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P:\Engineering\Engineering Applications\Apps\BI  &amp; Costing &amp; MTS\Costing\"/>
    </mc:Choice>
  </mc:AlternateContent>
  <xr:revisionPtr revIDLastSave="0" documentId="13_ncr:1_{D9765C01-28DD-42F1-AB9C-FA58B94D436D}" xr6:coauthVersionLast="45" xr6:coauthVersionMax="45" xr10:uidLastSave="{00000000-0000-0000-0000-000000000000}"/>
  <bookViews>
    <workbookView xWindow="-19310" yWindow="-110" windowWidth="19420" windowHeight="10420" tabRatio="908" activeTab="4" xr2:uid="{00000000-000D-0000-FFFF-FFFF00000000}"/>
  </bookViews>
  <sheets>
    <sheet name="SC Costs" sheetId="1" r:id="rId1"/>
    <sheet name="Blend Cost" sheetId="29" r:id="rId2"/>
    <sheet name="Sheet2" sheetId="34" r:id="rId3"/>
    <sheet name="Blend Sheet" sheetId="28" r:id="rId4"/>
    <sheet name="Build-A-Blend" sheetId="19" r:id="rId5"/>
    <sheet name="WAC" sheetId="35" r:id="rId6"/>
    <sheet name="WAC Blends" sheetId="36" r:id="rId7"/>
    <sheet name="WAC List" sheetId="37" r:id="rId8"/>
    <sheet name="PB Lists" sheetId="33" r:id="rId9"/>
    <sheet name="Price Book" sheetId="32" r:id="rId10"/>
    <sheet name="Compare Blends Within District" sheetId="22" state="veryHidden" r:id="rId11"/>
    <sheet name="Compare Blends Within Districts" sheetId="26" r:id="rId12"/>
    <sheet name="Sheet1" sheetId="27" state="hidden" r:id="rId13"/>
    <sheet name="Build-A-Blend From Scratch" sheetId="13" r:id="rId14"/>
    <sheet name="Buyers Guide Import" sheetId="31" r:id="rId15"/>
    <sheet name="Lists" sheetId="4" r:id="rId16"/>
    <sheet name="Yield Comparison" sheetId="18" r:id="rId17"/>
    <sheet name="Price Book2" sheetId="21" state="hidden" r:id="rId18"/>
  </sheets>
  <externalReferences>
    <externalReference r:id="rId19"/>
  </externalReferences>
  <definedNames>
    <definedName name="_xlnm._FilterDatabase" localSheetId="9" hidden="1">'Price Book'!$A$1:$AK$3877</definedName>
    <definedName name="_xlnm._FilterDatabase" localSheetId="17" hidden="1">'Price Book2'!$A$1:$AI$3371</definedName>
    <definedName name="_xlnm._FilterDatabase" localSheetId="0" hidden="1">'SC Costs'!$A$2:$Q$125</definedName>
    <definedName name="_xlnm._FilterDatabase" localSheetId="5" hidden="1">WAC!$A$2:$I$934</definedName>
    <definedName name="_xlnm._FilterDatabase" localSheetId="6" hidden="1">'WAC Blends'!$A$1:$L$103</definedName>
    <definedName name="_xlnm._FilterDatabase" localSheetId="7" hidden="1">'WAC List'!$B$2:$B$177</definedName>
    <definedName name="BlendCosts">'WAC Blends'!$B$2:$L$103</definedName>
    <definedName name="BlendNameCost">'WAC Blends'!$A$2:$A$103</definedName>
    <definedName name="Centralized_Buyer_s_Guide___Updated" localSheetId="14" hidden="1">'Buyers Guide Import'!$A$1:$AN$157</definedName>
    <definedName name="Costs">'Buyers Guide Import'!$C$2:$AN$498</definedName>
    <definedName name="DistrictCosts">'WAC Blends'!$B$1:$L$1</definedName>
    <definedName name="Districts">'SC Costs'!$F$2:$P$2</definedName>
    <definedName name="ItemCosts">'SC Costs'!$F$3:$P$150</definedName>
    <definedName name="ItemName">'SC Costs'!$E$3:$E$150</definedName>
    <definedName name="ItemNum">'SC Costs'!$C$3:$C$150</definedName>
    <definedName name="Master_Blend_Sheet_2_1" localSheetId="3" hidden="1">'Blend Sheet'!$A$1:$BS$177</definedName>
    <definedName name="PriceBook">'Price Book'!$C$2:$M$5000</definedName>
    <definedName name="Prices">'Build-A-Blend'!$J$6</definedName>
    <definedName name="SC_Costs">'SC Costs'!$E$3:$Q$145</definedName>
    <definedName name="WAC_Cost">WAC!$A$3:$I$934</definedName>
    <definedName name="WAC_Description">WAC!$A$3:$A$934</definedName>
    <definedName name="WAC_District">WAC!$B$3:$B$934</definedName>
    <definedName name="WAC_IIN">WAC!$H$3:$H$934</definedName>
    <definedName name="WAC_Item_Cost">WAC!$I$3:$I$934</definedName>
    <definedName name="WAC_List">'WAC List'!$B$3:$B$200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19" l="1"/>
  <c r="F8" i="19"/>
  <c r="G8" i="19" a="1"/>
  <c r="G8" i="19" s="1"/>
  <c r="I4" i="35"/>
  <c r="I5" i="35"/>
  <c r="I6" i="35"/>
  <c r="I7" i="35"/>
  <c r="I8" i="35"/>
  <c r="I9" i="35"/>
  <c r="I10" i="35"/>
  <c r="I11" i="35"/>
  <c r="I12" i="35"/>
  <c r="I13" i="35"/>
  <c r="I14" i="35"/>
  <c r="I15" i="35"/>
  <c r="I16" i="35"/>
  <c r="I17" i="35"/>
  <c r="I18" i="35"/>
  <c r="I19" i="35"/>
  <c r="I20" i="35"/>
  <c r="I21" i="35"/>
  <c r="I22" i="35"/>
  <c r="I23" i="35"/>
  <c r="I24" i="35"/>
  <c r="I25" i="35"/>
  <c r="I26" i="35"/>
  <c r="I27" i="35"/>
  <c r="I28" i="35"/>
  <c r="I29" i="35"/>
  <c r="I30" i="35"/>
  <c r="I31" i="35"/>
  <c r="I32" i="35"/>
  <c r="I33" i="35"/>
  <c r="I34" i="35"/>
  <c r="I35" i="35"/>
  <c r="I36" i="35"/>
  <c r="I37" i="35"/>
  <c r="I38" i="35"/>
  <c r="I39" i="35"/>
  <c r="I40" i="35"/>
  <c r="I41" i="35"/>
  <c r="I42" i="35"/>
  <c r="I43" i="35"/>
  <c r="I44" i="35"/>
  <c r="I45" i="35"/>
  <c r="I46" i="35"/>
  <c r="I47" i="35"/>
  <c r="I48" i="35"/>
  <c r="I49" i="35"/>
  <c r="I50" i="35"/>
  <c r="I51" i="35"/>
  <c r="I52" i="35"/>
  <c r="I53" i="35"/>
  <c r="I54" i="35"/>
  <c r="I55" i="35"/>
  <c r="I56" i="35"/>
  <c r="I57" i="35"/>
  <c r="I58" i="35"/>
  <c r="I59" i="35"/>
  <c r="I60" i="35"/>
  <c r="I61" i="35"/>
  <c r="I62" i="35"/>
  <c r="I63" i="35"/>
  <c r="I64" i="35"/>
  <c r="I65" i="35"/>
  <c r="I66" i="35"/>
  <c r="I67" i="35"/>
  <c r="I68" i="35"/>
  <c r="I69" i="35"/>
  <c r="I70" i="35"/>
  <c r="I71" i="35"/>
  <c r="I72" i="35"/>
  <c r="I73" i="35"/>
  <c r="I74" i="35"/>
  <c r="I75" i="35"/>
  <c r="I76" i="35"/>
  <c r="I77" i="35"/>
  <c r="I78" i="35"/>
  <c r="I79" i="35"/>
  <c r="I80" i="35"/>
  <c r="I81" i="35"/>
  <c r="I82" i="35"/>
  <c r="I83" i="35"/>
  <c r="I84" i="35"/>
  <c r="I85" i="35"/>
  <c r="I86" i="35"/>
  <c r="I87" i="35"/>
  <c r="I88" i="35"/>
  <c r="I89" i="35"/>
  <c r="I90" i="35"/>
  <c r="I91" i="35"/>
  <c r="I92" i="35"/>
  <c r="I93" i="35"/>
  <c r="I94" i="35"/>
  <c r="I95" i="35"/>
  <c r="I96" i="35"/>
  <c r="I97" i="35"/>
  <c r="I98" i="35"/>
  <c r="I99" i="35"/>
  <c r="I100" i="35"/>
  <c r="I101" i="35"/>
  <c r="I102" i="35"/>
  <c r="I103" i="35"/>
  <c r="I104" i="35"/>
  <c r="I105" i="35"/>
  <c r="I106" i="35"/>
  <c r="I107" i="35"/>
  <c r="I108" i="35"/>
  <c r="I109" i="35"/>
  <c r="I110" i="35"/>
  <c r="I111" i="35"/>
  <c r="I112" i="35"/>
  <c r="I113" i="35"/>
  <c r="I114" i="35"/>
  <c r="I115" i="35"/>
  <c r="I116" i="35"/>
  <c r="I117" i="35"/>
  <c r="I118" i="35"/>
  <c r="I119" i="35"/>
  <c r="I120" i="35"/>
  <c r="I121" i="35"/>
  <c r="I122" i="35"/>
  <c r="I123" i="35"/>
  <c r="I124" i="35"/>
  <c r="I125" i="35"/>
  <c r="I126" i="35"/>
  <c r="I127" i="35"/>
  <c r="I128" i="35"/>
  <c r="I129" i="35"/>
  <c r="I130" i="35"/>
  <c r="I131" i="35"/>
  <c r="I132" i="35"/>
  <c r="I133" i="35"/>
  <c r="I134" i="35"/>
  <c r="I135" i="35"/>
  <c r="I136" i="35"/>
  <c r="I137" i="35"/>
  <c r="I138" i="35"/>
  <c r="I139" i="35"/>
  <c r="I140" i="35"/>
  <c r="I141" i="35"/>
  <c r="I142" i="35"/>
  <c r="I143" i="35"/>
  <c r="I144" i="35"/>
  <c r="I145" i="35"/>
  <c r="I146" i="35"/>
  <c r="I147" i="35"/>
  <c r="I148" i="35"/>
  <c r="I149" i="35"/>
  <c r="I150" i="35"/>
  <c r="I151" i="35"/>
  <c r="I152" i="35"/>
  <c r="I153" i="35"/>
  <c r="I154" i="35"/>
  <c r="I155" i="35"/>
  <c r="I156" i="35"/>
  <c r="I157" i="35"/>
  <c r="I158" i="35"/>
  <c r="I159" i="35"/>
  <c r="I160" i="35"/>
  <c r="I161" i="35"/>
  <c r="I162" i="35"/>
  <c r="I163" i="35"/>
  <c r="I164" i="35"/>
  <c r="I165" i="35"/>
  <c r="I166" i="35"/>
  <c r="I167" i="35"/>
  <c r="I168" i="35"/>
  <c r="I169" i="35"/>
  <c r="I170" i="35"/>
  <c r="I171" i="35"/>
  <c r="I172" i="35"/>
  <c r="I173" i="35"/>
  <c r="I174" i="35"/>
  <c r="I175" i="35"/>
  <c r="I176" i="35"/>
  <c r="I177" i="35"/>
  <c r="I178" i="35"/>
  <c r="I179" i="35"/>
  <c r="I180" i="35"/>
  <c r="I181" i="35"/>
  <c r="I182" i="35"/>
  <c r="I183" i="35"/>
  <c r="I184" i="35"/>
  <c r="I185" i="35"/>
  <c r="I186" i="35"/>
  <c r="I187" i="35"/>
  <c r="I188" i="35"/>
  <c r="I189" i="35"/>
  <c r="I190" i="35"/>
  <c r="I191" i="35"/>
  <c r="I192" i="35"/>
  <c r="I193" i="35"/>
  <c r="I194" i="35"/>
  <c r="I195" i="35"/>
  <c r="I196" i="35"/>
  <c r="I197" i="35"/>
  <c r="I198" i="35"/>
  <c r="I199" i="35"/>
  <c r="I200" i="35"/>
  <c r="I201" i="35"/>
  <c r="I202" i="35"/>
  <c r="I203" i="35"/>
  <c r="I204" i="35"/>
  <c r="I205" i="35"/>
  <c r="I206" i="35"/>
  <c r="I207" i="35"/>
  <c r="I208" i="35"/>
  <c r="I209" i="35"/>
  <c r="I210" i="35"/>
  <c r="I211" i="35"/>
  <c r="I212" i="35"/>
  <c r="I213" i="35"/>
  <c r="I214" i="35"/>
  <c r="I215" i="35"/>
  <c r="I216" i="35"/>
  <c r="I217" i="35"/>
  <c r="I218" i="35"/>
  <c r="I219" i="35"/>
  <c r="I220" i="35"/>
  <c r="I221" i="35"/>
  <c r="I222" i="35"/>
  <c r="I223" i="35"/>
  <c r="I224" i="35"/>
  <c r="I225" i="35"/>
  <c r="I226" i="35"/>
  <c r="I227" i="35"/>
  <c r="I228" i="35"/>
  <c r="I229" i="35"/>
  <c r="I230" i="35"/>
  <c r="I231" i="35"/>
  <c r="I232" i="35"/>
  <c r="I233" i="35"/>
  <c r="I234" i="35"/>
  <c r="I235" i="35"/>
  <c r="I236" i="35"/>
  <c r="I237" i="35"/>
  <c r="I238" i="35"/>
  <c r="I239" i="35"/>
  <c r="I240" i="35"/>
  <c r="I241" i="35"/>
  <c r="I242" i="35"/>
  <c r="I243" i="35"/>
  <c r="I244" i="35"/>
  <c r="I245" i="35"/>
  <c r="I246" i="35"/>
  <c r="I247" i="35"/>
  <c r="I248" i="35"/>
  <c r="I249" i="35"/>
  <c r="I250" i="35"/>
  <c r="I251" i="35"/>
  <c r="I252" i="35"/>
  <c r="I253" i="35"/>
  <c r="I254" i="35"/>
  <c r="I255" i="35"/>
  <c r="I256" i="35"/>
  <c r="I257" i="35"/>
  <c r="I258" i="35"/>
  <c r="I259" i="35"/>
  <c r="I260" i="35"/>
  <c r="I261" i="35"/>
  <c r="I262" i="35"/>
  <c r="I263" i="35"/>
  <c r="I264" i="35"/>
  <c r="I265" i="35"/>
  <c r="I266" i="35"/>
  <c r="I267" i="35"/>
  <c r="I268" i="35"/>
  <c r="I269" i="35"/>
  <c r="I270" i="35"/>
  <c r="I271" i="35"/>
  <c r="I272" i="35"/>
  <c r="I273" i="35"/>
  <c r="I274" i="35"/>
  <c r="I275" i="35"/>
  <c r="I276" i="35"/>
  <c r="I277" i="35"/>
  <c r="I278" i="35"/>
  <c r="I279" i="35"/>
  <c r="I280" i="35"/>
  <c r="I281" i="35"/>
  <c r="I282" i="35"/>
  <c r="I283" i="35"/>
  <c r="I284" i="35"/>
  <c r="I285" i="35"/>
  <c r="I286" i="35"/>
  <c r="I287" i="35"/>
  <c r="I288" i="35"/>
  <c r="I289" i="35"/>
  <c r="I290" i="35"/>
  <c r="I291" i="35"/>
  <c r="I292" i="35"/>
  <c r="I293" i="35"/>
  <c r="I294" i="35"/>
  <c r="I295" i="35"/>
  <c r="I296" i="35"/>
  <c r="I297" i="35"/>
  <c r="I298" i="35"/>
  <c r="I299" i="35"/>
  <c r="I300" i="35"/>
  <c r="I301" i="35"/>
  <c r="I302" i="35"/>
  <c r="I303" i="35"/>
  <c r="I304" i="35"/>
  <c r="I305" i="35"/>
  <c r="I306" i="35"/>
  <c r="I307" i="35"/>
  <c r="I308" i="35"/>
  <c r="I309" i="35"/>
  <c r="I310" i="35"/>
  <c r="I311" i="35"/>
  <c r="I312" i="35"/>
  <c r="I313" i="35"/>
  <c r="I314" i="35"/>
  <c r="I315" i="35"/>
  <c r="I316" i="35"/>
  <c r="I317" i="35"/>
  <c r="I318" i="35"/>
  <c r="I319" i="35"/>
  <c r="I320" i="35"/>
  <c r="I321" i="35"/>
  <c r="I322" i="35"/>
  <c r="I323" i="35"/>
  <c r="I324" i="35"/>
  <c r="I325" i="35"/>
  <c r="I326" i="35"/>
  <c r="I327" i="35"/>
  <c r="I328" i="35"/>
  <c r="I329" i="35"/>
  <c r="I330" i="35"/>
  <c r="I331" i="35"/>
  <c r="I332" i="35"/>
  <c r="I333" i="35"/>
  <c r="I334" i="35"/>
  <c r="I335" i="35"/>
  <c r="I336" i="35"/>
  <c r="I337" i="35"/>
  <c r="I338" i="35"/>
  <c r="I339" i="35"/>
  <c r="I340" i="35"/>
  <c r="I341" i="35"/>
  <c r="I342" i="35"/>
  <c r="I343" i="35"/>
  <c r="I344" i="35"/>
  <c r="I345" i="35"/>
  <c r="I346" i="35"/>
  <c r="I347" i="35"/>
  <c r="I348" i="35"/>
  <c r="I349" i="35"/>
  <c r="I350" i="35"/>
  <c r="I351" i="35"/>
  <c r="I352" i="35"/>
  <c r="I353" i="35"/>
  <c r="I354" i="35"/>
  <c r="I355" i="35"/>
  <c r="I356" i="35"/>
  <c r="I357" i="35"/>
  <c r="I358" i="35"/>
  <c r="I359" i="35"/>
  <c r="I360" i="35"/>
  <c r="I361" i="35"/>
  <c r="I362" i="35"/>
  <c r="I363" i="35"/>
  <c r="I364" i="35"/>
  <c r="I365" i="35"/>
  <c r="I366" i="35"/>
  <c r="I367" i="35"/>
  <c r="I368" i="35"/>
  <c r="I369" i="35"/>
  <c r="I370" i="35"/>
  <c r="I371" i="35"/>
  <c r="I372" i="35"/>
  <c r="I373" i="35"/>
  <c r="I374" i="35"/>
  <c r="I375" i="35"/>
  <c r="I376" i="35"/>
  <c r="I377" i="35"/>
  <c r="I378" i="35"/>
  <c r="I379" i="35"/>
  <c r="I380" i="35"/>
  <c r="I381" i="35"/>
  <c r="I382" i="35"/>
  <c r="I383" i="35"/>
  <c r="I384" i="35"/>
  <c r="I385" i="35"/>
  <c r="I386" i="35"/>
  <c r="I387" i="35"/>
  <c r="I388" i="35"/>
  <c r="I389" i="35"/>
  <c r="I390" i="35"/>
  <c r="I391" i="35"/>
  <c r="I392" i="35"/>
  <c r="I393" i="35"/>
  <c r="I394" i="35"/>
  <c r="I395" i="35"/>
  <c r="I396" i="35"/>
  <c r="I397" i="35"/>
  <c r="I398" i="35"/>
  <c r="I399" i="35"/>
  <c r="I400" i="35"/>
  <c r="I401" i="35"/>
  <c r="I402" i="35"/>
  <c r="I403" i="35"/>
  <c r="I404" i="35"/>
  <c r="I405" i="35"/>
  <c r="I406" i="35"/>
  <c r="I407" i="35"/>
  <c r="I408" i="35"/>
  <c r="I409" i="35"/>
  <c r="I410" i="35"/>
  <c r="I411" i="35"/>
  <c r="I412" i="35"/>
  <c r="I413" i="35"/>
  <c r="I414" i="35"/>
  <c r="I415" i="35"/>
  <c r="I416" i="35"/>
  <c r="I417" i="35"/>
  <c r="I418" i="35"/>
  <c r="I419" i="35"/>
  <c r="I420" i="35"/>
  <c r="I421" i="35"/>
  <c r="I422" i="35"/>
  <c r="I423" i="35"/>
  <c r="I424" i="35"/>
  <c r="I425" i="35"/>
  <c r="I426" i="35"/>
  <c r="I427" i="35"/>
  <c r="I428" i="35"/>
  <c r="I429" i="35"/>
  <c r="I430" i="35"/>
  <c r="I431" i="35"/>
  <c r="I432" i="35"/>
  <c r="I433" i="35"/>
  <c r="I434" i="35"/>
  <c r="I435" i="35"/>
  <c r="I436" i="35"/>
  <c r="I437" i="35"/>
  <c r="I438" i="35"/>
  <c r="I439" i="35"/>
  <c r="I440" i="35"/>
  <c r="I441" i="35"/>
  <c r="I442" i="35"/>
  <c r="I443" i="35"/>
  <c r="I444" i="35"/>
  <c r="I445" i="35"/>
  <c r="I446" i="35"/>
  <c r="I447" i="35"/>
  <c r="I448" i="35"/>
  <c r="I449" i="35"/>
  <c r="I450" i="35"/>
  <c r="I451" i="35"/>
  <c r="I452" i="35"/>
  <c r="I453" i="35"/>
  <c r="I454" i="35"/>
  <c r="I455" i="35"/>
  <c r="I456" i="35"/>
  <c r="I457" i="35"/>
  <c r="I458" i="35"/>
  <c r="I459" i="35"/>
  <c r="I460" i="35"/>
  <c r="I461" i="35"/>
  <c r="I462" i="35"/>
  <c r="I463" i="35"/>
  <c r="I464" i="35"/>
  <c r="I465" i="35"/>
  <c r="I466" i="35"/>
  <c r="I467" i="35"/>
  <c r="I468" i="35"/>
  <c r="I469" i="35"/>
  <c r="I470" i="35"/>
  <c r="I471" i="35"/>
  <c r="I472" i="35"/>
  <c r="I473" i="35"/>
  <c r="I474" i="35"/>
  <c r="I475" i="35"/>
  <c r="I476" i="35"/>
  <c r="I477" i="35"/>
  <c r="I478" i="35"/>
  <c r="I479" i="35"/>
  <c r="I480" i="35"/>
  <c r="I481" i="35"/>
  <c r="I482" i="35"/>
  <c r="I483" i="35"/>
  <c r="I484" i="35"/>
  <c r="I485" i="35"/>
  <c r="I486" i="35"/>
  <c r="I487" i="35"/>
  <c r="I488" i="35"/>
  <c r="I489" i="35"/>
  <c r="I490" i="35"/>
  <c r="I491" i="35"/>
  <c r="I492" i="35"/>
  <c r="I493" i="35"/>
  <c r="I494" i="35"/>
  <c r="I495" i="35"/>
  <c r="I496" i="35"/>
  <c r="I497" i="35"/>
  <c r="I498" i="35"/>
  <c r="I499" i="35"/>
  <c r="I500" i="35"/>
  <c r="I501" i="35"/>
  <c r="I502" i="35"/>
  <c r="I503" i="35"/>
  <c r="I504" i="35"/>
  <c r="I505" i="35"/>
  <c r="I506" i="35"/>
  <c r="I507" i="35"/>
  <c r="I508" i="35"/>
  <c r="I509" i="35"/>
  <c r="I510" i="35"/>
  <c r="I511" i="35"/>
  <c r="I512" i="35"/>
  <c r="I513" i="35"/>
  <c r="I514" i="35"/>
  <c r="I515" i="35"/>
  <c r="I516" i="35"/>
  <c r="I517" i="35"/>
  <c r="I518" i="35"/>
  <c r="I519" i="35"/>
  <c r="I520" i="35"/>
  <c r="I521" i="35"/>
  <c r="I522" i="35"/>
  <c r="I523" i="35"/>
  <c r="I524" i="35"/>
  <c r="I525" i="35"/>
  <c r="I526" i="35"/>
  <c r="I527" i="35"/>
  <c r="I528" i="35"/>
  <c r="I529" i="35"/>
  <c r="I530" i="35"/>
  <c r="I531" i="35"/>
  <c r="I532" i="35"/>
  <c r="I533" i="35"/>
  <c r="I534" i="35"/>
  <c r="I535" i="35"/>
  <c r="I536" i="35"/>
  <c r="I537" i="35"/>
  <c r="I538" i="35"/>
  <c r="I539" i="35"/>
  <c r="I540" i="35"/>
  <c r="I541" i="35"/>
  <c r="I542" i="35"/>
  <c r="I543" i="35"/>
  <c r="I544" i="35"/>
  <c r="I545" i="35"/>
  <c r="I546" i="35"/>
  <c r="I547" i="35"/>
  <c r="I548" i="35"/>
  <c r="I549" i="35"/>
  <c r="I550" i="35"/>
  <c r="I551" i="35"/>
  <c r="I552" i="35"/>
  <c r="I553" i="35"/>
  <c r="I554" i="35"/>
  <c r="I555" i="35"/>
  <c r="I556" i="35"/>
  <c r="I557" i="35"/>
  <c r="I558" i="35"/>
  <c r="I559" i="35"/>
  <c r="I560" i="35"/>
  <c r="I561" i="35"/>
  <c r="I562" i="35"/>
  <c r="I563" i="35"/>
  <c r="I564" i="35"/>
  <c r="I565" i="35"/>
  <c r="I566" i="35"/>
  <c r="I567" i="35"/>
  <c r="I568" i="35"/>
  <c r="I569" i="35"/>
  <c r="I570" i="35"/>
  <c r="I571" i="35"/>
  <c r="I572" i="35"/>
  <c r="I573" i="35"/>
  <c r="I574" i="35"/>
  <c r="I575" i="35"/>
  <c r="I576" i="35"/>
  <c r="I577" i="35"/>
  <c r="I578" i="35"/>
  <c r="I579" i="35"/>
  <c r="I580" i="35"/>
  <c r="I581" i="35"/>
  <c r="I582" i="35"/>
  <c r="I583" i="35"/>
  <c r="I584" i="35"/>
  <c r="I585" i="35"/>
  <c r="I586" i="35"/>
  <c r="I587" i="35"/>
  <c r="I588" i="35"/>
  <c r="I589" i="35"/>
  <c r="I590" i="35"/>
  <c r="I591" i="35"/>
  <c r="I592" i="35"/>
  <c r="I593" i="35"/>
  <c r="I594" i="35"/>
  <c r="I595" i="35"/>
  <c r="I596" i="35"/>
  <c r="I597" i="35"/>
  <c r="I598" i="35"/>
  <c r="I599" i="35"/>
  <c r="I600" i="35"/>
  <c r="I601" i="35"/>
  <c r="I602" i="35"/>
  <c r="I603" i="35"/>
  <c r="I604" i="35"/>
  <c r="I605" i="35"/>
  <c r="I606" i="35"/>
  <c r="I607" i="35"/>
  <c r="I608" i="35"/>
  <c r="I609" i="35"/>
  <c r="I610" i="35"/>
  <c r="I611" i="35"/>
  <c r="I612" i="35"/>
  <c r="I613" i="35"/>
  <c r="I614" i="35"/>
  <c r="I615" i="35"/>
  <c r="I616" i="35"/>
  <c r="I617" i="35"/>
  <c r="I618" i="35"/>
  <c r="I619" i="35"/>
  <c r="I620" i="35"/>
  <c r="I621" i="35"/>
  <c r="I622" i="35"/>
  <c r="I623" i="35"/>
  <c r="I624" i="35"/>
  <c r="I625" i="35"/>
  <c r="I626" i="35"/>
  <c r="I627" i="35"/>
  <c r="I628" i="35"/>
  <c r="I629" i="35"/>
  <c r="I630" i="35"/>
  <c r="I631" i="35"/>
  <c r="I632" i="35"/>
  <c r="I633" i="35"/>
  <c r="I634" i="35"/>
  <c r="I635" i="35"/>
  <c r="I636" i="35"/>
  <c r="I637" i="35"/>
  <c r="I638" i="35"/>
  <c r="I639" i="35"/>
  <c r="I640" i="35"/>
  <c r="I641" i="35"/>
  <c r="I642" i="35"/>
  <c r="I643" i="35"/>
  <c r="I644" i="35"/>
  <c r="I645" i="35"/>
  <c r="I646" i="35"/>
  <c r="I647" i="35"/>
  <c r="I648" i="35"/>
  <c r="I649" i="35"/>
  <c r="I650" i="35"/>
  <c r="I651" i="35"/>
  <c r="I652" i="35"/>
  <c r="I653" i="35"/>
  <c r="I654" i="35"/>
  <c r="I655" i="35"/>
  <c r="I656" i="35"/>
  <c r="I657" i="35"/>
  <c r="I658" i="35"/>
  <c r="I659" i="35"/>
  <c r="I660" i="35"/>
  <c r="I661" i="35"/>
  <c r="I662" i="35"/>
  <c r="I663" i="35"/>
  <c r="I664" i="35"/>
  <c r="I665" i="35"/>
  <c r="I666" i="35"/>
  <c r="I667" i="35"/>
  <c r="I668" i="35"/>
  <c r="I669" i="35"/>
  <c r="I670" i="35"/>
  <c r="I671" i="35"/>
  <c r="I672" i="35"/>
  <c r="I673" i="35"/>
  <c r="I674" i="35"/>
  <c r="I675" i="35"/>
  <c r="I676" i="35"/>
  <c r="I677" i="35"/>
  <c r="I678" i="35"/>
  <c r="I679" i="35"/>
  <c r="I680" i="35"/>
  <c r="I681" i="35"/>
  <c r="I682" i="35"/>
  <c r="I683" i="35"/>
  <c r="I684" i="35"/>
  <c r="I685" i="35"/>
  <c r="I686" i="35"/>
  <c r="I687" i="35"/>
  <c r="I688" i="35"/>
  <c r="I689" i="35"/>
  <c r="I690" i="35"/>
  <c r="I691" i="35"/>
  <c r="I692" i="35"/>
  <c r="I693" i="35"/>
  <c r="I694" i="35"/>
  <c r="I695" i="35"/>
  <c r="I696" i="35"/>
  <c r="I697" i="35"/>
  <c r="I698" i="35"/>
  <c r="I699" i="35"/>
  <c r="I700" i="35"/>
  <c r="I701" i="35"/>
  <c r="I702" i="35"/>
  <c r="I703" i="35"/>
  <c r="I704" i="35"/>
  <c r="I705" i="35"/>
  <c r="I706" i="35"/>
  <c r="I707" i="35"/>
  <c r="I708" i="35"/>
  <c r="I709" i="35"/>
  <c r="I710" i="35"/>
  <c r="I711" i="35"/>
  <c r="I712" i="35"/>
  <c r="I713" i="35"/>
  <c r="I714" i="35"/>
  <c r="I715" i="35"/>
  <c r="I716" i="35"/>
  <c r="I717" i="35"/>
  <c r="I718" i="35"/>
  <c r="I719" i="35"/>
  <c r="I720" i="35"/>
  <c r="I721" i="35"/>
  <c r="I722" i="35"/>
  <c r="I723" i="35"/>
  <c r="I724" i="35"/>
  <c r="I725" i="35"/>
  <c r="I726" i="35"/>
  <c r="I727" i="35"/>
  <c r="I728" i="35"/>
  <c r="I729" i="35"/>
  <c r="I730" i="35"/>
  <c r="I731" i="35"/>
  <c r="I732" i="35"/>
  <c r="I733" i="35"/>
  <c r="I734" i="35"/>
  <c r="I735" i="35"/>
  <c r="I736" i="35"/>
  <c r="I737" i="35"/>
  <c r="I738" i="35"/>
  <c r="I739" i="35"/>
  <c r="I740" i="35"/>
  <c r="I741" i="35"/>
  <c r="I742" i="35"/>
  <c r="I743" i="35"/>
  <c r="I744" i="35"/>
  <c r="I745" i="35"/>
  <c r="I746" i="35"/>
  <c r="I747" i="35"/>
  <c r="I748" i="35"/>
  <c r="I749" i="35"/>
  <c r="I750" i="35"/>
  <c r="I751" i="35"/>
  <c r="I752" i="35"/>
  <c r="I753" i="35"/>
  <c r="I754" i="35"/>
  <c r="I755" i="35"/>
  <c r="I756" i="35"/>
  <c r="I757" i="35"/>
  <c r="I758" i="35"/>
  <c r="I759" i="35"/>
  <c r="I760" i="35"/>
  <c r="I761" i="35"/>
  <c r="I762" i="35"/>
  <c r="I763" i="35"/>
  <c r="I764" i="35"/>
  <c r="I765" i="35"/>
  <c r="I766" i="35"/>
  <c r="I767" i="35"/>
  <c r="I768" i="35"/>
  <c r="I769" i="35"/>
  <c r="I770" i="35"/>
  <c r="I771" i="35"/>
  <c r="I772" i="35"/>
  <c r="I773" i="35"/>
  <c r="I774" i="35"/>
  <c r="I775" i="35"/>
  <c r="I776" i="35"/>
  <c r="I777" i="35"/>
  <c r="I778" i="35"/>
  <c r="I779" i="35"/>
  <c r="I780" i="35"/>
  <c r="I781" i="35"/>
  <c r="I782" i="35"/>
  <c r="I783" i="35"/>
  <c r="I784" i="35"/>
  <c r="I785" i="35"/>
  <c r="I786" i="35"/>
  <c r="I787" i="35"/>
  <c r="I788" i="35"/>
  <c r="I789" i="35"/>
  <c r="I790" i="35"/>
  <c r="I791" i="35"/>
  <c r="I792" i="35"/>
  <c r="I793" i="35"/>
  <c r="I794" i="35"/>
  <c r="I795" i="35"/>
  <c r="I796" i="35"/>
  <c r="I797" i="35"/>
  <c r="I798" i="35"/>
  <c r="I799" i="35"/>
  <c r="I800" i="35"/>
  <c r="I801" i="35"/>
  <c r="I802" i="35"/>
  <c r="I803" i="35"/>
  <c r="I804" i="35"/>
  <c r="I805" i="35"/>
  <c r="I806" i="35"/>
  <c r="I807" i="35"/>
  <c r="I808" i="35"/>
  <c r="I809" i="35"/>
  <c r="I810" i="35"/>
  <c r="I811" i="35"/>
  <c r="I812" i="35"/>
  <c r="I813" i="35"/>
  <c r="I814" i="35"/>
  <c r="I815" i="35"/>
  <c r="I816" i="35"/>
  <c r="I817" i="35"/>
  <c r="I818" i="35"/>
  <c r="I819" i="35"/>
  <c r="I820" i="35"/>
  <c r="I821" i="35"/>
  <c r="I822" i="35"/>
  <c r="I823" i="35"/>
  <c r="I824" i="35"/>
  <c r="I825" i="35"/>
  <c r="I826" i="35"/>
  <c r="I827" i="35"/>
  <c r="I828" i="35"/>
  <c r="I829" i="35"/>
  <c r="I830" i="35"/>
  <c r="I831" i="35"/>
  <c r="I832" i="35"/>
  <c r="I833" i="35"/>
  <c r="I834" i="35"/>
  <c r="I835" i="35"/>
  <c r="I836" i="35"/>
  <c r="I837" i="35"/>
  <c r="I838" i="35"/>
  <c r="I839" i="35"/>
  <c r="I840" i="35"/>
  <c r="I841" i="35"/>
  <c r="I842" i="35"/>
  <c r="I843" i="35"/>
  <c r="I844" i="35"/>
  <c r="I845" i="35"/>
  <c r="I846" i="35"/>
  <c r="I847" i="35"/>
  <c r="I848" i="35"/>
  <c r="I849" i="35"/>
  <c r="I850" i="35"/>
  <c r="I851" i="35"/>
  <c r="I852" i="35"/>
  <c r="I853" i="35"/>
  <c r="I854" i="35"/>
  <c r="I855" i="35"/>
  <c r="I856" i="35"/>
  <c r="I857" i="35"/>
  <c r="I858" i="35"/>
  <c r="I859" i="35"/>
  <c r="I860" i="35"/>
  <c r="I861" i="35"/>
  <c r="I862" i="35"/>
  <c r="I863" i="35"/>
  <c r="I864" i="35"/>
  <c r="I865" i="35"/>
  <c r="I866" i="35"/>
  <c r="I867" i="35"/>
  <c r="I868" i="35"/>
  <c r="I869" i="35"/>
  <c r="I870" i="35"/>
  <c r="I871" i="35"/>
  <c r="I872" i="35"/>
  <c r="I873" i="35"/>
  <c r="I874" i="35"/>
  <c r="I875" i="35"/>
  <c r="I876" i="35"/>
  <c r="I877" i="35"/>
  <c r="I878" i="35"/>
  <c r="I879" i="35"/>
  <c r="I880" i="35"/>
  <c r="I881" i="35"/>
  <c r="I882" i="35"/>
  <c r="I883" i="35"/>
  <c r="I884" i="35"/>
  <c r="I885" i="35"/>
  <c r="I886" i="35"/>
  <c r="I887" i="35"/>
  <c r="I888" i="35"/>
  <c r="I889" i="35"/>
  <c r="I890" i="35"/>
  <c r="I891" i="35"/>
  <c r="I892" i="35"/>
  <c r="I893" i="35"/>
  <c r="I894" i="35"/>
  <c r="I895" i="35"/>
  <c r="I896" i="35"/>
  <c r="I897" i="35"/>
  <c r="I898" i="35"/>
  <c r="I899" i="35"/>
  <c r="I900" i="35"/>
  <c r="I901" i="35"/>
  <c r="I902" i="35"/>
  <c r="I903" i="35"/>
  <c r="I904" i="35"/>
  <c r="I905" i="35"/>
  <c r="I906" i="35"/>
  <c r="I907" i="35"/>
  <c r="I908" i="35"/>
  <c r="I909" i="35"/>
  <c r="I910" i="35"/>
  <c r="I911" i="35"/>
  <c r="I912" i="35"/>
  <c r="I913" i="35"/>
  <c r="I914" i="35"/>
  <c r="I915" i="35"/>
  <c r="I916" i="35"/>
  <c r="I917" i="35"/>
  <c r="I918" i="35"/>
  <c r="I919" i="35"/>
  <c r="I920" i="35"/>
  <c r="I921" i="35"/>
  <c r="I922" i="35"/>
  <c r="I923" i="35"/>
  <c r="I924" i="35"/>
  <c r="I925" i="35"/>
  <c r="I926" i="35"/>
  <c r="I927" i="35"/>
  <c r="I928" i="35"/>
  <c r="I929" i="35"/>
  <c r="I930" i="35"/>
  <c r="I931" i="35"/>
  <c r="I932" i="35"/>
  <c r="I933" i="35"/>
  <c r="I934" i="35"/>
  <c r="I3" i="35"/>
  <c r="F3" i="1"/>
  <c r="Q70" i="19" l="1" a="1"/>
  <c r="Q70" i="19" s="1"/>
  <c r="P70" i="19" a="1"/>
  <c r="P70" i="19" s="1"/>
  <c r="O70" i="19" a="1"/>
  <c r="O70" i="19" s="1"/>
  <c r="N70" i="19" a="1"/>
  <c r="N70" i="19" s="1"/>
  <c r="M70" i="19" a="1"/>
  <c r="M70" i="19" s="1"/>
  <c r="L70" i="19" a="1"/>
  <c r="L70" i="19" s="1"/>
  <c r="K70" i="19" a="1"/>
  <c r="K70" i="19" s="1"/>
  <c r="J70" i="19" a="1"/>
  <c r="J70" i="19" s="1"/>
  <c r="I70" i="19" a="1"/>
  <c r="I70" i="19" s="1"/>
  <c r="H70" i="19" a="1"/>
  <c r="H70" i="19" s="1"/>
  <c r="G70" i="19" a="1"/>
  <c r="G70" i="19" s="1"/>
  <c r="Q69" i="19" a="1"/>
  <c r="Q69" i="19" s="1"/>
  <c r="P69" i="19" a="1"/>
  <c r="P69" i="19" s="1"/>
  <c r="O69" i="19" a="1"/>
  <c r="O69" i="19" s="1"/>
  <c r="N69" i="19" a="1"/>
  <c r="N69" i="19" s="1"/>
  <c r="M69" i="19" a="1"/>
  <c r="M69" i="19" s="1"/>
  <c r="L69" i="19" a="1"/>
  <c r="L69" i="19" s="1"/>
  <c r="K69" i="19" a="1"/>
  <c r="K69" i="19" s="1"/>
  <c r="J69" i="19" a="1"/>
  <c r="J69" i="19" s="1"/>
  <c r="I69" i="19" a="1"/>
  <c r="I69" i="19" s="1"/>
  <c r="H69" i="19" a="1"/>
  <c r="H69" i="19" s="1"/>
  <c r="G69" i="19" a="1"/>
  <c r="G69" i="19" s="1"/>
  <c r="Q68" i="19" a="1"/>
  <c r="Q68" i="19" s="1"/>
  <c r="P68" i="19" a="1"/>
  <c r="P68" i="19" s="1"/>
  <c r="O68" i="19" a="1"/>
  <c r="O68" i="19" s="1"/>
  <c r="N68" i="19" a="1"/>
  <c r="N68" i="19" s="1"/>
  <c r="M68" i="19" a="1"/>
  <c r="M68" i="19" s="1"/>
  <c r="L68" i="19" a="1"/>
  <c r="L68" i="19" s="1"/>
  <c r="K68" i="19" a="1"/>
  <c r="K68" i="19" s="1"/>
  <c r="J68" i="19" a="1"/>
  <c r="J68" i="19" s="1"/>
  <c r="I68" i="19" a="1"/>
  <c r="I68" i="19" s="1"/>
  <c r="H68" i="19" a="1"/>
  <c r="H68" i="19" s="1"/>
  <c r="G68" i="19" a="1"/>
  <c r="G68" i="19" s="1"/>
  <c r="Q67" i="19" a="1"/>
  <c r="Q67" i="19" s="1"/>
  <c r="P67" i="19" a="1"/>
  <c r="P67" i="19" s="1"/>
  <c r="O67" i="19" a="1"/>
  <c r="O67" i="19" s="1"/>
  <c r="N67" i="19" a="1"/>
  <c r="N67" i="19" s="1"/>
  <c r="M67" i="19" a="1"/>
  <c r="M67" i="19" s="1"/>
  <c r="L67" i="19" a="1"/>
  <c r="L67" i="19" s="1"/>
  <c r="K67" i="19" a="1"/>
  <c r="K67" i="19" s="1"/>
  <c r="J67" i="19" a="1"/>
  <c r="J67" i="19" s="1"/>
  <c r="I67" i="19" a="1"/>
  <c r="I67" i="19" s="1"/>
  <c r="H67" i="19" a="1"/>
  <c r="H67" i="19" s="1"/>
  <c r="G67" i="19" a="1"/>
  <c r="G67" i="19" s="1"/>
  <c r="Q66" i="19" a="1"/>
  <c r="Q66" i="19" s="1"/>
  <c r="P66" i="19" a="1"/>
  <c r="P66" i="19" s="1"/>
  <c r="O66" i="19" a="1"/>
  <c r="O66" i="19" s="1"/>
  <c r="N66" i="19" a="1"/>
  <c r="N66" i="19" s="1"/>
  <c r="M66" i="19" a="1"/>
  <c r="M66" i="19" s="1"/>
  <c r="L66" i="19" a="1"/>
  <c r="L66" i="19" s="1"/>
  <c r="K66" i="19" a="1"/>
  <c r="K66" i="19" s="1"/>
  <c r="J66" i="19" a="1"/>
  <c r="J66" i="19" s="1"/>
  <c r="I66" i="19" a="1"/>
  <c r="I66" i="19" s="1"/>
  <c r="H66" i="19" a="1"/>
  <c r="H66" i="19" s="1"/>
  <c r="G66" i="19" a="1"/>
  <c r="G66" i="19" s="1"/>
  <c r="Q65" i="19" a="1"/>
  <c r="Q65" i="19" s="1"/>
  <c r="P65" i="19" a="1"/>
  <c r="P65" i="19" s="1"/>
  <c r="O65" i="19" a="1"/>
  <c r="O65" i="19" s="1"/>
  <c r="N65" i="19" a="1"/>
  <c r="N65" i="19" s="1"/>
  <c r="M65" i="19" a="1"/>
  <c r="M65" i="19" s="1"/>
  <c r="L65" i="19" a="1"/>
  <c r="L65" i="19" s="1"/>
  <c r="K65" i="19" a="1"/>
  <c r="K65" i="19" s="1"/>
  <c r="J65" i="19" a="1"/>
  <c r="J65" i="19" s="1"/>
  <c r="I65" i="19" a="1"/>
  <c r="I65" i="19" s="1"/>
  <c r="H65" i="19" a="1"/>
  <c r="H65" i="19" s="1"/>
  <c r="G65" i="19" a="1"/>
  <c r="G65" i="19" s="1"/>
  <c r="Q64" i="19" a="1"/>
  <c r="Q64" i="19" s="1"/>
  <c r="P64" i="19" a="1"/>
  <c r="P64" i="19" s="1"/>
  <c r="O64" i="19" a="1"/>
  <c r="O64" i="19" s="1"/>
  <c r="N64" i="19" a="1"/>
  <c r="N64" i="19" s="1"/>
  <c r="M64" i="19" a="1"/>
  <c r="M64" i="19" s="1"/>
  <c r="L64" i="19" a="1"/>
  <c r="L64" i="19" s="1"/>
  <c r="K64" i="19" a="1"/>
  <c r="K64" i="19" s="1"/>
  <c r="J64" i="19" a="1"/>
  <c r="J64" i="19" s="1"/>
  <c r="I64" i="19" a="1"/>
  <c r="I64" i="19" s="1"/>
  <c r="H64" i="19" a="1"/>
  <c r="H64" i="19" s="1"/>
  <c r="G64" i="19" a="1"/>
  <c r="G64" i="19" s="1"/>
  <c r="Q63" i="19" a="1"/>
  <c r="Q63" i="19" s="1"/>
  <c r="P63" i="19" a="1"/>
  <c r="P63" i="19" s="1"/>
  <c r="O63" i="19" a="1"/>
  <c r="O63" i="19" s="1"/>
  <c r="N63" i="19" a="1"/>
  <c r="N63" i="19" s="1"/>
  <c r="M63" i="19" a="1"/>
  <c r="M63" i="19" s="1"/>
  <c r="L63" i="19" a="1"/>
  <c r="L63" i="19" s="1"/>
  <c r="K63" i="19" a="1"/>
  <c r="K63" i="19" s="1"/>
  <c r="J63" i="19" a="1"/>
  <c r="J63" i="19" s="1"/>
  <c r="I63" i="19" a="1"/>
  <c r="I63" i="19" s="1"/>
  <c r="H63" i="19" a="1"/>
  <c r="H63" i="19" s="1"/>
  <c r="G63" i="19" a="1"/>
  <c r="G63" i="19" s="1"/>
  <c r="Q62" i="19" a="1"/>
  <c r="Q62" i="19" s="1"/>
  <c r="P62" i="19" a="1"/>
  <c r="P62" i="19" s="1"/>
  <c r="O62" i="19" a="1"/>
  <c r="O62" i="19" s="1"/>
  <c r="N62" i="19" a="1"/>
  <c r="N62" i="19" s="1"/>
  <c r="M62" i="19" a="1"/>
  <c r="M62" i="19" s="1"/>
  <c r="L62" i="19" a="1"/>
  <c r="L62" i="19" s="1"/>
  <c r="K62" i="19" a="1"/>
  <c r="K62" i="19" s="1"/>
  <c r="J62" i="19" a="1"/>
  <c r="J62" i="19" s="1"/>
  <c r="I62" i="19" a="1"/>
  <c r="I62" i="19" s="1"/>
  <c r="H62" i="19" a="1"/>
  <c r="H62" i="19" s="1"/>
  <c r="G62" i="19" a="1"/>
  <c r="G62" i="19" s="1"/>
  <c r="Q61" i="19" a="1"/>
  <c r="Q61" i="19" s="1"/>
  <c r="P61" i="19" a="1"/>
  <c r="P61" i="19" s="1"/>
  <c r="O61" i="19" a="1"/>
  <c r="O61" i="19" s="1"/>
  <c r="N61" i="19" a="1"/>
  <c r="N61" i="19" s="1"/>
  <c r="M61" i="19" a="1"/>
  <c r="M61" i="19" s="1"/>
  <c r="L61" i="19" a="1"/>
  <c r="L61" i="19" s="1"/>
  <c r="K61" i="19" a="1"/>
  <c r="K61" i="19" s="1"/>
  <c r="J61" i="19" a="1"/>
  <c r="J61" i="19" s="1"/>
  <c r="I61" i="19" a="1"/>
  <c r="I61" i="19" s="1"/>
  <c r="H61" i="19" a="1"/>
  <c r="H61" i="19" s="1"/>
  <c r="G61" i="19" a="1"/>
  <c r="G61" i="19" s="1"/>
  <c r="Q52" i="19" a="1"/>
  <c r="Q52" i="19" s="1"/>
  <c r="P52" i="19" a="1"/>
  <c r="P52" i="19" s="1"/>
  <c r="O52" i="19" a="1"/>
  <c r="O52" i="19" s="1"/>
  <c r="N52" i="19" a="1"/>
  <c r="N52" i="19" s="1"/>
  <c r="M52" i="19" a="1"/>
  <c r="M52" i="19" s="1"/>
  <c r="L52" i="19" a="1"/>
  <c r="L52" i="19" s="1"/>
  <c r="K52" i="19" a="1"/>
  <c r="K52" i="19" s="1"/>
  <c r="J52" i="19" a="1"/>
  <c r="J52" i="19" s="1"/>
  <c r="I52" i="19" a="1"/>
  <c r="I52" i="19" s="1"/>
  <c r="H52" i="19" a="1"/>
  <c r="H52" i="19" s="1"/>
  <c r="G52" i="19" a="1"/>
  <c r="G52" i="19" s="1"/>
  <c r="Q51" i="19" a="1"/>
  <c r="Q51" i="19" s="1"/>
  <c r="P51" i="19" a="1"/>
  <c r="P51" i="19" s="1"/>
  <c r="O51" i="19" a="1"/>
  <c r="O51" i="19" s="1"/>
  <c r="N51" i="19" a="1"/>
  <c r="N51" i="19" s="1"/>
  <c r="M51" i="19" a="1"/>
  <c r="M51" i="19" s="1"/>
  <c r="L51" i="19" a="1"/>
  <c r="L51" i="19" s="1"/>
  <c r="K51" i="19" a="1"/>
  <c r="K51" i="19" s="1"/>
  <c r="J51" i="19" a="1"/>
  <c r="J51" i="19" s="1"/>
  <c r="I51" i="19" a="1"/>
  <c r="I51" i="19" s="1"/>
  <c r="H51" i="19" a="1"/>
  <c r="H51" i="19" s="1"/>
  <c r="G51" i="19" a="1"/>
  <c r="G51" i="19" s="1"/>
  <c r="Q50" i="19" a="1"/>
  <c r="Q50" i="19" s="1"/>
  <c r="P50" i="19" a="1"/>
  <c r="P50" i="19" s="1"/>
  <c r="O50" i="19" a="1"/>
  <c r="O50" i="19" s="1"/>
  <c r="N50" i="19" a="1"/>
  <c r="N50" i="19" s="1"/>
  <c r="M50" i="19" a="1"/>
  <c r="M50" i="19" s="1"/>
  <c r="L50" i="19" a="1"/>
  <c r="L50" i="19" s="1"/>
  <c r="K50" i="19" a="1"/>
  <c r="K50" i="19" s="1"/>
  <c r="J50" i="19" a="1"/>
  <c r="J50" i="19" s="1"/>
  <c r="I50" i="19" a="1"/>
  <c r="I50" i="19" s="1"/>
  <c r="H50" i="19" a="1"/>
  <c r="H50" i="19" s="1"/>
  <c r="G50" i="19" a="1"/>
  <c r="G50" i="19" s="1"/>
  <c r="Q49" i="19" a="1"/>
  <c r="Q49" i="19" s="1"/>
  <c r="P49" i="19" a="1"/>
  <c r="P49" i="19" s="1"/>
  <c r="O49" i="19" a="1"/>
  <c r="O49" i="19" s="1"/>
  <c r="N49" i="19" a="1"/>
  <c r="N49" i="19" s="1"/>
  <c r="M49" i="19" a="1"/>
  <c r="M49" i="19" s="1"/>
  <c r="L49" i="19" a="1"/>
  <c r="L49" i="19" s="1"/>
  <c r="K49" i="19" a="1"/>
  <c r="K49" i="19" s="1"/>
  <c r="J49" i="19" a="1"/>
  <c r="J49" i="19" s="1"/>
  <c r="I49" i="19" a="1"/>
  <c r="I49" i="19" s="1"/>
  <c r="H49" i="19" a="1"/>
  <c r="H49" i="19" s="1"/>
  <c r="G49" i="19" a="1"/>
  <c r="G49" i="19" s="1"/>
  <c r="Q48" i="19" a="1"/>
  <c r="Q48" i="19" s="1"/>
  <c r="P48" i="19" a="1"/>
  <c r="P48" i="19" s="1"/>
  <c r="O48" i="19" a="1"/>
  <c r="O48" i="19" s="1"/>
  <c r="N48" i="19" a="1"/>
  <c r="N48" i="19" s="1"/>
  <c r="M48" i="19" a="1"/>
  <c r="M48" i="19" s="1"/>
  <c r="L48" i="19" a="1"/>
  <c r="L48" i="19" s="1"/>
  <c r="K48" i="19" a="1"/>
  <c r="K48" i="19" s="1"/>
  <c r="J48" i="19" a="1"/>
  <c r="J48" i="19" s="1"/>
  <c r="I48" i="19" a="1"/>
  <c r="I48" i="19" s="1"/>
  <c r="H48" i="19" a="1"/>
  <c r="H48" i="19" s="1"/>
  <c r="G48" i="19" a="1"/>
  <c r="G48" i="19" s="1"/>
  <c r="Q47" i="19" a="1"/>
  <c r="Q47" i="19" s="1"/>
  <c r="P47" i="19" a="1"/>
  <c r="P47" i="19" s="1"/>
  <c r="O47" i="19" a="1"/>
  <c r="O47" i="19" s="1"/>
  <c r="N47" i="19" a="1"/>
  <c r="N47" i="19" s="1"/>
  <c r="M47" i="19" a="1"/>
  <c r="M47" i="19" s="1"/>
  <c r="L47" i="19" a="1"/>
  <c r="L47" i="19" s="1"/>
  <c r="K47" i="19" a="1"/>
  <c r="K47" i="19" s="1"/>
  <c r="J47" i="19" a="1"/>
  <c r="J47" i="19" s="1"/>
  <c r="I47" i="19" a="1"/>
  <c r="I47" i="19" s="1"/>
  <c r="H47" i="19" a="1"/>
  <c r="H47" i="19" s="1"/>
  <c r="G47" i="19" a="1"/>
  <c r="G47" i="19" s="1"/>
  <c r="Q46" i="19" a="1"/>
  <c r="Q46" i="19" s="1"/>
  <c r="P46" i="19" a="1"/>
  <c r="P46" i="19" s="1"/>
  <c r="O46" i="19" a="1"/>
  <c r="O46" i="19" s="1"/>
  <c r="N46" i="19" a="1"/>
  <c r="N46" i="19" s="1"/>
  <c r="M46" i="19" a="1"/>
  <c r="M46" i="19" s="1"/>
  <c r="L46" i="19" a="1"/>
  <c r="L46" i="19" s="1"/>
  <c r="K46" i="19" a="1"/>
  <c r="K46" i="19" s="1"/>
  <c r="J46" i="19" a="1"/>
  <c r="J46" i="19" s="1"/>
  <c r="I46" i="19" a="1"/>
  <c r="I46" i="19" s="1"/>
  <c r="H46" i="19" a="1"/>
  <c r="H46" i="19" s="1"/>
  <c r="G46" i="19" a="1"/>
  <c r="G46" i="19" s="1"/>
  <c r="Q45" i="19" a="1"/>
  <c r="Q45" i="19" s="1"/>
  <c r="P45" i="19" a="1"/>
  <c r="P45" i="19" s="1"/>
  <c r="O45" i="19" a="1"/>
  <c r="O45" i="19" s="1"/>
  <c r="N45" i="19" a="1"/>
  <c r="N45" i="19" s="1"/>
  <c r="M45" i="19" a="1"/>
  <c r="M45" i="19" s="1"/>
  <c r="L45" i="19" a="1"/>
  <c r="L45" i="19" s="1"/>
  <c r="K45" i="19" a="1"/>
  <c r="K45" i="19" s="1"/>
  <c r="J45" i="19" a="1"/>
  <c r="J45" i="19" s="1"/>
  <c r="I45" i="19" a="1"/>
  <c r="I45" i="19" s="1"/>
  <c r="H45" i="19" a="1"/>
  <c r="H45" i="19" s="1"/>
  <c r="G45" i="19" a="1"/>
  <c r="G45" i="19" s="1"/>
  <c r="Q44" i="19" a="1"/>
  <c r="Q44" i="19" s="1"/>
  <c r="P44" i="19" a="1"/>
  <c r="P44" i="19" s="1"/>
  <c r="O44" i="19" a="1"/>
  <c r="O44" i="19" s="1"/>
  <c r="N44" i="19" a="1"/>
  <c r="N44" i="19" s="1"/>
  <c r="M44" i="19" a="1"/>
  <c r="M44" i="19" s="1"/>
  <c r="L44" i="19" a="1"/>
  <c r="L44" i="19" s="1"/>
  <c r="K44" i="19" a="1"/>
  <c r="K44" i="19" s="1"/>
  <c r="J44" i="19" a="1"/>
  <c r="J44" i="19" s="1"/>
  <c r="I44" i="19" a="1"/>
  <c r="I44" i="19" s="1"/>
  <c r="H44" i="19" a="1"/>
  <c r="H44" i="19" s="1"/>
  <c r="G44" i="19" a="1"/>
  <c r="G44" i="19" s="1"/>
  <c r="Q43" i="19" a="1"/>
  <c r="Q43" i="19" s="1"/>
  <c r="P43" i="19" a="1"/>
  <c r="P43" i="19" s="1"/>
  <c r="O43" i="19" a="1"/>
  <c r="O43" i="19" s="1"/>
  <c r="N43" i="19" a="1"/>
  <c r="N43" i="19" s="1"/>
  <c r="M43" i="19" a="1"/>
  <c r="M43" i="19" s="1"/>
  <c r="L43" i="19" a="1"/>
  <c r="L43" i="19" s="1"/>
  <c r="K43" i="19" a="1"/>
  <c r="K43" i="19" s="1"/>
  <c r="J43" i="19" a="1"/>
  <c r="J43" i="19" s="1"/>
  <c r="I43" i="19" a="1"/>
  <c r="I43" i="19" s="1"/>
  <c r="H43" i="19" a="1"/>
  <c r="H43" i="19" s="1"/>
  <c r="G43" i="19" a="1"/>
  <c r="G43" i="19" s="1"/>
  <c r="Q34" i="19" a="1"/>
  <c r="Q34" i="19" s="1"/>
  <c r="P34" i="19" a="1"/>
  <c r="P34" i="19" s="1"/>
  <c r="O34" i="19" a="1"/>
  <c r="O34" i="19" s="1"/>
  <c r="N34" i="19" a="1"/>
  <c r="N34" i="19" s="1"/>
  <c r="M34" i="19" a="1"/>
  <c r="M34" i="19" s="1"/>
  <c r="L34" i="19" a="1"/>
  <c r="L34" i="19" s="1"/>
  <c r="K34" i="19" a="1"/>
  <c r="K34" i="19" s="1"/>
  <c r="J34" i="19" a="1"/>
  <c r="J34" i="19" s="1"/>
  <c r="I34" i="19" a="1"/>
  <c r="I34" i="19" s="1"/>
  <c r="H34" i="19" a="1"/>
  <c r="H34" i="19" s="1"/>
  <c r="G34" i="19" a="1"/>
  <c r="G34" i="19" s="1"/>
  <c r="Q33" i="19" a="1"/>
  <c r="Q33" i="19" s="1"/>
  <c r="P33" i="19" a="1"/>
  <c r="P33" i="19" s="1"/>
  <c r="O33" i="19" a="1"/>
  <c r="O33" i="19" s="1"/>
  <c r="N33" i="19" a="1"/>
  <c r="N33" i="19" s="1"/>
  <c r="M33" i="19" a="1"/>
  <c r="M33" i="19" s="1"/>
  <c r="L33" i="19" a="1"/>
  <c r="L33" i="19" s="1"/>
  <c r="K33" i="19" a="1"/>
  <c r="K33" i="19" s="1"/>
  <c r="J33" i="19" a="1"/>
  <c r="J33" i="19" s="1"/>
  <c r="I33" i="19" a="1"/>
  <c r="I33" i="19" s="1"/>
  <c r="H33" i="19" a="1"/>
  <c r="H33" i="19" s="1"/>
  <c r="G33" i="19" a="1"/>
  <c r="G33" i="19" s="1"/>
  <c r="Q32" i="19" a="1"/>
  <c r="Q32" i="19" s="1"/>
  <c r="P32" i="19" a="1"/>
  <c r="P32" i="19" s="1"/>
  <c r="O32" i="19" a="1"/>
  <c r="O32" i="19" s="1"/>
  <c r="N32" i="19" a="1"/>
  <c r="N32" i="19" s="1"/>
  <c r="M32" i="19" a="1"/>
  <c r="M32" i="19" s="1"/>
  <c r="L32" i="19" a="1"/>
  <c r="L32" i="19" s="1"/>
  <c r="K32" i="19" a="1"/>
  <c r="K32" i="19" s="1"/>
  <c r="J32" i="19" a="1"/>
  <c r="J32" i="19" s="1"/>
  <c r="I32" i="19" a="1"/>
  <c r="I32" i="19" s="1"/>
  <c r="H32" i="19" a="1"/>
  <c r="H32" i="19" s="1"/>
  <c r="G32" i="19" a="1"/>
  <c r="G32" i="19" s="1"/>
  <c r="Q31" i="19" a="1"/>
  <c r="Q31" i="19" s="1"/>
  <c r="P31" i="19" a="1"/>
  <c r="P31" i="19" s="1"/>
  <c r="O31" i="19" a="1"/>
  <c r="O31" i="19" s="1"/>
  <c r="N31" i="19" a="1"/>
  <c r="N31" i="19" s="1"/>
  <c r="M31" i="19" a="1"/>
  <c r="M31" i="19" s="1"/>
  <c r="L31" i="19" a="1"/>
  <c r="L31" i="19" s="1"/>
  <c r="K31" i="19" a="1"/>
  <c r="K31" i="19" s="1"/>
  <c r="J31" i="19" a="1"/>
  <c r="J31" i="19" s="1"/>
  <c r="I31" i="19" a="1"/>
  <c r="I31" i="19" s="1"/>
  <c r="H31" i="19" a="1"/>
  <c r="H31" i="19" s="1"/>
  <c r="G31" i="19" a="1"/>
  <c r="G31" i="19" s="1"/>
  <c r="Q30" i="19" a="1"/>
  <c r="Q30" i="19" s="1"/>
  <c r="P30" i="19" a="1"/>
  <c r="P30" i="19" s="1"/>
  <c r="O30" i="19" a="1"/>
  <c r="O30" i="19" s="1"/>
  <c r="N30" i="19" a="1"/>
  <c r="N30" i="19" s="1"/>
  <c r="M30" i="19" a="1"/>
  <c r="M30" i="19" s="1"/>
  <c r="L30" i="19" a="1"/>
  <c r="L30" i="19" s="1"/>
  <c r="K30" i="19" a="1"/>
  <c r="K30" i="19" s="1"/>
  <c r="J30" i="19" a="1"/>
  <c r="J30" i="19" s="1"/>
  <c r="I30" i="19" a="1"/>
  <c r="I30" i="19" s="1"/>
  <c r="H30" i="19" a="1"/>
  <c r="H30" i="19" s="1"/>
  <c r="G30" i="19" a="1"/>
  <c r="G30" i="19" s="1"/>
  <c r="Q29" i="19" a="1"/>
  <c r="Q29" i="19" s="1"/>
  <c r="P29" i="19" a="1"/>
  <c r="P29" i="19" s="1"/>
  <c r="O29" i="19" a="1"/>
  <c r="O29" i="19" s="1"/>
  <c r="N29" i="19" a="1"/>
  <c r="N29" i="19" s="1"/>
  <c r="M29" i="19" a="1"/>
  <c r="M29" i="19" s="1"/>
  <c r="L29" i="19" a="1"/>
  <c r="L29" i="19" s="1"/>
  <c r="K29" i="19" a="1"/>
  <c r="K29" i="19" s="1"/>
  <c r="J29" i="19" a="1"/>
  <c r="J29" i="19" s="1"/>
  <c r="I29" i="19" a="1"/>
  <c r="I29" i="19" s="1"/>
  <c r="H29" i="19" a="1"/>
  <c r="H29" i="19" s="1"/>
  <c r="G29" i="19" a="1"/>
  <c r="G29" i="19" s="1"/>
  <c r="Q28" i="19" a="1"/>
  <c r="Q28" i="19" s="1"/>
  <c r="P28" i="19" a="1"/>
  <c r="P28" i="19" s="1"/>
  <c r="O28" i="19" a="1"/>
  <c r="O28" i="19" s="1"/>
  <c r="N28" i="19" a="1"/>
  <c r="N28" i="19" s="1"/>
  <c r="M28" i="19" a="1"/>
  <c r="M28" i="19" s="1"/>
  <c r="L28" i="19" a="1"/>
  <c r="L28" i="19" s="1"/>
  <c r="K28" i="19" a="1"/>
  <c r="K28" i="19" s="1"/>
  <c r="J28" i="19" a="1"/>
  <c r="J28" i="19" s="1"/>
  <c r="I28" i="19" a="1"/>
  <c r="I28" i="19" s="1"/>
  <c r="H28" i="19" a="1"/>
  <c r="H28" i="19" s="1"/>
  <c r="G28" i="19" a="1"/>
  <c r="G28" i="19" s="1"/>
  <c r="Q27" i="19" a="1"/>
  <c r="Q27" i="19" s="1"/>
  <c r="P27" i="19" a="1"/>
  <c r="P27" i="19" s="1"/>
  <c r="O27" i="19" a="1"/>
  <c r="O27" i="19" s="1"/>
  <c r="N27" i="19" a="1"/>
  <c r="N27" i="19" s="1"/>
  <c r="M27" i="19" a="1"/>
  <c r="M27" i="19" s="1"/>
  <c r="L27" i="19" a="1"/>
  <c r="L27" i="19" s="1"/>
  <c r="K27" i="19" a="1"/>
  <c r="K27" i="19" s="1"/>
  <c r="J27" i="19" a="1"/>
  <c r="J27" i="19" s="1"/>
  <c r="I27" i="19" a="1"/>
  <c r="I27" i="19" s="1"/>
  <c r="H27" i="19" a="1"/>
  <c r="H27" i="19" s="1"/>
  <c r="G27" i="19" a="1"/>
  <c r="G27" i="19" s="1"/>
  <c r="Q26" i="19" a="1"/>
  <c r="Q26" i="19" s="1"/>
  <c r="P26" i="19" a="1"/>
  <c r="P26" i="19" s="1"/>
  <c r="O26" i="19" a="1"/>
  <c r="O26" i="19" s="1"/>
  <c r="N26" i="19" a="1"/>
  <c r="N26" i="19" s="1"/>
  <c r="M26" i="19" a="1"/>
  <c r="M26" i="19" s="1"/>
  <c r="L26" i="19" a="1"/>
  <c r="L26" i="19" s="1"/>
  <c r="K26" i="19" a="1"/>
  <c r="K26" i="19" s="1"/>
  <c r="J26" i="19" a="1"/>
  <c r="J26" i="19" s="1"/>
  <c r="I26" i="19" a="1"/>
  <c r="I26" i="19" s="1"/>
  <c r="H26" i="19" a="1"/>
  <c r="H26" i="19" s="1"/>
  <c r="G26" i="19" a="1"/>
  <c r="G26" i="19" s="1"/>
  <c r="Q25" i="19" a="1"/>
  <c r="Q25" i="19" s="1"/>
  <c r="P25" i="19" a="1"/>
  <c r="P25" i="19" s="1"/>
  <c r="O25" i="19" a="1"/>
  <c r="O25" i="19" s="1"/>
  <c r="N25" i="19" a="1"/>
  <c r="N25" i="19" s="1"/>
  <c r="M25" i="19" a="1"/>
  <c r="M25" i="19" s="1"/>
  <c r="L25" i="19" a="1"/>
  <c r="L25" i="19" s="1"/>
  <c r="K25" i="19" a="1"/>
  <c r="K25" i="19" s="1"/>
  <c r="J25" i="19" a="1"/>
  <c r="J25" i="19" s="1"/>
  <c r="I25" i="19" a="1"/>
  <c r="I25" i="19" s="1"/>
  <c r="H25" i="19" a="1"/>
  <c r="H25" i="19" s="1"/>
  <c r="G25" i="19" a="1"/>
  <c r="G25" i="19" s="1"/>
  <c r="Q24" i="19"/>
  <c r="P24" i="19"/>
  <c r="O24" i="19"/>
  <c r="N24" i="19"/>
  <c r="M24" i="19"/>
  <c r="L24" i="19"/>
  <c r="K24" i="19"/>
  <c r="J24" i="19"/>
  <c r="I24" i="19"/>
  <c r="H24" i="19"/>
  <c r="G24" i="19"/>
  <c r="G9" i="19" a="1"/>
  <c r="G9" i="19" s="1"/>
  <c r="H9" i="19" a="1"/>
  <c r="H9" i="19" s="1"/>
  <c r="I9" i="19" a="1"/>
  <c r="I9" i="19" s="1"/>
  <c r="J9" i="19" a="1"/>
  <c r="J9" i="19" s="1"/>
  <c r="K9" i="19" a="1"/>
  <c r="K9" i="19" s="1"/>
  <c r="L9" i="19" a="1"/>
  <c r="L9" i="19" s="1"/>
  <c r="M9" i="19" a="1"/>
  <c r="M9" i="19" s="1"/>
  <c r="N9" i="19" a="1"/>
  <c r="N9" i="19" s="1"/>
  <c r="O9" i="19" a="1"/>
  <c r="O9" i="19" s="1"/>
  <c r="P9" i="19" a="1"/>
  <c r="P9" i="19" s="1"/>
  <c r="Q9" i="19" a="1"/>
  <c r="Q9" i="19" s="1"/>
  <c r="G10" i="19" a="1"/>
  <c r="G10" i="19" s="1"/>
  <c r="H10" i="19" a="1"/>
  <c r="H10" i="19" s="1"/>
  <c r="I10" i="19" a="1"/>
  <c r="I10" i="19" s="1"/>
  <c r="J10" i="19" a="1"/>
  <c r="J10" i="19" s="1"/>
  <c r="K10" i="19" a="1"/>
  <c r="K10" i="19" s="1"/>
  <c r="L10" i="19" a="1"/>
  <c r="L10" i="19" s="1"/>
  <c r="M10" i="19" a="1"/>
  <c r="M10" i="19" s="1"/>
  <c r="N10" i="19" a="1"/>
  <c r="N10" i="19" s="1"/>
  <c r="O10" i="19" a="1"/>
  <c r="O10" i="19" s="1"/>
  <c r="P10" i="19" a="1"/>
  <c r="P10" i="19" s="1"/>
  <c r="Q10" i="19" a="1"/>
  <c r="Q10" i="19" s="1"/>
  <c r="G11" i="19" a="1"/>
  <c r="G11" i="19" s="1"/>
  <c r="H11" i="19" a="1"/>
  <c r="H11" i="19" s="1"/>
  <c r="I11" i="19" a="1"/>
  <c r="I11" i="19" s="1"/>
  <c r="J11" i="19" a="1"/>
  <c r="J11" i="19" s="1"/>
  <c r="K11" i="19" a="1"/>
  <c r="K11" i="19" s="1"/>
  <c r="L11" i="19" a="1"/>
  <c r="L11" i="19" s="1"/>
  <c r="M11" i="19" a="1"/>
  <c r="M11" i="19" s="1"/>
  <c r="N11" i="19" a="1"/>
  <c r="N11" i="19" s="1"/>
  <c r="O11" i="19" a="1"/>
  <c r="O11" i="19" s="1"/>
  <c r="P11" i="19" a="1"/>
  <c r="P11" i="19" s="1"/>
  <c r="Q11" i="19" a="1"/>
  <c r="Q11" i="19" s="1"/>
  <c r="G12" i="19" a="1"/>
  <c r="G12" i="19" s="1"/>
  <c r="H12" i="19" a="1"/>
  <c r="H12" i="19" s="1"/>
  <c r="I12" i="19" a="1"/>
  <c r="I12" i="19" s="1"/>
  <c r="J12" i="19" a="1"/>
  <c r="J12" i="19" s="1"/>
  <c r="K12" i="19" a="1"/>
  <c r="K12" i="19" s="1"/>
  <c r="L12" i="19" a="1"/>
  <c r="L12" i="19" s="1"/>
  <c r="M12" i="19" a="1"/>
  <c r="M12" i="19" s="1"/>
  <c r="N12" i="19" a="1"/>
  <c r="N12" i="19" s="1"/>
  <c r="O12" i="19" a="1"/>
  <c r="O12" i="19" s="1"/>
  <c r="P12" i="19" a="1"/>
  <c r="P12" i="19" s="1"/>
  <c r="Q12" i="19" a="1"/>
  <c r="Q12" i="19" s="1"/>
  <c r="G13" i="19" a="1"/>
  <c r="G13" i="19" s="1"/>
  <c r="H13" i="19" a="1"/>
  <c r="H13" i="19" s="1"/>
  <c r="I13" i="19" a="1"/>
  <c r="I13" i="19" s="1"/>
  <c r="J13" i="19" a="1"/>
  <c r="J13" i="19" s="1"/>
  <c r="K13" i="19" a="1"/>
  <c r="K13" i="19" s="1"/>
  <c r="L13" i="19" a="1"/>
  <c r="L13" i="19" s="1"/>
  <c r="M13" i="19" a="1"/>
  <c r="M13" i="19" s="1"/>
  <c r="N13" i="19" a="1"/>
  <c r="N13" i="19" s="1"/>
  <c r="O13" i="19" a="1"/>
  <c r="O13" i="19" s="1"/>
  <c r="P13" i="19" a="1"/>
  <c r="P13" i="19" s="1"/>
  <c r="Q13" i="19" a="1"/>
  <c r="Q13" i="19" s="1"/>
  <c r="G14" i="19" a="1"/>
  <c r="G14" i="19" s="1"/>
  <c r="H14" i="19" a="1"/>
  <c r="H14" i="19" s="1"/>
  <c r="I14" i="19" a="1"/>
  <c r="I14" i="19" s="1"/>
  <c r="J14" i="19" a="1"/>
  <c r="J14" i="19" s="1"/>
  <c r="K14" i="19" a="1"/>
  <c r="K14" i="19" s="1"/>
  <c r="L14" i="19" a="1"/>
  <c r="L14" i="19" s="1"/>
  <c r="M14" i="19" a="1"/>
  <c r="M14" i="19" s="1"/>
  <c r="N14" i="19" a="1"/>
  <c r="N14" i="19" s="1"/>
  <c r="O14" i="19" a="1"/>
  <c r="O14" i="19" s="1"/>
  <c r="P14" i="19" a="1"/>
  <c r="P14" i="19" s="1"/>
  <c r="Q14" i="19" a="1"/>
  <c r="Q14" i="19" s="1"/>
  <c r="G15" i="19" a="1"/>
  <c r="G15" i="19" s="1"/>
  <c r="H15" i="19" a="1"/>
  <c r="H15" i="19" s="1"/>
  <c r="I15" i="19" a="1"/>
  <c r="I15" i="19" s="1"/>
  <c r="J15" i="19" a="1"/>
  <c r="J15" i="19" s="1"/>
  <c r="K15" i="19" a="1"/>
  <c r="K15" i="19" s="1"/>
  <c r="L15" i="19" a="1"/>
  <c r="L15" i="19" s="1"/>
  <c r="M15" i="19" a="1"/>
  <c r="M15" i="19" s="1"/>
  <c r="N15" i="19" a="1"/>
  <c r="N15" i="19" s="1"/>
  <c r="O15" i="19" a="1"/>
  <c r="O15" i="19" s="1"/>
  <c r="P15" i="19" a="1"/>
  <c r="P15" i="19" s="1"/>
  <c r="Q15" i="19" a="1"/>
  <c r="Q15" i="19" s="1"/>
  <c r="G16" i="19" a="1"/>
  <c r="G16" i="19" s="1"/>
  <c r="H16" i="19" a="1"/>
  <c r="H16" i="19" s="1"/>
  <c r="I16" i="19" a="1"/>
  <c r="I16" i="19" s="1"/>
  <c r="J16" i="19" a="1"/>
  <c r="J16" i="19" s="1"/>
  <c r="K16" i="19" a="1"/>
  <c r="K16" i="19" s="1"/>
  <c r="L16" i="19" a="1"/>
  <c r="L16" i="19" s="1"/>
  <c r="M16" i="19" a="1"/>
  <c r="M16" i="19" s="1"/>
  <c r="N16" i="19" a="1"/>
  <c r="N16" i="19" s="1"/>
  <c r="O16" i="19" a="1"/>
  <c r="O16" i="19" s="1"/>
  <c r="P16" i="19" a="1"/>
  <c r="P16" i="19" s="1"/>
  <c r="Q16" i="19" a="1"/>
  <c r="Q16" i="19" s="1"/>
  <c r="H8" i="19" a="1"/>
  <c r="H8" i="19" s="1"/>
  <c r="D70" i="19"/>
  <c r="D69" i="19"/>
  <c r="D68" i="19"/>
  <c r="D67" i="19"/>
  <c r="D66" i="19"/>
  <c r="D65" i="19"/>
  <c r="D64" i="19"/>
  <c r="D63" i="19"/>
  <c r="D62" i="19"/>
  <c r="D61" i="19"/>
  <c r="D52" i="19"/>
  <c r="D51" i="19"/>
  <c r="D50" i="19"/>
  <c r="D49" i="19"/>
  <c r="D48" i="19"/>
  <c r="D47" i="19"/>
  <c r="D46" i="19"/>
  <c r="D45" i="19"/>
  <c r="D44" i="19"/>
  <c r="D43" i="19"/>
  <c r="D34" i="19"/>
  <c r="D33" i="19"/>
  <c r="D32" i="19"/>
  <c r="D31" i="19"/>
  <c r="D30" i="19"/>
  <c r="D29" i="19"/>
  <c r="D28" i="19"/>
  <c r="D27" i="19"/>
  <c r="D26" i="19"/>
  <c r="D25" i="19"/>
  <c r="D8" i="19"/>
  <c r="D9" i="19"/>
  <c r="D10" i="19"/>
  <c r="D11" i="19"/>
  <c r="D12" i="19"/>
  <c r="D13" i="19"/>
  <c r="D14" i="19"/>
  <c r="D15" i="19"/>
  <c r="D16" i="19"/>
  <c r="D7" i="19"/>
  <c r="R24" i="19" l="1"/>
  <c r="A93" i="36"/>
  <c r="A94" i="36"/>
  <c r="A95" i="36"/>
  <c r="A96" i="36"/>
  <c r="A97" i="36"/>
  <c r="A98" i="36"/>
  <c r="A99" i="36"/>
  <c r="A100" i="36"/>
  <c r="A101" i="36"/>
  <c r="A102" i="36"/>
  <c r="A103" i="36"/>
  <c r="A20" i="36"/>
  <c r="A21" i="36"/>
  <c r="A22" i="36"/>
  <c r="A23" i="36"/>
  <c r="A24" i="36"/>
  <c r="A25" i="36"/>
  <c r="A26" i="36"/>
  <c r="A27" i="36"/>
  <c r="A28" i="36"/>
  <c r="A29" i="36"/>
  <c r="A30" i="36"/>
  <c r="A31" i="36"/>
  <c r="A32" i="36"/>
  <c r="A33" i="36"/>
  <c r="A34" i="36"/>
  <c r="A35" i="36"/>
  <c r="A36" i="36"/>
  <c r="A37" i="36"/>
  <c r="A38" i="36"/>
  <c r="A39" i="36"/>
  <c r="A40" i="36"/>
  <c r="A41" i="36"/>
  <c r="A42" i="36"/>
  <c r="A43" i="36"/>
  <c r="A44" i="36"/>
  <c r="A45" i="36"/>
  <c r="A46" i="36"/>
  <c r="A47" i="36"/>
  <c r="A48" i="36"/>
  <c r="A49" i="36"/>
  <c r="A50" i="36"/>
  <c r="A51" i="36"/>
  <c r="A52" i="36"/>
  <c r="A53" i="36"/>
  <c r="A54" i="36"/>
  <c r="A55" i="36"/>
  <c r="A56" i="36"/>
  <c r="A57" i="36"/>
  <c r="A58" i="36"/>
  <c r="A59" i="36"/>
  <c r="A60" i="36"/>
  <c r="A61" i="36"/>
  <c r="A62" i="36"/>
  <c r="A63" i="36"/>
  <c r="A64" i="36"/>
  <c r="A65" i="36"/>
  <c r="A66" i="36"/>
  <c r="A67" i="36"/>
  <c r="A68" i="36"/>
  <c r="A69" i="36"/>
  <c r="A70" i="36"/>
  <c r="A71" i="36"/>
  <c r="A72" i="36"/>
  <c r="A73" i="36"/>
  <c r="A74" i="36"/>
  <c r="A75" i="36"/>
  <c r="A76" i="36"/>
  <c r="A77" i="36"/>
  <c r="A78" i="36"/>
  <c r="A79" i="36"/>
  <c r="A80" i="36"/>
  <c r="A81" i="36"/>
  <c r="A82" i="36"/>
  <c r="A83" i="36"/>
  <c r="A84" i="36"/>
  <c r="A85" i="36"/>
  <c r="A86" i="36"/>
  <c r="A87" i="36"/>
  <c r="A88" i="36"/>
  <c r="A89" i="36"/>
  <c r="A90" i="36"/>
  <c r="A91" i="36"/>
  <c r="A92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5" i="36"/>
  <c r="A4" i="36"/>
  <c r="A3" i="36"/>
  <c r="A2" i="36"/>
  <c r="G7" i="19" a="1"/>
  <c r="G7" i="19" s="1"/>
  <c r="K7" i="19" a="1"/>
  <c r="K7" i="19" s="1"/>
  <c r="H7" i="19" a="1"/>
  <c r="H7" i="19" s="1"/>
  <c r="K8" i="19" a="1"/>
  <c r="K8" i="19" s="1"/>
  <c r="K94" i="36" l="1" a="1"/>
  <c r="K94" i="36" s="1"/>
  <c r="J95" i="36" a="1"/>
  <c r="J95" i="36" s="1"/>
  <c r="E6" i="36" a="1"/>
  <c r="E6" i="36" s="1"/>
  <c r="I10" i="36" a="1"/>
  <c r="I10" i="36" s="1"/>
  <c r="E10" i="36" a="1"/>
  <c r="E10" i="36" s="1"/>
  <c r="K89" i="36" a="1"/>
  <c r="K89" i="36" s="1"/>
  <c r="D96" i="36" a="1"/>
  <c r="D96" i="36" s="1"/>
  <c r="D9" i="36" a="1"/>
  <c r="D9" i="36" s="1"/>
  <c r="K4" i="36" a="1"/>
  <c r="K4" i="36" s="1"/>
  <c r="G85" i="36" a="1"/>
  <c r="G85" i="36" s="1"/>
  <c r="C81" i="36" a="1"/>
  <c r="C81" i="36" s="1"/>
  <c r="K2" i="36" a="1"/>
  <c r="K2" i="36" s="1"/>
  <c r="K8" i="36" a="1"/>
  <c r="K8" i="36" s="1"/>
  <c r="K102" i="36" a="1"/>
  <c r="K102" i="36" s="1"/>
  <c r="B3" i="36" a="1"/>
  <c r="B3" i="36" s="1"/>
  <c r="J7" i="36" a="1"/>
  <c r="J7" i="36" s="1"/>
  <c r="K100" i="36" a="1"/>
  <c r="K100" i="36" s="1"/>
  <c r="F99" i="36" a="1"/>
  <c r="F99" i="36" s="1"/>
  <c r="F103" i="36" a="1"/>
  <c r="F103" i="36" s="1"/>
  <c r="F98" i="36" a="1"/>
  <c r="F98" i="36" s="1"/>
  <c r="F101" i="36" a="1"/>
  <c r="F101" i="36" s="1"/>
  <c r="B100" i="36" a="1"/>
  <c r="B100" i="36" s="1"/>
  <c r="B99" i="36" a="1"/>
  <c r="B99" i="36" s="1"/>
  <c r="D95" i="36" a="1"/>
  <c r="D95" i="36" s="1"/>
  <c r="D97" i="36" a="1"/>
  <c r="D97" i="36" s="1"/>
  <c r="D102" i="36" a="1"/>
  <c r="D102" i="36" s="1"/>
  <c r="J2" i="36" a="1"/>
  <c r="J2" i="36" s="1"/>
  <c r="J103" i="36" a="1"/>
  <c r="J103" i="36" s="1"/>
  <c r="J98" i="36" a="1"/>
  <c r="J98" i="36" s="1"/>
  <c r="L16" i="36" a="1"/>
  <c r="L16" i="36" s="1"/>
  <c r="L20" i="36" a="1"/>
  <c r="L20" i="36" s="1"/>
  <c r="L28" i="36" a="1"/>
  <c r="L28" i="36" s="1"/>
  <c r="L38" i="36" a="1"/>
  <c r="L38" i="36" s="1"/>
  <c r="L12" i="36" a="1"/>
  <c r="L12" i="36" s="1"/>
  <c r="L18" i="36" a="1"/>
  <c r="L18" i="36" s="1"/>
  <c r="L24" i="36" a="1"/>
  <c r="L24" i="36" s="1"/>
  <c r="L30" i="36" a="1"/>
  <c r="L30" i="36" s="1"/>
  <c r="L32" i="36" a="1"/>
  <c r="L32" i="36" s="1"/>
  <c r="L35" i="36" a="1"/>
  <c r="L35" i="36" s="1"/>
  <c r="L14" i="36" a="1"/>
  <c r="L14" i="36" s="1"/>
  <c r="L22" i="36" a="1"/>
  <c r="L22" i="36" s="1"/>
  <c r="L26" i="36" a="1"/>
  <c r="L26" i="36" s="1"/>
  <c r="L40" i="36" a="1"/>
  <c r="L40" i="36" s="1"/>
  <c r="L34" i="36" a="1"/>
  <c r="L34" i="36" s="1"/>
  <c r="L36" i="36" a="1"/>
  <c r="L36" i="36" s="1"/>
  <c r="L41" i="36" a="1"/>
  <c r="L41" i="36" s="1"/>
  <c r="L42" i="36" a="1"/>
  <c r="L42" i="36" s="1"/>
  <c r="H60" i="19" s="1"/>
  <c r="L45" i="36" a="1"/>
  <c r="L45" i="36" s="1"/>
  <c r="L49" i="36" a="1"/>
  <c r="L49" i="36" s="1"/>
  <c r="L50" i="36" a="1"/>
  <c r="L50" i="36" s="1"/>
  <c r="L57" i="36" a="1"/>
  <c r="L57" i="36" s="1"/>
  <c r="L58" i="36" a="1"/>
  <c r="L58" i="36" s="1"/>
  <c r="L64" i="36" a="1"/>
  <c r="L64" i="36" s="1"/>
  <c r="L43" i="36" a="1"/>
  <c r="L43" i="36" s="1"/>
  <c r="L51" i="36" a="1"/>
  <c r="L51" i="36" s="1"/>
  <c r="L52" i="36" a="1"/>
  <c r="L52" i="36" s="1"/>
  <c r="L59" i="36" a="1"/>
  <c r="L59" i="36" s="1"/>
  <c r="L60" i="36" a="1"/>
  <c r="L60" i="36" s="1"/>
  <c r="L62" i="36" a="1"/>
  <c r="L62" i="36" s="1"/>
  <c r="L65" i="36" a="1"/>
  <c r="L65" i="36" s="1"/>
  <c r="L46" i="36" a="1"/>
  <c r="L46" i="36" s="1"/>
  <c r="L53" i="36" a="1"/>
  <c r="L53" i="36" s="1"/>
  <c r="L54" i="36" a="1"/>
  <c r="L54" i="36" s="1"/>
  <c r="L44" i="36" a="1"/>
  <c r="L44" i="36" s="1"/>
  <c r="L47" i="36" a="1"/>
  <c r="L47" i="36" s="1"/>
  <c r="L48" i="36" a="1"/>
  <c r="L48" i="36" s="1"/>
  <c r="L55" i="36" a="1"/>
  <c r="L55" i="36" s="1"/>
  <c r="L56" i="36" a="1"/>
  <c r="L56" i="36" s="1"/>
  <c r="L73" i="36" a="1"/>
  <c r="L73" i="36" s="1"/>
  <c r="L76" i="36" a="1"/>
  <c r="L76" i="36" s="1"/>
  <c r="L77" i="36" a="1"/>
  <c r="L77" i="36" s="1"/>
  <c r="L84" i="36" a="1"/>
  <c r="L84" i="36" s="1"/>
  <c r="L70" i="36" a="1"/>
  <c r="L70" i="36" s="1"/>
  <c r="L74" i="36" a="1"/>
  <c r="L74" i="36" s="1"/>
  <c r="L78" i="36" a="1"/>
  <c r="L78" i="36" s="1"/>
  <c r="L79" i="36" a="1"/>
  <c r="L79" i="36" s="1"/>
  <c r="L83" i="36" a="1"/>
  <c r="L83" i="36" s="1"/>
  <c r="L87" i="36" a="1"/>
  <c r="L87" i="36" s="1"/>
  <c r="L91" i="36" a="1"/>
  <c r="L91" i="36" s="1"/>
  <c r="L66" i="36" a="1"/>
  <c r="L66" i="36" s="1"/>
  <c r="L71" i="36" a="1"/>
  <c r="L71" i="36" s="1"/>
  <c r="L72" i="36" a="1"/>
  <c r="L72" i="36" s="1"/>
  <c r="L67" i="36" a="1"/>
  <c r="L67" i="36" s="1"/>
  <c r="L68" i="36" a="1"/>
  <c r="L68" i="36" s="1"/>
  <c r="L69" i="36" a="1"/>
  <c r="L69" i="36" s="1"/>
  <c r="L75" i="36" a="1"/>
  <c r="L75" i="36" s="1"/>
  <c r="L80" i="36" a="1"/>
  <c r="L80" i="36" s="1"/>
  <c r="L81" i="36" a="1"/>
  <c r="L81" i="36" s="1"/>
  <c r="L85" i="36" a="1"/>
  <c r="L85" i="36" s="1"/>
  <c r="L89" i="36" a="1"/>
  <c r="L89" i="36" s="1"/>
  <c r="L93" i="36" a="1"/>
  <c r="L93" i="36" s="1"/>
  <c r="L90" i="36" a="1"/>
  <c r="L90" i="36" s="1"/>
  <c r="L94" i="36" a="1"/>
  <c r="L94" i="36" s="1"/>
  <c r="L4" i="36" a="1"/>
  <c r="L4" i="36" s="1"/>
  <c r="L8" i="36" a="1"/>
  <c r="L8" i="36" s="1"/>
  <c r="L2" i="36" a="1"/>
  <c r="L2" i="36" s="1"/>
  <c r="L88" i="36" a="1"/>
  <c r="L88" i="36" s="1"/>
  <c r="L97" i="36" a="1"/>
  <c r="L97" i="36" s="1"/>
  <c r="L100" i="36" a="1"/>
  <c r="L100" i="36" s="1"/>
  <c r="L102" i="36" a="1"/>
  <c r="L102" i="36" s="1"/>
  <c r="L103" i="36" a="1"/>
  <c r="L103" i="36" s="1"/>
  <c r="L3" i="36" a="1"/>
  <c r="L3" i="36" s="1"/>
  <c r="L7" i="36" a="1"/>
  <c r="L7" i="36" s="1"/>
  <c r="L101" i="36" a="1"/>
  <c r="L101" i="36" s="1"/>
  <c r="L86" i="36" a="1"/>
  <c r="L86" i="36" s="1"/>
  <c r="L98" i="36" a="1"/>
  <c r="L98" i="36" s="1"/>
  <c r="L99" i="36" a="1"/>
  <c r="L99" i="36" s="1"/>
  <c r="L6" i="36" a="1"/>
  <c r="L6" i="36" s="1"/>
  <c r="L10" i="36" a="1"/>
  <c r="L10" i="36" s="1"/>
  <c r="H42" i="19" s="1"/>
  <c r="L82" i="36" a="1"/>
  <c r="L82" i="36" s="1"/>
  <c r="L92" i="36" a="1"/>
  <c r="L92" i="36" s="1"/>
  <c r="L95" i="36" a="1"/>
  <c r="L95" i="36" s="1"/>
  <c r="L96" i="36" a="1"/>
  <c r="L96" i="36" s="1"/>
  <c r="C94" i="36" a="1"/>
  <c r="C94" i="36" s="1"/>
  <c r="C103" i="36" a="1"/>
  <c r="C103" i="36" s="1"/>
  <c r="C98" i="36" a="1"/>
  <c r="C98" i="36" s="1"/>
  <c r="H24" i="36" a="1"/>
  <c r="H24" i="36" s="1"/>
  <c r="H28" i="36" a="1"/>
  <c r="H28" i="36" s="1"/>
  <c r="H30" i="36" a="1"/>
  <c r="H30" i="36" s="1"/>
  <c r="H32" i="36" a="1"/>
  <c r="H32" i="36" s="1"/>
  <c r="H35" i="36" a="1"/>
  <c r="H35" i="36" s="1"/>
  <c r="H40" i="36" a="1"/>
  <c r="H40" i="36" s="1"/>
  <c r="H12" i="36" a="1"/>
  <c r="H12" i="36" s="1"/>
  <c r="H14" i="36" a="1"/>
  <c r="H14" i="36" s="1"/>
  <c r="H18" i="36" a="1"/>
  <c r="H18" i="36" s="1"/>
  <c r="H22" i="36" a="1"/>
  <c r="H22" i="36" s="1"/>
  <c r="H26" i="36" a="1"/>
  <c r="H26" i="36" s="1"/>
  <c r="H34" i="36" a="1"/>
  <c r="H34" i="36" s="1"/>
  <c r="H36" i="36" a="1"/>
  <c r="H36" i="36" s="1"/>
  <c r="H38" i="36" a="1"/>
  <c r="H38" i="36" s="1"/>
  <c r="H43" i="36" a="1"/>
  <c r="H43" i="36" s="1"/>
  <c r="H44" i="36" a="1"/>
  <c r="H44" i="36" s="1"/>
  <c r="H16" i="36" a="1"/>
  <c r="H16" i="36" s="1"/>
  <c r="H20" i="36" a="1"/>
  <c r="H20" i="36" s="1"/>
  <c r="H46" i="36" a="1"/>
  <c r="H46" i="36" s="1"/>
  <c r="H53" i="36" a="1"/>
  <c r="H53" i="36" s="1"/>
  <c r="H54" i="36" a="1"/>
  <c r="H54" i="36" s="1"/>
  <c r="H62" i="36" a="1"/>
  <c r="H62" i="36" s="1"/>
  <c r="H47" i="36" a="1"/>
  <c r="H47" i="36" s="1"/>
  <c r="H48" i="36" a="1"/>
  <c r="H48" i="36" s="1"/>
  <c r="H55" i="36" a="1"/>
  <c r="H55" i="36" s="1"/>
  <c r="H56" i="36" a="1"/>
  <c r="H56" i="36" s="1"/>
  <c r="H65" i="36" a="1"/>
  <c r="H65" i="36" s="1"/>
  <c r="H41" i="36" a="1"/>
  <c r="H41" i="36" s="1"/>
  <c r="H42" i="36" a="1"/>
  <c r="H42" i="36" s="1"/>
  <c r="H49" i="36" a="1"/>
  <c r="H49" i="36" s="1"/>
  <c r="H50" i="36" a="1"/>
  <c r="H50" i="36" s="1"/>
  <c r="H57" i="36" a="1"/>
  <c r="H57" i="36" s="1"/>
  <c r="H58" i="36" a="1"/>
  <c r="H58" i="36" s="1"/>
  <c r="H64" i="36" a="1"/>
  <c r="H64" i="36" s="1"/>
  <c r="H45" i="36" a="1"/>
  <c r="H45" i="36" s="1"/>
  <c r="H51" i="36" a="1"/>
  <c r="H51" i="36" s="1"/>
  <c r="H52" i="36" a="1"/>
  <c r="H52" i="36" s="1"/>
  <c r="H59" i="36" a="1"/>
  <c r="H59" i="36" s="1"/>
  <c r="H60" i="36" a="1"/>
  <c r="H60" i="36" s="1"/>
  <c r="H70" i="36" a="1"/>
  <c r="H70" i="36" s="1"/>
  <c r="H74" i="36" a="1"/>
  <c r="H74" i="36" s="1"/>
  <c r="H77" i="36" a="1"/>
  <c r="H77" i="36" s="1"/>
  <c r="H78" i="36" a="1"/>
  <c r="H78" i="36" s="1"/>
  <c r="H84" i="36" a="1"/>
  <c r="H84" i="36" s="1"/>
  <c r="H66" i="36" a="1"/>
  <c r="H66" i="36" s="1"/>
  <c r="H79" i="36" a="1"/>
  <c r="H79" i="36" s="1"/>
  <c r="H80" i="36" a="1"/>
  <c r="H80" i="36" s="1"/>
  <c r="H83" i="36" a="1"/>
  <c r="H83" i="36" s="1"/>
  <c r="H87" i="36" a="1"/>
  <c r="H87" i="36" s="1"/>
  <c r="H91" i="36" a="1"/>
  <c r="H91" i="36" s="1"/>
  <c r="H67" i="36" a="1"/>
  <c r="H67" i="36" s="1"/>
  <c r="H68" i="36" a="1"/>
  <c r="H68" i="36" s="1"/>
  <c r="H71" i="36" a="1"/>
  <c r="H71" i="36" s="1"/>
  <c r="H72" i="36" a="1"/>
  <c r="H72" i="36" s="1"/>
  <c r="H73" i="36" a="1"/>
  <c r="H73" i="36" s="1"/>
  <c r="H75" i="36" a="1"/>
  <c r="H75" i="36" s="1"/>
  <c r="H69" i="36" a="1"/>
  <c r="H69" i="36" s="1"/>
  <c r="H76" i="36" a="1"/>
  <c r="H76" i="36" s="1"/>
  <c r="H81" i="36" a="1"/>
  <c r="H81" i="36" s="1"/>
  <c r="H85" i="36" a="1"/>
  <c r="H85" i="36" s="1"/>
  <c r="H89" i="36" a="1"/>
  <c r="H89" i="36" s="1"/>
  <c r="H93" i="36" a="1"/>
  <c r="H93" i="36" s="1"/>
  <c r="H94" i="36" a="1"/>
  <c r="H94" i="36" s="1"/>
  <c r="H97" i="36" a="1"/>
  <c r="H97" i="36" s="1"/>
  <c r="H102" i="36" a="1"/>
  <c r="H102" i="36" s="1"/>
  <c r="H4" i="36" a="1"/>
  <c r="H4" i="36" s="1"/>
  <c r="H8" i="36" a="1"/>
  <c r="H8" i="36" s="1"/>
  <c r="H2" i="36" a="1"/>
  <c r="H2" i="36" s="1"/>
  <c r="H86" i="36" a="1"/>
  <c r="H86" i="36" s="1"/>
  <c r="H92" i="36" a="1"/>
  <c r="H92" i="36" s="1"/>
  <c r="H98" i="36" a="1"/>
  <c r="H98" i="36" s="1"/>
  <c r="H99" i="36" a="1"/>
  <c r="H99" i="36" s="1"/>
  <c r="H103" i="36" a="1"/>
  <c r="H103" i="36" s="1"/>
  <c r="H3" i="36" a="1"/>
  <c r="H3" i="36" s="1"/>
  <c r="H7" i="36" a="1"/>
  <c r="H7" i="36" s="1"/>
  <c r="H10" i="36" a="1"/>
  <c r="H10" i="36" s="1"/>
  <c r="H95" i="36" a="1"/>
  <c r="H95" i="36" s="1"/>
  <c r="H82" i="36" a="1"/>
  <c r="H82" i="36" s="1"/>
  <c r="H90" i="36" a="1"/>
  <c r="H90" i="36" s="1"/>
  <c r="H96" i="36" a="1"/>
  <c r="H96" i="36" s="1"/>
  <c r="H101" i="36" a="1"/>
  <c r="H101" i="36" s="1"/>
  <c r="H6" i="36" a="1"/>
  <c r="H6" i="36" s="1"/>
  <c r="H88" i="36" a="1"/>
  <c r="H88" i="36" s="1"/>
  <c r="H100" i="36" a="1"/>
  <c r="H100" i="36" s="1"/>
  <c r="E16" i="36" a="1"/>
  <c r="E16" i="36" s="1"/>
  <c r="E28" i="36" a="1"/>
  <c r="E28" i="36" s="1"/>
  <c r="E32" i="36" a="1"/>
  <c r="E32" i="36" s="1"/>
  <c r="E35" i="36" a="1"/>
  <c r="E35" i="36" s="1"/>
  <c r="E40" i="36" a="1"/>
  <c r="E40" i="36" s="1"/>
  <c r="E41" i="36" a="1"/>
  <c r="E41" i="36" s="1"/>
  <c r="E12" i="36" a="1"/>
  <c r="E12" i="36" s="1"/>
  <c r="E24" i="36" a="1"/>
  <c r="E24" i="36" s="1"/>
  <c r="E30" i="36" a="1"/>
  <c r="E30" i="36" s="1"/>
  <c r="E14" i="36" a="1"/>
  <c r="E14" i="36" s="1"/>
  <c r="E18" i="36" a="1"/>
  <c r="E18" i="36" s="1"/>
  <c r="E22" i="36" a="1"/>
  <c r="E22" i="36" s="1"/>
  <c r="E36" i="36" a="1"/>
  <c r="E36" i="36" s="1"/>
  <c r="E38" i="36" a="1"/>
  <c r="E38" i="36" s="1"/>
  <c r="E44" i="36" a="1"/>
  <c r="E44" i="36" s="1"/>
  <c r="E45" i="36" a="1"/>
  <c r="E45" i="36" s="1"/>
  <c r="E20" i="36" a="1"/>
  <c r="E20" i="36" s="1"/>
  <c r="E26" i="36" a="1"/>
  <c r="E26" i="36" s="1"/>
  <c r="E34" i="36" a="1"/>
  <c r="E34" i="36" s="1"/>
  <c r="E42" i="36" a="1"/>
  <c r="E42" i="36" s="1"/>
  <c r="E43" i="36" a="1"/>
  <c r="E43" i="36" s="1"/>
  <c r="E46" i="36" a="1"/>
  <c r="E46" i="36" s="1"/>
  <c r="E47" i="36" a="1"/>
  <c r="E47" i="36" s="1"/>
  <c r="E54" i="36" a="1"/>
  <c r="E54" i="36" s="1"/>
  <c r="E55" i="36" a="1"/>
  <c r="E55" i="36" s="1"/>
  <c r="E62" i="36" a="1"/>
  <c r="E62" i="36" s="1"/>
  <c r="E65" i="36" a="1"/>
  <c r="E65" i="36" s="1"/>
  <c r="E48" i="36" a="1"/>
  <c r="E48" i="36" s="1"/>
  <c r="E49" i="36" a="1"/>
  <c r="E49" i="36" s="1"/>
  <c r="E56" i="36" a="1"/>
  <c r="E56" i="36" s="1"/>
  <c r="E57" i="36" a="1"/>
  <c r="E57" i="36" s="1"/>
  <c r="E50" i="36" a="1"/>
  <c r="E50" i="36" s="1"/>
  <c r="E51" i="36" a="1"/>
  <c r="E51" i="36" s="1"/>
  <c r="E58" i="36" a="1"/>
  <c r="E58" i="36" s="1"/>
  <c r="E59" i="36" a="1"/>
  <c r="E59" i="36" s="1"/>
  <c r="E52" i="36" a="1"/>
  <c r="E52" i="36" s="1"/>
  <c r="E53" i="36" a="1"/>
  <c r="E53" i="36" s="1"/>
  <c r="E60" i="36" a="1"/>
  <c r="E60" i="36" s="1"/>
  <c r="E64" i="36" a="1"/>
  <c r="E64" i="36" s="1"/>
  <c r="E74" i="36" a="1"/>
  <c r="E74" i="36" s="1"/>
  <c r="E76" i="36" a="1"/>
  <c r="E76" i="36" s="1"/>
  <c r="E77" i="36" a="1"/>
  <c r="E77" i="36" s="1"/>
  <c r="E81" i="36" a="1"/>
  <c r="E81" i="36" s="1"/>
  <c r="E85" i="36" a="1"/>
  <c r="E85" i="36" s="1"/>
  <c r="E66" i="36" a="1"/>
  <c r="E66" i="36" s="1"/>
  <c r="E70" i="36" a="1"/>
  <c r="E70" i="36" s="1"/>
  <c r="E78" i="36" a="1"/>
  <c r="E78" i="36" s="1"/>
  <c r="E79" i="36" a="1"/>
  <c r="E79" i="36" s="1"/>
  <c r="E84" i="36" a="1"/>
  <c r="E84" i="36" s="1"/>
  <c r="E88" i="36" a="1"/>
  <c r="E88" i="36" s="1"/>
  <c r="E92" i="36" a="1"/>
  <c r="E92" i="36" s="1"/>
  <c r="E71" i="36" a="1"/>
  <c r="E71" i="36" s="1"/>
  <c r="E75" i="36" a="1"/>
  <c r="E75" i="36" s="1"/>
  <c r="E67" i="36" a="1"/>
  <c r="E67" i="36" s="1"/>
  <c r="E68" i="36" a="1"/>
  <c r="E68" i="36" s="1"/>
  <c r="E69" i="36" a="1"/>
  <c r="E69" i="36" s="1"/>
  <c r="E72" i="36" a="1"/>
  <c r="E72" i="36" s="1"/>
  <c r="E73" i="36" a="1"/>
  <c r="E73" i="36" s="1"/>
  <c r="E82" i="36" a="1"/>
  <c r="E82" i="36" s="1"/>
  <c r="E86" i="36" a="1"/>
  <c r="E86" i="36" s="1"/>
  <c r="E90" i="36" a="1"/>
  <c r="E90" i="36" s="1"/>
  <c r="E83" i="36" a="1"/>
  <c r="E83" i="36" s="1"/>
  <c r="E87" i="36" a="1"/>
  <c r="E87" i="36" s="1"/>
  <c r="E95" i="36" a="1"/>
  <c r="E95" i="36" s="1"/>
  <c r="E97" i="36" a="1"/>
  <c r="E97" i="36" s="1"/>
  <c r="E102" i="36" a="1"/>
  <c r="E102" i="36" s="1"/>
  <c r="E5" i="36" a="1"/>
  <c r="E5" i="36" s="1"/>
  <c r="E9" i="36" a="1"/>
  <c r="E9" i="36" s="1"/>
  <c r="E93" i="36" a="1"/>
  <c r="E93" i="36" s="1"/>
  <c r="E94" i="36" a="1"/>
  <c r="E94" i="36" s="1"/>
  <c r="E4" i="36" a="1"/>
  <c r="E4" i="36" s="1"/>
  <c r="E8" i="36" a="1"/>
  <c r="E8" i="36" s="1"/>
  <c r="E2" i="36" a="1"/>
  <c r="E2" i="36" s="1"/>
  <c r="E96" i="36" a="1"/>
  <c r="E96" i="36" s="1"/>
  <c r="E91" i="36" a="1"/>
  <c r="E91" i="36" s="1"/>
  <c r="E98" i="36" a="1"/>
  <c r="E98" i="36" s="1"/>
  <c r="E99" i="36" a="1"/>
  <c r="E99" i="36" s="1"/>
  <c r="E101" i="36" a="1"/>
  <c r="E101" i="36" s="1"/>
  <c r="E103" i="36" a="1"/>
  <c r="E103" i="36" s="1"/>
  <c r="E3" i="36" a="1"/>
  <c r="E3" i="36" s="1"/>
  <c r="E7" i="36" a="1"/>
  <c r="E7" i="36" s="1"/>
  <c r="E80" i="36" a="1"/>
  <c r="E80" i="36" s="1"/>
  <c r="E89" i="36" a="1"/>
  <c r="E89" i="36" s="1"/>
  <c r="E100" i="36" a="1"/>
  <c r="E100" i="36" s="1"/>
  <c r="I16" i="36" a="1"/>
  <c r="I16" i="36" s="1"/>
  <c r="I20" i="36" a="1"/>
  <c r="I20" i="36" s="1"/>
  <c r="I34" i="36" a="1"/>
  <c r="I34" i="36" s="1"/>
  <c r="I38" i="36" a="1"/>
  <c r="I38" i="36" s="1"/>
  <c r="I24" i="36" a="1"/>
  <c r="I24" i="36" s="1"/>
  <c r="I28" i="36" a="1"/>
  <c r="I28" i="36" s="1"/>
  <c r="I32" i="36" a="1"/>
  <c r="I32" i="36" s="1"/>
  <c r="I35" i="36" a="1"/>
  <c r="I35" i="36" s="1"/>
  <c r="I12" i="36" a="1"/>
  <c r="I12" i="36" s="1"/>
  <c r="I18" i="36" a="1"/>
  <c r="I18" i="36" s="1"/>
  <c r="I30" i="36" a="1"/>
  <c r="I30" i="36" s="1"/>
  <c r="I40" i="36" a="1"/>
  <c r="I40" i="36" s="1"/>
  <c r="I41" i="36" a="1"/>
  <c r="I41" i="36" s="1"/>
  <c r="I14" i="36" a="1"/>
  <c r="I14" i="36" s="1"/>
  <c r="I22" i="36" a="1"/>
  <c r="I22" i="36" s="1"/>
  <c r="I26" i="36" a="1"/>
  <c r="I26" i="36" s="1"/>
  <c r="I36" i="36" a="1"/>
  <c r="I36" i="36" s="1"/>
  <c r="I42" i="36" a="1"/>
  <c r="I42" i="36" s="1"/>
  <c r="I43" i="36" a="1"/>
  <c r="I43" i="36" s="1"/>
  <c r="I44" i="36" a="1"/>
  <c r="I44" i="36" s="1"/>
  <c r="I45" i="36" a="1"/>
  <c r="I45" i="36" s="1"/>
  <c r="I50" i="36" a="1"/>
  <c r="I50" i="36" s="1"/>
  <c r="I51" i="36" a="1"/>
  <c r="I51" i="36" s="1"/>
  <c r="I58" i="36" a="1"/>
  <c r="I58" i="36" s="1"/>
  <c r="I59" i="36" a="1"/>
  <c r="I59" i="36" s="1"/>
  <c r="I64" i="36" a="1"/>
  <c r="I64" i="36" s="1"/>
  <c r="I52" i="36" a="1"/>
  <c r="I52" i="36" s="1"/>
  <c r="I53" i="36" a="1"/>
  <c r="I53" i="36" s="1"/>
  <c r="I60" i="36" a="1"/>
  <c r="I60" i="36" s="1"/>
  <c r="I46" i="36" a="1"/>
  <c r="I46" i="36" s="1"/>
  <c r="I47" i="36" a="1"/>
  <c r="I47" i="36" s="1"/>
  <c r="I54" i="36" a="1"/>
  <c r="I54" i="36" s="1"/>
  <c r="I55" i="36" a="1"/>
  <c r="I55" i="36" s="1"/>
  <c r="I62" i="36" a="1"/>
  <c r="I62" i="36" s="1"/>
  <c r="I65" i="36" a="1"/>
  <c r="I65" i="36" s="1"/>
  <c r="I48" i="36" a="1"/>
  <c r="I48" i="36" s="1"/>
  <c r="I49" i="36" a="1"/>
  <c r="I49" i="36" s="1"/>
  <c r="I56" i="36" a="1"/>
  <c r="I56" i="36" s="1"/>
  <c r="I57" i="36" a="1"/>
  <c r="I57" i="36" s="1"/>
  <c r="I68" i="36" a="1"/>
  <c r="I68" i="36" s="1"/>
  <c r="I69" i="36" a="1"/>
  <c r="I69" i="36" s="1"/>
  <c r="I81" i="36" a="1"/>
  <c r="I81" i="36" s="1"/>
  <c r="I85" i="36" a="1"/>
  <c r="I85" i="36" s="1"/>
  <c r="I70" i="36" a="1"/>
  <c r="I70" i="36" s="1"/>
  <c r="I76" i="36" a="1"/>
  <c r="I76" i="36" s="1"/>
  <c r="I77" i="36" a="1"/>
  <c r="I77" i="36" s="1"/>
  <c r="I78" i="36" a="1"/>
  <c r="I78" i="36" s="1"/>
  <c r="I84" i="36" a="1"/>
  <c r="I84" i="36" s="1"/>
  <c r="I88" i="36" a="1"/>
  <c r="I88" i="36" s="1"/>
  <c r="I92" i="36" a="1"/>
  <c r="I92" i="36" s="1"/>
  <c r="I74" i="36" a="1"/>
  <c r="I74" i="36" s="1"/>
  <c r="I66" i="36" a="1"/>
  <c r="I66" i="36" s="1"/>
  <c r="I67" i="36" a="1"/>
  <c r="I67" i="36" s="1"/>
  <c r="I71" i="36" a="1"/>
  <c r="I71" i="36" s="1"/>
  <c r="I72" i="36" a="1"/>
  <c r="I72" i="36" s="1"/>
  <c r="I73" i="36" a="1"/>
  <c r="I73" i="36" s="1"/>
  <c r="I75" i="36" a="1"/>
  <c r="I75" i="36" s="1"/>
  <c r="I82" i="36" a="1"/>
  <c r="I82" i="36" s="1"/>
  <c r="I86" i="36" a="1"/>
  <c r="I86" i="36" s="1"/>
  <c r="I90" i="36" a="1"/>
  <c r="I90" i="36" s="1"/>
  <c r="I80" i="36" a="1"/>
  <c r="I80" i="36" s="1"/>
  <c r="I91" i="36" a="1"/>
  <c r="I91" i="36" s="1"/>
  <c r="I95" i="36" a="1"/>
  <c r="I95" i="36" s="1"/>
  <c r="I100" i="36" a="1"/>
  <c r="I100" i="36" s="1"/>
  <c r="I5" i="36" a="1"/>
  <c r="I5" i="36" s="1"/>
  <c r="I9" i="36" a="1"/>
  <c r="I9" i="36" s="1"/>
  <c r="I96" i="36" a="1"/>
  <c r="I96" i="36" s="1"/>
  <c r="I99" i="36" a="1"/>
  <c r="I99" i="36" s="1"/>
  <c r="I79" i="36" a="1"/>
  <c r="I79" i="36" s="1"/>
  <c r="I83" i="36" a="1"/>
  <c r="I83" i="36" s="1"/>
  <c r="I89" i="36" a="1"/>
  <c r="I89" i="36" s="1"/>
  <c r="I94" i="36" a="1"/>
  <c r="I94" i="36" s="1"/>
  <c r="I97" i="36" a="1"/>
  <c r="I97" i="36" s="1"/>
  <c r="I102" i="36" a="1"/>
  <c r="I102" i="36" s="1"/>
  <c r="I4" i="36" a="1"/>
  <c r="I4" i="36" s="1"/>
  <c r="I8" i="36" a="1"/>
  <c r="I8" i="36" s="1"/>
  <c r="I2" i="36" a="1"/>
  <c r="I2" i="36" s="1"/>
  <c r="I93" i="36" a="1"/>
  <c r="I93" i="36" s="1"/>
  <c r="I101" i="36" a="1"/>
  <c r="I101" i="36" s="1"/>
  <c r="I87" i="36" a="1"/>
  <c r="I87" i="36" s="1"/>
  <c r="I98" i="36" a="1"/>
  <c r="I98" i="36" s="1"/>
  <c r="I103" i="36" a="1"/>
  <c r="I103" i="36" s="1"/>
  <c r="I3" i="36" a="1"/>
  <c r="I3" i="36" s="1"/>
  <c r="I7" i="36" a="1"/>
  <c r="I7" i="36" s="1"/>
  <c r="G97" i="36" a="1"/>
  <c r="G97" i="36" s="1"/>
  <c r="G94" i="36" a="1"/>
  <c r="G94" i="36" s="1"/>
  <c r="C2" i="36" a="1"/>
  <c r="C2" i="36" s="1"/>
  <c r="H9" i="36" a="1"/>
  <c r="H9" i="36" s="1"/>
  <c r="C8" i="36" a="1"/>
  <c r="C8" i="36" s="1"/>
  <c r="I6" i="36" a="1"/>
  <c r="I6" i="36" s="1"/>
  <c r="D5" i="36" a="1"/>
  <c r="D5" i="36" s="1"/>
  <c r="J3" i="36" a="1"/>
  <c r="J3" i="36" s="1"/>
  <c r="F3" i="36" a="1"/>
  <c r="F3" i="36" s="1"/>
  <c r="F7" i="36" a="1"/>
  <c r="F7" i="36" s="1"/>
  <c r="L5" i="36" a="1"/>
  <c r="L5" i="36" s="1"/>
  <c r="G4" i="36" a="1"/>
  <c r="G4" i="36" s="1"/>
  <c r="F90" i="36" a="1"/>
  <c r="F90" i="36" s="1"/>
  <c r="B95" i="36" a="1"/>
  <c r="B95" i="36" s="1"/>
  <c r="G2" i="36" a="1"/>
  <c r="G2" i="36" s="1"/>
  <c r="L9" i="36" a="1"/>
  <c r="L9" i="36" s="1"/>
  <c r="G8" i="36" a="1"/>
  <c r="G8" i="36" s="1"/>
  <c r="B7" i="36" a="1"/>
  <c r="B7" i="36" s="1"/>
  <c r="H5" i="36" a="1"/>
  <c r="H5" i="36" s="1"/>
  <c r="C4" i="36" a="1"/>
  <c r="C4" i="36" s="1"/>
  <c r="D92" i="36" a="1"/>
  <c r="D92" i="36" s="1"/>
  <c r="G91" i="36" a="1"/>
  <c r="G91" i="36" s="1"/>
  <c r="J90" i="36" a="1"/>
  <c r="J90" i="36" s="1"/>
  <c r="B90" i="36" a="1"/>
  <c r="B90" i="36" s="1"/>
  <c r="K87" i="36" a="1"/>
  <c r="K87" i="36" s="1"/>
  <c r="C87" i="36" a="1"/>
  <c r="C87" i="36" s="1"/>
  <c r="K85" i="36" a="1"/>
  <c r="K85" i="36" s="1"/>
  <c r="F84" i="36" a="1"/>
  <c r="F84" i="36" s="1"/>
  <c r="G81" i="36" a="1"/>
  <c r="G81" i="36" s="1"/>
  <c r="B79" i="36" a="1"/>
  <c r="B79" i="36" s="1"/>
  <c r="D10" i="36" a="1"/>
  <c r="D10" i="36" s="1"/>
  <c r="K9" i="36" a="1"/>
  <c r="K9" i="36" s="1"/>
  <c r="G9" i="36" a="1"/>
  <c r="G9" i="36" s="1"/>
  <c r="C9" i="36" a="1"/>
  <c r="C9" i="36" s="1"/>
  <c r="J8" i="36" a="1"/>
  <c r="J8" i="36" s="1"/>
  <c r="F8" i="36" a="1"/>
  <c r="F8" i="36" s="1"/>
  <c r="B8" i="36" a="1"/>
  <c r="B8" i="36" s="1"/>
  <c r="D6" i="36" a="1"/>
  <c r="D6" i="36" s="1"/>
  <c r="K5" i="36" a="1"/>
  <c r="K5" i="36" s="1"/>
  <c r="G5" i="36" a="1"/>
  <c r="G5" i="36" s="1"/>
  <c r="C5" i="36" a="1"/>
  <c r="C5" i="36" s="1"/>
  <c r="J4" i="36" a="1"/>
  <c r="J4" i="36" s="1"/>
  <c r="F4" i="36" a="1"/>
  <c r="F4" i="36" s="1"/>
  <c r="B4" i="36" a="1"/>
  <c r="B4" i="36" s="1"/>
  <c r="B103" i="36" a="1"/>
  <c r="B103" i="36" s="1"/>
  <c r="J102" i="36" a="1"/>
  <c r="J102" i="36" s="1"/>
  <c r="G102" i="36" a="1"/>
  <c r="G102" i="36" s="1"/>
  <c r="K101" i="36" a="1"/>
  <c r="K101" i="36" s="1"/>
  <c r="B101" i="36" a="1"/>
  <c r="B101" i="36" s="1"/>
  <c r="J100" i="36" a="1"/>
  <c r="J100" i="36" s="1"/>
  <c r="G100" i="36" a="1"/>
  <c r="G100" i="36" s="1"/>
  <c r="D100" i="36" a="1"/>
  <c r="D100" i="36" s="1"/>
  <c r="B98" i="36" a="1"/>
  <c r="B98" i="36" s="1"/>
  <c r="J97" i="36" a="1"/>
  <c r="J97" i="36" s="1"/>
  <c r="C97" i="36" a="1"/>
  <c r="C97" i="36" s="1"/>
  <c r="K96" i="36" a="1"/>
  <c r="K96" i="36" s="1"/>
  <c r="K95" i="36" a="1"/>
  <c r="K95" i="36" s="1"/>
  <c r="G95" i="36" a="1"/>
  <c r="G95" i="36" s="1"/>
  <c r="C95" i="36" a="1"/>
  <c r="C95" i="36" s="1"/>
  <c r="J94" i="36" a="1"/>
  <c r="J94" i="36" s="1"/>
  <c r="F94" i="36" a="1"/>
  <c r="F94" i="36" s="1"/>
  <c r="B94" i="36" a="1"/>
  <c r="B94" i="36" s="1"/>
  <c r="G93" i="36" a="1"/>
  <c r="G93" i="36" s="1"/>
  <c r="J92" i="36" a="1"/>
  <c r="J92" i="36" s="1"/>
  <c r="B92" i="36" a="1"/>
  <c r="B92" i="36" s="1"/>
  <c r="C89" i="36" a="1"/>
  <c r="C89" i="36" s="1"/>
  <c r="F88" i="36" a="1"/>
  <c r="F88" i="36" s="1"/>
  <c r="B84" i="36" a="1"/>
  <c r="B84" i="36" s="1"/>
  <c r="B80" i="36" a="1"/>
  <c r="B80" i="36" s="1"/>
  <c r="D12" i="36" a="1"/>
  <c r="D12" i="36" s="1"/>
  <c r="D18" i="36" a="1"/>
  <c r="D18" i="36" s="1"/>
  <c r="D22" i="36" a="1"/>
  <c r="D22" i="36" s="1"/>
  <c r="D23" i="36" a="1"/>
  <c r="D23" i="36" s="1"/>
  <c r="D24" i="36" a="1"/>
  <c r="D24" i="36" s="1"/>
  <c r="D27" i="36" a="1"/>
  <c r="D27" i="36" s="1"/>
  <c r="D30" i="36" a="1"/>
  <c r="D30" i="36" s="1"/>
  <c r="D37" i="36" a="1"/>
  <c r="D37" i="36" s="1"/>
  <c r="D38" i="36" a="1"/>
  <c r="D38" i="36" s="1"/>
  <c r="D11" i="36" a="1"/>
  <c r="D11" i="36" s="1"/>
  <c r="D14" i="36" a="1"/>
  <c r="D14" i="36" s="1"/>
  <c r="D17" i="36" a="1"/>
  <c r="D17" i="36" s="1"/>
  <c r="D21" i="36" a="1"/>
  <c r="D21" i="36" s="1"/>
  <c r="D26" i="36" a="1"/>
  <c r="D26" i="36" s="1"/>
  <c r="D29" i="36" a="1"/>
  <c r="D29" i="36" s="1"/>
  <c r="D34" i="36" a="1"/>
  <c r="D34" i="36" s="1"/>
  <c r="D36" i="36" a="1"/>
  <c r="D36" i="36" s="1"/>
  <c r="D13" i="36" a="1"/>
  <c r="D13" i="36" s="1"/>
  <c r="D20" i="36" a="1"/>
  <c r="D20" i="36" s="1"/>
  <c r="D25" i="36" a="1"/>
  <c r="D25" i="36" s="1"/>
  <c r="D33" i="36" a="1"/>
  <c r="D33" i="36" s="1"/>
  <c r="D39" i="36" a="1"/>
  <c r="D39" i="36" s="1"/>
  <c r="D40" i="36" a="1"/>
  <c r="D40" i="36" s="1"/>
  <c r="D15" i="36" a="1"/>
  <c r="D15" i="36" s="1"/>
  <c r="D16" i="36" a="1"/>
  <c r="D16" i="36" s="1"/>
  <c r="D19" i="36" a="1"/>
  <c r="D19" i="36" s="1"/>
  <c r="D28" i="36" a="1"/>
  <c r="D28" i="36" s="1"/>
  <c r="D31" i="36" a="1"/>
  <c r="D31" i="36" s="1"/>
  <c r="D32" i="36" a="1"/>
  <c r="D32" i="36" s="1"/>
  <c r="D35" i="36" a="1"/>
  <c r="D35" i="36" s="1"/>
  <c r="D41" i="36" a="1"/>
  <c r="D41" i="36" s="1"/>
  <c r="D42" i="36" a="1"/>
  <c r="D42" i="36" s="1"/>
  <c r="D49" i="36" a="1"/>
  <c r="D49" i="36" s="1"/>
  <c r="D50" i="36" a="1"/>
  <c r="D50" i="36" s="1"/>
  <c r="D57" i="36" a="1"/>
  <c r="D57" i="36" s="1"/>
  <c r="D58" i="36" a="1"/>
  <c r="D58" i="36" s="1"/>
  <c r="D66" i="36" a="1"/>
  <c r="D66" i="36" s="1"/>
  <c r="D51" i="36" a="1"/>
  <c r="D51" i="36" s="1"/>
  <c r="D52" i="36" a="1"/>
  <c r="D52" i="36" s="1"/>
  <c r="D59" i="36" a="1"/>
  <c r="D59" i="36" s="1"/>
  <c r="D60" i="36" a="1"/>
  <c r="D60" i="36" s="1"/>
  <c r="D53" i="36" a="1"/>
  <c r="D53" i="36" s="1"/>
  <c r="D54" i="36" a="1"/>
  <c r="D54" i="36" s="1"/>
  <c r="D63" i="36" a="1"/>
  <c r="D63" i="36" s="1"/>
  <c r="D64" i="36" a="1"/>
  <c r="D64" i="36" s="1"/>
  <c r="D43" i="36" a="1"/>
  <c r="D43" i="36" s="1"/>
  <c r="D44" i="36" a="1"/>
  <c r="D44" i="36" s="1"/>
  <c r="D45" i="36" a="1"/>
  <c r="D45" i="36" s="1"/>
  <c r="D46" i="36" a="1"/>
  <c r="D46" i="36" s="1"/>
  <c r="D47" i="36" a="1"/>
  <c r="D47" i="36" s="1"/>
  <c r="D48" i="36" a="1"/>
  <c r="D48" i="36" s="1"/>
  <c r="D55" i="36" a="1"/>
  <c r="D55" i="36" s="1"/>
  <c r="D56" i="36" a="1"/>
  <c r="D56" i="36" s="1"/>
  <c r="D61" i="36" a="1"/>
  <c r="D61" i="36" s="1"/>
  <c r="D62" i="36" a="1"/>
  <c r="D62" i="36" s="1"/>
  <c r="D65" i="36" a="1"/>
  <c r="D65" i="36" s="1"/>
  <c r="D78" i="36" a="1"/>
  <c r="D78" i="36" s="1"/>
  <c r="D79" i="36" a="1"/>
  <c r="D79" i="36" s="1"/>
  <c r="D80" i="36" a="1"/>
  <c r="D80" i="36" s="1"/>
  <c r="D84" i="36" a="1"/>
  <c r="D84" i="36" s="1"/>
  <c r="D71" i="36" a="1"/>
  <c r="D71" i="36" s="1"/>
  <c r="D72" i="36" a="1"/>
  <c r="D72" i="36" s="1"/>
  <c r="D75" i="36" a="1"/>
  <c r="D75" i="36" s="1"/>
  <c r="D83" i="36" a="1"/>
  <c r="D83" i="36" s="1"/>
  <c r="D87" i="36" a="1"/>
  <c r="D87" i="36" s="1"/>
  <c r="D91" i="36" a="1"/>
  <c r="D91" i="36" s="1"/>
  <c r="D67" i="36" a="1"/>
  <c r="D67" i="36" s="1"/>
  <c r="D68" i="36" a="1"/>
  <c r="D68" i="36" s="1"/>
  <c r="D69" i="36" a="1"/>
  <c r="D69" i="36" s="1"/>
  <c r="D73" i="36" a="1"/>
  <c r="D73" i="36" s="1"/>
  <c r="D70" i="36" a="1"/>
  <c r="D70" i="36" s="1"/>
  <c r="D74" i="36" a="1"/>
  <c r="D74" i="36" s="1"/>
  <c r="D76" i="36" a="1"/>
  <c r="D76" i="36" s="1"/>
  <c r="D77" i="36" a="1"/>
  <c r="D77" i="36" s="1"/>
  <c r="D81" i="36" a="1"/>
  <c r="D81" i="36" s="1"/>
  <c r="D85" i="36" a="1"/>
  <c r="D85" i="36" s="1"/>
  <c r="D89" i="36" a="1"/>
  <c r="D89" i="36" s="1"/>
  <c r="D93" i="36" a="1"/>
  <c r="D93" i="36" s="1"/>
  <c r="F2" i="36" a="1"/>
  <c r="F2" i="36" s="1"/>
  <c r="K12" i="36" a="1"/>
  <c r="K12" i="36" s="1"/>
  <c r="K18" i="36" a="1"/>
  <c r="K18" i="36" s="1"/>
  <c r="K24" i="36" a="1"/>
  <c r="K24" i="36" s="1"/>
  <c r="K30" i="36" a="1"/>
  <c r="K30" i="36" s="1"/>
  <c r="K32" i="36" a="1"/>
  <c r="K32" i="36" s="1"/>
  <c r="K35" i="36" a="1"/>
  <c r="K35" i="36" s="1"/>
  <c r="K14" i="36" a="1"/>
  <c r="K14" i="36" s="1"/>
  <c r="K22" i="36" a="1"/>
  <c r="K22" i="36" s="1"/>
  <c r="K26" i="36" a="1"/>
  <c r="K26" i="36" s="1"/>
  <c r="K40" i="36" a="1"/>
  <c r="K40" i="36" s="1"/>
  <c r="K34" i="36" a="1"/>
  <c r="K34" i="36" s="1"/>
  <c r="K36" i="36" a="1"/>
  <c r="K36" i="36" s="1"/>
  <c r="K42" i="36" a="1"/>
  <c r="K42" i="36" s="1"/>
  <c r="G60" i="19" s="1"/>
  <c r="K43" i="36" a="1"/>
  <c r="K43" i="36" s="1"/>
  <c r="K16" i="36" a="1"/>
  <c r="K16" i="36" s="1"/>
  <c r="K20" i="36" a="1"/>
  <c r="K20" i="36" s="1"/>
  <c r="K28" i="36" a="1"/>
  <c r="K28" i="36" s="1"/>
  <c r="K38" i="36" a="1"/>
  <c r="K38" i="36" s="1"/>
  <c r="K41" i="36" a="1"/>
  <c r="K41" i="36" s="1"/>
  <c r="K52" i="36" a="1"/>
  <c r="K52" i="36" s="1"/>
  <c r="K53" i="36" a="1"/>
  <c r="K53" i="36" s="1"/>
  <c r="K60" i="36" a="1"/>
  <c r="K60" i="36" s="1"/>
  <c r="K62" i="36" a="1"/>
  <c r="K62" i="36" s="1"/>
  <c r="K65" i="36" a="1"/>
  <c r="K65" i="36" s="1"/>
  <c r="K46" i="36" a="1"/>
  <c r="K46" i="36" s="1"/>
  <c r="K47" i="36" a="1"/>
  <c r="K47" i="36" s="1"/>
  <c r="K54" i="36" a="1"/>
  <c r="K54" i="36" s="1"/>
  <c r="K55" i="36" a="1"/>
  <c r="K55" i="36" s="1"/>
  <c r="K44" i="36" a="1"/>
  <c r="K44" i="36" s="1"/>
  <c r="K45" i="36" a="1"/>
  <c r="K45" i="36" s="1"/>
  <c r="K48" i="36" a="1"/>
  <c r="K48" i="36" s="1"/>
  <c r="K49" i="36" a="1"/>
  <c r="K49" i="36" s="1"/>
  <c r="K56" i="36" a="1"/>
  <c r="K56" i="36" s="1"/>
  <c r="K57" i="36" a="1"/>
  <c r="K57" i="36" s="1"/>
  <c r="K50" i="36" a="1"/>
  <c r="K50" i="36" s="1"/>
  <c r="K51" i="36" a="1"/>
  <c r="K51" i="36" s="1"/>
  <c r="K58" i="36" a="1"/>
  <c r="K58" i="36" s="1"/>
  <c r="K59" i="36" a="1"/>
  <c r="K59" i="36" s="1"/>
  <c r="K64" i="36" a="1"/>
  <c r="K64" i="36" s="1"/>
  <c r="K70" i="36" a="1"/>
  <c r="K70" i="36" s="1"/>
  <c r="K74" i="36" a="1"/>
  <c r="K74" i="36" s="1"/>
  <c r="K78" i="36" a="1"/>
  <c r="K78" i="36" s="1"/>
  <c r="K79" i="36" a="1"/>
  <c r="K79" i="36" s="1"/>
  <c r="K83" i="36" a="1"/>
  <c r="K83" i="36" s="1"/>
  <c r="K66" i="36" a="1"/>
  <c r="K66" i="36" s="1"/>
  <c r="K67" i="36" a="1"/>
  <c r="K67" i="36" s="1"/>
  <c r="K71" i="36" a="1"/>
  <c r="K71" i="36" s="1"/>
  <c r="K72" i="36" a="1"/>
  <c r="K72" i="36" s="1"/>
  <c r="K75" i="36" a="1"/>
  <c r="K75" i="36" s="1"/>
  <c r="K80" i="36" a="1"/>
  <c r="K80" i="36" s="1"/>
  <c r="K82" i="36" a="1"/>
  <c r="K82" i="36" s="1"/>
  <c r="K86" i="36" a="1"/>
  <c r="K86" i="36" s="1"/>
  <c r="K90" i="36" a="1"/>
  <c r="K90" i="36" s="1"/>
  <c r="K68" i="36" a="1"/>
  <c r="K68" i="36" s="1"/>
  <c r="K69" i="36" a="1"/>
  <c r="K69" i="36" s="1"/>
  <c r="K73" i="36" a="1"/>
  <c r="K73" i="36" s="1"/>
  <c r="K76" i="36" a="1"/>
  <c r="K76" i="36" s="1"/>
  <c r="K77" i="36" a="1"/>
  <c r="K77" i="36" s="1"/>
  <c r="K84" i="36" a="1"/>
  <c r="K84" i="36" s="1"/>
  <c r="K88" i="36" a="1"/>
  <c r="K88" i="36" s="1"/>
  <c r="K92" i="36" a="1"/>
  <c r="K92" i="36" s="1"/>
  <c r="G12" i="36" a="1"/>
  <c r="G12" i="36" s="1"/>
  <c r="G14" i="36" a="1"/>
  <c r="G14" i="36" s="1"/>
  <c r="G18" i="36" a="1"/>
  <c r="G18" i="36" s="1"/>
  <c r="G22" i="36" a="1"/>
  <c r="G22" i="36" s="1"/>
  <c r="G26" i="36" a="1"/>
  <c r="G26" i="36" s="1"/>
  <c r="G34" i="36" a="1"/>
  <c r="G34" i="36" s="1"/>
  <c r="G36" i="36" a="1"/>
  <c r="G36" i="36" s="1"/>
  <c r="G38" i="36" a="1"/>
  <c r="G38" i="36" s="1"/>
  <c r="G16" i="36" a="1"/>
  <c r="G16" i="36" s="1"/>
  <c r="G20" i="36" a="1"/>
  <c r="G20" i="36" s="1"/>
  <c r="G24" i="36" a="1"/>
  <c r="G24" i="36" s="1"/>
  <c r="G28" i="36" a="1"/>
  <c r="G28" i="36" s="1"/>
  <c r="G30" i="36" a="1"/>
  <c r="G30" i="36" s="1"/>
  <c r="G32" i="36" a="1"/>
  <c r="G32" i="36" s="1"/>
  <c r="G35" i="36" a="1"/>
  <c r="G35" i="36" s="1"/>
  <c r="G40" i="36" a="1"/>
  <c r="G40" i="36" s="1"/>
  <c r="G41" i="36" a="1"/>
  <c r="G41" i="36" s="1"/>
  <c r="G48" i="36" a="1"/>
  <c r="G48" i="36" s="1"/>
  <c r="G49" i="36" a="1"/>
  <c r="G49" i="36" s="1"/>
  <c r="G56" i="36" a="1"/>
  <c r="G56" i="36" s="1"/>
  <c r="G57" i="36" a="1"/>
  <c r="G57" i="36" s="1"/>
  <c r="G42" i="36" a="1"/>
  <c r="G42" i="36" s="1"/>
  <c r="G43" i="36" a="1"/>
  <c r="G43" i="36" s="1"/>
  <c r="G50" i="36" a="1"/>
  <c r="G50" i="36" s="1"/>
  <c r="G51" i="36" a="1"/>
  <c r="G51" i="36" s="1"/>
  <c r="G58" i="36" a="1"/>
  <c r="G58" i="36" s="1"/>
  <c r="G59" i="36" a="1"/>
  <c r="G59" i="36" s="1"/>
  <c r="G64" i="36" a="1"/>
  <c r="G64" i="36" s="1"/>
  <c r="G44" i="36" a="1"/>
  <c r="G44" i="36" s="1"/>
  <c r="G45" i="36" a="1"/>
  <c r="G45" i="36" s="1"/>
  <c r="G52" i="36" a="1"/>
  <c r="G52" i="36" s="1"/>
  <c r="G53" i="36" a="1"/>
  <c r="G53" i="36" s="1"/>
  <c r="G60" i="36" a="1"/>
  <c r="G60" i="36" s="1"/>
  <c r="G46" i="36" a="1"/>
  <c r="G46" i="36" s="1"/>
  <c r="G47" i="36" a="1"/>
  <c r="G47" i="36" s="1"/>
  <c r="G54" i="36" a="1"/>
  <c r="G54" i="36" s="1"/>
  <c r="G55" i="36" a="1"/>
  <c r="G55" i="36" s="1"/>
  <c r="G62" i="36" a="1"/>
  <c r="G62" i="36" s="1"/>
  <c r="G65" i="36" a="1"/>
  <c r="G65" i="36" s="1"/>
  <c r="G66" i="36" a="1"/>
  <c r="G66" i="36" s="1"/>
  <c r="G71" i="36" a="1"/>
  <c r="G71" i="36" s="1"/>
  <c r="G80" i="36" a="1"/>
  <c r="G80" i="36" s="1"/>
  <c r="G83" i="36" a="1"/>
  <c r="G83" i="36" s="1"/>
  <c r="G67" i="36" a="1"/>
  <c r="G67" i="36" s="1"/>
  <c r="G68" i="36" a="1"/>
  <c r="G68" i="36" s="1"/>
  <c r="G72" i="36" a="1"/>
  <c r="G72" i="36" s="1"/>
  <c r="G73" i="36" a="1"/>
  <c r="G73" i="36" s="1"/>
  <c r="G75" i="36" a="1"/>
  <c r="G75" i="36" s="1"/>
  <c r="G82" i="36" a="1"/>
  <c r="G82" i="36" s="1"/>
  <c r="G86" i="36" a="1"/>
  <c r="G86" i="36" s="1"/>
  <c r="G90" i="36" a="1"/>
  <c r="G90" i="36" s="1"/>
  <c r="G69" i="36" a="1"/>
  <c r="G69" i="36" s="1"/>
  <c r="G76" i="36" a="1"/>
  <c r="G76" i="36" s="1"/>
  <c r="G70" i="36" a="1"/>
  <c r="G70" i="36" s="1"/>
  <c r="G74" i="36" a="1"/>
  <c r="G74" i="36" s="1"/>
  <c r="G77" i="36" a="1"/>
  <c r="G77" i="36" s="1"/>
  <c r="G78" i="36" a="1"/>
  <c r="G78" i="36" s="1"/>
  <c r="G79" i="36" a="1"/>
  <c r="G79" i="36" s="1"/>
  <c r="G84" i="36" a="1"/>
  <c r="G84" i="36" s="1"/>
  <c r="G88" i="36" a="1"/>
  <c r="G88" i="36" s="1"/>
  <c r="G92" i="36" a="1"/>
  <c r="G92" i="36" s="1"/>
  <c r="C14" i="36" a="1"/>
  <c r="C14" i="36" s="1"/>
  <c r="C26" i="36" a="1"/>
  <c r="C26" i="36" s="1"/>
  <c r="C34" i="36" a="1"/>
  <c r="C34" i="36" s="1"/>
  <c r="C36" i="36" a="1"/>
  <c r="C36" i="36" s="1"/>
  <c r="C20" i="36" a="1"/>
  <c r="C20" i="36" s="1"/>
  <c r="C40" i="36" a="1"/>
  <c r="C40" i="36" s="1"/>
  <c r="C16" i="36" a="1"/>
  <c r="C16" i="36" s="1"/>
  <c r="C28" i="36" a="1"/>
  <c r="C28" i="36" s="1"/>
  <c r="C32" i="36" a="1"/>
  <c r="C32" i="36" s="1"/>
  <c r="C35" i="36" a="1"/>
  <c r="C35" i="36" s="1"/>
  <c r="C42" i="36" a="1"/>
  <c r="C42" i="36" s="1"/>
  <c r="C43" i="36" a="1"/>
  <c r="C43" i="36" s="1"/>
  <c r="C12" i="36" a="1"/>
  <c r="C12" i="36" s="1"/>
  <c r="C18" i="36" a="1"/>
  <c r="C18" i="36" s="1"/>
  <c r="C22" i="36" a="1"/>
  <c r="C22" i="36" s="1"/>
  <c r="C24" i="36" a="1"/>
  <c r="C24" i="36" s="1"/>
  <c r="C30" i="36" a="1"/>
  <c r="C30" i="36" s="1"/>
  <c r="C38" i="36" a="1"/>
  <c r="C38" i="36" s="1"/>
  <c r="C44" i="36" a="1"/>
  <c r="C44" i="36" s="1"/>
  <c r="C52" i="36" a="1"/>
  <c r="C52" i="36" s="1"/>
  <c r="C53" i="36" a="1"/>
  <c r="C53" i="36" s="1"/>
  <c r="C60" i="36" a="1"/>
  <c r="C60" i="36" s="1"/>
  <c r="C45" i="36" a="1"/>
  <c r="C45" i="36" s="1"/>
  <c r="C47" i="36" a="1"/>
  <c r="C47" i="36" s="1"/>
  <c r="C54" i="36" a="1"/>
  <c r="C54" i="36" s="1"/>
  <c r="C55" i="36" a="1"/>
  <c r="C55" i="36" s="1"/>
  <c r="C64" i="36" a="1"/>
  <c r="C64" i="36" s="1"/>
  <c r="C46" i="36" a="1"/>
  <c r="C46" i="36" s="1"/>
  <c r="C48" i="36" a="1"/>
  <c r="C48" i="36" s="1"/>
  <c r="C49" i="36" a="1"/>
  <c r="C49" i="36" s="1"/>
  <c r="C56" i="36" a="1"/>
  <c r="C56" i="36" s="1"/>
  <c r="C57" i="36" a="1"/>
  <c r="C57" i="36" s="1"/>
  <c r="C62" i="36" a="1"/>
  <c r="C62" i="36" s="1"/>
  <c r="C65" i="36" a="1"/>
  <c r="C65" i="36" s="1"/>
  <c r="C41" i="36" a="1"/>
  <c r="C41" i="36" s="1"/>
  <c r="C50" i="36" a="1"/>
  <c r="C50" i="36" s="1"/>
  <c r="C51" i="36" a="1"/>
  <c r="C51" i="36" s="1"/>
  <c r="C58" i="36" a="1"/>
  <c r="C58" i="36" s="1"/>
  <c r="C59" i="36" a="1"/>
  <c r="C59" i="36" s="1"/>
  <c r="C66" i="36" a="1"/>
  <c r="C66" i="36" s="1"/>
  <c r="C67" i="36" a="1"/>
  <c r="C67" i="36" s="1"/>
  <c r="C71" i="36" a="1"/>
  <c r="C71" i="36" s="1"/>
  <c r="C72" i="36" a="1"/>
  <c r="C72" i="36" s="1"/>
  <c r="C83" i="36" a="1"/>
  <c r="C83" i="36" s="1"/>
  <c r="C68" i="36" a="1"/>
  <c r="C68" i="36" s="1"/>
  <c r="C69" i="36" a="1"/>
  <c r="C69" i="36" s="1"/>
  <c r="C73" i="36" a="1"/>
  <c r="C73" i="36" s="1"/>
  <c r="C82" i="36" a="1"/>
  <c r="C82" i="36" s="1"/>
  <c r="C86" i="36" a="1"/>
  <c r="C86" i="36" s="1"/>
  <c r="C90" i="36" a="1"/>
  <c r="C90" i="36" s="1"/>
  <c r="C70" i="36" a="1"/>
  <c r="C70" i="36" s="1"/>
  <c r="C74" i="36" a="1"/>
  <c r="C74" i="36" s="1"/>
  <c r="C76" i="36" a="1"/>
  <c r="C76" i="36" s="1"/>
  <c r="C77" i="36" a="1"/>
  <c r="C77" i="36" s="1"/>
  <c r="C75" i="36" a="1"/>
  <c r="C75" i="36" s="1"/>
  <c r="C78" i="36" a="1"/>
  <c r="C78" i="36" s="1"/>
  <c r="C79" i="36" a="1"/>
  <c r="C79" i="36" s="1"/>
  <c r="C80" i="36" a="1"/>
  <c r="C80" i="36" s="1"/>
  <c r="C84" i="36" a="1"/>
  <c r="C84" i="36" s="1"/>
  <c r="C88" i="36" a="1"/>
  <c r="C88" i="36" s="1"/>
  <c r="C92" i="36" a="1"/>
  <c r="C92" i="36" s="1"/>
  <c r="B2" i="36" a="1"/>
  <c r="B2" i="36" s="1"/>
  <c r="K10" i="36" a="1"/>
  <c r="K10" i="36" s="1"/>
  <c r="G42" i="19" s="1"/>
  <c r="G10" i="36" a="1"/>
  <c r="G10" i="36" s="1"/>
  <c r="C10" i="36" a="1"/>
  <c r="C10" i="36" s="1"/>
  <c r="J9" i="36" a="1"/>
  <c r="J9" i="36" s="1"/>
  <c r="F9" i="36" a="1"/>
  <c r="F9" i="36" s="1"/>
  <c r="B9" i="36" a="1"/>
  <c r="B9" i="36" s="1"/>
  <c r="D7" i="36" a="1"/>
  <c r="D7" i="36" s="1"/>
  <c r="K6" i="36" a="1"/>
  <c r="K6" i="36" s="1"/>
  <c r="G6" i="36" a="1"/>
  <c r="G6" i="36" s="1"/>
  <c r="C6" i="36" a="1"/>
  <c r="C6" i="36" s="1"/>
  <c r="J5" i="36" a="1"/>
  <c r="J5" i="36" s="1"/>
  <c r="F5" i="36" a="1"/>
  <c r="F5" i="36" s="1"/>
  <c r="B5" i="36" a="1"/>
  <c r="B5" i="36" s="1"/>
  <c r="D3" i="36" a="1"/>
  <c r="D3" i="36" s="1"/>
  <c r="F102" i="36" a="1"/>
  <c r="F102" i="36" s="1"/>
  <c r="C102" i="36" a="1"/>
  <c r="C102" i="36" s="1"/>
  <c r="G101" i="36" a="1"/>
  <c r="G101" i="36" s="1"/>
  <c r="D101" i="36" a="1"/>
  <c r="D101" i="36" s="1"/>
  <c r="F100" i="36" a="1"/>
  <c r="F100" i="36" s="1"/>
  <c r="K99" i="36" a="1"/>
  <c r="K99" i="36" s="1"/>
  <c r="D99" i="36" a="1"/>
  <c r="D99" i="36" s="1"/>
  <c r="D98" i="36" a="1"/>
  <c r="D98" i="36" s="1"/>
  <c r="F97" i="36" a="1"/>
  <c r="F97" i="36" s="1"/>
  <c r="J96" i="36" a="1"/>
  <c r="J96" i="36" s="1"/>
  <c r="G96" i="36" a="1"/>
  <c r="G96" i="36" s="1"/>
  <c r="C96" i="36" a="1"/>
  <c r="C96" i="36" s="1"/>
  <c r="F95" i="36" a="1"/>
  <c r="F95" i="36" s="1"/>
  <c r="K93" i="36" a="1"/>
  <c r="K93" i="36" s="1"/>
  <c r="K91" i="36" a="1"/>
  <c r="K91" i="36" s="1"/>
  <c r="C91" i="36" a="1"/>
  <c r="C91" i="36" s="1"/>
  <c r="D88" i="36" a="1"/>
  <c r="D88" i="36" s="1"/>
  <c r="G87" i="36" a="1"/>
  <c r="G87" i="36" s="1"/>
  <c r="C85" i="36" a="1"/>
  <c r="C85" i="36" s="1"/>
  <c r="D82" i="36" a="1"/>
  <c r="D82" i="36" s="1"/>
  <c r="J14" i="36" a="1"/>
  <c r="J14" i="36" s="1"/>
  <c r="J22" i="36" a="1"/>
  <c r="J22" i="36" s="1"/>
  <c r="J26" i="36" a="1"/>
  <c r="J26" i="36" s="1"/>
  <c r="J36" i="36" a="1"/>
  <c r="J36" i="36" s="1"/>
  <c r="J16" i="36" a="1"/>
  <c r="J16" i="36" s="1"/>
  <c r="J20" i="36" a="1"/>
  <c r="J20" i="36" s="1"/>
  <c r="J34" i="36" a="1"/>
  <c r="J34" i="36" s="1"/>
  <c r="J38" i="36" a="1"/>
  <c r="J38" i="36" s="1"/>
  <c r="J24" i="36" a="1"/>
  <c r="J24" i="36" s="1"/>
  <c r="J28" i="36" a="1"/>
  <c r="J28" i="36" s="1"/>
  <c r="J32" i="36" a="1"/>
  <c r="J32" i="36" s="1"/>
  <c r="J45" i="36" a="1"/>
  <c r="J45" i="36" s="1"/>
  <c r="J12" i="36" a="1"/>
  <c r="J12" i="36" s="1"/>
  <c r="J18" i="36" a="1"/>
  <c r="J18" i="36" s="1"/>
  <c r="J30" i="36" a="1"/>
  <c r="J30" i="36" s="1"/>
  <c r="J35" i="36" a="1"/>
  <c r="J35" i="36" s="1"/>
  <c r="J40" i="36" a="1"/>
  <c r="J40" i="36" s="1"/>
  <c r="J43" i="36" a="1"/>
  <c r="J43" i="36" s="1"/>
  <c r="J47" i="36" a="1"/>
  <c r="J47" i="36" s="1"/>
  <c r="J48" i="36" a="1"/>
  <c r="J48" i="36" s="1"/>
  <c r="J55" i="36" a="1"/>
  <c r="J55" i="36" s="1"/>
  <c r="J56" i="36" a="1"/>
  <c r="J56" i="36" s="1"/>
  <c r="J44" i="36" a="1"/>
  <c r="J44" i="36" s="1"/>
  <c r="J49" i="36" a="1"/>
  <c r="J49" i="36" s="1"/>
  <c r="J50" i="36" a="1"/>
  <c r="J50" i="36" s="1"/>
  <c r="J57" i="36" a="1"/>
  <c r="J57" i="36" s="1"/>
  <c r="J58" i="36" a="1"/>
  <c r="J58" i="36" s="1"/>
  <c r="J64" i="36" a="1"/>
  <c r="J64" i="36" s="1"/>
  <c r="J51" i="36" a="1"/>
  <c r="J51" i="36" s="1"/>
  <c r="J52" i="36" a="1"/>
  <c r="J52" i="36" s="1"/>
  <c r="J59" i="36" a="1"/>
  <c r="J59" i="36" s="1"/>
  <c r="J60" i="36" a="1"/>
  <c r="J60" i="36" s="1"/>
  <c r="J41" i="36" a="1"/>
  <c r="J41" i="36" s="1"/>
  <c r="J42" i="36" a="1"/>
  <c r="J42" i="36" s="1"/>
  <c r="J46" i="36" a="1"/>
  <c r="J46" i="36" s="1"/>
  <c r="J53" i="36" a="1"/>
  <c r="J53" i="36" s="1"/>
  <c r="J54" i="36" a="1"/>
  <c r="J54" i="36" s="1"/>
  <c r="J62" i="36" a="1"/>
  <c r="J62" i="36" s="1"/>
  <c r="J66" i="36" a="1"/>
  <c r="J66" i="36" s="1"/>
  <c r="J67" i="36" a="1"/>
  <c r="J67" i="36" s="1"/>
  <c r="J71" i="36" a="1"/>
  <c r="J71" i="36" s="1"/>
  <c r="J72" i="36" a="1"/>
  <c r="J72" i="36" s="1"/>
  <c r="J75" i="36" a="1"/>
  <c r="J75" i="36" s="1"/>
  <c r="J80" i="36" a="1"/>
  <c r="J80" i="36" s="1"/>
  <c r="J82" i="36" a="1"/>
  <c r="J82" i="36" s="1"/>
  <c r="J86" i="36" a="1"/>
  <c r="J86" i="36" s="1"/>
  <c r="J68" i="36" a="1"/>
  <c r="J68" i="36" s="1"/>
  <c r="J69" i="36" a="1"/>
  <c r="J69" i="36" s="1"/>
  <c r="J73" i="36" a="1"/>
  <c r="J73" i="36" s="1"/>
  <c r="J81" i="36" a="1"/>
  <c r="J81" i="36" s="1"/>
  <c r="J85" i="36" a="1"/>
  <c r="J85" i="36" s="1"/>
  <c r="J89" i="36" a="1"/>
  <c r="J89" i="36" s="1"/>
  <c r="J70" i="36" a="1"/>
  <c r="J70" i="36" s="1"/>
  <c r="J76" i="36" a="1"/>
  <c r="J76" i="36" s="1"/>
  <c r="J77" i="36" a="1"/>
  <c r="J77" i="36" s="1"/>
  <c r="J78" i="36" a="1"/>
  <c r="J78" i="36" s="1"/>
  <c r="J65" i="36" a="1"/>
  <c r="J65" i="36" s="1"/>
  <c r="J74" i="36" a="1"/>
  <c r="J74" i="36" s="1"/>
  <c r="J79" i="36" a="1"/>
  <c r="J79" i="36" s="1"/>
  <c r="J83" i="36" a="1"/>
  <c r="J83" i="36" s="1"/>
  <c r="J87" i="36" a="1"/>
  <c r="J87" i="36" s="1"/>
  <c r="J91" i="36" a="1"/>
  <c r="J91" i="36" s="1"/>
  <c r="F20" i="36" a="1"/>
  <c r="F20" i="36" s="1"/>
  <c r="F26" i="36" a="1"/>
  <c r="F26" i="36" s="1"/>
  <c r="F34" i="36" a="1"/>
  <c r="F34" i="36" s="1"/>
  <c r="F16" i="36" a="1"/>
  <c r="F16" i="36" s="1"/>
  <c r="F28" i="36" a="1"/>
  <c r="F28" i="36" s="1"/>
  <c r="F32" i="36" a="1"/>
  <c r="F32" i="36" s="1"/>
  <c r="F40" i="36" a="1"/>
  <c r="F40" i="36" s="1"/>
  <c r="F12" i="36" a="1"/>
  <c r="F12" i="36" s="1"/>
  <c r="F24" i="36" a="1"/>
  <c r="F24" i="36" s="1"/>
  <c r="F30" i="36" a="1"/>
  <c r="F30" i="36" s="1"/>
  <c r="F35" i="36" a="1"/>
  <c r="F35" i="36" s="1"/>
  <c r="F41" i="36" a="1"/>
  <c r="F41" i="36" s="1"/>
  <c r="F42" i="36" a="1"/>
  <c r="F42" i="36" s="1"/>
  <c r="F14" i="36" a="1"/>
  <c r="F14" i="36" s="1"/>
  <c r="F18" i="36" a="1"/>
  <c r="F18" i="36" s="1"/>
  <c r="F22" i="36" a="1"/>
  <c r="F22" i="36" s="1"/>
  <c r="F36" i="36" a="1"/>
  <c r="F36" i="36" s="1"/>
  <c r="F38" i="36" a="1"/>
  <c r="F38" i="36" s="1"/>
  <c r="F43" i="36" a="1"/>
  <c r="F43" i="36" s="1"/>
  <c r="F44" i="36" a="1"/>
  <c r="F44" i="36" s="1"/>
  <c r="F51" i="36" a="1"/>
  <c r="F51" i="36" s="1"/>
  <c r="F52" i="36" a="1"/>
  <c r="F52" i="36" s="1"/>
  <c r="F59" i="36" a="1"/>
  <c r="F59" i="36" s="1"/>
  <c r="F60" i="36" a="1"/>
  <c r="F60" i="36" s="1"/>
  <c r="F64" i="36" a="1"/>
  <c r="F64" i="36" s="1"/>
  <c r="F45" i="36" a="1"/>
  <c r="F45" i="36" s="1"/>
  <c r="F46" i="36" a="1"/>
  <c r="F46" i="36" s="1"/>
  <c r="F53" i="36" a="1"/>
  <c r="F53" i="36" s="1"/>
  <c r="F54" i="36" a="1"/>
  <c r="F54" i="36" s="1"/>
  <c r="F62" i="36" a="1"/>
  <c r="F62" i="36" s="1"/>
  <c r="F47" i="36" a="1"/>
  <c r="F47" i="36" s="1"/>
  <c r="F48" i="36" a="1"/>
  <c r="F48" i="36" s="1"/>
  <c r="F55" i="36" a="1"/>
  <c r="F55" i="36" s="1"/>
  <c r="F56" i="36" a="1"/>
  <c r="F56" i="36" s="1"/>
  <c r="F65" i="36" a="1"/>
  <c r="F65" i="36" s="1"/>
  <c r="F49" i="36" a="1"/>
  <c r="F49" i="36" s="1"/>
  <c r="F50" i="36" a="1"/>
  <c r="F50" i="36" s="1"/>
  <c r="F57" i="36" a="1"/>
  <c r="F57" i="36" s="1"/>
  <c r="F58" i="36" a="1"/>
  <c r="F58" i="36" s="1"/>
  <c r="F67" i="36" a="1"/>
  <c r="F67" i="36" s="1"/>
  <c r="F68" i="36" a="1"/>
  <c r="F68" i="36" s="1"/>
  <c r="F72" i="36" a="1"/>
  <c r="F72" i="36" s="1"/>
  <c r="F73" i="36" a="1"/>
  <c r="F73" i="36" s="1"/>
  <c r="F75" i="36" a="1"/>
  <c r="F75" i="36" s="1"/>
  <c r="F82" i="36" a="1"/>
  <c r="F82" i="36" s="1"/>
  <c r="F86" i="36" a="1"/>
  <c r="F86" i="36" s="1"/>
  <c r="F69" i="36" a="1"/>
  <c r="F69" i="36" s="1"/>
  <c r="F74" i="36" a="1"/>
  <c r="F74" i="36" s="1"/>
  <c r="F76" i="36" a="1"/>
  <c r="F76" i="36" s="1"/>
  <c r="F81" i="36" a="1"/>
  <c r="F81" i="36" s="1"/>
  <c r="F85" i="36" a="1"/>
  <c r="F85" i="36" s="1"/>
  <c r="F89" i="36" a="1"/>
  <c r="F89" i="36" s="1"/>
  <c r="F93" i="36" a="1"/>
  <c r="F93" i="36" s="1"/>
  <c r="F66" i="36" a="1"/>
  <c r="F66" i="36" s="1"/>
  <c r="F70" i="36" a="1"/>
  <c r="F70" i="36" s="1"/>
  <c r="F77" i="36" a="1"/>
  <c r="F77" i="36" s="1"/>
  <c r="F78" i="36" a="1"/>
  <c r="F78" i="36" s="1"/>
  <c r="F71" i="36" a="1"/>
  <c r="F71" i="36" s="1"/>
  <c r="F80" i="36" a="1"/>
  <c r="F80" i="36" s="1"/>
  <c r="F83" i="36" a="1"/>
  <c r="F83" i="36" s="1"/>
  <c r="F87" i="36" a="1"/>
  <c r="F87" i="36" s="1"/>
  <c r="F91" i="36" a="1"/>
  <c r="F91" i="36" s="1"/>
  <c r="B16" i="36" a="1"/>
  <c r="B16" i="36" s="1"/>
  <c r="B20" i="36" a="1"/>
  <c r="B20" i="36" s="1"/>
  <c r="B32" i="36" a="1"/>
  <c r="B32" i="36" s="1"/>
  <c r="B41" i="36" a="1"/>
  <c r="B41" i="36" s="1"/>
  <c r="B24" i="36" a="1"/>
  <c r="B24" i="36" s="1"/>
  <c r="B28" i="36" a="1"/>
  <c r="B28" i="36" s="1"/>
  <c r="B35" i="36" a="1"/>
  <c r="B35" i="36" s="1"/>
  <c r="B38" i="36" a="1"/>
  <c r="B38" i="36" s="1"/>
  <c r="B12" i="36" a="1"/>
  <c r="B12" i="36" s="1"/>
  <c r="B18" i="36" a="1"/>
  <c r="B18" i="36" s="1"/>
  <c r="B22" i="36" a="1"/>
  <c r="B22" i="36" s="1"/>
  <c r="B30" i="36" a="1"/>
  <c r="B30" i="36" s="1"/>
  <c r="B36" i="36" a="1"/>
  <c r="B36" i="36" s="1"/>
  <c r="B45" i="36" a="1"/>
  <c r="B45" i="36" s="1"/>
  <c r="B46" i="36" a="1"/>
  <c r="B46" i="36" s="1"/>
  <c r="B14" i="36" a="1"/>
  <c r="B14" i="36" s="1"/>
  <c r="B26" i="36" a="1"/>
  <c r="B26" i="36" s="1"/>
  <c r="B34" i="36" a="1"/>
  <c r="B34" i="36" s="1"/>
  <c r="B40" i="36" a="1"/>
  <c r="B40" i="36" s="1"/>
  <c r="B47" i="36" a="1"/>
  <c r="B47" i="36" s="1"/>
  <c r="B48" i="36" a="1"/>
  <c r="B48" i="36" s="1"/>
  <c r="B55" i="36" a="1"/>
  <c r="B55" i="36" s="1"/>
  <c r="B56" i="36" a="1"/>
  <c r="B56" i="36" s="1"/>
  <c r="B62" i="36" a="1"/>
  <c r="B62" i="36" s="1"/>
  <c r="B42" i="36" a="1"/>
  <c r="B42" i="36" s="1"/>
  <c r="K60" i="19" s="1"/>
  <c r="B49" i="36" a="1"/>
  <c r="B49" i="36" s="1"/>
  <c r="B50" i="36" a="1"/>
  <c r="B50" i="36" s="1"/>
  <c r="B57" i="36" a="1"/>
  <c r="B57" i="36" s="1"/>
  <c r="B58" i="36" a="1"/>
  <c r="B58" i="36" s="1"/>
  <c r="B65" i="36" a="1"/>
  <c r="B65" i="36" s="1"/>
  <c r="B43" i="36" a="1"/>
  <c r="B43" i="36" s="1"/>
  <c r="B44" i="36" a="1"/>
  <c r="B44" i="36" s="1"/>
  <c r="B51" i="36" a="1"/>
  <c r="B51" i="36" s="1"/>
  <c r="B52" i="36" a="1"/>
  <c r="B52" i="36" s="1"/>
  <c r="B59" i="36" a="1"/>
  <c r="B59" i="36" s="1"/>
  <c r="B60" i="36" a="1"/>
  <c r="B60" i="36" s="1"/>
  <c r="B66" i="36" a="1"/>
  <c r="B66" i="36" s="1"/>
  <c r="B53" i="36" a="1"/>
  <c r="B53" i="36" s="1"/>
  <c r="B54" i="36" a="1"/>
  <c r="B54" i="36" s="1"/>
  <c r="B64" i="36" a="1"/>
  <c r="B64" i="36" s="1"/>
  <c r="B68" i="36" a="1"/>
  <c r="B68" i="36" s="1"/>
  <c r="B69" i="36" a="1"/>
  <c r="B69" i="36" s="1"/>
  <c r="B70" i="36" a="1"/>
  <c r="B70" i="36" s="1"/>
  <c r="B73" i="36" a="1"/>
  <c r="B73" i="36" s="1"/>
  <c r="B76" i="36" a="1"/>
  <c r="B76" i="36" s="1"/>
  <c r="B81" i="36" a="1"/>
  <c r="B81" i="36" s="1"/>
  <c r="B82" i="36" a="1"/>
  <c r="B82" i="36" s="1"/>
  <c r="B86" i="36" a="1"/>
  <c r="B86" i="36" s="1"/>
  <c r="B74" i="36" a="1"/>
  <c r="B74" i="36" s="1"/>
  <c r="B77" i="36" a="1"/>
  <c r="B77" i="36" s="1"/>
  <c r="B78" i="36" a="1"/>
  <c r="B78" i="36" s="1"/>
  <c r="B85" i="36" a="1"/>
  <c r="B85" i="36" s="1"/>
  <c r="B89" i="36" a="1"/>
  <c r="B89" i="36" s="1"/>
  <c r="B93" i="36" a="1"/>
  <c r="B93" i="36" s="1"/>
  <c r="B75" i="36" a="1"/>
  <c r="B75" i="36" s="1"/>
  <c r="B67" i="36" a="1"/>
  <c r="B67" i="36" s="1"/>
  <c r="B71" i="36" a="1"/>
  <c r="B71" i="36" s="1"/>
  <c r="B72" i="36" a="1"/>
  <c r="B72" i="36" s="1"/>
  <c r="B83" i="36" a="1"/>
  <c r="B83" i="36" s="1"/>
  <c r="B87" i="36" a="1"/>
  <c r="B87" i="36" s="1"/>
  <c r="B91" i="36" a="1"/>
  <c r="B91" i="36" s="1"/>
  <c r="D2" i="36" a="1"/>
  <c r="D2" i="36" s="1"/>
  <c r="J10" i="36" a="1"/>
  <c r="J10" i="36" s="1"/>
  <c r="F10" i="36" a="1"/>
  <c r="F10" i="36" s="1"/>
  <c r="B10" i="36" a="1"/>
  <c r="B10" i="36" s="1"/>
  <c r="K42" i="19" s="1"/>
  <c r="D8" i="36" a="1"/>
  <c r="D8" i="36" s="1"/>
  <c r="K7" i="36" a="1"/>
  <c r="K7" i="36" s="1"/>
  <c r="G7" i="36" a="1"/>
  <c r="G7" i="36" s="1"/>
  <c r="C7" i="36" a="1"/>
  <c r="C7" i="36" s="1"/>
  <c r="J6" i="36" a="1"/>
  <c r="J6" i="36" s="1"/>
  <c r="F6" i="36" a="1"/>
  <c r="F6" i="36" s="1"/>
  <c r="B6" i="36" a="1"/>
  <c r="B6" i="36" s="1"/>
  <c r="D4" i="36" a="1"/>
  <c r="D4" i="36" s="1"/>
  <c r="K3" i="36" a="1"/>
  <c r="K3" i="36" s="1"/>
  <c r="G3" i="36" a="1"/>
  <c r="G3" i="36" s="1"/>
  <c r="C3" i="36" a="1"/>
  <c r="C3" i="36" s="1"/>
  <c r="K103" i="36" a="1"/>
  <c r="K103" i="36" s="1"/>
  <c r="G103" i="36" a="1"/>
  <c r="G103" i="36" s="1"/>
  <c r="D103" i="36" a="1"/>
  <c r="D103" i="36" s="1"/>
  <c r="B102" i="36" a="1"/>
  <c r="B102" i="36" s="1"/>
  <c r="J101" i="36" a="1"/>
  <c r="J101" i="36" s="1"/>
  <c r="C101" i="36" a="1"/>
  <c r="C101" i="36" s="1"/>
  <c r="C100" i="36" a="1"/>
  <c r="C100" i="36" s="1"/>
  <c r="J99" i="36" a="1"/>
  <c r="J99" i="36" s="1"/>
  <c r="G99" i="36" a="1"/>
  <c r="G99" i="36" s="1"/>
  <c r="C99" i="36" a="1"/>
  <c r="C99" i="36" s="1"/>
  <c r="K98" i="36" a="1"/>
  <c r="K98" i="36" s="1"/>
  <c r="G98" i="36" a="1"/>
  <c r="G98" i="36" s="1"/>
  <c r="K97" i="36" a="1"/>
  <c r="K97" i="36" s="1"/>
  <c r="B97" i="36" a="1"/>
  <c r="B97" i="36" s="1"/>
  <c r="F96" i="36" a="1"/>
  <c r="F96" i="36" s="1"/>
  <c r="B96" i="36" a="1"/>
  <c r="B96" i="36" s="1"/>
  <c r="D94" i="36" a="1"/>
  <c r="D94" i="36" s="1"/>
  <c r="J93" i="36" a="1"/>
  <c r="J93" i="36" s="1"/>
  <c r="C93" i="36" a="1"/>
  <c r="C93" i="36" s="1"/>
  <c r="F92" i="36" a="1"/>
  <c r="F92" i="36" s="1"/>
  <c r="D90" i="36" a="1"/>
  <c r="D90" i="36" s="1"/>
  <c r="G89" i="36" a="1"/>
  <c r="G89" i="36" s="1"/>
  <c r="J88" i="36" a="1"/>
  <c r="J88" i="36" s="1"/>
  <c r="B88" i="36" a="1"/>
  <c r="B88" i="36" s="1"/>
  <c r="D86" i="36" a="1"/>
  <c r="D86" i="36" s="1"/>
  <c r="J84" i="36" a="1"/>
  <c r="J84" i="36" s="1"/>
  <c r="K81" i="36" a="1"/>
  <c r="K81" i="36" s="1"/>
  <c r="F79" i="36" a="1"/>
  <c r="F79" i="36" s="1"/>
  <c r="H142" i="1"/>
  <c r="F142" i="1"/>
  <c r="G142" i="1"/>
  <c r="I142" i="1"/>
  <c r="J142" i="1"/>
  <c r="K142" i="1"/>
  <c r="L142" i="1"/>
  <c r="M142" i="1"/>
  <c r="N142" i="1"/>
  <c r="O142" i="1"/>
  <c r="P142" i="1"/>
  <c r="F62" i="19" l="1"/>
  <c r="F63" i="19"/>
  <c r="F64" i="19"/>
  <c r="F65" i="19"/>
  <c r="F66" i="19"/>
  <c r="F67" i="19"/>
  <c r="F68" i="19"/>
  <c r="F69" i="19"/>
  <c r="F70" i="19"/>
  <c r="F61" i="19"/>
  <c r="F9" i="19"/>
  <c r="F10" i="19"/>
  <c r="F12" i="19"/>
  <c r="F13" i="19"/>
  <c r="F15" i="19"/>
  <c r="F16" i="19"/>
  <c r="F28" i="19"/>
  <c r="F29" i="19"/>
  <c r="F30" i="19"/>
  <c r="F32" i="19"/>
  <c r="F33" i="19"/>
  <c r="F34" i="19"/>
  <c r="F49" i="19"/>
  <c r="F50" i="19"/>
  <c r="F51" i="19"/>
  <c r="F52" i="19"/>
  <c r="B60" i="19" l="1"/>
  <c r="B42" i="19"/>
  <c r="B24" i="19"/>
  <c r="Z24" i="19" s="1"/>
  <c r="B6" i="19"/>
  <c r="C110" i="29"/>
  <c r="D110" i="29" s="1"/>
  <c r="E110" i="29" s="1"/>
  <c r="F110" i="29" s="1"/>
  <c r="G110" i="29" s="1"/>
  <c r="H110" i="29" s="1"/>
  <c r="I110" i="29" s="1"/>
  <c r="J110" i="29" s="1"/>
  <c r="K110" i="29" s="1"/>
  <c r="L110" i="29" s="1"/>
  <c r="C109" i="29"/>
  <c r="D109" i="29" s="1"/>
  <c r="E109" i="29" s="1"/>
  <c r="F109" i="29" s="1"/>
  <c r="G109" i="29" s="1"/>
  <c r="H109" i="29" s="1"/>
  <c r="I109" i="29" s="1"/>
  <c r="J109" i="29" s="1"/>
  <c r="K109" i="29" s="1"/>
  <c r="L109" i="29" s="1"/>
  <c r="O139" i="1" l="1"/>
  <c r="P139" i="1"/>
  <c r="O140" i="1"/>
  <c r="P140" i="1"/>
  <c r="O141" i="1"/>
  <c r="P141" i="1"/>
  <c r="F140" i="1"/>
  <c r="F139" i="1"/>
  <c r="G139" i="1"/>
  <c r="H139" i="1"/>
  <c r="I139" i="1"/>
  <c r="J139" i="1"/>
  <c r="K139" i="1"/>
  <c r="L139" i="1"/>
  <c r="M139" i="1"/>
  <c r="N139" i="1"/>
  <c r="G140" i="1"/>
  <c r="H140" i="1"/>
  <c r="I140" i="1"/>
  <c r="J140" i="1"/>
  <c r="K140" i="1"/>
  <c r="L140" i="1"/>
  <c r="M140" i="1"/>
  <c r="N140" i="1"/>
  <c r="F141" i="1"/>
  <c r="G141" i="1"/>
  <c r="H141" i="1"/>
  <c r="I141" i="1"/>
  <c r="J141" i="1"/>
  <c r="K141" i="1"/>
  <c r="L141" i="1"/>
  <c r="M141" i="1"/>
  <c r="N141" i="1"/>
  <c r="X30" i="19" l="1"/>
  <c r="X31" i="19"/>
  <c r="X32" i="19"/>
  <c r="X33" i="19"/>
  <c r="F48" i="19" l="1"/>
  <c r="F47" i="19"/>
  <c r="F46" i="19"/>
  <c r="F45" i="19"/>
  <c r="F44" i="19"/>
  <c r="F43" i="19"/>
  <c r="F26" i="19"/>
  <c r="F27" i="19"/>
  <c r="F31" i="19"/>
  <c r="F25" i="19"/>
  <c r="F138" i="1" l="1"/>
  <c r="G138" i="1"/>
  <c r="H138" i="1"/>
  <c r="I138" i="1"/>
  <c r="J138" i="1"/>
  <c r="K138" i="1"/>
  <c r="L138" i="1"/>
  <c r="M138" i="1"/>
  <c r="N138" i="1"/>
  <c r="O138" i="1"/>
  <c r="P138" i="1"/>
  <c r="F136" i="1" l="1"/>
  <c r="G136" i="1"/>
  <c r="H136" i="1"/>
  <c r="I136" i="1"/>
  <c r="J136" i="1"/>
  <c r="K136" i="1"/>
  <c r="L136" i="1"/>
  <c r="M136" i="1"/>
  <c r="N136" i="1"/>
  <c r="O136" i="1"/>
  <c r="P136" i="1"/>
  <c r="F137" i="1"/>
  <c r="G137" i="1"/>
  <c r="H137" i="1"/>
  <c r="I137" i="1"/>
  <c r="J137" i="1"/>
  <c r="K137" i="1"/>
  <c r="L137" i="1"/>
  <c r="M137" i="1"/>
  <c r="N137" i="1"/>
  <c r="O137" i="1"/>
  <c r="P137" i="1"/>
  <c r="P135" i="1"/>
  <c r="O135" i="1"/>
  <c r="N135" i="1"/>
  <c r="M135" i="1"/>
  <c r="L135" i="1"/>
  <c r="K135" i="1"/>
  <c r="J135" i="1"/>
  <c r="I135" i="1"/>
  <c r="H135" i="1"/>
  <c r="G135" i="1"/>
  <c r="F135" i="1"/>
  <c r="F109" i="1"/>
  <c r="G109" i="1"/>
  <c r="H109" i="1"/>
  <c r="I109" i="1"/>
  <c r="J109" i="1"/>
  <c r="K109" i="1"/>
  <c r="L109" i="1"/>
  <c r="M109" i="1"/>
  <c r="N109" i="1"/>
  <c r="O109" i="1"/>
  <c r="P109" i="1"/>
  <c r="F110" i="1"/>
  <c r="G110" i="1"/>
  <c r="H110" i="1"/>
  <c r="I110" i="1"/>
  <c r="J110" i="1"/>
  <c r="K110" i="1"/>
  <c r="L110" i="1"/>
  <c r="M110" i="1"/>
  <c r="N110" i="1"/>
  <c r="O110" i="1"/>
  <c r="P110" i="1"/>
  <c r="F111" i="1"/>
  <c r="G111" i="1"/>
  <c r="H111" i="1"/>
  <c r="I111" i="1"/>
  <c r="J111" i="1"/>
  <c r="K111" i="1"/>
  <c r="L111" i="1"/>
  <c r="M111" i="1"/>
  <c r="N111" i="1"/>
  <c r="O111" i="1"/>
  <c r="P111" i="1"/>
  <c r="F112" i="1"/>
  <c r="G112" i="1"/>
  <c r="H112" i="1"/>
  <c r="I112" i="1"/>
  <c r="J112" i="1"/>
  <c r="K112" i="1"/>
  <c r="L112" i="1"/>
  <c r="M112" i="1"/>
  <c r="N112" i="1"/>
  <c r="O112" i="1"/>
  <c r="P112" i="1"/>
  <c r="F113" i="1"/>
  <c r="G113" i="1"/>
  <c r="H113" i="1"/>
  <c r="I113" i="1"/>
  <c r="J113" i="1"/>
  <c r="K113" i="1"/>
  <c r="L113" i="1"/>
  <c r="M113" i="1"/>
  <c r="N113" i="1"/>
  <c r="O113" i="1"/>
  <c r="P113" i="1"/>
  <c r="F114" i="1"/>
  <c r="G114" i="1"/>
  <c r="H114" i="1"/>
  <c r="I114" i="1"/>
  <c r="J114" i="1"/>
  <c r="K114" i="1"/>
  <c r="L114" i="1"/>
  <c r="M114" i="1"/>
  <c r="N114" i="1"/>
  <c r="O114" i="1"/>
  <c r="P114" i="1"/>
  <c r="F115" i="1"/>
  <c r="G115" i="1"/>
  <c r="H115" i="1"/>
  <c r="I115" i="1"/>
  <c r="J115" i="1"/>
  <c r="K115" i="1"/>
  <c r="L115" i="1"/>
  <c r="M115" i="1"/>
  <c r="N115" i="1"/>
  <c r="O115" i="1"/>
  <c r="P115" i="1"/>
  <c r="F116" i="1"/>
  <c r="G116" i="1"/>
  <c r="H116" i="1"/>
  <c r="I116" i="1"/>
  <c r="J116" i="1"/>
  <c r="K116" i="1"/>
  <c r="L116" i="1"/>
  <c r="M116" i="1"/>
  <c r="N116" i="1"/>
  <c r="O116" i="1"/>
  <c r="P116" i="1"/>
  <c r="F117" i="1"/>
  <c r="G117" i="1"/>
  <c r="H117" i="1"/>
  <c r="I117" i="1"/>
  <c r="J117" i="1"/>
  <c r="K117" i="1"/>
  <c r="L117" i="1"/>
  <c r="M117" i="1"/>
  <c r="N117" i="1"/>
  <c r="O117" i="1"/>
  <c r="P117" i="1"/>
  <c r="F118" i="1"/>
  <c r="G118" i="1"/>
  <c r="H118" i="1"/>
  <c r="I118" i="1"/>
  <c r="J118" i="1"/>
  <c r="K118" i="1"/>
  <c r="L118" i="1"/>
  <c r="M118" i="1"/>
  <c r="N118" i="1"/>
  <c r="O118" i="1"/>
  <c r="P118" i="1"/>
  <c r="F119" i="1"/>
  <c r="G119" i="1"/>
  <c r="H119" i="1"/>
  <c r="I119" i="1"/>
  <c r="J119" i="1"/>
  <c r="K119" i="1"/>
  <c r="L119" i="1"/>
  <c r="M119" i="1"/>
  <c r="N119" i="1"/>
  <c r="O119" i="1"/>
  <c r="P119" i="1"/>
  <c r="F120" i="1"/>
  <c r="G120" i="1"/>
  <c r="H120" i="1"/>
  <c r="I120" i="1"/>
  <c r="J120" i="1"/>
  <c r="K120" i="1"/>
  <c r="L120" i="1"/>
  <c r="M120" i="1"/>
  <c r="N120" i="1"/>
  <c r="O120" i="1"/>
  <c r="P120" i="1"/>
  <c r="F121" i="1"/>
  <c r="G121" i="1"/>
  <c r="H121" i="1"/>
  <c r="I121" i="1"/>
  <c r="J121" i="1"/>
  <c r="K121" i="1"/>
  <c r="L121" i="1"/>
  <c r="M121" i="1"/>
  <c r="N121" i="1"/>
  <c r="O121" i="1"/>
  <c r="P121" i="1"/>
  <c r="F122" i="1"/>
  <c r="G122" i="1"/>
  <c r="H122" i="1"/>
  <c r="I122" i="1"/>
  <c r="J122" i="1"/>
  <c r="K122" i="1"/>
  <c r="L122" i="1"/>
  <c r="M122" i="1"/>
  <c r="N122" i="1"/>
  <c r="O122" i="1"/>
  <c r="P122" i="1"/>
  <c r="F123" i="1"/>
  <c r="G123" i="1"/>
  <c r="H123" i="1"/>
  <c r="I123" i="1"/>
  <c r="J123" i="1"/>
  <c r="K123" i="1"/>
  <c r="L123" i="1"/>
  <c r="M123" i="1"/>
  <c r="N123" i="1"/>
  <c r="O123" i="1"/>
  <c r="P123" i="1"/>
  <c r="F124" i="1"/>
  <c r="G124" i="1"/>
  <c r="H124" i="1"/>
  <c r="I124" i="1"/>
  <c r="J124" i="1"/>
  <c r="K124" i="1"/>
  <c r="L124" i="1"/>
  <c r="M124" i="1"/>
  <c r="N124" i="1"/>
  <c r="O124" i="1"/>
  <c r="P124" i="1"/>
  <c r="F125" i="1"/>
  <c r="G125" i="1"/>
  <c r="H125" i="1"/>
  <c r="I125" i="1"/>
  <c r="J125" i="1"/>
  <c r="K125" i="1"/>
  <c r="L125" i="1"/>
  <c r="M125" i="1"/>
  <c r="N125" i="1"/>
  <c r="O125" i="1"/>
  <c r="P125" i="1"/>
  <c r="F126" i="1"/>
  <c r="G126" i="1"/>
  <c r="H126" i="1"/>
  <c r="I126" i="1"/>
  <c r="J126" i="1"/>
  <c r="K126" i="1"/>
  <c r="L126" i="1"/>
  <c r="M126" i="1"/>
  <c r="N126" i="1"/>
  <c r="O126" i="1"/>
  <c r="P126" i="1"/>
  <c r="F127" i="1"/>
  <c r="G127" i="1"/>
  <c r="H127" i="1"/>
  <c r="I127" i="1"/>
  <c r="J127" i="1"/>
  <c r="K127" i="1"/>
  <c r="L127" i="1"/>
  <c r="M127" i="1"/>
  <c r="N127" i="1"/>
  <c r="O127" i="1"/>
  <c r="P127" i="1"/>
  <c r="F128" i="1"/>
  <c r="G128" i="1"/>
  <c r="H128" i="1"/>
  <c r="I128" i="1"/>
  <c r="J128" i="1"/>
  <c r="K128" i="1"/>
  <c r="L128" i="1"/>
  <c r="M128" i="1"/>
  <c r="N128" i="1"/>
  <c r="O128" i="1"/>
  <c r="P128" i="1"/>
  <c r="F129" i="1"/>
  <c r="G129" i="1"/>
  <c r="H129" i="1"/>
  <c r="I129" i="1"/>
  <c r="J129" i="1"/>
  <c r="K129" i="1"/>
  <c r="L129" i="1"/>
  <c r="M129" i="1"/>
  <c r="N129" i="1"/>
  <c r="O129" i="1"/>
  <c r="P129" i="1"/>
  <c r="F130" i="1"/>
  <c r="G130" i="1"/>
  <c r="H130" i="1"/>
  <c r="I130" i="1"/>
  <c r="J130" i="1"/>
  <c r="K130" i="1"/>
  <c r="L130" i="1"/>
  <c r="M130" i="1"/>
  <c r="N130" i="1"/>
  <c r="O130" i="1"/>
  <c r="P130" i="1"/>
  <c r="F131" i="1"/>
  <c r="G131" i="1"/>
  <c r="H131" i="1"/>
  <c r="I131" i="1"/>
  <c r="J131" i="1"/>
  <c r="K131" i="1"/>
  <c r="L131" i="1"/>
  <c r="M131" i="1"/>
  <c r="N131" i="1"/>
  <c r="O131" i="1"/>
  <c r="P131" i="1"/>
  <c r="F132" i="1"/>
  <c r="G132" i="1"/>
  <c r="H132" i="1"/>
  <c r="I132" i="1"/>
  <c r="J132" i="1"/>
  <c r="K132" i="1"/>
  <c r="L132" i="1"/>
  <c r="M132" i="1"/>
  <c r="N132" i="1"/>
  <c r="O132" i="1"/>
  <c r="P132" i="1"/>
  <c r="F11" i="19" l="1"/>
  <c r="F14" i="19"/>
  <c r="B30" i="19" l="1"/>
  <c r="B29" i="19"/>
  <c r="B28" i="19"/>
  <c r="B27" i="19"/>
  <c r="B26" i="19"/>
  <c r="B25" i="19"/>
  <c r="Z26" i="19" l="1"/>
  <c r="Z27" i="19"/>
  <c r="Z28" i="19"/>
  <c r="F17" i="19" l="1"/>
  <c r="P84" i="1"/>
  <c r="O84" i="1"/>
  <c r="N84" i="1"/>
  <c r="M84" i="1"/>
  <c r="L84" i="1"/>
  <c r="K84" i="1"/>
  <c r="J84" i="1"/>
  <c r="I84" i="1"/>
  <c r="H84" i="1"/>
  <c r="G84" i="1"/>
  <c r="Z6" i="19" l="1"/>
  <c r="N85" i="1" l="1"/>
  <c r="O85" i="1"/>
  <c r="P85" i="1"/>
  <c r="N86" i="1"/>
  <c r="O86" i="1"/>
  <c r="P86" i="1"/>
  <c r="N87" i="1"/>
  <c r="O87" i="1"/>
  <c r="P87" i="1"/>
  <c r="N88" i="1"/>
  <c r="O88" i="1"/>
  <c r="P88" i="1"/>
  <c r="N89" i="1"/>
  <c r="O89" i="1"/>
  <c r="P89" i="1"/>
  <c r="N90" i="1"/>
  <c r="O90" i="1"/>
  <c r="P90" i="1"/>
  <c r="N91" i="1"/>
  <c r="O91" i="1"/>
  <c r="P91" i="1"/>
  <c r="N92" i="1"/>
  <c r="O92" i="1"/>
  <c r="P92" i="1"/>
  <c r="N93" i="1"/>
  <c r="O93" i="1"/>
  <c r="P93" i="1"/>
  <c r="N94" i="1"/>
  <c r="O94" i="1"/>
  <c r="P94" i="1"/>
  <c r="N95" i="1"/>
  <c r="O95" i="1"/>
  <c r="P95" i="1"/>
  <c r="N96" i="1"/>
  <c r="O96" i="1"/>
  <c r="P96" i="1"/>
  <c r="N97" i="1"/>
  <c r="O97" i="1"/>
  <c r="P97" i="1"/>
  <c r="N98" i="1"/>
  <c r="O98" i="1"/>
  <c r="P98" i="1"/>
  <c r="N99" i="1"/>
  <c r="O99" i="1"/>
  <c r="P99" i="1"/>
  <c r="N100" i="1"/>
  <c r="O100" i="1"/>
  <c r="P100" i="1"/>
  <c r="N101" i="1"/>
  <c r="O101" i="1"/>
  <c r="P101" i="1"/>
  <c r="N102" i="1"/>
  <c r="O102" i="1"/>
  <c r="P102" i="1"/>
  <c r="N103" i="1"/>
  <c r="O103" i="1"/>
  <c r="P103" i="1"/>
  <c r="N104" i="1"/>
  <c r="O104" i="1"/>
  <c r="P104" i="1"/>
  <c r="N105" i="1"/>
  <c r="O105" i="1"/>
  <c r="P105" i="1"/>
  <c r="N106" i="1"/>
  <c r="O106" i="1"/>
  <c r="P106" i="1"/>
  <c r="N107" i="1"/>
  <c r="O107" i="1"/>
  <c r="P107" i="1"/>
  <c r="N108" i="1"/>
  <c r="O108" i="1"/>
  <c r="P108" i="1"/>
  <c r="N4" i="1" l="1"/>
  <c r="O4" i="1"/>
  <c r="P4" i="1"/>
  <c r="N5" i="1"/>
  <c r="O5" i="1"/>
  <c r="P5" i="1"/>
  <c r="N6" i="1"/>
  <c r="O6" i="1"/>
  <c r="P6" i="1"/>
  <c r="N7" i="1"/>
  <c r="O7" i="1"/>
  <c r="P7" i="1"/>
  <c r="N8" i="1"/>
  <c r="O8" i="1"/>
  <c r="P8" i="1"/>
  <c r="N9" i="1"/>
  <c r="O9" i="1"/>
  <c r="P9" i="1"/>
  <c r="N10" i="1"/>
  <c r="O10" i="1"/>
  <c r="P10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O17" i="1"/>
  <c r="P17" i="1"/>
  <c r="N18" i="1"/>
  <c r="O18" i="1"/>
  <c r="P18" i="1"/>
  <c r="N19" i="1"/>
  <c r="O19" i="1"/>
  <c r="P19" i="1"/>
  <c r="N20" i="1"/>
  <c r="O20" i="1"/>
  <c r="P20" i="1"/>
  <c r="N21" i="1"/>
  <c r="O21" i="1"/>
  <c r="P21" i="1"/>
  <c r="N22" i="1"/>
  <c r="O22" i="1"/>
  <c r="P22" i="1"/>
  <c r="N23" i="1"/>
  <c r="O23" i="1"/>
  <c r="P23" i="1"/>
  <c r="N24" i="1"/>
  <c r="O24" i="1"/>
  <c r="P24" i="1"/>
  <c r="N25" i="1"/>
  <c r="O25" i="1"/>
  <c r="P25" i="1"/>
  <c r="N26" i="1"/>
  <c r="O26" i="1"/>
  <c r="P26" i="1"/>
  <c r="N27" i="1"/>
  <c r="O27" i="1"/>
  <c r="P27" i="1"/>
  <c r="N28" i="1"/>
  <c r="O28" i="1"/>
  <c r="P28" i="1"/>
  <c r="N29" i="1"/>
  <c r="O29" i="1"/>
  <c r="P29" i="1"/>
  <c r="N30" i="1"/>
  <c r="O30" i="1"/>
  <c r="P30" i="1"/>
  <c r="N31" i="1"/>
  <c r="O31" i="1"/>
  <c r="P31" i="1"/>
  <c r="N32" i="1"/>
  <c r="O32" i="1"/>
  <c r="P32" i="1"/>
  <c r="N33" i="1"/>
  <c r="O33" i="1"/>
  <c r="P33" i="1"/>
  <c r="N34" i="1"/>
  <c r="O34" i="1"/>
  <c r="P34" i="1"/>
  <c r="N35" i="1"/>
  <c r="O35" i="1"/>
  <c r="P35" i="1"/>
  <c r="N36" i="1"/>
  <c r="O36" i="1"/>
  <c r="P36" i="1"/>
  <c r="N37" i="1"/>
  <c r="O37" i="1"/>
  <c r="P37" i="1"/>
  <c r="N38" i="1"/>
  <c r="O38" i="1"/>
  <c r="P38" i="1"/>
  <c r="N39" i="1"/>
  <c r="O39" i="1"/>
  <c r="P39" i="1"/>
  <c r="N40" i="1"/>
  <c r="O40" i="1"/>
  <c r="P40" i="1"/>
  <c r="N41" i="1"/>
  <c r="O41" i="1"/>
  <c r="P41" i="1"/>
  <c r="N42" i="1"/>
  <c r="O42" i="1"/>
  <c r="P42" i="1"/>
  <c r="N43" i="1"/>
  <c r="O43" i="1"/>
  <c r="P43" i="1"/>
  <c r="N44" i="1"/>
  <c r="O44" i="1"/>
  <c r="P44" i="1"/>
  <c r="N45" i="1"/>
  <c r="O45" i="1"/>
  <c r="P45" i="1"/>
  <c r="N46" i="1"/>
  <c r="O46" i="1"/>
  <c r="P46" i="1"/>
  <c r="N47" i="1"/>
  <c r="O47" i="1"/>
  <c r="P47" i="1"/>
  <c r="N48" i="1"/>
  <c r="O48" i="1"/>
  <c r="P48" i="1"/>
  <c r="N49" i="1"/>
  <c r="O49" i="1"/>
  <c r="P49" i="1"/>
  <c r="N50" i="1"/>
  <c r="O50" i="1"/>
  <c r="P50" i="1"/>
  <c r="N51" i="1"/>
  <c r="O51" i="1"/>
  <c r="P51" i="1"/>
  <c r="N52" i="1"/>
  <c r="O52" i="1"/>
  <c r="P52" i="1"/>
  <c r="N53" i="1"/>
  <c r="O53" i="1"/>
  <c r="P53" i="1"/>
  <c r="N54" i="1"/>
  <c r="O54" i="1"/>
  <c r="P54" i="1"/>
  <c r="N55" i="1"/>
  <c r="O55" i="1"/>
  <c r="P55" i="1"/>
  <c r="N56" i="1"/>
  <c r="O56" i="1"/>
  <c r="P56" i="1"/>
  <c r="N57" i="1"/>
  <c r="O57" i="1"/>
  <c r="P57" i="1"/>
  <c r="N58" i="1"/>
  <c r="O58" i="1"/>
  <c r="P58" i="1"/>
  <c r="N59" i="1"/>
  <c r="O59" i="1"/>
  <c r="P59" i="1"/>
  <c r="N60" i="1"/>
  <c r="O60" i="1"/>
  <c r="P60" i="1"/>
  <c r="N61" i="1"/>
  <c r="O61" i="1"/>
  <c r="P61" i="1"/>
  <c r="N62" i="1"/>
  <c r="O62" i="1"/>
  <c r="P62" i="1"/>
  <c r="N63" i="1"/>
  <c r="O63" i="1"/>
  <c r="P63" i="1"/>
  <c r="N64" i="1"/>
  <c r="O64" i="1"/>
  <c r="P64" i="1"/>
  <c r="N65" i="1"/>
  <c r="O65" i="1"/>
  <c r="P65" i="1"/>
  <c r="N66" i="1"/>
  <c r="O66" i="1"/>
  <c r="P66" i="1"/>
  <c r="N67" i="1"/>
  <c r="O67" i="1"/>
  <c r="P67" i="1"/>
  <c r="N68" i="1"/>
  <c r="O68" i="1"/>
  <c r="P68" i="1"/>
  <c r="N69" i="1"/>
  <c r="O69" i="1"/>
  <c r="P69" i="1"/>
  <c r="N70" i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P79" i="1"/>
  <c r="N80" i="1"/>
  <c r="O80" i="1"/>
  <c r="P80" i="1"/>
  <c r="N81" i="1"/>
  <c r="O81" i="1"/>
  <c r="P81" i="1"/>
  <c r="N82" i="1"/>
  <c r="O82" i="1"/>
  <c r="P82" i="1"/>
  <c r="N83" i="1"/>
  <c r="O83" i="1"/>
  <c r="P83" i="1"/>
  <c r="O3" i="1"/>
  <c r="P3" i="1"/>
  <c r="N3" i="1"/>
  <c r="M3" i="1"/>
  <c r="I23" i="19"/>
  <c r="J23" i="19"/>
  <c r="B5" i="29" l="1"/>
  <c r="B9" i="29"/>
  <c r="B13" i="29"/>
  <c r="B17" i="29"/>
  <c r="B21" i="29"/>
  <c r="B4" i="29"/>
  <c r="B8" i="29"/>
  <c r="B12" i="29"/>
  <c r="B16" i="29"/>
  <c r="B3" i="29"/>
  <c r="B7" i="29"/>
  <c r="B11" i="29"/>
  <c r="B15" i="29"/>
  <c r="B19" i="29"/>
  <c r="B2" i="29"/>
  <c r="B6" i="29"/>
  <c r="B10" i="29"/>
  <c r="B14" i="29"/>
  <c r="B18" i="29"/>
  <c r="B20" i="29"/>
  <c r="F5" i="29"/>
  <c r="F9" i="29"/>
  <c r="F13" i="29"/>
  <c r="F17" i="29"/>
  <c r="F4" i="29"/>
  <c r="F8" i="29"/>
  <c r="F12" i="29"/>
  <c r="F20" i="29"/>
  <c r="F2" i="29"/>
  <c r="F6" i="29"/>
  <c r="F10" i="29"/>
  <c r="F14" i="29"/>
  <c r="F18" i="29"/>
  <c r="F16" i="29"/>
  <c r="F3" i="29"/>
  <c r="F7" i="29"/>
  <c r="F11" i="29"/>
  <c r="F15" i="29"/>
  <c r="F19" i="29"/>
  <c r="C2" i="29"/>
  <c r="C6" i="29"/>
  <c r="C10" i="29"/>
  <c r="C14" i="29"/>
  <c r="C18" i="29"/>
  <c r="C5" i="29"/>
  <c r="C9" i="29"/>
  <c r="C13" i="29"/>
  <c r="C4" i="29"/>
  <c r="C12" i="29"/>
  <c r="C3" i="29"/>
  <c r="C7" i="29"/>
  <c r="C11" i="29"/>
  <c r="C15" i="29"/>
  <c r="C19" i="29"/>
  <c r="C17" i="29"/>
  <c r="C8" i="29"/>
  <c r="C16" i="29"/>
  <c r="C20" i="29"/>
  <c r="F23" i="29"/>
  <c r="F27" i="29"/>
  <c r="F31" i="29"/>
  <c r="F22" i="29"/>
  <c r="F26" i="29"/>
  <c r="F30" i="29"/>
  <c r="F21" i="29"/>
  <c r="F25" i="29"/>
  <c r="F29" i="29"/>
  <c r="F24" i="29"/>
  <c r="F28" i="29"/>
  <c r="F32" i="29"/>
  <c r="F35" i="29"/>
  <c r="F39" i="29"/>
  <c r="F43" i="29"/>
  <c r="F47" i="29"/>
  <c r="F51" i="29"/>
  <c r="F55" i="29"/>
  <c r="F59" i="29"/>
  <c r="F63" i="29"/>
  <c r="F34" i="29"/>
  <c r="F38" i="29"/>
  <c r="F42" i="29"/>
  <c r="F46" i="29"/>
  <c r="F50" i="29"/>
  <c r="F54" i="29"/>
  <c r="F58" i="29"/>
  <c r="F62" i="29"/>
  <c r="F37" i="29"/>
  <c r="F41" i="29"/>
  <c r="F45" i="29"/>
  <c r="F49" i="29"/>
  <c r="F53" i="29"/>
  <c r="F57" i="29"/>
  <c r="F61" i="29"/>
  <c r="F33" i="29"/>
  <c r="F36" i="29"/>
  <c r="F40" i="29"/>
  <c r="F44" i="29"/>
  <c r="F48" i="29"/>
  <c r="F52" i="29"/>
  <c r="F56" i="29"/>
  <c r="F60" i="29"/>
  <c r="F65" i="29"/>
  <c r="F69" i="29"/>
  <c r="F73" i="29"/>
  <c r="F77" i="29"/>
  <c r="F81" i="29"/>
  <c r="F85" i="29"/>
  <c r="F89" i="29"/>
  <c r="F93" i="29"/>
  <c r="F64" i="29"/>
  <c r="F68" i="29"/>
  <c r="F72" i="29"/>
  <c r="F76" i="29"/>
  <c r="F80" i="29"/>
  <c r="F84" i="29"/>
  <c r="F88" i="29"/>
  <c r="F92" i="29"/>
  <c r="F67" i="29"/>
  <c r="F71" i="29"/>
  <c r="F75" i="29"/>
  <c r="F79" i="29"/>
  <c r="F83" i="29"/>
  <c r="F87" i="29"/>
  <c r="F91" i="29"/>
  <c r="F66" i="29"/>
  <c r="F70" i="29"/>
  <c r="F74" i="29"/>
  <c r="F78" i="29"/>
  <c r="F82" i="29"/>
  <c r="F86" i="29"/>
  <c r="F90" i="29"/>
  <c r="F94" i="29"/>
  <c r="F95" i="29"/>
  <c r="F98" i="29"/>
  <c r="F102" i="29"/>
  <c r="F106" i="29"/>
  <c r="F114" i="29"/>
  <c r="F118" i="29"/>
  <c r="F97" i="29"/>
  <c r="F101" i="29"/>
  <c r="F105" i="29"/>
  <c r="F113" i="29"/>
  <c r="F117" i="29"/>
  <c r="F96" i="29"/>
  <c r="F100" i="29"/>
  <c r="F104" i="29"/>
  <c r="F108" i="29"/>
  <c r="F112" i="29"/>
  <c r="F116" i="29"/>
  <c r="F120" i="29"/>
  <c r="F99" i="29"/>
  <c r="F103" i="29"/>
  <c r="F107" i="29"/>
  <c r="F111" i="29"/>
  <c r="F115" i="29"/>
  <c r="F119" i="29"/>
  <c r="C24" i="29"/>
  <c r="C28" i="29"/>
  <c r="C32" i="29"/>
  <c r="C23" i="29"/>
  <c r="C27" i="29"/>
  <c r="C31" i="29"/>
  <c r="C22" i="29"/>
  <c r="C26" i="29"/>
  <c r="C30" i="29"/>
  <c r="C21" i="29"/>
  <c r="C25" i="29"/>
  <c r="C29" i="29"/>
  <c r="C36" i="29"/>
  <c r="C40" i="29"/>
  <c r="C44" i="29"/>
  <c r="C48" i="29"/>
  <c r="C52" i="29"/>
  <c r="C56" i="29"/>
  <c r="C60" i="29"/>
  <c r="C35" i="29"/>
  <c r="C39" i="29"/>
  <c r="C43" i="29"/>
  <c r="C47" i="29"/>
  <c r="C51" i="29"/>
  <c r="C55" i="29"/>
  <c r="C59" i="29"/>
  <c r="C63" i="29"/>
  <c r="C33" i="29"/>
  <c r="C34" i="29"/>
  <c r="C38" i="29"/>
  <c r="C42" i="29"/>
  <c r="C46" i="29"/>
  <c r="C50" i="29"/>
  <c r="C54" i="29"/>
  <c r="C58" i="29"/>
  <c r="C62" i="29"/>
  <c r="C37" i="29"/>
  <c r="C41" i="29"/>
  <c r="C45" i="29"/>
  <c r="C49" i="29"/>
  <c r="C53" i="29"/>
  <c r="C57" i="29"/>
  <c r="C61" i="29"/>
  <c r="C66" i="29"/>
  <c r="C70" i="29"/>
  <c r="C74" i="29"/>
  <c r="C78" i="29"/>
  <c r="C82" i="29"/>
  <c r="C86" i="29"/>
  <c r="C90" i="29"/>
  <c r="C94" i="29"/>
  <c r="C65" i="29"/>
  <c r="C69" i="29"/>
  <c r="C73" i="29"/>
  <c r="C77" i="29"/>
  <c r="C81" i="29"/>
  <c r="C85" i="29"/>
  <c r="C89" i="29"/>
  <c r="C93" i="29"/>
  <c r="C64" i="29"/>
  <c r="C68" i="29"/>
  <c r="C72" i="29"/>
  <c r="C76" i="29"/>
  <c r="C80" i="29"/>
  <c r="C84" i="29"/>
  <c r="C88" i="29"/>
  <c r="C92" i="29"/>
  <c r="C67" i="29"/>
  <c r="C71" i="29"/>
  <c r="C75" i="29"/>
  <c r="C79" i="29"/>
  <c r="C83" i="29"/>
  <c r="C87" i="29"/>
  <c r="C91" i="29"/>
  <c r="C96" i="29"/>
  <c r="C99" i="29"/>
  <c r="C103" i="29"/>
  <c r="C107" i="29"/>
  <c r="C111" i="29"/>
  <c r="C115" i="29"/>
  <c r="C119" i="29"/>
  <c r="C98" i="29"/>
  <c r="C102" i="29"/>
  <c r="C106" i="29"/>
  <c r="C114" i="29"/>
  <c r="C118" i="29"/>
  <c r="C97" i="29"/>
  <c r="C101" i="29"/>
  <c r="C105" i="29"/>
  <c r="C113" i="29"/>
  <c r="C117" i="29"/>
  <c r="C95" i="29"/>
  <c r="C100" i="29"/>
  <c r="C104" i="29"/>
  <c r="C108" i="29"/>
  <c r="C112" i="29"/>
  <c r="C116" i="29"/>
  <c r="C120" i="29"/>
  <c r="B23" i="29"/>
  <c r="B27" i="29"/>
  <c r="B31" i="29"/>
  <c r="B22" i="29"/>
  <c r="B26" i="29"/>
  <c r="B30" i="29"/>
  <c r="B25" i="29"/>
  <c r="B29" i="29"/>
  <c r="B24" i="29"/>
  <c r="B28" i="29"/>
  <c r="B32" i="29"/>
  <c r="B35" i="29"/>
  <c r="B39" i="29"/>
  <c r="B43" i="29"/>
  <c r="B47" i="29"/>
  <c r="B51" i="29"/>
  <c r="B55" i="29"/>
  <c r="B59" i="29"/>
  <c r="B63" i="29"/>
  <c r="B33" i="29"/>
  <c r="B34" i="29"/>
  <c r="B38" i="29"/>
  <c r="B42" i="29"/>
  <c r="B46" i="29"/>
  <c r="B50" i="29"/>
  <c r="B54" i="29"/>
  <c r="B58" i="29"/>
  <c r="B62" i="29"/>
  <c r="B37" i="29"/>
  <c r="B41" i="29"/>
  <c r="B45" i="29"/>
  <c r="B49" i="29"/>
  <c r="B53" i="29"/>
  <c r="B57" i="29"/>
  <c r="B61" i="29"/>
  <c r="B36" i="29"/>
  <c r="B40" i="29"/>
  <c r="B44" i="29"/>
  <c r="B48" i="29"/>
  <c r="B52" i="29"/>
  <c r="B56" i="29"/>
  <c r="B60" i="29"/>
  <c r="B65" i="29"/>
  <c r="B69" i="29"/>
  <c r="B73" i="29"/>
  <c r="B77" i="29"/>
  <c r="B81" i="29"/>
  <c r="B85" i="29"/>
  <c r="B89" i="29"/>
  <c r="B93" i="29"/>
  <c r="B64" i="29"/>
  <c r="B68" i="29"/>
  <c r="B72" i="29"/>
  <c r="B76" i="29"/>
  <c r="B80" i="29"/>
  <c r="B84" i="29"/>
  <c r="B88" i="29"/>
  <c r="B92" i="29"/>
  <c r="B96" i="29"/>
  <c r="B67" i="29"/>
  <c r="B71" i="29"/>
  <c r="B75" i="29"/>
  <c r="B79" i="29"/>
  <c r="B83" i="29"/>
  <c r="B87" i="29"/>
  <c r="B91" i="29"/>
  <c r="B66" i="29"/>
  <c r="B70" i="29"/>
  <c r="B74" i="29"/>
  <c r="B78" i="29"/>
  <c r="B82" i="29"/>
  <c r="B86" i="29"/>
  <c r="B90" i="29"/>
  <c r="B94" i="29"/>
  <c r="B98" i="29"/>
  <c r="B102" i="29"/>
  <c r="B106" i="29"/>
  <c r="B114" i="29"/>
  <c r="B118" i="29"/>
  <c r="B97" i="29"/>
  <c r="B101" i="29"/>
  <c r="B105" i="29"/>
  <c r="B113" i="29"/>
  <c r="B117" i="29"/>
  <c r="B95" i="29"/>
  <c r="B100" i="29"/>
  <c r="B104" i="29"/>
  <c r="B108" i="29"/>
  <c r="B112" i="29"/>
  <c r="B116" i="29"/>
  <c r="B120" i="29"/>
  <c r="B99" i="29"/>
  <c r="B103" i="29"/>
  <c r="B107" i="29"/>
  <c r="B111" i="29"/>
  <c r="B115" i="29"/>
  <c r="B119" i="29"/>
  <c r="Q59" i="19"/>
  <c r="P59" i="19"/>
  <c r="O59" i="19"/>
  <c r="N59" i="19"/>
  <c r="M59" i="19"/>
  <c r="L59" i="19"/>
  <c r="J59" i="19"/>
  <c r="I59" i="19"/>
  <c r="Q41" i="19"/>
  <c r="P41" i="19"/>
  <c r="O41" i="19"/>
  <c r="N41" i="19"/>
  <c r="M41" i="19"/>
  <c r="L41" i="19"/>
  <c r="J41" i="19"/>
  <c r="I41" i="19"/>
  <c r="Z60" i="19"/>
  <c r="Z49" i="19" l="1"/>
  <c r="AA49" i="19"/>
  <c r="AB49" i="19"/>
  <c r="AC49" i="19"/>
  <c r="AD49" i="19"/>
  <c r="Z50" i="19"/>
  <c r="AA50" i="19"/>
  <c r="AB50" i="19"/>
  <c r="AC50" i="19"/>
  <c r="AD50" i="19"/>
  <c r="Z51" i="19"/>
  <c r="AA51" i="19"/>
  <c r="AB51" i="19"/>
  <c r="AC51" i="19"/>
  <c r="AD51" i="19"/>
  <c r="Z52" i="19"/>
  <c r="AA52" i="19"/>
  <c r="AB52" i="19"/>
  <c r="AC52" i="19"/>
  <c r="AD52" i="19"/>
  <c r="AD70" i="19"/>
  <c r="AC70" i="19"/>
  <c r="AB70" i="19"/>
  <c r="AA70" i="19"/>
  <c r="Z70" i="19"/>
  <c r="X70" i="19"/>
  <c r="R70" i="19"/>
  <c r="B70" i="19"/>
  <c r="AD69" i="19"/>
  <c r="AC69" i="19"/>
  <c r="AB69" i="19"/>
  <c r="AA69" i="19"/>
  <c r="Z69" i="19"/>
  <c r="X69" i="19"/>
  <c r="R69" i="19"/>
  <c r="B69" i="19"/>
  <c r="AD68" i="19"/>
  <c r="AC68" i="19"/>
  <c r="AB68" i="19"/>
  <c r="AA68" i="19"/>
  <c r="Z68" i="19"/>
  <c r="X68" i="19"/>
  <c r="R68" i="19"/>
  <c r="B68" i="19"/>
  <c r="AD67" i="19"/>
  <c r="AC67" i="19"/>
  <c r="AB67" i="19"/>
  <c r="AA67" i="19"/>
  <c r="Z67" i="19"/>
  <c r="X67" i="19"/>
  <c r="R67" i="19"/>
  <c r="B67" i="19"/>
  <c r="AD66" i="19"/>
  <c r="AC66" i="19"/>
  <c r="AB66" i="19"/>
  <c r="AA66" i="19"/>
  <c r="Z66" i="19"/>
  <c r="X66" i="19"/>
  <c r="R66" i="19"/>
  <c r="B66" i="19"/>
  <c r="AD65" i="19"/>
  <c r="AC65" i="19"/>
  <c r="AB65" i="19"/>
  <c r="AA65" i="19"/>
  <c r="Z65" i="19"/>
  <c r="X65" i="19"/>
  <c r="R65" i="19"/>
  <c r="B65" i="19"/>
  <c r="AD64" i="19"/>
  <c r="AC64" i="19"/>
  <c r="AB64" i="19"/>
  <c r="AA64" i="19"/>
  <c r="Z64" i="19"/>
  <c r="X64" i="19"/>
  <c r="R64" i="19"/>
  <c r="B64" i="19"/>
  <c r="AD63" i="19"/>
  <c r="AC63" i="19"/>
  <c r="AB63" i="19"/>
  <c r="AA63" i="19"/>
  <c r="Z63" i="19"/>
  <c r="X63" i="19"/>
  <c r="R63" i="19"/>
  <c r="B63" i="19"/>
  <c r="AD62" i="19"/>
  <c r="AC62" i="19"/>
  <c r="AB62" i="19"/>
  <c r="AA62" i="19"/>
  <c r="Z62" i="19"/>
  <c r="X62" i="19"/>
  <c r="R62" i="19"/>
  <c r="B62" i="19"/>
  <c r="X61" i="19"/>
  <c r="B61" i="19"/>
  <c r="AC61" i="19" s="1"/>
  <c r="X60" i="19"/>
  <c r="AA60" i="19"/>
  <c r="AD42" i="19"/>
  <c r="X52" i="19"/>
  <c r="R52" i="19"/>
  <c r="B52" i="19"/>
  <c r="X51" i="19"/>
  <c r="R51" i="19"/>
  <c r="B51" i="19"/>
  <c r="X50" i="19"/>
  <c r="R50" i="19"/>
  <c r="B50" i="19"/>
  <c r="X49" i="19"/>
  <c r="R49" i="19"/>
  <c r="B49" i="19"/>
  <c r="X48" i="19"/>
  <c r="B48" i="19"/>
  <c r="Z48" i="19" s="1"/>
  <c r="X47" i="19"/>
  <c r="B47" i="19"/>
  <c r="Z47" i="19" s="1"/>
  <c r="X46" i="19"/>
  <c r="B46" i="19"/>
  <c r="Z46" i="19" s="1"/>
  <c r="X45" i="19"/>
  <c r="B45" i="19"/>
  <c r="Z45" i="19" s="1"/>
  <c r="X44" i="19"/>
  <c r="B44" i="19"/>
  <c r="Z44" i="19" s="1"/>
  <c r="X43" i="19"/>
  <c r="B43" i="19"/>
  <c r="AD43" i="19" s="1"/>
  <c r="X42" i="19"/>
  <c r="AD34" i="19"/>
  <c r="AC34" i="19"/>
  <c r="AB34" i="19"/>
  <c r="AA34" i="19"/>
  <c r="Z34" i="19"/>
  <c r="X34" i="19"/>
  <c r="AD33" i="19"/>
  <c r="AC33" i="19"/>
  <c r="AB33" i="19"/>
  <c r="AA33" i="19"/>
  <c r="Z33" i="19"/>
  <c r="AD32" i="19"/>
  <c r="AC32" i="19"/>
  <c r="AB32" i="19"/>
  <c r="AA32" i="19"/>
  <c r="Z32" i="19"/>
  <c r="AD30" i="19"/>
  <c r="AC30" i="19"/>
  <c r="AB30" i="19"/>
  <c r="AA30" i="19"/>
  <c r="Z30" i="19"/>
  <c r="X29" i="19"/>
  <c r="X28" i="19"/>
  <c r="X27" i="19"/>
  <c r="X26" i="19"/>
  <c r="X25" i="19"/>
  <c r="X24" i="19"/>
  <c r="AB48" i="19" l="1"/>
  <c r="AC48" i="19"/>
  <c r="AA48" i="19"/>
  <c r="AD48" i="19"/>
  <c r="AB47" i="19"/>
  <c r="AC47" i="19"/>
  <c r="AA47" i="19"/>
  <c r="AD47" i="19"/>
  <c r="AB46" i="19"/>
  <c r="AC46" i="19"/>
  <c r="AA46" i="19"/>
  <c r="AD46" i="19"/>
  <c r="AB45" i="19"/>
  <c r="AC45" i="19"/>
  <c r="AA45" i="19"/>
  <c r="AD45" i="19"/>
  <c r="AB44" i="19"/>
  <c r="AD44" i="19"/>
  <c r="AC44" i="19"/>
  <c r="AA44" i="19"/>
  <c r="AB61" i="19"/>
  <c r="AC43" i="19"/>
  <c r="Z43" i="19"/>
  <c r="AA61" i="19"/>
  <c r="AB43" i="19"/>
  <c r="F71" i="19"/>
  <c r="Z61" i="19"/>
  <c r="Z71" i="19" s="1"/>
  <c r="Z72" i="19" s="1"/>
  <c r="AD61" i="19"/>
  <c r="AA43" i="19"/>
  <c r="AC60" i="19"/>
  <c r="AC71" i="19" s="1"/>
  <c r="AC72" i="19" s="1"/>
  <c r="AB60" i="19"/>
  <c r="AD60" i="19"/>
  <c r="Z42" i="19"/>
  <c r="AB42" i="19"/>
  <c r="AA42" i="19"/>
  <c r="AC42" i="19"/>
  <c r="F53" i="19"/>
  <c r="AD53" i="19" l="1"/>
  <c r="AD54" i="19" s="1"/>
  <c r="AC53" i="19"/>
  <c r="AC54" i="19" s="1"/>
  <c r="AB53" i="19"/>
  <c r="AB54" i="19" s="1"/>
  <c r="AB71" i="19"/>
  <c r="AB72" i="19" s="1"/>
  <c r="AA53" i="19"/>
  <c r="AA54" i="19" s="1"/>
  <c r="AD71" i="19"/>
  <c r="AD72" i="19" s="1"/>
  <c r="AA71" i="19"/>
  <c r="AA72" i="19" s="1"/>
  <c r="Z53" i="19"/>
  <c r="Z54" i="19" s="1"/>
  <c r="Q23" i="19" l="1"/>
  <c r="P23" i="19"/>
  <c r="O23" i="19"/>
  <c r="N23" i="19"/>
  <c r="M23" i="19"/>
  <c r="L23" i="19"/>
  <c r="R34" i="19"/>
  <c r="B34" i="19"/>
  <c r="R33" i="19"/>
  <c r="B33" i="19"/>
  <c r="R32" i="19"/>
  <c r="B32" i="19"/>
  <c r="R31" i="19"/>
  <c r="B31" i="19"/>
  <c r="AB31" i="19" l="1"/>
  <c r="Z31" i="19"/>
  <c r="AC31" i="19"/>
  <c r="AA31" i="19"/>
  <c r="AD31" i="19"/>
  <c r="AB29" i="19"/>
  <c r="AA29" i="19"/>
  <c r="AC29" i="19"/>
  <c r="AD29" i="19"/>
  <c r="Z29" i="19"/>
  <c r="AD28" i="19"/>
  <c r="AC28" i="19"/>
  <c r="AB28" i="19"/>
  <c r="AA28" i="19"/>
  <c r="AB27" i="19"/>
  <c r="AD27" i="19"/>
  <c r="AC27" i="19"/>
  <c r="AA27" i="19"/>
  <c r="AD26" i="19"/>
  <c r="AC26" i="19"/>
  <c r="AA26" i="19"/>
  <c r="AB26" i="19"/>
  <c r="AB24" i="19"/>
  <c r="AC24" i="19"/>
  <c r="AD24" i="19"/>
  <c r="AA24" i="19"/>
  <c r="AC25" i="19"/>
  <c r="AB25" i="19"/>
  <c r="AA25" i="19"/>
  <c r="Z25" i="19"/>
  <c r="AD25" i="19"/>
  <c r="F35" i="19"/>
  <c r="AC35" i="19" l="1"/>
  <c r="AC36" i="19" s="1"/>
  <c r="AA35" i="19"/>
  <c r="AA36" i="19" s="1"/>
  <c r="AB35" i="19"/>
  <c r="AB36" i="19" s="1"/>
  <c r="AD35" i="19"/>
  <c r="AD36" i="19" s="1"/>
  <c r="Z35" i="19"/>
  <c r="Z36" i="19" s="1"/>
  <c r="F49" i="1"/>
  <c r="F4" i="1" l="1"/>
  <c r="G4" i="1"/>
  <c r="H4" i="1"/>
  <c r="I4" i="1"/>
  <c r="J4" i="1"/>
  <c r="K4" i="1"/>
  <c r="L4" i="1"/>
  <c r="M4" i="1"/>
  <c r="F5" i="1"/>
  <c r="G5" i="1"/>
  <c r="H5" i="1"/>
  <c r="I5" i="1"/>
  <c r="J5" i="1"/>
  <c r="K5" i="1"/>
  <c r="L5" i="1"/>
  <c r="M5" i="1"/>
  <c r="F6" i="1"/>
  <c r="G6" i="1"/>
  <c r="H6" i="1"/>
  <c r="I6" i="1"/>
  <c r="J6" i="1"/>
  <c r="K6" i="1"/>
  <c r="L6" i="1"/>
  <c r="M6" i="1"/>
  <c r="F7" i="1"/>
  <c r="G7" i="1"/>
  <c r="H7" i="1"/>
  <c r="I7" i="1"/>
  <c r="J7" i="1"/>
  <c r="K7" i="1"/>
  <c r="L7" i="1"/>
  <c r="M7" i="1"/>
  <c r="F8" i="1"/>
  <c r="G8" i="1"/>
  <c r="H8" i="1"/>
  <c r="I8" i="1"/>
  <c r="J8" i="1"/>
  <c r="K8" i="1"/>
  <c r="L8" i="1"/>
  <c r="M8" i="1"/>
  <c r="F9" i="1"/>
  <c r="G9" i="1"/>
  <c r="H9" i="1"/>
  <c r="I9" i="1"/>
  <c r="J9" i="1"/>
  <c r="K9" i="1"/>
  <c r="L9" i="1"/>
  <c r="M9" i="1"/>
  <c r="F10" i="1"/>
  <c r="G10" i="1"/>
  <c r="H10" i="1"/>
  <c r="I10" i="1"/>
  <c r="J10" i="1"/>
  <c r="K10" i="1"/>
  <c r="L10" i="1"/>
  <c r="M10" i="1"/>
  <c r="F11" i="1"/>
  <c r="G11" i="1"/>
  <c r="H11" i="1"/>
  <c r="I11" i="1"/>
  <c r="J11" i="1"/>
  <c r="K11" i="1"/>
  <c r="L11" i="1"/>
  <c r="M11" i="1"/>
  <c r="F12" i="1"/>
  <c r="G12" i="1"/>
  <c r="H12" i="1"/>
  <c r="I12" i="1"/>
  <c r="J12" i="1"/>
  <c r="K12" i="1"/>
  <c r="L12" i="1"/>
  <c r="M12" i="1"/>
  <c r="F13" i="1"/>
  <c r="G13" i="1"/>
  <c r="H13" i="1"/>
  <c r="I13" i="1"/>
  <c r="J13" i="1"/>
  <c r="K13" i="1"/>
  <c r="L13" i="1"/>
  <c r="M13" i="1"/>
  <c r="F14" i="1"/>
  <c r="G14" i="1"/>
  <c r="H14" i="1"/>
  <c r="I14" i="1"/>
  <c r="J14" i="1"/>
  <c r="K14" i="1"/>
  <c r="L14" i="1"/>
  <c r="M14" i="1"/>
  <c r="F15" i="1"/>
  <c r="G15" i="1"/>
  <c r="H15" i="1"/>
  <c r="I15" i="1"/>
  <c r="J15" i="1"/>
  <c r="K15" i="1"/>
  <c r="L15" i="1"/>
  <c r="M15" i="1"/>
  <c r="F16" i="1"/>
  <c r="G16" i="1"/>
  <c r="H16" i="1"/>
  <c r="I16" i="1"/>
  <c r="J16" i="1"/>
  <c r="K16" i="1"/>
  <c r="L16" i="1"/>
  <c r="M16" i="1"/>
  <c r="F17" i="1"/>
  <c r="G17" i="1"/>
  <c r="H17" i="1"/>
  <c r="I17" i="1"/>
  <c r="J17" i="1"/>
  <c r="K17" i="1"/>
  <c r="L17" i="1"/>
  <c r="M17" i="1"/>
  <c r="F18" i="1"/>
  <c r="G18" i="1"/>
  <c r="H18" i="1"/>
  <c r="I18" i="1"/>
  <c r="J18" i="1"/>
  <c r="K18" i="1"/>
  <c r="L18" i="1"/>
  <c r="M18" i="1"/>
  <c r="F19" i="1"/>
  <c r="G19" i="1"/>
  <c r="H19" i="1"/>
  <c r="I19" i="1"/>
  <c r="J19" i="1"/>
  <c r="K19" i="1"/>
  <c r="L19" i="1"/>
  <c r="M19" i="1"/>
  <c r="F20" i="1"/>
  <c r="G20" i="1"/>
  <c r="H20" i="1"/>
  <c r="I20" i="1"/>
  <c r="J20" i="1"/>
  <c r="K20" i="1"/>
  <c r="L20" i="1"/>
  <c r="M20" i="1"/>
  <c r="F21" i="1"/>
  <c r="G21" i="1"/>
  <c r="H21" i="1"/>
  <c r="I21" i="1"/>
  <c r="J21" i="1"/>
  <c r="K21" i="1"/>
  <c r="L21" i="1"/>
  <c r="M21" i="1"/>
  <c r="F22" i="1"/>
  <c r="G22" i="1"/>
  <c r="H22" i="1"/>
  <c r="I22" i="1"/>
  <c r="J22" i="1"/>
  <c r="K22" i="1"/>
  <c r="L22" i="1"/>
  <c r="M22" i="1"/>
  <c r="F23" i="1"/>
  <c r="G23" i="1"/>
  <c r="H23" i="1"/>
  <c r="I23" i="1"/>
  <c r="J23" i="1"/>
  <c r="K23" i="1"/>
  <c r="L23" i="1"/>
  <c r="M23" i="1"/>
  <c r="F24" i="1"/>
  <c r="G24" i="1"/>
  <c r="H24" i="1"/>
  <c r="I24" i="1"/>
  <c r="J24" i="1"/>
  <c r="K24" i="1"/>
  <c r="L24" i="1"/>
  <c r="M24" i="1"/>
  <c r="F25" i="1"/>
  <c r="G25" i="1"/>
  <c r="H25" i="1"/>
  <c r="I25" i="1"/>
  <c r="J25" i="1"/>
  <c r="K25" i="1"/>
  <c r="L25" i="1"/>
  <c r="M25" i="1"/>
  <c r="F26" i="1"/>
  <c r="G26" i="1"/>
  <c r="H26" i="1"/>
  <c r="I26" i="1"/>
  <c r="J26" i="1"/>
  <c r="K26" i="1"/>
  <c r="L26" i="1"/>
  <c r="M26" i="1"/>
  <c r="F27" i="1"/>
  <c r="G27" i="1"/>
  <c r="H27" i="1"/>
  <c r="I27" i="1"/>
  <c r="J27" i="1"/>
  <c r="K27" i="1"/>
  <c r="L27" i="1"/>
  <c r="M27" i="1"/>
  <c r="F28" i="1"/>
  <c r="G28" i="1"/>
  <c r="H28" i="1"/>
  <c r="I28" i="1"/>
  <c r="J28" i="1"/>
  <c r="K28" i="1"/>
  <c r="L28" i="1"/>
  <c r="M28" i="1"/>
  <c r="F29" i="1"/>
  <c r="G29" i="1"/>
  <c r="H29" i="1"/>
  <c r="I29" i="1"/>
  <c r="J29" i="1"/>
  <c r="K29" i="1"/>
  <c r="L29" i="1"/>
  <c r="M29" i="1"/>
  <c r="F30" i="1"/>
  <c r="G30" i="1"/>
  <c r="H30" i="1"/>
  <c r="I30" i="1"/>
  <c r="J30" i="1"/>
  <c r="K30" i="1"/>
  <c r="L30" i="1"/>
  <c r="M30" i="1"/>
  <c r="F31" i="1"/>
  <c r="G31" i="1"/>
  <c r="H31" i="1"/>
  <c r="I31" i="1"/>
  <c r="J31" i="1"/>
  <c r="K31" i="1"/>
  <c r="L31" i="1"/>
  <c r="M31" i="1"/>
  <c r="F32" i="1"/>
  <c r="G32" i="1"/>
  <c r="H32" i="1"/>
  <c r="I32" i="1"/>
  <c r="J32" i="1"/>
  <c r="K32" i="1"/>
  <c r="L32" i="1"/>
  <c r="M32" i="1"/>
  <c r="F33" i="1"/>
  <c r="G33" i="1"/>
  <c r="H33" i="1"/>
  <c r="I33" i="1"/>
  <c r="J33" i="1"/>
  <c r="K33" i="1"/>
  <c r="L33" i="1"/>
  <c r="M33" i="1"/>
  <c r="F34" i="1"/>
  <c r="G34" i="1"/>
  <c r="H34" i="1"/>
  <c r="I34" i="1"/>
  <c r="J34" i="1"/>
  <c r="K34" i="1"/>
  <c r="L34" i="1"/>
  <c r="M34" i="1"/>
  <c r="F35" i="1"/>
  <c r="G35" i="1"/>
  <c r="H35" i="1"/>
  <c r="I35" i="1"/>
  <c r="J35" i="1"/>
  <c r="K35" i="1"/>
  <c r="L35" i="1"/>
  <c r="M35" i="1"/>
  <c r="F36" i="1"/>
  <c r="G36" i="1"/>
  <c r="H36" i="1"/>
  <c r="I36" i="1"/>
  <c r="J36" i="1"/>
  <c r="K36" i="1"/>
  <c r="L36" i="1"/>
  <c r="M36" i="1"/>
  <c r="F37" i="1"/>
  <c r="G37" i="1"/>
  <c r="H37" i="1"/>
  <c r="I37" i="1"/>
  <c r="J37" i="1"/>
  <c r="K37" i="1"/>
  <c r="L37" i="1"/>
  <c r="M37" i="1"/>
  <c r="F38" i="1"/>
  <c r="G38" i="1"/>
  <c r="H38" i="1"/>
  <c r="I38" i="1"/>
  <c r="J38" i="1"/>
  <c r="K38" i="1"/>
  <c r="L38" i="1"/>
  <c r="M38" i="1"/>
  <c r="F39" i="1"/>
  <c r="G39" i="1"/>
  <c r="H39" i="1"/>
  <c r="I39" i="1"/>
  <c r="J39" i="1"/>
  <c r="K39" i="1"/>
  <c r="L39" i="1"/>
  <c r="M39" i="1"/>
  <c r="F40" i="1"/>
  <c r="G40" i="1"/>
  <c r="H40" i="1"/>
  <c r="I40" i="1"/>
  <c r="J40" i="1"/>
  <c r="K40" i="1"/>
  <c r="L40" i="1"/>
  <c r="M40" i="1"/>
  <c r="F41" i="1"/>
  <c r="G41" i="1"/>
  <c r="H41" i="1"/>
  <c r="I41" i="1"/>
  <c r="J41" i="1"/>
  <c r="K41" i="1"/>
  <c r="L41" i="1"/>
  <c r="M41" i="1"/>
  <c r="F42" i="1"/>
  <c r="G42" i="1"/>
  <c r="H42" i="1"/>
  <c r="I42" i="1"/>
  <c r="J42" i="1"/>
  <c r="K42" i="1"/>
  <c r="L42" i="1"/>
  <c r="M42" i="1"/>
  <c r="F43" i="1"/>
  <c r="G43" i="1"/>
  <c r="H43" i="1"/>
  <c r="I43" i="1"/>
  <c r="J43" i="1"/>
  <c r="K43" i="1"/>
  <c r="L43" i="1"/>
  <c r="M43" i="1"/>
  <c r="F44" i="1"/>
  <c r="G44" i="1"/>
  <c r="H44" i="1"/>
  <c r="I44" i="1"/>
  <c r="J44" i="1"/>
  <c r="K44" i="1"/>
  <c r="L44" i="1"/>
  <c r="M44" i="1"/>
  <c r="F45" i="1"/>
  <c r="G45" i="1"/>
  <c r="H45" i="1"/>
  <c r="I45" i="1"/>
  <c r="J45" i="1"/>
  <c r="K45" i="1"/>
  <c r="L45" i="1"/>
  <c r="M45" i="1"/>
  <c r="F46" i="1"/>
  <c r="G46" i="1"/>
  <c r="H46" i="1"/>
  <c r="I46" i="1"/>
  <c r="J46" i="1"/>
  <c r="K46" i="1"/>
  <c r="L46" i="1"/>
  <c r="M46" i="1"/>
  <c r="F47" i="1"/>
  <c r="G47" i="1"/>
  <c r="H47" i="1"/>
  <c r="I47" i="1"/>
  <c r="J47" i="1"/>
  <c r="K47" i="1"/>
  <c r="L47" i="1"/>
  <c r="M47" i="1"/>
  <c r="F48" i="1"/>
  <c r="G48" i="1"/>
  <c r="H48" i="1"/>
  <c r="I48" i="1"/>
  <c r="J48" i="1"/>
  <c r="K48" i="1"/>
  <c r="L48" i="1"/>
  <c r="M48" i="1"/>
  <c r="G49" i="1"/>
  <c r="H49" i="1"/>
  <c r="I49" i="1"/>
  <c r="J49" i="1"/>
  <c r="K49" i="1"/>
  <c r="L49" i="1"/>
  <c r="M49" i="1"/>
  <c r="F50" i="1"/>
  <c r="G50" i="1"/>
  <c r="H50" i="1"/>
  <c r="I50" i="1"/>
  <c r="J50" i="1"/>
  <c r="K50" i="1"/>
  <c r="L50" i="1"/>
  <c r="M50" i="1"/>
  <c r="F51" i="1"/>
  <c r="G51" i="1"/>
  <c r="H51" i="1"/>
  <c r="I51" i="1"/>
  <c r="J51" i="1"/>
  <c r="K51" i="1"/>
  <c r="L51" i="1"/>
  <c r="M51" i="1"/>
  <c r="F52" i="1"/>
  <c r="G52" i="1"/>
  <c r="H52" i="1"/>
  <c r="I52" i="1"/>
  <c r="J52" i="1"/>
  <c r="K52" i="1"/>
  <c r="L52" i="1"/>
  <c r="M52" i="1"/>
  <c r="F53" i="1"/>
  <c r="G53" i="1"/>
  <c r="H53" i="1"/>
  <c r="I53" i="1"/>
  <c r="J53" i="1"/>
  <c r="K53" i="1"/>
  <c r="L53" i="1"/>
  <c r="M53" i="1"/>
  <c r="F54" i="1"/>
  <c r="G54" i="1"/>
  <c r="H54" i="1"/>
  <c r="I54" i="1"/>
  <c r="J54" i="1"/>
  <c r="K54" i="1"/>
  <c r="L54" i="1"/>
  <c r="M54" i="1"/>
  <c r="F55" i="1"/>
  <c r="G55" i="1"/>
  <c r="H55" i="1"/>
  <c r="I55" i="1"/>
  <c r="J55" i="1"/>
  <c r="K55" i="1"/>
  <c r="L55" i="1"/>
  <c r="M55" i="1"/>
  <c r="F56" i="1"/>
  <c r="G56" i="1"/>
  <c r="H56" i="1"/>
  <c r="I56" i="1"/>
  <c r="J56" i="1"/>
  <c r="K56" i="1"/>
  <c r="L56" i="1"/>
  <c r="M56" i="1"/>
  <c r="F57" i="1"/>
  <c r="G57" i="1"/>
  <c r="H57" i="1"/>
  <c r="I57" i="1"/>
  <c r="J57" i="1"/>
  <c r="K57" i="1"/>
  <c r="L57" i="1"/>
  <c r="M57" i="1"/>
  <c r="F58" i="1"/>
  <c r="G58" i="1"/>
  <c r="H58" i="1"/>
  <c r="I58" i="1"/>
  <c r="J58" i="1"/>
  <c r="K58" i="1"/>
  <c r="L58" i="1"/>
  <c r="M58" i="1"/>
  <c r="F59" i="1"/>
  <c r="G59" i="1"/>
  <c r="H59" i="1"/>
  <c r="I59" i="1"/>
  <c r="J59" i="1"/>
  <c r="K59" i="1"/>
  <c r="L59" i="1"/>
  <c r="M59" i="1"/>
  <c r="F60" i="1"/>
  <c r="G60" i="1"/>
  <c r="H60" i="1"/>
  <c r="I60" i="1"/>
  <c r="J60" i="1"/>
  <c r="K60" i="1"/>
  <c r="L60" i="1"/>
  <c r="M60" i="1"/>
  <c r="F61" i="1"/>
  <c r="G61" i="1"/>
  <c r="H61" i="1"/>
  <c r="I61" i="1"/>
  <c r="J61" i="1"/>
  <c r="K61" i="1"/>
  <c r="L61" i="1"/>
  <c r="M61" i="1"/>
  <c r="F62" i="1"/>
  <c r="G62" i="1"/>
  <c r="H62" i="1"/>
  <c r="I62" i="1"/>
  <c r="J62" i="1"/>
  <c r="K62" i="1"/>
  <c r="L62" i="1"/>
  <c r="M62" i="1"/>
  <c r="F63" i="1"/>
  <c r="G63" i="1"/>
  <c r="H63" i="1"/>
  <c r="I63" i="1"/>
  <c r="J63" i="1"/>
  <c r="K63" i="1"/>
  <c r="L63" i="1"/>
  <c r="M63" i="1"/>
  <c r="F64" i="1"/>
  <c r="G64" i="1"/>
  <c r="H64" i="1"/>
  <c r="I64" i="1"/>
  <c r="J64" i="1"/>
  <c r="K64" i="1"/>
  <c r="L64" i="1"/>
  <c r="M64" i="1"/>
  <c r="F65" i="1"/>
  <c r="G65" i="1"/>
  <c r="H65" i="1"/>
  <c r="I65" i="1"/>
  <c r="J65" i="1"/>
  <c r="K65" i="1"/>
  <c r="L65" i="1"/>
  <c r="M65" i="1"/>
  <c r="F66" i="1"/>
  <c r="G66" i="1"/>
  <c r="H66" i="1"/>
  <c r="I66" i="1"/>
  <c r="J66" i="1"/>
  <c r="K66" i="1"/>
  <c r="L66" i="1"/>
  <c r="M66" i="1"/>
  <c r="F67" i="1"/>
  <c r="G67" i="1"/>
  <c r="H67" i="1"/>
  <c r="I67" i="1"/>
  <c r="J67" i="1"/>
  <c r="K67" i="1"/>
  <c r="L67" i="1"/>
  <c r="M67" i="1"/>
  <c r="F68" i="1"/>
  <c r="G68" i="1"/>
  <c r="H68" i="1"/>
  <c r="I68" i="1"/>
  <c r="J68" i="1"/>
  <c r="K68" i="1"/>
  <c r="L68" i="1"/>
  <c r="M68" i="1"/>
  <c r="F69" i="1"/>
  <c r="G69" i="1"/>
  <c r="H69" i="1"/>
  <c r="I69" i="1"/>
  <c r="J69" i="1"/>
  <c r="K69" i="1"/>
  <c r="L69" i="1"/>
  <c r="M69" i="1"/>
  <c r="F70" i="1"/>
  <c r="G70" i="1"/>
  <c r="H70" i="1"/>
  <c r="I70" i="1"/>
  <c r="J70" i="1"/>
  <c r="K70" i="1"/>
  <c r="L70" i="1"/>
  <c r="M70" i="1"/>
  <c r="F71" i="1"/>
  <c r="G71" i="1"/>
  <c r="H71" i="1"/>
  <c r="I71" i="1"/>
  <c r="J71" i="1"/>
  <c r="K71" i="1"/>
  <c r="L71" i="1"/>
  <c r="M71" i="1"/>
  <c r="F72" i="1"/>
  <c r="G72" i="1"/>
  <c r="H72" i="1"/>
  <c r="I72" i="1"/>
  <c r="J72" i="1"/>
  <c r="K72" i="1"/>
  <c r="L72" i="1"/>
  <c r="M72" i="1"/>
  <c r="F73" i="1"/>
  <c r="G73" i="1"/>
  <c r="H73" i="1"/>
  <c r="I73" i="1"/>
  <c r="J73" i="1"/>
  <c r="K73" i="1"/>
  <c r="L73" i="1"/>
  <c r="M73" i="1"/>
  <c r="F74" i="1"/>
  <c r="G74" i="1"/>
  <c r="H74" i="1"/>
  <c r="I74" i="1"/>
  <c r="J74" i="1"/>
  <c r="K74" i="1"/>
  <c r="L74" i="1"/>
  <c r="M74" i="1"/>
  <c r="F75" i="1"/>
  <c r="G75" i="1"/>
  <c r="H75" i="1"/>
  <c r="I75" i="1"/>
  <c r="J75" i="1"/>
  <c r="K75" i="1"/>
  <c r="L75" i="1"/>
  <c r="M75" i="1"/>
  <c r="F76" i="1"/>
  <c r="G76" i="1"/>
  <c r="H76" i="1"/>
  <c r="I76" i="1"/>
  <c r="J76" i="1"/>
  <c r="K76" i="1"/>
  <c r="L76" i="1"/>
  <c r="M76" i="1"/>
  <c r="F77" i="1"/>
  <c r="G77" i="1"/>
  <c r="H77" i="1"/>
  <c r="I77" i="1"/>
  <c r="J77" i="1"/>
  <c r="K77" i="1"/>
  <c r="L77" i="1"/>
  <c r="M77" i="1"/>
  <c r="F78" i="1"/>
  <c r="G78" i="1"/>
  <c r="H78" i="1"/>
  <c r="I78" i="1"/>
  <c r="J78" i="1"/>
  <c r="K78" i="1"/>
  <c r="L78" i="1"/>
  <c r="M78" i="1"/>
  <c r="F79" i="1"/>
  <c r="G79" i="1"/>
  <c r="H79" i="1"/>
  <c r="I79" i="1"/>
  <c r="J79" i="1"/>
  <c r="K79" i="1"/>
  <c r="L79" i="1"/>
  <c r="M79" i="1"/>
  <c r="F80" i="1"/>
  <c r="G80" i="1"/>
  <c r="H80" i="1"/>
  <c r="I80" i="1"/>
  <c r="J80" i="1"/>
  <c r="K80" i="1"/>
  <c r="L80" i="1"/>
  <c r="M80" i="1"/>
  <c r="F81" i="1"/>
  <c r="G81" i="1"/>
  <c r="H81" i="1"/>
  <c r="I81" i="1"/>
  <c r="J81" i="1"/>
  <c r="K81" i="1"/>
  <c r="L81" i="1"/>
  <c r="M81" i="1"/>
  <c r="F82" i="1"/>
  <c r="G82" i="1"/>
  <c r="H82" i="1"/>
  <c r="I82" i="1"/>
  <c r="J82" i="1"/>
  <c r="K82" i="1"/>
  <c r="L82" i="1"/>
  <c r="M82" i="1"/>
  <c r="F83" i="1"/>
  <c r="G83" i="1"/>
  <c r="H83" i="1"/>
  <c r="I83" i="1"/>
  <c r="J83" i="1"/>
  <c r="K83" i="1"/>
  <c r="L83" i="1"/>
  <c r="M83" i="1"/>
  <c r="F84" i="1"/>
  <c r="F85" i="1"/>
  <c r="G85" i="1"/>
  <c r="H85" i="1"/>
  <c r="I85" i="1"/>
  <c r="J85" i="1"/>
  <c r="K85" i="1"/>
  <c r="L85" i="1"/>
  <c r="M85" i="1"/>
  <c r="F86" i="1"/>
  <c r="G86" i="1"/>
  <c r="H86" i="1"/>
  <c r="I86" i="1"/>
  <c r="J86" i="1"/>
  <c r="K86" i="1"/>
  <c r="L86" i="1"/>
  <c r="M86" i="1"/>
  <c r="F87" i="1"/>
  <c r="G87" i="1"/>
  <c r="H87" i="1"/>
  <c r="I87" i="1"/>
  <c r="J87" i="1"/>
  <c r="K87" i="1"/>
  <c r="L87" i="1"/>
  <c r="M87" i="1"/>
  <c r="F88" i="1"/>
  <c r="G88" i="1"/>
  <c r="H88" i="1"/>
  <c r="I88" i="1"/>
  <c r="J88" i="1"/>
  <c r="K88" i="1"/>
  <c r="L88" i="1"/>
  <c r="M88" i="1"/>
  <c r="F89" i="1"/>
  <c r="G89" i="1"/>
  <c r="H89" i="1"/>
  <c r="I89" i="1"/>
  <c r="J89" i="1"/>
  <c r="K89" i="1"/>
  <c r="L89" i="1"/>
  <c r="M89" i="1"/>
  <c r="F90" i="1"/>
  <c r="G90" i="1"/>
  <c r="H90" i="1"/>
  <c r="I90" i="1"/>
  <c r="J90" i="1"/>
  <c r="K90" i="1"/>
  <c r="L90" i="1"/>
  <c r="M90" i="1"/>
  <c r="F91" i="1"/>
  <c r="G91" i="1"/>
  <c r="H91" i="1"/>
  <c r="I91" i="1"/>
  <c r="J91" i="1"/>
  <c r="K91" i="1"/>
  <c r="L91" i="1"/>
  <c r="M91" i="1"/>
  <c r="F92" i="1"/>
  <c r="G92" i="1"/>
  <c r="H92" i="1"/>
  <c r="I92" i="1"/>
  <c r="J92" i="1"/>
  <c r="K92" i="1"/>
  <c r="L92" i="1"/>
  <c r="M92" i="1"/>
  <c r="F93" i="1"/>
  <c r="G93" i="1"/>
  <c r="H93" i="1"/>
  <c r="I93" i="1"/>
  <c r="J93" i="1"/>
  <c r="K93" i="1"/>
  <c r="L93" i="1"/>
  <c r="M93" i="1"/>
  <c r="F94" i="1"/>
  <c r="G94" i="1"/>
  <c r="H94" i="1"/>
  <c r="I94" i="1"/>
  <c r="J94" i="1"/>
  <c r="K94" i="1"/>
  <c r="L94" i="1"/>
  <c r="M94" i="1"/>
  <c r="F95" i="1"/>
  <c r="G95" i="1"/>
  <c r="H95" i="1"/>
  <c r="I95" i="1"/>
  <c r="J95" i="1"/>
  <c r="K95" i="1"/>
  <c r="L95" i="1"/>
  <c r="M95" i="1"/>
  <c r="F96" i="1"/>
  <c r="G96" i="1"/>
  <c r="H96" i="1"/>
  <c r="I96" i="1"/>
  <c r="J96" i="1"/>
  <c r="K96" i="1"/>
  <c r="L96" i="1"/>
  <c r="M96" i="1"/>
  <c r="F97" i="1"/>
  <c r="G97" i="1"/>
  <c r="H97" i="1"/>
  <c r="I97" i="1"/>
  <c r="J97" i="1"/>
  <c r="K97" i="1"/>
  <c r="L97" i="1"/>
  <c r="M97" i="1"/>
  <c r="F98" i="1"/>
  <c r="G98" i="1"/>
  <c r="H98" i="1"/>
  <c r="I98" i="1"/>
  <c r="J98" i="1"/>
  <c r="K98" i="1"/>
  <c r="L98" i="1"/>
  <c r="M98" i="1"/>
  <c r="F99" i="1"/>
  <c r="G99" i="1"/>
  <c r="H99" i="1"/>
  <c r="I99" i="1"/>
  <c r="J99" i="1"/>
  <c r="K99" i="1"/>
  <c r="L99" i="1"/>
  <c r="M99" i="1"/>
  <c r="F100" i="1"/>
  <c r="G100" i="1"/>
  <c r="H100" i="1"/>
  <c r="I100" i="1"/>
  <c r="J100" i="1"/>
  <c r="K100" i="1"/>
  <c r="L100" i="1"/>
  <c r="M100" i="1"/>
  <c r="F101" i="1"/>
  <c r="G101" i="1"/>
  <c r="H101" i="1"/>
  <c r="I101" i="1"/>
  <c r="J101" i="1"/>
  <c r="K101" i="1"/>
  <c r="L101" i="1"/>
  <c r="M101" i="1"/>
  <c r="F102" i="1"/>
  <c r="G102" i="1"/>
  <c r="H102" i="1"/>
  <c r="I102" i="1"/>
  <c r="J102" i="1"/>
  <c r="K102" i="1"/>
  <c r="L102" i="1"/>
  <c r="M102" i="1"/>
  <c r="F103" i="1"/>
  <c r="G103" i="1"/>
  <c r="H103" i="1"/>
  <c r="I103" i="1"/>
  <c r="J103" i="1"/>
  <c r="K103" i="1"/>
  <c r="L103" i="1"/>
  <c r="M103" i="1"/>
  <c r="F104" i="1"/>
  <c r="G104" i="1"/>
  <c r="H104" i="1"/>
  <c r="I104" i="1"/>
  <c r="J104" i="1"/>
  <c r="K104" i="1"/>
  <c r="L104" i="1"/>
  <c r="M104" i="1"/>
  <c r="F105" i="1"/>
  <c r="G105" i="1"/>
  <c r="H105" i="1"/>
  <c r="I105" i="1"/>
  <c r="J105" i="1"/>
  <c r="K105" i="1"/>
  <c r="L105" i="1"/>
  <c r="M105" i="1"/>
  <c r="F106" i="1"/>
  <c r="G106" i="1"/>
  <c r="H106" i="1"/>
  <c r="I106" i="1"/>
  <c r="J106" i="1"/>
  <c r="K106" i="1"/>
  <c r="L106" i="1"/>
  <c r="M106" i="1"/>
  <c r="F107" i="1"/>
  <c r="G107" i="1"/>
  <c r="H107" i="1"/>
  <c r="I107" i="1"/>
  <c r="J107" i="1"/>
  <c r="K107" i="1"/>
  <c r="L107" i="1"/>
  <c r="M107" i="1"/>
  <c r="F108" i="1"/>
  <c r="G108" i="1"/>
  <c r="H108" i="1"/>
  <c r="I108" i="1"/>
  <c r="J108" i="1"/>
  <c r="K108" i="1"/>
  <c r="L108" i="1"/>
  <c r="M108" i="1"/>
  <c r="L3" i="29" l="1"/>
  <c r="L7" i="29"/>
  <c r="L11" i="29"/>
  <c r="L15" i="29"/>
  <c r="L19" i="29"/>
  <c r="L2" i="29"/>
  <c r="L6" i="29"/>
  <c r="L10" i="29"/>
  <c r="L14" i="29"/>
  <c r="L18" i="29"/>
  <c r="L4" i="29"/>
  <c r="L8" i="29"/>
  <c r="L12" i="29"/>
  <c r="L16" i="29"/>
  <c r="L20" i="29"/>
  <c r="L5" i="29"/>
  <c r="L9" i="29"/>
  <c r="L13" i="29"/>
  <c r="L17" i="29"/>
  <c r="J5" i="29"/>
  <c r="J9" i="29"/>
  <c r="J13" i="29"/>
  <c r="J17" i="29"/>
  <c r="J4" i="29"/>
  <c r="J8" i="29"/>
  <c r="J12" i="29"/>
  <c r="J16" i="29"/>
  <c r="J20" i="29"/>
  <c r="J3" i="29"/>
  <c r="J7" i="29"/>
  <c r="J11" i="29"/>
  <c r="J15" i="29"/>
  <c r="J19" i="29"/>
  <c r="J2" i="29"/>
  <c r="J6" i="29"/>
  <c r="J10" i="29"/>
  <c r="J14" i="29"/>
  <c r="J18" i="29"/>
  <c r="K2" i="29"/>
  <c r="K6" i="29"/>
  <c r="K10" i="29"/>
  <c r="K14" i="29"/>
  <c r="K18" i="29"/>
  <c r="K5" i="29"/>
  <c r="K9" i="29"/>
  <c r="K13" i="29"/>
  <c r="K4" i="29"/>
  <c r="K8" i="29"/>
  <c r="K12" i="29"/>
  <c r="K16" i="29"/>
  <c r="K20" i="29"/>
  <c r="K3" i="29"/>
  <c r="K7" i="29"/>
  <c r="K11" i="29"/>
  <c r="K15" i="29"/>
  <c r="K19" i="29"/>
  <c r="K17" i="29"/>
  <c r="H3" i="29"/>
  <c r="H7" i="29"/>
  <c r="H11" i="29"/>
  <c r="H15" i="29"/>
  <c r="H19" i="29"/>
  <c r="H2" i="29"/>
  <c r="H6" i="29"/>
  <c r="H10" i="29"/>
  <c r="H5" i="29"/>
  <c r="H9" i="29"/>
  <c r="H13" i="29"/>
  <c r="H17" i="29"/>
  <c r="H4" i="29"/>
  <c r="H8" i="29"/>
  <c r="H12" i="29"/>
  <c r="H16" i="29"/>
  <c r="H20" i="29"/>
  <c r="H14" i="29"/>
  <c r="H18" i="29"/>
  <c r="I4" i="29"/>
  <c r="I8" i="29"/>
  <c r="I12" i="29"/>
  <c r="I16" i="29"/>
  <c r="I20" i="29"/>
  <c r="I3" i="29"/>
  <c r="I7" i="29"/>
  <c r="I11" i="29"/>
  <c r="I19" i="29"/>
  <c r="I5" i="29"/>
  <c r="I9" i="29"/>
  <c r="I13" i="29"/>
  <c r="I17" i="29"/>
  <c r="I15" i="29"/>
  <c r="I2" i="29"/>
  <c r="I6" i="29"/>
  <c r="I10" i="29"/>
  <c r="I14" i="29"/>
  <c r="I18" i="29"/>
  <c r="D3" i="29"/>
  <c r="D7" i="29"/>
  <c r="D11" i="29"/>
  <c r="D15" i="29"/>
  <c r="D19" i="29"/>
  <c r="D2" i="29"/>
  <c r="D6" i="29"/>
  <c r="D10" i="29"/>
  <c r="D14" i="29"/>
  <c r="D18" i="29"/>
  <c r="D4" i="29"/>
  <c r="D8" i="29"/>
  <c r="D12" i="29"/>
  <c r="D16" i="29"/>
  <c r="D20" i="29"/>
  <c r="D5" i="29"/>
  <c r="D9" i="29"/>
  <c r="D13" i="29"/>
  <c r="D17" i="29"/>
  <c r="G2" i="29"/>
  <c r="G6" i="29"/>
  <c r="G10" i="29"/>
  <c r="G14" i="29"/>
  <c r="G18" i="29"/>
  <c r="G5" i="29"/>
  <c r="G9" i="29"/>
  <c r="G13" i="29"/>
  <c r="G17" i="29"/>
  <c r="G8" i="29"/>
  <c r="G16" i="29"/>
  <c r="G20" i="29"/>
  <c r="G3" i="29"/>
  <c r="G7" i="29"/>
  <c r="G11" i="29"/>
  <c r="G15" i="29"/>
  <c r="G19" i="29"/>
  <c r="G4" i="29"/>
  <c r="G12" i="29"/>
  <c r="E4" i="29"/>
  <c r="E8" i="29"/>
  <c r="E12" i="29"/>
  <c r="E16" i="29"/>
  <c r="E20" i="29"/>
  <c r="E3" i="29"/>
  <c r="E7" i="29"/>
  <c r="E11" i="29"/>
  <c r="E15" i="29"/>
  <c r="E2" i="29"/>
  <c r="E6" i="29"/>
  <c r="E10" i="29"/>
  <c r="E14" i="29"/>
  <c r="E18" i="29"/>
  <c r="E5" i="29"/>
  <c r="E9" i="29"/>
  <c r="E13" i="29"/>
  <c r="E17" i="29"/>
  <c r="E19" i="29"/>
  <c r="R29" i="19"/>
  <c r="L21" i="29"/>
  <c r="L25" i="29"/>
  <c r="L29" i="29"/>
  <c r="L24" i="29"/>
  <c r="L28" i="29"/>
  <c r="L32" i="29"/>
  <c r="L23" i="29"/>
  <c r="L27" i="29"/>
  <c r="L31" i="29"/>
  <c r="L22" i="29"/>
  <c r="L26" i="29"/>
  <c r="L30" i="29"/>
  <c r="L33" i="29"/>
  <c r="L37" i="29"/>
  <c r="L41" i="29"/>
  <c r="L45" i="29"/>
  <c r="L49" i="29"/>
  <c r="L53" i="29"/>
  <c r="L57" i="29"/>
  <c r="L61" i="29"/>
  <c r="L36" i="29"/>
  <c r="L40" i="29"/>
  <c r="L44" i="29"/>
  <c r="L48" i="29"/>
  <c r="L52" i="29"/>
  <c r="L56" i="29"/>
  <c r="L60" i="29"/>
  <c r="L35" i="29"/>
  <c r="L39" i="29"/>
  <c r="L43" i="29"/>
  <c r="L47" i="29"/>
  <c r="L51" i="29"/>
  <c r="L55" i="29"/>
  <c r="L59" i="29"/>
  <c r="L34" i="29"/>
  <c r="L38" i="29"/>
  <c r="L42" i="29"/>
  <c r="L46" i="29"/>
  <c r="L50" i="29"/>
  <c r="L54" i="29"/>
  <c r="L58" i="29"/>
  <c r="L62" i="29"/>
  <c r="L63" i="29"/>
  <c r="L67" i="29"/>
  <c r="L71" i="29"/>
  <c r="L75" i="29"/>
  <c r="L79" i="29"/>
  <c r="L83" i="29"/>
  <c r="L87" i="29"/>
  <c r="L91" i="29"/>
  <c r="L95" i="29"/>
  <c r="L66" i="29"/>
  <c r="L70" i="29"/>
  <c r="L74" i="29"/>
  <c r="L78" i="29"/>
  <c r="L82" i="29"/>
  <c r="L86" i="29"/>
  <c r="L90" i="29"/>
  <c r="L94" i="29"/>
  <c r="L65" i="29"/>
  <c r="L69" i="29"/>
  <c r="L73" i="29"/>
  <c r="L77" i="29"/>
  <c r="L81" i="29"/>
  <c r="L85" i="29"/>
  <c r="L89" i="29"/>
  <c r="L93" i="29"/>
  <c r="L64" i="29"/>
  <c r="L68" i="29"/>
  <c r="L72" i="29"/>
  <c r="L76" i="29"/>
  <c r="L80" i="29"/>
  <c r="L84" i="29"/>
  <c r="L88" i="29"/>
  <c r="L92" i="29"/>
  <c r="L96" i="29"/>
  <c r="L100" i="29"/>
  <c r="L104" i="29"/>
  <c r="L108" i="29"/>
  <c r="L112" i="29"/>
  <c r="L116" i="29"/>
  <c r="L120" i="29"/>
  <c r="L99" i="29"/>
  <c r="L103" i="29"/>
  <c r="L107" i="29"/>
  <c r="L111" i="29"/>
  <c r="L115" i="29"/>
  <c r="L119" i="29"/>
  <c r="L98" i="29"/>
  <c r="L102" i="29"/>
  <c r="L106" i="29"/>
  <c r="L114" i="29"/>
  <c r="L118" i="29"/>
  <c r="L97" i="29"/>
  <c r="L101" i="29"/>
  <c r="L105" i="29"/>
  <c r="L113" i="29"/>
  <c r="L117" i="29"/>
  <c r="J23" i="29"/>
  <c r="J27" i="29"/>
  <c r="J31" i="29"/>
  <c r="J22" i="29"/>
  <c r="J26" i="29"/>
  <c r="J30" i="29"/>
  <c r="J21" i="29"/>
  <c r="J25" i="29"/>
  <c r="J29" i="29"/>
  <c r="J24" i="29"/>
  <c r="J28" i="29"/>
  <c r="J32" i="29"/>
  <c r="J35" i="29"/>
  <c r="J39" i="29"/>
  <c r="J43" i="29"/>
  <c r="J47" i="29"/>
  <c r="J51" i="29"/>
  <c r="J55" i="29"/>
  <c r="J59" i="29"/>
  <c r="J63" i="29"/>
  <c r="J34" i="29"/>
  <c r="J38" i="29"/>
  <c r="J42" i="29"/>
  <c r="J46" i="29"/>
  <c r="J50" i="29"/>
  <c r="J54" i="29"/>
  <c r="J58" i="29"/>
  <c r="J62" i="29"/>
  <c r="J33" i="29"/>
  <c r="J37" i="29"/>
  <c r="J41" i="29"/>
  <c r="J45" i="29"/>
  <c r="J49" i="29"/>
  <c r="J53" i="29"/>
  <c r="J57" i="29"/>
  <c r="J61" i="29"/>
  <c r="J36" i="29"/>
  <c r="J40" i="29"/>
  <c r="J44" i="29"/>
  <c r="J48" i="29"/>
  <c r="J52" i="29"/>
  <c r="J56" i="29"/>
  <c r="J60" i="29"/>
  <c r="J65" i="29"/>
  <c r="J69" i="29"/>
  <c r="J73" i="29"/>
  <c r="J77" i="29"/>
  <c r="J81" i="29"/>
  <c r="J85" i="29"/>
  <c r="J89" i="29"/>
  <c r="J93" i="29"/>
  <c r="J64" i="29"/>
  <c r="J68" i="29"/>
  <c r="J72" i="29"/>
  <c r="J76" i="29"/>
  <c r="J80" i="29"/>
  <c r="J84" i="29"/>
  <c r="J88" i="29"/>
  <c r="J92" i="29"/>
  <c r="J67" i="29"/>
  <c r="J71" i="29"/>
  <c r="J75" i="29"/>
  <c r="J79" i="29"/>
  <c r="J83" i="29"/>
  <c r="J87" i="29"/>
  <c r="J91" i="29"/>
  <c r="J66" i="29"/>
  <c r="J70" i="29"/>
  <c r="J74" i="29"/>
  <c r="J78" i="29"/>
  <c r="J82" i="29"/>
  <c r="J86" i="29"/>
  <c r="J90" i="29"/>
  <c r="J98" i="29"/>
  <c r="J102" i="29"/>
  <c r="J106" i="29"/>
  <c r="J114" i="29"/>
  <c r="J118" i="29"/>
  <c r="J94" i="29"/>
  <c r="J97" i="29"/>
  <c r="J101" i="29"/>
  <c r="J105" i="29"/>
  <c r="J113" i="29"/>
  <c r="J117" i="29"/>
  <c r="J95" i="29"/>
  <c r="J96" i="29"/>
  <c r="J100" i="29"/>
  <c r="J104" i="29"/>
  <c r="J108" i="29"/>
  <c r="J112" i="29"/>
  <c r="J116" i="29"/>
  <c r="J120" i="29"/>
  <c r="J99" i="29"/>
  <c r="J103" i="29"/>
  <c r="J107" i="29"/>
  <c r="J111" i="29"/>
  <c r="J115" i="29"/>
  <c r="J119" i="29"/>
  <c r="K24" i="29"/>
  <c r="K28" i="29"/>
  <c r="K32" i="29"/>
  <c r="K23" i="29"/>
  <c r="K27" i="29"/>
  <c r="K31" i="29"/>
  <c r="K22" i="29"/>
  <c r="K26" i="29"/>
  <c r="K30" i="29"/>
  <c r="K21" i="29"/>
  <c r="K25" i="29"/>
  <c r="K29" i="29"/>
  <c r="K36" i="29"/>
  <c r="K40" i="29"/>
  <c r="K44" i="29"/>
  <c r="K48" i="29"/>
  <c r="K52" i="29"/>
  <c r="K56" i="29"/>
  <c r="K60" i="29"/>
  <c r="K35" i="29"/>
  <c r="K39" i="29"/>
  <c r="K43" i="29"/>
  <c r="K47" i="29"/>
  <c r="K51" i="29"/>
  <c r="K55" i="29"/>
  <c r="K59" i="29"/>
  <c r="K34" i="29"/>
  <c r="K38" i="29"/>
  <c r="K42" i="29"/>
  <c r="K46" i="29"/>
  <c r="K50" i="29"/>
  <c r="K54" i="29"/>
  <c r="K58" i="29"/>
  <c r="K62" i="29"/>
  <c r="K33" i="29"/>
  <c r="K37" i="29"/>
  <c r="K41" i="29"/>
  <c r="K45" i="29"/>
  <c r="K49" i="29"/>
  <c r="K53" i="29"/>
  <c r="K57" i="29"/>
  <c r="K61" i="29"/>
  <c r="K66" i="29"/>
  <c r="K70" i="29"/>
  <c r="K74" i="29"/>
  <c r="K78" i="29"/>
  <c r="K82" i="29"/>
  <c r="K86" i="29"/>
  <c r="K90" i="29"/>
  <c r="K94" i="29"/>
  <c r="K65" i="29"/>
  <c r="K69" i="29"/>
  <c r="K73" i="29"/>
  <c r="K77" i="29"/>
  <c r="K81" i="29"/>
  <c r="K85" i="29"/>
  <c r="K89" i="29"/>
  <c r="K93" i="29"/>
  <c r="K64" i="29"/>
  <c r="K68" i="29"/>
  <c r="K72" i="29"/>
  <c r="K76" i="29"/>
  <c r="K80" i="29"/>
  <c r="K84" i="29"/>
  <c r="K88" i="29"/>
  <c r="K92" i="29"/>
  <c r="K63" i="29"/>
  <c r="K67" i="29"/>
  <c r="K71" i="29"/>
  <c r="K75" i="29"/>
  <c r="K79" i="29"/>
  <c r="K83" i="29"/>
  <c r="K87" i="29"/>
  <c r="K91" i="29"/>
  <c r="K99" i="29"/>
  <c r="K103" i="29"/>
  <c r="K107" i="29"/>
  <c r="K111" i="29"/>
  <c r="K115" i="29"/>
  <c r="K119" i="29"/>
  <c r="K98" i="29"/>
  <c r="K102" i="29"/>
  <c r="K106" i="29"/>
  <c r="K114" i="29"/>
  <c r="K118" i="29"/>
  <c r="K97" i="29"/>
  <c r="K101" i="29"/>
  <c r="K105" i="29"/>
  <c r="K113" i="29"/>
  <c r="K117" i="29"/>
  <c r="K95" i="29"/>
  <c r="K96" i="29"/>
  <c r="K100" i="29"/>
  <c r="K104" i="29"/>
  <c r="K108" i="29"/>
  <c r="K112" i="29"/>
  <c r="K116" i="29"/>
  <c r="K120" i="29"/>
  <c r="H21" i="29"/>
  <c r="H25" i="29"/>
  <c r="H29" i="29"/>
  <c r="H24" i="29"/>
  <c r="H28" i="29"/>
  <c r="H32" i="29"/>
  <c r="H23" i="29"/>
  <c r="H27" i="29"/>
  <c r="H31" i="29"/>
  <c r="H22" i="29"/>
  <c r="H26" i="29"/>
  <c r="H30" i="29"/>
  <c r="H37" i="29"/>
  <c r="H41" i="29"/>
  <c r="H45" i="29"/>
  <c r="H49" i="29"/>
  <c r="H53" i="29"/>
  <c r="H57" i="29"/>
  <c r="H61" i="29"/>
  <c r="H33" i="29"/>
  <c r="H36" i="29"/>
  <c r="H40" i="29"/>
  <c r="H44" i="29"/>
  <c r="H48" i="29"/>
  <c r="H52" i="29"/>
  <c r="H56" i="29"/>
  <c r="H60" i="29"/>
  <c r="H35" i="29"/>
  <c r="H39" i="29"/>
  <c r="H43" i="29"/>
  <c r="H47" i="29"/>
  <c r="H51" i="29"/>
  <c r="H55" i="29"/>
  <c r="H59" i="29"/>
  <c r="H34" i="29"/>
  <c r="H38" i="29"/>
  <c r="H42" i="29"/>
  <c r="H46" i="29"/>
  <c r="H50" i="29"/>
  <c r="H54" i="29"/>
  <c r="H58" i="29"/>
  <c r="H62" i="29"/>
  <c r="H67" i="29"/>
  <c r="H71" i="29"/>
  <c r="H75" i="29"/>
  <c r="H79" i="29"/>
  <c r="H83" i="29"/>
  <c r="H87" i="29"/>
  <c r="H91" i="29"/>
  <c r="H95" i="29"/>
  <c r="H63" i="29"/>
  <c r="H66" i="29"/>
  <c r="H70" i="29"/>
  <c r="H74" i="29"/>
  <c r="H78" i="29"/>
  <c r="H82" i="29"/>
  <c r="H86" i="29"/>
  <c r="H90" i="29"/>
  <c r="H94" i="29"/>
  <c r="H65" i="29"/>
  <c r="H69" i="29"/>
  <c r="H73" i="29"/>
  <c r="H77" i="29"/>
  <c r="H81" i="29"/>
  <c r="H85" i="29"/>
  <c r="H89" i="29"/>
  <c r="H93" i="29"/>
  <c r="H64" i="29"/>
  <c r="H68" i="29"/>
  <c r="H72" i="29"/>
  <c r="H76" i="29"/>
  <c r="H80" i="29"/>
  <c r="H84" i="29"/>
  <c r="H88" i="29"/>
  <c r="H92" i="29"/>
  <c r="H96" i="29"/>
  <c r="H100" i="29"/>
  <c r="H104" i="29"/>
  <c r="H108" i="29"/>
  <c r="H112" i="29"/>
  <c r="H116" i="29"/>
  <c r="H120" i="29"/>
  <c r="H99" i="29"/>
  <c r="H103" i="29"/>
  <c r="H107" i="29"/>
  <c r="H111" i="29"/>
  <c r="H115" i="29"/>
  <c r="H119" i="29"/>
  <c r="H98" i="29"/>
  <c r="H102" i="29"/>
  <c r="H106" i="29"/>
  <c r="H114" i="29"/>
  <c r="H118" i="29"/>
  <c r="H97" i="29"/>
  <c r="H101" i="29"/>
  <c r="H105" i="29"/>
  <c r="H113" i="29"/>
  <c r="H117" i="29"/>
  <c r="I22" i="29"/>
  <c r="I26" i="29"/>
  <c r="I30" i="29"/>
  <c r="I21" i="29"/>
  <c r="I25" i="29"/>
  <c r="I29" i="29"/>
  <c r="I33" i="29"/>
  <c r="I24" i="29"/>
  <c r="I28" i="29"/>
  <c r="I32" i="29"/>
  <c r="I23" i="29"/>
  <c r="I27" i="29"/>
  <c r="I31" i="29"/>
  <c r="I34" i="29"/>
  <c r="I38" i="29"/>
  <c r="I42" i="29"/>
  <c r="I46" i="29"/>
  <c r="I50" i="29"/>
  <c r="I54" i="29"/>
  <c r="I58" i="29"/>
  <c r="I62" i="29"/>
  <c r="I37" i="29"/>
  <c r="I41" i="29"/>
  <c r="I45" i="29"/>
  <c r="I49" i="29"/>
  <c r="I53" i="29"/>
  <c r="I57" i="29"/>
  <c r="I61" i="29"/>
  <c r="I36" i="29"/>
  <c r="I40" i="29"/>
  <c r="I44" i="29"/>
  <c r="I48" i="29"/>
  <c r="I52" i="29"/>
  <c r="I56" i="29"/>
  <c r="I60" i="29"/>
  <c r="I35" i="29"/>
  <c r="I39" i="29"/>
  <c r="I43" i="29"/>
  <c r="I47" i="29"/>
  <c r="I51" i="29"/>
  <c r="I55" i="29"/>
  <c r="I59" i="29"/>
  <c r="I64" i="29"/>
  <c r="I68" i="29"/>
  <c r="I72" i="29"/>
  <c r="I76" i="29"/>
  <c r="I80" i="29"/>
  <c r="I84" i="29"/>
  <c r="I88" i="29"/>
  <c r="I92" i="29"/>
  <c r="I67" i="29"/>
  <c r="I71" i="29"/>
  <c r="I75" i="29"/>
  <c r="I79" i="29"/>
  <c r="I83" i="29"/>
  <c r="I87" i="29"/>
  <c r="I91" i="29"/>
  <c r="I95" i="29"/>
  <c r="I63" i="29"/>
  <c r="I66" i="29"/>
  <c r="I70" i="29"/>
  <c r="I74" i="29"/>
  <c r="I78" i="29"/>
  <c r="I82" i="29"/>
  <c r="I86" i="29"/>
  <c r="I90" i="29"/>
  <c r="I65" i="29"/>
  <c r="I69" i="29"/>
  <c r="I73" i="29"/>
  <c r="I77" i="29"/>
  <c r="I81" i="29"/>
  <c r="I85" i="29"/>
  <c r="I89" i="29"/>
  <c r="I93" i="29"/>
  <c r="I94" i="29"/>
  <c r="I97" i="29"/>
  <c r="I101" i="29"/>
  <c r="I105" i="29"/>
  <c r="I113" i="29"/>
  <c r="I117" i="29"/>
  <c r="I96" i="29"/>
  <c r="I100" i="29"/>
  <c r="I104" i="29"/>
  <c r="I108" i="29"/>
  <c r="I112" i="29"/>
  <c r="I116" i="29"/>
  <c r="I120" i="29"/>
  <c r="I99" i="29"/>
  <c r="I103" i="29"/>
  <c r="I107" i="29"/>
  <c r="I111" i="29"/>
  <c r="I115" i="29"/>
  <c r="I119" i="29"/>
  <c r="I98" i="29"/>
  <c r="I102" i="29"/>
  <c r="I106" i="29"/>
  <c r="I114" i="29"/>
  <c r="I118" i="29"/>
  <c r="D21" i="29"/>
  <c r="D25" i="29"/>
  <c r="D29" i="29"/>
  <c r="D33" i="29"/>
  <c r="D24" i="29"/>
  <c r="D28" i="29"/>
  <c r="D32" i="29"/>
  <c r="D23" i="29"/>
  <c r="D27" i="29"/>
  <c r="D31" i="29"/>
  <c r="D22" i="29"/>
  <c r="D26" i="29"/>
  <c r="D30" i="29"/>
  <c r="D37" i="29"/>
  <c r="D41" i="29"/>
  <c r="D45" i="29"/>
  <c r="D49" i="29"/>
  <c r="D53" i="29"/>
  <c r="D57" i="29"/>
  <c r="D61" i="29"/>
  <c r="D36" i="29"/>
  <c r="D40" i="29"/>
  <c r="D44" i="29"/>
  <c r="D48" i="29"/>
  <c r="D52" i="29"/>
  <c r="D56" i="29"/>
  <c r="D60" i="29"/>
  <c r="D35" i="29"/>
  <c r="D39" i="29"/>
  <c r="D43" i="29"/>
  <c r="D47" i="29"/>
  <c r="D51" i="29"/>
  <c r="D55" i="29"/>
  <c r="D59" i="29"/>
  <c r="D34" i="29"/>
  <c r="D38" i="29"/>
  <c r="D42" i="29"/>
  <c r="D46" i="29"/>
  <c r="D50" i="29"/>
  <c r="D54" i="29"/>
  <c r="D58" i="29"/>
  <c r="D62" i="29"/>
  <c r="D63" i="29"/>
  <c r="D67" i="29"/>
  <c r="D71" i="29"/>
  <c r="D75" i="29"/>
  <c r="D79" i="29"/>
  <c r="D83" i="29"/>
  <c r="D87" i="29"/>
  <c r="D91" i="29"/>
  <c r="D95" i="29"/>
  <c r="D66" i="29"/>
  <c r="D70" i="29"/>
  <c r="D74" i="29"/>
  <c r="D78" i="29"/>
  <c r="D82" i="29"/>
  <c r="D86" i="29"/>
  <c r="D90" i="29"/>
  <c r="D94" i="29"/>
  <c r="D65" i="29"/>
  <c r="D69" i="29"/>
  <c r="D73" i="29"/>
  <c r="D77" i="29"/>
  <c r="D81" i="29"/>
  <c r="D85" i="29"/>
  <c r="D89" i="29"/>
  <c r="D93" i="29"/>
  <c r="D64" i="29"/>
  <c r="D68" i="29"/>
  <c r="D72" i="29"/>
  <c r="D76" i="29"/>
  <c r="D80" i="29"/>
  <c r="D84" i="29"/>
  <c r="D88" i="29"/>
  <c r="D92" i="29"/>
  <c r="D100" i="29"/>
  <c r="D104" i="29"/>
  <c r="D108" i="29"/>
  <c r="D112" i="29"/>
  <c r="D116" i="29"/>
  <c r="D120" i="29"/>
  <c r="D96" i="29"/>
  <c r="D99" i="29"/>
  <c r="D103" i="29"/>
  <c r="D107" i="29"/>
  <c r="D111" i="29"/>
  <c r="D115" i="29"/>
  <c r="D119" i="29"/>
  <c r="D98" i="29"/>
  <c r="D102" i="29"/>
  <c r="D106" i="29"/>
  <c r="D114" i="29"/>
  <c r="D118" i="29"/>
  <c r="D97" i="29"/>
  <c r="D101" i="29"/>
  <c r="D105" i="29"/>
  <c r="D113" i="29"/>
  <c r="D117" i="29"/>
  <c r="G24" i="29"/>
  <c r="G28" i="29"/>
  <c r="G32" i="29"/>
  <c r="G23" i="29"/>
  <c r="G27" i="29"/>
  <c r="G31" i="29"/>
  <c r="G22" i="29"/>
  <c r="G26" i="29"/>
  <c r="G30" i="29"/>
  <c r="G21" i="29"/>
  <c r="G25" i="29"/>
  <c r="G29" i="29"/>
  <c r="G33" i="29"/>
  <c r="G36" i="29"/>
  <c r="G40" i="29"/>
  <c r="G44" i="29"/>
  <c r="G48" i="29"/>
  <c r="G52" i="29"/>
  <c r="G56" i="29"/>
  <c r="G60" i="29"/>
  <c r="G35" i="29"/>
  <c r="G39" i="29"/>
  <c r="G43" i="29"/>
  <c r="G47" i="29"/>
  <c r="G51" i="29"/>
  <c r="G55" i="29"/>
  <c r="G59" i="29"/>
  <c r="G63" i="29"/>
  <c r="G34" i="29"/>
  <c r="G38" i="29"/>
  <c r="G42" i="29"/>
  <c r="G46" i="29"/>
  <c r="G50" i="29"/>
  <c r="G54" i="29"/>
  <c r="G58" i="29"/>
  <c r="G62" i="29"/>
  <c r="G37" i="29"/>
  <c r="G41" i="29"/>
  <c r="G45" i="29"/>
  <c r="G49" i="29"/>
  <c r="G53" i="29"/>
  <c r="G57" i="29"/>
  <c r="G61" i="29"/>
  <c r="G66" i="29"/>
  <c r="G70" i="29"/>
  <c r="G74" i="29"/>
  <c r="G78" i="29"/>
  <c r="G82" i="29"/>
  <c r="G86" i="29"/>
  <c r="G90" i="29"/>
  <c r="G94" i="29"/>
  <c r="G65" i="29"/>
  <c r="G69" i="29"/>
  <c r="G73" i="29"/>
  <c r="G77" i="29"/>
  <c r="G81" i="29"/>
  <c r="G85" i="29"/>
  <c r="G89" i="29"/>
  <c r="G93" i="29"/>
  <c r="G64" i="29"/>
  <c r="G68" i="29"/>
  <c r="G72" i="29"/>
  <c r="G76" i="29"/>
  <c r="G80" i="29"/>
  <c r="G84" i="29"/>
  <c r="G88" i="29"/>
  <c r="G92" i="29"/>
  <c r="G67" i="29"/>
  <c r="G71" i="29"/>
  <c r="G75" i="29"/>
  <c r="G79" i="29"/>
  <c r="G83" i="29"/>
  <c r="G87" i="29"/>
  <c r="G91" i="29"/>
  <c r="G99" i="29"/>
  <c r="G103" i="29"/>
  <c r="G107" i="29"/>
  <c r="G111" i="29"/>
  <c r="G115" i="29"/>
  <c r="G119" i="29"/>
  <c r="G95" i="29"/>
  <c r="G98" i="29"/>
  <c r="G102" i="29"/>
  <c r="G106" i="29"/>
  <c r="G114" i="29"/>
  <c r="G118" i="29"/>
  <c r="G97" i="29"/>
  <c r="G101" i="29"/>
  <c r="G105" i="29"/>
  <c r="G113" i="29"/>
  <c r="G117" i="29"/>
  <c r="G96" i="29"/>
  <c r="G100" i="29"/>
  <c r="G104" i="29"/>
  <c r="G108" i="29"/>
  <c r="G112" i="29"/>
  <c r="G116" i="29"/>
  <c r="G120" i="29"/>
  <c r="E22" i="29"/>
  <c r="E26" i="29"/>
  <c r="E30" i="29"/>
  <c r="E21" i="29"/>
  <c r="E25" i="29"/>
  <c r="E29" i="29"/>
  <c r="E33" i="29"/>
  <c r="E24" i="29"/>
  <c r="E28" i="29"/>
  <c r="E32" i="29"/>
  <c r="E23" i="29"/>
  <c r="E27" i="29"/>
  <c r="E31" i="29"/>
  <c r="E34" i="29"/>
  <c r="E38" i="29"/>
  <c r="E42" i="29"/>
  <c r="E46" i="29"/>
  <c r="E50" i="29"/>
  <c r="E54" i="29"/>
  <c r="E58" i="29"/>
  <c r="E62" i="29"/>
  <c r="E37" i="29"/>
  <c r="E41" i="29"/>
  <c r="E45" i="29"/>
  <c r="E49" i="29"/>
  <c r="E53" i="29"/>
  <c r="E57" i="29"/>
  <c r="E61" i="29"/>
  <c r="E36" i="29"/>
  <c r="E40" i="29"/>
  <c r="E44" i="29"/>
  <c r="E48" i="29"/>
  <c r="E52" i="29"/>
  <c r="E56" i="29"/>
  <c r="E60" i="29"/>
  <c r="E35" i="29"/>
  <c r="E39" i="29"/>
  <c r="E43" i="29"/>
  <c r="E47" i="29"/>
  <c r="E51" i="29"/>
  <c r="E55" i="29"/>
  <c r="E59" i="29"/>
  <c r="E63" i="29"/>
  <c r="E64" i="29"/>
  <c r="E68" i="29"/>
  <c r="E72" i="29"/>
  <c r="E76" i="29"/>
  <c r="E80" i="29"/>
  <c r="E84" i="29"/>
  <c r="E88" i="29"/>
  <c r="E92" i="29"/>
  <c r="E96" i="29"/>
  <c r="E67" i="29"/>
  <c r="E71" i="29"/>
  <c r="E75" i="29"/>
  <c r="E79" i="29"/>
  <c r="E83" i="29"/>
  <c r="E87" i="29"/>
  <c r="E91" i="29"/>
  <c r="E95" i="29"/>
  <c r="E66" i="29"/>
  <c r="E70" i="29"/>
  <c r="E74" i="29"/>
  <c r="E78" i="29"/>
  <c r="E82" i="29"/>
  <c r="E86" i="29"/>
  <c r="E90" i="29"/>
  <c r="E94" i="29"/>
  <c r="E65" i="29"/>
  <c r="E69" i="29"/>
  <c r="E73" i="29"/>
  <c r="E77" i="29"/>
  <c r="E81" i="29"/>
  <c r="E85" i="29"/>
  <c r="E89" i="29"/>
  <c r="E93" i="29"/>
  <c r="E97" i="29"/>
  <c r="E101" i="29"/>
  <c r="E105" i="29"/>
  <c r="E113" i="29"/>
  <c r="E117" i="29"/>
  <c r="E100" i="29"/>
  <c r="E104" i="29"/>
  <c r="E108" i="29"/>
  <c r="E112" i="29"/>
  <c r="E116" i="29"/>
  <c r="E120" i="29"/>
  <c r="E99" i="29"/>
  <c r="E103" i="29"/>
  <c r="E107" i="29"/>
  <c r="E111" i="29"/>
  <c r="E115" i="29"/>
  <c r="E119" i="29"/>
  <c r="E98" i="29"/>
  <c r="E102" i="29"/>
  <c r="E106" i="29"/>
  <c r="E114" i="29"/>
  <c r="E118" i="29"/>
  <c r="R28" i="19" l="1"/>
  <c r="R30" i="19"/>
  <c r="C869" i="21"/>
  <c r="X6" i="19"/>
  <c r="X16" i="19"/>
  <c r="X7" i="19"/>
  <c r="AC6" i="19" l="1"/>
  <c r="AA6" i="19"/>
  <c r="AD6" i="19"/>
  <c r="AB6" i="19"/>
  <c r="R16" i="19"/>
  <c r="B8" i="19"/>
  <c r="Z8" i="19" s="1"/>
  <c r="B9" i="19"/>
  <c r="B10" i="19"/>
  <c r="B11" i="19"/>
  <c r="B12" i="19"/>
  <c r="B13" i="19"/>
  <c r="B14" i="19"/>
  <c r="B15" i="19"/>
  <c r="B16" i="19"/>
  <c r="Z16" i="19" l="1"/>
  <c r="AD16" i="19"/>
  <c r="AC16" i="19"/>
  <c r="AA16" i="19"/>
  <c r="AB16" i="19"/>
  <c r="Z15" i="19"/>
  <c r="AD15" i="19"/>
  <c r="AA15" i="19"/>
  <c r="AB15" i="19"/>
  <c r="AC15" i="19"/>
  <c r="Z14" i="19"/>
  <c r="AD14" i="19"/>
  <c r="AA14" i="19"/>
  <c r="AB14" i="19"/>
  <c r="AC14" i="19"/>
  <c r="Z13" i="19"/>
  <c r="AA13" i="19"/>
  <c r="AD13" i="19"/>
  <c r="AB13" i="19"/>
  <c r="AC13" i="19"/>
  <c r="Z12" i="19"/>
  <c r="AD12" i="19"/>
  <c r="AA12" i="19"/>
  <c r="AB12" i="19"/>
  <c r="AC12" i="19"/>
  <c r="Z11" i="19"/>
  <c r="AD11" i="19"/>
  <c r="AA11" i="19"/>
  <c r="AB11" i="19"/>
  <c r="AC11" i="19"/>
  <c r="Z10" i="19"/>
  <c r="AD10" i="19"/>
  <c r="AA10" i="19"/>
  <c r="AB10" i="19"/>
  <c r="AC10" i="19"/>
  <c r="Z9" i="19"/>
  <c r="AD9" i="19"/>
  <c r="AA9" i="19"/>
  <c r="AB9" i="19"/>
  <c r="AC9" i="19"/>
  <c r="AA8" i="19"/>
  <c r="AB8" i="19"/>
  <c r="AD8" i="19"/>
  <c r="AC8" i="19"/>
  <c r="R9" i="19"/>
  <c r="B7" i="19" l="1"/>
  <c r="Z7" i="19" s="1"/>
  <c r="AC7" i="19" l="1"/>
  <c r="AA7" i="19"/>
  <c r="AB7" i="19"/>
  <c r="AD7" i="19"/>
  <c r="L3" i="1"/>
  <c r="K3" i="1"/>
  <c r="J3" i="1"/>
  <c r="I3" i="1"/>
  <c r="H3" i="1"/>
  <c r="G3" i="1"/>
  <c r="N2" i="29" l="1"/>
  <c r="P6" i="29" l="1"/>
  <c r="P10" i="29"/>
  <c r="P14" i="29"/>
  <c r="P18" i="29"/>
  <c r="P22" i="29"/>
  <c r="P26" i="29"/>
  <c r="P30" i="29"/>
  <c r="P34" i="29"/>
  <c r="P38" i="29"/>
  <c r="P46" i="29"/>
  <c r="P50" i="29"/>
  <c r="P54" i="29"/>
  <c r="P58" i="29"/>
  <c r="P62" i="29"/>
  <c r="P66" i="29"/>
  <c r="P70" i="29"/>
  <c r="P74" i="29"/>
  <c r="P78" i="29"/>
  <c r="P82" i="29"/>
  <c r="P86" i="29"/>
  <c r="P90" i="29"/>
  <c r="P94" i="29"/>
  <c r="P98" i="29"/>
  <c r="P102" i="29"/>
  <c r="P7" i="29"/>
  <c r="P12" i="29"/>
  <c r="P17" i="29"/>
  <c r="P23" i="29"/>
  <c r="P28" i="29"/>
  <c r="P33" i="29"/>
  <c r="P39" i="29"/>
  <c r="P44" i="29"/>
  <c r="P49" i="29"/>
  <c r="P55" i="29"/>
  <c r="P60" i="29"/>
  <c r="P65" i="29"/>
  <c r="P71" i="29"/>
  <c r="P76" i="29"/>
  <c r="P81" i="29"/>
  <c r="P87" i="29"/>
  <c r="P92" i="29"/>
  <c r="P97" i="29"/>
  <c r="P103" i="29"/>
  <c r="P107" i="29"/>
  <c r="P111" i="29"/>
  <c r="P115" i="29"/>
  <c r="P119" i="29"/>
  <c r="P5" i="29"/>
  <c r="P11" i="29"/>
  <c r="P16" i="29"/>
  <c r="P21" i="29"/>
  <c r="P27" i="29"/>
  <c r="P32" i="29"/>
  <c r="P37" i="29"/>
  <c r="P43" i="29"/>
  <c r="P48" i="29"/>
  <c r="P53" i="29"/>
  <c r="P59" i="29"/>
  <c r="P64" i="29"/>
  <c r="P69" i="29"/>
  <c r="P75" i="29"/>
  <c r="P80" i="29"/>
  <c r="P85" i="29"/>
  <c r="P91" i="29"/>
  <c r="P96" i="29"/>
  <c r="P101" i="29"/>
  <c r="P106" i="29"/>
  <c r="P8" i="29"/>
  <c r="P19" i="29"/>
  <c r="P29" i="29"/>
  <c r="P51" i="29"/>
  <c r="P61" i="29"/>
  <c r="P72" i="29"/>
  <c r="P83" i="29"/>
  <c r="P93" i="29"/>
  <c r="P104" i="29"/>
  <c r="P110" i="29"/>
  <c r="P116" i="29"/>
  <c r="P2" i="29"/>
  <c r="P9" i="29"/>
  <c r="P20" i="29"/>
  <c r="P31" i="29"/>
  <c r="P41" i="29"/>
  <c r="P52" i="29"/>
  <c r="P63" i="29"/>
  <c r="P73" i="29"/>
  <c r="P84" i="29"/>
  <c r="P95" i="29"/>
  <c r="P105" i="29"/>
  <c r="P112" i="29"/>
  <c r="P117" i="29"/>
  <c r="P4" i="29"/>
  <c r="P15" i="29"/>
  <c r="P25" i="29"/>
  <c r="P47" i="29"/>
  <c r="P57" i="29"/>
  <c r="P68" i="29"/>
  <c r="P79" i="29"/>
  <c r="P89" i="29"/>
  <c r="P100" i="29"/>
  <c r="P109" i="29"/>
  <c r="P114" i="29"/>
  <c r="P120" i="29"/>
  <c r="P3" i="29"/>
  <c r="P45" i="29"/>
  <c r="P88" i="29"/>
  <c r="P118" i="29"/>
  <c r="P113" i="29"/>
  <c r="P13" i="29"/>
  <c r="P56" i="29"/>
  <c r="P99" i="29"/>
  <c r="P24" i="29"/>
  <c r="P67" i="29"/>
  <c r="P108" i="29"/>
  <c r="P35" i="29"/>
  <c r="P77" i="29"/>
  <c r="U3" i="29"/>
  <c r="U7" i="29"/>
  <c r="U11" i="29"/>
  <c r="U15" i="29"/>
  <c r="U19" i="29"/>
  <c r="U23" i="29"/>
  <c r="U27" i="29"/>
  <c r="U31" i="29"/>
  <c r="U35" i="29"/>
  <c r="U39" i="29"/>
  <c r="U43" i="29"/>
  <c r="U47" i="29"/>
  <c r="U51" i="29"/>
  <c r="U55" i="29"/>
  <c r="U59" i="29"/>
  <c r="U63" i="29"/>
  <c r="U67" i="29"/>
  <c r="U71" i="29"/>
  <c r="U75" i="29"/>
  <c r="U79" i="29"/>
  <c r="U87" i="29"/>
  <c r="U91" i="29"/>
  <c r="U95" i="29"/>
  <c r="U99" i="29"/>
  <c r="U103" i="29"/>
  <c r="U107" i="29"/>
  <c r="U111" i="29"/>
  <c r="U115" i="29"/>
  <c r="U119" i="29"/>
  <c r="U4" i="29"/>
  <c r="U8" i="29"/>
  <c r="U12" i="29"/>
  <c r="U16" i="29"/>
  <c r="U20" i="29"/>
  <c r="U24" i="29"/>
  <c r="U28" i="29"/>
  <c r="U32" i="29"/>
  <c r="U44" i="29"/>
  <c r="U48" i="29"/>
  <c r="U52" i="29"/>
  <c r="U56" i="29"/>
  <c r="U60" i="29"/>
  <c r="U64" i="29"/>
  <c r="U68" i="29"/>
  <c r="U72" i="29"/>
  <c r="U76" i="29"/>
  <c r="U80" i="29"/>
  <c r="U84" i="29"/>
  <c r="U88" i="29"/>
  <c r="U92" i="29"/>
  <c r="U96" i="29"/>
  <c r="U100" i="29"/>
  <c r="U104" i="29"/>
  <c r="U108" i="29"/>
  <c r="U112" i="29"/>
  <c r="U116" i="29"/>
  <c r="U120" i="29"/>
  <c r="U5" i="29"/>
  <c r="U13" i="29"/>
  <c r="U21" i="29"/>
  <c r="U29" i="29"/>
  <c r="U37" i="29"/>
  <c r="U45" i="29"/>
  <c r="U53" i="29"/>
  <c r="U61" i="29"/>
  <c r="U69" i="29"/>
  <c r="U77" i="29"/>
  <c r="U85" i="29"/>
  <c r="U93" i="29"/>
  <c r="U101" i="29"/>
  <c r="U109" i="29"/>
  <c r="U117" i="29"/>
  <c r="U6" i="29"/>
  <c r="U14" i="29"/>
  <c r="U22" i="29"/>
  <c r="U30" i="29"/>
  <c r="U38" i="29"/>
  <c r="U46" i="29"/>
  <c r="U54" i="29"/>
  <c r="U62" i="29"/>
  <c r="U70" i="29"/>
  <c r="U78" i="29"/>
  <c r="U86" i="29"/>
  <c r="U94" i="29"/>
  <c r="U102" i="29"/>
  <c r="U110" i="29"/>
  <c r="U118" i="29"/>
  <c r="U9" i="29"/>
  <c r="U25" i="29"/>
  <c r="U41" i="29"/>
  <c r="U57" i="29"/>
  <c r="U73" i="29"/>
  <c r="U89" i="29"/>
  <c r="U105" i="29"/>
  <c r="U2" i="29"/>
  <c r="U18" i="29"/>
  <c r="U34" i="29"/>
  <c r="U50" i="29"/>
  <c r="U66" i="29"/>
  <c r="U82" i="29"/>
  <c r="U98" i="29"/>
  <c r="U114" i="29"/>
  <c r="U10" i="29"/>
  <c r="U74" i="29"/>
  <c r="U106" i="29"/>
  <c r="U17" i="29"/>
  <c r="U49" i="29"/>
  <c r="U81" i="29"/>
  <c r="U113" i="29"/>
  <c r="U33" i="29"/>
  <c r="U65" i="29"/>
  <c r="U97" i="29"/>
  <c r="U26" i="29"/>
  <c r="U58" i="29"/>
  <c r="U90" i="29"/>
  <c r="S6" i="29"/>
  <c r="S10" i="29"/>
  <c r="S14" i="29"/>
  <c r="S18" i="29"/>
  <c r="S22" i="29"/>
  <c r="S26" i="29"/>
  <c r="S30" i="29"/>
  <c r="S34" i="29"/>
  <c r="S38" i="29"/>
  <c r="S46" i="29"/>
  <c r="S50" i="29"/>
  <c r="S54" i="29"/>
  <c r="S58" i="29"/>
  <c r="S62" i="29"/>
  <c r="S66" i="29"/>
  <c r="S70" i="29"/>
  <c r="S74" i="29"/>
  <c r="S78" i="29"/>
  <c r="S82" i="29"/>
  <c r="S86" i="29"/>
  <c r="S90" i="29"/>
  <c r="S94" i="29"/>
  <c r="S98" i="29"/>
  <c r="S102" i="29"/>
  <c r="S5" i="29"/>
  <c r="S11" i="29"/>
  <c r="S16" i="29"/>
  <c r="S21" i="29"/>
  <c r="S27" i="29"/>
  <c r="S32" i="29"/>
  <c r="S37" i="29"/>
  <c r="S43" i="29"/>
  <c r="S48" i="29"/>
  <c r="S53" i="29"/>
  <c r="S59" i="29"/>
  <c r="S64" i="29"/>
  <c r="S69" i="29"/>
  <c r="S75" i="29"/>
  <c r="S80" i="29"/>
  <c r="S85" i="29"/>
  <c r="S91" i="29"/>
  <c r="S96" i="29"/>
  <c r="S101" i="29"/>
  <c r="S106" i="29"/>
  <c r="S110" i="29"/>
  <c r="S114" i="29"/>
  <c r="S118" i="29"/>
  <c r="S7" i="29"/>
  <c r="S12" i="29"/>
  <c r="S17" i="29"/>
  <c r="S23" i="29"/>
  <c r="S28" i="29"/>
  <c r="S33" i="29"/>
  <c r="S39" i="29"/>
  <c r="S44" i="29"/>
  <c r="S49" i="29"/>
  <c r="S55" i="29"/>
  <c r="S60" i="29"/>
  <c r="S65" i="29"/>
  <c r="S71" i="29"/>
  <c r="S76" i="29"/>
  <c r="S81" i="29"/>
  <c r="S87" i="29"/>
  <c r="S92" i="29"/>
  <c r="S97" i="29"/>
  <c r="S103" i="29"/>
  <c r="S107" i="29"/>
  <c r="S111" i="29"/>
  <c r="S115" i="29"/>
  <c r="S119" i="29"/>
  <c r="S3" i="29"/>
  <c r="S13" i="29"/>
  <c r="S24" i="29"/>
  <c r="S35" i="29"/>
  <c r="S45" i="29"/>
  <c r="S56" i="29"/>
  <c r="S67" i="29"/>
  <c r="S77" i="29"/>
  <c r="S88" i="29"/>
  <c r="S99" i="29"/>
  <c r="S108" i="29"/>
  <c r="S116" i="29"/>
  <c r="S9" i="29"/>
  <c r="S20" i="29"/>
  <c r="S31" i="29"/>
  <c r="S41" i="29"/>
  <c r="S52" i="29"/>
  <c r="S63" i="29"/>
  <c r="S73" i="29"/>
  <c r="S84" i="29"/>
  <c r="S95" i="29"/>
  <c r="S105" i="29"/>
  <c r="S113" i="29"/>
  <c r="S2" i="29"/>
  <c r="S4" i="29"/>
  <c r="S25" i="29"/>
  <c r="S47" i="29"/>
  <c r="S68" i="29"/>
  <c r="S89" i="29"/>
  <c r="S109" i="29"/>
  <c r="S8" i="29"/>
  <c r="S29" i="29"/>
  <c r="S51" i="29"/>
  <c r="S72" i="29"/>
  <c r="S93" i="29"/>
  <c r="S112" i="29"/>
  <c r="S19" i="29"/>
  <c r="S61" i="29"/>
  <c r="S83" i="29"/>
  <c r="S104" i="29"/>
  <c r="S120" i="29"/>
  <c r="S15" i="29"/>
  <c r="S100" i="29"/>
  <c r="S79" i="29"/>
  <c r="S117" i="29"/>
  <c r="S57" i="29"/>
  <c r="T4" i="29"/>
  <c r="T8" i="29"/>
  <c r="T12" i="29"/>
  <c r="T16" i="29"/>
  <c r="T20" i="29"/>
  <c r="T24" i="29"/>
  <c r="T28" i="29"/>
  <c r="T32" i="29"/>
  <c r="T44" i="29"/>
  <c r="T48" i="29"/>
  <c r="T52" i="29"/>
  <c r="T56" i="29"/>
  <c r="T60" i="29"/>
  <c r="T64" i="29"/>
  <c r="T68" i="29"/>
  <c r="T72" i="29"/>
  <c r="T5" i="29"/>
  <c r="T9" i="29"/>
  <c r="T13" i="29"/>
  <c r="T17" i="29"/>
  <c r="T21" i="29"/>
  <c r="T25" i="29"/>
  <c r="T29" i="29"/>
  <c r="T33" i="29"/>
  <c r="T37" i="29"/>
  <c r="T41" i="29"/>
  <c r="T45" i="29"/>
  <c r="T49" i="29"/>
  <c r="T53" i="29"/>
  <c r="T57" i="29"/>
  <c r="T61" i="29"/>
  <c r="T65" i="29"/>
  <c r="T69" i="29"/>
  <c r="T73" i="29"/>
  <c r="T77" i="29"/>
  <c r="T81" i="29"/>
  <c r="T85" i="29"/>
  <c r="T89" i="29"/>
  <c r="T93" i="29"/>
  <c r="T97" i="29"/>
  <c r="T101" i="29"/>
  <c r="T105" i="29"/>
  <c r="T109" i="29"/>
  <c r="T113" i="29"/>
  <c r="T117" i="29"/>
  <c r="T2" i="29"/>
  <c r="T6" i="29"/>
  <c r="T14" i="29"/>
  <c r="T22" i="29"/>
  <c r="T30" i="29"/>
  <c r="T38" i="29"/>
  <c r="T46" i="29"/>
  <c r="T54" i="29"/>
  <c r="T62" i="29"/>
  <c r="T70" i="29"/>
  <c r="T76" i="29"/>
  <c r="T82" i="29"/>
  <c r="T87" i="29"/>
  <c r="T92" i="29"/>
  <c r="T98" i="29"/>
  <c r="T103" i="29"/>
  <c r="T108" i="29"/>
  <c r="T114" i="29"/>
  <c r="T119" i="29"/>
  <c r="T7" i="29"/>
  <c r="T15" i="29"/>
  <c r="T23" i="29"/>
  <c r="T31" i="29"/>
  <c r="T39" i="29"/>
  <c r="T47" i="29"/>
  <c r="T55" i="29"/>
  <c r="T63" i="29"/>
  <c r="T71" i="29"/>
  <c r="T78" i="29"/>
  <c r="T83" i="29"/>
  <c r="T88" i="29"/>
  <c r="T94" i="29"/>
  <c r="T99" i="29"/>
  <c r="T104" i="29"/>
  <c r="T110" i="29"/>
  <c r="T115" i="29"/>
  <c r="T120" i="29"/>
  <c r="T18" i="29"/>
  <c r="T34" i="29"/>
  <c r="T50" i="29"/>
  <c r="T66" i="29"/>
  <c r="T79" i="29"/>
  <c r="T90" i="29"/>
  <c r="T100" i="29"/>
  <c r="T111" i="29"/>
  <c r="T11" i="29"/>
  <c r="T27" i="29"/>
  <c r="T43" i="29"/>
  <c r="T59" i="29"/>
  <c r="T75" i="29"/>
  <c r="T86" i="29"/>
  <c r="T96" i="29"/>
  <c r="T107" i="29"/>
  <c r="T118" i="29"/>
  <c r="T19" i="29"/>
  <c r="T51" i="29"/>
  <c r="T80" i="29"/>
  <c r="T102" i="29"/>
  <c r="T26" i="29"/>
  <c r="T58" i="29"/>
  <c r="T84" i="29"/>
  <c r="T106" i="29"/>
  <c r="T10" i="29"/>
  <c r="T74" i="29"/>
  <c r="T95" i="29"/>
  <c r="T116" i="29"/>
  <c r="T35" i="29"/>
  <c r="T67" i="29"/>
  <c r="T91" i="29"/>
  <c r="T3" i="29"/>
  <c r="T112" i="29"/>
  <c r="Q5" i="29"/>
  <c r="Q9" i="29"/>
  <c r="Q13" i="29"/>
  <c r="Q17" i="29"/>
  <c r="Q21" i="29"/>
  <c r="Q25" i="29"/>
  <c r="Q29" i="29"/>
  <c r="Q33" i="29"/>
  <c r="Q37" i="29"/>
  <c r="Q41" i="29"/>
  <c r="Q45" i="29"/>
  <c r="Q49" i="29"/>
  <c r="Q53" i="29"/>
  <c r="Q57" i="29"/>
  <c r="Q61" i="29"/>
  <c r="Q65" i="29"/>
  <c r="Q69" i="29"/>
  <c r="Q73" i="29"/>
  <c r="Q77" i="29"/>
  <c r="Q81" i="29"/>
  <c r="Q85" i="29"/>
  <c r="Q89" i="29"/>
  <c r="Q93" i="29"/>
  <c r="Q97" i="29"/>
  <c r="Q101" i="29"/>
  <c r="Q105" i="29"/>
  <c r="Q109" i="29"/>
  <c r="Q113" i="29"/>
  <c r="Q117" i="29"/>
  <c r="Q2" i="29"/>
  <c r="Q3" i="29"/>
  <c r="Q8" i="29"/>
  <c r="Q14" i="29"/>
  <c r="Q19" i="29"/>
  <c r="Q24" i="29"/>
  <c r="Q30" i="29"/>
  <c r="Q35" i="29"/>
  <c r="Q46" i="29"/>
  <c r="Q51" i="29"/>
  <c r="Q56" i="29"/>
  <c r="Q62" i="29"/>
  <c r="Q67" i="29"/>
  <c r="Q72" i="29"/>
  <c r="Q78" i="29"/>
  <c r="Q83" i="29"/>
  <c r="Q88" i="29"/>
  <c r="Q94" i="29"/>
  <c r="Q99" i="29"/>
  <c r="Q104" i="29"/>
  <c r="Q110" i="29"/>
  <c r="Q115" i="29"/>
  <c r="Q120" i="29"/>
  <c r="Q7" i="29"/>
  <c r="Q12" i="29"/>
  <c r="Q18" i="29"/>
  <c r="Q23" i="29"/>
  <c r="Q28" i="29"/>
  <c r="Q34" i="29"/>
  <c r="Q39" i="29"/>
  <c r="Q44" i="29"/>
  <c r="Q50" i="29"/>
  <c r="Q55" i="29"/>
  <c r="Q60" i="29"/>
  <c r="Q66" i="29"/>
  <c r="Q71" i="29"/>
  <c r="Q76" i="29"/>
  <c r="Q82" i="29"/>
  <c r="Q87" i="29"/>
  <c r="Q92" i="29"/>
  <c r="Q98" i="29"/>
  <c r="Q103" i="29"/>
  <c r="Q108" i="29"/>
  <c r="Q114" i="29"/>
  <c r="Q119" i="29"/>
  <c r="Q10" i="29"/>
  <c r="Q20" i="29"/>
  <c r="Q31" i="29"/>
  <c r="Q52" i="29"/>
  <c r="Q63" i="29"/>
  <c r="Q74" i="29"/>
  <c r="Q84" i="29"/>
  <c r="Q95" i="29"/>
  <c r="Q106" i="29"/>
  <c r="Q116" i="29"/>
  <c r="Q11" i="29"/>
  <c r="Q22" i="29"/>
  <c r="Q32" i="29"/>
  <c r="Q43" i="29"/>
  <c r="Q54" i="29"/>
  <c r="Q64" i="29"/>
  <c r="Q75" i="29"/>
  <c r="Q86" i="29"/>
  <c r="Q96" i="29"/>
  <c r="Q107" i="29"/>
  <c r="Q118" i="29"/>
  <c r="Q6" i="29"/>
  <c r="Q16" i="29"/>
  <c r="Q27" i="29"/>
  <c r="Q38" i="29"/>
  <c r="Q48" i="29"/>
  <c r="Q59" i="29"/>
  <c r="Q70" i="29"/>
  <c r="Q80" i="29"/>
  <c r="Q91" i="29"/>
  <c r="Q102" i="29"/>
  <c r="Q112" i="29"/>
  <c r="Q79" i="29"/>
  <c r="Q26" i="29"/>
  <c r="Q111" i="29"/>
  <c r="Q4" i="29"/>
  <c r="Q47" i="29"/>
  <c r="Q90" i="29"/>
  <c r="Q15" i="29"/>
  <c r="Q58" i="29"/>
  <c r="Q100" i="29"/>
  <c r="Q68" i="29"/>
  <c r="O4" i="29"/>
  <c r="O8" i="29"/>
  <c r="O12" i="29"/>
  <c r="O16" i="29"/>
  <c r="O20" i="29"/>
  <c r="O24" i="29"/>
  <c r="O28" i="29"/>
  <c r="O32" i="29"/>
  <c r="O44" i="29"/>
  <c r="O48" i="29"/>
  <c r="O52" i="29"/>
  <c r="O56" i="29"/>
  <c r="O60" i="29"/>
  <c r="O64" i="29"/>
  <c r="O68" i="29"/>
  <c r="O72" i="29"/>
  <c r="O76" i="29"/>
  <c r="O80" i="29"/>
  <c r="O84" i="29"/>
  <c r="O88" i="29"/>
  <c r="O92" i="29"/>
  <c r="O96" i="29"/>
  <c r="O100" i="29"/>
  <c r="O104" i="29"/>
  <c r="O108" i="29"/>
  <c r="O112" i="29"/>
  <c r="O116" i="29"/>
  <c r="O120" i="29"/>
  <c r="O7" i="29"/>
  <c r="O13" i="29"/>
  <c r="O18" i="29"/>
  <c r="O23" i="29"/>
  <c r="O29" i="29"/>
  <c r="O34" i="29"/>
  <c r="O39" i="29"/>
  <c r="O45" i="29"/>
  <c r="O50" i="29"/>
  <c r="O55" i="29"/>
  <c r="O61" i="29"/>
  <c r="O66" i="29"/>
  <c r="O71" i="29"/>
  <c r="O77" i="29"/>
  <c r="O82" i="29"/>
  <c r="O87" i="29"/>
  <c r="O93" i="29"/>
  <c r="O98" i="29"/>
  <c r="O103" i="29"/>
  <c r="O109" i="29"/>
  <c r="O114" i="29"/>
  <c r="O119" i="29"/>
  <c r="O3" i="29"/>
  <c r="O9" i="29"/>
  <c r="O14" i="29"/>
  <c r="O19" i="29"/>
  <c r="O25" i="29"/>
  <c r="O35" i="29"/>
  <c r="O41" i="29"/>
  <c r="O51" i="29"/>
  <c r="O57" i="29"/>
  <c r="O67" i="29"/>
  <c r="O73" i="29"/>
  <c r="O83" i="29"/>
  <c r="O94" i="29"/>
  <c r="O99" i="29"/>
  <c r="O110" i="29"/>
  <c r="O2" i="29"/>
  <c r="O6" i="29"/>
  <c r="O11" i="29"/>
  <c r="O17" i="29"/>
  <c r="O22" i="29"/>
  <c r="O27" i="29"/>
  <c r="O33" i="29"/>
  <c r="O38" i="29"/>
  <c r="O43" i="29"/>
  <c r="O49" i="29"/>
  <c r="O54" i="29"/>
  <c r="O59" i="29"/>
  <c r="O65" i="29"/>
  <c r="O70" i="29"/>
  <c r="O75" i="29"/>
  <c r="O81" i="29"/>
  <c r="O86" i="29"/>
  <c r="O91" i="29"/>
  <c r="O97" i="29"/>
  <c r="O102" i="29"/>
  <c r="O107" i="29"/>
  <c r="O113" i="29"/>
  <c r="O118" i="29"/>
  <c r="O30" i="29"/>
  <c r="O46" i="29"/>
  <c r="O62" i="29"/>
  <c r="O78" i="29"/>
  <c r="O89" i="29"/>
  <c r="O105" i="29"/>
  <c r="O115" i="29"/>
  <c r="O21" i="29"/>
  <c r="O63" i="29"/>
  <c r="O85" i="29"/>
  <c r="O106" i="29"/>
  <c r="O37" i="29"/>
  <c r="O101" i="29"/>
  <c r="O5" i="29"/>
  <c r="O26" i="29"/>
  <c r="O47" i="29"/>
  <c r="O69" i="29"/>
  <c r="O90" i="29"/>
  <c r="O111" i="29"/>
  <c r="O10" i="29"/>
  <c r="O31" i="29"/>
  <c r="O53" i="29"/>
  <c r="O74" i="29"/>
  <c r="O95" i="29"/>
  <c r="O117" i="29"/>
  <c r="O15" i="29"/>
  <c r="O58" i="29"/>
  <c r="O79" i="29"/>
  <c r="R3" i="29"/>
  <c r="R7" i="29"/>
  <c r="R11" i="29"/>
  <c r="R15" i="29"/>
  <c r="R19" i="29"/>
  <c r="R23" i="29"/>
  <c r="R27" i="29"/>
  <c r="R31" i="29"/>
  <c r="R35" i="29"/>
  <c r="R39" i="29"/>
  <c r="R43" i="29"/>
  <c r="R47" i="29"/>
  <c r="R51" i="29"/>
  <c r="R55" i="29"/>
  <c r="R59" i="29"/>
  <c r="R63" i="29"/>
  <c r="R67" i="29"/>
  <c r="R71" i="29"/>
  <c r="R75" i="29"/>
  <c r="R79" i="29"/>
  <c r="R83" i="29"/>
  <c r="R87" i="29"/>
  <c r="R91" i="29"/>
  <c r="R95" i="29"/>
  <c r="R99" i="29"/>
  <c r="R103" i="29"/>
  <c r="R107" i="29"/>
  <c r="R111" i="29"/>
  <c r="R115" i="29"/>
  <c r="R4" i="29"/>
  <c r="R8" i="29"/>
  <c r="R12" i="29"/>
  <c r="R16" i="29"/>
  <c r="R20" i="29"/>
  <c r="R24" i="29"/>
  <c r="R28" i="29"/>
  <c r="R32" i="29"/>
  <c r="R44" i="29"/>
  <c r="R48" i="29"/>
  <c r="R52" i="29"/>
  <c r="R56" i="29"/>
  <c r="R60" i="29"/>
  <c r="R64" i="29"/>
  <c r="R68" i="29"/>
  <c r="R72" i="29"/>
  <c r="R76" i="29"/>
  <c r="R80" i="29"/>
  <c r="R84" i="29"/>
  <c r="R88" i="29"/>
  <c r="R92" i="29"/>
  <c r="R96" i="29"/>
  <c r="R100" i="29"/>
  <c r="R104" i="29"/>
  <c r="R108" i="29"/>
  <c r="R112" i="29"/>
  <c r="R116" i="29"/>
  <c r="R120" i="29"/>
  <c r="R5" i="29"/>
  <c r="R13" i="29"/>
  <c r="R21" i="29"/>
  <c r="R29" i="29"/>
  <c r="R37" i="29"/>
  <c r="R45" i="29"/>
  <c r="R53" i="29"/>
  <c r="R61" i="29"/>
  <c r="R69" i="29"/>
  <c r="R77" i="29"/>
  <c r="R85" i="29"/>
  <c r="R93" i="29"/>
  <c r="R101" i="29"/>
  <c r="R109" i="29"/>
  <c r="R117" i="29"/>
  <c r="R10" i="29"/>
  <c r="R18" i="29"/>
  <c r="R26" i="29"/>
  <c r="R34" i="29"/>
  <c r="R50" i="29"/>
  <c r="R58" i="29"/>
  <c r="R66" i="29"/>
  <c r="R74" i="29"/>
  <c r="R82" i="29"/>
  <c r="R90" i="29"/>
  <c r="R98" i="29"/>
  <c r="R106" i="29"/>
  <c r="R114" i="29"/>
  <c r="R2" i="29"/>
  <c r="R6" i="29"/>
  <c r="R22" i="29"/>
  <c r="R38" i="29"/>
  <c r="R54" i="29"/>
  <c r="R70" i="29"/>
  <c r="R86" i="29"/>
  <c r="R102" i="29"/>
  <c r="R118" i="29"/>
  <c r="R9" i="29"/>
  <c r="R25" i="29"/>
  <c r="R41" i="29"/>
  <c r="R57" i="29"/>
  <c r="R73" i="29"/>
  <c r="R89" i="29"/>
  <c r="R105" i="29"/>
  <c r="R119" i="29"/>
  <c r="R17" i="29"/>
  <c r="R33" i="29"/>
  <c r="R49" i="29"/>
  <c r="R65" i="29"/>
  <c r="R81" i="29"/>
  <c r="R97" i="29"/>
  <c r="R113" i="29"/>
  <c r="R46" i="29"/>
  <c r="R110" i="29"/>
  <c r="R62" i="29"/>
  <c r="R14" i="29"/>
  <c r="R78" i="29"/>
  <c r="R30" i="29"/>
  <c r="R94" i="29"/>
  <c r="N5" i="29"/>
  <c r="N9" i="29"/>
  <c r="N13" i="29"/>
  <c r="N17" i="29"/>
  <c r="N21" i="29"/>
  <c r="N25" i="29"/>
  <c r="N29" i="29"/>
  <c r="N33" i="29"/>
  <c r="N37" i="29"/>
  <c r="N41" i="29"/>
  <c r="N45" i="29"/>
  <c r="N49" i="29"/>
  <c r="N6" i="29"/>
  <c r="N11" i="29"/>
  <c r="N16" i="29"/>
  <c r="N22" i="29"/>
  <c r="N27" i="29"/>
  <c r="N32" i="29"/>
  <c r="N38" i="29"/>
  <c r="N43" i="29"/>
  <c r="N48" i="29"/>
  <c r="N53" i="29"/>
  <c r="N57" i="29"/>
  <c r="N61" i="29"/>
  <c r="N65" i="29"/>
  <c r="N69" i="29"/>
  <c r="N73" i="29"/>
  <c r="N77" i="29"/>
  <c r="N81" i="29"/>
  <c r="N85" i="29"/>
  <c r="N89" i="29"/>
  <c r="N93" i="29"/>
  <c r="N97" i="29"/>
  <c r="N101" i="29"/>
  <c r="N105" i="29"/>
  <c r="N109" i="29"/>
  <c r="N113" i="29"/>
  <c r="N117" i="29"/>
  <c r="N7" i="29"/>
  <c r="N18" i="29"/>
  <c r="N28" i="29"/>
  <c r="N34" i="29"/>
  <c r="N44" i="29"/>
  <c r="N50" i="29"/>
  <c r="N58" i="29"/>
  <c r="N66" i="29"/>
  <c r="N70" i="29"/>
  <c r="N78" i="29"/>
  <c r="N86" i="29"/>
  <c r="N90" i="29"/>
  <c r="N98" i="29"/>
  <c r="N106" i="29"/>
  <c r="N4" i="29"/>
  <c r="N10" i="29"/>
  <c r="N15" i="29"/>
  <c r="N20" i="29"/>
  <c r="N26" i="29"/>
  <c r="N31" i="29"/>
  <c r="N47" i="29"/>
  <c r="N52" i="29"/>
  <c r="N56" i="29"/>
  <c r="N60" i="29"/>
  <c r="N64" i="29"/>
  <c r="N68" i="29"/>
  <c r="N72" i="29"/>
  <c r="N76" i="29"/>
  <c r="N80" i="29"/>
  <c r="N84" i="29"/>
  <c r="N88" i="29"/>
  <c r="N92" i="29"/>
  <c r="N96" i="29"/>
  <c r="N100" i="29"/>
  <c r="N104" i="29"/>
  <c r="N108" i="29"/>
  <c r="N112" i="29"/>
  <c r="N116" i="29"/>
  <c r="N120" i="29"/>
  <c r="N12" i="29"/>
  <c r="N23" i="29"/>
  <c r="N39" i="29"/>
  <c r="N54" i="29"/>
  <c r="N62" i="29"/>
  <c r="N74" i="29"/>
  <c r="N82" i="29"/>
  <c r="N94" i="29"/>
  <c r="N102" i="29"/>
  <c r="N8" i="29"/>
  <c r="N30" i="29"/>
  <c r="N51" i="29"/>
  <c r="N67" i="29"/>
  <c r="N83" i="29"/>
  <c r="N99" i="29"/>
  <c r="N111" i="29"/>
  <c r="N119" i="29"/>
  <c r="N91" i="29"/>
  <c r="N115" i="29"/>
  <c r="N46" i="29"/>
  <c r="N79" i="29"/>
  <c r="N118" i="29"/>
  <c r="N14" i="29"/>
  <c r="N35" i="29"/>
  <c r="N55" i="29"/>
  <c r="N71" i="29"/>
  <c r="N87" i="29"/>
  <c r="N103" i="29"/>
  <c r="N114" i="29"/>
  <c r="N19" i="29"/>
  <c r="N59" i="29"/>
  <c r="N75" i="29"/>
  <c r="N107" i="29"/>
  <c r="N3" i="29"/>
  <c r="N24" i="29"/>
  <c r="N63" i="29"/>
  <c r="N95" i="29"/>
  <c r="N110" i="29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43" i="21"/>
  <c r="C244" i="21"/>
  <c r="C245" i="21"/>
  <c r="C246" i="21"/>
  <c r="C247" i="21"/>
  <c r="C248" i="21"/>
  <c r="C249" i="21"/>
  <c r="C250" i="21"/>
  <c r="C251" i="21"/>
  <c r="C252" i="21"/>
  <c r="C253" i="21"/>
  <c r="C254" i="21"/>
  <c r="C255" i="21"/>
  <c r="C256" i="21"/>
  <c r="C257" i="21"/>
  <c r="C258" i="21"/>
  <c r="C259" i="21"/>
  <c r="C260" i="21"/>
  <c r="C261" i="21"/>
  <c r="C262" i="21"/>
  <c r="C263" i="21"/>
  <c r="C264" i="21"/>
  <c r="C265" i="21"/>
  <c r="C266" i="21"/>
  <c r="C267" i="21"/>
  <c r="C268" i="21"/>
  <c r="C269" i="21"/>
  <c r="C270" i="21"/>
  <c r="C271" i="21"/>
  <c r="C272" i="21"/>
  <c r="C273" i="21"/>
  <c r="C274" i="21"/>
  <c r="C275" i="21"/>
  <c r="C276" i="21"/>
  <c r="C277" i="21"/>
  <c r="C278" i="21"/>
  <c r="C279" i="21"/>
  <c r="C280" i="21"/>
  <c r="C281" i="21"/>
  <c r="C282" i="21"/>
  <c r="C283" i="21"/>
  <c r="C284" i="21"/>
  <c r="C285" i="21"/>
  <c r="C286" i="21"/>
  <c r="C287" i="21"/>
  <c r="C288" i="21"/>
  <c r="C289" i="21"/>
  <c r="C290" i="21"/>
  <c r="C291" i="21"/>
  <c r="C292" i="21"/>
  <c r="C293" i="21"/>
  <c r="C294" i="21"/>
  <c r="C295" i="21"/>
  <c r="C296" i="21"/>
  <c r="C297" i="21"/>
  <c r="C298" i="21"/>
  <c r="C299" i="21"/>
  <c r="C300" i="21"/>
  <c r="C301" i="21"/>
  <c r="C302" i="21"/>
  <c r="C303" i="21"/>
  <c r="C304" i="21"/>
  <c r="C305" i="21"/>
  <c r="C306" i="21"/>
  <c r="C307" i="21"/>
  <c r="C308" i="21"/>
  <c r="C309" i="21"/>
  <c r="C310" i="21"/>
  <c r="C311" i="21"/>
  <c r="C312" i="21"/>
  <c r="C313" i="21"/>
  <c r="C314" i="21"/>
  <c r="C315" i="21"/>
  <c r="C316" i="21"/>
  <c r="C317" i="21"/>
  <c r="C318" i="21"/>
  <c r="C319" i="21"/>
  <c r="C320" i="21"/>
  <c r="C321" i="21"/>
  <c r="C322" i="21"/>
  <c r="C323" i="21"/>
  <c r="C324" i="21"/>
  <c r="C325" i="21"/>
  <c r="C326" i="21"/>
  <c r="C327" i="21"/>
  <c r="C328" i="21"/>
  <c r="C329" i="21"/>
  <c r="C330" i="21"/>
  <c r="C331" i="21"/>
  <c r="C332" i="21"/>
  <c r="C333" i="21"/>
  <c r="C334" i="21"/>
  <c r="C335" i="21"/>
  <c r="C336" i="21"/>
  <c r="C337" i="21"/>
  <c r="C338" i="21"/>
  <c r="C339" i="21"/>
  <c r="C340" i="21"/>
  <c r="C341" i="21"/>
  <c r="C342" i="21"/>
  <c r="C343" i="21"/>
  <c r="C344" i="21"/>
  <c r="C345" i="21"/>
  <c r="C346" i="21"/>
  <c r="C347" i="21"/>
  <c r="C348" i="21"/>
  <c r="C349" i="21"/>
  <c r="C350" i="21"/>
  <c r="C351" i="21"/>
  <c r="C352" i="21"/>
  <c r="C353" i="21"/>
  <c r="C354" i="21"/>
  <c r="C355" i="21"/>
  <c r="C356" i="21"/>
  <c r="C357" i="21"/>
  <c r="C358" i="21"/>
  <c r="C359" i="21"/>
  <c r="C360" i="21"/>
  <c r="C361" i="21"/>
  <c r="C362" i="21"/>
  <c r="C363" i="21"/>
  <c r="C364" i="21"/>
  <c r="C365" i="21"/>
  <c r="C366" i="21"/>
  <c r="C367" i="21"/>
  <c r="C368" i="21"/>
  <c r="C369" i="21"/>
  <c r="C370" i="21"/>
  <c r="C371" i="21"/>
  <c r="C372" i="21"/>
  <c r="C373" i="21"/>
  <c r="C374" i="21"/>
  <c r="C375" i="21"/>
  <c r="C376" i="21"/>
  <c r="C377" i="21"/>
  <c r="C378" i="21"/>
  <c r="C379" i="21"/>
  <c r="C380" i="21"/>
  <c r="C381" i="21"/>
  <c r="C382" i="21"/>
  <c r="C383" i="21"/>
  <c r="C384" i="21"/>
  <c r="C385" i="21"/>
  <c r="C386" i="21"/>
  <c r="C387" i="21"/>
  <c r="C388" i="21"/>
  <c r="C389" i="21"/>
  <c r="C390" i="21"/>
  <c r="C391" i="21"/>
  <c r="C392" i="21"/>
  <c r="C393" i="21"/>
  <c r="C394" i="21"/>
  <c r="C395" i="21"/>
  <c r="C396" i="21"/>
  <c r="C397" i="21"/>
  <c r="C398" i="21"/>
  <c r="C399" i="21"/>
  <c r="C400" i="21"/>
  <c r="C401" i="21"/>
  <c r="C402" i="21"/>
  <c r="C403" i="21"/>
  <c r="C404" i="21"/>
  <c r="C405" i="21"/>
  <c r="C406" i="21"/>
  <c r="C407" i="21"/>
  <c r="C408" i="21"/>
  <c r="C409" i="21"/>
  <c r="C410" i="21"/>
  <c r="C411" i="21"/>
  <c r="C412" i="21"/>
  <c r="C413" i="21"/>
  <c r="C414" i="21"/>
  <c r="C415" i="21"/>
  <c r="C416" i="21"/>
  <c r="C417" i="21"/>
  <c r="C418" i="21"/>
  <c r="C419" i="21"/>
  <c r="C420" i="21"/>
  <c r="C421" i="21"/>
  <c r="C422" i="21"/>
  <c r="C423" i="21"/>
  <c r="C424" i="21"/>
  <c r="C425" i="21"/>
  <c r="C426" i="21"/>
  <c r="C427" i="21"/>
  <c r="C428" i="21"/>
  <c r="C429" i="21"/>
  <c r="C430" i="21"/>
  <c r="C431" i="21"/>
  <c r="C432" i="21"/>
  <c r="C433" i="21"/>
  <c r="C434" i="21"/>
  <c r="C435" i="21"/>
  <c r="C436" i="21"/>
  <c r="C437" i="21"/>
  <c r="C438" i="21"/>
  <c r="C439" i="21"/>
  <c r="C440" i="21"/>
  <c r="C441" i="21"/>
  <c r="C442" i="21"/>
  <c r="C443" i="21"/>
  <c r="C444" i="21"/>
  <c r="C445" i="21"/>
  <c r="C446" i="21"/>
  <c r="C447" i="21"/>
  <c r="C448" i="21"/>
  <c r="C449" i="21"/>
  <c r="C450" i="21"/>
  <c r="C451" i="21"/>
  <c r="C452" i="21"/>
  <c r="C453" i="21"/>
  <c r="C454" i="21"/>
  <c r="C455" i="21"/>
  <c r="C456" i="21"/>
  <c r="C457" i="21"/>
  <c r="C458" i="21"/>
  <c r="C459" i="21"/>
  <c r="C460" i="21"/>
  <c r="C461" i="21"/>
  <c r="C462" i="21"/>
  <c r="C463" i="21"/>
  <c r="C464" i="21"/>
  <c r="C465" i="21"/>
  <c r="C466" i="21"/>
  <c r="C467" i="21"/>
  <c r="C468" i="21"/>
  <c r="C469" i="21"/>
  <c r="C470" i="21"/>
  <c r="C471" i="21"/>
  <c r="C472" i="21"/>
  <c r="C473" i="21"/>
  <c r="C474" i="21"/>
  <c r="C475" i="21"/>
  <c r="C476" i="21"/>
  <c r="C477" i="21"/>
  <c r="C478" i="21"/>
  <c r="C479" i="21"/>
  <c r="C480" i="21"/>
  <c r="C481" i="21"/>
  <c r="C482" i="21"/>
  <c r="C483" i="21"/>
  <c r="C484" i="21"/>
  <c r="C485" i="21"/>
  <c r="C486" i="21"/>
  <c r="C487" i="21"/>
  <c r="C488" i="21"/>
  <c r="C489" i="21"/>
  <c r="C490" i="21"/>
  <c r="C491" i="21"/>
  <c r="C492" i="21"/>
  <c r="C493" i="21"/>
  <c r="C494" i="21"/>
  <c r="C495" i="21"/>
  <c r="C496" i="21"/>
  <c r="C497" i="21"/>
  <c r="C498" i="21"/>
  <c r="C499" i="21"/>
  <c r="C500" i="21"/>
  <c r="C501" i="21"/>
  <c r="C502" i="21"/>
  <c r="C503" i="21"/>
  <c r="C504" i="21"/>
  <c r="C505" i="21"/>
  <c r="C506" i="21"/>
  <c r="C507" i="21"/>
  <c r="C508" i="21"/>
  <c r="C509" i="21"/>
  <c r="C510" i="21"/>
  <c r="C511" i="21"/>
  <c r="C512" i="21"/>
  <c r="C513" i="21"/>
  <c r="C514" i="21"/>
  <c r="C515" i="21"/>
  <c r="C516" i="21"/>
  <c r="C517" i="21"/>
  <c r="C518" i="21"/>
  <c r="C519" i="21"/>
  <c r="C520" i="21"/>
  <c r="C521" i="21"/>
  <c r="C522" i="21"/>
  <c r="C523" i="21"/>
  <c r="C524" i="21"/>
  <c r="C525" i="21"/>
  <c r="C526" i="21"/>
  <c r="C527" i="21"/>
  <c r="C528" i="21"/>
  <c r="C529" i="21"/>
  <c r="C530" i="21"/>
  <c r="C531" i="21"/>
  <c r="C532" i="21"/>
  <c r="C533" i="21"/>
  <c r="C534" i="21"/>
  <c r="C535" i="21"/>
  <c r="C536" i="21"/>
  <c r="C537" i="21"/>
  <c r="C538" i="21"/>
  <c r="C539" i="21"/>
  <c r="C540" i="21"/>
  <c r="C541" i="21"/>
  <c r="C542" i="21"/>
  <c r="C543" i="21"/>
  <c r="C544" i="21"/>
  <c r="C545" i="21"/>
  <c r="C546" i="21"/>
  <c r="C547" i="21"/>
  <c r="C548" i="21"/>
  <c r="C549" i="21"/>
  <c r="C550" i="21"/>
  <c r="C551" i="21"/>
  <c r="C552" i="21"/>
  <c r="C553" i="21"/>
  <c r="C554" i="21"/>
  <c r="C555" i="21"/>
  <c r="C556" i="21"/>
  <c r="C557" i="21"/>
  <c r="C558" i="21"/>
  <c r="C559" i="21"/>
  <c r="C560" i="21"/>
  <c r="C561" i="21"/>
  <c r="C562" i="21"/>
  <c r="C563" i="21"/>
  <c r="C564" i="21"/>
  <c r="C565" i="21"/>
  <c r="C566" i="21"/>
  <c r="C567" i="21"/>
  <c r="C568" i="21"/>
  <c r="C569" i="21"/>
  <c r="C570" i="21"/>
  <c r="C571" i="21"/>
  <c r="C572" i="21"/>
  <c r="C573" i="21"/>
  <c r="C574" i="21"/>
  <c r="C575" i="21"/>
  <c r="C576" i="21"/>
  <c r="C577" i="21"/>
  <c r="C578" i="21"/>
  <c r="C579" i="21"/>
  <c r="C580" i="21"/>
  <c r="C581" i="21"/>
  <c r="C582" i="21"/>
  <c r="C583" i="21"/>
  <c r="C584" i="21"/>
  <c r="C585" i="21"/>
  <c r="C586" i="21"/>
  <c r="C587" i="21"/>
  <c r="C588" i="21"/>
  <c r="C589" i="21"/>
  <c r="C590" i="21"/>
  <c r="C591" i="21"/>
  <c r="C592" i="21"/>
  <c r="C593" i="21"/>
  <c r="C594" i="21"/>
  <c r="C595" i="21"/>
  <c r="C596" i="21"/>
  <c r="C597" i="21"/>
  <c r="C598" i="21"/>
  <c r="C599" i="21"/>
  <c r="C600" i="21"/>
  <c r="C601" i="21"/>
  <c r="C602" i="21"/>
  <c r="C603" i="21"/>
  <c r="C604" i="21"/>
  <c r="C605" i="21"/>
  <c r="C606" i="21"/>
  <c r="C607" i="21"/>
  <c r="C608" i="21"/>
  <c r="C609" i="21"/>
  <c r="C610" i="21"/>
  <c r="C611" i="21"/>
  <c r="C612" i="21"/>
  <c r="C613" i="21"/>
  <c r="C614" i="21"/>
  <c r="C615" i="21"/>
  <c r="C616" i="21"/>
  <c r="C617" i="21"/>
  <c r="C618" i="21"/>
  <c r="C619" i="21"/>
  <c r="C620" i="21"/>
  <c r="C621" i="21"/>
  <c r="C622" i="21"/>
  <c r="C623" i="21"/>
  <c r="C624" i="21"/>
  <c r="C625" i="21"/>
  <c r="C626" i="21"/>
  <c r="C627" i="21"/>
  <c r="C628" i="21"/>
  <c r="C629" i="21"/>
  <c r="C630" i="21"/>
  <c r="C631" i="21"/>
  <c r="C632" i="21"/>
  <c r="C633" i="21"/>
  <c r="C634" i="21"/>
  <c r="C635" i="21"/>
  <c r="C636" i="21"/>
  <c r="C637" i="21"/>
  <c r="C638" i="21"/>
  <c r="C639" i="21"/>
  <c r="C640" i="21"/>
  <c r="C641" i="21"/>
  <c r="C642" i="21"/>
  <c r="C643" i="21"/>
  <c r="C644" i="21"/>
  <c r="C645" i="21"/>
  <c r="C646" i="21"/>
  <c r="C647" i="21"/>
  <c r="C648" i="21"/>
  <c r="C649" i="21"/>
  <c r="C650" i="21"/>
  <c r="C651" i="21"/>
  <c r="C652" i="21"/>
  <c r="C653" i="21"/>
  <c r="C654" i="21"/>
  <c r="C655" i="21"/>
  <c r="C656" i="21"/>
  <c r="C657" i="21"/>
  <c r="C658" i="21"/>
  <c r="C659" i="21"/>
  <c r="C660" i="21"/>
  <c r="C661" i="21"/>
  <c r="C662" i="21"/>
  <c r="C663" i="21"/>
  <c r="C664" i="21"/>
  <c r="C665" i="21"/>
  <c r="C666" i="21"/>
  <c r="C667" i="21"/>
  <c r="C668" i="21"/>
  <c r="C669" i="21"/>
  <c r="C670" i="21"/>
  <c r="C671" i="21"/>
  <c r="C672" i="21"/>
  <c r="C673" i="21"/>
  <c r="C674" i="21"/>
  <c r="C675" i="21"/>
  <c r="C676" i="21"/>
  <c r="C677" i="21"/>
  <c r="C678" i="21"/>
  <c r="C679" i="21"/>
  <c r="C680" i="21"/>
  <c r="C681" i="21"/>
  <c r="C682" i="21"/>
  <c r="C683" i="21"/>
  <c r="C684" i="21"/>
  <c r="C685" i="21"/>
  <c r="C686" i="21"/>
  <c r="C687" i="21"/>
  <c r="C688" i="21"/>
  <c r="C689" i="21"/>
  <c r="C690" i="21"/>
  <c r="C691" i="21"/>
  <c r="C692" i="21"/>
  <c r="C693" i="21"/>
  <c r="C694" i="21"/>
  <c r="C695" i="21"/>
  <c r="C696" i="21"/>
  <c r="C697" i="21"/>
  <c r="C698" i="21"/>
  <c r="C699" i="21"/>
  <c r="C700" i="21"/>
  <c r="C701" i="21"/>
  <c r="C702" i="21"/>
  <c r="C703" i="21"/>
  <c r="C704" i="21"/>
  <c r="C705" i="21"/>
  <c r="C706" i="21"/>
  <c r="C707" i="21"/>
  <c r="C708" i="21"/>
  <c r="C709" i="21"/>
  <c r="C710" i="21"/>
  <c r="C711" i="21"/>
  <c r="C712" i="21"/>
  <c r="C713" i="21"/>
  <c r="C714" i="21"/>
  <c r="C715" i="21"/>
  <c r="C716" i="21"/>
  <c r="C717" i="21"/>
  <c r="C718" i="21"/>
  <c r="C719" i="21"/>
  <c r="C720" i="21"/>
  <c r="C721" i="21"/>
  <c r="C722" i="21"/>
  <c r="C723" i="21"/>
  <c r="C724" i="21"/>
  <c r="C725" i="21"/>
  <c r="C726" i="21"/>
  <c r="C727" i="21"/>
  <c r="C728" i="21"/>
  <c r="C729" i="21"/>
  <c r="C730" i="21"/>
  <c r="C731" i="21"/>
  <c r="C732" i="21"/>
  <c r="C733" i="21"/>
  <c r="C734" i="21"/>
  <c r="C735" i="21"/>
  <c r="C736" i="21"/>
  <c r="C737" i="21"/>
  <c r="C738" i="21"/>
  <c r="C739" i="21"/>
  <c r="C740" i="21"/>
  <c r="C741" i="21"/>
  <c r="C742" i="21"/>
  <c r="C743" i="21"/>
  <c r="C744" i="21"/>
  <c r="C745" i="21"/>
  <c r="C746" i="21"/>
  <c r="C747" i="21"/>
  <c r="C748" i="21"/>
  <c r="C749" i="21"/>
  <c r="C750" i="21"/>
  <c r="C751" i="21"/>
  <c r="C752" i="21"/>
  <c r="C753" i="21"/>
  <c r="C754" i="21"/>
  <c r="C755" i="21"/>
  <c r="C756" i="21"/>
  <c r="C757" i="21"/>
  <c r="C758" i="21"/>
  <c r="C759" i="21"/>
  <c r="C760" i="21"/>
  <c r="C761" i="21"/>
  <c r="C762" i="21"/>
  <c r="C763" i="21"/>
  <c r="C764" i="21"/>
  <c r="C765" i="21"/>
  <c r="C766" i="21"/>
  <c r="C767" i="21"/>
  <c r="C768" i="21"/>
  <c r="C769" i="21"/>
  <c r="C770" i="21"/>
  <c r="C771" i="21"/>
  <c r="C772" i="21"/>
  <c r="C773" i="21"/>
  <c r="C774" i="21"/>
  <c r="C775" i="21"/>
  <c r="C776" i="21"/>
  <c r="C777" i="21"/>
  <c r="C778" i="21"/>
  <c r="C779" i="21"/>
  <c r="C780" i="21"/>
  <c r="C781" i="21"/>
  <c r="C782" i="21"/>
  <c r="C783" i="21"/>
  <c r="C784" i="21"/>
  <c r="C785" i="21"/>
  <c r="C786" i="21"/>
  <c r="C787" i="21"/>
  <c r="C788" i="21"/>
  <c r="C789" i="21"/>
  <c r="C790" i="21"/>
  <c r="C791" i="21"/>
  <c r="C792" i="21"/>
  <c r="C793" i="21"/>
  <c r="C794" i="21"/>
  <c r="C795" i="21"/>
  <c r="C796" i="21"/>
  <c r="C797" i="21"/>
  <c r="C798" i="21"/>
  <c r="C799" i="21"/>
  <c r="C800" i="21"/>
  <c r="C801" i="21"/>
  <c r="C802" i="21"/>
  <c r="C803" i="21"/>
  <c r="C804" i="21"/>
  <c r="C805" i="21"/>
  <c r="C806" i="21"/>
  <c r="C807" i="21"/>
  <c r="C808" i="21"/>
  <c r="C809" i="21"/>
  <c r="C810" i="21"/>
  <c r="C811" i="21"/>
  <c r="C812" i="21"/>
  <c r="C813" i="21"/>
  <c r="C814" i="21"/>
  <c r="C815" i="21"/>
  <c r="C816" i="21"/>
  <c r="C817" i="21"/>
  <c r="C818" i="21"/>
  <c r="C819" i="21"/>
  <c r="C820" i="21"/>
  <c r="C821" i="21"/>
  <c r="C822" i="21"/>
  <c r="C823" i="21"/>
  <c r="C824" i="21"/>
  <c r="C825" i="21"/>
  <c r="C826" i="21"/>
  <c r="C827" i="21"/>
  <c r="C828" i="21"/>
  <c r="C829" i="21"/>
  <c r="C830" i="21"/>
  <c r="C831" i="21"/>
  <c r="C832" i="21"/>
  <c r="C833" i="21"/>
  <c r="C834" i="21"/>
  <c r="C835" i="21"/>
  <c r="C836" i="21"/>
  <c r="C837" i="21"/>
  <c r="C838" i="21"/>
  <c r="C839" i="21"/>
  <c r="C840" i="21"/>
  <c r="C841" i="21"/>
  <c r="C842" i="21"/>
  <c r="C843" i="21"/>
  <c r="C844" i="21"/>
  <c r="C845" i="21"/>
  <c r="C846" i="21"/>
  <c r="C847" i="21"/>
  <c r="C848" i="21"/>
  <c r="C849" i="21"/>
  <c r="C850" i="21"/>
  <c r="C851" i="21"/>
  <c r="C852" i="21"/>
  <c r="C853" i="21"/>
  <c r="C854" i="21"/>
  <c r="C855" i="21"/>
  <c r="C856" i="21"/>
  <c r="C857" i="21"/>
  <c r="C858" i="21"/>
  <c r="C859" i="21"/>
  <c r="C860" i="21"/>
  <c r="C861" i="21"/>
  <c r="C862" i="21"/>
  <c r="C863" i="21"/>
  <c r="C864" i="21"/>
  <c r="C865" i="21"/>
  <c r="C866" i="21"/>
  <c r="C867" i="21"/>
  <c r="C868" i="21"/>
  <c r="C870" i="21"/>
  <c r="C871" i="21"/>
  <c r="C872" i="21"/>
  <c r="C873" i="21"/>
  <c r="C874" i="21"/>
  <c r="C875" i="21"/>
  <c r="C876" i="21"/>
  <c r="C877" i="21"/>
  <c r="C878" i="21"/>
  <c r="C879" i="21"/>
  <c r="C880" i="21"/>
  <c r="C881" i="21"/>
  <c r="C882" i="21"/>
  <c r="C883" i="21"/>
  <c r="C884" i="21"/>
  <c r="C885" i="21"/>
  <c r="C886" i="21"/>
  <c r="C887" i="21"/>
  <c r="C888" i="21"/>
  <c r="C889" i="21"/>
  <c r="C890" i="21"/>
  <c r="C891" i="21"/>
  <c r="C892" i="21"/>
  <c r="C893" i="21"/>
  <c r="C894" i="21"/>
  <c r="C895" i="21"/>
  <c r="C896" i="21"/>
  <c r="C897" i="21"/>
  <c r="C898" i="21"/>
  <c r="C899" i="21"/>
  <c r="C900" i="21"/>
  <c r="C901" i="21"/>
  <c r="C902" i="21"/>
  <c r="C903" i="21"/>
  <c r="C904" i="21"/>
  <c r="C905" i="21"/>
  <c r="C906" i="21"/>
  <c r="C907" i="21"/>
  <c r="C908" i="21"/>
  <c r="C909" i="21"/>
  <c r="C910" i="21"/>
  <c r="C911" i="21"/>
  <c r="C912" i="21"/>
  <c r="C913" i="21"/>
  <c r="C914" i="21"/>
  <c r="C915" i="21"/>
  <c r="C916" i="21"/>
  <c r="C917" i="21"/>
  <c r="C918" i="21"/>
  <c r="C919" i="21"/>
  <c r="C920" i="21"/>
  <c r="C921" i="21"/>
  <c r="C922" i="21"/>
  <c r="C923" i="21"/>
  <c r="C924" i="21"/>
  <c r="C925" i="21"/>
  <c r="C926" i="21"/>
  <c r="C927" i="21"/>
  <c r="C928" i="21"/>
  <c r="C929" i="21"/>
  <c r="C930" i="21"/>
  <c r="C931" i="21"/>
  <c r="C932" i="21"/>
  <c r="C933" i="21"/>
  <c r="C934" i="21"/>
  <c r="C935" i="21"/>
  <c r="C936" i="21"/>
  <c r="C937" i="21"/>
  <c r="C938" i="21"/>
  <c r="C939" i="21"/>
  <c r="C940" i="21"/>
  <c r="C941" i="21"/>
  <c r="C942" i="21"/>
  <c r="C943" i="21"/>
  <c r="C944" i="21"/>
  <c r="C945" i="21"/>
  <c r="C946" i="21"/>
  <c r="C947" i="21"/>
  <c r="C948" i="21"/>
  <c r="C949" i="21"/>
  <c r="C950" i="21"/>
  <c r="C951" i="21"/>
  <c r="C952" i="21"/>
  <c r="C953" i="21"/>
  <c r="C954" i="21"/>
  <c r="C955" i="21"/>
  <c r="C956" i="21"/>
  <c r="C957" i="21"/>
  <c r="C958" i="21"/>
  <c r="C959" i="21"/>
  <c r="C960" i="21"/>
  <c r="C961" i="21"/>
  <c r="C962" i="21"/>
  <c r="C963" i="21"/>
  <c r="C964" i="21"/>
  <c r="C965" i="21"/>
  <c r="C966" i="21"/>
  <c r="C967" i="21"/>
  <c r="C968" i="21"/>
  <c r="C969" i="21"/>
  <c r="C970" i="21"/>
  <c r="C971" i="21"/>
  <c r="C972" i="21"/>
  <c r="C973" i="21"/>
  <c r="C974" i="21"/>
  <c r="C975" i="21"/>
  <c r="C976" i="21"/>
  <c r="C977" i="21"/>
  <c r="C978" i="21"/>
  <c r="C979" i="21"/>
  <c r="C980" i="21"/>
  <c r="C981" i="21"/>
  <c r="C982" i="21"/>
  <c r="C983" i="21"/>
  <c r="C984" i="21"/>
  <c r="C985" i="21"/>
  <c r="C986" i="21"/>
  <c r="C987" i="21"/>
  <c r="C988" i="21"/>
  <c r="C989" i="21"/>
  <c r="C990" i="21"/>
  <c r="C991" i="21"/>
  <c r="C992" i="21"/>
  <c r="C993" i="21"/>
  <c r="C994" i="21"/>
  <c r="C995" i="21"/>
  <c r="C996" i="21"/>
  <c r="C997" i="21"/>
  <c r="C998" i="21"/>
  <c r="C999" i="21"/>
  <c r="C1000" i="21"/>
  <c r="C1001" i="21"/>
  <c r="C1002" i="21"/>
  <c r="C1003" i="21"/>
  <c r="C1004" i="21"/>
  <c r="C1005" i="21"/>
  <c r="C1006" i="21"/>
  <c r="C1007" i="21"/>
  <c r="C1008" i="21"/>
  <c r="C1009" i="21"/>
  <c r="C1010" i="21"/>
  <c r="C1011" i="21"/>
  <c r="C1012" i="21"/>
  <c r="C1013" i="21"/>
  <c r="C1014" i="21"/>
  <c r="C1015" i="21"/>
  <c r="C1016" i="21"/>
  <c r="C1017" i="21"/>
  <c r="C1018" i="21"/>
  <c r="C1019" i="21"/>
  <c r="C1020" i="21"/>
  <c r="C1021" i="21"/>
  <c r="C1022" i="21"/>
  <c r="C1023" i="21"/>
  <c r="C1024" i="21"/>
  <c r="C1025" i="21"/>
  <c r="C1026" i="21"/>
  <c r="C1027" i="21"/>
  <c r="C1028" i="21"/>
  <c r="C1029" i="21"/>
  <c r="C1030" i="21"/>
  <c r="C1031" i="21"/>
  <c r="C1032" i="21"/>
  <c r="C1033" i="21"/>
  <c r="C1034" i="21"/>
  <c r="C1035" i="21"/>
  <c r="C1036" i="21"/>
  <c r="C1037" i="21"/>
  <c r="C1038" i="21"/>
  <c r="C1039" i="21"/>
  <c r="C1040" i="21"/>
  <c r="C1041" i="21"/>
  <c r="C1042" i="21"/>
  <c r="C1043" i="21"/>
  <c r="C1044" i="21"/>
  <c r="C1045" i="21"/>
  <c r="C1046" i="21"/>
  <c r="C1047" i="21"/>
  <c r="C1048" i="21"/>
  <c r="C1049" i="21"/>
  <c r="C1050" i="21"/>
  <c r="C1051" i="21"/>
  <c r="C1052" i="21"/>
  <c r="C1053" i="21"/>
  <c r="C1054" i="21"/>
  <c r="C1055" i="21"/>
  <c r="C1056" i="21"/>
  <c r="C1057" i="21"/>
  <c r="C1058" i="21"/>
  <c r="C1059" i="21"/>
  <c r="C1060" i="21"/>
  <c r="C1061" i="21"/>
  <c r="C1062" i="21"/>
  <c r="C1063" i="21"/>
  <c r="C1064" i="21"/>
  <c r="C1065" i="21"/>
  <c r="C1066" i="21"/>
  <c r="C1067" i="21"/>
  <c r="C1068" i="21"/>
  <c r="C1069" i="21"/>
  <c r="C1070" i="21"/>
  <c r="C1071" i="21"/>
  <c r="C1072" i="21"/>
  <c r="C1073" i="21"/>
  <c r="C1074" i="21"/>
  <c r="C1075" i="21"/>
  <c r="C1076" i="21"/>
  <c r="C1077" i="21"/>
  <c r="C1078" i="21"/>
  <c r="C1079" i="21"/>
  <c r="C1080" i="21"/>
  <c r="C1081" i="21"/>
  <c r="C1082" i="21"/>
  <c r="C1083" i="21"/>
  <c r="C1084" i="21"/>
  <c r="C1085" i="21"/>
  <c r="C1086" i="21"/>
  <c r="C1087" i="21"/>
  <c r="C1088" i="21"/>
  <c r="C1089" i="21"/>
  <c r="C1090" i="21"/>
  <c r="C1091" i="21"/>
  <c r="C1092" i="21"/>
  <c r="C1093" i="21"/>
  <c r="C1094" i="21"/>
  <c r="C1095" i="21"/>
  <c r="C1096" i="21"/>
  <c r="C1097" i="21"/>
  <c r="C1098" i="21"/>
  <c r="C1099" i="21"/>
  <c r="C1100" i="21"/>
  <c r="C1101" i="21"/>
  <c r="C1102" i="21"/>
  <c r="C1103" i="21"/>
  <c r="C1104" i="21"/>
  <c r="C1105" i="21"/>
  <c r="C1106" i="21"/>
  <c r="C1107" i="21"/>
  <c r="C1108" i="21"/>
  <c r="C1109" i="21"/>
  <c r="C1110" i="21"/>
  <c r="C1111" i="21"/>
  <c r="C1112" i="21"/>
  <c r="C1113" i="21"/>
  <c r="C1114" i="21"/>
  <c r="C1115" i="21"/>
  <c r="C1116" i="21"/>
  <c r="C1117" i="21"/>
  <c r="C1118" i="21"/>
  <c r="C1119" i="21"/>
  <c r="C1120" i="21"/>
  <c r="C1121" i="21"/>
  <c r="C1122" i="21"/>
  <c r="C1123" i="21"/>
  <c r="C1124" i="21"/>
  <c r="C1125" i="21"/>
  <c r="C1126" i="21"/>
  <c r="C1127" i="21"/>
  <c r="C1128" i="21"/>
  <c r="C1129" i="21"/>
  <c r="C1130" i="21"/>
  <c r="C1131" i="21"/>
  <c r="C1132" i="21"/>
  <c r="C1133" i="21"/>
  <c r="C1134" i="21"/>
  <c r="C1135" i="21"/>
  <c r="C1136" i="21"/>
  <c r="C1137" i="21"/>
  <c r="C1138" i="21"/>
  <c r="C1139" i="21"/>
  <c r="C1140" i="21"/>
  <c r="C1141" i="21"/>
  <c r="C1142" i="21"/>
  <c r="C1143" i="21"/>
  <c r="C1144" i="21"/>
  <c r="C1145" i="21"/>
  <c r="C1146" i="21"/>
  <c r="C1147" i="21"/>
  <c r="C1148" i="21"/>
  <c r="C1149" i="21"/>
  <c r="C1150" i="21"/>
  <c r="C1151" i="21"/>
  <c r="C1152" i="21"/>
  <c r="C1153" i="21"/>
  <c r="C1154" i="21"/>
  <c r="C1155" i="21"/>
  <c r="C1156" i="21"/>
  <c r="C1157" i="21"/>
  <c r="C1158" i="21"/>
  <c r="C1159" i="21"/>
  <c r="C1160" i="21"/>
  <c r="C1161" i="21"/>
  <c r="C1162" i="21"/>
  <c r="C1163" i="21"/>
  <c r="C1164" i="21"/>
  <c r="C1165" i="21"/>
  <c r="C1166" i="21"/>
  <c r="C1167" i="21"/>
  <c r="C1168" i="21"/>
  <c r="C1169" i="21"/>
  <c r="C1170" i="21"/>
  <c r="C1171" i="21"/>
  <c r="C1172" i="21"/>
  <c r="C1173" i="21"/>
  <c r="C1174" i="21"/>
  <c r="C1175" i="21"/>
  <c r="C1176" i="21"/>
  <c r="C1177" i="21"/>
  <c r="C1178" i="21"/>
  <c r="C1179" i="21"/>
  <c r="C1180" i="21"/>
  <c r="C1181" i="21"/>
  <c r="C1182" i="21"/>
  <c r="C1183" i="21"/>
  <c r="C1184" i="21"/>
  <c r="C1185" i="21"/>
  <c r="C1186" i="21"/>
  <c r="C1187" i="21"/>
  <c r="C1188" i="21"/>
  <c r="C1189" i="21"/>
  <c r="C1190" i="21"/>
  <c r="C1191" i="21"/>
  <c r="C1192" i="21"/>
  <c r="C1193" i="21"/>
  <c r="C1194" i="21"/>
  <c r="C1195" i="21"/>
  <c r="C1196" i="21"/>
  <c r="C1197" i="21"/>
  <c r="C1198" i="21"/>
  <c r="C1199" i="21"/>
  <c r="C1200" i="21"/>
  <c r="C1201" i="21"/>
  <c r="C1202" i="21"/>
  <c r="C1203" i="21"/>
  <c r="C1204" i="21"/>
  <c r="C1205" i="21"/>
  <c r="C1206" i="21"/>
  <c r="C1207" i="21"/>
  <c r="C1208" i="21"/>
  <c r="C1209" i="21"/>
  <c r="C1210" i="21"/>
  <c r="C1211" i="21"/>
  <c r="C1212" i="21"/>
  <c r="C1213" i="21"/>
  <c r="C1214" i="21"/>
  <c r="C1215" i="21"/>
  <c r="C1216" i="21"/>
  <c r="C1217" i="21"/>
  <c r="C1218" i="21"/>
  <c r="C1219" i="21"/>
  <c r="C1220" i="21"/>
  <c r="C1221" i="21"/>
  <c r="C1222" i="21"/>
  <c r="C1223" i="21"/>
  <c r="C1224" i="21"/>
  <c r="C1225" i="21"/>
  <c r="C1226" i="21"/>
  <c r="C1227" i="21"/>
  <c r="C1228" i="21"/>
  <c r="C1229" i="21"/>
  <c r="C1230" i="21"/>
  <c r="C1231" i="21"/>
  <c r="C1232" i="21"/>
  <c r="C1233" i="21"/>
  <c r="C1234" i="21"/>
  <c r="C1235" i="21"/>
  <c r="C1236" i="21"/>
  <c r="C1237" i="21"/>
  <c r="C1238" i="21"/>
  <c r="C1239" i="21"/>
  <c r="C1240" i="21"/>
  <c r="C1241" i="21"/>
  <c r="C1242" i="21"/>
  <c r="C1243" i="21"/>
  <c r="C1244" i="21"/>
  <c r="C1245" i="21"/>
  <c r="C1246" i="21"/>
  <c r="C1247" i="21"/>
  <c r="C1248" i="21"/>
  <c r="C1249" i="21"/>
  <c r="C1250" i="21"/>
  <c r="C1251" i="21"/>
  <c r="C1252" i="21"/>
  <c r="C1253" i="21"/>
  <c r="C1254" i="21"/>
  <c r="C1255" i="21"/>
  <c r="C1256" i="21"/>
  <c r="C1257" i="21"/>
  <c r="C1258" i="21"/>
  <c r="C1259" i="21"/>
  <c r="C1260" i="21"/>
  <c r="C1261" i="21"/>
  <c r="C1262" i="21"/>
  <c r="C1263" i="21"/>
  <c r="C1264" i="21"/>
  <c r="C1265" i="21"/>
  <c r="C1266" i="21"/>
  <c r="C1267" i="21"/>
  <c r="C1268" i="21"/>
  <c r="C1269" i="21"/>
  <c r="C1270" i="21"/>
  <c r="C1271" i="21"/>
  <c r="C1272" i="21"/>
  <c r="C1273" i="21"/>
  <c r="C1274" i="21"/>
  <c r="C1275" i="21"/>
  <c r="C1276" i="21"/>
  <c r="C1277" i="21"/>
  <c r="C1278" i="21"/>
  <c r="C1279" i="21"/>
  <c r="C1280" i="21"/>
  <c r="C1281" i="21"/>
  <c r="C1282" i="21"/>
  <c r="C1283" i="21"/>
  <c r="C1284" i="21"/>
  <c r="C1285" i="21"/>
  <c r="C1286" i="21"/>
  <c r="C1287" i="21"/>
  <c r="C1288" i="21"/>
  <c r="C1289" i="21"/>
  <c r="C1290" i="21"/>
  <c r="C1291" i="21"/>
  <c r="C1292" i="21"/>
  <c r="C1293" i="21"/>
  <c r="C1294" i="21"/>
  <c r="C1295" i="21"/>
  <c r="C1296" i="21"/>
  <c r="C1297" i="21"/>
  <c r="C1298" i="21"/>
  <c r="C1299" i="21"/>
  <c r="C1300" i="21"/>
  <c r="C1301" i="21"/>
  <c r="C1302" i="21"/>
  <c r="C1303" i="21"/>
  <c r="C1304" i="21"/>
  <c r="C1305" i="21"/>
  <c r="C1306" i="21"/>
  <c r="C1307" i="21"/>
  <c r="C1308" i="21"/>
  <c r="C1309" i="21"/>
  <c r="C1310" i="21"/>
  <c r="C1311" i="21"/>
  <c r="C1312" i="21"/>
  <c r="C1313" i="21"/>
  <c r="C1314" i="21"/>
  <c r="C1315" i="21"/>
  <c r="C1316" i="21"/>
  <c r="C1317" i="21"/>
  <c r="C1318" i="21"/>
  <c r="C1319" i="21"/>
  <c r="C1320" i="21"/>
  <c r="C1321" i="21"/>
  <c r="C1322" i="21"/>
  <c r="C1323" i="21"/>
  <c r="C1324" i="21"/>
  <c r="C1325" i="21"/>
  <c r="C1326" i="21"/>
  <c r="C1327" i="21"/>
  <c r="C1328" i="21"/>
  <c r="C1329" i="21"/>
  <c r="C1330" i="21"/>
  <c r="C1331" i="21"/>
  <c r="C1332" i="21"/>
  <c r="C1333" i="21"/>
  <c r="C1334" i="21"/>
  <c r="C1335" i="21"/>
  <c r="C1336" i="21"/>
  <c r="C1337" i="21"/>
  <c r="C1338" i="21"/>
  <c r="C1339" i="21"/>
  <c r="C1340" i="21"/>
  <c r="C1341" i="21"/>
  <c r="C1342" i="21"/>
  <c r="C1343" i="21"/>
  <c r="C1344" i="21"/>
  <c r="C1345" i="21"/>
  <c r="C1346" i="21"/>
  <c r="C1347" i="21"/>
  <c r="C1348" i="21"/>
  <c r="C1349" i="21"/>
  <c r="C1350" i="21"/>
  <c r="C1351" i="21"/>
  <c r="C1352" i="21"/>
  <c r="C1353" i="21"/>
  <c r="C1354" i="21"/>
  <c r="C1355" i="21"/>
  <c r="C1356" i="21"/>
  <c r="C1357" i="21"/>
  <c r="C1358" i="21"/>
  <c r="C1359" i="21"/>
  <c r="C1360" i="21"/>
  <c r="C1361" i="21"/>
  <c r="C1362" i="21"/>
  <c r="C1363" i="21"/>
  <c r="C1364" i="21"/>
  <c r="C1365" i="21"/>
  <c r="C1366" i="21"/>
  <c r="C1367" i="21"/>
  <c r="C1368" i="21"/>
  <c r="C1369" i="21"/>
  <c r="C1370" i="21"/>
  <c r="C1371" i="21"/>
  <c r="C1372" i="21"/>
  <c r="C1373" i="21"/>
  <c r="C1374" i="21"/>
  <c r="C1375" i="21"/>
  <c r="C1376" i="21"/>
  <c r="C1377" i="21"/>
  <c r="C1378" i="21"/>
  <c r="C1379" i="21"/>
  <c r="C1380" i="21"/>
  <c r="C1381" i="21"/>
  <c r="C1382" i="21"/>
  <c r="C1383" i="21"/>
  <c r="C1384" i="21"/>
  <c r="C1385" i="21"/>
  <c r="C1386" i="21"/>
  <c r="C1387" i="21"/>
  <c r="C1388" i="21"/>
  <c r="C1389" i="21"/>
  <c r="C1390" i="21"/>
  <c r="C1391" i="21"/>
  <c r="C1392" i="21"/>
  <c r="C1393" i="21"/>
  <c r="C1394" i="21"/>
  <c r="C1395" i="21"/>
  <c r="C1396" i="21"/>
  <c r="C1397" i="21"/>
  <c r="C1398" i="21"/>
  <c r="C1399" i="21"/>
  <c r="C1400" i="21"/>
  <c r="C1401" i="21"/>
  <c r="C1402" i="21"/>
  <c r="C1403" i="21"/>
  <c r="C1404" i="21"/>
  <c r="C1405" i="21"/>
  <c r="C1406" i="21"/>
  <c r="C1407" i="21"/>
  <c r="C1408" i="21"/>
  <c r="C1409" i="21"/>
  <c r="C1410" i="21"/>
  <c r="C1411" i="21"/>
  <c r="C1412" i="21"/>
  <c r="C1413" i="21"/>
  <c r="C1414" i="21"/>
  <c r="C1415" i="21"/>
  <c r="C1416" i="21"/>
  <c r="C1417" i="21"/>
  <c r="C1418" i="21"/>
  <c r="C1419" i="21"/>
  <c r="C1420" i="21"/>
  <c r="C1421" i="21"/>
  <c r="C1422" i="21"/>
  <c r="C1423" i="21"/>
  <c r="C1424" i="21"/>
  <c r="C1425" i="21"/>
  <c r="C1426" i="21"/>
  <c r="C1427" i="21"/>
  <c r="C1428" i="21"/>
  <c r="C1429" i="21"/>
  <c r="C1430" i="21"/>
  <c r="C1431" i="21"/>
  <c r="C1432" i="21"/>
  <c r="C1433" i="21"/>
  <c r="C1434" i="21"/>
  <c r="C1435" i="21"/>
  <c r="C1436" i="21"/>
  <c r="C1437" i="21"/>
  <c r="C1438" i="21"/>
  <c r="C1439" i="21"/>
  <c r="C1440" i="21"/>
  <c r="C1441" i="21"/>
  <c r="C1442" i="21"/>
  <c r="C1443" i="21"/>
  <c r="C1444" i="21"/>
  <c r="C1445" i="21"/>
  <c r="C1446" i="21"/>
  <c r="C1447" i="21"/>
  <c r="C1448" i="21"/>
  <c r="C1449" i="21"/>
  <c r="C1450" i="21"/>
  <c r="C1451" i="21"/>
  <c r="C1452" i="21"/>
  <c r="C1453" i="21"/>
  <c r="C1454" i="21"/>
  <c r="C1455" i="21"/>
  <c r="C1456" i="21"/>
  <c r="C1457" i="21"/>
  <c r="C1458" i="21"/>
  <c r="C1459" i="21"/>
  <c r="C1460" i="21"/>
  <c r="C1461" i="21"/>
  <c r="C1462" i="21"/>
  <c r="C1463" i="21"/>
  <c r="C1464" i="21"/>
  <c r="C1465" i="21"/>
  <c r="C1466" i="21"/>
  <c r="C1467" i="21"/>
  <c r="C1468" i="21"/>
  <c r="C1469" i="21"/>
  <c r="C1470" i="21"/>
  <c r="C1471" i="21"/>
  <c r="C1472" i="21"/>
  <c r="C1473" i="21"/>
  <c r="C1474" i="21"/>
  <c r="C1475" i="21"/>
  <c r="C1476" i="21"/>
  <c r="C1477" i="21"/>
  <c r="C1478" i="21"/>
  <c r="C1479" i="21"/>
  <c r="C1480" i="21"/>
  <c r="C1481" i="21"/>
  <c r="C1482" i="21"/>
  <c r="C1483" i="21"/>
  <c r="C1484" i="21"/>
  <c r="C1485" i="21"/>
  <c r="C1486" i="21"/>
  <c r="C1487" i="21"/>
  <c r="C1488" i="21"/>
  <c r="C1489" i="21"/>
  <c r="C1490" i="21"/>
  <c r="C1491" i="21"/>
  <c r="C1492" i="21"/>
  <c r="C1493" i="21"/>
  <c r="C1494" i="21"/>
  <c r="C1495" i="21"/>
  <c r="C1496" i="21"/>
  <c r="C1497" i="21"/>
  <c r="C1498" i="21"/>
  <c r="C1499" i="21"/>
  <c r="C1500" i="21"/>
  <c r="C1501" i="21"/>
  <c r="C1502" i="21"/>
  <c r="C1503" i="21"/>
  <c r="C1504" i="21"/>
  <c r="C1505" i="21"/>
  <c r="C1506" i="21"/>
  <c r="C1507" i="21"/>
  <c r="C1508" i="21"/>
  <c r="C1509" i="21"/>
  <c r="C1510" i="21"/>
  <c r="C1511" i="21"/>
  <c r="C1512" i="21"/>
  <c r="C1513" i="21"/>
  <c r="C1514" i="21"/>
  <c r="C1515" i="21"/>
  <c r="C1516" i="21"/>
  <c r="C1517" i="21"/>
  <c r="C1518" i="21"/>
  <c r="C1519" i="21"/>
  <c r="C1520" i="21"/>
  <c r="C1521" i="21"/>
  <c r="C1522" i="21"/>
  <c r="C1523" i="21"/>
  <c r="C1524" i="21"/>
  <c r="C1525" i="21"/>
  <c r="C1526" i="21"/>
  <c r="C1527" i="21"/>
  <c r="C1528" i="21"/>
  <c r="C1529" i="21"/>
  <c r="C1530" i="21"/>
  <c r="C1531" i="21"/>
  <c r="C1532" i="21"/>
  <c r="C1533" i="21"/>
  <c r="C1534" i="21"/>
  <c r="C1535" i="21"/>
  <c r="C1536" i="21"/>
  <c r="C1537" i="21"/>
  <c r="C1538" i="21"/>
  <c r="C1539" i="21"/>
  <c r="C1540" i="21"/>
  <c r="C1541" i="21"/>
  <c r="C1542" i="21"/>
  <c r="C1543" i="21"/>
  <c r="C1544" i="21"/>
  <c r="C1545" i="21"/>
  <c r="C1546" i="21"/>
  <c r="C1547" i="21"/>
  <c r="C1548" i="21"/>
  <c r="C1549" i="21"/>
  <c r="C1550" i="21"/>
  <c r="C1551" i="21"/>
  <c r="C1552" i="21"/>
  <c r="C1553" i="21"/>
  <c r="C1554" i="21"/>
  <c r="C1555" i="21"/>
  <c r="C1556" i="21"/>
  <c r="C1557" i="21"/>
  <c r="C1558" i="21"/>
  <c r="C1559" i="21"/>
  <c r="C1560" i="21"/>
  <c r="C1561" i="21"/>
  <c r="C1562" i="21"/>
  <c r="C1563" i="21"/>
  <c r="C1564" i="21"/>
  <c r="C1565" i="21"/>
  <c r="C1566" i="21"/>
  <c r="C1567" i="21"/>
  <c r="C1568" i="21"/>
  <c r="C1569" i="21"/>
  <c r="C1570" i="21"/>
  <c r="C1571" i="21"/>
  <c r="C1572" i="21"/>
  <c r="C1573" i="21"/>
  <c r="C1574" i="21"/>
  <c r="C1575" i="21"/>
  <c r="C1576" i="21"/>
  <c r="C1577" i="21"/>
  <c r="C1578" i="21"/>
  <c r="C1579" i="21"/>
  <c r="C1580" i="21"/>
  <c r="C1581" i="21"/>
  <c r="C1582" i="21"/>
  <c r="C1583" i="21"/>
  <c r="C1584" i="21"/>
  <c r="C1585" i="21"/>
  <c r="C1586" i="21"/>
  <c r="C1587" i="21"/>
  <c r="C1588" i="21"/>
  <c r="C1589" i="21"/>
  <c r="C1590" i="21"/>
  <c r="C1591" i="21"/>
  <c r="C1592" i="21"/>
  <c r="C1593" i="21"/>
  <c r="C1594" i="21"/>
  <c r="C1595" i="21"/>
  <c r="C1596" i="21"/>
  <c r="C1597" i="21"/>
  <c r="C1598" i="21"/>
  <c r="C1599" i="21"/>
  <c r="C1600" i="21"/>
  <c r="C1601" i="21"/>
  <c r="C1602" i="21"/>
  <c r="C1603" i="21"/>
  <c r="C1604" i="21"/>
  <c r="C1605" i="21"/>
  <c r="C1606" i="21"/>
  <c r="C1607" i="21"/>
  <c r="C1608" i="21"/>
  <c r="C1609" i="21"/>
  <c r="C1610" i="21"/>
  <c r="C1611" i="21"/>
  <c r="C1612" i="21"/>
  <c r="C1613" i="21"/>
  <c r="C1614" i="21"/>
  <c r="C1615" i="21"/>
  <c r="C1616" i="21"/>
  <c r="C1617" i="21"/>
  <c r="C1618" i="21"/>
  <c r="C1619" i="21"/>
  <c r="C1620" i="21"/>
  <c r="C1621" i="21"/>
  <c r="C1622" i="21"/>
  <c r="C1623" i="21"/>
  <c r="C1624" i="21"/>
  <c r="C1625" i="21"/>
  <c r="C1626" i="21"/>
  <c r="C1627" i="21"/>
  <c r="C1628" i="21"/>
  <c r="C1629" i="21"/>
  <c r="C1630" i="21"/>
  <c r="C1631" i="21"/>
  <c r="C1632" i="21"/>
  <c r="C1633" i="21"/>
  <c r="C1634" i="21"/>
  <c r="C1635" i="21"/>
  <c r="C1636" i="21"/>
  <c r="C1637" i="21"/>
  <c r="C1638" i="21"/>
  <c r="C1639" i="21"/>
  <c r="C1640" i="21"/>
  <c r="C1641" i="21"/>
  <c r="C1642" i="21"/>
  <c r="C1643" i="21"/>
  <c r="C1644" i="21"/>
  <c r="C1645" i="21"/>
  <c r="C1646" i="21"/>
  <c r="C1647" i="21"/>
  <c r="C1648" i="21"/>
  <c r="C1649" i="21"/>
  <c r="C1650" i="21"/>
  <c r="C1651" i="21"/>
  <c r="C1652" i="21"/>
  <c r="C1653" i="21"/>
  <c r="C1654" i="21"/>
  <c r="C1655" i="21"/>
  <c r="C1656" i="21"/>
  <c r="C1657" i="21"/>
  <c r="C1658" i="21"/>
  <c r="C1659" i="21"/>
  <c r="C1660" i="21"/>
  <c r="C1661" i="21"/>
  <c r="C1662" i="21"/>
  <c r="C1663" i="21"/>
  <c r="C1664" i="21"/>
  <c r="C1665" i="21"/>
  <c r="C1666" i="21"/>
  <c r="C1667" i="21"/>
  <c r="C1668" i="21"/>
  <c r="C1669" i="21"/>
  <c r="C1670" i="21"/>
  <c r="C1671" i="21"/>
  <c r="C1672" i="21"/>
  <c r="C1673" i="21"/>
  <c r="C1674" i="21"/>
  <c r="C1675" i="21"/>
  <c r="C1676" i="21"/>
  <c r="C1677" i="21"/>
  <c r="C1678" i="21"/>
  <c r="C1679" i="21"/>
  <c r="C1680" i="21"/>
  <c r="C1681" i="21"/>
  <c r="C1682" i="21"/>
  <c r="C1683" i="21"/>
  <c r="C1684" i="21"/>
  <c r="C1685" i="21"/>
  <c r="C1686" i="21"/>
  <c r="C1687" i="21"/>
  <c r="C1688" i="21"/>
  <c r="C1689" i="21"/>
  <c r="C1690" i="21"/>
  <c r="C1691" i="21"/>
  <c r="C1692" i="21"/>
  <c r="C1693" i="21"/>
  <c r="C1694" i="21"/>
  <c r="C1695" i="21"/>
  <c r="C1696" i="21"/>
  <c r="C1697" i="21"/>
  <c r="C1698" i="21"/>
  <c r="C1699" i="21"/>
  <c r="C1700" i="21"/>
  <c r="C1701" i="21"/>
  <c r="C1702" i="21"/>
  <c r="C1703" i="21"/>
  <c r="C1704" i="21"/>
  <c r="C1705" i="21"/>
  <c r="C1706" i="21"/>
  <c r="C1707" i="21"/>
  <c r="C1708" i="21"/>
  <c r="C1709" i="21"/>
  <c r="C1710" i="21"/>
  <c r="C1711" i="21"/>
  <c r="C1712" i="21"/>
  <c r="C1713" i="21"/>
  <c r="C1714" i="21"/>
  <c r="C1715" i="21"/>
  <c r="C1716" i="21"/>
  <c r="C1717" i="21"/>
  <c r="C1718" i="21"/>
  <c r="C1719" i="21"/>
  <c r="C1720" i="21"/>
  <c r="C1721" i="21"/>
  <c r="C1722" i="21"/>
  <c r="C1723" i="21"/>
  <c r="C1724" i="21"/>
  <c r="C1725" i="21"/>
  <c r="C1726" i="21"/>
  <c r="C1727" i="21"/>
  <c r="C1728" i="21"/>
  <c r="C1729" i="21"/>
  <c r="C1730" i="21"/>
  <c r="C1731" i="21"/>
  <c r="C1732" i="21"/>
  <c r="C1733" i="21"/>
  <c r="C1734" i="21"/>
  <c r="C1735" i="21"/>
  <c r="C1736" i="21"/>
  <c r="C1737" i="21"/>
  <c r="C1738" i="21"/>
  <c r="C1739" i="21"/>
  <c r="C1740" i="21"/>
  <c r="C1741" i="21"/>
  <c r="C1742" i="21"/>
  <c r="C1743" i="21"/>
  <c r="C1744" i="21"/>
  <c r="C1745" i="21"/>
  <c r="C1746" i="21"/>
  <c r="C1747" i="21"/>
  <c r="C1748" i="21"/>
  <c r="C1749" i="21"/>
  <c r="C1750" i="21"/>
  <c r="C1751" i="21"/>
  <c r="C1752" i="21"/>
  <c r="C1753" i="21"/>
  <c r="C1754" i="21"/>
  <c r="C1755" i="21"/>
  <c r="C1756" i="21"/>
  <c r="C1757" i="21"/>
  <c r="C1758" i="21"/>
  <c r="C1759" i="21"/>
  <c r="C1760" i="21"/>
  <c r="C1761" i="21"/>
  <c r="C1762" i="21"/>
  <c r="C1763" i="21"/>
  <c r="C1764" i="21"/>
  <c r="C1765" i="21"/>
  <c r="C1766" i="21"/>
  <c r="C1767" i="21"/>
  <c r="C1768" i="21"/>
  <c r="C1769" i="21"/>
  <c r="C1770" i="21"/>
  <c r="C1771" i="21"/>
  <c r="C1772" i="21"/>
  <c r="C1773" i="21"/>
  <c r="C1774" i="21"/>
  <c r="C1775" i="21"/>
  <c r="C1776" i="21"/>
  <c r="C1777" i="21"/>
  <c r="C1778" i="21"/>
  <c r="C1779" i="21"/>
  <c r="C1780" i="21"/>
  <c r="C1781" i="21"/>
  <c r="C1782" i="21"/>
  <c r="C1783" i="21"/>
  <c r="C1784" i="21"/>
  <c r="C1785" i="21"/>
  <c r="C1786" i="21"/>
  <c r="C1787" i="21"/>
  <c r="C1788" i="21"/>
  <c r="C1789" i="21"/>
  <c r="C1790" i="21"/>
  <c r="C1791" i="21"/>
  <c r="C1792" i="21"/>
  <c r="C1793" i="21"/>
  <c r="C1794" i="21"/>
  <c r="C1795" i="21"/>
  <c r="C1796" i="21"/>
  <c r="C1797" i="21"/>
  <c r="C1798" i="21"/>
  <c r="C1799" i="21"/>
  <c r="C1800" i="21"/>
  <c r="C1801" i="21"/>
  <c r="C1802" i="21"/>
  <c r="C1803" i="21"/>
  <c r="C1804" i="21"/>
  <c r="C1805" i="21"/>
  <c r="C1806" i="21"/>
  <c r="C1807" i="21"/>
  <c r="C1808" i="21"/>
  <c r="C1809" i="21"/>
  <c r="C1810" i="21"/>
  <c r="C1811" i="21"/>
  <c r="C1812" i="21"/>
  <c r="C1813" i="21"/>
  <c r="C1814" i="21"/>
  <c r="C1815" i="21"/>
  <c r="C1816" i="21"/>
  <c r="C1817" i="21"/>
  <c r="C1818" i="21"/>
  <c r="C1819" i="21"/>
  <c r="C1820" i="21"/>
  <c r="C1821" i="21"/>
  <c r="C1822" i="21"/>
  <c r="C1823" i="21"/>
  <c r="C1824" i="21"/>
  <c r="C1825" i="21"/>
  <c r="C1826" i="21"/>
  <c r="C1827" i="21"/>
  <c r="C1828" i="21"/>
  <c r="C1829" i="21"/>
  <c r="C1830" i="21"/>
  <c r="C1831" i="21"/>
  <c r="C1832" i="21"/>
  <c r="C1833" i="21"/>
  <c r="C1834" i="21"/>
  <c r="C1835" i="21"/>
  <c r="C1836" i="21"/>
  <c r="C1837" i="21"/>
  <c r="C1838" i="21"/>
  <c r="C1839" i="21"/>
  <c r="C1840" i="21"/>
  <c r="C1841" i="21"/>
  <c r="C1842" i="21"/>
  <c r="C1843" i="21"/>
  <c r="C1844" i="21"/>
  <c r="C1845" i="21"/>
  <c r="C1846" i="21"/>
  <c r="C1847" i="21"/>
  <c r="C1848" i="21"/>
  <c r="C1849" i="21"/>
  <c r="C1850" i="21"/>
  <c r="C1851" i="21"/>
  <c r="C1852" i="21"/>
  <c r="C1853" i="21"/>
  <c r="C1854" i="21"/>
  <c r="C1855" i="21"/>
  <c r="C1856" i="21"/>
  <c r="C1857" i="21"/>
  <c r="C1858" i="21"/>
  <c r="C1859" i="21"/>
  <c r="C1860" i="21"/>
  <c r="C1861" i="21"/>
  <c r="C1862" i="21"/>
  <c r="C1863" i="21"/>
  <c r="C1864" i="21"/>
  <c r="C1865" i="21"/>
  <c r="C1866" i="21"/>
  <c r="C1867" i="21"/>
  <c r="C1868" i="21"/>
  <c r="C1869" i="21"/>
  <c r="C1870" i="21"/>
  <c r="C1871" i="21"/>
  <c r="C1872" i="21"/>
  <c r="C1873" i="21"/>
  <c r="C1874" i="21"/>
  <c r="C1875" i="21"/>
  <c r="C1876" i="21"/>
  <c r="C1877" i="21"/>
  <c r="C1878" i="21"/>
  <c r="C1879" i="21"/>
  <c r="C1880" i="21"/>
  <c r="C1881" i="21"/>
  <c r="C1882" i="21"/>
  <c r="C1883" i="21"/>
  <c r="C1884" i="21"/>
  <c r="C1885" i="21"/>
  <c r="C1886" i="21"/>
  <c r="C1887" i="21"/>
  <c r="C1888" i="21"/>
  <c r="C1889" i="21"/>
  <c r="C1890" i="21"/>
  <c r="C1891" i="21"/>
  <c r="C1892" i="21"/>
  <c r="C1893" i="21"/>
  <c r="C1894" i="21"/>
  <c r="C1895" i="21"/>
  <c r="C1896" i="21"/>
  <c r="C1897" i="21"/>
  <c r="C1898" i="21"/>
  <c r="C1899" i="21"/>
  <c r="C1900" i="21"/>
  <c r="C1901" i="21"/>
  <c r="C1902" i="21"/>
  <c r="C1903" i="21"/>
  <c r="C1904" i="21"/>
  <c r="C1905" i="21"/>
  <c r="C1906" i="21"/>
  <c r="C1907" i="21"/>
  <c r="C1908" i="21"/>
  <c r="C1909" i="21"/>
  <c r="C1910" i="21"/>
  <c r="C1911" i="21"/>
  <c r="C1912" i="21"/>
  <c r="C1913" i="21"/>
  <c r="C1914" i="21"/>
  <c r="C1915" i="21"/>
  <c r="C1916" i="21"/>
  <c r="C1917" i="21"/>
  <c r="C1918" i="21"/>
  <c r="C1919" i="21"/>
  <c r="C1920" i="21"/>
  <c r="C1921" i="21"/>
  <c r="C1922" i="21"/>
  <c r="C1923" i="21"/>
  <c r="C1924" i="21"/>
  <c r="C1925" i="21"/>
  <c r="C1926" i="21"/>
  <c r="C1927" i="21"/>
  <c r="C1928" i="21"/>
  <c r="C1929" i="21"/>
  <c r="C1930" i="21"/>
  <c r="C1931" i="21"/>
  <c r="C1932" i="21"/>
  <c r="C1933" i="21"/>
  <c r="C1934" i="21"/>
  <c r="C1935" i="21"/>
  <c r="C1936" i="21"/>
  <c r="C1937" i="21"/>
  <c r="C1938" i="21"/>
  <c r="C1939" i="21"/>
  <c r="C1940" i="21"/>
  <c r="C1941" i="21"/>
  <c r="C1942" i="21"/>
  <c r="C1943" i="21"/>
  <c r="C1944" i="21"/>
  <c r="C1945" i="21"/>
  <c r="C1946" i="21"/>
  <c r="C1947" i="21"/>
  <c r="C1948" i="21"/>
  <c r="C1949" i="21"/>
  <c r="C1950" i="21"/>
  <c r="C1951" i="21"/>
  <c r="C1952" i="21"/>
  <c r="C1953" i="21"/>
  <c r="C1954" i="21"/>
  <c r="C1955" i="21"/>
  <c r="C1956" i="21"/>
  <c r="C1957" i="21"/>
  <c r="C1958" i="21"/>
  <c r="C1959" i="21"/>
  <c r="C1960" i="21"/>
  <c r="C1961" i="21"/>
  <c r="C1962" i="21"/>
  <c r="C1963" i="21"/>
  <c r="C1964" i="21"/>
  <c r="C1965" i="21"/>
  <c r="C1966" i="21"/>
  <c r="C1967" i="21"/>
  <c r="C1968" i="21"/>
  <c r="C1969" i="21"/>
  <c r="C1970" i="21"/>
  <c r="C1971" i="21"/>
  <c r="C1972" i="21"/>
  <c r="C1973" i="21"/>
  <c r="C1974" i="21"/>
  <c r="C1975" i="21"/>
  <c r="C1976" i="21"/>
  <c r="C1977" i="21"/>
  <c r="C1978" i="21"/>
  <c r="C1979" i="21"/>
  <c r="C1980" i="21"/>
  <c r="C1981" i="21"/>
  <c r="C1982" i="21"/>
  <c r="C1983" i="21"/>
  <c r="C1984" i="21"/>
  <c r="C1985" i="21"/>
  <c r="C1986" i="21"/>
  <c r="C1987" i="21"/>
  <c r="C1988" i="21"/>
  <c r="C1989" i="21"/>
  <c r="C1990" i="21"/>
  <c r="C1991" i="21"/>
  <c r="C1992" i="21"/>
  <c r="C1993" i="21"/>
  <c r="C1994" i="21"/>
  <c r="C1995" i="21"/>
  <c r="C1996" i="21"/>
  <c r="C1997" i="21"/>
  <c r="C1998" i="21"/>
  <c r="C1999" i="21"/>
  <c r="C2000" i="21"/>
  <c r="C2001" i="21"/>
  <c r="C2002" i="21"/>
  <c r="C2003" i="21"/>
  <c r="C2004" i="21"/>
  <c r="C2005" i="21"/>
  <c r="C2006" i="21"/>
  <c r="C2007" i="21"/>
  <c r="C2008" i="21"/>
  <c r="C2009" i="21"/>
  <c r="C2010" i="21"/>
  <c r="C2011" i="21"/>
  <c r="C2012" i="21"/>
  <c r="C2013" i="21"/>
  <c r="C2014" i="21"/>
  <c r="C2015" i="21"/>
  <c r="C2016" i="21"/>
  <c r="C2017" i="21"/>
  <c r="C2018" i="21"/>
  <c r="C2019" i="21"/>
  <c r="C2020" i="21"/>
  <c r="C2021" i="21"/>
  <c r="C2022" i="21"/>
  <c r="C2023" i="21"/>
  <c r="C2024" i="21"/>
  <c r="C2025" i="21"/>
  <c r="C2026" i="21"/>
  <c r="C2027" i="21"/>
  <c r="C2028" i="21"/>
  <c r="C2029" i="21"/>
  <c r="C2030" i="21"/>
  <c r="C2031" i="21"/>
  <c r="C2032" i="21"/>
  <c r="C2033" i="21"/>
  <c r="C2034" i="21"/>
  <c r="C2035" i="21"/>
  <c r="C2036" i="21"/>
  <c r="C2037" i="21"/>
  <c r="C2038" i="21"/>
  <c r="C2039" i="21"/>
  <c r="C2040" i="21"/>
  <c r="C2041" i="21"/>
  <c r="C2042" i="21"/>
  <c r="C2043" i="21"/>
  <c r="C2044" i="21"/>
  <c r="C2045" i="21"/>
  <c r="C2046" i="21"/>
  <c r="C2047" i="21"/>
  <c r="C2048" i="21"/>
  <c r="C2049" i="21"/>
  <c r="C2050" i="21"/>
  <c r="C2051" i="21"/>
  <c r="C2052" i="21"/>
  <c r="C2053" i="21"/>
  <c r="C2054" i="21"/>
  <c r="C2055" i="21"/>
  <c r="C2056" i="21"/>
  <c r="C2057" i="21"/>
  <c r="C2058" i="21"/>
  <c r="C2059" i="21"/>
  <c r="C2060" i="21"/>
  <c r="C2061" i="21"/>
  <c r="C2062" i="21"/>
  <c r="C2063" i="21"/>
  <c r="C2064" i="21"/>
  <c r="C2065" i="21"/>
  <c r="C2066" i="21"/>
  <c r="C2067" i="21"/>
  <c r="C2068" i="21"/>
  <c r="C2069" i="21"/>
  <c r="C2070" i="21"/>
  <c r="C2071" i="21"/>
  <c r="C2072" i="21"/>
  <c r="C2073" i="21"/>
  <c r="C2074" i="21"/>
  <c r="C2075" i="21"/>
  <c r="C2076" i="21"/>
  <c r="C2077" i="21"/>
  <c r="C2078" i="21"/>
  <c r="C2079" i="21"/>
  <c r="C2080" i="21"/>
  <c r="C2081" i="21"/>
  <c r="C2082" i="21"/>
  <c r="C2083" i="21"/>
  <c r="C2084" i="21"/>
  <c r="C2085" i="21"/>
  <c r="C2086" i="21"/>
  <c r="C2087" i="21"/>
  <c r="C2088" i="21"/>
  <c r="C2089" i="21"/>
  <c r="C2090" i="21"/>
  <c r="C2091" i="21"/>
  <c r="C2092" i="21"/>
  <c r="C2093" i="21"/>
  <c r="C2094" i="21"/>
  <c r="C2095" i="21"/>
  <c r="C2096" i="21"/>
  <c r="C2097" i="21"/>
  <c r="C2098" i="21"/>
  <c r="C2099" i="21"/>
  <c r="C2100" i="21"/>
  <c r="C2101" i="21"/>
  <c r="C2102" i="21"/>
  <c r="C2103" i="21"/>
  <c r="C2104" i="21"/>
  <c r="C2105" i="21"/>
  <c r="C2106" i="21"/>
  <c r="C2107" i="21"/>
  <c r="C2108" i="21"/>
  <c r="C2109" i="21"/>
  <c r="C2110" i="21"/>
  <c r="C2111" i="21"/>
  <c r="C2112" i="21"/>
  <c r="C2113" i="21"/>
  <c r="C2114" i="21"/>
  <c r="C2115" i="21"/>
  <c r="C2116" i="21"/>
  <c r="C2117" i="21"/>
  <c r="C2118" i="21"/>
  <c r="C2119" i="21"/>
  <c r="C2120" i="21"/>
  <c r="C2121" i="21"/>
  <c r="C2122" i="21"/>
  <c r="C2123" i="21"/>
  <c r="C2124" i="21"/>
  <c r="C2125" i="21"/>
  <c r="C2126" i="21"/>
  <c r="C2127" i="21"/>
  <c r="C2128" i="21"/>
  <c r="C2129" i="21"/>
  <c r="C2130" i="21"/>
  <c r="C2131" i="21"/>
  <c r="C2132" i="21"/>
  <c r="C2133" i="21"/>
  <c r="C2134" i="21"/>
  <c r="C2135" i="21"/>
  <c r="C2136" i="21"/>
  <c r="C2137" i="21"/>
  <c r="C2138" i="21"/>
  <c r="C2139" i="21"/>
  <c r="C2140" i="21"/>
  <c r="C2141" i="21"/>
  <c r="C2142" i="21"/>
  <c r="C2143" i="21"/>
  <c r="C2144" i="21"/>
  <c r="C2145" i="21"/>
  <c r="C2146" i="21"/>
  <c r="C2147" i="21"/>
  <c r="C2148" i="21"/>
  <c r="C2149" i="21"/>
  <c r="C2150" i="21"/>
  <c r="C2151" i="21"/>
  <c r="C2152" i="21"/>
  <c r="C2153" i="21"/>
  <c r="C2154" i="21"/>
  <c r="C2155" i="21"/>
  <c r="C2156" i="21"/>
  <c r="C2157" i="21"/>
  <c r="C2158" i="21"/>
  <c r="C2159" i="21"/>
  <c r="C2160" i="21"/>
  <c r="C2161" i="21"/>
  <c r="C2162" i="21"/>
  <c r="C2163" i="21"/>
  <c r="C2164" i="21"/>
  <c r="C2165" i="21"/>
  <c r="C2166" i="21"/>
  <c r="C2167" i="21"/>
  <c r="C2168" i="21"/>
  <c r="C2169" i="21"/>
  <c r="C2170" i="21"/>
  <c r="C2171" i="21"/>
  <c r="C2172" i="21"/>
  <c r="C2173" i="21"/>
  <c r="C2174" i="21"/>
  <c r="C2175" i="21"/>
  <c r="C2176" i="21"/>
  <c r="C2177" i="21"/>
  <c r="C2178" i="21"/>
  <c r="C2179" i="21"/>
  <c r="C2180" i="21"/>
  <c r="C2181" i="21"/>
  <c r="C2182" i="21"/>
  <c r="C2183" i="21"/>
  <c r="C2184" i="21"/>
  <c r="C2185" i="21"/>
  <c r="C2186" i="21"/>
  <c r="C2187" i="21"/>
  <c r="C2188" i="21"/>
  <c r="C2189" i="21"/>
  <c r="C2190" i="21"/>
  <c r="C2191" i="21"/>
  <c r="C2192" i="21"/>
  <c r="C2193" i="21"/>
  <c r="C2194" i="21"/>
  <c r="C2195" i="21"/>
  <c r="C2196" i="21"/>
  <c r="C2197" i="21"/>
  <c r="C2198" i="21"/>
  <c r="C2199" i="21"/>
  <c r="C2200" i="21"/>
  <c r="C2201" i="21"/>
  <c r="C2202" i="21"/>
  <c r="C2203" i="21"/>
  <c r="C2204" i="21"/>
  <c r="C2205" i="21"/>
  <c r="C2206" i="21"/>
  <c r="C2207" i="21"/>
  <c r="C2208" i="21"/>
  <c r="C2209" i="21"/>
  <c r="C2210" i="21"/>
  <c r="C2211" i="21"/>
  <c r="C2212" i="21"/>
  <c r="C2213" i="21"/>
  <c r="C2214" i="21"/>
  <c r="C2215" i="21"/>
  <c r="C2216" i="21"/>
  <c r="C2217" i="21"/>
  <c r="C2218" i="21"/>
  <c r="C2219" i="21"/>
  <c r="C2220" i="21"/>
  <c r="C2221" i="21"/>
  <c r="C2222" i="21"/>
  <c r="C2223" i="21"/>
  <c r="C2224" i="21"/>
  <c r="C2225" i="21"/>
  <c r="C2226" i="21"/>
  <c r="C2227" i="21"/>
  <c r="C2228" i="21"/>
  <c r="C2229" i="21"/>
  <c r="C2230" i="21"/>
  <c r="C2231" i="21"/>
  <c r="C2232" i="21"/>
  <c r="C2233" i="21"/>
  <c r="C2234" i="21"/>
  <c r="C2235" i="21"/>
  <c r="C2236" i="21"/>
  <c r="C2237" i="21"/>
  <c r="C2238" i="21"/>
  <c r="C2239" i="21"/>
  <c r="C2240" i="21"/>
  <c r="C2241" i="21"/>
  <c r="C2242" i="21"/>
  <c r="C2243" i="21"/>
  <c r="C2244" i="21"/>
  <c r="C2245" i="21"/>
  <c r="C2246" i="21"/>
  <c r="C2247" i="21"/>
  <c r="C2248" i="21"/>
  <c r="C2249" i="21"/>
  <c r="C2250" i="21"/>
  <c r="C2251" i="21"/>
  <c r="C2252" i="21"/>
  <c r="C2253" i="21"/>
  <c r="C2254" i="21"/>
  <c r="C2255" i="21"/>
  <c r="C2256" i="21"/>
  <c r="C2257" i="21"/>
  <c r="C2258" i="21"/>
  <c r="C2259" i="21"/>
  <c r="C2260" i="21"/>
  <c r="C2261" i="21"/>
  <c r="C2262" i="21"/>
  <c r="C2263" i="21"/>
  <c r="C2264" i="21"/>
  <c r="C2265" i="21"/>
  <c r="C2266" i="21"/>
  <c r="C2267" i="21"/>
  <c r="C2268" i="21"/>
  <c r="C2269" i="21"/>
  <c r="C2270" i="21"/>
  <c r="C2271" i="21"/>
  <c r="C2272" i="21"/>
  <c r="C2273" i="21"/>
  <c r="C2274" i="21"/>
  <c r="C2275" i="21"/>
  <c r="C2276" i="21"/>
  <c r="C2277" i="21"/>
  <c r="C2278" i="21"/>
  <c r="C2279" i="21"/>
  <c r="C2280" i="21"/>
  <c r="C2281" i="21"/>
  <c r="C2282" i="21"/>
  <c r="C2283" i="21"/>
  <c r="C2284" i="21"/>
  <c r="C2285" i="21"/>
  <c r="C2286" i="21"/>
  <c r="C2287" i="21"/>
  <c r="C2288" i="21"/>
  <c r="C2289" i="21"/>
  <c r="C2290" i="21"/>
  <c r="C2291" i="21"/>
  <c r="C2292" i="21"/>
  <c r="C2293" i="21"/>
  <c r="C2294" i="21"/>
  <c r="C2295" i="21"/>
  <c r="C2296" i="21"/>
  <c r="C2297" i="21"/>
  <c r="C2298" i="21"/>
  <c r="C2299" i="21"/>
  <c r="C2300" i="21"/>
  <c r="C2301" i="21"/>
  <c r="C2302" i="21"/>
  <c r="C2303" i="21"/>
  <c r="C2304" i="21"/>
  <c r="C2305" i="21"/>
  <c r="C2306" i="21"/>
  <c r="C2307" i="21"/>
  <c r="C2308" i="21"/>
  <c r="C2309" i="21"/>
  <c r="C2310" i="21"/>
  <c r="C2311" i="21"/>
  <c r="C2312" i="21"/>
  <c r="C2313" i="21"/>
  <c r="C2314" i="21"/>
  <c r="C2315" i="21"/>
  <c r="C2316" i="21"/>
  <c r="C2317" i="21"/>
  <c r="C2318" i="21"/>
  <c r="C2319" i="21"/>
  <c r="C2320" i="21"/>
  <c r="C2321" i="21"/>
  <c r="C2322" i="21"/>
  <c r="C2323" i="21"/>
  <c r="C2324" i="21"/>
  <c r="C2325" i="21"/>
  <c r="C2326" i="21"/>
  <c r="C2327" i="21"/>
  <c r="C2328" i="21"/>
  <c r="C2329" i="21"/>
  <c r="C2330" i="21"/>
  <c r="C2331" i="21"/>
  <c r="C2332" i="21"/>
  <c r="C2333" i="21"/>
  <c r="C2334" i="21"/>
  <c r="C2335" i="21"/>
  <c r="C2336" i="21"/>
  <c r="C2337" i="21"/>
  <c r="C2338" i="21"/>
  <c r="C2339" i="21"/>
  <c r="C2340" i="21"/>
  <c r="C2341" i="21"/>
  <c r="C2342" i="21"/>
  <c r="C2343" i="21"/>
  <c r="C2344" i="21"/>
  <c r="C2345" i="21"/>
  <c r="C2346" i="21"/>
  <c r="C2347" i="21"/>
  <c r="C2348" i="21"/>
  <c r="C2349" i="21"/>
  <c r="C2350" i="21"/>
  <c r="C2351" i="21"/>
  <c r="C2352" i="21"/>
  <c r="C2353" i="21"/>
  <c r="C2354" i="21"/>
  <c r="C2355" i="21"/>
  <c r="C2356" i="21"/>
  <c r="C2357" i="21"/>
  <c r="C2358" i="21"/>
  <c r="C2359" i="21"/>
  <c r="C2360" i="21"/>
  <c r="C2361" i="21"/>
  <c r="C2362" i="21"/>
  <c r="C2363" i="21"/>
  <c r="C2364" i="21"/>
  <c r="C2365" i="21"/>
  <c r="C2366" i="21"/>
  <c r="C2367" i="21"/>
  <c r="C2368" i="21"/>
  <c r="C2369" i="21"/>
  <c r="C2370" i="21"/>
  <c r="C2371" i="21"/>
  <c r="C2372" i="21"/>
  <c r="C2373" i="21"/>
  <c r="C2374" i="21"/>
  <c r="C2375" i="21"/>
  <c r="C2376" i="21"/>
  <c r="C2377" i="21"/>
  <c r="C2378" i="21"/>
  <c r="C2379" i="21"/>
  <c r="C2380" i="21"/>
  <c r="C2381" i="21"/>
  <c r="C2382" i="21"/>
  <c r="C2383" i="21"/>
  <c r="C2384" i="21"/>
  <c r="C2385" i="21"/>
  <c r="C2386" i="21"/>
  <c r="C2387" i="21"/>
  <c r="C2388" i="21"/>
  <c r="C2389" i="21"/>
  <c r="C2390" i="21"/>
  <c r="C2391" i="21"/>
  <c r="C2392" i="21"/>
  <c r="C2393" i="21"/>
  <c r="C2394" i="21"/>
  <c r="C2395" i="21"/>
  <c r="C2396" i="21"/>
  <c r="C2397" i="21"/>
  <c r="C2398" i="21"/>
  <c r="C2399" i="21"/>
  <c r="C2400" i="21"/>
  <c r="C2401" i="21"/>
  <c r="C2402" i="21"/>
  <c r="C2403" i="21"/>
  <c r="C2404" i="21"/>
  <c r="C2405" i="21"/>
  <c r="C2406" i="21"/>
  <c r="C2407" i="21"/>
  <c r="C2408" i="21"/>
  <c r="C2409" i="21"/>
  <c r="C2410" i="21"/>
  <c r="C2411" i="21"/>
  <c r="C2412" i="21"/>
  <c r="C2413" i="21"/>
  <c r="C2414" i="21"/>
  <c r="C2415" i="21"/>
  <c r="C2416" i="21"/>
  <c r="C2417" i="21"/>
  <c r="C2418" i="21"/>
  <c r="C2419" i="21"/>
  <c r="C2420" i="21"/>
  <c r="C2421" i="21"/>
  <c r="C2422" i="21"/>
  <c r="C2423" i="21"/>
  <c r="C2424" i="21"/>
  <c r="C2425" i="21"/>
  <c r="C2426" i="21"/>
  <c r="C2427" i="21"/>
  <c r="C2428" i="21"/>
  <c r="C2429" i="21"/>
  <c r="C2430" i="21"/>
  <c r="C2431" i="21"/>
  <c r="C2432" i="21"/>
  <c r="C2433" i="21"/>
  <c r="C2434" i="21"/>
  <c r="C2435" i="21"/>
  <c r="C2436" i="21"/>
  <c r="C2437" i="21"/>
  <c r="C2438" i="21"/>
  <c r="C2439" i="21"/>
  <c r="C2440" i="21"/>
  <c r="C2441" i="21"/>
  <c r="C2442" i="21"/>
  <c r="C2443" i="21"/>
  <c r="C2444" i="21"/>
  <c r="C2445" i="21"/>
  <c r="C2446" i="21"/>
  <c r="C2447" i="21"/>
  <c r="C2448" i="21"/>
  <c r="C2449" i="21"/>
  <c r="C2450" i="21"/>
  <c r="C2451" i="21"/>
  <c r="C2452" i="21"/>
  <c r="C2453" i="21"/>
  <c r="C2454" i="21"/>
  <c r="C2455" i="21"/>
  <c r="C2456" i="21"/>
  <c r="C2457" i="21"/>
  <c r="C2458" i="21"/>
  <c r="C2459" i="21"/>
  <c r="C2460" i="21"/>
  <c r="C2461" i="21"/>
  <c r="C2462" i="21"/>
  <c r="C2463" i="21"/>
  <c r="C2464" i="21"/>
  <c r="C2465" i="21"/>
  <c r="C2466" i="21"/>
  <c r="C2467" i="21"/>
  <c r="C2468" i="21"/>
  <c r="C2469" i="21"/>
  <c r="C2470" i="21"/>
  <c r="C2471" i="21"/>
  <c r="C2472" i="21"/>
  <c r="C2473" i="21"/>
  <c r="C2474" i="21"/>
  <c r="C2475" i="21"/>
  <c r="C2476" i="21"/>
  <c r="C2477" i="21"/>
  <c r="C2478" i="21"/>
  <c r="C2479" i="21"/>
  <c r="C2480" i="21"/>
  <c r="C2481" i="21"/>
  <c r="C2482" i="21"/>
  <c r="C2483" i="21"/>
  <c r="C2484" i="21"/>
  <c r="C2485" i="21"/>
  <c r="C2486" i="21"/>
  <c r="C2487" i="21"/>
  <c r="C2488" i="21"/>
  <c r="C2489" i="21"/>
  <c r="C2490" i="21"/>
  <c r="C2491" i="21"/>
  <c r="C2492" i="21"/>
  <c r="C2493" i="21"/>
  <c r="C2494" i="21"/>
  <c r="C2495" i="21"/>
  <c r="C2496" i="21"/>
  <c r="C2497" i="21"/>
  <c r="C2498" i="21"/>
  <c r="C2499" i="21"/>
  <c r="C2500" i="21"/>
  <c r="C2501" i="21"/>
  <c r="C2502" i="21"/>
  <c r="C2503" i="21"/>
  <c r="C2504" i="21"/>
  <c r="C2505" i="21"/>
  <c r="C2506" i="21"/>
  <c r="C2507" i="21"/>
  <c r="C2508" i="21"/>
  <c r="C2509" i="21"/>
  <c r="C2510" i="21"/>
  <c r="C2511" i="21"/>
  <c r="C2512" i="21"/>
  <c r="C2513" i="21"/>
  <c r="C2514" i="21"/>
  <c r="C2515" i="21"/>
  <c r="C2516" i="21"/>
  <c r="C2517" i="21"/>
  <c r="C2518" i="21"/>
  <c r="C2519" i="21"/>
  <c r="C2520" i="21"/>
  <c r="C2521" i="21"/>
  <c r="C2522" i="21"/>
  <c r="C2523" i="21"/>
  <c r="C2524" i="21"/>
  <c r="C2525" i="21"/>
  <c r="C2526" i="21"/>
  <c r="C2527" i="21"/>
  <c r="C2528" i="21"/>
  <c r="C2529" i="21"/>
  <c r="C2530" i="21"/>
  <c r="C2531" i="21"/>
  <c r="C2532" i="21"/>
  <c r="C2533" i="21"/>
  <c r="C2534" i="21"/>
  <c r="C2535" i="21"/>
  <c r="C2536" i="21"/>
  <c r="C2537" i="21"/>
  <c r="C2538" i="21"/>
  <c r="C2539" i="21"/>
  <c r="C2540" i="21"/>
  <c r="C2541" i="21"/>
  <c r="C2542" i="21"/>
  <c r="C2543" i="21"/>
  <c r="C2544" i="21"/>
  <c r="C2545" i="21"/>
  <c r="C2546" i="21"/>
  <c r="C2547" i="21"/>
  <c r="C2548" i="21"/>
  <c r="C2549" i="21"/>
  <c r="C2550" i="21"/>
  <c r="C2551" i="21"/>
  <c r="C2552" i="21"/>
  <c r="C2553" i="21"/>
  <c r="C2554" i="21"/>
  <c r="C2555" i="21"/>
  <c r="C2556" i="21"/>
  <c r="C2557" i="21"/>
  <c r="C2558" i="21"/>
  <c r="C2559" i="21"/>
  <c r="C2560" i="21"/>
  <c r="C2561" i="21"/>
  <c r="C2562" i="21"/>
  <c r="C2563" i="21"/>
  <c r="C2564" i="21"/>
  <c r="C2565" i="21"/>
  <c r="C2566" i="21"/>
  <c r="C2567" i="21"/>
  <c r="C2568" i="21"/>
  <c r="C2569" i="21"/>
  <c r="C2570" i="21"/>
  <c r="C2571" i="21"/>
  <c r="C2572" i="21"/>
  <c r="C2573" i="21"/>
  <c r="C2574" i="21"/>
  <c r="C2575" i="21"/>
  <c r="C2576" i="21"/>
  <c r="C2577" i="21"/>
  <c r="C2578" i="21"/>
  <c r="C2579" i="21"/>
  <c r="C2580" i="21"/>
  <c r="C2581" i="21"/>
  <c r="C2582" i="21"/>
  <c r="C2583" i="21"/>
  <c r="C2584" i="21"/>
  <c r="C2585" i="21"/>
  <c r="C2586" i="21"/>
  <c r="C2587" i="21"/>
  <c r="C2588" i="21"/>
  <c r="C2589" i="21"/>
  <c r="C2590" i="21"/>
  <c r="C2591" i="21"/>
  <c r="C2592" i="21"/>
  <c r="C2593" i="21"/>
  <c r="C2594" i="21"/>
  <c r="C2595" i="21"/>
  <c r="C2596" i="21"/>
  <c r="C2597" i="21"/>
  <c r="C2598" i="21"/>
  <c r="C2599" i="21"/>
  <c r="C2600" i="21"/>
  <c r="C2601" i="21"/>
  <c r="C2602" i="21"/>
  <c r="C2603" i="21"/>
  <c r="C2604" i="21"/>
  <c r="C2605" i="21"/>
  <c r="C2606" i="21"/>
  <c r="C2607" i="21"/>
  <c r="C2608" i="21"/>
  <c r="C2609" i="21"/>
  <c r="C2610" i="21"/>
  <c r="C2611" i="21"/>
  <c r="C2612" i="21"/>
  <c r="C2613" i="21"/>
  <c r="C2614" i="21"/>
  <c r="C2615" i="21"/>
  <c r="C2616" i="21"/>
  <c r="C2617" i="21"/>
  <c r="C2618" i="21"/>
  <c r="C2619" i="21"/>
  <c r="C2620" i="21"/>
  <c r="C2621" i="21"/>
  <c r="C2622" i="21"/>
  <c r="C2623" i="21"/>
  <c r="C2624" i="21"/>
  <c r="C2625" i="21"/>
  <c r="C2626" i="21"/>
  <c r="C2627" i="21"/>
  <c r="C2628" i="21"/>
  <c r="C2629" i="21"/>
  <c r="C2630" i="21"/>
  <c r="C2631" i="21"/>
  <c r="C2632" i="21"/>
  <c r="C2633" i="21"/>
  <c r="C2634" i="21"/>
  <c r="C2635" i="21"/>
  <c r="C2636" i="21"/>
  <c r="C2637" i="21"/>
  <c r="C2638" i="21"/>
  <c r="C2639" i="21"/>
  <c r="C2640" i="21"/>
  <c r="C2641" i="21"/>
  <c r="C2642" i="21"/>
  <c r="C2643" i="21"/>
  <c r="C2644" i="21"/>
  <c r="C2645" i="21"/>
  <c r="C2646" i="21"/>
  <c r="C2647" i="21"/>
  <c r="C2648" i="21"/>
  <c r="C2649" i="21"/>
  <c r="C2650" i="21"/>
  <c r="C2651" i="21"/>
  <c r="C2652" i="21"/>
  <c r="C2653" i="21"/>
  <c r="C2654" i="21"/>
  <c r="C2655" i="21"/>
  <c r="C2656" i="21"/>
  <c r="C2657" i="21"/>
  <c r="C2658" i="21"/>
  <c r="C2659" i="21"/>
  <c r="C2660" i="21"/>
  <c r="C2661" i="21"/>
  <c r="C2662" i="21"/>
  <c r="C2663" i="21"/>
  <c r="C2664" i="21"/>
  <c r="C2665" i="21"/>
  <c r="C2666" i="21"/>
  <c r="C2667" i="21"/>
  <c r="C2668" i="21"/>
  <c r="C2669" i="21"/>
  <c r="C2670" i="21"/>
  <c r="C2671" i="21"/>
  <c r="C2672" i="21"/>
  <c r="C2673" i="21"/>
  <c r="C2674" i="21"/>
  <c r="C2675" i="21"/>
  <c r="C2676" i="21"/>
  <c r="C2677" i="21"/>
  <c r="C2678" i="21"/>
  <c r="C2679" i="21"/>
  <c r="C2680" i="21"/>
  <c r="C2681" i="21"/>
  <c r="C2682" i="21"/>
  <c r="C2683" i="21"/>
  <c r="C2684" i="21"/>
  <c r="C2685" i="21"/>
  <c r="C2686" i="21"/>
  <c r="C2687" i="21"/>
  <c r="C2688" i="21"/>
  <c r="C2689" i="21"/>
  <c r="C2690" i="21"/>
  <c r="C2691" i="21"/>
  <c r="C2692" i="21"/>
  <c r="C2693" i="21"/>
  <c r="C2694" i="21"/>
  <c r="C2695" i="21"/>
  <c r="C2696" i="21"/>
  <c r="C2697" i="21"/>
  <c r="C2698" i="21"/>
  <c r="C2699" i="21"/>
  <c r="C2700" i="21"/>
  <c r="C2701" i="21"/>
  <c r="C2702" i="21"/>
  <c r="C2703" i="21"/>
  <c r="C2704" i="21"/>
  <c r="C2705" i="21"/>
  <c r="C2706" i="21"/>
  <c r="C2707" i="21"/>
  <c r="C2708" i="21"/>
  <c r="C2709" i="21"/>
  <c r="C2710" i="21"/>
  <c r="C2711" i="21"/>
  <c r="C2712" i="21"/>
  <c r="C2713" i="21"/>
  <c r="C2714" i="21"/>
  <c r="C2715" i="21"/>
  <c r="C2716" i="21"/>
  <c r="C2717" i="21"/>
  <c r="C2718" i="21"/>
  <c r="C2719" i="21"/>
  <c r="C2720" i="21"/>
  <c r="C2721" i="21"/>
  <c r="C2722" i="21"/>
  <c r="C2723" i="21"/>
  <c r="C2724" i="21"/>
  <c r="C2725" i="21"/>
  <c r="C2726" i="21"/>
  <c r="C2727" i="21"/>
  <c r="C2728" i="21"/>
  <c r="C2729" i="21"/>
  <c r="C2730" i="21"/>
  <c r="C2731" i="21"/>
  <c r="C2732" i="21"/>
  <c r="C2733" i="21"/>
  <c r="C2734" i="21"/>
  <c r="C2735" i="21"/>
  <c r="C2736" i="21"/>
  <c r="C2737" i="21"/>
  <c r="C2738" i="21"/>
  <c r="C2739" i="21"/>
  <c r="C2740" i="21"/>
  <c r="C2741" i="21"/>
  <c r="C2742" i="21"/>
  <c r="C2743" i="21"/>
  <c r="C2744" i="21"/>
  <c r="C2745" i="21"/>
  <c r="C2746" i="21"/>
  <c r="C2747" i="21"/>
  <c r="C2748" i="21"/>
  <c r="C2749" i="21"/>
  <c r="C2750" i="21"/>
  <c r="C2751" i="21"/>
  <c r="C2752" i="21"/>
  <c r="C2753" i="21"/>
  <c r="C2754" i="21"/>
  <c r="C2755" i="21"/>
  <c r="C2756" i="21"/>
  <c r="C2757" i="21"/>
  <c r="C2758" i="21"/>
  <c r="C2759" i="21"/>
  <c r="C2760" i="21"/>
  <c r="C2761" i="21"/>
  <c r="C2762" i="21"/>
  <c r="C2763" i="21"/>
  <c r="C2764" i="21"/>
  <c r="C2765" i="21"/>
  <c r="C2766" i="21"/>
  <c r="C2767" i="21"/>
  <c r="C2768" i="21"/>
  <c r="C2769" i="21"/>
  <c r="C2770" i="21"/>
  <c r="C2771" i="21"/>
  <c r="C2772" i="21"/>
  <c r="C2773" i="21"/>
  <c r="C2774" i="21"/>
  <c r="C2775" i="21"/>
  <c r="C2776" i="21"/>
  <c r="C2777" i="21"/>
  <c r="C2778" i="21"/>
  <c r="C2779" i="21"/>
  <c r="C2780" i="21"/>
  <c r="C2781" i="21"/>
  <c r="C2782" i="21"/>
  <c r="C2783" i="21"/>
  <c r="C2784" i="21"/>
  <c r="C2785" i="21"/>
  <c r="C2786" i="21"/>
  <c r="C2787" i="21"/>
  <c r="C2788" i="21"/>
  <c r="C2789" i="21"/>
  <c r="C2790" i="21"/>
  <c r="C2791" i="21"/>
  <c r="C2792" i="21"/>
  <c r="C2793" i="21"/>
  <c r="C2794" i="21"/>
  <c r="C2795" i="21"/>
  <c r="C2796" i="21"/>
  <c r="C2797" i="21"/>
  <c r="C2798" i="21"/>
  <c r="C2799" i="21"/>
  <c r="C2800" i="21"/>
  <c r="C2801" i="21"/>
  <c r="C2802" i="21"/>
  <c r="C2803" i="21"/>
  <c r="C2804" i="21"/>
  <c r="C2805" i="21"/>
  <c r="C2806" i="21"/>
  <c r="C2807" i="21"/>
  <c r="C2808" i="21"/>
  <c r="C2809" i="21"/>
  <c r="C2810" i="21"/>
  <c r="C2811" i="21"/>
  <c r="C2812" i="21"/>
  <c r="C2813" i="21"/>
  <c r="C2814" i="21"/>
  <c r="C2815" i="21"/>
  <c r="C2816" i="21"/>
  <c r="C2817" i="21"/>
  <c r="C2818" i="21"/>
  <c r="C2819" i="21"/>
  <c r="C2820" i="21"/>
  <c r="C2821" i="21"/>
  <c r="C2822" i="21"/>
  <c r="C2823" i="21"/>
  <c r="C2824" i="21"/>
  <c r="C2825" i="21"/>
  <c r="C2826" i="21"/>
  <c r="C2827" i="21"/>
  <c r="C2828" i="21"/>
  <c r="C2829" i="21"/>
  <c r="C2830" i="21"/>
  <c r="C2831" i="21"/>
  <c r="C2832" i="21"/>
  <c r="C2833" i="21"/>
  <c r="C2834" i="21"/>
  <c r="C2835" i="21"/>
  <c r="C2836" i="21"/>
  <c r="C2837" i="21"/>
  <c r="C2838" i="21"/>
  <c r="C2839" i="21"/>
  <c r="C2840" i="21"/>
  <c r="C2841" i="21"/>
  <c r="C2842" i="21"/>
  <c r="C2843" i="21"/>
  <c r="C2844" i="21"/>
  <c r="C2845" i="21"/>
  <c r="C2846" i="21"/>
  <c r="C2847" i="21"/>
  <c r="C2848" i="21"/>
  <c r="C2849" i="21"/>
  <c r="C2850" i="21"/>
  <c r="C2851" i="21"/>
  <c r="C2852" i="21"/>
  <c r="C2853" i="21"/>
  <c r="C2854" i="21"/>
  <c r="C2855" i="21"/>
  <c r="C2856" i="21"/>
  <c r="C2857" i="21"/>
  <c r="C2858" i="21"/>
  <c r="C2859" i="21"/>
  <c r="C2860" i="21"/>
  <c r="C2861" i="21"/>
  <c r="C2862" i="21"/>
  <c r="C2863" i="21"/>
  <c r="C2864" i="21"/>
  <c r="C2865" i="21"/>
  <c r="C2866" i="21"/>
  <c r="C2867" i="21"/>
  <c r="C2868" i="21"/>
  <c r="C2869" i="21"/>
  <c r="C2870" i="21"/>
  <c r="C2871" i="21"/>
  <c r="C2872" i="21"/>
  <c r="C2873" i="21"/>
  <c r="C2874" i="21"/>
  <c r="C2875" i="21"/>
  <c r="C2876" i="21"/>
  <c r="C2877" i="21"/>
  <c r="C2878" i="21"/>
  <c r="C2879" i="21"/>
  <c r="C2880" i="21"/>
  <c r="C2881" i="21"/>
  <c r="C2882" i="21"/>
  <c r="C2883" i="21"/>
  <c r="C2884" i="21"/>
  <c r="C2885" i="21"/>
  <c r="C2886" i="21"/>
  <c r="C2887" i="21"/>
  <c r="C2888" i="21"/>
  <c r="C2889" i="21"/>
  <c r="C2890" i="21"/>
  <c r="C2891" i="21"/>
  <c r="C2892" i="21"/>
  <c r="C2893" i="21"/>
  <c r="C2894" i="21"/>
  <c r="C2895" i="21"/>
  <c r="C2896" i="21"/>
  <c r="C2897" i="21"/>
  <c r="C2898" i="21"/>
  <c r="C2899" i="21"/>
  <c r="C2900" i="21"/>
  <c r="C2901" i="21"/>
  <c r="C2902" i="21"/>
  <c r="C2903" i="21"/>
  <c r="C2904" i="21"/>
  <c r="C2905" i="21"/>
  <c r="C2906" i="21"/>
  <c r="C2907" i="21"/>
  <c r="C2908" i="21"/>
  <c r="C2909" i="21"/>
  <c r="C2910" i="21"/>
  <c r="C2911" i="21"/>
  <c r="C2912" i="21"/>
  <c r="C2913" i="21"/>
  <c r="C2914" i="21"/>
  <c r="C2915" i="21"/>
  <c r="C2916" i="21"/>
  <c r="C2917" i="21"/>
  <c r="C2918" i="21"/>
  <c r="C2919" i="21"/>
  <c r="C2920" i="21"/>
  <c r="C2921" i="21"/>
  <c r="C2922" i="21"/>
  <c r="C2923" i="21"/>
  <c r="C2924" i="21"/>
  <c r="C2925" i="21"/>
  <c r="C2926" i="21"/>
  <c r="C2927" i="21"/>
  <c r="C2928" i="21"/>
  <c r="C2929" i="21"/>
  <c r="C2930" i="21"/>
  <c r="C2931" i="21"/>
  <c r="C2932" i="21"/>
  <c r="C2933" i="21"/>
  <c r="C2934" i="21"/>
  <c r="C2935" i="21"/>
  <c r="C2936" i="21"/>
  <c r="C2937" i="21"/>
  <c r="C2938" i="21"/>
  <c r="C2939" i="21"/>
  <c r="C2940" i="21"/>
  <c r="C2941" i="21"/>
  <c r="C2942" i="21"/>
  <c r="C2943" i="21"/>
  <c r="C2944" i="21"/>
  <c r="C2945" i="21"/>
  <c r="C2946" i="21"/>
  <c r="C2947" i="21"/>
  <c r="C2948" i="21"/>
  <c r="C2949" i="21"/>
  <c r="C2950" i="21"/>
  <c r="C2951" i="21"/>
  <c r="C2952" i="21"/>
  <c r="C2953" i="21"/>
  <c r="C2954" i="21"/>
  <c r="C2955" i="21"/>
  <c r="C2956" i="21"/>
  <c r="C2957" i="21"/>
  <c r="C2958" i="21"/>
  <c r="C2959" i="21"/>
  <c r="C2960" i="21"/>
  <c r="C2961" i="21"/>
  <c r="C2962" i="21"/>
  <c r="C2963" i="21"/>
  <c r="C2964" i="21"/>
  <c r="C2965" i="21"/>
  <c r="C2966" i="21"/>
  <c r="C2967" i="21"/>
  <c r="C2968" i="21"/>
  <c r="C2969" i="21"/>
  <c r="C2970" i="21"/>
  <c r="C2971" i="21"/>
  <c r="C2972" i="21"/>
  <c r="C2973" i="21"/>
  <c r="C2974" i="21"/>
  <c r="C2975" i="21"/>
  <c r="C2976" i="21"/>
  <c r="C2977" i="21"/>
  <c r="C2978" i="21"/>
  <c r="C2979" i="21"/>
  <c r="C2980" i="21"/>
  <c r="C2981" i="21"/>
  <c r="C2982" i="21"/>
  <c r="C2983" i="21"/>
  <c r="C2984" i="21"/>
  <c r="C2985" i="21"/>
  <c r="C2986" i="21"/>
  <c r="C2987" i="21"/>
  <c r="C2988" i="21"/>
  <c r="C2989" i="21"/>
  <c r="C2990" i="21"/>
  <c r="C2991" i="21"/>
  <c r="C2992" i="21"/>
  <c r="C2993" i="21"/>
  <c r="C2994" i="21"/>
  <c r="C2995" i="21"/>
  <c r="C2996" i="21"/>
  <c r="C2997" i="21"/>
  <c r="C2998" i="21"/>
  <c r="C2999" i="21"/>
  <c r="C3000" i="21"/>
  <c r="C3001" i="21"/>
  <c r="C3002" i="21"/>
  <c r="C3003" i="21"/>
  <c r="C3004" i="21"/>
  <c r="C3005" i="21"/>
  <c r="C3006" i="21"/>
  <c r="C3007" i="21"/>
  <c r="C3008" i="21"/>
  <c r="C3009" i="21"/>
  <c r="C3010" i="21"/>
  <c r="C3011" i="21"/>
  <c r="C3012" i="21"/>
  <c r="C3013" i="21"/>
  <c r="C3014" i="21"/>
  <c r="C3015" i="21"/>
  <c r="C3016" i="21"/>
  <c r="C3017" i="21"/>
  <c r="C3018" i="21"/>
  <c r="C3019" i="21"/>
  <c r="C3020" i="21"/>
  <c r="C3021" i="21"/>
  <c r="C3022" i="21"/>
  <c r="C3023" i="21"/>
  <c r="C3024" i="21"/>
  <c r="C3025" i="21"/>
  <c r="C3026" i="21"/>
  <c r="C3027" i="21"/>
  <c r="C3028" i="21"/>
  <c r="C3029" i="21"/>
  <c r="C3030" i="21"/>
  <c r="C3031" i="21"/>
  <c r="C3032" i="21"/>
  <c r="C3033" i="21"/>
  <c r="C3034" i="21"/>
  <c r="C3035" i="21"/>
  <c r="C3036" i="21"/>
  <c r="C3037" i="21"/>
  <c r="C3038" i="21"/>
  <c r="C3039" i="21"/>
  <c r="C3040" i="21"/>
  <c r="C3041" i="21"/>
  <c r="C3042" i="21"/>
  <c r="C3043" i="21"/>
  <c r="C3044" i="21"/>
  <c r="C3045" i="21"/>
  <c r="C3046" i="21"/>
  <c r="C3047" i="21"/>
  <c r="C3048" i="21"/>
  <c r="C3049" i="21"/>
  <c r="C3050" i="21"/>
  <c r="C3051" i="21"/>
  <c r="C3052" i="21"/>
  <c r="C3053" i="21"/>
  <c r="C3054" i="21"/>
  <c r="C3055" i="21"/>
  <c r="C3056" i="21"/>
  <c r="C3057" i="21"/>
  <c r="C3058" i="21"/>
  <c r="C3059" i="21"/>
  <c r="C3060" i="21"/>
  <c r="C3061" i="21"/>
  <c r="C3062" i="21"/>
  <c r="C3063" i="21"/>
  <c r="C3064" i="21"/>
  <c r="C3065" i="21"/>
  <c r="C3066" i="21"/>
  <c r="C3067" i="21"/>
  <c r="C3068" i="21"/>
  <c r="C3069" i="21"/>
  <c r="C3070" i="21"/>
  <c r="C3071" i="21"/>
  <c r="C3072" i="21"/>
  <c r="C3073" i="21"/>
  <c r="C3074" i="21"/>
  <c r="C3075" i="21"/>
  <c r="C3076" i="21"/>
  <c r="C3077" i="21"/>
  <c r="C3078" i="21"/>
  <c r="C3079" i="21"/>
  <c r="C3080" i="21"/>
  <c r="C3081" i="21"/>
  <c r="C3082" i="21"/>
  <c r="C3083" i="21"/>
  <c r="C3084" i="21"/>
  <c r="C3085" i="21"/>
  <c r="C3086" i="21"/>
  <c r="C3087" i="21"/>
  <c r="C3088" i="21"/>
  <c r="C3089" i="21"/>
  <c r="C3090" i="21"/>
  <c r="C3091" i="21"/>
  <c r="C3092" i="21"/>
  <c r="C3093" i="21"/>
  <c r="C3094" i="21"/>
  <c r="C3095" i="21"/>
  <c r="C3096" i="21"/>
  <c r="C3097" i="21"/>
  <c r="C3098" i="21"/>
  <c r="C3099" i="21"/>
  <c r="C3100" i="21"/>
  <c r="C3101" i="21"/>
  <c r="C3102" i="21"/>
  <c r="C3103" i="21"/>
  <c r="C3104" i="21"/>
  <c r="C3105" i="21"/>
  <c r="C3106" i="21"/>
  <c r="C3107" i="21"/>
  <c r="C3108" i="21"/>
  <c r="C3109" i="21"/>
  <c r="C3110" i="21"/>
  <c r="C3111" i="21"/>
  <c r="C3112" i="21"/>
  <c r="C3113" i="21"/>
  <c r="C3114" i="21"/>
  <c r="C3115" i="21"/>
  <c r="C3116" i="21"/>
  <c r="C3117" i="21"/>
  <c r="C3118" i="21"/>
  <c r="C3119" i="21"/>
  <c r="C3120" i="21"/>
  <c r="C3121" i="21"/>
  <c r="C3122" i="21"/>
  <c r="C3123" i="21"/>
  <c r="C3124" i="21"/>
  <c r="C3125" i="21"/>
  <c r="C3126" i="21"/>
  <c r="C3127" i="21"/>
  <c r="C3128" i="21"/>
  <c r="C3129" i="21"/>
  <c r="C3130" i="21"/>
  <c r="C3131" i="21"/>
  <c r="C3132" i="21"/>
  <c r="C3133" i="21"/>
  <c r="C3134" i="21"/>
  <c r="C3135" i="21"/>
  <c r="C3136" i="21"/>
  <c r="C3137" i="21"/>
  <c r="C3138" i="21"/>
  <c r="C3139" i="21"/>
  <c r="C3140" i="21"/>
  <c r="C3141" i="21"/>
  <c r="C3142" i="21"/>
  <c r="C3143" i="21"/>
  <c r="C3144" i="21"/>
  <c r="C3145" i="21"/>
  <c r="C3146" i="21"/>
  <c r="C3147" i="21"/>
  <c r="C3148" i="21"/>
  <c r="C3149" i="21"/>
  <c r="C3150" i="21"/>
  <c r="C3151" i="21"/>
  <c r="C3152" i="21"/>
  <c r="C3153" i="21"/>
  <c r="C3154" i="21"/>
  <c r="C3155" i="21"/>
  <c r="C3156" i="21"/>
  <c r="C3157" i="21"/>
  <c r="C3158" i="21"/>
  <c r="C3159" i="21"/>
  <c r="C3160" i="21"/>
  <c r="C3161" i="21"/>
  <c r="C3162" i="21"/>
  <c r="C3163" i="21"/>
  <c r="C3164" i="21"/>
  <c r="C3165" i="21"/>
  <c r="C3166" i="21"/>
  <c r="C3167" i="21"/>
  <c r="C3168" i="21"/>
  <c r="C3169" i="21"/>
  <c r="C3170" i="21"/>
  <c r="C3171" i="21"/>
  <c r="C3172" i="21"/>
  <c r="C3173" i="21"/>
  <c r="C3174" i="21"/>
  <c r="C3175" i="21"/>
  <c r="C3176" i="21"/>
  <c r="C3177" i="21"/>
  <c r="C3178" i="21"/>
  <c r="C3179" i="21"/>
  <c r="C3180" i="21"/>
  <c r="C3181" i="21"/>
  <c r="C3182" i="21"/>
  <c r="C3183" i="21"/>
  <c r="C3184" i="21"/>
  <c r="C3185" i="21"/>
  <c r="C3186" i="21"/>
  <c r="C3187" i="21"/>
  <c r="C3188" i="21"/>
  <c r="C3189" i="21"/>
  <c r="C3190" i="21"/>
  <c r="C3191" i="21"/>
  <c r="C3192" i="21"/>
  <c r="C3193" i="21"/>
  <c r="C3194" i="21"/>
  <c r="C3195" i="21"/>
  <c r="C3196" i="21"/>
  <c r="C3197" i="21"/>
  <c r="C3198" i="21"/>
  <c r="C3199" i="21"/>
  <c r="C3200" i="21"/>
  <c r="C3201" i="21"/>
  <c r="C3202" i="21"/>
  <c r="C3203" i="21"/>
  <c r="C3204" i="21"/>
  <c r="C3205" i="21"/>
  <c r="C3206" i="21"/>
  <c r="C3207" i="21"/>
  <c r="C3208" i="21"/>
  <c r="C3209" i="21"/>
  <c r="C3210" i="21"/>
  <c r="C3211" i="21"/>
  <c r="C3212" i="21"/>
  <c r="C3213" i="21"/>
  <c r="C3214" i="21"/>
  <c r="C3215" i="21"/>
  <c r="C3216" i="21"/>
  <c r="C3217" i="21"/>
  <c r="C3218" i="21"/>
  <c r="C3219" i="21"/>
  <c r="C3220" i="21"/>
  <c r="C3221" i="21"/>
  <c r="C3222" i="21"/>
  <c r="C3223" i="21"/>
  <c r="C3224" i="21"/>
  <c r="C3225" i="21"/>
  <c r="C3226" i="21"/>
  <c r="C3227" i="21"/>
  <c r="C3228" i="21"/>
  <c r="C3229" i="21"/>
  <c r="C3230" i="21"/>
  <c r="C3231" i="21"/>
  <c r="C3232" i="21"/>
  <c r="C3233" i="21"/>
  <c r="C3234" i="21"/>
  <c r="C3235" i="21"/>
  <c r="C3236" i="21"/>
  <c r="C3237" i="21"/>
  <c r="C3238" i="21"/>
  <c r="C3239" i="21"/>
  <c r="C3240" i="21"/>
  <c r="C3241" i="21"/>
  <c r="C3242" i="21"/>
  <c r="C3243" i="21"/>
  <c r="C3244" i="21"/>
  <c r="C3245" i="21"/>
  <c r="C3246" i="21"/>
  <c r="C3247" i="21"/>
  <c r="C3248" i="21"/>
  <c r="C3249" i="21"/>
  <c r="C3250" i="21"/>
  <c r="C3251" i="21"/>
  <c r="C3252" i="21"/>
  <c r="C3253" i="21"/>
  <c r="C3254" i="21"/>
  <c r="C3255" i="21"/>
  <c r="C3256" i="21"/>
  <c r="C3257" i="21"/>
  <c r="C3258" i="21"/>
  <c r="C3259" i="21"/>
  <c r="C3260" i="21"/>
  <c r="C3261" i="21"/>
  <c r="C3262" i="21"/>
  <c r="C3263" i="21"/>
  <c r="C3264" i="21"/>
  <c r="C3265" i="21"/>
  <c r="C3266" i="21"/>
  <c r="C3267" i="21"/>
  <c r="C3268" i="21"/>
  <c r="C3269" i="21"/>
  <c r="C3270" i="21"/>
  <c r="C3271" i="21"/>
  <c r="C3272" i="21"/>
  <c r="C3273" i="21"/>
  <c r="C3274" i="21"/>
  <c r="C3275" i="21"/>
  <c r="C3276" i="21"/>
  <c r="C3277" i="21"/>
  <c r="C3278" i="21"/>
  <c r="C3279" i="21"/>
  <c r="C3280" i="21"/>
  <c r="C3281" i="21"/>
  <c r="C3282" i="21"/>
  <c r="C3283" i="21"/>
  <c r="C3284" i="21"/>
  <c r="C3285" i="21"/>
  <c r="C3286" i="21"/>
  <c r="C3287" i="21"/>
  <c r="C3288" i="21"/>
  <c r="C3289" i="21"/>
  <c r="C3290" i="21"/>
  <c r="C3291" i="21"/>
  <c r="C3292" i="21"/>
  <c r="C3293" i="21"/>
  <c r="C3294" i="21"/>
  <c r="C3295" i="21"/>
  <c r="C3296" i="21"/>
  <c r="C3297" i="21"/>
  <c r="C3298" i="21"/>
  <c r="C3299" i="21"/>
  <c r="C3300" i="21"/>
  <c r="C3301" i="21"/>
  <c r="C3302" i="21"/>
  <c r="C3303" i="21"/>
  <c r="C3304" i="21"/>
  <c r="C3305" i="21"/>
  <c r="C3306" i="21"/>
  <c r="C3307" i="21"/>
  <c r="C3308" i="21"/>
  <c r="C3309" i="21"/>
  <c r="C3310" i="21"/>
  <c r="C3311" i="21"/>
  <c r="C3312" i="21"/>
  <c r="C3313" i="21"/>
  <c r="C3314" i="21"/>
  <c r="C3315" i="21"/>
  <c r="C3316" i="21"/>
  <c r="C3317" i="21"/>
  <c r="C3318" i="21"/>
  <c r="C3319" i="21"/>
  <c r="C3320" i="21"/>
  <c r="C3321" i="21"/>
  <c r="C3322" i="21"/>
  <c r="C3323" i="21"/>
  <c r="C3324" i="21"/>
  <c r="C3325" i="21"/>
  <c r="C3326" i="21"/>
  <c r="C3327" i="21"/>
  <c r="C3328" i="21"/>
  <c r="C3329" i="21"/>
  <c r="C3330" i="21"/>
  <c r="C3331" i="21"/>
  <c r="C3332" i="21"/>
  <c r="C3333" i="21"/>
  <c r="C3334" i="21"/>
  <c r="C3335" i="21"/>
  <c r="C3336" i="21"/>
  <c r="C3337" i="21"/>
  <c r="C3338" i="21"/>
  <c r="C3339" i="21"/>
  <c r="C3340" i="21"/>
  <c r="C3341" i="21"/>
  <c r="C3342" i="21"/>
  <c r="C3343" i="21"/>
  <c r="C3344" i="21"/>
  <c r="C3345" i="21"/>
  <c r="C3346" i="21"/>
  <c r="C3347" i="21"/>
  <c r="C3348" i="21"/>
  <c r="C3349" i="21"/>
  <c r="C3350" i="21"/>
  <c r="C3351" i="21"/>
  <c r="C3352" i="21"/>
  <c r="C3353" i="21"/>
  <c r="C3354" i="21"/>
  <c r="C3355" i="21"/>
  <c r="C3356" i="21"/>
  <c r="C3357" i="21"/>
  <c r="C3358" i="21"/>
  <c r="C3359" i="21"/>
  <c r="C3360" i="21"/>
  <c r="C3361" i="21"/>
  <c r="C3362" i="21"/>
  <c r="C3363" i="21"/>
  <c r="C3364" i="21"/>
  <c r="C3365" i="21"/>
  <c r="C3366" i="21"/>
  <c r="C3367" i="21"/>
  <c r="C3368" i="21"/>
  <c r="C3369" i="21"/>
  <c r="C3370" i="21"/>
  <c r="C3371" i="21"/>
  <c r="N36" i="29" l="1"/>
  <c r="N40" i="29"/>
  <c r="N42" i="29"/>
  <c r="R42" i="29"/>
  <c r="R40" i="29"/>
  <c r="O40" i="29"/>
  <c r="Q36" i="29"/>
  <c r="P40" i="29"/>
  <c r="R36" i="29"/>
  <c r="O36" i="29"/>
  <c r="T42" i="29"/>
  <c r="S42" i="29"/>
  <c r="Q42" i="29"/>
  <c r="T40" i="29"/>
  <c r="S36" i="29"/>
  <c r="S40" i="29"/>
  <c r="U40" i="29"/>
  <c r="P42" i="29"/>
  <c r="O42" i="29"/>
  <c r="Q40" i="29"/>
  <c r="T36" i="29"/>
  <c r="U42" i="29"/>
  <c r="U36" i="29"/>
  <c r="P36" i="29"/>
  <c r="R15" i="19"/>
  <c r="R14" i="19"/>
  <c r="R13" i="19"/>
  <c r="R12" i="19"/>
  <c r="R11" i="19"/>
  <c r="R10" i="19"/>
  <c r="U83" i="29"/>
  <c r="B4" i="26"/>
  <c r="W9" i="26"/>
  <c r="W8" i="26"/>
  <c r="W7" i="26"/>
  <c r="B63" i="26"/>
  <c r="D48" i="26"/>
  <c r="D49" i="26"/>
  <c r="D50" i="26"/>
  <c r="D51" i="26"/>
  <c r="D52" i="26"/>
  <c r="D53" i="26"/>
  <c r="D54" i="26"/>
  <c r="D55" i="26"/>
  <c r="D56" i="26"/>
  <c r="D47" i="26"/>
  <c r="D19" i="26"/>
  <c r="D20" i="26"/>
  <c r="D21" i="26"/>
  <c r="D22" i="26"/>
  <c r="D23" i="26"/>
  <c r="D24" i="26"/>
  <c r="D25" i="26"/>
  <c r="D26" i="26"/>
  <c r="D27" i="26"/>
  <c r="D18" i="26"/>
  <c r="E5" i="26"/>
  <c r="B33" i="26"/>
  <c r="J5" i="19"/>
  <c r="L5" i="19"/>
  <c r="M5" i="19"/>
  <c r="N5" i="19"/>
  <c r="O5" i="19"/>
  <c r="P5" i="19"/>
  <c r="Q5" i="19"/>
  <c r="I5" i="19"/>
  <c r="P7" i="19" l="1" a="1"/>
  <c r="P7" i="19" s="1"/>
  <c r="P8" i="19" a="1"/>
  <c r="P8" i="19" s="1"/>
  <c r="P42" i="19"/>
  <c r="P60" i="19"/>
  <c r="L8" i="19" a="1"/>
  <c r="L8" i="19" s="1"/>
  <c r="L7" i="19" a="1"/>
  <c r="L7" i="19" s="1"/>
  <c r="L60" i="19"/>
  <c r="L42" i="19"/>
  <c r="O8" i="19" a="1"/>
  <c r="O8" i="19" s="1"/>
  <c r="O7" i="19" a="1"/>
  <c r="O7" i="19" s="1"/>
  <c r="O60" i="19"/>
  <c r="O42" i="19"/>
  <c r="J7" i="19" a="1"/>
  <c r="J7" i="19" s="1"/>
  <c r="J8" i="19" a="1"/>
  <c r="J8" i="19" s="1"/>
  <c r="J60" i="19"/>
  <c r="J42" i="19"/>
  <c r="I7" i="19" a="1"/>
  <c r="I7" i="19" s="1"/>
  <c r="I8" i="19" a="1"/>
  <c r="I8" i="19" s="1"/>
  <c r="I60" i="19"/>
  <c r="I42" i="19"/>
  <c r="N7" i="19" a="1"/>
  <c r="N7" i="19" s="1"/>
  <c r="N8" i="19" a="1"/>
  <c r="N8" i="19" s="1"/>
  <c r="N60" i="19"/>
  <c r="N42" i="19"/>
  <c r="Q7" i="19" a="1"/>
  <c r="Q7" i="19" s="1"/>
  <c r="Q8" i="19" a="1"/>
  <c r="Q8" i="19" s="1"/>
  <c r="Q60" i="19"/>
  <c r="Q42" i="19"/>
  <c r="M8" i="19" a="1"/>
  <c r="M8" i="19" s="1"/>
  <c r="M7" i="19" a="1"/>
  <c r="M7" i="19" s="1"/>
  <c r="M60" i="19"/>
  <c r="M42" i="19"/>
  <c r="R46" i="19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A59" i="29"/>
  <c r="A60" i="29"/>
  <c r="A61" i="29"/>
  <c r="A62" i="29"/>
  <c r="A63" i="29"/>
  <c r="A64" i="29"/>
  <c r="A65" i="29"/>
  <c r="A66" i="29"/>
  <c r="A67" i="29"/>
  <c r="A68" i="29"/>
  <c r="A69" i="29"/>
  <c r="A70" i="29"/>
  <c r="A71" i="29"/>
  <c r="A72" i="29"/>
  <c r="A73" i="29"/>
  <c r="A74" i="29"/>
  <c r="A75" i="29"/>
  <c r="A76" i="29"/>
  <c r="A77" i="29"/>
  <c r="A78" i="29"/>
  <c r="A79" i="29"/>
  <c r="A80" i="29"/>
  <c r="A81" i="29"/>
  <c r="A82" i="29"/>
  <c r="A83" i="29"/>
  <c r="A84" i="29"/>
  <c r="A85" i="29"/>
  <c r="A86" i="29"/>
  <c r="A87" i="29"/>
  <c r="A88" i="29"/>
  <c r="A89" i="29"/>
  <c r="A90" i="29"/>
  <c r="A91" i="29"/>
  <c r="A92" i="29"/>
  <c r="A93" i="29"/>
  <c r="A94" i="29"/>
  <c r="A95" i="29"/>
  <c r="A96" i="29"/>
  <c r="A97" i="29"/>
  <c r="A98" i="29"/>
  <c r="A99" i="29"/>
  <c r="A100" i="29"/>
  <c r="A101" i="29"/>
  <c r="A102" i="29"/>
  <c r="A103" i="29"/>
  <c r="A104" i="29"/>
  <c r="A105" i="29"/>
  <c r="A106" i="29"/>
  <c r="A107" i="29"/>
  <c r="A108" i="29"/>
  <c r="A109" i="29"/>
  <c r="A110" i="29"/>
  <c r="A111" i="29"/>
  <c r="A112" i="29"/>
  <c r="A113" i="29"/>
  <c r="A114" i="29"/>
  <c r="A115" i="29"/>
  <c r="A116" i="29"/>
  <c r="A117" i="29"/>
  <c r="A118" i="29"/>
  <c r="A119" i="29"/>
  <c r="A120" i="29"/>
  <c r="A2" i="29"/>
  <c r="R7" i="19" l="1"/>
  <c r="R42" i="19"/>
  <c r="R60" i="19"/>
  <c r="R8" i="19"/>
  <c r="R26" i="19"/>
  <c r="R47" i="19"/>
  <c r="R48" i="19"/>
  <c r="R45" i="19"/>
  <c r="R44" i="19"/>
  <c r="R27" i="19"/>
  <c r="H6" i="19"/>
  <c r="H17" i="19" s="1"/>
  <c r="L6" i="19"/>
  <c r="P6" i="19"/>
  <c r="O6" i="19"/>
  <c r="I6" i="19"/>
  <c r="M6" i="19"/>
  <c r="Q6" i="19"/>
  <c r="J6" i="19"/>
  <c r="N6" i="19"/>
  <c r="K6" i="19"/>
  <c r="K17" i="19" s="1"/>
  <c r="K53" i="19"/>
  <c r="K54" i="19" s="1"/>
  <c r="K55" i="19" s="1"/>
  <c r="G53" i="19"/>
  <c r="G54" i="19" s="1"/>
  <c r="G55" i="19" s="1"/>
  <c r="K71" i="19"/>
  <c r="K72" i="19" s="1"/>
  <c r="K73" i="19" s="1"/>
  <c r="H71" i="19"/>
  <c r="H72" i="19" s="1"/>
  <c r="H73" i="19" s="1"/>
  <c r="L53" i="19"/>
  <c r="L54" i="19" s="1"/>
  <c r="L55" i="19" s="1"/>
  <c r="L71" i="19"/>
  <c r="L72" i="19" s="1"/>
  <c r="L73" i="19" s="1"/>
  <c r="N71" i="19"/>
  <c r="N72" i="19" s="1"/>
  <c r="N73" i="19" s="1"/>
  <c r="J71" i="19"/>
  <c r="J72" i="19" s="1"/>
  <c r="J73" i="19" s="1"/>
  <c r="N53" i="19"/>
  <c r="N54" i="19" s="1"/>
  <c r="N55" i="19" s="1"/>
  <c r="M53" i="19"/>
  <c r="M54" i="19" s="1"/>
  <c r="M55" i="19" s="1"/>
  <c r="O53" i="19"/>
  <c r="O54" i="19" s="1"/>
  <c r="O55" i="19" s="1"/>
  <c r="M71" i="19"/>
  <c r="M72" i="19" s="1"/>
  <c r="M73" i="19" s="1"/>
  <c r="P71" i="19"/>
  <c r="P72" i="19" s="1"/>
  <c r="P73" i="19" s="1"/>
  <c r="P53" i="19"/>
  <c r="P54" i="19" s="1"/>
  <c r="P55" i="19" s="1"/>
  <c r="Q71" i="19"/>
  <c r="Q72" i="19" s="1"/>
  <c r="Q73" i="19" s="1"/>
  <c r="O71" i="19"/>
  <c r="O72" i="19" s="1"/>
  <c r="O73" i="19" s="1"/>
  <c r="Q53" i="19"/>
  <c r="Q54" i="19" s="1"/>
  <c r="Q55" i="19" s="1"/>
  <c r="I53" i="19"/>
  <c r="G6" i="19"/>
  <c r="G17" i="19" s="1"/>
  <c r="H53" i="19"/>
  <c r="H54" i="19" s="1"/>
  <c r="H55" i="19" s="1"/>
  <c r="K35" i="19"/>
  <c r="K36" i="19" s="1"/>
  <c r="K37" i="19" s="1"/>
  <c r="G35" i="19"/>
  <c r="G36" i="19" s="1"/>
  <c r="G37" i="19" s="1"/>
  <c r="H35" i="19"/>
  <c r="H36" i="19" s="1"/>
  <c r="H37" i="19" s="1"/>
  <c r="G71" i="19"/>
  <c r="G72" i="19" s="1"/>
  <c r="G73" i="19" s="1"/>
  <c r="M35" i="19"/>
  <c r="M36" i="19" s="1"/>
  <c r="M37" i="19" s="1"/>
  <c r="N35" i="19"/>
  <c r="N36" i="19" s="1"/>
  <c r="N37" i="19" s="1"/>
  <c r="O35" i="19"/>
  <c r="O36" i="19" s="1"/>
  <c r="O37" i="19" s="1"/>
  <c r="P35" i="19"/>
  <c r="P36" i="19" s="1"/>
  <c r="P37" i="19" s="1"/>
  <c r="Q35" i="19"/>
  <c r="Q36" i="19" s="1"/>
  <c r="Q37" i="19" s="1"/>
  <c r="J53" i="19"/>
  <c r="J54" i="19" s="1"/>
  <c r="J55" i="19" s="1"/>
  <c r="J35" i="19"/>
  <c r="J36" i="19" s="1"/>
  <c r="J37" i="19" s="1"/>
  <c r="L35" i="19"/>
  <c r="L36" i="19" s="1"/>
  <c r="L37" i="19" s="1"/>
  <c r="R43" i="19"/>
  <c r="R61" i="19"/>
  <c r="R25" i="19"/>
  <c r="I71" i="19" l="1"/>
  <c r="R71" i="19" s="1"/>
  <c r="R72" i="19" s="1"/>
  <c r="R73" i="19" s="1"/>
  <c r="I35" i="19"/>
  <c r="I36" i="19" s="1"/>
  <c r="I37" i="19" s="1"/>
  <c r="I54" i="19"/>
  <c r="I55" i="19" s="1"/>
  <c r="R53" i="19"/>
  <c r="R54" i="19" s="1"/>
  <c r="R55" i="19" s="1"/>
  <c r="V3" i="26"/>
  <c r="AD5" i="26" s="1"/>
  <c r="R35" i="19" l="1"/>
  <c r="R36" i="19" s="1"/>
  <c r="R37" i="19" s="1"/>
  <c r="I72" i="19"/>
  <c r="I73" i="19" s="1"/>
  <c r="AE5" i="26"/>
  <c r="X9" i="26"/>
  <c r="X8" i="26"/>
  <c r="X7" i="26"/>
  <c r="Q7" i="26"/>
  <c r="C2" i="21" l="1"/>
  <c r="AD8" i="26" l="1"/>
  <c r="AE7" i="26"/>
  <c r="AE8" i="26"/>
  <c r="AE9" i="26"/>
  <c r="AD7" i="26"/>
  <c r="AD9" i="26"/>
  <c r="B65" i="26"/>
  <c r="B66" i="26"/>
  <c r="B67" i="26"/>
  <c r="B68" i="26"/>
  <c r="B69" i="26"/>
  <c r="B70" i="26"/>
  <c r="B71" i="26"/>
  <c r="B72" i="26"/>
  <c r="B73" i="26"/>
  <c r="B64" i="26"/>
  <c r="B35" i="26"/>
  <c r="B36" i="26"/>
  <c r="B37" i="26"/>
  <c r="B38" i="26"/>
  <c r="B39" i="26"/>
  <c r="B40" i="26"/>
  <c r="B41" i="26"/>
  <c r="B42" i="26"/>
  <c r="B43" i="26"/>
  <c r="B34" i="26"/>
  <c r="B6" i="26"/>
  <c r="B7" i="26"/>
  <c r="B8" i="26"/>
  <c r="B9" i="26"/>
  <c r="B10" i="26"/>
  <c r="B11" i="26"/>
  <c r="B12" i="26"/>
  <c r="B13" i="26"/>
  <c r="B14" i="26"/>
  <c r="B5" i="26"/>
  <c r="AF8" i="26" l="1"/>
  <c r="AF9" i="26"/>
  <c r="AF7" i="26"/>
  <c r="F65" i="26"/>
  <c r="G65" i="26"/>
  <c r="H65" i="26"/>
  <c r="I65" i="26"/>
  <c r="J65" i="26"/>
  <c r="K65" i="26"/>
  <c r="L65" i="26"/>
  <c r="M65" i="26"/>
  <c r="F66" i="26"/>
  <c r="G66" i="26"/>
  <c r="H66" i="26"/>
  <c r="I66" i="26"/>
  <c r="J66" i="26"/>
  <c r="K66" i="26"/>
  <c r="L66" i="26"/>
  <c r="M66" i="26"/>
  <c r="F67" i="26"/>
  <c r="G67" i="26"/>
  <c r="H67" i="26"/>
  <c r="I67" i="26"/>
  <c r="J67" i="26"/>
  <c r="K67" i="26"/>
  <c r="L67" i="26"/>
  <c r="M67" i="26"/>
  <c r="F68" i="26"/>
  <c r="G68" i="26"/>
  <c r="H68" i="26"/>
  <c r="I68" i="26"/>
  <c r="J68" i="26"/>
  <c r="K68" i="26"/>
  <c r="L68" i="26"/>
  <c r="M68" i="26"/>
  <c r="F69" i="26"/>
  <c r="G69" i="26"/>
  <c r="H69" i="26"/>
  <c r="I69" i="26"/>
  <c r="J69" i="26"/>
  <c r="K69" i="26"/>
  <c r="L69" i="26"/>
  <c r="M69" i="26"/>
  <c r="F70" i="26"/>
  <c r="G70" i="26"/>
  <c r="H70" i="26"/>
  <c r="I70" i="26"/>
  <c r="J70" i="26"/>
  <c r="K70" i="26"/>
  <c r="L70" i="26"/>
  <c r="M70" i="26"/>
  <c r="F71" i="26"/>
  <c r="G71" i="26"/>
  <c r="H71" i="26"/>
  <c r="I71" i="26"/>
  <c r="J71" i="26"/>
  <c r="K71" i="26"/>
  <c r="L71" i="26"/>
  <c r="M71" i="26"/>
  <c r="F72" i="26"/>
  <c r="G72" i="26"/>
  <c r="H72" i="26"/>
  <c r="I72" i="26"/>
  <c r="J72" i="26"/>
  <c r="K72" i="26"/>
  <c r="L72" i="26"/>
  <c r="M72" i="26"/>
  <c r="F73" i="26"/>
  <c r="G73" i="26"/>
  <c r="H73" i="26"/>
  <c r="I73" i="26"/>
  <c r="J73" i="26"/>
  <c r="K73" i="26"/>
  <c r="L73" i="26"/>
  <c r="M73" i="26"/>
  <c r="F35" i="26"/>
  <c r="G35" i="26"/>
  <c r="H35" i="26"/>
  <c r="I35" i="26"/>
  <c r="J35" i="26"/>
  <c r="K35" i="26"/>
  <c r="L35" i="26"/>
  <c r="M35" i="26"/>
  <c r="F36" i="26"/>
  <c r="G36" i="26"/>
  <c r="H36" i="26"/>
  <c r="I36" i="26"/>
  <c r="J36" i="26"/>
  <c r="K36" i="26"/>
  <c r="L36" i="26"/>
  <c r="M36" i="26"/>
  <c r="F37" i="26"/>
  <c r="G37" i="26"/>
  <c r="H37" i="26"/>
  <c r="I37" i="26"/>
  <c r="J37" i="26"/>
  <c r="K37" i="26"/>
  <c r="L37" i="26"/>
  <c r="M37" i="26"/>
  <c r="F38" i="26"/>
  <c r="G38" i="26"/>
  <c r="H38" i="26"/>
  <c r="I38" i="26"/>
  <c r="J38" i="26"/>
  <c r="K38" i="26"/>
  <c r="L38" i="26"/>
  <c r="M38" i="26"/>
  <c r="F39" i="26"/>
  <c r="G39" i="26"/>
  <c r="H39" i="26"/>
  <c r="I39" i="26"/>
  <c r="J39" i="26"/>
  <c r="K39" i="26"/>
  <c r="L39" i="26"/>
  <c r="M39" i="26"/>
  <c r="F40" i="26"/>
  <c r="G40" i="26"/>
  <c r="H40" i="26"/>
  <c r="I40" i="26"/>
  <c r="J40" i="26"/>
  <c r="K40" i="26"/>
  <c r="L40" i="26"/>
  <c r="M40" i="26"/>
  <c r="F41" i="26"/>
  <c r="G41" i="26"/>
  <c r="H41" i="26"/>
  <c r="I41" i="26"/>
  <c r="J41" i="26"/>
  <c r="K41" i="26"/>
  <c r="L41" i="26"/>
  <c r="M41" i="26"/>
  <c r="F42" i="26"/>
  <c r="G42" i="26"/>
  <c r="H42" i="26"/>
  <c r="I42" i="26"/>
  <c r="J42" i="26"/>
  <c r="K42" i="26"/>
  <c r="L42" i="26"/>
  <c r="M42" i="26"/>
  <c r="F43" i="26"/>
  <c r="G43" i="26"/>
  <c r="H43" i="26"/>
  <c r="I43" i="26"/>
  <c r="J43" i="26"/>
  <c r="K43" i="26"/>
  <c r="L43" i="26"/>
  <c r="M43" i="26"/>
  <c r="F7" i="26"/>
  <c r="G7" i="26"/>
  <c r="H7" i="26"/>
  <c r="I7" i="26"/>
  <c r="J7" i="26"/>
  <c r="K7" i="26"/>
  <c r="L7" i="26"/>
  <c r="M7" i="26"/>
  <c r="F8" i="26"/>
  <c r="G8" i="26"/>
  <c r="H8" i="26"/>
  <c r="I8" i="26"/>
  <c r="J8" i="26"/>
  <c r="K8" i="26"/>
  <c r="L8" i="26"/>
  <c r="M8" i="26"/>
  <c r="F9" i="26"/>
  <c r="G9" i="26"/>
  <c r="H9" i="26"/>
  <c r="I9" i="26"/>
  <c r="J9" i="26"/>
  <c r="K9" i="26"/>
  <c r="L9" i="26"/>
  <c r="M9" i="26"/>
  <c r="F10" i="26"/>
  <c r="G10" i="26"/>
  <c r="H10" i="26"/>
  <c r="I10" i="26"/>
  <c r="J10" i="26"/>
  <c r="K10" i="26"/>
  <c r="L10" i="26"/>
  <c r="M10" i="26"/>
  <c r="F11" i="26"/>
  <c r="G11" i="26"/>
  <c r="H11" i="26"/>
  <c r="I11" i="26"/>
  <c r="J11" i="26"/>
  <c r="K11" i="26"/>
  <c r="L11" i="26"/>
  <c r="M11" i="26"/>
  <c r="F12" i="26"/>
  <c r="G12" i="26"/>
  <c r="H12" i="26"/>
  <c r="I12" i="26"/>
  <c r="J12" i="26"/>
  <c r="K12" i="26"/>
  <c r="L12" i="26"/>
  <c r="M12" i="26"/>
  <c r="F13" i="26"/>
  <c r="G13" i="26"/>
  <c r="H13" i="26"/>
  <c r="I13" i="26"/>
  <c r="J13" i="26"/>
  <c r="K13" i="26"/>
  <c r="L13" i="26"/>
  <c r="M13" i="26"/>
  <c r="F14" i="26"/>
  <c r="G14" i="26"/>
  <c r="H14" i="26"/>
  <c r="I14" i="26"/>
  <c r="J14" i="26"/>
  <c r="K14" i="26"/>
  <c r="L14" i="26"/>
  <c r="M14" i="26"/>
  <c r="E35" i="26" l="1"/>
  <c r="E36" i="26"/>
  <c r="E37" i="26"/>
  <c r="E38" i="26"/>
  <c r="E39" i="26"/>
  <c r="E40" i="26"/>
  <c r="E41" i="26"/>
  <c r="E42" i="26"/>
  <c r="E43" i="26"/>
  <c r="E34" i="26"/>
  <c r="E65" i="26"/>
  <c r="E66" i="26"/>
  <c r="E67" i="26"/>
  <c r="E68" i="26"/>
  <c r="E69" i="26"/>
  <c r="E70" i="26"/>
  <c r="E71" i="26"/>
  <c r="E72" i="26"/>
  <c r="E73" i="26"/>
  <c r="E64" i="26"/>
  <c r="D86" i="26" l="1"/>
  <c r="C86" i="26"/>
  <c r="D85" i="26"/>
  <c r="C85" i="26"/>
  <c r="D84" i="26"/>
  <c r="C84" i="26"/>
  <c r="B84" i="26"/>
  <c r="D83" i="26"/>
  <c r="C83" i="26"/>
  <c r="D82" i="26"/>
  <c r="C82" i="26"/>
  <c r="D81" i="26"/>
  <c r="C81" i="26"/>
  <c r="D80" i="26"/>
  <c r="C80" i="26"/>
  <c r="D79" i="26"/>
  <c r="C79" i="26"/>
  <c r="D78" i="26"/>
  <c r="C78" i="26"/>
  <c r="D77" i="26"/>
  <c r="C77" i="26"/>
  <c r="E76" i="26"/>
  <c r="C76" i="26"/>
  <c r="N73" i="26"/>
  <c r="B86" i="26"/>
  <c r="N72" i="26"/>
  <c r="B85" i="26"/>
  <c r="N71" i="26"/>
  <c r="N70" i="26"/>
  <c r="B83" i="26"/>
  <c r="N69" i="26"/>
  <c r="B82" i="26"/>
  <c r="N68" i="26"/>
  <c r="B81" i="26"/>
  <c r="N67" i="26"/>
  <c r="B80" i="26"/>
  <c r="N66" i="26"/>
  <c r="B79" i="26"/>
  <c r="N65" i="26"/>
  <c r="B78" i="26"/>
  <c r="B77" i="26"/>
  <c r="B76" i="26"/>
  <c r="M62" i="26"/>
  <c r="L62" i="26"/>
  <c r="K62" i="26"/>
  <c r="J62" i="26"/>
  <c r="I62" i="26"/>
  <c r="H62" i="26"/>
  <c r="G62" i="26"/>
  <c r="F62" i="26"/>
  <c r="C56" i="26"/>
  <c r="C55" i="26"/>
  <c r="C54" i="26"/>
  <c r="C53" i="26"/>
  <c r="C52" i="26"/>
  <c r="C51" i="26"/>
  <c r="C50" i="26"/>
  <c r="C49" i="26"/>
  <c r="C48" i="26"/>
  <c r="C47" i="26"/>
  <c r="E46" i="26"/>
  <c r="C46" i="26"/>
  <c r="N43" i="26"/>
  <c r="B56" i="26"/>
  <c r="N42" i="26"/>
  <c r="B55" i="26"/>
  <c r="N41" i="26"/>
  <c r="B54" i="26"/>
  <c r="N40" i="26"/>
  <c r="B53" i="26"/>
  <c r="N39" i="26"/>
  <c r="B52" i="26"/>
  <c r="N38" i="26"/>
  <c r="B51" i="26"/>
  <c r="N37" i="26"/>
  <c r="B50" i="26"/>
  <c r="N36" i="26"/>
  <c r="B49" i="26"/>
  <c r="N35" i="26"/>
  <c r="B48" i="26"/>
  <c r="E44" i="26"/>
  <c r="B47" i="26"/>
  <c r="B46" i="26"/>
  <c r="M32" i="26"/>
  <c r="L32" i="26"/>
  <c r="K32" i="26"/>
  <c r="J32" i="26"/>
  <c r="I32" i="26"/>
  <c r="H32" i="26"/>
  <c r="G32" i="26"/>
  <c r="F32" i="26"/>
  <c r="C27" i="26"/>
  <c r="C26" i="26"/>
  <c r="C25" i="26"/>
  <c r="C24" i="26"/>
  <c r="C23" i="26"/>
  <c r="C22" i="26"/>
  <c r="C21" i="26"/>
  <c r="C20" i="26"/>
  <c r="C19" i="26"/>
  <c r="C18" i="26"/>
  <c r="E18" i="26" s="1"/>
  <c r="E17" i="26"/>
  <c r="C17" i="26"/>
  <c r="N14" i="26"/>
  <c r="E14" i="26"/>
  <c r="B27" i="26"/>
  <c r="N13" i="26"/>
  <c r="E13" i="26"/>
  <c r="B26" i="26"/>
  <c r="N12" i="26"/>
  <c r="E12" i="26"/>
  <c r="B25" i="26"/>
  <c r="N11" i="26"/>
  <c r="E11" i="26"/>
  <c r="B24" i="26"/>
  <c r="N10" i="26"/>
  <c r="E10" i="26"/>
  <c r="B23" i="26"/>
  <c r="Q9" i="26"/>
  <c r="N9" i="26"/>
  <c r="E9" i="26"/>
  <c r="B22" i="26"/>
  <c r="Q8" i="26"/>
  <c r="N8" i="26"/>
  <c r="E8" i="26"/>
  <c r="B21" i="26"/>
  <c r="N7" i="26"/>
  <c r="E7" i="26"/>
  <c r="B20" i="26"/>
  <c r="E6" i="26"/>
  <c r="B19" i="26"/>
  <c r="B18" i="26"/>
  <c r="B17" i="26"/>
  <c r="M3" i="26"/>
  <c r="L3" i="26"/>
  <c r="K3" i="26"/>
  <c r="J3" i="26"/>
  <c r="I3" i="26"/>
  <c r="H3" i="26"/>
  <c r="G3" i="26"/>
  <c r="F3" i="26"/>
  <c r="G19" i="26" l="1"/>
  <c r="K19" i="26"/>
  <c r="F19" i="26"/>
  <c r="H19" i="26"/>
  <c r="L19" i="26"/>
  <c r="I19" i="26"/>
  <c r="M19" i="26"/>
  <c r="J19" i="26"/>
  <c r="G23" i="26"/>
  <c r="K23" i="26"/>
  <c r="M23" i="26"/>
  <c r="J23" i="26"/>
  <c r="H23" i="26"/>
  <c r="L23" i="26"/>
  <c r="I23" i="26"/>
  <c r="F23" i="26"/>
  <c r="J26" i="26"/>
  <c r="H26" i="26"/>
  <c r="M26" i="26"/>
  <c r="G26" i="26"/>
  <c r="K26" i="26"/>
  <c r="L26" i="26"/>
  <c r="F26" i="26"/>
  <c r="I26" i="26"/>
  <c r="F77" i="26"/>
  <c r="J77" i="26"/>
  <c r="I77" i="26"/>
  <c r="G77" i="26"/>
  <c r="K77" i="26"/>
  <c r="H77" i="26"/>
  <c r="L77" i="26"/>
  <c r="M77" i="26"/>
  <c r="F79" i="26"/>
  <c r="J79" i="26"/>
  <c r="M79" i="26"/>
  <c r="G79" i="26"/>
  <c r="K79" i="26"/>
  <c r="H79" i="26"/>
  <c r="L79" i="26"/>
  <c r="I79" i="26"/>
  <c r="N81" i="26"/>
  <c r="F81" i="26"/>
  <c r="J81" i="26"/>
  <c r="M81" i="26"/>
  <c r="G81" i="26"/>
  <c r="K81" i="26"/>
  <c r="H81" i="26"/>
  <c r="L81" i="26"/>
  <c r="I81" i="26"/>
  <c r="F83" i="26"/>
  <c r="J83" i="26"/>
  <c r="M83" i="26"/>
  <c r="G83" i="26"/>
  <c r="K83" i="26"/>
  <c r="H83" i="26"/>
  <c r="L83" i="26"/>
  <c r="I83" i="26"/>
  <c r="H20" i="26"/>
  <c r="L20" i="26"/>
  <c r="F20" i="26"/>
  <c r="J20" i="26"/>
  <c r="G20" i="26"/>
  <c r="I20" i="26"/>
  <c r="M20" i="26"/>
  <c r="K20" i="26"/>
  <c r="E24" i="26"/>
  <c r="H24" i="26"/>
  <c r="L24" i="26"/>
  <c r="F24" i="26"/>
  <c r="K24" i="26"/>
  <c r="I24" i="26"/>
  <c r="M24" i="26"/>
  <c r="J24" i="26"/>
  <c r="G24" i="26"/>
  <c r="G27" i="26"/>
  <c r="K27" i="26"/>
  <c r="I27" i="26"/>
  <c r="H27" i="26"/>
  <c r="L27" i="26"/>
  <c r="M27" i="26"/>
  <c r="J27" i="26"/>
  <c r="F27" i="26"/>
  <c r="N85" i="26"/>
  <c r="F85" i="26"/>
  <c r="J85" i="26"/>
  <c r="M85" i="26"/>
  <c r="G85" i="26"/>
  <c r="K85" i="26"/>
  <c r="H85" i="26"/>
  <c r="L85" i="26"/>
  <c r="I85" i="26"/>
  <c r="I21" i="26"/>
  <c r="M21" i="26"/>
  <c r="K21" i="26"/>
  <c r="H21" i="26"/>
  <c r="J21" i="26"/>
  <c r="F21" i="26"/>
  <c r="G21" i="26"/>
  <c r="L21" i="26"/>
  <c r="N24" i="26"/>
  <c r="F78" i="26"/>
  <c r="J78" i="26"/>
  <c r="M78" i="26"/>
  <c r="G78" i="26"/>
  <c r="K78" i="26"/>
  <c r="H78" i="26"/>
  <c r="L78" i="26"/>
  <c r="I78" i="26"/>
  <c r="F80" i="26"/>
  <c r="J80" i="26"/>
  <c r="M80" i="26"/>
  <c r="G80" i="26"/>
  <c r="K80" i="26"/>
  <c r="H80" i="26"/>
  <c r="L80" i="26"/>
  <c r="I80" i="26"/>
  <c r="N82" i="26"/>
  <c r="F82" i="26"/>
  <c r="J82" i="26"/>
  <c r="M82" i="26"/>
  <c r="G82" i="26"/>
  <c r="K82" i="26"/>
  <c r="H82" i="26"/>
  <c r="L82" i="26"/>
  <c r="I82" i="26"/>
  <c r="F17" i="26"/>
  <c r="J22" i="26"/>
  <c r="L22" i="26"/>
  <c r="F22" i="26"/>
  <c r="I22" i="26"/>
  <c r="G22" i="26"/>
  <c r="K22" i="26"/>
  <c r="H22" i="26"/>
  <c r="M22" i="26"/>
  <c r="N25" i="26"/>
  <c r="I25" i="26"/>
  <c r="M25" i="26"/>
  <c r="G25" i="26"/>
  <c r="L25" i="26"/>
  <c r="J25" i="26"/>
  <c r="F25" i="26"/>
  <c r="K25" i="26"/>
  <c r="H25" i="26"/>
  <c r="F84" i="26"/>
  <c r="J84" i="26"/>
  <c r="M84" i="26"/>
  <c r="G84" i="26"/>
  <c r="K84" i="26"/>
  <c r="H84" i="26"/>
  <c r="L84" i="26"/>
  <c r="I84" i="26"/>
  <c r="N86" i="26"/>
  <c r="F86" i="26"/>
  <c r="J86" i="26"/>
  <c r="L86" i="26"/>
  <c r="M86" i="26"/>
  <c r="G86" i="26"/>
  <c r="K86" i="26"/>
  <c r="H86" i="26"/>
  <c r="I86" i="26"/>
  <c r="F47" i="26"/>
  <c r="K52" i="26"/>
  <c r="L52" i="26"/>
  <c r="M52" i="26"/>
  <c r="F52" i="26"/>
  <c r="J52" i="26"/>
  <c r="G52" i="26"/>
  <c r="H52" i="26"/>
  <c r="I52" i="26"/>
  <c r="N53" i="26"/>
  <c r="K53" i="26"/>
  <c r="L53" i="26"/>
  <c r="M53" i="26"/>
  <c r="F53" i="26"/>
  <c r="G53" i="26"/>
  <c r="H53" i="26"/>
  <c r="I53" i="26"/>
  <c r="J53" i="26"/>
  <c r="N54" i="26"/>
  <c r="K54" i="26"/>
  <c r="L54" i="26"/>
  <c r="M54" i="26"/>
  <c r="F54" i="26"/>
  <c r="J54" i="26"/>
  <c r="G54" i="26"/>
  <c r="H54" i="26"/>
  <c r="I54" i="26"/>
  <c r="K48" i="26"/>
  <c r="L48" i="26"/>
  <c r="M48" i="26"/>
  <c r="F48" i="26"/>
  <c r="J48" i="26"/>
  <c r="G48" i="26"/>
  <c r="H48" i="26"/>
  <c r="I48" i="26"/>
  <c r="K55" i="26"/>
  <c r="L55" i="26"/>
  <c r="M55" i="26"/>
  <c r="F55" i="26"/>
  <c r="G55" i="26"/>
  <c r="H55" i="26"/>
  <c r="I55" i="26"/>
  <c r="J55" i="26"/>
  <c r="K56" i="26"/>
  <c r="L56" i="26"/>
  <c r="M56" i="26"/>
  <c r="F56" i="26"/>
  <c r="J56" i="26"/>
  <c r="G56" i="26"/>
  <c r="H56" i="26"/>
  <c r="I56" i="26"/>
  <c r="K51" i="26"/>
  <c r="L51" i="26"/>
  <c r="M51" i="26"/>
  <c r="F51" i="26"/>
  <c r="G51" i="26"/>
  <c r="H51" i="26"/>
  <c r="I51" i="26"/>
  <c r="J51" i="26"/>
  <c r="K50" i="26"/>
  <c r="L50" i="26"/>
  <c r="M50" i="26"/>
  <c r="F50" i="26"/>
  <c r="J50" i="26"/>
  <c r="G50" i="26"/>
  <c r="H50" i="26"/>
  <c r="I50" i="26"/>
  <c r="N49" i="26"/>
  <c r="K49" i="26"/>
  <c r="L49" i="26"/>
  <c r="M49" i="26"/>
  <c r="F49" i="26"/>
  <c r="G49" i="26"/>
  <c r="H49" i="26"/>
  <c r="I49" i="26"/>
  <c r="J49" i="26"/>
  <c r="E50" i="26"/>
  <c r="K47" i="26"/>
  <c r="L47" i="26"/>
  <c r="M47" i="26"/>
  <c r="G47" i="26"/>
  <c r="H47" i="26"/>
  <c r="I47" i="26"/>
  <c r="J47" i="26"/>
  <c r="L46" i="26"/>
  <c r="H46" i="26"/>
  <c r="K46" i="26"/>
  <c r="I46" i="26"/>
  <c r="F46" i="26"/>
  <c r="J46" i="26"/>
  <c r="G46" i="26"/>
  <c r="M46" i="26"/>
  <c r="K17" i="26"/>
  <c r="M17" i="26"/>
  <c r="L17" i="26"/>
  <c r="G17" i="26"/>
  <c r="H17" i="26"/>
  <c r="I17" i="26"/>
  <c r="J17" i="26"/>
  <c r="G76" i="26"/>
  <c r="J76" i="26"/>
  <c r="I76" i="26"/>
  <c r="F76" i="26"/>
  <c r="K76" i="26"/>
  <c r="L76" i="26"/>
  <c r="H76" i="26"/>
  <c r="M76" i="26"/>
  <c r="G18" i="26"/>
  <c r="H18" i="26"/>
  <c r="I18" i="26"/>
  <c r="J18" i="26"/>
  <c r="K18" i="26"/>
  <c r="L18" i="26"/>
  <c r="M18" i="26"/>
  <c r="F18" i="26"/>
  <c r="E19" i="26"/>
  <c r="J6" i="26"/>
  <c r="K6" i="26"/>
  <c r="L6" i="26"/>
  <c r="M6" i="26"/>
  <c r="F6" i="26"/>
  <c r="G6" i="26"/>
  <c r="I6" i="26"/>
  <c r="H6" i="26"/>
  <c r="E22" i="26"/>
  <c r="E23" i="26"/>
  <c r="N80" i="26"/>
  <c r="N27" i="26"/>
  <c r="N83" i="26"/>
  <c r="E83" i="26"/>
  <c r="N79" i="26"/>
  <c r="E79" i="26"/>
  <c r="N84" i="26"/>
  <c r="E74" i="26"/>
  <c r="E52" i="26"/>
  <c r="E54" i="26"/>
  <c r="E56" i="26"/>
  <c r="N48" i="26"/>
  <c r="N52" i="26"/>
  <c r="N56" i="26"/>
  <c r="E51" i="26"/>
  <c r="E55" i="26"/>
  <c r="E48" i="26"/>
  <c r="N51" i="26"/>
  <c r="N55" i="26"/>
  <c r="E26" i="26"/>
  <c r="N20" i="26"/>
  <c r="N23" i="26"/>
  <c r="E27" i="26"/>
  <c r="E15" i="26"/>
  <c r="E21" i="26"/>
  <c r="N22" i="26"/>
  <c r="E25" i="26"/>
  <c r="N26" i="26"/>
  <c r="E47" i="26"/>
  <c r="E20" i="26"/>
  <c r="N21" i="26"/>
  <c r="E78" i="26"/>
  <c r="E82" i="26"/>
  <c r="E86" i="26"/>
  <c r="E77" i="26"/>
  <c r="N78" i="26"/>
  <c r="E81" i="26"/>
  <c r="E85" i="26"/>
  <c r="E49" i="26"/>
  <c r="N50" i="26"/>
  <c r="E53" i="26"/>
  <c r="E80" i="26"/>
  <c r="E84" i="26"/>
  <c r="N17" i="26" l="1"/>
  <c r="F57" i="26"/>
  <c r="K87" i="26"/>
  <c r="F87" i="26"/>
  <c r="E28" i="26"/>
  <c r="H57" i="26"/>
  <c r="J87" i="26"/>
  <c r="L87" i="26"/>
  <c r="G87" i="26"/>
  <c r="E57" i="26"/>
  <c r="N6" i="26"/>
  <c r="I28" i="26"/>
  <c r="K28" i="26"/>
  <c r="N19" i="26"/>
  <c r="J28" i="26"/>
  <c r="H28" i="26"/>
  <c r="G28" i="26"/>
  <c r="N18" i="26"/>
  <c r="L28" i="26"/>
  <c r="K57" i="26"/>
  <c r="L57" i="26"/>
  <c r="G57" i="26"/>
  <c r="N76" i="26"/>
  <c r="I57" i="26"/>
  <c r="E87" i="26"/>
  <c r="H87" i="26"/>
  <c r="J57" i="26"/>
  <c r="I87" i="26"/>
  <c r="N46" i="26"/>
  <c r="N77" i="26" l="1"/>
  <c r="M87" i="26"/>
  <c r="S9" i="26" s="1"/>
  <c r="F28" i="26"/>
  <c r="M28" i="26" s="1"/>
  <c r="S7" i="26" s="1"/>
  <c r="N47" i="26"/>
  <c r="M57" i="26"/>
  <c r="T9" i="26" l="1"/>
  <c r="Z9" i="26"/>
  <c r="AA9" i="26" s="1"/>
  <c r="T7" i="26"/>
  <c r="S8" i="26"/>
  <c r="N28" i="26"/>
  <c r="N57" i="26"/>
  <c r="N87" i="26"/>
  <c r="Z7" i="26" l="1"/>
  <c r="AA7" i="26" s="1"/>
  <c r="T8" i="26"/>
  <c r="Z8" i="26"/>
  <c r="AA8" i="26" s="1"/>
  <c r="M64" i="26" l="1"/>
  <c r="L64" i="26"/>
  <c r="K64" i="26"/>
  <c r="J64" i="26"/>
  <c r="I64" i="26"/>
  <c r="H64" i="26"/>
  <c r="G64" i="26"/>
  <c r="F64" i="26"/>
  <c r="I5" i="26" l="1"/>
  <c r="I34" i="26"/>
  <c r="K34" i="26"/>
  <c r="K5" i="26"/>
  <c r="L5" i="26"/>
  <c r="L34" i="26"/>
  <c r="M5" i="26"/>
  <c r="M34" i="26"/>
  <c r="G5" i="26"/>
  <c r="G34" i="26"/>
  <c r="J34" i="26"/>
  <c r="J5" i="26"/>
  <c r="F34" i="26"/>
  <c r="F5" i="26"/>
  <c r="N64" i="26"/>
  <c r="H5" i="26"/>
  <c r="H34" i="26"/>
  <c r="G4" i="26" l="1"/>
  <c r="G15" i="26" s="1"/>
  <c r="I63" i="26"/>
  <c r="I74" i="26" s="1"/>
  <c r="H4" i="26"/>
  <c r="H15" i="26" s="1"/>
  <c r="J33" i="26"/>
  <c r="J44" i="26" s="1"/>
  <c r="F4" i="26"/>
  <c r="M4" i="26"/>
  <c r="M15" i="26" s="1"/>
  <c r="R7" i="26" s="1"/>
  <c r="Y7" i="26" s="1"/>
  <c r="J63" i="26"/>
  <c r="J74" i="26" s="1"/>
  <c r="G33" i="26"/>
  <c r="G44" i="26" s="1"/>
  <c r="L4" i="26"/>
  <c r="L15" i="26" s="1"/>
  <c r="K33" i="26"/>
  <c r="K44" i="26" s="1"/>
  <c r="F63" i="26"/>
  <c r="I33" i="26"/>
  <c r="I44" i="26" s="1"/>
  <c r="H63" i="26"/>
  <c r="H74" i="26" s="1"/>
  <c r="M63" i="26"/>
  <c r="M74" i="26" s="1"/>
  <c r="R9" i="26" s="1"/>
  <c r="Y9" i="26" s="1"/>
  <c r="K4" i="26"/>
  <c r="K15" i="26" s="1"/>
  <c r="L63" i="26"/>
  <c r="L74" i="26" s="1"/>
  <c r="H33" i="26"/>
  <c r="H44" i="26" s="1"/>
  <c r="I4" i="26"/>
  <c r="I15" i="26" s="1"/>
  <c r="G63" i="26"/>
  <c r="G74" i="26" s="1"/>
  <c r="F33" i="26"/>
  <c r="M33" i="26"/>
  <c r="M44" i="26" s="1"/>
  <c r="R8" i="26" s="1"/>
  <c r="Y8" i="26" s="1"/>
  <c r="L33" i="26"/>
  <c r="L44" i="26" s="1"/>
  <c r="K63" i="26"/>
  <c r="K74" i="26" s="1"/>
  <c r="J4" i="26"/>
  <c r="J15" i="26" s="1"/>
  <c r="N5" i="26"/>
  <c r="N34" i="26"/>
  <c r="D77" i="22"/>
  <c r="D47" i="22"/>
  <c r="D18" i="22"/>
  <c r="D19" i="22"/>
  <c r="D86" i="22"/>
  <c r="G86" i="22" s="1"/>
  <c r="J86" i="22" s="1"/>
  <c r="M86" i="22" s="1"/>
  <c r="C86" i="22"/>
  <c r="F86" i="22" s="1"/>
  <c r="I86" i="22" s="1"/>
  <c r="L86" i="22" s="1"/>
  <c r="D85" i="22"/>
  <c r="G85" i="22" s="1"/>
  <c r="J85" i="22" s="1"/>
  <c r="M85" i="22" s="1"/>
  <c r="C85" i="22"/>
  <c r="O85" i="22" s="1"/>
  <c r="D84" i="22"/>
  <c r="G84" i="22" s="1"/>
  <c r="J84" i="22" s="1"/>
  <c r="M84" i="22" s="1"/>
  <c r="C84" i="22"/>
  <c r="F84" i="22" s="1"/>
  <c r="I84" i="22" s="1"/>
  <c r="L84" i="22" s="1"/>
  <c r="D83" i="22"/>
  <c r="G83" i="22" s="1"/>
  <c r="J83" i="22" s="1"/>
  <c r="M83" i="22" s="1"/>
  <c r="C83" i="22"/>
  <c r="O83" i="22" s="1"/>
  <c r="D82" i="22"/>
  <c r="G82" i="22" s="1"/>
  <c r="J82" i="22" s="1"/>
  <c r="M82" i="22" s="1"/>
  <c r="C82" i="22"/>
  <c r="F82" i="22" s="1"/>
  <c r="I82" i="22" s="1"/>
  <c r="L82" i="22" s="1"/>
  <c r="D81" i="22"/>
  <c r="G81" i="22" s="1"/>
  <c r="J81" i="22" s="1"/>
  <c r="M81" i="22" s="1"/>
  <c r="C81" i="22"/>
  <c r="O81" i="22" s="1"/>
  <c r="D80" i="22"/>
  <c r="C80" i="22"/>
  <c r="N80" i="22" s="1"/>
  <c r="D79" i="22"/>
  <c r="C79" i="22"/>
  <c r="O79" i="22" s="1"/>
  <c r="D78" i="22"/>
  <c r="C78" i="22"/>
  <c r="C77" i="22"/>
  <c r="E76" i="22"/>
  <c r="C76" i="22"/>
  <c r="D56" i="22"/>
  <c r="G56" i="22" s="1"/>
  <c r="J56" i="22" s="1"/>
  <c r="M56" i="22" s="1"/>
  <c r="C56" i="22"/>
  <c r="E56" i="22" s="1"/>
  <c r="H56" i="22" s="1"/>
  <c r="K56" i="22" s="1"/>
  <c r="N56" i="22" s="1"/>
  <c r="D55" i="22"/>
  <c r="G55" i="22" s="1"/>
  <c r="J55" i="22" s="1"/>
  <c r="M55" i="22" s="1"/>
  <c r="C55" i="22"/>
  <c r="O55" i="22" s="1"/>
  <c r="D54" i="22"/>
  <c r="G54" i="22" s="1"/>
  <c r="J54" i="22" s="1"/>
  <c r="M54" i="22" s="1"/>
  <c r="C54" i="22"/>
  <c r="E54" i="22" s="1"/>
  <c r="H54" i="22" s="1"/>
  <c r="K54" i="22" s="1"/>
  <c r="N54" i="22" s="1"/>
  <c r="D53" i="22"/>
  <c r="G53" i="22" s="1"/>
  <c r="J53" i="22" s="1"/>
  <c r="M53" i="22" s="1"/>
  <c r="C53" i="22"/>
  <c r="O53" i="22" s="1"/>
  <c r="D52" i="22"/>
  <c r="G52" i="22" s="1"/>
  <c r="J52" i="22" s="1"/>
  <c r="M52" i="22" s="1"/>
  <c r="C52" i="22"/>
  <c r="O52" i="22" s="1"/>
  <c r="D51" i="22"/>
  <c r="G51" i="22" s="1"/>
  <c r="J51" i="22" s="1"/>
  <c r="M51" i="22" s="1"/>
  <c r="C51" i="22"/>
  <c r="O51" i="22" s="1"/>
  <c r="D50" i="22"/>
  <c r="C50" i="22"/>
  <c r="O50" i="22" s="1"/>
  <c r="D49" i="22"/>
  <c r="C49" i="22"/>
  <c r="N49" i="22" s="1"/>
  <c r="D48" i="22"/>
  <c r="C48" i="22"/>
  <c r="O48" i="22" s="1"/>
  <c r="C47" i="22"/>
  <c r="E46" i="22"/>
  <c r="C46" i="22"/>
  <c r="E5" i="22"/>
  <c r="B5" i="22"/>
  <c r="B6" i="22"/>
  <c r="B19" i="22" s="1"/>
  <c r="B7" i="22"/>
  <c r="B20" i="22" s="1"/>
  <c r="B8" i="22"/>
  <c r="B21" i="22" s="1"/>
  <c r="B9" i="22"/>
  <c r="B22" i="22" s="1"/>
  <c r="B10" i="22"/>
  <c r="B23" i="22" s="1"/>
  <c r="B11" i="22"/>
  <c r="B24" i="22" s="1"/>
  <c r="B12" i="22"/>
  <c r="B25" i="22" s="1"/>
  <c r="B13" i="22"/>
  <c r="B26" i="22" s="1"/>
  <c r="B14" i="22"/>
  <c r="B27" i="22" s="1"/>
  <c r="B4" i="22"/>
  <c r="B17" i="22" s="1"/>
  <c r="E17" i="22"/>
  <c r="D20" i="22"/>
  <c r="D21" i="22"/>
  <c r="D22" i="22"/>
  <c r="G22" i="22" s="1"/>
  <c r="J22" i="22" s="1"/>
  <c r="M22" i="22" s="1"/>
  <c r="D23" i="22"/>
  <c r="G23" i="22" s="1"/>
  <c r="J23" i="22" s="1"/>
  <c r="M23" i="22" s="1"/>
  <c r="D24" i="22"/>
  <c r="G24" i="22" s="1"/>
  <c r="J24" i="22" s="1"/>
  <c r="M24" i="22" s="1"/>
  <c r="D25" i="22"/>
  <c r="G25" i="22" s="1"/>
  <c r="J25" i="22" s="1"/>
  <c r="M25" i="22" s="1"/>
  <c r="D26" i="22"/>
  <c r="G26" i="22" s="1"/>
  <c r="J26" i="22" s="1"/>
  <c r="M26" i="22" s="1"/>
  <c r="D27" i="22"/>
  <c r="G27" i="22" s="1"/>
  <c r="J27" i="22" s="1"/>
  <c r="M27" i="22" s="1"/>
  <c r="C27" i="22"/>
  <c r="O27" i="22" s="1"/>
  <c r="C18" i="22"/>
  <c r="C19" i="22"/>
  <c r="C20" i="22"/>
  <c r="J20" i="22" s="1"/>
  <c r="C21" i="22"/>
  <c r="I21" i="22" s="1"/>
  <c r="C22" i="22"/>
  <c r="O22" i="22" s="1"/>
  <c r="C23" i="22"/>
  <c r="O23" i="22" s="1"/>
  <c r="C24" i="22"/>
  <c r="F24" i="22" s="1"/>
  <c r="I24" i="22" s="1"/>
  <c r="L24" i="22" s="1"/>
  <c r="C25" i="22"/>
  <c r="F25" i="22" s="1"/>
  <c r="I25" i="22" s="1"/>
  <c r="L25" i="22" s="1"/>
  <c r="C26" i="22"/>
  <c r="O26" i="22" s="1"/>
  <c r="C17" i="22"/>
  <c r="G62" i="22"/>
  <c r="H62" i="22"/>
  <c r="I62" i="22"/>
  <c r="J62" i="22"/>
  <c r="K62" i="22"/>
  <c r="L62" i="22"/>
  <c r="M62" i="22"/>
  <c r="N62" i="22"/>
  <c r="F62" i="22"/>
  <c r="G32" i="22"/>
  <c r="H32" i="22"/>
  <c r="I32" i="22"/>
  <c r="J32" i="22"/>
  <c r="K32" i="22"/>
  <c r="L32" i="22"/>
  <c r="M32" i="22"/>
  <c r="N32" i="22"/>
  <c r="F32" i="22"/>
  <c r="R9" i="22"/>
  <c r="R8" i="22"/>
  <c r="R7" i="22"/>
  <c r="O73" i="22"/>
  <c r="N73" i="22"/>
  <c r="M73" i="22"/>
  <c r="L73" i="22"/>
  <c r="K73" i="22"/>
  <c r="J73" i="22"/>
  <c r="I73" i="22"/>
  <c r="H73" i="22"/>
  <c r="G73" i="22"/>
  <c r="F73" i="22"/>
  <c r="E73" i="22"/>
  <c r="B73" i="22"/>
  <c r="B86" i="22" s="1"/>
  <c r="O72" i="22"/>
  <c r="N72" i="22"/>
  <c r="M72" i="22"/>
  <c r="L72" i="22"/>
  <c r="K72" i="22"/>
  <c r="J72" i="22"/>
  <c r="I72" i="22"/>
  <c r="H72" i="22"/>
  <c r="G72" i="22"/>
  <c r="F72" i="22"/>
  <c r="E72" i="22"/>
  <c r="B72" i="22"/>
  <c r="B85" i="22" s="1"/>
  <c r="O71" i="22"/>
  <c r="N71" i="22"/>
  <c r="M71" i="22"/>
  <c r="L71" i="22"/>
  <c r="K71" i="22"/>
  <c r="J71" i="22"/>
  <c r="I71" i="22"/>
  <c r="H71" i="22"/>
  <c r="G71" i="22"/>
  <c r="F71" i="22"/>
  <c r="E71" i="22"/>
  <c r="B71" i="22"/>
  <c r="B84" i="22" s="1"/>
  <c r="O70" i="22"/>
  <c r="N70" i="22"/>
  <c r="M70" i="22"/>
  <c r="L70" i="22"/>
  <c r="K70" i="22"/>
  <c r="J70" i="22"/>
  <c r="I70" i="22"/>
  <c r="H70" i="22"/>
  <c r="G70" i="22"/>
  <c r="F70" i="22"/>
  <c r="E70" i="22"/>
  <c r="B70" i="22"/>
  <c r="B83" i="22" s="1"/>
  <c r="O69" i="22"/>
  <c r="N69" i="22"/>
  <c r="M69" i="22"/>
  <c r="L69" i="22"/>
  <c r="K69" i="22"/>
  <c r="J69" i="22"/>
  <c r="I69" i="22"/>
  <c r="H69" i="22"/>
  <c r="G69" i="22"/>
  <c r="F69" i="22"/>
  <c r="E69" i="22"/>
  <c r="B69" i="22"/>
  <c r="B82" i="22" s="1"/>
  <c r="O68" i="22"/>
  <c r="N68" i="22"/>
  <c r="M68" i="22"/>
  <c r="L68" i="22"/>
  <c r="K68" i="22"/>
  <c r="J68" i="22"/>
  <c r="I68" i="22"/>
  <c r="H68" i="22"/>
  <c r="G68" i="22"/>
  <c r="F68" i="22"/>
  <c r="E68" i="22"/>
  <c r="B68" i="22"/>
  <c r="B81" i="22" s="1"/>
  <c r="O67" i="22"/>
  <c r="N67" i="22"/>
  <c r="M67" i="22"/>
  <c r="L67" i="22"/>
  <c r="K67" i="22"/>
  <c r="J67" i="22"/>
  <c r="I67" i="22"/>
  <c r="H67" i="22"/>
  <c r="G67" i="22"/>
  <c r="F67" i="22"/>
  <c r="E67" i="22"/>
  <c r="B67" i="22"/>
  <c r="B80" i="22" s="1"/>
  <c r="O66" i="22"/>
  <c r="N66" i="22"/>
  <c r="M66" i="22"/>
  <c r="L66" i="22"/>
  <c r="K66" i="22"/>
  <c r="J66" i="22"/>
  <c r="I66" i="22"/>
  <c r="H66" i="22"/>
  <c r="G66" i="22"/>
  <c r="F66" i="22"/>
  <c r="E66" i="22"/>
  <c r="B66" i="22"/>
  <c r="B79" i="22" s="1"/>
  <c r="E65" i="22"/>
  <c r="B65" i="22"/>
  <c r="B78" i="22" s="1"/>
  <c r="E64" i="22"/>
  <c r="B64" i="22"/>
  <c r="B77" i="22" s="1"/>
  <c r="B63" i="22"/>
  <c r="B76" i="22" s="1"/>
  <c r="O43" i="22"/>
  <c r="N43" i="22"/>
  <c r="M43" i="22"/>
  <c r="L43" i="22"/>
  <c r="K43" i="22"/>
  <c r="J43" i="22"/>
  <c r="I43" i="22"/>
  <c r="H43" i="22"/>
  <c r="G43" i="22"/>
  <c r="F43" i="22"/>
  <c r="E43" i="22"/>
  <c r="B43" i="22"/>
  <c r="B56" i="22" s="1"/>
  <c r="O42" i="22"/>
  <c r="N42" i="22"/>
  <c r="M42" i="22"/>
  <c r="L42" i="22"/>
  <c r="K42" i="22"/>
  <c r="J42" i="22"/>
  <c r="I42" i="22"/>
  <c r="H42" i="22"/>
  <c r="G42" i="22"/>
  <c r="F42" i="22"/>
  <c r="E42" i="22"/>
  <c r="B42" i="22"/>
  <c r="B55" i="22" s="1"/>
  <c r="O41" i="22"/>
  <c r="N41" i="22"/>
  <c r="M41" i="22"/>
  <c r="L41" i="22"/>
  <c r="K41" i="22"/>
  <c r="J41" i="22"/>
  <c r="I41" i="22"/>
  <c r="H41" i="22"/>
  <c r="G41" i="22"/>
  <c r="F41" i="22"/>
  <c r="E41" i="22"/>
  <c r="B41" i="22"/>
  <c r="B54" i="22" s="1"/>
  <c r="O40" i="22"/>
  <c r="N40" i="22"/>
  <c r="M40" i="22"/>
  <c r="L40" i="22"/>
  <c r="K40" i="22"/>
  <c r="J40" i="22"/>
  <c r="I40" i="22"/>
  <c r="H40" i="22"/>
  <c r="G40" i="22"/>
  <c r="F40" i="22"/>
  <c r="E40" i="22"/>
  <c r="B40" i="22"/>
  <c r="B53" i="22" s="1"/>
  <c r="O39" i="22"/>
  <c r="N39" i="22"/>
  <c r="M39" i="22"/>
  <c r="L39" i="22"/>
  <c r="K39" i="22"/>
  <c r="J39" i="22"/>
  <c r="I39" i="22"/>
  <c r="H39" i="22"/>
  <c r="G39" i="22"/>
  <c r="F39" i="22"/>
  <c r="E39" i="22"/>
  <c r="B39" i="22"/>
  <c r="B52" i="22" s="1"/>
  <c r="O38" i="22"/>
  <c r="N38" i="22"/>
  <c r="M38" i="22"/>
  <c r="L38" i="22"/>
  <c r="K38" i="22"/>
  <c r="J38" i="22"/>
  <c r="I38" i="22"/>
  <c r="H38" i="22"/>
  <c r="G38" i="22"/>
  <c r="F38" i="22"/>
  <c r="E38" i="22"/>
  <c r="B38" i="22"/>
  <c r="B51" i="22" s="1"/>
  <c r="O37" i="22"/>
  <c r="N37" i="22"/>
  <c r="M37" i="22"/>
  <c r="L37" i="22"/>
  <c r="K37" i="22"/>
  <c r="J37" i="22"/>
  <c r="I37" i="22"/>
  <c r="H37" i="22"/>
  <c r="G37" i="22"/>
  <c r="F37" i="22"/>
  <c r="E37" i="22"/>
  <c r="B37" i="22"/>
  <c r="B50" i="22" s="1"/>
  <c r="O36" i="22"/>
  <c r="N36" i="22"/>
  <c r="M36" i="22"/>
  <c r="L36" i="22"/>
  <c r="K36" i="22"/>
  <c r="J36" i="22"/>
  <c r="I36" i="22"/>
  <c r="H36" i="22"/>
  <c r="G36" i="22"/>
  <c r="F36" i="22"/>
  <c r="E36" i="22"/>
  <c r="B36" i="22"/>
  <c r="B49" i="22" s="1"/>
  <c r="O35" i="22"/>
  <c r="N35" i="22"/>
  <c r="M35" i="22"/>
  <c r="L35" i="22"/>
  <c r="K35" i="22"/>
  <c r="J35" i="22"/>
  <c r="I35" i="22"/>
  <c r="H35" i="22"/>
  <c r="G35" i="22"/>
  <c r="F35" i="22"/>
  <c r="E35" i="22"/>
  <c r="B35" i="22"/>
  <c r="B48" i="22" s="1"/>
  <c r="E34" i="22"/>
  <c r="B34" i="22"/>
  <c r="B47" i="22" s="1"/>
  <c r="B33" i="22"/>
  <c r="B46" i="22" s="1"/>
  <c r="O14" i="22"/>
  <c r="N14" i="22"/>
  <c r="M14" i="22"/>
  <c r="L14" i="22"/>
  <c r="K14" i="22"/>
  <c r="J14" i="22"/>
  <c r="I14" i="22"/>
  <c r="H14" i="22"/>
  <c r="G14" i="22"/>
  <c r="F14" i="22"/>
  <c r="E14" i="22"/>
  <c r="O13" i="22"/>
  <c r="N13" i="22"/>
  <c r="M13" i="22"/>
  <c r="L13" i="22"/>
  <c r="K13" i="22"/>
  <c r="J13" i="22"/>
  <c r="I13" i="22"/>
  <c r="H13" i="22"/>
  <c r="G13" i="22"/>
  <c r="F13" i="22"/>
  <c r="E13" i="22"/>
  <c r="O12" i="22"/>
  <c r="N12" i="22"/>
  <c r="M12" i="22"/>
  <c r="L12" i="22"/>
  <c r="K12" i="22"/>
  <c r="J12" i="22"/>
  <c r="I12" i="22"/>
  <c r="H12" i="22"/>
  <c r="G12" i="22"/>
  <c r="F12" i="22"/>
  <c r="E12" i="22"/>
  <c r="O11" i="22"/>
  <c r="N11" i="22"/>
  <c r="M11" i="22"/>
  <c r="L11" i="22"/>
  <c r="K11" i="22"/>
  <c r="J11" i="22"/>
  <c r="I11" i="22"/>
  <c r="H11" i="22"/>
  <c r="G11" i="22"/>
  <c r="F11" i="22"/>
  <c r="E11" i="22"/>
  <c r="O10" i="22"/>
  <c r="N10" i="22"/>
  <c r="M10" i="22"/>
  <c r="L10" i="22"/>
  <c r="K10" i="22"/>
  <c r="J10" i="22"/>
  <c r="I10" i="22"/>
  <c r="H10" i="22"/>
  <c r="G10" i="22"/>
  <c r="F10" i="22"/>
  <c r="E10" i="22"/>
  <c r="O9" i="22"/>
  <c r="N9" i="22"/>
  <c r="M9" i="22"/>
  <c r="L9" i="22"/>
  <c r="K9" i="22"/>
  <c r="J9" i="22"/>
  <c r="I9" i="22"/>
  <c r="H9" i="22"/>
  <c r="G9" i="22"/>
  <c r="F9" i="22"/>
  <c r="E9" i="22"/>
  <c r="O8" i="22"/>
  <c r="N8" i="22"/>
  <c r="M8" i="22"/>
  <c r="L8" i="22"/>
  <c r="K8" i="22"/>
  <c r="J8" i="22"/>
  <c r="I8" i="22"/>
  <c r="H8" i="22"/>
  <c r="G8" i="22"/>
  <c r="F8" i="22"/>
  <c r="E8" i="22"/>
  <c r="O7" i="22"/>
  <c r="N7" i="22"/>
  <c r="M7" i="22"/>
  <c r="L7" i="22"/>
  <c r="K7" i="22"/>
  <c r="J7" i="22"/>
  <c r="I7" i="22"/>
  <c r="H7" i="22"/>
  <c r="G7" i="22"/>
  <c r="F7" i="22"/>
  <c r="E7" i="22"/>
  <c r="E6" i="22"/>
  <c r="N3" i="22"/>
  <c r="M3" i="22"/>
  <c r="L3" i="22"/>
  <c r="K3" i="22"/>
  <c r="J3" i="22"/>
  <c r="I3" i="22"/>
  <c r="H3" i="22"/>
  <c r="G3" i="22"/>
  <c r="G6" i="22" s="1"/>
  <c r="F3" i="22"/>
  <c r="H64" i="22" l="1"/>
  <c r="L64" i="22"/>
  <c r="F48" i="22"/>
  <c r="E22" i="22"/>
  <c r="H22" i="22" s="1"/>
  <c r="K22" i="22" s="1"/>
  <c r="N22" i="22" s="1"/>
  <c r="F81" i="22"/>
  <c r="I81" i="22" s="1"/>
  <c r="L81" i="22" s="1"/>
  <c r="L48" i="22"/>
  <c r="N48" i="22"/>
  <c r="E48" i="22"/>
  <c r="V7" i="26"/>
  <c r="U7" i="26"/>
  <c r="AB8" i="26"/>
  <c r="AC8" i="26"/>
  <c r="AB9" i="26"/>
  <c r="AC9" i="26"/>
  <c r="V8" i="26"/>
  <c r="U8" i="26"/>
  <c r="U9" i="26"/>
  <c r="V9" i="26"/>
  <c r="F74" i="26"/>
  <c r="N74" i="26" s="1"/>
  <c r="N63" i="26"/>
  <c r="N4" i="26"/>
  <c r="F15" i="26"/>
  <c r="N15" i="26" s="1"/>
  <c r="F44" i="26"/>
  <c r="N44" i="26" s="1"/>
  <c r="N33" i="26"/>
  <c r="K6" i="22"/>
  <c r="E18" i="22"/>
  <c r="E26" i="22"/>
  <c r="H26" i="22" s="1"/>
  <c r="K26" i="22" s="1"/>
  <c r="N26" i="22" s="1"/>
  <c r="I20" i="22"/>
  <c r="J48" i="22"/>
  <c r="M76" i="22"/>
  <c r="L65" i="22"/>
  <c r="E77" i="22"/>
  <c r="F77" i="22" s="1"/>
  <c r="I48" i="22"/>
  <c r="F50" i="22"/>
  <c r="F76" i="22"/>
  <c r="E79" i="22"/>
  <c r="L79" i="22"/>
  <c r="E85" i="22"/>
  <c r="H85" i="22" s="1"/>
  <c r="K85" i="22" s="1"/>
  <c r="N85" i="22" s="1"/>
  <c r="L50" i="22"/>
  <c r="I79" i="22"/>
  <c r="I50" i="22"/>
  <c r="F79" i="22"/>
  <c r="N79" i="22"/>
  <c r="E83" i="22"/>
  <c r="H83" i="22" s="1"/>
  <c r="K83" i="22" s="1"/>
  <c r="N83" i="22" s="1"/>
  <c r="F85" i="22"/>
  <c r="I85" i="22" s="1"/>
  <c r="L85" i="22" s="1"/>
  <c r="O24" i="22"/>
  <c r="N50" i="22"/>
  <c r="J79" i="22"/>
  <c r="N76" i="22"/>
  <c r="H21" i="22"/>
  <c r="F51" i="22"/>
  <c r="I51" i="22" s="1"/>
  <c r="L51" i="22" s="1"/>
  <c r="E52" i="22"/>
  <c r="H52" i="22" s="1"/>
  <c r="K52" i="22" s="1"/>
  <c r="N52" i="22" s="1"/>
  <c r="F56" i="22"/>
  <c r="I56" i="22" s="1"/>
  <c r="L56" i="22" s="1"/>
  <c r="L76" i="22"/>
  <c r="N6" i="22"/>
  <c r="E21" i="22"/>
  <c r="M20" i="22"/>
  <c r="O20" i="22"/>
  <c r="H48" i="22"/>
  <c r="M48" i="22"/>
  <c r="E50" i="22"/>
  <c r="J50" i="22"/>
  <c r="F52" i="22"/>
  <c r="I52" i="22" s="1"/>
  <c r="L52" i="22" s="1"/>
  <c r="F53" i="22"/>
  <c r="I53" i="22" s="1"/>
  <c r="L53" i="22" s="1"/>
  <c r="F54" i="22"/>
  <c r="I54" i="22" s="1"/>
  <c r="L54" i="22" s="1"/>
  <c r="J76" i="22"/>
  <c r="H79" i="22"/>
  <c r="M79" i="22"/>
  <c r="E81" i="22"/>
  <c r="H81" i="22" s="1"/>
  <c r="K81" i="22" s="1"/>
  <c r="N81" i="22" s="1"/>
  <c r="M6" i="22"/>
  <c r="E25" i="22"/>
  <c r="H25" i="22" s="1"/>
  <c r="K25" i="22" s="1"/>
  <c r="N25" i="22" s="1"/>
  <c r="F27" i="22"/>
  <c r="I27" i="22" s="1"/>
  <c r="L27" i="22" s="1"/>
  <c r="L21" i="22"/>
  <c r="H50" i="22"/>
  <c r="M50" i="22"/>
  <c r="F83" i="22"/>
  <c r="I83" i="22" s="1"/>
  <c r="L83" i="22" s="1"/>
  <c r="I65" i="22"/>
  <c r="M65" i="22"/>
  <c r="F65" i="22"/>
  <c r="J65" i="22"/>
  <c r="N65" i="22"/>
  <c r="G65" i="22"/>
  <c r="K65" i="22"/>
  <c r="H65" i="22"/>
  <c r="G80" i="22"/>
  <c r="K80" i="22"/>
  <c r="O80" i="22"/>
  <c r="O82" i="22"/>
  <c r="O84" i="22"/>
  <c r="O86" i="22"/>
  <c r="H80" i="22"/>
  <c r="H76" i="22"/>
  <c r="E78" i="22"/>
  <c r="N78" i="22" s="1"/>
  <c r="I78" i="22"/>
  <c r="M78" i="22"/>
  <c r="G79" i="22"/>
  <c r="K79" i="22"/>
  <c r="E80" i="22"/>
  <c r="I80" i="22"/>
  <c r="M80" i="22"/>
  <c r="E82" i="22"/>
  <c r="H82" i="22" s="1"/>
  <c r="K82" i="22" s="1"/>
  <c r="N82" i="22" s="1"/>
  <c r="E84" i="22"/>
  <c r="H84" i="22" s="1"/>
  <c r="K84" i="22" s="1"/>
  <c r="N84" i="22" s="1"/>
  <c r="E86" i="22"/>
  <c r="H86" i="22" s="1"/>
  <c r="K86" i="22" s="1"/>
  <c r="N86" i="22" s="1"/>
  <c r="G76" i="22"/>
  <c r="K76" i="22"/>
  <c r="H78" i="22"/>
  <c r="L78" i="22"/>
  <c r="L80" i="22"/>
  <c r="I76" i="22"/>
  <c r="J78" i="22"/>
  <c r="F80" i="22"/>
  <c r="J80" i="22"/>
  <c r="L46" i="22"/>
  <c r="G49" i="22"/>
  <c r="K49" i="22"/>
  <c r="O49" i="22"/>
  <c r="I46" i="22"/>
  <c r="M46" i="22"/>
  <c r="F46" i="22"/>
  <c r="J46" i="22"/>
  <c r="N46" i="22"/>
  <c r="E47" i="22"/>
  <c r="K47" i="22" s="1"/>
  <c r="G48" i="22"/>
  <c r="K48" i="22"/>
  <c r="E49" i="22"/>
  <c r="I49" i="22"/>
  <c r="M49" i="22"/>
  <c r="G50" i="22"/>
  <c r="K50" i="22"/>
  <c r="E51" i="22"/>
  <c r="H51" i="22" s="1"/>
  <c r="K51" i="22" s="1"/>
  <c r="N51" i="22" s="1"/>
  <c r="E53" i="22"/>
  <c r="H53" i="22" s="1"/>
  <c r="K53" i="22" s="1"/>
  <c r="N53" i="22" s="1"/>
  <c r="O54" i="22"/>
  <c r="E55" i="22"/>
  <c r="H55" i="22" s="1"/>
  <c r="K55" i="22" s="1"/>
  <c r="N55" i="22" s="1"/>
  <c r="O56" i="22"/>
  <c r="H46" i="22"/>
  <c r="H49" i="22"/>
  <c r="L49" i="22"/>
  <c r="G46" i="22"/>
  <c r="K46" i="22"/>
  <c r="F49" i="22"/>
  <c r="J49" i="22"/>
  <c r="F55" i="22"/>
  <c r="I55" i="22" s="1"/>
  <c r="L55" i="22" s="1"/>
  <c r="J17" i="22"/>
  <c r="E15" i="22"/>
  <c r="I17" i="22"/>
  <c r="F6" i="22"/>
  <c r="E24" i="22"/>
  <c r="H24" i="22" s="1"/>
  <c r="K24" i="22" s="1"/>
  <c r="N24" i="22" s="1"/>
  <c r="E20" i="22"/>
  <c r="F26" i="22"/>
  <c r="I26" i="22" s="1"/>
  <c r="L26" i="22" s="1"/>
  <c r="F21" i="22"/>
  <c r="G17" i="22"/>
  <c r="L17" i="22"/>
  <c r="G21" i="22"/>
  <c r="L20" i="22"/>
  <c r="H20" i="22"/>
  <c r="K21" i="22"/>
  <c r="F22" i="22"/>
  <c r="I22" i="22" s="1"/>
  <c r="L22" i="22" s="1"/>
  <c r="O21" i="22"/>
  <c r="O25" i="22"/>
  <c r="F23" i="22"/>
  <c r="I23" i="22" s="1"/>
  <c r="L23" i="22" s="1"/>
  <c r="M17" i="22"/>
  <c r="E27" i="22"/>
  <c r="H27" i="22" s="1"/>
  <c r="K27" i="22" s="1"/>
  <c r="N27" i="22" s="1"/>
  <c r="E23" i="22"/>
  <c r="H23" i="22" s="1"/>
  <c r="K23" i="22" s="1"/>
  <c r="N23" i="22" s="1"/>
  <c r="F20" i="22"/>
  <c r="H17" i="22"/>
  <c r="K17" i="22"/>
  <c r="G20" i="22"/>
  <c r="K20" i="22"/>
  <c r="N21" i="22"/>
  <c r="J21" i="22"/>
  <c r="H6" i="22"/>
  <c r="F17" i="22"/>
  <c r="N17" i="22"/>
  <c r="N20" i="22"/>
  <c r="M21" i="22"/>
  <c r="L6" i="22"/>
  <c r="J6" i="22"/>
  <c r="E19" i="22"/>
  <c r="N19" i="22" s="1"/>
  <c r="I6" i="22"/>
  <c r="B18" i="22"/>
  <c r="G5" i="22"/>
  <c r="K5" i="22"/>
  <c r="N34" i="22"/>
  <c r="N64" i="22"/>
  <c r="H5" i="22"/>
  <c r="H34" i="22"/>
  <c r="M5" i="22"/>
  <c r="L5" i="22"/>
  <c r="L34" i="22"/>
  <c r="I5" i="22"/>
  <c r="F5" i="22"/>
  <c r="J5" i="22"/>
  <c r="N5" i="22"/>
  <c r="E44" i="22"/>
  <c r="E74" i="22"/>
  <c r="M64" i="22"/>
  <c r="G64" i="22"/>
  <c r="K64" i="22"/>
  <c r="I64" i="22"/>
  <c r="F64" i="22"/>
  <c r="J64" i="22"/>
  <c r="M34" i="22"/>
  <c r="G34" i="22"/>
  <c r="K34" i="22"/>
  <c r="I34" i="22"/>
  <c r="F34" i="22"/>
  <c r="J34" i="22"/>
  <c r="AB7" i="26" l="1"/>
  <c r="AC7" i="26"/>
  <c r="G18" i="22"/>
  <c r="N77" i="22"/>
  <c r="K77" i="22"/>
  <c r="L77" i="22"/>
  <c r="L87" i="22" s="1"/>
  <c r="J47" i="22"/>
  <c r="J57" i="22" s="1"/>
  <c r="M77" i="22"/>
  <c r="M87" i="22" s="1"/>
  <c r="J77" i="22"/>
  <c r="J87" i="22" s="1"/>
  <c r="G77" i="22"/>
  <c r="I77" i="22"/>
  <c r="I87" i="22" s="1"/>
  <c r="H77" i="22"/>
  <c r="H87" i="22" s="1"/>
  <c r="I47" i="22"/>
  <c r="I57" i="22" s="1"/>
  <c r="F47" i="22"/>
  <c r="F57" i="22" s="1"/>
  <c r="K19" i="22"/>
  <c r="F19" i="22"/>
  <c r="G78" i="22"/>
  <c r="G47" i="22"/>
  <c r="G57" i="22" s="1"/>
  <c r="M47" i="22"/>
  <c r="M57" i="22" s="1"/>
  <c r="E87" i="22"/>
  <c r="F78" i="22"/>
  <c r="K78" i="22"/>
  <c r="O65" i="22"/>
  <c r="O46" i="22"/>
  <c r="O76" i="22"/>
  <c r="K57" i="22"/>
  <c r="H47" i="22"/>
  <c r="H57" i="22" s="1"/>
  <c r="E57" i="22"/>
  <c r="N47" i="22"/>
  <c r="L47" i="22"/>
  <c r="L57" i="22" s="1"/>
  <c r="O17" i="22"/>
  <c r="O6" i="22"/>
  <c r="I18" i="22"/>
  <c r="M18" i="22"/>
  <c r="L18" i="22"/>
  <c r="H18" i="22"/>
  <c r="F18" i="22"/>
  <c r="J18" i="22"/>
  <c r="E28" i="22"/>
  <c r="N18" i="22"/>
  <c r="K18" i="22"/>
  <c r="M19" i="22"/>
  <c r="L19" i="22"/>
  <c r="H19" i="22"/>
  <c r="G19" i="22"/>
  <c r="I19" i="22"/>
  <c r="J19" i="22"/>
  <c r="O5" i="22"/>
  <c r="O64" i="22"/>
  <c r="O34" i="22"/>
  <c r="H28" i="22" l="1"/>
  <c r="G28" i="22"/>
  <c r="M28" i="22"/>
  <c r="G87" i="22"/>
  <c r="K87" i="22"/>
  <c r="O77" i="22"/>
  <c r="I28" i="22"/>
  <c r="L28" i="22"/>
  <c r="T8" i="22"/>
  <c r="U8" i="22" s="1"/>
  <c r="K28" i="22"/>
  <c r="O78" i="22"/>
  <c r="F87" i="22"/>
  <c r="J28" i="22"/>
  <c r="N57" i="22"/>
  <c r="O57" i="22" s="1"/>
  <c r="O47" i="22"/>
  <c r="O18" i="22"/>
  <c r="F28" i="22"/>
  <c r="O19" i="22"/>
  <c r="N87" i="22" l="1"/>
  <c r="O87" i="22" s="1"/>
  <c r="T7" i="22"/>
  <c r="U7" i="22" s="1"/>
  <c r="T9" i="22"/>
  <c r="U9" i="22" s="1"/>
  <c r="N28" i="22"/>
  <c r="O28" i="22" s="1"/>
  <c r="X15" i="19" l="1"/>
  <c r="X8" i="19"/>
  <c r="X9" i="19"/>
  <c r="X10" i="19"/>
  <c r="X11" i="19"/>
  <c r="X12" i="19"/>
  <c r="X13" i="19"/>
  <c r="X14" i="19"/>
  <c r="G26" i="13" l="1"/>
  <c r="H26" i="13"/>
  <c r="I26" i="13"/>
  <c r="J26" i="13"/>
  <c r="K26" i="13"/>
  <c r="L26" i="13"/>
  <c r="M26" i="13"/>
  <c r="F26" i="13"/>
  <c r="K18" i="19" l="1"/>
  <c r="K19" i="19" s="1"/>
  <c r="G18" i="19"/>
  <c r="G19" i="19" s="1"/>
  <c r="H18" i="19"/>
  <c r="H19" i="19" s="1"/>
  <c r="J5" i="13"/>
  <c r="E5" i="13"/>
  <c r="E6" i="13" s="1"/>
  <c r="I5" i="13"/>
  <c r="F5" i="13"/>
  <c r="L5" i="13"/>
  <c r="H5" i="13"/>
  <c r="K5" i="13"/>
  <c r="G5" i="13"/>
  <c r="C13" i="18"/>
  <c r="C12" i="18"/>
  <c r="C8" i="18"/>
  <c r="C7" i="18"/>
  <c r="P17" i="19" l="1"/>
  <c r="P18" i="19" s="1"/>
  <c r="P19" i="19" s="1"/>
  <c r="C9" i="18"/>
  <c r="D12" i="18" s="1"/>
  <c r="AC17" i="19"/>
  <c r="AC18" i="19" s="1"/>
  <c r="AD17" i="19"/>
  <c r="AD18" i="19" s="1"/>
  <c r="AA17" i="19"/>
  <c r="AA18" i="19" s="1"/>
  <c r="AB17" i="19"/>
  <c r="AB18" i="19" s="1"/>
  <c r="Z17" i="19"/>
  <c r="Z18" i="19" s="1"/>
  <c r="D13" i="18"/>
  <c r="F9" i="18"/>
  <c r="D14" i="18" l="1"/>
  <c r="F14" i="18" s="1"/>
  <c r="M16" i="13"/>
  <c r="M17" i="13"/>
  <c r="M18" i="13"/>
  <c r="M19" i="13"/>
  <c r="M20" i="13"/>
  <c r="M21" i="13"/>
  <c r="M22" i="13"/>
  <c r="F2" i="13"/>
  <c r="L7" i="13" l="1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D23" i="13"/>
  <c r="M6" i="13" l="1"/>
  <c r="M12" i="13"/>
  <c r="M8" i="13"/>
  <c r="M7" i="13"/>
  <c r="M9" i="13"/>
  <c r="M15" i="13"/>
  <c r="M14" i="13"/>
  <c r="M13" i="13"/>
  <c r="M11" i="13"/>
  <c r="M10" i="13"/>
  <c r="G23" i="13"/>
  <c r="K23" i="13"/>
  <c r="J23" i="13"/>
  <c r="E23" i="13"/>
  <c r="F23" i="13"/>
  <c r="H23" i="13"/>
  <c r="I23" i="13"/>
  <c r="L23" i="13"/>
  <c r="F63" i="22"/>
  <c r="F4" i="22" l="1"/>
  <c r="I4" i="22"/>
  <c r="I15" i="22" s="1"/>
  <c r="M63" i="22"/>
  <c r="M74" i="22" s="1"/>
  <c r="N33" i="22"/>
  <c r="N44" i="22" s="1"/>
  <c r="J33" i="22"/>
  <c r="J44" i="22" s="1"/>
  <c r="N4" i="22"/>
  <c r="N15" i="22" s="1"/>
  <c r="J4" i="22"/>
  <c r="J15" i="22" s="1"/>
  <c r="N63" i="22"/>
  <c r="N74" i="22" s="1"/>
  <c r="J63" i="22"/>
  <c r="J74" i="22" s="1"/>
  <c r="I33" i="22"/>
  <c r="I44" i="22" s="1"/>
  <c r="L33" i="22"/>
  <c r="L44" i="22" s="1"/>
  <c r="H33" i="22"/>
  <c r="H44" i="22" s="1"/>
  <c r="L4" i="22"/>
  <c r="L15" i="22" s="1"/>
  <c r="H4" i="22"/>
  <c r="H15" i="22" s="1"/>
  <c r="L63" i="22"/>
  <c r="L74" i="22" s="1"/>
  <c r="H63" i="22"/>
  <c r="H74" i="22" s="1"/>
  <c r="M33" i="22"/>
  <c r="M44" i="22" s="1"/>
  <c r="M4" i="22"/>
  <c r="M15" i="22" s="1"/>
  <c r="I63" i="22"/>
  <c r="I74" i="22" s="1"/>
  <c r="F33" i="22"/>
  <c r="F74" i="22"/>
  <c r="K33" i="22"/>
  <c r="K44" i="22" s="1"/>
  <c r="G33" i="22"/>
  <c r="G44" i="22" s="1"/>
  <c r="K4" i="22"/>
  <c r="K15" i="22" s="1"/>
  <c r="G4" i="22"/>
  <c r="G15" i="22" s="1"/>
  <c r="K63" i="22"/>
  <c r="K74" i="22" s="1"/>
  <c r="G63" i="22"/>
  <c r="J17" i="19"/>
  <c r="J18" i="19" s="1"/>
  <c r="J19" i="19" s="1"/>
  <c r="F25" i="13"/>
  <c r="F27" i="13"/>
  <c r="K25" i="13"/>
  <c r="K27" i="13"/>
  <c r="L25" i="13"/>
  <c r="L27" i="13"/>
  <c r="E27" i="13"/>
  <c r="E25" i="13"/>
  <c r="G27" i="13"/>
  <c r="G25" i="13"/>
  <c r="I25" i="13"/>
  <c r="I27" i="13"/>
  <c r="J25" i="13"/>
  <c r="J27" i="13"/>
  <c r="H25" i="13"/>
  <c r="H27" i="13"/>
  <c r="I17" i="19"/>
  <c r="I18" i="19" s="1"/>
  <c r="I19" i="19" s="1"/>
  <c r="Q17" i="19"/>
  <c r="Q18" i="19" s="1"/>
  <c r="Q19" i="19" s="1"/>
  <c r="L17" i="19"/>
  <c r="L18" i="19" s="1"/>
  <c r="L19" i="19" s="1"/>
  <c r="N17" i="19"/>
  <c r="N18" i="19" s="1"/>
  <c r="N19" i="19" s="1"/>
  <c r="M23" i="13"/>
  <c r="P11" i="13"/>
  <c r="P13" i="13"/>
  <c r="P19" i="13" s="1"/>
  <c r="P12" i="13"/>
  <c r="P18" i="13" s="1"/>
  <c r="M17" i="19" l="1"/>
  <c r="M18" i="19" s="1"/>
  <c r="M19" i="19" s="1"/>
  <c r="O17" i="19"/>
  <c r="O18" i="19" s="1"/>
  <c r="O19" i="19" s="1"/>
  <c r="O33" i="22"/>
  <c r="F44" i="22"/>
  <c r="O44" i="22" s="1"/>
  <c r="O63" i="22"/>
  <c r="G74" i="22"/>
  <c r="S9" i="22" s="1"/>
  <c r="F15" i="22"/>
  <c r="O15" i="22" s="1"/>
  <c r="O4" i="22"/>
  <c r="M25" i="13"/>
  <c r="M27" i="13"/>
  <c r="R6" i="19"/>
  <c r="P17" i="13"/>
  <c r="R17" i="19" l="1"/>
  <c r="R18" i="19" s="1"/>
  <c r="R19" i="19" s="1"/>
  <c r="S7" i="22"/>
  <c r="S8" i="22"/>
  <c r="W9" i="22"/>
  <c r="V9" i="22"/>
  <c r="O74" i="22"/>
  <c r="W7" i="22" l="1"/>
  <c r="V7" i="22"/>
  <c r="W8" i="22"/>
  <c r="V8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P:\Engineering\Lab\Product Line &amp; LDP\Product Pricing\Centralized Buyer's Guide - Updated.xlsx" keepAlive="1" name="Centralized Buyer's Guide - Updated" type="5" refreshedVersion="6" background="1" saveData="1">
    <dbPr connection="Provider=Microsoft.ACE.OLEDB.12.0;User ID=Admin;Data Source=&quot;P:\Engineering\Lab\Product Line &amp; LDP\Product Pricing\Centralized Buyer's Guide - Updated.xlsx&quot;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Chemicals$" commandType="3"/>
  </connection>
  <connection id="2" xr16:uid="{00000000-0015-0000-FFFF-FFFF01000000}" sourceFile="P:\Engineering\Lab\Product Line &amp; LDP\One Tonne Blend Sheets\Master Blend Sheet\Master Blend Sheet 2.xlsx" keepAlive="1" name="Master Blend Sheet 2" type="5" refreshedVersion="6" background="1" saveData="1">
    <dbPr connection="Provider=Microsoft.ACE.OLEDB.12.0;User ID=Admin;Data Source=P:\Engineering\Lab\Product Line &amp; LDP\One Tonne Blend Sheets\Master Blend Sheet\Master Blend Sheet 2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Master Blend Sheet$'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<sst xmlns="http://schemas.openxmlformats.org/spreadsheetml/2006/main" count="49747" uniqueCount="3849">
  <si>
    <t>Edson</t>
  </si>
  <si>
    <t>Red Deer - Cem &amp; CT</t>
  </si>
  <si>
    <t>Peace River</t>
  </si>
  <si>
    <t>Swift Current</t>
  </si>
  <si>
    <t>Grande Prairie - Cementing</t>
  </si>
  <si>
    <t>Estevan</t>
  </si>
  <si>
    <t>Fort St. John</t>
  </si>
  <si>
    <t>Lac La Biche</t>
  </si>
  <si>
    <t>Lloydminster</t>
  </si>
  <si>
    <t>ACW-4 Completion Fluid Corrosion Inhibitor</t>
  </si>
  <si>
    <t>ACW-4</t>
  </si>
  <si>
    <t>AI-4 Acid Corrosion Inhibitor - Low Temperature</t>
  </si>
  <si>
    <t>AI-4</t>
  </si>
  <si>
    <t>AI-7 Acid Corrosion Inhibitor - Environmental</t>
  </si>
  <si>
    <t>AI-7</t>
  </si>
  <si>
    <t>AI-8 Acid Corrosion Inhibitor - High Temperature</t>
  </si>
  <si>
    <t>AI-8</t>
  </si>
  <si>
    <t>ASA-3W Anti-Sludge Agent</t>
  </si>
  <si>
    <t>ASA-3W</t>
  </si>
  <si>
    <t>ASM-3, Anti-Setting Material</t>
  </si>
  <si>
    <t>ASM-3</t>
  </si>
  <si>
    <t>ASM-5, Anti-Setting Material</t>
  </si>
  <si>
    <t>ASM-5</t>
  </si>
  <si>
    <t>B-1008 Biocide</t>
  </si>
  <si>
    <t>B-1008</t>
  </si>
  <si>
    <t>Barite Cement Density Control Additive</t>
  </si>
  <si>
    <t>Barite</t>
  </si>
  <si>
    <t>BE-1 Biocide</t>
  </si>
  <si>
    <t>BE-1</t>
  </si>
  <si>
    <t>Bentonite Gel Density Control Additive</t>
  </si>
  <si>
    <t>Bentonite</t>
  </si>
  <si>
    <t>Breaker - 1Z (Concentrate) Enzyme Breaker</t>
  </si>
  <si>
    <t>Breaker - 1Z</t>
  </si>
  <si>
    <t>Breaker - 1Z (Solution) Enzyme Breaker</t>
  </si>
  <si>
    <t>Breaker - F</t>
  </si>
  <si>
    <t>Breaker - O (Solution)</t>
  </si>
  <si>
    <t>Breaker - O</t>
  </si>
  <si>
    <t>Breaker - F Solid Enzyme Breaker</t>
  </si>
  <si>
    <t>Buffer F Spent Acid pH Control</t>
  </si>
  <si>
    <t>Buffer F(B)</t>
  </si>
  <si>
    <t>BX-1LB Borajel Crosslinker</t>
  </si>
  <si>
    <t>BX-1LB</t>
  </si>
  <si>
    <t>CaCl2</t>
  </si>
  <si>
    <t>CDF-3L Liquid Cement Defoamer</t>
  </si>
  <si>
    <t>CDF-3L</t>
  </si>
  <si>
    <t>CDF-4P</t>
  </si>
  <si>
    <t>CDF-6P</t>
  </si>
  <si>
    <t>CDM-10</t>
  </si>
  <si>
    <t>CDM-2</t>
  </si>
  <si>
    <t>CDM-5</t>
  </si>
  <si>
    <t>CDM-6</t>
  </si>
  <si>
    <t>CDM-C</t>
  </si>
  <si>
    <t>CFL-2 Cement Fluid Loss Additive</t>
  </si>
  <si>
    <t>CFL-2</t>
  </si>
  <si>
    <t>CFL-3</t>
  </si>
  <si>
    <t>CFL-3L</t>
  </si>
  <si>
    <t>CFL-4</t>
  </si>
  <si>
    <t>CFL-6 Cement Fluid Loss Additive</t>
  </si>
  <si>
    <t>CFL-6</t>
  </si>
  <si>
    <t>CFL-7</t>
  </si>
  <si>
    <t>CFR</t>
  </si>
  <si>
    <t>CFR-2</t>
  </si>
  <si>
    <t>CFR-5</t>
  </si>
  <si>
    <t>Class A</t>
  </si>
  <si>
    <t>Class C</t>
  </si>
  <si>
    <t>Class G</t>
  </si>
  <si>
    <t>Class H</t>
  </si>
  <si>
    <t>Colloid SQ-A</t>
  </si>
  <si>
    <t>D-2 Demulsifier - Multipurpose</t>
  </si>
  <si>
    <t>D-2</t>
  </si>
  <si>
    <t>Densified Fume</t>
  </si>
  <si>
    <t>DF-1</t>
  </si>
  <si>
    <t>Flyash</t>
  </si>
  <si>
    <t>Flyash (Sask)</t>
  </si>
  <si>
    <t>FS-1</t>
  </si>
  <si>
    <t>FWC-1</t>
  </si>
  <si>
    <t>FWC-2</t>
  </si>
  <si>
    <t>GCA-1</t>
  </si>
  <si>
    <t>Gel</t>
  </si>
  <si>
    <t>Hematite</t>
  </si>
  <si>
    <t>HTAI-6 High Temperature Corrosion Inhibitor Intensifier for AI-8</t>
  </si>
  <si>
    <t>HTAI-6</t>
  </si>
  <si>
    <t>HTR High Temperature Cement Retarder</t>
  </si>
  <si>
    <t>HTR</t>
  </si>
  <si>
    <t>HTR-2 High Temperature Cement Retarder</t>
  </si>
  <si>
    <t>HTR-2</t>
  </si>
  <si>
    <t>ICA-8 Two Part Iron Sequestering Agent</t>
  </si>
  <si>
    <t>ICA-8</t>
  </si>
  <si>
    <t>ICA-8C Two Part Iron Sequestering Catalyst</t>
  </si>
  <si>
    <t>ICA-8C</t>
  </si>
  <si>
    <t>Indicator Dye</t>
  </si>
  <si>
    <t>Intercem</t>
  </si>
  <si>
    <t xml:space="preserve"> </t>
  </si>
  <si>
    <t>IPG-4 Hydrocarbon Preflush/Spacer Gellant</t>
  </si>
  <si>
    <t>IPG-4</t>
  </si>
  <si>
    <t>ISA-1 Iron Sequestering Agent</t>
  </si>
  <si>
    <t>Potassium Chloride (KCl)</t>
  </si>
  <si>
    <t>KCl</t>
  </si>
  <si>
    <t>LCC-1</t>
  </si>
  <si>
    <t>LCC-9 Solid Lost Circulation Additive - SAGD Wells</t>
  </si>
  <si>
    <t>LCC-9</t>
  </si>
  <si>
    <t>LCF-6 Lost Circulation Fibers</t>
  </si>
  <si>
    <t>LCF-6</t>
  </si>
  <si>
    <t>LCF-7 Lost Circulation Fibers</t>
  </si>
  <si>
    <t>LCF-7</t>
  </si>
  <si>
    <t>LCG-1</t>
  </si>
  <si>
    <t>LCG-12 Lost Circulation Particulate, 100 mesh Sand</t>
  </si>
  <si>
    <t>LCG-12</t>
  </si>
  <si>
    <t>LCG-2</t>
  </si>
  <si>
    <t>LCG-5</t>
  </si>
  <si>
    <t>LCL-7 Lost Circulation Material, Polyflake</t>
  </si>
  <si>
    <t>LCL-7</t>
  </si>
  <si>
    <t>LTR</t>
  </si>
  <si>
    <t>Magnesium Oxide Neutralizer</t>
  </si>
  <si>
    <t>Magnesium Oxide</t>
  </si>
  <si>
    <t>MCR-5 Cement Retarder</t>
  </si>
  <si>
    <t>MCR-5</t>
  </si>
  <si>
    <t>Micromix</t>
  </si>
  <si>
    <t>MS-1 Mutual Solvent</t>
  </si>
  <si>
    <t>MS-1</t>
  </si>
  <si>
    <t>NaCl</t>
  </si>
  <si>
    <t>NaCl (Fine Salt) Cement Accelerator</t>
  </si>
  <si>
    <t>NaCl (Rock Salt) Diverting Agent</t>
  </si>
  <si>
    <t>NaCl (Rock Salt)</t>
  </si>
  <si>
    <t>NE-5 Non-Emulsifier, Water Based Frac Fluids</t>
  </si>
  <si>
    <t>NE-5</t>
  </si>
  <si>
    <t>NT-CI Low Toxicity Completion Corrosion Inhibitor</t>
  </si>
  <si>
    <t>NT-CI</t>
  </si>
  <si>
    <t>QSR-2 Retarder - Right Angle Set Cement</t>
  </si>
  <si>
    <t>QSR-2</t>
  </si>
  <si>
    <t>S-101 Surfactant Based Coupling Agent</t>
  </si>
  <si>
    <t>S-101</t>
  </si>
  <si>
    <t>Sanlite</t>
  </si>
  <si>
    <t>SanLite</t>
  </si>
  <si>
    <t>SCA-1 Low Temperature Cement Accelerator</t>
  </si>
  <si>
    <t>SCA-1</t>
  </si>
  <si>
    <t>SCA-5 Cement Accelerator</t>
  </si>
  <si>
    <t>SCA-5</t>
  </si>
  <si>
    <t>SCA-6</t>
  </si>
  <si>
    <t>SCA-7 Light Weight Cement Accelerator</t>
  </si>
  <si>
    <t>SCA-7</t>
  </si>
  <si>
    <t>SCC-1L Organic Cationic Clay Control Additive</t>
  </si>
  <si>
    <t>SCC-1L</t>
  </si>
  <si>
    <t>SCC-2L Long Term Clay Stabilizer (low pH, non-foamed)</t>
  </si>
  <si>
    <t>SCC-2L</t>
  </si>
  <si>
    <t>SEA-1 Cement Bond Enhancer / Expansion Agent</t>
  </si>
  <si>
    <t>SEA-1</t>
  </si>
  <si>
    <t>SEA-3 Expansion Agent</t>
  </si>
  <si>
    <t>SEA-3</t>
  </si>
  <si>
    <t>SG 1500 AP 1</t>
  </si>
  <si>
    <t>SI-14W Sulfate/Carbonate Scale Inhibitor</t>
  </si>
  <si>
    <t>SI-14W</t>
  </si>
  <si>
    <t>Silica Flour</t>
  </si>
  <si>
    <t>Soda Ash - Acid Neutralizing Agent</t>
  </si>
  <si>
    <t>Soda Ash</t>
  </si>
  <si>
    <t>Sodium Silicate - Cement Accelerator</t>
  </si>
  <si>
    <t>Sodium Citrate</t>
  </si>
  <si>
    <t>Sodium Silicate</t>
  </si>
  <si>
    <t>SPC-2 Cement Bond Enhancer</t>
  </si>
  <si>
    <t>SPC-2</t>
  </si>
  <si>
    <t>StimSol 200</t>
  </si>
  <si>
    <t>Sugar - Cement Retarder</t>
  </si>
  <si>
    <t>Sugar</t>
  </si>
  <si>
    <t>WG-1L</t>
  </si>
  <si>
    <t>WG-2BL Guar Based Water Gellant</t>
  </si>
  <si>
    <t>WG-2BL</t>
  </si>
  <si>
    <t>WG-3L Preflush/Spacer/Kill Fluid Water Gellant</t>
  </si>
  <si>
    <t>WG-3L</t>
  </si>
  <si>
    <t>WG-4P Preflush/Spacer/Kill Fluid Water Gellant</t>
  </si>
  <si>
    <t>WG-4P</t>
  </si>
  <si>
    <t>WG-6ZL CMHPG Frac Water Gellant</t>
  </si>
  <si>
    <t>WG-6ZL</t>
  </si>
  <si>
    <t>WWS-1L Water Based Preflush/Spacer Surfactant</t>
  </si>
  <si>
    <t>WWS-1L</t>
  </si>
  <si>
    <t>WWS-2L Oil Based Mud Preflush/Spacer Surfactant</t>
  </si>
  <si>
    <t>WWS-2L</t>
  </si>
  <si>
    <t>WWS-3L Mud Preflush/Spacer Mutual Solvent and Water Wetting Agent</t>
  </si>
  <si>
    <t>WWS-3L</t>
  </si>
  <si>
    <t>Expandomix</t>
  </si>
  <si>
    <t>Expandomix HT</t>
  </si>
  <si>
    <t>Expandomix LWL</t>
  </si>
  <si>
    <t>Glacial Mix</t>
  </si>
  <si>
    <t>iGain</t>
  </si>
  <si>
    <t>iGain (SK)</t>
  </si>
  <si>
    <t>iPrime</t>
  </si>
  <si>
    <t>iThix</t>
  </si>
  <si>
    <t>iZone</t>
  </si>
  <si>
    <t>LCS 1600</t>
  </si>
  <si>
    <t>LCS 1820</t>
  </si>
  <si>
    <t>LITEmix 1325 (AB)</t>
  </si>
  <si>
    <t>LITEmix 1400 (AB)</t>
  </si>
  <si>
    <t>PRODUCTIONmix 1500 PRO</t>
  </si>
  <si>
    <t>PRODUCTIONmix 1600</t>
  </si>
  <si>
    <t>PRODUCTIONmix 1600 (SK)</t>
  </si>
  <si>
    <t>Proteus Core</t>
  </si>
  <si>
    <t>Proteus LCS</t>
  </si>
  <si>
    <t>Proteus Pro</t>
  </si>
  <si>
    <t>RAS II</t>
  </si>
  <si>
    <t>SanSeal</t>
  </si>
  <si>
    <t>SanSeal HT</t>
  </si>
  <si>
    <t>SSi</t>
  </si>
  <si>
    <t>Superlite 13</t>
  </si>
  <si>
    <t>Superlite 13 (CDM-5)</t>
  </si>
  <si>
    <t>SUPERLITEmix 1160</t>
  </si>
  <si>
    <t>SUPERLITEmix PRO</t>
  </si>
  <si>
    <t>SURFACEmix LW</t>
  </si>
  <si>
    <t>SURFACEmix LW (SK)</t>
  </si>
  <si>
    <t>SURFACEmix LW PRO</t>
  </si>
  <si>
    <t>SURFACEmix LW PRO (SK)</t>
  </si>
  <si>
    <t>SURFACEmix PRO</t>
  </si>
  <si>
    <t>SURFACEmix SLW</t>
  </si>
  <si>
    <t>SurfLite</t>
  </si>
  <si>
    <t>Thermal 40</t>
  </si>
  <si>
    <t>Thermal 40 EXP</t>
  </si>
  <si>
    <t>THERMAmix EC</t>
  </si>
  <si>
    <t>ThixLite HT</t>
  </si>
  <si>
    <t>District</t>
  </si>
  <si>
    <t>Total</t>
  </si>
  <si>
    <t>Material</t>
  </si>
  <si>
    <t>Quanity</t>
  </si>
  <si>
    <t>Totals</t>
  </si>
  <si>
    <t>Max Cost</t>
  </si>
  <si>
    <t>Min Cost</t>
  </si>
  <si>
    <t>Average Cost</t>
  </si>
  <si>
    <t>Blend Design</t>
  </si>
  <si>
    <t>Cost Per Tonne</t>
  </si>
  <si>
    <t>Cost per tonne</t>
  </si>
  <si>
    <t>Yield</t>
  </si>
  <si>
    <t>Cost per m3</t>
  </si>
  <si>
    <t>Average</t>
  </si>
  <si>
    <t>Price per m3</t>
  </si>
  <si>
    <t>Highest Cost</t>
  </si>
  <si>
    <t>Lowest Cost</t>
  </si>
  <si>
    <t>Job Volume</t>
  </si>
  <si>
    <t>Change in tonnage</t>
  </si>
  <si>
    <t>m3/tonne</t>
  </si>
  <si>
    <t>Blend 1</t>
  </si>
  <si>
    <t>Blend 2</t>
  </si>
  <si>
    <t>tonne</t>
  </si>
  <si>
    <t>Revenue Change</t>
  </si>
  <si>
    <t>Handling (1481)</t>
  </si>
  <si>
    <t>km</t>
  </si>
  <si>
    <t>Area</t>
  </si>
  <si>
    <t>Delivery (1484)</t>
  </si>
  <si>
    <t>m3</t>
  </si>
  <si>
    <t>%</t>
  </si>
  <si>
    <t>PRODUCTIONmix LW PRO</t>
  </si>
  <si>
    <t>Price per Tonne</t>
  </si>
  <si>
    <t>Original Yield</t>
  </si>
  <si>
    <t>Modified Yield</t>
  </si>
  <si>
    <t>IIN Number</t>
  </si>
  <si>
    <t>IIN023003</t>
  </si>
  <si>
    <t>IIN023007</t>
  </si>
  <si>
    <t>IIN023005</t>
  </si>
  <si>
    <t>IIN023008</t>
  </si>
  <si>
    <t>IIN023014</t>
  </si>
  <si>
    <t>IIN023131</t>
  </si>
  <si>
    <t>IIN023017</t>
  </si>
  <si>
    <t>IIN023019</t>
  </si>
  <si>
    <t>IIN023022</t>
  </si>
  <si>
    <t>IIN023029</t>
  </si>
  <si>
    <t>IIN023034</t>
  </si>
  <si>
    <t>IIN023033</t>
  </si>
  <si>
    <t>IIN023043</t>
  </si>
  <si>
    <t>IIN023054</t>
  </si>
  <si>
    <t>IIN023085</t>
  </si>
  <si>
    <t>IIN023056</t>
  </si>
  <si>
    <t>IIN023036</t>
  </si>
  <si>
    <t>IIN023037</t>
  </si>
  <si>
    <t>IIN023167</t>
  </si>
  <si>
    <t>IIN023059</t>
  </si>
  <si>
    <t>IIN023060</t>
  </si>
  <si>
    <t>IIN023061</t>
  </si>
  <si>
    <t>IIN023062</t>
  </si>
  <si>
    <t>IIN023063</t>
  </si>
  <si>
    <t>IIN023064</t>
  </si>
  <si>
    <t>IIN023067</t>
  </si>
  <si>
    <t>IIN023068</t>
  </si>
  <si>
    <t>IIN032465</t>
  </si>
  <si>
    <t>IIN023082</t>
  </si>
  <si>
    <t>IIN023091</t>
  </si>
  <si>
    <t>IIN023100</t>
  </si>
  <si>
    <t>IIN023105</t>
  </si>
  <si>
    <t>IIN023109</t>
  </si>
  <si>
    <t>IIN041176</t>
  </si>
  <si>
    <t>IIN023113</t>
  </si>
  <si>
    <t>IIN023114</t>
  </si>
  <si>
    <t>IIN023179</t>
  </si>
  <si>
    <t>IIN023119</t>
  </si>
  <si>
    <t>IIN023122</t>
  </si>
  <si>
    <t>IIN023088</t>
  </si>
  <si>
    <t>IIN049713</t>
  </si>
  <si>
    <t>IIN023049</t>
  </si>
  <si>
    <t>IIN023050</t>
  </si>
  <si>
    <t>IIN023052</t>
  </si>
  <si>
    <t>LCG-4</t>
  </si>
  <si>
    <t>IIN023051</t>
  </si>
  <si>
    <t>IIN023146</t>
  </si>
  <si>
    <t/>
  </si>
  <si>
    <t>Red Deer</t>
  </si>
  <si>
    <t>Grande Prairie</t>
  </si>
  <si>
    <t>G&amp;A</t>
  </si>
  <si>
    <t>Breakeven Discount (No G&amp;A)</t>
  </si>
  <si>
    <t>Breakeven Discount (With G&amp;A)</t>
  </si>
  <si>
    <t>Job Cost</t>
  </si>
  <si>
    <t>IIN052225</t>
  </si>
  <si>
    <t>IIN023058</t>
  </si>
  <si>
    <t>IIN023072</t>
  </si>
  <si>
    <t>IIN023073</t>
  </si>
  <si>
    <t>IIN023074</t>
  </si>
  <si>
    <t>IIN023597</t>
  </si>
  <si>
    <t>IIN023192</t>
  </si>
  <si>
    <t>IIN051265</t>
  </si>
  <si>
    <t>IIN023099</t>
  </si>
  <si>
    <t>IIN023093</t>
  </si>
  <si>
    <t>IIN023116</t>
  </si>
  <si>
    <t>IIN023117</t>
  </si>
  <si>
    <t>IIN023175</t>
  </si>
  <si>
    <t>IIN023148</t>
  </si>
  <si>
    <t>IIN023110</t>
  </si>
  <si>
    <t>IIN023153</t>
  </si>
  <si>
    <t>IIN023154</t>
  </si>
  <si>
    <t>IIN023188</t>
  </si>
  <si>
    <t>IIN023189</t>
  </si>
  <si>
    <t>IIN023158</t>
  </si>
  <si>
    <t>IIN023160</t>
  </si>
  <si>
    <t>IIN023178</t>
  </si>
  <si>
    <t>IIN023182</t>
  </si>
  <si>
    <t>IIN023190</t>
  </si>
  <si>
    <t>IIN023102</t>
  </si>
  <si>
    <t>IIN023171</t>
  </si>
  <si>
    <t>IIN023207</t>
  </si>
  <si>
    <t>IIN023147</t>
  </si>
  <si>
    <t>IIN023194</t>
  </si>
  <si>
    <t>IIN023195</t>
  </si>
  <si>
    <t>IIN023221</t>
  </si>
  <si>
    <t>IIN023222</t>
  </si>
  <si>
    <t>IIN023200</t>
  </si>
  <si>
    <t>IIN023201</t>
  </si>
  <si>
    <t>IIN023206</t>
  </si>
  <si>
    <t>IIN023208</t>
  </si>
  <si>
    <t>IIN023210</t>
  </si>
  <si>
    <t>IIN023212</t>
  </si>
  <si>
    <t>IIN023216</t>
  </si>
  <si>
    <t>IIN023217</t>
  </si>
  <si>
    <t>IIN023235</t>
  </si>
  <si>
    <t>IIN023236</t>
  </si>
  <si>
    <t>IIN023237</t>
  </si>
  <si>
    <t>IIN023234</t>
  </si>
  <si>
    <t>IIN023240</t>
  </si>
  <si>
    <t>IIN023183</t>
  </si>
  <si>
    <t>IIN023166</t>
  </si>
  <si>
    <t>IIN023242</t>
  </si>
  <si>
    <t>Product Name</t>
  </si>
  <si>
    <t>Product Name 2</t>
  </si>
  <si>
    <t>PRINT_OUT</t>
  </si>
  <si>
    <t>UNIT</t>
  </si>
  <si>
    <t>ITEM_ID</t>
  </si>
  <si>
    <t>SERVICE_POINT_ID</t>
  </si>
  <si>
    <t>BOOK_ID</t>
  </si>
  <si>
    <t>PRICE1</t>
  </si>
  <si>
    <t>PRICE2</t>
  </si>
  <si>
    <t>ID</t>
  </si>
  <si>
    <t>IS_DISCOUNTABLE</t>
  </si>
  <si>
    <t>IS_INTERNAL</t>
  </si>
  <si>
    <t>IS_PRODUCT</t>
  </si>
  <si>
    <t>IS_DISCONTINUED</t>
  </si>
  <si>
    <t>HEADER_ID</t>
  </si>
  <si>
    <t>AREA_ID</t>
  </si>
  <si>
    <t>DESCRIPTION</t>
  </si>
  <si>
    <t>SERVICE_CATEGORY_ID</t>
  </si>
  <si>
    <t>VERSION</t>
  </si>
  <si>
    <t>IS_TRAVEL_CHARGE</t>
  </si>
  <si>
    <t>LAST_MODIFIED_USER_ID</t>
  </si>
  <si>
    <t>LAST_MODIFIED_USER_NAME</t>
  </si>
  <si>
    <t>LAST_MODIFIED_DATE_TIME</t>
  </si>
  <si>
    <t>LAST_OPERATION_TYPE</t>
  </si>
  <si>
    <t>EFFECTIVE_START_DATE_TIME</t>
  </si>
  <si>
    <t>EFFECTIVE_END_DATE_TIME</t>
  </si>
  <si>
    <t>IS_DEPTH_CHARGE</t>
  </si>
  <si>
    <t>UNIT_OF_MEASURE_ID</t>
  </si>
  <si>
    <t>UNIT_OF_MEASURE_NAME</t>
  </si>
  <si>
    <t>CUSTOMER_ID</t>
  </si>
  <si>
    <t>SBS_ITEM_ID</t>
  </si>
  <si>
    <t>BUNDLE_CATEGORY</t>
  </si>
  <si>
    <t>GL_CATEGORY</t>
  </si>
  <si>
    <t>unit-hr(s) Add. hrs - 3 Axle Bulker @ $</t>
  </si>
  <si>
    <t>unit-hr</t>
  </si>
  <si>
    <t>3 Axle Bulker - Additional Location Time</t>
  </si>
  <si>
    <t>Equipment</t>
  </si>
  <si>
    <t>unit-hr(s) Add. hrs - 5 Axle Bulker @ $</t>
  </si>
  <si>
    <t>5 or 6 Axle Bulker - Additional Location Time</t>
  </si>
  <si>
    <t>hr</t>
  </si>
  <si>
    <t>pdoeleman</t>
  </si>
  <si>
    <t>unit-hr(s) Add. hrs - B-Train/SuperB@ $</t>
  </si>
  <si>
    <t>B-Train or Super B - Additional Location Time</t>
  </si>
  <si>
    <t>unit-hr(s) Acid Pump Add. hours - Standby @ $</t>
  </si>
  <si>
    <t>POR</t>
  </si>
  <si>
    <t>Acid Pump, Additional Hours - Standby per pump</t>
  </si>
  <si>
    <t>unit-hr(s) Add. Loc. Time (Cement Single) - Op or Standby @ $</t>
  </si>
  <si>
    <t>Single Cement Pump - Additional Location Time</t>
  </si>
  <si>
    <t>unit-hr(s) Add. Loc. Time (Cement Twin) - Operating @ $</t>
  </si>
  <si>
    <t>Twin Cement Pump Additional Location Time</t>
  </si>
  <si>
    <t>Top-Drive Cementing Head @ $</t>
  </si>
  <si>
    <t>job</t>
  </si>
  <si>
    <t>Top-Drive Cementing Head</t>
  </si>
  <si>
    <t>Flexible Hose Rental(s) @ $</t>
  </si>
  <si>
    <t>ea</t>
  </si>
  <si>
    <t>Flexible Hose</t>
  </si>
  <si>
    <t>Stinger Pipe Rental(s) @ $</t>
  </si>
  <si>
    <t>Stinger Pipe - per 100 ft (30 m)</t>
  </si>
  <si>
    <t>Cement Diverter Tool(s) @ $</t>
  </si>
  <si>
    <t>run</t>
  </si>
  <si>
    <t>Cement Diverter Tool per run</t>
  </si>
  <si>
    <t>hour(s) Winch Truck @ $</t>
  </si>
  <si>
    <t>Winch Truck</t>
  </si>
  <si>
    <t>job Fluid Transfer Pump @ $</t>
  </si>
  <si>
    <t>Fluid Transfer Pump Rental - Acidizing</t>
  </si>
  <si>
    <t>job(s) Selective Acid Hose(s) @ $</t>
  </si>
  <si>
    <t xml:space="preserve">Selective Acid Hose </t>
  </si>
  <si>
    <t xml:space="preserve">job(s) 3rd Party Loading Charge @ $ </t>
  </si>
  <si>
    <t>Third Party Loading Charge - Acid</t>
  </si>
  <si>
    <t>3rd Party Not Travel</t>
  </si>
  <si>
    <t>Top-Drive Crossover @ $</t>
  </si>
  <si>
    <t>Top-Drive Crossover</t>
  </si>
  <si>
    <t>unit-day Road Ban Bulk Hauling @ $</t>
  </si>
  <si>
    <t>unit-day</t>
  </si>
  <si>
    <t>Road Ban Bulk Haul</t>
  </si>
  <si>
    <t>mt-km(s) Bulk Delivery @ $</t>
  </si>
  <si>
    <t>mt-km</t>
  </si>
  <si>
    <t>Bulk Delivery</t>
  </si>
  <si>
    <t>Travel / Cartage</t>
  </si>
  <si>
    <t>mt</t>
  </si>
  <si>
    <t>tonne(s) Bulk Handling Charge @ $</t>
  </si>
  <si>
    <t>Bulk Handling Service Charge</t>
  </si>
  <si>
    <t>Bulk Handling Minimum Charge @ $</t>
  </si>
  <si>
    <t>Bulk Minimum Handling Charge</t>
  </si>
  <si>
    <t>Materials</t>
  </si>
  <si>
    <t>mt-km Bulk Delivery / Return @ $</t>
  </si>
  <si>
    <t>Bulk Delivery / Return Charge</t>
  </si>
  <si>
    <t>Bulk Delivery / Return Minimum @ $</t>
  </si>
  <si>
    <t>load</t>
  </si>
  <si>
    <t>Minimum Bulk Delivery and Return Charge</t>
  </si>
  <si>
    <t>Bulk Storage - Bin Rental</t>
  </si>
  <si>
    <t>job(s) Bulk Storage Bin Rental(s)@ $</t>
  </si>
  <si>
    <t>Bulk Storage - Bin Cartage</t>
  </si>
  <si>
    <t>hour(s) Bulk Storage Bin Delivery @ $</t>
  </si>
  <si>
    <t>Bin Plank(s) @ $</t>
  </si>
  <si>
    <t>unit</t>
  </si>
  <si>
    <t>Bin Matting/Planks</t>
  </si>
  <si>
    <t>day(s) Bin Unloader @ $</t>
  </si>
  <si>
    <t>day</t>
  </si>
  <si>
    <t>Bin Unloader (Cement Bazooka)</t>
  </si>
  <si>
    <t>week(s) Bulk Storage Laydown Rental @ $</t>
  </si>
  <si>
    <t>wk</t>
  </si>
  <si>
    <t>Bulk Storage - Laydown Rental Weekly</t>
  </si>
  <si>
    <t>Base Charge from 0m - 1000m @ $</t>
  </si>
  <si>
    <t>Acid Pump Base Charge - 0 ft to 3,000 ft (0 - 1000 m)</t>
  </si>
  <si>
    <t>Base Charge from 1001m - 2000m @ $</t>
  </si>
  <si>
    <t>Acid Pump Base Charge - 3,001 ft to 6,000 ft (1001 - 2000 m)</t>
  </si>
  <si>
    <t>Base Charge from 2001m - 3000m @ $</t>
  </si>
  <si>
    <t>Acid Pump Base Charge - 6,001 ft to 9,000 ft (2001 - 3000 m)</t>
  </si>
  <si>
    <t>Base Charge from 3001m - 4000m @ $</t>
  </si>
  <si>
    <t>Acid Pump Base Charge - 9,001 ft to 12,000 ft (3001 - 4000 m)</t>
  </si>
  <si>
    <t>Base Charge from 4001m - 5000m @ $</t>
  </si>
  <si>
    <t>Acid Pump Base Charge - 12,001 ft to 15,000 ft (4001 - 5000 m)</t>
  </si>
  <si>
    <t>Base Charge Over 5000m @ $</t>
  </si>
  <si>
    <t>Acid Pump Base Charge - Over 15,000 ft (5000 m)</t>
  </si>
  <si>
    <t>job(s) High Rate Trailer Pump Surcharge @ $</t>
  </si>
  <si>
    <t>High Rate Acid Trailer Pumper Surcharge</t>
  </si>
  <si>
    <t>Jet Cutting Tool Rental(s) with 2 Jets @ $</t>
  </si>
  <si>
    <t>tool</t>
  </si>
  <si>
    <t>Jet Cutting Stage Tool Rental - 2 Jets, per tool</t>
  </si>
  <si>
    <t>Jet Cutting Tool Rental(s) with 3 Jets @ $</t>
  </si>
  <si>
    <t>Jet Cutting Stage Tool Rental - 3 Jets, per tool</t>
  </si>
  <si>
    <t>Additional Jet(s), 4.8 mm @ $</t>
  </si>
  <si>
    <t>Jet Cutting Stage Tool - Additional Jets, per jet</t>
  </si>
  <si>
    <t>tool(s) Tool Rentals - Post Job @ $</t>
  </si>
  <si>
    <t>Jet Cutting Tool Rental, post job, per tool</t>
  </si>
  <si>
    <t>job(s) Sand Blending Hopper(s) @ $</t>
  </si>
  <si>
    <t>Abrasive Jet Sand Blending Hopper</t>
  </si>
  <si>
    <t>job(s) Tubing Rotator(s) - Hz. Tool @ $</t>
  </si>
  <si>
    <t>Tubing Rotator - Horizontal Jet Cutting Tool</t>
  </si>
  <si>
    <t>job(s) TMT-1(s) - Vertical Tool @ $</t>
  </si>
  <si>
    <t>TMT-1 - Vertical Jet Cutting Tool</t>
  </si>
  <si>
    <t>job(s) Pack-Off, Work Spool @ $</t>
  </si>
  <si>
    <t>Pack-Off, Work Spool - Abrasive Jetting Products</t>
  </si>
  <si>
    <t>Day Rate (Single) - Oper or Stdby@ $</t>
  </si>
  <si>
    <t>Single Pump Day Rate - Operating Or Standby</t>
  </si>
  <si>
    <t>Day Rate (Twin) - Oper. or Stdby @ $</t>
  </si>
  <si>
    <t>Twin Pump Day Rate - Operating Or Standby</t>
  </si>
  <si>
    <t>unit-hr(s) Abrasive Jet Sand Transport - Add. Loc. Time @ $</t>
  </si>
  <si>
    <t>Abrasive Jet Sand Transport - Additional Location Time</t>
  </si>
  <si>
    <t>km(s) Abrasive Jet Sand Cartage @ $</t>
  </si>
  <si>
    <t>Bulk Abrasive Jet Sand Cartage</t>
  </si>
  <si>
    <t>job(s) Abrasive Jet Sand Cartage Min Charge @ $</t>
  </si>
  <si>
    <t>Abrasive Jet Sand Cartage - minimum charge</t>
  </si>
  <si>
    <t>unit(s) Cemet Iron Trailer or Skid @ $</t>
  </si>
  <si>
    <t>Cementing Iron Trailer or Skid</t>
  </si>
  <si>
    <t>job(s) Bulk Storage - Mega Silo @ $</t>
  </si>
  <si>
    <t>Bulk Storage - Mega Silo Rental per job</t>
  </si>
  <si>
    <t>week(s) Bulk Storage - Mega Silo @ $</t>
  </si>
  <si>
    <t>Bulk Storage - Mega Silo Weekly Rental</t>
  </si>
  <si>
    <t>unit-hr(s) Acid Pump Additional Location Time @ $</t>
  </si>
  <si>
    <t>Acid Pump Unit - Additional Location Time</t>
  </si>
  <si>
    <t>unit(s) Pump Through 3rd Party CT Setup 0-20.9 MPa @ $</t>
  </si>
  <si>
    <t>Pumping Through Third Party Coil Base Charge, 0 - 20.9 MPa</t>
  </si>
  <si>
    <t>unit(s) Pump Through 3rd Party CT Setup 21-35 MPa @ $</t>
  </si>
  <si>
    <t>Pumping Through Third Party Coil Base Charge, 21 - 35 MPa</t>
  </si>
  <si>
    <t>Bulk Storage - Mega Silo Cartage</t>
  </si>
  <si>
    <t>day(s) Bulk Storage Bin Rental(s)@ $</t>
  </si>
  <si>
    <t>Bulk Storage - Bin Rental, Daily</t>
  </si>
  <si>
    <t>wk(s) Bulk Storage Bin Rental(s)@ $</t>
  </si>
  <si>
    <t>Bulk Storage - Bin Rental, Weekly</t>
  </si>
  <si>
    <t>tonne(s) Class G Cement @ $</t>
  </si>
  <si>
    <t>Class G Cement</t>
  </si>
  <si>
    <t>tonne(s) OWG + Additives @ $</t>
  </si>
  <si>
    <t>Class G Cement + Additives</t>
  </si>
  <si>
    <t>tonne(s) 50%Class G/50%Poz(1-1-0 G) @ $</t>
  </si>
  <si>
    <t>50% Class G / 50% Poz (1-1-0 G)</t>
  </si>
  <si>
    <t>tonne(s) 1-1-0 G + Additives @ $</t>
  </si>
  <si>
    <t>50% Class G / 50% Poz (1-1-0 G) + Additives</t>
  </si>
  <si>
    <t>tonne(s) Surflite @ $</t>
  </si>
  <si>
    <t>Surflite Surface Casing Cement</t>
  </si>
  <si>
    <t>tonne(s) Surflite + Additives @ $</t>
  </si>
  <si>
    <t>Surflite + Additives</t>
  </si>
  <si>
    <t>tonne(s)  SSi @ $</t>
  </si>
  <si>
    <t>SSi Surface Casing Cement Blend</t>
  </si>
  <si>
    <t>tonne(s) SSi + Additives @ $</t>
  </si>
  <si>
    <t>SSi + Additives</t>
  </si>
  <si>
    <t>tonne(s)  iPrime @ $</t>
  </si>
  <si>
    <t>tonne(s) iPrime + Additives @ $</t>
  </si>
  <si>
    <t>iPrime + Additives</t>
  </si>
  <si>
    <t>tonne(s)  iThix @ $</t>
  </si>
  <si>
    <t>tonne(s) iThix + Additives @ $</t>
  </si>
  <si>
    <t>iThix + Additives</t>
  </si>
  <si>
    <t>tonne(s)  iZone @ $</t>
  </si>
  <si>
    <t>tonne(s) I-Zone + Additives @ $</t>
  </si>
  <si>
    <t>iZone + Additives</t>
  </si>
  <si>
    <t>tonne(s) ThixLite HT @ $</t>
  </si>
  <si>
    <t>tonne(s) Thixlite HT + Additives @ $</t>
  </si>
  <si>
    <t>Thixlite HT + Additives</t>
  </si>
  <si>
    <t>awang</t>
  </si>
  <si>
    <t>tonne(s) Proteus Core @ $</t>
  </si>
  <si>
    <t>Proteus Core Surface/Remedial Cement</t>
  </si>
  <si>
    <t>tonne(s) Proteus Core + Add. @ $</t>
  </si>
  <si>
    <t>Proteus Core + Additives</t>
  </si>
  <si>
    <t>tonne(s) Proteus Pro @ $</t>
  </si>
  <si>
    <t>Proteus Pro Thermal Cement</t>
  </si>
  <si>
    <t>tonne(s) Proteus Pro + Additives @ $</t>
  </si>
  <si>
    <t>Proteus Pro + Additives</t>
  </si>
  <si>
    <t>tonne(s) Proteus LCS @ $</t>
  </si>
  <si>
    <t>Proteus LCS Thermal Lost Circulation Cement</t>
  </si>
  <si>
    <t>tonne(s) Proteus LCS + Additives @ $</t>
  </si>
  <si>
    <t>Proteus LCS + Additives</t>
  </si>
  <si>
    <t>tonne(s) Proteus FM @ $</t>
  </si>
  <si>
    <t>Proteus FM Thermal Foamed Cement</t>
  </si>
  <si>
    <t>tonne(s) Proteus FM + Additives @ $</t>
  </si>
  <si>
    <t>Proteus FM + Additives</t>
  </si>
  <si>
    <t>tonne(s) Proteus GLS @ $</t>
  </si>
  <si>
    <t>Proteus GLS Thermal Lightweight Cement - Spheres</t>
  </si>
  <si>
    <t>tonne(s) Proteus GLS + Additives @ $</t>
  </si>
  <si>
    <t>Proteus GLS + Additives</t>
  </si>
  <si>
    <t>tonne(s) Expandomix @ $</t>
  </si>
  <si>
    <t>tonne(s) Expandomix + Additives @ $</t>
  </si>
  <si>
    <t>Expandomix + Additives</t>
  </si>
  <si>
    <t>tonne(s) Expandomix LWL @ $</t>
  </si>
  <si>
    <t>tonne(s) Expandomix LWL + Add. @ $</t>
  </si>
  <si>
    <t>Expandomix LWL  + Additives</t>
  </si>
  <si>
    <t>tonne(s) Expandomix HT @ $</t>
  </si>
  <si>
    <t>tonne(s) Expandomix HT + Add. @ $</t>
  </si>
  <si>
    <t>Expandomix HT + Additives</t>
  </si>
  <si>
    <t>tonne(s)  iGain @ $</t>
  </si>
  <si>
    <t>tonne(s) iGain + Additives @ $</t>
  </si>
  <si>
    <t>iGain + Additives</t>
  </si>
  <si>
    <t>tonne(s)  iBond @ $</t>
  </si>
  <si>
    <t>iBond</t>
  </si>
  <si>
    <t>tonne(s) Thermal 40 @ $</t>
  </si>
  <si>
    <t>tonne(s) Thermal 40 + Additives @ $</t>
  </si>
  <si>
    <t>Thermal 40 + Additives</t>
  </si>
  <si>
    <t>tonne(s) Thermal 40 EXP @ $</t>
  </si>
  <si>
    <t>tonne(s) Thermal 40 EXP + Add. @ $</t>
  </si>
  <si>
    <t>Thermal 40 EXP + Additives</t>
  </si>
  <si>
    <t>tonne(s) iBond + Additives @ $</t>
  </si>
  <si>
    <t>iBond + Additives</t>
  </si>
  <si>
    <t>tonne(s) Thermal 40 LITE @ $</t>
  </si>
  <si>
    <t>Thermal 40 LITE</t>
  </si>
  <si>
    <t>tonne(s) Thermal 40 LITE + Add. @ $</t>
  </si>
  <si>
    <t>Thermal 40 LITE + Additives</t>
  </si>
  <si>
    <t>tonne(s) LCS 1600 @ $</t>
  </si>
  <si>
    <t>tonne(s) LCS 1600 + Additives @ $</t>
  </si>
  <si>
    <t>LCS 1600 + Additives</t>
  </si>
  <si>
    <t>tonne(s) LCS 1820 @ $</t>
  </si>
  <si>
    <t>tonne(s) LCS 1820 + Additives @ $</t>
  </si>
  <si>
    <t>LCS 1820 + Additives</t>
  </si>
  <si>
    <t>tonne(s) RAS II @ $</t>
  </si>
  <si>
    <t>RAS II Right Angle Set Cement</t>
  </si>
  <si>
    <t>tonne(s) RAS-II + Additives @ $</t>
  </si>
  <si>
    <t>RAS II + Additives</t>
  </si>
  <si>
    <t>tonne(s) Superlite 13 @ $</t>
  </si>
  <si>
    <t>tonne(s) Superlite 13 + Add. @ $</t>
  </si>
  <si>
    <t>Superlite 13 + Additives</t>
  </si>
  <si>
    <t>tonne(s) SUPERLITEmix PRO @ $</t>
  </si>
  <si>
    <t>tonne(s) Litefill @ $</t>
  </si>
  <si>
    <t>LiteFill</t>
  </si>
  <si>
    <t>tonne(s) Litefill + Additives @ $</t>
  </si>
  <si>
    <t>LiteFill + Additives</t>
  </si>
  <si>
    <t>kg</t>
  </si>
  <si>
    <t>kg(s) Calcium Chloride @ $</t>
  </si>
  <si>
    <t>CaCl2 - Calcium Chloride Cement Accelerator</t>
  </si>
  <si>
    <t>kg(s)  Fine Salt (NaCl) @ $</t>
  </si>
  <si>
    <t>kg(s) Rock Salt (NaCl) @ $</t>
  </si>
  <si>
    <t>kg(s) Potassium Chloride @ $</t>
  </si>
  <si>
    <t>KCl - Potassium Chloride</t>
  </si>
  <si>
    <t>litre(s) Sodium Silicate @ $</t>
  </si>
  <si>
    <t>l</t>
  </si>
  <si>
    <t>tonne(s) LDP-C-4815 @$</t>
  </si>
  <si>
    <t>LDP-C-4815 Lightweight "G" Blend</t>
  </si>
  <si>
    <t>kg(s) LTR @ $</t>
  </si>
  <si>
    <t>LTR Low Temperature Retarder</t>
  </si>
  <si>
    <t>kg(s) HTR @ $</t>
  </si>
  <si>
    <t>tonne(s) SanSeal @ $</t>
  </si>
  <si>
    <t>tonne(s) SanSeal + Additives @ $</t>
  </si>
  <si>
    <t>SanSeal + Additives</t>
  </si>
  <si>
    <t>tonne(s) SanSeal HT @ $</t>
  </si>
  <si>
    <t>tonne(s) SanSeal HT+ Additives @ $</t>
  </si>
  <si>
    <t>SanSeal HT + Additives</t>
  </si>
  <si>
    <t>kg(s) QSR-2 @ $</t>
  </si>
  <si>
    <t>kg(s)  MCR-5 @ $</t>
  </si>
  <si>
    <t>kg(s) HTR-2 @ $</t>
  </si>
  <si>
    <t>kg(s) CFL-2 @ $</t>
  </si>
  <si>
    <t>kg(s) CFL-3 @ $</t>
  </si>
  <si>
    <t>CFL-3 Cement Ultra-Low Fluid Loss Additive</t>
  </si>
  <si>
    <t>litre(s) CFL-3L @ $</t>
  </si>
  <si>
    <t>CFL-3L Liquid Cement Fluid Loss Additive</t>
  </si>
  <si>
    <t>kg(s) CFL-4 @ $</t>
  </si>
  <si>
    <t>CFL-4 Cement Fluid Loss Additive</t>
  </si>
  <si>
    <t>kg(s) CFL-6 @ $</t>
  </si>
  <si>
    <t>kg(s) CFL-7 @ $</t>
  </si>
  <si>
    <t>CFL-7 Cement Fluid Loss and Gas Migration Additive</t>
  </si>
  <si>
    <t>kg(s) CFL-8 @ $</t>
  </si>
  <si>
    <t>CFL-8 Cement Fluid Loss Additive</t>
  </si>
  <si>
    <t>kg(s) FWC-1  @ $</t>
  </si>
  <si>
    <t>FWC-1 Fluid Loss and Free Water Control Additive</t>
  </si>
  <si>
    <t>kg(s) FWC-2 @ $</t>
  </si>
  <si>
    <t>FWC-2 Fluid Loss and Free Water Control Additive</t>
  </si>
  <si>
    <t>kg(s) HTR-3 @ $</t>
  </si>
  <si>
    <t>HTR-3 High Temperature Cement Retarder</t>
  </si>
  <si>
    <t>kg(s) HTR-3A @ $</t>
  </si>
  <si>
    <t>HTR-3A High Temperature Cement Retarder Intensifier for HTR-3</t>
  </si>
  <si>
    <t>tonne(s) ProLite 13 @ $</t>
  </si>
  <si>
    <t>ProLite 13</t>
  </si>
  <si>
    <t>tonne(s) ProLite 13 + Additives @ $</t>
  </si>
  <si>
    <t>ProLite 13 + Addditives</t>
  </si>
  <si>
    <t>tonne(s) ProLite 14 @ $</t>
  </si>
  <si>
    <t>ProLite 14</t>
  </si>
  <si>
    <t>tonne(s) ProLite 14 + Additives @ $</t>
  </si>
  <si>
    <t>ProLite 14 + Addditives</t>
  </si>
  <si>
    <t>kg(s) CFR @ $</t>
  </si>
  <si>
    <t>CFR Cement Dispersant</t>
  </si>
  <si>
    <t>kg(s) CFR-2 @ $</t>
  </si>
  <si>
    <t>CFR-2 Cement Dispersant</t>
  </si>
  <si>
    <t>kg(s) CFR-5 @ $</t>
  </si>
  <si>
    <t>CFR-5 Cement Dispersant</t>
  </si>
  <si>
    <t>kg(s)L-20P, latex powder@ $</t>
  </si>
  <si>
    <t>L-20P, Latex Powder</t>
  </si>
  <si>
    <t>m3 Visweep Spacer @ $</t>
  </si>
  <si>
    <t>Visweep</t>
  </si>
  <si>
    <t>litre(s) S-103 @ $</t>
  </si>
  <si>
    <t>litre(s) WWS-2L @ $</t>
  </si>
  <si>
    <t>litre(s) WWS-3L @ $</t>
  </si>
  <si>
    <t>m3 Invert Spacer @ $</t>
  </si>
  <si>
    <t>Invert Spacer</t>
  </si>
  <si>
    <t>m3 Mud Flush @ $</t>
  </si>
  <si>
    <t>Mud Flush</t>
  </si>
  <si>
    <t>m3 Indicator Dye @ $</t>
  </si>
  <si>
    <t>kg(s) SAPP @ $</t>
  </si>
  <si>
    <t>SAPP Water Based Mud Spacer/Flush Additive</t>
  </si>
  <si>
    <t>m3 Wellseal G @ $</t>
  </si>
  <si>
    <t>Wellseal G</t>
  </si>
  <si>
    <t>m3 Wellseal @ $</t>
  </si>
  <si>
    <t>Wellseal</t>
  </si>
  <si>
    <t>litre(s) WG-3L @ $</t>
  </si>
  <si>
    <t>kg(s) WG-4P @ $</t>
  </si>
  <si>
    <t>litre(s) IPG-4 @ $</t>
  </si>
  <si>
    <t>m3(s) RP-20 Prelush @ $</t>
  </si>
  <si>
    <t>RP-20 Cement Preflush</t>
  </si>
  <si>
    <t>kg(s) SPC-2 @ $</t>
  </si>
  <si>
    <t>kg(s) SEA-1  @ $</t>
  </si>
  <si>
    <t>kg(s) SEA-3 @ $</t>
  </si>
  <si>
    <t>kg(s) GCA-1 @ $</t>
  </si>
  <si>
    <t>GCA-1 Gas Migration Control Additive</t>
  </si>
  <si>
    <t>kg(s) Barite @ $</t>
  </si>
  <si>
    <t>kg(s) Gel @ $</t>
  </si>
  <si>
    <t>kg(s) Hematite @ $</t>
  </si>
  <si>
    <t>Hematite Cement Density Control Additive</t>
  </si>
  <si>
    <t>kg(s) LCG-1 @ $</t>
  </si>
  <si>
    <t>LCG-1 Lost Circulation Particulate, 40 mesh CaCO3</t>
  </si>
  <si>
    <t>kg(s) LCG-2 @ $</t>
  </si>
  <si>
    <t>LCG-2 Lost Circulation Particulate, 325 mesh CaCO3</t>
  </si>
  <si>
    <t>kg(s) LCG-4 @ $</t>
  </si>
  <si>
    <t>LCG-4 Lost Circulation Particulate, 5 mesh CaCO3</t>
  </si>
  <si>
    <t>kg(s) LCG-5 @ $</t>
  </si>
  <si>
    <t>LCG-5 Lost Circulation Particulate, 20 mesh CaCO3</t>
  </si>
  <si>
    <t>kg(s) LCG-8 @ $</t>
  </si>
  <si>
    <t xml:space="preserve">LCG-8 Lost Circulation Particulate, 40/70 mesh sand </t>
  </si>
  <si>
    <t>kg(s) LCG-12 @ $</t>
  </si>
  <si>
    <t>kg(s) LCL-7 @ $</t>
  </si>
  <si>
    <t>kg(s) LCC-1 @ $</t>
  </si>
  <si>
    <t>LCC-1 Lost Circulation Composite</t>
  </si>
  <si>
    <t>kg(s) LCF-6 @ $</t>
  </si>
  <si>
    <t>kg(s) LCF-7 @ $</t>
  </si>
  <si>
    <t>kg(s) LCC-9 @ $</t>
  </si>
  <si>
    <t>kg(s) LCL-10 @ $</t>
  </si>
  <si>
    <t>LCL-10 Lost Circulation Material</t>
  </si>
  <si>
    <t>litre(s) DF-1 @ $</t>
  </si>
  <si>
    <t>DF-1 Anti-foamer (Water and Acids)</t>
  </si>
  <si>
    <t>litre(s) CDF-3L @ $</t>
  </si>
  <si>
    <t>kg(s) CDF-4P @ $</t>
  </si>
  <si>
    <t>CDF-4P Powdered Cement Defoamer</t>
  </si>
  <si>
    <t>kg(s) Sugar @ $</t>
  </si>
  <si>
    <t>kg(s) CDF-6P @ $</t>
  </si>
  <si>
    <t>CDF-6P Powdered Cement Defoamer</t>
  </si>
  <si>
    <t>kg(s) Caustic Soda @ $</t>
  </si>
  <si>
    <t>Caustic Soda Neutralizing Agent</t>
  </si>
  <si>
    <t>litre(s) FA -1 @ $</t>
  </si>
  <si>
    <t>FA-1, Water Foamer</t>
  </si>
  <si>
    <t>litre(s) FA-3 @ $</t>
  </si>
  <si>
    <t>FA-3 Water Foamer</t>
  </si>
  <si>
    <t>kg(s) Silica Flour 325 Mesh @ $</t>
  </si>
  <si>
    <t>Silica Flour, 325 mesh</t>
  </si>
  <si>
    <t>kg(s) Silica Flour 200 Mesh @ $</t>
  </si>
  <si>
    <t>Silica Flour, 200 mesh</t>
  </si>
  <si>
    <t>m3 WELLBLOCK 'T' @ $</t>
  </si>
  <si>
    <t>WELLBLOCK 'T' Gel Plug</t>
  </si>
  <si>
    <t>kg(s) SCA-1 @ $</t>
  </si>
  <si>
    <t>kg(s) SCA-5  @ $</t>
  </si>
  <si>
    <t>kg(s) SCA-6  @ $</t>
  </si>
  <si>
    <t>SCA-6 Cement Accelerator / Free Water Control Additive</t>
  </si>
  <si>
    <t>kg(s) SCA-7 @ $</t>
  </si>
  <si>
    <t>tonne(s) ASC II + Additives @ $</t>
  </si>
  <si>
    <t>ASC II + Additives</t>
  </si>
  <si>
    <t>tonne(s) ARC @ $</t>
  </si>
  <si>
    <t>ARC Acid Resistant Cement</t>
  </si>
  <si>
    <t>tonne(s) ARC + Adds @ $</t>
  </si>
  <si>
    <t>ARC + Additives</t>
  </si>
  <si>
    <t>2.875" (73.0 mm) Rubber Cementing Plug(s) @ $</t>
  </si>
  <si>
    <t>plug</t>
  </si>
  <si>
    <t>2.875" (73.0 mm) Rubber Cementing Plug</t>
  </si>
  <si>
    <t>3.5" (88.9 mm) Rubber Cementing Plug(s) @ $</t>
  </si>
  <si>
    <t>3.5" (88.9 mm) Rubber Cementing Plug</t>
  </si>
  <si>
    <t>4.5" (114.3 mm) Wooden Cementing Plug(s)@ $</t>
  </si>
  <si>
    <t>4.5" (114.3 mm) Wooden Cementing Plug</t>
  </si>
  <si>
    <t>5.5" (139.7 mm) Wooden Cementing Plug(s)@ $</t>
  </si>
  <si>
    <t>5.5" (139.7 mm) Wooden Cementing Plug</t>
  </si>
  <si>
    <t>7.0" (177.8 mm) Wooden Cementing Plug(s)@ $</t>
  </si>
  <si>
    <t>7.0" (177.8 mm) Wooden Cementing Plug</t>
  </si>
  <si>
    <t>8.625" (219.1 mm) Wooden Cementing Plug(s)@ $</t>
  </si>
  <si>
    <t>8.625" (219.1 mm) Wooden Cementing Plug</t>
  </si>
  <si>
    <t>9.625" (244.5 mm) Wooden Cementing Plug(s)@ $</t>
  </si>
  <si>
    <t>9.625" (244.5 mm) Wooden Cementing Plug</t>
  </si>
  <si>
    <t>10.75" (273.1 mm) Wooden Cementing Plug(s)@ $</t>
  </si>
  <si>
    <t>10.75" (273.1 mm) Wooden Cementing Plug</t>
  </si>
  <si>
    <t>11.75" (298.5 mm) Wooden Cementing Plug(s)@ $</t>
  </si>
  <si>
    <t>11.75" (298.5 mm) Wooden Cementing Plug</t>
  </si>
  <si>
    <t>13.375" (339.7 mm) Wooden Cementing Plug(s)@ $</t>
  </si>
  <si>
    <t>13.375" (339.7 mm) Wooden Cementing Plug</t>
  </si>
  <si>
    <t>16.0" (406.4 mm) Wooden Cementing Plug(s)@ $</t>
  </si>
  <si>
    <t>16.0" (406.4 mm) Wooden Cementing Plug</t>
  </si>
  <si>
    <t>18.625" (473.1 mm) Wooden Cementing Plug(s) @ $</t>
  </si>
  <si>
    <t>18.625" (473.1 mm) Wooden Cementing Plug</t>
  </si>
  <si>
    <t>kg(s) Acid Soluble Plug @ $</t>
  </si>
  <si>
    <t>Acid Soluble Plug, CaCO3</t>
  </si>
  <si>
    <t>litre(s) Self Diverting Acid @ $</t>
  </si>
  <si>
    <t>Self Diverting Acid</t>
  </si>
  <si>
    <t>tonne(s) SURFACEmix PRO @ $</t>
  </si>
  <si>
    <t>tonne(s) SURFACEmix LW @ $</t>
  </si>
  <si>
    <t>tonne(s) SURFACEmix LW + Adds @ $</t>
  </si>
  <si>
    <t>SURFACEmix LW + Additives</t>
  </si>
  <si>
    <t>tonne(s) SURFACEmix SLW @ $</t>
  </si>
  <si>
    <t xml:space="preserve">SURFACEmix SLW </t>
  </si>
  <si>
    <t>tonne(s) SURFACEmix SLW + Adds @ $</t>
  </si>
  <si>
    <t>SURFACEmix SLW + Additives</t>
  </si>
  <si>
    <t>tonne(s) SURFACEmix PRO + Adds @ $</t>
  </si>
  <si>
    <t>SURFACEmix PRO + Additives</t>
  </si>
  <si>
    <t>tonne(s) PRODUCTIONmix 1500 PRO @ $</t>
  </si>
  <si>
    <t>tonne(s) PRODUCTIONmix 1500 PRO + Additives @ $</t>
  </si>
  <si>
    <t>PRODUCTIONmix 1500 PRO + Additives</t>
  </si>
  <si>
    <t>tonne(s) GlacialMix @ $</t>
  </si>
  <si>
    <t>GlacialMix Low Temperature Blend</t>
  </si>
  <si>
    <t>tonne(s) GlacialMix + Adds @ $</t>
  </si>
  <si>
    <t>GlacialMix + Additives</t>
  </si>
  <si>
    <t>kg(s) ASM-3 @ $</t>
  </si>
  <si>
    <t>kg(s) ASM-4 @ $</t>
  </si>
  <si>
    <t>ASM-4, Anti-Setting Material</t>
  </si>
  <si>
    <t>kg(s) ASM-5 @ $</t>
  </si>
  <si>
    <t>kg(s) CDM-2 @ $</t>
  </si>
  <si>
    <t>CDM-2 Low Strength Density Modifier</t>
  </si>
  <si>
    <t>kg(s) CDM-5 @ $</t>
  </si>
  <si>
    <t>CDM-5 Mid Strength Density Modifier</t>
  </si>
  <si>
    <t>kg(s) CDM-6 @ $</t>
  </si>
  <si>
    <t>CDM-6 Mid Strength Density Modifier</t>
  </si>
  <si>
    <t>kg(s) CDM-10 @ $</t>
  </si>
  <si>
    <t>CDM-10 High Strength Density Modifier</t>
  </si>
  <si>
    <t>kg(s) CDM-C @ $</t>
  </si>
  <si>
    <t>CDM-C Cement Extender</t>
  </si>
  <si>
    <t>kg(s) Graphite @ $</t>
  </si>
  <si>
    <t>Graphite Cement Additive</t>
  </si>
  <si>
    <t>m3 One Part Spacer @ $</t>
  </si>
  <si>
    <t>One Part Spacer</t>
  </si>
  <si>
    <t>tonne(s) Ciment Fondue @ $</t>
  </si>
  <si>
    <t>Ciment Fondue</t>
  </si>
  <si>
    <t>tonne(s) Ciment Fondue + Adds @ $</t>
  </si>
  <si>
    <t>Ciment Fondue + Additives</t>
  </si>
  <si>
    <t>litre(s) FS-1 @ $</t>
  </si>
  <si>
    <t>FS-1 Foamed Cement Stabilizer</t>
  </si>
  <si>
    <t>litre(s) 35% HCl @ $</t>
  </si>
  <si>
    <t>Hydrochloric Acid, 35%</t>
  </si>
  <si>
    <t>litre(s) 32% HCl @ $</t>
  </si>
  <si>
    <t>Hydrochloric Acid, 32%</t>
  </si>
  <si>
    <t>litre(s) 28% HCl @ $</t>
  </si>
  <si>
    <t>Hydrochloric Acid, 28%</t>
  </si>
  <si>
    <t>litre(s) 20% HCl @ $</t>
  </si>
  <si>
    <t>Hydrochloric Acid, 20%</t>
  </si>
  <si>
    <t>litre(s) 15% HCl @ $</t>
  </si>
  <si>
    <t>Hydrochloric Acid, 15%</t>
  </si>
  <si>
    <t>litre(s) 10% HCl @ $</t>
  </si>
  <si>
    <t>Hydrochloric Acid, 10%</t>
  </si>
  <si>
    <t>litre(s) 7.5% HCl @ $</t>
  </si>
  <si>
    <t>Hydrochloric Acid, 7.5%</t>
  </si>
  <si>
    <t>litre(s) 5% HCl @ $</t>
  </si>
  <si>
    <t>Hydrochloric Acid, 5%</t>
  </si>
  <si>
    <t>litre(s) 60% Acetic Acid @ $</t>
  </si>
  <si>
    <t>Acetic Acid, 60%</t>
  </si>
  <si>
    <t>Formic Acid, 10%</t>
  </si>
  <si>
    <t>litre(s) 10% Formic Acid @ $</t>
  </si>
  <si>
    <t>litre(s) 85% Formic Acid @ $</t>
  </si>
  <si>
    <t>Formic Acid, 85%</t>
  </si>
  <si>
    <t>15% HCL Blend @ $</t>
  </si>
  <si>
    <t>HCl Blend - 15%</t>
  </si>
  <si>
    <t>m3(s) Acid Spearhead @ $</t>
  </si>
  <si>
    <t>Acid Spearhead</t>
  </si>
  <si>
    <t>litre(s) Al-4 @ $</t>
  </si>
  <si>
    <t>litre(s) AI-7 @ $</t>
  </si>
  <si>
    <t>litre(s) Al-8 @ $</t>
  </si>
  <si>
    <t>litre(s) HTAI-4 @$</t>
  </si>
  <si>
    <t>HTAI-4 High Temperature Corrosion Inhibitor Intensifier</t>
  </si>
  <si>
    <t>litre(s) D-2 @ $</t>
  </si>
  <si>
    <t>litre(s) HTAI-6 @ $</t>
  </si>
  <si>
    <t>litre(s) HTAI-8 @ $</t>
  </si>
  <si>
    <t>HTAI-8 High Temperature Corrosion Inhibitor Intensifier</t>
  </si>
  <si>
    <t>litre(s) ASA-3W@ $</t>
  </si>
  <si>
    <t>litre(s) CAS -1 @ $</t>
  </si>
  <si>
    <t>CAS-1 CO2 Assisted Surfactant</t>
  </si>
  <si>
    <t>litre(s) EF-1 @ $</t>
  </si>
  <si>
    <t>EF-1 Environmental Frac Fluid Foamer</t>
  </si>
  <si>
    <t xml:space="preserve">MPa-unit(s) - Acid Pump Press &gt;35.0 MPa @ $ </t>
  </si>
  <si>
    <t>MPa</t>
  </si>
  <si>
    <t>Pressure in Excess of 5000 psi (35 MPa) - Acid Pump, per MPa</t>
  </si>
  <si>
    <t>kg(s) ISA-1 @ $</t>
  </si>
  <si>
    <t>kg(s) ICA-7 @ $</t>
  </si>
  <si>
    <t>ICA-7 Iron Control Additive - Mineral Acids</t>
  </si>
  <si>
    <t>litre(s) ICA-8 @ $</t>
  </si>
  <si>
    <t>kg(s) ICA-8C @ $</t>
  </si>
  <si>
    <t>mth(s) Complete Bulk Plant Rental @ $</t>
  </si>
  <si>
    <t>mth</t>
  </si>
  <si>
    <t>Complete Bulk Plant Rental</t>
  </si>
  <si>
    <t>kg(s) Soda Ash @ $</t>
  </si>
  <si>
    <t>kg(s) Magnesium Oxide @ $</t>
  </si>
  <si>
    <t>litre(s) Aqueous Ammonia @ $</t>
  </si>
  <si>
    <t>Aqueous Ammonia</t>
  </si>
  <si>
    <t>litre(s) ACW-4 @ $</t>
  </si>
  <si>
    <t>tonne(s) SCC-10 Thermal Cement@ $</t>
  </si>
  <si>
    <t>SCC-10 Thermal Cement</t>
  </si>
  <si>
    <t>litre(s) Methyl Alcohol @ $</t>
  </si>
  <si>
    <t>Methyl Alcohol (drum)</t>
  </si>
  <si>
    <t>Methyl Alcohol (bulk)</t>
  </si>
  <si>
    <t>litre(s) Isopropyl Alcohol @ $</t>
  </si>
  <si>
    <t>Isopropyl Alcohol</t>
  </si>
  <si>
    <t>tonne(s) SCC-10 Thermal + Adds @ $</t>
  </si>
  <si>
    <t>SCC-10 Thermal Cement + Additives</t>
  </si>
  <si>
    <t>kg(s) Napthalene Flakes @ $</t>
  </si>
  <si>
    <t>Napthalene Flakes</t>
  </si>
  <si>
    <t>kg(s) CaCO3 @ $</t>
  </si>
  <si>
    <t>CaCO3 - Calcium Carbonate</t>
  </si>
  <si>
    <t>kg(s) Benzoic Acid (oil soluble) @ $</t>
  </si>
  <si>
    <t>Benzoic Acid (oil soluble) Diverting Agent</t>
  </si>
  <si>
    <t>kg(s) OWDA (Oil Well Diverting Agent) @ $</t>
  </si>
  <si>
    <t>OWDA (Oil Well Diverting Agent)</t>
  </si>
  <si>
    <t>lb(s) Low Density - 0.9 SG Diverting Agent(s) @ $</t>
  </si>
  <si>
    <t>Diverting Agent, Low Density  0.9 SG</t>
  </si>
  <si>
    <t>lb(s) Mid Density - 1.1 SG Diverting Agent(s) @ $</t>
  </si>
  <si>
    <t>Diverting Agent, Mid Density 1.1 SG</t>
  </si>
  <si>
    <t>lb(s) High Density - 1.3 SG Diverting Agent(s) @ $</t>
  </si>
  <si>
    <t>Diverting Agent, High Density 1.3 SG</t>
  </si>
  <si>
    <t>BioBall(s) - 1.1 SG (Soluble) @ $</t>
  </si>
  <si>
    <t>ball</t>
  </si>
  <si>
    <t>BioBalls, 1.1 SG (Soluble)</t>
  </si>
  <si>
    <t>Low Density Perf Ball Sealer(s) - 0.9 SG @ $</t>
  </si>
  <si>
    <t>Perf Ball Sealers, Low Density  0.9 S.G.</t>
  </si>
  <si>
    <t>Mid Density Perf Ball Sealer(s) - 1.1 SG @ $</t>
  </si>
  <si>
    <t>Perf Ball Sealers, Mid Density  1.1 S.G.</t>
  </si>
  <si>
    <t>High Density Perf Ball Sealer(s) - 1.3 SG @ $</t>
  </si>
  <si>
    <t>Perf Ball Sealers, High Density  1.3 S.G.</t>
  </si>
  <si>
    <t>kg(s) ASM-6 Anti-Settling Material @ $</t>
  </si>
  <si>
    <t>ASM-6, Anti-Settling Material</t>
  </si>
  <si>
    <t>litre(s) SI-14W @ $</t>
  </si>
  <si>
    <t>litre(s) SR-1, scale remover @ $</t>
  </si>
  <si>
    <t>SR-1, Calcium Based Scale Remover</t>
  </si>
  <si>
    <t>kg(s) Ammonium Bifluoride @ $</t>
  </si>
  <si>
    <t>Ammonium Bifluoride</t>
  </si>
  <si>
    <t>kg(s) Ammonium Chloride @ $</t>
  </si>
  <si>
    <t>Ammonium Chloride</t>
  </si>
  <si>
    <t>kg(s) SANJET Sand @ $</t>
  </si>
  <si>
    <t>SANJET Sand</t>
  </si>
  <si>
    <t>tonne(s) LITEmix 1325 @ $</t>
  </si>
  <si>
    <t>LITEmix 1325</t>
  </si>
  <si>
    <t>tonne(s) LITEmix 1325  + Adds @ $</t>
  </si>
  <si>
    <t>LITEmix 1325 + Additives</t>
  </si>
  <si>
    <t>tonne(s) SUPERLITEmix 1160 @ $</t>
  </si>
  <si>
    <t>tonne(s) SUPERLITEmix 1160 + Additives @ $</t>
  </si>
  <si>
    <t>SUPERLITEmix 1160 + Additives</t>
  </si>
  <si>
    <t>tonne(s) SUPERLITEmix 1200 @ $</t>
  </si>
  <si>
    <t>SUPERLITEmix 1200</t>
  </si>
  <si>
    <t>tonne(s) SUPERLITEmix 1200 + Additives @ $</t>
  </si>
  <si>
    <t>SUPERLITEmix 1200 + Additives</t>
  </si>
  <si>
    <t>tonne(s) LITEmix 1400 @ $</t>
  </si>
  <si>
    <t>LITEmix 1400</t>
  </si>
  <si>
    <t>tonne(s) LITEmix 1400 + Adds @ $</t>
  </si>
  <si>
    <t>LITEmix 1400 + Additives</t>
  </si>
  <si>
    <t>tonne(s) THERMAmix EC @ $</t>
  </si>
  <si>
    <t xml:space="preserve">THERMAmix EC </t>
  </si>
  <si>
    <t>tonne(s) THERMAmix EC  + Adds @ $</t>
  </si>
  <si>
    <t>THERMAmix EC + Additives</t>
  </si>
  <si>
    <t>litre(s) D-4 @ $</t>
  </si>
  <si>
    <t>D-4 Demulsifier - Low API Oils</t>
  </si>
  <si>
    <t>tonne(s) SURFACEmix LW PRO@ $</t>
  </si>
  <si>
    <t>tonne(s) PRODUCTIONmix 1600 @ $</t>
  </si>
  <si>
    <t>tonne(s) PRODUCTIONmix 1600 + Adds @ $</t>
  </si>
  <si>
    <t>PRODUCTIONmix 1600 + Additives</t>
  </si>
  <si>
    <t>unit(s) Misc. Pumping Service(s) @ $</t>
  </si>
  <si>
    <t>Misc. Pumping Services - Mixing, Spotting, Circulating Base Charge</t>
  </si>
  <si>
    <t>Twin Pump 10 kpsi(69 MPa) - Base Charge @ $</t>
  </si>
  <si>
    <t>Single + 25%</t>
  </si>
  <si>
    <t>In Addition To The Base Charge Per All Twins On Location</t>
  </si>
  <si>
    <t>job(s) Batch Mix Base Charge @ $</t>
  </si>
  <si>
    <t>Batch Mix or Slurry Averaging Unit - Base Charge</t>
  </si>
  <si>
    <t>hr(s) Batch Mixer Additional Hours @ $</t>
  </si>
  <si>
    <t>Batch Mixer - Additional Location Time</t>
  </si>
  <si>
    <t>job(s) High Rate Displacement @ $</t>
  </si>
  <si>
    <t>High Rate Pumping Surcharge:  excess of 8bbl/min (1.2m3/min )</t>
  </si>
  <si>
    <t xml:space="preserve">MPa-unit - Cement Pump Press &gt;35 MPa @ $ </t>
  </si>
  <si>
    <t>Pressure in Excess of 5000 psi (35 MPa) - Cement Pump</t>
  </si>
  <si>
    <t>Third Party Materials @ Minimum Charge $</t>
  </si>
  <si>
    <t>Minimum Charge - Third Party Materials per job</t>
  </si>
  <si>
    <t>3rd Party Material(s) Mixed/Pumped by Sanjel @ $</t>
  </si>
  <si>
    <t>Third Party Materials Pumped - Mixing or Pumping Charge</t>
  </si>
  <si>
    <t>Miscellaneous</t>
  </si>
  <si>
    <t>Inclusive Cementing  Base Charge @ $</t>
  </si>
  <si>
    <t>Cementing Services - Inclusive Base Charge set up</t>
  </si>
  <si>
    <t>Inclusive Cmt Setup thru 3rd Party Coil @ $</t>
  </si>
  <si>
    <t>Cementing Services - Inclusive Base Charge - Pumping through Third Party Coil</t>
  </si>
  <si>
    <t>Inclusive Slow Rate Base Charge @ $</t>
  </si>
  <si>
    <t>Slow Rate Cementing Services -Inclusive Base Charge Set-up</t>
  </si>
  <si>
    <t>Inclusive Cement Set &amp; Product @ $</t>
  </si>
  <si>
    <t>Inclusive Cementing Services and Materials</t>
  </si>
  <si>
    <t>Monthly Cementing Services Rate @ $</t>
  </si>
  <si>
    <t>Monthly Cementing Services</t>
  </si>
  <si>
    <t>Slow Rate Pumping Unit(s) @ $</t>
  </si>
  <si>
    <t>Slow Rate Pumping Unit - Base Charge</t>
  </si>
  <si>
    <t>unit-hr(s) SRPU Add. Location Time @ $</t>
  </si>
  <si>
    <t>SRPU - Additional Location Time</t>
  </si>
  <si>
    <t>job(s) TMA Add Discount Cement/Acid @ $</t>
  </si>
  <si>
    <t>TMA Additional Discount - Cement/Acid</t>
  </si>
  <si>
    <t>tonne(s) SURFACEmix LW PRO + Adds @ $</t>
  </si>
  <si>
    <t>SURFACEmix LW PRO + Additives</t>
  </si>
  <si>
    <t>tonne(s) SUPERLITEmix PRO + Adds @ $</t>
  </si>
  <si>
    <t>SUPERLITEmix PRO + Additives</t>
  </si>
  <si>
    <t>tonne(s) LDP-C-4815 + Adds @$</t>
  </si>
  <si>
    <t>LDP-C-4815 Lightweight "G" Blend + Additives</t>
  </si>
  <si>
    <t>tonne(s) LDP-C-0516 Thermal Thixotropic Slurry @ $</t>
  </si>
  <si>
    <t>LDP-C-0516 Thermal Thixotropic Slurry</t>
  </si>
  <si>
    <t xml:space="preserve">30001
</t>
  </si>
  <si>
    <t>Over 6000 m (Base + every 200 m)</t>
  </si>
  <si>
    <t>Remedial/Liner Cementing - Over 6000 m (Applied to Base every 200m)</t>
  </si>
  <si>
    <t>Base Charge 5001 to 5200 m</t>
  </si>
  <si>
    <t>Remedial &amp; Liner Cementing - Base Charge 5001 to 5200 m</t>
  </si>
  <si>
    <t>Base Charge 5201 to 5400 m</t>
  </si>
  <si>
    <t>Remedial &amp; Liner Cementing - Base Charge 5201 to 5400 m</t>
  </si>
  <si>
    <t>Base Charge 5401 to 5600 m</t>
  </si>
  <si>
    <t>Remedial &amp; Liner Cementing - Base Charge 5401 to 5600 m</t>
  </si>
  <si>
    <t>Base Charge 5601 to 5800 m</t>
  </si>
  <si>
    <t>Remedial &amp; Liner Cementing - Base Charge 5601 to 5800 m</t>
  </si>
  <si>
    <t>Base Charge 5801 to 6000 m</t>
  </si>
  <si>
    <t>Remedial &amp; Liner Cementing - Base Charge 5801 to 6000 m</t>
  </si>
  <si>
    <t>Base Charge 3801 to 4000 m</t>
  </si>
  <si>
    <t>Remedial &amp; Liner Cementing - Base Charge 3801 to 4000 m</t>
  </si>
  <si>
    <t>Base Charge 4001 to 4200 m</t>
  </si>
  <si>
    <t>Remedial &amp; Liner Cementing - Base Charge 4001 to 4200 m</t>
  </si>
  <si>
    <t>Base Charge 4201 to 4400 m</t>
  </si>
  <si>
    <t>Remedial &amp; Liner Cementing - Base Charge 4201 to 4400 m</t>
  </si>
  <si>
    <t>Base Charge 4401 to 4600 m</t>
  </si>
  <si>
    <t>Remedial &amp; Liner Cementing - Base Charge 4401 to 4600 m</t>
  </si>
  <si>
    <t>Base Charge 4601 to 4800 m</t>
  </si>
  <si>
    <t>Remedial &amp; Liner Cementing - Base Charge 4601 to 4800 m</t>
  </si>
  <si>
    <t>Base Charge 4801 to 5000 m</t>
  </si>
  <si>
    <t>Remedial &amp; Liner Cementing - Base Charge 4801 to 5000 m</t>
  </si>
  <si>
    <t>mth(s) Dispatch Office/Trailer @ $</t>
  </si>
  <si>
    <t>Dispatch Office / Trailer</t>
  </si>
  <si>
    <t>day(s) Cmt Bulker Day Rate, Oper or Stdby@$</t>
  </si>
  <si>
    <t>Cement Bulker Day Rate, Operating or Standby</t>
  </si>
  <si>
    <t>day(s) Bulk Storage Laydown Rental @ $</t>
  </si>
  <si>
    <t>Bulk Storage - Laydown Rental Day Rate</t>
  </si>
  <si>
    <t>day(s) Foam Cementing Unit - 1st 6 hrs @ $</t>
  </si>
  <si>
    <t>Foamed Cement Unit - Base Charge</t>
  </si>
  <si>
    <t>unit-hr(s) Add. Location Time Foam Cement Unit @ $</t>
  </si>
  <si>
    <t>Foamed Cement Unit - Additional Location Time</t>
  </si>
  <si>
    <t>Bulk Facility Mob/Demob @ $</t>
  </si>
  <si>
    <t>Bulk Plant Mobilization/Demobilization</t>
  </si>
  <si>
    <t>mth(s) Chemical Storage Rental @ $</t>
  </si>
  <si>
    <t>Seacan / Chemical Storage Rental</t>
  </si>
  <si>
    <t>wk(s) Generator(s) Rental @ $</t>
  </si>
  <si>
    <t>Generator Rental</t>
  </si>
  <si>
    <t>wk(s) Light Tower(s) Rental @ $</t>
  </si>
  <si>
    <t>Light Towers</t>
  </si>
  <si>
    <t>wk(s) Heaters(s) Rental @ $</t>
  </si>
  <si>
    <t>Heaters</t>
  </si>
  <si>
    <t>Base Charge 2601 to 2800 m</t>
  </si>
  <si>
    <t>Remedial &amp; Liner Cementing - Base Charge 2601 to 2800 m</t>
  </si>
  <si>
    <t>Base Charge 2801 to 3000 m</t>
  </si>
  <si>
    <t>Remedial &amp; Liner Cementing - Base Charge 2801 to 3000 m</t>
  </si>
  <si>
    <t>Base Charge 3001 to 3200 m</t>
  </si>
  <si>
    <t>Remedial &amp; Liner Cementing - Base Charge 3001 to 3200 m</t>
  </si>
  <si>
    <t>Base Charge 3201 to 3400 m</t>
  </si>
  <si>
    <t>Remedial &amp; Liner Cementing - Base Charge 3201 to 3400 m</t>
  </si>
  <si>
    <t>Base Charge 3401 to 3600 m</t>
  </si>
  <si>
    <t>Remedial &amp; Liner Cementing - Base Charge 3401 to 3600 m</t>
  </si>
  <si>
    <t>Base Charge 3601 to 3800 m</t>
  </si>
  <si>
    <t>Remedial &amp; Liner Cementing - Base Charge 3601 to 3800 m</t>
  </si>
  <si>
    <t>Base Charge 1401 to 1600 m</t>
  </si>
  <si>
    <t>Remedial &amp; Liner Cementing - Base Charge 1401 to 1600 m</t>
  </si>
  <si>
    <t>Base Charge 1601 to 1800 m</t>
  </si>
  <si>
    <t>Remedial &amp; Liner Cementing - Base Charge 1601 to 1800 m</t>
  </si>
  <si>
    <t>Base Charge 1801 to 2000 m</t>
  </si>
  <si>
    <t>Remedial &amp; Liner Cementing - Base Charge 1801 to 2000 m</t>
  </si>
  <si>
    <t>Base Charge 2001 to 2200 m</t>
  </si>
  <si>
    <t>Remedial &amp; Liner Cementing - Base Charge 2001 to 2200 m</t>
  </si>
  <si>
    <t>Base Charge 2201 to 2400 m</t>
  </si>
  <si>
    <t>Remedial &amp; Liner Cementing - Base Charge 2201 to 2400 m</t>
  </si>
  <si>
    <t>Base Charge 2401 to 2600 m</t>
  </si>
  <si>
    <t>Remedial &amp; Liner Cementing - Base Charge 2401 to 2600 m</t>
  </si>
  <si>
    <t>Base Charge 201 to 400 m</t>
  </si>
  <si>
    <t>Remedial &amp; Liner Cementing - Base Charge 201 to 400 m</t>
  </si>
  <si>
    <t>Base Charge 401 to 600 m</t>
  </si>
  <si>
    <t>Remedial &amp; Liner Cementing - Base Charge 401 to 600 m</t>
  </si>
  <si>
    <t>Base Charge 601 to 800 m</t>
  </si>
  <si>
    <t>Remedial &amp; Liner Cementing - Base Charge 601 to 800 m</t>
  </si>
  <si>
    <t>Base Charge 801 to 1000 m</t>
  </si>
  <si>
    <t>Remedial &amp; Liner Cementing - Base Charge 801 to 1000 m</t>
  </si>
  <si>
    <t>Base Charge 1001 to 1200 m</t>
  </si>
  <si>
    <t>Remedial &amp; Liner Cementing - Base Charge 1001 to 1200 m</t>
  </si>
  <si>
    <t>Base Charge 1201 to 1400 m</t>
  </si>
  <si>
    <t>Remedial &amp; Liner Cementing - Base Charge 1201 to 1400 m</t>
  </si>
  <si>
    <t>Base Charge less than 200 m</t>
  </si>
  <si>
    <t>Remedial &amp; Liner Cementing - Base Charge less than 200 m</t>
  </si>
  <si>
    <t>Additional Bulk Transport Unit @ $</t>
  </si>
  <si>
    <t>Bulk Cement Transport - Additional Unit</t>
  </si>
  <si>
    <t>Primary Cementing - Base Charge 5201 to 5400 m</t>
  </si>
  <si>
    <t>Primary Cementing - Base Charge 5401 to 5600 m</t>
  </si>
  <si>
    <t>Primary Cementing - Base Charge 5601 to 5800 m</t>
  </si>
  <si>
    <t>Primary Cementing - Base Charge 5801 to 6000 m</t>
  </si>
  <si>
    <t>Over 6000 m (Base  + every 200 m)</t>
  </si>
  <si>
    <t>Primary Cementing - Over 6000 m (Applied to Base every 200m)</t>
  </si>
  <si>
    <t>litre(s) SSL-2@ $</t>
  </si>
  <si>
    <t>SSL -2 Sodium Silicate Liquid</t>
  </si>
  <si>
    <t>BioBall(s) - MR 1.18 SG (Soluble) @ $</t>
  </si>
  <si>
    <t>BioBalls MR, 1.18 SG (Soluble)</t>
  </si>
  <si>
    <t>3.5" (88.3 mm) Urethane Top Cementing Plug @ $</t>
  </si>
  <si>
    <t>3.5" (88.3 mm) Urethane Top Cementing Plug</t>
  </si>
  <si>
    <t>4.5" (114.3 mm) Urethane Top Cementing Plug @ $</t>
  </si>
  <si>
    <t>4.5" (114.3 mm) Urethane Top Cementing Plug</t>
  </si>
  <si>
    <t>5.5" (139.7 mm) Urethane Top Cementing Plug @ $</t>
  </si>
  <si>
    <t>5.5" (139.7 mm) Urethane Top Cementing Plug</t>
  </si>
  <si>
    <t>7.0" (177.8 mm) Urethane Top Cementing Plug @ $</t>
  </si>
  <si>
    <t>7.0" (177.8 mm) Urethane Top Cementing Plug</t>
  </si>
  <si>
    <t>9.625" (244.5 mm) Urethane Top Cementing Plug @ $</t>
  </si>
  <si>
    <t>9.625" (244.5 mm) Urethane Top Cementing Plug</t>
  </si>
  <si>
    <t>11.75" (298.5 mm) Urethane Top Cementing Plug @ $</t>
  </si>
  <si>
    <t>11.75" (298.5 mm) Urethane Top Cementing Plug</t>
  </si>
  <si>
    <t>13.375" (339.7 mm) Urethane Top Cementing Plug @ $</t>
  </si>
  <si>
    <t>13.375" (339.7 mm) Urethane Top Cementing Plug</t>
  </si>
  <si>
    <t>16.0" (406.4 mm) Urethane Top Cementing Plug @ $</t>
  </si>
  <si>
    <t>16.0" (406.4 mm) Urethane Top Cementing Plug</t>
  </si>
  <si>
    <t>3.5" (88.3 mm) Urethane Bottom Cementing Plug @ $</t>
  </si>
  <si>
    <t>3.5" (88.3 mm) Urethane Bottom Cementing Plug</t>
  </si>
  <si>
    <t>4.5" (114.3 mm) Urethane Bottom Cementing Plug @ $</t>
  </si>
  <si>
    <t>4.5" (114.3 mm) Urethane Bottom Cementing Plug</t>
  </si>
  <si>
    <t>5.5" (139.7 mm) Urethane Bottom Cementing Plug @ $</t>
  </si>
  <si>
    <t>5.5" (139.7 mm) Urethane Bottom Cementing Plug</t>
  </si>
  <si>
    <t>7.0" (177.8 mm) Urethane Bottom Cementing Plug @ $</t>
  </si>
  <si>
    <t>7.0" (177.8 mm) Urethane Bottom Cementing Plug</t>
  </si>
  <si>
    <t>9.625" (244.5 mm) Urethane Bottom Cementing Plug @ $</t>
  </si>
  <si>
    <t>9.625" (244.5 mm) Urethane Bottom Cementing Plug</t>
  </si>
  <si>
    <t>11.75" (298.5 mm) Urethane Bottom Cementing Plug @ $</t>
  </si>
  <si>
    <t>11.75" (298.5 mm) Urethane Bottom Cementing Plug</t>
  </si>
  <si>
    <t>13.375" (339.7 mm) Urethane Bottom Cementing Plug @ $</t>
  </si>
  <si>
    <t>13.375" (339.7 mm) Urethane Bottom Cementing Plug</t>
  </si>
  <si>
    <t>16.0" (406.4 mm) Urethane Bottom Cementing Plug @ $</t>
  </si>
  <si>
    <t>16.0" (406.4 mm) Urethane Bottom Cementing Plug</t>
  </si>
  <si>
    <t>4.5" (114.3 mm) Phenolic Core Top Cementing Plug(s) ST @ $</t>
  </si>
  <si>
    <t>4.5" (114.3 mm) Phenolic Core Top Cementing Plug - ST</t>
  </si>
  <si>
    <t>5.0" (127.0 mm) Phenolic Core Top Cementing Plug(s) ST @ $</t>
  </si>
  <si>
    <t>5.0" (127.0 mm) Phenolic Core Top Cementing Plug - ST</t>
  </si>
  <si>
    <t>5.5" (139.7 mm) Phenolic Core Top Cementing Plug(s) ST @ $</t>
  </si>
  <si>
    <t>5.5" (139.7 mm) Phenolic Core Top Cementing Plug - ST</t>
  </si>
  <si>
    <t>7.0" (177.8 mm) Phenolic Core Top Cementing Plug(s) ST @ $</t>
  </si>
  <si>
    <t>7.0" (177.8 mm) Phenolic Core Top Cementing Plug - ST</t>
  </si>
  <si>
    <t>7.625" (193.8 mm) Phenolic Core Top Cementing Plug(s) ST @ $</t>
  </si>
  <si>
    <t>7.625" (193.8 mm) Phenolic Core Top Cementing Plug - ST</t>
  </si>
  <si>
    <t>8.625" (219.1 mm) Phenolic Core Top Cementing Plug(s) ST @ $</t>
  </si>
  <si>
    <t>8.625" (219.1 mm) Phenolic Core Top Cementing Plug - ST</t>
  </si>
  <si>
    <t>9.625" (244.5 mm) Phenolic Core Top Cementing Plug(s) ST @ $</t>
  </si>
  <si>
    <t>9.625" (244.5 mm) Phenolic Core Top Cementing Plug - ST</t>
  </si>
  <si>
    <t>10.75" (273.1 mm) Phenolic Core Top Cementing Plug(s) ST @ $</t>
  </si>
  <si>
    <t>10.75" (273.1 mm) Phenolic Core Top Cementing Plug - ST</t>
  </si>
  <si>
    <t>13.375" (339.7 mm) Phenolic Core Top Cementing Plug(s) ST @ $</t>
  </si>
  <si>
    <t>13.375" (339.7 mm) Phenolic Core Top Cementing Plug - ST</t>
  </si>
  <si>
    <t>4.5" (114.3 mm) Phenolic Core Bottom Cementing Plug(s) ST @ $</t>
  </si>
  <si>
    <t>4.5" (114.3 mm) Phenolic Core Bottom Cementing Plug - ST</t>
  </si>
  <si>
    <t>5.0" (127.0 mm) Phenolic Core Bottom Cementing Plug(s) ST @ $</t>
  </si>
  <si>
    <t>5.0" (127.0 mm) Phenolic Core Bottom Cementing Plug - ST</t>
  </si>
  <si>
    <t>5.5" (139.7 mm) Phenolic Core Bottom Cementing Plug(s) ST @ $</t>
  </si>
  <si>
    <t>5.5" (139.7 mm) Phenolic Core Bottom Cementing Plug - ST</t>
  </si>
  <si>
    <t>7.0" (177.8 mm) Phenolic Core Bottom Cementing Plug(s) ST @ $</t>
  </si>
  <si>
    <t>7.0" (177.8 mm) Phenolic Core Bottom Cementing Plug - ST</t>
  </si>
  <si>
    <t>7.625" (193.8 mm) Phenolic Core Bottom Cementing Plug(s) ST @ $</t>
  </si>
  <si>
    <t>7.625" (193.8 mm) Phenolic Core Bottom Cementing Plug - ST</t>
  </si>
  <si>
    <t>8.625" (219.1 mm) Phenolic Core Bottom Cementing Plug(s) ST @ $</t>
  </si>
  <si>
    <t>8.625" (219.1 mm) Phenolic Core Bottom Cementing Plug - ST</t>
  </si>
  <si>
    <t>9.625" (244.5 mm) Phenolic Core Bottom Cementing Plug(s) ST @ $</t>
  </si>
  <si>
    <t>9.625" (244.5 mm) Phenolic Core Bottom Cementing Plug - ST</t>
  </si>
  <si>
    <t>10.75" (273.1 mm) Phenolic Core Bottom Cementing Plug(s) ST @ $</t>
  </si>
  <si>
    <t>10.75" (273.1 mm) Phenolic Core Bottom Cementing Plug - ST</t>
  </si>
  <si>
    <t>13.375" (339.7 mm) Phenolic Core Bottom Cementing Plug(s) ST @ $</t>
  </si>
  <si>
    <t>13.375" (339.7 mm) Phenolic Core Bottom Cementing Plug - ST</t>
  </si>
  <si>
    <t>4.5" (114.3 mm) Phenolic Core Top Cementing Plug(s) HT @ $</t>
  </si>
  <si>
    <t>4.5" (114.3 mm) Phenolic Core Top Cementing Plug - HT</t>
  </si>
  <si>
    <t>5.0" (127.0 mm) Phenolic Core Top Cementing Plug(s) HT @ $</t>
  </si>
  <si>
    <t>5.0" (127.0 mm) Phenolic Core Top Cementing Plug - HT</t>
  </si>
  <si>
    <t>5.5" (139.7 mm) Phenolic Core Top Cementing Plug(s) HT @ $</t>
  </si>
  <si>
    <t>5.5" (139.7 mm) Phenolic Core Top Cementing Plug - HT</t>
  </si>
  <si>
    <t>7.0" (177.8 mm) Phenolic Core Top Cementing Plug(s) HT @ $</t>
  </si>
  <si>
    <t>7.0" (177.8 mm) Phenolic Core Top Cementing Plug - HT</t>
  </si>
  <si>
    <t>7.625" (193.8 mm) Phenolic Core Top Cementing Plug(s) HT @ $</t>
  </si>
  <si>
    <t>7.625" (193.8 mm) Phenolic Core Top Cementing Plug - HT</t>
  </si>
  <si>
    <t>8.625" (219.1 mm) Phenolic Core Top Cementing Plug(s) HT @ $</t>
  </si>
  <si>
    <t>8.625" (219.1 mm) Phenolic Core Top Cementing Plug - HT</t>
  </si>
  <si>
    <t>9.625" (244.5 mm) Phenolic Core Top Cementing Plug(s) HT @ $</t>
  </si>
  <si>
    <t>9.625" (244.5 mm) Phenolic Core Top Cementing Plug - HT</t>
  </si>
  <si>
    <t>10.75" (273.1 mm) Phenolic Core Top Cementing Plug(s) HT @ $</t>
  </si>
  <si>
    <t>10.75" (273.1 mm) Phenolic Core Top Cementing Plug - HT</t>
  </si>
  <si>
    <t>13.375" (339.7 mm) Phenolic Core Top Cementing Plug(s) HT @ $</t>
  </si>
  <si>
    <t>13.375" (339.7 mm) Phenolic Core Top Cementing Plug - HT</t>
  </si>
  <si>
    <t>4.5" (114.3 mm) Phenolic Core Bottom Cementing Plug(s) HT @ $</t>
  </si>
  <si>
    <t>4.5" (114.3 mm) Phenolic Core Bottom Cementing Plug - HT</t>
  </si>
  <si>
    <t>5.0" (127.0 mm) Phenolic Core Bottom Cementing Plug(s) HT @ $</t>
  </si>
  <si>
    <t>5.0" (127.0 mm) Phenolic Core Bottom Cementing Plug - HT</t>
  </si>
  <si>
    <t>5.5" (139.7 mm) Phenolic Core Bottom Cementing Plug(s) HT @ $</t>
  </si>
  <si>
    <t>5.5" (139.7 mm) Phenolic Core Bottom Cementing Plug - HT</t>
  </si>
  <si>
    <t>Primary Cementing - Base Charge less than 200 m</t>
  </si>
  <si>
    <t>Primary Cementing - Base Charge 201 to 400 m</t>
  </si>
  <si>
    <t>Primary Cementing - Base Charge 401 to 600 m</t>
  </si>
  <si>
    <t>Primary Cementing - Base Charge 601 to 800 m</t>
  </si>
  <si>
    <t>Primary Cementing - Base Charge 801 to 1000 m</t>
  </si>
  <si>
    <t>Primary Cementing - Base Charge 1001 to 1200 m</t>
  </si>
  <si>
    <t>Primary Cementing - Base Charge 1201 to 1400 m</t>
  </si>
  <si>
    <t>Primary Cementing - Base Charge 1401 to 1600 m</t>
  </si>
  <si>
    <t>Primary Cementing - Base Charge 1601 to 1800 m</t>
  </si>
  <si>
    <t>Primary Cementing - Base Charge 1801 to 2000 m</t>
  </si>
  <si>
    <t>Primary Cementing - Base Charge 2001 to 2200 m</t>
  </si>
  <si>
    <t>Primary Cementing - Base Charge 2201 to 2400 m</t>
  </si>
  <si>
    <t>Primary Cementing - Base Charge 2401 to 2600 m</t>
  </si>
  <si>
    <t>Primary Cementing - Base Charge 2601 to 2800 m</t>
  </si>
  <si>
    <t>Primary Cementing - Base Charge 2801 to 3000 m</t>
  </si>
  <si>
    <t>Primary Cementing - Base Charge 3001 to 3200 m</t>
  </si>
  <si>
    <t>Primary Cementing - Base Charge 3201 to 3400 m</t>
  </si>
  <si>
    <t>Primary Cementing - Base Charge 3401 to 3600 m</t>
  </si>
  <si>
    <t>Primary Cementing - Base Charge 3601 to 3800 m</t>
  </si>
  <si>
    <t>Primary Cementing - Base Charge 3801 to 4000 m</t>
  </si>
  <si>
    <t>Primary Cementing - Base Charge 4001 to 4200 m</t>
  </si>
  <si>
    <t>Primary Cementing - Base Charge 4201 to 4400 m</t>
  </si>
  <si>
    <t>Primary Cementing - Base Charge 4401 to 4600 m</t>
  </si>
  <si>
    <t>Primary Cementing - Base Charge 4601 to 4800 m</t>
  </si>
  <si>
    <t>Primary Cementing - Base Charge 4801 to 5000 m</t>
  </si>
  <si>
    <t>Primary Cementing - Base Charge 5001 to 5200 m</t>
  </si>
  <si>
    <t>7.0" (177.8 mm) Phenolic Core Bottom Cementing Plug(s) HT @ $</t>
  </si>
  <si>
    <t>7.0" (177.8 mm) Phenolic Core Bottom Cementing Plug - HT</t>
  </si>
  <si>
    <t>7.625" (193.8 mm) Phenolic Core Bottom Cementing Plug(s) HT @ $</t>
  </si>
  <si>
    <t>7.625" (193.8 mm) Phenolic Core Bottom Cementing Plug - HT</t>
  </si>
  <si>
    <t>8.625" (219.1 mm) Phenolic Core Bottom Cementing Plug(s) HT @ $</t>
  </si>
  <si>
    <t>8.625" (219.1 mm) Phenolic Core Bottom Cementing Plug - HT</t>
  </si>
  <si>
    <t>9.625" (244.5 mm) Phenolic Core Bottom Cementing Plug(s) HT @ $</t>
  </si>
  <si>
    <t>9.625" (244.5 mm) Phenolic Core Bottom Cementing Plug - HT</t>
  </si>
  <si>
    <t>10.75" (273.1 mm) Phenolic Core Bottom Cementing Plug(s) HT @ $</t>
  </si>
  <si>
    <t>10.75" (273.1 mm) Phenolic Core Bottom Cementing Plug - HT</t>
  </si>
  <si>
    <t>13.375" (339.7 mm) Phenolic Core Bottom Cementing Plug(s) HT @ $</t>
  </si>
  <si>
    <t>13.375" (339.7 mm) Phenolic Core Bottom Cementing Plug - HT</t>
  </si>
  <si>
    <t>2.375" (60.3 mm) Aluminum Core Top Cementing Plug(s) ST @ $</t>
  </si>
  <si>
    <t>2.375" (60.3 mm) Aluminum Core Top Cementing Plug - ST</t>
  </si>
  <si>
    <t>2.875" (73.0 mm) Aluminum Core Top Cementing Plug(s) ST @ $</t>
  </si>
  <si>
    <t>2.875" (73.0 mm) Aluminum Core Top Cementing Plug - ST</t>
  </si>
  <si>
    <t>3.5" (88.9 mm) Aluminum Core Top Cementing Plug(s) ST @ $</t>
  </si>
  <si>
    <t>3.5" (88.9 mm) Aluminum Core Top Cementing Plug - ST</t>
  </si>
  <si>
    <t>4.5" (114.3 mm) Aluminum Core Top Cementing Plug(s) ST @ $</t>
  </si>
  <si>
    <t>4.5" (114.3 mm) Aluminum Core Top Cementing Plug - ST</t>
  </si>
  <si>
    <t>5.0" (127.0 mm) Aluminum Core Top Cementing Plug(s) ST @ $</t>
  </si>
  <si>
    <t>5.0" (127.0 mm) Aluminum Core Top Cementing Plug ST</t>
  </si>
  <si>
    <t>5.5" (139.7 mm) Aluminum Core Top Cementing Plug(s) ST @ $</t>
  </si>
  <si>
    <t>5.5" (139.7 mm) Aluminum Core Top Cementing Plug - ST</t>
  </si>
  <si>
    <t>7.0" (177.8 mm) Aluminum Core Top Cementing Plug(s) ST @ $</t>
  </si>
  <si>
    <t>7.0" (177.8 mm) Aluminum Core Top Cementing Plug - ST</t>
  </si>
  <si>
    <t>7.625" (193.8 mm) Aluminum Core Top Cementing Plug(s) ST @ $</t>
  </si>
  <si>
    <t>7.625" (193.8 mm) Aluminum Core Top Cementing Plug - ST</t>
  </si>
  <si>
    <t>8.625" (219.1 mm) Aluminum Core Top Cementing Plug(s) ST @ $</t>
  </si>
  <si>
    <t>8.625" (219.1 mm) Aluminum Core Top Cementing Plug - ST</t>
  </si>
  <si>
    <t>9.625" (244.5 mm) Aluminum Core Top Cementing Plug(s) ST @ $</t>
  </si>
  <si>
    <t>9.625" (244.5 mm) Aluminum Core Top Cementing Plug - ST</t>
  </si>
  <si>
    <t>10.75" (273.1 mm) Aluminum Core Top Cementing Plug(s) ST @ $</t>
  </si>
  <si>
    <t>10.75" (273.1 mm) Aluminum Core Top Cementing Plug - ST</t>
  </si>
  <si>
    <t>11.75" (298.5 mm) Aluminum Core Top Cementing Plug(s) ST @ $</t>
  </si>
  <si>
    <t>11.75" (298.5 mm) Aluminum Core Top Cementing Plug - ST</t>
  </si>
  <si>
    <t>13.375" (339.7 mm) Aluminum Core Top Cementing Plug(s) ST @ $</t>
  </si>
  <si>
    <t>13.375" (339.7 mm) Aluminum Core Top Cementing Plug - ST</t>
  </si>
  <si>
    <t>16.0" (406.4 mm) Aluminum Core Top Cementing Plug(s) ST @ $</t>
  </si>
  <si>
    <t>16.0" (406.4 mm) Aluminum Core Top Cementing Plug - ST</t>
  </si>
  <si>
    <t>18.625" (473.1 mm) Aluminum Core Top Cementing Plug(s) ST @ $</t>
  </si>
  <si>
    <t>18.625" (473.1 mm) Aluminum Core Top Cementing Plug - ST</t>
  </si>
  <si>
    <t>20" (508.0 mm) Aluminum Core Top Cementing Plug(s) ST @ $</t>
  </si>
  <si>
    <t>20" (508.0 mm) Aluminum Core Top Cementing Plug - ST</t>
  </si>
  <si>
    <t>2.875" (73.0 mm) Aluminum Core Bottom Cementing Plug(s) ST @ $</t>
  </si>
  <si>
    <t>2.875" (73.0 mm) Aluminum Core Bottom Cementing Plug - ST</t>
  </si>
  <si>
    <t>3.5" (88.9 mm) Aluminum Core Bottom Cementing Plug(s) ST @ $</t>
  </si>
  <si>
    <t>3.5" (88.9 mm) Aluminum Core Bottom Cementing Plug - ST</t>
  </si>
  <si>
    <t>4.5" (114.3 mm) Aluminum Core Bottom Cementing Plug(s) ST @ $</t>
  </si>
  <si>
    <t>4.5" (114.3 mm) Aluminum Core Bottom Cementing Plug - ST</t>
  </si>
  <si>
    <t>5.0" (127.0 mm) Aluminum Core Bottom Cementing Plug(s) ST @ $</t>
  </si>
  <si>
    <t>5.0" (127.0 mm) Aluminum Core Bottom Cementing Plug ST</t>
  </si>
  <si>
    <t>5.5" (139.7 mm) Aluminum Core Bottom Cementing Plug(s) ST @ $</t>
  </si>
  <si>
    <t>5.5" (139.7 mm) Aluminum Core Bottom Cementing Plug - ST</t>
  </si>
  <si>
    <t>7.0" (177.8 mm) Aluminum Core Bottom Cementing Plug(s) ST @ $</t>
  </si>
  <si>
    <t>7.0" (177.8 mm) Aluminum Core Bottom Cementing Plug - ST</t>
  </si>
  <si>
    <t>7.625" (193.8 mm) Aluminum Core Bottom Cementing Plug(s) ST @ $</t>
  </si>
  <si>
    <t>7.625" (193.8 mm) Aluminum Core Bottom Cementing Plug - ST</t>
  </si>
  <si>
    <t>8.625" (219.1 mm) Aluminum Core Bottom Cementing Plug(s) ST @ $</t>
  </si>
  <si>
    <t>8.625" (219.1 mm) Aluminum Core Bottom Cementing Plug - ST</t>
  </si>
  <si>
    <t>9.625" (244.5 mm) Aluminum Core Bottom Cementing Plug(s) ST @ $</t>
  </si>
  <si>
    <t>9.625" (244.5 mm) Aluminum Core Bottom Cementing Plug - ST</t>
  </si>
  <si>
    <t>10.75" (273.1 mm) Aluminum Core Bottom Cementing Plug(s) ST @ $</t>
  </si>
  <si>
    <t>10.75" (273.1 mm) Aluminum Core Bottom Cementing Plug - ST</t>
  </si>
  <si>
    <t>11.75" (298.5 mm) Aluminum Core Bottom Cementing Plug(s) ST @ $</t>
  </si>
  <si>
    <t>11.75" (298.5 mm) Aluminum Core Bottom Cementing Plug - ST</t>
  </si>
  <si>
    <t>13.375" (339.7 mm) Aluminum Core Bottom Cementing Plug(s) ST @ $</t>
  </si>
  <si>
    <t>13.375" (339.7 mm) Aluminum Core Bottom Cementing Plug - ST</t>
  </si>
  <si>
    <t>16.0" (406.4 mm) Aluminum Core Bottom Cementing Plug(s) ST @ $</t>
  </si>
  <si>
    <t>16.0" (406.4 mm) Aluminum Core Bottom Cementing Plug - ST</t>
  </si>
  <si>
    <t>18.625" (473.1 mm) Aluminum Core Bottom Cementing Plug(s) ST @ $</t>
  </si>
  <si>
    <t>18.625" (473.1 mm) Aluminum Core Bottom Cementing Plug - ST</t>
  </si>
  <si>
    <t>20" (508.0 mm) Aluminum Core Bottom Cementing Plug(s) ST @ $</t>
  </si>
  <si>
    <t>20" (508.0 mm) Aluminum Core Bottom Cementing Plug - ST</t>
  </si>
  <si>
    <t>2.375" (60.3 mm) Aluminum Core Top Cementing Plug(s) HT @ $</t>
  </si>
  <si>
    <t>2.375" (60.3 mm) Aluminum Core Top Cementing Plug - HT</t>
  </si>
  <si>
    <t>2.875" (73.0 mm) Aluminum Core Top Cementing Plug(s) HT @ $</t>
  </si>
  <si>
    <t>2.875" (73.0 mm) Aluminum Core Top Cementing Plug - HT</t>
  </si>
  <si>
    <t>3.5" (88.9 mm) Aluminum Core Top Cementing Plug(s) HT @ $</t>
  </si>
  <si>
    <t>3.5" (88.9 mm) Aluminum Core Top Cementing Plug - HT</t>
  </si>
  <si>
    <t>4.5" (114.3 mm) Aluminum Core Top Cementing Plug(s) HT @ $</t>
  </si>
  <si>
    <t>4.5" (114.3 mm) Aluminum Core Top Cementing Plug - HT</t>
  </si>
  <si>
    <t>5.0" (127.0 mm) Aluminum Core Top Cementing Plug(s) HT @ $</t>
  </si>
  <si>
    <t>5.0" (127.0 mm) Aluminum Core Top Cementing Plug HT</t>
  </si>
  <si>
    <t>5.5" (139.7 mm) Aluminum Core Top Cementing Plug(s) HT @ $</t>
  </si>
  <si>
    <t>5.5" (139.7 mm) Aluminum Core Top Cementing Plug - HT</t>
  </si>
  <si>
    <t>7.0" (177.8 mm) Aluminum Core Top Cementing Plug(s) HT @ $</t>
  </si>
  <si>
    <t>7.0" (177.8 mm) Aluminum Core Top Cementing Plug - HT</t>
  </si>
  <si>
    <t>7.625" (193.8 mm) Aluminum Core Top Cementing Plug(s) HT @ $</t>
  </si>
  <si>
    <t>7.625" (193.8 mm) Aluminum Core Top Cementing Plug - HT</t>
  </si>
  <si>
    <t>8.625" (219.1 mm) Aluminum Core Top Cementing Plug(s) HT @ $</t>
  </si>
  <si>
    <t>8.625" (219.1 mm) Aluminum Core Top Cementing Plug - HT</t>
  </si>
  <si>
    <t>9.625" (244.5 mm) Aluminum Core Top Cementing Plug(s) HT @ $</t>
  </si>
  <si>
    <t>9.625" (244.5 mm) Aluminum Core Top Cementing Plug - HT</t>
  </si>
  <si>
    <t>10.75" (273.1 mm) Aluminum Core Top Cementing Plug(s) HT @ $</t>
  </si>
  <si>
    <t>10.75" (273.1 mm) Aluminum Core Top Cementing Plug - HT</t>
  </si>
  <si>
    <t>13.375" (339.7 mm) Aluminum Core Top Cementing Plug(s) HT @ $</t>
  </si>
  <si>
    <t>13.375" (339.7 mm) Aluminum Core Top Cementing Plug - HT</t>
  </si>
  <si>
    <t>2.875" (73.0 mm) Aluminum Core Bottom Cementing Plug(s) HT @ $</t>
  </si>
  <si>
    <t>2.875" (73.0 mm) Aluminum Core Bottom Cementing Plug - HT</t>
  </si>
  <si>
    <t>3.5" (88.9 mm) Aluminum Core Bottom Cementing Plug(s) HT @ $</t>
  </si>
  <si>
    <t>3.5" (88.9 mm) Aluminum Core Bottom Cementing Plug - HT</t>
  </si>
  <si>
    <t>4.5" (114.3 mm) Aluminum Core Bottom Cementing Plug(s) HT @ $</t>
  </si>
  <si>
    <t>4.5" (114.3 mm) Aluminum Core Bottom Cementing Plug - HT</t>
  </si>
  <si>
    <t>5.0" (127.0 mm) Aluminum Core Bottom Cementing Plug(s) HT @ $</t>
  </si>
  <si>
    <t>5.0" (127.0 mm) Aluminum Core Bottom Cementing Plug HT</t>
  </si>
  <si>
    <t>5.5" (139.7 mm) Aluminum Core Bottom Cementing Plug(s) HT @ $</t>
  </si>
  <si>
    <t>5.5" (139.7 mm) Aluminum Core Bottom Cementing Plug - HT</t>
  </si>
  <si>
    <t>7.0" (177.8 mm) Aluminum Core Bottom Cementing Plug(s) HT @ $</t>
  </si>
  <si>
    <t>7.0" (177.8 mm) Aluminum Core Bottom Cementing Plug - HT</t>
  </si>
  <si>
    <t>7.625" (193.8 mm) Aluminum Core Bottom Cementing Plug(s) HT @ $</t>
  </si>
  <si>
    <t>7.625" (193.8 mm) Aluminum Core Bottom Cementing Plug - HT</t>
  </si>
  <si>
    <t>8.625" (219.1 mm) Aluminum Core Bottom Cementing Plug(s) HT @ $</t>
  </si>
  <si>
    <t>8.625" (219.1 mm) Aluminum Core Bottom Cementing Plug - HT</t>
  </si>
  <si>
    <t>9.625" (244.5 mm) Aluminum Core Bottom Cementing Plug(s) HT @ $</t>
  </si>
  <si>
    <t>9.625" (244.5 mm) Aluminum Core Bottom Cementing Plug - HT</t>
  </si>
  <si>
    <t>10.75" (273.1 mm) Aluminum Core Bottom Cementing Plug(s) HT @ $</t>
  </si>
  <si>
    <t>10.75" (273.1 mm) Aluminum Core Bottom Cementing Plug - HT</t>
  </si>
  <si>
    <t>13.375" (339.7 mm) Aluminum Core Bottom Cementing Plug(s) HT @ $</t>
  </si>
  <si>
    <t>13.375" (339.7 mm) Aluminum Core Bottom Cementing Plug - HT</t>
  </si>
  <si>
    <t>3.5" (88.9 mm) High Efficiency (EZ Drill) Top Cementing Plug(s) HT @ $</t>
  </si>
  <si>
    <t>3.5" (88.9 mm) High Efficiency (EZ Drill) Top Cementing Plug - HT</t>
  </si>
  <si>
    <t>4.5" (114.3 mm) High Efficiency (EZ Drill) Top Cementing Plug(s) HT @ $</t>
  </si>
  <si>
    <t>4.5" (114.3 mm) High Efficiency (EZ Drill) Top Cementing Plug - HT</t>
  </si>
  <si>
    <t>5.0" (127.0 mm) High Efficiency (EZ Drill) Top Cementing Plug(s) HT @ $</t>
  </si>
  <si>
    <t>5.0" (127.0 mm) High Efficiency (EZ Drill) Top Cementing Plug - HT</t>
  </si>
  <si>
    <t>5.5" (139.7 mm) High Efficiency (EZ Drill) Top Cementing Plug(s) HT @ $</t>
  </si>
  <si>
    <t>5.5" (139.7 mm) High Efficiency (EZ Drill) Top Cementing Plug - HT</t>
  </si>
  <si>
    <t>7.0" (177.8 mm) High Efficiency (EZ Drill) Top Cementing Plug(s) HT @ $</t>
  </si>
  <si>
    <t>7.0" (177.8 mm) High Efficiency (EZ Drill) Top Cementing Plug - HT</t>
  </si>
  <si>
    <t>7.625" (193.8 mm) High Efficiency (EZ Drill) Top Cementing Plug(s) HT @ $</t>
  </si>
  <si>
    <t>8.625" (219.1 mm) High Efficiency (EZ Drill) Top Cementing Plug(s) HT @ $</t>
  </si>
  <si>
    <t>8.625" (219.1 mm) High Efficiency (EZ Drill) Top Cementing Plug - HT</t>
  </si>
  <si>
    <t>9.625" (244.5 mm) High Efficiency (EZ Drill) Top Cementing Plug(s) HT @ $</t>
  </si>
  <si>
    <t>9.625" (244.5 mm) High Efficiency (EZ Drill) Top Cementing Plug - HT</t>
  </si>
  <si>
    <t>10.75" (273.1 mm) High Efficiency (EZ Drill) Top Cementing Plug(s) HT @ $</t>
  </si>
  <si>
    <t>10.75" (273.1 mm) High Efficiency (EZ Drill) Top Cementing Plug - HT</t>
  </si>
  <si>
    <t>13.375" (339.7 mm) High Efficiency (EZ Drill) Top Cementing Plug(s) HT @ $</t>
  </si>
  <si>
    <t>13.375" (339.7 mm) High Efficiency (EZ Drill) Top Cementing Plug - HT</t>
  </si>
  <si>
    <t>16.0" (406.4 mm) High Efficiency (EZ Drill) Top Cementing Plug(s) HT @ $</t>
  </si>
  <si>
    <t>16.0" (406.4 mm) High Efficiency (EZ Drill) Top Cementing Plug - HT</t>
  </si>
  <si>
    <t>3.5" (88.9 mm) High Efficiency (EZ Drill) Bottom Cementing Plug(s) HT @ $</t>
  </si>
  <si>
    <t>3.5" (88.9 mm) High Efficiency (EZ Drill) Bottom Cementing Plug - HT</t>
  </si>
  <si>
    <t>4.5" (114.3 mm) High Efficiency (EZ Drill) Bottom Cementing Plug(s) HT @ $</t>
  </si>
  <si>
    <t>4.5" (114.3 mm) High Efficiency (EZ Drill) Bottom Cementing Plug - HT</t>
  </si>
  <si>
    <t>5.0" (127.0 mm) High Efficiency (EZ Drill) Bottom Cementing Plug(s) HT @ $</t>
  </si>
  <si>
    <t>5.0" (127.0 mm) High Efficiency (EZ Drill) Bottom Cementing Plug - HT</t>
  </si>
  <si>
    <t>5.5" (139.7 mm) High Efficiency (EZ Drill) Bottom Cementing Plug(s) HT @ $</t>
  </si>
  <si>
    <t>5.5" (139.7 mm) High Efficiency (EZ Drill) Bottom Cementing Plug - HT</t>
  </si>
  <si>
    <t>7.0" (177.8 mm) High Efficiency (EZ Drill) Bottom Cementing Plug(s) HT @ $</t>
  </si>
  <si>
    <t>7.0" (177.8 mm) High Efficiency (EZ Drill) Bottom Cementing Plug - HT</t>
  </si>
  <si>
    <t>7.625" (193.8 mm) High Efficiency (EZ Drill) Bottom Cementing Plug(s) HT @ $</t>
  </si>
  <si>
    <t>8.625" (219.1 mm) High Efficiency (EZ Drill) Bottom Cementing Plug(s) HT @ $</t>
  </si>
  <si>
    <t>8.625" (219.1 mm) High Efficiency (EZ Drill) Bottom Cementing Plug - HT</t>
  </si>
  <si>
    <t>9.625" (244.5 mm) High Efficiency (EZ Drill) Bottom Cementing Plug(s) HT @ $</t>
  </si>
  <si>
    <t>9.625" (244.5 mm) High Efficiency (EZ Drill) Bottom Cementing Plug - HT</t>
  </si>
  <si>
    <t>10.75" (273.1 mm) High Efficiency (EZ Drill) Bottom Cementing Plug(s) HT @ $</t>
  </si>
  <si>
    <t>10.75" (273.1 mm) High Efficiency (EZ Drill) Bottom Cementing Plug - HT</t>
  </si>
  <si>
    <t>13.375" (339.7 mm) High Efficiency (EZ Drill) Bottom Cementing Plug(s) HT @ $</t>
  </si>
  <si>
    <t>13.375" (339.7 mm) High Efficiency (EZ Drill) Bottom Cementing Plug - HT</t>
  </si>
  <si>
    <t>16.0" (406.4 mm) High Efficiency (EZ Drill) Bottom Cementing Plug(s) HT @ $</t>
  </si>
  <si>
    <t>16.0" (406.4 mm) High Efficiency (EZ Drill) Bottom Cementing Plug - HT</t>
  </si>
  <si>
    <t>Third Party Cementing Plug(s) @ $</t>
  </si>
  <si>
    <t>Third Party Cementing Plugs</t>
  </si>
  <si>
    <t>4.5" - 5.5" (114.3 mm - 139.7 mm) Combination Top Cementing Plug(s) @ $</t>
  </si>
  <si>
    <t>4.5" - 5.5" (114.3 mm - 139.7 mm) Combination Top Cementing Plug</t>
  </si>
  <si>
    <t>4.5" - 5.5" (114.3 mm - 139.7 mm) Combination Bottom Cementing Plug(s) @ $</t>
  </si>
  <si>
    <t>4.5" - 5.5" (114.3 mm - 139.7 mm) Combination Bottom Cementing Plug</t>
  </si>
  <si>
    <t>16.0" (406.4 mm) Proxima Core Top Cementing Plug(s) ST @ $</t>
  </si>
  <si>
    <t>16.0" (406.4 mm) Proxima Core Top Cementing Plug - ST</t>
  </si>
  <si>
    <t>18.625" (473.1 mm) Proxima Core Top Cementing Plug(s) ST @ $</t>
  </si>
  <si>
    <t>18.625" (473.1 mm) Proxima Core Top Cementing Plug - ST</t>
  </si>
  <si>
    <t>20" (508.0 mm) Proxima Core Top Cementing Plug(s) ST @ $</t>
  </si>
  <si>
    <t>20" (508.0 mm) Proxima Core Top Cementing Plug - ST</t>
  </si>
  <si>
    <t>16.0" (406.4 mm) Proxima Core Bottom Cementing Plug(s) ST @ $</t>
  </si>
  <si>
    <t>16.0" (406.4 mm) Proxima Core Bottom Cementing Plug - ST</t>
  </si>
  <si>
    <t>18.625" (473.1 mm) Proxima Core Bottom Cementing Plug(s) ST @ $</t>
  </si>
  <si>
    <t>18.625" (473.1 mm) Proxima Core Bottom Cementing Plug - ST</t>
  </si>
  <si>
    <t>20" (508.0 mm) Proxima Core Bottom Cementing Plug(s) ST @ $</t>
  </si>
  <si>
    <t>20" (508.0 mm) Proxima Core Bottom Cementing Plug - ST</t>
  </si>
  <si>
    <t>tonne(s) THERMAmix LT @ $</t>
  </si>
  <si>
    <t>THERMAmix LT</t>
  </si>
  <si>
    <t>tonne(s) THERMAmix LT + Adds @ $</t>
  </si>
  <si>
    <t>THERMAmix LT + Additives</t>
  </si>
  <si>
    <t>kg(s) WIE-1 @ $</t>
  </si>
  <si>
    <t>WIE-1</t>
  </si>
  <si>
    <t>psi (MPa)-unit - Well Control -  &gt;5 kpsi (35 MPa) @ $</t>
  </si>
  <si>
    <t>Well Control - Pressure in Excess of  5000 psi (35 MPa)</t>
  </si>
  <si>
    <t>unit(s) Well Control Twin Pump Base Chg @ $</t>
  </si>
  <si>
    <t>Well Control - Twin Cement Pumping Unit - Base Charge</t>
  </si>
  <si>
    <t>hour(s) Add. Loc. Time Twin Well Control Pump @ $</t>
  </si>
  <si>
    <t>Well Control - Twin Pump - Additional Location Time</t>
  </si>
  <si>
    <t>24-JUN-16 04.59.32.000000000 PM</t>
  </si>
  <si>
    <t>job(s) Oxidizing Agent Pump Charge @ $</t>
  </si>
  <si>
    <t>Oxidizing Agent Pumping Surcharge</t>
  </si>
  <si>
    <t>job(s) CO2 Surcharge @ $</t>
  </si>
  <si>
    <t>CO2 Pumping Surcharge</t>
  </si>
  <si>
    <t>project(s) Mob/Demob @ $</t>
  </si>
  <si>
    <t>Mobilization/Demobilization per Project</t>
  </si>
  <si>
    <t>km(s) Travel Charge @ $</t>
  </si>
  <si>
    <t>Travel Charge - All Units Unless Otherwise Specified, per unit</t>
  </si>
  <si>
    <t>km(s) SRPU Travel Charge @ $</t>
  </si>
  <si>
    <t>Travel Charge - SRPU, per unit</t>
  </si>
  <si>
    <t>km(s) Pickup Travel Charge One Way @ $</t>
  </si>
  <si>
    <t>Pickup or Support Vehicle - One Way Travel, per unit</t>
  </si>
  <si>
    <t>unit-hr(s) Excess Travel Time @ $</t>
  </si>
  <si>
    <t>Excess Travel, Towing or Spotting Due to Poor Conditions per unit</t>
  </si>
  <si>
    <t>3rd Party Travel</t>
  </si>
  <si>
    <t>job(s) 3rd Party Transporation Charge(s) @ $</t>
  </si>
  <si>
    <t>Cost + 25%</t>
  </si>
  <si>
    <t>Third Party Transportation Charge</t>
  </si>
  <si>
    <t>unit-hr(s) Standby Time Due to Road Bans @ $</t>
  </si>
  <si>
    <t>Standby Time Due to Road Bans</t>
  </si>
  <si>
    <t>day(s) Service Operator(s) @ $</t>
  </si>
  <si>
    <t>man-day</t>
  </si>
  <si>
    <t>Service Operator</t>
  </si>
  <si>
    <t>Personnel</t>
  </si>
  <si>
    <t>man-day(s) High Profile/Technical Well Supervisor(s) @ $</t>
  </si>
  <si>
    <t>High Profile/Technical Well Supervisor</t>
  </si>
  <si>
    <t>man-day(s) Subsistence @ $</t>
  </si>
  <si>
    <t>Subsistence per man per day</t>
  </si>
  <si>
    <t>man-day(s) Engineering/Project Manager @ $</t>
  </si>
  <si>
    <t>Engineering/Project Manager</t>
  </si>
  <si>
    <t>man-hr(s) Second Crew @ $</t>
  </si>
  <si>
    <t>man-hr</t>
  </si>
  <si>
    <t>Second Crew</t>
  </si>
  <si>
    <t>day(s) 1502 Treating Iron @ $</t>
  </si>
  <si>
    <t>1502 Treating Iron (15,000 psi, 103 MPa)</t>
  </si>
  <si>
    <t>job(s) Iron Inspection @ $</t>
  </si>
  <si>
    <t>Iron Inspection</t>
  </si>
  <si>
    <t>job(s) - Destructive Charge @ $</t>
  </si>
  <si>
    <t>Destructive Charge</t>
  </si>
  <si>
    <t>man-day(s) QC Technician(s) @ $</t>
  </si>
  <si>
    <t>Quality Control Technician</t>
  </si>
  <si>
    <t>job(s) Circulating Iron @ $</t>
  </si>
  <si>
    <t>Circulating Iron</t>
  </si>
  <si>
    <t>man-day(s) Mech/Elec Technician(s) @ $</t>
  </si>
  <si>
    <t>Mechanic / Electronic Technician</t>
  </si>
  <si>
    <t>job(s) SRPU Data Acquisition @ $</t>
  </si>
  <si>
    <t>SRPU Data Acquisition</t>
  </si>
  <si>
    <t>day(s) - Mobile Control Center @ $</t>
  </si>
  <si>
    <t>Mobile Control Center</t>
  </si>
  <si>
    <t>hr(s) Internet Broadcasting @ $</t>
  </si>
  <si>
    <t>Internet Broadcasting</t>
  </si>
  <si>
    <t>job(s) High Pressure Densitometer @ $</t>
  </si>
  <si>
    <t xml:space="preserve">Densitometer - High Pressure </t>
  </si>
  <si>
    <t>job(s) Flowmeter @ $</t>
  </si>
  <si>
    <t>Flowmeter</t>
  </si>
  <si>
    <t>job(s) Additional Pressure Transducer @ $</t>
  </si>
  <si>
    <t>Additional Pressure Transducer</t>
  </si>
  <si>
    <t>unit(s) Environmental Cleanup &amp; Disposal @ $</t>
  </si>
  <si>
    <t>Post Job Clean Up and Environmental Disposal</t>
  </si>
  <si>
    <t>Chemical Injection Pump(s) @ $</t>
  </si>
  <si>
    <t>Chemical Injection Pump</t>
  </si>
  <si>
    <t>Squeeze Manifold Rental(s) @ $</t>
  </si>
  <si>
    <t>Squeeze Manifold</t>
  </si>
  <si>
    <t>Pressure Recorder(s) @ $</t>
  </si>
  <si>
    <t>Pressure Recorder</t>
  </si>
  <si>
    <t>day(s) Radio Rental(s) @ $</t>
  </si>
  <si>
    <t>Hand Held Radios</t>
  </si>
  <si>
    <t>job(s) Selective Iron(s) Rental @ $</t>
  </si>
  <si>
    <t>Selective Acidizing Iron</t>
  </si>
  <si>
    <t>day(s) Electronic Ball Injector @ $</t>
  </si>
  <si>
    <t>Electronic Ball Injector</t>
  </si>
  <si>
    <t>day(s) Air Pack Rental(s) @ $</t>
  </si>
  <si>
    <t>Air Pack Rental</t>
  </si>
  <si>
    <t>units(s) H2S Monitors @$</t>
  </si>
  <si>
    <t>H2S Monitors</t>
  </si>
  <si>
    <t>hour(s) Third Party Crane Rental @ $</t>
  </si>
  <si>
    <t>hour</t>
  </si>
  <si>
    <t>Third Party Crane Rental</t>
  </si>
  <si>
    <t>day(s) N2 Tube Trailer Rental @ $</t>
  </si>
  <si>
    <t>Nitrogen Tube Trailer Rental</t>
  </si>
  <si>
    <t>day(s) Inline Foam Generator @ $</t>
  </si>
  <si>
    <t>Inline Foam Generator</t>
  </si>
  <si>
    <t>job(s) Environmental Surcharge @ $</t>
  </si>
  <si>
    <t>Environmental Surcharge</t>
  </si>
  <si>
    <t>job(s) Permit(s) @ $</t>
  </si>
  <si>
    <t>Permits</t>
  </si>
  <si>
    <t>hour(s) Rig In / Warm Up Crew @ $</t>
  </si>
  <si>
    <t>Rig In / Warm Up Crew Charge</t>
  </si>
  <si>
    <t>hour(s) Rig Out Crew @ $</t>
  </si>
  <si>
    <t>Rig Out Crew Charge</t>
  </si>
  <si>
    <t>day(s) Rig Out Crew @ $</t>
  </si>
  <si>
    <t>Rig Out Crew Charge: Day Rate</t>
  </si>
  <si>
    <t>job(s) 3rd Pty Fuel Surcharge @ $</t>
  </si>
  <si>
    <t>Third Party Fuel Surcharge</t>
  </si>
  <si>
    <t>job(s) 3rd Pty Standby @ $</t>
  </si>
  <si>
    <t>Third Party Standby</t>
  </si>
  <si>
    <t>job(s) 3rd Pty Personnel @ $</t>
  </si>
  <si>
    <t>Third Party Personnel Charge</t>
  </si>
  <si>
    <t>job(s) 3rd Pty Miscellaneous  @ $</t>
  </si>
  <si>
    <t>Third Party Miscellaneous Charge</t>
  </si>
  <si>
    <t>3rd Party Mat. Pumped by Sanjel @ $</t>
  </si>
  <si>
    <t>25% of Sanjel Price</t>
  </si>
  <si>
    <t>Third Party Material Pumped by Sanjel Surcharge</t>
  </si>
  <si>
    <t>each - Lost or Damaged Equip/Tools/Tubing @ $</t>
  </si>
  <si>
    <t>Lost or Damaged Equipment/Tools/Tubing</t>
  </si>
  <si>
    <t>day(s) - Project Supervisor Mobil Office @ $</t>
  </si>
  <si>
    <t>Project Supervisor Mobil Office</t>
  </si>
  <si>
    <t>man-day(s) Consulting – Eng Advr @ $</t>
  </si>
  <si>
    <t>Consulting Services – Engineering Advisor</t>
  </si>
  <si>
    <t>Units Left on Loc. Due To Rd Bans @ $</t>
  </si>
  <si>
    <t>Units Left On Location Due To Road Bans</t>
  </si>
  <si>
    <t>m3 Pumping Flamm/Hazardous Fluid @ $</t>
  </si>
  <si>
    <t>Pumping Approved Flammable or Hazardous Fluids Charge</t>
  </si>
  <si>
    <t>unit(s) Fuel Surcharge @ $</t>
  </si>
  <si>
    <t>Fuel Surcharge</t>
  </si>
  <si>
    <t>km(s) Round Trip Mileage (Job Cancelled) @ $</t>
  </si>
  <si>
    <t>Job Not Performed (Prior to Arrival) - Mileage</t>
  </si>
  <si>
    <t>Miscellaneous Services @ $</t>
  </si>
  <si>
    <t>Miscellaneous Services</t>
  </si>
  <si>
    <t>Job Not Performed (After Arrival on Location) @ $</t>
  </si>
  <si>
    <t>75% of Base Charge + mileage</t>
  </si>
  <si>
    <t>Jobs Not Performed (After Arrival)</t>
  </si>
  <si>
    <t>job(s) 3rd Pty Product/Service  @ $</t>
  </si>
  <si>
    <t>Third Party Purchases/Rentals</t>
  </si>
  <si>
    <t>Miscellaneous Products @ $</t>
  </si>
  <si>
    <t>Miscellaneous Products</t>
  </si>
  <si>
    <t>litre(s) WG-1L @ $</t>
  </si>
  <si>
    <t>WG-1L Preflush/Spacer/Kill Fluid Water Gellant</t>
  </si>
  <si>
    <t>litre(s) Bio-Clear 2000 @ $</t>
  </si>
  <si>
    <t>Bio-Clear 2000 Biocide</t>
  </si>
  <si>
    <t>litre(s) Buffer F @ $</t>
  </si>
  <si>
    <t>litre(s) S-101 @ $</t>
  </si>
  <si>
    <t>litre(s) SCC-1L @ $</t>
  </si>
  <si>
    <t>test(s) Static Gel Strength @ $</t>
  </si>
  <si>
    <t>test</t>
  </si>
  <si>
    <t>Lab Services - Static Gel Strength Test</t>
  </si>
  <si>
    <t>test(s) Gas Migration @ $</t>
  </si>
  <si>
    <t>Lab Services - Gas Migration Test</t>
  </si>
  <si>
    <t>test(s) Routine Water Analysis @ $</t>
  </si>
  <si>
    <t>Lab Services - Routine Water Analysis Test</t>
  </si>
  <si>
    <t>test(s) Fluid Compatibility @ $</t>
  </si>
  <si>
    <t>Lab Services - Fluid Compatibility Test</t>
  </si>
  <si>
    <t>test(s) Compressive Strength @ $</t>
  </si>
  <si>
    <t>Lab Services - Compressive Strength Test</t>
  </si>
  <si>
    <t>test(s) Fluid Loss @ $</t>
  </si>
  <si>
    <t>Lab Services - Fluid Loss Test</t>
  </si>
  <si>
    <t>test(s) Cement Rheology @ $</t>
  </si>
  <si>
    <t>Lab Services - Cement Rheology Test</t>
  </si>
  <si>
    <t xml:space="preserve">test(s) Free Water @ $ </t>
  </si>
  <si>
    <t>Lab Services - Cement Free Water Test</t>
  </si>
  <si>
    <t>test(s) Nitrogen Permeability @ $</t>
  </si>
  <si>
    <t>Lab Services - Nitrogen Permeability Test</t>
  </si>
  <si>
    <t>litre(s) SCC-2L @ $</t>
  </si>
  <si>
    <t>litre(s) MS-1 @ $</t>
  </si>
  <si>
    <t>litre(s) SSCI @ $</t>
  </si>
  <si>
    <t>SSCI (CT External H2S crack inhibitor)</t>
  </si>
  <si>
    <t>litre(s) HSSW-1@ $</t>
  </si>
  <si>
    <t>HSSW-1, H2S Scavenger</t>
  </si>
  <si>
    <t>kg(s) BE-1 @ $</t>
  </si>
  <si>
    <t>litre(s) Xylene @ $</t>
  </si>
  <si>
    <t>Xylene</t>
  </si>
  <si>
    <t>litre(s) StimSol 200 @ $</t>
  </si>
  <si>
    <t>litre(s) Toluene @ $</t>
  </si>
  <si>
    <t>Toluene</t>
  </si>
  <si>
    <t>litre(s) Stim-Wett Max I @ $</t>
  </si>
  <si>
    <t>Stim-Wett Max I Low Temperature Water Wetting Solvent Package</t>
  </si>
  <si>
    <t>litre(s) Stim-Wett Max II @ $</t>
  </si>
  <si>
    <t>Stim-Wett Max II Mid Temperature Water Wetting Solvent Package</t>
  </si>
  <si>
    <t>litre(s) Stim-Wett Max III@ $</t>
  </si>
  <si>
    <t>Stim-Wett Max III High Temperature Water Wetting Solvent Package</t>
  </si>
  <si>
    <t>kg(s) Breaker-F @ $</t>
  </si>
  <si>
    <t>litre(s) Breaker - O (Solution) @ $</t>
  </si>
  <si>
    <t>Breaker - O (Concentrate) Oxidizing Breaker</t>
  </si>
  <si>
    <t>kg(s) Breaker - O (Conc.) @ $</t>
  </si>
  <si>
    <t>litre(s) BX-1LB @ $</t>
  </si>
  <si>
    <t>m3 CO2 Without Service @ $</t>
  </si>
  <si>
    <t>CO2 without service</t>
  </si>
  <si>
    <t>m3 BORAjel @ $</t>
  </si>
  <si>
    <t>BORAjel</t>
  </si>
  <si>
    <t>day(s) Day Rate - 12 Hour Crew @ $</t>
  </si>
  <si>
    <t>Day Rate - 12 Hour Crew</t>
  </si>
  <si>
    <t>day(s) Day Rate - Crew Standby @ $</t>
  </si>
  <si>
    <t>Day Rate - Crew Standby</t>
  </si>
  <si>
    <t>job(s) WITS Data Transfer Systems@ $</t>
  </si>
  <si>
    <t>WITS (Data Transfer)</t>
  </si>
  <si>
    <t>day(s) Satellite Monitoring - 1st 6 hrs @ $</t>
  </si>
  <si>
    <t>Satellite Monitoring Base Charge</t>
  </si>
  <si>
    <t>day(s) Technical Analysis - 1st 6 hours @ $</t>
  </si>
  <si>
    <t>Technical Analysis Base Charge</t>
  </si>
  <si>
    <t>hour(s) Misc. Laboratory Time @ $</t>
  </si>
  <si>
    <t>Lab Services - Miscellaneous Laboratory Time Charge</t>
  </si>
  <si>
    <t>test(s) Thickening Time @ $</t>
  </si>
  <si>
    <t>Lab Services - Thickening Time Test</t>
  </si>
  <si>
    <t>test(s) XRD Analysis @ $</t>
  </si>
  <si>
    <t>Lab Services - XRD Analysis</t>
  </si>
  <si>
    <t>test(s) Remote Reid Vapour Pressure@ $</t>
  </si>
  <si>
    <t>Lab Services - Remote Reid Vapour Pressure Test</t>
  </si>
  <si>
    <t>test(s) Reid Vapour Pressure @ $</t>
  </si>
  <si>
    <t>Lab Services - Reid Vapour Pressure Test</t>
  </si>
  <si>
    <t>test(s) Flash Point @ $</t>
  </si>
  <si>
    <t>Lab Services - Flash Point Test</t>
  </si>
  <si>
    <t>hour(s) Sand Sieve Analysis @ $</t>
  </si>
  <si>
    <t>Lab Services - Sand Sieve Analysis</t>
  </si>
  <si>
    <t>hour(s) Microscopy (optical) @ $</t>
  </si>
  <si>
    <t>Lab Services - Microscopy (optical)</t>
  </si>
  <si>
    <t>hour(s) Sample Delivery @ $</t>
  </si>
  <si>
    <t>Lab Services - Sample Delivery</t>
  </si>
  <si>
    <t>test(s) Acid Corrosion Testing @ $</t>
  </si>
  <si>
    <t>Lab Services - Acid Corrosion Test per coupon</t>
  </si>
  <si>
    <t>test(s) Acid Compatibility @ $</t>
  </si>
  <si>
    <t>Lab Services - Acid Compatibility Test</t>
  </si>
  <si>
    <t>test(s) Acid Solubility @ $</t>
  </si>
  <si>
    <t>Lab Services - Acid Solubility Test</t>
  </si>
  <si>
    <t>hour(s) Technical Analysis - add. hr(s) @ $</t>
  </si>
  <si>
    <t>Technical Analysis - Additional Time</t>
  </si>
  <si>
    <t>hour(s) Satellite Monitoring, add. hours @ $</t>
  </si>
  <si>
    <t>Satellite Monitoring - Additional Hours</t>
  </si>
  <si>
    <t>man-day(s) Project Coordinator @ $</t>
  </si>
  <si>
    <t>Project Coordinator - daily</t>
  </si>
  <si>
    <t>man-wk(s) Project Coordinator @ $</t>
  </si>
  <si>
    <t>Project Coordinator - weekly</t>
  </si>
  <si>
    <t>man-mo(s) Project Coordinator @ $</t>
  </si>
  <si>
    <t>Project Coordinator - monthly</t>
  </si>
  <si>
    <t>wk(s) Bulk Plant Operator(s) @ $</t>
  </si>
  <si>
    <t>Bulk Plant Operators</t>
  </si>
  <si>
    <t>Item Number</t>
  </si>
  <si>
    <t>Code</t>
  </si>
  <si>
    <t>Product</t>
  </si>
  <si>
    <t>Calculated Prodcut Discount</t>
  </si>
  <si>
    <t>Price Book Information</t>
  </si>
  <si>
    <t>Total Book Price</t>
  </si>
  <si>
    <t>Blend 3</t>
  </si>
  <si>
    <t>PB Per Tonne</t>
  </si>
  <si>
    <t>AD Per Tonne</t>
  </si>
  <si>
    <t>Discount</t>
  </si>
  <si>
    <t>Margin</t>
  </si>
  <si>
    <t>Margin with G&amp;A</t>
  </si>
  <si>
    <t>Compare Blends Within a District</t>
  </si>
  <si>
    <t>PB = Price Book</t>
  </si>
  <si>
    <t>AD = After Discount</t>
  </si>
  <si>
    <t>Blends</t>
  </si>
  <si>
    <t>Blend Name</t>
  </si>
  <si>
    <t>IIN054152</t>
  </si>
  <si>
    <t>CDM-6B (LDP-C-4615)</t>
  </si>
  <si>
    <t>NaCl - Fine Salt</t>
  </si>
  <si>
    <t>Densified Silica Fume</t>
  </si>
  <si>
    <t>PRODUCTIONmix 1725</t>
  </si>
  <si>
    <t>PRODUCTIONmix THX</t>
  </si>
  <si>
    <t>LDP-C-1316</t>
  </si>
  <si>
    <t>THERMAmix EC EXP</t>
  </si>
  <si>
    <t>tonne(s) THERMAmix EC EXP @ $</t>
  </si>
  <si>
    <t>job(s) 3rd Party CO2 Charge(s) @ $</t>
  </si>
  <si>
    <t>Third Party CO2 Charge</t>
  </si>
  <si>
    <t>03-AUG-16 05.23.33.000000000 PM</t>
  </si>
  <si>
    <t>hour(s) Fuel Delivery @ $</t>
  </si>
  <si>
    <t>Fuel Delivery</t>
  </si>
  <si>
    <t>03-AUG-16 05.32.25.000000000 PM</t>
  </si>
  <si>
    <t>03-AUG-16 05.33.48.000000000 PM</t>
  </si>
  <si>
    <t>03-AUG-16 05.34.06.000000000 PM</t>
  </si>
  <si>
    <t>03-AUG-16 05.34.34.000000000 PM</t>
  </si>
  <si>
    <t>03-AUG-16 05.34.56.000000000 PM</t>
  </si>
  <si>
    <t>tonne(s) PRODCTIONmix LW PRO @ $</t>
  </si>
  <si>
    <t>03-AUG-16 05.38.36.000000000 PM</t>
  </si>
  <si>
    <t>03-AUG-16 05.38.20.000000000 PM</t>
  </si>
  <si>
    <t>03-AUG-16 05.40.14.000000000 PM</t>
  </si>
  <si>
    <t>03-AUG-16 05.40.02.000000000 PM</t>
  </si>
  <si>
    <t>03-AUG-16 05.39.49.000000000 PM</t>
  </si>
  <si>
    <t>tonne(s) PRODUCTIONmix LW PRO + Adds @ $</t>
  </si>
  <si>
    <t>PRODUCTIONmix LW PRO + Additives</t>
  </si>
  <si>
    <t>03-AUG-16 05.43.01.000000000 PM</t>
  </si>
  <si>
    <t>03-AUG-16 05.43.34.000000000 PM</t>
  </si>
  <si>
    <t>03-AUG-16 05.43.52.000000000 PM</t>
  </si>
  <si>
    <t>03-AUG-16 05.44.25.000000000 PM</t>
  </si>
  <si>
    <t>03-AUG-16 05.44.46.000000000 PM</t>
  </si>
  <si>
    <t>tonne(s) LDP-C-0516 Thermal Thixotropic Slurry + Adds @ $</t>
  </si>
  <si>
    <t>LDP-C-0516 Thermal Thixotropic Slurry + Additives</t>
  </si>
  <si>
    <t>04-AUG-16 11.17.52.000000000 AM</t>
  </si>
  <si>
    <t>04-AUG-16 11.18.36.000000000 AM</t>
  </si>
  <si>
    <t>04-AUG-16 11.19.08.000000000 AM</t>
  </si>
  <si>
    <t>04-AUG-16 11.19.34.000000000 AM</t>
  </si>
  <si>
    <t>04-AUG-16 11.19.59.000000000 AM</t>
  </si>
  <si>
    <t>11-AUG-16 01.28.26.000000000 PM</t>
  </si>
  <si>
    <t>11-AUG-16 01.28.50.000000000 PM</t>
  </si>
  <si>
    <t>11-AUG-16 01.28.11.000000000 PM</t>
  </si>
  <si>
    <t>11-AUG-16 01.29.32.000000000 PM</t>
  </si>
  <si>
    <t>11-AUG-16 01.29.58.000000000 PM</t>
  </si>
  <si>
    <t>tonne(s) THERMAmix EC EXP + Adds @ $</t>
  </si>
  <si>
    <t>THERMAmix EC EXP + Additives</t>
  </si>
  <si>
    <t>11-AUG-16 01.30.58.000000000 PM</t>
  </si>
  <si>
    <t>11-AUG-16 01.31.40.000000000 PM</t>
  </si>
  <si>
    <t>11-AUG-16 01.31.58.000000000 PM</t>
  </si>
  <si>
    <t>11-AUG-16 01.32.20.000000000 PM</t>
  </si>
  <si>
    <t>11-AUG-16 01.32.36.000000000 PM</t>
  </si>
  <si>
    <t>tonne(s) LDP-C-1316 @ $</t>
  </si>
  <si>
    <t>02-AUG-16 02.10.55.000000000 PM</t>
  </si>
  <si>
    <t>02-AUG-16 02.11.09.000000000 PM</t>
  </si>
  <si>
    <t>02-AUG-16 02.11.27.000000000 PM</t>
  </si>
  <si>
    <t>02-AUG-16 02.11.43.000000000 PM</t>
  </si>
  <si>
    <t>02-AUG-16 02.11.58.000000000 PM</t>
  </si>
  <si>
    <t>tonne(s) LDP-C-1316 + Adds @ $</t>
  </si>
  <si>
    <t>LDP-C-1316 + Additives</t>
  </si>
  <si>
    <t>02-AUG-16 02.09.20.000000000 PM</t>
  </si>
  <si>
    <t>02-AUG-16 02.10.00.000000000 PM</t>
  </si>
  <si>
    <t>02-AUG-16 02.09.45.000000000 PM</t>
  </si>
  <si>
    <t>02-AUG-16 02.10.13.000000000 PM</t>
  </si>
  <si>
    <t>02-AUG-16 02.09.32.000000000 PM</t>
  </si>
  <si>
    <t>tonne(s) PRODUCTIONmix THX @ $</t>
  </si>
  <si>
    <t>02-AUG-16 02.06.25.000000000 PM</t>
  </si>
  <si>
    <t>02-AUG-16 02.04.10.000000000 PM</t>
  </si>
  <si>
    <t>02-AUG-16 02.08.42.000000000 PM</t>
  </si>
  <si>
    <t>02-AUG-16 02.07.31.000000000 PM</t>
  </si>
  <si>
    <t>02-AUG-16 02.08.05.000000000 PM</t>
  </si>
  <si>
    <t>tonne(s) PRODUCTIONmix THX + Adds @ $</t>
  </si>
  <si>
    <t>PRODUCTIONmix THX + Additives</t>
  </si>
  <si>
    <t>02-AUG-16 02.13.13.000000000 PM</t>
  </si>
  <si>
    <t>02-AUG-16 02.13.50.000000000 PM</t>
  </si>
  <si>
    <t>02-AUG-16 02.14.07.000000000 PM</t>
  </si>
  <si>
    <t>02-AUG-16 02.14.26.000000000 PM</t>
  </si>
  <si>
    <t>02-AUG-16 02.14.55.000000000 PM</t>
  </si>
  <si>
    <t>tonne(s) PRODUCTIONmix 1725 @ $</t>
  </si>
  <si>
    <t>02-AUG-16 02.17.41.000000000 PM</t>
  </si>
  <si>
    <t>02-AUG-16 02.18.03.000000000 PM</t>
  </si>
  <si>
    <t>02-AUG-16 02.18.17.000000000 PM</t>
  </si>
  <si>
    <t>02-AUG-16 02.18.46.000000000 PM</t>
  </si>
  <si>
    <t>02-AUG-16 02.19.13.000000000 PM</t>
  </si>
  <si>
    <t>tonne(s) PRODUCTIONmix 1725 + Adds @ $</t>
  </si>
  <si>
    <t>PRODUCTIONmix 1725 + Additives</t>
  </si>
  <si>
    <t>02-AUG-16 02.20.09.000000000 PM</t>
  </si>
  <si>
    <t>02-AUG-16 02.21.01.000000000 PM</t>
  </si>
  <si>
    <t>02-AUG-16 02.21.22.000000000 PM</t>
  </si>
  <si>
    <t>02-AUG-16 02.21.43.000000000 PM</t>
  </si>
  <si>
    <t>02-AUG-16 02.22.01.000000000 PM</t>
  </si>
  <si>
    <t>job(s) 3rd Party Nitrogen Charge(s) @ $</t>
  </si>
  <si>
    <t>Third Party Nitrogen Charge</t>
  </si>
  <si>
    <t>03-AUG-16 05.17.09.000000000 PM</t>
  </si>
  <si>
    <t>03-AUG-16 05.18.14.000000000 PM</t>
  </si>
  <si>
    <t>03-AUG-16 05.18.33.000000000 PM</t>
  </si>
  <si>
    <t>03-AUG-16 05.18.57.000000000 PM</t>
  </si>
  <si>
    <t>03-AUG-16 05.19.17.000000000 PM</t>
  </si>
  <si>
    <t>03-AUG-16 05.21.45.000000000 PM</t>
  </si>
  <si>
    <t>03-AUG-16 05.22.34.000000000 PM</t>
  </si>
  <si>
    <t>03-AUG-16 05.22.52.000000000 PM</t>
  </si>
  <si>
    <t>03-AUG-16 05.23.13.000000000 PM</t>
  </si>
  <si>
    <t>08-JUL-16 03.38.20.000000000 PM</t>
  </si>
  <si>
    <t>job(s) Portable Data Acquisition @ $</t>
  </si>
  <si>
    <t>Portable Data Acquisition</t>
  </si>
  <si>
    <t>Sanseal</t>
  </si>
  <si>
    <t>litre(s) DA-1 @ $</t>
  </si>
  <si>
    <t>DA-1 Acid Diverter</t>
  </si>
  <si>
    <t>02-AUG-16 12.29.43.000000000 PM</t>
  </si>
  <si>
    <t>02-AUG-16 12.30.17.000000000 PM</t>
  </si>
  <si>
    <t>02-AUG-16 12.38.52.000000000 PM</t>
  </si>
  <si>
    <t>02-AUG-16 12.31.45.000000000 PM</t>
  </si>
  <si>
    <t>02-AUG-16 12.29.12.000000000 PM</t>
  </si>
  <si>
    <t>litre(s) DG-1 @ $</t>
  </si>
  <si>
    <t>DG-1 Acid Diverter</t>
  </si>
  <si>
    <t>02-AUG-16 12.35.26.000000000 PM</t>
  </si>
  <si>
    <t>02-AUG-16 12.35.51.000000000 PM</t>
  </si>
  <si>
    <t>02-AUG-16 02.27.56.000000000 PM</t>
  </si>
  <si>
    <t>02-AUG-16 12.36.40.000000000 PM</t>
  </si>
  <si>
    <t>02-AUG-16 12.37.05.000000000 PM</t>
  </si>
  <si>
    <t>04-AUG-16 11.21.11.000000000 AM</t>
  </si>
  <si>
    <t>04-AUG-16 11.21.25.000000000 AM</t>
  </si>
  <si>
    <t>04-AUG-16 11.21.37.000000000 AM</t>
  </si>
  <si>
    <t>04-AUG-16 11.20.40.000000000 AM</t>
  </si>
  <si>
    <t>04-AUG-16 11.20.52.000000000 AM</t>
  </si>
  <si>
    <t>ITEM ID &amp; AREA</t>
  </si>
  <si>
    <t>CFL-8</t>
  </si>
  <si>
    <t>IIN023065</t>
  </si>
  <si>
    <t>TBD2222</t>
  </si>
  <si>
    <t>SURFACEmix PRO SL</t>
  </si>
  <si>
    <t>Job Volume (m3):</t>
  </si>
  <si>
    <t>Margin / tonne</t>
  </si>
  <si>
    <t>Tonnes Required</t>
  </si>
  <si>
    <t>Job Price</t>
  </si>
  <si>
    <t>AD Job Price</t>
  </si>
  <si>
    <t>AD Margin</t>
  </si>
  <si>
    <t>AD Margin with G&amp;A</t>
  </si>
  <si>
    <t>Bulk Handling</t>
  </si>
  <si>
    <t>km Traveled:</t>
  </si>
  <si>
    <t>Total H &amp; D</t>
  </si>
  <si>
    <t>IIN054770</t>
  </si>
  <si>
    <t>Base Blend name</t>
  </si>
  <si>
    <t>CDM-6B</t>
  </si>
  <si>
    <t>SG1500 AP1</t>
  </si>
  <si>
    <t>None</t>
  </si>
  <si>
    <t>None1</t>
  </si>
  <si>
    <t>None2</t>
  </si>
  <si>
    <t>None3</t>
  </si>
  <si>
    <t>None4</t>
  </si>
  <si>
    <t>None5</t>
  </si>
  <si>
    <t>None6</t>
  </si>
  <si>
    <t>None7</t>
  </si>
  <si>
    <t>None8</t>
  </si>
  <si>
    <t>Water</t>
  </si>
  <si>
    <t>Density</t>
  </si>
  <si>
    <t>SG</t>
  </si>
  <si>
    <t>Thixotropic</t>
  </si>
  <si>
    <t>AER Code</t>
  </si>
  <si>
    <t>% Gel</t>
  </si>
  <si>
    <t>Base Sack Weight (kg)</t>
  </si>
  <si>
    <t>Bulk Density</t>
  </si>
  <si>
    <t>Min Density</t>
  </si>
  <si>
    <t>Max Density</t>
  </si>
  <si>
    <t>Max Salt Blend Density</t>
  </si>
  <si>
    <t>Solids Volume</t>
  </si>
  <si>
    <t>aX</t>
  </si>
  <si>
    <t>Index Number</t>
  </si>
  <si>
    <t>Price Book Code</t>
  </si>
  <si>
    <t>F70</t>
  </si>
  <si>
    <t>Incompatibilities</t>
  </si>
  <si>
    <t>BASE COMPONENT</t>
  </si>
  <si>
    <t>SPECIFIC GRAVITIES:</t>
  </si>
  <si>
    <t>ABSOLUTE VOLUMES:</t>
  </si>
  <si>
    <t xml:space="preserve">Product IIN </t>
  </si>
  <si>
    <t>Numbers</t>
  </si>
  <si>
    <t>0:1:0 'A'</t>
  </si>
  <si>
    <t>N</t>
  </si>
  <si>
    <t>01</t>
  </si>
  <si>
    <t>0:1:0 'C'</t>
  </si>
  <si>
    <t>03</t>
  </si>
  <si>
    <t>0:1:0 'G'</t>
  </si>
  <si>
    <t>04</t>
  </si>
  <si>
    <t>0:1:12 'G'</t>
  </si>
  <si>
    <t>Y</t>
  </si>
  <si>
    <t>0:1:2 'G'</t>
  </si>
  <si>
    <t>0:1:4 'G'</t>
  </si>
  <si>
    <t>0:1:6 'G'</t>
  </si>
  <si>
    <t>0:1:8 'G'</t>
  </si>
  <si>
    <t>1:1:0 'G'</t>
  </si>
  <si>
    <t>1:1:0 'G' (Sask)</t>
  </si>
  <si>
    <t>1:1:12 'G'</t>
  </si>
  <si>
    <t>1:1:12 'G' (Sask)</t>
  </si>
  <si>
    <t>1:1:2 'G'</t>
  </si>
  <si>
    <t>06</t>
  </si>
  <si>
    <t>1:1:2 'G' (Sask)</t>
  </si>
  <si>
    <t>1:1:4 'G'</t>
  </si>
  <si>
    <t>07</t>
  </si>
  <si>
    <t>1:1:4 'G' (Sask)</t>
  </si>
  <si>
    <t>1:1:6 'G'</t>
  </si>
  <si>
    <t>1:1:6 'G' (Sask)</t>
  </si>
  <si>
    <t>1:1:8 'G'</t>
  </si>
  <si>
    <t>1:1:8 'G' (Sask)</t>
  </si>
  <si>
    <t>2:1:0 'G'</t>
  </si>
  <si>
    <t>2:1:0 'G' (Sask)</t>
  </si>
  <si>
    <t>2:1:12 'G'</t>
  </si>
  <si>
    <t>2:1:12 'G' (Sask)</t>
  </si>
  <si>
    <t>2:1:2 'G'</t>
  </si>
  <si>
    <t>2:1:2 'G' (Sask)</t>
  </si>
  <si>
    <t>2:1:4 'G'</t>
  </si>
  <si>
    <t>2:1:4 'G' (Sask)</t>
  </si>
  <si>
    <t>2:1:6 'G'</t>
  </si>
  <si>
    <t>2:1:6 'G' (Sask)</t>
  </si>
  <si>
    <t>2:1:8 'G'</t>
  </si>
  <si>
    <t>2:1:8 'G' (Sask)</t>
  </si>
  <si>
    <t>ASC (IV)</t>
  </si>
  <si>
    <t>30</t>
  </si>
  <si>
    <t>Expandomix HT (SK)</t>
  </si>
  <si>
    <t>31</t>
  </si>
  <si>
    <t>ASM-5, CaCl2, CFL-3, CFL-3L, CFL-6</t>
  </si>
  <si>
    <t>iGain(AB)</t>
  </si>
  <si>
    <t>42</t>
  </si>
  <si>
    <t>3</t>
  </si>
  <si>
    <t>LITEmix 1325 (SK)</t>
  </si>
  <si>
    <t>LITEmix 1400 (SK)</t>
  </si>
  <si>
    <t>T</t>
  </si>
  <si>
    <t>4</t>
  </si>
  <si>
    <t>40</t>
  </si>
  <si>
    <t>THERMAmix SLW</t>
  </si>
  <si>
    <t>ThixLite HT (AB)</t>
  </si>
  <si>
    <t>ThixLite HT (SK)</t>
  </si>
  <si>
    <t>SURFACEmix LW PRO SL</t>
  </si>
  <si>
    <t>PROJECT</t>
  </si>
  <si>
    <t>IIN Short Number</t>
  </si>
  <si>
    <t>IIN054769</t>
  </si>
  <si>
    <t>Silica Flour 200</t>
  </si>
  <si>
    <t>PC/PR</t>
  </si>
  <si>
    <t>tonne(s) SURFACEmix LW PRO SL@ $</t>
  </si>
  <si>
    <t>tonne(s) SURFACEmix LW PRO SL + Adds @ $</t>
  </si>
  <si>
    <t>kg(s) CFL-10 @ $</t>
  </si>
  <si>
    <t>kg(s)  MCR-7 @ $</t>
  </si>
  <si>
    <t>litre(s) WWS-4L @ $</t>
  </si>
  <si>
    <t>tonne(s) SURFACEmix PRO SL@ $</t>
  </si>
  <si>
    <t>tonne(s) SURFACEmix PRO SL + Adds @ $</t>
  </si>
  <si>
    <t>Mega Silo Transport Charge @ $</t>
  </si>
  <si>
    <t>31-OCT-16 10.46.50.000000000 AM</t>
  </si>
  <si>
    <t>31-OCT-16 10.47.11.000000000 AM</t>
  </si>
  <si>
    <t>SURFACEmix LW PRO SL + Additives</t>
  </si>
  <si>
    <t>31-OCT-16 10.48.29.000000000 AM</t>
  </si>
  <si>
    <t>31-OCT-16 10.48.52.000000000 AM</t>
  </si>
  <si>
    <t>31-OCT-16 10.49.03.000000000 AM</t>
  </si>
  <si>
    <t>31-OCT-16 10.49.19.000000000 AM</t>
  </si>
  <si>
    <t>31-OCT-16 10.49.32.000000000 AM</t>
  </si>
  <si>
    <t>CFL-10 Cement Fluid Loss Additive</t>
  </si>
  <si>
    <t>31-OCT-16 10.51.07.000000000 AM</t>
  </si>
  <si>
    <t>31-OCT-16 10.51.46.000000000 AM</t>
  </si>
  <si>
    <t>31-OCT-16 10.52.03.000000000 AM</t>
  </si>
  <si>
    <t>31-OCT-16 10.52.20.000000000 AM</t>
  </si>
  <si>
    <t>31-OCT-16 10.52.35.000000000 AM</t>
  </si>
  <si>
    <t>MCR-7 Cement Retarder</t>
  </si>
  <si>
    <t>31-OCT-16 10.53.49.000000000 AM</t>
  </si>
  <si>
    <t>31-OCT-16 10.54.13.000000000 AM</t>
  </si>
  <si>
    <t>31-OCT-16 10.54.31.000000000 AM</t>
  </si>
  <si>
    <t>31-OCT-16 10.54.44.000000000 AM</t>
  </si>
  <si>
    <t>31-OCT-16 10.55.01.000000000 AM</t>
  </si>
  <si>
    <t>WWS-4L Preflush/Spacer Surfactant</t>
  </si>
  <si>
    <t>31-OCT-16 10.57.12.000000000 AM</t>
  </si>
  <si>
    <t>31-OCT-16 10.57.36.000000000 AM</t>
  </si>
  <si>
    <t>31-OCT-16 10.57.51.000000000 AM</t>
  </si>
  <si>
    <t>31-OCT-16 10.58.02.000000000 AM</t>
  </si>
  <si>
    <t>31-OCT-16 10.58.16.000000000 AM</t>
  </si>
  <si>
    <t>31-OCT-16 10.45.17.000000000 AM</t>
  </si>
  <si>
    <t>31-OCT-16 10.46.10.000000000 AM</t>
  </si>
  <si>
    <t>31-OCT-16 10.46.33.000000000 AM</t>
  </si>
  <si>
    <t>CGaine</t>
  </si>
  <si>
    <t>26-AUG-16 11.05.15.000000000 AM</t>
  </si>
  <si>
    <t>26-AUG-16 11.07.18.000000000 AM</t>
  </si>
  <si>
    <t>26-AUG-16 11.07.55.000000000 AM</t>
  </si>
  <si>
    <t>26-AUG-16 11.08.34.000000000 AM</t>
  </si>
  <si>
    <t>26-AUG-16 11.09.09.000000000 AM</t>
  </si>
  <si>
    <t>SURFACEmix PRO SL + Additives</t>
  </si>
  <si>
    <t>26-AUG-16 11.32.27.000000000 AM</t>
  </si>
  <si>
    <t>26-AUG-16 11.32.53.000000000 AM</t>
  </si>
  <si>
    <t>26-AUG-16 11.33.10.000000000 AM</t>
  </si>
  <si>
    <t>26-AUG-16 11.33.35.000000000 AM</t>
  </si>
  <si>
    <t>26-AUG-16 11.33.56.000000000 AM</t>
  </si>
  <si>
    <t>13-OCT-16 11.13.26.000000000 AM</t>
  </si>
  <si>
    <t>13-OCT-16 11.13.00.000000000 AM</t>
  </si>
  <si>
    <t>13-OCT-16 11.11.14.000000000 AM</t>
  </si>
  <si>
    <t>13-OCT-16 11.14.00.000000000 AM</t>
  </si>
  <si>
    <t>13-OCT-16 11.14.29.000000000 AM</t>
  </si>
  <si>
    <t>Inventory UoM</t>
  </si>
  <si>
    <t>IIN023000</t>
  </si>
  <si>
    <t>Density Control, Barite</t>
  </si>
  <si>
    <t>IIN023038</t>
  </si>
  <si>
    <t>Accelerators, Calcium Chloride-Squeeze</t>
  </si>
  <si>
    <t>Lost Circulation, Cell-O-Flake</t>
  </si>
  <si>
    <t>IIN023071</t>
  </si>
  <si>
    <t>IIN023081</t>
  </si>
  <si>
    <t>IIN023083</t>
  </si>
  <si>
    <t>IIN023084</t>
  </si>
  <si>
    <t>Lost Circulation, LCF-6, (Fiberblock)</t>
  </si>
  <si>
    <t>Acids, Formic Acid, 85%</t>
  </si>
  <si>
    <t>IIN023098</t>
  </si>
  <si>
    <t>IIN023101</t>
  </si>
  <si>
    <t>IIN023103</t>
  </si>
  <si>
    <t>IIN023106</t>
  </si>
  <si>
    <t>IIN023108</t>
  </si>
  <si>
    <t>Iron Control Agents, ICA-7</t>
  </si>
  <si>
    <t>Accelerators, KCl, Potash</t>
  </si>
  <si>
    <t>Lost Circulation, LCC-1</t>
  </si>
  <si>
    <t>Accelerators, SCA-7, (LWA-Sodium Sulphate, Na2SO4)</t>
  </si>
  <si>
    <t>Accelerators, SCA-5, (PA-1, Ca(OH)2, Calcium Hydroxie, Hydra</t>
  </si>
  <si>
    <t>Lost Circulation, LCL-7, (PolyFlake)</t>
  </si>
  <si>
    <t>Diverting Agents, Salt Fine, NaCl</t>
  </si>
  <si>
    <t>IIN023193</t>
  </si>
  <si>
    <t>IIN023196</t>
  </si>
  <si>
    <t>IIN023203</t>
  </si>
  <si>
    <t>IIN023204</t>
  </si>
  <si>
    <t>IIN023205</t>
  </si>
  <si>
    <t>Accelerators, SCA-6, (SMS, Na2SiO3, sodium metasilicate, met</t>
  </si>
  <si>
    <t>Neutralizing Agents, Soda Ash</t>
  </si>
  <si>
    <t>IIN023244</t>
  </si>
  <si>
    <t>IIN038098</t>
  </si>
  <si>
    <t xml:space="preserve">Product Class </t>
  </si>
  <si>
    <t>IIN</t>
  </si>
  <si>
    <t>IIN Short</t>
  </si>
  <si>
    <t>Supplier Product Name</t>
  </si>
  <si>
    <t>Supplier</t>
  </si>
  <si>
    <t>Pick up Location</t>
  </si>
  <si>
    <t>Confirmed Pricing</t>
  </si>
  <si>
    <t>Lead Time</t>
  </si>
  <si>
    <t>Flash Point_in Celsius</t>
  </si>
  <si>
    <t>Notes - Including freight notes, and included information</t>
  </si>
  <si>
    <t>Price</t>
  </si>
  <si>
    <t>U of M</t>
  </si>
  <si>
    <t>Currency</t>
  </si>
  <si>
    <t>Packaging Size</t>
  </si>
  <si>
    <t>Packaging UoM</t>
  </si>
  <si>
    <t>Package Type</t>
  </si>
  <si>
    <t>Packages per Pallet</t>
  </si>
  <si>
    <t>Fort St# John</t>
  </si>
  <si>
    <t>Inventory Unit Price</t>
  </si>
  <si>
    <t>USD to CAD</t>
  </si>
  <si>
    <t>Cement</t>
  </si>
  <si>
    <t>IIN023209</t>
  </si>
  <si>
    <t>N/A</t>
  </si>
  <si>
    <t>(Tri)Sodium Citrate - Dihydrate</t>
  </si>
  <si>
    <t>Univar</t>
  </si>
  <si>
    <t>Edmonton</t>
  </si>
  <si>
    <t>KG</t>
  </si>
  <si>
    <t>CAD</t>
  </si>
  <si>
    <t>BAG</t>
  </si>
  <si>
    <t>Gal to L</t>
  </si>
  <si>
    <t>Acids</t>
  </si>
  <si>
    <t>35% HCL</t>
  </si>
  <si>
    <t>Hydrochloric Acid</t>
  </si>
  <si>
    <t>Kg to Lb</t>
  </si>
  <si>
    <t>60% Acetic Acid</t>
  </si>
  <si>
    <t>Acetic Acid - 60%</t>
  </si>
  <si>
    <t>Kg</t>
  </si>
  <si>
    <t>tote</t>
  </si>
  <si>
    <t>L</t>
  </si>
  <si>
    <t>Accelerators</t>
  </si>
  <si>
    <t>TBD111111</t>
  </si>
  <si>
    <t>Calcium Chloride Prills</t>
  </si>
  <si>
    <t>Sodium Solutions</t>
  </si>
  <si>
    <t>Acheson</t>
  </si>
  <si>
    <t>SMS/Sodium Metasilicate</t>
  </si>
  <si>
    <t>Sodium Sulphate</t>
  </si>
  <si>
    <t>Bag</t>
  </si>
  <si>
    <t>TOTE</t>
  </si>
  <si>
    <t>Engenium</t>
  </si>
  <si>
    <t>Calgary</t>
  </si>
  <si>
    <t>BULK</t>
  </si>
  <si>
    <t>0</t>
  </si>
  <si>
    <t>Corrosion Inhibitor</t>
  </si>
  <si>
    <t>CW-8695</t>
  </si>
  <si>
    <t>DRUM</t>
  </si>
  <si>
    <t>Acid</t>
  </si>
  <si>
    <t>Acidizing</t>
  </si>
  <si>
    <t>Baker Hughes</t>
  </si>
  <si>
    <t>Vanblend Propargyl 33%</t>
  </si>
  <si>
    <t>Drum</t>
  </si>
  <si>
    <t>IIN023009</t>
  </si>
  <si>
    <t>Acids, Ammonium Bifluoride</t>
  </si>
  <si>
    <t>IIN023010</t>
  </si>
  <si>
    <t>Acids, Ammonium Chloride, Fine</t>
  </si>
  <si>
    <t>Antisludge Agent</t>
  </si>
  <si>
    <t>Fluid Loss</t>
  </si>
  <si>
    <t>Nalco</t>
  </si>
  <si>
    <t>Nisku</t>
  </si>
  <si>
    <t>Density Control</t>
  </si>
  <si>
    <t>Di-Corp</t>
  </si>
  <si>
    <t>Breaker</t>
  </si>
  <si>
    <t>Breaker 1Z</t>
  </si>
  <si>
    <t>BOX</t>
  </si>
  <si>
    <t>Alcohol</t>
  </si>
  <si>
    <t>Alcohol, Methanol</t>
  </si>
  <si>
    <t>Methyl Alcohol</t>
  </si>
  <si>
    <t>Brenntag</t>
  </si>
  <si>
    <t>Buffer</t>
  </si>
  <si>
    <t>Buffer A</t>
  </si>
  <si>
    <t>Bulk Additive</t>
  </si>
  <si>
    <t>Biocides</t>
  </si>
  <si>
    <t>Calcium Chloride</t>
  </si>
  <si>
    <t>bag</t>
  </si>
  <si>
    <t>Defoamers</t>
  </si>
  <si>
    <t xml:space="preserve">SLURRY MASTER     </t>
  </si>
  <si>
    <t>PAIL</t>
  </si>
  <si>
    <t>Density Modifiers</t>
  </si>
  <si>
    <t>3M</t>
  </si>
  <si>
    <t>TOTE BAG</t>
  </si>
  <si>
    <t>Potters</t>
  </si>
  <si>
    <t>Includes freight to Nisku, Transload Fee, Freight to Red Deer (Ordered in Super Sacs)</t>
  </si>
  <si>
    <t>Fluid Loss Additive</t>
  </si>
  <si>
    <t>CFL8</t>
  </si>
  <si>
    <t>Dispersants</t>
  </si>
  <si>
    <t>Citric Acid</t>
  </si>
  <si>
    <t>Lehigh</t>
  </si>
  <si>
    <t>Price does not reflect $9 loyalty rebate</t>
  </si>
  <si>
    <t>CTI-1</t>
  </si>
  <si>
    <t>COILSAV</t>
  </si>
  <si>
    <t>Unknown</t>
  </si>
  <si>
    <t>IIN023214</t>
  </si>
  <si>
    <t>SSCI</t>
  </si>
  <si>
    <t>Elkon</t>
  </si>
  <si>
    <t>MT</t>
  </si>
  <si>
    <t>Quadra</t>
  </si>
  <si>
    <t>Demulsifiers</t>
  </si>
  <si>
    <t>Density Control, Hematite</t>
  </si>
  <si>
    <t>D-4</t>
  </si>
  <si>
    <t>Diverting Agents</t>
  </si>
  <si>
    <t>Surfactant</t>
  </si>
  <si>
    <t>FA-3, (LDP-C-0414)</t>
  </si>
  <si>
    <t xml:space="preserve">Flyash </t>
  </si>
  <si>
    <t>IIN054775</t>
  </si>
  <si>
    <t>Flyash (SASK)</t>
  </si>
  <si>
    <t>Free Water Control</t>
  </si>
  <si>
    <t>Foamers</t>
  </si>
  <si>
    <t xml:space="preserve">NATURALGEL           </t>
  </si>
  <si>
    <t>SILICA FUME, UNDENSIFIED</t>
  </si>
  <si>
    <t>Bond Enhancer</t>
  </si>
  <si>
    <t>Graphite</t>
  </si>
  <si>
    <t>GRAPHITE POWDER</t>
  </si>
  <si>
    <t>IIN023170</t>
  </si>
  <si>
    <t>OWDA</t>
  </si>
  <si>
    <t>Pail</t>
  </si>
  <si>
    <t>Scavengers</t>
  </si>
  <si>
    <t>HSSW-1</t>
  </si>
  <si>
    <t>HSSW</t>
  </si>
  <si>
    <t xml:space="preserve"> DRUM</t>
  </si>
  <si>
    <t>HTAI-8</t>
  </si>
  <si>
    <t>KEG</t>
  </si>
  <si>
    <t>Retarders</t>
  </si>
  <si>
    <t>InterCem</t>
  </si>
  <si>
    <t>2 Jugs</t>
  </si>
  <si>
    <t>Potash</t>
  </si>
  <si>
    <t>Lost Circulation</t>
  </si>
  <si>
    <t>TBD222222</t>
  </si>
  <si>
    <t>Sanjel</t>
  </si>
  <si>
    <t>SUPER-SWEEP FIBER</t>
  </si>
  <si>
    <t>Cementing</t>
  </si>
  <si>
    <t>Price is FOB Univar Warehouse in Edmonton</t>
  </si>
  <si>
    <t>LCG-1, (CalCarb 0)</t>
  </si>
  <si>
    <t xml:space="preserve">CAL CARB 0        </t>
  </si>
  <si>
    <t>LCG-2, (CalCarb 325)</t>
  </si>
  <si>
    <t xml:space="preserve">CAL CARB 325           </t>
  </si>
  <si>
    <t>LCG-4, (CalCarb Poultry Grit)</t>
  </si>
  <si>
    <t>CAL CARB POULTRY GRIT</t>
  </si>
  <si>
    <t>Iron Control Agents</t>
  </si>
  <si>
    <t xml:space="preserve">Gellants </t>
  </si>
  <si>
    <t>IIN036454</t>
  </si>
  <si>
    <t>DG-1, (LDP-A-0113, 7759, Petrostep THS)</t>
  </si>
  <si>
    <t>Stepan</t>
  </si>
  <si>
    <t>LCG-5, (CalCarb SuperCalRock)</t>
  </si>
  <si>
    <t>CAL CARB SUPERCAL-GLSRK</t>
  </si>
  <si>
    <t>LCL-7, (PolyFlake)</t>
  </si>
  <si>
    <t>Sodium Hypophosphite Solution</t>
  </si>
  <si>
    <t>Neutralizing Agents</t>
  </si>
  <si>
    <t>IIN023152</t>
  </si>
  <si>
    <t>Methanol</t>
  </si>
  <si>
    <t>Specialty Product</t>
  </si>
  <si>
    <t>Micro Mix</t>
  </si>
  <si>
    <t>Super Fine</t>
  </si>
  <si>
    <t>Kgs</t>
  </si>
  <si>
    <t>CW-8343</t>
  </si>
  <si>
    <t>Preflush and Spacer Additives</t>
  </si>
  <si>
    <t>Red Dye</t>
  </si>
  <si>
    <t>CANAMARA RED (2KG)</t>
  </si>
  <si>
    <t>Salt Rock #8</t>
  </si>
  <si>
    <t>SALT-COARSE #8</t>
  </si>
  <si>
    <t>SODA ASH</t>
  </si>
  <si>
    <t>IIN053817</t>
  </si>
  <si>
    <t>RP-20</t>
  </si>
  <si>
    <t>Sodium Silicate N</t>
  </si>
  <si>
    <t>Hess</t>
  </si>
  <si>
    <t>KGS</t>
  </si>
  <si>
    <t>SAPP</t>
  </si>
  <si>
    <t>SCA-1 (Gypsum)</t>
  </si>
  <si>
    <t>Gypsum</t>
  </si>
  <si>
    <t>CGC</t>
  </si>
  <si>
    <t>Sturgeon County</t>
  </si>
  <si>
    <t>SCA-5 (Hydrated Lime)</t>
  </si>
  <si>
    <t>Hydrated Lime</t>
  </si>
  <si>
    <t>SCA-6 (SMS)</t>
  </si>
  <si>
    <t>Sodium Metaslilicate</t>
  </si>
  <si>
    <t>SCA-7 (Sodium Sulphate)</t>
  </si>
  <si>
    <t>Clay Control</t>
  </si>
  <si>
    <t>SCC-1L/Choline Chloride</t>
  </si>
  <si>
    <t>SCC-3L</t>
  </si>
  <si>
    <t>Deadburn Mag Ox</t>
  </si>
  <si>
    <t>Calcium Aluminate</t>
  </si>
  <si>
    <t>SG 1500 AP1</t>
  </si>
  <si>
    <t>SG 1500 API</t>
  </si>
  <si>
    <t>Sil 1</t>
  </si>
  <si>
    <t>Sil Industrial</t>
  </si>
  <si>
    <t>Bruderheim</t>
  </si>
  <si>
    <t>Sil 4</t>
  </si>
  <si>
    <t>Sil 7, Sanjet Sand</t>
  </si>
  <si>
    <t>Sil 7</t>
  </si>
  <si>
    <t>Silica flour</t>
  </si>
  <si>
    <t>SUGAR-GRANULATED WHITE</t>
  </si>
  <si>
    <t>Surfactants</t>
  </si>
  <si>
    <t>Sanjel S101</t>
  </si>
  <si>
    <t>Gellants</t>
  </si>
  <si>
    <t>WG-4P, (ASM-5)</t>
  </si>
  <si>
    <t>IIN049712</t>
  </si>
  <si>
    <t>WWS-1L, (S-103, Amidex 1248)</t>
  </si>
  <si>
    <t>Amidex 1248</t>
  </si>
  <si>
    <t>Oilsperse G</t>
  </si>
  <si>
    <t xml:space="preserve">STIMPRO 763            </t>
  </si>
  <si>
    <t>IIN054774</t>
  </si>
  <si>
    <t>WWS-4L</t>
  </si>
  <si>
    <t>MudClear 70W</t>
  </si>
  <si>
    <t>Solvent</t>
  </si>
  <si>
    <t>Service Line</t>
  </si>
  <si>
    <t>IIN054776</t>
  </si>
  <si>
    <t>MCR-7</t>
  </si>
  <si>
    <t>IIN038276</t>
  </si>
  <si>
    <t>CFL-10</t>
  </si>
  <si>
    <t>CFL300D</t>
  </si>
  <si>
    <t>MRC-7</t>
  </si>
  <si>
    <t>Nothing</t>
  </si>
  <si>
    <t>APB Price / Tonne</t>
  </si>
  <si>
    <t>LDP-C-0117</t>
  </si>
  <si>
    <t>LTR-3 (Tri)Sodium Citrate - Dihydrate)</t>
  </si>
  <si>
    <t>Secondary supplier</t>
  </si>
  <si>
    <t>Product discontinued</t>
  </si>
  <si>
    <t>Includes Transload fee and freight to Red Deer</t>
  </si>
  <si>
    <t>Does not stock this product</t>
  </si>
  <si>
    <t>Product is phased out</t>
  </si>
  <si>
    <t>Discontinued</t>
  </si>
  <si>
    <t>Product is being phased out</t>
  </si>
  <si>
    <t>Price is delivered to district with all frieght and transload costs built in</t>
  </si>
  <si>
    <t>Product is discontinued</t>
  </si>
  <si>
    <t>Spot purchase</t>
  </si>
  <si>
    <t>IIN054779</t>
  </si>
  <si>
    <t>CDM-4</t>
  </si>
  <si>
    <t>HGS-4K28</t>
  </si>
  <si>
    <t>Price includes transloading and freight to Red Deer based on a 10,000kg load</t>
  </si>
  <si>
    <t>IIN023092</t>
  </si>
  <si>
    <t>Ciment Fondu</t>
  </si>
  <si>
    <t>Kerneos</t>
  </si>
  <si>
    <t>Price is based on a 22MT pneumatic bulk load to Red Deer. ($960USD/MT)</t>
  </si>
  <si>
    <t>LTR-3</t>
  </si>
  <si>
    <t>iPrime (AB)</t>
  </si>
  <si>
    <t>iPrime (SK)</t>
  </si>
  <si>
    <t>PRODUCTIONmix LW</t>
  </si>
  <si>
    <t>SUPERLITEmix PRO HT</t>
  </si>
  <si>
    <t>Project Blend</t>
  </si>
  <si>
    <t>USD Prices</t>
  </si>
  <si>
    <t>23209</t>
  </si>
  <si>
    <t>23103</t>
  </si>
  <si>
    <t>113999</t>
  </si>
  <si>
    <t>23000</t>
  </si>
  <si>
    <t>114017</t>
  </si>
  <si>
    <t>111111</t>
  </si>
  <si>
    <t>23093</t>
  </si>
  <si>
    <t>114016</t>
  </si>
  <si>
    <t>23003</t>
  </si>
  <si>
    <t>114194</t>
  </si>
  <si>
    <t>23008</t>
  </si>
  <si>
    <t>114024</t>
  </si>
  <si>
    <t>23005</t>
  </si>
  <si>
    <t>114021</t>
  </si>
  <si>
    <t>23009</t>
  </si>
  <si>
    <t>23010</t>
  </si>
  <si>
    <t>23014</t>
  </si>
  <si>
    <t>114042</t>
  </si>
  <si>
    <t>23131</t>
  </si>
  <si>
    <t>113414</t>
  </si>
  <si>
    <t>23019</t>
  </si>
  <si>
    <t>113230</t>
  </si>
  <si>
    <t>23029</t>
  </si>
  <si>
    <t>23038</t>
  </si>
  <si>
    <t>23017</t>
  </si>
  <si>
    <t>23054</t>
  </si>
  <si>
    <t>113101</t>
  </si>
  <si>
    <t>23085</t>
  </si>
  <si>
    <t>113262</t>
  </si>
  <si>
    <t>23056</t>
  </si>
  <si>
    <t>113263</t>
  </si>
  <si>
    <t>52225</t>
  </si>
  <si>
    <t>113267</t>
  </si>
  <si>
    <t>23036</t>
  </si>
  <si>
    <t>113418</t>
  </si>
  <si>
    <t>23037</t>
  </si>
  <si>
    <t>113419</t>
  </si>
  <si>
    <t>23167</t>
  </si>
  <si>
    <t>113420</t>
  </si>
  <si>
    <t>54152</t>
  </si>
  <si>
    <t>23060</t>
  </si>
  <si>
    <t>113132</t>
  </si>
  <si>
    <t>23061</t>
  </si>
  <si>
    <t>113133</t>
  </si>
  <si>
    <t>23062</t>
  </si>
  <si>
    <t>113134</t>
  </si>
  <si>
    <t>23063</t>
  </si>
  <si>
    <t>113135</t>
  </si>
  <si>
    <t>23064</t>
  </si>
  <si>
    <t>113136</t>
  </si>
  <si>
    <t>23065</t>
  </si>
  <si>
    <t>113137</t>
  </si>
  <si>
    <t>23067</t>
  </si>
  <si>
    <t>113160</t>
  </si>
  <si>
    <t>23068</t>
  </si>
  <si>
    <t>113161</t>
  </si>
  <si>
    <t>32465</t>
  </si>
  <si>
    <t>113163</t>
  </si>
  <si>
    <t>23071</t>
  </si>
  <si>
    <t>23072</t>
  </si>
  <si>
    <t>23073</t>
  </si>
  <si>
    <t>23074</t>
  </si>
  <si>
    <t>113000</t>
  </si>
  <si>
    <t>23081</t>
  </si>
  <si>
    <t>23214</t>
  </si>
  <si>
    <t>54770</t>
  </si>
  <si>
    <t>23084</t>
  </si>
  <si>
    <t>23082</t>
  </si>
  <si>
    <t>114031</t>
  </si>
  <si>
    <t>23083</t>
  </si>
  <si>
    <t>38098</t>
  </si>
  <si>
    <t>23091</t>
  </si>
  <si>
    <t>23098</t>
  </si>
  <si>
    <t>51265</t>
  </si>
  <si>
    <t>113500</t>
  </si>
  <si>
    <t>23022</t>
  </si>
  <si>
    <t>113231</t>
  </si>
  <si>
    <t>23099</t>
  </si>
  <si>
    <t>113140</t>
  </si>
  <si>
    <t>23100</t>
  </si>
  <si>
    <t>113228</t>
  </si>
  <si>
    <t>23101</t>
  </si>
  <si>
    <t>23170</t>
  </si>
  <si>
    <t>23105</t>
  </si>
  <si>
    <t>113232</t>
  </si>
  <si>
    <t>23106</t>
  </si>
  <si>
    <t>23108</t>
  </si>
  <si>
    <t>23109</t>
  </si>
  <si>
    <t>113115</t>
  </si>
  <si>
    <t>41176</t>
  </si>
  <si>
    <t>113129</t>
  </si>
  <si>
    <t>23116</t>
  </si>
  <si>
    <t>23117</t>
  </si>
  <si>
    <t>113216</t>
  </si>
  <si>
    <t>23119</t>
  </si>
  <si>
    <t>113105</t>
  </si>
  <si>
    <t>23122</t>
  </si>
  <si>
    <t>113248</t>
  </si>
  <si>
    <t>222222</t>
  </si>
  <si>
    <t>23088</t>
  </si>
  <si>
    <t>113249</t>
  </si>
  <si>
    <t>49713</t>
  </si>
  <si>
    <t>113250</t>
  </si>
  <si>
    <t>23049</t>
  </si>
  <si>
    <t>113237</t>
  </si>
  <si>
    <t>23050</t>
  </si>
  <si>
    <t>113238</t>
  </si>
  <si>
    <t>23051</t>
  </si>
  <si>
    <t>113239</t>
  </si>
  <si>
    <t>36454</t>
  </si>
  <si>
    <t>23052</t>
  </si>
  <si>
    <t>113240</t>
  </si>
  <si>
    <t>23175</t>
  </si>
  <si>
    <t>113247</t>
  </si>
  <si>
    <t>23113</t>
  </si>
  <si>
    <t>114108</t>
  </si>
  <si>
    <t>23146</t>
  </si>
  <si>
    <t>113110</t>
  </si>
  <si>
    <t>23148</t>
  </si>
  <si>
    <t>114181</t>
  </si>
  <si>
    <t>23110</t>
  </si>
  <si>
    <t>113128</t>
  </si>
  <si>
    <t>23152</t>
  </si>
  <si>
    <t>23153</t>
  </si>
  <si>
    <t>23188</t>
  </si>
  <si>
    <t>113103</t>
  </si>
  <si>
    <t>23160</t>
  </si>
  <si>
    <t>23178</t>
  </si>
  <si>
    <t>113122</t>
  </si>
  <si>
    <t>23179</t>
  </si>
  <si>
    <t>23189</t>
  </si>
  <si>
    <t>113104</t>
  </si>
  <si>
    <t>23208</t>
  </si>
  <si>
    <t>114180</t>
  </si>
  <si>
    <t>53817</t>
  </si>
  <si>
    <t>23190</t>
  </si>
  <si>
    <t>23192</t>
  </si>
  <si>
    <t>23193</t>
  </si>
  <si>
    <t>23102</t>
  </si>
  <si>
    <t>113301</t>
  </si>
  <si>
    <t>23171</t>
  </si>
  <si>
    <t>113305</t>
  </si>
  <si>
    <t>23207</t>
  </si>
  <si>
    <t>113306</t>
  </si>
  <si>
    <t>23147</t>
  </si>
  <si>
    <t>113307</t>
  </si>
  <si>
    <t>23194</t>
  </si>
  <si>
    <t>114127</t>
  </si>
  <si>
    <t>23195</t>
  </si>
  <si>
    <t>114128</t>
  </si>
  <si>
    <t>23196</t>
  </si>
  <si>
    <t>23221</t>
  </si>
  <si>
    <t>113224</t>
  </si>
  <si>
    <t>23222</t>
  </si>
  <si>
    <t>113225</t>
  </si>
  <si>
    <t>23200</t>
  </si>
  <si>
    <t>23203</t>
  </si>
  <si>
    <t>23204</t>
  </si>
  <si>
    <t>23205</t>
  </si>
  <si>
    <t>113296</t>
  </si>
  <si>
    <t>54769</t>
  </si>
  <si>
    <t>23212</t>
  </si>
  <si>
    <t>113220</t>
  </si>
  <si>
    <t>23217</t>
  </si>
  <si>
    <t>113266</t>
  </si>
  <si>
    <t>23182</t>
  </si>
  <si>
    <t>114070</t>
  </si>
  <si>
    <t>23235</t>
  </si>
  <si>
    <t>113203</t>
  </si>
  <si>
    <t>23237</t>
  </si>
  <si>
    <t>113206</t>
  </si>
  <si>
    <t>23234</t>
  </si>
  <si>
    <t>113207</t>
  </si>
  <si>
    <t>23240</t>
  </si>
  <si>
    <t>49712</t>
  </si>
  <si>
    <t>23183</t>
  </si>
  <si>
    <t>113185</t>
  </si>
  <si>
    <t>23166</t>
  </si>
  <si>
    <t>113186</t>
  </si>
  <si>
    <t>23242</t>
  </si>
  <si>
    <t>113187</t>
  </si>
  <si>
    <t>54774</t>
  </si>
  <si>
    <t>23244</t>
  </si>
  <si>
    <t>23058</t>
  </si>
  <si>
    <t>113422</t>
  </si>
  <si>
    <t>54776</t>
  </si>
  <si>
    <t>113127</t>
  </si>
  <si>
    <t>38276</t>
  </si>
  <si>
    <t>113138</t>
  </si>
  <si>
    <t>54779</t>
  </si>
  <si>
    <t>23092</t>
  </si>
  <si>
    <t>GSS-1</t>
  </si>
  <si>
    <t>EA-1</t>
  </si>
  <si>
    <t>EA-3</t>
  </si>
  <si>
    <t>EXPANDOmix PRO HT</t>
  </si>
  <si>
    <t>Expandomix PRO HT</t>
  </si>
  <si>
    <t>EXPANDOmix PRO HT (Sask)</t>
  </si>
  <si>
    <t>EXPANDOmix PRO LT</t>
  </si>
  <si>
    <t>EXPANDOmix PRO LT (Sask)</t>
  </si>
  <si>
    <t>iGain (SK) NOT SUPPORTED</t>
  </si>
  <si>
    <t>iGain(AB) NOT SUPPORTED</t>
  </si>
  <si>
    <t>LITEmix EC</t>
  </si>
  <si>
    <t>PRODUCTIONmix 1500 PRO NOT SUPPORTED</t>
  </si>
  <si>
    <t>PRODUCTIONmix EC</t>
  </si>
  <si>
    <t>PRODUCTIONmix EC (Sask)</t>
  </si>
  <si>
    <t>PRODUCTIONmix EC (SasK)</t>
  </si>
  <si>
    <t>PRODUCTIONmix LW (Sask)</t>
  </si>
  <si>
    <t>PRODUCTIONmix THX NOT SUPPORTED</t>
  </si>
  <si>
    <t>SURFACEmix LW (SK) NOT SUPPORTED</t>
  </si>
  <si>
    <t>ThixLite HT (AB) NOT SUPPORTED</t>
  </si>
  <si>
    <t>ThixLite HT (SK) NOT SUPPORTED</t>
  </si>
  <si>
    <t>May be discountinued / See Chuck</t>
  </si>
  <si>
    <t>See Chuck before buying</t>
  </si>
  <si>
    <t>Check inventory before buying</t>
  </si>
  <si>
    <t>Estevan / FSJ - Lehigh. All other districts - Ashcor (Battle River)</t>
  </si>
  <si>
    <t>Estevan only</t>
  </si>
  <si>
    <t>GSS-1,(Bentonite Gel)</t>
  </si>
  <si>
    <t>FWC-2 Semidensified</t>
  </si>
  <si>
    <t>In case of emergency / secondary supplier</t>
  </si>
  <si>
    <t>Neutralizing Agent, MagOx</t>
  </si>
  <si>
    <t>Sodium Silicate N (20% Solution)</t>
  </si>
  <si>
    <t>SSL-2L</t>
  </si>
  <si>
    <t>Do not buy</t>
  </si>
  <si>
    <t>Natursol 210 HHX</t>
  </si>
  <si>
    <t xml:space="preserve">Anti-Settling </t>
  </si>
  <si>
    <t>IIN023132</t>
  </si>
  <si>
    <t>23132</t>
  </si>
  <si>
    <t>WG-6P (ASM-6)</t>
  </si>
  <si>
    <t>S-HEC</t>
  </si>
  <si>
    <t>THERMAmix PRO</t>
  </si>
  <si>
    <t>ECOmix</t>
  </si>
  <si>
    <t>1</t>
  </si>
  <si>
    <t>Superliter 13 (CDM-5)</t>
  </si>
  <si>
    <t>SUPERLITEmix 1100x</t>
  </si>
  <si>
    <t>SUPERLITEmix 1100X</t>
  </si>
  <si>
    <t>SUPERLITEmix 1160x</t>
  </si>
  <si>
    <t>SURFACEmix SLW (CDM-4)</t>
  </si>
  <si>
    <t>SURFACEmix LW PRO SL (CDM-C)</t>
  </si>
  <si>
    <t>DO NOT HARD ENTER FORMATED CELLS!</t>
  </si>
  <si>
    <t>Product Chemistry</t>
  </si>
  <si>
    <t>Product Specifications</t>
  </si>
  <si>
    <t>Prairie Mud</t>
  </si>
  <si>
    <t>52</t>
  </si>
  <si>
    <t>11</t>
  </si>
  <si>
    <t>ASM-3/CAS100D</t>
  </si>
  <si>
    <t>81</t>
  </si>
  <si>
    <t>Bioclear 2000</t>
  </si>
  <si>
    <t xml:space="preserve">Pragmatic </t>
  </si>
  <si>
    <t>Pragmatic</t>
  </si>
  <si>
    <t>CFL-4 (BASF Polytrol FL-34)</t>
  </si>
  <si>
    <t>Engenium (BASF)</t>
  </si>
  <si>
    <t>19.05</t>
  </si>
  <si>
    <t>LV Lomas</t>
  </si>
  <si>
    <t>On hand</t>
  </si>
  <si>
    <t>USD</t>
  </si>
  <si>
    <t>14.25</t>
  </si>
  <si>
    <t>Disal OGS</t>
  </si>
  <si>
    <t>CFR-2 (BASF F10X)</t>
  </si>
  <si>
    <t>960</t>
  </si>
  <si>
    <t>NA</t>
  </si>
  <si>
    <t>Price landed at Total rail siding transload)</t>
  </si>
  <si>
    <t>&gt;100</t>
  </si>
  <si>
    <t>Novamen</t>
  </si>
  <si>
    <t>FM-100</t>
  </si>
  <si>
    <t>IIN023112</t>
  </si>
  <si>
    <t>23112</t>
  </si>
  <si>
    <t>Stannous Chloride Anhydrous (Solid)</t>
  </si>
  <si>
    <t>2 wks</t>
  </si>
  <si>
    <t>Product is highly hygroscopic, so warehousing needs to be arranged by Sanjel</t>
  </si>
  <si>
    <t>Secure</t>
  </si>
  <si>
    <t>12.65</t>
  </si>
  <si>
    <t xml:space="preserve">SSCI H2S Stress Crackign Inhibitor </t>
  </si>
  <si>
    <t>7.6</t>
  </si>
  <si>
    <t>165</t>
  </si>
  <si>
    <t>Basoblock</t>
  </si>
  <si>
    <t>Latex</t>
  </si>
  <si>
    <t>Ecomix</t>
  </si>
  <si>
    <t>IIN023076</t>
  </si>
  <si>
    <t>Bulk</t>
  </si>
  <si>
    <t>Tote</t>
  </si>
  <si>
    <t>bulk</t>
  </si>
  <si>
    <t>Price in CAD - Price not to be entered here# Enter in AK</t>
  </si>
  <si>
    <t>1#3</t>
  </si>
  <si>
    <t>Panther</t>
  </si>
  <si>
    <t>Bought in USD, conversion done for 1.3</t>
  </si>
  <si>
    <t>cad</t>
  </si>
  <si>
    <t>Keg</t>
  </si>
  <si>
    <t>2.46</t>
  </si>
  <si>
    <t>0.791</t>
  </si>
  <si>
    <t>1.205</t>
  </si>
  <si>
    <t>114.3 mm (4.5") Rubber PDC Drillable Bottom Cementing Plug</t>
  </si>
  <si>
    <t>Cementing Plugs</t>
  </si>
  <si>
    <t>Rubber PDC Drillable Plugs</t>
  </si>
  <si>
    <t>114.3 mm (4.5") Rubber PDC Drillable Top Cementing Plug</t>
  </si>
  <si>
    <t>114.3 mm (4.5") Wooden Cementing Plug</t>
  </si>
  <si>
    <t>Wood Plugs</t>
  </si>
  <si>
    <t>114.3 mm - 139.7 mm (4.5" - 5.5") Combination Bottom Cementing Plug</t>
  </si>
  <si>
    <t>Combination Plugs</t>
  </si>
  <si>
    <t>114.3 mm - 139.7 mm (4.5" - 5.5") Combination Top Cementing Plug</t>
  </si>
  <si>
    <t>114.3mm (4.5") High Efficiency, Drillable Bottom Cementing Plug</t>
  </si>
  <si>
    <t>High Efficiency Drillable Wiper Plugs</t>
  </si>
  <si>
    <t>114.3mm (4.5") High Efficiency, Drillable Top Cementing Plug</t>
  </si>
  <si>
    <t>12/20 Round Sand</t>
  </si>
  <si>
    <t>Cement Chemicals</t>
  </si>
  <si>
    <t>Miscellaneous Materials</t>
  </si>
  <si>
    <t>127.0 mm (5.0") Rubber PDC Drillable Bottom Cementing Plug</t>
  </si>
  <si>
    <t>127.0 mm (5.0") Rubber PDC Drillable Top Cementing Plug</t>
  </si>
  <si>
    <t>139.7 mm (5.5") Rubber PDC Drillable Bottom Cementing Plug</t>
  </si>
  <si>
    <t>139.7 mm (5.5") Rubber PDC Drillable Top Cementing Plug</t>
  </si>
  <si>
    <t>139.7 mm (5.5") Wooden Cementing Plug</t>
  </si>
  <si>
    <t>139.7mm (5.5") High Efficiency, Drillable Bottom Cementing Plug</t>
  </si>
  <si>
    <t>139.7mm (5.5") High Efficiency, Drillable Top Cementing Plug</t>
  </si>
  <si>
    <t>High Pressure Treating Iron</t>
  </si>
  <si>
    <t>177.8 mm (7.0") Rubber PDC Drillable Bottom Cementing Plug</t>
  </si>
  <si>
    <t>177.8 mm (7.0") Rubber PDC Drillable Top Cementing Plug</t>
  </si>
  <si>
    <t>177.8 mm (7.0") Wooden Cementing Plug</t>
  </si>
  <si>
    <t>193.8 mm (7.625") Rubber PDC Drillable Bottom Cementing Plug</t>
  </si>
  <si>
    <t>193.8 mm (7.625") Rubber PDC Drillable Top Cementing Plug</t>
  </si>
  <si>
    <t>219.1 mm (8.625") Rubber PDC Drillable Bottom Cementing Plug</t>
  </si>
  <si>
    <t>219.1 mm (8.625") Rubber PDC Drillable Top Cementing Plug</t>
  </si>
  <si>
    <t>219.1 mm (8.625") Wooden Cementing Plug</t>
  </si>
  <si>
    <t>244.5 mm (9.625") Wooden Cementing Plug</t>
  </si>
  <si>
    <t>244.5mm (9.625") Rubber PDC Drillable Bottom Cementing Plug</t>
  </si>
  <si>
    <t>244.5mm (9.625") Rubber PDC Drillable Top Cementing Plug</t>
  </si>
  <si>
    <t>273.1 mm (10.75") Rubber PDC Drillable Bottom Cementing Plug</t>
  </si>
  <si>
    <t>273.1 mm (10.75") Rubber PDC Drillable Top Cementing Plug</t>
  </si>
  <si>
    <t>273.1 mm (10.75") Wooden Cementing Plug</t>
  </si>
  <si>
    <t>298.5 mm (11.75") Rubber PDC Drillable Bottom Cementing Plug</t>
  </si>
  <si>
    <t>298.5 mm (11.75") Rubber PDC Drillable Top Cementing Plug</t>
  </si>
  <si>
    <t>298.5 mm (11.75") Wooden Cementing Plug</t>
  </si>
  <si>
    <t>Bulk Cement Services</t>
  </si>
  <si>
    <t>Additional Location Time - Bulk Transport</t>
  </si>
  <si>
    <t>339.7 mm (13.375") Rubber PDC Drillable Bottom Cementing Plug</t>
  </si>
  <si>
    <t>339.7 mm (13.375") Rubber PDC Drillable Top Cementing Plug</t>
  </si>
  <si>
    <t>339.7 mm (13.375") Wooden Cementing Plug</t>
  </si>
  <si>
    <t>4% BC Surcharge</t>
  </si>
  <si>
    <t>Miscellaneous Charges</t>
  </si>
  <si>
    <t>406.4 mm (16.0") Rubber PDC Drillable Bottom Cementing Plug</t>
  </si>
  <si>
    <t>406.4 mm (16.0") Rubber PDC Drillable Top Cementing Plug</t>
  </si>
  <si>
    <t>406.4 mm (16.0") Wooden Cementing Plug</t>
  </si>
  <si>
    <t>473.1 mm (18.625") Rubber PDC Drillable Bottom Cementing Plug</t>
  </si>
  <si>
    <t>473.1 mm (18.625") Rubber PDC Drillable Top Cementing Plug</t>
  </si>
  <si>
    <t>473.1 mm (18.625") Wooden Cementing Plug</t>
  </si>
  <si>
    <t>Cement Blends</t>
  </si>
  <si>
    <t>Pozzolan Cements</t>
  </si>
  <si>
    <t>508.0 mm (20.0") Rubber PDC Drillable Bottom Cementing Plug</t>
  </si>
  <si>
    <t>508.0 mm (20.0") Rubber PDC Drillable Top Cementing Plug</t>
  </si>
  <si>
    <t>60.3 mm (2.375") Rubber Cementing Plug</t>
  </si>
  <si>
    <t>Solid Rubber Plugs</t>
  </si>
  <si>
    <t>73.0 mm (2.875") Rubber Cementing Plug</t>
  </si>
  <si>
    <t>88.9 mm (3.5") Rubber Cementing Plug</t>
  </si>
  <si>
    <t>Annular Corrosion Inhibitors</t>
  </si>
  <si>
    <t>Acidizing Fluids and Additives</t>
  </si>
  <si>
    <t>Corrosion Inhibitors</t>
  </si>
  <si>
    <t>Anti-Sludge Additives</t>
  </si>
  <si>
    <t>ASC IV + Additives</t>
  </si>
  <si>
    <t>Specialty Cements</t>
  </si>
  <si>
    <t>ASC IV Acid Soluble Cement</t>
  </si>
  <si>
    <t>Cement Defoamers</t>
  </si>
  <si>
    <t>Anti-Settling Additives</t>
  </si>
  <si>
    <t>ASM-4</t>
  </si>
  <si>
    <t>Abrasive Jetting Services</t>
  </si>
  <si>
    <t>Abrasive Jetting Equipment</t>
  </si>
  <si>
    <t>Abrasive Jetting Products</t>
  </si>
  <si>
    <t>Acids - Others</t>
  </si>
  <si>
    <t>Acidizing Services</t>
  </si>
  <si>
    <t>Acidizing - Base charges</t>
  </si>
  <si>
    <t>Acidizing - Additional Location Time</t>
  </si>
  <si>
    <t>Diverters</t>
  </si>
  <si>
    <t>man-test</t>
  </si>
  <si>
    <t>Additional Compliance Testing per person</t>
  </si>
  <si>
    <t>Cementing Services</t>
  </si>
  <si>
    <t>Operating Hours</t>
  </si>
  <si>
    <t>Data Acquisition and Transmission</t>
  </si>
  <si>
    <t>Additional Instrumentation</t>
  </si>
  <si>
    <t>Third-Party Purchases/Rentals</t>
  </si>
  <si>
    <t>Preflushes and Spacers</t>
  </si>
  <si>
    <t>Additives</t>
  </si>
  <si>
    <t>Density Control Materials</t>
  </si>
  <si>
    <t>Batch Mix or Slurry Averaging Unit - Base Charge (6 hours)</t>
  </si>
  <si>
    <t>Cementing Services - Miscellaneous</t>
  </si>
  <si>
    <t>Bulk Cement Equipment Rental</t>
  </si>
  <si>
    <t>Handling</t>
  </si>
  <si>
    <t>Delivery</t>
  </si>
  <si>
    <t>Foaming Agents</t>
  </si>
  <si>
    <t>CDM-4 Mid Strength Density Modifier</t>
  </si>
  <si>
    <t>Fluid Loss Additives</t>
  </si>
  <si>
    <t>CFL-14 Cement Fluid Loss Additive</t>
  </si>
  <si>
    <t>CFR-15 Cement Dispersant</t>
  </si>
  <si>
    <t>Fluid Pumping Surcharges</t>
  </si>
  <si>
    <t>CaCO3 (acid soluble)</t>
  </si>
  <si>
    <t>unit-job</t>
  </si>
  <si>
    <t>Carbon Levy Surcharge</t>
  </si>
  <si>
    <t>Travel</t>
  </si>
  <si>
    <t>Auxiliary Cementing Equipment</t>
  </si>
  <si>
    <t>Class A Cement</t>
  </si>
  <si>
    <t>Neat Cements</t>
  </si>
  <si>
    <t>Class A Cement + Additives</t>
  </si>
  <si>
    <t>Reservoir Solutions Consulting</t>
  </si>
  <si>
    <t>DF-1 (water and acids)</t>
  </si>
  <si>
    <t>Acid Defoamers</t>
  </si>
  <si>
    <t>DFIT Data Acquisition</t>
  </si>
  <si>
    <t>Data Acquisition</t>
  </si>
  <si>
    <t>Day Rate - 24 Hour Crew</t>
  </si>
  <si>
    <t>Densitometer - High Pressure</t>
  </si>
  <si>
    <t>Damages</t>
  </si>
  <si>
    <t>Double Plug Loading Cement Head</t>
  </si>
  <si>
    <t>EA-1, Expansion Agent</t>
  </si>
  <si>
    <t>Well Integrity Enhancers</t>
  </si>
  <si>
    <t>EA-3, Expansion Agent</t>
  </si>
  <si>
    <t>EXPANDOmix Cements</t>
  </si>
  <si>
    <t>EXPANDOmix PRO HT + Additives</t>
  </si>
  <si>
    <t>EXPANDOmix PRO LT + Additives</t>
  </si>
  <si>
    <t>Electronics/Mechanic Tech - per man per day</t>
  </si>
  <si>
    <t>Equipment Cleanup and Fluid Disposal</t>
  </si>
  <si>
    <t>Acidizing Equipment Rental</t>
  </si>
  <si>
    <t>Foam Cementing</t>
  </si>
  <si>
    <t>GSS-1,  Gel Slurry Stabilizer</t>
  </si>
  <si>
    <t>Acid - Hydrochloric</t>
  </si>
  <si>
    <t>HCl, 10%</t>
  </si>
  <si>
    <t>HCl, 15%</t>
  </si>
  <si>
    <t>HCl, 20%</t>
  </si>
  <si>
    <t>HCl, 28%</t>
  </si>
  <si>
    <t>HCl, 35%</t>
  </si>
  <si>
    <t>HCl, 5%</t>
  </si>
  <si>
    <t>HCl, 7.5%</t>
  </si>
  <si>
    <t>Data Transmission</t>
  </si>
  <si>
    <t>Handling and Delivery Service Charge</t>
  </si>
  <si>
    <t>ICA-7 Liquid Iron Control Additive - Mineral Acids</t>
  </si>
  <si>
    <t>Iron Sequestering Agents</t>
  </si>
  <si>
    <t>Alcohols</t>
  </si>
  <si>
    <t>Jet Cutting Tool Rental, per day</t>
  </si>
  <si>
    <t>Jobs Not Performed</t>
  </si>
  <si>
    <t>Lost Circulation Materials</t>
  </si>
  <si>
    <t>LCG-13 Lost Circulation Particulate, 30/50 Mesh Sand</t>
  </si>
  <si>
    <t>LCG-8 Lost Circulation Particulate, 40/70 mesh sand</t>
  </si>
  <si>
    <t>REMEDIALmix Cements</t>
  </si>
  <si>
    <t>LDP-C-0117 Ultra Lightweight Thermal Cement</t>
  </si>
  <si>
    <t>LDP-C-0117 Ultra Lightweight Thermal Cement + Additives</t>
  </si>
  <si>
    <t>LDP-C-0217 Thermal Lightweight Cement</t>
  </si>
  <si>
    <t>THERMAmix Cements</t>
  </si>
  <si>
    <t>LDP-C-0217 Thermal Lightweight Cement + Adds</t>
  </si>
  <si>
    <t>LDP-C-0317</t>
  </si>
  <si>
    <t>PRODUCTIONmix Cements</t>
  </si>
  <si>
    <t>LDP-C-0317 + Additives</t>
  </si>
  <si>
    <t>LDP-C-0517 Thermal Lightweight Cement</t>
  </si>
  <si>
    <t>LDP-C-0517 Thermal Lightweight Cement  + Additives</t>
  </si>
  <si>
    <t>LITEmix Cements</t>
  </si>
  <si>
    <t>LITEmix EC + Additives</t>
  </si>
  <si>
    <t>LITEmix EC Cement</t>
  </si>
  <si>
    <t>LTR-3 Low Temperature Retarder-3</t>
  </si>
  <si>
    <t>Laboratory Services</t>
  </si>
  <si>
    <t>Stimulation Laboratory Services</t>
  </si>
  <si>
    <t>Cementing Laboratory Services</t>
  </si>
  <si>
    <t>Mobile Laboratory Services</t>
  </si>
  <si>
    <t>Lab Services -Mechanical Static Gel Strength Test</t>
  </si>
  <si>
    <t>Legal Filing Charge</t>
  </si>
  <si>
    <t>MCR-4 Cement Retarder</t>
  </si>
  <si>
    <t>MCR-9L Cement Retarder</t>
  </si>
  <si>
    <t>Miscellaneous Pumping Services Rate</t>
  </si>
  <si>
    <t>OWDA (oil well diverting agent)</t>
  </si>
  <si>
    <t>Orientation / Specialty Training Rate</t>
  </si>
  <si>
    <t>PRODUCTIONmix EC + Additives</t>
  </si>
  <si>
    <t>PRODUCTIONmix LW + Additives</t>
  </si>
  <si>
    <t>Primary Cementing - Base Charges</t>
  </si>
  <si>
    <t>Radios</t>
  </si>
  <si>
    <t>Remedial Cementing - Base Charges</t>
  </si>
  <si>
    <t>Rotating Plug Loading Cement Head</t>
  </si>
  <si>
    <t>Scale Removers and Inhibitors</t>
  </si>
  <si>
    <t>SSL-2</t>
  </si>
  <si>
    <t>SURFACEmix Cements</t>
  </si>
  <si>
    <t>SUPERLITEmix Cements</t>
  </si>
  <si>
    <t>SUPERLITEmix 1100X + Additives</t>
  </si>
  <si>
    <t>SUPERLITEmix 1160X</t>
  </si>
  <si>
    <t>SUPERLITEmix PRO HT + Additives</t>
  </si>
  <si>
    <t>SUPERLITEmix PRO X</t>
  </si>
  <si>
    <t>SUPERLITEmix PRO X + Additives</t>
  </si>
  <si>
    <t>SURFACEmix THX</t>
  </si>
  <si>
    <t>SURFACEmix THX + Additives</t>
  </si>
  <si>
    <t>Selective Acid Hose</t>
  </si>
  <si>
    <t>Acids - Self Diverting</t>
  </si>
  <si>
    <t>Specialized Iron Restraints (BC)</t>
  </si>
  <si>
    <t>Specialized Iron Restraints (SCL)</t>
  </si>
  <si>
    <t>Stimsol-200</t>
  </si>
  <si>
    <t>THERMAmix PRO  + Additives</t>
  </si>
  <si>
    <t>THERMAmix SLW + Additives</t>
  </si>
  <si>
    <t>THERMAmix THX</t>
  </si>
  <si>
    <t>THERMAmix THX + Additives</t>
  </si>
  <si>
    <t>Data Analysis</t>
  </si>
  <si>
    <t>Thermal 40 - Bagged Cement (20kg)</t>
  </si>
  <si>
    <t>Specialty Plugs</t>
  </si>
  <si>
    <t>Bulk Acid Services</t>
  </si>
  <si>
    <t>Third Party Materials Pumped - Mixing or Pumping Unit Charge</t>
  </si>
  <si>
    <t>Third Party/Additional Safety Equipment Charge</t>
  </si>
  <si>
    <t>Vehicle Inspections</t>
  </si>
  <si>
    <t>WG-2BL Water Gellant</t>
  </si>
  <si>
    <t>WG-6P Preflush/ Spacer/Kill Fluid Water Gellant</t>
  </si>
  <si>
    <t>WG-6ZL Water Gellant</t>
  </si>
  <si>
    <t>Water Wet Max</t>
  </si>
  <si>
    <t>Well Control Operations</t>
  </si>
  <si>
    <t>LDP-C-0517</t>
  </si>
  <si>
    <t>SURFACEmix LW PRO SL (SK)</t>
  </si>
  <si>
    <t>SurfLite (SK)</t>
  </si>
  <si>
    <t>SUPERLITEmix 1160x + Additives</t>
  </si>
  <si>
    <t>SUPERLITEmix 1100x + Additives</t>
  </si>
  <si>
    <t>LDP-C-0517 + Additives</t>
  </si>
  <si>
    <t>THERMAmix PRO + Additives</t>
  </si>
  <si>
    <t>0:1:0 'A' + Additives</t>
  </si>
  <si>
    <t>0:1:0 'G' + Additives</t>
  </si>
  <si>
    <t>0:1:12 'G' + Additives</t>
  </si>
  <si>
    <t>0:1:2 'G' + Additives</t>
  </si>
  <si>
    <t>0:1:4 'G' + Additives</t>
  </si>
  <si>
    <t>0:1:6 'G' + Additives</t>
  </si>
  <si>
    <t>0:1:8 'G' + Additives</t>
  </si>
  <si>
    <t>1:1:0 'G' + Additives</t>
  </si>
  <si>
    <t>1:1:12 'G' + Additives</t>
  </si>
  <si>
    <t>1:1:2 'G' + Additives</t>
  </si>
  <si>
    <t>1:1:4 'G' + Additives</t>
  </si>
  <si>
    <t>1:1:6 'G' + Additives</t>
  </si>
  <si>
    <t>1:1:8 'G' + Additives</t>
  </si>
  <si>
    <t>1:1:0 'G' (Sask) + Additives</t>
  </si>
  <si>
    <t>1:1:12 'G' (Sask) + Additives</t>
  </si>
  <si>
    <t>1:1:2 'G' (Sask) + Additives</t>
  </si>
  <si>
    <t>1:1:4 'G' (Sask) + Additives</t>
  </si>
  <si>
    <t>1:1:6 'G' (Sask) + Additives</t>
  </si>
  <si>
    <t>1:1:8 'G' (Sask) + Additives</t>
  </si>
  <si>
    <t>Expandomix LWL + Additives</t>
  </si>
  <si>
    <t>Expandomix HT (SK) + Additives</t>
  </si>
  <si>
    <t>Glacial Mix + Additives</t>
  </si>
  <si>
    <t>iGain (SK) + Additives</t>
  </si>
  <si>
    <t>iGain(AB) + Additives</t>
  </si>
  <si>
    <t>iPrime (AB) + Additives</t>
  </si>
  <si>
    <t>iPrime (SK) + Additives</t>
  </si>
  <si>
    <t>LITEmix 1325 (AB) + Additives</t>
  </si>
  <si>
    <t>LITEmix 1325 (SK) + Additives</t>
  </si>
  <si>
    <t>LITEmix 1400 (AB) + Additives</t>
  </si>
  <si>
    <t>LITEmix 1400 (SK) + Additives</t>
  </si>
  <si>
    <t>PRODUCTIONmix 1600 (SK) + Additives</t>
  </si>
  <si>
    <t>PRODUCTIONmix EC (Sask) + Additives</t>
  </si>
  <si>
    <t>PRODUCTIONmix LW (Sask) + Additives</t>
  </si>
  <si>
    <t>Superlite 13 (CDM-5) + Additives</t>
  </si>
  <si>
    <t>SURFACEmix LW (SK) + Additives</t>
  </si>
  <si>
    <t>SURFACEmix LW PRO (SK) + Additives</t>
  </si>
  <si>
    <t>SurfLite (SK) + Additives</t>
  </si>
  <si>
    <t>ThixLite HT (AB) + Additives</t>
  </si>
  <si>
    <t>ThixLite HT (SK) + Additives</t>
  </si>
  <si>
    <t>LDP-C-0117 + Additives</t>
  </si>
  <si>
    <t>MCR-9L</t>
  </si>
  <si>
    <t>FA-1</t>
  </si>
  <si>
    <t>FA-3</t>
  </si>
  <si>
    <t>HTR-3</t>
  </si>
  <si>
    <t>HTR-3A</t>
  </si>
  <si>
    <t>LCG-8</t>
  </si>
  <si>
    <t>Silica Flour - 200 Mesh</t>
  </si>
  <si>
    <t>SPC-II</t>
  </si>
  <si>
    <t>Item ID &amp; Area &amp; Customer Code</t>
  </si>
  <si>
    <t>Item ID &amp; Area</t>
  </si>
  <si>
    <t>Description</t>
  </si>
  <si>
    <t>Unit of Measure</t>
  </si>
  <si>
    <t>Is Travel Base Charge</t>
  </si>
  <si>
    <t>Header 1</t>
  </si>
  <si>
    <t>Header 2</t>
  </si>
  <si>
    <t>CUSTOMER ID</t>
  </si>
  <si>
    <t>AREA ID</t>
  </si>
  <si>
    <t>IS DISCOUNTABLE</t>
  </si>
  <si>
    <t>ITEM ID</t>
  </si>
  <si>
    <t>SUPERLITEmix PROX</t>
  </si>
  <si>
    <t>SCC-10</t>
  </si>
  <si>
    <t>Brooks</t>
  </si>
  <si>
    <t>Kindersley</t>
  </si>
  <si>
    <t>Ashcor/Lehigh(FSJ)</t>
  </si>
  <si>
    <t>SURFACEmix LW PRO ED</t>
  </si>
  <si>
    <t>SURFACEmix LW PRO GP</t>
  </si>
  <si>
    <t>SURFACEmix LW PRO RD</t>
  </si>
  <si>
    <t>SURFACEmix PRO ED</t>
  </si>
  <si>
    <t>SURFACEmix PRO FJ</t>
  </si>
  <si>
    <t>SURFACEmix PRO GP</t>
  </si>
  <si>
    <t>SURFACEmix PRO RD</t>
  </si>
  <si>
    <t>SURFACEmix LW PRO ED + Additives</t>
  </si>
  <si>
    <t>SURFACEmix LW PRO GP + Additives</t>
  </si>
  <si>
    <t>SURFACEmix LW PRO RD + Additives</t>
  </si>
  <si>
    <t>SURFACEmix PRO ED + Additives</t>
  </si>
  <si>
    <t>SURFACEmix PRO FJ + Additives</t>
  </si>
  <si>
    <t>SURFACEmix PRO GP + Additives</t>
  </si>
  <si>
    <t>SURFACEmix PRO RD + Additives</t>
  </si>
  <si>
    <t>ASM-6</t>
  </si>
  <si>
    <t>Bio-Clear 2000</t>
  </si>
  <si>
    <t>Breaker-F</t>
  </si>
  <si>
    <t>Breaker-O</t>
  </si>
  <si>
    <t>Buffer F</t>
  </si>
  <si>
    <t>CaCO3</t>
  </si>
  <si>
    <t>CAS-1</t>
  </si>
  <si>
    <t>CFL-14</t>
  </si>
  <si>
    <t>DA-1</t>
  </si>
  <si>
    <t>DG-1</t>
  </si>
  <si>
    <t>EF-1</t>
  </si>
  <si>
    <t>HTAI-4</t>
  </si>
  <si>
    <t>ICA-7</t>
  </si>
  <si>
    <t>ISA-1</t>
  </si>
  <si>
    <t>LCG-13</t>
  </si>
  <si>
    <t>LCL-10</t>
  </si>
  <si>
    <t>MCR-4</t>
  </si>
  <si>
    <t>SR-1</t>
  </si>
  <si>
    <t>Stim-Wett Max I</t>
  </si>
  <si>
    <t>Stim-Wett Max II</t>
  </si>
  <si>
    <t>Stim-Wett Max III</t>
  </si>
  <si>
    <t>WG-6P</t>
  </si>
  <si>
    <t>54775</t>
  </si>
  <si>
    <t>20/40 Round Sand</t>
  </si>
  <si>
    <t>Acid Pump Base Charge -  0 to 1000 m</t>
  </si>
  <si>
    <t>Acid Pump Base Charge -  1001 to 2000 m</t>
  </si>
  <si>
    <t>Acid Pump Base Charge -  2001 to 3000 m</t>
  </si>
  <si>
    <t>Acid Pump Base Charge -  3001 to 4000 m</t>
  </si>
  <si>
    <t>Acid Pump Base Charge -  4001 to 5000 m</t>
  </si>
  <si>
    <t>Acid Pump Base Charge -  Over 5000 m</t>
  </si>
  <si>
    <t>High Rate Pumping Surcharge: Excess of 1.2m3/min</t>
  </si>
  <si>
    <t>Micromix - Microfine cement</t>
  </si>
  <si>
    <t>Pressure in Excess of 35 MPa - Acid Pump, per MPa</t>
  </si>
  <si>
    <t>Pressure in Excess of 35 MPa - Cement Pump, per MPa</t>
  </si>
  <si>
    <t>SUPERLITEmix 1160X + Additives</t>
  </si>
  <si>
    <t>Sanjel Blended Acid Systems (S-BAS)</t>
  </si>
  <si>
    <t>Sanjel Blended Solvent (Bsolv)</t>
  </si>
  <si>
    <t>Slow Rate Cement Pumper  - Inclusive Base Charge Set up</t>
  </si>
  <si>
    <t>Slow Rate Pumping System (SRPS) - per job</t>
  </si>
  <si>
    <t>Visweep DM</t>
  </si>
  <si>
    <t>Price / Tonne</t>
  </si>
  <si>
    <t>Bulk Transport - unit per hour</t>
  </si>
  <si>
    <t>Micromix + Additives</t>
  </si>
  <si>
    <t>Soil Cement</t>
  </si>
  <si>
    <t>CDM-4X</t>
  </si>
  <si>
    <t>SUPERLITEmix 1160 C</t>
  </si>
  <si>
    <t>PRODUCTIONmix HZ</t>
  </si>
  <si>
    <t>Ciment Fondue EC</t>
  </si>
  <si>
    <t>114.3 mm (4.5") Rubber PDC Drillable Bottom Cementing Plug (5143708)</t>
  </si>
  <si>
    <t>127.0 mm (5.0") Rubber PDC Drillable Bottom Cementing Plug (5143708)</t>
  </si>
  <si>
    <t>139.7 mm (5.5") Rubber PDC Drillable Top Cementing Plug (5143696)</t>
  </si>
  <si>
    <t>219.1 mm (8.625") Rubber PDC Drillable Top Cementing Plug (5143795)</t>
  </si>
  <si>
    <t>219.1 mm (8.625") Wooden Cementing Plug (5143695)</t>
  </si>
  <si>
    <t>50% Class G / 50% Poz (1:1:0 'G') (20341444)</t>
  </si>
  <si>
    <t>50% Class G / 50% Poz (1:1:0 'G') (20341452)</t>
  </si>
  <si>
    <t>50% Class G / 50% Poz (1:1:0 'G') (20341460)</t>
  </si>
  <si>
    <t>50% Class G / 50% Poz (1:1:0 'G') (20365319)</t>
  </si>
  <si>
    <t>50% Class G / 50% Poz (1:1:0 'G') (20365385)</t>
  </si>
  <si>
    <t>ASM-3 (20343611)</t>
  </si>
  <si>
    <t>ASM-3 (20343619)</t>
  </si>
  <si>
    <t>ASM-3 (20343627)</t>
  </si>
  <si>
    <t>ASM-3 (20365367)</t>
  </si>
  <si>
    <t>ASM-3 (20365433)</t>
  </si>
  <si>
    <t>ASM-4 (20343612)</t>
  </si>
  <si>
    <t>ASM-4 (20343620)</t>
  </si>
  <si>
    <t>ASM-4 (20343628)</t>
  </si>
  <si>
    <t>ASM-4 (20365368)</t>
  </si>
  <si>
    <t>ASM-4 (20365434)</t>
  </si>
  <si>
    <t>ASM-5 (20343613)</t>
  </si>
  <si>
    <t>ASM-5 (20343621)</t>
  </si>
  <si>
    <t>ASM-5 (20343629)</t>
  </si>
  <si>
    <t>ASM-5 (20365369)</t>
  </si>
  <si>
    <t>ASM-5 (20365435)</t>
  </si>
  <si>
    <t>Additional Location Time - 5/6 axle bulker (20341316)</t>
  </si>
  <si>
    <t>Additional Location Time - 5/6 axle bulker (20341356)</t>
  </si>
  <si>
    <t>Additional Location Time - 5/6 axle bulker (20341396)</t>
  </si>
  <si>
    <t>Additional Location Time - 5/6 axle bulker (20365357)</t>
  </si>
  <si>
    <t>Additional Location Time - 5/6 axle bulker (20365423)</t>
  </si>
  <si>
    <t>Additional Location Time - SRPU cmt pumper (20365088)</t>
  </si>
  <si>
    <t>Additional Location Time - SRPU cmt pumper (20365311)</t>
  </si>
  <si>
    <t>Additional Location Time - SRPU cmt pumper (20365315)</t>
  </si>
  <si>
    <t>Additional Location Time - SRPU cmt pumper (20365360)</t>
  </si>
  <si>
    <t>Additional Location Time - SRPU cmt pumper (20365426)</t>
  </si>
  <si>
    <t>Additional Location Time - Single cmt pumper (20341317)</t>
  </si>
  <si>
    <t>Additional Location Time - Single cmt pumper (20341357)</t>
  </si>
  <si>
    <t>Additional Location Time - Single cmt pumper (20341397)</t>
  </si>
  <si>
    <t>Additional Location Time - Single cmt pumper (20365358)</t>
  </si>
  <si>
    <t>Additional Location Time - Single cmt pumper (20365424)</t>
  </si>
  <si>
    <t>Additional Location Time - Twin cmt pumper (20365087)</t>
  </si>
  <si>
    <t>Additional Location Time - Twin cmt pumper (20365090)</t>
  </si>
  <si>
    <t>Additional Location Time - Twin cmt pumper (20365314)</t>
  </si>
  <si>
    <t>Additional Location Time - Twin cmt pumper (20365359)</t>
  </si>
  <si>
    <t>Additional Location Time - Twin cmt pumper (20365425)</t>
  </si>
  <si>
    <t>Barite (20343616)</t>
  </si>
  <si>
    <t>Barite (20343624)</t>
  </si>
  <si>
    <t>Barite (20343632)</t>
  </si>
  <si>
    <t>Barite (20365372)</t>
  </si>
  <si>
    <t>Barite (20365438)</t>
  </si>
  <si>
    <t>Batch Mix or Slurry Averaging Unit - Base Charge (6 hours) (5143705)</t>
  </si>
  <si>
    <t>Batch Mixer - Additional Location Time (5143709)</t>
  </si>
  <si>
    <t>Bentonite (20343617)</t>
  </si>
  <si>
    <t>Bentonite (20343625)</t>
  </si>
  <si>
    <t>Bentonite (20343633)</t>
  </si>
  <si>
    <t>Bentonite (20365373)</t>
  </si>
  <si>
    <t>Bentonite (20365439)</t>
  </si>
  <si>
    <t>Blending - CO-Acid</t>
  </si>
  <si>
    <t>Blending &amp; Storage</t>
  </si>
  <si>
    <t>Blending - CO-Sol</t>
  </si>
  <si>
    <t>Blending - Minimum</t>
  </si>
  <si>
    <t>Blending - Precursor</t>
  </si>
  <si>
    <t>Bulk Delivery and Return Charge (20341315)</t>
  </si>
  <si>
    <t>Bulk Delivery and Return Charge (20341355)</t>
  </si>
  <si>
    <t>Bulk Delivery and Return Charge (20341395)</t>
  </si>
  <si>
    <t>Bulk Delivery and Return Charge (20365344)</t>
  </si>
  <si>
    <t>Bulk Delivery and Return Charge (20365410)</t>
  </si>
  <si>
    <t>Bulk Handling Charge (20341450)</t>
  </si>
  <si>
    <t>Bulk Handling Charge (20341458)</t>
  </si>
  <si>
    <t>Bulk Handling Charge (20341466)</t>
  </si>
  <si>
    <t>Bulk Handling Charge (20365342)</t>
  </si>
  <si>
    <t>Bulk Handling Charge (20365408)</t>
  </si>
  <si>
    <t>Bulk Storage - Bin Cartage (20341319)</t>
  </si>
  <si>
    <t>Bulk Storage - Bin Cartage (20341359)</t>
  </si>
  <si>
    <t>Bulk Storage - Bin Cartage (20341399)</t>
  </si>
  <si>
    <t>Bulk Storage - Bin Cartage (20365363)</t>
  </si>
  <si>
    <t>Bulk Storage - Bin Cartage (20365429)</t>
  </si>
  <si>
    <t>Bulk Storage - Bin Rental (20341318)</t>
  </si>
  <si>
    <t>Bulk Storage - Bin Rental (20341358)</t>
  </si>
  <si>
    <t>Bulk Storage - Bin Rental (20341398)</t>
  </si>
  <si>
    <t>Bulk Storage - Bin Rental (20365362)</t>
  </si>
  <si>
    <t>Bulk Storage - Bin Rental (20365428)</t>
  </si>
  <si>
    <t>CDF-3L (20341306)</t>
  </si>
  <si>
    <t>CDF-3L (20341346)</t>
  </si>
  <si>
    <t>CDF-3L (20341386)</t>
  </si>
  <si>
    <t>CDF-3L (20365336)</t>
  </si>
  <si>
    <t>CDF-3L (20365402)</t>
  </si>
  <si>
    <t>CDF-4P (20341307)</t>
  </si>
  <si>
    <t>CDF-4P (20341347)</t>
  </si>
  <si>
    <t>CDF-4P (20341387)</t>
  </si>
  <si>
    <t>CDF-6P (5144586)</t>
  </si>
  <si>
    <t>CDF-6P (5144587)</t>
  </si>
  <si>
    <t>CDF-6P (5144588)</t>
  </si>
  <si>
    <t>CDF-6P (5144589)</t>
  </si>
  <si>
    <t>CDF-6P (5144643)</t>
  </si>
  <si>
    <t>CFL-3 (20341290)</t>
  </si>
  <si>
    <t>CFL-3 (20341330)</t>
  </si>
  <si>
    <t>CFL-3 (20341370)</t>
  </si>
  <si>
    <t>CFL-3 (20365378)</t>
  </si>
  <si>
    <t>CFL-3 (20365444)</t>
  </si>
  <si>
    <t>CFL-3L (20341291)</t>
  </si>
  <si>
    <t>CFL-3L (20341331)</t>
  </si>
  <si>
    <t>CFL-3L (20341371)</t>
  </si>
  <si>
    <t>CFL-3L (20365379)</t>
  </si>
  <si>
    <t>CFL-3L (20365445)</t>
  </si>
  <si>
    <t>CFL-4 (20341292)</t>
  </si>
  <si>
    <t>CFL-4 (20341332)</t>
  </si>
  <si>
    <t>CFL-4 (20341372)</t>
  </si>
  <si>
    <t>CFL-4 (20365380)</t>
  </si>
  <si>
    <t>CFL-4 (20365446)</t>
  </si>
  <si>
    <t>CFL-6 (20341293)</t>
  </si>
  <si>
    <t>CFL-6 (20341333)</t>
  </si>
  <si>
    <t>CFL-6 (20341373)</t>
  </si>
  <si>
    <t>CFL-6 (20365381)</t>
  </si>
  <si>
    <t>CFL-6 (20365447)</t>
  </si>
  <si>
    <t>CFL-7 (20341294)</t>
  </si>
  <si>
    <t>CFL-7 (20341334)</t>
  </si>
  <si>
    <t>CFL-7 (20341374)</t>
  </si>
  <si>
    <t>CFL-7 (20365382)</t>
  </si>
  <si>
    <t>CFL-7 (20365448)</t>
  </si>
  <si>
    <t>CFR (20341287)</t>
  </si>
  <si>
    <t>CFR (20341327)</t>
  </si>
  <si>
    <t>CFR (20341367)</t>
  </si>
  <si>
    <t>CFR (20365375)</t>
  </si>
  <si>
    <t>CFR (20365441)</t>
  </si>
  <si>
    <t>CFR-2 (20341288)</t>
  </si>
  <si>
    <t>CFR-2 (20341328)</t>
  </si>
  <si>
    <t>CFR-2 (20341368)</t>
  </si>
  <si>
    <t>CFR-2 (20365376)</t>
  </si>
  <si>
    <t>CFR-2 (20365442)</t>
  </si>
  <si>
    <t>CFR-5 (20341289)</t>
  </si>
  <si>
    <t>CFR-5 (20341329)</t>
  </si>
  <si>
    <t>CFR-5 (20341369)</t>
  </si>
  <si>
    <t>CFR-5 (20365377)</t>
  </si>
  <si>
    <t>CFR-5 (20365443)</t>
  </si>
  <si>
    <t>CaCl2 (20341297)</t>
  </si>
  <si>
    <t>CaCl2 (20341337)</t>
  </si>
  <si>
    <t>CaCl2 (20341377)</t>
  </si>
  <si>
    <t>CaCl2 (20365327)</t>
  </si>
  <si>
    <t>CaCl2 (20365393)</t>
  </si>
  <si>
    <t>Ciment Fondue EC + Additives</t>
  </si>
  <si>
    <t>Class G Cement (0:1:0 'G') (20341443)</t>
  </si>
  <si>
    <t>Class G Cement (0:1:0 'G') (20341451)</t>
  </si>
  <si>
    <t>Class G Cement (0:1:0 'G') (20341459)</t>
  </si>
  <si>
    <t>Class G Cement (0:1:0 'G') (20365318)</t>
  </si>
  <si>
    <t>Class G Cement (0:1:0 'G') (20365384)</t>
  </si>
  <si>
    <t>Expandomix LWL (20341445)</t>
  </si>
  <si>
    <t>Expandomix LWL (20341453)</t>
  </si>
  <si>
    <t>Expandomix LWL (20341461)</t>
  </si>
  <si>
    <t>Expandomix LWL (20365320)</t>
  </si>
  <si>
    <t>Expandomix LWL (20365386)</t>
  </si>
  <si>
    <t>FWC-2 (20341296)</t>
  </si>
  <si>
    <t>FWC-2 (20341336)</t>
  </si>
  <si>
    <t>FWC-2 (20341376)</t>
  </si>
  <si>
    <t>FWC-2 (20365326)</t>
  </si>
  <si>
    <t>FWC-2 (20365392)</t>
  </si>
  <si>
    <t>GCA-1 (20341301)</t>
  </si>
  <si>
    <t>GCA-1 (20341341)</t>
  </si>
  <si>
    <t>GCA-1 (20341381)</t>
  </si>
  <si>
    <t>GCA-1 (20365331)</t>
  </si>
  <si>
    <t>GCA-1 (20365397)</t>
  </si>
  <si>
    <t>GCA-2 Gas Migration Control Additive</t>
  </si>
  <si>
    <t>GSS-1 (5145139)</t>
  </si>
  <si>
    <t>GSS-1 (5145160)</t>
  </si>
  <si>
    <t>GSS-1 (5145161)</t>
  </si>
  <si>
    <t>GSS-1 (5145162)</t>
  </si>
  <si>
    <t>GSS-1 (5145163)</t>
  </si>
  <si>
    <t>H2S Monitors (20341310)</t>
  </si>
  <si>
    <t>H2S Monitors (20341350)</t>
  </si>
  <si>
    <t>H2S Monitors (20341390)</t>
  </si>
  <si>
    <t>H2S Monitors (20365340)</t>
  </si>
  <si>
    <t>H2S Monitors (20365406)</t>
  </si>
  <si>
    <t>HTR (20341300)</t>
  </si>
  <si>
    <t>HTR (20341340)</t>
  </si>
  <si>
    <t>HTR (20341380)</t>
  </si>
  <si>
    <t>HTR (20365330)</t>
  </si>
  <si>
    <t>HTR (20365396)</t>
  </si>
  <si>
    <t>High Profile Well Supervisor (20341311)</t>
  </si>
  <si>
    <t>High Profile Well Supervisor (20341351)</t>
  </si>
  <si>
    <t>High Profile Well Supervisor (20341391)</t>
  </si>
  <si>
    <t>High Profile Well Supervisor (20365341)</t>
  </si>
  <si>
    <t>High Profile Well Supervisor (20365407)</t>
  </si>
  <si>
    <t>In Addition To The Base Charge Per All Twins On Location (5143805)</t>
  </si>
  <si>
    <t>Indicator Dye (20341308)</t>
  </si>
  <si>
    <t>Indicator Dye (20341388)</t>
  </si>
  <si>
    <t>Indicator Dye (20365338)</t>
  </si>
  <si>
    <t>Indicator Dye (20365404)</t>
  </si>
  <si>
    <t>Indicator Dye (5143804)</t>
  </si>
  <si>
    <t>KCl (20343614)</t>
  </si>
  <si>
    <t>KCl (20343622)</t>
  </si>
  <si>
    <t>KCl (20343630)</t>
  </si>
  <si>
    <t>KCl (20365370)</t>
  </si>
  <si>
    <t>KCl (20365436)</t>
  </si>
  <si>
    <t>LCC-1 (20341302)</t>
  </si>
  <si>
    <t>LCC-1 (20341342)</t>
  </si>
  <si>
    <t>LCC-1 (20341382)</t>
  </si>
  <si>
    <t>LCC-1 (20365332)</t>
  </si>
  <si>
    <t>LCC-1 (20365398)</t>
  </si>
  <si>
    <t>LCF-7 Lost Circulation Fibers (5143802)</t>
  </si>
  <si>
    <t>LCG-2 (20341303)</t>
  </si>
  <si>
    <t>LCG-2 (20341343)</t>
  </si>
  <si>
    <t>LCG-2 (20341383)</t>
  </si>
  <si>
    <t>LCG-2 (20365333)</t>
  </si>
  <si>
    <t>LCG-2 (20365399)</t>
  </si>
  <si>
    <t>LCG-5 (20341304)</t>
  </si>
  <si>
    <t>LCG-5 (20341344)</t>
  </si>
  <si>
    <t>LCG-5 (20341384)</t>
  </si>
  <si>
    <t>LCG-5 (20365334)</t>
  </si>
  <si>
    <t>LCG-5 (20365400)</t>
  </si>
  <si>
    <t>LDP-C-0518 Gas Migration Control Additive</t>
  </si>
  <si>
    <t>LDP-C-0718 - Cement Accelerator</t>
  </si>
  <si>
    <t>LTR (20341299)</t>
  </si>
  <si>
    <t>LTR (20341339)</t>
  </si>
  <si>
    <t>LTR (20341379)</t>
  </si>
  <si>
    <t>LTR (20365329)</t>
  </si>
  <si>
    <t>LTR (20365395)</t>
  </si>
  <si>
    <t>Lab Services - Cement Free Water Test (5143800)</t>
  </si>
  <si>
    <t>Lab Services - Cement Rheology Test (5143799)</t>
  </si>
  <si>
    <t>Lab Services - Compressive Strength Test (5143797)</t>
  </si>
  <si>
    <t>Lab Services - Fluid Loss Test (5143798)</t>
  </si>
  <si>
    <t>Lab Services - Static Gel Strength Test (5143801)</t>
  </si>
  <si>
    <t>Lab Services - Thickening Time Test (5143796)</t>
  </si>
  <si>
    <t>Minimum Bulk Delivery and Return Charge (20341314)</t>
  </si>
  <si>
    <t>Minimum Bulk Delivery and Return Charge (20341354)</t>
  </si>
  <si>
    <t>Minimum Bulk Delivery and Return Charge (20341394)</t>
  </si>
  <si>
    <t>Minimum Bulk Delivery and Return Charge (20365343)</t>
  </si>
  <si>
    <t>Minimum Bulk Delivery and Return Charge (20365409)</t>
  </si>
  <si>
    <t>Minimum Bulk Handling Charge (20341414)</t>
  </si>
  <si>
    <t>Minimum Bulk Handling Charge (20341428)</t>
  </si>
  <si>
    <t>Minimum Bulk Handling Charge (20341442)</t>
  </si>
  <si>
    <t>Minimum Bulk Handling Charge (20365366)</t>
  </si>
  <si>
    <t>Minimum Bulk Handling Charge (20365432)</t>
  </si>
  <si>
    <t>NaCl (20343615)</t>
  </si>
  <si>
    <t>NaCl (20343623)</t>
  </si>
  <si>
    <t>NaCl (20343631)</t>
  </si>
  <si>
    <t>NaCl (20365371)</t>
  </si>
  <si>
    <t>NaCl (20365437)</t>
  </si>
  <si>
    <t>PRODUCTIONmix HZ + Additives</t>
  </si>
  <si>
    <t>Pickup or Support Vehicle per unit (20341413)</t>
  </si>
  <si>
    <t>Pickup or Support Vehicle per unit (20341427)</t>
  </si>
  <si>
    <t>Pickup or Support Vehicle per unit (20341441)</t>
  </si>
  <si>
    <t>Pickup or Support Vehicle per unit (20365365)</t>
  </si>
  <si>
    <t>Pickup or Support Vehicle per unit (20365431)</t>
  </si>
  <si>
    <t>Pumping Through Third Party Coil Base Chrg (20341320)</t>
  </si>
  <si>
    <t>Pumping Through Third Party Coil Base Chrg (20341360)</t>
  </si>
  <si>
    <t>Pumping Through Third Party Coil Base Chrg (20341400)</t>
  </si>
  <si>
    <t>Pumping Through Third Party Coil Base Chrg (20365345)</t>
  </si>
  <si>
    <t>Pumping Through Third Party Coil Base Chrg (20365411)</t>
  </si>
  <si>
    <t>Remedial &amp; Liner base charge 1201-1800m (20341403)</t>
  </si>
  <si>
    <t>Remedial &amp; Liner base charge 1201-1800m (20341417)</t>
  </si>
  <si>
    <t>Remedial &amp; Liner base charge 1201-1800m (20341431)</t>
  </si>
  <si>
    <t>Remedial &amp; Liner base charge 1201-1800m (20365348)</t>
  </si>
  <si>
    <t>Remedial &amp; Liner base charge 1201-1800m (20365414)</t>
  </si>
  <si>
    <t>Remedial &amp; Liner base charge 1801-2400m (20341404)</t>
  </si>
  <si>
    <t>Remedial &amp; Liner base charge 1801-2400m (20341418)</t>
  </si>
  <si>
    <t>Remedial &amp; Liner base charge 1801-2400m (20341432)</t>
  </si>
  <si>
    <t>Remedial &amp; Liner base charge 1801-2400m (20365349)</t>
  </si>
  <si>
    <t>Remedial &amp; Liner base charge 1801-2400m (20365415)</t>
  </si>
  <si>
    <t>Remedial &amp; Liner base charge 2401-3000m (20341405)</t>
  </si>
  <si>
    <t>Remedial &amp; Liner base charge 2401-3000m (20341419)</t>
  </si>
  <si>
    <t>Remedial &amp; Liner base charge 2401-3000m (20341433)</t>
  </si>
  <si>
    <t>Remedial &amp; Liner base charge 2401-3000m (20365350)</t>
  </si>
  <si>
    <t>Remedial &amp; Liner base charge 2401-3000m (20365416)</t>
  </si>
  <si>
    <t>Remedial &amp; Liner base charge 3001-3600m (20341406)</t>
  </si>
  <si>
    <t>Remedial &amp; Liner base charge 3001-3600m (20341420)</t>
  </si>
  <si>
    <t>Remedial &amp; Liner base charge 3001-3600m (20341434)</t>
  </si>
  <si>
    <t>Remedial &amp; Liner base charge 3001-3600m (20365351)</t>
  </si>
  <si>
    <t>Remedial &amp; Liner base charge 3001-3600m (20365417)</t>
  </si>
  <si>
    <t>Remedial &amp; Liner base charge 3601-4200m (20341407)</t>
  </si>
  <si>
    <t>Remedial &amp; Liner base charge 3601-4200m (20341421)</t>
  </si>
  <si>
    <t>Remedial &amp; Liner base charge 3601-4200m (20341435)</t>
  </si>
  <si>
    <t>Remedial &amp; Liner base charge 3601-4200m (20365352)</t>
  </si>
  <si>
    <t>Remedial &amp; Liner base charge 3601-4200m (20365418)</t>
  </si>
  <si>
    <t>Remedial &amp; Liner base charge 4201-4800m (20341408)</t>
  </si>
  <si>
    <t>Remedial &amp; Liner base charge 4201-4800m (20341422)</t>
  </si>
  <si>
    <t>Remedial &amp; Liner base charge 4201-4800m (20341436)</t>
  </si>
  <si>
    <t>Remedial &amp; Liner base charge 4201-4800m (20365353)</t>
  </si>
  <si>
    <t>Remedial &amp; Liner base charge 4201-4800m (20365419)</t>
  </si>
  <si>
    <t>Remedial &amp; Liner base charge 4801-5400m (20341409)</t>
  </si>
  <si>
    <t>Remedial &amp; Liner base charge 4801-5400m (20341423)</t>
  </si>
  <si>
    <t>Remedial &amp; Liner base charge 4801-5400m (20341437)</t>
  </si>
  <si>
    <t>Remedial &amp; Liner base charge 4801-5400m (20365354)</t>
  </si>
  <si>
    <t>Remedial &amp; Liner base charge 4801-5400m (20365420)</t>
  </si>
  <si>
    <t>Remedial &amp; Liner base charge 5401-6000m (20341410)</t>
  </si>
  <si>
    <t>Remedial &amp; Liner base charge 5401-6000m (20341424)</t>
  </si>
  <si>
    <t>Remedial &amp; Liner base charge 5401-6000m (20341438)</t>
  </si>
  <si>
    <t>Remedial &amp; Liner base charge 5401-6000m (20365355)</t>
  </si>
  <si>
    <t>Remedial &amp; Liner base charge 5401-6000m (20365421)</t>
  </si>
  <si>
    <t>Remedial &amp; Liner base charge 601-1200m (20341402)</t>
  </si>
  <si>
    <t>Remedial &amp; Liner base charge 601-1200m (20341416)</t>
  </si>
  <si>
    <t>Remedial &amp; Liner base charge 601-1200m (20341430)</t>
  </si>
  <si>
    <t>Remedial &amp; Liner base charge 601-1200m (20365347)</t>
  </si>
  <si>
    <t>Remedial &amp; Liner base charge 601-1200m (20365413)</t>
  </si>
  <si>
    <t>Remedial &amp; Liner base charge &lt; 600m (20341401)</t>
  </si>
  <si>
    <t>Remedial &amp; Liner base charge &lt; 600m (20341415)</t>
  </si>
  <si>
    <t>Remedial &amp; Liner base charge &lt; 600m (20341429)</t>
  </si>
  <si>
    <t>Remedial &amp; Liner base charge &lt; 600m (20365346)</t>
  </si>
  <si>
    <t>Remedial &amp; Liner base charge &lt; 600m (20365412)</t>
  </si>
  <si>
    <t>Remedial &amp; Liner base charge &gt;6000m (per 200m) (20341411)</t>
  </si>
  <si>
    <t>Remedial &amp; Liner base charge &gt;6000m (per 200m) (20341425)</t>
  </si>
  <si>
    <t>Remedial &amp; Liner base charge &gt;6000m (per 200m) (20341439)</t>
  </si>
  <si>
    <t>Remedial &amp; Liner base charge &gt;6000m (per 200m) (20365356)</t>
  </si>
  <si>
    <t>Remedial &amp; Liner base charge &gt;6000m (per 200m) (20365422)</t>
  </si>
  <si>
    <t>Rotating Plug Loading Cement Head (5146464)</t>
  </si>
  <si>
    <t>SAPP (20341309)</t>
  </si>
  <si>
    <t>SAPP (20341349)</t>
  </si>
  <si>
    <t>SAPP (20341389)</t>
  </si>
  <si>
    <t>SAPP (20365339)</t>
  </si>
  <si>
    <t>SAPP (20365405)</t>
  </si>
  <si>
    <t>SCA-6 (20341298)</t>
  </si>
  <si>
    <t>SCA-6 (20341338)</t>
  </si>
  <si>
    <t>SCA-6 (20341378)</t>
  </si>
  <si>
    <t>SCA-6 (20365328)</t>
  </si>
  <si>
    <t>SCA-6 (20365394)</t>
  </si>
  <si>
    <t>SPC-2 Cement Bond Enhancer (5143698)</t>
  </si>
  <si>
    <t>SSL-2 (20365313)</t>
  </si>
  <si>
    <t>SSL-2 (20365317)</t>
  </si>
  <si>
    <t>SSL-2 (20365383)</t>
  </si>
  <si>
    <t>SSL-2 (20365449)</t>
  </si>
  <si>
    <t>SSL-2 (5141109)</t>
  </si>
  <si>
    <t>SUPERLITEmix 1160 C + Additives</t>
  </si>
  <si>
    <t>SURFACEmix LW PRO (5143794)</t>
  </si>
  <si>
    <t>SURFACEmix LW PRO LLD</t>
  </si>
  <si>
    <t>SURFACEmix LW PRO LLD + Additives</t>
  </si>
  <si>
    <t>Sanjel Blended Acid &amp; Solvent System (S-BAS/Bsolv)</t>
  </si>
  <si>
    <t>Sanseal (20341448)</t>
  </si>
  <si>
    <t>Sanseal (20341456)</t>
  </si>
  <si>
    <t>Sanseal (20341464)</t>
  </si>
  <si>
    <t>Sanseal (20365323)</t>
  </si>
  <si>
    <t>Sanseal (20365389)</t>
  </si>
  <si>
    <t>Sanseal HT (20341449)</t>
  </si>
  <si>
    <t>Sanseal HT (20341457)</t>
  </si>
  <si>
    <t>Sanseal HT (20341465)</t>
  </si>
  <si>
    <t>Sanseal HT (20365324)</t>
  </si>
  <si>
    <t>Sanseal HT (20365390)</t>
  </si>
  <si>
    <t>Slow Rate Pumping Unit - Base Charge (20365089)</t>
  </si>
  <si>
    <t>Slow Rate Pumping Unit - Base Charge (20365312)</t>
  </si>
  <si>
    <t>Slow Rate Pumping Unit - Base Charge (20365316)</t>
  </si>
  <si>
    <t>Slow Rate Pumping Unit - Base Charge (20365361)</t>
  </si>
  <si>
    <t>Slow Rate Pumping Unit - Base Charge (20365427)</t>
  </si>
  <si>
    <t>Storage - CO-Acid</t>
  </si>
  <si>
    <t>Storage - CO-Sol</t>
  </si>
  <si>
    <t>Storage - Minimum</t>
  </si>
  <si>
    <t>Storage - Precursor</t>
  </si>
  <si>
    <t>Thermal 40 (20341446)</t>
  </si>
  <si>
    <t>Thermal 40 (20341454)</t>
  </si>
  <si>
    <t>Thermal 40 (20341462)</t>
  </si>
  <si>
    <t>Thermal 40 (20365321)</t>
  </si>
  <si>
    <t>Thermal 40 (20365387)</t>
  </si>
  <si>
    <t>Thermal 40 EXP (20341447)</t>
  </si>
  <si>
    <t>Thermal 40 EXP (20341455)</t>
  </si>
  <si>
    <t>Thermal 40 EXP (20341463)</t>
  </si>
  <si>
    <t>Thermal 40 EXP (20365322)</t>
  </si>
  <si>
    <t>Thermal 40 EXP (20365388)</t>
  </si>
  <si>
    <t>Travel Charge - All units unless other specify per unit (20341412)</t>
  </si>
  <si>
    <t>Travel Charge - All units unless other specify per unit (20341426)</t>
  </si>
  <si>
    <t>Travel Charge - All units unless other specify per unit (20341440)</t>
  </si>
  <si>
    <t>Travel Charge - All units unless other specify per unit (20365364)</t>
  </si>
  <si>
    <t>Travel Charge - All units unless other specify per unit (220365430)</t>
  </si>
  <si>
    <t>Visweep (5143697)</t>
  </si>
  <si>
    <t>WG-1L (20341305)</t>
  </si>
  <si>
    <t>WG-1L (20341345)</t>
  </si>
  <si>
    <t>WG-1L (20341385)</t>
  </si>
  <si>
    <t>WG-1L (20365335)</t>
  </si>
  <si>
    <t>WG-1L (20365401)</t>
  </si>
  <si>
    <t>WG-3L (20343618)</t>
  </si>
  <si>
    <t>WG-3L (20343626)</t>
  </si>
  <si>
    <t>WG-3L (20343634)</t>
  </si>
  <si>
    <t>WG-3L (20365374)</t>
  </si>
  <si>
    <t>WG-3L (20365440)</t>
  </si>
  <si>
    <t>Well Control - Pressure in Excess of  5000 psi (35 MPa) (5143707)</t>
  </si>
  <si>
    <t>Well Control - Twin Cement Pumping Unit - Base Charge (5143706)</t>
  </si>
  <si>
    <t>ASC IV</t>
  </si>
  <si>
    <t>HCL 15% + Additives</t>
  </si>
  <si>
    <t>GCA-2</t>
  </si>
  <si>
    <t>LDP-C-0518</t>
  </si>
  <si>
    <t>LDP-C-0718</t>
  </si>
  <si>
    <t>UOM</t>
  </si>
  <si>
    <t>l/m3</t>
  </si>
  <si>
    <t>kg/m3</t>
  </si>
  <si>
    <t>% BWOW</t>
  </si>
  <si>
    <t>Conc.</t>
  </si>
  <si>
    <t>WR</t>
  </si>
  <si>
    <t>IIN054834</t>
  </si>
  <si>
    <t>54834</t>
  </si>
  <si>
    <t>Solvay</t>
  </si>
  <si>
    <t>Ferric Activator</t>
  </si>
  <si>
    <t>IPG-4A</t>
  </si>
  <si>
    <t>jug</t>
  </si>
  <si>
    <t>Phosphate ester gellant</t>
  </si>
  <si>
    <t>IPG-4B</t>
  </si>
  <si>
    <t>#N/A</t>
  </si>
  <si>
    <t>Ethylene glycol (60-100%), Methanol (7-13%), ammonium bisulfite (1-5%), ammonium polyol surfactants (1-5%), pyridinium surfactants (1-5%). Likely bisulfite acts as a reducing agent, preventing iron from being oxidized.</t>
  </si>
  <si>
    <t>#REF!</t>
  </si>
  <si>
    <t>Propargyl alcohol (30-40%), formaldehyde (0.1-0.5%) Alcohol polymerizes with itself and formaldehyde after adsorption on iron surface. Polymer acts as a barrier to inhibit corrosion.</t>
  </si>
  <si>
    <t>isopropanol (15-40%) proprietary polyoxyalkylenes (10-30%) proprietary fatty acids (10-30%) proprietary modified thiourea polymer (10-30%) propargyl alcohol (5-10%). Components polymerize after adsorption on iron surface to create corrosion inhibiting bar</t>
  </si>
  <si>
    <t>Sodium</t>
  </si>
  <si>
    <t>2, 2-Dibromo-3-Nitrilopropionamide (DBNPA). Extremely powerful biocide to kill anything living in a well.</t>
  </si>
  <si>
    <t>Polyethylene glycol fluid. Destabilizes foam by altering surface tension.</t>
  </si>
  <si>
    <t>Silicone functionalized silica particles. Reduces surface tension and destabilizes foam.</t>
  </si>
  <si>
    <t>Hollow soda lime borosilicate sphere with vacuum inside</t>
  </si>
  <si>
    <t>Higher temperature version of CDM-6</t>
  </si>
  <si>
    <t>Ceramic microbubbles, byproduct of coal power plants, purified from flyash</t>
  </si>
  <si>
    <t>2-Acrylamido-2-methylpropane sulfonic acid polymer. Absorbs water and likely viscosifies to prevent fluid-loss.</t>
  </si>
  <si>
    <t>Partially hydrolyzed polyvinyl alcohol. Essentially Elmers glue. Insoluble polymer absorbs water and creates filter cake under pressure. Soluble in water above ~80 °C.</t>
  </si>
  <si>
    <t>Same as CFL-3, but pre-hydrated.</t>
  </si>
  <si>
    <t>50% CFL-3, 40% CFR-5, 10% HEC</t>
  </si>
  <si>
    <t>2-Acrylamido-2-methylpropane sulfonic acid polymer. Built in dispersant. Absorbs water and likely viscosifies to prevent fluid-loss.</t>
  </si>
  <si>
    <t>Polynaphthalene sulfonate salt. Bonds to cement grains to make surfaces negatively charged, repelling other cement grains and causing dispersion.</t>
  </si>
  <si>
    <t>Polymelamine sulfonate. Bonds to cement grains to make surfaces negatively charged, repelling other cement grains and causing dispersion</t>
  </si>
  <si>
    <t>Polycarboxylic acid polymer</t>
  </si>
  <si>
    <t>Calcium Aluminate Cement</t>
  </si>
  <si>
    <t>MgO</t>
  </si>
  <si>
    <t>Magchem P98 Deadburned Mag Oxide</t>
  </si>
  <si>
    <t xml:space="preserve"> &gt;97% dead burn MgO (1500ºC – 2000ºC calcine temp.), Passing 16 Mesh 100.0%, Passing 100 Mesh &gt;90%, Passing 325 Mesh &gt;60%
</t>
  </si>
  <si>
    <t xml:space="preserve">Calcium Aluminate </t>
  </si>
  <si>
    <t>Foaming agent (CAS 68891-29-2). Proprietary mixture of non-ionic, cationic and anionic surfactants along with 2-methyl-2,4-pentanediol, an emulsion stabilizer and surfactant.</t>
  </si>
  <si>
    <t>Coated surfactant adsorbed on solid. Works by releasing a surfactant that inhibits gas flow. It traps the gas in-situ thereby preventing the creating of small channels throughout the cement. GCA-1 also reduces the surface tension of the bubbles to prevent</t>
  </si>
  <si>
    <t>Appears to be N-phosphonomethyl iminodiacetic acid (0-40%) adsorbed on silica flour according to a patent search of Nalco</t>
  </si>
  <si>
    <t xml:space="preserve">Cationic ammonium surfactants in glycol/ethanol solution. Anti-sludge agent contains cationic surfactant molecules which easily adsorb onto surfaces making them hydrophobic and easily dispersed in hydrocarbon mixtures. </t>
  </si>
  <si>
    <t>Stannours Chloride Anhydrous (Solid) 99-100% CAS#7772-99-8</t>
  </si>
  <si>
    <t>3.0mm PAN fiber, same chemistry as WIE-1</t>
  </si>
  <si>
    <t>Sodium lignosulfonate byproduct of pulp and paper production. Chelates calcium and coats cement grains, preventing cement from setting-up.</t>
  </si>
  <si>
    <t>80% NaCl 20% CR-2 aka Sodium Gluconate</t>
  </si>
  <si>
    <t>sodium gluconate in salt</t>
  </si>
  <si>
    <t>Sodium trimetaphosphate. Chelates calcium to prevent quick set.</t>
  </si>
  <si>
    <t>Sodium acid pyrophosphate. Thins mud during spacer pumping, providing cleaner surface.</t>
  </si>
  <si>
    <t>Calcium sulfate hemihydrate.</t>
  </si>
  <si>
    <t>Ca(OH)2, hydrated lime</t>
  </si>
  <si>
    <t>Sodium metasilicate</t>
  </si>
  <si>
    <t>Sodium Sulfate, anhydrous</t>
  </si>
  <si>
    <t>Choline chloride. Large cationic molecule that intercalates clay (goes between clay layers), preventing clay from adsorbing water and swelling.</t>
  </si>
  <si>
    <t>Polyethylene polyammonium cationic polymer. Large cationic molecule that intercalates clay (goes between clay layers), preventing clay from adsorbing water and swelling.</t>
  </si>
  <si>
    <t>Coated aluminum granules. Aluminnum reacts with water in basic conditions (i.e. cement slurry) to for aluminum hydroxide and hydrogen gas. Hydrogen gas pressurizes the cement.</t>
  </si>
  <si>
    <t>Sodium silicate solution. Coats formation with reactive silicates that enhances cement bonding to the formation.</t>
  </si>
  <si>
    <t>Polysaccharide suspension (some kind of gum). Viscosifier.</t>
  </si>
  <si>
    <t>Guar gum suspension. Viscosifier. Identical to WG-2BL</t>
  </si>
  <si>
    <t>Hydroxyethyl cellulose polymer. Forms a gel upon mixing with water.</t>
  </si>
  <si>
    <t>Guar gum. Forms a gel upon mixing with water.</t>
  </si>
  <si>
    <t>1.8mm PAN fiber (same as LCF-7)</t>
  </si>
  <si>
    <t>Non-ionic surfactants mixed with light petroleum naptha and isopropanol. Solubilizes and removes oil based muds from formation.</t>
  </si>
  <si>
    <t>Mixture of non-ionic and anionic surfactants to help clean well-bore prior to cementing.</t>
  </si>
  <si>
    <t>Coconut diethanolamide and phosphate ester surfactants with diethanolamine in ethylene glycol to help clean well-bore prior to cementing.</t>
  </si>
  <si>
    <t>Liquid Latex</t>
  </si>
  <si>
    <t>iGain (AB)</t>
  </si>
  <si>
    <t>SURFACEmix LW PRO SL (SK) + Additives</t>
  </si>
  <si>
    <t>Microfine Sil Flour</t>
  </si>
  <si>
    <t>SanSeal Thermal</t>
  </si>
  <si>
    <t>LITEmix PRO</t>
  </si>
  <si>
    <t>Bag/Bulk</t>
  </si>
  <si>
    <t>Tote/Bulk</t>
  </si>
  <si>
    <t>Bag/Tote</t>
  </si>
  <si>
    <t>Box</t>
  </si>
  <si>
    <t>Pail/Tote</t>
  </si>
  <si>
    <t>IIN054897</t>
  </si>
  <si>
    <t>54897</t>
  </si>
  <si>
    <t>SA-2P</t>
  </si>
  <si>
    <t>Metso 66</t>
  </si>
  <si>
    <t>Sodium Metasilicate Pentahydrate</t>
  </si>
  <si>
    <t>IIN054896</t>
  </si>
  <si>
    <t>54896</t>
  </si>
  <si>
    <t>WWS-7P</t>
  </si>
  <si>
    <t>Torj Soap</t>
  </si>
  <si>
    <t>Chemisphere Solutions</t>
  </si>
  <si>
    <t>MT-2</t>
  </si>
  <si>
    <t>Sodium Gluconate in salt</t>
  </si>
  <si>
    <t>MT-1</t>
  </si>
  <si>
    <t>Visweep DM IS</t>
  </si>
  <si>
    <t>DF-6P</t>
  </si>
  <si>
    <t>101.6mm (4.0") Foam Wiper Ball</t>
  </si>
  <si>
    <t>152.4 mm (6.0") Foam Wiper Ball</t>
  </si>
  <si>
    <t>Bulk Barite</t>
  </si>
  <si>
    <t>Bulk Calcium Carbonate (325)</t>
  </si>
  <si>
    <t>Bulk Flyash</t>
  </si>
  <si>
    <t>Bulk Flyash (SK)</t>
  </si>
  <si>
    <t>Bulk Ground Silica</t>
  </si>
  <si>
    <t>CFL-11 Cement Fluid Loss Additive</t>
  </si>
  <si>
    <t>DF-6P Powdered Defoamer</t>
  </si>
  <si>
    <t>1134231</t>
  </si>
  <si>
    <t>1134232</t>
  </si>
  <si>
    <t>1134233</t>
  </si>
  <si>
    <t>1134234</t>
  </si>
  <si>
    <t>1134235</t>
  </si>
  <si>
    <t>1114531</t>
  </si>
  <si>
    <t>1114532</t>
  </si>
  <si>
    <t>1114533</t>
  </si>
  <si>
    <t>1114534</t>
  </si>
  <si>
    <t>1114535</t>
  </si>
  <si>
    <t>1140171</t>
  </si>
  <si>
    <t>1140172</t>
  </si>
  <si>
    <t>1140173</t>
  </si>
  <si>
    <t>1140174</t>
  </si>
  <si>
    <t>1140175</t>
  </si>
  <si>
    <t>1132321</t>
  </si>
  <si>
    <t>1132322</t>
  </si>
  <si>
    <t>1132323</t>
  </si>
  <si>
    <t>1132324</t>
  </si>
  <si>
    <t>1132325</t>
  </si>
  <si>
    <t>1140351</t>
  </si>
  <si>
    <t>1140352</t>
  </si>
  <si>
    <t>1140353</t>
  </si>
  <si>
    <t>1140354</t>
  </si>
  <si>
    <t>1140355</t>
  </si>
  <si>
    <t>1141061</t>
  </si>
  <si>
    <t>1141062</t>
  </si>
  <si>
    <t>1141063</t>
  </si>
  <si>
    <t>1141064</t>
  </si>
  <si>
    <t>1141065</t>
  </si>
  <si>
    <t>1141101</t>
  </si>
  <si>
    <t>1141102</t>
  </si>
  <si>
    <t>1141103</t>
  </si>
  <si>
    <t>1141104</t>
  </si>
  <si>
    <t>1141105</t>
  </si>
  <si>
    <t>1160261</t>
  </si>
  <si>
    <t>1131971</t>
  </si>
  <si>
    <t>1131972</t>
  </si>
  <si>
    <t>1131973</t>
  </si>
  <si>
    <t>1131974</t>
  </si>
  <si>
    <t>1131975</t>
  </si>
  <si>
    <t>1114071</t>
  </si>
  <si>
    <t>1114072</t>
  </si>
  <si>
    <t>1114073</t>
  </si>
  <si>
    <t>1114074</t>
  </si>
  <si>
    <t>1114075</t>
  </si>
  <si>
    <t>1131051</t>
  </si>
  <si>
    <t>1131052</t>
  </si>
  <si>
    <t>1131053</t>
  </si>
  <si>
    <t>1131054</t>
  </si>
  <si>
    <t>1131055</t>
  </si>
  <si>
    <t>1112181</t>
  </si>
  <si>
    <t>1112171</t>
  </si>
  <si>
    <t>1112151</t>
  </si>
  <si>
    <t>1112161</t>
  </si>
  <si>
    <t>1112201</t>
  </si>
  <si>
    <t>1112101</t>
  </si>
  <si>
    <t>1112241</t>
  </si>
  <si>
    <t>1112242</t>
  </si>
  <si>
    <t>1112243</t>
  </si>
  <si>
    <t>1112244</t>
  </si>
  <si>
    <t>1112245</t>
  </si>
  <si>
    <t>1132501</t>
  </si>
  <si>
    <t>1132431</t>
  </si>
  <si>
    <t>1132432</t>
  </si>
  <si>
    <t>1132433</t>
  </si>
  <si>
    <t>1132434</t>
  </si>
  <si>
    <t>1132435</t>
  </si>
  <si>
    <t>1132391</t>
  </si>
  <si>
    <t>1132392</t>
  </si>
  <si>
    <t>1132393</t>
  </si>
  <si>
    <t>1132394</t>
  </si>
  <si>
    <t>1132395</t>
  </si>
  <si>
    <t>LITEmix PRO + Additives</t>
  </si>
  <si>
    <t>1122701</t>
  </si>
  <si>
    <t>1122702</t>
  </si>
  <si>
    <t>1122703</t>
  </si>
  <si>
    <t>1122704</t>
  </si>
  <si>
    <t>1122705</t>
  </si>
  <si>
    <t>1131131</t>
  </si>
  <si>
    <t>1131132</t>
  </si>
  <si>
    <t>1131133</t>
  </si>
  <si>
    <t>1131134</t>
  </si>
  <si>
    <t>1131135</t>
  </si>
  <si>
    <t>1114851</t>
  </si>
  <si>
    <t>1114852</t>
  </si>
  <si>
    <t>1114853</t>
  </si>
  <si>
    <t>1114854</t>
  </si>
  <si>
    <t>1114855</t>
  </si>
  <si>
    <t>1160371</t>
  </si>
  <si>
    <t>1160372</t>
  </si>
  <si>
    <t>1160373</t>
  </si>
  <si>
    <t>1160374</t>
  </si>
  <si>
    <t>1160375</t>
  </si>
  <si>
    <t>MT-1 Mud Thinner</t>
  </si>
  <si>
    <t>MT-2 Mud Thinner</t>
  </si>
  <si>
    <t>1131951</t>
  </si>
  <si>
    <t>1131952</t>
  </si>
  <si>
    <t>1131953</t>
  </si>
  <si>
    <t>1131954</t>
  </si>
  <si>
    <t>1131955</t>
  </si>
  <si>
    <t>1131041</t>
  </si>
  <si>
    <t>1131042</t>
  </si>
  <si>
    <t>1131043</t>
  </si>
  <si>
    <t>1131044</t>
  </si>
  <si>
    <t>1131045</t>
  </si>
  <si>
    <t>1142201</t>
  </si>
  <si>
    <t>1142202</t>
  </si>
  <si>
    <t>1142203</t>
  </si>
  <si>
    <t>1142204</t>
  </si>
  <si>
    <t>1142205</t>
  </si>
  <si>
    <t>1113821</t>
  </si>
  <si>
    <t>1113822</t>
  </si>
  <si>
    <t>1113823</t>
  </si>
  <si>
    <t>1113824</t>
  </si>
  <si>
    <t>1113825</t>
  </si>
  <si>
    <t>1114301</t>
  </si>
  <si>
    <t>1114302</t>
  </si>
  <si>
    <t>1114303</t>
  </si>
  <si>
    <t>1114304</t>
  </si>
  <si>
    <t>1114305</t>
  </si>
  <si>
    <t>1123481</t>
  </si>
  <si>
    <t>1123482</t>
  </si>
  <si>
    <t>1123483</t>
  </si>
  <si>
    <t>1123484</t>
  </si>
  <si>
    <t>1123485</t>
  </si>
  <si>
    <t>1114091</t>
  </si>
  <si>
    <t>1114092</t>
  </si>
  <si>
    <t>1114093</t>
  </si>
  <si>
    <t>1114094</t>
  </si>
  <si>
    <t>1114095</t>
  </si>
  <si>
    <t>1130741</t>
  </si>
  <si>
    <t>1130742</t>
  </si>
  <si>
    <t>1130743</t>
  </si>
  <si>
    <t>1130744</t>
  </si>
  <si>
    <t>1130745</t>
  </si>
  <si>
    <t>1114311</t>
  </si>
  <si>
    <t>1140701</t>
  </si>
  <si>
    <t>1140702</t>
  </si>
  <si>
    <t>1140703</t>
  </si>
  <si>
    <t>1140704</t>
  </si>
  <si>
    <t>1140705</t>
  </si>
  <si>
    <t>SA-2P (Surfactant Activator)</t>
  </si>
  <si>
    <t>Sanseal  Thermal</t>
  </si>
  <si>
    <t>1131451</t>
  </si>
  <si>
    <t>Sanseal  Thermal + Additives</t>
  </si>
  <si>
    <t>1131452</t>
  </si>
  <si>
    <t>1131453</t>
  </si>
  <si>
    <t>1131454</t>
  </si>
  <si>
    <t>1131455</t>
  </si>
  <si>
    <t>1131191</t>
  </si>
  <si>
    <t>1131192</t>
  </si>
  <si>
    <t>1131193</t>
  </si>
  <si>
    <t>1131194</t>
  </si>
  <si>
    <t>1131195</t>
  </si>
  <si>
    <t>1131201</t>
  </si>
  <si>
    <t>1131202</t>
  </si>
  <si>
    <t>1131203</t>
  </si>
  <si>
    <t>1131204</t>
  </si>
  <si>
    <t>1131205</t>
  </si>
  <si>
    <t>1133051</t>
  </si>
  <si>
    <t>1133052</t>
  </si>
  <si>
    <t>1133053</t>
  </si>
  <si>
    <t>1133054</t>
  </si>
  <si>
    <t>1133055</t>
  </si>
  <si>
    <t>1141271</t>
  </si>
  <si>
    <t>1141272</t>
  </si>
  <si>
    <t>1141273</t>
  </si>
  <si>
    <t>1141274</t>
  </si>
  <si>
    <t>1141275</t>
  </si>
  <si>
    <t>1114001</t>
  </si>
  <si>
    <t>1114002</t>
  </si>
  <si>
    <t>1114003</t>
  </si>
  <si>
    <t>1114004</t>
  </si>
  <si>
    <t>1114005</t>
  </si>
  <si>
    <t>1160381</t>
  </si>
  <si>
    <t>1160382</t>
  </si>
  <si>
    <t>1160383</t>
  </si>
  <si>
    <t>1160384</t>
  </si>
  <si>
    <t>1160385</t>
  </si>
  <si>
    <t>1141801</t>
  </si>
  <si>
    <t>1141802</t>
  </si>
  <si>
    <t>1141803</t>
  </si>
  <si>
    <t>1141804</t>
  </si>
  <si>
    <t>1141805</t>
  </si>
  <si>
    <t>1132201</t>
  </si>
  <si>
    <t>1162521</t>
  </si>
  <si>
    <t>1162522</t>
  </si>
  <si>
    <t>1162523</t>
  </si>
  <si>
    <t>1162524</t>
  </si>
  <si>
    <t>1162525</t>
  </si>
  <si>
    <t>1142341</t>
  </si>
  <si>
    <t>1142342</t>
  </si>
  <si>
    <t>1142343</t>
  </si>
  <si>
    <t>1142344</t>
  </si>
  <si>
    <t>1142345</t>
  </si>
  <si>
    <t>1142391</t>
  </si>
  <si>
    <t>1142392</t>
  </si>
  <si>
    <t>1142393</t>
  </si>
  <si>
    <t>1142394</t>
  </si>
  <si>
    <t>1142395</t>
  </si>
  <si>
    <t>1114441</t>
  </si>
  <si>
    <t>1114442</t>
  </si>
  <si>
    <t>1114443</t>
  </si>
  <si>
    <t>1114444</t>
  </si>
  <si>
    <t>1114445</t>
  </si>
  <si>
    <t>1160161</t>
  </si>
  <si>
    <t>1130641</t>
  </si>
  <si>
    <t>1130642</t>
  </si>
  <si>
    <t>1130643</t>
  </si>
  <si>
    <t>1130644</t>
  </si>
  <si>
    <t>1130645</t>
  </si>
  <si>
    <t>1130621</t>
  </si>
  <si>
    <t>1130622</t>
  </si>
  <si>
    <t>1130623</t>
  </si>
  <si>
    <t>1130624</t>
  </si>
  <si>
    <t>1130625</t>
  </si>
  <si>
    <t>1142361</t>
  </si>
  <si>
    <t>1142362</t>
  </si>
  <si>
    <t>1142363</t>
  </si>
  <si>
    <t>1142364</t>
  </si>
  <si>
    <t>1142365</t>
  </si>
  <si>
    <t>1114691</t>
  </si>
  <si>
    <t>1114692</t>
  </si>
  <si>
    <t>1114693</t>
  </si>
  <si>
    <t>1114694</t>
  </si>
  <si>
    <t>1114695</t>
  </si>
  <si>
    <t>1131801</t>
  </si>
  <si>
    <t>Visweep DM  (Dry Mix)</t>
  </si>
  <si>
    <t>Visweep DM  (Dry Mix) + Adds</t>
  </si>
  <si>
    <t>Visweep DM IS (Dry Mix Invert)</t>
  </si>
  <si>
    <t>Visweep DM IS (Dry Mix Invert) + Adds</t>
  </si>
  <si>
    <t>1113471</t>
  </si>
  <si>
    <t>1113451</t>
  </si>
  <si>
    <t>1132081</t>
  </si>
  <si>
    <t>Wellseal PRO</t>
  </si>
  <si>
    <t>1132082</t>
  </si>
  <si>
    <t>1132083</t>
  </si>
  <si>
    <t>1132084</t>
  </si>
  <si>
    <t>1132085</t>
  </si>
  <si>
    <t>1132101</t>
  </si>
  <si>
    <t>1132102</t>
  </si>
  <si>
    <t>1132103</t>
  </si>
  <si>
    <t>1132104</t>
  </si>
  <si>
    <t>1132105</t>
  </si>
  <si>
    <t>WIE-2 Well Integrity Enhancer</t>
  </si>
  <si>
    <t>WWS-5P Preflush/Spacer Surfactant / Water Wetting Agent</t>
  </si>
  <si>
    <t>WWS-7P Preflush/Spacer Surfactant / Water Wetting Agent</t>
  </si>
  <si>
    <t>1142311</t>
  </si>
  <si>
    <t>1142312</t>
  </si>
  <si>
    <t>1142313</t>
  </si>
  <si>
    <t>1142314</t>
  </si>
  <si>
    <t>1142315</t>
  </si>
  <si>
    <t xml:space="preserve">Bulk Ground Silica </t>
  </si>
  <si>
    <t>FWC-3</t>
  </si>
  <si>
    <t>For Costing Tool List Only</t>
  </si>
  <si>
    <t>113117</t>
  </si>
  <si>
    <t>113200</t>
  </si>
  <si>
    <t>113189</t>
  </si>
  <si>
    <t>114383</t>
  </si>
  <si>
    <t>113188</t>
  </si>
  <si>
    <t>113184</t>
  </si>
  <si>
    <t>113193</t>
  </si>
  <si>
    <t>113194</t>
  </si>
  <si>
    <t>113191</t>
  </si>
  <si>
    <t>IIN054895</t>
  </si>
  <si>
    <t>54895</t>
  </si>
  <si>
    <t>340 Micron Synthetic Gel</t>
  </si>
  <si>
    <t>Fuji Silysia</t>
  </si>
  <si>
    <t>Brought in from US by truck load</t>
  </si>
  <si>
    <t>EXPANDOmix PRO HT (SK)</t>
  </si>
  <si>
    <t>EXPANDOmix PRO LT (SK)</t>
  </si>
  <si>
    <t>Sanseal Thermal</t>
  </si>
  <si>
    <t>EXPANDOmix PRO HT (SK) + Additives</t>
  </si>
  <si>
    <t>EXPANDOmix PRO LT (SK) + Additives</t>
  </si>
  <si>
    <t>Sanseal Thermal + Additives</t>
  </si>
  <si>
    <t>Visweep DM + Additives</t>
  </si>
  <si>
    <t>Visweep DM IS + Additives</t>
  </si>
  <si>
    <t>CFL-11</t>
  </si>
  <si>
    <t>WIE-2</t>
  </si>
  <si>
    <t>WWS-5P</t>
  </si>
  <si>
    <t>CFR-15</t>
  </si>
  <si>
    <t>IIN054876</t>
  </si>
  <si>
    <t>54876</t>
  </si>
  <si>
    <t>113146</t>
  </si>
  <si>
    <t>PC-G86S</t>
  </si>
  <si>
    <t>AMPS Polymer</t>
  </si>
  <si>
    <t>COSL</t>
  </si>
  <si>
    <t>4 wks</t>
  </si>
  <si>
    <t>IIN054811</t>
  </si>
  <si>
    <t>54811</t>
  </si>
  <si>
    <t>113141</t>
  </si>
  <si>
    <t>PC-G80S</t>
  </si>
  <si>
    <t>Acrylamide Copolymer</t>
  </si>
  <si>
    <t>IIN054813</t>
  </si>
  <si>
    <t>54813</t>
  </si>
  <si>
    <t>PC-F45S</t>
  </si>
  <si>
    <t>Poly Carboxylate</t>
  </si>
  <si>
    <t>IIn054813</t>
  </si>
  <si>
    <t>FWC-3 Free Water Control Additive</t>
  </si>
  <si>
    <t>113295</t>
  </si>
  <si>
    <t>Peaskie Flour (325 Mesh)</t>
  </si>
  <si>
    <t>Peaskie Flour</t>
  </si>
  <si>
    <t>325 Mesh Flour</t>
  </si>
  <si>
    <t>Peaskie</t>
  </si>
  <si>
    <t>Opal</t>
  </si>
  <si>
    <t>Corrosion Inhibitor, ACW-4</t>
  </si>
  <si>
    <t>Corrosion Inhibitor, AI-4</t>
  </si>
  <si>
    <t>Antisludge Agent, ASA-3W</t>
  </si>
  <si>
    <t>Biocides, Secure BIO-10B</t>
  </si>
  <si>
    <t>Free Water Control, GSS-1 (FWC-1), Bentonite Gel,</t>
  </si>
  <si>
    <t>Breaker, Breaker 1Z</t>
  </si>
  <si>
    <t>Breaker, Breaker F</t>
  </si>
  <si>
    <t>Breaker, Breaker O</t>
  </si>
  <si>
    <t>Buffer, Buffer A</t>
  </si>
  <si>
    <t>Crosslinker, BX-1LB</t>
  </si>
  <si>
    <t>Lost Circulation, LCG-1 (CalCarb 0)</t>
  </si>
  <si>
    <t>Lost Circulation, LCG-2 (CalCarb 325)</t>
  </si>
  <si>
    <t>Lost Circulation, LCG-4 (CalCarb Poultry Grit)</t>
  </si>
  <si>
    <t>Lost Circulation, LCG-5 (CalCarb SuperCalRock)</t>
  </si>
  <si>
    <t>Accelerators, CaCl2 (Calcium Chloride)</t>
  </si>
  <si>
    <t>Fluid Loss Additive, CFL-2</t>
  </si>
  <si>
    <t>Fluid Loss Additive, CFL-3</t>
  </si>
  <si>
    <t>Fluid Loss Additive, CFL-3L</t>
  </si>
  <si>
    <t>Fluid Loss Additive, CFL-4</t>
  </si>
  <si>
    <t>Fluid Loss Additive, CFL-6</t>
  </si>
  <si>
    <t>Fluid Loss Additive, CFL-7</t>
  </si>
  <si>
    <t>Fluid Loss Additive, CFL-8</t>
  </si>
  <si>
    <t>Dispersants, CFR</t>
  </si>
  <si>
    <t>Dispersants, CFR-2</t>
  </si>
  <si>
    <t>Dispersants, Citric Acid</t>
  </si>
  <si>
    <t>Cement, Class A</t>
  </si>
  <si>
    <t>Cement, Class C, Type 3</t>
  </si>
  <si>
    <t>Cement, Class G</t>
  </si>
  <si>
    <t>Cement, Class R, Recycled - Don't Use</t>
  </si>
  <si>
    <t>Retarders, MCR-4, (CR-4, TDH,  LDP-C-146)</t>
  </si>
  <si>
    <t>IIN023079</t>
  </si>
  <si>
    <t>Demulsifiers, D-2</t>
  </si>
  <si>
    <t>Demulsifiers, D-4</t>
  </si>
  <si>
    <t>Defoamers, DF-1</t>
  </si>
  <si>
    <t>Defoamers, CDF-3L, (DF-3)</t>
  </si>
  <si>
    <t>Bulk Additive, Flyash , Pozzolan</t>
  </si>
  <si>
    <t>Free Water Control, FWC-2, Undensified Silica Fume</t>
  </si>
  <si>
    <t>Bond Enhancer, GCA-1</t>
  </si>
  <si>
    <t>Bulk Additive, Graphite</t>
  </si>
  <si>
    <t>Accelerators, SCA-1 (Gypsum W-60)</t>
  </si>
  <si>
    <t>Scavengers, HSSW-1</t>
  </si>
  <si>
    <t>Retarders, HTR</t>
  </si>
  <si>
    <t>Iron Control Agents, ICA-8C</t>
  </si>
  <si>
    <t>Cement, Intercem</t>
  </si>
  <si>
    <t>Antisludge Agent, IPG-4</t>
  </si>
  <si>
    <t>Retarders, HTR-3 (LDP-C-0612)</t>
  </si>
  <si>
    <t>IIN023129</t>
  </si>
  <si>
    <t>Retarders, HTR-3A, (LDP-C-0712, PCR-4, retarder in</t>
  </si>
  <si>
    <t>IIN023130</t>
  </si>
  <si>
    <t>Anti-setting Agent, ASM-3</t>
  </si>
  <si>
    <t>Anti-Setting Agent, ASM-6 (WG-6P)</t>
  </si>
  <si>
    <t>Cementing, Lime, Processed</t>
  </si>
  <si>
    <t>IIN023144</t>
  </si>
  <si>
    <t>Retarders, LTR</t>
  </si>
  <si>
    <t>Accelerators, SCA-7, (Sodium Sulphate)</t>
  </si>
  <si>
    <t>Neutralizing Agents, MagOx</t>
  </si>
  <si>
    <t>Micro Mix (Superfine)</t>
  </si>
  <si>
    <t>Solvent, MS-1 Mutual Solvent</t>
  </si>
  <si>
    <t>Alcohol, MS-3 Isopropyl</t>
  </si>
  <si>
    <t>IIN023155</t>
  </si>
  <si>
    <t>Preflush and Spacer Additives, WWS-2L, (Oilsperse</t>
  </si>
  <si>
    <t>Accelerators, SCA-5 (Hydrated Lime)</t>
  </si>
  <si>
    <t>Retarders, QSR-2</t>
  </si>
  <si>
    <t>Preflush and Spacer Additives, Red Dye</t>
  </si>
  <si>
    <t>Surfactants, S-101</t>
  </si>
  <si>
    <t>Neutralizing Agents, Salt Rock #8</t>
  </si>
  <si>
    <t>MT-1 (SAPP)</t>
  </si>
  <si>
    <t>Clay Control, SCC-1L</t>
  </si>
  <si>
    <t>Clay Control, SCC-2L</t>
  </si>
  <si>
    <t>Clay Control, SCC-3L</t>
  </si>
  <si>
    <t>Specialty Product, SG 1500 AP1</t>
  </si>
  <si>
    <t>Cement Retarder, MCR-9L</t>
  </si>
  <si>
    <t>Specialty Product, Sil 7, Sanjet Sand</t>
  </si>
  <si>
    <t>Accelerators, SCA-6, (SMS Anhydrous)</t>
  </si>
  <si>
    <t>LTR-3 (Tri-Sodium Citrate - Dihydrate)</t>
  </si>
  <si>
    <t>Bond Enhancer, SPC-2</t>
  </si>
  <si>
    <t>Corrosion Inhibitor, SSCI</t>
  </si>
  <si>
    <t>Retarders, Sugar</t>
  </si>
  <si>
    <t>Bond Enhancer, EA-1 (SEA-1)</t>
  </si>
  <si>
    <t>Bond Enhancer, EA-3 (SEA-3)</t>
  </si>
  <si>
    <t>Anti-Setting Agent, ASM-5 (WG-4P)</t>
  </si>
  <si>
    <t>Gellants, WG-1L</t>
  </si>
  <si>
    <t>Gellants, WG-2BL</t>
  </si>
  <si>
    <t>Gellants, WG-3L</t>
  </si>
  <si>
    <t>Gellants, WG-6ZL</t>
  </si>
  <si>
    <t>Preflush and Spacer Additives, WWS-3L, (WS-30)</t>
  </si>
  <si>
    <t>Plug, Bottom Rubber, 273.1 mm - 10-3/4"</t>
  </si>
  <si>
    <t>IIN023420</t>
  </si>
  <si>
    <t>Plug, Top Rubber, 273.1 mm - 10-3/4"</t>
  </si>
  <si>
    <t>IIN023421</t>
  </si>
  <si>
    <t>Plug, Wood, 273.1 mm - 10-3/4"</t>
  </si>
  <si>
    <t>IIN023422</t>
  </si>
  <si>
    <t>Plug, Bottom Rubber, 298.5 mm - 11-3/4"</t>
  </si>
  <si>
    <t>IIN023423</t>
  </si>
  <si>
    <t>Plug, Top Rubber, 298.5 mm - 11-3/4"</t>
  </si>
  <si>
    <t>IIN023424</t>
  </si>
  <si>
    <t>Plug, Rubber, Bottom, Orange, 339.7 mm - 13-3/8",</t>
  </si>
  <si>
    <t>IIN023425</t>
  </si>
  <si>
    <t>Plug, Rubber, Top, Black, 339.7 mm - 13-3/8", Alum</t>
  </si>
  <si>
    <t>IIN023426</t>
  </si>
  <si>
    <t>Plug, Wood, 339.7 mm - 13-3/8"</t>
  </si>
  <si>
    <t>IIN023427</t>
  </si>
  <si>
    <t>Plug, Wood, 406.4 mm - 16"</t>
  </si>
  <si>
    <t>IIN023428</t>
  </si>
  <si>
    <t>Plug, Wood, 473.1 mm - 18-5/8"</t>
  </si>
  <si>
    <t>IIN023429</t>
  </si>
  <si>
    <t>Plug, Rubber, Top, Black, 60.3 mm - 2-3/8", Solid</t>
  </si>
  <si>
    <t>IIN023430</t>
  </si>
  <si>
    <t>Plug, Bottom Rubber, 73 mm - 2-7/8"</t>
  </si>
  <si>
    <t>IIN023431</t>
  </si>
  <si>
    <t>Plug, Rubber, Top, Black, 73 mm - 2-7/8", Solid Co</t>
  </si>
  <si>
    <t>IIN023432</t>
  </si>
  <si>
    <t>Plug, Bottom, 114.3 mm - 4-1/2",  Orange  EZ Drill</t>
  </si>
  <si>
    <t>IIN023433</t>
  </si>
  <si>
    <t>Plug, Bottom Rubber, 114.3 mm - 4-1/2"</t>
  </si>
  <si>
    <t>IIN023434</t>
  </si>
  <si>
    <t>Plug, Top, 114.3 mm - 4-1/2" Black, EZ Drill</t>
  </si>
  <si>
    <t>IIN023435</t>
  </si>
  <si>
    <t>Plug, Top Rubber, 114.3 mm - 4-1/2"</t>
  </si>
  <si>
    <t>IIN023436</t>
  </si>
  <si>
    <t>Plug, Wood, 114.3 mm - 4-1/2"</t>
  </si>
  <si>
    <t>IIN023437</t>
  </si>
  <si>
    <t>Plug, Bottom, 139.7 mm - 5-1/2",  Orange  EZ Drill</t>
  </si>
  <si>
    <t>IIN023439</t>
  </si>
  <si>
    <t>Plug, Bottom Rubber, 139.7 mm - 5-1/2"</t>
  </si>
  <si>
    <t>IIN023440</t>
  </si>
  <si>
    <t>Plug, Top, 139.7 mm - 5-1/2" Black , EZ Drill</t>
  </si>
  <si>
    <t>IIN023441</t>
  </si>
  <si>
    <t>Plug, Top Rubber, 139.7 mm - 5-1/2"</t>
  </si>
  <si>
    <t>IIN023442</t>
  </si>
  <si>
    <t>Plug, Wood, 139.7 mm - 5-1/2"</t>
  </si>
  <si>
    <t>IIN023443</t>
  </si>
  <si>
    <t>Plug, Bottom, 177.8 mm - 7" Orange, EZ Drill</t>
  </si>
  <si>
    <t>IIN023445</t>
  </si>
  <si>
    <t>Plug, Bottom Rubber, 177.8 mm - 7"</t>
  </si>
  <si>
    <t>IIN023446</t>
  </si>
  <si>
    <t>Plug, Top, 177.8 mm - 7" Black,  EZ Drill</t>
  </si>
  <si>
    <t>IIN023447</t>
  </si>
  <si>
    <t>Plug, Top Rubber, 177.8 mm - 7"</t>
  </si>
  <si>
    <t>IIN023448</t>
  </si>
  <si>
    <t>Plug, Wood, 177.8 mm - 7"</t>
  </si>
  <si>
    <t>IIN023449</t>
  </si>
  <si>
    <t>Plug, Bottom Rubber, 193.8 mm - 7-5/8"</t>
  </si>
  <si>
    <t>IIN023451</t>
  </si>
  <si>
    <t>Plug, Top Rubber, 193.8 mm - 7-5/8"</t>
  </si>
  <si>
    <t>IIN023452</t>
  </si>
  <si>
    <t>Plug, Bottom, 219.1 mm - 8-5/8" Orange, EZ Drill</t>
  </si>
  <si>
    <t>IIN023453</t>
  </si>
  <si>
    <t>Plug, Bottom Rubber, 219.1 mm - 8-5/8"</t>
  </si>
  <si>
    <t>IIN023454</t>
  </si>
  <si>
    <t>Plug, Top, 219.1 mm - 8-5/8" Black,  EZ Drill</t>
  </si>
  <si>
    <t>IIN023455</t>
  </si>
  <si>
    <t>Plug, Top Rubber, 219.1 mm - 8-5/8"</t>
  </si>
  <si>
    <t>IIN023456</t>
  </si>
  <si>
    <t>Plug, Wood, 219.1 mm - 8-5/8"</t>
  </si>
  <si>
    <t>IIN023457</t>
  </si>
  <si>
    <t>Plug, Bottom Rubber, 88.9 mm - 3-1/2"</t>
  </si>
  <si>
    <t>IIN023458</t>
  </si>
  <si>
    <t>Plug, Top Rubber, 88.9 mm - 3-1/2"</t>
  </si>
  <si>
    <t>IIN023459</t>
  </si>
  <si>
    <t>Plug, Bottom, 244.5 mm - 9-5/8" Orange,  EZ Drill</t>
  </si>
  <si>
    <t>IIN023460</t>
  </si>
  <si>
    <t>Plug, Bottom Rubber, 244.5 mm - 9-5/8"</t>
  </si>
  <si>
    <t>IIN023461</t>
  </si>
  <si>
    <t>Plug, Top, 244.5 mm - 9-5/8" Black,  EZ Drill</t>
  </si>
  <si>
    <t>IIN023462</t>
  </si>
  <si>
    <t>Plug, Top Rubber, 244.5 mm - 9-5/8"</t>
  </si>
  <si>
    <t>IIN023463</t>
  </si>
  <si>
    <t>Plug, Wood, 244.5 mm - 9-5/8"</t>
  </si>
  <si>
    <t>IIN023464</t>
  </si>
  <si>
    <t>Plug, Wood, 298.5mm - 11 3/4”</t>
  </si>
  <si>
    <t>IIN023465</t>
  </si>
  <si>
    <t>Cement Blend, Thermal 40</t>
  </si>
  <si>
    <t>IIN023570</t>
  </si>
  <si>
    <t>Cement Blend, Thermal 40 EXP</t>
  </si>
  <si>
    <t>IIN023571</t>
  </si>
  <si>
    <t>Cement Blend, PROTEUS CORE</t>
  </si>
  <si>
    <t>IIN023574</t>
  </si>
  <si>
    <t>Cement Blend, PROTEUS PRO</t>
  </si>
  <si>
    <t>IIN023575</t>
  </si>
  <si>
    <t>Dispersants, CFR-5</t>
  </si>
  <si>
    <t>Plug, Bottom, 5 1/2" X 4 1/2", 708 Combination</t>
  </si>
  <si>
    <t>IIN036720</t>
  </si>
  <si>
    <t>Plug, Top, 5 1/2" X 4 1/2", 707 Combination</t>
  </si>
  <si>
    <t>IIN036721</t>
  </si>
  <si>
    <t>Surfactant, FA-3, (LDP-C-0414)</t>
  </si>
  <si>
    <t>Fluid Loss Additive, CFL-10</t>
  </si>
  <si>
    <t>Plug, Bottom Rubber, 127 mm 5" Orange</t>
  </si>
  <si>
    <t>IIN038353</t>
  </si>
  <si>
    <t>Plug, Top, Rubber, 127 mm 5" Black</t>
  </si>
  <si>
    <t>IIN038354</t>
  </si>
  <si>
    <t>Plug, Bottom Rubber, 339.7 mm, 13-3/8", Phenolic</t>
  </si>
  <si>
    <t>IIN040784</t>
  </si>
  <si>
    <t>Retarders, HTR-2, (LDP-C-0513)</t>
  </si>
  <si>
    <t>Cementing, WIE-1</t>
  </si>
  <si>
    <t>Cementing, LCF-7</t>
  </si>
  <si>
    <t>Foamers, FS-1</t>
  </si>
  <si>
    <t>Specialty Product, LDP-U-1315</t>
  </si>
  <si>
    <t>IIN051915</t>
  </si>
  <si>
    <t>Defoamer, CDF-6P</t>
  </si>
  <si>
    <t>Plug, Top Rubber, 406.4mm - 16"</t>
  </si>
  <si>
    <t>IIN052295</t>
  </si>
  <si>
    <t>Plug, Top Rubber, 339.7 mm, 13-3/8", Phenolic</t>
  </si>
  <si>
    <t>IIN053502</t>
  </si>
  <si>
    <t>Density Modifier, CDM-6b</t>
  </si>
  <si>
    <t>Biocides, Secure BIO-20D</t>
  </si>
  <si>
    <t>IIN054179</t>
  </si>
  <si>
    <t>Cement, Silica Flour</t>
  </si>
  <si>
    <t>Silica Fume, Bulk, Densified</t>
  </si>
  <si>
    <t>Acid, HCL, 15%</t>
  </si>
  <si>
    <t>IIN054773</t>
  </si>
  <si>
    <t>Preflush and Spacer Additives, WWS-4L</t>
  </si>
  <si>
    <t>Flyash, Pozzolan - (SASK)</t>
  </si>
  <si>
    <t>MT-2 (MCR-7)</t>
  </si>
  <si>
    <t>LDP-C-1516</t>
  </si>
  <si>
    <t>IIN054777</t>
  </si>
  <si>
    <t>Density Modifier, CDM-4</t>
  </si>
  <si>
    <t>Cement, Class R</t>
  </si>
  <si>
    <t>IIN054783</t>
  </si>
  <si>
    <t>Fluid Loss Additive, CFL-14</t>
  </si>
  <si>
    <t>Dispersants, CFR-15</t>
  </si>
  <si>
    <t>Cement, Ecomix</t>
  </si>
  <si>
    <t>IIN054828</t>
  </si>
  <si>
    <t>Fluid Loss Additive, CFL-11</t>
  </si>
  <si>
    <t>IIN054877</t>
  </si>
  <si>
    <t>IIN054878</t>
  </si>
  <si>
    <t>ServicePointName</t>
  </si>
  <si>
    <t>UnitId</t>
  </si>
  <si>
    <t>PriceUnit</t>
  </si>
  <si>
    <t>Rebate</t>
  </si>
  <si>
    <t>Freight</t>
  </si>
  <si>
    <t>Total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</si>
</sst>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"/>
    <numFmt numFmtId="167" formatCode="0.000"/>
    <numFmt numFmtId="168" formatCode="[$-409]d\-mmm;@"/>
    <numFmt numFmtId="169" formatCode="0.0%"/>
    <numFmt numFmtId="170" formatCode="0.0"/>
    <numFmt numFmtId="171" formatCode="#,##0.000"/>
    <numFmt numFmtId="172" formatCode="&quot;$&quot;#,##0.000"/>
    <numFmt numFmtId="173" formatCode="_-&quot;$&quot;* #,##0.000_-;\-&quot;$&quot;* #,##0.000_-;_-&quot;$&quot;* &quot;-&quot;??_-;_-@_-"/>
    <numFmt numFmtId="174" formatCode="0.000000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3"/>
      <name val="Cambria"/>
      <family val="2"/>
      <scheme val="major"/>
    </font>
    <font>
      <sz val="11"/>
      <color rgb="FF9C6500"/>
      <name val="Calibri"/>
      <family val="2"/>
      <scheme val="minor"/>
    </font>
    <font>
      <sz val="10"/>
      <name val="MS Sans Serif"/>
      <family val="2"/>
    </font>
    <font>
      <sz val="10"/>
      <color rgb="FF242729"/>
      <name val="Consolas"/>
      <family val="3"/>
    </font>
  </fonts>
  <fills count="6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/>
      <bottom style="dashed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9076">
    <xf numFmtId="0" fontId="0" fillId="0" borderId="0"/>
    <xf numFmtId="0" fontId="4" fillId="0" borderId="0"/>
    <xf numFmtId="0" fontId="3" fillId="0" borderId="0"/>
    <xf numFmtId="0" fontId="4" fillId="0" borderId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22" borderId="0" applyNumberFormat="0" applyBorder="0" applyAlignment="0" applyProtection="0"/>
    <xf numFmtId="0" fontId="7" fillId="6" borderId="0" applyNumberFormat="0" applyBorder="0" applyAlignment="0" applyProtection="0"/>
    <xf numFmtId="0" fontId="8" fillId="23" borderId="4" applyNumberFormat="0" applyAlignment="0" applyProtection="0"/>
    <xf numFmtId="0" fontId="8" fillId="23" borderId="4" applyNumberFormat="0" applyAlignment="0" applyProtection="0"/>
    <xf numFmtId="0" fontId="8" fillId="23" borderId="4" applyNumberFormat="0" applyAlignment="0" applyProtection="0"/>
    <xf numFmtId="0" fontId="8" fillId="23" borderId="4" applyNumberFormat="0" applyAlignment="0" applyProtection="0"/>
    <xf numFmtId="0" fontId="9" fillId="24" borderId="5" applyNumberFormat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0" fillId="0" borderId="0" applyFont="0" applyFill="0" applyBorder="0" applyAlignment="0" applyProtection="0">
      <alignment vertical="top"/>
    </xf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0" fillId="0" borderId="0" applyFont="0" applyFill="0" applyBorder="0" applyAlignment="0" applyProtection="0">
      <alignment vertical="top"/>
    </xf>
    <xf numFmtId="164" fontId="10" fillId="0" borderId="0" applyFont="0" applyFill="0" applyBorder="0" applyAlignment="0" applyProtection="0">
      <alignment vertical="top"/>
    </xf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0" fillId="0" borderId="0" applyFont="0" applyFill="0" applyBorder="0" applyAlignment="0" applyProtection="0">
      <alignment vertical="top"/>
    </xf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7" borderId="0" applyNumberFormat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10" borderId="4" applyNumberFormat="0" applyAlignment="0" applyProtection="0"/>
    <xf numFmtId="0" fontId="17" fillId="10" borderId="4" applyNumberFormat="0" applyAlignment="0" applyProtection="0"/>
    <xf numFmtId="0" fontId="17" fillId="10" borderId="4" applyNumberFormat="0" applyAlignment="0" applyProtection="0"/>
    <xf numFmtId="0" fontId="17" fillId="10" borderId="4" applyNumberFormat="0" applyAlignment="0" applyProtection="0"/>
    <xf numFmtId="0" fontId="18" fillId="0" borderId="9" applyNumberFormat="0" applyFill="0" applyAlignment="0" applyProtection="0"/>
    <xf numFmtId="0" fontId="19" fillId="25" borderId="0" applyNumberFormat="0" applyBorder="0" applyAlignment="0" applyProtection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0" fontId="10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168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168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168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20" fillId="23" borderId="11" applyNumberFormat="0" applyAlignment="0" applyProtection="0"/>
    <xf numFmtId="0" fontId="20" fillId="23" borderId="11" applyNumberFormat="0" applyAlignment="0" applyProtection="0"/>
    <xf numFmtId="0" fontId="20" fillId="23" borderId="11" applyNumberFormat="0" applyAlignment="0" applyProtection="0"/>
    <xf numFmtId="0" fontId="20" fillId="23" borderId="1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27" borderId="12">
      <alignment horizontal="center" wrapText="1"/>
    </xf>
    <xf numFmtId="166" fontId="2" fillId="28" borderId="13" applyFill="0" applyAlignment="0">
      <alignment horizontal="center" vertical="center"/>
    </xf>
    <xf numFmtId="0" fontId="21" fillId="0" borderId="0" applyNumberFormat="0" applyFill="0" applyBorder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3" fillId="0" borderId="0" applyNumberFormat="0" applyFill="0" applyBorder="0" applyAlignment="0" applyProtection="0"/>
    <xf numFmtId="0" fontId="17" fillId="10" borderId="86" applyNumberFormat="0" applyAlignment="0" applyProtection="0"/>
    <xf numFmtId="0" fontId="8" fillId="23" borderId="64" applyNumberFormat="0" applyAlignment="0" applyProtection="0"/>
    <xf numFmtId="0" fontId="17" fillId="10" borderId="86" applyNumberFormat="0" applyAlignment="0" applyProtection="0"/>
    <xf numFmtId="0" fontId="8" fillId="23" borderId="60" applyNumberFormat="0" applyAlignment="0" applyProtection="0"/>
    <xf numFmtId="0" fontId="8" fillId="23" borderId="60" applyNumberFormat="0" applyAlignment="0" applyProtection="0"/>
    <xf numFmtId="0" fontId="8" fillId="23" borderId="60" applyNumberFormat="0" applyAlignment="0" applyProtection="0"/>
    <xf numFmtId="0" fontId="8" fillId="23" borderId="60" applyNumberFormat="0" applyAlignment="0" applyProtection="0"/>
    <xf numFmtId="0" fontId="8" fillId="23" borderId="49" applyNumberFormat="0" applyAlignment="0" applyProtection="0"/>
    <xf numFmtId="0" fontId="8" fillId="23" borderId="49" applyNumberFormat="0" applyAlignment="0" applyProtection="0"/>
    <xf numFmtId="0" fontId="8" fillId="23" borderId="49" applyNumberFormat="0" applyAlignment="0" applyProtection="0"/>
    <xf numFmtId="0" fontId="8" fillId="23" borderId="49" applyNumberFormat="0" applyAlignment="0" applyProtection="0"/>
    <xf numFmtId="0" fontId="8" fillId="23" borderId="46" applyNumberFormat="0" applyAlignment="0" applyProtection="0"/>
    <xf numFmtId="0" fontId="8" fillId="23" borderId="46" applyNumberFormat="0" applyAlignment="0" applyProtection="0"/>
    <xf numFmtId="0" fontId="8" fillId="23" borderId="46" applyNumberFormat="0" applyAlignment="0" applyProtection="0"/>
    <xf numFmtId="0" fontId="8" fillId="23" borderId="46" applyNumberFormat="0" applyAlignment="0" applyProtection="0"/>
    <xf numFmtId="0" fontId="20" fillId="23" borderId="95" applyNumberFormat="0" applyAlignment="0" applyProtection="0"/>
    <xf numFmtId="0" fontId="20" fillId="23" borderId="95" applyNumberFormat="0" applyAlignment="0" applyProtection="0"/>
    <xf numFmtId="0" fontId="20" fillId="23" borderId="95" applyNumberFormat="0" applyAlignment="0" applyProtection="0"/>
    <xf numFmtId="0" fontId="20" fillId="23" borderId="95" applyNumberFormat="0" applyAlignment="0" applyProtection="0"/>
    <xf numFmtId="0" fontId="20" fillId="23" borderId="99" applyNumberFormat="0" applyAlignment="0" applyProtection="0"/>
    <xf numFmtId="0" fontId="20" fillId="23" borderId="99" applyNumberFormat="0" applyAlignment="0" applyProtection="0"/>
    <xf numFmtId="0" fontId="20" fillId="23" borderId="99" applyNumberFormat="0" applyAlignment="0" applyProtection="0"/>
    <xf numFmtId="0" fontId="3" fillId="26" borderId="98" applyNumberFormat="0" applyFont="0" applyAlignment="0" applyProtection="0"/>
    <xf numFmtId="0" fontId="20" fillId="23" borderId="74" applyNumberFormat="0" applyAlignment="0" applyProtection="0"/>
    <xf numFmtId="0" fontId="20" fillId="23" borderId="74" applyNumberFormat="0" applyAlignment="0" applyProtection="0"/>
    <xf numFmtId="0" fontId="20" fillId="23" borderId="74" applyNumberFormat="0" applyAlignment="0" applyProtection="0"/>
    <xf numFmtId="0" fontId="20" fillId="23" borderId="74" applyNumberForma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20" fillId="23" borderId="81" applyNumberFormat="0" applyAlignment="0" applyProtection="0"/>
    <xf numFmtId="0" fontId="20" fillId="23" borderId="81" applyNumberFormat="0" applyAlignment="0" applyProtection="0"/>
    <xf numFmtId="0" fontId="20" fillId="23" borderId="81" applyNumberForma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20" fillId="23" borderId="66" applyNumberFormat="0" applyAlignment="0" applyProtection="0"/>
    <xf numFmtId="0" fontId="20" fillId="23" borderId="66" applyNumberFormat="0" applyAlignment="0" applyProtection="0"/>
    <xf numFmtId="0" fontId="20" fillId="23" borderId="66" applyNumberFormat="0" applyAlignment="0" applyProtection="0"/>
    <xf numFmtId="0" fontId="20" fillId="23" borderId="66" applyNumberForma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20" fillId="23" borderId="54" applyNumberFormat="0" applyAlignment="0" applyProtection="0"/>
    <xf numFmtId="0" fontId="20" fillId="23" borderId="54" applyNumberFormat="0" applyAlignment="0" applyProtection="0"/>
    <xf numFmtId="0" fontId="20" fillId="23" borderId="54" applyNumberFormat="0" applyAlignment="0" applyProtection="0"/>
    <xf numFmtId="0" fontId="20" fillId="23" borderId="54" applyNumberForma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3" fillId="26" borderId="65" applyNumberFormat="0" applyFont="0" applyAlignment="0" applyProtection="0"/>
    <xf numFmtId="0" fontId="20" fillId="23" borderId="58" applyNumberFormat="0" applyAlignment="0" applyProtection="0"/>
    <xf numFmtId="0" fontId="20" fillId="23" borderId="58" applyNumberFormat="0" applyAlignment="0" applyProtection="0"/>
    <xf numFmtId="0" fontId="20" fillId="23" borderId="58" applyNumberFormat="0" applyAlignment="0" applyProtection="0"/>
    <xf numFmtId="0" fontId="20" fillId="23" borderId="58" applyNumberForma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57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80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20" fillId="23" borderId="84" applyNumberFormat="0" applyAlignment="0" applyProtection="0"/>
    <xf numFmtId="0" fontId="20" fillId="23" borderId="84" applyNumberFormat="0" applyAlignment="0" applyProtection="0"/>
    <xf numFmtId="0" fontId="20" fillId="23" borderId="84" applyNumberFormat="0" applyAlignment="0" applyProtection="0"/>
    <xf numFmtId="0" fontId="20" fillId="23" borderId="84" applyNumberFormat="0" applyAlignment="0" applyProtection="0"/>
    <xf numFmtId="0" fontId="17" fillId="10" borderId="94" applyNumberFormat="0" applyAlignment="0" applyProtection="0"/>
    <xf numFmtId="0" fontId="17" fillId="10" borderId="94" applyNumberFormat="0" applyAlignment="0" applyProtection="0"/>
    <xf numFmtId="0" fontId="17" fillId="10" borderId="94" applyNumberFormat="0" applyAlignment="0" applyProtection="0"/>
    <xf numFmtId="0" fontId="17" fillId="10" borderId="97" applyNumberFormat="0" applyAlignment="0" applyProtection="0"/>
    <xf numFmtId="0" fontId="17" fillId="10" borderId="79" applyNumberFormat="0" applyAlignment="0" applyProtection="0"/>
    <xf numFmtId="0" fontId="17" fillId="10" borderId="76" applyNumberFormat="0" applyAlignment="0" applyProtection="0"/>
    <xf numFmtId="0" fontId="17" fillId="10" borderId="76" applyNumberFormat="0" applyAlignment="0" applyProtection="0"/>
    <xf numFmtId="0" fontId="17" fillId="10" borderId="90" applyNumberFormat="0" applyAlignment="0" applyProtection="0"/>
    <xf numFmtId="0" fontId="17" fillId="10" borderId="90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68" applyNumberFormat="0" applyAlignment="0" applyProtection="0"/>
    <xf numFmtId="0" fontId="17" fillId="10" borderId="49" applyNumberFormat="0" applyAlignment="0" applyProtection="0"/>
    <xf numFmtId="0" fontId="17" fillId="10" borderId="49" applyNumberFormat="0" applyAlignment="0" applyProtection="0"/>
    <xf numFmtId="0" fontId="17" fillId="10" borderId="49" applyNumberFormat="0" applyAlignment="0" applyProtection="0"/>
    <xf numFmtId="0" fontId="17" fillId="10" borderId="49" applyNumberFormat="0" applyAlignment="0" applyProtection="0"/>
    <xf numFmtId="0" fontId="17" fillId="10" borderId="60" applyNumberFormat="0" applyAlignment="0" applyProtection="0"/>
    <xf numFmtId="0" fontId="17" fillId="10" borderId="60" applyNumberFormat="0" applyAlignment="0" applyProtection="0"/>
    <xf numFmtId="0" fontId="17" fillId="10" borderId="60" applyNumberFormat="0" applyAlignment="0" applyProtection="0"/>
    <xf numFmtId="0" fontId="17" fillId="10" borderId="68" applyNumberFormat="0" applyAlignment="0" applyProtection="0"/>
    <xf numFmtId="0" fontId="17" fillId="10" borderId="86" applyNumberFormat="0" applyAlignment="0" applyProtection="0"/>
    <xf numFmtId="0" fontId="17" fillId="10" borderId="46" applyNumberFormat="0" applyAlignment="0" applyProtection="0"/>
    <xf numFmtId="0" fontId="17" fillId="10" borderId="46" applyNumberFormat="0" applyAlignment="0" applyProtection="0"/>
    <xf numFmtId="0" fontId="17" fillId="10" borderId="46" applyNumberFormat="0" applyAlignment="0" applyProtection="0"/>
    <xf numFmtId="0" fontId="17" fillId="10" borderId="46" applyNumberFormat="0" applyAlignment="0" applyProtection="0"/>
    <xf numFmtId="0" fontId="17" fillId="10" borderId="86" applyNumberFormat="0" applyAlignment="0" applyProtection="0"/>
    <xf numFmtId="0" fontId="17" fillId="10" borderId="53" applyNumberFormat="0" applyAlignment="0" applyProtection="0"/>
    <xf numFmtId="0" fontId="17" fillId="10" borderId="53" applyNumberFormat="0" applyAlignment="0" applyProtection="0"/>
    <xf numFmtId="0" fontId="17" fillId="10" borderId="53" applyNumberFormat="0" applyAlignment="0" applyProtection="0"/>
    <xf numFmtId="0" fontId="17" fillId="10" borderId="53" applyNumberFormat="0" applyAlignment="0" applyProtection="0"/>
    <xf numFmtId="0" fontId="17" fillId="10" borderId="64" applyNumberFormat="0" applyAlignment="0" applyProtection="0"/>
    <xf numFmtId="0" fontId="17" fillId="10" borderId="64" applyNumberFormat="0" applyAlignment="0" applyProtection="0"/>
    <xf numFmtId="0" fontId="17" fillId="10" borderId="64" applyNumberFormat="0" applyAlignment="0" applyProtection="0"/>
    <xf numFmtId="0" fontId="17" fillId="10" borderId="72" applyNumberFormat="0" applyAlignment="0" applyProtection="0"/>
    <xf numFmtId="0" fontId="17" fillId="10" borderId="73" applyNumberFormat="0" applyAlignment="0" applyProtection="0"/>
    <xf numFmtId="0" fontId="17" fillId="10" borderId="56" applyNumberFormat="0" applyAlignment="0" applyProtection="0"/>
    <xf numFmtId="0" fontId="17" fillId="10" borderId="56" applyNumberFormat="0" applyAlignment="0" applyProtection="0"/>
    <xf numFmtId="0" fontId="17" fillId="10" borderId="56" applyNumberFormat="0" applyAlignment="0" applyProtection="0"/>
    <xf numFmtId="0" fontId="17" fillId="10" borderId="56" applyNumberFormat="0" applyAlignment="0" applyProtection="0"/>
    <xf numFmtId="0" fontId="17" fillId="10" borderId="83" applyNumberFormat="0" applyAlignment="0" applyProtection="0"/>
    <xf numFmtId="0" fontId="17" fillId="10" borderId="83" applyNumberForma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3" fillId="26" borderId="91" applyNumberFormat="0" applyFont="0" applyAlignment="0" applyProtection="0"/>
    <xf numFmtId="0" fontId="20" fillId="23" borderId="92" applyNumberFormat="0" applyAlignment="0" applyProtection="0"/>
    <xf numFmtId="0" fontId="20" fillId="23" borderId="92" applyNumberFormat="0" applyAlignment="0" applyProtection="0"/>
    <xf numFmtId="0" fontId="20" fillId="23" borderId="92" applyNumberFormat="0" applyAlignment="0" applyProtection="0"/>
    <xf numFmtId="0" fontId="20" fillId="23" borderId="92" applyNumberForma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20" fillId="23" borderId="77" applyNumberFormat="0" applyAlignment="0" applyProtection="0"/>
    <xf numFmtId="0" fontId="20" fillId="23" borderId="77" applyNumberFormat="0" applyAlignment="0" applyProtection="0"/>
    <xf numFmtId="0" fontId="20" fillId="23" borderId="77" applyNumberFormat="0" applyAlignment="0" applyProtection="0"/>
    <xf numFmtId="0" fontId="20" fillId="23" borderId="77" applyNumberForma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20" fillId="23" borderId="88" applyNumberFormat="0" applyAlignment="0" applyProtection="0"/>
    <xf numFmtId="0" fontId="20" fillId="23" borderId="88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3" fillId="26" borderId="61" applyNumberFormat="0" applyFont="0" applyAlignment="0" applyProtection="0"/>
    <xf numFmtId="0" fontId="3" fillId="26" borderId="61" applyNumberFormat="0" applyFont="0" applyAlignment="0" applyProtection="0"/>
    <xf numFmtId="0" fontId="3" fillId="26" borderId="61" applyNumberFormat="0" applyFont="0" applyAlignment="0" applyProtection="0"/>
    <xf numFmtId="0" fontId="3" fillId="26" borderId="61" applyNumberFormat="0" applyFont="0" applyAlignment="0" applyProtection="0"/>
    <xf numFmtId="0" fontId="3" fillId="26" borderId="61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3" fillId="26" borderId="50" applyNumberFormat="0" applyFont="0" applyAlignment="0" applyProtection="0"/>
    <xf numFmtId="0" fontId="20" fillId="23" borderId="51" applyNumberFormat="0" applyAlignment="0" applyProtection="0"/>
    <xf numFmtId="0" fontId="20" fillId="23" borderId="51" applyNumberFormat="0" applyAlignment="0" applyProtection="0"/>
    <xf numFmtId="0" fontId="20" fillId="23" borderId="51" applyNumberFormat="0" applyAlignment="0" applyProtection="0"/>
    <xf numFmtId="0" fontId="20" fillId="23" borderId="51" applyNumberFormat="0" applyAlignment="0" applyProtection="0"/>
    <xf numFmtId="0" fontId="3" fillId="26" borderId="61" applyNumberFormat="0" applyFont="0" applyAlignment="0" applyProtection="0"/>
    <xf numFmtId="0" fontId="3" fillId="26" borderId="61" applyNumberFormat="0" applyFont="0" applyAlignment="0" applyProtection="0"/>
    <xf numFmtId="0" fontId="3" fillId="26" borderId="61" applyNumberFormat="0" applyFont="0" applyAlignment="0" applyProtection="0"/>
    <xf numFmtId="0" fontId="3" fillId="26" borderId="61" applyNumberFormat="0" applyFont="0" applyAlignment="0" applyProtection="0"/>
    <xf numFmtId="0" fontId="3" fillId="26" borderId="61" applyNumberFormat="0" applyFont="0" applyAlignment="0" applyProtection="0"/>
    <xf numFmtId="0" fontId="3" fillId="26" borderId="61" applyNumberFormat="0" applyFont="0" applyAlignment="0" applyProtection="0"/>
    <xf numFmtId="0" fontId="3" fillId="26" borderId="61" applyNumberFormat="0" applyFont="0" applyAlignment="0" applyProtection="0"/>
    <xf numFmtId="0" fontId="3" fillId="26" borderId="61" applyNumberFormat="0" applyFont="0" applyAlignment="0" applyProtection="0"/>
    <xf numFmtId="0" fontId="20" fillId="23" borderId="47" applyNumberFormat="0" applyAlignment="0" applyProtection="0"/>
    <xf numFmtId="0" fontId="20" fillId="23" borderId="47" applyNumberFormat="0" applyAlignment="0" applyProtection="0"/>
    <xf numFmtId="0" fontId="20" fillId="23" borderId="47" applyNumberFormat="0" applyAlignment="0" applyProtection="0"/>
    <xf numFmtId="0" fontId="20" fillId="23" borderId="47" applyNumberFormat="0" applyAlignment="0" applyProtection="0"/>
    <xf numFmtId="0" fontId="3" fillId="26" borderId="61" applyNumberFormat="0" applyFont="0" applyAlignment="0" applyProtection="0"/>
    <xf numFmtId="0" fontId="3" fillId="26" borderId="61" applyNumberFormat="0" applyFont="0" applyAlignment="0" applyProtection="0"/>
    <xf numFmtId="0" fontId="3" fillId="26" borderId="61" applyNumberFormat="0" applyFont="0" applyAlignment="0" applyProtection="0"/>
    <xf numFmtId="0" fontId="3" fillId="26" borderId="61" applyNumberFormat="0" applyFont="0" applyAlignment="0" applyProtection="0"/>
    <xf numFmtId="0" fontId="3" fillId="26" borderId="61" applyNumberFormat="0" applyFont="0" applyAlignment="0" applyProtection="0"/>
    <xf numFmtId="0" fontId="20" fillId="23" borderId="62" applyNumberFormat="0" applyAlignment="0" applyProtection="0"/>
    <xf numFmtId="0" fontId="20" fillId="23" borderId="62" applyNumberFormat="0" applyAlignment="0" applyProtection="0"/>
    <xf numFmtId="0" fontId="20" fillId="23" borderId="62" applyNumberFormat="0" applyAlignment="0" applyProtection="0"/>
    <xf numFmtId="0" fontId="20" fillId="23" borderId="62" applyNumberForma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3" fillId="26" borderId="69" applyNumberFormat="0" applyFont="0" applyAlignment="0" applyProtection="0"/>
    <xf numFmtId="0" fontId="20" fillId="23" borderId="70" applyNumberFormat="0" applyAlignment="0" applyProtection="0"/>
    <xf numFmtId="0" fontId="20" fillId="23" borderId="70" applyNumberFormat="0" applyAlignment="0" applyProtection="0"/>
    <xf numFmtId="0" fontId="20" fillId="23" borderId="70" applyNumberFormat="0" applyAlignment="0" applyProtection="0"/>
    <xf numFmtId="0" fontId="20" fillId="23" borderId="70" applyNumberFormat="0" applyAlignment="0" applyProtection="0"/>
    <xf numFmtId="0" fontId="8" fillId="23" borderId="53" applyNumberFormat="0" applyAlignment="0" applyProtection="0"/>
    <xf numFmtId="0" fontId="8" fillId="23" borderId="53" applyNumberFormat="0" applyAlignment="0" applyProtection="0"/>
    <xf numFmtId="0" fontId="8" fillId="23" borderId="53" applyNumberFormat="0" applyAlignment="0" applyProtection="0"/>
    <xf numFmtId="0" fontId="8" fillId="23" borderId="53" applyNumberFormat="0" applyAlignment="0" applyProtection="0"/>
    <xf numFmtId="0" fontId="8" fillId="23" borderId="56" applyNumberFormat="0" applyAlignment="0" applyProtection="0"/>
    <xf numFmtId="0" fontId="8" fillId="23" borderId="56" applyNumberFormat="0" applyAlignment="0" applyProtection="0"/>
    <xf numFmtId="0" fontId="8" fillId="23" borderId="56" applyNumberFormat="0" applyAlignment="0" applyProtection="0"/>
    <xf numFmtId="0" fontId="8" fillId="23" borderId="64" applyNumberFormat="0" applyAlignment="0" applyProtection="0"/>
    <xf numFmtId="0" fontId="8" fillId="23" borderId="64" applyNumberFormat="0" applyAlignment="0" applyProtection="0"/>
    <xf numFmtId="0" fontId="8" fillId="23" borderId="64" applyNumberFormat="0" applyAlignment="0" applyProtection="0"/>
    <xf numFmtId="0" fontId="17" fillId="10" borderId="64" applyNumberFormat="0" applyAlignment="0" applyProtection="0"/>
    <xf numFmtId="0" fontId="22" fillId="0" borderId="52" applyNumberFormat="0" applyFill="0" applyAlignment="0" applyProtection="0"/>
    <xf numFmtId="0" fontId="22" fillId="0" borderId="52" applyNumberFormat="0" applyFill="0" applyAlignment="0" applyProtection="0"/>
    <xf numFmtId="0" fontId="22" fillId="0" borderId="52" applyNumberFormat="0" applyFill="0" applyAlignment="0" applyProtection="0"/>
    <xf numFmtId="0" fontId="22" fillId="0" borderId="52" applyNumberFormat="0" applyFill="0" applyAlignment="0" applyProtection="0"/>
    <xf numFmtId="0" fontId="3" fillId="26" borderId="61" applyNumberFormat="0" applyFont="0" applyAlignment="0" applyProtection="0"/>
    <xf numFmtId="0" fontId="22" fillId="0" borderId="48" applyNumberFormat="0" applyFill="0" applyAlignment="0" applyProtection="0"/>
    <xf numFmtId="0" fontId="22" fillId="0" borderId="48" applyNumberFormat="0" applyFill="0" applyAlignment="0" applyProtection="0"/>
    <xf numFmtId="0" fontId="22" fillId="0" borderId="48" applyNumberFormat="0" applyFill="0" applyAlignment="0" applyProtection="0"/>
    <xf numFmtId="0" fontId="22" fillId="0" borderId="48" applyNumberFormat="0" applyFill="0" applyAlignment="0" applyProtection="0"/>
    <xf numFmtId="0" fontId="3" fillId="26" borderId="61" applyNumberFormat="0" applyFont="0" applyAlignment="0" applyProtection="0"/>
    <xf numFmtId="0" fontId="3" fillId="26" borderId="61" applyNumberFormat="0" applyFont="0" applyAlignment="0" applyProtection="0"/>
    <xf numFmtId="0" fontId="3" fillId="26" borderId="57" applyNumberFormat="0" applyFont="0" applyAlignment="0" applyProtection="0"/>
    <xf numFmtId="0" fontId="8" fillId="23" borderId="86" applyNumberFormat="0" applyAlignment="0" applyProtection="0"/>
    <xf numFmtId="0" fontId="8" fillId="23" borderId="86" applyNumberFormat="0" applyAlignment="0" applyProtection="0"/>
    <xf numFmtId="0" fontId="8" fillId="23" borderId="86" applyNumberFormat="0" applyAlignment="0" applyProtection="0"/>
    <xf numFmtId="0" fontId="17" fillId="10" borderId="68" applyNumberFormat="0" applyAlignment="0" applyProtection="0"/>
    <xf numFmtId="0" fontId="17" fillId="10" borderId="60" applyNumberFormat="0" applyAlignment="0" applyProtection="0"/>
    <xf numFmtId="0" fontId="8" fillId="23" borderId="56" applyNumberFormat="0" applyAlignment="0" applyProtection="0"/>
    <xf numFmtId="0" fontId="3" fillId="26" borderId="57" applyNumberFormat="0" applyFont="0" applyAlignment="0" applyProtection="0"/>
    <xf numFmtId="0" fontId="8" fillId="23" borderId="90" applyNumberFormat="0" applyAlignment="0" applyProtection="0"/>
    <xf numFmtId="0" fontId="8" fillId="23" borderId="90" applyNumberFormat="0" applyAlignment="0" applyProtection="0"/>
    <xf numFmtId="0" fontId="8" fillId="23" borderId="90" applyNumberFormat="0" applyAlignment="0" applyProtection="0"/>
    <xf numFmtId="0" fontId="17" fillId="10" borderId="68" applyNumberFormat="0" applyAlignment="0" applyProtection="0"/>
    <xf numFmtId="0" fontId="22" fillId="0" borderId="59" applyNumberFormat="0" applyFill="0" applyAlignment="0" applyProtection="0"/>
    <xf numFmtId="0" fontId="22" fillId="0" borderId="59" applyNumberFormat="0" applyFill="0" applyAlignment="0" applyProtection="0"/>
    <xf numFmtId="0" fontId="22" fillId="0" borderId="59" applyNumberFormat="0" applyFill="0" applyAlignment="0" applyProtection="0"/>
    <xf numFmtId="0" fontId="22" fillId="0" borderId="59" applyNumberFormat="0" applyFill="0" applyAlignment="0" applyProtection="0"/>
    <xf numFmtId="0" fontId="3" fillId="26" borderId="65" applyNumberFormat="0" applyFont="0" applyAlignment="0" applyProtection="0"/>
    <xf numFmtId="0" fontId="17" fillId="10" borderId="83" applyNumberFormat="0" applyAlignment="0" applyProtection="0"/>
    <xf numFmtId="0" fontId="17" fillId="10" borderId="79" applyNumberFormat="0" applyAlignment="0" applyProtection="0"/>
    <xf numFmtId="0" fontId="3" fillId="26" borderId="65" applyNumberFormat="0" applyFont="0" applyAlignment="0" applyProtection="0"/>
    <xf numFmtId="0" fontId="22" fillId="0" borderId="55" applyNumberFormat="0" applyFill="0" applyAlignment="0" applyProtection="0"/>
    <xf numFmtId="0" fontId="22" fillId="0" borderId="55" applyNumberFormat="0" applyFill="0" applyAlignment="0" applyProtection="0"/>
    <xf numFmtId="0" fontId="22" fillId="0" borderId="55" applyNumberFormat="0" applyFill="0" applyAlignment="0" applyProtection="0"/>
    <xf numFmtId="0" fontId="22" fillId="0" borderId="55" applyNumberFormat="0" applyFill="0" applyAlignment="0" applyProtection="0"/>
    <xf numFmtId="0" fontId="17" fillId="10" borderId="76" applyNumberFormat="0" applyAlignment="0" applyProtection="0"/>
    <xf numFmtId="0" fontId="3" fillId="26" borderId="65" applyNumberFormat="0" applyFont="0" applyAlignment="0" applyProtection="0"/>
    <xf numFmtId="0" fontId="17" fillId="10" borderId="73" applyNumberFormat="0" applyAlignment="0" applyProtection="0"/>
    <xf numFmtId="0" fontId="17" fillId="10" borderId="73" applyNumberFormat="0" applyAlignment="0" applyProtection="0"/>
    <xf numFmtId="0" fontId="3" fillId="26" borderId="61" applyNumberFormat="0" applyFont="0" applyAlignment="0" applyProtection="0"/>
    <xf numFmtId="0" fontId="17" fillId="10" borderId="72" applyNumberFormat="0" applyAlignment="0" applyProtection="0"/>
    <xf numFmtId="0" fontId="3" fillId="26" borderId="61" applyNumberFormat="0" applyFont="0" applyAlignment="0" applyProtection="0"/>
    <xf numFmtId="0" fontId="17" fillId="10" borderId="72" applyNumberFormat="0" applyAlignment="0" applyProtection="0"/>
    <xf numFmtId="0" fontId="8" fillId="23" borderId="86" applyNumberFormat="0" applyAlignment="0" applyProtection="0"/>
    <xf numFmtId="0" fontId="3" fillId="26" borderId="61" applyNumberFormat="0" applyFont="0" applyAlignment="0" applyProtection="0"/>
    <xf numFmtId="0" fontId="17" fillId="10" borderId="97" applyNumberFormat="0" applyAlignment="0" applyProtection="0"/>
    <xf numFmtId="0" fontId="3" fillId="26" borderId="65" applyNumberFormat="0" applyFont="0" applyAlignment="0" applyProtection="0"/>
    <xf numFmtId="0" fontId="8" fillId="23" borderId="83" applyNumberFormat="0" applyAlignment="0" applyProtection="0"/>
    <xf numFmtId="0" fontId="8" fillId="23" borderId="83" applyNumberFormat="0" applyAlignment="0" applyProtection="0"/>
    <xf numFmtId="0" fontId="8" fillId="23" borderId="83" applyNumberFormat="0" applyAlignment="0" applyProtection="0"/>
    <xf numFmtId="0" fontId="8" fillId="23" borderId="83" applyNumberFormat="0" applyAlignment="0" applyProtection="0"/>
    <xf numFmtId="0" fontId="22" fillId="0" borderId="93" applyNumberFormat="0" applyFill="0" applyAlignment="0" applyProtection="0"/>
    <xf numFmtId="0" fontId="22" fillId="0" borderId="93" applyNumberFormat="0" applyFill="0" applyAlignment="0" applyProtection="0"/>
    <xf numFmtId="0" fontId="8" fillId="23" borderId="73" applyNumberFormat="0" applyAlignment="0" applyProtection="0"/>
    <xf numFmtId="0" fontId="8" fillId="23" borderId="73" applyNumberFormat="0" applyAlignment="0" applyProtection="0"/>
    <xf numFmtId="0" fontId="17" fillId="10" borderId="72" applyNumberFormat="0" applyAlignment="0" applyProtection="0"/>
    <xf numFmtId="0" fontId="22" fillId="0" borderId="63" applyNumberFormat="0" applyFill="0" applyAlignment="0" applyProtection="0"/>
    <xf numFmtId="0" fontId="22" fillId="0" borderId="63" applyNumberFormat="0" applyFill="0" applyAlignment="0" applyProtection="0"/>
    <xf numFmtId="0" fontId="22" fillId="0" borderId="63" applyNumberFormat="0" applyFill="0" applyAlignment="0" applyProtection="0"/>
    <xf numFmtId="0" fontId="22" fillId="0" borderId="63" applyNumberFormat="0" applyFill="0" applyAlignment="0" applyProtection="0"/>
    <xf numFmtId="0" fontId="3" fillId="26" borderId="69" applyNumberFormat="0" applyFont="0" applyAlignment="0" applyProtection="0"/>
    <xf numFmtId="0" fontId="8" fillId="23" borderId="68" applyNumberFormat="0" applyAlignment="0" applyProtection="0"/>
    <xf numFmtId="0" fontId="8" fillId="23" borderId="68" applyNumberFormat="0" applyAlignment="0" applyProtection="0"/>
    <xf numFmtId="0" fontId="8" fillId="23" borderId="68" applyNumberFormat="0" applyAlignment="0" applyProtection="0"/>
    <xf numFmtId="0" fontId="8" fillId="23" borderId="68" applyNumberFormat="0" applyAlignment="0" applyProtection="0"/>
    <xf numFmtId="0" fontId="8" fillId="23" borderId="76" applyNumberFormat="0" applyAlignment="0" applyProtection="0"/>
    <xf numFmtId="0" fontId="8" fillId="23" borderId="76" applyNumberFormat="0" applyAlignment="0" applyProtection="0"/>
    <xf numFmtId="0" fontId="8" fillId="23" borderId="76" applyNumberFormat="0" applyAlignment="0" applyProtection="0"/>
    <xf numFmtId="0" fontId="8" fillId="23" borderId="76" applyNumberFormat="0" applyAlignment="0" applyProtection="0"/>
    <xf numFmtId="0" fontId="8" fillId="23" borderId="79" applyNumberFormat="0" applyAlignment="0" applyProtection="0"/>
    <xf numFmtId="0" fontId="8" fillId="23" borderId="79" applyNumberFormat="0" applyAlignment="0" applyProtection="0"/>
    <xf numFmtId="0" fontId="8" fillId="23" borderId="79" applyNumberFormat="0" applyAlignment="0" applyProtection="0"/>
    <xf numFmtId="0" fontId="22" fillId="0" borderId="85" applyNumberFormat="0" applyFill="0" applyAlignment="0" applyProtection="0"/>
    <xf numFmtId="0" fontId="22" fillId="0" borderId="85" applyNumberFormat="0" applyFill="0" applyAlignment="0" applyProtection="0"/>
    <xf numFmtId="0" fontId="22" fillId="0" borderId="85" applyNumberFormat="0" applyFill="0" applyAlignment="0" applyProtection="0"/>
    <xf numFmtId="0" fontId="22" fillId="0" borderId="67" applyNumberFormat="0" applyFill="0" applyAlignment="0" applyProtection="0"/>
    <xf numFmtId="0" fontId="22" fillId="0" borderId="67" applyNumberFormat="0" applyFill="0" applyAlignment="0" applyProtection="0"/>
    <xf numFmtId="0" fontId="22" fillId="0" borderId="67" applyNumberFormat="0" applyFill="0" applyAlignment="0" applyProtection="0"/>
    <xf numFmtId="0" fontId="22" fillId="0" borderId="67" applyNumberFormat="0" applyFill="0" applyAlignment="0" applyProtection="0"/>
    <xf numFmtId="0" fontId="3" fillId="26" borderId="80" applyNumberFormat="0" applyFont="0" applyAlignment="0" applyProtection="0"/>
    <xf numFmtId="0" fontId="8" fillId="23" borderId="72" applyNumberFormat="0" applyAlignment="0" applyProtection="0"/>
    <xf numFmtId="0" fontId="8" fillId="23" borderId="72" applyNumberFormat="0" applyAlignment="0" applyProtection="0"/>
    <xf numFmtId="0" fontId="8" fillId="23" borderId="72" applyNumberFormat="0" applyAlignment="0" applyProtection="0"/>
    <xf numFmtId="0" fontId="8" fillId="23" borderId="72" applyNumberFormat="0" applyAlignment="0" applyProtection="0"/>
    <xf numFmtId="0" fontId="8" fillId="23" borderId="73" applyNumberFormat="0" applyAlignment="0" applyProtection="0"/>
    <xf numFmtId="0" fontId="3" fillId="26" borderId="87" applyNumberFormat="0" applyFont="0" applyAlignment="0" applyProtection="0"/>
    <xf numFmtId="0" fontId="3" fillId="26" borderId="87" applyNumberFormat="0" applyFont="0" applyAlignment="0" applyProtection="0"/>
    <xf numFmtId="0" fontId="22" fillId="0" borderId="78" applyNumberFormat="0" applyFill="0" applyAlignment="0" applyProtection="0"/>
    <xf numFmtId="0" fontId="22" fillId="0" borderId="78" applyNumberFormat="0" applyFill="0" applyAlignment="0" applyProtection="0"/>
    <xf numFmtId="0" fontId="22" fillId="0" borderId="78" applyNumberFormat="0" applyFill="0" applyAlignment="0" applyProtection="0"/>
    <xf numFmtId="0" fontId="22" fillId="0" borderId="78" applyNumberFormat="0" applyFill="0" applyAlignment="0" applyProtection="0"/>
    <xf numFmtId="0" fontId="3" fillId="26" borderId="87" applyNumberFormat="0" applyFont="0" applyAlignment="0" applyProtection="0"/>
    <xf numFmtId="0" fontId="17" fillId="10" borderId="97" applyNumberFormat="0" applyAlignment="0" applyProtection="0"/>
    <xf numFmtId="0" fontId="17" fillId="10" borderId="73" applyNumberFormat="0" applyAlignment="0" applyProtection="0"/>
    <xf numFmtId="0" fontId="22" fillId="0" borderId="71" applyNumberFormat="0" applyFill="0" applyAlignment="0" applyProtection="0"/>
    <xf numFmtId="0" fontId="22" fillId="0" borderId="71" applyNumberFormat="0" applyFill="0" applyAlignment="0" applyProtection="0"/>
    <xf numFmtId="0" fontId="22" fillId="0" borderId="71" applyNumberFormat="0" applyFill="0" applyAlignment="0" applyProtection="0"/>
    <xf numFmtId="0" fontId="22" fillId="0" borderId="71" applyNumberFormat="0" applyFill="0" applyAlignment="0" applyProtection="0"/>
    <xf numFmtId="0" fontId="22" fillId="0" borderId="93" applyNumberFormat="0" applyFill="0" applyAlignment="0" applyProtection="0"/>
    <xf numFmtId="0" fontId="3" fillId="26" borderId="80" applyNumberFormat="0" applyFont="0" applyAlignment="0" applyProtection="0"/>
    <xf numFmtId="0" fontId="20" fillId="23" borderId="81" applyNumberFormat="0" applyAlignment="0" applyProtection="0"/>
    <xf numFmtId="0" fontId="3" fillId="26" borderId="98" applyNumberFormat="0" applyFont="0" applyAlignment="0" applyProtection="0"/>
    <xf numFmtId="0" fontId="17" fillId="10" borderId="79" applyNumberFormat="0" applyAlignment="0" applyProtection="0"/>
    <xf numFmtId="0" fontId="22" fillId="0" borderId="75" applyNumberFormat="0" applyFill="0" applyAlignment="0" applyProtection="0"/>
    <xf numFmtId="0" fontId="22" fillId="0" borderId="75" applyNumberFormat="0" applyFill="0" applyAlignment="0" applyProtection="0"/>
    <xf numFmtId="0" fontId="22" fillId="0" borderId="75" applyNumberFormat="0" applyFill="0" applyAlignment="0" applyProtection="0"/>
    <xf numFmtId="0" fontId="22" fillId="0" borderId="75" applyNumberFormat="0" applyFill="0" applyAlignment="0" applyProtection="0"/>
    <xf numFmtId="0" fontId="17" fillId="10" borderId="76" applyNumberFormat="0" applyAlignment="0" applyProtection="0"/>
    <xf numFmtId="0" fontId="3" fillId="26" borderId="98" applyNumberFormat="0" applyFont="0" applyAlignment="0" applyProtection="0"/>
    <xf numFmtId="0" fontId="17" fillId="10" borderId="83" applyNumberFormat="0" applyAlignment="0" applyProtection="0"/>
    <xf numFmtId="0" fontId="17" fillId="10" borderId="79" applyNumberFormat="0" applyAlignment="0" applyProtection="0"/>
    <xf numFmtId="0" fontId="8" fillId="23" borderId="73" applyNumberFormat="0" applyAlignment="0" applyProtection="0"/>
    <xf numFmtId="0" fontId="20" fillId="23" borderId="99" applyNumberFormat="0" applyAlignment="0" applyProtection="0"/>
    <xf numFmtId="0" fontId="20" fillId="23" borderId="88" applyNumberFormat="0" applyAlignment="0" applyProtection="0"/>
    <xf numFmtId="0" fontId="20" fillId="23" borderId="88" applyNumberFormat="0" applyAlignment="0" applyProtection="0"/>
    <xf numFmtId="0" fontId="8" fillId="23" borderId="79" applyNumberFormat="0" applyAlignment="0" applyProtection="0"/>
    <xf numFmtId="0" fontId="17" fillId="10" borderId="94" applyNumberFormat="0" applyAlignment="0" applyProtection="0"/>
    <xf numFmtId="0" fontId="22" fillId="0" borderId="85" applyNumberFormat="0" applyFill="0" applyAlignment="0" applyProtection="0"/>
    <xf numFmtId="0" fontId="22" fillId="0" borderId="82" applyNumberFormat="0" applyFill="0" applyAlignment="0" applyProtection="0"/>
    <xf numFmtId="0" fontId="22" fillId="0" borderId="82" applyNumberFormat="0" applyFill="0" applyAlignment="0" applyProtection="0"/>
    <xf numFmtId="0" fontId="22" fillId="0" borderId="82" applyNumberFormat="0" applyFill="0" applyAlignment="0" applyProtection="0"/>
    <xf numFmtId="0" fontId="22" fillId="0" borderId="82" applyNumberFormat="0" applyFill="0" applyAlignment="0" applyProtection="0"/>
    <xf numFmtId="0" fontId="3" fillId="26" borderId="98" applyNumberFormat="0" applyFont="0" applyAlignment="0" applyProtection="0"/>
    <xf numFmtId="0" fontId="17" fillId="10" borderId="97" applyNumberForma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22" fillId="0" borderId="89" applyNumberFormat="0" applyFill="0" applyAlignment="0" applyProtection="0"/>
    <xf numFmtId="0" fontId="22" fillId="0" borderId="89" applyNumberFormat="0" applyFill="0" applyAlignment="0" applyProtection="0"/>
    <xf numFmtId="0" fontId="22" fillId="0" borderId="89" applyNumberFormat="0" applyFill="0" applyAlignment="0" applyProtection="0"/>
    <xf numFmtId="0" fontId="22" fillId="0" borderId="89" applyNumberFormat="0" applyFill="0" applyAlignment="0" applyProtection="0"/>
    <xf numFmtId="0" fontId="17" fillId="10" borderId="90" applyNumberFormat="0" applyAlignment="0" applyProtection="0"/>
    <xf numFmtId="0" fontId="20" fillId="23" borderId="102" applyNumberFormat="0" applyAlignment="0" applyProtection="0"/>
    <xf numFmtId="0" fontId="17" fillId="10" borderId="90" applyNumberFormat="0" applyAlignment="0" applyProtection="0"/>
    <xf numFmtId="0" fontId="8" fillId="23" borderId="90" applyNumberFormat="0" applyAlignment="0" applyProtection="0"/>
    <xf numFmtId="0" fontId="20" fillId="23" borderId="102" applyNumberFormat="0" applyAlignment="0" applyProtection="0"/>
    <xf numFmtId="0" fontId="17" fillId="10" borderId="101" applyNumberFormat="0" applyAlignment="0" applyProtection="0"/>
    <xf numFmtId="0" fontId="22" fillId="0" borderId="93" applyNumberFormat="0" applyFill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97" applyNumberFormat="0" applyAlignment="0" applyProtection="0"/>
    <xf numFmtId="0" fontId="8" fillId="23" borderId="97" applyNumberForma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8" fillId="23" borderId="97" applyNumberFormat="0" applyAlignment="0" applyProtection="0"/>
    <xf numFmtId="0" fontId="8" fillId="23" borderId="97" applyNumberFormat="0" applyAlignment="0" applyProtection="0"/>
    <xf numFmtId="0" fontId="8" fillId="23" borderId="94" applyNumberFormat="0" applyAlignment="0" applyProtection="0"/>
    <xf numFmtId="0" fontId="8" fillId="23" borderId="94" applyNumberFormat="0" applyAlignment="0" applyProtection="0"/>
    <xf numFmtId="0" fontId="8" fillId="23" borderId="94" applyNumberFormat="0" applyAlignment="0" applyProtection="0"/>
    <xf numFmtId="0" fontId="8" fillId="23" borderId="94" applyNumberFormat="0" applyAlignment="0" applyProtection="0"/>
    <xf numFmtId="0" fontId="22" fillId="0" borderId="96" applyNumberFormat="0" applyFill="0" applyAlignment="0" applyProtection="0"/>
    <xf numFmtId="0" fontId="22" fillId="0" borderId="96" applyNumberFormat="0" applyFill="0" applyAlignment="0" applyProtection="0"/>
    <xf numFmtId="0" fontId="22" fillId="0" borderId="96" applyNumberFormat="0" applyFill="0" applyAlignment="0" applyProtection="0"/>
    <xf numFmtId="0" fontId="22" fillId="0" borderId="96" applyNumberFormat="0" applyFill="0" applyAlignment="0" applyProtection="0"/>
    <xf numFmtId="0" fontId="22" fillId="0" borderId="100" applyNumberFormat="0" applyFill="0" applyAlignment="0" applyProtection="0"/>
    <xf numFmtId="0" fontId="22" fillId="0" borderId="100" applyNumberFormat="0" applyFill="0" applyAlignment="0" applyProtection="0"/>
    <xf numFmtId="0" fontId="22" fillId="0" borderId="100" applyNumberFormat="0" applyFill="0" applyAlignment="0" applyProtection="0"/>
    <xf numFmtId="0" fontId="22" fillId="0" borderId="100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9" fillId="0" borderId="131" applyNumberFormat="0" applyFill="0" applyAlignment="0" applyProtection="0"/>
    <xf numFmtId="0" fontId="30" fillId="0" borderId="132" applyNumberFormat="0" applyFill="0" applyAlignment="0" applyProtection="0"/>
    <xf numFmtId="0" fontId="31" fillId="0" borderId="133" applyNumberFormat="0" applyFill="0" applyAlignment="0" applyProtection="0"/>
    <xf numFmtId="0" fontId="31" fillId="0" borderId="0" applyNumberFormat="0" applyFill="0" applyBorder="0" applyAlignment="0" applyProtection="0"/>
    <xf numFmtId="0" fontId="32" fillId="35" borderId="0" applyNumberFormat="0" applyBorder="0" applyAlignment="0" applyProtection="0"/>
    <xf numFmtId="0" fontId="33" fillId="36" borderId="0" applyNumberFormat="0" applyBorder="0" applyAlignment="0" applyProtection="0"/>
    <xf numFmtId="0" fontId="35" fillId="38" borderId="134" applyNumberFormat="0" applyAlignment="0" applyProtection="0"/>
    <xf numFmtId="0" fontId="36" fillId="39" borderId="135" applyNumberFormat="0" applyAlignment="0" applyProtection="0"/>
    <xf numFmtId="0" fontId="37" fillId="39" borderId="134" applyNumberFormat="0" applyAlignment="0" applyProtection="0"/>
    <xf numFmtId="0" fontId="38" fillId="0" borderId="136" applyNumberFormat="0" applyFill="0" applyAlignment="0" applyProtection="0"/>
    <xf numFmtId="0" fontId="26" fillId="40" borderId="137" applyNumberFormat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" fillId="0" borderId="139" applyNumberFormat="0" applyFill="0" applyAlignment="0" applyProtection="0"/>
    <xf numFmtId="0" fontId="27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27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27" fillId="50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27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27" fillId="58" borderId="0" applyNumberFormat="0" applyBorder="0" applyAlignment="0" applyProtection="0"/>
    <xf numFmtId="0" fontId="1" fillId="59" borderId="0" applyNumberFormat="0" applyBorder="0" applyAlignment="0" applyProtection="0"/>
    <xf numFmtId="0" fontId="1" fillId="60" borderId="0" applyNumberFormat="0" applyBorder="0" applyAlignment="0" applyProtection="0"/>
    <xf numFmtId="0" fontId="27" fillId="62" borderId="0" applyNumberFormat="0" applyBorder="0" applyAlignment="0" applyProtection="0"/>
    <xf numFmtId="0" fontId="1" fillId="63" borderId="0" applyNumberFormat="0" applyBorder="0" applyAlignment="0" applyProtection="0"/>
    <xf numFmtId="0" fontId="1" fillId="64" borderId="0" applyNumberFormat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4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1" fillId="0" borderId="0"/>
    <xf numFmtId="0" fontId="3" fillId="0" borderId="0"/>
    <xf numFmtId="0" fontId="4" fillId="0" borderId="0"/>
    <xf numFmtId="0" fontId="4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1" fillId="0" borderId="0"/>
    <xf numFmtId="0" fontId="1" fillId="0" borderId="0"/>
    <xf numFmtId="0" fontId="1" fillId="0" borderId="0"/>
    <xf numFmtId="0" fontId="41" fillId="0" borderId="0"/>
    <xf numFmtId="0" fontId="42" fillId="0" borderId="0" applyNumberFormat="0" applyFill="0" applyBorder="0" applyAlignment="0" applyProtection="0"/>
    <xf numFmtId="0" fontId="43" fillId="37" borderId="0" applyNumberFormat="0" applyBorder="0" applyAlignment="0" applyProtection="0"/>
    <xf numFmtId="0" fontId="27" fillId="45" borderId="0" applyNumberFormat="0" applyBorder="0" applyAlignment="0" applyProtection="0"/>
    <xf numFmtId="0" fontId="27" fillId="49" borderId="0" applyNumberFormat="0" applyBorder="0" applyAlignment="0" applyProtection="0"/>
    <xf numFmtId="0" fontId="27" fillId="53" borderId="0" applyNumberFormat="0" applyBorder="0" applyAlignment="0" applyProtection="0"/>
    <xf numFmtId="0" fontId="27" fillId="57" borderId="0" applyNumberFormat="0" applyBorder="0" applyAlignment="0" applyProtection="0"/>
    <xf numFmtId="0" fontId="27" fillId="61" borderId="0" applyNumberFormat="0" applyBorder="0" applyAlignment="0" applyProtection="0"/>
    <xf numFmtId="0" fontId="27" fillId="65" borderId="0" applyNumberFormat="0" applyBorder="0" applyAlignment="0" applyProtection="0"/>
    <xf numFmtId="0" fontId="1" fillId="0" borderId="0"/>
    <xf numFmtId="0" fontId="1" fillId="41" borderId="138" applyNumberFormat="0" applyFont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41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10" fillId="0" borderId="0" applyFont="0" applyFill="0" applyBorder="0" applyAlignment="0" applyProtection="0">
      <alignment vertical="top"/>
    </xf>
    <xf numFmtId="44" fontId="10" fillId="0" borderId="0" applyFont="0" applyFill="0" applyBorder="0" applyAlignment="0" applyProtection="0">
      <alignment vertical="top"/>
    </xf>
    <xf numFmtId="44" fontId="10" fillId="0" borderId="0" applyFont="0" applyFill="0" applyBorder="0" applyAlignment="0" applyProtection="0">
      <alignment vertical="top"/>
    </xf>
    <xf numFmtId="44" fontId="10" fillId="0" borderId="0" applyFont="0" applyFill="0" applyBorder="0" applyAlignment="0" applyProtection="0">
      <alignment vertical="top"/>
    </xf>
    <xf numFmtId="0" fontId="44" fillId="0" borderId="0"/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3" fillId="0" borderId="0"/>
    <xf numFmtId="0" fontId="3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>
      <alignment vertical="top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>
      <alignment vertical="top"/>
    </xf>
    <xf numFmtId="44" fontId="10" fillId="0" borderId="0" applyFont="0" applyFill="0" applyBorder="0" applyAlignment="0" applyProtection="0">
      <alignment vertical="top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>
      <alignment vertical="top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0" fontId="10" fillId="0" borderId="0">
      <alignment vertical="top"/>
    </xf>
    <xf numFmtId="168" fontId="3" fillId="0" borderId="0"/>
    <xf numFmtId="0" fontId="1" fillId="0" borderId="0"/>
    <xf numFmtId="0" fontId="1" fillId="0" borderId="0"/>
    <xf numFmtId="0" fontId="1" fillId="0" borderId="0"/>
    <xf numFmtId="168" fontId="3" fillId="0" borderId="0"/>
    <xf numFmtId="0" fontId="3" fillId="0" borderId="0"/>
    <xf numFmtId="0" fontId="10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168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168" fontId="1" fillId="0" borderId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17" fillId="10" borderId="101" applyNumberFormat="0" applyAlignment="0" applyProtection="0"/>
    <xf numFmtId="0" fontId="3" fillId="26" borderId="98" applyNumberFormat="0" applyFon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0" fillId="23" borderId="102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17" fillId="10" borderId="101" applyNumberForma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3" fillId="26" borderId="98" applyNumberFormat="0" applyFon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20" fillId="23" borderId="102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17" fillId="10" borderId="101" applyNumberFormat="0" applyAlignment="0" applyProtection="0"/>
    <xf numFmtId="0" fontId="3" fillId="26" borderId="98" applyNumberFormat="0" applyFon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0" fillId="23" borderId="102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22" fillId="0" borderId="103" applyNumberFormat="0" applyFill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8" fillId="23" borderId="101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59" borderId="0" applyNumberFormat="0" applyBorder="0" applyAlignment="0" applyProtection="0"/>
    <xf numFmtId="0" fontId="1" fillId="60" borderId="0" applyNumberFormat="0" applyBorder="0" applyAlignment="0" applyProtection="0"/>
    <xf numFmtId="0" fontId="1" fillId="63" borderId="0" applyNumberFormat="0" applyBorder="0" applyAlignment="0" applyProtection="0"/>
    <xf numFmtId="0" fontId="1" fillId="64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13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28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34" fillId="37" borderId="0" applyNumberFormat="0" applyBorder="0" applyAlignment="0" applyProtection="0"/>
    <xf numFmtId="0" fontId="1" fillId="0" borderId="0"/>
    <xf numFmtId="0" fontId="1" fillId="0" borderId="0"/>
    <xf numFmtId="0" fontId="1" fillId="41" borderId="138" applyNumberFormat="0" applyFont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0" borderId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57" borderId="0" applyNumberFormat="0" applyBorder="0" applyAlignment="0" applyProtection="0"/>
    <xf numFmtId="0" fontId="1" fillId="0" borderId="0"/>
    <xf numFmtId="0" fontId="1" fillId="59" borderId="0" applyNumberFormat="0" applyBorder="0" applyAlignment="0" applyProtection="0"/>
    <xf numFmtId="0" fontId="1" fillId="60" borderId="0" applyNumberFormat="0" applyBorder="0" applyAlignment="0" applyProtection="0"/>
    <xf numFmtId="0" fontId="1" fillId="61" borderId="0" applyNumberFormat="0" applyBorder="0" applyAlignment="0" applyProtection="0"/>
    <xf numFmtId="0" fontId="1" fillId="0" borderId="0"/>
    <xf numFmtId="0" fontId="1" fillId="63" borderId="0" applyNumberFormat="0" applyBorder="0" applyAlignment="0" applyProtection="0"/>
    <xf numFmtId="0" fontId="1" fillId="64" borderId="0" applyNumberFormat="0" applyBorder="0" applyAlignment="0" applyProtection="0"/>
    <xf numFmtId="0" fontId="1" fillId="65" borderId="0" applyNumberFormat="0" applyBorder="0" applyAlignment="0" applyProtection="0"/>
    <xf numFmtId="44" fontId="1" fillId="0" borderId="0" applyFont="0" applyFill="0" applyBorder="0" applyAlignment="0" applyProtection="0"/>
  </cellStyleXfs>
  <cellXfs count="300">
    <xf numFmtId="0" fontId="0" fillId="0" borderId="0" xfId="0"/>
    <xf numFmtId="0" fontId="0" fillId="0" borderId="0" xfId="0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" xfId="0" applyBorder="1"/>
    <xf numFmtId="166" fontId="0" fillId="0" borderId="18" xfId="0" applyNumberForma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166" fontId="0" fillId="0" borderId="20" xfId="0" applyNumberFormat="1" applyBorder="1" applyAlignment="1">
      <alignment horizontal="center"/>
    </xf>
    <xf numFmtId="166" fontId="0" fillId="0" borderId="21" xfId="0" applyNumberFormat="1" applyBorder="1" applyAlignment="1">
      <alignment horizontal="center"/>
    </xf>
    <xf numFmtId="166" fontId="0" fillId="0" borderId="22" xfId="0" applyNumberFormat="1" applyBorder="1" applyAlignment="1">
      <alignment horizontal="center"/>
    </xf>
    <xf numFmtId="0" fontId="0" fillId="4" borderId="0" xfId="0" applyFill="1"/>
    <xf numFmtId="0" fontId="0" fillId="0" borderId="30" xfId="0" applyBorder="1"/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31" borderId="23" xfId="0" applyFont="1" applyFill="1" applyBorder="1" applyAlignment="1">
      <alignment horizontal="left" vertical="center"/>
    </xf>
    <xf numFmtId="0" fontId="2" fillId="31" borderId="24" xfId="0" applyFont="1" applyFill="1" applyBorder="1" applyAlignment="1">
      <alignment horizontal="center" vertical="center"/>
    </xf>
    <xf numFmtId="0" fontId="2" fillId="31" borderId="18" xfId="0" applyFont="1" applyFill="1" applyBorder="1" applyAlignment="1">
      <alignment horizontal="center" vertical="center"/>
    </xf>
    <xf numFmtId="0" fontId="2" fillId="31" borderId="3" xfId="0" applyFont="1" applyFill="1" applyBorder="1" applyAlignment="1">
      <alignment horizontal="center" vertical="center"/>
    </xf>
    <xf numFmtId="0" fontId="2" fillId="31" borderId="18" xfId="0" applyFont="1" applyFill="1" applyBorder="1"/>
    <xf numFmtId="0" fontId="2" fillId="31" borderId="3" xfId="0" applyFont="1" applyFill="1" applyBorder="1" applyAlignment="1">
      <alignment horizontal="center"/>
    </xf>
    <xf numFmtId="0" fontId="2" fillId="31" borderId="20" xfId="0" applyFont="1" applyFill="1" applyBorder="1"/>
    <xf numFmtId="0" fontId="2" fillId="31" borderId="25" xfId="0" applyFont="1" applyFill="1" applyBorder="1" applyAlignment="1">
      <alignment horizontal="center"/>
    </xf>
    <xf numFmtId="166" fontId="2" fillId="0" borderId="19" xfId="0" applyNumberFormat="1" applyFont="1" applyBorder="1"/>
    <xf numFmtId="166" fontId="2" fillId="0" borderId="22" xfId="0" applyNumberFormat="1" applyFont="1" applyBorder="1"/>
    <xf numFmtId="0" fontId="2" fillId="0" borderId="0" xfId="0" applyFont="1"/>
    <xf numFmtId="0" fontId="2" fillId="0" borderId="0" xfId="0" applyFont="1" applyAlignment="1">
      <alignment horizontal="right"/>
    </xf>
    <xf numFmtId="166" fontId="2" fillId="0" borderId="0" xfId="0" applyNumberFormat="1" applyFont="1"/>
    <xf numFmtId="0" fontId="0" fillId="29" borderId="0" xfId="0" applyFill="1"/>
    <xf numFmtId="170" fontId="0" fillId="0" borderId="0" xfId="0" applyNumberFormat="1"/>
    <xf numFmtId="166" fontId="0" fillId="0" borderId="0" xfId="0" applyNumberFormat="1"/>
    <xf numFmtId="0" fontId="2" fillId="0" borderId="26" xfId="0" applyFont="1" applyBorder="1" applyAlignment="1">
      <alignment horizontal="right"/>
    </xf>
    <xf numFmtId="0" fontId="2" fillId="0" borderId="27" xfId="0" applyFont="1" applyBorder="1" applyAlignment="1">
      <alignment horizontal="right"/>
    </xf>
    <xf numFmtId="0" fontId="0" fillId="31" borderId="32" xfId="0" applyFill="1" applyBorder="1"/>
    <xf numFmtId="0" fontId="0" fillId="31" borderId="33" xfId="0" applyFill="1" applyBorder="1"/>
    <xf numFmtId="0" fontId="0" fillId="31" borderId="1" xfId="0" applyFill="1" applyBorder="1"/>
    <xf numFmtId="0" fontId="2" fillId="0" borderId="36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166" fontId="0" fillId="0" borderId="37" xfId="0" applyNumberFormat="1" applyBorder="1" applyAlignment="1">
      <alignment horizontal="center"/>
    </xf>
    <xf numFmtId="166" fontId="0" fillId="0" borderId="38" xfId="0" applyNumberFormat="1" applyBorder="1" applyAlignment="1">
      <alignment horizontal="center"/>
    </xf>
    <xf numFmtId="166" fontId="0" fillId="0" borderId="39" xfId="0" applyNumberFormat="1" applyBorder="1" applyAlignment="1">
      <alignment horizontal="center"/>
    </xf>
    <xf numFmtId="166" fontId="0" fillId="0" borderId="32" xfId="0" applyNumberFormat="1" applyBorder="1" applyAlignment="1">
      <alignment horizontal="center"/>
    </xf>
    <xf numFmtId="166" fontId="0" fillId="0" borderId="40" xfId="0" applyNumberFormat="1" applyBorder="1" applyAlignment="1">
      <alignment horizontal="center"/>
    </xf>
    <xf numFmtId="166" fontId="0" fillId="0" borderId="41" xfId="0" applyNumberFormat="1" applyBorder="1" applyAlignment="1">
      <alignment horizontal="center"/>
    </xf>
    <xf numFmtId="166" fontId="0" fillId="0" borderId="36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166" fontId="0" fillId="0" borderId="24" xfId="0" applyNumberFormat="1" applyBorder="1" applyAlignment="1">
      <alignment horizontal="center"/>
    </xf>
    <xf numFmtId="0" fontId="0" fillId="33" borderId="0" xfId="0" applyFill="1"/>
    <xf numFmtId="0" fontId="2" fillId="0" borderId="18" xfId="0" applyFont="1" applyBorder="1" applyAlignment="1">
      <alignment horizontal="right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24" fillId="2" borderId="0" xfId="0" applyFont="1" applyFill="1"/>
    <xf numFmtId="0" fontId="0" fillId="2" borderId="0" xfId="0" applyFill="1"/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9" fontId="2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0" fontId="2" fillId="31" borderId="23" xfId="0" applyFont="1" applyFill="1" applyBorder="1" applyAlignment="1">
      <alignment horizontal="left"/>
    </xf>
    <xf numFmtId="166" fontId="2" fillId="31" borderId="24" xfId="0" applyNumberFormat="1" applyFont="1" applyFill="1" applyBorder="1" applyAlignment="1">
      <alignment horizontal="center"/>
    </xf>
    <xf numFmtId="9" fontId="2" fillId="31" borderId="32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166" fontId="0" fillId="0" borderId="106" xfId="0" applyNumberFormat="1" applyBorder="1" applyAlignment="1">
      <alignment horizontal="center"/>
    </xf>
    <xf numFmtId="15" fontId="0" fillId="0" borderId="0" xfId="0" applyNumberFormat="1"/>
    <xf numFmtId="0" fontId="0" fillId="0" borderId="0" xfId="0" applyAlignment="1">
      <alignment wrapText="1"/>
    </xf>
    <xf numFmtId="1" fontId="0" fillId="0" borderId="0" xfId="0" applyNumberFormat="1"/>
    <xf numFmtId="0" fontId="27" fillId="32" borderId="23" xfId="0" applyFont="1" applyFill="1" applyBorder="1" applyAlignment="1">
      <alignment horizontal="center"/>
    </xf>
    <xf numFmtId="0" fontId="26" fillId="32" borderId="24" xfId="0" applyFont="1" applyFill="1" applyBorder="1" applyAlignment="1">
      <alignment horizontal="center" vertical="center"/>
    </xf>
    <xf numFmtId="0" fontId="0" fillId="31" borderId="15" xfId="0" applyFill="1" applyBorder="1"/>
    <xf numFmtId="0" fontId="2" fillId="0" borderId="18" xfId="0" applyFont="1" applyBorder="1" applyAlignment="1">
      <alignment horizontal="center" vertical="center" wrapText="1"/>
    </xf>
    <xf numFmtId="0" fontId="2" fillId="0" borderId="109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0" fillId="32" borderId="110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2" fillId="0" borderId="113" xfId="0" applyFont="1" applyBorder="1" applyAlignment="1">
      <alignment horizontal="center" vertical="center" wrapText="1"/>
    </xf>
    <xf numFmtId="0" fontId="2" fillId="0" borderId="114" xfId="0" applyFont="1" applyBorder="1" applyAlignment="1">
      <alignment horizontal="center" vertical="center" wrapText="1"/>
    </xf>
    <xf numFmtId="0" fontId="2" fillId="0" borderId="115" xfId="0" applyFont="1" applyBorder="1" applyAlignment="1">
      <alignment horizontal="center" vertical="center" wrapText="1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11" xfId="0" applyBorder="1" applyAlignment="1">
      <alignment horizontal="center"/>
    </xf>
    <xf numFmtId="0" fontId="0" fillId="0" borderId="28" xfId="0" applyBorder="1" applyAlignment="1">
      <alignment horizontal="right"/>
    </xf>
    <xf numFmtId="0" fontId="0" fillId="0" borderId="116" xfId="0" applyBorder="1" applyAlignment="1">
      <alignment horizontal="right"/>
    </xf>
    <xf numFmtId="166" fontId="0" fillId="0" borderId="117" xfId="0" applyNumberFormat="1" applyBorder="1" applyAlignment="1">
      <alignment horizontal="center"/>
    </xf>
    <xf numFmtId="166" fontId="0" fillId="0" borderId="17" xfId="0" applyNumberFormat="1" applyBorder="1" applyAlignment="1">
      <alignment horizontal="center"/>
    </xf>
    <xf numFmtId="10" fontId="0" fillId="0" borderId="21" xfId="0" applyNumberFormat="1" applyBorder="1" applyAlignment="1">
      <alignment horizontal="center"/>
    </xf>
    <xf numFmtId="0" fontId="26" fillId="32" borderId="23" xfId="0" applyFont="1" applyFill="1" applyBorder="1" applyAlignment="1">
      <alignment horizontal="center"/>
    </xf>
    <xf numFmtId="0" fontId="2" fillId="0" borderId="16" xfId="0" applyFont="1" applyBorder="1"/>
    <xf numFmtId="0" fontId="2" fillId="0" borderId="117" xfId="0" applyFont="1" applyBorder="1"/>
    <xf numFmtId="0" fontId="2" fillId="0" borderId="18" xfId="0" applyFont="1" applyBorder="1"/>
    <xf numFmtId="0" fontId="2" fillId="0" borderId="1" xfId="0" applyFont="1" applyBorder="1"/>
    <xf numFmtId="10" fontId="2" fillId="0" borderId="1" xfId="0" applyNumberFormat="1" applyFont="1" applyBorder="1"/>
    <xf numFmtId="171" fontId="0" fillId="0" borderId="1" xfId="0" applyNumberFormat="1" applyBorder="1" applyAlignment="1">
      <alignment horizontal="center"/>
    </xf>
    <xf numFmtId="0" fontId="0" fillId="0" borderId="117" xfId="0" applyBorder="1" applyAlignment="1">
      <alignment horizontal="center"/>
    </xf>
    <xf numFmtId="0" fontId="0" fillId="0" borderId="20" xfId="0" applyBorder="1"/>
    <xf numFmtId="0" fontId="0" fillId="0" borderId="114" xfId="0" applyBorder="1" applyAlignment="1">
      <alignment horizontal="center"/>
    </xf>
    <xf numFmtId="0" fontId="0" fillId="0" borderId="18" xfId="0" applyBorder="1"/>
    <xf numFmtId="0" fontId="0" fillId="0" borderId="21" xfId="0" applyBorder="1"/>
    <xf numFmtId="0" fontId="0" fillId="32" borderId="18" xfId="0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32" borderId="19" xfId="0" applyFill="1" applyBorder="1"/>
    <xf numFmtId="0" fontId="0" fillId="32" borderId="119" xfId="0" applyFill="1" applyBorder="1" applyAlignment="1">
      <alignment horizontal="center"/>
    </xf>
    <xf numFmtId="0" fontId="0" fillId="32" borderId="3" xfId="0" applyFill="1" applyBorder="1" applyAlignment="1">
      <alignment horizontal="center"/>
    </xf>
    <xf numFmtId="0" fontId="0" fillId="32" borderId="120" xfId="0" applyFill="1" applyBorder="1" applyAlignment="1">
      <alignment horizontal="center"/>
    </xf>
    <xf numFmtId="0" fontId="0" fillId="32" borderId="15" xfId="0" applyFill="1" applyBorder="1"/>
    <xf numFmtId="0" fontId="0" fillId="0" borderId="16" xfId="0" applyBorder="1"/>
    <xf numFmtId="0" fontId="0" fillId="31" borderId="17" xfId="0" applyFill="1" applyBorder="1" applyAlignment="1">
      <alignment horizontal="center"/>
    </xf>
    <xf numFmtId="10" fontId="0" fillId="31" borderId="19" xfId="0" applyNumberFormat="1" applyFill="1" applyBorder="1" applyAlignment="1">
      <alignment horizontal="center"/>
    </xf>
    <xf numFmtId="10" fontId="0" fillId="31" borderId="22" xfId="0" applyNumberForma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10" fontId="0" fillId="0" borderId="19" xfId="0" applyNumberFormat="1" applyBorder="1" applyAlignment="1">
      <alignment horizontal="center"/>
    </xf>
    <xf numFmtId="10" fontId="0" fillId="0" borderId="22" xfId="0" applyNumberFormat="1" applyBorder="1" applyAlignment="1">
      <alignment horizontal="center"/>
    </xf>
    <xf numFmtId="0" fontId="0" fillId="32" borderId="18" xfId="0" applyFill="1" applyBorder="1"/>
    <xf numFmtId="0" fontId="0" fillId="0" borderId="24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32" borderId="24" xfId="0" applyFill="1" applyBorder="1" applyAlignment="1">
      <alignment horizontal="center"/>
    </xf>
    <xf numFmtId="10" fontId="0" fillId="31" borderId="119" xfId="0" applyNumberFormat="1" applyFill="1" applyBorder="1" applyAlignment="1">
      <alignment horizontal="center"/>
    </xf>
    <xf numFmtId="0" fontId="2" fillId="0" borderId="20" xfId="0" applyFont="1" applyBorder="1" applyAlignment="1">
      <alignment horizontal="center" vertical="center" wrapText="1"/>
    </xf>
    <xf numFmtId="0" fontId="0" fillId="31" borderId="121" xfId="0" applyFill="1" applyBorder="1"/>
    <xf numFmtId="0" fontId="2" fillId="0" borderId="122" xfId="0" applyFont="1" applyBorder="1" applyAlignment="1">
      <alignment horizontal="center" vertical="center" wrapText="1"/>
    </xf>
    <xf numFmtId="0" fontId="26" fillId="32" borderId="32" xfId="0" applyFont="1" applyFill="1" applyBorder="1" applyAlignment="1">
      <alignment horizontal="center" vertical="center" wrapText="1"/>
    </xf>
    <xf numFmtId="172" fontId="0" fillId="0" borderId="0" xfId="0" applyNumberFormat="1" applyAlignment="1">
      <alignment horizontal="center"/>
    </xf>
    <xf numFmtId="172" fontId="0" fillId="0" borderId="0" xfId="0" applyNumberFormat="1"/>
    <xf numFmtId="0" fontId="0" fillId="31" borderId="123" xfId="0" applyFill="1" applyBorder="1"/>
    <xf numFmtId="0" fontId="0" fillId="31" borderId="117" xfId="0" applyFill="1" applyBorder="1"/>
    <xf numFmtId="10" fontId="0" fillId="31" borderId="17" xfId="0" applyNumberFormat="1" applyFill="1" applyBorder="1" applyAlignment="1">
      <alignment horizontal="center"/>
    </xf>
    <xf numFmtId="0" fontId="2" fillId="0" borderId="23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124" xfId="0" applyBorder="1" applyAlignment="1">
      <alignment horizontal="center"/>
    </xf>
    <xf numFmtId="0" fontId="0" fillId="0" borderId="116" xfId="0" applyBorder="1" applyAlignment="1">
      <alignment horizontal="center"/>
    </xf>
    <xf numFmtId="166" fontId="0" fillId="0" borderId="115" xfId="0" applyNumberFormat="1" applyBorder="1" applyAlignment="1">
      <alignment horizontal="center"/>
    </xf>
    <xf numFmtId="0" fontId="0" fillId="32" borderId="112" xfId="0" applyFill="1" applyBorder="1" applyAlignment="1">
      <alignment horizontal="center"/>
    </xf>
    <xf numFmtId="0" fontId="0" fillId="32" borderId="2" xfId="0" applyFill="1" applyBorder="1" applyAlignment="1">
      <alignment horizontal="center"/>
    </xf>
    <xf numFmtId="0" fontId="0" fillId="32" borderId="125" xfId="0" applyFill="1" applyBorder="1" applyAlignment="1">
      <alignment horizontal="center"/>
    </xf>
    <xf numFmtId="0" fontId="0" fillId="0" borderId="112" xfId="0" applyBorder="1"/>
    <xf numFmtId="10" fontId="0" fillId="31" borderId="118" xfId="0" applyNumberFormat="1" applyFill="1" applyBorder="1" applyAlignment="1">
      <alignment horizontal="center"/>
    </xf>
    <xf numFmtId="0" fontId="0" fillId="32" borderId="108" xfId="0" applyFill="1" applyBorder="1"/>
    <xf numFmtId="0" fontId="0" fillId="32" borderId="118" xfId="0" applyFill="1" applyBorder="1"/>
    <xf numFmtId="0" fontId="0" fillId="32" borderId="16" xfId="0" applyFill="1" applyBorder="1"/>
    <xf numFmtId="0" fontId="0" fillId="0" borderId="117" xfId="0" applyBorder="1"/>
    <xf numFmtId="0" fontId="2" fillId="0" borderId="11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172" fontId="0" fillId="0" borderId="37" xfId="0" applyNumberFormat="1" applyBorder="1" applyAlignment="1">
      <alignment horizontal="center"/>
    </xf>
    <xf numFmtId="172" fontId="0" fillId="0" borderId="42" xfId="0" applyNumberFormat="1" applyBorder="1" applyAlignment="1">
      <alignment horizontal="center"/>
    </xf>
    <xf numFmtId="172" fontId="0" fillId="0" borderId="38" xfId="0" applyNumberFormat="1" applyBorder="1" applyAlignment="1">
      <alignment horizontal="center"/>
    </xf>
    <xf numFmtId="172" fontId="0" fillId="0" borderId="43" xfId="0" applyNumberFormat="1" applyBorder="1" applyAlignment="1">
      <alignment horizontal="center"/>
    </xf>
    <xf numFmtId="172" fontId="0" fillId="0" borderId="32" xfId="0" applyNumberFormat="1" applyBorder="1" applyAlignment="1">
      <alignment horizontal="center"/>
    </xf>
    <xf numFmtId="172" fontId="0" fillId="0" borderId="36" xfId="0" applyNumberFormat="1" applyBorder="1" applyAlignment="1">
      <alignment horizontal="center"/>
    </xf>
    <xf numFmtId="172" fontId="0" fillId="0" borderId="24" xfId="0" applyNumberFormat="1" applyBorder="1" applyAlignment="1">
      <alignment horizontal="center"/>
    </xf>
    <xf numFmtId="172" fontId="0" fillId="0" borderId="19" xfId="0" applyNumberFormat="1" applyBorder="1" applyAlignment="1">
      <alignment horizontal="center"/>
    </xf>
    <xf numFmtId="1" fontId="0" fillId="0" borderId="0" xfId="0" applyNumberFormat="1" applyAlignment="1">
      <alignment horizontal="center" wrapText="1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right"/>
    </xf>
    <xf numFmtId="1" fontId="26" fillId="32" borderId="23" xfId="0" applyNumberFormat="1" applyFont="1" applyFill="1" applyBorder="1" applyAlignment="1">
      <alignment horizontal="center"/>
    </xf>
    <xf numFmtId="1" fontId="2" fillId="0" borderId="23" xfId="0" applyNumberFormat="1" applyFont="1" applyBorder="1" applyAlignment="1">
      <alignment horizontal="center" vertical="center" wrapText="1"/>
    </xf>
    <xf numFmtId="1" fontId="2" fillId="0" borderId="18" xfId="0" applyNumberFormat="1" applyFont="1" applyBorder="1" applyAlignment="1">
      <alignment horizontal="center" vertical="center" wrapText="1"/>
    </xf>
    <xf numFmtId="1" fontId="2" fillId="0" borderId="16" xfId="0" applyNumberFormat="1" applyFont="1" applyBorder="1"/>
    <xf numFmtId="1" fontId="2" fillId="0" borderId="18" xfId="0" applyNumberFormat="1" applyFont="1" applyBorder="1"/>
    <xf numFmtId="1" fontId="0" fillId="0" borderId="20" xfId="0" applyNumberFormat="1" applyBorder="1"/>
    <xf numFmtId="1" fontId="2" fillId="0" borderId="31" xfId="0" applyNumberFormat="1" applyFont="1" applyBorder="1"/>
    <xf numFmtId="1" fontId="2" fillId="0" borderId="26" xfId="0" applyNumberFormat="1" applyFont="1" applyBorder="1"/>
    <xf numFmtId="1" fontId="0" fillId="0" borderId="27" xfId="0" applyNumberFormat="1" applyBorder="1"/>
    <xf numFmtId="0" fontId="2" fillId="0" borderId="126" xfId="0" applyFon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32" borderId="104" xfId="0" applyFill="1" applyBorder="1" applyAlignment="1">
      <alignment horizontal="center"/>
    </xf>
    <xf numFmtId="0" fontId="0" fillId="32" borderId="17" xfId="0" applyFill="1" applyBorder="1" applyAlignment="1">
      <alignment horizontal="center"/>
    </xf>
    <xf numFmtId="0" fontId="0" fillId="32" borderId="37" xfId="0" applyFill="1" applyBorder="1" applyAlignment="1">
      <alignment horizontal="center"/>
    </xf>
    <xf numFmtId="0" fontId="0" fillId="32" borderId="38" xfId="0" applyFill="1" applyBorder="1"/>
    <xf numFmtId="0" fontId="0" fillId="32" borderId="105" xfId="0" applyFill="1" applyBorder="1"/>
    <xf numFmtId="0" fontId="0" fillId="32" borderId="22" xfId="0" applyFill="1" applyBorder="1"/>
    <xf numFmtId="0" fontId="27" fillId="32" borderId="120" xfId="0" applyFont="1" applyFill="1" applyBorder="1" applyAlignment="1">
      <alignment horizontal="center"/>
    </xf>
    <xf numFmtId="0" fontId="27" fillId="32" borderId="119" xfId="0" applyFont="1" applyFill="1" applyBorder="1" applyAlignment="1">
      <alignment horizontal="center"/>
    </xf>
    <xf numFmtId="0" fontId="0" fillId="32" borderId="127" xfId="0" applyFill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0" fillId="32" borderId="42" xfId="0" applyFill="1" applyBorder="1" applyAlignment="1">
      <alignment horizontal="center"/>
    </xf>
    <xf numFmtId="0" fontId="0" fillId="32" borderId="128" xfId="0" applyFill="1" applyBorder="1"/>
    <xf numFmtId="0" fontId="0" fillId="31" borderId="30" xfId="0" applyFill="1" applyBorder="1" applyAlignment="1">
      <alignment horizontal="center"/>
    </xf>
    <xf numFmtId="0" fontId="0" fillId="31" borderId="115" xfId="0" applyFill="1" applyBorder="1" applyAlignment="1">
      <alignment horizontal="center"/>
    </xf>
    <xf numFmtId="0" fontId="0" fillId="34" borderId="0" xfId="0" applyFill="1"/>
    <xf numFmtId="0" fontId="0" fillId="2" borderId="107" xfId="0" applyFill="1" applyBorder="1"/>
    <xf numFmtId="0" fontId="26" fillId="32" borderId="24" xfId="0" applyFont="1" applyFill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32" borderId="0" xfId="0" applyFill="1" applyAlignment="1">
      <alignment horizontal="center"/>
    </xf>
    <xf numFmtId="166" fontId="27" fillId="32" borderId="117" xfId="0" applyNumberFormat="1" applyFont="1" applyFill="1" applyBorder="1" applyAlignment="1">
      <alignment horizontal="center"/>
    </xf>
    <xf numFmtId="166" fontId="27" fillId="32" borderId="17" xfId="0" applyNumberFormat="1" applyFont="1" applyFill="1" applyBorder="1" applyAlignment="1">
      <alignment horizontal="center"/>
    </xf>
    <xf numFmtId="10" fontId="27" fillId="32" borderId="21" xfId="0" applyNumberFormat="1" applyFont="1" applyFill="1" applyBorder="1" applyAlignment="1">
      <alignment horizontal="center"/>
    </xf>
    <xf numFmtId="10" fontId="27" fillId="32" borderId="22" xfId="0" applyNumberFormat="1" applyFont="1" applyFill="1" applyBorder="1" applyAlignment="1">
      <alignment horizontal="center"/>
    </xf>
    <xf numFmtId="0" fontId="26" fillId="32" borderId="36" xfId="0" applyFont="1" applyFill="1" applyBorder="1" applyAlignment="1">
      <alignment horizontal="center" vertical="center"/>
    </xf>
    <xf numFmtId="0" fontId="26" fillId="32" borderId="113" xfId="0" applyFont="1" applyFill="1" applyBorder="1" applyAlignment="1">
      <alignment horizontal="center" vertical="center" wrapText="1"/>
    </xf>
    <xf numFmtId="0" fontId="26" fillId="32" borderId="115" xfId="0" applyFont="1" applyFill="1" applyBorder="1" applyAlignment="1">
      <alignment horizontal="center" vertical="center" wrapText="1"/>
    </xf>
    <xf numFmtId="0" fontId="27" fillId="32" borderId="111" xfId="0" applyFont="1" applyFill="1" applyBorder="1" applyAlignment="1">
      <alignment horizontal="center"/>
    </xf>
    <xf numFmtId="0" fontId="26" fillId="32" borderId="34" xfId="0" applyFont="1" applyFill="1" applyBorder="1" applyAlignment="1">
      <alignment horizontal="center"/>
    </xf>
    <xf numFmtId="0" fontId="26" fillId="32" borderId="35" xfId="0" applyFont="1" applyFill="1" applyBorder="1" applyAlignment="1">
      <alignment horizontal="center"/>
    </xf>
    <xf numFmtId="0" fontId="26" fillId="32" borderId="111" xfId="0" applyFont="1" applyFill="1" applyBorder="1" applyAlignment="1">
      <alignment horizontal="center"/>
    </xf>
    <xf numFmtId="0" fontId="26" fillId="32" borderId="23" xfId="0" applyFont="1" applyFill="1" applyBorder="1" applyAlignment="1">
      <alignment horizontal="center" vertical="center"/>
    </xf>
    <xf numFmtId="167" fontId="0" fillId="0" borderId="32" xfId="0" applyNumberFormat="1" applyBorder="1" applyAlignment="1">
      <alignment horizontal="center" vertical="center"/>
    </xf>
    <xf numFmtId="172" fontId="0" fillId="0" borderId="104" xfId="0" applyNumberFormat="1" applyBorder="1" applyAlignment="1">
      <alignment horizontal="center"/>
    </xf>
    <xf numFmtId="0" fontId="0" fillId="32" borderId="129" xfId="0" applyFill="1" applyBorder="1"/>
    <xf numFmtId="0" fontId="26" fillId="32" borderId="43" xfId="0" applyFont="1" applyFill="1" applyBorder="1"/>
    <xf numFmtId="0" fontId="0" fillId="32" borderId="116" xfId="0" applyFill="1" applyBorder="1" applyAlignment="1">
      <alignment horizontal="right"/>
    </xf>
    <xf numFmtId="0" fontId="26" fillId="32" borderId="115" xfId="0" applyFont="1" applyFill="1" applyBorder="1"/>
    <xf numFmtId="0" fontId="0" fillId="32" borderId="116" xfId="0" applyFill="1" applyBorder="1"/>
    <xf numFmtId="0" fontId="2" fillId="32" borderId="23" xfId="0" applyFont="1" applyFill="1" applyBorder="1" applyAlignment="1">
      <alignment horizontal="right"/>
    </xf>
    <xf numFmtId="166" fontId="0" fillId="32" borderId="36" xfId="0" applyNumberFormat="1" applyFill="1" applyBorder="1" applyAlignment="1">
      <alignment horizontal="center"/>
    </xf>
    <xf numFmtId="0" fontId="26" fillId="32" borderId="117" xfId="0" applyFont="1" applyFill="1" applyBorder="1" applyAlignment="1">
      <alignment horizontal="center" vertical="center"/>
    </xf>
    <xf numFmtId="0" fontId="26" fillId="32" borderId="17" xfId="0" applyFont="1" applyFill="1" applyBorder="1" applyAlignment="1">
      <alignment horizontal="center" vertical="center"/>
    </xf>
    <xf numFmtId="0" fontId="0" fillId="32" borderId="23" xfId="0" applyFill="1" applyBorder="1"/>
    <xf numFmtId="0" fontId="0" fillId="32" borderId="36" xfId="0" applyFill="1" applyBorder="1" applyAlignment="1">
      <alignment horizontal="right"/>
    </xf>
    <xf numFmtId="0" fontId="2" fillId="0" borderId="0" xfId="0" applyFont="1" applyAlignment="1">
      <alignment horizontal="right" vertical="center"/>
    </xf>
    <xf numFmtId="0" fontId="26" fillId="32" borderId="114" xfId="0" applyFont="1" applyFill="1" applyBorder="1" applyAlignment="1">
      <alignment horizontal="center" vertical="center"/>
    </xf>
    <xf numFmtId="0" fontId="0" fillId="0" borderId="130" xfId="0" applyBorder="1" applyAlignment="1">
      <alignment horizontal="center"/>
    </xf>
    <xf numFmtId="166" fontId="0" fillId="0" borderId="23" xfId="0" applyNumberFormat="1" applyBorder="1" applyAlignment="1">
      <alignment horizontal="center"/>
    </xf>
    <xf numFmtId="0" fontId="2" fillId="0" borderId="36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/>
    </xf>
    <xf numFmtId="0" fontId="0" fillId="3" borderId="33" xfId="0" applyFill="1" applyBorder="1" applyAlignment="1">
      <alignment horizontal="center"/>
    </xf>
    <xf numFmtId="167" fontId="0" fillId="31" borderId="33" xfId="0" applyNumberFormat="1" applyFill="1" applyBorder="1" applyAlignment="1">
      <alignment horizontal="center"/>
    </xf>
    <xf numFmtId="0" fontId="26" fillId="32" borderId="0" xfId="0" applyFont="1" applyFill="1"/>
    <xf numFmtId="0" fontId="0" fillId="4" borderId="140" xfId="0" applyFill="1" applyBorder="1" applyAlignment="1">
      <alignment horizontal="right" vertical="center" wrapText="1"/>
    </xf>
    <xf numFmtId="0" fontId="0" fillId="0" borderId="0" xfId="0" applyNumberFormat="1"/>
    <xf numFmtId="0" fontId="0" fillId="0" borderId="141" xfId="0" applyFont="1" applyFill="1" applyBorder="1"/>
    <xf numFmtId="0" fontId="0" fillId="0" borderId="0" xfId="0" applyNumberFormat="1" applyAlignment="1">
      <alignment horizontal="center"/>
    </xf>
    <xf numFmtId="0" fontId="0" fillId="0" borderId="0" xfId="0" applyFont="1" applyFill="1" applyBorder="1"/>
    <xf numFmtId="0" fontId="0" fillId="0" borderId="141" xfId="0" applyNumberFormat="1" applyFont="1" applyFill="1" applyBorder="1" applyAlignment="1">
      <alignment horizontal="center"/>
    </xf>
    <xf numFmtId="49" fontId="0" fillId="0" borderId="0" xfId="0" applyNumberFormat="1"/>
    <xf numFmtId="0" fontId="3" fillId="0" borderId="0" xfId="0" applyFont="1"/>
    <xf numFmtId="0" fontId="0" fillId="30" borderId="0" xfId="0" applyFill="1"/>
    <xf numFmtId="166" fontId="0" fillId="30" borderId="0" xfId="0" applyNumberFormat="1" applyFill="1" applyAlignment="1">
      <alignment horizontal="center"/>
    </xf>
    <xf numFmtId="44" fontId="0" fillId="0" borderId="0" xfId="9075" applyFont="1"/>
    <xf numFmtId="0" fontId="0" fillId="0" borderId="141" xfId="0" applyFont="1" applyBorder="1"/>
    <xf numFmtId="11" fontId="0" fillId="0" borderId="0" xfId="0" applyNumberFormat="1"/>
    <xf numFmtId="173" fontId="0" fillId="0" borderId="0" xfId="9075" applyNumberFormat="1" applyFont="1" applyAlignment="1">
      <alignment horizontal="center"/>
    </xf>
    <xf numFmtId="0" fontId="45" fillId="0" borderId="0" xfId="0" applyFont="1" applyAlignment="1">
      <alignment horizontal="left" vertical="center"/>
    </xf>
    <xf numFmtId="171" fontId="0" fillId="31" borderId="140" xfId="0" applyNumberFormat="1" applyFill="1" applyBorder="1" applyAlignment="1">
      <alignment horizontal="center" vertical="center"/>
    </xf>
    <xf numFmtId="166" fontId="26" fillId="32" borderId="36" xfId="0" applyNumberFormat="1" applyFont="1" applyFill="1" applyBorder="1" applyAlignment="1">
      <alignment horizontal="center"/>
    </xf>
    <xf numFmtId="166" fontId="26" fillId="32" borderId="24" xfId="0" applyNumberFormat="1" applyFont="1" applyFill="1" applyBorder="1" applyAlignment="1">
      <alignment horizontal="center"/>
    </xf>
    <xf numFmtId="0" fontId="0" fillId="4" borderId="28" xfId="0" applyFill="1" applyBorder="1" applyAlignment="1">
      <alignment horizontal="center" vertical="center" wrapText="1"/>
    </xf>
    <xf numFmtId="0" fontId="0" fillId="4" borderId="29" xfId="0" applyFill="1" applyBorder="1" applyAlignment="1">
      <alignment horizontal="center" vertical="center" wrapText="1"/>
    </xf>
    <xf numFmtId="0" fontId="0" fillId="4" borderId="30" xfId="0" applyFill="1" applyBorder="1" applyAlignment="1">
      <alignment horizontal="center" vertical="center" wrapText="1"/>
    </xf>
    <xf numFmtId="0" fontId="0" fillId="4" borderId="116" xfId="0" applyFill="1" applyBorder="1" applyAlignment="1">
      <alignment horizontal="center" vertical="center" wrapText="1"/>
    </xf>
    <xf numFmtId="0" fontId="0" fillId="4" borderId="114" xfId="0" applyFill="1" applyBorder="1" applyAlignment="1">
      <alignment horizontal="center" vertical="center" wrapText="1"/>
    </xf>
    <xf numFmtId="0" fontId="0" fillId="4" borderId="115" xfId="0" applyFill="1" applyBorder="1" applyAlignment="1">
      <alignment horizontal="center" vertical="center" wrapText="1"/>
    </xf>
    <xf numFmtId="166" fontId="0" fillId="31" borderId="28" xfId="0" applyNumberFormat="1" applyFill="1" applyBorder="1" applyAlignment="1">
      <alignment horizontal="center" vertical="center"/>
    </xf>
    <xf numFmtId="166" fontId="0" fillId="31" borderId="29" xfId="0" applyNumberFormat="1" applyFill="1" applyBorder="1" applyAlignment="1">
      <alignment horizontal="center" vertical="center"/>
    </xf>
    <xf numFmtId="166" fontId="0" fillId="31" borderId="30" xfId="0" applyNumberFormat="1" applyFill="1" applyBorder="1" applyAlignment="1">
      <alignment horizontal="center" vertical="center"/>
    </xf>
    <xf numFmtId="166" fontId="0" fillId="31" borderId="129" xfId="0" applyNumberFormat="1" applyFill="1" applyBorder="1" applyAlignment="1">
      <alignment horizontal="center" vertical="center"/>
    </xf>
    <xf numFmtId="166" fontId="0" fillId="31" borderId="0" xfId="0" applyNumberFormat="1" applyFill="1" applyAlignment="1">
      <alignment horizontal="center" vertical="center"/>
    </xf>
    <xf numFmtId="166" fontId="0" fillId="31" borderId="43" xfId="0" applyNumberFormat="1" applyFill="1" applyBorder="1" applyAlignment="1">
      <alignment horizontal="center" vertical="center"/>
    </xf>
    <xf numFmtId="166" fontId="0" fillId="31" borderId="116" xfId="0" applyNumberFormat="1" applyFill="1" applyBorder="1" applyAlignment="1">
      <alignment horizontal="center" vertical="center"/>
    </xf>
    <xf numFmtId="166" fontId="0" fillId="31" borderId="114" xfId="0" applyNumberFormat="1" applyFill="1" applyBorder="1" applyAlignment="1">
      <alignment horizontal="center" vertical="center"/>
    </xf>
    <xf numFmtId="166" fontId="0" fillId="31" borderId="115" xfId="0" applyNumberFormat="1" applyFill="1" applyBorder="1" applyAlignment="1">
      <alignment horizontal="center" vertical="center"/>
    </xf>
    <xf numFmtId="0" fontId="26" fillId="32" borderId="20" xfId="0" applyFont="1" applyFill="1" applyBorder="1" applyAlignment="1">
      <alignment horizontal="right"/>
    </xf>
    <xf numFmtId="0" fontId="26" fillId="32" borderId="21" xfId="0" applyFont="1" applyFill="1" applyBorder="1" applyAlignment="1">
      <alignment horizontal="right"/>
    </xf>
    <xf numFmtId="0" fontId="26" fillId="32" borderId="16" xfId="0" applyFont="1" applyFill="1" applyBorder="1" applyAlignment="1">
      <alignment horizontal="center" vertical="center"/>
    </xf>
    <xf numFmtId="0" fontId="26" fillId="32" borderId="117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0" xfId="0" applyFont="1" applyAlignment="1">
      <alignment horizontal="right" vertical="center"/>
    </xf>
    <xf numFmtId="0" fontId="26" fillId="32" borderId="23" xfId="0" applyFont="1" applyFill="1" applyBorder="1" applyAlignment="1">
      <alignment horizontal="center"/>
    </xf>
    <xf numFmtId="0" fontId="26" fillId="32" borderId="24" xfId="0" applyFont="1" applyFill="1" applyBorder="1" applyAlignment="1">
      <alignment horizontal="center"/>
    </xf>
    <xf numFmtId="0" fontId="2" fillId="0" borderId="112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0" fontId="26" fillId="32" borderId="16" xfId="0" applyFont="1" applyFill="1" applyBorder="1" applyAlignment="1">
      <alignment horizontal="right"/>
    </xf>
    <xf numFmtId="0" fontId="26" fillId="32" borderId="117" xfId="0" applyFont="1" applyFill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2" fillId="0" borderId="34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111" xfId="0" applyFont="1" applyBorder="1" applyAlignment="1">
      <alignment horizontal="center"/>
    </xf>
    <xf numFmtId="0" fontId="26" fillId="32" borderId="31" xfId="0" applyFont="1" applyFill="1" applyBorder="1" applyAlignment="1">
      <alignment horizontal="center"/>
    </xf>
    <xf numFmtId="0" fontId="26" fillId="32" borderId="44" xfId="0" applyFont="1" applyFill="1" applyBorder="1" applyAlignment="1">
      <alignment horizontal="center"/>
    </xf>
    <xf numFmtId="0" fontId="26" fillId="32" borderId="26" xfId="0" applyFont="1" applyFill="1" applyBorder="1" applyAlignment="1">
      <alignment horizontal="center"/>
    </xf>
    <xf numFmtId="0" fontId="26" fillId="32" borderId="40" xfId="0" applyFont="1" applyFill="1" applyBorder="1" applyAlignment="1">
      <alignment horizontal="center"/>
    </xf>
    <xf numFmtId="0" fontId="26" fillId="32" borderId="36" xfId="0" applyFont="1" applyFill="1" applyBorder="1" applyAlignment="1">
      <alignment horizontal="center"/>
    </xf>
    <xf numFmtId="0" fontId="26" fillId="32" borderId="116" xfId="0" applyFont="1" applyFill="1" applyBorder="1" applyAlignment="1">
      <alignment horizontal="center"/>
    </xf>
    <xf numFmtId="0" fontId="26" fillId="32" borderId="114" xfId="0" applyFont="1" applyFill="1" applyBorder="1" applyAlignment="1">
      <alignment horizontal="center"/>
    </xf>
    <xf numFmtId="0" fontId="26" fillId="32" borderId="115" xfId="0" applyFont="1" applyFill="1" applyBorder="1" applyAlignment="1">
      <alignment horizontal="center"/>
    </xf>
    <xf numFmtId="0" fontId="2" fillId="0" borderId="20" xfId="0" applyFont="1" applyBorder="1" applyAlignment="1">
      <alignment horizontal="right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2" fillId="31" borderId="31" xfId="0" applyFont="1" applyFill="1" applyBorder="1" applyAlignment="1">
      <alignment horizontal="center" vertical="center"/>
    </xf>
    <xf numFmtId="0" fontId="2" fillId="31" borderId="44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wrapText="1"/>
    </xf>
    <xf numFmtId="174" fontId="0" fillId="0" borderId="0" xfId="0" applyNumberFormat="1" applyAlignment="1">
      <alignment horizontal="center"/>
    </xf>
  </cellXfs>
  <cellStyles count="9076">
    <cellStyle name="20% - Accent1" xfId="3808" builtinId="30" customBuiltin="1"/>
    <cellStyle name="20% - Accent1 2" xfId="4" xr:uid="{00000000-0005-0000-0000-000001000000}"/>
    <cellStyle name="20% - Accent1 3" xfId="5846" xr:uid="{00000000-0005-0000-0000-000002000000}"/>
    <cellStyle name="20% - Accent1 4" xfId="9054" xr:uid="{00000000-0005-0000-0000-000003000000}"/>
    <cellStyle name="20% - Accent2" xfId="3811" builtinId="34" customBuiltin="1"/>
    <cellStyle name="20% - Accent2 2" xfId="5" xr:uid="{00000000-0005-0000-0000-000005000000}"/>
    <cellStyle name="20% - Accent2 3" xfId="5848" xr:uid="{00000000-0005-0000-0000-000006000000}"/>
    <cellStyle name="20% - Accent2 4" xfId="9057" xr:uid="{00000000-0005-0000-0000-000007000000}"/>
    <cellStyle name="20% - Accent3" xfId="3814" builtinId="38" customBuiltin="1"/>
    <cellStyle name="20% - Accent3 2" xfId="6" xr:uid="{00000000-0005-0000-0000-000009000000}"/>
    <cellStyle name="20% - Accent3 3" xfId="5850" xr:uid="{00000000-0005-0000-0000-00000A000000}"/>
    <cellStyle name="20% - Accent3 4" xfId="9060" xr:uid="{00000000-0005-0000-0000-00000B000000}"/>
    <cellStyle name="20% - Accent4" xfId="3817" builtinId="42" customBuiltin="1"/>
    <cellStyle name="20% - Accent4 2" xfId="7" xr:uid="{00000000-0005-0000-0000-00000D000000}"/>
    <cellStyle name="20% - Accent4 3" xfId="5852" xr:uid="{00000000-0005-0000-0000-00000E000000}"/>
    <cellStyle name="20% - Accent4 4" xfId="9064" xr:uid="{00000000-0005-0000-0000-00000F000000}"/>
    <cellStyle name="20% - Accent5" xfId="3820" builtinId="46" customBuiltin="1"/>
    <cellStyle name="20% - Accent5 2" xfId="8" xr:uid="{00000000-0005-0000-0000-000011000000}"/>
    <cellStyle name="20% - Accent5 3" xfId="5854" xr:uid="{00000000-0005-0000-0000-000012000000}"/>
    <cellStyle name="20% - Accent5 4" xfId="9068" xr:uid="{00000000-0005-0000-0000-000013000000}"/>
    <cellStyle name="20% - Accent6" xfId="3823" builtinId="50" customBuiltin="1"/>
    <cellStyle name="20% - Accent6 2" xfId="9" xr:uid="{00000000-0005-0000-0000-000015000000}"/>
    <cellStyle name="20% - Accent6 3" xfId="5856" xr:uid="{00000000-0005-0000-0000-000016000000}"/>
    <cellStyle name="20% - Accent6 4" xfId="9072" xr:uid="{00000000-0005-0000-0000-000017000000}"/>
    <cellStyle name="40% - Accent1" xfId="3809" builtinId="31" customBuiltin="1"/>
    <cellStyle name="40% - Accent1 2" xfId="10" xr:uid="{00000000-0005-0000-0000-000019000000}"/>
    <cellStyle name="40% - Accent1 3" xfId="5847" xr:uid="{00000000-0005-0000-0000-00001A000000}"/>
    <cellStyle name="40% - Accent1 4" xfId="9055" xr:uid="{00000000-0005-0000-0000-00001B000000}"/>
    <cellStyle name="40% - Accent2" xfId="3812" builtinId="35" customBuiltin="1"/>
    <cellStyle name="40% - Accent2 2" xfId="11" xr:uid="{00000000-0005-0000-0000-00001D000000}"/>
    <cellStyle name="40% - Accent2 3" xfId="5849" xr:uid="{00000000-0005-0000-0000-00001E000000}"/>
    <cellStyle name="40% - Accent2 4" xfId="9058" xr:uid="{00000000-0005-0000-0000-00001F000000}"/>
    <cellStyle name="40% - Accent3" xfId="3815" builtinId="39" customBuiltin="1"/>
    <cellStyle name="40% - Accent3 2" xfId="12" xr:uid="{00000000-0005-0000-0000-000021000000}"/>
    <cellStyle name="40% - Accent3 3" xfId="5851" xr:uid="{00000000-0005-0000-0000-000022000000}"/>
    <cellStyle name="40% - Accent3 4" xfId="9061" xr:uid="{00000000-0005-0000-0000-000023000000}"/>
    <cellStyle name="40% - Accent4" xfId="3818" builtinId="43" customBuiltin="1"/>
    <cellStyle name="40% - Accent4 2" xfId="13" xr:uid="{00000000-0005-0000-0000-000025000000}"/>
    <cellStyle name="40% - Accent4 3" xfId="5853" xr:uid="{00000000-0005-0000-0000-000026000000}"/>
    <cellStyle name="40% - Accent4 4" xfId="9065" xr:uid="{00000000-0005-0000-0000-000027000000}"/>
    <cellStyle name="40% - Accent5" xfId="3821" builtinId="47" customBuiltin="1"/>
    <cellStyle name="40% - Accent5 2" xfId="14" xr:uid="{00000000-0005-0000-0000-000029000000}"/>
    <cellStyle name="40% - Accent5 3" xfId="5855" xr:uid="{00000000-0005-0000-0000-00002A000000}"/>
    <cellStyle name="40% - Accent5 4" xfId="9069" xr:uid="{00000000-0005-0000-0000-00002B000000}"/>
    <cellStyle name="40% - Accent6" xfId="3824" builtinId="51" customBuiltin="1"/>
    <cellStyle name="40% - Accent6 2" xfId="15" xr:uid="{00000000-0005-0000-0000-00002D000000}"/>
    <cellStyle name="40% - Accent6 3" xfId="5857" xr:uid="{00000000-0005-0000-0000-00002E000000}"/>
    <cellStyle name="40% - Accent6 4" xfId="9073" xr:uid="{00000000-0005-0000-0000-00002F000000}"/>
    <cellStyle name="60% - Accent1 2" xfId="16" xr:uid="{00000000-0005-0000-0000-000030000000}"/>
    <cellStyle name="60% - Accent1 3" xfId="9056" xr:uid="{00000000-0005-0000-0000-000031000000}"/>
    <cellStyle name="60% - Accent1 4" xfId="3862" xr:uid="{00000000-0005-0000-0000-000032000000}"/>
    <cellStyle name="60% - Accent2 2" xfId="17" xr:uid="{00000000-0005-0000-0000-000033000000}"/>
    <cellStyle name="60% - Accent2 3" xfId="9059" xr:uid="{00000000-0005-0000-0000-000034000000}"/>
    <cellStyle name="60% - Accent2 4" xfId="3863" xr:uid="{00000000-0005-0000-0000-000035000000}"/>
    <cellStyle name="60% - Accent3 2" xfId="18" xr:uid="{00000000-0005-0000-0000-000036000000}"/>
    <cellStyle name="60% - Accent3 3" xfId="9062" xr:uid="{00000000-0005-0000-0000-000037000000}"/>
    <cellStyle name="60% - Accent3 4" xfId="3864" xr:uid="{00000000-0005-0000-0000-000038000000}"/>
    <cellStyle name="60% - Accent4 2" xfId="19" xr:uid="{00000000-0005-0000-0000-000039000000}"/>
    <cellStyle name="60% - Accent4 3" xfId="9066" xr:uid="{00000000-0005-0000-0000-00003A000000}"/>
    <cellStyle name="60% - Accent4 4" xfId="3865" xr:uid="{00000000-0005-0000-0000-00003B000000}"/>
    <cellStyle name="60% - Accent5 2" xfId="20" xr:uid="{00000000-0005-0000-0000-00003C000000}"/>
    <cellStyle name="60% - Accent5 3" xfId="9070" xr:uid="{00000000-0005-0000-0000-00003D000000}"/>
    <cellStyle name="60% - Accent5 4" xfId="3866" xr:uid="{00000000-0005-0000-0000-00003E000000}"/>
    <cellStyle name="60% - Accent6 2" xfId="21" xr:uid="{00000000-0005-0000-0000-00003F000000}"/>
    <cellStyle name="60% - Accent6 3" xfId="9074" xr:uid="{00000000-0005-0000-0000-000040000000}"/>
    <cellStyle name="60% - Accent6 4" xfId="3867" xr:uid="{00000000-0005-0000-0000-000041000000}"/>
    <cellStyle name="Accent1" xfId="3807" builtinId="29" customBuiltin="1"/>
    <cellStyle name="Accent1 2" xfId="22" xr:uid="{00000000-0005-0000-0000-000043000000}"/>
    <cellStyle name="Accent2" xfId="3810" builtinId="33" customBuiltin="1"/>
    <cellStyle name="Accent2 2" xfId="23" xr:uid="{00000000-0005-0000-0000-000045000000}"/>
    <cellStyle name="Accent3" xfId="3813" builtinId="37" customBuiltin="1"/>
    <cellStyle name="Accent3 2" xfId="24" xr:uid="{00000000-0005-0000-0000-000047000000}"/>
    <cellStyle name="Accent4" xfId="3816" builtinId="41" customBuiltin="1"/>
    <cellStyle name="Accent4 2" xfId="25" xr:uid="{00000000-0005-0000-0000-000049000000}"/>
    <cellStyle name="Accent5" xfId="3819" builtinId="45" customBuiltin="1"/>
    <cellStyle name="Accent5 2" xfId="26" xr:uid="{00000000-0005-0000-0000-00004B000000}"/>
    <cellStyle name="Accent6" xfId="3822" builtinId="49" customBuiltin="1"/>
    <cellStyle name="Accent6 2" xfId="27" xr:uid="{00000000-0005-0000-0000-00004D000000}"/>
    <cellStyle name="Bad" xfId="3798" builtinId="27" customBuiltin="1"/>
    <cellStyle name="Bad 2" xfId="28" xr:uid="{00000000-0005-0000-0000-00004F000000}"/>
    <cellStyle name="Calculation" xfId="3801" builtinId="22" customBuiltin="1"/>
    <cellStyle name="Calculation 2" xfId="29" xr:uid="{00000000-0005-0000-0000-000051000000}"/>
    <cellStyle name="Calculation 2 10" xfId="3628" xr:uid="{00000000-0005-0000-0000-000052000000}"/>
    <cellStyle name="Calculation 2 10 2" xfId="5631" xr:uid="{00000000-0005-0000-0000-000053000000}"/>
    <cellStyle name="Calculation 2 11" xfId="3694" xr:uid="{00000000-0005-0000-0000-000054000000}"/>
    <cellStyle name="Calculation 2 12" xfId="3713" xr:uid="{00000000-0005-0000-0000-000055000000}"/>
    <cellStyle name="Calculation 2 13" xfId="3714" xr:uid="{00000000-0005-0000-0000-000056000000}"/>
    <cellStyle name="Calculation 2 14" xfId="3698" xr:uid="{00000000-0005-0000-0000-000057000000}"/>
    <cellStyle name="Calculation 2 15" xfId="3745" xr:uid="{00000000-0005-0000-0000-000058000000}"/>
    <cellStyle name="Calculation 2 16" xfId="3680" xr:uid="{00000000-0005-0000-0000-000059000000}"/>
    <cellStyle name="Calculation 2 17" xfId="3644" xr:uid="{00000000-0005-0000-0000-00005A000000}"/>
    <cellStyle name="Calculation 2 18" xfId="3763" xr:uid="{00000000-0005-0000-0000-00005B000000}"/>
    <cellStyle name="Calculation 2 19" xfId="3780" xr:uid="{00000000-0005-0000-0000-00005C000000}"/>
    <cellStyle name="Calculation 2 2" xfId="30" xr:uid="{00000000-0005-0000-0000-00005D000000}"/>
    <cellStyle name="Calculation 2 2 10" xfId="3684" xr:uid="{00000000-0005-0000-0000-00005E000000}"/>
    <cellStyle name="Calculation 2 2 11" xfId="3697" xr:uid="{00000000-0005-0000-0000-00005F000000}"/>
    <cellStyle name="Calculation 2 2 12" xfId="3701" xr:uid="{00000000-0005-0000-0000-000060000000}"/>
    <cellStyle name="Calculation 2 2 13" xfId="3679" xr:uid="{00000000-0005-0000-0000-000061000000}"/>
    <cellStyle name="Calculation 2 2 14" xfId="3643" xr:uid="{00000000-0005-0000-0000-000062000000}"/>
    <cellStyle name="Calculation 2 2 15" xfId="3651" xr:uid="{00000000-0005-0000-0000-000063000000}"/>
    <cellStyle name="Calculation 2 2 16" xfId="3779" xr:uid="{00000000-0005-0000-0000-000064000000}"/>
    <cellStyle name="Calculation 2 2 17" xfId="3775" xr:uid="{00000000-0005-0000-0000-000065000000}"/>
    <cellStyle name="Calculation 2 2 18" xfId="3769" xr:uid="{00000000-0005-0000-0000-000066000000}"/>
    <cellStyle name="Calculation 2 2 2" xfId="3325" xr:uid="{00000000-0005-0000-0000-000067000000}"/>
    <cellStyle name="Calculation 2 2 2 2" xfId="5810" xr:uid="{00000000-0005-0000-0000-000068000000}"/>
    <cellStyle name="Calculation 2 2 2 3" xfId="5626" xr:uid="{00000000-0005-0000-0000-000069000000}"/>
    <cellStyle name="Calculation 2 2 3" xfId="3321" xr:uid="{00000000-0005-0000-0000-00006A000000}"/>
    <cellStyle name="Calculation 2 2 3 2" xfId="5700" xr:uid="{00000000-0005-0000-0000-00006B000000}"/>
    <cellStyle name="Calculation 2 2 3 3" xfId="5484" xr:uid="{00000000-0005-0000-0000-00006C000000}"/>
    <cellStyle name="Calculation 2 2 4" xfId="3621" xr:uid="{00000000-0005-0000-0000-00006D000000}"/>
    <cellStyle name="Calculation 2 2 4 2" xfId="5816" xr:uid="{00000000-0005-0000-0000-00006E000000}"/>
    <cellStyle name="Calculation 2 2 4 3" xfId="5636" xr:uid="{00000000-0005-0000-0000-00006F000000}"/>
    <cellStyle name="Calculation 2 2 5" xfId="3624" xr:uid="{00000000-0005-0000-0000-000070000000}"/>
    <cellStyle name="Calculation 2 2 5 2" xfId="5825" xr:uid="{00000000-0005-0000-0000-000071000000}"/>
    <cellStyle name="Calculation 2 2 5 3" xfId="5647" xr:uid="{00000000-0005-0000-0000-000072000000}"/>
    <cellStyle name="Calculation 2 2 6" xfId="3317" xr:uid="{00000000-0005-0000-0000-000073000000}"/>
    <cellStyle name="Calculation 2 2 6 2" xfId="5837" xr:uid="{00000000-0005-0000-0000-000074000000}"/>
    <cellStyle name="Calculation 2 2 6 3" xfId="5661" xr:uid="{00000000-0005-0000-0000-000075000000}"/>
    <cellStyle name="Calculation 2 2 7" xfId="3627" xr:uid="{00000000-0005-0000-0000-000076000000}"/>
    <cellStyle name="Calculation 2 2 7 2" xfId="5630" xr:uid="{00000000-0005-0000-0000-000077000000}"/>
    <cellStyle name="Calculation 2 2 8" xfId="3693" xr:uid="{00000000-0005-0000-0000-000078000000}"/>
    <cellStyle name="Calculation 2 2 9" xfId="3712" xr:uid="{00000000-0005-0000-0000-000079000000}"/>
    <cellStyle name="Calculation 2 20" xfId="3776" xr:uid="{00000000-0005-0000-0000-00007A000000}"/>
    <cellStyle name="Calculation 2 21" xfId="3770" xr:uid="{00000000-0005-0000-0000-00007B000000}"/>
    <cellStyle name="Calculation 2 3" xfId="31" xr:uid="{00000000-0005-0000-0000-00007C000000}"/>
    <cellStyle name="Calculation 2 3 10" xfId="3741" xr:uid="{00000000-0005-0000-0000-00007D000000}"/>
    <cellStyle name="Calculation 2 3 11" xfId="3696" xr:uid="{00000000-0005-0000-0000-00007E000000}"/>
    <cellStyle name="Calculation 2 3 12" xfId="3700" xr:uid="{00000000-0005-0000-0000-00007F000000}"/>
    <cellStyle name="Calculation 2 3 13" xfId="3678" xr:uid="{00000000-0005-0000-0000-000080000000}"/>
    <cellStyle name="Calculation 2 3 14" xfId="3642" xr:uid="{00000000-0005-0000-0000-000081000000}"/>
    <cellStyle name="Calculation 2 3 15" xfId="3650" xr:uid="{00000000-0005-0000-0000-000082000000}"/>
    <cellStyle name="Calculation 2 3 16" xfId="3778" xr:uid="{00000000-0005-0000-0000-000083000000}"/>
    <cellStyle name="Calculation 2 3 17" xfId="3772" xr:uid="{00000000-0005-0000-0000-000084000000}"/>
    <cellStyle name="Calculation 2 3 18" xfId="3768" xr:uid="{00000000-0005-0000-0000-000085000000}"/>
    <cellStyle name="Calculation 2 3 2" xfId="3326" xr:uid="{00000000-0005-0000-0000-000086000000}"/>
    <cellStyle name="Calculation 2 3 2 2" xfId="5809" xr:uid="{00000000-0005-0000-0000-000087000000}"/>
    <cellStyle name="Calculation 2 3 2 3" xfId="5625" xr:uid="{00000000-0005-0000-0000-000088000000}"/>
    <cellStyle name="Calculation 2 3 3" xfId="3322" xr:uid="{00000000-0005-0000-0000-000089000000}"/>
    <cellStyle name="Calculation 2 3 3 2" xfId="5701" xr:uid="{00000000-0005-0000-0000-00008A000000}"/>
    <cellStyle name="Calculation 2 3 3 3" xfId="5485" xr:uid="{00000000-0005-0000-0000-00008B000000}"/>
    <cellStyle name="Calculation 2 3 4" xfId="3620" xr:uid="{00000000-0005-0000-0000-00008C000000}"/>
    <cellStyle name="Calculation 2 3 4 2" xfId="5815" xr:uid="{00000000-0005-0000-0000-00008D000000}"/>
    <cellStyle name="Calculation 2 3 4 3" xfId="5635" xr:uid="{00000000-0005-0000-0000-00008E000000}"/>
    <cellStyle name="Calculation 2 3 5" xfId="3623" xr:uid="{00000000-0005-0000-0000-00008F000000}"/>
    <cellStyle name="Calculation 2 3 5 2" xfId="5824" xr:uid="{00000000-0005-0000-0000-000090000000}"/>
    <cellStyle name="Calculation 2 3 5 3" xfId="5646" xr:uid="{00000000-0005-0000-0000-000091000000}"/>
    <cellStyle name="Calculation 2 3 6" xfId="3318" xr:uid="{00000000-0005-0000-0000-000092000000}"/>
    <cellStyle name="Calculation 2 3 6 2" xfId="5836" xr:uid="{00000000-0005-0000-0000-000093000000}"/>
    <cellStyle name="Calculation 2 3 6 3" xfId="5660" xr:uid="{00000000-0005-0000-0000-000094000000}"/>
    <cellStyle name="Calculation 2 3 7" xfId="3314" xr:uid="{00000000-0005-0000-0000-000095000000}"/>
    <cellStyle name="Calculation 2 3 7 2" xfId="5629" xr:uid="{00000000-0005-0000-0000-000096000000}"/>
    <cellStyle name="Calculation 2 3 8" xfId="3692" xr:uid="{00000000-0005-0000-0000-000097000000}"/>
    <cellStyle name="Calculation 2 3 9" xfId="3711" xr:uid="{00000000-0005-0000-0000-000098000000}"/>
    <cellStyle name="Calculation 2 4" xfId="32" xr:uid="{00000000-0005-0000-0000-000099000000}"/>
    <cellStyle name="Calculation 2 4 10" xfId="3683" xr:uid="{00000000-0005-0000-0000-00009A000000}"/>
    <cellStyle name="Calculation 2 4 11" xfId="3695" xr:uid="{00000000-0005-0000-0000-00009B000000}"/>
    <cellStyle name="Calculation 2 4 12" xfId="3699" xr:uid="{00000000-0005-0000-0000-00009C000000}"/>
    <cellStyle name="Calculation 2 4 13" xfId="3677" xr:uid="{00000000-0005-0000-0000-00009D000000}"/>
    <cellStyle name="Calculation 2 4 14" xfId="3673" xr:uid="{00000000-0005-0000-0000-00009E000000}"/>
    <cellStyle name="Calculation 2 4 15" xfId="3649" xr:uid="{00000000-0005-0000-0000-00009F000000}"/>
    <cellStyle name="Calculation 2 4 16" xfId="3777" xr:uid="{00000000-0005-0000-0000-0000A0000000}"/>
    <cellStyle name="Calculation 2 4 17" xfId="3771" xr:uid="{00000000-0005-0000-0000-0000A1000000}"/>
    <cellStyle name="Calculation 2 4 18" xfId="3767" xr:uid="{00000000-0005-0000-0000-0000A2000000}"/>
    <cellStyle name="Calculation 2 4 2" xfId="3327" xr:uid="{00000000-0005-0000-0000-0000A3000000}"/>
    <cellStyle name="Calculation 2 4 2 2" xfId="5808" xr:uid="{00000000-0005-0000-0000-0000A4000000}"/>
    <cellStyle name="Calculation 2 4 2 3" xfId="5624" xr:uid="{00000000-0005-0000-0000-0000A5000000}"/>
    <cellStyle name="Calculation 2 4 3" xfId="3323" xr:uid="{00000000-0005-0000-0000-0000A6000000}"/>
    <cellStyle name="Calculation 2 4 3 2" xfId="5702" xr:uid="{00000000-0005-0000-0000-0000A7000000}"/>
    <cellStyle name="Calculation 2 4 3 3" xfId="5486" xr:uid="{00000000-0005-0000-0000-0000A8000000}"/>
    <cellStyle name="Calculation 2 4 4" xfId="3619" xr:uid="{00000000-0005-0000-0000-0000A9000000}"/>
    <cellStyle name="Calculation 2 4 4 2" xfId="5814" xr:uid="{00000000-0005-0000-0000-0000AA000000}"/>
    <cellStyle name="Calculation 2 4 4 3" xfId="5634" xr:uid="{00000000-0005-0000-0000-0000AB000000}"/>
    <cellStyle name="Calculation 2 4 5" xfId="3647" xr:uid="{00000000-0005-0000-0000-0000AC000000}"/>
    <cellStyle name="Calculation 2 4 5 2" xfId="5823" xr:uid="{00000000-0005-0000-0000-0000AD000000}"/>
    <cellStyle name="Calculation 2 4 5 3" xfId="5645" xr:uid="{00000000-0005-0000-0000-0000AE000000}"/>
    <cellStyle name="Calculation 2 4 6" xfId="3319" xr:uid="{00000000-0005-0000-0000-0000AF000000}"/>
    <cellStyle name="Calculation 2 4 6 2" xfId="5835" xr:uid="{00000000-0005-0000-0000-0000B0000000}"/>
    <cellStyle name="Calculation 2 4 6 3" xfId="5659" xr:uid="{00000000-0005-0000-0000-0000B1000000}"/>
    <cellStyle name="Calculation 2 4 7" xfId="3626" xr:uid="{00000000-0005-0000-0000-0000B2000000}"/>
    <cellStyle name="Calculation 2 4 7 2" xfId="5628" xr:uid="{00000000-0005-0000-0000-0000B3000000}"/>
    <cellStyle name="Calculation 2 4 8" xfId="3691" xr:uid="{00000000-0005-0000-0000-0000B4000000}"/>
    <cellStyle name="Calculation 2 4 9" xfId="3710" xr:uid="{00000000-0005-0000-0000-0000B5000000}"/>
    <cellStyle name="Calculation 2 5" xfId="3324" xr:uid="{00000000-0005-0000-0000-0000B6000000}"/>
    <cellStyle name="Calculation 2 5 2" xfId="5811" xr:uid="{00000000-0005-0000-0000-0000B7000000}"/>
    <cellStyle name="Calculation 2 5 3" xfId="5627" xr:uid="{00000000-0005-0000-0000-0000B8000000}"/>
    <cellStyle name="Calculation 2 6" xfId="3320" xr:uid="{00000000-0005-0000-0000-0000B9000000}"/>
    <cellStyle name="Calculation 2 6 2" xfId="5699" xr:uid="{00000000-0005-0000-0000-0000BA000000}"/>
    <cellStyle name="Calculation 2 6 3" xfId="5483" xr:uid="{00000000-0005-0000-0000-0000BB000000}"/>
    <cellStyle name="Calculation 2 7" xfId="3622" xr:uid="{00000000-0005-0000-0000-0000BC000000}"/>
    <cellStyle name="Calculation 2 7 2" xfId="5817" xr:uid="{00000000-0005-0000-0000-0000BD000000}"/>
    <cellStyle name="Calculation 2 7 3" xfId="5637" xr:uid="{00000000-0005-0000-0000-0000BE000000}"/>
    <cellStyle name="Calculation 2 8" xfId="3625" xr:uid="{00000000-0005-0000-0000-0000BF000000}"/>
    <cellStyle name="Calculation 2 8 2" xfId="5826" xr:uid="{00000000-0005-0000-0000-0000C0000000}"/>
    <cellStyle name="Calculation 2 8 3" xfId="5648" xr:uid="{00000000-0005-0000-0000-0000C1000000}"/>
    <cellStyle name="Calculation 2 9" xfId="3316" xr:uid="{00000000-0005-0000-0000-0000C2000000}"/>
    <cellStyle name="Calculation 2 9 2" xfId="5838" xr:uid="{00000000-0005-0000-0000-0000C3000000}"/>
    <cellStyle name="Calculation 2 9 3" xfId="5662" xr:uid="{00000000-0005-0000-0000-0000C4000000}"/>
    <cellStyle name="Check Cell" xfId="3803" builtinId="23" customBuiltin="1"/>
    <cellStyle name="Check Cell 2" xfId="33" xr:uid="{00000000-0005-0000-0000-0000C6000000}"/>
    <cellStyle name="Comma 10" xfId="34" xr:uid="{00000000-0005-0000-0000-0000C7000000}"/>
    <cellStyle name="Comma 10 2" xfId="3907" xr:uid="{00000000-0005-0000-0000-0000C8000000}"/>
    <cellStyle name="Comma 11" xfId="5859" xr:uid="{00000000-0005-0000-0000-0000C9000000}"/>
    <cellStyle name="Comma 12" xfId="3825" xr:uid="{00000000-0005-0000-0000-0000CA000000}"/>
    <cellStyle name="Comma 2" xfId="35" xr:uid="{00000000-0005-0000-0000-0000CB000000}"/>
    <cellStyle name="Comma 2 10" xfId="36" xr:uid="{00000000-0005-0000-0000-0000CC000000}"/>
    <cellStyle name="Comma 2 10 2" xfId="37" xr:uid="{00000000-0005-0000-0000-0000CD000000}"/>
    <cellStyle name="Comma 2 10 2 2" xfId="5890" xr:uid="{00000000-0005-0000-0000-0000CE000000}"/>
    <cellStyle name="Comma 2 10 2 3" xfId="3910" xr:uid="{00000000-0005-0000-0000-0000CF000000}"/>
    <cellStyle name="Comma 2 10 3" xfId="5889" xr:uid="{00000000-0005-0000-0000-0000D0000000}"/>
    <cellStyle name="Comma 2 10 4" xfId="3909" xr:uid="{00000000-0005-0000-0000-0000D1000000}"/>
    <cellStyle name="Comma 2 11" xfId="38" xr:uid="{00000000-0005-0000-0000-0000D2000000}"/>
    <cellStyle name="Comma 2 11 2" xfId="39" xr:uid="{00000000-0005-0000-0000-0000D3000000}"/>
    <cellStyle name="Comma 2 11 2 2" xfId="5892" xr:uid="{00000000-0005-0000-0000-0000D4000000}"/>
    <cellStyle name="Comma 2 11 2 3" xfId="3912" xr:uid="{00000000-0005-0000-0000-0000D5000000}"/>
    <cellStyle name="Comma 2 11 3" xfId="5891" xr:uid="{00000000-0005-0000-0000-0000D6000000}"/>
    <cellStyle name="Comma 2 11 4" xfId="3911" xr:uid="{00000000-0005-0000-0000-0000D7000000}"/>
    <cellStyle name="Comma 2 12" xfId="40" xr:uid="{00000000-0005-0000-0000-0000D8000000}"/>
    <cellStyle name="Comma 2 12 2" xfId="41" xr:uid="{00000000-0005-0000-0000-0000D9000000}"/>
    <cellStyle name="Comma 2 12 2 2" xfId="5894" xr:uid="{00000000-0005-0000-0000-0000DA000000}"/>
    <cellStyle name="Comma 2 12 2 3" xfId="3914" xr:uid="{00000000-0005-0000-0000-0000DB000000}"/>
    <cellStyle name="Comma 2 12 3" xfId="5893" xr:uid="{00000000-0005-0000-0000-0000DC000000}"/>
    <cellStyle name="Comma 2 12 4" xfId="3913" xr:uid="{00000000-0005-0000-0000-0000DD000000}"/>
    <cellStyle name="Comma 2 13" xfId="42" xr:uid="{00000000-0005-0000-0000-0000DE000000}"/>
    <cellStyle name="Comma 2 13 2" xfId="5895" xr:uid="{00000000-0005-0000-0000-0000DF000000}"/>
    <cellStyle name="Comma 2 13 3" xfId="3915" xr:uid="{00000000-0005-0000-0000-0000E0000000}"/>
    <cellStyle name="Comma 2 14" xfId="3908" xr:uid="{00000000-0005-0000-0000-0000E1000000}"/>
    <cellStyle name="Comma 2 14 2" xfId="5888" xr:uid="{00000000-0005-0000-0000-0000E2000000}"/>
    <cellStyle name="Comma 2 15" xfId="3853" xr:uid="{00000000-0005-0000-0000-0000E3000000}"/>
    <cellStyle name="Comma 2 2" xfId="43" xr:uid="{00000000-0005-0000-0000-0000E4000000}"/>
    <cellStyle name="Comma 2 2 10" xfId="44" xr:uid="{00000000-0005-0000-0000-0000E5000000}"/>
    <cellStyle name="Comma 2 2 10 2" xfId="45" xr:uid="{00000000-0005-0000-0000-0000E6000000}"/>
    <cellStyle name="Comma 2 2 10 2 2" xfId="5898" xr:uid="{00000000-0005-0000-0000-0000E7000000}"/>
    <cellStyle name="Comma 2 2 10 2 3" xfId="3918" xr:uid="{00000000-0005-0000-0000-0000E8000000}"/>
    <cellStyle name="Comma 2 2 10 3" xfId="5897" xr:uid="{00000000-0005-0000-0000-0000E9000000}"/>
    <cellStyle name="Comma 2 2 10 4" xfId="3917" xr:uid="{00000000-0005-0000-0000-0000EA000000}"/>
    <cellStyle name="Comma 2 2 11" xfId="46" xr:uid="{00000000-0005-0000-0000-0000EB000000}"/>
    <cellStyle name="Comma 2 2 11 2" xfId="5899" xr:uid="{00000000-0005-0000-0000-0000EC000000}"/>
    <cellStyle name="Comma 2 2 11 3" xfId="3919" xr:uid="{00000000-0005-0000-0000-0000ED000000}"/>
    <cellStyle name="Comma 2 2 12" xfId="5896" xr:uid="{00000000-0005-0000-0000-0000EE000000}"/>
    <cellStyle name="Comma 2 2 13" xfId="3916" xr:uid="{00000000-0005-0000-0000-0000EF000000}"/>
    <cellStyle name="Comma 2 2 2" xfId="47" xr:uid="{00000000-0005-0000-0000-0000F0000000}"/>
    <cellStyle name="Comma 2 2 2 10" xfId="5900" xr:uid="{00000000-0005-0000-0000-0000F1000000}"/>
    <cellStyle name="Comma 2 2 2 11" xfId="3920" xr:uid="{00000000-0005-0000-0000-0000F2000000}"/>
    <cellStyle name="Comma 2 2 2 2" xfId="48" xr:uid="{00000000-0005-0000-0000-0000F3000000}"/>
    <cellStyle name="Comma 2 2 2 2 2" xfId="49" xr:uid="{00000000-0005-0000-0000-0000F4000000}"/>
    <cellStyle name="Comma 2 2 2 2 2 2" xfId="50" xr:uid="{00000000-0005-0000-0000-0000F5000000}"/>
    <cellStyle name="Comma 2 2 2 2 2 2 2" xfId="5903" xr:uid="{00000000-0005-0000-0000-0000F6000000}"/>
    <cellStyle name="Comma 2 2 2 2 2 2 3" xfId="3923" xr:uid="{00000000-0005-0000-0000-0000F7000000}"/>
    <cellStyle name="Comma 2 2 2 2 2 3" xfId="5902" xr:uid="{00000000-0005-0000-0000-0000F8000000}"/>
    <cellStyle name="Comma 2 2 2 2 2 4" xfId="3922" xr:uid="{00000000-0005-0000-0000-0000F9000000}"/>
    <cellStyle name="Comma 2 2 2 2 3" xfId="51" xr:uid="{00000000-0005-0000-0000-0000FA000000}"/>
    <cellStyle name="Comma 2 2 2 2 3 2" xfId="5904" xr:uid="{00000000-0005-0000-0000-0000FB000000}"/>
    <cellStyle name="Comma 2 2 2 2 3 3" xfId="3924" xr:uid="{00000000-0005-0000-0000-0000FC000000}"/>
    <cellStyle name="Comma 2 2 2 2 4" xfId="5901" xr:uid="{00000000-0005-0000-0000-0000FD000000}"/>
    <cellStyle name="Comma 2 2 2 2 5" xfId="3921" xr:uid="{00000000-0005-0000-0000-0000FE000000}"/>
    <cellStyle name="Comma 2 2 2 3" xfId="52" xr:uid="{00000000-0005-0000-0000-0000FF000000}"/>
    <cellStyle name="Comma 2 2 2 3 2" xfId="53" xr:uid="{00000000-0005-0000-0000-000000010000}"/>
    <cellStyle name="Comma 2 2 2 3 2 2" xfId="54" xr:uid="{00000000-0005-0000-0000-000001010000}"/>
    <cellStyle name="Comma 2 2 2 3 2 2 2" xfId="5907" xr:uid="{00000000-0005-0000-0000-000002010000}"/>
    <cellStyle name="Comma 2 2 2 3 2 2 3" xfId="3927" xr:uid="{00000000-0005-0000-0000-000003010000}"/>
    <cellStyle name="Comma 2 2 2 3 2 3" xfId="5906" xr:uid="{00000000-0005-0000-0000-000004010000}"/>
    <cellStyle name="Comma 2 2 2 3 2 4" xfId="3926" xr:uid="{00000000-0005-0000-0000-000005010000}"/>
    <cellStyle name="Comma 2 2 2 3 3" xfId="55" xr:uid="{00000000-0005-0000-0000-000006010000}"/>
    <cellStyle name="Comma 2 2 2 3 3 2" xfId="5908" xr:uid="{00000000-0005-0000-0000-000007010000}"/>
    <cellStyle name="Comma 2 2 2 3 3 3" xfId="3928" xr:uid="{00000000-0005-0000-0000-000008010000}"/>
    <cellStyle name="Comma 2 2 2 3 4" xfId="5905" xr:uid="{00000000-0005-0000-0000-000009010000}"/>
    <cellStyle name="Comma 2 2 2 3 5" xfId="3925" xr:uid="{00000000-0005-0000-0000-00000A010000}"/>
    <cellStyle name="Comma 2 2 2 4" xfId="56" xr:uid="{00000000-0005-0000-0000-00000B010000}"/>
    <cellStyle name="Comma 2 2 2 4 2" xfId="57" xr:uid="{00000000-0005-0000-0000-00000C010000}"/>
    <cellStyle name="Comma 2 2 2 4 2 2" xfId="58" xr:uid="{00000000-0005-0000-0000-00000D010000}"/>
    <cellStyle name="Comma 2 2 2 4 2 2 2" xfId="5911" xr:uid="{00000000-0005-0000-0000-00000E010000}"/>
    <cellStyle name="Comma 2 2 2 4 2 2 3" xfId="3931" xr:uid="{00000000-0005-0000-0000-00000F010000}"/>
    <cellStyle name="Comma 2 2 2 4 2 3" xfId="5910" xr:uid="{00000000-0005-0000-0000-000010010000}"/>
    <cellStyle name="Comma 2 2 2 4 2 4" xfId="3930" xr:uid="{00000000-0005-0000-0000-000011010000}"/>
    <cellStyle name="Comma 2 2 2 4 3" xfId="59" xr:uid="{00000000-0005-0000-0000-000012010000}"/>
    <cellStyle name="Comma 2 2 2 4 3 2" xfId="5912" xr:uid="{00000000-0005-0000-0000-000013010000}"/>
    <cellStyle name="Comma 2 2 2 4 3 3" xfId="3932" xr:uid="{00000000-0005-0000-0000-000014010000}"/>
    <cellStyle name="Comma 2 2 2 4 4" xfId="5909" xr:uid="{00000000-0005-0000-0000-000015010000}"/>
    <cellStyle name="Comma 2 2 2 4 5" xfId="3929" xr:uid="{00000000-0005-0000-0000-000016010000}"/>
    <cellStyle name="Comma 2 2 2 5" xfId="60" xr:uid="{00000000-0005-0000-0000-000017010000}"/>
    <cellStyle name="Comma 2 2 2 5 2" xfId="61" xr:uid="{00000000-0005-0000-0000-000018010000}"/>
    <cellStyle name="Comma 2 2 2 5 2 2" xfId="62" xr:uid="{00000000-0005-0000-0000-000019010000}"/>
    <cellStyle name="Comma 2 2 2 5 2 2 2" xfId="5915" xr:uid="{00000000-0005-0000-0000-00001A010000}"/>
    <cellStyle name="Comma 2 2 2 5 2 2 3" xfId="3935" xr:uid="{00000000-0005-0000-0000-00001B010000}"/>
    <cellStyle name="Comma 2 2 2 5 2 3" xfId="5914" xr:uid="{00000000-0005-0000-0000-00001C010000}"/>
    <cellStyle name="Comma 2 2 2 5 2 4" xfId="3934" xr:uid="{00000000-0005-0000-0000-00001D010000}"/>
    <cellStyle name="Comma 2 2 2 5 3" xfId="63" xr:uid="{00000000-0005-0000-0000-00001E010000}"/>
    <cellStyle name="Comma 2 2 2 5 3 2" xfId="5916" xr:uid="{00000000-0005-0000-0000-00001F010000}"/>
    <cellStyle name="Comma 2 2 2 5 3 3" xfId="3936" xr:uid="{00000000-0005-0000-0000-000020010000}"/>
    <cellStyle name="Comma 2 2 2 5 4" xfId="5913" xr:uid="{00000000-0005-0000-0000-000021010000}"/>
    <cellStyle name="Comma 2 2 2 5 5" xfId="3933" xr:uid="{00000000-0005-0000-0000-000022010000}"/>
    <cellStyle name="Comma 2 2 2 6" xfId="64" xr:uid="{00000000-0005-0000-0000-000023010000}"/>
    <cellStyle name="Comma 2 2 2 6 2" xfId="65" xr:uid="{00000000-0005-0000-0000-000024010000}"/>
    <cellStyle name="Comma 2 2 2 6 2 2" xfId="5918" xr:uid="{00000000-0005-0000-0000-000025010000}"/>
    <cellStyle name="Comma 2 2 2 6 2 3" xfId="3938" xr:uid="{00000000-0005-0000-0000-000026010000}"/>
    <cellStyle name="Comma 2 2 2 6 3" xfId="5917" xr:uid="{00000000-0005-0000-0000-000027010000}"/>
    <cellStyle name="Comma 2 2 2 6 4" xfId="3937" xr:uid="{00000000-0005-0000-0000-000028010000}"/>
    <cellStyle name="Comma 2 2 2 7" xfId="66" xr:uid="{00000000-0005-0000-0000-000029010000}"/>
    <cellStyle name="Comma 2 2 2 7 2" xfId="67" xr:uid="{00000000-0005-0000-0000-00002A010000}"/>
    <cellStyle name="Comma 2 2 2 7 2 2" xfId="5920" xr:uid="{00000000-0005-0000-0000-00002B010000}"/>
    <cellStyle name="Comma 2 2 2 7 2 3" xfId="3940" xr:uid="{00000000-0005-0000-0000-00002C010000}"/>
    <cellStyle name="Comma 2 2 2 7 3" xfId="5919" xr:uid="{00000000-0005-0000-0000-00002D010000}"/>
    <cellStyle name="Comma 2 2 2 7 4" xfId="3939" xr:uid="{00000000-0005-0000-0000-00002E010000}"/>
    <cellStyle name="Comma 2 2 2 8" xfId="68" xr:uid="{00000000-0005-0000-0000-00002F010000}"/>
    <cellStyle name="Comma 2 2 2 8 2" xfId="69" xr:uid="{00000000-0005-0000-0000-000030010000}"/>
    <cellStyle name="Comma 2 2 2 8 2 2" xfId="5922" xr:uid="{00000000-0005-0000-0000-000031010000}"/>
    <cellStyle name="Comma 2 2 2 8 2 3" xfId="3942" xr:uid="{00000000-0005-0000-0000-000032010000}"/>
    <cellStyle name="Comma 2 2 2 8 3" xfId="5921" xr:uid="{00000000-0005-0000-0000-000033010000}"/>
    <cellStyle name="Comma 2 2 2 8 4" xfId="3941" xr:uid="{00000000-0005-0000-0000-000034010000}"/>
    <cellStyle name="Comma 2 2 2 9" xfId="70" xr:uid="{00000000-0005-0000-0000-000035010000}"/>
    <cellStyle name="Comma 2 2 2 9 2" xfId="5923" xr:uid="{00000000-0005-0000-0000-000036010000}"/>
    <cellStyle name="Comma 2 2 2 9 3" xfId="3943" xr:uid="{00000000-0005-0000-0000-000037010000}"/>
    <cellStyle name="Comma 2 2 3" xfId="71" xr:uid="{00000000-0005-0000-0000-000038010000}"/>
    <cellStyle name="Comma 2 2 3 10" xfId="5924" xr:uid="{00000000-0005-0000-0000-000039010000}"/>
    <cellStyle name="Comma 2 2 3 11" xfId="3944" xr:uid="{00000000-0005-0000-0000-00003A010000}"/>
    <cellStyle name="Comma 2 2 3 2" xfId="72" xr:uid="{00000000-0005-0000-0000-00003B010000}"/>
    <cellStyle name="Comma 2 2 3 2 2" xfId="73" xr:uid="{00000000-0005-0000-0000-00003C010000}"/>
    <cellStyle name="Comma 2 2 3 2 2 2" xfId="74" xr:uid="{00000000-0005-0000-0000-00003D010000}"/>
    <cellStyle name="Comma 2 2 3 2 2 2 2" xfId="5927" xr:uid="{00000000-0005-0000-0000-00003E010000}"/>
    <cellStyle name="Comma 2 2 3 2 2 2 3" xfId="3947" xr:uid="{00000000-0005-0000-0000-00003F010000}"/>
    <cellStyle name="Comma 2 2 3 2 2 3" xfId="5926" xr:uid="{00000000-0005-0000-0000-000040010000}"/>
    <cellStyle name="Comma 2 2 3 2 2 4" xfId="3946" xr:uid="{00000000-0005-0000-0000-000041010000}"/>
    <cellStyle name="Comma 2 2 3 2 3" xfId="75" xr:uid="{00000000-0005-0000-0000-000042010000}"/>
    <cellStyle name="Comma 2 2 3 2 3 2" xfId="5928" xr:uid="{00000000-0005-0000-0000-000043010000}"/>
    <cellStyle name="Comma 2 2 3 2 3 3" xfId="3948" xr:uid="{00000000-0005-0000-0000-000044010000}"/>
    <cellStyle name="Comma 2 2 3 2 4" xfId="5925" xr:uid="{00000000-0005-0000-0000-000045010000}"/>
    <cellStyle name="Comma 2 2 3 2 5" xfId="3945" xr:uid="{00000000-0005-0000-0000-000046010000}"/>
    <cellStyle name="Comma 2 2 3 3" xfId="76" xr:uid="{00000000-0005-0000-0000-000047010000}"/>
    <cellStyle name="Comma 2 2 3 3 2" xfId="77" xr:uid="{00000000-0005-0000-0000-000048010000}"/>
    <cellStyle name="Comma 2 2 3 3 2 2" xfId="78" xr:uid="{00000000-0005-0000-0000-000049010000}"/>
    <cellStyle name="Comma 2 2 3 3 2 2 2" xfId="5931" xr:uid="{00000000-0005-0000-0000-00004A010000}"/>
    <cellStyle name="Comma 2 2 3 3 2 2 3" xfId="3951" xr:uid="{00000000-0005-0000-0000-00004B010000}"/>
    <cellStyle name="Comma 2 2 3 3 2 3" xfId="5930" xr:uid="{00000000-0005-0000-0000-00004C010000}"/>
    <cellStyle name="Comma 2 2 3 3 2 4" xfId="3950" xr:uid="{00000000-0005-0000-0000-00004D010000}"/>
    <cellStyle name="Comma 2 2 3 3 3" xfId="79" xr:uid="{00000000-0005-0000-0000-00004E010000}"/>
    <cellStyle name="Comma 2 2 3 3 3 2" xfId="5932" xr:uid="{00000000-0005-0000-0000-00004F010000}"/>
    <cellStyle name="Comma 2 2 3 3 3 3" xfId="3952" xr:uid="{00000000-0005-0000-0000-000050010000}"/>
    <cellStyle name="Comma 2 2 3 3 4" xfId="5929" xr:uid="{00000000-0005-0000-0000-000051010000}"/>
    <cellStyle name="Comma 2 2 3 3 5" xfId="3949" xr:uid="{00000000-0005-0000-0000-000052010000}"/>
    <cellStyle name="Comma 2 2 3 4" xfId="80" xr:uid="{00000000-0005-0000-0000-000053010000}"/>
    <cellStyle name="Comma 2 2 3 4 2" xfId="81" xr:uid="{00000000-0005-0000-0000-000054010000}"/>
    <cellStyle name="Comma 2 2 3 4 2 2" xfId="82" xr:uid="{00000000-0005-0000-0000-000055010000}"/>
    <cellStyle name="Comma 2 2 3 4 2 2 2" xfId="5935" xr:uid="{00000000-0005-0000-0000-000056010000}"/>
    <cellStyle name="Comma 2 2 3 4 2 2 3" xfId="3955" xr:uid="{00000000-0005-0000-0000-000057010000}"/>
    <cellStyle name="Comma 2 2 3 4 2 3" xfId="5934" xr:uid="{00000000-0005-0000-0000-000058010000}"/>
    <cellStyle name="Comma 2 2 3 4 2 4" xfId="3954" xr:uid="{00000000-0005-0000-0000-000059010000}"/>
    <cellStyle name="Comma 2 2 3 4 3" xfId="83" xr:uid="{00000000-0005-0000-0000-00005A010000}"/>
    <cellStyle name="Comma 2 2 3 4 3 2" xfId="5936" xr:uid="{00000000-0005-0000-0000-00005B010000}"/>
    <cellStyle name="Comma 2 2 3 4 3 3" xfId="3956" xr:uid="{00000000-0005-0000-0000-00005C010000}"/>
    <cellStyle name="Comma 2 2 3 4 4" xfId="5933" xr:uid="{00000000-0005-0000-0000-00005D010000}"/>
    <cellStyle name="Comma 2 2 3 4 5" xfId="3953" xr:uid="{00000000-0005-0000-0000-00005E010000}"/>
    <cellStyle name="Comma 2 2 3 5" xfId="84" xr:uid="{00000000-0005-0000-0000-00005F010000}"/>
    <cellStyle name="Comma 2 2 3 5 2" xfId="85" xr:uid="{00000000-0005-0000-0000-000060010000}"/>
    <cellStyle name="Comma 2 2 3 5 2 2" xfId="86" xr:uid="{00000000-0005-0000-0000-000061010000}"/>
    <cellStyle name="Comma 2 2 3 5 2 2 2" xfId="5939" xr:uid="{00000000-0005-0000-0000-000062010000}"/>
    <cellStyle name="Comma 2 2 3 5 2 2 3" xfId="3959" xr:uid="{00000000-0005-0000-0000-000063010000}"/>
    <cellStyle name="Comma 2 2 3 5 2 3" xfId="5938" xr:uid="{00000000-0005-0000-0000-000064010000}"/>
    <cellStyle name="Comma 2 2 3 5 2 4" xfId="3958" xr:uid="{00000000-0005-0000-0000-000065010000}"/>
    <cellStyle name="Comma 2 2 3 5 3" xfId="87" xr:uid="{00000000-0005-0000-0000-000066010000}"/>
    <cellStyle name="Comma 2 2 3 5 3 2" xfId="5940" xr:uid="{00000000-0005-0000-0000-000067010000}"/>
    <cellStyle name="Comma 2 2 3 5 3 3" xfId="3960" xr:uid="{00000000-0005-0000-0000-000068010000}"/>
    <cellStyle name="Comma 2 2 3 5 4" xfId="5937" xr:uid="{00000000-0005-0000-0000-000069010000}"/>
    <cellStyle name="Comma 2 2 3 5 5" xfId="3957" xr:uid="{00000000-0005-0000-0000-00006A010000}"/>
    <cellStyle name="Comma 2 2 3 6" xfId="88" xr:uid="{00000000-0005-0000-0000-00006B010000}"/>
    <cellStyle name="Comma 2 2 3 6 2" xfId="89" xr:uid="{00000000-0005-0000-0000-00006C010000}"/>
    <cellStyle name="Comma 2 2 3 6 2 2" xfId="5942" xr:uid="{00000000-0005-0000-0000-00006D010000}"/>
    <cellStyle name="Comma 2 2 3 6 2 3" xfId="3962" xr:uid="{00000000-0005-0000-0000-00006E010000}"/>
    <cellStyle name="Comma 2 2 3 6 3" xfId="5941" xr:uid="{00000000-0005-0000-0000-00006F010000}"/>
    <cellStyle name="Comma 2 2 3 6 4" xfId="3961" xr:uid="{00000000-0005-0000-0000-000070010000}"/>
    <cellStyle name="Comma 2 2 3 7" xfId="90" xr:uid="{00000000-0005-0000-0000-000071010000}"/>
    <cellStyle name="Comma 2 2 3 7 2" xfId="91" xr:uid="{00000000-0005-0000-0000-000072010000}"/>
    <cellStyle name="Comma 2 2 3 7 2 2" xfId="5944" xr:uid="{00000000-0005-0000-0000-000073010000}"/>
    <cellStyle name="Comma 2 2 3 7 2 3" xfId="3964" xr:uid="{00000000-0005-0000-0000-000074010000}"/>
    <cellStyle name="Comma 2 2 3 7 3" xfId="5943" xr:uid="{00000000-0005-0000-0000-000075010000}"/>
    <cellStyle name="Comma 2 2 3 7 4" xfId="3963" xr:uid="{00000000-0005-0000-0000-000076010000}"/>
    <cellStyle name="Comma 2 2 3 8" xfId="92" xr:uid="{00000000-0005-0000-0000-000077010000}"/>
    <cellStyle name="Comma 2 2 3 8 2" xfId="93" xr:uid="{00000000-0005-0000-0000-000078010000}"/>
    <cellStyle name="Comma 2 2 3 8 2 2" xfId="5946" xr:uid="{00000000-0005-0000-0000-000079010000}"/>
    <cellStyle name="Comma 2 2 3 8 2 3" xfId="3966" xr:uid="{00000000-0005-0000-0000-00007A010000}"/>
    <cellStyle name="Comma 2 2 3 8 3" xfId="5945" xr:uid="{00000000-0005-0000-0000-00007B010000}"/>
    <cellStyle name="Comma 2 2 3 8 4" xfId="3965" xr:uid="{00000000-0005-0000-0000-00007C010000}"/>
    <cellStyle name="Comma 2 2 3 9" xfId="94" xr:uid="{00000000-0005-0000-0000-00007D010000}"/>
    <cellStyle name="Comma 2 2 3 9 2" xfId="5947" xr:uid="{00000000-0005-0000-0000-00007E010000}"/>
    <cellStyle name="Comma 2 2 3 9 3" xfId="3967" xr:uid="{00000000-0005-0000-0000-00007F010000}"/>
    <cellStyle name="Comma 2 2 4" xfId="95" xr:uid="{00000000-0005-0000-0000-000080010000}"/>
    <cellStyle name="Comma 2 2 4 2" xfId="96" xr:uid="{00000000-0005-0000-0000-000081010000}"/>
    <cellStyle name="Comma 2 2 4 2 2" xfId="97" xr:uid="{00000000-0005-0000-0000-000082010000}"/>
    <cellStyle name="Comma 2 2 4 2 2 2" xfId="5950" xr:uid="{00000000-0005-0000-0000-000083010000}"/>
    <cellStyle name="Comma 2 2 4 2 2 3" xfId="3970" xr:uid="{00000000-0005-0000-0000-000084010000}"/>
    <cellStyle name="Comma 2 2 4 2 3" xfId="5949" xr:uid="{00000000-0005-0000-0000-000085010000}"/>
    <cellStyle name="Comma 2 2 4 2 4" xfId="3969" xr:uid="{00000000-0005-0000-0000-000086010000}"/>
    <cellStyle name="Comma 2 2 4 3" xfId="98" xr:uid="{00000000-0005-0000-0000-000087010000}"/>
    <cellStyle name="Comma 2 2 4 3 2" xfId="5951" xr:uid="{00000000-0005-0000-0000-000088010000}"/>
    <cellStyle name="Comma 2 2 4 3 3" xfId="3971" xr:uid="{00000000-0005-0000-0000-000089010000}"/>
    <cellStyle name="Comma 2 2 4 4" xfId="5948" xr:uid="{00000000-0005-0000-0000-00008A010000}"/>
    <cellStyle name="Comma 2 2 4 5" xfId="3968" xr:uid="{00000000-0005-0000-0000-00008B010000}"/>
    <cellStyle name="Comma 2 2 5" xfId="99" xr:uid="{00000000-0005-0000-0000-00008C010000}"/>
    <cellStyle name="Comma 2 2 5 2" xfId="100" xr:uid="{00000000-0005-0000-0000-00008D010000}"/>
    <cellStyle name="Comma 2 2 5 2 2" xfId="101" xr:uid="{00000000-0005-0000-0000-00008E010000}"/>
    <cellStyle name="Comma 2 2 5 2 2 2" xfId="5954" xr:uid="{00000000-0005-0000-0000-00008F010000}"/>
    <cellStyle name="Comma 2 2 5 2 2 3" xfId="3974" xr:uid="{00000000-0005-0000-0000-000090010000}"/>
    <cellStyle name="Comma 2 2 5 2 3" xfId="5953" xr:uid="{00000000-0005-0000-0000-000091010000}"/>
    <cellStyle name="Comma 2 2 5 2 4" xfId="3973" xr:uid="{00000000-0005-0000-0000-000092010000}"/>
    <cellStyle name="Comma 2 2 5 3" xfId="102" xr:uid="{00000000-0005-0000-0000-000093010000}"/>
    <cellStyle name="Comma 2 2 5 3 2" xfId="5955" xr:uid="{00000000-0005-0000-0000-000094010000}"/>
    <cellStyle name="Comma 2 2 5 3 3" xfId="3975" xr:uid="{00000000-0005-0000-0000-000095010000}"/>
    <cellStyle name="Comma 2 2 5 4" xfId="5952" xr:uid="{00000000-0005-0000-0000-000096010000}"/>
    <cellStyle name="Comma 2 2 5 5" xfId="3972" xr:uid="{00000000-0005-0000-0000-000097010000}"/>
    <cellStyle name="Comma 2 2 6" xfId="103" xr:uid="{00000000-0005-0000-0000-000098010000}"/>
    <cellStyle name="Comma 2 2 6 2" xfId="104" xr:uid="{00000000-0005-0000-0000-000099010000}"/>
    <cellStyle name="Comma 2 2 6 2 2" xfId="105" xr:uid="{00000000-0005-0000-0000-00009A010000}"/>
    <cellStyle name="Comma 2 2 6 2 2 2" xfId="5958" xr:uid="{00000000-0005-0000-0000-00009B010000}"/>
    <cellStyle name="Comma 2 2 6 2 2 3" xfId="3978" xr:uid="{00000000-0005-0000-0000-00009C010000}"/>
    <cellStyle name="Comma 2 2 6 2 3" xfId="5957" xr:uid="{00000000-0005-0000-0000-00009D010000}"/>
    <cellStyle name="Comma 2 2 6 2 4" xfId="3977" xr:uid="{00000000-0005-0000-0000-00009E010000}"/>
    <cellStyle name="Comma 2 2 6 3" xfId="106" xr:uid="{00000000-0005-0000-0000-00009F010000}"/>
    <cellStyle name="Comma 2 2 6 3 2" xfId="5959" xr:uid="{00000000-0005-0000-0000-0000A0010000}"/>
    <cellStyle name="Comma 2 2 6 3 3" xfId="3979" xr:uid="{00000000-0005-0000-0000-0000A1010000}"/>
    <cellStyle name="Comma 2 2 6 4" xfId="5956" xr:uid="{00000000-0005-0000-0000-0000A2010000}"/>
    <cellStyle name="Comma 2 2 6 5" xfId="3976" xr:uid="{00000000-0005-0000-0000-0000A3010000}"/>
    <cellStyle name="Comma 2 2 7" xfId="107" xr:uid="{00000000-0005-0000-0000-0000A4010000}"/>
    <cellStyle name="Comma 2 2 7 2" xfId="108" xr:uid="{00000000-0005-0000-0000-0000A5010000}"/>
    <cellStyle name="Comma 2 2 7 2 2" xfId="109" xr:uid="{00000000-0005-0000-0000-0000A6010000}"/>
    <cellStyle name="Comma 2 2 7 2 2 2" xfId="5962" xr:uid="{00000000-0005-0000-0000-0000A7010000}"/>
    <cellStyle name="Comma 2 2 7 2 2 3" xfId="3982" xr:uid="{00000000-0005-0000-0000-0000A8010000}"/>
    <cellStyle name="Comma 2 2 7 2 3" xfId="5961" xr:uid="{00000000-0005-0000-0000-0000A9010000}"/>
    <cellStyle name="Comma 2 2 7 2 4" xfId="3981" xr:uid="{00000000-0005-0000-0000-0000AA010000}"/>
    <cellStyle name="Comma 2 2 7 3" xfId="110" xr:uid="{00000000-0005-0000-0000-0000AB010000}"/>
    <cellStyle name="Comma 2 2 7 3 2" xfId="5963" xr:uid="{00000000-0005-0000-0000-0000AC010000}"/>
    <cellStyle name="Comma 2 2 7 3 3" xfId="3983" xr:uid="{00000000-0005-0000-0000-0000AD010000}"/>
    <cellStyle name="Comma 2 2 7 4" xfId="5960" xr:uid="{00000000-0005-0000-0000-0000AE010000}"/>
    <cellStyle name="Comma 2 2 7 5" xfId="3980" xr:uid="{00000000-0005-0000-0000-0000AF010000}"/>
    <cellStyle name="Comma 2 2 8" xfId="111" xr:uid="{00000000-0005-0000-0000-0000B0010000}"/>
    <cellStyle name="Comma 2 2 8 2" xfId="112" xr:uid="{00000000-0005-0000-0000-0000B1010000}"/>
    <cellStyle name="Comma 2 2 8 2 2" xfId="5965" xr:uid="{00000000-0005-0000-0000-0000B2010000}"/>
    <cellStyle name="Comma 2 2 8 2 3" xfId="3985" xr:uid="{00000000-0005-0000-0000-0000B3010000}"/>
    <cellStyle name="Comma 2 2 8 3" xfId="5964" xr:uid="{00000000-0005-0000-0000-0000B4010000}"/>
    <cellStyle name="Comma 2 2 8 4" xfId="3984" xr:uid="{00000000-0005-0000-0000-0000B5010000}"/>
    <cellStyle name="Comma 2 2 9" xfId="113" xr:uid="{00000000-0005-0000-0000-0000B6010000}"/>
    <cellStyle name="Comma 2 2 9 2" xfId="114" xr:uid="{00000000-0005-0000-0000-0000B7010000}"/>
    <cellStyle name="Comma 2 2 9 2 2" xfId="5967" xr:uid="{00000000-0005-0000-0000-0000B8010000}"/>
    <cellStyle name="Comma 2 2 9 2 3" xfId="3987" xr:uid="{00000000-0005-0000-0000-0000B9010000}"/>
    <cellStyle name="Comma 2 2 9 3" xfId="5966" xr:uid="{00000000-0005-0000-0000-0000BA010000}"/>
    <cellStyle name="Comma 2 2 9 4" xfId="3986" xr:uid="{00000000-0005-0000-0000-0000BB010000}"/>
    <cellStyle name="Comma 2 3" xfId="115" xr:uid="{00000000-0005-0000-0000-0000BC010000}"/>
    <cellStyle name="Comma 2 3 10" xfId="5968" xr:uid="{00000000-0005-0000-0000-0000BD010000}"/>
    <cellStyle name="Comma 2 3 11" xfId="3988" xr:uid="{00000000-0005-0000-0000-0000BE010000}"/>
    <cellStyle name="Comma 2 3 2" xfId="116" xr:uid="{00000000-0005-0000-0000-0000BF010000}"/>
    <cellStyle name="Comma 2 3 2 2" xfId="117" xr:uid="{00000000-0005-0000-0000-0000C0010000}"/>
    <cellStyle name="Comma 2 3 2 2 2" xfId="118" xr:uid="{00000000-0005-0000-0000-0000C1010000}"/>
    <cellStyle name="Comma 2 3 2 2 2 2" xfId="5971" xr:uid="{00000000-0005-0000-0000-0000C2010000}"/>
    <cellStyle name="Comma 2 3 2 2 2 3" xfId="3991" xr:uid="{00000000-0005-0000-0000-0000C3010000}"/>
    <cellStyle name="Comma 2 3 2 2 3" xfId="5970" xr:uid="{00000000-0005-0000-0000-0000C4010000}"/>
    <cellStyle name="Comma 2 3 2 2 4" xfId="3990" xr:uid="{00000000-0005-0000-0000-0000C5010000}"/>
    <cellStyle name="Comma 2 3 2 3" xfId="119" xr:uid="{00000000-0005-0000-0000-0000C6010000}"/>
    <cellStyle name="Comma 2 3 2 3 2" xfId="5972" xr:uid="{00000000-0005-0000-0000-0000C7010000}"/>
    <cellStyle name="Comma 2 3 2 3 3" xfId="3992" xr:uid="{00000000-0005-0000-0000-0000C8010000}"/>
    <cellStyle name="Comma 2 3 2 4" xfId="5969" xr:uid="{00000000-0005-0000-0000-0000C9010000}"/>
    <cellStyle name="Comma 2 3 2 5" xfId="3989" xr:uid="{00000000-0005-0000-0000-0000CA010000}"/>
    <cellStyle name="Comma 2 3 3" xfId="120" xr:uid="{00000000-0005-0000-0000-0000CB010000}"/>
    <cellStyle name="Comma 2 3 3 2" xfId="121" xr:uid="{00000000-0005-0000-0000-0000CC010000}"/>
    <cellStyle name="Comma 2 3 3 2 2" xfId="122" xr:uid="{00000000-0005-0000-0000-0000CD010000}"/>
    <cellStyle name="Comma 2 3 3 2 2 2" xfId="5975" xr:uid="{00000000-0005-0000-0000-0000CE010000}"/>
    <cellStyle name="Comma 2 3 3 2 2 3" xfId="3995" xr:uid="{00000000-0005-0000-0000-0000CF010000}"/>
    <cellStyle name="Comma 2 3 3 2 3" xfId="5974" xr:uid="{00000000-0005-0000-0000-0000D0010000}"/>
    <cellStyle name="Comma 2 3 3 2 4" xfId="3994" xr:uid="{00000000-0005-0000-0000-0000D1010000}"/>
    <cellStyle name="Comma 2 3 3 3" xfId="123" xr:uid="{00000000-0005-0000-0000-0000D2010000}"/>
    <cellStyle name="Comma 2 3 3 3 2" xfId="5976" xr:uid="{00000000-0005-0000-0000-0000D3010000}"/>
    <cellStyle name="Comma 2 3 3 3 3" xfId="3996" xr:uid="{00000000-0005-0000-0000-0000D4010000}"/>
    <cellStyle name="Comma 2 3 3 4" xfId="5973" xr:uid="{00000000-0005-0000-0000-0000D5010000}"/>
    <cellStyle name="Comma 2 3 3 5" xfId="3993" xr:uid="{00000000-0005-0000-0000-0000D6010000}"/>
    <cellStyle name="Comma 2 3 4" xfId="124" xr:uid="{00000000-0005-0000-0000-0000D7010000}"/>
    <cellStyle name="Comma 2 3 4 2" xfId="125" xr:uid="{00000000-0005-0000-0000-0000D8010000}"/>
    <cellStyle name="Comma 2 3 4 2 2" xfId="126" xr:uid="{00000000-0005-0000-0000-0000D9010000}"/>
    <cellStyle name="Comma 2 3 4 2 2 2" xfId="5979" xr:uid="{00000000-0005-0000-0000-0000DA010000}"/>
    <cellStyle name="Comma 2 3 4 2 2 3" xfId="3999" xr:uid="{00000000-0005-0000-0000-0000DB010000}"/>
    <cellStyle name="Comma 2 3 4 2 3" xfId="5978" xr:uid="{00000000-0005-0000-0000-0000DC010000}"/>
    <cellStyle name="Comma 2 3 4 2 4" xfId="3998" xr:uid="{00000000-0005-0000-0000-0000DD010000}"/>
    <cellStyle name="Comma 2 3 4 3" xfId="127" xr:uid="{00000000-0005-0000-0000-0000DE010000}"/>
    <cellStyle name="Comma 2 3 4 3 2" xfId="5980" xr:uid="{00000000-0005-0000-0000-0000DF010000}"/>
    <cellStyle name="Comma 2 3 4 3 3" xfId="4000" xr:uid="{00000000-0005-0000-0000-0000E0010000}"/>
    <cellStyle name="Comma 2 3 4 4" xfId="5977" xr:uid="{00000000-0005-0000-0000-0000E1010000}"/>
    <cellStyle name="Comma 2 3 4 5" xfId="3997" xr:uid="{00000000-0005-0000-0000-0000E2010000}"/>
    <cellStyle name="Comma 2 3 5" xfId="128" xr:uid="{00000000-0005-0000-0000-0000E3010000}"/>
    <cellStyle name="Comma 2 3 5 2" xfId="129" xr:uid="{00000000-0005-0000-0000-0000E4010000}"/>
    <cellStyle name="Comma 2 3 5 2 2" xfId="130" xr:uid="{00000000-0005-0000-0000-0000E5010000}"/>
    <cellStyle name="Comma 2 3 5 2 2 2" xfId="5983" xr:uid="{00000000-0005-0000-0000-0000E6010000}"/>
    <cellStyle name="Comma 2 3 5 2 2 3" xfId="4003" xr:uid="{00000000-0005-0000-0000-0000E7010000}"/>
    <cellStyle name="Comma 2 3 5 2 3" xfId="5982" xr:uid="{00000000-0005-0000-0000-0000E8010000}"/>
    <cellStyle name="Comma 2 3 5 2 4" xfId="4002" xr:uid="{00000000-0005-0000-0000-0000E9010000}"/>
    <cellStyle name="Comma 2 3 5 3" xfId="131" xr:uid="{00000000-0005-0000-0000-0000EA010000}"/>
    <cellStyle name="Comma 2 3 5 3 2" xfId="5984" xr:uid="{00000000-0005-0000-0000-0000EB010000}"/>
    <cellStyle name="Comma 2 3 5 3 3" xfId="4004" xr:uid="{00000000-0005-0000-0000-0000EC010000}"/>
    <cellStyle name="Comma 2 3 5 4" xfId="5981" xr:uid="{00000000-0005-0000-0000-0000ED010000}"/>
    <cellStyle name="Comma 2 3 5 5" xfId="4001" xr:uid="{00000000-0005-0000-0000-0000EE010000}"/>
    <cellStyle name="Comma 2 3 6" xfId="132" xr:uid="{00000000-0005-0000-0000-0000EF010000}"/>
    <cellStyle name="Comma 2 3 6 2" xfId="133" xr:uid="{00000000-0005-0000-0000-0000F0010000}"/>
    <cellStyle name="Comma 2 3 6 2 2" xfId="5986" xr:uid="{00000000-0005-0000-0000-0000F1010000}"/>
    <cellStyle name="Comma 2 3 6 2 3" xfId="4006" xr:uid="{00000000-0005-0000-0000-0000F2010000}"/>
    <cellStyle name="Comma 2 3 6 3" xfId="5985" xr:uid="{00000000-0005-0000-0000-0000F3010000}"/>
    <cellStyle name="Comma 2 3 6 4" xfId="4005" xr:uid="{00000000-0005-0000-0000-0000F4010000}"/>
    <cellStyle name="Comma 2 3 7" xfId="134" xr:uid="{00000000-0005-0000-0000-0000F5010000}"/>
    <cellStyle name="Comma 2 3 7 2" xfId="135" xr:uid="{00000000-0005-0000-0000-0000F6010000}"/>
    <cellStyle name="Comma 2 3 7 2 2" xfId="5988" xr:uid="{00000000-0005-0000-0000-0000F7010000}"/>
    <cellStyle name="Comma 2 3 7 2 3" xfId="4008" xr:uid="{00000000-0005-0000-0000-0000F8010000}"/>
    <cellStyle name="Comma 2 3 7 3" xfId="5987" xr:uid="{00000000-0005-0000-0000-0000F9010000}"/>
    <cellStyle name="Comma 2 3 7 4" xfId="4007" xr:uid="{00000000-0005-0000-0000-0000FA010000}"/>
    <cellStyle name="Comma 2 3 8" xfId="136" xr:uid="{00000000-0005-0000-0000-0000FB010000}"/>
    <cellStyle name="Comma 2 3 8 2" xfId="137" xr:uid="{00000000-0005-0000-0000-0000FC010000}"/>
    <cellStyle name="Comma 2 3 8 2 2" xfId="5990" xr:uid="{00000000-0005-0000-0000-0000FD010000}"/>
    <cellStyle name="Comma 2 3 8 2 3" xfId="4010" xr:uid="{00000000-0005-0000-0000-0000FE010000}"/>
    <cellStyle name="Comma 2 3 8 3" xfId="5989" xr:uid="{00000000-0005-0000-0000-0000FF010000}"/>
    <cellStyle name="Comma 2 3 8 4" xfId="4009" xr:uid="{00000000-0005-0000-0000-000000020000}"/>
    <cellStyle name="Comma 2 3 9" xfId="138" xr:uid="{00000000-0005-0000-0000-000001020000}"/>
    <cellStyle name="Comma 2 3 9 2" xfId="5991" xr:uid="{00000000-0005-0000-0000-000002020000}"/>
    <cellStyle name="Comma 2 3 9 3" xfId="4011" xr:uid="{00000000-0005-0000-0000-000003020000}"/>
    <cellStyle name="Comma 2 4" xfId="139" xr:uid="{00000000-0005-0000-0000-000004020000}"/>
    <cellStyle name="Comma 2 4 10" xfId="5992" xr:uid="{00000000-0005-0000-0000-000005020000}"/>
    <cellStyle name="Comma 2 4 11" xfId="4012" xr:uid="{00000000-0005-0000-0000-000006020000}"/>
    <cellStyle name="Comma 2 4 2" xfId="140" xr:uid="{00000000-0005-0000-0000-000007020000}"/>
    <cellStyle name="Comma 2 4 2 2" xfId="141" xr:uid="{00000000-0005-0000-0000-000008020000}"/>
    <cellStyle name="Comma 2 4 2 2 2" xfId="142" xr:uid="{00000000-0005-0000-0000-000009020000}"/>
    <cellStyle name="Comma 2 4 2 2 2 2" xfId="5995" xr:uid="{00000000-0005-0000-0000-00000A020000}"/>
    <cellStyle name="Comma 2 4 2 2 2 3" xfId="4015" xr:uid="{00000000-0005-0000-0000-00000B020000}"/>
    <cellStyle name="Comma 2 4 2 2 3" xfId="5994" xr:uid="{00000000-0005-0000-0000-00000C020000}"/>
    <cellStyle name="Comma 2 4 2 2 4" xfId="4014" xr:uid="{00000000-0005-0000-0000-00000D020000}"/>
    <cellStyle name="Comma 2 4 2 3" xfId="143" xr:uid="{00000000-0005-0000-0000-00000E020000}"/>
    <cellStyle name="Comma 2 4 2 3 2" xfId="5996" xr:uid="{00000000-0005-0000-0000-00000F020000}"/>
    <cellStyle name="Comma 2 4 2 3 3" xfId="4016" xr:uid="{00000000-0005-0000-0000-000010020000}"/>
    <cellStyle name="Comma 2 4 2 4" xfId="5993" xr:uid="{00000000-0005-0000-0000-000011020000}"/>
    <cellStyle name="Comma 2 4 2 5" xfId="4013" xr:uid="{00000000-0005-0000-0000-000012020000}"/>
    <cellStyle name="Comma 2 4 3" xfId="144" xr:uid="{00000000-0005-0000-0000-000013020000}"/>
    <cellStyle name="Comma 2 4 3 2" xfId="145" xr:uid="{00000000-0005-0000-0000-000014020000}"/>
    <cellStyle name="Comma 2 4 3 2 2" xfId="146" xr:uid="{00000000-0005-0000-0000-000015020000}"/>
    <cellStyle name="Comma 2 4 3 2 2 2" xfId="5999" xr:uid="{00000000-0005-0000-0000-000016020000}"/>
    <cellStyle name="Comma 2 4 3 2 2 3" xfId="4019" xr:uid="{00000000-0005-0000-0000-000017020000}"/>
    <cellStyle name="Comma 2 4 3 2 3" xfId="5998" xr:uid="{00000000-0005-0000-0000-000018020000}"/>
    <cellStyle name="Comma 2 4 3 2 4" xfId="4018" xr:uid="{00000000-0005-0000-0000-000019020000}"/>
    <cellStyle name="Comma 2 4 3 3" xfId="147" xr:uid="{00000000-0005-0000-0000-00001A020000}"/>
    <cellStyle name="Comma 2 4 3 3 2" xfId="6000" xr:uid="{00000000-0005-0000-0000-00001B020000}"/>
    <cellStyle name="Comma 2 4 3 3 3" xfId="4020" xr:uid="{00000000-0005-0000-0000-00001C020000}"/>
    <cellStyle name="Comma 2 4 3 4" xfId="5997" xr:uid="{00000000-0005-0000-0000-00001D020000}"/>
    <cellStyle name="Comma 2 4 3 5" xfId="4017" xr:uid="{00000000-0005-0000-0000-00001E020000}"/>
    <cellStyle name="Comma 2 4 4" xfId="148" xr:uid="{00000000-0005-0000-0000-00001F020000}"/>
    <cellStyle name="Comma 2 4 4 2" xfId="149" xr:uid="{00000000-0005-0000-0000-000020020000}"/>
    <cellStyle name="Comma 2 4 4 2 2" xfId="150" xr:uid="{00000000-0005-0000-0000-000021020000}"/>
    <cellStyle name="Comma 2 4 4 2 2 2" xfId="6003" xr:uid="{00000000-0005-0000-0000-000022020000}"/>
    <cellStyle name="Comma 2 4 4 2 2 3" xfId="4023" xr:uid="{00000000-0005-0000-0000-000023020000}"/>
    <cellStyle name="Comma 2 4 4 2 3" xfId="6002" xr:uid="{00000000-0005-0000-0000-000024020000}"/>
    <cellStyle name="Comma 2 4 4 2 4" xfId="4022" xr:uid="{00000000-0005-0000-0000-000025020000}"/>
    <cellStyle name="Comma 2 4 4 3" xfId="151" xr:uid="{00000000-0005-0000-0000-000026020000}"/>
    <cellStyle name="Comma 2 4 4 3 2" xfId="6004" xr:uid="{00000000-0005-0000-0000-000027020000}"/>
    <cellStyle name="Comma 2 4 4 3 3" xfId="4024" xr:uid="{00000000-0005-0000-0000-000028020000}"/>
    <cellStyle name="Comma 2 4 4 4" xfId="6001" xr:uid="{00000000-0005-0000-0000-000029020000}"/>
    <cellStyle name="Comma 2 4 4 5" xfId="4021" xr:uid="{00000000-0005-0000-0000-00002A020000}"/>
    <cellStyle name="Comma 2 4 5" xfId="152" xr:uid="{00000000-0005-0000-0000-00002B020000}"/>
    <cellStyle name="Comma 2 4 5 2" xfId="153" xr:uid="{00000000-0005-0000-0000-00002C020000}"/>
    <cellStyle name="Comma 2 4 5 2 2" xfId="154" xr:uid="{00000000-0005-0000-0000-00002D020000}"/>
    <cellStyle name="Comma 2 4 5 2 2 2" xfId="6007" xr:uid="{00000000-0005-0000-0000-00002E020000}"/>
    <cellStyle name="Comma 2 4 5 2 2 3" xfId="4027" xr:uid="{00000000-0005-0000-0000-00002F020000}"/>
    <cellStyle name="Comma 2 4 5 2 3" xfId="6006" xr:uid="{00000000-0005-0000-0000-000030020000}"/>
    <cellStyle name="Comma 2 4 5 2 4" xfId="4026" xr:uid="{00000000-0005-0000-0000-000031020000}"/>
    <cellStyle name="Comma 2 4 5 3" xfId="155" xr:uid="{00000000-0005-0000-0000-000032020000}"/>
    <cellStyle name="Comma 2 4 5 3 2" xfId="6008" xr:uid="{00000000-0005-0000-0000-000033020000}"/>
    <cellStyle name="Comma 2 4 5 3 3" xfId="4028" xr:uid="{00000000-0005-0000-0000-000034020000}"/>
    <cellStyle name="Comma 2 4 5 4" xfId="6005" xr:uid="{00000000-0005-0000-0000-000035020000}"/>
    <cellStyle name="Comma 2 4 5 5" xfId="4025" xr:uid="{00000000-0005-0000-0000-000036020000}"/>
    <cellStyle name="Comma 2 4 6" xfId="156" xr:uid="{00000000-0005-0000-0000-000037020000}"/>
    <cellStyle name="Comma 2 4 6 2" xfId="157" xr:uid="{00000000-0005-0000-0000-000038020000}"/>
    <cellStyle name="Comma 2 4 6 2 2" xfId="6010" xr:uid="{00000000-0005-0000-0000-000039020000}"/>
    <cellStyle name="Comma 2 4 6 2 3" xfId="4030" xr:uid="{00000000-0005-0000-0000-00003A020000}"/>
    <cellStyle name="Comma 2 4 6 3" xfId="6009" xr:uid="{00000000-0005-0000-0000-00003B020000}"/>
    <cellStyle name="Comma 2 4 6 4" xfId="4029" xr:uid="{00000000-0005-0000-0000-00003C020000}"/>
    <cellStyle name="Comma 2 4 7" xfId="158" xr:uid="{00000000-0005-0000-0000-00003D020000}"/>
    <cellStyle name="Comma 2 4 7 2" xfId="159" xr:uid="{00000000-0005-0000-0000-00003E020000}"/>
    <cellStyle name="Comma 2 4 7 2 2" xfId="6012" xr:uid="{00000000-0005-0000-0000-00003F020000}"/>
    <cellStyle name="Comma 2 4 7 2 3" xfId="4032" xr:uid="{00000000-0005-0000-0000-000040020000}"/>
    <cellStyle name="Comma 2 4 7 3" xfId="6011" xr:uid="{00000000-0005-0000-0000-000041020000}"/>
    <cellStyle name="Comma 2 4 7 4" xfId="4031" xr:uid="{00000000-0005-0000-0000-000042020000}"/>
    <cellStyle name="Comma 2 4 8" xfId="160" xr:uid="{00000000-0005-0000-0000-000043020000}"/>
    <cellStyle name="Comma 2 4 8 2" xfId="161" xr:uid="{00000000-0005-0000-0000-000044020000}"/>
    <cellStyle name="Comma 2 4 8 2 2" xfId="6014" xr:uid="{00000000-0005-0000-0000-000045020000}"/>
    <cellStyle name="Comma 2 4 8 2 3" xfId="4034" xr:uid="{00000000-0005-0000-0000-000046020000}"/>
    <cellStyle name="Comma 2 4 8 3" xfId="6013" xr:uid="{00000000-0005-0000-0000-000047020000}"/>
    <cellStyle name="Comma 2 4 8 4" xfId="4033" xr:uid="{00000000-0005-0000-0000-000048020000}"/>
    <cellStyle name="Comma 2 4 9" xfId="162" xr:uid="{00000000-0005-0000-0000-000049020000}"/>
    <cellStyle name="Comma 2 4 9 2" xfId="6015" xr:uid="{00000000-0005-0000-0000-00004A020000}"/>
    <cellStyle name="Comma 2 4 9 3" xfId="4035" xr:uid="{00000000-0005-0000-0000-00004B020000}"/>
    <cellStyle name="Comma 2 5" xfId="163" xr:uid="{00000000-0005-0000-0000-00004C020000}"/>
    <cellStyle name="Comma 2 5 10" xfId="6016" xr:uid="{00000000-0005-0000-0000-00004D020000}"/>
    <cellStyle name="Comma 2 5 11" xfId="4036" xr:uid="{00000000-0005-0000-0000-00004E020000}"/>
    <cellStyle name="Comma 2 5 2" xfId="164" xr:uid="{00000000-0005-0000-0000-00004F020000}"/>
    <cellStyle name="Comma 2 5 2 2" xfId="165" xr:uid="{00000000-0005-0000-0000-000050020000}"/>
    <cellStyle name="Comma 2 5 2 2 2" xfId="166" xr:uid="{00000000-0005-0000-0000-000051020000}"/>
    <cellStyle name="Comma 2 5 2 2 2 2" xfId="6019" xr:uid="{00000000-0005-0000-0000-000052020000}"/>
    <cellStyle name="Comma 2 5 2 2 2 3" xfId="4039" xr:uid="{00000000-0005-0000-0000-000053020000}"/>
    <cellStyle name="Comma 2 5 2 2 3" xfId="6018" xr:uid="{00000000-0005-0000-0000-000054020000}"/>
    <cellStyle name="Comma 2 5 2 2 4" xfId="4038" xr:uid="{00000000-0005-0000-0000-000055020000}"/>
    <cellStyle name="Comma 2 5 2 3" xfId="167" xr:uid="{00000000-0005-0000-0000-000056020000}"/>
    <cellStyle name="Comma 2 5 2 3 2" xfId="6020" xr:uid="{00000000-0005-0000-0000-000057020000}"/>
    <cellStyle name="Comma 2 5 2 3 3" xfId="4040" xr:uid="{00000000-0005-0000-0000-000058020000}"/>
    <cellStyle name="Comma 2 5 2 4" xfId="6017" xr:uid="{00000000-0005-0000-0000-000059020000}"/>
    <cellStyle name="Comma 2 5 2 5" xfId="4037" xr:uid="{00000000-0005-0000-0000-00005A020000}"/>
    <cellStyle name="Comma 2 5 3" xfId="168" xr:uid="{00000000-0005-0000-0000-00005B020000}"/>
    <cellStyle name="Comma 2 5 3 2" xfId="169" xr:uid="{00000000-0005-0000-0000-00005C020000}"/>
    <cellStyle name="Comma 2 5 3 2 2" xfId="170" xr:uid="{00000000-0005-0000-0000-00005D020000}"/>
    <cellStyle name="Comma 2 5 3 2 2 2" xfId="6023" xr:uid="{00000000-0005-0000-0000-00005E020000}"/>
    <cellStyle name="Comma 2 5 3 2 2 3" xfId="4043" xr:uid="{00000000-0005-0000-0000-00005F020000}"/>
    <cellStyle name="Comma 2 5 3 2 3" xfId="6022" xr:uid="{00000000-0005-0000-0000-000060020000}"/>
    <cellStyle name="Comma 2 5 3 2 4" xfId="4042" xr:uid="{00000000-0005-0000-0000-000061020000}"/>
    <cellStyle name="Comma 2 5 3 3" xfId="171" xr:uid="{00000000-0005-0000-0000-000062020000}"/>
    <cellStyle name="Comma 2 5 3 3 2" xfId="6024" xr:uid="{00000000-0005-0000-0000-000063020000}"/>
    <cellStyle name="Comma 2 5 3 3 3" xfId="4044" xr:uid="{00000000-0005-0000-0000-000064020000}"/>
    <cellStyle name="Comma 2 5 3 4" xfId="6021" xr:uid="{00000000-0005-0000-0000-000065020000}"/>
    <cellStyle name="Comma 2 5 3 5" xfId="4041" xr:uid="{00000000-0005-0000-0000-000066020000}"/>
    <cellStyle name="Comma 2 5 4" xfId="172" xr:uid="{00000000-0005-0000-0000-000067020000}"/>
    <cellStyle name="Comma 2 5 4 2" xfId="173" xr:uid="{00000000-0005-0000-0000-000068020000}"/>
    <cellStyle name="Comma 2 5 4 2 2" xfId="174" xr:uid="{00000000-0005-0000-0000-000069020000}"/>
    <cellStyle name="Comma 2 5 4 2 2 2" xfId="6027" xr:uid="{00000000-0005-0000-0000-00006A020000}"/>
    <cellStyle name="Comma 2 5 4 2 2 3" xfId="4047" xr:uid="{00000000-0005-0000-0000-00006B020000}"/>
    <cellStyle name="Comma 2 5 4 2 3" xfId="6026" xr:uid="{00000000-0005-0000-0000-00006C020000}"/>
    <cellStyle name="Comma 2 5 4 2 4" xfId="4046" xr:uid="{00000000-0005-0000-0000-00006D020000}"/>
    <cellStyle name="Comma 2 5 4 3" xfId="175" xr:uid="{00000000-0005-0000-0000-00006E020000}"/>
    <cellStyle name="Comma 2 5 4 3 2" xfId="6028" xr:uid="{00000000-0005-0000-0000-00006F020000}"/>
    <cellStyle name="Comma 2 5 4 3 3" xfId="4048" xr:uid="{00000000-0005-0000-0000-000070020000}"/>
    <cellStyle name="Comma 2 5 4 4" xfId="6025" xr:uid="{00000000-0005-0000-0000-000071020000}"/>
    <cellStyle name="Comma 2 5 4 5" xfId="4045" xr:uid="{00000000-0005-0000-0000-000072020000}"/>
    <cellStyle name="Comma 2 5 5" xfId="176" xr:uid="{00000000-0005-0000-0000-000073020000}"/>
    <cellStyle name="Comma 2 5 5 2" xfId="177" xr:uid="{00000000-0005-0000-0000-000074020000}"/>
    <cellStyle name="Comma 2 5 5 2 2" xfId="178" xr:uid="{00000000-0005-0000-0000-000075020000}"/>
    <cellStyle name="Comma 2 5 5 2 2 2" xfId="6031" xr:uid="{00000000-0005-0000-0000-000076020000}"/>
    <cellStyle name="Comma 2 5 5 2 2 3" xfId="4051" xr:uid="{00000000-0005-0000-0000-000077020000}"/>
    <cellStyle name="Comma 2 5 5 2 3" xfId="6030" xr:uid="{00000000-0005-0000-0000-000078020000}"/>
    <cellStyle name="Comma 2 5 5 2 4" xfId="4050" xr:uid="{00000000-0005-0000-0000-000079020000}"/>
    <cellStyle name="Comma 2 5 5 3" xfId="179" xr:uid="{00000000-0005-0000-0000-00007A020000}"/>
    <cellStyle name="Comma 2 5 5 3 2" xfId="6032" xr:uid="{00000000-0005-0000-0000-00007B020000}"/>
    <cellStyle name="Comma 2 5 5 3 3" xfId="4052" xr:uid="{00000000-0005-0000-0000-00007C020000}"/>
    <cellStyle name="Comma 2 5 5 4" xfId="6029" xr:uid="{00000000-0005-0000-0000-00007D020000}"/>
    <cellStyle name="Comma 2 5 5 5" xfId="4049" xr:uid="{00000000-0005-0000-0000-00007E020000}"/>
    <cellStyle name="Comma 2 5 6" xfId="180" xr:uid="{00000000-0005-0000-0000-00007F020000}"/>
    <cellStyle name="Comma 2 5 6 2" xfId="181" xr:uid="{00000000-0005-0000-0000-000080020000}"/>
    <cellStyle name="Comma 2 5 6 2 2" xfId="6034" xr:uid="{00000000-0005-0000-0000-000081020000}"/>
    <cellStyle name="Comma 2 5 6 2 3" xfId="4054" xr:uid="{00000000-0005-0000-0000-000082020000}"/>
    <cellStyle name="Comma 2 5 6 3" xfId="6033" xr:uid="{00000000-0005-0000-0000-000083020000}"/>
    <cellStyle name="Comma 2 5 6 4" xfId="4053" xr:uid="{00000000-0005-0000-0000-000084020000}"/>
    <cellStyle name="Comma 2 5 7" xfId="182" xr:uid="{00000000-0005-0000-0000-000085020000}"/>
    <cellStyle name="Comma 2 5 7 2" xfId="183" xr:uid="{00000000-0005-0000-0000-000086020000}"/>
    <cellStyle name="Comma 2 5 7 2 2" xfId="6036" xr:uid="{00000000-0005-0000-0000-000087020000}"/>
    <cellStyle name="Comma 2 5 7 2 3" xfId="4056" xr:uid="{00000000-0005-0000-0000-000088020000}"/>
    <cellStyle name="Comma 2 5 7 3" xfId="6035" xr:uid="{00000000-0005-0000-0000-000089020000}"/>
    <cellStyle name="Comma 2 5 7 4" xfId="4055" xr:uid="{00000000-0005-0000-0000-00008A020000}"/>
    <cellStyle name="Comma 2 5 8" xfId="184" xr:uid="{00000000-0005-0000-0000-00008B020000}"/>
    <cellStyle name="Comma 2 5 8 2" xfId="185" xr:uid="{00000000-0005-0000-0000-00008C020000}"/>
    <cellStyle name="Comma 2 5 8 2 2" xfId="6038" xr:uid="{00000000-0005-0000-0000-00008D020000}"/>
    <cellStyle name="Comma 2 5 8 2 3" xfId="4058" xr:uid="{00000000-0005-0000-0000-00008E020000}"/>
    <cellStyle name="Comma 2 5 8 3" xfId="6037" xr:uid="{00000000-0005-0000-0000-00008F020000}"/>
    <cellStyle name="Comma 2 5 8 4" xfId="4057" xr:uid="{00000000-0005-0000-0000-000090020000}"/>
    <cellStyle name="Comma 2 5 9" xfId="186" xr:uid="{00000000-0005-0000-0000-000091020000}"/>
    <cellStyle name="Comma 2 5 9 2" xfId="6039" xr:uid="{00000000-0005-0000-0000-000092020000}"/>
    <cellStyle name="Comma 2 5 9 3" xfId="4059" xr:uid="{00000000-0005-0000-0000-000093020000}"/>
    <cellStyle name="Comma 2 6" xfId="187" xr:uid="{00000000-0005-0000-0000-000094020000}"/>
    <cellStyle name="Comma 2 6 2" xfId="188" xr:uid="{00000000-0005-0000-0000-000095020000}"/>
    <cellStyle name="Comma 2 6 2 2" xfId="189" xr:uid="{00000000-0005-0000-0000-000096020000}"/>
    <cellStyle name="Comma 2 6 2 2 2" xfId="6042" xr:uid="{00000000-0005-0000-0000-000097020000}"/>
    <cellStyle name="Comma 2 6 2 2 3" xfId="4062" xr:uid="{00000000-0005-0000-0000-000098020000}"/>
    <cellStyle name="Comma 2 6 2 3" xfId="6041" xr:uid="{00000000-0005-0000-0000-000099020000}"/>
    <cellStyle name="Comma 2 6 2 4" xfId="4061" xr:uid="{00000000-0005-0000-0000-00009A020000}"/>
    <cellStyle name="Comma 2 6 3" xfId="190" xr:uid="{00000000-0005-0000-0000-00009B020000}"/>
    <cellStyle name="Comma 2 6 3 2" xfId="6043" xr:uid="{00000000-0005-0000-0000-00009C020000}"/>
    <cellStyle name="Comma 2 6 3 3" xfId="4063" xr:uid="{00000000-0005-0000-0000-00009D020000}"/>
    <cellStyle name="Comma 2 6 4" xfId="6040" xr:uid="{00000000-0005-0000-0000-00009E020000}"/>
    <cellStyle name="Comma 2 6 5" xfId="4060" xr:uid="{00000000-0005-0000-0000-00009F020000}"/>
    <cellStyle name="Comma 2 7" xfId="191" xr:uid="{00000000-0005-0000-0000-0000A0020000}"/>
    <cellStyle name="Comma 2 7 2" xfId="192" xr:uid="{00000000-0005-0000-0000-0000A1020000}"/>
    <cellStyle name="Comma 2 7 2 2" xfId="193" xr:uid="{00000000-0005-0000-0000-0000A2020000}"/>
    <cellStyle name="Comma 2 7 2 2 2" xfId="6046" xr:uid="{00000000-0005-0000-0000-0000A3020000}"/>
    <cellStyle name="Comma 2 7 2 2 3" xfId="4066" xr:uid="{00000000-0005-0000-0000-0000A4020000}"/>
    <cellStyle name="Comma 2 7 2 3" xfId="6045" xr:uid="{00000000-0005-0000-0000-0000A5020000}"/>
    <cellStyle name="Comma 2 7 2 4" xfId="4065" xr:uid="{00000000-0005-0000-0000-0000A6020000}"/>
    <cellStyle name="Comma 2 7 3" xfId="194" xr:uid="{00000000-0005-0000-0000-0000A7020000}"/>
    <cellStyle name="Comma 2 7 3 2" xfId="6047" xr:uid="{00000000-0005-0000-0000-0000A8020000}"/>
    <cellStyle name="Comma 2 7 3 3" xfId="4067" xr:uid="{00000000-0005-0000-0000-0000A9020000}"/>
    <cellStyle name="Comma 2 7 4" xfId="6044" xr:uid="{00000000-0005-0000-0000-0000AA020000}"/>
    <cellStyle name="Comma 2 7 5" xfId="4064" xr:uid="{00000000-0005-0000-0000-0000AB020000}"/>
    <cellStyle name="Comma 2 8" xfId="195" xr:uid="{00000000-0005-0000-0000-0000AC020000}"/>
    <cellStyle name="Comma 2 8 2" xfId="196" xr:uid="{00000000-0005-0000-0000-0000AD020000}"/>
    <cellStyle name="Comma 2 8 2 2" xfId="197" xr:uid="{00000000-0005-0000-0000-0000AE020000}"/>
    <cellStyle name="Comma 2 8 2 2 2" xfId="6050" xr:uid="{00000000-0005-0000-0000-0000AF020000}"/>
    <cellStyle name="Comma 2 8 2 2 3" xfId="4070" xr:uid="{00000000-0005-0000-0000-0000B0020000}"/>
    <cellStyle name="Comma 2 8 2 3" xfId="6049" xr:uid="{00000000-0005-0000-0000-0000B1020000}"/>
    <cellStyle name="Comma 2 8 2 4" xfId="4069" xr:uid="{00000000-0005-0000-0000-0000B2020000}"/>
    <cellStyle name="Comma 2 8 3" xfId="198" xr:uid="{00000000-0005-0000-0000-0000B3020000}"/>
    <cellStyle name="Comma 2 8 3 2" xfId="6051" xr:uid="{00000000-0005-0000-0000-0000B4020000}"/>
    <cellStyle name="Comma 2 8 3 3" xfId="4071" xr:uid="{00000000-0005-0000-0000-0000B5020000}"/>
    <cellStyle name="Comma 2 8 4" xfId="6048" xr:uid="{00000000-0005-0000-0000-0000B6020000}"/>
    <cellStyle name="Comma 2 8 5" xfId="4068" xr:uid="{00000000-0005-0000-0000-0000B7020000}"/>
    <cellStyle name="Comma 2 9" xfId="199" xr:uid="{00000000-0005-0000-0000-0000B8020000}"/>
    <cellStyle name="Comma 2 9 2" xfId="200" xr:uid="{00000000-0005-0000-0000-0000B9020000}"/>
    <cellStyle name="Comma 2 9 2 2" xfId="201" xr:uid="{00000000-0005-0000-0000-0000BA020000}"/>
    <cellStyle name="Comma 2 9 2 2 2" xfId="6054" xr:uid="{00000000-0005-0000-0000-0000BB020000}"/>
    <cellStyle name="Comma 2 9 2 2 3" xfId="4074" xr:uid="{00000000-0005-0000-0000-0000BC020000}"/>
    <cellStyle name="Comma 2 9 2 3" xfId="6053" xr:uid="{00000000-0005-0000-0000-0000BD020000}"/>
    <cellStyle name="Comma 2 9 2 4" xfId="4073" xr:uid="{00000000-0005-0000-0000-0000BE020000}"/>
    <cellStyle name="Comma 2 9 3" xfId="202" xr:uid="{00000000-0005-0000-0000-0000BF020000}"/>
    <cellStyle name="Comma 2 9 3 2" xfId="6055" xr:uid="{00000000-0005-0000-0000-0000C0020000}"/>
    <cellStyle name="Comma 2 9 3 3" xfId="4075" xr:uid="{00000000-0005-0000-0000-0000C1020000}"/>
    <cellStyle name="Comma 2 9 4" xfId="6052" xr:uid="{00000000-0005-0000-0000-0000C2020000}"/>
    <cellStyle name="Comma 2 9 5" xfId="4072" xr:uid="{00000000-0005-0000-0000-0000C3020000}"/>
    <cellStyle name="Comma 3" xfId="203" xr:uid="{00000000-0005-0000-0000-0000C4020000}"/>
    <cellStyle name="Comma 3 10" xfId="204" xr:uid="{00000000-0005-0000-0000-0000C5020000}"/>
    <cellStyle name="Comma 3 10 2" xfId="205" xr:uid="{00000000-0005-0000-0000-0000C6020000}"/>
    <cellStyle name="Comma 3 10 2 2" xfId="6058" xr:uid="{00000000-0005-0000-0000-0000C7020000}"/>
    <cellStyle name="Comma 3 10 2 3" xfId="4078" xr:uid="{00000000-0005-0000-0000-0000C8020000}"/>
    <cellStyle name="Comma 3 10 3" xfId="6057" xr:uid="{00000000-0005-0000-0000-0000C9020000}"/>
    <cellStyle name="Comma 3 10 4" xfId="4077" xr:uid="{00000000-0005-0000-0000-0000CA020000}"/>
    <cellStyle name="Comma 3 11" xfId="206" xr:uid="{00000000-0005-0000-0000-0000CB020000}"/>
    <cellStyle name="Comma 3 11 2" xfId="207" xr:uid="{00000000-0005-0000-0000-0000CC020000}"/>
    <cellStyle name="Comma 3 11 2 2" xfId="6060" xr:uid="{00000000-0005-0000-0000-0000CD020000}"/>
    <cellStyle name="Comma 3 11 2 3" xfId="4080" xr:uid="{00000000-0005-0000-0000-0000CE020000}"/>
    <cellStyle name="Comma 3 11 3" xfId="6059" xr:uid="{00000000-0005-0000-0000-0000CF020000}"/>
    <cellStyle name="Comma 3 11 4" xfId="4079" xr:uid="{00000000-0005-0000-0000-0000D0020000}"/>
    <cellStyle name="Comma 3 12" xfId="208" xr:uid="{00000000-0005-0000-0000-0000D1020000}"/>
    <cellStyle name="Comma 3 12 2" xfId="209" xr:uid="{00000000-0005-0000-0000-0000D2020000}"/>
    <cellStyle name="Comma 3 12 2 2" xfId="6062" xr:uid="{00000000-0005-0000-0000-0000D3020000}"/>
    <cellStyle name="Comma 3 12 2 3" xfId="4082" xr:uid="{00000000-0005-0000-0000-0000D4020000}"/>
    <cellStyle name="Comma 3 12 3" xfId="6061" xr:uid="{00000000-0005-0000-0000-0000D5020000}"/>
    <cellStyle name="Comma 3 12 4" xfId="4081" xr:uid="{00000000-0005-0000-0000-0000D6020000}"/>
    <cellStyle name="Comma 3 13" xfId="210" xr:uid="{00000000-0005-0000-0000-0000D7020000}"/>
    <cellStyle name="Comma 3 13 2" xfId="6063" xr:uid="{00000000-0005-0000-0000-0000D8020000}"/>
    <cellStyle name="Comma 3 13 3" xfId="4083" xr:uid="{00000000-0005-0000-0000-0000D9020000}"/>
    <cellStyle name="Comma 3 14" xfId="4076" xr:uid="{00000000-0005-0000-0000-0000DA020000}"/>
    <cellStyle name="Comma 3 14 2" xfId="6056" xr:uid="{00000000-0005-0000-0000-0000DB020000}"/>
    <cellStyle name="Comma 3 15" xfId="3871" xr:uid="{00000000-0005-0000-0000-0000DC020000}"/>
    <cellStyle name="Comma 3 2" xfId="211" xr:uid="{00000000-0005-0000-0000-0000DD020000}"/>
    <cellStyle name="Comma 3 2 10" xfId="212" xr:uid="{00000000-0005-0000-0000-0000DE020000}"/>
    <cellStyle name="Comma 3 2 10 2" xfId="213" xr:uid="{00000000-0005-0000-0000-0000DF020000}"/>
    <cellStyle name="Comma 3 2 10 2 2" xfId="6066" xr:uid="{00000000-0005-0000-0000-0000E0020000}"/>
    <cellStyle name="Comma 3 2 10 2 3" xfId="4086" xr:uid="{00000000-0005-0000-0000-0000E1020000}"/>
    <cellStyle name="Comma 3 2 10 3" xfId="6065" xr:uid="{00000000-0005-0000-0000-0000E2020000}"/>
    <cellStyle name="Comma 3 2 10 4" xfId="4085" xr:uid="{00000000-0005-0000-0000-0000E3020000}"/>
    <cellStyle name="Comma 3 2 11" xfId="214" xr:uid="{00000000-0005-0000-0000-0000E4020000}"/>
    <cellStyle name="Comma 3 2 11 2" xfId="6067" xr:uid="{00000000-0005-0000-0000-0000E5020000}"/>
    <cellStyle name="Comma 3 2 11 3" xfId="4087" xr:uid="{00000000-0005-0000-0000-0000E6020000}"/>
    <cellStyle name="Comma 3 2 12" xfId="6064" xr:uid="{00000000-0005-0000-0000-0000E7020000}"/>
    <cellStyle name="Comma 3 2 13" xfId="4084" xr:uid="{00000000-0005-0000-0000-0000E8020000}"/>
    <cellStyle name="Comma 3 2 2" xfId="215" xr:uid="{00000000-0005-0000-0000-0000E9020000}"/>
    <cellStyle name="Comma 3 2 2 10" xfId="6068" xr:uid="{00000000-0005-0000-0000-0000EA020000}"/>
    <cellStyle name="Comma 3 2 2 11" xfId="4088" xr:uid="{00000000-0005-0000-0000-0000EB020000}"/>
    <cellStyle name="Comma 3 2 2 2" xfId="216" xr:uid="{00000000-0005-0000-0000-0000EC020000}"/>
    <cellStyle name="Comma 3 2 2 2 2" xfId="217" xr:uid="{00000000-0005-0000-0000-0000ED020000}"/>
    <cellStyle name="Comma 3 2 2 2 2 2" xfId="218" xr:uid="{00000000-0005-0000-0000-0000EE020000}"/>
    <cellStyle name="Comma 3 2 2 2 2 2 2" xfId="6071" xr:uid="{00000000-0005-0000-0000-0000EF020000}"/>
    <cellStyle name="Comma 3 2 2 2 2 2 3" xfId="4091" xr:uid="{00000000-0005-0000-0000-0000F0020000}"/>
    <cellStyle name="Comma 3 2 2 2 2 3" xfId="6070" xr:uid="{00000000-0005-0000-0000-0000F1020000}"/>
    <cellStyle name="Comma 3 2 2 2 2 4" xfId="4090" xr:uid="{00000000-0005-0000-0000-0000F2020000}"/>
    <cellStyle name="Comma 3 2 2 2 3" xfId="219" xr:uid="{00000000-0005-0000-0000-0000F3020000}"/>
    <cellStyle name="Comma 3 2 2 2 3 2" xfId="6072" xr:uid="{00000000-0005-0000-0000-0000F4020000}"/>
    <cellStyle name="Comma 3 2 2 2 3 3" xfId="4092" xr:uid="{00000000-0005-0000-0000-0000F5020000}"/>
    <cellStyle name="Comma 3 2 2 2 4" xfId="6069" xr:uid="{00000000-0005-0000-0000-0000F6020000}"/>
    <cellStyle name="Comma 3 2 2 2 5" xfId="4089" xr:uid="{00000000-0005-0000-0000-0000F7020000}"/>
    <cellStyle name="Comma 3 2 2 3" xfId="220" xr:uid="{00000000-0005-0000-0000-0000F8020000}"/>
    <cellStyle name="Comma 3 2 2 3 2" xfId="221" xr:uid="{00000000-0005-0000-0000-0000F9020000}"/>
    <cellStyle name="Comma 3 2 2 3 2 2" xfId="222" xr:uid="{00000000-0005-0000-0000-0000FA020000}"/>
    <cellStyle name="Comma 3 2 2 3 2 2 2" xfId="6075" xr:uid="{00000000-0005-0000-0000-0000FB020000}"/>
    <cellStyle name="Comma 3 2 2 3 2 2 3" xfId="4095" xr:uid="{00000000-0005-0000-0000-0000FC020000}"/>
    <cellStyle name="Comma 3 2 2 3 2 3" xfId="6074" xr:uid="{00000000-0005-0000-0000-0000FD020000}"/>
    <cellStyle name="Comma 3 2 2 3 2 4" xfId="4094" xr:uid="{00000000-0005-0000-0000-0000FE020000}"/>
    <cellStyle name="Comma 3 2 2 3 3" xfId="223" xr:uid="{00000000-0005-0000-0000-0000FF020000}"/>
    <cellStyle name="Comma 3 2 2 3 3 2" xfId="6076" xr:uid="{00000000-0005-0000-0000-000000030000}"/>
    <cellStyle name="Comma 3 2 2 3 3 3" xfId="4096" xr:uid="{00000000-0005-0000-0000-000001030000}"/>
    <cellStyle name="Comma 3 2 2 3 4" xfId="6073" xr:uid="{00000000-0005-0000-0000-000002030000}"/>
    <cellStyle name="Comma 3 2 2 3 5" xfId="4093" xr:uid="{00000000-0005-0000-0000-000003030000}"/>
    <cellStyle name="Comma 3 2 2 4" xfId="224" xr:uid="{00000000-0005-0000-0000-000004030000}"/>
    <cellStyle name="Comma 3 2 2 4 2" xfId="225" xr:uid="{00000000-0005-0000-0000-000005030000}"/>
    <cellStyle name="Comma 3 2 2 4 2 2" xfId="226" xr:uid="{00000000-0005-0000-0000-000006030000}"/>
    <cellStyle name="Comma 3 2 2 4 2 2 2" xfId="6079" xr:uid="{00000000-0005-0000-0000-000007030000}"/>
    <cellStyle name="Comma 3 2 2 4 2 2 3" xfId="4099" xr:uid="{00000000-0005-0000-0000-000008030000}"/>
    <cellStyle name="Comma 3 2 2 4 2 3" xfId="6078" xr:uid="{00000000-0005-0000-0000-000009030000}"/>
    <cellStyle name="Comma 3 2 2 4 2 4" xfId="4098" xr:uid="{00000000-0005-0000-0000-00000A030000}"/>
    <cellStyle name="Comma 3 2 2 4 3" xfId="227" xr:uid="{00000000-0005-0000-0000-00000B030000}"/>
    <cellStyle name="Comma 3 2 2 4 3 2" xfId="6080" xr:uid="{00000000-0005-0000-0000-00000C030000}"/>
    <cellStyle name="Comma 3 2 2 4 3 3" xfId="4100" xr:uid="{00000000-0005-0000-0000-00000D030000}"/>
    <cellStyle name="Comma 3 2 2 4 4" xfId="6077" xr:uid="{00000000-0005-0000-0000-00000E030000}"/>
    <cellStyle name="Comma 3 2 2 4 5" xfId="4097" xr:uid="{00000000-0005-0000-0000-00000F030000}"/>
    <cellStyle name="Comma 3 2 2 5" xfId="228" xr:uid="{00000000-0005-0000-0000-000010030000}"/>
    <cellStyle name="Comma 3 2 2 5 2" xfId="229" xr:uid="{00000000-0005-0000-0000-000011030000}"/>
    <cellStyle name="Comma 3 2 2 5 2 2" xfId="230" xr:uid="{00000000-0005-0000-0000-000012030000}"/>
    <cellStyle name="Comma 3 2 2 5 2 2 2" xfId="6083" xr:uid="{00000000-0005-0000-0000-000013030000}"/>
    <cellStyle name="Comma 3 2 2 5 2 2 3" xfId="4103" xr:uid="{00000000-0005-0000-0000-000014030000}"/>
    <cellStyle name="Comma 3 2 2 5 2 3" xfId="6082" xr:uid="{00000000-0005-0000-0000-000015030000}"/>
    <cellStyle name="Comma 3 2 2 5 2 4" xfId="4102" xr:uid="{00000000-0005-0000-0000-000016030000}"/>
    <cellStyle name="Comma 3 2 2 5 3" xfId="231" xr:uid="{00000000-0005-0000-0000-000017030000}"/>
    <cellStyle name="Comma 3 2 2 5 3 2" xfId="6084" xr:uid="{00000000-0005-0000-0000-000018030000}"/>
    <cellStyle name="Comma 3 2 2 5 3 3" xfId="4104" xr:uid="{00000000-0005-0000-0000-000019030000}"/>
    <cellStyle name="Comma 3 2 2 5 4" xfId="6081" xr:uid="{00000000-0005-0000-0000-00001A030000}"/>
    <cellStyle name="Comma 3 2 2 5 5" xfId="4101" xr:uid="{00000000-0005-0000-0000-00001B030000}"/>
    <cellStyle name="Comma 3 2 2 6" xfId="232" xr:uid="{00000000-0005-0000-0000-00001C030000}"/>
    <cellStyle name="Comma 3 2 2 6 2" xfId="233" xr:uid="{00000000-0005-0000-0000-00001D030000}"/>
    <cellStyle name="Comma 3 2 2 6 2 2" xfId="6086" xr:uid="{00000000-0005-0000-0000-00001E030000}"/>
    <cellStyle name="Comma 3 2 2 6 2 3" xfId="4106" xr:uid="{00000000-0005-0000-0000-00001F030000}"/>
    <cellStyle name="Comma 3 2 2 6 3" xfId="6085" xr:uid="{00000000-0005-0000-0000-000020030000}"/>
    <cellStyle name="Comma 3 2 2 6 4" xfId="4105" xr:uid="{00000000-0005-0000-0000-000021030000}"/>
    <cellStyle name="Comma 3 2 2 7" xfId="234" xr:uid="{00000000-0005-0000-0000-000022030000}"/>
    <cellStyle name="Comma 3 2 2 7 2" xfId="235" xr:uid="{00000000-0005-0000-0000-000023030000}"/>
    <cellStyle name="Comma 3 2 2 7 2 2" xfId="6088" xr:uid="{00000000-0005-0000-0000-000024030000}"/>
    <cellStyle name="Comma 3 2 2 7 2 3" xfId="4108" xr:uid="{00000000-0005-0000-0000-000025030000}"/>
    <cellStyle name="Comma 3 2 2 7 3" xfId="6087" xr:uid="{00000000-0005-0000-0000-000026030000}"/>
    <cellStyle name="Comma 3 2 2 7 4" xfId="4107" xr:uid="{00000000-0005-0000-0000-000027030000}"/>
    <cellStyle name="Comma 3 2 2 8" xfId="236" xr:uid="{00000000-0005-0000-0000-000028030000}"/>
    <cellStyle name="Comma 3 2 2 8 2" xfId="237" xr:uid="{00000000-0005-0000-0000-000029030000}"/>
    <cellStyle name="Comma 3 2 2 8 2 2" xfId="6090" xr:uid="{00000000-0005-0000-0000-00002A030000}"/>
    <cellStyle name="Comma 3 2 2 8 2 3" xfId="4110" xr:uid="{00000000-0005-0000-0000-00002B030000}"/>
    <cellStyle name="Comma 3 2 2 8 3" xfId="6089" xr:uid="{00000000-0005-0000-0000-00002C030000}"/>
    <cellStyle name="Comma 3 2 2 8 4" xfId="4109" xr:uid="{00000000-0005-0000-0000-00002D030000}"/>
    <cellStyle name="Comma 3 2 2 9" xfId="238" xr:uid="{00000000-0005-0000-0000-00002E030000}"/>
    <cellStyle name="Comma 3 2 2 9 2" xfId="6091" xr:uid="{00000000-0005-0000-0000-00002F030000}"/>
    <cellStyle name="Comma 3 2 2 9 3" xfId="4111" xr:uid="{00000000-0005-0000-0000-000030030000}"/>
    <cellStyle name="Comma 3 2 3" xfId="239" xr:uid="{00000000-0005-0000-0000-000031030000}"/>
    <cellStyle name="Comma 3 2 3 10" xfId="6092" xr:uid="{00000000-0005-0000-0000-000032030000}"/>
    <cellStyle name="Comma 3 2 3 11" xfId="4112" xr:uid="{00000000-0005-0000-0000-000033030000}"/>
    <cellStyle name="Comma 3 2 3 2" xfId="240" xr:uid="{00000000-0005-0000-0000-000034030000}"/>
    <cellStyle name="Comma 3 2 3 2 2" xfId="241" xr:uid="{00000000-0005-0000-0000-000035030000}"/>
    <cellStyle name="Comma 3 2 3 2 2 2" xfId="242" xr:uid="{00000000-0005-0000-0000-000036030000}"/>
    <cellStyle name="Comma 3 2 3 2 2 2 2" xfId="6095" xr:uid="{00000000-0005-0000-0000-000037030000}"/>
    <cellStyle name="Comma 3 2 3 2 2 2 3" xfId="4115" xr:uid="{00000000-0005-0000-0000-000038030000}"/>
    <cellStyle name="Comma 3 2 3 2 2 3" xfId="6094" xr:uid="{00000000-0005-0000-0000-000039030000}"/>
    <cellStyle name="Comma 3 2 3 2 2 4" xfId="4114" xr:uid="{00000000-0005-0000-0000-00003A030000}"/>
    <cellStyle name="Comma 3 2 3 2 3" xfId="243" xr:uid="{00000000-0005-0000-0000-00003B030000}"/>
    <cellStyle name="Comma 3 2 3 2 3 2" xfId="6096" xr:uid="{00000000-0005-0000-0000-00003C030000}"/>
    <cellStyle name="Comma 3 2 3 2 3 3" xfId="4116" xr:uid="{00000000-0005-0000-0000-00003D030000}"/>
    <cellStyle name="Comma 3 2 3 2 4" xfId="6093" xr:uid="{00000000-0005-0000-0000-00003E030000}"/>
    <cellStyle name="Comma 3 2 3 2 5" xfId="4113" xr:uid="{00000000-0005-0000-0000-00003F030000}"/>
    <cellStyle name="Comma 3 2 3 3" xfId="244" xr:uid="{00000000-0005-0000-0000-000040030000}"/>
    <cellStyle name="Comma 3 2 3 3 2" xfId="245" xr:uid="{00000000-0005-0000-0000-000041030000}"/>
    <cellStyle name="Comma 3 2 3 3 2 2" xfId="246" xr:uid="{00000000-0005-0000-0000-000042030000}"/>
    <cellStyle name="Comma 3 2 3 3 2 2 2" xfId="6099" xr:uid="{00000000-0005-0000-0000-000043030000}"/>
    <cellStyle name="Comma 3 2 3 3 2 2 3" xfId="4119" xr:uid="{00000000-0005-0000-0000-000044030000}"/>
    <cellStyle name="Comma 3 2 3 3 2 3" xfId="6098" xr:uid="{00000000-0005-0000-0000-000045030000}"/>
    <cellStyle name="Comma 3 2 3 3 2 4" xfId="4118" xr:uid="{00000000-0005-0000-0000-000046030000}"/>
    <cellStyle name="Comma 3 2 3 3 3" xfId="247" xr:uid="{00000000-0005-0000-0000-000047030000}"/>
    <cellStyle name="Comma 3 2 3 3 3 2" xfId="6100" xr:uid="{00000000-0005-0000-0000-000048030000}"/>
    <cellStyle name="Comma 3 2 3 3 3 3" xfId="4120" xr:uid="{00000000-0005-0000-0000-000049030000}"/>
    <cellStyle name="Comma 3 2 3 3 4" xfId="6097" xr:uid="{00000000-0005-0000-0000-00004A030000}"/>
    <cellStyle name="Comma 3 2 3 3 5" xfId="4117" xr:uid="{00000000-0005-0000-0000-00004B030000}"/>
    <cellStyle name="Comma 3 2 3 4" xfId="248" xr:uid="{00000000-0005-0000-0000-00004C030000}"/>
    <cellStyle name="Comma 3 2 3 4 2" xfId="249" xr:uid="{00000000-0005-0000-0000-00004D030000}"/>
    <cellStyle name="Comma 3 2 3 4 2 2" xfId="250" xr:uid="{00000000-0005-0000-0000-00004E030000}"/>
    <cellStyle name="Comma 3 2 3 4 2 2 2" xfId="6103" xr:uid="{00000000-0005-0000-0000-00004F030000}"/>
    <cellStyle name="Comma 3 2 3 4 2 2 3" xfId="4123" xr:uid="{00000000-0005-0000-0000-000050030000}"/>
    <cellStyle name="Comma 3 2 3 4 2 3" xfId="6102" xr:uid="{00000000-0005-0000-0000-000051030000}"/>
    <cellStyle name="Comma 3 2 3 4 2 4" xfId="4122" xr:uid="{00000000-0005-0000-0000-000052030000}"/>
    <cellStyle name="Comma 3 2 3 4 3" xfId="251" xr:uid="{00000000-0005-0000-0000-000053030000}"/>
    <cellStyle name="Comma 3 2 3 4 3 2" xfId="6104" xr:uid="{00000000-0005-0000-0000-000054030000}"/>
    <cellStyle name="Comma 3 2 3 4 3 3" xfId="4124" xr:uid="{00000000-0005-0000-0000-000055030000}"/>
    <cellStyle name="Comma 3 2 3 4 4" xfId="6101" xr:uid="{00000000-0005-0000-0000-000056030000}"/>
    <cellStyle name="Comma 3 2 3 4 5" xfId="4121" xr:uid="{00000000-0005-0000-0000-000057030000}"/>
    <cellStyle name="Comma 3 2 3 5" xfId="252" xr:uid="{00000000-0005-0000-0000-000058030000}"/>
    <cellStyle name="Comma 3 2 3 5 2" xfId="253" xr:uid="{00000000-0005-0000-0000-000059030000}"/>
    <cellStyle name="Comma 3 2 3 5 2 2" xfId="254" xr:uid="{00000000-0005-0000-0000-00005A030000}"/>
    <cellStyle name="Comma 3 2 3 5 2 2 2" xfId="6107" xr:uid="{00000000-0005-0000-0000-00005B030000}"/>
    <cellStyle name="Comma 3 2 3 5 2 2 3" xfId="4127" xr:uid="{00000000-0005-0000-0000-00005C030000}"/>
    <cellStyle name="Comma 3 2 3 5 2 3" xfId="6106" xr:uid="{00000000-0005-0000-0000-00005D030000}"/>
    <cellStyle name="Comma 3 2 3 5 2 4" xfId="4126" xr:uid="{00000000-0005-0000-0000-00005E030000}"/>
    <cellStyle name="Comma 3 2 3 5 3" xfId="255" xr:uid="{00000000-0005-0000-0000-00005F030000}"/>
    <cellStyle name="Comma 3 2 3 5 3 2" xfId="6108" xr:uid="{00000000-0005-0000-0000-000060030000}"/>
    <cellStyle name="Comma 3 2 3 5 3 3" xfId="4128" xr:uid="{00000000-0005-0000-0000-000061030000}"/>
    <cellStyle name="Comma 3 2 3 5 4" xfId="6105" xr:uid="{00000000-0005-0000-0000-000062030000}"/>
    <cellStyle name="Comma 3 2 3 5 5" xfId="4125" xr:uid="{00000000-0005-0000-0000-000063030000}"/>
    <cellStyle name="Comma 3 2 3 6" xfId="256" xr:uid="{00000000-0005-0000-0000-000064030000}"/>
    <cellStyle name="Comma 3 2 3 6 2" xfId="257" xr:uid="{00000000-0005-0000-0000-000065030000}"/>
    <cellStyle name="Comma 3 2 3 6 2 2" xfId="6110" xr:uid="{00000000-0005-0000-0000-000066030000}"/>
    <cellStyle name="Comma 3 2 3 6 2 3" xfId="4130" xr:uid="{00000000-0005-0000-0000-000067030000}"/>
    <cellStyle name="Comma 3 2 3 6 3" xfId="6109" xr:uid="{00000000-0005-0000-0000-000068030000}"/>
    <cellStyle name="Comma 3 2 3 6 4" xfId="4129" xr:uid="{00000000-0005-0000-0000-000069030000}"/>
    <cellStyle name="Comma 3 2 3 7" xfId="258" xr:uid="{00000000-0005-0000-0000-00006A030000}"/>
    <cellStyle name="Comma 3 2 3 7 2" xfId="259" xr:uid="{00000000-0005-0000-0000-00006B030000}"/>
    <cellStyle name="Comma 3 2 3 7 2 2" xfId="6112" xr:uid="{00000000-0005-0000-0000-00006C030000}"/>
    <cellStyle name="Comma 3 2 3 7 2 3" xfId="4132" xr:uid="{00000000-0005-0000-0000-00006D030000}"/>
    <cellStyle name="Comma 3 2 3 7 3" xfId="6111" xr:uid="{00000000-0005-0000-0000-00006E030000}"/>
    <cellStyle name="Comma 3 2 3 7 4" xfId="4131" xr:uid="{00000000-0005-0000-0000-00006F030000}"/>
    <cellStyle name="Comma 3 2 3 8" xfId="260" xr:uid="{00000000-0005-0000-0000-000070030000}"/>
    <cellStyle name="Comma 3 2 3 8 2" xfId="261" xr:uid="{00000000-0005-0000-0000-000071030000}"/>
    <cellStyle name="Comma 3 2 3 8 2 2" xfId="6114" xr:uid="{00000000-0005-0000-0000-000072030000}"/>
    <cellStyle name="Comma 3 2 3 8 2 3" xfId="4134" xr:uid="{00000000-0005-0000-0000-000073030000}"/>
    <cellStyle name="Comma 3 2 3 8 3" xfId="6113" xr:uid="{00000000-0005-0000-0000-000074030000}"/>
    <cellStyle name="Comma 3 2 3 8 4" xfId="4133" xr:uid="{00000000-0005-0000-0000-000075030000}"/>
    <cellStyle name="Comma 3 2 3 9" xfId="262" xr:uid="{00000000-0005-0000-0000-000076030000}"/>
    <cellStyle name="Comma 3 2 3 9 2" xfId="6115" xr:uid="{00000000-0005-0000-0000-000077030000}"/>
    <cellStyle name="Comma 3 2 3 9 3" xfId="4135" xr:uid="{00000000-0005-0000-0000-000078030000}"/>
    <cellStyle name="Comma 3 2 4" xfId="263" xr:uid="{00000000-0005-0000-0000-000079030000}"/>
    <cellStyle name="Comma 3 2 4 2" xfId="264" xr:uid="{00000000-0005-0000-0000-00007A030000}"/>
    <cellStyle name="Comma 3 2 4 2 2" xfId="265" xr:uid="{00000000-0005-0000-0000-00007B030000}"/>
    <cellStyle name="Comma 3 2 4 2 2 2" xfId="6118" xr:uid="{00000000-0005-0000-0000-00007C030000}"/>
    <cellStyle name="Comma 3 2 4 2 2 3" xfId="4138" xr:uid="{00000000-0005-0000-0000-00007D030000}"/>
    <cellStyle name="Comma 3 2 4 2 3" xfId="6117" xr:uid="{00000000-0005-0000-0000-00007E030000}"/>
    <cellStyle name="Comma 3 2 4 2 4" xfId="4137" xr:uid="{00000000-0005-0000-0000-00007F030000}"/>
    <cellStyle name="Comma 3 2 4 3" xfId="266" xr:uid="{00000000-0005-0000-0000-000080030000}"/>
    <cellStyle name="Comma 3 2 4 3 2" xfId="6119" xr:uid="{00000000-0005-0000-0000-000081030000}"/>
    <cellStyle name="Comma 3 2 4 3 3" xfId="4139" xr:uid="{00000000-0005-0000-0000-000082030000}"/>
    <cellStyle name="Comma 3 2 4 4" xfId="6116" xr:uid="{00000000-0005-0000-0000-000083030000}"/>
    <cellStyle name="Comma 3 2 4 5" xfId="4136" xr:uid="{00000000-0005-0000-0000-000084030000}"/>
    <cellStyle name="Comma 3 2 5" xfId="267" xr:uid="{00000000-0005-0000-0000-000085030000}"/>
    <cellStyle name="Comma 3 2 5 2" xfId="268" xr:uid="{00000000-0005-0000-0000-000086030000}"/>
    <cellStyle name="Comma 3 2 5 2 2" xfId="269" xr:uid="{00000000-0005-0000-0000-000087030000}"/>
    <cellStyle name="Comma 3 2 5 2 2 2" xfId="6122" xr:uid="{00000000-0005-0000-0000-000088030000}"/>
    <cellStyle name="Comma 3 2 5 2 2 3" xfId="4142" xr:uid="{00000000-0005-0000-0000-000089030000}"/>
    <cellStyle name="Comma 3 2 5 2 3" xfId="6121" xr:uid="{00000000-0005-0000-0000-00008A030000}"/>
    <cellStyle name="Comma 3 2 5 2 4" xfId="4141" xr:uid="{00000000-0005-0000-0000-00008B030000}"/>
    <cellStyle name="Comma 3 2 5 3" xfId="270" xr:uid="{00000000-0005-0000-0000-00008C030000}"/>
    <cellStyle name="Comma 3 2 5 3 2" xfId="6123" xr:uid="{00000000-0005-0000-0000-00008D030000}"/>
    <cellStyle name="Comma 3 2 5 3 3" xfId="4143" xr:uid="{00000000-0005-0000-0000-00008E030000}"/>
    <cellStyle name="Comma 3 2 5 4" xfId="6120" xr:uid="{00000000-0005-0000-0000-00008F030000}"/>
    <cellStyle name="Comma 3 2 5 5" xfId="4140" xr:uid="{00000000-0005-0000-0000-000090030000}"/>
    <cellStyle name="Comma 3 2 6" xfId="271" xr:uid="{00000000-0005-0000-0000-000091030000}"/>
    <cellStyle name="Comma 3 2 6 2" xfId="272" xr:uid="{00000000-0005-0000-0000-000092030000}"/>
    <cellStyle name="Comma 3 2 6 2 2" xfId="273" xr:uid="{00000000-0005-0000-0000-000093030000}"/>
    <cellStyle name="Comma 3 2 6 2 2 2" xfId="6126" xr:uid="{00000000-0005-0000-0000-000094030000}"/>
    <cellStyle name="Comma 3 2 6 2 2 3" xfId="4146" xr:uid="{00000000-0005-0000-0000-000095030000}"/>
    <cellStyle name="Comma 3 2 6 2 3" xfId="6125" xr:uid="{00000000-0005-0000-0000-000096030000}"/>
    <cellStyle name="Comma 3 2 6 2 4" xfId="4145" xr:uid="{00000000-0005-0000-0000-000097030000}"/>
    <cellStyle name="Comma 3 2 6 3" xfId="274" xr:uid="{00000000-0005-0000-0000-000098030000}"/>
    <cellStyle name="Comma 3 2 6 3 2" xfId="6127" xr:uid="{00000000-0005-0000-0000-000099030000}"/>
    <cellStyle name="Comma 3 2 6 3 3" xfId="4147" xr:uid="{00000000-0005-0000-0000-00009A030000}"/>
    <cellStyle name="Comma 3 2 6 4" xfId="6124" xr:uid="{00000000-0005-0000-0000-00009B030000}"/>
    <cellStyle name="Comma 3 2 6 5" xfId="4144" xr:uid="{00000000-0005-0000-0000-00009C030000}"/>
    <cellStyle name="Comma 3 2 7" xfId="275" xr:uid="{00000000-0005-0000-0000-00009D030000}"/>
    <cellStyle name="Comma 3 2 7 2" xfId="276" xr:uid="{00000000-0005-0000-0000-00009E030000}"/>
    <cellStyle name="Comma 3 2 7 2 2" xfId="277" xr:uid="{00000000-0005-0000-0000-00009F030000}"/>
    <cellStyle name="Comma 3 2 7 2 2 2" xfId="6130" xr:uid="{00000000-0005-0000-0000-0000A0030000}"/>
    <cellStyle name="Comma 3 2 7 2 2 3" xfId="4150" xr:uid="{00000000-0005-0000-0000-0000A1030000}"/>
    <cellStyle name="Comma 3 2 7 2 3" xfId="6129" xr:uid="{00000000-0005-0000-0000-0000A2030000}"/>
    <cellStyle name="Comma 3 2 7 2 4" xfId="4149" xr:uid="{00000000-0005-0000-0000-0000A3030000}"/>
    <cellStyle name="Comma 3 2 7 3" xfId="278" xr:uid="{00000000-0005-0000-0000-0000A4030000}"/>
    <cellStyle name="Comma 3 2 7 3 2" xfId="6131" xr:uid="{00000000-0005-0000-0000-0000A5030000}"/>
    <cellStyle name="Comma 3 2 7 3 3" xfId="4151" xr:uid="{00000000-0005-0000-0000-0000A6030000}"/>
    <cellStyle name="Comma 3 2 7 4" xfId="6128" xr:uid="{00000000-0005-0000-0000-0000A7030000}"/>
    <cellStyle name="Comma 3 2 7 5" xfId="4148" xr:uid="{00000000-0005-0000-0000-0000A8030000}"/>
    <cellStyle name="Comma 3 2 8" xfId="279" xr:uid="{00000000-0005-0000-0000-0000A9030000}"/>
    <cellStyle name="Comma 3 2 8 2" xfId="280" xr:uid="{00000000-0005-0000-0000-0000AA030000}"/>
    <cellStyle name="Comma 3 2 8 2 2" xfId="6133" xr:uid="{00000000-0005-0000-0000-0000AB030000}"/>
    <cellStyle name="Comma 3 2 8 2 3" xfId="4153" xr:uid="{00000000-0005-0000-0000-0000AC030000}"/>
    <cellStyle name="Comma 3 2 8 3" xfId="6132" xr:uid="{00000000-0005-0000-0000-0000AD030000}"/>
    <cellStyle name="Comma 3 2 8 4" xfId="4152" xr:uid="{00000000-0005-0000-0000-0000AE030000}"/>
    <cellStyle name="Comma 3 2 9" xfId="281" xr:uid="{00000000-0005-0000-0000-0000AF030000}"/>
    <cellStyle name="Comma 3 2 9 2" xfId="282" xr:uid="{00000000-0005-0000-0000-0000B0030000}"/>
    <cellStyle name="Comma 3 2 9 2 2" xfId="6135" xr:uid="{00000000-0005-0000-0000-0000B1030000}"/>
    <cellStyle name="Comma 3 2 9 2 3" xfId="4155" xr:uid="{00000000-0005-0000-0000-0000B2030000}"/>
    <cellStyle name="Comma 3 2 9 3" xfId="6134" xr:uid="{00000000-0005-0000-0000-0000B3030000}"/>
    <cellStyle name="Comma 3 2 9 4" xfId="4154" xr:uid="{00000000-0005-0000-0000-0000B4030000}"/>
    <cellStyle name="Comma 3 3" xfId="283" xr:uid="{00000000-0005-0000-0000-0000B5030000}"/>
    <cellStyle name="Comma 3 3 10" xfId="6136" xr:uid="{00000000-0005-0000-0000-0000B6030000}"/>
    <cellStyle name="Comma 3 3 11" xfId="4156" xr:uid="{00000000-0005-0000-0000-0000B7030000}"/>
    <cellStyle name="Comma 3 3 2" xfId="284" xr:uid="{00000000-0005-0000-0000-0000B8030000}"/>
    <cellStyle name="Comma 3 3 2 2" xfId="285" xr:uid="{00000000-0005-0000-0000-0000B9030000}"/>
    <cellStyle name="Comma 3 3 2 2 2" xfId="286" xr:uid="{00000000-0005-0000-0000-0000BA030000}"/>
    <cellStyle name="Comma 3 3 2 2 2 2" xfId="6139" xr:uid="{00000000-0005-0000-0000-0000BB030000}"/>
    <cellStyle name="Comma 3 3 2 2 2 3" xfId="4159" xr:uid="{00000000-0005-0000-0000-0000BC030000}"/>
    <cellStyle name="Comma 3 3 2 2 3" xfId="6138" xr:uid="{00000000-0005-0000-0000-0000BD030000}"/>
    <cellStyle name="Comma 3 3 2 2 4" xfId="4158" xr:uid="{00000000-0005-0000-0000-0000BE030000}"/>
    <cellStyle name="Comma 3 3 2 3" xfId="287" xr:uid="{00000000-0005-0000-0000-0000BF030000}"/>
    <cellStyle name="Comma 3 3 2 3 2" xfId="6140" xr:uid="{00000000-0005-0000-0000-0000C0030000}"/>
    <cellStyle name="Comma 3 3 2 3 3" xfId="4160" xr:uid="{00000000-0005-0000-0000-0000C1030000}"/>
    <cellStyle name="Comma 3 3 2 4" xfId="6137" xr:uid="{00000000-0005-0000-0000-0000C2030000}"/>
    <cellStyle name="Comma 3 3 2 5" xfId="4157" xr:uid="{00000000-0005-0000-0000-0000C3030000}"/>
    <cellStyle name="Comma 3 3 3" xfId="288" xr:uid="{00000000-0005-0000-0000-0000C4030000}"/>
    <cellStyle name="Comma 3 3 3 2" xfId="289" xr:uid="{00000000-0005-0000-0000-0000C5030000}"/>
    <cellStyle name="Comma 3 3 3 2 2" xfId="290" xr:uid="{00000000-0005-0000-0000-0000C6030000}"/>
    <cellStyle name="Comma 3 3 3 2 2 2" xfId="6143" xr:uid="{00000000-0005-0000-0000-0000C7030000}"/>
    <cellStyle name="Comma 3 3 3 2 2 3" xfId="4163" xr:uid="{00000000-0005-0000-0000-0000C8030000}"/>
    <cellStyle name="Comma 3 3 3 2 3" xfId="6142" xr:uid="{00000000-0005-0000-0000-0000C9030000}"/>
    <cellStyle name="Comma 3 3 3 2 4" xfId="4162" xr:uid="{00000000-0005-0000-0000-0000CA030000}"/>
    <cellStyle name="Comma 3 3 3 3" xfId="291" xr:uid="{00000000-0005-0000-0000-0000CB030000}"/>
    <cellStyle name="Comma 3 3 3 3 2" xfId="6144" xr:uid="{00000000-0005-0000-0000-0000CC030000}"/>
    <cellStyle name="Comma 3 3 3 3 3" xfId="4164" xr:uid="{00000000-0005-0000-0000-0000CD030000}"/>
    <cellStyle name="Comma 3 3 3 4" xfId="6141" xr:uid="{00000000-0005-0000-0000-0000CE030000}"/>
    <cellStyle name="Comma 3 3 3 5" xfId="4161" xr:uid="{00000000-0005-0000-0000-0000CF030000}"/>
    <cellStyle name="Comma 3 3 4" xfId="292" xr:uid="{00000000-0005-0000-0000-0000D0030000}"/>
    <cellStyle name="Comma 3 3 4 2" xfId="293" xr:uid="{00000000-0005-0000-0000-0000D1030000}"/>
    <cellStyle name="Comma 3 3 4 2 2" xfId="294" xr:uid="{00000000-0005-0000-0000-0000D2030000}"/>
    <cellStyle name="Comma 3 3 4 2 2 2" xfId="6147" xr:uid="{00000000-0005-0000-0000-0000D3030000}"/>
    <cellStyle name="Comma 3 3 4 2 2 3" xfId="4167" xr:uid="{00000000-0005-0000-0000-0000D4030000}"/>
    <cellStyle name="Comma 3 3 4 2 3" xfId="6146" xr:uid="{00000000-0005-0000-0000-0000D5030000}"/>
    <cellStyle name="Comma 3 3 4 2 4" xfId="4166" xr:uid="{00000000-0005-0000-0000-0000D6030000}"/>
    <cellStyle name="Comma 3 3 4 3" xfId="295" xr:uid="{00000000-0005-0000-0000-0000D7030000}"/>
    <cellStyle name="Comma 3 3 4 3 2" xfId="6148" xr:uid="{00000000-0005-0000-0000-0000D8030000}"/>
    <cellStyle name="Comma 3 3 4 3 3" xfId="4168" xr:uid="{00000000-0005-0000-0000-0000D9030000}"/>
    <cellStyle name="Comma 3 3 4 4" xfId="6145" xr:uid="{00000000-0005-0000-0000-0000DA030000}"/>
    <cellStyle name="Comma 3 3 4 5" xfId="4165" xr:uid="{00000000-0005-0000-0000-0000DB030000}"/>
    <cellStyle name="Comma 3 3 5" xfId="296" xr:uid="{00000000-0005-0000-0000-0000DC030000}"/>
    <cellStyle name="Comma 3 3 5 2" xfId="297" xr:uid="{00000000-0005-0000-0000-0000DD030000}"/>
    <cellStyle name="Comma 3 3 5 2 2" xfId="298" xr:uid="{00000000-0005-0000-0000-0000DE030000}"/>
    <cellStyle name="Comma 3 3 5 2 2 2" xfId="6151" xr:uid="{00000000-0005-0000-0000-0000DF030000}"/>
    <cellStyle name="Comma 3 3 5 2 2 3" xfId="4171" xr:uid="{00000000-0005-0000-0000-0000E0030000}"/>
    <cellStyle name="Comma 3 3 5 2 3" xfId="6150" xr:uid="{00000000-0005-0000-0000-0000E1030000}"/>
    <cellStyle name="Comma 3 3 5 2 4" xfId="4170" xr:uid="{00000000-0005-0000-0000-0000E2030000}"/>
    <cellStyle name="Comma 3 3 5 3" xfId="299" xr:uid="{00000000-0005-0000-0000-0000E3030000}"/>
    <cellStyle name="Comma 3 3 5 3 2" xfId="6152" xr:uid="{00000000-0005-0000-0000-0000E4030000}"/>
    <cellStyle name="Comma 3 3 5 3 3" xfId="4172" xr:uid="{00000000-0005-0000-0000-0000E5030000}"/>
    <cellStyle name="Comma 3 3 5 4" xfId="6149" xr:uid="{00000000-0005-0000-0000-0000E6030000}"/>
    <cellStyle name="Comma 3 3 5 5" xfId="4169" xr:uid="{00000000-0005-0000-0000-0000E7030000}"/>
    <cellStyle name="Comma 3 3 6" xfId="300" xr:uid="{00000000-0005-0000-0000-0000E8030000}"/>
    <cellStyle name="Comma 3 3 6 2" xfId="301" xr:uid="{00000000-0005-0000-0000-0000E9030000}"/>
    <cellStyle name="Comma 3 3 6 2 2" xfId="6154" xr:uid="{00000000-0005-0000-0000-0000EA030000}"/>
    <cellStyle name="Comma 3 3 6 2 3" xfId="4174" xr:uid="{00000000-0005-0000-0000-0000EB030000}"/>
    <cellStyle name="Comma 3 3 6 3" xfId="6153" xr:uid="{00000000-0005-0000-0000-0000EC030000}"/>
    <cellStyle name="Comma 3 3 6 4" xfId="4173" xr:uid="{00000000-0005-0000-0000-0000ED030000}"/>
    <cellStyle name="Comma 3 3 7" xfId="302" xr:uid="{00000000-0005-0000-0000-0000EE030000}"/>
    <cellStyle name="Comma 3 3 7 2" xfId="303" xr:uid="{00000000-0005-0000-0000-0000EF030000}"/>
    <cellStyle name="Comma 3 3 7 2 2" xfId="6156" xr:uid="{00000000-0005-0000-0000-0000F0030000}"/>
    <cellStyle name="Comma 3 3 7 2 3" xfId="4176" xr:uid="{00000000-0005-0000-0000-0000F1030000}"/>
    <cellStyle name="Comma 3 3 7 3" xfId="6155" xr:uid="{00000000-0005-0000-0000-0000F2030000}"/>
    <cellStyle name="Comma 3 3 7 4" xfId="4175" xr:uid="{00000000-0005-0000-0000-0000F3030000}"/>
    <cellStyle name="Comma 3 3 8" xfId="304" xr:uid="{00000000-0005-0000-0000-0000F4030000}"/>
    <cellStyle name="Comma 3 3 8 2" xfId="305" xr:uid="{00000000-0005-0000-0000-0000F5030000}"/>
    <cellStyle name="Comma 3 3 8 2 2" xfId="6158" xr:uid="{00000000-0005-0000-0000-0000F6030000}"/>
    <cellStyle name="Comma 3 3 8 2 3" xfId="4178" xr:uid="{00000000-0005-0000-0000-0000F7030000}"/>
    <cellStyle name="Comma 3 3 8 3" xfId="6157" xr:uid="{00000000-0005-0000-0000-0000F8030000}"/>
    <cellStyle name="Comma 3 3 8 4" xfId="4177" xr:uid="{00000000-0005-0000-0000-0000F9030000}"/>
    <cellStyle name="Comma 3 3 9" xfId="306" xr:uid="{00000000-0005-0000-0000-0000FA030000}"/>
    <cellStyle name="Comma 3 3 9 2" xfId="6159" xr:uid="{00000000-0005-0000-0000-0000FB030000}"/>
    <cellStyle name="Comma 3 3 9 3" xfId="4179" xr:uid="{00000000-0005-0000-0000-0000FC030000}"/>
    <cellStyle name="Comma 3 4" xfId="307" xr:uid="{00000000-0005-0000-0000-0000FD030000}"/>
    <cellStyle name="Comma 3 4 10" xfId="6160" xr:uid="{00000000-0005-0000-0000-0000FE030000}"/>
    <cellStyle name="Comma 3 4 11" xfId="4180" xr:uid="{00000000-0005-0000-0000-0000FF030000}"/>
    <cellStyle name="Comma 3 4 2" xfId="308" xr:uid="{00000000-0005-0000-0000-000000040000}"/>
    <cellStyle name="Comma 3 4 2 2" xfId="309" xr:uid="{00000000-0005-0000-0000-000001040000}"/>
    <cellStyle name="Comma 3 4 2 2 2" xfId="310" xr:uid="{00000000-0005-0000-0000-000002040000}"/>
    <cellStyle name="Comma 3 4 2 2 2 2" xfId="6163" xr:uid="{00000000-0005-0000-0000-000003040000}"/>
    <cellStyle name="Comma 3 4 2 2 2 3" xfId="4183" xr:uid="{00000000-0005-0000-0000-000004040000}"/>
    <cellStyle name="Comma 3 4 2 2 3" xfId="6162" xr:uid="{00000000-0005-0000-0000-000005040000}"/>
    <cellStyle name="Comma 3 4 2 2 4" xfId="4182" xr:uid="{00000000-0005-0000-0000-000006040000}"/>
    <cellStyle name="Comma 3 4 2 3" xfId="311" xr:uid="{00000000-0005-0000-0000-000007040000}"/>
    <cellStyle name="Comma 3 4 2 3 2" xfId="6164" xr:uid="{00000000-0005-0000-0000-000008040000}"/>
    <cellStyle name="Comma 3 4 2 3 3" xfId="4184" xr:uid="{00000000-0005-0000-0000-000009040000}"/>
    <cellStyle name="Comma 3 4 2 4" xfId="6161" xr:uid="{00000000-0005-0000-0000-00000A040000}"/>
    <cellStyle name="Comma 3 4 2 5" xfId="4181" xr:uid="{00000000-0005-0000-0000-00000B040000}"/>
    <cellStyle name="Comma 3 4 3" xfId="312" xr:uid="{00000000-0005-0000-0000-00000C040000}"/>
    <cellStyle name="Comma 3 4 3 2" xfId="313" xr:uid="{00000000-0005-0000-0000-00000D040000}"/>
    <cellStyle name="Comma 3 4 3 2 2" xfId="314" xr:uid="{00000000-0005-0000-0000-00000E040000}"/>
    <cellStyle name="Comma 3 4 3 2 2 2" xfId="6167" xr:uid="{00000000-0005-0000-0000-00000F040000}"/>
    <cellStyle name="Comma 3 4 3 2 2 3" xfId="4187" xr:uid="{00000000-0005-0000-0000-000010040000}"/>
    <cellStyle name="Comma 3 4 3 2 3" xfId="6166" xr:uid="{00000000-0005-0000-0000-000011040000}"/>
    <cellStyle name="Comma 3 4 3 2 4" xfId="4186" xr:uid="{00000000-0005-0000-0000-000012040000}"/>
    <cellStyle name="Comma 3 4 3 3" xfId="315" xr:uid="{00000000-0005-0000-0000-000013040000}"/>
    <cellStyle name="Comma 3 4 3 3 2" xfId="6168" xr:uid="{00000000-0005-0000-0000-000014040000}"/>
    <cellStyle name="Comma 3 4 3 3 3" xfId="4188" xr:uid="{00000000-0005-0000-0000-000015040000}"/>
    <cellStyle name="Comma 3 4 3 4" xfId="6165" xr:uid="{00000000-0005-0000-0000-000016040000}"/>
    <cellStyle name="Comma 3 4 3 5" xfId="4185" xr:uid="{00000000-0005-0000-0000-000017040000}"/>
    <cellStyle name="Comma 3 4 4" xfId="316" xr:uid="{00000000-0005-0000-0000-000018040000}"/>
    <cellStyle name="Comma 3 4 4 2" xfId="317" xr:uid="{00000000-0005-0000-0000-000019040000}"/>
    <cellStyle name="Comma 3 4 4 2 2" xfId="318" xr:uid="{00000000-0005-0000-0000-00001A040000}"/>
    <cellStyle name="Comma 3 4 4 2 2 2" xfId="6171" xr:uid="{00000000-0005-0000-0000-00001B040000}"/>
    <cellStyle name="Comma 3 4 4 2 2 3" xfId="4191" xr:uid="{00000000-0005-0000-0000-00001C040000}"/>
    <cellStyle name="Comma 3 4 4 2 3" xfId="6170" xr:uid="{00000000-0005-0000-0000-00001D040000}"/>
    <cellStyle name="Comma 3 4 4 2 4" xfId="4190" xr:uid="{00000000-0005-0000-0000-00001E040000}"/>
    <cellStyle name="Comma 3 4 4 3" xfId="319" xr:uid="{00000000-0005-0000-0000-00001F040000}"/>
    <cellStyle name="Comma 3 4 4 3 2" xfId="6172" xr:uid="{00000000-0005-0000-0000-000020040000}"/>
    <cellStyle name="Comma 3 4 4 3 3" xfId="4192" xr:uid="{00000000-0005-0000-0000-000021040000}"/>
    <cellStyle name="Comma 3 4 4 4" xfId="6169" xr:uid="{00000000-0005-0000-0000-000022040000}"/>
    <cellStyle name="Comma 3 4 4 5" xfId="4189" xr:uid="{00000000-0005-0000-0000-000023040000}"/>
    <cellStyle name="Comma 3 4 5" xfId="320" xr:uid="{00000000-0005-0000-0000-000024040000}"/>
    <cellStyle name="Comma 3 4 5 2" xfId="321" xr:uid="{00000000-0005-0000-0000-000025040000}"/>
    <cellStyle name="Comma 3 4 5 2 2" xfId="322" xr:uid="{00000000-0005-0000-0000-000026040000}"/>
    <cellStyle name="Comma 3 4 5 2 2 2" xfId="6175" xr:uid="{00000000-0005-0000-0000-000027040000}"/>
    <cellStyle name="Comma 3 4 5 2 2 3" xfId="4195" xr:uid="{00000000-0005-0000-0000-000028040000}"/>
    <cellStyle name="Comma 3 4 5 2 3" xfId="6174" xr:uid="{00000000-0005-0000-0000-000029040000}"/>
    <cellStyle name="Comma 3 4 5 2 4" xfId="4194" xr:uid="{00000000-0005-0000-0000-00002A040000}"/>
    <cellStyle name="Comma 3 4 5 3" xfId="323" xr:uid="{00000000-0005-0000-0000-00002B040000}"/>
    <cellStyle name="Comma 3 4 5 3 2" xfId="6176" xr:uid="{00000000-0005-0000-0000-00002C040000}"/>
    <cellStyle name="Comma 3 4 5 3 3" xfId="4196" xr:uid="{00000000-0005-0000-0000-00002D040000}"/>
    <cellStyle name="Comma 3 4 5 4" xfId="6173" xr:uid="{00000000-0005-0000-0000-00002E040000}"/>
    <cellStyle name="Comma 3 4 5 5" xfId="4193" xr:uid="{00000000-0005-0000-0000-00002F040000}"/>
    <cellStyle name="Comma 3 4 6" xfId="324" xr:uid="{00000000-0005-0000-0000-000030040000}"/>
    <cellStyle name="Comma 3 4 6 2" xfId="325" xr:uid="{00000000-0005-0000-0000-000031040000}"/>
    <cellStyle name="Comma 3 4 6 2 2" xfId="6178" xr:uid="{00000000-0005-0000-0000-000032040000}"/>
    <cellStyle name="Comma 3 4 6 2 3" xfId="4198" xr:uid="{00000000-0005-0000-0000-000033040000}"/>
    <cellStyle name="Comma 3 4 6 3" xfId="6177" xr:uid="{00000000-0005-0000-0000-000034040000}"/>
    <cellStyle name="Comma 3 4 6 4" xfId="4197" xr:uid="{00000000-0005-0000-0000-000035040000}"/>
    <cellStyle name="Comma 3 4 7" xfId="326" xr:uid="{00000000-0005-0000-0000-000036040000}"/>
    <cellStyle name="Comma 3 4 7 2" xfId="327" xr:uid="{00000000-0005-0000-0000-000037040000}"/>
    <cellStyle name="Comma 3 4 7 2 2" xfId="6180" xr:uid="{00000000-0005-0000-0000-000038040000}"/>
    <cellStyle name="Comma 3 4 7 2 3" xfId="4200" xr:uid="{00000000-0005-0000-0000-000039040000}"/>
    <cellStyle name="Comma 3 4 7 3" xfId="6179" xr:uid="{00000000-0005-0000-0000-00003A040000}"/>
    <cellStyle name="Comma 3 4 7 4" xfId="4199" xr:uid="{00000000-0005-0000-0000-00003B040000}"/>
    <cellStyle name="Comma 3 4 8" xfId="328" xr:uid="{00000000-0005-0000-0000-00003C040000}"/>
    <cellStyle name="Comma 3 4 8 2" xfId="329" xr:uid="{00000000-0005-0000-0000-00003D040000}"/>
    <cellStyle name="Comma 3 4 8 2 2" xfId="6182" xr:uid="{00000000-0005-0000-0000-00003E040000}"/>
    <cellStyle name="Comma 3 4 8 2 3" xfId="4202" xr:uid="{00000000-0005-0000-0000-00003F040000}"/>
    <cellStyle name="Comma 3 4 8 3" xfId="6181" xr:uid="{00000000-0005-0000-0000-000040040000}"/>
    <cellStyle name="Comma 3 4 8 4" xfId="4201" xr:uid="{00000000-0005-0000-0000-000041040000}"/>
    <cellStyle name="Comma 3 4 9" xfId="330" xr:uid="{00000000-0005-0000-0000-000042040000}"/>
    <cellStyle name="Comma 3 4 9 2" xfId="6183" xr:uid="{00000000-0005-0000-0000-000043040000}"/>
    <cellStyle name="Comma 3 4 9 3" xfId="4203" xr:uid="{00000000-0005-0000-0000-000044040000}"/>
    <cellStyle name="Comma 3 5" xfId="331" xr:uid="{00000000-0005-0000-0000-000045040000}"/>
    <cellStyle name="Comma 3 5 10" xfId="6184" xr:uid="{00000000-0005-0000-0000-000046040000}"/>
    <cellStyle name="Comma 3 5 11" xfId="4204" xr:uid="{00000000-0005-0000-0000-000047040000}"/>
    <cellStyle name="Comma 3 5 2" xfId="332" xr:uid="{00000000-0005-0000-0000-000048040000}"/>
    <cellStyle name="Comma 3 5 2 2" xfId="333" xr:uid="{00000000-0005-0000-0000-000049040000}"/>
    <cellStyle name="Comma 3 5 2 2 2" xfId="334" xr:uid="{00000000-0005-0000-0000-00004A040000}"/>
    <cellStyle name="Comma 3 5 2 2 2 2" xfId="6187" xr:uid="{00000000-0005-0000-0000-00004B040000}"/>
    <cellStyle name="Comma 3 5 2 2 2 3" xfId="4207" xr:uid="{00000000-0005-0000-0000-00004C040000}"/>
    <cellStyle name="Comma 3 5 2 2 3" xfId="6186" xr:uid="{00000000-0005-0000-0000-00004D040000}"/>
    <cellStyle name="Comma 3 5 2 2 4" xfId="4206" xr:uid="{00000000-0005-0000-0000-00004E040000}"/>
    <cellStyle name="Comma 3 5 2 3" xfId="335" xr:uid="{00000000-0005-0000-0000-00004F040000}"/>
    <cellStyle name="Comma 3 5 2 3 2" xfId="6188" xr:uid="{00000000-0005-0000-0000-000050040000}"/>
    <cellStyle name="Comma 3 5 2 3 3" xfId="4208" xr:uid="{00000000-0005-0000-0000-000051040000}"/>
    <cellStyle name="Comma 3 5 2 4" xfId="6185" xr:uid="{00000000-0005-0000-0000-000052040000}"/>
    <cellStyle name="Comma 3 5 2 5" xfId="4205" xr:uid="{00000000-0005-0000-0000-000053040000}"/>
    <cellStyle name="Comma 3 5 3" xfId="336" xr:uid="{00000000-0005-0000-0000-000054040000}"/>
    <cellStyle name="Comma 3 5 3 2" xfId="337" xr:uid="{00000000-0005-0000-0000-000055040000}"/>
    <cellStyle name="Comma 3 5 3 2 2" xfId="338" xr:uid="{00000000-0005-0000-0000-000056040000}"/>
    <cellStyle name="Comma 3 5 3 2 2 2" xfId="6191" xr:uid="{00000000-0005-0000-0000-000057040000}"/>
    <cellStyle name="Comma 3 5 3 2 2 3" xfId="4211" xr:uid="{00000000-0005-0000-0000-000058040000}"/>
    <cellStyle name="Comma 3 5 3 2 3" xfId="6190" xr:uid="{00000000-0005-0000-0000-000059040000}"/>
    <cellStyle name="Comma 3 5 3 2 4" xfId="4210" xr:uid="{00000000-0005-0000-0000-00005A040000}"/>
    <cellStyle name="Comma 3 5 3 3" xfId="339" xr:uid="{00000000-0005-0000-0000-00005B040000}"/>
    <cellStyle name="Comma 3 5 3 3 2" xfId="6192" xr:uid="{00000000-0005-0000-0000-00005C040000}"/>
    <cellStyle name="Comma 3 5 3 3 3" xfId="4212" xr:uid="{00000000-0005-0000-0000-00005D040000}"/>
    <cellStyle name="Comma 3 5 3 4" xfId="6189" xr:uid="{00000000-0005-0000-0000-00005E040000}"/>
    <cellStyle name="Comma 3 5 3 5" xfId="4209" xr:uid="{00000000-0005-0000-0000-00005F040000}"/>
    <cellStyle name="Comma 3 5 4" xfId="340" xr:uid="{00000000-0005-0000-0000-000060040000}"/>
    <cellStyle name="Comma 3 5 4 2" xfId="341" xr:uid="{00000000-0005-0000-0000-000061040000}"/>
    <cellStyle name="Comma 3 5 4 2 2" xfId="342" xr:uid="{00000000-0005-0000-0000-000062040000}"/>
    <cellStyle name="Comma 3 5 4 2 2 2" xfId="6195" xr:uid="{00000000-0005-0000-0000-000063040000}"/>
    <cellStyle name="Comma 3 5 4 2 2 3" xfId="4215" xr:uid="{00000000-0005-0000-0000-000064040000}"/>
    <cellStyle name="Comma 3 5 4 2 3" xfId="6194" xr:uid="{00000000-0005-0000-0000-000065040000}"/>
    <cellStyle name="Comma 3 5 4 2 4" xfId="4214" xr:uid="{00000000-0005-0000-0000-000066040000}"/>
    <cellStyle name="Comma 3 5 4 3" xfId="343" xr:uid="{00000000-0005-0000-0000-000067040000}"/>
    <cellStyle name="Comma 3 5 4 3 2" xfId="6196" xr:uid="{00000000-0005-0000-0000-000068040000}"/>
    <cellStyle name="Comma 3 5 4 3 3" xfId="4216" xr:uid="{00000000-0005-0000-0000-000069040000}"/>
    <cellStyle name="Comma 3 5 4 4" xfId="6193" xr:uid="{00000000-0005-0000-0000-00006A040000}"/>
    <cellStyle name="Comma 3 5 4 5" xfId="4213" xr:uid="{00000000-0005-0000-0000-00006B040000}"/>
    <cellStyle name="Comma 3 5 5" xfId="344" xr:uid="{00000000-0005-0000-0000-00006C040000}"/>
    <cellStyle name="Comma 3 5 5 2" xfId="345" xr:uid="{00000000-0005-0000-0000-00006D040000}"/>
    <cellStyle name="Comma 3 5 5 2 2" xfId="346" xr:uid="{00000000-0005-0000-0000-00006E040000}"/>
    <cellStyle name="Comma 3 5 5 2 2 2" xfId="6199" xr:uid="{00000000-0005-0000-0000-00006F040000}"/>
    <cellStyle name="Comma 3 5 5 2 2 3" xfId="4219" xr:uid="{00000000-0005-0000-0000-000070040000}"/>
    <cellStyle name="Comma 3 5 5 2 3" xfId="6198" xr:uid="{00000000-0005-0000-0000-000071040000}"/>
    <cellStyle name="Comma 3 5 5 2 4" xfId="4218" xr:uid="{00000000-0005-0000-0000-000072040000}"/>
    <cellStyle name="Comma 3 5 5 3" xfId="347" xr:uid="{00000000-0005-0000-0000-000073040000}"/>
    <cellStyle name="Comma 3 5 5 3 2" xfId="6200" xr:uid="{00000000-0005-0000-0000-000074040000}"/>
    <cellStyle name="Comma 3 5 5 3 3" xfId="4220" xr:uid="{00000000-0005-0000-0000-000075040000}"/>
    <cellStyle name="Comma 3 5 5 4" xfId="6197" xr:uid="{00000000-0005-0000-0000-000076040000}"/>
    <cellStyle name="Comma 3 5 5 5" xfId="4217" xr:uid="{00000000-0005-0000-0000-000077040000}"/>
    <cellStyle name="Comma 3 5 6" xfId="348" xr:uid="{00000000-0005-0000-0000-000078040000}"/>
    <cellStyle name="Comma 3 5 6 2" xfId="349" xr:uid="{00000000-0005-0000-0000-000079040000}"/>
    <cellStyle name="Comma 3 5 6 2 2" xfId="6202" xr:uid="{00000000-0005-0000-0000-00007A040000}"/>
    <cellStyle name="Comma 3 5 6 2 3" xfId="4222" xr:uid="{00000000-0005-0000-0000-00007B040000}"/>
    <cellStyle name="Comma 3 5 6 3" xfId="6201" xr:uid="{00000000-0005-0000-0000-00007C040000}"/>
    <cellStyle name="Comma 3 5 6 4" xfId="4221" xr:uid="{00000000-0005-0000-0000-00007D040000}"/>
    <cellStyle name="Comma 3 5 7" xfId="350" xr:uid="{00000000-0005-0000-0000-00007E040000}"/>
    <cellStyle name="Comma 3 5 7 2" xfId="351" xr:uid="{00000000-0005-0000-0000-00007F040000}"/>
    <cellStyle name="Comma 3 5 7 2 2" xfId="6204" xr:uid="{00000000-0005-0000-0000-000080040000}"/>
    <cellStyle name="Comma 3 5 7 2 3" xfId="4224" xr:uid="{00000000-0005-0000-0000-000081040000}"/>
    <cellStyle name="Comma 3 5 7 3" xfId="6203" xr:uid="{00000000-0005-0000-0000-000082040000}"/>
    <cellStyle name="Comma 3 5 7 4" xfId="4223" xr:uid="{00000000-0005-0000-0000-000083040000}"/>
    <cellStyle name="Comma 3 5 8" xfId="352" xr:uid="{00000000-0005-0000-0000-000084040000}"/>
    <cellStyle name="Comma 3 5 8 2" xfId="353" xr:uid="{00000000-0005-0000-0000-000085040000}"/>
    <cellStyle name="Comma 3 5 8 2 2" xfId="6206" xr:uid="{00000000-0005-0000-0000-000086040000}"/>
    <cellStyle name="Comma 3 5 8 2 3" xfId="4226" xr:uid="{00000000-0005-0000-0000-000087040000}"/>
    <cellStyle name="Comma 3 5 8 3" xfId="6205" xr:uid="{00000000-0005-0000-0000-000088040000}"/>
    <cellStyle name="Comma 3 5 8 4" xfId="4225" xr:uid="{00000000-0005-0000-0000-000089040000}"/>
    <cellStyle name="Comma 3 5 9" xfId="354" xr:uid="{00000000-0005-0000-0000-00008A040000}"/>
    <cellStyle name="Comma 3 5 9 2" xfId="6207" xr:uid="{00000000-0005-0000-0000-00008B040000}"/>
    <cellStyle name="Comma 3 5 9 3" xfId="4227" xr:uid="{00000000-0005-0000-0000-00008C040000}"/>
    <cellStyle name="Comma 3 6" xfId="355" xr:uid="{00000000-0005-0000-0000-00008D040000}"/>
    <cellStyle name="Comma 3 6 2" xfId="356" xr:uid="{00000000-0005-0000-0000-00008E040000}"/>
    <cellStyle name="Comma 3 6 2 2" xfId="357" xr:uid="{00000000-0005-0000-0000-00008F040000}"/>
    <cellStyle name="Comma 3 6 2 2 2" xfId="6210" xr:uid="{00000000-0005-0000-0000-000090040000}"/>
    <cellStyle name="Comma 3 6 2 2 3" xfId="4230" xr:uid="{00000000-0005-0000-0000-000091040000}"/>
    <cellStyle name="Comma 3 6 2 3" xfId="6209" xr:uid="{00000000-0005-0000-0000-000092040000}"/>
    <cellStyle name="Comma 3 6 2 4" xfId="4229" xr:uid="{00000000-0005-0000-0000-000093040000}"/>
    <cellStyle name="Comma 3 6 3" xfId="358" xr:uid="{00000000-0005-0000-0000-000094040000}"/>
    <cellStyle name="Comma 3 6 3 2" xfId="6211" xr:uid="{00000000-0005-0000-0000-000095040000}"/>
    <cellStyle name="Comma 3 6 3 3" xfId="4231" xr:uid="{00000000-0005-0000-0000-000096040000}"/>
    <cellStyle name="Comma 3 6 4" xfId="6208" xr:uid="{00000000-0005-0000-0000-000097040000}"/>
    <cellStyle name="Comma 3 6 5" xfId="4228" xr:uid="{00000000-0005-0000-0000-000098040000}"/>
    <cellStyle name="Comma 3 7" xfId="359" xr:uid="{00000000-0005-0000-0000-000099040000}"/>
    <cellStyle name="Comma 3 7 2" xfId="360" xr:uid="{00000000-0005-0000-0000-00009A040000}"/>
    <cellStyle name="Comma 3 7 2 2" xfId="361" xr:uid="{00000000-0005-0000-0000-00009B040000}"/>
    <cellStyle name="Comma 3 7 2 2 2" xfId="6214" xr:uid="{00000000-0005-0000-0000-00009C040000}"/>
    <cellStyle name="Comma 3 7 2 2 3" xfId="4234" xr:uid="{00000000-0005-0000-0000-00009D040000}"/>
    <cellStyle name="Comma 3 7 2 3" xfId="6213" xr:uid="{00000000-0005-0000-0000-00009E040000}"/>
    <cellStyle name="Comma 3 7 2 4" xfId="4233" xr:uid="{00000000-0005-0000-0000-00009F040000}"/>
    <cellStyle name="Comma 3 7 3" xfId="362" xr:uid="{00000000-0005-0000-0000-0000A0040000}"/>
    <cellStyle name="Comma 3 7 3 2" xfId="6215" xr:uid="{00000000-0005-0000-0000-0000A1040000}"/>
    <cellStyle name="Comma 3 7 3 3" xfId="4235" xr:uid="{00000000-0005-0000-0000-0000A2040000}"/>
    <cellStyle name="Comma 3 7 4" xfId="6212" xr:uid="{00000000-0005-0000-0000-0000A3040000}"/>
    <cellStyle name="Comma 3 7 5" xfId="4232" xr:uid="{00000000-0005-0000-0000-0000A4040000}"/>
    <cellStyle name="Comma 3 8" xfId="363" xr:uid="{00000000-0005-0000-0000-0000A5040000}"/>
    <cellStyle name="Comma 3 8 2" xfId="364" xr:uid="{00000000-0005-0000-0000-0000A6040000}"/>
    <cellStyle name="Comma 3 8 2 2" xfId="365" xr:uid="{00000000-0005-0000-0000-0000A7040000}"/>
    <cellStyle name="Comma 3 8 2 2 2" xfId="6218" xr:uid="{00000000-0005-0000-0000-0000A8040000}"/>
    <cellStyle name="Comma 3 8 2 2 3" xfId="4238" xr:uid="{00000000-0005-0000-0000-0000A9040000}"/>
    <cellStyle name="Comma 3 8 2 3" xfId="6217" xr:uid="{00000000-0005-0000-0000-0000AA040000}"/>
    <cellStyle name="Comma 3 8 2 4" xfId="4237" xr:uid="{00000000-0005-0000-0000-0000AB040000}"/>
    <cellStyle name="Comma 3 8 3" xfId="366" xr:uid="{00000000-0005-0000-0000-0000AC040000}"/>
    <cellStyle name="Comma 3 8 3 2" xfId="6219" xr:uid="{00000000-0005-0000-0000-0000AD040000}"/>
    <cellStyle name="Comma 3 8 3 3" xfId="4239" xr:uid="{00000000-0005-0000-0000-0000AE040000}"/>
    <cellStyle name="Comma 3 8 4" xfId="6216" xr:uid="{00000000-0005-0000-0000-0000AF040000}"/>
    <cellStyle name="Comma 3 8 5" xfId="4236" xr:uid="{00000000-0005-0000-0000-0000B0040000}"/>
    <cellStyle name="Comma 3 9" xfId="367" xr:uid="{00000000-0005-0000-0000-0000B1040000}"/>
    <cellStyle name="Comma 3 9 2" xfId="368" xr:uid="{00000000-0005-0000-0000-0000B2040000}"/>
    <cellStyle name="Comma 3 9 2 2" xfId="369" xr:uid="{00000000-0005-0000-0000-0000B3040000}"/>
    <cellStyle name="Comma 3 9 2 2 2" xfId="6222" xr:uid="{00000000-0005-0000-0000-0000B4040000}"/>
    <cellStyle name="Comma 3 9 2 2 3" xfId="4242" xr:uid="{00000000-0005-0000-0000-0000B5040000}"/>
    <cellStyle name="Comma 3 9 2 3" xfId="6221" xr:uid="{00000000-0005-0000-0000-0000B6040000}"/>
    <cellStyle name="Comma 3 9 2 4" xfId="4241" xr:uid="{00000000-0005-0000-0000-0000B7040000}"/>
    <cellStyle name="Comma 3 9 3" xfId="370" xr:uid="{00000000-0005-0000-0000-0000B8040000}"/>
    <cellStyle name="Comma 3 9 3 2" xfId="6223" xr:uid="{00000000-0005-0000-0000-0000B9040000}"/>
    <cellStyle name="Comma 3 9 3 3" xfId="4243" xr:uid="{00000000-0005-0000-0000-0000BA040000}"/>
    <cellStyle name="Comma 3 9 4" xfId="6220" xr:uid="{00000000-0005-0000-0000-0000BB040000}"/>
    <cellStyle name="Comma 3 9 5" xfId="4240" xr:uid="{00000000-0005-0000-0000-0000BC040000}"/>
    <cellStyle name="Comma 4" xfId="371" xr:uid="{00000000-0005-0000-0000-0000BD040000}"/>
    <cellStyle name="Comma 4 10" xfId="372" xr:uid="{00000000-0005-0000-0000-0000BE040000}"/>
    <cellStyle name="Comma 4 10 2" xfId="373" xr:uid="{00000000-0005-0000-0000-0000BF040000}"/>
    <cellStyle name="Comma 4 10 2 2" xfId="6226" xr:uid="{00000000-0005-0000-0000-0000C0040000}"/>
    <cellStyle name="Comma 4 10 2 3" xfId="4246" xr:uid="{00000000-0005-0000-0000-0000C1040000}"/>
    <cellStyle name="Comma 4 10 3" xfId="6225" xr:uid="{00000000-0005-0000-0000-0000C2040000}"/>
    <cellStyle name="Comma 4 10 4" xfId="4245" xr:uid="{00000000-0005-0000-0000-0000C3040000}"/>
    <cellStyle name="Comma 4 11" xfId="374" xr:uid="{00000000-0005-0000-0000-0000C4040000}"/>
    <cellStyle name="Comma 4 11 2" xfId="6227" xr:uid="{00000000-0005-0000-0000-0000C5040000}"/>
    <cellStyle name="Comma 4 11 3" xfId="4247" xr:uid="{00000000-0005-0000-0000-0000C6040000}"/>
    <cellStyle name="Comma 4 12" xfId="6224" xr:uid="{00000000-0005-0000-0000-0000C7040000}"/>
    <cellStyle name="Comma 4 13" xfId="4244" xr:uid="{00000000-0005-0000-0000-0000C8040000}"/>
    <cellStyle name="Comma 4 2" xfId="375" xr:uid="{00000000-0005-0000-0000-0000C9040000}"/>
    <cellStyle name="Comma 4 2 10" xfId="6228" xr:uid="{00000000-0005-0000-0000-0000CA040000}"/>
    <cellStyle name="Comma 4 2 11" xfId="4248" xr:uid="{00000000-0005-0000-0000-0000CB040000}"/>
    <cellStyle name="Comma 4 2 2" xfId="376" xr:uid="{00000000-0005-0000-0000-0000CC040000}"/>
    <cellStyle name="Comma 4 2 2 2" xfId="377" xr:uid="{00000000-0005-0000-0000-0000CD040000}"/>
    <cellStyle name="Comma 4 2 2 2 2" xfId="378" xr:uid="{00000000-0005-0000-0000-0000CE040000}"/>
    <cellStyle name="Comma 4 2 2 2 2 2" xfId="6231" xr:uid="{00000000-0005-0000-0000-0000CF040000}"/>
    <cellStyle name="Comma 4 2 2 2 2 3" xfId="4251" xr:uid="{00000000-0005-0000-0000-0000D0040000}"/>
    <cellStyle name="Comma 4 2 2 2 3" xfId="6230" xr:uid="{00000000-0005-0000-0000-0000D1040000}"/>
    <cellStyle name="Comma 4 2 2 2 4" xfId="4250" xr:uid="{00000000-0005-0000-0000-0000D2040000}"/>
    <cellStyle name="Comma 4 2 2 3" xfId="379" xr:uid="{00000000-0005-0000-0000-0000D3040000}"/>
    <cellStyle name="Comma 4 2 2 3 2" xfId="6232" xr:uid="{00000000-0005-0000-0000-0000D4040000}"/>
    <cellStyle name="Comma 4 2 2 3 3" xfId="4252" xr:uid="{00000000-0005-0000-0000-0000D5040000}"/>
    <cellStyle name="Comma 4 2 2 4" xfId="6229" xr:uid="{00000000-0005-0000-0000-0000D6040000}"/>
    <cellStyle name="Comma 4 2 2 5" xfId="4249" xr:uid="{00000000-0005-0000-0000-0000D7040000}"/>
    <cellStyle name="Comma 4 2 3" xfId="380" xr:uid="{00000000-0005-0000-0000-0000D8040000}"/>
    <cellStyle name="Comma 4 2 3 2" xfId="381" xr:uid="{00000000-0005-0000-0000-0000D9040000}"/>
    <cellStyle name="Comma 4 2 3 2 2" xfId="382" xr:uid="{00000000-0005-0000-0000-0000DA040000}"/>
    <cellStyle name="Comma 4 2 3 2 2 2" xfId="6235" xr:uid="{00000000-0005-0000-0000-0000DB040000}"/>
    <cellStyle name="Comma 4 2 3 2 2 3" xfId="4255" xr:uid="{00000000-0005-0000-0000-0000DC040000}"/>
    <cellStyle name="Comma 4 2 3 2 3" xfId="6234" xr:uid="{00000000-0005-0000-0000-0000DD040000}"/>
    <cellStyle name="Comma 4 2 3 2 4" xfId="4254" xr:uid="{00000000-0005-0000-0000-0000DE040000}"/>
    <cellStyle name="Comma 4 2 3 3" xfId="383" xr:uid="{00000000-0005-0000-0000-0000DF040000}"/>
    <cellStyle name="Comma 4 2 3 3 2" xfId="6236" xr:uid="{00000000-0005-0000-0000-0000E0040000}"/>
    <cellStyle name="Comma 4 2 3 3 3" xfId="4256" xr:uid="{00000000-0005-0000-0000-0000E1040000}"/>
    <cellStyle name="Comma 4 2 3 4" xfId="6233" xr:uid="{00000000-0005-0000-0000-0000E2040000}"/>
    <cellStyle name="Comma 4 2 3 5" xfId="4253" xr:uid="{00000000-0005-0000-0000-0000E3040000}"/>
    <cellStyle name="Comma 4 2 4" xfId="384" xr:uid="{00000000-0005-0000-0000-0000E4040000}"/>
    <cellStyle name="Comma 4 2 4 2" xfId="385" xr:uid="{00000000-0005-0000-0000-0000E5040000}"/>
    <cellStyle name="Comma 4 2 4 2 2" xfId="386" xr:uid="{00000000-0005-0000-0000-0000E6040000}"/>
    <cellStyle name="Comma 4 2 4 2 2 2" xfId="6239" xr:uid="{00000000-0005-0000-0000-0000E7040000}"/>
    <cellStyle name="Comma 4 2 4 2 2 3" xfId="4259" xr:uid="{00000000-0005-0000-0000-0000E8040000}"/>
    <cellStyle name="Comma 4 2 4 2 3" xfId="6238" xr:uid="{00000000-0005-0000-0000-0000E9040000}"/>
    <cellStyle name="Comma 4 2 4 2 4" xfId="4258" xr:uid="{00000000-0005-0000-0000-0000EA040000}"/>
    <cellStyle name="Comma 4 2 4 3" xfId="387" xr:uid="{00000000-0005-0000-0000-0000EB040000}"/>
    <cellStyle name="Comma 4 2 4 3 2" xfId="6240" xr:uid="{00000000-0005-0000-0000-0000EC040000}"/>
    <cellStyle name="Comma 4 2 4 3 3" xfId="4260" xr:uid="{00000000-0005-0000-0000-0000ED040000}"/>
    <cellStyle name="Comma 4 2 4 4" xfId="6237" xr:uid="{00000000-0005-0000-0000-0000EE040000}"/>
    <cellStyle name="Comma 4 2 4 5" xfId="4257" xr:uid="{00000000-0005-0000-0000-0000EF040000}"/>
    <cellStyle name="Comma 4 2 5" xfId="388" xr:uid="{00000000-0005-0000-0000-0000F0040000}"/>
    <cellStyle name="Comma 4 2 5 2" xfId="389" xr:uid="{00000000-0005-0000-0000-0000F1040000}"/>
    <cellStyle name="Comma 4 2 5 2 2" xfId="390" xr:uid="{00000000-0005-0000-0000-0000F2040000}"/>
    <cellStyle name="Comma 4 2 5 2 2 2" xfId="6243" xr:uid="{00000000-0005-0000-0000-0000F3040000}"/>
    <cellStyle name="Comma 4 2 5 2 2 3" xfId="4263" xr:uid="{00000000-0005-0000-0000-0000F4040000}"/>
    <cellStyle name="Comma 4 2 5 2 3" xfId="6242" xr:uid="{00000000-0005-0000-0000-0000F5040000}"/>
    <cellStyle name="Comma 4 2 5 2 4" xfId="4262" xr:uid="{00000000-0005-0000-0000-0000F6040000}"/>
    <cellStyle name="Comma 4 2 5 3" xfId="391" xr:uid="{00000000-0005-0000-0000-0000F7040000}"/>
    <cellStyle name="Comma 4 2 5 3 2" xfId="6244" xr:uid="{00000000-0005-0000-0000-0000F8040000}"/>
    <cellStyle name="Comma 4 2 5 3 3" xfId="4264" xr:uid="{00000000-0005-0000-0000-0000F9040000}"/>
    <cellStyle name="Comma 4 2 5 4" xfId="6241" xr:uid="{00000000-0005-0000-0000-0000FA040000}"/>
    <cellStyle name="Comma 4 2 5 5" xfId="4261" xr:uid="{00000000-0005-0000-0000-0000FB040000}"/>
    <cellStyle name="Comma 4 2 6" xfId="392" xr:uid="{00000000-0005-0000-0000-0000FC040000}"/>
    <cellStyle name="Comma 4 2 6 2" xfId="393" xr:uid="{00000000-0005-0000-0000-0000FD040000}"/>
    <cellStyle name="Comma 4 2 6 2 2" xfId="6246" xr:uid="{00000000-0005-0000-0000-0000FE040000}"/>
    <cellStyle name="Comma 4 2 6 2 3" xfId="4266" xr:uid="{00000000-0005-0000-0000-0000FF040000}"/>
    <cellStyle name="Comma 4 2 6 3" xfId="6245" xr:uid="{00000000-0005-0000-0000-000000050000}"/>
    <cellStyle name="Comma 4 2 6 4" xfId="4265" xr:uid="{00000000-0005-0000-0000-000001050000}"/>
    <cellStyle name="Comma 4 2 7" xfId="394" xr:uid="{00000000-0005-0000-0000-000002050000}"/>
    <cellStyle name="Comma 4 2 7 2" xfId="395" xr:uid="{00000000-0005-0000-0000-000003050000}"/>
    <cellStyle name="Comma 4 2 7 2 2" xfId="6248" xr:uid="{00000000-0005-0000-0000-000004050000}"/>
    <cellStyle name="Comma 4 2 7 2 3" xfId="4268" xr:uid="{00000000-0005-0000-0000-000005050000}"/>
    <cellStyle name="Comma 4 2 7 3" xfId="6247" xr:uid="{00000000-0005-0000-0000-000006050000}"/>
    <cellStyle name="Comma 4 2 7 4" xfId="4267" xr:uid="{00000000-0005-0000-0000-000007050000}"/>
    <cellStyle name="Comma 4 2 8" xfId="396" xr:uid="{00000000-0005-0000-0000-000008050000}"/>
    <cellStyle name="Comma 4 2 8 2" xfId="397" xr:uid="{00000000-0005-0000-0000-000009050000}"/>
    <cellStyle name="Comma 4 2 8 2 2" xfId="6250" xr:uid="{00000000-0005-0000-0000-00000A050000}"/>
    <cellStyle name="Comma 4 2 8 2 3" xfId="4270" xr:uid="{00000000-0005-0000-0000-00000B050000}"/>
    <cellStyle name="Comma 4 2 8 3" xfId="6249" xr:uid="{00000000-0005-0000-0000-00000C050000}"/>
    <cellStyle name="Comma 4 2 8 4" xfId="4269" xr:uid="{00000000-0005-0000-0000-00000D050000}"/>
    <cellStyle name="Comma 4 2 9" xfId="398" xr:uid="{00000000-0005-0000-0000-00000E050000}"/>
    <cellStyle name="Comma 4 2 9 2" xfId="6251" xr:uid="{00000000-0005-0000-0000-00000F050000}"/>
    <cellStyle name="Comma 4 2 9 3" xfId="4271" xr:uid="{00000000-0005-0000-0000-000010050000}"/>
    <cellStyle name="Comma 4 3" xfId="399" xr:uid="{00000000-0005-0000-0000-000011050000}"/>
    <cellStyle name="Comma 4 3 10" xfId="6252" xr:uid="{00000000-0005-0000-0000-000012050000}"/>
    <cellStyle name="Comma 4 3 11" xfId="4272" xr:uid="{00000000-0005-0000-0000-000013050000}"/>
    <cellStyle name="Comma 4 3 2" xfId="400" xr:uid="{00000000-0005-0000-0000-000014050000}"/>
    <cellStyle name="Comma 4 3 2 2" xfId="401" xr:uid="{00000000-0005-0000-0000-000015050000}"/>
    <cellStyle name="Comma 4 3 2 2 2" xfId="402" xr:uid="{00000000-0005-0000-0000-000016050000}"/>
    <cellStyle name="Comma 4 3 2 2 2 2" xfId="6255" xr:uid="{00000000-0005-0000-0000-000017050000}"/>
    <cellStyle name="Comma 4 3 2 2 2 3" xfId="4275" xr:uid="{00000000-0005-0000-0000-000018050000}"/>
    <cellStyle name="Comma 4 3 2 2 3" xfId="6254" xr:uid="{00000000-0005-0000-0000-000019050000}"/>
    <cellStyle name="Comma 4 3 2 2 4" xfId="4274" xr:uid="{00000000-0005-0000-0000-00001A050000}"/>
    <cellStyle name="Comma 4 3 2 3" xfId="403" xr:uid="{00000000-0005-0000-0000-00001B050000}"/>
    <cellStyle name="Comma 4 3 2 3 2" xfId="6256" xr:uid="{00000000-0005-0000-0000-00001C050000}"/>
    <cellStyle name="Comma 4 3 2 3 3" xfId="4276" xr:uid="{00000000-0005-0000-0000-00001D050000}"/>
    <cellStyle name="Comma 4 3 2 4" xfId="6253" xr:uid="{00000000-0005-0000-0000-00001E050000}"/>
    <cellStyle name="Comma 4 3 2 5" xfId="4273" xr:uid="{00000000-0005-0000-0000-00001F050000}"/>
    <cellStyle name="Comma 4 3 3" xfId="404" xr:uid="{00000000-0005-0000-0000-000020050000}"/>
    <cellStyle name="Comma 4 3 3 2" xfId="405" xr:uid="{00000000-0005-0000-0000-000021050000}"/>
    <cellStyle name="Comma 4 3 3 2 2" xfId="406" xr:uid="{00000000-0005-0000-0000-000022050000}"/>
    <cellStyle name="Comma 4 3 3 2 2 2" xfId="6259" xr:uid="{00000000-0005-0000-0000-000023050000}"/>
    <cellStyle name="Comma 4 3 3 2 2 3" xfId="4279" xr:uid="{00000000-0005-0000-0000-000024050000}"/>
    <cellStyle name="Comma 4 3 3 2 3" xfId="6258" xr:uid="{00000000-0005-0000-0000-000025050000}"/>
    <cellStyle name="Comma 4 3 3 2 4" xfId="4278" xr:uid="{00000000-0005-0000-0000-000026050000}"/>
    <cellStyle name="Comma 4 3 3 3" xfId="407" xr:uid="{00000000-0005-0000-0000-000027050000}"/>
    <cellStyle name="Comma 4 3 3 3 2" xfId="6260" xr:uid="{00000000-0005-0000-0000-000028050000}"/>
    <cellStyle name="Comma 4 3 3 3 3" xfId="4280" xr:uid="{00000000-0005-0000-0000-000029050000}"/>
    <cellStyle name="Comma 4 3 3 4" xfId="6257" xr:uid="{00000000-0005-0000-0000-00002A050000}"/>
    <cellStyle name="Comma 4 3 3 5" xfId="4277" xr:uid="{00000000-0005-0000-0000-00002B050000}"/>
    <cellStyle name="Comma 4 3 4" xfId="408" xr:uid="{00000000-0005-0000-0000-00002C050000}"/>
    <cellStyle name="Comma 4 3 4 2" xfId="409" xr:uid="{00000000-0005-0000-0000-00002D050000}"/>
    <cellStyle name="Comma 4 3 4 2 2" xfId="410" xr:uid="{00000000-0005-0000-0000-00002E050000}"/>
    <cellStyle name="Comma 4 3 4 2 2 2" xfId="6263" xr:uid="{00000000-0005-0000-0000-00002F050000}"/>
    <cellStyle name="Comma 4 3 4 2 2 3" xfId="4283" xr:uid="{00000000-0005-0000-0000-000030050000}"/>
    <cellStyle name="Comma 4 3 4 2 3" xfId="6262" xr:uid="{00000000-0005-0000-0000-000031050000}"/>
    <cellStyle name="Comma 4 3 4 2 4" xfId="4282" xr:uid="{00000000-0005-0000-0000-000032050000}"/>
    <cellStyle name="Comma 4 3 4 3" xfId="411" xr:uid="{00000000-0005-0000-0000-000033050000}"/>
    <cellStyle name="Comma 4 3 4 3 2" xfId="6264" xr:uid="{00000000-0005-0000-0000-000034050000}"/>
    <cellStyle name="Comma 4 3 4 3 3" xfId="4284" xr:uid="{00000000-0005-0000-0000-000035050000}"/>
    <cellStyle name="Comma 4 3 4 4" xfId="6261" xr:uid="{00000000-0005-0000-0000-000036050000}"/>
    <cellStyle name="Comma 4 3 4 5" xfId="4281" xr:uid="{00000000-0005-0000-0000-000037050000}"/>
    <cellStyle name="Comma 4 3 5" xfId="412" xr:uid="{00000000-0005-0000-0000-000038050000}"/>
    <cellStyle name="Comma 4 3 5 2" xfId="413" xr:uid="{00000000-0005-0000-0000-000039050000}"/>
    <cellStyle name="Comma 4 3 5 2 2" xfId="414" xr:uid="{00000000-0005-0000-0000-00003A050000}"/>
    <cellStyle name="Comma 4 3 5 2 2 2" xfId="6267" xr:uid="{00000000-0005-0000-0000-00003B050000}"/>
    <cellStyle name="Comma 4 3 5 2 2 3" xfId="4287" xr:uid="{00000000-0005-0000-0000-00003C050000}"/>
    <cellStyle name="Comma 4 3 5 2 3" xfId="6266" xr:uid="{00000000-0005-0000-0000-00003D050000}"/>
    <cellStyle name="Comma 4 3 5 2 4" xfId="4286" xr:uid="{00000000-0005-0000-0000-00003E050000}"/>
    <cellStyle name="Comma 4 3 5 3" xfId="415" xr:uid="{00000000-0005-0000-0000-00003F050000}"/>
    <cellStyle name="Comma 4 3 5 3 2" xfId="6268" xr:uid="{00000000-0005-0000-0000-000040050000}"/>
    <cellStyle name="Comma 4 3 5 3 3" xfId="4288" xr:uid="{00000000-0005-0000-0000-000041050000}"/>
    <cellStyle name="Comma 4 3 5 4" xfId="6265" xr:uid="{00000000-0005-0000-0000-000042050000}"/>
    <cellStyle name="Comma 4 3 5 5" xfId="4285" xr:uid="{00000000-0005-0000-0000-000043050000}"/>
    <cellStyle name="Comma 4 3 6" xfId="416" xr:uid="{00000000-0005-0000-0000-000044050000}"/>
    <cellStyle name="Comma 4 3 6 2" xfId="417" xr:uid="{00000000-0005-0000-0000-000045050000}"/>
    <cellStyle name="Comma 4 3 6 2 2" xfId="6270" xr:uid="{00000000-0005-0000-0000-000046050000}"/>
    <cellStyle name="Comma 4 3 6 2 3" xfId="4290" xr:uid="{00000000-0005-0000-0000-000047050000}"/>
    <cellStyle name="Comma 4 3 6 3" xfId="6269" xr:uid="{00000000-0005-0000-0000-000048050000}"/>
    <cellStyle name="Comma 4 3 6 4" xfId="4289" xr:uid="{00000000-0005-0000-0000-000049050000}"/>
    <cellStyle name="Comma 4 3 7" xfId="418" xr:uid="{00000000-0005-0000-0000-00004A050000}"/>
    <cellStyle name="Comma 4 3 7 2" xfId="419" xr:uid="{00000000-0005-0000-0000-00004B050000}"/>
    <cellStyle name="Comma 4 3 7 2 2" xfId="6272" xr:uid="{00000000-0005-0000-0000-00004C050000}"/>
    <cellStyle name="Comma 4 3 7 2 3" xfId="4292" xr:uid="{00000000-0005-0000-0000-00004D050000}"/>
    <cellStyle name="Comma 4 3 7 3" xfId="6271" xr:uid="{00000000-0005-0000-0000-00004E050000}"/>
    <cellStyle name="Comma 4 3 7 4" xfId="4291" xr:uid="{00000000-0005-0000-0000-00004F050000}"/>
    <cellStyle name="Comma 4 3 8" xfId="420" xr:uid="{00000000-0005-0000-0000-000050050000}"/>
    <cellStyle name="Comma 4 3 8 2" xfId="421" xr:uid="{00000000-0005-0000-0000-000051050000}"/>
    <cellStyle name="Comma 4 3 8 2 2" xfId="6274" xr:uid="{00000000-0005-0000-0000-000052050000}"/>
    <cellStyle name="Comma 4 3 8 2 3" xfId="4294" xr:uid="{00000000-0005-0000-0000-000053050000}"/>
    <cellStyle name="Comma 4 3 8 3" xfId="6273" xr:uid="{00000000-0005-0000-0000-000054050000}"/>
    <cellStyle name="Comma 4 3 8 4" xfId="4293" xr:uid="{00000000-0005-0000-0000-000055050000}"/>
    <cellStyle name="Comma 4 3 9" xfId="422" xr:uid="{00000000-0005-0000-0000-000056050000}"/>
    <cellStyle name="Comma 4 3 9 2" xfId="6275" xr:uid="{00000000-0005-0000-0000-000057050000}"/>
    <cellStyle name="Comma 4 3 9 3" xfId="4295" xr:uid="{00000000-0005-0000-0000-000058050000}"/>
    <cellStyle name="Comma 4 4" xfId="423" xr:uid="{00000000-0005-0000-0000-000059050000}"/>
    <cellStyle name="Comma 4 4 2" xfId="424" xr:uid="{00000000-0005-0000-0000-00005A050000}"/>
    <cellStyle name="Comma 4 4 2 2" xfId="425" xr:uid="{00000000-0005-0000-0000-00005B050000}"/>
    <cellStyle name="Comma 4 4 2 2 2" xfId="6278" xr:uid="{00000000-0005-0000-0000-00005C050000}"/>
    <cellStyle name="Comma 4 4 2 2 3" xfId="4298" xr:uid="{00000000-0005-0000-0000-00005D050000}"/>
    <cellStyle name="Comma 4 4 2 3" xfId="6277" xr:uid="{00000000-0005-0000-0000-00005E050000}"/>
    <cellStyle name="Comma 4 4 2 4" xfId="4297" xr:uid="{00000000-0005-0000-0000-00005F050000}"/>
    <cellStyle name="Comma 4 4 3" xfId="426" xr:uid="{00000000-0005-0000-0000-000060050000}"/>
    <cellStyle name="Comma 4 4 3 2" xfId="6279" xr:uid="{00000000-0005-0000-0000-000061050000}"/>
    <cellStyle name="Comma 4 4 3 3" xfId="4299" xr:uid="{00000000-0005-0000-0000-000062050000}"/>
    <cellStyle name="Comma 4 4 4" xfId="6276" xr:uid="{00000000-0005-0000-0000-000063050000}"/>
    <cellStyle name="Comma 4 4 5" xfId="4296" xr:uid="{00000000-0005-0000-0000-000064050000}"/>
    <cellStyle name="Comma 4 5" xfId="427" xr:uid="{00000000-0005-0000-0000-000065050000}"/>
    <cellStyle name="Comma 4 5 2" xfId="428" xr:uid="{00000000-0005-0000-0000-000066050000}"/>
    <cellStyle name="Comma 4 5 2 2" xfId="429" xr:uid="{00000000-0005-0000-0000-000067050000}"/>
    <cellStyle name="Comma 4 5 2 2 2" xfId="6282" xr:uid="{00000000-0005-0000-0000-000068050000}"/>
    <cellStyle name="Comma 4 5 2 2 3" xfId="4302" xr:uid="{00000000-0005-0000-0000-000069050000}"/>
    <cellStyle name="Comma 4 5 2 3" xfId="6281" xr:uid="{00000000-0005-0000-0000-00006A050000}"/>
    <cellStyle name="Comma 4 5 2 4" xfId="4301" xr:uid="{00000000-0005-0000-0000-00006B050000}"/>
    <cellStyle name="Comma 4 5 3" xfId="430" xr:uid="{00000000-0005-0000-0000-00006C050000}"/>
    <cellStyle name="Comma 4 5 3 2" xfId="6283" xr:uid="{00000000-0005-0000-0000-00006D050000}"/>
    <cellStyle name="Comma 4 5 3 3" xfId="4303" xr:uid="{00000000-0005-0000-0000-00006E050000}"/>
    <cellStyle name="Comma 4 5 4" xfId="6280" xr:uid="{00000000-0005-0000-0000-00006F050000}"/>
    <cellStyle name="Comma 4 5 5" xfId="4300" xr:uid="{00000000-0005-0000-0000-000070050000}"/>
    <cellStyle name="Comma 4 6" xfId="431" xr:uid="{00000000-0005-0000-0000-000071050000}"/>
    <cellStyle name="Comma 4 6 2" xfId="432" xr:uid="{00000000-0005-0000-0000-000072050000}"/>
    <cellStyle name="Comma 4 6 2 2" xfId="433" xr:uid="{00000000-0005-0000-0000-000073050000}"/>
    <cellStyle name="Comma 4 6 2 2 2" xfId="6286" xr:uid="{00000000-0005-0000-0000-000074050000}"/>
    <cellStyle name="Comma 4 6 2 2 3" xfId="4306" xr:uid="{00000000-0005-0000-0000-000075050000}"/>
    <cellStyle name="Comma 4 6 2 3" xfId="6285" xr:uid="{00000000-0005-0000-0000-000076050000}"/>
    <cellStyle name="Comma 4 6 2 4" xfId="4305" xr:uid="{00000000-0005-0000-0000-000077050000}"/>
    <cellStyle name="Comma 4 6 3" xfId="434" xr:uid="{00000000-0005-0000-0000-000078050000}"/>
    <cellStyle name="Comma 4 6 3 2" xfId="6287" xr:uid="{00000000-0005-0000-0000-000079050000}"/>
    <cellStyle name="Comma 4 6 3 3" xfId="4307" xr:uid="{00000000-0005-0000-0000-00007A050000}"/>
    <cellStyle name="Comma 4 6 4" xfId="6284" xr:uid="{00000000-0005-0000-0000-00007B050000}"/>
    <cellStyle name="Comma 4 6 5" xfId="4304" xr:uid="{00000000-0005-0000-0000-00007C050000}"/>
    <cellStyle name="Comma 4 7" xfId="435" xr:uid="{00000000-0005-0000-0000-00007D050000}"/>
    <cellStyle name="Comma 4 7 2" xfId="436" xr:uid="{00000000-0005-0000-0000-00007E050000}"/>
    <cellStyle name="Comma 4 7 2 2" xfId="437" xr:uid="{00000000-0005-0000-0000-00007F050000}"/>
    <cellStyle name="Comma 4 7 2 2 2" xfId="6290" xr:uid="{00000000-0005-0000-0000-000080050000}"/>
    <cellStyle name="Comma 4 7 2 2 3" xfId="4310" xr:uid="{00000000-0005-0000-0000-000081050000}"/>
    <cellStyle name="Comma 4 7 2 3" xfId="6289" xr:uid="{00000000-0005-0000-0000-000082050000}"/>
    <cellStyle name="Comma 4 7 2 4" xfId="4309" xr:uid="{00000000-0005-0000-0000-000083050000}"/>
    <cellStyle name="Comma 4 7 3" xfId="438" xr:uid="{00000000-0005-0000-0000-000084050000}"/>
    <cellStyle name="Comma 4 7 3 2" xfId="6291" xr:uid="{00000000-0005-0000-0000-000085050000}"/>
    <cellStyle name="Comma 4 7 3 3" xfId="4311" xr:uid="{00000000-0005-0000-0000-000086050000}"/>
    <cellStyle name="Comma 4 7 4" xfId="6288" xr:uid="{00000000-0005-0000-0000-000087050000}"/>
    <cellStyle name="Comma 4 7 5" xfId="4308" xr:uid="{00000000-0005-0000-0000-000088050000}"/>
    <cellStyle name="Comma 4 8" xfId="439" xr:uid="{00000000-0005-0000-0000-000089050000}"/>
    <cellStyle name="Comma 4 8 2" xfId="440" xr:uid="{00000000-0005-0000-0000-00008A050000}"/>
    <cellStyle name="Comma 4 8 2 2" xfId="6293" xr:uid="{00000000-0005-0000-0000-00008B050000}"/>
    <cellStyle name="Comma 4 8 2 3" xfId="4313" xr:uid="{00000000-0005-0000-0000-00008C050000}"/>
    <cellStyle name="Comma 4 8 3" xfId="6292" xr:uid="{00000000-0005-0000-0000-00008D050000}"/>
    <cellStyle name="Comma 4 8 4" xfId="4312" xr:uid="{00000000-0005-0000-0000-00008E050000}"/>
    <cellStyle name="Comma 4 9" xfId="441" xr:uid="{00000000-0005-0000-0000-00008F050000}"/>
    <cellStyle name="Comma 4 9 2" xfId="442" xr:uid="{00000000-0005-0000-0000-000090050000}"/>
    <cellStyle name="Comma 4 9 2 2" xfId="6295" xr:uid="{00000000-0005-0000-0000-000091050000}"/>
    <cellStyle name="Comma 4 9 2 3" xfId="4315" xr:uid="{00000000-0005-0000-0000-000092050000}"/>
    <cellStyle name="Comma 4 9 3" xfId="6294" xr:uid="{00000000-0005-0000-0000-000093050000}"/>
    <cellStyle name="Comma 4 9 4" xfId="4314" xr:uid="{00000000-0005-0000-0000-000094050000}"/>
    <cellStyle name="Comma 5" xfId="443" xr:uid="{00000000-0005-0000-0000-000095050000}"/>
    <cellStyle name="Comma 5 2" xfId="4316" xr:uid="{00000000-0005-0000-0000-000096050000}"/>
    <cellStyle name="Comma 6" xfId="444" xr:uid="{00000000-0005-0000-0000-000097050000}"/>
    <cellStyle name="Comma 6 10" xfId="6296" xr:uid="{00000000-0005-0000-0000-000098050000}"/>
    <cellStyle name="Comma 6 11" xfId="4317" xr:uid="{00000000-0005-0000-0000-000099050000}"/>
    <cellStyle name="Comma 6 2" xfId="445" xr:uid="{00000000-0005-0000-0000-00009A050000}"/>
    <cellStyle name="Comma 6 2 2" xfId="446" xr:uid="{00000000-0005-0000-0000-00009B050000}"/>
    <cellStyle name="Comma 6 2 2 2" xfId="447" xr:uid="{00000000-0005-0000-0000-00009C050000}"/>
    <cellStyle name="Comma 6 2 2 2 2" xfId="6299" xr:uid="{00000000-0005-0000-0000-00009D050000}"/>
    <cellStyle name="Comma 6 2 2 2 3" xfId="4320" xr:uid="{00000000-0005-0000-0000-00009E050000}"/>
    <cellStyle name="Comma 6 2 2 3" xfId="6298" xr:uid="{00000000-0005-0000-0000-00009F050000}"/>
    <cellStyle name="Comma 6 2 2 4" xfId="4319" xr:uid="{00000000-0005-0000-0000-0000A0050000}"/>
    <cellStyle name="Comma 6 2 3" xfId="448" xr:uid="{00000000-0005-0000-0000-0000A1050000}"/>
    <cellStyle name="Comma 6 2 3 2" xfId="6300" xr:uid="{00000000-0005-0000-0000-0000A2050000}"/>
    <cellStyle name="Comma 6 2 3 3" xfId="4321" xr:uid="{00000000-0005-0000-0000-0000A3050000}"/>
    <cellStyle name="Comma 6 2 4" xfId="6297" xr:uid="{00000000-0005-0000-0000-0000A4050000}"/>
    <cellStyle name="Comma 6 2 5" xfId="4318" xr:uid="{00000000-0005-0000-0000-0000A5050000}"/>
    <cellStyle name="Comma 6 3" xfId="449" xr:uid="{00000000-0005-0000-0000-0000A6050000}"/>
    <cellStyle name="Comma 6 3 2" xfId="450" xr:uid="{00000000-0005-0000-0000-0000A7050000}"/>
    <cellStyle name="Comma 6 3 2 2" xfId="451" xr:uid="{00000000-0005-0000-0000-0000A8050000}"/>
    <cellStyle name="Comma 6 3 2 2 2" xfId="6303" xr:uid="{00000000-0005-0000-0000-0000A9050000}"/>
    <cellStyle name="Comma 6 3 2 2 3" xfId="4324" xr:uid="{00000000-0005-0000-0000-0000AA050000}"/>
    <cellStyle name="Comma 6 3 2 3" xfId="6302" xr:uid="{00000000-0005-0000-0000-0000AB050000}"/>
    <cellStyle name="Comma 6 3 2 4" xfId="4323" xr:uid="{00000000-0005-0000-0000-0000AC050000}"/>
    <cellStyle name="Comma 6 3 3" xfId="452" xr:uid="{00000000-0005-0000-0000-0000AD050000}"/>
    <cellStyle name="Comma 6 3 3 2" xfId="6304" xr:uid="{00000000-0005-0000-0000-0000AE050000}"/>
    <cellStyle name="Comma 6 3 3 3" xfId="4325" xr:uid="{00000000-0005-0000-0000-0000AF050000}"/>
    <cellStyle name="Comma 6 3 4" xfId="6301" xr:uid="{00000000-0005-0000-0000-0000B0050000}"/>
    <cellStyle name="Comma 6 3 5" xfId="4322" xr:uid="{00000000-0005-0000-0000-0000B1050000}"/>
    <cellStyle name="Comma 6 4" xfId="453" xr:uid="{00000000-0005-0000-0000-0000B2050000}"/>
    <cellStyle name="Comma 6 4 2" xfId="454" xr:uid="{00000000-0005-0000-0000-0000B3050000}"/>
    <cellStyle name="Comma 6 4 2 2" xfId="455" xr:uid="{00000000-0005-0000-0000-0000B4050000}"/>
    <cellStyle name="Comma 6 4 2 2 2" xfId="6307" xr:uid="{00000000-0005-0000-0000-0000B5050000}"/>
    <cellStyle name="Comma 6 4 2 2 3" xfId="4328" xr:uid="{00000000-0005-0000-0000-0000B6050000}"/>
    <cellStyle name="Comma 6 4 2 3" xfId="6306" xr:uid="{00000000-0005-0000-0000-0000B7050000}"/>
    <cellStyle name="Comma 6 4 2 4" xfId="4327" xr:uid="{00000000-0005-0000-0000-0000B8050000}"/>
    <cellStyle name="Comma 6 4 3" xfId="456" xr:uid="{00000000-0005-0000-0000-0000B9050000}"/>
    <cellStyle name="Comma 6 4 3 2" xfId="6308" xr:uid="{00000000-0005-0000-0000-0000BA050000}"/>
    <cellStyle name="Comma 6 4 3 3" xfId="4329" xr:uid="{00000000-0005-0000-0000-0000BB050000}"/>
    <cellStyle name="Comma 6 4 4" xfId="6305" xr:uid="{00000000-0005-0000-0000-0000BC050000}"/>
    <cellStyle name="Comma 6 4 5" xfId="4326" xr:uid="{00000000-0005-0000-0000-0000BD050000}"/>
    <cellStyle name="Comma 6 5" xfId="457" xr:uid="{00000000-0005-0000-0000-0000BE050000}"/>
    <cellStyle name="Comma 6 5 2" xfId="458" xr:uid="{00000000-0005-0000-0000-0000BF050000}"/>
    <cellStyle name="Comma 6 5 2 2" xfId="459" xr:uid="{00000000-0005-0000-0000-0000C0050000}"/>
    <cellStyle name="Comma 6 5 2 2 2" xfId="6311" xr:uid="{00000000-0005-0000-0000-0000C1050000}"/>
    <cellStyle name="Comma 6 5 2 2 3" xfId="4332" xr:uid="{00000000-0005-0000-0000-0000C2050000}"/>
    <cellStyle name="Comma 6 5 2 3" xfId="6310" xr:uid="{00000000-0005-0000-0000-0000C3050000}"/>
    <cellStyle name="Comma 6 5 2 4" xfId="4331" xr:uid="{00000000-0005-0000-0000-0000C4050000}"/>
    <cellStyle name="Comma 6 5 3" xfId="460" xr:uid="{00000000-0005-0000-0000-0000C5050000}"/>
    <cellStyle name="Comma 6 5 3 2" xfId="6312" xr:uid="{00000000-0005-0000-0000-0000C6050000}"/>
    <cellStyle name="Comma 6 5 3 3" xfId="4333" xr:uid="{00000000-0005-0000-0000-0000C7050000}"/>
    <cellStyle name="Comma 6 5 4" xfId="6309" xr:uid="{00000000-0005-0000-0000-0000C8050000}"/>
    <cellStyle name="Comma 6 5 5" xfId="4330" xr:uid="{00000000-0005-0000-0000-0000C9050000}"/>
    <cellStyle name="Comma 6 6" xfId="461" xr:uid="{00000000-0005-0000-0000-0000CA050000}"/>
    <cellStyle name="Comma 6 6 2" xfId="462" xr:uid="{00000000-0005-0000-0000-0000CB050000}"/>
    <cellStyle name="Comma 6 6 2 2" xfId="6314" xr:uid="{00000000-0005-0000-0000-0000CC050000}"/>
    <cellStyle name="Comma 6 6 2 3" xfId="4335" xr:uid="{00000000-0005-0000-0000-0000CD050000}"/>
    <cellStyle name="Comma 6 6 3" xfId="6313" xr:uid="{00000000-0005-0000-0000-0000CE050000}"/>
    <cellStyle name="Comma 6 6 4" xfId="4334" xr:uid="{00000000-0005-0000-0000-0000CF050000}"/>
    <cellStyle name="Comma 6 7" xfId="463" xr:uid="{00000000-0005-0000-0000-0000D0050000}"/>
    <cellStyle name="Comma 6 7 2" xfId="464" xr:uid="{00000000-0005-0000-0000-0000D1050000}"/>
    <cellStyle name="Comma 6 7 2 2" xfId="6316" xr:uid="{00000000-0005-0000-0000-0000D2050000}"/>
    <cellStyle name="Comma 6 7 2 3" xfId="4337" xr:uid="{00000000-0005-0000-0000-0000D3050000}"/>
    <cellStyle name="Comma 6 7 3" xfId="6315" xr:uid="{00000000-0005-0000-0000-0000D4050000}"/>
    <cellStyle name="Comma 6 7 4" xfId="4336" xr:uid="{00000000-0005-0000-0000-0000D5050000}"/>
    <cellStyle name="Comma 6 8" xfId="465" xr:uid="{00000000-0005-0000-0000-0000D6050000}"/>
    <cellStyle name="Comma 6 8 2" xfId="466" xr:uid="{00000000-0005-0000-0000-0000D7050000}"/>
    <cellStyle name="Comma 6 8 2 2" xfId="6318" xr:uid="{00000000-0005-0000-0000-0000D8050000}"/>
    <cellStyle name="Comma 6 8 2 3" xfId="4339" xr:uid="{00000000-0005-0000-0000-0000D9050000}"/>
    <cellStyle name="Comma 6 8 3" xfId="6317" xr:uid="{00000000-0005-0000-0000-0000DA050000}"/>
    <cellStyle name="Comma 6 8 4" xfId="4338" xr:uid="{00000000-0005-0000-0000-0000DB050000}"/>
    <cellStyle name="Comma 6 9" xfId="467" xr:uid="{00000000-0005-0000-0000-0000DC050000}"/>
    <cellStyle name="Comma 6 9 2" xfId="6319" xr:uid="{00000000-0005-0000-0000-0000DD050000}"/>
    <cellStyle name="Comma 6 9 3" xfId="4340" xr:uid="{00000000-0005-0000-0000-0000DE050000}"/>
    <cellStyle name="Comma 7" xfId="468" xr:uid="{00000000-0005-0000-0000-0000DF050000}"/>
    <cellStyle name="Comma 7 2" xfId="4341" xr:uid="{00000000-0005-0000-0000-0000E0050000}"/>
    <cellStyle name="Comma 8" xfId="469" xr:uid="{00000000-0005-0000-0000-0000E1050000}"/>
    <cellStyle name="Comma 8 2" xfId="4342" xr:uid="{00000000-0005-0000-0000-0000E2050000}"/>
    <cellStyle name="Comma 9" xfId="470" xr:uid="{00000000-0005-0000-0000-0000E3050000}"/>
    <cellStyle name="Comma 9 2" xfId="471" xr:uid="{00000000-0005-0000-0000-0000E4050000}"/>
    <cellStyle name="Comma 9 2 2" xfId="472" xr:uid="{00000000-0005-0000-0000-0000E5050000}"/>
    <cellStyle name="Comma 9 2 2 2" xfId="6321" xr:uid="{00000000-0005-0000-0000-0000E6050000}"/>
    <cellStyle name="Comma 9 2 2 3" xfId="4345" xr:uid="{00000000-0005-0000-0000-0000E7050000}"/>
    <cellStyle name="Comma 9 2 3" xfId="6320" xr:uid="{00000000-0005-0000-0000-0000E8050000}"/>
    <cellStyle name="Comma 9 2 4" xfId="4344" xr:uid="{00000000-0005-0000-0000-0000E9050000}"/>
    <cellStyle name="Comma 9 3" xfId="4343" xr:uid="{00000000-0005-0000-0000-0000EA050000}"/>
    <cellStyle name="Currency" xfId="9075" builtinId="4"/>
    <cellStyle name="Currency 10" xfId="473" xr:uid="{00000000-0005-0000-0000-0000EB050000}"/>
    <cellStyle name="Currency 10 2" xfId="474" xr:uid="{00000000-0005-0000-0000-0000EC050000}"/>
    <cellStyle name="Currency 10 2 2" xfId="475" xr:uid="{00000000-0005-0000-0000-0000ED050000}"/>
    <cellStyle name="Currency 10 2 2 2" xfId="6323" xr:uid="{00000000-0005-0000-0000-0000EE050000}"/>
    <cellStyle name="Currency 10 2 2 3" xfId="4348" xr:uid="{00000000-0005-0000-0000-0000EF050000}"/>
    <cellStyle name="Currency 10 2 3" xfId="6322" xr:uid="{00000000-0005-0000-0000-0000F0050000}"/>
    <cellStyle name="Currency 10 2 4" xfId="4347" xr:uid="{00000000-0005-0000-0000-0000F1050000}"/>
    <cellStyle name="Currency 10 3" xfId="4346" xr:uid="{00000000-0005-0000-0000-0000F2050000}"/>
    <cellStyle name="Currency 11" xfId="476" xr:uid="{00000000-0005-0000-0000-0000F3050000}"/>
    <cellStyle name="Currency 11 2" xfId="4349" xr:uid="{00000000-0005-0000-0000-0000F4050000}"/>
    <cellStyle name="Currency 12" xfId="477" xr:uid="{00000000-0005-0000-0000-0000F5050000}"/>
    <cellStyle name="Currency 12 2" xfId="4350" xr:uid="{00000000-0005-0000-0000-0000F6050000}"/>
    <cellStyle name="Currency 13" xfId="5860" xr:uid="{00000000-0005-0000-0000-0000F7050000}"/>
    <cellStyle name="Currency 14" xfId="3826" xr:uid="{00000000-0005-0000-0000-0000F8050000}"/>
    <cellStyle name="Currency 2" xfId="478" xr:uid="{00000000-0005-0000-0000-0000F9050000}"/>
    <cellStyle name="Currency 2 10" xfId="479" xr:uid="{00000000-0005-0000-0000-0000FA050000}"/>
    <cellStyle name="Currency 2 10 2" xfId="480" xr:uid="{00000000-0005-0000-0000-0000FB050000}"/>
    <cellStyle name="Currency 2 10 2 2" xfId="481" xr:uid="{00000000-0005-0000-0000-0000FC050000}"/>
    <cellStyle name="Currency 2 10 2 2 2" xfId="6327" xr:uid="{00000000-0005-0000-0000-0000FD050000}"/>
    <cellStyle name="Currency 2 10 2 2 3" xfId="4354" xr:uid="{00000000-0005-0000-0000-0000FE050000}"/>
    <cellStyle name="Currency 2 10 2 3" xfId="6326" xr:uid="{00000000-0005-0000-0000-0000FF050000}"/>
    <cellStyle name="Currency 2 10 2 4" xfId="4353" xr:uid="{00000000-0005-0000-0000-000000060000}"/>
    <cellStyle name="Currency 2 10 3" xfId="482" xr:uid="{00000000-0005-0000-0000-000001060000}"/>
    <cellStyle name="Currency 2 10 3 2" xfId="6328" xr:uid="{00000000-0005-0000-0000-000002060000}"/>
    <cellStyle name="Currency 2 10 3 3" xfId="4355" xr:uid="{00000000-0005-0000-0000-000003060000}"/>
    <cellStyle name="Currency 2 10 4" xfId="6325" xr:uid="{00000000-0005-0000-0000-000004060000}"/>
    <cellStyle name="Currency 2 10 5" xfId="4352" xr:uid="{00000000-0005-0000-0000-000005060000}"/>
    <cellStyle name="Currency 2 11" xfId="483" xr:uid="{00000000-0005-0000-0000-000006060000}"/>
    <cellStyle name="Currency 2 11 2" xfId="484" xr:uid="{00000000-0005-0000-0000-000007060000}"/>
    <cellStyle name="Currency 2 11 2 2" xfId="485" xr:uid="{00000000-0005-0000-0000-000008060000}"/>
    <cellStyle name="Currency 2 11 2 2 2" xfId="6331" xr:uid="{00000000-0005-0000-0000-000009060000}"/>
    <cellStyle name="Currency 2 11 2 2 3" xfId="4358" xr:uid="{00000000-0005-0000-0000-00000A060000}"/>
    <cellStyle name="Currency 2 11 2 3" xfId="6330" xr:uid="{00000000-0005-0000-0000-00000B060000}"/>
    <cellStyle name="Currency 2 11 2 4" xfId="4357" xr:uid="{00000000-0005-0000-0000-00000C060000}"/>
    <cellStyle name="Currency 2 11 3" xfId="486" xr:uid="{00000000-0005-0000-0000-00000D060000}"/>
    <cellStyle name="Currency 2 11 3 2" xfId="6332" xr:uid="{00000000-0005-0000-0000-00000E060000}"/>
    <cellStyle name="Currency 2 11 3 3" xfId="4359" xr:uid="{00000000-0005-0000-0000-00000F060000}"/>
    <cellStyle name="Currency 2 11 4" xfId="6329" xr:uid="{00000000-0005-0000-0000-000010060000}"/>
    <cellStyle name="Currency 2 11 5" xfId="4356" xr:uid="{00000000-0005-0000-0000-000011060000}"/>
    <cellStyle name="Currency 2 12" xfId="487" xr:uid="{00000000-0005-0000-0000-000012060000}"/>
    <cellStyle name="Currency 2 12 2" xfId="488" xr:uid="{00000000-0005-0000-0000-000013060000}"/>
    <cellStyle name="Currency 2 12 2 2" xfId="6334" xr:uid="{00000000-0005-0000-0000-000014060000}"/>
    <cellStyle name="Currency 2 12 2 3" xfId="4361" xr:uid="{00000000-0005-0000-0000-000015060000}"/>
    <cellStyle name="Currency 2 12 3" xfId="6333" xr:uid="{00000000-0005-0000-0000-000016060000}"/>
    <cellStyle name="Currency 2 12 4" xfId="4360" xr:uid="{00000000-0005-0000-0000-000017060000}"/>
    <cellStyle name="Currency 2 13" xfId="489" xr:uid="{00000000-0005-0000-0000-000018060000}"/>
    <cellStyle name="Currency 2 13 2" xfId="490" xr:uid="{00000000-0005-0000-0000-000019060000}"/>
    <cellStyle name="Currency 2 13 2 2" xfId="6336" xr:uid="{00000000-0005-0000-0000-00001A060000}"/>
    <cellStyle name="Currency 2 13 2 3" xfId="4363" xr:uid="{00000000-0005-0000-0000-00001B060000}"/>
    <cellStyle name="Currency 2 13 3" xfId="6335" xr:uid="{00000000-0005-0000-0000-00001C060000}"/>
    <cellStyle name="Currency 2 13 4" xfId="4362" xr:uid="{00000000-0005-0000-0000-00001D060000}"/>
    <cellStyle name="Currency 2 14" xfId="491" xr:uid="{00000000-0005-0000-0000-00001E060000}"/>
    <cellStyle name="Currency 2 14 2" xfId="492" xr:uid="{00000000-0005-0000-0000-00001F060000}"/>
    <cellStyle name="Currency 2 14 2 2" xfId="6338" xr:uid="{00000000-0005-0000-0000-000020060000}"/>
    <cellStyle name="Currency 2 14 2 3" xfId="4365" xr:uid="{00000000-0005-0000-0000-000021060000}"/>
    <cellStyle name="Currency 2 14 3" xfId="6337" xr:uid="{00000000-0005-0000-0000-000022060000}"/>
    <cellStyle name="Currency 2 14 4" xfId="4364" xr:uid="{00000000-0005-0000-0000-000023060000}"/>
    <cellStyle name="Currency 2 15" xfId="493" xr:uid="{00000000-0005-0000-0000-000024060000}"/>
    <cellStyle name="Currency 2 15 2" xfId="6339" xr:uid="{00000000-0005-0000-0000-000025060000}"/>
    <cellStyle name="Currency 2 15 3" xfId="4366" xr:uid="{00000000-0005-0000-0000-000026060000}"/>
    <cellStyle name="Currency 2 16" xfId="494" xr:uid="{00000000-0005-0000-0000-000027060000}"/>
    <cellStyle name="Currency 2 16 2" xfId="6340" xr:uid="{00000000-0005-0000-0000-000028060000}"/>
    <cellStyle name="Currency 2 16 3" xfId="4367" xr:uid="{00000000-0005-0000-0000-000029060000}"/>
    <cellStyle name="Currency 2 17" xfId="4351" xr:uid="{00000000-0005-0000-0000-00002A060000}"/>
    <cellStyle name="Currency 2 17 2" xfId="6324" xr:uid="{00000000-0005-0000-0000-00002B060000}"/>
    <cellStyle name="Currency 2 18" xfId="3854" xr:uid="{00000000-0005-0000-0000-00002C060000}"/>
    <cellStyle name="Currency 2 2" xfId="495" xr:uid="{00000000-0005-0000-0000-00002D060000}"/>
    <cellStyle name="Currency 2 2 10" xfId="496" xr:uid="{00000000-0005-0000-0000-00002E060000}"/>
    <cellStyle name="Currency 2 2 10 2" xfId="497" xr:uid="{00000000-0005-0000-0000-00002F060000}"/>
    <cellStyle name="Currency 2 2 10 2 2" xfId="6343" xr:uid="{00000000-0005-0000-0000-000030060000}"/>
    <cellStyle name="Currency 2 2 10 2 3" xfId="4370" xr:uid="{00000000-0005-0000-0000-000031060000}"/>
    <cellStyle name="Currency 2 2 10 3" xfId="6342" xr:uid="{00000000-0005-0000-0000-000032060000}"/>
    <cellStyle name="Currency 2 2 10 4" xfId="4369" xr:uid="{00000000-0005-0000-0000-000033060000}"/>
    <cellStyle name="Currency 2 2 11" xfId="498" xr:uid="{00000000-0005-0000-0000-000034060000}"/>
    <cellStyle name="Currency 2 2 11 2" xfId="499" xr:uid="{00000000-0005-0000-0000-000035060000}"/>
    <cellStyle name="Currency 2 2 11 2 2" xfId="6345" xr:uid="{00000000-0005-0000-0000-000036060000}"/>
    <cellStyle name="Currency 2 2 11 2 3" xfId="4372" xr:uid="{00000000-0005-0000-0000-000037060000}"/>
    <cellStyle name="Currency 2 2 11 3" xfId="6344" xr:uid="{00000000-0005-0000-0000-000038060000}"/>
    <cellStyle name="Currency 2 2 11 4" xfId="4371" xr:uid="{00000000-0005-0000-0000-000039060000}"/>
    <cellStyle name="Currency 2 2 12" xfId="500" xr:uid="{00000000-0005-0000-0000-00003A060000}"/>
    <cellStyle name="Currency 2 2 12 2" xfId="501" xr:uid="{00000000-0005-0000-0000-00003B060000}"/>
    <cellStyle name="Currency 2 2 12 2 2" xfId="6347" xr:uid="{00000000-0005-0000-0000-00003C060000}"/>
    <cellStyle name="Currency 2 2 12 2 3" xfId="4374" xr:uid="{00000000-0005-0000-0000-00003D060000}"/>
    <cellStyle name="Currency 2 2 12 3" xfId="6346" xr:uid="{00000000-0005-0000-0000-00003E060000}"/>
    <cellStyle name="Currency 2 2 12 4" xfId="4373" xr:uid="{00000000-0005-0000-0000-00003F060000}"/>
    <cellStyle name="Currency 2 2 13" xfId="502" xr:uid="{00000000-0005-0000-0000-000040060000}"/>
    <cellStyle name="Currency 2 2 13 2" xfId="6348" xr:uid="{00000000-0005-0000-0000-000041060000}"/>
    <cellStyle name="Currency 2 2 13 3" xfId="4375" xr:uid="{00000000-0005-0000-0000-000042060000}"/>
    <cellStyle name="Currency 2 2 14" xfId="4368" xr:uid="{00000000-0005-0000-0000-000043060000}"/>
    <cellStyle name="Currency 2 2 14 2" xfId="6341" xr:uid="{00000000-0005-0000-0000-000044060000}"/>
    <cellStyle name="Currency 2 2 15" xfId="3892" xr:uid="{00000000-0005-0000-0000-000045060000}"/>
    <cellStyle name="Currency 2 2 2" xfId="503" xr:uid="{00000000-0005-0000-0000-000046060000}"/>
    <cellStyle name="Currency 2 2 2 10" xfId="504" xr:uid="{00000000-0005-0000-0000-000047060000}"/>
    <cellStyle name="Currency 2 2 2 10 2" xfId="505" xr:uid="{00000000-0005-0000-0000-000048060000}"/>
    <cellStyle name="Currency 2 2 2 10 2 2" xfId="6351" xr:uid="{00000000-0005-0000-0000-000049060000}"/>
    <cellStyle name="Currency 2 2 2 10 2 3" xfId="4378" xr:uid="{00000000-0005-0000-0000-00004A060000}"/>
    <cellStyle name="Currency 2 2 2 10 3" xfId="6350" xr:uid="{00000000-0005-0000-0000-00004B060000}"/>
    <cellStyle name="Currency 2 2 2 10 4" xfId="4377" xr:uid="{00000000-0005-0000-0000-00004C060000}"/>
    <cellStyle name="Currency 2 2 2 11" xfId="506" xr:uid="{00000000-0005-0000-0000-00004D060000}"/>
    <cellStyle name="Currency 2 2 2 11 2" xfId="6352" xr:uid="{00000000-0005-0000-0000-00004E060000}"/>
    <cellStyle name="Currency 2 2 2 11 3" xfId="4379" xr:uid="{00000000-0005-0000-0000-00004F060000}"/>
    <cellStyle name="Currency 2 2 2 12" xfId="4376" xr:uid="{00000000-0005-0000-0000-000050060000}"/>
    <cellStyle name="Currency 2 2 2 12 2" xfId="6349" xr:uid="{00000000-0005-0000-0000-000051060000}"/>
    <cellStyle name="Currency 2 2 2 13" xfId="3893" xr:uid="{00000000-0005-0000-0000-000052060000}"/>
    <cellStyle name="Currency 2 2 2 2" xfId="507" xr:uid="{00000000-0005-0000-0000-000053060000}"/>
    <cellStyle name="Currency 2 2 2 2 10" xfId="6353" xr:uid="{00000000-0005-0000-0000-000054060000}"/>
    <cellStyle name="Currency 2 2 2 2 11" xfId="4380" xr:uid="{00000000-0005-0000-0000-000055060000}"/>
    <cellStyle name="Currency 2 2 2 2 2" xfId="508" xr:uid="{00000000-0005-0000-0000-000056060000}"/>
    <cellStyle name="Currency 2 2 2 2 2 2" xfId="509" xr:uid="{00000000-0005-0000-0000-000057060000}"/>
    <cellStyle name="Currency 2 2 2 2 2 2 2" xfId="510" xr:uid="{00000000-0005-0000-0000-000058060000}"/>
    <cellStyle name="Currency 2 2 2 2 2 2 2 2" xfId="6356" xr:uid="{00000000-0005-0000-0000-000059060000}"/>
    <cellStyle name="Currency 2 2 2 2 2 2 2 3" xfId="4383" xr:uid="{00000000-0005-0000-0000-00005A060000}"/>
    <cellStyle name="Currency 2 2 2 2 2 2 3" xfId="6355" xr:uid="{00000000-0005-0000-0000-00005B060000}"/>
    <cellStyle name="Currency 2 2 2 2 2 2 4" xfId="4382" xr:uid="{00000000-0005-0000-0000-00005C060000}"/>
    <cellStyle name="Currency 2 2 2 2 2 3" xfId="511" xr:uid="{00000000-0005-0000-0000-00005D060000}"/>
    <cellStyle name="Currency 2 2 2 2 2 3 2" xfId="6357" xr:uid="{00000000-0005-0000-0000-00005E060000}"/>
    <cellStyle name="Currency 2 2 2 2 2 3 3" xfId="4384" xr:uid="{00000000-0005-0000-0000-00005F060000}"/>
    <cellStyle name="Currency 2 2 2 2 2 4" xfId="6354" xr:uid="{00000000-0005-0000-0000-000060060000}"/>
    <cellStyle name="Currency 2 2 2 2 2 5" xfId="4381" xr:uid="{00000000-0005-0000-0000-000061060000}"/>
    <cellStyle name="Currency 2 2 2 2 3" xfId="512" xr:uid="{00000000-0005-0000-0000-000062060000}"/>
    <cellStyle name="Currency 2 2 2 2 3 2" xfId="513" xr:uid="{00000000-0005-0000-0000-000063060000}"/>
    <cellStyle name="Currency 2 2 2 2 3 2 2" xfId="514" xr:uid="{00000000-0005-0000-0000-000064060000}"/>
    <cellStyle name="Currency 2 2 2 2 3 2 2 2" xfId="6360" xr:uid="{00000000-0005-0000-0000-000065060000}"/>
    <cellStyle name="Currency 2 2 2 2 3 2 2 3" xfId="4387" xr:uid="{00000000-0005-0000-0000-000066060000}"/>
    <cellStyle name="Currency 2 2 2 2 3 2 3" xfId="6359" xr:uid="{00000000-0005-0000-0000-000067060000}"/>
    <cellStyle name="Currency 2 2 2 2 3 2 4" xfId="4386" xr:uid="{00000000-0005-0000-0000-000068060000}"/>
    <cellStyle name="Currency 2 2 2 2 3 3" xfId="515" xr:uid="{00000000-0005-0000-0000-000069060000}"/>
    <cellStyle name="Currency 2 2 2 2 3 3 2" xfId="6361" xr:uid="{00000000-0005-0000-0000-00006A060000}"/>
    <cellStyle name="Currency 2 2 2 2 3 3 3" xfId="4388" xr:uid="{00000000-0005-0000-0000-00006B060000}"/>
    <cellStyle name="Currency 2 2 2 2 3 4" xfId="6358" xr:uid="{00000000-0005-0000-0000-00006C060000}"/>
    <cellStyle name="Currency 2 2 2 2 3 5" xfId="4385" xr:uid="{00000000-0005-0000-0000-00006D060000}"/>
    <cellStyle name="Currency 2 2 2 2 4" xfId="516" xr:uid="{00000000-0005-0000-0000-00006E060000}"/>
    <cellStyle name="Currency 2 2 2 2 4 2" xfId="517" xr:uid="{00000000-0005-0000-0000-00006F060000}"/>
    <cellStyle name="Currency 2 2 2 2 4 2 2" xfId="518" xr:uid="{00000000-0005-0000-0000-000070060000}"/>
    <cellStyle name="Currency 2 2 2 2 4 2 2 2" xfId="6364" xr:uid="{00000000-0005-0000-0000-000071060000}"/>
    <cellStyle name="Currency 2 2 2 2 4 2 2 3" xfId="4391" xr:uid="{00000000-0005-0000-0000-000072060000}"/>
    <cellStyle name="Currency 2 2 2 2 4 2 3" xfId="6363" xr:uid="{00000000-0005-0000-0000-000073060000}"/>
    <cellStyle name="Currency 2 2 2 2 4 2 4" xfId="4390" xr:uid="{00000000-0005-0000-0000-000074060000}"/>
    <cellStyle name="Currency 2 2 2 2 4 3" xfId="519" xr:uid="{00000000-0005-0000-0000-000075060000}"/>
    <cellStyle name="Currency 2 2 2 2 4 3 2" xfId="6365" xr:uid="{00000000-0005-0000-0000-000076060000}"/>
    <cellStyle name="Currency 2 2 2 2 4 3 3" xfId="4392" xr:uid="{00000000-0005-0000-0000-000077060000}"/>
    <cellStyle name="Currency 2 2 2 2 4 4" xfId="6362" xr:uid="{00000000-0005-0000-0000-000078060000}"/>
    <cellStyle name="Currency 2 2 2 2 4 5" xfId="4389" xr:uid="{00000000-0005-0000-0000-000079060000}"/>
    <cellStyle name="Currency 2 2 2 2 5" xfId="520" xr:uid="{00000000-0005-0000-0000-00007A060000}"/>
    <cellStyle name="Currency 2 2 2 2 5 2" xfId="521" xr:uid="{00000000-0005-0000-0000-00007B060000}"/>
    <cellStyle name="Currency 2 2 2 2 5 2 2" xfId="522" xr:uid="{00000000-0005-0000-0000-00007C060000}"/>
    <cellStyle name="Currency 2 2 2 2 5 2 2 2" xfId="6368" xr:uid="{00000000-0005-0000-0000-00007D060000}"/>
    <cellStyle name="Currency 2 2 2 2 5 2 2 3" xfId="4395" xr:uid="{00000000-0005-0000-0000-00007E060000}"/>
    <cellStyle name="Currency 2 2 2 2 5 2 3" xfId="6367" xr:uid="{00000000-0005-0000-0000-00007F060000}"/>
    <cellStyle name="Currency 2 2 2 2 5 2 4" xfId="4394" xr:uid="{00000000-0005-0000-0000-000080060000}"/>
    <cellStyle name="Currency 2 2 2 2 5 3" xfId="523" xr:uid="{00000000-0005-0000-0000-000081060000}"/>
    <cellStyle name="Currency 2 2 2 2 5 3 2" xfId="6369" xr:uid="{00000000-0005-0000-0000-000082060000}"/>
    <cellStyle name="Currency 2 2 2 2 5 3 3" xfId="4396" xr:uid="{00000000-0005-0000-0000-000083060000}"/>
    <cellStyle name="Currency 2 2 2 2 5 4" xfId="6366" xr:uid="{00000000-0005-0000-0000-000084060000}"/>
    <cellStyle name="Currency 2 2 2 2 5 5" xfId="4393" xr:uid="{00000000-0005-0000-0000-000085060000}"/>
    <cellStyle name="Currency 2 2 2 2 6" xfId="524" xr:uid="{00000000-0005-0000-0000-000086060000}"/>
    <cellStyle name="Currency 2 2 2 2 6 2" xfId="525" xr:uid="{00000000-0005-0000-0000-000087060000}"/>
    <cellStyle name="Currency 2 2 2 2 6 2 2" xfId="6371" xr:uid="{00000000-0005-0000-0000-000088060000}"/>
    <cellStyle name="Currency 2 2 2 2 6 2 3" xfId="4398" xr:uid="{00000000-0005-0000-0000-000089060000}"/>
    <cellStyle name="Currency 2 2 2 2 6 3" xfId="6370" xr:uid="{00000000-0005-0000-0000-00008A060000}"/>
    <cellStyle name="Currency 2 2 2 2 6 4" xfId="4397" xr:uid="{00000000-0005-0000-0000-00008B060000}"/>
    <cellStyle name="Currency 2 2 2 2 7" xfId="526" xr:uid="{00000000-0005-0000-0000-00008C060000}"/>
    <cellStyle name="Currency 2 2 2 2 7 2" xfId="527" xr:uid="{00000000-0005-0000-0000-00008D060000}"/>
    <cellStyle name="Currency 2 2 2 2 7 2 2" xfId="6373" xr:uid="{00000000-0005-0000-0000-00008E060000}"/>
    <cellStyle name="Currency 2 2 2 2 7 2 3" xfId="4400" xr:uid="{00000000-0005-0000-0000-00008F060000}"/>
    <cellStyle name="Currency 2 2 2 2 7 3" xfId="6372" xr:uid="{00000000-0005-0000-0000-000090060000}"/>
    <cellStyle name="Currency 2 2 2 2 7 4" xfId="4399" xr:uid="{00000000-0005-0000-0000-000091060000}"/>
    <cellStyle name="Currency 2 2 2 2 8" xfId="528" xr:uid="{00000000-0005-0000-0000-000092060000}"/>
    <cellStyle name="Currency 2 2 2 2 8 2" xfId="529" xr:uid="{00000000-0005-0000-0000-000093060000}"/>
    <cellStyle name="Currency 2 2 2 2 8 2 2" xfId="6375" xr:uid="{00000000-0005-0000-0000-000094060000}"/>
    <cellStyle name="Currency 2 2 2 2 8 2 3" xfId="4402" xr:uid="{00000000-0005-0000-0000-000095060000}"/>
    <cellStyle name="Currency 2 2 2 2 8 3" xfId="6374" xr:uid="{00000000-0005-0000-0000-000096060000}"/>
    <cellStyle name="Currency 2 2 2 2 8 4" xfId="4401" xr:uid="{00000000-0005-0000-0000-000097060000}"/>
    <cellStyle name="Currency 2 2 2 2 9" xfId="530" xr:uid="{00000000-0005-0000-0000-000098060000}"/>
    <cellStyle name="Currency 2 2 2 2 9 2" xfId="6376" xr:uid="{00000000-0005-0000-0000-000099060000}"/>
    <cellStyle name="Currency 2 2 2 2 9 3" xfId="4403" xr:uid="{00000000-0005-0000-0000-00009A060000}"/>
    <cellStyle name="Currency 2 2 2 3" xfId="531" xr:uid="{00000000-0005-0000-0000-00009B060000}"/>
    <cellStyle name="Currency 2 2 2 3 10" xfId="6377" xr:uid="{00000000-0005-0000-0000-00009C060000}"/>
    <cellStyle name="Currency 2 2 2 3 11" xfId="4404" xr:uid="{00000000-0005-0000-0000-00009D060000}"/>
    <cellStyle name="Currency 2 2 2 3 2" xfId="532" xr:uid="{00000000-0005-0000-0000-00009E060000}"/>
    <cellStyle name="Currency 2 2 2 3 2 2" xfId="533" xr:uid="{00000000-0005-0000-0000-00009F060000}"/>
    <cellStyle name="Currency 2 2 2 3 2 2 2" xfId="534" xr:uid="{00000000-0005-0000-0000-0000A0060000}"/>
    <cellStyle name="Currency 2 2 2 3 2 2 2 2" xfId="6380" xr:uid="{00000000-0005-0000-0000-0000A1060000}"/>
    <cellStyle name="Currency 2 2 2 3 2 2 2 3" xfId="4407" xr:uid="{00000000-0005-0000-0000-0000A2060000}"/>
    <cellStyle name="Currency 2 2 2 3 2 2 3" xfId="6379" xr:uid="{00000000-0005-0000-0000-0000A3060000}"/>
    <cellStyle name="Currency 2 2 2 3 2 2 4" xfId="4406" xr:uid="{00000000-0005-0000-0000-0000A4060000}"/>
    <cellStyle name="Currency 2 2 2 3 2 3" xfId="535" xr:uid="{00000000-0005-0000-0000-0000A5060000}"/>
    <cellStyle name="Currency 2 2 2 3 2 3 2" xfId="6381" xr:uid="{00000000-0005-0000-0000-0000A6060000}"/>
    <cellStyle name="Currency 2 2 2 3 2 3 3" xfId="4408" xr:uid="{00000000-0005-0000-0000-0000A7060000}"/>
    <cellStyle name="Currency 2 2 2 3 2 4" xfId="6378" xr:uid="{00000000-0005-0000-0000-0000A8060000}"/>
    <cellStyle name="Currency 2 2 2 3 2 5" xfId="4405" xr:uid="{00000000-0005-0000-0000-0000A9060000}"/>
    <cellStyle name="Currency 2 2 2 3 3" xfId="536" xr:uid="{00000000-0005-0000-0000-0000AA060000}"/>
    <cellStyle name="Currency 2 2 2 3 3 2" xfId="537" xr:uid="{00000000-0005-0000-0000-0000AB060000}"/>
    <cellStyle name="Currency 2 2 2 3 3 2 2" xfId="538" xr:uid="{00000000-0005-0000-0000-0000AC060000}"/>
    <cellStyle name="Currency 2 2 2 3 3 2 2 2" xfId="6384" xr:uid="{00000000-0005-0000-0000-0000AD060000}"/>
    <cellStyle name="Currency 2 2 2 3 3 2 2 3" xfId="4411" xr:uid="{00000000-0005-0000-0000-0000AE060000}"/>
    <cellStyle name="Currency 2 2 2 3 3 2 3" xfId="6383" xr:uid="{00000000-0005-0000-0000-0000AF060000}"/>
    <cellStyle name="Currency 2 2 2 3 3 2 4" xfId="4410" xr:uid="{00000000-0005-0000-0000-0000B0060000}"/>
    <cellStyle name="Currency 2 2 2 3 3 3" xfId="539" xr:uid="{00000000-0005-0000-0000-0000B1060000}"/>
    <cellStyle name="Currency 2 2 2 3 3 3 2" xfId="6385" xr:uid="{00000000-0005-0000-0000-0000B2060000}"/>
    <cellStyle name="Currency 2 2 2 3 3 3 3" xfId="4412" xr:uid="{00000000-0005-0000-0000-0000B3060000}"/>
    <cellStyle name="Currency 2 2 2 3 3 4" xfId="6382" xr:uid="{00000000-0005-0000-0000-0000B4060000}"/>
    <cellStyle name="Currency 2 2 2 3 3 5" xfId="4409" xr:uid="{00000000-0005-0000-0000-0000B5060000}"/>
    <cellStyle name="Currency 2 2 2 3 4" xfId="540" xr:uid="{00000000-0005-0000-0000-0000B6060000}"/>
    <cellStyle name="Currency 2 2 2 3 4 2" xfId="541" xr:uid="{00000000-0005-0000-0000-0000B7060000}"/>
    <cellStyle name="Currency 2 2 2 3 4 2 2" xfId="542" xr:uid="{00000000-0005-0000-0000-0000B8060000}"/>
    <cellStyle name="Currency 2 2 2 3 4 2 2 2" xfId="6388" xr:uid="{00000000-0005-0000-0000-0000B9060000}"/>
    <cellStyle name="Currency 2 2 2 3 4 2 2 3" xfId="4415" xr:uid="{00000000-0005-0000-0000-0000BA060000}"/>
    <cellStyle name="Currency 2 2 2 3 4 2 3" xfId="6387" xr:uid="{00000000-0005-0000-0000-0000BB060000}"/>
    <cellStyle name="Currency 2 2 2 3 4 2 4" xfId="4414" xr:uid="{00000000-0005-0000-0000-0000BC060000}"/>
    <cellStyle name="Currency 2 2 2 3 4 3" xfId="543" xr:uid="{00000000-0005-0000-0000-0000BD060000}"/>
    <cellStyle name="Currency 2 2 2 3 4 3 2" xfId="6389" xr:uid="{00000000-0005-0000-0000-0000BE060000}"/>
    <cellStyle name="Currency 2 2 2 3 4 3 3" xfId="4416" xr:uid="{00000000-0005-0000-0000-0000BF060000}"/>
    <cellStyle name="Currency 2 2 2 3 4 4" xfId="6386" xr:uid="{00000000-0005-0000-0000-0000C0060000}"/>
    <cellStyle name="Currency 2 2 2 3 4 5" xfId="4413" xr:uid="{00000000-0005-0000-0000-0000C1060000}"/>
    <cellStyle name="Currency 2 2 2 3 5" xfId="544" xr:uid="{00000000-0005-0000-0000-0000C2060000}"/>
    <cellStyle name="Currency 2 2 2 3 5 2" xfId="545" xr:uid="{00000000-0005-0000-0000-0000C3060000}"/>
    <cellStyle name="Currency 2 2 2 3 5 2 2" xfId="546" xr:uid="{00000000-0005-0000-0000-0000C4060000}"/>
    <cellStyle name="Currency 2 2 2 3 5 2 2 2" xfId="6392" xr:uid="{00000000-0005-0000-0000-0000C5060000}"/>
    <cellStyle name="Currency 2 2 2 3 5 2 2 3" xfId="4419" xr:uid="{00000000-0005-0000-0000-0000C6060000}"/>
    <cellStyle name="Currency 2 2 2 3 5 2 3" xfId="6391" xr:uid="{00000000-0005-0000-0000-0000C7060000}"/>
    <cellStyle name="Currency 2 2 2 3 5 2 4" xfId="4418" xr:uid="{00000000-0005-0000-0000-0000C8060000}"/>
    <cellStyle name="Currency 2 2 2 3 5 3" xfId="547" xr:uid="{00000000-0005-0000-0000-0000C9060000}"/>
    <cellStyle name="Currency 2 2 2 3 5 3 2" xfId="6393" xr:uid="{00000000-0005-0000-0000-0000CA060000}"/>
    <cellStyle name="Currency 2 2 2 3 5 3 3" xfId="4420" xr:uid="{00000000-0005-0000-0000-0000CB060000}"/>
    <cellStyle name="Currency 2 2 2 3 5 4" xfId="6390" xr:uid="{00000000-0005-0000-0000-0000CC060000}"/>
    <cellStyle name="Currency 2 2 2 3 5 5" xfId="4417" xr:uid="{00000000-0005-0000-0000-0000CD060000}"/>
    <cellStyle name="Currency 2 2 2 3 6" xfId="548" xr:uid="{00000000-0005-0000-0000-0000CE060000}"/>
    <cellStyle name="Currency 2 2 2 3 6 2" xfId="549" xr:uid="{00000000-0005-0000-0000-0000CF060000}"/>
    <cellStyle name="Currency 2 2 2 3 6 2 2" xfId="6395" xr:uid="{00000000-0005-0000-0000-0000D0060000}"/>
    <cellStyle name="Currency 2 2 2 3 6 2 3" xfId="4422" xr:uid="{00000000-0005-0000-0000-0000D1060000}"/>
    <cellStyle name="Currency 2 2 2 3 6 3" xfId="6394" xr:uid="{00000000-0005-0000-0000-0000D2060000}"/>
    <cellStyle name="Currency 2 2 2 3 6 4" xfId="4421" xr:uid="{00000000-0005-0000-0000-0000D3060000}"/>
    <cellStyle name="Currency 2 2 2 3 7" xfId="550" xr:uid="{00000000-0005-0000-0000-0000D4060000}"/>
    <cellStyle name="Currency 2 2 2 3 7 2" xfId="551" xr:uid="{00000000-0005-0000-0000-0000D5060000}"/>
    <cellStyle name="Currency 2 2 2 3 7 2 2" xfId="6397" xr:uid="{00000000-0005-0000-0000-0000D6060000}"/>
    <cellStyle name="Currency 2 2 2 3 7 2 3" xfId="4424" xr:uid="{00000000-0005-0000-0000-0000D7060000}"/>
    <cellStyle name="Currency 2 2 2 3 7 3" xfId="6396" xr:uid="{00000000-0005-0000-0000-0000D8060000}"/>
    <cellStyle name="Currency 2 2 2 3 7 4" xfId="4423" xr:uid="{00000000-0005-0000-0000-0000D9060000}"/>
    <cellStyle name="Currency 2 2 2 3 8" xfId="552" xr:uid="{00000000-0005-0000-0000-0000DA060000}"/>
    <cellStyle name="Currency 2 2 2 3 8 2" xfId="553" xr:uid="{00000000-0005-0000-0000-0000DB060000}"/>
    <cellStyle name="Currency 2 2 2 3 8 2 2" xfId="6399" xr:uid="{00000000-0005-0000-0000-0000DC060000}"/>
    <cellStyle name="Currency 2 2 2 3 8 2 3" xfId="4426" xr:uid="{00000000-0005-0000-0000-0000DD060000}"/>
    <cellStyle name="Currency 2 2 2 3 8 3" xfId="6398" xr:uid="{00000000-0005-0000-0000-0000DE060000}"/>
    <cellStyle name="Currency 2 2 2 3 8 4" xfId="4425" xr:uid="{00000000-0005-0000-0000-0000DF060000}"/>
    <cellStyle name="Currency 2 2 2 3 9" xfId="554" xr:uid="{00000000-0005-0000-0000-0000E0060000}"/>
    <cellStyle name="Currency 2 2 2 3 9 2" xfId="6400" xr:uid="{00000000-0005-0000-0000-0000E1060000}"/>
    <cellStyle name="Currency 2 2 2 3 9 3" xfId="4427" xr:uid="{00000000-0005-0000-0000-0000E2060000}"/>
    <cellStyle name="Currency 2 2 2 4" xfId="555" xr:uid="{00000000-0005-0000-0000-0000E3060000}"/>
    <cellStyle name="Currency 2 2 2 4 2" xfId="556" xr:uid="{00000000-0005-0000-0000-0000E4060000}"/>
    <cellStyle name="Currency 2 2 2 4 2 2" xfId="557" xr:uid="{00000000-0005-0000-0000-0000E5060000}"/>
    <cellStyle name="Currency 2 2 2 4 2 2 2" xfId="6403" xr:uid="{00000000-0005-0000-0000-0000E6060000}"/>
    <cellStyle name="Currency 2 2 2 4 2 2 3" xfId="4430" xr:uid="{00000000-0005-0000-0000-0000E7060000}"/>
    <cellStyle name="Currency 2 2 2 4 2 3" xfId="6402" xr:uid="{00000000-0005-0000-0000-0000E8060000}"/>
    <cellStyle name="Currency 2 2 2 4 2 4" xfId="4429" xr:uid="{00000000-0005-0000-0000-0000E9060000}"/>
    <cellStyle name="Currency 2 2 2 4 3" xfId="558" xr:uid="{00000000-0005-0000-0000-0000EA060000}"/>
    <cellStyle name="Currency 2 2 2 4 3 2" xfId="6404" xr:uid="{00000000-0005-0000-0000-0000EB060000}"/>
    <cellStyle name="Currency 2 2 2 4 3 3" xfId="4431" xr:uid="{00000000-0005-0000-0000-0000EC060000}"/>
    <cellStyle name="Currency 2 2 2 4 4" xfId="6401" xr:uid="{00000000-0005-0000-0000-0000ED060000}"/>
    <cellStyle name="Currency 2 2 2 4 5" xfId="4428" xr:uid="{00000000-0005-0000-0000-0000EE060000}"/>
    <cellStyle name="Currency 2 2 2 5" xfId="559" xr:uid="{00000000-0005-0000-0000-0000EF060000}"/>
    <cellStyle name="Currency 2 2 2 5 2" xfId="560" xr:uid="{00000000-0005-0000-0000-0000F0060000}"/>
    <cellStyle name="Currency 2 2 2 5 2 2" xfId="561" xr:uid="{00000000-0005-0000-0000-0000F1060000}"/>
    <cellStyle name="Currency 2 2 2 5 2 2 2" xfId="6407" xr:uid="{00000000-0005-0000-0000-0000F2060000}"/>
    <cellStyle name="Currency 2 2 2 5 2 2 3" xfId="4434" xr:uid="{00000000-0005-0000-0000-0000F3060000}"/>
    <cellStyle name="Currency 2 2 2 5 2 3" xfId="6406" xr:uid="{00000000-0005-0000-0000-0000F4060000}"/>
    <cellStyle name="Currency 2 2 2 5 2 4" xfId="4433" xr:uid="{00000000-0005-0000-0000-0000F5060000}"/>
    <cellStyle name="Currency 2 2 2 5 3" xfId="562" xr:uid="{00000000-0005-0000-0000-0000F6060000}"/>
    <cellStyle name="Currency 2 2 2 5 3 2" xfId="6408" xr:uid="{00000000-0005-0000-0000-0000F7060000}"/>
    <cellStyle name="Currency 2 2 2 5 3 3" xfId="4435" xr:uid="{00000000-0005-0000-0000-0000F8060000}"/>
    <cellStyle name="Currency 2 2 2 5 4" xfId="6405" xr:uid="{00000000-0005-0000-0000-0000F9060000}"/>
    <cellStyle name="Currency 2 2 2 5 5" xfId="4432" xr:uid="{00000000-0005-0000-0000-0000FA060000}"/>
    <cellStyle name="Currency 2 2 2 6" xfId="563" xr:uid="{00000000-0005-0000-0000-0000FB060000}"/>
    <cellStyle name="Currency 2 2 2 6 2" xfId="564" xr:uid="{00000000-0005-0000-0000-0000FC060000}"/>
    <cellStyle name="Currency 2 2 2 6 2 2" xfId="565" xr:uid="{00000000-0005-0000-0000-0000FD060000}"/>
    <cellStyle name="Currency 2 2 2 6 2 2 2" xfId="6411" xr:uid="{00000000-0005-0000-0000-0000FE060000}"/>
    <cellStyle name="Currency 2 2 2 6 2 2 3" xfId="4438" xr:uid="{00000000-0005-0000-0000-0000FF060000}"/>
    <cellStyle name="Currency 2 2 2 6 2 3" xfId="6410" xr:uid="{00000000-0005-0000-0000-000000070000}"/>
    <cellStyle name="Currency 2 2 2 6 2 4" xfId="4437" xr:uid="{00000000-0005-0000-0000-000001070000}"/>
    <cellStyle name="Currency 2 2 2 6 3" xfId="566" xr:uid="{00000000-0005-0000-0000-000002070000}"/>
    <cellStyle name="Currency 2 2 2 6 3 2" xfId="6412" xr:uid="{00000000-0005-0000-0000-000003070000}"/>
    <cellStyle name="Currency 2 2 2 6 3 3" xfId="4439" xr:uid="{00000000-0005-0000-0000-000004070000}"/>
    <cellStyle name="Currency 2 2 2 6 4" xfId="6409" xr:uid="{00000000-0005-0000-0000-000005070000}"/>
    <cellStyle name="Currency 2 2 2 6 5" xfId="4436" xr:uid="{00000000-0005-0000-0000-000006070000}"/>
    <cellStyle name="Currency 2 2 2 7" xfId="567" xr:uid="{00000000-0005-0000-0000-000007070000}"/>
    <cellStyle name="Currency 2 2 2 7 2" xfId="568" xr:uid="{00000000-0005-0000-0000-000008070000}"/>
    <cellStyle name="Currency 2 2 2 7 2 2" xfId="569" xr:uid="{00000000-0005-0000-0000-000009070000}"/>
    <cellStyle name="Currency 2 2 2 7 2 2 2" xfId="6415" xr:uid="{00000000-0005-0000-0000-00000A070000}"/>
    <cellStyle name="Currency 2 2 2 7 2 2 3" xfId="4442" xr:uid="{00000000-0005-0000-0000-00000B070000}"/>
    <cellStyle name="Currency 2 2 2 7 2 3" xfId="6414" xr:uid="{00000000-0005-0000-0000-00000C070000}"/>
    <cellStyle name="Currency 2 2 2 7 2 4" xfId="4441" xr:uid="{00000000-0005-0000-0000-00000D070000}"/>
    <cellStyle name="Currency 2 2 2 7 3" xfId="570" xr:uid="{00000000-0005-0000-0000-00000E070000}"/>
    <cellStyle name="Currency 2 2 2 7 3 2" xfId="6416" xr:uid="{00000000-0005-0000-0000-00000F070000}"/>
    <cellStyle name="Currency 2 2 2 7 3 3" xfId="4443" xr:uid="{00000000-0005-0000-0000-000010070000}"/>
    <cellStyle name="Currency 2 2 2 7 4" xfId="6413" xr:uid="{00000000-0005-0000-0000-000011070000}"/>
    <cellStyle name="Currency 2 2 2 7 5" xfId="4440" xr:uid="{00000000-0005-0000-0000-000012070000}"/>
    <cellStyle name="Currency 2 2 2 8" xfId="571" xr:uid="{00000000-0005-0000-0000-000013070000}"/>
    <cellStyle name="Currency 2 2 2 8 2" xfId="572" xr:uid="{00000000-0005-0000-0000-000014070000}"/>
    <cellStyle name="Currency 2 2 2 8 2 2" xfId="6418" xr:uid="{00000000-0005-0000-0000-000015070000}"/>
    <cellStyle name="Currency 2 2 2 8 2 3" xfId="4445" xr:uid="{00000000-0005-0000-0000-000016070000}"/>
    <cellStyle name="Currency 2 2 2 8 3" xfId="6417" xr:uid="{00000000-0005-0000-0000-000017070000}"/>
    <cellStyle name="Currency 2 2 2 8 4" xfId="4444" xr:uid="{00000000-0005-0000-0000-000018070000}"/>
    <cellStyle name="Currency 2 2 2 9" xfId="573" xr:uid="{00000000-0005-0000-0000-000019070000}"/>
    <cellStyle name="Currency 2 2 2 9 2" xfId="574" xr:uid="{00000000-0005-0000-0000-00001A070000}"/>
    <cellStyle name="Currency 2 2 2 9 2 2" xfId="6420" xr:uid="{00000000-0005-0000-0000-00001B070000}"/>
    <cellStyle name="Currency 2 2 2 9 2 3" xfId="4447" xr:uid="{00000000-0005-0000-0000-00001C070000}"/>
    <cellStyle name="Currency 2 2 2 9 3" xfId="6419" xr:uid="{00000000-0005-0000-0000-00001D070000}"/>
    <cellStyle name="Currency 2 2 2 9 4" xfId="4446" xr:uid="{00000000-0005-0000-0000-00001E070000}"/>
    <cellStyle name="Currency 2 2 3" xfId="575" xr:uid="{00000000-0005-0000-0000-00001F070000}"/>
    <cellStyle name="Currency 2 2 3 10" xfId="4448" xr:uid="{00000000-0005-0000-0000-000020070000}"/>
    <cellStyle name="Currency 2 2 3 10 2" xfId="6421" xr:uid="{00000000-0005-0000-0000-000021070000}"/>
    <cellStyle name="Currency 2 2 3 11" xfId="3894" xr:uid="{00000000-0005-0000-0000-000022070000}"/>
    <cellStyle name="Currency 2 2 3 2" xfId="576" xr:uid="{00000000-0005-0000-0000-000023070000}"/>
    <cellStyle name="Currency 2 2 3 2 2" xfId="577" xr:uid="{00000000-0005-0000-0000-000024070000}"/>
    <cellStyle name="Currency 2 2 3 2 2 2" xfId="578" xr:uid="{00000000-0005-0000-0000-000025070000}"/>
    <cellStyle name="Currency 2 2 3 2 2 2 2" xfId="6424" xr:uid="{00000000-0005-0000-0000-000026070000}"/>
    <cellStyle name="Currency 2 2 3 2 2 2 3" xfId="4451" xr:uid="{00000000-0005-0000-0000-000027070000}"/>
    <cellStyle name="Currency 2 2 3 2 2 3" xfId="6423" xr:uid="{00000000-0005-0000-0000-000028070000}"/>
    <cellStyle name="Currency 2 2 3 2 2 4" xfId="4450" xr:uid="{00000000-0005-0000-0000-000029070000}"/>
    <cellStyle name="Currency 2 2 3 2 3" xfId="579" xr:uid="{00000000-0005-0000-0000-00002A070000}"/>
    <cellStyle name="Currency 2 2 3 2 3 2" xfId="6425" xr:uid="{00000000-0005-0000-0000-00002B070000}"/>
    <cellStyle name="Currency 2 2 3 2 3 3" xfId="4452" xr:uid="{00000000-0005-0000-0000-00002C070000}"/>
    <cellStyle name="Currency 2 2 3 2 4" xfId="6422" xr:uid="{00000000-0005-0000-0000-00002D070000}"/>
    <cellStyle name="Currency 2 2 3 2 5" xfId="4449" xr:uid="{00000000-0005-0000-0000-00002E070000}"/>
    <cellStyle name="Currency 2 2 3 3" xfId="580" xr:uid="{00000000-0005-0000-0000-00002F070000}"/>
    <cellStyle name="Currency 2 2 3 3 2" xfId="581" xr:uid="{00000000-0005-0000-0000-000030070000}"/>
    <cellStyle name="Currency 2 2 3 3 2 2" xfId="582" xr:uid="{00000000-0005-0000-0000-000031070000}"/>
    <cellStyle name="Currency 2 2 3 3 2 2 2" xfId="6428" xr:uid="{00000000-0005-0000-0000-000032070000}"/>
    <cellStyle name="Currency 2 2 3 3 2 2 3" xfId="4455" xr:uid="{00000000-0005-0000-0000-000033070000}"/>
    <cellStyle name="Currency 2 2 3 3 2 3" xfId="6427" xr:uid="{00000000-0005-0000-0000-000034070000}"/>
    <cellStyle name="Currency 2 2 3 3 2 4" xfId="4454" xr:uid="{00000000-0005-0000-0000-000035070000}"/>
    <cellStyle name="Currency 2 2 3 3 3" xfId="583" xr:uid="{00000000-0005-0000-0000-000036070000}"/>
    <cellStyle name="Currency 2 2 3 3 3 2" xfId="6429" xr:uid="{00000000-0005-0000-0000-000037070000}"/>
    <cellStyle name="Currency 2 2 3 3 3 3" xfId="4456" xr:uid="{00000000-0005-0000-0000-000038070000}"/>
    <cellStyle name="Currency 2 2 3 3 4" xfId="6426" xr:uid="{00000000-0005-0000-0000-000039070000}"/>
    <cellStyle name="Currency 2 2 3 3 5" xfId="4453" xr:uid="{00000000-0005-0000-0000-00003A070000}"/>
    <cellStyle name="Currency 2 2 3 4" xfId="584" xr:uid="{00000000-0005-0000-0000-00003B070000}"/>
    <cellStyle name="Currency 2 2 3 4 2" xfId="585" xr:uid="{00000000-0005-0000-0000-00003C070000}"/>
    <cellStyle name="Currency 2 2 3 4 2 2" xfId="586" xr:uid="{00000000-0005-0000-0000-00003D070000}"/>
    <cellStyle name="Currency 2 2 3 4 2 2 2" xfId="6432" xr:uid="{00000000-0005-0000-0000-00003E070000}"/>
    <cellStyle name="Currency 2 2 3 4 2 2 3" xfId="4459" xr:uid="{00000000-0005-0000-0000-00003F070000}"/>
    <cellStyle name="Currency 2 2 3 4 2 3" xfId="6431" xr:uid="{00000000-0005-0000-0000-000040070000}"/>
    <cellStyle name="Currency 2 2 3 4 2 4" xfId="4458" xr:uid="{00000000-0005-0000-0000-000041070000}"/>
    <cellStyle name="Currency 2 2 3 4 3" xfId="587" xr:uid="{00000000-0005-0000-0000-000042070000}"/>
    <cellStyle name="Currency 2 2 3 4 3 2" xfId="6433" xr:uid="{00000000-0005-0000-0000-000043070000}"/>
    <cellStyle name="Currency 2 2 3 4 3 3" xfId="4460" xr:uid="{00000000-0005-0000-0000-000044070000}"/>
    <cellStyle name="Currency 2 2 3 4 4" xfId="6430" xr:uid="{00000000-0005-0000-0000-000045070000}"/>
    <cellStyle name="Currency 2 2 3 4 5" xfId="4457" xr:uid="{00000000-0005-0000-0000-000046070000}"/>
    <cellStyle name="Currency 2 2 3 5" xfId="588" xr:uid="{00000000-0005-0000-0000-000047070000}"/>
    <cellStyle name="Currency 2 2 3 5 2" xfId="589" xr:uid="{00000000-0005-0000-0000-000048070000}"/>
    <cellStyle name="Currency 2 2 3 5 2 2" xfId="590" xr:uid="{00000000-0005-0000-0000-000049070000}"/>
    <cellStyle name="Currency 2 2 3 5 2 2 2" xfId="6436" xr:uid="{00000000-0005-0000-0000-00004A070000}"/>
    <cellStyle name="Currency 2 2 3 5 2 2 3" xfId="4463" xr:uid="{00000000-0005-0000-0000-00004B070000}"/>
    <cellStyle name="Currency 2 2 3 5 2 3" xfId="6435" xr:uid="{00000000-0005-0000-0000-00004C070000}"/>
    <cellStyle name="Currency 2 2 3 5 2 4" xfId="4462" xr:uid="{00000000-0005-0000-0000-00004D070000}"/>
    <cellStyle name="Currency 2 2 3 5 3" xfId="591" xr:uid="{00000000-0005-0000-0000-00004E070000}"/>
    <cellStyle name="Currency 2 2 3 5 3 2" xfId="6437" xr:uid="{00000000-0005-0000-0000-00004F070000}"/>
    <cellStyle name="Currency 2 2 3 5 3 3" xfId="4464" xr:uid="{00000000-0005-0000-0000-000050070000}"/>
    <cellStyle name="Currency 2 2 3 5 4" xfId="6434" xr:uid="{00000000-0005-0000-0000-000051070000}"/>
    <cellStyle name="Currency 2 2 3 5 5" xfId="4461" xr:uid="{00000000-0005-0000-0000-000052070000}"/>
    <cellStyle name="Currency 2 2 3 6" xfId="592" xr:uid="{00000000-0005-0000-0000-000053070000}"/>
    <cellStyle name="Currency 2 2 3 6 2" xfId="593" xr:uid="{00000000-0005-0000-0000-000054070000}"/>
    <cellStyle name="Currency 2 2 3 6 2 2" xfId="6439" xr:uid="{00000000-0005-0000-0000-000055070000}"/>
    <cellStyle name="Currency 2 2 3 6 2 3" xfId="4466" xr:uid="{00000000-0005-0000-0000-000056070000}"/>
    <cellStyle name="Currency 2 2 3 6 3" xfId="6438" xr:uid="{00000000-0005-0000-0000-000057070000}"/>
    <cellStyle name="Currency 2 2 3 6 4" xfId="4465" xr:uid="{00000000-0005-0000-0000-000058070000}"/>
    <cellStyle name="Currency 2 2 3 7" xfId="594" xr:uid="{00000000-0005-0000-0000-000059070000}"/>
    <cellStyle name="Currency 2 2 3 7 2" xfId="595" xr:uid="{00000000-0005-0000-0000-00005A070000}"/>
    <cellStyle name="Currency 2 2 3 7 2 2" xfId="6441" xr:uid="{00000000-0005-0000-0000-00005B070000}"/>
    <cellStyle name="Currency 2 2 3 7 2 3" xfId="4468" xr:uid="{00000000-0005-0000-0000-00005C070000}"/>
    <cellStyle name="Currency 2 2 3 7 3" xfId="6440" xr:uid="{00000000-0005-0000-0000-00005D070000}"/>
    <cellStyle name="Currency 2 2 3 7 4" xfId="4467" xr:uid="{00000000-0005-0000-0000-00005E070000}"/>
    <cellStyle name="Currency 2 2 3 8" xfId="596" xr:uid="{00000000-0005-0000-0000-00005F070000}"/>
    <cellStyle name="Currency 2 2 3 8 2" xfId="597" xr:uid="{00000000-0005-0000-0000-000060070000}"/>
    <cellStyle name="Currency 2 2 3 8 2 2" xfId="6443" xr:uid="{00000000-0005-0000-0000-000061070000}"/>
    <cellStyle name="Currency 2 2 3 8 2 3" xfId="4470" xr:uid="{00000000-0005-0000-0000-000062070000}"/>
    <cellStyle name="Currency 2 2 3 8 3" xfId="6442" xr:uid="{00000000-0005-0000-0000-000063070000}"/>
    <cellStyle name="Currency 2 2 3 8 4" xfId="4469" xr:uid="{00000000-0005-0000-0000-000064070000}"/>
    <cellStyle name="Currency 2 2 3 9" xfId="598" xr:uid="{00000000-0005-0000-0000-000065070000}"/>
    <cellStyle name="Currency 2 2 3 9 2" xfId="6444" xr:uid="{00000000-0005-0000-0000-000066070000}"/>
    <cellStyle name="Currency 2 2 3 9 3" xfId="4471" xr:uid="{00000000-0005-0000-0000-000067070000}"/>
    <cellStyle name="Currency 2 2 4" xfId="599" xr:uid="{00000000-0005-0000-0000-000068070000}"/>
    <cellStyle name="Currency 2 2 4 10" xfId="6445" xr:uid="{00000000-0005-0000-0000-000069070000}"/>
    <cellStyle name="Currency 2 2 4 11" xfId="4472" xr:uid="{00000000-0005-0000-0000-00006A070000}"/>
    <cellStyle name="Currency 2 2 4 2" xfId="600" xr:uid="{00000000-0005-0000-0000-00006B070000}"/>
    <cellStyle name="Currency 2 2 4 2 2" xfId="601" xr:uid="{00000000-0005-0000-0000-00006C070000}"/>
    <cellStyle name="Currency 2 2 4 2 2 2" xfId="602" xr:uid="{00000000-0005-0000-0000-00006D070000}"/>
    <cellStyle name="Currency 2 2 4 2 2 2 2" xfId="6448" xr:uid="{00000000-0005-0000-0000-00006E070000}"/>
    <cellStyle name="Currency 2 2 4 2 2 2 3" xfId="4475" xr:uid="{00000000-0005-0000-0000-00006F070000}"/>
    <cellStyle name="Currency 2 2 4 2 2 3" xfId="6447" xr:uid="{00000000-0005-0000-0000-000070070000}"/>
    <cellStyle name="Currency 2 2 4 2 2 4" xfId="4474" xr:uid="{00000000-0005-0000-0000-000071070000}"/>
    <cellStyle name="Currency 2 2 4 2 3" xfId="603" xr:uid="{00000000-0005-0000-0000-000072070000}"/>
    <cellStyle name="Currency 2 2 4 2 3 2" xfId="6449" xr:uid="{00000000-0005-0000-0000-000073070000}"/>
    <cellStyle name="Currency 2 2 4 2 3 3" xfId="4476" xr:uid="{00000000-0005-0000-0000-000074070000}"/>
    <cellStyle name="Currency 2 2 4 2 4" xfId="6446" xr:uid="{00000000-0005-0000-0000-000075070000}"/>
    <cellStyle name="Currency 2 2 4 2 5" xfId="4473" xr:uid="{00000000-0005-0000-0000-000076070000}"/>
    <cellStyle name="Currency 2 2 4 3" xfId="604" xr:uid="{00000000-0005-0000-0000-000077070000}"/>
    <cellStyle name="Currency 2 2 4 3 2" xfId="605" xr:uid="{00000000-0005-0000-0000-000078070000}"/>
    <cellStyle name="Currency 2 2 4 3 2 2" xfId="606" xr:uid="{00000000-0005-0000-0000-000079070000}"/>
    <cellStyle name="Currency 2 2 4 3 2 2 2" xfId="6452" xr:uid="{00000000-0005-0000-0000-00007A070000}"/>
    <cellStyle name="Currency 2 2 4 3 2 2 3" xfId="4479" xr:uid="{00000000-0005-0000-0000-00007B070000}"/>
    <cellStyle name="Currency 2 2 4 3 2 3" xfId="6451" xr:uid="{00000000-0005-0000-0000-00007C070000}"/>
    <cellStyle name="Currency 2 2 4 3 2 4" xfId="4478" xr:uid="{00000000-0005-0000-0000-00007D070000}"/>
    <cellStyle name="Currency 2 2 4 3 3" xfId="607" xr:uid="{00000000-0005-0000-0000-00007E070000}"/>
    <cellStyle name="Currency 2 2 4 3 3 2" xfId="6453" xr:uid="{00000000-0005-0000-0000-00007F070000}"/>
    <cellStyle name="Currency 2 2 4 3 3 3" xfId="4480" xr:uid="{00000000-0005-0000-0000-000080070000}"/>
    <cellStyle name="Currency 2 2 4 3 4" xfId="6450" xr:uid="{00000000-0005-0000-0000-000081070000}"/>
    <cellStyle name="Currency 2 2 4 3 5" xfId="4477" xr:uid="{00000000-0005-0000-0000-000082070000}"/>
    <cellStyle name="Currency 2 2 4 4" xfId="608" xr:uid="{00000000-0005-0000-0000-000083070000}"/>
    <cellStyle name="Currency 2 2 4 4 2" xfId="609" xr:uid="{00000000-0005-0000-0000-000084070000}"/>
    <cellStyle name="Currency 2 2 4 4 2 2" xfId="610" xr:uid="{00000000-0005-0000-0000-000085070000}"/>
    <cellStyle name="Currency 2 2 4 4 2 2 2" xfId="6456" xr:uid="{00000000-0005-0000-0000-000086070000}"/>
    <cellStyle name="Currency 2 2 4 4 2 2 3" xfId="4483" xr:uid="{00000000-0005-0000-0000-000087070000}"/>
    <cellStyle name="Currency 2 2 4 4 2 3" xfId="6455" xr:uid="{00000000-0005-0000-0000-000088070000}"/>
    <cellStyle name="Currency 2 2 4 4 2 4" xfId="4482" xr:uid="{00000000-0005-0000-0000-000089070000}"/>
    <cellStyle name="Currency 2 2 4 4 3" xfId="611" xr:uid="{00000000-0005-0000-0000-00008A070000}"/>
    <cellStyle name="Currency 2 2 4 4 3 2" xfId="6457" xr:uid="{00000000-0005-0000-0000-00008B070000}"/>
    <cellStyle name="Currency 2 2 4 4 3 3" xfId="4484" xr:uid="{00000000-0005-0000-0000-00008C070000}"/>
    <cellStyle name="Currency 2 2 4 4 4" xfId="6454" xr:uid="{00000000-0005-0000-0000-00008D070000}"/>
    <cellStyle name="Currency 2 2 4 4 5" xfId="4481" xr:uid="{00000000-0005-0000-0000-00008E070000}"/>
    <cellStyle name="Currency 2 2 4 5" xfId="612" xr:uid="{00000000-0005-0000-0000-00008F070000}"/>
    <cellStyle name="Currency 2 2 4 5 2" xfId="613" xr:uid="{00000000-0005-0000-0000-000090070000}"/>
    <cellStyle name="Currency 2 2 4 5 2 2" xfId="614" xr:uid="{00000000-0005-0000-0000-000091070000}"/>
    <cellStyle name="Currency 2 2 4 5 2 2 2" xfId="6460" xr:uid="{00000000-0005-0000-0000-000092070000}"/>
    <cellStyle name="Currency 2 2 4 5 2 2 3" xfId="4487" xr:uid="{00000000-0005-0000-0000-000093070000}"/>
    <cellStyle name="Currency 2 2 4 5 2 3" xfId="6459" xr:uid="{00000000-0005-0000-0000-000094070000}"/>
    <cellStyle name="Currency 2 2 4 5 2 4" xfId="4486" xr:uid="{00000000-0005-0000-0000-000095070000}"/>
    <cellStyle name="Currency 2 2 4 5 3" xfId="615" xr:uid="{00000000-0005-0000-0000-000096070000}"/>
    <cellStyle name="Currency 2 2 4 5 3 2" xfId="6461" xr:uid="{00000000-0005-0000-0000-000097070000}"/>
    <cellStyle name="Currency 2 2 4 5 3 3" xfId="4488" xr:uid="{00000000-0005-0000-0000-000098070000}"/>
    <cellStyle name="Currency 2 2 4 5 4" xfId="6458" xr:uid="{00000000-0005-0000-0000-000099070000}"/>
    <cellStyle name="Currency 2 2 4 5 5" xfId="4485" xr:uid="{00000000-0005-0000-0000-00009A070000}"/>
    <cellStyle name="Currency 2 2 4 6" xfId="616" xr:uid="{00000000-0005-0000-0000-00009B070000}"/>
    <cellStyle name="Currency 2 2 4 6 2" xfId="617" xr:uid="{00000000-0005-0000-0000-00009C070000}"/>
    <cellStyle name="Currency 2 2 4 6 2 2" xfId="6463" xr:uid="{00000000-0005-0000-0000-00009D070000}"/>
    <cellStyle name="Currency 2 2 4 6 2 3" xfId="4490" xr:uid="{00000000-0005-0000-0000-00009E070000}"/>
    <cellStyle name="Currency 2 2 4 6 3" xfId="6462" xr:uid="{00000000-0005-0000-0000-00009F070000}"/>
    <cellStyle name="Currency 2 2 4 6 4" xfId="4489" xr:uid="{00000000-0005-0000-0000-0000A0070000}"/>
    <cellStyle name="Currency 2 2 4 7" xfId="618" xr:uid="{00000000-0005-0000-0000-0000A1070000}"/>
    <cellStyle name="Currency 2 2 4 7 2" xfId="619" xr:uid="{00000000-0005-0000-0000-0000A2070000}"/>
    <cellStyle name="Currency 2 2 4 7 2 2" xfId="6465" xr:uid="{00000000-0005-0000-0000-0000A3070000}"/>
    <cellStyle name="Currency 2 2 4 7 2 3" xfId="4492" xr:uid="{00000000-0005-0000-0000-0000A4070000}"/>
    <cellStyle name="Currency 2 2 4 7 3" xfId="6464" xr:uid="{00000000-0005-0000-0000-0000A5070000}"/>
    <cellStyle name="Currency 2 2 4 7 4" xfId="4491" xr:uid="{00000000-0005-0000-0000-0000A6070000}"/>
    <cellStyle name="Currency 2 2 4 8" xfId="620" xr:uid="{00000000-0005-0000-0000-0000A7070000}"/>
    <cellStyle name="Currency 2 2 4 8 2" xfId="621" xr:uid="{00000000-0005-0000-0000-0000A8070000}"/>
    <cellStyle name="Currency 2 2 4 8 2 2" xfId="6467" xr:uid="{00000000-0005-0000-0000-0000A9070000}"/>
    <cellStyle name="Currency 2 2 4 8 2 3" xfId="4494" xr:uid="{00000000-0005-0000-0000-0000AA070000}"/>
    <cellStyle name="Currency 2 2 4 8 3" xfId="6466" xr:uid="{00000000-0005-0000-0000-0000AB070000}"/>
    <cellStyle name="Currency 2 2 4 8 4" xfId="4493" xr:uid="{00000000-0005-0000-0000-0000AC070000}"/>
    <cellStyle name="Currency 2 2 4 9" xfId="622" xr:uid="{00000000-0005-0000-0000-0000AD070000}"/>
    <cellStyle name="Currency 2 2 4 9 2" xfId="6468" xr:uid="{00000000-0005-0000-0000-0000AE070000}"/>
    <cellStyle name="Currency 2 2 4 9 3" xfId="4495" xr:uid="{00000000-0005-0000-0000-0000AF070000}"/>
    <cellStyle name="Currency 2 2 5" xfId="623" xr:uid="{00000000-0005-0000-0000-0000B0070000}"/>
    <cellStyle name="Currency 2 2 5 10" xfId="6469" xr:uid="{00000000-0005-0000-0000-0000B1070000}"/>
    <cellStyle name="Currency 2 2 5 11" xfId="4496" xr:uid="{00000000-0005-0000-0000-0000B2070000}"/>
    <cellStyle name="Currency 2 2 5 2" xfId="624" xr:uid="{00000000-0005-0000-0000-0000B3070000}"/>
    <cellStyle name="Currency 2 2 5 2 2" xfId="625" xr:uid="{00000000-0005-0000-0000-0000B4070000}"/>
    <cellStyle name="Currency 2 2 5 2 2 2" xfId="626" xr:uid="{00000000-0005-0000-0000-0000B5070000}"/>
    <cellStyle name="Currency 2 2 5 2 2 2 2" xfId="6472" xr:uid="{00000000-0005-0000-0000-0000B6070000}"/>
    <cellStyle name="Currency 2 2 5 2 2 2 3" xfId="4499" xr:uid="{00000000-0005-0000-0000-0000B7070000}"/>
    <cellStyle name="Currency 2 2 5 2 2 3" xfId="6471" xr:uid="{00000000-0005-0000-0000-0000B8070000}"/>
    <cellStyle name="Currency 2 2 5 2 2 4" xfId="4498" xr:uid="{00000000-0005-0000-0000-0000B9070000}"/>
    <cellStyle name="Currency 2 2 5 2 3" xfId="627" xr:uid="{00000000-0005-0000-0000-0000BA070000}"/>
    <cellStyle name="Currency 2 2 5 2 3 2" xfId="6473" xr:uid="{00000000-0005-0000-0000-0000BB070000}"/>
    <cellStyle name="Currency 2 2 5 2 3 3" xfId="4500" xr:uid="{00000000-0005-0000-0000-0000BC070000}"/>
    <cellStyle name="Currency 2 2 5 2 4" xfId="6470" xr:uid="{00000000-0005-0000-0000-0000BD070000}"/>
    <cellStyle name="Currency 2 2 5 2 5" xfId="4497" xr:uid="{00000000-0005-0000-0000-0000BE070000}"/>
    <cellStyle name="Currency 2 2 5 3" xfId="628" xr:uid="{00000000-0005-0000-0000-0000BF070000}"/>
    <cellStyle name="Currency 2 2 5 3 2" xfId="629" xr:uid="{00000000-0005-0000-0000-0000C0070000}"/>
    <cellStyle name="Currency 2 2 5 3 2 2" xfId="630" xr:uid="{00000000-0005-0000-0000-0000C1070000}"/>
    <cellStyle name="Currency 2 2 5 3 2 2 2" xfId="6476" xr:uid="{00000000-0005-0000-0000-0000C2070000}"/>
    <cellStyle name="Currency 2 2 5 3 2 2 3" xfId="4503" xr:uid="{00000000-0005-0000-0000-0000C3070000}"/>
    <cellStyle name="Currency 2 2 5 3 2 3" xfId="6475" xr:uid="{00000000-0005-0000-0000-0000C4070000}"/>
    <cellStyle name="Currency 2 2 5 3 2 4" xfId="4502" xr:uid="{00000000-0005-0000-0000-0000C5070000}"/>
    <cellStyle name="Currency 2 2 5 3 3" xfId="631" xr:uid="{00000000-0005-0000-0000-0000C6070000}"/>
    <cellStyle name="Currency 2 2 5 3 3 2" xfId="6477" xr:uid="{00000000-0005-0000-0000-0000C7070000}"/>
    <cellStyle name="Currency 2 2 5 3 3 3" xfId="4504" xr:uid="{00000000-0005-0000-0000-0000C8070000}"/>
    <cellStyle name="Currency 2 2 5 3 4" xfId="6474" xr:uid="{00000000-0005-0000-0000-0000C9070000}"/>
    <cellStyle name="Currency 2 2 5 3 5" xfId="4501" xr:uid="{00000000-0005-0000-0000-0000CA070000}"/>
    <cellStyle name="Currency 2 2 5 4" xfId="632" xr:uid="{00000000-0005-0000-0000-0000CB070000}"/>
    <cellStyle name="Currency 2 2 5 4 2" xfId="633" xr:uid="{00000000-0005-0000-0000-0000CC070000}"/>
    <cellStyle name="Currency 2 2 5 4 2 2" xfId="634" xr:uid="{00000000-0005-0000-0000-0000CD070000}"/>
    <cellStyle name="Currency 2 2 5 4 2 2 2" xfId="6480" xr:uid="{00000000-0005-0000-0000-0000CE070000}"/>
    <cellStyle name="Currency 2 2 5 4 2 2 3" xfId="4507" xr:uid="{00000000-0005-0000-0000-0000CF070000}"/>
    <cellStyle name="Currency 2 2 5 4 2 3" xfId="6479" xr:uid="{00000000-0005-0000-0000-0000D0070000}"/>
    <cellStyle name="Currency 2 2 5 4 2 4" xfId="4506" xr:uid="{00000000-0005-0000-0000-0000D1070000}"/>
    <cellStyle name="Currency 2 2 5 4 3" xfId="635" xr:uid="{00000000-0005-0000-0000-0000D2070000}"/>
    <cellStyle name="Currency 2 2 5 4 3 2" xfId="6481" xr:uid="{00000000-0005-0000-0000-0000D3070000}"/>
    <cellStyle name="Currency 2 2 5 4 3 3" xfId="4508" xr:uid="{00000000-0005-0000-0000-0000D4070000}"/>
    <cellStyle name="Currency 2 2 5 4 4" xfId="6478" xr:uid="{00000000-0005-0000-0000-0000D5070000}"/>
    <cellStyle name="Currency 2 2 5 4 5" xfId="4505" xr:uid="{00000000-0005-0000-0000-0000D6070000}"/>
    <cellStyle name="Currency 2 2 5 5" xfId="636" xr:uid="{00000000-0005-0000-0000-0000D7070000}"/>
    <cellStyle name="Currency 2 2 5 5 2" xfId="637" xr:uid="{00000000-0005-0000-0000-0000D8070000}"/>
    <cellStyle name="Currency 2 2 5 5 2 2" xfId="638" xr:uid="{00000000-0005-0000-0000-0000D9070000}"/>
    <cellStyle name="Currency 2 2 5 5 2 2 2" xfId="6484" xr:uid="{00000000-0005-0000-0000-0000DA070000}"/>
    <cellStyle name="Currency 2 2 5 5 2 2 3" xfId="4511" xr:uid="{00000000-0005-0000-0000-0000DB070000}"/>
    <cellStyle name="Currency 2 2 5 5 2 3" xfId="6483" xr:uid="{00000000-0005-0000-0000-0000DC070000}"/>
    <cellStyle name="Currency 2 2 5 5 2 4" xfId="4510" xr:uid="{00000000-0005-0000-0000-0000DD070000}"/>
    <cellStyle name="Currency 2 2 5 5 3" xfId="639" xr:uid="{00000000-0005-0000-0000-0000DE070000}"/>
    <cellStyle name="Currency 2 2 5 5 3 2" xfId="6485" xr:uid="{00000000-0005-0000-0000-0000DF070000}"/>
    <cellStyle name="Currency 2 2 5 5 3 3" xfId="4512" xr:uid="{00000000-0005-0000-0000-0000E0070000}"/>
    <cellStyle name="Currency 2 2 5 5 4" xfId="6482" xr:uid="{00000000-0005-0000-0000-0000E1070000}"/>
    <cellStyle name="Currency 2 2 5 5 5" xfId="4509" xr:uid="{00000000-0005-0000-0000-0000E2070000}"/>
    <cellStyle name="Currency 2 2 5 6" xfId="640" xr:uid="{00000000-0005-0000-0000-0000E3070000}"/>
    <cellStyle name="Currency 2 2 5 6 2" xfId="641" xr:uid="{00000000-0005-0000-0000-0000E4070000}"/>
    <cellStyle name="Currency 2 2 5 6 2 2" xfId="6487" xr:uid="{00000000-0005-0000-0000-0000E5070000}"/>
    <cellStyle name="Currency 2 2 5 6 2 3" xfId="4514" xr:uid="{00000000-0005-0000-0000-0000E6070000}"/>
    <cellStyle name="Currency 2 2 5 6 3" xfId="6486" xr:uid="{00000000-0005-0000-0000-0000E7070000}"/>
    <cellStyle name="Currency 2 2 5 6 4" xfId="4513" xr:uid="{00000000-0005-0000-0000-0000E8070000}"/>
    <cellStyle name="Currency 2 2 5 7" xfId="642" xr:uid="{00000000-0005-0000-0000-0000E9070000}"/>
    <cellStyle name="Currency 2 2 5 7 2" xfId="643" xr:uid="{00000000-0005-0000-0000-0000EA070000}"/>
    <cellStyle name="Currency 2 2 5 7 2 2" xfId="6489" xr:uid="{00000000-0005-0000-0000-0000EB070000}"/>
    <cellStyle name="Currency 2 2 5 7 2 3" xfId="4516" xr:uid="{00000000-0005-0000-0000-0000EC070000}"/>
    <cellStyle name="Currency 2 2 5 7 3" xfId="6488" xr:uid="{00000000-0005-0000-0000-0000ED070000}"/>
    <cellStyle name="Currency 2 2 5 7 4" xfId="4515" xr:uid="{00000000-0005-0000-0000-0000EE070000}"/>
    <cellStyle name="Currency 2 2 5 8" xfId="644" xr:uid="{00000000-0005-0000-0000-0000EF070000}"/>
    <cellStyle name="Currency 2 2 5 8 2" xfId="645" xr:uid="{00000000-0005-0000-0000-0000F0070000}"/>
    <cellStyle name="Currency 2 2 5 8 2 2" xfId="6491" xr:uid="{00000000-0005-0000-0000-0000F1070000}"/>
    <cellStyle name="Currency 2 2 5 8 2 3" xfId="4518" xr:uid="{00000000-0005-0000-0000-0000F2070000}"/>
    <cellStyle name="Currency 2 2 5 8 3" xfId="6490" xr:uid="{00000000-0005-0000-0000-0000F3070000}"/>
    <cellStyle name="Currency 2 2 5 8 4" xfId="4517" xr:uid="{00000000-0005-0000-0000-0000F4070000}"/>
    <cellStyle name="Currency 2 2 5 9" xfId="646" xr:uid="{00000000-0005-0000-0000-0000F5070000}"/>
    <cellStyle name="Currency 2 2 5 9 2" xfId="6492" xr:uid="{00000000-0005-0000-0000-0000F6070000}"/>
    <cellStyle name="Currency 2 2 5 9 3" xfId="4519" xr:uid="{00000000-0005-0000-0000-0000F7070000}"/>
    <cellStyle name="Currency 2 2 6" xfId="647" xr:uid="{00000000-0005-0000-0000-0000F8070000}"/>
    <cellStyle name="Currency 2 2 6 2" xfId="648" xr:uid="{00000000-0005-0000-0000-0000F9070000}"/>
    <cellStyle name="Currency 2 2 6 2 2" xfId="649" xr:uid="{00000000-0005-0000-0000-0000FA070000}"/>
    <cellStyle name="Currency 2 2 6 2 2 2" xfId="6495" xr:uid="{00000000-0005-0000-0000-0000FB070000}"/>
    <cellStyle name="Currency 2 2 6 2 2 3" xfId="4522" xr:uid="{00000000-0005-0000-0000-0000FC070000}"/>
    <cellStyle name="Currency 2 2 6 2 3" xfId="6494" xr:uid="{00000000-0005-0000-0000-0000FD070000}"/>
    <cellStyle name="Currency 2 2 6 2 4" xfId="4521" xr:uid="{00000000-0005-0000-0000-0000FE070000}"/>
    <cellStyle name="Currency 2 2 6 3" xfId="650" xr:uid="{00000000-0005-0000-0000-0000FF070000}"/>
    <cellStyle name="Currency 2 2 6 3 2" xfId="6496" xr:uid="{00000000-0005-0000-0000-000000080000}"/>
    <cellStyle name="Currency 2 2 6 3 3" xfId="4523" xr:uid="{00000000-0005-0000-0000-000001080000}"/>
    <cellStyle name="Currency 2 2 6 4" xfId="6493" xr:uid="{00000000-0005-0000-0000-000002080000}"/>
    <cellStyle name="Currency 2 2 6 5" xfId="4520" xr:uid="{00000000-0005-0000-0000-000003080000}"/>
    <cellStyle name="Currency 2 2 7" xfId="651" xr:uid="{00000000-0005-0000-0000-000004080000}"/>
    <cellStyle name="Currency 2 2 7 2" xfId="652" xr:uid="{00000000-0005-0000-0000-000005080000}"/>
    <cellStyle name="Currency 2 2 7 2 2" xfId="653" xr:uid="{00000000-0005-0000-0000-000006080000}"/>
    <cellStyle name="Currency 2 2 7 2 2 2" xfId="6499" xr:uid="{00000000-0005-0000-0000-000007080000}"/>
    <cellStyle name="Currency 2 2 7 2 2 3" xfId="4526" xr:uid="{00000000-0005-0000-0000-000008080000}"/>
    <cellStyle name="Currency 2 2 7 2 3" xfId="6498" xr:uid="{00000000-0005-0000-0000-000009080000}"/>
    <cellStyle name="Currency 2 2 7 2 4" xfId="4525" xr:uid="{00000000-0005-0000-0000-00000A080000}"/>
    <cellStyle name="Currency 2 2 7 3" xfId="654" xr:uid="{00000000-0005-0000-0000-00000B080000}"/>
    <cellStyle name="Currency 2 2 7 3 2" xfId="6500" xr:uid="{00000000-0005-0000-0000-00000C080000}"/>
    <cellStyle name="Currency 2 2 7 3 3" xfId="4527" xr:uid="{00000000-0005-0000-0000-00000D080000}"/>
    <cellStyle name="Currency 2 2 7 4" xfId="6497" xr:uid="{00000000-0005-0000-0000-00000E080000}"/>
    <cellStyle name="Currency 2 2 7 5" xfId="4524" xr:uid="{00000000-0005-0000-0000-00000F080000}"/>
    <cellStyle name="Currency 2 2 8" xfId="655" xr:uid="{00000000-0005-0000-0000-000010080000}"/>
    <cellStyle name="Currency 2 2 8 2" xfId="656" xr:uid="{00000000-0005-0000-0000-000011080000}"/>
    <cellStyle name="Currency 2 2 8 2 2" xfId="657" xr:uid="{00000000-0005-0000-0000-000012080000}"/>
    <cellStyle name="Currency 2 2 8 2 2 2" xfId="6503" xr:uid="{00000000-0005-0000-0000-000013080000}"/>
    <cellStyle name="Currency 2 2 8 2 2 3" xfId="4530" xr:uid="{00000000-0005-0000-0000-000014080000}"/>
    <cellStyle name="Currency 2 2 8 2 3" xfId="6502" xr:uid="{00000000-0005-0000-0000-000015080000}"/>
    <cellStyle name="Currency 2 2 8 2 4" xfId="4529" xr:uid="{00000000-0005-0000-0000-000016080000}"/>
    <cellStyle name="Currency 2 2 8 3" xfId="658" xr:uid="{00000000-0005-0000-0000-000017080000}"/>
    <cellStyle name="Currency 2 2 8 3 2" xfId="6504" xr:uid="{00000000-0005-0000-0000-000018080000}"/>
    <cellStyle name="Currency 2 2 8 3 3" xfId="4531" xr:uid="{00000000-0005-0000-0000-000019080000}"/>
    <cellStyle name="Currency 2 2 8 4" xfId="6501" xr:uid="{00000000-0005-0000-0000-00001A080000}"/>
    <cellStyle name="Currency 2 2 8 5" xfId="4528" xr:uid="{00000000-0005-0000-0000-00001B080000}"/>
    <cellStyle name="Currency 2 2 9" xfId="659" xr:uid="{00000000-0005-0000-0000-00001C080000}"/>
    <cellStyle name="Currency 2 2 9 2" xfId="660" xr:uid="{00000000-0005-0000-0000-00001D080000}"/>
    <cellStyle name="Currency 2 2 9 2 2" xfId="661" xr:uid="{00000000-0005-0000-0000-00001E080000}"/>
    <cellStyle name="Currency 2 2 9 2 2 2" xfId="6507" xr:uid="{00000000-0005-0000-0000-00001F080000}"/>
    <cellStyle name="Currency 2 2 9 2 2 3" xfId="4534" xr:uid="{00000000-0005-0000-0000-000020080000}"/>
    <cellStyle name="Currency 2 2 9 2 3" xfId="6506" xr:uid="{00000000-0005-0000-0000-000021080000}"/>
    <cellStyle name="Currency 2 2 9 2 4" xfId="4533" xr:uid="{00000000-0005-0000-0000-000022080000}"/>
    <cellStyle name="Currency 2 2 9 3" xfId="662" xr:uid="{00000000-0005-0000-0000-000023080000}"/>
    <cellStyle name="Currency 2 2 9 3 2" xfId="6508" xr:uid="{00000000-0005-0000-0000-000024080000}"/>
    <cellStyle name="Currency 2 2 9 3 3" xfId="4535" xr:uid="{00000000-0005-0000-0000-000025080000}"/>
    <cellStyle name="Currency 2 2 9 4" xfId="6505" xr:uid="{00000000-0005-0000-0000-000026080000}"/>
    <cellStyle name="Currency 2 2 9 5" xfId="4532" xr:uid="{00000000-0005-0000-0000-000027080000}"/>
    <cellStyle name="Currency 2 3" xfId="663" xr:uid="{00000000-0005-0000-0000-000028080000}"/>
    <cellStyle name="Currency 2 3 10" xfId="664" xr:uid="{00000000-0005-0000-0000-000029080000}"/>
    <cellStyle name="Currency 2 3 10 2" xfId="665" xr:uid="{00000000-0005-0000-0000-00002A080000}"/>
    <cellStyle name="Currency 2 3 10 2 2" xfId="6511" xr:uid="{00000000-0005-0000-0000-00002B080000}"/>
    <cellStyle name="Currency 2 3 10 2 3" xfId="4538" xr:uid="{00000000-0005-0000-0000-00002C080000}"/>
    <cellStyle name="Currency 2 3 10 3" xfId="6510" xr:uid="{00000000-0005-0000-0000-00002D080000}"/>
    <cellStyle name="Currency 2 3 10 4" xfId="4537" xr:uid="{00000000-0005-0000-0000-00002E080000}"/>
    <cellStyle name="Currency 2 3 11" xfId="666" xr:uid="{00000000-0005-0000-0000-00002F080000}"/>
    <cellStyle name="Currency 2 3 11 2" xfId="667" xr:uid="{00000000-0005-0000-0000-000030080000}"/>
    <cellStyle name="Currency 2 3 11 2 2" xfId="6513" xr:uid="{00000000-0005-0000-0000-000031080000}"/>
    <cellStyle name="Currency 2 3 11 2 3" xfId="4540" xr:uid="{00000000-0005-0000-0000-000032080000}"/>
    <cellStyle name="Currency 2 3 11 3" xfId="6512" xr:uid="{00000000-0005-0000-0000-000033080000}"/>
    <cellStyle name="Currency 2 3 11 4" xfId="4539" xr:uid="{00000000-0005-0000-0000-000034080000}"/>
    <cellStyle name="Currency 2 3 12" xfId="668" xr:uid="{00000000-0005-0000-0000-000035080000}"/>
    <cellStyle name="Currency 2 3 12 2" xfId="669" xr:uid="{00000000-0005-0000-0000-000036080000}"/>
    <cellStyle name="Currency 2 3 12 2 2" xfId="6515" xr:uid="{00000000-0005-0000-0000-000037080000}"/>
    <cellStyle name="Currency 2 3 12 2 3" xfId="4542" xr:uid="{00000000-0005-0000-0000-000038080000}"/>
    <cellStyle name="Currency 2 3 12 3" xfId="6514" xr:uid="{00000000-0005-0000-0000-000039080000}"/>
    <cellStyle name="Currency 2 3 12 4" xfId="4541" xr:uid="{00000000-0005-0000-0000-00003A080000}"/>
    <cellStyle name="Currency 2 3 13" xfId="670" xr:uid="{00000000-0005-0000-0000-00003B080000}"/>
    <cellStyle name="Currency 2 3 13 2" xfId="6516" xr:uid="{00000000-0005-0000-0000-00003C080000}"/>
    <cellStyle name="Currency 2 3 13 3" xfId="4543" xr:uid="{00000000-0005-0000-0000-00003D080000}"/>
    <cellStyle name="Currency 2 3 14" xfId="4536" xr:uid="{00000000-0005-0000-0000-00003E080000}"/>
    <cellStyle name="Currency 2 3 14 2" xfId="6509" xr:uid="{00000000-0005-0000-0000-00003F080000}"/>
    <cellStyle name="Currency 2 3 15" xfId="3891" xr:uid="{00000000-0005-0000-0000-000040080000}"/>
    <cellStyle name="Currency 2 3 2" xfId="671" xr:uid="{00000000-0005-0000-0000-000041080000}"/>
    <cellStyle name="Currency 2 3 2 10" xfId="672" xr:uid="{00000000-0005-0000-0000-000042080000}"/>
    <cellStyle name="Currency 2 3 2 10 2" xfId="673" xr:uid="{00000000-0005-0000-0000-000043080000}"/>
    <cellStyle name="Currency 2 3 2 10 2 2" xfId="6519" xr:uid="{00000000-0005-0000-0000-000044080000}"/>
    <cellStyle name="Currency 2 3 2 10 2 3" xfId="4546" xr:uid="{00000000-0005-0000-0000-000045080000}"/>
    <cellStyle name="Currency 2 3 2 10 3" xfId="6518" xr:uid="{00000000-0005-0000-0000-000046080000}"/>
    <cellStyle name="Currency 2 3 2 10 4" xfId="4545" xr:uid="{00000000-0005-0000-0000-000047080000}"/>
    <cellStyle name="Currency 2 3 2 11" xfId="674" xr:uid="{00000000-0005-0000-0000-000048080000}"/>
    <cellStyle name="Currency 2 3 2 11 2" xfId="675" xr:uid="{00000000-0005-0000-0000-000049080000}"/>
    <cellStyle name="Currency 2 3 2 11 2 2" xfId="6521" xr:uid="{00000000-0005-0000-0000-00004A080000}"/>
    <cellStyle name="Currency 2 3 2 11 2 3" xfId="4548" xr:uid="{00000000-0005-0000-0000-00004B080000}"/>
    <cellStyle name="Currency 2 3 2 11 3" xfId="6520" xr:uid="{00000000-0005-0000-0000-00004C080000}"/>
    <cellStyle name="Currency 2 3 2 11 4" xfId="4547" xr:uid="{00000000-0005-0000-0000-00004D080000}"/>
    <cellStyle name="Currency 2 3 2 12" xfId="676" xr:uid="{00000000-0005-0000-0000-00004E080000}"/>
    <cellStyle name="Currency 2 3 2 12 2" xfId="6522" xr:uid="{00000000-0005-0000-0000-00004F080000}"/>
    <cellStyle name="Currency 2 3 2 12 3" xfId="4549" xr:uid="{00000000-0005-0000-0000-000050080000}"/>
    <cellStyle name="Currency 2 3 2 13" xfId="6517" xr:uid="{00000000-0005-0000-0000-000051080000}"/>
    <cellStyle name="Currency 2 3 2 14" xfId="4544" xr:uid="{00000000-0005-0000-0000-000052080000}"/>
    <cellStyle name="Currency 2 3 2 2" xfId="677" xr:uid="{00000000-0005-0000-0000-000053080000}"/>
    <cellStyle name="Currency 2 3 2 2 10" xfId="6523" xr:uid="{00000000-0005-0000-0000-000054080000}"/>
    <cellStyle name="Currency 2 3 2 2 11" xfId="4550" xr:uid="{00000000-0005-0000-0000-000055080000}"/>
    <cellStyle name="Currency 2 3 2 2 2" xfId="678" xr:uid="{00000000-0005-0000-0000-000056080000}"/>
    <cellStyle name="Currency 2 3 2 2 2 2" xfId="679" xr:uid="{00000000-0005-0000-0000-000057080000}"/>
    <cellStyle name="Currency 2 3 2 2 2 2 2" xfId="680" xr:uid="{00000000-0005-0000-0000-000058080000}"/>
    <cellStyle name="Currency 2 3 2 2 2 2 2 2" xfId="6526" xr:uid="{00000000-0005-0000-0000-000059080000}"/>
    <cellStyle name="Currency 2 3 2 2 2 2 2 3" xfId="4553" xr:uid="{00000000-0005-0000-0000-00005A080000}"/>
    <cellStyle name="Currency 2 3 2 2 2 2 3" xfId="6525" xr:uid="{00000000-0005-0000-0000-00005B080000}"/>
    <cellStyle name="Currency 2 3 2 2 2 2 4" xfId="4552" xr:uid="{00000000-0005-0000-0000-00005C080000}"/>
    <cellStyle name="Currency 2 3 2 2 2 3" xfId="681" xr:uid="{00000000-0005-0000-0000-00005D080000}"/>
    <cellStyle name="Currency 2 3 2 2 2 3 2" xfId="6527" xr:uid="{00000000-0005-0000-0000-00005E080000}"/>
    <cellStyle name="Currency 2 3 2 2 2 3 3" xfId="4554" xr:uid="{00000000-0005-0000-0000-00005F080000}"/>
    <cellStyle name="Currency 2 3 2 2 2 4" xfId="6524" xr:uid="{00000000-0005-0000-0000-000060080000}"/>
    <cellStyle name="Currency 2 3 2 2 2 5" xfId="4551" xr:uid="{00000000-0005-0000-0000-000061080000}"/>
    <cellStyle name="Currency 2 3 2 2 3" xfId="682" xr:uid="{00000000-0005-0000-0000-000062080000}"/>
    <cellStyle name="Currency 2 3 2 2 3 2" xfId="683" xr:uid="{00000000-0005-0000-0000-000063080000}"/>
    <cellStyle name="Currency 2 3 2 2 3 2 2" xfId="684" xr:uid="{00000000-0005-0000-0000-000064080000}"/>
    <cellStyle name="Currency 2 3 2 2 3 2 2 2" xfId="6530" xr:uid="{00000000-0005-0000-0000-000065080000}"/>
    <cellStyle name="Currency 2 3 2 2 3 2 2 3" xfId="4557" xr:uid="{00000000-0005-0000-0000-000066080000}"/>
    <cellStyle name="Currency 2 3 2 2 3 2 3" xfId="6529" xr:uid="{00000000-0005-0000-0000-000067080000}"/>
    <cellStyle name="Currency 2 3 2 2 3 2 4" xfId="4556" xr:uid="{00000000-0005-0000-0000-000068080000}"/>
    <cellStyle name="Currency 2 3 2 2 3 3" xfId="685" xr:uid="{00000000-0005-0000-0000-000069080000}"/>
    <cellStyle name="Currency 2 3 2 2 3 3 2" xfId="6531" xr:uid="{00000000-0005-0000-0000-00006A080000}"/>
    <cellStyle name="Currency 2 3 2 2 3 3 3" xfId="4558" xr:uid="{00000000-0005-0000-0000-00006B080000}"/>
    <cellStyle name="Currency 2 3 2 2 3 4" xfId="6528" xr:uid="{00000000-0005-0000-0000-00006C080000}"/>
    <cellStyle name="Currency 2 3 2 2 3 5" xfId="4555" xr:uid="{00000000-0005-0000-0000-00006D080000}"/>
    <cellStyle name="Currency 2 3 2 2 4" xfId="686" xr:uid="{00000000-0005-0000-0000-00006E080000}"/>
    <cellStyle name="Currency 2 3 2 2 4 2" xfId="687" xr:uid="{00000000-0005-0000-0000-00006F080000}"/>
    <cellStyle name="Currency 2 3 2 2 4 2 2" xfId="688" xr:uid="{00000000-0005-0000-0000-000070080000}"/>
    <cellStyle name="Currency 2 3 2 2 4 2 2 2" xfId="6534" xr:uid="{00000000-0005-0000-0000-000071080000}"/>
    <cellStyle name="Currency 2 3 2 2 4 2 2 3" xfId="4561" xr:uid="{00000000-0005-0000-0000-000072080000}"/>
    <cellStyle name="Currency 2 3 2 2 4 2 3" xfId="6533" xr:uid="{00000000-0005-0000-0000-000073080000}"/>
    <cellStyle name="Currency 2 3 2 2 4 2 4" xfId="4560" xr:uid="{00000000-0005-0000-0000-000074080000}"/>
    <cellStyle name="Currency 2 3 2 2 4 3" xfId="689" xr:uid="{00000000-0005-0000-0000-000075080000}"/>
    <cellStyle name="Currency 2 3 2 2 4 3 2" xfId="6535" xr:uid="{00000000-0005-0000-0000-000076080000}"/>
    <cellStyle name="Currency 2 3 2 2 4 3 3" xfId="4562" xr:uid="{00000000-0005-0000-0000-000077080000}"/>
    <cellStyle name="Currency 2 3 2 2 4 4" xfId="6532" xr:uid="{00000000-0005-0000-0000-000078080000}"/>
    <cellStyle name="Currency 2 3 2 2 4 5" xfId="4559" xr:uid="{00000000-0005-0000-0000-000079080000}"/>
    <cellStyle name="Currency 2 3 2 2 5" xfId="690" xr:uid="{00000000-0005-0000-0000-00007A080000}"/>
    <cellStyle name="Currency 2 3 2 2 5 2" xfId="691" xr:uid="{00000000-0005-0000-0000-00007B080000}"/>
    <cellStyle name="Currency 2 3 2 2 5 2 2" xfId="692" xr:uid="{00000000-0005-0000-0000-00007C080000}"/>
    <cellStyle name="Currency 2 3 2 2 5 2 2 2" xfId="6538" xr:uid="{00000000-0005-0000-0000-00007D080000}"/>
    <cellStyle name="Currency 2 3 2 2 5 2 2 3" xfId="4565" xr:uid="{00000000-0005-0000-0000-00007E080000}"/>
    <cellStyle name="Currency 2 3 2 2 5 2 3" xfId="6537" xr:uid="{00000000-0005-0000-0000-00007F080000}"/>
    <cellStyle name="Currency 2 3 2 2 5 2 4" xfId="4564" xr:uid="{00000000-0005-0000-0000-000080080000}"/>
    <cellStyle name="Currency 2 3 2 2 5 3" xfId="693" xr:uid="{00000000-0005-0000-0000-000081080000}"/>
    <cellStyle name="Currency 2 3 2 2 5 3 2" xfId="6539" xr:uid="{00000000-0005-0000-0000-000082080000}"/>
    <cellStyle name="Currency 2 3 2 2 5 3 3" xfId="4566" xr:uid="{00000000-0005-0000-0000-000083080000}"/>
    <cellStyle name="Currency 2 3 2 2 5 4" xfId="6536" xr:uid="{00000000-0005-0000-0000-000084080000}"/>
    <cellStyle name="Currency 2 3 2 2 5 5" xfId="4563" xr:uid="{00000000-0005-0000-0000-000085080000}"/>
    <cellStyle name="Currency 2 3 2 2 6" xfId="694" xr:uid="{00000000-0005-0000-0000-000086080000}"/>
    <cellStyle name="Currency 2 3 2 2 6 2" xfId="695" xr:uid="{00000000-0005-0000-0000-000087080000}"/>
    <cellStyle name="Currency 2 3 2 2 6 2 2" xfId="6541" xr:uid="{00000000-0005-0000-0000-000088080000}"/>
    <cellStyle name="Currency 2 3 2 2 6 2 3" xfId="4568" xr:uid="{00000000-0005-0000-0000-000089080000}"/>
    <cellStyle name="Currency 2 3 2 2 6 3" xfId="6540" xr:uid="{00000000-0005-0000-0000-00008A080000}"/>
    <cellStyle name="Currency 2 3 2 2 6 4" xfId="4567" xr:uid="{00000000-0005-0000-0000-00008B080000}"/>
    <cellStyle name="Currency 2 3 2 2 7" xfId="696" xr:uid="{00000000-0005-0000-0000-00008C080000}"/>
    <cellStyle name="Currency 2 3 2 2 7 2" xfId="697" xr:uid="{00000000-0005-0000-0000-00008D080000}"/>
    <cellStyle name="Currency 2 3 2 2 7 2 2" xfId="6543" xr:uid="{00000000-0005-0000-0000-00008E080000}"/>
    <cellStyle name="Currency 2 3 2 2 7 2 3" xfId="4570" xr:uid="{00000000-0005-0000-0000-00008F080000}"/>
    <cellStyle name="Currency 2 3 2 2 7 3" xfId="6542" xr:uid="{00000000-0005-0000-0000-000090080000}"/>
    <cellStyle name="Currency 2 3 2 2 7 4" xfId="4569" xr:uid="{00000000-0005-0000-0000-000091080000}"/>
    <cellStyle name="Currency 2 3 2 2 8" xfId="698" xr:uid="{00000000-0005-0000-0000-000092080000}"/>
    <cellStyle name="Currency 2 3 2 2 8 2" xfId="699" xr:uid="{00000000-0005-0000-0000-000093080000}"/>
    <cellStyle name="Currency 2 3 2 2 8 2 2" xfId="6545" xr:uid="{00000000-0005-0000-0000-000094080000}"/>
    <cellStyle name="Currency 2 3 2 2 8 2 3" xfId="4572" xr:uid="{00000000-0005-0000-0000-000095080000}"/>
    <cellStyle name="Currency 2 3 2 2 8 3" xfId="6544" xr:uid="{00000000-0005-0000-0000-000096080000}"/>
    <cellStyle name="Currency 2 3 2 2 8 4" xfId="4571" xr:uid="{00000000-0005-0000-0000-000097080000}"/>
    <cellStyle name="Currency 2 3 2 2 9" xfId="700" xr:uid="{00000000-0005-0000-0000-000098080000}"/>
    <cellStyle name="Currency 2 3 2 2 9 2" xfId="6546" xr:uid="{00000000-0005-0000-0000-000099080000}"/>
    <cellStyle name="Currency 2 3 2 2 9 3" xfId="4573" xr:uid="{00000000-0005-0000-0000-00009A080000}"/>
    <cellStyle name="Currency 2 3 2 3" xfId="701" xr:uid="{00000000-0005-0000-0000-00009B080000}"/>
    <cellStyle name="Currency 2 3 2 3 10" xfId="6547" xr:uid="{00000000-0005-0000-0000-00009C080000}"/>
    <cellStyle name="Currency 2 3 2 3 11" xfId="4574" xr:uid="{00000000-0005-0000-0000-00009D080000}"/>
    <cellStyle name="Currency 2 3 2 3 2" xfId="702" xr:uid="{00000000-0005-0000-0000-00009E080000}"/>
    <cellStyle name="Currency 2 3 2 3 2 2" xfId="703" xr:uid="{00000000-0005-0000-0000-00009F080000}"/>
    <cellStyle name="Currency 2 3 2 3 2 2 2" xfId="704" xr:uid="{00000000-0005-0000-0000-0000A0080000}"/>
    <cellStyle name="Currency 2 3 2 3 2 2 2 2" xfId="6550" xr:uid="{00000000-0005-0000-0000-0000A1080000}"/>
    <cellStyle name="Currency 2 3 2 3 2 2 2 3" xfId="4577" xr:uid="{00000000-0005-0000-0000-0000A2080000}"/>
    <cellStyle name="Currency 2 3 2 3 2 2 3" xfId="6549" xr:uid="{00000000-0005-0000-0000-0000A3080000}"/>
    <cellStyle name="Currency 2 3 2 3 2 2 4" xfId="4576" xr:uid="{00000000-0005-0000-0000-0000A4080000}"/>
    <cellStyle name="Currency 2 3 2 3 2 3" xfId="705" xr:uid="{00000000-0005-0000-0000-0000A5080000}"/>
    <cellStyle name="Currency 2 3 2 3 2 3 2" xfId="6551" xr:uid="{00000000-0005-0000-0000-0000A6080000}"/>
    <cellStyle name="Currency 2 3 2 3 2 3 3" xfId="4578" xr:uid="{00000000-0005-0000-0000-0000A7080000}"/>
    <cellStyle name="Currency 2 3 2 3 2 4" xfId="6548" xr:uid="{00000000-0005-0000-0000-0000A8080000}"/>
    <cellStyle name="Currency 2 3 2 3 2 5" xfId="4575" xr:uid="{00000000-0005-0000-0000-0000A9080000}"/>
    <cellStyle name="Currency 2 3 2 3 3" xfId="706" xr:uid="{00000000-0005-0000-0000-0000AA080000}"/>
    <cellStyle name="Currency 2 3 2 3 3 2" xfId="707" xr:uid="{00000000-0005-0000-0000-0000AB080000}"/>
    <cellStyle name="Currency 2 3 2 3 3 2 2" xfId="708" xr:uid="{00000000-0005-0000-0000-0000AC080000}"/>
    <cellStyle name="Currency 2 3 2 3 3 2 2 2" xfId="6554" xr:uid="{00000000-0005-0000-0000-0000AD080000}"/>
    <cellStyle name="Currency 2 3 2 3 3 2 2 3" xfId="4581" xr:uid="{00000000-0005-0000-0000-0000AE080000}"/>
    <cellStyle name="Currency 2 3 2 3 3 2 3" xfId="6553" xr:uid="{00000000-0005-0000-0000-0000AF080000}"/>
    <cellStyle name="Currency 2 3 2 3 3 2 4" xfId="4580" xr:uid="{00000000-0005-0000-0000-0000B0080000}"/>
    <cellStyle name="Currency 2 3 2 3 3 3" xfId="709" xr:uid="{00000000-0005-0000-0000-0000B1080000}"/>
    <cellStyle name="Currency 2 3 2 3 3 3 2" xfId="6555" xr:uid="{00000000-0005-0000-0000-0000B2080000}"/>
    <cellStyle name="Currency 2 3 2 3 3 3 3" xfId="4582" xr:uid="{00000000-0005-0000-0000-0000B3080000}"/>
    <cellStyle name="Currency 2 3 2 3 3 4" xfId="6552" xr:uid="{00000000-0005-0000-0000-0000B4080000}"/>
    <cellStyle name="Currency 2 3 2 3 3 5" xfId="4579" xr:uid="{00000000-0005-0000-0000-0000B5080000}"/>
    <cellStyle name="Currency 2 3 2 3 4" xfId="710" xr:uid="{00000000-0005-0000-0000-0000B6080000}"/>
    <cellStyle name="Currency 2 3 2 3 4 2" xfId="711" xr:uid="{00000000-0005-0000-0000-0000B7080000}"/>
    <cellStyle name="Currency 2 3 2 3 4 2 2" xfId="712" xr:uid="{00000000-0005-0000-0000-0000B8080000}"/>
    <cellStyle name="Currency 2 3 2 3 4 2 2 2" xfId="6558" xr:uid="{00000000-0005-0000-0000-0000B9080000}"/>
    <cellStyle name="Currency 2 3 2 3 4 2 2 3" xfId="4585" xr:uid="{00000000-0005-0000-0000-0000BA080000}"/>
    <cellStyle name="Currency 2 3 2 3 4 2 3" xfId="6557" xr:uid="{00000000-0005-0000-0000-0000BB080000}"/>
    <cellStyle name="Currency 2 3 2 3 4 2 4" xfId="4584" xr:uid="{00000000-0005-0000-0000-0000BC080000}"/>
    <cellStyle name="Currency 2 3 2 3 4 3" xfId="713" xr:uid="{00000000-0005-0000-0000-0000BD080000}"/>
    <cellStyle name="Currency 2 3 2 3 4 3 2" xfId="6559" xr:uid="{00000000-0005-0000-0000-0000BE080000}"/>
    <cellStyle name="Currency 2 3 2 3 4 3 3" xfId="4586" xr:uid="{00000000-0005-0000-0000-0000BF080000}"/>
    <cellStyle name="Currency 2 3 2 3 4 4" xfId="6556" xr:uid="{00000000-0005-0000-0000-0000C0080000}"/>
    <cellStyle name="Currency 2 3 2 3 4 5" xfId="4583" xr:uid="{00000000-0005-0000-0000-0000C1080000}"/>
    <cellStyle name="Currency 2 3 2 3 5" xfId="714" xr:uid="{00000000-0005-0000-0000-0000C2080000}"/>
    <cellStyle name="Currency 2 3 2 3 5 2" xfId="715" xr:uid="{00000000-0005-0000-0000-0000C3080000}"/>
    <cellStyle name="Currency 2 3 2 3 5 2 2" xfId="716" xr:uid="{00000000-0005-0000-0000-0000C4080000}"/>
    <cellStyle name="Currency 2 3 2 3 5 2 2 2" xfId="6562" xr:uid="{00000000-0005-0000-0000-0000C5080000}"/>
    <cellStyle name="Currency 2 3 2 3 5 2 2 3" xfId="4589" xr:uid="{00000000-0005-0000-0000-0000C6080000}"/>
    <cellStyle name="Currency 2 3 2 3 5 2 3" xfId="6561" xr:uid="{00000000-0005-0000-0000-0000C7080000}"/>
    <cellStyle name="Currency 2 3 2 3 5 2 4" xfId="4588" xr:uid="{00000000-0005-0000-0000-0000C8080000}"/>
    <cellStyle name="Currency 2 3 2 3 5 3" xfId="717" xr:uid="{00000000-0005-0000-0000-0000C9080000}"/>
    <cellStyle name="Currency 2 3 2 3 5 3 2" xfId="6563" xr:uid="{00000000-0005-0000-0000-0000CA080000}"/>
    <cellStyle name="Currency 2 3 2 3 5 3 3" xfId="4590" xr:uid="{00000000-0005-0000-0000-0000CB080000}"/>
    <cellStyle name="Currency 2 3 2 3 5 4" xfId="6560" xr:uid="{00000000-0005-0000-0000-0000CC080000}"/>
    <cellStyle name="Currency 2 3 2 3 5 5" xfId="4587" xr:uid="{00000000-0005-0000-0000-0000CD080000}"/>
    <cellStyle name="Currency 2 3 2 3 6" xfId="718" xr:uid="{00000000-0005-0000-0000-0000CE080000}"/>
    <cellStyle name="Currency 2 3 2 3 6 2" xfId="719" xr:uid="{00000000-0005-0000-0000-0000CF080000}"/>
    <cellStyle name="Currency 2 3 2 3 6 2 2" xfId="6565" xr:uid="{00000000-0005-0000-0000-0000D0080000}"/>
    <cellStyle name="Currency 2 3 2 3 6 2 3" xfId="4592" xr:uid="{00000000-0005-0000-0000-0000D1080000}"/>
    <cellStyle name="Currency 2 3 2 3 6 3" xfId="6564" xr:uid="{00000000-0005-0000-0000-0000D2080000}"/>
    <cellStyle name="Currency 2 3 2 3 6 4" xfId="4591" xr:uid="{00000000-0005-0000-0000-0000D3080000}"/>
    <cellStyle name="Currency 2 3 2 3 7" xfId="720" xr:uid="{00000000-0005-0000-0000-0000D4080000}"/>
    <cellStyle name="Currency 2 3 2 3 7 2" xfId="721" xr:uid="{00000000-0005-0000-0000-0000D5080000}"/>
    <cellStyle name="Currency 2 3 2 3 7 2 2" xfId="6567" xr:uid="{00000000-0005-0000-0000-0000D6080000}"/>
    <cellStyle name="Currency 2 3 2 3 7 2 3" xfId="4594" xr:uid="{00000000-0005-0000-0000-0000D7080000}"/>
    <cellStyle name="Currency 2 3 2 3 7 3" xfId="6566" xr:uid="{00000000-0005-0000-0000-0000D8080000}"/>
    <cellStyle name="Currency 2 3 2 3 7 4" xfId="4593" xr:uid="{00000000-0005-0000-0000-0000D9080000}"/>
    <cellStyle name="Currency 2 3 2 3 8" xfId="722" xr:uid="{00000000-0005-0000-0000-0000DA080000}"/>
    <cellStyle name="Currency 2 3 2 3 8 2" xfId="723" xr:uid="{00000000-0005-0000-0000-0000DB080000}"/>
    <cellStyle name="Currency 2 3 2 3 8 2 2" xfId="6569" xr:uid="{00000000-0005-0000-0000-0000DC080000}"/>
    <cellStyle name="Currency 2 3 2 3 8 2 3" xfId="4596" xr:uid="{00000000-0005-0000-0000-0000DD080000}"/>
    <cellStyle name="Currency 2 3 2 3 8 3" xfId="6568" xr:uid="{00000000-0005-0000-0000-0000DE080000}"/>
    <cellStyle name="Currency 2 3 2 3 8 4" xfId="4595" xr:uid="{00000000-0005-0000-0000-0000DF080000}"/>
    <cellStyle name="Currency 2 3 2 3 9" xfId="724" xr:uid="{00000000-0005-0000-0000-0000E0080000}"/>
    <cellStyle name="Currency 2 3 2 3 9 2" xfId="6570" xr:uid="{00000000-0005-0000-0000-0000E1080000}"/>
    <cellStyle name="Currency 2 3 2 3 9 3" xfId="4597" xr:uid="{00000000-0005-0000-0000-0000E2080000}"/>
    <cellStyle name="Currency 2 3 2 4" xfId="725" xr:uid="{00000000-0005-0000-0000-0000E3080000}"/>
    <cellStyle name="Currency 2 3 2 4 10" xfId="6571" xr:uid="{00000000-0005-0000-0000-0000E4080000}"/>
    <cellStyle name="Currency 2 3 2 4 11" xfId="4598" xr:uid="{00000000-0005-0000-0000-0000E5080000}"/>
    <cellStyle name="Currency 2 3 2 4 2" xfId="726" xr:uid="{00000000-0005-0000-0000-0000E6080000}"/>
    <cellStyle name="Currency 2 3 2 4 2 2" xfId="727" xr:uid="{00000000-0005-0000-0000-0000E7080000}"/>
    <cellStyle name="Currency 2 3 2 4 2 2 2" xfId="728" xr:uid="{00000000-0005-0000-0000-0000E8080000}"/>
    <cellStyle name="Currency 2 3 2 4 2 2 2 2" xfId="6574" xr:uid="{00000000-0005-0000-0000-0000E9080000}"/>
    <cellStyle name="Currency 2 3 2 4 2 2 2 3" xfId="4601" xr:uid="{00000000-0005-0000-0000-0000EA080000}"/>
    <cellStyle name="Currency 2 3 2 4 2 2 3" xfId="6573" xr:uid="{00000000-0005-0000-0000-0000EB080000}"/>
    <cellStyle name="Currency 2 3 2 4 2 2 4" xfId="4600" xr:uid="{00000000-0005-0000-0000-0000EC080000}"/>
    <cellStyle name="Currency 2 3 2 4 2 3" xfId="729" xr:uid="{00000000-0005-0000-0000-0000ED080000}"/>
    <cellStyle name="Currency 2 3 2 4 2 3 2" xfId="6575" xr:uid="{00000000-0005-0000-0000-0000EE080000}"/>
    <cellStyle name="Currency 2 3 2 4 2 3 3" xfId="4602" xr:uid="{00000000-0005-0000-0000-0000EF080000}"/>
    <cellStyle name="Currency 2 3 2 4 2 4" xfId="6572" xr:uid="{00000000-0005-0000-0000-0000F0080000}"/>
    <cellStyle name="Currency 2 3 2 4 2 5" xfId="4599" xr:uid="{00000000-0005-0000-0000-0000F1080000}"/>
    <cellStyle name="Currency 2 3 2 4 3" xfId="730" xr:uid="{00000000-0005-0000-0000-0000F2080000}"/>
    <cellStyle name="Currency 2 3 2 4 3 2" xfId="731" xr:uid="{00000000-0005-0000-0000-0000F3080000}"/>
    <cellStyle name="Currency 2 3 2 4 3 2 2" xfId="732" xr:uid="{00000000-0005-0000-0000-0000F4080000}"/>
    <cellStyle name="Currency 2 3 2 4 3 2 2 2" xfId="6578" xr:uid="{00000000-0005-0000-0000-0000F5080000}"/>
    <cellStyle name="Currency 2 3 2 4 3 2 2 3" xfId="4605" xr:uid="{00000000-0005-0000-0000-0000F6080000}"/>
    <cellStyle name="Currency 2 3 2 4 3 2 3" xfId="6577" xr:uid="{00000000-0005-0000-0000-0000F7080000}"/>
    <cellStyle name="Currency 2 3 2 4 3 2 4" xfId="4604" xr:uid="{00000000-0005-0000-0000-0000F8080000}"/>
    <cellStyle name="Currency 2 3 2 4 3 3" xfId="733" xr:uid="{00000000-0005-0000-0000-0000F9080000}"/>
    <cellStyle name="Currency 2 3 2 4 3 3 2" xfId="6579" xr:uid="{00000000-0005-0000-0000-0000FA080000}"/>
    <cellStyle name="Currency 2 3 2 4 3 3 3" xfId="4606" xr:uid="{00000000-0005-0000-0000-0000FB080000}"/>
    <cellStyle name="Currency 2 3 2 4 3 4" xfId="6576" xr:uid="{00000000-0005-0000-0000-0000FC080000}"/>
    <cellStyle name="Currency 2 3 2 4 3 5" xfId="4603" xr:uid="{00000000-0005-0000-0000-0000FD080000}"/>
    <cellStyle name="Currency 2 3 2 4 4" xfId="734" xr:uid="{00000000-0005-0000-0000-0000FE080000}"/>
    <cellStyle name="Currency 2 3 2 4 4 2" xfId="735" xr:uid="{00000000-0005-0000-0000-0000FF080000}"/>
    <cellStyle name="Currency 2 3 2 4 4 2 2" xfId="736" xr:uid="{00000000-0005-0000-0000-000000090000}"/>
    <cellStyle name="Currency 2 3 2 4 4 2 2 2" xfId="6582" xr:uid="{00000000-0005-0000-0000-000001090000}"/>
    <cellStyle name="Currency 2 3 2 4 4 2 2 3" xfId="4609" xr:uid="{00000000-0005-0000-0000-000002090000}"/>
    <cellStyle name="Currency 2 3 2 4 4 2 3" xfId="6581" xr:uid="{00000000-0005-0000-0000-000003090000}"/>
    <cellStyle name="Currency 2 3 2 4 4 2 4" xfId="4608" xr:uid="{00000000-0005-0000-0000-000004090000}"/>
    <cellStyle name="Currency 2 3 2 4 4 3" xfId="737" xr:uid="{00000000-0005-0000-0000-000005090000}"/>
    <cellStyle name="Currency 2 3 2 4 4 3 2" xfId="6583" xr:uid="{00000000-0005-0000-0000-000006090000}"/>
    <cellStyle name="Currency 2 3 2 4 4 3 3" xfId="4610" xr:uid="{00000000-0005-0000-0000-000007090000}"/>
    <cellStyle name="Currency 2 3 2 4 4 4" xfId="6580" xr:uid="{00000000-0005-0000-0000-000008090000}"/>
    <cellStyle name="Currency 2 3 2 4 4 5" xfId="4607" xr:uid="{00000000-0005-0000-0000-000009090000}"/>
    <cellStyle name="Currency 2 3 2 4 5" xfId="738" xr:uid="{00000000-0005-0000-0000-00000A090000}"/>
    <cellStyle name="Currency 2 3 2 4 5 2" xfId="739" xr:uid="{00000000-0005-0000-0000-00000B090000}"/>
    <cellStyle name="Currency 2 3 2 4 5 2 2" xfId="740" xr:uid="{00000000-0005-0000-0000-00000C090000}"/>
    <cellStyle name="Currency 2 3 2 4 5 2 2 2" xfId="6586" xr:uid="{00000000-0005-0000-0000-00000D090000}"/>
    <cellStyle name="Currency 2 3 2 4 5 2 2 3" xfId="4613" xr:uid="{00000000-0005-0000-0000-00000E090000}"/>
    <cellStyle name="Currency 2 3 2 4 5 2 3" xfId="6585" xr:uid="{00000000-0005-0000-0000-00000F090000}"/>
    <cellStyle name="Currency 2 3 2 4 5 2 4" xfId="4612" xr:uid="{00000000-0005-0000-0000-000010090000}"/>
    <cellStyle name="Currency 2 3 2 4 5 3" xfId="741" xr:uid="{00000000-0005-0000-0000-000011090000}"/>
    <cellStyle name="Currency 2 3 2 4 5 3 2" xfId="6587" xr:uid="{00000000-0005-0000-0000-000012090000}"/>
    <cellStyle name="Currency 2 3 2 4 5 3 3" xfId="4614" xr:uid="{00000000-0005-0000-0000-000013090000}"/>
    <cellStyle name="Currency 2 3 2 4 5 4" xfId="6584" xr:uid="{00000000-0005-0000-0000-000014090000}"/>
    <cellStyle name="Currency 2 3 2 4 5 5" xfId="4611" xr:uid="{00000000-0005-0000-0000-000015090000}"/>
    <cellStyle name="Currency 2 3 2 4 6" xfId="742" xr:uid="{00000000-0005-0000-0000-000016090000}"/>
    <cellStyle name="Currency 2 3 2 4 6 2" xfId="743" xr:uid="{00000000-0005-0000-0000-000017090000}"/>
    <cellStyle name="Currency 2 3 2 4 6 2 2" xfId="6589" xr:uid="{00000000-0005-0000-0000-000018090000}"/>
    <cellStyle name="Currency 2 3 2 4 6 2 3" xfId="4616" xr:uid="{00000000-0005-0000-0000-000019090000}"/>
    <cellStyle name="Currency 2 3 2 4 6 3" xfId="6588" xr:uid="{00000000-0005-0000-0000-00001A090000}"/>
    <cellStyle name="Currency 2 3 2 4 6 4" xfId="4615" xr:uid="{00000000-0005-0000-0000-00001B090000}"/>
    <cellStyle name="Currency 2 3 2 4 7" xfId="744" xr:uid="{00000000-0005-0000-0000-00001C090000}"/>
    <cellStyle name="Currency 2 3 2 4 7 2" xfId="745" xr:uid="{00000000-0005-0000-0000-00001D090000}"/>
    <cellStyle name="Currency 2 3 2 4 7 2 2" xfId="6591" xr:uid="{00000000-0005-0000-0000-00001E090000}"/>
    <cellStyle name="Currency 2 3 2 4 7 2 3" xfId="4618" xr:uid="{00000000-0005-0000-0000-00001F090000}"/>
    <cellStyle name="Currency 2 3 2 4 7 3" xfId="6590" xr:uid="{00000000-0005-0000-0000-000020090000}"/>
    <cellStyle name="Currency 2 3 2 4 7 4" xfId="4617" xr:uid="{00000000-0005-0000-0000-000021090000}"/>
    <cellStyle name="Currency 2 3 2 4 8" xfId="746" xr:uid="{00000000-0005-0000-0000-000022090000}"/>
    <cellStyle name="Currency 2 3 2 4 8 2" xfId="747" xr:uid="{00000000-0005-0000-0000-000023090000}"/>
    <cellStyle name="Currency 2 3 2 4 8 2 2" xfId="6593" xr:uid="{00000000-0005-0000-0000-000024090000}"/>
    <cellStyle name="Currency 2 3 2 4 8 2 3" xfId="4620" xr:uid="{00000000-0005-0000-0000-000025090000}"/>
    <cellStyle name="Currency 2 3 2 4 8 3" xfId="6592" xr:uid="{00000000-0005-0000-0000-000026090000}"/>
    <cellStyle name="Currency 2 3 2 4 8 4" xfId="4619" xr:uid="{00000000-0005-0000-0000-000027090000}"/>
    <cellStyle name="Currency 2 3 2 4 9" xfId="748" xr:uid="{00000000-0005-0000-0000-000028090000}"/>
    <cellStyle name="Currency 2 3 2 4 9 2" xfId="6594" xr:uid="{00000000-0005-0000-0000-000029090000}"/>
    <cellStyle name="Currency 2 3 2 4 9 3" xfId="4621" xr:uid="{00000000-0005-0000-0000-00002A090000}"/>
    <cellStyle name="Currency 2 3 2 5" xfId="749" xr:uid="{00000000-0005-0000-0000-00002B090000}"/>
    <cellStyle name="Currency 2 3 2 5 2" xfId="750" xr:uid="{00000000-0005-0000-0000-00002C090000}"/>
    <cellStyle name="Currency 2 3 2 5 2 2" xfId="751" xr:uid="{00000000-0005-0000-0000-00002D090000}"/>
    <cellStyle name="Currency 2 3 2 5 2 2 2" xfId="6597" xr:uid="{00000000-0005-0000-0000-00002E090000}"/>
    <cellStyle name="Currency 2 3 2 5 2 2 3" xfId="4624" xr:uid="{00000000-0005-0000-0000-00002F090000}"/>
    <cellStyle name="Currency 2 3 2 5 2 3" xfId="6596" xr:uid="{00000000-0005-0000-0000-000030090000}"/>
    <cellStyle name="Currency 2 3 2 5 2 4" xfId="4623" xr:uid="{00000000-0005-0000-0000-000031090000}"/>
    <cellStyle name="Currency 2 3 2 5 3" xfId="752" xr:uid="{00000000-0005-0000-0000-000032090000}"/>
    <cellStyle name="Currency 2 3 2 5 3 2" xfId="6598" xr:uid="{00000000-0005-0000-0000-000033090000}"/>
    <cellStyle name="Currency 2 3 2 5 3 3" xfId="4625" xr:uid="{00000000-0005-0000-0000-000034090000}"/>
    <cellStyle name="Currency 2 3 2 5 4" xfId="6595" xr:uid="{00000000-0005-0000-0000-000035090000}"/>
    <cellStyle name="Currency 2 3 2 5 5" xfId="4622" xr:uid="{00000000-0005-0000-0000-000036090000}"/>
    <cellStyle name="Currency 2 3 2 6" xfId="753" xr:uid="{00000000-0005-0000-0000-000037090000}"/>
    <cellStyle name="Currency 2 3 2 6 2" xfId="754" xr:uid="{00000000-0005-0000-0000-000038090000}"/>
    <cellStyle name="Currency 2 3 2 6 2 2" xfId="755" xr:uid="{00000000-0005-0000-0000-000039090000}"/>
    <cellStyle name="Currency 2 3 2 6 2 2 2" xfId="6601" xr:uid="{00000000-0005-0000-0000-00003A090000}"/>
    <cellStyle name="Currency 2 3 2 6 2 2 3" xfId="4628" xr:uid="{00000000-0005-0000-0000-00003B090000}"/>
    <cellStyle name="Currency 2 3 2 6 2 3" xfId="6600" xr:uid="{00000000-0005-0000-0000-00003C090000}"/>
    <cellStyle name="Currency 2 3 2 6 2 4" xfId="4627" xr:uid="{00000000-0005-0000-0000-00003D090000}"/>
    <cellStyle name="Currency 2 3 2 6 3" xfId="756" xr:uid="{00000000-0005-0000-0000-00003E090000}"/>
    <cellStyle name="Currency 2 3 2 6 3 2" xfId="6602" xr:uid="{00000000-0005-0000-0000-00003F090000}"/>
    <cellStyle name="Currency 2 3 2 6 3 3" xfId="4629" xr:uid="{00000000-0005-0000-0000-000040090000}"/>
    <cellStyle name="Currency 2 3 2 6 4" xfId="6599" xr:uid="{00000000-0005-0000-0000-000041090000}"/>
    <cellStyle name="Currency 2 3 2 6 5" xfId="4626" xr:uid="{00000000-0005-0000-0000-000042090000}"/>
    <cellStyle name="Currency 2 3 2 7" xfId="757" xr:uid="{00000000-0005-0000-0000-000043090000}"/>
    <cellStyle name="Currency 2 3 2 7 2" xfId="758" xr:uid="{00000000-0005-0000-0000-000044090000}"/>
    <cellStyle name="Currency 2 3 2 7 2 2" xfId="759" xr:uid="{00000000-0005-0000-0000-000045090000}"/>
    <cellStyle name="Currency 2 3 2 7 2 2 2" xfId="6605" xr:uid="{00000000-0005-0000-0000-000046090000}"/>
    <cellStyle name="Currency 2 3 2 7 2 2 3" xfId="4632" xr:uid="{00000000-0005-0000-0000-000047090000}"/>
    <cellStyle name="Currency 2 3 2 7 2 3" xfId="6604" xr:uid="{00000000-0005-0000-0000-000048090000}"/>
    <cellStyle name="Currency 2 3 2 7 2 4" xfId="4631" xr:uid="{00000000-0005-0000-0000-000049090000}"/>
    <cellStyle name="Currency 2 3 2 7 3" xfId="760" xr:uid="{00000000-0005-0000-0000-00004A090000}"/>
    <cellStyle name="Currency 2 3 2 7 3 2" xfId="6606" xr:uid="{00000000-0005-0000-0000-00004B090000}"/>
    <cellStyle name="Currency 2 3 2 7 3 3" xfId="4633" xr:uid="{00000000-0005-0000-0000-00004C090000}"/>
    <cellStyle name="Currency 2 3 2 7 4" xfId="6603" xr:uid="{00000000-0005-0000-0000-00004D090000}"/>
    <cellStyle name="Currency 2 3 2 7 5" xfId="4630" xr:uid="{00000000-0005-0000-0000-00004E090000}"/>
    <cellStyle name="Currency 2 3 2 8" xfId="761" xr:uid="{00000000-0005-0000-0000-00004F090000}"/>
    <cellStyle name="Currency 2 3 2 8 2" xfId="762" xr:uid="{00000000-0005-0000-0000-000050090000}"/>
    <cellStyle name="Currency 2 3 2 8 2 2" xfId="763" xr:uid="{00000000-0005-0000-0000-000051090000}"/>
    <cellStyle name="Currency 2 3 2 8 2 2 2" xfId="6609" xr:uid="{00000000-0005-0000-0000-000052090000}"/>
    <cellStyle name="Currency 2 3 2 8 2 2 3" xfId="4636" xr:uid="{00000000-0005-0000-0000-000053090000}"/>
    <cellStyle name="Currency 2 3 2 8 2 3" xfId="6608" xr:uid="{00000000-0005-0000-0000-000054090000}"/>
    <cellStyle name="Currency 2 3 2 8 2 4" xfId="4635" xr:uid="{00000000-0005-0000-0000-000055090000}"/>
    <cellStyle name="Currency 2 3 2 8 3" xfId="764" xr:uid="{00000000-0005-0000-0000-000056090000}"/>
    <cellStyle name="Currency 2 3 2 8 3 2" xfId="6610" xr:uid="{00000000-0005-0000-0000-000057090000}"/>
    <cellStyle name="Currency 2 3 2 8 3 3" xfId="4637" xr:uid="{00000000-0005-0000-0000-000058090000}"/>
    <cellStyle name="Currency 2 3 2 8 4" xfId="6607" xr:uid="{00000000-0005-0000-0000-000059090000}"/>
    <cellStyle name="Currency 2 3 2 8 5" xfId="4634" xr:uid="{00000000-0005-0000-0000-00005A090000}"/>
    <cellStyle name="Currency 2 3 2 9" xfId="765" xr:uid="{00000000-0005-0000-0000-00005B090000}"/>
    <cellStyle name="Currency 2 3 2 9 2" xfId="766" xr:uid="{00000000-0005-0000-0000-00005C090000}"/>
    <cellStyle name="Currency 2 3 2 9 2 2" xfId="6612" xr:uid="{00000000-0005-0000-0000-00005D090000}"/>
    <cellStyle name="Currency 2 3 2 9 2 3" xfId="4639" xr:uid="{00000000-0005-0000-0000-00005E090000}"/>
    <cellStyle name="Currency 2 3 2 9 3" xfId="6611" xr:uid="{00000000-0005-0000-0000-00005F090000}"/>
    <cellStyle name="Currency 2 3 2 9 4" xfId="4638" xr:uid="{00000000-0005-0000-0000-000060090000}"/>
    <cellStyle name="Currency 2 3 3" xfId="767" xr:uid="{00000000-0005-0000-0000-000061090000}"/>
    <cellStyle name="Currency 2 3 3 2" xfId="4640" xr:uid="{00000000-0005-0000-0000-000062090000}"/>
    <cellStyle name="Currency 2 3 4" xfId="768" xr:uid="{00000000-0005-0000-0000-000063090000}"/>
    <cellStyle name="Currency 2 3 4 10" xfId="6613" xr:uid="{00000000-0005-0000-0000-000064090000}"/>
    <cellStyle name="Currency 2 3 4 11" xfId="4641" xr:uid="{00000000-0005-0000-0000-000065090000}"/>
    <cellStyle name="Currency 2 3 4 2" xfId="769" xr:uid="{00000000-0005-0000-0000-000066090000}"/>
    <cellStyle name="Currency 2 3 4 2 2" xfId="770" xr:uid="{00000000-0005-0000-0000-000067090000}"/>
    <cellStyle name="Currency 2 3 4 2 2 2" xfId="771" xr:uid="{00000000-0005-0000-0000-000068090000}"/>
    <cellStyle name="Currency 2 3 4 2 2 2 2" xfId="6616" xr:uid="{00000000-0005-0000-0000-000069090000}"/>
    <cellStyle name="Currency 2 3 4 2 2 2 3" xfId="4644" xr:uid="{00000000-0005-0000-0000-00006A090000}"/>
    <cellStyle name="Currency 2 3 4 2 2 3" xfId="6615" xr:uid="{00000000-0005-0000-0000-00006B090000}"/>
    <cellStyle name="Currency 2 3 4 2 2 4" xfId="4643" xr:uid="{00000000-0005-0000-0000-00006C090000}"/>
    <cellStyle name="Currency 2 3 4 2 3" xfId="772" xr:uid="{00000000-0005-0000-0000-00006D090000}"/>
    <cellStyle name="Currency 2 3 4 2 3 2" xfId="6617" xr:uid="{00000000-0005-0000-0000-00006E090000}"/>
    <cellStyle name="Currency 2 3 4 2 3 3" xfId="4645" xr:uid="{00000000-0005-0000-0000-00006F090000}"/>
    <cellStyle name="Currency 2 3 4 2 4" xfId="6614" xr:uid="{00000000-0005-0000-0000-000070090000}"/>
    <cellStyle name="Currency 2 3 4 2 5" xfId="4642" xr:uid="{00000000-0005-0000-0000-000071090000}"/>
    <cellStyle name="Currency 2 3 4 3" xfId="773" xr:uid="{00000000-0005-0000-0000-000072090000}"/>
    <cellStyle name="Currency 2 3 4 3 2" xfId="774" xr:uid="{00000000-0005-0000-0000-000073090000}"/>
    <cellStyle name="Currency 2 3 4 3 2 2" xfId="775" xr:uid="{00000000-0005-0000-0000-000074090000}"/>
    <cellStyle name="Currency 2 3 4 3 2 2 2" xfId="6620" xr:uid="{00000000-0005-0000-0000-000075090000}"/>
    <cellStyle name="Currency 2 3 4 3 2 2 3" xfId="4648" xr:uid="{00000000-0005-0000-0000-000076090000}"/>
    <cellStyle name="Currency 2 3 4 3 2 3" xfId="6619" xr:uid="{00000000-0005-0000-0000-000077090000}"/>
    <cellStyle name="Currency 2 3 4 3 2 4" xfId="4647" xr:uid="{00000000-0005-0000-0000-000078090000}"/>
    <cellStyle name="Currency 2 3 4 3 3" xfId="776" xr:uid="{00000000-0005-0000-0000-000079090000}"/>
    <cellStyle name="Currency 2 3 4 3 3 2" xfId="6621" xr:uid="{00000000-0005-0000-0000-00007A090000}"/>
    <cellStyle name="Currency 2 3 4 3 3 3" xfId="4649" xr:uid="{00000000-0005-0000-0000-00007B090000}"/>
    <cellStyle name="Currency 2 3 4 3 4" xfId="6618" xr:uid="{00000000-0005-0000-0000-00007C090000}"/>
    <cellStyle name="Currency 2 3 4 3 5" xfId="4646" xr:uid="{00000000-0005-0000-0000-00007D090000}"/>
    <cellStyle name="Currency 2 3 4 4" xfId="777" xr:uid="{00000000-0005-0000-0000-00007E090000}"/>
    <cellStyle name="Currency 2 3 4 4 2" xfId="778" xr:uid="{00000000-0005-0000-0000-00007F090000}"/>
    <cellStyle name="Currency 2 3 4 4 2 2" xfId="779" xr:uid="{00000000-0005-0000-0000-000080090000}"/>
    <cellStyle name="Currency 2 3 4 4 2 2 2" xfId="6624" xr:uid="{00000000-0005-0000-0000-000081090000}"/>
    <cellStyle name="Currency 2 3 4 4 2 2 3" xfId="4652" xr:uid="{00000000-0005-0000-0000-000082090000}"/>
    <cellStyle name="Currency 2 3 4 4 2 3" xfId="6623" xr:uid="{00000000-0005-0000-0000-000083090000}"/>
    <cellStyle name="Currency 2 3 4 4 2 4" xfId="4651" xr:uid="{00000000-0005-0000-0000-000084090000}"/>
    <cellStyle name="Currency 2 3 4 4 3" xfId="780" xr:uid="{00000000-0005-0000-0000-000085090000}"/>
    <cellStyle name="Currency 2 3 4 4 3 2" xfId="6625" xr:uid="{00000000-0005-0000-0000-000086090000}"/>
    <cellStyle name="Currency 2 3 4 4 3 3" xfId="4653" xr:uid="{00000000-0005-0000-0000-000087090000}"/>
    <cellStyle name="Currency 2 3 4 4 4" xfId="6622" xr:uid="{00000000-0005-0000-0000-000088090000}"/>
    <cellStyle name="Currency 2 3 4 4 5" xfId="4650" xr:uid="{00000000-0005-0000-0000-000089090000}"/>
    <cellStyle name="Currency 2 3 4 5" xfId="781" xr:uid="{00000000-0005-0000-0000-00008A090000}"/>
    <cellStyle name="Currency 2 3 4 5 2" xfId="782" xr:uid="{00000000-0005-0000-0000-00008B090000}"/>
    <cellStyle name="Currency 2 3 4 5 2 2" xfId="783" xr:uid="{00000000-0005-0000-0000-00008C090000}"/>
    <cellStyle name="Currency 2 3 4 5 2 2 2" xfId="6628" xr:uid="{00000000-0005-0000-0000-00008D090000}"/>
    <cellStyle name="Currency 2 3 4 5 2 2 3" xfId="4656" xr:uid="{00000000-0005-0000-0000-00008E090000}"/>
    <cellStyle name="Currency 2 3 4 5 2 3" xfId="6627" xr:uid="{00000000-0005-0000-0000-00008F090000}"/>
    <cellStyle name="Currency 2 3 4 5 2 4" xfId="4655" xr:uid="{00000000-0005-0000-0000-000090090000}"/>
    <cellStyle name="Currency 2 3 4 5 3" xfId="784" xr:uid="{00000000-0005-0000-0000-000091090000}"/>
    <cellStyle name="Currency 2 3 4 5 3 2" xfId="6629" xr:uid="{00000000-0005-0000-0000-000092090000}"/>
    <cellStyle name="Currency 2 3 4 5 3 3" xfId="4657" xr:uid="{00000000-0005-0000-0000-000093090000}"/>
    <cellStyle name="Currency 2 3 4 5 4" xfId="6626" xr:uid="{00000000-0005-0000-0000-000094090000}"/>
    <cellStyle name="Currency 2 3 4 5 5" xfId="4654" xr:uid="{00000000-0005-0000-0000-000095090000}"/>
    <cellStyle name="Currency 2 3 4 6" xfId="785" xr:uid="{00000000-0005-0000-0000-000096090000}"/>
    <cellStyle name="Currency 2 3 4 6 2" xfId="786" xr:uid="{00000000-0005-0000-0000-000097090000}"/>
    <cellStyle name="Currency 2 3 4 6 2 2" xfId="6631" xr:uid="{00000000-0005-0000-0000-000098090000}"/>
    <cellStyle name="Currency 2 3 4 6 2 3" xfId="4659" xr:uid="{00000000-0005-0000-0000-000099090000}"/>
    <cellStyle name="Currency 2 3 4 6 3" xfId="6630" xr:uid="{00000000-0005-0000-0000-00009A090000}"/>
    <cellStyle name="Currency 2 3 4 6 4" xfId="4658" xr:uid="{00000000-0005-0000-0000-00009B090000}"/>
    <cellStyle name="Currency 2 3 4 7" xfId="787" xr:uid="{00000000-0005-0000-0000-00009C090000}"/>
    <cellStyle name="Currency 2 3 4 7 2" xfId="788" xr:uid="{00000000-0005-0000-0000-00009D090000}"/>
    <cellStyle name="Currency 2 3 4 7 2 2" xfId="6633" xr:uid="{00000000-0005-0000-0000-00009E090000}"/>
    <cellStyle name="Currency 2 3 4 7 2 3" xfId="4661" xr:uid="{00000000-0005-0000-0000-00009F090000}"/>
    <cellStyle name="Currency 2 3 4 7 3" xfId="6632" xr:uid="{00000000-0005-0000-0000-0000A0090000}"/>
    <cellStyle name="Currency 2 3 4 7 4" xfId="4660" xr:uid="{00000000-0005-0000-0000-0000A1090000}"/>
    <cellStyle name="Currency 2 3 4 8" xfId="789" xr:uid="{00000000-0005-0000-0000-0000A2090000}"/>
    <cellStyle name="Currency 2 3 4 8 2" xfId="790" xr:uid="{00000000-0005-0000-0000-0000A3090000}"/>
    <cellStyle name="Currency 2 3 4 8 2 2" xfId="6635" xr:uid="{00000000-0005-0000-0000-0000A4090000}"/>
    <cellStyle name="Currency 2 3 4 8 2 3" xfId="4663" xr:uid="{00000000-0005-0000-0000-0000A5090000}"/>
    <cellStyle name="Currency 2 3 4 8 3" xfId="6634" xr:uid="{00000000-0005-0000-0000-0000A6090000}"/>
    <cellStyle name="Currency 2 3 4 8 4" xfId="4662" xr:uid="{00000000-0005-0000-0000-0000A7090000}"/>
    <cellStyle name="Currency 2 3 4 9" xfId="791" xr:uid="{00000000-0005-0000-0000-0000A8090000}"/>
    <cellStyle name="Currency 2 3 4 9 2" xfId="6636" xr:uid="{00000000-0005-0000-0000-0000A9090000}"/>
    <cellStyle name="Currency 2 3 4 9 3" xfId="4664" xr:uid="{00000000-0005-0000-0000-0000AA090000}"/>
    <cellStyle name="Currency 2 3 5" xfId="792" xr:uid="{00000000-0005-0000-0000-0000AB090000}"/>
    <cellStyle name="Currency 2 3 5 10" xfId="6637" xr:uid="{00000000-0005-0000-0000-0000AC090000}"/>
    <cellStyle name="Currency 2 3 5 11" xfId="4665" xr:uid="{00000000-0005-0000-0000-0000AD090000}"/>
    <cellStyle name="Currency 2 3 5 2" xfId="793" xr:uid="{00000000-0005-0000-0000-0000AE090000}"/>
    <cellStyle name="Currency 2 3 5 2 2" xfId="794" xr:uid="{00000000-0005-0000-0000-0000AF090000}"/>
    <cellStyle name="Currency 2 3 5 2 2 2" xfId="795" xr:uid="{00000000-0005-0000-0000-0000B0090000}"/>
    <cellStyle name="Currency 2 3 5 2 2 2 2" xfId="6640" xr:uid="{00000000-0005-0000-0000-0000B1090000}"/>
    <cellStyle name="Currency 2 3 5 2 2 2 3" xfId="4668" xr:uid="{00000000-0005-0000-0000-0000B2090000}"/>
    <cellStyle name="Currency 2 3 5 2 2 3" xfId="6639" xr:uid="{00000000-0005-0000-0000-0000B3090000}"/>
    <cellStyle name="Currency 2 3 5 2 2 4" xfId="4667" xr:uid="{00000000-0005-0000-0000-0000B4090000}"/>
    <cellStyle name="Currency 2 3 5 2 3" xfId="796" xr:uid="{00000000-0005-0000-0000-0000B5090000}"/>
    <cellStyle name="Currency 2 3 5 2 3 2" xfId="6641" xr:uid="{00000000-0005-0000-0000-0000B6090000}"/>
    <cellStyle name="Currency 2 3 5 2 3 3" xfId="4669" xr:uid="{00000000-0005-0000-0000-0000B7090000}"/>
    <cellStyle name="Currency 2 3 5 2 4" xfId="6638" xr:uid="{00000000-0005-0000-0000-0000B8090000}"/>
    <cellStyle name="Currency 2 3 5 2 5" xfId="4666" xr:uid="{00000000-0005-0000-0000-0000B9090000}"/>
    <cellStyle name="Currency 2 3 5 3" xfId="797" xr:uid="{00000000-0005-0000-0000-0000BA090000}"/>
    <cellStyle name="Currency 2 3 5 3 2" xfId="798" xr:uid="{00000000-0005-0000-0000-0000BB090000}"/>
    <cellStyle name="Currency 2 3 5 3 2 2" xfId="799" xr:uid="{00000000-0005-0000-0000-0000BC090000}"/>
    <cellStyle name="Currency 2 3 5 3 2 2 2" xfId="6644" xr:uid="{00000000-0005-0000-0000-0000BD090000}"/>
    <cellStyle name="Currency 2 3 5 3 2 2 3" xfId="4672" xr:uid="{00000000-0005-0000-0000-0000BE090000}"/>
    <cellStyle name="Currency 2 3 5 3 2 3" xfId="6643" xr:uid="{00000000-0005-0000-0000-0000BF090000}"/>
    <cellStyle name="Currency 2 3 5 3 2 4" xfId="4671" xr:uid="{00000000-0005-0000-0000-0000C0090000}"/>
    <cellStyle name="Currency 2 3 5 3 3" xfId="800" xr:uid="{00000000-0005-0000-0000-0000C1090000}"/>
    <cellStyle name="Currency 2 3 5 3 3 2" xfId="6645" xr:uid="{00000000-0005-0000-0000-0000C2090000}"/>
    <cellStyle name="Currency 2 3 5 3 3 3" xfId="4673" xr:uid="{00000000-0005-0000-0000-0000C3090000}"/>
    <cellStyle name="Currency 2 3 5 3 4" xfId="6642" xr:uid="{00000000-0005-0000-0000-0000C4090000}"/>
    <cellStyle name="Currency 2 3 5 3 5" xfId="4670" xr:uid="{00000000-0005-0000-0000-0000C5090000}"/>
    <cellStyle name="Currency 2 3 5 4" xfId="801" xr:uid="{00000000-0005-0000-0000-0000C6090000}"/>
    <cellStyle name="Currency 2 3 5 4 2" xfId="802" xr:uid="{00000000-0005-0000-0000-0000C7090000}"/>
    <cellStyle name="Currency 2 3 5 4 2 2" xfId="803" xr:uid="{00000000-0005-0000-0000-0000C8090000}"/>
    <cellStyle name="Currency 2 3 5 4 2 2 2" xfId="6648" xr:uid="{00000000-0005-0000-0000-0000C9090000}"/>
    <cellStyle name="Currency 2 3 5 4 2 2 3" xfId="4676" xr:uid="{00000000-0005-0000-0000-0000CA090000}"/>
    <cellStyle name="Currency 2 3 5 4 2 3" xfId="6647" xr:uid="{00000000-0005-0000-0000-0000CB090000}"/>
    <cellStyle name="Currency 2 3 5 4 2 4" xfId="4675" xr:uid="{00000000-0005-0000-0000-0000CC090000}"/>
    <cellStyle name="Currency 2 3 5 4 3" xfId="804" xr:uid="{00000000-0005-0000-0000-0000CD090000}"/>
    <cellStyle name="Currency 2 3 5 4 3 2" xfId="6649" xr:uid="{00000000-0005-0000-0000-0000CE090000}"/>
    <cellStyle name="Currency 2 3 5 4 3 3" xfId="4677" xr:uid="{00000000-0005-0000-0000-0000CF090000}"/>
    <cellStyle name="Currency 2 3 5 4 4" xfId="6646" xr:uid="{00000000-0005-0000-0000-0000D0090000}"/>
    <cellStyle name="Currency 2 3 5 4 5" xfId="4674" xr:uid="{00000000-0005-0000-0000-0000D1090000}"/>
    <cellStyle name="Currency 2 3 5 5" xfId="805" xr:uid="{00000000-0005-0000-0000-0000D2090000}"/>
    <cellStyle name="Currency 2 3 5 5 2" xfId="806" xr:uid="{00000000-0005-0000-0000-0000D3090000}"/>
    <cellStyle name="Currency 2 3 5 5 2 2" xfId="807" xr:uid="{00000000-0005-0000-0000-0000D4090000}"/>
    <cellStyle name="Currency 2 3 5 5 2 2 2" xfId="6652" xr:uid="{00000000-0005-0000-0000-0000D5090000}"/>
    <cellStyle name="Currency 2 3 5 5 2 2 3" xfId="4680" xr:uid="{00000000-0005-0000-0000-0000D6090000}"/>
    <cellStyle name="Currency 2 3 5 5 2 3" xfId="6651" xr:uid="{00000000-0005-0000-0000-0000D7090000}"/>
    <cellStyle name="Currency 2 3 5 5 2 4" xfId="4679" xr:uid="{00000000-0005-0000-0000-0000D8090000}"/>
    <cellStyle name="Currency 2 3 5 5 3" xfId="808" xr:uid="{00000000-0005-0000-0000-0000D9090000}"/>
    <cellStyle name="Currency 2 3 5 5 3 2" xfId="6653" xr:uid="{00000000-0005-0000-0000-0000DA090000}"/>
    <cellStyle name="Currency 2 3 5 5 3 3" xfId="4681" xr:uid="{00000000-0005-0000-0000-0000DB090000}"/>
    <cellStyle name="Currency 2 3 5 5 4" xfId="6650" xr:uid="{00000000-0005-0000-0000-0000DC090000}"/>
    <cellStyle name="Currency 2 3 5 5 5" xfId="4678" xr:uid="{00000000-0005-0000-0000-0000DD090000}"/>
    <cellStyle name="Currency 2 3 5 6" xfId="809" xr:uid="{00000000-0005-0000-0000-0000DE090000}"/>
    <cellStyle name="Currency 2 3 5 6 2" xfId="810" xr:uid="{00000000-0005-0000-0000-0000DF090000}"/>
    <cellStyle name="Currency 2 3 5 6 2 2" xfId="6655" xr:uid="{00000000-0005-0000-0000-0000E0090000}"/>
    <cellStyle name="Currency 2 3 5 6 2 3" xfId="4683" xr:uid="{00000000-0005-0000-0000-0000E1090000}"/>
    <cellStyle name="Currency 2 3 5 6 3" xfId="6654" xr:uid="{00000000-0005-0000-0000-0000E2090000}"/>
    <cellStyle name="Currency 2 3 5 6 4" xfId="4682" xr:uid="{00000000-0005-0000-0000-0000E3090000}"/>
    <cellStyle name="Currency 2 3 5 7" xfId="811" xr:uid="{00000000-0005-0000-0000-0000E4090000}"/>
    <cellStyle name="Currency 2 3 5 7 2" xfId="812" xr:uid="{00000000-0005-0000-0000-0000E5090000}"/>
    <cellStyle name="Currency 2 3 5 7 2 2" xfId="6657" xr:uid="{00000000-0005-0000-0000-0000E6090000}"/>
    <cellStyle name="Currency 2 3 5 7 2 3" xfId="4685" xr:uid="{00000000-0005-0000-0000-0000E7090000}"/>
    <cellStyle name="Currency 2 3 5 7 3" xfId="6656" xr:uid="{00000000-0005-0000-0000-0000E8090000}"/>
    <cellStyle name="Currency 2 3 5 7 4" xfId="4684" xr:uid="{00000000-0005-0000-0000-0000E9090000}"/>
    <cellStyle name="Currency 2 3 5 8" xfId="813" xr:uid="{00000000-0005-0000-0000-0000EA090000}"/>
    <cellStyle name="Currency 2 3 5 8 2" xfId="814" xr:uid="{00000000-0005-0000-0000-0000EB090000}"/>
    <cellStyle name="Currency 2 3 5 8 2 2" xfId="6659" xr:uid="{00000000-0005-0000-0000-0000EC090000}"/>
    <cellStyle name="Currency 2 3 5 8 2 3" xfId="4687" xr:uid="{00000000-0005-0000-0000-0000ED090000}"/>
    <cellStyle name="Currency 2 3 5 8 3" xfId="6658" xr:uid="{00000000-0005-0000-0000-0000EE090000}"/>
    <cellStyle name="Currency 2 3 5 8 4" xfId="4686" xr:uid="{00000000-0005-0000-0000-0000EF090000}"/>
    <cellStyle name="Currency 2 3 5 9" xfId="815" xr:uid="{00000000-0005-0000-0000-0000F0090000}"/>
    <cellStyle name="Currency 2 3 5 9 2" xfId="6660" xr:uid="{00000000-0005-0000-0000-0000F1090000}"/>
    <cellStyle name="Currency 2 3 5 9 3" xfId="4688" xr:uid="{00000000-0005-0000-0000-0000F2090000}"/>
    <cellStyle name="Currency 2 3 6" xfId="816" xr:uid="{00000000-0005-0000-0000-0000F3090000}"/>
    <cellStyle name="Currency 2 3 6 2" xfId="817" xr:uid="{00000000-0005-0000-0000-0000F4090000}"/>
    <cellStyle name="Currency 2 3 6 2 2" xfId="818" xr:uid="{00000000-0005-0000-0000-0000F5090000}"/>
    <cellStyle name="Currency 2 3 6 2 2 2" xfId="6663" xr:uid="{00000000-0005-0000-0000-0000F6090000}"/>
    <cellStyle name="Currency 2 3 6 2 2 3" xfId="4691" xr:uid="{00000000-0005-0000-0000-0000F7090000}"/>
    <cellStyle name="Currency 2 3 6 2 3" xfId="6662" xr:uid="{00000000-0005-0000-0000-0000F8090000}"/>
    <cellStyle name="Currency 2 3 6 2 4" xfId="4690" xr:uid="{00000000-0005-0000-0000-0000F9090000}"/>
    <cellStyle name="Currency 2 3 6 3" xfId="819" xr:uid="{00000000-0005-0000-0000-0000FA090000}"/>
    <cellStyle name="Currency 2 3 6 3 2" xfId="6664" xr:uid="{00000000-0005-0000-0000-0000FB090000}"/>
    <cellStyle name="Currency 2 3 6 3 3" xfId="4692" xr:uid="{00000000-0005-0000-0000-0000FC090000}"/>
    <cellStyle name="Currency 2 3 6 4" xfId="6661" xr:uid="{00000000-0005-0000-0000-0000FD090000}"/>
    <cellStyle name="Currency 2 3 6 5" xfId="4689" xr:uid="{00000000-0005-0000-0000-0000FE090000}"/>
    <cellStyle name="Currency 2 3 7" xfId="820" xr:uid="{00000000-0005-0000-0000-0000FF090000}"/>
    <cellStyle name="Currency 2 3 7 2" xfId="821" xr:uid="{00000000-0005-0000-0000-0000000A0000}"/>
    <cellStyle name="Currency 2 3 7 2 2" xfId="822" xr:uid="{00000000-0005-0000-0000-0000010A0000}"/>
    <cellStyle name="Currency 2 3 7 2 2 2" xfId="6667" xr:uid="{00000000-0005-0000-0000-0000020A0000}"/>
    <cellStyle name="Currency 2 3 7 2 2 3" xfId="4695" xr:uid="{00000000-0005-0000-0000-0000030A0000}"/>
    <cellStyle name="Currency 2 3 7 2 3" xfId="6666" xr:uid="{00000000-0005-0000-0000-0000040A0000}"/>
    <cellStyle name="Currency 2 3 7 2 4" xfId="4694" xr:uid="{00000000-0005-0000-0000-0000050A0000}"/>
    <cellStyle name="Currency 2 3 7 3" xfId="823" xr:uid="{00000000-0005-0000-0000-0000060A0000}"/>
    <cellStyle name="Currency 2 3 7 3 2" xfId="6668" xr:uid="{00000000-0005-0000-0000-0000070A0000}"/>
    <cellStyle name="Currency 2 3 7 3 3" xfId="4696" xr:uid="{00000000-0005-0000-0000-0000080A0000}"/>
    <cellStyle name="Currency 2 3 7 4" xfId="6665" xr:uid="{00000000-0005-0000-0000-0000090A0000}"/>
    <cellStyle name="Currency 2 3 7 5" xfId="4693" xr:uid="{00000000-0005-0000-0000-00000A0A0000}"/>
    <cellStyle name="Currency 2 3 8" xfId="824" xr:uid="{00000000-0005-0000-0000-00000B0A0000}"/>
    <cellStyle name="Currency 2 3 8 2" xfId="825" xr:uid="{00000000-0005-0000-0000-00000C0A0000}"/>
    <cellStyle name="Currency 2 3 8 2 2" xfId="826" xr:uid="{00000000-0005-0000-0000-00000D0A0000}"/>
    <cellStyle name="Currency 2 3 8 2 2 2" xfId="6671" xr:uid="{00000000-0005-0000-0000-00000E0A0000}"/>
    <cellStyle name="Currency 2 3 8 2 2 3" xfId="4699" xr:uid="{00000000-0005-0000-0000-00000F0A0000}"/>
    <cellStyle name="Currency 2 3 8 2 3" xfId="6670" xr:uid="{00000000-0005-0000-0000-0000100A0000}"/>
    <cellStyle name="Currency 2 3 8 2 4" xfId="4698" xr:uid="{00000000-0005-0000-0000-0000110A0000}"/>
    <cellStyle name="Currency 2 3 8 3" xfId="827" xr:uid="{00000000-0005-0000-0000-0000120A0000}"/>
    <cellStyle name="Currency 2 3 8 3 2" xfId="6672" xr:uid="{00000000-0005-0000-0000-0000130A0000}"/>
    <cellStyle name="Currency 2 3 8 3 3" xfId="4700" xr:uid="{00000000-0005-0000-0000-0000140A0000}"/>
    <cellStyle name="Currency 2 3 8 4" xfId="6669" xr:uid="{00000000-0005-0000-0000-0000150A0000}"/>
    <cellStyle name="Currency 2 3 8 5" xfId="4697" xr:uid="{00000000-0005-0000-0000-0000160A0000}"/>
    <cellStyle name="Currency 2 3 9" xfId="828" xr:uid="{00000000-0005-0000-0000-0000170A0000}"/>
    <cellStyle name="Currency 2 3 9 2" xfId="829" xr:uid="{00000000-0005-0000-0000-0000180A0000}"/>
    <cellStyle name="Currency 2 3 9 2 2" xfId="830" xr:uid="{00000000-0005-0000-0000-0000190A0000}"/>
    <cellStyle name="Currency 2 3 9 2 2 2" xfId="6675" xr:uid="{00000000-0005-0000-0000-00001A0A0000}"/>
    <cellStyle name="Currency 2 3 9 2 2 3" xfId="4703" xr:uid="{00000000-0005-0000-0000-00001B0A0000}"/>
    <cellStyle name="Currency 2 3 9 2 3" xfId="6674" xr:uid="{00000000-0005-0000-0000-00001C0A0000}"/>
    <cellStyle name="Currency 2 3 9 2 4" xfId="4702" xr:uid="{00000000-0005-0000-0000-00001D0A0000}"/>
    <cellStyle name="Currency 2 3 9 3" xfId="831" xr:uid="{00000000-0005-0000-0000-00001E0A0000}"/>
    <cellStyle name="Currency 2 3 9 3 2" xfId="6676" xr:uid="{00000000-0005-0000-0000-00001F0A0000}"/>
    <cellStyle name="Currency 2 3 9 3 3" xfId="4704" xr:uid="{00000000-0005-0000-0000-0000200A0000}"/>
    <cellStyle name="Currency 2 3 9 4" xfId="6673" xr:uid="{00000000-0005-0000-0000-0000210A0000}"/>
    <cellStyle name="Currency 2 3 9 5" xfId="4701" xr:uid="{00000000-0005-0000-0000-0000220A0000}"/>
    <cellStyle name="Currency 2 4" xfId="832" xr:uid="{00000000-0005-0000-0000-0000230A0000}"/>
    <cellStyle name="Currency 2 4 2" xfId="833" xr:uid="{00000000-0005-0000-0000-0000240A0000}"/>
    <cellStyle name="Currency 2 4 2 2" xfId="4706" xr:uid="{00000000-0005-0000-0000-0000250A0000}"/>
    <cellStyle name="Currency 2 4 3" xfId="4705" xr:uid="{00000000-0005-0000-0000-0000260A0000}"/>
    <cellStyle name="Currency 2 5" xfId="834" xr:uid="{00000000-0005-0000-0000-0000270A0000}"/>
    <cellStyle name="Currency 2 5 10" xfId="835" xr:uid="{00000000-0005-0000-0000-0000280A0000}"/>
    <cellStyle name="Currency 2 5 10 2" xfId="6678" xr:uid="{00000000-0005-0000-0000-0000290A0000}"/>
    <cellStyle name="Currency 2 5 10 3" xfId="4708" xr:uid="{00000000-0005-0000-0000-00002A0A0000}"/>
    <cellStyle name="Currency 2 5 11" xfId="6677" xr:uid="{00000000-0005-0000-0000-00002B0A0000}"/>
    <cellStyle name="Currency 2 5 12" xfId="4707" xr:uid="{00000000-0005-0000-0000-00002C0A0000}"/>
    <cellStyle name="Currency 2 5 2" xfId="836" xr:uid="{00000000-0005-0000-0000-00002D0A0000}"/>
    <cellStyle name="Currency 2 5 2 10" xfId="6679" xr:uid="{00000000-0005-0000-0000-00002E0A0000}"/>
    <cellStyle name="Currency 2 5 2 11" xfId="4709" xr:uid="{00000000-0005-0000-0000-00002F0A0000}"/>
    <cellStyle name="Currency 2 5 2 2" xfId="837" xr:uid="{00000000-0005-0000-0000-0000300A0000}"/>
    <cellStyle name="Currency 2 5 2 2 2" xfId="838" xr:uid="{00000000-0005-0000-0000-0000310A0000}"/>
    <cellStyle name="Currency 2 5 2 2 2 2" xfId="839" xr:uid="{00000000-0005-0000-0000-0000320A0000}"/>
    <cellStyle name="Currency 2 5 2 2 2 2 2" xfId="6682" xr:uid="{00000000-0005-0000-0000-0000330A0000}"/>
    <cellStyle name="Currency 2 5 2 2 2 2 3" xfId="4712" xr:uid="{00000000-0005-0000-0000-0000340A0000}"/>
    <cellStyle name="Currency 2 5 2 2 2 3" xfId="6681" xr:uid="{00000000-0005-0000-0000-0000350A0000}"/>
    <cellStyle name="Currency 2 5 2 2 2 4" xfId="4711" xr:uid="{00000000-0005-0000-0000-0000360A0000}"/>
    <cellStyle name="Currency 2 5 2 2 3" xfId="840" xr:uid="{00000000-0005-0000-0000-0000370A0000}"/>
    <cellStyle name="Currency 2 5 2 2 3 2" xfId="6683" xr:uid="{00000000-0005-0000-0000-0000380A0000}"/>
    <cellStyle name="Currency 2 5 2 2 3 3" xfId="4713" xr:uid="{00000000-0005-0000-0000-0000390A0000}"/>
    <cellStyle name="Currency 2 5 2 2 4" xfId="6680" xr:uid="{00000000-0005-0000-0000-00003A0A0000}"/>
    <cellStyle name="Currency 2 5 2 2 5" xfId="4710" xr:uid="{00000000-0005-0000-0000-00003B0A0000}"/>
    <cellStyle name="Currency 2 5 2 3" xfId="841" xr:uid="{00000000-0005-0000-0000-00003C0A0000}"/>
    <cellStyle name="Currency 2 5 2 3 2" xfId="842" xr:uid="{00000000-0005-0000-0000-00003D0A0000}"/>
    <cellStyle name="Currency 2 5 2 3 2 2" xfId="843" xr:uid="{00000000-0005-0000-0000-00003E0A0000}"/>
    <cellStyle name="Currency 2 5 2 3 2 2 2" xfId="6686" xr:uid="{00000000-0005-0000-0000-00003F0A0000}"/>
    <cellStyle name="Currency 2 5 2 3 2 2 3" xfId="4716" xr:uid="{00000000-0005-0000-0000-0000400A0000}"/>
    <cellStyle name="Currency 2 5 2 3 2 3" xfId="6685" xr:uid="{00000000-0005-0000-0000-0000410A0000}"/>
    <cellStyle name="Currency 2 5 2 3 2 4" xfId="4715" xr:uid="{00000000-0005-0000-0000-0000420A0000}"/>
    <cellStyle name="Currency 2 5 2 3 3" xfId="844" xr:uid="{00000000-0005-0000-0000-0000430A0000}"/>
    <cellStyle name="Currency 2 5 2 3 3 2" xfId="6687" xr:uid="{00000000-0005-0000-0000-0000440A0000}"/>
    <cellStyle name="Currency 2 5 2 3 3 3" xfId="4717" xr:uid="{00000000-0005-0000-0000-0000450A0000}"/>
    <cellStyle name="Currency 2 5 2 3 4" xfId="6684" xr:uid="{00000000-0005-0000-0000-0000460A0000}"/>
    <cellStyle name="Currency 2 5 2 3 5" xfId="4714" xr:uid="{00000000-0005-0000-0000-0000470A0000}"/>
    <cellStyle name="Currency 2 5 2 4" xfId="845" xr:uid="{00000000-0005-0000-0000-0000480A0000}"/>
    <cellStyle name="Currency 2 5 2 4 2" xfId="846" xr:uid="{00000000-0005-0000-0000-0000490A0000}"/>
    <cellStyle name="Currency 2 5 2 4 2 2" xfId="847" xr:uid="{00000000-0005-0000-0000-00004A0A0000}"/>
    <cellStyle name="Currency 2 5 2 4 2 2 2" xfId="6690" xr:uid="{00000000-0005-0000-0000-00004B0A0000}"/>
    <cellStyle name="Currency 2 5 2 4 2 2 3" xfId="4720" xr:uid="{00000000-0005-0000-0000-00004C0A0000}"/>
    <cellStyle name="Currency 2 5 2 4 2 3" xfId="6689" xr:uid="{00000000-0005-0000-0000-00004D0A0000}"/>
    <cellStyle name="Currency 2 5 2 4 2 4" xfId="4719" xr:uid="{00000000-0005-0000-0000-00004E0A0000}"/>
    <cellStyle name="Currency 2 5 2 4 3" xfId="848" xr:uid="{00000000-0005-0000-0000-00004F0A0000}"/>
    <cellStyle name="Currency 2 5 2 4 3 2" xfId="6691" xr:uid="{00000000-0005-0000-0000-0000500A0000}"/>
    <cellStyle name="Currency 2 5 2 4 3 3" xfId="4721" xr:uid="{00000000-0005-0000-0000-0000510A0000}"/>
    <cellStyle name="Currency 2 5 2 4 4" xfId="6688" xr:uid="{00000000-0005-0000-0000-0000520A0000}"/>
    <cellStyle name="Currency 2 5 2 4 5" xfId="4718" xr:uid="{00000000-0005-0000-0000-0000530A0000}"/>
    <cellStyle name="Currency 2 5 2 5" xfId="849" xr:uid="{00000000-0005-0000-0000-0000540A0000}"/>
    <cellStyle name="Currency 2 5 2 5 2" xfId="850" xr:uid="{00000000-0005-0000-0000-0000550A0000}"/>
    <cellStyle name="Currency 2 5 2 5 2 2" xfId="851" xr:uid="{00000000-0005-0000-0000-0000560A0000}"/>
    <cellStyle name="Currency 2 5 2 5 2 2 2" xfId="6694" xr:uid="{00000000-0005-0000-0000-0000570A0000}"/>
    <cellStyle name="Currency 2 5 2 5 2 2 3" xfId="4724" xr:uid="{00000000-0005-0000-0000-0000580A0000}"/>
    <cellStyle name="Currency 2 5 2 5 2 3" xfId="6693" xr:uid="{00000000-0005-0000-0000-0000590A0000}"/>
    <cellStyle name="Currency 2 5 2 5 2 4" xfId="4723" xr:uid="{00000000-0005-0000-0000-00005A0A0000}"/>
    <cellStyle name="Currency 2 5 2 5 3" xfId="852" xr:uid="{00000000-0005-0000-0000-00005B0A0000}"/>
    <cellStyle name="Currency 2 5 2 5 3 2" xfId="6695" xr:uid="{00000000-0005-0000-0000-00005C0A0000}"/>
    <cellStyle name="Currency 2 5 2 5 3 3" xfId="4725" xr:uid="{00000000-0005-0000-0000-00005D0A0000}"/>
    <cellStyle name="Currency 2 5 2 5 4" xfId="6692" xr:uid="{00000000-0005-0000-0000-00005E0A0000}"/>
    <cellStyle name="Currency 2 5 2 5 5" xfId="4722" xr:uid="{00000000-0005-0000-0000-00005F0A0000}"/>
    <cellStyle name="Currency 2 5 2 6" xfId="853" xr:uid="{00000000-0005-0000-0000-0000600A0000}"/>
    <cellStyle name="Currency 2 5 2 6 2" xfId="854" xr:uid="{00000000-0005-0000-0000-0000610A0000}"/>
    <cellStyle name="Currency 2 5 2 6 2 2" xfId="6697" xr:uid="{00000000-0005-0000-0000-0000620A0000}"/>
    <cellStyle name="Currency 2 5 2 6 2 3" xfId="4727" xr:uid="{00000000-0005-0000-0000-0000630A0000}"/>
    <cellStyle name="Currency 2 5 2 6 3" xfId="6696" xr:uid="{00000000-0005-0000-0000-0000640A0000}"/>
    <cellStyle name="Currency 2 5 2 6 4" xfId="4726" xr:uid="{00000000-0005-0000-0000-0000650A0000}"/>
    <cellStyle name="Currency 2 5 2 7" xfId="855" xr:uid="{00000000-0005-0000-0000-0000660A0000}"/>
    <cellStyle name="Currency 2 5 2 7 2" xfId="856" xr:uid="{00000000-0005-0000-0000-0000670A0000}"/>
    <cellStyle name="Currency 2 5 2 7 2 2" xfId="6699" xr:uid="{00000000-0005-0000-0000-0000680A0000}"/>
    <cellStyle name="Currency 2 5 2 7 2 3" xfId="4729" xr:uid="{00000000-0005-0000-0000-0000690A0000}"/>
    <cellStyle name="Currency 2 5 2 7 3" xfId="6698" xr:uid="{00000000-0005-0000-0000-00006A0A0000}"/>
    <cellStyle name="Currency 2 5 2 7 4" xfId="4728" xr:uid="{00000000-0005-0000-0000-00006B0A0000}"/>
    <cellStyle name="Currency 2 5 2 8" xfId="857" xr:uid="{00000000-0005-0000-0000-00006C0A0000}"/>
    <cellStyle name="Currency 2 5 2 8 2" xfId="858" xr:uid="{00000000-0005-0000-0000-00006D0A0000}"/>
    <cellStyle name="Currency 2 5 2 8 2 2" xfId="6701" xr:uid="{00000000-0005-0000-0000-00006E0A0000}"/>
    <cellStyle name="Currency 2 5 2 8 2 3" xfId="4731" xr:uid="{00000000-0005-0000-0000-00006F0A0000}"/>
    <cellStyle name="Currency 2 5 2 8 3" xfId="6700" xr:uid="{00000000-0005-0000-0000-0000700A0000}"/>
    <cellStyle name="Currency 2 5 2 8 4" xfId="4730" xr:uid="{00000000-0005-0000-0000-0000710A0000}"/>
    <cellStyle name="Currency 2 5 2 9" xfId="859" xr:uid="{00000000-0005-0000-0000-0000720A0000}"/>
    <cellStyle name="Currency 2 5 2 9 2" xfId="6702" xr:uid="{00000000-0005-0000-0000-0000730A0000}"/>
    <cellStyle name="Currency 2 5 2 9 3" xfId="4732" xr:uid="{00000000-0005-0000-0000-0000740A0000}"/>
    <cellStyle name="Currency 2 5 3" xfId="860" xr:uid="{00000000-0005-0000-0000-0000750A0000}"/>
    <cellStyle name="Currency 2 5 3 2" xfId="861" xr:uid="{00000000-0005-0000-0000-0000760A0000}"/>
    <cellStyle name="Currency 2 5 3 2 2" xfId="862" xr:uid="{00000000-0005-0000-0000-0000770A0000}"/>
    <cellStyle name="Currency 2 5 3 2 2 2" xfId="6705" xr:uid="{00000000-0005-0000-0000-0000780A0000}"/>
    <cellStyle name="Currency 2 5 3 2 2 3" xfId="4735" xr:uid="{00000000-0005-0000-0000-0000790A0000}"/>
    <cellStyle name="Currency 2 5 3 2 3" xfId="6704" xr:uid="{00000000-0005-0000-0000-00007A0A0000}"/>
    <cellStyle name="Currency 2 5 3 2 4" xfId="4734" xr:uid="{00000000-0005-0000-0000-00007B0A0000}"/>
    <cellStyle name="Currency 2 5 3 3" xfId="863" xr:uid="{00000000-0005-0000-0000-00007C0A0000}"/>
    <cellStyle name="Currency 2 5 3 3 2" xfId="6706" xr:uid="{00000000-0005-0000-0000-00007D0A0000}"/>
    <cellStyle name="Currency 2 5 3 3 3" xfId="4736" xr:uid="{00000000-0005-0000-0000-00007E0A0000}"/>
    <cellStyle name="Currency 2 5 3 4" xfId="6703" xr:uid="{00000000-0005-0000-0000-00007F0A0000}"/>
    <cellStyle name="Currency 2 5 3 5" xfId="4733" xr:uid="{00000000-0005-0000-0000-0000800A0000}"/>
    <cellStyle name="Currency 2 5 4" xfId="864" xr:uid="{00000000-0005-0000-0000-0000810A0000}"/>
    <cellStyle name="Currency 2 5 4 2" xfId="865" xr:uid="{00000000-0005-0000-0000-0000820A0000}"/>
    <cellStyle name="Currency 2 5 4 2 2" xfId="866" xr:uid="{00000000-0005-0000-0000-0000830A0000}"/>
    <cellStyle name="Currency 2 5 4 2 2 2" xfId="6709" xr:uid="{00000000-0005-0000-0000-0000840A0000}"/>
    <cellStyle name="Currency 2 5 4 2 2 3" xfId="4739" xr:uid="{00000000-0005-0000-0000-0000850A0000}"/>
    <cellStyle name="Currency 2 5 4 2 3" xfId="6708" xr:uid="{00000000-0005-0000-0000-0000860A0000}"/>
    <cellStyle name="Currency 2 5 4 2 4" xfId="4738" xr:uid="{00000000-0005-0000-0000-0000870A0000}"/>
    <cellStyle name="Currency 2 5 4 3" xfId="867" xr:uid="{00000000-0005-0000-0000-0000880A0000}"/>
    <cellStyle name="Currency 2 5 4 3 2" xfId="6710" xr:uid="{00000000-0005-0000-0000-0000890A0000}"/>
    <cellStyle name="Currency 2 5 4 3 3" xfId="4740" xr:uid="{00000000-0005-0000-0000-00008A0A0000}"/>
    <cellStyle name="Currency 2 5 4 4" xfId="6707" xr:uid="{00000000-0005-0000-0000-00008B0A0000}"/>
    <cellStyle name="Currency 2 5 4 5" xfId="4737" xr:uid="{00000000-0005-0000-0000-00008C0A0000}"/>
    <cellStyle name="Currency 2 5 5" xfId="868" xr:uid="{00000000-0005-0000-0000-00008D0A0000}"/>
    <cellStyle name="Currency 2 5 5 2" xfId="869" xr:uid="{00000000-0005-0000-0000-00008E0A0000}"/>
    <cellStyle name="Currency 2 5 5 2 2" xfId="870" xr:uid="{00000000-0005-0000-0000-00008F0A0000}"/>
    <cellStyle name="Currency 2 5 5 2 2 2" xfId="6713" xr:uid="{00000000-0005-0000-0000-0000900A0000}"/>
    <cellStyle name="Currency 2 5 5 2 2 3" xfId="4743" xr:uid="{00000000-0005-0000-0000-0000910A0000}"/>
    <cellStyle name="Currency 2 5 5 2 3" xfId="6712" xr:uid="{00000000-0005-0000-0000-0000920A0000}"/>
    <cellStyle name="Currency 2 5 5 2 4" xfId="4742" xr:uid="{00000000-0005-0000-0000-0000930A0000}"/>
    <cellStyle name="Currency 2 5 5 3" xfId="871" xr:uid="{00000000-0005-0000-0000-0000940A0000}"/>
    <cellStyle name="Currency 2 5 5 3 2" xfId="6714" xr:uid="{00000000-0005-0000-0000-0000950A0000}"/>
    <cellStyle name="Currency 2 5 5 3 3" xfId="4744" xr:uid="{00000000-0005-0000-0000-0000960A0000}"/>
    <cellStyle name="Currency 2 5 5 4" xfId="6711" xr:uid="{00000000-0005-0000-0000-0000970A0000}"/>
    <cellStyle name="Currency 2 5 5 5" xfId="4741" xr:uid="{00000000-0005-0000-0000-0000980A0000}"/>
    <cellStyle name="Currency 2 5 6" xfId="872" xr:uid="{00000000-0005-0000-0000-0000990A0000}"/>
    <cellStyle name="Currency 2 5 6 2" xfId="873" xr:uid="{00000000-0005-0000-0000-00009A0A0000}"/>
    <cellStyle name="Currency 2 5 6 2 2" xfId="874" xr:uid="{00000000-0005-0000-0000-00009B0A0000}"/>
    <cellStyle name="Currency 2 5 6 2 2 2" xfId="6717" xr:uid="{00000000-0005-0000-0000-00009C0A0000}"/>
    <cellStyle name="Currency 2 5 6 2 2 3" xfId="4747" xr:uid="{00000000-0005-0000-0000-00009D0A0000}"/>
    <cellStyle name="Currency 2 5 6 2 3" xfId="6716" xr:uid="{00000000-0005-0000-0000-00009E0A0000}"/>
    <cellStyle name="Currency 2 5 6 2 4" xfId="4746" xr:uid="{00000000-0005-0000-0000-00009F0A0000}"/>
    <cellStyle name="Currency 2 5 6 3" xfId="875" xr:uid="{00000000-0005-0000-0000-0000A00A0000}"/>
    <cellStyle name="Currency 2 5 6 3 2" xfId="6718" xr:uid="{00000000-0005-0000-0000-0000A10A0000}"/>
    <cellStyle name="Currency 2 5 6 3 3" xfId="4748" xr:uid="{00000000-0005-0000-0000-0000A20A0000}"/>
    <cellStyle name="Currency 2 5 6 4" xfId="6715" xr:uid="{00000000-0005-0000-0000-0000A30A0000}"/>
    <cellStyle name="Currency 2 5 6 5" xfId="4745" xr:uid="{00000000-0005-0000-0000-0000A40A0000}"/>
    <cellStyle name="Currency 2 5 7" xfId="876" xr:uid="{00000000-0005-0000-0000-0000A50A0000}"/>
    <cellStyle name="Currency 2 5 7 2" xfId="877" xr:uid="{00000000-0005-0000-0000-0000A60A0000}"/>
    <cellStyle name="Currency 2 5 7 2 2" xfId="6720" xr:uid="{00000000-0005-0000-0000-0000A70A0000}"/>
    <cellStyle name="Currency 2 5 7 2 3" xfId="4750" xr:uid="{00000000-0005-0000-0000-0000A80A0000}"/>
    <cellStyle name="Currency 2 5 7 3" xfId="6719" xr:uid="{00000000-0005-0000-0000-0000A90A0000}"/>
    <cellStyle name="Currency 2 5 7 4" xfId="4749" xr:uid="{00000000-0005-0000-0000-0000AA0A0000}"/>
    <cellStyle name="Currency 2 5 8" xfId="878" xr:uid="{00000000-0005-0000-0000-0000AB0A0000}"/>
    <cellStyle name="Currency 2 5 8 2" xfId="879" xr:uid="{00000000-0005-0000-0000-0000AC0A0000}"/>
    <cellStyle name="Currency 2 5 8 2 2" xfId="6722" xr:uid="{00000000-0005-0000-0000-0000AD0A0000}"/>
    <cellStyle name="Currency 2 5 8 2 3" xfId="4752" xr:uid="{00000000-0005-0000-0000-0000AE0A0000}"/>
    <cellStyle name="Currency 2 5 8 3" xfId="6721" xr:uid="{00000000-0005-0000-0000-0000AF0A0000}"/>
    <cellStyle name="Currency 2 5 8 4" xfId="4751" xr:uid="{00000000-0005-0000-0000-0000B00A0000}"/>
    <cellStyle name="Currency 2 5 9" xfId="880" xr:uid="{00000000-0005-0000-0000-0000B10A0000}"/>
    <cellStyle name="Currency 2 5 9 2" xfId="881" xr:uid="{00000000-0005-0000-0000-0000B20A0000}"/>
    <cellStyle name="Currency 2 5 9 2 2" xfId="6724" xr:uid="{00000000-0005-0000-0000-0000B30A0000}"/>
    <cellStyle name="Currency 2 5 9 2 3" xfId="4754" xr:uid="{00000000-0005-0000-0000-0000B40A0000}"/>
    <cellStyle name="Currency 2 5 9 3" xfId="6723" xr:uid="{00000000-0005-0000-0000-0000B50A0000}"/>
    <cellStyle name="Currency 2 5 9 4" xfId="4753" xr:uid="{00000000-0005-0000-0000-0000B60A0000}"/>
    <cellStyle name="Currency 2 6" xfId="882" xr:uid="{00000000-0005-0000-0000-0000B70A0000}"/>
    <cellStyle name="Currency 2 6 10" xfId="6725" xr:uid="{00000000-0005-0000-0000-0000B80A0000}"/>
    <cellStyle name="Currency 2 6 11" xfId="4755" xr:uid="{00000000-0005-0000-0000-0000B90A0000}"/>
    <cellStyle name="Currency 2 6 2" xfId="883" xr:uid="{00000000-0005-0000-0000-0000BA0A0000}"/>
    <cellStyle name="Currency 2 6 2 2" xfId="884" xr:uid="{00000000-0005-0000-0000-0000BB0A0000}"/>
    <cellStyle name="Currency 2 6 2 2 2" xfId="885" xr:uid="{00000000-0005-0000-0000-0000BC0A0000}"/>
    <cellStyle name="Currency 2 6 2 2 2 2" xfId="6728" xr:uid="{00000000-0005-0000-0000-0000BD0A0000}"/>
    <cellStyle name="Currency 2 6 2 2 2 3" xfId="4758" xr:uid="{00000000-0005-0000-0000-0000BE0A0000}"/>
    <cellStyle name="Currency 2 6 2 2 3" xfId="6727" xr:uid="{00000000-0005-0000-0000-0000BF0A0000}"/>
    <cellStyle name="Currency 2 6 2 2 4" xfId="4757" xr:uid="{00000000-0005-0000-0000-0000C00A0000}"/>
    <cellStyle name="Currency 2 6 2 3" xfId="886" xr:uid="{00000000-0005-0000-0000-0000C10A0000}"/>
    <cellStyle name="Currency 2 6 2 3 2" xfId="6729" xr:uid="{00000000-0005-0000-0000-0000C20A0000}"/>
    <cellStyle name="Currency 2 6 2 3 3" xfId="4759" xr:uid="{00000000-0005-0000-0000-0000C30A0000}"/>
    <cellStyle name="Currency 2 6 2 4" xfId="6726" xr:uid="{00000000-0005-0000-0000-0000C40A0000}"/>
    <cellStyle name="Currency 2 6 2 5" xfId="4756" xr:uid="{00000000-0005-0000-0000-0000C50A0000}"/>
    <cellStyle name="Currency 2 6 3" xfId="887" xr:uid="{00000000-0005-0000-0000-0000C60A0000}"/>
    <cellStyle name="Currency 2 6 3 2" xfId="888" xr:uid="{00000000-0005-0000-0000-0000C70A0000}"/>
    <cellStyle name="Currency 2 6 3 2 2" xfId="889" xr:uid="{00000000-0005-0000-0000-0000C80A0000}"/>
    <cellStyle name="Currency 2 6 3 2 2 2" xfId="6732" xr:uid="{00000000-0005-0000-0000-0000C90A0000}"/>
    <cellStyle name="Currency 2 6 3 2 2 3" xfId="4762" xr:uid="{00000000-0005-0000-0000-0000CA0A0000}"/>
    <cellStyle name="Currency 2 6 3 2 3" xfId="6731" xr:uid="{00000000-0005-0000-0000-0000CB0A0000}"/>
    <cellStyle name="Currency 2 6 3 2 4" xfId="4761" xr:uid="{00000000-0005-0000-0000-0000CC0A0000}"/>
    <cellStyle name="Currency 2 6 3 3" xfId="890" xr:uid="{00000000-0005-0000-0000-0000CD0A0000}"/>
    <cellStyle name="Currency 2 6 3 3 2" xfId="6733" xr:uid="{00000000-0005-0000-0000-0000CE0A0000}"/>
    <cellStyle name="Currency 2 6 3 3 3" xfId="4763" xr:uid="{00000000-0005-0000-0000-0000CF0A0000}"/>
    <cellStyle name="Currency 2 6 3 4" xfId="6730" xr:uid="{00000000-0005-0000-0000-0000D00A0000}"/>
    <cellStyle name="Currency 2 6 3 5" xfId="4760" xr:uid="{00000000-0005-0000-0000-0000D10A0000}"/>
    <cellStyle name="Currency 2 6 4" xfId="891" xr:uid="{00000000-0005-0000-0000-0000D20A0000}"/>
    <cellStyle name="Currency 2 6 4 2" xfId="892" xr:uid="{00000000-0005-0000-0000-0000D30A0000}"/>
    <cellStyle name="Currency 2 6 4 2 2" xfId="893" xr:uid="{00000000-0005-0000-0000-0000D40A0000}"/>
    <cellStyle name="Currency 2 6 4 2 2 2" xfId="6736" xr:uid="{00000000-0005-0000-0000-0000D50A0000}"/>
    <cellStyle name="Currency 2 6 4 2 2 3" xfId="4766" xr:uid="{00000000-0005-0000-0000-0000D60A0000}"/>
    <cellStyle name="Currency 2 6 4 2 3" xfId="6735" xr:uid="{00000000-0005-0000-0000-0000D70A0000}"/>
    <cellStyle name="Currency 2 6 4 2 4" xfId="4765" xr:uid="{00000000-0005-0000-0000-0000D80A0000}"/>
    <cellStyle name="Currency 2 6 4 3" xfId="894" xr:uid="{00000000-0005-0000-0000-0000D90A0000}"/>
    <cellStyle name="Currency 2 6 4 3 2" xfId="6737" xr:uid="{00000000-0005-0000-0000-0000DA0A0000}"/>
    <cellStyle name="Currency 2 6 4 3 3" xfId="4767" xr:uid="{00000000-0005-0000-0000-0000DB0A0000}"/>
    <cellStyle name="Currency 2 6 4 4" xfId="6734" xr:uid="{00000000-0005-0000-0000-0000DC0A0000}"/>
    <cellStyle name="Currency 2 6 4 5" xfId="4764" xr:uid="{00000000-0005-0000-0000-0000DD0A0000}"/>
    <cellStyle name="Currency 2 6 5" xfId="895" xr:uid="{00000000-0005-0000-0000-0000DE0A0000}"/>
    <cellStyle name="Currency 2 6 5 2" xfId="896" xr:uid="{00000000-0005-0000-0000-0000DF0A0000}"/>
    <cellStyle name="Currency 2 6 5 2 2" xfId="897" xr:uid="{00000000-0005-0000-0000-0000E00A0000}"/>
    <cellStyle name="Currency 2 6 5 2 2 2" xfId="6740" xr:uid="{00000000-0005-0000-0000-0000E10A0000}"/>
    <cellStyle name="Currency 2 6 5 2 2 3" xfId="4770" xr:uid="{00000000-0005-0000-0000-0000E20A0000}"/>
    <cellStyle name="Currency 2 6 5 2 3" xfId="6739" xr:uid="{00000000-0005-0000-0000-0000E30A0000}"/>
    <cellStyle name="Currency 2 6 5 2 4" xfId="4769" xr:uid="{00000000-0005-0000-0000-0000E40A0000}"/>
    <cellStyle name="Currency 2 6 5 3" xfId="898" xr:uid="{00000000-0005-0000-0000-0000E50A0000}"/>
    <cellStyle name="Currency 2 6 5 3 2" xfId="6741" xr:uid="{00000000-0005-0000-0000-0000E60A0000}"/>
    <cellStyle name="Currency 2 6 5 3 3" xfId="4771" xr:uid="{00000000-0005-0000-0000-0000E70A0000}"/>
    <cellStyle name="Currency 2 6 5 4" xfId="6738" xr:uid="{00000000-0005-0000-0000-0000E80A0000}"/>
    <cellStyle name="Currency 2 6 5 5" xfId="4768" xr:uid="{00000000-0005-0000-0000-0000E90A0000}"/>
    <cellStyle name="Currency 2 6 6" xfId="899" xr:uid="{00000000-0005-0000-0000-0000EA0A0000}"/>
    <cellStyle name="Currency 2 6 6 2" xfId="900" xr:uid="{00000000-0005-0000-0000-0000EB0A0000}"/>
    <cellStyle name="Currency 2 6 6 2 2" xfId="6743" xr:uid="{00000000-0005-0000-0000-0000EC0A0000}"/>
    <cellStyle name="Currency 2 6 6 2 3" xfId="4773" xr:uid="{00000000-0005-0000-0000-0000ED0A0000}"/>
    <cellStyle name="Currency 2 6 6 3" xfId="6742" xr:uid="{00000000-0005-0000-0000-0000EE0A0000}"/>
    <cellStyle name="Currency 2 6 6 4" xfId="4772" xr:uid="{00000000-0005-0000-0000-0000EF0A0000}"/>
    <cellStyle name="Currency 2 6 7" xfId="901" xr:uid="{00000000-0005-0000-0000-0000F00A0000}"/>
    <cellStyle name="Currency 2 6 7 2" xfId="902" xr:uid="{00000000-0005-0000-0000-0000F10A0000}"/>
    <cellStyle name="Currency 2 6 7 2 2" xfId="6745" xr:uid="{00000000-0005-0000-0000-0000F20A0000}"/>
    <cellStyle name="Currency 2 6 7 2 3" xfId="4775" xr:uid="{00000000-0005-0000-0000-0000F30A0000}"/>
    <cellStyle name="Currency 2 6 7 3" xfId="6744" xr:uid="{00000000-0005-0000-0000-0000F40A0000}"/>
    <cellStyle name="Currency 2 6 7 4" xfId="4774" xr:uid="{00000000-0005-0000-0000-0000F50A0000}"/>
    <cellStyle name="Currency 2 6 8" xfId="903" xr:uid="{00000000-0005-0000-0000-0000F60A0000}"/>
    <cellStyle name="Currency 2 6 8 2" xfId="904" xr:uid="{00000000-0005-0000-0000-0000F70A0000}"/>
    <cellStyle name="Currency 2 6 8 2 2" xfId="6747" xr:uid="{00000000-0005-0000-0000-0000F80A0000}"/>
    <cellStyle name="Currency 2 6 8 2 3" xfId="4777" xr:uid="{00000000-0005-0000-0000-0000F90A0000}"/>
    <cellStyle name="Currency 2 6 8 3" xfId="6746" xr:uid="{00000000-0005-0000-0000-0000FA0A0000}"/>
    <cellStyle name="Currency 2 6 8 4" xfId="4776" xr:uid="{00000000-0005-0000-0000-0000FB0A0000}"/>
    <cellStyle name="Currency 2 6 9" xfId="905" xr:uid="{00000000-0005-0000-0000-0000FC0A0000}"/>
    <cellStyle name="Currency 2 6 9 2" xfId="6748" xr:uid="{00000000-0005-0000-0000-0000FD0A0000}"/>
    <cellStyle name="Currency 2 6 9 3" xfId="4778" xr:uid="{00000000-0005-0000-0000-0000FE0A0000}"/>
    <cellStyle name="Currency 2 7" xfId="906" xr:uid="{00000000-0005-0000-0000-0000FF0A0000}"/>
    <cellStyle name="Currency 2 7 10" xfId="6749" xr:uid="{00000000-0005-0000-0000-0000000B0000}"/>
    <cellStyle name="Currency 2 7 11" xfId="4779" xr:uid="{00000000-0005-0000-0000-0000010B0000}"/>
    <cellStyle name="Currency 2 7 2" xfId="907" xr:uid="{00000000-0005-0000-0000-0000020B0000}"/>
    <cellStyle name="Currency 2 7 2 2" xfId="908" xr:uid="{00000000-0005-0000-0000-0000030B0000}"/>
    <cellStyle name="Currency 2 7 2 2 2" xfId="909" xr:uid="{00000000-0005-0000-0000-0000040B0000}"/>
    <cellStyle name="Currency 2 7 2 2 2 2" xfId="6752" xr:uid="{00000000-0005-0000-0000-0000050B0000}"/>
    <cellStyle name="Currency 2 7 2 2 2 3" xfId="4782" xr:uid="{00000000-0005-0000-0000-0000060B0000}"/>
    <cellStyle name="Currency 2 7 2 2 3" xfId="6751" xr:uid="{00000000-0005-0000-0000-0000070B0000}"/>
    <cellStyle name="Currency 2 7 2 2 4" xfId="4781" xr:uid="{00000000-0005-0000-0000-0000080B0000}"/>
    <cellStyle name="Currency 2 7 2 3" xfId="910" xr:uid="{00000000-0005-0000-0000-0000090B0000}"/>
    <cellStyle name="Currency 2 7 2 3 2" xfId="6753" xr:uid="{00000000-0005-0000-0000-00000A0B0000}"/>
    <cellStyle name="Currency 2 7 2 3 3" xfId="4783" xr:uid="{00000000-0005-0000-0000-00000B0B0000}"/>
    <cellStyle name="Currency 2 7 2 4" xfId="6750" xr:uid="{00000000-0005-0000-0000-00000C0B0000}"/>
    <cellStyle name="Currency 2 7 2 5" xfId="4780" xr:uid="{00000000-0005-0000-0000-00000D0B0000}"/>
    <cellStyle name="Currency 2 7 3" xfId="911" xr:uid="{00000000-0005-0000-0000-00000E0B0000}"/>
    <cellStyle name="Currency 2 7 3 2" xfId="912" xr:uid="{00000000-0005-0000-0000-00000F0B0000}"/>
    <cellStyle name="Currency 2 7 3 2 2" xfId="913" xr:uid="{00000000-0005-0000-0000-0000100B0000}"/>
    <cellStyle name="Currency 2 7 3 2 2 2" xfId="6756" xr:uid="{00000000-0005-0000-0000-0000110B0000}"/>
    <cellStyle name="Currency 2 7 3 2 2 3" xfId="4786" xr:uid="{00000000-0005-0000-0000-0000120B0000}"/>
    <cellStyle name="Currency 2 7 3 2 3" xfId="6755" xr:uid="{00000000-0005-0000-0000-0000130B0000}"/>
    <cellStyle name="Currency 2 7 3 2 4" xfId="4785" xr:uid="{00000000-0005-0000-0000-0000140B0000}"/>
    <cellStyle name="Currency 2 7 3 3" xfId="914" xr:uid="{00000000-0005-0000-0000-0000150B0000}"/>
    <cellStyle name="Currency 2 7 3 3 2" xfId="6757" xr:uid="{00000000-0005-0000-0000-0000160B0000}"/>
    <cellStyle name="Currency 2 7 3 3 3" xfId="4787" xr:uid="{00000000-0005-0000-0000-0000170B0000}"/>
    <cellStyle name="Currency 2 7 3 4" xfId="6754" xr:uid="{00000000-0005-0000-0000-0000180B0000}"/>
    <cellStyle name="Currency 2 7 3 5" xfId="4784" xr:uid="{00000000-0005-0000-0000-0000190B0000}"/>
    <cellStyle name="Currency 2 7 4" xfId="915" xr:uid="{00000000-0005-0000-0000-00001A0B0000}"/>
    <cellStyle name="Currency 2 7 4 2" xfId="916" xr:uid="{00000000-0005-0000-0000-00001B0B0000}"/>
    <cellStyle name="Currency 2 7 4 2 2" xfId="917" xr:uid="{00000000-0005-0000-0000-00001C0B0000}"/>
    <cellStyle name="Currency 2 7 4 2 2 2" xfId="6760" xr:uid="{00000000-0005-0000-0000-00001D0B0000}"/>
    <cellStyle name="Currency 2 7 4 2 2 3" xfId="4790" xr:uid="{00000000-0005-0000-0000-00001E0B0000}"/>
    <cellStyle name="Currency 2 7 4 2 3" xfId="6759" xr:uid="{00000000-0005-0000-0000-00001F0B0000}"/>
    <cellStyle name="Currency 2 7 4 2 4" xfId="4789" xr:uid="{00000000-0005-0000-0000-0000200B0000}"/>
    <cellStyle name="Currency 2 7 4 3" xfId="918" xr:uid="{00000000-0005-0000-0000-0000210B0000}"/>
    <cellStyle name="Currency 2 7 4 3 2" xfId="6761" xr:uid="{00000000-0005-0000-0000-0000220B0000}"/>
    <cellStyle name="Currency 2 7 4 3 3" xfId="4791" xr:uid="{00000000-0005-0000-0000-0000230B0000}"/>
    <cellStyle name="Currency 2 7 4 4" xfId="6758" xr:uid="{00000000-0005-0000-0000-0000240B0000}"/>
    <cellStyle name="Currency 2 7 4 5" xfId="4788" xr:uid="{00000000-0005-0000-0000-0000250B0000}"/>
    <cellStyle name="Currency 2 7 5" xfId="919" xr:uid="{00000000-0005-0000-0000-0000260B0000}"/>
    <cellStyle name="Currency 2 7 5 2" xfId="920" xr:uid="{00000000-0005-0000-0000-0000270B0000}"/>
    <cellStyle name="Currency 2 7 5 2 2" xfId="921" xr:uid="{00000000-0005-0000-0000-0000280B0000}"/>
    <cellStyle name="Currency 2 7 5 2 2 2" xfId="6764" xr:uid="{00000000-0005-0000-0000-0000290B0000}"/>
    <cellStyle name="Currency 2 7 5 2 2 3" xfId="4794" xr:uid="{00000000-0005-0000-0000-00002A0B0000}"/>
    <cellStyle name="Currency 2 7 5 2 3" xfId="6763" xr:uid="{00000000-0005-0000-0000-00002B0B0000}"/>
    <cellStyle name="Currency 2 7 5 2 4" xfId="4793" xr:uid="{00000000-0005-0000-0000-00002C0B0000}"/>
    <cellStyle name="Currency 2 7 5 3" xfId="922" xr:uid="{00000000-0005-0000-0000-00002D0B0000}"/>
    <cellStyle name="Currency 2 7 5 3 2" xfId="6765" xr:uid="{00000000-0005-0000-0000-00002E0B0000}"/>
    <cellStyle name="Currency 2 7 5 3 3" xfId="4795" xr:uid="{00000000-0005-0000-0000-00002F0B0000}"/>
    <cellStyle name="Currency 2 7 5 4" xfId="6762" xr:uid="{00000000-0005-0000-0000-0000300B0000}"/>
    <cellStyle name="Currency 2 7 5 5" xfId="4792" xr:uid="{00000000-0005-0000-0000-0000310B0000}"/>
    <cellStyle name="Currency 2 7 6" xfId="923" xr:uid="{00000000-0005-0000-0000-0000320B0000}"/>
    <cellStyle name="Currency 2 7 6 2" xfId="924" xr:uid="{00000000-0005-0000-0000-0000330B0000}"/>
    <cellStyle name="Currency 2 7 6 2 2" xfId="6767" xr:uid="{00000000-0005-0000-0000-0000340B0000}"/>
    <cellStyle name="Currency 2 7 6 2 3" xfId="4797" xr:uid="{00000000-0005-0000-0000-0000350B0000}"/>
    <cellStyle name="Currency 2 7 6 3" xfId="6766" xr:uid="{00000000-0005-0000-0000-0000360B0000}"/>
    <cellStyle name="Currency 2 7 6 4" xfId="4796" xr:uid="{00000000-0005-0000-0000-0000370B0000}"/>
    <cellStyle name="Currency 2 7 7" xfId="925" xr:uid="{00000000-0005-0000-0000-0000380B0000}"/>
    <cellStyle name="Currency 2 7 7 2" xfId="926" xr:uid="{00000000-0005-0000-0000-0000390B0000}"/>
    <cellStyle name="Currency 2 7 7 2 2" xfId="6769" xr:uid="{00000000-0005-0000-0000-00003A0B0000}"/>
    <cellStyle name="Currency 2 7 7 2 3" xfId="4799" xr:uid="{00000000-0005-0000-0000-00003B0B0000}"/>
    <cellStyle name="Currency 2 7 7 3" xfId="6768" xr:uid="{00000000-0005-0000-0000-00003C0B0000}"/>
    <cellStyle name="Currency 2 7 7 4" xfId="4798" xr:uid="{00000000-0005-0000-0000-00003D0B0000}"/>
    <cellStyle name="Currency 2 7 8" xfId="927" xr:uid="{00000000-0005-0000-0000-00003E0B0000}"/>
    <cellStyle name="Currency 2 7 8 2" xfId="928" xr:uid="{00000000-0005-0000-0000-00003F0B0000}"/>
    <cellStyle name="Currency 2 7 8 2 2" xfId="6771" xr:uid="{00000000-0005-0000-0000-0000400B0000}"/>
    <cellStyle name="Currency 2 7 8 2 3" xfId="4801" xr:uid="{00000000-0005-0000-0000-0000410B0000}"/>
    <cellStyle name="Currency 2 7 8 3" xfId="6770" xr:uid="{00000000-0005-0000-0000-0000420B0000}"/>
    <cellStyle name="Currency 2 7 8 4" xfId="4800" xr:uid="{00000000-0005-0000-0000-0000430B0000}"/>
    <cellStyle name="Currency 2 7 9" xfId="929" xr:uid="{00000000-0005-0000-0000-0000440B0000}"/>
    <cellStyle name="Currency 2 7 9 2" xfId="6772" xr:uid="{00000000-0005-0000-0000-0000450B0000}"/>
    <cellStyle name="Currency 2 7 9 3" xfId="4802" xr:uid="{00000000-0005-0000-0000-0000460B0000}"/>
    <cellStyle name="Currency 2 8" xfId="930" xr:uid="{00000000-0005-0000-0000-0000470B0000}"/>
    <cellStyle name="Currency 2 8 2" xfId="931" xr:uid="{00000000-0005-0000-0000-0000480B0000}"/>
    <cellStyle name="Currency 2 8 2 2" xfId="932" xr:uid="{00000000-0005-0000-0000-0000490B0000}"/>
    <cellStyle name="Currency 2 8 2 2 2" xfId="6775" xr:uid="{00000000-0005-0000-0000-00004A0B0000}"/>
    <cellStyle name="Currency 2 8 2 2 3" xfId="4805" xr:uid="{00000000-0005-0000-0000-00004B0B0000}"/>
    <cellStyle name="Currency 2 8 2 3" xfId="6774" xr:uid="{00000000-0005-0000-0000-00004C0B0000}"/>
    <cellStyle name="Currency 2 8 2 4" xfId="4804" xr:uid="{00000000-0005-0000-0000-00004D0B0000}"/>
    <cellStyle name="Currency 2 8 3" xfId="933" xr:uid="{00000000-0005-0000-0000-00004E0B0000}"/>
    <cellStyle name="Currency 2 8 3 2" xfId="6776" xr:uid="{00000000-0005-0000-0000-00004F0B0000}"/>
    <cellStyle name="Currency 2 8 3 3" xfId="4806" xr:uid="{00000000-0005-0000-0000-0000500B0000}"/>
    <cellStyle name="Currency 2 8 4" xfId="6773" xr:uid="{00000000-0005-0000-0000-0000510B0000}"/>
    <cellStyle name="Currency 2 8 5" xfId="4803" xr:uid="{00000000-0005-0000-0000-0000520B0000}"/>
    <cellStyle name="Currency 2 9" xfId="934" xr:uid="{00000000-0005-0000-0000-0000530B0000}"/>
    <cellStyle name="Currency 2 9 2" xfId="935" xr:uid="{00000000-0005-0000-0000-0000540B0000}"/>
    <cellStyle name="Currency 2 9 2 2" xfId="936" xr:uid="{00000000-0005-0000-0000-0000550B0000}"/>
    <cellStyle name="Currency 2 9 2 2 2" xfId="6779" xr:uid="{00000000-0005-0000-0000-0000560B0000}"/>
    <cellStyle name="Currency 2 9 2 2 3" xfId="4809" xr:uid="{00000000-0005-0000-0000-0000570B0000}"/>
    <cellStyle name="Currency 2 9 2 3" xfId="6778" xr:uid="{00000000-0005-0000-0000-0000580B0000}"/>
    <cellStyle name="Currency 2 9 2 4" xfId="4808" xr:uid="{00000000-0005-0000-0000-0000590B0000}"/>
    <cellStyle name="Currency 2 9 3" xfId="937" xr:uid="{00000000-0005-0000-0000-00005A0B0000}"/>
    <cellStyle name="Currency 2 9 3 2" xfId="6780" xr:uid="{00000000-0005-0000-0000-00005B0B0000}"/>
    <cellStyle name="Currency 2 9 3 3" xfId="4810" xr:uid="{00000000-0005-0000-0000-00005C0B0000}"/>
    <cellStyle name="Currency 2 9 4" xfId="6777" xr:uid="{00000000-0005-0000-0000-00005D0B0000}"/>
    <cellStyle name="Currency 2 9 5" xfId="4807" xr:uid="{00000000-0005-0000-0000-00005E0B0000}"/>
    <cellStyle name="Currency 3" xfId="938" xr:uid="{00000000-0005-0000-0000-00005F0B0000}"/>
    <cellStyle name="Currency 3 10" xfId="939" xr:uid="{00000000-0005-0000-0000-0000600B0000}"/>
    <cellStyle name="Currency 3 10 2" xfId="940" xr:uid="{00000000-0005-0000-0000-0000610B0000}"/>
    <cellStyle name="Currency 3 10 2 2" xfId="6783" xr:uid="{00000000-0005-0000-0000-0000620B0000}"/>
    <cellStyle name="Currency 3 10 2 3" xfId="4813" xr:uid="{00000000-0005-0000-0000-0000630B0000}"/>
    <cellStyle name="Currency 3 10 3" xfId="6782" xr:uid="{00000000-0005-0000-0000-0000640B0000}"/>
    <cellStyle name="Currency 3 10 4" xfId="4812" xr:uid="{00000000-0005-0000-0000-0000650B0000}"/>
    <cellStyle name="Currency 3 11" xfId="941" xr:uid="{00000000-0005-0000-0000-0000660B0000}"/>
    <cellStyle name="Currency 3 11 2" xfId="942" xr:uid="{00000000-0005-0000-0000-0000670B0000}"/>
    <cellStyle name="Currency 3 11 2 2" xfId="6785" xr:uid="{00000000-0005-0000-0000-0000680B0000}"/>
    <cellStyle name="Currency 3 11 2 3" xfId="4815" xr:uid="{00000000-0005-0000-0000-0000690B0000}"/>
    <cellStyle name="Currency 3 11 3" xfId="6784" xr:uid="{00000000-0005-0000-0000-00006A0B0000}"/>
    <cellStyle name="Currency 3 11 4" xfId="4814" xr:uid="{00000000-0005-0000-0000-00006B0B0000}"/>
    <cellStyle name="Currency 3 12" xfId="943" xr:uid="{00000000-0005-0000-0000-00006C0B0000}"/>
    <cellStyle name="Currency 3 12 2" xfId="944" xr:uid="{00000000-0005-0000-0000-00006D0B0000}"/>
    <cellStyle name="Currency 3 12 2 2" xfId="6787" xr:uid="{00000000-0005-0000-0000-00006E0B0000}"/>
    <cellStyle name="Currency 3 12 2 3" xfId="4817" xr:uid="{00000000-0005-0000-0000-00006F0B0000}"/>
    <cellStyle name="Currency 3 12 3" xfId="6786" xr:uid="{00000000-0005-0000-0000-0000700B0000}"/>
    <cellStyle name="Currency 3 12 4" xfId="4816" xr:uid="{00000000-0005-0000-0000-0000710B0000}"/>
    <cellStyle name="Currency 3 13" xfId="945" xr:uid="{00000000-0005-0000-0000-0000720B0000}"/>
    <cellStyle name="Currency 3 13 2" xfId="6788" xr:uid="{00000000-0005-0000-0000-0000730B0000}"/>
    <cellStyle name="Currency 3 13 3" xfId="4818" xr:uid="{00000000-0005-0000-0000-0000740B0000}"/>
    <cellStyle name="Currency 3 14" xfId="4811" xr:uid="{00000000-0005-0000-0000-0000750B0000}"/>
    <cellStyle name="Currency 3 14 2" xfId="6781" xr:uid="{00000000-0005-0000-0000-0000760B0000}"/>
    <cellStyle name="Currency 3 15" xfId="3872" xr:uid="{00000000-0005-0000-0000-0000770B0000}"/>
    <cellStyle name="Currency 3 2" xfId="946" xr:uid="{00000000-0005-0000-0000-0000780B0000}"/>
    <cellStyle name="Currency 3 2 10" xfId="947" xr:uid="{00000000-0005-0000-0000-0000790B0000}"/>
    <cellStyle name="Currency 3 2 10 2" xfId="948" xr:uid="{00000000-0005-0000-0000-00007A0B0000}"/>
    <cellStyle name="Currency 3 2 10 2 2" xfId="6791" xr:uid="{00000000-0005-0000-0000-00007B0B0000}"/>
    <cellStyle name="Currency 3 2 10 2 3" xfId="4821" xr:uid="{00000000-0005-0000-0000-00007C0B0000}"/>
    <cellStyle name="Currency 3 2 10 3" xfId="6790" xr:uid="{00000000-0005-0000-0000-00007D0B0000}"/>
    <cellStyle name="Currency 3 2 10 4" xfId="4820" xr:uid="{00000000-0005-0000-0000-00007E0B0000}"/>
    <cellStyle name="Currency 3 2 11" xfId="949" xr:uid="{00000000-0005-0000-0000-00007F0B0000}"/>
    <cellStyle name="Currency 3 2 11 2" xfId="950" xr:uid="{00000000-0005-0000-0000-0000800B0000}"/>
    <cellStyle name="Currency 3 2 11 2 2" xfId="6793" xr:uid="{00000000-0005-0000-0000-0000810B0000}"/>
    <cellStyle name="Currency 3 2 11 2 3" xfId="4823" xr:uid="{00000000-0005-0000-0000-0000820B0000}"/>
    <cellStyle name="Currency 3 2 11 3" xfId="6792" xr:uid="{00000000-0005-0000-0000-0000830B0000}"/>
    <cellStyle name="Currency 3 2 11 4" xfId="4822" xr:uid="{00000000-0005-0000-0000-0000840B0000}"/>
    <cellStyle name="Currency 3 2 12" xfId="951" xr:uid="{00000000-0005-0000-0000-0000850B0000}"/>
    <cellStyle name="Currency 3 2 12 2" xfId="6794" xr:uid="{00000000-0005-0000-0000-0000860B0000}"/>
    <cellStyle name="Currency 3 2 12 3" xfId="4824" xr:uid="{00000000-0005-0000-0000-0000870B0000}"/>
    <cellStyle name="Currency 3 2 13" xfId="6789" xr:uid="{00000000-0005-0000-0000-0000880B0000}"/>
    <cellStyle name="Currency 3 2 14" xfId="4819" xr:uid="{00000000-0005-0000-0000-0000890B0000}"/>
    <cellStyle name="Currency 3 2 2" xfId="952" xr:uid="{00000000-0005-0000-0000-00008A0B0000}"/>
    <cellStyle name="Currency 3 2 2 10" xfId="6795" xr:uid="{00000000-0005-0000-0000-00008B0B0000}"/>
    <cellStyle name="Currency 3 2 2 11" xfId="4825" xr:uid="{00000000-0005-0000-0000-00008C0B0000}"/>
    <cellStyle name="Currency 3 2 2 2" xfId="953" xr:uid="{00000000-0005-0000-0000-00008D0B0000}"/>
    <cellStyle name="Currency 3 2 2 2 2" xfId="954" xr:uid="{00000000-0005-0000-0000-00008E0B0000}"/>
    <cellStyle name="Currency 3 2 2 2 2 2" xfId="955" xr:uid="{00000000-0005-0000-0000-00008F0B0000}"/>
    <cellStyle name="Currency 3 2 2 2 2 2 2" xfId="6798" xr:uid="{00000000-0005-0000-0000-0000900B0000}"/>
    <cellStyle name="Currency 3 2 2 2 2 2 3" xfId="4828" xr:uid="{00000000-0005-0000-0000-0000910B0000}"/>
    <cellStyle name="Currency 3 2 2 2 2 3" xfId="6797" xr:uid="{00000000-0005-0000-0000-0000920B0000}"/>
    <cellStyle name="Currency 3 2 2 2 2 4" xfId="4827" xr:uid="{00000000-0005-0000-0000-0000930B0000}"/>
    <cellStyle name="Currency 3 2 2 2 3" xfId="956" xr:uid="{00000000-0005-0000-0000-0000940B0000}"/>
    <cellStyle name="Currency 3 2 2 2 3 2" xfId="6799" xr:uid="{00000000-0005-0000-0000-0000950B0000}"/>
    <cellStyle name="Currency 3 2 2 2 3 3" xfId="4829" xr:uid="{00000000-0005-0000-0000-0000960B0000}"/>
    <cellStyle name="Currency 3 2 2 2 4" xfId="6796" xr:uid="{00000000-0005-0000-0000-0000970B0000}"/>
    <cellStyle name="Currency 3 2 2 2 5" xfId="4826" xr:uid="{00000000-0005-0000-0000-0000980B0000}"/>
    <cellStyle name="Currency 3 2 2 3" xfId="957" xr:uid="{00000000-0005-0000-0000-0000990B0000}"/>
    <cellStyle name="Currency 3 2 2 3 2" xfId="958" xr:uid="{00000000-0005-0000-0000-00009A0B0000}"/>
    <cellStyle name="Currency 3 2 2 3 2 2" xfId="959" xr:uid="{00000000-0005-0000-0000-00009B0B0000}"/>
    <cellStyle name="Currency 3 2 2 3 2 2 2" xfId="6802" xr:uid="{00000000-0005-0000-0000-00009C0B0000}"/>
    <cellStyle name="Currency 3 2 2 3 2 2 3" xfId="4832" xr:uid="{00000000-0005-0000-0000-00009D0B0000}"/>
    <cellStyle name="Currency 3 2 2 3 2 3" xfId="6801" xr:uid="{00000000-0005-0000-0000-00009E0B0000}"/>
    <cellStyle name="Currency 3 2 2 3 2 4" xfId="4831" xr:uid="{00000000-0005-0000-0000-00009F0B0000}"/>
    <cellStyle name="Currency 3 2 2 3 3" xfId="960" xr:uid="{00000000-0005-0000-0000-0000A00B0000}"/>
    <cellStyle name="Currency 3 2 2 3 3 2" xfId="6803" xr:uid="{00000000-0005-0000-0000-0000A10B0000}"/>
    <cellStyle name="Currency 3 2 2 3 3 3" xfId="4833" xr:uid="{00000000-0005-0000-0000-0000A20B0000}"/>
    <cellStyle name="Currency 3 2 2 3 4" xfId="6800" xr:uid="{00000000-0005-0000-0000-0000A30B0000}"/>
    <cellStyle name="Currency 3 2 2 3 5" xfId="4830" xr:uid="{00000000-0005-0000-0000-0000A40B0000}"/>
    <cellStyle name="Currency 3 2 2 4" xfId="961" xr:uid="{00000000-0005-0000-0000-0000A50B0000}"/>
    <cellStyle name="Currency 3 2 2 4 2" xfId="962" xr:uid="{00000000-0005-0000-0000-0000A60B0000}"/>
    <cellStyle name="Currency 3 2 2 4 2 2" xfId="963" xr:uid="{00000000-0005-0000-0000-0000A70B0000}"/>
    <cellStyle name="Currency 3 2 2 4 2 2 2" xfId="6806" xr:uid="{00000000-0005-0000-0000-0000A80B0000}"/>
    <cellStyle name="Currency 3 2 2 4 2 2 3" xfId="4836" xr:uid="{00000000-0005-0000-0000-0000A90B0000}"/>
    <cellStyle name="Currency 3 2 2 4 2 3" xfId="6805" xr:uid="{00000000-0005-0000-0000-0000AA0B0000}"/>
    <cellStyle name="Currency 3 2 2 4 2 4" xfId="4835" xr:uid="{00000000-0005-0000-0000-0000AB0B0000}"/>
    <cellStyle name="Currency 3 2 2 4 3" xfId="964" xr:uid="{00000000-0005-0000-0000-0000AC0B0000}"/>
    <cellStyle name="Currency 3 2 2 4 3 2" xfId="6807" xr:uid="{00000000-0005-0000-0000-0000AD0B0000}"/>
    <cellStyle name="Currency 3 2 2 4 3 3" xfId="4837" xr:uid="{00000000-0005-0000-0000-0000AE0B0000}"/>
    <cellStyle name="Currency 3 2 2 4 4" xfId="6804" xr:uid="{00000000-0005-0000-0000-0000AF0B0000}"/>
    <cellStyle name="Currency 3 2 2 4 5" xfId="4834" xr:uid="{00000000-0005-0000-0000-0000B00B0000}"/>
    <cellStyle name="Currency 3 2 2 5" xfId="965" xr:uid="{00000000-0005-0000-0000-0000B10B0000}"/>
    <cellStyle name="Currency 3 2 2 5 2" xfId="966" xr:uid="{00000000-0005-0000-0000-0000B20B0000}"/>
    <cellStyle name="Currency 3 2 2 5 2 2" xfId="967" xr:uid="{00000000-0005-0000-0000-0000B30B0000}"/>
    <cellStyle name="Currency 3 2 2 5 2 2 2" xfId="6810" xr:uid="{00000000-0005-0000-0000-0000B40B0000}"/>
    <cellStyle name="Currency 3 2 2 5 2 2 3" xfId="4840" xr:uid="{00000000-0005-0000-0000-0000B50B0000}"/>
    <cellStyle name="Currency 3 2 2 5 2 3" xfId="6809" xr:uid="{00000000-0005-0000-0000-0000B60B0000}"/>
    <cellStyle name="Currency 3 2 2 5 2 4" xfId="4839" xr:uid="{00000000-0005-0000-0000-0000B70B0000}"/>
    <cellStyle name="Currency 3 2 2 5 3" xfId="968" xr:uid="{00000000-0005-0000-0000-0000B80B0000}"/>
    <cellStyle name="Currency 3 2 2 5 3 2" xfId="6811" xr:uid="{00000000-0005-0000-0000-0000B90B0000}"/>
    <cellStyle name="Currency 3 2 2 5 3 3" xfId="4841" xr:uid="{00000000-0005-0000-0000-0000BA0B0000}"/>
    <cellStyle name="Currency 3 2 2 5 4" xfId="6808" xr:uid="{00000000-0005-0000-0000-0000BB0B0000}"/>
    <cellStyle name="Currency 3 2 2 5 5" xfId="4838" xr:uid="{00000000-0005-0000-0000-0000BC0B0000}"/>
    <cellStyle name="Currency 3 2 2 6" xfId="969" xr:uid="{00000000-0005-0000-0000-0000BD0B0000}"/>
    <cellStyle name="Currency 3 2 2 6 2" xfId="970" xr:uid="{00000000-0005-0000-0000-0000BE0B0000}"/>
    <cellStyle name="Currency 3 2 2 6 2 2" xfId="6813" xr:uid="{00000000-0005-0000-0000-0000BF0B0000}"/>
    <cellStyle name="Currency 3 2 2 6 2 3" xfId="4843" xr:uid="{00000000-0005-0000-0000-0000C00B0000}"/>
    <cellStyle name="Currency 3 2 2 6 3" xfId="6812" xr:uid="{00000000-0005-0000-0000-0000C10B0000}"/>
    <cellStyle name="Currency 3 2 2 6 4" xfId="4842" xr:uid="{00000000-0005-0000-0000-0000C20B0000}"/>
    <cellStyle name="Currency 3 2 2 7" xfId="971" xr:uid="{00000000-0005-0000-0000-0000C30B0000}"/>
    <cellStyle name="Currency 3 2 2 7 2" xfId="972" xr:uid="{00000000-0005-0000-0000-0000C40B0000}"/>
    <cellStyle name="Currency 3 2 2 7 2 2" xfId="6815" xr:uid="{00000000-0005-0000-0000-0000C50B0000}"/>
    <cellStyle name="Currency 3 2 2 7 2 3" xfId="4845" xr:uid="{00000000-0005-0000-0000-0000C60B0000}"/>
    <cellStyle name="Currency 3 2 2 7 3" xfId="6814" xr:uid="{00000000-0005-0000-0000-0000C70B0000}"/>
    <cellStyle name="Currency 3 2 2 7 4" xfId="4844" xr:uid="{00000000-0005-0000-0000-0000C80B0000}"/>
    <cellStyle name="Currency 3 2 2 8" xfId="973" xr:uid="{00000000-0005-0000-0000-0000C90B0000}"/>
    <cellStyle name="Currency 3 2 2 8 2" xfId="974" xr:uid="{00000000-0005-0000-0000-0000CA0B0000}"/>
    <cellStyle name="Currency 3 2 2 8 2 2" xfId="6817" xr:uid="{00000000-0005-0000-0000-0000CB0B0000}"/>
    <cellStyle name="Currency 3 2 2 8 2 3" xfId="4847" xr:uid="{00000000-0005-0000-0000-0000CC0B0000}"/>
    <cellStyle name="Currency 3 2 2 8 3" xfId="6816" xr:uid="{00000000-0005-0000-0000-0000CD0B0000}"/>
    <cellStyle name="Currency 3 2 2 8 4" xfId="4846" xr:uid="{00000000-0005-0000-0000-0000CE0B0000}"/>
    <cellStyle name="Currency 3 2 2 9" xfId="975" xr:uid="{00000000-0005-0000-0000-0000CF0B0000}"/>
    <cellStyle name="Currency 3 2 2 9 2" xfId="6818" xr:uid="{00000000-0005-0000-0000-0000D00B0000}"/>
    <cellStyle name="Currency 3 2 2 9 3" xfId="4848" xr:uid="{00000000-0005-0000-0000-0000D10B0000}"/>
    <cellStyle name="Currency 3 2 3" xfId="976" xr:uid="{00000000-0005-0000-0000-0000D20B0000}"/>
    <cellStyle name="Currency 3 2 3 10" xfId="6819" xr:uid="{00000000-0005-0000-0000-0000D30B0000}"/>
    <cellStyle name="Currency 3 2 3 11" xfId="4849" xr:uid="{00000000-0005-0000-0000-0000D40B0000}"/>
    <cellStyle name="Currency 3 2 3 2" xfId="977" xr:uid="{00000000-0005-0000-0000-0000D50B0000}"/>
    <cellStyle name="Currency 3 2 3 2 2" xfId="978" xr:uid="{00000000-0005-0000-0000-0000D60B0000}"/>
    <cellStyle name="Currency 3 2 3 2 2 2" xfId="979" xr:uid="{00000000-0005-0000-0000-0000D70B0000}"/>
    <cellStyle name="Currency 3 2 3 2 2 2 2" xfId="6822" xr:uid="{00000000-0005-0000-0000-0000D80B0000}"/>
    <cellStyle name="Currency 3 2 3 2 2 2 3" xfId="4852" xr:uid="{00000000-0005-0000-0000-0000D90B0000}"/>
    <cellStyle name="Currency 3 2 3 2 2 3" xfId="6821" xr:uid="{00000000-0005-0000-0000-0000DA0B0000}"/>
    <cellStyle name="Currency 3 2 3 2 2 4" xfId="4851" xr:uid="{00000000-0005-0000-0000-0000DB0B0000}"/>
    <cellStyle name="Currency 3 2 3 2 3" xfId="980" xr:uid="{00000000-0005-0000-0000-0000DC0B0000}"/>
    <cellStyle name="Currency 3 2 3 2 3 2" xfId="6823" xr:uid="{00000000-0005-0000-0000-0000DD0B0000}"/>
    <cellStyle name="Currency 3 2 3 2 3 3" xfId="4853" xr:uid="{00000000-0005-0000-0000-0000DE0B0000}"/>
    <cellStyle name="Currency 3 2 3 2 4" xfId="6820" xr:uid="{00000000-0005-0000-0000-0000DF0B0000}"/>
    <cellStyle name="Currency 3 2 3 2 5" xfId="4850" xr:uid="{00000000-0005-0000-0000-0000E00B0000}"/>
    <cellStyle name="Currency 3 2 3 3" xfId="981" xr:uid="{00000000-0005-0000-0000-0000E10B0000}"/>
    <cellStyle name="Currency 3 2 3 3 2" xfId="982" xr:uid="{00000000-0005-0000-0000-0000E20B0000}"/>
    <cellStyle name="Currency 3 2 3 3 2 2" xfId="983" xr:uid="{00000000-0005-0000-0000-0000E30B0000}"/>
    <cellStyle name="Currency 3 2 3 3 2 2 2" xfId="6826" xr:uid="{00000000-0005-0000-0000-0000E40B0000}"/>
    <cellStyle name="Currency 3 2 3 3 2 2 3" xfId="4856" xr:uid="{00000000-0005-0000-0000-0000E50B0000}"/>
    <cellStyle name="Currency 3 2 3 3 2 3" xfId="6825" xr:uid="{00000000-0005-0000-0000-0000E60B0000}"/>
    <cellStyle name="Currency 3 2 3 3 2 4" xfId="4855" xr:uid="{00000000-0005-0000-0000-0000E70B0000}"/>
    <cellStyle name="Currency 3 2 3 3 3" xfId="984" xr:uid="{00000000-0005-0000-0000-0000E80B0000}"/>
    <cellStyle name="Currency 3 2 3 3 3 2" xfId="6827" xr:uid="{00000000-0005-0000-0000-0000E90B0000}"/>
    <cellStyle name="Currency 3 2 3 3 3 3" xfId="4857" xr:uid="{00000000-0005-0000-0000-0000EA0B0000}"/>
    <cellStyle name="Currency 3 2 3 3 4" xfId="6824" xr:uid="{00000000-0005-0000-0000-0000EB0B0000}"/>
    <cellStyle name="Currency 3 2 3 3 5" xfId="4854" xr:uid="{00000000-0005-0000-0000-0000EC0B0000}"/>
    <cellStyle name="Currency 3 2 3 4" xfId="985" xr:uid="{00000000-0005-0000-0000-0000ED0B0000}"/>
    <cellStyle name="Currency 3 2 3 4 2" xfId="986" xr:uid="{00000000-0005-0000-0000-0000EE0B0000}"/>
    <cellStyle name="Currency 3 2 3 4 2 2" xfId="987" xr:uid="{00000000-0005-0000-0000-0000EF0B0000}"/>
    <cellStyle name="Currency 3 2 3 4 2 2 2" xfId="6830" xr:uid="{00000000-0005-0000-0000-0000F00B0000}"/>
    <cellStyle name="Currency 3 2 3 4 2 2 3" xfId="4860" xr:uid="{00000000-0005-0000-0000-0000F10B0000}"/>
    <cellStyle name="Currency 3 2 3 4 2 3" xfId="6829" xr:uid="{00000000-0005-0000-0000-0000F20B0000}"/>
    <cellStyle name="Currency 3 2 3 4 2 4" xfId="4859" xr:uid="{00000000-0005-0000-0000-0000F30B0000}"/>
    <cellStyle name="Currency 3 2 3 4 3" xfId="988" xr:uid="{00000000-0005-0000-0000-0000F40B0000}"/>
    <cellStyle name="Currency 3 2 3 4 3 2" xfId="6831" xr:uid="{00000000-0005-0000-0000-0000F50B0000}"/>
    <cellStyle name="Currency 3 2 3 4 3 3" xfId="4861" xr:uid="{00000000-0005-0000-0000-0000F60B0000}"/>
    <cellStyle name="Currency 3 2 3 4 4" xfId="6828" xr:uid="{00000000-0005-0000-0000-0000F70B0000}"/>
    <cellStyle name="Currency 3 2 3 4 5" xfId="4858" xr:uid="{00000000-0005-0000-0000-0000F80B0000}"/>
    <cellStyle name="Currency 3 2 3 5" xfId="989" xr:uid="{00000000-0005-0000-0000-0000F90B0000}"/>
    <cellStyle name="Currency 3 2 3 5 2" xfId="990" xr:uid="{00000000-0005-0000-0000-0000FA0B0000}"/>
    <cellStyle name="Currency 3 2 3 5 2 2" xfId="991" xr:uid="{00000000-0005-0000-0000-0000FB0B0000}"/>
    <cellStyle name="Currency 3 2 3 5 2 2 2" xfId="6834" xr:uid="{00000000-0005-0000-0000-0000FC0B0000}"/>
    <cellStyle name="Currency 3 2 3 5 2 2 3" xfId="4864" xr:uid="{00000000-0005-0000-0000-0000FD0B0000}"/>
    <cellStyle name="Currency 3 2 3 5 2 3" xfId="6833" xr:uid="{00000000-0005-0000-0000-0000FE0B0000}"/>
    <cellStyle name="Currency 3 2 3 5 2 4" xfId="4863" xr:uid="{00000000-0005-0000-0000-0000FF0B0000}"/>
    <cellStyle name="Currency 3 2 3 5 3" xfId="992" xr:uid="{00000000-0005-0000-0000-0000000C0000}"/>
    <cellStyle name="Currency 3 2 3 5 3 2" xfId="6835" xr:uid="{00000000-0005-0000-0000-0000010C0000}"/>
    <cellStyle name="Currency 3 2 3 5 3 3" xfId="4865" xr:uid="{00000000-0005-0000-0000-0000020C0000}"/>
    <cellStyle name="Currency 3 2 3 5 4" xfId="6832" xr:uid="{00000000-0005-0000-0000-0000030C0000}"/>
    <cellStyle name="Currency 3 2 3 5 5" xfId="4862" xr:uid="{00000000-0005-0000-0000-0000040C0000}"/>
    <cellStyle name="Currency 3 2 3 6" xfId="993" xr:uid="{00000000-0005-0000-0000-0000050C0000}"/>
    <cellStyle name="Currency 3 2 3 6 2" xfId="994" xr:uid="{00000000-0005-0000-0000-0000060C0000}"/>
    <cellStyle name="Currency 3 2 3 6 2 2" xfId="6837" xr:uid="{00000000-0005-0000-0000-0000070C0000}"/>
    <cellStyle name="Currency 3 2 3 6 2 3" xfId="4867" xr:uid="{00000000-0005-0000-0000-0000080C0000}"/>
    <cellStyle name="Currency 3 2 3 6 3" xfId="6836" xr:uid="{00000000-0005-0000-0000-0000090C0000}"/>
    <cellStyle name="Currency 3 2 3 6 4" xfId="4866" xr:uid="{00000000-0005-0000-0000-00000A0C0000}"/>
    <cellStyle name="Currency 3 2 3 7" xfId="995" xr:uid="{00000000-0005-0000-0000-00000B0C0000}"/>
    <cellStyle name="Currency 3 2 3 7 2" xfId="996" xr:uid="{00000000-0005-0000-0000-00000C0C0000}"/>
    <cellStyle name="Currency 3 2 3 7 2 2" xfId="6839" xr:uid="{00000000-0005-0000-0000-00000D0C0000}"/>
    <cellStyle name="Currency 3 2 3 7 2 3" xfId="4869" xr:uid="{00000000-0005-0000-0000-00000E0C0000}"/>
    <cellStyle name="Currency 3 2 3 7 3" xfId="6838" xr:uid="{00000000-0005-0000-0000-00000F0C0000}"/>
    <cellStyle name="Currency 3 2 3 7 4" xfId="4868" xr:uid="{00000000-0005-0000-0000-0000100C0000}"/>
    <cellStyle name="Currency 3 2 3 8" xfId="997" xr:uid="{00000000-0005-0000-0000-0000110C0000}"/>
    <cellStyle name="Currency 3 2 3 8 2" xfId="998" xr:uid="{00000000-0005-0000-0000-0000120C0000}"/>
    <cellStyle name="Currency 3 2 3 8 2 2" xfId="6841" xr:uid="{00000000-0005-0000-0000-0000130C0000}"/>
    <cellStyle name="Currency 3 2 3 8 2 3" xfId="4871" xr:uid="{00000000-0005-0000-0000-0000140C0000}"/>
    <cellStyle name="Currency 3 2 3 8 3" xfId="6840" xr:uid="{00000000-0005-0000-0000-0000150C0000}"/>
    <cellStyle name="Currency 3 2 3 8 4" xfId="4870" xr:uid="{00000000-0005-0000-0000-0000160C0000}"/>
    <cellStyle name="Currency 3 2 3 9" xfId="999" xr:uid="{00000000-0005-0000-0000-0000170C0000}"/>
    <cellStyle name="Currency 3 2 3 9 2" xfId="6842" xr:uid="{00000000-0005-0000-0000-0000180C0000}"/>
    <cellStyle name="Currency 3 2 3 9 3" xfId="4872" xr:uid="{00000000-0005-0000-0000-0000190C0000}"/>
    <cellStyle name="Currency 3 2 4" xfId="1000" xr:uid="{00000000-0005-0000-0000-00001A0C0000}"/>
    <cellStyle name="Currency 3 2 4 10" xfId="6843" xr:uid="{00000000-0005-0000-0000-00001B0C0000}"/>
    <cellStyle name="Currency 3 2 4 11" xfId="4873" xr:uid="{00000000-0005-0000-0000-00001C0C0000}"/>
    <cellStyle name="Currency 3 2 4 2" xfId="1001" xr:uid="{00000000-0005-0000-0000-00001D0C0000}"/>
    <cellStyle name="Currency 3 2 4 2 2" xfId="1002" xr:uid="{00000000-0005-0000-0000-00001E0C0000}"/>
    <cellStyle name="Currency 3 2 4 2 2 2" xfId="1003" xr:uid="{00000000-0005-0000-0000-00001F0C0000}"/>
    <cellStyle name="Currency 3 2 4 2 2 2 2" xfId="6846" xr:uid="{00000000-0005-0000-0000-0000200C0000}"/>
    <cellStyle name="Currency 3 2 4 2 2 2 3" xfId="4876" xr:uid="{00000000-0005-0000-0000-0000210C0000}"/>
    <cellStyle name="Currency 3 2 4 2 2 3" xfId="6845" xr:uid="{00000000-0005-0000-0000-0000220C0000}"/>
    <cellStyle name="Currency 3 2 4 2 2 4" xfId="4875" xr:uid="{00000000-0005-0000-0000-0000230C0000}"/>
    <cellStyle name="Currency 3 2 4 2 3" xfId="1004" xr:uid="{00000000-0005-0000-0000-0000240C0000}"/>
    <cellStyle name="Currency 3 2 4 2 3 2" xfId="6847" xr:uid="{00000000-0005-0000-0000-0000250C0000}"/>
    <cellStyle name="Currency 3 2 4 2 3 3" xfId="4877" xr:uid="{00000000-0005-0000-0000-0000260C0000}"/>
    <cellStyle name="Currency 3 2 4 2 4" xfId="6844" xr:uid="{00000000-0005-0000-0000-0000270C0000}"/>
    <cellStyle name="Currency 3 2 4 2 5" xfId="4874" xr:uid="{00000000-0005-0000-0000-0000280C0000}"/>
    <cellStyle name="Currency 3 2 4 3" xfId="1005" xr:uid="{00000000-0005-0000-0000-0000290C0000}"/>
    <cellStyle name="Currency 3 2 4 3 2" xfId="1006" xr:uid="{00000000-0005-0000-0000-00002A0C0000}"/>
    <cellStyle name="Currency 3 2 4 3 2 2" xfId="1007" xr:uid="{00000000-0005-0000-0000-00002B0C0000}"/>
    <cellStyle name="Currency 3 2 4 3 2 2 2" xfId="6850" xr:uid="{00000000-0005-0000-0000-00002C0C0000}"/>
    <cellStyle name="Currency 3 2 4 3 2 2 3" xfId="4880" xr:uid="{00000000-0005-0000-0000-00002D0C0000}"/>
    <cellStyle name="Currency 3 2 4 3 2 3" xfId="6849" xr:uid="{00000000-0005-0000-0000-00002E0C0000}"/>
    <cellStyle name="Currency 3 2 4 3 2 4" xfId="4879" xr:uid="{00000000-0005-0000-0000-00002F0C0000}"/>
    <cellStyle name="Currency 3 2 4 3 3" xfId="1008" xr:uid="{00000000-0005-0000-0000-0000300C0000}"/>
    <cellStyle name="Currency 3 2 4 3 3 2" xfId="6851" xr:uid="{00000000-0005-0000-0000-0000310C0000}"/>
    <cellStyle name="Currency 3 2 4 3 3 3" xfId="4881" xr:uid="{00000000-0005-0000-0000-0000320C0000}"/>
    <cellStyle name="Currency 3 2 4 3 4" xfId="6848" xr:uid="{00000000-0005-0000-0000-0000330C0000}"/>
    <cellStyle name="Currency 3 2 4 3 5" xfId="4878" xr:uid="{00000000-0005-0000-0000-0000340C0000}"/>
    <cellStyle name="Currency 3 2 4 4" xfId="1009" xr:uid="{00000000-0005-0000-0000-0000350C0000}"/>
    <cellStyle name="Currency 3 2 4 4 2" xfId="1010" xr:uid="{00000000-0005-0000-0000-0000360C0000}"/>
    <cellStyle name="Currency 3 2 4 4 2 2" xfId="1011" xr:uid="{00000000-0005-0000-0000-0000370C0000}"/>
    <cellStyle name="Currency 3 2 4 4 2 2 2" xfId="6854" xr:uid="{00000000-0005-0000-0000-0000380C0000}"/>
    <cellStyle name="Currency 3 2 4 4 2 2 3" xfId="4884" xr:uid="{00000000-0005-0000-0000-0000390C0000}"/>
    <cellStyle name="Currency 3 2 4 4 2 3" xfId="6853" xr:uid="{00000000-0005-0000-0000-00003A0C0000}"/>
    <cellStyle name="Currency 3 2 4 4 2 4" xfId="4883" xr:uid="{00000000-0005-0000-0000-00003B0C0000}"/>
    <cellStyle name="Currency 3 2 4 4 3" xfId="1012" xr:uid="{00000000-0005-0000-0000-00003C0C0000}"/>
    <cellStyle name="Currency 3 2 4 4 3 2" xfId="6855" xr:uid="{00000000-0005-0000-0000-00003D0C0000}"/>
    <cellStyle name="Currency 3 2 4 4 3 3" xfId="4885" xr:uid="{00000000-0005-0000-0000-00003E0C0000}"/>
    <cellStyle name="Currency 3 2 4 4 4" xfId="6852" xr:uid="{00000000-0005-0000-0000-00003F0C0000}"/>
    <cellStyle name="Currency 3 2 4 4 5" xfId="4882" xr:uid="{00000000-0005-0000-0000-0000400C0000}"/>
    <cellStyle name="Currency 3 2 4 5" xfId="1013" xr:uid="{00000000-0005-0000-0000-0000410C0000}"/>
    <cellStyle name="Currency 3 2 4 5 2" xfId="1014" xr:uid="{00000000-0005-0000-0000-0000420C0000}"/>
    <cellStyle name="Currency 3 2 4 5 2 2" xfId="1015" xr:uid="{00000000-0005-0000-0000-0000430C0000}"/>
    <cellStyle name="Currency 3 2 4 5 2 2 2" xfId="6858" xr:uid="{00000000-0005-0000-0000-0000440C0000}"/>
    <cellStyle name="Currency 3 2 4 5 2 2 3" xfId="4888" xr:uid="{00000000-0005-0000-0000-0000450C0000}"/>
    <cellStyle name="Currency 3 2 4 5 2 3" xfId="6857" xr:uid="{00000000-0005-0000-0000-0000460C0000}"/>
    <cellStyle name="Currency 3 2 4 5 2 4" xfId="4887" xr:uid="{00000000-0005-0000-0000-0000470C0000}"/>
    <cellStyle name="Currency 3 2 4 5 3" xfId="1016" xr:uid="{00000000-0005-0000-0000-0000480C0000}"/>
    <cellStyle name="Currency 3 2 4 5 3 2" xfId="6859" xr:uid="{00000000-0005-0000-0000-0000490C0000}"/>
    <cellStyle name="Currency 3 2 4 5 3 3" xfId="4889" xr:uid="{00000000-0005-0000-0000-00004A0C0000}"/>
    <cellStyle name="Currency 3 2 4 5 4" xfId="6856" xr:uid="{00000000-0005-0000-0000-00004B0C0000}"/>
    <cellStyle name="Currency 3 2 4 5 5" xfId="4886" xr:uid="{00000000-0005-0000-0000-00004C0C0000}"/>
    <cellStyle name="Currency 3 2 4 6" xfId="1017" xr:uid="{00000000-0005-0000-0000-00004D0C0000}"/>
    <cellStyle name="Currency 3 2 4 6 2" xfId="1018" xr:uid="{00000000-0005-0000-0000-00004E0C0000}"/>
    <cellStyle name="Currency 3 2 4 6 2 2" xfId="6861" xr:uid="{00000000-0005-0000-0000-00004F0C0000}"/>
    <cellStyle name="Currency 3 2 4 6 2 3" xfId="4891" xr:uid="{00000000-0005-0000-0000-0000500C0000}"/>
    <cellStyle name="Currency 3 2 4 6 3" xfId="6860" xr:uid="{00000000-0005-0000-0000-0000510C0000}"/>
    <cellStyle name="Currency 3 2 4 6 4" xfId="4890" xr:uid="{00000000-0005-0000-0000-0000520C0000}"/>
    <cellStyle name="Currency 3 2 4 7" xfId="1019" xr:uid="{00000000-0005-0000-0000-0000530C0000}"/>
    <cellStyle name="Currency 3 2 4 7 2" xfId="1020" xr:uid="{00000000-0005-0000-0000-0000540C0000}"/>
    <cellStyle name="Currency 3 2 4 7 2 2" xfId="6863" xr:uid="{00000000-0005-0000-0000-0000550C0000}"/>
    <cellStyle name="Currency 3 2 4 7 2 3" xfId="4893" xr:uid="{00000000-0005-0000-0000-0000560C0000}"/>
    <cellStyle name="Currency 3 2 4 7 3" xfId="6862" xr:uid="{00000000-0005-0000-0000-0000570C0000}"/>
    <cellStyle name="Currency 3 2 4 7 4" xfId="4892" xr:uid="{00000000-0005-0000-0000-0000580C0000}"/>
    <cellStyle name="Currency 3 2 4 8" xfId="1021" xr:uid="{00000000-0005-0000-0000-0000590C0000}"/>
    <cellStyle name="Currency 3 2 4 8 2" xfId="1022" xr:uid="{00000000-0005-0000-0000-00005A0C0000}"/>
    <cellStyle name="Currency 3 2 4 8 2 2" xfId="6865" xr:uid="{00000000-0005-0000-0000-00005B0C0000}"/>
    <cellStyle name="Currency 3 2 4 8 2 3" xfId="4895" xr:uid="{00000000-0005-0000-0000-00005C0C0000}"/>
    <cellStyle name="Currency 3 2 4 8 3" xfId="6864" xr:uid="{00000000-0005-0000-0000-00005D0C0000}"/>
    <cellStyle name="Currency 3 2 4 8 4" xfId="4894" xr:uid="{00000000-0005-0000-0000-00005E0C0000}"/>
    <cellStyle name="Currency 3 2 4 9" xfId="1023" xr:uid="{00000000-0005-0000-0000-00005F0C0000}"/>
    <cellStyle name="Currency 3 2 4 9 2" xfId="6866" xr:uid="{00000000-0005-0000-0000-0000600C0000}"/>
    <cellStyle name="Currency 3 2 4 9 3" xfId="4896" xr:uid="{00000000-0005-0000-0000-0000610C0000}"/>
    <cellStyle name="Currency 3 2 5" xfId="1024" xr:uid="{00000000-0005-0000-0000-0000620C0000}"/>
    <cellStyle name="Currency 3 2 5 2" xfId="1025" xr:uid="{00000000-0005-0000-0000-0000630C0000}"/>
    <cellStyle name="Currency 3 2 5 2 2" xfId="1026" xr:uid="{00000000-0005-0000-0000-0000640C0000}"/>
    <cellStyle name="Currency 3 2 5 2 2 2" xfId="6869" xr:uid="{00000000-0005-0000-0000-0000650C0000}"/>
    <cellStyle name="Currency 3 2 5 2 2 3" xfId="4899" xr:uid="{00000000-0005-0000-0000-0000660C0000}"/>
    <cellStyle name="Currency 3 2 5 2 3" xfId="6868" xr:uid="{00000000-0005-0000-0000-0000670C0000}"/>
    <cellStyle name="Currency 3 2 5 2 4" xfId="4898" xr:uid="{00000000-0005-0000-0000-0000680C0000}"/>
    <cellStyle name="Currency 3 2 5 3" xfId="1027" xr:uid="{00000000-0005-0000-0000-0000690C0000}"/>
    <cellStyle name="Currency 3 2 5 3 2" xfId="6870" xr:uid="{00000000-0005-0000-0000-00006A0C0000}"/>
    <cellStyle name="Currency 3 2 5 3 3" xfId="4900" xr:uid="{00000000-0005-0000-0000-00006B0C0000}"/>
    <cellStyle name="Currency 3 2 5 4" xfId="6867" xr:uid="{00000000-0005-0000-0000-00006C0C0000}"/>
    <cellStyle name="Currency 3 2 5 5" xfId="4897" xr:uid="{00000000-0005-0000-0000-00006D0C0000}"/>
    <cellStyle name="Currency 3 2 6" xfId="1028" xr:uid="{00000000-0005-0000-0000-00006E0C0000}"/>
    <cellStyle name="Currency 3 2 6 2" xfId="1029" xr:uid="{00000000-0005-0000-0000-00006F0C0000}"/>
    <cellStyle name="Currency 3 2 6 2 2" xfId="1030" xr:uid="{00000000-0005-0000-0000-0000700C0000}"/>
    <cellStyle name="Currency 3 2 6 2 2 2" xfId="6873" xr:uid="{00000000-0005-0000-0000-0000710C0000}"/>
    <cellStyle name="Currency 3 2 6 2 2 3" xfId="4903" xr:uid="{00000000-0005-0000-0000-0000720C0000}"/>
    <cellStyle name="Currency 3 2 6 2 3" xfId="6872" xr:uid="{00000000-0005-0000-0000-0000730C0000}"/>
    <cellStyle name="Currency 3 2 6 2 4" xfId="4902" xr:uid="{00000000-0005-0000-0000-0000740C0000}"/>
    <cellStyle name="Currency 3 2 6 3" xfId="1031" xr:uid="{00000000-0005-0000-0000-0000750C0000}"/>
    <cellStyle name="Currency 3 2 6 3 2" xfId="6874" xr:uid="{00000000-0005-0000-0000-0000760C0000}"/>
    <cellStyle name="Currency 3 2 6 3 3" xfId="4904" xr:uid="{00000000-0005-0000-0000-0000770C0000}"/>
    <cellStyle name="Currency 3 2 6 4" xfId="6871" xr:uid="{00000000-0005-0000-0000-0000780C0000}"/>
    <cellStyle name="Currency 3 2 6 5" xfId="4901" xr:uid="{00000000-0005-0000-0000-0000790C0000}"/>
    <cellStyle name="Currency 3 2 7" xfId="1032" xr:uid="{00000000-0005-0000-0000-00007A0C0000}"/>
    <cellStyle name="Currency 3 2 7 2" xfId="1033" xr:uid="{00000000-0005-0000-0000-00007B0C0000}"/>
    <cellStyle name="Currency 3 2 7 2 2" xfId="1034" xr:uid="{00000000-0005-0000-0000-00007C0C0000}"/>
    <cellStyle name="Currency 3 2 7 2 2 2" xfId="6877" xr:uid="{00000000-0005-0000-0000-00007D0C0000}"/>
    <cellStyle name="Currency 3 2 7 2 2 3" xfId="4907" xr:uid="{00000000-0005-0000-0000-00007E0C0000}"/>
    <cellStyle name="Currency 3 2 7 2 3" xfId="6876" xr:uid="{00000000-0005-0000-0000-00007F0C0000}"/>
    <cellStyle name="Currency 3 2 7 2 4" xfId="4906" xr:uid="{00000000-0005-0000-0000-0000800C0000}"/>
    <cellStyle name="Currency 3 2 7 3" xfId="1035" xr:uid="{00000000-0005-0000-0000-0000810C0000}"/>
    <cellStyle name="Currency 3 2 7 3 2" xfId="6878" xr:uid="{00000000-0005-0000-0000-0000820C0000}"/>
    <cellStyle name="Currency 3 2 7 3 3" xfId="4908" xr:uid="{00000000-0005-0000-0000-0000830C0000}"/>
    <cellStyle name="Currency 3 2 7 4" xfId="6875" xr:uid="{00000000-0005-0000-0000-0000840C0000}"/>
    <cellStyle name="Currency 3 2 7 5" xfId="4905" xr:uid="{00000000-0005-0000-0000-0000850C0000}"/>
    <cellStyle name="Currency 3 2 8" xfId="1036" xr:uid="{00000000-0005-0000-0000-0000860C0000}"/>
    <cellStyle name="Currency 3 2 8 2" xfId="1037" xr:uid="{00000000-0005-0000-0000-0000870C0000}"/>
    <cellStyle name="Currency 3 2 8 2 2" xfId="1038" xr:uid="{00000000-0005-0000-0000-0000880C0000}"/>
    <cellStyle name="Currency 3 2 8 2 2 2" xfId="6881" xr:uid="{00000000-0005-0000-0000-0000890C0000}"/>
    <cellStyle name="Currency 3 2 8 2 2 3" xfId="4911" xr:uid="{00000000-0005-0000-0000-00008A0C0000}"/>
    <cellStyle name="Currency 3 2 8 2 3" xfId="6880" xr:uid="{00000000-0005-0000-0000-00008B0C0000}"/>
    <cellStyle name="Currency 3 2 8 2 4" xfId="4910" xr:uid="{00000000-0005-0000-0000-00008C0C0000}"/>
    <cellStyle name="Currency 3 2 8 3" xfId="1039" xr:uid="{00000000-0005-0000-0000-00008D0C0000}"/>
    <cellStyle name="Currency 3 2 8 3 2" xfId="6882" xr:uid="{00000000-0005-0000-0000-00008E0C0000}"/>
    <cellStyle name="Currency 3 2 8 3 3" xfId="4912" xr:uid="{00000000-0005-0000-0000-00008F0C0000}"/>
    <cellStyle name="Currency 3 2 8 4" xfId="6879" xr:uid="{00000000-0005-0000-0000-0000900C0000}"/>
    <cellStyle name="Currency 3 2 8 5" xfId="4909" xr:uid="{00000000-0005-0000-0000-0000910C0000}"/>
    <cellStyle name="Currency 3 2 9" xfId="1040" xr:uid="{00000000-0005-0000-0000-0000920C0000}"/>
    <cellStyle name="Currency 3 2 9 2" xfId="1041" xr:uid="{00000000-0005-0000-0000-0000930C0000}"/>
    <cellStyle name="Currency 3 2 9 2 2" xfId="6884" xr:uid="{00000000-0005-0000-0000-0000940C0000}"/>
    <cellStyle name="Currency 3 2 9 2 3" xfId="4914" xr:uid="{00000000-0005-0000-0000-0000950C0000}"/>
    <cellStyle name="Currency 3 2 9 3" xfId="6883" xr:uid="{00000000-0005-0000-0000-0000960C0000}"/>
    <cellStyle name="Currency 3 2 9 4" xfId="4913" xr:uid="{00000000-0005-0000-0000-0000970C0000}"/>
    <cellStyle name="Currency 3 3" xfId="1042" xr:uid="{00000000-0005-0000-0000-0000980C0000}"/>
    <cellStyle name="Currency 3 3 2" xfId="4915" xr:uid="{00000000-0005-0000-0000-0000990C0000}"/>
    <cellStyle name="Currency 3 4" xfId="1043" xr:uid="{00000000-0005-0000-0000-00009A0C0000}"/>
    <cellStyle name="Currency 3 4 10" xfId="6885" xr:uid="{00000000-0005-0000-0000-00009B0C0000}"/>
    <cellStyle name="Currency 3 4 11" xfId="4916" xr:uid="{00000000-0005-0000-0000-00009C0C0000}"/>
    <cellStyle name="Currency 3 4 2" xfId="1044" xr:uid="{00000000-0005-0000-0000-00009D0C0000}"/>
    <cellStyle name="Currency 3 4 2 2" xfId="1045" xr:uid="{00000000-0005-0000-0000-00009E0C0000}"/>
    <cellStyle name="Currency 3 4 2 2 2" xfId="1046" xr:uid="{00000000-0005-0000-0000-00009F0C0000}"/>
    <cellStyle name="Currency 3 4 2 2 2 2" xfId="6888" xr:uid="{00000000-0005-0000-0000-0000A00C0000}"/>
    <cellStyle name="Currency 3 4 2 2 2 3" xfId="4919" xr:uid="{00000000-0005-0000-0000-0000A10C0000}"/>
    <cellStyle name="Currency 3 4 2 2 3" xfId="6887" xr:uid="{00000000-0005-0000-0000-0000A20C0000}"/>
    <cellStyle name="Currency 3 4 2 2 4" xfId="4918" xr:uid="{00000000-0005-0000-0000-0000A30C0000}"/>
    <cellStyle name="Currency 3 4 2 3" xfId="1047" xr:uid="{00000000-0005-0000-0000-0000A40C0000}"/>
    <cellStyle name="Currency 3 4 2 3 2" xfId="6889" xr:uid="{00000000-0005-0000-0000-0000A50C0000}"/>
    <cellStyle name="Currency 3 4 2 3 3" xfId="4920" xr:uid="{00000000-0005-0000-0000-0000A60C0000}"/>
    <cellStyle name="Currency 3 4 2 4" xfId="6886" xr:uid="{00000000-0005-0000-0000-0000A70C0000}"/>
    <cellStyle name="Currency 3 4 2 5" xfId="4917" xr:uid="{00000000-0005-0000-0000-0000A80C0000}"/>
    <cellStyle name="Currency 3 4 3" xfId="1048" xr:uid="{00000000-0005-0000-0000-0000A90C0000}"/>
    <cellStyle name="Currency 3 4 3 2" xfId="1049" xr:uid="{00000000-0005-0000-0000-0000AA0C0000}"/>
    <cellStyle name="Currency 3 4 3 2 2" xfId="1050" xr:uid="{00000000-0005-0000-0000-0000AB0C0000}"/>
    <cellStyle name="Currency 3 4 3 2 2 2" xfId="6892" xr:uid="{00000000-0005-0000-0000-0000AC0C0000}"/>
    <cellStyle name="Currency 3 4 3 2 2 3" xfId="4923" xr:uid="{00000000-0005-0000-0000-0000AD0C0000}"/>
    <cellStyle name="Currency 3 4 3 2 3" xfId="6891" xr:uid="{00000000-0005-0000-0000-0000AE0C0000}"/>
    <cellStyle name="Currency 3 4 3 2 4" xfId="4922" xr:uid="{00000000-0005-0000-0000-0000AF0C0000}"/>
    <cellStyle name="Currency 3 4 3 3" xfId="1051" xr:uid="{00000000-0005-0000-0000-0000B00C0000}"/>
    <cellStyle name="Currency 3 4 3 3 2" xfId="6893" xr:uid="{00000000-0005-0000-0000-0000B10C0000}"/>
    <cellStyle name="Currency 3 4 3 3 3" xfId="4924" xr:uid="{00000000-0005-0000-0000-0000B20C0000}"/>
    <cellStyle name="Currency 3 4 3 4" xfId="6890" xr:uid="{00000000-0005-0000-0000-0000B30C0000}"/>
    <cellStyle name="Currency 3 4 3 5" xfId="4921" xr:uid="{00000000-0005-0000-0000-0000B40C0000}"/>
    <cellStyle name="Currency 3 4 4" xfId="1052" xr:uid="{00000000-0005-0000-0000-0000B50C0000}"/>
    <cellStyle name="Currency 3 4 4 2" xfId="1053" xr:uid="{00000000-0005-0000-0000-0000B60C0000}"/>
    <cellStyle name="Currency 3 4 4 2 2" xfId="1054" xr:uid="{00000000-0005-0000-0000-0000B70C0000}"/>
    <cellStyle name="Currency 3 4 4 2 2 2" xfId="6896" xr:uid="{00000000-0005-0000-0000-0000B80C0000}"/>
    <cellStyle name="Currency 3 4 4 2 2 3" xfId="4927" xr:uid="{00000000-0005-0000-0000-0000B90C0000}"/>
    <cellStyle name="Currency 3 4 4 2 3" xfId="6895" xr:uid="{00000000-0005-0000-0000-0000BA0C0000}"/>
    <cellStyle name="Currency 3 4 4 2 4" xfId="4926" xr:uid="{00000000-0005-0000-0000-0000BB0C0000}"/>
    <cellStyle name="Currency 3 4 4 3" xfId="1055" xr:uid="{00000000-0005-0000-0000-0000BC0C0000}"/>
    <cellStyle name="Currency 3 4 4 3 2" xfId="6897" xr:uid="{00000000-0005-0000-0000-0000BD0C0000}"/>
    <cellStyle name="Currency 3 4 4 3 3" xfId="4928" xr:uid="{00000000-0005-0000-0000-0000BE0C0000}"/>
    <cellStyle name="Currency 3 4 4 4" xfId="6894" xr:uid="{00000000-0005-0000-0000-0000BF0C0000}"/>
    <cellStyle name="Currency 3 4 4 5" xfId="4925" xr:uid="{00000000-0005-0000-0000-0000C00C0000}"/>
    <cellStyle name="Currency 3 4 5" xfId="1056" xr:uid="{00000000-0005-0000-0000-0000C10C0000}"/>
    <cellStyle name="Currency 3 4 5 2" xfId="1057" xr:uid="{00000000-0005-0000-0000-0000C20C0000}"/>
    <cellStyle name="Currency 3 4 5 2 2" xfId="1058" xr:uid="{00000000-0005-0000-0000-0000C30C0000}"/>
    <cellStyle name="Currency 3 4 5 2 2 2" xfId="6900" xr:uid="{00000000-0005-0000-0000-0000C40C0000}"/>
    <cellStyle name="Currency 3 4 5 2 2 3" xfId="4931" xr:uid="{00000000-0005-0000-0000-0000C50C0000}"/>
    <cellStyle name="Currency 3 4 5 2 3" xfId="6899" xr:uid="{00000000-0005-0000-0000-0000C60C0000}"/>
    <cellStyle name="Currency 3 4 5 2 4" xfId="4930" xr:uid="{00000000-0005-0000-0000-0000C70C0000}"/>
    <cellStyle name="Currency 3 4 5 3" xfId="1059" xr:uid="{00000000-0005-0000-0000-0000C80C0000}"/>
    <cellStyle name="Currency 3 4 5 3 2" xfId="6901" xr:uid="{00000000-0005-0000-0000-0000C90C0000}"/>
    <cellStyle name="Currency 3 4 5 3 3" xfId="4932" xr:uid="{00000000-0005-0000-0000-0000CA0C0000}"/>
    <cellStyle name="Currency 3 4 5 4" xfId="6898" xr:uid="{00000000-0005-0000-0000-0000CB0C0000}"/>
    <cellStyle name="Currency 3 4 5 5" xfId="4929" xr:uid="{00000000-0005-0000-0000-0000CC0C0000}"/>
    <cellStyle name="Currency 3 4 6" xfId="1060" xr:uid="{00000000-0005-0000-0000-0000CD0C0000}"/>
    <cellStyle name="Currency 3 4 6 2" xfId="1061" xr:uid="{00000000-0005-0000-0000-0000CE0C0000}"/>
    <cellStyle name="Currency 3 4 6 2 2" xfId="6903" xr:uid="{00000000-0005-0000-0000-0000CF0C0000}"/>
    <cellStyle name="Currency 3 4 6 2 3" xfId="4934" xr:uid="{00000000-0005-0000-0000-0000D00C0000}"/>
    <cellStyle name="Currency 3 4 6 3" xfId="6902" xr:uid="{00000000-0005-0000-0000-0000D10C0000}"/>
    <cellStyle name="Currency 3 4 6 4" xfId="4933" xr:uid="{00000000-0005-0000-0000-0000D20C0000}"/>
    <cellStyle name="Currency 3 4 7" xfId="1062" xr:uid="{00000000-0005-0000-0000-0000D30C0000}"/>
    <cellStyle name="Currency 3 4 7 2" xfId="1063" xr:uid="{00000000-0005-0000-0000-0000D40C0000}"/>
    <cellStyle name="Currency 3 4 7 2 2" xfId="6905" xr:uid="{00000000-0005-0000-0000-0000D50C0000}"/>
    <cellStyle name="Currency 3 4 7 2 3" xfId="4936" xr:uid="{00000000-0005-0000-0000-0000D60C0000}"/>
    <cellStyle name="Currency 3 4 7 3" xfId="6904" xr:uid="{00000000-0005-0000-0000-0000D70C0000}"/>
    <cellStyle name="Currency 3 4 7 4" xfId="4935" xr:uid="{00000000-0005-0000-0000-0000D80C0000}"/>
    <cellStyle name="Currency 3 4 8" xfId="1064" xr:uid="{00000000-0005-0000-0000-0000D90C0000}"/>
    <cellStyle name="Currency 3 4 8 2" xfId="1065" xr:uid="{00000000-0005-0000-0000-0000DA0C0000}"/>
    <cellStyle name="Currency 3 4 8 2 2" xfId="6907" xr:uid="{00000000-0005-0000-0000-0000DB0C0000}"/>
    <cellStyle name="Currency 3 4 8 2 3" xfId="4938" xr:uid="{00000000-0005-0000-0000-0000DC0C0000}"/>
    <cellStyle name="Currency 3 4 8 3" xfId="6906" xr:uid="{00000000-0005-0000-0000-0000DD0C0000}"/>
    <cellStyle name="Currency 3 4 8 4" xfId="4937" xr:uid="{00000000-0005-0000-0000-0000DE0C0000}"/>
    <cellStyle name="Currency 3 4 9" xfId="1066" xr:uid="{00000000-0005-0000-0000-0000DF0C0000}"/>
    <cellStyle name="Currency 3 4 9 2" xfId="6908" xr:uid="{00000000-0005-0000-0000-0000E00C0000}"/>
    <cellStyle name="Currency 3 4 9 3" xfId="4939" xr:uid="{00000000-0005-0000-0000-0000E10C0000}"/>
    <cellStyle name="Currency 3 5" xfId="1067" xr:uid="{00000000-0005-0000-0000-0000E20C0000}"/>
    <cellStyle name="Currency 3 5 10" xfId="6909" xr:uid="{00000000-0005-0000-0000-0000E30C0000}"/>
    <cellStyle name="Currency 3 5 11" xfId="4940" xr:uid="{00000000-0005-0000-0000-0000E40C0000}"/>
    <cellStyle name="Currency 3 5 2" xfId="1068" xr:uid="{00000000-0005-0000-0000-0000E50C0000}"/>
    <cellStyle name="Currency 3 5 2 2" xfId="1069" xr:uid="{00000000-0005-0000-0000-0000E60C0000}"/>
    <cellStyle name="Currency 3 5 2 2 2" xfId="1070" xr:uid="{00000000-0005-0000-0000-0000E70C0000}"/>
    <cellStyle name="Currency 3 5 2 2 2 2" xfId="6912" xr:uid="{00000000-0005-0000-0000-0000E80C0000}"/>
    <cellStyle name="Currency 3 5 2 2 2 3" xfId="4943" xr:uid="{00000000-0005-0000-0000-0000E90C0000}"/>
    <cellStyle name="Currency 3 5 2 2 3" xfId="6911" xr:uid="{00000000-0005-0000-0000-0000EA0C0000}"/>
    <cellStyle name="Currency 3 5 2 2 4" xfId="4942" xr:uid="{00000000-0005-0000-0000-0000EB0C0000}"/>
    <cellStyle name="Currency 3 5 2 3" xfId="1071" xr:uid="{00000000-0005-0000-0000-0000EC0C0000}"/>
    <cellStyle name="Currency 3 5 2 3 2" xfId="6913" xr:uid="{00000000-0005-0000-0000-0000ED0C0000}"/>
    <cellStyle name="Currency 3 5 2 3 3" xfId="4944" xr:uid="{00000000-0005-0000-0000-0000EE0C0000}"/>
    <cellStyle name="Currency 3 5 2 4" xfId="6910" xr:uid="{00000000-0005-0000-0000-0000EF0C0000}"/>
    <cellStyle name="Currency 3 5 2 5" xfId="4941" xr:uid="{00000000-0005-0000-0000-0000F00C0000}"/>
    <cellStyle name="Currency 3 5 3" xfId="1072" xr:uid="{00000000-0005-0000-0000-0000F10C0000}"/>
    <cellStyle name="Currency 3 5 3 2" xfId="1073" xr:uid="{00000000-0005-0000-0000-0000F20C0000}"/>
    <cellStyle name="Currency 3 5 3 2 2" xfId="1074" xr:uid="{00000000-0005-0000-0000-0000F30C0000}"/>
    <cellStyle name="Currency 3 5 3 2 2 2" xfId="6916" xr:uid="{00000000-0005-0000-0000-0000F40C0000}"/>
    <cellStyle name="Currency 3 5 3 2 2 3" xfId="4947" xr:uid="{00000000-0005-0000-0000-0000F50C0000}"/>
    <cellStyle name="Currency 3 5 3 2 3" xfId="6915" xr:uid="{00000000-0005-0000-0000-0000F60C0000}"/>
    <cellStyle name="Currency 3 5 3 2 4" xfId="4946" xr:uid="{00000000-0005-0000-0000-0000F70C0000}"/>
    <cellStyle name="Currency 3 5 3 3" xfId="1075" xr:uid="{00000000-0005-0000-0000-0000F80C0000}"/>
    <cellStyle name="Currency 3 5 3 3 2" xfId="6917" xr:uid="{00000000-0005-0000-0000-0000F90C0000}"/>
    <cellStyle name="Currency 3 5 3 3 3" xfId="4948" xr:uid="{00000000-0005-0000-0000-0000FA0C0000}"/>
    <cellStyle name="Currency 3 5 3 4" xfId="6914" xr:uid="{00000000-0005-0000-0000-0000FB0C0000}"/>
    <cellStyle name="Currency 3 5 3 5" xfId="4945" xr:uid="{00000000-0005-0000-0000-0000FC0C0000}"/>
    <cellStyle name="Currency 3 5 4" xfId="1076" xr:uid="{00000000-0005-0000-0000-0000FD0C0000}"/>
    <cellStyle name="Currency 3 5 4 2" xfId="1077" xr:uid="{00000000-0005-0000-0000-0000FE0C0000}"/>
    <cellStyle name="Currency 3 5 4 2 2" xfId="1078" xr:uid="{00000000-0005-0000-0000-0000FF0C0000}"/>
    <cellStyle name="Currency 3 5 4 2 2 2" xfId="6920" xr:uid="{00000000-0005-0000-0000-0000000D0000}"/>
    <cellStyle name="Currency 3 5 4 2 2 3" xfId="4951" xr:uid="{00000000-0005-0000-0000-0000010D0000}"/>
    <cellStyle name="Currency 3 5 4 2 3" xfId="6919" xr:uid="{00000000-0005-0000-0000-0000020D0000}"/>
    <cellStyle name="Currency 3 5 4 2 4" xfId="4950" xr:uid="{00000000-0005-0000-0000-0000030D0000}"/>
    <cellStyle name="Currency 3 5 4 3" xfId="1079" xr:uid="{00000000-0005-0000-0000-0000040D0000}"/>
    <cellStyle name="Currency 3 5 4 3 2" xfId="6921" xr:uid="{00000000-0005-0000-0000-0000050D0000}"/>
    <cellStyle name="Currency 3 5 4 3 3" xfId="4952" xr:uid="{00000000-0005-0000-0000-0000060D0000}"/>
    <cellStyle name="Currency 3 5 4 4" xfId="6918" xr:uid="{00000000-0005-0000-0000-0000070D0000}"/>
    <cellStyle name="Currency 3 5 4 5" xfId="4949" xr:uid="{00000000-0005-0000-0000-0000080D0000}"/>
    <cellStyle name="Currency 3 5 5" xfId="1080" xr:uid="{00000000-0005-0000-0000-0000090D0000}"/>
    <cellStyle name="Currency 3 5 5 2" xfId="1081" xr:uid="{00000000-0005-0000-0000-00000A0D0000}"/>
    <cellStyle name="Currency 3 5 5 2 2" xfId="1082" xr:uid="{00000000-0005-0000-0000-00000B0D0000}"/>
    <cellStyle name="Currency 3 5 5 2 2 2" xfId="6924" xr:uid="{00000000-0005-0000-0000-00000C0D0000}"/>
    <cellStyle name="Currency 3 5 5 2 2 3" xfId="4955" xr:uid="{00000000-0005-0000-0000-00000D0D0000}"/>
    <cellStyle name="Currency 3 5 5 2 3" xfId="6923" xr:uid="{00000000-0005-0000-0000-00000E0D0000}"/>
    <cellStyle name="Currency 3 5 5 2 4" xfId="4954" xr:uid="{00000000-0005-0000-0000-00000F0D0000}"/>
    <cellStyle name="Currency 3 5 5 3" xfId="1083" xr:uid="{00000000-0005-0000-0000-0000100D0000}"/>
    <cellStyle name="Currency 3 5 5 3 2" xfId="6925" xr:uid="{00000000-0005-0000-0000-0000110D0000}"/>
    <cellStyle name="Currency 3 5 5 3 3" xfId="4956" xr:uid="{00000000-0005-0000-0000-0000120D0000}"/>
    <cellStyle name="Currency 3 5 5 4" xfId="6922" xr:uid="{00000000-0005-0000-0000-0000130D0000}"/>
    <cellStyle name="Currency 3 5 5 5" xfId="4953" xr:uid="{00000000-0005-0000-0000-0000140D0000}"/>
    <cellStyle name="Currency 3 5 6" xfId="1084" xr:uid="{00000000-0005-0000-0000-0000150D0000}"/>
    <cellStyle name="Currency 3 5 6 2" xfId="1085" xr:uid="{00000000-0005-0000-0000-0000160D0000}"/>
    <cellStyle name="Currency 3 5 6 2 2" xfId="6927" xr:uid="{00000000-0005-0000-0000-0000170D0000}"/>
    <cellStyle name="Currency 3 5 6 2 3" xfId="4958" xr:uid="{00000000-0005-0000-0000-0000180D0000}"/>
    <cellStyle name="Currency 3 5 6 3" xfId="6926" xr:uid="{00000000-0005-0000-0000-0000190D0000}"/>
    <cellStyle name="Currency 3 5 6 4" xfId="4957" xr:uid="{00000000-0005-0000-0000-00001A0D0000}"/>
    <cellStyle name="Currency 3 5 7" xfId="1086" xr:uid="{00000000-0005-0000-0000-00001B0D0000}"/>
    <cellStyle name="Currency 3 5 7 2" xfId="1087" xr:uid="{00000000-0005-0000-0000-00001C0D0000}"/>
    <cellStyle name="Currency 3 5 7 2 2" xfId="6929" xr:uid="{00000000-0005-0000-0000-00001D0D0000}"/>
    <cellStyle name="Currency 3 5 7 2 3" xfId="4960" xr:uid="{00000000-0005-0000-0000-00001E0D0000}"/>
    <cellStyle name="Currency 3 5 7 3" xfId="6928" xr:uid="{00000000-0005-0000-0000-00001F0D0000}"/>
    <cellStyle name="Currency 3 5 7 4" xfId="4959" xr:uid="{00000000-0005-0000-0000-0000200D0000}"/>
    <cellStyle name="Currency 3 5 8" xfId="1088" xr:uid="{00000000-0005-0000-0000-0000210D0000}"/>
    <cellStyle name="Currency 3 5 8 2" xfId="1089" xr:uid="{00000000-0005-0000-0000-0000220D0000}"/>
    <cellStyle name="Currency 3 5 8 2 2" xfId="6931" xr:uid="{00000000-0005-0000-0000-0000230D0000}"/>
    <cellStyle name="Currency 3 5 8 2 3" xfId="4962" xr:uid="{00000000-0005-0000-0000-0000240D0000}"/>
    <cellStyle name="Currency 3 5 8 3" xfId="6930" xr:uid="{00000000-0005-0000-0000-0000250D0000}"/>
    <cellStyle name="Currency 3 5 8 4" xfId="4961" xr:uid="{00000000-0005-0000-0000-0000260D0000}"/>
    <cellStyle name="Currency 3 5 9" xfId="1090" xr:uid="{00000000-0005-0000-0000-0000270D0000}"/>
    <cellStyle name="Currency 3 5 9 2" xfId="6932" xr:uid="{00000000-0005-0000-0000-0000280D0000}"/>
    <cellStyle name="Currency 3 5 9 3" xfId="4963" xr:uid="{00000000-0005-0000-0000-0000290D0000}"/>
    <cellStyle name="Currency 3 6" xfId="1091" xr:uid="{00000000-0005-0000-0000-00002A0D0000}"/>
    <cellStyle name="Currency 3 6 2" xfId="1092" xr:uid="{00000000-0005-0000-0000-00002B0D0000}"/>
    <cellStyle name="Currency 3 6 2 2" xfId="1093" xr:uid="{00000000-0005-0000-0000-00002C0D0000}"/>
    <cellStyle name="Currency 3 6 2 2 2" xfId="6935" xr:uid="{00000000-0005-0000-0000-00002D0D0000}"/>
    <cellStyle name="Currency 3 6 2 2 3" xfId="4966" xr:uid="{00000000-0005-0000-0000-00002E0D0000}"/>
    <cellStyle name="Currency 3 6 2 3" xfId="6934" xr:uid="{00000000-0005-0000-0000-00002F0D0000}"/>
    <cellStyle name="Currency 3 6 2 4" xfId="4965" xr:uid="{00000000-0005-0000-0000-0000300D0000}"/>
    <cellStyle name="Currency 3 6 3" xfId="1094" xr:uid="{00000000-0005-0000-0000-0000310D0000}"/>
    <cellStyle name="Currency 3 6 3 2" xfId="6936" xr:uid="{00000000-0005-0000-0000-0000320D0000}"/>
    <cellStyle name="Currency 3 6 3 3" xfId="4967" xr:uid="{00000000-0005-0000-0000-0000330D0000}"/>
    <cellStyle name="Currency 3 6 4" xfId="6933" xr:uid="{00000000-0005-0000-0000-0000340D0000}"/>
    <cellStyle name="Currency 3 6 5" xfId="4964" xr:uid="{00000000-0005-0000-0000-0000350D0000}"/>
    <cellStyle name="Currency 3 7" xfId="1095" xr:uid="{00000000-0005-0000-0000-0000360D0000}"/>
    <cellStyle name="Currency 3 7 2" xfId="1096" xr:uid="{00000000-0005-0000-0000-0000370D0000}"/>
    <cellStyle name="Currency 3 7 2 2" xfId="1097" xr:uid="{00000000-0005-0000-0000-0000380D0000}"/>
    <cellStyle name="Currency 3 7 2 2 2" xfId="6939" xr:uid="{00000000-0005-0000-0000-0000390D0000}"/>
    <cellStyle name="Currency 3 7 2 2 3" xfId="4970" xr:uid="{00000000-0005-0000-0000-00003A0D0000}"/>
    <cellStyle name="Currency 3 7 2 3" xfId="6938" xr:uid="{00000000-0005-0000-0000-00003B0D0000}"/>
    <cellStyle name="Currency 3 7 2 4" xfId="4969" xr:uid="{00000000-0005-0000-0000-00003C0D0000}"/>
    <cellStyle name="Currency 3 7 3" xfId="1098" xr:uid="{00000000-0005-0000-0000-00003D0D0000}"/>
    <cellStyle name="Currency 3 7 3 2" xfId="6940" xr:uid="{00000000-0005-0000-0000-00003E0D0000}"/>
    <cellStyle name="Currency 3 7 3 3" xfId="4971" xr:uid="{00000000-0005-0000-0000-00003F0D0000}"/>
    <cellStyle name="Currency 3 7 4" xfId="6937" xr:uid="{00000000-0005-0000-0000-0000400D0000}"/>
    <cellStyle name="Currency 3 7 5" xfId="4968" xr:uid="{00000000-0005-0000-0000-0000410D0000}"/>
    <cellStyle name="Currency 3 8" xfId="1099" xr:uid="{00000000-0005-0000-0000-0000420D0000}"/>
    <cellStyle name="Currency 3 8 2" xfId="1100" xr:uid="{00000000-0005-0000-0000-0000430D0000}"/>
    <cellStyle name="Currency 3 8 2 2" xfId="1101" xr:uid="{00000000-0005-0000-0000-0000440D0000}"/>
    <cellStyle name="Currency 3 8 2 2 2" xfId="6943" xr:uid="{00000000-0005-0000-0000-0000450D0000}"/>
    <cellStyle name="Currency 3 8 2 2 3" xfId="4974" xr:uid="{00000000-0005-0000-0000-0000460D0000}"/>
    <cellStyle name="Currency 3 8 2 3" xfId="6942" xr:uid="{00000000-0005-0000-0000-0000470D0000}"/>
    <cellStyle name="Currency 3 8 2 4" xfId="4973" xr:uid="{00000000-0005-0000-0000-0000480D0000}"/>
    <cellStyle name="Currency 3 8 3" xfId="1102" xr:uid="{00000000-0005-0000-0000-0000490D0000}"/>
    <cellStyle name="Currency 3 8 3 2" xfId="6944" xr:uid="{00000000-0005-0000-0000-00004A0D0000}"/>
    <cellStyle name="Currency 3 8 3 3" xfId="4975" xr:uid="{00000000-0005-0000-0000-00004B0D0000}"/>
    <cellStyle name="Currency 3 8 4" xfId="6941" xr:uid="{00000000-0005-0000-0000-00004C0D0000}"/>
    <cellStyle name="Currency 3 8 5" xfId="4972" xr:uid="{00000000-0005-0000-0000-00004D0D0000}"/>
    <cellStyle name="Currency 3 9" xfId="1103" xr:uid="{00000000-0005-0000-0000-00004E0D0000}"/>
    <cellStyle name="Currency 3 9 2" xfId="1104" xr:uid="{00000000-0005-0000-0000-00004F0D0000}"/>
    <cellStyle name="Currency 3 9 2 2" xfId="1105" xr:uid="{00000000-0005-0000-0000-0000500D0000}"/>
    <cellStyle name="Currency 3 9 2 2 2" xfId="6947" xr:uid="{00000000-0005-0000-0000-0000510D0000}"/>
    <cellStyle name="Currency 3 9 2 2 3" xfId="4978" xr:uid="{00000000-0005-0000-0000-0000520D0000}"/>
    <cellStyle name="Currency 3 9 2 3" xfId="6946" xr:uid="{00000000-0005-0000-0000-0000530D0000}"/>
    <cellStyle name="Currency 3 9 2 4" xfId="4977" xr:uid="{00000000-0005-0000-0000-0000540D0000}"/>
    <cellStyle name="Currency 3 9 3" xfId="1106" xr:uid="{00000000-0005-0000-0000-0000550D0000}"/>
    <cellStyle name="Currency 3 9 3 2" xfId="6948" xr:uid="{00000000-0005-0000-0000-0000560D0000}"/>
    <cellStyle name="Currency 3 9 3 3" xfId="4979" xr:uid="{00000000-0005-0000-0000-0000570D0000}"/>
    <cellStyle name="Currency 3 9 4" xfId="6945" xr:uid="{00000000-0005-0000-0000-0000580D0000}"/>
    <cellStyle name="Currency 3 9 5" xfId="4976" xr:uid="{00000000-0005-0000-0000-0000590D0000}"/>
    <cellStyle name="Currency 4" xfId="1107" xr:uid="{00000000-0005-0000-0000-00005A0D0000}"/>
    <cellStyle name="Currency 4 10" xfId="1108" xr:uid="{00000000-0005-0000-0000-00005B0D0000}"/>
    <cellStyle name="Currency 4 10 2" xfId="1109" xr:uid="{00000000-0005-0000-0000-00005C0D0000}"/>
    <cellStyle name="Currency 4 10 2 2" xfId="6951" xr:uid="{00000000-0005-0000-0000-00005D0D0000}"/>
    <cellStyle name="Currency 4 10 2 3" xfId="4982" xr:uid="{00000000-0005-0000-0000-00005E0D0000}"/>
    <cellStyle name="Currency 4 10 3" xfId="6950" xr:uid="{00000000-0005-0000-0000-00005F0D0000}"/>
    <cellStyle name="Currency 4 10 4" xfId="4981" xr:uid="{00000000-0005-0000-0000-0000600D0000}"/>
    <cellStyle name="Currency 4 11" xfId="1110" xr:uid="{00000000-0005-0000-0000-0000610D0000}"/>
    <cellStyle name="Currency 4 11 2" xfId="1111" xr:uid="{00000000-0005-0000-0000-0000620D0000}"/>
    <cellStyle name="Currency 4 11 2 2" xfId="6953" xr:uid="{00000000-0005-0000-0000-0000630D0000}"/>
    <cellStyle name="Currency 4 11 2 3" xfId="4984" xr:uid="{00000000-0005-0000-0000-0000640D0000}"/>
    <cellStyle name="Currency 4 11 3" xfId="6952" xr:uid="{00000000-0005-0000-0000-0000650D0000}"/>
    <cellStyle name="Currency 4 11 4" xfId="4983" xr:uid="{00000000-0005-0000-0000-0000660D0000}"/>
    <cellStyle name="Currency 4 12" xfId="1112" xr:uid="{00000000-0005-0000-0000-0000670D0000}"/>
    <cellStyle name="Currency 4 12 2" xfId="1113" xr:uid="{00000000-0005-0000-0000-0000680D0000}"/>
    <cellStyle name="Currency 4 12 2 2" xfId="6955" xr:uid="{00000000-0005-0000-0000-0000690D0000}"/>
    <cellStyle name="Currency 4 12 2 3" xfId="4986" xr:uid="{00000000-0005-0000-0000-00006A0D0000}"/>
    <cellStyle name="Currency 4 12 3" xfId="6954" xr:uid="{00000000-0005-0000-0000-00006B0D0000}"/>
    <cellStyle name="Currency 4 12 4" xfId="4985" xr:uid="{00000000-0005-0000-0000-00006C0D0000}"/>
    <cellStyle name="Currency 4 13" xfId="1114" xr:uid="{00000000-0005-0000-0000-00006D0D0000}"/>
    <cellStyle name="Currency 4 13 2" xfId="6956" xr:uid="{00000000-0005-0000-0000-00006E0D0000}"/>
    <cellStyle name="Currency 4 13 3" xfId="4987" xr:uid="{00000000-0005-0000-0000-00006F0D0000}"/>
    <cellStyle name="Currency 4 14" xfId="6949" xr:uid="{00000000-0005-0000-0000-0000700D0000}"/>
    <cellStyle name="Currency 4 15" xfId="4980" xr:uid="{00000000-0005-0000-0000-0000710D0000}"/>
    <cellStyle name="Currency 4 2" xfId="1115" xr:uid="{00000000-0005-0000-0000-0000720D0000}"/>
    <cellStyle name="Currency 4 2 10" xfId="1116" xr:uid="{00000000-0005-0000-0000-0000730D0000}"/>
    <cellStyle name="Currency 4 2 10 2" xfId="1117" xr:uid="{00000000-0005-0000-0000-0000740D0000}"/>
    <cellStyle name="Currency 4 2 10 2 2" xfId="6959" xr:uid="{00000000-0005-0000-0000-0000750D0000}"/>
    <cellStyle name="Currency 4 2 10 2 3" xfId="4990" xr:uid="{00000000-0005-0000-0000-0000760D0000}"/>
    <cellStyle name="Currency 4 2 10 3" xfId="6958" xr:uid="{00000000-0005-0000-0000-0000770D0000}"/>
    <cellStyle name="Currency 4 2 10 4" xfId="4989" xr:uid="{00000000-0005-0000-0000-0000780D0000}"/>
    <cellStyle name="Currency 4 2 11" xfId="1118" xr:uid="{00000000-0005-0000-0000-0000790D0000}"/>
    <cellStyle name="Currency 4 2 11 2" xfId="1119" xr:uid="{00000000-0005-0000-0000-00007A0D0000}"/>
    <cellStyle name="Currency 4 2 11 2 2" xfId="6961" xr:uid="{00000000-0005-0000-0000-00007B0D0000}"/>
    <cellStyle name="Currency 4 2 11 2 3" xfId="4992" xr:uid="{00000000-0005-0000-0000-00007C0D0000}"/>
    <cellStyle name="Currency 4 2 11 3" xfId="6960" xr:uid="{00000000-0005-0000-0000-00007D0D0000}"/>
    <cellStyle name="Currency 4 2 11 4" xfId="4991" xr:uid="{00000000-0005-0000-0000-00007E0D0000}"/>
    <cellStyle name="Currency 4 2 12" xfId="1120" xr:uid="{00000000-0005-0000-0000-00007F0D0000}"/>
    <cellStyle name="Currency 4 2 12 2" xfId="6962" xr:uid="{00000000-0005-0000-0000-0000800D0000}"/>
    <cellStyle name="Currency 4 2 12 3" xfId="4993" xr:uid="{00000000-0005-0000-0000-0000810D0000}"/>
    <cellStyle name="Currency 4 2 13" xfId="6957" xr:uid="{00000000-0005-0000-0000-0000820D0000}"/>
    <cellStyle name="Currency 4 2 14" xfId="4988" xr:uid="{00000000-0005-0000-0000-0000830D0000}"/>
    <cellStyle name="Currency 4 2 2" xfId="1121" xr:uid="{00000000-0005-0000-0000-0000840D0000}"/>
    <cellStyle name="Currency 4 2 2 10" xfId="6963" xr:uid="{00000000-0005-0000-0000-0000850D0000}"/>
    <cellStyle name="Currency 4 2 2 11" xfId="4994" xr:uid="{00000000-0005-0000-0000-0000860D0000}"/>
    <cellStyle name="Currency 4 2 2 2" xfId="1122" xr:uid="{00000000-0005-0000-0000-0000870D0000}"/>
    <cellStyle name="Currency 4 2 2 2 2" xfId="1123" xr:uid="{00000000-0005-0000-0000-0000880D0000}"/>
    <cellStyle name="Currency 4 2 2 2 2 2" xfId="1124" xr:uid="{00000000-0005-0000-0000-0000890D0000}"/>
    <cellStyle name="Currency 4 2 2 2 2 2 2" xfId="6966" xr:uid="{00000000-0005-0000-0000-00008A0D0000}"/>
    <cellStyle name="Currency 4 2 2 2 2 2 3" xfId="4997" xr:uid="{00000000-0005-0000-0000-00008B0D0000}"/>
    <cellStyle name="Currency 4 2 2 2 2 3" xfId="6965" xr:uid="{00000000-0005-0000-0000-00008C0D0000}"/>
    <cellStyle name="Currency 4 2 2 2 2 4" xfId="4996" xr:uid="{00000000-0005-0000-0000-00008D0D0000}"/>
    <cellStyle name="Currency 4 2 2 2 3" xfId="1125" xr:uid="{00000000-0005-0000-0000-00008E0D0000}"/>
    <cellStyle name="Currency 4 2 2 2 3 2" xfId="6967" xr:uid="{00000000-0005-0000-0000-00008F0D0000}"/>
    <cellStyle name="Currency 4 2 2 2 3 3" xfId="4998" xr:uid="{00000000-0005-0000-0000-0000900D0000}"/>
    <cellStyle name="Currency 4 2 2 2 4" xfId="6964" xr:uid="{00000000-0005-0000-0000-0000910D0000}"/>
    <cellStyle name="Currency 4 2 2 2 5" xfId="4995" xr:uid="{00000000-0005-0000-0000-0000920D0000}"/>
    <cellStyle name="Currency 4 2 2 3" xfId="1126" xr:uid="{00000000-0005-0000-0000-0000930D0000}"/>
    <cellStyle name="Currency 4 2 2 3 2" xfId="1127" xr:uid="{00000000-0005-0000-0000-0000940D0000}"/>
    <cellStyle name="Currency 4 2 2 3 2 2" xfId="1128" xr:uid="{00000000-0005-0000-0000-0000950D0000}"/>
    <cellStyle name="Currency 4 2 2 3 2 2 2" xfId="6970" xr:uid="{00000000-0005-0000-0000-0000960D0000}"/>
    <cellStyle name="Currency 4 2 2 3 2 2 3" xfId="5001" xr:uid="{00000000-0005-0000-0000-0000970D0000}"/>
    <cellStyle name="Currency 4 2 2 3 2 3" xfId="6969" xr:uid="{00000000-0005-0000-0000-0000980D0000}"/>
    <cellStyle name="Currency 4 2 2 3 2 4" xfId="5000" xr:uid="{00000000-0005-0000-0000-0000990D0000}"/>
    <cellStyle name="Currency 4 2 2 3 3" xfId="1129" xr:uid="{00000000-0005-0000-0000-00009A0D0000}"/>
    <cellStyle name="Currency 4 2 2 3 3 2" xfId="6971" xr:uid="{00000000-0005-0000-0000-00009B0D0000}"/>
    <cellStyle name="Currency 4 2 2 3 3 3" xfId="5002" xr:uid="{00000000-0005-0000-0000-00009C0D0000}"/>
    <cellStyle name="Currency 4 2 2 3 4" xfId="6968" xr:uid="{00000000-0005-0000-0000-00009D0D0000}"/>
    <cellStyle name="Currency 4 2 2 3 5" xfId="4999" xr:uid="{00000000-0005-0000-0000-00009E0D0000}"/>
    <cellStyle name="Currency 4 2 2 4" xfId="1130" xr:uid="{00000000-0005-0000-0000-00009F0D0000}"/>
    <cellStyle name="Currency 4 2 2 4 2" xfId="1131" xr:uid="{00000000-0005-0000-0000-0000A00D0000}"/>
    <cellStyle name="Currency 4 2 2 4 2 2" xfId="1132" xr:uid="{00000000-0005-0000-0000-0000A10D0000}"/>
    <cellStyle name="Currency 4 2 2 4 2 2 2" xfId="6974" xr:uid="{00000000-0005-0000-0000-0000A20D0000}"/>
    <cellStyle name="Currency 4 2 2 4 2 2 3" xfId="5005" xr:uid="{00000000-0005-0000-0000-0000A30D0000}"/>
    <cellStyle name="Currency 4 2 2 4 2 3" xfId="6973" xr:uid="{00000000-0005-0000-0000-0000A40D0000}"/>
    <cellStyle name="Currency 4 2 2 4 2 4" xfId="5004" xr:uid="{00000000-0005-0000-0000-0000A50D0000}"/>
    <cellStyle name="Currency 4 2 2 4 3" xfId="1133" xr:uid="{00000000-0005-0000-0000-0000A60D0000}"/>
    <cellStyle name="Currency 4 2 2 4 3 2" xfId="6975" xr:uid="{00000000-0005-0000-0000-0000A70D0000}"/>
    <cellStyle name="Currency 4 2 2 4 3 3" xfId="5006" xr:uid="{00000000-0005-0000-0000-0000A80D0000}"/>
    <cellStyle name="Currency 4 2 2 4 4" xfId="6972" xr:uid="{00000000-0005-0000-0000-0000A90D0000}"/>
    <cellStyle name="Currency 4 2 2 4 5" xfId="5003" xr:uid="{00000000-0005-0000-0000-0000AA0D0000}"/>
    <cellStyle name="Currency 4 2 2 5" xfId="1134" xr:uid="{00000000-0005-0000-0000-0000AB0D0000}"/>
    <cellStyle name="Currency 4 2 2 5 2" xfId="1135" xr:uid="{00000000-0005-0000-0000-0000AC0D0000}"/>
    <cellStyle name="Currency 4 2 2 5 2 2" xfId="1136" xr:uid="{00000000-0005-0000-0000-0000AD0D0000}"/>
    <cellStyle name="Currency 4 2 2 5 2 2 2" xfId="6978" xr:uid="{00000000-0005-0000-0000-0000AE0D0000}"/>
    <cellStyle name="Currency 4 2 2 5 2 2 3" xfId="5009" xr:uid="{00000000-0005-0000-0000-0000AF0D0000}"/>
    <cellStyle name="Currency 4 2 2 5 2 3" xfId="6977" xr:uid="{00000000-0005-0000-0000-0000B00D0000}"/>
    <cellStyle name="Currency 4 2 2 5 2 4" xfId="5008" xr:uid="{00000000-0005-0000-0000-0000B10D0000}"/>
    <cellStyle name="Currency 4 2 2 5 3" xfId="1137" xr:uid="{00000000-0005-0000-0000-0000B20D0000}"/>
    <cellStyle name="Currency 4 2 2 5 3 2" xfId="6979" xr:uid="{00000000-0005-0000-0000-0000B30D0000}"/>
    <cellStyle name="Currency 4 2 2 5 3 3" xfId="5010" xr:uid="{00000000-0005-0000-0000-0000B40D0000}"/>
    <cellStyle name="Currency 4 2 2 5 4" xfId="6976" xr:uid="{00000000-0005-0000-0000-0000B50D0000}"/>
    <cellStyle name="Currency 4 2 2 5 5" xfId="5007" xr:uid="{00000000-0005-0000-0000-0000B60D0000}"/>
    <cellStyle name="Currency 4 2 2 6" xfId="1138" xr:uid="{00000000-0005-0000-0000-0000B70D0000}"/>
    <cellStyle name="Currency 4 2 2 6 2" xfId="1139" xr:uid="{00000000-0005-0000-0000-0000B80D0000}"/>
    <cellStyle name="Currency 4 2 2 6 2 2" xfId="6981" xr:uid="{00000000-0005-0000-0000-0000B90D0000}"/>
    <cellStyle name="Currency 4 2 2 6 2 3" xfId="5012" xr:uid="{00000000-0005-0000-0000-0000BA0D0000}"/>
    <cellStyle name="Currency 4 2 2 6 3" xfId="6980" xr:uid="{00000000-0005-0000-0000-0000BB0D0000}"/>
    <cellStyle name="Currency 4 2 2 6 4" xfId="5011" xr:uid="{00000000-0005-0000-0000-0000BC0D0000}"/>
    <cellStyle name="Currency 4 2 2 7" xfId="1140" xr:uid="{00000000-0005-0000-0000-0000BD0D0000}"/>
    <cellStyle name="Currency 4 2 2 7 2" xfId="1141" xr:uid="{00000000-0005-0000-0000-0000BE0D0000}"/>
    <cellStyle name="Currency 4 2 2 7 2 2" xfId="6983" xr:uid="{00000000-0005-0000-0000-0000BF0D0000}"/>
    <cellStyle name="Currency 4 2 2 7 2 3" xfId="5014" xr:uid="{00000000-0005-0000-0000-0000C00D0000}"/>
    <cellStyle name="Currency 4 2 2 7 3" xfId="6982" xr:uid="{00000000-0005-0000-0000-0000C10D0000}"/>
    <cellStyle name="Currency 4 2 2 7 4" xfId="5013" xr:uid="{00000000-0005-0000-0000-0000C20D0000}"/>
    <cellStyle name="Currency 4 2 2 8" xfId="1142" xr:uid="{00000000-0005-0000-0000-0000C30D0000}"/>
    <cellStyle name="Currency 4 2 2 8 2" xfId="1143" xr:uid="{00000000-0005-0000-0000-0000C40D0000}"/>
    <cellStyle name="Currency 4 2 2 8 2 2" xfId="6985" xr:uid="{00000000-0005-0000-0000-0000C50D0000}"/>
    <cellStyle name="Currency 4 2 2 8 2 3" xfId="5016" xr:uid="{00000000-0005-0000-0000-0000C60D0000}"/>
    <cellStyle name="Currency 4 2 2 8 3" xfId="6984" xr:uid="{00000000-0005-0000-0000-0000C70D0000}"/>
    <cellStyle name="Currency 4 2 2 8 4" xfId="5015" xr:uid="{00000000-0005-0000-0000-0000C80D0000}"/>
    <cellStyle name="Currency 4 2 2 9" xfId="1144" xr:uid="{00000000-0005-0000-0000-0000C90D0000}"/>
    <cellStyle name="Currency 4 2 2 9 2" xfId="6986" xr:uid="{00000000-0005-0000-0000-0000CA0D0000}"/>
    <cellStyle name="Currency 4 2 2 9 3" xfId="5017" xr:uid="{00000000-0005-0000-0000-0000CB0D0000}"/>
    <cellStyle name="Currency 4 2 3" xfId="1145" xr:uid="{00000000-0005-0000-0000-0000CC0D0000}"/>
    <cellStyle name="Currency 4 2 3 10" xfId="6987" xr:uid="{00000000-0005-0000-0000-0000CD0D0000}"/>
    <cellStyle name="Currency 4 2 3 11" xfId="5018" xr:uid="{00000000-0005-0000-0000-0000CE0D0000}"/>
    <cellStyle name="Currency 4 2 3 2" xfId="1146" xr:uid="{00000000-0005-0000-0000-0000CF0D0000}"/>
    <cellStyle name="Currency 4 2 3 2 2" xfId="1147" xr:uid="{00000000-0005-0000-0000-0000D00D0000}"/>
    <cellStyle name="Currency 4 2 3 2 2 2" xfId="1148" xr:uid="{00000000-0005-0000-0000-0000D10D0000}"/>
    <cellStyle name="Currency 4 2 3 2 2 2 2" xfId="6990" xr:uid="{00000000-0005-0000-0000-0000D20D0000}"/>
    <cellStyle name="Currency 4 2 3 2 2 2 3" xfId="5021" xr:uid="{00000000-0005-0000-0000-0000D30D0000}"/>
    <cellStyle name="Currency 4 2 3 2 2 3" xfId="6989" xr:uid="{00000000-0005-0000-0000-0000D40D0000}"/>
    <cellStyle name="Currency 4 2 3 2 2 4" xfId="5020" xr:uid="{00000000-0005-0000-0000-0000D50D0000}"/>
    <cellStyle name="Currency 4 2 3 2 3" xfId="1149" xr:uid="{00000000-0005-0000-0000-0000D60D0000}"/>
    <cellStyle name="Currency 4 2 3 2 3 2" xfId="6991" xr:uid="{00000000-0005-0000-0000-0000D70D0000}"/>
    <cellStyle name="Currency 4 2 3 2 3 3" xfId="5022" xr:uid="{00000000-0005-0000-0000-0000D80D0000}"/>
    <cellStyle name="Currency 4 2 3 2 4" xfId="6988" xr:uid="{00000000-0005-0000-0000-0000D90D0000}"/>
    <cellStyle name="Currency 4 2 3 2 5" xfId="5019" xr:uid="{00000000-0005-0000-0000-0000DA0D0000}"/>
    <cellStyle name="Currency 4 2 3 3" xfId="1150" xr:uid="{00000000-0005-0000-0000-0000DB0D0000}"/>
    <cellStyle name="Currency 4 2 3 3 2" xfId="1151" xr:uid="{00000000-0005-0000-0000-0000DC0D0000}"/>
    <cellStyle name="Currency 4 2 3 3 2 2" xfId="1152" xr:uid="{00000000-0005-0000-0000-0000DD0D0000}"/>
    <cellStyle name="Currency 4 2 3 3 2 2 2" xfId="6994" xr:uid="{00000000-0005-0000-0000-0000DE0D0000}"/>
    <cellStyle name="Currency 4 2 3 3 2 2 3" xfId="5025" xr:uid="{00000000-0005-0000-0000-0000DF0D0000}"/>
    <cellStyle name="Currency 4 2 3 3 2 3" xfId="6993" xr:uid="{00000000-0005-0000-0000-0000E00D0000}"/>
    <cellStyle name="Currency 4 2 3 3 2 4" xfId="5024" xr:uid="{00000000-0005-0000-0000-0000E10D0000}"/>
    <cellStyle name="Currency 4 2 3 3 3" xfId="1153" xr:uid="{00000000-0005-0000-0000-0000E20D0000}"/>
    <cellStyle name="Currency 4 2 3 3 3 2" xfId="6995" xr:uid="{00000000-0005-0000-0000-0000E30D0000}"/>
    <cellStyle name="Currency 4 2 3 3 3 3" xfId="5026" xr:uid="{00000000-0005-0000-0000-0000E40D0000}"/>
    <cellStyle name="Currency 4 2 3 3 4" xfId="6992" xr:uid="{00000000-0005-0000-0000-0000E50D0000}"/>
    <cellStyle name="Currency 4 2 3 3 5" xfId="5023" xr:uid="{00000000-0005-0000-0000-0000E60D0000}"/>
    <cellStyle name="Currency 4 2 3 4" xfId="1154" xr:uid="{00000000-0005-0000-0000-0000E70D0000}"/>
    <cellStyle name="Currency 4 2 3 4 2" xfId="1155" xr:uid="{00000000-0005-0000-0000-0000E80D0000}"/>
    <cellStyle name="Currency 4 2 3 4 2 2" xfId="1156" xr:uid="{00000000-0005-0000-0000-0000E90D0000}"/>
    <cellStyle name="Currency 4 2 3 4 2 2 2" xfId="6998" xr:uid="{00000000-0005-0000-0000-0000EA0D0000}"/>
    <cellStyle name="Currency 4 2 3 4 2 2 3" xfId="5029" xr:uid="{00000000-0005-0000-0000-0000EB0D0000}"/>
    <cellStyle name="Currency 4 2 3 4 2 3" xfId="6997" xr:uid="{00000000-0005-0000-0000-0000EC0D0000}"/>
    <cellStyle name="Currency 4 2 3 4 2 4" xfId="5028" xr:uid="{00000000-0005-0000-0000-0000ED0D0000}"/>
    <cellStyle name="Currency 4 2 3 4 3" xfId="1157" xr:uid="{00000000-0005-0000-0000-0000EE0D0000}"/>
    <cellStyle name="Currency 4 2 3 4 3 2" xfId="6999" xr:uid="{00000000-0005-0000-0000-0000EF0D0000}"/>
    <cellStyle name="Currency 4 2 3 4 3 3" xfId="5030" xr:uid="{00000000-0005-0000-0000-0000F00D0000}"/>
    <cellStyle name="Currency 4 2 3 4 4" xfId="6996" xr:uid="{00000000-0005-0000-0000-0000F10D0000}"/>
    <cellStyle name="Currency 4 2 3 4 5" xfId="5027" xr:uid="{00000000-0005-0000-0000-0000F20D0000}"/>
    <cellStyle name="Currency 4 2 3 5" xfId="1158" xr:uid="{00000000-0005-0000-0000-0000F30D0000}"/>
    <cellStyle name="Currency 4 2 3 5 2" xfId="1159" xr:uid="{00000000-0005-0000-0000-0000F40D0000}"/>
    <cellStyle name="Currency 4 2 3 5 2 2" xfId="1160" xr:uid="{00000000-0005-0000-0000-0000F50D0000}"/>
    <cellStyle name="Currency 4 2 3 5 2 2 2" xfId="7002" xr:uid="{00000000-0005-0000-0000-0000F60D0000}"/>
    <cellStyle name="Currency 4 2 3 5 2 2 3" xfId="5033" xr:uid="{00000000-0005-0000-0000-0000F70D0000}"/>
    <cellStyle name="Currency 4 2 3 5 2 3" xfId="7001" xr:uid="{00000000-0005-0000-0000-0000F80D0000}"/>
    <cellStyle name="Currency 4 2 3 5 2 4" xfId="5032" xr:uid="{00000000-0005-0000-0000-0000F90D0000}"/>
    <cellStyle name="Currency 4 2 3 5 3" xfId="1161" xr:uid="{00000000-0005-0000-0000-0000FA0D0000}"/>
    <cellStyle name="Currency 4 2 3 5 3 2" xfId="7003" xr:uid="{00000000-0005-0000-0000-0000FB0D0000}"/>
    <cellStyle name="Currency 4 2 3 5 3 3" xfId="5034" xr:uid="{00000000-0005-0000-0000-0000FC0D0000}"/>
    <cellStyle name="Currency 4 2 3 5 4" xfId="7000" xr:uid="{00000000-0005-0000-0000-0000FD0D0000}"/>
    <cellStyle name="Currency 4 2 3 5 5" xfId="5031" xr:uid="{00000000-0005-0000-0000-0000FE0D0000}"/>
    <cellStyle name="Currency 4 2 3 6" xfId="1162" xr:uid="{00000000-0005-0000-0000-0000FF0D0000}"/>
    <cellStyle name="Currency 4 2 3 6 2" xfId="1163" xr:uid="{00000000-0005-0000-0000-0000000E0000}"/>
    <cellStyle name="Currency 4 2 3 6 2 2" xfId="7005" xr:uid="{00000000-0005-0000-0000-0000010E0000}"/>
    <cellStyle name="Currency 4 2 3 6 2 3" xfId="5036" xr:uid="{00000000-0005-0000-0000-0000020E0000}"/>
    <cellStyle name="Currency 4 2 3 6 3" xfId="7004" xr:uid="{00000000-0005-0000-0000-0000030E0000}"/>
    <cellStyle name="Currency 4 2 3 6 4" xfId="5035" xr:uid="{00000000-0005-0000-0000-0000040E0000}"/>
    <cellStyle name="Currency 4 2 3 7" xfId="1164" xr:uid="{00000000-0005-0000-0000-0000050E0000}"/>
    <cellStyle name="Currency 4 2 3 7 2" xfId="1165" xr:uid="{00000000-0005-0000-0000-0000060E0000}"/>
    <cellStyle name="Currency 4 2 3 7 2 2" xfId="7007" xr:uid="{00000000-0005-0000-0000-0000070E0000}"/>
    <cellStyle name="Currency 4 2 3 7 2 3" xfId="5038" xr:uid="{00000000-0005-0000-0000-0000080E0000}"/>
    <cellStyle name="Currency 4 2 3 7 3" xfId="7006" xr:uid="{00000000-0005-0000-0000-0000090E0000}"/>
    <cellStyle name="Currency 4 2 3 7 4" xfId="5037" xr:uid="{00000000-0005-0000-0000-00000A0E0000}"/>
    <cellStyle name="Currency 4 2 3 8" xfId="1166" xr:uid="{00000000-0005-0000-0000-00000B0E0000}"/>
    <cellStyle name="Currency 4 2 3 8 2" xfId="1167" xr:uid="{00000000-0005-0000-0000-00000C0E0000}"/>
    <cellStyle name="Currency 4 2 3 8 2 2" xfId="7009" xr:uid="{00000000-0005-0000-0000-00000D0E0000}"/>
    <cellStyle name="Currency 4 2 3 8 2 3" xfId="5040" xr:uid="{00000000-0005-0000-0000-00000E0E0000}"/>
    <cellStyle name="Currency 4 2 3 8 3" xfId="7008" xr:uid="{00000000-0005-0000-0000-00000F0E0000}"/>
    <cellStyle name="Currency 4 2 3 8 4" xfId="5039" xr:uid="{00000000-0005-0000-0000-0000100E0000}"/>
    <cellStyle name="Currency 4 2 3 9" xfId="1168" xr:uid="{00000000-0005-0000-0000-0000110E0000}"/>
    <cellStyle name="Currency 4 2 3 9 2" xfId="7010" xr:uid="{00000000-0005-0000-0000-0000120E0000}"/>
    <cellStyle name="Currency 4 2 3 9 3" xfId="5041" xr:uid="{00000000-0005-0000-0000-0000130E0000}"/>
    <cellStyle name="Currency 4 2 4" xfId="1169" xr:uid="{00000000-0005-0000-0000-0000140E0000}"/>
    <cellStyle name="Currency 4 2 4 10" xfId="7011" xr:uid="{00000000-0005-0000-0000-0000150E0000}"/>
    <cellStyle name="Currency 4 2 4 11" xfId="5042" xr:uid="{00000000-0005-0000-0000-0000160E0000}"/>
    <cellStyle name="Currency 4 2 4 2" xfId="1170" xr:uid="{00000000-0005-0000-0000-0000170E0000}"/>
    <cellStyle name="Currency 4 2 4 2 2" xfId="1171" xr:uid="{00000000-0005-0000-0000-0000180E0000}"/>
    <cellStyle name="Currency 4 2 4 2 2 2" xfId="1172" xr:uid="{00000000-0005-0000-0000-0000190E0000}"/>
    <cellStyle name="Currency 4 2 4 2 2 2 2" xfId="7014" xr:uid="{00000000-0005-0000-0000-00001A0E0000}"/>
    <cellStyle name="Currency 4 2 4 2 2 2 3" xfId="5045" xr:uid="{00000000-0005-0000-0000-00001B0E0000}"/>
    <cellStyle name="Currency 4 2 4 2 2 3" xfId="7013" xr:uid="{00000000-0005-0000-0000-00001C0E0000}"/>
    <cellStyle name="Currency 4 2 4 2 2 4" xfId="5044" xr:uid="{00000000-0005-0000-0000-00001D0E0000}"/>
    <cellStyle name="Currency 4 2 4 2 3" xfId="1173" xr:uid="{00000000-0005-0000-0000-00001E0E0000}"/>
    <cellStyle name="Currency 4 2 4 2 3 2" xfId="7015" xr:uid="{00000000-0005-0000-0000-00001F0E0000}"/>
    <cellStyle name="Currency 4 2 4 2 3 3" xfId="5046" xr:uid="{00000000-0005-0000-0000-0000200E0000}"/>
    <cellStyle name="Currency 4 2 4 2 4" xfId="7012" xr:uid="{00000000-0005-0000-0000-0000210E0000}"/>
    <cellStyle name="Currency 4 2 4 2 5" xfId="5043" xr:uid="{00000000-0005-0000-0000-0000220E0000}"/>
    <cellStyle name="Currency 4 2 4 3" xfId="1174" xr:uid="{00000000-0005-0000-0000-0000230E0000}"/>
    <cellStyle name="Currency 4 2 4 3 2" xfId="1175" xr:uid="{00000000-0005-0000-0000-0000240E0000}"/>
    <cellStyle name="Currency 4 2 4 3 2 2" xfId="1176" xr:uid="{00000000-0005-0000-0000-0000250E0000}"/>
    <cellStyle name="Currency 4 2 4 3 2 2 2" xfId="7018" xr:uid="{00000000-0005-0000-0000-0000260E0000}"/>
    <cellStyle name="Currency 4 2 4 3 2 2 3" xfId="5049" xr:uid="{00000000-0005-0000-0000-0000270E0000}"/>
    <cellStyle name="Currency 4 2 4 3 2 3" xfId="7017" xr:uid="{00000000-0005-0000-0000-0000280E0000}"/>
    <cellStyle name="Currency 4 2 4 3 2 4" xfId="5048" xr:uid="{00000000-0005-0000-0000-0000290E0000}"/>
    <cellStyle name="Currency 4 2 4 3 3" xfId="1177" xr:uid="{00000000-0005-0000-0000-00002A0E0000}"/>
    <cellStyle name="Currency 4 2 4 3 3 2" xfId="7019" xr:uid="{00000000-0005-0000-0000-00002B0E0000}"/>
    <cellStyle name="Currency 4 2 4 3 3 3" xfId="5050" xr:uid="{00000000-0005-0000-0000-00002C0E0000}"/>
    <cellStyle name="Currency 4 2 4 3 4" xfId="7016" xr:uid="{00000000-0005-0000-0000-00002D0E0000}"/>
    <cellStyle name="Currency 4 2 4 3 5" xfId="5047" xr:uid="{00000000-0005-0000-0000-00002E0E0000}"/>
    <cellStyle name="Currency 4 2 4 4" xfId="1178" xr:uid="{00000000-0005-0000-0000-00002F0E0000}"/>
    <cellStyle name="Currency 4 2 4 4 2" xfId="1179" xr:uid="{00000000-0005-0000-0000-0000300E0000}"/>
    <cellStyle name="Currency 4 2 4 4 2 2" xfId="1180" xr:uid="{00000000-0005-0000-0000-0000310E0000}"/>
    <cellStyle name="Currency 4 2 4 4 2 2 2" xfId="7022" xr:uid="{00000000-0005-0000-0000-0000320E0000}"/>
    <cellStyle name="Currency 4 2 4 4 2 2 3" xfId="5053" xr:uid="{00000000-0005-0000-0000-0000330E0000}"/>
    <cellStyle name="Currency 4 2 4 4 2 3" xfId="7021" xr:uid="{00000000-0005-0000-0000-0000340E0000}"/>
    <cellStyle name="Currency 4 2 4 4 2 4" xfId="5052" xr:uid="{00000000-0005-0000-0000-0000350E0000}"/>
    <cellStyle name="Currency 4 2 4 4 3" xfId="1181" xr:uid="{00000000-0005-0000-0000-0000360E0000}"/>
    <cellStyle name="Currency 4 2 4 4 3 2" xfId="7023" xr:uid="{00000000-0005-0000-0000-0000370E0000}"/>
    <cellStyle name="Currency 4 2 4 4 3 3" xfId="5054" xr:uid="{00000000-0005-0000-0000-0000380E0000}"/>
    <cellStyle name="Currency 4 2 4 4 4" xfId="7020" xr:uid="{00000000-0005-0000-0000-0000390E0000}"/>
    <cellStyle name="Currency 4 2 4 4 5" xfId="5051" xr:uid="{00000000-0005-0000-0000-00003A0E0000}"/>
    <cellStyle name="Currency 4 2 4 5" xfId="1182" xr:uid="{00000000-0005-0000-0000-00003B0E0000}"/>
    <cellStyle name="Currency 4 2 4 5 2" xfId="1183" xr:uid="{00000000-0005-0000-0000-00003C0E0000}"/>
    <cellStyle name="Currency 4 2 4 5 2 2" xfId="1184" xr:uid="{00000000-0005-0000-0000-00003D0E0000}"/>
    <cellStyle name="Currency 4 2 4 5 2 2 2" xfId="7026" xr:uid="{00000000-0005-0000-0000-00003E0E0000}"/>
    <cellStyle name="Currency 4 2 4 5 2 2 3" xfId="5057" xr:uid="{00000000-0005-0000-0000-00003F0E0000}"/>
    <cellStyle name="Currency 4 2 4 5 2 3" xfId="7025" xr:uid="{00000000-0005-0000-0000-0000400E0000}"/>
    <cellStyle name="Currency 4 2 4 5 2 4" xfId="5056" xr:uid="{00000000-0005-0000-0000-0000410E0000}"/>
    <cellStyle name="Currency 4 2 4 5 3" xfId="1185" xr:uid="{00000000-0005-0000-0000-0000420E0000}"/>
    <cellStyle name="Currency 4 2 4 5 3 2" xfId="7027" xr:uid="{00000000-0005-0000-0000-0000430E0000}"/>
    <cellStyle name="Currency 4 2 4 5 3 3" xfId="5058" xr:uid="{00000000-0005-0000-0000-0000440E0000}"/>
    <cellStyle name="Currency 4 2 4 5 4" xfId="7024" xr:uid="{00000000-0005-0000-0000-0000450E0000}"/>
    <cellStyle name="Currency 4 2 4 5 5" xfId="5055" xr:uid="{00000000-0005-0000-0000-0000460E0000}"/>
    <cellStyle name="Currency 4 2 4 6" xfId="1186" xr:uid="{00000000-0005-0000-0000-0000470E0000}"/>
    <cellStyle name="Currency 4 2 4 6 2" xfId="1187" xr:uid="{00000000-0005-0000-0000-0000480E0000}"/>
    <cellStyle name="Currency 4 2 4 6 2 2" xfId="7029" xr:uid="{00000000-0005-0000-0000-0000490E0000}"/>
    <cellStyle name="Currency 4 2 4 6 2 3" xfId="5060" xr:uid="{00000000-0005-0000-0000-00004A0E0000}"/>
    <cellStyle name="Currency 4 2 4 6 3" xfId="7028" xr:uid="{00000000-0005-0000-0000-00004B0E0000}"/>
    <cellStyle name="Currency 4 2 4 6 4" xfId="5059" xr:uid="{00000000-0005-0000-0000-00004C0E0000}"/>
    <cellStyle name="Currency 4 2 4 7" xfId="1188" xr:uid="{00000000-0005-0000-0000-00004D0E0000}"/>
    <cellStyle name="Currency 4 2 4 7 2" xfId="1189" xr:uid="{00000000-0005-0000-0000-00004E0E0000}"/>
    <cellStyle name="Currency 4 2 4 7 2 2" xfId="7031" xr:uid="{00000000-0005-0000-0000-00004F0E0000}"/>
    <cellStyle name="Currency 4 2 4 7 2 3" xfId="5062" xr:uid="{00000000-0005-0000-0000-0000500E0000}"/>
    <cellStyle name="Currency 4 2 4 7 3" xfId="7030" xr:uid="{00000000-0005-0000-0000-0000510E0000}"/>
    <cellStyle name="Currency 4 2 4 7 4" xfId="5061" xr:uid="{00000000-0005-0000-0000-0000520E0000}"/>
    <cellStyle name="Currency 4 2 4 8" xfId="1190" xr:uid="{00000000-0005-0000-0000-0000530E0000}"/>
    <cellStyle name="Currency 4 2 4 8 2" xfId="1191" xr:uid="{00000000-0005-0000-0000-0000540E0000}"/>
    <cellStyle name="Currency 4 2 4 8 2 2" xfId="7033" xr:uid="{00000000-0005-0000-0000-0000550E0000}"/>
    <cellStyle name="Currency 4 2 4 8 2 3" xfId="5064" xr:uid="{00000000-0005-0000-0000-0000560E0000}"/>
    <cellStyle name="Currency 4 2 4 8 3" xfId="7032" xr:uid="{00000000-0005-0000-0000-0000570E0000}"/>
    <cellStyle name="Currency 4 2 4 8 4" xfId="5063" xr:uid="{00000000-0005-0000-0000-0000580E0000}"/>
    <cellStyle name="Currency 4 2 4 9" xfId="1192" xr:uid="{00000000-0005-0000-0000-0000590E0000}"/>
    <cellStyle name="Currency 4 2 4 9 2" xfId="7034" xr:uid="{00000000-0005-0000-0000-00005A0E0000}"/>
    <cellStyle name="Currency 4 2 4 9 3" xfId="5065" xr:uid="{00000000-0005-0000-0000-00005B0E0000}"/>
    <cellStyle name="Currency 4 2 5" xfId="1193" xr:uid="{00000000-0005-0000-0000-00005C0E0000}"/>
    <cellStyle name="Currency 4 2 5 2" xfId="1194" xr:uid="{00000000-0005-0000-0000-00005D0E0000}"/>
    <cellStyle name="Currency 4 2 5 2 2" xfId="1195" xr:uid="{00000000-0005-0000-0000-00005E0E0000}"/>
    <cellStyle name="Currency 4 2 5 2 2 2" xfId="7037" xr:uid="{00000000-0005-0000-0000-00005F0E0000}"/>
    <cellStyle name="Currency 4 2 5 2 2 3" xfId="5068" xr:uid="{00000000-0005-0000-0000-0000600E0000}"/>
    <cellStyle name="Currency 4 2 5 2 3" xfId="7036" xr:uid="{00000000-0005-0000-0000-0000610E0000}"/>
    <cellStyle name="Currency 4 2 5 2 4" xfId="5067" xr:uid="{00000000-0005-0000-0000-0000620E0000}"/>
    <cellStyle name="Currency 4 2 5 3" xfId="1196" xr:uid="{00000000-0005-0000-0000-0000630E0000}"/>
    <cellStyle name="Currency 4 2 5 3 2" xfId="7038" xr:uid="{00000000-0005-0000-0000-0000640E0000}"/>
    <cellStyle name="Currency 4 2 5 3 3" xfId="5069" xr:uid="{00000000-0005-0000-0000-0000650E0000}"/>
    <cellStyle name="Currency 4 2 5 4" xfId="7035" xr:uid="{00000000-0005-0000-0000-0000660E0000}"/>
    <cellStyle name="Currency 4 2 5 5" xfId="5066" xr:uid="{00000000-0005-0000-0000-0000670E0000}"/>
    <cellStyle name="Currency 4 2 6" xfId="1197" xr:uid="{00000000-0005-0000-0000-0000680E0000}"/>
    <cellStyle name="Currency 4 2 6 2" xfId="1198" xr:uid="{00000000-0005-0000-0000-0000690E0000}"/>
    <cellStyle name="Currency 4 2 6 2 2" xfId="1199" xr:uid="{00000000-0005-0000-0000-00006A0E0000}"/>
    <cellStyle name="Currency 4 2 6 2 2 2" xfId="7041" xr:uid="{00000000-0005-0000-0000-00006B0E0000}"/>
    <cellStyle name="Currency 4 2 6 2 2 3" xfId="5072" xr:uid="{00000000-0005-0000-0000-00006C0E0000}"/>
    <cellStyle name="Currency 4 2 6 2 3" xfId="7040" xr:uid="{00000000-0005-0000-0000-00006D0E0000}"/>
    <cellStyle name="Currency 4 2 6 2 4" xfId="5071" xr:uid="{00000000-0005-0000-0000-00006E0E0000}"/>
    <cellStyle name="Currency 4 2 6 3" xfId="1200" xr:uid="{00000000-0005-0000-0000-00006F0E0000}"/>
    <cellStyle name="Currency 4 2 6 3 2" xfId="7042" xr:uid="{00000000-0005-0000-0000-0000700E0000}"/>
    <cellStyle name="Currency 4 2 6 3 3" xfId="5073" xr:uid="{00000000-0005-0000-0000-0000710E0000}"/>
    <cellStyle name="Currency 4 2 6 4" xfId="7039" xr:uid="{00000000-0005-0000-0000-0000720E0000}"/>
    <cellStyle name="Currency 4 2 6 5" xfId="5070" xr:uid="{00000000-0005-0000-0000-0000730E0000}"/>
    <cellStyle name="Currency 4 2 7" xfId="1201" xr:uid="{00000000-0005-0000-0000-0000740E0000}"/>
    <cellStyle name="Currency 4 2 7 2" xfId="1202" xr:uid="{00000000-0005-0000-0000-0000750E0000}"/>
    <cellStyle name="Currency 4 2 7 2 2" xfId="1203" xr:uid="{00000000-0005-0000-0000-0000760E0000}"/>
    <cellStyle name="Currency 4 2 7 2 2 2" xfId="7045" xr:uid="{00000000-0005-0000-0000-0000770E0000}"/>
    <cellStyle name="Currency 4 2 7 2 2 3" xfId="5076" xr:uid="{00000000-0005-0000-0000-0000780E0000}"/>
    <cellStyle name="Currency 4 2 7 2 3" xfId="7044" xr:uid="{00000000-0005-0000-0000-0000790E0000}"/>
    <cellStyle name="Currency 4 2 7 2 4" xfId="5075" xr:uid="{00000000-0005-0000-0000-00007A0E0000}"/>
    <cellStyle name="Currency 4 2 7 3" xfId="1204" xr:uid="{00000000-0005-0000-0000-00007B0E0000}"/>
    <cellStyle name="Currency 4 2 7 3 2" xfId="7046" xr:uid="{00000000-0005-0000-0000-00007C0E0000}"/>
    <cellStyle name="Currency 4 2 7 3 3" xfId="5077" xr:uid="{00000000-0005-0000-0000-00007D0E0000}"/>
    <cellStyle name="Currency 4 2 7 4" xfId="7043" xr:uid="{00000000-0005-0000-0000-00007E0E0000}"/>
    <cellStyle name="Currency 4 2 7 5" xfId="5074" xr:uid="{00000000-0005-0000-0000-00007F0E0000}"/>
    <cellStyle name="Currency 4 2 8" xfId="1205" xr:uid="{00000000-0005-0000-0000-0000800E0000}"/>
    <cellStyle name="Currency 4 2 8 2" xfId="1206" xr:uid="{00000000-0005-0000-0000-0000810E0000}"/>
    <cellStyle name="Currency 4 2 8 2 2" xfId="1207" xr:uid="{00000000-0005-0000-0000-0000820E0000}"/>
    <cellStyle name="Currency 4 2 8 2 2 2" xfId="7049" xr:uid="{00000000-0005-0000-0000-0000830E0000}"/>
    <cellStyle name="Currency 4 2 8 2 2 3" xfId="5080" xr:uid="{00000000-0005-0000-0000-0000840E0000}"/>
    <cellStyle name="Currency 4 2 8 2 3" xfId="7048" xr:uid="{00000000-0005-0000-0000-0000850E0000}"/>
    <cellStyle name="Currency 4 2 8 2 4" xfId="5079" xr:uid="{00000000-0005-0000-0000-0000860E0000}"/>
    <cellStyle name="Currency 4 2 8 3" xfId="1208" xr:uid="{00000000-0005-0000-0000-0000870E0000}"/>
    <cellStyle name="Currency 4 2 8 3 2" xfId="7050" xr:uid="{00000000-0005-0000-0000-0000880E0000}"/>
    <cellStyle name="Currency 4 2 8 3 3" xfId="5081" xr:uid="{00000000-0005-0000-0000-0000890E0000}"/>
    <cellStyle name="Currency 4 2 8 4" xfId="7047" xr:uid="{00000000-0005-0000-0000-00008A0E0000}"/>
    <cellStyle name="Currency 4 2 8 5" xfId="5078" xr:uid="{00000000-0005-0000-0000-00008B0E0000}"/>
    <cellStyle name="Currency 4 2 9" xfId="1209" xr:uid="{00000000-0005-0000-0000-00008C0E0000}"/>
    <cellStyle name="Currency 4 2 9 2" xfId="1210" xr:uid="{00000000-0005-0000-0000-00008D0E0000}"/>
    <cellStyle name="Currency 4 2 9 2 2" xfId="7052" xr:uid="{00000000-0005-0000-0000-00008E0E0000}"/>
    <cellStyle name="Currency 4 2 9 2 3" xfId="5083" xr:uid="{00000000-0005-0000-0000-00008F0E0000}"/>
    <cellStyle name="Currency 4 2 9 3" xfId="7051" xr:uid="{00000000-0005-0000-0000-0000900E0000}"/>
    <cellStyle name="Currency 4 2 9 4" xfId="5082" xr:uid="{00000000-0005-0000-0000-0000910E0000}"/>
    <cellStyle name="Currency 4 3" xfId="1211" xr:uid="{00000000-0005-0000-0000-0000920E0000}"/>
    <cellStyle name="Currency 4 3 2" xfId="5084" xr:uid="{00000000-0005-0000-0000-0000930E0000}"/>
    <cellStyle name="Currency 4 4" xfId="1212" xr:uid="{00000000-0005-0000-0000-0000940E0000}"/>
    <cellStyle name="Currency 4 4 10" xfId="7053" xr:uid="{00000000-0005-0000-0000-0000950E0000}"/>
    <cellStyle name="Currency 4 4 11" xfId="5085" xr:uid="{00000000-0005-0000-0000-0000960E0000}"/>
    <cellStyle name="Currency 4 4 2" xfId="1213" xr:uid="{00000000-0005-0000-0000-0000970E0000}"/>
    <cellStyle name="Currency 4 4 2 2" xfId="1214" xr:uid="{00000000-0005-0000-0000-0000980E0000}"/>
    <cellStyle name="Currency 4 4 2 2 2" xfId="1215" xr:uid="{00000000-0005-0000-0000-0000990E0000}"/>
    <cellStyle name="Currency 4 4 2 2 2 2" xfId="7056" xr:uid="{00000000-0005-0000-0000-00009A0E0000}"/>
    <cellStyle name="Currency 4 4 2 2 2 3" xfId="5088" xr:uid="{00000000-0005-0000-0000-00009B0E0000}"/>
    <cellStyle name="Currency 4 4 2 2 3" xfId="7055" xr:uid="{00000000-0005-0000-0000-00009C0E0000}"/>
    <cellStyle name="Currency 4 4 2 2 4" xfId="5087" xr:uid="{00000000-0005-0000-0000-00009D0E0000}"/>
    <cellStyle name="Currency 4 4 2 3" xfId="1216" xr:uid="{00000000-0005-0000-0000-00009E0E0000}"/>
    <cellStyle name="Currency 4 4 2 3 2" xfId="7057" xr:uid="{00000000-0005-0000-0000-00009F0E0000}"/>
    <cellStyle name="Currency 4 4 2 3 3" xfId="5089" xr:uid="{00000000-0005-0000-0000-0000A00E0000}"/>
    <cellStyle name="Currency 4 4 2 4" xfId="7054" xr:uid="{00000000-0005-0000-0000-0000A10E0000}"/>
    <cellStyle name="Currency 4 4 2 5" xfId="5086" xr:uid="{00000000-0005-0000-0000-0000A20E0000}"/>
    <cellStyle name="Currency 4 4 3" xfId="1217" xr:uid="{00000000-0005-0000-0000-0000A30E0000}"/>
    <cellStyle name="Currency 4 4 3 2" xfId="1218" xr:uid="{00000000-0005-0000-0000-0000A40E0000}"/>
    <cellStyle name="Currency 4 4 3 2 2" xfId="1219" xr:uid="{00000000-0005-0000-0000-0000A50E0000}"/>
    <cellStyle name="Currency 4 4 3 2 2 2" xfId="7060" xr:uid="{00000000-0005-0000-0000-0000A60E0000}"/>
    <cellStyle name="Currency 4 4 3 2 2 3" xfId="5092" xr:uid="{00000000-0005-0000-0000-0000A70E0000}"/>
    <cellStyle name="Currency 4 4 3 2 3" xfId="7059" xr:uid="{00000000-0005-0000-0000-0000A80E0000}"/>
    <cellStyle name="Currency 4 4 3 2 4" xfId="5091" xr:uid="{00000000-0005-0000-0000-0000A90E0000}"/>
    <cellStyle name="Currency 4 4 3 3" xfId="1220" xr:uid="{00000000-0005-0000-0000-0000AA0E0000}"/>
    <cellStyle name="Currency 4 4 3 3 2" xfId="7061" xr:uid="{00000000-0005-0000-0000-0000AB0E0000}"/>
    <cellStyle name="Currency 4 4 3 3 3" xfId="5093" xr:uid="{00000000-0005-0000-0000-0000AC0E0000}"/>
    <cellStyle name="Currency 4 4 3 4" xfId="7058" xr:uid="{00000000-0005-0000-0000-0000AD0E0000}"/>
    <cellStyle name="Currency 4 4 3 5" xfId="5090" xr:uid="{00000000-0005-0000-0000-0000AE0E0000}"/>
    <cellStyle name="Currency 4 4 4" xfId="1221" xr:uid="{00000000-0005-0000-0000-0000AF0E0000}"/>
    <cellStyle name="Currency 4 4 4 2" xfId="1222" xr:uid="{00000000-0005-0000-0000-0000B00E0000}"/>
    <cellStyle name="Currency 4 4 4 2 2" xfId="1223" xr:uid="{00000000-0005-0000-0000-0000B10E0000}"/>
    <cellStyle name="Currency 4 4 4 2 2 2" xfId="7064" xr:uid="{00000000-0005-0000-0000-0000B20E0000}"/>
    <cellStyle name="Currency 4 4 4 2 2 3" xfId="5096" xr:uid="{00000000-0005-0000-0000-0000B30E0000}"/>
    <cellStyle name="Currency 4 4 4 2 3" xfId="7063" xr:uid="{00000000-0005-0000-0000-0000B40E0000}"/>
    <cellStyle name="Currency 4 4 4 2 4" xfId="5095" xr:uid="{00000000-0005-0000-0000-0000B50E0000}"/>
    <cellStyle name="Currency 4 4 4 3" xfId="1224" xr:uid="{00000000-0005-0000-0000-0000B60E0000}"/>
    <cellStyle name="Currency 4 4 4 3 2" xfId="7065" xr:uid="{00000000-0005-0000-0000-0000B70E0000}"/>
    <cellStyle name="Currency 4 4 4 3 3" xfId="5097" xr:uid="{00000000-0005-0000-0000-0000B80E0000}"/>
    <cellStyle name="Currency 4 4 4 4" xfId="7062" xr:uid="{00000000-0005-0000-0000-0000B90E0000}"/>
    <cellStyle name="Currency 4 4 4 5" xfId="5094" xr:uid="{00000000-0005-0000-0000-0000BA0E0000}"/>
    <cellStyle name="Currency 4 4 5" xfId="1225" xr:uid="{00000000-0005-0000-0000-0000BB0E0000}"/>
    <cellStyle name="Currency 4 4 5 2" xfId="1226" xr:uid="{00000000-0005-0000-0000-0000BC0E0000}"/>
    <cellStyle name="Currency 4 4 5 2 2" xfId="1227" xr:uid="{00000000-0005-0000-0000-0000BD0E0000}"/>
    <cellStyle name="Currency 4 4 5 2 2 2" xfId="7068" xr:uid="{00000000-0005-0000-0000-0000BE0E0000}"/>
    <cellStyle name="Currency 4 4 5 2 2 3" xfId="5100" xr:uid="{00000000-0005-0000-0000-0000BF0E0000}"/>
    <cellStyle name="Currency 4 4 5 2 3" xfId="7067" xr:uid="{00000000-0005-0000-0000-0000C00E0000}"/>
    <cellStyle name="Currency 4 4 5 2 4" xfId="5099" xr:uid="{00000000-0005-0000-0000-0000C10E0000}"/>
    <cellStyle name="Currency 4 4 5 3" xfId="1228" xr:uid="{00000000-0005-0000-0000-0000C20E0000}"/>
    <cellStyle name="Currency 4 4 5 3 2" xfId="7069" xr:uid="{00000000-0005-0000-0000-0000C30E0000}"/>
    <cellStyle name="Currency 4 4 5 3 3" xfId="5101" xr:uid="{00000000-0005-0000-0000-0000C40E0000}"/>
    <cellStyle name="Currency 4 4 5 4" xfId="7066" xr:uid="{00000000-0005-0000-0000-0000C50E0000}"/>
    <cellStyle name="Currency 4 4 5 5" xfId="5098" xr:uid="{00000000-0005-0000-0000-0000C60E0000}"/>
    <cellStyle name="Currency 4 4 6" xfId="1229" xr:uid="{00000000-0005-0000-0000-0000C70E0000}"/>
    <cellStyle name="Currency 4 4 6 2" xfId="1230" xr:uid="{00000000-0005-0000-0000-0000C80E0000}"/>
    <cellStyle name="Currency 4 4 6 2 2" xfId="7071" xr:uid="{00000000-0005-0000-0000-0000C90E0000}"/>
    <cellStyle name="Currency 4 4 6 2 3" xfId="5103" xr:uid="{00000000-0005-0000-0000-0000CA0E0000}"/>
    <cellStyle name="Currency 4 4 6 3" xfId="7070" xr:uid="{00000000-0005-0000-0000-0000CB0E0000}"/>
    <cellStyle name="Currency 4 4 6 4" xfId="5102" xr:uid="{00000000-0005-0000-0000-0000CC0E0000}"/>
    <cellStyle name="Currency 4 4 7" xfId="1231" xr:uid="{00000000-0005-0000-0000-0000CD0E0000}"/>
    <cellStyle name="Currency 4 4 7 2" xfId="1232" xr:uid="{00000000-0005-0000-0000-0000CE0E0000}"/>
    <cellStyle name="Currency 4 4 7 2 2" xfId="7073" xr:uid="{00000000-0005-0000-0000-0000CF0E0000}"/>
    <cellStyle name="Currency 4 4 7 2 3" xfId="5105" xr:uid="{00000000-0005-0000-0000-0000D00E0000}"/>
    <cellStyle name="Currency 4 4 7 3" xfId="7072" xr:uid="{00000000-0005-0000-0000-0000D10E0000}"/>
    <cellStyle name="Currency 4 4 7 4" xfId="5104" xr:uid="{00000000-0005-0000-0000-0000D20E0000}"/>
    <cellStyle name="Currency 4 4 8" xfId="1233" xr:uid="{00000000-0005-0000-0000-0000D30E0000}"/>
    <cellStyle name="Currency 4 4 8 2" xfId="1234" xr:uid="{00000000-0005-0000-0000-0000D40E0000}"/>
    <cellStyle name="Currency 4 4 8 2 2" xfId="7075" xr:uid="{00000000-0005-0000-0000-0000D50E0000}"/>
    <cellStyle name="Currency 4 4 8 2 3" xfId="5107" xr:uid="{00000000-0005-0000-0000-0000D60E0000}"/>
    <cellStyle name="Currency 4 4 8 3" xfId="7074" xr:uid="{00000000-0005-0000-0000-0000D70E0000}"/>
    <cellStyle name="Currency 4 4 8 4" xfId="5106" xr:uid="{00000000-0005-0000-0000-0000D80E0000}"/>
    <cellStyle name="Currency 4 4 9" xfId="1235" xr:uid="{00000000-0005-0000-0000-0000D90E0000}"/>
    <cellStyle name="Currency 4 4 9 2" xfId="7076" xr:uid="{00000000-0005-0000-0000-0000DA0E0000}"/>
    <cellStyle name="Currency 4 4 9 3" xfId="5108" xr:uid="{00000000-0005-0000-0000-0000DB0E0000}"/>
    <cellStyle name="Currency 4 5" xfId="1236" xr:uid="{00000000-0005-0000-0000-0000DC0E0000}"/>
    <cellStyle name="Currency 4 5 10" xfId="7077" xr:uid="{00000000-0005-0000-0000-0000DD0E0000}"/>
    <cellStyle name="Currency 4 5 11" xfId="5109" xr:uid="{00000000-0005-0000-0000-0000DE0E0000}"/>
    <cellStyle name="Currency 4 5 2" xfId="1237" xr:uid="{00000000-0005-0000-0000-0000DF0E0000}"/>
    <cellStyle name="Currency 4 5 2 2" xfId="1238" xr:uid="{00000000-0005-0000-0000-0000E00E0000}"/>
    <cellStyle name="Currency 4 5 2 2 2" xfId="1239" xr:uid="{00000000-0005-0000-0000-0000E10E0000}"/>
    <cellStyle name="Currency 4 5 2 2 2 2" xfId="7080" xr:uid="{00000000-0005-0000-0000-0000E20E0000}"/>
    <cellStyle name="Currency 4 5 2 2 2 3" xfId="5112" xr:uid="{00000000-0005-0000-0000-0000E30E0000}"/>
    <cellStyle name="Currency 4 5 2 2 3" xfId="7079" xr:uid="{00000000-0005-0000-0000-0000E40E0000}"/>
    <cellStyle name="Currency 4 5 2 2 4" xfId="5111" xr:uid="{00000000-0005-0000-0000-0000E50E0000}"/>
    <cellStyle name="Currency 4 5 2 3" xfId="1240" xr:uid="{00000000-0005-0000-0000-0000E60E0000}"/>
    <cellStyle name="Currency 4 5 2 3 2" xfId="7081" xr:uid="{00000000-0005-0000-0000-0000E70E0000}"/>
    <cellStyle name="Currency 4 5 2 3 3" xfId="5113" xr:uid="{00000000-0005-0000-0000-0000E80E0000}"/>
    <cellStyle name="Currency 4 5 2 4" xfId="7078" xr:uid="{00000000-0005-0000-0000-0000E90E0000}"/>
    <cellStyle name="Currency 4 5 2 5" xfId="5110" xr:uid="{00000000-0005-0000-0000-0000EA0E0000}"/>
    <cellStyle name="Currency 4 5 3" xfId="1241" xr:uid="{00000000-0005-0000-0000-0000EB0E0000}"/>
    <cellStyle name="Currency 4 5 3 2" xfId="1242" xr:uid="{00000000-0005-0000-0000-0000EC0E0000}"/>
    <cellStyle name="Currency 4 5 3 2 2" xfId="1243" xr:uid="{00000000-0005-0000-0000-0000ED0E0000}"/>
    <cellStyle name="Currency 4 5 3 2 2 2" xfId="7084" xr:uid="{00000000-0005-0000-0000-0000EE0E0000}"/>
    <cellStyle name="Currency 4 5 3 2 2 3" xfId="5116" xr:uid="{00000000-0005-0000-0000-0000EF0E0000}"/>
    <cellStyle name="Currency 4 5 3 2 3" xfId="7083" xr:uid="{00000000-0005-0000-0000-0000F00E0000}"/>
    <cellStyle name="Currency 4 5 3 2 4" xfId="5115" xr:uid="{00000000-0005-0000-0000-0000F10E0000}"/>
    <cellStyle name="Currency 4 5 3 3" xfId="1244" xr:uid="{00000000-0005-0000-0000-0000F20E0000}"/>
    <cellStyle name="Currency 4 5 3 3 2" xfId="7085" xr:uid="{00000000-0005-0000-0000-0000F30E0000}"/>
    <cellStyle name="Currency 4 5 3 3 3" xfId="5117" xr:uid="{00000000-0005-0000-0000-0000F40E0000}"/>
    <cellStyle name="Currency 4 5 3 4" xfId="7082" xr:uid="{00000000-0005-0000-0000-0000F50E0000}"/>
    <cellStyle name="Currency 4 5 3 5" xfId="5114" xr:uid="{00000000-0005-0000-0000-0000F60E0000}"/>
    <cellStyle name="Currency 4 5 4" xfId="1245" xr:uid="{00000000-0005-0000-0000-0000F70E0000}"/>
    <cellStyle name="Currency 4 5 4 2" xfId="1246" xr:uid="{00000000-0005-0000-0000-0000F80E0000}"/>
    <cellStyle name="Currency 4 5 4 2 2" xfId="1247" xr:uid="{00000000-0005-0000-0000-0000F90E0000}"/>
    <cellStyle name="Currency 4 5 4 2 2 2" xfId="7088" xr:uid="{00000000-0005-0000-0000-0000FA0E0000}"/>
    <cellStyle name="Currency 4 5 4 2 2 3" xfId="5120" xr:uid="{00000000-0005-0000-0000-0000FB0E0000}"/>
    <cellStyle name="Currency 4 5 4 2 3" xfId="7087" xr:uid="{00000000-0005-0000-0000-0000FC0E0000}"/>
    <cellStyle name="Currency 4 5 4 2 4" xfId="5119" xr:uid="{00000000-0005-0000-0000-0000FD0E0000}"/>
    <cellStyle name="Currency 4 5 4 3" xfId="1248" xr:uid="{00000000-0005-0000-0000-0000FE0E0000}"/>
    <cellStyle name="Currency 4 5 4 3 2" xfId="7089" xr:uid="{00000000-0005-0000-0000-0000FF0E0000}"/>
    <cellStyle name="Currency 4 5 4 3 3" xfId="5121" xr:uid="{00000000-0005-0000-0000-0000000F0000}"/>
    <cellStyle name="Currency 4 5 4 4" xfId="7086" xr:uid="{00000000-0005-0000-0000-0000010F0000}"/>
    <cellStyle name="Currency 4 5 4 5" xfId="5118" xr:uid="{00000000-0005-0000-0000-0000020F0000}"/>
    <cellStyle name="Currency 4 5 5" xfId="1249" xr:uid="{00000000-0005-0000-0000-0000030F0000}"/>
    <cellStyle name="Currency 4 5 5 2" xfId="1250" xr:uid="{00000000-0005-0000-0000-0000040F0000}"/>
    <cellStyle name="Currency 4 5 5 2 2" xfId="1251" xr:uid="{00000000-0005-0000-0000-0000050F0000}"/>
    <cellStyle name="Currency 4 5 5 2 2 2" xfId="7092" xr:uid="{00000000-0005-0000-0000-0000060F0000}"/>
    <cellStyle name="Currency 4 5 5 2 2 3" xfId="5124" xr:uid="{00000000-0005-0000-0000-0000070F0000}"/>
    <cellStyle name="Currency 4 5 5 2 3" xfId="7091" xr:uid="{00000000-0005-0000-0000-0000080F0000}"/>
    <cellStyle name="Currency 4 5 5 2 4" xfId="5123" xr:uid="{00000000-0005-0000-0000-0000090F0000}"/>
    <cellStyle name="Currency 4 5 5 3" xfId="1252" xr:uid="{00000000-0005-0000-0000-00000A0F0000}"/>
    <cellStyle name="Currency 4 5 5 3 2" xfId="7093" xr:uid="{00000000-0005-0000-0000-00000B0F0000}"/>
    <cellStyle name="Currency 4 5 5 3 3" xfId="5125" xr:uid="{00000000-0005-0000-0000-00000C0F0000}"/>
    <cellStyle name="Currency 4 5 5 4" xfId="7090" xr:uid="{00000000-0005-0000-0000-00000D0F0000}"/>
    <cellStyle name="Currency 4 5 5 5" xfId="5122" xr:uid="{00000000-0005-0000-0000-00000E0F0000}"/>
    <cellStyle name="Currency 4 5 6" xfId="1253" xr:uid="{00000000-0005-0000-0000-00000F0F0000}"/>
    <cellStyle name="Currency 4 5 6 2" xfId="1254" xr:uid="{00000000-0005-0000-0000-0000100F0000}"/>
    <cellStyle name="Currency 4 5 6 2 2" xfId="7095" xr:uid="{00000000-0005-0000-0000-0000110F0000}"/>
    <cellStyle name="Currency 4 5 6 2 3" xfId="5127" xr:uid="{00000000-0005-0000-0000-0000120F0000}"/>
    <cellStyle name="Currency 4 5 6 3" xfId="7094" xr:uid="{00000000-0005-0000-0000-0000130F0000}"/>
    <cellStyle name="Currency 4 5 6 4" xfId="5126" xr:uid="{00000000-0005-0000-0000-0000140F0000}"/>
    <cellStyle name="Currency 4 5 7" xfId="1255" xr:uid="{00000000-0005-0000-0000-0000150F0000}"/>
    <cellStyle name="Currency 4 5 7 2" xfId="1256" xr:uid="{00000000-0005-0000-0000-0000160F0000}"/>
    <cellStyle name="Currency 4 5 7 2 2" xfId="7097" xr:uid="{00000000-0005-0000-0000-0000170F0000}"/>
    <cellStyle name="Currency 4 5 7 2 3" xfId="5129" xr:uid="{00000000-0005-0000-0000-0000180F0000}"/>
    <cellStyle name="Currency 4 5 7 3" xfId="7096" xr:uid="{00000000-0005-0000-0000-0000190F0000}"/>
    <cellStyle name="Currency 4 5 7 4" xfId="5128" xr:uid="{00000000-0005-0000-0000-00001A0F0000}"/>
    <cellStyle name="Currency 4 5 8" xfId="1257" xr:uid="{00000000-0005-0000-0000-00001B0F0000}"/>
    <cellStyle name="Currency 4 5 8 2" xfId="1258" xr:uid="{00000000-0005-0000-0000-00001C0F0000}"/>
    <cellStyle name="Currency 4 5 8 2 2" xfId="7099" xr:uid="{00000000-0005-0000-0000-00001D0F0000}"/>
    <cellStyle name="Currency 4 5 8 2 3" xfId="5131" xr:uid="{00000000-0005-0000-0000-00001E0F0000}"/>
    <cellStyle name="Currency 4 5 8 3" xfId="7098" xr:uid="{00000000-0005-0000-0000-00001F0F0000}"/>
    <cellStyle name="Currency 4 5 8 4" xfId="5130" xr:uid="{00000000-0005-0000-0000-0000200F0000}"/>
    <cellStyle name="Currency 4 5 9" xfId="1259" xr:uid="{00000000-0005-0000-0000-0000210F0000}"/>
    <cellStyle name="Currency 4 5 9 2" xfId="7100" xr:uid="{00000000-0005-0000-0000-0000220F0000}"/>
    <cellStyle name="Currency 4 5 9 3" xfId="5132" xr:uid="{00000000-0005-0000-0000-0000230F0000}"/>
    <cellStyle name="Currency 4 6" xfId="1260" xr:uid="{00000000-0005-0000-0000-0000240F0000}"/>
    <cellStyle name="Currency 4 6 2" xfId="1261" xr:uid="{00000000-0005-0000-0000-0000250F0000}"/>
    <cellStyle name="Currency 4 6 2 2" xfId="1262" xr:uid="{00000000-0005-0000-0000-0000260F0000}"/>
    <cellStyle name="Currency 4 6 2 2 2" xfId="7103" xr:uid="{00000000-0005-0000-0000-0000270F0000}"/>
    <cellStyle name="Currency 4 6 2 2 3" xfId="5135" xr:uid="{00000000-0005-0000-0000-0000280F0000}"/>
    <cellStyle name="Currency 4 6 2 3" xfId="7102" xr:uid="{00000000-0005-0000-0000-0000290F0000}"/>
    <cellStyle name="Currency 4 6 2 4" xfId="5134" xr:uid="{00000000-0005-0000-0000-00002A0F0000}"/>
    <cellStyle name="Currency 4 6 3" xfId="1263" xr:uid="{00000000-0005-0000-0000-00002B0F0000}"/>
    <cellStyle name="Currency 4 6 3 2" xfId="7104" xr:uid="{00000000-0005-0000-0000-00002C0F0000}"/>
    <cellStyle name="Currency 4 6 3 3" xfId="5136" xr:uid="{00000000-0005-0000-0000-00002D0F0000}"/>
    <cellStyle name="Currency 4 6 4" xfId="7101" xr:uid="{00000000-0005-0000-0000-00002E0F0000}"/>
    <cellStyle name="Currency 4 6 5" xfId="5133" xr:uid="{00000000-0005-0000-0000-00002F0F0000}"/>
    <cellStyle name="Currency 4 7" xfId="1264" xr:uid="{00000000-0005-0000-0000-0000300F0000}"/>
    <cellStyle name="Currency 4 7 2" xfId="1265" xr:uid="{00000000-0005-0000-0000-0000310F0000}"/>
    <cellStyle name="Currency 4 7 2 2" xfId="1266" xr:uid="{00000000-0005-0000-0000-0000320F0000}"/>
    <cellStyle name="Currency 4 7 2 2 2" xfId="7107" xr:uid="{00000000-0005-0000-0000-0000330F0000}"/>
    <cellStyle name="Currency 4 7 2 2 3" xfId="5139" xr:uid="{00000000-0005-0000-0000-0000340F0000}"/>
    <cellStyle name="Currency 4 7 2 3" xfId="7106" xr:uid="{00000000-0005-0000-0000-0000350F0000}"/>
    <cellStyle name="Currency 4 7 2 4" xfId="5138" xr:uid="{00000000-0005-0000-0000-0000360F0000}"/>
    <cellStyle name="Currency 4 7 3" xfId="1267" xr:uid="{00000000-0005-0000-0000-0000370F0000}"/>
    <cellStyle name="Currency 4 7 3 2" xfId="7108" xr:uid="{00000000-0005-0000-0000-0000380F0000}"/>
    <cellStyle name="Currency 4 7 3 3" xfId="5140" xr:uid="{00000000-0005-0000-0000-0000390F0000}"/>
    <cellStyle name="Currency 4 7 4" xfId="7105" xr:uid="{00000000-0005-0000-0000-00003A0F0000}"/>
    <cellStyle name="Currency 4 7 5" xfId="5137" xr:uid="{00000000-0005-0000-0000-00003B0F0000}"/>
    <cellStyle name="Currency 4 8" xfId="1268" xr:uid="{00000000-0005-0000-0000-00003C0F0000}"/>
    <cellStyle name="Currency 4 8 2" xfId="1269" xr:uid="{00000000-0005-0000-0000-00003D0F0000}"/>
    <cellStyle name="Currency 4 8 2 2" xfId="1270" xr:uid="{00000000-0005-0000-0000-00003E0F0000}"/>
    <cellStyle name="Currency 4 8 2 2 2" xfId="7111" xr:uid="{00000000-0005-0000-0000-00003F0F0000}"/>
    <cellStyle name="Currency 4 8 2 2 3" xfId="5143" xr:uid="{00000000-0005-0000-0000-0000400F0000}"/>
    <cellStyle name="Currency 4 8 2 3" xfId="7110" xr:uid="{00000000-0005-0000-0000-0000410F0000}"/>
    <cellStyle name="Currency 4 8 2 4" xfId="5142" xr:uid="{00000000-0005-0000-0000-0000420F0000}"/>
    <cellStyle name="Currency 4 8 3" xfId="1271" xr:uid="{00000000-0005-0000-0000-0000430F0000}"/>
    <cellStyle name="Currency 4 8 3 2" xfId="7112" xr:uid="{00000000-0005-0000-0000-0000440F0000}"/>
    <cellStyle name="Currency 4 8 3 3" xfId="5144" xr:uid="{00000000-0005-0000-0000-0000450F0000}"/>
    <cellStyle name="Currency 4 8 4" xfId="7109" xr:uid="{00000000-0005-0000-0000-0000460F0000}"/>
    <cellStyle name="Currency 4 8 5" xfId="5141" xr:uid="{00000000-0005-0000-0000-0000470F0000}"/>
    <cellStyle name="Currency 4 9" xfId="1272" xr:uid="{00000000-0005-0000-0000-0000480F0000}"/>
    <cellStyle name="Currency 4 9 2" xfId="1273" xr:uid="{00000000-0005-0000-0000-0000490F0000}"/>
    <cellStyle name="Currency 4 9 2 2" xfId="1274" xr:uid="{00000000-0005-0000-0000-00004A0F0000}"/>
    <cellStyle name="Currency 4 9 2 2 2" xfId="7115" xr:uid="{00000000-0005-0000-0000-00004B0F0000}"/>
    <cellStyle name="Currency 4 9 2 2 3" xfId="5147" xr:uid="{00000000-0005-0000-0000-00004C0F0000}"/>
    <cellStyle name="Currency 4 9 2 3" xfId="7114" xr:uid="{00000000-0005-0000-0000-00004D0F0000}"/>
    <cellStyle name="Currency 4 9 2 4" xfId="5146" xr:uid="{00000000-0005-0000-0000-00004E0F0000}"/>
    <cellStyle name="Currency 4 9 3" xfId="1275" xr:uid="{00000000-0005-0000-0000-00004F0F0000}"/>
    <cellStyle name="Currency 4 9 3 2" xfId="7116" xr:uid="{00000000-0005-0000-0000-0000500F0000}"/>
    <cellStyle name="Currency 4 9 3 3" xfId="5148" xr:uid="{00000000-0005-0000-0000-0000510F0000}"/>
    <cellStyle name="Currency 4 9 4" xfId="7113" xr:uid="{00000000-0005-0000-0000-0000520F0000}"/>
    <cellStyle name="Currency 4 9 5" xfId="5145" xr:uid="{00000000-0005-0000-0000-0000530F0000}"/>
    <cellStyle name="Currency 5" xfId="1276" xr:uid="{00000000-0005-0000-0000-0000540F0000}"/>
    <cellStyle name="Currency 5 10" xfId="1277" xr:uid="{00000000-0005-0000-0000-0000550F0000}"/>
    <cellStyle name="Currency 5 10 2" xfId="1278" xr:uid="{00000000-0005-0000-0000-0000560F0000}"/>
    <cellStyle name="Currency 5 10 2 2" xfId="7119" xr:uid="{00000000-0005-0000-0000-0000570F0000}"/>
    <cellStyle name="Currency 5 10 2 3" xfId="5151" xr:uid="{00000000-0005-0000-0000-0000580F0000}"/>
    <cellStyle name="Currency 5 10 3" xfId="7118" xr:uid="{00000000-0005-0000-0000-0000590F0000}"/>
    <cellStyle name="Currency 5 10 4" xfId="5150" xr:uid="{00000000-0005-0000-0000-00005A0F0000}"/>
    <cellStyle name="Currency 5 11" xfId="1279" xr:uid="{00000000-0005-0000-0000-00005B0F0000}"/>
    <cellStyle name="Currency 5 11 2" xfId="1280" xr:uid="{00000000-0005-0000-0000-00005C0F0000}"/>
    <cellStyle name="Currency 5 11 2 2" xfId="7121" xr:uid="{00000000-0005-0000-0000-00005D0F0000}"/>
    <cellStyle name="Currency 5 11 2 3" xfId="5153" xr:uid="{00000000-0005-0000-0000-00005E0F0000}"/>
    <cellStyle name="Currency 5 11 3" xfId="7120" xr:uid="{00000000-0005-0000-0000-00005F0F0000}"/>
    <cellStyle name="Currency 5 11 4" xfId="5152" xr:uid="{00000000-0005-0000-0000-0000600F0000}"/>
    <cellStyle name="Currency 5 12" xfId="1281" xr:uid="{00000000-0005-0000-0000-0000610F0000}"/>
    <cellStyle name="Currency 5 12 2" xfId="1282" xr:uid="{00000000-0005-0000-0000-0000620F0000}"/>
    <cellStyle name="Currency 5 12 2 2" xfId="7123" xr:uid="{00000000-0005-0000-0000-0000630F0000}"/>
    <cellStyle name="Currency 5 12 2 3" xfId="5155" xr:uid="{00000000-0005-0000-0000-0000640F0000}"/>
    <cellStyle name="Currency 5 12 3" xfId="7122" xr:uid="{00000000-0005-0000-0000-0000650F0000}"/>
    <cellStyle name="Currency 5 12 4" xfId="5154" xr:uid="{00000000-0005-0000-0000-0000660F0000}"/>
    <cellStyle name="Currency 5 13" xfId="1283" xr:uid="{00000000-0005-0000-0000-0000670F0000}"/>
    <cellStyle name="Currency 5 13 2" xfId="7124" xr:uid="{00000000-0005-0000-0000-0000680F0000}"/>
    <cellStyle name="Currency 5 13 3" xfId="5156" xr:uid="{00000000-0005-0000-0000-0000690F0000}"/>
    <cellStyle name="Currency 5 14" xfId="7117" xr:uid="{00000000-0005-0000-0000-00006A0F0000}"/>
    <cellStyle name="Currency 5 15" xfId="5149" xr:uid="{00000000-0005-0000-0000-00006B0F0000}"/>
    <cellStyle name="Currency 5 2" xfId="1284" xr:uid="{00000000-0005-0000-0000-00006C0F0000}"/>
    <cellStyle name="Currency 5 2 10" xfId="1285" xr:uid="{00000000-0005-0000-0000-00006D0F0000}"/>
    <cellStyle name="Currency 5 2 10 2" xfId="1286" xr:uid="{00000000-0005-0000-0000-00006E0F0000}"/>
    <cellStyle name="Currency 5 2 10 2 2" xfId="7127" xr:uid="{00000000-0005-0000-0000-00006F0F0000}"/>
    <cellStyle name="Currency 5 2 10 2 3" xfId="5159" xr:uid="{00000000-0005-0000-0000-0000700F0000}"/>
    <cellStyle name="Currency 5 2 10 3" xfId="7126" xr:uid="{00000000-0005-0000-0000-0000710F0000}"/>
    <cellStyle name="Currency 5 2 10 4" xfId="5158" xr:uid="{00000000-0005-0000-0000-0000720F0000}"/>
    <cellStyle name="Currency 5 2 11" xfId="1287" xr:uid="{00000000-0005-0000-0000-0000730F0000}"/>
    <cellStyle name="Currency 5 2 11 2" xfId="7128" xr:uid="{00000000-0005-0000-0000-0000740F0000}"/>
    <cellStyle name="Currency 5 2 11 3" xfId="5160" xr:uid="{00000000-0005-0000-0000-0000750F0000}"/>
    <cellStyle name="Currency 5 2 12" xfId="7125" xr:uid="{00000000-0005-0000-0000-0000760F0000}"/>
    <cellStyle name="Currency 5 2 13" xfId="5157" xr:uid="{00000000-0005-0000-0000-0000770F0000}"/>
    <cellStyle name="Currency 5 2 2" xfId="1288" xr:uid="{00000000-0005-0000-0000-0000780F0000}"/>
    <cellStyle name="Currency 5 2 2 10" xfId="7129" xr:uid="{00000000-0005-0000-0000-0000790F0000}"/>
    <cellStyle name="Currency 5 2 2 11" xfId="5161" xr:uid="{00000000-0005-0000-0000-00007A0F0000}"/>
    <cellStyle name="Currency 5 2 2 2" xfId="1289" xr:uid="{00000000-0005-0000-0000-00007B0F0000}"/>
    <cellStyle name="Currency 5 2 2 2 2" xfId="1290" xr:uid="{00000000-0005-0000-0000-00007C0F0000}"/>
    <cellStyle name="Currency 5 2 2 2 2 2" xfId="1291" xr:uid="{00000000-0005-0000-0000-00007D0F0000}"/>
    <cellStyle name="Currency 5 2 2 2 2 2 2" xfId="7132" xr:uid="{00000000-0005-0000-0000-00007E0F0000}"/>
    <cellStyle name="Currency 5 2 2 2 2 2 3" xfId="5164" xr:uid="{00000000-0005-0000-0000-00007F0F0000}"/>
    <cellStyle name="Currency 5 2 2 2 2 3" xfId="7131" xr:uid="{00000000-0005-0000-0000-0000800F0000}"/>
    <cellStyle name="Currency 5 2 2 2 2 4" xfId="5163" xr:uid="{00000000-0005-0000-0000-0000810F0000}"/>
    <cellStyle name="Currency 5 2 2 2 3" xfId="1292" xr:uid="{00000000-0005-0000-0000-0000820F0000}"/>
    <cellStyle name="Currency 5 2 2 2 3 2" xfId="7133" xr:uid="{00000000-0005-0000-0000-0000830F0000}"/>
    <cellStyle name="Currency 5 2 2 2 3 3" xfId="5165" xr:uid="{00000000-0005-0000-0000-0000840F0000}"/>
    <cellStyle name="Currency 5 2 2 2 4" xfId="7130" xr:uid="{00000000-0005-0000-0000-0000850F0000}"/>
    <cellStyle name="Currency 5 2 2 2 5" xfId="5162" xr:uid="{00000000-0005-0000-0000-0000860F0000}"/>
    <cellStyle name="Currency 5 2 2 3" xfId="1293" xr:uid="{00000000-0005-0000-0000-0000870F0000}"/>
    <cellStyle name="Currency 5 2 2 3 2" xfId="1294" xr:uid="{00000000-0005-0000-0000-0000880F0000}"/>
    <cellStyle name="Currency 5 2 2 3 2 2" xfId="1295" xr:uid="{00000000-0005-0000-0000-0000890F0000}"/>
    <cellStyle name="Currency 5 2 2 3 2 2 2" xfId="7136" xr:uid="{00000000-0005-0000-0000-00008A0F0000}"/>
    <cellStyle name="Currency 5 2 2 3 2 2 3" xfId="5168" xr:uid="{00000000-0005-0000-0000-00008B0F0000}"/>
    <cellStyle name="Currency 5 2 2 3 2 3" xfId="7135" xr:uid="{00000000-0005-0000-0000-00008C0F0000}"/>
    <cellStyle name="Currency 5 2 2 3 2 4" xfId="5167" xr:uid="{00000000-0005-0000-0000-00008D0F0000}"/>
    <cellStyle name="Currency 5 2 2 3 3" xfId="1296" xr:uid="{00000000-0005-0000-0000-00008E0F0000}"/>
    <cellStyle name="Currency 5 2 2 3 3 2" xfId="7137" xr:uid="{00000000-0005-0000-0000-00008F0F0000}"/>
    <cellStyle name="Currency 5 2 2 3 3 3" xfId="5169" xr:uid="{00000000-0005-0000-0000-0000900F0000}"/>
    <cellStyle name="Currency 5 2 2 3 4" xfId="7134" xr:uid="{00000000-0005-0000-0000-0000910F0000}"/>
    <cellStyle name="Currency 5 2 2 3 5" xfId="5166" xr:uid="{00000000-0005-0000-0000-0000920F0000}"/>
    <cellStyle name="Currency 5 2 2 4" xfId="1297" xr:uid="{00000000-0005-0000-0000-0000930F0000}"/>
    <cellStyle name="Currency 5 2 2 4 2" xfId="1298" xr:uid="{00000000-0005-0000-0000-0000940F0000}"/>
    <cellStyle name="Currency 5 2 2 4 2 2" xfId="1299" xr:uid="{00000000-0005-0000-0000-0000950F0000}"/>
    <cellStyle name="Currency 5 2 2 4 2 2 2" xfId="7140" xr:uid="{00000000-0005-0000-0000-0000960F0000}"/>
    <cellStyle name="Currency 5 2 2 4 2 2 3" xfId="5172" xr:uid="{00000000-0005-0000-0000-0000970F0000}"/>
    <cellStyle name="Currency 5 2 2 4 2 3" xfId="7139" xr:uid="{00000000-0005-0000-0000-0000980F0000}"/>
    <cellStyle name="Currency 5 2 2 4 2 4" xfId="5171" xr:uid="{00000000-0005-0000-0000-0000990F0000}"/>
    <cellStyle name="Currency 5 2 2 4 3" xfId="1300" xr:uid="{00000000-0005-0000-0000-00009A0F0000}"/>
    <cellStyle name="Currency 5 2 2 4 3 2" xfId="7141" xr:uid="{00000000-0005-0000-0000-00009B0F0000}"/>
    <cellStyle name="Currency 5 2 2 4 3 3" xfId="5173" xr:uid="{00000000-0005-0000-0000-00009C0F0000}"/>
    <cellStyle name="Currency 5 2 2 4 4" xfId="7138" xr:uid="{00000000-0005-0000-0000-00009D0F0000}"/>
    <cellStyle name="Currency 5 2 2 4 5" xfId="5170" xr:uid="{00000000-0005-0000-0000-00009E0F0000}"/>
    <cellStyle name="Currency 5 2 2 5" xfId="1301" xr:uid="{00000000-0005-0000-0000-00009F0F0000}"/>
    <cellStyle name="Currency 5 2 2 5 2" xfId="1302" xr:uid="{00000000-0005-0000-0000-0000A00F0000}"/>
    <cellStyle name="Currency 5 2 2 5 2 2" xfId="1303" xr:uid="{00000000-0005-0000-0000-0000A10F0000}"/>
    <cellStyle name="Currency 5 2 2 5 2 2 2" xfId="7144" xr:uid="{00000000-0005-0000-0000-0000A20F0000}"/>
    <cellStyle name="Currency 5 2 2 5 2 2 3" xfId="5176" xr:uid="{00000000-0005-0000-0000-0000A30F0000}"/>
    <cellStyle name="Currency 5 2 2 5 2 3" xfId="7143" xr:uid="{00000000-0005-0000-0000-0000A40F0000}"/>
    <cellStyle name="Currency 5 2 2 5 2 4" xfId="5175" xr:uid="{00000000-0005-0000-0000-0000A50F0000}"/>
    <cellStyle name="Currency 5 2 2 5 3" xfId="1304" xr:uid="{00000000-0005-0000-0000-0000A60F0000}"/>
    <cellStyle name="Currency 5 2 2 5 3 2" xfId="7145" xr:uid="{00000000-0005-0000-0000-0000A70F0000}"/>
    <cellStyle name="Currency 5 2 2 5 3 3" xfId="5177" xr:uid="{00000000-0005-0000-0000-0000A80F0000}"/>
    <cellStyle name="Currency 5 2 2 5 4" xfId="7142" xr:uid="{00000000-0005-0000-0000-0000A90F0000}"/>
    <cellStyle name="Currency 5 2 2 5 5" xfId="5174" xr:uid="{00000000-0005-0000-0000-0000AA0F0000}"/>
    <cellStyle name="Currency 5 2 2 6" xfId="1305" xr:uid="{00000000-0005-0000-0000-0000AB0F0000}"/>
    <cellStyle name="Currency 5 2 2 6 2" xfId="1306" xr:uid="{00000000-0005-0000-0000-0000AC0F0000}"/>
    <cellStyle name="Currency 5 2 2 6 2 2" xfId="7147" xr:uid="{00000000-0005-0000-0000-0000AD0F0000}"/>
    <cellStyle name="Currency 5 2 2 6 2 3" xfId="5179" xr:uid="{00000000-0005-0000-0000-0000AE0F0000}"/>
    <cellStyle name="Currency 5 2 2 6 3" xfId="7146" xr:uid="{00000000-0005-0000-0000-0000AF0F0000}"/>
    <cellStyle name="Currency 5 2 2 6 4" xfId="5178" xr:uid="{00000000-0005-0000-0000-0000B00F0000}"/>
    <cellStyle name="Currency 5 2 2 7" xfId="1307" xr:uid="{00000000-0005-0000-0000-0000B10F0000}"/>
    <cellStyle name="Currency 5 2 2 7 2" xfId="1308" xr:uid="{00000000-0005-0000-0000-0000B20F0000}"/>
    <cellStyle name="Currency 5 2 2 7 2 2" xfId="7149" xr:uid="{00000000-0005-0000-0000-0000B30F0000}"/>
    <cellStyle name="Currency 5 2 2 7 2 3" xfId="5181" xr:uid="{00000000-0005-0000-0000-0000B40F0000}"/>
    <cellStyle name="Currency 5 2 2 7 3" xfId="7148" xr:uid="{00000000-0005-0000-0000-0000B50F0000}"/>
    <cellStyle name="Currency 5 2 2 7 4" xfId="5180" xr:uid="{00000000-0005-0000-0000-0000B60F0000}"/>
    <cellStyle name="Currency 5 2 2 8" xfId="1309" xr:uid="{00000000-0005-0000-0000-0000B70F0000}"/>
    <cellStyle name="Currency 5 2 2 8 2" xfId="1310" xr:uid="{00000000-0005-0000-0000-0000B80F0000}"/>
    <cellStyle name="Currency 5 2 2 8 2 2" xfId="7151" xr:uid="{00000000-0005-0000-0000-0000B90F0000}"/>
    <cellStyle name="Currency 5 2 2 8 2 3" xfId="5183" xr:uid="{00000000-0005-0000-0000-0000BA0F0000}"/>
    <cellStyle name="Currency 5 2 2 8 3" xfId="7150" xr:uid="{00000000-0005-0000-0000-0000BB0F0000}"/>
    <cellStyle name="Currency 5 2 2 8 4" xfId="5182" xr:uid="{00000000-0005-0000-0000-0000BC0F0000}"/>
    <cellStyle name="Currency 5 2 2 9" xfId="1311" xr:uid="{00000000-0005-0000-0000-0000BD0F0000}"/>
    <cellStyle name="Currency 5 2 2 9 2" xfId="7152" xr:uid="{00000000-0005-0000-0000-0000BE0F0000}"/>
    <cellStyle name="Currency 5 2 2 9 3" xfId="5184" xr:uid="{00000000-0005-0000-0000-0000BF0F0000}"/>
    <cellStyle name="Currency 5 2 3" xfId="1312" xr:uid="{00000000-0005-0000-0000-0000C00F0000}"/>
    <cellStyle name="Currency 5 2 3 10" xfId="7153" xr:uid="{00000000-0005-0000-0000-0000C10F0000}"/>
    <cellStyle name="Currency 5 2 3 11" xfId="5185" xr:uid="{00000000-0005-0000-0000-0000C20F0000}"/>
    <cellStyle name="Currency 5 2 3 2" xfId="1313" xr:uid="{00000000-0005-0000-0000-0000C30F0000}"/>
    <cellStyle name="Currency 5 2 3 2 2" xfId="1314" xr:uid="{00000000-0005-0000-0000-0000C40F0000}"/>
    <cellStyle name="Currency 5 2 3 2 2 2" xfId="1315" xr:uid="{00000000-0005-0000-0000-0000C50F0000}"/>
    <cellStyle name="Currency 5 2 3 2 2 2 2" xfId="7156" xr:uid="{00000000-0005-0000-0000-0000C60F0000}"/>
    <cellStyle name="Currency 5 2 3 2 2 2 3" xfId="5188" xr:uid="{00000000-0005-0000-0000-0000C70F0000}"/>
    <cellStyle name="Currency 5 2 3 2 2 3" xfId="7155" xr:uid="{00000000-0005-0000-0000-0000C80F0000}"/>
    <cellStyle name="Currency 5 2 3 2 2 4" xfId="5187" xr:uid="{00000000-0005-0000-0000-0000C90F0000}"/>
    <cellStyle name="Currency 5 2 3 2 3" xfId="1316" xr:uid="{00000000-0005-0000-0000-0000CA0F0000}"/>
    <cellStyle name="Currency 5 2 3 2 3 2" xfId="7157" xr:uid="{00000000-0005-0000-0000-0000CB0F0000}"/>
    <cellStyle name="Currency 5 2 3 2 3 3" xfId="5189" xr:uid="{00000000-0005-0000-0000-0000CC0F0000}"/>
    <cellStyle name="Currency 5 2 3 2 4" xfId="7154" xr:uid="{00000000-0005-0000-0000-0000CD0F0000}"/>
    <cellStyle name="Currency 5 2 3 2 5" xfId="5186" xr:uid="{00000000-0005-0000-0000-0000CE0F0000}"/>
    <cellStyle name="Currency 5 2 3 3" xfId="1317" xr:uid="{00000000-0005-0000-0000-0000CF0F0000}"/>
    <cellStyle name="Currency 5 2 3 3 2" xfId="1318" xr:uid="{00000000-0005-0000-0000-0000D00F0000}"/>
    <cellStyle name="Currency 5 2 3 3 2 2" xfId="1319" xr:uid="{00000000-0005-0000-0000-0000D10F0000}"/>
    <cellStyle name="Currency 5 2 3 3 2 2 2" xfId="7160" xr:uid="{00000000-0005-0000-0000-0000D20F0000}"/>
    <cellStyle name="Currency 5 2 3 3 2 2 3" xfId="5192" xr:uid="{00000000-0005-0000-0000-0000D30F0000}"/>
    <cellStyle name="Currency 5 2 3 3 2 3" xfId="7159" xr:uid="{00000000-0005-0000-0000-0000D40F0000}"/>
    <cellStyle name="Currency 5 2 3 3 2 4" xfId="5191" xr:uid="{00000000-0005-0000-0000-0000D50F0000}"/>
    <cellStyle name="Currency 5 2 3 3 3" xfId="1320" xr:uid="{00000000-0005-0000-0000-0000D60F0000}"/>
    <cellStyle name="Currency 5 2 3 3 3 2" xfId="7161" xr:uid="{00000000-0005-0000-0000-0000D70F0000}"/>
    <cellStyle name="Currency 5 2 3 3 3 3" xfId="5193" xr:uid="{00000000-0005-0000-0000-0000D80F0000}"/>
    <cellStyle name="Currency 5 2 3 3 4" xfId="7158" xr:uid="{00000000-0005-0000-0000-0000D90F0000}"/>
    <cellStyle name="Currency 5 2 3 3 5" xfId="5190" xr:uid="{00000000-0005-0000-0000-0000DA0F0000}"/>
    <cellStyle name="Currency 5 2 3 4" xfId="1321" xr:uid="{00000000-0005-0000-0000-0000DB0F0000}"/>
    <cellStyle name="Currency 5 2 3 4 2" xfId="1322" xr:uid="{00000000-0005-0000-0000-0000DC0F0000}"/>
    <cellStyle name="Currency 5 2 3 4 2 2" xfId="1323" xr:uid="{00000000-0005-0000-0000-0000DD0F0000}"/>
    <cellStyle name="Currency 5 2 3 4 2 2 2" xfId="7164" xr:uid="{00000000-0005-0000-0000-0000DE0F0000}"/>
    <cellStyle name="Currency 5 2 3 4 2 2 3" xfId="5196" xr:uid="{00000000-0005-0000-0000-0000DF0F0000}"/>
    <cellStyle name="Currency 5 2 3 4 2 3" xfId="7163" xr:uid="{00000000-0005-0000-0000-0000E00F0000}"/>
    <cellStyle name="Currency 5 2 3 4 2 4" xfId="5195" xr:uid="{00000000-0005-0000-0000-0000E10F0000}"/>
    <cellStyle name="Currency 5 2 3 4 3" xfId="1324" xr:uid="{00000000-0005-0000-0000-0000E20F0000}"/>
    <cellStyle name="Currency 5 2 3 4 3 2" xfId="7165" xr:uid="{00000000-0005-0000-0000-0000E30F0000}"/>
    <cellStyle name="Currency 5 2 3 4 3 3" xfId="5197" xr:uid="{00000000-0005-0000-0000-0000E40F0000}"/>
    <cellStyle name="Currency 5 2 3 4 4" xfId="7162" xr:uid="{00000000-0005-0000-0000-0000E50F0000}"/>
    <cellStyle name="Currency 5 2 3 4 5" xfId="5194" xr:uid="{00000000-0005-0000-0000-0000E60F0000}"/>
    <cellStyle name="Currency 5 2 3 5" xfId="1325" xr:uid="{00000000-0005-0000-0000-0000E70F0000}"/>
    <cellStyle name="Currency 5 2 3 5 2" xfId="1326" xr:uid="{00000000-0005-0000-0000-0000E80F0000}"/>
    <cellStyle name="Currency 5 2 3 5 2 2" xfId="1327" xr:uid="{00000000-0005-0000-0000-0000E90F0000}"/>
    <cellStyle name="Currency 5 2 3 5 2 2 2" xfId="7168" xr:uid="{00000000-0005-0000-0000-0000EA0F0000}"/>
    <cellStyle name="Currency 5 2 3 5 2 2 3" xfId="5200" xr:uid="{00000000-0005-0000-0000-0000EB0F0000}"/>
    <cellStyle name="Currency 5 2 3 5 2 3" xfId="7167" xr:uid="{00000000-0005-0000-0000-0000EC0F0000}"/>
    <cellStyle name="Currency 5 2 3 5 2 4" xfId="5199" xr:uid="{00000000-0005-0000-0000-0000ED0F0000}"/>
    <cellStyle name="Currency 5 2 3 5 3" xfId="1328" xr:uid="{00000000-0005-0000-0000-0000EE0F0000}"/>
    <cellStyle name="Currency 5 2 3 5 3 2" xfId="7169" xr:uid="{00000000-0005-0000-0000-0000EF0F0000}"/>
    <cellStyle name="Currency 5 2 3 5 3 3" xfId="5201" xr:uid="{00000000-0005-0000-0000-0000F00F0000}"/>
    <cellStyle name="Currency 5 2 3 5 4" xfId="7166" xr:uid="{00000000-0005-0000-0000-0000F10F0000}"/>
    <cellStyle name="Currency 5 2 3 5 5" xfId="5198" xr:uid="{00000000-0005-0000-0000-0000F20F0000}"/>
    <cellStyle name="Currency 5 2 3 6" xfId="1329" xr:uid="{00000000-0005-0000-0000-0000F30F0000}"/>
    <cellStyle name="Currency 5 2 3 6 2" xfId="1330" xr:uid="{00000000-0005-0000-0000-0000F40F0000}"/>
    <cellStyle name="Currency 5 2 3 6 2 2" xfId="7171" xr:uid="{00000000-0005-0000-0000-0000F50F0000}"/>
    <cellStyle name="Currency 5 2 3 6 2 3" xfId="5203" xr:uid="{00000000-0005-0000-0000-0000F60F0000}"/>
    <cellStyle name="Currency 5 2 3 6 3" xfId="7170" xr:uid="{00000000-0005-0000-0000-0000F70F0000}"/>
    <cellStyle name="Currency 5 2 3 6 4" xfId="5202" xr:uid="{00000000-0005-0000-0000-0000F80F0000}"/>
    <cellStyle name="Currency 5 2 3 7" xfId="1331" xr:uid="{00000000-0005-0000-0000-0000F90F0000}"/>
    <cellStyle name="Currency 5 2 3 7 2" xfId="1332" xr:uid="{00000000-0005-0000-0000-0000FA0F0000}"/>
    <cellStyle name="Currency 5 2 3 7 2 2" xfId="7173" xr:uid="{00000000-0005-0000-0000-0000FB0F0000}"/>
    <cellStyle name="Currency 5 2 3 7 2 3" xfId="5205" xr:uid="{00000000-0005-0000-0000-0000FC0F0000}"/>
    <cellStyle name="Currency 5 2 3 7 3" xfId="7172" xr:uid="{00000000-0005-0000-0000-0000FD0F0000}"/>
    <cellStyle name="Currency 5 2 3 7 4" xfId="5204" xr:uid="{00000000-0005-0000-0000-0000FE0F0000}"/>
    <cellStyle name="Currency 5 2 3 8" xfId="1333" xr:uid="{00000000-0005-0000-0000-0000FF0F0000}"/>
    <cellStyle name="Currency 5 2 3 8 2" xfId="1334" xr:uid="{00000000-0005-0000-0000-000000100000}"/>
    <cellStyle name="Currency 5 2 3 8 2 2" xfId="7175" xr:uid="{00000000-0005-0000-0000-000001100000}"/>
    <cellStyle name="Currency 5 2 3 8 2 3" xfId="5207" xr:uid="{00000000-0005-0000-0000-000002100000}"/>
    <cellStyle name="Currency 5 2 3 8 3" xfId="7174" xr:uid="{00000000-0005-0000-0000-000003100000}"/>
    <cellStyle name="Currency 5 2 3 8 4" xfId="5206" xr:uid="{00000000-0005-0000-0000-000004100000}"/>
    <cellStyle name="Currency 5 2 3 9" xfId="1335" xr:uid="{00000000-0005-0000-0000-000005100000}"/>
    <cellStyle name="Currency 5 2 3 9 2" xfId="7176" xr:uid="{00000000-0005-0000-0000-000006100000}"/>
    <cellStyle name="Currency 5 2 3 9 3" xfId="5208" xr:uid="{00000000-0005-0000-0000-000007100000}"/>
    <cellStyle name="Currency 5 2 4" xfId="1336" xr:uid="{00000000-0005-0000-0000-000008100000}"/>
    <cellStyle name="Currency 5 2 4 2" xfId="1337" xr:uid="{00000000-0005-0000-0000-000009100000}"/>
    <cellStyle name="Currency 5 2 4 2 2" xfId="1338" xr:uid="{00000000-0005-0000-0000-00000A100000}"/>
    <cellStyle name="Currency 5 2 4 2 2 2" xfId="7179" xr:uid="{00000000-0005-0000-0000-00000B100000}"/>
    <cellStyle name="Currency 5 2 4 2 2 3" xfId="5211" xr:uid="{00000000-0005-0000-0000-00000C100000}"/>
    <cellStyle name="Currency 5 2 4 2 3" xfId="7178" xr:uid="{00000000-0005-0000-0000-00000D100000}"/>
    <cellStyle name="Currency 5 2 4 2 4" xfId="5210" xr:uid="{00000000-0005-0000-0000-00000E100000}"/>
    <cellStyle name="Currency 5 2 4 3" xfId="1339" xr:uid="{00000000-0005-0000-0000-00000F100000}"/>
    <cellStyle name="Currency 5 2 4 3 2" xfId="7180" xr:uid="{00000000-0005-0000-0000-000010100000}"/>
    <cellStyle name="Currency 5 2 4 3 3" xfId="5212" xr:uid="{00000000-0005-0000-0000-000011100000}"/>
    <cellStyle name="Currency 5 2 4 4" xfId="7177" xr:uid="{00000000-0005-0000-0000-000012100000}"/>
    <cellStyle name="Currency 5 2 4 5" xfId="5209" xr:uid="{00000000-0005-0000-0000-000013100000}"/>
    <cellStyle name="Currency 5 2 5" xfId="1340" xr:uid="{00000000-0005-0000-0000-000014100000}"/>
    <cellStyle name="Currency 5 2 5 2" xfId="1341" xr:uid="{00000000-0005-0000-0000-000015100000}"/>
    <cellStyle name="Currency 5 2 5 2 2" xfId="1342" xr:uid="{00000000-0005-0000-0000-000016100000}"/>
    <cellStyle name="Currency 5 2 5 2 2 2" xfId="7183" xr:uid="{00000000-0005-0000-0000-000017100000}"/>
    <cellStyle name="Currency 5 2 5 2 2 3" xfId="5215" xr:uid="{00000000-0005-0000-0000-000018100000}"/>
    <cellStyle name="Currency 5 2 5 2 3" xfId="7182" xr:uid="{00000000-0005-0000-0000-000019100000}"/>
    <cellStyle name="Currency 5 2 5 2 4" xfId="5214" xr:uid="{00000000-0005-0000-0000-00001A100000}"/>
    <cellStyle name="Currency 5 2 5 3" xfId="1343" xr:uid="{00000000-0005-0000-0000-00001B100000}"/>
    <cellStyle name="Currency 5 2 5 3 2" xfId="7184" xr:uid="{00000000-0005-0000-0000-00001C100000}"/>
    <cellStyle name="Currency 5 2 5 3 3" xfId="5216" xr:uid="{00000000-0005-0000-0000-00001D100000}"/>
    <cellStyle name="Currency 5 2 5 4" xfId="7181" xr:uid="{00000000-0005-0000-0000-00001E100000}"/>
    <cellStyle name="Currency 5 2 5 5" xfId="5213" xr:uid="{00000000-0005-0000-0000-00001F100000}"/>
    <cellStyle name="Currency 5 2 6" xfId="1344" xr:uid="{00000000-0005-0000-0000-000020100000}"/>
    <cellStyle name="Currency 5 2 6 2" xfId="1345" xr:uid="{00000000-0005-0000-0000-000021100000}"/>
    <cellStyle name="Currency 5 2 6 2 2" xfId="1346" xr:uid="{00000000-0005-0000-0000-000022100000}"/>
    <cellStyle name="Currency 5 2 6 2 2 2" xfId="7187" xr:uid="{00000000-0005-0000-0000-000023100000}"/>
    <cellStyle name="Currency 5 2 6 2 2 3" xfId="5219" xr:uid="{00000000-0005-0000-0000-000024100000}"/>
    <cellStyle name="Currency 5 2 6 2 3" xfId="7186" xr:uid="{00000000-0005-0000-0000-000025100000}"/>
    <cellStyle name="Currency 5 2 6 2 4" xfId="5218" xr:uid="{00000000-0005-0000-0000-000026100000}"/>
    <cellStyle name="Currency 5 2 6 3" xfId="1347" xr:uid="{00000000-0005-0000-0000-000027100000}"/>
    <cellStyle name="Currency 5 2 6 3 2" xfId="7188" xr:uid="{00000000-0005-0000-0000-000028100000}"/>
    <cellStyle name="Currency 5 2 6 3 3" xfId="5220" xr:uid="{00000000-0005-0000-0000-000029100000}"/>
    <cellStyle name="Currency 5 2 6 4" xfId="7185" xr:uid="{00000000-0005-0000-0000-00002A100000}"/>
    <cellStyle name="Currency 5 2 6 5" xfId="5217" xr:uid="{00000000-0005-0000-0000-00002B100000}"/>
    <cellStyle name="Currency 5 2 7" xfId="1348" xr:uid="{00000000-0005-0000-0000-00002C100000}"/>
    <cellStyle name="Currency 5 2 7 2" xfId="1349" xr:uid="{00000000-0005-0000-0000-00002D100000}"/>
    <cellStyle name="Currency 5 2 7 2 2" xfId="1350" xr:uid="{00000000-0005-0000-0000-00002E100000}"/>
    <cellStyle name="Currency 5 2 7 2 2 2" xfId="7191" xr:uid="{00000000-0005-0000-0000-00002F100000}"/>
    <cellStyle name="Currency 5 2 7 2 2 3" xfId="5223" xr:uid="{00000000-0005-0000-0000-000030100000}"/>
    <cellStyle name="Currency 5 2 7 2 3" xfId="7190" xr:uid="{00000000-0005-0000-0000-000031100000}"/>
    <cellStyle name="Currency 5 2 7 2 4" xfId="5222" xr:uid="{00000000-0005-0000-0000-000032100000}"/>
    <cellStyle name="Currency 5 2 7 3" xfId="1351" xr:uid="{00000000-0005-0000-0000-000033100000}"/>
    <cellStyle name="Currency 5 2 7 3 2" xfId="7192" xr:uid="{00000000-0005-0000-0000-000034100000}"/>
    <cellStyle name="Currency 5 2 7 3 3" xfId="5224" xr:uid="{00000000-0005-0000-0000-000035100000}"/>
    <cellStyle name="Currency 5 2 7 4" xfId="7189" xr:uid="{00000000-0005-0000-0000-000036100000}"/>
    <cellStyle name="Currency 5 2 7 5" xfId="5221" xr:uid="{00000000-0005-0000-0000-000037100000}"/>
    <cellStyle name="Currency 5 2 8" xfId="1352" xr:uid="{00000000-0005-0000-0000-000038100000}"/>
    <cellStyle name="Currency 5 2 8 2" xfId="1353" xr:uid="{00000000-0005-0000-0000-000039100000}"/>
    <cellStyle name="Currency 5 2 8 2 2" xfId="7194" xr:uid="{00000000-0005-0000-0000-00003A100000}"/>
    <cellStyle name="Currency 5 2 8 2 3" xfId="5226" xr:uid="{00000000-0005-0000-0000-00003B100000}"/>
    <cellStyle name="Currency 5 2 8 3" xfId="7193" xr:uid="{00000000-0005-0000-0000-00003C100000}"/>
    <cellStyle name="Currency 5 2 8 4" xfId="5225" xr:uid="{00000000-0005-0000-0000-00003D100000}"/>
    <cellStyle name="Currency 5 2 9" xfId="1354" xr:uid="{00000000-0005-0000-0000-00003E100000}"/>
    <cellStyle name="Currency 5 2 9 2" xfId="1355" xr:uid="{00000000-0005-0000-0000-00003F100000}"/>
    <cellStyle name="Currency 5 2 9 2 2" xfId="7196" xr:uid="{00000000-0005-0000-0000-000040100000}"/>
    <cellStyle name="Currency 5 2 9 2 3" xfId="5228" xr:uid="{00000000-0005-0000-0000-000041100000}"/>
    <cellStyle name="Currency 5 2 9 3" xfId="7195" xr:uid="{00000000-0005-0000-0000-000042100000}"/>
    <cellStyle name="Currency 5 2 9 4" xfId="5227" xr:uid="{00000000-0005-0000-0000-000043100000}"/>
    <cellStyle name="Currency 5 3" xfId="1356" xr:uid="{00000000-0005-0000-0000-000044100000}"/>
    <cellStyle name="Currency 5 3 10" xfId="7197" xr:uid="{00000000-0005-0000-0000-000045100000}"/>
    <cellStyle name="Currency 5 3 11" xfId="5229" xr:uid="{00000000-0005-0000-0000-000046100000}"/>
    <cellStyle name="Currency 5 3 2" xfId="1357" xr:uid="{00000000-0005-0000-0000-000047100000}"/>
    <cellStyle name="Currency 5 3 2 2" xfId="1358" xr:uid="{00000000-0005-0000-0000-000048100000}"/>
    <cellStyle name="Currency 5 3 2 2 2" xfId="1359" xr:uid="{00000000-0005-0000-0000-000049100000}"/>
    <cellStyle name="Currency 5 3 2 2 2 2" xfId="7200" xr:uid="{00000000-0005-0000-0000-00004A100000}"/>
    <cellStyle name="Currency 5 3 2 2 2 3" xfId="5232" xr:uid="{00000000-0005-0000-0000-00004B100000}"/>
    <cellStyle name="Currency 5 3 2 2 3" xfId="7199" xr:uid="{00000000-0005-0000-0000-00004C100000}"/>
    <cellStyle name="Currency 5 3 2 2 4" xfId="5231" xr:uid="{00000000-0005-0000-0000-00004D100000}"/>
    <cellStyle name="Currency 5 3 2 3" xfId="1360" xr:uid="{00000000-0005-0000-0000-00004E100000}"/>
    <cellStyle name="Currency 5 3 2 3 2" xfId="7201" xr:uid="{00000000-0005-0000-0000-00004F100000}"/>
    <cellStyle name="Currency 5 3 2 3 3" xfId="5233" xr:uid="{00000000-0005-0000-0000-000050100000}"/>
    <cellStyle name="Currency 5 3 2 4" xfId="7198" xr:uid="{00000000-0005-0000-0000-000051100000}"/>
    <cellStyle name="Currency 5 3 2 5" xfId="5230" xr:uid="{00000000-0005-0000-0000-000052100000}"/>
    <cellStyle name="Currency 5 3 3" xfId="1361" xr:uid="{00000000-0005-0000-0000-000053100000}"/>
    <cellStyle name="Currency 5 3 3 2" xfId="1362" xr:uid="{00000000-0005-0000-0000-000054100000}"/>
    <cellStyle name="Currency 5 3 3 2 2" xfId="1363" xr:uid="{00000000-0005-0000-0000-000055100000}"/>
    <cellStyle name="Currency 5 3 3 2 2 2" xfId="7204" xr:uid="{00000000-0005-0000-0000-000056100000}"/>
    <cellStyle name="Currency 5 3 3 2 2 3" xfId="5236" xr:uid="{00000000-0005-0000-0000-000057100000}"/>
    <cellStyle name="Currency 5 3 3 2 3" xfId="7203" xr:uid="{00000000-0005-0000-0000-000058100000}"/>
    <cellStyle name="Currency 5 3 3 2 4" xfId="5235" xr:uid="{00000000-0005-0000-0000-000059100000}"/>
    <cellStyle name="Currency 5 3 3 3" xfId="1364" xr:uid="{00000000-0005-0000-0000-00005A100000}"/>
    <cellStyle name="Currency 5 3 3 3 2" xfId="7205" xr:uid="{00000000-0005-0000-0000-00005B100000}"/>
    <cellStyle name="Currency 5 3 3 3 3" xfId="5237" xr:uid="{00000000-0005-0000-0000-00005C100000}"/>
    <cellStyle name="Currency 5 3 3 4" xfId="7202" xr:uid="{00000000-0005-0000-0000-00005D100000}"/>
    <cellStyle name="Currency 5 3 3 5" xfId="5234" xr:uid="{00000000-0005-0000-0000-00005E100000}"/>
    <cellStyle name="Currency 5 3 4" xfId="1365" xr:uid="{00000000-0005-0000-0000-00005F100000}"/>
    <cellStyle name="Currency 5 3 4 2" xfId="1366" xr:uid="{00000000-0005-0000-0000-000060100000}"/>
    <cellStyle name="Currency 5 3 4 2 2" xfId="1367" xr:uid="{00000000-0005-0000-0000-000061100000}"/>
    <cellStyle name="Currency 5 3 4 2 2 2" xfId="7208" xr:uid="{00000000-0005-0000-0000-000062100000}"/>
    <cellStyle name="Currency 5 3 4 2 2 3" xfId="5240" xr:uid="{00000000-0005-0000-0000-000063100000}"/>
    <cellStyle name="Currency 5 3 4 2 3" xfId="7207" xr:uid="{00000000-0005-0000-0000-000064100000}"/>
    <cellStyle name="Currency 5 3 4 2 4" xfId="5239" xr:uid="{00000000-0005-0000-0000-000065100000}"/>
    <cellStyle name="Currency 5 3 4 3" xfId="1368" xr:uid="{00000000-0005-0000-0000-000066100000}"/>
    <cellStyle name="Currency 5 3 4 3 2" xfId="7209" xr:uid="{00000000-0005-0000-0000-000067100000}"/>
    <cellStyle name="Currency 5 3 4 3 3" xfId="5241" xr:uid="{00000000-0005-0000-0000-000068100000}"/>
    <cellStyle name="Currency 5 3 4 4" xfId="7206" xr:uid="{00000000-0005-0000-0000-000069100000}"/>
    <cellStyle name="Currency 5 3 4 5" xfId="5238" xr:uid="{00000000-0005-0000-0000-00006A100000}"/>
    <cellStyle name="Currency 5 3 5" xfId="1369" xr:uid="{00000000-0005-0000-0000-00006B100000}"/>
    <cellStyle name="Currency 5 3 5 2" xfId="1370" xr:uid="{00000000-0005-0000-0000-00006C100000}"/>
    <cellStyle name="Currency 5 3 5 2 2" xfId="1371" xr:uid="{00000000-0005-0000-0000-00006D100000}"/>
    <cellStyle name="Currency 5 3 5 2 2 2" xfId="7212" xr:uid="{00000000-0005-0000-0000-00006E100000}"/>
    <cellStyle name="Currency 5 3 5 2 2 3" xfId="5244" xr:uid="{00000000-0005-0000-0000-00006F100000}"/>
    <cellStyle name="Currency 5 3 5 2 3" xfId="7211" xr:uid="{00000000-0005-0000-0000-000070100000}"/>
    <cellStyle name="Currency 5 3 5 2 4" xfId="5243" xr:uid="{00000000-0005-0000-0000-000071100000}"/>
    <cellStyle name="Currency 5 3 5 3" xfId="1372" xr:uid="{00000000-0005-0000-0000-000072100000}"/>
    <cellStyle name="Currency 5 3 5 3 2" xfId="7213" xr:uid="{00000000-0005-0000-0000-000073100000}"/>
    <cellStyle name="Currency 5 3 5 3 3" xfId="5245" xr:uid="{00000000-0005-0000-0000-000074100000}"/>
    <cellStyle name="Currency 5 3 5 4" xfId="7210" xr:uid="{00000000-0005-0000-0000-000075100000}"/>
    <cellStyle name="Currency 5 3 5 5" xfId="5242" xr:uid="{00000000-0005-0000-0000-000076100000}"/>
    <cellStyle name="Currency 5 3 6" xfId="1373" xr:uid="{00000000-0005-0000-0000-000077100000}"/>
    <cellStyle name="Currency 5 3 6 2" xfId="1374" xr:uid="{00000000-0005-0000-0000-000078100000}"/>
    <cellStyle name="Currency 5 3 6 2 2" xfId="7215" xr:uid="{00000000-0005-0000-0000-000079100000}"/>
    <cellStyle name="Currency 5 3 6 2 3" xfId="5247" xr:uid="{00000000-0005-0000-0000-00007A100000}"/>
    <cellStyle name="Currency 5 3 6 3" xfId="7214" xr:uid="{00000000-0005-0000-0000-00007B100000}"/>
    <cellStyle name="Currency 5 3 6 4" xfId="5246" xr:uid="{00000000-0005-0000-0000-00007C100000}"/>
    <cellStyle name="Currency 5 3 7" xfId="1375" xr:uid="{00000000-0005-0000-0000-00007D100000}"/>
    <cellStyle name="Currency 5 3 7 2" xfId="1376" xr:uid="{00000000-0005-0000-0000-00007E100000}"/>
    <cellStyle name="Currency 5 3 7 2 2" xfId="7217" xr:uid="{00000000-0005-0000-0000-00007F100000}"/>
    <cellStyle name="Currency 5 3 7 2 3" xfId="5249" xr:uid="{00000000-0005-0000-0000-000080100000}"/>
    <cellStyle name="Currency 5 3 7 3" xfId="7216" xr:uid="{00000000-0005-0000-0000-000081100000}"/>
    <cellStyle name="Currency 5 3 7 4" xfId="5248" xr:uid="{00000000-0005-0000-0000-000082100000}"/>
    <cellStyle name="Currency 5 3 8" xfId="1377" xr:uid="{00000000-0005-0000-0000-000083100000}"/>
    <cellStyle name="Currency 5 3 8 2" xfId="1378" xr:uid="{00000000-0005-0000-0000-000084100000}"/>
    <cellStyle name="Currency 5 3 8 2 2" xfId="7219" xr:uid="{00000000-0005-0000-0000-000085100000}"/>
    <cellStyle name="Currency 5 3 8 2 3" xfId="5251" xr:uid="{00000000-0005-0000-0000-000086100000}"/>
    <cellStyle name="Currency 5 3 8 3" xfId="7218" xr:uid="{00000000-0005-0000-0000-000087100000}"/>
    <cellStyle name="Currency 5 3 8 4" xfId="5250" xr:uid="{00000000-0005-0000-0000-000088100000}"/>
    <cellStyle name="Currency 5 3 9" xfId="1379" xr:uid="{00000000-0005-0000-0000-000089100000}"/>
    <cellStyle name="Currency 5 3 9 2" xfId="7220" xr:uid="{00000000-0005-0000-0000-00008A100000}"/>
    <cellStyle name="Currency 5 3 9 3" xfId="5252" xr:uid="{00000000-0005-0000-0000-00008B100000}"/>
    <cellStyle name="Currency 5 4" xfId="1380" xr:uid="{00000000-0005-0000-0000-00008C100000}"/>
    <cellStyle name="Currency 5 4 10" xfId="7221" xr:uid="{00000000-0005-0000-0000-00008D100000}"/>
    <cellStyle name="Currency 5 4 11" xfId="5253" xr:uid="{00000000-0005-0000-0000-00008E100000}"/>
    <cellStyle name="Currency 5 4 2" xfId="1381" xr:uid="{00000000-0005-0000-0000-00008F100000}"/>
    <cellStyle name="Currency 5 4 2 2" xfId="1382" xr:uid="{00000000-0005-0000-0000-000090100000}"/>
    <cellStyle name="Currency 5 4 2 2 2" xfId="1383" xr:uid="{00000000-0005-0000-0000-000091100000}"/>
    <cellStyle name="Currency 5 4 2 2 2 2" xfId="7224" xr:uid="{00000000-0005-0000-0000-000092100000}"/>
    <cellStyle name="Currency 5 4 2 2 2 3" xfId="5256" xr:uid="{00000000-0005-0000-0000-000093100000}"/>
    <cellStyle name="Currency 5 4 2 2 3" xfId="7223" xr:uid="{00000000-0005-0000-0000-000094100000}"/>
    <cellStyle name="Currency 5 4 2 2 4" xfId="5255" xr:uid="{00000000-0005-0000-0000-000095100000}"/>
    <cellStyle name="Currency 5 4 2 3" xfId="1384" xr:uid="{00000000-0005-0000-0000-000096100000}"/>
    <cellStyle name="Currency 5 4 2 3 2" xfId="7225" xr:uid="{00000000-0005-0000-0000-000097100000}"/>
    <cellStyle name="Currency 5 4 2 3 3" xfId="5257" xr:uid="{00000000-0005-0000-0000-000098100000}"/>
    <cellStyle name="Currency 5 4 2 4" xfId="7222" xr:uid="{00000000-0005-0000-0000-000099100000}"/>
    <cellStyle name="Currency 5 4 2 5" xfId="5254" xr:uid="{00000000-0005-0000-0000-00009A100000}"/>
    <cellStyle name="Currency 5 4 3" xfId="1385" xr:uid="{00000000-0005-0000-0000-00009B100000}"/>
    <cellStyle name="Currency 5 4 3 2" xfId="1386" xr:uid="{00000000-0005-0000-0000-00009C100000}"/>
    <cellStyle name="Currency 5 4 3 2 2" xfId="1387" xr:uid="{00000000-0005-0000-0000-00009D100000}"/>
    <cellStyle name="Currency 5 4 3 2 2 2" xfId="7228" xr:uid="{00000000-0005-0000-0000-00009E100000}"/>
    <cellStyle name="Currency 5 4 3 2 2 3" xfId="5260" xr:uid="{00000000-0005-0000-0000-00009F100000}"/>
    <cellStyle name="Currency 5 4 3 2 3" xfId="7227" xr:uid="{00000000-0005-0000-0000-0000A0100000}"/>
    <cellStyle name="Currency 5 4 3 2 4" xfId="5259" xr:uid="{00000000-0005-0000-0000-0000A1100000}"/>
    <cellStyle name="Currency 5 4 3 3" xfId="1388" xr:uid="{00000000-0005-0000-0000-0000A2100000}"/>
    <cellStyle name="Currency 5 4 3 3 2" xfId="7229" xr:uid="{00000000-0005-0000-0000-0000A3100000}"/>
    <cellStyle name="Currency 5 4 3 3 3" xfId="5261" xr:uid="{00000000-0005-0000-0000-0000A4100000}"/>
    <cellStyle name="Currency 5 4 3 4" xfId="7226" xr:uid="{00000000-0005-0000-0000-0000A5100000}"/>
    <cellStyle name="Currency 5 4 3 5" xfId="5258" xr:uid="{00000000-0005-0000-0000-0000A6100000}"/>
    <cellStyle name="Currency 5 4 4" xfId="1389" xr:uid="{00000000-0005-0000-0000-0000A7100000}"/>
    <cellStyle name="Currency 5 4 4 2" xfId="1390" xr:uid="{00000000-0005-0000-0000-0000A8100000}"/>
    <cellStyle name="Currency 5 4 4 2 2" xfId="1391" xr:uid="{00000000-0005-0000-0000-0000A9100000}"/>
    <cellStyle name="Currency 5 4 4 2 2 2" xfId="7232" xr:uid="{00000000-0005-0000-0000-0000AA100000}"/>
    <cellStyle name="Currency 5 4 4 2 2 3" xfId="5264" xr:uid="{00000000-0005-0000-0000-0000AB100000}"/>
    <cellStyle name="Currency 5 4 4 2 3" xfId="7231" xr:uid="{00000000-0005-0000-0000-0000AC100000}"/>
    <cellStyle name="Currency 5 4 4 2 4" xfId="5263" xr:uid="{00000000-0005-0000-0000-0000AD100000}"/>
    <cellStyle name="Currency 5 4 4 3" xfId="1392" xr:uid="{00000000-0005-0000-0000-0000AE100000}"/>
    <cellStyle name="Currency 5 4 4 3 2" xfId="7233" xr:uid="{00000000-0005-0000-0000-0000AF100000}"/>
    <cellStyle name="Currency 5 4 4 3 3" xfId="5265" xr:uid="{00000000-0005-0000-0000-0000B0100000}"/>
    <cellStyle name="Currency 5 4 4 4" xfId="7230" xr:uid="{00000000-0005-0000-0000-0000B1100000}"/>
    <cellStyle name="Currency 5 4 4 5" xfId="5262" xr:uid="{00000000-0005-0000-0000-0000B2100000}"/>
    <cellStyle name="Currency 5 4 5" xfId="1393" xr:uid="{00000000-0005-0000-0000-0000B3100000}"/>
    <cellStyle name="Currency 5 4 5 2" xfId="1394" xr:uid="{00000000-0005-0000-0000-0000B4100000}"/>
    <cellStyle name="Currency 5 4 5 2 2" xfId="1395" xr:uid="{00000000-0005-0000-0000-0000B5100000}"/>
    <cellStyle name="Currency 5 4 5 2 2 2" xfId="7236" xr:uid="{00000000-0005-0000-0000-0000B6100000}"/>
    <cellStyle name="Currency 5 4 5 2 2 3" xfId="5268" xr:uid="{00000000-0005-0000-0000-0000B7100000}"/>
    <cellStyle name="Currency 5 4 5 2 3" xfId="7235" xr:uid="{00000000-0005-0000-0000-0000B8100000}"/>
    <cellStyle name="Currency 5 4 5 2 4" xfId="5267" xr:uid="{00000000-0005-0000-0000-0000B9100000}"/>
    <cellStyle name="Currency 5 4 5 3" xfId="1396" xr:uid="{00000000-0005-0000-0000-0000BA100000}"/>
    <cellStyle name="Currency 5 4 5 3 2" xfId="7237" xr:uid="{00000000-0005-0000-0000-0000BB100000}"/>
    <cellStyle name="Currency 5 4 5 3 3" xfId="5269" xr:uid="{00000000-0005-0000-0000-0000BC100000}"/>
    <cellStyle name="Currency 5 4 5 4" xfId="7234" xr:uid="{00000000-0005-0000-0000-0000BD100000}"/>
    <cellStyle name="Currency 5 4 5 5" xfId="5266" xr:uid="{00000000-0005-0000-0000-0000BE100000}"/>
    <cellStyle name="Currency 5 4 6" xfId="1397" xr:uid="{00000000-0005-0000-0000-0000BF100000}"/>
    <cellStyle name="Currency 5 4 6 2" xfId="1398" xr:uid="{00000000-0005-0000-0000-0000C0100000}"/>
    <cellStyle name="Currency 5 4 6 2 2" xfId="7239" xr:uid="{00000000-0005-0000-0000-0000C1100000}"/>
    <cellStyle name="Currency 5 4 6 2 3" xfId="5271" xr:uid="{00000000-0005-0000-0000-0000C2100000}"/>
    <cellStyle name="Currency 5 4 6 3" xfId="7238" xr:uid="{00000000-0005-0000-0000-0000C3100000}"/>
    <cellStyle name="Currency 5 4 6 4" xfId="5270" xr:uid="{00000000-0005-0000-0000-0000C4100000}"/>
    <cellStyle name="Currency 5 4 7" xfId="1399" xr:uid="{00000000-0005-0000-0000-0000C5100000}"/>
    <cellStyle name="Currency 5 4 7 2" xfId="1400" xr:uid="{00000000-0005-0000-0000-0000C6100000}"/>
    <cellStyle name="Currency 5 4 7 2 2" xfId="7241" xr:uid="{00000000-0005-0000-0000-0000C7100000}"/>
    <cellStyle name="Currency 5 4 7 2 3" xfId="5273" xr:uid="{00000000-0005-0000-0000-0000C8100000}"/>
    <cellStyle name="Currency 5 4 7 3" xfId="7240" xr:uid="{00000000-0005-0000-0000-0000C9100000}"/>
    <cellStyle name="Currency 5 4 7 4" xfId="5272" xr:uid="{00000000-0005-0000-0000-0000CA100000}"/>
    <cellStyle name="Currency 5 4 8" xfId="1401" xr:uid="{00000000-0005-0000-0000-0000CB100000}"/>
    <cellStyle name="Currency 5 4 8 2" xfId="1402" xr:uid="{00000000-0005-0000-0000-0000CC100000}"/>
    <cellStyle name="Currency 5 4 8 2 2" xfId="7243" xr:uid="{00000000-0005-0000-0000-0000CD100000}"/>
    <cellStyle name="Currency 5 4 8 2 3" xfId="5275" xr:uid="{00000000-0005-0000-0000-0000CE100000}"/>
    <cellStyle name="Currency 5 4 8 3" xfId="7242" xr:uid="{00000000-0005-0000-0000-0000CF100000}"/>
    <cellStyle name="Currency 5 4 8 4" xfId="5274" xr:uid="{00000000-0005-0000-0000-0000D0100000}"/>
    <cellStyle name="Currency 5 4 9" xfId="1403" xr:uid="{00000000-0005-0000-0000-0000D1100000}"/>
    <cellStyle name="Currency 5 4 9 2" xfId="7244" xr:uid="{00000000-0005-0000-0000-0000D2100000}"/>
    <cellStyle name="Currency 5 4 9 3" xfId="5276" xr:uid="{00000000-0005-0000-0000-0000D3100000}"/>
    <cellStyle name="Currency 5 5" xfId="1404" xr:uid="{00000000-0005-0000-0000-0000D4100000}"/>
    <cellStyle name="Currency 5 5 10" xfId="7245" xr:uid="{00000000-0005-0000-0000-0000D5100000}"/>
    <cellStyle name="Currency 5 5 11" xfId="5277" xr:uid="{00000000-0005-0000-0000-0000D6100000}"/>
    <cellStyle name="Currency 5 5 2" xfId="1405" xr:uid="{00000000-0005-0000-0000-0000D7100000}"/>
    <cellStyle name="Currency 5 5 2 2" xfId="1406" xr:uid="{00000000-0005-0000-0000-0000D8100000}"/>
    <cellStyle name="Currency 5 5 2 2 2" xfId="1407" xr:uid="{00000000-0005-0000-0000-0000D9100000}"/>
    <cellStyle name="Currency 5 5 2 2 2 2" xfId="7248" xr:uid="{00000000-0005-0000-0000-0000DA100000}"/>
    <cellStyle name="Currency 5 5 2 2 2 3" xfId="5280" xr:uid="{00000000-0005-0000-0000-0000DB100000}"/>
    <cellStyle name="Currency 5 5 2 2 3" xfId="7247" xr:uid="{00000000-0005-0000-0000-0000DC100000}"/>
    <cellStyle name="Currency 5 5 2 2 4" xfId="5279" xr:uid="{00000000-0005-0000-0000-0000DD100000}"/>
    <cellStyle name="Currency 5 5 2 3" xfId="1408" xr:uid="{00000000-0005-0000-0000-0000DE100000}"/>
    <cellStyle name="Currency 5 5 2 3 2" xfId="7249" xr:uid="{00000000-0005-0000-0000-0000DF100000}"/>
    <cellStyle name="Currency 5 5 2 3 3" xfId="5281" xr:uid="{00000000-0005-0000-0000-0000E0100000}"/>
    <cellStyle name="Currency 5 5 2 4" xfId="7246" xr:uid="{00000000-0005-0000-0000-0000E1100000}"/>
    <cellStyle name="Currency 5 5 2 5" xfId="5278" xr:uid="{00000000-0005-0000-0000-0000E2100000}"/>
    <cellStyle name="Currency 5 5 3" xfId="1409" xr:uid="{00000000-0005-0000-0000-0000E3100000}"/>
    <cellStyle name="Currency 5 5 3 2" xfId="1410" xr:uid="{00000000-0005-0000-0000-0000E4100000}"/>
    <cellStyle name="Currency 5 5 3 2 2" xfId="1411" xr:uid="{00000000-0005-0000-0000-0000E5100000}"/>
    <cellStyle name="Currency 5 5 3 2 2 2" xfId="7252" xr:uid="{00000000-0005-0000-0000-0000E6100000}"/>
    <cellStyle name="Currency 5 5 3 2 2 3" xfId="5284" xr:uid="{00000000-0005-0000-0000-0000E7100000}"/>
    <cellStyle name="Currency 5 5 3 2 3" xfId="7251" xr:uid="{00000000-0005-0000-0000-0000E8100000}"/>
    <cellStyle name="Currency 5 5 3 2 4" xfId="5283" xr:uid="{00000000-0005-0000-0000-0000E9100000}"/>
    <cellStyle name="Currency 5 5 3 3" xfId="1412" xr:uid="{00000000-0005-0000-0000-0000EA100000}"/>
    <cellStyle name="Currency 5 5 3 3 2" xfId="7253" xr:uid="{00000000-0005-0000-0000-0000EB100000}"/>
    <cellStyle name="Currency 5 5 3 3 3" xfId="5285" xr:uid="{00000000-0005-0000-0000-0000EC100000}"/>
    <cellStyle name="Currency 5 5 3 4" xfId="7250" xr:uid="{00000000-0005-0000-0000-0000ED100000}"/>
    <cellStyle name="Currency 5 5 3 5" xfId="5282" xr:uid="{00000000-0005-0000-0000-0000EE100000}"/>
    <cellStyle name="Currency 5 5 4" xfId="1413" xr:uid="{00000000-0005-0000-0000-0000EF100000}"/>
    <cellStyle name="Currency 5 5 4 2" xfId="1414" xr:uid="{00000000-0005-0000-0000-0000F0100000}"/>
    <cellStyle name="Currency 5 5 4 2 2" xfId="1415" xr:uid="{00000000-0005-0000-0000-0000F1100000}"/>
    <cellStyle name="Currency 5 5 4 2 2 2" xfId="7256" xr:uid="{00000000-0005-0000-0000-0000F2100000}"/>
    <cellStyle name="Currency 5 5 4 2 2 3" xfId="5288" xr:uid="{00000000-0005-0000-0000-0000F3100000}"/>
    <cellStyle name="Currency 5 5 4 2 3" xfId="7255" xr:uid="{00000000-0005-0000-0000-0000F4100000}"/>
    <cellStyle name="Currency 5 5 4 2 4" xfId="5287" xr:uid="{00000000-0005-0000-0000-0000F5100000}"/>
    <cellStyle name="Currency 5 5 4 3" xfId="1416" xr:uid="{00000000-0005-0000-0000-0000F6100000}"/>
    <cellStyle name="Currency 5 5 4 3 2" xfId="7257" xr:uid="{00000000-0005-0000-0000-0000F7100000}"/>
    <cellStyle name="Currency 5 5 4 3 3" xfId="5289" xr:uid="{00000000-0005-0000-0000-0000F8100000}"/>
    <cellStyle name="Currency 5 5 4 4" xfId="7254" xr:uid="{00000000-0005-0000-0000-0000F9100000}"/>
    <cellStyle name="Currency 5 5 4 5" xfId="5286" xr:uid="{00000000-0005-0000-0000-0000FA100000}"/>
    <cellStyle name="Currency 5 5 5" xfId="1417" xr:uid="{00000000-0005-0000-0000-0000FB100000}"/>
    <cellStyle name="Currency 5 5 5 2" xfId="1418" xr:uid="{00000000-0005-0000-0000-0000FC100000}"/>
    <cellStyle name="Currency 5 5 5 2 2" xfId="1419" xr:uid="{00000000-0005-0000-0000-0000FD100000}"/>
    <cellStyle name="Currency 5 5 5 2 2 2" xfId="7260" xr:uid="{00000000-0005-0000-0000-0000FE100000}"/>
    <cellStyle name="Currency 5 5 5 2 2 3" xfId="5292" xr:uid="{00000000-0005-0000-0000-0000FF100000}"/>
    <cellStyle name="Currency 5 5 5 2 3" xfId="7259" xr:uid="{00000000-0005-0000-0000-000000110000}"/>
    <cellStyle name="Currency 5 5 5 2 4" xfId="5291" xr:uid="{00000000-0005-0000-0000-000001110000}"/>
    <cellStyle name="Currency 5 5 5 3" xfId="1420" xr:uid="{00000000-0005-0000-0000-000002110000}"/>
    <cellStyle name="Currency 5 5 5 3 2" xfId="7261" xr:uid="{00000000-0005-0000-0000-000003110000}"/>
    <cellStyle name="Currency 5 5 5 3 3" xfId="5293" xr:uid="{00000000-0005-0000-0000-000004110000}"/>
    <cellStyle name="Currency 5 5 5 4" xfId="7258" xr:uid="{00000000-0005-0000-0000-000005110000}"/>
    <cellStyle name="Currency 5 5 5 5" xfId="5290" xr:uid="{00000000-0005-0000-0000-000006110000}"/>
    <cellStyle name="Currency 5 5 6" xfId="1421" xr:uid="{00000000-0005-0000-0000-000007110000}"/>
    <cellStyle name="Currency 5 5 6 2" xfId="1422" xr:uid="{00000000-0005-0000-0000-000008110000}"/>
    <cellStyle name="Currency 5 5 6 2 2" xfId="7263" xr:uid="{00000000-0005-0000-0000-000009110000}"/>
    <cellStyle name="Currency 5 5 6 2 3" xfId="5295" xr:uid="{00000000-0005-0000-0000-00000A110000}"/>
    <cellStyle name="Currency 5 5 6 3" xfId="7262" xr:uid="{00000000-0005-0000-0000-00000B110000}"/>
    <cellStyle name="Currency 5 5 6 4" xfId="5294" xr:uid="{00000000-0005-0000-0000-00000C110000}"/>
    <cellStyle name="Currency 5 5 7" xfId="1423" xr:uid="{00000000-0005-0000-0000-00000D110000}"/>
    <cellStyle name="Currency 5 5 7 2" xfId="1424" xr:uid="{00000000-0005-0000-0000-00000E110000}"/>
    <cellStyle name="Currency 5 5 7 2 2" xfId="7265" xr:uid="{00000000-0005-0000-0000-00000F110000}"/>
    <cellStyle name="Currency 5 5 7 2 3" xfId="5297" xr:uid="{00000000-0005-0000-0000-000010110000}"/>
    <cellStyle name="Currency 5 5 7 3" xfId="7264" xr:uid="{00000000-0005-0000-0000-000011110000}"/>
    <cellStyle name="Currency 5 5 7 4" xfId="5296" xr:uid="{00000000-0005-0000-0000-000012110000}"/>
    <cellStyle name="Currency 5 5 8" xfId="1425" xr:uid="{00000000-0005-0000-0000-000013110000}"/>
    <cellStyle name="Currency 5 5 8 2" xfId="1426" xr:uid="{00000000-0005-0000-0000-000014110000}"/>
    <cellStyle name="Currency 5 5 8 2 2" xfId="7267" xr:uid="{00000000-0005-0000-0000-000015110000}"/>
    <cellStyle name="Currency 5 5 8 2 3" xfId="5299" xr:uid="{00000000-0005-0000-0000-000016110000}"/>
    <cellStyle name="Currency 5 5 8 3" xfId="7266" xr:uid="{00000000-0005-0000-0000-000017110000}"/>
    <cellStyle name="Currency 5 5 8 4" xfId="5298" xr:uid="{00000000-0005-0000-0000-000018110000}"/>
    <cellStyle name="Currency 5 5 9" xfId="1427" xr:uid="{00000000-0005-0000-0000-000019110000}"/>
    <cellStyle name="Currency 5 5 9 2" xfId="7268" xr:uid="{00000000-0005-0000-0000-00001A110000}"/>
    <cellStyle name="Currency 5 5 9 3" xfId="5300" xr:uid="{00000000-0005-0000-0000-00001B110000}"/>
    <cellStyle name="Currency 5 6" xfId="1428" xr:uid="{00000000-0005-0000-0000-00001C110000}"/>
    <cellStyle name="Currency 5 6 2" xfId="1429" xr:uid="{00000000-0005-0000-0000-00001D110000}"/>
    <cellStyle name="Currency 5 6 2 2" xfId="1430" xr:uid="{00000000-0005-0000-0000-00001E110000}"/>
    <cellStyle name="Currency 5 6 2 2 2" xfId="7271" xr:uid="{00000000-0005-0000-0000-00001F110000}"/>
    <cellStyle name="Currency 5 6 2 2 3" xfId="5303" xr:uid="{00000000-0005-0000-0000-000020110000}"/>
    <cellStyle name="Currency 5 6 2 3" xfId="7270" xr:uid="{00000000-0005-0000-0000-000021110000}"/>
    <cellStyle name="Currency 5 6 2 4" xfId="5302" xr:uid="{00000000-0005-0000-0000-000022110000}"/>
    <cellStyle name="Currency 5 6 3" xfId="1431" xr:uid="{00000000-0005-0000-0000-000023110000}"/>
    <cellStyle name="Currency 5 6 3 2" xfId="7272" xr:uid="{00000000-0005-0000-0000-000024110000}"/>
    <cellStyle name="Currency 5 6 3 3" xfId="5304" xr:uid="{00000000-0005-0000-0000-000025110000}"/>
    <cellStyle name="Currency 5 6 4" xfId="7269" xr:uid="{00000000-0005-0000-0000-000026110000}"/>
    <cellStyle name="Currency 5 6 5" xfId="5301" xr:uid="{00000000-0005-0000-0000-000027110000}"/>
    <cellStyle name="Currency 5 7" xfId="1432" xr:uid="{00000000-0005-0000-0000-000028110000}"/>
    <cellStyle name="Currency 5 7 2" xfId="1433" xr:uid="{00000000-0005-0000-0000-000029110000}"/>
    <cellStyle name="Currency 5 7 2 2" xfId="1434" xr:uid="{00000000-0005-0000-0000-00002A110000}"/>
    <cellStyle name="Currency 5 7 2 2 2" xfId="7275" xr:uid="{00000000-0005-0000-0000-00002B110000}"/>
    <cellStyle name="Currency 5 7 2 2 3" xfId="5307" xr:uid="{00000000-0005-0000-0000-00002C110000}"/>
    <cellStyle name="Currency 5 7 2 3" xfId="7274" xr:uid="{00000000-0005-0000-0000-00002D110000}"/>
    <cellStyle name="Currency 5 7 2 4" xfId="5306" xr:uid="{00000000-0005-0000-0000-00002E110000}"/>
    <cellStyle name="Currency 5 7 3" xfId="1435" xr:uid="{00000000-0005-0000-0000-00002F110000}"/>
    <cellStyle name="Currency 5 7 3 2" xfId="7276" xr:uid="{00000000-0005-0000-0000-000030110000}"/>
    <cellStyle name="Currency 5 7 3 3" xfId="5308" xr:uid="{00000000-0005-0000-0000-000031110000}"/>
    <cellStyle name="Currency 5 7 4" xfId="7273" xr:uid="{00000000-0005-0000-0000-000032110000}"/>
    <cellStyle name="Currency 5 7 5" xfId="5305" xr:uid="{00000000-0005-0000-0000-000033110000}"/>
    <cellStyle name="Currency 5 8" xfId="1436" xr:uid="{00000000-0005-0000-0000-000034110000}"/>
    <cellStyle name="Currency 5 8 2" xfId="1437" xr:uid="{00000000-0005-0000-0000-000035110000}"/>
    <cellStyle name="Currency 5 8 2 2" xfId="1438" xr:uid="{00000000-0005-0000-0000-000036110000}"/>
    <cellStyle name="Currency 5 8 2 2 2" xfId="7279" xr:uid="{00000000-0005-0000-0000-000037110000}"/>
    <cellStyle name="Currency 5 8 2 2 3" xfId="5311" xr:uid="{00000000-0005-0000-0000-000038110000}"/>
    <cellStyle name="Currency 5 8 2 3" xfId="7278" xr:uid="{00000000-0005-0000-0000-000039110000}"/>
    <cellStyle name="Currency 5 8 2 4" xfId="5310" xr:uid="{00000000-0005-0000-0000-00003A110000}"/>
    <cellStyle name="Currency 5 8 3" xfId="1439" xr:uid="{00000000-0005-0000-0000-00003B110000}"/>
    <cellStyle name="Currency 5 8 3 2" xfId="7280" xr:uid="{00000000-0005-0000-0000-00003C110000}"/>
    <cellStyle name="Currency 5 8 3 3" xfId="5312" xr:uid="{00000000-0005-0000-0000-00003D110000}"/>
    <cellStyle name="Currency 5 8 4" xfId="7277" xr:uid="{00000000-0005-0000-0000-00003E110000}"/>
    <cellStyle name="Currency 5 8 5" xfId="5309" xr:uid="{00000000-0005-0000-0000-00003F110000}"/>
    <cellStyle name="Currency 5 9" xfId="1440" xr:uid="{00000000-0005-0000-0000-000040110000}"/>
    <cellStyle name="Currency 5 9 2" xfId="1441" xr:uid="{00000000-0005-0000-0000-000041110000}"/>
    <cellStyle name="Currency 5 9 2 2" xfId="1442" xr:uid="{00000000-0005-0000-0000-000042110000}"/>
    <cellStyle name="Currency 5 9 2 2 2" xfId="7283" xr:uid="{00000000-0005-0000-0000-000043110000}"/>
    <cellStyle name="Currency 5 9 2 2 3" xfId="5315" xr:uid="{00000000-0005-0000-0000-000044110000}"/>
    <cellStyle name="Currency 5 9 2 3" xfId="7282" xr:uid="{00000000-0005-0000-0000-000045110000}"/>
    <cellStyle name="Currency 5 9 2 4" xfId="5314" xr:uid="{00000000-0005-0000-0000-000046110000}"/>
    <cellStyle name="Currency 5 9 3" xfId="1443" xr:uid="{00000000-0005-0000-0000-000047110000}"/>
    <cellStyle name="Currency 5 9 3 2" xfId="7284" xr:uid="{00000000-0005-0000-0000-000048110000}"/>
    <cellStyle name="Currency 5 9 3 3" xfId="5316" xr:uid="{00000000-0005-0000-0000-000049110000}"/>
    <cellStyle name="Currency 5 9 4" xfId="7281" xr:uid="{00000000-0005-0000-0000-00004A110000}"/>
    <cellStyle name="Currency 5 9 5" xfId="5313" xr:uid="{00000000-0005-0000-0000-00004B110000}"/>
    <cellStyle name="Currency 6" xfId="1444" xr:uid="{00000000-0005-0000-0000-00004C110000}"/>
    <cellStyle name="Currency 6 10" xfId="1445" xr:uid="{00000000-0005-0000-0000-00004D110000}"/>
    <cellStyle name="Currency 6 10 2" xfId="1446" xr:uid="{00000000-0005-0000-0000-00004E110000}"/>
    <cellStyle name="Currency 6 10 2 2" xfId="7287" xr:uid="{00000000-0005-0000-0000-00004F110000}"/>
    <cellStyle name="Currency 6 10 2 3" xfId="5319" xr:uid="{00000000-0005-0000-0000-000050110000}"/>
    <cellStyle name="Currency 6 10 3" xfId="7286" xr:uid="{00000000-0005-0000-0000-000051110000}"/>
    <cellStyle name="Currency 6 10 4" xfId="5318" xr:uid="{00000000-0005-0000-0000-000052110000}"/>
    <cellStyle name="Currency 6 11" xfId="1447" xr:uid="{00000000-0005-0000-0000-000053110000}"/>
    <cellStyle name="Currency 6 11 2" xfId="7288" xr:uid="{00000000-0005-0000-0000-000054110000}"/>
    <cellStyle name="Currency 6 11 3" xfId="5320" xr:uid="{00000000-0005-0000-0000-000055110000}"/>
    <cellStyle name="Currency 6 12" xfId="7285" xr:uid="{00000000-0005-0000-0000-000056110000}"/>
    <cellStyle name="Currency 6 13" xfId="5317" xr:uid="{00000000-0005-0000-0000-000057110000}"/>
    <cellStyle name="Currency 6 2" xfId="1448" xr:uid="{00000000-0005-0000-0000-000058110000}"/>
    <cellStyle name="Currency 6 2 10" xfId="7289" xr:uid="{00000000-0005-0000-0000-000059110000}"/>
    <cellStyle name="Currency 6 2 11" xfId="5321" xr:uid="{00000000-0005-0000-0000-00005A110000}"/>
    <cellStyle name="Currency 6 2 2" xfId="1449" xr:uid="{00000000-0005-0000-0000-00005B110000}"/>
    <cellStyle name="Currency 6 2 2 2" xfId="1450" xr:uid="{00000000-0005-0000-0000-00005C110000}"/>
    <cellStyle name="Currency 6 2 2 2 2" xfId="1451" xr:uid="{00000000-0005-0000-0000-00005D110000}"/>
    <cellStyle name="Currency 6 2 2 2 2 2" xfId="7292" xr:uid="{00000000-0005-0000-0000-00005E110000}"/>
    <cellStyle name="Currency 6 2 2 2 2 3" xfId="5324" xr:uid="{00000000-0005-0000-0000-00005F110000}"/>
    <cellStyle name="Currency 6 2 2 2 3" xfId="7291" xr:uid="{00000000-0005-0000-0000-000060110000}"/>
    <cellStyle name="Currency 6 2 2 2 4" xfId="5323" xr:uid="{00000000-0005-0000-0000-000061110000}"/>
    <cellStyle name="Currency 6 2 2 3" xfId="1452" xr:uid="{00000000-0005-0000-0000-000062110000}"/>
    <cellStyle name="Currency 6 2 2 3 2" xfId="7293" xr:uid="{00000000-0005-0000-0000-000063110000}"/>
    <cellStyle name="Currency 6 2 2 3 3" xfId="5325" xr:uid="{00000000-0005-0000-0000-000064110000}"/>
    <cellStyle name="Currency 6 2 2 4" xfId="7290" xr:uid="{00000000-0005-0000-0000-000065110000}"/>
    <cellStyle name="Currency 6 2 2 5" xfId="5322" xr:uid="{00000000-0005-0000-0000-000066110000}"/>
    <cellStyle name="Currency 6 2 3" xfId="1453" xr:uid="{00000000-0005-0000-0000-000067110000}"/>
    <cellStyle name="Currency 6 2 3 2" xfId="1454" xr:uid="{00000000-0005-0000-0000-000068110000}"/>
    <cellStyle name="Currency 6 2 3 2 2" xfId="1455" xr:uid="{00000000-0005-0000-0000-000069110000}"/>
    <cellStyle name="Currency 6 2 3 2 2 2" xfId="7296" xr:uid="{00000000-0005-0000-0000-00006A110000}"/>
    <cellStyle name="Currency 6 2 3 2 2 3" xfId="5328" xr:uid="{00000000-0005-0000-0000-00006B110000}"/>
    <cellStyle name="Currency 6 2 3 2 3" xfId="7295" xr:uid="{00000000-0005-0000-0000-00006C110000}"/>
    <cellStyle name="Currency 6 2 3 2 4" xfId="5327" xr:uid="{00000000-0005-0000-0000-00006D110000}"/>
    <cellStyle name="Currency 6 2 3 3" xfId="1456" xr:uid="{00000000-0005-0000-0000-00006E110000}"/>
    <cellStyle name="Currency 6 2 3 3 2" xfId="7297" xr:uid="{00000000-0005-0000-0000-00006F110000}"/>
    <cellStyle name="Currency 6 2 3 3 3" xfId="5329" xr:uid="{00000000-0005-0000-0000-000070110000}"/>
    <cellStyle name="Currency 6 2 3 4" xfId="7294" xr:uid="{00000000-0005-0000-0000-000071110000}"/>
    <cellStyle name="Currency 6 2 3 5" xfId="5326" xr:uid="{00000000-0005-0000-0000-000072110000}"/>
    <cellStyle name="Currency 6 2 4" xfId="1457" xr:uid="{00000000-0005-0000-0000-000073110000}"/>
    <cellStyle name="Currency 6 2 4 2" xfId="1458" xr:uid="{00000000-0005-0000-0000-000074110000}"/>
    <cellStyle name="Currency 6 2 4 2 2" xfId="1459" xr:uid="{00000000-0005-0000-0000-000075110000}"/>
    <cellStyle name="Currency 6 2 4 2 2 2" xfId="7300" xr:uid="{00000000-0005-0000-0000-000076110000}"/>
    <cellStyle name="Currency 6 2 4 2 2 3" xfId="5332" xr:uid="{00000000-0005-0000-0000-000077110000}"/>
    <cellStyle name="Currency 6 2 4 2 3" xfId="7299" xr:uid="{00000000-0005-0000-0000-000078110000}"/>
    <cellStyle name="Currency 6 2 4 2 4" xfId="5331" xr:uid="{00000000-0005-0000-0000-000079110000}"/>
    <cellStyle name="Currency 6 2 4 3" xfId="1460" xr:uid="{00000000-0005-0000-0000-00007A110000}"/>
    <cellStyle name="Currency 6 2 4 3 2" xfId="7301" xr:uid="{00000000-0005-0000-0000-00007B110000}"/>
    <cellStyle name="Currency 6 2 4 3 3" xfId="5333" xr:uid="{00000000-0005-0000-0000-00007C110000}"/>
    <cellStyle name="Currency 6 2 4 4" xfId="7298" xr:uid="{00000000-0005-0000-0000-00007D110000}"/>
    <cellStyle name="Currency 6 2 4 5" xfId="5330" xr:uid="{00000000-0005-0000-0000-00007E110000}"/>
    <cellStyle name="Currency 6 2 5" xfId="1461" xr:uid="{00000000-0005-0000-0000-00007F110000}"/>
    <cellStyle name="Currency 6 2 5 2" xfId="1462" xr:uid="{00000000-0005-0000-0000-000080110000}"/>
    <cellStyle name="Currency 6 2 5 2 2" xfId="1463" xr:uid="{00000000-0005-0000-0000-000081110000}"/>
    <cellStyle name="Currency 6 2 5 2 2 2" xfId="7304" xr:uid="{00000000-0005-0000-0000-000082110000}"/>
    <cellStyle name="Currency 6 2 5 2 2 3" xfId="5336" xr:uid="{00000000-0005-0000-0000-000083110000}"/>
    <cellStyle name="Currency 6 2 5 2 3" xfId="7303" xr:uid="{00000000-0005-0000-0000-000084110000}"/>
    <cellStyle name="Currency 6 2 5 2 4" xfId="5335" xr:uid="{00000000-0005-0000-0000-000085110000}"/>
    <cellStyle name="Currency 6 2 5 3" xfId="1464" xr:uid="{00000000-0005-0000-0000-000086110000}"/>
    <cellStyle name="Currency 6 2 5 3 2" xfId="7305" xr:uid="{00000000-0005-0000-0000-000087110000}"/>
    <cellStyle name="Currency 6 2 5 3 3" xfId="5337" xr:uid="{00000000-0005-0000-0000-000088110000}"/>
    <cellStyle name="Currency 6 2 5 4" xfId="7302" xr:uid="{00000000-0005-0000-0000-000089110000}"/>
    <cellStyle name="Currency 6 2 5 5" xfId="5334" xr:uid="{00000000-0005-0000-0000-00008A110000}"/>
    <cellStyle name="Currency 6 2 6" xfId="1465" xr:uid="{00000000-0005-0000-0000-00008B110000}"/>
    <cellStyle name="Currency 6 2 6 2" xfId="1466" xr:uid="{00000000-0005-0000-0000-00008C110000}"/>
    <cellStyle name="Currency 6 2 6 2 2" xfId="7307" xr:uid="{00000000-0005-0000-0000-00008D110000}"/>
    <cellStyle name="Currency 6 2 6 2 3" xfId="5339" xr:uid="{00000000-0005-0000-0000-00008E110000}"/>
    <cellStyle name="Currency 6 2 6 3" xfId="7306" xr:uid="{00000000-0005-0000-0000-00008F110000}"/>
    <cellStyle name="Currency 6 2 6 4" xfId="5338" xr:uid="{00000000-0005-0000-0000-000090110000}"/>
    <cellStyle name="Currency 6 2 7" xfId="1467" xr:uid="{00000000-0005-0000-0000-000091110000}"/>
    <cellStyle name="Currency 6 2 7 2" xfId="1468" xr:uid="{00000000-0005-0000-0000-000092110000}"/>
    <cellStyle name="Currency 6 2 7 2 2" xfId="7309" xr:uid="{00000000-0005-0000-0000-000093110000}"/>
    <cellStyle name="Currency 6 2 7 2 3" xfId="5341" xr:uid="{00000000-0005-0000-0000-000094110000}"/>
    <cellStyle name="Currency 6 2 7 3" xfId="7308" xr:uid="{00000000-0005-0000-0000-000095110000}"/>
    <cellStyle name="Currency 6 2 7 4" xfId="5340" xr:uid="{00000000-0005-0000-0000-000096110000}"/>
    <cellStyle name="Currency 6 2 8" xfId="1469" xr:uid="{00000000-0005-0000-0000-000097110000}"/>
    <cellStyle name="Currency 6 2 8 2" xfId="1470" xr:uid="{00000000-0005-0000-0000-000098110000}"/>
    <cellStyle name="Currency 6 2 8 2 2" xfId="7311" xr:uid="{00000000-0005-0000-0000-000099110000}"/>
    <cellStyle name="Currency 6 2 8 2 3" xfId="5343" xr:uid="{00000000-0005-0000-0000-00009A110000}"/>
    <cellStyle name="Currency 6 2 8 3" xfId="7310" xr:uid="{00000000-0005-0000-0000-00009B110000}"/>
    <cellStyle name="Currency 6 2 8 4" xfId="5342" xr:uid="{00000000-0005-0000-0000-00009C110000}"/>
    <cellStyle name="Currency 6 2 9" xfId="1471" xr:uid="{00000000-0005-0000-0000-00009D110000}"/>
    <cellStyle name="Currency 6 2 9 2" xfId="7312" xr:uid="{00000000-0005-0000-0000-00009E110000}"/>
    <cellStyle name="Currency 6 2 9 3" xfId="5344" xr:uid="{00000000-0005-0000-0000-00009F110000}"/>
    <cellStyle name="Currency 6 3" xfId="1472" xr:uid="{00000000-0005-0000-0000-0000A0110000}"/>
    <cellStyle name="Currency 6 3 10" xfId="7313" xr:uid="{00000000-0005-0000-0000-0000A1110000}"/>
    <cellStyle name="Currency 6 3 11" xfId="5345" xr:uid="{00000000-0005-0000-0000-0000A2110000}"/>
    <cellStyle name="Currency 6 3 2" xfId="1473" xr:uid="{00000000-0005-0000-0000-0000A3110000}"/>
    <cellStyle name="Currency 6 3 2 2" xfId="1474" xr:uid="{00000000-0005-0000-0000-0000A4110000}"/>
    <cellStyle name="Currency 6 3 2 2 2" xfId="1475" xr:uid="{00000000-0005-0000-0000-0000A5110000}"/>
    <cellStyle name="Currency 6 3 2 2 2 2" xfId="7316" xr:uid="{00000000-0005-0000-0000-0000A6110000}"/>
    <cellStyle name="Currency 6 3 2 2 2 3" xfId="5348" xr:uid="{00000000-0005-0000-0000-0000A7110000}"/>
    <cellStyle name="Currency 6 3 2 2 3" xfId="7315" xr:uid="{00000000-0005-0000-0000-0000A8110000}"/>
    <cellStyle name="Currency 6 3 2 2 4" xfId="5347" xr:uid="{00000000-0005-0000-0000-0000A9110000}"/>
    <cellStyle name="Currency 6 3 2 3" xfId="1476" xr:uid="{00000000-0005-0000-0000-0000AA110000}"/>
    <cellStyle name="Currency 6 3 2 3 2" xfId="7317" xr:uid="{00000000-0005-0000-0000-0000AB110000}"/>
    <cellStyle name="Currency 6 3 2 3 3" xfId="5349" xr:uid="{00000000-0005-0000-0000-0000AC110000}"/>
    <cellStyle name="Currency 6 3 2 4" xfId="7314" xr:uid="{00000000-0005-0000-0000-0000AD110000}"/>
    <cellStyle name="Currency 6 3 2 5" xfId="5346" xr:uid="{00000000-0005-0000-0000-0000AE110000}"/>
    <cellStyle name="Currency 6 3 3" xfId="1477" xr:uid="{00000000-0005-0000-0000-0000AF110000}"/>
    <cellStyle name="Currency 6 3 3 2" xfId="1478" xr:uid="{00000000-0005-0000-0000-0000B0110000}"/>
    <cellStyle name="Currency 6 3 3 2 2" xfId="1479" xr:uid="{00000000-0005-0000-0000-0000B1110000}"/>
    <cellStyle name="Currency 6 3 3 2 2 2" xfId="7320" xr:uid="{00000000-0005-0000-0000-0000B2110000}"/>
    <cellStyle name="Currency 6 3 3 2 2 3" xfId="5352" xr:uid="{00000000-0005-0000-0000-0000B3110000}"/>
    <cellStyle name="Currency 6 3 3 2 3" xfId="7319" xr:uid="{00000000-0005-0000-0000-0000B4110000}"/>
    <cellStyle name="Currency 6 3 3 2 4" xfId="5351" xr:uid="{00000000-0005-0000-0000-0000B5110000}"/>
    <cellStyle name="Currency 6 3 3 3" xfId="1480" xr:uid="{00000000-0005-0000-0000-0000B6110000}"/>
    <cellStyle name="Currency 6 3 3 3 2" xfId="7321" xr:uid="{00000000-0005-0000-0000-0000B7110000}"/>
    <cellStyle name="Currency 6 3 3 3 3" xfId="5353" xr:uid="{00000000-0005-0000-0000-0000B8110000}"/>
    <cellStyle name="Currency 6 3 3 4" xfId="7318" xr:uid="{00000000-0005-0000-0000-0000B9110000}"/>
    <cellStyle name="Currency 6 3 3 5" xfId="5350" xr:uid="{00000000-0005-0000-0000-0000BA110000}"/>
    <cellStyle name="Currency 6 3 4" xfId="1481" xr:uid="{00000000-0005-0000-0000-0000BB110000}"/>
    <cellStyle name="Currency 6 3 4 2" xfId="1482" xr:uid="{00000000-0005-0000-0000-0000BC110000}"/>
    <cellStyle name="Currency 6 3 4 2 2" xfId="1483" xr:uid="{00000000-0005-0000-0000-0000BD110000}"/>
    <cellStyle name="Currency 6 3 4 2 2 2" xfId="7324" xr:uid="{00000000-0005-0000-0000-0000BE110000}"/>
    <cellStyle name="Currency 6 3 4 2 2 3" xfId="5356" xr:uid="{00000000-0005-0000-0000-0000BF110000}"/>
    <cellStyle name="Currency 6 3 4 2 3" xfId="7323" xr:uid="{00000000-0005-0000-0000-0000C0110000}"/>
    <cellStyle name="Currency 6 3 4 2 4" xfId="5355" xr:uid="{00000000-0005-0000-0000-0000C1110000}"/>
    <cellStyle name="Currency 6 3 4 3" xfId="1484" xr:uid="{00000000-0005-0000-0000-0000C2110000}"/>
    <cellStyle name="Currency 6 3 4 3 2" xfId="7325" xr:uid="{00000000-0005-0000-0000-0000C3110000}"/>
    <cellStyle name="Currency 6 3 4 3 3" xfId="5357" xr:uid="{00000000-0005-0000-0000-0000C4110000}"/>
    <cellStyle name="Currency 6 3 4 4" xfId="7322" xr:uid="{00000000-0005-0000-0000-0000C5110000}"/>
    <cellStyle name="Currency 6 3 4 5" xfId="5354" xr:uid="{00000000-0005-0000-0000-0000C6110000}"/>
    <cellStyle name="Currency 6 3 5" xfId="1485" xr:uid="{00000000-0005-0000-0000-0000C7110000}"/>
    <cellStyle name="Currency 6 3 5 2" xfId="1486" xr:uid="{00000000-0005-0000-0000-0000C8110000}"/>
    <cellStyle name="Currency 6 3 5 2 2" xfId="1487" xr:uid="{00000000-0005-0000-0000-0000C9110000}"/>
    <cellStyle name="Currency 6 3 5 2 2 2" xfId="7328" xr:uid="{00000000-0005-0000-0000-0000CA110000}"/>
    <cellStyle name="Currency 6 3 5 2 2 3" xfId="5360" xr:uid="{00000000-0005-0000-0000-0000CB110000}"/>
    <cellStyle name="Currency 6 3 5 2 3" xfId="7327" xr:uid="{00000000-0005-0000-0000-0000CC110000}"/>
    <cellStyle name="Currency 6 3 5 2 4" xfId="5359" xr:uid="{00000000-0005-0000-0000-0000CD110000}"/>
    <cellStyle name="Currency 6 3 5 3" xfId="1488" xr:uid="{00000000-0005-0000-0000-0000CE110000}"/>
    <cellStyle name="Currency 6 3 5 3 2" xfId="7329" xr:uid="{00000000-0005-0000-0000-0000CF110000}"/>
    <cellStyle name="Currency 6 3 5 3 3" xfId="5361" xr:uid="{00000000-0005-0000-0000-0000D0110000}"/>
    <cellStyle name="Currency 6 3 5 4" xfId="7326" xr:uid="{00000000-0005-0000-0000-0000D1110000}"/>
    <cellStyle name="Currency 6 3 5 5" xfId="5358" xr:uid="{00000000-0005-0000-0000-0000D2110000}"/>
    <cellStyle name="Currency 6 3 6" xfId="1489" xr:uid="{00000000-0005-0000-0000-0000D3110000}"/>
    <cellStyle name="Currency 6 3 6 2" xfId="1490" xr:uid="{00000000-0005-0000-0000-0000D4110000}"/>
    <cellStyle name="Currency 6 3 6 2 2" xfId="7331" xr:uid="{00000000-0005-0000-0000-0000D5110000}"/>
    <cellStyle name="Currency 6 3 6 2 3" xfId="5363" xr:uid="{00000000-0005-0000-0000-0000D6110000}"/>
    <cellStyle name="Currency 6 3 6 3" xfId="7330" xr:uid="{00000000-0005-0000-0000-0000D7110000}"/>
    <cellStyle name="Currency 6 3 6 4" xfId="5362" xr:uid="{00000000-0005-0000-0000-0000D8110000}"/>
    <cellStyle name="Currency 6 3 7" xfId="1491" xr:uid="{00000000-0005-0000-0000-0000D9110000}"/>
    <cellStyle name="Currency 6 3 7 2" xfId="1492" xr:uid="{00000000-0005-0000-0000-0000DA110000}"/>
    <cellStyle name="Currency 6 3 7 2 2" xfId="7333" xr:uid="{00000000-0005-0000-0000-0000DB110000}"/>
    <cellStyle name="Currency 6 3 7 2 3" xfId="5365" xr:uid="{00000000-0005-0000-0000-0000DC110000}"/>
    <cellStyle name="Currency 6 3 7 3" xfId="7332" xr:uid="{00000000-0005-0000-0000-0000DD110000}"/>
    <cellStyle name="Currency 6 3 7 4" xfId="5364" xr:uid="{00000000-0005-0000-0000-0000DE110000}"/>
    <cellStyle name="Currency 6 3 8" xfId="1493" xr:uid="{00000000-0005-0000-0000-0000DF110000}"/>
    <cellStyle name="Currency 6 3 8 2" xfId="1494" xr:uid="{00000000-0005-0000-0000-0000E0110000}"/>
    <cellStyle name="Currency 6 3 8 2 2" xfId="7335" xr:uid="{00000000-0005-0000-0000-0000E1110000}"/>
    <cellStyle name="Currency 6 3 8 2 3" xfId="5367" xr:uid="{00000000-0005-0000-0000-0000E2110000}"/>
    <cellStyle name="Currency 6 3 8 3" xfId="7334" xr:uid="{00000000-0005-0000-0000-0000E3110000}"/>
    <cellStyle name="Currency 6 3 8 4" xfId="5366" xr:uid="{00000000-0005-0000-0000-0000E4110000}"/>
    <cellStyle name="Currency 6 3 9" xfId="1495" xr:uid="{00000000-0005-0000-0000-0000E5110000}"/>
    <cellStyle name="Currency 6 3 9 2" xfId="7336" xr:uid="{00000000-0005-0000-0000-0000E6110000}"/>
    <cellStyle name="Currency 6 3 9 3" xfId="5368" xr:uid="{00000000-0005-0000-0000-0000E7110000}"/>
    <cellStyle name="Currency 6 4" xfId="1496" xr:uid="{00000000-0005-0000-0000-0000E8110000}"/>
    <cellStyle name="Currency 6 4 2" xfId="1497" xr:uid="{00000000-0005-0000-0000-0000E9110000}"/>
    <cellStyle name="Currency 6 4 2 2" xfId="1498" xr:uid="{00000000-0005-0000-0000-0000EA110000}"/>
    <cellStyle name="Currency 6 4 2 2 2" xfId="7339" xr:uid="{00000000-0005-0000-0000-0000EB110000}"/>
    <cellStyle name="Currency 6 4 2 2 3" xfId="5371" xr:uid="{00000000-0005-0000-0000-0000EC110000}"/>
    <cellStyle name="Currency 6 4 2 3" xfId="7338" xr:uid="{00000000-0005-0000-0000-0000ED110000}"/>
    <cellStyle name="Currency 6 4 2 4" xfId="5370" xr:uid="{00000000-0005-0000-0000-0000EE110000}"/>
    <cellStyle name="Currency 6 4 3" xfId="1499" xr:uid="{00000000-0005-0000-0000-0000EF110000}"/>
    <cellStyle name="Currency 6 4 3 2" xfId="7340" xr:uid="{00000000-0005-0000-0000-0000F0110000}"/>
    <cellStyle name="Currency 6 4 3 3" xfId="5372" xr:uid="{00000000-0005-0000-0000-0000F1110000}"/>
    <cellStyle name="Currency 6 4 4" xfId="7337" xr:uid="{00000000-0005-0000-0000-0000F2110000}"/>
    <cellStyle name="Currency 6 4 5" xfId="5369" xr:uid="{00000000-0005-0000-0000-0000F3110000}"/>
    <cellStyle name="Currency 6 5" xfId="1500" xr:uid="{00000000-0005-0000-0000-0000F4110000}"/>
    <cellStyle name="Currency 6 5 2" xfId="1501" xr:uid="{00000000-0005-0000-0000-0000F5110000}"/>
    <cellStyle name="Currency 6 5 2 2" xfId="1502" xr:uid="{00000000-0005-0000-0000-0000F6110000}"/>
    <cellStyle name="Currency 6 5 2 2 2" xfId="7343" xr:uid="{00000000-0005-0000-0000-0000F7110000}"/>
    <cellStyle name="Currency 6 5 2 2 3" xfId="5375" xr:uid="{00000000-0005-0000-0000-0000F8110000}"/>
    <cellStyle name="Currency 6 5 2 3" xfId="7342" xr:uid="{00000000-0005-0000-0000-0000F9110000}"/>
    <cellStyle name="Currency 6 5 2 4" xfId="5374" xr:uid="{00000000-0005-0000-0000-0000FA110000}"/>
    <cellStyle name="Currency 6 5 3" xfId="1503" xr:uid="{00000000-0005-0000-0000-0000FB110000}"/>
    <cellStyle name="Currency 6 5 3 2" xfId="7344" xr:uid="{00000000-0005-0000-0000-0000FC110000}"/>
    <cellStyle name="Currency 6 5 3 3" xfId="5376" xr:uid="{00000000-0005-0000-0000-0000FD110000}"/>
    <cellStyle name="Currency 6 5 4" xfId="7341" xr:uid="{00000000-0005-0000-0000-0000FE110000}"/>
    <cellStyle name="Currency 6 5 5" xfId="5373" xr:uid="{00000000-0005-0000-0000-0000FF110000}"/>
    <cellStyle name="Currency 6 6" xfId="1504" xr:uid="{00000000-0005-0000-0000-000000120000}"/>
    <cellStyle name="Currency 6 6 2" xfId="1505" xr:uid="{00000000-0005-0000-0000-000001120000}"/>
    <cellStyle name="Currency 6 6 2 2" xfId="1506" xr:uid="{00000000-0005-0000-0000-000002120000}"/>
    <cellStyle name="Currency 6 6 2 2 2" xfId="7347" xr:uid="{00000000-0005-0000-0000-000003120000}"/>
    <cellStyle name="Currency 6 6 2 2 3" xfId="5379" xr:uid="{00000000-0005-0000-0000-000004120000}"/>
    <cellStyle name="Currency 6 6 2 3" xfId="7346" xr:uid="{00000000-0005-0000-0000-000005120000}"/>
    <cellStyle name="Currency 6 6 2 4" xfId="5378" xr:uid="{00000000-0005-0000-0000-000006120000}"/>
    <cellStyle name="Currency 6 6 3" xfId="1507" xr:uid="{00000000-0005-0000-0000-000007120000}"/>
    <cellStyle name="Currency 6 6 3 2" xfId="7348" xr:uid="{00000000-0005-0000-0000-000008120000}"/>
    <cellStyle name="Currency 6 6 3 3" xfId="5380" xr:uid="{00000000-0005-0000-0000-000009120000}"/>
    <cellStyle name="Currency 6 6 4" xfId="7345" xr:uid="{00000000-0005-0000-0000-00000A120000}"/>
    <cellStyle name="Currency 6 6 5" xfId="5377" xr:uid="{00000000-0005-0000-0000-00000B120000}"/>
    <cellStyle name="Currency 6 7" xfId="1508" xr:uid="{00000000-0005-0000-0000-00000C120000}"/>
    <cellStyle name="Currency 6 7 2" xfId="1509" xr:uid="{00000000-0005-0000-0000-00000D120000}"/>
    <cellStyle name="Currency 6 7 2 2" xfId="1510" xr:uid="{00000000-0005-0000-0000-00000E120000}"/>
    <cellStyle name="Currency 6 7 2 2 2" xfId="7351" xr:uid="{00000000-0005-0000-0000-00000F120000}"/>
    <cellStyle name="Currency 6 7 2 2 3" xfId="5383" xr:uid="{00000000-0005-0000-0000-000010120000}"/>
    <cellStyle name="Currency 6 7 2 3" xfId="7350" xr:uid="{00000000-0005-0000-0000-000011120000}"/>
    <cellStyle name="Currency 6 7 2 4" xfId="5382" xr:uid="{00000000-0005-0000-0000-000012120000}"/>
    <cellStyle name="Currency 6 7 3" xfId="1511" xr:uid="{00000000-0005-0000-0000-000013120000}"/>
    <cellStyle name="Currency 6 7 3 2" xfId="7352" xr:uid="{00000000-0005-0000-0000-000014120000}"/>
    <cellStyle name="Currency 6 7 3 3" xfId="5384" xr:uid="{00000000-0005-0000-0000-000015120000}"/>
    <cellStyle name="Currency 6 7 4" xfId="7349" xr:uid="{00000000-0005-0000-0000-000016120000}"/>
    <cellStyle name="Currency 6 7 5" xfId="5381" xr:uid="{00000000-0005-0000-0000-000017120000}"/>
    <cellStyle name="Currency 6 8" xfId="1512" xr:uid="{00000000-0005-0000-0000-000018120000}"/>
    <cellStyle name="Currency 6 8 2" xfId="1513" xr:uid="{00000000-0005-0000-0000-000019120000}"/>
    <cellStyle name="Currency 6 8 2 2" xfId="7354" xr:uid="{00000000-0005-0000-0000-00001A120000}"/>
    <cellStyle name="Currency 6 8 2 3" xfId="5386" xr:uid="{00000000-0005-0000-0000-00001B120000}"/>
    <cellStyle name="Currency 6 8 3" xfId="7353" xr:uid="{00000000-0005-0000-0000-00001C120000}"/>
    <cellStyle name="Currency 6 8 4" xfId="5385" xr:uid="{00000000-0005-0000-0000-00001D120000}"/>
    <cellStyle name="Currency 6 9" xfId="1514" xr:uid="{00000000-0005-0000-0000-00001E120000}"/>
    <cellStyle name="Currency 6 9 2" xfId="1515" xr:uid="{00000000-0005-0000-0000-00001F120000}"/>
    <cellStyle name="Currency 6 9 2 2" xfId="7356" xr:uid="{00000000-0005-0000-0000-000020120000}"/>
    <cellStyle name="Currency 6 9 2 3" xfId="5388" xr:uid="{00000000-0005-0000-0000-000021120000}"/>
    <cellStyle name="Currency 6 9 3" xfId="7355" xr:uid="{00000000-0005-0000-0000-000022120000}"/>
    <cellStyle name="Currency 6 9 4" xfId="5387" xr:uid="{00000000-0005-0000-0000-000023120000}"/>
    <cellStyle name="Currency 7" xfId="1516" xr:uid="{00000000-0005-0000-0000-000024120000}"/>
    <cellStyle name="Currency 7 2" xfId="5389" xr:uid="{00000000-0005-0000-0000-000025120000}"/>
    <cellStyle name="Currency 8" xfId="1517" xr:uid="{00000000-0005-0000-0000-000026120000}"/>
    <cellStyle name="Currency 8 10" xfId="7357" xr:uid="{00000000-0005-0000-0000-000027120000}"/>
    <cellStyle name="Currency 8 11" xfId="5390" xr:uid="{00000000-0005-0000-0000-000028120000}"/>
    <cellStyle name="Currency 8 2" xfId="1518" xr:uid="{00000000-0005-0000-0000-000029120000}"/>
    <cellStyle name="Currency 8 2 2" xfId="1519" xr:uid="{00000000-0005-0000-0000-00002A120000}"/>
    <cellStyle name="Currency 8 2 2 2" xfId="1520" xr:uid="{00000000-0005-0000-0000-00002B120000}"/>
    <cellStyle name="Currency 8 2 2 2 2" xfId="7360" xr:uid="{00000000-0005-0000-0000-00002C120000}"/>
    <cellStyle name="Currency 8 2 2 2 3" xfId="5393" xr:uid="{00000000-0005-0000-0000-00002D120000}"/>
    <cellStyle name="Currency 8 2 2 3" xfId="7359" xr:uid="{00000000-0005-0000-0000-00002E120000}"/>
    <cellStyle name="Currency 8 2 2 4" xfId="5392" xr:uid="{00000000-0005-0000-0000-00002F120000}"/>
    <cellStyle name="Currency 8 2 3" xfId="1521" xr:uid="{00000000-0005-0000-0000-000030120000}"/>
    <cellStyle name="Currency 8 2 3 2" xfId="7361" xr:uid="{00000000-0005-0000-0000-000031120000}"/>
    <cellStyle name="Currency 8 2 3 3" xfId="5394" xr:uid="{00000000-0005-0000-0000-000032120000}"/>
    <cellStyle name="Currency 8 2 4" xfId="7358" xr:uid="{00000000-0005-0000-0000-000033120000}"/>
    <cellStyle name="Currency 8 2 5" xfId="5391" xr:uid="{00000000-0005-0000-0000-000034120000}"/>
    <cellStyle name="Currency 8 3" xfId="1522" xr:uid="{00000000-0005-0000-0000-000035120000}"/>
    <cellStyle name="Currency 8 3 2" xfId="1523" xr:uid="{00000000-0005-0000-0000-000036120000}"/>
    <cellStyle name="Currency 8 3 2 2" xfId="1524" xr:uid="{00000000-0005-0000-0000-000037120000}"/>
    <cellStyle name="Currency 8 3 2 2 2" xfId="7364" xr:uid="{00000000-0005-0000-0000-000038120000}"/>
    <cellStyle name="Currency 8 3 2 2 3" xfId="5397" xr:uid="{00000000-0005-0000-0000-000039120000}"/>
    <cellStyle name="Currency 8 3 2 3" xfId="7363" xr:uid="{00000000-0005-0000-0000-00003A120000}"/>
    <cellStyle name="Currency 8 3 2 4" xfId="5396" xr:uid="{00000000-0005-0000-0000-00003B120000}"/>
    <cellStyle name="Currency 8 3 3" xfId="1525" xr:uid="{00000000-0005-0000-0000-00003C120000}"/>
    <cellStyle name="Currency 8 3 3 2" xfId="7365" xr:uid="{00000000-0005-0000-0000-00003D120000}"/>
    <cellStyle name="Currency 8 3 3 3" xfId="5398" xr:uid="{00000000-0005-0000-0000-00003E120000}"/>
    <cellStyle name="Currency 8 3 4" xfId="7362" xr:uid="{00000000-0005-0000-0000-00003F120000}"/>
    <cellStyle name="Currency 8 3 5" xfId="5395" xr:uid="{00000000-0005-0000-0000-000040120000}"/>
    <cellStyle name="Currency 8 4" xfId="1526" xr:uid="{00000000-0005-0000-0000-000041120000}"/>
    <cellStyle name="Currency 8 4 2" xfId="1527" xr:uid="{00000000-0005-0000-0000-000042120000}"/>
    <cellStyle name="Currency 8 4 2 2" xfId="1528" xr:uid="{00000000-0005-0000-0000-000043120000}"/>
    <cellStyle name="Currency 8 4 2 2 2" xfId="7368" xr:uid="{00000000-0005-0000-0000-000044120000}"/>
    <cellStyle name="Currency 8 4 2 2 3" xfId="5401" xr:uid="{00000000-0005-0000-0000-000045120000}"/>
    <cellStyle name="Currency 8 4 2 3" xfId="7367" xr:uid="{00000000-0005-0000-0000-000046120000}"/>
    <cellStyle name="Currency 8 4 2 4" xfId="5400" xr:uid="{00000000-0005-0000-0000-000047120000}"/>
    <cellStyle name="Currency 8 4 3" xfId="1529" xr:uid="{00000000-0005-0000-0000-000048120000}"/>
    <cellStyle name="Currency 8 4 3 2" xfId="7369" xr:uid="{00000000-0005-0000-0000-000049120000}"/>
    <cellStyle name="Currency 8 4 3 3" xfId="5402" xr:uid="{00000000-0005-0000-0000-00004A120000}"/>
    <cellStyle name="Currency 8 4 4" xfId="7366" xr:uid="{00000000-0005-0000-0000-00004B120000}"/>
    <cellStyle name="Currency 8 4 5" xfId="5399" xr:uid="{00000000-0005-0000-0000-00004C120000}"/>
    <cellStyle name="Currency 8 5" xfId="1530" xr:uid="{00000000-0005-0000-0000-00004D120000}"/>
    <cellStyle name="Currency 8 5 2" xfId="1531" xr:uid="{00000000-0005-0000-0000-00004E120000}"/>
    <cellStyle name="Currency 8 5 2 2" xfId="1532" xr:uid="{00000000-0005-0000-0000-00004F120000}"/>
    <cellStyle name="Currency 8 5 2 2 2" xfId="7372" xr:uid="{00000000-0005-0000-0000-000050120000}"/>
    <cellStyle name="Currency 8 5 2 2 3" xfId="5405" xr:uid="{00000000-0005-0000-0000-000051120000}"/>
    <cellStyle name="Currency 8 5 2 3" xfId="7371" xr:uid="{00000000-0005-0000-0000-000052120000}"/>
    <cellStyle name="Currency 8 5 2 4" xfId="5404" xr:uid="{00000000-0005-0000-0000-000053120000}"/>
    <cellStyle name="Currency 8 5 3" xfId="1533" xr:uid="{00000000-0005-0000-0000-000054120000}"/>
    <cellStyle name="Currency 8 5 3 2" xfId="7373" xr:uid="{00000000-0005-0000-0000-000055120000}"/>
    <cellStyle name="Currency 8 5 3 3" xfId="5406" xr:uid="{00000000-0005-0000-0000-000056120000}"/>
    <cellStyle name="Currency 8 5 4" xfId="7370" xr:uid="{00000000-0005-0000-0000-000057120000}"/>
    <cellStyle name="Currency 8 5 5" xfId="5403" xr:uid="{00000000-0005-0000-0000-000058120000}"/>
    <cellStyle name="Currency 8 6" xfId="1534" xr:uid="{00000000-0005-0000-0000-000059120000}"/>
    <cellStyle name="Currency 8 6 2" xfId="1535" xr:uid="{00000000-0005-0000-0000-00005A120000}"/>
    <cellStyle name="Currency 8 6 2 2" xfId="7375" xr:uid="{00000000-0005-0000-0000-00005B120000}"/>
    <cellStyle name="Currency 8 6 2 3" xfId="5408" xr:uid="{00000000-0005-0000-0000-00005C120000}"/>
    <cellStyle name="Currency 8 6 3" xfId="7374" xr:uid="{00000000-0005-0000-0000-00005D120000}"/>
    <cellStyle name="Currency 8 6 4" xfId="5407" xr:uid="{00000000-0005-0000-0000-00005E120000}"/>
    <cellStyle name="Currency 8 7" xfId="1536" xr:uid="{00000000-0005-0000-0000-00005F120000}"/>
    <cellStyle name="Currency 8 7 2" xfId="1537" xr:uid="{00000000-0005-0000-0000-000060120000}"/>
    <cellStyle name="Currency 8 7 2 2" xfId="7377" xr:uid="{00000000-0005-0000-0000-000061120000}"/>
    <cellStyle name="Currency 8 7 2 3" xfId="5410" xr:uid="{00000000-0005-0000-0000-000062120000}"/>
    <cellStyle name="Currency 8 7 3" xfId="7376" xr:uid="{00000000-0005-0000-0000-000063120000}"/>
    <cellStyle name="Currency 8 7 4" xfId="5409" xr:uid="{00000000-0005-0000-0000-000064120000}"/>
    <cellStyle name="Currency 8 8" xfId="1538" xr:uid="{00000000-0005-0000-0000-000065120000}"/>
    <cellStyle name="Currency 8 8 2" xfId="1539" xr:uid="{00000000-0005-0000-0000-000066120000}"/>
    <cellStyle name="Currency 8 8 2 2" xfId="7379" xr:uid="{00000000-0005-0000-0000-000067120000}"/>
    <cellStyle name="Currency 8 8 2 3" xfId="5412" xr:uid="{00000000-0005-0000-0000-000068120000}"/>
    <cellStyle name="Currency 8 8 3" xfId="7378" xr:uid="{00000000-0005-0000-0000-000069120000}"/>
    <cellStyle name="Currency 8 8 4" xfId="5411" xr:uid="{00000000-0005-0000-0000-00006A120000}"/>
    <cellStyle name="Currency 8 9" xfId="1540" xr:uid="{00000000-0005-0000-0000-00006B120000}"/>
    <cellStyle name="Currency 8 9 2" xfId="7380" xr:uid="{00000000-0005-0000-0000-00006C120000}"/>
    <cellStyle name="Currency 8 9 3" xfId="5413" xr:uid="{00000000-0005-0000-0000-00006D120000}"/>
    <cellStyle name="Currency 9" xfId="1541" xr:uid="{00000000-0005-0000-0000-00006E120000}"/>
    <cellStyle name="Currency 9 2" xfId="5414" xr:uid="{00000000-0005-0000-0000-00006F120000}"/>
    <cellStyle name="Explanatory Text" xfId="3805" builtinId="53" customBuiltin="1"/>
    <cellStyle name="Explanatory Text 2" xfId="1542" xr:uid="{00000000-0005-0000-0000-000071120000}"/>
    <cellStyle name="Good" xfId="3797" builtinId="26" customBuiltin="1"/>
    <cellStyle name="Good 2" xfId="1543" xr:uid="{00000000-0005-0000-0000-000073120000}"/>
    <cellStyle name="Heading 1" xfId="3793" builtinId="16" customBuiltin="1"/>
    <cellStyle name="Heading 1 2" xfId="1544" xr:uid="{00000000-0005-0000-0000-000075120000}"/>
    <cellStyle name="Heading 2" xfId="3794" builtinId="17" customBuiltin="1"/>
    <cellStyle name="Heading 2 2" xfId="1545" xr:uid="{00000000-0005-0000-0000-000077120000}"/>
    <cellStyle name="Heading 3" xfId="3795" builtinId="18" customBuiltin="1"/>
    <cellStyle name="Heading 3 2" xfId="1546" xr:uid="{00000000-0005-0000-0000-000079120000}"/>
    <cellStyle name="Heading 4" xfId="3796" builtinId="19" customBuiltin="1"/>
    <cellStyle name="Heading 4 2" xfId="1547" xr:uid="{00000000-0005-0000-0000-00007B120000}"/>
    <cellStyle name="Hyperlink 2" xfId="1548" xr:uid="{00000000-0005-0000-0000-00007C120000}"/>
    <cellStyle name="Input" xfId="3799" builtinId="20" customBuiltin="1"/>
    <cellStyle name="Input 2" xfId="1549" xr:uid="{00000000-0005-0000-0000-00007E120000}"/>
    <cellStyle name="Input 2 10" xfId="3472" xr:uid="{00000000-0005-0000-0000-00007F120000}"/>
    <cellStyle name="Input 2 10 2" xfId="5534" xr:uid="{00000000-0005-0000-0000-000080120000}"/>
    <cellStyle name="Input 2 11" xfId="3645" xr:uid="{00000000-0005-0000-0000-000081120000}"/>
    <cellStyle name="Input 2 12" xfId="3670" xr:uid="{00000000-0005-0000-0000-000082120000}"/>
    <cellStyle name="Input 2 13" xfId="3474" xr:uid="{00000000-0005-0000-0000-000083120000}"/>
    <cellStyle name="Input 2 14" xfId="3444" xr:uid="{00000000-0005-0000-0000-000084120000}"/>
    <cellStyle name="Input 2 15" xfId="3659" xr:uid="{00000000-0005-0000-0000-000085120000}"/>
    <cellStyle name="Input 2 16" xfId="3480" xr:uid="{00000000-0005-0000-0000-000086120000}"/>
    <cellStyle name="Input 2 17" xfId="3315" xr:uid="{00000000-0005-0000-0000-000087120000}"/>
    <cellStyle name="Input 2 18" xfId="3762" xr:uid="{00000000-0005-0000-0000-000088120000}"/>
    <cellStyle name="Input 2 19" xfId="3439" xr:uid="{00000000-0005-0000-0000-000089120000}"/>
    <cellStyle name="Input 2 2" xfId="1550" xr:uid="{00000000-0005-0000-0000-00008A120000}"/>
    <cellStyle name="Input 2 2 10" xfId="3723" xr:uid="{00000000-0005-0000-0000-00008B120000}"/>
    <cellStyle name="Input 2 2 11" xfId="3445" xr:uid="{00000000-0005-0000-0000-00008C120000}"/>
    <cellStyle name="Input 2 2 12" xfId="3740" xr:uid="{00000000-0005-0000-0000-00008D120000}"/>
    <cellStyle name="Input 2 2 13" xfId="3739" xr:uid="{00000000-0005-0000-0000-00008E120000}"/>
    <cellStyle name="Input 2 2 14" xfId="3460" xr:uid="{00000000-0005-0000-0000-00008F120000}"/>
    <cellStyle name="Input 2 2 15" xfId="3446" xr:uid="{00000000-0005-0000-0000-000090120000}"/>
    <cellStyle name="Input 2 2 16" xfId="3440" xr:uid="{00000000-0005-0000-0000-000091120000}"/>
    <cellStyle name="Input 2 2 17" xfId="3442" xr:uid="{00000000-0005-0000-0000-000092120000}"/>
    <cellStyle name="Input 2 2 18" xfId="3449" xr:uid="{00000000-0005-0000-0000-000093120000}"/>
    <cellStyle name="Input 2 2 2" xfId="3462" xr:uid="{00000000-0005-0000-0000-000094120000}"/>
    <cellStyle name="Input 2 2 2 2" xfId="5750" xr:uid="{00000000-0005-0000-0000-000095120000}"/>
    <cellStyle name="Input 2 2 2 3" xfId="5538" xr:uid="{00000000-0005-0000-0000-000096120000}"/>
    <cellStyle name="Input 2 2 3" xfId="3453" xr:uid="{00000000-0005-0000-0000-000097120000}"/>
    <cellStyle name="Input 2 2 3 2" xfId="5744" xr:uid="{00000000-0005-0000-0000-000098120000}"/>
    <cellStyle name="Input 2 2 3 3" xfId="5528" xr:uid="{00000000-0005-0000-0000-000099120000}"/>
    <cellStyle name="Input 2 2 4" xfId="3468" xr:uid="{00000000-0005-0000-0000-00009A120000}"/>
    <cellStyle name="Input 2 2 4 2" xfId="5812" xr:uid="{00000000-0005-0000-0000-00009B120000}"/>
    <cellStyle name="Input 2 2 4 3" xfId="5632" xr:uid="{00000000-0005-0000-0000-00009C120000}"/>
    <cellStyle name="Input 2 2 5" xfId="3477" xr:uid="{00000000-0005-0000-0000-00009D120000}"/>
    <cellStyle name="Input 2 2 5 2" xfId="5740" xr:uid="{00000000-0005-0000-0000-00009E120000}"/>
    <cellStyle name="Input 2 2 5 3" xfId="5524" xr:uid="{00000000-0005-0000-0000-00009F120000}"/>
    <cellStyle name="Input 2 2 6" xfId="3457" xr:uid="{00000000-0005-0000-0000-0000A0120000}"/>
    <cellStyle name="Input 2 2 6 2" xfId="5736" xr:uid="{00000000-0005-0000-0000-0000A1120000}"/>
    <cellStyle name="Input 2 2 6 3" xfId="5520" xr:uid="{00000000-0005-0000-0000-0000A2120000}"/>
    <cellStyle name="Input 2 2 7" xfId="3471" xr:uid="{00000000-0005-0000-0000-0000A3120000}"/>
    <cellStyle name="Input 2 2 7 2" xfId="5533" xr:uid="{00000000-0005-0000-0000-0000A4120000}"/>
    <cellStyle name="Input 2 2 8" xfId="3652" xr:uid="{00000000-0005-0000-0000-0000A5120000}"/>
    <cellStyle name="Input 2 2 9" xfId="3685" xr:uid="{00000000-0005-0000-0000-0000A6120000}"/>
    <cellStyle name="Input 2 20" xfId="3722" xr:uid="{00000000-0005-0000-0000-0000A7120000}"/>
    <cellStyle name="Input 2 21" xfId="3448" xr:uid="{00000000-0005-0000-0000-0000A8120000}"/>
    <cellStyle name="Input 2 3" xfId="1551" xr:uid="{00000000-0005-0000-0000-0000A9120000}"/>
    <cellStyle name="Input 2 3 10" xfId="3667" xr:uid="{00000000-0005-0000-0000-0000AA120000}"/>
    <cellStyle name="Input 2 3 11" xfId="3665" xr:uid="{00000000-0005-0000-0000-0000AB120000}"/>
    <cellStyle name="Input 2 3 12" xfId="3443" xr:uid="{00000000-0005-0000-0000-0000AC120000}"/>
    <cellStyle name="Input 2 3 13" xfId="3479" xr:uid="{00000000-0005-0000-0000-0000AD120000}"/>
    <cellStyle name="Input 2 3 14" xfId="3465" xr:uid="{00000000-0005-0000-0000-0000AE120000}"/>
    <cellStyle name="Input 2 3 15" xfId="3447" xr:uid="{00000000-0005-0000-0000-0000AF120000}"/>
    <cellStyle name="Input 2 3 16" xfId="3746" xr:uid="{00000000-0005-0000-0000-0000B0120000}"/>
    <cellStyle name="Input 2 3 17" xfId="3675" xr:uid="{00000000-0005-0000-0000-0000B1120000}"/>
    <cellStyle name="Input 2 3 18" xfId="3765" xr:uid="{00000000-0005-0000-0000-0000B2120000}"/>
    <cellStyle name="Input 2 3 2" xfId="3463" xr:uid="{00000000-0005-0000-0000-0000B3120000}"/>
    <cellStyle name="Input 2 3 2 2" xfId="5749" xr:uid="{00000000-0005-0000-0000-0000B4120000}"/>
    <cellStyle name="Input 2 3 2 3" xfId="5537" xr:uid="{00000000-0005-0000-0000-0000B5120000}"/>
    <cellStyle name="Input 2 3 3" xfId="3454" xr:uid="{00000000-0005-0000-0000-0000B6120000}"/>
    <cellStyle name="Input 2 3 3 2" xfId="5745" xr:uid="{00000000-0005-0000-0000-0000B7120000}"/>
    <cellStyle name="Input 2 3 3 3" xfId="5529" xr:uid="{00000000-0005-0000-0000-0000B8120000}"/>
    <cellStyle name="Input 2 3 4" xfId="3467" xr:uid="{00000000-0005-0000-0000-0000B9120000}"/>
    <cellStyle name="Input 2 3 4 2" xfId="5752" xr:uid="{00000000-0005-0000-0000-0000BA120000}"/>
    <cellStyle name="Input 2 3 4 3" xfId="5540" xr:uid="{00000000-0005-0000-0000-0000BB120000}"/>
    <cellStyle name="Input 2 3 5" xfId="3476" xr:uid="{00000000-0005-0000-0000-0000BC120000}"/>
    <cellStyle name="Input 2 3 5 2" xfId="5741" xr:uid="{00000000-0005-0000-0000-0000BD120000}"/>
    <cellStyle name="Input 2 3 5 3" xfId="5525" xr:uid="{00000000-0005-0000-0000-0000BE120000}"/>
    <cellStyle name="Input 2 3 6" xfId="3646" xr:uid="{00000000-0005-0000-0000-0000BF120000}"/>
    <cellStyle name="Input 2 3 6 2" xfId="5737" xr:uid="{00000000-0005-0000-0000-0000C0120000}"/>
    <cellStyle name="Input 2 3 6 3" xfId="5521" xr:uid="{00000000-0005-0000-0000-0000C1120000}"/>
    <cellStyle name="Input 2 3 7" xfId="3629" xr:uid="{00000000-0005-0000-0000-0000C2120000}"/>
    <cellStyle name="Input 2 3 7 2" xfId="5532" xr:uid="{00000000-0005-0000-0000-0000C3120000}"/>
    <cellStyle name="Input 2 3 8" xfId="3451" xr:uid="{00000000-0005-0000-0000-0000C4120000}"/>
    <cellStyle name="Input 2 3 9" xfId="3473" xr:uid="{00000000-0005-0000-0000-0000C5120000}"/>
    <cellStyle name="Input 2 4" xfId="1552" xr:uid="{00000000-0005-0000-0000-0000C6120000}"/>
    <cellStyle name="Input 2 4 10" xfId="3668" xr:uid="{00000000-0005-0000-0000-0000C7120000}"/>
    <cellStyle name="Input 2 4 11" xfId="3737" xr:uid="{00000000-0005-0000-0000-0000C8120000}"/>
    <cellStyle name="Input 2 4 12" xfId="3732" xr:uid="{00000000-0005-0000-0000-0000C9120000}"/>
    <cellStyle name="Input 2 4 13" xfId="3658" xr:uid="{00000000-0005-0000-0000-0000CA120000}"/>
    <cellStyle name="Input 2 4 14" xfId="3313" xr:uid="{00000000-0005-0000-0000-0000CB120000}"/>
    <cellStyle name="Input 2 4 15" xfId="3760" xr:uid="{00000000-0005-0000-0000-0000CC120000}"/>
    <cellStyle name="Input 2 4 16" xfId="3441" xr:uid="{00000000-0005-0000-0000-0000CD120000}"/>
    <cellStyle name="Input 2 4 17" xfId="3753" xr:uid="{00000000-0005-0000-0000-0000CE120000}"/>
    <cellStyle name="Input 2 4 18" xfId="3450" xr:uid="{00000000-0005-0000-0000-0000CF120000}"/>
    <cellStyle name="Input 2 4 2" xfId="3464" xr:uid="{00000000-0005-0000-0000-0000D0120000}"/>
    <cellStyle name="Input 2 4 2 2" xfId="5748" xr:uid="{00000000-0005-0000-0000-0000D1120000}"/>
    <cellStyle name="Input 2 4 2 3" xfId="5536" xr:uid="{00000000-0005-0000-0000-0000D2120000}"/>
    <cellStyle name="Input 2 4 3" xfId="3455" xr:uid="{00000000-0005-0000-0000-0000D3120000}"/>
    <cellStyle name="Input 2 4 3 2" xfId="5746" xr:uid="{00000000-0005-0000-0000-0000D4120000}"/>
    <cellStyle name="Input 2 4 3 3" xfId="5530" xr:uid="{00000000-0005-0000-0000-0000D5120000}"/>
    <cellStyle name="Input 2 4 4" xfId="3466" xr:uid="{00000000-0005-0000-0000-0000D6120000}"/>
    <cellStyle name="Input 2 4 4 2" xfId="5747" xr:uid="{00000000-0005-0000-0000-0000D7120000}"/>
    <cellStyle name="Input 2 4 4 3" xfId="5535" xr:uid="{00000000-0005-0000-0000-0000D8120000}"/>
    <cellStyle name="Input 2 4 5" xfId="3475" xr:uid="{00000000-0005-0000-0000-0000D9120000}"/>
    <cellStyle name="Input 2 4 5 2" xfId="5742" xr:uid="{00000000-0005-0000-0000-0000DA120000}"/>
    <cellStyle name="Input 2 4 5 3" xfId="5526" xr:uid="{00000000-0005-0000-0000-0000DB120000}"/>
    <cellStyle name="Input 2 4 6" xfId="3458" xr:uid="{00000000-0005-0000-0000-0000DC120000}"/>
    <cellStyle name="Input 2 4 6 2" xfId="5738" xr:uid="{00000000-0005-0000-0000-0000DD120000}"/>
    <cellStyle name="Input 2 4 6 3" xfId="5522" xr:uid="{00000000-0005-0000-0000-0000DE120000}"/>
    <cellStyle name="Input 2 4 7" xfId="3470" xr:uid="{00000000-0005-0000-0000-0000DF120000}"/>
    <cellStyle name="Input 2 4 7 2" xfId="5531" xr:uid="{00000000-0005-0000-0000-0000E0120000}"/>
    <cellStyle name="Input 2 4 8" xfId="3459" xr:uid="{00000000-0005-0000-0000-0000E1120000}"/>
    <cellStyle name="Input 2 4 9" xfId="3672" xr:uid="{00000000-0005-0000-0000-0000E2120000}"/>
    <cellStyle name="Input 2 5" xfId="3461" xr:uid="{00000000-0005-0000-0000-0000E3120000}"/>
    <cellStyle name="Input 2 5 2" xfId="5751" xr:uid="{00000000-0005-0000-0000-0000E4120000}"/>
    <cellStyle name="Input 2 5 3" xfId="5539" xr:uid="{00000000-0005-0000-0000-0000E5120000}"/>
    <cellStyle name="Input 2 6" xfId="3452" xr:uid="{00000000-0005-0000-0000-0000E6120000}"/>
    <cellStyle name="Input 2 6 2" xfId="5743" xr:uid="{00000000-0005-0000-0000-0000E7120000}"/>
    <cellStyle name="Input 2 6 3" xfId="5527" xr:uid="{00000000-0005-0000-0000-0000E8120000}"/>
    <cellStyle name="Input 2 7" xfId="3469" xr:uid="{00000000-0005-0000-0000-0000E9120000}"/>
    <cellStyle name="Input 2 7 2" xfId="5753" xr:uid="{00000000-0005-0000-0000-0000EA120000}"/>
    <cellStyle name="Input 2 7 3" xfId="5541" xr:uid="{00000000-0005-0000-0000-0000EB120000}"/>
    <cellStyle name="Input 2 8" xfId="3478" xr:uid="{00000000-0005-0000-0000-0000EC120000}"/>
    <cellStyle name="Input 2 8 2" xfId="5739" xr:uid="{00000000-0005-0000-0000-0000ED120000}"/>
    <cellStyle name="Input 2 8 3" xfId="5523" xr:uid="{00000000-0005-0000-0000-0000EE120000}"/>
    <cellStyle name="Input 2 9" xfId="3456" xr:uid="{00000000-0005-0000-0000-0000EF120000}"/>
    <cellStyle name="Input 2 9 2" xfId="5735" xr:uid="{00000000-0005-0000-0000-0000F0120000}"/>
    <cellStyle name="Input 2 9 3" xfId="5519" xr:uid="{00000000-0005-0000-0000-0000F1120000}"/>
    <cellStyle name="Linked Cell" xfId="3802" builtinId="24" customBuiltin="1"/>
    <cellStyle name="Linked Cell 2" xfId="1553" xr:uid="{00000000-0005-0000-0000-0000F3120000}"/>
    <cellStyle name="Neutral 2" xfId="1554" xr:uid="{00000000-0005-0000-0000-0000F4120000}"/>
    <cellStyle name="Neutral 3" xfId="9050" xr:uid="{00000000-0005-0000-0000-0000F5120000}"/>
    <cellStyle name="Neutral 4" xfId="3861" xr:uid="{00000000-0005-0000-0000-0000F6120000}"/>
    <cellStyle name="Normal" xfId="0" builtinId="0"/>
    <cellStyle name="Normal 10" xfId="1555" xr:uid="{00000000-0005-0000-0000-0000F8120000}"/>
    <cellStyle name="Normal 10 10" xfId="5415" xr:uid="{00000000-0005-0000-0000-0000F9120000}"/>
    <cellStyle name="Normal 10 10 2" xfId="7381" xr:uid="{00000000-0005-0000-0000-0000FA120000}"/>
    <cellStyle name="Normal 10 11" xfId="3870" xr:uid="{00000000-0005-0000-0000-0000FB120000}"/>
    <cellStyle name="Normal 10 2" xfId="1556" xr:uid="{00000000-0005-0000-0000-0000FC120000}"/>
    <cellStyle name="Normal 10 2 2" xfId="1557" xr:uid="{00000000-0005-0000-0000-0000FD120000}"/>
    <cellStyle name="Normal 10 2 2 2" xfId="1558" xr:uid="{00000000-0005-0000-0000-0000FE120000}"/>
    <cellStyle name="Normal 10 2 2 2 2" xfId="7384" xr:uid="{00000000-0005-0000-0000-0000FF120000}"/>
    <cellStyle name="Normal 10 2 2 3" xfId="7383" xr:uid="{00000000-0005-0000-0000-000000130000}"/>
    <cellStyle name="Normal 10 2 3" xfId="1559" xr:uid="{00000000-0005-0000-0000-000001130000}"/>
    <cellStyle name="Normal 10 2 3 2" xfId="7385" xr:uid="{00000000-0005-0000-0000-000002130000}"/>
    <cellStyle name="Normal 10 2 4" xfId="5416" xr:uid="{00000000-0005-0000-0000-000003130000}"/>
    <cellStyle name="Normal 10 2 4 2" xfId="7382" xr:uid="{00000000-0005-0000-0000-000004130000}"/>
    <cellStyle name="Normal 10 2 5" xfId="3883" xr:uid="{00000000-0005-0000-0000-000005130000}"/>
    <cellStyle name="Normal 10 3" xfId="1560" xr:uid="{00000000-0005-0000-0000-000006130000}"/>
    <cellStyle name="Normal 10 3 2" xfId="1561" xr:uid="{00000000-0005-0000-0000-000007130000}"/>
    <cellStyle name="Normal 10 3 2 2" xfId="1562" xr:uid="{00000000-0005-0000-0000-000008130000}"/>
    <cellStyle name="Normal 10 3 2 2 2" xfId="7388" xr:uid="{00000000-0005-0000-0000-000009130000}"/>
    <cellStyle name="Normal 10 3 2 3" xfId="7387" xr:uid="{00000000-0005-0000-0000-00000A130000}"/>
    <cellStyle name="Normal 10 3 3" xfId="1563" xr:uid="{00000000-0005-0000-0000-00000B130000}"/>
    <cellStyle name="Normal 10 3 3 2" xfId="7389" xr:uid="{00000000-0005-0000-0000-00000C130000}"/>
    <cellStyle name="Normal 10 3 4" xfId="7386" xr:uid="{00000000-0005-0000-0000-00000D130000}"/>
    <cellStyle name="Normal 10 4" xfId="1564" xr:uid="{00000000-0005-0000-0000-00000E130000}"/>
    <cellStyle name="Normal 10 4 2" xfId="1565" xr:uid="{00000000-0005-0000-0000-00000F130000}"/>
    <cellStyle name="Normal 10 4 2 2" xfId="1566" xr:uid="{00000000-0005-0000-0000-000010130000}"/>
    <cellStyle name="Normal 10 4 2 2 2" xfId="7392" xr:uid="{00000000-0005-0000-0000-000011130000}"/>
    <cellStyle name="Normal 10 4 2 3" xfId="7391" xr:uid="{00000000-0005-0000-0000-000012130000}"/>
    <cellStyle name="Normal 10 4 3" xfId="1567" xr:uid="{00000000-0005-0000-0000-000013130000}"/>
    <cellStyle name="Normal 10 4 3 2" xfId="7393" xr:uid="{00000000-0005-0000-0000-000014130000}"/>
    <cellStyle name="Normal 10 4 4" xfId="7390" xr:uid="{00000000-0005-0000-0000-000015130000}"/>
    <cellStyle name="Normal 10 5" xfId="1568" xr:uid="{00000000-0005-0000-0000-000016130000}"/>
    <cellStyle name="Normal 10 5 2" xfId="1569" xr:uid="{00000000-0005-0000-0000-000017130000}"/>
    <cellStyle name="Normal 10 5 2 2" xfId="1570" xr:uid="{00000000-0005-0000-0000-000018130000}"/>
    <cellStyle name="Normal 10 5 2 2 2" xfId="7396" xr:uid="{00000000-0005-0000-0000-000019130000}"/>
    <cellStyle name="Normal 10 5 2 3" xfId="7395" xr:uid="{00000000-0005-0000-0000-00001A130000}"/>
    <cellStyle name="Normal 10 5 3" xfId="1571" xr:uid="{00000000-0005-0000-0000-00001B130000}"/>
    <cellStyle name="Normal 10 5 3 2" xfId="7397" xr:uid="{00000000-0005-0000-0000-00001C130000}"/>
    <cellStyle name="Normal 10 5 4" xfId="7394" xr:uid="{00000000-0005-0000-0000-00001D130000}"/>
    <cellStyle name="Normal 10 6" xfId="1572" xr:uid="{00000000-0005-0000-0000-00001E130000}"/>
    <cellStyle name="Normal 10 6 2" xfId="1573" xr:uid="{00000000-0005-0000-0000-00001F130000}"/>
    <cellStyle name="Normal 10 6 2 2" xfId="7399" xr:uid="{00000000-0005-0000-0000-000020130000}"/>
    <cellStyle name="Normal 10 6 3" xfId="7398" xr:uid="{00000000-0005-0000-0000-000021130000}"/>
    <cellStyle name="Normal 10 7" xfId="1574" xr:uid="{00000000-0005-0000-0000-000022130000}"/>
    <cellStyle name="Normal 10 7 2" xfId="1575" xr:uid="{00000000-0005-0000-0000-000023130000}"/>
    <cellStyle name="Normal 10 7 2 2" xfId="7401" xr:uid="{00000000-0005-0000-0000-000024130000}"/>
    <cellStyle name="Normal 10 7 3" xfId="7400" xr:uid="{00000000-0005-0000-0000-000025130000}"/>
    <cellStyle name="Normal 10 8" xfId="1576" xr:uid="{00000000-0005-0000-0000-000026130000}"/>
    <cellStyle name="Normal 10 8 2" xfId="1577" xr:uid="{00000000-0005-0000-0000-000027130000}"/>
    <cellStyle name="Normal 10 8 2 2" xfId="7403" xr:uid="{00000000-0005-0000-0000-000028130000}"/>
    <cellStyle name="Normal 10 8 3" xfId="7402" xr:uid="{00000000-0005-0000-0000-000029130000}"/>
    <cellStyle name="Normal 10 9" xfId="1578" xr:uid="{00000000-0005-0000-0000-00002A130000}"/>
    <cellStyle name="Normal 10 9 2" xfId="7404" xr:uid="{00000000-0005-0000-0000-00002B130000}"/>
    <cellStyle name="Normal 11" xfId="1579" xr:uid="{00000000-0005-0000-0000-00002C130000}"/>
    <cellStyle name="Normal 11 10" xfId="5417" xr:uid="{00000000-0005-0000-0000-00002D130000}"/>
    <cellStyle name="Normal 11 10 2" xfId="7405" xr:uid="{00000000-0005-0000-0000-00002E130000}"/>
    <cellStyle name="Normal 11 11" xfId="5883" xr:uid="{00000000-0005-0000-0000-00002F130000}"/>
    <cellStyle name="Normal 11 12" xfId="3884" xr:uid="{00000000-0005-0000-0000-000030130000}"/>
    <cellStyle name="Normal 11 2" xfId="1580" xr:uid="{00000000-0005-0000-0000-000031130000}"/>
    <cellStyle name="Normal 11 2 2" xfId="1581" xr:uid="{00000000-0005-0000-0000-000032130000}"/>
    <cellStyle name="Normal 11 2 2 2" xfId="1582" xr:uid="{00000000-0005-0000-0000-000033130000}"/>
    <cellStyle name="Normal 11 2 2 2 2" xfId="7408" xr:uid="{00000000-0005-0000-0000-000034130000}"/>
    <cellStyle name="Normal 11 2 2 3" xfId="7407" xr:uid="{00000000-0005-0000-0000-000035130000}"/>
    <cellStyle name="Normal 11 2 3" xfId="1583" xr:uid="{00000000-0005-0000-0000-000036130000}"/>
    <cellStyle name="Normal 11 2 3 2" xfId="7409" xr:uid="{00000000-0005-0000-0000-000037130000}"/>
    <cellStyle name="Normal 11 2 4" xfId="7406" xr:uid="{00000000-0005-0000-0000-000038130000}"/>
    <cellStyle name="Normal 11 3" xfId="1584" xr:uid="{00000000-0005-0000-0000-000039130000}"/>
    <cellStyle name="Normal 11 3 2" xfId="1585" xr:uid="{00000000-0005-0000-0000-00003A130000}"/>
    <cellStyle name="Normal 11 3 2 2" xfId="1586" xr:uid="{00000000-0005-0000-0000-00003B130000}"/>
    <cellStyle name="Normal 11 3 2 2 2" xfId="7412" xr:uid="{00000000-0005-0000-0000-00003C130000}"/>
    <cellStyle name="Normal 11 3 2 3" xfId="7411" xr:uid="{00000000-0005-0000-0000-00003D130000}"/>
    <cellStyle name="Normal 11 3 3" xfId="1587" xr:uid="{00000000-0005-0000-0000-00003E130000}"/>
    <cellStyle name="Normal 11 3 3 2" xfId="7413" xr:uid="{00000000-0005-0000-0000-00003F130000}"/>
    <cellStyle name="Normal 11 3 4" xfId="7410" xr:uid="{00000000-0005-0000-0000-000040130000}"/>
    <cellStyle name="Normal 11 4" xfId="1588" xr:uid="{00000000-0005-0000-0000-000041130000}"/>
    <cellStyle name="Normal 11 4 2" xfId="1589" xr:uid="{00000000-0005-0000-0000-000042130000}"/>
    <cellStyle name="Normal 11 4 2 2" xfId="1590" xr:uid="{00000000-0005-0000-0000-000043130000}"/>
    <cellStyle name="Normal 11 4 2 2 2" xfId="7416" xr:uid="{00000000-0005-0000-0000-000044130000}"/>
    <cellStyle name="Normal 11 4 2 3" xfId="7415" xr:uid="{00000000-0005-0000-0000-000045130000}"/>
    <cellStyle name="Normal 11 4 3" xfId="1591" xr:uid="{00000000-0005-0000-0000-000046130000}"/>
    <cellStyle name="Normal 11 4 3 2" xfId="7417" xr:uid="{00000000-0005-0000-0000-000047130000}"/>
    <cellStyle name="Normal 11 4 4" xfId="7414" xr:uid="{00000000-0005-0000-0000-000048130000}"/>
    <cellStyle name="Normal 11 5" xfId="1592" xr:uid="{00000000-0005-0000-0000-000049130000}"/>
    <cellStyle name="Normal 11 5 2" xfId="1593" xr:uid="{00000000-0005-0000-0000-00004A130000}"/>
    <cellStyle name="Normal 11 5 2 2" xfId="1594" xr:uid="{00000000-0005-0000-0000-00004B130000}"/>
    <cellStyle name="Normal 11 5 2 2 2" xfId="7420" xr:uid="{00000000-0005-0000-0000-00004C130000}"/>
    <cellStyle name="Normal 11 5 2 3" xfId="7419" xr:uid="{00000000-0005-0000-0000-00004D130000}"/>
    <cellStyle name="Normal 11 5 3" xfId="1595" xr:uid="{00000000-0005-0000-0000-00004E130000}"/>
    <cellStyle name="Normal 11 5 3 2" xfId="7421" xr:uid="{00000000-0005-0000-0000-00004F130000}"/>
    <cellStyle name="Normal 11 5 4" xfId="7418" xr:uid="{00000000-0005-0000-0000-000050130000}"/>
    <cellStyle name="Normal 11 6" xfId="1596" xr:uid="{00000000-0005-0000-0000-000051130000}"/>
    <cellStyle name="Normal 11 6 2" xfId="1597" xr:uid="{00000000-0005-0000-0000-000052130000}"/>
    <cellStyle name="Normal 11 6 2 2" xfId="7423" xr:uid="{00000000-0005-0000-0000-000053130000}"/>
    <cellStyle name="Normal 11 6 3" xfId="7422" xr:uid="{00000000-0005-0000-0000-000054130000}"/>
    <cellStyle name="Normal 11 7" xfId="1598" xr:uid="{00000000-0005-0000-0000-000055130000}"/>
    <cellStyle name="Normal 11 7 2" xfId="1599" xr:uid="{00000000-0005-0000-0000-000056130000}"/>
    <cellStyle name="Normal 11 7 2 2" xfId="7425" xr:uid="{00000000-0005-0000-0000-000057130000}"/>
    <cellStyle name="Normal 11 7 3" xfId="7424" xr:uid="{00000000-0005-0000-0000-000058130000}"/>
    <cellStyle name="Normal 11 8" xfId="1600" xr:uid="{00000000-0005-0000-0000-000059130000}"/>
    <cellStyle name="Normal 11 8 2" xfId="1601" xr:uid="{00000000-0005-0000-0000-00005A130000}"/>
    <cellStyle name="Normal 11 8 2 2" xfId="7427" xr:uid="{00000000-0005-0000-0000-00005B130000}"/>
    <cellStyle name="Normal 11 8 3" xfId="7426" xr:uid="{00000000-0005-0000-0000-00005C130000}"/>
    <cellStyle name="Normal 11 9" xfId="1602" xr:uid="{00000000-0005-0000-0000-00005D130000}"/>
    <cellStyle name="Normal 11 9 2" xfId="7428" xr:uid="{00000000-0005-0000-0000-00005E130000}"/>
    <cellStyle name="Normal 12" xfId="1603" xr:uid="{00000000-0005-0000-0000-00005F130000}"/>
    <cellStyle name="Normal 12 10" xfId="7429" xr:uid="{00000000-0005-0000-0000-000060130000}"/>
    <cellStyle name="Normal 12 2" xfId="1604" xr:uid="{00000000-0005-0000-0000-000061130000}"/>
    <cellStyle name="Normal 12 2 2" xfId="1605" xr:uid="{00000000-0005-0000-0000-000062130000}"/>
    <cellStyle name="Normal 12 2 2 2" xfId="1606" xr:uid="{00000000-0005-0000-0000-000063130000}"/>
    <cellStyle name="Normal 12 2 2 2 2" xfId="7432" xr:uid="{00000000-0005-0000-0000-000064130000}"/>
    <cellStyle name="Normal 12 2 2 3" xfId="7431" xr:uid="{00000000-0005-0000-0000-000065130000}"/>
    <cellStyle name="Normal 12 2 3" xfId="1607" xr:uid="{00000000-0005-0000-0000-000066130000}"/>
    <cellStyle name="Normal 12 2 3 2" xfId="7433" xr:uid="{00000000-0005-0000-0000-000067130000}"/>
    <cellStyle name="Normal 12 2 4" xfId="7430" xr:uid="{00000000-0005-0000-0000-000068130000}"/>
    <cellStyle name="Normal 12 3" xfId="1608" xr:uid="{00000000-0005-0000-0000-000069130000}"/>
    <cellStyle name="Normal 12 3 2" xfId="1609" xr:uid="{00000000-0005-0000-0000-00006A130000}"/>
    <cellStyle name="Normal 12 3 2 2" xfId="1610" xr:uid="{00000000-0005-0000-0000-00006B130000}"/>
    <cellStyle name="Normal 12 3 2 2 2" xfId="7436" xr:uid="{00000000-0005-0000-0000-00006C130000}"/>
    <cellStyle name="Normal 12 3 2 3" xfId="7435" xr:uid="{00000000-0005-0000-0000-00006D130000}"/>
    <cellStyle name="Normal 12 3 3" xfId="1611" xr:uid="{00000000-0005-0000-0000-00006E130000}"/>
    <cellStyle name="Normal 12 3 3 2" xfId="7437" xr:uid="{00000000-0005-0000-0000-00006F130000}"/>
    <cellStyle name="Normal 12 3 4" xfId="7434" xr:uid="{00000000-0005-0000-0000-000070130000}"/>
    <cellStyle name="Normal 12 4" xfId="1612" xr:uid="{00000000-0005-0000-0000-000071130000}"/>
    <cellStyle name="Normal 12 4 2" xfId="1613" xr:uid="{00000000-0005-0000-0000-000072130000}"/>
    <cellStyle name="Normal 12 4 2 2" xfId="1614" xr:uid="{00000000-0005-0000-0000-000073130000}"/>
    <cellStyle name="Normal 12 4 2 2 2" xfId="7440" xr:uid="{00000000-0005-0000-0000-000074130000}"/>
    <cellStyle name="Normal 12 4 2 3" xfId="7439" xr:uid="{00000000-0005-0000-0000-000075130000}"/>
    <cellStyle name="Normal 12 4 3" xfId="1615" xr:uid="{00000000-0005-0000-0000-000076130000}"/>
    <cellStyle name="Normal 12 4 3 2" xfId="7441" xr:uid="{00000000-0005-0000-0000-000077130000}"/>
    <cellStyle name="Normal 12 4 4" xfId="7438" xr:uid="{00000000-0005-0000-0000-000078130000}"/>
    <cellStyle name="Normal 12 5" xfId="1616" xr:uid="{00000000-0005-0000-0000-000079130000}"/>
    <cellStyle name="Normal 12 5 2" xfId="1617" xr:uid="{00000000-0005-0000-0000-00007A130000}"/>
    <cellStyle name="Normal 12 5 2 2" xfId="1618" xr:uid="{00000000-0005-0000-0000-00007B130000}"/>
    <cellStyle name="Normal 12 5 2 2 2" xfId="7444" xr:uid="{00000000-0005-0000-0000-00007C130000}"/>
    <cellStyle name="Normal 12 5 2 3" xfId="7443" xr:uid="{00000000-0005-0000-0000-00007D130000}"/>
    <cellStyle name="Normal 12 5 3" xfId="1619" xr:uid="{00000000-0005-0000-0000-00007E130000}"/>
    <cellStyle name="Normal 12 5 3 2" xfId="7445" xr:uid="{00000000-0005-0000-0000-00007F130000}"/>
    <cellStyle name="Normal 12 5 4" xfId="7442" xr:uid="{00000000-0005-0000-0000-000080130000}"/>
    <cellStyle name="Normal 12 6" xfId="1620" xr:uid="{00000000-0005-0000-0000-000081130000}"/>
    <cellStyle name="Normal 12 6 2" xfId="1621" xr:uid="{00000000-0005-0000-0000-000082130000}"/>
    <cellStyle name="Normal 12 6 2 2" xfId="7447" xr:uid="{00000000-0005-0000-0000-000083130000}"/>
    <cellStyle name="Normal 12 6 3" xfId="7446" xr:uid="{00000000-0005-0000-0000-000084130000}"/>
    <cellStyle name="Normal 12 7" xfId="1622" xr:uid="{00000000-0005-0000-0000-000085130000}"/>
    <cellStyle name="Normal 12 7 2" xfId="1623" xr:uid="{00000000-0005-0000-0000-000086130000}"/>
    <cellStyle name="Normal 12 7 2 2" xfId="7449" xr:uid="{00000000-0005-0000-0000-000087130000}"/>
    <cellStyle name="Normal 12 7 3" xfId="7448" xr:uid="{00000000-0005-0000-0000-000088130000}"/>
    <cellStyle name="Normal 12 8" xfId="1624" xr:uid="{00000000-0005-0000-0000-000089130000}"/>
    <cellStyle name="Normal 12 8 2" xfId="1625" xr:uid="{00000000-0005-0000-0000-00008A130000}"/>
    <cellStyle name="Normal 12 8 2 2" xfId="7451" xr:uid="{00000000-0005-0000-0000-00008B130000}"/>
    <cellStyle name="Normal 12 8 3" xfId="7450" xr:uid="{00000000-0005-0000-0000-00008C130000}"/>
    <cellStyle name="Normal 12 9" xfId="1626" xr:uid="{00000000-0005-0000-0000-00008D130000}"/>
    <cellStyle name="Normal 12 9 2" xfId="7452" xr:uid="{00000000-0005-0000-0000-00008E130000}"/>
    <cellStyle name="Normal 13" xfId="1627" xr:uid="{00000000-0005-0000-0000-00008F130000}"/>
    <cellStyle name="Normal 13 10" xfId="5418" xr:uid="{00000000-0005-0000-0000-000090130000}"/>
    <cellStyle name="Normal 13 10 2" xfId="7453" xr:uid="{00000000-0005-0000-0000-000091130000}"/>
    <cellStyle name="Normal 13 11" xfId="3829" xr:uid="{00000000-0005-0000-0000-000092130000}"/>
    <cellStyle name="Normal 13 2" xfId="1628" xr:uid="{00000000-0005-0000-0000-000093130000}"/>
    <cellStyle name="Normal 13 2 2" xfId="1629" xr:uid="{00000000-0005-0000-0000-000094130000}"/>
    <cellStyle name="Normal 13 2 2 2" xfId="1630" xr:uid="{00000000-0005-0000-0000-000095130000}"/>
    <cellStyle name="Normal 13 2 2 2 2" xfId="7456" xr:uid="{00000000-0005-0000-0000-000096130000}"/>
    <cellStyle name="Normal 13 2 2 3" xfId="7455" xr:uid="{00000000-0005-0000-0000-000097130000}"/>
    <cellStyle name="Normal 13 2 3" xfId="1631" xr:uid="{00000000-0005-0000-0000-000098130000}"/>
    <cellStyle name="Normal 13 2 3 2" xfId="7457" xr:uid="{00000000-0005-0000-0000-000099130000}"/>
    <cellStyle name="Normal 13 2 4" xfId="7454" xr:uid="{00000000-0005-0000-0000-00009A130000}"/>
    <cellStyle name="Normal 13 3" xfId="1632" xr:uid="{00000000-0005-0000-0000-00009B130000}"/>
    <cellStyle name="Normal 13 3 2" xfId="1633" xr:uid="{00000000-0005-0000-0000-00009C130000}"/>
    <cellStyle name="Normal 13 3 2 2" xfId="1634" xr:uid="{00000000-0005-0000-0000-00009D130000}"/>
    <cellStyle name="Normal 13 3 2 2 2" xfId="7460" xr:uid="{00000000-0005-0000-0000-00009E130000}"/>
    <cellStyle name="Normal 13 3 2 3" xfId="7459" xr:uid="{00000000-0005-0000-0000-00009F130000}"/>
    <cellStyle name="Normal 13 3 3" xfId="1635" xr:uid="{00000000-0005-0000-0000-0000A0130000}"/>
    <cellStyle name="Normal 13 3 3 2" xfId="7461" xr:uid="{00000000-0005-0000-0000-0000A1130000}"/>
    <cellStyle name="Normal 13 3 4" xfId="7458" xr:uid="{00000000-0005-0000-0000-0000A2130000}"/>
    <cellStyle name="Normal 13 4" xfId="1636" xr:uid="{00000000-0005-0000-0000-0000A3130000}"/>
    <cellStyle name="Normal 13 4 2" xfId="1637" xr:uid="{00000000-0005-0000-0000-0000A4130000}"/>
    <cellStyle name="Normal 13 4 2 2" xfId="1638" xr:uid="{00000000-0005-0000-0000-0000A5130000}"/>
    <cellStyle name="Normal 13 4 2 2 2" xfId="7464" xr:uid="{00000000-0005-0000-0000-0000A6130000}"/>
    <cellStyle name="Normal 13 4 2 3" xfId="7463" xr:uid="{00000000-0005-0000-0000-0000A7130000}"/>
    <cellStyle name="Normal 13 4 3" xfId="1639" xr:uid="{00000000-0005-0000-0000-0000A8130000}"/>
    <cellStyle name="Normal 13 4 3 2" xfId="7465" xr:uid="{00000000-0005-0000-0000-0000A9130000}"/>
    <cellStyle name="Normal 13 4 4" xfId="7462" xr:uid="{00000000-0005-0000-0000-0000AA130000}"/>
    <cellStyle name="Normal 13 5" xfId="1640" xr:uid="{00000000-0005-0000-0000-0000AB130000}"/>
    <cellStyle name="Normal 13 5 2" xfId="1641" xr:uid="{00000000-0005-0000-0000-0000AC130000}"/>
    <cellStyle name="Normal 13 5 2 2" xfId="1642" xr:uid="{00000000-0005-0000-0000-0000AD130000}"/>
    <cellStyle name="Normal 13 5 2 2 2" xfId="7468" xr:uid="{00000000-0005-0000-0000-0000AE130000}"/>
    <cellStyle name="Normal 13 5 2 3" xfId="7467" xr:uid="{00000000-0005-0000-0000-0000AF130000}"/>
    <cellStyle name="Normal 13 5 3" xfId="1643" xr:uid="{00000000-0005-0000-0000-0000B0130000}"/>
    <cellStyle name="Normal 13 5 3 2" xfId="7469" xr:uid="{00000000-0005-0000-0000-0000B1130000}"/>
    <cellStyle name="Normal 13 5 4" xfId="7466" xr:uid="{00000000-0005-0000-0000-0000B2130000}"/>
    <cellStyle name="Normal 13 6" xfId="1644" xr:uid="{00000000-0005-0000-0000-0000B3130000}"/>
    <cellStyle name="Normal 13 6 2" xfId="1645" xr:uid="{00000000-0005-0000-0000-0000B4130000}"/>
    <cellStyle name="Normal 13 6 2 2" xfId="7471" xr:uid="{00000000-0005-0000-0000-0000B5130000}"/>
    <cellStyle name="Normal 13 6 3" xfId="7470" xr:uid="{00000000-0005-0000-0000-0000B6130000}"/>
    <cellStyle name="Normal 13 7" xfId="1646" xr:uid="{00000000-0005-0000-0000-0000B7130000}"/>
    <cellStyle name="Normal 13 7 2" xfId="1647" xr:uid="{00000000-0005-0000-0000-0000B8130000}"/>
    <cellStyle name="Normal 13 7 2 2" xfId="7473" xr:uid="{00000000-0005-0000-0000-0000B9130000}"/>
    <cellStyle name="Normal 13 7 3" xfId="7472" xr:uid="{00000000-0005-0000-0000-0000BA130000}"/>
    <cellStyle name="Normal 13 8" xfId="1648" xr:uid="{00000000-0005-0000-0000-0000BB130000}"/>
    <cellStyle name="Normal 13 8 2" xfId="1649" xr:uid="{00000000-0005-0000-0000-0000BC130000}"/>
    <cellStyle name="Normal 13 8 2 2" xfId="7475" xr:uid="{00000000-0005-0000-0000-0000BD130000}"/>
    <cellStyle name="Normal 13 8 3" xfId="7474" xr:uid="{00000000-0005-0000-0000-0000BE130000}"/>
    <cellStyle name="Normal 13 9" xfId="1650" xr:uid="{00000000-0005-0000-0000-0000BF130000}"/>
    <cellStyle name="Normal 13 9 2" xfId="7476" xr:uid="{00000000-0005-0000-0000-0000C0130000}"/>
    <cellStyle name="Normal 14" xfId="1651" xr:uid="{00000000-0005-0000-0000-0000C1130000}"/>
    <cellStyle name="Normal 14 10" xfId="5419" xr:uid="{00000000-0005-0000-0000-0000C2130000}"/>
    <cellStyle name="Normal 14 10 2" xfId="7477" xr:uid="{00000000-0005-0000-0000-0000C3130000}"/>
    <cellStyle name="Normal 14 11" xfId="3830" xr:uid="{00000000-0005-0000-0000-0000C4130000}"/>
    <cellStyle name="Normal 14 2" xfId="1652" xr:uid="{00000000-0005-0000-0000-0000C5130000}"/>
    <cellStyle name="Normal 14 2 2" xfId="1653" xr:uid="{00000000-0005-0000-0000-0000C6130000}"/>
    <cellStyle name="Normal 14 2 2 2" xfId="1654" xr:uid="{00000000-0005-0000-0000-0000C7130000}"/>
    <cellStyle name="Normal 14 2 2 2 2" xfId="7480" xr:uid="{00000000-0005-0000-0000-0000C8130000}"/>
    <cellStyle name="Normal 14 2 2 3" xfId="7479" xr:uid="{00000000-0005-0000-0000-0000C9130000}"/>
    <cellStyle name="Normal 14 2 3" xfId="1655" xr:uid="{00000000-0005-0000-0000-0000CA130000}"/>
    <cellStyle name="Normal 14 2 3 2" xfId="7481" xr:uid="{00000000-0005-0000-0000-0000CB130000}"/>
    <cellStyle name="Normal 14 2 4" xfId="7478" xr:uid="{00000000-0005-0000-0000-0000CC130000}"/>
    <cellStyle name="Normal 14 3" xfId="1656" xr:uid="{00000000-0005-0000-0000-0000CD130000}"/>
    <cellStyle name="Normal 14 3 2" xfId="1657" xr:uid="{00000000-0005-0000-0000-0000CE130000}"/>
    <cellStyle name="Normal 14 3 2 2" xfId="1658" xr:uid="{00000000-0005-0000-0000-0000CF130000}"/>
    <cellStyle name="Normal 14 3 2 2 2" xfId="7484" xr:uid="{00000000-0005-0000-0000-0000D0130000}"/>
    <cellStyle name="Normal 14 3 2 3" xfId="7483" xr:uid="{00000000-0005-0000-0000-0000D1130000}"/>
    <cellStyle name="Normal 14 3 3" xfId="1659" xr:uid="{00000000-0005-0000-0000-0000D2130000}"/>
    <cellStyle name="Normal 14 3 3 2" xfId="7485" xr:uid="{00000000-0005-0000-0000-0000D3130000}"/>
    <cellStyle name="Normal 14 3 4" xfId="7482" xr:uid="{00000000-0005-0000-0000-0000D4130000}"/>
    <cellStyle name="Normal 14 4" xfId="1660" xr:uid="{00000000-0005-0000-0000-0000D5130000}"/>
    <cellStyle name="Normal 14 4 2" xfId="1661" xr:uid="{00000000-0005-0000-0000-0000D6130000}"/>
    <cellStyle name="Normal 14 4 2 2" xfId="1662" xr:uid="{00000000-0005-0000-0000-0000D7130000}"/>
    <cellStyle name="Normal 14 4 2 2 2" xfId="7488" xr:uid="{00000000-0005-0000-0000-0000D8130000}"/>
    <cellStyle name="Normal 14 4 2 3" xfId="7487" xr:uid="{00000000-0005-0000-0000-0000D9130000}"/>
    <cellStyle name="Normal 14 4 3" xfId="1663" xr:uid="{00000000-0005-0000-0000-0000DA130000}"/>
    <cellStyle name="Normal 14 4 3 2" xfId="7489" xr:uid="{00000000-0005-0000-0000-0000DB130000}"/>
    <cellStyle name="Normal 14 4 4" xfId="7486" xr:uid="{00000000-0005-0000-0000-0000DC130000}"/>
    <cellStyle name="Normal 14 5" xfId="1664" xr:uid="{00000000-0005-0000-0000-0000DD130000}"/>
    <cellStyle name="Normal 14 5 2" xfId="1665" xr:uid="{00000000-0005-0000-0000-0000DE130000}"/>
    <cellStyle name="Normal 14 5 2 2" xfId="1666" xr:uid="{00000000-0005-0000-0000-0000DF130000}"/>
    <cellStyle name="Normal 14 5 2 2 2" xfId="7492" xr:uid="{00000000-0005-0000-0000-0000E0130000}"/>
    <cellStyle name="Normal 14 5 2 3" xfId="7491" xr:uid="{00000000-0005-0000-0000-0000E1130000}"/>
    <cellStyle name="Normal 14 5 3" xfId="1667" xr:uid="{00000000-0005-0000-0000-0000E2130000}"/>
    <cellStyle name="Normal 14 5 3 2" xfId="7493" xr:uid="{00000000-0005-0000-0000-0000E3130000}"/>
    <cellStyle name="Normal 14 5 4" xfId="7490" xr:uid="{00000000-0005-0000-0000-0000E4130000}"/>
    <cellStyle name="Normal 14 6" xfId="1668" xr:uid="{00000000-0005-0000-0000-0000E5130000}"/>
    <cellStyle name="Normal 14 6 2" xfId="1669" xr:uid="{00000000-0005-0000-0000-0000E6130000}"/>
    <cellStyle name="Normal 14 6 2 2" xfId="7495" xr:uid="{00000000-0005-0000-0000-0000E7130000}"/>
    <cellStyle name="Normal 14 6 3" xfId="7494" xr:uid="{00000000-0005-0000-0000-0000E8130000}"/>
    <cellStyle name="Normal 14 7" xfId="1670" xr:uid="{00000000-0005-0000-0000-0000E9130000}"/>
    <cellStyle name="Normal 14 7 2" xfId="1671" xr:uid="{00000000-0005-0000-0000-0000EA130000}"/>
    <cellStyle name="Normal 14 7 2 2" xfId="7497" xr:uid="{00000000-0005-0000-0000-0000EB130000}"/>
    <cellStyle name="Normal 14 7 3" xfId="7496" xr:uid="{00000000-0005-0000-0000-0000EC130000}"/>
    <cellStyle name="Normal 14 8" xfId="1672" xr:uid="{00000000-0005-0000-0000-0000ED130000}"/>
    <cellStyle name="Normal 14 8 2" xfId="1673" xr:uid="{00000000-0005-0000-0000-0000EE130000}"/>
    <cellStyle name="Normal 14 8 2 2" xfId="7499" xr:uid="{00000000-0005-0000-0000-0000EF130000}"/>
    <cellStyle name="Normal 14 8 3" xfId="7498" xr:uid="{00000000-0005-0000-0000-0000F0130000}"/>
    <cellStyle name="Normal 14 9" xfId="1674" xr:uid="{00000000-0005-0000-0000-0000F1130000}"/>
    <cellStyle name="Normal 14 9 2" xfId="7500" xr:uid="{00000000-0005-0000-0000-0000F2130000}"/>
    <cellStyle name="Normal 15" xfId="1675" xr:uid="{00000000-0005-0000-0000-0000F3130000}"/>
    <cellStyle name="Normal 15 10" xfId="5420" xr:uid="{00000000-0005-0000-0000-0000F4130000}"/>
    <cellStyle name="Normal 15 10 2" xfId="7501" xr:uid="{00000000-0005-0000-0000-0000F5130000}"/>
    <cellStyle name="Normal 15 11" xfId="3831" xr:uid="{00000000-0005-0000-0000-0000F6130000}"/>
    <cellStyle name="Normal 15 2" xfId="1676" xr:uid="{00000000-0005-0000-0000-0000F7130000}"/>
    <cellStyle name="Normal 15 2 2" xfId="1677" xr:uid="{00000000-0005-0000-0000-0000F8130000}"/>
    <cellStyle name="Normal 15 2 2 2" xfId="1678" xr:uid="{00000000-0005-0000-0000-0000F9130000}"/>
    <cellStyle name="Normal 15 2 2 2 2" xfId="7504" xr:uid="{00000000-0005-0000-0000-0000FA130000}"/>
    <cellStyle name="Normal 15 2 2 3" xfId="7503" xr:uid="{00000000-0005-0000-0000-0000FB130000}"/>
    <cellStyle name="Normal 15 2 3" xfId="1679" xr:uid="{00000000-0005-0000-0000-0000FC130000}"/>
    <cellStyle name="Normal 15 2 3 2" xfId="7505" xr:uid="{00000000-0005-0000-0000-0000FD130000}"/>
    <cellStyle name="Normal 15 2 4" xfId="7502" xr:uid="{00000000-0005-0000-0000-0000FE130000}"/>
    <cellStyle name="Normal 15 3" xfId="1680" xr:uid="{00000000-0005-0000-0000-0000FF130000}"/>
    <cellStyle name="Normal 15 3 2" xfId="1681" xr:uid="{00000000-0005-0000-0000-000000140000}"/>
    <cellStyle name="Normal 15 3 2 2" xfId="1682" xr:uid="{00000000-0005-0000-0000-000001140000}"/>
    <cellStyle name="Normal 15 3 2 2 2" xfId="7508" xr:uid="{00000000-0005-0000-0000-000002140000}"/>
    <cellStyle name="Normal 15 3 2 3" xfId="7507" xr:uid="{00000000-0005-0000-0000-000003140000}"/>
    <cellStyle name="Normal 15 3 3" xfId="1683" xr:uid="{00000000-0005-0000-0000-000004140000}"/>
    <cellStyle name="Normal 15 3 3 2" xfId="7509" xr:uid="{00000000-0005-0000-0000-000005140000}"/>
    <cellStyle name="Normal 15 3 4" xfId="7506" xr:uid="{00000000-0005-0000-0000-000006140000}"/>
    <cellStyle name="Normal 15 4" xfId="1684" xr:uid="{00000000-0005-0000-0000-000007140000}"/>
    <cellStyle name="Normal 15 4 2" xfId="1685" xr:uid="{00000000-0005-0000-0000-000008140000}"/>
    <cellStyle name="Normal 15 4 2 2" xfId="1686" xr:uid="{00000000-0005-0000-0000-000009140000}"/>
    <cellStyle name="Normal 15 4 2 2 2" xfId="7512" xr:uid="{00000000-0005-0000-0000-00000A140000}"/>
    <cellStyle name="Normal 15 4 2 3" xfId="7511" xr:uid="{00000000-0005-0000-0000-00000B140000}"/>
    <cellStyle name="Normal 15 4 3" xfId="1687" xr:uid="{00000000-0005-0000-0000-00000C140000}"/>
    <cellStyle name="Normal 15 4 3 2" xfId="7513" xr:uid="{00000000-0005-0000-0000-00000D140000}"/>
    <cellStyle name="Normal 15 4 4" xfId="7510" xr:uid="{00000000-0005-0000-0000-00000E140000}"/>
    <cellStyle name="Normal 15 5" xfId="1688" xr:uid="{00000000-0005-0000-0000-00000F140000}"/>
    <cellStyle name="Normal 15 5 2" xfId="1689" xr:uid="{00000000-0005-0000-0000-000010140000}"/>
    <cellStyle name="Normal 15 5 2 2" xfId="1690" xr:uid="{00000000-0005-0000-0000-000011140000}"/>
    <cellStyle name="Normal 15 5 2 2 2" xfId="7516" xr:uid="{00000000-0005-0000-0000-000012140000}"/>
    <cellStyle name="Normal 15 5 2 3" xfId="7515" xr:uid="{00000000-0005-0000-0000-000013140000}"/>
    <cellStyle name="Normal 15 5 3" xfId="1691" xr:uid="{00000000-0005-0000-0000-000014140000}"/>
    <cellStyle name="Normal 15 5 3 2" xfId="7517" xr:uid="{00000000-0005-0000-0000-000015140000}"/>
    <cellStyle name="Normal 15 5 4" xfId="7514" xr:uid="{00000000-0005-0000-0000-000016140000}"/>
    <cellStyle name="Normal 15 6" xfId="1692" xr:uid="{00000000-0005-0000-0000-000017140000}"/>
    <cellStyle name="Normal 15 6 2" xfId="1693" xr:uid="{00000000-0005-0000-0000-000018140000}"/>
    <cellStyle name="Normal 15 6 2 2" xfId="7519" xr:uid="{00000000-0005-0000-0000-000019140000}"/>
    <cellStyle name="Normal 15 6 3" xfId="7518" xr:uid="{00000000-0005-0000-0000-00001A140000}"/>
    <cellStyle name="Normal 15 7" xfId="1694" xr:uid="{00000000-0005-0000-0000-00001B140000}"/>
    <cellStyle name="Normal 15 7 2" xfId="1695" xr:uid="{00000000-0005-0000-0000-00001C140000}"/>
    <cellStyle name="Normal 15 7 2 2" xfId="7521" xr:uid="{00000000-0005-0000-0000-00001D140000}"/>
    <cellStyle name="Normal 15 7 3" xfId="7520" xr:uid="{00000000-0005-0000-0000-00001E140000}"/>
    <cellStyle name="Normal 15 8" xfId="1696" xr:uid="{00000000-0005-0000-0000-00001F140000}"/>
    <cellStyle name="Normal 15 8 2" xfId="1697" xr:uid="{00000000-0005-0000-0000-000020140000}"/>
    <cellStyle name="Normal 15 8 2 2" xfId="7523" xr:uid="{00000000-0005-0000-0000-000021140000}"/>
    <cellStyle name="Normal 15 8 3" xfId="7522" xr:uid="{00000000-0005-0000-0000-000022140000}"/>
    <cellStyle name="Normal 15 9" xfId="1698" xr:uid="{00000000-0005-0000-0000-000023140000}"/>
    <cellStyle name="Normal 15 9 2" xfId="7524" xr:uid="{00000000-0005-0000-0000-000024140000}"/>
    <cellStyle name="Normal 16" xfId="1699" xr:uid="{00000000-0005-0000-0000-000025140000}"/>
    <cellStyle name="Normal 16 10" xfId="5421" xr:uid="{00000000-0005-0000-0000-000026140000}"/>
    <cellStyle name="Normal 16 10 2" xfId="7525" xr:uid="{00000000-0005-0000-0000-000027140000}"/>
    <cellStyle name="Normal 16 11" xfId="3833" xr:uid="{00000000-0005-0000-0000-000028140000}"/>
    <cellStyle name="Normal 16 2" xfId="1700" xr:uid="{00000000-0005-0000-0000-000029140000}"/>
    <cellStyle name="Normal 16 2 2" xfId="1701" xr:uid="{00000000-0005-0000-0000-00002A140000}"/>
    <cellStyle name="Normal 16 2 2 2" xfId="1702" xr:uid="{00000000-0005-0000-0000-00002B140000}"/>
    <cellStyle name="Normal 16 2 2 2 2" xfId="7528" xr:uid="{00000000-0005-0000-0000-00002C140000}"/>
    <cellStyle name="Normal 16 2 2 3" xfId="7527" xr:uid="{00000000-0005-0000-0000-00002D140000}"/>
    <cellStyle name="Normal 16 2 3" xfId="1703" xr:uid="{00000000-0005-0000-0000-00002E140000}"/>
    <cellStyle name="Normal 16 2 3 2" xfId="7529" xr:uid="{00000000-0005-0000-0000-00002F140000}"/>
    <cellStyle name="Normal 16 2 4" xfId="7526" xr:uid="{00000000-0005-0000-0000-000030140000}"/>
    <cellStyle name="Normal 16 3" xfId="1704" xr:uid="{00000000-0005-0000-0000-000031140000}"/>
    <cellStyle name="Normal 16 3 2" xfId="1705" xr:uid="{00000000-0005-0000-0000-000032140000}"/>
    <cellStyle name="Normal 16 3 2 2" xfId="1706" xr:uid="{00000000-0005-0000-0000-000033140000}"/>
    <cellStyle name="Normal 16 3 2 2 2" xfId="7532" xr:uid="{00000000-0005-0000-0000-000034140000}"/>
    <cellStyle name="Normal 16 3 2 3" xfId="7531" xr:uid="{00000000-0005-0000-0000-000035140000}"/>
    <cellStyle name="Normal 16 3 3" xfId="1707" xr:uid="{00000000-0005-0000-0000-000036140000}"/>
    <cellStyle name="Normal 16 3 3 2" xfId="7533" xr:uid="{00000000-0005-0000-0000-000037140000}"/>
    <cellStyle name="Normal 16 3 4" xfId="7530" xr:uid="{00000000-0005-0000-0000-000038140000}"/>
    <cellStyle name="Normal 16 4" xfId="1708" xr:uid="{00000000-0005-0000-0000-000039140000}"/>
    <cellStyle name="Normal 16 4 2" xfId="1709" xr:uid="{00000000-0005-0000-0000-00003A140000}"/>
    <cellStyle name="Normal 16 4 2 2" xfId="1710" xr:uid="{00000000-0005-0000-0000-00003B140000}"/>
    <cellStyle name="Normal 16 4 2 2 2" xfId="7536" xr:uid="{00000000-0005-0000-0000-00003C140000}"/>
    <cellStyle name="Normal 16 4 2 3" xfId="7535" xr:uid="{00000000-0005-0000-0000-00003D140000}"/>
    <cellStyle name="Normal 16 4 3" xfId="1711" xr:uid="{00000000-0005-0000-0000-00003E140000}"/>
    <cellStyle name="Normal 16 4 3 2" xfId="7537" xr:uid="{00000000-0005-0000-0000-00003F140000}"/>
    <cellStyle name="Normal 16 4 4" xfId="7534" xr:uid="{00000000-0005-0000-0000-000040140000}"/>
    <cellStyle name="Normal 16 5" xfId="1712" xr:uid="{00000000-0005-0000-0000-000041140000}"/>
    <cellStyle name="Normal 16 5 2" xfId="1713" xr:uid="{00000000-0005-0000-0000-000042140000}"/>
    <cellStyle name="Normal 16 5 2 2" xfId="1714" xr:uid="{00000000-0005-0000-0000-000043140000}"/>
    <cellStyle name="Normal 16 5 2 2 2" xfId="7540" xr:uid="{00000000-0005-0000-0000-000044140000}"/>
    <cellStyle name="Normal 16 5 2 3" xfId="7539" xr:uid="{00000000-0005-0000-0000-000045140000}"/>
    <cellStyle name="Normal 16 5 3" xfId="1715" xr:uid="{00000000-0005-0000-0000-000046140000}"/>
    <cellStyle name="Normal 16 5 3 2" xfId="7541" xr:uid="{00000000-0005-0000-0000-000047140000}"/>
    <cellStyle name="Normal 16 5 4" xfId="7538" xr:uid="{00000000-0005-0000-0000-000048140000}"/>
    <cellStyle name="Normal 16 6" xfId="1716" xr:uid="{00000000-0005-0000-0000-000049140000}"/>
    <cellStyle name="Normal 16 6 2" xfId="1717" xr:uid="{00000000-0005-0000-0000-00004A140000}"/>
    <cellStyle name="Normal 16 6 2 2" xfId="7543" xr:uid="{00000000-0005-0000-0000-00004B140000}"/>
    <cellStyle name="Normal 16 6 3" xfId="7542" xr:uid="{00000000-0005-0000-0000-00004C140000}"/>
    <cellStyle name="Normal 16 7" xfId="1718" xr:uid="{00000000-0005-0000-0000-00004D140000}"/>
    <cellStyle name="Normal 16 7 2" xfId="1719" xr:uid="{00000000-0005-0000-0000-00004E140000}"/>
    <cellStyle name="Normal 16 7 2 2" xfId="7545" xr:uid="{00000000-0005-0000-0000-00004F140000}"/>
    <cellStyle name="Normal 16 7 3" xfId="7544" xr:uid="{00000000-0005-0000-0000-000050140000}"/>
    <cellStyle name="Normal 16 8" xfId="1720" xr:uid="{00000000-0005-0000-0000-000051140000}"/>
    <cellStyle name="Normal 16 8 2" xfId="1721" xr:uid="{00000000-0005-0000-0000-000052140000}"/>
    <cellStyle name="Normal 16 8 2 2" xfId="7547" xr:uid="{00000000-0005-0000-0000-000053140000}"/>
    <cellStyle name="Normal 16 8 3" xfId="7546" xr:uid="{00000000-0005-0000-0000-000054140000}"/>
    <cellStyle name="Normal 16 9" xfId="1722" xr:uid="{00000000-0005-0000-0000-000055140000}"/>
    <cellStyle name="Normal 16 9 2" xfId="7548" xr:uid="{00000000-0005-0000-0000-000056140000}"/>
    <cellStyle name="Normal 17" xfId="1723" xr:uid="{00000000-0005-0000-0000-000057140000}"/>
    <cellStyle name="Normal 17 10" xfId="5422" xr:uid="{00000000-0005-0000-0000-000058140000}"/>
    <cellStyle name="Normal 17 10 2" xfId="7549" xr:uid="{00000000-0005-0000-0000-000059140000}"/>
    <cellStyle name="Normal 17 11" xfId="3874" xr:uid="{00000000-0005-0000-0000-00005A140000}"/>
    <cellStyle name="Normal 17 11 2" xfId="5874" xr:uid="{00000000-0005-0000-0000-00005B140000}"/>
    <cellStyle name="Normal 17 12" xfId="5862" xr:uid="{00000000-0005-0000-0000-00005C140000}"/>
    <cellStyle name="Normal 17 13" xfId="3834" xr:uid="{00000000-0005-0000-0000-00005D140000}"/>
    <cellStyle name="Normal 17 2" xfId="1724" xr:uid="{00000000-0005-0000-0000-00005E140000}"/>
    <cellStyle name="Normal 17 2 2" xfId="1725" xr:uid="{00000000-0005-0000-0000-00005F140000}"/>
    <cellStyle name="Normal 17 2 2 2" xfId="1726" xr:uid="{00000000-0005-0000-0000-000060140000}"/>
    <cellStyle name="Normal 17 2 2 2 2" xfId="7552" xr:uid="{00000000-0005-0000-0000-000061140000}"/>
    <cellStyle name="Normal 17 2 2 3" xfId="7551" xr:uid="{00000000-0005-0000-0000-000062140000}"/>
    <cellStyle name="Normal 17 2 3" xfId="1727" xr:uid="{00000000-0005-0000-0000-000063140000}"/>
    <cellStyle name="Normal 17 2 3 2" xfId="7553" xr:uid="{00000000-0005-0000-0000-000064140000}"/>
    <cellStyle name="Normal 17 2 4" xfId="5423" xr:uid="{00000000-0005-0000-0000-000065140000}"/>
    <cellStyle name="Normal 17 2 4 2" xfId="7550" xr:uid="{00000000-0005-0000-0000-000066140000}"/>
    <cellStyle name="Normal 17 2 5" xfId="3880" xr:uid="{00000000-0005-0000-0000-000067140000}"/>
    <cellStyle name="Normal 17 2 5 2" xfId="5880" xr:uid="{00000000-0005-0000-0000-000068140000}"/>
    <cellStyle name="Normal 17 2 6" xfId="5868" xr:uid="{00000000-0005-0000-0000-000069140000}"/>
    <cellStyle name="Normal 17 2 7" xfId="3856" xr:uid="{00000000-0005-0000-0000-00006A140000}"/>
    <cellStyle name="Normal 17 3" xfId="1728" xr:uid="{00000000-0005-0000-0000-00006B140000}"/>
    <cellStyle name="Normal 17 3 2" xfId="1729" xr:uid="{00000000-0005-0000-0000-00006C140000}"/>
    <cellStyle name="Normal 17 3 2 2" xfId="1730" xr:uid="{00000000-0005-0000-0000-00006D140000}"/>
    <cellStyle name="Normal 17 3 2 2 2" xfId="7556" xr:uid="{00000000-0005-0000-0000-00006E140000}"/>
    <cellStyle name="Normal 17 3 2 3" xfId="7555" xr:uid="{00000000-0005-0000-0000-00006F140000}"/>
    <cellStyle name="Normal 17 3 3" xfId="1731" xr:uid="{00000000-0005-0000-0000-000070140000}"/>
    <cellStyle name="Normal 17 3 3 2" xfId="7557" xr:uid="{00000000-0005-0000-0000-000071140000}"/>
    <cellStyle name="Normal 17 3 4" xfId="7554" xr:uid="{00000000-0005-0000-0000-000072140000}"/>
    <cellStyle name="Normal 17 4" xfId="1732" xr:uid="{00000000-0005-0000-0000-000073140000}"/>
    <cellStyle name="Normal 17 4 2" xfId="1733" xr:uid="{00000000-0005-0000-0000-000074140000}"/>
    <cellStyle name="Normal 17 4 2 2" xfId="1734" xr:uid="{00000000-0005-0000-0000-000075140000}"/>
    <cellStyle name="Normal 17 4 2 2 2" xfId="7560" xr:uid="{00000000-0005-0000-0000-000076140000}"/>
    <cellStyle name="Normal 17 4 2 3" xfId="7559" xr:uid="{00000000-0005-0000-0000-000077140000}"/>
    <cellStyle name="Normal 17 4 3" xfId="1735" xr:uid="{00000000-0005-0000-0000-000078140000}"/>
    <cellStyle name="Normal 17 4 3 2" xfId="7561" xr:uid="{00000000-0005-0000-0000-000079140000}"/>
    <cellStyle name="Normal 17 4 4" xfId="7558" xr:uid="{00000000-0005-0000-0000-00007A140000}"/>
    <cellStyle name="Normal 17 5" xfId="1736" xr:uid="{00000000-0005-0000-0000-00007B140000}"/>
    <cellStyle name="Normal 17 5 2" xfId="1737" xr:uid="{00000000-0005-0000-0000-00007C140000}"/>
    <cellStyle name="Normal 17 5 2 2" xfId="1738" xr:uid="{00000000-0005-0000-0000-00007D140000}"/>
    <cellStyle name="Normal 17 5 2 2 2" xfId="7564" xr:uid="{00000000-0005-0000-0000-00007E140000}"/>
    <cellStyle name="Normal 17 5 2 3" xfId="7563" xr:uid="{00000000-0005-0000-0000-00007F140000}"/>
    <cellStyle name="Normal 17 5 3" xfId="1739" xr:uid="{00000000-0005-0000-0000-000080140000}"/>
    <cellStyle name="Normal 17 5 3 2" xfId="7565" xr:uid="{00000000-0005-0000-0000-000081140000}"/>
    <cellStyle name="Normal 17 5 4" xfId="7562" xr:uid="{00000000-0005-0000-0000-000082140000}"/>
    <cellStyle name="Normal 17 6" xfId="1740" xr:uid="{00000000-0005-0000-0000-000083140000}"/>
    <cellStyle name="Normal 17 6 2" xfId="1741" xr:uid="{00000000-0005-0000-0000-000084140000}"/>
    <cellStyle name="Normal 17 6 2 2" xfId="7567" xr:uid="{00000000-0005-0000-0000-000085140000}"/>
    <cellStyle name="Normal 17 6 3" xfId="7566" xr:uid="{00000000-0005-0000-0000-000086140000}"/>
    <cellStyle name="Normal 17 7" xfId="1742" xr:uid="{00000000-0005-0000-0000-000087140000}"/>
    <cellStyle name="Normal 17 7 2" xfId="1743" xr:uid="{00000000-0005-0000-0000-000088140000}"/>
    <cellStyle name="Normal 17 7 2 2" xfId="7569" xr:uid="{00000000-0005-0000-0000-000089140000}"/>
    <cellStyle name="Normal 17 7 3" xfId="7568" xr:uid="{00000000-0005-0000-0000-00008A140000}"/>
    <cellStyle name="Normal 17 8" xfId="1744" xr:uid="{00000000-0005-0000-0000-00008B140000}"/>
    <cellStyle name="Normal 17 8 2" xfId="1745" xr:uid="{00000000-0005-0000-0000-00008C140000}"/>
    <cellStyle name="Normal 17 8 2 2" xfId="7571" xr:uid="{00000000-0005-0000-0000-00008D140000}"/>
    <cellStyle name="Normal 17 8 3" xfId="7570" xr:uid="{00000000-0005-0000-0000-00008E140000}"/>
    <cellStyle name="Normal 17 9" xfId="1746" xr:uid="{00000000-0005-0000-0000-00008F140000}"/>
    <cellStyle name="Normal 17 9 2" xfId="7572" xr:uid="{00000000-0005-0000-0000-000090140000}"/>
    <cellStyle name="Normal 18" xfId="1747" xr:uid="{00000000-0005-0000-0000-000091140000}"/>
    <cellStyle name="Normal 18 10" xfId="5424" xr:uid="{00000000-0005-0000-0000-000092140000}"/>
    <cellStyle name="Normal 18 10 2" xfId="7573" xr:uid="{00000000-0005-0000-0000-000093140000}"/>
    <cellStyle name="Normal 18 11" xfId="3875" xr:uid="{00000000-0005-0000-0000-000094140000}"/>
    <cellStyle name="Normal 18 11 2" xfId="5875" xr:uid="{00000000-0005-0000-0000-000095140000}"/>
    <cellStyle name="Normal 18 12" xfId="5863" xr:uid="{00000000-0005-0000-0000-000096140000}"/>
    <cellStyle name="Normal 18 13" xfId="3835" xr:uid="{00000000-0005-0000-0000-000097140000}"/>
    <cellStyle name="Normal 18 2" xfId="1748" xr:uid="{00000000-0005-0000-0000-000098140000}"/>
    <cellStyle name="Normal 18 2 2" xfId="1749" xr:uid="{00000000-0005-0000-0000-000099140000}"/>
    <cellStyle name="Normal 18 2 2 2" xfId="1750" xr:uid="{00000000-0005-0000-0000-00009A140000}"/>
    <cellStyle name="Normal 18 2 2 2 2" xfId="7576" xr:uid="{00000000-0005-0000-0000-00009B140000}"/>
    <cellStyle name="Normal 18 2 2 3" xfId="7575" xr:uid="{00000000-0005-0000-0000-00009C140000}"/>
    <cellStyle name="Normal 18 2 3" xfId="1751" xr:uid="{00000000-0005-0000-0000-00009D140000}"/>
    <cellStyle name="Normal 18 2 3 2" xfId="7577" xr:uid="{00000000-0005-0000-0000-00009E140000}"/>
    <cellStyle name="Normal 18 2 4" xfId="5425" xr:uid="{00000000-0005-0000-0000-00009F140000}"/>
    <cellStyle name="Normal 18 2 4 2" xfId="7574" xr:uid="{00000000-0005-0000-0000-0000A0140000}"/>
    <cellStyle name="Normal 18 2 5" xfId="3881" xr:uid="{00000000-0005-0000-0000-0000A1140000}"/>
    <cellStyle name="Normal 18 2 5 2" xfId="5881" xr:uid="{00000000-0005-0000-0000-0000A2140000}"/>
    <cellStyle name="Normal 18 2 6" xfId="5869" xr:uid="{00000000-0005-0000-0000-0000A3140000}"/>
    <cellStyle name="Normal 18 2 7" xfId="3857" xr:uid="{00000000-0005-0000-0000-0000A4140000}"/>
    <cellStyle name="Normal 18 3" xfId="1752" xr:uid="{00000000-0005-0000-0000-0000A5140000}"/>
    <cellStyle name="Normal 18 3 2" xfId="1753" xr:uid="{00000000-0005-0000-0000-0000A6140000}"/>
    <cellStyle name="Normal 18 3 2 2" xfId="1754" xr:uid="{00000000-0005-0000-0000-0000A7140000}"/>
    <cellStyle name="Normal 18 3 2 2 2" xfId="7580" xr:uid="{00000000-0005-0000-0000-0000A8140000}"/>
    <cellStyle name="Normal 18 3 2 3" xfId="7579" xr:uid="{00000000-0005-0000-0000-0000A9140000}"/>
    <cellStyle name="Normal 18 3 3" xfId="1755" xr:uid="{00000000-0005-0000-0000-0000AA140000}"/>
    <cellStyle name="Normal 18 3 3 2" xfId="7581" xr:uid="{00000000-0005-0000-0000-0000AB140000}"/>
    <cellStyle name="Normal 18 3 4" xfId="7578" xr:uid="{00000000-0005-0000-0000-0000AC140000}"/>
    <cellStyle name="Normal 18 4" xfId="1756" xr:uid="{00000000-0005-0000-0000-0000AD140000}"/>
    <cellStyle name="Normal 18 4 2" xfId="1757" xr:uid="{00000000-0005-0000-0000-0000AE140000}"/>
    <cellStyle name="Normal 18 4 2 2" xfId="1758" xr:uid="{00000000-0005-0000-0000-0000AF140000}"/>
    <cellStyle name="Normal 18 4 2 2 2" xfId="7584" xr:uid="{00000000-0005-0000-0000-0000B0140000}"/>
    <cellStyle name="Normal 18 4 2 3" xfId="7583" xr:uid="{00000000-0005-0000-0000-0000B1140000}"/>
    <cellStyle name="Normal 18 4 3" xfId="1759" xr:uid="{00000000-0005-0000-0000-0000B2140000}"/>
    <cellStyle name="Normal 18 4 3 2" xfId="7585" xr:uid="{00000000-0005-0000-0000-0000B3140000}"/>
    <cellStyle name="Normal 18 4 4" xfId="7582" xr:uid="{00000000-0005-0000-0000-0000B4140000}"/>
    <cellStyle name="Normal 18 5" xfId="1760" xr:uid="{00000000-0005-0000-0000-0000B5140000}"/>
    <cellStyle name="Normal 18 5 2" xfId="1761" xr:uid="{00000000-0005-0000-0000-0000B6140000}"/>
    <cellStyle name="Normal 18 5 2 2" xfId="1762" xr:uid="{00000000-0005-0000-0000-0000B7140000}"/>
    <cellStyle name="Normal 18 5 2 2 2" xfId="7588" xr:uid="{00000000-0005-0000-0000-0000B8140000}"/>
    <cellStyle name="Normal 18 5 2 3" xfId="7587" xr:uid="{00000000-0005-0000-0000-0000B9140000}"/>
    <cellStyle name="Normal 18 5 3" xfId="1763" xr:uid="{00000000-0005-0000-0000-0000BA140000}"/>
    <cellStyle name="Normal 18 5 3 2" xfId="7589" xr:uid="{00000000-0005-0000-0000-0000BB140000}"/>
    <cellStyle name="Normal 18 5 4" xfId="7586" xr:uid="{00000000-0005-0000-0000-0000BC140000}"/>
    <cellStyle name="Normal 18 6" xfId="1764" xr:uid="{00000000-0005-0000-0000-0000BD140000}"/>
    <cellStyle name="Normal 18 6 2" xfId="1765" xr:uid="{00000000-0005-0000-0000-0000BE140000}"/>
    <cellStyle name="Normal 18 6 2 2" xfId="7591" xr:uid="{00000000-0005-0000-0000-0000BF140000}"/>
    <cellStyle name="Normal 18 6 3" xfId="7590" xr:uid="{00000000-0005-0000-0000-0000C0140000}"/>
    <cellStyle name="Normal 18 7" xfId="1766" xr:uid="{00000000-0005-0000-0000-0000C1140000}"/>
    <cellStyle name="Normal 18 7 2" xfId="1767" xr:uid="{00000000-0005-0000-0000-0000C2140000}"/>
    <cellStyle name="Normal 18 7 2 2" xfId="7593" xr:uid="{00000000-0005-0000-0000-0000C3140000}"/>
    <cellStyle name="Normal 18 7 3" xfId="7592" xr:uid="{00000000-0005-0000-0000-0000C4140000}"/>
    <cellStyle name="Normal 18 8" xfId="1768" xr:uid="{00000000-0005-0000-0000-0000C5140000}"/>
    <cellStyle name="Normal 18 8 2" xfId="1769" xr:uid="{00000000-0005-0000-0000-0000C6140000}"/>
    <cellStyle name="Normal 18 8 2 2" xfId="7595" xr:uid="{00000000-0005-0000-0000-0000C7140000}"/>
    <cellStyle name="Normal 18 8 3" xfId="7594" xr:uid="{00000000-0005-0000-0000-0000C8140000}"/>
    <cellStyle name="Normal 18 9" xfId="1770" xr:uid="{00000000-0005-0000-0000-0000C9140000}"/>
    <cellStyle name="Normal 18 9 2" xfId="7596" xr:uid="{00000000-0005-0000-0000-0000CA140000}"/>
    <cellStyle name="Normal 19" xfId="1771" xr:uid="{00000000-0005-0000-0000-0000CB140000}"/>
    <cellStyle name="Normal 19 2" xfId="3858" xr:uid="{00000000-0005-0000-0000-0000CC140000}"/>
    <cellStyle name="Normal 19 2 2" xfId="3882" xr:uid="{00000000-0005-0000-0000-0000CD140000}"/>
    <cellStyle name="Normal 19 2 2 2" xfId="5882" xr:uid="{00000000-0005-0000-0000-0000CE140000}"/>
    <cellStyle name="Normal 19 2 3" xfId="5870" xr:uid="{00000000-0005-0000-0000-0000CF140000}"/>
    <cellStyle name="Normal 19 3" xfId="5426" xr:uid="{00000000-0005-0000-0000-0000D0140000}"/>
    <cellStyle name="Normal 19 4" xfId="3876" xr:uid="{00000000-0005-0000-0000-0000D1140000}"/>
    <cellStyle name="Normal 19 4 2" xfId="5876" xr:uid="{00000000-0005-0000-0000-0000D2140000}"/>
    <cellStyle name="Normal 19 5" xfId="5864" xr:uid="{00000000-0005-0000-0000-0000D3140000}"/>
    <cellStyle name="Normal 19 6" xfId="3836" xr:uid="{00000000-0005-0000-0000-0000D4140000}"/>
    <cellStyle name="Normal 2" xfId="1" xr:uid="{00000000-0005-0000-0000-0000D5140000}"/>
    <cellStyle name="Normal 2 10" xfId="1773" xr:uid="{00000000-0005-0000-0000-0000D6140000}"/>
    <cellStyle name="Normal 2 10 2" xfId="1774" xr:uid="{00000000-0005-0000-0000-0000D7140000}"/>
    <cellStyle name="Normal 2 10 2 2" xfId="1775" xr:uid="{00000000-0005-0000-0000-0000D8140000}"/>
    <cellStyle name="Normal 2 10 2 2 2" xfId="7600" xr:uid="{00000000-0005-0000-0000-0000D9140000}"/>
    <cellStyle name="Normal 2 10 2 3" xfId="7599" xr:uid="{00000000-0005-0000-0000-0000DA140000}"/>
    <cellStyle name="Normal 2 10 3" xfId="1776" xr:uid="{00000000-0005-0000-0000-0000DB140000}"/>
    <cellStyle name="Normal 2 10 3 2" xfId="7601" xr:uid="{00000000-0005-0000-0000-0000DC140000}"/>
    <cellStyle name="Normal 2 10 4" xfId="7598" xr:uid="{00000000-0005-0000-0000-0000DD140000}"/>
    <cellStyle name="Normal 2 11" xfId="1777" xr:uid="{00000000-0005-0000-0000-0000DE140000}"/>
    <cellStyle name="Normal 2 11 2" xfId="1778" xr:uid="{00000000-0005-0000-0000-0000DF140000}"/>
    <cellStyle name="Normal 2 11 2 2" xfId="1779" xr:uid="{00000000-0005-0000-0000-0000E0140000}"/>
    <cellStyle name="Normal 2 11 2 2 2" xfId="7604" xr:uid="{00000000-0005-0000-0000-0000E1140000}"/>
    <cellStyle name="Normal 2 11 2 3" xfId="7603" xr:uid="{00000000-0005-0000-0000-0000E2140000}"/>
    <cellStyle name="Normal 2 11 3" xfId="1780" xr:uid="{00000000-0005-0000-0000-0000E3140000}"/>
    <cellStyle name="Normal 2 11 3 2" xfId="7605" xr:uid="{00000000-0005-0000-0000-0000E4140000}"/>
    <cellStyle name="Normal 2 11 4" xfId="7602" xr:uid="{00000000-0005-0000-0000-0000E5140000}"/>
    <cellStyle name="Normal 2 12" xfId="2" xr:uid="{00000000-0005-0000-0000-0000E6140000}"/>
    <cellStyle name="Normal 2 12 2" xfId="1781" xr:uid="{00000000-0005-0000-0000-0000E7140000}"/>
    <cellStyle name="Normal 2 13" xfId="1782" xr:uid="{00000000-0005-0000-0000-0000E8140000}"/>
    <cellStyle name="Normal 2 13 2" xfId="1783" xr:uid="{00000000-0005-0000-0000-0000E9140000}"/>
    <cellStyle name="Normal 2 13 2 2" xfId="7607" xr:uid="{00000000-0005-0000-0000-0000EA140000}"/>
    <cellStyle name="Normal 2 13 3" xfId="7606" xr:uid="{00000000-0005-0000-0000-0000EB140000}"/>
    <cellStyle name="Normal 2 14" xfId="1784" xr:uid="{00000000-0005-0000-0000-0000EC140000}"/>
    <cellStyle name="Normal 2 14 2" xfId="1785" xr:uid="{00000000-0005-0000-0000-0000ED140000}"/>
    <cellStyle name="Normal 2 14 2 2" xfId="7609" xr:uid="{00000000-0005-0000-0000-0000EE140000}"/>
    <cellStyle name="Normal 2 14 3" xfId="7608" xr:uid="{00000000-0005-0000-0000-0000EF140000}"/>
    <cellStyle name="Normal 2 15" xfId="1786" xr:uid="{00000000-0005-0000-0000-0000F0140000}"/>
    <cellStyle name="Normal 2 15 2" xfId="1787" xr:uid="{00000000-0005-0000-0000-0000F1140000}"/>
    <cellStyle name="Normal 2 15 2 2" xfId="7611" xr:uid="{00000000-0005-0000-0000-0000F2140000}"/>
    <cellStyle name="Normal 2 15 3" xfId="7610" xr:uid="{00000000-0005-0000-0000-0000F3140000}"/>
    <cellStyle name="Normal 2 16" xfId="1788" xr:uid="{00000000-0005-0000-0000-0000F4140000}"/>
    <cellStyle name="Normal 2 16 2" xfId="7612" xr:uid="{00000000-0005-0000-0000-0000F5140000}"/>
    <cellStyle name="Normal 2 17" xfId="1772" xr:uid="{00000000-0005-0000-0000-0000F6140000}"/>
    <cellStyle name="Normal 2 17 2" xfId="7597" xr:uid="{00000000-0005-0000-0000-0000F7140000}"/>
    <cellStyle name="Normal 2 2" xfId="1789" xr:uid="{00000000-0005-0000-0000-0000F8140000}"/>
    <cellStyle name="Normal 2 2 2" xfId="1790" xr:uid="{00000000-0005-0000-0000-0000F9140000}"/>
    <cellStyle name="Normal 2 2 2 2" xfId="3905" xr:uid="{00000000-0005-0000-0000-0000FA140000}"/>
    <cellStyle name="Normal 2 2 2 3" xfId="3889" xr:uid="{00000000-0005-0000-0000-0000FB140000}"/>
    <cellStyle name="Normal 2 2 2 4" xfId="3848" xr:uid="{00000000-0005-0000-0000-0000FC140000}"/>
    <cellStyle name="Normal 2 2 3" xfId="1791" xr:uid="{00000000-0005-0000-0000-0000FD140000}"/>
    <cellStyle name="Normal 2 2 3 2" xfId="3903" xr:uid="{00000000-0005-0000-0000-0000FE140000}"/>
    <cellStyle name="Normal 2 2 3 3" xfId="5427" xr:uid="{00000000-0005-0000-0000-0000FF140000}"/>
    <cellStyle name="Normal 2 2 3 4" xfId="3888" xr:uid="{00000000-0005-0000-0000-000000150000}"/>
    <cellStyle name="Normal 2 2_Summary" xfId="3899" xr:uid="{00000000-0005-0000-0000-000001150000}"/>
    <cellStyle name="Normal 2 3" xfId="1792" xr:uid="{00000000-0005-0000-0000-000002150000}"/>
    <cellStyle name="Normal 2 3 10" xfId="1793" xr:uid="{00000000-0005-0000-0000-000003150000}"/>
    <cellStyle name="Normal 2 3 10 2" xfId="1794" xr:uid="{00000000-0005-0000-0000-000004150000}"/>
    <cellStyle name="Normal 2 3 10 2 2" xfId="7615" xr:uid="{00000000-0005-0000-0000-000005150000}"/>
    <cellStyle name="Normal 2 3 10 3" xfId="7614" xr:uid="{00000000-0005-0000-0000-000006150000}"/>
    <cellStyle name="Normal 2 3 11" xfId="1795" xr:uid="{00000000-0005-0000-0000-000007150000}"/>
    <cellStyle name="Normal 2 3 11 2" xfId="1796" xr:uid="{00000000-0005-0000-0000-000008150000}"/>
    <cellStyle name="Normal 2 3 11 2 2" xfId="7617" xr:uid="{00000000-0005-0000-0000-000009150000}"/>
    <cellStyle name="Normal 2 3 11 3" xfId="7616" xr:uid="{00000000-0005-0000-0000-00000A150000}"/>
    <cellStyle name="Normal 2 3 12" xfId="1797" xr:uid="{00000000-0005-0000-0000-00000B150000}"/>
    <cellStyle name="Normal 2 3 12 2" xfId="7618" xr:uid="{00000000-0005-0000-0000-00000C150000}"/>
    <cellStyle name="Normal 2 3 13" xfId="5428" xr:uid="{00000000-0005-0000-0000-00000D150000}"/>
    <cellStyle name="Normal 2 3 13 2" xfId="7613" xr:uid="{00000000-0005-0000-0000-00000E150000}"/>
    <cellStyle name="Normal 2 3 14" xfId="3847" xr:uid="{00000000-0005-0000-0000-00000F150000}"/>
    <cellStyle name="Normal 2 3 2" xfId="1798" xr:uid="{00000000-0005-0000-0000-000010150000}"/>
    <cellStyle name="Normal 2 3 2 10" xfId="5429" xr:uid="{00000000-0005-0000-0000-000011150000}"/>
    <cellStyle name="Normal 2 3 2 10 2" xfId="7619" xr:uid="{00000000-0005-0000-0000-000012150000}"/>
    <cellStyle name="Normal 2 3 2 11" xfId="3904" xr:uid="{00000000-0005-0000-0000-000013150000}"/>
    <cellStyle name="Normal 2 3 2 2" xfId="1799" xr:uid="{00000000-0005-0000-0000-000014150000}"/>
    <cellStyle name="Normal 2 3 2 2 2" xfId="1800" xr:uid="{00000000-0005-0000-0000-000015150000}"/>
    <cellStyle name="Normal 2 3 2 2 2 2" xfId="1801" xr:uid="{00000000-0005-0000-0000-000016150000}"/>
    <cellStyle name="Normal 2 3 2 2 2 2 2" xfId="7622" xr:uid="{00000000-0005-0000-0000-000017150000}"/>
    <cellStyle name="Normal 2 3 2 2 2 3" xfId="7621" xr:uid="{00000000-0005-0000-0000-000018150000}"/>
    <cellStyle name="Normal 2 3 2 2 3" xfId="1802" xr:uid="{00000000-0005-0000-0000-000019150000}"/>
    <cellStyle name="Normal 2 3 2 2 3 2" xfId="7623" xr:uid="{00000000-0005-0000-0000-00001A150000}"/>
    <cellStyle name="Normal 2 3 2 2 4" xfId="7620" xr:uid="{00000000-0005-0000-0000-00001B150000}"/>
    <cellStyle name="Normal 2 3 2 3" xfId="1803" xr:uid="{00000000-0005-0000-0000-00001C150000}"/>
    <cellStyle name="Normal 2 3 2 3 2" xfId="1804" xr:uid="{00000000-0005-0000-0000-00001D150000}"/>
    <cellStyle name="Normal 2 3 2 3 2 2" xfId="1805" xr:uid="{00000000-0005-0000-0000-00001E150000}"/>
    <cellStyle name="Normal 2 3 2 3 2 2 2" xfId="7626" xr:uid="{00000000-0005-0000-0000-00001F150000}"/>
    <cellStyle name="Normal 2 3 2 3 2 3" xfId="7625" xr:uid="{00000000-0005-0000-0000-000020150000}"/>
    <cellStyle name="Normal 2 3 2 3 3" xfId="1806" xr:uid="{00000000-0005-0000-0000-000021150000}"/>
    <cellStyle name="Normal 2 3 2 3 3 2" xfId="7627" xr:uid="{00000000-0005-0000-0000-000022150000}"/>
    <cellStyle name="Normal 2 3 2 3 4" xfId="7624" xr:uid="{00000000-0005-0000-0000-000023150000}"/>
    <cellStyle name="Normal 2 3 2 4" xfId="1807" xr:uid="{00000000-0005-0000-0000-000024150000}"/>
    <cellStyle name="Normal 2 3 2 4 2" xfId="1808" xr:uid="{00000000-0005-0000-0000-000025150000}"/>
    <cellStyle name="Normal 2 3 2 4 2 2" xfId="1809" xr:uid="{00000000-0005-0000-0000-000026150000}"/>
    <cellStyle name="Normal 2 3 2 4 2 2 2" xfId="7630" xr:uid="{00000000-0005-0000-0000-000027150000}"/>
    <cellStyle name="Normal 2 3 2 4 2 3" xfId="7629" xr:uid="{00000000-0005-0000-0000-000028150000}"/>
    <cellStyle name="Normal 2 3 2 4 3" xfId="1810" xr:uid="{00000000-0005-0000-0000-000029150000}"/>
    <cellStyle name="Normal 2 3 2 4 3 2" xfId="7631" xr:uid="{00000000-0005-0000-0000-00002A150000}"/>
    <cellStyle name="Normal 2 3 2 4 4" xfId="7628" xr:uid="{00000000-0005-0000-0000-00002B150000}"/>
    <cellStyle name="Normal 2 3 2 5" xfId="1811" xr:uid="{00000000-0005-0000-0000-00002C150000}"/>
    <cellStyle name="Normal 2 3 2 5 2" xfId="1812" xr:uid="{00000000-0005-0000-0000-00002D150000}"/>
    <cellStyle name="Normal 2 3 2 5 2 2" xfId="1813" xr:uid="{00000000-0005-0000-0000-00002E150000}"/>
    <cellStyle name="Normal 2 3 2 5 2 2 2" xfId="7634" xr:uid="{00000000-0005-0000-0000-00002F150000}"/>
    <cellStyle name="Normal 2 3 2 5 2 3" xfId="7633" xr:uid="{00000000-0005-0000-0000-000030150000}"/>
    <cellStyle name="Normal 2 3 2 5 3" xfId="1814" xr:uid="{00000000-0005-0000-0000-000031150000}"/>
    <cellStyle name="Normal 2 3 2 5 3 2" xfId="7635" xr:uid="{00000000-0005-0000-0000-000032150000}"/>
    <cellStyle name="Normal 2 3 2 5 4" xfId="7632" xr:uid="{00000000-0005-0000-0000-000033150000}"/>
    <cellStyle name="Normal 2 3 2 6" xfId="1815" xr:uid="{00000000-0005-0000-0000-000034150000}"/>
    <cellStyle name="Normal 2 3 2 6 2" xfId="1816" xr:uid="{00000000-0005-0000-0000-000035150000}"/>
    <cellStyle name="Normal 2 3 2 6 2 2" xfId="7637" xr:uid="{00000000-0005-0000-0000-000036150000}"/>
    <cellStyle name="Normal 2 3 2 6 3" xfId="7636" xr:uid="{00000000-0005-0000-0000-000037150000}"/>
    <cellStyle name="Normal 2 3 2 7" xfId="1817" xr:uid="{00000000-0005-0000-0000-000038150000}"/>
    <cellStyle name="Normal 2 3 2 7 2" xfId="1818" xr:uid="{00000000-0005-0000-0000-000039150000}"/>
    <cellStyle name="Normal 2 3 2 7 2 2" xfId="7639" xr:uid="{00000000-0005-0000-0000-00003A150000}"/>
    <cellStyle name="Normal 2 3 2 7 3" xfId="7638" xr:uid="{00000000-0005-0000-0000-00003B150000}"/>
    <cellStyle name="Normal 2 3 2 8" xfId="1819" xr:uid="{00000000-0005-0000-0000-00003C150000}"/>
    <cellStyle name="Normal 2 3 2 8 2" xfId="1820" xr:uid="{00000000-0005-0000-0000-00003D150000}"/>
    <cellStyle name="Normal 2 3 2 8 2 2" xfId="7641" xr:uid="{00000000-0005-0000-0000-00003E150000}"/>
    <cellStyle name="Normal 2 3 2 8 3" xfId="7640" xr:uid="{00000000-0005-0000-0000-00003F150000}"/>
    <cellStyle name="Normal 2 3 2 9" xfId="1821" xr:uid="{00000000-0005-0000-0000-000040150000}"/>
    <cellStyle name="Normal 2 3 2 9 2" xfId="7642" xr:uid="{00000000-0005-0000-0000-000041150000}"/>
    <cellStyle name="Normal 2 3 3" xfId="1822" xr:uid="{00000000-0005-0000-0000-000042150000}"/>
    <cellStyle name="Normal 2 3 3 10" xfId="5430" xr:uid="{00000000-0005-0000-0000-000043150000}"/>
    <cellStyle name="Normal 2 3 3 10 2" xfId="7643" xr:uid="{00000000-0005-0000-0000-000044150000}"/>
    <cellStyle name="Normal 2 3 3 11" xfId="3895" xr:uid="{00000000-0005-0000-0000-000045150000}"/>
    <cellStyle name="Normal 2 3 3 2" xfId="1823" xr:uid="{00000000-0005-0000-0000-000046150000}"/>
    <cellStyle name="Normal 2 3 3 2 2" xfId="1824" xr:uid="{00000000-0005-0000-0000-000047150000}"/>
    <cellStyle name="Normal 2 3 3 2 2 2" xfId="1825" xr:uid="{00000000-0005-0000-0000-000048150000}"/>
    <cellStyle name="Normal 2 3 3 2 2 2 2" xfId="7646" xr:uid="{00000000-0005-0000-0000-000049150000}"/>
    <cellStyle name="Normal 2 3 3 2 2 3" xfId="7645" xr:uid="{00000000-0005-0000-0000-00004A150000}"/>
    <cellStyle name="Normal 2 3 3 2 3" xfId="1826" xr:uid="{00000000-0005-0000-0000-00004B150000}"/>
    <cellStyle name="Normal 2 3 3 2 3 2" xfId="7647" xr:uid="{00000000-0005-0000-0000-00004C150000}"/>
    <cellStyle name="Normal 2 3 3 2 4" xfId="7644" xr:uid="{00000000-0005-0000-0000-00004D150000}"/>
    <cellStyle name="Normal 2 3 3 3" xfId="1827" xr:uid="{00000000-0005-0000-0000-00004E150000}"/>
    <cellStyle name="Normal 2 3 3 3 2" xfId="1828" xr:uid="{00000000-0005-0000-0000-00004F150000}"/>
    <cellStyle name="Normal 2 3 3 3 2 2" xfId="1829" xr:uid="{00000000-0005-0000-0000-000050150000}"/>
    <cellStyle name="Normal 2 3 3 3 2 2 2" xfId="7650" xr:uid="{00000000-0005-0000-0000-000051150000}"/>
    <cellStyle name="Normal 2 3 3 3 2 3" xfId="7649" xr:uid="{00000000-0005-0000-0000-000052150000}"/>
    <cellStyle name="Normal 2 3 3 3 3" xfId="1830" xr:uid="{00000000-0005-0000-0000-000053150000}"/>
    <cellStyle name="Normal 2 3 3 3 3 2" xfId="7651" xr:uid="{00000000-0005-0000-0000-000054150000}"/>
    <cellStyle name="Normal 2 3 3 3 4" xfId="7648" xr:uid="{00000000-0005-0000-0000-000055150000}"/>
    <cellStyle name="Normal 2 3 3 4" xfId="1831" xr:uid="{00000000-0005-0000-0000-000056150000}"/>
    <cellStyle name="Normal 2 3 3 4 2" xfId="1832" xr:uid="{00000000-0005-0000-0000-000057150000}"/>
    <cellStyle name="Normal 2 3 3 4 2 2" xfId="1833" xr:uid="{00000000-0005-0000-0000-000058150000}"/>
    <cellStyle name="Normal 2 3 3 4 2 2 2" xfId="7654" xr:uid="{00000000-0005-0000-0000-000059150000}"/>
    <cellStyle name="Normal 2 3 3 4 2 3" xfId="7653" xr:uid="{00000000-0005-0000-0000-00005A150000}"/>
    <cellStyle name="Normal 2 3 3 4 3" xfId="1834" xr:uid="{00000000-0005-0000-0000-00005B150000}"/>
    <cellStyle name="Normal 2 3 3 4 3 2" xfId="7655" xr:uid="{00000000-0005-0000-0000-00005C150000}"/>
    <cellStyle name="Normal 2 3 3 4 4" xfId="7652" xr:uid="{00000000-0005-0000-0000-00005D150000}"/>
    <cellStyle name="Normal 2 3 3 5" xfId="1835" xr:uid="{00000000-0005-0000-0000-00005E150000}"/>
    <cellStyle name="Normal 2 3 3 5 2" xfId="1836" xr:uid="{00000000-0005-0000-0000-00005F150000}"/>
    <cellStyle name="Normal 2 3 3 5 2 2" xfId="1837" xr:uid="{00000000-0005-0000-0000-000060150000}"/>
    <cellStyle name="Normal 2 3 3 5 2 2 2" xfId="7658" xr:uid="{00000000-0005-0000-0000-000061150000}"/>
    <cellStyle name="Normal 2 3 3 5 2 3" xfId="7657" xr:uid="{00000000-0005-0000-0000-000062150000}"/>
    <cellStyle name="Normal 2 3 3 5 3" xfId="1838" xr:uid="{00000000-0005-0000-0000-000063150000}"/>
    <cellStyle name="Normal 2 3 3 5 3 2" xfId="7659" xr:uid="{00000000-0005-0000-0000-000064150000}"/>
    <cellStyle name="Normal 2 3 3 5 4" xfId="7656" xr:uid="{00000000-0005-0000-0000-000065150000}"/>
    <cellStyle name="Normal 2 3 3 6" xfId="1839" xr:uid="{00000000-0005-0000-0000-000066150000}"/>
    <cellStyle name="Normal 2 3 3 6 2" xfId="1840" xr:uid="{00000000-0005-0000-0000-000067150000}"/>
    <cellStyle name="Normal 2 3 3 6 2 2" xfId="7661" xr:uid="{00000000-0005-0000-0000-000068150000}"/>
    <cellStyle name="Normal 2 3 3 6 3" xfId="7660" xr:uid="{00000000-0005-0000-0000-000069150000}"/>
    <cellStyle name="Normal 2 3 3 7" xfId="1841" xr:uid="{00000000-0005-0000-0000-00006A150000}"/>
    <cellStyle name="Normal 2 3 3 7 2" xfId="1842" xr:uid="{00000000-0005-0000-0000-00006B150000}"/>
    <cellStyle name="Normal 2 3 3 7 2 2" xfId="7663" xr:uid="{00000000-0005-0000-0000-00006C150000}"/>
    <cellStyle name="Normal 2 3 3 7 3" xfId="7662" xr:uid="{00000000-0005-0000-0000-00006D150000}"/>
    <cellStyle name="Normal 2 3 3 8" xfId="1843" xr:uid="{00000000-0005-0000-0000-00006E150000}"/>
    <cellStyle name="Normal 2 3 3 8 2" xfId="1844" xr:uid="{00000000-0005-0000-0000-00006F150000}"/>
    <cellStyle name="Normal 2 3 3 8 2 2" xfId="7665" xr:uid="{00000000-0005-0000-0000-000070150000}"/>
    <cellStyle name="Normal 2 3 3 8 3" xfId="7664" xr:uid="{00000000-0005-0000-0000-000071150000}"/>
    <cellStyle name="Normal 2 3 3 9" xfId="1845" xr:uid="{00000000-0005-0000-0000-000072150000}"/>
    <cellStyle name="Normal 2 3 3 9 2" xfId="7666" xr:uid="{00000000-0005-0000-0000-000073150000}"/>
    <cellStyle name="Normal 2 3 4" xfId="1846" xr:uid="{00000000-0005-0000-0000-000074150000}"/>
    <cellStyle name="Normal 2 3 4 10" xfId="7667" xr:uid="{00000000-0005-0000-0000-000075150000}"/>
    <cellStyle name="Normal 2 3 4 2" xfId="1847" xr:uid="{00000000-0005-0000-0000-000076150000}"/>
    <cellStyle name="Normal 2 3 4 2 2" xfId="1848" xr:uid="{00000000-0005-0000-0000-000077150000}"/>
    <cellStyle name="Normal 2 3 4 2 2 2" xfId="1849" xr:uid="{00000000-0005-0000-0000-000078150000}"/>
    <cellStyle name="Normal 2 3 4 2 2 2 2" xfId="7670" xr:uid="{00000000-0005-0000-0000-000079150000}"/>
    <cellStyle name="Normal 2 3 4 2 2 3" xfId="7669" xr:uid="{00000000-0005-0000-0000-00007A150000}"/>
    <cellStyle name="Normal 2 3 4 2 3" xfId="1850" xr:uid="{00000000-0005-0000-0000-00007B150000}"/>
    <cellStyle name="Normal 2 3 4 2 3 2" xfId="7671" xr:uid="{00000000-0005-0000-0000-00007C150000}"/>
    <cellStyle name="Normal 2 3 4 2 4" xfId="7668" xr:uid="{00000000-0005-0000-0000-00007D150000}"/>
    <cellStyle name="Normal 2 3 4 3" xfId="1851" xr:uid="{00000000-0005-0000-0000-00007E150000}"/>
    <cellStyle name="Normal 2 3 4 3 2" xfId="1852" xr:uid="{00000000-0005-0000-0000-00007F150000}"/>
    <cellStyle name="Normal 2 3 4 3 2 2" xfId="1853" xr:uid="{00000000-0005-0000-0000-000080150000}"/>
    <cellStyle name="Normal 2 3 4 3 2 2 2" xfId="7674" xr:uid="{00000000-0005-0000-0000-000081150000}"/>
    <cellStyle name="Normal 2 3 4 3 2 3" xfId="7673" xr:uid="{00000000-0005-0000-0000-000082150000}"/>
    <cellStyle name="Normal 2 3 4 3 3" xfId="1854" xr:uid="{00000000-0005-0000-0000-000083150000}"/>
    <cellStyle name="Normal 2 3 4 3 3 2" xfId="7675" xr:uid="{00000000-0005-0000-0000-000084150000}"/>
    <cellStyle name="Normal 2 3 4 3 4" xfId="7672" xr:uid="{00000000-0005-0000-0000-000085150000}"/>
    <cellStyle name="Normal 2 3 4 4" xfId="1855" xr:uid="{00000000-0005-0000-0000-000086150000}"/>
    <cellStyle name="Normal 2 3 4 4 2" xfId="1856" xr:uid="{00000000-0005-0000-0000-000087150000}"/>
    <cellStyle name="Normal 2 3 4 4 2 2" xfId="1857" xr:uid="{00000000-0005-0000-0000-000088150000}"/>
    <cellStyle name="Normal 2 3 4 4 2 2 2" xfId="7678" xr:uid="{00000000-0005-0000-0000-000089150000}"/>
    <cellStyle name="Normal 2 3 4 4 2 3" xfId="7677" xr:uid="{00000000-0005-0000-0000-00008A150000}"/>
    <cellStyle name="Normal 2 3 4 4 3" xfId="1858" xr:uid="{00000000-0005-0000-0000-00008B150000}"/>
    <cellStyle name="Normal 2 3 4 4 3 2" xfId="7679" xr:uid="{00000000-0005-0000-0000-00008C150000}"/>
    <cellStyle name="Normal 2 3 4 4 4" xfId="7676" xr:uid="{00000000-0005-0000-0000-00008D150000}"/>
    <cellStyle name="Normal 2 3 4 5" xfId="1859" xr:uid="{00000000-0005-0000-0000-00008E150000}"/>
    <cellStyle name="Normal 2 3 4 5 2" xfId="1860" xr:uid="{00000000-0005-0000-0000-00008F150000}"/>
    <cellStyle name="Normal 2 3 4 5 2 2" xfId="1861" xr:uid="{00000000-0005-0000-0000-000090150000}"/>
    <cellStyle name="Normal 2 3 4 5 2 2 2" xfId="7682" xr:uid="{00000000-0005-0000-0000-000091150000}"/>
    <cellStyle name="Normal 2 3 4 5 2 3" xfId="7681" xr:uid="{00000000-0005-0000-0000-000092150000}"/>
    <cellStyle name="Normal 2 3 4 5 3" xfId="1862" xr:uid="{00000000-0005-0000-0000-000093150000}"/>
    <cellStyle name="Normal 2 3 4 5 3 2" xfId="7683" xr:uid="{00000000-0005-0000-0000-000094150000}"/>
    <cellStyle name="Normal 2 3 4 5 4" xfId="7680" xr:uid="{00000000-0005-0000-0000-000095150000}"/>
    <cellStyle name="Normal 2 3 4 6" xfId="1863" xr:uid="{00000000-0005-0000-0000-000096150000}"/>
    <cellStyle name="Normal 2 3 4 6 2" xfId="1864" xr:uid="{00000000-0005-0000-0000-000097150000}"/>
    <cellStyle name="Normal 2 3 4 6 2 2" xfId="7685" xr:uid="{00000000-0005-0000-0000-000098150000}"/>
    <cellStyle name="Normal 2 3 4 6 3" xfId="7684" xr:uid="{00000000-0005-0000-0000-000099150000}"/>
    <cellStyle name="Normal 2 3 4 7" xfId="1865" xr:uid="{00000000-0005-0000-0000-00009A150000}"/>
    <cellStyle name="Normal 2 3 4 7 2" xfId="1866" xr:uid="{00000000-0005-0000-0000-00009B150000}"/>
    <cellStyle name="Normal 2 3 4 7 2 2" xfId="7687" xr:uid="{00000000-0005-0000-0000-00009C150000}"/>
    <cellStyle name="Normal 2 3 4 7 3" xfId="7686" xr:uid="{00000000-0005-0000-0000-00009D150000}"/>
    <cellStyle name="Normal 2 3 4 8" xfId="1867" xr:uid="{00000000-0005-0000-0000-00009E150000}"/>
    <cellStyle name="Normal 2 3 4 8 2" xfId="1868" xr:uid="{00000000-0005-0000-0000-00009F150000}"/>
    <cellStyle name="Normal 2 3 4 8 2 2" xfId="7689" xr:uid="{00000000-0005-0000-0000-0000A0150000}"/>
    <cellStyle name="Normal 2 3 4 8 3" xfId="7688" xr:uid="{00000000-0005-0000-0000-0000A1150000}"/>
    <cellStyle name="Normal 2 3 4 9" xfId="1869" xr:uid="{00000000-0005-0000-0000-0000A2150000}"/>
    <cellStyle name="Normal 2 3 4 9 2" xfId="7690" xr:uid="{00000000-0005-0000-0000-0000A3150000}"/>
    <cellStyle name="Normal 2 3 5" xfId="1870" xr:uid="{00000000-0005-0000-0000-0000A4150000}"/>
    <cellStyle name="Normal 2 3 5 2" xfId="1871" xr:uid="{00000000-0005-0000-0000-0000A5150000}"/>
    <cellStyle name="Normal 2 3 5 2 2" xfId="1872" xr:uid="{00000000-0005-0000-0000-0000A6150000}"/>
    <cellStyle name="Normal 2 3 5 2 2 2" xfId="7693" xr:uid="{00000000-0005-0000-0000-0000A7150000}"/>
    <cellStyle name="Normal 2 3 5 2 3" xfId="7692" xr:uid="{00000000-0005-0000-0000-0000A8150000}"/>
    <cellStyle name="Normal 2 3 5 3" xfId="1873" xr:uid="{00000000-0005-0000-0000-0000A9150000}"/>
    <cellStyle name="Normal 2 3 5 3 2" xfId="7694" xr:uid="{00000000-0005-0000-0000-0000AA150000}"/>
    <cellStyle name="Normal 2 3 5 4" xfId="7691" xr:uid="{00000000-0005-0000-0000-0000AB150000}"/>
    <cellStyle name="Normal 2 3 6" xfId="1874" xr:uid="{00000000-0005-0000-0000-0000AC150000}"/>
    <cellStyle name="Normal 2 3 6 2" xfId="1875" xr:uid="{00000000-0005-0000-0000-0000AD150000}"/>
    <cellStyle name="Normal 2 3 6 2 2" xfId="1876" xr:uid="{00000000-0005-0000-0000-0000AE150000}"/>
    <cellStyle name="Normal 2 3 6 2 2 2" xfId="7697" xr:uid="{00000000-0005-0000-0000-0000AF150000}"/>
    <cellStyle name="Normal 2 3 6 2 3" xfId="7696" xr:uid="{00000000-0005-0000-0000-0000B0150000}"/>
    <cellStyle name="Normal 2 3 6 3" xfId="1877" xr:uid="{00000000-0005-0000-0000-0000B1150000}"/>
    <cellStyle name="Normal 2 3 6 3 2" xfId="7698" xr:uid="{00000000-0005-0000-0000-0000B2150000}"/>
    <cellStyle name="Normal 2 3 6 4" xfId="7695" xr:uid="{00000000-0005-0000-0000-0000B3150000}"/>
    <cellStyle name="Normal 2 3 7" xfId="1878" xr:uid="{00000000-0005-0000-0000-0000B4150000}"/>
    <cellStyle name="Normal 2 3 7 2" xfId="1879" xr:uid="{00000000-0005-0000-0000-0000B5150000}"/>
    <cellStyle name="Normal 2 3 7 2 2" xfId="1880" xr:uid="{00000000-0005-0000-0000-0000B6150000}"/>
    <cellStyle name="Normal 2 3 7 2 2 2" xfId="7701" xr:uid="{00000000-0005-0000-0000-0000B7150000}"/>
    <cellStyle name="Normal 2 3 7 2 3" xfId="7700" xr:uid="{00000000-0005-0000-0000-0000B8150000}"/>
    <cellStyle name="Normal 2 3 7 3" xfId="1881" xr:uid="{00000000-0005-0000-0000-0000B9150000}"/>
    <cellStyle name="Normal 2 3 7 3 2" xfId="7702" xr:uid="{00000000-0005-0000-0000-0000BA150000}"/>
    <cellStyle name="Normal 2 3 7 4" xfId="7699" xr:uid="{00000000-0005-0000-0000-0000BB150000}"/>
    <cellStyle name="Normal 2 3 8" xfId="1882" xr:uid="{00000000-0005-0000-0000-0000BC150000}"/>
    <cellStyle name="Normal 2 3 8 2" xfId="1883" xr:uid="{00000000-0005-0000-0000-0000BD150000}"/>
    <cellStyle name="Normal 2 3 8 2 2" xfId="1884" xr:uid="{00000000-0005-0000-0000-0000BE150000}"/>
    <cellStyle name="Normal 2 3 8 2 2 2" xfId="7705" xr:uid="{00000000-0005-0000-0000-0000BF150000}"/>
    <cellStyle name="Normal 2 3 8 2 3" xfId="7704" xr:uid="{00000000-0005-0000-0000-0000C0150000}"/>
    <cellStyle name="Normal 2 3 8 3" xfId="1885" xr:uid="{00000000-0005-0000-0000-0000C1150000}"/>
    <cellStyle name="Normal 2 3 8 3 2" xfId="7706" xr:uid="{00000000-0005-0000-0000-0000C2150000}"/>
    <cellStyle name="Normal 2 3 8 4" xfId="7703" xr:uid="{00000000-0005-0000-0000-0000C3150000}"/>
    <cellStyle name="Normal 2 3 9" xfId="1886" xr:uid="{00000000-0005-0000-0000-0000C4150000}"/>
    <cellStyle name="Normal 2 3 9 2" xfId="1887" xr:uid="{00000000-0005-0000-0000-0000C5150000}"/>
    <cellStyle name="Normal 2 3 9 2 2" xfId="7708" xr:uid="{00000000-0005-0000-0000-0000C6150000}"/>
    <cellStyle name="Normal 2 3 9 3" xfId="7707" xr:uid="{00000000-0005-0000-0000-0000C7150000}"/>
    <cellStyle name="Normal 2 4" xfId="1888" xr:uid="{00000000-0005-0000-0000-0000C8150000}"/>
    <cellStyle name="Normal 2 4 2" xfId="1889" xr:uid="{00000000-0005-0000-0000-0000C9150000}"/>
    <cellStyle name="Normal 2 5" xfId="1890" xr:uid="{00000000-0005-0000-0000-0000CA150000}"/>
    <cellStyle name="Normal 2 5 2" xfId="5431" xr:uid="{00000000-0005-0000-0000-0000CB150000}"/>
    <cellStyle name="Normal 2 5 3" xfId="3901" xr:uid="{00000000-0005-0000-0000-0000CC150000}"/>
    <cellStyle name="Normal 2 6" xfId="1891" xr:uid="{00000000-0005-0000-0000-0000CD150000}"/>
    <cellStyle name="Normal 2 6 10" xfId="7709" xr:uid="{00000000-0005-0000-0000-0000CE150000}"/>
    <cellStyle name="Normal 2 6 2" xfId="1892" xr:uid="{00000000-0005-0000-0000-0000CF150000}"/>
    <cellStyle name="Normal 2 6 2 2" xfId="1893" xr:uid="{00000000-0005-0000-0000-0000D0150000}"/>
    <cellStyle name="Normal 2 6 2 2 2" xfId="1894" xr:uid="{00000000-0005-0000-0000-0000D1150000}"/>
    <cellStyle name="Normal 2 6 2 2 2 2" xfId="7712" xr:uid="{00000000-0005-0000-0000-0000D2150000}"/>
    <cellStyle name="Normal 2 6 2 2 3" xfId="7711" xr:uid="{00000000-0005-0000-0000-0000D3150000}"/>
    <cellStyle name="Normal 2 6 2 3" xfId="1895" xr:uid="{00000000-0005-0000-0000-0000D4150000}"/>
    <cellStyle name="Normal 2 6 2 3 2" xfId="7713" xr:uid="{00000000-0005-0000-0000-0000D5150000}"/>
    <cellStyle name="Normal 2 6 2 4" xfId="7710" xr:uid="{00000000-0005-0000-0000-0000D6150000}"/>
    <cellStyle name="Normal 2 6 3" xfId="1896" xr:uid="{00000000-0005-0000-0000-0000D7150000}"/>
    <cellStyle name="Normal 2 6 3 2" xfId="1897" xr:uid="{00000000-0005-0000-0000-0000D8150000}"/>
    <cellStyle name="Normal 2 6 3 2 2" xfId="1898" xr:uid="{00000000-0005-0000-0000-0000D9150000}"/>
    <cellStyle name="Normal 2 6 3 2 2 2" xfId="7716" xr:uid="{00000000-0005-0000-0000-0000DA150000}"/>
    <cellStyle name="Normal 2 6 3 2 3" xfId="7715" xr:uid="{00000000-0005-0000-0000-0000DB150000}"/>
    <cellStyle name="Normal 2 6 3 3" xfId="1899" xr:uid="{00000000-0005-0000-0000-0000DC150000}"/>
    <cellStyle name="Normal 2 6 3 3 2" xfId="7717" xr:uid="{00000000-0005-0000-0000-0000DD150000}"/>
    <cellStyle name="Normal 2 6 3 4" xfId="7714" xr:uid="{00000000-0005-0000-0000-0000DE150000}"/>
    <cellStyle name="Normal 2 6 4" xfId="1900" xr:uid="{00000000-0005-0000-0000-0000DF150000}"/>
    <cellStyle name="Normal 2 6 4 2" xfId="1901" xr:uid="{00000000-0005-0000-0000-0000E0150000}"/>
    <cellStyle name="Normal 2 6 4 2 2" xfId="1902" xr:uid="{00000000-0005-0000-0000-0000E1150000}"/>
    <cellStyle name="Normal 2 6 4 2 2 2" xfId="7720" xr:uid="{00000000-0005-0000-0000-0000E2150000}"/>
    <cellStyle name="Normal 2 6 4 2 3" xfId="7719" xr:uid="{00000000-0005-0000-0000-0000E3150000}"/>
    <cellStyle name="Normal 2 6 4 3" xfId="1903" xr:uid="{00000000-0005-0000-0000-0000E4150000}"/>
    <cellStyle name="Normal 2 6 4 3 2" xfId="7721" xr:uid="{00000000-0005-0000-0000-0000E5150000}"/>
    <cellStyle name="Normal 2 6 4 4" xfId="7718" xr:uid="{00000000-0005-0000-0000-0000E6150000}"/>
    <cellStyle name="Normal 2 6 5" xfId="1904" xr:uid="{00000000-0005-0000-0000-0000E7150000}"/>
    <cellStyle name="Normal 2 6 5 2" xfId="1905" xr:uid="{00000000-0005-0000-0000-0000E8150000}"/>
    <cellStyle name="Normal 2 6 5 2 2" xfId="1906" xr:uid="{00000000-0005-0000-0000-0000E9150000}"/>
    <cellStyle name="Normal 2 6 5 2 2 2" xfId="7724" xr:uid="{00000000-0005-0000-0000-0000EA150000}"/>
    <cellStyle name="Normal 2 6 5 2 3" xfId="7723" xr:uid="{00000000-0005-0000-0000-0000EB150000}"/>
    <cellStyle name="Normal 2 6 5 3" xfId="1907" xr:uid="{00000000-0005-0000-0000-0000EC150000}"/>
    <cellStyle name="Normal 2 6 5 3 2" xfId="7725" xr:uid="{00000000-0005-0000-0000-0000ED150000}"/>
    <cellStyle name="Normal 2 6 5 4" xfId="7722" xr:uid="{00000000-0005-0000-0000-0000EE150000}"/>
    <cellStyle name="Normal 2 6 6" xfId="1908" xr:uid="{00000000-0005-0000-0000-0000EF150000}"/>
    <cellStyle name="Normal 2 6 6 2" xfId="1909" xr:uid="{00000000-0005-0000-0000-0000F0150000}"/>
    <cellStyle name="Normal 2 6 6 2 2" xfId="7727" xr:uid="{00000000-0005-0000-0000-0000F1150000}"/>
    <cellStyle name="Normal 2 6 6 3" xfId="7726" xr:uid="{00000000-0005-0000-0000-0000F2150000}"/>
    <cellStyle name="Normal 2 6 7" xfId="1910" xr:uid="{00000000-0005-0000-0000-0000F3150000}"/>
    <cellStyle name="Normal 2 6 7 2" xfId="1911" xr:uid="{00000000-0005-0000-0000-0000F4150000}"/>
    <cellStyle name="Normal 2 6 7 2 2" xfId="7729" xr:uid="{00000000-0005-0000-0000-0000F5150000}"/>
    <cellStyle name="Normal 2 6 7 3" xfId="7728" xr:uid="{00000000-0005-0000-0000-0000F6150000}"/>
    <cellStyle name="Normal 2 6 8" xfId="1912" xr:uid="{00000000-0005-0000-0000-0000F7150000}"/>
    <cellStyle name="Normal 2 6 8 2" xfId="1913" xr:uid="{00000000-0005-0000-0000-0000F8150000}"/>
    <cellStyle name="Normal 2 6 8 2 2" xfId="7731" xr:uid="{00000000-0005-0000-0000-0000F9150000}"/>
    <cellStyle name="Normal 2 6 8 3" xfId="7730" xr:uid="{00000000-0005-0000-0000-0000FA150000}"/>
    <cellStyle name="Normal 2 6 9" xfId="1914" xr:uid="{00000000-0005-0000-0000-0000FB150000}"/>
    <cellStyle name="Normal 2 6 9 2" xfId="7732" xr:uid="{00000000-0005-0000-0000-0000FC150000}"/>
    <cellStyle name="Normal 2 7" xfId="1915" xr:uid="{00000000-0005-0000-0000-0000FD150000}"/>
    <cellStyle name="Normal 2 7 10" xfId="7733" xr:uid="{00000000-0005-0000-0000-0000FE150000}"/>
    <cellStyle name="Normal 2 7 2" xfId="1916" xr:uid="{00000000-0005-0000-0000-0000FF150000}"/>
    <cellStyle name="Normal 2 7 2 2" xfId="1917" xr:uid="{00000000-0005-0000-0000-000000160000}"/>
    <cellStyle name="Normal 2 7 2 2 2" xfId="1918" xr:uid="{00000000-0005-0000-0000-000001160000}"/>
    <cellStyle name="Normal 2 7 2 2 2 2" xfId="7736" xr:uid="{00000000-0005-0000-0000-000002160000}"/>
    <cellStyle name="Normal 2 7 2 2 3" xfId="7735" xr:uid="{00000000-0005-0000-0000-000003160000}"/>
    <cellStyle name="Normal 2 7 2 3" xfId="1919" xr:uid="{00000000-0005-0000-0000-000004160000}"/>
    <cellStyle name="Normal 2 7 2 3 2" xfId="7737" xr:uid="{00000000-0005-0000-0000-000005160000}"/>
    <cellStyle name="Normal 2 7 2 4" xfId="7734" xr:uid="{00000000-0005-0000-0000-000006160000}"/>
    <cellStyle name="Normal 2 7 3" xfId="1920" xr:uid="{00000000-0005-0000-0000-000007160000}"/>
    <cellStyle name="Normal 2 7 3 2" xfId="1921" xr:uid="{00000000-0005-0000-0000-000008160000}"/>
    <cellStyle name="Normal 2 7 3 2 2" xfId="1922" xr:uid="{00000000-0005-0000-0000-000009160000}"/>
    <cellStyle name="Normal 2 7 3 2 2 2" xfId="7740" xr:uid="{00000000-0005-0000-0000-00000A160000}"/>
    <cellStyle name="Normal 2 7 3 2 3" xfId="7739" xr:uid="{00000000-0005-0000-0000-00000B160000}"/>
    <cellStyle name="Normal 2 7 3 3" xfId="1923" xr:uid="{00000000-0005-0000-0000-00000C160000}"/>
    <cellStyle name="Normal 2 7 3 3 2" xfId="7741" xr:uid="{00000000-0005-0000-0000-00000D160000}"/>
    <cellStyle name="Normal 2 7 3 4" xfId="7738" xr:uid="{00000000-0005-0000-0000-00000E160000}"/>
    <cellStyle name="Normal 2 7 4" xfId="1924" xr:uid="{00000000-0005-0000-0000-00000F160000}"/>
    <cellStyle name="Normal 2 7 4 2" xfId="1925" xr:uid="{00000000-0005-0000-0000-000010160000}"/>
    <cellStyle name="Normal 2 7 4 2 2" xfId="1926" xr:uid="{00000000-0005-0000-0000-000011160000}"/>
    <cellStyle name="Normal 2 7 4 2 2 2" xfId="7744" xr:uid="{00000000-0005-0000-0000-000012160000}"/>
    <cellStyle name="Normal 2 7 4 2 3" xfId="7743" xr:uid="{00000000-0005-0000-0000-000013160000}"/>
    <cellStyle name="Normal 2 7 4 3" xfId="1927" xr:uid="{00000000-0005-0000-0000-000014160000}"/>
    <cellStyle name="Normal 2 7 4 3 2" xfId="7745" xr:uid="{00000000-0005-0000-0000-000015160000}"/>
    <cellStyle name="Normal 2 7 4 4" xfId="7742" xr:uid="{00000000-0005-0000-0000-000016160000}"/>
    <cellStyle name="Normal 2 7 5" xfId="1928" xr:uid="{00000000-0005-0000-0000-000017160000}"/>
    <cellStyle name="Normal 2 7 5 2" xfId="1929" xr:uid="{00000000-0005-0000-0000-000018160000}"/>
    <cellStyle name="Normal 2 7 5 2 2" xfId="1930" xr:uid="{00000000-0005-0000-0000-000019160000}"/>
    <cellStyle name="Normal 2 7 5 2 2 2" xfId="7748" xr:uid="{00000000-0005-0000-0000-00001A160000}"/>
    <cellStyle name="Normal 2 7 5 2 3" xfId="7747" xr:uid="{00000000-0005-0000-0000-00001B160000}"/>
    <cellStyle name="Normal 2 7 5 3" xfId="1931" xr:uid="{00000000-0005-0000-0000-00001C160000}"/>
    <cellStyle name="Normal 2 7 5 3 2" xfId="7749" xr:uid="{00000000-0005-0000-0000-00001D160000}"/>
    <cellStyle name="Normal 2 7 5 4" xfId="7746" xr:uid="{00000000-0005-0000-0000-00001E160000}"/>
    <cellStyle name="Normal 2 7 6" xfId="1932" xr:uid="{00000000-0005-0000-0000-00001F160000}"/>
    <cellStyle name="Normal 2 7 6 2" xfId="1933" xr:uid="{00000000-0005-0000-0000-000020160000}"/>
    <cellStyle name="Normal 2 7 6 2 2" xfId="7751" xr:uid="{00000000-0005-0000-0000-000021160000}"/>
    <cellStyle name="Normal 2 7 6 3" xfId="7750" xr:uid="{00000000-0005-0000-0000-000022160000}"/>
    <cellStyle name="Normal 2 7 7" xfId="1934" xr:uid="{00000000-0005-0000-0000-000023160000}"/>
    <cellStyle name="Normal 2 7 7 2" xfId="1935" xr:uid="{00000000-0005-0000-0000-000024160000}"/>
    <cellStyle name="Normal 2 7 7 2 2" xfId="7753" xr:uid="{00000000-0005-0000-0000-000025160000}"/>
    <cellStyle name="Normal 2 7 7 3" xfId="7752" xr:uid="{00000000-0005-0000-0000-000026160000}"/>
    <cellStyle name="Normal 2 7 8" xfId="1936" xr:uid="{00000000-0005-0000-0000-000027160000}"/>
    <cellStyle name="Normal 2 7 8 2" xfId="1937" xr:uid="{00000000-0005-0000-0000-000028160000}"/>
    <cellStyle name="Normal 2 7 8 2 2" xfId="7755" xr:uid="{00000000-0005-0000-0000-000029160000}"/>
    <cellStyle name="Normal 2 7 8 3" xfId="7754" xr:uid="{00000000-0005-0000-0000-00002A160000}"/>
    <cellStyle name="Normal 2 7 9" xfId="1938" xr:uid="{00000000-0005-0000-0000-00002B160000}"/>
    <cellStyle name="Normal 2 7 9 2" xfId="7756" xr:uid="{00000000-0005-0000-0000-00002C160000}"/>
    <cellStyle name="Normal 2 8" xfId="1939" xr:uid="{00000000-0005-0000-0000-00002D160000}"/>
    <cellStyle name="Normal 2 8 2" xfId="1940" xr:uid="{00000000-0005-0000-0000-00002E160000}"/>
    <cellStyle name="Normal 2 8 2 2" xfId="1941" xr:uid="{00000000-0005-0000-0000-00002F160000}"/>
    <cellStyle name="Normal 2 8 2 2 2" xfId="7759" xr:uid="{00000000-0005-0000-0000-000030160000}"/>
    <cellStyle name="Normal 2 8 2 3" xfId="7758" xr:uid="{00000000-0005-0000-0000-000031160000}"/>
    <cellStyle name="Normal 2 8 3" xfId="1942" xr:uid="{00000000-0005-0000-0000-000032160000}"/>
    <cellStyle name="Normal 2 8 3 2" xfId="7760" xr:uid="{00000000-0005-0000-0000-000033160000}"/>
    <cellStyle name="Normal 2 8 4" xfId="7757" xr:uid="{00000000-0005-0000-0000-000034160000}"/>
    <cellStyle name="Normal 2 9" xfId="1943" xr:uid="{00000000-0005-0000-0000-000035160000}"/>
    <cellStyle name="Normal 2 9 2" xfId="1944" xr:uid="{00000000-0005-0000-0000-000036160000}"/>
    <cellStyle name="Normal 2 9 2 2" xfId="1945" xr:uid="{00000000-0005-0000-0000-000037160000}"/>
    <cellStyle name="Normal 2 9 2 2 2" xfId="7763" xr:uid="{00000000-0005-0000-0000-000038160000}"/>
    <cellStyle name="Normal 2 9 2 3" xfId="7762" xr:uid="{00000000-0005-0000-0000-000039160000}"/>
    <cellStyle name="Normal 2 9 3" xfId="1946" xr:uid="{00000000-0005-0000-0000-00003A160000}"/>
    <cellStyle name="Normal 2 9 3 2" xfId="7764" xr:uid="{00000000-0005-0000-0000-00003B160000}"/>
    <cellStyle name="Normal 2 9 4" xfId="7761" xr:uid="{00000000-0005-0000-0000-00003C160000}"/>
    <cellStyle name="Normal 20" xfId="1947" xr:uid="{00000000-0005-0000-0000-00003D160000}"/>
    <cellStyle name="Normal 21" xfId="1948" xr:uid="{00000000-0005-0000-0000-00003E160000}"/>
    <cellStyle name="Normal 21 2" xfId="1949" xr:uid="{00000000-0005-0000-0000-00003F160000}"/>
    <cellStyle name="Normal 21 3" xfId="1950" xr:uid="{00000000-0005-0000-0000-000040160000}"/>
    <cellStyle name="Normal 21 4" xfId="1951" xr:uid="{00000000-0005-0000-0000-000041160000}"/>
    <cellStyle name="Normal 21 5" xfId="1952" xr:uid="{00000000-0005-0000-0000-000042160000}"/>
    <cellStyle name="Normal 21 6" xfId="1953" xr:uid="{00000000-0005-0000-0000-000043160000}"/>
    <cellStyle name="Normal 21 7" xfId="1954" xr:uid="{00000000-0005-0000-0000-000044160000}"/>
    <cellStyle name="Normal 22" xfId="1955" xr:uid="{00000000-0005-0000-0000-000045160000}"/>
    <cellStyle name="Normal 22 10" xfId="7765" xr:uid="{00000000-0005-0000-0000-000046160000}"/>
    <cellStyle name="Normal 22 2" xfId="1956" xr:uid="{00000000-0005-0000-0000-000047160000}"/>
    <cellStyle name="Normal 22 2 2" xfId="1957" xr:uid="{00000000-0005-0000-0000-000048160000}"/>
    <cellStyle name="Normal 22 2 2 2" xfId="1958" xr:uid="{00000000-0005-0000-0000-000049160000}"/>
    <cellStyle name="Normal 22 2 2 2 2" xfId="7768" xr:uid="{00000000-0005-0000-0000-00004A160000}"/>
    <cellStyle name="Normal 22 2 2 3" xfId="7767" xr:uid="{00000000-0005-0000-0000-00004B160000}"/>
    <cellStyle name="Normal 22 2 3" xfId="1959" xr:uid="{00000000-0005-0000-0000-00004C160000}"/>
    <cellStyle name="Normal 22 2 3 2" xfId="7769" xr:uid="{00000000-0005-0000-0000-00004D160000}"/>
    <cellStyle name="Normal 22 2 4" xfId="7766" xr:uid="{00000000-0005-0000-0000-00004E160000}"/>
    <cellStyle name="Normal 22 3" xfId="1960" xr:uid="{00000000-0005-0000-0000-00004F160000}"/>
    <cellStyle name="Normal 22 3 2" xfId="1961" xr:uid="{00000000-0005-0000-0000-000050160000}"/>
    <cellStyle name="Normal 22 3 2 2" xfId="1962" xr:uid="{00000000-0005-0000-0000-000051160000}"/>
    <cellStyle name="Normal 22 3 2 2 2" xfId="7772" xr:uid="{00000000-0005-0000-0000-000052160000}"/>
    <cellStyle name="Normal 22 3 2 3" xfId="7771" xr:uid="{00000000-0005-0000-0000-000053160000}"/>
    <cellStyle name="Normal 22 3 3" xfId="1963" xr:uid="{00000000-0005-0000-0000-000054160000}"/>
    <cellStyle name="Normal 22 3 3 2" xfId="7773" xr:uid="{00000000-0005-0000-0000-000055160000}"/>
    <cellStyle name="Normal 22 3 4" xfId="7770" xr:uid="{00000000-0005-0000-0000-000056160000}"/>
    <cellStyle name="Normal 22 4" xfId="1964" xr:uid="{00000000-0005-0000-0000-000057160000}"/>
    <cellStyle name="Normal 22 4 2" xfId="1965" xr:uid="{00000000-0005-0000-0000-000058160000}"/>
    <cellStyle name="Normal 22 4 2 2" xfId="1966" xr:uid="{00000000-0005-0000-0000-000059160000}"/>
    <cellStyle name="Normal 22 4 2 2 2" xfId="7776" xr:uid="{00000000-0005-0000-0000-00005A160000}"/>
    <cellStyle name="Normal 22 4 2 3" xfId="7775" xr:uid="{00000000-0005-0000-0000-00005B160000}"/>
    <cellStyle name="Normal 22 4 3" xfId="1967" xr:uid="{00000000-0005-0000-0000-00005C160000}"/>
    <cellStyle name="Normal 22 4 3 2" xfId="7777" xr:uid="{00000000-0005-0000-0000-00005D160000}"/>
    <cellStyle name="Normal 22 4 4" xfId="7774" xr:uid="{00000000-0005-0000-0000-00005E160000}"/>
    <cellStyle name="Normal 22 5" xfId="1968" xr:uid="{00000000-0005-0000-0000-00005F160000}"/>
    <cellStyle name="Normal 22 5 2" xfId="1969" xr:uid="{00000000-0005-0000-0000-000060160000}"/>
    <cellStyle name="Normal 22 5 2 2" xfId="1970" xr:uid="{00000000-0005-0000-0000-000061160000}"/>
    <cellStyle name="Normal 22 5 2 2 2" xfId="7780" xr:uid="{00000000-0005-0000-0000-000062160000}"/>
    <cellStyle name="Normal 22 5 2 3" xfId="7779" xr:uid="{00000000-0005-0000-0000-000063160000}"/>
    <cellStyle name="Normal 22 5 3" xfId="1971" xr:uid="{00000000-0005-0000-0000-000064160000}"/>
    <cellStyle name="Normal 22 5 3 2" xfId="7781" xr:uid="{00000000-0005-0000-0000-000065160000}"/>
    <cellStyle name="Normal 22 5 4" xfId="7778" xr:uid="{00000000-0005-0000-0000-000066160000}"/>
    <cellStyle name="Normal 22 6" xfId="1972" xr:uid="{00000000-0005-0000-0000-000067160000}"/>
    <cellStyle name="Normal 22 6 2" xfId="1973" xr:uid="{00000000-0005-0000-0000-000068160000}"/>
    <cellStyle name="Normal 22 6 2 2" xfId="7783" xr:uid="{00000000-0005-0000-0000-000069160000}"/>
    <cellStyle name="Normal 22 6 3" xfId="7782" xr:uid="{00000000-0005-0000-0000-00006A160000}"/>
    <cellStyle name="Normal 22 7" xfId="1974" xr:uid="{00000000-0005-0000-0000-00006B160000}"/>
    <cellStyle name="Normal 22 7 2" xfId="1975" xr:uid="{00000000-0005-0000-0000-00006C160000}"/>
    <cellStyle name="Normal 22 7 2 2" xfId="7785" xr:uid="{00000000-0005-0000-0000-00006D160000}"/>
    <cellStyle name="Normal 22 7 3" xfId="7784" xr:uid="{00000000-0005-0000-0000-00006E160000}"/>
    <cellStyle name="Normal 22 8" xfId="1976" xr:uid="{00000000-0005-0000-0000-00006F160000}"/>
    <cellStyle name="Normal 22 8 2" xfId="1977" xr:uid="{00000000-0005-0000-0000-000070160000}"/>
    <cellStyle name="Normal 22 8 2 2" xfId="7787" xr:uid="{00000000-0005-0000-0000-000071160000}"/>
    <cellStyle name="Normal 22 8 3" xfId="7786" xr:uid="{00000000-0005-0000-0000-000072160000}"/>
    <cellStyle name="Normal 22 9" xfId="1978" xr:uid="{00000000-0005-0000-0000-000073160000}"/>
    <cellStyle name="Normal 22 9 2" xfId="7788" xr:uid="{00000000-0005-0000-0000-000074160000}"/>
    <cellStyle name="Normal 23" xfId="1979" xr:uid="{00000000-0005-0000-0000-000075160000}"/>
    <cellStyle name="Normal 23 2" xfId="1980" xr:uid="{00000000-0005-0000-0000-000076160000}"/>
    <cellStyle name="Normal 23 2 2" xfId="1981" xr:uid="{00000000-0005-0000-0000-000077160000}"/>
    <cellStyle name="Normal 23 2 2 2" xfId="1982" xr:uid="{00000000-0005-0000-0000-000078160000}"/>
    <cellStyle name="Normal 23 2 2 2 2" xfId="7791" xr:uid="{00000000-0005-0000-0000-000079160000}"/>
    <cellStyle name="Normal 23 2 2 3" xfId="7790" xr:uid="{00000000-0005-0000-0000-00007A160000}"/>
    <cellStyle name="Normal 23 2 3" xfId="1983" xr:uid="{00000000-0005-0000-0000-00007B160000}"/>
    <cellStyle name="Normal 23 2 3 2" xfId="7792" xr:uid="{00000000-0005-0000-0000-00007C160000}"/>
    <cellStyle name="Normal 23 2 4" xfId="7789" xr:uid="{00000000-0005-0000-0000-00007D160000}"/>
    <cellStyle name="Normal 23 3" xfId="1984" xr:uid="{00000000-0005-0000-0000-00007E160000}"/>
    <cellStyle name="Normal 23 3 2" xfId="1985" xr:uid="{00000000-0005-0000-0000-00007F160000}"/>
    <cellStyle name="Normal 23 3 2 2" xfId="7794" xr:uid="{00000000-0005-0000-0000-000080160000}"/>
    <cellStyle name="Normal 23 3 3" xfId="7793" xr:uid="{00000000-0005-0000-0000-000081160000}"/>
    <cellStyle name="Normal 24" xfId="1986" xr:uid="{00000000-0005-0000-0000-000082160000}"/>
    <cellStyle name="Normal 25" xfId="1987" xr:uid="{00000000-0005-0000-0000-000083160000}"/>
    <cellStyle name="Normal 25 2" xfId="1988" xr:uid="{00000000-0005-0000-0000-000084160000}"/>
    <cellStyle name="Normal 25 2 2" xfId="1989" xr:uid="{00000000-0005-0000-0000-000085160000}"/>
    <cellStyle name="Normal 25 2 2 2" xfId="7797" xr:uid="{00000000-0005-0000-0000-000086160000}"/>
    <cellStyle name="Normal 25 2 3" xfId="7796" xr:uid="{00000000-0005-0000-0000-000087160000}"/>
    <cellStyle name="Normal 25 3" xfId="1990" xr:uid="{00000000-0005-0000-0000-000088160000}"/>
    <cellStyle name="Normal 25 3 2" xfId="7798" xr:uid="{00000000-0005-0000-0000-000089160000}"/>
    <cellStyle name="Normal 25 4" xfId="7795" xr:uid="{00000000-0005-0000-0000-00008A160000}"/>
    <cellStyle name="Normal 26" xfId="1991" xr:uid="{00000000-0005-0000-0000-00008B160000}"/>
    <cellStyle name="Normal 26 2" xfId="1992" xr:uid="{00000000-0005-0000-0000-00008C160000}"/>
    <cellStyle name="Normal 26 2 2" xfId="1993" xr:uid="{00000000-0005-0000-0000-00008D160000}"/>
    <cellStyle name="Normal 26 2 2 2" xfId="7801" xr:uid="{00000000-0005-0000-0000-00008E160000}"/>
    <cellStyle name="Normal 26 2 3" xfId="7800" xr:uid="{00000000-0005-0000-0000-00008F160000}"/>
    <cellStyle name="Normal 26 3" xfId="1994" xr:uid="{00000000-0005-0000-0000-000090160000}"/>
    <cellStyle name="Normal 26 4" xfId="1995" xr:uid="{00000000-0005-0000-0000-000091160000}"/>
    <cellStyle name="Normal 26 4 2" xfId="1996" xr:uid="{00000000-0005-0000-0000-000092160000}"/>
    <cellStyle name="Normal 26 4 2 2" xfId="7803" xr:uid="{00000000-0005-0000-0000-000093160000}"/>
    <cellStyle name="Normal 26 4 3" xfId="7802" xr:uid="{00000000-0005-0000-0000-000094160000}"/>
    <cellStyle name="Normal 26 5" xfId="1997" xr:uid="{00000000-0005-0000-0000-000095160000}"/>
    <cellStyle name="Normal 26 5 2" xfId="7804" xr:uid="{00000000-0005-0000-0000-000096160000}"/>
    <cellStyle name="Normal 26 6" xfId="7799" xr:uid="{00000000-0005-0000-0000-000097160000}"/>
    <cellStyle name="Normal 27" xfId="1998" xr:uid="{00000000-0005-0000-0000-000098160000}"/>
    <cellStyle name="Normal 27 2" xfId="1999" xr:uid="{00000000-0005-0000-0000-000099160000}"/>
    <cellStyle name="Normal 27 3" xfId="2000" xr:uid="{00000000-0005-0000-0000-00009A160000}"/>
    <cellStyle name="Normal 27 3 2" xfId="7806" xr:uid="{00000000-0005-0000-0000-00009B160000}"/>
    <cellStyle name="Normal 27 4" xfId="7805" xr:uid="{00000000-0005-0000-0000-00009C160000}"/>
    <cellStyle name="Normal 28" xfId="2001" xr:uid="{00000000-0005-0000-0000-00009D160000}"/>
    <cellStyle name="Normal 28 2" xfId="2002" xr:uid="{00000000-0005-0000-0000-00009E160000}"/>
    <cellStyle name="Normal 28 3" xfId="2003" xr:uid="{00000000-0005-0000-0000-00009F160000}"/>
    <cellStyle name="Normal 28 4" xfId="2004" xr:uid="{00000000-0005-0000-0000-0000A0160000}"/>
    <cellStyle name="Normal 28 5" xfId="2005" xr:uid="{00000000-0005-0000-0000-0000A1160000}"/>
    <cellStyle name="Normal 28 6" xfId="2006" xr:uid="{00000000-0005-0000-0000-0000A2160000}"/>
    <cellStyle name="Normal 28 6 2" xfId="2007" xr:uid="{00000000-0005-0000-0000-0000A3160000}"/>
    <cellStyle name="Normal 28 6 2 2" xfId="7808" xr:uid="{00000000-0005-0000-0000-0000A4160000}"/>
    <cellStyle name="Normal 28 6 3" xfId="7807" xr:uid="{00000000-0005-0000-0000-0000A5160000}"/>
    <cellStyle name="Normal 29" xfId="2008" xr:uid="{00000000-0005-0000-0000-0000A6160000}"/>
    <cellStyle name="Normal 29 2" xfId="2009" xr:uid="{00000000-0005-0000-0000-0000A7160000}"/>
    <cellStyle name="Normal 29 2 2" xfId="7810" xr:uid="{00000000-0005-0000-0000-0000A8160000}"/>
    <cellStyle name="Normal 29 3" xfId="7809" xr:uid="{00000000-0005-0000-0000-0000A9160000}"/>
    <cellStyle name="Normal 3" xfId="2010" xr:uid="{00000000-0005-0000-0000-0000AA160000}"/>
    <cellStyle name="Normal 3 2" xfId="2011" xr:uid="{00000000-0005-0000-0000-0000AB160000}"/>
    <cellStyle name="Normal 3 2 2" xfId="2012" xr:uid="{00000000-0005-0000-0000-0000AC160000}"/>
    <cellStyle name="Normal 3 2 2 2" xfId="3897" xr:uid="{00000000-0005-0000-0000-0000AD160000}"/>
    <cellStyle name="Normal 3 2 2 3" xfId="5432" xr:uid="{00000000-0005-0000-0000-0000AE160000}"/>
    <cellStyle name="Normal 3 2 2 4" xfId="3878" xr:uid="{00000000-0005-0000-0000-0000AF160000}"/>
    <cellStyle name="Normal 3 2 2 4 2" xfId="5878" xr:uid="{00000000-0005-0000-0000-0000B0160000}"/>
    <cellStyle name="Normal 3 2 2 5" xfId="5866" xr:uid="{00000000-0005-0000-0000-0000B1160000}"/>
    <cellStyle name="Normal 3 2 2 6" xfId="3849" xr:uid="{00000000-0005-0000-0000-0000B2160000}"/>
    <cellStyle name="Normal 3 2 3" xfId="3859" xr:uid="{00000000-0005-0000-0000-0000B3160000}"/>
    <cellStyle name="Normal 3 2 3 2" xfId="3898" xr:uid="{00000000-0005-0000-0000-0000B4160000}"/>
    <cellStyle name="Normal 3 2 4" xfId="3886" xr:uid="{00000000-0005-0000-0000-0000B5160000}"/>
    <cellStyle name="Normal 3 2 4 2" xfId="3896" xr:uid="{00000000-0005-0000-0000-0000B6160000}"/>
    <cellStyle name="Normal 3 2 5" xfId="3906" xr:uid="{00000000-0005-0000-0000-0000B7160000}"/>
    <cellStyle name="Normal 3 2 5 2" xfId="5887" xr:uid="{00000000-0005-0000-0000-0000B8160000}"/>
    <cellStyle name="Normal 3 2 6" xfId="3890" xr:uid="{00000000-0005-0000-0000-0000B9160000}"/>
    <cellStyle name="Normal 3 2 7" xfId="3837" xr:uid="{00000000-0005-0000-0000-0000BA160000}"/>
    <cellStyle name="Normal 3 3" xfId="2013" xr:uid="{00000000-0005-0000-0000-0000BB160000}"/>
    <cellStyle name="Normal 3 3 2" xfId="2014" xr:uid="{00000000-0005-0000-0000-0000BC160000}"/>
    <cellStyle name="Normal 3 3 3" xfId="3887" xr:uid="{00000000-0005-0000-0000-0000BD160000}"/>
    <cellStyle name="Normal 3 4" xfId="2015" xr:uid="{00000000-0005-0000-0000-0000BE160000}"/>
    <cellStyle name="Normal 3 4 2" xfId="2016" xr:uid="{00000000-0005-0000-0000-0000BF160000}"/>
    <cellStyle name="Normal 3 4 3" xfId="5433" xr:uid="{00000000-0005-0000-0000-0000C0160000}"/>
    <cellStyle name="Normal 3 4 4" xfId="5886" xr:uid="{00000000-0005-0000-0000-0000C1160000}"/>
    <cellStyle name="Normal 3 4 5" xfId="3902" xr:uid="{00000000-0005-0000-0000-0000C2160000}"/>
    <cellStyle name="Normal 30" xfId="2017" xr:uid="{00000000-0005-0000-0000-0000C3160000}"/>
    <cellStyle name="Normal 31" xfId="2018" xr:uid="{00000000-0005-0000-0000-0000C4160000}"/>
    <cellStyle name="Normal 31 2" xfId="2019" xr:uid="{00000000-0005-0000-0000-0000C5160000}"/>
    <cellStyle name="Normal 31 2 2" xfId="7812" xr:uid="{00000000-0005-0000-0000-0000C6160000}"/>
    <cellStyle name="Normal 31 3" xfId="5434" xr:uid="{00000000-0005-0000-0000-0000C7160000}"/>
    <cellStyle name="Normal 31 3 2" xfId="7811" xr:uid="{00000000-0005-0000-0000-0000C8160000}"/>
    <cellStyle name="Normal 31 4" xfId="3838" xr:uid="{00000000-0005-0000-0000-0000C9160000}"/>
    <cellStyle name="Normal 32" xfId="2020" xr:uid="{00000000-0005-0000-0000-0000CA160000}"/>
    <cellStyle name="Normal 32 2" xfId="2021" xr:uid="{00000000-0005-0000-0000-0000CB160000}"/>
    <cellStyle name="Normal 32 2 2" xfId="7814" xr:uid="{00000000-0005-0000-0000-0000CC160000}"/>
    <cellStyle name="Normal 32 3" xfId="5435" xr:uid="{00000000-0005-0000-0000-0000CD160000}"/>
    <cellStyle name="Normal 32 3 2" xfId="7813" xr:uid="{00000000-0005-0000-0000-0000CE160000}"/>
    <cellStyle name="Normal 32 4" xfId="3842" xr:uid="{00000000-0005-0000-0000-0000CF160000}"/>
    <cellStyle name="Normal 33" xfId="2022" xr:uid="{00000000-0005-0000-0000-0000D0160000}"/>
    <cellStyle name="Normal 33 2" xfId="2023" xr:uid="{00000000-0005-0000-0000-0000D1160000}"/>
    <cellStyle name="Normal 33 2 2" xfId="7816" xr:uid="{00000000-0005-0000-0000-0000D2160000}"/>
    <cellStyle name="Normal 33 3" xfId="7815" xr:uid="{00000000-0005-0000-0000-0000D3160000}"/>
    <cellStyle name="Normal 34" xfId="2024" xr:uid="{00000000-0005-0000-0000-0000D4160000}"/>
    <cellStyle name="Normal 35" xfId="2025" xr:uid="{00000000-0005-0000-0000-0000D5160000}"/>
    <cellStyle name="Normal 35 2" xfId="5436" xr:uid="{00000000-0005-0000-0000-0000D6160000}"/>
    <cellStyle name="Normal 35 2 2" xfId="7817" xr:uid="{00000000-0005-0000-0000-0000D7160000}"/>
    <cellStyle name="Normal 35 3" xfId="3843" xr:uid="{00000000-0005-0000-0000-0000D8160000}"/>
    <cellStyle name="Normal 36" xfId="2026" xr:uid="{00000000-0005-0000-0000-0000D9160000}"/>
    <cellStyle name="Normal 36 2" xfId="5437" xr:uid="{00000000-0005-0000-0000-0000DA160000}"/>
    <cellStyle name="Normal 36 2 2" xfId="7818" xr:uid="{00000000-0005-0000-0000-0000DB160000}"/>
    <cellStyle name="Normal 36 3" xfId="3839" xr:uid="{00000000-0005-0000-0000-0000DC160000}"/>
    <cellStyle name="Normal 37" xfId="2027" xr:uid="{00000000-0005-0000-0000-0000DD160000}"/>
    <cellStyle name="Normal 37 2" xfId="5438" xr:uid="{00000000-0005-0000-0000-0000DE160000}"/>
    <cellStyle name="Normal 37 3" xfId="3841" xr:uid="{00000000-0005-0000-0000-0000DF160000}"/>
    <cellStyle name="Normal 38" xfId="2028" xr:uid="{00000000-0005-0000-0000-0000E0160000}"/>
    <cellStyle name="Normal 39" xfId="2029" xr:uid="{00000000-0005-0000-0000-0000E1160000}"/>
    <cellStyle name="Normal 4" xfId="2030" xr:uid="{00000000-0005-0000-0000-0000E2160000}"/>
    <cellStyle name="Normal 4 10" xfId="2031" xr:uid="{00000000-0005-0000-0000-0000E3160000}"/>
    <cellStyle name="Normal 4 10 2" xfId="2032" xr:uid="{00000000-0005-0000-0000-0000E4160000}"/>
    <cellStyle name="Normal 4 10 2 2" xfId="7821" xr:uid="{00000000-0005-0000-0000-0000E5160000}"/>
    <cellStyle name="Normal 4 10 3" xfId="7820" xr:uid="{00000000-0005-0000-0000-0000E6160000}"/>
    <cellStyle name="Normal 4 11" xfId="2033" xr:uid="{00000000-0005-0000-0000-0000E7160000}"/>
    <cellStyle name="Normal 4 11 2" xfId="2034" xr:uid="{00000000-0005-0000-0000-0000E8160000}"/>
    <cellStyle name="Normal 4 11 2 2" xfId="7823" xr:uid="{00000000-0005-0000-0000-0000E9160000}"/>
    <cellStyle name="Normal 4 11 3" xfId="7822" xr:uid="{00000000-0005-0000-0000-0000EA160000}"/>
    <cellStyle name="Normal 4 12" xfId="2035" xr:uid="{00000000-0005-0000-0000-0000EB160000}"/>
    <cellStyle name="Normal 4 12 2" xfId="2036" xr:uid="{00000000-0005-0000-0000-0000EC160000}"/>
    <cellStyle name="Normal 4 12 2 2" xfId="7825" xr:uid="{00000000-0005-0000-0000-0000ED160000}"/>
    <cellStyle name="Normal 4 12 3" xfId="7824" xr:uid="{00000000-0005-0000-0000-0000EE160000}"/>
    <cellStyle name="Normal 4 13" xfId="2037" xr:uid="{00000000-0005-0000-0000-0000EF160000}"/>
    <cellStyle name="Normal 4 13 2" xfId="7826" xr:uid="{00000000-0005-0000-0000-0000F0160000}"/>
    <cellStyle name="Normal 4 14" xfId="5439" xr:uid="{00000000-0005-0000-0000-0000F1160000}"/>
    <cellStyle name="Normal 4 14 2" xfId="7819" xr:uid="{00000000-0005-0000-0000-0000F2160000}"/>
    <cellStyle name="Normal 4 15" xfId="3850" xr:uid="{00000000-0005-0000-0000-0000F3160000}"/>
    <cellStyle name="Normal 4 2" xfId="2038" xr:uid="{00000000-0005-0000-0000-0000F4160000}"/>
    <cellStyle name="Normal 4 2 10" xfId="2039" xr:uid="{00000000-0005-0000-0000-0000F5160000}"/>
    <cellStyle name="Normal 4 2 10 2" xfId="2040" xr:uid="{00000000-0005-0000-0000-0000F6160000}"/>
    <cellStyle name="Normal 4 2 10 2 2" xfId="7829" xr:uid="{00000000-0005-0000-0000-0000F7160000}"/>
    <cellStyle name="Normal 4 2 10 3" xfId="7828" xr:uid="{00000000-0005-0000-0000-0000F8160000}"/>
    <cellStyle name="Normal 4 2 11" xfId="2041" xr:uid="{00000000-0005-0000-0000-0000F9160000}"/>
    <cellStyle name="Normal 4 2 11 2" xfId="2042" xr:uid="{00000000-0005-0000-0000-0000FA160000}"/>
    <cellStyle name="Normal 4 2 11 2 2" xfId="7831" xr:uid="{00000000-0005-0000-0000-0000FB160000}"/>
    <cellStyle name="Normal 4 2 11 3" xfId="7830" xr:uid="{00000000-0005-0000-0000-0000FC160000}"/>
    <cellStyle name="Normal 4 2 12" xfId="2043" xr:uid="{00000000-0005-0000-0000-0000FD160000}"/>
    <cellStyle name="Normal 4 2 12 2" xfId="7832" xr:uid="{00000000-0005-0000-0000-0000FE160000}"/>
    <cellStyle name="Normal 4 2 13" xfId="5440" xr:uid="{00000000-0005-0000-0000-0000FF160000}"/>
    <cellStyle name="Normal 4 2 13 2" xfId="7827" xr:uid="{00000000-0005-0000-0000-000000170000}"/>
    <cellStyle name="Normal 4 2 14" xfId="3900" xr:uid="{00000000-0005-0000-0000-000001170000}"/>
    <cellStyle name="Normal 4 2 2" xfId="2044" xr:uid="{00000000-0005-0000-0000-000002170000}"/>
    <cellStyle name="Normal 4 2 2 10" xfId="7833" xr:uid="{00000000-0005-0000-0000-000003170000}"/>
    <cellStyle name="Normal 4 2 2 2" xfId="2045" xr:uid="{00000000-0005-0000-0000-000004170000}"/>
    <cellStyle name="Normal 4 2 2 2 2" xfId="2046" xr:uid="{00000000-0005-0000-0000-000005170000}"/>
    <cellStyle name="Normal 4 2 2 2 2 2" xfId="2047" xr:uid="{00000000-0005-0000-0000-000006170000}"/>
    <cellStyle name="Normal 4 2 2 2 2 2 2" xfId="7836" xr:uid="{00000000-0005-0000-0000-000007170000}"/>
    <cellStyle name="Normal 4 2 2 2 2 3" xfId="7835" xr:uid="{00000000-0005-0000-0000-000008170000}"/>
    <cellStyle name="Normal 4 2 2 2 3" xfId="2048" xr:uid="{00000000-0005-0000-0000-000009170000}"/>
    <cellStyle name="Normal 4 2 2 2 3 2" xfId="7837" xr:uid="{00000000-0005-0000-0000-00000A170000}"/>
    <cellStyle name="Normal 4 2 2 2 4" xfId="7834" xr:uid="{00000000-0005-0000-0000-00000B170000}"/>
    <cellStyle name="Normal 4 2 2 3" xfId="2049" xr:uid="{00000000-0005-0000-0000-00000C170000}"/>
    <cellStyle name="Normal 4 2 2 3 2" xfId="2050" xr:uid="{00000000-0005-0000-0000-00000D170000}"/>
    <cellStyle name="Normal 4 2 2 3 2 2" xfId="2051" xr:uid="{00000000-0005-0000-0000-00000E170000}"/>
    <cellStyle name="Normal 4 2 2 3 2 2 2" xfId="7840" xr:uid="{00000000-0005-0000-0000-00000F170000}"/>
    <cellStyle name="Normal 4 2 2 3 2 3" xfId="7839" xr:uid="{00000000-0005-0000-0000-000010170000}"/>
    <cellStyle name="Normal 4 2 2 3 3" xfId="2052" xr:uid="{00000000-0005-0000-0000-000011170000}"/>
    <cellStyle name="Normal 4 2 2 3 3 2" xfId="7841" xr:uid="{00000000-0005-0000-0000-000012170000}"/>
    <cellStyle name="Normal 4 2 2 3 4" xfId="7838" xr:uid="{00000000-0005-0000-0000-000013170000}"/>
    <cellStyle name="Normal 4 2 2 4" xfId="2053" xr:uid="{00000000-0005-0000-0000-000014170000}"/>
    <cellStyle name="Normal 4 2 2 4 2" xfId="2054" xr:uid="{00000000-0005-0000-0000-000015170000}"/>
    <cellStyle name="Normal 4 2 2 4 2 2" xfId="2055" xr:uid="{00000000-0005-0000-0000-000016170000}"/>
    <cellStyle name="Normal 4 2 2 4 2 2 2" xfId="7844" xr:uid="{00000000-0005-0000-0000-000017170000}"/>
    <cellStyle name="Normal 4 2 2 4 2 3" xfId="7843" xr:uid="{00000000-0005-0000-0000-000018170000}"/>
    <cellStyle name="Normal 4 2 2 4 3" xfId="2056" xr:uid="{00000000-0005-0000-0000-000019170000}"/>
    <cellStyle name="Normal 4 2 2 4 3 2" xfId="7845" xr:uid="{00000000-0005-0000-0000-00001A170000}"/>
    <cellStyle name="Normal 4 2 2 4 4" xfId="7842" xr:uid="{00000000-0005-0000-0000-00001B170000}"/>
    <cellStyle name="Normal 4 2 2 5" xfId="2057" xr:uid="{00000000-0005-0000-0000-00001C170000}"/>
    <cellStyle name="Normal 4 2 2 5 2" xfId="2058" xr:uid="{00000000-0005-0000-0000-00001D170000}"/>
    <cellStyle name="Normal 4 2 2 5 2 2" xfId="2059" xr:uid="{00000000-0005-0000-0000-00001E170000}"/>
    <cellStyle name="Normal 4 2 2 5 2 2 2" xfId="7848" xr:uid="{00000000-0005-0000-0000-00001F170000}"/>
    <cellStyle name="Normal 4 2 2 5 2 3" xfId="7847" xr:uid="{00000000-0005-0000-0000-000020170000}"/>
    <cellStyle name="Normal 4 2 2 5 3" xfId="2060" xr:uid="{00000000-0005-0000-0000-000021170000}"/>
    <cellStyle name="Normal 4 2 2 5 3 2" xfId="7849" xr:uid="{00000000-0005-0000-0000-000022170000}"/>
    <cellStyle name="Normal 4 2 2 5 4" xfId="7846" xr:uid="{00000000-0005-0000-0000-000023170000}"/>
    <cellStyle name="Normal 4 2 2 6" xfId="2061" xr:uid="{00000000-0005-0000-0000-000024170000}"/>
    <cellStyle name="Normal 4 2 2 6 2" xfId="2062" xr:uid="{00000000-0005-0000-0000-000025170000}"/>
    <cellStyle name="Normal 4 2 2 6 2 2" xfId="7851" xr:uid="{00000000-0005-0000-0000-000026170000}"/>
    <cellStyle name="Normal 4 2 2 6 3" xfId="7850" xr:uid="{00000000-0005-0000-0000-000027170000}"/>
    <cellStyle name="Normal 4 2 2 7" xfId="2063" xr:uid="{00000000-0005-0000-0000-000028170000}"/>
    <cellStyle name="Normal 4 2 2 7 2" xfId="2064" xr:uid="{00000000-0005-0000-0000-000029170000}"/>
    <cellStyle name="Normal 4 2 2 7 2 2" xfId="7853" xr:uid="{00000000-0005-0000-0000-00002A170000}"/>
    <cellStyle name="Normal 4 2 2 7 3" xfId="7852" xr:uid="{00000000-0005-0000-0000-00002B170000}"/>
    <cellStyle name="Normal 4 2 2 8" xfId="2065" xr:uid="{00000000-0005-0000-0000-00002C170000}"/>
    <cellStyle name="Normal 4 2 2 8 2" xfId="2066" xr:uid="{00000000-0005-0000-0000-00002D170000}"/>
    <cellStyle name="Normal 4 2 2 8 2 2" xfId="7855" xr:uid="{00000000-0005-0000-0000-00002E170000}"/>
    <cellStyle name="Normal 4 2 2 8 3" xfId="7854" xr:uid="{00000000-0005-0000-0000-00002F170000}"/>
    <cellStyle name="Normal 4 2 2 9" xfId="2067" xr:uid="{00000000-0005-0000-0000-000030170000}"/>
    <cellStyle name="Normal 4 2 2 9 2" xfId="7856" xr:uid="{00000000-0005-0000-0000-000031170000}"/>
    <cellStyle name="Normal 4 2 3" xfId="2068" xr:uid="{00000000-0005-0000-0000-000032170000}"/>
    <cellStyle name="Normal 4 2 3 10" xfId="7857" xr:uid="{00000000-0005-0000-0000-000033170000}"/>
    <cellStyle name="Normal 4 2 3 2" xfId="2069" xr:uid="{00000000-0005-0000-0000-000034170000}"/>
    <cellStyle name="Normal 4 2 3 2 2" xfId="2070" xr:uid="{00000000-0005-0000-0000-000035170000}"/>
    <cellStyle name="Normal 4 2 3 2 2 2" xfId="2071" xr:uid="{00000000-0005-0000-0000-000036170000}"/>
    <cellStyle name="Normal 4 2 3 2 2 2 2" xfId="7860" xr:uid="{00000000-0005-0000-0000-000037170000}"/>
    <cellStyle name="Normal 4 2 3 2 2 3" xfId="7859" xr:uid="{00000000-0005-0000-0000-000038170000}"/>
    <cellStyle name="Normal 4 2 3 2 3" xfId="2072" xr:uid="{00000000-0005-0000-0000-000039170000}"/>
    <cellStyle name="Normal 4 2 3 2 3 2" xfId="7861" xr:uid="{00000000-0005-0000-0000-00003A170000}"/>
    <cellStyle name="Normal 4 2 3 2 4" xfId="7858" xr:uid="{00000000-0005-0000-0000-00003B170000}"/>
    <cellStyle name="Normal 4 2 3 3" xfId="2073" xr:uid="{00000000-0005-0000-0000-00003C170000}"/>
    <cellStyle name="Normal 4 2 3 3 2" xfId="2074" xr:uid="{00000000-0005-0000-0000-00003D170000}"/>
    <cellStyle name="Normal 4 2 3 3 2 2" xfId="2075" xr:uid="{00000000-0005-0000-0000-00003E170000}"/>
    <cellStyle name="Normal 4 2 3 3 2 2 2" xfId="7864" xr:uid="{00000000-0005-0000-0000-00003F170000}"/>
    <cellStyle name="Normal 4 2 3 3 2 3" xfId="7863" xr:uid="{00000000-0005-0000-0000-000040170000}"/>
    <cellStyle name="Normal 4 2 3 3 3" xfId="2076" xr:uid="{00000000-0005-0000-0000-000041170000}"/>
    <cellStyle name="Normal 4 2 3 3 3 2" xfId="7865" xr:uid="{00000000-0005-0000-0000-000042170000}"/>
    <cellStyle name="Normal 4 2 3 3 4" xfId="7862" xr:uid="{00000000-0005-0000-0000-000043170000}"/>
    <cellStyle name="Normal 4 2 3 4" xfId="2077" xr:uid="{00000000-0005-0000-0000-000044170000}"/>
    <cellStyle name="Normal 4 2 3 4 2" xfId="2078" xr:uid="{00000000-0005-0000-0000-000045170000}"/>
    <cellStyle name="Normal 4 2 3 4 2 2" xfId="2079" xr:uid="{00000000-0005-0000-0000-000046170000}"/>
    <cellStyle name="Normal 4 2 3 4 2 2 2" xfId="7868" xr:uid="{00000000-0005-0000-0000-000047170000}"/>
    <cellStyle name="Normal 4 2 3 4 2 3" xfId="7867" xr:uid="{00000000-0005-0000-0000-000048170000}"/>
    <cellStyle name="Normal 4 2 3 4 3" xfId="2080" xr:uid="{00000000-0005-0000-0000-000049170000}"/>
    <cellStyle name="Normal 4 2 3 4 3 2" xfId="7869" xr:uid="{00000000-0005-0000-0000-00004A170000}"/>
    <cellStyle name="Normal 4 2 3 4 4" xfId="7866" xr:uid="{00000000-0005-0000-0000-00004B170000}"/>
    <cellStyle name="Normal 4 2 3 5" xfId="2081" xr:uid="{00000000-0005-0000-0000-00004C170000}"/>
    <cellStyle name="Normal 4 2 3 5 2" xfId="2082" xr:uid="{00000000-0005-0000-0000-00004D170000}"/>
    <cellStyle name="Normal 4 2 3 5 2 2" xfId="2083" xr:uid="{00000000-0005-0000-0000-00004E170000}"/>
    <cellStyle name="Normal 4 2 3 5 2 2 2" xfId="7872" xr:uid="{00000000-0005-0000-0000-00004F170000}"/>
    <cellStyle name="Normal 4 2 3 5 2 3" xfId="7871" xr:uid="{00000000-0005-0000-0000-000050170000}"/>
    <cellStyle name="Normal 4 2 3 5 3" xfId="2084" xr:uid="{00000000-0005-0000-0000-000051170000}"/>
    <cellStyle name="Normal 4 2 3 5 3 2" xfId="7873" xr:uid="{00000000-0005-0000-0000-000052170000}"/>
    <cellStyle name="Normal 4 2 3 5 4" xfId="7870" xr:uid="{00000000-0005-0000-0000-000053170000}"/>
    <cellStyle name="Normal 4 2 3 6" xfId="2085" xr:uid="{00000000-0005-0000-0000-000054170000}"/>
    <cellStyle name="Normal 4 2 3 6 2" xfId="2086" xr:uid="{00000000-0005-0000-0000-000055170000}"/>
    <cellStyle name="Normal 4 2 3 6 2 2" xfId="7875" xr:uid="{00000000-0005-0000-0000-000056170000}"/>
    <cellStyle name="Normal 4 2 3 6 3" xfId="7874" xr:uid="{00000000-0005-0000-0000-000057170000}"/>
    <cellStyle name="Normal 4 2 3 7" xfId="2087" xr:uid="{00000000-0005-0000-0000-000058170000}"/>
    <cellStyle name="Normal 4 2 3 7 2" xfId="2088" xr:uid="{00000000-0005-0000-0000-000059170000}"/>
    <cellStyle name="Normal 4 2 3 7 2 2" xfId="7877" xr:uid="{00000000-0005-0000-0000-00005A170000}"/>
    <cellStyle name="Normal 4 2 3 7 3" xfId="7876" xr:uid="{00000000-0005-0000-0000-00005B170000}"/>
    <cellStyle name="Normal 4 2 3 8" xfId="2089" xr:uid="{00000000-0005-0000-0000-00005C170000}"/>
    <cellStyle name="Normal 4 2 3 8 2" xfId="2090" xr:uid="{00000000-0005-0000-0000-00005D170000}"/>
    <cellStyle name="Normal 4 2 3 8 2 2" xfId="7879" xr:uid="{00000000-0005-0000-0000-00005E170000}"/>
    <cellStyle name="Normal 4 2 3 8 3" xfId="7878" xr:uid="{00000000-0005-0000-0000-00005F170000}"/>
    <cellStyle name="Normal 4 2 3 9" xfId="2091" xr:uid="{00000000-0005-0000-0000-000060170000}"/>
    <cellStyle name="Normal 4 2 3 9 2" xfId="7880" xr:uid="{00000000-0005-0000-0000-000061170000}"/>
    <cellStyle name="Normal 4 2 4" xfId="2092" xr:uid="{00000000-0005-0000-0000-000062170000}"/>
    <cellStyle name="Normal 4 2 4 10" xfId="7881" xr:uid="{00000000-0005-0000-0000-000063170000}"/>
    <cellStyle name="Normal 4 2 4 2" xfId="2093" xr:uid="{00000000-0005-0000-0000-000064170000}"/>
    <cellStyle name="Normal 4 2 4 2 2" xfId="2094" xr:uid="{00000000-0005-0000-0000-000065170000}"/>
    <cellStyle name="Normal 4 2 4 2 2 2" xfId="2095" xr:uid="{00000000-0005-0000-0000-000066170000}"/>
    <cellStyle name="Normal 4 2 4 2 2 2 2" xfId="7884" xr:uid="{00000000-0005-0000-0000-000067170000}"/>
    <cellStyle name="Normal 4 2 4 2 2 3" xfId="7883" xr:uid="{00000000-0005-0000-0000-000068170000}"/>
    <cellStyle name="Normal 4 2 4 2 3" xfId="2096" xr:uid="{00000000-0005-0000-0000-000069170000}"/>
    <cellStyle name="Normal 4 2 4 2 3 2" xfId="7885" xr:uid="{00000000-0005-0000-0000-00006A170000}"/>
    <cellStyle name="Normal 4 2 4 2 4" xfId="7882" xr:uid="{00000000-0005-0000-0000-00006B170000}"/>
    <cellStyle name="Normal 4 2 4 3" xfId="2097" xr:uid="{00000000-0005-0000-0000-00006C170000}"/>
    <cellStyle name="Normal 4 2 4 3 2" xfId="2098" xr:uid="{00000000-0005-0000-0000-00006D170000}"/>
    <cellStyle name="Normal 4 2 4 3 2 2" xfId="2099" xr:uid="{00000000-0005-0000-0000-00006E170000}"/>
    <cellStyle name="Normal 4 2 4 3 2 2 2" xfId="7888" xr:uid="{00000000-0005-0000-0000-00006F170000}"/>
    <cellStyle name="Normal 4 2 4 3 2 3" xfId="7887" xr:uid="{00000000-0005-0000-0000-000070170000}"/>
    <cellStyle name="Normal 4 2 4 3 3" xfId="2100" xr:uid="{00000000-0005-0000-0000-000071170000}"/>
    <cellStyle name="Normal 4 2 4 3 3 2" xfId="7889" xr:uid="{00000000-0005-0000-0000-000072170000}"/>
    <cellStyle name="Normal 4 2 4 3 4" xfId="7886" xr:uid="{00000000-0005-0000-0000-000073170000}"/>
    <cellStyle name="Normal 4 2 4 4" xfId="2101" xr:uid="{00000000-0005-0000-0000-000074170000}"/>
    <cellStyle name="Normal 4 2 4 4 2" xfId="2102" xr:uid="{00000000-0005-0000-0000-000075170000}"/>
    <cellStyle name="Normal 4 2 4 4 2 2" xfId="2103" xr:uid="{00000000-0005-0000-0000-000076170000}"/>
    <cellStyle name="Normal 4 2 4 4 2 2 2" xfId="7892" xr:uid="{00000000-0005-0000-0000-000077170000}"/>
    <cellStyle name="Normal 4 2 4 4 2 3" xfId="7891" xr:uid="{00000000-0005-0000-0000-000078170000}"/>
    <cellStyle name="Normal 4 2 4 4 3" xfId="2104" xr:uid="{00000000-0005-0000-0000-000079170000}"/>
    <cellStyle name="Normal 4 2 4 4 3 2" xfId="7893" xr:uid="{00000000-0005-0000-0000-00007A170000}"/>
    <cellStyle name="Normal 4 2 4 4 4" xfId="7890" xr:uid="{00000000-0005-0000-0000-00007B170000}"/>
    <cellStyle name="Normal 4 2 4 5" xfId="2105" xr:uid="{00000000-0005-0000-0000-00007C170000}"/>
    <cellStyle name="Normal 4 2 4 5 2" xfId="2106" xr:uid="{00000000-0005-0000-0000-00007D170000}"/>
    <cellStyle name="Normal 4 2 4 5 2 2" xfId="2107" xr:uid="{00000000-0005-0000-0000-00007E170000}"/>
    <cellStyle name="Normal 4 2 4 5 2 2 2" xfId="7896" xr:uid="{00000000-0005-0000-0000-00007F170000}"/>
    <cellStyle name="Normal 4 2 4 5 2 3" xfId="7895" xr:uid="{00000000-0005-0000-0000-000080170000}"/>
    <cellStyle name="Normal 4 2 4 5 3" xfId="2108" xr:uid="{00000000-0005-0000-0000-000081170000}"/>
    <cellStyle name="Normal 4 2 4 5 3 2" xfId="7897" xr:uid="{00000000-0005-0000-0000-000082170000}"/>
    <cellStyle name="Normal 4 2 4 5 4" xfId="7894" xr:uid="{00000000-0005-0000-0000-000083170000}"/>
    <cellStyle name="Normal 4 2 4 6" xfId="2109" xr:uid="{00000000-0005-0000-0000-000084170000}"/>
    <cellStyle name="Normal 4 2 4 6 2" xfId="2110" xr:uid="{00000000-0005-0000-0000-000085170000}"/>
    <cellStyle name="Normal 4 2 4 6 2 2" xfId="7899" xr:uid="{00000000-0005-0000-0000-000086170000}"/>
    <cellStyle name="Normal 4 2 4 6 3" xfId="7898" xr:uid="{00000000-0005-0000-0000-000087170000}"/>
    <cellStyle name="Normal 4 2 4 7" xfId="2111" xr:uid="{00000000-0005-0000-0000-000088170000}"/>
    <cellStyle name="Normal 4 2 4 7 2" xfId="2112" xr:uid="{00000000-0005-0000-0000-000089170000}"/>
    <cellStyle name="Normal 4 2 4 7 2 2" xfId="7901" xr:uid="{00000000-0005-0000-0000-00008A170000}"/>
    <cellStyle name="Normal 4 2 4 7 3" xfId="7900" xr:uid="{00000000-0005-0000-0000-00008B170000}"/>
    <cellStyle name="Normal 4 2 4 8" xfId="2113" xr:uid="{00000000-0005-0000-0000-00008C170000}"/>
    <cellStyle name="Normal 4 2 4 8 2" xfId="2114" xr:uid="{00000000-0005-0000-0000-00008D170000}"/>
    <cellStyle name="Normal 4 2 4 8 2 2" xfId="7903" xr:uid="{00000000-0005-0000-0000-00008E170000}"/>
    <cellStyle name="Normal 4 2 4 8 3" xfId="7902" xr:uid="{00000000-0005-0000-0000-00008F170000}"/>
    <cellStyle name="Normal 4 2 4 9" xfId="2115" xr:uid="{00000000-0005-0000-0000-000090170000}"/>
    <cellStyle name="Normal 4 2 4 9 2" xfId="7904" xr:uid="{00000000-0005-0000-0000-000091170000}"/>
    <cellStyle name="Normal 4 2 5" xfId="2116" xr:uid="{00000000-0005-0000-0000-000092170000}"/>
    <cellStyle name="Normal 4 2 5 2" xfId="2117" xr:uid="{00000000-0005-0000-0000-000093170000}"/>
    <cellStyle name="Normal 4 2 5 2 2" xfId="2118" xr:uid="{00000000-0005-0000-0000-000094170000}"/>
    <cellStyle name="Normal 4 2 5 2 2 2" xfId="7907" xr:uid="{00000000-0005-0000-0000-000095170000}"/>
    <cellStyle name="Normal 4 2 5 2 3" xfId="7906" xr:uid="{00000000-0005-0000-0000-000096170000}"/>
    <cellStyle name="Normal 4 2 5 3" xfId="2119" xr:uid="{00000000-0005-0000-0000-000097170000}"/>
    <cellStyle name="Normal 4 2 5 3 2" xfId="7908" xr:uid="{00000000-0005-0000-0000-000098170000}"/>
    <cellStyle name="Normal 4 2 5 4" xfId="7905" xr:uid="{00000000-0005-0000-0000-000099170000}"/>
    <cellStyle name="Normal 4 2 6" xfId="2120" xr:uid="{00000000-0005-0000-0000-00009A170000}"/>
    <cellStyle name="Normal 4 2 6 2" xfId="2121" xr:uid="{00000000-0005-0000-0000-00009B170000}"/>
    <cellStyle name="Normal 4 2 6 2 2" xfId="2122" xr:uid="{00000000-0005-0000-0000-00009C170000}"/>
    <cellStyle name="Normal 4 2 6 2 2 2" xfId="7911" xr:uid="{00000000-0005-0000-0000-00009D170000}"/>
    <cellStyle name="Normal 4 2 6 2 3" xfId="7910" xr:uid="{00000000-0005-0000-0000-00009E170000}"/>
    <cellStyle name="Normal 4 2 6 3" xfId="2123" xr:uid="{00000000-0005-0000-0000-00009F170000}"/>
    <cellStyle name="Normal 4 2 6 3 2" xfId="7912" xr:uid="{00000000-0005-0000-0000-0000A0170000}"/>
    <cellStyle name="Normal 4 2 6 4" xfId="7909" xr:uid="{00000000-0005-0000-0000-0000A1170000}"/>
    <cellStyle name="Normal 4 2 7" xfId="2124" xr:uid="{00000000-0005-0000-0000-0000A2170000}"/>
    <cellStyle name="Normal 4 2 7 2" xfId="2125" xr:uid="{00000000-0005-0000-0000-0000A3170000}"/>
    <cellStyle name="Normal 4 2 7 2 2" xfId="2126" xr:uid="{00000000-0005-0000-0000-0000A4170000}"/>
    <cellStyle name="Normal 4 2 7 2 2 2" xfId="7915" xr:uid="{00000000-0005-0000-0000-0000A5170000}"/>
    <cellStyle name="Normal 4 2 7 2 3" xfId="7914" xr:uid="{00000000-0005-0000-0000-0000A6170000}"/>
    <cellStyle name="Normal 4 2 7 3" xfId="2127" xr:uid="{00000000-0005-0000-0000-0000A7170000}"/>
    <cellStyle name="Normal 4 2 7 3 2" xfId="7916" xr:uid="{00000000-0005-0000-0000-0000A8170000}"/>
    <cellStyle name="Normal 4 2 7 4" xfId="7913" xr:uid="{00000000-0005-0000-0000-0000A9170000}"/>
    <cellStyle name="Normal 4 2 8" xfId="2128" xr:uid="{00000000-0005-0000-0000-0000AA170000}"/>
    <cellStyle name="Normal 4 2 8 2" xfId="2129" xr:uid="{00000000-0005-0000-0000-0000AB170000}"/>
    <cellStyle name="Normal 4 2 8 2 2" xfId="2130" xr:uid="{00000000-0005-0000-0000-0000AC170000}"/>
    <cellStyle name="Normal 4 2 8 2 2 2" xfId="7919" xr:uid="{00000000-0005-0000-0000-0000AD170000}"/>
    <cellStyle name="Normal 4 2 8 2 3" xfId="7918" xr:uid="{00000000-0005-0000-0000-0000AE170000}"/>
    <cellStyle name="Normal 4 2 8 3" xfId="2131" xr:uid="{00000000-0005-0000-0000-0000AF170000}"/>
    <cellStyle name="Normal 4 2 8 3 2" xfId="7920" xr:uid="{00000000-0005-0000-0000-0000B0170000}"/>
    <cellStyle name="Normal 4 2 8 4" xfId="7917" xr:uid="{00000000-0005-0000-0000-0000B1170000}"/>
    <cellStyle name="Normal 4 2 9" xfId="2132" xr:uid="{00000000-0005-0000-0000-0000B2170000}"/>
    <cellStyle name="Normal 4 2 9 2" xfId="2133" xr:uid="{00000000-0005-0000-0000-0000B3170000}"/>
    <cellStyle name="Normal 4 2 9 2 2" xfId="7922" xr:uid="{00000000-0005-0000-0000-0000B4170000}"/>
    <cellStyle name="Normal 4 2 9 3" xfId="7921" xr:uid="{00000000-0005-0000-0000-0000B5170000}"/>
    <cellStyle name="Normal 4 3" xfId="2134" xr:uid="{00000000-0005-0000-0000-0000B6170000}"/>
    <cellStyle name="Normal 4 4" xfId="2135" xr:uid="{00000000-0005-0000-0000-0000B7170000}"/>
    <cellStyle name="Normal 4 4 10" xfId="7923" xr:uid="{00000000-0005-0000-0000-0000B8170000}"/>
    <cellStyle name="Normal 4 4 2" xfId="2136" xr:uid="{00000000-0005-0000-0000-0000B9170000}"/>
    <cellStyle name="Normal 4 4 2 2" xfId="2137" xr:uid="{00000000-0005-0000-0000-0000BA170000}"/>
    <cellStyle name="Normal 4 4 2 2 2" xfId="2138" xr:uid="{00000000-0005-0000-0000-0000BB170000}"/>
    <cellStyle name="Normal 4 4 2 2 2 2" xfId="7926" xr:uid="{00000000-0005-0000-0000-0000BC170000}"/>
    <cellStyle name="Normal 4 4 2 2 3" xfId="7925" xr:uid="{00000000-0005-0000-0000-0000BD170000}"/>
    <cellStyle name="Normal 4 4 2 3" xfId="2139" xr:uid="{00000000-0005-0000-0000-0000BE170000}"/>
    <cellStyle name="Normal 4 4 2 3 2" xfId="7927" xr:uid="{00000000-0005-0000-0000-0000BF170000}"/>
    <cellStyle name="Normal 4 4 2 4" xfId="7924" xr:uid="{00000000-0005-0000-0000-0000C0170000}"/>
    <cellStyle name="Normal 4 4 3" xfId="2140" xr:uid="{00000000-0005-0000-0000-0000C1170000}"/>
    <cellStyle name="Normal 4 4 3 2" xfId="2141" xr:uid="{00000000-0005-0000-0000-0000C2170000}"/>
    <cellStyle name="Normal 4 4 3 2 2" xfId="2142" xr:uid="{00000000-0005-0000-0000-0000C3170000}"/>
    <cellStyle name="Normal 4 4 3 2 2 2" xfId="7930" xr:uid="{00000000-0005-0000-0000-0000C4170000}"/>
    <cellStyle name="Normal 4 4 3 2 3" xfId="7929" xr:uid="{00000000-0005-0000-0000-0000C5170000}"/>
    <cellStyle name="Normal 4 4 3 3" xfId="2143" xr:uid="{00000000-0005-0000-0000-0000C6170000}"/>
    <cellStyle name="Normal 4 4 3 3 2" xfId="7931" xr:uid="{00000000-0005-0000-0000-0000C7170000}"/>
    <cellStyle name="Normal 4 4 3 4" xfId="7928" xr:uid="{00000000-0005-0000-0000-0000C8170000}"/>
    <cellStyle name="Normal 4 4 4" xfId="2144" xr:uid="{00000000-0005-0000-0000-0000C9170000}"/>
    <cellStyle name="Normal 4 4 4 2" xfId="2145" xr:uid="{00000000-0005-0000-0000-0000CA170000}"/>
    <cellStyle name="Normal 4 4 4 2 2" xfId="2146" xr:uid="{00000000-0005-0000-0000-0000CB170000}"/>
    <cellStyle name="Normal 4 4 4 2 2 2" xfId="7934" xr:uid="{00000000-0005-0000-0000-0000CC170000}"/>
    <cellStyle name="Normal 4 4 4 2 3" xfId="7933" xr:uid="{00000000-0005-0000-0000-0000CD170000}"/>
    <cellStyle name="Normal 4 4 4 3" xfId="2147" xr:uid="{00000000-0005-0000-0000-0000CE170000}"/>
    <cellStyle name="Normal 4 4 4 3 2" xfId="7935" xr:uid="{00000000-0005-0000-0000-0000CF170000}"/>
    <cellStyle name="Normal 4 4 4 4" xfId="7932" xr:uid="{00000000-0005-0000-0000-0000D0170000}"/>
    <cellStyle name="Normal 4 4 5" xfId="2148" xr:uid="{00000000-0005-0000-0000-0000D1170000}"/>
    <cellStyle name="Normal 4 4 5 2" xfId="2149" xr:uid="{00000000-0005-0000-0000-0000D2170000}"/>
    <cellStyle name="Normal 4 4 5 2 2" xfId="2150" xr:uid="{00000000-0005-0000-0000-0000D3170000}"/>
    <cellStyle name="Normal 4 4 5 2 2 2" xfId="7938" xr:uid="{00000000-0005-0000-0000-0000D4170000}"/>
    <cellStyle name="Normal 4 4 5 2 3" xfId="7937" xr:uid="{00000000-0005-0000-0000-0000D5170000}"/>
    <cellStyle name="Normal 4 4 5 3" xfId="2151" xr:uid="{00000000-0005-0000-0000-0000D6170000}"/>
    <cellStyle name="Normal 4 4 5 3 2" xfId="7939" xr:uid="{00000000-0005-0000-0000-0000D7170000}"/>
    <cellStyle name="Normal 4 4 5 4" xfId="7936" xr:uid="{00000000-0005-0000-0000-0000D8170000}"/>
    <cellStyle name="Normal 4 4 6" xfId="2152" xr:uid="{00000000-0005-0000-0000-0000D9170000}"/>
    <cellStyle name="Normal 4 4 6 2" xfId="2153" xr:uid="{00000000-0005-0000-0000-0000DA170000}"/>
    <cellStyle name="Normal 4 4 6 2 2" xfId="7941" xr:uid="{00000000-0005-0000-0000-0000DB170000}"/>
    <cellStyle name="Normal 4 4 6 3" xfId="7940" xr:uid="{00000000-0005-0000-0000-0000DC170000}"/>
    <cellStyle name="Normal 4 4 7" xfId="2154" xr:uid="{00000000-0005-0000-0000-0000DD170000}"/>
    <cellStyle name="Normal 4 4 7 2" xfId="2155" xr:uid="{00000000-0005-0000-0000-0000DE170000}"/>
    <cellStyle name="Normal 4 4 7 2 2" xfId="7943" xr:uid="{00000000-0005-0000-0000-0000DF170000}"/>
    <cellStyle name="Normal 4 4 7 3" xfId="7942" xr:uid="{00000000-0005-0000-0000-0000E0170000}"/>
    <cellStyle name="Normal 4 4 8" xfId="2156" xr:uid="{00000000-0005-0000-0000-0000E1170000}"/>
    <cellStyle name="Normal 4 4 8 2" xfId="2157" xr:uid="{00000000-0005-0000-0000-0000E2170000}"/>
    <cellStyle name="Normal 4 4 8 2 2" xfId="7945" xr:uid="{00000000-0005-0000-0000-0000E3170000}"/>
    <cellStyle name="Normal 4 4 8 3" xfId="7944" xr:uid="{00000000-0005-0000-0000-0000E4170000}"/>
    <cellStyle name="Normal 4 4 9" xfId="2158" xr:uid="{00000000-0005-0000-0000-0000E5170000}"/>
    <cellStyle name="Normal 4 4 9 2" xfId="7946" xr:uid="{00000000-0005-0000-0000-0000E6170000}"/>
    <cellStyle name="Normal 4 5" xfId="2159" xr:uid="{00000000-0005-0000-0000-0000E7170000}"/>
    <cellStyle name="Normal 4 5 10" xfId="7947" xr:uid="{00000000-0005-0000-0000-0000E8170000}"/>
    <cellStyle name="Normal 4 5 2" xfId="2160" xr:uid="{00000000-0005-0000-0000-0000E9170000}"/>
    <cellStyle name="Normal 4 5 2 2" xfId="2161" xr:uid="{00000000-0005-0000-0000-0000EA170000}"/>
    <cellStyle name="Normal 4 5 2 2 2" xfId="2162" xr:uid="{00000000-0005-0000-0000-0000EB170000}"/>
    <cellStyle name="Normal 4 5 2 2 2 2" xfId="7950" xr:uid="{00000000-0005-0000-0000-0000EC170000}"/>
    <cellStyle name="Normal 4 5 2 2 3" xfId="7949" xr:uid="{00000000-0005-0000-0000-0000ED170000}"/>
    <cellStyle name="Normal 4 5 2 3" xfId="2163" xr:uid="{00000000-0005-0000-0000-0000EE170000}"/>
    <cellStyle name="Normal 4 5 2 3 2" xfId="7951" xr:uid="{00000000-0005-0000-0000-0000EF170000}"/>
    <cellStyle name="Normal 4 5 2 4" xfId="7948" xr:uid="{00000000-0005-0000-0000-0000F0170000}"/>
    <cellStyle name="Normal 4 5 3" xfId="2164" xr:uid="{00000000-0005-0000-0000-0000F1170000}"/>
    <cellStyle name="Normal 4 5 3 2" xfId="2165" xr:uid="{00000000-0005-0000-0000-0000F2170000}"/>
    <cellStyle name="Normal 4 5 3 2 2" xfId="2166" xr:uid="{00000000-0005-0000-0000-0000F3170000}"/>
    <cellStyle name="Normal 4 5 3 2 2 2" xfId="7954" xr:uid="{00000000-0005-0000-0000-0000F4170000}"/>
    <cellStyle name="Normal 4 5 3 2 3" xfId="7953" xr:uid="{00000000-0005-0000-0000-0000F5170000}"/>
    <cellStyle name="Normal 4 5 3 3" xfId="2167" xr:uid="{00000000-0005-0000-0000-0000F6170000}"/>
    <cellStyle name="Normal 4 5 3 3 2" xfId="7955" xr:uid="{00000000-0005-0000-0000-0000F7170000}"/>
    <cellStyle name="Normal 4 5 3 4" xfId="7952" xr:uid="{00000000-0005-0000-0000-0000F8170000}"/>
    <cellStyle name="Normal 4 5 4" xfId="2168" xr:uid="{00000000-0005-0000-0000-0000F9170000}"/>
    <cellStyle name="Normal 4 5 4 2" xfId="2169" xr:uid="{00000000-0005-0000-0000-0000FA170000}"/>
    <cellStyle name="Normal 4 5 4 2 2" xfId="2170" xr:uid="{00000000-0005-0000-0000-0000FB170000}"/>
    <cellStyle name="Normal 4 5 4 2 2 2" xfId="7958" xr:uid="{00000000-0005-0000-0000-0000FC170000}"/>
    <cellStyle name="Normal 4 5 4 2 3" xfId="7957" xr:uid="{00000000-0005-0000-0000-0000FD170000}"/>
    <cellStyle name="Normal 4 5 4 3" xfId="2171" xr:uid="{00000000-0005-0000-0000-0000FE170000}"/>
    <cellStyle name="Normal 4 5 4 3 2" xfId="7959" xr:uid="{00000000-0005-0000-0000-0000FF170000}"/>
    <cellStyle name="Normal 4 5 4 4" xfId="7956" xr:uid="{00000000-0005-0000-0000-000000180000}"/>
    <cellStyle name="Normal 4 5 5" xfId="2172" xr:uid="{00000000-0005-0000-0000-000001180000}"/>
    <cellStyle name="Normal 4 5 5 2" xfId="2173" xr:uid="{00000000-0005-0000-0000-000002180000}"/>
    <cellStyle name="Normal 4 5 5 2 2" xfId="2174" xr:uid="{00000000-0005-0000-0000-000003180000}"/>
    <cellStyle name="Normal 4 5 5 2 2 2" xfId="7962" xr:uid="{00000000-0005-0000-0000-000004180000}"/>
    <cellStyle name="Normal 4 5 5 2 3" xfId="7961" xr:uid="{00000000-0005-0000-0000-000005180000}"/>
    <cellStyle name="Normal 4 5 5 3" xfId="2175" xr:uid="{00000000-0005-0000-0000-000006180000}"/>
    <cellStyle name="Normal 4 5 5 3 2" xfId="7963" xr:uid="{00000000-0005-0000-0000-000007180000}"/>
    <cellStyle name="Normal 4 5 5 4" xfId="7960" xr:uid="{00000000-0005-0000-0000-000008180000}"/>
    <cellStyle name="Normal 4 5 6" xfId="2176" xr:uid="{00000000-0005-0000-0000-000009180000}"/>
    <cellStyle name="Normal 4 5 6 2" xfId="2177" xr:uid="{00000000-0005-0000-0000-00000A180000}"/>
    <cellStyle name="Normal 4 5 6 2 2" xfId="7965" xr:uid="{00000000-0005-0000-0000-00000B180000}"/>
    <cellStyle name="Normal 4 5 6 3" xfId="7964" xr:uid="{00000000-0005-0000-0000-00000C180000}"/>
    <cellStyle name="Normal 4 5 7" xfId="2178" xr:uid="{00000000-0005-0000-0000-00000D180000}"/>
    <cellStyle name="Normal 4 5 7 2" xfId="2179" xr:uid="{00000000-0005-0000-0000-00000E180000}"/>
    <cellStyle name="Normal 4 5 7 2 2" xfId="7967" xr:uid="{00000000-0005-0000-0000-00000F180000}"/>
    <cellStyle name="Normal 4 5 7 3" xfId="7966" xr:uid="{00000000-0005-0000-0000-000010180000}"/>
    <cellStyle name="Normal 4 5 8" xfId="2180" xr:uid="{00000000-0005-0000-0000-000011180000}"/>
    <cellStyle name="Normal 4 5 8 2" xfId="2181" xr:uid="{00000000-0005-0000-0000-000012180000}"/>
    <cellStyle name="Normal 4 5 8 2 2" xfId="7969" xr:uid="{00000000-0005-0000-0000-000013180000}"/>
    <cellStyle name="Normal 4 5 8 3" xfId="7968" xr:uid="{00000000-0005-0000-0000-000014180000}"/>
    <cellStyle name="Normal 4 5 9" xfId="2182" xr:uid="{00000000-0005-0000-0000-000015180000}"/>
    <cellStyle name="Normal 4 5 9 2" xfId="7970" xr:uid="{00000000-0005-0000-0000-000016180000}"/>
    <cellStyle name="Normal 4 6" xfId="2183" xr:uid="{00000000-0005-0000-0000-000017180000}"/>
    <cellStyle name="Normal 4 6 2" xfId="2184" xr:uid="{00000000-0005-0000-0000-000018180000}"/>
    <cellStyle name="Normal 4 6 2 2" xfId="2185" xr:uid="{00000000-0005-0000-0000-000019180000}"/>
    <cellStyle name="Normal 4 6 2 2 2" xfId="7973" xr:uid="{00000000-0005-0000-0000-00001A180000}"/>
    <cellStyle name="Normal 4 6 2 3" xfId="7972" xr:uid="{00000000-0005-0000-0000-00001B180000}"/>
    <cellStyle name="Normal 4 6 3" xfId="2186" xr:uid="{00000000-0005-0000-0000-00001C180000}"/>
    <cellStyle name="Normal 4 6 3 2" xfId="7974" xr:uid="{00000000-0005-0000-0000-00001D180000}"/>
    <cellStyle name="Normal 4 6 4" xfId="7971" xr:uid="{00000000-0005-0000-0000-00001E180000}"/>
    <cellStyle name="Normal 4 7" xfId="2187" xr:uid="{00000000-0005-0000-0000-00001F180000}"/>
    <cellStyle name="Normal 4 7 2" xfId="2188" xr:uid="{00000000-0005-0000-0000-000020180000}"/>
    <cellStyle name="Normal 4 7 2 2" xfId="2189" xr:uid="{00000000-0005-0000-0000-000021180000}"/>
    <cellStyle name="Normal 4 7 2 2 2" xfId="7977" xr:uid="{00000000-0005-0000-0000-000022180000}"/>
    <cellStyle name="Normal 4 7 2 3" xfId="7976" xr:uid="{00000000-0005-0000-0000-000023180000}"/>
    <cellStyle name="Normal 4 7 3" xfId="2190" xr:uid="{00000000-0005-0000-0000-000024180000}"/>
    <cellStyle name="Normal 4 7 3 2" xfId="7978" xr:uid="{00000000-0005-0000-0000-000025180000}"/>
    <cellStyle name="Normal 4 7 4" xfId="7975" xr:uid="{00000000-0005-0000-0000-000026180000}"/>
    <cellStyle name="Normal 4 8" xfId="2191" xr:uid="{00000000-0005-0000-0000-000027180000}"/>
    <cellStyle name="Normal 4 8 2" xfId="2192" xr:uid="{00000000-0005-0000-0000-000028180000}"/>
    <cellStyle name="Normal 4 8 2 2" xfId="2193" xr:uid="{00000000-0005-0000-0000-000029180000}"/>
    <cellStyle name="Normal 4 8 2 2 2" xfId="7981" xr:uid="{00000000-0005-0000-0000-00002A180000}"/>
    <cellStyle name="Normal 4 8 2 3" xfId="7980" xr:uid="{00000000-0005-0000-0000-00002B180000}"/>
    <cellStyle name="Normal 4 8 3" xfId="2194" xr:uid="{00000000-0005-0000-0000-00002C180000}"/>
    <cellStyle name="Normal 4 8 3 2" xfId="7982" xr:uid="{00000000-0005-0000-0000-00002D180000}"/>
    <cellStyle name="Normal 4 8 4" xfId="7979" xr:uid="{00000000-0005-0000-0000-00002E180000}"/>
    <cellStyle name="Normal 4 9" xfId="2195" xr:uid="{00000000-0005-0000-0000-00002F180000}"/>
    <cellStyle name="Normal 4 9 2" xfId="2196" xr:uid="{00000000-0005-0000-0000-000030180000}"/>
    <cellStyle name="Normal 4 9 2 2" xfId="2197" xr:uid="{00000000-0005-0000-0000-000031180000}"/>
    <cellStyle name="Normal 4 9 2 2 2" xfId="7985" xr:uid="{00000000-0005-0000-0000-000032180000}"/>
    <cellStyle name="Normal 4 9 2 3" xfId="7984" xr:uid="{00000000-0005-0000-0000-000033180000}"/>
    <cellStyle name="Normal 4 9 3" xfId="2198" xr:uid="{00000000-0005-0000-0000-000034180000}"/>
    <cellStyle name="Normal 4 9 3 2" xfId="7986" xr:uid="{00000000-0005-0000-0000-000035180000}"/>
    <cellStyle name="Normal 4 9 4" xfId="7983" xr:uid="{00000000-0005-0000-0000-000036180000}"/>
    <cellStyle name="Normal 40" xfId="3844" xr:uid="{00000000-0005-0000-0000-000037180000}"/>
    <cellStyle name="Normal 41" xfId="3845" xr:uid="{00000000-0005-0000-0000-000038180000}"/>
    <cellStyle name="Normal 42" xfId="3840" xr:uid="{00000000-0005-0000-0000-000039180000}"/>
    <cellStyle name="Normal 43" xfId="3846" xr:uid="{00000000-0005-0000-0000-00003A180000}"/>
    <cellStyle name="Normal 44" xfId="3868" xr:uid="{00000000-0005-0000-0000-00003B180000}"/>
    <cellStyle name="Normal 44 2" xfId="5871" xr:uid="{00000000-0005-0000-0000-00003C180000}"/>
    <cellStyle name="Normal 45" xfId="5839" xr:uid="{00000000-0005-0000-0000-00003D180000}"/>
    <cellStyle name="Normal 45 2" xfId="5858" xr:uid="{00000000-0005-0000-0000-00003E180000}"/>
    <cellStyle name="Normal 46" xfId="5840" xr:uid="{00000000-0005-0000-0000-00003F180000}"/>
    <cellStyle name="Normal 47" xfId="5841" xr:uid="{00000000-0005-0000-0000-000040180000}"/>
    <cellStyle name="Normal 48" xfId="5842" xr:uid="{00000000-0005-0000-0000-000041180000}"/>
    <cellStyle name="Normal 49" xfId="5843" xr:uid="{00000000-0005-0000-0000-000042180000}"/>
    <cellStyle name="Normal 5" xfId="2199" xr:uid="{00000000-0005-0000-0000-000043180000}"/>
    <cellStyle name="Normal 5 10" xfId="2200" xr:uid="{00000000-0005-0000-0000-000044180000}"/>
    <cellStyle name="Normal 5 10 2" xfId="2201" xr:uid="{00000000-0005-0000-0000-000045180000}"/>
    <cellStyle name="Normal 5 10 2 2" xfId="7988" xr:uid="{00000000-0005-0000-0000-000046180000}"/>
    <cellStyle name="Normal 5 10 3" xfId="7987" xr:uid="{00000000-0005-0000-0000-000047180000}"/>
    <cellStyle name="Normal 5 11" xfId="2202" xr:uid="{00000000-0005-0000-0000-000048180000}"/>
    <cellStyle name="Normal 5 11 2" xfId="2203" xr:uid="{00000000-0005-0000-0000-000049180000}"/>
    <cellStyle name="Normal 5 11 2 2" xfId="7990" xr:uid="{00000000-0005-0000-0000-00004A180000}"/>
    <cellStyle name="Normal 5 11 3" xfId="7989" xr:uid="{00000000-0005-0000-0000-00004B180000}"/>
    <cellStyle name="Normal 5 12" xfId="2204" xr:uid="{00000000-0005-0000-0000-00004C180000}"/>
    <cellStyle name="Normal 5 12 2" xfId="2205" xr:uid="{00000000-0005-0000-0000-00004D180000}"/>
    <cellStyle name="Normal 5 12 2 2" xfId="7992" xr:uid="{00000000-0005-0000-0000-00004E180000}"/>
    <cellStyle name="Normal 5 12 3" xfId="7991" xr:uid="{00000000-0005-0000-0000-00004F180000}"/>
    <cellStyle name="Normal 5 13" xfId="2206" xr:uid="{00000000-0005-0000-0000-000050180000}"/>
    <cellStyle name="Normal 5 13 2" xfId="7993" xr:uid="{00000000-0005-0000-0000-000051180000}"/>
    <cellStyle name="Normal 5 14" xfId="3873" xr:uid="{00000000-0005-0000-0000-000052180000}"/>
    <cellStyle name="Normal 5 14 2" xfId="5873" xr:uid="{00000000-0005-0000-0000-000053180000}"/>
    <cellStyle name="Normal 5 15" xfId="5861" xr:uid="{00000000-0005-0000-0000-000054180000}"/>
    <cellStyle name="Normal 5 2" xfId="2207" xr:uid="{00000000-0005-0000-0000-000055180000}"/>
    <cellStyle name="Normal 5 2 10" xfId="2208" xr:uid="{00000000-0005-0000-0000-000056180000}"/>
    <cellStyle name="Normal 5 2 10 2" xfId="2209" xr:uid="{00000000-0005-0000-0000-000057180000}"/>
    <cellStyle name="Normal 5 2 10 2 2" xfId="7996" xr:uid="{00000000-0005-0000-0000-000058180000}"/>
    <cellStyle name="Normal 5 2 10 3" xfId="7995" xr:uid="{00000000-0005-0000-0000-000059180000}"/>
    <cellStyle name="Normal 5 2 11" xfId="2210" xr:uid="{00000000-0005-0000-0000-00005A180000}"/>
    <cellStyle name="Normal 5 2 11 2" xfId="2211" xr:uid="{00000000-0005-0000-0000-00005B180000}"/>
    <cellStyle name="Normal 5 2 11 2 2" xfId="7998" xr:uid="{00000000-0005-0000-0000-00005C180000}"/>
    <cellStyle name="Normal 5 2 11 3" xfId="7997" xr:uid="{00000000-0005-0000-0000-00005D180000}"/>
    <cellStyle name="Normal 5 2 12" xfId="2212" xr:uid="{00000000-0005-0000-0000-00005E180000}"/>
    <cellStyle name="Normal 5 2 12 2" xfId="7999" xr:uid="{00000000-0005-0000-0000-00005F180000}"/>
    <cellStyle name="Normal 5 2 13" xfId="5441" xr:uid="{00000000-0005-0000-0000-000060180000}"/>
    <cellStyle name="Normal 5 2 13 2" xfId="7994" xr:uid="{00000000-0005-0000-0000-000061180000}"/>
    <cellStyle name="Normal 5 2 14" xfId="3852" xr:uid="{00000000-0005-0000-0000-000062180000}"/>
    <cellStyle name="Normal 5 2 2" xfId="2213" xr:uid="{00000000-0005-0000-0000-000063180000}"/>
    <cellStyle name="Normal 5 2 2 10" xfId="8000" xr:uid="{00000000-0005-0000-0000-000064180000}"/>
    <cellStyle name="Normal 5 2 2 2" xfId="2214" xr:uid="{00000000-0005-0000-0000-000065180000}"/>
    <cellStyle name="Normal 5 2 2 2 2" xfId="2215" xr:uid="{00000000-0005-0000-0000-000066180000}"/>
    <cellStyle name="Normal 5 2 2 2 2 2" xfId="2216" xr:uid="{00000000-0005-0000-0000-000067180000}"/>
    <cellStyle name="Normal 5 2 2 2 2 2 2" xfId="8003" xr:uid="{00000000-0005-0000-0000-000068180000}"/>
    <cellStyle name="Normal 5 2 2 2 2 3" xfId="8002" xr:uid="{00000000-0005-0000-0000-000069180000}"/>
    <cellStyle name="Normal 5 2 2 2 3" xfId="2217" xr:uid="{00000000-0005-0000-0000-00006A180000}"/>
    <cellStyle name="Normal 5 2 2 2 3 2" xfId="8004" xr:uid="{00000000-0005-0000-0000-00006B180000}"/>
    <cellStyle name="Normal 5 2 2 2 4" xfId="8001" xr:uid="{00000000-0005-0000-0000-00006C180000}"/>
    <cellStyle name="Normal 5 2 2 3" xfId="2218" xr:uid="{00000000-0005-0000-0000-00006D180000}"/>
    <cellStyle name="Normal 5 2 2 3 2" xfId="2219" xr:uid="{00000000-0005-0000-0000-00006E180000}"/>
    <cellStyle name="Normal 5 2 2 3 2 2" xfId="2220" xr:uid="{00000000-0005-0000-0000-00006F180000}"/>
    <cellStyle name="Normal 5 2 2 3 2 2 2" xfId="8007" xr:uid="{00000000-0005-0000-0000-000070180000}"/>
    <cellStyle name="Normal 5 2 2 3 2 3" xfId="8006" xr:uid="{00000000-0005-0000-0000-000071180000}"/>
    <cellStyle name="Normal 5 2 2 3 3" xfId="2221" xr:uid="{00000000-0005-0000-0000-000072180000}"/>
    <cellStyle name="Normal 5 2 2 3 3 2" xfId="8008" xr:uid="{00000000-0005-0000-0000-000073180000}"/>
    <cellStyle name="Normal 5 2 2 3 4" xfId="8005" xr:uid="{00000000-0005-0000-0000-000074180000}"/>
    <cellStyle name="Normal 5 2 2 4" xfId="2222" xr:uid="{00000000-0005-0000-0000-000075180000}"/>
    <cellStyle name="Normal 5 2 2 4 2" xfId="2223" xr:uid="{00000000-0005-0000-0000-000076180000}"/>
    <cellStyle name="Normal 5 2 2 4 2 2" xfId="2224" xr:uid="{00000000-0005-0000-0000-000077180000}"/>
    <cellStyle name="Normal 5 2 2 4 2 2 2" xfId="8011" xr:uid="{00000000-0005-0000-0000-000078180000}"/>
    <cellStyle name="Normal 5 2 2 4 2 3" xfId="8010" xr:uid="{00000000-0005-0000-0000-000079180000}"/>
    <cellStyle name="Normal 5 2 2 4 3" xfId="2225" xr:uid="{00000000-0005-0000-0000-00007A180000}"/>
    <cellStyle name="Normal 5 2 2 4 3 2" xfId="8012" xr:uid="{00000000-0005-0000-0000-00007B180000}"/>
    <cellStyle name="Normal 5 2 2 4 4" xfId="8009" xr:uid="{00000000-0005-0000-0000-00007C180000}"/>
    <cellStyle name="Normal 5 2 2 5" xfId="2226" xr:uid="{00000000-0005-0000-0000-00007D180000}"/>
    <cellStyle name="Normal 5 2 2 5 2" xfId="2227" xr:uid="{00000000-0005-0000-0000-00007E180000}"/>
    <cellStyle name="Normal 5 2 2 5 2 2" xfId="2228" xr:uid="{00000000-0005-0000-0000-00007F180000}"/>
    <cellStyle name="Normal 5 2 2 5 2 2 2" xfId="8015" xr:uid="{00000000-0005-0000-0000-000080180000}"/>
    <cellStyle name="Normal 5 2 2 5 2 3" xfId="8014" xr:uid="{00000000-0005-0000-0000-000081180000}"/>
    <cellStyle name="Normal 5 2 2 5 3" xfId="2229" xr:uid="{00000000-0005-0000-0000-000082180000}"/>
    <cellStyle name="Normal 5 2 2 5 3 2" xfId="8016" xr:uid="{00000000-0005-0000-0000-000083180000}"/>
    <cellStyle name="Normal 5 2 2 5 4" xfId="8013" xr:uid="{00000000-0005-0000-0000-000084180000}"/>
    <cellStyle name="Normal 5 2 2 6" xfId="2230" xr:uid="{00000000-0005-0000-0000-000085180000}"/>
    <cellStyle name="Normal 5 2 2 6 2" xfId="2231" xr:uid="{00000000-0005-0000-0000-000086180000}"/>
    <cellStyle name="Normal 5 2 2 6 2 2" xfId="8018" xr:uid="{00000000-0005-0000-0000-000087180000}"/>
    <cellStyle name="Normal 5 2 2 6 3" xfId="8017" xr:uid="{00000000-0005-0000-0000-000088180000}"/>
    <cellStyle name="Normal 5 2 2 7" xfId="2232" xr:uid="{00000000-0005-0000-0000-000089180000}"/>
    <cellStyle name="Normal 5 2 2 7 2" xfId="2233" xr:uid="{00000000-0005-0000-0000-00008A180000}"/>
    <cellStyle name="Normal 5 2 2 7 2 2" xfId="8020" xr:uid="{00000000-0005-0000-0000-00008B180000}"/>
    <cellStyle name="Normal 5 2 2 7 3" xfId="8019" xr:uid="{00000000-0005-0000-0000-00008C180000}"/>
    <cellStyle name="Normal 5 2 2 8" xfId="2234" xr:uid="{00000000-0005-0000-0000-00008D180000}"/>
    <cellStyle name="Normal 5 2 2 8 2" xfId="2235" xr:uid="{00000000-0005-0000-0000-00008E180000}"/>
    <cellStyle name="Normal 5 2 2 8 2 2" xfId="8022" xr:uid="{00000000-0005-0000-0000-00008F180000}"/>
    <cellStyle name="Normal 5 2 2 8 3" xfId="8021" xr:uid="{00000000-0005-0000-0000-000090180000}"/>
    <cellStyle name="Normal 5 2 2 9" xfId="2236" xr:uid="{00000000-0005-0000-0000-000091180000}"/>
    <cellStyle name="Normal 5 2 2 9 2" xfId="8023" xr:uid="{00000000-0005-0000-0000-000092180000}"/>
    <cellStyle name="Normal 5 2 3" xfId="2237" xr:uid="{00000000-0005-0000-0000-000093180000}"/>
    <cellStyle name="Normal 5 2 3 10" xfId="8024" xr:uid="{00000000-0005-0000-0000-000094180000}"/>
    <cellStyle name="Normal 5 2 3 2" xfId="2238" xr:uid="{00000000-0005-0000-0000-000095180000}"/>
    <cellStyle name="Normal 5 2 3 2 2" xfId="2239" xr:uid="{00000000-0005-0000-0000-000096180000}"/>
    <cellStyle name="Normal 5 2 3 2 2 2" xfId="2240" xr:uid="{00000000-0005-0000-0000-000097180000}"/>
    <cellStyle name="Normal 5 2 3 2 2 2 2" xfId="8027" xr:uid="{00000000-0005-0000-0000-000098180000}"/>
    <cellStyle name="Normal 5 2 3 2 2 3" xfId="8026" xr:uid="{00000000-0005-0000-0000-000099180000}"/>
    <cellStyle name="Normal 5 2 3 2 3" xfId="2241" xr:uid="{00000000-0005-0000-0000-00009A180000}"/>
    <cellStyle name="Normal 5 2 3 2 3 2" xfId="8028" xr:uid="{00000000-0005-0000-0000-00009B180000}"/>
    <cellStyle name="Normal 5 2 3 2 4" xfId="8025" xr:uid="{00000000-0005-0000-0000-00009C180000}"/>
    <cellStyle name="Normal 5 2 3 3" xfId="2242" xr:uid="{00000000-0005-0000-0000-00009D180000}"/>
    <cellStyle name="Normal 5 2 3 3 2" xfId="2243" xr:uid="{00000000-0005-0000-0000-00009E180000}"/>
    <cellStyle name="Normal 5 2 3 3 2 2" xfId="2244" xr:uid="{00000000-0005-0000-0000-00009F180000}"/>
    <cellStyle name="Normal 5 2 3 3 2 2 2" xfId="8031" xr:uid="{00000000-0005-0000-0000-0000A0180000}"/>
    <cellStyle name="Normal 5 2 3 3 2 3" xfId="8030" xr:uid="{00000000-0005-0000-0000-0000A1180000}"/>
    <cellStyle name="Normal 5 2 3 3 3" xfId="2245" xr:uid="{00000000-0005-0000-0000-0000A2180000}"/>
    <cellStyle name="Normal 5 2 3 3 3 2" xfId="8032" xr:uid="{00000000-0005-0000-0000-0000A3180000}"/>
    <cellStyle name="Normal 5 2 3 3 4" xfId="8029" xr:uid="{00000000-0005-0000-0000-0000A4180000}"/>
    <cellStyle name="Normal 5 2 3 4" xfId="2246" xr:uid="{00000000-0005-0000-0000-0000A5180000}"/>
    <cellStyle name="Normal 5 2 3 4 2" xfId="2247" xr:uid="{00000000-0005-0000-0000-0000A6180000}"/>
    <cellStyle name="Normal 5 2 3 4 2 2" xfId="2248" xr:uid="{00000000-0005-0000-0000-0000A7180000}"/>
    <cellStyle name="Normal 5 2 3 4 2 2 2" xfId="8035" xr:uid="{00000000-0005-0000-0000-0000A8180000}"/>
    <cellStyle name="Normal 5 2 3 4 2 3" xfId="8034" xr:uid="{00000000-0005-0000-0000-0000A9180000}"/>
    <cellStyle name="Normal 5 2 3 4 3" xfId="2249" xr:uid="{00000000-0005-0000-0000-0000AA180000}"/>
    <cellStyle name="Normal 5 2 3 4 3 2" xfId="8036" xr:uid="{00000000-0005-0000-0000-0000AB180000}"/>
    <cellStyle name="Normal 5 2 3 4 4" xfId="8033" xr:uid="{00000000-0005-0000-0000-0000AC180000}"/>
    <cellStyle name="Normal 5 2 3 5" xfId="2250" xr:uid="{00000000-0005-0000-0000-0000AD180000}"/>
    <cellStyle name="Normal 5 2 3 5 2" xfId="2251" xr:uid="{00000000-0005-0000-0000-0000AE180000}"/>
    <cellStyle name="Normal 5 2 3 5 2 2" xfId="2252" xr:uid="{00000000-0005-0000-0000-0000AF180000}"/>
    <cellStyle name="Normal 5 2 3 5 2 2 2" xfId="8039" xr:uid="{00000000-0005-0000-0000-0000B0180000}"/>
    <cellStyle name="Normal 5 2 3 5 2 3" xfId="8038" xr:uid="{00000000-0005-0000-0000-0000B1180000}"/>
    <cellStyle name="Normal 5 2 3 5 3" xfId="2253" xr:uid="{00000000-0005-0000-0000-0000B2180000}"/>
    <cellStyle name="Normal 5 2 3 5 3 2" xfId="8040" xr:uid="{00000000-0005-0000-0000-0000B3180000}"/>
    <cellStyle name="Normal 5 2 3 5 4" xfId="8037" xr:uid="{00000000-0005-0000-0000-0000B4180000}"/>
    <cellStyle name="Normal 5 2 3 6" xfId="2254" xr:uid="{00000000-0005-0000-0000-0000B5180000}"/>
    <cellStyle name="Normal 5 2 3 6 2" xfId="2255" xr:uid="{00000000-0005-0000-0000-0000B6180000}"/>
    <cellStyle name="Normal 5 2 3 6 2 2" xfId="8042" xr:uid="{00000000-0005-0000-0000-0000B7180000}"/>
    <cellStyle name="Normal 5 2 3 6 3" xfId="8041" xr:uid="{00000000-0005-0000-0000-0000B8180000}"/>
    <cellStyle name="Normal 5 2 3 7" xfId="2256" xr:uid="{00000000-0005-0000-0000-0000B9180000}"/>
    <cellStyle name="Normal 5 2 3 7 2" xfId="2257" xr:uid="{00000000-0005-0000-0000-0000BA180000}"/>
    <cellStyle name="Normal 5 2 3 7 2 2" xfId="8044" xr:uid="{00000000-0005-0000-0000-0000BB180000}"/>
    <cellStyle name="Normal 5 2 3 7 3" xfId="8043" xr:uid="{00000000-0005-0000-0000-0000BC180000}"/>
    <cellStyle name="Normal 5 2 3 8" xfId="2258" xr:uid="{00000000-0005-0000-0000-0000BD180000}"/>
    <cellStyle name="Normal 5 2 3 8 2" xfId="2259" xr:uid="{00000000-0005-0000-0000-0000BE180000}"/>
    <cellStyle name="Normal 5 2 3 8 2 2" xfId="8046" xr:uid="{00000000-0005-0000-0000-0000BF180000}"/>
    <cellStyle name="Normal 5 2 3 8 3" xfId="8045" xr:uid="{00000000-0005-0000-0000-0000C0180000}"/>
    <cellStyle name="Normal 5 2 3 9" xfId="2260" xr:uid="{00000000-0005-0000-0000-0000C1180000}"/>
    <cellStyle name="Normal 5 2 3 9 2" xfId="8047" xr:uid="{00000000-0005-0000-0000-0000C2180000}"/>
    <cellStyle name="Normal 5 2 4" xfId="2261" xr:uid="{00000000-0005-0000-0000-0000C3180000}"/>
    <cellStyle name="Normal 5 2 4 10" xfId="8048" xr:uid="{00000000-0005-0000-0000-0000C4180000}"/>
    <cellStyle name="Normal 5 2 4 2" xfId="2262" xr:uid="{00000000-0005-0000-0000-0000C5180000}"/>
    <cellStyle name="Normal 5 2 4 2 2" xfId="2263" xr:uid="{00000000-0005-0000-0000-0000C6180000}"/>
    <cellStyle name="Normal 5 2 4 2 2 2" xfId="2264" xr:uid="{00000000-0005-0000-0000-0000C7180000}"/>
    <cellStyle name="Normal 5 2 4 2 2 2 2" xfId="8051" xr:uid="{00000000-0005-0000-0000-0000C8180000}"/>
    <cellStyle name="Normal 5 2 4 2 2 3" xfId="8050" xr:uid="{00000000-0005-0000-0000-0000C9180000}"/>
    <cellStyle name="Normal 5 2 4 2 3" xfId="2265" xr:uid="{00000000-0005-0000-0000-0000CA180000}"/>
    <cellStyle name="Normal 5 2 4 2 3 2" xfId="8052" xr:uid="{00000000-0005-0000-0000-0000CB180000}"/>
    <cellStyle name="Normal 5 2 4 2 4" xfId="8049" xr:uid="{00000000-0005-0000-0000-0000CC180000}"/>
    <cellStyle name="Normal 5 2 4 3" xfId="2266" xr:uid="{00000000-0005-0000-0000-0000CD180000}"/>
    <cellStyle name="Normal 5 2 4 3 2" xfId="2267" xr:uid="{00000000-0005-0000-0000-0000CE180000}"/>
    <cellStyle name="Normal 5 2 4 3 2 2" xfId="2268" xr:uid="{00000000-0005-0000-0000-0000CF180000}"/>
    <cellStyle name="Normal 5 2 4 3 2 2 2" xfId="8055" xr:uid="{00000000-0005-0000-0000-0000D0180000}"/>
    <cellStyle name="Normal 5 2 4 3 2 3" xfId="8054" xr:uid="{00000000-0005-0000-0000-0000D1180000}"/>
    <cellStyle name="Normal 5 2 4 3 3" xfId="2269" xr:uid="{00000000-0005-0000-0000-0000D2180000}"/>
    <cellStyle name="Normal 5 2 4 3 3 2" xfId="8056" xr:uid="{00000000-0005-0000-0000-0000D3180000}"/>
    <cellStyle name="Normal 5 2 4 3 4" xfId="8053" xr:uid="{00000000-0005-0000-0000-0000D4180000}"/>
    <cellStyle name="Normal 5 2 4 4" xfId="2270" xr:uid="{00000000-0005-0000-0000-0000D5180000}"/>
    <cellStyle name="Normal 5 2 4 4 2" xfId="2271" xr:uid="{00000000-0005-0000-0000-0000D6180000}"/>
    <cellStyle name="Normal 5 2 4 4 2 2" xfId="2272" xr:uid="{00000000-0005-0000-0000-0000D7180000}"/>
    <cellStyle name="Normal 5 2 4 4 2 2 2" xfId="8059" xr:uid="{00000000-0005-0000-0000-0000D8180000}"/>
    <cellStyle name="Normal 5 2 4 4 2 3" xfId="8058" xr:uid="{00000000-0005-0000-0000-0000D9180000}"/>
    <cellStyle name="Normal 5 2 4 4 3" xfId="2273" xr:uid="{00000000-0005-0000-0000-0000DA180000}"/>
    <cellStyle name="Normal 5 2 4 4 3 2" xfId="8060" xr:uid="{00000000-0005-0000-0000-0000DB180000}"/>
    <cellStyle name="Normal 5 2 4 4 4" xfId="8057" xr:uid="{00000000-0005-0000-0000-0000DC180000}"/>
    <cellStyle name="Normal 5 2 4 5" xfId="2274" xr:uid="{00000000-0005-0000-0000-0000DD180000}"/>
    <cellStyle name="Normal 5 2 4 5 2" xfId="2275" xr:uid="{00000000-0005-0000-0000-0000DE180000}"/>
    <cellStyle name="Normal 5 2 4 5 2 2" xfId="2276" xr:uid="{00000000-0005-0000-0000-0000DF180000}"/>
    <cellStyle name="Normal 5 2 4 5 2 2 2" xfId="8063" xr:uid="{00000000-0005-0000-0000-0000E0180000}"/>
    <cellStyle name="Normal 5 2 4 5 2 3" xfId="8062" xr:uid="{00000000-0005-0000-0000-0000E1180000}"/>
    <cellStyle name="Normal 5 2 4 5 3" xfId="2277" xr:uid="{00000000-0005-0000-0000-0000E2180000}"/>
    <cellStyle name="Normal 5 2 4 5 3 2" xfId="8064" xr:uid="{00000000-0005-0000-0000-0000E3180000}"/>
    <cellStyle name="Normal 5 2 4 5 4" xfId="8061" xr:uid="{00000000-0005-0000-0000-0000E4180000}"/>
    <cellStyle name="Normal 5 2 4 6" xfId="2278" xr:uid="{00000000-0005-0000-0000-0000E5180000}"/>
    <cellStyle name="Normal 5 2 4 6 2" xfId="2279" xr:uid="{00000000-0005-0000-0000-0000E6180000}"/>
    <cellStyle name="Normal 5 2 4 6 2 2" xfId="8066" xr:uid="{00000000-0005-0000-0000-0000E7180000}"/>
    <cellStyle name="Normal 5 2 4 6 3" xfId="8065" xr:uid="{00000000-0005-0000-0000-0000E8180000}"/>
    <cellStyle name="Normal 5 2 4 7" xfId="2280" xr:uid="{00000000-0005-0000-0000-0000E9180000}"/>
    <cellStyle name="Normal 5 2 4 7 2" xfId="2281" xr:uid="{00000000-0005-0000-0000-0000EA180000}"/>
    <cellStyle name="Normal 5 2 4 7 2 2" xfId="8068" xr:uid="{00000000-0005-0000-0000-0000EB180000}"/>
    <cellStyle name="Normal 5 2 4 7 3" xfId="8067" xr:uid="{00000000-0005-0000-0000-0000EC180000}"/>
    <cellStyle name="Normal 5 2 4 8" xfId="2282" xr:uid="{00000000-0005-0000-0000-0000ED180000}"/>
    <cellStyle name="Normal 5 2 4 8 2" xfId="2283" xr:uid="{00000000-0005-0000-0000-0000EE180000}"/>
    <cellStyle name="Normal 5 2 4 8 2 2" xfId="8070" xr:uid="{00000000-0005-0000-0000-0000EF180000}"/>
    <cellStyle name="Normal 5 2 4 8 3" xfId="8069" xr:uid="{00000000-0005-0000-0000-0000F0180000}"/>
    <cellStyle name="Normal 5 2 4 9" xfId="2284" xr:uid="{00000000-0005-0000-0000-0000F1180000}"/>
    <cellStyle name="Normal 5 2 4 9 2" xfId="8071" xr:uid="{00000000-0005-0000-0000-0000F2180000}"/>
    <cellStyle name="Normal 5 2 5" xfId="2285" xr:uid="{00000000-0005-0000-0000-0000F3180000}"/>
    <cellStyle name="Normal 5 2 5 2" xfId="2286" xr:uid="{00000000-0005-0000-0000-0000F4180000}"/>
    <cellStyle name="Normal 5 2 5 2 2" xfId="2287" xr:uid="{00000000-0005-0000-0000-0000F5180000}"/>
    <cellStyle name="Normal 5 2 5 2 2 2" xfId="8074" xr:uid="{00000000-0005-0000-0000-0000F6180000}"/>
    <cellStyle name="Normal 5 2 5 2 3" xfId="8073" xr:uid="{00000000-0005-0000-0000-0000F7180000}"/>
    <cellStyle name="Normal 5 2 5 3" xfId="2288" xr:uid="{00000000-0005-0000-0000-0000F8180000}"/>
    <cellStyle name="Normal 5 2 5 3 2" xfId="8075" xr:uid="{00000000-0005-0000-0000-0000F9180000}"/>
    <cellStyle name="Normal 5 2 5 4" xfId="8072" xr:uid="{00000000-0005-0000-0000-0000FA180000}"/>
    <cellStyle name="Normal 5 2 6" xfId="2289" xr:uid="{00000000-0005-0000-0000-0000FB180000}"/>
    <cellStyle name="Normal 5 2 6 2" xfId="2290" xr:uid="{00000000-0005-0000-0000-0000FC180000}"/>
    <cellStyle name="Normal 5 2 6 2 2" xfId="2291" xr:uid="{00000000-0005-0000-0000-0000FD180000}"/>
    <cellStyle name="Normal 5 2 6 2 2 2" xfId="8078" xr:uid="{00000000-0005-0000-0000-0000FE180000}"/>
    <cellStyle name="Normal 5 2 6 2 3" xfId="8077" xr:uid="{00000000-0005-0000-0000-0000FF180000}"/>
    <cellStyle name="Normal 5 2 6 3" xfId="2292" xr:uid="{00000000-0005-0000-0000-000000190000}"/>
    <cellStyle name="Normal 5 2 6 3 2" xfId="8079" xr:uid="{00000000-0005-0000-0000-000001190000}"/>
    <cellStyle name="Normal 5 2 6 4" xfId="8076" xr:uid="{00000000-0005-0000-0000-000002190000}"/>
    <cellStyle name="Normal 5 2 7" xfId="2293" xr:uid="{00000000-0005-0000-0000-000003190000}"/>
    <cellStyle name="Normal 5 2 7 2" xfId="2294" xr:uid="{00000000-0005-0000-0000-000004190000}"/>
    <cellStyle name="Normal 5 2 7 2 2" xfId="2295" xr:uid="{00000000-0005-0000-0000-000005190000}"/>
    <cellStyle name="Normal 5 2 7 2 2 2" xfId="8082" xr:uid="{00000000-0005-0000-0000-000006190000}"/>
    <cellStyle name="Normal 5 2 7 2 3" xfId="8081" xr:uid="{00000000-0005-0000-0000-000007190000}"/>
    <cellStyle name="Normal 5 2 7 3" xfId="2296" xr:uid="{00000000-0005-0000-0000-000008190000}"/>
    <cellStyle name="Normal 5 2 7 3 2" xfId="8083" xr:uid="{00000000-0005-0000-0000-000009190000}"/>
    <cellStyle name="Normal 5 2 7 4" xfId="8080" xr:uid="{00000000-0005-0000-0000-00000A190000}"/>
    <cellStyle name="Normal 5 2 8" xfId="2297" xr:uid="{00000000-0005-0000-0000-00000B190000}"/>
    <cellStyle name="Normal 5 2 8 2" xfId="2298" xr:uid="{00000000-0005-0000-0000-00000C190000}"/>
    <cellStyle name="Normal 5 2 8 2 2" xfId="2299" xr:uid="{00000000-0005-0000-0000-00000D190000}"/>
    <cellStyle name="Normal 5 2 8 2 2 2" xfId="8086" xr:uid="{00000000-0005-0000-0000-00000E190000}"/>
    <cellStyle name="Normal 5 2 8 2 3" xfId="8085" xr:uid="{00000000-0005-0000-0000-00000F190000}"/>
    <cellStyle name="Normal 5 2 8 3" xfId="2300" xr:uid="{00000000-0005-0000-0000-000010190000}"/>
    <cellStyle name="Normal 5 2 8 3 2" xfId="8087" xr:uid="{00000000-0005-0000-0000-000011190000}"/>
    <cellStyle name="Normal 5 2 8 4" xfId="8084" xr:uid="{00000000-0005-0000-0000-000012190000}"/>
    <cellStyle name="Normal 5 2 9" xfId="2301" xr:uid="{00000000-0005-0000-0000-000013190000}"/>
    <cellStyle name="Normal 5 2 9 2" xfId="2302" xr:uid="{00000000-0005-0000-0000-000014190000}"/>
    <cellStyle name="Normal 5 2 9 2 2" xfId="8089" xr:uid="{00000000-0005-0000-0000-000015190000}"/>
    <cellStyle name="Normal 5 2 9 3" xfId="8088" xr:uid="{00000000-0005-0000-0000-000016190000}"/>
    <cellStyle name="Normal 5 3" xfId="2303" xr:uid="{00000000-0005-0000-0000-000017190000}"/>
    <cellStyle name="Normal 5 3 2" xfId="5442" xr:uid="{00000000-0005-0000-0000-000018190000}"/>
    <cellStyle name="Normal 5 3 3" xfId="3851" xr:uid="{00000000-0005-0000-0000-000019190000}"/>
    <cellStyle name="Normal 5 4" xfId="2304" xr:uid="{00000000-0005-0000-0000-00001A190000}"/>
    <cellStyle name="Normal 5 4 10" xfId="3879" xr:uid="{00000000-0005-0000-0000-00001B190000}"/>
    <cellStyle name="Normal 5 4 10 2" xfId="5879" xr:uid="{00000000-0005-0000-0000-00001C190000}"/>
    <cellStyle name="Normal 5 4 11" xfId="5867" xr:uid="{00000000-0005-0000-0000-00001D190000}"/>
    <cellStyle name="Normal 5 4 2" xfId="2305" xr:uid="{00000000-0005-0000-0000-00001E190000}"/>
    <cellStyle name="Normal 5 4 2 2" xfId="2306" xr:uid="{00000000-0005-0000-0000-00001F190000}"/>
    <cellStyle name="Normal 5 4 2 2 2" xfId="2307" xr:uid="{00000000-0005-0000-0000-000020190000}"/>
    <cellStyle name="Normal 5 4 2 2 2 2" xfId="8092" xr:uid="{00000000-0005-0000-0000-000021190000}"/>
    <cellStyle name="Normal 5 4 2 2 3" xfId="8091" xr:uid="{00000000-0005-0000-0000-000022190000}"/>
    <cellStyle name="Normal 5 4 2 3" xfId="2308" xr:uid="{00000000-0005-0000-0000-000023190000}"/>
    <cellStyle name="Normal 5 4 2 3 2" xfId="8093" xr:uid="{00000000-0005-0000-0000-000024190000}"/>
    <cellStyle name="Normal 5 4 2 4" xfId="8090" xr:uid="{00000000-0005-0000-0000-000025190000}"/>
    <cellStyle name="Normal 5 4 3" xfId="2309" xr:uid="{00000000-0005-0000-0000-000026190000}"/>
    <cellStyle name="Normal 5 4 3 2" xfId="2310" xr:uid="{00000000-0005-0000-0000-000027190000}"/>
    <cellStyle name="Normal 5 4 3 2 2" xfId="2311" xr:uid="{00000000-0005-0000-0000-000028190000}"/>
    <cellStyle name="Normal 5 4 3 2 2 2" xfId="8096" xr:uid="{00000000-0005-0000-0000-000029190000}"/>
    <cellStyle name="Normal 5 4 3 2 3" xfId="8095" xr:uid="{00000000-0005-0000-0000-00002A190000}"/>
    <cellStyle name="Normal 5 4 3 3" xfId="2312" xr:uid="{00000000-0005-0000-0000-00002B190000}"/>
    <cellStyle name="Normal 5 4 3 3 2" xfId="8097" xr:uid="{00000000-0005-0000-0000-00002C190000}"/>
    <cellStyle name="Normal 5 4 3 4" xfId="8094" xr:uid="{00000000-0005-0000-0000-00002D190000}"/>
    <cellStyle name="Normal 5 4 4" xfId="2313" xr:uid="{00000000-0005-0000-0000-00002E190000}"/>
    <cellStyle name="Normal 5 4 4 2" xfId="2314" xr:uid="{00000000-0005-0000-0000-00002F190000}"/>
    <cellStyle name="Normal 5 4 4 2 2" xfId="2315" xr:uid="{00000000-0005-0000-0000-000030190000}"/>
    <cellStyle name="Normal 5 4 4 2 2 2" xfId="8100" xr:uid="{00000000-0005-0000-0000-000031190000}"/>
    <cellStyle name="Normal 5 4 4 2 3" xfId="8099" xr:uid="{00000000-0005-0000-0000-000032190000}"/>
    <cellStyle name="Normal 5 4 4 3" xfId="2316" xr:uid="{00000000-0005-0000-0000-000033190000}"/>
    <cellStyle name="Normal 5 4 4 3 2" xfId="8101" xr:uid="{00000000-0005-0000-0000-000034190000}"/>
    <cellStyle name="Normal 5 4 4 4" xfId="8098" xr:uid="{00000000-0005-0000-0000-000035190000}"/>
    <cellStyle name="Normal 5 4 5" xfId="2317" xr:uid="{00000000-0005-0000-0000-000036190000}"/>
    <cellStyle name="Normal 5 4 5 2" xfId="2318" xr:uid="{00000000-0005-0000-0000-000037190000}"/>
    <cellStyle name="Normal 5 4 5 2 2" xfId="2319" xr:uid="{00000000-0005-0000-0000-000038190000}"/>
    <cellStyle name="Normal 5 4 5 2 2 2" xfId="8104" xr:uid="{00000000-0005-0000-0000-000039190000}"/>
    <cellStyle name="Normal 5 4 5 2 3" xfId="8103" xr:uid="{00000000-0005-0000-0000-00003A190000}"/>
    <cellStyle name="Normal 5 4 5 3" xfId="2320" xr:uid="{00000000-0005-0000-0000-00003B190000}"/>
    <cellStyle name="Normal 5 4 5 3 2" xfId="8105" xr:uid="{00000000-0005-0000-0000-00003C190000}"/>
    <cellStyle name="Normal 5 4 5 4" xfId="8102" xr:uid="{00000000-0005-0000-0000-00003D190000}"/>
    <cellStyle name="Normal 5 4 6" xfId="2321" xr:uid="{00000000-0005-0000-0000-00003E190000}"/>
    <cellStyle name="Normal 5 4 6 2" xfId="2322" xr:uid="{00000000-0005-0000-0000-00003F190000}"/>
    <cellStyle name="Normal 5 4 6 2 2" xfId="8107" xr:uid="{00000000-0005-0000-0000-000040190000}"/>
    <cellStyle name="Normal 5 4 6 3" xfId="8106" xr:uid="{00000000-0005-0000-0000-000041190000}"/>
    <cellStyle name="Normal 5 4 7" xfId="2323" xr:uid="{00000000-0005-0000-0000-000042190000}"/>
    <cellStyle name="Normal 5 4 7 2" xfId="2324" xr:uid="{00000000-0005-0000-0000-000043190000}"/>
    <cellStyle name="Normal 5 4 7 2 2" xfId="8109" xr:uid="{00000000-0005-0000-0000-000044190000}"/>
    <cellStyle name="Normal 5 4 7 3" xfId="8108" xr:uid="{00000000-0005-0000-0000-000045190000}"/>
    <cellStyle name="Normal 5 4 8" xfId="2325" xr:uid="{00000000-0005-0000-0000-000046190000}"/>
    <cellStyle name="Normal 5 4 8 2" xfId="2326" xr:uid="{00000000-0005-0000-0000-000047190000}"/>
    <cellStyle name="Normal 5 4 8 2 2" xfId="8111" xr:uid="{00000000-0005-0000-0000-000048190000}"/>
    <cellStyle name="Normal 5 4 8 3" xfId="8110" xr:uid="{00000000-0005-0000-0000-000049190000}"/>
    <cellStyle name="Normal 5 4 9" xfId="2327" xr:uid="{00000000-0005-0000-0000-00004A190000}"/>
    <cellStyle name="Normal 5 4 9 2" xfId="8112" xr:uid="{00000000-0005-0000-0000-00004B190000}"/>
    <cellStyle name="Normal 5 5" xfId="2328" xr:uid="{00000000-0005-0000-0000-00004C190000}"/>
    <cellStyle name="Normal 5 5 10" xfId="5884" xr:uid="{00000000-0005-0000-0000-00004D190000}"/>
    <cellStyle name="Normal 5 5 2" xfId="2329" xr:uid="{00000000-0005-0000-0000-00004E190000}"/>
    <cellStyle name="Normal 5 5 2 2" xfId="2330" xr:uid="{00000000-0005-0000-0000-00004F190000}"/>
    <cellStyle name="Normal 5 5 2 2 2" xfId="2331" xr:uid="{00000000-0005-0000-0000-000050190000}"/>
    <cellStyle name="Normal 5 5 2 2 2 2" xfId="8115" xr:uid="{00000000-0005-0000-0000-000051190000}"/>
    <cellStyle name="Normal 5 5 2 2 3" xfId="8114" xr:uid="{00000000-0005-0000-0000-000052190000}"/>
    <cellStyle name="Normal 5 5 2 3" xfId="2332" xr:uid="{00000000-0005-0000-0000-000053190000}"/>
    <cellStyle name="Normal 5 5 2 3 2" xfId="8116" xr:uid="{00000000-0005-0000-0000-000054190000}"/>
    <cellStyle name="Normal 5 5 2 4" xfId="8113" xr:uid="{00000000-0005-0000-0000-000055190000}"/>
    <cellStyle name="Normal 5 5 3" xfId="2333" xr:uid="{00000000-0005-0000-0000-000056190000}"/>
    <cellStyle name="Normal 5 5 3 2" xfId="2334" xr:uid="{00000000-0005-0000-0000-000057190000}"/>
    <cellStyle name="Normal 5 5 3 2 2" xfId="2335" xr:uid="{00000000-0005-0000-0000-000058190000}"/>
    <cellStyle name="Normal 5 5 3 2 2 2" xfId="8119" xr:uid="{00000000-0005-0000-0000-000059190000}"/>
    <cellStyle name="Normal 5 5 3 2 3" xfId="8118" xr:uid="{00000000-0005-0000-0000-00005A190000}"/>
    <cellStyle name="Normal 5 5 3 3" xfId="2336" xr:uid="{00000000-0005-0000-0000-00005B190000}"/>
    <cellStyle name="Normal 5 5 3 3 2" xfId="8120" xr:uid="{00000000-0005-0000-0000-00005C190000}"/>
    <cellStyle name="Normal 5 5 3 4" xfId="8117" xr:uid="{00000000-0005-0000-0000-00005D190000}"/>
    <cellStyle name="Normal 5 5 4" xfId="2337" xr:uid="{00000000-0005-0000-0000-00005E190000}"/>
    <cellStyle name="Normal 5 5 4 2" xfId="2338" xr:uid="{00000000-0005-0000-0000-00005F190000}"/>
    <cellStyle name="Normal 5 5 4 2 2" xfId="2339" xr:uid="{00000000-0005-0000-0000-000060190000}"/>
    <cellStyle name="Normal 5 5 4 2 2 2" xfId="8123" xr:uid="{00000000-0005-0000-0000-000061190000}"/>
    <cellStyle name="Normal 5 5 4 2 3" xfId="8122" xr:uid="{00000000-0005-0000-0000-000062190000}"/>
    <cellStyle name="Normal 5 5 4 3" xfId="2340" xr:uid="{00000000-0005-0000-0000-000063190000}"/>
    <cellStyle name="Normal 5 5 4 3 2" xfId="8124" xr:uid="{00000000-0005-0000-0000-000064190000}"/>
    <cellStyle name="Normal 5 5 4 4" xfId="8121" xr:uid="{00000000-0005-0000-0000-000065190000}"/>
    <cellStyle name="Normal 5 5 5" xfId="2341" xr:uid="{00000000-0005-0000-0000-000066190000}"/>
    <cellStyle name="Normal 5 5 5 2" xfId="2342" xr:uid="{00000000-0005-0000-0000-000067190000}"/>
    <cellStyle name="Normal 5 5 5 2 2" xfId="2343" xr:uid="{00000000-0005-0000-0000-000068190000}"/>
    <cellStyle name="Normal 5 5 5 2 2 2" xfId="8127" xr:uid="{00000000-0005-0000-0000-000069190000}"/>
    <cellStyle name="Normal 5 5 5 2 3" xfId="8126" xr:uid="{00000000-0005-0000-0000-00006A190000}"/>
    <cellStyle name="Normal 5 5 5 3" xfId="2344" xr:uid="{00000000-0005-0000-0000-00006B190000}"/>
    <cellStyle name="Normal 5 5 5 3 2" xfId="8128" xr:uid="{00000000-0005-0000-0000-00006C190000}"/>
    <cellStyle name="Normal 5 5 5 4" xfId="8125" xr:uid="{00000000-0005-0000-0000-00006D190000}"/>
    <cellStyle name="Normal 5 5 6" xfId="2345" xr:uid="{00000000-0005-0000-0000-00006E190000}"/>
    <cellStyle name="Normal 5 5 6 2" xfId="2346" xr:uid="{00000000-0005-0000-0000-00006F190000}"/>
    <cellStyle name="Normal 5 5 6 2 2" xfId="8130" xr:uid="{00000000-0005-0000-0000-000070190000}"/>
    <cellStyle name="Normal 5 5 6 3" xfId="8129" xr:uid="{00000000-0005-0000-0000-000071190000}"/>
    <cellStyle name="Normal 5 5 7" xfId="2347" xr:uid="{00000000-0005-0000-0000-000072190000}"/>
    <cellStyle name="Normal 5 5 7 2" xfId="2348" xr:uid="{00000000-0005-0000-0000-000073190000}"/>
    <cellStyle name="Normal 5 5 7 2 2" xfId="8132" xr:uid="{00000000-0005-0000-0000-000074190000}"/>
    <cellStyle name="Normal 5 5 7 3" xfId="8131" xr:uid="{00000000-0005-0000-0000-000075190000}"/>
    <cellStyle name="Normal 5 5 8" xfId="2349" xr:uid="{00000000-0005-0000-0000-000076190000}"/>
    <cellStyle name="Normal 5 5 8 2" xfId="2350" xr:uid="{00000000-0005-0000-0000-000077190000}"/>
    <cellStyle name="Normal 5 5 8 2 2" xfId="8134" xr:uid="{00000000-0005-0000-0000-000078190000}"/>
    <cellStyle name="Normal 5 5 8 3" xfId="8133" xr:uid="{00000000-0005-0000-0000-000079190000}"/>
    <cellStyle name="Normal 5 5 9" xfId="2351" xr:uid="{00000000-0005-0000-0000-00007A190000}"/>
    <cellStyle name="Normal 5 5 9 2" xfId="8135" xr:uid="{00000000-0005-0000-0000-00007B190000}"/>
    <cellStyle name="Normal 5 6" xfId="2352" xr:uid="{00000000-0005-0000-0000-00007C190000}"/>
    <cellStyle name="Normal 5 6 2" xfId="2353" xr:uid="{00000000-0005-0000-0000-00007D190000}"/>
    <cellStyle name="Normal 5 6 2 2" xfId="2354" xr:uid="{00000000-0005-0000-0000-00007E190000}"/>
    <cellStyle name="Normal 5 6 2 2 2" xfId="8137" xr:uid="{00000000-0005-0000-0000-00007F190000}"/>
    <cellStyle name="Normal 5 6 2 3" xfId="8136" xr:uid="{00000000-0005-0000-0000-000080190000}"/>
    <cellStyle name="Normal 5 6 3" xfId="2355" xr:uid="{00000000-0005-0000-0000-000081190000}"/>
    <cellStyle name="Normal 5 6 3 2" xfId="8138" xr:uid="{00000000-0005-0000-0000-000082190000}"/>
    <cellStyle name="Normal 5 6 4" xfId="5885" xr:uid="{00000000-0005-0000-0000-000083190000}"/>
    <cellStyle name="Normal 5 7" xfId="2356" xr:uid="{00000000-0005-0000-0000-000084190000}"/>
    <cellStyle name="Normal 5 7 2" xfId="2357" xr:uid="{00000000-0005-0000-0000-000085190000}"/>
    <cellStyle name="Normal 5 7 2 2" xfId="2358" xr:uid="{00000000-0005-0000-0000-000086190000}"/>
    <cellStyle name="Normal 5 7 2 2 2" xfId="8141" xr:uid="{00000000-0005-0000-0000-000087190000}"/>
    <cellStyle name="Normal 5 7 2 3" xfId="8140" xr:uid="{00000000-0005-0000-0000-000088190000}"/>
    <cellStyle name="Normal 5 7 3" xfId="2359" xr:uid="{00000000-0005-0000-0000-000089190000}"/>
    <cellStyle name="Normal 5 7 3 2" xfId="8142" xr:uid="{00000000-0005-0000-0000-00008A190000}"/>
    <cellStyle name="Normal 5 7 4" xfId="8139" xr:uid="{00000000-0005-0000-0000-00008B190000}"/>
    <cellStyle name="Normal 5 8" xfId="2360" xr:uid="{00000000-0005-0000-0000-00008C190000}"/>
    <cellStyle name="Normal 5 8 2" xfId="2361" xr:uid="{00000000-0005-0000-0000-00008D190000}"/>
    <cellStyle name="Normal 5 8 2 2" xfId="2362" xr:uid="{00000000-0005-0000-0000-00008E190000}"/>
    <cellStyle name="Normal 5 8 2 2 2" xfId="8145" xr:uid="{00000000-0005-0000-0000-00008F190000}"/>
    <cellStyle name="Normal 5 8 2 3" xfId="8144" xr:uid="{00000000-0005-0000-0000-000090190000}"/>
    <cellStyle name="Normal 5 8 3" xfId="2363" xr:uid="{00000000-0005-0000-0000-000091190000}"/>
    <cellStyle name="Normal 5 8 3 2" xfId="8146" xr:uid="{00000000-0005-0000-0000-000092190000}"/>
    <cellStyle name="Normal 5 8 4" xfId="8143" xr:uid="{00000000-0005-0000-0000-000093190000}"/>
    <cellStyle name="Normal 5 9" xfId="2364" xr:uid="{00000000-0005-0000-0000-000094190000}"/>
    <cellStyle name="Normal 5 9 2" xfId="2365" xr:uid="{00000000-0005-0000-0000-000095190000}"/>
    <cellStyle name="Normal 5 9 2 2" xfId="2366" xr:uid="{00000000-0005-0000-0000-000096190000}"/>
    <cellStyle name="Normal 5 9 2 2 2" xfId="8149" xr:uid="{00000000-0005-0000-0000-000097190000}"/>
    <cellStyle name="Normal 5 9 2 3" xfId="8148" xr:uid="{00000000-0005-0000-0000-000098190000}"/>
    <cellStyle name="Normal 5 9 3" xfId="2367" xr:uid="{00000000-0005-0000-0000-000099190000}"/>
    <cellStyle name="Normal 5 9 3 2" xfId="8150" xr:uid="{00000000-0005-0000-0000-00009A190000}"/>
    <cellStyle name="Normal 5 9 4" xfId="8147" xr:uid="{00000000-0005-0000-0000-00009B190000}"/>
    <cellStyle name="Normal 50" xfId="5844" xr:uid="{00000000-0005-0000-0000-00009C190000}"/>
    <cellStyle name="Normal 51" xfId="5845" xr:uid="{00000000-0005-0000-0000-00009D190000}"/>
    <cellStyle name="Normal 52" xfId="9045" xr:uid="{00000000-0005-0000-0000-00009E190000}"/>
    <cellStyle name="Normal 53" xfId="9052" xr:uid="{00000000-0005-0000-0000-00009F190000}"/>
    <cellStyle name="Normal 54" xfId="9071" xr:uid="{00000000-0005-0000-0000-0000A0190000}"/>
    <cellStyle name="Normal 55" xfId="9049" xr:uid="{00000000-0005-0000-0000-0000A1190000}"/>
    <cellStyle name="Normal 56" xfId="9063" xr:uid="{00000000-0005-0000-0000-0000A2190000}"/>
    <cellStyle name="Normal 57" xfId="9047" xr:uid="{00000000-0005-0000-0000-0000A3190000}"/>
    <cellStyle name="Normal 58" xfId="9048" xr:uid="{00000000-0005-0000-0000-0000A4190000}"/>
    <cellStyle name="Normal 59" xfId="9051" xr:uid="{00000000-0005-0000-0000-0000A5190000}"/>
    <cellStyle name="Normal 6" xfId="2368" xr:uid="{00000000-0005-0000-0000-0000A6190000}"/>
    <cellStyle name="Normal 6 10" xfId="2369" xr:uid="{00000000-0005-0000-0000-0000A7190000}"/>
    <cellStyle name="Normal 6 10 2" xfId="2370" xr:uid="{00000000-0005-0000-0000-0000A8190000}"/>
    <cellStyle name="Normal 6 10 2 2" xfId="8152" xr:uid="{00000000-0005-0000-0000-0000A9190000}"/>
    <cellStyle name="Normal 6 10 3" xfId="8151" xr:uid="{00000000-0005-0000-0000-0000AA190000}"/>
    <cellStyle name="Normal 6 11" xfId="2371" xr:uid="{00000000-0005-0000-0000-0000AB190000}"/>
    <cellStyle name="Normal 6 11 2" xfId="2372" xr:uid="{00000000-0005-0000-0000-0000AC190000}"/>
    <cellStyle name="Normal 6 11 2 2" xfId="8154" xr:uid="{00000000-0005-0000-0000-0000AD190000}"/>
    <cellStyle name="Normal 6 11 3" xfId="8153" xr:uid="{00000000-0005-0000-0000-0000AE190000}"/>
    <cellStyle name="Normal 6 12" xfId="2373" xr:uid="{00000000-0005-0000-0000-0000AF190000}"/>
    <cellStyle name="Normal 6 12 2" xfId="2374" xr:uid="{00000000-0005-0000-0000-0000B0190000}"/>
    <cellStyle name="Normal 6 12 2 2" xfId="8156" xr:uid="{00000000-0005-0000-0000-0000B1190000}"/>
    <cellStyle name="Normal 6 12 3" xfId="8155" xr:uid="{00000000-0005-0000-0000-0000B2190000}"/>
    <cellStyle name="Normal 6 13" xfId="2375" xr:uid="{00000000-0005-0000-0000-0000B3190000}"/>
    <cellStyle name="Normal 6 13 2" xfId="8157" xr:uid="{00000000-0005-0000-0000-0000B4190000}"/>
    <cellStyle name="Normal 6 14" xfId="3" xr:uid="{00000000-0005-0000-0000-0000B5190000}"/>
    <cellStyle name="Normal 6 15" xfId="3827" xr:uid="{00000000-0005-0000-0000-0000B6190000}"/>
    <cellStyle name="Normal 6 2" xfId="2376" xr:uid="{00000000-0005-0000-0000-0000B7190000}"/>
    <cellStyle name="Normal 6 2 10" xfId="2377" xr:uid="{00000000-0005-0000-0000-0000B8190000}"/>
    <cellStyle name="Normal 6 2 10 2" xfId="2378" xr:uid="{00000000-0005-0000-0000-0000B9190000}"/>
    <cellStyle name="Normal 6 2 10 2 2" xfId="8159" xr:uid="{00000000-0005-0000-0000-0000BA190000}"/>
    <cellStyle name="Normal 6 2 10 3" xfId="8158" xr:uid="{00000000-0005-0000-0000-0000BB190000}"/>
    <cellStyle name="Normal 6 2 11" xfId="2379" xr:uid="{00000000-0005-0000-0000-0000BC190000}"/>
    <cellStyle name="Normal 6 2 11 2" xfId="8160" xr:uid="{00000000-0005-0000-0000-0000BD190000}"/>
    <cellStyle name="Normal 6 2 12" xfId="3877" xr:uid="{00000000-0005-0000-0000-0000BE190000}"/>
    <cellStyle name="Normal 6 2 12 2" xfId="5877" xr:uid="{00000000-0005-0000-0000-0000BF190000}"/>
    <cellStyle name="Normal 6 2 13" xfId="5865" xr:uid="{00000000-0005-0000-0000-0000C0190000}"/>
    <cellStyle name="Normal 6 2 2" xfId="2380" xr:uid="{00000000-0005-0000-0000-0000C1190000}"/>
    <cellStyle name="Normal 6 2 2 10" xfId="8161" xr:uid="{00000000-0005-0000-0000-0000C2190000}"/>
    <cellStyle name="Normal 6 2 2 2" xfId="2381" xr:uid="{00000000-0005-0000-0000-0000C3190000}"/>
    <cellStyle name="Normal 6 2 2 2 2" xfId="2382" xr:uid="{00000000-0005-0000-0000-0000C4190000}"/>
    <cellStyle name="Normal 6 2 2 2 2 2" xfId="2383" xr:uid="{00000000-0005-0000-0000-0000C5190000}"/>
    <cellStyle name="Normal 6 2 2 2 2 2 2" xfId="8164" xr:uid="{00000000-0005-0000-0000-0000C6190000}"/>
    <cellStyle name="Normal 6 2 2 2 2 3" xfId="8163" xr:uid="{00000000-0005-0000-0000-0000C7190000}"/>
    <cellStyle name="Normal 6 2 2 2 3" xfId="2384" xr:uid="{00000000-0005-0000-0000-0000C8190000}"/>
    <cellStyle name="Normal 6 2 2 2 3 2" xfId="8165" xr:uid="{00000000-0005-0000-0000-0000C9190000}"/>
    <cellStyle name="Normal 6 2 2 2 4" xfId="8162" xr:uid="{00000000-0005-0000-0000-0000CA190000}"/>
    <cellStyle name="Normal 6 2 2 3" xfId="2385" xr:uid="{00000000-0005-0000-0000-0000CB190000}"/>
    <cellStyle name="Normal 6 2 2 3 2" xfId="2386" xr:uid="{00000000-0005-0000-0000-0000CC190000}"/>
    <cellStyle name="Normal 6 2 2 3 2 2" xfId="2387" xr:uid="{00000000-0005-0000-0000-0000CD190000}"/>
    <cellStyle name="Normal 6 2 2 3 2 2 2" xfId="8168" xr:uid="{00000000-0005-0000-0000-0000CE190000}"/>
    <cellStyle name="Normal 6 2 2 3 2 3" xfId="8167" xr:uid="{00000000-0005-0000-0000-0000CF190000}"/>
    <cellStyle name="Normal 6 2 2 3 3" xfId="2388" xr:uid="{00000000-0005-0000-0000-0000D0190000}"/>
    <cellStyle name="Normal 6 2 2 3 3 2" xfId="8169" xr:uid="{00000000-0005-0000-0000-0000D1190000}"/>
    <cellStyle name="Normal 6 2 2 3 4" xfId="8166" xr:uid="{00000000-0005-0000-0000-0000D2190000}"/>
    <cellStyle name="Normal 6 2 2 4" xfId="2389" xr:uid="{00000000-0005-0000-0000-0000D3190000}"/>
    <cellStyle name="Normal 6 2 2 4 2" xfId="2390" xr:uid="{00000000-0005-0000-0000-0000D4190000}"/>
    <cellStyle name="Normal 6 2 2 4 2 2" xfId="2391" xr:uid="{00000000-0005-0000-0000-0000D5190000}"/>
    <cellStyle name="Normal 6 2 2 4 2 2 2" xfId="8172" xr:uid="{00000000-0005-0000-0000-0000D6190000}"/>
    <cellStyle name="Normal 6 2 2 4 2 3" xfId="8171" xr:uid="{00000000-0005-0000-0000-0000D7190000}"/>
    <cellStyle name="Normal 6 2 2 4 3" xfId="2392" xr:uid="{00000000-0005-0000-0000-0000D8190000}"/>
    <cellStyle name="Normal 6 2 2 4 3 2" xfId="8173" xr:uid="{00000000-0005-0000-0000-0000D9190000}"/>
    <cellStyle name="Normal 6 2 2 4 4" xfId="8170" xr:uid="{00000000-0005-0000-0000-0000DA190000}"/>
    <cellStyle name="Normal 6 2 2 5" xfId="2393" xr:uid="{00000000-0005-0000-0000-0000DB190000}"/>
    <cellStyle name="Normal 6 2 2 5 2" xfId="2394" xr:uid="{00000000-0005-0000-0000-0000DC190000}"/>
    <cellStyle name="Normal 6 2 2 5 2 2" xfId="2395" xr:uid="{00000000-0005-0000-0000-0000DD190000}"/>
    <cellStyle name="Normal 6 2 2 5 2 2 2" xfId="8176" xr:uid="{00000000-0005-0000-0000-0000DE190000}"/>
    <cellStyle name="Normal 6 2 2 5 2 3" xfId="8175" xr:uid="{00000000-0005-0000-0000-0000DF190000}"/>
    <cellStyle name="Normal 6 2 2 5 3" xfId="2396" xr:uid="{00000000-0005-0000-0000-0000E0190000}"/>
    <cellStyle name="Normal 6 2 2 5 3 2" xfId="8177" xr:uid="{00000000-0005-0000-0000-0000E1190000}"/>
    <cellStyle name="Normal 6 2 2 5 4" xfId="8174" xr:uid="{00000000-0005-0000-0000-0000E2190000}"/>
    <cellStyle name="Normal 6 2 2 6" xfId="2397" xr:uid="{00000000-0005-0000-0000-0000E3190000}"/>
    <cellStyle name="Normal 6 2 2 6 2" xfId="2398" xr:uid="{00000000-0005-0000-0000-0000E4190000}"/>
    <cellStyle name="Normal 6 2 2 6 2 2" xfId="8179" xr:uid="{00000000-0005-0000-0000-0000E5190000}"/>
    <cellStyle name="Normal 6 2 2 6 3" xfId="8178" xr:uid="{00000000-0005-0000-0000-0000E6190000}"/>
    <cellStyle name="Normal 6 2 2 7" xfId="2399" xr:uid="{00000000-0005-0000-0000-0000E7190000}"/>
    <cellStyle name="Normal 6 2 2 7 2" xfId="2400" xr:uid="{00000000-0005-0000-0000-0000E8190000}"/>
    <cellStyle name="Normal 6 2 2 7 2 2" xfId="8181" xr:uid="{00000000-0005-0000-0000-0000E9190000}"/>
    <cellStyle name="Normal 6 2 2 7 3" xfId="8180" xr:uid="{00000000-0005-0000-0000-0000EA190000}"/>
    <cellStyle name="Normal 6 2 2 8" xfId="2401" xr:uid="{00000000-0005-0000-0000-0000EB190000}"/>
    <cellStyle name="Normal 6 2 2 8 2" xfId="2402" xr:uid="{00000000-0005-0000-0000-0000EC190000}"/>
    <cellStyle name="Normal 6 2 2 8 2 2" xfId="8183" xr:uid="{00000000-0005-0000-0000-0000ED190000}"/>
    <cellStyle name="Normal 6 2 2 8 3" xfId="8182" xr:uid="{00000000-0005-0000-0000-0000EE190000}"/>
    <cellStyle name="Normal 6 2 2 9" xfId="2403" xr:uid="{00000000-0005-0000-0000-0000EF190000}"/>
    <cellStyle name="Normal 6 2 2 9 2" xfId="8184" xr:uid="{00000000-0005-0000-0000-0000F0190000}"/>
    <cellStyle name="Normal 6 2 3" xfId="2404" xr:uid="{00000000-0005-0000-0000-0000F1190000}"/>
    <cellStyle name="Normal 6 2 3 10" xfId="8185" xr:uid="{00000000-0005-0000-0000-0000F2190000}"/>
    <cellStyle name="Normal 6 2 3 2" xfId="2405" xr:uid="{00000000-0005-0000-0000-0000F3190000}"/>
    <cellStyle name="Normal 6 2 3 2 2" xfId="2406" xr:uid="{00000000-0005-0000-0000-0000F4190000}"/>
    <cellStyle name="Normal 6 2 3 2 2 2" xfId="2407" xr:uid="{00000000-0005-0000-0000-0000F5190000}"/>
    <cellStyle name="Normal 6 2 3 2 2 2 2" xfId="8188" xr:uid="{00000000-0005-0000-0000-0000F6190000}"/>
    <cellStyle name="Normal 6 2 3 2 2 3" xfId="8187" xr:uid="{00000000-0005-0000-0000-0000F7190000}"/>
    <cellStyle name="Normal 6 2 3 2 3" xfId="2408" xr:uid="{00000000-0005-0000-0000-0000F8190000}"/>
    <cellStyle name="Normal 6 2 3 2 3 2" xfId="8189" xr:uid="{00000000-0005-0000-0000-0000F9190000}"/>
    <cellStyle name="Normal 6 2 3 2 4" xfId="8186" xr:uid="{00000000-0005-0000-0000-0000FA190000}"/>
    <cellStyle name="Normal 6 2 3 3" xfId="2409" xr:uid="{00000000-0005-0000-0000-0000FB190000}"/>
    <cellStyle name="Normal 6 2 3 3 2" xfId="2410" xr:uid="{00000000-0005-0000-0000-0000FC190000}"/>
    <cellStyle name="Normal 6 2 3 3 2 2" xfId="2411" xr:uid="{00000000-0005-0000-0000-0000FD190000}"/>
    <cellStyle name="Normal 6 2 3 3 2 2 2" xfId="8192" xr:uid="{00000000-0005-0000-0000-0000FE190000}"/>
    <cellStyle name="Normal 6 2 3 3 2 3" xfId="8191" xr:uid="{00000000-0005-0000-0000-0000FF190000}"/>
    <cellStyle name="Normal 6 2 3 3 3" xfId="2412" xr:uid="{00000000-0005-0000-0000-0000001A0000}"/>
    <cellStyle name="Normal 6 2 3 3 3 2" xfId="8193" xr:uid="{00000000-0005-0000-0000-0000011A0000}"/>
    <cellStyle name="Normal 6 2 3 3 4" xfId="8190" xr:uid="{00000000-0005-0000-0000-0000021A0000}"/>
    <cellStyle name="Normal 6 2 3 4" xfId="2413" xr:uid="{00000000-0005-0000-0000-0000031A0000}"/>
    <cellStyle name="Normal 6 2 3 4 2" xfId="2414" xr:uid="{00000000-0005-0000-0000-0000041A0000}"/>
    <cellStyle name="Normal 6 2 3 4 2 2" xfId="2415" xr:uid="{00000000-0005-0000-0000-0000051A0000}"/>
    <cellStyle name="Normal 6 2 3 4 2 2 2" xfId="8196" xr:uid="{00000000-0005-0000-0000-0000061A0000}"/>
    <cellStyle name="Normal 6 2 3 4 2 3" xfId="8195" xr:uid="{00000000-0005-0000-0000-0000071A0000}"/>
    <cellStyle name="Normal 6 2 3 4 3" xfId="2416" xr:uid="{00000000-0005-0000-0000-0000081A0000}"/>
    <cellStyle name="Normal 6 2 3 4 3 2" xfId="8197" xr:uid="{00000000-0005-0000-0000-0000091A0000}"/>
    <cellStyle name="Normal 6 2 3 4 4" xfId="8194" xr:uid="{00000000-0005-0000-0000-00000A1A0000}"/>
    <cellStyle name="Normal 6 2 3 5" xfId="2417" xr:uid="{00000000-0005-0000-0000-00000B1A0000}"/>
    <cellStyle name="Normal 6 2 3 5 2" xfId="2418" xr:uid="{00000000-0005-0000-0000-00000C1A0000}"/>
    <cellStyle name="Normal 6 2 3 5 2 2" xfId="2419" xr:uid="{00000000-0005-0000-0000-00000D1A0000}"/>
    <cellStyle name="Normal 6 2 3 5 2 2 2" xfId="8200" xr:uid="{00000000-0005-0000-0000-00000E1A0000}"/>
    <cellStyle name="Normal 6 2 3 5 2 3" xfId="8199" xr:uid="{00000000-0005-0000-0000-00000F1A0000}"/>
    <cellStyle name="Normal 6 2 3 5 3" xfId="2420" xr:uid="{00000000-0005-0000-0000-0000101A0000}"/>
    <cellStyle name="Normal 6 2 3 5 3 2" xfId="8201" xr:uid="{00000000-0005-0000-0000-0000111A0000}"/>
    <cellStyle name="Normal 6 2 3 5 4" xfId="8198" xr:uid="{00000000-0005-0000-0000-0000121A0000}"/>
    <cellStyle name="Normal 6 2 3 6" xfId="2421" xr:uid="{00000000-0005-0000-0000-0000131A0000}"/>
    <cellStyle name="Normal 6 2 3 6 2" xfId="2422" xr:uid="{00000000-0005-0000-0000-0000141A0000}"/>
    <cellStyle name="Normal 6 2 3 6 2 2" xfId="8203" xr:uid="{00000000-0005-0000-0000-0000151A0000}"/>
    <cellStyle name="Normal 6 2 3 6 3" xfId="8202" xr:uid="{00000000-0005-0000-0000-0000161A0000}"/>
    <cellStyle name="Normal 6 2 3 7" xfId="2423" xr:uid="{00000000-0005-0000-0000-0000171A0000}"/>
    <cellStyle name="Normal 6 2 3 7 2" xfId="2424" xr:uid="{00000000-0005-0000-0000-0000181A0000}"/>
    <cellStyle name="Normal 6 2 3 7 2 2" xfId="8205" xr:uid="{00000000-0005-0000-0000-0000191A0000}"/>
    <cellStyle name="Normal 6 2 3 7 3" xfId="8204" xr:uid="{00000000-0005-0000-0000-00001A1A0000}"/>
    <cellStyle name="Normal 6 2 3 8" xfId="2425" xr:uid="{00000000-0005-0000-0000-00001B1A0000}"/>
    <cellStyle name="Normal 6 2 3 8 2" xfId="2426" xr:uid="{00000000-0005-0000-0000-00001C1A0000}"/>
    <cellStyle name="Normal 6 2 3 8 2 2" xfId="8207" xr:uid="{00000000-0005-0000-0000-00001D1A0000}"/>
    <cellStyle name="Normal 6 2 3 8 3" xfId="8206" xr:uid="{00000000-0005-0000-0000-00001E1A0000}"/>
    <cellStyle name="Normal 6 2 3 9" xfId="2427" xr:uid="{00000000-0005-0000-0000-00001F1A0000}"/>
    <cellStyle name="Normal 6 2 3 9 2" xfId="8208" xr:uid="{00000000-0005-0000-0000-0000201A0000}"/>
    <cellStyle name="Normal 6 2 4" xfId="2428" xr:uid="{00000000-0005-0000-0000-0000211A0000}"/>
    <cellStyle name="Normal 6 2 4 2" xfId="2429" xr:uid="{00000000-0005-0000-0000-0000221A0000}"/>
    <cellStyle name="Normal 6 2 4 2 2" xfId="2430" xr:uid="{00000000-0005-0000-0000-0000231A0000}"/>
    <cellStyle name="Normal 6 2 4 2 2 2" xfId="8211" xr:uid="{00000000-0005-0000-0000-0000241A0000}"/>
    <cellStyle name="Normal 6 2 4 2 3" xfId="8210" xr:uid="{00000000-0005-0000-0000-0000251A0000}"/>
    <cellStyle name="Normal 6 2 4 3" xfId="2431" xr:uid="{00000000-0005-0000-0000-0000261A0000}"/>
    <cellStyle name="Normal 6 2 4 3 2" xfId="8212" xr:uid="{00000000-0005-0000-0000-0000271A0000}"/>
    <cellStyle name="Normal 6 2 4 4" xfId="8209" xr:uid="{00000000-0005-0000-0000-0000281A0000}"/>
    <cellStyle name="Normal 6 2 5" xfId="2432" xr:uid="{00000000-0005-0000-0000-0000291A0000}"/>
    <cellStyle name="Normal 6 2 5 2" xfId="2433" xr:uid="{00000000-0005-0000-0000-00002A1A0000}"/>
    <cellStyle name="Normal 6 2 5 2 2" xfId="2434" xr:uid="{00000000-0005-0000-0000-00002B1A0000}"/>
    <cellStyle name="Normal 6 2 5 2 2 2" xfId="8215" xr:uid="{00000000-0005-0000-0000-00002C1A0000}"/>
    <cellStyle name="Normal 6 2 5 2 3" xfId="8214" xr:uid="{00000000-0005-0000-0000-00002D1A0000}"/>
    <cellStyle name="Normal 6 2 5 3" xfId="2435" xr:uid="{00000000-0005-0000-0000-00002E1A0000}"/>
    <cellStyle name="Normal 6 2 5 3 2" xfId="8216" xr:uid="{00000000-0005-0000-0000-00002F1A0000}"/>
    <cellStyle name="Normal 6 2 5 4" xfId="8213" xr:uid="{00000000-0005-0000-0000-0000301A0000}"/>
    <cellStyle name="Normal 6 2 6" xfId="2436" xr:uid="{00000000-0005-0000-0000-0000311A0000}"/>
    <cellStyle name="Normal 6 2 6 2" xfId="2437" xr:uid="{00000000-0005-0000-0000-0000321A0000}"/>
    <cellStyle name="Normal 6 2 6 2 2" xfId="2438" xr:uid="{00000000-0005-0000-0000-0000331A0000}"/>
    <cellStyle name="Normal 6 2 6 2 2 2" xfId="8219" xr:uid="{00000000-0005-0000-0000-0000341A0000}"/>
    <cellStyle name="Normal 6 2 6 2 3" xfId="8218" xr:uid="{00000000-0005-0000-0000-0000351A0000}"/>
    <cellStyle name="Normal 6 2 6 3" xfId="2439" xr:uid="{00000000-0005-0000-0000-0000361A0000}"/>
    <cellStyle name="Normal 6 2 6 3 2" xfId="8220" xr:uid="{00000000-0005-0000-0000-0000371A0000}"/>
    <cellStyle name="Normal 6 2 6 4" xfId="8217" xr:uid="{00000000-0005-0000-0000-0000381A0000}"/>
    <cellStyle name="Normal 6 2 7" xfId="2440" xr:uid="{00000000-0005-0000-0000-0000391A0000}"/>
    <cellStyle name="Normal 6 2 7 2" xfId="2441" xr:uid="{00000000-0005-0000-0000-00003A1A0000}"/>
    <cellStyle name="Normal 6 2 7 2 2" xfId="2442" xr:uid="{00000000-0005-0000-0000-00003B1A0000}"/>
    <cellStyle name="Normal 6 2 7 2 2 2" xfId="8223" xr:uid="{00000000-0005-0000-0000-00003C1A0000}"/>
    <cellStyle name="Normal 6 2 7 2 3" xfId="8222" xr:uid="{00000000-0005-0000-0000-00003D1A0000}"/>
    <cellStyle name="Normal 6 2 7 3" xfId="2443" xr:uid="{00000000-0005-0000-0000-00003E1A0000}"/>
    <cellStyle name="Normal 6 2 7 3 2" xfId="8224" xr:uid="{00000000-0005-0000-0000-00003F1A0000}"/>
    <cellStyle name="Normal 6 2 7 4" xfId="8221" xr:uid="{00000000-0005-0000-0000-0000401A0000}"/>
    <cellStyle name="Normal 6 2 8" xfId="2444" xr:uid="{00000000-0005-0000-0000-0000411A0000}"/>
    <cellStyle name="Normal 6 2 8 2" xfId="2445" xr:uid="{00000000-0005-0000-0000-0000421A0000}"/>
    <cellStyle name="Normal 6 2 8 2 2" xfId="8226" xr:uid="{00000000-0005-0000-0000-0000431A0000}"/>
    <cellStyle name="Normal 6 2 8 3" xfId="8225" xr:uid="{00000000-0005-0000-0000-0000441A0000}"/>
    <cellStyle name="Normal 6 2 9" xfId="2446" xr:uid="{00000000-0005-0000-0000-0000451A0000}"/>
    <cellStyle name="Normal 6 2 9 2" xfId="2447" xr:uid="{00000000-0005-0000-0000-0000461A0000}"/>
    <cellStyle name="Normal 6 2 9 2 2" xfId="8228" xr:uid="{00000000-0005-0000-0000-0000471A0000}"/>
    <cellStyle name="Normal 6 2 9 3" xfId="8227" xr:uid="{00000000-0005-0000-0000-0000481A0000}"/>
    <cellStyle name="Normal 6 3" xfId="2448" xr:uid="{00000000-0005-0000-0000-0000491A0000}"/>
    <cellStyle name="Normal 6 3 10" xfId="5443" xr:uid="{00000000-0005-0000-0000-00004A1A0000}"/>
    <cellStyle name="Normal 6 3 10 2" xfId="8229" xr:uid="{00000000-0005-0000-0000-00004B1A0000}"/>
    <cellStyle name="Normal 6 3 11" xfId="3855" xr:uid="{00000000-0005-0000-0000-00004C1A0000}"/>
    <cellStyle name="Normal 6 3 2" xfId="2449" xr:uid="{00000000-0005-0000-0000-00004D1A0000}"/>
    <cellStyle name="Normal 6 3 2 2" xfId="2450" xr:uid="{00000000-0005-0000-0000-00004E1A0000}"/>
    <cellStyle name="Normal 6 3 2 2 2" xfId="2451" xr:uid="{00000000-0005-0000-0000-00004F1A0000}"/>
    <cellStyle name="Normal 6 3 2 2 2 2" xfId="8232" xr:uid="{00000000-0005-0000-0000-0000501A0000}"/>
    <cellStyle name="Normal 6 3 2 2 3" xfId="8231" xr:uid="{00000000-0005-0000-0000-0000511A0000}"/>
    <cellStyle name="Normal 6 3 2 3" xfId="2452" xr:uid="{00000000-0005-0000-0000-0000521A0000}"/>
    <cellStyle name="Normal 6 3 2 3 2" xfId="8233" xr:uid="{00000000-0005-0000-0000-0000531A0000}"/>
    <cellStyle name="Normal 6 3 2 4" xfId="8230" xr:uid="{00000000-0005-0000-0000-0000541A0000}"/>
    <cellStyle name="Normal 6 3 3" xfId="2453" xr:uid="{00000000-0005-0000-0000-0000551A0000}"/>
    <cellStyle name="Normal 6 3 3 2" xfId="2454" xr:uid="{00000000-0005-0000-0000-0000561A0000}"/>
    <cellStyle name="Normal 6 3 3 2 2" xfId="2455" xr:uid="{00000000-0005-0000-0000-0000571A0000}"/>
    <cellStyle name="Normal 6 3 3 2 2 2" xfId="8236" xr:uid="{00000000-0005-0000-0000-0000581A0000}"/>
    <cellStyle name="Normal 6 3 3 2 3" xfId="8235" xr:uid="{00000000-0005-0000-0000-0000591A0000}"/>
    <cellStyle name="Normal 6 3 3 3" xfId="2456" xr:uid="{00000000-0005-0000-0000-00005A1A0000}"/>
    <cellStyle name="Normal 6 3 3 3 2" xfId="8237" xr:uid="{00000000-0005-0000-0000-00005B1A0000}"/>
    <cellStyle name="Normal 6 3 3 4" xfId="8234" xr:uid="{00000000-0005-0000-0000-00005C1A0000}"/>
    <cellStyle name="Normal 6 3 4" xfId="2457" xr:uid="{00000000-0005-0000-0000-00005D1A0000}"/>
    <cellStyle name="Normal 6 3 4 2" xfId="2458" xr:uid="{00000000-0005-0000-0000-00005E1A0000}"/>
    <cellStyle name="Normal 6 3 4 2 2" xfId="2459" xr:uid="{00000000-0005-0000-0000-00005F1A0000}"/>
    <cellStyle name="Normal 6 3 4 2 2 2" xfId="8240" xr:uid="{00000000-0005-0000-0000-0000601A0000}"/>
    <cellStyle name="Normal 6 3 4 2 3" xfId="8239" xr:uid="{00000000-0005-0000-0000-0000611A0000}"/>
    <cellStyle name="Normal 6 3 4 3" xfId="2460" xr:uid="{00000000-0005-0000-0000-0000621A0000}"/>
    <cellStyle name="Normal 6 3 4 3 2" xfId="8241" xr:uid="{00000000-0005-0000-0000-0000631A0000}"/>
    <cellStyle name="Normal 6 3 4 4" xfId="8238" xr:uid="{00000000-0005-0000-0000-0000641A0000}"/>
    <cellStyle name="Normal 6 3 5" xfId="2461" xr:uid="{00000000-0005-0000-0000-0000651A0000}"/>
    <cellStyle name="Normal 6 3 5 2" xfId="2462" xr:uid="{00000000-0005-0000-0000-0000661A0000}"/>
    <cellStyle name="Normal 6 3 5 2 2" xfId="2463" xr:uid="{00000000-0005-0000-0000-0000671A0000}"/>
    <cellStyle name="Normal 6 3 5 2 2 2" xfId="8244" xr:uid="{00000000-0005-0000-0000-0000681A0000}"/>
    <cellStyle name="Normal 6 3 5 2 3" xfId="8243" xr:uid="{00000000-0005-0000-0000-0000691A0000}"/>
    <cellStyle name="Normal 6 3 5 3" xfId="2464" xr:uid="{00000000-0005-0000-0000-00006A1A0000}"/>
    <cellStyle name="Normal 6 3 5 3 2" xfId="8245" xr:uid="{00000000-0005-0000-0000-00006B1A0000}"/>
    <cellStyle name="Normal 6 3 5 4" xfId="8242" xr:uid="{00000000-0005-0000-0000-00006C1A0000}"/>
    <cellStyle name="Normal 6 3 6" xfId="2465" xr:uid="{00000000-0005-0000-0000-00006D1A0000}"/>
    <cellStyle name="Normal 6 3 6 2" xfId="2466" xr:uid="{00000000-0005-0000-0000-00006E1A0000}"/>
    <cellStyle name="Normal 6 3 6 2 2" xfId="8247" xr:uid="{00000000-0005-0000-0000-00006F1A0000}"/>
    <cellStyle name="Normal 6 3 6 3" xfId="8246" xr:uid="{00000000-0005-0000-0000-0000701A0000}"/>
    <cellStyle name="Normal 6 3 7" xfId="2467" xr:uid="{00000000-0005-0000-0000-0000711A0000}"/>
    <cellStyle name="Normal 6 3 7 2" xfId="2468" xr:uid="{00000000-0005-0000-0000-0000721A0000}"/>
    <cellStyle name="Normal 6 3 7 2 2" xfId="8249" xr:uid="{00000000-0005-0000-0000-0000731A0000}"/>
    <cellStyle name="Normal 6 3 7 3" xfId="8248" xr:uid="{00000000-0005-0000-0000-0000741A0000}"/>
    <cellStyle name="Normal 6 3 8" xfId="2469" xr:uid="{00000000-0005-0000-0000-0000751A0000}"/>
    <cellStyle name="Normal 6 3 8 2" xfId="2470" xr:uid="{00000000-0005-0000-0000-0000761A0000}"/>
    <cellStyle name="Normal 6 3 8 2 2" xfId="8251" xr:uid="{00000000-0005-0000-0000-0000771A0000}"/>
    <cellStyle name="Normal 6 3 8 3" xfId="8250" xr:uid="{00000000-0005-0000-0000-0000781A0000}"/>
    <cellStyle name="Normal 6 3 9" xfId="2471" xr:uid="{00000000-0005-0000-0000-0000791A0000}"/>
    <cellStyle name="Normal 6 3 9 2" xfId="8252" xr:uid="{00000000-0005-0000-0000-00007A1A0000}"/>
    <cellStyle name="Normal 6 4" xfId="2472" xr:uid="{00000000-0005-0000-0000-00007B1A0000}"/>
    <cellStyle name="Normal 6 4 10" xfId="5444" xr:uid="{00000000-0005-0000-0000-00007C1A0000}"/>
    <cellStyle name="Normal 6 4 10 2" xfId="8253" xr:uid="{00000000-0005-0000-0000-00007D1A0000}"/>
    <cellStyle name="Normal 6 4 11" xfId="3885" xr:uid="{00000000-0005-0000-0000-00007E1A0000}"/>
    <cellStyle name="Normal 6 4 2" xfId="2473" xr:uid="{00000000-0005-0000-0000-00007F1A0000}"/>
    <cellStyle name="Normal 6 4 2 2" xfId="2474" xr:uid="{00000000-0005-0000-0000-0000801A0000}"/>
    <cellStyle name="Normal 6 4 2 2 2" xfId="2475" xr:uid="{00000000-0005-0000-0000-0000811A0000}"/>
    <cellStyle name="Normal 6 4 2 2 2 2" xfId="8256" xr:uid="{00000000-0005-0000-0000-0000821A0000}"/>
    <cellStyle name="Normal 6 4 2 2 3" xfId="8255" xr:uid="{00000000-0005-0000-0000-0000831A0000}"/>
    <cellStyle name="Normal 6 4 2 3" xfId="2476" xr:uid="{00000000-0005-0000-0000-0000841A0000}"/>
    <cellStyle name="Normal 6 4 2 3 2" xfId="8257" xr:uid="{00000000-0005-0000-0000-0000851A0000}"/>
    <cellStyle name="Normal 6 4 2 4" xfId="8254" xr:uid="{00000000-0005-0000-0000-0000861A0000}"/>
    <cellStyle name="Normal 6 4 3" xfId="2477" xr:uid="{00000000-0005-0000-0000-0000871A0000}"/>
    <cellStyle name="Normal 6 4 3 2" xfId="2478" xr:uid="{00000000-0005-0000-0000-0000881A0000}"/>
    <cellStyle name="Normal 6 4 3 2 2" xfId="2479" xr:uid="{00000000-0005-0000-0000-0000891A0000}"/>
    <cellStyle name="Normal 6 4 3 2 2 2" xfId="8260" xr:uid="{00000000-0005-0000-0000-00008A1A0000}"/>
    <cellStyle name="Normal 6 4 3 2 3" xfId="8259" xr:uid="{00000000-0005-0000-0000-00008B1A0000}"/>
    <cellStyle name="Normal 6 4 3 3" xfId="2480" xr:uid="{00000000-0005-0000-0000-00008C1A0000}"/>
    <cellStyle name="Normal 6 4 3 3 2" xfId="8261" xr:uid="{00000000-0005-0000-0000-00008D1A0000}"/>
    <cellStyle name="Normal 6 4 3 4" xfId="8258" xr:uid="{00000000-0005-0000-0000-00008E1A0000}"/>
    <cellStyle name="Normal 6 4 4" xfId="2481" xr:uid="{00000000-0005-0000-0000-00008F1A0000}"/>
    <cellStyle name="Normal 6 4 4 2" xfId="2482" xr:uid="{00000000-0005-0000-0000-0000901A0000}"/>
    <cellStyle name="Normal 6 4 4 2 2" xfId="2483" xr:uid="{00000000-0005-0000-0000-0000911A0000}"/>
    <cellStyle name="Normal 6 4 4 2 2 2" xfId="8264" xr:uid="{00000000-0005-0000-0000-0000921A0000}"/>
    <cellStyle name="Normal 6 4 4 2 3" xfId="8263" xr:uid="{00000000-0005-0000-0000-0000931A0000}"/>
    <cellStyle name="Normal 6 4 4 3" xfId="2484" xr:uid="{00000000-0005-0000-0000-0000941A0000}"/>
    <cellStyle name="Normal 6 4 4 3 2" xfId="8265" xr:uid="{00000000-0005-0000-0000-0000951A0000}"/>
    <cellStyle name="Normal 6 4 4 4" xfId="8262" xr:uid="{00000000-0005-0000-0000-0000961A0000}"/>
    <cellStyle name="Normal 6 4 5" xfId="2485" xr:uid="{00000000-0005-0000-0000-0000971A0000}"/>
    <cellStyle name="Normal 6 4 5 2" xfId="2486" xr:uid="{00000000-0005-0000-0000-0000981A0000}"/>
    <cellStyle name="Normal 6 4 5 2 2" xfId="2487" xr:uid="{00000000-0005-0000-0000-0000991A0000}"/>
    <cellStyle name="Normal 6 4 5 2 2 2" xfId="8268" xr:uid="{00000000-0005-0000-0000-00009A1A0000}"/>
    <cellStyle name="Normal 6 4 5 2 3" xfId="8267" xr:uid="{00000000-0005-0000-0000-00009B1A0000}"/>
    <cellStyle name="Normal 6 4 5 3" xfId="2488" xr:uid="{00000000-0005-0000-0000-00009C1A0000}"/>
    <cellStyle name="Normal 6 4 5 3 2" xfId="8269" xr:uid="{00000000-0005-0000-0000-00009D1A0000}"/>
    <cellStyle name="Normal 6 4 5 4" xfId="8266" xr:uid="{00000000-0005-0000-0000-00009E1A0000}"/>
    <cellStyle name="Normal 6 4 6" xfId="2489" xr:uid="{00000000-0005-0000-0000-00009F1A0000}"/>
    <cellStyle name="Normal 6 4 6 2" xfId="2490" xr:uid="{00000000-0005-0000-0000-0000A01A0000}"/>
    <cellStyle name="Normal 6 4 6 2 2" xfId="8271" xr:uid="{00000000-0005-0000-0000-0000A11A0000}"/>
    <cellStyle name="Normal 6 4 6 3" xfId="8270" xr:uid="{00000000-0005-0000-0000-0000A21A0000}"/>
    <cellStyle name="Normal 6 4 7" xfId="2491" xr:uid="{00000000-0005-0000-0000-0000A31A0000}"/>
    <cellStyle name="Normal 6 4 7 2" xfId="2492" xr:uid="{00000000-0005-0000-0000-0000A41A0000}"/>
    <cellStyle name="Normal 6 4 7 2 2" xfId="8273" xr:uid="{00000000-0005-0000-0000-0000A51A0000}"/>
    <cellStyle name="Normal 6 4 7 3" xfId="8272" xr:uid="{00000000-0005-0000-0000-0000A61A0000}"/>
    <cellStyle name="Normal 6 4 8" xfId="2493" xr:uid="{00000000-0005-0000-0000-0000A71A0000}"/>
    <cellStyle name="Normal 6 4 8 2" xfId="2494" xr:uid="{00000000-0005-0000-0000-0000A81A0000}"/>
    <cellStyle name="Normal 6 4 8 2 2" xfId="8275" xr:uid="{00000000-0005-0000-0000-0000A91A0000}"/>
    <cellStyle name="Normal 6 4 8 3" xfId="8274" xr:uid="{00000000-0005-0000-0000-0000AA1A0000}"/>
    <cellStyle name="Normal 6 4 9" xfId="2495" xr:uid="{00000000-0005-0000-0000-0000AB1A0000}"/>
    <cellStyle name="Normal 6 4 9 2" xfId="8276" xr:uid="{00000000-0005-0000-0000-0000AC1A0000}"/>
    <cellStyle name="Normal 6 5" xfId="2496" xr:uid="{00000000-0005-0000-0000-0000AD1A0000}"/>
    <cellStyle name="Normal 6 5 10" xfId="8277" xr:uid="{00000000-0005-0000-0000-0000AE1A0000}"/>
    <cellStyle name="Normal 6 5 2" xfId="2497" xr:uid="{00000000-0005-0000-0000-0000AF1A0000}"/>
    <cellStyle name="Normal 6 5 2 2" xfId="2498" xr:uid="{00000000-0005-0000-0000-0000B01A0000}"/>
    <cellStyle name="Normal 6 5 2 2 2" xfId="2499" xr:uid="{00000000-0005-0000-0000-0000B11A0000}"/>
    <cellStyle name="Normal 6 5 2 2 2 2" xfId="8280" xr:uid="{00000000-0005-0000-0000-0000B21A0000}"/>
    <cellStyle name="Normal 6 5 2 2 3" xfId="8279" xr:uid="{00000000-0005-0000-0000-0000B31A0000}"/>
    <cellStyle name="Normal 6 5 2 3" xfId="2500" xr:uid="{00000000-0005-0000-0000-0000B41A0000}"/>
    <cellStyle name="Normal 6 5 2 3 2" xfId="8281" xr:uid="{00000000-0005-0000-0000-0000B51A0000}"/>
    <cellStyle name="Normal 6 5 2 4" xfId="8278" xr:uid="{00000000-0005-0000-0000-0000B61A0000}"/>
    <cellStyle name="Normal 6 5 3" xfId="2501" xr:uid="{00000000-0005-0000-0000-0000B71A0000}"/>
    <cellStyle name="Normal 6 5 3 2" xfId="2502" xr:uid="{00000000-0005-0000-0000-0000B81A0000}"/>
    <cellStyle name="Normal 6 5 3 2 2" xfId="2503" xr:uid="{00000000-0005-0000-0000-0000B91A0000}"/>
    <cellStyle name="Normal 6 5 3 2 2 2" xfId="8284" xr:uid="{00000000-0005-0000-0000-0000BA1A0000}"/>
    <cellStyle name="Normal 6 5 3 2 3" xfId="8283" xr:uid="{00000000-0005-0000-0000-0000BB1A0000}"/>
    <cellStyle name="Normal 6 5 3 3" xfId="2504" xr:uid="{00000000-0005-0000-0000-0000BC1A0000}"/>
    <cellStyle name="Normal 6 5 3 3 2" xfId="8285" xr:uid="{00000000-0005-0000-0000-0000BD1A0000}"/>
    <cellStyle name="Normal 6 5 3 4" xfId="8282" xr:uid="{00000000-0005-0000-0000-0000BE1A0000}"/>
    <cellStyle name="Normal 6 5 4" xfId="2505" xr:uid="{00000000-0005-0000-0000-0000BF1A0000}"/>
    <cellStyle name="Normal 6 5 4 2" xfId="2506" xr:uid="{00000000-0005-0000-0000-0000C01A0000}"/>
    <cellStyle name="Normal 6 5 4 2 2" xfId="2507" xr:uid="{00000000-0005-0000-0000-0000C11A0000}"/>
    <cellStyle name="Normal 6 5 4 2 2 2" xfId="8288" xr:uid="{00000000-0005-0000-0000-0000C21A0000}"/>
    <cellStyle name="Normal 6 5 4 2 3" xfId="8287" xr:uid="{00000000-0005-0000-0000-0000C31A0000}"/>
    <cellStyle name="Normal 6 5 4 3" xfId="2508" xr:uid="{00000000-0005-0000-0000-0000C41A0000}"/>
    <cellStyle name="Normal 6 5 4 3 2" xfId="8289" xr:uid="{00000000-0005-0000-0000-0000C51A0000}"/>
    <cellStyle name="Normal 6 5 4 4" xfId="8286" xr:uid="{00000000-0005-0000-0000-0000C61A0000}"/>
    <cellStyle name="Normal 6 5 5" xfId="2509" xr:uid="{00000000-0005-0000-0000-0000C71A0000}"/>
    <cellStyle name="Normal 6 5 5 2" xfId="2510" xr:uid="{00000000-0005-0000-0000-0000C81A0000}"/>
    <cellStyle name="Normal 6 5 5 2 2" xfId="2511" xr:uid="{00000000-0005-0000-0000-0000C91A0000}"/>
    <cellStyle name="Normal 6 5 5 2 2 2" xfId="8292" xr:uid="{00000000-0005-0000-0000-0000CA1A0000}"/>
    <cellStyle name="Normal 6 5 5 2 3" xfId="8291" xr:uid="{00000000-0005-0000-0000-0000CB1A0000}"/>
    <cellStyle name="Normal 6 5 5 3" xfId="2512" xr:uid="{00000000-0005-0000-0000-0000CC1A0000}"/>
    <cellStyle name="Normal 6 5 5 3 2" xfId="8293" xr:uid="{00000000-0005-0000-0000-0000CD1A0000}"/>
    <cellStyle name="Normal 6 5 5 4" xfId="8290" xr:uid="{00000000-0005-0000-0000-0000CE1A0000}"/>
    <cellStyle name="Normal 6 5 6" xfId="2513" xr:uid="{00000000-0005-0000-0000-0000CF1A0000}"/>
    <cellStyle name="Normal 6 5 6 2" xfId="2514" xr:uid="{00000000-0005-0000-0000-0000D01A0000}"/>
    <cellStyle name="Normal 6 5 6 2 2" xfId="8295" xr:uid="{00000000-0005-0000-0000-0000D11A0000}"/>
    <cellStyle name="Normal 6 5 6 3" xfId="8294" xr:uid="{00000000-0005-0000-0000-0000D21A0000}"/>
    <cellStyle name="Normal 6 5 7" xfId="2515" xr:uid="{00000000-0005-0000-0000-0000D31A0000}"/>
    <cellStyle name="Normal 6 5 7 2" xfId="2516" xr:uid="{00000000-0005-0000-0000-0000D41A0000}"/>
    <cellStyle name="Normal 6 5 7 2 2" xfId="8297" xr:uid="{00000000-0005-0000-0000-0000D51A0000}"/>
    <cellStyle name="Normal 6 5 7 3" xfId="8296" xr:uid="{00000000-0005-0000-0000-0000D61A0000}"/>
    <cellStyle name="Normal 6 5 8" xfId="2517" xr:uid="{00000000-0005-0000-0000-0000D71A0000}"/>
    <cellStyle name="Normal 6 5 8 2" xfId="2518" xr:uid="{00000000-0005-0000-0000-0000D81A0000}"/>
    <cellStyle name="Normal 6 5 8 2 2" xfId="8299" xr:uid="{00000000-0005-0000-0000-0000D91A0000}"/>
    <cellStyle name="Normal 6 5 8 3" xfId="8298" xr:uid="{00000000-0005-0000-0000-0000DA1A0000}"/>
    <cellStyle name="Normal 6 5 9" xfId="2519" xr:uid="{00000000-0005-0000-0000-0000DB1A0000}"/>
    <cellStyle name="Normal 6 5 9 2" xfId="8300" xr:uid="{00000000-0005-0000-0000-0000DC1A0000}"/>
    <cellStyle name="Normal 6 6" xfId="2520" xr:uid="{00000000-0005-0000-0000-0000DD1A0000}"/>
    <cellStyle name="Normal 6 6 2" xfId="2521" xr:uid="{00000000-0005-0000-0000-0000DE1A0000}"/>
    <cellStyle name="Normal 6 6 2 2" xfId="2522" xr:uid="{00000000-0005-0000-0000-0000DF1A0000}"/>
    <cellStyle name="Normal 6 6 2 2 2" xfId="8303" xr:uid="{00000000-0005-0000-0000-0000E01A0000}"/>
    <cellStyle name="Normal 6 6 2 3" xfId="8302" xr:uid="{00000000-0005-0000-0000-0000E11A0000}"/>
    <cellStyle name="Normal 6 6 3" xfId="2523" xr:uid="{00000000-0005-0000-0000-0000E21A0000}"/>
    <cellStyle name="Normal 6 6 3 2" xfId="2524" xr:uid="{00000000-0005-0000-0000-0000E31A0000}"/>
    <cellStyle name="Normal 6 6 3 2 2" xfId="8305" xr:uid="{00000000-0005-0000-0000-0000E41A0000}"/>
    <cellStyle name="Normal 6 6 3 3" xfId="8304" xr:uid="{00000000-0005-0000-0000-0000E51A0000}"/>
    <cellStyle name="Normal 6 6 4" xfId="2525" xr:uid="{00000000-0005-0000-0000-0000E61A0000}"/>
    <cellStyle name="Normal 6 6 4 2" xfId="2526" xr:uid="{00000000-0005-0000-0000-0000E71A0000}"/>
    <cellStyle name="Normal 6 6 4 2 2" xfId="8307" xr:uid="{00000000-0005-0000-0000-0000E81A0000}"/>
    <cellStyle name="Normal 6 6 4 3" xfId="8306" xr:uid="{00000000-0005-0000-0000-0000E91A0000}"/>
    <cellStyle name="Normal 6 6 5" xfId="2527" xr:uid="{00000000-0005-0000-0000-0000EA1A0000}"/>
    <cellStyle name="Normal 6 6 5 2" xfId="8308" xr:uid="{00000000-0005-0000-0000-0000EB1A0000}"/>
    <cellStyle name="Normal 6 6 6" xfId="8301" xr:uid="{00000000-0005-0000-0000-0000EC1A0000}"/>
    <cellStyle name="Normal 6 7" xfId="2528" xr:uid="{00000000-0005-0000-0000-0000ED1A0000}"/>
    <cellStyle name="Normal 6 7 2" xfId="2529" xr:uid="{00000000-0005-0000-0000-0000EE1A0000}"/>
    <cellStyle name="Normal 6 7 2 2" xfId="2530" xr:uid="{00000000-0005-0000-0000-0000EF1A0000}"/>
    <cellStyle name="Normal 6 7 2 2 2" xfId="8311" xr:uid="{00000000-0005-0000-0000-0000F01A0000}"/>
    <cellStyle name="Normal 6 7 2 3" xfId="8310" xr:uid="{00000000-0005-0000-0000-0000F11A0000}"/>
    <cellStyle name="Normal 6 7 3" xfId="2531" xr:uid="{00000000-0005-0000-0000-0000F21A0000}"/>
    <cellStyle name="Normal 6 7 3 2" xfId="8312" xr:uid="{00000000-0005-0000-0000-0000F31A0000}"/>
    <cellStyle name="Normal 6 7 4" xfId="8309" xr:uid="{00000000-0005-0000-0000-0000F41A0000}"/>
    <cellStyle name="Normal 6 8" xfId="2532" xr:uid="{00000000-0005-0000-0000-0000F51A0000}"/>
    <cellStyle name="Normal 6 8 2" xfId="2533" xr:uid="{00000000-0005-0000-0000-0000F61A0000}"/>
    <cellStyle name="Normal 6 8 2 2" xfId="2534" xr:uid="{00000000-0005-0000-0000-0000F71A0000}"/>
    <cellStyle name="Normal 6 8 2 2 2" xfId="8315" xr:uid="{00000000-0005-0000-0000-0000F81A0000}"/>
    <cellStyle name="Normal 6 8 2 3" xfId="8314" xr:uid="{00000000-0005-0000-0000-0000F91A0000}"/>
    <cellStyle name="Normal 6 8 3" xfId="2535" xr:uid="{00000000-0005-0000-0000-0000FA1A0000}"/>
    <cellStyle name="Normal 6 8 3 2" xfId="8316" xr:uid="{00000000-0005-0000-0000-0000FB1A0000}"/>
    <cellStyle name="Normal 6 8 4" xfId="8313" xr:uid="{00000000-0005-0000-0000-0000FC1A0000}"/>
    <cellStyle name="Normal 6 9" xfId="2536" xr:uid="{00000000-0005-0000-0000-0000FD1A0000}"/>
    <cellStyle name="Normal 6 9 2" xfId="2537" xr:uid="{00000000-0005-0000-0000-0000FE1A0000}"/>
    <cellStyle name="Normal 6 9 2 2" xfId="2538" xr:uid="{00000000-0005-0000-0000-0000FF1A0000}"/>
    <cellStyle name="Normal 6 9 2 2 2" xfId="8319" xr:uid="{00000000-0005-0000-0000-0000001B0000}"/>
    <cellStyle name="Normal 6 9 2 3" xfId="8318" xr:uid="{00000000-0005-0000-0000-0000011B0000}"/>
    <cellStyle name="Normal 6 9 3" xfId="2539" xr:uid="{00000000-0005-0000-0000-0000021B0000}"/>
    <cellStyle name="Normal 6 9 3 2" xfId="8320" xr:uid="{00000000-0005-0000-0000-0000031B0000}"/>
    <cellStyle name="Normal 6 9 4" xfId="8317" xr:uid="{00000000-0005-0000-0000-0000041B0000}"/>
    <cellStyle name="Normal 60" xfId="9067" xr:uid="{00000000-0005-0000-0000-0000051B0000}"/>
    <cellStyle name="Normal 7" xfId="2540" xr:uid="{00000000-0005-0000-0000-0000061B0000}"/>
    <cellStyle name="Normal 7 2" xfId="2541" xr:uid="{00000000-0005-0000-0000-0000071B0000}"/>
    <cellStyle name="Normal 7 3" xfId="2542" xr:uid="{00000000-0005-0000-0000-0000081B0000}"/>
    <cellStyle name="Normal 7 4" xfId="2543" xr:uid="{00000000-0005-0000-0000-0000091B0000}"/>
    <cellStyle name="Normal 8" xfId="2544" xr:uid="{00000000-0005-0000-0000-00000A1B0000}"/>
    <cellStyle name="Normal 8 10" xfId="2545" xr:uid="{00000000-0005-0000-0000-00000B1B0000}"/>
    <cellStyle name="Normal 8 10 2" xfId="2546" xr:uid="{00000000-0005-0000-0000-00000C1B0000}"/>
    <cellStyle name="Normal 8 10 2 2" xfId="8323" xr:uid="{00000000-0005-0000-0000-00000D1B0000}"/>
    <cellStyle name="Normal 8 10 3" xfId="8322" xr:uid="{00000000-0005-0000-0000-00000E1B0000}"/>
    <cellStyle name="Normal 8 11" xfId="2547" xr:uid="{00000000-0005-0000-0000-00000F1B0000}"/>
    <cellStyle name="Normal 8 11 2" xfId="8324" xr:uid="{00000000-0005-0000-0000-0000101B0000}"/>
    <cellStyle name="Normal 8 12" xfId="5445" xr:uid="{00000000-0005-0000-0000-0000111B0000}"/>
    <cellStyle name="Normal 8 12 2" xfId="8321" xr:uid="{00000000-0005-0000-0000-0000121B0000}"/>
    <cellStyle name="Normal 8 13" xfId="3828" xr:uid="{00000000-0005-0000-0000-0000131B0000}"/>
    <cellStyle name="Normal 8 2" xfId="2548" xr:uid="{00000000-0005-0000-0000-0000141B0000}"/>
    <cellStyle name="Normal 8 2 10" xfId="8325" xr:uid="{00000000-0005-0000-0000-0000151B0000}"/>
    <cellStyle name="Normal 8 2 2" xfId="2549" xr:uid="{00000000-0005-0000-0000-0000161B0000}"/>
    <cellStyle name="Normal 8 2 2 2" xfId="2550" xr:uid="{00000000-0005-0000-0000-0000171B0000}"/>
    <cellStyle name="Normal 8 2 2 2 2" xfId="2551" xr:uid="{00000000-0005-0000-0000-0000181B0000}"/>
    <cellStyle name="Normal 8 2 2 2 2 2" xfId="8328" xr:uid="{00000000-0005-0000-0000-0000191B0000}"/>
    <cellStyle name="Normal 8 2 2 2 3" xfId="8327" xr:uid="{00000000-0005-0000-0000-00001A1B0000}"/>
    <cellStyle name="Normal 8 2 2 3" xfId="2552" xr:uid="{00000000-0005-0000-0000-00001B1B0000}"/>
    <cellStyle name="Normal 8 2 2 3 2" xfId="8329" xr:uid="{00000000-0005-0000-0000-00001C1B0000}"/>
    <cellStyle name="Normal 8 2 2 4" xfId="8326" xr:uid="{00000000-0005-0000-0000-00001D1B0000}"/>
    <cellStyle name="Normal 8 2 3" xfId="2553" xr:uid="{00000000-0005-0000-0000-00001E1B0000}"/>
    <cellStyle name="Normal 8 2 3 2" xfId="2554" xr:uid="{00000000-0005-0000-0000-00001F1B0000}"/>
    <cellStyle name="Normal 8 2 3 2 2" xfId="2555" xr:uid="{00000000-0005-0000-0000-0000201B0000}"/>
    <cellStyle name="Normal 8 2 3 2 2 2" xfId="8332" xr:uid="{00000000-0005-0000-0000-0000211B0000}"/>
    <cellStyle name="Normal 8 2 3 2 3" xfId="8331" xr:uid="{00000000-0005-0000-0000-0000221B0000}"/>
    <cellStyle name="Normal 8 2 3 3" xfId="2556" xr:uid="{00000000-0005-0000-0000-0000231B0000}"/>
    <cellStyle name="Normal 8 2 3 3 2" xfId="8333" xr:uid="{00000000-0005-0000-0000-0000241B0000}"/>
    <cellStyle name="Normal 8 2 3 4" xfId="8330" xr:uid="{00000000-0005-0000-0000-0000251B0000}"/>
    <cellStyle name="Normal 8 2 4" xfId="2557" xr:uid="{00000000-0005-0000-0000-0000261B0000}"/>
    <cellStyle name="Normal 8 2 4 2" xfId="2558" xr:uid="{00000000-0005-0000-0000-0000271B0000}"/>
    <cellStyle name="Normal 8 2 4 2 2" xfId="2559" xr:uid="{00000000-0005-0000-0000-0000281B0000}"/>
    <cellStyle name="Normal 8 2 4 2 2 2" xfId="8336" xr:uid="{00000000-0005-0000-0000-0000291B0000}"/>
    <cellStyle name="Normal 8 2 4 2 3" xfId="8335" xr:uid="{00000000-0005-0000-0000-00002A1B0000}"/>
    <cellStyle name="Normal 8 2 4 3" xfId="2560" xr:uid="{00000000-0005-0000-0000-00002B1B0000}"/>
    <cellStyle name="Normal 8 2 4 3 2" xfId="8337" xr:uid="{00000000-0005-0000-0000-00002C1B0000}"/>
    <cellStyle name="Normal 8 2 4 4" xfId="8334" xr:uid="{00000000-0005-0000-0000-00002D1B0000}"/>
    <cellStyle name="Normal 8 2 5" xfId="2561" xr:uid="{00000000-0005-0000-0000-00002E1B0000}"/>
    <cellStyle name="Normal 8 2 5 2" xfId="2562" xr:uid="{00000000-0005-0000-0000-00002F1B0000}"/>
    <cellStyle name="Normal 8 2 5 2 2" xfId="2563" xr:uid="{00000000-0005-0000-0000-0000301B0000}"/>
    <cellStyle name="Normal 8 2 5 2 2 2" xfId="8340" xr:uid="{00000000-0005-0000-0000-0000311B0000}"/>
    <cellStyle name="Normal 8 2 5 2 3" xfId="8339" xr:uid="{00000000-0005-0000-0000-0000321B0000}"/>
    <cellStyle name="Normal 8 2 5 3" xfId="2564" xr:uid="{00000000-0005-0000-0000-0000331B0000}"/>
    <cellStyle name="Normal 8 2 5 3 2" xfId="8341" xr:uid="{00000000-0005-0000-0000-0000341B0000}"/>
    <cellStyle name="Normal 8 2 5 4" xfId="8338" xr:uid="{00000000-0005-0000-0000-0000351B0000}"/>
    <cellStyle name="Normal 8 2 6" xfId="2565" xr:uid="{00000000-0005-0000-0000-0000361B0000}"/>
    <cellStyle name="Normal 8 2 6 2" xfId="2566" xr:uid="{00000000-0005-0000-0000-0000371B0000}"/>
    <cellStyle name="Normal 8 2 6 2 2" xfId="8343" xr:uid="{00000000-0005-0000-0000-0000381B0000}"/>
    <cellStyle name="Normal 8 2 6 3" xfId="8342" xr:uid="{00000000-0005-0000-0000-0000391B0000}"/>
    <cellStyle name="Normal 8 2 7" xfId="2567" xr:uid="{00000000-0005-0000-0000-00003A1B0000}"/>
    <cellStyle name="Normal 8 2 7 2" xfId="2568" xr:uid="{00000000-0005-0000-0000-00003B1B0000}"/>
    <cellStyle name="Normal 8 2 7 2 2" xfId="8345" xr:uid="{00000000-0005-0000-0000-00003C1B0000}"/>
    <cellStyle name="Normal 8 2 7 3" xfId="8344" xr:uid="{00000000-0005-0000-0000-00003D1B0000}"/>
    <cellStyle name="Normal 8 2 8" xfId="2569" xr:uid="{00000000-0005-0000-0000-00003E1B0000}"/>
    <cellStyle name="Normal 8 2 8 2" xfId="2570" xr:uid="{00000000-0005-0000-0000-00003F1B0000}"/>
    <cellStyle name="Normal 8 2 8 2 2" xfId="8347" xr:uid="{00000000-0005-0000-0000-0000401B0000}"/>
    <cellStyle name="Normal 8 2 8 3" xfId="8346" xr:uid="{00000000-0005-0000-0000-0000411B0000}"/>
    <cellStyle name="Normal 8 2 9" xfId="2571" xr:uid="{00000000-0005-0000-0000-0000421B0000}"/>
    <cellStyle name="Normal 8 2 9 2" xfId="8348" xr:uid="{00000000-0005-0000-0000-0000431B0000}"/>
    <cellStyle name="Normal 8 3" xfId="2572" xr:uid="{00000000-0005-0000-0000-0000441B0000}"/>
    <cellStyle name="Normal 8 3 10" xfId="8349" xr:uid="{00000000-0005-0000-0000-0000451B0000}"/>
    <cellStyle name="Normal 8 3 2" xfId="2573" xr:uid="{00000000-0005-0000-0000-0000461B0000}"/>
    <cellStyle name="Normal 8 3 2 2" xfId="2574" xr:uid="{00000000-0005-0000-0000-0000471B0000}"/>
    <cellStyle name="Normal 8 3 2 2 2" xfId="2575" xr:uid="{00000000-0005-0000-0000-0000481B0000}"/>
    <cellStyle name="Normal 8 3 2 2 2 2" xfId="8352" xr:uid="{00000000-0005-0000-0000-0000491B0000}"/>
    <cellStyle name="Normal 8 3 2 2 3" xfId="8351" xr:uid="{00000000-0005-0000-0000-00004A1B0000}"/>
    <cellStyle name="Normal 8 3 2 3" xfId="2576" xr:uid="{00000000-0005-0000-0000-00004B1B0000}"/>
    <cellStyle name="Normal 8 3 2 3 2" xfId="8353" xr:uid="{00000000-0005-0000-0000-00004C1B0000}"/>
    <cellStyle name="Normal 8 3 2 4" xfId="8350" xr:uid="{00000000-0005-0000-0000-00004D1B0000}"/>
    <cellStyle name="Normal 8 3 3" xfId="2577" xr:uid="{00000000-0005-0000-0000-00004E1B0000}"/>
    <cellStyle name="Normal 8 3 3 2" xfId="2578" xr:uid="{00000000-0005-0000-0000-00004F1B0000}"/>
    <cellStyle name="Normal 8 3 3 2 2" xfId="2579" xr:uid="{00000000-0005-0000-0000-0000501B0000}"/>
    <cellStyle name="Normal 8 3 3 2 2 2" xfId="8356" xr:uid="{00000000-0005-0000-0000-0000511B0000}"/>
    <cellStyle name="Normal 8 3 3 2 3" xfId="8355" xr:uid="{00000000-0005-0000-0000-0000521B0000}"/>
    <cellStyle name="Normal 8 3 3 3" xfId="2580" xr:uid="{00000000-0005-0000-0000-0000531B0000}"/>
    <cellStyle name="Normal 8 3 3 3 2" xfId="8357" xr:uid="{00000000-0005-0000-0000-0000541B0000}"/>
    <cellStyle name="Normal 8 3 3 4" xfId="8354" xr:uid="{00000000-0005-0000-0000-0000551B0000}"/>
    <cellStyle name="Normal 8 3 4" xfId="2581" xr:uid="{00000000-0005-0000-0000-0000561B0000}"/>
    <cellStyle name="Normal 8 3 4 2" xfId="2582" xr:uid="{00000000-0005-0000-0000-0000571B0000}"/>
    <cellStyle name="Normal 8 3 4 2 2" xfId="2583" xr:uid="{00000000-0005-0000-0000-0000581B0000}"/>
    <cellStyle name="Normal 8 3 4 2 2 2" xfId="8360" xr:uid="{00000000-0005-0000-0000-0000591B0000}"/>
    <cellStyle name="Normal 8 3 4 2 3" xfId="8359" xr:uid="{00000000-0005-0000-0000-00005A1B0000}"/>
    <cellStyle name="Normal 8 3 4 3" xfId="2584" xr:uid="{00000000-0005-0000-0000-00005B1B0000}"/>
    <cellStyle name="Normal 8 3 4 3 2" xfId="8361" xr:uid="{00000000-0005-0000-0000-00005C1B0000}"/>
    <cellStyle name="Normal 8 3 4 4" xfId="8358" xr:uid="{00000000-0005-0000-0000-00005D1B0000}"/>
    <cellStyle name="Normal 8 3 5" xfId="2585" xr:uid="{00000000-0005-0000-0000-00005E1B0000}"/>
    <cellStyle name="Normal 8 3 5 2" xfId="2586" xr:uid="{00000000-0005-0000-0000-00005F1B0000}"/>
    <cellStyle name="Normal 8 3 5 2 2" xfId="2587" xr:uid="{00000000-0005-0000-0000-0000601B0000}"/>
    <cellStyle name="Normal 8 3 5 2 2 2" xfId="8364" xr:uid="{00000000-0005-0000-0000-0000611B0000}"/>
    <cellStyle name="Normal 8 3 5 2 3" xfId="8363" xr:uid="{00000000-0005-0000-0000-0000621B0000}"/>
    <cellStyle name="Normal 8 3 5 3" xfId="2588" xr:uid="{00000000-0005-0000-0000-0000631B0000}"/>
    <cellStyle name="Normal 8 3 5 3 2" xfId="8365" xr:uid="{00000000-0005-0000-0000-0000641B0000}"/>
    <cellStyle name="Normal 8 3 5 4" xfId="8362" xr:uid="{00000000-0005-0000-0000-0000651B0000}"/>
    <cellStyle name="Normal 8 3 6" xfId="2589" xr:uid="{00000000-0005-0000-0000-0000661B0000}"/>
    <cellStyle name="Normal 8 3 6 2" xfId="2590" xr:uid="{00000000-0005-0000-0000-0000671B0000}"/>
    <cellStyle name="Normal 8 3 6 2 2" xfId="8367" xr:uid="{00000000-0005-0000-0000-0000681B0000}"/>
    <cellStyle name="Normal 8 3 6 3" xfId="8366" xr:uid="{00000000-0005-0000-0000-0000691B0000}"/>
    <cellStyle name="Normal 8 3 7" xfId="2591" xr:uid="{00000000-0005-0000-0000-00006A1B0000}"/>
    <cellStyle name="Normal 8 3 7 2" xfId="2592" xr:uid="{00000000-0005-0000-0000-00006B1B0000}"/>
    <cellStyle name="Normal 8 3 7 2 2" xfId="8369" xr:uid="{00000000-0005-0000-0000-00006C1B0000}"/>
    <cellStyle name="Normal 8 3 7 3" xfId="8368" xr:uid="{00000000-0005-0000-0000-00006D1B0000}"/>
    <cellStyle name="Normal 8 3 8" xfId="2593" xr:uid="{00000000-0005-0000-0000-00006E1B0000}"/>
    <cellStyle name="Normal 8 3 8 2" xfId="2594" xr:uid="{00000000-0005-0000-0000-00006F1B0000}"/>
    <cellStyle name="Normal 8 3 8 2 2" xfId="8371" xr:uid="{00000000-0005-0000-0000-0000701B0000}"/>
    <cellStyle name="Normal 8 3 8 3" xfId="8370" xr:uid="{00000000-0005-0000-0000-0000711B0000}"/>
    <cellStyle name="Normal 8 3 9" xfId="2595" xr:uid="{00000000-0005-0000-0000-0000721B0000}"/>
    <cellStyle name="Normal 8 3 9 2" xfId="8372" xr:uid="{00000000-0005-0000-0000-0000731B0000}"/>
    <cellStyle name="Normal 8 4" xfId="2596" xr:uid="{00000000-0005-0000-0000-0000741B0000}"/>
    <cellStyle name="Normal 8 4 2" xfId="2597" xr:uid="{00000000-0005-0000-0000-0000751B0000}"/>
    <cellStyle name="Normal 8 4 2 2" xfId="2598" xr:uid="{00000000-0005-0000-0000-0000761B0000}"/>
    <cellStyle name="Normal 8 4 2 2 2" xfId="8375" xr:uid="{00000000-0005-0000-0000-0000771B0000}"/>
    <cellStyle name="Normal 8 4 2 3" xfId="8374" xr:uid="{00000000-0005-0000-0000-0000781B0000}"/>
    <cellStyle name="Normal 8 4 3" xfId="2599" xr:uid="{00000000-0005-0000-0000-0000791B0000}"/>
    <cellStyle name="Normal 8 4 3 2" xfId="8376" xr:uid="{00000000-0005-0000-0000-00007A1B0000}"/>
    <cellStyle name="Normal 8 4 4" xfId="8373" xr:uid="{00000000-0005-0000-0000-00007B1B0000}"/>
    <cellStyle name="Normal 8 5" xfId="2600" xr:uid="{00000000-0005-0000-0000-00007C1B0000}"/>
    <cellStyle name="Normal 8 5 2" xfId="2601" xr:uid="{00000000-0005-0000-0000-00007D1B0000}"/>
    <cellStyle name="Normal 8 5 2 2" xfId="2602" xr:uid="{00000000-0005-0000-0000-00007E1B0000}"/>
    <cellStyle name="Normal 8 5 2 2 2" xfId="8379" xr:uid="{00000000-0005-0000-0000-00007F1B0000}"/>
    <cellStyle name="Normal 8 5 2 3" xfId="8378" xr:uid="{00000000-0005-0000-0000-0000801B0000}"/>
    <cellStyle name="Normal 8 5 3" xfId="2603" xr:uid="{00000000-0005-0000-0000-0000811B0000}"/>
    <cellStyle name="Normal 8 5 3 2" xfId="8380" xr:uid="{00000000-0005-0000-0000-0000821B0000}"/>
    <cellStyle name="Normal 8 5 4" xfId="8377" xr:uid="{00000000-0005-0000-0000-0000831B0000}"/>
    <cellStyle name="Normal 8 6" xfId="2604" xr:uid="{00000000-0005-0000-0000-0000841B0000}"/>
    <cellStyle name="Normal 8 6 2" xfId="2605" xr:uid="{00000000-0005-0000-0000-0000851B0000}"/>
    <cellStyle name="Normal 8 6 2 2" xfId="2606" xr:uid="{00000000-0005-0000-0000-0000861B0000}"/>
    <cellStyle name="Normal 8 6 2 2 2" xfId="8383" xr:uid="{00000000-0005-0000-0000-0000871B0000}"/>
    <cellStyle name="Normal 8 6 2 3" xfId="8382" xr:uid="{00000000-0005-0000-0000-0000881B0000}"/>
    <cellStyle name="Normal 8 6 3" xfId="2607" xr:uid="{00000000-0005-0000-0000-0000891B0000}"/>
    <cellStyle name="Normal 8 6 3 2" xfId="8384" xr:uid="{00000000-0005-0000-0000-00008A1B0000}"/>
    <cellStyle name="Normal 8 6 4" xfId="8381" xr:uid="{00000000-0005-0000-0000-00008B1B0000}"/>
    <cellStyle name="Normal 8 7" xfId="2608" xr:uid="{00000000-0005-0000-0000-00008C1B0000}"/>
    <cellStyle name="Normal 8 7 2" xfId="2609" xr:uid="{00000000-0005-0000-0000-00008D1B0000}"/>
    <cellStyle name="Normal 8 7 2 2" xfId="2610" xr:uid="{00000000-0005-0000-0000-00008E1B0000}"/>
    <cellStyle name="Normal 8 7 2 2 2" xfId="8387" xr:uid="{00000000-0005-0000-0000-00008F1B0000}"/>
    <cellStyle name="Normal 8 7 2 3" xfId="8386" xr:uid="{00000000-0005-0000-0000-0000901B0000}"/>
    <cellStyle name="Normal 8 7 3" xfId="2611" xr:uid="{00000000-0005-0000-0000-0000911B0000}"/>
    <cellStyle name="Normal 8 7 3 2" xfId="8388" xr:uid="{00000000-0005-0000-0000-0000921B0000}"/>
    <cellStyle name="Normal 8 7 4" xfId="8385" xr:uid="{00000000-0005-0000-0000-0000931B0000}"/>
    <cellStyle name="Normal 8 8" xfId="2612" xr:uid="{00000000-0005-0000-0000-0000941B0000}"/>
    <cellStyle name="Normal 8 8 2" xfId="2613" xr:uid="{00000000-0005-0000-0000-0000951B0000}"/>
    <cellStyle name="Normal 8 8 2 2" xfId="8390" xr:uid="{00000000-0005-0000-0000-0000961B0000}"/>
    <cellStyle name="Normal 8 8 3" xfId="8389" xr:uid="{00000000-0005-0000-0000-0000971B0000}"/>
    <cellStyle name="Normal 8 9" xfId="2614" xr:uid="{00000000-0005-0000-0000-0000981B0000}"/>
    <cellStyle name="Normal 8 9 2" xfId="2615" xr:uid="{00000000-0005-0000-0000-0000991B0000}"/>
    <cellStyle name="Normal 8 9 2 2" xfId="8392" xr:uid="{00000000-0005-0000-0000-00009A1B0000}"/>
    <cellStyle name="Normal 8 9 3" xfId="8391" xr:uid="{00000000-0005-0000-0000-00009B1B0000}"/>
    <cellStyle name="Normal 9" xfId="2616" xr:uid="{00000000-0005-0000-0000-00009C1B0000}"/>
    <cellStyle name="Normal 9 10" xfId="5446" xr:uid="{00000000-0005-0000-0000-00009D1B0000}"/>
    <cellStyle name="Normal 9 10 2" xfId="8393" xr:uid="{00000000-0005-0000-0000-00009E1B0000}"/>
    <cellStyle name="Normal 9 11" xfId="3832" xr:uid="{00000000-0005-0000-0000-00009F1B0000}"/>
    <cellStyle name="Normal 9 2" xfId="2617" xr:uid="{00000000-0005-0000-0000-0000A01B0000}"/>
    <cellStyle name="Normal 9 2 2" xfId="2618" xr:uid="{00000000-0005-0000-0000-0000A11B0000}"/>
    <cellStyle name="Normal 9 2 2 2" xfId="2619" xr:uid="{00000000-0005-0000-0000-0000A21B0000}"/>
    <cellStyle name="Normal 9 2 2 2 2" xfId="8396" xr:uid="{00000000-0005-0000-0000-0000A31B0000}"/>
    <cellStyle name="Normal 9 2 2 3" xfId="8395" xr:uid="{00000000-0005-0000-0000-0000A41B0000}"/>
    <cellStyle name="Normal 9 2 3" xfId="2620" xr:uid="{00000000-0005-0000-0000-0000A51B0000}"/>
    <cellStyle name="Normal 9 2 3 2" xfId="8397" xr:uid="{00000000-0005-0000-0000-0000A61B0000}"/>
    <cellStyle name="Normal 9 2 4" xfId="8394" xr:uid="{00000000-0005-0000-0000-0000A71B0000}"/>
    <cellStyle name="Normal 9 3" xfId="2621" xr:uid="{00000000-0005-0000-0000-0000A81B0000}"/>
    <cellStyle name="Normal 9 3 2" xfId="2622" xr:uid="{00000000-0005-0000-0000-0000A91B0000}"/>
    <cellStyle name="Normal 9 3 2 2" xfId="2623" xr:uid="{00000000-0005-0000-0000-0000AA1B0000}"/>
    <cellStyle name="Normal 9 3 2 2 2" xfId="8400" xr:uid="{00000000-0005-0000-0000-0000AB1B0000}"/>
    <cellStyle name="Normal 9 3 2 3" xfId="8399" xr:uid="{00000000-0005-0000-0000-0000AC1B0000}"/>
    <cellStyle name="Normal 9 3 3" xfId="2624" xr:uid="{00000000-0005-0000-0000-0000AD1B0000}"/>
    <cellStyle name="Normal 9 3 3 2" xfId="8401" xr:uid="{00000000-0005-0000-0000-0000AE1B0000}"/>
    <cellStyle name="Normal 9 3 4" xfId="8398" xr:uid="{00000000-0005-0000-0000-0000AF1B0000}"/>
    <cellStyle name="Normal 9 4" xfId="2625" xr:uid="{00000000-0005-0000-0000-0000B01B0000}"/>
    <cellStyle name="Normal 9 4 2" xfId="2626" xr:uid="{00000000-0005-0000-0000-0000B11B0000}"/>
    <cellStyle name="Normal 9 4 2 2" xfId="2627" xr:uid="{00000000-0005-0000-0000-0000B21B0000}"/>
    <cellStyle name="Normal 9 4 2 2 2" xfId="8404" xr:uid="{00000000-0005-0000-0000-0000B31B0000}"/>
    <cellStyle name="Normal 9 4 2 3" xfId="8403" xr:uid="{00000000-0005-0000-0000-0000B41B0000}"/>
    <cellStyle name="Normal 9 4 3" xfId="2628" xr:uid="{00000000-0005-0000-0000-0000B51B0000}"/>
    <cellStyle name="Normal 9 4 3 2" xfId="8405" xr:uid="{00000000-0005-0000-0000-0000B61B0000}"/>
    <cellStyle name="Normal 9 4 4" xfId="8402" xr:uid="{00000000-0005-0000-0000-0000B71B0000}"/>
    <cellStyle name="Normal 9 5" xfId="2629" xr:uid="{00000000-0005-0000-0000-0000B81B0000}"/>
    <cellStyle name="Normal 9 5 2" xfId="2630" xr:uid="{00000000-0005-0000-0000-0000B91B0000}"/>
    <cellStyle name="Normal 9 5 2 2" xfId="2631" xr:uid="{00000000-0005-0000-0000-0000BA1B0000}"/>
    <cellStyle name="Normal 9 5 2 2 2" xfId="8408" xr:uid="{00000000-0005-0000-0000-0000BB1B0000}"/>
    <cellStyle name="Normal 9 5 2 3" xfId="8407" xr:uid="{00000000-0005-0000-0000-0000BC1B0000}"/>
    <cellStyle name="Normal 9 5 3" xfId="2632" xr:uid="{00000000-0005-0000-0000-0000BD1B0000}"/>
    <cellStyle name="Normal 9 5 3 2" xfId="8409" xr:uid="{00000000-0005-0000-0000-0000BE1B0000}"/>
    <cellStyle name="Normal 9 5 4" xfId="8406" xr:uid="{00000000-0005-0000-0000-0000BF1B0000}"/>
    <cellStyle name="Normal 9 6" xfId="2633" xr:uid="{00000000-0005-0000-0000-0000C01B0000}"/>
    <cellStyle name="Normal 9 6 2" xfId="2634" xr:uid="{00000000-0005-0000-0000-0000C11B0000}"/>
    <cellStyle name="Normal 9 6 2 2" xfId="8411" xr:uid="{00000000-0005-0000-0000-0000C21B0000}"/>
    <cellStyle name="Normal 9 6 3" xfId="8410" xr:uid="{00000000-0005-0000-0000-0000C31B0000}"/>
    <cellStyle name="Normal 9 7" xfId="2635" xr:uid="{00000000-0005-0000-0000-0000C41B0000}"/>
    <cellStyle name="Normal 9 7 2" xfId="2636" xr:uid="{00000000-0005-0000-0000-0000C51B0000}"/>
    <cellStyle name="Normal 9 7 2 2" xfId="8413" xr:uid="{00000000-0005-0000-0000-0000C61B0000}"/>
    <cellStyle name="Normal 9 7 3" xfId="8412" xr:uid="{00000000-0005-0000-0000-0000C71B0000}"/>
    <cellStyle name="Normal 9 8" xfId="2637" xr:uid="{00000000-0005-0000-0000-0000C81B0000}"/>
    <cellStyle name="Normal 9 8 2" xfId="2638" xr:uid="{00000000-0005-0000-0000-0000C91B0000}"/>
    <cellStyle name="Normal 9 8 2 2" xfId="8415" xr:uid="{00000000-0005-0000-0000-0000CA1B0000}"/>
    <cellStyle name="Normal 9 8 3" xfId="8414" xr:uid="{00000000-0005-0000-0000-0000CB1B0000}"/>
    <cellStyle name="Normal 9 9" xfId="2639" xr:uid="{00000000-0005-0000-0000-0000CC1B0000}"/>
    <cellStyle name="Normal 9 9 2" xfId="8416" xr:uid="{00000000-0005-0000-0000-0000CD1B0000}"/>
    <cellStyle name="Note 2" xfId="2640" xr:uid="{00000000-0005-0000-0000-0000CE1B0000}"/>
    <cellStyle name="Note 2 10" xfId="3657" xr:uid="{00000000-0005-0000-0000-0000CF1B0000}"/>
    <cellStyle name="Note 2 10 2" xfId="5754" xr:uid="{00000000-0005-0000-0000-0000D01B0000}"/>
    <cellStyle name="Note 2 10 3" xfId="5570" xr:uid="{00000000-0005-0000-0000-0000D11B0000}"/>
    <cellStyle name="Note 2 11" xfId="3690" xr:uid="{00000000-0005-0000-0000-0000D21B0000}"/>
    <cellStyle name="Note 2 11 2" xfId="5542" xr:uid="{00000000-0005-0000-0000-0000D31B0000}"/>
    <cellStyle name="Note 2 12" xfId="3430" xr:uid="{00000000-0005-0000-0000-0000D41B0000}"/>
    <cellStyle name="Note 2 13" xfId="3509" xr:uid="{00000000-0005-0000-0000-0000D51B0000}"/>
    <cellStyle name="Note 2 14" xfId="3481" xr:uid="{00000000-0005-0000-0000-0000D61B0000}"/>
    <cellStyle name="Note 2 15" xfId="3434" xr:uid="{00000000-0005-0000-0000-0000D71B0000}"/>
    <cellStyle name="Note 2 2" xfId="2641" xr:uid="{00000000-0005-0000-0000-0000D81B0000}"/>
    <cellStyle name="Note 2 2 10" xfId="3429" xr:uid="{00000000-0005-0000-0000-0000D91B0000}"/>
    <cellStyle name="Note 2 2 11" xfId="3510" xr:uid="{00000000-0005-0000-0000-0000DA1B0000}"/>
    <cellStyle name="Note 2 2 12" xfId="3482" xr:uid="{00000000-0005-0000-0000-0000DB1B0000}"/>
    <cellStyle name="Note 2 2 13" xfId="3433" xr:uid="{00000000-0005-0000-0000-0000DC1B0000}"/>
    <cellStyle name="Note 2 2 2" xfId="2642" xr:uid="{00000000-0005-0000-0000-0000DD1B0000}"/>
    <cellStyle name="Note 2 2 2 10" xfId="3432" xr:uid="{00000000-0005-0000-0000-0000DE1B0000}"/>
    <cellStyle name="Note 2 2 2 2" xfId="3545" xr:uid="{00000000-0005-0000-0000-0000DF1B0000}"/>
    <cellStyle name="Note 2 2 2 2 2" xfId="5665" xr:uid="{00000000-0005-0000-0000-0000E01B0000}"/>
    <cellStyle name="Note 2 2 2 2 3" xfId="5449" xr:uid="{00000000-0005-0000-0000-0000E11B0000}"/>
    <cellStyle name="Note 2 2 2 3" xfId="3410" xr:uid="{00000000-0005-0000-0000-0000E21B0000}"/>
    <cellStyle name="Note 2 2 2 3 2" xfId="5732" xr:uid="{00000000-0005-0000-0000-0000E31B0000}"/>
    <cellStyle name="Note 2 2 2 3 3" xfId="5516" xr:uid="{00000000-0005-0000-0000-0000E41B0000}"/>
    <cellStyle name="Note 2 2 2 4" xfId="3539" xr:uid="{00000000-0005-0000-0000-0000E51B0000}"/>
    <cellStyle name="Note 2 2 2 4 2" xfId="5779" xr:uid="{00000000-0005-0000-0000-0000E61B0000}"/>
    <cellStyle name="Note 2 2 2 4 3" xfId="5595" xr:uid="{00000000-0005-0000-0000-0000E71B0000}"/>
    <cellStyle name="Note 2 2 2 5" xfId="3385" xr:uid="{00000000-0005-0000-0000-0000E81B0000}"/>
    <cellStyle name="Note 2 2 2 5 2" xfId="5756" xr:uid="{00000000-0005-0000-0000-0000E91B0000}"/>
    <cellStyle name="Note 2 2 2 5 3" xfId="5572" xr:uid="{00000000-0005-0000-0000-0000EA1B0000}"/>
    <cellStyle name="Note 2 2 2 6" xfId="3593" xr:uid="{00000000-0005-0000-0000-0000EB1B0000}"/>
    <cellStyle name="Note 2 2 2 6 2" xfId="5544" xr:uid="{00000000-0005-0000-0000-0000EC1B0000}"/>
    <cellStyle name="Note 2 2 2 7" xfId="3428" xr:uid="{00000000-0005-0000-0000-0000ED1B0000}"/>
    <cellStyle name="Note 2 2 2 8" xfId="3511" xr:uid="{00000000-0005-0000-0000-0000EE1B0000}"/>
    <cellStyle name="Note 2 2 2 9" xfId="3483" xr:uid="{00000000-0005-0000-0000-0000EF1B0000}"/>
    <cellStyle name="Note 2 2 3" xfId="2643" xr:uid="{00000000-0005-0000-0000-0000F01B0000}"/>
    <cellStyle name="Note 2 2 3 10" xfId="3431" xr:uid="{00000000-0005-0000-0000-0000F11B0000}"/>
    <cellStyle name="Note 2 2 3 2" xfId="3546" xr:uid="{00000000-0005-0000-0000-0000F21B0000}"/>
    <cellStyle name="Note 2 2 3 2 2" xfId="5666" xr:uid="{00000000-0005-0000-0000-0000F31B0000}"/>
    <cellStyle name="Note 2 2 3 2 3" xfId="5450" xr:uid="{00000000-0005-0000-0000-0000F41B0000}"/>
    <cellStyle name="Note 2 2 3 3" xfId="3641" xr:uid="{00000000-0005-0000-0000-0000F51B0000}"/>
    <cellStyle name="Note 2 2 3 3 2" xfId="5731" xr:uid="{00000000-0005-0000-0000-0000F61B0000}"/>
    <cellStyle name="Note 2 2 3 3 3" xfId="5515" xr:uid="{00000000-0005-0000-0000-0000F71B0000}"/>
    <cellStyle name="Note 2 2 3 4" xfId="3540" xr:uid="{00000000-0005-0000-0000-0000F81B0000}"/>
    <cellStyle name="Note 2 2 3 4 2" xfId="5780" xr:uid="{00000000-0005-0000-0000-0000F91B0000}"/>
    <cellStyle name="Note 2 2 3 4 3" xfId="5596" xr:uid="{00000000-0005-0000-0000-0000FA1B0000}"/>
    <cellStyle name="Note 2 2 3 5" xfId="3384" xr:uid="{00000000-0005-0000-0000-0000FB1B0000}"/>
    <cellStyle name="Note 2 2 3 5 2" xfId="5757" xr:uid="{00000000-0005-0000-0000-0000FC1B0000}"/>
    <cellStyle name="Note 2 2 3 5 3" xfId="5573" xr:uid="{00000000-0005-0000-0000-0000FD1B0000}"/>
    <cellStyle name="Note 2 2 3 6" xfId="3594" xr:uid="{00000000-0005-0000-0000-0000FE1B0000}"/>
    <cellStyle name="Note 2 2 3 6 2" xfId="5545" xr:uid="{00000000-0005-0000-0000-0000FF1B0000}"/>
    <cellStyle name="Note 2 2 3 7" xfId="3427" xr:uid="{00000000-0005-0000-0000-0000001C0000}"/>
    <cellStyle name="Note 2 2 3 8" xfId="3512" xr:uid="{00000000-0005-0000-0000-0000011C0000}"/>
    <cellStyle name="Note 2 2 3 9" xfId="3484" xr:uid="{00000000-0005-0000-0000-0000021C0000}"/>
    <cellStyle name="Note 2 2 4" xfId="2644" xr:uid="{00000000-0005-0000-0000-0000031C0000}"/>
    <cellStyle name="Note 2 2 4 10" xfId="3773" xr:uid="{00000000-0005-0000-0000-0000041C0000}"/>
    <cellStyle name="Note 2 2 4 2" xfId="3547" xr:uid="{00000000-0005-0000-0000-0000051C0000}"/>
    <cellStyle name="Note 2 2 4 2 2" xfId="5667" xr:uid="{00000000-0005-0000-0000-0000061C0000}"/>
    <cellStyle name="Note 2 2 4 2 3" xfId="5451" xr:uid="{00000000-0005-0000-0000-0000071C0000}"/>
    <cellStyle name="Note 2 2 4 3" xfId="3409" xr:uid="{00000000-0005-0000-0000-0000081C0000}"/>
    <cellStyle name="Note 2 2 4 3 2" xfId="5730" xr:uid="{00000000-0005-0000-0000-0000091C0000}"/>
    <cellStyle name="Note 2 2 4 3 3" xfId="5514" xr:uid="{00000000-0005-0000-0000-00000A1C0000}"/>
    <cellStyle name="Note 2 2 4 4" xfId="3541" xr:uid="{00000000-0005-0000-0000-00000B1C0000}"/>
    <cellStyle name="Note 2 2 4 4 2" xfId="5781" xr:uid="{00000000-0005-0000-0000-00000C1C0000}"/>
    <cellStyle name="Note 2 2 4 4 3" xfId="5597" xr:uid="{00000000-0005-0000-0000-00000D1C0000}"/>
    <cellStyle name="Note 2 2 4 5" xfId="3660" xr:uid="{00000000-0005-0000-0000-00000E1C0000}"/>
    <cellStyle name="Note 2 2 4 5 2" xfId="5758" xr:uid="{00000000-0005-0000-0000-00000F1C0000}"/>
    <cellStyle name="Note 2 2 4 5 3" xfId="5574" xr:uid="{00000000-0005-0000-0000-0000101C0000}"/>
    <cellStyle name="Note 2 2 4 6" xfId="3595" xr:uid="{00000000-0005-0000-0000-0000111C0000}"/>
    <cellStyle name="Note 2 2 4 6 2" xfId="5546" xr:uid="{00000000-0005-0000-0000-0000121C0000}"/>
    <cellStyle name="Note 2 2 4 7" xfId="3426" xr:uid="{00000000-0005-0000-0000-0000131C0000}"/>
    <cellStyle name="Note 2 2 4 8" xfId="3513" xr:uid="{00000000-0005-0000-0000-0000141C0000}"/>
    <cellStyle name="Note 2 2 4 9" xfId="3485" xr:uid="{00000000-0005-0000-0000-0000151C0000}"/>
    <cellStyle name="Note 2 2 5" xfId="3544" xr:uid="{00000000-0005-0000-0000-0000161C0000}"/>
    <cellStyle name="Note 2 2 5 2" xfId="5664" xr:uid="{00000000-0005-0000-0000-0000171C0000}"/>
    <cellStyle name="Note 2 2 5 3" xfId="5448" xr:uid="{00000000-0005-0000-0000-0000181C0000}"/>
    <cellStyle name="Note 2 2 6" xfId="3411" xr:uid="{00000000-0005-0000-0000-0000191C0000}"/>
    <cellStyle name="Note 2 2 6 2" xfId="5733" xr:uid="{00000000-0005-0000-0000-00001A1C0000}"/>
    <cellStyle name="Note 2 2 6 3" xfId="5517" xr:uid="{00000000-0005-0000-0000-00001B1C0000}"/>
    <cellStyle name="Note 2 2 7" xfId="3538" xr:uid="{00000000-0005-0000-0000-00001C1C0000}"/>
    <cellStyle name="Note 2 2 7 2" xfId="5778" xr:uid="{00000000-0005-0000-0000-00001D1C0000}"/>
    <cellStyle name="Note 2 2 7 3" xfId="5594" xr:uid="{00000000-0005-0000-0000-00001E1C0000}"/>
    <cellStyle name="Note 2 2 8" xfId="3386" xr:uid="{00000000-0005-0000-0000-00001F1C0000}"/>
    <cellStyle name="Note 2 2 8 2" xfId="5755" xr:uid="{00000000-0005-0000-0000-0000201C0000}"/>
    <cellStyle name="Note 2 2 8 3" xfId="5571" xr:uid="{00000000-0005-0000-0000-0000211C0000}"/>
    <cellStyle name="Note 2 2 9" xfId="3592" xr:uid="{00000000-0005-0000-0000-0000221C0000}"/>
    <cellStyle name="Note 2 2 9 2" xfId="5543" xr:uid="{00000000-0005-0000-0000-0000231C0000}"/>
    <cellStyle name="Note 2 3" xfId="2645" xr:uid="{00000000-0005-0000-0000-0000241C0000}"/>
    <cellStyle name="Note 2 3 10" xfId="3425" xr:uid="{00000000-0005-0000-0000-0000251C0000}"/>
    <cellStyle name="Note 2 3 11" xfId="3514" xr:uid="{00000000-0005-0000-0000-0000261C0000}"/>
    <cellStyle name="Note 2 3 12" xfId="3486" xr:uid="{00000000-0005-0000-0000-0000271C0000}"/>
    <cellStyle name="Note 2 3 13" xfId="3755" xr:uid="{00000000-0005-0000-0000-0000281C0000}"/>
    <cellStyle name="Note 2 3 2" xfId="2646" xr:uid="{00000000-0005-0000-0000-0000291C0000}"/>
    <cellStyle name="Note 2 3 2 10" xfId="3351" xr:uid="{00000000-0005-0000-0000-00002A1C0000}"/>
    <cellStyle name="Note 2 3 2 2" xfId="3549" xr:uid="{00000000-0005-0000-0000-00002B1C0000}"/>
    <cellStyle name="Note 2 3 2 2 2" xfId="5669" xr:uid="{00000000-0005-0000-0000-00002C1C0000}"/>
    <cellStyle name="Note 2 3 2 2 3" xfId="5453" xr:uid="{00000000-0005-0000-0000-00002D1C0000}"/>
    <cellStyle name="Note 2 3 2 3" xfId="3407" xr:uid="{00000000-0005-0000-0000-00002E1C0000}"/>
    <cellStyle name="Note 2 3 2 3 2" xfId="5728" xr:uid="{00000000-0005-0000-0000-00002F1C0000}"/>
    <cellStyle name="Note 2 3 2 3 3" xfId="5512" xr:uid="{00000000-0005-0000-0000-0000301C0000}"/>
    <cellStyle name="Note 2 3 2 4" xfId="3634" xr:uid="{00000000-0005-0000-0000-0000311C0000}"/>
    <cellStyle name="Note 2 3 2 4 2" xfId="5783" xr:uid="{00000000-0005-0000-0000-0000321C0000}"/>
    <cellStyle name="Note 2 3 2 4 3" xfId="5599" xr:uid="{00000000-0005-0000-0000-0000331C0000}"/>
    <cellStyle name="Note 2 3 2 5" xfId="3383" xr:uid="{00000000-0005-0000-0000-0000341C0000}"/>
    <cellStyle name="Note 2 3 2 5 2" xfId="5760" xr:uid="{00000000-0005-0000-0000-0000351C0000}"/>
    <cellStyle name="Note 2 3 2 5 3" xfId="5576" xr:uid="{00000000-0005-0000-0000-0000361C0000}"/>
    <cellStyle name="Note 2 3 2 6" xfId="3597" xr:uid="{00000000-0005-0000-0000-0000371C0000}"/>
    <cellStyle name="Note 2 3 2 6 2" xfId="5548" xr:uid="{00000000-0005-0000-0000-0000381C0000}"/>
    <cellStyle name="Note 2 3 2 7" xfId="3424" xr:uid="{00000000-0005-0000-0000-0000391C0000}"/>
    <cellStyle name="Note 2 3 2 8" xfId="3715" xr:uid="{00000000-0005-0000-0000-00003A1C0000}"/>
    <cellStyle name="Note 2 3 2 9" xfId="3487" xr:uid="{00000000-0005-0000-0000-00003B1C0000}"/>
    <cellStyle name="Note 2 3 3" xfId="2647" xr:uid="{00000000-0005-0000-0000-00003C1C0000}"/>
    <cellStyle name="Note 2 3 3 10" xfId="3350" xr:uid="{00000000-0005-0000-0000-00003D1C0000}"/>
    <cellStyle name="Note 2 3 3 2" xfId="3550" xr:uid="{00000000-0005-0000-0000-00003E1C0000}"/>
    <cellStyle name="Note 2 3 3 2 2" xfId="5670" xr:uid="{00000000-0005-0000-0000-00003F1C0000}"/>
    <cellStyle name="Note 2 3 3 2 3" xfId="5454" xr:uid="{00000000-0005-0000-0000-0000401C0000}"/>
    <cellStyle name="Note 2 3 3 3" xfId="3406" xr:uid="{00000000-0005-0000-0000-0000411C0000}"/>
    <cellStyle name="Note 2 3 3 3 2" xfId="5727" xr:uid="{00000000-0005-0000-0000-0000421C0000}"/>
    <cellStyle name="Note 2 3 3 3 3" xfId="5511" xr:uid="{00000000-0005-0000-0000-0000431C0000}"/>
    <cellStyle name="Note 2 3 3 4" xfId="3571" xr:uid="{00000000-0005-0000-0000-0000441C0000}"/>
    <cellStyle name="Note 2 3 3 4 2" xfId="5784" xr:uid="{00000000-0005-0000-0000-0000451C0000}"/>
    <cellStyle name="Note 2 3 3 4 3" xfId="5600" xr:uid="{00000000-0005-0000-0000-0000461C0000}"/>
    <cellStyle name="Note 2 3 3 5" xfId="3382" xr:uid="{00000000-0005-0000-0000-0000471C0000}"/>
    <cellStyle name="Note 2 3 3 5 2" xfId="5761" xr:uid="{00000000-0005-0000-0000-0000481C0000}"/>
    <cellStyle name="Note 2 3 3 5 3" xfId="5577" xr:uid="{00000000-0005-0000-0000-0000491C0000}"/>
    <cellStyle name="Note 2 3 3 6" xfId="3598" xr:uid="{00000000-0005-0000-0000-00004A1C0000}"/>
    <cellStyle name="Note 2 3 3 6 2" xfId="5549" xr:uid="{00000000-0005-0000-0000-00004B1C0000}"/>
    <cellStyle name="Note 2 3 3 7" xfId="3423" xr:uid="{00000000-0005-0000-0000-00004C1C0000}"/>
    <cellStyle name="Note 2 3 3 8" xfId="3515" xr:uid="{00000000-0005-0000-0000-00004D1C0000}"/>
    <cellStyle name="Note 2 3 3 9" xfId="3488" xr:uid="{00000000-0005-0000-0000-00004E1C0000}"/>
    <cellStyle name="Note 2 3 4" xfId="2648" xr:uid="{00000000-0005-0000-0000-00004F1C0000}"/>
    <cellStyle name="Note 2 3 4 10" xfId="3754" xr:uid="{00000000-0005-0000-0000-0000501C0000}"/>
    <cellStyle name="Note 2 3 4 2" xfId="3551" xr:uid="{00000000-0005-0000-0000-0000511C0000}"/>
    <cellStyle name="Note 2 3 4 2 2" xfId="5671" xr:uid="{00000000-0005-0000-0000-0000521C0000}"/>
    <cellStyle name="Note 2 3 4 2 3" xfId="5455" xr:uid="{00000000-0005-0000-0000-0000531C0000}"/>
    <cellStyle name="Note 2 3 4 3" xfId="3405" xr:uid="{00000000-0005-0000-0000-0000541C0000}"/>
    <cellStyle name="Note 2 3 4 3 2" xfId="5726" xr:uid="{00000000-0005-0000-0000-0000551C0000}"/>
    <cellStyle name="Note 2 3 4 3 3" xfId="5510" xr:uid="{00000000-0005-0000-0000-0000561C0000}"/>
    <cellStyle name="Note 2 3 4 4" xfId="3572" xr:uid="{00000000-0005-0000-0000-0000571C0000}"/>
    <cellStyle name="Note 2 3 4 4 2" xfId="5785" xr:uid="{00000000-0005-0000-0000-0000581C0000}"/>
    <cellStyle name="Note 2 3 4 4 3" xfId="5601" xr:uid="{00000000-0005-0000-0000-0000591C0000}"/>
    <cellStyle name="Note 2 3 4 5" xfId="3381" xr:uid="{00000000-0005-0000-0000-00005A1C0000}"/>
    <cellStyle name="Note 2 3 4 5 2" xfId="5762" xr:uid="{00000000-0005-0000-0000-00005B1C0000}"/>
    <cellStyle name="Note 2 3 4 5 3" xfId="5578" xr:uid="{00000000-0005-0000-0000-00005C1C0000}"/>
    <cellStyle name="Note 2 3 4 6" xfId="3599" xr:uid="{00000000-0005-0000-0000-00005D1C0000}"/>
    <cellStyle name="Note 2 3 4 6 2" xfId="5550" xr:uid="{00000000-0005-0000-0000-00005E1C0000}"/>
    <cellStyle name="Note 2 3 4 7" xfId="3422" xr:uid="{00000000-0005-0000-0000-00005F1C0000}"/>
    <cellStyle name="Note 2 3 4 8" xfId="3516" xr:uid="{00000000-0005-0000-0000-0000601C0000}"/>
    <cellStyle name="Note 2 3 4 9" xfId="3489" xr:uid="{00000000-0005-0000-0000-0000611C0000}"/>
    <cellStyle name="Note 2 3 5" xfId="3548" xr:uid="{00000000-0005-0000-0000-0000621C0000}"/>
    <cellStyle name="Note 2 3 5 2" xfId="5668" xr:uid="{00000000-0005-0000-0000-0000631C0000}"/>
    <cellStyle name="Note 2 3 5 3" xfId="5452" xr:uid="{00000000-0005-0000-0000-0000641C0000}"/>
    <cellStyle name="Note 2 3 6" xfId="3408" xr:uid="{00000000-0005-0000-0000-0000651C0000}"/>
    <cellStyle name="Note 2 3 6 2" xfId="5729" xr:uid="{00000000-0005-0000-0000-0000661C0000}"/>
    <cellStyle name="Note 2 3 6 3" xfId="5513" xr:uid="{00000000-0005-0000-0000-0000671C0000}"/>
    <cellStyle name="Note 2 3 7" xfId="3542" xr:uid="{00000000-0005-0000-0000-0000681C0000}"/>
    <cellStyle name="Note 2 3 7 2" xfId="5782" xr:uid="{00000000-0005-0000-0000-0000691C0000}"/>
    <cellStyle name="Note 2 3 7 3" xfId="5598" xr:uid="{00000000-0005-0000-0000-00006A1C0000}"/>
    <cellStyle name="Note 2 3 8" xfId="3676" xr:uid="{00000000-0005-0000-0000-00006B1C0000}"/>
    <cellStyle name="Note 2 3 8 2" xfId="5759" xr:uid="{00000000-0005-0000-0000-00006C1C0000}"/>
    <cellStyle name="Note 2 3 8 3" xfId="5575" xr:uid="{00000000-0005-0000-0000-00006D1C0000}"/>
    <cellStyle name="Note 2 3 9" xfId="3596" xr:uid="{00000000-0005-0000-0000-00006E1C0000}"/>
    <cellStyle name="Note 2 3 9 2" xfId="5547" xr:uid="{00000000-0005-0000-0000-00006F1C0000}"/>
    <cellStyle name="Note 2 4" xfId="2649" xr:uid="{00000000-0005-0000-0000-0000701C0000}"/>
    <cellStyle name="Note 2 4 10" xfId="3774" xr:uid="{00000000-0005-0000-0000-0000711C0000}"/>
    <cellStyle name="Note 2 4 2" xfId="3552" xr:uid="{00000000-0005-0000-0000-0000721C0000}"/>
    <cellStyle name="Note 2 4 2 2" xfId="5672" xr:uid="{00000000-0005-0000-0000-0000731C0000}"/>
    <cellStyle name="Note 2 4 2 3" xfId="5456" xr:uid="{00000000-0005-0000-0000-0000741C0000}"/>
    <cellStyle name="Note 2 4 3" xfId="3404" xr:uid="{00000000-0005-0000-0000-0000751C0000}"/>
    <cellStyle name="Note 2 4 3 2" xfId="5725" xr:uid="{00000000-0005-0000-0000-0000761C0000}"/>
    <cellStyle name="Note 2 4 3 3" xfId="5509" xr:uid="{00000000-0005-0000-0000-0000771C0000}"/>
    <cellStyle name="Note 2 4 4" xfId="3573" xr:uid="{00000000-0005-0000-0000-0000781C0000}"/>
    <cellStyle name="Note 2 4 4 2" xfId="5786" xr:uid="{00000000-0005-0000-0000-0000791C0000}"/>
    <cellStyle name="Note 2 4 4 3" xfId="5602" xr:uid="{00000000-0005-0000-0000-00007A1C0000}"/>
    <cellStyle name="Note 2 4 5" xfId="3380" xr:uid="{00000000-0005-0000-0000-00007B1C0000}"/>
    <cellStyle name="Note 2 4 5 2" xfId="5763" xr:uid="{00000000-0005-0000-0000-00007C1C0000}"/>
    <cellStyle name="Note 2 4 5 3" xfId="5579" xr:uid="{00000000-0005-0000-0000-00007D1C0000}"/>
    <cellStyle name="Note 2 4 6" xfId="3600" xr:uid="{00000000-0005-0000-0000-00007E1C0000}"/>
    <cellStyle name="Note 2 4 6 2" xfId="5551" xr:uid="{00000000-0005-0000-0000-00007F1C0000}"/>
    <cellStyle name="Note 2 4 7" xfId="3421" xr:uid="{00000000-0005-0000-0000-0000801C0000}"/>
    <cellStyle name="Note 2 4 8" xfId="3517" xr:uid="{00000000-0005-0000-0000-0000811C0000}"/>
    <cellStyle name="Note 2 4 9" xfId="3490" xr:uid="{00000000-0005-0000-0000-0000821C0000}"/>
    <cellStyle name="Note 2 5" xfId="2650" xr:uid="{00000000-0005-0000-0000-0000831C0000}"/>
    <cellStyle name="Note 2 5 10" xfId="3752" xr:uid="{00000000-0005-0000-0000-0000841C0000}"/>
    <cellStyle name="Note 2 5 2" xfId="3553" xr:uid="{00000000-0005-0000-0000-0000851C0000}"/>
    <cellStyle name="Note 2 5 2 2" xfId="5673" xr:uid="{00000000-0005-0000-0000-0000861C0000}"/>
    <cellStyle name="Note 2 5 2 3" xfId="5457" xr:uid="{00000000-0005-0000-0000-0000871C0000}"/>
    <cellStyle name="Note 2 5 3" xfId="3403" xr:uid="{00000000-0005-0000-0000-0000881C0000}"/>
    <cellStyle name="Note 2 5 3 2" xfId="5724" xr:uid="{00000000-0005-0000-0000-0000891C0000}"/>
    <cellStyle name="Note 2 5 3 3" xfId="5508" xr:uid="{00000000-0005-0000-0000-00008A1C0000}"/>
    <cellStyle name="Note 2 5 4" xfId="3674" xr:uid="{00000000-0005-0000-0000-00008B1C0000}"/>
    <cellStyle name="Note 2 5 4 2" xfId="5787" xr:uid="{00000000-0005-0000-0000-00008C1C0000}"/>
    <cellStyle name="Note 2 5 4 3" xfId="5603" xr:uid="{00000000-0005-0000-0000-00008D1C0000}"/>
    <cellStyle name="Note 2 5 5" xfId="3379" xr:uid="{00000000-0005-0000-0000-00008E1C0000}"/>
    <cellStyle name="Note 2 5 5 2" xfId="5764" xr:uid="{00000000-0005-0000-0000-00008F1C0000}"/>
    <cellStyle name="Note 2 5 5 3" xfId="5580" xr:uid="{00000000-0005-0000-0000-0000901C0000}"/>
    <cellStyle name="Note 2 5 6" xfId="3601" xr:uid="{00000000-0005-0000-0000-0000911C0000}"/>
    <cellStyle name="Note 2 5 6 2" xfId="5552" xr:uid="{00000000-0005-0000-0000-0000921C0000}"/>
    <cellStyle name="Note 2 5 7" xfId="3420" xr:uid="{00000000-0005-0000-0000-0000931C0000}"/>
    <cellStyle name="Note 2 5 8" xfId="3518" xr:uid="{00000000-0005-0000-0000-0000941C0000}"/>
    <cellStyle name="Note 2 5 9" xfId="3491" xr:uid="{00000000-0005-0000-0000-0000951C0000}"/>
    <cellStyle name="Note 2 6" xfId="2651" xr:uid="{00000000-0005-0000-0000-0000961C0000}"/>
    <cellStyle name="Note 2 6 10" xfId="3349" xr:uid="{00000000-0005-0000-0000-0000971C0000}"/>
    <cellStyle name="Note 2 6 2" xfId="3554" xr:uid="{00000000-0005-0000-0000-0000981C0000}"/>
    <cellStyle name="Note 2 6 2 2" xfId="5674" xr:uid="{00000000-0005-0000-0000-0000991C0000}"/>
    <cellStyle name="Note 2 6 2 3" xfId="5458" xr:uid="{00000000-0005-0000-0000-00009A1C0000}"/>
    <cellStyle name="Note 2 6 3" xfId="3648" xr:uid="{00000000-0005-0000-0000-00009B1C0000}"/>
    <cellStyle name="Note 2 6 3 2" xfId="5723" xr:uid="{00000000-0005-0000-0000-00009C1C0000}"/>
    <cellStyle name="Note 2 6 3 3" xfId="5507" xr:uid="{00000000-0005-0000-0000-00009D1C0000}"/>
    <cellStyle name="Note 2 6 4" xfId="3671" xr:uid="{00000000-0005-0000-0000-00009E1C0000}"/>
    <cellStyle name="Note 2 6 4 2" xfId="5788" xr:uid="{00000000-0005-0000-0000-00009F1C0000}"/>
    <cellStyle name="Note 2 6 4 3" xfId="5604" xr:uid="{00000000-0005-0000-0000-0000A01C0000}"/>
    <cellStyle name="Note 2 6 5" xfId="3378" xr:uid="{00000000-0005-0000-0000-0000A11C0000}"/>
    <cellStyle name="Note 2 6 5 2" xfId="5765" xr:uid="{00000000-0005-0000-0000-0000A21C0000}"/>
    <cellStyle name="Note 2 6 5 3" xfId="5581" xr:uid="{00000000-0005-0000-0000-0000A31C0000}"/>
    <cellStyle name="Note 2 6 6" xfId="3602" xr:uid="{00000000-0005-0000-0000-0000A41C0000}"/>
    <cellStyle name="Note 2 6 6 2" xfId="5553" xr:uid="{00000000-0005-0000-0000-0000A51C0000}"/>
    <cellStyle name="Note 2 6 7" xfId="3419" xr:uid="{00000000-0005-0000-0000-0000A61C0000}"/>
    <cellStyle name="Note 2 6 8" xfId="3716" xr:uid="{00000000-0005-0000-0000-0000A71C0000}"/>
    <cellStyle name="Note 2 6 9" xfId="3492" xr:uid="{00000000-0005-0000-0000-0000A81C0000}"/>
    <cellStyle name="Note 2 7" xfId="3543" xr:uid="{00000000-0005-0000-0000-0000A91C0000}"/>
    <cellStyle name="Note 2 7 2" xfId="5663" xr:uid="{00000000-0005-0000-0000-0000AA1C0000}"/>
    <cellStyle name="Note 2 7 3" xfId="5447" xr:uid="{00000000-0005-0000-0000-0000AB1C0000}"/>
    <cellStyle name="Note 2 8" xfId="3412" xr:uid="{00000000-0005-0000-0000-0000AC1C0000}"/>
    <cellStyle name="Note 2 8 2" xfId="5734" xr:uid="{00000000-0005-0000-0000-0000AD1C0000}"/>
    <cellStyle name="Note 2 8 3" xfId="5518" xr:uid="{00000000-0005-0000-0000-0000AE1C0000}"/>
    <cellStyle name="Note 2 9" xfId="3669" xr:uid="{00000000-0005-0000-0000-0000AF1C0000}"/>
    <cellStyle name="Note 2 9 2" xfId="5777" xr:uid="{00000000-0005-0000-0000-0000B01C0000}"/>
    <cellStyle name="Note 2 9 3" xfId="5593" xr:uid="{00000000-0005-0000-0000-0000B11C0000}"/>
    <cellStyle name="Note 3" xfId="2652" xr:uid="{00000000-0005-0000-0000-0000B21C0000}"/>
    <cellStyle name="Note 3 10" xfId="3418" xr:uid="{00000000-0005-0000-0000-0000B31C0000}"/>
    <cellStyle name="Note 3 11" xfId="3519" xr:uid="{00000000-0005-0000-0000-0000B41C0000}"/>
    <cellStyle name="Note 3 12" xfId="3493" xr:uid="{00000000-0005-0000-0000-0000B51C0000}"/>
    <cellStyle name="Note 3 13" xfId="3348" xr:uid="{00000000-0005-0000-0000-0000B61C0000}"/>
    <cellStyle name="Note 3 2" xfId="2653" xr:uid="{00000000-0005-0000-0000-0000B71C0000}"/>
    <cellStyle name="Note 3 2 10" xfId="3731" xr:uid="{00000000-0005-0000-0000-0000B81C0000}"/>
    <cellStyle name="Note 3 2 2" xfId="3556" xr:uid="{00000000-0005-0000-0000-0000B91C0000}"/>
    <cellStyle name="Note 3 2 2 2" xfId="5676" xr:uid="{00000000-0005-0000-0000-0000BA1C0000}"/>
    <cellStyle name="Note 3 2 2 3" xfId="5460" xr:uid="{00000000-0005-0000-0000-0000BB1C0000}"/>
    <cellStyle name="Note 3 2 3" xfId="3401" xr:uid="{00000000-0005-0000-0000-0000BC1C0000}"/>
    <cellStyle name="Note 3 2 3 2" xfId="5721" xr:uid="{00000000-0005-0000-0000-0000BD1C0000}"/>
    <cellStyle name="Note 3 2 3 3" xfId="5505" xr:uid="{00000000-0005-0000-0000-0000BE1C0000}"/>
    <cellStyle name="Note 3 2 4" xfId="3575" xr:uid="{00000000-0005-0000-0000-0000BF1C0000}"/>
    <cellStyle name="Note 3 2 4 2" xfId="5790" xr:uid="{00000000-0005-0000-0000-0000C01C0000}"/>
    <cellStyle name="Note 3 2 4 3" xfId="5606" xr:uid="{00000000-0005-0000-0000-0000C11C0000}"/>
    <cellStyle name="Note 3 2 5" xfId="3376" xr:uid="{00000000-0005-0000-0000-0000C21C0000}"/>
    <cellStyle name="Note 3 2 5 2" xfId="5767" xr:uid="{00000000-0005-0000-0000-0000C31C0000}"/>
    <cellStyle name="Note 3 2 5 3" xfId="5583" xr:uid="{00000000-0005-0000-0000-0000C41C0000}"/>
    <cellStyle name="Note 3 2 6" xfId="3604" xr:uid="{00000000-0005-0000-0000-0000C51C0000}"/>
    <cellStyle name="Note 3 2 6 2" xfId="5555" xr:uid="{00000000-0005-0000-0000-0000C61C0000}"/>
    <cellStyle name="Note 3 2 7" xfId="3417" xr:uid="{00000000-0005-0000-0000-0000C71C0000}"/>
    <cellStyle name="Note 3 2 8" xfId="3520" xr:uid="{00000000-0005-0000-0000-0000C81C0000}"/>
    <cellStyle name="Note 3 2 9" xfId="3494" xr:uid="{00000000-0005-0000-0000-0000C91C0000}"/>
    <cellStyle name="Note 3 3" xfId="2654" xr:uid="{00000000-0005-0000-0000-0000CA1C0000}"/>
    <cellStyle name="Note 3 3 10" xfId="3347" xr:uid="{00000000-0005-0000-0000-0000CB1C0000}"/>
    <cellStyle name="Note 3 3 2" xfId="3557" xr:uid="{00000000-0005-0000-0000-0000CC1C0000}"/>
    <cellStyle name="Note 3 3 2 2" xfId="5677" xr:uid="{00000000-0005-0000-0000-0000CD1C0000}"/>
    <cellStyle name="Note 3 3 2 3" xfId="5461" xr:uid="{00000000-0005-0000-0000-0000CE1C0000}"/>
    <cellStyle name="Note 3 3 3" xfId="3400" xr:uid="{00000000-0005-0000-0000-0000CF1C0000}"/>
    <cellStyle name="Note 3 3 3 2" xfId="5720" xr:uid="{00000000-0005-0000-0000-0000D01C0000}"/>
    <cellStyle name="Note 3 3 3 3" xfId="5504" xr:uid="{00000000-0005-0000-0000-0000D11C0000}"/>
    <cellStyle name="Note 3 3 4" xfId="3576" xr:uid="{00000000-0005-0000-0000-0000D21C0000}"/>
    <cellStyle name="Note 3 3 4 2" xfId="5791" xr:uid="{00000000-0005-0000-0000-0000D31C0000}"/>
    <cellStyle name="Note 3 3 4 3" xfId="5607" xr:uid="{00000000-0005-0000-0000-0000D41C0000}"/>
    <cellStyle name="Note 3 3 5" xfId="3666" xr:uid="{00000000-0005-0000-0000-0000D51C0000}"/>
    <cellStyle name="Note 3 3 5 2" xfId="5768" xr:uid="{00000000-0005-0000-0000-0000D61C0000}"/>
    <cellStyle name="Note 3 3 5 3" xfId="5584" xr:uid="{00000000-0005-0000-0000-0000D71C0000}"/>
    <cellStyle name="Note 3 3 6" xfId="3605" xr:uid="{00000000-0005-0000-0000-0000D81C0000}"/>
    <cellStyle name="Note 3 3 6 2" xfId="5556" xr:uid="{00000000-0005-0000-0000-0000D91C0000}"/>
    <cellStyle name="Note 3 3 7" xfId="3416" xr:uid="{00000000-0005-0000-0000-0000DA1C0000}"/>
    <cellStyle name="Note 3 3 8" xfId="3521" xr:uid="{00000000-0005-0000-0000-0000DB1C0000}"/>
    <cellStyle name="Note 3 3 9" xfId="3495" xr:uid="{00000000-0005-0000-0000-0000DC1C0000}"/>
    <cellStyle name="Note 3 4" xfId="2655" xr:uid="{00000000-0005-0000-0000-0000DD1C0000}"/>
    <cellStyle name="Note 3 4 10" xfId="3346" xr:uid="{00000000-0005-0000-0000-0000DE1C0000}"/>
    <cellStyle name="Note 3 4 2" xfId="3558" xr:uid="{00000000-0005-0000-0000-0000DF1C0000}"/>
    <cellStyle name="Note 3 4 2 2" xfId="5678" xr:uid="{00000000-0005-0000-0000-0000E01C0000}"/>
    <cellStyle name="Note 3 4 2 3" xfId="5462" xr:uid="{00000000-0005-0000-0000-0000E11C0000}"/>
    <cellStyle name="Note 3 4 3" xfId="3399" xr:uid="{00000000-0005-0000-0000-0000E21C0000}"/>
    <cellStyle name="Note 3 4 3 2" xfId="5719" xr:uid="{00000000-0005-0000-0000-0000E31C0000}"/>
    <cellStyle name="Note 3 4 3 3" xfId="5503" xr:uid="{00000000-0005-0000-0000-0000E41C0000}"/>
    <cellStyle name="Note 3 4 4" xfId="3577" xr:uid="{00000000-0005-0000-0000-0000E51C0000}"/>
    <cellStyle name="Note 3 4 4 2" xfId="5792" xr:uid="{00000000-0005-0000-0000-0000E61C0000}"/>
    <cellStyle name="Note 3 4 4 3" xfId="5608" xr:uid="{00000000-0005-0000-0000-0000E71C0000}"/>
    <cellStyle name="Note 3 4 5" xfId="3371" xr:uid="{00000000-0005-0000-0000-0000E81C0000}"/>
    <cellStyle name="Note 3 4 5 2" xfId="5769" xr:uid="{00000000-0005-0000-0000-0000E91C0000}"/>
    <cellStyle name="Note 3 4 5 3" xfId="5585" xr:uid="{00000000-0005-0000-0000-0000EA1C0000}"/>
    <cellStyle name="Note 3 4 6" xfId="3606" xr:uid="{00000000-0005-0000-0000-0000EB1C0000}"/>
    <cellStyle name="Note 3 4 6 2" xfId="5557" xr:uid="{00000000-0005-0000-0000-0000EC1C0000}"/>
    <cellStyle name="Note 3 4 7" xfId="3415" xr:uid="{00000000-0005-0000-0000-0000ED1C0000}"/>
    <cellStyle name="Note 3 4 8" xfId="3522" xr:uid="{00000000-0005-0000-0000-0000EE1C0000}"/>
    <cellStyle name="Note 3 4 9" xfId="3496" xr:uid="{00000000-0005-0000-0000-0000EF1C0000}"/>
    <cellStyle name="Note 3 5" xfId="3555" xr:uid="{00000000-0005-0000-0000-0000F01C0000}"/>
    <cellStyle name="Note 3 5 2" xfId="5675" xr:uid="{00000000-0005-0000-0000-0000F11C0000}"/>
    <cellStyle name="Note 3 5 3" xfId="5459" xr:uid="{00000000-0005-0000-0000-0000F21C0000}"/>
    <cellStyle name="Note 3 6" xfId="3402" xr:uid="{00000000-0005-0000-0000-0000F31C0000}"/>
    <cellStyle name="Note 3 6 2" xfId="5722" xr:uid="{00000000-0005-0000-0000-0000F41C0000}"/>
    <cellStyle name="Note 3 6 3" xfId="5506" xr:uid="{00000000-0005-0000-0000-0000F51C0000}"/>
    <cellStyle name="Note 3 7" xfId="3574" xr:uid="{00000000-0005-0000-0000-0000F61C0000}"/>
    <cellStyle name="Note 3 7 2" xfId="5789" xr:uid="{00000000-0005-0000-0000-0000F71C0000}"/>
    <cellStyle name="Note 3 7 3" xfId="5605" xr:uid="{00000000-0005-0000-0000-0000F81C0000}"/>
    <cellStyle name="Note 3 8" xfId="3377" xr:uid="{00000000-0005-0000-0000-0000F91C0000}"/>
    <cellStyle name="Note 3 8 2" xfId="5766" xr:uid="{00000000-0005-0000-0000-0000FA1C0000}"/>
    <cellStyle name="Note 3 8 3" xfId="5582" xr:uid="{00000000-0005-0000-0000-0000FB1C0000}"/>
    <cellStyle name="Note 3 9" xfId="3603" xr:uid="{00000000-0005-0000-0000-0000FC1C0000}"/>
    <cellStyle name="Note 3 9 2" xfId="5554" xr:uid="{00000000-0005-0000-0000-0000FD1C0000}"/>
    <cellStyle name="Note 4" xfId="2656" xr:uid="{00000000-0005-0000-0000-0000FE1C0000}"/>
    <cellStyle name="Note 4 10" xfId="3414" xr:uid="{00000000-0005-0000-0000-0000FF1C0000}"/>
    <cellStyle name="Note 4 11" xfId="3523" xr:uid="{00000000-0005-0000-0000-0000001D0000}"/>
    <cellStyle name="Note 4 12" xfId="3497" xr:uid="{00000000-0005-0000-0000-0000011D0000}"/>
    <cellStyle name="Note 4 13" xfId="3345" xr:uid="{00000000-0005-0000-0000-0000021D0000}"/>
    <cellStyle name="Note 4 2" xfId="2657" xr:uid="{00000000-0005-0000-0000-0000031D0000}"/>
    <cellStyle name="Note 4 2 10" xfId="3344" xr:uid="{00000000-0005-0000-0000-0000041D0000}"/>
    <cellStyle name="Note 4 2 2" xfId="3560" xr:uid="{00000000-0005-0000-0000-0000051D0000}"/>
    <cellStyle name="Note 4 2 2 2" xfId="5680" xr:uid="{00000000-0005-0000-0000-0000061D0000}"/>
    <cellStyle name="Note 4 2 2 3" xfId="5464" xr:uid="{00000000-0005-0000-0000-0000071D0000}"/>
    <cellStyle name="Note 4 2 3" xfId="3397" xr:uid="{00000000-0005-0000-0000-0000081D0000}"/>
    <cellStyle name="Note 4 2 3 2" xfId="5717" xr:uid="{00000000-0005-0000-0000-0000091D0000}"/>
    <cellStyle name="Note 4 2 3 3" xfId="5501" xr:uid="{00000000-0005-0000-0000-00000A1D0000}"/>
    <cellStyle name="Note 4 2 4" xfId="3639" xr:uid="{00000000-0005-0000-0000-00000B1D0000}"/>
    <cellStyle name="Note 4 2 4 2" xfId="5794" xr:uid="{00000000-0005-0000-0000-00000C1D0000}"/>
    <cellStyle name="Note 4 2 4 3" xfId="5610" xr:uid="{00000000-0005-0000-0000-00000D1D0000}"/>
    <cellStyle name="Note 4 2 5" xfId="3369" xr:uid="{00000000-0005-0000-0000-00000E1D0000}"/>
    <cellStyle name="Note 4 2 5 2" xfId="5771" xr:uid="{00000000-0005-0000-0000-00000F1D0000}"/>
    <cellStyle name="Note 4 2 5 3" xfId="5587" xr:uid="{00000000-0005-0000-0000-0000101D0000}"/>
    <cellStyle name="Note 4 2 6" xfId="3608" xr:uid="{00000000-0005-0000-0000-0000111D0000}"/>
    <cellStyle name="Note 4 2 6 2" xfId="5559" xr:uid="{00000000-0005-0000-0000-0000121D0000}"/>
    <cellStyle name="Note 4 2 7" xfId="3413" xr:uid="{00000000-0005-0000-0000-0000131D0000}"/>
    <cellStyle name="Note 4 2 8" xfId="3524" xr:uid="{00000000-0005-0000-0000-0000141D0000}"/>
    <cellStyle name="Note 4 2 9" xfId="3498" xr:uid="{00000000-0005-0000-0000-0000151D0000}"/>
    <cellStyle name="Note 4 3" xfId="2658" xr:uid="{00000000-0005-0000-0000-0000161D0000}"/>
    <cellStyle name="Note 4 3 10" xfId="3343" xr:uid="{00000000-0005-0000-0000-0000171D0000}"/>
    <cellStyle name="Note 4 3 2" xfId="3561" xr:uid="{00000000-0005-0000-0000-0000181D0000}"/>
    <cellStyle name="Note 4 3 2 2" xfId="5681" xr:uid="{00000000-0005-0000-0000-0000191D0000}"/>
    <cellStyle name="Note 4 3 2 3" xfId="5465" xr:uid="{00000000-0005-0000-0000-00001A1D0000}"/>
    <cellStyle name="Note 4 3 3" xfId="3396" xr:uid="{00000000-0005-0000-0000-00001B1D0000}"/>
    <cellStyle name="Note 4 3 3 2" xfId="5716" xr:uid="{00000000-0005-0000-0000-00001C1D0000}"/>
    <cellStyle name="Note 4 3 3 3" xfId="5500" xr:uid="{00000000-0005-0000-0000-00001D1D0000}"/>
    <cellStyle name="Note 4 3 4" xfId="3583" xr:uid="{00000000-0005-0000-0000-00001E1D0000}"/>
    <cellStyle name="Note 4 3 4 2" xfId="5795" xr:uid="{00000000-0005-0000-0000-00001F1D0000}"/>
    <cellStyle name="Note 4 3 4 3" xfId="5611" xr:uid="{00000000-0005-0000-0000-0000201D0000}"/>
    <cellStyle name="Note 4 3 5" xfId="3368" xr:uid="{00000000-0005-0000-0000-0000211D0000}"/>
    <cellStyle name="Note 4 3 5 2" xfId="5772" xr:uid="{00000000-0005-0000-0000-0000221D0000}"/>
    <cellStyle name="Note 4 3 5 3" xfId="5588" xr:uid="{00000000-0005-0000-0000-0000231D0000}"/>
    <cellStyle name="Note 4 3 6" xfId="3609" xr:uid="{00000000-0005-0000-0000-0000241D0000}"/>
    <cellStyle name="Note 4 3 6 2" xfId="5560" xr:uid="{00000000-0005-0000-0000-0000251D0000}"/>
    <cellStyle name="Note 4 3 7" xfId="3709" xr:uid="{00000000-0005-0000-0000-0000261D0000}"/>
    <cellStyle name="Note 4 3 8" xfId="3525" xr:uid="{00000000-0005-0000-0000-0000271D0000}"/>
    <cellStyle name="Note 4 3 9" xfId="3499" xr:uid="{00000000-0005-0000-0000-0000281D0000}"/>
    <cellStyle name="Note 4 4" xfId="2659" xr:uid="{00000000-0005-0000-0000-0000291D0000}"/>
    <cellStyle name="Note 4 4 10" xfId="3342" xr:uid="{00000000-0005-0000-0000-00002A1D0000}"/>
    <cellStyle name="Note 4 4 2" xfId="3562" xr:uid="{00000000-0005-0000-0000-00002B1D0000}"/>
    <cellStyle name="Note 4 4 2 2" xfId="5682" xr:uid="{00000000-0005-0000-0000-00002C1D0000}"/>
    <cellStyle name="Note 4 4 2 3" xfId="5466" xr:uid="{00000000-0005-0000-0000-00002D1D0000}"/>
    <cellStyle name="Note 4 4 3" xfId="3395" xr:uid="{00000000-0005-0000-0000-00002E1D0000}"/>
    <cellStyle name="Note 4 4 3 2" xfId="5715" xr:uid="{00000000-0005-0000-0000-00002F1D0000}"/>
    <cellStyle name="Note 4 4 3 3" xfId="5499" xr:uid="{00000000-0005-0000-0000-0000301D0000}"/>
    <cellStyle name="Note 4 4 4" xfId="3584" xr:uid="{00000000-0005-0000-0000-0000311D0000}"/>
    <cellStyle name="Note 4 4 4 2" xfId="5796" xr:uid="{00000000-0005-0000-0000-0000321D0000}"/>
    <cellStyle name="Note 4 4 4 3" xfId="5612" xr:uid="{00000000-0005-0000-0000-0000331D0000}"/>
    <cellStyle name="Note 4 4 5" xfId="3367" xr:uid="{00000000-0005-0000-0000-0000341D0000}"/>
    <cellStyle name="Note 4 4 5 2" xfId="5773" xr:uid="{00000000-0005-0000-0000-0000351D0000}"/>
    <cellStyle name="Note 4 4 5 3" xfId="5589" xr:uid="{00000000-0005-0000-0000-0000361D0000}"/>
    <cellStyle name="Note 4 4 6" xfId="3610" xr:uid="{00000000-0005-0000-0000-0000371D0000}"/>
    <cellStyle name="Note 4 4 6 2" xfId="5561" xr:uid="{00000000-0005-0000-0000-0000381D0000}"/>
    <cellStyle name="Note 4 4 7" xfId="3358" xr:uid="{00000000-0005-0000-0000-0000391D0000}"/>
    <cellStyle name="Note 4 4 8" xfId="3526" xr:uid="{00000000-0005-0000-0000-00003A1D0000}"/>
    <cellStyle name="Note 4 4 9" xfId="3500" xr:uid="{00000000-0005-0000-0000-00003B1D0000}"/>
    <cellStyle name="Note 4 5" xfId="3559" xr:uid="{00000000-0005-0000-0000-00003C1D0000}"/>
    <cellStyle name="Note 4 5 2" xfId="5679" xr:uid="{00000000-0005-0000-0000-00003D1D0000}"/>
    <cellStyle name="Note 4 5 3" xfId="5463" xr:uid="{00000000-0005-0000-0000-00003E1D0000}"/>
    <cellStyle name="Note 4 6" xfId="3398" xr:uid="{00000000-0005-0000-0000-00003F1D0000}"/>
    <cellStyle name="Note 4 6 2" xfId="5718" xr:uid="{00000000-0005-0000-0000-0000401D0000}"/>
    <cellStyle name="Note 4 6 3" xfId="5502" xr:uid="{00000000-0005-0000-0000-0000411D0000}"/>
    <cellStyle name="Note 4 7" xfId="3578" xr:uid="{00000000-0005-0000-0000-0000421D0000}"/>
    <cellStyle name="Note 4 7 2" xfId="5793" xr:uid="{00000000-0005-0000-0000-0000431D0000}"/>
    <cellStyle name="Note 4 7 3" xfId="5609" xr:uid="{00000000-0005-0000-0000-0000441D0000}"/>
    <cellStyle name="Note 4 8" xfId="3370" xr:uid="{00000000-0005-0000-0000-0000451D0000}"/>
    <cellStyle name="Note 4 8 2" xfId="5770" xr:uid="{00000000-0005-0000-0000-0000461D0000}"/>
    <cellStyle name="Note 4 8 3" xfId="5586" xr:uid="{00000000-0005-0000-0000-0000471D0000}"/>
    <cellStyle name="Note 4 9" xfId="3607" xr:uid="{00000000-0005-0000-0000-0000481D0000}"/>
    <cellStyle name="Note 4 9 2" xfId="5558" xr:uid="{00000000-0005-0000-0000-0000491D0000}"/>
    <cellStyle name="Note 5" xfId="2660" xr:uid="{00000000-0005-0000-0000-00004A1D0000}"/>
    <cellStyle name="Note 5 10" xfId="3357" xr:uid="{00000000-0005-0000-0000-00004B1D0000}"/>
    <cellStyle name="Note 5 11" xfId="3721" xr:uid="{00000000-0005-0000-0000-00004C1D0000}"/>
    <cellStyle name="Note 5 12" xfId="3501" xr:uid="{00000000-0005-0000-0000-00004D1D0000}"/>
    <cellStyle name="Note 5 13" xfId="3341" xr:uid="{00000000-0005-0000-0000-00004E1D0000}"/>
    <cellStyle name="Note 5 2" xfId="2661" xr:uid="{00000000-0005-0000-0000-00004F1D0000}"/>
    <cellStyle name="Note 5 2 10" xfId="3340" xr:uid="{00000000-0005-0000-0000-0000501D0000}"/>
    <cellStyle name="Note 5 2 2" xfId="3564" xr:uid="{00000000-0005-0000-0000-0000511D0000}"/>
    <cellStyle name="Note 5 2 2 2" xfId="5684" xr:uid="{00000000-0005-0000-0000-0000521D0000}"/>
    <cellStyle name="Note 5 2 2 3" xfId="5468" xr:uid="{00000000-0005-0000-0000-0000531D0000}"/>
    <cellStyle name="Note 5 2 3" xfId="3393" xr:uid="{00000000-0005-0000-0000-0000541D0000}"/>
    <cellStyle name="Note 5 2 3 2" xfId="5713" xr:uid="{00000000-0005-0000-0000-0000551D0000}"/>
    <cellStyle name="Note 5 2 3 3" xfId="5497" xr:uid="{00000000-0005-0000-0000-0000561D0000}"/>
    <cellStyle name="Note 5 2 4" xfId="3586" xr:uid="{00000000-0005-0000-0000-0000571D0000}"/>
    <cellStyle name="Note 5 2 4 2" xfId="5798" xr:uid="{00000000-0005-0000-0000-0000581D0000}"/>
    <cellStyle name="Note 5 2 4 3" xfId="5614" xr:uid="{00000000-0005-0000-0000-0000591D0000}"/>
    <cellStyle name="Note 5 2 5" xfId="3365" xr:uid="{00000000-0005-0000-0000-00005A1D0000}"/>
    <cellStyle name="Note 5 2 5 2" xfId="5774" xr:uid="{00000000-0005-0000-0000-00005B1D0000}"/>
    <cellStyle name="Note 5 2 5 3" xfId="5590" xr:uid="{00000000-0005-0000-0000-00005C1D0000}"/>
    <cellStyle name="Note 5 2 6" xfId="3612" xr:uid="{00000000-0005-0000-0000-00005D1D0000}"/>
    <cellStyle name="Note 5 2 6 2" xfId="5563" xr:uid="{00000000-0005-0000-0000-00005E1D0000}"/>
    <cellStyle name="Note 5 2 7" xfId="3356" xr:uid="{00000000-0005-0000-0000-00005F1D0000}"/>
    <cellStyle name="Note 5 2 8" xfId="3531" xr:uid="{00000000-0005-0000-0000-0000601D0000}"/>
    <cellStyle name="Note 5 2 9" xfId="3502" xr:uid="{00000000-0005-0000-0000-0000611D0000}"/>
    <cellStyle name="Note 5 3" xfId="2662" xr:uid="{00000000-0005-0000-0000-0000621D0000}"/>
    <cellStyle name="Note 5 3 10" xfId="3738" xr:uid="{00000000-0005-0000-0000-0000631D0000}"/>
    <cellStyle name="Note 5 3 2" xfId="3565" xr:uid="{00000000-0005-0000-0000-0000641D0000}"/>
    <cellStyle name="Note 5 3 2 2" xfId="5685" xr:uid="{00000000-0005-0000-0000-0000651D0000}"/>
    <cellStyle name="Note 5 3 2 3" xfId="5469" xr:uid="{00000000-0005-0000-0000-0000661D0000}"/>
    <cellStyle name="Note 5 3 3" xfId="3392" xr:uid="{00000000-0005-0000-0000-0000671D0000}"/>
    <cellStyle name="Note 5 3 3 2" xfId="5712" xr:uid="{00000000-0005-0000-0000-0000681D0000}"/>
    <cellStyle name="Note 5 3 3 3" xfId="5496" xr:uid="{00000000-0005-0000-0000-0000691D0000}"/>
    <cellStyle name="Note 5 3 4" xfId="3640" xr:uid="{00000000-0005-0000-0000-00006A1D0000}"/>
    <cellStyle name="Note 5 3 4 2" xfId="5799" xr:uid="{00000000-0005-0000-0000-00006B1D0000}"/>
    <cellStyle name="Note 5 3 4 3" xfId="5615" xr:uid="{00000000-0005-0000-0000-00006C1D0000}"/>
    <cellStyle name="Note 5 3 5" xfId="3364" xr:uid="{00000000-0005-0000-0000-00006D1D0000}"/>
    <cellStyle name="Note 5 3 5 2" xfId="5775" xr:uid="{00000000-0005-0000-0000-00006E1D0000}"/>
    <cellStyle name="Note 5 3 5 3" xfId="5591" xr:uid="{00000000-0005-0000-0000-00006F1D0000}"/>
    <cellStyle name="Note 5 3 6" xfId="3613" xr:uid="{00000000-0005-0000-0000-0000701D0000}"/>
    <cellStyle name="Note 5 3 6 2" xfId="5564" xr:uid="{00000000-0005-0000-0000-0000711D0000}"/>
    <cellStyle name="Note 5 3 7" xfId="3729" xr:uid="{00000000-0005-0000-0000-0000721D0000}"/>
    <cellStyle name="Note 5 3 8" xfId="3532" xr:uid="{00000000-0005-0000-0000-0000731D0000}"/>
    <cellStyle name="Note 5 3 9" xfId="3503" xr:uid="{00000000-0005-0000-0000-0000741D0000}"/>
    <cellStyle name="Note 5 4" xfId="2663" xr:uid="{00000000-0005-0000-0000-0000751D0000}"/>
    <cellStyle name="Note 5 4 10" xfId="3335" xr:uid="{00000000-0005-0000-0000-0000761D0000}"/>
    <cellStyle name="Note 5 4 2" xfId="3566" xr:uid="{00000000-0005-0000-0000-0000771D0000}"/>
    <cellStyle name="Note 5 4 2 2" xfId="5686" xr:uid="{00000000-0005-0000-0000-0000781D0000}"/>
    <cellStyle name="Note 5 4 2 3" xfId="5470" xr:uid="{00000000-0005-0000-0000-0000791D0000}"/>
    <cellStyle name="Note 5 4 3" xfId="3391" xr:uid="{00000000-0005-0000-0000-00007A1D0000}"/>
    <cellStyle name="Note 5 4 3 2" xfId="5711" xr:uid="{00000000-0005-0000-0000-00007B1D0000}"/>
    <cellStyle name="Note 5 4 3 3" xfId="5495" xr:uid="{00000000-0005-0000-0000-00007C1D0000}"/>
    <cellStyle name="Note 5 4 4" xfId="3587" xr:uid="{00000000-0005-0000-0000-00007D1D0000}"/>
    <cellStyle name="Note 5 4 4 2" xfId="5800" xr:uid="{00000000-0005-0000-0000-00007E1D0000}"/>
    <cellStyle name="Note 5 4 4 3" xfId="5616" xr:uid="{00000000-0005-0000-0000-00007F1D0000}"/>
    <cellStyle name="Note 5 4 5" xfId="3363" xr:uid="{00000000-0005-0000-0000-0000801D0000}"/>
    <cellStyle name="Note 5 4 5 2" xfId="5776" xr:uid="{00000000-0005-0000-0000-0000811D0000}"/>
    <cellStyle name="Note 5 4 5 3" xfId="5592" xr:uid="{00000000-0005-0000-0000-0000821D0000}"/>
    <cellStyle name="Note 5 4 6" xfId="3614" xr:uid="{00000000-0005-0000-0000-0000831D0000}"/>
    <cellStyle name="Note 5 4 6 2" xfId="5565" xr:uid="{00000000-0005-0000-0000-0000841D0000}"/>
    <cellStyle name="Note 5 4 7" xfId="3355" xr:uid="{00000000-0005-0000-0000-0000851D0000}"/>
    <cellStyle name="Note 5 4 8" xfId="3533" xr:uid="{00000000-0005-0000-0000-0000861D0000}"/>
    <cellStyle name="Note 5 4 9" xfId="3504" xr:uid="{00000000-0005-0000-0000-0000871D0000}"/>
    <cellStyle name="Note 5 5" xfId="3563" xr:uid="{00000000-0005-0000-0000-0000881D0000}"/>
    <cellStyle name="Note 5 5 2" xfId="5683" xr:uid="{00000000-0005-0000-0000-0000891D0000}"/>
    <cellStyle name="Note 5 5 3" xfId="5467" xr:uid="{00000000-0005-0000-0000-00008A1D0000}"/>
    <cellStyle name="Note 5 6" xfId="3394" xr:uid="{00000000-0005-0000-0000-00008B1D0000}"/>
    <cellStyle name="Note 5 6 2" xfId="5714" xr:uid="{00000000-0005-0000-0000-00008C1D0000}"/>
    <cellStyle name="Note 5 6 3" xfId="5498" xr:uid="{00000000-0005-0000-0000-00008D1D0000}"/>
    <cellStyle name="Note 5 7" xfId="3585" xr:uid="{00000000-0005-0000-0000-00008E1D0000}"/>
    <cellStyle name="Note 5 7 2" xfId="5797" xr:uid="{00000000-0005-0000-0000-00008F1D0000}"/>
    <cellStyle name="Note 5 7 3" xfId="5613" xr:uid="{00000000-0005-0000-0000-0000901D0000}"/>
    <cellStyle name="Note 5 8" xfId="3366" xr:uid="{00000000-0005-0000-0000-0000911D0000}"/>
    <cellStyle name="Note 5 8 2" xfId="5813" xr:uid="{00000000-0005-0000-0000-0000921D0000}"/>
    <cellStyle name="Note 5 8 3" xfId="5633" xr:uid="{00000000-0005-0000-0000-0000931D0000}"/>
    <cellStyle name="Note 5 9" xfId="3611" xr:uid="{00000000-0005-0000-0000-0000941D0000}"/>
    <cellStyle name="Note 5 9 2" xfId="5562" xr:uid="{00000000-0005-0000-0000-0000951D0000}"/>
    <cellStyle name="Note 6" xfId="3869" xr:uid="{00000000-0005-0000-0000-0000961D0000}"/>
    <cellStyle name="Note 6 2" xfId="5872" xr:uid="{00000000-0005-0000-0000-0000971D0000}"/>
    <cellStyle name="Note 7" xfId="9053" xr:uid="{00000000-0005-0000-0000-0000981D0000}"/>
    <cellStyle name="Output" xfId="3800" builtinId="21" customBuiltin="1"/>
    <cellStyle name="Output 2" xfId="2664" xr:uid="{00000000-0005-0000-0000-00009A1D0000}"/>
    <cellStyle name="Output 2 10" xfId="3362" xr:uid="{00000000-0005-0000-0000-00009B1D0000}"/>
    <cellStyle name="Output 2 10 2" xfId="5566" xr:uid="{00000000-0005-0000-0000-00009C1D0000}"/>
    <cellStyle name="Output 2 11" xfId="3615" xr:uid="{00000000-0005-0000-0000-00009D1D0000}"/>
    <cellStyle name="Output 2 12" xfId="3339" xr:uid="{00000000-0005-0000-0000-00009E1D0000}"/>
    <cellStyle name="Output 2 13" xfId="3527" xr:uid="{00000000-0005-0000-0000-00009F1D0000}"/>
    <cellStyle name="Output 2 14" xfId="3354" xr:uid="{00000000-0005-0000-0000-0000A01D0000}"/>
    <cellStyle name="Output 2 15" xfId="3438" xr:uid="{00000000-0005-0000-0000-0000A11D0000}"/>
    <cellStyle name="Output 2 16" xfId="3534" xr:uid="{00000000-0005-0000-0000-0000A21D0000}"/>
    <cellStyle name="Output 2 17" xfId="3505" xr:uid="{00000000-0005-0000-0000-0000A31D0000}"/>
    <cellStyle name="Output 2 18" xfId="3331" xr:uid="{00000000-0005-0000-0000-0000A41D0000}"/>
    <cellStyle name="Output 2 19" xfId="3334" xr:uid="{00000000-0005-0000-0000-0000A51D0000}"/>
    <cellStyle name="Output 2 2" xfId="2665" xr:uid="{00000000-0005-0000-0000-0000A61D0000}"/>
    <cellStyle name="Output 2 2 10" xfId="3528" xr:uid="{00000000-0005-0000-0000-0000A71D0000}"/>
    <cellStyle name="Output 2 2 11" xfId="3353" xr:uid="{00000000-0005-0000-0000-0000A81D0000}"/>
    <cellStyle name="Output 2 2 12" xfId="3437" xr:uid="{00000000-0005-0000-0000-0000A91D0000}"/>
    <cellStyle name="Output 2 2 13" xfId="3744" xr:uid="{00000000-0005-0000-0000-0000AA1D0000}"/>
    <cellStyle name="Output 2 2 14" xfId="3506" xr:uid="{00000000-0005-0000-0000-0000AB1D0000}"/>
    <cellStyle name="Output 2 2 15" xfId="3330" xr:uid="{00000000-0005-0000-0000-0000AC1D0000}"/>
    <cellStyle name="Output 2 2 16" xfId="3333" xr:uid="{00000000-0005-0000-0000-0000AD1D0000}"/>
    <cellStyle name="Output 2 2 17" xfId="3761" xr:uid="{00000000-0005-0000-0000-0000AE1D0000}"/>
    <cellStyle name="Output 2 2 2" xfId="3580" xr:uid="{00000000-0005-0000-0000-0000AF1D0000}"/>
    <cellStyle name="Output 2 2 2 2" xfId="5688" xr:uid="{00000000-0005-0000-0000-0000B01D0000}"/>
    <cellStyle name="Output 2 2 2 3" xfId="5472" xr:uid="{00000000-0005-0000-0000-0000B11D0000}"/>
    <cellStyle name="Output 2 2 3" xfId="3568" xr:uid="{00000000-0005-0000-0000-0000B21D0000}"/>
    <cellStyle name="Output 2 2 3 2" xfId="5709" xr:uid="{00000000-0005-0000-0000-0000B31D0000}"/>
    <cellStyle name="Output 2 2 3 3" xfId="5493" xr:uid="{00000000-0005-0000-0000-0000B41D0000}"/>
    <cellStyle name="Output 2 2 4" xfId="3374" xr:uid="{00000000-0005-0000-0000-0000B51D0000}"/>
    <cellStyle name="Output 2 2 4 2" xfId="5802" xr:uid="{00000000-0005-0000-0000-0000B61D0000}"/>
    <cellStyle name="Output 2 2 4 3" xfId="5618" xr:uid="{00000000-0005-0000-0000-0000B71D0000}"/>
    <cellStyle name="Output 2 2 5" xfId="3389" xr:uid="{00000000-0005-0000-0000-0000B81D0000}"/>
    <cellStyle name="Output 2 2 5 2" xfId="5705" xr:uid="{00000000-0005-0000-0000-0000B91D0000}"/>
    <cellStyle name="Output 2 2 5 3" xfId="5489" xr:uid="{00000000-0005-0000-0000-0000BA1D0000}"/>
    <cellStyle name="Output 2 2 6" xfId="3589" xr:uid="{00000000-0005-0000-0000-0000BB1D0000}"/>
    <cellStyle name="Output 2 2 6 2" xfId="5805" xr:uid="{00000000-0005-0000-0000-0000BC1D0000}"/>
    <cellStyle name="Output 2 2 6 3" xfId="5621" xr:uid="{00000000-0005-0000-0000-0000BD1D0000}"/>
    <cellStyle name="Output 2 2 7" xfId="3361" xr:uid="{00000000-0005-0000-0000-0000BE1D0000}"/>
    <cellStyle name="Output 2 2 7 2" xfId="5567" xr:uid="{00000000-0005-0000-0000-0000BF1D0000}"/>
    <cellStyle name="Output 2 2 8" xfId="3616" xr:uid="{00000000-0005-0000-0000-0000C01D0000}"/>
    <cellStyle name="Output 2 2 9" xfId="3338" xr:uid="{00000000-0005-0000-0000-0000C11D0000}"/>
    <cellStyle name="Output 2 20" xfId="3764" xr:uid="{00000000-0005-0000-0000-0000C21D0000}"/>
    <cellStyle name="Output 2 3" xfId="2666" xr:uid="{00000000-0005-0000-0000-0000C31D0000}"/>
    <cellStyle name="Output 2 3 10" xfId="3529" xr:uid="{00000000-0005-0000-0000-0000C41D0000}"/>
    <cellStyle name="Output 2 3 11" xfId="3352" xr:uid="{00000000-0005-0000-0000-0000C51D0000}"/>
    <cellStyle name="Output 2 3 12" xfId="3436" xr:uid="{00000000-0005-0000-0000-0000C61D0000}"/>
    <cellStyle name="Output 2 3 13" xfId="3743" xr:uid="{00000000-0005-0000-0000-0000C71D0000}"/>
    <cellStyle name="Output 2 3 14" xfId="3507" xr:uid="{00000000-0005-0000-0000-0000C81D0000}"/>
    <cellStyle name="Output 2 3 15" xfId="3329" xr:uid="{00000000-0005-0000-0000-0000C91D0000}"/>
    <cellStyle name="Output 2 3 16" xfId="3332" xr:uid="{00000000-0005-0000-0000-0000CA1D0000}"/>
    <cellStyle name="Output 2 3 17" xfId="3536" xr:uid="{00000000-0005-0000-0000-0000CB1D0000}"/>
    <cellStyle name="Output 2 3 2" xfId="3581" xr:uid="{00000000-0005-0000-0000-0000CC1D0000}"/>
    <cellStyle name="Output 2 3 2 2" xfId="5689" xr:uid="{00000000-0005-0000-0000-0000CD1D0000}"/>
    <cellStyle name="Output 2 3 2 3" xfId="5473" xr:uid="{00000000-0005-0000-0000-0000CE1D0000}"/>
    <cellStyle name="Output 2 3 3" xfId="3569" xr:uid="{00000000-0005-0000-0000-0000CF1D0000}"/>
    <cellStyle name="Output 2 3 3 2" xfId="5708" xr:uid="{00000000-0005-0000-0000-0000D01D0000}"/>
    <cellStyle name="Output 2 3 3 3" xfId="5492" xr:uid="{00000000-0005-0000-0000-0000D11D0000}"/>
    <cellStyle name="Output 2 3 4" xfId="3373" xr:uid="{00000000-0005-0000-0000-0000D21D0000}"/>
    <cellStyle name="Output 2 3 4 2" xfId="5803" xr:uid="{00000000-0005-0000-0000-0000D31D0000}"/>
    <cellStyle name="Output 2 3 4 3" xfId="5619" xr:uid="{00000000-0005-0000-0000-0000D41D0000}"/>
    <cellStyle name="Output 2 3 5" xfId="3388" xr:uid="{00000000-0005-0000-0000-0000D51D0000}"/>
    <cellStyle name="Output 2 3 5 2" xfId="5704" xr:uid="{00000000-0005-0000-0000-0000D61D0000}"/>
    <cellStyle name="Output 2 3 5 3" xfId="5488" xr:uid="{00000000-0005-0000-0000-0000D71D0000}"/>
    <cellStyle name="Output 2 3 6" xfId="3590" xr:uid="{00000000-0005-0000-0000-0000D81D0000}"/>
    <cellStyle name="Output 2 3 6 2" xfId="5806" xr:uid="{00000000-0005-0000-0000-0000D91D0000}"/>
    <cellStyle name="Output 2 3 6 3" xfId="5622" xr:uid="{00000000-0005-0000-0000-0000DA1D0000}"/>
    <cellStyle name="Output 2 3 7" xfId="3360" xr:uid="{00000000-0005-0000-0000-0000DB1D0000}"/>
    <cellStyle name="Output 2 3 7 2" xfId="5568" xr:uid="{00000000-0005-0000-0000-0000DC1D0000}"/>
    <cellStyle name="Output 2 3 8" xfId="3617" xr:uid="{00000000-0005-0000-0000-0000DD1D0000}"/>
    <cellStyle name="Output 2 3 9" xfId="3337" xr:uid="{00000000-0005-0000-0000-0000DE1D0000}"/>
    <cellStyle name="Output 2 4" xfId="2667" xr:uid="{00000000-0005-0000-0000-0000DF1D0000}"/>
    <cellStyle name="Output 2 4 10" xfId="3530" xr:uid="{00000000-0005-0000-0000-0000E01D0000}"/>
    <cellStyle name="Output 2 4 11" xfId="3730" xr:uid="{00000000-0005-0000-0000-0000E11D0000}"/>
    <cellStyle name="Output 2 4 12" xfId="3435" xr:uid="{00000000-0005-0000-0000-0000E21D0000}"/>
    <cellStyle name="Output 2 4 13" xfId="3535" xr:uid="{00000000-0005-0000-0000-0000E31D0000}"/>
    <cellStyle name="Output 2 4 14" xfId="3508" xr:uid="{00000000-0005-0000-0000-0000E41D0000}"/>
    <cellStyle name="Output 2 4 15" xfId="3328" xr:uid="{00000000-0005-0000-0000-0000E51D0000}"/>
    <cellStyle name="Output 2 4 16" xfId="3742" xr:uid="{00000000-0005-0000-0000-0000E61D0000}"/>
    <cellStyle name="Output 2 4 17" xfId="3537" xr:uid="{00000000-0005-0000-0000-0000E71D0000}"/>
    <cellStyle name="Output 2 4 2" xfId="3582" xr:uid="{00000000-0005-0000-0000-0000E81D0000}"/>
    <cellStyle name="Output 2 4 2 2" xfId="5690" xr:uid="{00000000-0005-0000-0000-0000E91D0000}"/>
    <cellStyle name="Output 2 4 2 3" xfId="5474" xr:uid="{00000000-0005-0000-0000-0000EA1D0000}"/>
    <cellStyle name="Output 2 4 3" xfId="3570" xr:uid="{00000000-0005-0000-0000-0000EB1D0000}"/>
    <cellStyle name="Output 2 4 3 2" xfId="5707" xr:uid="{00000000-0005-0000-0000-0000EC1D0000}"/>
    <cellStyle name="Output 2 4 3 3" xfId="5491" xr:uid="{00000000-0005-0000-0000-0000ED1D0000}"/>
    <cellStyle name="Output 2 4 4" xfId="3372" xr:uid="{00000000-0005-0000-0000-0000EE1D0000}"/>
    <cellStyle name="Output 2 4 4 2" xfId="5804" xr:uid="{00000000-0005-0000-0000-0000EF1D0000}"/>
    <cellStyle name="Output 2 4 4 3" xfId="5620" xr:uid="{00000000-0005-0000-0000-0000F01D0000}"/>
    <cellStyle name="Output 2 4 5" xfId="3387" xr:uid="{00000000-0005-0000-0000-0000F11D0000}"/>
    <cellStyle name="Output 2 4 5 2" xfId="5703" xr:uid="{00000000-0005-0000-0000-0000F21D0000}"/>
    <cellStyle name="Output 2 4 5 3" xfId="5487" xr:uid="{00000000-0005-0000-0000-0000F31D0000}"/>
    <cellStyle name="Output 2 4 6" xfId="3591" xr:uid="{00000000-0005-0000-0000-0000F41D0000}"/>
    <cellStyle name="Output 2 4 6 2" xfId="5807" xr:uid="{00000000-0005-0000-0000-0000F51D0000}"/>
    <cellStyle name="Output 2 4 6 3" xfId="5623" xr:uid="{00000000-0005-0000-0000-0000F61D0000}"/>
    <cellStyle name="Output 2 4 7" xfId="3359" xr:uid="{00000000-0005-0000-0000-0000F71D0000}"/>
    <cellStyle name="Output 2 4 7 2" xfId="5569" xr:uid="{00000000-0005-0000-0000-0000F81D0000}"/>
    <cellStyle name="Output 2 4 8" xfId="3618" xr:uid="{00000000-0005-0000-0000-0000F91D0000}"/>
    <cellStyle name="Output 2 4 9" xfId="3336" xr:uid="{00000000-0005-0000-0000-0000FA1D0000}"/>
    <cellStyle name="Output 2 5" xfId="3579" xr:uid="{00000000-0005-0000-0000-0000FB1D0000}"/>
    <cellStyle name="Output 2 5 2" xfId="5687" xr:uid="{00000000-0005-0000-0000-0000FC1D0000}"/>
    <cellStyle name="Output 2 5 3" xfId="5471" xr:uid="{00000000-0005-0000-0000-0000FD1D0000}"/>
    <cellStyle name="Output 2 6" xfId="3567" xr:uid="{00000000-0005-0000-0000-0000FE1D0000}"/>
    <cellStyle name="Output 2 6 2" xfId="5710" xr:uid="{00000000-0005-0000-0000-0000FF1D0000}"/>
    <cellStyle name="Output 2 6 3" xfId="5494" xr:uid="{00000000-0005-0000-0000-0000001E0000}"/>
    <cellStyle name="Output 2 7" xfId="3375" xr:uid="{00000000-0005-0000-0000-0000011E0000}"/>
    <cellStyle name="Output 2 7 2" xfId="5801" xr:uid="{00000000-0005-0000-0000-0000021E0000}"/>
    <cellStyle name="Output 2 7 3" xfId="5617" xr:uid="{00000000-0005-0000-0000-0000031E0000}"/>
    <cellStyle name="Output 2 8" xfId="3390" xr:uid="{00000000-0005-0000-0000-0000041E0000}"/>
    <cellStyle name="Output 2 8 2" xfId="5706" xr:uid="{00000000-0005-0000-0000-0000051E0000}"/>
    <cellStyle name="Output 2 8 3" xfId="5490" xr:uid="{00000000-0005-0000-0000-0000061E0000}"/>
    <cellStyle name="Output 2 9" xfId="3588" xr:uid="{00000000-0005-0000-0000-0000071E0000}"/>
    <cellStyle name="Output 2 9 2" xfId="5822" xr:uid="{00000000-0005-0000-0000-0000081E0000}"/>
    <cellStyle name="Output 2 9 3" xfId="5644" xr:uid="{00000000-0005-0000-0000-0000091E0000}"/>
    <cellStyle name="Percent 10" xfId="2668" xr:uid="{00000000-0005-0000-0000-00000A1E0000}"/>
    <cellStyle name="Percent 10 2" xfId="2669" xr:uid="{00000000-0005-0000-0000-00000B1E0000}"/>
    <cellStyle name="Percent 10 2 2" xfId="8418" xr:uid="{00000000-0005-0000-0000-00000C1E0000}"/>
    <cellStyle name="Percent 10 3" xfId="8417" xr:uid="{00000000-0005-0000-0000-00000D1E0000}"/>
    <cellStyle name="Percent 11" xfId="2670" xr:uid="{00000000-0005-0000-0000-00000E1E0000}"/>
    <cellStyle name="Percent 12" xfId="2671" xr:uid="{00000000-0005-0000-0000-00000F1E0000}"/>
    <cellStyle name="Percent 12 2" xfId="2672" xr:uid="{00000000-0005-0000-0000-0000101E0000}"/>
    <cellStyle name="Percent 12 2 2" xfId="8420" xr:uid="{00000000-0005-0000-0000-0000111E0000}"/>
    <cellStyle name="Percent 12 3" xfId="8419" xr:uid="{00000000-0005-0000-0000-0000121E0000}"/>
    <cellStyle name="Percent 13" xfId="2673" xr:uid="{00000000-0005-0000-0000-0000131E0000}"/>
    <cellStyle name="Percent 14" xfId="2674" xr:uid="{00000000-0005-0000-0000-0000141E0000}"/>
    <cellStyle name="Percent 2" xfId="2675" xr:uid="{00000000-0005-0000-0000-0000151E0000}"/>
    <cellStyle name="Percent 2 2" xfId="2676" xr:uid="{00000000-0005-0000-0000-0000161E0000}"/>
    <cellStyle name="Percent 2 3" xfId="2677" xr:uid="{00000000-0005-0000-0000-0000171E0000}"/>
    <cellStyle name="Percent 3" xfId="2678" xr:uid="{00000000-0005-0000-0000-0000181E0000}"/>
    <cellStyle name="Percent 3 10" xfId="2679" xr:uid="{00000000-0005-0000-0000-0000191E0000}"/>
    <cellStyle name="Percent 3 10 2" xfId="2680" xr:uid="{00000000-0005-0000-0000-00001A1E0000}"/>
    <cellStyle name="Percent 3 10 2 2" xfId="8423" xr:uid="{00000000-0005-0000-0000-00001B1E0000}"/>
    <cellStyle name="Percent 3 10 3" xfId="8422" xr:uid="{00000000-0005-0000-0000-00001C1E0000}"/>
    <cellStyle name="Percent 3 11" xfId="2681" xr:uid="{00000000-0005-0000-0000-00001D1E0000}"/>
    <cellStyle name="Percent 3 11 2" xfId="2682" xr:uid="{00000000-0005-0000-0000-00001E1E0000}"/>
    <cellStyle name="Percent 3 11 2 2" xfId="8425" xr:uid="{00000000-0005-0000-0000-00001F1E0000}"/>
    <cellStyle name="Percent 3 11 3" xfId="8424" xr:uid="{00000000-0005-0000-0000-0000201E0000}"/>
    <cellStyle name="Percent 3 12" xfId="2683" xr:uid="{00000000-0005-0000-0000-0000211E0000}"/>
    <cellStyle name="Percent 3 12 2" xfId="2684" xr:uid="{00000000-0005-0000-0000-0000221E0000}"/>
    <cellStyle name="Percent 3 12 2 2" xfId="8427" xr:uid="{00000000-0005-0000-0000-0000231E0000}"/>
    <cellStyle name="Percent 3 12 3" xfId="8426" xr:uid="{00000000-0005-0000-0000-0000241E0000}"/>
    <cellStyle name="Percent 3 13" xfId="2685" xr:uid="{00000000-0005-0000-0000-0000251E0000}"/>
    <cellStyle name="Percent 3 13 2" xfId="8428" xr:uid="{00000000-0005-0000-0000-0000261E0000}"/>
    <cellStyle name="Percent 3 14" xfId="8421" xr:uid="{00000000-0005-0000-0000-0000271E0000}"/>
    <cellStyle name="Percent 3 2" xfId="2686" xr:uid="{00000000-0005-0000-0000-0000281E0000}"/>
    <cellStyle name="Percent 3 2 10" xfId="2687" xr:uid="{00000000-0005-0000-0000-0000291E0000}"/>
    <cellStyle name="Percent 3 2 10 2" xfId="2688" xr:uid="{00000000-0005-0000-0000-00002A1E0000}"/>
    <cellStyle name="Percent 3 2 10 2 2" xfId="8431" xr:uid="{00000000-0005-0000-0000-00002B1E0000}"/>
    <cellStyle name="Percent 3 2 10 3" xfId="8430" xr:uid="{00000000-0005-0000-0000-00002C1E0000}"/>
    <cellStyle name="Percent 3 2 11" xfId="2689" xr:uid="{00000000-0005-0000-0000-00002D1E0000}"/>
    <cellStyle name="Percent 3 2 11 2" xfId="2690" xr:uid="{00000000-0005-0000-0000-00002E1E0000}"/>
    <cellStyle name="Percent 3 2 11 2 2" xfId="8433" xr:uid="{00000000-0005-0000-0000-00002F1E0000}"/>
    <cellStyle name="Percent 3 2 11 3" xfId="8432" xr:uid="{00000000-0005-0000-0000-0000301E0000}"/>
    <cellStyle name="Percent 3 2 12" xfId="2691" xr:uid="{00000000-0005-0000-0000-0000311E0000}"/>
    <cellStyle name="Percent 3 2 12 2" xfId="8434" xr:uid="{00000000-0005-0000-0000-0000321E0000}"/>
    <cellStyle name="Percent 3 2 13" xfId="8429" xr:uid="{00000000-0005-0000-0000-0000331E0000}"/>
    <cellStyle name="Percent 3 2 2" xfId="2692" xr:uid="{00000000-0005-0000-0000-0000341E0000}"/>
    <cellStyle name="Percent 3 2 2 10" xfId="8435" xr:uid="{00000000-0005-0000-0000-0000351E0000}"/>
    <cellStyle name="Percent 3 2 2 2" xfId="2693" xr:uid="{00000000-0005-0000-0000-0000361E0000}"/>
    <cellStyle name="Percent 3 2 2 2 2" xfId="2694" xr:uid="{00000000-0005-0000-0000-0000371E0000}"/>
    <cellStyle name="Percent 3 2 2 2 2 2" xfId="2695" xr:uid="{00000000-0005-0000-0000-0000381E0000}"/>
    <cellStyle name="Percent 3 2 2 2 2 2 2" xfId="8438" xr:uid="{00000000-0005-0000-0000-0000391E0000}"/>
    <cellStyle name="Percent 3 2 2 2 2 3" xfId="8437" xr:uid="{00000000-0005-0000-0000-00003A1E0000}"/>
    <cellStyle name="Percent 3 2 2 2 3" xfId="2696" xr:uid="{00000000-0005-0000-0000-00003B1E0000}"/>
    <cellStyle name="Percent 3 2 2 2 3 2" xfId="8439" xr:uid="{00000000-0005-0000-0000-00003C1E0000}"/>
    <cellStyle name="Percent 3 2 2 2 4" xfId="8436" xr:uid="{00000000-0005-0000-0000-00003D1E0000}"/>
    <cellStyle name="Percent 3 2 2 3" xfId="2697" xr:uid="{00000000-0005-0000-0000-00003E1E0000}"/>
    <cellStyle name="Percent 3 2 2 3 2" xfId="2698" xr:uid="{00000000-0005-0000-0000-00003F1E0000}"/>
    <cellStyle name="Percent 3 2 2 3 2 2" xfId="2699" xr:uid="{00000000-0005-0000-0000-0000401E0000}"/>
    <cellStyle name="Percent 3 2 2 3 2 2 2" xfId="8442" xr:uid="{00000000-0005-0000-0000-0000411E0000}"/>
    <cellStyle name="Percent 3 2 2 3 2 3" xfId="8441" xr:uid="{00000000-0005-0000-0000-0000421E0000}"/>
    <cellStyle name="Percent 3 2 2 3 3" xfId="2700" xr:uid="{00000000-0005-0000-0000-0000431E0000}"/>
    <cellStyle name="Percent 3 2 2 3 3 2" xfId="8443" xr:uid="{00000000-0005-0000-0000-0000441E0000}"/>
    <cellStyle name="Percent 3 2 2 3 4" xfId="8440" xr:uid="{00000000-0005-0000-0000-0000451E0000}"/>
    <cellStyle name="Percent 3 2 2 4" xfId="2701" xr:uid="{00000000-0005-0000-0000-0000461E0000}"/>
    <cellStyle name="Percent 3 2 2 4 2" xfId="2702" xr:uid="{00000000-0005-0000-0000-0000471E0000}"/>
    <cellStyle name="Percent 3 2 2 4 2 2" xfId="2703" xr:uid="{00000000-0005-0000-0000-0000481E0000}"/>
    <cellStyle name="Percent 3 2 2 4 2 2 2" xfId="8446" xr:uid="{00000000-0005-0000-0000-0000491E0000}"/>
    <cellStyle name="Percent 3 2 2 4 2 3" xfId="8445" xr:uid="{00000000-0005-0000-0000-00004A1E0000}"/>
    <cellStyle name="Percent 3 2 2 4 3" xfId="2704" xr:uid="{00000000-0005-0000-0000-00004B1E0000}"/>
    <cellStyle name="Percent 3 2 2 4 3 2" xfId="8447" xr:uid="{00000000-0005-0000-0000-00004C1E0000}"/>
    <cellStyle name="Percent 3 2 2 4 4" xfId="8444" xr:uid="{00000000-0005-0000-0000-00004D1E0000}"/>
    <cellStyle name="Percent 3 2 2 5" xfId="2705" xr:uid="{00000000-0005-0000-0000-00004E1E0000}"/>
    <cellStyle name="Percent 3 2 2 5 2" xfId="2706" xr:uid="{00000000-0005-0000-0000-00004F1E0000}"/>
    <cellStyle name="Percent 3 2 2 5 2 2" xfId="2707" xr:uid="{00000000-0005-0000-0000-0000501E0000}"/>
    <cellStyle name="Percent 3 2 2 5 2 2 2" xfId="8450" xr:uid="{00000000-0005-0000-0000-0000511E0000}"/>
    <cellStyle name="Percent 3 2 2 5 2 3" xfId="8449" xr:uid="{00000000-0005-0000-0000-0000521E0000}"/>
    <cellStyle name="Percent 3 2 2 5 3" xfId="2708" xr:uid="{00000000-0005-0000-0000-0000531E0000}"/>
    <cellStyle name="Percent 3 2 2 5 3 2" xfId="8451" xr:uid="{00000000-0005-0000-0000-0000541E0000}"/>
    <cellStyle name="Percent 3 2 2 5 4" xfId="8448" xr:uid="{00000000-0005-0000-0000-0000551E0000}"/>
    <cellStyle name="Percent 3 2 2 6" xfId="2709" xr:uid="{00000000-0005-0000-0000-0000561E0000}"/>
    <cellStyle name="Percent 3 2 2 6 2" xfId="2710" xr:uid="{00000000-0005-0000-0000-0000571E0000}"/>
    <cellStyle name="Percent 3 2 2 6 2 2" xfId="8453" xr:uid="{00000000-0005-0000-0000-0000581E0000}"/>
    <cellStyle name="Percent 3 2 2 6 3" xfId="8452" xr:uid="{00000000-0005-0000-0000-0000591E0000}"/>
    <cellStyle name="Percent 3 2 2 7" xfId="2711" xr:uid="{00000000-0005-0000-0000-00005A1E0000}"/>
    <cellStyle name="Percent 3 2 2 7 2" xfId="2712" xr:uid="{00000000-0005-0000-0000-00005B1E0000}"/>
    <cellStyle name="Percent 3 2 2 7 2 2" xfId="8455" xr:uid="{00000000-0005-0000-0000-00005C1E0000}"/>
    <cellStyle name="Percent 3 2 2 7 3" xfId="8454" xr:uid="{00000000-0005-0000-0000-00005D1E0000}"/>
    <cellStyle name="Percent 3 2 2 8" xfId="2713" xr:uid="{00000000-0005-0000-0000-00005E1E0000}"/>
    <cellStyle name="Percent 3 2 2 8 2" xfId="2714" xr:uid="{00000000-0005-0000-0000-00005F1E0000}"/>
    <cellStyle name="Percent 3 2 2 8 2 2" xfId="8457" xr:uid="{00000000-0005-0000-0000-0000601E0000}"/>
    <cellStyle name="Percent 3 2 2 8 3" xfId="8456" xr:uid="{00000000-0005-0000-0000-0000611E0000}"/>
    <cellStyle name="Percent 3 2 2 9" xfId="2715" xr:uid="{00000000-0005-0000-0000-0000621E0000}"/>
    <cellStyle name="Percent 3 2 2 9 2" xfId="8458" xr:uid="{00000000-0005-0000-0000-0000631E0000}"/>
    <cellStyle name="Percent 3 2 3" xfId="2716" xr:uid="{00000000-0005-0000-0000-0000641E0000}"/>
    <cellStyle name="Percent 3 2 3 10" xfId="8459" xr:uid="{00000000-0005-0000-0000-0000651E0000}"/>
    <cellStyle name="Percent 3 2 3 2" xfId="2717" xr:uid="{00000000-0005-0000-0000-0000661E0000}"/>
    <cellStyle name="Percent 3 2 3 2 2" xfId="2718" xr:uid="{00000000-0005-0000-0000-0000671E0000}"/>
    <cellStyle name="Percent 3 2 3 2 2 2" xfId="2719" xr:uid="{00000000-0005-0000-0000-0000681E0000}"/>
    <cellStyle name="Percent 3 2 3 2 2 2 2" xfId="8462" xr:uid="{00000000-0005-0000-0000-0000691E0000}"/>
    <cellStyle name="Percent 3 2 3 2 2 3" xfId="8461" xr:uid="{00000000-0005-0000-0000-00006A1E0000}"/>
    <cellStyle name="Percent 3 2 3 2 3" xfId="2720" xr:uid="{00000000-0005-0000-0000-00006B1E0000}"/>
    <cellStyle name="Percent 3 2 3 2 3 2" xfId="8463" xr:uid="{00000000-0005-0000-0000-00006C1E0000}"/>
    <cellStyle name="Percent 3 2 3 2 4" xfId="8460" xr:uid="{00000000-0005-0000-0000-00006D1E0000}"/>
    <cellStyle name="Percent 3 2 3 3" xfId="2721" xr:uid="{00000000-0005-0000-0000-00006E1E0000}"/>
    <cellStyle name="Percent 3 2 3 3 2" xfId="2722" xr:uid="{00000000-0005-0000-0000-00006F1E0000}"/>
    <cellStyle name="Percent 3 2 3 3 2 2" xfId="2723" xr:uid="{00000000-0005-0000-0000-0000701E0000}"/>
    <cellStyle name="Percent 3 2 3 3 2 2 2" xfId="8466" xr:uid="{00000000-0005-0000-0000-0000711E0000}"/>
    <cellStyle name="Percent 3 2 3 3 2 3" xfId="8465" xr:uid="{00000000-0005-0000-0000-0000721E0000}"/>
    <cellStyle name="Percent 3 2 3 3 3" xfId="2724" xr:uid="{00000000-0005-0000-0000-0000731E0000}"/>
    <cellStyle name="Percent 3 2 3 3 3 2" xfId="8467" xr:uid="{00000000-0005-0000-0000-0000741E0000}"/>
    <cellStyle name="Percent 3 2 3 3 4" xfId="8464" xr:uid="{00000000-0005-0000-0000-0000751E0000}"/>
    <cellStyle name="Percent 3 2 3 4" xfId="2725" xr:uid="{00000000-0005-0000-0000-0000761E0000}"/>
    <cellStyle name="Percent 3 2 3 4 2" xfId="2726" xr:uid="{00000000-0005-0000-0000-0000771E0000}"/>
    <cellStyle name="Percent 3 2 3 4 2 2" xfId="2727" xr:uid="{00000000-0005-0000-0000-0000781E0000}"/>
    <cellStyle name="Percent 3 2 3 4 2 2 2" xfId="8470" xr:uid="{00000000-0005-0000-0000-0000791E0000}"/>
    <cellStyle name="Percent 3 2 3 4 2 3" xfId="8469" xr:uid="{00000000-0005-0000-0000-00007A1E0000}"/>
    <cellStyle name="Percent 3 2 3 4 3" xfId="2728" xr:uid="{00000000-0005-0000-0000-00007B1E0000}"/>
    <cellStyle name="Percent 3 2 3 4 3 2" xfId="8471" xr:uid="{00000000-0005-0000-0000-00007C1E0000}"/>
    <cellStyle name="Percent 3 2 3 4 4" xfId="8468" xr:uid="{00000000-0005-0000-0000-00007D1E0000}"/>
    <cellStyle name="Percent 3 2 3 5" xfId="2729" xr:uid="{00000000-0005-0000-0000-00007E1E0000}"/>
    <cellStyle name="Percent 3 2 3 5 2" xfId="2730" xr:uid="{00000000-0005-0000-0000-00007F1E0000}"/>
    <cellStyle name="Percent 3 2 3 5 2 2" xfId="2731" xr:uid="{00000000-0005-0000-0000-0000801E0000}"/>
    <cellStyle name="Percent 3 2 3 5 2 2 2" xfId="8474" xr:uid="{00000000-0005-0000-0000-0000811E0000}"/>
    <cellStyle name="Percent 3 2 3 5 2 3" xfId="8473" xr:uid="{00000000-0005-0000-0000-0000821E0000}"/>
    <cellStyle name="Percent 3 2 3 5 3" xfId="2732" xr:uid="{00000000-0005-0000-0000-0000831E0000}"/>
    <cellStyle name="Percent 3 2 3 5 3 2" xfId="8475" xr:uid="{00000000-0005-0000-0000-0000841E0000}"/>
    <cellStyle name="Percent 3 2 3 5 4" xfId="8472" xr:uid="{00000000-0005-0000-0000-0000851E0000}"/>
    <cellStyle name="Percent 3 2 3 6" xfId="2733" xr:uid="{00000000-0005-0000-0000-0000861E0000}"/>
    <cellStyle name="Percent 3 2 3 6 2" xfId="2734" xr:uid="{00000000-0005-0000-0000-0000871E0000}"/>
    <cellStyle name="Percent 3 2 3 6 2 2" xfId="8477" xr:uid="{00000000-0005-0000-0000-0000881E0000}"/>
    <cellStyle name="Percent 3 2 3 6 3" xfId="8476" xr:uid="{00000000-0005-0000-0000-0000891E0000}"/>
    <cellStyle name="Percent 3 2 3 7" xfId="2735" xr:uid="{00000000-0005-0000-0000-00008A1E0000}"/>
    <cellStyle name="Percent 3 2 3 7 2" xfId="2736" xr:uid="{00000000-0005-0000-0000-00008B1E0000}"/>
    <cellStyle name="Percent 3 2 3 7 2 2" xfId="8479" xr:uid="{00000000-0005-0000-0000-00008C1E0000}"/>
    <cellStyle name="Percent 3 2 3 7 3" xfId="8478" xr:uid="{00000000-0005-0000-0000-00008D1E0000}"/>
    <cellStyle name="Percent 3 2 3 8" xfId="2737" xr:uid="{00000000-0005-0000-0000-00008E1E0000}"/>
    <cellStyle name="Percent 3 2 3 8 2" xfId="2738" xr:uid="{00000000-0005-0000-0000-00008F1E0000}"/>
    <cellStyle name="Percent 3 2 3 8 2 2" xfId="8481" xr:uid="{00000000-0005-0000-0000-0000901E0000}"/>
    <cellStyle name="Percent 3 2 3 8 3" xfId="8480" xr:uid="{00000000-0005-0000-0000-0000911E0000}"/>
    <cellStyle name="Percent 3 2 3 9" xfId="2739" xr:uid="{00000000-0005-0000-0000-0000921E0000}"/>
    <cellStyle name="Percent 3 2 3 9 2" xfId="8482" xr:uid="{00000000-0005-0000-0000-0000931E0000}"/>
    <cellStyle name="Percent 3 2 4" xfId="2740" xr:uid="{00000000-0005-0000-0000-0000941E0000}"/>
    <cellStyle name="Percent 3 2 4 10" xfId="8483" xr:uid="{00000000-0005-0000-0000-0000951E0000}"/>
    <cellStyle name="Percent 3 2 4 2" xfId="2741" xr:uid="{00000000-0005-0000-0000-0000961E0000}"/>
    <cellStyle name="Percent 3 2 4 2 2" xfId="2742" xr:uid="{00000000-0005-0000-0000-0000971E0000}"/>
    <cellStyle name="Percent 3 2 4 2 2 2" xfId="2743" xr:uid="{00000000-0005-0000-0000-0000981E0000}"/>
    <cellStyle name="Percent 3 2 4 2 2 2 2" xfId="8486" xr:uid="{00000000-0005-0000-0000-0000991E0000}"/>
    <cellStyle name="Percent 3 2 4 2 2 3" xfId="8485" xr:uid="{00000000-0005-0000-0000-00009A1E0000}"/>
    <cellStyle name="Percent 3 2 4 2 3" xfId="2744" xr:uid="{00000000-0005-0000-0000-00009B1E0000}"/>
    <cellStyle name="Percent 3 2 4 2 3 2" xfId="8487" xr:uid="{00000000-0005-0000-0000-00009C1E0000}"/>
    <cellStyle name="Percent 3 2 4 2 4" xfId="8484" xr:uid="{00000000-0005-0000-0000-00009D1E0000}"/>
    <cellStyle name="Percent 3 2 4 3" xfId="2745" xr:uid="{00000000-0005-0000-0000-00009E1E0000}"/>
    <cellStyle name="Percent 3 2 4 3 2" xfId="2746" xr:uid="{00000000-0005-0000-0000-00009F1E0000}"/>
    <cellStyle name="Percent 3 2 4 3 2 2" xfId="2747" xr:uid="{00000000-0005-0000-0000-0000A01E0000}"/>
    <cellStyle name="Percent 3 2 4 3 2 2 2" xfId="8490" xr:uid="{00000000-0005-0000-0000-0000A11E0000}"/>
    <cellStyle name="Percent 3 2 4 3 2 3" xfId="8489" xr:uid="{00000000-0005-0000-0000-0000A21E0000}"/>
    <cellStyle name="Percent 3 2 4 3 3" xfId="2748" xr:uid="{00000000-0005-0000-0000-0000A31E0000}"/>
    <cellStyle name="Percent 3 2 4 3 3 2" xfId="8491" xr:uid="{00000000-0005-0000-0000-0000A41E0000}"/>
    <cellStyle name="Percent 3 2 4 3 4" xfId="8488" xr:uid="{00000000-0005-0000-0000-0000A51E0000}"/>
    <cellStyle name="Percent 3 2 4 4" xfId="2749" xr:uid="{00000000-0005-0000-0000-0000A61E0000}"/>
    <cellStyle name="Percent 3 2 4 4 2" xfId="2750" xr:uid="{00000000-0005-0000-0000-0000A71E0000}"/>
    <cellStyle name="Percent 3 2 4 4 2 2" xfId="2751" xr:uid="{00000000-0005-0000-0000-0000A81E0000}"/>
    <cellStyle name="Percent 3 2 4 4 2 2 2" xfId="8494" xr:uid="{00000000-0005-0000-0000-0000A91E0000}"/>
    <cellStyle name="Percent 3 2 4 4 2 3" xfId="8493" xr:uid="{00000000-0005-0000-0000-0000AA1E0000}"/>
    <cellStyle name="Percent 3 2 4 4 3" xfId="2752" xr:uid="{00000000-0005-0000-0000-0000AB1E0000}"/>
    <cellStyle name="Percent 3 2 4 4 3 2" xfId="8495" xr:uid="{00000000-0005-0000-0000-0000AC1E0000}"/>
    <cellStyle name="Percent 3 2 4 4 4" xfId="8492" xr:uid="{00000000-0005-0000-0000-0000AD1E0000}"/>
    <cellStyle name="Percent 3 2 4 5" xfId="2753" xr:uid="{00000000-0005-0000-0000-0000AE1E0000}"/>
    <cellStyle name="Percent 3 2 4 5 2" xfId="2754" xr:uid="{00000000-0005-0000-0000-0000AF1E0000}"/>
    <cellStyle name="Percent 3 2 4 5 2 2" xfId="2755" xr:uid="{00000000-0005-0000-0000-0000B01E0000}"/>
    <cellStyle name="Percent 3 2 4 5 2 2 2" xfId="8498" xr:uid="{00000000-0005-0000-0000-0000B11E0000}"/>
    <cellStyle name="Percent 3 2 4 5 2 3" xfId="8497" xr:uid="{00000000-0005-0000-0000-0000B21E0000}"/>
    <cellStyle name="Percent 3 2 4 5 3" xfId="2756" xr:uid="{00000000-0005-0000-0000-0000B31E0000}"/>
    <cellStyle name="Percent 3 2 4 5 3 2" xfId="8499" xr:uid="{00000000-0005-0000-0000-0000B41E0000}"/>
    <cellStyle name="Percent 3 2 4 5 4" xfId="8496" xr:uid="{00000000-0005-0000-0000-0000B51E0000}"/>
    <cellStyle name="Percent 3 2 4 6" xfId="2757" xr:uid="{00000000-0005-0000-0000-0000B61E0000}"/>
    <cellStyle name="Percent 3 2 4 6 2" xfId="2758" xr:uid="{00000000-0005-0000-0000-0000B71E0000}"/>
    <cellStyle name="Percent 3 2 4 6 2 2" xfId="8501" xr:uid="{00000000-0005-0000-0000-0000B81E0000}"/>
    <cellStyle name="Percent 3 2 4 6 3" xfId="8500" xr:uid="{00000000-0005-0000-0000-0000B91E0000}"/>
    <cellStyle name="Percent 3 2 4 7" xfId="2759" xr:uid="{00000000-0005-0000-0000-0000BA1E0000}"/>
    <cellStyle name="Percent 3 2 4 7 2" xfId="2760" xr:uid="{00000000-0005-0000-0000-0000BB1E0000}"/>
    <cellStyle name="Percent 3 2 4 7 2 2" xfId="8503" xr:uid="{00000000-0005-0000-0000-0000BC1E0000}"/>
    <cellStyle name="Percent 3 2 4 7 3" xfId="8502" xr:uid="{00000000-0005-0000-0000-0000BD1E0000}"/>
    <cellStyle name="Percent 3 2 4 8" xfId="2761" xr:uid="{00000000-0005-0000-0000-0000BE1E0000}"/>
    <cellStyle name="Percent 3 2 4 8 2" xfId="2762" xr:uid="{00000000-0005-0000-0000-0000BF1E0000}"/>
    <cellStyle name="Percent 3 2 4 8 2 2" xfId="8505" xr:uid="{00000000-0005-0000-0000-0000C01E0000}"/>
    <cellStyle name="Percent 3 2 4 8 3" xfId="8504" xr:uid="{00000000-0005-0000-0000-0000C11E0000}"/>
    <cellStyle name="Percent 3 2 4 9" xfId="2763" xr:uid="{00000000-0005-0000-0000-0000C21E0000}"/>
    <cellStyle name="Percent 3 2 4 9 2" xfId="8506" xr:uid="{00000000-0005-0000-0000-0000C31E0000}"/>
    <cellStyle name="Percent 3 2 5" xfId="2764" xr:uid="{00000000-0005-0000-0000-0000C41E0000}"/>
    <cellStyle name="Percent 3 2 5 2" xfId="2765" xr:uid="{00000000-0005-0000-0000-0000C51E0000}"/>
    <cellStyle name="Percent 3 2 5 2 2" xfId="2766" xr:uid="{00000000-0005-0000-0000-0000C61E0000}"/>
    <cellStyle name="Percent 3 2 5 2 2 2" xfId="8509" xr:uid="{00000000-0005-0000-0000-0000C71E0000}"/>
    <cellStyle name="Percent 3 2 5 2 3" xfId="8508" xr:uid="{00000000-0005-0000-0000-0000C81E0000}"/>
    <cellStyle name="Percent 3 2 5 3" xfId="2767" xr:uid="{00000000-0005-0000-0000-0000C91E0000}"/>
    <cellStyle name="Percent 3 2 5 3 2" xfId="8510" xr:uid="{00000000-0005-0000-0000-0000CA1E0000}"/>
    <cellStyle name="Percent 3 2 5 4" xfId="8507" xr:uid="{00000000-0005-0000-0000-0000CB1E0000}"/>
    <cellStyle name="Percent 3 2 6" xfId="2768" xr:uid="{00000000-0005-0000-0000-0000CC1E0000}"/>
    <cellStyle name="Percent 3 2 6 2" xfId="2769" xr:uid="{00000000-0005-0000-0000-0000CD1E0000}"/>
    <cellStyle name="Percent 3 2 6 2 2" xfId="2770" xr:uid="{00000000-0005-0000-0000-0000CE1E0000}"/>
    <cellStyle name="Percent 3 2 6 2 2 2" xfId="8513" xr:uid="{00000000-0005-0000-0000-0000CF1E0000}"/>
    <cellStyle name="Percent 3 2 6 2 3" xfId="8512" xr:uid="{00000000-0005-0000-0000-0000D01E0000}"/>
    <cellStyle name="Percent 3 2 6 3" xfId="2771" xr:uid="{00000000-0005-0000-0000-0000D11E0000}"/>
    <cellStyle name="Percent 3 2 6 3 2" xfId="8514" xr:uid="{00000000-0005-0000-0000-0000D21E0000}"/>
    <cellStyle name="Percent 3 2 6 4" xfId="8511" xr:uid="{00000000-0005-0000-0000-0000D31E0000}"/>
    <cellStyle name="Percent 3 2 7" xfId="2772" xr:uid="{00000000-0005-0000-0000-0000D41E0000}"/>
    <cellStyle name="Percent 3 2 7 2" xfId="2773" xr:uid="{00000000-0005-0000-0000-0000D51E0000}"/>
    <cellStyle name="Percent 3 2 7 2 2" xfId="2774" xr:uid="{00000000-0005-0000-0000-0000D61E0000}"/>
    <cellStyle name="Percent 3 2 7 2 2 2" xfId="8517" xr:uid="{00000000-0005-0000-0000-0000D71E0000}"/>
    <cellStyle name="Percent 3 2 7 2 3" xfId="8516" xr:uid="{00000000-0005-0000-0000-0000D81E0000}"/>
    <cellStyle name="Percent 3 2 7 3" xfId="2775" xr:uid="{00000000-0005-0000-0000-0000D91E0000}"/>
    <cellStyle name="Percent 3 2 7 3 2" xfId="8518" xr:uid="{00000000-0005-0000-0000-0000DA1E0000}"/>
    <cellStyle name="Percent 3 2 7 4" xfId="8515" xr:uid="{00000000-0005-0000-0000-0000DB1E0000}"/>
    <cellStyle name="Percent 3 2 8" xfId="2776" xr:uid="{00000000-0005-0000-0000-0000DC1E0000}"/>
    <cellStyle name="Percent 3 2 8 2" xfId="2777" xr:uid="{00000000-0005-0000-0000-0000DD1E0000}"/>
    <cellStyle name="Percent 3 2 8 2 2" xfId="2778" xr:uid="{00000000-0005-0000-0000-0000DE1E0000}"/>
    <cellStyle name="Percent 3 2 8 2 2 2" xfId="8521" xr:uid="{00000000-0005-0000-0000-0000DF1E0000}"/>
    <cellStyle name="Percent 3 2 8 2 3" xfId="8520" xr:uid="{00000000-0005-0000-0000-0000E01E0000}"/>
    <cellStyle name="Percent 3 2 8 3" xfId="2779" xr:uid="{00000000-0005-0000-0000-0000E11E0000}"/>
    <cellStyle name="Percent 3 2 8 3 2" xfId="8522" xr:uid="{00000000-0005-0000-0000-0000E21E0000}"/>
    <cellStyle name="Percent 3 2 8 4" xfId="8519" xr:uid="{00000000-0005-0000-0000-0000E31E0000}"/>
    <cellStyle name="Percent 3 2 9" xfId="2780" xr:uid="{00000000-0005-0000-0000-0000E41E0000}"/>
    <cellStyle name="Percent 3 2 9 2" xfId="2781" xr:uid="{00000000-0005-0000-0000-0000E51E0000}"/>
    <cellStyle name="Percent 3 2 9 2 2" xfId="8524" xr:uid="{00000000-0005-0000-0000-0000E61E0000}"/>
    <cellStyle name="Percent 3 2 9 3" xfId="8523" xr:uid="{00000000-0005-0000-0000-0000E71E0000}"/>
    <cellStyle name="Percent 3 3" xfId="2782" xr:uid="{00000000-0005-0000-0000-0000E81E0000}"/>
    <cellStyle name="Percent 3 3 10" xfId="8525" xr:uid="{00000000-0005-0000-0000-0000E91E0000}"/>
    <cellStyle name="Percent 3 3 2" xfId="2783" xr:uid="{00000000-0005-0000-0000-0000EA1E0000}"/>
    <cellStyle name="Percent 3 3 2 2" xfId="2784" xr:uid="{00000000-0005-0000-0000-0000EB1E0000}"/>
    <cellStyle name="Percent 3 3 2 2 2" xfId="2785" xr:uid="{00000000-0005-0000-0000-0000EC1E0000}"/>
    <cellStyle name="Percent 3 3 2 2 2 2" xfId="8528" xr:uid="{00000000-0005-0000-0000-0000ED1E0000}"/>
    <cellStyle name="Percent 3 3 2 2 3" xfId="8527" xr:uid="{00000000-0005-0000-0000-0000EE1E0000}"/>
    <cellStyle name="Percent 3 3 2 3" xfId="2786" xr:uid="{00000000-0005-0000-0000-0000EF1E0000}"/>
    <cellStyle name="Percent 3 3 2 3 2" xfId="8529" xr:uid="{00000000-0005-0000-0000-0000F01E0000}"/>
    <cellStyle name="Percent 3 3 2 4" xfId="8526" xr:uid="{00000000-0005-0000-0000-0000F11E0000}"/>
    <cellStyle name="Percent 3 3 3" xfId="2787" xr:uid="{00000000-0005-0000-0000-0000F21E0000}"/>
    <cellStyle name="Percent 3 3 3 2" xfId="2788" xr:uid="{00000000-0005-0000-0000-0000F31E0000}"/>
    <cellStyle name="Percent 3 3 3 2 2" xfId="2789" xr:uid="{00000000-0005-0000-0000-0000F41E0000}"/>
    <cellStyle name="Percent 3 3 3 2 2 2" xfId="8532" xr:uid="{00000000-0005-0000-0000-0000F51E0000}"/>
    <cellStyle name="Percent 3 3 3 2 3" xfId="8531" xr:uid="{00000000-0005-0000-0000-0000F61E0000}"/>
    <cellStyle name="Percent 3 3 3 3" xfId="2790" xr:uid="{00000000-0005-0000-0000-0000F71E0000}"/>
    <cellStyle name="Percent 3 3 3 3 2" xfId="8533" xr:uid="{00000000-0005-0000-0000-0000F81E0000}"/>
    <cellStyle name="Percent 3 3 3 4" xfId="8530" xr:uid="{00000000-0005-0000-0000-0000F91E0000}"/>
    <cellStyle name="Percent 3 3 4" xfId="2791" xr:uid="{00000000-0005-0000-0000-0000FA1E0000}"/>
    <cellStyle name="Percent 3 3 4 2" xfId="2792" xr:uid="{00000000-0005-0000-0000-0000FB1E0000}"/>
    <cellStyle name="Percent 3 3 4 2 2" xfId="2793" xr:uid="{00000000-0005-0000-0000-0000FC1E0000}"/>
    <cellStyle name="Percent 3 3 4 2 2 2" xfId="8536" xr:uid="{00000000-0005-0000-0000-0000FD1E0000}"/>
    <cellStyle name="Percent 3 3 4 2 3" xfId="8535" xr:uid="{00000000-0005-0000-0000-0000FE1E0000}"/>
    <cellStyle name="Percent 3 3 4 3" xfId="2794" xr:uid="{00000000-0005-0000-0000-0000FF1E0000}"/>
    <cellStyle name="Percent 3 3 4 3 2" xfId="8537" xr:uid="{00000000-0005-0000-0000-0000001F0000}"/>
    <cellStyle name="Percent 3 3 4 4" xfId="8534" xr:uid="{00000000-0005-0000-0000-0000011F0000}"/>
    <cellStyle name="Percent 3 3 5" xfId="2795" xr:uid="{00000000-0005-0000-0000-0000021F0000}"/>
    <cellStyle name="Percent 3 3 5 2" xfId="2796" xr:uid="{00000000-0005-0000-0000-0000031F0000}"/>
    <cellStyle name="Percent 3 3 5 2 2" xfId="2797" xr:uid="{00000000-0005-0000-0000-0000041F0000}"/>
    <cellStyle name="Percent 3 3 5 2 2 2" xfId="8540" xr:uid="{00000000-0005-0000-0000-0000051F0000}"/>
    <cellStyle name="Percent 3 3 5 2 3" xfId="8539" xr:uid="{00000000-0005-0000-0000-0000061F0000}"/>
    <cellStyle name="Percent 3 3 5 3" xfId="2798" xr:uid="{00000000-0005-0000-0000-0000071F0000}"/>
    <cellStyle name="Percent 3 3 5 3 2" xfId="8541" xr:uid="{00000000-0005-0000-0000-0000081F0000}"/>
    <cellStyle name="Percent 3 3 5 4" xfId="8538" xr:uid="{00000000-0005-0000-0000-0000091F0000}"/>
    <cellStyle name="Percent 3 3 6" xfId="2799" xr:uid="{00000000-0005-0000-0000-00000A1F0000}"/>
    <cellStyle name="Percent 3 3 6 2" xfId="2800" xr:uid="{00000000-0005-0000-0000-00000B1F0000}"/>
    <cellStyle name="Percent 3 3 6 2 2" xfId="8543" xr:uid="{00000000-0005-0000-0000-00000C1F0000}"/>
    <cellStyle name="Percent 3 3 6 3" xfId="8542" xr:uid="{00000000-0005-0000-0000-00000D1F0000}"/>
    <cellStyle name="Percent 3 3 7" xfId="2801" xr:uid="{00000000-0005-0000-0000-00000E1F0000}"/>
    <cellStyle name="Percent 3 3 7 2" xfId="2802" xr:uid="{00000000-0005-0000-0000-00000F1F0000}"/>
    <cellStyle name="Percent 3 3 7 2 2" xfId="8545" xr:uid="{00000000-0005-0000-0000-0000101F0000}"/>
    <cellStyle name="Percent 3 3 7 3" xfId="8544" xr:uid="{00000000-0005-0000-0000-0000111F0000}"/>
    <cellStyle name="Percent 3 3 8" xfId="2803" xr:uid="{00000000-0005-0000-0000-0000121F0000}"/>
    <cellStyle name="Percent 3 3 8 2" xfId="2804" xr:uid="{00000000-0005-0000-0000-0000131F0000}"/>
    <cellStyle name="Percent 3 3 8 2 2" xfId="8547" xr:uid="{00000000-0005-0000-0000-0000141F0000}"/>
    <cellStyle name="Percent 3 3 8 3" xfId="8546" xr:uid="{00000000-0005-0000-0000-0000151F0000}"/>
    <cellStyle name="Percent 3 3 9" xfId="2805" xr:uid="{00000000-0005-0000-0000-0000161F0000}"/>
    <cellStyle name="Percent 3 3 9 2" xfId="8548" xr:uid="{00000000-0005-0000-0000-0000171F0000}"/>
    <cellStyle name="Percent 3 4" xfId="2806" xr:uid="{00000000-0005-0000-0000-0000181F0000}"/>
    <cellStyle name="Percent 3 4 10" xfId="8549" xr:uid="{00000000-0005-0000-0000-0000191F0000}"/>
    <cellStyle name="Percent 3 4 2" xfId="2807" xr:uid="{00000000-0005-0000-0000-00001A1F0000}"/>
    <cellStyle name="Percent 3 4 2 2" xfId="2808" xr:uid="{00000000-0005-0000-0000-00001B1F0000}"/>
    <cellStyle name="Percent 3 4 2 2 2" xfId="2809" xr:uid="{00000000-0005-0000-0000-00001C1F0000}"/>
    <cellStyle name="Percent 3 4 2 2 2 2" xfId="8552" xr:uid="{00000000-0005-0000-0000-00001D1F0000}"/>
    <cellStyle name="Percent 3 4 2 2 3" xfId="8551" xr:uid="{00000000-0005-0000-0000-00001E1F0000}"/>
    <cellStyle name="Percent 3 4 2 3" xfId="2810" xr:uid="{00000000-0005-0000-0000-00001F1F0000}"/>
    <cellStyle name="Percent 3 4 2 3 2" xfId="8553" xr:uid="{00000000-0005-0000-0000-0000201F0000}"/>
    <cellStyle name="Percent 3 4 2 4" xfId="8550" xr:uid="{00000000-0005-0000-0000-0000211F0000}"/>
    <cellStyle name="Percent 3 4 3" xfId="2811" xr:uid="{00000000-0005-0000-0000-0000221F0000}"/>
    <cellStyle name="Percent 3 4 3 2" xfId="2812" xr:uid="{00000000-0005-0000-0000-0000231F0000}"/>
    <cellStyle name="Percent 3 4 3 2 2" xfId="2813" xr:uid="{00000000-0005-0000-0000-0000241F0000}"/>
    <cellStyle name="Percent 3 4 3 2 2 2" xfId="8556" xr:uid="{00000000-0005-0000-0000-0000251F0000}"/>
    <cellStyle name="Percent 3 4 3 2 3" xfId="8555" xr:uid="{00000000-0005-0000-0000-0000261F0000}"/>
    <cellStyle name="Percent 3 4 3 3" xfId="2814" xr:uid="{00000000-0005-0000-0000-0000271F0000}"/>
    <cellStyle name="Percent 3 4 3 3 2" xfId="8557" xr:uid="{00000000-0005-0000-0000-0000281F0000}"/>
    <cellStyle name="Percent 3 4 3 4" xfId="8554" xr:uid="{00000000-0005-0000-0000-0000291F0000}"/>
    <cellStyle name="Percent 3 4 4" xfId="2815" xr:uid="{00000000-0005-0000-0000-00002A1F0000}"/>
    <cellStyle name="Percent 3 4 4 2" xfId="2816" xr:uid="{00000000-0005-0000-0000-00002B1F0000}"/>
    <cellStyle name="Percent 3 4 4 2 2" xfId="2817" xr:uid="{00000000-0005-0000-0000-00002C1F0000}"/>
    <cellStyle name="Percent 3 4 4 2 2 2" xfId="8560" xr:uid="{00000000-0005-0000-0000-00002D1F0000}"/>
    <cellStyle name="Percent 3 4 4 2 3" xfId="8559" xr:uid="{00000000-0005-0000-0000-00002E1F0000}"/>
    <cellStyle name="Percent 3 4 4 3" xfId="2818" xr:uid="{00000000-0005-0000-0000-00002F1F0000}"/>
    <cellStyle name="Percent 3 4 4 3 2" xfId="8561" xr:uid="{00000000-0005-0000-0000-0000301F0000}"/>
    <cellStyle name="Percent 3 4 4 4" xfId="8558" xr:uid="{00000000-0005-0000-0000-0000311F0000}"/>
    <cellStyle name="Percent 3 4 5" xfId="2819" xr:uid="{00000000-0005-0000-0000-0000321F0000}"/>
    <cellStyle name="Percent 3 4 5 2" xfId="2820" xr:uid="{00000000-0005-0000-0000-0000331F0000}"/>
    <cellStyle name="Percent 3 4 5 2 2" xfId="2821" xr:uid="{00000000-0005-0000-0000-0000341F0000}"/>
    <cellStyle name="Percent 3 4 5 2 2 2" xfId="8564" xr:uid="{00000000-0005-0000-0000-0000351F0000}"/>
    <cellStyle name="Percent 3 4 5 2 3" xfId="8563" xr:uid="{00000000-0005-0000-0000-0000361F0000}"/>
    <cellStyle name="Percent 3 4 5 3" xfId="2822" xr:uid="{00000000-0005-0000-0000-0000371F0000}"/>
    <cellStyle name="Percent 3 4 5 3 2" xfId="8565" xr:uid="{00000000-0005-0000-0000-0000381F0000}"/>
    <cellStyle name="Percent 3 4 5 4" xfId="8562" xr:uid="{00000000-0005-0000-0000-0000391F0000}"/>
    <cellStyle name="Percent 3 4 6" xfId="2823" xr:uid="{00000000-0005-0000-0000-00003A1F0000}"/>
    <cellStyle name="Percent 3 4 6 2" xfId="2824" xr:uid="{00000000-0005-0000-0000-00003B1F0000}"/>
    <cellStyle name="Percent 3 4 6 2 2" xfId="8567" xr:uid="{00000000-0005-0000-0000-00003C1F0000}"/>
    <cellStyle name="Percent 3 4 6 3" xfId="8566" xr:uid="{00000000-0005-0000-0000-00003D1F0000}"/>
    <cellStyle name="Percent 3 4 7" xfId="2825" xr:uid="{00000000-0005-0000-0000-00003E1F0000}"/>
    <cellStyle name="Percent 3 4 7 2" xfId="2826" xr:uid="{00000000-0005-0000-0000-00003F1F0000}"/>
    <cellStyle name="Percent 3 4 7 2 2" xfId="8569" xr:uid="{00000000-0005-0000-0000-0000401F0000}"/>
    <cellStyle name="Percent 3 4 7 3" xfId="8568" xr:uid="{00000000-0005-0000-0000-0000411F0000}"/>
    <cellStyle name="Percent 3 4 8" xfId="2827" xr:uid="{00000000-0005-0000-0000-0000421F0000}"/>
    <cellStyle name="Percent 3 4 8 2" xfId="2828" xr:uid="{00000000-0005-0000-0000-0000431F0000}"/>
    <cellStyle name="Percent 3 4 8 2 2" xfId="8571" xr:uid="{00000000-0005-0000-0000-0000441F0000}"/>
    <cellStyle name="Percent 3 4 8 3" xfId="8570" xr:uid="{00000000-0005-0000-0000-0000451F0000}"/>
    <cellStyle name="Percent 3 4 9" xfId="2829" xr:uid="{00000000-0005-0000-0000-0000461F0000}"/>
    <cellStyle name="Percent 3 4 9 2" xfId="8572" xr:uid="{00000000-0005-0000-0000-0000471F0000}"/>
    <cellStyle name="Percent 3 5" xfId="2830" xr:uid="{00000000-0005-0000-0000-0000481F0000}"/>
    <cellStyle name="Percent 3 5 10" xfId="8573" xr:uid="{00000000-0005-0000-0000-0000491F0000}"/>
    <cellStyle name="Percent 3 5 2" xfId="2831" xr:uid="{00000000-0005-0000-0000-00004A1F0000}"/>
    <cellStyle name="Percent 3 5 2 2" xfId="2832" xr:uid="{00000000-0005-0000-0000-00004B1F0000}"/>
    <cellStyle name="Percent 3 5 2 2 2" xfId="2833" xr:uid="{00000000-0005-0000-0000-00004C1F0000}"/>
    <cellStyle name="Percent 3 5 2 2 2 2" xfId="8576" xr:uid="{00000000-0005-0000-0000-00004D1F0000}"/>
    <cellStyle name="Percent 3 5 2 2 3" xfId="8575" xr:uid="{00000000-0005-0000-0000-00004E1F0000}"/>
    <cellStyle name="Percent 3 5 2 3" xfId="2834" xr:uid="{00000000-0005-0000-0000-00004F1F0000}"/>
    <cellStyle name="Percent 3 5 2 3 2" xfId="8577" xr:uid="{00000000-0005-0000-0000-0000501F0000}"/>
    <cellStyle name="Percent 3 5 2 4" xfId="8574" xr:uid="{00000000-0005-0000-0000-0000511F0000}"/>
    <cellStyle name="Percent 3 5 3" xfId="2835" xr:uid="{00000000-0005-0000-0000-0000521F0000}"/>
    <cellStyle name="Percent 3 5 3 2" xfId="2836" xr:uid="{00000000-0005-0000-0000-0000531F0000}"/>
    <cellStyle name="Percent 3 5 3 2 2" xfId="2837" xr:uid="{00000000-0005-0000-0000-0000541F0000}"/>
    <cellStyle name="Percent 3 5 3 2 2 2" xfId="8580" xr:uid="{00000000-0005-0000-0000-0000551F0000}"/>
    <cellStyle name="Percent 3 5 3 2 3" xfId="8579" xr:uid="{00000000-0005-0000-0000-0000561F0000}"/>
    <cellStyle name="Percent 3 5 3 3" xfId="2838" xr:uid="{00000000-0005-0000-0000-0000571F0000}"/>
    <cellStyle name="Percent 3 5 3 3 2" xfId="8581" xr:uid="{00000000-0005-0000-0000-0000581F0000}"/>
    <cellStyle name="Percent 3 5 3 4" xfId="8578" xr:uid="{00000000-0005-0000-0000-0000591F0000}"/>
    <cellStyle name="Percent 3 5 4" xfId="2839" xr:uid="{00000000-0005-0000-0000-00005A1F0000}"/>
    <cellStyle name="Percent 3 5 4 2" xfId="2840" xr:uid="{00000000-0005-0000-0000-00005B1F0000}"/>
    <cellStyle name="Percent 3 5 4 2 2" xfId="2841" xr:uid="{00000000-0005-0000-0000-00005C1F0000}"/>
    <cellStyle name="Percent 3 5 4 2 2 2" xfId="8584" xr:uid="{00000000-0005-0000-0000-00005D1F0000}"/>
    <cellStyle name="Percent 3 5 4 2 3" xfId="8583" xr:uid="{00000000-0005-0000-0000-00005E1F0000}"/>
    <cellStyle name="Percent 3 5 4 3" xfId="2842" xr:uid="{00000000-0005-0000-0000-00005F1F0000}"/>
    <cellStyle name="Percent 3 5 4 3 2" xfId="8585" xr:uid="{00000000-0005-0000-0000-0000601F0000}"/>
    <cellStyle name="Percent 3 5 4 4" xfId="8582" xr:uid="{00000000-0005-0000-0000-0000611F0000}"/>
    <cellStyle name="Percent 3 5 5" xfId="2843" xr:uid="{00000000-0005-0000-0000-0000621F0000}"/>
    <cellStyle name="Percent 3 5 5 2" xfId="2844" xr:uid="{00000000-0005-0000-0000-0000631F0000}"/>
    <cellStyle name="Percent 3 5 5 2 2" xfId="2845" xr:uid="{00000000-0005-0000-0000-0000641F0000}"/>
    <cellStyle name="Percent 3 5 5 2 2 2" xfId="8588" xr:uid="{00000000-0005-0000-0000-0000651F0000}"/>
    <cellStyle name="Percent 3 5 5 2 3" xfId="8587" xr:uid="{00000000-0005-0000-0000-0000661F0000}"/>
    <cellStyle name="Percent 3 5 5 3" xfId="2846" xr:uid="{00000000-0005-0000-0000-0000671F0000}"/>
    <cellStyle name="Percent 3 5 5 3 2" xfId="8589" xr:uid="{00000000-0005-0000-0000-0000681F0000}"/>
    <cellStyle name="Percent 3 5 5 4" xfId="8586" xr:uid="{00000000-0005-0000-0000-0000691F0000}"/>
    <cellStyle name="Percent 3 5 6" xfId="2847" xr:uid="{00000000-0005-0000-0000-00006A1F0000}"/>
    <cellStyle name="Percent 3 5 6 2" xfId="2848" xr:uid="{00000000-0005-0000-0000-00006B1F0000}"/>
    <cellStyle name="Percent 3 5 6 2 2" xfId="8591" xr:uid="{00000000-0005-0000-0000-00006C1F0000}"/>
    <cellStyle name="Percent 3 5 6 3" xfId="8590" xr:uid="{00000000-0005-0000-0000-00006D1F0000}"/>
    <cellStyle name="Percent 3 5 7" xfId="2849" xr:uid="{00000000-0005-0000-0000-00006E1F0000}"/>
    <cellStyle name="Percent 3 5 7 2" xfId="2850" xr:uid="{00000000-0005-0000-0000-00006F1F0000}"/>
    <cellStyle name="Percent 3 5 7 2 2" xfId="8593" xr:uid="{00000000-0005-0000-0000-0000701F0000}"/>
    <cellStyle name="Percent 3 5 7 3" xfId="8592" xr:uid="{00000000-0005-0000-0000-0000711F0000}"/>
    <cellStyle name="Percent 3 5 8" xfId="2851" xr:uid="{00000000-0005-0000-0000-0000721F0000}"/>
    <cellStyle name="Percent 3 5 8 2" xfId="2852" xr:uid="{00000000-0005-0000-0000-0000731F0000}"/>
    <cellStyle name="Percent 3 5 8 2 2" xfId="8595" xr:uid="{00000000-0005-0000-0000-0000741F0000}"/>
    <cellStyle name="Percent 3 5 8 3" xfId="8594" xr:uid="{00000000-0005-0000-0000-0000751F0000}"/>
    <cellStyle name="Percent 3 5 9" xfId="2853" xr:uid="{00000000-0005-0000-0000-0000761F0000}"/>
    <cellStyle name="Percent 3 5 9 2" xfId="8596" xr:uid="{00000000-0005-0000-0000-0000771F0000}"/>
    <cellStyle name="Percent 3 6" xfId="2854" xr:uid="{00000000-0005-0000-0000-0000781F0000}"/>
    <cellStyle name="Percent 3 6 2" xfId="2855" xr:uid="{00000000-0005-0000-0000-0000791F0000}"/>
    <cellStyle name="Percent 3 6 2 2" xfId="2856" xr:uid="{00000000-0005-0000-0000-00007A1F0000}"/>
    <cellStyle name="Percent 3 6 2 2 2" xfId="8599" xr:uid="{00000000-0005-0000-0000-00007B1F0000}"/>
    <cellStyle name="Percent 3 6 2 3" xfId="8598" xr:uid="{00000000-0005-0000-0000-00007C1F0000}"/>
    <cellStyle name="Percent 3 6 3" xfId="2857" xr:uid="{00000000-0005-0000-0000-00007D1F0000}"/>
    <cellStyle name="Percent 3 6 3 2" xfId="8600" xr:uid="{00000000-0005-0000-0000-00007E1F0000}"/>
    <cellStyle name="Percent 3 6 4" xfId="8597" xr:uid="{00000000-0005-0000-0000-00007F1F0000}"/>
    <cellStyle name="Percent 3 7" xfId="2858" xr:uid="{00000000-0005-0000-0000-0000801F0000}"/>
    <cellStyle name="Percent 3 7 2" xfId="2859" xr:uid="{00000000-0005-0000-0000-0000811F0000}"/>
    <cellStyle name="Percent 3 7 2 2" xfId="2860" xr:uid="{00000000-0005-0000-0000-0000821F0000}"/>
    <cellStyle name="Percent 3 7 2 2 2" xfId="8603" xr:uid="{00000000-0005-0000-0000-0000831F0000}"/>
    <cellStyle name="Percent 3 7 2 3" xfId="8602" xr:uid="{00000000-0005-0000-0000-0000841F0000}"/>
    <cellStyle name="Percent 3 7 3" xfId="2861" xr:uid="{00000000-0005-0000-0000-0000851F0000}"/>
    <cellStyle name="Percent 3 7 3 2" xfId="8604" xr:uid="{00000000-0005-0000-0000-0000861F0000}"/>
    <cellStyle name="Percent 3 7 4" xfId="8601" xr:uid="{00000000-0005-0000-0000-0000871F0000}"/>
    <cellStyle name="Percent 3 8" xfId="2862" xr:uid="{00000000-0005-0000-0000-0000881F0000}"/>
    <cellStyle name="Percent 3 8 2" xfId="2863" xr:uid="{00000000-0005-0000-0000-0000891F0000}"/>
    <cellStyle name="Percent 3 8 2 2" xfId="2864" xr:uid="{00000000-0005-0000-0000-00008A1F0000}"/>
    <cellStyle name="Percent 3 8 2 2 2" xfId="8607" xr:uid="{00000000-0005-0000-0000-00008B1F0000}"/>
    <cellStyle name="Percent 3 8 2 3" xfId="8606" xr:uid="{00000000-0005-0000-0000-00008C1F0000}"/>
    <cellStyle name="Percent 3 8 3" xfId="2865" xr:uid="{00000000-0005-0000-0000-00008D1F0000}"/>
    <cellStyle name="Percent 3 8 3 2" xfId="8608" xr:uid="{00000000-0005-0000-0000-00008E1F0000}"/>
    <cellStyle name="Percent 3 8 4" xfId="8605" xr:uid="{00000000-0005-0000-0000-00008F1F0000}"/>
    <cellStyle name="Percent 3 9" xfId="2866" xr:uid="{00000000-0005-0000-0000-0000901F0000}"/>
    <cellStyle name="Percent 3 9 2" xfId="2867" xr:uid="{00000000-0005-0000-0000-0000911F0000}"/>
    <cellStyle name="Percent 3 9 2 2" xfId="2868" xr:uid="{00000000-0005-0000-0000-0000921F0000}"/>
    <cellStyle name="Percent 3 9 2 2 2" xfId="8611" xr:uid="{00000000-0005-0000-0000-0000931F0000}"/>
    <cellStyle name="Percent 3 9 2 3" xfId="8610" xr:uid="{00000000-0005-0000-0000-0000941F0000}"/>
    <cellStyle name="Percent 3 9 3" xfId="2869" xr:uid="{00000000-0005-0000-0000-0000951F0000}"/>
    <cellStyle name="Percent 3 9 3 2" xfId="8612" xr:uid="{00000000-0005-0000-0000-0000961F0000}"/>
    <cellStyle name="Percent 3 9 4" xfId="8609" xr:uid="{00000000-0005-0000-0000-0000971F0000}"/>
    <cellStyle name="Percent 4" xfId="2870" xr:uid="{00000000-0005-0000-0000-0000981F0000}"/>
    <cellStyle name="Percent 4 10" xfId="2871" xr:uid="{00000000-0005-0000-0000-0000991F0000}"/>
    <cellStyle name="Percent 4 10 2" xfId="2872" xr:uid="{00000000-0005-0000-0000-00009A1F0000}"/>
    <cellStyle name="Percent 4 10 2 2" xfId="8615" xr:uid="{00000000-0005-0000-0000-00009B1F0000}"/>
    <cellStyle name="Percent 4 10 3" xfId="8614" xr:uid="{00000000-0005-0000-0000-00009C1F0000}"/>
    <cellStyle name="Percent 4 11" xfId="2873" xr:uid="{00000000-0005-0000-0000-00009D1F0000}"/>
    <cellStyle name="Percent 4 11 2" xfId="2874" xr:uid="{00000000-0005-0000-0000-00009E1F0000}"/>
    <cellStyle name="Percent 4 11 2 2" xfId="8617" xr:uid="{00000000-0005-0000-0000-00009F1F0000}"/>
    <cellStyle name="Percent 4 11 3" xfId="8616" xr:uid="{00000000-0005-0000-0000-0000A01F0000}"/>
    <cellStyle name="Percent 4 12" xfId="2875" xr:uid="{00000000-0005-0000-0000-0000A11F0000}"/>
    <cellStyle name="Percent 4 12 2" xfId="2876" xr:uid="{00000000-0005-0000-0000-0000A21F0000}"/>
    <cellStyle name="Percent 4 12 2 2" xfId="8619" xr:uid="{00000000-0005-0000-0000-0000A31F0000}"/>
    <cellStyle name="Percent 4 12 3" xfId="8618" xr:uid="{00000000-0005-0000-0000-0000A41F0000}"/>
    <cellStyle name="Percent 4 13" xfId="2877" xr:uid="{00000000-0005-0000-0000-0000A51F0000}"/>
    <cellStyle name="Percent 4 13 2" xfId="8620" xr:uid="{00000000-0005-0000-0000-0000A61F0000}"/>
    <cellStyle name="Percent 4 14" xfId="8613" xr:uid="{00000000-0005-0000-0000-0000A71F0000}"/>
    <cellStyle name="Percent 4 2" xfId="2878" xr:uid="{00000000-0005-0000-0000-0000A81F0000}"/>
    <cellStyle name="Percent 4 2 10" xfId="2879" xr:uid="{00000000-0005-0000-0000-0000A91F0000}"/>
    <cellStyle name="Percent 4 2 10 2" xfId="2880" xr:uid="{00000000-0005-0000-0000-0000AA1F0000}"/>
    <cellStyle name="Percent 4 2 10 2 2" xfId="8623" xr:uid="{00000000-0005-0000-0000-0000AB1F0000}"/>
    <cellStyle name="Percent 4 2 10 3" xfId="8622" xr:uid="{00000000-0005-0000-0000-0000AC1F0000}"/>
    <cellStyle name="Percent 4 2 11" xfId="2881" xr:uid="{00000000-0005-0000-0000-0000AD1F0000}"/>
    <cellStyle name="Percent 4 2 11 2" xfId="2882" xr:uid="{00000000-0005-0000-0000-0000AE1F0000}"/>
    <cellStyle name="Percent 4 2 11 2 2" xfId="8625" xr:uid="{00000000-0005-0000-0000-0000AF1F0000}"/>
    <cellStyle name="Percent 4 2 11 3" xfId="8624" xr:uid="{00000000-0005-0000-0000-0000B01F0000}"/>
    <cellStyle name="Percent 4 2 12" xfId="2883" xr:uid="{00000000-0005-0000-0000-0000B11F0000}"/>
    <cellStyle name="Percent 4 2 12 2" xfId="8626" xr:uid="{00000000-0005-0000-0000-0000B21F0000}"/>
    <cellStyle name="Percent 4 2 13" xfId="8621" xr:uid="{00000000-0005-0000-0000-0000B31F0000}"/>
    <cellStyle name="Percent 4 2 2" xfId="2884" xr:uid="{00000000-0005-0000-0000-0000B41F0000}"/>
    <cellStyle name="Percent 4 2 2 10" xfId="8627" xr:uid="{00000000-0005-0000-0000-0000B51F0000}"/>
    <cellStyle name="Percent 4 2 2 2" xfId="2885" xr:uid="{00000000-0005-0000-0000-0000B61F0000}"/>
    <cellStyle name="Percent 4 2 2 2 2" xfId="2886" xr:uid="{00000000-0005-0000-0000-0000B71F0000}"/>
    <cellStyle name="Percent 4 2 2 2 2 2" xfId="2887" xr:uid="{00000000-0005-0000-0000-0000B81F0000}"/>
    <cellStyle name="Percent 4 2 2 2 2 2 2" xfId="8630" xr:uid="{00000000-0005-0000-0000-0000B91F0000}"/>
    <cellStyle name="Percent 4 2 2 2 2 3" xfId="8629" xr:uid="{00000000-0005-0000-0000-0000BA1F0000}"/>
    <cellStyle name="Percent 4 2 2 2 3" xfId="2888" xr:uid="{00000000-0005-0000-0000-0000BB1F0000}"/>
    <cellStyle name="Percent 4 2 2 2 3 2" xfId="8631" xr:uid="{00000000-0005-0000-0000-0000BC1F0000}"/>
    <cellStyle name="Percent 4 2 2 2 4" xfId="8628" xr:uid="{00000000-0005-0000-0000-0000BD1F0000}"/>
    <cellStyle name="Percent 4 2 2 3" xfId="2889" xr:uid="{00000000-0005-0000-0000-0000BE1F0000}"/>
    <cellStyle name="Percent 4 2 2 3 2" xfId="2890" xr:uid="{00000000-0005-0000-0000-0000BF1F0000}"/>
    <cellStyle name="Percent 4 2 2 3 2 2" xfId="2891" xr:uid="{00000000-0005-0000-0000-0000C01F0000}"/>
    <cellStyle name="Percent 4 2 2 3 2 2 2" xfId="8634" xr:uid="{00000000-0005-0000-0000-0000C11F0000}"/>
    <cellStyle name="Percent 4 2 2 3 2 3" xfId="8633" xr:uid="{00000000-0005-0000-0000-0000C21F0000}"/>
    <cellStyle name="Percent 4 2 2 3 3" xfId="2892" xr:uid="{00000000-0005-0000-0000-0000C31F0000}"/>
    <cellStyle name="Percent 4 2 2 3 3 2" xfId="8635" xr:uid="{00000000-0005-0000-0000-0000C41F0000}"/>
    <cellStyle name="Percent 4 2 2 3 4" xfId="8632" xr:uid="{00000000-0005-0000-0000-0000C51F0000}"/>
    <cellStyle name="Percent 4 2 2 4" xfId="2893" xr:uid="{00000000-0005-0000-0000-0000C61F0000}"/>
    <cellStyle name="Percent 4 2 2 4 2" xfId="2894" xr:uid="{00000000-0005-0000-0000-0000C71F0000}"/>
    <cellStyle name="Percent 4 2 2 4 2 2" xfId="2895" xr:uid="{00000000-0005-0000-0000-0000C81F0000}"/>
    <cellStyle name="Percent 4 2 2 4 2 2 2" xfId="8638" xr:uid="{00000000-0005-0000-0000-0000C91F0000}"/>
    <cellStyle name="Percent 4 2 2 4 2 3" xfId="8637" xr:uid="{00000000-0005-0000-0000-0000CA1F0000}"/>
    <cellStyle name="Percent 4 2 2 4 3" xfId="2896" xr:uid="{00000000-0005-0000-0000-0000CB1F0000}"/>
    <cellStyle name="Percent 4 2 2 4 3 2" xfId="8639" xr:uid="{00000000-0005-0000-0000-0000CC1F0000}"/>
    <cellStyle name="Percent 4 2 2 4 4" xfId="8636" xr:uid="{00000000-0005-0000-0000-0000CD1F0000}"/>
    <cellStyle name="Percent 4 2 2 5" xfId="2897" xr:uid="{00000000-0005-0000-0000-0000CE1F0000}"/>
    <cellStyle name="Percent 4 2 2 5 2" xfId="2898" xr:uid="{00000000-0005-0000-0000-0000CF1F0000}"/>
    <cellStyle name="Percent 4 2 2 5 2 2" xfId="2899" xr:uid="{00000000-0005-0000-0000-0000D01F0000}"/>
    <cellStyle name="Percent 4 2 2 5 2 2 2" xfId="8642" xr:uid="{00000000-0005-0000-0000-0000D11F0000}"/>
    <cellStyle name="Percent 4 2 2 5 2 3" xfId="8641" xr:uid="{00000000-0005-0000-0000-0000D21F0000}"/>
    <cellStyle name="Percent 4 2 2 5 3" xfId="2900" xr:uid="{00000000-0005-0000-0000-0000D31F0000}"/>
    <cellStyle name="Percent 4 2 2 5 3 2" xfId="8643" xr:uid="{00000000-0005-0000-0000-0000D41F0000}"/>
    <cellStyle name="Percent 4 2 2 5 4" xfId="8640" xr:uid="{00000000-0005-0000-0000-0000D51F0000}"/>
    <cellStyle name="Percent 4 2 2 6" xfId="2901" xr:uid="{00000000-0005-0000-0000-0000D61F0000}"/>
    <cellStyle name="Percent 4 2 2 6 2" xfId="2902" xr:uid="{00000000-0005-0000-0000-0000D71F0000}"/>
    <cellStyle name="Percent 4 2 2 6 2 2" xfId="8645" xr:uid="{00000000-0005-0000-0000-0000D81F0000}"/>
    <cellStyle name="Percent 4 2 2 6 3" xfId="8644" xr:uid="{00000000-0005-0000-0000-0000D91F0000}"/>
    <cellStyle name="Percent 4 2 2 7" xfId="2903" xr:uid="{00000000-0005-0000-0000-0000DA1F0000}"/>
    <cellStyle name="Percent 4 2 2 7 2" xfId="2904" xr:uid="{00000000-0005-0000-0000-0000DB1F0000}"/>
    <cellStyle name="Percent 4 2 2 7 2 2" xfId="8647" xr:uid="{00000000-0005-0000-0000-0000DC1F0000}"/>
    <cellStyle name="Percent 4 2 2 7 3" xfId="8646" xr:uid="{00000000-0005-0000-0000-0000DD1F0000}"/>
    <cellStyle name="Percent 4 2 2 8" xfId="2905" xr:uid="{00000000-0005-0000-0000-0000DE1F0000}"/>
    <cellStyle name="Percent 4 2 2 8 2" xfId="2906" xr:uid="{00000000-0005-0000-0000-0000DF1F0000}"/>
    <cellStyle name="Percent 4 2 2 8 2 2" xfId="8649" xr:uid="{00000000-0005-0000-0000-0000E01F0000}"/>
    <cellStyle name="Percent 4 2 2 8 3" xfId="8648" xr:uid="{00000000-0005-0000-0000-0000E11F0000}"/>
    <cellStyle name="Percent 4 2 2 9" xfId="2907" xr:uid="{00000000-0005-0000-0000-0000E21F0000}"/>
    <cellStyle name="Percent 4 2 2 9 2" xfId="8650" xr:uid="{00000000-0005-0000-0000-0000E31F0000}"/>
    <cellStyle name="Percent 4 2 3" xfId="2908" xr:uid="{00000000-0005-0000-0000-0000E41F0000}"/>
    <cellStyle name="Percent 4 2 3 10" xfId="8651" xr:uid="{00000000-0005-0000-0000-0000E51F0000}"/>
    <cellStyle name="Percent 4 2 3 2" xfId="2909" xr:uid="{00000000-0005-0000-0000-0000E61F0000}"/>
    <cellStyle name="Percent 4 2 3 2 2" xfId="2910" xr:uid="{00000000-0005-0000-0000-0000E71F0000}"/>
    <cellStyle name="Percent 4 2 3 2 2 2" xfId="2911" xr:uid="{00000000-0005-0000-0000-0000E81F0000}"/>
    <cellStyle name="Percent 4 2 3 2 2 2 2" xfId="8654" xr:uid="{00000000-0005-0000-0000-0000E91F0000}"/>
    <cellStyle name="Percent 4 2 3 2 2 3" xfId="8653" xr:uid="{00000000-0005-0000-0000-0000EA1F0000}"/>
    <cellStyle name="Percent 4 2 3 2 3" xfId="2912" xr:uid="{00000000-0005-0000-0000-0000EB1F0000}"/>
    <cellStyle name="Percent 4 2 3 2 3 2" xfId="8655" xr:uid="{00000000-0005-0000-0000-0000EC1F0000}"/>
    <cellStyle name="Percent 4 2 3 2 4" xfId="8652" xr:uid="{00000000-0005-0000-0000-0000ED1F0000}"/>
    <cellStyle name="Percent 4 2 3 3" xfId="2913" xr:uid="{00000000-0005-0000-0000-0000EE1F0000}"/>
    <cellStyle name="Percent 4 2 3 3 2" xfId="2914" xr:uid="{00000000-0005-0000-0000-0000EF1F0000}"/>
    <cellStyle name="Percent 4 2 3 3 2 2" xfId="2915" xr:uid="{00000000-0005-0000-0000-0000F01F0000}"/>
    <cellStyle name="Percent 4 2 3 3 2 2 2" xfId="8658" xr:uid="{00000000-0005-0000-0000-0000F11F0000}"/>
    <cellStyle name="Percent 4 2 3 3 2 3" xfId="8657" xr:uid="{00000000-0005-0000-0000-0000F21F0000}"/>
    <cellStyle name="Percent 4 2 3 3 3" xfId="2916" xr:uid="{00000000-0005-0000-0000-0000F31F0000}"/>
    <cellStyle name="Percent 4 2 3 3 3 2" xfId="8659" xr:uid="{00000000-0005-0000-0000-0000F41F0000}"/>
    <cellStyle name="Percent 4 2 3 3 4" xfId="8656" xr:uid="{00000000-0005-0000-0000-0000F51F0000}"/>
    <cellStyle name="Percent 4 2 3 4" xfId="2917" xr:uid="{00000000-0005-0000-0000-0000F61F0000}"/>
    <cellStyle name="Percent 4 2 3 4 2" xfId="2918" xr:uid="{00000000-0005-0000-0000-0000F71F0000}"/>
    <cellStyle name="Percent 4 2 3 4 2 2" xfId="2919" xr:uid="{00000000-0005-0000-0000-0000F81F0000}"/>
    <cellStyle name="Percent 4 2 3 4 2 2 2" xfId="8662" xr:uid="{00000000-0005-0000-0000-0000F91F0000}"/>
    <cellStyle name="Percent 4 2 3 4 2 3" xfId="8661" xr:uid="{00000000-0005-0000-0000-0000FA1F0000}"/>
    <cellStyle name="Percent 4 2 3 4 3" xfId="2920" xr:uid="{00000000-0005-0000-0000-0000FB1F0000}"/>
    <cellStyle name="Percent 4 2 3 4 3 2" xfId="8663" xr:uid="{00000000-0005-0000-0000-0000FC1F0000}"/>
    <cellStyle name="Percent 4 2 3 4 4" xfId="8660" xr:uid="{00000000-0005-0000-0000-0000FD1F0000}"/>
    <cellStyle name="Percent 4 2 3 5" xfId="2921" xr:uid="{00000000-0005-0000-0000-0000FE1F0000}"/>
    <cellStyle name="Percent 4 2 3 5 2" xfId="2922" xr:uid="{00000000-0005-0000-0000-0000FF1F0000}"/>
    <cellStyle name="Percent 4 2 3 5 2 2" xfId="2923" xr:uid="{00000000-0005-0000-0000-000000200000}"/>
    <cellStyle name="Percent 4 2 3 5 2 2 2" xfId="8666" xr:uid="{00000000-0005-0000-0000-000001200000}"/>
    <cellStyle name="Percent 4 2 3 5 2 3" xfId="8665" xr:uid="{00000000-0005-0000-0000-000002200000}"/>
    <cellStyle name="Percent 4 2 3 5 3" xfId="2924" xr:uid="{00000000-0005-0000-0000-000003200000}"/>
    <cellStyle name="Percent 4 2 3 5 3 2" xfId="8667" xr:uid="{00000000-0005-0000-0000-000004200000}"/>
    <cellStyle name="Percent 4 2 3 5 4" xfId="8664" xr:uid="{00000000-0005-0000-0000-000005200000}"/>
    <cellStyle name="Percent 4 2 3 6" xfId="2925" xr:uid="{00000000-0005-0000-0000-000006200000}"/>
    <cellStyle name="Percent 4 2 3 6 2" xfId="2926" xr:uid="{00000000-0005-0000-0000-000007200000}"/>
    <cellStyle name="Percent 4 2 3 6 2 2" xfId="8669" xr:uid="{00000000-0005-0000-0000-000008200000}"/>
    <cellStyle name="Percent 4 2 3 6 3" xfId="8668" xr:uid="{00000000-0005-0000-0000-000009200000}"/>
    <cellStyle name="Percent 4 2 3 7" xfId="2927" xr:uid="{00000000-0005-0000-0000-00000A200000}"/>
    <cellStyle name="Percent 4 2 3 7 2" xfId="2928" xr:uid="{00000000-0005-0000-0000-00000B200000}"/>
    <cellStyle name="Percent 4 2 3 7 2 2" xfId="8671" xr:uid="{00000000-0005-0000-0000-00000C200000}"/>
    <cellStyle name="Percent 4 2 3 7 3" xfId="8670" xr:uid="{00000000-0005-0000-0000-00000D200000}"/>
    <cellStyle name="Percent 4 2 3 8" xfId="2929" xr:uid="{00000000-0005-0000-0000-00000E200000}"/>
    <cellStyle name="Percent 4 2 3 8 2" xfId="2930" xr:uid="{00000000-0005-0000-0000-00000F200000}"/>
    <cellStyle name="Percent 4 2 3 8 2 2" xfId="8673" xr:uid="{00000000-0005-0000-0000-000010200000}"/>
    <cellStyle name="Percent 4 2 3 8 3" xfId="8672" xr:uid="{00000000-0005-0000-0000-000011200000}"/>
    <cellStyle name="Percent 4 2 3 9" xfId="2931" xr:uid="{00000000-0005-0000-0000-000012200000}"/>
    <cellStyle name="Percent 4 2 3 9 2" xfId="8674" xr:uid="{00000000-0005-0000-0000-000013200000}"/>
    <cellStyle name="Percent 4 2 4" xfId="2932" xr:uid="{00000000-0005-0000-0000-000014200000}"/>
    <cellStyle name="Percent 4 2 4 10" xfId="8675" xr:uid="{00000000-0005-0000-0000-000015200000}"/>
    <cellStyle name="Percent 4 2 4 2" xfId="2933" xr:uid="{00000000-0005-0000-0000-000016200000}"/>
    <cellStyle name="Percent 4 2 4 2 2" xfId="2934" xr:uid="{00000000-0005-0000-0000-000017200000}"/>
    <cellStyle name="Percent 4 2 4 2 2 2" xfId="2935" xr:uid="{00000000-0005-0000-0000-000018200000}"/>
    <cellStyle name="Percent 4 2 4 2 2 2 2" xfId="8678" xr:uid="{00000000-0005-0000-0000-000019200000}"/>
    <cellStyle name="Percent 4 2 4 2 2 3" xfId="8677" xr:uid="{00000000-0005-0000-0000-00001A200000}"/>
    <cellStyle name="Percent 4 2 4 2 3" xfId="2936" xr:uid="{00000000-0005-0000-0000-00001B200000}"/>
    <cellStyle name="Percent 4 2 4 2 3 2" xfId="8679" xr:uid="{00000000-0005-0000-0000-00001C200000}"/>
    <cellStyle name="Percent 4 2 4 2 4" xfId="8676" xr:uid="{00000000-0005-0000-0000-00001D200000}"/>
    <cellStyle name="Percent 4 2 4 3" xfId="2937" xr:uid="{00000000-0005-0000-0000-00001E200000}"/>
    <cellStyle name="Percent 4 2 4 3 2" xfId="2938" xr:uid="{00000000-0005-0000-0000-00001F200000}"/>
    <cellStyle name="Percent 4 2 4 3 2 2" xfId="2939" xr:uid="{00000000-0005-0000-0000-000020200000}"/>
    <cellStyle name="Percent 4 2 4 3 2 2 2" xfId="8682" xr:uid="{00000000-0005-0000-0000-000021200000}"/>
    <cellStyle name="Percent 4 2 4 3 2 3" xfId="8681" xr:uid="{00000000-0005-0000-0000-000022200000}"/>
    <cellStyle name="Percent 4 2 4 3 3" xfId="2940" xr:uid="{00000000-0005-0000-0000-000023200000}"/>
    <cellStyle name="Percent 4 2 4 3 3 2" xfId="8683" xr:uid="{00000000-0005-0000-0000-000024200000}"/>
    <cellStyle name="Percent 4 2 4 3 4" xfId="8680" xr:uid="{00000000-0005-0000-0000-000025200000}"/>
    <cellStyle name="Percent 4 2 4 4" xfId="2941" xr:uid="{00000000-0005-0000-0000-000026200000}"/>
    <cellStyle name="Percent 4 2 4 4 2" xfId="2942" xr:uid="{00000000-0005-0000-0000-000027200000}"/>
    <cellStyle name="Percent 4 2 4 4 2 2" xfId="2943" xr:uid="{00000000-0005-0000-0000-000028200000}"/>
    <cellStyle name="Percent 4 2 4 4 2 2 2" xfId="8686" xr:uid="{00000000-0005-0000-0000-000029200000}"/>
    <cellStyle name="Percent 4 2 4 4 2 3" xfId="8685" xr:uid="{00000000-0005-0000-0000-00002A200000}"/>
    <cellStyle name="Percent 4 2 4 4 3" xfId="2944" xr:uid="{00000000-0005-0000-0000-00002B200000}"/>
    <cellStyle name="Percent 4 2 4 4 3 2" xfId="8687" xr:uid="{00000000-0005-0000-0000-00002C200000}"/>
    <cellStyle name="Percent 4 2 4 4 4" xfId="8684" xr:uid="{00000000-0005-0000-0000-00002D200000}"/>
    <cellStyle name="Percent 4 2 4 5" xfId="2945" xr:uid="{00000000-0005-0000-0000-00002E200000}"/>
    <cellStyle name="Percent 4 2 4 5 2" xfId="2946" xr:uid="{00000000-0005-0000-0000-00002F200000}"/>
    <cellStyle name="Percent 4 2 4 5 2 2" xfId="2947" xr:uid="{00000000-0005-0000-0000-000030200000}"/>
    <cellStyle name="Percent 4 2 4 5 2 2 2" xfId="8690" xr:uid="{00000000-0005-0000-0000-000031200000}"/>
    <cellStyle name="Percent 4 2 4 5 2 3" xfId="8689" xr:uid="{00000000-0005-0000-0000-000032200000}"/>
    <cellStyle name="Percent 4 2 4 5 3" xfId="2948" xr:uid="{00000000-0005-0000-0000-000033200000}"/>
    <cellStyle name="Percent 4 2 4 5 3 2" xfId="8691" xr:uid="{00000000-0005-0000-0000-000034200000}"/>
    <cellStyle name="Percent 4 2 4 5 4" xfId="8688" xr:uid="{00000000-0005-0000-0000-000035200000}"/>
    <cellStyle name="Percent 4 2 4 6" xfId="2949" xr:uid="{00000000-0005-0000-0000-000036200000}"/>
    <cellStyle name="Percent 4 2 4 6 2" xfId="2950" xr:uid="{00000000-0005-0000-0000-000037200000}"/>
    <cellStyle name="Percent 4 2 4 6 2 2" xfId="8693" xr:uid="{00000000-0005-0000-0000-000038200000}"/>
    <cellStyle name="Percent 4 2 4 6 3" xfId="8692" xr:uid="{00000000-0005-0000-0000-000039200000}"/>
    <cellStyle name="Percent 4 2 4 7" xfId="2951" xr:uid="{00000000-0005-0000-0000-00003A200000}"/>
    <cellStyle name="Percent 4 2 4 7 2" xfId="2952" xr:uid="{00000000-0005-0000-0000-00003B200000}"/>
    <cellStyle name="Percent 4 2 4 7 2 2" xfId="8695" xr:uid="{00000000-0005-0000-0000-00003C200000}"/>
    <cellStyle name="Percent 4 2 4 7 3" xfId="8694" xr:uid="{00000000-0005-0000-0000-00003D200000}"/>
    <cellStyle name="Percent 4 2 4 8" xfId="2953" xr:uid="{00000000-0005-0000-0000-00003E200000}"/>
    <cellStyle name="Percent 4 2 4 8 2" xfId="2954" xr:uid="{00000000-0005-0000-0000-00003F200000}"/>
    <cellStyle name="Percent 4 2 4 8 2 2" xfId="8697" xr:uid="{00000000-0005-0000-0000-000040200000}"/>
    <cellStyle name="Percent 4 2 4 8 3" xfId="8696" xr:uid="{00000000-0005-0000-0000-000041200000}"/>
    <cellStyle name="Percent 4 2 4 9" xfId="2955" xr:uid="{00000000-0005-0000-0000-000042200000}"/>
    <cellStyle name="Percent 4 2 4 9 2" xfId="8698" xr:uid="{00000000-0005-0000-0000-000043200000}"/>
    <cellStyle name="Percent 4 2 5" xfId="2956" xr:uid="{00000000-0005-0000-0000-000044200000}"/>
    <cellStyle name="Percent 4 2 5 2" xfId="2957" xr:uid="{00000000-0005-0000-0000-000045200000}"/>
    <cellStyle name="Percent 4 2 5 2 2" xfId="2958" xr:uid="{00000000-0005-0000-0000-000046200000}"/>
    <cellStyle name="Percent 4 2 5 2 2 2" xfId="8701" xr:uid="{00000000-0005-0000-0000-000047200000}"/>
    <cellStyle name="Percent 4 2 5 2 3" xfId="8700" xr:uid="{00000000-0005-0000-0000-000048200000}"/>
    <cellStyle name="Percent 4 2 5 3" xfId="2959" xr:uid="{00000000-0005-0000-0000-000049200000}"/>
    <cellStyle name="Percent 4 2 5 3 2" xfId="8702" xr:uid="{00000000-0005-0000-0000-00004A200000}"/>
    <cellStyle name="Percent 4 2 5 4" xfId="8699" xr:uid="{00000000-0005-0000-0000-00004B200000}"/>
    <cellStyle name="Percent 4 2 6" xfId="2960" xr:uid="{00000000-0005-0000-0000-00004C200000}"/>
    <cellStyle name="Percent 4 2 6 2" xfId="2961" xr:uid="{00000000-0005-0000-0000-00004D200000}"/>
    <cellStyle name="Percent 4 2 6 2 2" xfId="2962" xr:uid="{00000000-0005-0000-0000-00004E200000}"/>
    <cellStyle name="Percent 4 2 6 2 2 2" xfId="8705" xr:uid="{00000000-0005-0000-0000-00004F200000}"/>
    <cellStyle name="Percent 4 2 6 2 3" xfId="8704" xr:uid="{00000000-0005-0000-0000-000050200000}"/>
    <cellStyle name="Percent 4 2 6 3" xfId="2963" xr:uid="{00000000-0005-0000-0000-000051200000}"/>
    <cellStyle name="Percent 4 2 6 3 2" xfId="8706" xr:uid="{00000000-0005-0000-0000-000052200000}"/>
    <cellStyle name="Percent 4 2 6 4" xfId="8703" xr:uid="{00000000-0005-0000-0000-000053200000}"/>
    <cellStyle name="Percent 4 2 7" xfId="2964" xr:uid="{00000000-0005-0000-0000-000054200000}"/>
    <cellStyle name="Percent 4 2 7 2" xfId="2965" xr:uid="{00000000-0005-0000-0000-000055200000}"/>
    <cellStyle name="Percent 4 2 7 2 2" xfId="2966" xr:uid="{00000000-0005-0000-0000-000056200000}"/>
    <cellStyle name="Percent 4 2 7 2 2 2" xfId="8709" xr:uid="{00000000-0005-0000-0000-000057200000}"/>
    <cellStyle name="Percent 4 2 7 2 3" xfId="8708" xr:uid="{00000000-0005-0000-0000-000058200000}"/>
    <cellStyle name="Percent 4 2 7 3" xfId="2967" xr:uid="{00000000-0005-0000-0000-000059200000}"/>
    <cellStyle name="Percent 4 2 7 3 2" xfId="8710" xr:uid="{00000000-0005-0000-0000-00005A200000}"/>
    <cellStyle name="Percent 4 2 7 4" xfId="8707" xr:uid="{00000000-0005-0000-0000-00005B200000}"/>
    <cellStyle name="Percent 4 2 8" xfId="2968" xr:uid="{00000000-0005-0000-0000-00005C200000}"/>
    <cellStyle name="Percent 4 2 8 2" xfId="2969" xr:uid="{00000000-0005-0000-0000-00005D200000}"/>
    <cellStyle name="Percent 4 2 8 2 2" xfId="2970" xr:uid="{00000000-0005-0000-0000-00005E200000}"/>
    <cellStyle name="Percent 4 2 8 2 2 2" xfId="8713" xr:uid="{00000000-0005-0000-0000-00005F200000}"/>
    <cellStyle name="Percent 4 2 8 2 3" xfId="8712" xr:uid="{00000000-0005-0000-0000-000060200000}"/>
    <cellStyle name="Percent 4 2 8 3" xfId="2971" xr:uid="{00000000-0005-0000-0000-000061200000}"/>
    <cellStyle name="Percent 4 2 8 3 2" xfId="8714" xr:uid="{00000000-0005-0000-0000-000062200000}"/>
    <cellStyle name="Percent 4 2 8 4" xfId="8711" xr:uid="{00000000-0005-0000-0000-000063200000}"/>
    <cellStyle name="Percent 4 2 9" xfId="2972" xr:uid="{00000000-0005-0000-0000-000064200000}"/>
    <cellStyle name="Percent 4 2 9 2" xfId="2973" xr:uid="{00000000-0005-0000-0000-000065200000}"/>
    <cellStyle name="Percent 4 2 9 2 2" xfId="8716" xr:uid="{00000000-0005-0000-0000-000066200000}"/>
    <cellStyle name="Percent 4 2 9 3" xfId="8715" xr:uid="{00000000-0005-0000-0000-000067200000}"/>
    <cellStyle name="Percent 4 3" xfId="2974" xr:uid="{00000000-0005-0000-0000-000068200000}"/>
    <cellStyle name="Percent 4 4" xfId="2975" xr:uid="{00000000-0005-0000-0000-000069200000}"/>
    <cellStyle name="Percent 4 4 10" xfId="8717" xr:uid="{00000000-0005-0000-0000-00006A200000}"/>
    <cellStyle name="Percent 4 4 2" xfId="2976" xr:uid="{00000000-0005-0000-0000-00006B200000}"/>
    <cellStyle name="Percent 4 4 2 2" xfId="2977" xr:uid="{00000000-0005-0000-0000-00006C200000}"/>
    <cellStyle name="Percent 4 4 2 2 2" xfId="2978" xr:uid="{00000000-0005-0000-0000-00006D200000}"/>
    <cellStyle name="Percent 4 4 2 2 2 2" xfId="8720" xr:uid="{00000000-0005-0000-0000-00006E200000}"/>
    <cellStyle name="Percent 4 4 2 2 3" xfId="8719" xr:uid="{00000000-0005-0000-0000-00006F200000}"/>
    <cellStyle name="Percent 4 4 2 3" xfId="2979" xr:uid="{00000000-0005-0000-0000-000070200000}"/>
    <cellStyle name="Percent 4 4 2 3 2" xfId="8721" xr:uid="{00000000-0005-0000-0000-000071200000}"/>
    <cellStyle name="Percent 4 4 2 4" xfId="8718" xr:uid="{00000000-0005-0000-0000-000072200000}"/>
    <cellStyle name="Percent 4 4 3" xfId="2980" xr:uid="{00000000-0005-0000-0000-000073200000}"/>
    <cellStyle name="Percent 4 4 3 2" xfId="2981" xr:uid="{00000000-0005-0000-0000-000074200000}"/>
    <cellStyle name="Percent 4 4 3 2 2" xfId="2982" xr:uid="{00000000-0005-0000-0000-000075200000}"/>
    <cellStyle name="Percent 4 4 3 2 2 2" xfId="8724" xr:uid="{00000000-0005-0000-0000-000076200000}"/>
    <cellStyle name="Percent 4 4 3 2 3" xfId="8723" xr:uid="{00000000-0005-0000-0000-000077200000}"/>
    <cellStyle name="Percent 4 4 3 3" xfId="2983" xr:uid="{00000000-0005-0000-0000-000078200000}"/>
    <cellStyle name="Percent 4 4 3 3 2" xfId="8725" xr:uid="{00000000-0005-0000-0000-000079200000}"/>
    <cellStyle name="Percent 4 4 3 4" xfId="8722" xr:uid="{00000000-0005-0000-0000-00007A200000}"/>
    <cellStyle name="Percent 4 4 4" xfId="2984" xr:uid="{00000000-0005-0000-0000-00007B200000}"/>
    <cellStyle name="Percent 4 4 4 2" xfId="2985" xr:uid="{00000000-0005-0000-0000-00007C200000}"/>
    <cellStyle name="Percent 4 4 4 2 2" xfId="2986" xr:uid="{00000000-0005-0000-0000-00007D200000}"/>
    <cellStyle name="Percent 4 4 4 2 2 2" xfId="8728" xr:uid="{00000000-0005-0000-0000-00007E200000}"/>
    <cellStyle name="Percent 4 4 4 2 3" xfId="8727" xr:uid="{00000000-0005-0000-0000-00007F200000}"/>
    <cellStyle name="Percent 4 4 4 3" xfId="2987" xr:uid="{00000000-0005-0000-0000-000080200000}"/>
    <cellStyle name="Percent 4 4 4 3 2" xfId="8729" xr:uid="{00000000-0005-0000-0000-000081200000}"/>
    <cellStyle name="Percent 4 4 4 4" xfId="8726" xr:uid="{00000000-0005-0000-0000-000082200000}"/>
    <cellStyle name="Percent 4 4 5" xfId="2988" xr:uid="{00000000-0005-0000-0000-000083200000}"/>
    <cellStyle name="Percent 4 4 5 2" xfId="2989" xr:uid="{00000000-0005-0000-0000-000084200000}"/>
    <cellStyle name="Percent 4 4 5 2 2" xfId="2990" xr:uid="{00000000-0005-0000-0000-000085200000}"/>
    <cellStyle name="Percent 4 4 5 2 2 2" xfId="8732" xr:uid="{00000000-0005-0000-0000-000086200000}"/>
    <cellStyle name="Percent 4 4 5 2 3" xfId="8731" xr:uid="{00000000-0005-0000-0000-000087200000}"/>
    <cellStyle name="Percent 4 4 5 3" xfId="2991" xr:uid="{00000000-0005-0000-0000-000088200000}"/>
    <cellStyle name="Percent 4 4 5 3 2" xfId="8733" xr:uid="{00000000-0005-0000-0000-000089200000}"/>
    <cellStyle name="Percent 4 4 5 4" xfId="8730" xr:uid="{00000000-0005-0000-0000-00008A200000}"/>
    <cellStyle name="Percent 4 4 6" xfId="2992" xr:uid="{00000000-0005-0000-0000-00008B200000}"/>
    <cellStyle name="Percent 4 4 6 2" xfId="2993" xr:uid="{00000000-0005-0000-0000-00008C200000}"/>
    <cellStyle name="Percent 4 4 6 2 2" xfId="8735" xr:uid="{00000000-0005-0000-0000-00008D200000}"/>
    <cellStyle name="Percent 4 4 6 3" xfId="8734" xr:uid="{00000000-0005-0000-0000-00008E200000}"/>
    <cellStyle name="Percent 4 4 7" xfId="2994" xr:uid="{00000000-0005-0000-0000-00008F200000}"/>
    <cellStyle name="Percent 4 4 7 2" xfId="2995" xr:uid="{00000000-0005-0000-0000-000090200000}"/>
    <cellStyle name="Percent 4 4 7 2 2" xfId="8737" xr:uid="{00000000-0005-0000-0000-000091200000}"/>
    <cellStyle name="Percent 4 4 7 3" xfId="8736" xr:uid="{00000000-0005-0000-0000-000092200000}"/>
    <cellStyle name="Percent 4 4 8" xfId="2996" xr:uid="{00000000-0005-0000-0000-000093200000}"/>
    <cellStyle name="Percent 4 4 8 2" xfId="2997" xr:uid="{00000000-0005-0000-0000-000094200000}"/>
    <cellStyle name="Percent 4 4 8 2 2" xfId="8739" xr:uid="{00000000-0005-0000-0000-000095200000}"/>
    <cellStyle name="Percent 4 4 8 3" xfId="8738" xr:uid="{00000000-0005-0000-0000-000096200000}"/>
    <cellStyle name="Percent 4 4 9" xfId="2998" xr:uid="{00000000-0005-0000-0000-000097200000}"/>
    <cellStyle name="Percent 4 4 9 2" xfId="8740" xr:uid="{00000000-0005-0000-0000-000098200000}"/>
    <cellStyle name="Percent 4 5" xfId="2999" xr:uid="{00000000-0005-0000-0000-000099200000}"/>
    <cellStyle name="Percent 4 5 10" xfId="8741" xr:uid="{00000000-0005-0000-0000-00009A200000}"/>
    <cellStyle name="Percent 4 5 2" xfId="3000" xr:uid="{00000000-0005-0000-0000-00009B200000}"/>
    <cellStyle name="Percent 4 5 2 2" xfId="3001" xr:uid="{00000000-0005-0000-0000-00009C200000}"/>
    <cellStyle name="Percent 4 5 2 2 2" xfId="3002" xr:uid="{00000000-0005-0000-0000-00009D200000}"/>
    <cellStyle name="Percent 4 5 2 2 2 2" xfId="8744" xr:uid="{00000000-0005-0000-0000-00009E200000}"/>
    <cellStyle name="Percent 4 5 2 2 3" xfId="8743" xr:uid="{00000000-0005-0000-0000-00009F200000}"/>
    <cellStyle name="Percent 4 5 2 3" xfId="3003" xr:uid="{00000000-0005-0000-0000-0000A0200000}"/>
    <cellStyle name="Percent 4 5 2 3 2" xfId="8745" xr:uid="{00000000-0005-0000-0000-0000A1200000}"/>
    <cellStyle name="Percent 4 5 2 4" xfId="8742" xr:uid="{00000000-0005-0000-0000-0000A2200000}"/>
    <cellStyle name="Percent 4 5 3" xfId="3004" xr:uid="{00000000-0005-0000-0000-0000A3200000}"/>
    <cellStyle name="Percent 4 5 3 2" xfId="3005" xr:uid="{00000000-0005-0000-0000-0000A4200000}"/>
    <cellStyle name="Percent 4 5 3 2 2" xfId="3006" xr:uid="{00000000-0005-0000-0000-0000A5200000}"/>
    <cellStyle name="Percent 4 5 3 2 2 2" xfId="8748" xr:uid="{00000000-0005-0000-0000-0000A6200000}"/>
    <cellStyle name="Percent 4 5 3 2 3" xfId="8747" xr:uid="{00000000-0005-0000-0000-0000A7200000}"/>
    <cellStyle name="Percent 4 5 3 3" xfId="3007" xr:uid="{00000000-0005-0000-0000-0000A8200000}"/>
    <cellStyle name="Percent 4 5 3 3 2" xfId="8749" xr:uid="{00000000-0005-0000-0000-0000A9200000}"/>
    <cellStyle name="Percent 4 5 3 4" xfId="8746" xr:uid="{00000000-0005-0000-0000-0000AA200000}"/>
    <cellStyle name="Percent 4 5 4" xfId="3008" xr:uid="{00000000-0005-0000-0000-0000AB200000}"/>
    <cellStyle name="Percent 4 5 4 2" xfId="3009" xr:uid="{00000000-0005-0000-0000-0000AC200000}"/>
    <cellStyle name="Percent 4 5 4 2 2" xfId="3010" xr:uid="{00000000-0005-0000-0000-0000AD200000}"/>
    <cellStyle name="Percent 4 5 4 2 2 2" xfId="8752" xr:uid="{00000000-0005-0000-0000-0000AE200000}"/>
    <cellStyle name="Percent 4 5 4 2 3" xfId="8751" xr:uid="{00000000-0005-0000-0000-0000AF200000}"/>
    <cellStyle name="Percent 4 5 4 3" xfId="3011" xr:uid="{00000000-0005-0000-0000-0000B0200000}"/>
    <cellStyle name="Percent 4 5 4 3 2" xfId="8753" xr:uid="{00000000-0005-0000-0000-0000B1200000}"/>
    <cellStyle name="Percent 4 5 4 4" xfId="8750" xr:uid="{00000000-0005-0000-0000-0000B2200000}"/>
    <cellStyle name="Percent 4 5 5" xfId="3012" xr:uid="{00000000-0005-0000-0000-0000B3200000}"/>
    <cellStyle name="Percent 4 5 5 2" xfId="3013" xr:uid="{00000000-0005-0000-0000-0000B4200000}"/>
    <cellStyle name="Percent 4 5 5 2 2" xfId="3014" xr:uid="{00000000-0005-0000-0000-0000B5200000}"/>
    <cellStyle name="Percent 4 5 5 2 2 2" xfId="8756" xr:uid="{00000000-0005-0000-0000-0000B6200000}"/>
    <cellStyle name="Percent 4 5 5 2 3" xfId="8755" xr:uid="{00000000-0005-0000-0000-0000B7200000}"/>
    <cellStyle name="Percent 4 5 5 3" xfId="3015" xr:uid="{00000000-0005-0000-0000-0000B8200000}"/>
    <cellStyle name="Percent 4 5 5 3 2" xfId="8757" xr:uid="{00000000-0005-0000-0000-0000B9200000}"/>
    <cellStyle name="Percent 4 5 5 4" xfId="8754" xr:uid="{00000000-0005-0000-0000-0000BA200000}"/>
    <cellStyle name="Percent 4 5 6" xfId="3016" xr:uid="{00000000-0005-0000-0000-0000BB200000}"/>
    <cellStyle name="Percent 4 5 6 2" xfId="3017" xr:uid="{00000000-0005-0000-0000-0000BC200000}"/>
    <cellStyle name="Percent 4 5 6 2 2" xfId="8759" xr:uid="{00000000-0005-0000-0000-0000BD200000}"/>
    <cellStyle name="Percent 4 5 6 3" xfId="8758" xr:uid="{00000000-0005-0000-0000-0000BE200000}"/>
    <cellStyle name="Percent 4 5 7" xfId="3018" xr:uid="{00000000-0005-0000-0000-0000BF200000}"/>
    <cellStyle name="Percent 4 5 7 2" xfId="3019" xr:uid="{00000000-0005-0000-0000-0000C0200000}"/>
    <cellStyle name="Percent 4 5 7 2 2" xfId="8761" xr:uid="{00000000-0005-0000-0000-0000C1200000}"/>
    <cellStyle name="Percent 4 5 7 3" xfId="8760" xr:uid="{00000000-0005-0000-0000-0000C2200000}"/>
    <cellStyle name="Percent 4 5 8" xfId="3020" xr:uid="{00000000-0005-0000-0000-0000C3200000}"/>
    <cellStyle name="Percent 4 5 8 2" xfId="3021" xr:uid="{00000000-0005-0000-0000-0000C4200000}"/>
    <cellStyle name="Percent 4 5 8 2 2" xfId="8763" xr:uid="{00000000-0005-0000-0000-0000C5200000}"/>
    <cellStyle name="Percent 4 5 8 3" xfId="8762" xr:uid="{00000000-0005-0000-0000-0000C6200000}"/>
    <cellStyle name="Percent 4 5 9" xfId="3022" xr:uid="{00000000-0005-0000-0000-0000C7200000}"/>
    <cellStyle name="Percent 4 5 9 2" xfId="8764" xr:uid="{00000000-0005-0000-0000-0000C8200000}"/>
    <cellStyle name="Percent 4 6" xfId="3023" xr:uid="{00000000-0005-0000-0000-0000C9200000}"/>
    <cellStyle name="Percent 4 6 2" xfId="3024" xr:uid="{00000000-0005-0000-0000-0000CA200000}"/>
    <cellStyle name="Percent 4 6 2 2" xfId="3025" xr:uid="{00000000-0005-0000-0000-0000CB200000}"/>
    <cellStyle name="Percent 4 6 2 2 2" xfId="8767" xr:uid="{00000000-0005-0000-0000-0000CC200000}"/>
    <cellStyle name="Percent 4 6 2 3" xfId="8766" xr:uid="{00000000-0005-0000-0000-0000CD200000}"/>
    <cellStyle name="Percent 4 6 3" xfId="3026" xr:uid="{00000000-0005-0000-0000-0000CE200000}"/>
    <cellStyle name="Percent 4 6 3 2" xfId="8768" xr:uid="{00000000-0005-0000-0000-0000CF200000}"/>
    <cellStyle name="Percent 4 6 4" xfId="8765" xr:uid="{00000000-0005-0000-0000-0000D0200000}"/>
    <cellStyle name="Percent 4 7" xfId="3027" xr:uid="{00000000-0005-0000-0000-0000D1200000}"/>
    <cellStyle name="Percent 4 7 2" xfId="3028" xr:uid="{00000000-0005-0000-0000-0000D2200000}"/>
    <cellStyle name="Percent 4 7 2 2" xfId="3029" xr:uid="{00000000-0005-0000-0000-0000D3200000}"/>
    <cellStyle name="Percent 4 7 2 2 2" xfId="8771" xr:uid="{00000000-0005-0000-0000-0000D4200000}"/>
    <cellStyle name="Percent 4 7 2 3" xfId="8770" xr:uid="{00000000-0005-0000-0000-0000D5200000}"/>
    <cellStyle name="Percent 4 7 3" xfId="3030" xr:uid="{00000000-0005-0000-0000-0000D6200000}"/>
    <cellStyle name="Percent 4 7 3 2" xfId="8772" xr:uid="{00000000-0005-0000-0000-0000D7200000}"/>
    <cellStyle name="Percent 4 7 4" xfId="8769" xr:uid="{00000000-0005-0000-0000-0000D8200000}"/>
    <cellStyle name="Percent 4 8" xfId="3031" xr:uid="{00000000-0005-0000-0000-0000D9200000}"/>
    <cellStyle name="Percent 4 8 2" xfId="3032" xr:uid="{00000000-0005-0000-0000-0000DA200000}"/>
    <cellStyle name="Percent 4 8 2 2" xfId="3033" xr:uid="{00000000-0005-0000-0000-0000DB200000}"/>
    <cellStyle name="Percent 4 8 2 2 2" xfId="8775" xr:uid="{00000000-0005-0000-0000-0000DC200000}"/>
    <cellStyle name="Percent 4 8 2 3" xfId="8774" xr:uid="{00000000-0005-0000-0000-0000DD200000}"/>
    <cellStyle name="Percent 4 8 3" xfId="3034" xr:uid="{00000000-0005-0000-0000-0000DE200000}"/>
    <cellStyle name="Percent 4 8 3 2" xfId="8776" xr:uid="{00000000-0005-0000-0000-0000DF200000}"/>
    <cellStyle name="Percent 4 8 4" xfId="8773" xr:uid="{00000000-0005-0000-0000-0000E0200000}"/>
    <cellStyle name="Percent 4 9" xfId="3035" xr:uid="{00000000-0005-0000-0000-0000E1200000}"/>
    <cellStyle name="Percent 4 9 2" xfId="3036" xr:uid="{00000000-0005-0000-0000-0000E2200000}"/>
    <cellStyle name="Percent 4 9 2 2" xfId="3037" xr:uid="{00000000-0005-0000-0000-0000E3200000}"/>
    <cellStyle name="Percent 4 9 2 2 2" xfId="8779" xr:uid="{00000000-0005-0000-0000-0000E4200000}"/>
    <cellStyle name="Percent 4 9 2 3" xfId="8778" xr:uid="{00000000-0005-0000-0000-0000E5200000}"/>
    <cellStyle name="Percent 4 9 3" xfId="3038" xr:uid="{00000000-0005-0000-0000-0000E6200000}"/>
    <cellStyle name="Percent 4 9 3 2" xfId="8780" xr:uid="{00000000-0005-0000-0000-0000E7200000}"/>
    <cellStyle name="Percent 4 9 4" xfId="8777" xr:uid="{00000000-0005-0000-0000-0000E8200000}"/>
    <cellStyle name="Percent 5" xfId="3039" xr:uid="{00000000-0005-0000-0000-0000E9200000}"/>
    <cellStyle name="Percent 5 10" xfId="3040" xr:uid="{00000000-0005-0000-0000-0000EA200000}"/>
    <cellStyle name="Percent 5 10 2" xfId="3041" xr:uid="{00000000-0005-0000-0000-0000EB200000}"/>
    <cellStyle name="Percent 5 10 2 2" xfId="8783" xr:uid="{00000000-0005-0000-0000-0000EC200000}"/>
    <cellStyle name="Percent 5 10 3" xfId="8782" xr:uid="{00000000-0005-0000-0000-0000ED200000}"/>
    <cellStyle name="Percent 5 11" xfId="3042" xr:uid="{00000000-0005-0000-0000-0000EE200000}"/>
    <cellStyle name="Percent 5 11 2" xfId="3043" xr:uid="{00000000-0005-0000-0000-0000EF200000}"/>
    <cellStyle name="Percent 5 11 2 2" xfId="8785" xr:uid="{00000000-0005-0000-0000-0000F0200000}"/>
    <cellStyle name="Percent 5 11 3" xfId="8784" xr:uid="{00000000-0005-0000-0000-0000F1200000}"/>
    <cellStyle name="Percent 5 12" xfId="3044" xr:uid="{00000000-0005-0000-0000-0000F2200000}"/>
    <cellStyle name="Percent 5 12 2" xfId="3045" xr:uid="{00000000-0005-0000-0000-0000F3200000}"/>
    <cellStyle name="Percent 5 12 2 2" xfId="8787" xr:uid="{00000000-0005-0000-0000-0000F4200000}"/>
    <cellStyle name="Percent 5 12 3" xfId="8786" xr:uid="{00000000-0005-0000-0000-0000F5200000}"/>
    <cellStyle name="Percent 5 13" xfId="3046" xr:uid="{00000000-0005-0000-0000-0000F6200000}"/>
    <cellStyle name="Percent 5 13 2" xfId="8788" xr:uid="{00000000-0005-0000-0000-0000F7200000}"/>
    <cellStyle name="Percent 5 14" xfId="8781" xr:uid="{00000000-0005-0000-0000-0000F8200000}"/>
    <cellStyle name="Percent 5 2" xfId="3047" xr:uid="{00000000-0005-0000-0000-0000F9200000}"/>
    <cellStyle name="Percent 5 2 10" xfId="3048" xr:uid="{00000000-0005-0000-0000-0000FA200000}"/>
    <cellStyle name="Percent 5 2 10 2" xfId="3049" xr:uid="{00000000-0005-0000-0000-0000FB200000}"/>
    <cellStyle name="Percent 5 2 10 2 2" xfId="8791" xr:uid="{00000000-0005-0000-0000-0000FC200000}"/>
    <cellStyle name="Percent 5 2 10 3" xfId="8790" xr:uid="{00000000-0005-0000-0000-0000FD200000}"/>
    <cellStyle name="Percent 5 2 11" xfId="3050" xr:uid="{00000000-0005-0000-0000-0000FE200000}"/>
    <cellStyle name="Percent 5 2 11 2" xfId="8792" xr:uid="{00000000-0005-0000-0000-0000FF200000}"/>
    <cellStyle name="Percent 5 2 12" xfId="8789" xr:uid="{00000000-0005-0000-0000-000000210000}"/>
    <cellStyle name="Percent 5 2 2" xfId="3051" xr:uid="{00000000-0005-0000-0000-000001210000}"/>
    <cellStyle name="Percent 5 2 2 10" xfId="8793" xr:uid="{00000000-0005-0000-0000-000002210000}"/>
    <cellStyle name="Percent 5 2 2 2" xfId="3052" xr:uid="{00000000-0005-0000-0000-000003210000}"/>
    <cellStyle name="Percent 5 2 2 2 2" xfId="3053" xr:uid="{00000000-0005-0000-0000-000004210000}"/>
    <cellStyle name="Percent 5 2 2 2 2 2" xfId="3054" xr:uid="{00000000-0005-0000-0000-000005210000}"/>
    <cellStyle name="Percent 5 2 2 2 2 2 2" xfId="8796" xr:uid="{00000000-0005-0000-0000-000006210000}"/>
    <cellStyle name="Percent 5 2 2 2 2 3" xfId="8795" xr:uid="{00000000-0005-0000-0000-000007210000}"/>
    <cellStyle name="Percent 5 2 2 2 3" xfId="3055" xr:uid="{00000000-0005-0000-0000-000008210000}"/>
    <cellStyle name="Percent 5 2 2 2 3 2" xfId="8797" xr:uid="{00000000-0005-0000-0000-000009210000}"/>
    <cellStyle name="Percent 5 2 2 2 4" xfId="8794" xr:uid="{00000000-0005-0000-0000-00000A210000}"/>
    <cellStyle name="Percent 5 2 2 3" xfId="3056" xr:uid="{00000000-0005-0000-0000-00000B210000}"/>
    <cellStyle name="Percent 5 2 2 3 2" xfId="3057" xr:uid="{00000000-0005-0000-0000-00000C210000}"/>
    <cellStyle name="Percent 5 2 2 3 2 2" xfId="3058" xr:uid="{00000000-0005-0000-0000-00000D210000}"/>
    <cellStyle name="Percent 5 2 2 3 2 2 2" xfId="8800" xr:uid="{00000000-0005-0000-0000-00000E210000}"/>
    <cellStyle name="Percent 5 2 2 3 2 3" xfId="8799" xr:uid="{00000000-0005-0000-0000-00000F210000}"/>
    <cellStyle name="Percent 5 2 2 3 3" xfId="3059" xr:uid="{00000000-0005-0000-0000-000010210000}"/>
    <cellStyle name="Percent 5 2 2 3 3 2" xfId="8801" xr:uid="{00000000-0005-0000-0000-000011210000}"/>
    <cellStyle name="Percent 5 2 2 3 4" xfId="8798" xr:uid="{00000000-0005-0000-0000-000012210000}"/>
    <cellStyle name="Percent 5 2 2 4" xfId="3060" xr:uid="{00000000-0005-0000-0000-000013210000}"/>
    <cellStyle name="Percent 5 2 2 4 2" xfId="3061" xr:uid="{00000000-0005-0000-0000-000014210000}"/>
    <cellStyle name="Percent 5 2 2 4 2 2" xfId="3062" xr:uid="{00000000-0005-0000-0000-000015210000}"/>
    <cellStyle name="Percent 5 2 2 4 2 2 2" xfId="8804" xr:uid="{00000000-0005-0000-0000-000016210000}"/>
    <cellStyle name="Percent 5 2 2 4 2 3" xfId="8803" xr:uid="{00000000-0005-0000-0000-000017210000}"/>
    <cellStyle name="Percent 5 2 2 4 3" xfId="3063" xr:uid="{00000000-0005-0000-0000-000018210000}"/>
    <cellStyle name="Percent 5 2 2 4 3 2" xfId="8805" xr:uid="{00000000-0005-0000-0000-000019210000}"/>
    <cellStyle name="Percent 5 2 2 4 4" xfId="8802" xr:uid="{00000000-0005-0000-0000-00001A210000}"/>
    <cellStyle name="Percent 5 2 2 5" xfId="3064" xr:uid="{00000000-0005-0000-0000-00001B210000}"/>
    <cellStyle name="Percent 5 2 2 5 2" xfId="3065" xr:uid="{00000000-0005-0000-0000-00001C210000}"/>
    <cellStyle name="Percent 5 2 2 5 2 2" xfId="3066" xr:uid="{00000000-0005-0000-0000-00001D210000}"/>
    <cellStyle name="Percent 5 2 2 5 2 2 2" xfId="8808" xr:uid="{00000000-0005-0000-0000-00001E210000}"/>
    <cellStyle name="Percent 5 2 2 5 2 3" xfId="8807" xr:uid="{00000000-0005-0000-0000-00001F210000}"/>
    <cellStyle name="Percent 5 2 2 5 3" xfId="3067" xr:uid="{00000000-0005-0000-0000-000020210000}"/>
    <cellStyle name="Percent 5 2 2 5 3 2" xfId="8809" xr:uid="{00000000-0005-0000-0000-000021210000}"/>
    <cellStyle name="Percent 5 2 2 5 4" xfId="8806" xr:uid="{00000000-0005-0000-0000-000022210000}"/>
    <cellStyle name="Percent 5 2 2 6" xfId="3068" xr:uid="{00000000-0005-0000-0000-000023210000}"/>
    <cellStyle name="Percent 5 2 2 6 2" xfId="3069" xr:uid="{00000000-0005-0000-0000-000024210000}"/>
    <cellStyle name="Percent 5 2 2 6 2 2" xfId="8811" xr:uid="{00000000-0005-0000-0000-000025210000}"/>
    <cellStyle name="Percent 5 2 2 6 3" xfId="8810" xr:uid="{00000000-0005-0000-0000-000026210000}"/>
    <cellStyle name="Percent 5 2 2 7" xfId="3070" xr:uid="{00000000-0005-0000-0000-000027210000}"/>
    <cellStyle name="Percent 5 2 2 7 2" xfId="3071" xr:uid="{00000000-0005-0000-0000-000028210000}"/>
    <cellStyle name="Percent 5 2 2 7 2 2" xfId="8813" xr:uid="{00000000-0005-0000-0000-000029210000}"/>
    <cellStyle name="Percent 5 2 2 7 3" xfId="8812" xr:uid="{00000000-0005-0000-0000-00002A210000}"/>
    <cellStyle name="Percent 5 2 2 8" xfId="3072" xr:uid="{00000000-0005-0000-0000-00002B210000}"/>
    <cellStyle name="Percent 5 2 2 8 2" xfId="3073" xr:uid="{00000000-0005-0000-0000-00002C210000}"/>
    <cellStyle name="Percent 5 2 2 8 2 2" xfId="8815" xr:uid="{00000000-0005-0000-0000-00002D210000}"/>
    <cellStyle name="Percent 5 2 2 8 3" xfId="8814" xr:uid="{00000000-0005-0000-0000-00002E210000}"/>
    <cellStyle name="Percent 5 2 2 9" xfId="3074" xr:uid="{00000000-0005-0000-0000-00002F210000}"/>
    <cellStyle name="Percent 5 2 2 9 2" xfId="8816" xr:uid="{00000000-0005-0000-0000-000030210000}"/>
    <cellStyle name="Percent 5 2 3" xfId="3075" xr:uid="{00000000-0005-0000-0000-000031210000}"/>
    <cellStyle name="Percent 5 2 3 10" xfId="8817" xr:uid="{00000000-0005-0000-0000-000032210000}"/>
    <cellStyle name="Percent 5 2 3 2" xfId="3076" xr:uid="{00000000-0005-0000-0000-000033210000}"/>
    <cellStyle name="Percent 5 2 3 2 2" xfId="3077" xr:uid="{00000000-0005-0000-0000-000034210000}"/>
    <cellStyle name="Percent 5 2 3 2 2 2" xfId="3078" xr:uid="{00000000-0005-0000-0000-000035210000}"/>
    <cellStyle name="Percent 5 2 3 2 2 2 2" xfId="8820" xr:uid="{00000000-0005-0000-0000-000036210000}"/>
    <cellStyle name="Percent 5 2 3 2 2 3" xfId="8819" xr:uid="{00000000-0005-0000-0000-000037210000}"/>
    <cellStyle name="Percent 5 2 3 2 3" xfId="3079" xr:uid="{00000000-0005-0000-0000-000038210000}"/>
    <cellStyle name="Percent 5 2 3 2 3 2" xfId="8821" xr:uid="{00000000-0005-0000-0000-000039210000}"/>
    <cellStyle name="Percent 5 2 3 2 4" xfId="8818" xr:uid="{00000000-0005-0000-0000-00003A210000}"/>
    <cellStyle name="Percent 5 2 3 3" xfId="3080" xr:uid="{00000000-0005-0000-0000-00003B210000}"/>
    <cellStyle name="Percent 5 2 3 3 2" xfId="3081" xr:uid="{00000000-0005-0000-0000-00003C210000}"/>
    <cellStyle name="Percent 5 2 3 3 2 2" xfId="3082" xr:uid="{00000000-0005-0000-0000-00003D210000}"/>
    <cellStyle name="Percent 5 2 3 3 2 2 2" xfId="8824" xr:uid="{00000000-0005-0000-0000-00003E210000}"/>
    <cellStyle name="Percent 5 2 3 3 2 3" xfId="8823" xr:uid="{00000000-0005-0000-0000-00003F210000}"/>
    <cellStyle name="Percent 5 2 3 3 3" xfId="3083" xr:uid="{00000000-0005-0000-0000-000040210000}"/>
    <cellStyle name="Percent 5 2 3 3 3 2" xfId="8825" xr:uid="{00000000-0005-0000-0000-000041210000}"/>
    <cellStyle name="Percent 5 2 3 3 4" xfId="8822" xr:uid="{00000000-0005-0000-0000-000042210000}"/>
    <cellStyle name="Percent 5 2 3 4" xfId="3084" xr:uid="{00000000-0005-0000-0000-000043210000}"/>
    <cellStyle name="Percent 5 2 3 4 2" xfId="3085" xr:uid="{00000000-0005-0000-0000-000044210000}"/>
    <cellStyle name="Percent 5 2 3 4 2 2" xfId="3086" xr:uid="{00000000-0005-0000-0000-000045210000}"/>
    <cellStyle name="Percent 5 2 3 4 2 2 2" xfId="8828" xr:uid="{00000000-0005-0000-0000-000046210000}"/>
    <cellStyle name="Percent 5 2 3 4 2 3" xfId="8827" xr:uid="{00000000-0005-0000-0000-000047210000}"/>
    <cellStyle name="Percent 5 2 3 4 3" xfId="3087" xr:uid="{00000000-0005-0000-0000-000048210000}"/>
    <cellStyle name="Percent 5 2 3 4 3 2" xfId="8829" xr:uid="{00000000-0005-0000-0000-000049210000}"/>
    <cellStyle name="Percent 5 2 3 4 4" xfId="8826" xr:uid="{00000000-0005-0000-0000-00004A210000}"/>
    <cellStyle name="Percent 5 2 3 5" xfId="3088" xr:uid="{00000000-0005-0000-0000-00004B210000}"/>
    <cellStyle name="Percent 5 2 3 5 2" xfId="3089" xr:uid="{00000000-0005-0000-0000-00004C210000}"/>
    <cellStyle name="Percent 5 2 3 5 2 2" xfId="3090" xr:uid="{00000000-0005-0000-0000-00004D210000}"/>
    <cellStyle name="Percent 5 2 3 5 2 2 2" xfId="8832" xr:uid="{00000000-0005-0000-0000-00004E210000}"/>
    <cellStyle name="Percent 5 2 3 5 2 3" xfId="8831" xr:uid="{00000000-0005-0000-0000-00004F210000}"/>
    <cellStyle name="Percent 5 2 3 5 3" xfId="3091" xr:uid="{00000000-0005-0000-0000-000050210000}"/>
    <cellStyle name="Percent 5 2 3 5 3 2" xfId="8833" xr:uid="{00000000-0005-0000-0000-000051210000}"/>
    <cellStyle name="Percent 5 2 3 5 4" xfId="8830" xr:uid="{00000000-0005-0000-0000-000052210000}"/>
    <cellStyle name="Percent 5 2 3 6" xfId="3092" xr:uid="{00000000-0005-0000-0000-000053210000}"/>
    <cellStyle name="Percent 5 2 3 6 2" xfId="3093" xr:uid="{00000000-0005-0000-0000-000054210000}"/>
    <cellStyle name="Percent 5 2 3 6 2 2" xfId="8835" xr:uid="{00000000-0005-0000-0000-000055210000}"/>
    <cellStyle name="Percent 5 2 3 6 3" xfId="8834" xr:uid="{00000000-0005-0000-0000-000056210000}"/>
    <cellStyle name="Percent 5 2 3 7" xfId="3094" xr:uid="{00000000-0005-0000-0000-000057210000}"/>
    <cellStyle name="Percent 5 2 3 7 2" xfId="3095" xr:uid="{00000000-0005-0000-0000-000058210000}"/>
    <cellStyle name="Percent 5 2 3 7 2 2" xfId="8837" xr:uid="{00000000-0005-0000-0000-000059210000}"/>
    <cellStyle name="Percent 5 2 3 7 3" xfId="8836" xr:uid="{00000000-0005-0000-0000-00005A210000}"/>
    <cellStyle name="Percent 5 2 3 8" xfId="3096" xr:uid="{00000000-0005-0000-0000-00005B210000}"/>
    <cellStyle name="Percent 5 2 3 8 2" xfId="3097" xr:uid="{00000000-0005-0000-0000-00005C210000}"/>
    <cellStyle name="Percent 5 2 3 8 2 2" xfId="8839" xr:uid="{00000000-0005-0000-0000-00005D210000}"/>
    <cellStyle name="Percent 5 2 3 8 3" xfId="8838" xr:uid="{00000000-0005-0000-0000-00005E210000}"/>
    <cellStyle name="Percent 5 2 3 9" xfId="3098" xr:uid="{00000000-0005-0000-0000-00005F210000}"/>
    <cellStyle name="Percent 5 2 3 9 2" xfId="8840" xr:uid="{00000000-0005-0000-0000-000060210000}"/>
    <cellStyle name="Percent 5 2 4" xfId="3099" xr:uid="{00000000-0005-0000-0000-000061210000}"/>
    <cellStyle name="Percent 5 2 4 2" xfId="3100" xr:uid="{00000000-0005-0000-0000-000062210000}"/>
    <cellStyle name="Percent 5 2 4 2 2" xfId="3101" xr:uid="{00000000-0005-0000-0000-000063210000}"/>
    <cellStyle name="Percent 5 2 4 2 2 2" xfId="8843" xr:uid="{00000000-0005-0000-0000-000064210000}"/>
    <cellStyle name="Percent 5 2 4 2 3" xfId="8842" xr:uid="{00000000-0005-0000-0000-000065210000}"/>
    <cellStyle name="Percent 5 2 4 3" xfId="3102" xr:uid="{00000000-0005-0000-0000-000066210000}"/>
    <cellStyle name="Percent 5 2 4 3 2" xfId="8844" xr:uid="{00000000-0005-0000-0000-000067210000}"/>
    <cellStyle name="Percent 5 2 4 4" xfId="8841" xr:uid="{00000000-0005-0000-0000-000068210000}"/>
    <cellStyle name="Percent 5 2 5" xfId="3103" xr:uid="{00000000-0005-0000-0000-000069210000}"/>
    <cellStyle name="Percent 5 2 5 2" xfId="3104" xr:uid="{00000000-0005-0000-0000-00006A210000}"/>
    <cellStyle name="Percent 5 2 5 2 2" xfId="3105" xr:uid="{00000000-0005-0000-0000-00006B210000}"/>
    <cellStyle name="Percent 5 2 5 2 2 2" xfId="8847" xr:uid="{00000000-0005-0000-0000-00006C210000}"/>
    <cellStyle name="Percent 5 2 5 2 3" xfId="8846" xr:uid="{00000000-0005-0000-0000-00006D210000}"/>
    <cellStyle name="Percent 5 2 5 3" xfId="3106" xr:uid="{00000000-0005-0000-0000-00006E210000}"/>
    <cellStyle name="Percent 5 2 5 3 2" xfId="8848" xr:uid="{00000000-0005-0000-0000-00006F210000}"/>
    <cellStyle name="Percent 5 2 5 4" xfId="8845" xr:uid="{00000000-0005-0000-0000-000070210000}"/>
    <cellStyle name="Percent 5 2 6" xfId="3107" xr:uid="{00000000-0005-0000-0000-000071210000}"/>
    <cellStyle name="Percent 5 2 6 2" xfId="3108" xr:uid="{00000000-0005-0000-0000-000072210000}"/>
    <cellStyle name="Percent 5 2 6 2 2" xfId="3109" xr:uid="{00000000-0005-0000-0000-000073210000}"/>
    <cellStyle name="Percent 5 2 6 2 2 2" xfId="8851" xr:uid="{00000000-0005-0000-0000-000074210000}"/>
    <cellStyle name="Percent 5 2 6 2 3" xfId="8850" xr:uid="{00000000-0005-0000-0000-000075210000}"/>
    <cellStyle name="Percent 5 2 6 3" xfId="3110" xr:uid="{00000000-0005-0000-0000-000076210000}"/>
    <cellStyle name="Percent 5 2 6 3 2" xfId="8852" xr:uid="{00000000-0005-0000-0000-000077210000}"/>
    <cellStyle name="Percent 5 2 6 4" xfId="8849" xr:uid="{00000000-0005-0000-0000-000078210000}"/>
    <cellStyle name="Percent 5 2 7" xfId="3111" xr:uid="{00000000-0005-0000-0000-000079210000}"/>
    <cellStyle name="Percent 5 2 7 2" xfId="3112" xr:uid="{00000000-0005-0000-0000-00007A210000}"/>
    <cellStyle name="Percent 5 2 7 2 2" xfId="3113" xr:uid="{00000000-0005-0000-0000-00007B210000}"/>
    <cellStyle name="Percent 5 2 7 2 2 2" xfId="8855" xr:uid="{00000000-0005-0000-0000-00007C210000}"/>
    <cellStyle name="Percent 5 2 7 2 3" xfId="8854" xr:uid="{00000000-0005-0000-0000-00007D210000}"/>
    <cellStyle name="Percent 5 2 7 3" xfId="3114" xr:uid="{00000000-0005-0000-0000-00007E210000}"/>
    <cellStyle name="Percent 5 2 7 3 2" xfId="8856" xr:uid="{00000000-0005-0000-0000-00007F210000}"/>
    <cellStyle name="Percent 5 2 7 4" xfId="8853" xr:uid="{00000000-0005-0000-0000-000080210000}"/>
    <cellStyle name="Percent 5 2 8" xfId="3115" xr:uid="{00000000-0005-0000-0000-000081210000}"/>
    <cellStyle name="Percent 5 2 8 2" xfId="3116" xr:uid="{00000000-0005-0000-0000-000082210000}"/>
    <cellStyle name="Percent 5 2 8 2 2" xfId="8858" xr:uid="{00000000-0005-0000-0000-000083210000}"/>
    <cellStyle name="Percent 5 2 8 3" xfId="8857" xr:uid="{00000000-0005-0000-0000-000084210000}"/>
    <cellStyle name="Percent 5 2 9" xfId="3117" xr:uid="{00000000-0005-0000-0000-000085210000}"/>
    <cellStyle name="Percent 5 2 9 2" xfId="3118" xr:uid="{00000000-0005-0000-0000-000086210000}"/>
    <cellStyle name="Percent 5 2 9 2 2" xfId="8860" xr:uid="{00000000-0005-0000-0000-000087210000}"/>
    <cellStyle name="Percent 5 2 9 3" xfId="8859" xr:uid="{00000000-0005-0000-0000-000088210000}"/>
    <cellStyle name="Percent 5 3" xfId="3119" xr:uid="{00000000-0005-0000-0000-000089210000}"/>
    <cellStyle name="Percent 5 3 10" xfId="8861" xr:uid="{00000000-0005-0000-0000-00008A210000}"/>
    <cellStyle name="Percent 5 3 2" xfId="3120" xr:uid="{00000000-0005-0000-0000-00008B210000}"/>
    <cellStyle name="Percent 5 3 2 2" xfId="3121" xr:uid="{00000000-0005-0000-0000-00008C210000}"/>
    <cellStyle name="Percent 5 3 2 2 2" xfId="3122" xr:uid="{00000000-0005-0000-0000-00008D210000}"/>
    <cellStyle name="Percent 5 3 2 2 2 2" xfId="8864" xr:uid="{00000000-0005-0000-0000-00008E210000}"/>
    <cellStyle name="Percent 5 3 2 2 3" xfId="8863" xr:uid="{00000000-0005-0000-0000-00008F210000}"/>
    <cellStyle name="Percent 5 3 2 3" xfId="3123" xr:uid="{00000000-0005-0000-0000-000090210000}"/>
    <cellStyle name="Percent 5 3 2 3 2" xfId="8865" xr:uid="{00000000-0005-0000-0000-000091210000}"/>
    <cellStyle name="Percent 5 3 2 4" xfId="8862" xr:uid="{00000000-0005-0000-0000-000092210000}"/>
    <cellStyle name="Percent 5 3 3" xfId="3124" xr:uid="{00000000-0005-0000-0000-000093210000}"/>
    <cellStyle name="Percent 5 3 3 2" xfId="3125" xr:uid="{00000000-0005-0000-0000-000094210000}"/>
    <cellStyle name="Percent 5 3 3 2 2" xfId="3126" xr:uid="{00000000-0005-0000-0000-000095210000}"/>
    <cellStyle name="Percent 5 3 3 2 2 2" xfId="8868" xr:uid="{00000000-0005-0000-0000-000096210000}"/>
    <cellStyle name="Percent 5 3 3 2 3" xfId="8867" xr:uid="{00000000-0005-0000-0000-000097210000}"/>
    <cellStyle name="Percent 5 3 3 3" xfId="3127" xr:uid="{00000000-0005-0000-0000-000098210000}"/>
    <cellStyle name="Percent 5 3 3 3 2" xfId="8869" xr:uid="{00000000-0005-0000-0000-000099210000}"/>
    <cellStyle name="Percent 5 3 3 4" xfId="8866" xr:uid="{00000000-0005-0000-0000-00009A210000}"/>
    <cellStyle name="Percent 5 3 4" xfId="3128" xr:uid="{00000000-0005-0000-0000-00009B210000}"/>
    <cellStyle name="Percent 5 3 4 2" xfId="3129" xr:uid="{00000000-0005-0000-0000-00009C210000}"/>
    <cellStyle name="Percent 5 3 4 2 2" xfId="3130" xr:uid="{00000000-0005-0000-0000-00009D210000}"/>
    <cellStyle name="Percent 5 3 4 2 2 2" xfId="8872" xr:uid="{00000000-0005-0000-0000-00009E210000}"/>
    <cellStyle name="Percent 5 3 4 2 3" xfId="8871" xr:uid="{00000000-0005-0000-0000-00009F210000}"/>
    <cellStyle name="Percent 5 3 4 3" xfId="3131" xr:uid="{00000000-0005-0000-0000-0000A0210000}"/>
    <cellStyle name="Percent 5 3 4 3 2" xfId="8873" xr:uid="{00000000-0005-0000-0000-0000A1210000}"/>
    <cellStyle name="Percent 5 3 4 4" xfId="8870" xr:uid="{00000000-0005-0000-0000-0000A2210000}"/>
    <cellStyle name="Percent 5 3 5" xfId="3132" xr:uid="{00000000-0005-0000-0000-0000A3210000}"/>
    <cellStyle name="Percent 5 3 5 2" xfId="3133" xr:uid="{00000000-0005-0000-0000-0000A4210000}"/>
    <cellStyle name="Percent 5 3 5 2 2" xfId="3134" xr:uid="{00000000-0005-0000-0000-0000A5210000}"/>
    <cellStyle name="Percent 5 3 5 2 2 2" xfId="8876" xr:uid="{00000000-0005-0000-0000-0000A6210000}"/>
    <cellStyle name="Percent 5 3 5 2 3" xfId="8875" xr:uid="{00000000-0005-0000-0000-0000A7210000}"/>
    <cellStyle name="Percent 5 3 5 3" xfId="3135" xr:uid="{00000000-0005-0000-0000-0000A8210000}"/>
    <cellStyle name="Percent 5 3 5 3 2" xfId="8877" xr:uid="{00000000-0005-0000-0000-0000A9210000}"/>
    <cellStyle name="Percent 5 3 5 4" xfId="8874" xr:uid="{00000000-0005-0000-0000-0000AA210000}"/>
    <cellStyle name="Percent 5 3 6" xfId="3136" xr:uid="{00000000-0005-0000-0000-0000AB210000}"/>
    <cellStyle name="Percent 5 3 6 2" xfId="3137" xr:uid="{00000000-0005-0000-0000-0000AC210000}"/>
    <cellStyle name="Percent 5 3 6 2 2" xfId="8879" xr:uid="{00000000-0005-0000-0000-0000AD210000}"/>
    <cellStyle name="Percent 5 3 6 3" xfId="8878" xr:uid="{00000000-0005-0000-0000-0000AE210000}"/>
    <cellStyle name="Percent 5 3 7" xfId="3138" xr:uid="{00000000-0005-0000-0000-0000AF210000}"/>
    <cellStyle name="Percent 5 3 7 2" xfId="3139" xr:uid="{00000000-0005-0000-0000-0000B0210000}"/>
    <cellStyle name="Percent 5 3 7 2 2" xfId="8881" xr:uid="{00000000-0005-0000-0000-0000B1210000}"/>
    <cellStyle name="Percent 5 3 7 3" xfId="8880" xr:uid="{00000000-0005-0000-0000-0000B2210000}"/>
    <cellStyle name="Percent 5 3 8" xfId="3140" xr:uid="{00000000-0005-0000-0000-0000B3210000}"/>
    <cellStyle name="Percent 5 3 8 2" xfId="3141" xr:uid="{00000000-0005-0000-0000-0000B4210000}"/>
    <cellStyle name="Percent 5 3 8 2 2" xfId="8883" xr:uid="{00000000-0005-0000-0000-0000B5210000}"/>
    <cellStyle name="Percent 5 3 8 3" xfId="8882" xr:uid="{00000000-0005-0000-0000-0000B6210000}"/>
    <cellStyle name="Percent 5 3 9" xfId="3142" xr:uid="{00000000-0005-0000-0000-0000B7210000}"/>
    <cellStyle name="Percent 5 3 9 2" xfId="8884" xr:uid="{00000000-0005-0000-0000-0000B8210000}"/>
    <cellStyle name="Percent 5 4" xfId="3143" xr:uid="{00000000-0005-0000-0000-0000B9210000}"/>
    <cellStyle name="Percent 5 4 10" xfId="8885" xr:uid="{00000000-0005-0000-0000-0000BA210000}"/>
    <cellStyle name="Percent 5 4 2" xfId="3144" xr:uid="{00000000-0005-0000-0000-0000BB210000}"/>
    <cellStyle name="Percent 5 4 2 2" xfId="3145" xr:uid="{00000000-0005-0000-0000-0000BC210000}"/>
    <cellStyle name="Percent 5 4 2 2 2" xfId="3146" xr:uid="{00000000-0005-0000-0000-0000BD210000}"/>
    <cellStyle name="Percent 5 4 2 2 2 2" xfId="8888" xr:uid="{00000000-0005-0000-0000-0000BE210000}"/>
    <cellStyle name="Percent 5 4 2 2 3" xfId="8887" xr:uid="{00000000-0005-0000-0000-0000BF210000}"/>
    <cellStyle name="Percent 5 4 2 3" xfId="3147" xr:uid="{00000000-0005-0000-0000-0000C0210000}"/>
    <cellStyle name="Percent 5 4 2 3 2" xfId="8889" xr:uid="{00000000-0005-0000-0000-0000C1210000}"/>
    <cellStyle name="Percent 5 4 2 4" xfId="8886" xr:uid="{00000000-0005-0000-0000-0000C2210000}"/>
    <cellStyle name="Percent 5 4 3" xfId="3148" xr:uid="{00000000-0005-0000-0000-0000C3210000}"/>
    <cellStyle name="Percent 5 4 3 2" xfId="3149" xr:uid="{00000000-0005-0000-0000-0000C4210000}"/>
    <cellStyle name="Percent 5 4 3 2 2" xfId="3150" xr:uid="{00000000-0005-0000-0000-0000C5210000}"/>
    <cellStyle name="Percent 5 4 3 2 2 2" xfId="8892" xr:uid="{00000000-0005-0000-0000-0000C6210000}"/>
    <cellStyle name="Percent 5 4 3 2 3" xfId="8891" xr:uid="{00000000-0005-0000-0000-0000C7210000}"/>
    <cellStyle name="Percent 5 4 3 3" xfId="3151" xr:uid="{00000000-0005-0000-0000-0000C8210000}"/>
    <cellStyle name="Percent 5 4 3 3 2" xfId="8893" xr:uid="{00000000-0005-0000-0000-0000C9210000}"/>
    <cellStyle name="Percent 5 4 3 4" xfId="8890" xr:uid="{00000000-0005-0000-0000-0000CA210000}"/>
    <cellStyle name="Percent 5 4 4" xfId="3152" xr:uid="{00000000-0005-0000-0000-0000CB210000}"/>
    <cellStyle name="Percent 5 4 4 2" xfId="3153" xr:uid="{00000000-0005-0000-0000-0000CC210000}"/>
    <cellStyle name="Percent 5 4 4 2 2" xfId="3154" xr:uid="{00000000-0005-0000-0000-0000CD210000}"/>
    <cellStyle name="Percent 5 4 4 2 2 2" xfId="8896" xr:uid="{00000000-0005-0000-0000-0000CE210000}"/>
    <cellStyle name="Percent 5 4 4 2 3" xfId="8895" xr:uid="{00000000-0005-0000-0000-0000CF210000}"/>
    <cellStyle name="Percent 5 4 4 3" xfId="3155" xr:uid="{00000000-0005-0000-0000-0000D0210000}"/>
    <cellStyle name="Percent 5 4 4 3 2" xfId="8897" xr:uid="{00000000-0005-0000-0000-0000D1210000}"/>
    <cellStyle name="Percent 5 4 4 4" xfId="8894" xr:uid="{00000000-0005-0000-0000-0000D2210000}"/>
    <cellStyle name="Percent 5 4 5" xfId="3156" xr:uid="{00000000-0005-0000-0000-0000D3210000}"/>
    <cellStyle name="Percent 5 4 5 2" xfId="3157" xr:uid="{00000000-0005-0000-0000-0000D4210000}"/>
    <cellStyle name="Percent 5 4 5 2 2" xfId="3158" xr:uid="{00000000-0005-0000-0000-0000D5210000}"/>
    <cellStyle name="Percent 5 4 5 2 2 2" xfId="8900" xr:uid="{00000000-0005-0000-0000-0000D6210000}"/>
    <cellStyle name="Percent 5 4 5 2 3" xfId="8899" xr:uid="{00000000-0005-0000-0000-0000D7210000}"/>
    <cellStyle name="Percent 5 4 5 3" xfId="3159" xr:uid="{00000000-0005-0000-0000-0000D8210000}"/>
    <cellStyle name="Percent 5 4 5 3 2" xfId="8901" xr:uid="{00000000-0005-0000-0000-0000D9210000}"/>
    <cellStyle name="Percent 5 4 5 4" xfId="8898" xr:uid="{00000000-0005-0000-0000-0000DA210000}"/>
    <cellStyle name="Percent 5 4 6" xfId="3160" xr:uid="{00000000-0005-0000-0000-0000DB210000}"/>
    <cellStyle name="Percent 5 4 6 2" xfId="3161" xr:uid="{00000000-0005-0000-0000-0000DC210000}"/>
    <cellStyle name="Percent 5 4 6 2 2" xfId="8903" xr:uid="{00000000-0005-0000-0000-0000DD210000}"/>
    <cellStyle name="Percent 5 4 6 3" xfId="8902" xr:uid="{00000000-0005-0000-0000-0000DE210000}"/>
    <cellStyle name="Percent 5 4 7" xfId="3162" xr:uid="{00000000-0005-0000-0000-0000DF210000}"/>
    <cellStyle name="Percent 5 4 7 2" xfId="3163" xr:uid="{00000000-0005-0000-0000-0000E0210000}"/>
    <cellStyle name="Percent 5 4 7 2 2" xfId="8905" xr:uid="{00000000-0005-0000-0000-0000E1210000}"/>
    <cellStyle name="Percent 5 4 7 3" xfId="8904" xr:uid="{00000000-0005-0000-0000-0000E2210000}"/>
    <cellStyle name="Percent 5 4 8" xfId="3164" xr:uid="{00000000-0005-0000-0000-0000E3210000}"/>
    <cellStyle name="Percent 5 4 8 2" xfId="3165" xr:uid="{00000000-0005-0000-0000-0000E4210000}"/>
    <cellStyle name="Percent 5 4 8 2 2" xfId="8907" xr:uid="{00000000-0005-0000-0000-0000E5210000}"/>
    <cellStyle name="Percent 5 4 8 3" xfId="8906" xr:uid="{00000000-0005-0000-0000-0000E6210000}"/>
    <cellStyle name="Percent 5 4 9" xfId="3166" xr:uid="{00000000-0005-0000-0000-0000E7210000}"/>
    <cellStyle name="Percent 5 4 9 2" xfId="8908" xr:uid="{00000000-0005-0000-0000-0000E8210000}"/>
    <cellStyle name="Percent 5 5" xfId="3167" xr:uid="{00000000-0005-0000-0000-0000E9210000}"/>
    <cellStyle name="Percent 5 5 10" xfId="8909" xr:uid="{00000000-0005-0000-0000-0000EA210000}"/>
    <cellStyle name="Percent 5 5 2" xfId="3168" xr:uid="{00000000-0005-0000-0000-0000EB210000}"/>
    <cellStyle name="Percent 5 5 2 2" xfId="3169" xr:uid="{00000000-0005-0000-0000-0000EC210000}"/>
    <cellStyle name="Percent 5 5 2 2 2" xfId="3170" xr:uid="{00000000-0005-0000-0000-0000ED210000}"/>
    <cellStyle name="Percent 5 5 2 2 2 2" xfId="8912" xr:uid="{00000000-0005-0000-0000-0000EE210000}"/>
    <cellStyle name="Percent 5 5 2 2 3" xfId="8911" xr:uid="{00000000-0005-0000-0000-0000EF210000}"/>
    <cellStyle name="Percent 5 5 2 3" xfId="3171" xr:uid="{00000000-0005-0000-0000-0000F0210000}"/>
    <cellStyle name="Percent 5 5 2 3 2" xfId="8913" xr:uid="{00000000-0005-0000-0000-0000F1210000}"/>
    <cellStyle name="Percent 5 5 2 4" xfId="8910" xr:uid="{00000000-0005-0000-0000-0000F2210000}"/>
    <cellStyle name="Percent 5 5 3" xfId="3172" xr:uid="{00000000-0005-0000-0000-0000F3210000}"/>
    <cellStyle name="Percent 5 5 3 2" xfId="3173" xr:uid="{00000000-0005-0000-0000-0000F4210000}"/>
    <cellStyle name="Percent 5 5 3 2 2" xfId="3174" xr:uid="{00000000-0005-0000-0000-0000F5210000}"/>
    <cellStyle name="Percent 5 5 3 2 2 2" xfId="8916" xr:uid="{00000000-0005-0000-0000-0000F6210000}"/>
    <cellStyle name="Percent 5 5 3 2 3" xfId="8915" xr:uid="{00000000-0005-0000-0000-0000F7210000}"/>
    <cellStyle name="Percent 5 5 3 3" xfId="3175" xr:uid="{00000000-0005-0000-0000-0000F8210000}"/>
    <cellStyle name="Percent 5 5 3 3 2" xfId="8917" xr:uid="{00000000-0005-0000-0000-0000F9210000}"/>
    <cellStyle name="Percent 5 5 3 4" xfId="8914" xr:uid="{00000000-0005-0000-0000-0000FA210000}"/>
    <cellStyle name="Percent 5 5 4" xfId="3176" xr:uid="{00000000-0005-0000-0000-0000FB210000}"/>
    <cellStyle name="Percent 5 5 4 2" xfId="3177" xr:uid="{00000000-0005-0000-0000-0000FC210000}"/>
    <cellStyle name="Percent 5 5 4 2 2" xfId="3178" xr:uid="{00000000-0005-0000-0000-0000FD210000}"/>
    <cellStyle name="Percent 5 5 4 2 2 2" xfId="8920" xr:uid="{00000000-0005-0000-0000-0000FE210000}"/>
    <cellStyle name="Percent 5 5 4 2 3" xfId="8919" xr:uid="{00000000-0005-0000-0000-0000FF210000}"/>
    <cellStyle name="Percent 5 5 4 3" xfId="3179" xr:uid="{00000000-0005-0000-0000-000000220000}"/>
    <cellStyle name="Percent 5 5 4 3 2" xfId="8921" xr:uid="{00000000-0005-0000-0000-000001220000}"/>
    <cellStyle name="Percent 5 5 4 4" xfId="8918" xr:uid="{00000000-0005-0000-0000-000002220000}"/>
    <cellStyle name="Percent 5 5 5" xfId="3180" xr:uid="{00000000-0005-0000-0000-000003220000}"/>
    <cellStyle name="Percent 5 5 5 2" xfId="3181" xr:uid="{00000000-0005-0000-0000-000004220000}"/>
    <cellStyle name="Percent 5 5 5 2 2" xfId="3182" xr:uid="{00000000-0005-0000-0000-000005220000}"/>
    <cellStyle name="Percent 5 5 5 2 2 2" xfId="8924" xr:uid="{00000000-0005-0000-0000-000006220000}"/>
    <cellStyle name="Percent 5 5 5 2 3" xfId="8923" xr:uid="{00000000-0005-0000-0000-000007220000}"/>
    <cellStyle name="Percent 5 5 5 3" xfId="3183" xr:uid="{00000000-0005-0000-0000-000008220000}"/>
    <cellStyle name="Percent 5 5 5 3 2" xfId="8925" xr:uid="{00000000-0005-0000-0000-000009220000}"/>
    <cellStyle name="Percent 5 5 5 4" xfId="8922" xr:uid="{00000000-0005-0000-0000-00000A220000}"/>
    <cellStyle name="Percent 5 5 6" xfId="3184" xr:uid="{00000000-0005-0000-0000-00000B220000}"/>
    <cellStyle name="Percent 5 5 6 2" xfId="3185" xr:uid="{00000000-0005-0000-0000-00000C220000}"/>
    <cellStyle name="Percent 5 5 6 2 2" xfId="8927" xr:uid="{00000000-0005-0000-0000-00000D220000}"/>
    <cellStyle name="Percent 5 5 6 3" xfId="8926" xr:uid="{00000000-0005-0000-0000-00000E220000}"/>
    <cellStyle name="Percent 5 5 7" xfId="3186" xr:uid="{00000000-0005-0000-0000-00000F220000}"/>
    <cellStyle name="Percent 5 5 7 2" xfId="3187" xr:uid="{00000000-0005-0000-0000-000010220000}"/>
    <cellStyle name="Percent 5 5 7 2 2" xfId="8929" xr:uid="{00000000-0005-0000-0000-000011220000}"/>
    <cellStyle name="Percent 5 5 7 3" xfId="8928" xr:uid="{00000000-0005-0000-0000-000012220000}"/>
    <cellStyle name="Percent 5 5 8" xfId="3188" xr:uid="{00000000-0005-0000-0000-000013220000}"/>
    <cellStyle name="Percent 5 5 8 2" xfId="3189" xr:uid="{00000000-0005-0000-0000-000014220000}"/>
    <cellStyle name="Percent 5 5 8 2 2" xfId="8931" xr:uid="{00000000-0005-0000-0000-000015220000}"/>
    <cellStyle name="Percent 5 5 8 3" xfId="8930" xr:uid="{00000000-0005-0000-0000-000016220000}"/>
    <cellStyle name="Percent 5 5 9" xfId="3190" xr:uid="{00000000-0005-0000-0000-000017220000}"/>
    <cellStyle name="Percent 5 5 9 2" xfId="8932" xr:uid="{00000000-0005-0000-0000-000018220000}"/>
    <cellStyle name="Percent 5 6" xfId="3191" xr:uid="{00000000-0005-0000-0000-000019220000}"/>
    <cellStyle name="Percent 5 6 2" xfId="3192" xr:uid="{00000000-0005-0000-0000-00001A220000}"/>
    <cellStyle name="Percent 5 6 2 2" xfId="3193" xr:uid="{00000000-0005-0000-0000-00001B220000}"/>
    <cellStyle name="Percent 5 6 2 2 2" xfId="8935" xr:uid="{00000000-0005-0000-0000-00001C220000}"/>
    <cellStyle name="Percent 5 6 2 3" xfId="8934" xr:uid="{00000000-0005-0000-0000-00001D220000}"/>
    <cellStyle name="Percent 5 6 3" xfId="3194" xr:uid="{00000000-0005-0000-0000-00001E220000}"/>
    <cellStyle name="Percent 5 6 3 2" xfId="8936" xr:uid="{00000000-0005-0000-0000-00001F220000}"/>
    <cellStyle name="Percent 5 6 4" xfId="8933" xr:uid="{00000000-0005-0000-0000-000020220000}"/>
    <cellStyle name="Percent 5 7" xfId="3195" xr:uid="{00000000-0005-0000-0000-000021220000}"/>
    <cellStyle name="Percent 5 7 2" xfId="3196" xr:uid="{00000000-0005-0000-0000-000022220000}"/>
    <cellStyle name="Percent 5 7 2 2" xfId="3197" xr:uid="{00000000-0005-0000-0000-000023220000}"/>
    <cellStyle name="Percent 5 7 2 2 2" xfId="8939" xr:uid="{00000000-0005-0000-0000-000024220000}"/>
    <cellStyle name="Percent 5 7 2 3" xfId="8938" xr:uid="{00000000-0005-0000-0000-000025220000}"/>
    <cellStyle name="Percent 5 7 3" xfId="3198" xr:uid="{00000000-0005-0000-0000-000026220000}"/>
    <cellStyle name="Percent 5 7 3 2" xfId="8940" xr:uid="{00000000-0005-0000-0000-000027220000}"/>
    <cellStyle name="Percent 5 7 4" xfId="8937" xr:uid="{00000000-0005-0000-0000-000028220000}"/>
    <cellStyle name="Percent 5 8" xfId="3199" xr:uid="{00000000-0005-0000-0000-000029220000}"/>
    <cellStyle name="Percent 5 8 2" xfId="3200" xr:uid="{00000000-0005-0000-0000-00002A220000}"/>
    <cellStyle name="Percent 5 8 2 2" xfId="3201" xr:uid="{00000000-0005-0000-0000-00002B220000}"/>
    <cellStyle name="Percent 5 8 2 2 2" xfId="8943" xr:uid="{00000000-0005-0000-0000-00002C220000}"/>
    <cellStyle name="Percent 5 8 2 3" xfId="8942" xr:uid="{00000000-0005-0000-0000-00002D220000}"/>
    <cellStyle name="Percent 5 8 3" xfId="3202" xr:uid="{00000000-0005-0000-0000-00002E220000}"/>
    <cellStyle name="Percent 5 8 3 2" xfId="8944" xr:uid="{00000000-0005-0000-0000-00002F220000}"/>
    <cellStyle name="Percent 5 8 4" xfId="8941" xr:uid="{00000000-0005-0000-0000-000030220000}"/>
    <cellStyle name="Percent 5 9" xfId="3203" xr:uid="{00000000-0005-0000-0000-000031220000}"/>
    <cellStyle name="Percent 5 9 2" xfId="3204" xr:uid="{00000000-0005-0000-0000-000032220000}"/>
    <cellStyle name="Percent 5 9 2 2" xfId="3205" xr:uid="{00000000-0005-0000-0000-000033220000}"/>
    <cellStyle name="Percent 5 9 2 2 2" xfId="8947" xr:uid="{00000000-0005-0000-0000-000034220000}"/>
    <cellStyle name="Percent 5 9 2 3" xfId="8946" xr:uid="{00000000-0005-0000-0000-000035220000}"/>
    <cellStyle name="Percent 5 9 3" xfId="3206" xr:uid="{00000000-0005-0000-0000-000036220000}"/>
    <cellStyle name="Percent 5 9 3 2" xfId="8948" xr:uid="{00000000-0005-0000-0000-000037220000}"/>
    <cellStyle name="Percent 5 9 4" xfId="8945" xr:uid="{00000000-0005-0000-0000-000038220000}"/>
    <cellStyle name="Percent 6" xfId="3207" xr:uid="{00000000-0005-0000-0000-000039220000}"/>
    <cellStyle name="Percent 6 10" xfId="3208" xr:uid="{00000000-0005-0000-0000-00003A220000}"/>
    <cellStyle name="Percent 6 10 2" xfId="3209" xr:uid="{00000000-0005-0000-0000-00003B220000}"/>
    <cellStyle name="Percent 6 10 2 2" xfId="8951" xr:uid="{00000000-0005-0000-0000-00003C220000}"/>
    <cellStyle name="Percent 6 10 3" xfId="8950" xr:uid="{00000000-0005-0000-0000-00003D220000}"/>
    <cellStyle name="Percent 6 11" xfId="3210" xr:uid="{00000000-0005-0000-0000-00003E220000}"/>
    <cellStyle name="Percent 6 11 2" xfId="8952" xr:uid="{00000000-0005-0000-0000-00003F220000}"/>
    <cellStyle name="Percent 6 12" xfId="8949" xr:uid="{00000000-0005-0000-0000-000040220000}"/>
    <cellStyle name="Percent 6 2" xfId="3211" xr:uid="{00000000-0005-0000-0000-000041220000}"/>
    <cellStyle name="Percent 6 2 10" xfId="8953" xr:uid="{00000000-0005-0000-0000-000042220000}"/>
    <cellStyle name="Percent 6 2 2" xfId="3212" xr:uid="{00000000-0005-0000-0000-000043220000}"/>
    <cellStyle name="Percent 6 2 2 2" xfId="3213" xr:uid="{00000000-0005-0000-0000-000044220000}"/>
    <cellStyle name="Percent 6 2 2 2 2" xfId="3214" xr:uid="{00000000-0005-0000-0000-000045220000}"/>
    <cellStyle name="Percent 6 2 2 2 2 2" xfId="8956" xr:uid="{00000000-0005-0000-0000-000046220000}"/>
    <cellStyle name="Percent 6 2 2 2 3" xfId="8955" xr:uid="{00000000-0005-0000-0000-000047220000}"/>
    <cellStyle name="Percent 6 2 2 3" xfId="3215" xr:uid="{00000000-0005-0000-0000-000048220000}"/>
    <cellStyle name="Percent 6 2 2 3 2" xfId="8957" xr:uid="{00000000-0005-0000-0000-000049220000}"/>
    <cellStyle name="Percent 6 2 2 4" xfId="8954" xr:uid="{00000000-0005-0000-0000-00004A220000}"/>
    <cellStyle name="Percent 6 2 3" xfId="3216" xr:uid="{00000000-0005-0000-0000-00004B220000}"/>
    <cellStyle name="Percent 6 2 3 2" xfId="3217" xr:uid="{00000000-0005-0000-0000-00004C220000}"/>
    <cellStyle name="Percent 6 2 3 2 2" xfId="3218" xr:uid="{00000000-0005-0000-0000-00004D220000}"/>
    <cellStyle name="Percent 6 2 3 2 2 2" xfId="8960" xr:uid="{00000000-0005-0000-0000-00004E220000}"/>
    <cellStyle name="Percent 6 2 3 2 3" xfId="8959" xr:uid="{00000000-0005-0000-0000-00004F220000}"/>
    <cellStyle name="Percent 6 2 3 3" xfId="3219" xr:uid="{00000000-0005-0000-0000-000050220000}"/>
    <cellStyle name="Percent 6 2 3 3 2" xfId="8961" xr:uid="{00000000-0005-0000-0000-000051220000}"/>
    <cellStyle name="Percent 6 2 3 4" xfId="8958" xr:uid="{00000000-0005-0000-0000-000052220000}"/>
    <cellStyle name="Percent 6 2 4" xfId="3220" xr:uid="{00000000-0005-0000-0000-000053220000}"/>
    <cellStyle name="Percent 6 2 4 2" xfId="3221" xr:uid="{00000000-0005-0000-0000-000054220000}"/>
    <cellStyle name="Percent 6 2 4 2 2" xfId="3222" xr:uid="{00000000-0005-0000-0000-000055220000}"/>
    <cellStyle name="Percent 6 2 4 2 2 2" xfId="8964" xr:uid="{00000000-0005-0000-0000-000056220000}"/>
    <cellStyle name="Percent 6 2 4 2 3" xfId="8963" xr:uid="{00000000-0005-0000-0000-000057220000}"/>
    <cellStyle name="Percent 6 2 4 3" xfId="3223" xr:uid="{00000000-0005-0000-0000-000058220000}"/>
    <cellStyle name="Percent 6 2 4 3 2" xfId="8965" xr:uid="{00000000-0005-0000-0000-000059220000}"/>
    <cellStyle name="Percent 6 2 4 4" xfId="8962" xr:uid="{00000000-0005-0000-0000-00005A220000}"/>
    <cellStyle name="Percent 6 2 5" xfId="3224" xr:uid="{00000000-0005-0000-0000-00005B220000}"/>
    <cellStyle name="Percent 6 2 5 2" xfId="3225" xr:uid="{00000000-0005-0000-0000-00005C220000}"/>
    <cellStyle name="Percent 6 2 5 2 2" xfId="3226" xr:uid="{00000000-0005-0000-0000-00005D220000}"/>
    <cellStyle name="Percent 6 2 5 2 2 2" xfId="8968" xr:uid="{00000000-0005-0000-0000-00005E220000}"/>
    <cellStyle name="Percent 6 2 5 2 3" xfId="8967" xr:uid="{00000000-0005-0000-0000-00005F220000}"/>
    <cellStyle name="Percent 6 2 5 3" xfId="3227" xr:uid="{00000000-0005-0000-0000-000060220000}"/>
    <cellStyle name="Percent 6 2 5 3 2" xfId="8969" xr:uid="{00000000-0005-0000-0000-000061220000}"/>
    <cellStyle name="Percent 6 2 5 4" xfId="8966" xr:uid="{00000000-0005-0000-0000-000062220000}"/>
    <cellStyle name="Percent 6 2 6" xfId="3228" xr:uid="{00000000-0005-0000-0000-000063220000}"/>
    <cellStyle name="Percent 6 2 6 2" xfId="3229" xr:uid="{00000000-0005-0000-0000-000064220000}"/>
    <cellStyle name="Percent 6 2 6 2 2" xfId="8971" xr:uid="{00000000-0005-0000-0000-000065220000}"/>
    <cellStyle name="Percent 6 2 6 3" xfId="8970" xr:uid="{00000000-0005-0000-0000-000066220000}"/>
    <cellStyle name="Percent 6 2 7" xfId="3230" xr:uid="{00000000-0005-0000-0000-000067220000}"/>
    <cellStyle name="Percent 6 2 7 2" xfId="3231" xr:uid="{00000000-0005-0000-0000-000068220000}"/>
    <cellStyle name="Percent 6 2 7 2 2" xfId="8973" xr:uid="{00000000-0005-0000-0000-000069220000}"/>
    <cellStyle name="Percent 6 2 7 3" xfId="8972" xr:uid="{00000000-0005-0000-0000-00006A220000}"/>
    <cellStyle name="Percent 6 2 8" xfId="3232" xr:uid="{00000000-0005-0000-0000-00006B220000}"/>
    <cellStyle name="Percent 6 2 8 2" xfId="3233" xr:uid="{00000000-0005-0000-0000-00006C220000}"/>
    <cellStyle name="Percent 6 2 8 2 2" xfId="8975" xr:uid="{00000000-0005-0000-0000-00006D220000}"/>
    <cellStyle name="Percent 6 2 8 3" xfId="8974" xr:uid="{00000000-0005-0000-0000-00006E220000}"/>
    <cellStyle name="Percent 6 2 9" xfId="3234" xr:uid="{00000000-0005-0000-0000-00006F220000}"/>
    <cellStyle name="Percent 6 2 9 2" xfId="8976" xr:uid="{00000000-0005-0000-0000-000070220000}"/>
    <cellStyle name="Percent 6 3" xfId="3235" xr:uid="{00000000-0005-0000-0000-000071220000}"/>
    <cellStyle name="Percent 6 3 10" xfId="8977" xr:uid="{00000000-0005-0000-0000-000072220000}"/>
    <cellStyle name="Percent 6 3 2" xfId="3236" xr:uid="{00000000-0005-0000-0000-000073220000}"/>
    <cellStyle name="Percent 6 3 2 2" xfId="3237" xr:uid="{00000000-0005-0000-0000-000074220000}"/>
    <cellStyle name="Percent 6 3 2 2 2" xfId="3238" xr:uid="{00000000-0005-0000-0000-000075220000}"/>
    <cellStyle name="Percent 6 3 2 2 2 2" xfId="8980" xr:uid="{00000000-0005-0000-0000-000076220000}"/>
    <cellStyle name="Percent 6 3 2 2 3" xfId="8979" xr:uid="{00000000-0005-0000-0000-000077220000}"/>
    <cellStyle name="Percent 6 3 2 3" xfId="3239" xr:uid="{00000000-0005-0000-0000-000078220000}"/>
    <cellStyle name="Percent 6 3 2 3 2" xfId="8981" xr:uid="{00000000-0005-0000-0000-000079220000}"/>
    <cellStyle name="Percent 6 3 2 4" xfId="8978" xr:uid="{00000000-0005-0000-0000-00007A220000}"/>
    <cellStyle name="Percent 6 3 3" xfId="3240" xr:uid="{00000000-0005-0000-0000-00007B220000}"/>
    <cellStyle name="Percent 6 3 3 2" xfId="3241" xr:uid="{00000000-0005-0000-0000-00007C220000}"/>
    <cellStyle name="Percent 6 3 3 2 2" xfId="3242" xr:uid="{00000000-0005-0000-0000-00007D220000}"/>
    <cellStyle name="Percent 6 3 3 2 2 2" xfId="8984" xr:uid="{00000000-0005-0000-0000-00007E220000}"/>
    <cellStyle name="Percent 6 3 3 2 3" xfId="8983" xr:uid="{00000000-0005-0000-0000-00007F220000}"/>
    <cellStyle name="Percent 6 3 3 3" xfId="3243" xr:uid="{00000000-0005-0000-0000-000080220000}"/>
    <cellStyle name="Percent 6 3 3 3 2" xfId="8985" xr:uid="{00000000-0005-0000-0000-000081220000}"/>
    <cellStyle name="Percent 6 3 3 4" xfId="8982" xr:uid="{00000000-0005-0000-0000-000082220000}"/>
    <cellStyle name="Percent 6 3 4" xfId="3244" xr:uid="{00000000-0005-0000-0000-000083220000}"/>
    <cellStyle name="Percent 6 3 4 2" xfId="3245" xr:uid="{00000000-0005-0000-0000-000084220000}"/>
    <cellStyle name="Percent 6 3 4 2 2" xfId="3246" xr:uid="{00000000-0005-0000-0000-000085220000}"/>
    <cellStyle name="Percent 6 3 4 2 2 2" xfId="8988" xr:uid="{00000000-0005-0000-0000-000086220000}"/>
    <cellStyle name="Percent 6 3 4 2 3" xfId="8987" xr:uid="{00000000-0005-0000-0000-000087220000}"/>
    <cellStyle name="Percent 6 3 4 3" xfId="3247" xr:uid="{00000000-0005-0000-0000-000088220000}"/>
    <cellStyle name="Percent 6 3 4 3 2" xfId="8989" xr:uid="{00000000-0005-0000-0000-000089220000}"/>
    <cellStyle name="Percent 6 3 4 4" xfId="8986" xr:uid="{00000000-0005-0000-0000-00008A220000}"/>
    <cellStyle name="Percent 6 3 5" xfId="3248" xr:uid="{00000000-0005-0000-0000-00008B220000}"/>
    <cellStyle name="Percent 6 3 5 2" xfId="3249" xr:uid="{00000000-0005-0000-0000-00008C220000}"/>
    <cellStyle name="Percent 6 3 5 2 2" xfId="3250" xr:uid="{00000000-0005-0000-0000-00008D220000}"/>
    <cellStyle name="Percent 6 3 5 2 2 2" xfId="8992" xr:uid="{00000000-0005-0000-0000-00008E220000}"/>
    <cellStyle name="Percent 6 3 5 2 3" xfId="8991" xr:uid="{00000000-0005-0000-0000-00008F220000}"/>
    <cellStyle name="Percent 6 3 5 3" xfId="3251" xr:uid="{00000000-0005-0000-0000-000090220000}"/>
    <cellStyle name="Percent 6 3 5 3 2" xfId="8993" xr:uid="{00000000-0005-0000-0000-000091220000}"/>
    <cellStyle name="Percent 6 3 5 4" xfId="8990" xr:uid="{00000000-0005-0000-0000-000092220000}"/>
    <cellStyle name="Percent 6 3 6" xfId="3252" xr:uid="{00000000-0005-0000-0000-000093220000}"/>
    <cellStyle name="Percent 6 3 6 2" xfId="3253" xr:uid="{00000000-0005-0000-0000-000094220000}"/>
    <cellStyle name="Percent 6 3 6 2 2" xfId="8995" xr:uid="{00000000-0005-0000-0000-000095220000}"/>
    <cellStyle name="Percent 6 3 6 3" xfId="8994" xr:uid="{00000000-0005-0000-0000-000096220000}"/>
    <cellStyle name="Percent 6 3 7" xfId="3254" xr:uid="{00000000-0005-0000-0000-000097220000}"/>
    <cellStyle name="Percent 6 3 7 2" xfId="3255" xr:uid="{00000000-0005-0000-0000-000098220000}"/>
    <cellStyle name="Percent 6 3 7 2 2" xfId="8997" xr:uid="{00000000-0005-0000-0000-000099220000}"/>
    <cellStyle name="Percent 6 3 7 3" xfId="8996" xr:uid="{00000000-0005-0000-0000-00009A220000}"/>
    <cellStyle name="Percent 6 3 8" xfId="3256" xr:uid="{00000000-0005-0000-0000-00009B220000}"/>
    <cellStyle name="Percent 6 3 8 2" xfId="3257" xr:uid="{00000000-0005-0000-0000-00009C220000}"/>
    <cellStyle name="Percent 6 3 8 2 2" xfId="8999" xr:uid="{00000000-0005-0000-0000-00009D220000}"/>
    <cellStyle name="Percent 6 3 8 3" xfId="8998" xr:uid="{00000000-0005-0000-0000-00009E220000}"/>
    <cellStyle name="Percent 6 3 9" xfId="3258" xr:uid="{00000000-0005-0000-0000-00009F220000}"/>
    <cellStyle name="Percent 6 3 9 2" xfId="9000" xr:uid="{00000000-0005-0000-0000-0000A0220000}"/>
    <cellStyle name="Percent 6 4" xfId="3259" xr:uid="{00000000-0005-0000-0000-0000A1220000}"/>
    <cellStyle name="Percent 6 4 2" xfId="3260" xr:uid="{00000000-0005-0000-0000-0000A2220000}"/>
    <cellStyle name="Percent 6 4 2 2" xfId="3261" xr:uid="{00000000-0005-0000-0000-0000A3220000}"/>
    <cellStyle name="Percent 6 4 2 2 2" xfId="9003" xr:uid="{00000000-0005-0000-0000-0000A4220000}"/>
    <cellStyle name="Percent 6 4 2 3" xfId="9002" xr:uid="{00000000-0005-0000-0000-0000A5220000}"/>
    <cellStyle name="Percent 6 4 3" xfId="3262" xr:uid="{00000000-0005-0000-0000-0000A6220000}"/>
    <cellStyle name="Percent 6 4 3 2" xfId="9004" xr:uid="{00000000-0005-0000-0000-0000A7220000}"/>
    <cellStyle name="Percent 6 4 4" xfId="9001" xr:uid="{00000000-0005-0000-0000-0000A8220000}"/>
    <cellStyle name="Percent 6 5" xfId="3263" xr:uid="{00000000-0005-0000-0000-0000A9220000}"/>
    <cellStyle name="Percent 6 5 2" xfId="3264" xr:uid="{00000000-0005-0000-0000-0000AA220000}"/>
    <cellStyle name="Percent 6 5 2 2" xfId="3265" xr:uid="{00000000-0005-0000-0000-0000AB220000}"/>
    <cellStyle name="Percent 6 5 2 2 2" xfId="9007" xr:uid="{00000000-0005-0000-0000-0000AC220000}"/>
    <cellStyle name="Percent 6 5 2 3" xfId="9006" xr:uid="{00000000-0005-0000-0000-0000AD220000}"/>
    <cellStyle name="Percent 6 5 3" xfId="3266" xr:uid="{00000000-0005-0000-0000-0000AE220000}"/>
    <cellStyle name="Percent 6 5 3 2" xfId="9008" xr:uid="{00000000-0005-0000-0000-0000AF220000}"/>
    <cellStyle name="Percent 6 5 4" xfId="9005" xr:uid="{00000000-0005-0000-0000-0000B0220000}"/>
    <cellStyle name="Percent 6 6" xfId="3267" xr:uid="{00000000-0005-0000-0000-0000B1220000}"/>
    <cellStyle name="Percent 6 6 2" xfId="3268" xr:uid="{00000000-0005-0000-0000-0000B2220000}"/>
    <cellStyle name="Percent 6 6 2 2" xfId="3269" xr:uid="{00000000-0005-0000-0000-0000B3220000}"/>
    <cellStyle name="Percent 6 6 2 2 2" xfId="9011" xr:uid="{00000000-0005-0000-0000-0000B4220000}"/>
    <cellStyle name="Percent 6 6 2 3" xfId="9010" xr:uid="{00000000-0005-0000-0000-0000B5220000}"/>
    <cellStyle name="Percent 6 6 3" xfId="3270" xr:uid="{00000000-0005-0000-0000-0000B6220000}"/>
    <cellStyle name="Percent 6 6 3 2" xfId="9012" xr:uid="{00000000-0005-0000-0000-0000B7220000}"/>
    <cellStyle name="Percent 6 6 4" xfId="9009" xr:uid="{00000000-0005-0000-0000-0000B8220000}"/>
    <cellStyle name="Percent 6 7" xfId="3271" xr:uid="{00000000-0005-0000-0000-0000B9220000}"/>
    <cellStyle name="Percent 6 7 2" xfId="3272" xr:uid="{00000000-0005-0000-0000-0000BA220000}"/>
    <cellStyle name="Percent 6 7 2 2" xfId="3273" xr:uid="{00000000-0005-0000-0000-0000BB220000}"/>
    <cellStyle name="Percent 6 7 2 2 2" xfId="9015" xr:uid="{00000000-0005-0000-0000-0000BC220000}"/>
    <cellStyle name="Percent 6 7 2 3" xfId="9014" xr:uid="{00000000-0005-0000-0000-0000BD220000}"/>
    <cellStyle name="Percent 6 7 3" xfId="3274" xr:uid="{00000000-0005-0000-0000-0000BE220000}"/>
    <cellStyle name="Percent 6 7 3 2" xfId="9016" xr:uid="{00000000-0005-0000-0000-0000BF220000}"/>
    <cellStyle name="Percent 6 7 4" xfId="9013" xr:uid="{00000000-0005-0000-0000-0000C0220000}"/>
    <cellStyle name="Percent 6 8" xfId="3275" xr:uid="{00000000-0005-0000-0000-0000C1220000}"/>
    <cellStyle name="Percent 6 8 2" xfId="3276" xr:uid="{00000000-0005-0000-0000-0000C2220000}"/>
    <cellStyle name="Percent 6 8 2 2" xfId="9018" xr:uid="{00000000-0005-0000-0000-0000C3220000}"/>
    <cellStyle name="Percent 6 8 3" xfId="9017" xr:uid="{00000000-0005-0000-0000-0000C4220000}"/>
    <cellStyle name="Percent 6 9" xfId="3277" xr:uid="{00000000-0005-0000-0000-0000C5220000}"/>
    <cellStyle name="Percent 6 9 2" xfId="3278" xr:uid="{00000000-0005-0000-0000-0000C6220000}"/>
    <cellStyle name="Percent 6 9 2 2" xfId="9020" xr:uid="{00000000-0005-0000-0000-0000C7220000}"/>
    <cellStyle name="Percent 6 9 3" xfId="9019" xr:uid="{00000000-0005-0000-0000-0000C8220000}"/>
    <cellStyle name="Percent 7" xfId="3279" xr:uid="{00000000-0005-0000-0000-0000C9220000}"/>
    <cellStyle name="Percent 8" xfId="3280" xr:uid="{00000000-0005-0000-0000-0000CA220000}"/>
    <cellStyle name="Percent 8 10" xfId="9021" xr:uid="{00000000-0005-0000-0000-0000CB220000}"/>
    <cellStyle name="Percent 8 2" xfId="3281" xr:uid="{00000000-0005-0000-0000-0000CC220000}"/>
    <cellStyle name="Percent 8 2 2" xfId="3282" xr:uid="{00000000-0005-0000-0000-0000CD220000}"/>
    <cellStyle name="Percent 8 2 2 2" xfId="3283" xr:uid="{00000000-0005-0000-0000-0000CE220000}"/>
    <cellStyle name="Percent 8 2 2 2 2" xfId="9024" xr:uid="{00000000-0005-0000-0000-0000CF220000}"/>
    <cellStyle name="Percent 8 2 2 3" xfId="9023" xr:uid="{00000000-0005-0000-0000-0000D0220000}"/>
    <cellStyle name="Percent 8 2 3" xfId="3284" xr:uid="{00000000-0005-0000-0000-0000D1220000}"/>
    <cellStyle name="Percent 8 2 3 2" xfId="9025" xr:uid="{00000000-0005-0000-0000-0000D2220000}"/>
    <cellStyle name="Percent 8 2 4" xfId="9022" xr:uid="{00000000-0005-0000-0000-0000D3220000}"/>
    <cellStyle name="Percent 8 3" xfId="3285" xr:uid="{00000000-0005-0000-0000-0000D4220000}"/>
    <cellStyle name="Percent 8 3 2" xfId="3286" xr:uid="{00000000-0005-0000-0000-0000D5220000}"/>
    <cellStyle name="Percent 8 3 2 2" xfId="3287" xr:uid="{00000000-0005-0000-0000-0000D6220000}"/>
    <cellStyle name="Percent 8 3 2 2 2" xfId="9028" xr:uid="{00000000-0005-0000-0000-0000D7220000}"/>
    <cellStyle name="Percent 8 3 2 3" xfId="9027" xr:uid="{00000000-0005-0000-0000-0000D8220000}"/>
    <cellStyle name="Percent 8 3 3" xfId="3288" xr:uid="{00000000-0005-0000-0000-0000D9220000}"/>
    <cellStyle name="Percent 8 3 3 2" xfId="9029" xr:uid="{00000000-0005-0000-0000-0000DA220000}"/>
    <cellStyle name="Percent 8 3 4" xfId="9026" xr:uid="{00000000-0005-0000-0000-0000DB220000}"/>
    <cellStyle name="Percent 8 4" xfId="3289" xr:uid="{00000000-0005-0000-0000-0000DC220000}"/>
    <cellStyle name="Percent 8 4 2" xfId="3290" xr:uid="{00000000-0005-0000-0000-0000DD220000}"/>
    <cellStyle name="Percent 8 4 2 2" xfId="3291" xr:uid="{00000000-0005-0000-0000-0000DE220000}"/>
    <cellStyle name="Percent 8 4 2 2 2" xfId="9032" xr:uid="{00000000-0005-0000-0000-0000DF220000}"/>
    <cellStyle name="Percent 8 4 2 3" xfId="9031" xr:uid="{00000000-0005-0000-0000-0000E0220000}"/>
    <cellStyle name="Percent 8 4 3" xfId="3292" xr:uid="{00000000-0005-0000-0000-0000E1220000}"/>
    <cellStyle name="Percent 8 4 3 2" xfId="9033" xr:uid="{00000000-0005-0000-0000-0000E2220000}"/>
    <cellStyle name="Percent 8 4 4" xfId="9030" xr:uid="{00000000-0005-0000-0000-0000E3220000}"/>
    <cellStyle name="Percent 8 5" xfId="3293" xr:uid="{00000000-0005-0000-0000-0000E4220000}"/>
    <cellStyle name="Percent 8 5 2" xfId="3294" xr:uid="{00000000-0005-0000-0000-0000E5220000}"/>
    <cellStyle name="Percent 8 5 2 2" xfId="3295" xr:uid="{00000000-0005-0000-0000-0000E6220000}"/>
    <cellStyle name="Percent 8 5 2 2 2" xfId="9036" xr:uid="{00000000-0005-0000-0000-0000E7220000}"/>
    <cellStyle name="Percent 8 5 2 3" xfId="9035" xr:uid="{00000000-0005-0000-0000-0000E8220000}"/>
    <cellStyle name="Percent 8 5 3" xfId="3296" xr:uid="{00000000-0005-0000-0000-0000E9220000}"/>
    <cellStyle name="Percent 8 5 3 2" xfId="9037" xr:uid="{00000000-0005-0000-0000-0000EA220000}"/>
    <cellStyle name="Percent 8 5 4" xfId="9034" xr:uid="{00000000-0005-0000-0000-0000EB220000}"/>
    <cellStyle name="Percent 8 6" xfId="3297" xr:uid="{00000000-0005-0000-0000-0000EC220000}"/>
    <cellStyle name="Percent 8 6 2" xfId="3298" xr:uid="{00000000-0005-0000-0000-0000ED220000}"/>
    <cellStyle name="Percent 8 6 2 2" xfId="9039" xr:uid="{00000000-0005-0000-0000-0000EE220000}"/>
    <cellStyle name="Percent 8 6 3" xfId="9038" xr:uid="{00000000-0005-0000-0000-0000EF220000}"/>
    <cellStyle name="Percent 8 7" xfId="3299" xr:uid="{00000000-0005-0000-0000-0000F0220000}"/>
    <cellStyle name="Percent 8 7 2" xfId="3300" xr:uid="{00000000-0005-0000-0000-0000F1220000}"/>
    <cellStyle name="Percent 8 7 2 2" xfId="9041" xr:uid="{00000000-0005-0000-0000-0000F2220000}"/>
    <cellStyle name="Percent 8 7 3" xfId="9040" xr:uid="{00000000-0005-0000-0000-0000F3220000}"/>
    <cellStyle name="Percent 8 8" xfId="3301" xr:uid="{00000000-0005-0000-0000-0000F4220000}"/>
    <cellStyle name="Percent 8 8 2" xfId="3302" xr:uid="{00000000-0005-0000-0000-0000F5220000}"/>
    <cellStyle name="Percent 8 8 2 2" xfId="9043" xr:uid="{00000000-0005-0000-0000-0000F6220000}"/>
    <cellStyle name="Percent 8 8 3" xfId="9042" xr:uid="{00000000-0005-0000-0000-0000F7220000}"/>
    <cellStyle name="Percent 8 9" xfId="3303" xr:uid="{00000000-0005-0000-0000-0000F8220000}"/>
    <cellStyle name="Percent 8 9 2" xfId="9044" xr:uid="{00000000-0005-0000-0000-0000F9220000}"/>
    <cellStyle name="Percent 9" xfId="3304" xr:uid="{00000000-0005-0000-0000-0000FA220000}"/>
    <cellStyle name="Style 1" xfId="3305" xr:uid="{00000000-0005-0000-0000-0000FB220000}"/>
    <cellStyle name="Style 2" xfId="3306" xr:uid="{00000000-0005-0000-0000-0000FC220000}"/>
    <cellStyle name="Title 2" xfId="3307" xr:uid="{00000000-0005-0000-0000-0000FD220000}"/>
    <cellStyle name="Title 3" xfId="9046" xr:uid="{00000000-0005-0000-0000-0000FE220000}"/>
    <cellStyle name="Title 4" xfId="3860" xr:uid="{00000000-0005-0000-0000-0000FF220000}"/>
    <cellStyle name="Total" xfId="3806" builtinId="25" customBuiltin="1"/>
    <cellStyle name="Total 2" xfId="3308" xr:uid="{00000000-0005-0000-0000-000001230000}"/>
    <cellStyle name="Total 2 10" xfId="3705" xr:uid="{00000000-0005-0000-0000-000002230000}"/>
    <cellStyle name="Total 2 10 2" xfId="5638" xr:uid="{00000000-0005-0000-0000-000003230000}"/>
    <cellStyle name="Total 2 11" xfId="3724" xr:uid="{00000000-0005-0000-0000-000004230000}"/>
    <cellStyle name="Total 2 12" xfId="3733" xr:uid="{00000000-0005-0000-0000-000005230000}"/>
    <cellStyle name="Total 2 13" xfId="3717" xr:uid="{00000000-0005-0000-0000-000006230000}"/>
    <cellStyle name="Total 2 14" xfId="3748" xr:uid="{00000000-0005-0000-0000-000007230000}"/>
    <cellStyle name="Total 2 15" xfId="3702" xr:uid="{00000000-0005-0000-0000-000008230000}"/>
    <cellStyle name="Total 2 16" xfId="3756" xr:uid="{00000000-0005-0000-0000-000009230000}"/>
    <cellStyle name="Total 2 17" xfId="3728" xr:uid="{00000000-0005-0000-0000-00000A230000}"/>
    <cellStyle name="Total 2 18" xfId="3781" xr:uid="{00000000-0005-0000-0000-00000B230000}"/>
    <cellStyle name="Total 2 19" xfId="3785" xr:uid="{00000000-0005-0000-0000-00000C230000}"/>
    <cellStyle name="Total 2 2" xfId="3309" xr:uid="{00000000-0005-0000-0000-00000D230000}"/>
    <cellStyle name="Total 2 2 10" xfId="3718" xr:uid="{00000000-0005-0000-0000-00000E230000}"/>
    <cellStyle name="Total 2 2 11" xfId="3749" xr:uid="{00000000-0005-0000-0000-00000F230000}"/>
    <cellStyle name="Total 2 2 12" xfId="3703" xr:uid="{00000000-0005-0000-0000-000010230000}"/>
    <cellStyle name="Total 2 2 13" xfId="3757" xr:uid="{00000000-0005-0000-0000-000011230000}"/>
    <cellStyle name="Total 2 2 14" xfId="3766" xr:uid="{00000000-0005-0000-0000-000012230000}"/>
    <cellStyle name="Total 2 2 15" xfId="3782" xr:uid="{00000000-0005-0000-0000-000013230000}"/>
    <cellStyle name="Total 2 2 16" xfId="3786" xr:uid="{00000000-0005-0000-0000-000014230000}"/>
    <cellStyle name="Total 2 2 17" xfId="3790" xr:uid="{00000000-0005-0000-0000-000015230000}"/>
    <cellStyle name="Total 2 2 2" xfId="3636" xr:uid="{00000000-0005-0000-0000-000016230000}"/>
    <cellStyle name="Total 2 2 2 2" xfId="5692" xr:uid="{00000000-0005-0000-0000-000017230000}"/>
    <cellStyle name="Total 2 2 2 3" xfId="5476" xr:uid="{00000000-0005-0000-0000-000018230000}"/>
    <cellStyle name="Total 2 2 3" xfId="3631" xr:uid="{00000000-0005-0000-0000-000019230000}"/>
    <cellStyle name="Total 2 2 3 2" xfId="5697" xr:uid="{00000000-0005-0000-0000-00001A230000}"/>
    <cellStyle name="Total 2 2 3 3" xfId="5481" xr:uid="{00000000-0005-0000-0000-00001B230000}"/>
    <cellStyle name="Total 2 2 4" xfId="3662" xr:uid="{00000000-0005-0000-0000-00001C230000}"/>
    <cellStyle name="Total 2 2 4 2" xfId="5819" xr:uid="{00000000-0005-0000-0000-00001D230000}"/>
    <cellStyle name="Total 2 2 4 3" xfId="5641" xr:uid="{00000000-0005-0000-0000-00001E230000}"/>
    <cellStyle name="Total 2 2 5" xfId="3654" xr:uid="{00000000-0005-0000-0000-00001F230000}"/>
    <cellStyle name="Total 2 2 5 2" xfId="5828" xr:uid="{00000000-0005-0000-0000-000020230000}"/>
    <cellStyle name="Total 2 2 5 3" xfId="5650" xr:uid="{00000000-0005-0000-0000-000021230000}"/>
    <cellStyle name="Total 2 2 6" xfId="3687" xr:uid="{00000000-0005-0000-0000-000022230000}"/>
    <cellStyle name="Total 2 2 6 2" xfId="5832" xr:uid="{00000000-0005-0000-0000-000023230000}"/>
    <cellStyle name="Total 2 2 6 3" xfId="5656" xr:uid="{00000000-0005-0000-0000-000024230000}"/>
    <cellStyle name="Total 2 2 7" xfId="3706" xr:uid="{00000000-0005-0000-0000-000025230000}"/>
    <cellStyle name="Total 2 2 7 2" xfId="5639" xr:uid="{00000000-0005-0000-0000-000026230000}"/>
    <cellStyle name="Total 2 2 8" xfId="3725" xr:uid="{00000000-0005-0000-0000-000027230000}"/>
    <cellStyle name="Total 2 2 9" xfId="3734" xr:uid="{00000000-0005-0000-0000-000028230000}"/>
    <cellStyle name="Total 2 20" xfId="3789" xr:uid="{00000000-0005-0000-0000-000029230000}"/>
    <cellStyle name="Total 2 3" xfId="3310" xr:uid="{00000000-0005-0000-0000-00002A230000}"/>
    <cellStyle name="Total 2 3 10" xfId="3719" xr:uid="{00000000-0005-0000-0000-00002B230000}"/>
    <cellStyle name="Total 2 3 11" xfId="3750" xr:uid="{00000000-0005-0000-0000-00002C230000}"/>
    <cellStyle name="Total 2 3 12" xfId="3704" xr:uid="{00000000-0005-0000-0000-00002D230000}"/>
    <cellStyle name="Total 2 3 13" xfId="3758" xr:uid="{00000000-0005-0000-0000-00002E230000}"/>
    <cellStyle name="Total 2 3 14" xfId="3681" xr:uid="{00000000-0005-0000-0000-00002F230000}"/>
    <cellStyle name="Total 2 3 15" xfId="3783" xr:uid="{00000000-0005-0000-0000-000030230000}"/>
    <cellStyle name="Total 2 3 16" xfId="3787" xr:uid="{00000000-0005-0000-0000-000031230000}"/>
    <cellStyle name="Total 2 3 17" xfId="3791" xr:uid="{00000000-0005-0000-0000-000032230000}"/>
    <cellStyle name="Total 2 3 2" xfId="3637" xr:uid="{00000000-0005-0000-0000-000033230000}"/>
    <cellStyle name="Total 2 3 2 2" xfId="5693" xr:uid="{00000000-0005-0000-0000-000034230000}"/>
    <cellStyle name="Total 2 3 2 3" xfId="5477" xr:uid="{00000000-0005-0000-0000-000035230000}"/>
    <cellStyle name="Total 2 3 3" xfId="3632" xr:uid="{00000000-0005-0000-0000-000036230000}"/>
    <cellStyle name="Total 2 3 3 2" xfId="5696" xr:uid="{00000000-0005-0000-0000-000037230000}"/>
    <cellStyle name="Total 2 3 3 3" xfId="5480" xr:uid="{00000000-0005-0000-0000-000038230000}"/>
    <cellStyle name="Total 2 3 4" xfId="3663" xr:uid="{00000000-0005-0000-0000-000039230000}"/>
    <cellStyle name="Total 2 3 4 2" xfId="5820" xr:uid="{00000000-0005-0000-0000-00003A230000}"/>
    <cellStyle name="Total 2 3 4 3" xfId="5642" xr:uid="{00000000-0005-0000-0000-00003B230000}"/>
    <cellStyle name="Total 2 3 5" xfId="3655" xr:uid="{00000000-0005-0000-0000-00003C230000}"/>
    <cellStyle name="Total 2 3 5 2" xfId="5829" xr:uid="{00000000-0005-0000-0000-00003D230000}"/>
    <cellStyle name="Total 2 3 5 3" xfId="5651" xr:uid="{00000000-0005-0000-0000-00003E230000}"/>
    <cellStyle name="Total 2 3 6" xfId="3688" xr:uid="{00000000-0005-0000-0000-00003F230000}"/>
    <cellStyle name="Total 2 3 6 2" xfId="5833" xr:uid="{00000000-0005-0000-0000-000040230000}"/>
    <cellStyle name="Total 2 3 6 3" xfId="5657" xr:uid="{00000000-0005-0000-0000-000041230000}"/>
    <cellStyle name="Total 2 3 7" xfId="3707" xr:uid="{00000000-0005-0000-0000-000042230000}"/>
    <cellStyle name="Total 2 3 7 2" xfId="5653" xr:uid="{00000000-0005-0000-0000-000043230000}"/>
    <cellStyle name="Total 2 3 8" xfId="3726" xr:uid="{00000000-0005-0000-0000-000044230000}"/>
    <cellStyle name="Total 2 3 9" xfId="3735" xr:uid="{00000000-0005-0000-0000-000045230000}"/>
    <cellStyle name="Total 2 4" xfId="3311" xr:uid="{00000000-0005-0000-0000-000046230000}"/>
    <cellStyle name="Total 2 4 10" xfId="3720" xr:uid="{00000000-0005-0000-0000-000047230000}"/>
    <cellStyle name="Total 2 4 11" xfId="3751" xr:uid="{00000000-0005-0000-0000-000048230000}"/>
    <cellStyle name="Total 2 4 12" xfId="3747" xr:uid="{00000000-0005-0000-0000-000049230000}"/>
    <cellStyle name="Total 2 4 13" xfId="3759" xr:uid="{00000000-0005-0000-0000-00004A230000}"/>
    <cellStyle name="Total 2 4 14" xfId="3682" xr:uid="{00000000-0005-0000-0000-00004B230000}"/>
    <cellStyle name="Total 2 4 15" xfId="3784" xr:uid="{00000000-0005-0000-0000-00004C230000}"/>
    <cellStyle name="Total 2 4 16" xfId="3788" xr:uid="{00000000-0005-0000-0000-00004D230000}"/>
    <cellStyle name="Total 2 4 17" xfId="3792" xr:uid="{00000000-0005-0000-0000-00004E230000}"/>
    <cellStyle name="Total 2 4 2" xfId="3638" xr:uid="{00000000-0005-0000-0000-00004F230000}"/>
    <cellStyle name="Total 2 4 2 2" xfId="5694" xr:uid="{00000000-0005-0000-0000-000050230000}"/>
    <cellStyle name="Total 2 4 2 3" xfId="5478" xr:uid="{00000000-0005-0000-0000-000051230000}"/>
    <cellStyle name="Total 2 4 3" xfId="3633" xr:uid="{00000000-0005-0000-0000-000052230000}"/>
    <cellStyle name="Total 2 4 3 2" xfId="5695" xr:uid="{00000000-0005-0000-0000-000053230000}"/>
    <cellStyle name="Total 2 4 3 3" xfId="5479" xr:uid="{00000000-0005-0000-0000-000054230000}"/>
    <cellStyle name="Total 2 4 4" xfId="3664" xr:uid="{00000000-0005-0000-0000-000055230000}"/>
    <cellStyle name="Total 2 4 4 2" xfId="5821" xr:uid="{00000000-0005-0000-0000-000056230000}"/>
    <cellStyle name="Total 2 4 4 3" xfId="5643" xr:uid="{00000000-0005-0000-0000-000057230000}"/>
    <cellStyle name="Total 2 4 5" xfId="3656" xr:uid="{00000000-0005-0000-0000-000058230000}"/>
    <cellStyle name="Total 2 4 5 2" xfId="5830" xr:uid="{00000000-0005-0000-0000-000059230000}"/>
    <cellStyle name="Total 2 4 5 3" xfId="5652" xr:uid="{00000000-0005-0000-0000-00005A230000}"/>
    <cellStyle name="Total 2 4 6" xfId="3689" xr:uid="{00000000-0005-0000-0000-00005B230000}"/>
    <cellStyle name="Total 2 4 6 2" xfId="5834" xr:uid="{00000000-0005-0000-0000-00005C230000}"/>
    <cellStyle name="Total 2 4 6 3" xfId="5658" xr:uid="{00000000-0005-0000-0000-00005D230000}"/>
    <cellStyle name="Total 2 4 7" xfId="3708" xr:uid="{00000000-0005-0000-0000-00005E230000}"/>
    <cellStyle name="Total 2 4 7 2" xfId="5654" xr:uid="{00000000-0005-0000-0000-00005F230000}"/>
    <cellStyle name="Total 2 4 8" xfId="3727" xr:uid="{00000000-0005-0000-0000-000060230000}"/>
    <cellStyle name="Total 2 4 9" xfId="3736" xr:uid="{00000000-0005-0000-0000-000061230000}"/>
    <cellStyle name="Total 2 5" xfId="3635" xr:uid="{00000000-0005-0000-0000-000062230000}"/>
    <cellStyle name="Total 2 5 2" xfId="5691" xr:uid="{00000000-0005-0000-0000-000063230000}"/>
    <cellStyle name="Total 2 5 3" xfId="5475" xr:uid="{00000000-0005-0000-0000-000064230000}"/>
    <cellStyle name="Total 2 6" xfId="3630" xr:uid="{00000000-0005-0000-0000-000065230000}"/>
    <cellStyle name="Total 2 6 2" xfId="5698" xr:uid="{00000000-0005-0000-0000-000066230000}"/>
    <cellStyle name="Total 2 6 3" xfId="5482" xr:uid="{00000000-0005-0000-0000-000067230000}"/>
    <cellStyle name="Total 2 7" xfId="3661" xr:uid="{00000000-0005-0000-0000-000068230000}"/>
    <cellStyle name="Total 2 7 2" xfId="5818" xr:uid="{00000000-0005-0000-0000-000069230000}"/>
    <cellStyle name="Total 2 7 3" xfId="5640" xr:uid="{00000000-0005-0000-0000-00006A230000}"/>
    <cellStyle name="Total 2 8" xfId="3653" xr:uid="{00000000-0005-0000-0000-00006B230000}"/>
    <cellStyle name="Total 2 8 2" xfId="5827" xr:uid="{00000000-0005-0000-0000-00006C230000}"/>
    <cellStyle name="Total 2 8 3" xfId="5649" xr:uid="{00000000-0005-0000-0000-00006D230000}"/>
    <cellStyle name="Total 2 9" xfId="3686" xr:uid="{00000000-0005-0000-0000-00006E230000}"/>
    <cellStyle name="Total 2 9 2" xfId="5831" xr:uid="{00000000-0005-0000-0000-00006F230000}"/>
    <cellStyle name="Total 2 9 3" xfId="5655" xr:uid="{00000000-0005-0000-0000-000070230000}"/>
    <cellStyle name="Warning Text" xfId="3804" builtinId="11" customBuiltin="1"/>
    <cellStyle name="Warning Text 2" xfId="3312" xr:uid="{00000000-0005-0000-0000-000072230000}"/>
  </cellStyles>
  <dxfs count="148"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ont>
        <color theme="1"/>
      </font>
      <fill>
        <patternFill>
          <bgColor theme="6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6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ont>
        <color theme="1"/>
      </font>
      <fill>
        <patternFill>
          <bgColor theme="6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ont>
        <color theme="1"/>
      </font>
      <fill>
        <patternFill>
          <bgColor theme="6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5</xdr:row>
          <xdr:rowOff>171450</xdr:rowOff>
        </xdr:from>
        <xdr:to>
          <xdr:col>32</xdr:col>
          <xdr:colOff>381000</xdr:colOff>
          <xdr:row>8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Secret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20</xdr:row>
          <xdr:rowOff>0</xdr:rowOff>
        </xdr:from>
        <xdr:to>
          <xdr:col>32</xdr:col>
          <xdr:colOff>390525</xdr:colOff>
          <xdr:row>22</xdr:row>
          <xdr:rowOff>95250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Item Costs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8</xdr:row>
          <xdr:rowOff>180975</xdr:rowOff>
        </xdr:from>
        <xdr:to>
          <xdr:col>32</xdr:col>
          <xdr:colOff>381000</xdr:colOff>
          <xdr:row>11</xdr:row>
          <xdr:rowOff>104775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Recipe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12</xdr:row>
          <xdr:rowOff>114300</xdr:rowOff>
        </xdr:from>
        <xdr:to>
          <xdr:col>32</xdr:col>
          <xdr:colOff>352425</xdr:colOff>
          <xdr:row>15</xdr:row>
          <xdr:rowOff>38100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Away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38100</xdr:colOff>
          <xdr:row>22</xdr:row>
          <xdr:rowOff>285750</xdr:rowOff>
        </xdr:from>
        <xdr:to>
          <xdr:col>32</xdr:col>
          <xdr:colOff>371475</xdr:colOff>
          <xdr:row>24</xdr:row>
          <xdr:rowOff>152400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Buyers Guide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16</xdr:row>
          <xdr:rowOff>47625</xdr:rowOff>
        </xdr:from>
        <xdr:to>
          <xdr:col>32</xdr:col>
          <xdr:colOff>371475</xdr:colOff>
          <xdr:row>18</xdr:row>
          <xdr:rowOff>152400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Blend Cost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130175</xdr:colOff>
          <xdr:row>2</xdr:row>
          <xdr:rowOff>0</xdr:rowOff>
        </xdr:to>
        <xdr:sp macro="" textlink="">
          <xdr:nvSpPr>
            <xdr:cNvPr id="5133" name="TempCombo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4</xdr:row>
          <xdr:rowOff>85725</xdr:rowOff>
        </xdr:from>
        <xdr:to>
          <xdr:col>33</xdr:col>
          <xdr:colOff>266700</xdr:colOff>
          <xdr:row>5</xdr:row>
          <xdr:rowOff>28575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Book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57150</xdr:rowOff>
        </xdr:from>
        <xdr:to>
          <xdr:col>2</xdr:col>
          <xdr:colOff>1905000</xdr:colOff>
          <xdr:row>2</xdr:row>
          <xdr:rowOff>130175</xdr:rowOff>
        </xdr:to>
        <xdr:sp macro="" textlink="">
          <xdr:nvSpPr>
            <xdr:cNvPr id="5142" name="CommandButton1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chive/Blend%20Breakdown%20V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 Costs"/>
      <sheetName val="Blend Recipe"/>
      <sheetName val="Build-A-Blend"/>
      <sheetName val="Compare Blends Within District"/>
      <sheetName val="Build-Another-Blend"/>
      <sheetName val="Build-A-Blend From Scratch"/>
      <sheetName val="Blend Compare"/>
      <sheetName val="Blend Cost Chart per tonne"/>
      <sheetName val="Normalized Cost per tonne"/>
      <sheetName val="Normailzed Breakdown"/>
      <sheetName val="Blend Breakdown"/>
      <sheetName val="Lists"/>
      <sheetName val="Cost per Tonne &amp; Cost per m3"/>
      <sheetName val="Yield Comparison"/>
      <sheetName val="Price Book"/>
    </sheetNames>
    <sheetDataSet>
      <sheetData sheetId="0"/>
      <sheetData sheetId="1">
        <row r="3">
          <cell r="AW3" t="str">
            <v>Edson</v>
          </cell>
          <cell r="AX3" t="str">
            <v>Red Deer</v>
          </cell>
          <cell r="AZ3" t="str">
            <v>Swift Current</v>
          </cell>
          <cell r="BA3" t="str">
            <v>Grande Prairie</v>
          </cell>
          <cell r="BB3" t="str">
            <v>Estevan</v>
          </cell>
          <cell r="BC3" t="str">
            <v>Fort St. John</v>
          </cell>
          <cell r="BD3" t="str">
            <v>Lac La Biche</v>
          </cell>
          <cell r="BE3" t="str">
            <v>Lloydminster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aster Blend Sheet 2_1" connectionId="2" xr16:uid="{00000000-0016-0000-0200-000000000000}" autoFormatId="16" applyNumberFormats="0" applyBorderFormats="0" applyFontFormats="0" applyPatternFormats="0" applyAlignmentFormats="0" applyWidthHeightFormats="0">
  <queryTableRefresh nextId="74">
    <queryTableFields count="71">
      <queryTableField id="1" name="Blend Name" tableColumnId="1"/>
      <queryTableField id="2" name="Base Blend name" tableColumnId="2"/>
      <queryTableField id="3" name="Class A" tableColumnId="3"/>
      <queryTableField id="4" name="Class C" tableColumnId="4"/>
      <queryTableField id="5" name="Class G" tableColumnId="5"/>
      <queryTableField id="6" name="Intercem" tableColumnId="6"/>
      <queryTableField id="7" name="Sanseal" tableColumnId="7"/>
      <queryTableField id="8" name="Flyash" tableColumnId="8"/>
      <queryTableField id="9" name="Flyash (Sask)" tableColumnId="9"/>
      <queryTableField id="10" name="Densified Fume" tableColumnId="10"/>
      <queryTableField id="11" name="Sanlite" tableColumnId="11"/>
      <queryTableField id="12" name="Silica Flour" tableColumnId="12"/>
      <queryTableField id="13" name="GSS-1" tableColumnId="13"/>
      <queryTableField id="14" name="SCA-1" tableColumnId="14"/>
      <queryTableField id="15" name="CDM-6B" tableColumnId="15"/>
      <queryTableField id="16" name="CDM-4" tableColumnId="16"/>
      <queryTableField id="18" name="CDM-5" tableColumnId="18"/>
      <queryTableField id="19" name="CDM-C" tableColumnId="19"/>
      <queryTableField id="20" name="CFR" tableColumnId="20"/>
      <queryTableField id="21" name="CFR-2" tableColumnId="21"/>
      <queryTableField id="22" name="CFR-5" tableColumnId="22"/>
      <queryTableField id="23" name="CFL-3" tableColumnId="23"/>
      <queryTableField id="24" name="CFL-4" tableColumnId="24"/>
      <queryTableField id="25" name="CFL-6" tableColumnId="25"/>
      <queryTableField id="26" name="CFL-7" tableColumnId="26"/>
      <queryTableField id="27" name="CaCl2" tableColumnId="27"/>
      <queryTableField id="28" name="SCA-6" tableColumnId="28"/>
      <queryTableField id="29" name="SCA-7" tableColumnId="29"/>
      <queryTableField id="30" name="SCA-5" tableColumnId="30"/>
      <queryTableField id="31" name="FWC-2" tableColumnId="31"/>
      <queryTableField id="32" name="LTR-3" tableColumnId="32"/>
      <queryTableField id="33" name="NaCl" tableColumnId="33"/>
      <queryTableField id="34" name="KCl" tableColumnId="34"/>
      <queryTableField id="35" name="EA-1" tableColumnId="35"/>
      <queryTableField id="36" name="EA-3" tableColumnId="36"/>
      <queryTableField id="37" name="LCG-2" tableColumnId="37"/>
      <queryTableField id="38" name="Micromix" tableColumnId="38"/>
      <queryTableField id="39" name="LCG-1" tableColumnId="39"/>
      <queryTableField id="40" name="SG1500 AP1" tableColumnId="40"/>
      <queryTableField id="41" name="ASM-3" tableColumnId="41"/>
      <queryTableField id="42" name="Ciment Fondue" tableColumnId="42"/>
      <queryTableField id="43" name="ECOmix" tableColumnId="43"/>
      <queryTableField id="44" name="None" tableColumnId="44"/>
      <queryTableField id="45" name="None1" tableColumnId="45"/>
      <queryTableField id="46" name="None2" tableColumnId="46"/>
      <queryTableField id="47" name="None3" tableColumnId="47"/>
      <queryTableField id="48" name="None4" tableColumnId="48"/>
      <queryTableField id="49" name="None5" tableColumnId="49"/>
      <queryTableField id="50" name="None6" tableColumnId="50"/>
      <queryTableField id="51" name="None7" tableColumnId="51"/>
      <queryTableField id="52" name="None8" tableColumnId="52"/>
      <queryTableField id="54" name="Water" tableColumnId="54"/>
      <queryTableField id="55" name="Yield" tableColumnId="55"/>
      <queryTableField id="56" name="Density" tableColumnId="56"/>
      <queryTableField id="57" name="SG" tableColumnId="57"/>
      <queryTableField id="58" name="Thixotropic" tableColumnId="58"/>
      <queryTableField id="59" name="AER Code" tableColumnId="59"/>
      <queryTableField id="60" name="% Gel" tableColumnId="60"/>
      <queryTableField id="61" name="Base Sack Weight (kg)" tableColumnId="61"/>
      <queryTableField id="62" name="Bulk Density" tableColumnId="62"/>
      <queryTableField id="63" name="Min Density" tableColumnId="63"/>
      <queryTableField id="64" name="Max Density" tableColumnId="64"/>
      <queryTableField id="65" name="Max Salt Blend Density" tableColumnId="65"/>
      <queryTableField id="66" name="Solids Volume" tableColumnId="66"/>
      <queryTableField id="67" name="aX" tableColumnId="67"/>
      <queryTableField id="68" name="Index Number" tableColumnId="68"/>
      <queryTableField id="69" name="Price Book Code" tableColumnId="69"/>
      <queryTableField id="70" name="F70" tableColumnId="70"/>
      <queryTableField id="71" name="Incompatibilities" tableColumnId="71"/>
      <queryTableField id="72" name="CDM-4X" tableColumnId="53"/>
      <queryTableField id="73" name="Microfine Sil Flour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entralized Buyer's Guide - Updated" connectionId="1" xr16:uid="{00000000-0016-0000-0B00-000001000000}" autoFormatId="16" applyNumberFormats="0" applyBorderFormats="0" applyFontFormats="0" applyPatternFormats="0" applyAlignmentFormats="0" applyWidthHeightFormats="0">
  <queryTableRefresh nextId="92">
    <queryTableFields count="40">
      <queryTableField id="1" name="Service Line" tableColumnId="1"/>
      <queryTableField id="2" name="Product Class " tableColumnId="2"/>
      <queryTableField id="3" name="IIN" tableColumnId="3"/>
      <queryTableField id="4" name="IIN Short" tableColumnId="4"/>
      <queryTableField id="5" name="Price Book Code" tableColumnId="5"/>
      <queryTableField id="6" name="Product Name" tableColumnId="6"/>
      <queryTableField id="7" name="Supplier Product Name" tableColumnId="7"/>
      <queryTableField id="8" name="Product Chemistry" tableColumnId="8"/>
      <queryTableField id="9" name="Product Specifications" tableColumnId="9"/>
      <queryTableField id="10" name="Supplier" tableColumnId="10"/>
      <queryTableField id="11" name="Pick up Location" tableColumnId="11"/>
      <queryTableField id="12" name="Confirmed Pricing" tableColumnId="12"/>
      <queryTableField id="13" name="Lead Time" tableColumnId="13"/>
      <queryTableField id="14" name="Flash Point_in Celsius" tableColumnId="14"/>
      <queryTableField id="15" name="Notes - Including freight notes, and included information" tableColumnId="15"/>
      <queryTableField id="16" name="Price" tableColumnId="16"/>
      <queryTableField id="17" name="U of M" tableColumnId="17"/>
      <queryTableField id="18" name="Currency" tableColumnId="18"/>
      <queryTableField id="19" name="Packaging Size" tableColumnId="19"/>
      <queryTableField id="20" name="Packaging UoM" tableColumnId="20"/>
      <queryTableField id="21" name="Package Type" tableColumnId="21"/>
      <queryTableField id="22" name="Packages per Pallet" tableColumnId="22"/>
      <queryTableField id="23" name="Red Deer" tableColumnId="23"/>
      <queryTableField id="24" name="Edson" tableColumnId="24"/>
      <queryTableField id="25" name="Grande Prairie" tableColumnId="25"/>
      <queryTableField id="26" name="Fort St# John" tableColumnId="26"/>
      <queryTableField id="27" name="Swift Current" tableColumnId="27"/>
      <queryTableField id="28" name="Estevan" tableColumnId="28"/>
      <queryTableField id="29" name="Lac La Biche" tableColumnId="29"/>
      <queryTableField id="30" name="Lloydminster" tableColumnId="30"/>
      <queryTableField id="31" name="Inventory UoM" tableColumnId="31"/>
      <queryTableField id="32" name="Inventory Unit Price" tableColumnId="32"/>
      <queryTableField id="33" name="SG" tableColumnId="33"/>
      <queryTableField id="34" name="USD Prices" tableColumnId="34"/>
      <queryTableField id="35" name="USD to CAD" tableColumnId="35"/>
      <queryTableField id="87" name="Price in CAD - Price not to be entered here# Enter in AK" tableColumnId="36"/>
      <queryTableField id="88" name="1#3" tableColumnId="37"/>
      <queryTableField id="89" name="Brooks" tableColumnId="38"/>
      <queryTableField id="90" name="Edmonton" tableColumnId="39"/>
      <queryTableField id="91" name="Kindersley" tableColumnId="4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_Master_Blend_Sheet_2_1" displayName="Table_Master_Blend_Sheet_2_1" ref="A1:BS177" tableType="queryTable" totalsRowShown="0">
  <autoFilter ref="A1:BS177" xr:uid="{00000000-0009-0000-0100-000003000000}"/>
  <tableColumns count="71">
    <tableColumn id="1" xr3:uid="{00000000-0010-0000-0000-000001000000}" uniqueName="1" name="Blend Name" queryTableFieldId="1"/>
    <tableColumn id="2" xr3:uid="{00000000-0010-0000-0000-000002000000}" uniqueName="2" name="Base Blend name" queryTableFieldId="2"/>
    <tableColumn id="3" xr3:uid="{00000000-0010-0000-0000-000003000000}" uniqueName="3" name="Class A" queryTableFieldId="3"/>
    <tableColumn id="4" xr3:uid="{00000000-0010-0000-0000-000004000000}" uniqueName="4" name="Class C" queryTableFieldId="4"/>
    <tableColumn id="5" xr3:uid="{00000000-0010-0000-0000-000005000000}" uniqueName="5" name="Class G" queryTableFieldId="5"/>
    <tableColumn id="6" xr3:uid="{00000000-0010-0000-0000-000006000000}" uniqueName="6" name="Intercem" queryTableFieldId="6"/>
    <tableColumn id="7" xr3:uid="{00000000-0010-0000-0000-000007000000}" uniqueName="7" name="Sanseal" queryTableFieldId="7"/>
    <tableColumn id="8" xr3:uid="{00000000-0010-0000-0000-000008000000}" uniqueName="8" name="Flyash" queryTableFieldId="8"/>
    <tableColumn id="9" xr3:uid="{00000000-0010-0000-0000-000009000000}" uniqueName="9" name="Flyash (Sask)" queryTableFieldId="9"/>
    <tableColumn id="10" xr3:uid="{00000000-0010-0000-0000-00000A000000}" uniqueName="10" name="Densified Fume" queryTableFieldId="10"/>
    <tableColumn id="11" xr3:uid="{00000000-0010-0000-0000-00000B000000}" uniqueName="11" name="Sanlite" queryTableFieldId="11"/>
    <tableColumn id="12" xr3:uid="{00000000-0010-0000-0000-00000C000000}" uniqueName="12" name="Silica Flour" queryTableFieldId="12"/>
    <tableColumn id="13" xr3:uid="{00000000-0010-0000-0000-00000D000000}" uniqueName="13" name="GSS-1" queryTableFieldId="13"/>
    <tableColumn id="14" xr3:uid="{00000000-0010-0000-0000-00000E000000}" uniqueName="14" name="SCA-1" queryTableFieldId="14"/>
    <tableColumn id="15" xr3:uid="{00000000-0010-0000-0000-00000F000000}" uniqueName="15" name="CDM-6B" queryTableFieldId="15"/>
    <tableColumn id="16" xr3:uid="{00000000-0010-0000-0000-000010000000}" uniqueName="16" name="CDM-4" queryTableFieldId="16"/>
    <tableColumn id="18" xr3:uid="{00000000-0010-0000-0000-000012000000}" uniqueName="18" name="CDM-5" queryTableFieldId="18"/>
    <tableColumn id="19" xr3:uid="{00000000-0010-0000-0000-000013000000}" uniqueName="19" name="CDM-C" queryTableFieldId="19"/>
    <tableColumn id="20" xr3:uid="{00000000-0010-0000-0000-000014000000}" uniqueName="20" name="CFR" queryTableFieldId="20"/>
    <tableColumn id="21" xr3:uid="{00000000-0010-0000-0000-000015000000}" uniqueName="21" name="CFR-2" queryTableFieldId="21"/>
    <tableColumn id="22" xr3:uid="{00000000-0010-0000-0000-000016000000}" uniqueName="22" name="CFR-5" queryTableFieldId="22"/>
    <tableColumn id="23" xr3:uid="{00000000-0010-0000-0000-000017000000}" uniqueName="23" name="CFL-3" queryTableFieldId="23"/>
    <tableColumn id="24" xr3:uid="{00000000-0010-0000-0000-000018000000}" uniqueName="24" name="CFL-4" queryTableFieldId="24"/>
    <tableColumn id="25" xr3:uid="{00000000-0010-0000-0000-000019000000}" uniqueName="25" name="CFL-6" queryTableFieldId="25"/>
    <tableColumn id="26" xr3:uid="{00000000-0010-0000-0000-00001A000000}" uniqueName="26" name="CFL-7" queryTableFieldId="26"/>
    <tableColumn id="27" xr3:uid="{00000000-0010-0000-0000-00001B000000}" uniqueName="27" name="CaCl2" queryTableFieldId="27"/>
    <tableColumn id="28" xr3:uid="{00000000-0010-0000-0000-00001C000000}" uniqueName="28" name="SCA-6" queryTableFieldId="28"/>
    <tableColumn id="29" xr3:uid="{00000000-0010-0000-0000-00001D000000}" uniqueName="29" name="SCA-7" queryTableFieldId="29"/>
    <tableColumn id="30" xr3:uid="{00000000-0010-0000-0000-00001E000000}" uniqueName="30" name="SCA-5" queryTableFieldId="30"/>
    <tableColumn id="31" xr3:uid="{00000000-0010-0000-0000-00001F000000}" uniqueName="31" name="FWC-2" queryTableFieldId="31"/>
    <tableColumn id="32" xr3:uid="{00000000-0010-0000-0000-000020000000}" uniqueName="32" name="LTR-3" queryTableFieldId="32"/>
    <tableColumn id="33" xr3:uid="{00000000-0010-0000-0000-000021000000}" uniqueName="33" name="NaCl" queryTableFieldId="33"/>
    <tableColumn id="34" xr3:uid="{00000000-0010-0000-0000-000022000000}" uniqueName="34" name="KCl" queryTableFieldId="34"/>
    <tableColumn id="35" xr3:uid="{00000000-0010-0000-0000-000023000000}" uniqueName="35" name="EA-1" queryTableFieldId="35"/>
    <tableColumn id="36" xr3:uid="{00000000-0010-0000-0000-000024000000}" uniqueName="36" name="EA-3" queryTableFieldId="36"/>
    <tableColumn id="37" xr3:uid="{00000000-0010-0000-0000-000025000000}" uniqueName="37" name="LCG-2" queryTableFieldId="37"/>
    <tableColumn id="38" xr3:uid="{00000000-0010-0000-0000-000026000000}" uniqueName="38" name="Micromix" queryTableFieldId="38"/>
    <tableColumn id="39" xr3:uid="{00000000-0010-0000-0000-000027000000}" uniqueName="39" name="LCG-1" queryTableFieldId="39"/>
    <tableColumn id="40" xr3:uid="{00000000-0010-0000-0000-000028000000}" uniqueName="40" name="SG1500 AP1" queryTableFieldId="40"/>
    <tableColumn id="41" xr3:uid="{00000000-0010-0000-0000-000029000000}" uniqueName="41" name="ASM-3" queryTableFieldId="41"/>
    <tableColumn id="42" xr3:uid="{00000000-0010-0000-0000-00002A000000}" uniqueName="42" name="Ciment Fondue" queryTableFieldId="42"/>
    <tableColumn id="43" xr3:uid="{00000000-0010-0000-0000-00002B000000}" uniqueName="43" name="ECOmix" queryTableFieldId="43"/>
    <tableColumn id="44" xr3:uid="{00000000-0010-0000-0000-00002C000000}" uniqueName="44" name="None" queryTableFieldId="44"/>
    <tableColumn id="45" xr3:uid="{00000000-0010-0000-0000-00002D000000}" uniqueName="45" name="None1" queryTableFieldId="45"/>
    <tableColumn id="46" xr3:uid="{00000000-0010-0000-0000-00002E000000}" uniqueName="46" name="None2" queryTableFieldId="46"/>
    <tableColumn id="47" xr3:uid="{00000000-0010-0000-0000-00002F000000}" uniqueName="47" name="None3" queryTableFieldId="47"/>
    <tableColumn id="48" xr3:uid="{00000000-0010-0000-0000-000030000000}" uniqueName="48" name="None4" queryTableFieldId="48"/>
    <tableColumn id="49" xr3:uid="{00000000-0010-0000-0000-000031000000}" uniqueName="49" name="None5" queryTableFieldId="49"/>
    <tableColumn id="50" xr3:uid="{00000000-0010-0000-0000-000032000000}" uniqueName="50" name="None6" queryTableFieldId="50"/>
    <tableColumn id="51" xr3:uid="{00000000-0010-0000-0000-000033000000}" uniqueName="51" name="None7" queryTableFieldId="51"/>
    <tableColumn id="52" xr3:uid="{00000000-0010-0000-0000-000034000000}" uniqueName="52" name="None8" queryTableFieldId="52"/>
    <tableColumn id="54" xr3:uid="{00000000-0010-0000-0000-000036000000}" uniqueName="54" name="Water" queryTableFieldId="54"/>
    <tableColumn id="55" xr3:uid="{00000000-0010-0000-0000-000037000000}" uniqueName="55" name="Yield" queryTableFieldId="55"/>
    <tableColumn id="56" xr3:uid="{00000000-0010-0000-0000-000038000000}" uniqueName="56" name="Density" queryTableFieldId="56"/>
    <tableColumn id="57" xr3:uid="{00000000-0010-0000-0000-000039000000}" uniqueName="57" name="SG" queryTableFieldId="57"/>
    <tableColumn id="58" xr3:uid="{00000000-0010-0000-0000-00003A000000}" uniqueName="58" name="Thixotropic" queryTableFieldId="58"/>
    <tableColumn id="59" xr3:uid="{00000000-0010-0000-0000-00003B000000}" uniqueName="59" name="AER Code" queryTableFieldId="59"/>
    <tableColumn id="60" xr3:uid="{00000000-0010-0000-0000-00003C000000}" uniqueName="60" name="% Gel" queryTableFieldId="60"/>
    <tableColumn id="61" xr3:uid="{00000000-0010-0000-0000-00003D000000}" uniqueName="61" name="Base Sack Weight (kg)" queryTableFieldId="61"/>
    <tableColumn id="62" xr3:uid="{00000000-0010-0000-0000-00003E000000}" uniqueName="62" name="Bulk Density" queryTableFieldId="62"/>
    <tableColumn id="63" xr3:uid="{00000000-0010-0000-0000-00003F000000}" uniqueName="63" name="Min Density" queryTableFieldId="63"/>
    <tableColumn id="64" xr3:uid="{00000000-0010-0000-0000-000040000000}" uniqueName="64" name="Max Density" queryTableFieldId="64"/>
    <tableColumn id="65" xr3:uid="{00000000-0010-0000-0000-000041000000}" uniqueName="65" name="Max Salt Blend Density" queryTableFieldId="65"/>
    <tableColumn id="66" xr3:uid="{00000000-0010-0000-0000-000042000000}" uniqueName="66" name="Solids Volume" queryTableFieldId="66"/>
    <tableColumn id="67" xr3:uid="{00000000-0010-0000-0000-000043000000}" uniqueName="67" name="aX" queryTableFieldId="67"/>
    <tableColumn id="68" xr3:uid="{00000000-0010-0000-0000-000044000000}" uniqueName="68" name="Index Number" queryTableFieldId="68"/>
    <tableColumn id="69" xr3:uid="{00000000-0010-0000-0000-000045000000}" uniqueName="69" name="Price Book Code" queryTableFieldId="69"/>
    <tableColumn id="70" xr3:uid="{00000000-0010-0000-0000-000046000000}" uniqueName="70" name="F70" queryTableFieldId="70"/>
    <tableColumn id="71" xr3:uid="{00000000-0010-0000-0000-000047000000}" uniqueName="71" name="Incompatibilities" queryTableFieldId="71"/>
    <tableColumn id="53" xr3:uid="{00000000-0010-0000-0000-000035000000}" uniqueName="53" name="CDM-4X" queryTableFieldId="72"/>
    <tableColumn id="17" xr3:uid="{2E617793-5A61-41C2-96AB-8CD775397980}" uniqueName="17" name="Microfine Sil Flour" queryTableField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Centralized_Buyer_s_Guide___Updated" displayName="Table_Centralized_Buyer_s_Guide___Updated" ref="A1:AN157" tableType="queryTable" totalsRowShown="0">
  <autoFilter ref="A1:AN157" xr:uid="{00000000-0009-0000-0100-000002000000}"/>
  <tableColumns count="40">
    <tableColumn id="1" xr3:uid="{00000000-0010-0000-0100-000001000000}" uniqueName="1" name="Service Line" queryTableFieldId="1"/>
    <tableColumn id="2" xr3:uid="{00000000-0010-0000-0100-000002000000}" uniqueName="2" name="Product Class " queryTableFieldId="2"/>
    <tableColumn id="3" xr3:uid="{00000000-0010-0000-0100-000003000000}" uniqueName="3" name="IIN" queryTableFieldId="3"/>
    <tableColumn id="4" xr3:uid="{00000000-0010-0000-0100-000004000000}" uniqueName="4" name="IIN Short" queryTableFieldId="4"/>
    <tableColumn id="5" xr3:uid="{00000000-0010-0000-0100-000005000000}" uniqueName="5" name="Price Book Code" queryTableFieldId="5"/>
    <tableColumn id="6" xr3:uid="{00000000-0010-0000-0100-000006000000}" uniqueName="6" name="Product Name" queryTableFieldId="6"/>
    <tableColumn id="7" xr3:uid="{00000000-0010-0000-0100-000007000000}" uniqueName="7" name="Supplier Product Name" queryTableFieldId="7"/>
    <tableColumn id="8" xr3:uid="{00000000-0010-0000-0100-000008000000}" uniqueName="8" name="Product Chemistry" queryTableFieldId="8"/>
    <tableColumn id="9" xr3:uid="{00000000-0010-0000-0100-000009000000}" uniqueName="9" name="Product Specifications" queryTableFieldId="9"/>
    <tableColumn id="10" xr3:uid="{00000000-0010-0000-0100-00000A000000}" uniqueName="10" name="Supplier" queryTableFieldId="10"/>
    <tableColumn id="11" xr3:uid="{00000000-0010-0000-0100-00000B000000}" uniqueName="11" name="Pick up Location" queryTableFieldId="11"/>
    <tableColumn id="12" xr3:uid="{00000000-0010-0000-0100-00000C000000}" uniqueName="12" name="Confirmed Pricing" queryTableFieldId="12"/>
    <tableColumn id="13" xr3:uid="{00000000-0010-0000-0100-00000D000000}" uniqueName="13" name="Lead Time" queryTableFieldId="13"/>
    <tableColumn id="14" xr3:uid="{00000000-0010-0000-0100-00000E000000}" uniqueName="14" name="Flash Point_in Celsius" queryTableFieldId="14"/>
    <tableColumn id="15" xr3:uid="{00000000-0010-0000-0100-00000F000000}" uniqueName="15" name="Notes - Including freight notes, and included information" queryTableFieldId="15"/>
    <tableColumn id="16" xr3:uid="{00000000-0010-0000-0100-000010000000}" uniqueName="16" name="Price" queryTableFieldId="16"/>
    <tableColumn id="17" xr3:uid="{00000000-0010-0000-0100-000011000000}" uniqueName="17" name="U of M" queryTableFieldId="17"/>
    <tableColumn id="18" xr3:uid="{00000000-0010-0000-0100-000012000000}" uniqueName="18" name="Currency" queryTableFieldId="18"/>
    <tableColumn id="19" xr3:uid="{00000000-0010-0000-0100-000013000000}" uniqueName="19" name="Packaging Size" queryTableFieldId="19"/>
    <tableColumn id="20" xr3:uid="{00000000-0010-0000-0100-000014000000}" uniqueName="20" name="Packaging UoM" queryTableFieldId="20"/>
    <tableColumn id="21" xr3:uid="{00000000-0010-0000-0100-000015000000}" uniqueName="21" name="Package Type" queryTableFieldId="21"/>
    <tableColumn id="22" xr3:uid="{00000000-0010-0000-0100-000016000000}" uniqueName="22" name="Packages per Pallet" queryTableFieldId="22"/>
    <tableColumn id="23" xr3:uid="{00000000-0010-0000-0100-000017000000}" uniqueName="23" name="Red Deer" queryTableFieldId="23"/>
    <tableColumn id="24" xr3:uid="{00000000-0010-0000-0100-000018000000}" uniqueName="24" name="Edson" queryTableFieldId="24"/>
    <tableColumn id="25" xr3:uid="{00000000-0010-0000-0100-000019000000}" uniqueName="25" name="Grande Prairie" queryTableFieldId="25"/>
    <tableColumn id="26" xr3:uid="{00000000-0010-0000-0100-00001A000000}" uniqueName="26" name="Fort St# John" queryTableFieldId="26"/>
    <tableColumn id="27" xr3:uid="{00000000-0010-0000-0100-00001B000000}" uniqueName="27" name="Swift Current" queryTableFieldId="27"/>
    <tableColumn id="28" xr3:uid="{00000000-0010-0000-0100-00001C000000}" uniqueName="28" name="Estevan" queryTableFieldId="28"/>
    <tableColumn id="29" xr3:uid="{00000000-0010-0000-0100-00001D000000}" uniqueName="29" name="Lac La Biche" queryTableFieldId="29"/>
    <tableColumn id="30" xr3:uid="{00000000-0010-0000-0100-00001E000000}" uniqueName="30" name="Lloydminster" queryTableFieldId="30"/>
    <tableColumn id="31" xr3:uid="{00000000-0010-0000-0100-00001F000000}" uniqueName="31" name="Inventory UoM" queryTableFieldId="31"/>
    <tableColumn id="32" xr3:uid="{00000000-0010-0000-0100-000020000000}" uniqueName="32" name="Inventory Unit Price" queryTableFieldId="32"/>
    <tableColumn id="33" xr3:uid="{00000000-0010-0000-0100-000021000000}" uniqueName="33" name="SG" queryTableFieldId="33"/>
    <tableColumn id="34" xr3:uid="{00000000-0010-0000-0100-000022000000}" uniqueName="34" name="USD Prices" queryTableFieldId="34"/>
    <tableColumn id="35" xr3:uid="{00000000-0010-0000-0100-000023000000}" uniqueName="35" name="USD to CAD" queryTableFieldId="35"/>
    <tableColumn id="36" xr3:uid="{00000000-0010-0000-0100-000024000000}" uniqueName="36" name="Price in CAD - Price not to be entered here# Enter in AK" queryTableFieldId="87"/>
    <tableColumn id="37" xr3:uid="{00000000-0010-0000-0100-000025000000}" uniqueName="37" name="1#3" queryTableFieldId="88"/>
    <tableColumn id="38" xr3:uid="{00000000-0010-0000-0100-000026000000}" uniqueName="38" name="Brooks" queryTableFieldId="89"/>
    <tableColumn id="39" xr3:uid="{00000000-0010-0000-0100-000027000000}" uniqueName="39" name="Edmonton" queryTableFieldId="90"/>
    <tableColumn id="40" xr3:uid="{00000000-0010-0000-0100-000028000000}" uniqueName="40" name="Kindersley" queryTableFieldId="9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42"/>
  <sheetViews>
    <sheetView topLeftCell="C1" workbookViewId="0">
      <pane ySplit="2" topLeftCell="A3" activePane="bottomLeft" state="frozen"/>
      <selection activeCell="E3" sqref="E3:Q135"/>
      <selection pane="bottomLeft" activeCell="F4" sqref="F4"/>
    </sheetView>
  </sheetViews>
  <sheetFormatPr defaultRowHeight="15" x14ac:dyDescent="0.25"/>
  <cols>
    <col min="1" max="1" width="12.85546875" bestFit="1" customWidth="1"/>
    <col min="2" max="3" width="19" customWidth="1"/>
    <col min="4" max="4" width="54.28515625" customWidth="1"/>
    <col min="5" max="5" width="17.28515625" bestFit="1" customWidth="1"/>
    <col min="6" max="6" width="13.7109375" style="129" bestFit="1" customWidth="1"/>
    <col min="7" max="7" width="10.85546875" style="129" bestFit="1" customWidth="1"/>
    <col min="8" max="8" width="18.42578125" style="129" bestFit="1" customWidth="1"/>
    <col min="9" max="9" width="16.42578125" style="129" bestFit="1" customWidth="1"/>
    <col min="10" max="10" width="17.28515625" style="129" bestFit="1" customWidth="1"/>
    <col min="11" max="11" width="12.42578125" style="129" bestFit="1" customWidth="1"/>
    <col min="12" max="12" width="15.85546875" style="129" bestFit="1" customWidth="1"/>
    <col min="13" max="13" width="17.140625" style="129" bestFit="1" customWidth="1"/>
    <col min="14" max="14" width="19" customWidth="1"/>
    <col min="15" max="15" width="15" bestFit="1" customWidth="1"/>
    <col min="16" max="16" width="14.7109375" bestFit="1" customWidth="1"/>
  </cols>
  <sheetData>
    <row r="1" spans="1:17" x14ac:dyDescent="0.25">
      <c r="D1" t="s">
        <v>92</v>
      </c>
      <c r="F1" s="128"/>
      <c r="G1" s="128"/>
      <c r="H1" s="128"/>
      <c r="I1" s="128"/>
      <c r="J1" s="128"/>
      <c r="K1" s="128"/>
      <c r="L1" s="128"/>
      <c r="M1" s="128"/>
    </row>
    <row r="2" spans="1:17" x14ac:dyDescent="0.25">
      <c r="A2" t="s">
        <v>1613</v>
      </c>
      <c r="B2" t="s">
        <v>250</v>
      </c>
      <c r="C2" t="s">
        <v>1861</v>
      </c>
      <c r="D2" t="s">
        <v>353</v>
      </c>
      <c r="E2" t="s">
        <v>354</v>
      </c>
      <c r="F2" s="128" t="s">
        <v>299</v>
      </c>
      <c r="G2" s="128" t="s">
        <v>0</v>
      </c>
      <c r="H2" s="128" t="s">
        <v>300</v>
      </c>
      <c r="I2" s="128" t="s">
        <v>6</v>
      </c>
      <c r="J2" s="128" t="s">
        <v>3</v>
      </c>
      <c r="K2" s="128" t="s">
        <v>5</v>
      </c>
      <c r="L2" s="128" t="s">
        <v>7</v>
      </c>
      <c r="M2" s="128" t="s">
        <v>8</v>
      </c>
      <c r="N2" s="128" t="s">
        <v>2768</v>
      </c>
      <c r="O2" s="128" t="s">
        <v>2769</v>
      </c>
      <c r="P2" s="128" t="s">
        <v>1977</v>
      </c>
      <c r="Q2" s="128" t="s">
        <v>3210</v>
      </c>
    </row>
    <row r="3" spans="1:17" x14ac:dyDescent="0.25">
      <c r="A3">
        <v>114194</v>
      </c>
      <c r="B3" t="s">
        <v>251</v>
      </c>
      <c r="C3" s="1">
        <v>23003</v>
      </c>
      <c r="D3" s="3" t="s">
        <v>9</v>
      </c>
      <c r="E3" t="s">
        <v>10</v>
      </c>
      <c r="F3" s="128">
        <f>IFERROR(VLOOKUP($B3,Costs,21,FALSE),0)</f>
        <v>5.15</v>
      </c>
      <c r="G3" s="128">
        <f t="shared" ref="G3:G66" si="0">IFERROR(VLOOKUP($B3,Costs,22,FALSE),0)</f>
        <v>5.2735795454545462</v>
      </c>
      <c r="H3" s="128">
        <f t="shared" ref="H3:H66" si="1">IFERROR(VLOOKUP($B3,Costs,23,FALSE),0)</f>
        <v>5.342234848484849</v>
      </c>
      <c r="I3" s="128">
        <f t="shared" ref="I3:I66" si="2">IFERROR(VLOOKUP($B3,Costs,24,FALSE),0)</f>
        <v>5.4108901515151517</v>
      </c>
      <c r="J3" s="128">
        <f t="shared" ref="J3:J66" si="3">IFERROR(VLOOKUP($B3,Costs,25,FALSE),0)</f>
        <v>5.3559659090909095</v>
      </c>
      <c r="K3" s="128">
        <f t="shared" ref="K3:K66" si="4">IFERROR(VLOOKUP($B3,Costs,26,FALSE),0)</f>
        <v>5.4520833333333334</v>
      </c>
      <c r="L3" s="128">
        <f t="shared" ref="L3:L66" si="5">IFERROR(VLOOKUP($B3,Costs,27,FALSE),0)</f>
        <v>5.2873106060606068</v>
      </c>
      <c r="M3" s="128">
        <f>IFERROR(VLOOKUP($B3,Costs,28,FALSE),0)</f>
        <v>5.2873106060606068</v>
      </c>
      <c r="N3" s="128">
        <f t="shared" ref="N3:N34" si="6">IFERROR(VLOOKUP($B3,Costs,36,FALSE),0)</f>
        <v>5.2598484848484848</v>
      </c>
      <c r="O3" s="128">
        <f t="shared" ref="O3:O34" si="7">IFERROR(VLOOKUP($B3,Costs,38,FALSE),0)</f>
        <v>5.2873106060606068</v>
      </c>
      <c r="P3" s="128">
        <f t="shared" ref="P3:P34" si="8">IFERROR(VLOOKUP($B3,Costs,37,FALSE),0)</f>
        <v>5.2255208333333334</v>
      </c>
      <c r="Q3" s="1" t="s">
        <v>3211</v>
      </c>
    </row>
    <row r="4" spans="1:17" x14ac:dyDescent="0.25">
      <c r="A4">
        <v>114021</v>
      </c>
      <c r="B4" t="s">
        <v>253</v>
      </c>
      <c r="C4" s="1">
        <v>23005</v>
      </c>
      <c r="D4" s="3" t="s">
        <v>11</v>
      </c>
      <c r="E4" s="3" t="s">
        <v>12</v>
      </c>
      <c r="F4" s="128">
        <f t="shared" ref="F3:F66" si="9">IFERROR(VLOOKUP($B4,Costs,21,FALSE),0)</f>
        <v>7.7062192803801768</v>
      </c>
      <c r="G4" s="128">
        <f t="shared" si="0"/>
        <v>7.7196427204838614</v>
      </c>
      <c r="H4" s="128">
        <f t="shared" si="1"/>
        <v>7.7554385607603527</v>
      </c>
      <c r="I4" s="128">
        <f t="shared" si="2"/>
        <v>7.8001833611059679</v>
      </c>
      <c r="J4" s="128">
        <f t="shared" si="3"/>
        <v>7.8001833611059679</v>
      </c>
      <c r="K4" s="128">
        <f t="shared" si="4"/>
        <v>7.8538771215207062</v>
      </c>
      <c r="L4" s="128">
        <f t="shared" si="5"/>
        <v>7.7196427204838614</v>
      </c>
      <c r="M4" s="128">
        <f t="shared" ref="M4:M66" si="10">IFERROR(VLOOKUP($B4,Costs,28,FALSE),0)</f>
        <v>7.7196427204838614</v>
      </c>
      <c r="N4" s="128">
        <f t="shared" si="6"/>
        <v>7.7554385607603527</v>
      </c>
      <c r="O4" s="128">
        <f t="shared" si="7"/>
        <v>7.7554385607603527</v>
      </c>
      <c r="P4" s="128">
        <f t="shared" si="8"/>
        <v>7.6748979201382461</v>
      </c>
      <c r="Q4" s="1" t="s">
        <v>3211</v>
      </c>
    </row>
    <row r="5" spans="1:17" x14ac:dyDescent="0.25">
      <c r="A5">
        <v>114023</v>
      </c>
      <c r="B5" t="s">
        <v>252</v>
      </c>
      <c r="C5" s="1">
        <v>23007</v>
      </c>
      <c r="D5" s="3" t="s">
        <v>13</v>
      </c>
      <c r="E5" s="3" t="s">
        <v>14</v>
      </c>
      <c r="F5" s="128">
        <f t="shared" si="9"/>
        <v>0</v>
      </c>
      <c r="G5" s="128">
        <f t="shared" si="0"/>
        <v>0</v>
      </c>
      <c r="H5" s="128">
        <f t="shared" si="1"/>
        <v>0</v>
      </c>
      <c r="I5" s="128">
        <f t="shared" si="2"/>
        <v>0</v>
      </c>
      <c r="J5" s="128">
        <f t="shared" si="3"/>
        <v>0</v>
      </c>
      <c r="K5" s="128">
        <f t="shared" si="4"/>
        <v>0</v>
      </c>
      <c r="L5" s="128">
        <f t="shared" si="5"/>
        <v>0</v>
      </c>
      <c r="M5" s="128">
        <f t="shared" si="10"/>
        <v>0</v>
      </c>
      <c r="N5" s="128">
        <f t="shared" si="6"/>
        <v>0</v>
      </c>
      <c r="O5" s="128">
        <f t="shared" si="7"/>
        <v>0</v>
      </c>
      <c r="P5" s="128">
        <f t="shared" si="8"/>
        <v>0</v>
      </c>
      <c r="Q5" s="1" t="s">
        <v>3211</v>
      </c>
    </row>
    <row r="6" spans="1:17" x14ac:dyDescent="0.25">
      <c r="A6">
        <v>114024</v>
      </c>
      <c r="B6" t="s">
        <v>254</v>
      </c>
      <c r="C6" s="1">
        <v>23008</v>
      </c>
      <c r="D6" s="3" t="s">
        <v>15</v>
      </c>
      <c r="E6" s="3" t="s">
        <v>16</v>
      </c>
      <c r="F6" s="128">
        <f t="shared" si="9"/>
        <v>8.524644463958694</v>
      </c>
      <c r="G6" s="128">
        <f t="shared" si="0"/>
        <v>8.578217820709126</v>
      </c>
      <c r="H6" s="128">
        <f t="shared" si="1"/>
        <v>8.6228622846678196</v>
      </c>
      <c r="I6" s="128">
        <f t="shared" si="2"/>
        <v>8.6675067486265132</v>
      </c>
      <c r="J6" s="128">
        <f t="shared" si="3"/>
        <v>8.5871467135008643</v>
      </c>
      <c r="K6" s="128">
        <f t="shared" si="4"/>
        <v>8.6496489630430364</v>
      </c>
      <c r="L6" s="128">
        <f t="shared" si="5"/>
        <v>8.5960756062926045</v>
      </c>
      <c r="M6" s="128">
        <f t="shared" si="10"/>
        <v>8.5871467135008643</v>
      </c>
      <c r="N6" s="128">
        <f t="shared" si="6"/>
        <v>8.5335733567504324</v>
      </c>
      <c r="O6" s="128">
        <f t="shared" si="7"/>
        <v>8.5692889279173876</v>
      </c>
      <c r="P6" s="128">
        <f t="shared" si="8"/>
        <v>8.5514311423339109</v>
      </c>
      <c r="Q6" s="1" t="s">
        <v>3211</v>
      </c>
    </row>
    <row r="7" spans="1:17" x14ac:dyDescent="0.25">
      <c r="A7">
        <v>114042</v>
      </c>
      <c r="B7" t="s">
        <v>255</v>
      </c>
      <c r="C7" s="1">
        <v>23014</v>
      </c>
      <c r="D7" s="3" t="s">
        <v>17</v>
      </c>
      <c r="E7" s="3" t="s">
        <v>18</v>
      </c>
      <c r="F7" s="128">
        <f t="shared" si="9"/>
        <v>5.8075429017690405</v>
      </c>
      <c r="G7" s="128">
        <f t="shared" si="0"/>
        <v>5.824327329524233</v>
      </c>
      <c r="H7" s="128">
        <f t="shared" si="1"/>
        <v>5.8690858035380806</v>
      </c>
      <c r="I7" s="128">
        <f t="shared" si="2"/>
        <v>5.9250338960553899</v>
      </c>
      <c r="J7" s="128">
        <f t="shared" si="3"/>
        <v>5.9250338960553899</v>
      </c>
      <c r="K7" s="128">
        <f t="shared" si="4"/>
        <v>5.9921716070761608</v>
      </c>
      <c r="L7" s="128">
        <f t="shared" si="5"/>
        <v>5.824327329524233</v>
      </c>
      <c r="M7" s="128">
        <f t="shared" si="10"/>
        <v>5.824327329524233</v>
      </c>
      <c r="N7" s="128">
        <f t="shared" si="6"/>
        <v>5.8690858035380806</v>
      </c>
      <c r="O7" s="128">
        <f t="shared" si="7"/>
        <v>5.8690858035380806</v>
      </c>
      <c r="P7" s="128">
        <f t="shared" si="8"/>
        <v>5.7683792370069238</v>
      </c>
      <c r="Q7" s="1" t="s">
        <v>3211</v>
      </c>
    </row>
    <row r="8" spans="1:17" x14ac:dyDescent="0.25">
      <c r="A8">
        <v>113414</v>
      </c>
      <c r="B8" t="s">
        <v>256</v>
      </c>
      <c r="C8" s="1">
        <v>23131</v>
      </c>
      <c r="D8" s="3" t="s">
        <v>19</v>
      </c>
      <c r="E8" s="3" t="s">
        <v>20</v>
      </c>
      <c r="F8" s="128">
        <f t="shared" si="9"/>
        <v>5.5387472609694832</v>
      </c>
      <c r="G8" s="128">
        <f t="shared" si="0"/>
        <v>5.5542461653572763</v>
      </c>
      <c r="H8" s="128">
        <f t="shared" si="1"/>
        <v>5.5891187002298111</v>
      </c>
      <c r="I8" s="128">
        <f t="shared" si="2"/>
        <v>5.6239912351023458</v>
      </c>
      <c r="J8" s="128">
        <f t="shared" si="3"/>
        <v>5.6201165090053982</v>
      </c>
      <c r="K8" s="128">
        <f t="shared" si="4"/>
        <v>5.662738496071829</v>
      </c>
      <c r="L8" s="128">
        <f t="shared" si="5"/>
        <v>5.5619956175511733</v>
      </c>
      <c r="M8" s="128">
        <f t="shared" si="10"/>
        <v>5.5619956175511733</v>
      </c>
      <c r="N8" s="128">
        <f t="shared" si="6"/>
        <v>5.5774945219389664</v>
      </c>
      <c r="O8" s="128">
        <f t="shared" si="7"/>
        <v>5.5852439741328634</v>
      </c>
      <c r="P8" s="128">
        <f t="shared" si="8"/>
        <v>5.5232483565816901</v>
      </c>
      <c r="Q8" s="1" t="s">
        <v>245</v>
      </c>
    </row>
    <row r="9" spans="1:17" x14ac:dyDescent="0.25">
      <c r="A9">
        <v>113417</v>
      </c>
      <c r="B9" t="s">
        <v>348</v>
      </c>
      <c r="C9" s="1">
        <v>23234</v>
      </c>
      <c r="D9" s="3" t="s">
        <v>21</v>
      </c>
      <c r="E9" s="3" t="s">
        <v>22</v>
      </c>
      <c r="F9" s="128">
        <f t="shared" si="9"/>
        <v>11.240004076211854</v>
      </c>
      <c r="G9" s="128">
        <f t="shared" si="0"/>
        <v>11.298124967666078</v>
      </c>
      <c r="H9" s="128">
        <f t="shared" si="1"/>
        <v>11.346559043877933</v>
      </c>
      <c r="I9" s="128">
        <f t="shared" si="2"/>
        <v>11.394993120089786</v>
      </c>
      <c r="J9" s="128">
        <f t="shared" si="3"/>
        <v>11.30781178290845</v>
      </c>
      <c r="K9" s="128">
        <f t="shared" si="4"/>
        <v>11.375619489605045</v>
      </c>
      <c r="L9" s="128">
        <f t="shared" si="5"/>
        <v>11.31749859815082</v>
      </c>
      <c r="M9" s="128">
        <f t="shared" si="10"/>
        <v>11.30781178290845</v>
      </c>
      <c r="N9" s="128">
        <f t="shared" si="6"/>
        <v>11.249690891454225</v>
      </c>
      <c r="O9" s="128">
        <f t="shared" si="7"/>
        <v>11.288438152423709</v>
      </c>
      <c r="P9" s="128">
        <f t="shared" si="8"/>
        <v>11.269064521938967</v>
      </c>
      <c r="Q9" s="1" t="s">
        <v>245</v>
      </c>
    </row>
    <row r="10" spans="1:17" x14ac:dyDescent="0.25">
      <c r="A10" s="57"/>
      <c r="B10" t="s">
        <v>257</v>
      </c>
      <c r="C10" s="1">
        <v>23017</v>
      </c>
      <c r="D10" s="3" t="s">
        <v>23</v>
      </c>
      <c r="E10" s="3" t="s">
        <v>24</v>
      </c>
      <c r="F10" s="128">
        <f t="shared" si="9"/>
        <v>3.85</v>
      </c>
      <c r="G10" s="128">
        <f t="shared" si="0"/>
        <v>3.9260489510489514</v>
      </c>
      <c r="H10" s="128">
        <f t="shared" si="1"/>
        <v>3.9682983682983686</v>
      </c>
      <c r="I10" s="128">
        <f t="shared" si="2"/>
        <v>4.0105477855477858</v>
      </c>
      <c r="J10" s="128">
        <f t="shared" si="3"/>
        <v>3.9767482517482518</v>
      </c>
      <c r="K10" s="128">
        <f t="shared" si="4"/>
        <v>4.0358974358974358</v>
      </c>
      <c r="L10" s="128">
        <f t="shared" si="5"/>
        <v>3.9344988344988345</v>
      </c>
      <c r="M10" s="128">
        <f t="shared" si="10"/>
        <v>3.9344988344988345</v>
      </c>
      <c r="N10" s="128">
        <f t="shared" si="6"/>
        <v>3.9175990675990677</v>
      </c>
      <c r="O10" s="128">
        <f t="shared" si="7"/>
        <v>3.9344988344988345</v>
      </c>
      <c r="P10" s="128">
        <f t="shared" si="8"/>
        <v>3.8964743589743591</v>
      </c>
      <c r="Q10" s="1" t="s">
        <v>3211</v>
      </c>
    </row>
    <row r="11" spans="1:17" x14ac:dyDescent="0.25">
      <c r="A11">
        <v>113230</v>
      </c>
      <c r="B11" t="s">
        <v>258</v>
      </c>
      <c r="C11" s="1">
        <v>23019</v>
      </c>
      <c r="D11" s="3" t="s">
        <v>25</v>
      </c>
      <c r="E11" s="3" t="s">
        <v>26</v>
      </c>
      <c r="F11" s="128">
        <f t="shared" si="9"/>
        <v>0.49138528138528142</v>
      </c>
      <c r="G11" s="128">
        <f t="shared" si="0"/>
        <v>0.49138528138528142</v>
      </c>
      <c r="H11" s="128">
        <f t="shared" si="1"/>
        <v>0.51753968253968252</v>
      </c>
      <c r="I11" s="128">
        <f t="shared" si="2"/>
        <v>0.53846320346320353</v>
      </c>
      <c r="J11" s="128">
        <f t="shared" si="3"/>
        <v>0.54369408369408367</v>
      </c>
      <c r="K11" s="128">
        <f t="shared" si="4"/>
        <v>0.56932539682539685</v>
      </c>
      <c r="L11" s="128">
        <f t="shared" si="5"/>
        <v>0.49661616161616162</v>
      </c>
      <c r="M11" s="128">
        <f t="shared" si="10"/>
        <v>0.50184704184704187</v>
      </c>
      <c r="N11" s="128">
        <f t="shared" si="6"/>
        <v>0.51753968253968252</v>
      </c>
      <c r="O11" s="128">
        <f t="shared" si="7"/>
        <v>0.52015512265512265</v>
      </c>
      <c r="P11" s="128">
        <f t="shared" si="8"/>
        <v>0.47569264069264072</v>
      </c>
      <c r="Q11" s="1" t="s">
        <v>3212</v>
      </c>
    </row>
    <row r="12" spans="1:17" x14ac:dyDescent="0.25">
      <c r="A12">
        <v>114200</v>
      </c>
      <c r="B12" s="57"/>
      <c r="C12" s="1" t="s">
        <v>298</v>
      </c>
      <c r="D12" s="3" t="s">
        <v>27</v>
      </c>
      <c r="E12" s="3" t="s">
        <v>28</v>
      </c>
      <c r="F12" s="128">
        <f t="shared" si="9"/>
        <v>0</v>
      </c>
      <c r="G12" s="128">
        <f t="shared" si="0"/>
        <v>0</v>
      </c>
      <c r="H12" s="128">
        <f t="shared" si="1"/>
        <v>0</v>
      </c>
      <c r="I12" s="128">
        <f t="shared" si="2"/>
        <v>0</v>
      </c>
      <c r="J12" s="128">
        <f t="shared" si="3"/>
        <v>0</v>
      </c>
      <c r="K12" s="128">
        <f t="shared" si="4"/>
        <v>0</v>
      </c>
      <c r="L12" s="128">
        <f t="shared" si="5"/>
        <v>0</v>
      </c>
      <c r="M12" s="128">
        <f t="shared" si="10"/>
        <v>0</v>
      </c>
      <c r="N12" s="128">
        <f t="shared" si="6"/>
        <v>0</v>
      </c>
      <c r="O12" s="128">
        <f t="shared" si="7"/>
        <v>0</v>
      </c>
      <c r="P12" s="128">
        <f t="shared" si="8"/>
        <v>0</v>
      </c>
      <c r="Q12" s="1" t="s">
        <v>3212</v>
      </c>
    </row>
    <row r="13" spans="1:17" x14ac:dyDescent="0.25">
      <c r="A13">
        <v>113231</v>
      </c>
      <c r="B13" t="s">
        <v>259</v>
      </c>
      <c r="C13" s="1">
        <v>23022</v>
      </c>
      <c r="D13" s="3" t="s">
        <v>29</v>
      </c>
      <c r="E13" s="3" t="s">
        <v>30</v>
      </c>
      <c r="F13" s="128">
        <f t="shared" si="9"/>
        <v>0.36380000000000001</v>
      </c>
      <c r="G13" s="128">
        <f t="shared" si="0"/>
        <v>0.41361790696076411</v>
      </c>
      <c r="H13" s="128">
        <f t="shared" si="1"/>
        <v>0.4412945219389664</v>
      </c>
      <c r="I13" s="128">
        <f t="shared" si="2"/>
        <v>0.46897113691716868</v>
      </c>
      <c r="J13" s="128">
        <f t="shared" si="3"/>
        <v>0.44682984493460687</v>
      </c>
      <c r="K13" s="128">
        <f t="shared" si="4"/>
        <v>0.48557710590409009</v>
      </c>
      <c r="L13" s="128">
        <f t="shared" si="5"/>
        <v>0.41915322995640458</v>
      </c>
      <c r="M13" s="128">
        <f t="shared" si="10"/>
        <v>0.41915322995640458</v>
      </c>
      <c r="N13" s="128">
        <f t="shared" si="6"/>
        <v>0.40808258396512365</v>
      </c>
      <c r="O13" s="128">
        <f t="shared" si="7"/>
        <v>0.41915322995640458</v>
      </c>
      <c r="P13" s="128">
        <f t="shared" si="8"/>
        <v>0.3942442764760225</v>
      </c>
      <c r="Q13" s="1" t="s">
        <v>245</v>
      </c>
    </row>
    <row r="14" spans="1:17" x14ac:dyDescent="0.25">
      <c r="A14" s="57"/>
      <c r="B14" t="s">
        <v>260</v>
      </c>
      <c r="C14" s="1">
        <v>23029</v>
      </c>
      <c r="D14" s="3" t="s">
        <v>31</v>
      </c>
      <c r="E14" s="3" t="s">
        <v>32</v>
      </c>
      <c r="F14" s="128">
        <f t="shared" si="9"/>
        <v>20.56605806492599</v>
      </c>
      <c r="G14" s="128">
        <f t="shared" si="0"/>
        <v>20.621327742837178</v>
      </c>
      <c r="H14" s="128">
        <f t="shared" si="1"/>
        <v>20.667385807763164</v>
      </c>
      <c r="I14" s="128">
        <f t="shared" si="2"/>
        <v>20.713443872689155</v>
      </c>
      <c r="J14" s="128">
        <f t="shared" si="3"/>
        <v>20.630539355822375</v>
      </c>
      <c r="K14" s="128">
        <f t="shared" si="4"/>
        <v>20.69502064671876</v>
      </c>
      <c r="L14" s="128">
        <f t="shared" si="5"/>
        <v>20.639750968807572</v>
      </c>
      <c r="M14" s="128">
        <f t="shared" si="10"/>
        <v>20.630539355822375</v>
      </c>
      <c r="N14" s="128">
        <f t="shared" si="6"/>
        <v>20.575269677911187</v>
      </c>
      <c r="O14" s="128">
        <f t="shared" si="7"/>
        <v>20.61211612985198</v>
      </c>
      <c r="P14" s="128">
        <f t="shared" si="8"/>
        <v>20.593692903881582</v>
      </c>
      <c r="Q14" s="1" t="s">
        <v>3211</v>
      </c>
    </row>
    <row r="15" spans="1:17" x14ac:dyDescent="0.25">
      <c r="A15" s="57"/>
      <c r="B15" t="s">
        <v>262</v>
      </c>
      <c r="C15" s="1">
        <v>23033</v>
      </c>
      <c r="D15" s="3" t="s">
        <v>33</v>
      </c>
      <c r="E15" s="3" t="s">
        <v>34</v>
      </c>
      <c r="F15" s="128">
        <f t="shared" si="9"/>
        <v>0</v>
      </c>
      <c r="G15" s="128">
        <f t="shared" si="0"/>
        <v>0</v>
      </c>
      <c r="H15" s="128">
        <f t="shared" si="1"/>
        <v>0</v>
      </c>
      <c r="I15" s="128">
        <f t="shared" si="2"/>
        <v>0</v>
      </c>
      <c r="J15" s="128">
        <f t="shared" si="3"/>
        <v>0</v>
      </c>
      <c r="K15" s="128">
        <f t="shared" si="4"/>
        <v>0</v>
      </c>
      <c r="L15" s="128">
        <f t="shared" si="5"/>
        <v>0</v>
      </c>
      <c r="M15" s="128">
        <f t="shared" si="10"/>
        <v>0</v>
      </c>
      <c r="N15" s="128">
        <f t="shared" si="6"/>
        <v>0</v>
      </c>
      <c r="O15" s="128">
        <f t="shared" si="7"/>
        <v>0</v>
      </c>
      <c r="P15" s="128">
        <f t="shared" si="8"/>
        <v>0</v>
      </c>
      <c r="Q15" s="1" t="s">
        <v>3211</v>
      </c>
    </row>
    <row r="16" spans="1:17" x14ac:dyDescent="0.25">
      <c r="A16">
        <v>114295</v>
      </c>
      <c r="B16" t="s">
        <v>261</v>
      </c>
      <c r="C16" s="1">
        <v>23034</v>
      </c>
      <c r="D16" s="3" t="s">
        <v>35</v>
      </c>
      <c r="E16" s="3" t="s">
        <v>36</v>
      </c>
      <c r="F16" s="128">
        <f t="shared" si="9"/>
        <v>0</v>
      </c>
      <c r="G16" s="128">
        <f t="shared" si="0"/>
        <v>0</v>
      </c>
      <c r="H16" s="128">
        <f t="shared" si="1"/>
        <v>0</v>
      </c>
      <c r="I16" s="128">
        <f t="shared" si="2"/>
        <v>0</v>
      </c>
      <c r="J16" s="128">
        <f t="shared" si="3"/>
        <v>0</v>
      </c>
      <c r="K16" s="128">
        <f t="shared" si="4"/>
        <v>0</v>
      </c>
      <c r="L16" s="128">
        <f t="shared" si="5"/>
        <v>0</v>
      </c>
      <c r="M16" s="128">
        <f t="shared" si="10"/>
        <v>0</v>
      </c>
      <c r="N16" s="128">
        <f t="shared" si="6"/>
        <v>0</v>
      </c>
      <c r="O16" s="128">
        <f t="shared" si="7"/>
        <v>0</v>
      </c>
      <c r="P16" s="128">
        <f t="shared" si="8"/>
        <v>0</v>
      </c>
      <c r="Q16" s="1" t="s">
        <v>3211</v>
      </c>
    </row>
    <row r="17" spans="1:17" x14ac:dyDescent="0.25">
      <c r="A17">
        <v>114029</v>
      </c>
      <c r="B17" s="56"/>
      <c r="C17" s="1" t="s">
        <v>298</v>
      </c>
      <c r="D17" s="3" t="s">
        <v>38</v>
      </c>
      <c r="E17" s="3" t="s">
        <v>39</v>
      </c>
      <c r="F17" s="128">
        <f t="shared" si="9"/>
        <v>0</v>
      </c>
      <c r="G17" s="128">
        <f t="shared" si="0"/>
        <v>0</v>
      </c>
      <c r="H17" s="128">
        <f t="shared" si="1"/>
        <v>0</v>
      </c>
      <c r="I17" s="128">
        <f t="shared" si="2"/>
        <v>0</v>
      </c>
      <c r="J17" s="128">
        <f t="shared" si="3"/>
        <v>0</v>
      </c>
      <c r="K17" s="128">
        <f t="shared" si="4"/>
        <v>0</v>
      </c>
      <c r="L17" s="128">
        <f t="shared" si="5"/>
        <v>0</v>
      </c>
      <c r="M17" s="128">
        <f t="shared" si="10"/>
        <v>0</v>
      </c>
      <c r="N17" s="128">
        <f t="shared" si="6"/>
        <v>0</v>
      </c>
      <c r="O17" s="128">
        <f t="shared" si="7"/>
        <v>0</v>
      </c>
      <c r="P17" s="128">
        <f t="shared" si="8"/>
        <v>0</v>
      </c>
      <c r="Q17" s="1" t="s">
        <v>3211</v>
      </c>
    </row>
    <row r="18" spans="1:17" x14ac:dyDescent="0.25">
      <c r="A18">
        <v>114369</v>
      </c>
      <c r="B18" t="s">
        <v>263</v>
      </c>
      <c r="C18" s="1">
        <v>23043</v>
      </c>
      <c r="D18" s="3" t="s">
        <v>40</v>
      </c>
      <c r="E18" s="3" t="s">
        <v>41</v>
      </c>
      <c r="F18" s="128">
        <f t="shared" si="9"/>
        <v>0</v>
      </c>
      <c r="G18" s="128">
        <f t="shared" si="0"/>
        <v>0</v>
      </c>
      <c r="H18" s="128">
        <f t="shared" si="1"/>
        <v>0</v>
      </c>
      <c r="I18" s="128">
        <f t="shared" si="2"/>
        <v>0</v>
      </c>
      <c r="J18" s="128">
        <f t="shared" si="3"/>
        <v>0</v>
      </c>
      <c r="K18" s="128">
        <f t="shared" si="4"/>
        <v>0</v>
      </c>
      <c r="L18" s="128">
        <f t="shared" si="5"/>
        <v>0</v>
      </c>
      <c r="M18" s="128">
        <f t="shared" si="10"/>
        <v>0</v>
      </c>
      <c r="N18" s="128">
        <f t="shared" si="6"/>
        <v>0</v>
      </c>
      <c r="O18" s="128">
        <f t="shared" si="7"/>
        <v>0</v>
      </c>
      <c r="P18" s="128">
        <f t="shared" si="8"/>
        <v>0</v>
      </c>
      <c r="Q18" s="1" t="s">
        <v>3211</v>
      </c>
    </row>
    <row r="19" spans="1:17" x14ac:dyDescent="0.25">
      <c r="A19">
        <v>113101</v>
      </c>
      <c r="B19" t="s">
        <v>264</v>
      </c>
      <c r="C19" s="1">
        <v>23054</v>
      </c>
      <c r="D19" s="3" t="s">
        <v>42</v>
      </c>
      <c r="E19" s="3" t="s">
        <v>42</v>
      </c>
      <c r="F19" s="128">
        <f t="shared" si="9"/>
        <v>0.50153939393939395</v>
      </c>
      <c r="G19" s="128">
        <f t="shared" si="0"/>
        <v>0.51911515151515153</v>
      </c>
      <c r="H19" s="128">
        <f t="shared" si="1"/>
        <v>0.55866060606060608</v>
      </c>
      <c r="I19" s="128">
        <f t="shared" si="2"/>
        <v>0.59820606060606063</v>
      </c>
      <c r="J19" s="128">
        <f t="shared" si="3"/>
        <v>0.59381212121212124</v>
      </c>
      <c r="K19" s="128">
        <f t="shared" si="4"/>
        <v>0.64214545454545457</v>
      </c>
      <c r="L19" s="128">
        <f t="shared" si="5"/>
        <v>0.52790303030303032</v>
      </c>
      <c r="M19" s="128">
        <f t="shared" si="10"/>
        <v>0.52790303030303032</v>
      </c>
      <c r="N19" s="128">
        <f t="shared" si="6"/>
        <v>0.5454787878787879</v>
      </c>
      <c r="O19" s="128">
        <f t="shared" si="7"/>
        <v>0.55426666666666669</v>
      </c>
      <c r="P19" s="128">
        <f t="shared" si="8"/>
        <v>0.48396363636363637</v>
      </c>
      <c r="Q19" s="1" t="s">
        <v>245</v>
      </c>
    </row>
    <row r="20" spans="1:17" x14ac:dyDescent="0.25">
      <c r="A20">
        <v>113262</v>
      </c>
      <c r="B20" t="s">
        <v>265</v>
      </c>
      <c r="C20" s="1">
        <v>23085</v>
      </c>
      <c r="D20" s="3" t="s">
        <v>43</v>
      </c>
      <c r="E20" s="3" t="s">
        <v>44</v>
      </c>
      <c r="F20" s="128">
        <f t="shared" si="9"/>
        <v>4.1681553030303027</v>
      </c>
      <c r="G20" s="128">
        <f t="shared" si="0"/>
        <v>4.1956174242424238</v>
      </c>
      <c r="H20" s="128">
        <f t="shared" si="1"/>
        <v>4.2574071969696972</v>
      </c>
      <c r="I20" s="128">
        <f t="shared" si="2"/>
        <v>4.3191969696969696</v>
      </c>
      <c r="J20" s="128">
        <f t="shared" si="3"/>
        <v>4.3123314393939394</v>
      </c>
      <c r="K20" s="128">
        <f t="shared" si="4"/>
        <v>4.3878522727272724</v>
      </c>
      <c r="L20" s="128">
        <f t="shared" si="5"/>
        <v>4.2093484848484843</v>
      </c>
      <c r="M20" s="128">
        <f t="shared" si="10"/>
        <v>4.2093484848484843</v>
      </c>
      <c r="N20" s="128">
        <f t="shared" si="6"/>
        <v>4.2368106060606063</v>
      </c>
      <c r="O20" s="128">
        <f t="shared" si="7"/>
        <v>4.2505416666666669</v>
      </c>
      <c r="P20" s="128">
        <f t="shared" si="8"/>
        <v>4.1406931818181816</v>
      </c>
      <c r="Q20" s="1" t="s">
        <v>3211</v>
      </c>
    </row>
    <row r="21" spans="1:17" x14ac:dyDescent="0.25">
      <c r="A21">
        <v>113263</v>
      </c>
      <c r="B21" t="s">
        <v>266</v>
      </c>
      <c r="C21" s="1">
        <v>23056</v>
      </c>
      <c r="D21" s="3" t="s">
        <v>45</v>
      </c>
      <c r="E21" s="3" t="s">
        <v>45</v>
      </c>
      <c r="F21" s="128">
        <f t="shared" si="9"/>
        <v>6.2217774838330397</v>
      </c>
      <c r="G21" s="128">
        <f t="shared" si="0"/>
        <v>6.2363077066965964</v>
      </c>
      <c r="H21" s="128">
        <f t="shared" si="1"/>
        <v>6.2750549676660796</v>
      </c>
      <c r="I21" s="128">
        <f t="shared" si="2"/>
        <v>6.3234890438779336</v>
      </c>
      <c r="J21" s="128">
        <f t="shared" si="3"/>
        <v>6.3234890438779336</v>
      </c>
      <c r="K21" s="128">
        <f t="shared" si="4"/>
        <v>6.3816099353321585</v>
      </c>
      <c r="L21" s="128">
        <f t="shared" si="5"/>
        <v>6.2363077066965964</v>
      </c>
      <c r="M21" s="128">
        <f t="shared" si="10"/>
        <v>6.2363077066965964</v>
      </c>
      <c r="N21" s="128">
        <f t="shared" si="6"/>
        <v>6.2750549676660796</v>
      </c>
      <c r="O21" s="128">
        <f t="shared" si="7"/>
        <v>6.2750549676660796</v>
      </c>
      <c r="P21" s="128">
        <f t="shared" si="8"/>
        <v>6.1878736304847424</v>
      </c>
      <c r="Q21" s="1" t="s">
        <v>245</v>
      </c>
    </row>
    <row r="22" spans="1:17" x14ac:dyDescent="0.25">
      <c r="A22">
        <v>113267</v>
      </c>
      <c r="B22" t="s">
        <v>305</v>
      </c>
      <c r="C22" s="1">
        <v>52225</v>
      </c>
      <c r="D22" s="3" t="s">
        <v>46</v>
      </c>
      <c r="E22" s="3" t="s">
        <v>46</v>
      </c>
      <c r="F22" s="128">
        <f t="shared" si="9"/>
        <v>2.4201000000000001</v>
      </c>
      <c r="G22" s="128">
        <f t="shared" si="0"/>
        <v>2.5563508770171395</v>
      </c>
      <c r="H22" s="128">
        <f t="shared" si="1"/>
        <v>2.632045808693328</v>
      </c>
      <c r="I22" s="128">
        <f t="shared" si="2"/>
        <v>2.7077407403695166</v>
      </c>
      <c r="J22" s="128">
        <f t="shared" si="3"/>
        <v>2.6471847950285659</v>
      </c>
      <c r="K22" s="128">
        <f t="shared" si="4"/>
        <v>2.75315769937523</v>
      </c>
      <c r="L22" s="128">
        <f t="shared" si="5"/>
        <v>2.5714898633523773</v>
      </c>
      <c r="M22" s="128">
        <f t="shared" si="10"/>
        <v>2.5714898633523773</v>
      </c>
      <c r="N22" s="128">
        <f t="shared" si="6"/>
        <v>2.5412118906819017</v>
      </c>
      <c r="O22" s="128">
        <f t="shared" si="7"/>
        <v>2.5714898633523773</v>
      </c>
      <c r="P22" s="128">
        <f t="shared" si="8"/>
        <v>2.5033644248438076</v>
      </c>
      <c r="Q22" s="1" t="s">
        <v>245</v>
      </c>
    </row>
    <row r="23" spans="1:17" x14ac:dyDescent="0.25">
      <c r="A23">
        <v>113421</v>
      </c>
      <c r="B23" s="192"/>
      <c r="C23" s="1" t="s">
        <v>298</v>
      </c>
      <c r="D23" s="3" t="s">
        <v>47</v>
      </c>
      <c r="E23" s="3" t="s">
        <v>47</v>
      </c>
      <c r="F23" s="128">
        <f t="shared" si="9"/>
        <v>0</v>
      </c>
      <c r="G23" s="128">
        <f t="shared" si="0"/>
        <v>0</v>
      </c>
      <c r="H23" s="128">
        <f t="shared" si="1"/>
        <v>0</v>
      </c>
      <c r="I23" s="128">
        <f t="shared" si="2"/>
        <v>0</v>
      </c>
      <c r="J23" s="128">
        <f t="shared" si="3"/>
        <v>0</v>
      </c>
      <c r="K23" s="128">
        <f t="shared" si="4"/>
        <v>0</v>
      </c>
      <c r="L23" s="128">
        <f t="shared" si="5"/>
        <v>0</v>
      </c>
      <c r="M23" s="128">
        <f t="shared" si="10"/>
        <v>0</v>
      </c>
      <c r="N23" s="128">
        <f t="shared" si="6"/>
        <v>0</v>
      </c>
      <c r="O23" s="128">
        <f t="shared" si="7"/>
        <v>0</v>
      </c>
      <c r="P23" s="128">
        <f t="shared" si="8"/>
        <v>0</v>
      </c>
      <c r="Q23" s="1" t="s">
        <v>245</v>
      </c>
    </row>
    <row r="24" spans="1:17" x14ac:dyDescent="0.25">
      <c r="A24">
        <v>113418</v>
      </c>
      <c r="B24" t="s">
        <v>267</v>
      </c>
      <c r="C24" s="1">
        <v>23036</v>
      </c>
      <c r="D24" s="3" t="s">
        <v>48</v>
      </c>
      <c r="E24" s="3" t="s">
        <v>48</v>
      </c>
      <c r="F24" s="128">
        <f t="shared" si="9"/>
        <v>7.258797437734624</v>
      </c>
      <c r="G24" s="128">
        <f t="shared" si="0"/>
        <v>7.2830149207531578</v>
      </c>
      <c r="H24" s="128">
        <f t="shared" si="1"/>
        <v>7.3475948754692482</v>
      </c>
      <c r="I24" s="128">
        <f t="shared" si="2"/>
        <v>7.4283198188643613</v>
      </c>
      <c r="J24" s="128">
        <f t="shared" si="3"/>
        <v>7.4283198188643613</v>
      </c>
      <c r="K24" s="128">
        <f t="shared" si="4"/>
        <v>7.5251897509384973</v>
      </c>
      <c r="L24" s="128">
        <f t="shared" si="5"/>
        <v>7.2830149207531578</v>
      </c>
      <c r="M24" s="128">
        <f t="shared" si="10"/>
        <v>7.2830149207531578</v>
      </c>
      <c r="N24" s="128">
        <f t="shared" si="6"/>
        <v>7.3475948754692482</v>
      </c>
      <c r="O24" s="128">
        <f t="shared" si="7"/>
        <v>7.3475948754692482</v>
      </c>
      <c r="P24" s="128">
        <f t="shared" si="8"/>
        <v>7.2022899773580455</v>
      </c>
      <c r="Q24" s="1" t="s">
        <v>245</v>
      </c>
    </row>
    <row r="25" spans="1:17" x14ac:dyDescent="0.25">
      <c r="A25">
        <v>113419</v>
      </c>
      <c r="B25" t="s">
        <v>268</v>
      </c>
      <c r="C25" s="1">
        <v>23037</v>
      </c>
      <c r="D25" s="3" t="s">
        <v>49</v>
      </c>
      <c r="E25" s="3" t="s">
        <v>49</v>
      </c>
      <c r="F25" s="128">
        <f t="shared" si="9"/>
        <v>10.162111889726996</v>
      </c>
      <c r="G25" s="128">
        <f t="shared" si="0"/>
        <v>10.182869677834358</v>
      </c>
      <c r="H25" s="128">
        <f t="shared" si="1"/>
        <v>10.238223779453989</v>
      </c>
      <c r="I25" s="128">
        <f t="shared" si="2"/>
        <v>10.307416406478529</v>
      </c>
      <c r="J25" s="128">
        <f t="shared" si="3"/>
        <v>10.307416406478529</v>
      </c>
      <c r="K25" s="128">
        <f t="shared" si="4"/>
        <v>10.390447558907978</v>
      </c>
      <c r="L25" s="128">
        <f t="shared" si="5"/>
        <v>10.182869677834358</v>
      </c>
      <c r="M25" s="128">
        <f t="shared" si="10"/>
        <v>10.182869677834358</v>
      </c>
      <c r="N25" s="128">
        <f t="shared" si="6"/>
        <v>10.238223779453989</v>
      </c>
      <c r="O25" s="128">
        <f t="shared" si="7"/>
        <v>10.238223779453989</v>
      </c>
      <c r="P25" s="128">
        <f t="shared" si="8"/>
        <v>10.113677050809816</v>
      </c>
      <c r="Q25" s="1" t="s">
        <v>245</v>
      </c>
    </row>
    <row r="26" spans="1:17" x14ac:dyDescent="0.25">
      <c r="A26">
        <v>113420</v>
      </c>
      <c r="B26" t="s">
        <v>269</v>
      </c>
      <c r="C26" s="1">
        <v>23167</v>
      </c>
      <c r="D26" s="3" t="s">
        <v>50</v>
      </c>
      <c r="E26" s="3" t="s">
        <v>50</v>
      </c>
      <c r="F26" s="128">
        <f t="shared" si="9"/>
        <v>3.3940000000000001</v>
      </c>
      <c r="G26" s="128">
        <f t="shared" si="0"/>
        <v>3.5029477272727272</v>
      </c>
      <c r="H26" s="128">
        <f t="shared" si="1"/>
        <v>3.5634742424242427</v>
      </c>
      <c r="I26" s="128">
        <f t="shared" si="2"/>
        <v>3.6240007575757578</v>
      </c>
      <c r="J26" s="128">
        <f t="shared" si="3"/>
        <v>3.5755795454545458</v>
      </c>
      <c r="K26" s="128">
        <f t="shared" si="4"/>
        <v>3.6603166666666667</v>
      </c>
      <c r="L26" s="128">
        <f t="shared" si="5"/>
        <v>3.5150530303030303</v>
      </c>
      <c r="M26" s="128">
        <f t="shared" si="10"/>
        <v>3.5150530303030303</v>
      </c>
      <c r="N26" s="128">
        <f t="shared" si="6"/>
        <v>3.4908424242424245</v>
      </c>
      <c r="O26" s="128">
        <f t="shared" si="7"/>
        <v>3.5150530303030303</v>
      </c>
      <c r="P26" s="128">
        <f t="shared" si="8"/>
        <v>3.4605791666666668</v>
      </c>
      <c r="Q26" s="1" t="s">
        <v>245</v>
      </c>
    </row>
    <row r="27" spans="1:17" x14ac:dyDescent="0.25">
      <c r="A27" s="57"/>
      <c r="B27" t="s">
        <v>1630</v>
      </c>
      <c r="C27" s="1">
        <v>54152</v>
      </c>
      <c r="D27" t="s">
        <v>1631</v>
      </c>
      <c r="E27" t="s">
        <v>1631</v>
      </c>
      <c r="F27" s="128">
        <f t="shared" si="9"/>
        <v>3.0277000000000003</v>
      </c>
      <c r="G27" s="128">
        <f t="shared" si="0"/>
        <v>3.1366477272727273</v>
      </c>
      <c r="H27" s="128">
        <f t="shared" si="1"/>
        <v>3.1971742424242429</v>
      </c>
      <c r="I27" s="128">
        <f t="shared" si="2"/>
        <v>3.2577007575757579</v>
      </c>
      <c r="J27" s="128">
        <f t="shared" si="3"/>
        <v>3.209279545454546</v>
      </c>
      <c r="K27" s="128">
        <f t="shared" si="4"/>
        <v>3.2940166666666668</v>
      </c>
      <c r="L27" s="128">
        <f t="shared" si="5"/>
        <v>3.1487530303030304</v>
      </c>
      <c r="M27" s="128">
        <f t="shared" si="10"/>
        <v>3.1487530303030304</v>
      </c>
      <c r="N27" s="128">
        <f t="shared" si="6"/>
        <v>3.1245424242424247</v>
      </c>
      <c r="O27" s="128">
        <f t="shared" si="7"/>
        <v>3.1487530303030304</v>
      </c>
      <c r="P27" s="128">
        <f t="shared" si="8"/>
        <v>3.0942791666666669</v>
      </c>
      <c r="Q27" s="1" t="s">
        <v>245</v>
      </c>
    </row>
    <row r="28" spans="1:17" x14ac:dyDescent="0.25">
      <c r="A28">
        <v>113422</v>
      </c>
      <c r="B28" t="s">
        <v>306</v>
      </c>
      <c r="C28" s="1">
        <v>23058</v>
      </c>
      <c r="D28" s="3" t="s">
        <v>51</v>
      </c>
      <c r="E28" s="3" t="s">
        <v>51</v>
      </c>
      <c r="F28" s="128">
        <f t="shared" si="9"/>
        <v>2.5640699999999996</v>
      </c>
      <c r="G28" s="128">
        <f t="shared" si="0"/>
        <v>2.5557499999999997</v>
      </c>
      <c r="H28" s="128">
        <f t="shared" si="1"/>
        <v>2.5854399999999997</v>
      </c>
      <c r="I28" s="128">
        <f t="shared" si="2"/>
        <v>2.6029199999999997</v>
      </c>
      <c r="J28" s="128">
        <f t="shared" si="3"/>
        <v>2.6029199999999997</v>
      </c>
      <c r="K28" s="128">
        <f t="shared" si="4"/>
        <v>2.6303399999999999</v>
      </c>
      <c r="L28" s="128">
        <f t="shared" si="5"/>
        <v>2.5546199999999999</v>
      </c>
      <c r="M28" s="128">
        <f t="shared" si="10"/>
        <v>2.55721</v>
      </c>
      <c r="N28" s="128">
        <f t="shared" si="6"/>
        <v>2.58751</v>
      </c>
      <c r="O28" s="128">
        <f t="shared" si="7"/>
        <v>2.5099999999999998</v>
      </c>
      <c r="P28" s="128">
        <f t="shared" si="8"/>
        <v>2.5099999999999998</v>
      </c>
      <c r="Q28" s="1" t="s">
        <v>245</v>
      </c>
    </row>
    <row r="29" spans="1:17" x14ac:dyDescent="0.25">
      <c r="A29">
        <v>113138</v>
      </c>
      <c r="B29" t="s">
        <v>2167</v>
      </c>
      <c r="C29" s="1">
        <v>38276</v>
      </c>
      <c r="D29" s="3" t="s">
        <v>2168</v>
      </c>
      <c r="E29" s="3" t="s">
        <v>2168</v>
      </c>
      <c r="F29" s="128">
        <f t="shared" si="9"/>
        <v>12.10327748383304</v>
      </c>
      <c r="G29" s="128">
        <f t="shared" si="0"/>
        <v>12.117807706696595</v>
      </c>
      <c r="H29" s="128">
        <f t="shared" si="1"/>
        <v>12.156554967666079</v>
      </c>
      <c r="I29" s="128">
        <f t="shared" si="2"/>
        <v>12.204989043877934</v>
      </c>
      <c r="J29" s="128">
        <f t="shared" si="3"/>
        <v>12.204989043877934</v>
      </c>
      <c r="K29" s="128">
        <f t="shared" si="4"/>
        <v>12.263109935332158</v>
      </c>
      <c r="L29" s="128">
        <f t="shared" si="5"/>
        <v>12.117807706696595</v>
      </c>
      <c r="M29" s="128">
        <f t="shared" si="10"/>
        <v>12.117807706696595</v>
      </c>
      <c r="N29" s="128">
        <f t="shared" si="6"/>
        <v>12.156554967666079</v>
      </c>
      <c r="O29" s="128">
        <f t="shared" si="7"/>
        <v>12.156554967666079</v>
      </c>
      <c r="P29" s="128">
        <f t="shared" si="8"/>
        <v>12.069373630484742</v>
      </c>
      <c r="Q29" s="1" t="s">
        <v>245</v>
      </c>
    </row>
    <row r="30" spans="1:17" x14ac:dyDescent="0.25">
      <c r="A30">
        <v>113131</v>
      </c>
      <c r="B30" t="s">
        <v>270</v>
      </c>
      <c r="C30" s="1">
        <v>23059</v>
      </c>
      <c r="D30" s="3" t="s">
        <v>52</v>
      </c>
      <c r="E30" s="3" t="s">
        <v>53</v>
      </c>
      <c r="F30" s="128">
        <f t="shared" si="9"/>
        <v>0</v>
      </c>
      <c r="G30" s="128">
        <f t="shared" si="0"/>
        <v>0</v>
      </c>
      <c r="H30" s="128">
        <f t="shared" si="1"/>
        <v>0</v>
      </c>
      <c r="I30" s="128">
        <f t="shared" si="2"/>
        <v>0</v>
      </c>
      <c r="J30" s="128">
        <f t="shared" si="3"/>
        <v>0</v>
      </c>
      <c r="K30" s="128">
        <f t="shared" si="4"/>
        <v>0</v>
      </c>
      <c r="L30" s="128">
        <f t="shared" si="5"/>
        <v>0</v>
      </c>
      <c r="M30" s="128">
        <f t="shared" si="10"/>
        <v>0</v>
      </c>
      <c r="N30" s="128">
        <f t="shared" si="6"/>
        <v>0</v>
      </c>
      <c r="O30" s="128">
        <f t="shared" si="7"/>
        <v>0</v>
      </c>
      <c r="P30" s="128">
        <f t="shared" si="8"/>
        <v>0</v>
      </c>
      <c r="Q30" s="1" t="s">
        <v>245</v>
      </c>
    </row>
    <row r="31" spans="1:17" x14ac:dyDescent="0.25">
      <c r="A31">
        <v>113132</v>
      </c>
      <c r="B31" t="s">
        <v>271</v>
      </c>
      <c r="C31" s="1">
        <v>23060</v>
      </c>
      <c r="D31" s="3" t="s">
        <v>54</v>
      </c>
      <c r="E31" s="3" t="s">
        <v>54</v>
      </c>
      <c r="F31" s="128">
        <f t="shared" si="9"/>
        <v>3.8203030303030303</v>
      </c>
      <c r="G31" s="128">
        <f t="shared" si="0"/>
        <v>3.8203030303030303</v>
      </c>
      <c r="H31" s="128">
        <f t="shared" si="1"/>
        <v>3.8788888888888891</v>
      </c>
      <c r="I31" s="128">
        <f t="shared" si="2"/>
        <v>3.9257575757575758</v>
      </c>
      <c r="J31" s="128">
        <f t="shared" si="3"/>
        <v>3.9374747474747473</v>
      </c>
      <c r="K31" s="128">
        <f t="shared" si="4"/>
        <v>3.9948888888888887</v>
      </c>
      <c r="L31" s="128">
        <f t="shared" si="5"/>
        <v>3.8320202020202019</v>
      </c>
      <c r="M31" s="128">
        <f t="shared" si="10"/>
        <v>3.8437373737373739</v>
      </c>
      <c r="N31" s="128">
        <f t="shared" si="6"/>
        <v>3.8788888888888891</v>
      </c>
      <c r="O31" s="128">
        <f t="shared" si="7"/>
        <v>3.8847474747474746</v>
      </c>
      <c r="P31" s="128">
        <f t="shared" si="8"/>
        <v>3.7851515151515152</v>
      </c>
      <c r="Q31" s="1" t="s">
        <v>245</v>
      </c>
    </row>
    <row r="32" spans="1:17" x14ac:dyDescent="0.25">
      <c r="A32">
        <v>113133</v>
      </c>
      <c r="B32" t="s">
        <v>272</v>
      </c>
      <c r="C32" s="1">
        <v>23061</v>
      </c>
      <c r="D32" s="3" t="s">
        <v>55</v>
      </c>
      <c r="E32" s="3" t="s">
        <v>55</v>
      </c>
      <c r="F32" s="128">
        <f t="shared" si="9"/>
        <v>3.8562836700336698</v>
      </c>
      <c r="G32" s="128">
        <f t="shared" si="0"/>
        <v>3.9478240740740738</v>
      </c>
      <c r="H32" s="128">
        <f t="shared" si="1"/>
        <v>4.0241077441077442</v>
      </c>
      <c r="I32" s="128">
        <f t="shared" si="2"/>
        <v>4.1003914141414137</v>
      </c>
      <c r="J32" s="128">
        <f t="shared" si="3"/>
        <v>3.9630808080808078</v>
      </c>
      <c r="K32" s="128">
        <f t="shared" si="4"/>
        <v>4.0698779461279457</v>
      </c>
      <c r="L32" s="128">
        <f t="shared" si="5"/>
        <v>3.9783375420875418</v>
      </c>
      <c r="M32" s="128">
        <f t="shared" si="10"/>
        <v>3.9630808080808078</v>
      </c>
      <c r="N32" s="128">
        <f t="shared" si="6"/>
        <v>3.8715404040404038</v>
      </c>
      <c r="O32" s="128">
        <f t="shared" si="7"/>
        <v>3.9325673400673398</v>
      </c>
      <c r="P32" s="128">
        <f t="shared" si="8"/>
        <v>3.9020538720538718</v>
      </c>
      <c r="Q32" s="1" t="s">
        <v>245</v>
      </c>
    </row>
    <row r="33" spans="1:17" x14ac:dyDescent="0.25">
      <c r="A33">
        <v>113134</v>
      </c>
      <c r="B33" t="s">
        <v>273</v>
      </c>
      <c r="C33" s="1">
        <v>23062</v>
      </c>
      <c r="D33" s="3" t="s">
        <v>56</v>
      </c>
      <c r="E33" s="3" t="s">
        <v>56</v>
      </c>
      <c r="F33" s="128">
        <f t="shared" si="9"/>
        <v>19.846868152423706</v>
      </c>
      <c r="G33" s="128">
        <f t="shared" si="0"/>
        <v>19.963109935332156</v>
      </c>
      <c r="H33" s="128">
        <f t="shared" si="1"/>
        <v>20.059978087755866</v>
      </c>
      <c r="I33" s="128">
        <f t="shared" si="2"/>
        <v>20.156846240179572</v>
      </c>
      <c r="J33" s="128">
        <f t="shared" si="3"/>
        <v>19.982483565816899</v>
      </c>
      <c r="K33" s="128">
        <f t="shared" si="4"/>
        <v>20.118098979210089</v>
      </c>
      <c r="L33" s="128">
        <f t="shared" si="5"/>
        <v>20.001857196301639</v>
      </c>
      <c r="M33" s="128">
        <f t="shared" si="10"/>
        <v>19.982483565816899</v>
      </c>
      <c r="N33" s="128">
        <f t="shared" si="6"/>
        <v>19.86624178290845</v>
      </c>
      <c r="O33" s="128">
        <f t="shared" si="7"/>
        <v>19.943736304847416</v>
      </c>
      <c r="P33" s="128">
        <f t="shared" si="8"/>
        <v>19.904989043877933</v>
      </c>
      <c r="Q33" s="1" t="s">
        <v>245</v>
      </c>
    </row>
    <row r="34" spans="1:17" x14ac:dyDescent="0.25">
      <c r="A34">
        <v>113135</v>
      </c>
      <c r="B34" t="s">
        <v>274</v>
      </c>
      <c r="C34" s="1">
        <v>23063</v>
      </c>
      <c r="D34" s="3" t="s">
        <v>57</v>
      </c>
      <c r="E34" s="3" t="s">
        <v>58</v>
      </c>
      <c r="F34" s="128">
        <f t="shared" si="9"/>
        <v>8.7884340762118534</v>
      </c>
      <c r="G34" s="128">
        <f t="shared" si="0"/>
        <v>8.8465549676660782</v>
      </c>
      <c r="H34" s="128">
        <f t="shared" si="1"/>
        <v>8.8949890438779331</v>
      </c>
      <c r="I34" s="128">
        <f t="shared" si="2"/>
        <v>8.9434231200897862</v>
      </c>
      <c r="J34" s="128">
        <f t="shared" si="3"/>
        <v>8.8562417829084499</v>
      </c>
      <c r="K34" s="128">
        <f t="shared" si="4"/>
        <v>8.9240494896050446</v>
      </c>
      <c r="L34" s="128">
        <f t="shared" si="5"/>
        <v>8.8659285981508198</v>
      </c>
      <c r="M34" s="128">
        <f t="shared" si="10"/>
        <v>8.8562417829084499</v>
      </c>
      <c r="N34" s="128">
        <f t="shared" si="6"/>
        <v>8.798120891454225</v>
      </c>
      <c r="O34" s="128">
        <f t="shared" si="7"/>
        <v>8.8368681524237083</v>
      </c>
      <c r="P34" s="128">
        <f t="shared" si="8"/>
        <v>8.8174945219389667</v>
      </c>
      <c r="Q34" s="1" t="s">
        <v>245</v>
      </c>
    </row>
    <row r="35" spans="1:17" x14ac:dyDescent="0.25">
      <c r="A35">
        <v>113136</v>
      </c>
      <c r="B35" t="s">
        <v>275</v>
      </c>
      <c r="C35" s="1">
        <v>23064</v>
      </c>
      <c r="D35" s="3" t="s">
        <v>59</v>
      </c>
      <c r="E35" s="3" t="s">
        <v>59</v>
      </c>
      <c r="F35" s="128">
        <f t="shared" si="9"/>
        <v>18.573434076211857</v>
      </c>
      <c r="G35" s="128">
        <f t="shared" si="0"/>
        <v>18.63155496766608</v>
      </c>
      <c r="H35" s="128">
        <f t="shared" si="1"/>
        <v>18.679989043877935</v>
      </c>
      <c r="I35" s="128">
        <f t="shared" si="2"/>
        <v>18.72842312008979</v>
      </c>
      <c r="J35" s="128">
        <f t="shared" si="3"/>
        <v>18.641241782908452</v>
      </c>
      <c r="K35" s="128">
        <f t="shared" si="4"/>
        <v>18.709049489605047</v>
      </c>
      <c r="L35" s="128">
        <f t="shared" si="5"/>
        <v>18.650928598150823</v>
      </c>
      <c r="M35" s="128">
        <f t="shared" si="10"/>
        <v>18.641241782908452</v>
      </c>
      <c r="N35" s="128">
        <f t="shared" ref="N35:N66" si="11">IFERROR(VLOOKUP($B35,Costs,36,FALSE),0)</f>
        <v>18.583120891454225</v>
      </c>
      <c r="O35" s="128">
        <f t="shared" ref="O35:O66" si="12">IFERROR(VLOOKUP($B35,Costs,38,FALSE),0)</f>
        <v>18.621868152423708</v>
      </c>
      <c r="P35" s="128">
        <f t="shared" ref="P35:P66" si="13">IFERROR(VLOOKUP($B35,Costs,37,FALSE),0)</f>
        <v>18.602494521938969</v>
      </c>
      <c r="Q35" s="1" t="s">
        <v>245</v>
      </c>
    </row>
    <row r="36" spans="1:17" x14ac:dyDescent="0.25">
      <c r="A36">
        <v>113137</v>
      </c>
      <c r="B36" t="s">
        <v>1756</v>
      </c>
      <c r="C36" s="1">
        <v>23065</v>
      </c>
      <c r="D36" s="3" t="s">
        <v>1755</v>
      </c>
      <c r="E36" s="3" t="s">
        <v>1755</v>
      </c>
      <c r="F36" s="128">
        <f t="shared" si="9"/>
        <v>12.048434076211853</v>
      </c>
      <c r="G36" s="128">
        <f t="shared" si="0"/>
        <v>12.067807706696595</v>
      </c>
      <c r="H36" s="128">
        <f t="shared" si="1"/>
        <v>12.111398375287264</v>
      </c>
      <c r="I36" s="128">
        <f t="shared" si="2"/>
        <v>12.154989043877933</v>
      </c>
      <c r="J36" s="128">
        <f t="shared" si="3"/>
        <v>12.150145636256747</v>
      </c>
      <c r="K36" s="128">
        <f t="shared" si="4"/>
        <v>12.203423120089786</v>
      </c>
      <c r="L36" s="128">
        <f t="shared" si="5"/>
        <v>12.077494521938966</v>
      </c>
      <c r="M36" s="128">
        <f t="shared" si="10"/>
        <v>12.077494521938966</v>
      </c>
      <c r="N36" s="128">
        <f t="shared" si="11"/>
        <v>12.096868152423708</v>
      </c>
      <c r="O36" s="128">
        <f t="shared" si="12"/>
        <v>12.106554967666078</v>
      </c>
      <c r="P36" s="128">
        <f t="shared" si="13"/>
        <v>12.029060445727112</v>
      </c>
      <c r="Q36" s="1" t="s">
        <v>245</v>
      </c>
    </row>
    <row r="37" spans="1:17" x14ac:dyDescent="0.25">
      <c r="A37">
        <v>113160</v>
      </c>
      <c r="B37" t="s">
        <v>276</v>
      </c>
      <c r="C37" s="1">
        <v>23067</v>
      </c>
      <c r="D37" s="3" t="s">
        <v>60</v>
      </c>
      <c r="E37" s="3" t="s">
        <v>60</v>
      </c>
      <c r="F37" s="128">
        <f t="shared" si="9"/>
        <v>2.6527272727272728</v>
      </c>
      <c r="G37" s="128">
        <f t="shared" si="0"/>
        <v>2.6527272727272728</v>
      </c>
      <c r="H37" s="128">
        <f t="shared" si="1"/>
        <v>2.6966666666666668</v>
      </c>
      <c r="I37" s="128">
        <f t="shared" si="2"/>
        <v>2.7318181818181819</v>
      </c>
      <c r="J37" s="128">
        <f t="shared" si="3"/>
        <v>2.7406060606060607</v>
      </c>
      <c r="K37" s="128">
        <f t="shared" si="4"/>
        <v>2.783666666666667</v>
      </c>
      <c r="L37" s="128">
        <f t="shared" si="5"/>
        <v>2.6615151515151516</v>
      </c>
      <c r="M37" s="128">
        <f t="shared" si="10"/>
        <v>2.6703030303030304</v>
      </c>
      <c r="N37" s="128">
        <f t="shared" si="11"/>
        <v>2.6966666666666668</v>
      </c>
      <c r="O37" s="128">
        <f t="shared" si="12"/>
        <v>2.7010606060606062</v>
      </c>
      <c r="P37" s="128">
        <f t="shared" si="13"/>
        <v>2.6263636363636365</v>
      </c>
      <c r="Q37" s="1" t="s">
        <v>245</v>
      </c>
    </row>
    <row r="38" spans="1:17" x14ac:dyDescent="0.25">
      <c r="A38">
        <v>113161</v>
      </c>
      <c r="B38" t="s">
        <v>277</v>
      </c>
      <c r="C38" s="1">
        <v>23068</v>
      </c>
      <c r="D38" s="3" t="s">
        <v>61</v>
      </c>
      <c r="E38" s="3" t="s">
        <v>61</v>
      </c>
      <c r="F38" s="128">
        <f t="shared" si="9"/>
        <v>2.8439393939393938</v>
      </c>
      <c r="G38" s="128">
        <f t="shared" si="0"/>
        <v>2.8966666666666665</v>
      </c>
      <c r="H38" s="128">
        <f t="shared" si="1"/>
        <v>2.9406060606060604</v>
      </c>
      <c r="I38" s="128">
        <f t="shared" si="2"/>
        <v>2.9845454545454544</v>
      </c>
      <c r="J38" s="128">
        <f t="shared" si="3"/>
        <v>2.9054545454545453</v>
      </c>
      <c r="K38" s="128">
        <f t="shared" si="4"/>
        <v>2.9669696969696968</v>
      </c>
      <c r="L38" s="128">
        <f t="shared" si="5"/>
        <v>2.9142424242424241</v>
      </c>
      <c r="M38" s="128">
        <f t="shared" si="10"/>
        <v>2.9054545454545453</v>
      </c>
      <c r="N38" s="128">
        <f t="shared" si="11"/>
        <v>2.8527272727272726</v>
      </c>
      <c r="O38" s="128">
        <f t="shared" si="12"/>
        <v>2.8878787878787877</v>
      </c>
      <c r="P38" s="128">
        <f t="shared" si="13"/>
        <v>2.8703030303030301</v>
      </c>
      <c r="Q38" s="1" t="s">
        <v>245</v>
      </c>
    </row>
    <row r="39" spans="1:17" x14ac:dyDescent="0.25">
      <c r="A39">
        <v>113163</v>
      </c>
      <c r="B39" t="s">
        <v>278</v>
      </c>
      <c r="C39" s="1">
        <v>32465</v>
      </c>
      <c r="D39" s="3" t="s">
        <v>62</v>
      </c>
      <c r="E39" s="3" t="s">
        <v>62</v>
      </c>
      <c r="F39" s="128">
        <f t="shared" si="9"/>
        <v>11.354924242424243</v>
      </c>
      <c r="G39" s="128">
        <f t="shared" si="0"/>
        <v>11.420833333333334</v>
      </c>
      <c r="H39" s="128">
        <f t="shared" si="1"/>
        <v>11.475757575757576</v>
      </c>
      <c r="I39" s="128">
        <f t="shared" si="2"/>
        <v>11.530681818181819</v>
      </c>
      <c r="J39" s="128">
        <f t="shared" si="3"/>
        <v>11.431818181818182</v>
      </c>
      <c r="K39" s="128">
        <f t="shared" si="4"/>
        <v>11.508712121212122</v>
      </c>
      <c r="L39" s="128">
        <f t="shared" si="5"/>
        <v>11.442803030303031</v>
      </c>
      <c r="M39" s="128">
        <f t="shared" si="10"/>
        <v>11.431818181818182</v>
      </c>
      <c r="N39" s="128">
        <f t="shared" si="11"/>
        <v>11.365909090909092</v>
      </c>
      <c r="O39" s="128">
        <f t="shared" si="12"/>
        <v>11.409848484848485</v>
      </c>
      <c r="P39" s="128">
        <f t="shared" si="13"/>
        <v>11.387878787878789</v>
      </c>
      <c r="Q39" s="1" t="s">
        <v>245</v>
      </c>
    </row>
    <row r="40" spans="1:17" x14ac:dyDescent="0.25">
      <c r="A40" s="57"/>
      <c r="B40" t="s">
        <v>307</v>
      </c>
      <c r="C40" s="1">
        <v>23072</v>
      </c>
      <c r="D40" s="3" t="s">
        <v>63</v>
      </c>
      <c r="E40" s="3" t="s">
        <v>63</v>
      </c>
      <c r="F40" s="128">
        <f t="shared" si="9"/>
        <v>0</v>
      </c>
      <c r="G40" s="128">
        <f t="shared" si="0"/>
        <v>0</v>
      </c>
      <c r="H40" s="128">
        <f t="shared" si="1"/>
        <v>0</v>
      </c>
      <c r="I40" s="128">
        <f t="shared" si="2"/>
        <v>0</v>
      </c>
      <c r="J40" s="128">
        <f t="shared" si="3"/>
        <v>0</v>
      </c>
      <c r="K40" s="128">
        <f t="shared" si="4"/>
        <v>0</v>
      </c>
      <c r="L40" s="128">
        <f t="shared" si="5"/>
        <v>0</v>
      </c>
      <c r="M40" s="128">
        <f t="shared" si="10"/>
        <v>0.313</v>
      </c>
      <c r="N40" s="128">
        <f t="shared" si="11"/>
        <v>0.218</v>
      </c>
      <c r="O40" s="128">
        <f t="shared" si="12"/>
        <v>0</v>
      </c>
      <c r="P40" s="128">
        <f t="shared" si="13"/>
        <v>0.22500000000000001</v>
      </c>
      <c r="Q40" s="1" t="s">
        <v>245</v>
      </c>
    </row>
    <row r="41" spans="1:17" x14ac:dyDescent="0.25">
      <c r="A41" s="57"/>
      <c r="B41" t="s">
        <v>308</v>
      </c>
      <c r="C41" s="1">
        <v>23073</v>
      </c>
      <c r="D41" s="3" t="s">
        <v>64</v>
      </c>
      <c r="E41" s="3" t="s">
        <v>64</v>
      </c>
      <c r="F41" s="128">
        <f t="shared" si="9"/>
        <v>0.23599999999999999</v>
      </c>
      <c r="G41" s="128">
        <f t="shared" si="0"/>
        <v>0.254</v>
      </c>
      <c r="H41" s="128">
        <f t="shared" si="1"/>
        <v>0.26900000000000002</v>
      </c>
      <c r="I41" s="128">
        <f t="shared" si="2"/>
        <v>0.27900000000000003</v>
      </c>
      <c r="J41" s="128">
        <f t="shared" si="3"/>
        <v>0.24399999999999999</v>
      </c>
      <c r="K41" s="128">
        <f t="shared" si="4"/>
        <v>0.23499999999999999</v>
      </c>
      <c r="L41" s="128">
        <f t="shared" si="5"/>
        <v>0.24299999999999999</v>
      </c>
      <c r="M41" s="128">
        <f t="shared" si="10"/>
        <v>0.245</v>
      </c>
      <c r="N41" s="128">
        <f t="shared" si="11"/>
        <v>0.23400000000000001</v>
      </c>
      <c r="O41" s="128">
        <f t="shared" si="12"/>
        <v>0.24399999999999999</v>
      </c>
      <c r="P41" s="128">
        <f t="shared" si="13"/>
        <v>0.23599999999999999</v>
      </c>
      <c r="Q41" s="1" t="s">
        <v>245</v>
      </c>
    </row>
    <row r="42" spans="1:17" x14ac:dyDescent="0.25">
      <c r="A42">
        <v>113000</v>
      </c>
      <c r="B42" t="s">
        <v>309</v>
      </c>
      <c r="C42" s="1">
        <v>23074</v>
      </c>
      <c r="D42" s="3" t="s">
        <v>65</v>
      </c>
      <c r="E42" s="3" t="s">
        <v>65</v>
      </c>
      <c r="F42" s="128">
        <f t="shared" si="9"/>
        <v>0.222</v>
      </c>
      <c r="G42" s="128">
        <f t="shared" si="0"/>
        <v>0.24399999999999999</v>
      </c>
      <c r="H42" s="128">
        <f t="shared" si="1"/>
        <v>0.26500000000000001</v>
      </c>
      <c r="I42" s="128">
        <f t="shared" si="2"/>
        <v>0.27500000000000002</v>
      </c>
      <c r="J42" s="128">
        <f t="shared" si="3"/>
        <v>0.24</v>
      </c>
      <c r="K42" s="128">
        <f t="shared" si="4"/>
        <v>0.23100000000000001</v>
      </c>
      <c r="L42" s="128">
        <f t="shared" si="5"/>
        <v>0.23899999999999999</v>
      </c>
      <c r="M42" s="128">
        <f t="shared" si="10"/>
        <v>0.24099999999999999</v>
      </c>
      <c r="N42" s="128">
        <f t="shared" si="11"/>
        <v>0.23200000000000001</v>
      </c>
      <c r="O42" s="128">
        <f t="shared" si="12"/>
        <v>0.24199999999999999</v>
      </c>
      <c r="P42" s="128">
        <f t="shared" si="13"/>
        <v>0.23</v>
      </c>
      <c r="Q42" s="1" t="s">
        <v>245</v>
      </c>
    </row>
    <row r="43" spans="1:17" x14ac:dyDescent="0.25">
      <c r="A43" s="57"/>
      <c r="B43" t="s">
        <v>310</v>
      </c>
      <c r="C43" s="1">
        <v>23597</v>
      </c>
      <c r="D43" s="3" t="s">
        <v>66</v>
      </c>
      <c r="E43" s="3" t="s">
        <v>66</v>
      </c>
      <c r="F43" s="128">
        <f t="shared" si="9"/>
        <v>0</v>
      </c>
      <c r="G43" s="128">
        <f t="shared" si="0"/>
        <v>0</v>
      </c>
      <c r="H43" s="128">
        <f t="shared" si="1"/>
        <v>0</v>
      </c>
      <c r="I43" s="128">
        <f t="shared" si="2"/>
        <v>0</v>
      </c>
      <c r="J43" s="128">
        <f t="shared" si="3"/>
        <v>0</v>
      </c>
      <c r="K43" s="128">
        <f t="shared" si="4"/>
        <v>0</v>
      </c>
      <c r="L43" s="128">
        <f t="shared" si="5"/>
        <v>0</v>
      </c>
      <c r="M43" s="128">
        <f t="shared" si="10"/>
        <v>0</v>
      </c>
      <c r="N43" s="128">
        <f t="shared" si="11"/>
        <v>0</v>
      </c>
      <c r="O43" s="128">
        <f t="shared" si="12"/>
        <v>0</v>
      </c>
      <c r="P43" s="128">
        <f t="shared" si="13"/>
        <v>0</v>
      </c>
      <c r="Q43" s="1" t="s">
        <v>245</v>
      </c>
    </row>
    <row r="44" spans="1:17" x14ac:dyDescent="0.25">
      <c r="A44" s="57"/>
      <c r="B44" t="s">
        <v>311</v>
      </c>
      <c r="C44" s="1">
        <v>23192</v>
      </c>
      <c r="D44" s="3" t="s">
        <v>67</v>
      </c>
      <c r="E44" s="3" t="s">
        <v>67</v>
      </c>
      <c r="F44" s="128">
        <f t="shared" si="9"/>
        <v>2.8483333333333332</v>
      </c>
      <c r="G44" s="128">
        <f t="shared" si="0"/>
        <v>2.8615151515151513</v>
      </c>
      <c r="H44" s="128">
        <f t="shared" si="1"/>
        <v>2.8966666666666665</v>
      </c>
      <c r="I44" s="128">
        <f t="shared" si="2"/>
        <v>2.9406060606060604</v>
      </c>
      <c r="J44" s="128">
        <f t="shared" si="3"/>
        <v>2.9406060606060604</v>
      </c>
      <c r="K44" s="128">
        <f t="shared" si="4"/>
        <v>2.9933333333333332</v>
      </c>
      <c r="L44" s="128">
        <f t="shared" si="5"/>
        <v>2.8615151515151513</v>
      </c>
      <c r="M44" s="128">
        <f t="shared" si="10"/>
        <v>2.8615151515151513</v>
      </c>
      <c r="N44" s="128">
        <f t="shared" si="11"/>
        <v>2.8966666666666665</v>
      </c>
      <c r="O44" s="128">
        <f t="shared" si="12"/>
        <v>2.8966666666666665</v>
      </c>
      <c r="P44" s="128">
        <f t="shared" si="13"/>
        <v>2.8175757575757574</v>
      </c>
      <c r="Q44" s="1" t="s">
        <v>245</v>
      </c>
    </row>
    <row r="45" spans="1:17" x14ac:dyDescent="0.25">
      <c r="A45">
        <v>114031</v>
      </c>
      <c r="B45" t="s">
        <v>279</v>
      </c>
      <c r="C45" s="1">
        <v>23082</v>
      </c>
      <c r="D45" s="3" t="s">
        <v>68</v>
      </c>
      <c r="E45" s="3" t="s">
        <v>69</v>
      </c>
      <c r="F45" s="128">
        <f t="shared" si="9"/>
        <v>0</v>
      </c>
      <c r="G45" s="128">
        <f t="shared" si="0"/>
        <v>7.2627097420485856E-2</v>
      </c>
      <c r="H45" s="128">
        <f t="shared" si="1"/>
        <v>0.11297548487631133</v>
      </c>
      <c r="I45" s="128">
        <f t="shared" si="2"/>
        <v>0.15332387233213679</v>
      </c>
      <c r="J45" s="128">
        <f t="shared" si="3"/>
        <v>0.12104516236747641</v>
      </c>
      <c r="K45" s="128">
        <f t="shared" si="4"/>
        <v>0.17753290480563208</v>
      </c>
      <c r="L45" s="128">
        <f t="shared" si="5"/>
        <v>8.0696774911650948E-2</v>
      </c>
      <c r="M45" s="128">
        <f t="shared" si="10"/>
        <v>8.0696774911650948E-2</v>
      </c>
      <c r="N45" s="128">
        <f t="shared" si="11"/>
        <v>6.455741992932075E-2</v>
      </c>
      <c r="O45" s="128">
        <f t="shared" si="12"/>
        <v>8.0696774911650948E-2</v>
      </c>
      <c r="P45" s="128">
        <f t="shared" si="13"/>
        <v>4.438322620140802E-2</v>
      </c>
      <c r="Q45" s="1" t="s">
        <v>3211</v>
      </c>
    </row>
    <row r="46" spans="1:17" x14ac:dyDescent="0.25">
      <c r="A46" s="57"/>
      <c r="B46" t="s">
        <v>1769</v>
      </c>
      <c r="C46" s="1">
        <v>54770</v>
      </c>
      <c r="D46" s="3" t="s">
        <v>70</v>
      </c>
      <c r="E46" s="3" t="s">
        <v>70</v>
      </c>
      <c r="F46" s="128">
        <f t="shared" si="9"/>
        <v>0.53906999999999994</v>
      </c>
      <c r="G46" s="128">
        <f t="shared" si="0"/>
        <v>0.53074999999999994</v>
      </c>
      <c r="H46" s="128">
        <f t="shared" si="1"/>
        <v>0.56043999999999994</v>
      </c>
      <c r="I46" s="128">
        <f t="shared" si="2"/>
        <v>0.57791999999999999</v>
      </c>
      <c r="J46" s="128">
        <f t="shared" si="3"/>
        <v>0.57791999999999999</v>
      </c>
      <c r="K46" s="128">
        <f t="shared" si="4"/>
        <v>0.60533999999999999</v>
      </c>
      <c r="L46" s="128">
        <f t="shared" si="5"/>
        <v>0.52961999999999998</v>
      </c>
      <c r="M46" s="128">
        <f t="shared" si="10"/>
        <v>0.53220999999999996</v>
      </c>
      <c r="N46" s="128">
        <f t="shared" si="11"/>
        <v>0.56250999999999995</v>
      </c>
      <c r="O46" s="128">
        <f t="shared" si="12"/>
        <v>0.48499999999999999</v>
      </c>
      <c r="P46" s="128">
        <f t="shared" si="13"/>
        <v>0.48499999999999999</v>
      </c>
      <c r="Q46" s="1" t="s">
        <v>245</v>
      </c>
    </row>
    <row r="47" spans="1:17" x14ac:dyDescent="0.25">
      <c r="A47">
        <v>113255</v>
      </c>
      <c r="B47" s="56"/>
      <c r="C47" s="1" t="s">
        <v>298</v>
      </c>
      <c r="D47" s="3" t="s">
        <v>71</v>
      </c>
      <c r="E47" s="3" t="s">
        <v>71</v>
      </c>
      <c r="F47" s="128">
        <f t="shared" si="9"/>
        <v>0</v>
      </c>
      <c r="G47" s="128">
        <f t="shared" si="0"/>
        <v>0</v>
      </c>
      <c r="H47" s="128">
        <f t="shared" si="1"/>
        <v>0</v>
      </c>
      <c r="I47" s="128">
        <f t="shared" si="2"/>
        <v>0</v>
      </c>
      <c r="J47" s="128">
        <f t="shared" si="3"/>
        <v>0</v>
      </c>
      <c r="K47" s="128">
        <f t="shared" si="4"/>
        <v>0</v>
      </c>
      <c r="L47" s="128">
        <f t="shared" si="5"/>
        <v>0</v>
      </c>
      <c r="M47" s="128">
        <f t="shared" si="10"/>
        <v>0</v>
      </c>
      <c r="N47" s="128">
        <f t="shared" si="11"/>
        <v>0</v>
      </c>
      <c r="O47" s="128">
        <f t="shared" si="12"/>
        <v>0</v>
      </c>
      <c r="P47" s="128">
        <f t="shared" si="13"/>
        <v>0</v>
      </c>
      <c r="Q47" s="1" t="s">
        <v>245</v>
      </c>
    </row>
    <row r="48" spans="1:17" x14ac:dyDescent="0.25">
      <c r="A48" s="57"/>
      <c r="B48" t="s">
        <v>280</v>
      </c>
      <c r="C48" s="1">
        <v>23091</v>
      </c>
      <c r="D48" s="3" t="s">
        <v>72</v>
      </c>
      <c r="E48" s="3" t="s">
        <v>72</v>
      </c>
      <c r="F48" s="128">
        <f t="shared" si="9"/>
        <v>0.10496</v>
      </c>
      <c r="G48" s="128">
        <f t="shared" si="0"/>
        <v>0.113</v>
      </c>
      <c r="H48" s="128">
        <f t="shared" si="1"/>
        <v>0.129</v>
      </c>
      <c r="I48" s="128">
        <f t="shared" si="2"/>
        <v>0.16109999999999999</v>
      </c>
      <c r="J48" s="128">
        <f t="shared" si="3"/>
        <v>0.126</v>
      </c>
      <c r="K48" s="128">
        <f t="shared" si="4"/>
        <v>0.126</v>
      </c>
      <c r="L48" s="128">
        <f t="shared" si="5"/>
        <v>0.113</v>
      </c>
      <c r="M48" s="128">
        <f t="shared" si="10"/>
        <v>0.11070000000000001</v>
      </c>
      <c r="N48" s="128">
        <f t="shared" si="11"/>
        <v>0.105</v>
      </c>
      <c r="O48" s="128">
        <f t="shared" si="12"/>
        <v>0.189</v>
      </c>
      <c r="P48" s="128">
        <f t="shared" si="13"/>
        <v>0.10100000000000001</v>
      </c>
      <c r="Q48" s="1" t="s">
        <v>245</v>
      </c>
    </row>
    <row r="49" spans="1:17" x14ac:dyDescent="0.25">
      <c r="A49" s="57"/>
      <c r="B49" t="s">
        <v>2064</v>
      </c>
      <c r="C49" s="1">
        <v>54775</v>
      </c>
      <c r="D49" s="3" t="s">
        <v>73</v>
      </c>
      <c r="E49" s="3" t="s">
        <v>73</v>
      </c>
      <c r="F49" s="128">
        <f>IFERROR(VLOOKUP($B49,Costs,21,FALSE),0)</f>
        <v>0</v>
      </c>
      <c r="G49" s="128">
        <f t="shared" si="0"/>
        <v>0</v>
      </c>
      <c r="H49" s="128">
        <f t="shared" si="1"/>
        <v>0</v>
      </c>
      <c r="I49" s="128">
        <f t="shared" si="2"/>
        <v>0.1641</v>
      </c>
      <c r="J49" s="128">
        <f t="shared" si="3"/>
        <v>0</v>
      </c>
      <c r="K49" s="128">
        <f t="shared" si="4"/>
        <v>0.126</v>
      </c>
      <c r="L49" s="128">
        <f t="shared" si="5"/>
        <v>0</v>
      </c>
      <c r="M49" s="128">
        <f t="shared" si="10"/>
        <v>0</v>
      </c>
      <c r="N49" s="128">
        <f t="shared" si="11"/>
        <v>0</v>
      </c>
      <c r="O49" s="128">
        <f t="shared" si="12"/>
        <v>0</v>
      </c>
      <c r="P49" s="128">
        <f t="shared" si="13"/>
        <v>0</v>
      </c>
      <c r="Q49" s="1" t="s">
        <v>245</v>
      </c>
    </row>
    <row r="50" spans="1:17" x14ac:dyDescent="0.25">
      <c r="A50">
        <v>113500</v>
      </c>
      <c r="B50" t="s">
        <v>312</v>
      </c>
      <c r="C50" s="1">
        <v>51265</v>
      </c>
      <c r="D50" s="3" t="s">
        <v>74</v>
      </c>
      <c r="E50" s="3" t="s">
        <v>74</v>
      </c>
      <c r="F50" s="128">
        <f t="shared" si="9"/>
        <v>5.7379393939393939</v>
      </c>
      <c r="G50" s="128">
        <f t="shared" si="0"/>
        <v>5.7555151515151515</v>
      </c>
      <c r="H50" s="128">
        <f t="shared" si="1"/>
        <v>5.7950606060606056</v>
      </c>
      <c r="I50" s="128">
        <f t="shared" si="2"/>
        <v>5.8346060606060606</v>
      </c>
      <c r="J50" s="128">
        <f t="shared" si="3"/>
        <v>5.8302121212121207</v>
      </c>
      <c r="K50" s="128">
        <f t="shared" si="4"/>
        <v>5.8785454545454545</v>
      </c>
      <c r="L50" s="128">
        <f t="shared" si="5"/>
        <v>5.7643030303030303</v>
      </c>
      <c r="M50" s="128">
        <f t="shared" si="10"/>
        <v>5.7643030303030303</v>
      </c>
      <c r="N50" s="128">
        <f t="shared" si="11"/>
        <v>5.7818787878787878</v>
      </c>
      <c r="O50" s="128">
        <f t="shared" si="12"/>
        <v>5.7906666666666666</v>
      </c>
      <c r="P50" s="128">
        <f t="shared" si="13"/>
        <v>5.7203636363636363</v>
      </c>
      <c r="Q50" s="1" t="s">
        <v>3211</v>
      </c>
    </row>
    <row r="51" spans="1:17" x14ac:dyDescent="0.25">
      <c r="A51">
        <v>113139</v>
      </c>
      <c r="B51" t="s">
        <v>259</v>
      </c>
      <c r="C51" s="1">
        <v>23022</v>
      </c>
      <c r="D51" s="3" t="s">
        <v>75</v>
      </c>
      <c r="E51" s="55" t="s">
        <v>2391</v>
      </c>
      <c r="F51" s="128">
        <f t="shared" si="9"/>
        <v>0.36380000000000001</v>
      </c>
      <c r="G51" s="128">
        <f t="shared" si="0"/>
        <v>0.41361790696076411</v>
      </c>
      <c r="H51" s="128">
        <f t="shared" si="1"/>
        <v>0.4412945219389664</v>
      </c>
      <c r="I51" s="128">
        <f t="shared" si="2"/>
        <v>0.46897113691716868</v>
      </c>
      <c r="J51" s="128">
        <f t="shared" si="3"/>
        <v>0.44682984493460687</v>
      </c>
      <c r="K51" s="128">
        <f t="shared" si="4"/>
        <v>0.48557710590409009</v>
      </c>
      <c r="L51" s="128">
        <f t="shared" si="5"/>
        <v>0.41915322995640458</v>
      </c>
      <c r="M51" s="128">
        <f t="shared" si="10"/>
        <v>0.41915322995640458</v>
      </c>
      <c r="N51" s="128">
        <f t="shared" si="11"/>
        <v>0.40808258396512365</v>
      </c>
      <c r="O51" s="128">
        <f t="shared" si="12"/>
        <v>0.41915322995640458</v>
      </c>
      <c r="P51" s="128">
        <f t="shared" si="13"/>
        <v>0.3942442764760225</v>
      </c>
      <c r="Q51" s="1" t="s">
        <v>245</v>
      </c>
    </row>
    <row r="52" spans="1:17" x14ac:dyDescent="0.25">
      <c r="A52">
        <v>113140</v>
      </c>
      <c r="B52" t="s">
        <v>313</v>
      </c>
      <c r="C52" s="1">
        <v>23099</v>
      </c>
      <c r="D52" s="3" t="s">
        <v>76</v>
      </c>
      <c r="E52" s="3" t="s">
        <v>76</v>
      </c>
      <c r="F52" s="128">
        <f t="shared" si="9"/>
        <v>0.745</v>
      </c>
      <c r="G52" s="128">
        <f t="shared" si="0"/>
        <v>0.82738636363636364</v>
      </c>
      <c r="H52" s="128">
        <f t="shared" si="1"/>
        <v>0.87315656565656563</v>
      </c>
      <c r="I52" s="128">
        <f t="shared" si="2"/>
        <v>0.91892676767676762</v>
      </c>
      <c r="J52" s="128">
        <f t="shared" si="3"/>
        <v>0.88231060606060607</v>
      </c>
      <c r="K52" s="128">
        <f t="shared" si="4"/>
        <v>0.94638888888888895</v>
      </c>
      <c r="L52" s="128">
        <f t="shared" si="5"/>
        <v>0.83654040404040408</v>
      </c>
      <c r="M52" s="128">
        <f t="shared" si="10"/>
        <v>0.83654040404040408</v>
      </c>
      <c r="N52" s="128">
        <f t="shared" si="11"/>
        <v>0.8182323232323232</v>
      </c>
      <c r="O52" s="128">
        <f t="shared" si="12"/>
        <v>0.83654040404040408</v>
      </c>
      <c r="P52" s="128">
        <f t="shared" si="13"/>
        <v>0.79534722222222221</v>
      </c>
      <c r="Q52" s="1" t="s">
        <v>245</v>
      </c>
    </row>
    <row r="53" spans="1:17" x14ac:dyDescent="0.25">
      <c r="A53">
        <v>113228</v>
      </c>
      <c r="B53" t="s">
        <v>281</v>
      </c>
      <c r="C53" s="1">
        <v>23100</v>
      </c>
      <c r="D53" s="3" t="s">
        <v>77</v>
      </c>
      <c r="E53" s="3" t="s">
        <v>77</v>
      </c>
      <c r="F53" s="128">
        <f t="shared" si="9"/>
        <v>9.3349242424242416</v>
      </c>
      <c r="G53" s="128">
        <f t="shared" si="0"/>
        <v>9.3568939393939381</v>
      </c>
      <c r="H53" s="128">
        <f t="shared" si="1"/>
        <v>9.4063257575757575</v>
      </c>
      <c r="I53" s="128">
        <f t="shared" si="2"/>
        <v>9.4557575757575751</v>
      </c>
      <c r="J53" s="128">
        <f t="shared" si="3"/>
        <v>9.4502651515151506</v>
      </c>
      <c r="K53" s="128">
        <f t="shared" si="4"/>
        <v>9.5106818181818173</v>
      </c>
      <c r="L53" s="128">
        <f t="shared" si="5"/>
        <v>9.3678787878787873</v>
      </c>
      <c r="M53" s="128">
        <f t="shared" si="10"/>
        <v>9.3678787878787873</v>
      </c>
      <c r="N53" s="128">
        <f t="shared" si="11"/>
        <v>9.3898484848484838</v>
      </c>
      <c r="O53" s="128">
        <f t="shared" si="12"/>
        <v>9.4008333333333329</v>
      </c>
      <c r="P53" s="128">
        <f t="shared" si="13"/>
        <v>9.312954545454545</v>
      </c>
      <c r="Q53" s="1" t="s">
        <v>245</v>
      </c>
    </row>
    <row r="54" spans="1:17" x14ac:dyDescent="0.25">
      <c r="A54">
        <v>113231</v>
      </c>
      <c r="B54" t="s">
        <v>259</v>
      </c>
      <c r="C54" s="1">
        <v>23022</v>
      </c>
      <c r="D54" s="3" t="s">
        <v>78</v>
      </c>
      <c r="E54" s="3" t="s">
        <v>78</v>
      </c>
      <c r="F54" s="128">
        <f t="shared" si="9"/>
        <v>0.36380000000000001</v>
      </c>
      <c r="G54" s="128">
        <f t="shared" si="0"/>
        <v>0.41361790696076411</v>
      </c>
      <c r="H54" s="128">
        <f t="shared" si="1"/>
        <v>0.4412945219389664</v>
      </c>
      <c r="I54" s="128">
        <f t="shared" si="2"/>
        <v>0.46897113691716868</v>
      </c>
      <c r="J54" s="128">
        <f t="shared" si="3"/>
        <v>0.44682984493460687</v>
      </c>
      <c r="K54" s="128">
        <f t="shared" si="4"/>
        <v>0.48557710590409009</v>
      </c>
      <c r="L54" s="128">
        <f t="shared" si="5"/>
        <v>0.41915322995640458</v>
      </c>
      <c r="M54" s="128">
        <f t="shared" si="10"/>
        <v>0.41915322995640458</v>
      </c>
      <c r="N54" s="128">
        <f t="shared" si="11"/>
        <v>0.40808258396512365</v>
      </c>
      <c r="O54" s="128">
        <f t="shared" si="12"/>
        <v>0.41915322995640458</v>
      </c>
      <c r="P54" s="128">
        <f t="shared" si="13"/>
        <v>0.3942442764760225</v>
      </c>
      <c r="Q54" s="1" t="s">
        <v>245</v>
      </c>
    </row>
    <row r="55" spans="1:17" x14ac:dyDescent="0.25">
      <c r="A55">
        <v>113232</v>
      </c>
      <c r="B55" t="s">
        <v>282</v>
      </c>
      <c r="C55" s="1">
        <v>23105</v>
      </c>
      <c r="D55" s="3" t="s">
        <v>79</v>
      </c>
      <c r="E55" s="3" t="s">
        <v>79</v>
      </c>
      <c r="F55" s="128">
        <f t="shared" si="9"/>
        <v>1.7676029002900289</v>
      </c>
      <c r="G55" s="128">
        <f t="shared" si="0"/>
        <v>1.7676029002900289</v>
      </c>
      <c r="H55" s="128">
        <f t="shared" si="1"/>
        <v>1.7917719838650532</v>
      </c>
      <c r="I55" s="128">
        <f t="shared" si="2"/>
        <v>1.8111072507250725</v>
      </c>
      <c r="J55" s="128">
        <f t="shared" si="3"/>
        <v>1.8159410674400773</v>
      </c>
      <c r="K55" s="128">
        <f t="shared" si="4"/>
        <v>1.839626769343601</v>
      </c>
      <c r="L55" s="128">
        <f t="shared" si="5"/>
        <v>1.7724367170050337</v>
      </c>
      <c r="M55" s="128">
        <f t="shared" si="10"/>
        <v>1.7772705337200385</v>
      </c>
      <c r="N55" s="128">
        <f t="shared" si="11"/>
        <v>1.7917719838650532</v>
      </c>
      <c r="O55" s="128">
        <f t="shared" si="12"/>
        <v>1.7941888922225555</v>
      </c>
      <c r="P55" s="128">
        <f t="shared" si="13"/>
        <v>1.7531014501450144</v>
      </c>
      <c r="Q55" s="1" t="s">
        <v>245</v>
      </c>
    </row>
    <row r="56" spans="1:17" x14ac:dyDescent="0.25">
      <c r="A56">
        <v>114034</v>
      </c>
      <c r="B56" t="s">
        <v>314</v>
      </c>
      <c r="C56" s="1">
        <v>23093</v>
      </c>
      <c r="D56" s="3" t="s">
        <v>80</v>
      </c>
      <c r="E56" s="3" t="s">
        <v>81</v>
      </c>
      <c r="F56" s="128">
        <f t="shared" si="9"/>
        <v>2.5833333333333335</v>
      </c>
      <c r="G56" s="128">
        <f t="shared" si="0"/>
        <v>2.5965151515151517</v>
      </c>
      <c r="H56" s="128">
        <f t="shared" si="1"/>
        <v>2.6316666666666668</v>
      </c>
      <c r="I56" s="128">
        <f t="shared" si="2"/>
        <v>2.6756060606060608</v>
      </c>
      <c r="J56" s="128">
        <f t="shared" si="3"/>
        <v>2.6756060606060608</v>
      </c>
      <c r="K56" s="128">
        <f t="shared" si="4"/>
        <v>2.7283333333333335</v>
      </c>
      <c r="L56" s="128">
        <f t="shared" si="5"/>
        <v>2.5965151515151517</v>
      </c>
      <c r="M56" s="128">
        <f t="shared" si="10"/>
        <v>2.5965151515151517</v>
      </c>
      <c r="N56" s="128">
        <f t="shared" si="11"/>
        <v>2.6316666666666668</v>
      </c>
      <c r="O56" s="128">
        <f t="shared" si="12"/>
        <v>2.6316666666666668</v>
      </c>
      <c r="P56" s="128">
        <f t="shared" si="13"/>
        <v>2.5525757575757577</v>
      </c>
      <c r="Q56" s="1" t="s">
        <v>245</v>
      </c>
    </row>
    <row r="57" spans="1:17" x14ac:dyDescent="0.25">
      <c r="A57">
        <v>113115</v>
      </c>
      <c r="B57" t="s">
        <v>283</v>
      </c>
      <c r="C57" s="1">
        <v>23109</v>
      </c>
      <c r="D57" s="3" t="s">
        <v>82</v>
      </c>
      <c r="E57" s="3" t="s">
        <v>83</v>
      </c>
      <c r="F57" s="128">
        <f t="shared" si="9"/>
        <v>4.3984340762118537</v>
      </c>
      <c r="G57" s="128">
        <f t="shared" si="0"/>
        <v>4.4565549676660785</v>
      </c>
      <c r="H57" s="128">
        <f t="shared" si="1"/>
        <v>4.5049890438779325</v>
      </c>
      <c r="I57" s="128">
        <f t="shared" si="2"/>
        <v>4.5534231200897866</v>
      </c>
      <c r="J57" s="128">
        <f t="shared" si="3"/>
        <v>4.4662417829084493</v>
      </c>
      <c r="K57" s="128">
        <f t="shared" si="4"/>
        <v>4.5340494896050449</v>
      </c>
      <c r="L57" s="128">
        <f t="shared" si="5"/>
        <v>4.4759285981508201</v>
      </c>
      <c r="M57" s="128">
        <f t="shared" si="10"/>
        <v>4.4662417829084493</v>
      </c>
      <c r="N57" s="128">
        <f t="shared" si="11"/>
        <v>4.4081208914542245</v>
      </c>
      <c r="O57" s="128">
        <f t="shared" si="12"/>
        <v>4.4468681524237077</v>
      </c>
      <c r="P57" s="128">
        <f t="shared" si="13"/>
        <v>4.4274945219389661</v>
      </c>
      <c r="Q57" s="1" t="s">
        <v>245</v>
      </c>
    </row>
    <row r="58" spans="1:17" x14ac:dyDescent="0.25">
      <c r="A58">
        <v>113129</v>
      </c>
      <c r="B58" t="s">
        <v>284</v>
      </c>
      <c r="C58" s="1">
        <v>41176</v>
      </c>
      <c r="D58" s="3" t="s">
        <v>84</v>
      </c>
      <c r="E58" s="3" t="s">
        <v>85</v>
      </c>
      <c r="F58" s="128">
        <f t="shared" si="9"/>
        <v>4.5387472609694832</v>
      </c>
      <c r="G58" s="128">
        <f t="shared" si="0"/>
        <v>4.5542461653572763</v>
      </c>
      <c r="H58" s="128">
        <f t="shared" si="1"/>
        <v>4.5891187002298111</v>
      </c>
      <c r="I58" s="128">
        <f t="shared" si="2"/>
        <v>4.6239912351023458</v>
      </c>
      <c r="J58" s="128">
        <f t="shared" si="3"/>
        <v>4.6201165090053982</v>
      </c>
      <c r="K58" s="128">
        <f t="shared" si="4"/>
        <v>4.662738496071829</v>
      </c>
      <c r="L58" s="128">
        <f t="shared" si="5"/>
        <v>4.5619956175511733</v>
      </c>
      <c r="M58" s="128">
        <f t="shared" si="10"/>
        <v>4.5619956175511733</v>
      </c>
      <c r="N58" s="128">
        <f t="shared" si="11"/>
        <v>4.5774945219389664</v>
      </c>
      <c r="O58" s="128">
        <f t="shared" si="12"/>
        <v>4.5852439741328634</v>
      </c>
      <c r="P58" s="128">
        <f t="shared" si="13"/>
        <v>4.5232483565816901</v>
      </c>
      <c r="Q58" s="1" t="s">
        <v>245</v>
      </c>
    </row>
    <row r="59" spans="1:17" x14ac:dyDescent="0.25">
      <c r="A59">
        <v>114108</v>
      </c>
      <c r="B59" t="s">
        <v>285</v>
      </c>
      <c r="C59" s="1">
        <v>23113</v>
      </c>
      <c r="D59" s="3" t="s">
        <v>86</v>
      </c>
      <c r="E59" s="3" t="s">
        <v>87</v>
      </c>
      <c r="F59" s="128">
        <f t="shared" si="9"/>
        <v>3.8836967011324468</v>
      </c>
      <c r="G59" s="128">
        <f t="shared" si="0"/>
        <v>3.8934321650776598</v>
      </c>
      <c r="H59" s="128">
        <f t="shared" si="1"/>
        <v>3.9193934022648942</v>
      </c>
      <c r="I59" s="128">
        <f t="shared" si="2"/>
        <v>3.9518449487489367</v>
      </c>
      <c r="J59" s="128">
        <f t="shared" si="3"/>
        <v>3.9518449487489367</v>
      </c>
      <c r="K59" s="128">
        <f t="shared" si="4"/>
        <v>3.9907868045297881</v>
      </c>
      <c r="L59" s="128">
        <f t="shared" si="5"/>
        <v>3.8934321650776598</v>
      </c>
      <c r="M59" s="128">
        <f t="shared" si="10"/>
        <v>3.8934321650776598</v>
      </c>
      <c r="N59" s="128">
        <f t="shared" si="11"/>
        <v>3.9193934022648942</v>
      </c>
      <c r="O59" s="128">
        <f t="shared" si="12"/>
        <v>3.9193934022648942</v>
      </c>
      <c r="P59" s="128">
        <f t="shared" si="13"/>
        <v>3.8609806185936169</v>
      </c>
      <c r="Q59" s="1" t="s">
        <v>245</v>
      </c>
    </row>
    <row r="60" spans="1:17" x14ac:dyDescent="0.25">
      <c r="A60">
        <v>114110</v>
      </c>
      <c r="B60" t="s">
        <v>286</v>
      </c>
      <c r="C60" s="1">
        <v>23114</v>
      </c>
      <c r="D60" s="3" t="s">
        <v>88</v>
      </c>
      <c r="E60" s="3" t="s">
        <v>89</v>
      </c>
      <c r="F60" s="128">
        <f t="shared" si="9"/>
        <v>0</v>
      </c>
      <c r="G60" s="128">
        <f t="shared" si="0"/>
        <v>0</v>
      </c>
      <c r="H60" s="128">
        <f t="shared" si="1"/>
        <v>0</v>
      </c>
      <c r="I60" s="128">
        <f t="shared" si="2"/>
        <v>0</v>
      </c>
      <c r="J60" s="128">
        <f t="shared" si="3"/>
        <v>0</v>
      </c>
      <c r="K60" s="128">
        <f t="shared" si="4"/>
        <v>0</v>
      </c>
      <c r="L60" s="128">
        <f t="shared" si="5"/>
        <v>0</v>
      </c>
      <c r="M60" s="128">
        <f t="shared" si="10"/>
        <v>0</v>
      </c>
      <c r="N60" s="128">
        <f t="shared" si="11"/>
        <v>0</v>
      </c>
      <c r="O60" s="128">
        <f t="shared" si="12"/>
        <v>0</v>
      </c>
      <c r="P60" s="128">
        <f t="shared" si="13"/>
        <v>0</v>
      </c>
      <c r="Q60" s="1" t="s">
        <v>245</v>
      </c>
    </row>
    <row r="61" spans="1:17" x14ac:dyDescent="0.25">
      <c r="A61">
        <v>113197</v>
      </c>
      <c r="B61" t="s">
        <v>287</v>
      </c>
      <c r="C61" s="1">
        <v>23179</v>
      </c>
      <c r="D61" s="3" t="s">
        <v>90</v>
      </c>
      <c r="E61" s="3" t="s">
        <v>90</v>
      </c>
      <c r="F61" s="128">
        <f t="shared" si="9"/>
        <v>7.9199242424242424</v>
      </c>
      <c r="G61" s="128">
        <f t="shared" si="0"/>
        <v>7.9418939393939398</v>
      </c>
      <c r="H61" s="128">
        <f t="shared" si="1"/>
        <v>7.9913257575757575</v>
      </c>
      <c r="I61" s="128">
        <f t="shared" si="2"/>
        <v>8.040757575757576</v>
      </c>
      <c r="J61" s="128">
        <f t="shared" si="3"/>
        <v>8.0352651515151514</v>
      </c>
      <c r="K61" s="128">
        <f t="shared" si="4"/>
        <v>8.0956818181818182</v>
      </c>
      <c r="L61" s="128">
        <f t="shared" si="5"/>
        <v>7.9528787878787881</v>
      </c>
      <c r="M61" s="128">
        <f t="shared" si="10"/>
        <v>7.9528787878787881</v>
      </c>
      <c r="N61" s="128">
        <f t="shared" si="11"/>
        <v>7.9748484848484846</v>
      </c>
      <c r="O61" s="128">
        <f t="shared" si="12"/>
        <v>7.9858333333333338</v>
      </c>
      <c r="P61" s="128">
        <f t="shared" si="13"/>
        <v>7.8979545454545459</v>
      </c>
      <c r="Q61" s="1" t="s">
        <v>244</v>
      </c>
    </row>
    <row r="62" spans="1:17" x14ac:dyDescent="0.25">
      <c r="A62" s="57"/>
      <c r="B62" t="s">
        <v>315</v>
      </c>
      <c r="C62" s="1">
        <v>23116</v>
      </c>
      <c r="D62" s="3" t="s">
        <v>91</v>
      </c>
      <c r="E62" s="3" t="s">
        <v>91</v>
      </c>
      <c r="F62" s="128">
        <f t="shared" si="9"/>
        <v>0.2</v>
      </c>
      <c r="G62" s="128">
        <f t="shared" si="0"/>
        <v>0.217</v>
      </c>
      <c r="H62" s="128">
        <f t="shared" si="1"/>
        <v>0.23200000000000001</v>
      </c>
      <c r="I62" s="128">
        <f t="shared" si="2"/>
        <v>0.24199999999999999</v>
      </c>
      <c r="J62" s="128">
        <f t="shared" si="3"/>
        <v>0.215</v>
      </c>
      <c r="K62" s="128">
        <f t="shared" si="4"/>
        <v>0.218</v>
      </c>
      <c r="L62" s="128">
        <f t="shared" si="5"/>
        <v>0.20599999999999999</v>
      </c>
      <c r="M62" s="128">
        <f t="shared" si="10"/>
        <v>0.20899999999999999</v>
      </c>
      <c r="N62" s="128">
        <f t="shared" si="11"/>
        <v>0.215</v>
      </c>
      <c r="O62" s="128">
        <f t="shared" si="12"/>
        <v>0.223</v>
      </c>
      <c r="P62" s="128">
        <f t="shared" si="13"/>
        <v>0.19900000000000001</v>
      </c>
      <c r="Q62" s="1" t="s">
        <v>245</v>
      </c>
    </row>
    <row r="63" spans="1:17" x14ac:dyDescent="0.25">
      <c r="A63">
        <v>113216</v>
      </c>
      <c r="B63" t="s">
        <v>316</v>
      </c>
      <c r="C63" s="1">
        <v>23117</v>
      </c>
      <c r="D63" s="3" t="s">
        <v>93</v>
      </c>
      <c r="E63" s="3" t="s">
        <v>94</v>
      </c>
      <c r="F63" s="128">
        <f t="shared" si="9"/>
        <v>8.3660404040404046</v>
      </c>
      <c r="G63" s="128">
        <f t="shared" si="0"/>
        <v>8.475888888888889</v>
      </c>
      <c r="H63" s="128">
        <f t="shared" si="1"/>
        <v>8.5674292929292921</v>
      </c>
      <c r="I63" s="128">
        <f t="shared" si="2"/>
        <v>8.658969696969697</v>
      </c>
      <c r="J63" s="128">
        <f t="shared" si="3"/>
        <v>8.4941969696969686</v>
      </c>
      <c r="K63" s="128">
        <f t="shared" si="4"/>
        <v>8.6223535353535343</v>
      </c>
      <c r="L63" s="128">
        <f t="shared" si="5"/>
        <v>8.5125050505050499</v>
      </c>
      <c r="M63" s="128">
        <f t="shared" si="10"/>
        <v>8.4941969696969686</v>
      </c>
      <c r="N63" s="128">
        <f t="shared" si="11"/>
        <v>8.3843484848484842</v>
      </c>
      <c r="O63" s="128">
        <f t="shared" si="12"/>
        <v>8.4575808080808077</v>
      </c>
      <c r="P63" s="128">
        <f t="shared" si="13"/>
        <v>8.4209646464646468</v>
      </c>
      <c r="Q63" s="1" t="s">
        <v>3211</v>
      </c>
    </row>
    <row r="64" spans="1:17" x14ac:dyDescent="0.25">
      <c r="A64">
        <v>113105</v>
      </c>
      <c r="B64" t="s">
        <v>288</v>
      </c>
      <c r="C64" s="1">
        <v>23119</v>
      </c>
      <c r="D64" s="3" t="s">
        <v>96</v>
      </c>
      <c r="E64" s="3" t="s">
        <v>97</v>
      </c>
      <c r="F64" s="128">
        <f t="shared" si="9"/>
        <v>0.62178528138528144</v>
      </c>
      <c r="G64" s="128">
        <f t="shared" si="0"/>
        <v>0.63433939393939398</v>
      </c>
      <c r="H64" s="128">
        <f t="shared" si="1"/>
        <v>0.66258614718614728</v>
      </c>
      <c r="I64" s="128">
        <f t="shared" si="2"/>
        <v>0.69083290043290047</v>
      </c>
      <c r="J64" s="128">
        <f t="shared" si="3"/>
        <v>0.68769437229437236</v>
      </c>
      <c r="K64" s="128">
        <f t="shared" si="4"/>
        <v>0.72221818181818187</v>
      </c>
      <c r="L64" s="128">
        <f t="shared" si="5"/>
        <v>0.6406164502164502</v>
      </c>
      <c r="M64" s="128">
        <f t="shared" si="10"/>
        <v>0.6406164502164502</v>
      </c>
      <c r="N64" s="128">
        <f t="shared" si="11"/>
        <v>0.65317056277056285</v>
      </c>
      <c r="O64" s="128">
        <f t="shared" si="12"/>
        <v>0.65944761904761906</v>
      </c>
      <c r="P64" s="128">
        <f t="shared" si="13"/>
        <v>0.6092311688311689</v>
      </c>
      <c r="Q64" s="1" t="s">
        <v>3213</v>
      </c>
    </row>
    <row r="65" spans="1:17" x14ac:dyDescent="0.25">
      <c r="A65">
        <v>113248</v>
      </c>
      <c r="B65" t="s">
        <v>289</v>
      </c>
      <c r="C65" s="1">
        <v>23122</v>
      </c>
      <c r="D65" s="3" t="s">
        <v>98</v>
      </c>
      <c r="E65" s="3" t="s">
        <v>98</v>
      </c>
      <c r="F65" s="128">
        <f t="shared" si="9"/>
        <v>0.56377777777777771</v>
      </c>
      <c r="G65" s="128">
        <f t="shared" si="0"/>
        <v>0.5747626262626262</v>
      </c>
      <c r="H65" s="128">
        <f t="shared" si="1"/>
        <v>0.60405555555555557</v>
      </c>
      <c r="I65" s="128">
        <f t="shared" si="2"/>
        <v>0.64067171717171711</v>
      </c>
      <c r="J65" s="128">
        <f t="shared" si="3"/>
        <v>0.64067171717171711</v>
      </c>
      <c r="K65" s="128">
        <f t="shared" si="4"/>
        <v>0.68461111111111106</v>
      </c>
      <c r="L65" s="128">
        <f t="shared" si="5"/>
        <v>0.5747626262626262</v>
      </c>
      <c r="M65" s="128">
        <f t="shared" si="10"/>
        <v>0.5747626262626262</v>
      </c>
      <c r="N65" s="128">
        <f t="shared" si="11"/>
        <v>0.60405555555555557</v>
      </c>
      <c r="O65" s="128">
        <f t="shared" si="12"/>
        <v>0.60405555555555557</v>
      </c>
      <c r="P65" s="128">
        <f t="shared" si="13"/>
        <v>0.53814646464646465</v>
      </c>
      <c r="Q65" s="1" t="s">
        <v>245</v>
      </c>
    </row>
    <row r="66" spans="1:17" x14ac:dyDescent="0.25">
      <c r="A66">
        <v>113251</v>
      </c>
      <c r="B66" t="s">
        <v>2087</v>
      </c>
      <c r="C66" s="1">
        <v>222222</v>
      </c>
      <c r="D66" s="3" t="s">
        <v>99</v>
      </c>
      <c r="E66" s="3" t="s">
        <v>100</v>
      </c>
      <c r="F66" s="128">
        <f t="shared" si="9"/>
        <v>0.31854759999999999</v>
      </c>
      <c r="G66" s="128">
        <f t="shared" si="0"/>
        <v>0.31022759999999999</v>
      </c>
      <c r="H66" s="128">
        <f t="shared" si="1"/>
        <v>0.33991759999999999</v>
      </c>
      <c r="I66" s="128">
        <f t="shared" si="2"/>
        <v>0.35739759999999998</v>
      </c>
      <c r="J66" s="128">
        <f t="shared" si="3"/>
        <v>0.35739759999999998</v>
      </c>
      <c r="K66" s="128">
        <f t="shared" si="4"/>
        <v>0.38481759999999998</v>
      </c>
      <c r="L66" s="128">
        <f t="shared" si="5"/>
        <v>0.30909759999999997</v>
      </c>
      <c r="M66" s="128">
        <f t="shared" si="10"/>
        <v>0.31168759999999995</v>
      </c>
      <c r="N66" s="128">
        <f t="shared" si="11"/>
        <v>0.3419876</v>
      </c>
      <c r="O66" s="128">
        <f t="shared" si="12"/>
        <v>0.26447759999999998</v>
      </c>
      <c r="P66" s="128">
        <f t="shared" si="13"/>
        <v>0.26447759999999998</v>
      </c>
      <c r="Q66" s="1" t="s">
        <v>245</v>
      </c>
    </row>
    <row r="67" spans="1:17" x14ac:dyDescent="0.25">
      <c r="A67">
        <v>113249</v>
      </c>
      <c r="B67" t="s">
        <v>290</v>
      </c>
      <c r="C67" s="1">
        <v>23088</v>
      </c>
      <c r="D67" s="3" t="s">
        <v>101</v>
      </c>
      <c r="E67" s="3" t="s">
        <v>102</v>
      </c>
      <c r="F67" s="128">
        <f t="shared" ref="F67:P127" si="14">IFERROR(VLOOKUP($B67,Costs,21,FALSE),0)</f>
        <v>19.357236482471777</v>
      </c>
      <c r="G67" s="128">
        <f t="shared" ref="G67:G130" si="15">IFERROR(VLOOKUP($B67,Costs,22,FALSE),0)</f>
        <v>19.464931075460488</v>
      </c>
      <c r="H67" s="128">
        <f t="shared" ref="H67:H130" si="16">IFERROR(VLOOKUP($B67,Costs,23,FALSE),0)</f>
        <v>19.707243909685086</v>
      </c>
      <c r="I67" s="128">
        <f t="shared" ref="I67:I130" si="17">IFERROR(VLOOKUP($B67,Costs,24,FALSE),0)</f>
        <v>19.949556743909685</v>
      </c>
      <c r="J67" s="128">
        <f t="shared" ref="J67:J130" si="18">IFERROR(VLOOKUP($B67,Costs,25,FALSE),0)</f>
        <v>19.922633095662508</v>
      </c>
      <c r="K67" s="128">
        <f t="shared" ref="K67:K130" si="19">IFERROR(VLOOKUP($B67,Costs,26,FALSE),0)</f>
        <v>20.218793226381461</v>
      </c>
      <c r="L67" s="128">
        <f t="shared" ref="L67:L130" si="20">IFERROR(VLOOKUP($B67,Costs,27,FALSE),0)</f>
        <v>19.518778371954845</v>
      </c>
      <c r="M67" s="128">
        <f t="shared" ref="M67:M130" si="21">IFERROR(VLOOKUP($B67,Costs,28,FALSE),0)</f>
        <v>19.518778371954845</v>
      </c>
      <c r="N67" s="128">
        <f t="shared" ref="N67:N130" si="22">IFERROR(VLOOKUP($B67,Costs,36,FALSE),0)</f>
        <v>19.626472964943556</v>
      </c>
      <c r="O67" s="128">
        <f t="shared" ref="O67:O130" si="23">IFERROR(VLOOKUP($B67,Costs,38,FALSE),0)</f>
        <v>19.68032026143791</v>
      </c>
      <c r="P67" s="128">
        <f t="shared" ref="P67:P130" si="24">IFERROR(VLOOKUP($B67,Costs,37,FALSE),0)</f>
        <v>19.249541889483066</v>
      </c>
      <c r="Q67" s="1" t="s">
        <v>3212</v>
      </c>
    </row>
    <row r="68" spans="1:17" x14ac:dyDescent="0.25">
      <c r="A68">
        <v>113250</v>
      </c>
      <c r="B68" t="s">
        <v>291</v>
      </c>
      <c r="C68" s="1">
        <v>49713</v>
      </c>
      <c r="D68" s="3" t="s">
        <v>103</v>
      </c>
      <c r="E68" s="3" t="s">
        <v>104</v>
      </c>
      <c r="F68" s="128">
        <f t="shared" si="14"/>
        <v>13.575193709582599</v>
      </c>
      <c r="G68" s="128">
        <f t="shared" si="15"/>
        <v>13.611519266741489</v>
      </c>
      <c r="H68" s="128">
        <f t="shared" si="16"/>
        <v>13.708387419165197</v>
      </c>
      <c r="I68" s="128">
        <f t="shared" si="17"/>
        <v>13.829472609694832</v>
      </c>
      <c r="J68" s="128">
        <f t="shared" si="18"/>
        <v>13.829472609694832</v>
      </c>
      <c r="K68" s="128">
        <f t="shared" si="19"/>
        <v>13.974774838330394</v>
      </c>
      <c r="L68" s="128">
        <f t="shared" si="20"/>
        <v>13.611519266741489</v>
      </c>
      <c r="M68" s="128">
        <f t="shared" si="21"/>
        <v>13.611519266741489</v>
      </c>
      <c r="N68" s="128">
        <f t="shared" si="22"/>
        <v>13.708387419165197</v>
      </c>
      <c r="O68" s="128">
        <f t="shared" si="23"/>
        <v>13.708387419165197</v>
      </c>
      <c r="P68" s="128">
        <f t="shared" si="24"/>
        <v>13.490434076211853</v>
      </c>
      <c r="Q68" s="1" t="s">
        <v>3212</v>
      </c>
    </row>
    <row r="69" spans="1:17" x14ac:dyDescent="0.25">
      <c r="A69">
        <v>113237</v>
      </c>
      <c r="B69" t="s">
        <v>292</v>
      </c>
      <c r="C69" s="1">
        <v>23049</v>
      </c>
      <c r="D69" s="3" t="s">
        <v>105</v>
      </c>
      <c r="E69" s="55" t="s">
        <v>105</v>
      </c>
      <c r="F69" s="128">
        <f t="shared" si="14"/>
        <v>0.21858528138528138</v>
      </c>
      <c r="G69" s="128">
        <f t="shared" si="15"/>
        <v>0.23113939393939395</v>
      </c>
      <c r="H69" s="128">
        <f t="shared" si="16"/>
        <v>0.25938614718614722</v>
      </c>
      <c r="I69" s="128">
        <f t="shared" si="17"/>
        <v>0.28763290043290046</v>
      </c>
      <c r="J69" s="128">
        <f t="shared" si="18"/>
        <v>0.2844943722943723</v>
      </c>
      <c r="K69" s="128">
        <f t="shared" si="19"/>
        <v>0.31901818181818181</v>
      </c>
      <c r="L69" s="128">
        <f t="shared" si="20"/>
        <v>0.23741645021645022</v>
      </c>
      <c r="M69" s="128">
        <f t="shared" si="21"/>
        <v>0.23741645021645022</v>
      </c>
      <c r="N69" s="128">
        <f t="shared" si="22"/>
        <v>0.24997056277056279</v>
      </c>
      <c r="O69" s="128">
        <f t="shared" si="23"/>
        <v>0.25624761904761906</v>
      </c>
      <c r="P69" s="128">
        <f t="shared" si="24"/>
        <v>0.20603116883116884</v>
      </c>
      <c r="Q69" s="1" t="s">
        <v>245</v>
      </c>
    </row>
    <row r="70" spans="1:17" x14ac:dyDescent="0.25">
      <c r="A70">
        <v>113242</v>
      </c>
      <c r="B70" s="57"/>
      <c r="C70" s="1" t="s">
        <v>298</v>
      </c>
      <c r="D70" s="3" t="s">
        <v>106</v>
      </c>
      <c r="E70" s="3" t="s">
        <v>107</v>
      </c>
      <c r="F70" s="128">
        <f t="shared" si="14"/>
        <v>0</v>
      </c>
      <c r="G70" s="128">
        <f t="shared" si="15"/>
        <v>0</v>
      </c>
      <c r="H70" s="128">
        <f t="shared" si="16"/>
        <v>0</v>
      </c>
      <c r="I70" s="128">
        <f t="shared" si="17"/>
        <v>0</v>
      </c>
      <c r="J70" s="128">
        <f t="shared" si="18"/>
        <v>0</v>
      </c>
      <c r="K70" s="128">
        <f t="shared" si="19"/>
        <v>0</v>
      </c>
      <c r="L70" s="128">
        <f t="shared" si="20"/>
        <v>0</v>
      </c>
      <c r="M70" s="128">
        <f t="shared" si="21"/>
        <v>0</v>
      </c>
      <c r="N70" s="128">
        <f t="shared" si="22"/>
        <v>0</v>
      </c>
      <c r="O70" s="128">
        <f t="shared" si="23"/>
        <v>0</v>
      </c>
      <c r="P70" s="128">
        <f t="shared" si="24"/>
        <v>0</v>
      </c>
      <c r="Q70" s="1" t="s">
        <v>245</v>
      </c>
    </row>
    <row r="71" spans="1:17" x14ac:dyDescent="0.25">
      <c r="A71">
        <v>113238</v>
      </c>
      <c r="B71" t="s">
        <v>293</v>
      </c>
      <c r="C71" s="1">
        <v>23050</v>
      </c>
      <c r="D71" s="3" t="s">
        <v>108</v>
      </c>
      <c r="E71" s="3" t="s">
        <v>108</v>
      </c>
      <c r="F71" s="128">
        <f t="shared" si="14"/>
        <v>0.24138528138528137</v>
      </c>
      <c r="G71" s="128">
        <f t="shared" si="15"/>
        <v>0.25393939393939391</v>
      </c>
      <c r="H71" s="128">
        <f t="shared" si="16"/>
        <v>0.28218614718614721</v>
      </c>
      <c r="I71" s="128">
        <f t="shared" si="17"/>
        <v>0.31043290043290039</v>
      </c>
      <c r="J71" s="128">
        <f t="shared" si="18"/>
        <v>0.30729437229437229</v>
      </c>
      <c r="K71" s="128">
        <f t="shared" si="19"/>
        <v>0.3418181818181818</v>
      </c>
      <c r="L71" s="128">
        <f t="shared" si="20"/>
        <v>0.26021645021645023</v>
      </c>
      <c r="M71" s="128">
        <f t="shared" si="21"/>
        <v>0.26021645021645023</v>
      </c>
      <c r="N71" s="128">
        <f t="shared" si="22"/>
        <v>0.27277056277056277</v>
      </c>
      <c r="O71" s="128">
        <f t="shared" si="23"/>
        <v>0.27904761904761904</v>
      </c>
      <c r="P71" s="128">
        <f t="shared" si="24"/>
        <v>0.22883116883116883</v>
      </c>
      <c r="Q71" s="1" t="s">
        <v>245</v>
      </c>
    </row>
    <row r="72" spans="1:17" x14ac:dyDescent="0.25">
      <c r="A72">
        <v>113239</v>
      </c>
      <c r="B72" t="s">
        <v>296</v>
      </c>
      <c r="C72" s="1">
        <v>23051</v>
      </c>
      <c r="D72" s="3" t="s">
        <v>295</v>
      </c>
      <c r="E72" s="3" t="s">
        <v>295</v>
      </c>
      <c r="F72" s="128">
        <f t="shared" si="14"/>
        <v>0.35138528138528141</v>
      </c>
      <c r="G72" s="128">
        <f t="shared" si="15"/>
        <v>0.36393939393939395</v>
      </c>
      <c r="H72" s="128">
        <f t="shared" si="16"/>
        <v>0.39218614718614719</v>
      </c>
      <c r="I72" s="128">
        <f t="shared" si="17"/>
        <v>0.42043290043290044</v>
      </c>
      <c r="J72" s="128">
        <f t="shared" si="18"/>
        <v>0.41729437229437233</v>
      </c>
      <c r="K72" s="128">
        <f t="shared" si="19"/>
        <v>0.45181818181818179</v>
      </c>
      <c r="L72" s="128">
        <f t="shared" si="20"/>
        <v>0.37021645021645022</v>
      </c>
      <c r="M72" s="128">
        <f t="shared" si="21"/>
        <v>0.37021645021645022</v>
      </c>
      <c r="N72" s="128">
        <f t="shared" si="22"/>
        <v>0.38277056277056276</v>
      </c>
      <c r="O72" s="128">
        <f t="shared" si="23"/>
        <v>0.38904761904761909</v>
      </c>
      <c r="P72" s="128">
        <f t="shared" si="24"/>
        <v>0.33883116883116882</v>
      </c>
      <c r="Q72" s="1" t="s">
        <v>245</v>
      </c>
    </row>
    <row r="73" spans="1:17" x14ac:dyDescent="0.25">
      <c r="A73">
        <v>113240</v>
      </c>
      <c r="B73" t="s">
        <v>294</v>
      </c>
      <c r="C73" s="1">
        <v>23052</v>
      </c>
      <c r="D73" s="3" t="s">
        <v>109</v>
      </c>
      <c r="E73" s="3" t="s">
        <v>109</v>
      </c>
      <c r="F73" s="128">
        <f t="shared" si="14"/>
        <v>0.24378528138528138</v>
      </c>
      <c r="G73" s="128">
        <f t="shared" si="15"/>
        <v>0.25633939393939392</v>
      </c>
      <c r="H73" s="128">
        <f t="shared" si="16"/>
        <v>0.28458614718614722</v>
      </c>
      <c r="I73" s="128">
        <f t="shared" si="17"/>
        <v>0.31283290043290046</v>
      </c>
      <c r="J73" s="128">
        <f t="shared" si="18"/>
        <v>0.3096943722943723</v>
      </c>
      <c r="K73" s="128">
        <f t="shared" si="19"/>
        <v>0.34421818181818181</v>
      </c>
      <c r="L73" s="128">
        <f t="shared" si="20"/>
        <v>0.26261645021645019</v>
      </c>
      <c r="M73" s="128">
        <f t="shared" si="21"/>
        <v>0.26261645021645019</v>
      </c>
      <c r="N73" s="128">
        <f t="shared" si="22"/>
        <v>0.27517056277056279</v>
      </c>
      <c r="O73" s="128">
        <f t="shared" si="23"/>
        <v>0.28144761904761906</v>
      </c>
      <c r="P73" s="128">
        <f t="shared" si="24"/>
        <v>0.23123116883116884</v>
      </c>
      <c r="Q73" s="1" t="s">
        <v>245</v>
      </c>
    </row>
    <row r="74" spans="1:17" x14ac:dyDescent="0.25">
      <c r="A74">
        <v>113247</v>
      </c>
      <c r="B74" t="s">
        <v>317</v>
      </c>
      <c r="C74" s="1">
        <v>23175</v>
      </c>
      <c r="D74" s="3" t="s">
        <v>110</v>
      </c>
      <c r="E74" s="3" t="s">
        <v>111</v>
      </c>
      <c r="F74" s="128">
        <f t="shared" si="14"/>
        <v>0.19335266860019334</v>
      </c>
      <c r="G74" s="128">
        <f t="shared" si="15"/>
        <v>0.27069373604027069</v>
      </c>
      <c r="H74" s="128">
        <f t="shared" si="16"/>
        <v>0.44471113778044474</v>
      </c>
      <c r="I74" s="128">
        <f t="shared" si="17"/>
        <v>0.61872853952061868</v>
      </c>
      <c r="J74" s="128">
        <f t="shared" si="18"/>
        <v>0.59939327266059939</v>
      </c>
      <c r="K74" s="128">
        <f t="shared" si="19"/>
        <v>0.81208120812081208</v>
      </c>
      <c r="L74" s="128">
        <f t="shared" si="20"/>
        <v>0.30936426976030934</v>
      </c>
      <c r="M74" s="128">
        <f t="shared" si="21"/>
        <v>0.30936426976030934</v>
      </c>
      <c r="N74" s="128">
        <f t="shared" si="22"/>
        <v>0.38670533720038669</v>
      </c>
      <c r="O74" s="128">
        <f t="shared" si="23"/>
        <v>0.42537587092042545</v>
      </c>
      <c r="P74" s="128">
        <f t="shared" si="24"/>
        <v>0.11601160116011601</v>
      </c>
      <c r="Q74" s="1" t="s">
        <v>3212</v>
      </c>
    </row>
    <row r="75" spans="1:17" x14ac:dyDescent="0.25">
      <c r="A75">
        <v>113110</v>
      </c>
      <c r="B75" t="s">
        <v>297</v>
      </c>
      <c r="C75" s="1">
        <v>23146</v>
      </c>
      <c r="D75" s="3" t="s">
        <v>112</v>
      </c>
      <c r="E75" s="3" t="s">
        <v>112</v>
      </c>
      <c r="F75" s="128">
        <f t="shared" si="14"/>
        <v>2.164339393939394</v>
      </c>
      <c r="G75" s="128">
        <f t="shared" si="15"/>
        <v>2.1819151515151516</v>
      </c>
      <c r="H75" s="128">
        <f t="shared" si="16"/>
        <v>2.2214606060606061</v>
      </c>
      <c r="I75" s="128">
        <f t="shared" si="17"/>
        <v>2.2610060606060607</v>
      </c>
      <c r="J75" s="128">
        <f t="shared" si="18"/>
        <v>2.2566121212121213</v>
      </c>
      <c r="K75" s="128">
        <f t="shared" si="19"/>
        <v>2.3049454545454546</v>
      </c>
      <c r="L75" s="128">
        <f t="shared" si="20"/>
        <v>2.1907030303030304</v>
      </c>
      <c r="M75" s="128">
        <f t="shared" si="21"/>
        <v>2.1907030303030304</v>
      </c>
      <c r="N75" s="128">
        <f t="shared" si="22"/>
        <v>2.208278787878788</v>
      </c>
      <c r="O75" s="128">
        <f t="shared" si="23"/>
        <v>2.2170666666666667</v>
      </c>
      <c r="P75" s="128">
        <f t="shared" si="24"/>
        <v>2.1467636363636364</v>
      </c>
      <c r="Q75" s="1" t="s">
        <v>245</v>
      </c>
    </row>
    <row r="76" spans="1:17" x14ac:dyDescent="0.25">
      <c r="A76">
        <v>114181</v>
      </c>
      <c r="B76" t="s">
        <v>318</v>
      </c>
      <c r="C76" s="1">
        <v>23148</v>
      </c>
      <c r="D76" s="3" t="s">
        <v>113</v>
      </c>
      <c r="E76" s="3" t="s">
        <v>114</v>
      </c>
      <c r="F76" s="128">
        <f t="shared" si="14"/>
        <v>1.1014340762118542</v>
      </c>
      <c r="G76" s="128">
        <f t="shared" si="15"/>
        <v>1.1208077066965958</v>
      </c>
      <c r="H76" s="128">
        <f t="shared" si="16"/>
        <v>1.1643983752872644</v>
      </c>
      <c r="I76" s="128">
        <f t="shared" si="17"/>
        <v>1.2079890438779328</v>
      </c>
      <c r="J76" s="128">
        <f t="shared" si="18"/>
        <v>1.2031456362567474</v>
      </c>
      <c r="K76" s="128">
        <f t="shared" si="19"/>
        <v>1.2564231200897868</v>
      </c>
      <c r="L76" s="128">
        <f t="shared" si="20"/>
        <v>1.1304945219389666</v>
      </c>
      <c r="M76" s="128">
        <f t="shared" si="21"/>
        <v>1.1304945219389666</v>
      </c>
      <c r="N76" s="128">
        <f t="shared" si="22"/>
        <v>1.1498681524237082</v>
      </c>
      <c r="O76" s="128">
        <f t="shared" si="23"/>
        <v>1.159554967666079</v>
      </c>
      <c r="P76" s="128">
        <f t="shared" si="24"/>
        <v>1.0820604457271126</v>
      </c>
      <c r="Q76" s="1" t="s">
        <v>3212</v>
      </c>
    </row>
    <row r="77" spans="1:17" x14ac:dyDescent="0.25">
      <c r="A77">
        <v>113128</v>
      </c>
      <c r="B77" t="s">
        <v>319</v>
      </c>
      <c r="C77" s="1">
        <v>23110</v>
      </c>
      <c r="D77" s="3" t="s">
        <v>115</v>
      </c>
      <c r="E77" s="3" t="s">
        <v>116</v>
      </c>
      <c r="F77" s="128">
        <f t="shared" si="14"/>
        <v>1.3994166666666668</v>
      </c>
      <c r="G77" s="128">
        <f t="shared" si="15"/>
        <v>1.4158939393939396</v>
      </c>
      <c r="H77" s="128">
        <f t="shared" si="16"/>
        <v>1.4598333333333335</v>
      </c>
      <c r="I77" s="128">
        <f t="shared" si="17"/>
        <v>1.514757575757576</v>
      </c>
      <c r="J77" s="128">
        <f t="shared" si="18"/>
        <v>1.514757575757576</v>
      </c>
      <c r="K77" s="128">
        <f t="shared" si="19"/>
        <v>1.5806666666666669</v>
      </c>
      <c r="L77" s="128">
        <f t="shared" si="20"/>
        <v>1.4158939393939396</v>
      </c>
      <c r="M77" s="128">
        <f t="shared" si="21"/>
        <v>1.4158939393939396</v>
      </c>
      <c r="N77" s="128">
        <f t="shared" si="22"/>
        <v>1.4598333333333335</v>
      </c>
      <c r="O77" s="128">
        <f t="shared" si="23"/>
        <v>1.4598333333333335</v>
      </c>
      <c r="P77" s="128">
        <f t="shared" si="24"/>
        <v>1.3609696969696972</v>
      </c>
      <c r="Q77" s="1" t="s">
        <v>245</v>
      </c>
    </row>
    <row r="78" spans="1:17" x14ac:dyDescent="0.25">
      <c r="A78" s="57"/>
      <c r="B78" t="s">
        <v>320</v>
      </c>
      <c r="C78" s="1">
        <v>23153</v>
      </c>
      <c r="D78" s="3" t="s">
        <v>117</v>
      </c>
      <c r="E78" s="3" t="s">
        <v>117</v>
      </c>
      <c r="F78" s="128">
        <f t="shared" si="14"/>
        <v>2.8483333333333332</v>
      </c>
      <c r="G78" s="128">
        <f t="shared" si="15"/>
        <v>2.8615151515151513</v>
      </c>
      <c r="H78" s="128">
        <f t="shared" si="16"/>
        <v>2.8966666666666665</v>
      </c>
      <c r="I78" s="128">
        <f t="shared" si="17"/>
        <v>2.9406060606060604</v>
      </c>
      <c r="J78" s="128">
        <f t="shared" si="18"/>
        <v>2.9406060606060604</v>
      </c>
      <c r="K78" s="128">
        <f t="shared" si="19"/>
        <v>2.9933333333333332</v>
      </c>
      <c r="L78" s="128">
        <f t="shared" si="20"/>
        <v>2.8615151515151513</v>
      </c>
      <c r="M78" s="128">
        <f t="shared" si="21"/>
        <v>2.8615151515151513</v>
      </c>
      <c r="N78" s="128">
        <f t="shared" si="22"/>
        <v>2.8966666666666665</v>
      </c>
      <c r="O78" s="128">
        <f t="shared" si="23"/>
        <v>2.8966666666666665</v>
      </c>
      <c r="P78" s="128">
        <f t="shared" si="24"/>
        <v>2.8175757575757574</v>
      </c>
      <c r="Q78" s="1" t="s">
        <v>245</v>
      </c>
    </row>
    <row r="79" spans="1:17" x14ac:dyDescent="0.25">
      <c r="A79">
        <v>113127</v>
      </c>
      <c r="B79" t="s">
        <v>2165</v>
      </c>
      <c r="C79" s="1">
        <v>54776</v>
      </c>
      <c r="D79" s="3" t="s">
        <v>2170</v>
      </c>
      <c r="E79" s="3" t="s">
        <v>2170</v>
      </c>
      <c r="F79" s="128">
        <f t="shared" si="14"/>
        <v>1.5933774838330395</v>
      </c>
      <c r="G79" s="128">
        <f t="shared" si="15"/>
        <v>1.6079077066965957</v>
      </c>
      <c r="H79" s="128">
        <f t="shared" si="16"/>
        <v>1.6466549676660789</v>
      </c>
      <c r="I79" s="128">
        <f t="shared" si="17"/>
        <v>1.6950890438779327</v>
      </c>
      <c r="J79" s="128">
        <f t="shared" si="18"/>
        <v>1.6950890438779327</v>
      </c>
      <c r="K79" s="128">
        <f t="shared" si="19"/>
        <v>1.7532099353321575</v>
      </c>
      <c r="L79" s="128">
        <f t="shared" si="20"/>
        <v>1.6079077066965957</v>
      </c>
      <c r="M79" s="128">
        <f t="shared" si="21"/>
        <v>1.6079077066965957</v>
      </c>
      <c r="N79" s="128">
        <f t="shared" si="22"/>
        <v>1.6466549676660789</v>
      </c>
      <c r="O79" s="128">
        <f t="shared" si="23"/>
        <v>1.6466549676660789</v>
      </c>
      <c r="P79" s="128">
        <f t="shared" si="24"/>
        <v>1.5594736304847416</v>
      </c>
      <c r="Q79" s="1" t="s">
        <v>245</v>
      </c>
    </row>
    <row r="80" spans="1:17" x14ac:dyDescent="0.25">
      <c r="A80">
        <v>114135</v>
      </c>
      <c r="B80" t="s">
        <v>321</v>
      </c>
      <c r="C80" s="1">
        <v>23154</v>
      </c>
      <c r="D80" s="3" t="s">
        <v>118</v>
      </c>
      <c r="E80" s="3" t="s">
        <v>119</v>
      </c>
      <c r="F80" s="128">
        <f t="shared" si="14"/>
        <v>0</v>
      </c>
      <c r="G80" s="128">
        <f t="shared" si="15"/>
        <v>0</v>
      </c>
      <c r="H80" s="128">
        <f t="shared" si="16"/>
        <v>0</v>
      </c>
      <c r="I80" s="128">
        <f t="shared" si="17"/>
        <v>0</v>
      </c>
      <c r="J80" s="128">
        <f t="shared" si="18"/>
        <v>0</v>
      </c>
      <c r="K80" s="128">
        <f t="shared" si="19"/>
        <v>0</v>
      </c>
      <c r="L80" s="128">
        <f t="shared" si="20"/>
        <v>0</v>
      </c>
      <c r="M80" s="128">
        <f t="shared" si="21"/>
        <v>0</v>
      </c>
      <c r="N80" s="128">
        <f t="shared" si="22"/>
        <v>0</v>
      </c>
      <c r="O80" s="128">
        <f t="shared" si="23"/>
        <v>0</v>
      </c>
      <c r="P80" s="128">
        <f t="shared" si="24"/>
        <v>0</v>
      </c>
      <c r="Q80" s="1" t="s">
        <v>3211</v>
      </c>
    </row>
    <row r="81" spans="1:17" x14ac:dyDescent="0.25">
      <c r="A81">
        <v>113103</v>
      </c>
      <c r="B81" t="s">
        <v>322</v>
      </c>
      <c r="C81" s="1">
        <v>23188</v>
      </c>
      <c r="D81" s="3" t="s">
        <v>121</v>
      </c>
      <c r="E81" s="3" t="s">
        <v>1632</v>
      </c>
      <c r="F81" s="128">
        <f t="shared" si="14"/>
        <v>0.36923160173160174</v>
      </c>
      <c r="G81" s="128">
        <f t="shared" si="15"/>
        <v>0.38492424242424245</v>
      </c>
      <c r="H81" s="128">
        <f t="shared" si="16"/>
        <v>0.42023268398268399</v>
      </c>
      <c r="I81" s="128">
        <f t="shared" si="17"/>
        <v>0.45554112554112558</v>
      </c>
      <c r="J81" s="128">
        <f t="shared" si="18"/>
        <v>0.45161796536796539</v>
      </c>
      <c r="K81" s="128">
        <f t="shared" si="19"/>
        <v>0.49477272727272725</v>
      </c>
      <c r="L81" s="128">
        <f t="shared" si="20"/>
        <v>0.39277056277056277</v>
      </c>
      <c r="M81" s="128">
        <f t="shared" si="21"/>
        <v>0.39277056277056277</v>
      </c>
      <c r="N81" s="128">
        <f t="shared" si="22"/>
        <v>0.40846320346320347</v>
      </c>
      <c r="O81" s="128">
        <f t="shared" si="23"/>
        <v>0.41630952380952385</v>
      </c>
      <c r="P81" s="128">
        <f t="shared" si="24"/>
        <v>0.35353896103896104</v>
      </c>
      <c r="Q81" s="1" t="s">
        <v>3213</v>
      </c>
    </row>
    <row r="82" spans="1:17" x14ac:dyDescent="0.25">
      <c r="A82">
        <v>113104</v>
      </c>
      <c r="B82" t="s">
        <v>323</v>
      </c>
      <c r="C82" s="1">
        <v>23189</v>
      </c>
      <c r="D82" s="3" t="s">
        <v>122</v>
      </c>
      <c r="E82" s="3" t="s">
        <v>123</v>
      </c>
      <c r="F82" s="128">
        <f t="shared" si="14"/>
        <v>0.46923160173160172</v>
      </c>
      <c r="G82" s="128">
        <f t="shared" si="15"/>
        <v>0.48492424242424242</v>
      </c>
      <c r="H82" s="128">
        <f t="shared" si="16"/>
        <v>0.52023268398268396</v>
      </c>
      <c r="I82" s="128">
        <f t="shared" si="17"/>
        <v>0.55554112554112556</v>
      </c>
      <c r="J82" s="128">
        <f t="shared" si="18"/>
        <v>0.55161796536796537</v>
      </c>
      <c r="K82" s="128">
        <f t="shared" si="19"/>
        <v>0.59477272727272723</v>
      </c>
      <c r="L82" s="128">
        <f t="shared" si="20"/>
        <v>0.49277056277056275</v>
      </c>
      <c r="M82" s="128">
        <f t="shared" si="21"/>
        <v>0.49277056277056275</v>
      </c>
      <c r="N82" s="128">
        <f t="shared" si="22"/>
        <v>0.50846320346320351</v>
      </c>
      <c r="O82" s="128">
        <f t="shared" si="23"/>
        <v>0.51630952380952377</v>
      </c>
      <c r="P82" s="128">
        <f t="shared" si="24"/>
        <v>0.45353896103896102</v>
      </c>
      <c r="Q82" s="1" t="s">
        <v>3213</v>
      </c>
    </row>
    <row r="83" spans="1:17" x14ac:dyDescent="0.25">
      <c r="A83" s="57"/>
      <c r="B83" t="s">
        <v>324</v>
      </c>
      <c r="C83" s="1">
        <v>23158</v>
      </c>
      <c r="D83" s="3" t="s">
        <v>124</v>
      </c>
      <c r="E83" s="3" t="s">
        <v>125</v>
      </c>
      <c r="F83" s="128">
        <f t="shared" si="14"/>
        <v>0</v>
      </c>
      <c r="G83" s="128">
        <f t="shared" si="15"/>
        <v>0</v>
      </c>
      <c r="H83" s="128">
        <f t="shared" si="16"/>
        <v>0</v>
      </c>
      <c r="I83" s="128">
        <f t="shared" si="17"/>
        <v>0</v>
      </c>
      <c r="J83" s="128">
        <f t="shared" si="18"/>
        <v>0</v>
      </c>
      <c r="K83" s="128">
        <f t="shared" si="19"/>
        <v>0</v>
      </c>
      <c r="L83" s="128">
        <f t="shared" si="20"/>
        <v>0</v>
      </c>
      <c r="M83" s="128">
        <f t="shared" si="21"/>
        <v>0</v>
      </c>
      <c r="N83" s="128">
        <f t="shared" si="22"/>
        <v>0</v>
      </c>
      <c r="O83" s="128">
        <f t="shared" si="23"/>
        <v>0</v>
      </c>
      <c r="P83" s="128">
        <f t="shared" si="24"/>
        <v>0</v>
      </c>
      <c r="Q83" s="1" t="s">
        <v>3211</v>
      </c>
    </row>
    <row r="84" spans="1:17" x14ac:dyDescent="0.25">
      <c r="A84">
        <v>159</v>
      </c>
      <c r="B84">
        <v>159</v>
      </c>
      <c r="C84" s="1">
        <v>159</v>
      </c>
      <c r="D84" s="3" t="s">
        <v>2829</v>
      </c>
      <c r="E84" s="3" t="s">
        <v>2829</v>
      </c>
      <c r="F84" s="128">
        <f t="shared" si="14"/>
        <v>0</v>
      </c>
      <c r="G84" s="128">
        <f t="shared" si="14"/>
        <v>0</v>
      </c>
      <c r="H84" s="128">
        <f t="shared" si="14"/>
        <v>0</v>
      </c>
      <c r="I84" s="128">
        <f t="shared" si="14"/>
        <v>0</v>
      </c>
      <c r="J84" s="128">
        <f t="shared" si="14"/>
        <v>0</v>
      </c>
      <c r="K84" s="128">
        <f t="shared" si="14"/>
        <v>0</v>
      </c>
      <c r="L84" s="128">
        <f t="shared" si="14"/>
        <v>0</v>
      </c>
      <c r="M84" s="128">
        <f t="shared" si="14"/>
        <v>0</v>
      </c>
      <c r="N84" s="128">
        <f t="shared" si="14"/>
        <v>0</v>
      </c>
      <c r="O84" s="128">
        <f t="shared" si="14"/>
        <v>0</v>
      </c>
      <c r="P84" s="128">
        <f t="shared" si="14"/>
        <v>0</v>
      </c>
      <c r="Q84" s="1" t="s">
        <v>245</v>
      </c>
    </row>
    <row r="85" spans="1:17" x14ac:dyDescent="0.25">
      <c r="A85" s="57"/>
      <c r="B85" t="s">
        <v>325</v>
      </c>
      <c r="C85" s="1">
        <v>23160</v>
      </c>
      <c r="D85" s="3" t="s">
        <v>126</v>
      </c>
      <c r="E85" s="3" t="s">
        <v>127</v>
      </c>
      <c r="F85" s="128">
        <f t="shared" si="14"/>
        <v>0</v>
      </c>
      <c r="G85" s="128">
        <f t="shared" si="15"/>
        <v>0</v>
      </c>
      <c r="H85" s="128">
        <f t="shared" si="16"/>
        <v>0</v>
      </c>
      <c r="I85" s="128">
        <f t="shared" si="17"/>
        <v>0</v>
      </c>
      <c r="J85" s="128">
        <f t="shared" si="18"/>
        <v>0</v>
      </c>
      <c r="K85" s="128">
        <f t="shared" si="19"/>
        <v>0</v>
      </c>
      <c r="L85" s="128">
        <f t="shared" si="20"/>
        <v>0</v>
      </c>
      <c r="M85" s="128">
        <f t="shared" si="21"/>
        <v>0</v>
      </c>
      <c r="N85" s="128">
        <f t="shared" si="22"/>
        <v>0</v>
      </c>
      <c r="O85" s="128">
        <f t="shared" si="23"/>
        <v>0</v>
      </c>
      <c r="P85" s="128">
        <f t="shared" si="24"/>
        <v>0</v>
      </c>
      <c r="Q85" s="1" t="s">
        <v>3211</v>
      </c>
    </row>
    <row r="86" spans="1:17" x14ac:dyDescent="0.25">
      <c r="A86">
        <v>113122</v>
      </c>
      <c r="B86" t="s">
        <v>326</v>
      </c>
      <c r="C86" s="1">
        <v>23178</v>
      </c>
      <c r="D86" s="3" t="s">
        <v>128</v>
      </c>
      <c r="E86" s="3" t="s">
        <v>129</v>
      </c>
      <c r="F86" s="128">
        <f t="shared" si="14"/>
        <v>4.8865134680134679</v>
      </c>
      <c r="G86" s="128">
        <f t="shared" si="15"/>
        <v>4.8987188552188554</v>
      </c>
      <c r="H86" s="128">
        <f t="shared" si="16"/>
        <v>4.9261809764309765</v>
      </c>
      <c r="I86" s="128">
        <f t="shared" si="17"/>
        <v>4.9536430976430976</v>
      </c>
      <c r="J86" s="128">
        <f t="shared" si="18"/>
        <v>4.9505917508417507</v>
      </c>
      <c r="K86" s="128">
        <f t="shared" si="19"/>
        <v>4.9841565656565656</v>
      </c>
      <c r="L86" s="128">
        <f t="shared" si="20"/>
        <v>4.9048215488215483</v>
      </c>
      <c r="M86" s="128">
        <f t="shared" si="21"/>
        <v>4.9048215488215483</v>
      </c>
      <c r="N86" s="128">
        <f t="shared" si="22"/>
        <v>4.9170269360269359</v>
      </c>
      <c r="O86" s="128">
        <f t="shared" si="23"/>
        <v>4.9231296296296296</v>
      </c>
      <c r="P86" s="128">
        <f t="shared" si="24"/>
        <v>4.8743080808080803</v>
      </c>
      <c r="Q86" s="1" t="s">
        <v>245</v>
      </c>
    </row>
    <row r="87" spans="1:17" x14ac:dyDescent="0.25">
      <c r="A87">
        <v>114070</v>
      </c>
      <c r="B87" t="s">
        <v>327</v>
      </c>
      <c r="C87" s="1">
        <v>23182</v>
      </c>
      <c r="D87" s="3" t="s">
        <v>130</v>
      </c>
      <c r="E87" s="3" t="s">
        <v>131</v>
      </c>
      <c r="F87" s="128">
        <f t="shared" si="14"/>
        <v>5.3662519936204154</v>
      </c>
      <c r="G87" s="128">
        <f t="shared" si="15"/>
        <v>5.4217543859649124</v>
      </c>
      <c r="H87" s="128">
        <f t="shared" si="16"/>
        <v>5.4680063795853275</v>
      </c>
      <c r="I87" s="128">
        <f t="shared" si="17"/>
        <v>5.5142583732057417</v>
      </c>
      <c r="J87" s="128">
        <f t="shared" si="18"/>
        <v>5.4310047846889953</v>
      </c>
      <c r="K87" s="128">
        <f t="shared" si="19"/>
        <v>5.4957575757575761</v>
      </c>
      <c r="L87" s="128">
        <f t="shared" si="20"/>
        <v>5.4402551834130781</v>
      </c>
      <c r="M87" s="128">
        <f t="shared" si="21"/>
        <v>5.4310047846889953</v>
      </c>
      <c r="N87" s="128">
        <f t="shared" si="22"/>
        <v>5.3755023923444982</v>
      </c>
      <c r="O87" s="128">
        <f t="shared" si="23"/>
        <v>5.4125039872408296</v>
      </c>
      <c r="P87" s="128">
        <f t="shared" si="24"/>
        <v>5.3940031897926639</v>
      </c>
      <c r="Q87" s="1" t="s">
        <v>3211</v>
      </c>
    </row>
    <row r="88" spans="1:17" x14ac:dyDescent="0.25">
      <c r="A88" s="57"/>
      <c r="B88" t="s">
        <v>328</v>
      </c>
      <c r="C88" s="1">
        <v>23190</v>
      </c>
      <c r="D88" s="3" t="s">
        <v>132</v>
      </c>
      <c r="E88" s="3" t="s">
        <v>133</v>
      </c>
      <c r="F88" s="128">
        <f t="shared" si="14"/>
        <v>0.45707000000000003</v>
      </c>
      <c r="G88" s="128">
        <f t="shared" si="15"/>
        <v>0.44875000000000004</v>
      </c>
      <c r="H88" s="128">
        <f t="shared" si="16"/>
        <v>0.47844000000000003</v>
      </c>
      <c r="I88" s="128">
        <f t="shared" si="17"/>
        <v>0.49592000000000003</v>
      </c>
      <c r="J88" s="128">
        <f t="shared" si="18"/>
        <v>0.49592000000000003</v>
      </c>
      <c r="K88" s="128">
        <f t="shared" si="19"/>
        <v>0.52334000000000003</v>
      </c>
      <c r="L88" s="128">
        <f t="shared" si="20"/>
        <v>0.44762000000000002</v>
      </c>
      <c r="M88" s="128">
        <f t="shared" si="21"/>
        <v>0.45021</v>
      </c>
      <c r="N88" s="128">
        <f t="shared" si="22"/>
        <v>0.48051000000000005</v>
      </c>
      <c r="O88" s="128">
        <f t="shared" si="23"/>
        <v>0.40300000000000002</v>
      </c>
      <c r="P88" s="128">
        <f t="shared" si="24"/>
        <v>0.40300000000000002</v>
      </c>
      <c r="Q88" s="1" t="s">
        <v>245</v>
      </c>
    </row>
    <row r="89" spans="1:17" x14ac:dyDescent="0.25">
      <c r="A89">
        <v>113117</v>
      </c>
      <c r="B89" s="56" t="s">
        <v>311</v>
      </c>
      <c r="C89" s="1">
        <v>23192</v>
      </c>
      <c r="D89" s="3" t="s">
        <v>1734</v>
      </c>
      <c r="E89" s="3" t="s">
        <v>1734</v>
      </c>
      <c r="F89" s="128">
        <f t="shared" si="14"/>
        <v>2.8483333333333332</v>
      </c>
      <c r="G89" s="128">
        <f t="shared" si="15"/>
        <v>2.8615151515151513</v>
      </c>
      <c r="H89" s="128">
        <f t="shared" si="16"/>
        <v>2.8966666666666665</v>
      </c>
      <c r="I89" s="128">
        <f t="shared" si="17"/>
        <v>2.9406060606060604</v>
      </c>
      <c r="J89" s="128">
        <f t="shared" si="18"/>
        <v>2.9406060606060604</v>
      </c>
      <c r="K89" s="128">
        <f t="shared" si="19"/>
        <v>2.9933333333333332</v>
      </c>
      <c r="L89" s="128">
        <f t="shared" si="20"/>
        <v>2.8615151515151513</v>
      </c>
      <c r="M89" s="128">
        <f t="shared" si="21"/>
        <v>2.8615151515151513</v>
      </c>
      <c r="N89" s="128">
        <f t="shared" si="22"/>
        <v>2.8966666666666665</v>
      </c>
      <c r="O89" s="128">
        <f t="shared" si="23"/>
        <v>2.8966666666666665</v>
      </c>
      <c r="P89" s="128">
        <f t="shared" si="24"/>
        <v>2.8175757575757574</v>
      </c>
      <c r="Q89" s="1" t="s">
        <v>245</v>
      </c>
    </row>
    <row r="90" spans="1:17" x14ac:dyDescent="0.25">
      <c r="A90">
        <v>113301</v>
      </c>
      <c r="B90" t="s">
        <v>329</v>
      </c>
      <c r="C90" s="1">
        <v>23102</v>
      </c>
      <c r="D90" s="3" t="s">
        <v>134</v>
      </c>
      <c r="E90" s="55" t="s">
        <v>135</v>
      </c>
      <c r="F90" s="128">
        <f t="shared" si="14"/>
        <v>0.34787000000000001</v>
      </c>
      <c r="G90" s="128">
        <f t="shared" si="15"/>
        <v>0.33955000000000002</v>
      </c>
      <c r="H90" s="128">
        <f t="shared" si="16"/>
        <v>0.36924000000000001</v>
      </c>
      <c r="I90" s="128">
        <f t="shared" si="17"/>
        <v>0.38672000000000001</v>
      </c>
      <c r="J90" s="128">
        <f t="shared" si="18"/>
        <v>0.38672000000000001</v>
      </c>
      <c r="K90" s="128">
        <f t="shared" si="19"/>
        <v>0.41414000000000001</v>
      </c>
      <c r="L90" s="128">
        <f t="shared" si="20"/>
        <v>0.33842</v>
      </c>
      <c r="M90" s="128">
        <f t="shared" si="21"/>
        <v>0.34101000000000004</v>
      </c>
      <c r="N90" s="128">
        <f t="shared" si="22"/>
        <v>0.37131000000000003</v>
      </c>
      <c r="O90" s="128">
        <f t="shared" si="23"/>
        <v>0.29380000000000001</v>
      </c>
      <c r="P90" s="128">
        <f t="shared" si="24"/>
        <v>0.29380000000000001</v>
      </c>
      <c r="Q90" s="1" t="s">
        <v>245</v>
      </c>
    </row>
    <row r="91" spans="1:17" x14ac:dyDescent="0.25">
      <c r="A91">
        <v>113305</v>
      </c>
      <c r="B91" t="s">
        <v>330</v>
      </c>
      <c r="C91" s="1">
        <v>23171</v>
      </c>
      <c r="D91" s="3" t="s">
        <v>136</v>
      </c>
      <c r="E91" s="3" t="s">
        <v>137</v>
      </c>
      <c r="F91" s="128">
        <f t="shared" si="14"/>
        <v>0.41874726096948323</v>
      </c>
      <c r="G91" s="128">
        <f t="shared" si="15"/>
        <v>0.43424616535727645</v>
      </c>
      <c r="H91" s="128">
        <f t="shared" si="16"/>
        <v>0.46911870022981134</v>
      </c>
      <c r="I91" s="128">
        <f t="shared" si="17"/>
        <v>0.50399123510234622</v>
      </c>
      <c r="J91" s="128">
        <f t="shared" si="18"/>
        <v>0.50011650900539795</v>
      </c>
      <c r="K91" s="128">
        <f t="shared" si="19"/>
        <v>0.54273849607182933</v>
      </c>
      <c r="L91" s="128">
        <f t="shared" si="20"/>
        <v>0.44199561755117311</v>
      </c>
      <c r="M91" s="128">
        <f t="shared" si="21"/>
        <v>0.44199561755117311</v>
      </c>
      <c r="N91" s="128">
        <f t="shared" si="22"/>
        <v>0.45749452193896639</v>
      </c>
      <c r="O91" s="128">
        <f t="shared" si="23"/>
        <v>0.46524397413286306</v>
      </c>
      <c r="P91" s="128">
        <f t="shared" si="24"/>
        <v>0.40324835658168989</v>
      </c>
      <c r="Q91" s="1" t="s">
        <v>245</v>
      </c>
    </row>
    <row r="92" spans="1:17" x14ac:dyDescent="0.25">
      <c r="A92">
        <v>113306</v>
      </c>
      <c r="B92" t="s">
        <v>331</v>
      </c>
      <c r="C92" s="1">
        <v>23207</v>
      </c>
      <c r="D92" s="3" t="s">
        <v>138</v>
      </c>
      <c r="E92" s="3" t="s">
        <v>138</v>
      </c>
      <c r="F92" s="128">
        <f t="shared" si="14"/>
        <v>1.1302164502164502</v>
      </c>
      <c r="G92" s="128">
        <f t="shared" si="15"/>
        <v>1.1302164502164502</v>
      </c>
      <c r="H92" s="128">
        <f t="shared" si="16"/>
        <v>1.1720634920634923</v>
      </c>
      <c r="I92" s="128">
        <f t="shared" si="17"/>
        <v>1.2055411255411257</v>
      </c>
      <c r="J92" s="128">
        <f t="shared" si="18"/>
        <v>1.2139105339105341</v>
      </c>
      <c r="K92" s="128">
        <f t="shared" si="19"/>
        <v>1.254920634920635</v>
      </c>
      <c r="L92" s="128">
        <f t="shared" si="20"/>
        <v>1.1385858585858586</v>
      </c>
      <c r="M92" s="128">
        <f t="shared" si="21"/>
        <v>1.1469552669552669</v>
      </c>
      <c r="N92" s="128">
        <f t="shared" si="22"/>
        <v>1.1720634920634923</v>
      </c>
      <c r="O92" s="128">
        <f t="shared" si="23"/>
        <v>1.1762481962481963</v>
      </c>
      <c r="P92" s="128">
        <f t="shared" si="24"/>
        <v>1.1051082251082252</v>
      </c>
      <c r="Q92" s="1" t="s">
        <v>245</v>
      </c>
    </row>
    <row r="93" spans="1:17" x14ac:dyDescent="0.25">
      <c r="A93">
        <v>113307</v>
      </c>
      <c r="B93" t="s">
        <v>332</v>
      </c>
      <c r="C93" s="1">
        <v>23147</v>
      </c>
      <c r="D93" s="3" t="s">
        <v>139</v>
      </c>
      <c r="E93" s="3" t="s">
        <v>140</v>
      </c>
      <c r="F93" s="128">
        <f t="shared" si="14"/>
        <v>0.36330000000000001</v>
      </c>
      <c r="G93" s="128">
        <f t="shared" si="15"/>
        <v>0.4504813371813372</v>
      </c>
      <c r="H93" s="128">
        <f t="shared" si="16"/>
        <v>0.49891541339319118</v>
      </c>
      <c r="I93" s="128">
        <f t="shared" si="17"/>
        <v>0.54734948960504515</v>
      </c>
      <c r="J93" s="128">
        <f t="shared" si="18"/>
        <v>0.42239850000000001</v>
      </c>
      <c r="K93" s="128">
        <f t="shared" si="19"/>
        <v>0.42239850000000001</v>
      </c>
      <c r="L93" s="128">
        <f t="shared" si="20"/>
        <v>0.46016815242370801</v>
      </c>
      <c r="M93" s="128">
        <f t="shared" si="21"/>
        <v>0.46016815242370801</v>
      </c>
      <c r="N93" s="128">
        <f t="shared" si="22"/>
        <v>0.4407945219389664</v>
      </c>
      <c r="O93" s="128">
        <f t="shared" si="23"/>
        <v>0.46016815242370801</v>
      </c>
      <c r="P93" s="128">
        <f t="shared" si="24"/>
        <v>0.41657748383303939</v>
      </c>
      <c r="Q93" s="1" t="s">
        <v>245</v>
      </c>
    </row>
    <row r="94" spans="1:17" x14ac:dyDescent="0.25">
      <c r="A94">
        <v>114127</v>
      </c>
      <c r="B94" t="s">
        <v>333</v>
      </c>
      <c r="C94" s="1">
        <v>23194</v>
      </c>
      <c r="D94" s="3" t="s">
        <v>141</v>
      </c>
      <c r="E94" s="3" t="s">
        <v>142</v>
      </c>
      <c r="F94" s="128">
        <f t="shared" si="14"/>
        <v>2.1849449035812674</v>
      </c>
      <c r="G94" s="128">
        <f t="shared" si="15"/>
        <v>2.2328787878787879</v>
      </c>
      <c r="H94" s="128">
        <f t="shared" si="16"/>
        <v>2.2728236914600553</v>
      </c>
      <c r="I94" s="128">
        <f t="shared" si="17"/>
        <v>2.3127685950413222</v>
      </c>
      <c r="J94" s="128">
        <f t="shared" si="18"/>
        <v>2.2408677685950416</v>
      </c>
      <c r="K94" s="128">
        <f t="shared" si="19"/>
        <v>2.2967906336088153</v>
      </c>
      <c r="L94" s="128">
        <f t="shared" si="20"/>
        <v>2.2488567493112948</v>
      </c>
      <c r="M94" s="128">
        <f t="shared" si="21"/>
        <v>2.2408677685950416</v>
      </c>
      <c r="N94" s="128">
        <f t="shared" si="22"/>
        <v>2.1929338842975206</v>
      </c>
      <c r="O94" s="128">
        <f t="shared" si="23"/>
        <v>2.2248898071625343</v>
      </c>
      <c r="P94" s="128">
        <f t="shared" si="24"/>
        <v>2.2089118457300274</v>
      </c>
      <c r="Q94" s="1" t="s">
        <v>3211</v>
      </c>
    </row>
    <row r="95" spans="1:17" x14ac:dyDescent="0.25">
      <c r="A95">
        <v>114128</v>
      </c>
      <c r="B95" t="s">
        <v>334</v>
      </c>
      <c r="C95" s="1">
        <v>23195</v>
      </c>
      <c r="D95" s="3" t="s">
        <v>143</v>
      </c>
      <c r="E95" s="3" t="s">
        <v>144</v>
      </c>
      <c r="F95" s="128">
        <f t="shared" si="14"/>
        <v>2.46</v>
      </c>
      <c r="G95" s="128">
        <f t="shared" si="15"/>
        <v>2.5360489510489512</v>
      </c>
      <c r="H95" s="128">
        <f t="shared" si="16"/>
        <v>2.5782983682983684</v>
      </c>
      <c r="I95" s="128">
        <f t="shared" si="17"/>
        <v>2.6205477855477857</v>
      </c>
      <c r="J95" s="128">
        <f t="shared" si="18"/>
        <v>2.5867482517482516</v>
      </c>
      <c r="K95" s="128">
        <f t="shared" si="19"/>
        <v>2.6458974358974361</v>
      </c>
      <c r="L95" s="128">
        <f t="shared" si="20"/>
        <v>2.5444988344988344</v>
      </c>
      <c r="M95" s="128">
        <f t="shared" si="21"/>
        <v>2.5444988344988344</v>
      </c>
      <c r="N95" s="128">
        <f t="shared" si="22"/>
        <v>2.5275990675990676</v>
      </c>
      <c r="O95" s="128">
        <f t="shared" si="23"/>
        <v>2.5444988344988344</v>
      </c>
      <c r="P95" s="128">
        <f t="shared" si="24"/>
        <v>2.506474358974359</v>
      </c>
      <c r="Q95" s="1" t="s">
        <v>3211</v>
      </c>
    </row>
    <row r="96" spans="1:17" x14ac:dyDescent="0.25">
      <c r="A96">
        <v>113224</v>
      </c>
      <c r="B96" t="s">
        <v>335</v>
      </c>
      <c r="C96" s="1">
        <v>23221</v>
      </c>
      <c r="D96" s="3" t="s">
        <v>145</v>
      </c>
      <c r="E96" s="3" t="s">
        <v>146</v>
      </c>
      <c r="F96" s="128">
        <f t="shared" si="14"/>
        <v>1.603939393939394</v>
      </c>
      <c r="G96" s="128">
        <f t="shared" si="15"/>
        <v>1.6566666666666667</v>
      </c>
      <c r="H96" s="128">
        <f t="shared" si="16"/>
        <v>1.7006060606060607</v>
      </c>
      <c r="I96" s="128">
        <f t="shared" si="17"/>
        <v>1.7445454545454546</v>
      </c>
      <c r="J96" s="128">
        <f t="shared" si="18"/>
        <v>1.6654545454545455</v>
      </c>
      <c r="K96" s="128">
        <f t="shared" si="19"/>
        <v>1.726969696969697</v>
      </c>
      <c r="L96" s="128">
        <f t="shared" si="20"/>
        <v>1.6742424242424243</v>
      </c>
      <c r="M96" s="128">
        <f t="shared" si="21"/>
        <v>1.6654545454545455</v>
      </c>
      <c r="N96" s="128">
        <f t="shared" si="22"/>
        <v>1.6127272727272728</v>
      </c>
      <c r="O96" s="128">
        <f t="shared" si="23"/>
        <v>1.6478787878787879</v>
      </c>
      <c r="P96" s="128">
        <f t="shared" si="24"/>
        <v>1.6303030303030304</v>
      </c>
      <c r="Q96" s="1" t="s">
        <v>245</v>
      </c>
    </row>
    <row r="97" spans="1:17" x14ac:dyDescent="0.25">
      <c r="A97">
        <v>113225</v>
      </c>
      <c r="B97" t="s">
        <v>336</v>
      </c>
      <c r="C97" s="1">
        <v>23222</v>
      </c>
      <c r="D97" s="3" t="s">
        <v>147</v>
      </c>
      <c r="E97" s="3" t="s">
        <v>148</v>
      </c>
      <c r="F97" s="128">
        <f t="shared" si="14"/>
        <v>1.353939393939394</v>
      </c>
      <c r="G97" s="128">
        <f t="shared" si="15"/>
        <v>1.4066666666666667</v>
      </c>
      <c r="H97" s="128">
        <f t="shared" si="16"/>
        <v>1.4506060606060607</v>
      </c>
      <c r="I97" s="128">
        <f t="shared" si="17"/>
        <v>1.4945454545454546</v>
      </c>
      <c r="J97" s="128">
        <f t="shared" si="18"/>
        <v>1.4154545454545455</v>
      </c>
      <c r="K97" s="128">
        <f t="shared" si="19"/>
        <v>1.476969696969697</v>
      </c>
      <c r="L97" s="128">
        <f t="shared" si="20"/>
        <v>1.4242424242424243</v>
      </c>
      <c r="M97" s="128">
        <f t="shared" si="21"/>
        <v>1.4154545454545455</v>
      </c>
      <c r="N97" s="128">
        <f t="shared" si="22"/>
        <v>1.3627272727272728</v>
      </c>
      <c r="O97" s="128">
        <f t="shared" si="23"/>
        <v>1.3978787878787879</v>
      </c>
      <c r="P97" s="128">
        <f t="shared" si="24"/>
        <v>1.3803030303030304</v>
      </c>
      <c r="Q97" s="1" t="s">
        <v>245</v>
      </c>
    </row>
    <row r="98" spans="1:17" x14ac:dyDescent="0.25">
      <c r="A98" s="57"/>
      <c r="B98" t="s">
        <v>337</v>
      </c>
      <c r="C98" s="1">
        <v>23200</v>
      </c>
      <c r="D98" s="3" t="s">
        <v>149</v>
      </c>
      <c r="E98" s="3" t="s">
        <v>149</v>
      </c>
      <c r="F98" s="128">
        <f t="shared" si="14"/>
        <v>3.4938215488215487</v>
      </c>
      <c r="G98" s="128">
        <f t="shared" si="15"/>
        <v>3.5524074074074075</v>
      </c>
      <c r="H98" s="128">
        <f t="shared" si="16"/>
        <v>3.6012289562289559</v>
      </c>
      <c r="I98" s="128">
        <f t="shared" si="17"/>
        <v>3.6500505050505048</v>
      </c>
      <c r="J98" s="128">
        <f t="shared" si="18"/>
        <v>3.5621717171717169</v>
      </c>
      <c r="K98" s="128">
        <f t="shared" si="19"/>
        <v>3.6305218855218855</v>
      </c>
      <c r="L98" s="128">
        <f t="shared" si="20"/>
        <v>3.5719360269360267</v>
      </c>
      <c r="M98" s="128">
        <f t="shared" si="21"/>
        <v>3.5621717171717169</v>
      </c>
      <c r="N98" s="128">
        <f t="shared" si="22"/>
        <v>3.5035858585858586</v>
      </c>
      <c r="O98" s="128">
        <f t="shared" si="23"/>
        <v>3.5426430976430976</v>
      </c>
      <c r="P98" s="128">
        <f t="shared" si="24"/>
        <v>3.5231144781144779</v>
      </c>
      <c r="Q98" s="1" t="s">
        <v>245</v>
      </c>
    </row>
    <row r="99" spans="1:17" x14ac:dyDescent="0.25">
      <c r="A99">
        <v>114273</v>
      </c>
      <c r="B99" t="s">
        <v>338</v>
      </c>
      <c r="C99" s="1">
        <v>23201</v>
      </c>
      <c r="D99" s="3" t="s">
        <v>150</v>
      </c>
      <c r="E99" s="3" t="s">
        <v>151</v>
      </c>
      <c r="F99" s="128">
        <f t="shared" si="14"/>
        <v>0</v>
      </c>
      <c r="G99" s="128">
        <f t="shared" si="15"/>
        <v>0</v>
      </c>
      <c r="H99" s="128">
        <f t="shared" si="16"/>
        <v>0</v>
      </c>
      <c r="I99" s="128">
        <f t="shared" si="17"/>
        <v>0</v>
      </c>
      <c r="J99" s="128">
        <f t="shared" si="18"/>
        <v>0</v>
      </c>
      <c r="K99" s="128">
        <f t="shared" si="19"/>
        <v>0</v>
      </c>
      <c r="L99" s="128">
        <f t="shared" si="20"/>
        <v>0</v>
      </c>
      <c r="M99" s="128">
        <f t="shared" si="21"/>
        <v>0</v>
      </c>
      <c r="N99" s="128">
        <f t="shared" si="22"/>
        <v>0</v>
      </c>
      <c r="O99" s="128">
        <f t="shared" si="23"/>
        <v>0</v>
      </c>
      <c r="P99" s="128">
        <f t="shared" si="24"/>
        <v>0</v>
      </c>
      <c r="Q99" s="1" t="s">
        <v>3211</v>
      </c>
    </row>
    <row r="100" spans="1:17" x14ac:dyDescent="0.25">
      <c r="A100">
        <v>113296</v>
      </c>
      <c r="B100" t="s">
        <v>339</v>
      </c>
      <c r="C100" s="1">
        <v>23206</v>
      </c>
      <c r="D100" s="3" t="s">
        <v>152</v>
      </c>
      <c r="E100" s="3" t="s">
        <v>152</v>
      </c>
      <c r="F100" s="128">
        <f t="shared" si="14"/>
        <v>0</v>
      </c>
      <c r="G100" s="128">
        <f t="shared" si="15"/>
        <v>0</v>
      </c>
      <c r="H100" s="128">
        <f t="shared" si="16"/>
        <v>0</v>
      </c>
      <c r="I100" s="128">
        <f t="shared" si="17"/>
        <v>0</v>
      </c>
      <c r="J100" s="128">
        <f t="shared" si="18"/>
        <v>0</v>
      </c>
      <c r="K100" s="128">
        <f t="shared" si="19"/>
        <v>0</v>
      </c>
      <c r="L100" s="128">
        <f t="shared" si="20"/>
        <v>0</v>
      </c>
      <c r="M100" s="128">
        <f t="shared" si="21"/>
        <v>0</v>
      </c>
      <c r="N100" s="128">
        <f t="shared" si="22"/>
        <v>0</v>
      </c>
      <c r="O100" s="128">
        <f t="shared" si="23"/>
        <v>0</v>
      </c>
      <c r="P100" s="128">
        <f t="shared" si="24"/>
        <v>0</v>
      </c>
      <c r="Q100" s="1" t="s">
        <v>245</v>
      </c>
    </row>
    <row r="101" spans="1:17" x14ac:dyDescent="0.25">
      <c r="A101">
        <v>114029</v>
      </c>
      <c r="B101" t="s">
        <v>1862</v>
      </c>
      <c r="C101" s="1">
        <v>54769</v>
      </c>
      <c r="D101" s="3" t="s">
        <v>1863</v>
      </c>
      <c r="E101" s="3" t="s">
        <v>1863</v>
      </c>
      <c r="F101" s="128">
        <f t="shared" si="14"/>
        <v>0.22407000000000002</v>
      </c>
      <c r="G101" s="128">
        <f t="shared" si="15"/>
        <v>0.21575</v>
      </c>
      <c r="H101" s="128">
        <f t="shared" si="16"/>
        <v>0.24543999999999999</v>
      </c>
      <c r="I101" s="128">
        <f t="shared" si="17"/>
        <v>0.26292000000000004</v>
      </c>
      <c r="J101" s="128">
        <f t="shared" si="18"/>
        <v>0.26292000000000004</v>
      </c>
      <c r="K101" s="128">
        <f t="shared" si="19"/>
        <v>0.29034000000000004</v>
      </c>
      <c r="L101" s="128">
        <f t="shared" si="20"/>
        <v>0.21462000000000001</v>
      </c>
      <c r="M101" s="128">
        <f t="shared" si="21"/>
        <v>0.21721000000000001</v>
      </c>
      <c r="N101" s="128">
        <f t="shared" si="22"/>
        <v>0.24751000000000001</v>
      </c>
      <c r="O101" s="128">
        <f t="shared" si="23"/>
        <v>0.17</v>
      </c>
      <c r="P101" s="128">
        <f t="shared" si="24"/>
        <v>0.17</v>
      </c>
      <c r="Q101" s="1" t="s">
        <v>245</v>
      </c>
    </row>
    <row r="102" spans="1:17" x14ac:dyDescent="0.25">
      <c r="A102">
        <v>114180</v>
      </c>
      <c r="B102" t="s">
        <v>340</v>
      </c>
      <c r="C102" s="1">
        <v>23208</v>
      </c>
      <c r="D102" s="3" t="s">
        <v>153</v>
      </c>
      <c r="E102" s="3" t="s">
        <v>154</v>
      </c>
      <c r="F102" s="128">
        <f t="shared" si="14"/>
        <v>0.80929292929292929</v>
      </c>
      <c r="G102" s="128">
        <f t="shared" si="15"/>
        <v>0.82101010101010108</v>
      </c>
      <c r="H102" s="128">
        <f t="shared" si="16"/>
        <v>0.84737373737373745</v>
      </c>
      <c r="I102" s="128">
        <f t="shared" si="17"/>
        <v>0.8737373737373737</v>
      </c>
      <c r="J102" s="128">
        <f t="shared" si="18"/>
        <v>0.87080808080808081</v>
      </c>
      <c r="K102" s="128">
        <f t="shared" si="19"/>
        <v>0.90303030303030307</v>
      </c>
      <c r="L102" s="128">
        <f t="shared" si="20"/>
        <v>0.82686868686868686</v>
      </c>
      <c r="M102" s="128">
        <f t="shared" si="21"/>
        <v>0.82686868686868686</v>
      </c>
      <c r="N102" s="128">
        <f t="shared" si="22"/>
        <v>0.83858585858585866</v>
      </c>
      <c r="O102" s="128">
        <f t="shared" si="23"/>
        <v>0.84444444444444444</v>
      </c>
      <c r="P102" s="128">
        <f t="shared" si="24"/>
        <v>0.7975757575757576</v>
      </c>
      <c r="Q102" s="1" t="s">
        <v>3212</v>
      </c>
    </row>
    <row r="103" spans="1:17" x14ac:dyDescent="0.25">
      <c r="A103" s="57"/>
      <c r="B103" t="s">
        <v>1973</v>
      </c>
      <c r="C103" s="1">
        <v>23209</v>
      </c>
      <c r="D103" s="3" t="s">
        <v>156</v>
      </c>
      <c r="E103" s="3" t="s">
        <v>156</v>
      </c>
      <c r="F103" s="128">
        <f t="shared" si="14"/>
        <v>3.7143333333333333</v>
      </c>
      <c r="G103" s="128">
        <f t="shared" si="15"/>
        <v>3.7275151515151514</v>
      </c>
      <c r="H103" s="128">
        <f t="shared" si="16"/>
        <v>3.7626666666666666</v>
      </c>
      <c r="I103" s="128">
        <f t="shared" si="17"/>
        <v>3.8066060606060605</v>
      </c>
      <c r="J103" s="128">
        <f t="shared" si="18"/>
        <v>3.8066060606060605</v>
      </c>
      <c r="K103" s="128">
        <f t="shared" si="19"/>
        <v>3.8593333333333333</v>
      </c>
      <c r="L103" s="128">
        <f t="shared" si="20"/>
        <v>3.7275151515151514</v>
      </c>
      <c r="M103" s="128">
        <f t="shared" si="21"/>
        <v>3.7275151515151514</v>
      </c>
      <c r="N103" s="128">
        <f t="shared" si="22"/>
        <v>3.7626666666666666</v>
      </c>
      <c r="O103" s="128">
        <f t="shared" si="23"/>
        <v>3.7626666666666666</v>
      </c>
      <c r="P103" s="128">
        <f t="shared" si="24"/>
        <v>3.6835757575757575</v>
      </c>
      <c r="Q103" s="1" t="s">
        <v>3212</v>
      </c>
    </row>
    <row r="104" spans="1:17" x14ac:dyDescent="0.25">
      <c r="A104">
        <v>113106</v>
      </c>
      <c r="B104" t="s">
        <v>341</v>
      </c>
      <c r="C104" s="1">
        <v>23210</v>
      </c>
      <c r="D104" s="3" t="s">
        <v>157</v>
      </c>
      <c r="E104" s="3" t="s">
        <v>157</v>
      </c>
      <c r="F104" s="128">
        <f t="shared" si="14"/>
        <v>0</v>
      </c>
      <c r="G104" s="128">
        <f t="shared" si="15"/>
        <v>0</v>
      </c>
      <c r="H104" s="128">
        <f t="shared" si="16"/>
        <v>0</v>
      </c>
      <c r="I104" s="128">
        <f t="shared" si="17"/>
        <v>0</v>
      </c>
      <c r="J104" s="128">
        <f t="shared" si="18"/>
        <v>0</v>
      </c>
      <c r="K104" s="128">
        <f t="shared" si="19"/>
        <v>0</v>
      </c>
      <c r="L104" s="128">
        <f t="shared" si="20"/>
        <v>0</v>
      </c>
      <c r="M104" s="128">
        <f t="shared" si="21"/>
        <v>0</v>
      </c>
      <c r="N104" s="128">
        <f t="shared" si="22"/>
        <v>0</v>
      </c>
      <c r="O104" s="128">
        <f t="shared" si="23"/>
        <v>0</v>
      </c>
      <c r="P104" s="128">
        <f t="shared" si="24"/>
        <v>0</v>
      </c>
      <c r="Q104" s="1" t="s">
        <v>3211</v>
      </c>
    </row>
    <row r="105" spans="1:17" x14ac:dyDescent="0.25">
      <c r="A105">
        <v>113220</v>
      </c>
      <c r="B105" t="s">
        <v>342</v>
      </c>
      <c r="C105" s="1">
        <v>23212</v>
      </c>
      <c r="D105" s="3" t="s">
        <v>158</v>
      </c>
      <c r="E105" s="3" t="s">
        <v>159</v>
      </c>
      <c r="F105" s="128">
        <f t="shared" si="14"/>
        <v>16.533795806388401</v>
      </c>
      <c r="G105" s="128">
        <f t="shared" si="15"/>
        <v>16.558012844494325</v>
      </c>
      <c r="H105" s="128">
        <f t="shared" si="16"/>
        <v>16.622591612776798</v>
      </c>
      <c r="I105" s="128">
        <f t="shared" si="17"/>
        <v>16.70331507312989</v>
      </c>
      <c r="J105" s="128">
        <f t="shared" si="18"/>
        <v>16.70331507312989</v>
      </c>
      <c r="K105" s="128">
        <f t="shared" si="19"/>
        <v>16.800183225553596</v>
      </c>
      <c r="L105" s="128">
        <f t="shared" si="20"/>
        <v>16.558012844494325</v>
      </c>
      <c r="M105" s="128">
        <f t="shared" si="21"/>
        <v>16.558012844494325</v>
      </c>
      <c r="N105" s="128">
        <f t="shared" si="22"/>
        <v>16.622591612776798</v>
      </c>
      <c r="O105" s="128">
        <f t="shared" si="23"/>
        <v>16.622591612776798</v>
      </c>
      <c r="P105" s="128">
        <f t="shared" si="24"/>
        <v>16.477289384141237</v>
      </c>
      <c r="Q105" s="1" t="s">
        <v>245</v>
      </c>
    </row>
    <row r="106" spans="1:17" x14ac:dyDescent="0.25">
      <c r="A106">
        <v>114234</v>
      </c>
      <c r="B106" t="s">
        <v>343</v>
      </c>
      <c r="C106" s="1">
        <v>23216</v>
      </c>
      <c r="D106" s="3" t="s">
        <v>160</v>
      </c>
      <c r="E106" s="3" t="s">
        <v>160</v>
      </c>
      <c r="F106" s="128">
        <f t="shared" si="14"/>
        <v>0</v>
      </c>
      <c r="G106" s="128">
        <f t="shared" si="15"/>
        <v>0</v>
      </c>
      <c r="H106" s="128">
        <f t="shared" si="16"/>
        <v>0</v>
      </c>
      <c r="I106" s="128">
        <f t="shared" si="17"/>
        <v>0</v>
      </c>
      <c r="J106" s="128">
        <f t="shared" si="18"/>
        <v>0</v>
      </c>
      <c r="K106" s="128">
        <f t="shared" si="19"/>
        <v>0</v>
      </c>
      <c r="L106" s="128">
        <f t="shared" si="20"/>
        <v>0</v>
      </c>
      <c r="M106" s="128">
        <f t="shared" si="21"/>
        <v>0</v>
      </c>
      <c r="N106" s="128">
        <f t="shared" si="22"/>
        <v>0</v>
      </c>
      <c r="O106" s="128">
        <f t="shared" si="23"/>
        <v>0</v>
      </c>
      <c r="P106" s="128">
        <f t="shared" si="24"/>
        <v>0</v>
      </c>
      <c r="Q106" s="1" t="s">
        <v>3211</v>
      </c>
    </row>
    <row r="107" spans="1:17" x14ac:dyDescent="0.25">
      <c r="A107">
        <v>113266</v>
      </c>
      <c r="B107" t="s">
        <v>344</v>
      </c>
      <c r="C107" s="1">
        <v>23217</v>
      </c>
      <c r="D107" s="3" t="s">
        <v>161</v>
      </c>
      <c r="E107" s="3" t="s">
        <v>162</v>
      </c>
      <c r="F107" s="128">
        <f t="shared" si="14"/>
        <v>1.7049242424242423</v>
      </c>
      <c r="G107" s="128">
        <f t="shared" si="15"/>
        <v>1.7268939393939393</v>
      </c>
      <c r="H107" s="128">
        <f t="shared" si="16"/>
        <v>1.7763257575757574</v>
      </c>
      <c r="I107" s="128">
        <f t="shared" si="17"/>
        <v>1.8257575757575757</v>
      </c>
      <c r="J107" s="128">
        <f t="shared" si="18"/>
        <v>1.8202651515151513</v>
      </c>
      <c r="K107" s="128">
        <f t="shared" si="19"/>
        <v>1.8806818181818181</v>
      </c>
      <c r="L107" s="128">
        <f t="shared" si="20"/>
        <v>1.7378787878787878</v>
      </c>
      <c r="M107" s="128">
        <f t="shared" si="21"/>
        <v>1.7378787878787878</v>
      </c>
      <c r="N107" s="128">
        <f t="shared" si="22"/>
        <v>1.7598484848484848</v>
      </c>
      <c r="O107" s="128">
        <f t="shared" si="23"/>
        <v>1.7708333333333333</v>
      </c>
      <c r="P107" s="128">
        <f t="shared" si="24"/>
        <v>1.6829545454545454</v>
      </c>
      <c r="Q107" s="1" t="s">
        <v>3212</v>
      </c>
    </row>
    <row r="108" spans="1:17" x14ac:dyDescent="0.25">
      <c r="A108">
        <v>113203</v>
      </c>
      <c r="B108" t="s">
        <v>345</v>
      </c>
      <c r="C108" s="1">
        <v>23235</v>
      </c>
      <c r="D108" s="3" t="s">
        <v>163</v>
      </c>
      <c r="E108" s="3" t="s">
        <v>163</v>
      </c>
      <c r="F108" s="128">
        <f t="shared" si="14"/>
        <v>6.761732323232323</v>
      </c>
      <c r="G108" s="128">
        <f t="shared" si="15"/>
        <v>6.8496111111111109</v>
      </c>
      <c r="H108" s="128">
        <f t="shared" si="16"/>
        <v>6.9228434343434335</v>
      </c>
      <c r="I108" s="128">
        <f t="shared" si="17"/>
        <v>6.9960757575757571</v>
      </c>
      <c r="J108" s="128">
        <f t="shared" si="18"/>
        <v>6.8642575757575752</v>
      </c>
      <c r="K108" s="128">
        <f t="shared" si="19"/>
        <v>6.9667828282828275</v>
      </c>
      <c r="L108" s="128">
        <f t="shared" si="20"/>
        <v>6.8789040404040396</v>
      </c>
      <c r="M108" s="128">
        <f t="shared" si="21"/>
        <v>6.8642575757575752</v>
      </c>
      <c r="N108" s="128">
        <f t="shared" si="22"/>
        <v>6.7763787878787873</v>
      </c>
      <c r="O108" s="128">
        <f t="shared" si="23"/>
        <v>6.8349646464646456</v>
      </c>
      <c r="P108" s="128">
        <f t="shared" si="24"/>
        <v>6.8056717171717169</v>
      </c>
      <c r="Q108" s="1" t="s">
        <v>3211</v>
      </c>
    </row>
    <row r="109" spans="1:17" x14ac:dyDescent="0.25">
      <c r="A109">
        <v>113210</v>
      </c>
      <c r="B109" t="s">
        <v>346</v>
      </c>
      <c r="C109" s="1">
        <v>23236</v>
      </c>
      <c r="D109" s="3" t="s">
        <v>164</v>
      </c>
      <c r="E109" s="3" t="s">
        <v>165</v>
      </c>
      <c r="F109" s="128">
        <f t="shared" si="14"/>
        <v>0</v>
      </c>
      <c r="G109" s="128">
        <f t="shared" si="15"/>
        <v>0</v>
      </c>
      <c r="H109" s="128">
        <f t="shared" si="16"/>
        <v>0</v>
      </c>
      <c r="I109" s="128">
        <f t="shared" si="17"/>
        <v>0</v>
      </c>
      <c r="J109" s="128">
        <f t="shared" si="18"/>
        <v>0</v>
      </c>
      <c r="K109" s="128">
        <f t="shared" si="19"/>
        <v>0</v>
      </c>
      <c r="L109" s="128">
        <f t="shared" si="20"/>
        <v>0</v>
      </c>
      <c r="M109" s="128">
        <f t="shared" si="21"/>
        <v>0</v>
      </c>
      <c r="N109" s="128">
        <f t="shared" si="22"/>
        <v>0</v>
      </c>
      <c r="O109" s="128">
        <f t="shared" si="23"/>
        <v>0</v>
      </c>
      <c r="P109" s="128">
        <f t="shared" si="24"/>
        <v>0</v>
      </c>
      <c r="Q109" s="1" t="s">
        <v>3211</v>
      </c>
    </row>
    <row r="110" spans="1:17" x14ac:dyDescent="0.25">
      <c r="A110">
        <v>113206</v>
      </c>
      <c r="B110" t="s">
        <v>347</v>
      </c>
      <c r="C110" s="1">
        <v>23237</v>
      </c>
      <c r="D110" s="3" t="s">
        <v>166</v>
      </c>
      <c r="E110" s="3" t="s">
        <v>167</v>
      </c>
      <c r="F110" s="128">
        <f t="shared" si="14"/>
        <v>2.8553860028860027</v>
      </c>
      <c r="G110" s="128">
        <f t="shared" si="15"/>
        <v>2.9338492063492065</v>
      </c>
      <c r="H110" s="128">
        <f t="shared" si="16"/>
        <v>2.9992352092352093</v>
      </c>
      <c r="I110" s="128">
        <f t="shared" si="17"/>
        <v>3.064621212121212</v>
      </c>
      <c r="J110" s="128">
        <f t="shared" si="18"/>
        <v>2.9469264069264067</v>
      </c>
      <c r="K110" s="128">
        <f t="shared" si="19"/>
        <v>3.0384668109668111</v>
      </c>
      <c r="L110" s="128">
        <f t="shared" si="20"/>
        <v>2.9600036075036074</v>
      </c>
      <c r="M110" s="128">
        <f t="shared" si="21"/>
        <v>2.9469264069264067</v>
      </c>
      <c r="N110" s="128">
        <f t="shared" si="22"/>
        <v>2.8684632034632034</v>
      </c>
      <c r="O110" s="128">
        <f t="shared" si="23"/>
        <v>2.9207720057720059</v>
      </c>
      <c r="P110" s="128">
        <f t="shared" si="24"/>
        <v>2.8946176046176046</v>
      </c>
      <c r="Q110" s="1" t="s">
        <v>3211</v>
      </c>
    </row>
    <row r="111" spans="1:17" x14ac:dyDescent="0.25">
      <c r="A111">
        <v>113207</v>
      </c>
      <c r="B111" t="s">
        <v>348</v>
      </c>
      <c r="C111" s="1">
        <v>23234</v>
      </c>
      <c r="D111" s="3" t="s">
        <v>168</v>
      </c>
      <c r="E111" s="3" t="s">
        <v>169</v>
      </c>
      <c r="F111" s="128">
        <f t="shared" si="14"/>
        <v>11.240004076211854</v>
      </c>
      <c r="G111" s="128">
        <f t="shared" si="15"/>
        <v>11.298124967666078</v>
      </c>
      <c r="H111" s="128">
        <f t="shared" si="16"/>
        <v>11.346559043877933</v>
      </c>
      <c r="I111" s="128">
        <f t="shared" si="17"/>
        <v>11.394993120089786</v>
      </c>
      <c r="J111" s="128">
        <f t="shared" si="18"/>
        <v>11.30781178290845</v>
      </c>
      <c r="K111" s="128">
        <f t="shared" si="19"/>
        <v>11.375619489605045</v>
      </c>
      <c r="L111" s="128">
        <f t="shared" si="20"/>
        <v>11.31749859815082</v>
      </c>
      <c r="M111" s="128">
        <f t="shared" si="21"/>
        <v>11.30781178290845</v>
      </c>
      <c r="N111" s="128">
        <f t="shared" si="22"/>
        <v>11.249690891454225</v>
      </c>
      <c r="O111" s="128">
        <f t="shared" si="23"/>
        <v>11.288438152423709</v>
      </c>
      <c r="P111" s="128">
        <f t="shared" si="24"/>
        <v>11.269064521938967</v>
      </c>
      <c r="Q111" s="1" t="s">
        <v>245</v>
      </c>
    </row>
    <row r="112" spans="1:17" x14ac:dyDescent="0.25">
      <c r="A112">
        <v>114383</v>
      </c>
      <c r="B112" t="s">
        <v>349</v>
      </c>
      <c r="C112" s="1">
        <v>23240</v>
      </c>
      <c r="D112" s="3" t="s">
        <v>170</v>
      </c>
      <c r="E112" s="3" t="s">
        <v>171</v>
      </c>
      <c r="F112" s="128">
        <f t="shared" si="14"/>
        <v>4.557181337181337</v>
      </c>
      <c r="G112" s="128">
        <f t="shared" si="15"/>
        <v>4.6617989417989412</v>
      </c>
      <c r="H112" s="128">
        <f t="shared" si="16"/>
        <v>4.7489802789802784</v>
      </c>
      <c r="I112" s="128">
        <f t="shared" si="17"/>
        <v>4.8361616161616157</v>
      </c>
      <c r="J112" s="128">
        <f t="shared" si="18"/>
        <v>4.679235209235209</v>
      </c>
      <c r="K112" s="128">
        <f t="shared" si="19"/>
        <v>4.8012890812890809</v>
      </c>
      <c r="L112" s="128">
        <f t="shared" si="20"/>
        <v>4.6966714766714768</v>
      </c>
      <c r="M112" s="128">
        <f t="shared" si="21"/>
        <v>4.679235209235209</v>
      </c>
      <c r="N112" s="128">
        <f t="shared" si="22"/>
        <v>4.5746176046176039</v>
      </c>
      <c r="O112" s="128">
        <f t="shared" si="23"/>
        <v>4.6443626743626742</v>
      </c>
      <c r="P112" s="128">
        <f t="shared" si="24"/>
        <v>4.6094901394901395</v>
      </c>
      <c r="Q112" s="1" t="s">
        <v>245</v>
      </c>
    </row>
    <row r="113" spans="1:17" x14ac:dyDescent="0.25">
      <c r="A113">
        <v>113185</v>
      </c>
      <c r="B113" t="s">
        <v>350</v>
      </c>
      <c r="C113" s="1">
        <v>23183</v>
      </c>
      <c r="D113" s="3" t="s">
        <v>172</v>
      </c>
      <c r="E113" s="3" t="s">
        <v>173</v>
      </c>
      <c r="F113" s="128">
        <f t="shared" si="14"/>
        <v>5.3092320261437909</v>
      </c>
      <c r="G113" s="128">
        <f t="shared" si="15"/>
        <v>5.3253862150920979</v>
      </c>
      <c r="H113" s="128">
        <f t="shared" si="16"/>
        <v>5.3684640522875817</v>
      </c>
      <c r="I113" s="128">
        <f t="shared" si="17"/>
        <v>5.4223113487819372</v>
      </c>
      <c r="J113" s="128">
        <f t="shared" si="18"/>
        <v>5.4223113487819372</v>
      </c>
      <c r="K113" s="128">
        <f t="shared" si="19"/>
        <v>5.4869281045751634</v>
      </c>
      <c r="L113" s="128">
        <f t="shared" si="20"/>
        <v>5.3253862150920979</v>
      </c>
      <c r="M113" s="128">
        <f t="shared" si="21"/>
        <v>5.3253862150920979</v>
      </c>
      <c r="N113" s="128">
        <f t="shared" si="22"/>
        <v>5.3684640522875817</v>
      </c>
      <c r="O113" s="128">
        <f t="shared" si="23"/>
        <v>5.3684640522875817</v>
      </c>
      <c r="P113" s="128">
        <f t="shared" si="24"/>
        <v>5.2715389185977424</v>
      </c>
      <c r="Q113" s="1" t="s">
        <v>3211</v>
      </c>
    </row>
    <row r="114" spans="1:17" x14ac:dyDescent="0.25">
      <c r="A114">
        <v>113186</v>
      </c>
      <c r="B114" t="s">
        <v>351</v>
      </c>
      <c r="C114" s="1">
        <v>23166</v>
      </c>
      <c r="D114" s="3" t="s">
        <v>174</v>
      </c>
      <c r="E114" s="3" t="s">
        <v>175</v>
      </c>
      <c r="F114" s="128">
        <f t="shared" si="14"/>
        <v>3.3</v>
      </c>
      <c r="G114" s="128">
        <f t="shared" si="15"/>
        <v>3.4235795454545452</v>
      </c>
      <c r="H114" s="128">
        <f t="shared" si="16"/>
        <v>3.4922348484848484</v>
      </c>
      <c r="I114" s="128">
        <f t="shared" si="17"/>
        <v>3.5608901515151512</v>
      </c>
      <c r="J114" s="128">
        <f t="shared" si="18"/>
        <v>3.505965909090909</v>
      </c>
      <c r="K114" s="128">
        <f t="shared" si="19"/>
        <v>3.6020833333333333</v>
      </c>
      <c r="L114" s="128">
        <f t="shared" si="20"/>
        <v>3.4373106060606058</v>
      </c>
      <c r="M114" s="128">
        <f t="shared" si="21"/>
        <v>3.4373106060606058</v>
      </c>
      <c r="N114" s="128">
        <f t="shared" si="22"/>
        <v>3.4098484848484847</v>
      </c>
      <c r="O114" s="128">
        <f t="shared" si="23"/>
        <v>3.4373106060606058</v>
      </c>
      <c r="P114" s="128">
        <f t="shared" si="24"/>
        <v>3.3755208333333333</v>
      </c>
      <c r="Q114" s="1" t="s">
        <v>3211</v>
      </c>
    </row>
    <row r="115" spans="1:17" x14ac:dyDescent="0.25">
      <c r="A115">
        <v>113187</v>
      </c>
      <c r="B115" t="s">
        <v>352</v>
      </c>
      <c r="C115" s="1">
        <v>23242</v>
      </c>
      <c r="D115" s="3" t="s">
        <v>176</v>
      </c>
      <c r="E115" s="3" t="s">
        <v>177</v>
      </c>
      <c r="F115" s="128">
        <f t="shared" si="14"/>
        <v>3.6086553030303032</v>
      </c>
      <c r="G115" s="128">
        <f t="shared" si="15"/>
        <v>3.6361174242424243</v>
      </c>
      <c r="H115" s="128">
        <f t="shared" si="16"/>
        <v>3.6979071969696968</v>
      </c>
      <c r="I115" s="128">
        <f t="shared" si="17"/>
        <v>3.7596969696969698</v>
      </c>
      <c r="J115" s="128">
        <f t="shared" si="18"/>
        <v>3.7528314393939395</v>
      </c>
      <c r="K115" s="128">
        <f t="shared" si="19"/>
        <v>3.8283522727272725</v>
      </c>
      <c r="L115" s="128">
        <f t="shared" si="20"/>
        <v>3.6498484848484849</v>
      </c>
      <c r="M115" s="128">
        <f t="shared" si="21"/>
        <v>3.6498484848484849</v>
      </c>
      <c r="N115" s="128">
        <f t="shared" si="22"/>
        <v>3.677310606060606</v>
      </c>
      <c r="O115" s="128">
        <f t="shared" si="23"/>
        <v>3.6910416666666666</v>
      </c>
      <c r="P115" s="128">
        <f t="shared" si="24"/>
        <v>3.5811931818181817</v>
      </c>
      <c r="Q115" s="1" t="s">
        <v>3211</v>
      </c>
    </row>
    <row r="116" spans="1:17" x14ac:dyDescent="0.25">
      <c r="A116">
        <v>116416</v>
      </c>
      <c r="B116" t="s">
        <v>2155</v>
      </c>
      <c r="C116" s="1">
        <v>49712</v>
      </c>
      <c r="D116" s="3" t="s">
        <v>1380</v>
      </c>
      <c r="E116" s="3" t="s">
        <v>1380</v>
      </c>
      <c r="F116" s="128">
        <f t="shared" si="14"/>
        <v>17.0255916127768</v>
      </c>
      <c r="G116" s="128">
        <f t="shared" si="15"/>
        <v>17.074025688988655</v>
      </c>
      <c r="H116" s="128">
        <f t="shared" si="16"/>
        <v>17.203183225553598</v>
      </c>
      <c r="I116" s="128">
        <f t="shared" si="17"/>
        <v>17.364630146259778</v>
      </c>
      <c r="J116" s="128">
        <f t="shared" si="18"/>
        <v>17.364630146259778</v>
      </c>
      <c r="K116" s="128">
        <f t="shared" si="19"/>
        <v>17.558366451107194</v>
      </c>
      <c r="L116" s="128">
        <f t="shared" si="20"/>
        <v>17.074025688988655</v>
      </c>
      <c r="M116" s="128">
        <f t="shared" si="21"/>
        <v>17.074025688988655</v>
      </c>
      <c r="N116" s="128">
        <f t="shared" si="22"/>
        <v>17.203183225553598</v>
      </c>
      <c r="O116" s="128">
        <f t="shared" si="23"/>
        <v>17.203183225553598</v>
      </c>
      <c r="P116" s="128">
        <f t="shared" si="24"/>
        <v>16.912578768282476</v>
      </c>
      <c r="Q116" s="1" t="s">
        <v>245</v>
      </c>
    </row>
    <row r="117" spans="1:17" x14ac:dyDescent="0.25">
      <c r="A117">
        <v>113127</v>
      </c>
      <c r="B117" t="s">
        <v>2165</v>
      </c>
      <c r="C117" s="1">
        <v>54776</v>
      </c>
      <c r="D117" t="s">
        <v>2166</v>
      </c>
      <c r="E117" s="3" t="s">
        <v>2166</v>
      </c>
      <c r="F117" s="128">
        <f t="shared" si="14"/>
        <v>1.5933774838330395</v>
      </c>
      <c r="G117" s="128">
        <f t="shared" si="15"/>
        <v>1.6079077066965957</v>
      </c>
      <c r="H117" s="128">
        <f t="shared" si="16"/>
        <v>1.6466549676660789</v>
      </c>
      <c r="I117" s="128">
        <f t="shared" si="17"/>
        <v>1.6950890438779327</v>
      </c>
      <c r="J117" s="128">
        <f t="shared" si="18"/>
        <v>1.6950890438779327</v>
      </c>
      <c r="K117" s="128">
        <f t="shared" si="19"/>
        <v>1.7532099353321575</v>
      </c>
      <c r="L117" s="128">
        <f t="shared" si="20"/>
        <v>1.6079077066965957</v>
      </c>
      <c r="M117" s="128">
        <f t="shared" si="21"/>
        <v>1.6079077066965957</v>
      </c>
      <c r="N117" s="128">
        <f t="shared" si="22"/>
        <v>1.6466549676660789</v>
      </c>
      <c r="O117" s="128">
        <f t="shared" si="23"/>
        <v>1.6466549676660789</v>
      </c>
      <c r="P117" s="128">
        <f t="shared" si="24"/>
        <v>1.5594736304847416</v>
      </c>
      <c r="Q117" s="1" t="s">
        <v>245</v>
      </c>
    </row>
    <row r="118" spans="1:17" x14ac:dyDescent="0.25">
      <c r="A118">
        <v>113416</v>
      </c>
      <c r="B118" t="s">
        <v>2185</v>
      </c>
      <c r="C118" s="1">
        <v>54779</v>
      </c>
      <c r="D118" s="3" t="s">
        <v>2186</v>
      </c>
      <c r="E118" s="3" t="s">
        <v>2186</v>
      </c>
      <c r="F118" s="128">
        <f t="shared" si="14"/>
        <v>6.7556410124491624</v>
      </c>
      <c r="G118" s="128">
        <f t="shared" si="15"/>
        <v>6.870410227388156</v>
      </c>
      <c r="H118" s="128">
        <f t="shared" si="16"/>
        <v>6.9660512398373182</v>
      </c>
      <c r="I118" s="128">
        <f t="shared" si="17"/>
        <v>7.0616922522864796</v>
      </c>
      <c r="J118" s="128">
        <f t="shared" si="18"/>
        <v>6.8895384298779883</v>
      </c>
      <c r="K118" s="128">
        <f t="shared" si="19"/>
        <v>7.023435847306815</v>
      </c>
      <c r="L118" s="128">
        <f t="shared" si="20"/>
        <v>6.9086666323678205</v>
      </c>
      <c r="M118" s="128">
        <f t="shared" si="21"/>
        <v>6.8895384298779883</v>
      </c>
      <c r="N118" s="128">
        <f t="shared" si="22"/>
        <v>6.7747692149389946</v>
      </c>
      <c r="O118" s="128">
        <f t="shared" si="23"/>
        <v>6.8512820248983237</v>
      </c>
      <c r="P118" s="128">
        <f t="shared" si="24"/>
        <v>6.8130256199186592</v>
      </c>
      <c r="Q118" s="1" t="s">
        <v>245</v>
      </c>
    </row>
    <row r="119" spans="1:17" x14ac:dyDescent="0.25">
      <c r="A119">
        <v>113426</v>
      </c>
      <c r="B119" t="s">
        <v>2189</v>
      </c>
      <c r="C119" s="1">
        <v>23092</v>
      </c>
      <c r="D119" t="s">
        <v>811</v>
      </c>
      <c r="E119" t="s">
        <v>811</v>
      </c>
      <c r="F119" s="128">
        <f t="shared" si="14"/>
        <v>1.3078000000000001</v>
      </c>
      <c r="G119" s="128">
        <f t="shared" si="15"/>
        <v>1.3541738130169481</v>
      </c>
      <c r="H119" s="128">
        <f t="shared" si="16"/>
        <v>1.3799370424708082</v>
      </c>
      <c r="I119" s="128">
        <f t="shared" si="17"/>
        <v>1.4057002719246683</v>
      </c>
      <c r="J119" s="128">
        <f t="shared" si="18"/>
        <v>1.3850896883615802</v>
      </c>
      <c r="K119" s="128">
        <f t="shared" si="19"/>
        <v>1.4211582095969844</v>
      </c>
      <c r="L119" s="128">
        <f t="shared" si="20"/>
        <v>1.3593264589077201</v>
      </c>
      <c r="M119" s="128">
        <f t="shared" si="21"/>
        <v>1.3593264589077201</v>
      </c>
      <c r="N119" s="128">
        <f t="shared" si="22"/>
        <v>1.349021167126176</v>
      </c>
      <c r="O119" s="128">
        <f t="shared" si="23"/>
        <v>1.3593264589077201</v>
      </c>
      <c r="P119" s="128">
        <f t="shared" si="24"/>
        <v>1.3361395523992461</v>
      </c>
      <c r="Q119" s="1" t="s">
        <v>245</v>
      </c>
    </row>
    <row r="120" spans="1:17" x14ac:dyDescent="0.25">
      <c r="A120" s="57"/>
      <c r="B120" t="s">
        <v>2477</v>
      </c>
      <c r="C120" s="1">
        <v>23076</v>
      </c>
      <c r="D120" s="3" t="s">
        <v>2476</v>
      </c>
      <c r="E120" s="3" t="s">
        <v>2476</v>
      </c>
      <c r="F120" s="128">
        <f t="shared" si="14"/>
        <v>0</v>
      </c>
      <c r="G120" s="128">
        <f t="shared" si="15"/>
        <v>0</v>
      </c>
      <c r="H120" s="128">
        <f t="shared" si="16"/>
        <v>0</v>
      </c>
      <c r="I120" s="128">
        <f t="shared" si="17"/>
        <v>0</v>
      </c>
      <c r="J120" s="128">
        <f t="shared" si="18"/>
        <v>0</v>
      </c>
      <c r="K120" s="128">
        <f t="shared" si="19"/>
        <v>0</v>
      </c>
      <c r="L120" s="128">
        <f t="shared" si="20"/>
        <v>0</v>
      </c>
      <c r="M120" s="128">
        <f t="shared" si="21"/>
        <v>0</v>
      </c>
      <c r="N120" s="128">
        <f t="shared" si="22"/>
        <v>0</v>
      </c>
      <c r="O120" s="128">
        <f t="shared" si="23"/>
        <v>0</v>
      </c>
      <c r="P120" s="128">
        <f t="shared" si="24"/>
        <v>0</v>
      </c>
      <c r="Q120" s="1" t="s">
        <v>245</v>
      </c>
    </row>
    <row r="121" spans="1:17" x14ac:dyDescent="0.25">
      <c r="A121">
        <v>113224</v>
      </c>
      <c r="B121" t="s">
        <v>335</v>
      </c>
      <c r="C121" s="1">
        <v>23221</v>
      </c>
      <c r="D121" s="3" t="s">
        <v>2392</v>
      </c>
      <c r="E121" s="3" t="s">
        <v>2392</v>
      </c>
      <c r="F121" s="128">
        <f t="shared" si="14"/>
        <v>1.603939393939394</v>
      </c>
      <c r="G121" s="128">
        <f t="shared" si="15"/>
        <v>1.6566666666666667</v>
      </c>
      <c r="H121" s="128">
        <f t="shared" si="16"/>
        <v>1.7006060606060607</v>
      </c>
      <c r="I121" s="128">
        <f t="shared" si="17"/>
        <v>1.7445454545454546</v>
      </c>
      <c r="J121" s="128">
        <f t="shared" si="18"/>
        <v>1.6654545454545455</v>
      </c>
      <c r="K121" s="128">
        <f t="shared" si="19"/>
        <v>1.726969696969697</v>
      </c>
      <c r="L121" s="128">
        <f t="shared" si="20"/>
        <v>1.6742424242424243</v>
      </c>
      <c r="M121" s="128">
        <f t="shared" si="21"/>
        <v>1.6654545454545455</v>
      </c>
      <c r="N121" s="128">
        <f t="shared" si="22"/>
        <v>1.6127272727272728</v>
      </c>
      <c r="O121" s="128">
        <f t="shared" si="23"/>
        <v>1.6478787878787879</v>
      </c>
      <c r="P121" s="128">
        <f t="shared" si="24"/>
        <v>1.6303030303030304</v>
      </c>
      <c r="Q121" s="1" t="s">
        <v>245</v>
      </c>
    </row>
    <row r="122" spans="1:17" x14ac:dyDescent="0.25">
      <c r="A122">
        <v>113225</v>
      </c>
      <c r="B122" t="s">
        <v>336</v>
      </c>
      <c r="C122" s="1">
        <v>23222</v>
      </c>
      <c r="D122" s="3" t="s">
        <v>2393</v>
      </c>
      <c r="E122" s="3" t="s">
        <v>2393</v>
      </c>
      <c r="F122" s="128">
        <f t="shared" si="14"/>
        <v>1.353939393939394</v>
      </c>
      <c r="G122" s="128">
        <f t="shared" si="15"/>
        <v>1.4066666666666667</v>
      </c>
      <c r="H122" s="128">
        <f t="shared" si="16"/>
        <v>1.4506060606060607</v>
      </c>
      <c r="I122" s="128">
        <f t="shared" si="17"/>
        <v>1.4945454545454546</v>
      </c>
      <c r="J122" s="128">
        <f t="shared" si="18"/>
        <v>1.4154545454545455</v>
      </c>
      <c r="K122" s="128">
        <f t="shared" si="19"/>
        <v>1.476969696969697</v>
      </c>
      <c r="L122" s="128">
        <f t="shared" si="20"/>
        <v>1.4242424242424243</v>
      </c>
      <c r="M122" s="128">
        <f t="shared" si="21"/>
        <v>1.4154545454545455</v>
      </c>
      <c r="N122" s="128">
        <f t="shared" si="22"/>
        <v>1.3627272727272728</v>
      </c>
      <c r="O122" s="128">
        <f t="shared" si="23"/>
        <v>1.3978787878787879</v>
      </c>
      <c r="P122" s="128">
        <f t="shared" si="24"/>
        <v>1.3803030303030304</v>
      </c>
      <c r="Q122" s="1" t="s">
        <v>245</v>
      </c>
    </row>
    <row r="123" spans="1:17" x14ac:dyDescent="0.25">
      <c r="A123">
        <v>113221</v>
      </c>
      <c r="B123" t="s">
        <v>3216</v>
      </c>
      <c r="C123" s="1">
        <v>54834</v>
      </c>
      <c r="D123" s="3" t="s">
        <v>3207</v>
      </c>
      <c r="E123" s="3" t="s">
        <v>3207</v>
      </c>
      <c r="F123" s="128">
        <f t="shared" si="14"/>
        <v>6.3839393939393938</v>
      </c>
      <c r="G123" s="128">
        <f t="shared" si="15"/>
        <v>6.4366666666666665</v>
      </c>
      <c r="H123" s="128">
        <f t="shared" si="16"/>
        <v>6.4806060606060605</v>
      </c>
      <c r="I123" s="128">
        <f t="shared" si="17"/>
        <v>6.5245454545454544</v>
      </c>
      <c r="J123" s="128">
        <f t="shared" si="18"/>
        <v>6.4454545454545453</v>
      </c>
      <c r="K123" s="128">
        <f t="shared" si="19"/>
        <v>6.5069696969696968</v>
      </c>
      <c r="L123" s="128">
        <f t="shared" si="20"/>
        <v>6.4542424242424241</v>
      </c>
      <c r="M123" s="128">
        <f t="shared" si="21"/>
        <v>6.4454545454545453</v>
      </c>
      <c r="N123" s="128">
        <f t="shared" si="22"/>
        <v>6.3927272727272726</v>
      </c>
      <c r="O123" s="128">
        <f t="shared" si="23"/>
        <v>6.4278787878787877</v>
      </c>
      <c r="P123" s="128">
        <f t="shared" si="24"/>
        <v>6.4103030303030302</v>
      </c>
      <c r="Q123" s="1" t="s">
        <v>245</v>
      </c>
    </row>
    <row r="124" spans="1:17" x14ac:dyDescent="0.25">
      <c r="C124" s="1">
        <v>160</v>
      </c>
      <c r="D124" s="3" t="s">
        <v>2171</v>
      </c>
      <c r="E124" t="s">
        <v>2171</v>
      </c>
      <c r="F124" s="128">
        <f t="shared" si="14"/>
        <v>0</v>
      </c>
      <c r="G124" s="128">
        <f t="shared" si="15"/>
        <v>0</v>
      </c>
      <c r="H124" s="128">
        <f t="shared" si="16"/>
        <v>0</v>
      </c>
      <c r="I124" s="128">
        <f t="shared" si="17"/>
        <v>0</v>
      </c>
      <c r="J124" s="128">
        <f t="shared" si="18"/>
        <v>0</v>
      </c>
      <c r="K124" s="128">
        <f t="shared" si="19"/>
        <v>0</v>
      </c>
      <c r="L124" s="128">
        <f t="shared" si="20"/>
        <v>0</v>
      </c>
      <c r="M124" s="128">
        <f t="shared" si="21"/>
        <v>0</v>
      </c>
      <c r="N124" s="128">
        <f t="shared" si="22"/>
        <v>0</v>
      </c>
      <c r="O124" s="128">
        <f t="shared" si="23"/>
        <v>0</v>
      </c>
      <c r="P124" s="128">
        <f t="shared" si="24"/>
        <v>0</v>
      </c>
      <c r="Q124" s="1"/>
    </row>
    <row r="125" spans="1:17" x14ac:dyDescent="0.25">
      <c r="A125">
        <v>114268</v>
      </c>
      <c r="B125" t="s">
        <v>2425</v>
      </c>
      <c r="C125" s="1">
        <v>23132</v>
      </c>
      <c r="D125" t="s">
        <v>2427</v>
      </c>
      <c r="E125" s="3" t="s">
        <v>2785</v>
      </c>
      <c r="F125" s="128">
        <f t="shared" si="14"/>
        <v>9.9284340762118521</v>
      </c>
      <c r="G125" s="128">
        <f t="shared" si="15"/>
        <v>9.986554967666077</v>
      </c>
      <c r="H125" s="128">
        <f t="shared" si="16"/>
        <v>10.034989043877932</v>
      </c>
      <c r="I125" s="128">
        <f t="shared" si="17"/>
        <v>10.083423120089785</v>
      </c>
      <c r="J125" s="128">
        <f t="shared" si="18"/>
        <v>9.9962417829084487</v>
      </c>
      <c r="K125" s="128">
        <f t="shared" si="19"/>
        <v>10.064049489605043</v>
      </c>
      <c r="L125" s="128">
        <f t="shared" si="20"/>
        <v>10.005928598150819</v>
      </c>
      <c r="M125" s="128">
        <f t="shared" si="21"/>
        <v>9.9962417829084487</v>
      </c>
      <c r="N125" s="128">
        <f t="shared" si="22"/>
        <v>9.9381208914542238</v>
      </c>
      <c r="O125" s="128">
        <f t="shared" si="23"/>
        <v>9.9768681524237071</v>
      </c>
      <c r="P125" s="128">
        <f t="shared" si="24"/>
        <v>9.9574945219389654</v>
      </c>
      <c r="Q125" s="1" t="s">
        <v>245</v>
      </c>
    </row>
    <row r="126" spans="1:17" x14ac:dyDescent="0.25">
      <c r="A126">
        <v>113228</v>
      </c>
      <c r="B126" t="s">
        <v>3216</v>
      </c>
      <c r="C126" s="1">
        <v>54834</v>
      </c>
      <c r="D126" s="3" t="s">
        <v>3207</v>
      </c>
      <c r="E126" s="3" t="s">
        <v>3207</v>
      </c>
      <c r="F126" s="128">
        <f t="shared" si="14"/>
        <v>6.3839393939393938</v>
      </c>
      <c r="G126" s="128">
        <f t="shared" si="15"/>
        <v>6.4366666666666665</v>
      </c>
      <c r="H126" s="128">
        <f t="shared" si="16"/>
        <v>6.4806060606060605</v>
      </c>
      <c r="I126" s="128">
        <f t="shared" si="17"/>
        <v>6.5245454545454544</v>
      </c>
      <c r="J126" s="128">
        <f t="shared" si="18"/>
        <v>6.4454545454545453</v>
      </c>
      <c r="K126" s="128">
        <f t="shared" si="19"/>
        <v>6.5069696969696968</v>
      </c>
      <c r="L126" s="128">
        <f t="shared" si="20"/>
        <v>6.4542424242424241</v>
      </c>
      <c r="M126" s="128">
        <f t="shared" si="21"/>
        <v>6.4454545454545453</v>
      </c>
      <c r="N126" s="128">
        <f t="shared" si="22"/>
        <v>6.3927272727272726</v>
      </c>
      <c r="O126" s="128">
        <f t="shared" si="23"/>
        <v>6.4278787878787877</v>
      </c>
      <c r="P126" s="128">
        <f t="shared" si="24"/>
        <v>6.4103030303030302</v>
      </c>
      <c r="Q126" s="1" t="s">
        <v>245</v>
      </c>
    </row>
    <row r="127" spans="1:17" x14ac:dyDescent="0.25">
      <c r="A127">
        <v>113184</v>
      </c>
      <c r="B127" s="234" t="s">
        <v>3287</v>
      </c>
      <c r="C127" s="235">
        <v>54897</v>
      </c>
      <c r="D127" s="234" t="s">
        <v>3289</v>
      </c>
      <c r="E127" s="234" t="s">
        <v>3289</v>
      </c>
      <c r="F127" s="128">
        <f t="shared" si="14"/>
        <v>2.778120891454225</v>
      </c>
      <c r="G127" s="128">
        <f t="shared" si="15"/>
        <v>2.778120891454225</v>
      </c>
      <c r="H127" s="128">
        <f t="shared" si="16"/>
        <v>2.8265549676660791</v>
      </c>
      <c r="I127" s="128">
        <f t="shared" si="17"/>
        <v>2.8653022286355623</v>
      </c>
      <c r="J127" s="128">
        <f t="shared" si="18"/>
        <v>2.8749890438779331</v>
      </c>
      <c r="K127" s="128">
        <f t="shared" si="19"/>
        <v>2.9224544385655498</v>
      </c>
      <c r="L127" s="128">
        <f t="shared" si="20"/>
        <v>2.7878077066965958</v>
      </c>
      <c r="M127" s="128">
        <f t="shared" si="21"/>
        <v>2.7974945219389666</v>
      </c>
      <c r="N127" s="128">
        <f t="shared" si="22"/>
        <v>2.8265549676660791</v>
      </c>
      <c r="O127" s="128">
        <f t="shared" si="23"/>
        <v>2.8313983752872645</v>
      </c>
      <c r="P127" s="128">
        <f t="shared" si="24"/>
        <v>2.7490604457271126</v>
      </c>
      <c r="Q127" s="1" t="s">
        <v>3212</v>
      </c>
    </row>
    <row r="128" spans="1:17" x14ac:dyDescent="0.25">
      <c r="A128">
        <v>113193</v>
      </c>
      <c r="B128" s="234" t="s">
        <v>3292</v>
      </c>
      <c r="C128" s="235">
        <v>54896</v>
      </c>
      <c r="D128" s="234" t="s">
        <v>3294</v>
      </c>
      <c r="E128" s="234" t="s">
        <v>3294</v>
      </c>
      <c r="F128" s="128">
        <f t="shared" ref="F128:F132" si="25">IFERROR(VLOOKUP($B128,Costs,21,FALSE),0)</f>
        <v>3.8792323232323231</v>
      </c>
      <c r="G128" s="128">
        <f t="shared" si="15"/>
        <v>3.8792323232323231</v>
      </c>
      <c r="H128" s="128">
        <f t="shared" si="16"/>
        <v>3.9402592592592591</v>
      </c>
      <c r="I128" s="128">
        <f t="shared" si="17"/>
        <v>3.989080808080808</v>
      </c>
      <c r="J128" s="128">
        <f t="shared" si="18"/>
        <v>4.0012861952861956</v>
      </c>
      <c r="K128" s="128">
        <f t="shared" si="19"/>
        <v>4.0610925925925923</v>
      </c>
      <c r="L128" s="128">
        <f t="shared" si="20"/>
        <v>3.8914377104377107</v>
      </c>
      <c r="M128" s="128">
        <f t="shared" si="21"/>
        <v>3.9036430976430978</v>
      </c>
      <c r="N128" s="128">
        <f t="shared" si="22"/>
        <v>3.9402592592592591</v>
      </c>
      <c r="O128" s="128">
        <f t="shared" si="23"/>
        <v>3.9463619528619529</v>
      </c>
      <c r="P128" s="128">
        <f t="shared" si="24"/>
        <v>3.8426161616161618</v>
      </c>
      <c r="Q128" s="1" t="s">
        <v>3212</v>
      </c>
    </row>
    <row r="129" spans="1:17" x14ac:dyDescent="0.25">
      <c r="A129">
        <v>113194</v>
      </c>
      <c r="B129" s="234" t="s">
        <v>2165</v>
      </c>
      <c r="C129" s="235">
        <v>54776</v>
      </c>
      <c r="D129" s="234" t="s">
        <v>3297</v>
      </c>
      <c r="E129" s="234" t="s">
        <v>3297</v>
      </c>
      <c r="F129" s="128">
        <f t="shared" si="25"/>
        <v>1.5933774838330395</v>
      </c>
      <c r="G129" s="128">
        <f t="shared" si="15"/>
        <v>1.6079077066965957</v>
      </c>
      <c r="H129" s="128">
        <f t="shared" si="16"/>
        <v>1.6466549676660789</v>
      </c>
      <c r="I129" s="128">
        <f t="shared" si="17"/>
        <v>1.6950890438779327</v>
      </c>
      <c r="J129" s="128">
        <f t="shared" si="18"/>
        <v>1.6950890438779327</v>
      </c>
      <c r="K129" s="128">
        <f t="shared" si="19"/>
        <v>1.7532099353321575</v>
      </c>
      <c r="L129" s="128">
        <f t="shared" si="20"/>
        <v>1.6079077066965957</v>
      </c>
      <c r="M129" s="128">
        <f t="shared" si="21"/>
        <v>1.6079077066965957</v>
      </c>
      <c r="N129" s="128">
        <f t="shared" si="22"/>
        <v>1.6466549676660789</v>
      </c>
      <c r="O129" s="128">
        <f t="shared" si="23"/>
        <v>1.6466549676660789</v>
      </c>
      <c r="P129" s="128">
        <f t="shared" si="24"/>
        <v>1.5594736304847416</v>
      </c>
      <c r="Q129" s="1" t="s">
        <v>3212</v>
      </c>
    </row>
    <row r="130" spans="1:17" x14ac:dyDescent="0.25">
      <c r="A130">
        <v>113191</v>
      </c>
      <c r="B130" s="234" t="s">
        <v>1943</v>
      </c>
      <c r="C130" s="235">
        <v>23193</v>
      </c>
      <c r="D130" s="234" t="s">
        <v>3299</v>
      </c>
      <c r="E130" s="234" t="s">
        <v>3299</v>
      </c>
      <c r="F130" s="128">
        <f t="shared" si="25"/>
        <v>2.2599999999999998</v>
      </c>
      <c r="G130" s="128">
        <f t="shared" si="15"/>
        <v>2.3430298449346068</v>
      </c>
      <c r="H130" s="128">
        <f t="shared" si="16"/>
        <v>2.3891575365649436</v>
      </c>
      <c r="I130" s="128">
        <f t="shared" si="17"/>
        <v>2.4352852281952808</v>
      </c>
      <c r="J130" s="128">
        <f t="shared" si="18"/>
        <v>2.3983830748910111</v>
      </c>
      <c r="K130" s="128">
        <f t="shared" si="19"/>
        <v>2.462961843173483</v>
      </c>
      <c r="L130" s="128">
        <f t="shared" si="20"/>
        <v>2.3522553832606738</v>
      </c>
      <c r="M130" s="128">
        <f t="shared" si="21"/>
        <v>2.3522553832606738</v>
      </c>
      <c r="N130" s="128">
        <f t="shared" si="22"/>
        <v>2.3338043066085392</v>
      </c>
      <c r="O130" s="128">
        <f t="shared" si="23"/>
        <v>2.3522553832606738</v>
      </c>
      <c r="P130" s="128">
        <f t="shared" si="24"/>
        <v>2.3107404607933706</v>
      </c>
      <c r="Q130" s="1" t="s">
        <v>3212</v>
      </c>
    </row>
    <row r="131" spans="1:17" x14ac:dyDescent="0.25">
      <c r="A131">
        <v>113196</v>
      </c>
      <c r="B131" t="s">
        <v>305</v>
      </c>
      <c r="C131" s="235">
        <v>52225</v>
      </c>
      <c r="D131" s="236" t="s">
        <v>3301</v>
      </c>
      <c r="E131" s="236" t="s">
        <v>3301</v>
      </c>
      <c r="F131" s="128">
        <f t="shared" si="25"/>
        <v>2.4201000000000001</v>
      </c>
      <c r="G131" s="128">
        <f t="shared" ref="G131:G132" si="26">IFERROR(VLOOKUP($B131,Costs,22,FALSE),0)</f>
        <v>2.5563508770171395</v>
      </c>
      <c r="H131" s="128">
        <f t="shared" ref="H131:H132" si="27">IFERROR(VLOOKUP($B131,Costs,23,FALSE),0)</f>
        <v>2.632045808693328</v>
      </c>
      <c r="I131" s="128">
        <f t="shared" ref="I131:I132" si="28">IFERROR(VLOOKUP($B131,Costs,24,FALSE),0)</f>
        <v>2.7077407403695166</v>
      </c>
      <c r="J131" s="128">
        <f t="shared" ref="J131:J132" si="29">IFERROR(VLOOKUP($B131,Costs,25,FALSE),0)</f>
        <v>2.6471847950285659</v>
      </c>
      <c r="K131" s="128">
        <f t="shared" ref="K131:K132" si="30">IFERROR(VLOOKUP($B131,Costs,26,FALSE),0)</f>
        <v>2.75315769937523</v>
      </c>
      <c r="L131" s="128">
        <f t="shared" ref="L131:L132" si="31">IFERROR(VLOOKUP($B131,Costs,27,FALSE),0)</f>
        <v>2.5714898633523773</v>
      </c>
      <c r="M131" s="128">
        <f t="shared" ref="M131:M132" si="32">IFERROR(VLOOKUP($B131,Costs,28,FALSE),0)</f>
        <v>2.5714898633523773</v>
      </c>
      <c r="N131" s="128">
        <f t="shared" ref="N131:N132" si="33">IFERROR(VLOOKUP($B131,Costs,36,FALSE),0)</f>
        <v>2.5412118906819017</v>
      </c>
      <c r="O131" s="128">
        <f t="shared" ref="O131:O132" si="34">IFERROR(VLOOKUP($B131,Costs,38,FALSE),0)</f>
        <v>2.5714898633523773</v>
      </c>
      <c r="P131" s="128">
        <f t="shared" ref="P131:P132" si="35">IFERROR(VLOOKUP($B131,Costs,37,FALSE),0)</f>
        <v>2.5033644248438076</v>
      </c>
      <c r="Q131" s="1" t="s">
        <v>3212</v>
      </c>
    </row>
    <row r="132" spans="1:17" x14ac:dyDescent="0.25">
      <c r="A132">
        <v>113189</v>
      </c>
      <c r="B132" s="234" t="s">
        <v>2425</v>
      </c>
      <c r="C132" s="237">
        <v>23132</v>
      </c>
      <c r="D132" s="236" t="s">
        <v>2806</v>
      </c>
      <c r="E132" s="236" t="s">
        <v>2806</v>
      </c>
      <c r="F132" s="128">
        <f t="shared" si="25"/>
        <v>9.9284340762118521</v>
      </c>
      <c r="G132" s="128">
        <f t="shared" si="26"/>
        <v>9.986554967666077</v>
      </c>
      <c r="H132" s="128">
        <f t="shared" si="27"/>
        <v>10.034989043877932</v>
      </c>
      <c r="I132" s="128">
        <f t="shared" si="28"/>
        <v>10.083423120089785</v>
      </c>
      <c r="J132" s="128">
        <f t="shared" si="29"/>
        <v>9.9962417829084487</v>
      </c>
      <c r="K132" s="128">
        <f t="shared" si="30"/>
        <v>10.064049489605043</v>
      </c>
      <c r="L132" s="128">
        <f t="shared" si="31"/>
        <v>10.005928598150819</v>
      </c>
      <c r="M132" s="128">
        <f t="shared" si="32"/>
        <v>9.9962417829084487</v>
      </c>
      <c r="N132" s="128">
        <f t="shared" si="33"/>
        <v>9.9381208914542238</v>
      </c>
      <c r="O132" s="128">
        <f t="shared" si="34"/>
        <v>9.9768681524237071</v>
      </c>
      <c r="P132" s="128">
        <f t="shared" si="35"/>
        <v>9.9574945219389654</v>
      </c>
      <c r="Q132" s="1" t="s">
        <v>3212</v>
      </c>
    </row>
    <row r="133" spans="1:17" x14ac:dyDescent="0.25">
      <c r="A133">
        <v>113183</v>
      </c>
      <c r="D133" s="236" t="s">
        <v>3300</v>
      </c>
      <c r="E133" s="236" t="s">
        <v>3300</v>
      </c>
      <c r="F133" s="128">
        <v>95</v>
      </c>
      <c r="G133" s="128">
        <v>95</v>
      </c>
      <c r="H133" s="128">
        <v>95</v>
      </c>
      <c r="I133" s="128">
        <v>95</v>
      </c>
      <c r="J133" s="128">
        <v>95</v>
      </c>
      <c r="K133" s="128">
        <v>95</v>
      </c>
      <c r="L133" s="128">
        <v>95</v>
      </c>
      <c r="M133" s="128">
        <v>95</v>
      </c>
      <c r="N133" s="128">
        <v>95</v>
      </c>
      <c r="O133" s="128">
        <v>95</v>
      </c>
      <c r="P133" s="128">
        <v>95</v>
      </c>
      <c r="Q133" s="1" t="s">
        <v>244</v>
      </c>
    </row>
    <row r="134" spans="1:17" x14ac:dyDescent="0.25">
      <c r="A134">
        <v>113178</v>
      </c>
      <c r="D134" s="236" t="s">
        <v>2824</v>
      </c>
      <c r="E134" s="236" t="s">
        <v>2824</v>
      </c>
      <c r="F134" s="128">
        <v>75</v>
      </c>
      <c r="G134" s="128">
        <v>75</v>
      </c>
      <c r="H134" s="128">
        <v>75</v>
      </c>
      <c r="I134" s="128">
        <v>75</v>
      </c>
      <c r="J134" s="128">
        <v>75</v>
      </c>
      <c r="K134" s="128">
        <v>75</v>
      </c>
      <c r="L134" s="128">
        <v>75</v>
      </c>
      <c r="M134" s="128">
        <v>75</v>
      </c>
      <c r="N134" s="128">
        <v>75</v>
      </c>
      <c r="O134" s="128">
        <v>75</v>
      </c>
      <c r="P134" s="128">
        <v>75</v>
      </c>
      <c r="Q134" s="1" t="s">
        <v>244</v>
      </c>
    </row>
    <row r="135" spans="1:17" x14ac:dyDescent="0.25">
      <c r="A135">
        <v>113230</v>
      </c>
      <c r="B135" t="s">
        <v>258</v>
      </c>
      <c r="C135" s="1">
        <v>23019</v>
      </c>
      <c r="D135" s="236" t="s">
        <v>3304</v>
      </c>
      <c r="E135" s="236" t="s">
        <v>3304</v>
      </c>
      <c r="F135" s="128">
        <f t="shared" ref="F135:F137" si="36">IFERROR(VLOOKUP($B135,Costs,21,FALSE),0)</f>
        <v>0.49138528138528142</v>
      </c>
      <c r="G135" s="128">
        <f t="shared" ref="G135:G142" si="37">IFERROR(VLOOKUP($B135,Costs,22,FALSE),0)</f>
        <v>0.49138528138528142</v>
      </c>
      <c r="H135" s="128">
        <f t="shared" ref="H135:H141" si="38">IFERROR(VLOOKUP($B135,Costs,23,FALSE),0)</f>
        <v>0.51753968253968252</v>
      </c>
      <c r="I135" s="128">
        <f t="shared" ref="I135:I142" si="39">IFERROR(VLOOKUP($B135,Costs,24,FALSE),0)</f>
        <v>0.53846320346320353</v>
      </c>
      <c r="J135" s="128">
        <f t="shared" ref="J135:J142" si="40">IFERROR(VLOOKUP($B135,Costs,25,FALSE),0)</f>
        <v>0.54369408369408367</v>
      </c>
      <c r="K135" s="128">
        <f t="shared" ref="K135:K142" si="41">IFERROR(VLOOKUP($B135,Costs,26,FALSE),0)</f>
        <v>0.56932539682539685</v>
      </c>
      <c r="L135" s="128">
        <f t="shared" ref="L135:L142" si="42">IFERROR(VLOOKUP($B135,Costs,27,FALSE),0)</f>
        <v>0.49661616161616162</v>
      </c>
      <c r="M135" s="128">
        <f t="shared" ref="M135:M142" si="43">IFERROR(VLOOKUP($B135,Costs,28,FALSE),0)</f>
        <v>0.50184704184704187</v>
      </c>
      <c r="N135" s="128">
        <f t="shared" ref="N135:N142" si="44">IFERROR(VLOOKUP($B135,Costs,36,FALSE),0)</f>
        <v>0.51753968253968252</v>
      </c>
      <c r="O135" s="128">
        <f t="shared" ref="O135:O142" si="45">IFERROR(VLOOKUP($B135,Costs,38,FALSE),0)</f>
        <v>0.52015512265512265</v>
      </c>
      <c r="P135" s="128">
        <f t="shared" ref="P135:P142" si="46">IFERROR(VLOOKUP($B135,Costs,37,FALSE),0)</f>
        <v>0.47569264069264072</v>
      </c>
      <c r="Q135" s="1" t="s">
        <v>3212</v>
      </c>
    </row>
    <row r="136" spans="1:17" x14ac:dyDescent="0.25">
      <c r="A136">
        <v>113234</v>
      </c>
      <c r="B136" s="234" t="s">
        <v>293</v>
      </c>
      <c r="C136" s="237" t="s">
        <v>2305</v>
      </c>
      <c r="D136" s="236" t="s">
        <v>3305</v>
      </c>
      <c r="E136" s="236" t="s">
        <v>3305</v>
      </c>
      <c r="F136" s="128">
        <f t="shared" si="36"/>
        <v>0.24138528138528137</v>
      </c>
      <c r="G136" s="128">
        <f t="shared" si="37"/>
        <v>0.25393939393939391</v>
      </c>
      <c r="H136" s="128">
        <f t="shared" si="38"/>
        <v>0.28218614718614721</v>
      </c>
      <c r="I136" s="128">
        <f t="shared" si="39"/>
        <v>0.31043290043290039</v>
      </c>
      <c r="J136" s="128">
        <f t="shared" si="40"/>
        <v>0.30729437229437229</v>
      </c>
      <c r="K136" s="128">
        <f t="shared" si="41"/>
        <v>0.3418181818181818</v>
      </c>
      <c r="L136" s="128">
        <f t="shared" si="42"/>
        <v>0.26021645021645023</v>
      </c>
      <c r="M136" s="128">
        <f t="shared" si="43"/>
        <v>0.26021645021645023</v>
      </c>
      <c r="N136" s="128">
        <f t="shared" si="44"/>
        <v>0.27277056277056277</v>
      </c>
      <c r="O136" s="128">
        <f t="shared" si="45"/>
        <v>0.27904761904761904</v>
      </c>
      <c r="P136" s="128">
        <f t="shared" si="46"/>
        <v>0.22883116883116883</v>
      </c>
      <c r="Q136" s="1" t="s">
        <v>3212</v>
      </c>
    </row>
    <row r="137" spans="1:17" x14ac:dyDescent="0.25">
      <c r="A137">
        <v>113233</v>
      </c>
      <c r="B137" t="s">
        <v>1862</v>
      </c>
      <c r="C137" s="1">
        <v>54769</v>
      </c>
      <c r="D137" s="236" t="s">
        <v>3564</v>
      </c>
      <c r="E137" s="236" t="s">
        <v>3564</v>
      </c>
      <c r="F137" s="128">
        <f t="shared" si="36"/>
        <v>0.22407000000000002</v>
      </c>
      <c r="G137" s="128">
        <f t="shared" si="37"/>
        <v>0.21575</v>
      </c>
      <c r="H137" s="128">
        <f t="shared" si="38"/>
        <v>0.24543999999999999</v>
      </c>
      <c r="I137" s="128">
        <f t="shared" si="39"/>
        <v>0.26292000000000004</v>
      </c>
      <c r="J137" s="128">
        <f t="shared" si="40"/>
        <v>0.26292000000000004</v>
      </c>
      <c r="K137" s="128">
        <f t="shared" si="41"/>
        <v>0.29034000000000004</v>
      </c>
      <c r="L137" s="128">
        <f t="shared" si="42"/>
        <v>0.21462000000000001</v>
      </c>
      <c r="M137" s="128">
        <f t="shared" si="43"/>
        <v>0.21721000000000001</v>
      </c>
      <c r="N137" s="128">
        <f t="shared" si="44"/>
        <v>0.24751000000000001</v>
      </c>
      <c r="O137" s="128">
        <f t="shared" si="45"/>
        <v>0.17</v>
      </c>
      <c r="P137" s="128">
        <f t="shared" si="46"/>
        <v>0.17</v>
      </c>
      <c r="Q137" s="1" t="s">
        <v>3212</v>
      </c>
    </row>
    <row r="138" spans="1:17" x14ac:dyDescent="0.25">
      <c r="A138">
        <v>113147</v>
      </c>
      <c r="B138" t="s">
        <v>3576</v>
      </c>
      <c r="C138" s="1">
        <v>54895</v>
      </c>
      <c r="D138" s="236" t="s">
        <v>3565</v>
      </c>
      <c r="E138" s="236" t="s">
        <v>3565</v>
      </c>
      <c r="F138" s="128">
        <f>IFERROR(VLOOKUP($B138,Costs,21,FALSE),0)</f>
        <v>2.6996969696969697</v>
      </c>
      <c r="G138" s="128">
        <f t="shared" si="37"/>
        <v>2.6996969696969697</v>
      </c>
      <c r="H138" s="128">
        <f t="shared" si="38"/>
        <v>2.8827777777777777</v>
      </c>
      <c r="I138" s="128">
        <f t="shared" si="39"/>
        <v>3.0292424242424243</v>
      </c>
      <c r="J138" s="128">
        <f t="shared" si="40"/>
        <v>3.0658585858585856</v>
      </c>
      <c r="K138" s="128">
        <f t="shared" si="41"/>
        <v>3.2452777777777779</v>
      </c>
      <c r="L138" s="128">
        <f t="shared" si="42"/>
        <v>2.7363131313131315</v>
      </c>
      <c r="M138" s="128">
        <f t="shared" si="43"/>
        <v>2.7729292929292928</v>
      </c>
      <c r="N138" s="128">
        <f t="shared" si="44"/>
        <v>2.8827777777777777</v>
      </c>
      <c r="O138" s="128">
        <f t="shared" si="45"/>
        <v>2.9010858585858585</v>
      </c>
      <c r="P138" s="128">
        <f t="shared" si="46"/>
        <v>2.5898484848484848</v>
      </c>
      <c r="Q138" s="1" t="s">
        <v>245</v>
      </c>
    </row>
    <row r="139" spans="1:17" x14ac:dyDescent="0.25">
      <c r="A139" s="233">
        <v>113146</v>
      </c>
      <c r="B139" t="s">
        <v>3593</v>
      </c>
      <c r="C139" s="1" t="s">
        <v>3594</v>
      </c>
      <c r="D139" s="236" t="s">
        <v>3589</v>
      </c>
      <c r="E139" s="236" t="s">
        <v>3589</v>
      </c>
      <c r="F139" s="128">
        <f>IFERROR(VLOOKUP($B139,Costs,21,FALSE),0)</f>
        <v>8.7411188811188811</v>
      </c>
      <c r="G139" s="128">
        <f t="shared" si="37"/>
        <v>8.7411188811188811</v>
      </c>
      <c r="H139" s="128">
        <f t="shared" si="38"/>
        <v>8.8087179487179483</v>
      </c>
      <c r="I139" s="128">
        <f t="shared" si="39"/>
        <v>8.8627972027972035</v>
      </c>
      <c r="J139" s="128">
        <f t="shared" si="40"/>
        <v>8.8763170163170173</v>
      </c>
      <c r="K139" s="128">
        <f t="shared" si="41"/>
        <v>8.9425641025641021</v>
      </c>
      <c r="L139" s="128">
        <f t="shared" si="42"/>
        <v>8.7546386946386949</v>
      </c>
      <c r="M139" s="128">
        <f t="shared" si="43"/>
        <v>8.7681585081585087</v>
      </c>
      <c r="N139" s="128">
        <f t="shared" si="44"/>
        <v>8.8087179487179483</v>
      </c>
      <c r="O139" s="128">
        <f t="shared" si="45"/>
        <v>8.8154778554778552</v>
      </c>
      <c r="P139" s="128">
        <f t="shared" si="46"/>
        <v>8.7005594405594415</v>
      </c>
      <c r="Q139" s="1" t="s">
        <v>245</v>
      </c>
    </row>
    <row r="140" spans="1:17" x14ac:dyDescent="0.25">
      <c r="A140" s="233">
        <v>113141</v>
      </c>
      <c r="B140" t="s">
        <v>3600</v>
      </c>
      <c r="C140" s="1" t="s">
        <v>3601</v>
      </c>
      <c r="D140" s="236" t="s">
        <v>2792</v>
      </c>
      <c r="E140" s="236" t="s">
        <v>2792</v>
      </c>
      <c r="F140" s="128">
        <f>IFERROR(VLOOKUP($B140,Costs,21,FALSE),0)</f>
        <v>9.92</v>
      </c>
      <c r="G140" s="128">
        <f t="shared" si="37"/>
        <v>9.9990909090909081</v>
      </c>
      <c r="H140" s="128">
        <f t="shared" si="38"/>
        <v>10.043030303030303</v>
      </c>
      <c r="I140" s="128">
        <f t="shared" si="39"/>
        <v>10.086969696969696</v>
      </c>
      <c r="J140" s="128">
        <f t="shared" si="40"/>
        <v>10.051818181818181</v>
      </c>
      <c r="K140" s="128">
        <f t="shared" si="41"/>
        <v>10.113333333333333</v>
      </c>
      <c r="L140" s="128">
        <f t="shared" si="42"/>
        <v>10.007878787878788</v>
      </c>
      <c r="M140" s="128">
        <f t="shared" si="43"/>
        <v>10.007878787878788</v>
      </c>
      <c r="N140" s="128">
        <f t="shared" si="44"/>
        <v>9.9903030303030302</v>
      </c>
      <c r="O140" s="128">
        <f t="shared" si="45"/>
        <v>10.007878787878788</v>
      </c>
      <c r="P140" s="128">
        <f t="shared" si="46"/>
        <v>9.9683333333333337</v>
      </c>
      <c r="Q140" s="1" t="s">
        <v>245</v>
      </c>
    </row>
    <row r="141" spans="1:17" x14ac:dyDescent="0.25">
      <c r="A141" s="233">
        <v>113163</v>
      </c>
      <c r="B141" t="s">
        <v>3609</v>
      </c>
      <c r="C141" s="1" t="s">
        <v>3606</v>
      </c>
      <c r="D141" s="236" t="s">
        <v>3592</v>
      </c>
      <c r="E141" s="236" t="s">
        <v>3592</v>
      </c>
      <c r="F141" s="128">
        <f>IFERROR(VLOOKUP($B141,Costs,21,FALSE),0)</f>
        <v>7.26</v>
      </c>
      <c r="G141" s="128">
        <f t="shared" si="37"/>
        <v>7.3390909090909089</v>
      </c>
      <c r="H141" s="128">
        <f t="shared" si="38"/>
        <v>7.3830303030303028</v>
      </c>
      <c r="I141" s="128">
        <f t="shared" si="39"/>
        <v>7.4269696969696968</v>
      </c>
      <c r="J141" s="128">
        <f t="shared" si="40"/>
        <v>7.3918181818181816</v>
      </c>
      <c r="K141" s="128">
        <f t="shared" si="41"/>
        <v>7.4533333333333331</v>
      </c>
      <c r="L141" s="128">
        <f t="shared" si="42"/>
        <v>7.3478787878787877</v>
      </c>
      <c r="M141" s="128">
        <f t="shared" si="43"/>
        <v>7.3478787878787877</v>
      </c>
      <c r="N141" s="128">
        <f t="shared" si="44"/>
        <v>7.3303030303030301</v>
      </c>
      <c r="O141" s="128">
        <f t="shared" si="45"/>
        <v>7.3478787878787877</v>
      </c>
      <c r="P141" s="128">
        <f t="shared" si="46"/>
        <v>7.3083333333333327</v>
      </c>
      <c r="Q141" s="1" t="s">
        <v>245</v>
      </c>
    </row>
    <row r="142" spans="1:17" x14ac:dyDescent="0.25">
      <c r="A142" s="233">
        <v>113188</v>
      </c>
      <c r="B142" t="s">
        <v>2160</v>
      </c>
      <c r="C142" s="1" t="s">
        <v>2381</v>
      </c>
      <c r="D142" s="243" t="s">
        <v>2161</v>
      </c>
      <c r="E142" s="243" t="s">
        <v>2161</v>
      </c>
      <c r="F142" s="128">
        <f>IFERROR(VLOOKUP($B142,Costs,21,FALSE),0)</f>
        <v>6.34</v>
      </c>
      <c r="G142" s="128">
        <f t="shared" si="37"/>
        <v>6.4635795454545457</v>
      </c>
      <c r="H142" s="128">
        <f>IFERROR(VLOOKUP($B142,Costs,23,FALSE),0)</f>
        <v>6.5322348484848485</v>
      </c>
      <c r="I142" s="128">
        <f t="shared" si="39"/>
        <v>6.6008901515151512</v>
      </c>
      <c r="J142" s="128">
        <f t="shared" si="40"/>
        <v>6.545965909090909</v>
      </c>
      <c r="K142" s="128">
        <f t="shared" si="41"/>
        <v>6.6420833333333329</v>
      </c>
      <c r="L142" s="128">
        <f t="shared" si="42"/>
        <v>6.4773106060606063</v>
      </c>
      <c r="M142" s="128">
        <f t="shared" si="43"/>
        <v>6.4773106060606063</v>
      </c>
      <c r="N142" s="128">
        <f t="shared" si="44"/>
        <v>6.4498484848484843</v>
      </c>
      <c r="O142" s="128">
        <f t="shared" si="45"/>
        <v>6.4773106060606063</v>
      </c>
      <c r="P142" s="128">
        <f t="shared" si="46"/>
        <v>6.4155208333333329</v>
      </c>
      <c r="Q142" s="1" t="s">
        <v>3211</v>
      </c>
    </row>
  </sheetData>
  <autoFilter ref="A2:Q125" xr:uid="{00000000-0009-0000-0000-000000000000}"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:U120"/>
  <sheetViews>
    <sheetView workbookViewId="0">
      <pane ySplit="1" topLeftCell="A2" activePane="bottomLeft" state="frozen"/>
      <selection activeCell="E3" sqref="E3:Q135"/>
      <selection pane="bottomLeft" activeCell="B2" sqref="B2"/>
    </sheetView>
  </sheetViews>
  <sheetFormatPr defaultRowHeight="15" x14ac:dyDescent="0.25"/>
  <cols>
    <col min="1" max="1" width="26.42578125" bestFit="1" customWidth="1"/>
    <col min="2" max="12" width="13.7109375" customWidth="1"/>
    <col min="13" max="13" width="6.7109375" customWidth="1"/>
    <col min="14" max="21" width="13.7109375" customWidth="1"/>
  </cols>
  <sheetData>
    <row r="1" spans="1:21" ht="30.75" thickBot="1" x14ac:dyDescent="0.3">
      <c r="A1" t="s">
        <v>1629</v>
      </c>
      <c r="B1" s="133" t="s">
        <v>2768</v>
      </c>
      <c r="C1" s="228" t="s">
        <v>2769</v>
      </c>
      <c r="D1" s="225" t="s">
        <v>0</v>
      </c>
      <c r="E1" s="226" t="s">
        <v>299</v>
      </c>
      <c r="F1" s="227" t="s">
        <v>1977</v>
      </c>
      <c r="G1" s="225" t="s">
        <v>3</v>
      </c>
      <c r="H1" s="226" t="s">
        <v>300</v>
      </c>
      <c r="I1" s="225" t="s">
        <v>5</v>
      </c>
      <c r="J1" s="226" t="s">
        <v>6</v>
      </c>
      <c r="K1" s="225" t="s">
        <v>7</v>
      </c>
      <c r="L1" s="226" t="s">
        <v>8</v>
      </c>
      <c r="M1" s="191"/>
      <c r="N1" s="4" t="s">
        <v>0</v>
      </c>
      <c r="O1" s="4" t="s">
        <v>299</v>
      </c>
      <c r="P1" s="4" t="s">
        <v>3</v>
      </c>
      <c r="Q1" s="4" t="s">
        <v>300</v>
      </c>
      <c r="R1" s="4" t="s">
        <v>5</v>
      </c>
      <c r="S1" s="4" t="s">
        <v>6</v>
      </c>
      <c r="T1" s="4" t="s">
        <v>7</v>
      </c>
      <c r="U1" s="4" t="s">
        <v>8</v>
      </c>
    </row>
    <row r="2" spans="1:21" x14ac:dyDescent="0.25">
      <c r="A2" t="str">
        <f>'Blend Sheet'!A5</f>
        <v>0:1:0 'A'</v>
      </c>
      <c r="B2" s="5" t="e">
        <f>(INDEX(ItemCosts,MATCH('Blend Sheet'!$C$4,ItemNum,0),MATCH(B$1,Districts,0))*'Blend Sheet'!$C5)+(INDEX(ItemCosts,MATCH('Blend Sheet'!$D$4,ItemNum,0),MATCH(B$1,Districts,0))*'Blend Sheet'!$D5)+(INDEX(ItemCosts,MATCH('Blend Sheet'!$E$4,ItemNum,0),MATCH(B$1,Districts,0))*'Blend Sheet'!$E5)+(INDEX(ItemCosts,MATCH('Blend Sheet'!$F$4,ItemNum,0),MATCH(B$1,Districts,0))*'Blend Sheet'!$F5)+(INDEX(ItemCosts,MATCH('Blend Sheet'!$G$4,ItemNum,0),MATCH(B$1,Districts,0))*'Blend Sheet'!$G5)+(INDEX(ItemCosts,MATCH('Blend Sheet'!$H$4,ItemNum,0),MATCH(B$1,Districts,0))*'Blend Sheet'!$H5)+(INDEX(ItemCosts,MATCH('Blend Sheet'!$I$4,ItemNum,0),MATCH(B$1,Districts,0))*'Blend Sheet'!$I5)+(INDEX(ItemCosts,MATCH('Blend Sheet'!$J$4,ItemNum,0),MATCH(B$1,Districts,0))*'Blend Sheet'!$J5)+(INDEX(ItemCosts,MATCH('Blend Sheet'!$K$4,ItemNum,0),MATCH(B$1,Districts,0))*'Blend Sheet'!$K5)+(INDEX(ItemCosts,MATCH('Blend Sheet'!$L$4,ItemNum,0),MATCH(B$1,Districts,0))*'Blend Sheet'!$L5)+(INDEX(ItemCosts,MATCH('Blend Sheet'!$M$4,ItemNum,0),MATCH(B$1,Districts,0))*'Blend Sheet'!$M5)+(INDEX(ItemCosts,MATCH('Blend Sheet'!$N$4,ItemNum,0),MATCH(B$1,Districts,0))*'Blend Sheet'!$N5)+(INDEX(ItemCosts,MATCH('Blend Sheet'!$O$4,ItemNum,0),MATCH(B$1,Districts,0))*'Blend Sheet'!$O5)+(INDEX(ItemCosts,MATCH('Blend Sheet'!$P$4,ItemNum,0),MATCH(B$1,Districts,0))*'Blend Sheet'!$P5)+(INDEX(ItemCosts,MATCH('Blend Sheet'!$Q$4,ItemNum,0),MATCH(B$1,Districts,0))*'Blend Sheet'!$Q5)+(INDEX(ItemCosts,MATCH('Blend Sheet'!$R$4,ItemNum,0),MATCH(B$1,Districts,0))*'Blend Sheet'!$R5)+(INDEX(ItemCosts,MATCH('Blend Sheet'!$S$4,ItemNum,0),MATCH(B$1,Districts,0))*'Blend Sheet'!$S5)+(INDEX(ItemCosts,MATCH('Blend Sheet'!$T$4,ItemNum,0),MATCH(B$1,Districts,0))*'Blend Sheet'!$T5)+(INDEX(ItemCosts,MATCH('Blend Sheet'!$U$4,ItemNum,0),MATCH(B$1,Districts,0))*'Blend Sheet'!$U5)+(INDEX(ItemCosts,MATCH('Blend Sheet'!$V$4,ItemNum,0),MATCH(B$1,Districts,0))*'Blend Sheet'!$V5)+(INDEX(ItemCosts,MATCH('Blend Sheet'!$W$4,ItemNum,0),MATCH(B$1,Districts,0))*'Blend Sheet'!$W5)+(INDEX(ItemCosts,MATCH('Blend Sheet'!$X$4,ItemNum,0),MATCH(B$1,Districts,0))*'Blend Sheet'!$X5)+(INDEX(ItemCosts,MATCH('Blend Sheet'!$Y$4,ItemNum,0),MATCH(B$1,Districts,0))*'Blend Sheet'!$Y5)+(INDEX(ItemCosts,MATCH('Blend Sheet'!$Z$4,ItemNum,0),MATCH(B$1,Districts,0))*'Blend Sheet'!$Z5)+(INDEX(ItemCosts,MATCH('Blend Sheet'!$AA$4,ItemNum,0),MATCH(B$1,Districts,0))*'Blend Sheet'!$AA5)+(INDEX(ItemCosts,MATCH('Blend Sheet'!$AB$4,ItemNum,0),MATCH(B$1,Districts,0))*'Blend Sheet'!$AB5)+(INDEX(ItemCosts,MATCH('Blend Sheet'!$AC$4,ItemNum,0),MATCH(B$1,Districts,0))*'Blend Sheet'!$AC5)+(INDEX(ItemCosts,MATCH('Blend Sheet'!$AD$4,ItemNum,0),MATCH(B$1,Districts,0))*'Blend Sheet'!$AD5)+(INDEX(ItemCosts,MATCH('Blend Sheet'!$AE$4,ItemNum,0),MATCH(B$1,Districts,0))*'Blend Sheet'!$AE5)+(INDEX(ItemCosts,MATCH('Blend Sheet'!$AF$4,ItemNum,0),MATCH(B$1,Districts,0))*'Blend Sheet'!$AF5)+(INDEX(ItemCosts,MATCH('Blend Sheet'!$AG$4,ItemNum,0),MATCH(B$1,Districts,0))*'Blend Sheet'!$AG5)+(INDEX(ItemCosts,MATCH('Blend Sheet'!$AH$4,ItemNum,0),MATCH(B$1,Districts,0))*'Blend Sheet'!$AH5)+(INDEX(ItemCosts,MATCH('Blend Sheet'!$AI$4,ItemNum,0),MATCH(B$1,Districts,0))*'Blend Sheet'!$AI5)+(INDEX(ItemCosts,MATCH('Blend Sheet'!$AJ$4,ItemNum,0),MATCH(B$1,Districts,0))*'Blend Sheet'!$AJ5)+(INDEX(ItemCosts,MATCH('Blend Sheet'!$AK$4,ItemNum,0),MATCH(B$1,Districts,0))*'Blend Sheet'!$AK5)+(INDEX(ItemCosts,MATCH('Blend Sheet'!$AL$4,ItemNum,0),MATCH(B$1,Districts,0))*'Blend Sheet'!$AL5)+(INDEX(ItemCosts,MATCH('Blend Sheet'!$AM$4,ItemNum,0),MATCH(B$1,Districts,0))*'Blend Sheet'!$AM5)+(INDEX(ItemCosts,MATCH('Blend Sheet'!$AN$4,ItemNum,0),MATCH(B$1,Districts,0))*'Blend Sheet'!$AN5)+(INDEX(ItemCosts,MATCH('Blend Sheet'!$AO$4,ItemNum,0),MATCH(B$1,Districts,0))*'Blend Sheet'!$AO5)+(INDEX(ItemCosts,MATCH('Blend Sheet'!$AP$4,ItemNum,0),MATCH(B$1,Districts,0))*'Blend Sheet'!$AP5)+(INDEX(ItemCosts,MATCH('Blend Sheet'!$AQ$4,ItemNum,0),MATCH(B$1,Districts,0))*'Blend Sheet'!$AQ5)+(INDEX(ItemCosts,MATCH('Blend Sheet'!$AR$4,ItemNum,0),MATCH(B$1,Districts,0))*'Blend Sheet'!$AR5)+(INDEX(ItemCosts,MATCH('Blend Sheet'!$AS$4,ItemNum,0),MATCH(B$1,Districts,0))*'Blend Sheet'!$AS5)</f>
        <v>#N/A</v>
      </c>
      <c r="C2" s="5" t="e">
        <f>(INDEX(ItemCosts,MATCH('Blend Sheet'!$C$4,ItemNum,0),MATCH(C$1,Districts,0))*'Blend Sheet'!$C5)+(INDEX(ItemCosts,MATCH('Blend Sheet'!$D$4,ItemNum,0),MATCH(C$1,Districts,0))*'Blend Sheet'!$D5)+(INDEX(ItemCosts,MATCH('Blend Sheet'!$E$4,ItemNum,0),MATCH(C$1,Districts,0))*'Blend Sheet'!$E5)+(INDEX(ItemCosts,MATCH('Blend Sheet'!$F$4,ItemNum,0),MATCH(C$1,Districts,0))*'Blend Sheet'!$F5)+(INDEX(ItemCosts,MATCH('Blend Sheet'!$G$4,ItemNum,0),MATCH(C$1,Districts,0))*'Blend Sheet'!$G5)+(INDEX(ItemCosts,MATCH('Blend Sheet'!$H$4,ItemNum,0),MATCH(C$1,Districts,0))*'Blend Sheet'!$H5)+(INDEX(ItemCosts,MATCH('Blend Sheet'!$I$4,ItemNum,0),MATCH(C$1,Districts,0))*'Blend Sheet'!$I5)+(INDEX(ItemCosts,MATCH('Blend Sheet'!$J$4,ItemNum,0),MATCH(C$1,Districts,0))*'Blend Sheet'!$J5)+(INDEX(ItemCosts,MATCH('Blend Sheet'!$K$4,ItemNum,0),MATCH(C$1,Districts,0))*'Blend Sheet'!$K5)+(INDEX(ItemCosts,MATCH('Blend Sheet'!$L$4,ItemNum,0),MATCH(C$1,Districts,0))*'Blend Sheet'!$L5)+(INDEX(ItemCosts,MATCH('Blend Sheet'!$M$4,ItemNum,0),MATCH(C$1,Districts,0))*'Blend Sheet'!$M5)+(INDEX(ItemCosts,MATCH('Blend Sheet'!$N$4,ItemNum,0),MATCH(C$1,Districts,0))*'Blend Sheet'!$N5)+(INDEX(ItemCosts,MATCH('Blend Sheet'!$O$4,ItemNum,0),MATCH(C$1,Districts,0))*'Blend Sheet'!$O5)+(INDEX(ItemCosts,MATCH('Blend Sheet'!$P$4,ItemNum,0),MATCH(C$1,Districts,0))*'Blend Sheet'!$P5)+(INDEX(ItemCosts,MATCH('Blend Sheet'!$Q$4,ItemNum,0),MATCH(C$1,Districts,0))*'Blend Sheet'!$Q5)+(INDEX(ItemCosts,MATCH('Blend Sheet'!$R$4,ItemNum,0),MATCH(C$1,Districts,0))*'Blend Sheet'!$R5)+(INDEX(ItemCosts,MATCH('Blend Sheet'!$S$4,ItemNum,0),MATCH(C$1,Districts,0))*'Blend Sheet'!$S5)+(INDEX(ItemCosts,MATCH('Blend Sheet'!$T$4,ItemNum,0),MATCH(C$1,Districts,0))*'Blend Sheet'!$T5)+(INDEX(ItemCosts,MATCH('Blend Sheet'!$U$4,ItemNum,0),MATCH(C$1,Districts,0))*'Blend Sheet'!$U5)+(INDEX(ItemCosts,MATCH('Blend Sheet'!$V$4,ItemNum,0),MATCH(C$1,Districts,0))*'Blend Sheet'!$V5)+(INDEX(ItemCosts,MATCH('Blend Sheet'!$W$4,ItemNum,0),MATCH(C$1,Districts,0))*'Blend Sheet'!$W5)+(INDEX(ItemCosts,MATCH('Blend Sheet'!$X$4,ItemNum,0),MATCH(C$1,Districts,0))*'Blend Sheet'!$X5)+(INDEX(ItemCosts,MATCH('Blend Sheet'!$Y$4,ItemNum,0),MATCH(C$1,Districts,0))*'Blend Sheet'!$Y5)+(INDEX(ItemCosts,MATCH('Blend Sheet'!$Z$4,ItemNum,0),MATCH(C$1,Districts,0))*'Blend Sheet'!$Z5)+(INDEX(ItemCosts,MATCH('Blend Sheet'!$AA$4,ItemNum,0),MATCH(C$1,Districts,0))*'Blend Sheet'!$AA5)+(INDEX(ItemCosts,MATCH('Blend Sheet'!$AB$4,ItemNum,0),MATCH(C$1,Districts,0))*'Blend Sheet'!$AB5)+(INDEX(ItemCosts,MATCH('Blend Sheet'!$AC$4,ItemNum,0),MATCH(C$1,Districts,0))*'Blend Sheet'!$AC5)+(INDEX(ItemCosts,MATCH('Blend Sheet'!$AD$4,ItemNum,0),MATCH(C$1,Districts,0))*'Blend Sheet'!$AD5)+(INDEX(ItemCosts,MATCH('Blend Sheet'!$AE$4,ItemNum,0),MATCH(C$1,Districts,0))*'Blend Sheet'!$AE5)+(INDEX(ItemCosts,MATCH('Blend Sheet'!$AF$4,ItemNum,0),MATCH(C$1,Districts,0))*'Blend Sheet'!$AF5)+(INDEX(ItemCosts,MATCH('Blend Sheet'!$AG$4,ItemNum,0),MATCH(C$1,Districts,0))*'Blend Sheet'!$AG5)+(INDEX(ItemCosts,MATCH('Blend Sheet'!$AH$4,ItemNum,0),MATCH(C$1,Districts,0))*'Blend Sheet'!$AH5)+(INDEX(ItemCosts,MATCH('Blend Sheet'!$AI$4,ItemNum,0),MATCH(C$1,Districts,0))*'Blend Sheet'!$AI5)+(INDEX(ItemCosts,MATCH('Blend Sheet'!$AJ$4,ItemNum,0),MATCH(C$1,Districts,0))*'Blend Sheet'!$AJ5)+(INDEX(ItemCosts,MATCH('Blend Sheet'!$AK$4,ItemNum,0),MATCH(C$1,Districts,0))*'Blend Sheet'!$AK5)+(INDEX(ItemCosts,MATCH('Blend Sheet'!$AL$4,ItemNum,0),MATCH(C$1,Districts,0))*'Blend Sheet'!$AL5)+(INDEX(ItemCosts,MATCH('Blend Sheet'!$AM$4,ItemNum,0),MATCH(C$1,Districts,0))*'Blend Sheet'!$AM5)+(INDEX(ItemCosts,MATCH('Blend Sheet'!$AN$4,ItemNum,0),MATCH(C$1,Districts,0))*'Blend Sheet'!$AN5)+(INDEX(ItemCosts,MATCH('Blend Sheet'!$AO$4,ItemNum,0),MATCH(C$1,Districts,0))*'Blend Sheet'!$AO5)+(INDEX(ItemCosts,MATCH('Blend Sheet'!$AP$4,ItemNum,0),MATCH(C$1,Districts,0))*'Blend Sheet'!$AP5)+(INDEX(ItemCosts,MATCH('Blend Sheet'!$AQ$4,ItemNum,0),MATCH(C$1,Districts,0))*'Blend Sheet'!$AQ5)+(INDEX(ItemCosts,MATCH('Blend Sheet'!$AR$4,ItemNum,0),MATCH(C$1,Districts,0))*'Blend Sheet'!$AR5)+(INDEX(ItemCosts,MATCH('Blend Sheet'!$AS$4,ItemNum,0),MATCH(C$1,Districts,0))*'Blend Sheet'!$AS5)</f>
        <v>#N/A</v>
      </c>
      <c r="D2" s="5" t="e">
        <f>(INDEX(ItemCosts,MATCH('Blend Sheet'!$C$4,ItemNum,0),MATCH(D$1,Districts,0))*'Blend Sheet'!$C5)+(INDEX(ItemCosts,MATCH('Blend Sheet'!$D$4,ItemNum,0),MATCH(D$1,Districts,0))*'Blend Sheet'!$D5)+(INDEX(ItemCosts,MATCH('Blend Sheet'!$E$4,ItemNum,0),MATCH(D$1,Districts,0))*'Blend Sheet'!$E5)+(INDEX(ItemCosts,MATCH('Blend Sheet'!$F$4,ItemNum,0),MATCH(D$1,Districts,0))*'Blend Sheet'!$F5)+(INDEX(ItemCosts,MATCH('Blend Sheet'!$G$4,ItemNum,0),MATCH(D$1,Districts,0))*'Blend Sheet'!$G5)+(INDEX(ItemCosts,MATCH('Blend Sheet'!$H$4,ItemNum,0),MATCH(D$1,Districts,0))*'Blend Sheet'!$H5)+(INDEX(ItemCosts,MATCH('Blend Sheet'!$I$4,ItemNum,0),MATCH(D$1,Districts,0))*'Blend Sheet'!$I5)+(INDEX(ItemCosts,MATCH('Blend Sheet'!$J$4,ItemNum,0),MATCH(D$1,Districts,0))*'Blend Sheet'!$J5)+(INDEX(ItemCosts,MATCH('Blend Sheet'!$K$4,ItemNum,0),MATCH(D$1,Districts,0))*'Blend Sheet'!$K5)+(INDEX(ItemCosts,MATCH('Blend Sheet'!$L$4,ItemNum,0),MATCH(D$1,Districts,0))*'Blend Sheet'!$L5)+(INDEX(ItemCosts,MATCH('Blend Sheet'!$M$4,ItemNum,0),MATCH(D$1,Districts,0))*'Blend Sheet'!$M5)+(INDEX(ItemCosts,MATCH('Blend Sheet'!$N$4,ItemNum,0),MATCH(D$1,Districts,0))*'Blend Sheet'!$N5)+(INDEX(ItemCosts,MATCH('Blend Sheet'!$O$4,ItemNum,0),MATCH(D$1,Districts,0))*'Blend Sheet'!$O5)+(INDEX(ItemCosts,MATCH('Blend Sheet'!$P$4,ItemNum,0),MATCH(D$1,Districts,0))*'Blend Sheet'!$P5)+(INDEX(ItemCosts,MATCH('Blend Sheet'!$Q$4,ItemNum,0),MATCH(D$1,Districts,0))*'Blend Sheet'!$Q5)+(INDEX(ItemCosts,MATCH('Blend Sheet'!$R$4,ItemNum,0),MATCH(D$1,Districts,0))*'Blend Sheet'!$R5)+(INDEX(ItemCosts,MATCH('Blend Sheet'!$S$4,ItemNum,0),MATCH(D$1,Districts,0))*'Blend Sheet'!$S5)+(INDEX(ItemCosts,MATCH('Blend Sheet'!$T$4,ItemNum,0),MATCH(D$1,Districts,0))*'Blend Sheet'!$T5)+(INDEX(ItemCosts,MATCH('Blend Sheet'!$U$4,ItemNum,0),MATCH(D$1,Districts,0))*'Blend Sheet'!$U5)+(INDEX(ItemCosts,MATCH('Blend Sheet'!$V$4,ItemNum,0),MATCH(D$1,Districts,0))*'Blend Sheet'!$V5)+(INDEX(ItemCosts,MATCH('Blend Sheet'!$W$4,ItemNum,0),MATCH(D$1,Districts,0))*'Blend Sheet'!$W5)+(INDEX(ItemCosts,MATCH('Blend Sheet'!$X$4,ItemNum,0),MATCH(D$1,Districts,0))*'Blend Sheet'!$X5)+(INDEX(ItemCosts,MATCH('Blend Sheet'!$Y$4,ItemNum,0),MATCH(D$1,Districts,0))*'Blend Sheet'!$Y5)+(INDEX(ItemCosts,MATCH('Blend Sheet'!$Z$4,ItemNum,0),MATCH(D$1,Districts,0))*'Blend Sheet'!$Z5)+(INDEX(ItemCosts,MATCH('Blend Sheet'!$AA$4,ItemNum,0),MATCH(D$1,Districts,0))*'Blend Sheet'!$AA5)+(INDEX(ItemCosts,MATCH('Blend Sheet'!$AB$4,ItemNum,0),MATCH(D$1,Districts,0))*'Blend Sheet'!$AB5)+(INDEX(ItemCosts,MATCH('Blend Sheet'!$AC$4,ItemNum,0),MATCH(D$1,Districts,0))*'Blend Sheet'!$AC5)+(INDEX(ItemCosts,MATCH('Blend Sheet'!$AD$4,ItemNum,0),MATCH(D$1,Districts,0))*'Blend Sheet'!$AD5)+(INDEX(ItemCosts,MATCH('Blend Sheet'!$AE$4,ItemNum,0),MATCH(D$1,Districts,0))*'Blend Sheet'!$AE5)+(INDEX(ItemCosts,MATCH('Blend Sheet'!$AF$4,ItemNum,0),MATCH(D$1,Districts,0))*'Blend Sheet'!$AF5)+(INDEX(ItemCosts,MATCH('Blend Sheet'!$AG$4,ItemNum,0),MATCH(D$1,Districts,0))*'Blend Sheet'!$AG5)+(INDEX(ItemCosts,MATCH('Blend Sheet'!$AH$4,ItemNum,0),MATCH(D$1,Districts,0))*'Blend Sheet'!$AH5)+(INDEX(ItemCosts,MATCH('Blend Sheet'!$AI$4,ItemNum,0),MATCH(D$1,Districts,0))*'Blend Sheet'!$AI5)+(INDEX(ItemCosts,MATCH('Blend Sheet'!$AJ$4,ItemNum,0),MATCH(D$1,Districts,0))*'Blend Sheet'!$AJ5)+(INDEX(ItemCosts,MATCH('Blend Sheet'!$AK$4,ItemNum,0),MATCH(D$1,Districts,0))*'Blend Sheet'!$AK5)+(INDEX(ItemCosts,MATCH('Blend Sheet'!$AL$4,ItemNum,0),MATCH(D$1,Districts,0))*'Blend Sheet'!$AL5)+(INDEX(ItemCosts,MATCH('Blend Sheet'!$AM$4,ItemNum,0),MATCH(D$1,Districts,0))*'Blend Sheet'!$AM5)+(INDEX(ItemCosts,MATCH('Blend Sheet'!$AN$4,ItemNum,0),MATCH(D$1,Districts,0))*'Blend Sheet'!$AN5)+(INDEX(ItemCosts,MATCH('Blend Sheet'!$AO$4,ItemNum,0),MATCH(D$1,Districts,0))*'Blend Sheet'!$AO5)+(INDEX(ItemCosts,MATCH('Blend Sheet'!$AP$4,ItemNum,0),MATCH(D$1,Districts,0))*'Blend Sheet'!$AP5)+(INDEX(ItemCosts,MATCH('Blend Sheet'!$AQ$4,ItemNum,0),MATCH(D$1,Districts,0))*'Blend Sheet'!$AQ5)+(INDEX(ItemCosts,MATCH('Blend Sheet'!$AR$4,ItemNum,0),MATCH(D$1,Districts,0))*'Blend Sheet'!$AR5)+(INDEX(ItemCosts,MATCH('Blend Sheet'!$AS$4,ItemNum,0),MATCH(D$1,Districts,0))*'Blend Sheet'!$AS5)</f>
        <v>#N/A</v>
      </c>
      <c r="E2" s="5" t="e">
        <f>(INDEX(ItemCosts,MATCH('Blend Sheet'!$C$4,ItemNum,0),MATCH(E$1,Districts,0))*'Blend Sheet'!$C5)+(INDEX(ItemCosts,MATCH('Blend Sheet'!$D$4,ItemNum,0),MATCH(E$1,Districts,0))*'Blend Sheet'!$D5)+(INDEX(ItemCosts,MATCH('Blend Sheet'!$E$4,ItemNum,0),MATCH(E$1,Districts,0))*'Blend Sheet'!$E5)+(INDEX(ItemCosts,MATCH('Blend Sheet'!$F$4,ItemNum,0),MATCH(E$1,Districts,0))*'Blend Sheet'!$F5)+(INDEX(ItemCosts,MATCH('Blend Sheet'!$G$4,ItemNum,0),MATCH(E$1,Districts,0))*'Blend Sheet'!$G5)+(INDEX(ItemCosts,MATCH('Blend Sheet'!$H$4,ItemNum,0),MATCH(E$1,Districts,0))*'Blend Sheet'!$H5)+(INDEX(ItemCosts,MATCH('Blend Sheet'!$I$4,ItemNum,0),MATCH(E$1,Districts,0))*'Blend Sheet'!$I5)+(INDEX(ItemCosts,MATCH('Blend Sheet'!$J$4,ItemNum,0),MATCH(E$1,Districts,0))*'Blend Sheet'!$J5)+(INDEX(ItemCosts,MATCH('Blend Sheet'!$K$4,ItemNum,0),MATCH(E$1,Districts,0))*'Blend Sheet'!$K5)+(INDEX(ItemCosts,MATCH('Blend Sheet'!$L$4,ItemNum,0),MATCH(E$1,Districts,0))*'Blend Sheet'!$L5)+(INDEX(ItemCosts,MATCH('Blend Sheet'!$M$4,ItemNum,0),MATCH(E$1,Districts,0))*'Blend Sheet'!$M5)+(INDEX(ItemCosts,MATCH('Blend Sheet'!$N$4,ItemNum,0),MATCH(E$1,Districts,0))*'Blend Sheet'!$N5)+(INDEX(ItemCosts,MATCH('Blend Sheet'!$O$4,ItemNum,0),MATCH(E$1,Districts,0))*'Blend Sheet'!$O5)+(INDEX(ItemCosts,MATCH('Blend Sheet'!$P$4,ItemNum,0),MATCH(E$1,Districts,0))*'Blend Sheet'!$P5)+(INDEX(ItemCosts,MATCH('Blend Sheet'!$Q$4,ItemNum,0),MATCH(E$1,Districts,0))*'Blend Sheet'!$Q5)+(INDEX(ItemCosts,MATCH('Blend Sheet'!$R$4,ItemNum,0),MATCH(E$1,Districts,0))*'Blend Sheet'!$R5)+(INDEX(ItemCosts,MATCH('Blend Sheet'!$S$4,ItemNum,0),MATCH(E$1,Districts,0))*'Blend Sheet'!$S5)+(INDEX(ItemCosts,MATCH('Blend Sheet'!$T$4,ItemNum,0),MATCH(E$1,Districts,0))*'Blend Sheet'!$T5)+(INDEX(ItemCosts,MATCH('Blend Sheet'!$U$4,ItemNum,0),MATCH(E$1,Districts,0))*'Blend Sheet'!$U5)+(INDEX(ItemCosts,MATCH('Blend Sheet'!$V$4,ItemNum,0),MATCH(E$1,Districts,0))*'Blend Sheet'!$V5)+(INDEX(ItemCosts,MATCH('Blend Sheet'!$W$4,ItemNum,0),MATCH(E$1,Districts,0))*'Blend Sheet'!$W5)+(INDEX(ItemCosts,MATCH('Blend Sheet'!$X$4,ItemNum,0),MATCH(E$1,Districts,0))*'Blend Sheet'!$X5)+(INDEX(ItemCosts,MATCH('Blend Sheet'!$Y$4,ItemNum,0),MATCH(E$1,Districts,0))*'Blend Sheet'!$Y5)+(INDEX(ItemCosts,MATCH('Blend Sheet'!$Z$4,ItemNum,0),MATCH(E$1,Districts,0))*'Blend Sheet'!$Z5)+(INDEX(ItemCosts,MATCH('Blend Sheet'!$AA$4,ItemNum,0),MATCH(E$1,Districts,0))*'Blend Sheet'!$AA5)+(INDEX(ItemCosts,MATCH('Blend Sheet'!$AB$4,ItemNum,0),MATCH(E$1,Districts,0))*'Blend Sheet'!$AB5)+(INDEX(ItemCosts,MATCH('Blend Sheet'!$AC$4,ItemNum,0),MATCH(E$1,Districts,0))*'Blend Sheet'!$AC5)+(INDEX(ItemCosts,MATCH('Blend Sheet'!$AD$4,ItemNum,0),MATCH(E$1,Districts,0))*'Blend Sheet'!$AD5)+(INDEX(ItemCosts,MATCH('Blend Sheet'!$AE$4,ItemNum,0),MATCH(E$1,Districts,0))*'Blend Sheet'!$AE5)+(INDEX(ItemCosts,MATCH('Blend Sheet'!$AF$4,ItemNum,0),MATCH(E$1,Districts,0))*'Blend Sheet'!$AF5)+(INDEX(ItemCosts,MATCH('Blend Sheet'!$AG$4,ItemNum,0),MATCH(E$1,Districts,0))*'Blend Sheet'!$AG5)+(INDEX(ItemCosts,MATCH('Blend Sheet'!$AH$4,ItemNum,0),MATCH(E$1,Districts,0))*'Blend Sheet'!$AH5)+(INDEX(ItemCosts,MATCH('Blend Sheet'!$AI$4,ItemNum,0),MATCH(E$1,Districts,0))*'Blend Sheet'!$AI5)+(INDEX(ItemCosts,MATCH('Blend Sheet'!$AJ$4,ItemNum,0),MATCH(E$1,Districts,0))*'Blend Sheet'!$AJ5)+(INDEX(ItemCosts,MATCH('Blend Sheet'!$AK$4,ItemNum,0),MATCH(E$1,Districts,0))*'Blend Sheet'!$AK5)+(INDEX(ItemCosts,MATCH('Blend Sheet'!$AL$4,ItemNum,0),MATCH(E$1,Districts,0))*'Blend Sheet'!$AL5)+(INDEX(ItemCosts,MATCH('Blend Sheet'!$AM$4,ItemNum,0),MATCH(E$1,Districts,0))*'Blend Sheet'!$AM5)+(INDEX(ItemCosts,MATCH('Blend Sheet'!$AN$4,ItemNum,0),MATCH(E$1,Districts,0))*'Blend Sheet'!$AN5)+(INDEX(ItemCosts,MATCH('Blend Sheet'!$AO$4,ItemNum,0),MATCH(E$1,Districts,0))*'Blend Sheet'!$AO5)+(INDEX(ItemCosts,MATCH('Blend Sheet'!$AP$4,ItemNum,0),MATCH(E$1,Districts,0))*'Blend Sheet'!$AP5)+(INDEX(ItemCosts,MATCH('Blend Sheet'!$AQ$4,ItemNum,0),MATCH(E$1,Districts,0))*'Blend Sheet'!$AQ5)+(INDEX(ItemCosts,MATCH('Blend Sheet'!$AR$4,ItemNum,0),MATCH(E$1,Districts,0))*'Blend Sheet'!$AR5)+(INDEX(ItemCosts,MATCH('Blend Sheet'!$AS$4,ItemNum,0),MATCH(E$1,Districts,0))*'Blend Sheet'!$AS5)</f>
        <v>#N/A</v>
      </c>
      <c r="F2" s="5" t="e">
        <f>(INDEX(ItemCosts,MATCH('Blend Sheet'!$C$4,ItemNum,0),MATCH(F$1,Districts,0))*'Blend Sheet'!$C5)+(INDEX(ItemCosts,MATCH('Blend Sheet'!$D$4,ItemNum,0),MATCH(F$1,Districts,0))*'Blend Sheet'!$D5)+(INDEX(ItemCosts,MATCH('Blend Sheet'!$E$4,ItemNum,0),MATCH(F$1,Districts,0))*'Blend Sheet'!$E5)+(INDEX(ItemCosts,MATCH('Blend Sheet'!$F$4,ItemNum,0),MATCH(F$1,Districts,0))*'Blend Sheet'!$F5)+(INDEX(ItemCosts,MATCH('Blend Sheet'!$G$4,ItemNum,0),MATCH(F$1,Districts,0))*'Blend Sheet'!$G5)+(INDEX(ItemCosts,MATCH('Blend Sheet'!$H$4,ItemNum,0),MATCH(F$1,Districts,0))*'Blend Sheet'!$H5)+(INDEX(ItemCosts,MATCH('Blend Sheet'!$I$4,ItemNum,0),MATCH(F$1,Districts,0))*'Blend Sheet'!$I5)+(INDEX(ItemCosts,MATCH('Blend Sheet'!$J$4,ItemNum,0),MATCH(F$1,Districts,0))*'Blend Sheet'!$J5)+(INDEX(ItemCosts,MATCH('Blend Sheet'!$K$4,ItemNum,0),MATCH(F$1,Districts,0))*'Blend Sheet'!$K5)+(INDEX(ItemCosts,MATCH('Blend Sheet'!$L$4,ItemNum,0),MATCH(F$1,Districts,0))*'Blend Sheet'!$L5)+(INDEX(ItemCosts,MATCH('Blend Sheet'!$M$4,ItemNum,0),MATCH(F$1,Districts,0))*'Blend Sheet'!$M5)+(INDEX(ItemCosts,MATCH('Blend Sheet'!$N$4,ItemNum,0),MATCH(F$1,Districts,0))*'Blend Sheet'!$N5)+(INDEX(ItemCosts,MATCH('Blend Sheet'!$O$4,ItemNum,0),MATCH(F$1,Districts,0))*'Blend Sheet'!$O5)+(INDEX(ItemCosts,MATCH('Blend Sheet'!$P$4,ItemNum,0),MATCH(F$1,Districts,0))*'Blend Sheet'!$P5)+(INDEX(ItemCosts,MATCH('Blend Sheet'!$Q$4,ItemNum,0),MATCH(F$1,Districts,0))*'Blend Sheet'!$Q5)+(INDEX(ItemCosts,MATCH('Blend Sheet'!$R$4,ItemNum,0),MATCH(F$1,Districts,0))*'Blend Sheet'!$R5)+(INDEX(ItemCosts,MATCH('Blend Sheet'!$S$4,ItemNum,0),MATCH(F$1,Districts,0))*'Blend Sheet'!$S5)+(INDEX(ItemCosts,MATCH('Blend Sheet'!$T$4,ItemNum,0),MATCH(F$1,Districts,0))*'Blend Sheet'!$T5)+(INDEX(ItemCosts,MATCH('Blend Sheet'!$U$4,ItemNum,0),MATCH(F$1,Districts,0))*'Blend Sheet'!$U5)+(INDEX(ItemCosts,MATCH('Blend Sheet'!$V$4,ItemNum,0),MATCH(F$1,Districts,0))*'Blend Sheet'!$V5)+(INDEX(ItemCosts,MATCH('Blend Sheet'!$W$4,ItemNum,0),MATCH(F$1,Districts,0))*'Blend Sheet'!$W5)+(INDEX(ItemCosts,MATCH('Blend Sheet'!$X$4,ItemNum,0),MATCH(F$1,Districts,0))*'Blend Sheet'!$X5)+(INDEX(ItemCosts,MATCH('Blend Sheet'!$Y$4,ItemNum,0),MATCH(F$1,Districts,0))*'Blend Sheet'!$Y5)+(INDEX(ItemCosts,MATCH('Blend Sheet'!$Z$4,ItemNum,0),MATCH(F$1,Districts,0))*'Blend Sheet'!$Z5)+(INDEX(ItemCosts,MATCH('Blend Sheet'!$AA$4,ItemNum,0),MATCH(F$1,Districts,0))*'Blend Sheet'!$AA5)+(INDEX(ItemCosts,MATCH('Blend Sheet'!$AB$4,ItemNum,0),MATCH(F$1,Districts,0))*'Blend Sheet'!$AB5)+(INDEX(ItemCosts,MATCH('Blend Sheet'!$AC$4,ItemNum,0),MATCH(F$1,Districts,0))*'Blend Sheet'!$AC5)+(INDEX(ItemCosts,MATCH('Blend Sheet'!$AD$4,ItemNum,0),MATCH(F$1,Districts,0))*'Blend Sheet'!$AD5)+(INDEX(ItemCosts,MATCH('Blend Sheet'!$AE$4,ItemNum,0),MATCH(F$1,Districts,0))*'Blend Sheet'!$AE5)+(INDEX(ItemCosts,MATCH('Blend Sheet'!$AF$4,ItemNum,0),MATCH(F$1,Districts,0))*'Blend Sheet'!$AF5)+(INDEX(ItemCosts,MATCH('Blend Sheet'!$AG$4,ItemNum,0),MATCH(F$1,Districts,0))*'Blend Sheet'!$AG5)+(INDEX(ItemCosts,MATCH('Blend Sheet'!$AH$4,ItemNum,0),MATCH(F$1,Districts,0))*'Blend Sheet'!$AH5)+(INDEX(ItemCosts,MATCH('Blend Sheet'!$AI$4,ItemNum,0),MATCH(F$1,Districts,0))*'Blend Sheet'!$AI5)+(INDEX(ItemCosts,MATCH('Blend Sheet'!$AJ$4,ItemNum,0),MATCH(F$1,Districts,0))*'Blend Sheet'!$AJ5)+(INDEX(ItemCosts,MATCH('Blend Sheet'!$AK$4,ItemNum,0),MATCH(F$1,Districts,0))*'Blend Sheet'!$AK5)+(INDEX(ItemCosts,MATCH('Blend Sheet'!$AL$4,ItemNum,0),MATCH(F$1,Districts,0))*'Blend Sheet'!$AL5)+(INDEX(ItemCosts,MATCH('Blend Sheet'!$AM$4,ItemNum,0),MATCH(F$1,Districts,0))*'Blend Sheet'!$AM5)+(INDEX(ItemCosts,MATCH('Blend Sheet'!$AN$4,ItemNum,0),MATCH(F$1,Districts,0))*'Blend Sheet'!$AN5)+(INDEX(ItemCosts,MATCH('Blend Sheet'!$AO$4,ItemNum,0),MATCH(F$1,Districts,0))*'Blend Sheet'!$AO5)+(INDEX(ItemCosts,MATCH('Blend Sheet'!$AP$4,ItemNum,0),MATCH(F$1,Districts,0))*'Blend Sheet'!$AP5)+(INDEX(ItemCosts,MATCH('Blend Sheet'!$AQ$4,ItemNum,0),MATCH(F$1,Districts,0))*'Blend Sheet'!$AQ5)+(INDEX(ItemCosts,MATCH('Blend Sheet'!$AR$4,ItemNum,0),MATCH(F$1,Districts,0))*'Blend Sheet'!$AR5)+(INDEX(ItemCosts,MATCH('Blend Sheet'!$AS$4,ItemNum,0),MATCH(F$1,Districts,0))*'Blend Sheet'!$AS5)</f>
        <v>#N/A</v>
      </c>
      <c r="G2" s="5" t="e">
        <f>(INDEX(ItemCosts,MATCH('Blend Sheet'!$C$4,ItemNum,0),MATCH(G$1,Districts,0))*'Blend Sheet'!$C5)+(INDEX(ItemCosts,MATCH('Blend Sheet'!$D$4,ItemNum,0),MATCH(G$1,Districts,0))*'Blend Sheet'!$D5)+(INDEX(ItemCosts,MATCH('Blend Sheet'!$E$4,ItemNum,0),MATCH(G$1,Districts,0))*'Blend Sheet'!$E5)+(INDEX(ItemCosts,MATCH('Blend Sheet'!$F$4,ItemNum,0),MATCH(G$1,Districts,0))*'Blend Sheet'!$F5)+(INDEX(ItemCosts,MATCH('Blend Sheet'!$G$4,ItemNum,0),MATCH(G$1,Districts,0))*'Blend Sheet'!$G5)+(INDEX(ItemCosts,MATCH('Blend Sheet'!$H$4,ItemNum,0),MATCH(G$1,Districts,0))*'Blend Sheet'!$H5)+(INDEX(ItemCosts,MATCH('Blend Sheet'!$I$4,ItemNum,0),MATCH(G$1,Districts,0))*'Blend Sheet'!$I5)+(INDEX(ItemCosts,MATCH('Blend Sheet'!$J$4,ItemNum,0),MATCH(G$1,Districts,0))*'Blend Sheet'!$J5)+(INDEX(ItemCosts,MATCH('Blend Sheet'!$K$4,ItemNum,0),MATCH(G$1,Districts,0))*'Blend Sheet'!$K5)+(INDEX(ItemCosts,MATCH('Blend Sheet'!$L$4,ItemNum,0),MATCH(G$1,Districts,0))*'Blend Sheet'!$L5)+(INDEX(ItemCosts,MATCH('Blend Sheet'!$M$4,ItemNum,0),MATCH(G$1,Districts,0))*'Blend Sheet'!$M5)+(INDEX(ItemCosts,MATCH('Blend Sheet'!$N$4,ItemNum,0),MATCH(G$1,Districts,0))*'Blend Sheet'!$N5)+(INDEX(ItemCosts,MATCH('Blend Sheet'!$O$4,ItemNum,0),MATCH(G$1,Districts,0))*'Blend Sheet'!$O5)+(INDEX(ItemCosts,MATCH('Blend Sheet'!$P$4,ItemNum,0),MATCH(G$1,Districts,0))*'Blend Sheet'!$P5)+(INDEX(ItemCosts,MATCH('Blend Sheet'!$Q$4,ItemNum,0),MATCH(G$1,Districts,0))*'Blend Sheet'!$Q5)+(INDEX(ItemCosts,MATCH('Blend Sheet'!$R$4,ItemNum,0),MATCH(G$1,Districts,0))*'Blend Sheet'!$R5)+(INDEX(ItemCosts,MATCH('Blend Sheet'!$S$4,ItemNum,0),MATCH(G$1,Districts,0))*'Blend Sheet'!$S5)+(INDEX(ItemCosts,MATCH('Blend Sheet'!$T$4,ItemNum,0),MATCH(G$1,Districts,0))*'Blend Sheet'!$T5)+(INDEX(ItemCosts,MATCH('Blend Sheet'!$U$4,ItemNum,0),MATCH(G$1,Districts,0))*'Blend Sheet'!$U5)+(INDEX(ItemCosts,MATCH('Blend Sheet'!$V$4,ItemNum,0),MATCH(G$1,Districts,0))*'Blend Sheet'!$V5)+(INDEX(ItemCosts,MATCH('Blend Sheet'!$W$4,ItemNum,0),MATCH(G$1,Districts,0))*'Blend Sheet'!$W5)+(INDEX(ItemCosts,MATCH('Blend Sheet'!$X$4,ItemNum,0),MATCH(G$1,Districts,0))*'Blend Sheet'!$X5)+(INDEX(ItemCosts,MATCH('Blend Sheet'!$Y$4,ItemNum,0),MATCH(G$1,Districts,0))*'Blend Sheet'!$Y5)+(INDEX(ItemCosts,MATCH('Blend Sheet'!$Z$4,ItemNum,0),MATCH(G$1,Districts,0))*'Blend Sheet'!$Z5)+(INDEX(ItemCosts,MATCH('Blend Sheet'!$AA$4,ItemNum,0),MATCH(G$1,Districts,0))*'Blend Sheet'!$AA5)+(INDEX(ItemCosts,MATCH('Blend Sheet'!$AB$4,ItemNum,0),MATCH(G$1,Districts,0))*'Blend Sheet'!$AB5)+(INDEX(ItemCosts,MATCH('Blend Sheet'!$AC$4,ItemNum,0),MATCH(G$1,Districts,0))*'Blend Sheet'!$AC5)+(INDEX(ItemCosts,MATCH('Blend Sheet'!$AD$4,ItemNum,0),MATCH(G$1,Districts,0))*'Blend Sheet'!$AD5)+(INDEX(ItemCosts,MATCH('Blend Sheet'!$AE$4,ItemNum,0),MATCH(G$1,Districts,0))*'Blend Sheet'!$AE5)+(INDEX(ItemCosts,MATCH('Blend Sheet'!$AF$4,ItemNum,0),MATCH(G$1,Districts,0))*'Blend Sheet'!$AF5)+(INDEX(ItemCosts,MATCH('Blend Sheet'!$AG$4,ItemNum,0),MATCH(G$1,Districts,0))*'Blend Sheet'!$AG5)+(INDEX(ItemCosts,MATCH('Blend Sheet'!$AH$4,ItemNum,0),MATCH(G$1,Districts,0))*'Blend Sheet'!$AH5)+(INDEX(ItemCosts,MATCH('Blend Sheet'!$AI$4,ItemNum,0),MATCH(G$1,Districts,0))*'Blend Sheet'!$AI5)+(INDEX(ItemCosts,MATCH('Blend Sheet'!$AJ$4,ItemNum,0),MATCH(G$1,Districts,0))*'Blend Sheet'!$AJ5)+(INDEX(ItemCosts,MATCH('Blend Sheet'!$AK$4,ItemNum,0),MATCH(G$1,Districts,0))*'Blend Sheet'!$AK5)+(INDEX(ItemCosts,MATCH('Blend Sheet'!$AL$4,ItemNum,0),MATCH(G$1,Districts,0))*'Blend Sheet'!$AL5)+(INDEX(ItemCosts,MATCH('Blend Sheet'!$AM$4,ItemNum,0),MATCH(G$1,Districts,0))*'Blend Sheet'!$AM5)+(INDEX(ItemCosts,MATCH('Blend Sheet'!$AN$4,ItemNum,0),MATCH(G$1,Districts,0))*'Blend Sheet'!$AN5)+(INDEX(ItemCosts,MATCH('Blend Sheet'!$AO$4,ItemNum,0),MATCH(G$1,Districts,0))*'Blend Sheet'!$AO5)+(INDEX(ItemCosts,MATCH('Blend Sheet'!$AP$4,ItemNum,0),MATCH(G$1,Districts,0))*'Blend Sheet'!$AP5)+(INDEX(ItemCosts,MATCH('Blend Sheet'!$AQ$4,ItemNum,0),MATCH(G$1,Districts,0))*'Blend Sheet'!$AQ5)+(INDEX(ItemCosts,MATCH('Blend Sheet'!$AR$4,ItemNum,0),MATCH(G$1,Districts,0))*'Blend Sheet'!$AR5)+(INDEX(ItemCosts,MATCH('Blend Sheet'!$AS$4,ItemNum,0),MATCH(G$1,Districts,0))*'Blend Sheet'!$AS5)</f>
        <v>#N/A</v>
      </c>
      <c r="H2" s="5" t="e">
        <f>(INDEX(ItemCosts,MATCH('Blend Sheet'!$C$4,ItemNum,0),MATCH(H$1,Districts,0))*'Blend Sheet'!$C5)+(INDEX(ItemCosts,MATCH('Blend Sheet'!$D$4,ItemNum,0),MATCH(H$1,Districts,0))*'Blend Sheet'!$D5)+(INDEX(ItemCosts,MATCH('Blend Sheet'!$E$4,ItemNum,0),MATCH(H$1,Districts,0))*'Blend Sheet'!$E5)+(INDEX(ItemCosts,MATCH('Blend Sheet'!$F$4,ItemNum,0),MATCH(H$1,Districts,0))*'Blend Sheet'!$F5)+(INDEX(ItemCosts,MATCH('Blend Sheet'!$G$4,ItemNum,0),MATCH(H$1,Districts,0))*'Blend Sheet'!$G5)+(INDEX(ItemCosts,MATCH('Blend Sheet'!$H$4,ItemNum,0),MATCH(H$1,Districts,0))*'Blend Sheet'!$H5)+(INDEX(ItemCosts,MATCH('Blend Sheet'!$I$4,ItemNum,0),MATCH(H$1,Districts,0))*'Blend Sheet'!$I5)+(INDEX(ItemCosts,MATCH('Blend Sheet'!$J$4,ItemNum,0),MATCH(H$1,Districts,0))*'Blend Sheet'!$J5)+(INDEX(ItemCosts,MATCH('Blend Sheet'!$K$4,ItemNum,0),MATCH(H$1,Districts,0))*'Blend Sheet'!$K5)+(INDEX(ItemCosts,MATCH('Blend Sheet'!$L$4,ItemNum,0),MATCH(H$1,Districts,0))*'Blend Sheet'!$L5)+(INDEX(ItemCosts,MATCH('Blend Sheet'!$M$4,ItemNum,0),MATCH(H$1,Districts,0))*'Blend Sheet'!$M5)+(INDEX(ItemCosts,MATCH('Blend Sheet'!$N$4,ItemNum,0),MATCH(H$1,Districts,0))*'Blend Sheet'!$N5)+(INDEX(ItemCosts,MATCH('Blend Sheet'!$O$4,ItemNum,0),MATCH(H$1,Districts,0))*'Blend Sheet'!$O5)+(INDEX(ItemCosts,MATCH('Blend Sheet'!$P$4,ItemNum,0),MATCH(H$1,Districts,0))*'Blend Sheet'!$P5)+(INDEX(ItemCosts,MATCH('Blend Sheet'!$Q$4,ItemNum,0),MATCH(H$1,Districts,0))*'Blend Sheet'!$Q5)+(INDEX(ItemCosts,MATCH('Blend Sheet'!$R$4,ItemNum,0),MATCH(H$1,Districts,0))*'Blend Sheet'!$R5)+(INDEX(ItemCosts,MATCH('Blend Sheet'!$S$4,ItemNum,0),MATCH(H$1,Districts,0))*'Blend Sheet'!$S5)+(INDEX(ItemCosts,MATCH('Blend Sheet'!$T$4,ItemNum,0),MATCH(H$1,Districts,0))*'Blend Sheet'!$T5)+(INDEX(ItemCosts,MATCH('Blend Sheet'!$U$4,ItemNum,0),MATCH(H$1,Districts,0))*'Blend Sheet'!$U5)+(INDEX(ItemCosts,MATCH('Blend Sheet'!$V$4,ItemNum,0),MATCH(H$1,Districts,0))*'Blend Sheet'!$V5)+(INDEX(ItemCosts,MATCH('Blend Sheet'!$W$4,ItemNum,0),MATCH(H$1,Districts,0))*'Blend Sheet'!$W5)+(INDEX(ItemCosts,MATCH('Blend Sheet'!$X$4,ItemNum,0),MATCH(H$1,Districts,0))*'Blend Sheet'!$X5)+(INDEX(ItemCosts,MATCH('Blend Sheet'!$Y$4,ItemNum,0),MATCH(H$1,Districts,0))*'Blend Sheet'!$Y5)+(INDEX(ItemCosts,MATCH('Blend Sheet'!$Z$4,ItemNum,0),MATCH(H$1,Districts,0))*'Blend Sheet'!$Z5)+(INDEX(ItemCosts,MATCH('Blend Sheet'!$AA$4,ItemNum,0),MATCH(H$1,Districts,0))*'Blend Sheet'!$AA5)+(INDEX(ItemCosts,MATCH('Blend Sheet'!$AB$4,ItemNum,0),MATCH(H$1,Districts,0))*'Blend Sheet'!$AB5)+(INDEX(ItemCosts,MATCH('Blend Sheet'!$AC$4,ItemNum,0),MATCH(H$1,Districts,0))*'Blend Sheet'!$AC5)+(INDEX(ItemCosts,MATCH('Blend Sheet'!$AD$4,ItemNum,0),MATCH(H$1,Districts,0))*'Blend Sheet'!$AD5)+(INDEX(ItemCosts,MATCH('Blend Sheet'!$AE$4,ItemNum,0),MATCH(H$1,Districts,0))*'Blend Sheet'!$AE5)+(INDEX(ItemCosts,MATCH('Blend Sheet'!$AF$4,ItemNum,0),MATCH(H$1,Districts,0))*'Blend Sheet'!$AF5)+(INDEX(ItemCosts,MATCH('Blend Sheet'!$AG$4,ItemNum,0),MATCH(H$1,Districts,0))*'Blend Sheet'!$AG5)+(INDEX(ItemCosts,MATCH('Blend Sheet'!$AH$4,ItemNum,0),MATCH(H$1,Districts,0))*'Blend Sheet'!$AH5)+(INDEX(ItemCosts,MATCH('Blend Sheet'!$AI$4,ItemNum,0),MATCH(H$1,Districts,0))*'Blend Sheet'!$AI5)+(INDEX(ItemCosts,MATCH('Blend Sheet'!$AJ$4,ItemNum,0),MATCH(H$1,Districts,0))*'Blend Sheet'!$AJ5)+(INDEX(ItemCosts,MATCH('Blend Sheet'!$AK$4,ItemNum,0),MATCH(H$1,Districts,0))*'Blend Sheet'!$AK5)+(INDEX(ItemCosts,MATCH('Blend Sheet'!$AL$4,ItemNum,0),MATCH(H$1,Districts,0))*'Blend Sheet'!$AL5)+(INDEX(ItemCosts,MATCH('Blend Sheet'!$AM$4,ItemNum,0),MATCH(H$1,Districts,0))*'Blend Sheet'!$AM5)+(INDEX(ItemCosts,MATCH('Blend Sheet'!$AN$4,ItemNum,0),MATCH(H$1,Districts,0))*'Blend Sheet'!$AN5)+(INDEX(ItemCosts,MATCH('Blend Sheet'!$AO$4,ItemNum,0),MATCH(H$1,Districts,0))*'Blend Sheet'!$AO5)+(INDEX(ItemCosts,MATCH('Blend Sheet'!$AP$4,ItemNum,0),MATCH(H$1,Districts,0))*'Blend Sheet'!$AP5)+(INDEX(ItemCosts,MATCH('Blend Sheet'!$AQ$4,ItemNum,0),MATCH(H$1,Districts,0))*'Blend Sheet'!$AQ5)+(INDEX(ItemCosts,MATCH('Blend Sheet'!$AR$4,ItemNum,0),MATCH(H$1,Districts,0))*'Blend Sheet'!$AR5)+(INDEX(ItemCosts,MATCH('Blend Sheet'!$AS$4,ItemNum,0),MATCH(H$1,Districts,0))*'Blend Sheet'!$AS5)</f>
        <v>#N/A</v>
      </c>
      <c r="I2" s="5" t="e">
        <f>(INDEX(ItemCosts,MATCH('Blend Sheet'!$C$4,ItemNum,0),MATCH(I$1,Districts,0))*'Blend Sheet'!$C5)+(INDEX(ItemCosts,MATCH('Blend Sheet'!$D$4,ItemNum,0),MATCH(I$1,Districts,0))*'Blend Sheet'!$D5)+(INDEX(ItemCosts,MATCH('Blend Sheet'!$E$4,ItemNum,0),MATCH(I$1,Districts,0))*'Blend Sheet'!$E5)+(INDEX(ItemCosts,MATCH('Blend Sheet'!$F$4,ItemNum,0),MATCH(I$1,Districts,0))*'Blend Sheet'!$F5)+(INDEX(ItemCosts,MATCH('Blend Sheet'!$G$4,ItemNum,0),MATCH(I$1,Districts,0))*'Blend Sheet'!$G5)+(INDEX(ItemCosts,MATCH('Blend Sheet'!$H$4,ItemNum,0),MATCH(I$1,Districts,0))*'Blend Sheet'!$H5)+(INDEX(ItemCosts,MATCH('Blend Sheet'!$I$4,ItemNum,0),MATCH(I$1,Districts,0))*'Blend Sheet'!$I5)+(INDEX(ItemCosts,MATCH('Blend Sheet'!$J$4,ItemNum,0),MATCH(I$1,Districts,0))*'Blend Sheet'!$J5)+(INDEX(ItemCosts,MATCH('Blend Sheet'!$K$4,ItemNum,0),MATCH(I$1,Districts,0))*'Blend Sheet'!$K5)+(INDEX(ItemCosts,MATCH('Blend Sheet'!$L$4,ItemNum,0),MATCH(I$1,Districts,0))*'Blend Sheet'!$L5)+(INDEX(ItemCosts,MATCH('Blend Sheet'!$M$4,ItemNum,0),MATCH(I$1,Districts,0))*'Blend Sheet'!$M5)+(INDEX(ItemCosts,MATCH('Blend Sheet'!$N$4,ItemNum,0),MATCH(I$1,Districts,0))*'Blend Sheet'!$N5)+(INDEX(ItemCosts,MATCH('Blend Sheet'!$O$4,ItemNum,0),MATCH(I$1,Districts,0))*'Blend Sheet'!$O5)+(INDEX(ItemCosts,MATCH('Blend Sheet'!$P$4,ItemNum,0),MATCH(I$1,Districts,0))*'Blend Sheet'!$P5)+(INDEX(ItemCosts,MATCH('Blend Sheet'!$Q$4,ItemNum,0),MATCH(I$1,Districts,0))*'Blend Sheet'!$Q5)+(INDEX(ItemCosts,MATCH('Blend Sheet'!$R$4,ItemNum,0),MATCH(I$1,Districts,0))*'Blend Sheet'!$R5)+(INDEX(ItemCosts,MATCH('Blend Sheet'!$S$4,ItemNum,0),MATCH(I$1,Districts,0))*'Blend Sheet'!$S5)+(INDEX(ItemCosts,MATCH('Blend Sheet'!$T$4,ItemNum,0),MATCH(I$1,Districts,0))*'Blend Sheet'!$T5)+(INDEX(ItemCosts,MATCH('Blend Sheet'!$U$4,ItemNum,0),MATCH(I$1,Districts,0))*'Blend Sheet'!$U5)+(INDEX(ItemCosts,MATCH('Blend Sheet'!$V$4,ItemNum,0),MATCH(I$1,Districts,0))*'Blend Sheet'!$V5)+(INDEX(ItemCosts,MATCH('Blend Sheet'!$W$4,ItemNum,0),MATCH(I$1,Districts,0))*'Blend Sheet'!$W5)+(INDEX(ItemCosts,MATCH('Blend Sheet'!$X$4,ItemNum,0),MATCH(I$1,Districts,0))*'Blend Sheet'!$X5)+(INDEX(ItemCosts,MATCH('Blend Sheet'!$Y$4,ItemNum,0),MATCH(I$1,Districts,0))*'Blend Sheet'!$Y5)+(INDEX(ItemCosts,MATCH('Blend Sheet'!$Z$4,ItemNum,0),MATCH(I$1,Districts,0))*'Blend Sheet'!$Z5)+(INDEX(ItemCosts,MATCH('Blend Sheet'!$AA$4,ItemNum,0),MATCH(I$1,Districts,0))*'Blend Sheet'!$AA5)+(INDEX(ItemCosts,MATCH('Blend Sheet'!$AB$4,ItemNum,0),MATCH(I$1,Districts,0))*'Blend Sheet'!$AB5)+(INDEX(ItemCosts,MATCH('Blend Sheet'!$AC$4,ItemNum,0),MATCH(I$1,Districts,0))*'Blend Sheet'!$AC5)+(INDEX(ItemCosts,MATCH('Blend Sheet'!$AD$4,ItemNum,0),MATCH(I$1,Districts,0))*'Blend Sheet'!$AD5)+(INDEX(ItemCosts,MATCH('Blend Sheet'!$AE$4,ItemNum,0),MATCH(I$1,Districts,0))*'Blend Sheet'!$AE5)+(INDEX(ItemCosts,MATCH('Blend Sheet'!$AF$4,ItemNum,0),MATCH(I$1,Districts,0))*'Blend Sheet'!$AF5)+(INDEX(ItemCosts,MATCH('Blend Sheet'!$AG$4,ItemNum,0),MATCH(I$1,Districts,0))*'Blend Sheet'!$AG5)+(INDEX(ItemCosts,MATCH('Blend Sheet'!$AH$4,ItemNum,0),MATCH(I$1,Districts,0))*'Blend Sheet'!$AH5)+(INDEX(ItemCosts,MATCH('Blend Sheet'!$AI$4,ItemNum,0),MATCH(I$1,Districts,0))*'Blend Sheet'!$AI5)+(INDEX(ItemCosts,MATCH('Blend Sheet'!$AJ$4,ItemNum,0),MATCH(I$1,Districts,0))*'Blend Sheet'!$AJ5)+(INDEX(ItemCosts,MATCH('Blend Sheet'!$AK$4,ItemNum,0),MATCH(I$1,Districts,0))*'Blend Sheet'!$AK5)+(INDEX(ItemCosts,MATCH('Blend Sheet'!$AL$4,ItemNum,0),MATCH(I$1,Districts,0))*'Blend Sheet'!$AL5)+(INDEX(ItemCosts,MATCH('Blend Sheet'!$AM$4,ItemNum,0),MATCH(I$1,Districts,0))*'Blend Sheet'!$AM5)+(INDEX(ItemCosts,MATCH('Blend Sheet'!$AN$4,ItemNum,0),MATCH(I$1,Districts,0))*'Blend Sheet'!$AN5)+(INDEX(ItemCosts,MATCH('Blend Sheet'!$AO$4,ItemNum,0),MATCH(I$1,Districts,0))*'Blend Sheet'!$AO5)+(INDEX(ItemCosts,MATCH('Blend Sheet'!$AP$4,ItemNum,0),MATCH(I$1,Districts,0))*'Blend Sheet'!$AP5)+(INDEX(ItemCosts,MATCH('Blend Sheet'!$AQ$4,ItemNum,0),MATCH(I$1,Districts,0))*'Blend Sheet'!$AQ5)+(INDEX(ItemCosts,MATCH('Blend Sheet'!$AR$4,ItemNum,0),MATCH(I$1,Districts,0))*'Blend Sheet'!$AR5)+(INDEX(ItemCosts,MATCH('Blend Sheet'!$AS$4,ItemNum,0),MATCH(I$1,Districts,0))*'Blend Sheet'!$AS5)</f>
        <v>#N/A</v>
      </c>
      <c r="J2" s="5" t="e">
        <f>(INDEX(ItemCosts,MATCH('Blend Sheet'!$C$4,ItemNum,0),MATCH(J$1,Districts,0))*'Blend Sheet'!$C5)+(INDEX(ItemCosts,MATCH('Blend Sheet'!$D$4,ItemNum,0),MATCH(J$1,Districts,0))*'Blend Sheet'!$D5)+(INDEX(ItemCosts,MATCH('Blend Sheet'!$E$4,ItemNum,0),MATCH(J$1,Districts,0))*'Blend Sheet'!$E5)+(INDEX(ItemCosts,MATCH('Blend Sheet'!$F$4,ItemNum,0),MATCH(J$1,Districts,0))*'Blend Sheet'!$F5)+(INDEX(ItemCosts,MATCH('Blend Sheet'!$G$4,ItemNum,0),MATCH(J$1,Districts,0))*'Blend Sheet'!$G5)+(INDEX(ItemCosts,MATCH('Blend Sheet'!$H$4,ItemNum,0),MATCH(J$1,Districts,0))*'Blend Sheet'!$H5)+(INDEX(ItemCosts,MATCH('Blend Sheet'!$I$4,ItemNum,0),MATCH(J$1,Districts,0))*'Blend Sheet'!$I5)+(INDEX(ItemCosts,MATCH('Blend Sheet'!$J$4,ItemNum,0),MATCH(J$1,Districts,0))*'Blend Sheet'!$J5)+(INDEX(ItemCosts,MATCH('Blend Sheet'!$K$4,ItemNum,0),MATCH(J$1,Districts,0))*'Blend Sheet'!$K5)+(INDEX(ItemCosts,MATCH('Blend Sheet'!$L$4,ItemNum,0),MATCH(J$1,Districts,0))*'Blend Sheet'!$L5)+(INDEX(ItemCosts,MATCH('Blend Sheet'!$M$4,ItemNum,0),MATCH(J$1,Districts,0))*'Blend Sheet'!$M5)+(INDEX(ItemCosts,MATCH('Blend Sheet'!$N$4,ItemNum,0),MATCH(J$1,Districts,0))*'Blend Sheet'!$N5)+(INDEX(ItemCosts,MATCH('Blend Sheet'!$O$4,ItemNum,0),MATCH(J$1,Districts,0))*'Blend Sheet'!$O5)+(INDEX(ItemCosts,MATCH('Blend Sheet'!$P$4,ItemNum,0),MATCH(J$1,Districts,0))*'Blend Sheet'!$P5)+(INDEX(ItemCosts,MATCH('Blend Sheet'!$Q$4,ItemNum,0),MATCH(J$1,Districts,0))*'Blend Sheet'!$Q5)+(INDEX(ItemCosts,MATCH('Blend Sheet'!$R$4,ItemNum,0),MATCH(J$1,Districts,0))*'Blend Sheet'!$R5)+(INDEX(ItemCosts,MATCH('Blend Sheet'!$S$4,ItemNum,0),MATCH(J$1,Districts,0))*'Blend Sheet'!$S5)+(INDEX(ItemCosts,MATCH('Blend Sheet'!$T$4,ItemNum,0),MATCH(J$1,Districts,0))*'Blend Sheet'!$T5)+(INDEX(ItemCosts,MATCH('Blend Sheet'!$U$4,ItemNum,0),MATCH(J$1,Districts,0))*'Blend Sheet'!$U5)+(INDEX(ItemCosts,MATCH('Blend Sheet'!$V$4,ItemNum,0),MATCH(J$1,Districts,0))*'Blend Sheet'!$V5)+(INDEX(ItemCosts,MATCH('Blend Sheet'!$W$4,ItemNum,0),MATCH(J$1,Districts,0))*'Blend Sheet'!$W5)+(INDEX(ItemCosts,MATCH('Blend Sheet'!$X$4,ItemNum,0),MATCH(J$1,Districts,0))*'Blend Sheet'!$X5)+(INDEX(ItemCosts,MATCH('Blend Sheet'!$Y$4,ItemNum,0),MATCH(J$1,Districts,0))*'Blend Sheet'!$Y5)+(INDEX(ItemCosts,MATCH('Blend Sheet'!$Z$4,ItemNum,0),MATCH(J$1,Districts,0))*'Blend Sheet'!$Z5)+(INDEX(ItemCosts,MATCH('Blend Sheet'!$AA$4,ItemNum,0),MATCH(J$1,Districts,0))*'Blend Sheet'!$AA5)+(INDEX(ItemCosts,MATCH('Blend Sheet'!$AB$4,ItemNum,0),MATCH(J$1,Districts,0))*'Blend Sheet'!$AB5)+(INDEX(ItemCosts,MATCH('Blend Sheet'!$AC$4,ItemNum,0),MATCH(J$1,Districts,0))*'Blend Sheet'!$AC5)+(INDEX(ItemCosts,MATCH('Blend Sheet'!$AD$4,ItemNum,0),MATCH(J$1,Districts,0))*'Blend Sheet'!$AD5)+(INDEX(ItemCosts,MATCH('Blend Sheet'!$AE$4,ItemNum,0),MATCH(J$1,Districts,0))*'Blend Sheet'!$AE5)+(INDEX(ItemCosts,MATCH('Blend Sheet'!$AF$4,ItemNum,0),MATCH(J$1,Districts,0))*'Blend Sheet'!$AF5)+(INDEX(ItemCosts,MATCH('Blend Sheet'!$AG$4,ItemNum,0),MATCH(J$1,Districts,0))*'Blend Sheet'!$AG5)+(INDEX(ItemCosts,MATCH('Blend Sheet'!$AH$4,ItemNum,0),MATCH(J$1,Districts,0))*'Blend Sheet'!$AH5)+(INDEX(ItemCosts,MATCH('Blend Sheet'!$AI$4,ItemNum,0),MATCH(J$1,Districts,0))*'Blend Sheet'!$AI5)+(INDEX(ItemCosts,MATCH('Blend Sheet'!$AJ$4,ItemNum,0),MATCH(J$1,Districts,0))*'Blend Sheet'!$AJ5)+(INDEX(ItemCosts,MATCH('Blend Sheet'!$AK$4,ItemNum,0),MATCH(J$1,Districts,0))*'Blend Sheet'!$AK5)+(INDEX(ItemCosts,MATCH('Blend Sheet'!$AL$4,ItemNum,0),MATCH(J$1,Districts,0))*'Blend Sheet'!$AL5)+(INDEX(ItemCosts,MATCH('Blend Sheet'!$AM$4,ItemNum,0),MATCH(J$1,Districts,0))*'Blend Sheet'!$AM5)+(INDEX(ItemCosts,MATCH('Blend Sheet'!$AN$4,ItemNum,0),MATCH(J$1,Districts,0))*'Blend Sheet'!$AN5)+(INDEX(ItemCosts,MATCH('Blend Sheet'!$AO$4,ItemNum,0),MATCH(J$1,Districts,0))*'Blend Sheet'!$AO5)+(INDEX(ItemCosts,MATCH('Blend Sheet'!$AP$4,ItemNum,0),MATCH(J$1,Districts,0))*'Blend Sheet'!$AP5)+(INDEX(ItemCosts,MATCH('Blend Sheet'!$AQ$4,ItemNum,0),MATCH(J$1,Districts,0))*'Blend Sheet'!$AQ5)+(INDEX(ItemCosts,MATCH('Blend Sheet'!$AR$4,ItemNum,0),MATCH(J$1,Districts,0))*'Blend Sheet'!$AR5)+(INDEX(ItemCosts,MATCH('Blend Sheet'!$AS$4,ItemNum,0),MATCH(J$1,Districts,0))*'Blend Sheet'!$AS5)</f>
        <v>#N/A</v>
      </c>
      <c r="K2" s="5" t="e">
        <f>(INDEX(ItemCosts,MATCH('Blend Sheet'!$C$4,ItemNum,0),MATCH(K$1,Districts,0))*'Blend Sheet'!$C5)+(INDEX(ItemCosts,MATCH('Blend Sheet'!$D$4,ItemNum,0),MATCH(K$1,Districts,0))*'Blend Sheet'!$D5)+(INDEX(ItemCosts,MATCH('Blend Sheet'!$E$4,ItemNum,0),MATCH(K$1,Districts,0))*'Blend Sheet'!$E5)+(INDEX(ItemCosts,MATCH('Blend Sheet'!$F$4,ItemNum,0),MATCH(K$1,Districts,0))*'Blend Sheet'!$F5)+(INDEX(ItemCosts,MATCH('Blend Sheet'!$G$4,ItemNum,0),MATCH(K$1,Districts,0))*'Blend Sheet'!$G5)+(INDEX(ItemCosts,MATCH('Blend Sheet'!$H$4,ItemNum,0),MATCH(K$1,Districts,0))*'Blend Sheet'!$H5)+(INDEX(ItemCosts,MATCH('Blend Sheet'!$I$4,ItemNum,0),MATCH(K$1,Districts,0))*'Blend Sheet'!$I5)+(INDEX(ItemCosts,MATCH('Blend Sheet'!$J$4,ItemNum,0),MATCH(K$1,Districts,0))*'Blend Sheet'!$J5)+(INDEX(ItemCosts,MATCH('Blend Sheet'!$K$4,ItemNum,0),MATCH(K$1,Districts,0))*'Blend Sheet'!$K5)+(INDEX(ItemCosts,MATCH('Blend Sheet'!$L$4,ItemNum,0),MATCH(K$1,Districts,0))*'Blend Sheet'!$L5)+(INDEX(ItemCosts,MATCH('Blend Sheet'!$M$4,ItemNum,0),MATCH(K$1,Districts,0))*'Blend Sheet'!$M5)+(INDEX(ItemCosts,MATCH('Blend Sheet'!$N$4,ItemNum,0),MATCH(K$1,Districts,0))*'Blend Sheet'!$N5)+(INDEX(ItemCosts,MATCH('Blend Sheet'!$O$4,ItemNum,0),MATCH(K$1,Districts,0))*'Blend Sheet'!$O5)+(INDEX(ItemCosts,MATCH('Blend Sheet'!$P$4,ItemNum,0),MATCH(K$1,Districts,0))*'Blend Sheet'!$P5)+(INDEX(ItemCosts,MATCH('Blend Sheet'!$Q$4,ItemNum,0),MATCH(K$1,Districts,0))*'Blend Sheet'!$Q5)+(INDEX(ItemCosts,MATCH('Blend Sheet'!$R$4,ItemNum,0),MATCH(K$1,Districts,0))*'Blend Sheet'!$R5)+(INDEX(ItemCosts,MATCH('Blend Sheet'!$S$4,ItemNum,0),MATCH(K$1,Districts,0))*'Blend Sheet'!$S5)+(INDEX(ItemCosts,MATCH('Blend Sheet'!$T$4,ItemNum,0),MATCH(K$1,Districts,0))*'Blend Sheet'!$T5)+(INDEX(ItemCosts,MATCH('Blend Sheet'!$U$4,ItemNum,0),MATCH(K$1,Districts,0))*'Blend Sheet'!$U5)+(INDEX(ItemCosts,MATCH('Blend Sheet'!$V$4,ItemNum,0),MATCH(K$1,Districts,0))*'Blend Sheet'!$V5)+(INDEX(ItemCosts,MATCH('Blend Sheet'!$W$4,ItemNum,0),MATCH(K$1,Districts,0))*'Blend Sheet'!$W5)+(INDEX(ItemCosts,MATCH('Blend Sheet'!$X$4,ItemNum,0),MATCH(K$1,Districts,0))*'Blend Sheet'!$X5)+(INDEX(ItemCosts,MATCH('Blend Sheet'!$Y$4,ItemNum,0),MATCH(K$1,Districts,0))*'Blend Sheet'!$Y5)+(INDEX(ItemCosts,MATCH('Blend Sheet'!$Z$4,ItemNum,0),MATCH(K$1,Districts,0))*'Blend Sheet'!$Z5)+(INDEX(ItemCosts,MATCH('Blend Sheet'!$AA$4,ItemNum,0),MATCH(K$1,Districts,0))*'Blend Sheet'!$AA5)+(INDEX(ItemCosts,MATCH('Blend Sheet'!$AB$4,ItemNum,0),MATCH(K$1,Districts,0))*'Blend Sheet'!$AB5)+(INDEX(ItemCosts,MATCH('Blend Sheet'!$AC$4,ItemNum,0),MATCH(K$1,Districts,0))*'Blend Sheet'!$AC5)+(INDEX(ItemCosts,MATCH('Blend Sheet'!$AD$4,ItemNum,0),MATCH(K$1,Districts,0))*'Blend Sheet'!$AD5)+(INDEX(ItemCosts,MATCH('Blend Sheet'!$AE$4,ItemNum,0),MATCH(K$1,Districts,0))*'Blend Sheet'!$AE5)+(INDEX(ItemCosts,MATCH('Blend Sheet'!$AF$4,ItemNum,0),MATCH(K$1,Districts,0))*'Blend Sheet'!$AF5)+(INDEX(ItemCosts,MATCH('Blend Sheet'!$AG$4,ItemNum,0),MATCH(K$1,Districts,0))*'Blend Sheet'!$AG5)+(INDEX(ItemCosts,MATCH('Blend Sheet'!$AH$4,ItemNum,0),MATCH(K$1,Districts,0))*'Blend Sheet'!$AH5)+(INDEX(ItemCosts,MATCH('Blend Sheet'!$AI$4,ItemNum,0),MATCH(K$1,Districts,0))*'Blend Sheet'!$AI5)+(INDEX(ItemCosts,MATCH('Blend Sheet'!$AJ$4,ItemNum,0),MATCH(K$1,Districts,0))*'Blend Sheet'!$AJ5)+(INDEX(ItemCosts,MATCH('Blend Sheet'!$AK$4,ItemNum,0),MATCH(K$1,Districts,0))*'Blend Sheet'!$AK5)+(INDEX(ItemCosts,MATCH('Blend Sheet'!$AL$4,ItemNum,0),MATCH(K$1,Districts,0))*'Blend Sheet'!$AL5)+(INDEX(ItemCosts,MATCH('Blend Sheet'!$AM$4,ItemNum,0),MATCH(K$1,Districts,0))*'Blend Sheet'!$AM5)+(INDEX(ItemCosts,MATCH('Blend Sheet'!$AN$4,ItemNum,0),MATCH(K$1,Districts,0))*'Blend Sheet'!$AN5)+(INDEX(ItemCosts,MATCH('Blend Sheet'!$AO$4,ItemNum,0),MATCH(K$1,Districts,0))*'Blend Sheet'!$AO5)+(INDEX(ItemCosts,MATCH('Blend Sheet'!$AP$4,ItemNum,0),MATCH(K$1,Districts,0))*'Blend Sheet'!$AP5)+(INDEX(ItemCosts,MATCH('Blend Sheet'!$AQ$4,ItemNum,0),MATCH(K$1,Districts,0))*'Blend Sheet'!$AQ5)+(INDEX(ItemCosts,MATCH('Blend Sheet'!$AR$4,ItemNum,0),MATCH(K$1,Districts,0))*'Blend Sheet'!$AR5)+(INDEX(ItemCosts,MATCH('Blend Sheet'!$AS$4,ItemNum,0),MATCH(K$1,Districts,0))*'Blend Sheet'!$AS5)</f>
        <v>#N/A</v>
      </c>
      <c r="L2" s="5" t="e">
        <f>(INDEX(ItemCosts,MATCH('Blend Sheet'!$C$4,ItemNum,0),MATCH(L$1,Districts,0))*'Blend Sheet'!$C5)+(INDEX(ItemCosts,MATCH('Blend Sheet'!$D$4,ItemNum,0),MATCH(L$1,Districts,0))*'Blend Sheet'!$D5)+(INDEX(ItemCosts,MATCH('Blend Sheet'!$E$4,ItemNum,0),MATCH(L$1,Districts,0))*'Blend Sheet'!$E5)+(INDEX(ItemCosts,MATCH('Blend Sheet'!$F$4,ItemNum,0),MATCH(L$1,Districts,0))*'Blend Sheet'!$F5)+(INDEX(ItemCosts,MATCH('Blend Sheet'!$G$4,ItemNum,0),MATCH(L$1,Districts,0))*'Blend Sheet'!$G5)+(INDEX(ItemCosts,MATCH('Blend Sheet'!$H$4,ItemNum,0),MATCH(L$1,Districts,0))*'Blend Sheet'!$H5)+(INDEX(ItemCosts,MATCH('Blend Sheet'!$I$4,ItemNum,0),MATCH(L$1,Districts,0))*'Blend Sheet'!$I5)+(INDEX(ItemCosts,MATCH('Blend Sheet'!$J$4,ItemNum,0),MATCH(L$1,Districts,0))*'Blend Sheet'!$J5)+(INDEX(ItemCosts,MATCH('Blend Sheet'!$K$4,ItemNum,0),MATCH(L$1,Districts,0))*'Blend Sheet'!$K5)+(INDEX(ItemCosts,MATCH('Blend Sheet'!$L$4,ItemNum,0),MATCH(L$1,Districts,0))*'Blend Sheet'!$L5)+(INDEX(ItemCosts,MATCH('Blend Sheet'!$M$4,ItemNum,0),MATCH(L$1,Districts,0))*'Blend Sheet'!$M5)+(INDEX(ItemCosts,MATCH('Blend Sheet'!$N$4,ItemNum,0),MATCH(L$1,Districts,0))*'Blend Sheet'!$N5)+(INDEX(ItemCosts,MATCH('Blend Sheet'!$O$4,ItemNum,0),MATCH(L$1,Districts,0))*'Blend Sheet'!$O5)+(INDEX(ItemCosts,MATCH('Blend Sheet'!$P$4,ItemNum,0),MATCH(L$1,Districts,0))*'Blend Sheet'!$P5)+(INDEX(ItemCosts,MATCH('Blend Sheet'!$Q$4,ItemNum,0),MATCH(L$1,Districts,0))*'Blend Sheet'!$Q5)+(INDEX(ItemCosts,MATCH('Blend Sheet'!$R$4,ItemNum,0),MATCH(L$1,Districts,0))*'Blend Sheet'!$R5)+(INDEX(ItemCosts,MATCH('Blend Sheet'!$S$4,ItemNum,0),MATCH(L$1,Districts,0))*'Blend Sheet'!$S5)+(INDEX(ItemCosts,MATCH('Blend Sheet'!$T$4,ItemNum,0),MATCH(L$1,Districts,0))*'Blend Sheet'!$T5)+(INDEX(ItemCosts,MATCH('Blend Sheet'!$U$4,ItemNum,0),MATCH(L$1,Districts,0))*'Blend Sheet'!$U5)+(INDEX(ItemCosts,MATCH('Blend Sheet'!$V$4,ItemNum,0),MATCH(L$1,Districts,0))*'Blend Sheet'!$V5)+(INDEX(ItemCosts,MATCH('Blend Sheet'!$W$4,ItemNum,0),MATCH(L$1,Districts,0))*'Blend Sheet'!$W5)+(INDEX(ItemCosts,MATCH('Blend Sheet'!$X$4,ItemNum,0),MATCH(L$1,Districts,0))*'Blend Sheet'!$X5)+(INDEX(ItemCosts,MATCH('Blend Sheet'!$Y$4,ItemNum,0),MATCH(L$1,Districts,0))*'Blend Sheet'!$Y5)+(INDEX(ItemCosts,MATCH('Blend Sheet'!$Z$4,ItemNum,0),MATCH(L$1,Districts,0))*'Blend Sheet'!$Z5)+(INDEX(ItemCosts,MATCH('Blend Sheet'!$AA$4,ItemNum,0),MATCH(L$1,Districts,0))*'Blend Sheet'!$AA5)+(INDEX(ItemCosts,MATCH('Blend Sheet'!$AB$4,ItemNum,0),MATCH(L$1,Districts,0))*'Blend Sheet'!$AB5)+(INDEX(ItemCosts,MATCH('Blend Sheet'!$AC$4,ItemNum,0),MATCH(L$1,Districts,0))*'Blend Sheet'!$AC5)+(INDEX(ItemCosts,MATCH('Blend Sheet'!$AD$4,ItemNum,0),MATCH(L$1,Districts,0))*'Blend Sheet'!$AD5)+(INDEX(ItemCosts,MATCH('Blend Sheet'!$AE$4,ItemNum,0),MATCH(L$1,Districts,0))*'Blend Sheet'!$AE5)+(INDEX(ItemCosts,MATCH('Blend Sheet'!$AF$4,ItemNum,0),MATCH(L$1,Districts,0))*'Blend Sheet'!$AF5)+(INDEX(ItemCosts,MATCH('Blend Sheet'!$AG$4,ItemNum,0),MATCH(L$1,Districts,0))*'Blend Sheet'!$AG5)+(INDEX(ItemCosts,MATCH('Blend Sheet'!$AH$4,ItemNum,0),MATCH(L$1,Districts,0))*'Blend Sheet'!$AH5)+(INDEX(ItemCosts,MATCH('Blend Sheet'!$AI$4,ItemNum,0),MATCH(L$1,Districts,0))*'Blend Sheet'!$AI5)+(INDEX(ItemCosts,MATCH('Blend Sheet'!$AJ$4,ItemNum,0),MATCH(L$1,Districts,0))*'Blend Sheet'!$AJ5)+(INDEX(ItemCosts,MATCH('Blend Sheet'!$AK$4,ItemNum,0),MATCH(L$1,Districts,0))*'Blend Sheet'!$AK5)+(INDEX(ItemCosts,MATCH('Blend Sheet'!$AL$4,ItemNum,0),MATCH(L$1,Districts,0))*'Blend Sheet'!$AL5)+(INDEX(ItemCosts,MATCH('Blend Sheet'!$AM$4,ItemNum,0),MATCH(L$1,Districts,0))*'Blend Sheet'!$AM5)+(INDEX(ItemCosts,MATCH('Blend Sheet'!$AN$4,ItemNum,0),MATCH(L$1,Districts,0))*'Blend Sheet'!$AN5)+(INDEX(ItemCosts,MATCH('Blend Sheet'!$AO$4,ItemNum,0),MATCH(L$1,Districts,0))*'Blend Sheet'!$AO5)+(INDEX(ItemCosts,MATCH('Blend Sheet'!$AP$4,ItemNum,0),MATCH(L$1,Districts,0))*'Blend Sheet'!$AP5)+(INDEX(ItemCosts,MATCH('Blend Sheet'!$AQ$4,ItemNum,0),MATCH(L$1,Districts,0))*'Blend Sheet'!$AQ5)+(INDEX(ItemCosts,MATCH('Blend Sheet'!$AR$4,ItemNum,0),MATCH(L$1,Districts,0))*'Blend Sheet'!$AR5)+(INDEX(ItemCosts,MATCH('Blend Sheet'!$AS$4,ItemNum,0),MATCH(L$1,Districts,0))*'Blend Sheet'!$AS5)</f>
        <v>#N/A</v>
      </c>
      <c r="M2" s="191"/>
      <c r="N2" s="34" t="e">
        <f>D2/'Blend Sheet'!$BA5</f>
        <v>#N/A</v>
      </c>
      <c r="O2" s="34" t="e">
        <f>E2/'Blend Sheet'!$BA5</f>
        <v>#N/A</v>
      </c>
      <c r="P2" s="34" t="e">
        <f>G2/'Blend Sheet'!$BA5</f>
        <v>#N/A</v>
      </c>
      <c r="Q2" s="34" t="e">
        <f>H2/'Blend Sheet'!$BA5</f>
        <v>#N/A</v>
      </c>
      <c r="R2" s="34" t="e">
        <f>I2/'Blend Sheet'!$BA5</f>
        <v>#N/A</v>
      </c>
      <c r="S2" s="34" t="e">
        <f>J2/'Blend Sheet'!$BA5</f>
        <v>#N/A</v>
      </c>
      <c r="T2" s="34" t="e">
        <f>K2/'Blend Sheet'!$BA5</f>
        <v>#N/A</v>
      </c>
      <c r="U2" s="34" t="e">
        <f>L2/'Blend Sheet'!$BA5</f>
        <v>#N/A</v>
      </c>
    </row>
    <row r="3" spans="1:21" x14ac:dyDescent="0.25">
      <c r="A3" t="str">
        <f>'Blend Sheet'!A6</f>
        <v>0:1:0 'C'</v>
      </c>
      <c r="B3" s="5" t="e">
        <f>(INDEX(ItemCosts,MATCH('Blend Sheet'!$C$4,ItemNum,0),MATCH(B$1,Districts,0))*'Blend Sheet'!$C6)+(INDEX(ItemCosts,MATCH('Blend Sheet'!$D$4,ItemNum,0),MATCH(B$1,Districts,0))*'Blend Sheet'!$D6)+(INDEX(ItemCosts,MATCH('Blend Sheet'!$E$4,ItemNum,0),MATCH(B$1,Districts,0))*'Blend Sheet'!$E6)+(INDEX(ItemCosts,MATCH('Blend Sheet'!$F$4,ItemNum,0),MATCH(B$1,Districts,0))*'Blend Sheet'!$F6)+(INDEX(ItemCosts,MATCH('Blend Sheet'!$G$4,ItemNum,0),MATCH(B$1,Districts,0))*'Blend Sheet'!$G6)+(INDEX(ItemCosts,MATCH('Blend Sheet'!$H$4,ItemNum,0),MATCH(B$1,Districts,0))*'Blend Sheet'!$H6)+(INDEX(ItemCosts,MATCH('Blend Sheet'!$I$4,ItemNum,0),MATCH(B$1,Districts,0))*'Blend Sheet'!$I6)+(INDEX(ItemCosts,MATCH('Blend Sheet'!$J$4,ItemNum,0),MATCH(B$1,Districts,0))*'Blend Sheet'!$J6)+(INDEX(ItemCosts,MATCH('Blend Sheet'!$K$4,ItemNum,0),MATCH(B$1,Districts,0))*'Blend Sheet'!$K6)+(INDEX(ItemCosts,MATCH('Blend Sheet'!$L$4,ItemNum,0),MATCH(B$1,Districts,0))*'Blend Sheet'!$L6)+(INDEX(ItemCosts,MATCH('Blend Sheet'!$M$4,ItemNum,0),MATCH(B$1,Districts,0))*'Blend Sheet'!$M6)+(INDEX(ItemCosts,MATCH('Blend Sheet'!$N$4,ItemNum,0),MATCH(B$1,Districts,0))*'Blend Sheet'!$N6)+(INDEX(ItemCosts,MATCH('Blend Sheet'!$O$4,ItemNum,0),MATCH(B$1,Districts,0))*'Blend Sheet'!$O6)+(INDEX(ItemCosts,MATCH('Blend Sheet'!$P$4,ItemNum,0),MATCH(B$1,Districts,0))*'Blend Sheet'!$P6)+(INDEX(ItemCosts,MATCH('Blend Sheet'!$Q$4,ItemNum,0),MATCH(B$1,Districts,0))*'Blend Sheet'!$Q6)+(INDEX(ItemCosts,MATCH('Blend Sheet'!$R$4,ItemNum,0),MATCH(B$1,Districts,0))*'Blend Sheet'!$R6)+(INDEX(ItemCosts,MATCH('Blend Sheet'!$S$4,ItemNum,0),MATCH(B$1,Districts,0))*'Blend Sheet'!$S6)+(INDEX(ItemCosts,MATCH('Blend Sheet'!$T$4,ItemNum,0),MATCH(B$1,Districts,0))*'Blend Sheet'!$T6)+(INDEX(ItemCosts,MATCH('Blend Sheet'!$U$4,ItemNum,0),MATCH(B$1,Districts,0))*'Blend Sheet'!$U6)+(INDEX(ItemCosts,MATCH('Blend Sheet'!$V$4,ItemNum,0),MATCH(B$1,Districts,0))*'Blend Sheet'!$V6)+(INDEX(ItemCosts,MATCH('Blend Sheet'!$W$4,ItemNum,0),MATCH(B$1,Districts,0))*'Blend Sheet'!$W6)+(INDEX(ItemCosts,MATCH('Blend Sheet'!$X$4,ItemNum,0),MATCH(B$1,Districts,0))*'Blend Sheet'!$X6)+(INDEX(ItemCosts,MATCH('Blend Sheet'!$Y$4,ItemNum,0),MATCH(B$1,Districts,0))*'Blend Sheet'!$Y6)+(INDEX(ItemCosts,MATCH('Blend Sheet'!$Z$4,ItemNum,0),MATCH(B$1,Districts,0))*'Blend Sheet'!$Z6)+(INDEX(ItemCosts,MATCH('Blend Sheet'!$AA$4,ItemNum,0),MATCH(B$1,Districts,0))*'Blend Sheet'!$AA6)+(INDEX(ItemCosts,MATCH('Blend Sheet'!$AB$4,ItemNum,0),MATCH(B$1,Districts,0))*'Blend Sheet'!$AB6)+(INDEX(ItemCosts,MATCH('Blend Sheet'!$AC$4,ItemNum,0),MATCH(B$1,Districts,0))*'Blend Sheet'!$AC6)+(INDEX(ItemCosts,MATCH('Blend Sheet'!$AD$4,ItemNum,0),MATCH(B$1,Districts,0))*'Blend Sheet'!$AD6)+(INDEX(ItemCosts,MATCH('Blend Sheet'!$AE$4,ItemNum,0),MATCH(B$1,Districts,0))*'Blend Sheet'!$AE6)+(INDEX(ItemCosts,MATCH('Blend Sheet'!$AF$4,ItemNum,0),MATCH(B$1,Districts,0))*'Blend Sheet'!$AF6)+(INDEX(ItemCosts,MATCH('Blend Sheet'!$AG$4,ItemNum,0),MATCH(B$1,Districts,0))*'Blend Sheet'!$AG6)+(INDEX(ItemCosts,MATCH('Blend Sheet'!$AH$4,ItemNum,0),MATCH(B$1,Districts,0))*'Blend Sheet'!$AH6)+(INDEX(ItemCosts,MATCH('Blend Sheet'!$AI$4,ItemNum,0),MATCH(B$1,Districts,0))*'Blend Sheet'!$AI6)+(INDEX(ItemCosts,MATCH('Blend Sheet'!$AJ$4,ItemNum,0),MATCH(B$1,Districts,0))*'Blend Sheet'!$AJ6)+(INDEX(ItemCosts,MATCH('Blend Sheet'!$AK$4,ItemNum,0),MATCH(B$1,Districts,0))*'Blend Sheet'!$AK6)+(INDEX(ItemCosts,MATCH('Blend Sheet'!$AL$4,ItemNum,0),MATCH(B$1,Districts,0))*'Blend Sheet'!$AL6)+(INDEX(ItemCosts,MATCH('Blend Sheet'!$AM$4,ItemNum,0),MATCH(B$1,Districts,0))*'Blend Sheet'!$AM6)+(INDEX(ItemCosts,MATCH('Blend Sheet'!$AN$4,ItemNum,0),MATCH(B$1,Districts,0))*'Blend Sheet'!$AN6)+(INDEX(ItemCosts,MATCH('Blend Sheet'!$AO$4,ItemNum,0),MATCH(B$1,Districts,0))*'Blend Sheet'!$AO6)+(INDEX(ItemCosts,MATCH('Blend Sheet'!$AP$4,ItemNum,0),MATCH(B$1,Districts,0))*'Blend Sheet'!$AP6)+(INDEX(ItemCosts,MATCH('Blend Sheet'!$AQ$4,ItemNum,0),MATCH(B$1,Districts,0))*'Blend Sheet'!$AQ6)+(INDEX(ItemCosts,MATCH('Blend Sheet'!$AR$4,ItemNum,0),MATCH(B$1,Districts,0))*'Blend Sheet'!$AR6)+(INDEX(ItemCosts,MATCH('Blend Sheet'!$AS$4,ItemNum,0),MATCH(B$1,Districts,0))*'Blend Sheet'!$AS6)</f>
        <v>#N/A</v>
      </c>
      <c r="C3" s="5" t="e">
        <f>(INDEX(ItemCosts,MATCH('Blend Sheet'!$C$4,ItemNum,0),MATCH(C$1,Districts,0))*'Blend Sheet'!$C6)+(INDEX(ItemCosts,MATCH('Blend Sheet'!$D$4,ItemNum,0),MATCH(C$1,Districts,0))*'Blend Sheet'!$D6)+(INDEX(ItemCosts,MATCH('Blend Sheet'!$E$4,ItemNum,0),MATCH(C$1,Districts,0))*'Blend Sheet'!$E6)+(INDEX(ItemCosts,MATCH('Blend Sheet'!$F$4,ItemNum,0),MATCH(C$1,Districts,0))*'Blend Sheet'!$F6)+(INDEX(ItemCosts,MATCH('Blend Sheet'!$G$4,ItemNum,0),MATCH(C$1,Districts,0))*'Blend Sheet'!$G6)+(INDEX(ItemCosts,MATCH('Blend Sheet'!$H$4,ItemNum,0),MATCH(C$1,Districts,0))*'Blend Sheet'!$H6)+(INDEX(ItemCosts,MATCH('Blend Sheet'!$I$4,ItemNum,0),MATCH(C$1,Districts,0))*'Blend Sheet'!$I6)+(INDEX(ItemCosts,MATCH('Blend Sheet'!$J$4,ItemNum,0),MATCH(C$1,Districts,0))*'Blend Sheet'!$J6)+(INDEX(ItemCosts,MATCH('Blend Sheet'!$K$4,ItemNum,0),MATCH(C$1,Districts,0))*'Blend Sheet'!$K6)+(INDEX(ItemCosts,MATCH('Blend Sheet'!$L$4,ItemNum,0),MATCH(C$1,Districts,0))*'Blend Sheet'!$L6)+(INDEX(ItemCosts,MATCH('Blend Sheet'!$M$4,ItemNum,0),MATCH(C$1,Districts,0))*'Blend Sheet'!$M6)+(INDEX(ItemCosts,MATCH('Blend Sheet'!$N$4,ItemNum,0),MATCH(C$1,Districts,0))*'Blend Sheet'!$N6)+(INDEX(ItemCosts,MATCH('Blend Sheet'!$O$4,ItemNum,0),MATCH(C$1,Districts,0))*'Blend Sheet'!$O6)+(INDEX(ItemCosts,MATCH('Blend Sheet'!$P$4,ItemNum,0),MATCH(C$1,Districts,0))*'Blend Sheet'!$P6)+(INDEX(ItemCosts,MATCH('Blend Sheet'!$Q$4,ItemNum,0),MATCH(C$1,Districts,0))*'Blend Sheet'!$Q6)+(INDEX(ItemCosts,MATCH('Blend Sheet'!$R$4,ItemNum,0),MATCH(C$1,Districts,0))*'Blend Sheet'!$R6)+(INDEX(ItemCosts,MATCH('Blend Sheet'!$S$4,ItemNum,0),MATCH(C$1,Districts,0))*'Blend Sheet'!$S6)+(INDEX(ItemCosts,MATCH('Blend Sheet'!$T$4,ItemNum,0),MATCH(C$1,Districts,0))*'Blend Sheet'!$T6)+(INDEX(ItemCosts,MATCH('Blend Sheet'!$U$4,ItemNum,0),MATCH(C$1,Districts,0))*'Blend Sheet'!$U6)+(INDEX(ItemCosts,MATCH('Blend Sheet'!$V$4,ItemNum,0),MATCH(C$1,Districts,0))*'Blend Sheet'!$V6)+(INDEX(ItemCosts,MATCH('Blend Sheet'!$W$4,ItemNum,0),MATCH(C$1,Districts,0))*'Blend Sheet'!$W6)+(INDEX(ItemCosts,MATCH('Blend Sheet'!$X$4,ItemNum,0),MATCH(C$1,Districts,0))*'Blend Sheet'!$X6)+(INDEX(ItemCosts,MATCH('Blend Sheet'!$Y$4,ItemNum,0),MATCH(C$1,Districts,0))*'Blend Sheet'!$Y6)+(INDEX(ItemCosts,MATCH('Blend Sheet'!$Z$4,ItemNum,0),MATCH(C$1,Districts,0))*'Blend Sheet'!$Z6)+(INDEX(ItemCosts,MATCH('Blend Sheet'!$AA$4,ItemNum,0),MATCH(C$1,Districts,0))*'Blend Sheet'!$AA6)+(INDEX(ItemCosts,MATCH('Blend Sheet'!$AB$4,ItemNum,0),MATCH(C$1,Districts,0))*'Blend Sheet'!$AB6)+(INDEX(ItemCosts,MATCH('Blend Sheet'!$AC$4,ItemNum,0),MATCH(C$1,Districts,0))*'Blend Sheet'!$AC6)+(INDEX(ItemCosts,MATCH('Blend Sheet'!$AD$4,ItemNum,0),MATCH(C$1,Districts,0))*'Blend Sheet'!$AD6)+(INDEX(ItemCosts,MATCH('Blend Sheet'!$AE$4,ItemNum,0),MATCH(C$1,Districts,0))*'Blend Sheet'!$AE6)+(INDEX(ItemCosts,MATCH('Blend Sheet'!$AF$4,ItemNum,0),MATCH(C$1,Districts,0))*'Blend Sheet'!$AF6)+(INDEX(ItemCosts,MATCH('Blend Sheet'!$AG$4,ItemNum,0),MATCH(C$1,Districts,0))*'Blend Sheet'!$AG6)+(INDEX(ItemCosts,MATCH('Blend Sheet'!$AH$4,ItemNum,0),MATCH(C$1,Districts,0))*'Blend Sheet'!$AH6)+(INDEX(ItemCosts,MATCH('Blend Sheet'!$AI$4,ItemNum,0),MATCH(C$1,Districts,0))*'Blend Sheet'!$AI6)+(INDEX(ItemCosts,MATCH('Blend Sheet'!$AJ$4,ItemNum,0),MATCH(C$1,Districts,0))*'Blend Sheet'!$AJ6)+(INDEX(ItemCosts,MATCH('Blend Sheet'!$AK$4,ItemNum,0),MATCH(C$1,Districts,0))*'Blend Sheet'!$AK6)+(INDEX(ItemCosts,MATCH('Blend Sheet'!$AL$4,ItemNum,0),MATCH(C$1,Districts,0))*'Blend Sheet'!$AL6)+(INDEX(ItemCosts,MATCH('Blend Sheet'!$AM$4,ItemNum,0),MATCH(C$1,Districts,0))*'Blend Sheet'!$AM6)+(INDEX(ItemCosts,MATCH('Blend Sheet'!$AN$4,ItemNum,0),MATCH(C$1,Districts,0))*'Blend Sheet'!$AN6)+(INDEX(ItemCosts,MATCH('Blend Sheet'!$AO$4,ItemNum,0),MATCH(C$1,Districts,0))*'Blend Sheet'!$AO6)+(INDEX(ItemCosts,MATCH('Blend Sheet'!$AP$4,ItemNum,0),MATCH(C$1,Districts,0))*'Blend Sheet'!$AP6)+(INDEX(ItemCosts,MATCH('Blend Sheet'!$AQ$4,ItemNum,0),MATCH(C$1,Districts,0))*'Blend Sheet'!$AQ6)+(INDEX(ItemCosts,MATCH('Blend Sheet'!$AR$4,ItemNum,0),MATCH(C$1,Districts,0))*'Blend Sheet'!$AR6)+(INDEX(ItemCosts,MATCH('Blend Sheet'!$AS$4,ItemNum,0),MATCH(C$1,Districts,0))*'Blend Sheet'!$AS6)</f>
        <v>#N/A</v>
      </c>
      <c r="D3" s="5" t="e">
        <f>(INDEX(ItemCosts,MATCH('Blend Sheet'!$C$4,ItemNum,0),MATCH(D$1,Districts,0))*'Blend Sheet'!$C6)+(INDEX(ItemCosts,MATCH('Blend Sheet'!$D$4,ItemNum,0),MATCH(D$1,Districts,0))*'Blend Sheet'!$D6)+(INDEX(ItemCosts,MATCH('Blend Sheet'!$E$4,ItemNum,0),MATCH(D$1,Districts,0))*'Blend Sheet'!$E6)+(INDEX(ItemCosts,MATCH('Blend Sheet'!$F$4,ItemNum,0),MATCH(D$1,Districts,0))*'Blend Sheet'!$F6)+(INDEX(ItemCosts,MATCH('Blend Sheet'!$G$4,ItemNum,0),MATCH(D$1,Districts,0))*'Blend Sheet'!$G6)+(INDEX(ItemCosts,MATCH('Blend Sheet'!$H$4,ItemNum,0),MATCH(D$1,Districts,0))*'Blend Sheet'!$H6)+(INDEX(ItemCosts,MATCH('Blend Sheet'!$I$4,ItemNum,0),MATCH(D$1,Districts,0))*'Blend Sheet'!$I6)+(INDEX(ItemCosts,MATCH('Blend Sheet'!$J$4,ItemNum,0),MATCH(D$1,Districts,0))*'Blend Sheet'!$J6)+(INDEX(ItemCosts,MATCH('Blend Sheet'!$K$4,ItemNum,0),MATCH(D$1,Districts,0))*'Blend Sheet'!$K6)+(INDEX(ItemCosts,MATCH('Blend Sheet'!$L$4,ItemNum,0),MATCH(D$1,Districts,0))*'Blend Sheet'!$L6)+(INDEX(ItemCosts,MATCH('Blend Sheet'!$M$4,ItemNum,0),MATCH(D$1,Districts,0))*'Blend Sheet'!$M6)+(INDEX(ItemCosts,MATCH('Blend Sheet'!$N$4,ItemNum,0),MATCH(D$1,Districts,0))*'Blend Sheet'!$N6)+(INDEX(ItemCosts,MATCH('Blend Sheet'!$O$4,ItemNum,0),MATCH(D$1,Districts,0))*'Blend Sheet'!$O6)+(INDEX(ItemCosts,MATCH('Blend Sheet'!$P$4,ItemNum,0),MATCH(D$1,Districts,0))*'Blend Sheet'!$P6)+(INDEX(ItemCosts,MATCH('Blend Sheet'!$Q$4,ItemNum,0),MATCH(D$1,Districts,0))*'Blend Sheet'!$Q6)+(INDEX(ItemCosts,MATCH('Blend Sheet'!$R$4,ItemNum,0),MATCH(D$1,Districts,0))*'Blend Sheet'!$R6)+(INDEX(ItemCosts,MATCH('Blend Sheet'!$S$4,ItemNum,0),MATCH(D$1,Districts,0))*'Blend Sheet'!$S6)+(INDEX(ItemCosts,MATCH('Blend Sheet'!$T$4,ItemNum,0),MATCH(D$1,Districts,0))*'Blend Sheet'!$T6)+(INDEX(ItemCosts,MATCH('Blend Sheet'!$U$4,ItemNum,0),MATCH(D$1,Districts,0))*'Blend Sheet'!$U6)+(INDEX(ItemCosts,MATCH('Blend Sheet'!$V$4,ItemNum,0),MATCH(D$1,Districts,0))*'Blend Sheet'!$V6)+(INDEX(ItemCosts,MATCH('Blend Sheet'!$W$4,ItemNum,0),MATCH(D$1,Districts,0))*'Blend Sheet'!$W6)+(INDEX(ItemCosts,MATCH('Blend Sheet'!$X$4,ItemNum,0),MATCH(D$1,Districts,0))*'Blend Sheet'!$X6)+(INDEX(ItemCosts,MATCH('Blend Sheet'!$Y$4,ItemNum,0),MATCH(D$1,Districts,0))*'Blend Sheet'!$Y6)+(INDEX(ItemCosts,MATCH('Blend Sheet'!$Z$4,ItemNum,0),MATCH(D$1,Districts,0))*'Blend Sheet'!$Z6)+(INDEX(ItemCosts,MATCH('Blend Sheet'!$AA$4,ItemNum,0),MATCH(D$1,Districts,0))*'Blend Sheet'!$AA6)+(INDEX(ItemCosts,MATCH('Blend Sheet'!$AB$4,ItemNum,0),MATCH(D$1,Districts,0))*'Blend Sheet'!$AB6)+(INDEX(ItemCosts,MATCH('Blend Sheet'!$AC$4,ItemNum,0),MATCH(D$1,Districts,0))*'Blend Sheet'!$AC6)+(INDEX(ItemCosts,MATCH('Blend Sheet'!$AD$4,ItemNum,0),MATCH(D$1,Districts,0))*'Blend Sheet'!$AD6)+(INDEX(ItemCosts,MATCH('Blend Sheet'!$AE$4,ItemNum,0),MATCH(D$1,Districts,0))*'Blend Sheet'!$AE6)+(INDEX(ItemCosts,MATCH('Blend Sheet'!$AF$4,ItemNum,0),MATCH(D$1,Districts,0))*'Blend Sheet'!$AF6)+(INDEX(ItemCosts,MATCH('Blend Sheet'!$AG$4,ItemNum,0),MATCH(D$1,Districts,0))*'Blend Sheet'!$AG6)+(INDEX(ItemCosts,MATCH('Blend Sheet'!$AH$4,ItemNum,0),MATCH(D$1,Districts,0))*'Blend Sheet'!$AH6)+(INDEX(ItemCosts,MATCH('Blend Sheet'!$AI$4,ItemNum,0),MATCH(D$1,Districts,0))*'Blend Sheet'!$AI6)+(INDEX(ItemCosts,MATCH('Blend Sheet'!$AJ$4,ItemNum,0),MATCH(D$1,Districts,0))*'Blend Sheet'!$AJ6)+(INDEX(ItemCosts,MATCH('Blend Sheet'!$AK$4,ItemNum,0),MATCH(D$1,Districts,0))*'Blend Sheet'!$AK6)+(INDEX(ItemCosts,MATCH('Blend Sheet'!$AL$4,ItemNum,0),MATCH(D$1,Districts,0))*'Blend Sheet'!$AL6)+(INDEX(ItemCosts,MATCH('Blend Sheet'!$AM$4,ItemNum,0),MATCH(D$1,Districts,0))*'Blend Sheet'!$AM6)+(INDEX(ItemCosts,MATCH('Blend Sheet'!$AN$4,ItemNum,0),MATCH(D$1,Districts,0))*'Blend Sheet'!$AN6)+(INDEX(ItemCosts,MATCH('Blend Sheet'!$AO$4,ItemNum,0),MATCH(D$1,Districts,0))*'Blend Sheet'!$AO6)+(INDEX(ItemCosts,MATCH('Blend Sheet'!$AP$4,ItemNum,0),MATCH(D$1,Districts,0))*'Blend Sheet'!$AP6)+(INDEX(ItemCosts,MATCH('Blend Sheet'!$AQ$4,ItemNum,0),MATCH(D$1,Districts,0))*'Blend Sheet'!$AQ6)+(INDEX(ItemCosts,MATCH('Blend Sheet'!$AR$4,ItemNum,0),MATCH(D$1,Districts,0))*'Blend Sheet'!$AR6)+(INDEX(ItemCosts,MATCH('Blend Sheet'!$AS$4,ItemNum,0),MATCH(D$1,Districts,0))*'Blend Sheet'!$AS6)</f>
        <v>#N/A</v>
      </c>
      <c r="E3" s="5" t="e">
        <f>(INDEX(ItemCosts,MATCH('Blend Sheet'!$C$4,ItemNum,0),MATCH(E$1,Districts,0))*'Blend Sheet'!$C6)+(INDEX(ItemCosts,MATCH('Blend Sheet'!$D$4,ItemNum,0),MATCH(E$1,Districts,0))*'Blend Sheet'!$D6)+(INDEX(ItemCosts,MATCH('Blend Sheet'!$E$4,ItemNum,0),MATCH(E$1,Districts,0))*'Blend Sheet'!$E6)+(INDEX(ItemCosts,MATCH('Blend Sheet'!$F$4,ItemNum,0),MATCH(E$1,Districts,0))*'Blend Sheet'!$F6)+(INDEX(ItemCosts,MATCH('Blend Sheet'!$G$4,ItemNum,0),MATCH(E$1,Districts,0))*'Blend Sheet'!$G6)+(INDEX(ItemCosts,MATCH('Blend Sheet'!$H$4,ItemNum,0),MATCH(E$1,Districts,0))*'Blend Sheet'!$H6)+(INDEX(ItemCosts,MATCH('Blend Sheet'!$I$4,ItemNum,0),MATCH(E$1,Districts,0))*'Blend Sheet'!$I6)+(INDEX(ItemCosts,MATCH('Blend Sheet'!$J$4,ItemNum,0),MATCH(E$1,Districts,0))*'Blend Sheet'!$J6)+(INDEX(ItemCosts,MATCH('Blend Sheet'!$K$4,ItemNum,0),MATCH(E$1,Districts,0))*'Blend Sheet'!$K6)+(INDEX(ItemCosts,MATCH('Blend Sheet'!$L$4,ItemNum,0),MATCH(E$1,Districts,0))*'Blend Sheet'!$L6)+(INDEX(ItemCosts,MATCH('Blend Sheet'!$M$4,ItemNum,0),MATCH(E$1,Districts,0))*'Blend Sheet'!$M6)+(INDEX(ItemCosts,MATCH('Blend Sheet'!$N$4,ItemNum,0),MATCH(E$1,Districts,0))*'Blend Sheet'!$N6)+(INDEX(ItemCosts,MATCH('Blend Sheet'!$O$4,ItemNum,0),MATCH(E$1,Districts,0))*'Blend Sheet'!$O6)+(INDEX(ItemCosts,MATCH('Blend Sheet'!$P$4,ItemNum,0),MATCH(E$1,Districts,0))*'Blend Sheet'!$P6)+(INDEX(ItemCosts,MATCH('Blend Sheet'!$Q$4,ItemNum,0),MATCH(E$1,Districts,0))*'Blend Sheet'!$Q6)+(INDEX(ItemCosts,MATCH('Blend Sheet'!$R$4,ItemNum,0),MATCH(E$1,Districts,0))*'Blend Sheet'!$R6)+(INDEX(ItemCosts,MATCH('Blend Sheet'!$S$4,ItemNum,0),MATCH(E$1,Districts,0))*'Blend Sheet'!$S6)+(INDEX(ItemCosts,MATCH('Blend Sheet'!$T$4,ItemNum,0),MATCH(E$1,Districts,0))*'Blend Sheet'!$T6)+(INDEX(ItemCosts,MATCH('Blend Sheet'!$U$4,ItemNum,0),MATCH(E$1,Districts,0))*'Blend Sheet'!$U6)+(INDEX(ItemCosts,MATCH('Blend Sheet'!$V$4,ItemNum,0),MATCH(E$1,Districts,0))*'Blend Sheet'!$V6)+(INDEX(ItemCosts,MATCH('Blend Sheet'!$W$4,ItemNum,0),MATCH(E$1,Districts,0))*'Blend Sheet'!$W6)+(INDEX(ItemCosts,MATCH('Blend Sheet'!$X$4,ItemNum,0),MATCH(E$1,Districts,0))*'Blend Sheet'!$X6)+(INDEX(ItemCosts,MATCH('Blend Sheet'!$Y$4,ItemNum,0),MATCH(E$1,Districts,0))*'Blend Sheet'!$Y6)+(INDEX(ItemCosts,MATCH('Blend Sheet'!$Z$4,ItemNum,0),MATCH(E$1,Districts,0))*'Blend Sheet'!$Z6)+(INDEX(ItemCosts,MATCH('Blend Sheet'!$AA$4,ItemNum,0),MATCH(E$1,Districts,0))*'Blend Sheet'!$AA6)+(INDEX(ItemCosts,MATCH('Blend Sheet'!$AB$4,ItemNum,0),MATCH(E$1,Districts,0))*'Blend Sheet'!$AB6)+(INDEX(ItemCosts,MATCH('Blend Sheet'!$AC$4,ItemNum,0),MATCH(E$1,Districts,0))*'Blend Sheet'!$AC6)+(INDEX(ItemCosts,MATCH('Blend Sheet'!$AD$4,ItemNum,0),MATCH(E$1,Districts,0))*'Blend Sheet'!$AD6)+(INDEX(ItemCosts,MATCH('Blend Sheet'!$AE$4,ItemNum,0),MATCH(E$1,Districts,0))*'Blend Sheet'!$AE6)+(INDEX(ItemCosts,MATCH('Blend Sheet'!$AF$4,ItemNum,0),MATCH(E$1,Districts,0))*'Blend Sheet'!$AF6)+(INDEX(ItemCosts,MATCH('Blend Sheet'!$AG$4,ItemNum,0),MATCH(E$1,Districts,0))*'Blend Sheet'!$AG6)+(INDEX(ItemCosts,MATCH('Blend Sheet'!$AH$4,ItemNum,0),MATCH(E$1,Districts,0))*'Blend Sheet'!$AH6)+(INDEX(ItemCosts,MATCH('Blend Sheet'!$AI$4,ItemNum,0),MATCH(E$1,Districts,0))*'Blend Sheet'!$AI6)+(INDEX(ItemCosts,MATCH('Blend Sheet'!$AJ$4,ItemNum,0),MATCH(E$1,Districts,0))*'Blend Sheet'!$AJ6)+(INDEX(ItemCosts,MATCH('Blend Sheet'!$AK$4,ItemNum,0),MATCH(E$1,Districts,0))*'Blend Sheet'!$AK6)+(INDEX(ItemCosts,MATCH('Blend Sheet'!$AL$4,ItemNum,0),MATCH(E$1,Districts,0))*'Blend Sheet'!$AL6)+(INDEX(ItemCosts,MATCH('Blend Sheet'!$AM$4,ItemNum,0),MATCH(E$1,Districts,0))*'Blend Sheet'!$AM6)+(INDEX(ItemCosts,MATCH('Blend Sheet'!$AN$4,ItemNum,0),MATCH(E$1,Districts,0))*'Blend Sheet'!$AN6)+(INDEX(ItemCosts,MATCH('Blend Sheet'!$AO$4,ItemNum,0),MATCH(E$1,Districts,0))*'Blend Sheet'!$AO6)+(INDEX(ItemCosts,MATCH('Blend Sheet'!$AP$4,ItemNum,0),MATCH(E$1,Districts,0))*'Blend Sheet'!$AP6)+(INDEX(ItemCosts,MATCH('Blend Sheet'!$AQ$4,ItemNum,0),MATCH(E$1,Districts,0))*'Blend Sheet'!$AQ6)+(INDEX(ItemCosts,MATCH('Blend Sheet'!$AR$4,ItemNum,0),MATCH(E$1,Districts,0))*'Blend Sheet'!$AR6)+(INDEX(ItemCosts,MATCH('Blend Sheet'!$AS$4,ItemNum,0),MATCH(E$1,Districts,0))*'Blend Sheet'!$AS6)</f>
        <v>#N/A</v>
      </c>
      <c r="F3" s="5" t="e">
        <f>(INDEX(ItemCosts,MATCH('Blend Sheet'!$C$4,ItemNum,0),MATCH(F$1,Districts,0))*'Blend Sheet'!$C6)+(INDEX(ItemCosts,MATCH('Blend Sheet'!$D$4,ItemNum,0),MATCH(F$1,Districts,0))*'Blend Sheet'!$D6)+(INDEX(ItemCosts,MATCH('Blend Sheet'!$E$4,ItemNum,0),MATCH(F$1,Districts,0))*'Blend Sheet'!$E6)+(INDEX(ItemCosts,MATCH('Blend Sheet'!$F$4,ItemNum,0),MATCH(F$1,Districts,0))*'Blend Sheet'!$F6)+(INDEX(ItemCosts,MATCH('Blend Sheet'!$G$4,ItemNum,0),MATCH(F$1,Districts,0))*'Blend Sheet'!$G6)+(INDEX(ItemCosts,MATCH('Blend Sheet'!$H$4,ItemNum,0),MATCH(F$1,Districts,0))*'Blend Sheet'!$H6)+(INDEX(ItemCosts,MATCH('Blend Sheet'!$I$4,ItemNum,0),MATCH(F$1,Districts,0))*'Blend Sheet'!$I6)+(INDEX(ItemCosts,MATCH('Blend Sheet'!$J$4,ItemNum,0),MATCH(F$1,Districts,0))*'Blend Sheet'!$J6)+(INDEX(ItemCosts,MATCH('Blend Sheet'!$K$4,ItemNum,0),MATCH(F$1,Districts,0))*'Blend Sheet'!$K6)+(INDEX(ItemCosts,MATCH('Blend Sheet'!$L$4,ItemNum,0),MATCH(F$1,Districts,0))*'Blend Sheet'!$L6)+(INDEX(ItemCosts,MATCH('Blend Sheet'!$M$4,ItemNum,0),MATCH(F$1,Districts,0))*'Blend Sheet'!$M6)+(INDEX(ItemCosts,MATCH('Blend Sheet'!$N$4,ItemNum,0),MATCH(F$1,Districts,0))*'Blend Sheet'!$N6)+(INDEX(ItemCosts,MATCH('Blend Sheet'!$O$4,ItemNum,0),MATCH(F$1,Districts,0))*'Blend Sheet'!$O6)+(INDEX(ItemCosts,MATCH('Blend Sheet'!$P$4,ItemNum,0),MATCH(F$1,Districts,0))*'Blend Sheet'!$P6)+(INDEX(ItemCosts,MATCH('Blend Sheet'!$Q$4,ItemNum,0),MATCH(F$1,Districts,0))*'Blend Sheet'!$Q6)+(INDEX(ItemCosts,MATCH('Blend Sheet'!$R$4,ItemNum,0),MATCH(F$1,Districts,0))*'Blend Sheet'!$R6)+(INDEX(ItemCosts,MATCH('Blend Sheet'!$S$4,ItemNum,0),MATCH(F$1,Districts,0))*'Blend Sheet'!$S6)+(INDEX(ItemCosts,MATCH('Blend Sheet'!$T$4,ItemNum,0),MATCH(F$1,Districts,0))*'Blend Sheet'!$T6)+(INDEX(ItemCosts,MATCH('Blend Sheet'!$U$4,ItemNum,0),MATCH(F$1,Districts,0))*'Blend Sheet'!$U6)+(INDEX(ItemCosts,MATCH('Blend Sheet'!$V$4,ItemNum,0),MATCH(F$1,Districts,0))*'Blend Sheet'!$V6)+(INDEX(ItemCosts,MATCH('Blend Sheet'!$W$4,ItemNum,0),MATCH(F$1,Districts,0))*'Blend Sheet'!$W6)+(INDEX(ItemCosts,MATCH('Blend Sheet'!$X$4,ItemNum,0),MATCH(F$1,Districts,0))*'Blend Sheet'!$X6)+(INDEX(ItemCosts,MATCH('Blend Sheet'!$Y$4,ItemNum,0),MATCH(F$1,Districts,0))*'Blend Sheet'!$Y6)+(INDEX(ItemCosts,MATCH('Blend Sheet'!$Z$4,ItemNum,0),MATCH(F$1,Districts,0))*'Blend Sheet'!$Z6)+(INDEX(ItemCosts,MATCH('Blend Sheet'!$AA$4,ItemNum,0),MATCH(F$1,Districts,0))*'Blend Sheet'!$AA6)+(INDEX(ItemCosts,MATCH('Blend Sheet'!$AB$4,ItemNum,0),MATCH(F$1,Districts,0))*'Blend Sheet'!$AB6)+(INDEX(ItemCosts,MATCH('Blend Sheet'!$AC$4,ItemNum,0),MATCH(F$1,Districts,0))*'Blend Sheet'!$AC6)+(INDEX(ItemCosts,MATCH('Blend Sheet'!$AD$4,ItemNum,0),MATCH(F$1,Districts,0))*'Blend Sheet'!$AD6)+(INDEX(ItemCosts,MATCH('Blend Sheet'!$AE$4,ItemNum,0),MATCH(F$1,Districts,0))*'Blend Sheet'!$AE6)+(INDEX(ItemCosts,MATCH('Blend Sheet'!$AF$4,ItemNum,0),MATCH(F$1,Districts,0))*'Blend Sheet'!$AF6)+(INDEX(ItemCosts,MATCH('Blend Sheet'!$AG$4,ItemNum,0),MATCH(F$1,Districts,0))*'Blend Sheet'!$AG6)+(INDEX(ItemCosts,MATCH('Blend Sheet'!$AH$4,ItemNum,0),MATCH(F$1,Districts,0))*'Blend Sheet'!$AH6)+(INDEX(ItemCosts,MATCH('Blend Sheet'!$AI$4,ItemNum,0),MATCH(F$1,Districts,0))*'Blend Sheet'!$AI6)+(INDEX(ItemCosts,MATCH('Blend Sheet'!$AJ$4,ItemNum,0),MATCH(F$1,Districts,0))*'Blend Sheet'!$AJ6)+(INDEX(ItemCosts,MATCH('Blend Sheet'!$AK$4,ItemNum,0),MATCH(F$1,Districts,0))*'Blend Sheet'!$AK6)+(INDEX(ItemCosts,MATCH('Blend Sheet'!$AL$4,ItemNum,0),MATCH(F$1,Districts,0))*'Blend Sheet'!$AL6)+(INDEX(ItemCosts,MATCH('Blend Sheet'!$AM$4,ItemNum,0),MATCH(F$1,Districts,0))*'Blend Sheet'!$AM6)+(INDEX(ItemCosts,MATCH('Blend Sheet'!$AN$4,ItemNum,0),MATCH(F$1,Districts,0))*'Blend Sheet'!$AN6)+(INDEX(ItemCosts,MATCH('Blend Sheet'!$AO$4,ItemNum,0),MATCH(F$1,Districts,0))*'Blend Sheet'!$AO6)+(INDEX(ItemCosts,MATCH('Blend Sheet'!$AP$4,ItemNum,0),MATCH(F$1,Districts,0))*'Blend Sheet'!$AP6)+(INDEX(ItemCosts,MATCH('Blend Sheet'!$AQ$4,ItemNum,0),MATCH(F$1,Districts,0))*'Blend Sheet'!$AQ6)+(INDEX(ItemCosts,MATCH('Blend Sheet'!$AR$4,ItemNum,0),MATCH(F$1,Districts,0))*'Blend Sheet'!$AR6)+(INDEX(ItemCosts,MATCH('Blend Sheet'!$AS$4,ItemNum,0),MATCH(F$1,Districts,0))*'Blend Sheet'!$AS6)</f>
        <v>#N/A</v>
      </c>
      <c r="G3" s="5" t="e">
        <f>(INDEX(ItemCosts,MATCH('Blend Sheet'!$C$4,ItemNum,0),MATCH(G$1,Districts,0))*'Blend Sheet'!$C6)+(INDEX(ItemCosts,MATCH('Blend Sheet'!$D$4,ItemNum,0),MATCH(G$1,Districts,0))*'Blend Sheet'!$D6)+(INDEX(ItemCosts,MATCH('Blend Sheet'!$E$4,ItemNum,0),MATCH(G$1,Districts,0))*'Blend Sheet'!$E6)+(INDEX(ItemCosts,MATCH('Blend Sheet'!$F$4,ItemNum,0),MATCH(G$1,Districts,0))*'Blend Sheet'!$F6)+(INDEX(ItemCosts,MATCH('Blend Sheet'!$G$4,ItemNum,0),MATCH(G$1,Districts,0))*'Blend Sheet'!$G6)+(INDEX(ItemCosts,MATCH('Blend Sheet'!$H$4,ItemNum,0),MATCH(G$1,Districts,0))*'Blend Sheet'!$H6)+(INDEX(ItemCosts,MATCH('Blend Sheet'!$I$4,ItemNum,0),MATCH(G$1,Districts,0))*'Blend Sheet'!$I6)+(INDEX(ItemCosts,MATCH('Blend Sheet'!$J$4,ItemNum,0),MATCH(G$1,Districts,0))*'Blend Sheet'!$J6)+(INDEX(ItemCosts,MATCH('Blend Sheet'!$K$4,ItemNum,0),MATCH(G$1,Districts,0))*'Blend Sheet'!$K6)+(INDEX(ItemCosts,MATCH('Blend Sheet'!$L$4,ItemNum,0),MATCH(G$1,Districts,0))*'Blend Sheet'!$L6)+(INDEX(ItemCosts,MATCH('Blend Sheet'!$M$4,ItemNum,0),MATCH(G$1,Districts,0))*'Blend Sheet'!$M6)+(INDEX(ItemCosts,MATCH('Blend Sheet'!$N$4,ItemNum,0),MATCH(G$1,Districts,0))*'Blend Sheet'!$N6)+(INDEX(ItemCosts,MATCH('Blend Sheet'!$O$4,ItemNum,0),MATCH(G$1,Districts,0))*'Blend Sheet'!$O6)+(INDEX(ItemCosts,MATCH('Blend Sheet'!$P$4,ItemNum,0),MATCH(G$1,Districts,0))*'Blend Sheet'!$P6)+(INDEX(ItemCosts,MATCH('Blend Sheet'!$Q$4,ItemNum,0),MATCH(G$1,Districts,0))*'Blend Sheet'!$Q6)+(INDEX(ItemCosts,MATCH('Blend Sheet'!$R$4,ItemNum,0),MATCH(G$1,Districts,0))*'Blend Sheet'!$R6)+(INDEX(ItemCosts,MATCH('Blend Sheet'!$S$4,ItemNum,0),MATCH(G$1,Districts,0))*'Blend Sheet'!$S6)+(INDEX(ItemCosts,MATCH('Blend Sheet'!$T$4,ItemNum,0),MATCH(G$1,Districts,0))*'Blend Sheet'!$T6)+(INDEX(ItemCosts,MATCH('Blend Sheet'!$U$4,ItemNum,0),MATCH(G$1,Districts,0))*'Blend Sheet'!$U6)+(INDEX(ItemCosts,MATCH('Blend Sheet'!$V$4,ItemNum,0),MATCH(G$1,Districts,0))*'Blend Sheet'!$V6)+(INDEX(ItemCosts,MATCH('Blend Sheet'!$W$4,ItemNum,0),MATCH(G$1,Districts,0))*'Blend Sheet'!$W6)+(INDEX(ItemCosts,MATCH('Blend Sheet'!$X$4,ItemNum,0),MATCH(G$1,Districts,0))*'Blend Sheet'!$X6)+(INDEX(ItemCosts,MATCH('Blend Sheet'!$Y$4,ItemNum,0),MATCH(G$1,Districts,0))*'Blend Sheet'!$Y6)+(INDEX(ItemCosts,MATCH('Blend Sheet'!$Z$4,ItemNum,0),MATCH(G$1,Districts,0))*'Blend Sheet'!$Z6)+(INDEX(ItemCosts,MATCH('Blend Sheet'!$AA$4,ItemNum,0),MATCH(G$1,Districts,0))*'Blend Sheet'!$AA6)+(INDEX(ItemCosts,MATCH('Blend Sheet'!$AB$4,ItemNum,0),MATCH(G$1,Districts,0))*'Blend Sheet'!$AB6)+(INDEX(ItemCosts,MATCH('Blend Sheet'!$AC$4,ItemNum,0),MATCH(G$1,Districts,0))*'Blend Sheet'!$AC6)+(INDEX(ItemCosts,MATCH('Blend Sheet'!$AD$4,ItemNum,0),MATCH(G$1,Districts,0))*'Blend Sheet'!$AD6)+(INDEX(ItemCosts,MATCH('Blend Sheet'!$AE$4,ItemNum,0),MATCH(G$1,Districts,0))*'Blend Sheet'!$AE6)+(INDEX(ItemCosts,MATCH('Blend Sheet'!$AF$4,ItemNum,0),MATCH(G$1,Districts,0))*'Blend Sheet'!$AF6)+(INDEX(ItemCosts,MATCH('Blend Sheet'!$AG$4,ItemNum,0),MATCH(G$1,Districts,0))*'Blend Sheet'!$AG6)+(INDEX(ItemCosts,MATCH('Blend Sheet'!$AH$4,ItemNum,0),MATCH(G$1,Districts,0))*'Blend Sheet'!$AH6)+(INDEX(ItemCosts,MATCH('Blend Sheet'!$AI$4,ItemNum,0),MATCH(G$1,Districts,0))*'Blend Sheet'!$AI6)+(INDEX(ItemCosts,MATCH('Blend Sheet'!$AJ$4,ItemNum,0),MATCH(G$1,Districts,0))*'Blend Sheet'!$AJ6)+(INDEX(ItemCosts,MATCH('Blend Sheet'!$AK$4,ItemNum,0),MATCH(G$1,Districts,0))*'Blend Sheet'!$AK6)+(INDEX(ItemCosts,MATCH('Blend Sheet'!$AL$4,ItemNum,0),MATCH(G$1,Districts,0))*'Blend Sheet'!$AL6)+(INDEX(ItemCosts,MATCH('Blend Sheet'!$AM$4,ItemNum,0),MATCH(G$1,Districts,0))*'Blend Sheet'!$AM6)+(INDEX(ItemCosts,MATCH('Blend Sheet'!$AN$4,ItemNum,0),MATCH(G$1,Districts,0))*'Blend Sheet'!$AN6)+(INDEX(ItemCosts,MATCH('Blend Sheet'!$AO$4,ItemNum,0),MATCH(G$1,Districts,0))*'Blend Sheet'!$AO6)+(INDEX(ItemCosts,MATCH('Blend Sheet'!$AP$4,ItemNum,0),MATCH(G$1,Districts,0))*'Blend Sheet'!$AP6)+(INDEX(ItemCosts,MATCH('Blend Sheet'!$AQ$4,ItemNum,0),MATCH(G$1,Districts,0))*'Blend Sheet'!$AQ6)+(INDEX(ItemCosts,MATCH('Blend Sheet'!$AR$4,ItemNum,0),MATCH(G$1,Districts,0))*'Blend Sheet'!$AR6)+(INDEX(ItemCosts,MATCH('Blend Sheet'!$AS$4,ItemNum,0),MATCH(G$1,Districts,0))*'Blend Sheet'!$AS6)</f>
        <v>#N/A</v>
      </c>
      <c r="H3" s="5" t="e">
        <f>(INDEX(ItemCosts,MATCH('Blend Sheet'!$C$4,ItemNum,0),MATCH(H$1,Districts,0))*'Blend Sheet'!$C6)+(INDEX(ItemCosts,MATCH('Blend Sheet'!$D$4,ItemNum,0),MATCH(H$1,Districts,0))*'Blend Sheet'!$D6)+(INDEX(ItemCosts,MATCH('Blend Sheet'!$E$4,ItemNum,0),MATCH(H$1,Districts,0))*'Blend Sheet'!$E6)+(INDEX(ItemCosts,MATCH('Blend Sheet'!$F$4,ItemNum,0),MATCH(H$1,Districts,0))*'Blend Sheet'!$F6)+(INDEX(ItemCosts,MATCH('Blend Sheet'!$G$4,ItemNum,0),MATCH(H$1,Districts,0))*'Blend Sheet'!$G6)+(INDEX(ItemCosts,MATCH('Blend Sheet'!$H$4,ItemNum,0),MATCH(H$1,Districts,0))*'Blend Sheet'!$H6)+(INDEX(ItemCosts,MATCH('Blend Sheet'!$I$4,ItemNum,0),MATCH(H$1,Districts,0))*'Blend Sheet'!$I6)+(INDEX(ItemCosts,MATCH('Blend Sheet'!$J$4,ItemNum,0),MATCH(H$1,Districts,0))*'Blend Sheet'!$J6)+(INDEX(ItemCosts,MATCH('Blend Sheet'!$K$4,ItemNum,0),MATCH(H$1,Districts,0))*'Blend Sheet'!$K6)+(INDEX(ItemCosts,MATCH('Blend Sheet'!$L$4,ItemNum,0),MATCH(H$1,Districts,0))*'Blend Sheet'!$L6)+(INDEX(ItemCosts,MATCH('Blend Sheet'!$M$4,ItemNum,0),MATCH(H$1,Districts,0))*'Blend Sheet'!$M6)+(INDEX(ItemCosts,MATCH('Blend Sheet'!$N$4,ItemNum,0),MATCH(H$1,Districts,0))*'Blend Sheet'!$N6)+(INDEX(ItemCosts,MATCH('Blend Sheet'!$O$4,ItemNum,0),MATCH(H$1,Districts,0))*'Blend Sheet'!$O6)+(INDEX(ItemCosts,MATCH('Blend Sheet'!$P$4,ItemNum,0),MATCH(H$1,Districts,0))*'Blend Sheet'!$P6)+(INDEX(ItemCosts,MATCH('Blend Sheet'!$Q$4,ItemNum,0),MATCH(H$1,Districts,0))*'Blend Sheet'!$Q6)+(INDEX(ItemCosts,MATCH('Blend Sheet'!$R$4,ItemNum,0),MATCH(H$1,Districts,0))*'Blend Sheet'!$R6)+(INDEX(ItemCosts,MATCH('Blend Sheet'!$S$4,ItemNum,0),MATCH(H$1,Districts,0))*'Blend Sheet'!$S6)+(INDEX(ItemCosts,MATCH('Blend Sheet'!$T$4,ItemNum,0),MATCH(H$1,Districts,0))*'Blend Sheet'!$T6)+(INDEX(ItemCosts,MATCH('Blend Sheet'!$U$4,ItemNum,0),MATCH(H$1,Districts,0))*'Blend Sheet'!$U6)+(INDEX(ItemCosts,MATCH('Blend Sheet'!$V$4,ItemNum,0),MATCH(H$1,Districts,0))*'Blend Sheet'!$V6)+(INDEX(ItemCosts,MATCH('Blend Sheet'!$W$4,ItemNum,0),MATCH(H$1,Districts,0))*'Blend Sheet'!$W6)+(INDEX(ItemCosts,MATCH('Blend Sheet'!$X$4,ItemNum,0),MATCH(H$1,Districts,0))*'Blend Sheet'!$X6)+(INDEX(ItemCosts,MATCH('Blend Sheet'!$Y$4,ItemNum,0),MATCH(H$1,Districts,0))*'Blend Sheet'!$Y6)+(INDEX(ItemCosts,MATCH('Blend Sheet'!$Z$4,ItemNum,0),MATCH(H$1,Districts,0))*'Blend Sheet'!$Z6)+(INDEX(ItemCosts,MATCH('Blend Sheet'!$AA$4,ItemNum,0),MATCH(H$1,Districts,0))*'Blend Sheet'!$AA6)+(INDEX(ItemCosts,MATCH('Blend Sheet'!$AB$4,ItemNum,0),MATCH(H$1,Districts,0))*'Blend Sheet'!$AB6)+(INDEX(ItemCosts,MATCH('Blend Sheet'!$AC$4,ItemNum,0),MATCH(H$1,Districts,0))*'Blend Sheet'!$AC6)+(INDEX(ItemCosts,MATCH('Blend Sheet'!$AD$4,ItemNum,0),MATCH(H$1,Districts,0))*'Blend Sheet'!$AD6)+(INDEX(ItemCosts,MATCH('Blend Sheet'!$AE$4,ItemNum,0),MATCH(H$1,Districts,0))*'Blend Sheet'!$AE6)+(INDEX(ItemCosts,MATCH('Blend Sheet'!$AF$4,ItemNum,0),MATCH(H$1,Districts,0))*'Blend Sheet'!$AF6)+(INDEX(ItemCosts,MATCH('Blend Sheet'!$AG$4,ItemNum,0),MATCH(H$1,Districts,0))*'Blend Sheet'!$AG6)+(INDEX(ItemCosts,MATCH('Blend Sheet'!$AH$4,ItemNum,0),MATCH(H$1,Districts,0))*'Blend Sheet'!$AH6)+(INDEX(ItemCosts,MATCH('Blend Sheet'!$AI$4,ItemNum,0),MATCH(H$1,Districts,0))*'Blend Sheet'!$AI6)+(INDEX(ItemCosts,MATCH('Blend Sheet'!$AJ$4,ItemNum,0),MATCH(H$1,Districts,0))*'Blend Sheet'!$AJ6)+(INDEX(ItemCosts,MATCH('Blend Sheet'!$AK$4,ItemNum,0),MATCH(H$1,Districts,0))*'Blend Sheet'!$AK6)+(INDEX(ItemCosts,MATCH('Blend Sheet'!$AL$4,ItemNum,0),MATCH(H$1,Districts,0))*'Blend Sheet'!$AL6)+(INDEX(ItemCosts,MATCH('Blend Sheet'!$AM$4,ItemNum,0),MATCH(H$1,Districts,0))*'Blend Sheet'!$AM6)+(INDEX(ItemCosts,MATCH('Blend Sheet'!$AN$4,ItemNum,0),MATCH(H$1,Districts,0))*'Blend Sheet'!$AN6)+(INDEX(ItemCosts,MATCH('Blend Sheet'!$AO$4,ItemNum,0),MATCH(H$1,Districts,0))*'Blend Sheet'!$AO6)+(INDEX(ItemCosts,MATCH('Blend Sheet'!$AP$4,ItemNum,0),MATCH(H$1,Districts,0))*'Blend Sheet'!$AP6)+(INDEX(ItemCosts,MATCH('Blend Sheet'!$AQ$4,ItemNum,0),MATCH(H$1,Districts,0))*'Blend Sheet'!$AQ6)+(INDEX(ItemCosts,MATCH('Blend Sheet'!$AR$4,ItemNum,0),MATCH(H$1,Districts,0))*'Blend Sheet'!$AR6)+(INDEX(ItemCosts,MATCH('Blend Sheet'!$AS$4,ItemNum,0),MATCH(H$1,Districts,0))*'Blend Sheet'!$AS6)</f>
        <v>#N/A</v>
      </c>
      <c r="I3" s="5" t="e">
        <f>(INDEX(ItemCosts,MATCH('Blend Sheet'!$C$4,ItemNum,0),MATCH(I$1,Districts,0))*'Blend Sheet'!$C6)+(INDEX(ItemCosts,MATCH('Blend Sheet'!$D$4,ItemNum,0),MATCH(I$1,Districts,0))*'Blend Sheet'!$D6)+(INDEX(ItemCosts,MATCH('Blend Sheet'!$E$4,ItemNum,0),MATCH(I$1,Districts,0))*'Blend Sheet'!$E6)+(INDEX(ItemCosts,MATCH('Blend Sheet'!$F$4,ItemNum,0),MATCH(I$1,Districts,0))*'Blend Sheet'!$F6)+(INDEX(ItemCosts,MATCH('Blend Sheet'!$G$4,ItemNum,0),MATCH(I$1,Districts,0))*'Blend Sheet'!$G6)+(INDEX(ItemCosts,MATCH('Blend Sheet'!$H$4,ItemNum,0),MATCH(I$1,Districts,0))*'Blend Sheet'!$H6)+(INDEX(ItemCosts,MATCH('Blend Sheet'!$I$4,ItemNum,0),MATCH(I$1,Districts,0))*'Blend Sheet'!$I6)+(INDEX(ItemCosts,MATCH('Blend Sheet'!$J$4,ItemNum,0),MATCH(I$1,Districts,0))*'Blend Sheet'!$J6)+(INDEX(ItemCosts,MATCH('Blend Sheet'!$K$4,ItemNum,0),MATCH(I$1,Districts,0))*'Blend Sheet'!$K6)+(INDEX(ItemCosts,MATCH('Blend Sheet'!$L$4,ItemNum,0),MATCH(I$1,Districts,0))*'Blend Sheet'!$L6)+(INDEX(ItemCosts,MATCH('Blend Sheet'!$M$4,ItemNum,0),MATCH(I$1,Districts,0))*'Blend Sheet'!$M6)+(INDEX(ItemCosts,MATCH('Blend Sheet'!$N$4,ItemNum,0),MATCH(I$1,Districts,0))*'Blend Sheet'!$N6)+(INDEX(ItemCosts,MATCH('Blend Sheet'!$O$4,ItemNum,0),MATCH(I$1,Districts,0))*'Blend Sheet'!$O6)+(INDEX(ItemCosts,MATCH('Blend Sheet'!$P$4,ItemNum,0),MATCH(I$1,Districts,0))*'Blend Sheet'!$P6)+(INDEX(ItemCosts,MATCH('Blend Sheet'!$Q$4,ItemNum,0),MATCH(I$1,Districts,0))*'Blend Sheet'!$Q6)+(INDEX(ItemCosts,MATCH('Blend Sheet'!$R$4,ItemNum,0),MATCH(I$1,Districts,0))*'Blend Sheet'!$R6)+(INDEX(ItemCosts,MATCH('Blend Sheet'!$S$4,ItemNum,0),MATCH(I$1,Districts,0))*'Blend Sheet'!$S6)+(INDEX(ItemCosts,MATCH('Blend Sheet'!$T$4,ItemNum,0),MATCH(I$1,Districts,0))*'Blend Sheet'!$T6)+(INDEX(ItemCosts,MATCH('Blend Sheet'!$U$4,ItemNum,0),MATCH(I$1,Districts,0))*'Blend Sheet'!$U6)+(INDEX(ItemCosts,MATCH('Blend Sheet'!$V$4,ItemNum,0),MATCH(I$1,Districts,0))*'Blend Sheet'!$V6)+(INDEX(ItemCosts,MATCH('Blend Sheet'!$W$4,ItemNum,0),MATCH(I$1,Districts,0))*'Blend Sheet'!$W6)+(INDEX(ItemCosts,MATCH('Blend Sheet'!$X$4,ItemNum,0),MATCH(I$1,Districts,0))*'Blend Sheet'!$X6)+(INDEX(ItemCosts,MATCH('Blend Sheet'!$Y$4,ItemNum,0),MATCH(I$1,Districts,0))*'Blend Sheet'!$Y6)+(INDEX(ItemCosts,MATCH('Blend Sheet'!$Z$4,ItemNum,0),MATCH(I$1,Districts,0))*'Blend Sheet'!$Z6)+(INDEX(ItemCosts,MATCH('Blend Sheet'!$AA$4,ItemNum,0),MATCH(I$1,Districts,0))*'Blend Sheet'!$AA6)+(INDEX(ItemCosts,MATCH('Blend Sheet'!$AB$4,ItemNum,0),MATCH(I$1,Districts,0))*'Blend Sheet'!$AB6)+(INDEX(ItemCosts,MATCH('Blend Sheet'!$AC$4,ItemNum,0),MATCH(I$1,Districts,0))*'Blend Sheet'!$AC6)+(INDEX(ItemCosts,MATCH('Blend Sheet'!$AD$4,ItemNum,0),MATCH(I$1,Districts,0))*'Blend Sheet'!$AD6)+(INDEX(ItemCosts,MATCH('Blend Sheet'!$AE$4,ItemNum,0),MATCH(I$1,Districts,0))*'Blend Sheet'!$AE6)+(INDEX(ItemCosts,MATCH('Blend Sheet'!$AF$4,ItemNum,0),MATCH(I$1,Districts,0))*'Blend Sheet'!$AF6)+(INDEX(ItemCosts,MATCH('Blend Sheet'!$AG$4,ItemNum,0),MATCH(I$1,Districts,0))*'Blend Sheet'!$AG6)+(INDEX(ItemCosts,MATCH('Blend Sheet'!$AH$4,ItemNum,0),MATCH(I$1,Districts,0))*'Blend Sheet'!$AH6)+(INDEX(ItemCosts,MATCH('Blend Sheet'!$AI$4,ItemNum,0),MATCH(I$1,Districts,0))*'Blend Sheet'!$AI6)+(INDEX(ItemCosts,MATCH('Blend Sheet'!$AJ$4,ItemNum,0),MATCH(I$1,Districts,0))*'Blend Sheet'!$AJ6)+(INDEX(ItemCosts,MATCH('Blend Sheet'!$AK$4,ItemNum,0),MATCH(I$1,Districts,0))*'Blend Sheet'!$AK6)+(INDEX(ItemCosts,MATCH('Blend Sheet'!$AL$4,ItemNum,0),MATCH(I$1,Districts,0))*'Blend Sheet'!$AL6)+(INDEX(ItemCosts,MATCH('Blend Sheet'!$AM$4,ItemNum,0),MATCH(I$1,Districts,0))*'Blend Sheet'!$AM6)+(INDEX(ItemCosts,MATCH('Blend Sheet'!$AN$4,ItemNum,0),MATCH(I$1,Districts,0))*'Blend Sheet'!$AN6)+(INDEX(ItemCosts,MATCH('Blend Sheet'!$AO$4,ItemNum,0),MATCH(I$1,Districts,0))*'Blend Sheet'!$AO6)+(INDEX(ItemCosts,MATCH('Blend Sheet'!$AP$4,ItemNum,0),MATCH(I$1,Districts,0))*'Blend Sheet'!$AP6)+(INDEX(ItemCosts,MATCH('Blend Sheet'!$AQ$4,ItemNum,0),MATCH(I$1,Districts,0))*'Blend Sheet'!$AQ6)+(INDEX(ItemCosts,MATCH('Blend Sheet'!$AR$4,ItemNum,0),MATCH(I$1,Districts,0))*'Blend Sheet'!$AR6)+(INDEX(ItemCosts,MATCH('Blend Sheet'!$AS$4,ItemNum,0),MATCH(I$1,Districts,0))*'Blend Sheet'!$AS6)</f>
        <v>#N/A</v>
      </c>
      <c r="J3" s="5" t="e">
        <f>(INDEX(ItemCosts,MATCH('Blend Sheet'!$C$4,ItemNum,0),MATCH(J$1,Districts,0))*'Blend Sheet'!$C6)+(INDEX(ItemCosts,MATCH('Blend Sheet'!$D$4,ItemNum,0),MATCH(J$1,Districts,0))*'Blend Sheet'!$D6)+(INDEX(ItemCosts,MATCH('Blend Sheet'!$E$4,ItemNum,0),MATCH(J$1,Districts,0))*'Blend Sheet'!$E6)+(INDEX(ItemCosts,MATCH('Blend Sheet'!$F$4,ItemNum,0),MATCH(J$1,Districts,0))*'Blend Sheet'!$F6)+(INDEX(ItemCosts,MATCH('Blend Sheet'!$G$4,ItemNum,0),MATCH(J$1,Districts,0))*'Blend Sheet'!$G6)+(INDEX(ItemCosts,MATCH('Blend Sheet'!$H$4,ItemNum,0),MATCH(J$1,Districts,0))*'Blend Sheet'!$H6)+(INDEX(ItemCosts,MATCH('Blend Sheet'!$I$4,ItemNum,0),MATCH(J$1,Districts,0))*'Blend Sheet'!$I6)+(INDEX(ItemCosts,MATCH('Blend Sheet'!$J$4,ItemNum,0),MATCH(J$1,Districts,0))*'Blend Sheet'!$J6)+(INDEX(ItemCosts,MATCH('Blend Sheet'!$K$4,ItemNum,0),MATCH(J$1,Districts,0))*'Blend Sheet'!$K6)+(INDEX(ItemCosts,MATCH('Blend Sheet'!$L$4,ItemNum,0),MATCH(J$1,Districts,0))*'Blend Sheet'!$L6)+(INDEX(ItemCosts,MATCH('Blend Sheet'!$M$4,ItemNum,0),MATCH(J$1,Districts,0))*'Blend Sheet'!$M6)+(INDEX(ItemCosts,MATCH('Blend Sheet'!$N$4,ItemNum,0),MATCH(J$1,Districts,0))*'Blend Sheet'!$N6)+(INDEX(ItemCosts,MATCH('Blend Sheet'!$O$4,ItemNum,0),MATCH(J$1,Districts,0))*'Blend Sheet'!$O6)+(INDEX(ItemCosts,MATCH('Blend Sheet'!$P$4,ItemNum,0),MATCH(J$1,Districts,0))*'Blend Sheet'!$P6)+(INDEX(ItemCosts,MATCH('Blend Sheet'!$Q$4,ItemNum,0),MATCH(J$1,Districts,0))*'Blend Sheet'!$Q6)+(INDEX(ItemCosts,MATCH('Blend Sheet'!$R$4,ItemNum,0),MATCH(J$1,Districts,0))*'Blend Sheet'!$R6)+(INDEX(ItemCosts,MATCH('Blend Sheet'!$S$4,ItemNum,0),MATCH(J$1,Districts,0))*'Blend Sheet'!$S6)+(INDEX(ItemCosts,MATCH('Blend Sheet'!$T$4,ItemNum,0),MATCH(J$1,Districts,0))*'Blend Sheet'!$T6)+(INDEX(ItemCosts,MATCH('Blend Sheet'!$U$4,ItemNum,0),MATCH(J$1,Districts,0))*'Blend Sheet'!$U6)+(INDEX(ItemCosts,MATCH('Blend Sheet'!$V$4,ItemNum,0),MATCH(J$1,Districts,0))*'Blend Sheet'!$V6)+(INDEX(ItemCosts,MATCH('Blend Sheet'!$W$4,ItemNum,0),MATCH(J$1,Districts,0))*'Blend Sheet'!$W6)+(INDEX(ItemCosts,MATCH('Blend Sheet'!$X$4,ItemNum,0),MATCH(J$1,Districts,0))*'Blend Sheet'!$X6)+(INDEX(ItemCosts,MATCH('Blend Sheet'!$Y$4,ItemNum,0),MATCH(J$1,Districts,0))*'Blend Sheet'!$Y6)+(INDEX(ItemCosts,MATCH('Blend Sheet'!$Z$4,ItemNum,0),MATCH(J$1,Districts,0))*'Blend Sheet'!$Z6)+(INDEX(ItemCosts,MATCH('Blend Sheet'!$AA$4,ItemNum,0),MATCH(J$1,Districts,0))*'Blend Sheet'!$AA6)+(INDEX(ItemCosts,MATCH('Blend Sheet'!$AB$4,ItemNum,0),MATCH(J$1,Districts,0))*'Blend Sheet'!$AB6)+(INDEX(ItemCosts,MATCH('Blend Sheet'!$AC$4,ItemNum,0),MATCH(J$1,Districts,0))*'Blend Sheet'!$AC6)+(INDEX(ItemCosts,MATCH('Blend Sheet'!$AD$4,ItemNum,0),MATCH(J$1,Districts,0))*'Blend Sheet'!$AD6)+(INDEX(ItemCosts,MATCH('Blend Sheet'!$AE$4,ItemNum,0),MATCH(J$1,Districts,0))*'Blend Sheet'!$AE6)+(INDEX(ItemCosts,MATCH('Blend Sheet'!$AF$4,ItemNum,0),MATCH(J$1,Districts,0))*'Blend Sheet'!$AF6)+(INDEX(ItemCosts,MATCH('Blend Sheet'!$AG$4,ItemNum,0),MATCH(J$1,Districts,0))*'Blend Sheet'!$AG6)+(INDEX(ItemCosts,MATCH('Blend Sheet'!$AH$4,ItemNum,0),MATCH(J$1,Districts,0))*'Blend Sheet'!$AH6)+(INDEX(ItemCosts,MATCH('Blend Sheet'!$AI$4,ItemNum,0),MATCH(J$1,Districts,0))*'Blend Sheet'!$AI6)+(INDEX(ItemCosts,MATCH('Blend Sheet'!$AJ$4,ItemNum,0),MATCH(J$1,Districts,0))*'Blend Sheet'!$AJ6)+(INDEX(ItemCosts,MATCH('Blend Sheet'!$AK$4,ItemNum,0),MATCH(J$1,Districts,0))*'Blend Sheet'!$AK6)+(INDEX(ItemCosts,MATCH('Blend Sheet'!$AL$4,ItemNum,0),MATCH(J$1,Districts,0))*'Blend Sheet'!$AL6)+(INDEX(ItemCosts,MATCH('Blend Sheet'!$AM$4,ItemNum,0),MATCH(J$1,Districts,0))*'Blend Sheet'!$AM6)+(INDEX(ItemCosts,MATCH('Blend Sheet'!$AN$4,ItemNum,0),MATCH(J$1,Districts,0))*'Blend Sheet'!$AN6)+(INDEX(ItemCosts,MATCH('Blend Sheet'!$AO$4,ItemNum,0),MATCH(J$1,Districts,0))*'Blend Sheet'!$AO6)+(INDEX(ItemCosts,MATCH('Blend Sheet'!$AP$4,ItemNum,0),MATCH(J$1,Districts,0))*'Blend Sheet'!$AP6)+(INDEX(ItemCosts,MATCH('Blend Sheet'!$AQ$4,ItemNum,0),MATCH(J$1,Districts,0))*'Blend Sheet'!$AQ6)+(INDEX(ItemCosts,MATCH('Blend Sheet'!$AR$4,ItemNum,0),MATCH(J$1,Districts,0))*'Blend Sheet'!$AR6)+(INDEX(ItemCosts,MATCH('Blend Sheet'!$AS$4,ItemNum,0),MATCH(J$1,Districts,0))*'Blend Sheet'!$AS6)</f>
        <v>#N/A</v>
      </c>
      <c r="K3" s="5" t="e">
        <f>(INDEX(ItemCosts,MATCH('Blend Sheet'!$C$4,ItemNum,0),MATCH(K$1,Districts,0))*'Blend Sheet'!$C6)+(INDEX(ItemCosts,MATCH('Blend Sheet'!$D$4,ItemNum,0),MATCH(K$1,Districts,0))*'Blend Sheet'!$D6)+(INDEX(ItemCosts,MATCH('Blend Sheet'!$E$4,ItemNum,0),MATCH(K$1,Districts,0))*'Blend Sheet'!$E6)+(INDEX(ItemCosts,MATCH('Blend Sheet'!$F$4,ItemNum,0),MATCH(K$1,Districts,0))*'Blend Sheet'!$F6)+(INDEX(ItemCosts,MATCH('Blend Sheet'!$G$4,ItemNum,0),MATCH(K$1,Districts,0))*'Blend Sheet'!$G6)+(INDEX(ItemCosts,MATCH('Blend Sheet'!$H$4,ItemNum,0),MATCH(K$1,Districts,0))*'Blend Sheet'!$H6)+(INDEX(ItemCosts,MATCH('Blend Sheet'!$I$4,ItemNum,0),MATCH(K$1,Districts,0))*'Blend Sheet'!$I6)+(INDEX(ItemCosts,MATCH('Blend Sheet'!$J$4,ItemNum,0),MATCH(K$1,Districts,0))*'Blend Sheet'!$J6)+(INDEX(ItemCosts,MATCH('Blend Sheet'!$K$4,ItemNum,0),MATCH(K$1,Districts,0))*'Blend Sheet'!$K6)+(INDEX(ItemCosts,MATCH('Blend Sheet'!$L$4,ItemNum,0),MATCH(K$1,Districts,0))*'Blend Sheet'!$L6)+(INDEX(ItemCosts,MATCH('Blend Sheet'!$M$4,ItemNum,0),MATCH(K$1,Districts,0))*'Blend Sheet'!$M6)+(INDEX(ItemCosts,MATCH('Blend Sheet'!$N$4,ItemNum,0),MATCH(K$1,Districts,0))*'Blend Sheet'!$N6)+(INDEX(ItemCosts,MATCH('Blend Sheet'!$O$4,ItemNum,0),MATCH(K$1,Districts,0))*'Blend Sheet'!$O6)+(INDEX(ItemCosts,MATCH('Blend Sheet'!$P$4,ItemNum,0),MATCH(K$1,Districts,0))*'Blend Sheet'!$P6)+(INDEX(ItemCosts,MATCH('Blend Sheet'!$Q$4,ItemNum,0),MATCH(K$1,Districts,0))*'Blend Sheet'!$Q6)+(INDEX(ItemCosts,MATCH('Blend Sheet'!$R$4,ItemNum,0),MATCH(K$1,Districts,0))*'Blend Sheet'!$R6)+(INDEX(ItemCosts,MATCH('Blend Sheet'!$S$4,ItemNum,0),MATCH(K$1,Districts,0))*'Blend Sheet'!$S6)+(INDEX(ItemCosts,MATCH('Blend Sheet'!$T$4,ItemNum,0),MATCH(K$1,Districts,0))*'Blend Sheet'!$T6)+(INDEX(ItemCosts,MATCH('Blend Sheet'!$U$4,ItemNum,0),MATCH(K$1,Districts,0))*'Blend Sheet'!$U6)+(INDEX(ItemCosts,MATCH('Blend Sheet'!$V$4,ItemNum,0),MATCH(K$1,Districts,0))*'Blend Sheet'!$V6)+(INDEX(ItemCosts,MATCH('Blend Sheet'!$W$4,ItemNum,0),MATCH(K$1,Districts,0))*'Blend Sheet'!$W6)+(INDEX(ItemCosts,MATCH('Blend Sheet'!$X$4,ItemNum,0),MATCH(K$1,Districts,0))*'Blend Sheet'!$X6)+(INDEX(ItemCosts,MATCH('Blend Sheet'!$Y$4,ItemNum,0),MATCH(K$1,Districts,0))*'Blend Sheet'!$Y6)+(INDEX(ItemCosts,MATCH('Blend Sheet'!$Z$4,ItemNum,0),MATCH(K$1,Districts,0))*'Blend Sheet'!$Z6)+(INDEX(ItemCosts,MATCH('Blend Sheet'!$AA$4,ItemNum,0),MATCH(K$1,Districts,0))*'Blend Sheet'!$AA6)+(INDEX(ItemCosts,MATCH('Blend Sheet'!$AB$4,ItemNum,0),MATCH(K$1,Districts,0))*'Blend Sheet'!$AB6)+(INDEX(ItemCosts,MATCH('Blend Sheet'!$AC$4,ItemNum,0),MATCH(K$1,Districts,0))*'Blend Sheet'!$AC6)+(INDEX(ItemCosts,MATCH('Blend Sheet'!$AD$4,ItemNum,0),MATCH(K$1,Districts,0))*'Blend Sheet'!$AD6)+(INDEX(ItemCosts,MATCH('Blend Sheet'!$AE$4,ItemNum,0),MATCH(K$1,Districts,0))*'Blend Sheet'!$AE6)+(INDEX(ItemCosts,MATCH('Blend Sheet'!$AF$4,ItemNum,0),MATCH(K$1,Districts,0))*'Blend Sheet'!$AF6)+(INDEX(ItemCosts,MATCH('Blend Sheet'!$AG$4,ItemNum,0),MATCH(K$1,Districts,0))*'Blend Sheet'!$AG6)+(INDEX(ItemCosts,MATCH('Blend Sheet'!$AH$4,ItemNum,0),MATCH(K$1,Districts,0))*'Blend Sheet'!$AH6)+(INDEX(ItemCosts,MATCH('Blend Sheet'!$AI$4,ItemNum,0),MATCH(K$1,Districts,0))*'Blend Sheet'!$AI6)+(INDEX(ItemCosts,MATCH('Blend Sheet'!$AJ$4,ItemNum,0),MATCH(K$1,Districts,0))*'Blend Sheet'!$AJ6)+(INDEX(ItemCosts,MATCH('Blend Sheet'!$AK$4,ItemNum,0),MATCH(K$1,Districts,0))*'Blend Sheet'!$AK6)+(INDEX(ItemCosts,MATCH('Blend Sheet'!$AL$4,ItemNum,0),MATCH(K$1,Districts,0))*'Blend Sheet'!$AL6)+(INDEX(ItemCosts,MATCH('Blend Sheet'!$AM$4,ItemNum,0),MATCH(K$1,Districts,0))*'Blend Sheet'!$AM6)+(INDEX(ItemCosts,MATCH('Blend Sheet'!$AN$4,ItemNum,0),MATCH(K$1,Districts,0))*'Blend Sheet'!$AN6)+(INDEX(ItemCosts,MATCH('Blend Sheet'!$AO$4,ItemNum,0),MATCH(K$1,Districts,0))*'Blend Sheet'!$AO6)+(INDEX(ItemCosts,MATCH('Blend Sheet'!$AP$4,ItemNum,0),MATCH(K$1,Districts,0))*'Blend Sheet'!$AP6)+(INDEX(ItemCosts,MATCH('Blend Sheet'!$AQ$4,ItemNum,0),MATCH(K$1,Districts,0))*'Blend Sheet'!$AQ6)+(INDEX(ItemCosts,MATCH('Blend Sheet'!$AR$4,ItemNum,0),MATCH(K$1,Districts,0))*'Blend Sheet'!$AR6)+(INDEX(ItemCosts,MATCH('Blend Sheet'!$AS$4,ItemNum,0),MATCH(K$1,Districts,0))*'Blend Sheet'!$AS6)</f>
        <v>#N/A</v>
      </c>
      <c r="L3" s="5" t="e">
        <f>(INDEX(ItemCosts,MATCH('Blend Sheet'!$C$4,ItemNum,0),MATCH(L$1,Districts,0))*'Blend Sheet'!$C6)+(INDEX(ItemCosts,MATCH('Blend Sheet'!$D$4,ItemNum,0),MATCH(L$1,Districts,0))*'Blend Sheet'!$D6)+(INDEX(ItemCosts,MATCH('Blend Sheet'!$E$4,ItemNum,0),MATCH(L$1,Districts,0))*'Blend Sheet'!$E6)+(INDEX(ItemCosts,MATCH('Blend Sheet'!$F$4,ItemNum,0),MATCH(L$1,Districts,0))*'Blend Sheet'!$F6)+(INDEX(ItemCosts,MATCH('Blend Sheet'!$G$4,ItemNum,0),MATCH(L$1,Districts,0))*'Blend Sheet'!$G6)+(INDEX(ItemCosts,MATCH('Blend Sheet'!$H$4,ItemNum,0),MATCH(L$1,Districts,0))*'Blend Sheet'!$H6)+(INDEX(ItemCosts,MATCH('Blend Sheet'!$I$4,ItemNum,0),MATCH(L$1,Districts,0))*'Blend Sheet'!$I6)+(INDEX(ItemCosts,MATCH('Blend Sheet'!$J$4,ItemNum,0),MATCH(L$1,Districts,0))*'Blend Sheet'!$J6)+(INDEX(ItemCosts,MATCH('Blend Sheet'!$K$4,ItemNum,0),MATCH(L$1,Districts,0))*'Blend Sheet'!$K6)+(INDEX(ItemCosts,MATCH('Blend Sheet'!$L$4,ItemNum,0),MATCH(L$1,Districts,0))*'Blend Sheet'!$L6)+(INDEX(ItemCosts,MATCH('Blend Sheet'!$M$4,ItemNum,0),MATCH(L$1,Districts,0))*'Blend Sheet'!$M6)+(INDEX(ItemCosts,MATCH('Blend Sheet'!$N$4,ItemNum,0),MATCH(L$1,Districts,0))*'Blend Sheet'!$N6)+(INDEX(ItemCosts,MATCH('Blend Sheet'!$O$4,ItemNum,0),MATCH(L$1,Districts,0))*'Blend Sheet'!$O6)+(INDEX(ItemCosts,MATCH('Blend Sheet'!$P$4,ItemNum,0),MATCH(L$1,Districts,0))*'Blend Sheet'!$P6)+(INDEX(ItemCosts,MATCH('Blend Sheet'!$Q$4,ItemNum,0),MATCH(L$1,Districts,0))*'Blend Sheet'!$Q6)+(INDEX(ItemCosts,MATCH('Blend Sheet'!$R$4,ItemNum,0),MATCH(L$1,Districts,0))*'Blend Sheet'!$R6)+(INDEX(ItemCosts,MATCH('Blend Sheet'!$S$4,ItemNum,0),MATCH(L$1,Districts,0))*'Blend Sheet'!$S6)+(INDEX(ItemCosts,MATCH('Blend Sheet'!$T$4,ItemNum,0),MATCH(L$1,Districts,0))*'Blend Sheet'!$T6)+(INDEX(ItemCosts,MATCH('Blend Sheet'!$U$4,ItemNum,0),MATCH(L$1,Districts,0))*'Blend Sheet'!$U6)+(INDEX(ItemCosts,MATCH('Blend Sheet'!$V$4,ItemNum,0),MATCH(L$1,Districts,0))*'Blend Sheet'!$V6)+(INDEX(ItemCosts,MATCH('Blend Sheet'!$W$4,ItemNum,0),MATCH(L$1,Districts,0))*'Blend Sheet'!$W6)+(INDEX(ItemCosts,MATCH('Blend Sheet'!$X$4,ItemNum,0),MATCH(L$1,Districts,0))*'Blend Sheet'!$X6)+(INDEX(ItemCosts,MATCH('Blend Sheet'!$Y$4,ItemNum,0),MATCH(L$1,Districts,0))*'Blend Sheet'!$Y6)+(INDEX(ItemCosts,MATCH('Blend Sheet'!$Z$4,ItemNum,0),MATCH(L$1,Districts,0))*'Blend Sheet'!$Z6)+(INDEX(ItemCosts,MATCH('Blend Sheet'!$AA$4,ItemNum,0),MATCH(L$1,Districts,0))*'Blend Sheet'!$AA6)+(INDEX(ItemCosts,MATCH('Blend Sheet'!$AB$4,ItemNum,0),MATCH(L$1,Districts,0))*'Blend Sheet'!$AB6)+(INDEX(ItemCosts,MATCH('Blend Sheet'!$AC$4,ItemNum,0),MATCH(L$1,Districts,0))*'Blend Sheet'!$AC6)+(INDEX(ItemCosts,MATCH('Blend Sheet'!$AD$4,ItemNum,0),MATCH(L$1,Districts,0))*'Blend Sheet'!$AD6)+(INDEX(ItemCosts,MATCH('Blend Sheet'!$AE$4,ItemNum,0),MATCH(L$1,Districts,0))*'Blend Sheet'!$AE6)+(INDEX(ItemCosts,MATCH('Blend Sheet'!$AF$4,ItemNum,0),MATCH(L$1,Districts,0))*'Blend Sheet'!$AF6)+(INDEX(ItemCosts,MATCH('Blend Sheet'!$AG$4,ItemNum,0),MATCH(L$1,Districts,0))*'Blend Sheet'!$AG6)+(INDEX(ItemCosts,MATCH('Blend Sheet'!$AH$4,ItemNum,0),MATCH(L$1,Districts,0))*'Blend Sheet'!$AH6)+(INDEX(ItemCosts,MATCH('Blend Sheet'!$AI$4,ItemNum,0),MATCH(L$1,Districts,0))*'Blend Sheet'!$AI6)+(INDEX(ItemCosts,MATCH('Blend Sheet'!$AJ$4,ItemNum,0),MATCH(L$1,Districts,0))*'Blend Sheet'!$AJ6)+(INDEX(ItemCosts,MATCH('Blend Sheet'!$AK$4,ItemNum,0),MATCH(L$1,Districts,0))*'Blend Sheet'!$AK6)+(INDEX(ItemCosts,MATCH('Blend Sheet'!$AL$4,ItemNum,0),MATCH(L$1,Districts,0))*'Blend Sheet'!$AL6)+(INDEX(ItemCosts,MATCH('Blend Sheet'!$AM$4,ItemNum,0),MATCH(L$1,Districts,0))*'Blend Sheet'!$AM6)+(INDEX(ItemCosts,MATCH('Blend Sheet'!$AN$4,ItemNum,0),MATCH(L$1,Districts,0))*'Blend Sheet'!$AN6)+(INDEX(ItemCosts,MATCH('Blend Sheet'!$AO$4,ItemNum,0),MATCH(L$1,Districts,0))*'Blend Sheet'!$AO6)+(INDEX(ItemCosts,MATCH('Blend Sheet'!$AP$4,ItemNum,0),MATCH(L$1,Districts,0))*'Blend Sheet'!$AP6)+(INDEX(ItemCosts,MATCH('Blend Sheet'!$AQ$4,ItemNum,0),MATCH(L$1,Districts,0))*'Blend Sheet'!$AQ6)+(INDEX(ItemCosts,MATCH('Blend Sheet'!$AR$4,ItemNum,0),MATCH(L$1,Districts,0))*'Blend Sheet'!$AR6)+(INDEX(ItemCosts,MATCH('Blend Sheet'!$AS$4,ItemNum,0),MATCH(L$1,Districts,0))*'Blend Sheet'!$AS6)</f>
        <v>#N/A</v>
      </c>
      <c r="M3" s="191"/>
      <c r="N3" s="34" t="e">
        <f>D3/'Blend Sheet'!$BA6</f>
        <v>#N/A</v>
      </c>
      <c r="O3" s="34" t="e">
        <f>E3/'Blend Sheet'!$BA6</f>
        <v>#N/A</v>
      </c>
      <c r="P3" s="34" t="e">
        <f>G3/'Blend Sheet'!$BA6</f>
        <v>#N/A</v>
      </c>
      <c r="Q3" s="34" t="e">
        <f>H3/'Blend Sheet'!$BA6</f>
        <v>#N/A</v>
      </c>
      <c r="R3" s="34" t="e">
        <f>I3/'Blend Sheet'!$BA6</f>
        <v>#N/A</v>
      </c>
      <c r="S3" s="34" t="e">
        <f>J3/'Blend Sheet'!$BA6</f>
        <v>#N/A</v>
      </c>
      <c r="T3" s="34" t="e">
        <f>K3/'Blend Sheet'!$BA6</f>
        <v>#N/A</v>
      </c>
      <c r="U3" s="34" t="e">
        <f>L3/'Blend Sheet'!$BA6</f>
        <v>#N/A</v>
      </c>
    </row>
    <row r="4" spans="1:21" x14ac:dyDescent="0.25">
      <c r="A4" t="str">
        <f>'Blend Sheet'!A7</f>
        <v>0:1:0 'G'</v>
      </c>
      <c r="B4" s="5" t="e">
        <f>(INDEX(ItemCosts,MATCH('Blend Sheet'!$C$4,ItemNum,0),MATCH(B$1,Districts,0))*'Blend Sheet'!$C7)+(INDEX(ItemCosts,MATCH('Blend Sheet'!$D$4,ItemNum,0),MATCH(B$1,Districts,0))*'Blend Sheet'!$D7)+(INDEX(ItemCosts,MATCH('Blend Sheet'!$E$4,ItemNum,0),MATCH(B$1,Districts,0))*'Blend Sheet'!$E7)+(INDEX(ItemCosts,MATCH('Blend Sheet'!$F$4,ItemNum,0),MATCH(B$1,Districts,0))*'Blend Sheet'!$F7)+(INDEX(ItemCosts,MATCH('Blend Sheet'!$G$4,ItemNum,0),MATCH(B$1,Districts,0))*'Blend Sheet'!$G7)+(INDEX(ItemCosts,MATCH('Blend Sheet'!$H$4,ItemNum,0),MATCH(B$1,Districts,0))*'Blend Sheet'!$H7)+(INDEX(ItemCosts,MATCH('Blend Sheet'!$I$4,ItemNum,0),MATCH(B$1,Districts,0))*'Blend Sheet'!$I7)+(INDEX(ItemCosts,MATCH('Blend Sheet'!$J$4,ItemNum,0),MATCH(B$1,Districts,0))*'Blend Sheet'!$J7)+(INDEX(ItemCosts,MATCH('Blend Sheet'!$K$4,ItemNum,0),MATCH(B$1,Districts,0))*'Blend Sheet'!$K7)+(INDEX(ItemCosts,MATCH('Blend Sheet'!$L$4,ItemNum,0),MATCH(B$1,Districts,0))*'Blend Sheet'!$L7)+(INDEX(ItemCosts,MATCH('Blend Sheet'!$M$4,ItemNum,0),MATCH(B$1,Districts,0))*'Blend Sheet'!$M7)+(INDEX(ItemCosts,MATCH('Blend Sheet'!$N$4,ItemNum,0),MATCH(B$1,Districts,0))*'Blend Sheet'!$N7)+(INDEX(ItemCosts,MATCH('Blend Sheet'!$O$4,ItemNum,0),MATCH(B$1,Districts,0))*'Blend Sheet'!$O7)+(INDEX(ItemCosts,MATCH('Blend Sheet'!$P$4,ItemNum,0),MATCH(B$1,Districts,0))*'Blend Sheet'!$P7)+(INDEX(ItemCosts,MATCH('Blend Sheet'!$Q$4,ItemNum,0),MATCH(B$1,Districts,0))*'Blend Sheet'!$Q7)+(INDEX(ItemCosts,MATCH('Blend Sheet'!$R$4,ItemNum,0),MATCH(B$1,Districts,0))*'Blend Sheet'!$R7)+(INDEX(ItemCosts,MATCH('Blend Sheet'!$S$4,ItemNum,0),MATCH(B$1,Districts,0))*'Blend Sheet'!$S7)+(INDEX(ItemCosts,MATCH('Blend Sheet'!$T$4,ItemNum,0),MATCH(B$1,Districts,0))*'Blend Sheet'!$T7)+(INDEX(ItemCosts,MATCH('Blend Sheet'!$U$4,ItemNum,0),MATCH(B$1,Districts,0))*'Blend Sheet'!$U7)+(INDEX(ItemCosts,MATCH('Blend Sheet'!$V$4,ItemNum,0),MATCH(B$1,Districts,0))*'Blend Sheet'!$V7)+(INDEX(ItemCosts,MATCH('Blend Sheet'!$W$4,ItemNum,0),MATCH(B$1,Districts,0))*'Blend Sheet'!$W7)+(INDEX(ItemCosts,MATCH('Blend Sheet'!$X$4,ItemNum,0),MATCH(B$1,Districts,0))*'Blend Sheet'!$X7)+(INDEX(ItemCosts,MATCH('Blend Sheet'!$Y$4,ItemNum,0),MATCH(B$1,Districts,0))*'Blend Sheet'!$Y7)+(INDEX(ItemCosts,MATCH('Blend Sheet'!$Z$4,ItemNum,0),MATCH(B$1,Districts,0))*'Blend Sheet'!$Z7)+(INDEX(ItemCosts,MATCH('Blend Sheet'!$AA$4,ItemNum,0),MATCH(B$1,Districts,0))*'Blend Sheet'!$AA7)+(INDEX(ItemCosts,MATCH('Blend Sheet'!$AB$4,ItemNum,0),MATCH(B$1,Districts,0))*'Blend Sheet'!$AB7)+(INDEX(ItemCosts,MATCH('Blend Sheet'!$AC$4,ItemNum,0),MATCH(B$1,Districts,0))*'Blend Sheet'!$AC7)+(INDEX(ItemCosts,MATCH('Blend Sheet'!$AD$4,ItemNum,0),MATCH(B$1,Districts,0))*'Blend Sheet'!$AD7)+(INDEX(ItemCosts,MATCH('Blend Sheet'!$AE$4,ItemNum,0),MATCH(B$1,Districts,0))*'Blend Sheet'!$AE7)+(INDEX(ItemCosts,MATCH('Blend Sheet'!$AF$4,ItemNum,0),MATCH(B$1,Districts,0))*'Blend Sheet'!$AF7)+(INDEX(ItemCosts,MATCH('Blend Sheet'!$AG$4,ItemNum,0),MATCH(B$1,Districts,0))*'Blend Sheet'!$AG7)+(INDEX(ItemCosts,MATCH('Blend Sheet'!$AH$4,ItemNum,0),MATCH(B$1,Districts,0))*'Blend Sheet'!$AH7)+(INDEX(ItemCosts,MATCH('Blend Sheet'!$AI$4,ItemNum,0),MATCH(B$1,Districts,0))*'Blend Sheet'!$AI7)+(INDEX(ItemCosts,MATCH('Blend Sheet'!$AJ$4,ItemNum,0),MATCH(B$1,Districts,0))*'Blend Sheet'!$AJ7)+(INDEX(ItemCosts,MATCH('Blend Sheet'!$AK$4,ItemNum,0),MATCH(B$1,Districts,0))*'Blend Sheet'!$AK7)+(INDEX(ItemCosts,MATCH('Blend Sheet'!$AL$4,ItemNum,0),MATCH(B$1,Districts,0))*'Blend Sheet'!$AL7)+(INDEX(ItemCosts,MATCH('Blend Sheet'!$AM$4,ItemNum,0),MATCH(B$1,Districts,0))*'Blend Sheet'!$AM7)+(INDEX(ItemCosts,MATCH('Blend Sheet'!$AN$4,ItemNum,0),MATCH(B$1,Districts,0))*'Blend Sheet'!$AN7)+(INDEX(ItemCosts,MATCH('Blend Sheet'!$AO$4,ItemNum,0),MATCH(B$1,Districts,0))*'Blend Sheet'!$AO7)+(INDEX(ItemCosts,MATCH('Blend Sheet'!$AP$4,ItemNum,0),MATCH(B$1,Districts,0))*'Blend Sheet'!$AP7)+(INDEX(ItemCosts,MATCH('Blend Sheet'!$AQ$4,ItemNum,0),MATCH(B$1,Districts,0))*'Blend Sheet'!$AQ7)+(INDEX(ItemCosts,MATCH('Blend Sheet'!$AR$4,ItemNum,0),MATCH(B$1,Districts,0))*'Blend Sheet'!$AR7)+(INDEX(ItemCosts,MATCH('Blend Sheet'!$AS$4,ItemNum,0),MATCH(B$1,Districts,0))*'Blend Sheet'!$AS7)</f>
        <v>#N/A</v>
      </c>
      <c r="C4" s="5" t="e">
        <f>(INDEX(ItemCosts,MATCH('Blend Sheet'!$C$4,ItemNum,0),MATCH(C$1,Districts,0))*'Blend Sheet'!$C7)+(INDEX(ItemCosts,MATCH('Blend Sheet'!$D$4,ItemNum,0),MATCH(C$1,Districts,0))*'Blend Sheet'!$D7)+(INDEX(ItemCosts,MATCH('Blend Sheet'!$E$4,ItemNum,0),MATCH(C$1,Districts,0))*'Blend Sheet'!$E7)+(INDEX(ItemCosts,MATCH('Blend Sheet'!$F$4,ItemNum,0),MATCH(C$1,Districts,0))*'Blend Sheet'!$F7)+(INDEX(ItemCosts,MATCH('Blend Sheet'!$G$4,ItemNum,0),MATCH(C$1,Districts,0))*'Blend Sheet'!$G7)+(INDEX(ItemCosts,MATCH('Blend Sheet'!$H$4,ItemNum,0),MATCH(C$1,Districts,0))*'Blend Sheet'!$H7)+(INDEX(ItemCosts,MATCH('Blend Sheet'!$I$4,ItemNum,0),MATCH(C$1,Districts,0))*'Blend Sheet'!$I7)+(INDEX(ItemCosts,MATCH('Blend Sheet'!$J$4,ItemNum,0),MATCH(C$1,Districts,0))*'Blend Sheet'!$J7)+(INDEX(ItemCosts,MATCH('Blend Sheet'!$K$4,ItemNum,0),MATCH(C$1,Districts,0))*'Blend Sheet'!$K7)+(INDEX(ItemCosts,MATCH('Blend Sheet'!$L$4,ItemNum,0),MATCH(C$1,Districts,0))*'Blend Sheet'!$L7)+(INDEX(ItemCosts,MATCH('Blend Sheet'!$M$4,ItemNum,0),MATCH(C$1,Districts,0))*'Blend Sheet'!$M7)+(INDEX(ItemCosts,MATCH('Blend Sheet'!$N$4,ItemNum,0),MATCH(C$1,Districts,0))*'Blend Sheet'!$N7)+(INDEX(ItemCosts,MATCH('Blend Sheet'!$O$4,ItemNum,0),MATCH(C$1,Districts,0))*'Blend Sheet'!$O7)+(INDEX(ItemCosts,MATCH('Blend Sheet'!$P$4,ItemNum,0),MATCH(C$1,Districts,0))*'Blend Sheet'!$P7)+(INDEX(ItemCosts,MATCH('Blend Sheet'!$Q$4,ItemNum,0),MATCH(C$1,Districts,0))*'Blend Sheet'!$Q7)+(INDEX(ItemCosts,MATCH('Blend Sheet'!$R$4,ItemNum,0),MATCH(C$1,Districts,0))*'Blend Sheet'!$R7)+(INDEX(ItemCosts,MATCH('Blend Sheet'!$S$4,ItemNum,0),MATCH(C$1,Districts,0))*'Blend Sheet'!$S7)+(INDEX(ItemCosts,MATCH('Blend Sheet'!$T$4,ItemNum,0),MATCH(C$1,Districts,0))*'Blend Sheet'!$T7)+(INDEX(ItemCosts,MATCH('Blend Sheet'!$U$4,ItemNum,0),MATCH(C$1,Districts,0))*'Blend Sheet'!$U7)+(INDEX(ItemCosts,MATCH('Blend Sheet'!$V$4,ItemNum,0),MATCH(C$1,Districts,0))*'Blend Sheet'!$V7)+(INDEX(ItemCosts,MATCH('Blend Sheet'!$W$4,ItemNum,0),MATCH(C$1,Districts,0))*'Blend Sheet'!$W7)+(INDEX(ItemCosts,MATCH('Blend Sheet'!$X$4,ItemNum,0),MATCH(C$1,Districts,0))*'Blend Sheet'!$X7)+(INDEX(ItemCosts,MATCH('Blend Sheet'!$Y$4,ItemNum,0),MATCH(C$1,Districts,0))*'Blend Sheet'!$Y7)+(INDEX(ItemCosts,MATCH('Blend Sheet'!$Z$4,ItemNum,0),MATCH(C$1,Districts,0))*'Blend Sheet'!$Z7)+(INDEX(ItemCosts,MATCH('Blend Sheet'!$AA$4,ItemNum,0),MATCH(C$1,Districts,0))*'Blend Sheet'!$AA7)+(INDEX(ItemCosts,MATCH('Blend Sheet'!$AB$4,ItemNum,0),MATCH(C$1,Districts,0))*'Blend Sheet'!$AB7)+(INDEX(ItemCosts,MATCH('Blend Sheet'!$AC$4,ItemNum,0),MATCH(C$1,Districts,0))*'Blend Sheet'!$AC7)+(INDEX(ItemCosts,MATCH('Blend Sheet'!$AD$4,ItemNum,0),MATCH(C$1,Districts,0))*'Blend Sheet'!$AD7)+(INDEX(ItemCosts,MATCH('Blend Sheet'!$AE$4,ItemNum,0),MATCH(C$1,Districts,0))*'Blend Sheet'!$AE7)+(INDEX(ItemCosts,MATCH('Blend Sheet'!$AF$4,ItemNum,0),MATCH(C$1,Districts,0))*'Blend Sheet'!$AF7)+(INDEX(ItemCosts,MATCH('Blend Sheet'!$AG$4,ItemNum,0),MATCH(C$1,Districts,0))*'Blend Sheet'!$AG7)+(INDEX(ItemCosts,MATCH('Blend Sheet'!$AH$4,ItemNum,0),MATCH(C$1,Districts,0))*'Blend Sheet'!$AH7)+(INDEX(ItemCosts,MATCH('Blend Sheet'!$AI$4,ItemNum,0),MATCH(C$1,Districts,0))*'Blend Sheet'!$AI7)+(INDEX(ItemCosts,MATCH('Blend Sheet'!$AJ$4,ItemNum,0),MATCH(C$1,Districts,0))*'Blend Sheet'!$AJ7)+(INDEX(ItemCosts,MATCH('Blend Sheet'!$AK$4,ItemNum,0),MATCH(C$1,Districts,0))*'Blend Sheet'!$AK7)+(INDEX(ItemCosts,MATCH('Blend Sheet'!$AL$4,ItemNum,0),MATCH(C$1,Districts,0))*'Blend Sheet'!$AL7)+(INDEX(ItemCosts,MATCH('Blend Sheet'!$AM$4,ItemNum,0),MATCH(C$1,Districts,0))*'Blend Sheet'!$AM7)+(INDEX(ItemCosts,MATCH('Blend Sheet'!$AN$4,ItemNum,0),MATCH(C$1,Districts,0))*'Blend Sheet'!$AN7)+(INDEX(ItemCosts,MATCH('Blend Sheet'!$AO$4,ItemNum,0),MATCH(C$1,Districts,0))*'Blend Sheet'!$AO7)+(INDEX(ItemCosts,MATCH('Blend Sheet'!$AP$4,ItemNum,0),MATCH(C$1,Districts,0))*'Blend Sheet'!$AP7)+(INDEX(ItemCosts,MATCH('Blend Sheet'!$AQ$4,ItemNum,0),MATCH(C$1,Districts,0))*'Blend Sheet'!$AQ7)+(INDEX(ItemCosts,MATCH('Blend Sheet'!$AR$4,ItemNum,0),MATCH(C$1,Districts,0))*'Blend Sheet'!$AR7)+(INDEX(ItemCosts,MATCH('Blend Sheet'!$AS$4,ItemNum,0),MATCH(C$1,Districts,0))*'Blend Sheet'!$AS7)</f>
        <v>#N/A</v>
      </c>
      <c r="D4" s="5" t="e">
        <f>(INDEX(ItemCosts,MATCH('Blend Sheet'!$C$4,ItemNum,0),MATCH(D$1,Districts,0))*'Blend Sheet'!$C7)+(INDEX(ItemCosts,MATCH('Blend Sheet'!$D$4,ItemNum,0),MATCH(D$1,Districts,0))*'Blend Sheet'!$D7)+(INDEX(ItemCosts,MATCH('Blend Sheet'!$E$4,ItemNum,0),MATCH(D$1,Districts,0))*'Blend Sheet'!$E7)+(INDEX(ItemCosts,MATCH('Blend Sheet'!$F$4,ItemNum,0),MATCH(D$1,Districts,0))*'Blend Sheet'!$F7)+(INDEX(ItemCosts,MATCH('Blend Sheet'!$G$4,ItemNum,0),MATCH(D$1,Districts,0))*'Blend Sheet'!$G7)+(INDEX(ItemCosts,MATCH('Blend Sheet'!$H$4,ItemNum,0),MATCH(D$1,Districts,0))*'Blend Sheet'!$H7)+(INDEX(ItemCosts,MATCH('Blend Sheet'!$I$4,ItemNum,0),MATCH(D$1,Districts,0))*'Blend Sheet'!$I7)+(INDEX(ItemCosts,MATCH('Blend Sheet'!$J$4,ItemNum,0),MATCH(D$1,Districts,0))*'Blend Sheet'!$J7)+(INDEX(ItemCosts,MATCH('Blend Sheet'!$K$4,ItemNum,0),MATCH(D$1,Districts,0))*'Blend Sheet'!$K7)+(INDEX(ItemCosts,MATCH('Blend Sheet'!$L$4,ItemNum,0),MATCH(D$1,Districts,0))*'Blend Sheet'!$L7)+(INDEX(ItemCosts,MATCH('Blend Sheet'!$M$4,ItemNum,0),MATCH(D$1,Districts,0))*'Blend Sheet'!$M7)+(INDEX(ItemCosts,MATCH('Blend Sheet'!$N$4,ItemNum,0),MATCH(D$1,Districts,0))*'Blend Sheet'!$N7)+(INDEX(ItemCosts,MATCH('Blend Sheet'!$O$4,ItemNum,0),MATCH(D$1,Districts,0))*'Blend Sheet'!$O7)+(INDEX(ItemCosts,MATCH('Blend Sheet'!$P$4,ItemNum,0),MATCH(D$1,Districts,0))*'Blend Sheet'!$P7)+(INDEX(ItemCosts,MATCH('Blend Sheet'!$Q$4,ItemNum,0),MATCH(D$1,Districts,0))*'Blend Sheet'!$Q7)+(INDEX(ItemCosts,MATCH('Blend Sheet'!$R$4,ItemNum,0),MATCH(D$1,Districts,0))*'Blend Sheet'!$R7)+(INDEX(ItemCosts,MATCH('Blend Sheet'!$S$4,ItemNum,0),MATCH(D$1,Districts,0))*'Blend Sheet'!$S7)+(INDEX(ItemCosts,MATCH('Blend Sheet'!$T$4,ItemNum,0),MATCH(D$1,Districts,0))*'Blend Sheet'!$T7)+(INDEX(ItemCosts,MATCH('Blend Sheet'!$U$4,ItemNum,0),MATCH(D$1,Districts,0))*'Blend Sheet'!$U7)+(INDEX(ItemCosts,MATCH('Blend Sheet'!$V$4,ItemNum,0),MATCH(D$1,Districts,0))*'Blend Sheet'!$V7)+(INDEX(ItemCosts,MATCH('Blend Sheet'!$W$4,ItemNum,0),MATCH(D$1,Districts,0))*'Blend Sheet'!$W7)+(INDEX(ItemCosts,MATCH('Blend Sheet'!$X$4,ItemNum,0),MATCH(D$1,Districts,0))*'Blend Sheet'!$X7)+(INDEX(ItemCosts,MATCH('Blend Sheet'!$Y$4,ItemNum,0),MATCH(D$1,Districts,0))*'Blend Sheet'!$Y7)+(INDEX(ItemCosts,MATCH('Blend Sheet'!$Z$4,ItemNum,0),MATCH(D$1,Districts,0))*'Blend Sheet'!$Z7)+(INDEX(ItemCosts,MATCH('Blend Sheet'!$AA$4,ItemNum,0),MATCH(D$1,Districts,0))*'Blend Sheet'!$AA7)+(INDEX(ItemCosts,MATCH('Blend Sheet'!$AB$4,ItemNum,0),MATCH(D$1,Districts,0))*'Blend Sheet'!$AB7)+(INDEX(ItemCosts,MATCH('Blend Sheet'!$AC$4,ItemNum,0),MATCH(D$1,Districts,0))*'Blend Sheet'!$AC7)+(INDEX(ItemCosts,MATCH('Blend Sheet'!$AD$4,ItemNum,0),MATCH(D$1,Districts,0))*'Blend Sheet'!$AD7)+(INDEX(ItemCosts,MATCH('Blend Sheet'!$AE$4,ItemNum,0),MATCH(D$1,Districts,0))*'Blend Sheet'!$AE7)+(INDEX(ItemCosts,MATCH('Blend Sheet'!$AF$4,ItemNum,0),MATCH(D$1,Districts,0))*'Blend Sheet'!$AF7)+(INDEX(ItemCosts,MATCH('Blend Sheet'!$AG$4,ItemNum,0),MATCH(D$1,Districts,0))*'Blend Sheet'!$AG7)+(INDEX(ItemCosts,MATCH('Blend Sheet'!$AH$4,ItemNum,0),MATCH(D$1,Districts,0))*'Blend Sheet'!$AH7)+(INDEX(ItemCosts,MATCH('Blend Sheet'!$AI$4,ItemNum,0),MATCH(D$1,Districts,0))*'Blend Sheet'!$AI7)+(INDEX(ItemCosts,MATCH('Blend Sheet'!$AJ$4,ItemNum,0),MATCH(D$1,Districts,0))*'Blend Sheet'!$AJ7)+(INDEX(ItemCosts,MATCH('Blend Sheet'!$AK$4,ItemNum,0),MATCH(D$1,Districts,0))*'Blend Sheet'!$AK7)+(INDEX(ItemCosts,MATCH('Blend Sheet'!$AL$4,ItemNum,0),MATCH(D$1,Districts,0))*'Blend Sheet'!$AL7)+(INDEX(ItemCosts,MATCH('Blend Sheet'!$AM$4,ItemNum,0),MATCH(D$1,Districts,0))*'Blend Sheet'!$AM7)+(INDEX(ItemCosts,MATCH('Blend Sheet'!$AN$4,ItemNum,0),MATCH(D$1,Districts,0))*'Blend Sheet'!$AN7)+(INDEX(ItemCosts,MATCH('Blend Sheet'!$AO$4,ItemNum,0),MATCH(D$1,Districts,0))*'Blend Sheet'!$AO7)+(INDEX(ItemCosts,MATCH('Blend Sheet'!$AP$4,ItemNum,0),MATCH(D$1,Districts,0))*'Blend Sheet'!$AP7)+(INDEX(ItemCosts,MATCH('Blend Sheet'!$AQ$4,ItemNum,0),MATCH(D$1,Districts,0))*'Blend Sheet'!$AQ7)+(INDEX(ItemCosts,MATCH('Blend Sheet'!$AR$4,ItemNum,0),MATCH(D$1,Districts,0))*'Blend Sheet'!$AR7)+(INDEX(ItemCosts,MATCH('Blend Sheet'!$AS$4,ItemNum,0),MATCH(D$1,Districts,0))*'Blend Sheet'!$AS7)</f>
        <v>#N/A</v>
      </c>
      <c r="E4" s="5" t="e">
        <f>(INDEX(ItemCosts,MATCH('Blend Sheet'!$C$4,ItemNum,0),MATCH(E$1,Districts,0))*'Blend Sheet'!$C7)+(INDEX(ItemCosts,MATCH('Blend Sheet'!$D$4,ItemNum,0),MATCH(E$1,Districts,0))*'Blend Sheet'!$D7)+(INDEX(ItemCosts,MATCH('Blend Sheet'!$E$4,ItemNum,0),MATCH(E$1,Districts,0))*'Blend Sheet'!$E7)+(INDEX(ItemCosts,MATCH('Blend Sheet'!$F$4,ItemNum,0),MATCH(E$1,Districts,0))*'Blend Sheet'!$F7)+(INDEX(ItemCosts,MATCH('Blend Sheet'!$G$4,ItemNum,0),MATCH(E$1,Districts,0))*'Blend Sheet'!$G7)+(INDEX(ItemCosts,MATCH('Blend Sheet'!$H$4,ItemNum,0),MATCH(E$1,Districts,0))*'Blend Sheet'!$H7)+(INDEX(ItemCosts,MATCH('Blend Sheet'!$I$4,ItemNum,0),MATCH(E$1,Districts,0))*'Blend Sheet'!$I7)+(INDEX(ItemCosts,MATCH('Blend Sheet'!$J$4,ItemNum,0),MATCH(E$1,Districts,0))*'Blend Sheet'!$J7)+(INDEX(ItemCosts,MATCH('Blend Sheet'!$K$4,ItemNum,0),MATCH(E$1,Districts,0))*'Blend Sheet'!$K7)+(INDEX(ItemCosts,MATCH('Blend Sheet'!$L$4,ItemNum,0),MATCH(E$1,Districts,0))*'Blend Sheet'!$L7)+(INDEX(ItemCosts,MATCH('Blend Sheet'!$M$4,ItemNum,0),MATCH(E$1,Districts,0))*'Blend Sheet'!$M7)+(INDEX(ItemCosts,MATCH('Blend Sheet'!$N$4,ItemNum,0),MATCH(E$1,Districts,0))*'Blend Sheet'!$N7)+(INDEX(ItemCosts,MATCH('Blend Sheet'!$O$4,ItemNum,0),MATCH(E$1,Districts,0))*'Blend Sheet'!$O7)+(INDEX(ItemCosts,MATCH('Blend Sheet'!$P$4,ItemNum,0),MATCH(E$1,Districts,0))*'Blend Sheet'!$P7)+(INDEX(ItemCosts,MATCH('Blend Sheet'!$Q$4,ItemNum,0),MATCH(E$1,Districts,0))*'Blend Sheet'!$Q7)+(INDEX(ItemCosts,MATCH('Blend Sheet'!$R$4,ItemNum,0),MATCH(E$1,Districts,0))*'Blend Sheet'!$R7)+(INDEX(ItemCosts,MATCH('Blend Sheet'!$S$4,ItemNum,0),MATCH(E$1,Districts,0))*'Blend Sheet'!$S7)+(INDEX(ItemCosts,MATCH('Blend Sheet'!$T$4,ItemNum,0),MATCH(E$1,Districts,0))*'Blend Sheet'!$T7)+(INDEX(ItemCosts,MATCH('Blend Sheet'!$U$4,ItemNum,0),MATCH(E$1,Districts,0))*'Blend Sheet'!$U7)+(INDEX(ItemCosts,MATCH('Blend Sheet'!$V$4,ItemNum,0),MATCH(E$1,Districts,0))*'Blend Sheet'!$V7)+(INDEX(ItemCosts,MATCH('Blend Sheet'!$W$4,ItemNum,0),MATCH(E$1,Districts,0))*'Blend Sheet'!$W7)+(INDEX(ItemCosts,MATCH('Blend Sheet'!$X$4,ItemNum,0),MATCH(E$1,Districts,0))*'Blend Sheet'!$X7)+(INDEX(ItemCosts,MATCH('Blend Sheet'!$Y$4,ItemNum,0),MATCH(E$1,Districts,0))*'Blend Sheet'!$Y7)+(INDEX(ItemCosts,MATCH('Blend Sheet'!$Z$4,ItemNum,0),MATCH(E$1,Districts,0))*'Blend Sheet'!$Z7)+(INDEX(ItemCosts,MATCH('Blend Sheet'!$AA$4,ItemNum,0),MATCH(E$1,Districts,0))*'Blend Sheet'!$AA7)+(INDEX(ItemCosts,MATCH('Blend Sheet'!$AB$4,ItemNum,0),MATCH(E$1,Districts,0))*'Blend Sheet'!$AB7)+(INDEX(ItemCosts,MATCH('Blend Sheet'!$AC$4,ItemNum,0),MATCH(E$1,Districts,0))*'Blend Sheet'!$AC7)+(INDEX(ItemCosts,MATCH('Blend Sheet'!$AD$4,ItemNum,0),MATCH(E$1,Districts,0))*'Blend Sheet'!$AD7)+(INDEX(ItemCosts,MATCH('Blend Sheet'!$AE$4,ItemNum,0),MATCH(E$1,Districts,0))*'Blend Sheet'!$AE7)+(INDEX(ItemCosts,MATCH('Blend Sheet'!$AF$4,ItemNum,0),MATCH(E$1,Districts,0))*'Blend Sheet'!$AF7)+(INDEX(ItemCosts,MATCH('Blend Sheet'!$AG$4,ItemNum,0),MATCH(E$1,Districts,0))*'Blend Sheet'!$AG7)+(INDEX(ItemCosts,MATCH('Blend Sheet'!$AH$4,ItemNum,0),MATCH(E$1,Districts,0))*'Blend Sheet'!$AH7)+(INDEX(ItemCosts,MATCH('Blend Sheet'!$AI$4,ItemNum,0),MATCH(E$1,Districts,0))*'Blend Sheet'!$AI7)+(INDEX(ItemCosts,MATCH('Blend Sheet'!$AJ$4,ItemNum,0),MATCH(E$1,Districts,0))*'Blend Sheet'!$AJ7)+(INDEX(ItemCosts,MATCH('Blend Sheet'!$AK$4,ItemNum,0),MATCH(E$1,Districts,0))*'Blend Sheet'!$AK7)+(INDEX(ItemCosts,MATCH('Blend Sheet'!$AL$4,ItemNum,0),MATCH(E$1,Districts,0))*'Blend Sheet'!$AL7)+(INDEX(ItemCosts,MATCH('Blend Sheet'!$AM$4,ItemNum,0),MATCH(E$1,Districts,0))*'Blend Sheet'!$AM7)+(INDEX(ItemCosts,MATCH('Blend Sheet'!$AN$4,ItemNum,0),MATCH(E$1,Districts,0))*'Blend Sheet'!$AN7)+(INDEX(ItemCosts,MATCH('Blend Sheet'!$AO$4,ItemNum,0),MATCH(E$1,Districts,0))*'Blend Sheet'!$AO7)+(INDEX(ItemCosts,MATCH('Blend Sheet'!$AP$4,ItemNum,0),MATCH(E$1,Districts,0))*'Blend Sheet'!$AP7)+(INDEX(ItemCosts,MATCH('Blend Sheet'!$AQ$4,ItemNum,0),MATCH(E$1,Districts,0))*'Blend Sheet'!$AQ7)+(INDEX(ItemCosts,MATCH('Blend Sheet'!$AR$4,ItemNum,0),MATCH(E$1,Districts,0))*'Blend Sheet'!$AR7)+(INDEX(ItemCosts,MATCH('Blend Sheet'!$AS$4,ItemNum,0),MATCH(E$1,Districts,0))*'Blend Sheet'!$AS7)</f>
        <v>#N/A</v>
      </c>
      <c r="F4" s="5" t="e">
        <f>(INDEX(ItemCosts,MATCH('Blend Sheet'!$C$4,ItemNum,0),MATCH(F$1,Districts,0))*'Blend Sheet'!$C7)+(INDEX(ItemCosts,MATCH('Blend Sheet'!$D$4,ItemNum,0),MATCH(F$1,Districts,0))*'Blend Sheet'!$D7)+(INDEX(ItemCosts,MATCH('Blend Sheet'!$E$4,ItemNum,0),MATCH(F$1,Districts,0))*'Blend Sheet'!$E7)+(INDEX(ItemCosts,MATCH('Blend Sheet'!$F$4,ItemNum,0),MATCH(F$1,Districts,0))*'Blend Sheet'!$F7)+(INDEX(ItemCosts,MATCH('Blend Sheet'!$G$4,ItemNum,0),MATCH(F$1,Districts,0))*'Blend Sheet'!$G7)+(INDEX(ItemCosts,MATCH('Blend Sheet'!$H$4,ItemNum,0),MATCH(F$1,Districts,0))*'Blend Sheet'!$H7)+(INDEX(ItemCosts,MATCH('Blend Sheet'!$I$4,ItemNum,0),MATCH(F$1,Districts,0))*'Blend Sheet'!$I7)+(INDEX(ItemCosts,MATCH('Blend Sheet'!$J$4,ItemNum,0),MATCH(F$1,Districts,0))*'Blend Sheet'!$J7)+(INDEX(ItemCosts,MATCH('Blend Sheet'!$K$4,ItemNum,0),MATCH(F$1,Districts,0))*'Blend Sheet'!$K7)+(INDEX(ItemCosts,MATCH('Blend Sheet'!$L$4,ItemNum,0),MATCH(F$1,Districts,0))*'Blend Sheet'!$L7)+(INDEX(ItemCosts,MATCH('Blend Sheet'!$M$4,ItemNum,0),MATCH(F$1,Districts,0))*'Blend Sheet'!$M7)+(INDEX(ItemCosts,MATCH('Blend Sheet'!$N$4,ItemNum,0),MATCH(F$1,Districts,0))*'Blend Sheet'!$N7)+(INDEX(ItemCosts,MATCH('Blend Sheet'!$O$4,ItemNum,0),MATCH(F$1,Districts,0))*'Blend Sheet'!$O7)+(INDEX(ItemCosts,MATCH('Blend Sheet'!$P$4,ItemNum,0),MATCH(F$1,Districts,0))*'Blend Sheet'!$P7)+(INDEX(ItemCosts,MATCH('Blend Sheet'!$Q$4,ItemNum,0),MATCH(F$1,Districts,0))*'Blend Sheet'!$Q7)+(INDEX(ItemCosts,MATCH('Blend Sheet'!$R$4,ItemNum,0),MATCH(F$1,Districts,0))*'Blend Sheet'!$R7)+(INDEX(ItemCosts,MATCH('Blend Sheet'!$S$4,ItemNum,0),MATCH(F$1,Districts,0))*'Blend Sheet'!$S7)+(INDEX(ItemCosts,MATCH('Blend Sheet'!$T$4,ItemNum,0),MATCH(F$1,Districts,0))*'Blend Sheet'!$T7)+(INDEX(ItemCosts,MATCH('Blend Sheet'!$U$4,ItemNum,0),MATCH(F$1,Districts,0))*'Blend Sheet'!$U7)+(INDEX(ItemCosts,MATCH('Blend Sheet'!$V$4,ItemNum,0),MATCH(F$1,Districts,0))*'Blend Sheet'!$V7)+(INDEX(ItemCosts,MATCH('Blend Sheet'!$W$4,ItemNum,0),MATCH(F$1,Districts,0))*'Blend Sheet'!$W7)+(INDEX(ItemCosts,MATCH('Blend Sheet'!$X$4,ItemNum,0),MATCH(F$1,Districts,0))*'Blend Sheet'!$X7)+(INDEX(ItemCosts,MATCH('Blend Sheet'!$Y$4,ItemNum,0),MATCH(F$1,Districts,0))*'Blend Sheet'!$Y7)+(INDEX(ItemCosts,MATCH('Blend Sheet'!$Z$4,ItemNum,0),MATCH(F$1,Districts,0))*'Blend Sheet'!$Z7)+(INDEX(ItemCosts,MATCH('Blend Sheet'!$AA$4,ItemNum,0),MATCH(F$1,Districts,0))*'Blend Sheet'!$AA7)+(INDEX(ItemCosts,MATCH('Blend Sheet'!$AB$4,ItemNum,0),MATCH(F$1,Districts,0))*'Blend Sheet'!$AB7)+(INDEX(ItemCosts,MATCH('Blend Sheet'!$AC$4,ItemNum,0),MATCH(F$1,Districts,0))*'Blend Sheet'!$AC7)+(INDEX(ItemCosts,MATCH('Blend Sheet'!$AD$4,ItemNum,0),MATCH(F$1,Districts,0))*'Blend Sheet'!$AD7)+(INDEX(ItemCosts,MATCH('Blend Sheet'!$AE$4,ItemNum,0),MATCH(F$1,Districts,0))*'Blend Sheet'!$AE7)+(INDEX(ItemCosts,MATCH('Blend Sheet'!$AF$4,ItemNum,0),MATCH(F$1,Districts,0))*'Blend Sheet'!$AF7)+(INDEX(ItemCosts,MATCH('Blend Sheet'!$AG$4,ItemNum,0),MATCH(F$1,Districts,0))*'Blend Sheet'!$AG7)+(INDEX(ItemCosts,MATCH('Blend Sheet'!$AH$4,ItemNum,0),MATCH(F$1,Districts,0))*'Blend Sheet'!$AH7)+(INDEX(ItemCosts,MATCH('Blend Sheet'!$AI$4,ItemNum,0),MATCH(F$1,Districts,0))*'Blend Sheet'!$AI7)+(INDEX(ItemCosts,MATCH('Blend Sheet'!$AJ$4,ItemNum,0),MATCH(F$1,Districts,0))*'Blend Sheet'!$AJ7)+(INDEX(ItemCosts,MATCH('Blend Sheet'!$AK$4,ItemNum,0),MATCH(F$1,Districts,0))*'Blend Sheet'!$AK7)+(INDEX(ItemCosts,MATCH('Blend Sheet'!$AL$4,ItemNum,0),MATCH(F$1,Districts,0))*'Blend Sheet'!$AL7)+(INDEX(ItemCosts,MATCH('Blend Sheet'!$AM$4,ItemNum,0),MATCH(F$1,Districts,0))*'Blend Sheet'!$AM7)+(INDEX(ItemCosts,MATCH('Blend Sheet'!$AN$4,ItemNum,0),MATCH(F$1,Districts,0))*'Blend Sheet'!$AN7)+(INDEX(ItemCosts,MATCH('Blend Sheet'!$AO$4,ItemNum,0),MATCH(F$1,Districts,0))*'Blend Sheet'!$AO7)+(INDEX(ItemCosts,MATCH('Blend Sheet'!$AP$4,ItemNum,0),MATCH(F$1,Districts,0))*'Blend Sheet'!$AP7)+(INDEX(ItemCosts,MATCH('Blend Sheet'!$AQ$4,ItemNum,0),MATCH(F$1,Districts,0))*'Blend Sheet'!$AQ7)+(INDEX(ItemCosts,MATCH('Blend Sheet'!$AR$4,ItemNum,0),MATCH(F$1,Districts,0))*'Blend Sheet'!$AR7)+(INDEX(ItemCosts,MATCH('Blend Sheet'!$AS$4,ItemNum,0),MATCH(F$1,Districts,0))*'Blend Sheet'!$AS7)</f>
        <v>#N/A</v>
      </c>
      <c r="G4" s="5" t="e">
        <f>(INDEX(ItemCosts,MATCH('Blend Sheet'!$C$4,ItemNum,0),MATCH(G$1,Districts,0))*'Blend Sheet'!$C7)+(INDEX(ItemCosts,MATCH('Blend Sheet'!$D$4,ItemNum,0),MATCH(G$1,Districts,0))*'Blend Sheet'!$D7)+(INDEX(ItemCosts,MATCH('Blend Sheet'!$E$4,ItemNum,0),MATCH(G$1,Districts,0))*'Blend Sheet'!$E7)+(INDEX(ItemCosts,MATCH('Blend Sheet'!$F$4,ItemNum,0),MATCH(G$1,Districts,0))*'Blend Sheet'!$F7)+(INDEX(ItemCosts,MATCH('Blend Sheet'!$G$4,ItemNum,0),MATCH(G$1,Districts,0))*'Blend Sheet'!$G7)+(INDEX(ItemCosts,MATCH('Blend Sheet'!$H$4,ItemNum,0),MATCH(G$1,Districts,0))*'Blend Sheet'!$H7)+(INDEX(ItemCosts,MATCH('Blend Sheet'!$I$4,ItemNum,0),MATCH(G$1,Districts,0))*'Blend Sheet'!$I7)+(INDEX(ItemCosts,MATCH('Blend Sheet'!$J$4,ItemNum,0),MATCH(G$1,Districts,0))*'Blend Sheet'!$J7)+(INDEX(ItemCosts,MATCH('Blend Sheet'!$K$4,ItemNum,0),MATCH(G$1,Districts,0))*'Blend Sheet'!$K7)+(INDEX(ItemCosts,MATCH('Blend Sheet'!$L$4,ItemNum,0),MATCH(G$1,Districts,0))*'Blend Sheet'!$L7)+(INDEX(ItemCosts,MATCH('Blend Sheet'!$M$4,ItemNum,0),MATCH(G$1,Districts,0))*'Blend Sheet'!$M7)+(INDEX(ItemCosts,MATCH('Blend Sheet'!$N$4,ItemNum,0),MATCH(G$1,Districts,0))*'Blend Sheet'!$N7)+(INDEX(ItemCosts,MATCH('Blend Sheet'!$O$4,ItemNum,0),MATCH(G$1,Districts,0))*'Blend Sheet'!$O7)+(INDEX(ItemCosts,MATCH('Blend Sheet'!$P$4,ItemNum,0),MATCH(G$1,Districts,0))*'Blend Sheet'!$P7)+(INDEX(ItemCosts,MATCH('Blend Sheet'!$Q$4,ItemNum,0),MATCH(G$1,Districts,0))*'Blend Sheet'!$Q7)+(INDEX(ItemCosts,MATCH('Blend Sheet'!$R$4,ItemNum,0),MATCH(G$1,Districts,0))*'Blend Sheet'!$R7)+(INDEX(ItemCosts,MATCH('Blend Sheet'!$S$4,ItemNum,0),MATCH(G$1,Districts,0))*'Blend Sheet'!$S7)+(INDEX(ItemCosts,MATCH('Blend Sheet'!$T$4,ItemNum,0),MATCH(G$1,Districts,0))*'Blend Sheet'!$T7)+(INDEX(ItemCosts,MATCH('Blend Sheet'!$U$4,ItemNum,0),MATCH(G$1,Districts,0))*'Blend Sheet'!$U7)+(INDEX(ItemCosts,MATCH('Blend Sheet'!$V$4,ItemNum,0),MATCH(G$1,Districts,0))*'Blend Sheet'!$V7)+(INDEX(ItemCosts,MATCH('Blend Sheet'!$W$4,ItemNum,0),MATCH(G$1,Districts,0))*'Blend Sheet'!$W7)+(INDEX(ItemCosts,MATCH('Blend Sheet'!$X$4,ItemNum,0),MATCH(G$1,Districts,0))*'Blend Sheet'!$X7)+(INDEX(ItemCosts,MATCH('Blend Sheet'!$Y$4,ItemNum,0),MATCH(G$1,Districts,0))*'Blend Sheet'!$Y7)+(INDEX(ItemCosts,MATCH('Blend Sheet'!$Z$4,ItemNum,0),MATCH(G$1,Districts,0))*'Blend Sheet'!$Z7)+(INDEX(ItemCosts,MATCH('Blend Sheet'!$AA$4,ItemNum,0),MATCH(G$1,Districts,0))*'Blend Sheet'!$AA7)+(INDEX(ItemCosts,MATCH('Blend Sheet'!$AB$4,ItemNum,0),MATCH(G$1,Districts,0))*'Blend Sheet'!$AB7)+(INDEX(ItemCosts,MATCH('Blend Sheet'!$AC$4,ItemNum,0),MATCH(G$1,Districts,0))*'Blend Sheet'!$AC7)+(INDEX(ItemCosts,MATCH('Blend Sheet'!$AD$4,ItemNum,0),MATCH(G$1,Districts,0))*'Blend Sheet'!$AD7)+(INDEX(ItemCosts,MATCH('Blend Sheet'!$AE$4,ItemNum,0),MATCH(G$1,Districts,0))*'Blend Sheet'!$AE7)+(INDEX(ItemCosts,MATCH('Blend Sheet'!$AF$4,ItemNum,0),MATCH(G$1,Districts,0))*'Blend Sheet'!$AF7)+(INDEX(ItemCosts,MATCH('Blend Sheet'!$AG$4,ItemNum,0),MATCH(G$1,Districts,0))*'Blend Sheet'!$AG7)+(INDEX(ItemCosts,MATCH('Blend Sheet'!$AH$4,ItemNum,0),MATCH(G$1,Districts,0))*'Blend Sheet'!$AH7)+(INDEX(ItemCosts,MATCH('Blend Sheet'!$AI$4,ItemNum,0),MATCH(G$1,Districts,0))*'Blend Sheet'!$AI7)+(INDEX(ItemCosts,MATCH('Blend Sheet'!$AJ$4,ItemNum,0),MATCH(G$1,Districts,0))*'Blend Sheet'!$AJ7)+(INDEX(ItemCosts,MATCH('Blend Sheet'!$AK$4,ItemNum,0),MATCH(G$1,Districts,0))*'Blend Sheet'!$AK7)+(INDEX(ItemCosts,MATCH('Blend Sheet'!$AL$4,ItemNum,0),MATCH(G$1,Districts,0))*'Blend Sheet'!$AL7)+(INDEX(ItemCosts,MATCH('Blend Sheet'!$AM$4,ItemNum,0),MATCH(G$1,Districts,0))*'Blend Sheet'!$AM7)+(INDEX(ItemCosts,MATCH('Blend Sheet'!$AN$4,ItemNum,0),MATCH(G$1,Districts,0))*'Blend Sheet'!$AN7)+(INDEX(ItemCosts,MATCH('Blend Sheet'!$AO$4,ItemNum,0),MATCH(G$1,Districts,0))*'Blend Sheet'!$AO7)+(INDEX(ItemCosts,MATCH('Blend Sheet'!$AP$4,ItemNum,0),MATCH(G$1,Districts,0))*'Blend Sheet'!$AP7)+(INDEX(ItemCosts,MATCH('Blend Sheet'!$AQ$4,ItemNum,0),MATCH(G$1,Districts,0))*'Blend Sheet'!$AQ7)+(INDEX(ItemCosts,MATCH('Blend Sheet'!$AR$4,ItemNum,0),MATCH(G$1,Districts,0))*'Blend Sheet'!$AR7)+(INDEX(ItemCosts,MATCH('Blend Sheet'!$AS$4,ItemNum,0),MATCH(G$1,Districts,0))*'Blend Sheet'!$AS7)</f>
        <v>#N/A</v>
      </c>
      <c r="H4" s="5" t="e">
        <f>(INDEX(ItemCosts,MATCH('Blend Sheet'!$C$4,ItemNum,0),MATCH(H$1,Districts,0))*'Blend Sheet'!$C7)+(INDEX(ItemCosts,MATCH('Blend Sheet'!$D$4,ItemNum,0),MATCH(H$1,Districts,0))*'Blend Sheet'!$D7)+(INDEX(ItemCosts,MATCH('Blend Sheet'!$E$4,ItemNum,0),MATCH(H$1,Districts,0))*'Blend Sheet'!$E7)+(INDEX(ItemCosts,MATCH('Blend Sheet'!$F$4,ItemNum,0),MATCH(H$1,Districts,0))*'Blend Sheet'!$F7)+(INDEX(ItemCosts,MATCH('Blend Sheet'!$G$4,ItemNum,0),MATCH(H$1,Districts,0))*'Blend Sheet'!$G7)+(INDEX(ItemCosts,MATCH('Blend Sheet'!$H$4,ItemNum,0),MATCH(H$1,Districts,0))*'Blend Sheet'!$H7)+(INDEX(ItemCosts,MATCH('Blend Sheet'!$I$4,ItemNum,0),MATCH(H$1,Districts,0))*'Blend Sheet'!$I7)+(INDEX(ItemCosts,MATCH('Blend Sheet'!$J$4,ItemNum,0),MATCH(H$1,Districts,0))*'Blend Sheet'!$J7)+(INDEX(ItemCosts,MATCH('Blend Sheet'!$K$4,ItemNum,0),MATCH(H$1,Districts,0))*'Blend Sheet'!$K7)+(INDEX(ItemCosts,MATCH('Blend Sheet'!$L$4,ItemNum,0),MATCH(H$1,Districts,0))*'Blend Sheet'!$L7)+(INDEX(ItemCosts,MATCH('Blend Sheet'!$M$4,ItemNum,0),MATCH(H$1,Districts,0))*'Blend Sheet'!$M7)+(INDEX(ItemCosts,MATCH('Blend Sheet'!$N$4,ItemNum,0),MATCH(H$1,Districts,0))*'Blend Sheet'!$N7)+(INDEX(ItemCosts,MATCH('Blend Sheet'!$O$4,ItemNum,0),MATCH(H$1,Districts,0))*'Blend Sheet'!$O7)+(INDEX(ItemCosts,MATCH('Blend Sheet'!$P$4,ItemNum,0),MATCH(H$1,Districts,0))*'Blend Sheet'!$P7)+(INDEX(ItemCosts,MATCH('Blend Sheet'!$Q$4,ItemNum,0),MATCH(H$1,Districts,0))*'Blend Sheet'!$Q7)+(INDEX(ItemCosts,MATCH('Blend Sheet'!$R$4,ItemNum,0),MATCH(H$1,Districts,0))*'Blend Sheet'!$R7)+(INDEX(ItemCosts,MATCH('Blend Sheet'!$S$4,ItemNum,0),MATCH(H$1,Districts,0))*'Blend Sheet'!$S7)+(INDEX(ItemCosts,MATCH('Blend Sheet'!$T$4,ItemNum,0),MATCH(H$1,Districts,0))*'Blend Sheet'!$T7)+(INDEX(ItemCosts,MATCH('Blend Sheet'!$U$4,ItemNum,0),MATCH(H$1,Districts,0))*'Blend Sheet'!$U7)+(INDEX(ItemCosts,MATCH('Blend Sheet'!$V$4,ItemNum,0),MATCH(H$1,Districts,0))*'Blend Sheet'!$V7)+(INDEX(ItemCosts,MATCH('Blend Sheet'!$W$4,ItemNum,0),MATCH(H$1,Districts,0))*'Blend Sheet'!$W7)+(INDEX(ItemCosts,MATCH('Blend Sheet'!$X$4,ItemNum,0),MATCH(H$1,Districts,0))*'Blend Sheet'!$X7)+(INDEX(ItemCosts,MATCH('Blend Sheet'!$Y$4,ItemNum,0),MATCH(H$1,Districts,0))*'Blend Sheet'!$Y7)+(INDEX(ItemCosts,MATCH('Blend Sheet'!$Z$4,ItemNum,0),MATCH(H$1,Districts,0))*'Blend Sheet'!$Z7)+(INDEX(ItemCosts,MATCH('Blend Sheet'!$AA$4,ItemNum,0),MATCH(H$1,Districts,0))*'Blend Sheet'!$AA7)+(INDEX(ItemCosts,MATCH('Blend Sheet'!$AB$4,ItemNum,0),MATCH(H$1,Districts,0))*'Blend Sheet'!$AB7)+(INDEX(ItemCosts,MATCH('Blend Sheet'!$AC$4,ItemNum,0),MATCH(H$1,Districts,0))*'Blend Sheet'!$AC7)+(INDEX(ItemCosts,MATCH('Blend Sheet'!$AD$4,ItemNum,0),MATCH(H$1,Districts,0))*'Blend Sheet'!$AD7)+(INDEX(ItemCosts,MATCH('Blend Sheet'!$AE$4,ItemNum,0),MATCH(H$1,Districts,0))*'Blend Sheet'!$AE7)+(INDEX(ItemCosts,MATCH('Blend Sheet'!$AF$4,ItemNum,0),MATCH(H$1,Districts,0))*'Blend Sheet'!$AF7)+(INDEX(ItemCosts,MATCH('Blend Sheet'!$AG$4,ItemNum,0),MATCH(H$1,Districts,0))*'Blend Sheet'!$AG7)+(INDEX(ItemCosts,MATCH('Blend Sheet'!$AH$4,ItemNum,0),MATCH(H$1,Districts,0))*'Blend Sheet'!$AH7)+(INDEX(ItemCosts,MATCH('Blend Sheet'!$AI$4,ItemNum,0),MATCH(H$1,Districts,0))*'Blend Sheet'!$AI7)+(INDEX(ItemCosts,MATCH('Blend Sheet'!$AJ$4,ItemNum,0),MATCH(H$1,Districts,0))*'Blend Sheet'!$AJ7)+(INDEX(ItemCosts,MATCH('Blend Sheet'!$AK$4,ItemNum,0),MATCH(H$1,Districts,0))*'Blend Sheet'!$AK7)+(INDEX(ItemCosts,MATCH('Blend Sheet'!$AL$4,ItemNum,0),MATCH(H$1,Districts,0))*'Blend Sheet'!$AL7)+(INDEX(ItemCosts,MATCH('Blend Sheet'!$AM$4,ItemNum,0),MATCH(H$1,Districts,0))*'Blend Sheet'!$AM7)+(INDEX(ItemCosts,MATCH('Blend Sheet'!$AN$4,ItemNum,0),MATCH(H$1,Districts,0))*'Blend Sheet'!$AN7)+(INDEX(ItemCosts,MATCH('Blend Sheet'!$AO$4,ItemNum,0),MATCH(H$1,Districts,0))*'Blend Sheet'!$AO7)+(INDEX(ItemCosts,MATCH('Blend Sheet'!$AP$4,ItemNum,0),MATCH(H$1,Districts,0))*'Blend Sheet'!$AP7)+(INDEX(ItemCosts,MATCH('Blend Sheet'!$AQ$4,ItemNum,0),MATCH(H$1,Districts,0))*'Blend Sheet'!$AQ7)+(INDEX(ItemCosts,MATCH('Blend Sheet'!$AR$4,ItemNum,0),MATCH(H$1,Districts,0))*'Blend Sheet'!$AR7)+(INDEX(ItemCosts,MATCH('Blend Sheet'!$AS$4,ItemNum,0),MATCH(H$1,Districts,0))*'Blend Sheet'!$AS7)</f>
        <v>#N/A</v>
      </c>
      <c r="I4" s="5" t="e">
        <f>(INDEX(ItemCosts,MATCH('Blend Sheet'!$C$4,ItemNum,0),MATCH(I$1,Districts,0))*'Blend Sheet'!$C7)+(INDEX(ItemCosts,MATCH('Blend Sheet'!$D$4,ItemNum,0),MATCH(I$1,Districts,0))*'Blend Sheet'!$D7)+(INDEX(ItemCosts,MATCH('Blend Sheet'!$E$4,ItemNum,0),MATCH(I$1,Districts,0))*'Blend Sheet'!$E7)+(INDEX(ItemCosts,MATCH('Blend Sheet'!$F$4,ItemNum,0),MATCH(I$1,Districts,0))*'Blend Sheet'!$F7)+(INDEX(ItemCosts,MATCH('Blend Sheet'!$G$4,ItemNum,0),MATCH(I$1,Districts,0))*'Blend Sheet'!$G7)+(INDEX(ItemCosts,MATCH('Blend Sheet'!$H$4,ItemNum,0),MATCH(I$1,Districts,0))*'Blend Sheet'!$H7)+(INDEX(ItemCosts,MATCH('Blend Sheet'!$I$4,ItemNum,0),MATCH(I$1,Districts,0))*'Blend Sheet'!$I7)+(INDEX(ItemCosts,MATCH('Blend Sheet'!$J$4,ItemNum,0),MATCH(I$1,Districts,0))*'Blend Sheet'!$J7)+(INDEX(ItemCosts,MATCH('Blend Sheet'!$K$4,ItemNum,0),MATCH(I$1,Districts,0))*'Blend Sheet'!$K7)+(INDEX(ItemCosts,MATCH('Blend Sheet'!$L$4,ItemNum,0),MATCH(I$1,Districts,0))*'Blend Sheet'!$L7)+(INDEX(ItemCosts,MATCH('Blend Sheet'!$M$4,ItemNum,0),MATCH(I$1,Districts,0))*'Blend Sheet'!$M7)+(INDEX(ItemCosts,MATCH('Blend Sheet'!$N$4,ItemNum,0),MATCH(I$1,Districts,0))*'Blend Sheet'!$N7)+(INDEX(ItemCosts,MATCH('Blend Sheet'!$O$4,ItemNum,0),MATCH(I$1,Districts,0))*'Blend Sheet'!$O7)+(INDEX(ItemCosts,MATCH('Blend Sheet'!$P$4,ItemNum,0),MATCH(I$1,Districts,0))*'Blend Sheet'!$P7)+(INDEX(ItemCosts,MATCH('Blend Sheet'!$Q$4,ItemNum,0),MATCH(I$1,Districts,0))*'Blend Sheet'!$Q7)+(INDEX(ItemCosts,MATCH('Blend Sheet'!$R$4,ItemNum,0),MATCH(I$1,Districts,0))*'Blend Sheet'!$R7)+(INDEX(ItemCosts,MATCH('Blend Sheet'!$S$4,ItemNum,0),MATCH(I$1,Districts,0))*'Blend Sheet'!$S7)+(INDEX(ItemCosts,MATCH('Blend Sheet'!$T$4,ItemNum,0),MATCH(I$1,Districts,0))*'Blend Sheet'!$T7)+(INDEX(ItemCosts,MATCH('Blend Sheet'!$U$4,ItemNum,0),MATCH(I$1,Districts,0))*'Blend Sheet'!$U7)+(INDEX(ItemCosts,MATCH('Blend Sheet'!$V$4,ItemNum,0),MATCH(I$1,Districts,0))*'Blend Sheet'!$V7)+(INDEX(ItemCosts,MATCH('Blend Sheet'!$W$4,ItemNum,0),MATCH(I$1,Districts,0))*'Blend Sheet'!$W7)+(INDEX(ItemCosts,MATCH('Blend Sheet'!$X$4,ItemNum,0),MATCH(I$1,Districts,0))*'Blend Sheet'!$X7)+(INDEX(ItemCosts,MATCH('Blend Sheet'!$Y$4,ItemNum,0),MATCH(I$1,Districts,0))*'Blend Sheet'!$Y7)+(INDEX(ItemCosts,MATCH('Blend Sheet'!$Z$4,ItemNum,0),MATCH(I$1,Districts,0))*'Blend Sheet'!$Z7)+(INDEX(ItemCosts,MATCH('Blend Sheet'!$AA$4,ItemNum,0),MATCH(I$1,Districts,0))*'Blend Sheet'!$AA7)+(INDEX(ItemCosts,MATCH('Blend Sheet'!$AB$4,ItemNum,0),MATCH(I$1,Districts,0))*'Blend Sheet'!$AB7)+(INDEX(ItemCosts,MATCH('Blend Sheet'!$AC$4,ItemNum,0),MATCH(I$1,Districts,0))*'Blend Sheet'!$AC7)+(INDEX(ItemCosts,MATCH('Blend Sheet'!$AD$4,ItemNum,0),MATCH(I$1,Districts,0))*'Blend Sheet'!$AD7)+(INDEX(ItemCosts,MATCH('Blend Sheet'!$AE$4,ItemNum,0),MATCH(I$1,Districts,0))*'Blend Sheet'!$AE7)+(INDEX(ItemCosts,MATCH('Blend Sheet'!$AF$4,ItemNum,0),MATCH(I$1,Districts,0))*'Blend Sheet'!$AF7)+(INDEX(ItemCosts,MATCH('Blend Sheet'!$AG$4,ItemNum,0),MATCH(I$1,Districts,0))*'Blend Sheet'!$AG7)+(INDEX(ItemCosts,MATCH('Blend Sheet'!$AH$4,ItemNum,0),MATCH(I$1,Districts,0))*'Blend Sheet'!$AH7)+(INDEX(ItemCosts,MATCH('Blend Sheet'!$AI$4,ItemNum,0),MATCH(I$1,Districts,0))*'Blend Sheet'!$AI7)+(INDEX(ItemCosts,MATCH('Blend Sheet'!$AJ$4,ItemNum,0),MATCH(I$1,Districts,0))*'Blend Sheet'!$AJ7)+(INDEX(ItemCosts,MATCH('Blend Sheet'!$AK$4,ItemNum,0),MATCH(I$1,Districts,0))*'Blend Sheet'!$AK7)+(INDEX(ItemCosts,MATCH('Blend Sheet'!$AL$4,ItemNum,0),MATCH(I$1,Districts,0))*'Blend Sheet'!$AL7)+(INDEX(ItemCosts,MATCH('Blend Sheet'!$AM$4,ItemNum,0),MATCH(I$1,Districts,0))*'Blend Sheet'!$AM7)+(INDEX(ItemCosts,MATCH('Blend Sheet'!$AN$4,ItemNum,0),MATCH(I$1,Districts,0))*'Blend Sheet'!$AN7)+(INDEX(ItemCosts,MATCH('Blend Sheet'!$AO$4,ItemNum,0),MATCH(I$1,Districts,0))*'Blend Sheet'!$AO7)+(INDEX(ItemCosts,MATCH('Blend Sheet'!$AP$4,ItemNum,0),MATCH(I$1,Districts,0))*'Blend Sheet'!$AP7)+(INDEX(ItemCosts,MATCH('Blend Sheet'!$AQ$4,ItemNum,0),MATCH(I$1,Districts,0))*'Blend Sheet'!$AQ7)+(INDEX(ItemCosts,MATCH('Blend Sheet'!$AR$4,ItemNum,0),MATCH(I$1,Districts,0))*'Blend Sheet'!$AR7)+(INDEX(ItemCosts,MATCH('Blend Sheet'!$AS$4,ItemNum,0),MATCH(I$1,Districts,0))*'Blend Sheet'!$AS7)</f>
        <v>#N/A</v>
      </c>
      <c r="J4" s="5" t="e">
        <f>(INDEX(ItemCosts,MATCH('Blend Sheet'!$C$4,ItemNum,0),MATCH(J$1,Districts,0))*'Blend Sheet'!$C7)+(INDEX(ItemCosts,MATCH('Blend Sheet'!$D$4,ItemNum,0),MATCH(J$1,Districts,0))*'Blend Sheet'!$D7)+(INDEX(ItemCosts,MATCH('Blend Sheet'!$E$4,ItemNum,0),MATCH(J$1,Districts,0))*'Blend Sheet'!$E7)+(INDEX(ItemCosts,MATCH('Blend Sheet'!$F$4,ItemNum,0),MATCH(J$1,Districts,0))*'Blend Sheet'!$F7)+(INDEX(ItemCosts,MATCH('Blend Sheet'!$G$4,ItemNum,0),MATCH(J$1,Districts,0))*'Blend Sheet'!$G7)+(INDEX(ItemCosts,MATCH('Blend Sheet'!$H$4,ItemNum,0),MATCH(J$1,Districts,0))*'Blend Sheet'!$H7)+(INDEX(ItemCosts,MATCH('Blend Sheet'!$I$4,ItemNum,0),MATCH(J$1,Districts,0))*'Blend Sheet'!$I7)+(INDEX(ItemCosts,MATCH('Blend Sheet'!$J$4,ItemNum,0),MATCH(J$1,Districts,0))*'Blend Sheet'!$J7)+(INDEX(ItemCosts,MATCH('Blend Sheet'!$K$4,ItemNum,0),MATCH(J$1,Districts,0))*'Blend Sheet'!$K7)+(INDEX(ItemCosts,MATCH('Blend Sheet'!$L$4,ItemNum,0),MATCH(J$1,Districts,0))*'Blend Sheet'!$L7)+(INDEX(ItemCosts,MATCH('Blend Sheet'!$M$4,ItemNum,0),MATCH(J$1,Districts,0))*'Blend Sheet'!$M7)+(INDEX(ItemCosts,MATCH('Blend Sheet'!$N$4,ItemNum,0),MATCH(J$1,Districts,0))*'Blend Sheet'!$N7)+(INDEX(ItemCosts,MATCH('Blend Sheet'!$O$4,ItemNum,0),MATCH(J$1,Districts,0))*'Blend Sheet'!$O7)+(INDEX(ItemCosts,MATCH('Blend Sheet'!$P$4,ItemNum,0),MATCH(J$1,Districts,0))*'Blend Sheet'!$P7)+(INDEX(ItemCosts,MATCH('Blend Sheet'!$Q$4,ItemNum,0),MATCH(J$1,Districts,0))*'Blend Sheet'!$Q7)+(INDEX(ItemCosts,MATCH('Blend Sheet'!$R$4,ItemNum,0),MATCH(J$1,Districts,0))*'Blend Sheet'!$R7)+(INDEX(ItemCosts,MATCH('Blend Sheet'!$S$4,ItemNum,0),MATCH(J$1,Districts,0))*'Blend Sheet'!$S7)+(INDEX(ItemCosts,MATCH('Blend Sheet'!$T$4,ItemNum,0),MATCH(J$1,Districts,0))*'Blend Sheet'!$T7)+(INDEX(ItemCosts,MATCH('Blend Sheet'!$U$4,ItemNum,0),MATCH(J$1,Districts,0))*'Blend Sheet'!$U7)+(INDEX(ItemCosts,MATCH('Blend Sheet'!$V$4,ItemNum,0),MATCH(J$1,Districts,0))*'Blend Sheet'!$V7)+(INDEX(ItemCosts,MATCH('Blend Sheet'!$W$4,ItemNum,0),MATCH(J$1,Districts,0))*'Blend Sheet'!$W7)+(INDEX(ItemCosts,MATCH('Blend Sheet'!$X$4,ItemNum,0),MATCH(J$1,Districts,0))*'Blend Sheet'!$X7)+(INDEX(ItemCosts,MATCH('Blend Sheet'!$Y$4,ItemNum,0),MATCH(J$1,Districts,0))*'Blend Sheet'!$Y7)+(INDEX(ItemCosts,MATCH('Blend Sheet'!$Z$4,ItemNum,0),MATCH(J$1,Districts,0))*'Blend Sheet'!$Z7)+(INDEX(ItemCosts,MATCH('Blend Sheet'!$AA$4,ItemNum,0),MATCH(J$1,Districts,0))*'Blend Sheet'!$AA7)+(INDEX(ItemCosts,MATCH('Blend Sheet'!$AB$4,ItemNum,0),MATCH(J$1,Districts,0))*'Blend Sheet'!$AB7)+(INDEX(ItemCosts,MATCH('Blend Sheet'!$AC$4,ItemNum,0),MATCH(J$1,Districts,0))*'Blend Sheet'!$AC7)+(INDEX(ItemCosts,MATCH('Blend Sheet'!$AD$4,ItemNum,0),MATCH(J$1,Districts,0))*'Blend Sheet'!$AD7)+(INDEX(ItemCosts,MATCH('Blend Sheet'!$AE$4,ItemNum,0),MATCH(J$1,Districts,0))*'Blend Sheet'!$AE7)+(INDEX(ItemCosts,MATCH('Blend Sheet'!$AF$4,ItemNum,0),MATCH(J$1,Districts,0))*'Blend Sheet'!$AF7)+(INDEX(ItemCosts,MATCH('Blend Sheet'!$AG$4,ItemNum,0),MATCH(J$1,Districts,0))*'Blend Sheet'!$AG7)+(INDEX(ItemCosts,MATCH('Blend Sheet'!$AH$4,ItemNum,0),MATCH(J$1,Districts,0))*'Blend Sheet'!$AH7)+(INDEX(ItemCosts,MATCH('Blend Sheet'!$AI$4,ItemNum,0),MATCH(J$1,Districts,0))*'Blend Sheet'!$AI7)+(INDEX(ItemCosts,MATCH('Blend Sheet'!$AJ$4,ItemNum,0),MATCH(J$1,Districts,0))*'Blend Sheet'!$AJ7)+(INDEX(ItemCosts,MATCH('Blend Sheet'!$AK$4,ItemNum,0),MATCH(J$1,Districts,0))*'Blend Sheet'!$AK7)+(INDEX(ItemCosts,MATCH('Blend Sheet'!$AL$4,ItemNum,0),MATCH(J$1,Districts,0))*'Blend Sheet'!$AL7)+(INDEX(ItemCosts,MATCH('Blend Sheet'!$AM$4,ItemNum,0),MATCH(J$1,Districts,0))*'Blend Sheet'!$AM7)+(INDEX(ItemCosts,MATCH('Blend Sheet'!$AN$4,ItemNum,0),MATCH(J$1,Districts,0))*'Blend Sheet'!$AN7)+(INDEX(ItemCosts,MATCH('Blend Sheet'!$AO$4,ItemNum,0),MATCH(J$1,Districts,0))*'Blend Sheet'!$AO7)+(INDEX(ItemCosts,MATCH('Blend Sheet'!$AP$4,ItemNum,0),MATCH(J$1,Districts,0))*'Blend Sheet'!$AP7)+(INDEX(ItemCosts,MATCH('Blend Sheet'!$AQ$4,ItemNum,0),MATCH(J$1,Districts,0))*'Blend Sheet'!$AQ7)+(INDEX(ItemCosts,MATCH('Blend Sheet'!$AR$4,ItemNum,0),MATCH(J$1,Districts,0))*'Blend Sheet'!$AR7)+(INDEX(ItemCosts,MATCH('Blend Sheet'!$AS$4,ItemNum,0),MATCH(J$1,Districts,0))*'Blend Sheet'!$AS7)</f>
        <v>#N/A</v>
      </c>
      <c r="K4" s="5" t="e">
        <f>(INDEX(ItemCosts,MATCH('Blend Sheet'!$C$4,ItemNum,0),MATCH(K$1,Districts,0))*'Blend Sheet'!$C7)+(INDEX(ItemCosts,MATCH('Blend Sheet'!$D$4,ItemNum,0),MATCH(K$1,Districts,0))*'Blend Sheet'!$D7)+(INDEX(ItemCosts,MATCH('Blend Sheet'!$E$4,ItemNum,0),MATCH(K$1,Districts,0))*'Blend Sheet'!$E7)+(INDEX(ItemCosts,MATCH('Blend Sheet'!$F$4,ItemNum,0),MATCH(K$1,Districts,0))*'Blend Sheet'!$F7)+(INDEX(ItemCosts,MATCH('Blend Sheet'!$G$4,ItemNum,0),MATCH(K$1,Districts,0))*'Blend Sheet'!$G7)+(INDEX(ItemCosts,MATCH('Blend Sheet'!$H$4,ItemNum,0),MATCH(K$1,Districts,0))*'Blend Sheet'!$H7)+(INDEX(ItemCosts,MATCH('Blend Sheet'!$I$4,ItemNum,0),MATCH(K$1,Districts,0))*'Blend Sheet'!$I7)+(INDEX(ItemCosts,MATCH('Blend Sheet'!$J$4,ItemNum,0),MATCH(K$1,Districts,0))*'Blend Sheet'!$J7)+(INDEX(ItemCosts,MATCH('Blend Sheet'!$K$4,ItemNum,0),MATCH(K$1,Districts,0))*'Blend Sheet'!$K7)+(INDEX(ItemCosts,MATCH('Blend Sheet'!$L$4,ItemNum,0),MATCH(K$1,Districts,0))*'Blend Sheet'!$L7)+(INDEX(ItemCosts,MATCH('Blend Sheet'!$M$4,ItemNum,0),MATCH(K$1,Districts,0))*'Blend Sheet'!$M7)+(INDEX(ItemCosts,MATCH('Blend Sheet'!$N$4,ItemNum,0),MATCH(K$1,Districts,0))*'Blend Sheet'!$N7)+(INDEX(ItemCosts,MATCH('Blend Sheet'!$O$4,ItemNum,0),MATCH(K$1,Districts,0))*'Blend Sheet'!$O7)+(INDEX(ItemCosts,MATCH('Blend Sheet'!$P$4,ItemNum,0),MATCH(K$1,Districts,0))*'Blend Sheet'!$P7)+(INDEX(ItemCosts,MATCH('Blend Sheet'!$Q$4,ItemNum,0),MATCH(K$1,Districts,0))*'Blend Sheet'!$Q7)+(INDEX(ItemCosts,MATCH('Blend Sheet'!$R$4,ItemNum,0),MATCH(K$1,Districts,0))*'Blend Sheet'!$R7)+(INDEX(ItemCosts,MATCH('Blend Sheet'!$S$4,ItemNum,0),MATCH(K$1,Districts,0))*'Blend Sheet'!$S7)+(INDEX(ItemCosts,MATCH('Blend Sheet'!$T$4,ItemNum,0),MATCH(K$1,Districts,0))*'Blend Sheet'!$T7)+(INDEX(ItemCosts,MATCH('Blend Sheet'!$U$4,ItemNum,0),MATCH(K$1,Districts,0))*'Blend Sheet'!$U7)+(INDEX(ItemCosts,MATCH('Blend Sheet'!$V$4,ItemNum,0),MATCH(K$1,Districts,0))*'Blend Sheet'!$V7)+(INDEX(ItemCosts,MATCH('Blend Sheet'!$W$4,ItemNum,0),MATCH(K$1,Districts,0))*'Blend Sheet'!$W7)+(INDEX(ItemCosts,MATCH('Blend Sheet'!$X$4,ItemNum,0),MATCH(K$1,Districts,0))*'Blend Sheet'!$X7)+(INDEX(ItemCosts,MATCH('Blend Sheet'!$Y$4,ItemNum,0),MATCH(K$1,Districts,0))*'Blend Sheet'!$Y7)+(INDEX(ItemCosts,MATCH('Blend Sheet'!$Z$4,ItemNum,0),MATCH(K$1,Districts,0))*'Blend Sheet'!$Z7)+(INDEX(ItemCosts,MATCH('Blend Sheet'!$AA$4,ItemNum,0),MATCH(K$1,Districts,0))*'Blend Sheet'!$AA7)+(INDEX(ItemCosts,MATCH('Blend Sheet'!$AB$4,ItemNum,0),MATCH(K$1,Districts,0))*'Blend Sheet'!$AB7)+(INDEX(ItemCosts,MATCH('Blend Sheet'!$AC$4,ItemNum,0),MATCH(K$1,Districts,0))*'Blend Sheet'!$AC7)+(INDEX(ItemCosts,MATCH('Blend Sheet'!$AD$4,ItemNum,0),MATCH(K$1,Districts,0))*'Blend Sheet'!$AD7)+(INDEX(ItemCosts,MATCH('Blend Sheet'!$AE$4,ItemNum,0),MATCH(K$1,Districts,0))*'Blend Sheet'!$AE7)+(INDEX(ItemCosts,MATCH('Blend Sheet'!$AF$4,ItemNum,0),MATCH(K$1,Districts,0))*'Blend Sheet'!$AF7)+(INDEX(ItemCosts,MATCH('Blend Sheet'!$AG$4,ItemNum,0),MATCH(K$1,Districts,0))*'Blend Sheet'!$AG7)+(INDEX(ItemCosts,MATCH('Blend Sheet'!$AH$4,ItemNum,0),MATCH(K$1,Districts,0))*'Blend Sheet'!$AH7)+(INDEX(ItemCosts,MATCH('Blend Sheet'!$AI$4,ItemNum,0),MATCH(K$1,Districts,0))*'Blend Sheet'!$AI7)+(INDEX(ItemCosts,MATCH('Blend Sheet'!$AJ$4,ItemNum,0),MATCH(K$1,Districts,0))*'Blend Sheet'!$AJ7)+(INDEX(ItemCosts,MATCH('Blend Sheet'!$AK$4,ItemNum,0),MATCH(K$1,Districts,0))*'Blend Sheet'!$AK7)+(INDEX(ItemCosts,MATCH('Blend Sheet'!$AL$4,ItemNum,0),MATCH(K$1,Districts,0))*'Blend Sheet'!$AL7)+(INDEX(ItemCosts,MATCH('Blend Sheet'!$AM$4,ItemNum,0),MATCH(K$1,Districts,0))*'Blend Sheet'!$AM7)+(INDEX(ItemCosts,MATCH('Blend Sheet'!$AN$4,ItemNum,0),MATCH(K$1,Districts,0))*'Blend Sheet'!$AN7)+(INDEX(ItemCosts,MATCH('Blend Sheet'!$AO$4,ItemNum,0),MATCH(K$1,Districts,0))*'Blend Sheet'!$AO7)+(INDEX(ItemCosts,MATCH('Blend Sheet'!$AP$4,ItemNum,0),MATCH(K$1,Districts,0))*'Blend Sheet'!$AP7)+(INDEX(ItemCosts,MATCH('Blend Sheet'!$AQ$4,ItemNum,0),MATCH(K$1,Districts,0))*'Blend Sheet'!$AQ7)+(INDEX(ItemCosts,MATCH('Blend Sheet'!$AR$4,ItemNum,0),MATCH(K$1,Districts,0))*'Blend Sheet'!$AR7)+(INDEX(ItemCosts,MATCH('Blend Sheet'!$AS$4,ItemNum,0),MATCH(K$1,Districts,0))*'Blend Sheet'!$AS7)</f>
        <v>#N/A</v>
      </c>
      <c r="L4" s="5" t="e">
        <f>(INDEX(ItemCosts,MATCH('Blend Sheet'!$C$4,ItemNum,0),MATCH(L$1,Districts,0))*'Blend Sheet'!$C7)+(INDEX(ItemCosts,MATCH('Blend Sheet'!$D$4,ItemNum,0),MATCH(L$1,Districts,0))*'Blend Sheet'!$D7)+(INDEX(ItemCosts,MATCH('Blend Sheet'!$E$4,ItemNum,0),MATCH(L$1,Districts,0))*'Blend Sheet'!$E7)+(INDEX(ItemCosts,MATCH('Blend Sheet'!$F$4,ItemNum,0),MATCH(L$1,Districts,0))*'Blend Sheet'!$F7)+(INDEX(ItemCosts,MATCH('Blend Sheet'!$G$4,ItemNum,0),MATCH(L$1,Districts,0))*'Blend Sheet'!$G7)+(INDEX(ItemCosts,MATCH('Blend Sheet'!$H$4,ItemNum,0),MATCH(L$1,Districts,0))*'Blend Sheet'!$H7)+(INDEX(ItemCosts,MATCH('Blend Sheet'!$I$4,ItemNum,0),MATCH(L$1,Districts,0))*'Blend Sheet'!$I7)+(INDEX(ItemCosts,MATCH('Blend Sheet'!$J$4,ItemNum,0),MATCH(L$1,Districts,0))*'Blend Sheet'!$J7)+(INDEX(ItemCosts,MATCH('Blend Sheet'!$K$4,ItemNum,0),MATCH(L$1,Districts,0))*'Blend Sheet'!$K7)+(INDEX(ItemCosts,MATCH('Blend Sheet'!$L$4,ItemNum,0),MATCH(L$1,Districts,0))*'Blend Sheet'!$L7)+(INDEX(ItemCosts,MATCH('Blend Sheet'!$M$4,ItemNum,0),MATCH(L$1,Districts,0))*'Blend Sheet'!$M7)+(INDEX(ItemCosts,MATCH('Blend Sheet'!$N$4,ItemNum,0),MATCH(L$1,Districts,0))*'Blend Sheet'!$N7)+(INDEX(ItemCosts,MATCH('Blend Sheet'!$O$4,ItemNum,0),MATCH(L$1,Districts,0))*'Blend Sheet'!$O7)+(INDEX(ItemCosts,MATCH('Blend Sheet'!$P$4,ItemNum,0),MATCH(L$1,Districts,0))*'Blend Sheet'!$P7)+(INDEX(ItemCosts,MATCH('Blend Sheet'!$Q$4,ItemNum,0),MATCH(L$1,Districts,0))*'Blend Sheet'!$Q7)+(INDEX(ItemCosts,MATCH('Blend Sheet'!$R$4,ItemNum,0),MATCH(L$1,Districts,0))*'Blend Sheet'!$R7)+(INDEX(ItemCosts,MATCH('Blend Sheet'!$S$4,ItemNum,0),MATCH(L$1,Districts,0))*'Blend Sheet'!$S7)+(INDEX(ItemCosts,MATCH('Blend Sheet'!$T$4,ItemNum,0),MATCH(L$1,Districts,0))*'Blend Sheet'!$T7)+(INDEX(ItemCosts,MATCH('Blend Sheet'!$U$4,ItemNum,0),MATCH(L$1,Districts,0))*'Blend Sheet'!$U7)+(INDEX(ItemCosts,MATCH('Blend Sheet'!$V$4,ItemNum,0),MATCH(L$1,Districts,0))*'Blend Sheet'!$V7)+(INDEX(ItemCosts,MATCH('Blend Sheet'!$W$4,ItemNum,0),MATCH(L$1,Districts,0))*'Blend Sheet'!$W7)+(INDEX(ItemCosts,MATCH('Blend Sheet'!$X$4,ItemNum,0),MATCH(L$1,Districts,0))*'Blend Sheet'!$X7)+(INDEX(ItemCosts,MATCH('Blend Sheet'!$Y$4,ItemNum,0),MATCH(L$1,Districts,0))*'Blend Sheet'!$Y7)+(INDEX(ItemCosts,MATCH('Blend Sheet'!$Z$4,ItemNum,0),MATCH(L$1,Districts,0))*'Blend Sheet'!$Z7)+(INDEX(ItemCosts,MATCH('Blend Sheet'!$AA$4,ItemNum,0),MATCH(L$1,Districts,0))*'Blend Sheet'!$AA7)+(INDEX(ItemCosts,MATCH('Blend Sheet'!$AB$4,ItemNum,0),MATCH(L$1,Districts,0))*'Blend Sheet'!$AB7)+(INDEX(ItemCosts,MATCH('Blend Sheet'!$AC$4,ItemNum,0),MATCH(L$1,Districts,0))*'Blend Sheet'!$AC7)+(INDEX(ItemCosts,MATCH('Blend Sheet'!$AD$4,ItemNum,0),MATCH(L$1,Districts,0))*'Blend Sheet'!$AD7)+(INDEX(ItemCosts,MATCH('Blend Sheet'!$AE$4,ItemNum,0),MATCH(L$1,Districts,0))*'Blend Sheet'!$AE7)+(INDEX(ItemCosts,MATCH('Blend Sheet'!$AF$4,ItemNum,0),MATCH(L$1,Districts,0))*'Blend Sheet'!$AF7)+(INDEX(ItemCosts,MATCH('Blend Sheet'!$AG$4,ItemNum,0),MATCH(L$1,Districts,0))*'Blend Sheet'!$AG7)+(INDEX(ItemCosts,MATCH('Blend Sheet'!$AH$4,ItemNum,0),MATCH(L$1,Districts,0))*'Blend Sheet'!$AH7)+(INDEX(ItemCosts,MATCH('Blend Sheet'!$AI$4,ItemNum,0),MATCH(L$1,Districts,0))*'Blend Sheet'!$AI7)+(INDEX(ItemCosts,MATCH('Blend Sheet'!$AJ$4,ItemNum,0),MATCH(L$1,Districts,0))*'Blend Sheet'!$AJ7)+(INDEX(ItemCosts,MATCH('Blend Sheet'!$AK$4,ItemNum,0),MATCH(L$1,Districts,0))*'Blend Sheet'!$AK7)+(INDEX(ItemCosts,MATCH('Blend Sheet'!$AL$4,ItemNum,0),MATCH(L$1,Districts,0))*'Blend Sheet'!$AL7)+(INDEX(ItemCosts,MATCH('Blend Sheet'!$AM$4,ItemNum,0),MATCH(L$1,Districts,0))*'Blend Sheet'!$AM7)+(INDEX(ItemCosts,MATCH('Blend Sheet'!$AN$4,ItemNum,0),MATCH(L$1,Districts,0))*'Blend Sheet'!$AN7)+(INDEX(ItemCosts,MATCH('Blend Sheet'!$AO$4,ItemNum,0),MATCH(L$1,Districts,0))*'Blend Sheet'!$AO7)+(INDEX(ItemCosts,MATCH('Blend Sheet'!$AP$4,ItemNum,0),MATCH(L$1,Districts,0))*'Blend Sheet'!$AP7)+(INDEX(ItemCosts,MATCH('Blend Sheet'!$AQ$4,ItemNum,0),MATCH(L$1,Districts,0))*'Blend Sheet'!$AQ7)+(INDEX(ItemCosts,MATCH('Blend Sheet'!$AR$4,ItemNum,0),MATCH(L$1,Districts,0))*'Blend Sheet'!$AR7)+(INDEX(ItemCosts,MATCH('Blend Sheet'!$AS$4,ItemNum,0),MATCH(L$1,Districts,0))*'Blend Sheet'!$AS7)</f>
        <v>#N/A</v>
      </c>
      <c r="M4" s="191"/>
      <c r="N4" s="34" t="e">
        <f>D4/'Blend Sheet'!$BA7</f>
        <v>#N/A</v>
      </c>
      <c r="O4" s="34" t="e">
        <f>E4/'Blend Sheet'!$BA7</f>
        <v>#N/A</v>
      </c>
      <c r="P4" s="34" t="e">
        <f>G4/'Blend Sheet'!$BA7</f>
        <v>#N/A</v>
      </c>
      <c r="Q4" s="34" t="e">
        <f>H4/'Blend Sheet'!$BA7</f>
        <v>#N/A</v>
      </c>
      <c r="R4" s="34" t="e">
        <f>I4/'Blend Sheet'!$BA7</f>
        <v>#N/A</v>
      </c>
      <c r="S4" s="34" t="e">
        <f>J4/'Blend Sheet'!$BA7</f>
        <v>#N/A</v>
      </c>
      <c r="T4" s="34" t="e">
        <f>K4/'Blend Sheet'!$BA7</f>
        <v>#N/A</v>
      </c>
      <c r="U4" s="34" t="e">
        <f>L4/'Blend Sheet'!$BA7</f>
        <v>#N/A</v>
      </c>
    </row>
    <row r="5" spans="1:21" x14ac:dyDescent="0.25">
      <c r="A5" t="str">
        <f>'Blend Sheet'!A8</f>
        <v>0:1:12 'G'</v>
      </c>
      <c r="B5" s="5" t="e">
        <f>(INDEX(ItemCosts,MATCH('Blend Sheet'!$C$4,ItemNum,0),MATCH(B$1,Districts,0))*'Blend Sheet'!$C8)+(INDEX(ItemCosts,MATCH('Blend Sheet'!$D$4,ItemNum,0),MATCH(B$1,Districts,0))*'Blend Sheet'!$D8)+(INDEX(ItemCosts,MATCH('Blend Sheet'!$E$4,ItemNum,0),MATCH(B$1,Districts,0))*'Blend Sheet'!$E8)+(INDEX(ItemCosts,MATCH('Blend Sheet'!$F$4,ItemNum,0),MATCH(B$1,Districts,0))*'Blend Sheet'!$F8)+(INDEX(ItemCosts,MATCH('Blend Sheet'!$G$4,ItemNum,0),MATCH(B$1,Districts,0))*'Blend Sheet'!$G8)+(INDEX(ItemCosts,MATCH('Blend Sheet'!$H$4,ItemNum,0),MATCH(B$1,Districts,0))*'Blend Sheet'!$H8)+(INDEX(ItemCosts,MATCH('Blend Sheet'!$I$4,ItemNum,0),MATCH(B$1,Districts,0))*'Blend Sheet'!$I8)+(INDEX(ItemCosts,MATCH('Blend Sheet'!$J$4,ItemNum,0),MATCH(B$1,Districts,0))*'Blend Sheet'!$J8)+(INDEX(ItemCosts,MATCH('Blend Sheet'!$K$4,ItemNum,0),MATCH(B$1,Districts,0))*'Blend Sheet'!$K8)+(INDEX(ItemCosts,MATCH('Blend Sheet'!$L$4,ItemNum,0),MATCH(B$1,Districts,0))*'Blend Sheet'!$L8)+(INDEX(ItemCosts,MATCH('Blend Sheet'!$M$4,ItemNum,0),MATCH(B$1,Districts,0))*'Blend Sheet'!$M8)+(INDEX(ItemCosts,MATCH('Blend Sheet'!$N$4,ItemNum,0),MATCH(B$1,Districts,0))*'Blend Sheet'!$N8)+(INDEX(ItemCosts,MATCH('Blend Sheet'!$O$4,ItemNum,0),MATCH(B$1,Districts,0))*'Blend Sheet'!$O8)+(INDEX(ItemCosts,MATCH('Blend Sheet'!$P$4,ItemNum,0),MATCH(B$1,Districts,0))*'Blend Sheet'!$P8)+(INDEX(ItemCosts,MATCH('Blend Sheet'!$Q$4,ItemNum,0),MATCH(B$1,Districts,0))*'Blend Sheet'!$Q8)+(INDEX(ItemCosts,MATCH('Blend Sheet'!$R$4,ItemNum,0),MATCH(B$1,Districts,0))*'Blend Sheet'!$R8)+(INDEX(ItemCosts,MATCH('Blend Sheet'!$S$4,ItemNum,0),MATCH(B$1,Districts,0))*'Blend Sheet'!$S8)+(INDEX(ItemCosts,MATCH('Blend Sheet'!$T$4,ItemNum,0),MATCH(B$1,Districts,0))*'Blend Sheet'!$T8)+(INDEX(ItemCosts,MATCH('Blend Sheet'!$U$4,ItemNum,0),MATCH(B$1,Districts,0))*'Blend Sheet'!$U8)+(INDEX(ItemCosts,MATCH('Blend Sheet'!$V$4,ItemNum,0),MATCH(B$1,Districts,0))*'Blend Sheet'!$V8)+(INDEX(ItemCosts,MATCH('Blend Sheet'!$W$4,ItemNum,0),MATCH(B$1,Districts,0))*'Blend Sheet'!$W8)+(INDEX(ItemCosts,MATCH('Blend Sheet'!$X$4,ItemNum,0),MATCH(B$1,Districts,0))*'Blend Sheet'!$X8)+(INDEX(ItemCosts,MATCH('Blend Sheet'!$Y$4,ItemNum,0),MATCH(B$1,Districts,0))*'Blend Sheet'!$Y8)+(INDEX(ItemCosts,MATCH('Blend Sheet'!$Z$4,ItemNum,0),MATCH(B$1,Districts,0))*'Blend Sheet'!$Z8)+(INDEX(ItemCosts,MATCH('Blend Sheet'!$AA$4,ItemNum,0),MATCH(B$1,Districts,0))*'Blend Sheet'!$AA8)+(INDEX(ItemCosts,MATCH('Blend Sheet'!$AB$4,ItemNum,0),MATCH(B$1,Districts,0))*'Blend Sheet'!$AB8)+(INDEX(ItemCosts,MATCH('Blend Sheet'!$AC$4,ItemNum,0),MATCH(B$1,Districts,0))*'Blend Sheet'!$AC8)+(INDEX(ItemCosts,MATCH('Blend Sheet'!$AD$4,ItemNum,0),MATCH(B$1,Districts,0))*'Blend Sheet'!$AD8)+(INDEX(ItemCosts,MATCH('Blend Sheet'!$AE$4,ItemNum,0),MATCH(B$1,Districts,0))*'Blend Sheet'!$AE8)+(INDEX(ItemCosts,MATCH('Blend Sheet'!$AF$4,ItemNum,0),MATCH(B$1,Districts,0))*'Blend Sheet'!$AF8)+(INDEX(ItemCosts,MATCH('Blend Sheet'!$AG$4,ItemNum,0),MATCH(B$1,Districts,0))*'Blend Sheet'!$AG8)+(INDEX(ItemCosts,MATCH('Blend Sheet'!$AH$4,ItemNum,0),MATCH(B$1,Districts,0))*'Blend Sheet'!$AH8)+(INDEX(ItemCosts,MATCH('Blend Sheet'!$AI$4,ItemNum,0),MATCH(B$1,Districts,0))*'Blend Sheet'!$AI8)+(INDEX(ItemCosts,MATCH('Blend Sheet'!$AJ$4,ItemNum,0),MATCH(B$1,Districts,0))*'Blend Sheet'!$AJ8)+(INDEX(ItemCosts,MATCH('Blend Sheet'!$AK$4,ItemNum,0),MATCH(B$1,Districts,0))*'Blend Sheet'!$AK8)+(INDEX(ItemCosts,MATCH('Blend Sheet'!$AL$4,ItemNum,0),MATCH(B$1,Districts,0))*'Blend Sheet'!$AL8)+(INDEX(ItemCosts,MATCH('Blend Sheet'!$AM$4,ItemNum,0),MATCH(B$1,Districts,0))*'Blend Sheet'!$AM8)+(INDEX(ItemCosts,MATCH('Blend Sheet'!$AN$4,ItemNum,0),MATCH(B$1,Districts,0))*'Blend Sheet'!$AN8)+(INDEX(ItemCosts,MATCH('Blend Sheet'!$AO$4,ItemNum,0),MATCH(B$1,Districts,0))*'Blend Sheet'!$AO8)+(INDEX(ItemCosts,MATCH('Blend Sheet'!$AP$4,ItemNum,0),MATCH(B$1,Districts,0))*'Blend Sheet'!$AP8)+(INDEX(ItemCosts,MATCH('Blend Sheet'!$AQ$4,ItemNum,0),MATCH(B$1,Districts,0))*'Blend Sheet'!$AQ8)+(INDEX(ItemCosts,MATCH('Blend Sheet'!$AR$4,ItemNum,0),MATCH(B$1,Districts,0))*'Blend Sheet'!$AR8)+(INDEX(ItemCosts,MATCH('Blend Sheet'!$AS$4,ItemNum,0),MATCH(B$1,Districts,0))*'Blend Sheet'!$AS8)</f>
        <v>#N/A</v>
      </c>
      <c r="C5" s="5" t="e">
        <f>(INDEX(ItemCosts,MATCH('Blend Sheet'!$C$4,ItemNum,0),MATCH(C$1,Districts,0))*'Blend Sheet'!$C8)+(INDEX(ItemCosts,MATCH('Blend Sheet'!$D$4,ItemNum,0),MATCH(C$1,Districts,0))*'Blend Sheet'!$D8)+(INDEX(ItemCosts,MATCH('Blend Sheet'!$E$4,ItemNum,0),MATCH(C$1,Districts,0))*'Blend Sheet'!$E8)+(INDEX(ItemCosts,MATCH('Blend Sheet'!$F$4,ItemNum,0),MATCH(C$1,Districts,0))*'Blend Sheet'!$F8)+(INDEX(ItemCosts,MATCH('Blend Sheet'!$G$4,ItemNum,0),MATCH(C$1,Districts,0))*'Blend Sheet'!$G8)+(INDEX(ItemCosts,MATCH('Blend Sheet'!$H$4,ItemNum,0),MATCH(C$1,Districts,0))*'Blend Sheet'!$H8)+(INDEX(ItemCosts,MATCH('Blend Sheet'!$I$4,ItemNum,0),MATCH(C$1,Districts,0))*'Blend Sheet'!$I8)+(INDEX(ItemCosts,MATCH('Blend Sheet'!$J$4,ItemNum,0),MATCH(C$1,Districts,0))*'Blend Sheet'!$J8)+(INDEX(ItemCosts,MATCH('Blend Sheet'!$K$4,ItemNum,0),MATCH(C$1,Districts,0))*'Blend Sheet'!$K8)+(INDEX(ItemCosts,MATCH('Blend Sheet'!$L$4,ItemNum,0),MATCH(C$1,Districts,0))*'Blend Sheet'!$L8)+(INDEX(ItemCosts,MATCH('Blend Sheet'!$M$4,ItemNum,0),MATCH(C$1,Districts,0))*'Blend Sheet'!$M8)+(INDEX(ItemCosts,MATCH('Blend Sheet'!$N$4,ItemNum,0),MATCH(C$1,Districts,0))*'Blend Sheet'!$N8)+(INDEX(ItemCosts,MATCH('Blend Sheet'!$O$4,ItemNum,0),MATCH(C$1,Districts,0))*'Blend Sheet'!$O8)+(INDEX(ItemCosts,MATCH('Blend Sheet'!$P$4,ItemNum,0),MATCH(C$1,Districts,0))*'Blend Sheet'!$P8)+(INDEX(ItemCosts,MATCH('Blend Sheet'!$Q$4,ItemNum,0),MATCH(C$1,Districts,0))*'Blend Sheet'!$Q8)+(INDEX(ItemCosts,MATCH('Blend Sheet'!$R$4,ItemNum,0),MATCH(C$1,Districts,0))*'Blend Sheet'!$R8)+(INDEX(ItemCosts,MATCH('Blend Sheet'!$S$4,ItemNum,0),MATCH(C$1,Districts,0))*'Blend Sheet'!$S8)+(INDEX(ItemCosts,MATCH('Blend Sheet'!$T$4,ItemNum,0),MATCH(C$1,Districts,0))*'Blend Sheet'!$T8)+(INDEX(ItemCosts,MATCH('Blend Sheet'!$U$4,ItemNum,0),MATCH(C$1,Districts,0))*'Blend Sheet'!$U8)+(INDEX(ItemCosts,MATCH('Blend Sheet'!$V$4,ItemNum,0),MATCH(C$1,Districts,0))*'Blend Sheet'!$V8)+(INDEX(ItemCosts,MATCH('Blend Sheet'!$W$4,ItemNum,0),MATCH(C$1,Districts,0))*'Blend Sheet'!$W8)+(INDEX(ItemCosts,MATCH('Blend Sheet'!$X$4,ItemNum,0),MATCH(C$1,Districts,0))*'Blend Sheet'!$X8)+(INDEX(ItemCosts,MATCH('Blend Sheet'!$Y$4,ItemNum,0),MATCH(C$1,Districts,0))*'Blend Sheet'!$Y8)+(INDEX(ItemCosts,MATCH('Blend Sheet'!$Z$4,ItemNum,0),MATCH(C$1,Districts,0))*'Blend Sheet'!$Z8)+(INDEX(ItemCosts,MATCH('Blend Sheet'!$AA$4,ItemNum,0),MATCH(C$1,Districts,0))*'Blend Sheet'!$AA8)+(INDEX(ItemCosts,MATCH('Blend Sheet'!$AB$4,ItemNum,0),MATCH(C$1,Districts,0))*'Blend Sheet'!$AB8)+(INDEX(ItemCosts,MATCH('Blend Sheet'!$AC$4,ItemNum,0),MATCH(C$1,Districts,0))*'Blend Sheet'!$AC8)+(INDEX(ItemCosts,MATCH('Blend Sheet'!$AD$4,ItemNum,0),MATCH(C$1,Districts,0))*'Blend Sheet'!$AD8)+(INDEX(ItemCosts,MATCH('Blend Sheet'!$AE$4,ItemNum,0),MATCH(C$1,Districts,0))*'Blend Sheet'!$AE8)+(INDEX(ItemCosts,MATCH('Blend Sheet'!$AF$4,ItemNum,0),MATCH(C$1,Districts,0))*'Blend Sheet'!$AF8)+(INDEX(ItemCosts,MATCH('Blend Sheet'!$AG$4,ItemNum,0),MATCH(C$1,Districts,0))*'Blend Sheet'!$AG8)+(INDEX(ItemCosts,MATCH('Blend Sheet'!$AH$4,ItemNum,0),MATCH(C$1,Districts,0))*'Blend Sheet'!$AH8)+(INDEX(ItemCosts,MATCH('Blend Sheet'!$AI$4,ItemNum,0),MATCH(C$1,Districts,0))*'Blend Sheet'!$AI8)+(INDEX(ItemCosts,MATCH('Blend Sheet'!$AJ$4,ItemNum,0),MATCH(C$1,Districts,0))*'Blend Sheet'!$AJ8)+(INDEX(ItemCosts,MATCH('Blend Sheet'!$AK$4,ItemNum,0),MATCH(C$1,Districts,0))*'Blend Sheet'!$AK8)+(INDEX(ItemCosts,MATCH('Blend Sheet'!$AL$4,ItemNum,0),MATCH(C$1,Districts,0))*'Blend Sheet'!$AL8)+(INDEX(ItemCosts,MATCH('Blend Sheet'!$AM$4,ItemNum,0),MATCH(C$1,Districts,0))*'Blend Sheet'!$AM8)+(INDEX(ItemCosts,MATCH('Blend Sheet'!$AN$4,ItemNum,0),MATCH(C$1,Districts,0))*'Blend Sheet'!$AN8)+(INDEX(ItemCosts,MATCH('Blend Sheet'!$AO$4,ItemNum,0),MATCH(C$1,Districts,0))*'Blend Sheet'!$AO8)+(INDEX(ItemCosts,MATCH('Blend Sheet'!$AP$4,ItemNum,0),MATCH(C$1,Districts,0))*'Blend Sheet'!$AP8)+(INDEX(ItemCosts,MATCH('Blend Sheet'!$AQ$4,ItemNum,0),MATCH(C$1,Districts,0))*'Blend Sheet'!$AQ8)+(INDEX(ItemCosts,MATCH('Blend Sheet'!$AR$4,ItemNum,0),MATCH(C$1,Districts,0))*'Blend Sheet'!$AR8)+(INDEX(ItemCosts,MATCH('Blend Sheet'!$AS$4,ItemNum,0),MATCH(C$1,Districts,0))*'Blend Sheet'!$AS8)</f>
        <v>#N/A</v>
      </c>
      <c r="D5" s="5" t="e">
        <f>(INDEX(ItemCosts,MATCH('Blend Sheet'!$C$4,ItemNum,0),MATCH(D$1,Districts,0))*'Blend Sheet'!$C8)+(INDEX(ItemCosts,MATCH('Blend Sheet'!$D$4,ItemNum,0),MATCH(D$1,Districts,0))*'Blend Sheet'!$D8)+(INDEX(ItemCosts,MATCH('Blend Sheet'!$E$4,ItemNum,0),MATCH(D$1,Districts,0))*'Blend Sheet'!$E8)+(INDEX(ItemCosts,MATCH('Blend Sheet'!$F$4,ItemNum,0),MATCH(D$1,Districts,0))*'Blend Sheet'!$F8)+(INDEX(ItemCosts,MATCH('Blend Sheet'!$G$4,ItemNum,0),MATCH(D$1,Districts,0))*'Blend Sheet'!$G8)+(INDEX(ItemCosts,MATCH('Blend Sheet'!$H$4,ItemNum,0),MATCH(D$1,Districts,0))*'Blend Sheet'!$H8)+(INDEX(ItemCosts,MATCH('Blend Sheet'!$I$4,ItemNum,0),MATCH(D$1,Districts,0))*'Blend Sheet'!$I8)+(INDEX(ItemCosts,MATCH('Blend Sheet'!$J$4,ItemNum,0),MATCH(D$1,Districts,0))*'Blend Sheet'!$J8)+(INDEX(ItemCosts,MATCH('Blend Sheet'!$K$4,ItemNum,0),MATCH(D$1,Districts,0))*'Blend Sheet'!$K8)+(INDEX(ItemCosts,MATCH('Blend Sheet'!$L$4,ItemNum,0),MATCH(D$1,Districts,0))*'Blend Sheet'!$L8)+(INDEX(ItemCosts,MATCH('Blend Sheet'!$M$4,ItemNum,0),MATCH(D$1,Districts,0))*'Blend Sheet'!$M8)+(INDEX(ItemCosts,MATCH('Blend Sheet'!$N$4,ItemNum,0),MATCH(D$1,Districts,0))*'Blend Sheet'!$N8)+(INDEX(ItemCosts,MATCH('Blend Sheet'!$O$4,ItemNum,0),MATCH(D$1,Districts,0))*'Blend Sheet'!$O8)+(INDEX(ItemCosts,MATCH('Blend Sheet'!$P$4,ItemNum,0),MATCH(D$1,Districts,0))*'Blend Sheet'!$P8)+(INDEX(ItemCosts,MATCH('Blend Sheet'!$Q$4,ItemNum,0),MATCH(D$1,Districts,0))*'Blend Sheet'!$Q8)+(INDEX(ItemCosts,MATCH('Blend Sheet'!$R$4,ItemNum,0),MATCH(D$1,Districts,0))*'Blend Sheet'!$R8)+(INDEX(ItemCosts,MATCH('Blend Sheet'!$S$4,ItemNum,0),MATCH(D$1,Districts,0))*'Blend Sheet'!$S8)+(INDEX(ItemCosts,MATCH('Blend Sheet'!$T$4,ItemNum,0),MATCH(D$1,Districts,0))*'Blend Sheet'!$T8)+(INDEX(ItemCosts,MATCH('Blend Sheet'!$U$4,ItemNum,0),MATCH(D$1,Districts,0))*'Blend Sheet'!$U8)+(INDEX(ItemCosts,MATCH('Blend Sheet'!$V$4,ItemNum,0),MATCH(D$1,Districts,0))*'Blend Sheet'!$V8)+(INDEX(ItemCosts,MATCH('Blend Sheet'!$W$4,ItemNum,0),MATCH(D$1,Districts,0))*'Blend Sheet'!$W8)+(INDEX(ItemCosts,MATCH('Blend Sheet'!$X$4,ItemNum,0),MATCH(D$1,Districts,0))*'Blend Sheet'!$X8)+(INDEX(ItemCosts,MATCH('Blend Sheet'!$Y$4,ItemNum,0),MATCH(D$1,Districts,0))*'Blend Sheet'!$Y8)+(INDEX(ItemCosts,MATCH('Blend Sheet'!$Z$4,ItemNum,0),MATCH(D$1,Districts,0))*'Blend Sheet'!$Z8)+(INDEX(ItemCosts,MATCH('Blend Sheet'!$AA$4,ItemNum,0),MATCH(D$1,Districts,0))*'Blend Sheet'!$AA8)+(INDEX(ItemCosts,MATCH('Blend Sheet'!$AB$4,ItemNum,0),MATCH(D$1,Districts,0))*'Blend Sheet'!$AB8)+(INDEX(ItemCosts,MATCH('Blend Sheet'!$AC$4,ItemNum,0),MATCH(D$1,Districts,0))*'Blend Sheet'!$AC8)+(INDEX(ItemCosts,MATCH('Blend Sheet'!$AD$4,ItemNum,0),MATCH(D$1,Districts,0))*'Blend Sheet'!$AD8)+(INDEX(ItemCosts,MATCH('Blend Sheet'!$AE$4,ItemNum,0),MATCH(D$1,Districts,0))*'Blend Sheet'!$AE8)+(INDEX(ItemCosts,MATCH('Blend Sheet'!$AF$4,ItemNum,0),MATCH(D$1,Districts,0))*'Blend Sheet'!$AF8)+(INDEX(ItemCosts,MATCH('Blend Sheet'!$AG$4,ItemNum,0),MATCH(D$1,Districts,0))*'Blend Sheet'!$AG8)+(INDEX(ItemCosts,MATCH('Blend Sheet'!$AH$4,ItemNum,0),MATCH(D$1,Districts,0))*'Blend Sheet'!$AH8)+(INDEX(ItemCosts,MATCH('Blend Sheet'!$AI$4,ItemNum,0),MATCH(D$1,Districts,0))*'Blend Sheet'!$AI8)+(INDEX(ItemCosts,MATCH('Blend Sheet'!$AJ$4,ItemNum,0),MATCH(D$1,Districts,0))*'Blend Sheet'!$AJ8)+(INDEX(ItemCosts,MATCH('Blend Sheet'!$AK$4,ItemNum,0),MATCH(D$1,Districts,0))*'Blend Sheet'!$AK8)+(INDEX(ItemCosts,MATCH('Blend Sheet'!$AL$4,ItemNum,0),MATCH(D$1,Districts,0))*'Blend Sheet'!$AL8)+(INDEX(ItemCosts,MATCH('Blend Sheet'!$AM$4,ItemNum,0),MATCH(D$1,Districts,0))*'Blend Sheet'!$AM8)+(INDEX(ItemCosts,MATCH('Blend Sheet'!$AN$4,ItemNum,0),MATCH(D$1,Districts,0))*'Blend Sheet'!$AN8)+(INDEX(ItemCosts,MATCH('Blend Sheet'!$AO$4,ItemNum,0),MATCH(D$1,Districts,0))*'Blend Sheet'!$AO8)+(INDEX(ItemCosts,MATCH('Blend Sheet'!$AP$4,ItemNum,0),MATCH(D$1,Districts,0))*'Blend Sheet'!$AP8)+(INDEX(ItemCosts,MATCH('Blend Sheet'!$AQ$4,ItemNum,0),MATCH(D$1,Districts,0))*'Blend Sheet'!$AQ8)+(INDEX(ItemCosts,MATCH('Blend Sheet'!$AR$4,ItemNum,0),MATCH(D$1,Districts,0))*'Blend Sheet'!$AR8)+(INDEX(ItemCosts,MATCH('Blend Sheet'!$AS$4,ItemNum,0),MATCH(D$1,Districts,0))*'Blend Sheet'!$AS8)</f>
        <v>#N/A</v>
      </c>
      <c r="E5" s="5" t="e">
        <f>(INDEX(ItemCosts,MATCH('Blend Sheet'!$C$4,ItemNum,0),MATCH(E$1,Districts,0))*'Blend Sheet'!$C8)+(INDEX(ItemCosts,MATCH('Blend Sheet'!$D$4,ItemNum,0),MATCH(E$1,Districts,0))*'Blend Sheet'!$D8)+(INDEX(ItemCosts,MATCH('Blend Sheet'!$E$4,ItemNum,0),MATCH(E$1,Districts,0))*'Blend Sheet'!$E8)+(INDEX(ItemCosts,MATCH('Blend Sheet'!$F$4,ItemNum,0),MATCH(E$1,Districts,0))*'Blend Sheet'!$F8)+(INDEX(ItemCosts,MATCH('Blend Sheet'!$G$4,ItemNum,0),MATCH(E$1,Districts,0))*'Blend Sheet'!$G8)+(INDEX(ItemCosts,MATCH('Blend Sheet'!$H$4,ItemNum,0),MATCH(E$1,Districts,0))*'Blend Sheet'!$H8)+(INDEX(ItemCosts,MATCH('Blend Sheet'!$I$4,ItemNum,0),MATCH(E$1,Districts,0))*'Blend Sheet'!$I8)+(INDEX(ItemCosts,MATCH('Blend Sheet'!$J$4,ItemNum,0),MATCH(E$1,Districts,0))*'Blend Sheet'!$J8)+(INDEX(ItemCosts,MATCH('Blend Sheet'!$K$4,ItemNum,0),MATCH(E$1,Districts,0))*'Blend Sheet'!$K8)+(INDEX(ItemCosts,MATCH('Blend Sheet'!$L$4,ItemNum,0),MATCH(E$1,Districts,0))*'Blend Sheet'!$L8)+(INDEX(ItemCosts,MATCH('Blend Sheet'!$M$4,ItemNum,0),MATCH(E$1,Districts,0))*'Blend Sheet'!$M8)+(INDEX(ItemCosts,MATCH('Blend Sheet'!$N$4,ItemNum,0),MATCH(E$1,Districts,0))*'Blend Sheet'!$N8)+(INDEX(ItemCosts,MATCH('Blend Sheet'!$O$4,ItemNum,0),MATCH(E$1,Districts,0))*'Blend Sheet'!$O8)+(INDEX(ItemCosts,MATCH('Blend Sheet'!$P$4,ItemNum,0),MATCH(E$1,Districts,0))*'Blend Sheet'!$P8)+(INDEX(ItemCosts,MATCH('Blend Sheet'!$Q$4,ItemNum,0),MATCH(E$1,Districts,0))*'Blend Sheet'!$Q8)+(INDEX(ItemCosts,MATCH('Blend Sheet'!$R$4,ItemNum,0),MATCH(E$1,Districts,0))*'Blend Sheet'!$R8)+(INDEX(ItemCosts,MATCH('Blend Sheet'!$S$4,ItemNum,0),MATCH(E$1,Districts,0))*'Blend Sheet'!$S8)+(INDEX(ItemCosts,MATCH('Blend Sheet'!$T$4,ItemNum,0),MATCH(E$1,Districts,0))*'Blend Sheet'!$T8)+(INDEX(ItemCosts,MATCH('Blend Sheet'!$U$4,ItemNum,0),MATCH(E$1,Districts,0))*'Blend Sheet'!$U8)+(INDEX(ItemCosts,MATCH('Blend Sheet'!$V$4,ItemNum,0),MATCH(E$1,Districts,0))*'Blend Sheet'!$V8)+(INDEX(ItemCosts,MATCH('Blend Sheet'!$W$4,ItemNum,0),MATCH(E$1,Districts,0))*'Blend Sheet'!$W8)+(INDEX(ItemCosts,MATCH('Blend Sheet'!$X$4,ItemNum,0),MATCH(E$1,Districts,0))*'Blend Sheet'!$X8)+(INDEX(ItemCosts,MATCH('Blend Sheet'!$Y$4,ItemNum,0),MATCH(E$1,Districts,0))*'Blend Sheet'!$Y8)+(INDEX(ItemCosts,MATCH('Blend Sheet'!$Z$4,ItemNum,0),MATCH(E$1,Districts,0))*'Blend Sheet'!$Z8)+(INDEX(ItemCosts,MATCH('Blend Sheet'!$AA$4,ItemNum,0),MATCH(E$1,Districts,0))*'Blend Sheet'!$AA8)+(INDEX(ItemCosts,MATCH('Blend Sheet'!$AB$4,ItemNum,0),MATCH(E$1,Districts,0))*'Blend Sheet'!$AB8)+(INDEX(ItemCosts,MATCH('Blend Sheet'!$AC$4,ItemNum,0),MATCH(E$1,Districts,0))*'Blend Sheet'!$AC8)+(INDEX(ItemCosts,MATCH('Blend Sheet'!$AD$4,ItemNum,0),MATCH(E$1,Districts,0))*'Blend Sheet'!$AD8)+(INDEX(ItemCosts,MATCH('Blend Sheet'!$AE$4,ItemNum,0),MATCH(E$1,Districts,0))*'Blend Sheet'!$AE8)+(INDEX(ItemCosts,MATCH('Blend Sheet'!$AF$4,ItemNum,0),MATCH(E$1,Districts,0))*'Blend Sheet'!$AF8)+(INDEX(ItemCosts,MATCH('Blend Sheet'!$AG$4,ItemNum,0),MATCH(E$1,Districts,0))*'Blend Sheet'!$AG8)+(INDEX(ItemCosts,MATCH('Blend Sheet'!$AH$4,ItemNum,0),MATCH(E$1,Districts,0))*'Blend Sheet'!$AH8)+(INDEX(ItemCosts,MATCH('Blend Sheet'!$AI$4,ItemNum,0),MATCH(E$1,Districts,0))*'Blend Sheet'!$AI8)+(INDEX(ItemCosts,MATCH('Blend Sheet'!$AJ$4,ItemNum,0),MATCH(E$1,Districts,0))*'Blend Sheet'!$AJ8)+(INDEX(ItemCosts,MATCH('Blend Sheet'!$AK$4,ItemNum,0),MATCH(E$1,Districts,0))*'Blend Sheet'!$AK8)+(INDEX(ItemCosts,MATCH('Blend Sheet'!$AL$4,ItemNum,0),MATCH(E$1,Districts,0))*'Blend Sheet'!$AL8)+(INDEX(ItemCosts,MATCH('Blend Sheet'!$AM$4,ItemNum,0),MATCH(E$1,Districts,0))*'Blend Sheet'!$AM8)+(INDEX(ItemCosts,MATCH('Blend Sheet'!$AN$4,ItemNum,0),MATCH(E$1,Districts,0))*'Blend Sheet'!$AN8)+(INDEX(ItemCosts,MATCH('Blend Sheet'!$AO$4,ItemNum,0),MATCH(E$1,Districts,0))*'Blend Sheet'!$AO8)+(INDEX(ItemCosts,MATCH('Blend Sheet'!$AP$4,ItemNum,0),MATCH(E$1,Districts,0))*'Blend Sheet'!$AP8)+(INDEX(ItemCosts,MATCH('Blend Sheet'!$AQ$4,ItemNum,0),MATCH(E$1,Districts,0))*'Blend Sheet'!$AQ8)+(INDEX(ItemCosts,MATCH('Blend Sheet'!$AR$4,ItemNum,0),MATCH(E$1,Districts,0))*'Blend Sheet'!$AR8)+(INDEX(ItemCosts,MATCH('Blend Sheet'!$AS$4,ItemNum,0),MATCH(E$1,Districts,0))*'Blend Sheet'!$AS8)</f>
        <v>#N/A</v>
      </c>
      <c r="F5" s="5" t="e">
        <f>(INDEX(ItemCosts,MATCH('Blend Sheet'!$C$4,ItemNum,0),MATCH(F$1,Districts,0))*'Blend Sheet'!$C8)+(INDEX(ItemCosts,MATCH('Blend Sheet'!$D$4,ItemNum,0),MATCH(F$1,Districts,0))*'Blend Sheet'!$D8)+(INDEX(ItemCosts,MATCH('Blend Sheet'!$E$4,ItemNum,0),MATCH(F$1,Districts,0))*'Blend Sheet'!$E8)+(INDEX(ItemCosts,MATCH('Blend Sheet'!$F$4,ItemNum,0),MATCH(F$1,Districts,0))*'Blend Sheet'!$F8)+(INDEX(ItemCosts,MATCH('Blend Sheet'!$G$4,ItemNum,0),MATCH(F$1,Districts,0))*'Blend Sheet'!$G8)+(INDEX(ItemCosts,MATCH('Blend Sheet'!$H$4,ItemNum,0),MATCH(F$1,Districts,0))*'Blend Sheet'!$H8)+(INDEX(ItemCosts,MATCH('Blend Sheet'!$I$4,ItemNum,0),MATCH(F$1,Districts,0))*'Blend Sheet'!$I8)+(INDEX(ItemCosts,MATCH('Blend Sheet'!$J$4,ItemNum,0),MATCH(F$1,Districts,0))*'Blend Sheet'!$J8)+(INDEX(ItemCosts,MATCH('Blend Sheet'!$K$4,ItemNum,0),MATCH(F$1,Districts,0))*'Blend Sheet'!$K8)+(INDEX(ItemCosts,MATCH('Blend Sheet'!$L$4,ItemNum,0),MATCH(F$1,Districts,0))*'Blend Sheet'!$L8)+(INDEX(ItemCosts,MATCH('Blend Sheet'!$M$4,ItemNum,0),MATCH(F$1,Districts,0))*'Blend Sheet'!$M8)+(INDEX(ItemCosts,MATCH('Blend Sheet'!$N$4,ItemNum,0),MATCH(F$1,Districts,0))*'Blend Sheet'!$N8)+(INDEX(ItemCosts,MATCH('Blend Sheet'!$O$4,ItemNum,0),MATCH(F$1,Districts,0))*'Blend Sheet'!$O8)+(INDEX(ItemCosts,MATCH('Blend Sheet'!$P$4,ItemNum,0),MATCH(F$1,Districts,0))*'Blend Sheet'!$P8)+(INDEX(ItemCosts,MATCH('Blend Sheet'!$Q$4,ItemNum,0),MATCH(F$1,Districts,0))*'Blend Sheet'!$Q8)+(INDEX(ItemCosts,MATCH('Blend Sheet'!$R$4,ItemNum,0),MATCH(F$1,Districts,0))*'Blend Sheet'!$R8)+(INDEX(ItemCosts,MATCH('Blend Sheet'!$S$4,ItemNum,0),MATCH(F$1,Districts,0))*'Blend Sheet'!$S8)+(INDEX(ItemCosts,MATCH('Blend Sheet'!$T$4,ItemNum,0),MATCH(F$1,Districts,0))*'Blend Sheet'!$T8)+(INDEX(ItemCosts,MATCH('Blend Sheet'!$U$4,ItemNum,0),MATCH(F$1,Districts,0))*'Blend Sheet'!$U8)+(INDEX(ItemCosts,MATCH('Blend Sheet'!$V$4,ItemNum,0),MATCH(F$1,Districts,0))*'Blend Sheet'!$V8)+(INDEX(ItemCosts,MATCH('Blend Sheet'!$W$4,ItemNum,0),MATCH(F$1,Districts,0))*'Blend Sheet'!$W8)+(INDEX(ItemCosts,MATCH('Blend Sheet'!$X$4,ItemNum,0),MATCH(F$1,Districts,0))*'Blend Sheet'!$X8)+(INDEX(ItemCosts,MATCH('Blend Sheet'!$Y$4,ItemNum,0),MATCH(F$1,Districts,0))*'Blend Sheet'!$Y8)+(INDEX(ItemCosts,MATCH('Blend Sheet'!$Z$4,ItemNum,0),MATCH(F$1,Districts,0))*'Blend Sheet'!$Z8)+(INDEX(ItemCosts,MATCH('Blend Sheet'!$AA$4,ItemNum,0),MATCH(F$1,Districts,0))*'Blend Sheet'!$AA8)+(INDEX(ItemCosts,MATCH('Blend Sheet'!$AB$4,ItemNum,0),MATCH(F$1,Districts,0))*'Blend Sheet'!$AB8)+(INDEX(ItemCosts,MATCH('Blend Sheet'!$AC$4,ItemNum,0),MATCH(F$1,Districts,0))*'Blend Sheet'!$AC8)+(INDEX(ItemCosts,MATCH('Blend Sheet'!$AD$4,ItemNum,0),MATCH(F$1,Districts,0))*'Blend Sheet'!$AD8)+(INDEX(ItemCosts,MATCH('Blend Sheet'!$AE$4,ItemNum,0),MATCH(F$1,Districts,0))*'Blend Sheet'!$AE8)+(INDEX(ItemCosts,MATCH('Blend Sheet'!$AF$4,ItemNum,0),MATCH(F$1,Districts,0))*'Blend Sheet'!$AF8)+(INDEX(ItemCosts,MATCH('Blend Sheet'!$AG$4,ItemNum,0),MATCH(F$1,Districts,0))*'Blend Sheet'!$AG8)+(INDEX(ItemCosts,MATCH('Blend Sheet'!$AH$4,ItemNum,0),MATCH(F$1,Districts,0))*'Blend Sheet'!$AH8)+(INDEX(ItemCosts,MATCH('Blend Sheet'!$AI$4,ItemNum,0),MATCH(F$1,Districts,0))*'Blend Sheet'!$AI8)+(INDEX(ItemCosts,MATCH('Blend Sheet'!$AJ$4,ItemNum,0),MATCH(F$1,Districts,0))*'Blend Sheet'!$AJ8)+(INDEX(ItemCosts,MATCH('Blend Sheet'!$AK$4,ItemNum,0),MATCH(F$1,Districts,0))*'Blend Sheet'!$AK8)+(INDEX(ItemCosts,MATCH('Blend Sheet'!$AL$4,ItemNum,0),MATCH(F$1,Districts,0))*'Blend Sheet'!$AL8)+(INDEX(ItemCosts,MATCH('Blend Sheet'!$AM$4,ItemNum,0),MATCH(F$1,Districts,0))*'Blend Sheet'!$AM8)+(INDEX(ItemCosts,MATCH('Blend Sheet'!$AN$4,ItemNum,0),MATCH(F$1,Districts,0))*'Blend Sheet'!$AN8)+(INDEX(ItemCosts,MATCH('Blend Sheet'!$AO$4,ItemNum,0),MATCH(F$1,Districts,0))*'Blend Sheet'!$AO8)+(INDEX(ItemCosts,MATCH('Blend Sheet'!$AP$4,ItemNum,0),MATCH(F$1,Districts,0))*'Blend Sheet'!$AP8)+(INDEX(ItemCosts,MATCH('Blend Sheet'!$AQ$4,ItemNum,0),MATCH(F$1,Districts,0))*'Blend Sheet'!$AQ8)+(INDEX(ItemCosts,MATCH('Blend Sheet'!$AR$4,ItemNum,0),MATCH(F$1,Districts,0))*'Blend Sheet'!$AR8)+(INDEX(ItemCosts,MATCH('Blend Sheet'!$AS$4,ItemNum,0),MATCH(F$1,Districts,0))*'Blend Sheet'!$AS8)</f>
        <v>#N/A</v>
      </c>
      <c r="G5" s="5" t="e">
        <f>(INDEX(ItemCosts,MATCH('Blend Sheet'!$C$4,ItemNum,0),MATCH(G$1,Districts,0))*'Blend Sheet'!$C8)+(INDEX(ItemCosts,MATCH('Blend Sheet'!$D$4,ItemNum,0),MATCH(G$1,Districts,0))*'Blend Sheet'!$D8)+(INDEX(ItemCosts,MATCH('Blend Sheet'!$E$4,ItemNum,0),MATCH(G$1,Districts,0))*'Blend Sheet'!$E8)+(INDEX(ItemCosts,MATCH('Blend Sheet'!$F$4,ItemNum,0),MATCH(G$1,Districts,0))*'Blend Sheet'!$F8)+(INDEX(ItemCosts,MATCH('Blend Sheet'!$G$4,ItemNum,0),MATCH(G$1,Districts,0))*'Blend Sheet'!$G8)+(INDEX(ItemCosts,MATCH('Blend Sheet'!$H$4,ItemNum,0),MATCH(G$1,Districts,0))*'Blend Sheet'!$H8)+(INDEX(ItemCosts,MATCH('Blend Sheet'!$I$4,ItemNum,0),MATCH(G$1,Districts,0))*'Blend Sheet'!$I8)+(INDEX(ItemCosts,MATCH('Blend Sheet'!$J$4,ItemNum,0),MATCH(G$1,Districts,0))*'Blend Sheet'!$J8)+(INDEX(ItemCosts,MATCH('Blend Sheet'!$K$4,ItemNum,0),MATCH(G$1,Districts,0))*'Blend Sheet'!$K8)+(INDEX(ItemCosts,MATCH('Blend Sheet'!$L$4,ItemNum,0),MATCH(G$1,Districts,0))*'Blend Sheet'!$L8)+(INDEX(ItemCosts,MATCH('Blend Sheet'!$M$4,ItemNum,0),MATCH(G$1,Districts,0))*'Blend Sheet'!$M8)+(INDEX(ItemCosts,MATCH('Blend Sheet'!$N$4,ItemNum,0),MATCH(G$1,Districts,0))*'Blend Sheet'!$N8)+(INDEX(ItemCosts,MATCH('Blend Sheet'!$O$4,ItemNum,0),MATCH(G$1,Districts,0))*'Blend Sheet'!$O8)+(INDEX(ItemCosts,MATCH('Blend Sheet'!$P$4,ItemNum,0),MATCH(G$1,Districts,0))*'Blend Sheet'!$P8)+(INDEX(ItemCosts,MATCH('Blend Sheet'!$Q$4,ItemNum,0),MATCH(G$1,Districts,0))*'Blend Sheet'!$Q8)+(INDEX(ItemCosts,MATCH('Blend Sheet'!$R$4,ItemNum,0),MATCH(G$1,Districts,0))*'Blend Sheet'!$R8)+(INDEX(ItemCosts,MATCH('Blend Sheet'!$S$4,ItemNum,0),MATCH(G$1,Districts,0))*'Blend Sheet'!$S8)+(INDEX(ItemCosts,MATCH('Blend Sheet'!$T$4,ItemNum,0),MATCH(G$1,Districts,0))*'Blend Sheet'!$T8)+(INDEX(ItemCosts,MATCH('Blend Sheet'!$U$4,ItemNum,0),MATCH(G$1,Districts,0))*'Blend Sheet'!$U8)+(INDEX(ItemCosts,MATCH('Blend Sheet'!$V$4,ItemNum,0),MATCH(G$1,Districts,0))*'Blend Sheet'!$V8)+(INDEX(ItemCosts,MATCH('Blend Sheet'!$W$4,ItemNum,0),MATCH(G$1,Districts,0))*'Blend Sheet'!$W8)+(INDEX(ItemCosts,MATCH('Blend Sheet'!$X$4,ItemNum,0),MATCH(G$1,Districts,0))*'Blend Sheet'!$X8)+(INDEX(ItemCosts,MATCH('Blend Sheet'!$Y$4,ItemNum,0),MATCH(G$1,Districts,0))*'Blend Sheet'!$Y8)+(INDEX(ItemCosts,MATCH('Blend Sheet'!$Z$4,ItemNum,0),MATCH(G$1,Districts,0))*'Blend Sheet'!$Z8)+(INDEX(ItemCosts,MATCH('Blend Sheet'!$AA$4,ItemNum,0),MATCH(G$1,Districts,0))*'Blend Sheet'!$AA8)+(INDEX(ItemCosts,MATCH('Blend Sheet'!$AB$4,ItemNum,0),MATCH(G$1,Districts,0))*'Blend Sheet'!$AB8)+(INDEX(ItemCosts,MATCH('Blend Sheet'!$AC$4,ItemNum,0),MATCH(G$1,Districts,0))*'Blend Sheet'!$AC8)+(INDEX(ItemCosts,MATCH('Blend Sheet'!$AD$4,ItemNum,0),MATCH(G$1,Districts,0))*'Blend Sheet'!$AD8)+(INDEX(ItemCosts,MATCH('Blend Sheet'!$AE$4,ItemNum,0),MATCH(G$1,Districts,0))*'Blend Sheet'!$AE8)+(INDEX(ItemCosts,MATCH('Blend Sheet'!$AF$4,ItemNum,0),MATCH(G$1,Districts,0))*'Blend Sheet'!$AF8)+(INDEX(ItemCosts,MATCH('Blend Sheet'!$AG$4,ItemNum,0),MATCH(G$1,Districts,0))*'Blend Sheet'!$AG8)+(INDEX(ItemCosts,MATCH('Blend Sheet'!$AH$4,ItemNum,0),MATCH(G$1,Districts,0))*'Blend Sheet'!$AH8)+(INDEX(ItemCosts,MATCH('Blend Sheet'!$AI$4,ItemNum,0),MATCH(G$1,Districts,0))*'Blend Sheet'!$AI8)+(INDEX(ItemCosts,MATCH('Blend Sheet'!$AJ$4,ItemNum,0),MATCH(G$1,Districts,0))*'Blend Sheet'!$AJ8)+(INDEX(ItemCosts,MATCH('Blend Sheet'!$AK$4,ItemNum,0),MATCH(G$1,Districts,0))*'Blend Sheet'!$AK8)+(INDEX(ItemCosts,MATCH('Blend Sheet'!$AL$4,ItemNum,0),MATCH(G$1,Districts,0))*'Blend Sheet'!$AL8)+(INDEX(ItemCosts,MATCH('Blend Sheet'!$AM$4,ItemNum,0),MATCH(G$1,Districts,0))*'Blend Sheet'!$AM8)+(INDEX(ItemCosts,MATCH('Blend Sheet'!$AN$4,ItemNum,0),MATCH(G$1,Districts,0))*'Blend Sheet'!$AN8)+(INDEX(ItemCosts,MATCH('Blend Sheet'!$AO$4,ItemNum,0),MATCH(G$1,Districts,0))*'Blend Sheet'!$AO8)+(INDEX(ItemCosts,MATCH('Blend Sheet'!$AP$4,ItemNum,0),MATCH(G$1,Districts,0))*'Blend Sheet'!$AP8)+(INDEX(ItemCosts,MATCH('Blend Sheet'!$AQ$4,ItemNum,0),MATCH(G$1,Districts,0))*'Blend Sheet'!$AQ8)+(INDEX(ItemCosts,MATCH('Blend Sheet'!$AR$4,ItemNum,0),MATCH(G$1,Districts,0))*'Blend Sheet'!$AR8)+(INDEX(ItemCosts,MATCH('Blend Sheet'!$AS$4,ItemNum,0),MATCH(G$1,Districts,0))*'Blend Sheet'!$AS8)</f>
        <v>#N/A</v>
      </c>
      <c r="H5" s="5" t="e">
        <f>(INDEX(ItemCosts,MATCH('Blend Sheet'!$C$4,ItemNum,0),MATCH(H$1,Districts,0))*'Blend Sheet'!$C8)+(INDEX(ItemCosts,MATCH('Blend Sheet'!$D$4,ItemNum,0),MATCH(H$1,Districts,0))*'Blend Sheet'!$D8)+(INDEX(ItemCosts,MATCH('Blend Sheet'!$E$4,ItemNum,0),MATCH(H$1,Districts,0))*'Blend Sheet'!$E8)+(INDEX(ItemCosts,MATCH('Blend Sheet'!$F$4,ItemNum,0),MATCH(H$1,Districts,0))*'Blend Sheet'!$F8)+(INDEX(ItemCosts,MATCH('Blend Sheet'!$G$4,ItemNum,0),MATCH(H$1,Districts,0))*'Blend Sheet'!$G8)+(INDEX(ItemCosts,MATCH('Blend Sheet'!$H$4,ItemNum,0),MATCH(H$1,Districts,0))*'Blend Sheet'!$H8)+(INDEX(ItemCosts,MATCH('Blend Sheet'!$I$4,ItemNum,0),MATCH(H$1,Districts,0))*'Blend Sheet'!$I8)+(INDEX(ItemCosts,MATCH('Blend Sheet'!$J$4,ItemNum,0),MATCH(H$1,Districts,0))*'Blend Sheet'!$J8)+(INDEX(ItemCosts,MATCH('Blend Sheet'!$K$4,ItemNum,0),MATCH(H$1,Districts,0))*'Blend Sheet'!$K8)+(INDEX(ItemCosts,MATCH('Blend Sheet'!$L$4,ItemNum,0),MATCH(H$1,Districts,0))*'Blend Sheet'!$L8)+(INDEX(ItemCosts,MATCH('Blend Sheet'!$M$4,ItemNum,0),MATCH(H$1,Districts,0))*'Blend Sheet'!$M8)+(INDEX(ItemCosts,MATCH('Blend Sheet'!$N$4,ItemNum,0),MATCH(H$1,Districts,0))*'Blend Sheet'!$N8)+(INDEX(ItemCosts,MATCH('Blend Sheet'!$O$4,ItemNum,0),MATCH(H$1,Districts,0))*'Blend Sheet'!$O8)+(INDEX(ItemCosts,MATCH('Blend Sheet'!$P$4,ItemNum,0),MATCH(H$1,Districts,0))*'Blend Sheet'!$P8)+(INDEX(ItemCosts,MATCH('Blend Sheet'!$Q$4,ItemNum,0),MATCH(H$1,Districts,0))*'Blend Sheet'!$Q8)+(INDEX(ItemCosts,MATCH('Blend Sheet'!$R$4,ItemNum,0),MATCH(H$1,Districts,0))*'Blend Sheet'!$R8)+(INDEX(ItemCosts,MATCH('Blend Sheet'!$S$4,ItemNum,0),MATCH(H$1,Districts,0))*'Blend Sheet'!$S8)+(INDEX(ItemCosts,MATCH('Blend Sheet'!$T$4,ItemNum,0),MATCH(H$1,Districts,0))*'Blend Sheet'!$T8)+(INDEX(ItemCosts,MATCH('Blend Sheet'!$U$4,ItemNum,0),MATCH(H$1,Districts,0))*'Blend Sheet'!$U8)+(INDEX(ItemCosts,MATCH('Blend Sheet'!$V$4,ItemNum,0),MATCH(H$1,Districts,0))*'Blend Sheet'!$V8)+(INDEX(ItemCosts,MATCH('Blend Sheet'!$W$4,ItemNum,0),MATCH(H$1,Districts,0))*'Blend Sheet'!$W8)+(INDEX(ItemCosts,MATCH('Blend Sheet'!$X$4,ItemNum,0),MATCH(H$1,Districts,0))*'Blend Sheet'!$X8)+(INDEX(ItemCosts,MATCH('Blend Sheet'!$Y$4,ItemNum,0),MATCH(H$1,Districts,0))*'Blend Sheet'!$Y8)+(INDEX(ItemCosts,MATCH('Blend Sheet'!$Z$4,ItemNum,0),MATCH(H$1,Districts,0))*'Blend Sheet'!$Z8)+(INDEX(ItemCosts,MATCH('Blend Sheet'!$AA$4,ItemNum,0),MATCH(H$1,Districts,0))*'Blend Sheet'!$AA8)+(INDEX(ItemCosts,MATCH('Blend Sheet'!$AB$4,ItemNum,0),MATCH(H$1,Districts,0))*'Blend Sheet'!$AB8)+(INDEX(ItemCosts,MATCH('Blend Sheet'!$AC$4,ItemNum,0),MATCH(H$1,Districts,0))*'Blend Sheet'!$AC8)+(INDEX(ItemCosts,MATCH('Blend Sheet'!$AD$4,ItemNum,0),MATCH(H$1,Districts,0))*'Blend Sheet'!$AD8)+(INDEX(ItemCosts,MATCH('Blend Sheet'!$AE$4,ItemNum,0),MATCH(H$1,Districts,0))*'Blend Sheet'!$AE8)+(INDEX(ItemCosts,MATCH('Blend Sheet'!$AF$4,ItemNum,0),MATCH(H$1,Districts,0))*'Blend Sheet'!$AF8)+(INDEX(ItemCosts,MATCH('Blend Sheet'!$AG$4,ItemNum,0),MATCH(H$1,Districts,0))*'Blend Sheet'!$AG8)+(INDEX(ItemCosts,MATCH('Blend Sheet'!$AH$4,ItemNum,0),MATCH(H$1,Districts,0))*'Blend Sheet'!$AH8)+(INDEX(ItemCosts,MATCH('Blend Sheet'!$AI$4,ItemNum,0),MATCH(H$1,Districts,0))*'Blend Sheet'!$AI8)+(INDEX(ItemCosts,MATCH('Blend Sheet'!$AJ$4,ItemNum,0),MATCH(H$1,Districts,0))*'Blend Sheet'!$AJ8)+(INDEX(ItemCosts,MATCH('Blend Sheet'!$AK$4,ItemNum,0),MATCH(H$1,Districts,0))*'Blend Sheet'!$AK8)+(INDEX(ItemCosts,MATCH('Blend Sheet'!$AL$4,ItemNum,0),MATCH(H$1,Districts,0))*'Blend Sheet'!$AL8)+(INDEX(ItemCosts,MATCH('Blend Sheet'!$AM$4,ItemNum,0),MATCH(H$1,Districts,0))*'Blend Sheet'!$AM8)+(INDEX(ItemCosts,MATCH('Blend Sheet'!$AN$4,ItemNum,0),MATCH(H$1,Districts,0))*'Blend Sheet'!$AN8)+(INDEX(ItemCosts,MATCH('Blend Sheet'!$AO$4,ItemNum,0),MATCH(H$1,Districts,0))*'Blend Sheet'!$AO8)+(INDEX(ItemCosts,MATCH('Blend Sheet'!$AP$4,ItemNum,0),MATCH(H$1,Districts,0))*'Blend Sheet'!$AP8)+(INDEX(ItemCosts,MATCH('Blend Sheet'!$AQ$4,ItemNum,0),MATCH(H$1,Districts,0))*'Blend Sheet'!$AQ8)+(INDEX(ItemCosts,MATCH('Blend Sheet'!$AR$4,ItemNum,0),MATCH(H$1,Districts,0))*'Blend Sheet'!$AR8)+(INDEX(ItemCosts,MATCH('Blend Sheet'!$AS$4,ItemNum,0),MATCH(H$1,Districts,0))*'Blend Sheet'!$AS8)</f>
        <v>#N/A</v>
      </c>
      <c r="I5" s="5" t="e">
        <f>(INDEX(ItemCosts,MATCH('Blend Sheet'!$C$4,ItemNum,0),MATCH(I$1,Districts,0))*'Blend Sheet'!$C8)+(INDEX(ItemCosts,MATCH('Blend Sheet'!$D$4,ItemNum,0),MATCH(I$1,Districts,0))*'Blend Sheet'!$D8)+(INDEX(ItemCosts,MATCH('Blend Sheet'!$E$4,ItemNum,0),MATCH(I$1,Districts,0))*'Blend Sheet'!$E8)+(INDEX(ItemCosts,MATCH('Blend Sheet'!$F$4,ItemNum,0),MATCH(I$1,Districts,0))*'Blend Sheet'!$F8)+(INDEX(ItemCosts,MATCH('Blend Sheet'!$G$4,ItemNum,0),MATCH(I$1,Districts,0))*'Blend Sheet'!$G8)+(INDEX(ItemCosts,MATCH('Blend Sheet'!$H$4,ItemNum,0),MATCH(I$1,Districts,0))*'Blend Sheet'!$H8)+(INDEX(ItemCosts,MATCH('Blend Sheet'!$I$4,ItemNum,0),MATCH(I$1,Districts,0))*'Blend Sheet'!$I8)+(INDEX(ItemCosts,MATCH('Blend Sheet'!$J$4,ItemNum,0),MATCH(I$1,Districts,0))*'Blend Sheet'!$J8)+(INDEX(ItemCosts,MATCH('Blend Sheet'!$K$4,ItemNum,0),MATCH(I$1,Districts,0))*'Blend Sheet'!$K8)+(INDEX(ItemCosts,MATCH('Blend Sheet'!$L$4,ItemNum,0),MATCH(I$1,Districts,0))*'Blend Sheet'!$L8)+(INDEX(ItemCosts,MATCH('Blend Sheet'!$M$4,ItemNum,0),MATCH(I$1,Districts,0))*'Blend Sheet'!$M8)+(INDEX(ItemCosts,MATCH('Blend Sheet'!$N$4,ItemNum,0),MATCH(I$1,Districts,0))*'Blend Sheet'!$N8)+(INDEX(ItemCosts,MATCH('Blend Sheet'!$O$4,ItemNum,0),MATCH(I$1,Districts,0))*'Blend Sheet'!$O8)+(INDEX(ItemCosts,MATCH('Blend Sheet'!$P$4,ItemNum,0),MATCH(I$1,Districts,0))*'Blend Sheet'!$P8)+(INDEX(ItemCosts,MATCH('Blend Sheet'!$Q$4,ItemNum,0),MATCH(I$1,Districts,0))*'Blend Sheet'!$Q8)+(INDEX(ItemCosts,MATCH('Blend Sheet'!$R$4,ItemNum,0),MATCH(I$1,Districts,0))*'Blend Sheet'!$R8)+(INDEX(ItemCosts,MATCH('Blend Sheet'!$S$4,ItemNum,0),MATCH(I$1,Districts,0))*'Blend Sheet'!$S8)+(INDEX(ItemCosts,MATCH('Blend Sheet'!$T$4,ItemNum,0),MATCH(I$1,Districts,0))*'Blend Sheet'!$T8)+(INDEX(ItemCosts,MATCH('Blend Sheet'!$U$4,ItemNum,0),MATCH(I$1,Districts,0))*'Blend Sheet'!$U8)+(INDEX(ItemCosts,MATCH('Blend Sheet'!$V$4,ItemNum,0),MATCH(I$1,Districts,0))*'Blend Sheet'!$V8)+(INDEX(ItemCosts,MATCH('Blend Sheet'!$W$4,ItemNum,0),MATCH(I$1,Districts,0))*'Blend Sheet'!$W8)+(INDEX(ItemCosts,MATCH('Blend Sheet'!$X$4,ItemNum,0),MATCH(I$1,Districts,0))*'Blend Sheet'!$X8)+(INDEX(ItemCosts,MATCH('Blend Sheet'!$Y$4,ItemNum,0),MATCH(I$1,Districts,0))*'Blend Sheet'!$Y8)+(INDEX(ItemCosts,MATCH('Blend Sheet'!$Z$4,ItemNum,0),MATCH(I$1,Districts,0))*'Blend Sheet'!$Z8)+(INDEX(ItemCosts,MATCH('Blend Sheet'!$AA$4,ItemNum,0),MATCH(I$1,Districts,0))*'Blend Sheet'!$AA8)+(INDEX(ItemCosts,MATCH('Blend Sheet'!$AB$4,ItemNum,0),MATCH(I$1,Districts,0))*'Blend Sheet'!$AB8)+(INDEX(ItemCosts,MATCH('Blend Sheet'!$AC$4,ItemNum,0),MATCH(I$1,Districts,0))*'Blend Sheet'!$AC8)+(INDEX(ItemCosts,MATCH('Blend Sheet'!$AD$4,ItemNum,0),MATCH(I$1,Districts,0))*'Blend Sheet'!$AD8)+(INDEX(ItemCosts,MATCH('Blend Sheet'!$AE$4,ItemNum,0),MATCH(I$1,Districts,0))*'Blend Sheet'!$AE8)+(INDEX(ItemCosts,MATCH('Blend Sheet'!$AF$4,ItemNum,0),MATCH(I$1,Districts,0))*'Blend Sheet'!$AF8)+(INDEX(ItemCosts,MATCH('Blend Sheet'!$AG$4,ItemNum,0),MATCH(I$1,Districts,0))*'Blend Sheet'!$AG8)+(INDEX(ItemCosts,MATCH('Blend Sheet'!$AH$4,ItemNum,0),MATCH(I$1,Districts,0))*'Blend Sheet'!$AH8)+(INDEX(ItemCosts,MATCH('Blend Sheet'!$AI$4,ItemNum,0),MATCH(I$1,Districts,0))*'Blend Sheet'!$AI8)+(INDEX(ItemCosts,MATCH('Blend Sheet'!$AJ$4,ItemNum,0),MATCH(I$1,Districts,0))*'Blend Sheet'!$AJ8)+(INDEX(ItemCosts,MATCH('Blend Sheet'!$AK$4,ItemNum,0),MATCH(I$1,Districts,0))*'Blend Sheet'!$AK8)+(INDEX(ItemCosts,MATCH('Blend Sheet'!$AL$4,ItemNum,0),MATCH(I$1,Districts,0))*'Blend Sheet'!$AL8)+(INDEX(ItemCosts,MATCH('Blend Sheet'!$AM$4,ItemNum,0),MATCH(I$1,Districts,0))*'Blend Sheet'!$AM8)+(INDEX(ItemCosts,MATCH('Blend Sheet'!$AN$4,ItemNum,0),MATCH(I$1,Districts,0))*'Blend Sheet'!$AN8)+(INDEX(ItemCosts,MATCH('Blend Sheet'!$AO$4,ItemNum,0),MATCH(I$1,Districts,0))*'Blend Sheet'!$AO8)+(INDEX(ItemCosts,MATCH('Blend Sheet'!$AP$4,ItemNum,0),MATCH(I$1,Districts,0))*'Blend Sheet'!$AP8)+(INDEX(ItemCosts,MATCH('Blend Sheet'!$AQ$4,ItemNum,0),MATCH(I$1,Districts,0))*'Blend Sheet'!$AQ8)+(INDEX(ItemCosts,MATCH('Blend Sheet'!$AR$4,ItemNum,0),MATCH(I$1,Districts,0))*'Blend Sheet'!$AR8)+(INDEX(ItemCosts,MATCH('Blend Sheet'!$AS$4,ItemNum,0),MATCH(I$1,Districts,0))*'Blend Sheet'!$AS8)</f>
        <v>#N/A</v>
      </c>
      <c r="J5" s="5" t="e">
        <f>(INDEX(ItemCosts,MATCH('Blend Sheet'!$C$4,ItemNum,0),MATCH(J$1,Districts,0))*'Blend Sheet'!$C8)+(INDEX(ItemCosts,MATCH('Blend Sheet'!$D$4,ItemNum,0),MATCH(J$1,Districts,0))*'Blend Sheet'!$D8)+(INDEX(ItemCosts,MATCH('Blend Sheet'!$E$4,ItemNum,0),MATCH(J$1,Districts,0))*'Blend Sheet'!$E8)+(INDEX(ItemCosts,MATCH('Blend Sheet'!$F$4,ItemNum,0),MATCH(J$1,Districts,0))*'Blend Sheet'!$F8)+(INDEX(ItemCosts,MATCH('Blend Sheet'!$G$4,ItemNum,0),MATCH(J$1,Districts,0))*'Blend Sheet'!$G8)+(INDEX(ItemCosts,MATCH('Blend Sheet'!$H$4,ItemNum,0),MATCH(J$1,Districts,0))*'Blend Sheet'!$H8)+(INDEX(ItemCosts,MATCH('Blend Sheet'!$I$4,ItemNum,0),MATCH(J$1,Districts,0))*'Blend Sheet'!$I8)+(INDEX(ItemCosts,MATCH('Blend Sheet'!$J$4,ItemNum,0),MATCH(J$1,Districts,0))*'Blend Sheet'!$J8)+(INDEX(ItemCosts,MATCH('Blend Sheet'!$K$4,ItemNum,0),MATCH(J$1,Districts,0))*'Blend Sheet'!$K8)+(INDEX(ItemCosts,MATCH('Blend Sheet'!$L$4,ItemNum,0),MATCH(J$1,Districts,0))*'Blend Sheet'!$L8)+(INDEX(ItemCosts,MATCH('Blend Sheet'!$M$4,ItemNum,0),MATCH(J$1,Districts,0))*'Blend Sheet'!$M8)+(INDEX(ItemCosts,MATCH('Blend Sheet'!$N$4,ItemNum,0),MATCH(J$1,Districts,0))*'Blend Sheet'!$N8)+(INDEX(ItemCosts,MATCH('Blend Sheet'!$O$4,ItemNum,0),MATCH(J$1,Districts,0))*'Blend Sheet'!$O8)+(INDEX(ItemCosts,MATCH('Blend Sheet'!$P$4,ItemNum,0),MATCH(J$1,Districts,0))*'Blend Sheet'!$P8)+(INDEX(ItemCosts,MATCH('Blend Sheet'!$Q$4,ItemNum,0),MATCH(J$1,Districts,0))*'Blend Sheet'!$Q8)+(INDEX(ItemCosts,MATCH('Blend Sheet'!$R$4,ItemNum,0),MATCH(J$1,Districts,0))*'Blend Sheet'!$R8)+(INDEX(ItemCosts,MATCH('Blend Sheet'!$S$4,ItemNum,0),MATCH(J$1,Districts,0))*'Blend Sheet'!$S8)+(INDEX(ItemCosts,MATCH('Blend Sheet'!$T$4,ItemNum,0),MATCH(J$1,Districts,0))*'Blend Sheet'!$T8)+(INDEX(ItemCosts,MATCH('Blend Sheet'!$U$4,ItemNum,0),MATCH(J$1,Districts,0))*'Blend Sheet'!$U8)+(INDEX(ItemCosts,MATCH('Blend Sheet'!$V$4,ItemNum,0),MATCH(J$1,Districts,0))*'Blend Sheet'!$V8)+(INDEX(ItemCosts,MATCH('Blend Sheet'!$W$4,ItemNum,0),MATCH(J$1,Districts,0))*'Blend Sheet'!$W8)+(INDEX(ItemCosts,MATCH('Blend Sheet'!$X$4,ItemNum,0),MATCH(J$1,Districts,0))*'Blend Sheet'!$X8)+(INDEX(ItemCosts,MATCH('Blend Sheet'!$Y$4,ItemNum,0),MATCH(J$1,Districts,0))*'Blend Sheet'!$Y8)+(INDEX(ItemCosts,MATCH('Blend Sheet'!$Z$4,ItemNum,0),MATCH(J$1,Districts,0))*'Blend Sheet'!$Z8)+(INDEX(ItemCosts,MATCH('Blend Sheet'!$AA$4,ItemNum,0),MATCH(J$1,Districts,0))*'Blend Sheet'!$AA8)+(INDEX(ItemCosts,MATCH('Blend Sheet'!$AB$4,ItemNum,0),MATCH(J$1,Districts,0))*'Blend Sheet'!$AB8)+(INDEX(ItemCosts,MATCH('Blend Sheet'!$AC$4,ItemNum,0),MATCH(J$1,Districts,0))*'Blend Sheet'!$AC8)+(INDEX(ItemCosts,MATCH('Blend Sheet'!$AD$4,ItemNum,0),MATCH(J$1,Districts,0))*'Blend Sheet'!$AD8)+(INDEX(ItemCosts,MATCH('Blend Sheet'!$AE$4,ItemNum,0),MATCH(J$1,Districts,0))*'Blend Sheet'!$AE8)+(INDEX(ItemCosts,MATCH('Blend Sheet'!$AF$4,ItemNum,0),MATCH(J$1,Districts,0))*'Blend Sheet'!$AF8)+(INDEX(ItemCosts,MATCH('Blend Sheet'!$AG$4,ItemNum,0),MATCH(J$1,Districts,0))*'Blend Sheet'!$AG8)+(INDEX(ItemCosts,MATCH('Blend Sheet'!$AH$4,ItemNum,0),MATCH(J$1,Districts,0))*'Blend Sheet'!$AH8)+(INDEX(ItemCosts,MATCH('Blend Sheet'!$AI$4,ItemNum,0),MATCH(J$1,Districts,0))*'Blend Sheet'!$AI8)+(INDEX(ItemCosts,MATCH('Blend Sheet'!$AJ$4,ItemNum,0),MATCH(J$1,Districts,0))*'Blend Sheet'!$AJ8)+(INDEX(ItemCosts,MATCH('Blend Sheet'!$AK$4,ItemNum,0),MATCH(J$1,Districts,0))*'Blend Sheet'!$AK8)+(INDEX(ItemCosts,MATCH('Blend Sheet'!$AL$4,ItemNum,0),MATCH(J$1,Districts,0))*'Blend Sheet'!$AL8)+(INDEX(ItemCosts,MATCH('Blend Sheet'!$AM$4,ItemNum,0),MATCH(J$1,Districts,0))*'Blend Sheet'!$AM8)+(INDEX(ItemCosts,MATCH('Blend Sheet'!$AN$4,ItemNum,0),MATCH(J$1,Districts,0))*'Blend Sheet'!$AN8)+(INDEX(ItemCosts,MATCH('Blend Sheet'!$AO$4,ItemNum,0),MATCH(J$1,Districts,0))*'Blend Sheet'!$AO8)+(INDEX(ItemCosts,MATCH('Blend Sheet'!$AP$4,ItemNum,0),MATCH(J$1,Districts,0))*'Blend Sheet'!$AP8)+(INDEX(ItemCosts,MATCH('Blend Sheet'!$AQ$4,ItemNum,0),MATCH(J$1,Districts,0))*'Blend Sheet'!$AQ8)+(INDEX(ItemCosts,MATCH('Blend Sheet'!$AR$4,ItemNum,0),MATCH(J$1,Districts,0))*'Blend Sheet'!$AR8)+(INDEX(ItemCosts,MATCH('Blend Sheet'!$AS$4,ItemNum,0),MATCH(J$1,Districts,0))*'Blend Sheet'!$AS8)</f>
        <v>#N/A</v>
      </c>
      <c r="K5" s="5" t="e">
        <f>(INDEX(ItemCosts,MATCH('Blend Sheet'!$C$4,ItemNum,0),MATCH(K$1,Districts,0))*'Blend Sheet'!$C8)+(INDEX(ItemCosts,MATCH('Blend Sheet'!$D$4,ItemNum,0),MATCH(K$1,Districts,0))*'Blend Sheet'!$D8)+(INDEX(ItemCosts,MATCH('Blend Sheet'!$E$4,ItemNum,0),MATCH(K$1,Districts,0))*'Blend Sheet'!$E8)+(INDEX(ItemCosts,MATCH('Blend Sheet'!$F$4,ItemNum,0),MATCH(K$1,Districts,0))*'Blend Sheet'!$F8)+(INDEX(ItemCosts,MATCH('Blend Sheet'!$G$4,ItemNum,0),MATCH(K$1,Districts,0))*'Blend Sheet'!$G8)+(INDEX(ItemCosts,MATCH('Blend Sheet'!$H$4,ItemNum,0),MATCH(K$1,Districts,0))*'Blend Sheet'!$H8)+(INDEX(ItemCosts,MATCH('Blend Sheet'!$I$4,ItemNum,0),MATCH(K$1,Districts,0))*'Blend Sheet'!$I8)+(INDEX(ItemCosts,MATCH('Blend Sheet'!$J$4,ItemNum,0),MATCH(K$1,Districts,0))*'Blend Sheet'!$J8)+(INDEX(ItemCosts,MATCH('Blend Sheet'!$K$4,ItemNum,0),MATCH(K$1,Districts,0))*'Blend Sheet'!$K8)+(INDEX(ItemCosts,MATCH('Blend Sheet'!$L$4,ItemNum,0),MATCH(K$1,Districts,0))*'Blend Sheet'!$L8)+(INDEX(ItemCosts,MATCH('Blend Sheet'!$M$4,ItemNum,0),MATCH(K$1,Districts,0))*'Blend Sheet'!$M8)+(INDEX(ItemCosts,MATCH('Blend Sheet'!$N$4,ItemNum,0),MATCH(K$1,Districts,0))*'Blend Sheet'!$N8)+(INDEX(ItemCosts,MATCH('Blend Sheet'!$O$4,ItemNum,0),MATCH(K$1,Districts,0))*'Blend Sheet'!$O8)+(INDEX(ItemCosts,MATCH('Blend Sheet'!$P$4,ItemNum,0),MATCH(K$1,Districts,0))*'Blend Sheet'!$P8)+(INDEX(ItemCosts,MATCH('Blend Sheet'!$Q$4,ItemNum,0),MATCH(K$1,Districts,0))*'Blend Sheet'!$Q8)+(INDEX(ItemCosts,MATCH('Blend Sheet'!$R$4,ItemNum,0),MATCH(K$1,Districts,0))*'Blend Sheet'!$R8)+(INDEX(ItemCosts,MATCH('Blend Sheet'!$S$4,ItemNum,0),MATCH(K$1,Districts,0))*'Blend Sheet'!$S8)+(INDEX(ItemCosts,MATCH('Blend Sheet'!$T$4,ItemNum,0),MATCH(K$1,Districts,0))*'Blend Sheet'!$T8)+(INDEX(ItemCosts,MATCH('Blend Sheet'!$U$4,ItemNum,0),MATCH(K$1,Districts,0))*'Blend Sheet'!$U8)+(INDEX(ItemCosts,MATCH('Blend Sheet'!$V$4,ItemNum,0),MATCH(K$1,Districts,0))*'Blend Sheet'!$V8)+(INDEX(ItemCosts,MATCH('Blend Sheet'!$W$4,ItemNum,0),MATCH(K$1,Districts,0))*'Blend Sheet'!$W8)+(INDEX(ItemCosts,MATCH('Blend Sheet'!$X$4,ItemNum,0),MATCH(K$1,Districts,0))*'Blend Sheet'!$X8)+(INDEX(ItemCosts,MATCH('Blend Sheet'!$Y$4,ItemNum,0),MATCH(K$1,Districts,0))*'Blend Sheet'!$Y8)+(INDEX(ItemCosts,MATCH('Blend Sheet'!$Z$4,ItemNum,0),MATCH(K$1,Districts,0))*'Blend Sheet'!$Z8)+(INDEX(ItemCosts,MATCH('Blend Sheet'!$AA$4,ItemNum,0),MATCH(K$1,Districts,0))*'Blend Sheet'!$AA8)+(INDEX(ItemCosts,MATCH('Blend Sheet'!$AB$4,ItemNum,0),MATCH(K$1,Districts,0))*'Blend Sheet'!$AB8)+(INDEX(ItemCosts,MATCH('Blend Sheet'!$AC$4,ItemNum,0),MATCH(K$1,Districts,0))*'Blend Sheet'!$AC8)+(INDEX(ItemCosts,MATCH('Blend Sheet'!$AD$4,ItemNum,0),MATCH(K$1,Districts,0))*'Blend Sheet'!$AD8)+(INDEX(ItemCosts,MATCH('Blend Sheet'!$AE$4,ItemNum,0),MATCH(K$1,Districts,0))*'Blend Sheet'!$AE8)+(INDEX(ItemCosts,MATCH('Blend Sheet'!$AF$4,ItemNum,0),MATCH(K$1,Districts,0))*'Blend Sheet'!$AF8)+(INDEX(ItemCosts,MATCH('Blend Sheet'!$AG$4,ItemNum,0),MATCH(K$1,Districts,0))*'Blend Sheet'!$AG8)+(INDEX(ItemCosts,MATCH('Blend Sheet'!$AH$4,ItemNum,0),MATCH(K$1,Districts,0))*'Blend Sheet'!$AH8)+(INDEX(ItemCosts,MATCH('Blend Sheet'!$AI$4,ItemNum,0),MATCH(K$1,Districts,0))*'Blend Sheet'!$AI8)+(INDEX(ItemCosts,MATCH('Blend Sheet'!$AJ$4,ItemNum,0),MATCH(K$1,Districts,0))*'Blend Sheet'!$AJ8)+(INDEX(ItemCosts,MATCH('Blend Sheet'!$AK$4,ItemNum,0),MATCH(K$1,Districts,0))*'Blend Sheet'!$AK8)+(INDEX(ItemCosts,MATCH('Blend Sheet'!$AL$4,ItemNum,0),MATCH(K$1,Districts,0))*'Blend Sheet'!$AL8)+(INDEX(ItemCosts,MATCH('Blend Sheet'!$AM$4,ItemNum,0),MATCH(K$1,Districts,0))*'Blend Sheet'!$AM8)+(INDEX(ItemCosts,MATCH('Blend Sheet'!$AN$4,ItemNum,0),MATCH(K$1,Districts,0))*'Blend Sheet'!$AN8)+(INDEX(ItemCosts,MATCH('Blend Sheet'!$AO$4,ItemNum,0),MATCH(K$1,Districts,0))*'Blend Sheet'!$AO8)+(INDEX(ItemCosts,MATCH('Blend Sheet'!$AP$4,ItemNum,0),MATCH(K$1,Districts,0))*'Blend Sheet'!$AP8)+(INDEX(ItemCosts,MATCH('Blend Sheet'!$AQ$4,ItemNum,0),MATCH(K$1,Districts,0))*'Blend Sheet'!$AQ8)+(INDEX(ItemCosts,MATCH('Blend Sheet'!$AR$4,ItemNum,0),MATCH(K$1,Districts,0))*'Blend Sheet'!$AR8)+(INDEX(ItemCosts,MATCH('Blend Sheet'!$AS$4,ItemNum,0),MATCH(K$1,Districts,0))*'Blend Sheet'!$AS8)</f>
        <v>#N/A</v>
      </c>
      <c r="L5" s="5" t="e">
        <f>(INDEX(ItemCosts,MATCH('Blend Sheet'!$C$4,ItemNum,0),MATCH(L$1,Districts,0))*'Blend Sheet'!$C8)+(INDEX(ItemCosts,MATCH('Blend Sheet'!$D$4,ItemNum,0),MATCH(L$1,Districts,0))*'Blend Sheet'!$D8)+(INDEX(ItemCosts,MATCH('Blend Sheet'!$E$4,ItemNum,0),MATCH(L$1,Districts,0))*'Blend Sheet'!$E8)+(INDEX(ItemCosts,MATCH('Blend Sheet'!$F$4,ItemNum,0),MATCH(L$1,Districts,0))*'Blend Sheet'!$F8)+(INDEX(ItemCosts,MATCH('Blend Sheet'!$G$4,ItemNum,0),MATCH(L$1,Districts,0))*'Blend Sheet'!$G8)+(INDEX(ItemCosts,MATCH('Blend Sheet'!$H$4,ItemNum,0),MATCH(L$1,Districts,0))*'Blend Sheet'!$H8)+(INDEX(ItemCosts,MATCH('Blend Sheet'!$I$4,ItemNum,0),MATCH(L$1,Districts,0))*'Blend Sheet'!$I8)+(INDEX(ItemCosts,MATCH('Blend Sheet'!$J$4,ItemNum,0),MATCH(L$1,Districts,0))*'Blend Sheet'!$J8)+(INDEX(ItemCosts,MATCH('Blend Sheet'!$K$4,ItemNum,0),MATCH(L$1,Districts,0))*'Blend Sheet'!$K8)+(INDEX(ItemCosts,MATCH('Blend Sheet'!$L$4,ItemNum,0),MATCH(L$1,Districts,0))*'Blend Sheet'!$L8)+(INDEX(ItemCosts,MATCH('Blend Sheet'!$M$4,ItemNum,0),MATCH(L$1,Districts,0))*'Blend Sheet'!$M8)+(INDEX(ItemCosts,MATCH('Blend Sheet'!$N$4,ItemNum,0),MATCH(L$1,Districts,0))*'Blend Sheet'!$N8)+(INDEX(ItemCosts,MATCH('Blend Sheet'!$O$4,ItemNum,0),MATCH(L$1,Districts,0))*'Blend Sheet'!$O8)+(INDEX(ItemCosts,MATCH('Blend Sheet'!$P$4,ItemNum,0),MATCH(L$1,Districts,0))*'Blend Sheet'!$P8)+(INDEX(ItemCosts,MATCH('Blend Sheet'!$Q$4,ItemNum,0),MATCH(L$1,Districts,0))*'Blend Sheet'!$Q8)+(INDEX(ItemCosts,MATCH('Blend Sheet'!$R$4,ItemNum,0),MATCH(L$1,Districts,0))*'Blend Sheet'!$R8)+(INDEX(ItemCosts,MATCH('Blend Sheet'!$S$4,ItemNum,0),MATCH(L$1,Districts,0))*'Blend Sheet'!$S8)+(INDEX(ItemCosts,MATCH('Blend Sheet'!$T$4,ItemNum,0),MATCH(L$1,Districts,0))*'Blend Sheet'!$T8)+(INDEX(ItemCosts,MATCH('Blend Sheet'!$U$4,ItemNum,0),MATCH(L$1,Districts,0))*'Blend Sheet'!$U8)+(INDEX(ItemCosts,MATCH('Blend Sheet'!$V$4,ItemNum,0),MATCH(L$1,Districts,0))*'Blend Sheet'!$V8)+(INDEX(ItemCosts,MATCH('Blend Sheet'!$W$4,ItemNum,0),MATCH(L$1,Districts,0))*'Blend Sheet'!$W8)+(INDEX(ItemCosts,MATCH('Blend Sheet'!$X$4,ItemNum,0),MATCH(L$1,Districts,0))*'Blend Sheet'!$X8)+(INDEX(ItemCosts,MATCH('Blend Sheet'!$Y$4,ItemNum,0),MATCH(L$1,Districts,0))*'Blend Sheet'!$Y8)+(INDEX(ItemCosts,MATCH('Blend Sheet'!$Z$4,ItemNum,0),MATCH(L$1,Districts,0))*'Blend Sheet'!$Z8)+(INDEX(ItemCosts,MATCH('Blend Sheet'!$AA$4,ItemNum,0),MATCH(L$1,Districts,0))*'Blend Sheet'!$AA8)+(INDEX(ItemCosts,MATCH('Blend Sheet'!$AB$4,ItemNum,0),MATCH(L$1,Districts,0))*'Blend Sheet'!$AB8)+(INDEX(ItemCosts,MATCH('Blend Sheet'!$AC$4,ItemNum,0),MATCH(L$1,Districts,0))*'Blend Sheet'!$AC8)+(INDEX(ItemCosts,MATCH('Blend Sheet'!$AD$4,ItemNum,0),MATCH(L$1,Districts,0))*'Blend Sheet'!$AD8)+(INDEX(ItemCosts,MATCH('Blend Sheet'!$AE$4,ItemNum,0),MATCH(L$1,Districts,0))*'Blend Sheet'!$AE8)+(INDEX(ItemCosts,MATCH('Blend Sheet'!$AF$4,ItemNum,0),MATCH(L$1,Districts,0))*'Blend Sheet'!$AF8)+(INDEX(ItemCosts,MATCH('Blend Sheet'!$AG$4,ItemNum,0),MATCH(L$1,Districts,0))*'Blend Sheet'!$AG8)+(INDEX(ItemCosts,MATCH('Blend Sheet'!$AH$4,ItemNum,0),MATCH(L$1,Districts,0))*'Blend Sheet'!$AH8)+(INDEX(ItemCosts,MATCH('Blend Sheet'!$AI$4,ItemNum,0),MATCH(L$1,Districts,0))*'Blend Sheet'!$AI8)+(INDEX(ItemCosts,MATCH('Blend Sheet'!$AJ$4,ItemNum,0),MATCH(L$1,Districts,0))*'Blend Sheet'!$AJ8)+(INDEX(ItemCosts,MATCH('Blend Sheet'!$AK$4,ItemNum,0),MATCH(L$1,Districts,0))*'Blend Sheet'!$AK8)+(INDEX(ItemCosts,MATCH('Blend Sheet'!$AL$4,ItemNum,0),MATCH(L$1,Districts,0))*'Blend Sheet'!$AL8)+(INDEX(ItemCosts,MATCH('Blend Sheet'!$AM$4,ItemNum,0),MATCH(L$1,Districts,0))*'Blend Sheet'!$AM8)+(INDEX(ItemCosts,MATCH('Blend Sheet'!$AN$4,ItemNum,0),MATCH(L$1,Districts,0))*'Blend Sheet'!$AN8)+(INDEX(ItemCosts,MATCH('Blend Sheet'!$AO$4,ItemNum,0),MATCH(L$1,Districts,0))*'Blend Sheet'!$AO8)+(INDEX(ItemCosts,MATCH('Blend Sheet'!$AP$4,ItemNum,0),MATCH(L$1,Districts,0))*'Blend Sheet'!$AP8)+(INDEX(ItemCosts,MATCH('Blend Sheet'!$AQ$4,ItemNum,0),MATCH(L$1,Districts,0))*'Blend Sheet'!$AQ8)+(INDEX(ItemCosts,MATCH('Blend Sheet'!$AR$4,ItemNum,0),MATCH(L$1,Districts,0))*'Blend Sheet'!$AR8)+(INDEX(ItemCosts,MATCH('Blend Sheet'!$AS$4,ItemNum,0),MATCH(L$1,Districts,0))*'Blend Sheet'!$AS8)</f>
        <v>#N/A</v>
      </c>
      <c r="M5" s="191"/>
      <c r="N5" s="34" t="e">
        <f>D5/'Blend Sheet'!$BA8</f>
        <v>#N/A</v>
      </c>
      <c r="O5" s="34" t="e">
        <f>E5/'Blend Sheet'!$BA8</f>
        <v>#N/A</v>
      </c>
      <c r="P5" s="34" t="e">
        <f>G5/'Blend Sheet'!$BA8</f>
        <v>#N/A</v>
      </c>
      <c r="Q5" s="34" t="e">
        <f>H5/'Blend Sheet'!$BA8</f>
        <v>#N/A</v>
      </c>
      <c r="R5" s="34" t="e">
        <f>I5/'Blend Sheet'!$BA8</f>
        <v>#N/A</v>
      </c>
      <c r="S5" s="34" t="e">
        <f>J5/'Blend Sheet'!$BA8</f>
        <v>#N/A</v>
      </c>
      <c r="T5" s="34" t="e">
        <f>K5/'Blend Sheet'!$BA8</f>
        <v>#N/A</v>
      </c>
      <c r="U5" s="34" t="e">
        <f>L5/'Blend Sheet'!$BA8</f>
        <v>#N/A</v>
      </c>
    </row>
    <row r="6" spans="1:21" x14ac:dyDescent="0.25">
      <c r="A6" t="str">
        <f>'Blend Sheet'!A9</f>
        <v>0:1:2 'G'</v>
      </c>
      <c r="B6" s="5" t="e">
        <f>(INDEX(ItemCosts,MATCH('Blend Sheet'!$C$4,ItemNum,0),MATCH(B$1,Districts,0))*'Blend Sheet'!$C9)+(INDEX(ItemCosts,MATCH('Blend Sheet'!$D$4,ItemNum,0),MATCH(B$1,Districts,0))*'Blend Sheet'!$D9)+(INDEX(ItemCosts,MATCH('Blend Sheet'!$E$4,ItemNum,0),MATCH(B$1,Districts,0))*'Blend Sheet'!$E9)+(INDEX(ItemCosts,MATCH('Blend Sheet'!$F$4,ItemNum,0),MATCH(B$1,Districts,0))*'Blend Sheet'!$F9)+(INDEX(ItemCosts,MATCH('Blend Sheet'!$G$4,ItemNum,0),MATCH(B$1,Districts,0))*'Blend Sheet'!$G9)+(INDEX(ItemCosts,MATCH('Blend Sheet'!$H$4,ItemNum,0),MATCH(B$1,Districts,0))*'Blend Sheet'!$H9)+(INDEX(ItemCosts,MATCH('Blend Sheet'!$I$4,ItemNum,0),MATCH(B$1,Districts,0))*'Blend Sheet'!$I9)+(INDEX(ItemCosts,MATCH('Blend Sheet'!$J$4,ItemNum,0),MATCH(B$1,Districts,0))*'Blend Sheet'!$J9)+(INDEX(ItemCosts,MATCH('Blend Sheet'!$K$4,ItemNum,0),MATCH(B$1,Districts,0))*'Blend Sheet'!$K9)+(INDEX(ItemCosts,MATCH('Blend Sheet'!$L$4,ItemNum,0),MATCH(B$1,Districts,0))*'Blend Sheet'!$L9)+(INDEX(ItemCosts,MATCH('Blend Sheet'!$M$4,ItemNum,0),MATCH(B$1,Districts,0))*'Blend Sheet'!$M9)+(INDEX(ItemCosts,MATCH('Blend Sheet'!$N$4,ItemNum,0),MATCH(B$1,Districts,0))*'Blend Sheet'!$N9)+(INDEX(ItemCosts,MATCH('Blend Sheet'!$O$4,ItemNum,0),MATCH(B$1,Districts,0))*'Blend Sheet'!$O9)+(INDEX(ItemCosts,MATCH('Blend Sheet'!$P$4,ItemNum,0),MATCH(B$1,Districts,0))*'Blend Sheet'!$P9)+(INDEX(ItemCosts,MATCH('Blend Sheet'!$Q$4,ItemNum,0),MATCH(B$1,Districts,0))*'Blend Sheet'!$Q9)+(INDEX(ItemCosts,MATCH('Blend Sheet'!$R$4,ItemNum,0),MATCH(B$1,Districts,0))*'Blend Sheet'!$R9)+(INDEX(ItemCosts,MATCH('Blend Sheet'!$S$4,ItemNum,0),MATCH(B$1,Districts,0))*'Blend Sheet'!$S9)+(INDEX(ItemCosts,MATCH('Blend Sheet'!$T$4,ItemNum,0),MATCH(B$1,Districts,0))*'Blend Sheet'!$T9)+(INDEX(ItemCosts,MATCH('Blend Sheet'!$U$4,ItemNum,0),MATCH(B$1,Districts,0))*'Blend Sheet'!$U9)+(INDEX(ItemCosts,MATCH('Blend Sheet'!$V$4,ItemNum,0),MATCH(B$1,Districts,0))*'Blend Sheet'!$V9)+(INDEX(ItemCosts,MATCH('Blend Sheet'!$W$4,ItemNum,0),MATCH(B$1,Districts,0))*'Blend Sheet'!$W9)+(INDEX(ItemCosts,MATCH('Blend Sheet'!$X$4,ItemNum,0),MATCH(B$1,Districts,0))*'Blend Sheet'!$X9)+(INDEX(ItemCosts,MATCH('Blend Sheet'!$Y$4,ItemNum,0),MATCH(B$1,Districts,0))*'Blend Sheet'!$Y9)+(INDEX(ItemCosts,MATCH('Blend Sheet'!$Z$4,ItemNum,0),MATCH(B$1,Districts,0))*'Blend Sheet'!$Z9)+(INDEX(ItemCosts,MATCH('Blend Sheet'!$AA$4,ItemNum,0),MATCH(B$1,Districts,0))*'Blend Sheet'!$AA9)+(INDEX(ItemCosts,MATCH('Blend Sheet'!$AB$4,ItemNum,0),MATCH(B$1,Districts,0))*'Blend Sheet'!$AB9)+(INDEX(ItemCosts,MATCH('Blend Sheet'!$AC$4,ItemNum,0),MATCH(B$1,Districts,0))*'Blend Sheet'!$AC9)+(INDEX(ItemCosts,MATCH('Blend Sheet'!$AD$4,ItemNum,0),MATCH(B$1,Districts,0))*'Blend Sheet'!$AD9)+(INDEX(ItemCosts,MATCH('Blend Sheet'!$AE$4,ItemNum,0),MATCH(B$1,Districts,0))*'Blend Sheet'!$AE9)+(INDEX(ItemCosts,MATCH('Blend Sheet'!$AF$4,ItemNum,0),MATCH(B$1,Districts,0))*'Blend Sheet'!$AF9)+(INDEX(ItemCosts,MATCH('Blend Sheet'!$AG$4,ItemNum,0),MATCH(B$1,Districts,0))*'Blend Sheet'!$AG9)+(INDEX(ItemCosts,MATCH('Blend Sheet'!$AH$4,ItemNum,0),MATCH(B$1,Districts,0))*'Blend Sheet'!$AH9)+(INDEX(ItemCosts,MATCH('Blend Sheet'!$AI$4,ItemNum,0),MATCH(B$1,Districts,0))*'Blend Sheet'!$AI9)+(INDEX(ItemCosts,MATCH('Blend Sheet'!$AJ$4,ItemNum,0),MATCH(B$1,Districts,0))*'Blend Sheet'!$AJ9)+(INDEX(ItemCosts,MATCH('Blend Sheet'!$AK$4,ItemNum,0),MATCH(B$1,Districts,0))*'Blend Sheet'!$AK9)+(INDEX(ItemCosts,MATCH('Blend Sheet'!$AL$4,ItemNum,0),MATCH(B$1,Districts,0))*'Blend Sheet'!$AL9)+(INDEX(ItemCosts,MATCH('Blend Sheet'!$AM$4,ItemNum,0),MATCH(B$1,Districts,0))*'Blend Sheet'!$AM9)+(INDEX(ItemCosts,MATCH('Blend Sheet'!$AN$4,ItemNum,0),MATCH(B$1,Districts,0))*'Blend Sheet'!$AN9)+(INDEX(ItemCosts,MATCH('Blend Sheet'!$AO$4,ItemNum,0),MATCH(B$1,Districts,0))*'Blend Sheet'!$AO9)+(INDEX(ItemCosts,MATCH('Blend Sheet'!$AP$4,ItemNum,0),MATCH(B$1,Districts,0))*'Blend Sheet'!$AP9)+(INDEX(ItemCosts,MATCH('Blend Sheet'!$AQ$4,ItemNum,0),MATCH(B$1,Districts,0))*'Blend Sheet'!$AQ9)+(INDEX(ItemCosts,MATCH('Blend Sheet'!$AR$4,ItemNum,0),MATCH(B$1,Districts,0))*'Blend Sheet'!$AR9)+(INDEX(ItemCosts,MATCH('Blend Sheet'!$AS$4,ItemNum,0),MATCH(B$1,Districts,0))*'Blend Sheet'!$AS9)</f>
        <v>#N/A</v>
      </c>
      <c r="C6" s="5" t="e">
        <f>(INDEX(ItemCosts,MATCH('Blend Sheet'!$C$4,ItemNum,0),MATCH(C$1,Districts,0))*'Blend Sheet'!$C9)+(INDEX(ItemCosts,MATCH('Blend Sheet'!$D$4,ItemNum,0),MATCH(C$1,Districts,0))*'Blend Sheet'!$D9)+(INDEX(ItemCosts,MATCH('Blend Sheet'!$E$4,ItemNum,0),MATCH(C$1,Districts,0))*'Blend Sheet'!$E9)+(INDEX(ItemCosts,MATCH('Blend Sheet'!$F$4,ItemNum,0),MATCH(C$1,Districts,0))*'Blend Sheet'!$F9)+(INDEX(ItemCosts,MATCH('Blend Sheet'!$G$4,ItemNum,0),MATCH(C$1,Districts,0))*'Blend Sheet'!$G9)+(INDEX(ItemCosts,MATCH('Blend Sheet'!$H$4,ItemNum,0),MATCH(C$1,Districts,0))*'Blend Sheet'!$H9)+(INDEX(ItemCosts,MATCH('Blend Sheet'!$I$4,ItemNum,0),MATCH(C$1,Districts,0))*'Blend Sheet'!$I9)+(INDEX(ItemCosts,MATCH('Blend Sheet'!$J$4,ItemNum,0),MATCH(C$1,Districts,0))*'Blend Sheet'!$J9)+(INDEX(ItemCosts,MATCH('Blend Sheet'!$K$4,ItemNum,0),MATCH(C$1,Districts,0))*'Blend Sheet'!$K9)+(INDEX(ItemCosts,MATCH('Blend Sheet'!$L$4,ItemNum,0),MATCH(C$1,Districts,0))*'Blend Sheet'!$L9)+(INDEX(ItemCosts,MATCH('Blend Sheet'!$M$4,ItemNum,0),MATCH(C$1,Districts,0))*'Blend Sheet'!$M9)+(INDEX(ItemCosts,MATCH('Blend Sheet'!$N$4,ItemNum,0),MATCH(C$1,Districts,0))*'Blend Sheet'!$N9)+(INDEX(ItemCosts,MATCH('Blend Sheet'!$O$4,ItemNum,0),MATCH(C$1,Districts,0))*'Blend Sheet'!$O9)+(INDEX(ItemCosts,MATCH('Blend Sheet'!$P$4,ItemNum,0),MATCH(C$1,Districts,0))*'Blend Sheet'!$P9)+(INDEX(ItemCosts,MATCH('Blend Sheet'!$Q$4,ItemNum,0),MATCH(C$1,Districts,0))*'Blend Sheet'!$Q9)+(INDEX(ItemCosts,MATCH('Blend Sheet'!$R$4,ItemNum,0),MATCH(C$1,Districts,0))*'Blend Sheet'!$R9)+(INDEX(ItemCosts,MATCH('Blend Sheet'!$S$4,ItemNum,0),MATCH(C$1,Districts,0))*'Blend Sheet'!$S9)+(INDEX(ItemCosts,MATCH('Blend Sheet'!$T$4,ItemNum,0),MATCH(C$1,Districts,0))*'Blend Sheet'!$T9)+(INDEX(ItemCosts,MATCH('Blend Sheet'!$U$4,ItemNum,0),MATCH(C$1,Districts,0))*'Blend Sheet'!$U9)+(INDEX(ItemCosts,MATCH('Blend Sheet'!$V$4,ItemNum,0),MATCH(C$1,Districts,0))*'Blend Sheet'!$V9)+(INDEX(ItemCosts,MATCH('Blend Sheet'!$W$4,ItemNum,0),MATCH(C$1,Districts,0))*'Blend Sheet'!$W9)+(INDEX(ItemCosts,MATCH('Blend Sheet'!$X$4,ItemNum,0),MATCH(C$1,Districts,0))*'Blend Sheet'!$X9)+(INDEX(ItemCosts,MATCH('Blend Sheet'!$Y$4,ItemNum,0),MATCH(C$1,Districts,0))*'Blend Sheet'!$Y9)+(INDEX(ItemCosts,MATCH('Blend Sheet'!$Z$4,ItemNum,0),MATCH(C$1,Districts,0))*'Blend Sheet'!$Z9)+(INDEX(ItemCosts,MATCH('Blend Sheet'!$AA$4,ItemNum,0),MATCH(C$1,Districts,0))*'Blend Sheet'!$AA9)+(INDEX(ItemCosts,MATCH('Blend Sheet'!$AB$4,ItemNum,0),MATCH(C$1,Districts,0))*'Blend Sheet'!$AB9)+(INDEX(ItemCosts,MATCH('Blend Sheet'!$AC$4,ItemNum,0),MATCH(C$1,Districts,0))*'Blend Sheet'!$AC9)+(INDEX(ItemCosts,MATCH('Blend Sheet'!$AD$4,ItemNum,0),MATCH(C$1,Districts,0))*'Blend Sheet'!$AD9)+(INDEX(ItemCosts,MATCH('Blend Sheet'!$AE$4,ItemNum,0),MATCH(C$1,Districts,0))*'Blend Sheet'!$AE9)+(INDEX(ItemCosts,MATCH('Blend Sheet'!$AF$4,ItemNum,0),MATCH(C$1,Districts,0))*'Blend Sheet'!$AF9)+(INDEX(ItemCosts,MATCH('Blend Sheet'!$AG$4,ItemNum,0),MATCH(C$1,Districts,0))*'Blend Sheet'!$AG9)+(INDEX(ItemCosts,MATCH('Blend Sheet'!$AH$4,ItemNum,0),MATCH(C$1,Districts,0))*'Blend Sheet'!$AH9)+(INDEX(ItemCosts,MATCH('Blend Sheet'!$AI$4,ItemNum,0),MATCH(C$1,Districts,0))*'Blend Sheet'!$AI9)+(INDEX(ItemCosts,MATCH('Blend Sheet'!$AJ$4,ItemNum,0),MATCH(C$1,Districts,0))*'Blend Sheet'!$AJ9)+(INDEX(ItemCosts,MATCH('Blend Sheet'!$AK$4,ItemNum,0),MATCH(C$1,Districts,0))*'Blend Sheet'!$AK9)+(INDEX(ItemCosts,MATCH('Blend Sheet'!$AL$4,ItemNum,0),MATCH(C$1,Districts,0))*'Blend Sheet'!$AL9)+(INDEX(ItemCosts,MATCH('Blend Sheet'!$AM$4,ItemNum,0),MATCH(C$1,Districts,0))*'Blend Sheet'!$AM9)+(INDEX(ItemCosts,MATCH('Blend Sheet'!$AN$4,ItemNum,0),MATCH(C$1,Districts,0))*'Blend Sheet'!$AN9)+(INDEX(ItemCosts,MATCH('Blend Sheet'!$AO$4,ItemNum,0),MATCH(C$1,Districts,0))*'Blend Sheet'!$AO9)+(INDEX(ItemCosts,MATCH('Blend Sheet'!$AP$4,ItemNum,0),MATCH(C$1,Districts,0))*'Blend Sheet'!$AP9)+(INDEX(ItemCosts,MATCH('Blend Sheet'!$AQ$4,ItemNum,0),MATCH(C$1,Districts,0))*'Blend Sheet'!$AQ9)+(INDEX(ItemCosts,MATCH('Blend Sheet'!$AR$4,ItemNum,0),MATCH(C$1,Districts,0))*'Blend Sheet'!$AR9)+(INDEX(ItemCosts,MATCH('Blend Sheet'!$AS$4,ItemNum,0),MATCH(C$1,Districts,0))*'Blend Sheet'!$AS9)</f>
        <v>#N/A</v>
      </c>
      <c r="D6" s="5" t="e">
        <f>(INDEX(ItemCosts,MATCH('Blend Sheet'!$C$4,ItemNum,0),MATCH(D$1,Districts,0))*'Blend Sheet'!$C9)+(INDEX(ItemCosts,MATCH('Blend Sheet'!$D$4,ItemNum,0),MATCH(D$1,Districts,0))*'Blend Sheet'!$D9)+(INDEX(ItemCosts,MATCH('Blend Sheet'!$E$4,ItemNum,0),MATCH(D$1,Districts,0))*'Blend Sheet'!$E9)+(INDEX(ItemCosts,MATCH('Blend Sheet'!$F$4,ItemNum,0),MATCH(D$1,Districts,0))*'Blend Sheet'!$F9)+(INDEX(ItemCosts,MATCH('Blend Sheet'!$G$4,ItemNum,0),MATCH(D$1,Districts,0))*'Blend Sheet'!$G9)+(INDEX(ItemCosts,MATCH('Blend Sheet'!$H$4,ItemNum,0),MATCH(D$1,Districts,0))*'Blend Sheet'!$H9)+(INDEX(ItemCosts,MATCH('Blend Sheet'!$I$4,ItemNum,0),MATCH(D$1,Districts,0))*'Blend Sheet'!$I9)+(INDEX(ItemCosts,MATCH('Blend Sheet'!$J$4,ItemNum,0),MATCH(D$1,Districts,0))*'Blend Sheet'!$J9)+(INDEX(ItemCosts,MATCH('Blend Sheet'!$K$4,ItemNum,0),MATCH(D$1,Districts,0))*'Blend Sheet'!$K9)+(INDEX(ItemCosts,MATCH('Blend Sheet'!$L$4,ItemNum,0),MATCH(D$1,Districts,0))*'Blend Sheet'!$L9)+(INDEX(ItemCosts,MATCH('Blend Sheet'!$M$4,ItemNum,0),MATCH(D$1,Districts,0))*'Blend Sheet'!$M9)+(INDEX(ItemCosts,MATCH('Blend Sheet'!$N$4,ItemNum,0),MATCH(D$1,Districts,0))*'Blend Sheet'!$N9)+(INDEX(ItemCosts,MATCH('Blend Sheet'!$O$4,ItemNum,0),MATCH(D$1,Districts,0))*'Blend Sheet'!$O9)+(INDEX(ItemCosts,MATCH('Blend Sheet'!$P$4,ItemNum,0),MATCH(D$1,Districts,0))*'Blend Sheet'!$P9)+(INDEX(ItemCosts,MATCH('Blend Sheet'!$Q$4,ItemNum,0),MATCH(D$1,Districts,0))*'Blend Sheet'!$Q9)+(INDEX(ItemCosts,MATCH('Blend Sheet'!$R$4,ItemNum,0),MATCH(D$1,Districts,0))*'Blend Sheet'!$R9)+(INDEX(ItemCosts,MATCH('Blend Sheet'!$S$4,ItemNum,0),MATCH(D$1,Districts,0))*'Blend Sheet'!$S9)+(INDEX(ItemCosts,MATCH('Blend Sheet'!$T$4,ItemNum,0),MATCH(D$1,Districts,0))*'Blend Sheet'!$T9)+(INDEX(ItemCosts,MATCH('Blend Sheet'!$U$4,ItemNum,0),MATCH(D$1,Districts,0))*'Blend Sheet'!$U9)+(INDEX(ItemCosts,MATCH('Blend Sheet'!$V$4,ItemNum,0),MATCH(D$1,Districts,0))*'Blend Sheet'!$V9)+(INDEX(ItemCosts,MATCH('Blend Sheet'!$W$4,ItemNum,0),MATCH(D$1,Districts,0))*'Blend Sheet'!$W9)+(INDEX(ItemCosts,MATCH('Blend Sheet'!$X$4,ItemNum,0),MATCH(D$1,Districts,0))*'Blend Sheet'!$X9)+(INDEX(ItemCosts,MATCH('Blend Sheet'!$Y$4,ItemNum,0),MATCH(D$1,Districts,0))*'Blend Sheet'!$Y9)+(INDEX(ItemCosts,MATCH('Blend Sheet'!$Z$4,ItemNum,0),MATCH(D$1,Districts,0))*'Blend Sheet'!$Z9)+(INDEX(ItemCosts,MATCH('Blend Sheet'!$AA$4,ItemNum,0),MATCH(D$1,Districts,0))*'Blend Sheet'!$AA9)+(INDEX(ItemCosts,MATCH('Blend Sheet'!$AB$4,ItemNum,0),MATCH(D$1,Districts,0))*'Blend Sheet'!$AB9)+(INDEX(ItemCosts,MATCH('Blend Sheet'!$AC$4,ItemNum,0),MATCH(D$1,Districts,0))*'Blend Sheet'!$AC9)+(INDEX(ItemCosts,MATCH('Blend Sheet'!$AD$4,ItemNum,0),MATCH(D$1,Districts,0))*'Blend Sheet'!$AD9)+(INDEX(ItemCosts,MATCH('Blend Sheet'!$AE$4,ItemNum,0),MATCH(D$1,Districts,0))*'Blend Sheet'!$AE9)+(INDEX(ItemCosts,MATCH('Blend Sheet'!$AF$4,ItemNum,0),MATCH(D$1,Districts,0))*'Blend Sheet'!$AF9)+(INDEX(ItemCosts,MATCH('Blend Sheet'!$AG$4,ItemNum,0),MATCH(D$1,Districts,0))*'Blend Sheet'!$AG9)+(INDEX(ItemCosts,MATCH('Blend Sheet'!$AH$4,ItemNum,0),MATCH(D$1,Districts,0))*'Blend Sheet'!$AH9)+(INDEX(ItemCosts,MATCH('Blend Sheet'!$AI$4,ItemNum,0),MATCH(D$1,Districts,0))*'Blend Sheet'!$AI9)+(INDEX(ItemCosts,MATCH('Blend Sheet'!$AJ$4,ItemNum,0),MATCH(D$1,Districts,0))*'Blend Sheet'!$AJ9)+(INDEX(ItemCosts,MATCH('Blend Sheet'!$AK$4,ItemNum,0),MATCH(D$1,Districts,0))*'Blend Sheet'!$AK9)+(INDEX(ItemCosts,MATCH('Blend Sheet'!$AL$4,ItemNum,0),MATCH(D$1,Districts,0))*'Blend Sheet'!$AL9)+(INDEX(ItemCosts,MATCH('Blend Sheet'!$AM$4,ItemNum,0),MATCH(D$1,Districts,0))*'Blend Sheet'!$AM9)+(INDEX(ItemCosts,MATCH('Blend Sheet'!$AN$4,ItemNum,0),MATCH(D$1,Districts,0))*'Blend Sheet'!$AN9)+(INDEX(ItemCosts,MATCH('Blend Sheet'!$AO$4,ItemNum,0),MATCH(D$1,Districts,0))*'Blend Sheet'!$AO9)+(INDEX(ItemCosts,MATCH('Blend Sheet'!$AP$4,ItemNum,0),MATCH(D$1,Districts,0))*'Blend Sheet'!$AP9)+(INDEX(ItemCosts,MATCH('Blend Sheet'!$AQ$4,ItemNum,0),MATCH(D$1,Districts,0))*'Blend Sheet'!$AQ9)+(INDEX(ItemCosts,MATCH('Blend Sheet'!$AR$4,ItemNum,0),MATCH(D$1,Districts,0))*'Blend Sheet'!$AR9)+(INDEX(ItemCosts,MATCH('Blend Sheet'!$AS$4,ItemNum,0),MATCH(D$1,Districts,0))*'Blend Sheet'!$AS9)</f>
        <v>#N/A</v>
      </c>
      <c r="E6" s="5" t="e">
        <f>(INDEX(ItemCosts,MATCH('Blend Sheet'!$C$4,ItemNum,0),MATCH(E$1,Districts,0))*'Blend Sheet'!$C9)+(INDEX(ItemCosts,MATCH('Blend Sheet'!$D$4,ItemNum,0),MATCH(E$1,Districts,0))*'Blend Sheet'!$D9)+(INDEX(ItemCosts,MATCH('Blend Sheet'!$E$4,ItemNum,0),MATCH(E$1,Districts,0))*'Blend Sheet'!$E9)+(INDEX(ItemCosts,MATCH('Blend Sheet'!$F$4,ItemNum,0),MATCH(E$1,Districts,0))*'Blend Sheet'!$F9)+(INDEX(ItemCosts,MATCH('Blend Sheet'!$G$4,ItemNum,0),MATCH(E$1,Districts,0))*'Blend Sheet'!$G9)+(INDEX(ItemCosts,MATCH('Blend Sheet'!$H$4,ItemNum,0),MATCH(E$1,Districts,0))*'Blend Sheet'!$H9)+(INDEX(ItemCosts,MATCH('Blend Sheet'!$I$4,ItemNum,0),MATCH(E$1,Districts,0))*'Blend Sheet'!$I9)+(INDEX(ItemCosts,MATCH('Blend Sheet'!$J$4,ItemNum,0),MATCH(E$1,Districts,0))*'Blend Sheet'!$J9)+(INDEX(ItemCosts,MATCH('Blend Sheet'!$K$4,ItemNum,0),MATCH(E$1,Districts,0))*'Blend Sheet'!$K9)+(INDEX(ItemCosts,MATCH('Blend Sheet'!$L$4,ItemNum,0),MATCH(E$1,Districts,0))*'Blend Sheet'!$L9)+(INDEX(ItemCosts,MATCH('Blend Sheet'!$M$4,ItemNum,0),MATCH(E$1,Districts,0))*'Blend Sheet'!$M9)+(INDEX(ItemCosts,MATCH('Blend Sheet'!$N$4,ItemNum,0),MATCH(E$1,Districts,0))*'Blend Sheet'!$N9)+(INDEX(ItemCosts,MATCH('Blend Sheet'!$O$4,ItemNum,0),MATCH(E$1,Districts,0))*'Blend Sheet'!$O9)+(INDEX(ItemCosts,MATCH('Blend Sheet'!$P$4,ItemNum,0),MATCH(E$1,Districts,0))*'Blend Sheet'!$P9)+(INDEX(ItemCosts,MATCH('Blend Sheet'!$Q$4,ItemNum,0),MATCH(E$1,Districts,0))*'Blend Sheet'!$Q9)+(INDEX(ItemCosts,MATCH('Blend Sheet'!$R$4,ItemNum,0),MATCH(E$1,Districts,0))*'Blend Sheet'!$R9)+(INDEX(ItemCosts,MATCH('Blend Sheet'!$S$4,ItemNum,0),MATCH(E$1,Districts,0))*'Blend Sheet'!$S9)+(INDEX(ItemCosts,MATCH('Blend Sheet'!$T$4,ItemNum,0),MATCH(E$1,Districts,0))*'Blend Sheet'!$T9)+(INDEX(ItemCosts,MATCH('Blend Sheet'!$U$4,ItemNum,0),MATCH(E$1,Districts,0))*'Blend Sheet'!$U9)+(INDEX(ItemCosts,MATCH('Blend Sheet'!$V$4,ItemNum,0),MATCH(E$1,Districts,0))*'Blend Sheet'!$V9)+(INDEX(ItemCosts,MATCH('Blend Sheet'!$W$4,ItemNum,0),MATCH(E$1,Districts,0))*'Blend Sheet'!$W9)+(INDEX(ItemCosts,MATCH('Blend Sheet'!$X$4,ItemNum,0),MATCH(E$1,Districts,0))*'Blend Sheet'!$X9)+(INDEX(ItemCosts,MATCH('Blend Sheet'!$Y$4,ItemNum,0),MATCH(E$1,Districts,0))*'Blend Sheet'!$Y9)+(INDEX(ItemCosts,MATCH('Blend Sheet'!$Z$4,ItemNum,0),MATCH(E$1,Districts,0))*'Blend Sheet'!$Z9)+(INDEX(ItemCosts,MATCH('Blend Sheet'!$AA$4,ItemNum,0),MATCH(E$1,Districts,0))*'Blend Sheet'!$AA9)+(INDEX(ItemCosts,MATCH('Blend Sheet'!$AB$4,ItemNum,0),MATCH(E$1,Districts,0))*'Blend Sheet'!$AB9)+(INDEX(ItemCosts,MATCH('Blend Sheet'!$AC$4,ItemNum,0),MATCH(E$1,Districts,0))*'Blend Sheet'!$AC9)+(INDEX(ItemCosts,MATCH('Blend Sheet'!$AD$4,ItemNum,0),MATCH(E$1,Districts,0))*'Blend Sheet'!$AD9)+(INDEX(ItemCosts,MATCH('Blend Sheet'!$AE$4,ItemNum,0),MATCH(E$1,Districts,0))*'Blend Sheet'!$AE9)+(INDEX(ItemCosts,MATCH('Blend Sheet'!$AF$4,ItemNum,0),MATCH(E$1,Districts,0))*'Blend Sheet'!$AF9)+(INDEX(ItemCosts,MATCH('Blend Sheet'!$AG$4,ItemNum,0),MATCH(E$1,Districts,0))*'Blend Sheet'!$AG9)+(INDEX(ItemCosts,MATCH('Blend Sheet'!$AH$4,ItemNum,0),MATCH(E$1,Districts,0))*'Blend Sheet'!$AH9)+(INDEX(ItemCosts,MATCH('Blend Sheet'!$AI$4,ItemNum,0),MATCH(E$1,Districts,0))*'Blend Sheet'!$AI9)+(INDEX(ItemCosts,MATCH('Blend Sheet'!$AJ$4,ItemNum,0),MATCH(E$1,Districts,0))*'Blend Sheet'!$AJ9)+(INDEX(ItemCosts,MATCH('Blend Sheet'!$AK$4,ItemNum,0),MATCH(E$1,Districts,0))*'Blend Sheet'!$AK9)+(INDEX(ItemCosts,MATCH('Blend Sheet'!$AL$4,ItemNum,0),MATCH(E$1,Districts,0))*'Blend Sheet'!$AL9)+(INDEX(ItemCosts,MATCH('Blend Sheet'!$AM$4,ItemNum,0),MATCH(E$1,Districts,0))*'Blend Sheet'!$AM9)+(INDEX(ItemCosts,MATCH('Blend Sheet'!$AN$4,ItemNum,0),MATCH(E$1,Districts,0))*'Blend Sheet'!$AN9)+(INDEX(ItemCosts,MATCH('Blend Sheet'!$AO$4,ItemNum,0),MATCH(E$1,Districts,0))*'Blend Sheet'!$AO9)+(INDEX(ItemCosts,MATCH('Blend Sheet'!$AP$4,ItemNum,0),MATCH(E$1,Districts,0))*'Blend Sheet'!$AP9)+(INDEX(ItemCosts,MATCH('Blend Sheet'!$AQ$4,ItemNum,0),MATCH(E$1,Districts,0))*'Blend Sheet'!$AQ9)+(INDEX(ItemCosts,MATCH('Blend Sheet'!$AR$4,ItemNum,0),MATCH(E$1,Districts,0))*'Blend Sheet'!$AR9)+(INDEX(ItemCosts,MATCH('Blend Sheet'!$AS$4,ItemNum,0),MATCH(E$1,Districts,0))*'Blend Sheet'!$AS9)</f>
        <v>#N/A</v>
      </c>
      <c r="F6" s="5" t="e">
        <f>(INDEX(ItemCosts,MATCH('Blend Sheet'!$C$4,ItemNum,0),MATCH(F$1,Districts,0))*'Blend Sheet'!$C9)+(INDEX(ItemCosts,MATCH('Blend Sheet'!$D$4,ItemNum,0),MATCH(F$1,Districts,0))*'Blend Sheet'!$D9)+(INDEX(ItemCosts,MATCH('Blend Sheet'!$E$4,ItemNum,0),MATCH(F$1,Districts,0))*'Blend Sheet'!$E9)+(INDEX(ItemCosts,MATCH('Blend Sheet'!$F$4,ItemNum,0),MATCH(F$1,Districts,0))*'Blend Sheet'!$F9)+(INDEX(ItemCosts,MATCH('Blend Sheet'!$G$4,ItemNum,0),MATCH(F$1,Districts,0))*'Blend Sheet'!$G9)+(INDEX(ItemCosts,MATCH('Blend Sheet'!$H$4,ItemNum,0),MATCH(F$1,Districts,0))*'Blend Sheet'!$H9)+(INDEX(ItemCosts,MATCH('Blend Sheet'!$I$4,ItemNum,0),MATCH(F$1,Districts,0))*'Blend Sheet'!$I9)+(INDEX(ItemCosts,MATCH('Blend Sheet'!$J$4,ItemNum,0),MATCH(F$1,Districts,0))*'Blend Sheet'!$J9)+(INDEX(ItemCosts,MATCH('Blend Sheet'!$K$4,ItemNum,0),MATCH(F$1,Districts,0))*'Blend Sheet'!$K9)+(INDEX(ItemCosts,MATCH('Blend Sheet'!$L$4,ItemNum,0),MATCH(F$1,Districts,0))*'Blend Sheet'!$L9)+(INDEX(ItemCosts,MATCH('Blend Sheet'!$M$4,ItemNum,0),MATCH(F$1,Districts,0))*'Blend Sheet'!$M9)+(INDEX(ItemCosts,MATCH('Blend Sheet'!$N$4,ItemNum,0),MATCH(F$1,Districts,0))*'Blend Sheet'!$N9)+(INDEX(ItemCosts,MATCH('Blend Sheet'!$O$4,ItemNum,0),MATCH(F$1,Districts,0))*'Blend Sheet'!$O9)+(INDEX(ItemCosts,MATCH('Blend Sheet'!$P$4,ItemNum,0),MATCH(F$1,Districts,0))*'Blend Sheet'!$P9)+(INDEX(ItemCosts,MATCH('Blend Sheet'!$Q$4,ItemNum,0),MATCH(F$1,Districts,0))*'Blend Sheet'!$Q9)+(INDEX(ItemCosts,MATCH('Blend Sheet'!$R$4,ItemNum,0),MATCH(F$1,Districts,0))*'Blend Sheet'!$R9)+(INDEX(ItemCosts,MATCH('Blend Sheet'!$S$4,ItemNum,0),MATCH(F$1,Districts,0))*'Blend Sheet'!$S9)+(INDEX(ItemCosts,MATCH('Blend Sheet'!$T$4,ItemNum,0),MATCH(F$1,Districts,0))*'Blend Sheet'!$T9)+(INDEX(ItemCosts,MATCH('Blend Sheet'!$U$4,ItemNum,0),MATCH(F$1,Districts,0))*'Blend Sheet'!$U9)+(INDEX(ItemCosts,MATCH('Blend Sheet'!$V$4,ItemNum,0),MATCH(F$1,Districts,0))*'Blend Sheet'!$V9)+(INDEX(ItemCosts,MATCH('Blend Sheet'!$W$4,ItemNum,0),MATCH(F$1,Districts,0))*'Blend Sheet'!$W9)+(INDEX(ItemCosts,MATCH('Blend Sheet'!$X$4,ItemNum,0),MATCH(F$1,Districts,0))*'Blend Sheet'!$X9)+(INDEX(ItemCosts,MATCH('Blend Sheet'!$Y$4,ItemNum,0),MATCH(F$1,Districts,0))*'Blend Sheet'!$Y9)+(INDEX(ItemCosts,MATCH('Blend Sheet'!$Z$4,ItemNum,0),MATCH(F$1,Districts,0))*'Blend Sheet'!$Z9)+(INDEX(ItemCosts,MATCH('Blend Sheet'!$AA$4,ItemNum,0),MATCH(F$1,Districts,0))*'Blend Sheet'!$AA9)+(INDEX(ItemCosts,MATCH('Blend Sheet'!$AB$4,ItemNum,0),MATCH(F$1,Districts,0))*'Blend Sheet'!$AB9)+(INDEX(ItemCosts,MATCH('Blend Sheet'!$AC$4,ItemNum,0),MATCH(F$1,Districts,0))*'Blend Sheet'!$AC9)+(INDEX(ItemCosts,MATCH('Blend Sheet'!$AD$4,ItemNum,0),MATCH(F$1,Districts,0))*'Blend Sheet'!$AD9)+(INDEX(ItemCosts,MATCH('Blend Sheet'!$AE$4,ItemNum,0),MATCH(F$1,Districts,0))*'Blend Sheet'!$AE9)+(INDEX(ItemCosts,MATCH('Blend Sheet'!$AF$4,ItemNum,0),MATCH(F$1,Districts,0))*'Blend Sheet'!$AF9)+(INDEX(ItemCosts,MATCH('Blend Sheet'!$AG$4,ItemNum,0),MATCH(F$1,Districts,0))*'Blend Sheet'!$AG9)+(INDEX(ItemCosts,MATCH('Blend Sheet'!$AH$4,ItemNum,0),MATCH(F$1,Districts,0))*'Blend Sheet'!$AH9)+(INDEX(ItemCosts,MATCH('Blend Sheet'!$AI$4,ItemNum,0),MATCH(F$1,Districts,0))*'Blend Sheet'!$AI9)+(INDEX(ItemCosts,MATCH('Blend Sheet'!$AJ$4,ItemNum,0),MATCH(F$1,Districts,0))*'Blend Sheet'!$AJ9)+(INDEX(ItemCosts,MATCH('Blend Sheet'!$AK$4,ItemNum,0),MATCH(F$1,Districts,0))*'Blend Sheet'!$AK9)+(INDEX(ItemCosts,MATCH('Blend Sheet'!$AL$4,ItemNum,0),MATCH(F$1,Districts,0))*'Blend Sheet'!$AL9)+(INDEX(ItemCosts,MATCH('Blend Sheet'!$AM$4,ItemNum,0),MATCH(F$1,Districts,0))*'Blend Sheet'!$AM9)+(INDEX(ItemCosts,MATCH('Blend Sheet'!$AN$4,ItemNum,0),MATCH(F$1,Districts,0))*'Blend Sheet'!$AN9)+(INDEX(ItemCosts,MATCH('Blend Sheet'!$AO$4,ItemNum,0),MATCH(F$1,Districts,0))*'Blend Sheet'!$AO9)+(INDEX(ItemCosts,MATCH('Blend Sheet'!$AP$4,ItemNum,0),MATCH(F$1,Districts,0))*'Blend Sheet'!$AP9)+(INDEX(ItemCosts,MATCH('Blend Sheet'!$AQ$4,ItemNum,0),MATCH(F$1,Districts,0))*'Blend Sheet'!$AQ9)+(INDEX(ItemCosts,MATCH('Blend Sheet'!$AR$4,ItemNum,0),MATCH(F$1,Districts,0))*'Blend Sheet'!$AR9)+(INDEX(ItemCosts,MATCH('Blend Sheet'!$AS$4,ItemNum,0),MATCH(F$1,Districts,0))*'Blend Sheet'!$AS9)</f>
        <v>#N/A</v>
      </c>
      <c r="G6" s="5" t="e">
        <f>(INDEX(ItemCosts,MATCH('Blend Sheet'!$C$4,ItemNum,0),MATCH(G$1,Districts,0))*'Blend Sheet'!$C9)+(INDEX(ItemCosts,MATCH('Blend Sheet'!$D$4,ItemNum,0),MATCH(G$1,Districts,0))*'Blend Sheet'!$D9)+(INDEX(ItemCosts,MATCH('Blend Sheet'!$E$4,ItemNum,0),MATCH(G$1,Districts,0))*'Blend Sheet'!$E9)+(INDEX(ItemCosts,MATCH('Blend Sheet'!$F$4,ItemNum,0),MATCH(G$1,Districts,0))*'Blend Sheet'!$F9)+(INDEX(ItemCosts,MATCH('Blend Sheet'!$G$4,ItemNum,0),MATCH(G$1,Districts,0))*'Blend Sheet'!$G9)+(INDEX(ItemCosts,MATCH('Blend Sheet'!$H$4,ItemNum,0),MATCH(G$1,Districts,0))*'Blend Sheet'!$H9)+(INDEX(ItemCosts,MATCH('Blend Sheet'!$I$4,ItemNum,0),MATCH(G$1,Districts,0))*'Blend Sheet'!$I9)+(INDEX(ItemCosts,MATCH('Blend Sheet'!$J$4,ItemNum,0),MATCH(G$1,Districts,0))*'Blend Sheet'!$J9)+(INDEX(ItemCosts,MATCH('Blend Sheet'!$K$4,ItemNum,0),MATCH(G$1,Districts,0))*'Blend Sheet'!$K9)+(INDEX(ItemCosts,MATCH('Blend Sheet'!$L$4,ItemNum,0),MATCH(G$1,Districts,0))*'Blend Sheet'!$L9)+(INDEX(ItemCosts,MATCH('Blend Sheet'!$M$4,ItemNum,0),MATCH(G$1,Districts,0))*'Blend Sheet'!$M9)+(INDEX(ItemCosts,MATCH('Blend Sheet'!$N$4,ItemNum,0),MATCH(G$1,Districts,0))*'Blend Sheet'!$N9)+(INDEX(ItemCosts,MATCH('Blend Sheet'!$O$4,ItemNum,0),MATCH(G$1,Districts,0))*'Blend Sheet'!$O9)+(INDEX(ItemCosts,MATCH('Blend Sheet'!$P$4,ItemNum,0),MATCH(G$1,Districts,0))*'Blend Sheet'!$P9)+(INDEX(ItemCosts,MATCH('Blend Sheet'!$Q$4,ItemNum,0),MATCH(G$1,Districts,0))*'Blend Sheet'!$Q9)+(INDEX(ItemCosts,MATCH('Blend Sheet'!$R$4,ItemNum,0),MATCH(G$1,Districts,0))*'Blend Sheet'!$R9)+(INDEX(ItemCosts,MATCH('Blend Sheet'!$S$4,ItemNum,0),MATCH(G$1,Districts,0))*'Blend Sheet'!$S9)+(INDEX(ItemCosts,MATCH('Blend Sheet'!$T$4,ItemNum,0),MATCH(G$1,Districts,0))*'Blend Sheet'!$T9)+(INDEX(ItemCosts,MATCH('Blend Sheet'!$U$4,ItemNum,0),MATCH(G$1,Districts,0))*'Blend Sheet'!$U9)+(INDEX(ItemCosts,MATCH('Blend Sheet'!$V$4,ItemNum,0),MATCH(G$1,Districts,0))*'Blend Sheet'!$V9)+(INDEX(ItemCosts,MATCH('Blend Sheet'!$W$4,ItemNum,0),MATCH(G$1,Districts,0))*'Blend Sheet'!$W9)+(INDEX(ItemCosts,MATCH('Blend Sheet'!$X$4,ItemNum,0),MATCH(G$1,Districts,0))*'Blend Sheet'!$X9)+(INDEX(ItemCosts,MATCH('Blend Sheet'!$Y$4,ItemNum,0),MATCH(G$1,Districts,0))*'Blend Sheet'!$Y9)+(INDEX(ItemCosts,MATCH('Blend Sheet'!$Z$4,ItemNum,0),MATCH(G$1,Districts,0))*'Blend Sheet'!$Z9)+(INDEX(ItemCosts,MATCH('Blend Sheet'!$AA$4,ItemNum,0),MATCH(G$1,Districts,0))*'Blend Sheet'!$AA9)+(INDEX(ItemCosts,MATCH('Blend Sheet'!$AB$4,ItemNum,0),MATCH(G$1,Districts,0))*'Blend Sheet'!$AB9)+(INDEX(ItemCosts,MATCH('Blend Sheet'!$AC$4,ItemNum,0),MATCH(G$1,Districts,0))*'Blend Sheet'!$AC9)+(INDEX(ItemCosts,MATCH('Blend Sheet'!$AD$4,ItemNum,0),MATCH(G$1,Districts,0))*'Blend Sheet'!$AD9)+(INDEX(ItemCosts,MATCH('Blend Sheet'!$AE$4,ItemNum,0),MATCH(G$1,Districts,0))*'Blend Sheet'!$AE9)+(INDEX(ItemCosts,MATCH('Blend Sheet'!$AF$4,ItemNum,0),MATCH(G$1,Districts,0))*'Blend Sheet'!$AF9)+(INDEX(ItemCosts,MATCH('Blend Sheet'!$AG$4,ItemNum,0),MATCH(G$1,Districts,0))*'Blend Sheet'!$AG9)+(INDEX(ItemCosts,MATCH('Blend Sheet'!$AH$4,ItemNum,0),MATCH(G$1,Districts,0))*'Blend Sheet'!$AH9)+(INDEX(ItemCosts,MATCH('Blend Sheet'!$AI$4,ItemNum,0),MATCH(G$1,Districts,0))*'Blend Sheet'!$AI9)+(INDEX(ItemCosts,MATCH('Blend Sheet'!$AJ$4,ItemNum,0),MATCH(G$1,Districts,0))*'Blend Sheet'!$AJ9)+(INDEX(ItemCosts,MATCH('Blend Sheet'!$AK$4,ItemNum,0),MATCH(G$1,Districts,0))*'Blend Sheet'!$AK9)+(INDEX(ItemCosts,MATCH('Blend Sheet'!$AL$4,ItemNum,0),MATCH(G$1,Districts,0))*'Blend Sheet'!$AL9)+(INDEX(ItemCosts,MATCH('Blend Sheet'!$AM$4,ItemNum,0),MATCH(G$1,Districts,0))*'Blend Sheet'!$AM9)+(INDEX(ItemCosts,MATCH('Blend Sheet'!$AN$4,ItemNum,0),MATCH(G$1,Districts,0))*'Blend Sheet'!$AN9)+(INDEX(ItemCosts,MATCH('Blend Sheet'!$AO$4,ItemNum,0),MATCH(G$1,Districts,0))*'Blend Sheet'!$AO9)+(INDEX(ItemCosts,MATCH('Blend Sheet'!$AP$4,ItemNum,0),MATCH(G$1,Districts,0))*'Blend Sheet'!$AP9)+(INDEX(ItemCosts,MATCH('Blend Sheet'!$AQ$4,ItemNum,0),MATCH(G$1,Districts,0))*'Blend Sheet'!$AQ9)+(INDEX(ItemCosts,MATCH('Blend Sheet'!$AR$4,ItemNum,0),MATCH(G$1,Districts,0))*'Blend Sheet'!$AR9)+(INDEX(ItemCosts,MATCH('Blend Sheet'!$AS$4,ItemNum,0),MATCH(G$1,Districts,0))*'Blend Sheet'!$AS9)</f>
        <v>#N/A</v>
      </c>
      <c r="H6" s="5" t="e">
        <f>(INDEX(ItemCosts,MATCH('Blend Sheet'!$C$4,ItemNum,0),MATCH(H$1,Districts,0))*'Blend Sheet'!$C9)+(INDEX(ItemCosts,MATCH('Blend Sheet'!$D$4,ItemNum,0),MATCH(H$1,Districts,0))*'Blend Sheet'!$D9)+(INDEX(ItemCosts,MATCH('Blend Sheet'!$E$4,ItemNum,0),MATCH(H$1,Districts,0))*'Blend Sheet'!$E9)+(INDEX(ItemCosts,MATCH('Blend Sheet'!$F$4,ItemNum,0),MATCH(H$1,Districts,0))*'Blend Sheet'!$F9)+(INDEX(ItemCosts,MATCH('Blend Sheet'!$G$4,ItemNum,0),MATCH(H$1,Districts,0))*'Blend Sheet'!$G9)+(INDEX(ItemCosts,MATCH('Blend Sheet'!$H$4,ItemNum,0),MATCH(H$1,Districts,0))*'Blend Sheet'!$H9)+(INDEX(ItemCosts,MATCH('Blend Sheet'!$I$4,ItemNum,0),MATCH(H$1,Districts,0))*'Blend Sheet'!$I9)+(INDEX(ItemCosts,MATCH('Blend Sheet'!$J$4,ItemNum,0),MATCH(H$1,Districts,0))*'Blend Sheet'!$J9)+(INDEX(ItemCosts,MATCH('Blend Sheet'!$K$4,ItemNum,0),MATCH(H$1,Districts,0))*'Blend Sheet'!$K9)+(INDEX(ItemCosts,MATCH('Blend Sheet'!$L$4,ItemNum,0),MATCH(H$1,Districts,0))*'Blend Sheet'!$L9)+(INDEX(ItemCosts,MATCH('Blend Sheet'!$M$4,ItemNum,0),MATCH(H$1,Districts,0))*'Blend Sheet'!$M9)+(INDEX(ItemCosts,MATCH('Blend Sheet'!$N$4,ItemNum,0),MATCH(H$1,Districts,0))*'Blend Sheet'!$N9)+(INDEX(ItemCosts,MATCH('Blend Sheet'!$O$4,ItemNum,0),MATCH(H$1,Districts,0))*'Blend Sheet'!$O9)+(INDEX(ItemCosts,MATCH('Blend Sheet'!$P$4,ItemNum,0),MATCH(H$1,Districts,0))*'Blend Sheet'!$P9)+(INDEX(ItemCosts,MATCH('Blend Sheet'!$Q$4,ItemNum,0),MATCH(H$1,Districts,0))*'Blend Sheet'!$Q9)+(INDEX(ItemCosts,MATCH('Blend Sheet'!$R$4,ItemNum,0),MATCH(H$1,Districts,0))*'Blend Sheet'!$R9)+(INDEX(ItemCosts,MATCH('Blend Sheet'!$S$4,ItemNum,0),MATCH(H$1,Districts,0))*'Blend Sheet'!$S9)+(INDEX(ItemCosts,MATCH('Blend Sheet'!$T$4,ItemNum,0),MATCH(H$1,Districts,0))*'Blend Sheet'!$T9)+(INDEX(ItemCosts,MATCH('Blend Sheet'!$U$4,ItemNum,0),MATCH(H$1,Districts,0))*'Blend Sheet'!$U9)+(INDEX(ItemCosts,MATCH('Blend Sheet'!$V$4,ItemNum,0),MATCH(H$1,Districts,0))*'Blend Sheet'!$V9)+(INDEX(ItemCosts,MATCH('Blend Sheet'!$W$4,ItemNum,0),MATCH(H$1,Districts,0))*'Blend Sheet'!$W9)+(INDEX(ItemCosts,MATCH('Blend Sheet'!$X$4,ItemNum,0),MATCH(H$1,Districts,0))*'Blend Sheet'!$X9)+(INDEX(ItemCosts,MATCH('Blend Sheet'!$Y$4,ItemNum,0),MATCH(H$1,Districts,0))*'Blend Sheet'!$Y9)+(INDEX(ItemCosts,MATCH('Blend Sheet'!$Z$4,ItemNum,0),MATCH(H$1,Districts,0))*'Blend Sheet'!$Z9)+(INDEX(ItemCosts,MATCH('Blend Sheet'!$AA$4,ItemNum,0),MATCH(H$1,Districts,0))*'Blend Sheet'!$AA9)+(INDEX(ItemCosts,MATCH('Blend Sheet'!$AB$4,ItemNum,0),MATCH(H$1,Districts,0))*'Blend Sheet'!$AB9)+(INDEX(ItemCosts,MATCH('Blend Sheet'!$AC$4,ItemNum,0),MATCH(H$1,Districts,0))*'Blend Sheet'!$AC9)+(INDEX(ItemCosts,MATCH('Blend Sheet'!$AD$4,ItemNum,0),MATCH(H$1,Districts,0))*'Blend Sheet'!$AD9)+(INDEX(ItemCosts,MATCH('Blend Sheet'!$AE$4,ItemNum,0),MATCH(H$1,Districts,0))*'Blend Sheet'!$AE9)+(INDEX(ItemCosts,MATCH('Blend Sheet'!$AF$4,ItemNum,0),MATCH(H$1,Districts,0))*'Blend Sheet'!$AF9)+(INDEX(ItemCosts,MATCH('Blend Sheet'!$AG$4,ItemNum,0),MATCH(H$1,Districts,0))*'Blend Sheet'!$AG9)+(INDEX(ItemCosts,MATCH('Blend Sheet'!$AH$4,ItemNum,0),MATCH(H$1,Districts,0))*'Blend Sheet'!$AH9)+(INDEX(ItemCosts,MATCH('Blend Sheet'!$AI$4,ItemNum,0),MATCH(H$1,Districts,0))*'Blend Sheet'!$AI9)+(INDEX(ItemCosts,MATCH('Blend Sheet'!$AJ$4,ItemNum,0),MATCH(H$1,Districts,0))*'Blend Sheet'!$AJ9)+(INDEX(ItemCosts,MATCH('Blend Sheet'!$AK$4,ItemNum,0),MATCH(H$1,Districts,0))*'Blend Sheet'!$AK9)+(INDEX(ItemCosts,MATCH('Blend Sheet'!$AL$4,ItemNum,0),MATCH(H$1,Districts,0))*'Blend Sheet'!$AL9)+(INDEX(ItemCosts,MATCH('Blend Sheet'!$AM$4,ItemNum,0),MATCH(H$1,Districts,0))*'Blend Sheet'!$AM9)+(INDEX(ItemCosts,MATCH('Blend Sheet'!$AN$4,ItemNum,0),MATCH(H$1,Districts,0))*'Blend Sheet'!$AN9)+(INDEX(ItemCosts,MATCH('Blend Sheet'!$AO$4,ItemNum,0),MATCH(H$1,Districts,0))*'Blend Sheet'!$AO9)+(INDEX(ItemCosts,MATCH('Blend Sheet'!$AP$4,ItemNum,0),MATCH(H$1,Districts,0))*'Blend Sheet'!$AP9)+(INDEX(ItemCosts,MATCH('Blend Sheet'!$AQ$4,ItemNum,0),MATCH(H$1,Districts,0))*'Blend Sheet'!$AQ9)+(INDEX(ItemCosts,MATCH('Blend Sheet'!$AR$4,ItemNum,0),MATCH(H$1,Districts,0))*'Blend Sheet'!$AR9)+(INDEX(ItemCosts,MATCH('Blend Sheet'!$AS$4,ItemNum,0),MATCH(H$1,Districts,0))*'Blend Sheet'!$AS9)</f>
        <v>#N/A</v>
      </c>
      <c r="I6" s="5" t="e">
        <f>(INDEX(ItemCosts,MATCH('Blend Sheet'!$C$4,ItemNum,0),MATCH(I$1,Districts,0))*'Blend Sheet'!$C9)+(INDEX(ItemCosts,MATCH('Blend Sheet'!$D$4,ItemNum,0),MATCH(I$1,Districts,0))*'Blend Sheet'!$D9)+(INDEX(ItemCosts,MATCH('Blend Sheet'!$E$4,ItemNum,0),MATCH(I$1,Districts,0))*'Blend Sheet'!$E9)+(INDEX(ItemCosts,MATCH('Blend Sheet'!$F$4,ItemNum,0),MATCH(I$1,Districts,0))*'Blend Sheet'!$F9)+(INDEX(ItemCosts,MATCH('Blend Sheet'!$G$4,ItemNum,0),MATCH(I$1,Districts,0))*'Blend Sheet'!$G9)+(INDEX(ItemCosts,MATCH('Blend Sheet'!$H$4,ItemNum,0),MATCH(I$1,Districts,0))*'Blend Sheet'!$H9)+(INDEX(ItemCosts,MATCH('Blend Sheet'!$I$4,ItemNum,0),MATCH(I$1,Districts,0))*'Blend Sheet'!$I9)+(INDEX(ItemCosts,MATCH('Blend Sheet'!$J$4,ItemNum,0),MATCH(I$1,Districts,0))*'Blend Sheet'!$J9)+(INDEX(ItemCosts,MATCH('Blend Sheet'!$K$4,ItemNum,0),MATCH(I$1,Districts,0))*'Blend Sheet'!$K9)+(INDEX(ItemCosts,MATCH('Blend Sheet'!$L$4,ItemNum,0),MATCH(I$1,Districts,0))*'Blend Sheet'!$L9)+(INDEX(ItemCosts,MATCH('Blend Sheet'!$M$4,ItemNum,0),MATCH(I$1,Districts,0))*'Blend Sheet'!$M9)+(INDEX(ItemCosts,MATCH('Blend Sheet'!$N$4,ItemNum,0),MATCH(I$1,Districts,0))*'Blend Sheet'!$N9)+(INDEX(ItemCosts,MATCH('Blend Sheet'!$O$4,ItemNum,0),MATCH(I$1,Districts,0))*'Blend Sheet'!$O9)+(INDEX(ItemCosts,MATCH('Blend Sheet'!$P$4,ItemNum,0),MATCH(I$1,Districts,0))*'Blend Sheet'!$P9)+(INDEX(ItemCosts,MATCH('Blend Sheet'!$Q$4,ItemNum,0),MATCH(I$1,Districts,0))*'Blend Sheet'!$Q9)+(INDEX(ItemCosts,MATCH('Blend Sheet'!$R$4,ItemNum,0),MATCH(I$1,Districts,0))*'Blend Sheet'!$R9)+(INDEX(ItemCosts,MATCH('Blend Sheet'!$S$4,ItemNum,0),MATCH(I$1,Districts,0))*'Blend Sheet'!$S9)+(INDEX(ItemCosts,MATCH('Blend Sheet'!$T$4,ItemNum,0),MATCH(I$1,Districts,0))*'Blend Sheet'!$T9)+(INDEX(ItemCosts,MATCH('Blend Sheet'!$U$4,ItemNum,0),MATCH(I$1,Districts,0))*'Blend Sheet'!$U9)+(INDEX(ItemCosts,MATCH('Blend Sheet'!$V$4,ItemNum,0),MATCH(I$1,Districts,0))*'Blend Sheet'!$V9)+(INDEX(ItemCosts,MATCH('Blend Sheet'!$W$4,ItemNum,0),MATCH(I$1,Districts,0))*'Blend Sheet'!$W9)+(INDEX(ItemCosts,MATCH('Blend Sheet'!$X$4,ItemNum,0),MATCH(I$1,Districts,0))*'Blend Sheet'!$X9)+(INDEX(ItemCosts,MATCH('Blend Sheet'!$Y$4,ItemNum,0),MATCH(I$1,Districts,0))*'Blend Sheet'!$Y9)+(INDEX(ItemCosts,MATCH('Blend Sheet'!$Z$4,ItemNum,0),MATCH(I$1,Districts,0))*'Blend Sheet'!$Z9)+(INDEX(ItemCosts,MATCH('Blend Sheet'!$AA$4,ItemNum,0),MATCH(I$1,Districts,0))*'Blend Sheet'!$AA9)+(INDEX(ItemCosts,MATCH('Blend Sheet'!$AB$4,ItemNum,0),MATCH(I$1,Districts,0))*'Blend Sheet'!$AB9)+(INDEX(ItemCosts,MATCH('Blend Sheet'!$AC$4,ItemNum,0),MATCH(I$1,Districts,0))*'Blend Sheet'!$AC9)+(INDEX(ItemCosts,MATCH('Blend Sheet'!$AD$4,ItemNum,0),MATCH(I$1,Districts,0))*'Blend Sheet'!$AD9)+(INDEX(ItemCosts,MATCH('Blend Sheet'!$AE$4,ItemNum,0),MATCH(I$1,Districts,0))*'Blend Sheet'!$AE9)+(INDEX(ItemCosts,MATCH('Blend Sheet'!$AF$4,ItemNum,0),MATCH(I$1,Districts,0))*'Blend Sheet'!$AF9)+(INDEX(ItemCosts,MATCH('Blend Sheet'!$AG$4,ItemNum,0),MATCH(I$1,Districts,0))*'Blend Sheet'!$AG9)+(INDEX(ItemCosts,MATCH('Blend Sheet'!$AH$4,ItemNum,0),MATCH(I$1,Districts,0))*'Blend Sheet'!$AH9)+(INDEX(ItemCosts,MATCH('Blend Sheet'!$AI$4,ItemNum,0),MATCH(I$1,Districts,0))*'Blend Sheet'!$AI9)+(INDEX(ItemCosts,MATCH('Blend Sheet'!$AJ$4,ItemNum,0),MATCH(I$1,Districts,0))*'Blend Sheet'!$AJ9)+(INDEX(ItemCosts,MATCH('Blend Sheet'!$AK$4,ItemNum,0),MATCH(I$1,Districts,0))*'Blend Sheet'!$AK9)+(INDEX(ItemCosts,MATCH('Blend Sheet'!$AL$4,ItemNum,0),MATCH(I$1,Districts,0))*'Blend Sheet'!$AL9)+(INDEX(ItemCosts,MATCH('Blend Sheet'!$AM$4,ItemNum,0),MATCH(I$1,Districts,0))*'Blend Sheet'!$AM9)+(INDEX(ItemCosts,MATCH('Blend Sheet'!$AN$4,ItemNum,0),MATCH(I$1,Districts,0))*'Blend Sheet'!$AN9)+(INDEX(ItemCosts,MATCH('Blend Sheet'!$AO$4,ItemNum,0),MATCH(I$1,Districts,0))*'Blend Sheet'!$AO9)+(INDEX(ItemCosts,MATCH('Blend Sheet'!$AP$4,ItemNum,0),MATCH(I$1,Districts,0))*'Blend Sheet'!$AP9)+(INDEX(ItemCosts,MATCH('Blend Sheet'!$AQ$4,ItemNum,0),MATCH(I$1,Districts,0))*'Blend Sheet'!$AQ9)+(INDEX(ItemCosts,MATCH('Blend Sheet'!$AR$4,ItemNum,0),MATCH(I$1,Districts,0))*'Blend Sheet'!$AR9)+(INDEX(ItemCosts,MATCH('Blend Sheet'!$AS$4,ItemNum,0),MATCH(I$1,Districts,0))*'Blend Sheet'!$AS9)</f>
        <v>#N/A</v>
      </c>
      <c r="J6" s="5" t="e">
        <f>(INDEX(ItemCosts,MATCH('Blend Sheet'!$C$4,ItemNum,0),MATCH(J$1,Districts,0))*'Blend Sheet'!$C9)+(INDEX(ItemCosts,MATCH('Blend Sheet'!$D$4,ItemNum,0),MATCH(J$1,Districts,0))*'Blend Sheet'!$D9)+(INDEX(ItemCosts,MATCH('Blend Sheet'!$E$4,ItemNum,0),MATCH(J$1,Districts,0))*'Blend Sheet'!$E9)+(INDEX(ItemCosts,MATCH('Blend Sheet'!$F$4,ItemNum,0),MATCH(J$1,Districts,0))*'Blend Sheet'!$F9)+(INDEX(ItemCosts,MATCH('Blend Sheet'!$G$4,ItemNum,0),MATCH(J$1,Districts,0))*'Blend Sheet'!$G9)+(INDEX(ItemCosts,MATCH('Blend Sheet'!$H$4,ItemNum,0),MATCH(J$1,Districts,0))*'Blend Sheet'!$H9)+(INDEX(ItemCosts,MATCH('Blend Sheet'!$I$4,ItemNum,0),MATCH(J$1,Districts,0))*'Blend Sheet'!$I9)+(INDEX(ItemCosts,MATCH('Blend Sheet'!$J$4,ItemNum,0),MATCH(J$1,Districts,0))*'Blend Sheet'!$J9)+(INDEX(ItemCosts,MATCH('Blend Sheet'!$K$4,ItemNum,0),MATCH(J$1,Districts,0))*'Blend Sheet'!$K9)+(INDEX(ItemCosts,MATCH('Blend Sheet'!$L$4,ItemNum,0),MATCH(J$1,Districts,0))*'Blend Sheet'!$L9)+(INDEX(ItemCosts,MATCH('Blend Sheet'!$M$4,ItemNum,0),MATCH(J$1,Districts,0))*'Blend Sheet'!$M9)+(INDEX(ItemCosts,MATCH('Blend Sheet'!$N$4,ItemNum,0),MATCH(J$1,Districts,0))*'Blend Sheet'!$N9)+(INDEX(ItemCosts,MATCH('Blend Sheet'!$O$4,ItemNum,0),MATCH(J$1,Districts,0))*'Blend Sheet'!$O9)+(INDEX(ItemCosts,MATCH('Blend Sheet'!$P$4,ItemNum,0),MATCH(J$1,Districts,0))*'Blend Sheet'!$P9)+(INDEX(ItemCosts,MATCH('Blend Sheet'!$Q$4,ItemNum,0),MATCH(J$1,Districts,0))*'Blend Sheet'!$Q9)+(INDEX(ItemCosts,MATCH('Blend Sheet'!$R$4,ItemNum,0),MATCH(J$1,Districts,0))*'Blend Sheet'!$R9)+(INDEX(ItemCosts,MATCH('Blend Sheet'!$S$4,ItemNum,0),MATCH(J$1,Districts,0))*'Blend Sheet'!$S9)+(INDEX(ItemCosts,MATCH('Blend Sheet'!$T$4,ItemNum,0),MATCH(J$1,Districts,0))*'Blend Sheet'!$T9)+(INDEX(ItemCosts,MATCH('Blend Sheet'!$U$4,ItemNum,0),MATCH(J$1,Districts,0))*'Blend Sheet'!$U9)+(INDEX(ItemCosts,MATCH('Blend Sheet'!$V$4,ItemNum,0),MATCH(J$1,Districts,0))*'Blend Sheet'!$V9)+(INDEX(ItemCosts,MATCH('Blend Sheet'!$W$4,ItemNum,0),MATCH(J$1,Districts,0))*'Blend Sheet'!$W9)+(INDEX(ItemCosts,MATCH('Blend Sheet'!$X$4,ItemNum,0),MATCH(J$1,Districts,0))*'Blend Sheet'!$X9)+(INDEX(ItemCosts,MATCH('Blend Sheet'!$Y$4,ItemNum,0),MATCH(J$1,Districts,0))*'Blend Sheet'!$Y9)+(INDEX(ItemCosts,MATCH('Blend Sheet'!$Z$4,ItemNum,0),MATCH(J$1,Districts,0))*'Blend Sheet'!$Z9)+(INDEX(ItemCosts,MATCH('Blend Sheet'!$AA$4,ItemNum,0),MATCH(J$1,Districts,0))*'Blend Sheet'!$AA9)+(INDEX(ItemCosts,MATCH('Blend Sheet'!$AB$4,ItemNum,0),MATCH(J$1,Districts,0))*'Blend Sheet'!$AB9)+(INDEX(ItemCosts,MATCH('Blend Sheet'!$AC$4,ItemNum,0),MATCH(J$1,Districts,0))*'Blend Sheet'!$AC9)+(INDEX(ItemCosts,MATCH('Blend Sheet'!$AD$4,ItemNum,0),MATCH(J$1,Districts,0))*'Blend Sheet'!$AD9)+(INDEX(ItemCosts,MATCH('Blend Sheet'!$AE$4,ItemNum,0),MATCH(J$1,Districts,0))*'Blend Sheet'!$AE9)+(INDEX(ItemCosts,MATCH('Blend Sheet'!$AF$4,ItemNum,0),MATCH(J$1,Districts,0))*'Blend Sheet'!$AF9)+(INDEX(ItemCosts,MATCH('Blend Sheet'!$AG$4,ItemNum,0),MATCH(J$1,Districts,0))*'Blend Sheet'!$AG9)+(INDEX(ItemCosts,MATCH('Blend Sheet'!$AH$4,ItemNum,0),MATCH(J$1,Districts,0))*'Blend Sheet'!$AH9)+(INDEX(ItemCosts,MATCH('Blend Sheet'!$AI$4,ItemNum,0),MATCH(J$1,Districts,0))*'Blend Sheet'!$AI9)+(INDEX(ItemCosts,MATCH('Blend Sheet'!$AJ$4,ItemNum,0),MATCH(J$1,Districts,0))*'Blend Sheet'!$AJ9)+(INDEX(ItemCosts,MATCH('Blend Sheet'!$AK$4,ItemNum,0),MATCH(J$1,Districts,0))*'Blend Sheet'!$AK9)+(INDEX(ItemCosts,MATCH('Blend Sheet'!$AL$4,ItemNum,0),MATCH(J$1,Districts,0))*'Blend Sheet'!$AL9)+(INDEX(ItemCosts,MATCH('Blend Sheet'!$AM$4,ItemNum,0),MATCH(J$1,Districts,0))*'Blend Sheet'!$AM9)+(INDEX(ItemCosts,MATCH('Blend Sheet'!$AN$4,ItemNum,0),MATCH(J$1,Districts,0))*'Blend Sheet'!$AN9)+(INDEX(ItemCosts,MATCH('Blend Sheet'!$AO$4,ItemNum,0),MATCH(J$1,Districts,0))*'Blend Sheet'!$AO9)+(INDEX(ItemCosts,MATCH('Blend Sheet'!$AP$4,ItemNum,0),MATCH(J$1,Districts,0))*'Blend Sheet'!$AP9)+(INDEX(ItemCosts,MATCH('Blend Sheet'!$AQ$4,ItemNum,0),MATCH(J$1,Districts,0))*'Blend Sheet'!$AQ9)+(INDEX(ItemCosts,MATCH('Blend Sheet'!$AR$4,ItemNum,0),MATCH(J$1,Districts,0))*'Blend Sheet'!$AR9)+(INDEX(ItemCosts,MATCH('Blend Sheet'!$AS$4,ItemNum,0),MATCH(J$1,Districts,0))*'Blend Sheet'!$AS9)</f>
        <v>#N/A</v>
      </c>
      <c r="K6" s="5" t="e">
        <f>(INDEX(ItemCosts,MATCH('Blend Sheet'!$C$4,ItemNum,0),MATCH(K$1,Districts,0))*'Blend Sheet'!$C9)+(INDEX(ItemCosts,MATCH('Blend Sheet'!$D$4,ItemNum,0),MATCH(K$1,Districts,0))*'Blend Sheet'!$D9)+(INDEX(ItemCosts,MATCH('Blend Sheet'!$E$4,ItemNum,0),MATCH(K$1,Districts,0))*'Blend Sheet'!$E9)+(INDEX(ItemCosts,MATCH('Blend Sheet'!$F$4,ItemNum,0),MATCH(K$1,Districts,0))*'Blend Sheet'!$F9)+(INDEX(ItemCosts,MATCH('Blend Sheet'!$G$4,ItemNum,0),MATCH(K$1,Districts,0))*'Blend Sheet'!$G9)+(INDEX(ItemCosts,MATCH('Blend Sheet'!$H$4,ItemNum,0),MATCH(K$1,Districts,0))*'Blend Sheet'!$H9)+(INDEX(ItemCosts,MATCH('Blend Sheet'!$I$4,ItemNum,0),MATCH(K$1,Districts,0))*'Blend Sheet'!$I9)+(INDEX(ItemCosts,MATCH('Blend Sheet'!$J$4,ItemNum,0),MATCH(K$1,Districts,0))*'Blend Sheet'!$J9)+(INDEX(ItemCosts,MATCH('Blend Sheet'!$K$4,ItemNum,0),MATCH(K$1,Districts,0))*'Blend Sheet'!$K9)+(INDEX(ItemCosts,MATCH('Blend Sheet'!$L$4,ItemNum,0),MATCH(K$1,Districts,0))*'Blend Sheet'!$L9)+(INDEX(ItemCosts,MATCH('Blend Sheet'!$M$4,ItemNum,0),MATCH(K$1,Districts,0))*'Blend Sheet'!$M9)+(INDEX(ItemCosts,MATCH('Blend Sheet'!$N$4,ItemNum,0),MATCH(K$1,Districts,0))*'Blend Sheet'!$N9)+(INDEX(ItemCosts,MATCH('Blend Sheet'!$O$4,ItemNum,0),MATCH(K$1,Districts,0))*'Blend Sheet'!$O9)+(INDEX(ItemCosts,MATCH('Blend Sheet'!$P$4,ItemNum,0),MATCH(K$1,Districts,0))*'Blend Sheet'!$P9)+(INDEX(ItemCosts,MATCH('Blend Sheet'!$Q$4,ItemNum,0),MATCH(K$1,Districts,0))*'Blend Sheet'!$Q9)+(INDEX(ItemCosts,MATCH('Blend Sheet'!$R$4,ItemNum,0),MATCH(K$1,Districts,0))*'Blend Sheet'!$R9)+(INDEX(ItemCosts,MATCH('Blend Sheet'!$S$4,ItemNum,0),MATCH(K$1,Districts,0))*'Blend Sheet'!$S9)+(INDEX(ItemCosts,MATCH('Blend Sheet'!$T$4,ItemNum,0),MATCH(K$1,Districts,0))*'Blend Sheet'!$T9)+(INDEX(ItemCosts,MATCH('Blend Sheet'!$U$4,ItemNum,0),MATCH(K$1,Districts,0))*'Blend Sheet'!$U9)+(INDEX(ItemCosts,MATCH('Blend Sheet'!$V$4,ItemNum,0),MATCH(K$1,Districts,0))*'Blend Sheet'!$V9)+(INDEX(ItemCosts,MATCH('Blend Sheet'!$W$4,ItemNum,0),MATCH(K$1,Districts,0))*'Blend Sheet'!$W9)+(INDEX(ItemCosts,MATCH('Blend Sheet'!$X$4,ItemNum,0),MATCH(K$1,Districts,0))*'Blend Sheet'!$X9)+(INDEX(ItemCosts,MATCH('Blend Sheet'!$Y$4,ItemNum,0),MATCH(K$1,Districts,0))*'Blend Sheet'!$Y9)+(INDEX(ItemCosts,MATCH('Blend Sheet'!$Z$4,ItemNum,0),MATCH(K$1,Districts,0))*'Blend Sheet'!$Z9)+(INDEX(ItemCosts,MATCH('Blend Sheet'!$AA$4,ItemNum,0),MATCH(K$1,Districts,0))*'Blend Sheet'!$AA9)+(INDEX(ItemCosts,MATCH('Blend Sheet'!$AB$4,ItemNum,0),MATCH(K$1,Districts,0))*'Blend Sheet'!$AB9)+(INDEX(ItemCosts,MATCH('Blend Sheet'!$AC$4,ItemNum,0),MATCH(K$1,Districts,0))*'Blend Sheet'!$AC9)+(INDEX(ItemCosts,MATCH('Blend Sheet'!$AD$4,ItemNum,0),MATCH(K$1,Districts,0))*'Blend Sheet'!$AD9)+(INDEX(ItemCosts,MATCH('Blend Sheet'!$AE$4,ItemNum,0),MATCH(K$1,Districts,0))*'Blend Sheet'!$AE9)+(INDEX(ItemCosts,MATCH('Blend Sheet'!$AF$4,ItemNum,0),MATCH(K$1,Districts,0))*'Blend Sheet'!$AF9)+(INDEX(ItemCosts,MATCH('Blend Sheet'!$AG$4,ItemNum,0),MATCH(K$1,Districts,0))*'Blend Sheet'!$AG9)+(INDEX(ItemCosts,MATCH('Blend Sheet'!$AH$4,ItemNum,0),MATCH(K$1,Districts,0))*'Blend Sheet'!$AH9)+(INDEX(ItemCosts,MATCH('Blend Sheet'!$AI$4,ItemNum,0),MATCH(K$1,Districts,0))*'Blend Sheet'!$AI9)+(INDEX(ItemCosts,MATCH('Blend Sheet'!$AJ$4,ItemNum,0),MATCH(K$1,Districts,0))*'Blend Sheet'!$AJ9)+(INDEX(ItemCosts,MATCH('Blend Sheet'!$AK$4,ItemNum,0),MATCH(K$1,Districts,0))*'Blend Sheet'!$AK9)+(INDEX(ItemCosts,MATCH('Blend Sheet'!$AL$4,ItemNum,0),MATCH(K$1,Districts,0))*'Blend Sheet'!$AL9)+(INDEX(ItemCosts,MATCH('Blend Sheet'!$AM$4,ItemNum,0),MATCH(K$1,Districts,0))*'Blend Sheet'!$AM9)+(INDEX(ItemCosts,MATCH('Blend Sheet'!$AN$4,ItemNum,0),MATCH(K$1,Districts,0))*'Blend Sheet'!$AN9)+(INDEX(ItemCosts,MATCH('Blend Sheet'!$AO$4,ItemNum,0),MATCH(K$1,Districts,0))*'Blend Sheet'!$AO9)+(INDEX(ItemCosts,MATCH('Blend Sheet'!$AP$4,ItemNum,0),MATCH(K$1,Districts,0))*'Blend Sheet'!$AP9)+(INDEX(ItemCosts,MATCH('Blend Sheet'!$AQ$4,ItemNum,0),MATCH(K$1,Districts,0))*'Blend Sheet'!$AQ9)+(INDEX(ItemCosts,MATCH('Blend Sheet'!$AR$4,ItemNum,0),MATCH(K$1,Districts,0))*'Blend Sheet'!$AR9)+(INDEX(ItemCosts,MATCH('Blend Sheet'!$AS$4,ItemNum,0),MATCH(K$1,Districts,0))*'Blend Sheet'!$AS9)</f>
        <v>#N/A</v>
      </c>
      <c r="L6" s="5" t="e">
        <f>(INDEX(ItemCosts,MATCH('Blend Sheet'!$C$4,ItemNum,0),MATCH(L$1,Districts,0))*'Blend Sheet'!$C9)+(INDEX(ItemCosts,MATCH('Blend Sheet'!$D$4,ItemNum,0),MATCH(L$1,Districts,0))*'Blend Sheet'!$D9)+(INDEX(ItemCosts,MATCH('Blend Sheet'!$E$4,ItemNum,0),MATCH(L$1,Districts,0))*'Blend Sheet'!$E9)+(INDEX(ItemCosts,MATCH('Blend Sheet'!$F$4,ItemNum,0),MATCH(L$1,Districts,0))*'Blend Sheet'!$F9)+(INDEX(ItemCosts,MATCH('Blend Sheet'!$G$4,ItemNum,0),MATCH(L$1,Districts,0))*'Blend Sheet'!$G9)+(INDEX(ItemCosts,MATCH('Blend Sheet'!$H$4,ItemNum,0),MATCH(L$1,Districts,0))*'Blend Sheet'!$H9)+(INDEX(ItemCosts,MATCH('Blend Sheet'!$I$4,ItemNum,0),MATCH(L$1,Districts,0))*'Blend Sheet'!$I9)+(INDEX(ItemCosts,MATCH('Blend Sheet'!$J$4,ItemNum,0),MATCH(L$1,Districts,0))*'Blend Sheet'!$J9)+(INDEX(ItemCosts,MATCH('Blend Sheet'!$K$4,ItemNum,0),MATCH(L$1,Districts,0))*'Blend Sheet'!$K9)+(INDEX(ItemCosts,MATCH('Blend Sheet'!$L$4,ItemNum,0),MATCH(L$1,Districts,0))*'Blend Sheet'!$L9)+(INDEX(ItemCosts,MATCH('Blend Sheet'!$M$4,ItemNum,0),MATCH(L$1,Districts,0))*'Blend Sheet'!$M9)+(INDEX(ItemCosts,MATCH('Blend Sheet'!$N$4,ItemNum,0),MATCH(L$1,Districts,0))*'Blend Sheet'!$N9)+(INDEX(ItemCosts,MATCH('Blend Sheet'!$O$4,ItemNum,0),MATCH(L$1,Districts,0))*'Blend Sheet'!$O9)+(INDEX(ItemCosts,MATCH('Blend Sheet'!$P$4,ItemNum,0),MATCH(L$1,Districts,0))*'Blend Sheet'!$P9)+(INDEX(ItemCosts,MATCH('Blend Sheet'!$Q$4,ItemNum,0),MATCH(L$1,Districts,0))*'Blend Sheet'!$Q9)+(INDEX(ItemCosts,MATCH('Blend Sheet'!$R$4,ItemNum,0),MATCH(L$1,Districts,0))*'Blend Sheet'!$R9)+(INDEX(ItemCosts,MATCH('Blend Sheet'!$S$4,ItemNum,0),MATCH(L$1,Districts,0))*'Blend Sheet'!$S9)+(INDEX(ItemCosts,MATCH('Blend Sheet'!$T$4,ItemNum,0),MATCH(L$1,Districts,0))*'Blend Sheet'!$T9)+(INDEX(ItemCosts,MATCH('Blend Sheet'!$U$4,ItemNum,0),MATCH(L$1,Districts,0))*'Blend Sheet'!$U9)+(INDEX(ItemCosts,MATCH('Blend Sheet'!$V$4,ItemNum,0),MATCH(L$1,Districts,0))*'Blend Sheet'!$V9)+(INDEX(ItemCosts,MATCH('Blend Sheet'!$W$4,ItemNum,0),MATCH(L$1,Districts,0))*'Blend Sheet'!$W9)+(INDEX(ItemCosts,MATCH('Blend Sheet'!$X$4,ItemNum,0),MATCH(L$1,Districts,0))*'Blend Sheet'!$X9)+(INDEX(ItemCosts,MATCH('Blend Sheet'!$Y$4,ItemNum,0),MATCH(L$1,Districts,0))*'Blend Sheet'!$Y9)+(INDEX(ItemCosts,MATCH('Blend Sheet'!$Z$4,ItemNum,0),MATCH(L$1,Districts,0))*'Blend Sheet'!$Z9)+(INDEX(ItemCosts,MATCH('Blend Sheet'!$AA$4,ItemNum,0),MATCH(L$1,Districts,0))*'Blend Sheet'!$AA9)+(INDEX(ItemCosts,MATCH('Blend Sheet'!$AB$4,ItemNum,0),MATCH(L$1,Districts,0))*'Blend Sheet'!$AB9)+(INDEX(ItemCosts,MATCH('Blend Sheet'!$AC$4,ItemNum,0),MATCH(L$1,Districts,0))*'Blend Sheet'!$AC9)+(INDEX(ItemCosts,MATCH('Blend Sheet'!$AD$4,ItemNum,0),MATCH(L$1,Districts,0))*'Blend Sheet'!$AD9)+(INDEX(ItemCosts,MATCH('Blend Sheet'!$AE$4,ItemNum,0),MATCH(L$1,Districts,0))*'Blend Sheet'!$AE9)+(INDEX(ItemCosts,MATCH('Blend Sheet'!$AF$4,ItemNum,0),MATCH(L$1,Districts,0))*'Blend Sheet'!$AF9)+(INDEX(ItemCosts,MATCH('Blend Sheet'!$AG$4,ItemNum,0),MATCH(L$1,Districts,0))*'Blend Sheet'!$AG9)+(INDEX(ItemCosts,MATCH('Blend Sheet'!$AH$4,ItemNum,0),MATCH(L$1,Districts,0))*'Blend Sheet'!$AH9)+(INDEX(ItemCosts,MATCH('Blend Sheet'!$AI$4,ItemNum,0),MATCH(L$1,Districts,0))*'Blend Sheet'!$AI9)+(INDEX(ItemCosts,MATCH('Blend Sheet'!$AJ$4,ItemNum,0),MATCH(L$1,Districts,0))*'Blend Sheet'!$AJ9)+(INDEX(ItemCosts,MATCH('Blend Sheet'!$AK$4,ItemNum,0),MATCH(L$1,Districts,0))*'Blend Sheet'!$AK9)+(INDEX(ItemCosts,MATCH('Blend Sheet'!$AL$4,ItemNum,0),MATCH(L$1,Districts,0))*'Blend Sheet'!$AL9)+(INDEX(ItemCosts,MATCH('Blend Sheet'!$AM$4,ItemNum,0),MATCH(L$1,Districts,0))*'Blend Sheet'!$AM9)+(INDEX(ItemCosts,MATCH('Blend Sheet'!$AN$4,ItemNum,0),MATCH(L$1,Districts,0))*'Blend Sheet'!$AN9)+(INDEX(ItemCosts,MATCH('Blend Sheet'!$AO$4,ItemNum,0),MATCH(L$1,Districts,0))*'Blend Sheet'!$AO9)+(INDEX(ItemCosts,MATCH('Blend Sheet'!$AP$4,ItemNum,0),MATCH(L$1,Districts,0))*'Blend Sheet'!$AP9)+(INDEX(ItemCosts,MATCH('Blend Sheet'!$AQ$4,ItemNum,0),MATCH(L$1,Districts,0))*'Blend Sheet'!$AQ9)+(INDEX(ItemCosts,MATCH('Blend Sheet'!$AR$4,ItemNum,0),MATCH(L$1,Districts,0))*'Blend Sheet'!$AR9)+(INDEX(ItemCosts,MATCH('Blend Sheet'!$AS$4,ItemNum,0),MATCH(L$1,Districts,0))*'Blend Sheet'!$AS9)</f>
        <v>#N/A</v>
      </c>
      <c r="M6" s="191"/>
      <c r="N6" s="34" t="e">
        <f>D6/'Blend Sheet'!$BA9</f>
        <v>#N/A</v>
      </c>
      <c r="O6" s="34" t="e">
        <f>E6/'Blend Sheet'!$BA9</f>
        <v>#N/A</v>
      </c>
      <c r="P6" s="34" t="e">
        <f>G6/'Blend Sheet'!$BA9</f>
        <v>#N/A</v>
      </c>
      <c r="Q6" s="34" t="e">
        <f>H6/'Blend Sheet'!$BA9</f>
        <v>#N/A</v>
      </c>
      <c r="R6" s="34" t="e">
        <f>I6/'Blend Sheet'!$BA9</f>
        <v>#N/A</v>
      </c>
      <c r="S6" s="34" t="e">
        <f>J6/'Blend Sheet'!$BA9</f>
        <v>#N/A</v>
      </c>
      <c r="T6" s="34" t="e">
        <f>K6/'Blend Sheet'!$BA9</f>
        <v>#N/A</v>
      </c>
      <c r="U6" s="34" t="e">
        <f>L6/'Blend Sheet'!$BA9</f>
        <v>#N/A</v>
      </c>
    </row>
    <row r="7" spans="1:21" x14ac:dyDescent="0.25">
      <c r="A7" t="str">
        <f>'Blend Sheet'!A10</f>
        <v>0:1:4 'G'</v>
      </c>
      <c r="B7" s="5" t="e">
        <f>(INDEX(ItemCosts,MATCH('Blend Sheet'!$C$4,ItemNum,0),MATCH(B$1,Districts,0))*'Blend Sheet'!$C10)+(INDEX(ItemCosts,MATCH('Blend Sheet'!$D$4,ItemNum,0),MATCH(B$1,Districts,0))*'Blend Sheet'!$D10)+(INDEX(ItemCosts,MATCH('Blend Sheet'!$E$4,ItemNum,0),MATCH(B$1,Districts,0))*'Blend Sheet'!$E10)+(INDEX(ItemCosts,MATCH('Blend Sheet'!$F$4,ItemNum,0),MATCH(B$1,Districts,0))*'Blend Sheet'!$F10)+(INDEX(ItemCosts,MATCH('Blend Sheet'!$G$4,ItemNum,0),MATCH(B$1,Districts,0))*'Blend Sheet'!$G10)+(INDEX(ItemCosts,MATCH('Blend Sheet'!$H$4,ItemNum,0),MATCH(B$1,Districts,0))*'Blend Sheet'!$H10)+(INDEX(ItemCosts,MATCH('Blend Sheet'!$I$4,ItemNum,0),MATCH(B$1,Districts,0))*'Blend Sheet'!$I10)+(INDEX(ItemCosts,MATCH('Blend Sheet'!$J$4,ItemNum,0),MATCH(B$1,Districts,0))*'Blend Sheet'!$J10)+(INDEX(ItemCosts,MATCH('Blend Sheet'!$K$4,ItemNum,0),MATCH(B$1,Districts,0))*'Blend Sheet'!$K10)+(INDEX(ItemCosts,MATCH('Blend Sheet'!$L$4,ItemNum,0),MATCH(B$1,Districts,0))*'Blend Sheet'!$L10)+(INDEX(ItemCosts,MATCH('Blend Sheet'!$M$4,ItemNum,0),MATCH(B$1,Districts,0))*'Blend Sheet'!$M10)+(INDEX(ItemCosts,MATCH('Blend Sheet'!$N$4,ItemNum,0),MATCH(B$1,Districts,0))*'Blend Sheet'!$N10)+(INDEX(ItemCosts,MATCH('Blend Sheet'!$O$4,ItemNum,0),MATCH(B$1,Districts,0))*'Blend Sheet'!$O10)+(INDEX(ItemCosts,MATCH('Blend Sheet'!$P$4,ItemNum,0),MATCH(B$1,Districts,0))*'Blend Sheet'!$P10)+(INDEX(ItemCosts,MATCH('Blend Sheet'!$Q$4,ItemNum,0),MATCH(B$1,Districts,0))*'Blend Sheet'!$Q10)+(INDEX(ItemCosts,MATCH('Blend Sheet'!$R$4,ItemNum,0),MATCH(B$1,Districts,0))*'Blend Sheet'!$R10)+(INDEX(ItemCosts,MATCH('Blend Sheet'!$S$4,ItemNum,0),MATCH(B$1,Districts,0))*'Blend Sheet'!$S10)+(INDEX(ItemCosts,MATCH('Blend Sheet'!$T$4,ItemNum,0),MATCH(B$1,Districts,0))*'Blend Sheet'!$T10)+(INDEX(ItemCosts,MATCH('Blend Sheet'!$U$4,ItemNum,0),MATCH(B$1,Districts,0))*'Blend Sheet'!$U10)+(INDEX(ItemCosts,MATCH('Blend Sheet'!$V$4,ItemNum,0),MATCH(B$1,Districts,0))*'Blend Sheet'!$V10)+(INDEX(ItemCosts,MATCH('Blend Sheet'!$W$4,ItemNum,0),MATCH(B$1,Districts,0))*'Blend Sheet'!$W10)+(INDEX(ItemCosts,MATCH('Blend Sheet'!$X$4,ItemNum,0),MATCH(B$1,Districts,0))*'Blend Sheet'!$X10)+(INDEX(ItemCosts,MATCH('Blend Sheet'!$Y$4,ItemNum,0),MATCH(B$1,Districts,0))*'Blend Sheet'!$Y10)+(INDEX(ItemCosts,MATCH('Blend Sheet'!$Z$4,ItemNum,0),MATCH(B$1,Districts,0))*'Blend Sheet'!$Z10)+(INDEX(ItemCosts,MATCH('Blend Sheet'!$AA$4,ItemNum,0),MATCH(B$1,Districts,0))*'Blend Sheet'!$AA10)+(INDEX(ItemCosts,MATCH('Blend Sheet'!$AB$4,ItemNum,0),MATCH(B$1,Districts,0))*'Blend Sheet'!$AB10)+(INDEX(ItemCosts,MATCH('Blend Sheet'!$AC$4,ItemNum,0),MATCH(B$1,Districts,0))*'Blend Sheet'!$AC10)+(INDEX(ItemCosts,MATCH('Blend Sheet'!$AD$4,ItemNum,0),MATCH(B$1,Districts,0))*'Blend Sheet'!$AD10)+(INDEX(ItemCosts,MATCH('Blend Sheet'!$AE$4,ItemNum,0),MATCH(B$1,Districts,0))*'Blend Sheet'!$AE10)+(INDEX(ItemCosts,MATCH('Blend Sheet'!$AF$4,ItemNum,0),MATCH(B$1,Districts,0))*'Blend Sheet'!$AF10)+(INDEX(ItemCosts,MATCH('Blend Sheet'!$AG$4,ItemNum,0),MATCH(B$1,Districts,0))*'Blend Sheet'!$AG10)+(INDEX(ItemCosts,MATCH('Blend Sheet'!$AH$4,ItemNum,0),MATCH(B$1,Districts,0))*'Blend Sheet'!$AH10)+(INDEX(ItemCosts,MATCH('Blend Sheet'!$AI$4,ItemNum,0),MATCH(B$1,Districts,0))*'Blend Sheet'!$AI10)+(INDEX(ItemCosts,MATCH('Blend Sheet'!$AJ$4,ItemNum,0),MATCH(B$1,Districts,0))*'Blend Sheet'!$AJ10)+(INDEX(ItemCosts,MATCH('Blend Sheet'!$AK$4,ItemNum,0),MATCH(B$1,Districts,0))*'Blend Sheet'!$AK10)+(INDEX(ItemCosts,MATCH('Blend Sheet'!$AL$4,ItemNum,0),MATCH(B$1,Districts,0))*'Blend Sheet'!$AL10)+(INDEX(ItemCosts,MATCH('Blend Sheet'!$AM$4,ItemNum,0),MATCH(B$1,Districts,0))*'Blend Sheet'!$AM10)+(INDEX(ItemCosts,MATCH('Blend Sheet'!$AN$4,ItemNum,0),MATCH(B$1,Districts,0))*'Blend Sheet'!$AN10)+(INDEX(ItemCosts,MATCH('Blend Sheet'!$AO$4,ItemNum,0),MATCH(B$1,Districts,0))*'Blend Sheet'!$AO10)+(INDEX(ItemCosts,MATCH('Blend Sheet'!$AP$4,ItemNum,0),MATCH(B$1,Districts,0))*'Blend Sheet'!$AP10)+(INDEX(ItemCosts,MATCH('Blend Sheet'!$AQ$4,ItemNum,0),MATCH(B$1,Districts,0))*'Blend Sheet'!$AQ10)+(INDEX(ItemCosts,MATCH('Blend Sheet'!$AR$4,ItemNum,0),MATCH(B$1,Districts,0))*'Blend Sheet'!$AR10)+(INDEX(ItemCosts,MATCH('Blend Sheet'!$AS$4,ItemNum,0),MATCH(B$1,Districts,0))*'Blend Sheet'!$AS10)</f>
        <v>#N/A</v>
      </c>
      <c r="C7" s="5" t="e">
        <f>(INDEX(ItemCosts,MATCH('Blend Sheet'!$C$4,ItemNum,0),MATCH(C$1,Districts,0))*'Blend Sheet'!$C10)+(INDEX(ItemCosts,MATCH('Blend Sheet'!$D$4,ItemNum,0),MATCH(C$1,Districts,0))*'Blend Sheet'!$D10)+(INDEX(ItemCosts,MATCH('Blend Sheet'!$E$4,ItemNum,0),MATCH(C$1,Districts,0))*'Blend Sheet'!$E10)+(INDEX(ItemCosts,MATCH('Blend Sheet'!$F$4,ItemNum,0),MATCH(C$1,Districts,0))*'Blend Sheet'!$F10)+(INDEX(ItemCosts,MATCH('Blend Sheet'!$G$4,ItemNum,0),MATCH(C$1,Districts,0))*'Blend Sheet'!$G10)+(INDEX(ItemCosts,MATCH('Blend Sheet'!$H$4,ItemNum,0),MATCH(C$1,Districts,0))*'Blend Sheet'!$H10)+(INDEX(ItemCosts,MATCH('Blend Sheet'!$I$4,ItemNum,0),MATCH(C$1,Districts,0))*'Blend Sheet'!$I10)+(INDEX(ItemCosts,MATCH('Blend Sheet'!$J$4,ItemNum,0),MATCH(C$1,Districts,0))*'Blend Sheet'!$J10)+(INDEX(ItemCosts,MATCH('Blend Sheet'!$K$4,ItemNum,0),MATCH(C$1,Districts,0))*'Blend Sheet'!$K10)+(INDEX(ItemCosts,MATCH('Blend Sheet'!$L$4,ItemNum,0),MATCH(C$1,Districts,0))*'Blend Sheet'!$L10)+(INDEX(ItemCosts,MATCH('Blend Sheet'!$M$4,ItemNum,0),MATCH(C$1,Districts,0))*'Blend Sheet'!$M10)+(INDEX(ItemCosts,MATCH('Blend Sheet'!$N$4,ItemNum,0),MATCH(C$1,Districts,0))*'Blend Sheet'!$N10)+(INDEX(ItemCosts,MATCH('Blend Sheet'!$O$4,ItemNum,0),MATCH(C$1,Districts,0))*'Blend Sheet'!$O10)+(INDEX(ItemCosts,MATCH('Blend Sheet'!$P$4,ItemNum,0),MATCH(C$1,Districts,0))*'Blend Sheet'!$P10)+(INDEX(ItemCosts,MATCH('Blend Sheet'!$Q$4,ItemNum,0),MATCH(C$1,Districts,0))*'Blend Sheet'!$Q10)+(INDEX(ItemCosts,MATCH('Blend Sheet'!$R$4,ItemNum,0),MATCH(C$1,Districts,0))*'Blend Sheet'!$R10)+(INDEX(ItemCosts,MATCH('Blend Sheet'!$S$4,ItemNum,0),MATCH(C$1,Districts,0))*'Blend Sheet'!$S10)+(INDEX(ItemCosts,MATCH('Blend Sheet'!$T$4,ItemNum,0),MATCH(C$1,Districts,0))*'Blend Sheet'!$T10)+(INDEX(ItemCosts,MATCH('Blend Sheet'!$U$4,ItemNum,0),MATCH(C$1,Districts,0))*'Blend Sheet'!$U10)+(INDEX(ItemCosts,MATCH('Blend Sheet'!$V$4,ItemNum,0),MATCH(C$1,Districts,0))*'Blend Sheet'!$V10)+(INDEX(ItemCosts,MATCH('Blend Sheet'!$W$4,ItemNum,0),MATCH(C$1,Districts,0))*'Blend Sheet'!$W10)+(INDEX(ItemCosts,MATCH('Blend Sheet'!$X$4,ItemNum,0),MATCH(C$1,Districts,0))*'Blend Sheet'!$X10)+(INDEX(ItemCosts,MATCH('Blend Sheet'!$Y$4,ItemNum,0),MATCH(C$1,Districts,0))*'Blend Sheet'!$Y10)+(INDEX(ItemCosts,MATCH('Blend Sheet'!$Z$4,ItemNum,0),MATCH(C$1,Districts,0))*'Blend Sheet'!$Z10)+(INDEX(ItemCosts,MATCH('Blend Sheet'!$AA$4,ItemNum,0),MATCH(C$1,Districts,0))*'Blend Sheet'!$AA10)+(INDEX(ItemCosts,MATCH('Blend Sheet'!$AB$4,ItemNum,0),MATCH(C$1,Districts,0))*'Blend Sheet'!$AB10)+(INDEX(ItemCosts,MATCH('Blend Sheet'!$AC$4,ItemNum,0),MATCH(C$1,Districts,0))*'Blend Sheet'!$AC10)+(INDEX(ItemCosts,MATCH('Blend Sheet'!$AD$4,ItemNum,0),MATCH(C$1,Districts,0))*'Blend Sheet'!$AD10)+(INDEX(ItemCosts,MATCH('Blend Sheet'!$AE$4,ItemNum,0),MATCH(C$1,Districts,0))*'Blend Sheet'!$AE10)+(INDEX(ItemCosts,MATCH('Blend Sheet'!$AF$4,ItemNum,0),MATCH(C$1,Districts,0))*'Blend Sheet'!$AF10)+(INDEX(ItemCosts,MATCH('Blend Sheet'!$AG$4,ItemNum,0),MATCH(C$1,Districts,0))*'Blend Sheet'!$AG10)+(INDEX(ItemCosts,MATCH('Blend Sheet'!$AH$4,ItemNum,0),MATCH(C$1,Districts,0))*'Blend Sheet'!$AH10)+(INDEX(ItemCosts,MATCH('Blend Sheet'!$AI$4,ItemNum,0),MATCH(C$1,Districts,0))*'Blend Sheet'!$AI10)+(INDEX(ItemCosts,MATCH('Blend Sheet'!$AJ$4,ItemNum,0),MATCH(C$1,Districts,0))*'Blend Sheet'!$AJ10)+(INDEX(ItemCosts,MATCH('Blend Sheet'!$AK$4,ItemNum,0),MATCH(C$1,Districts,0))*'Blend Sheet'!$AK10)+(INDEX(ItemCosts,MATCH('Blend Sheet'!$AL$4,ItemNum,0),MATCH(C$1,Districts,0))*'Blend Sheet'!$AL10)+(INDEX(ItemCosts,MATCH('Blend Sheet'!$AM$4,ItemNum,0),MATCH(C$1,Districts,0))*'Blend Sheet'!$AM10)+(INDEX(ItemCosts,MATCH('Blend Sheet'!$AN$4,ItemNum,0),MATCH(C$1,Districts,0))*'Blend Sheet'!$AN10)+(INDEX(ItemCosts,MATCH('Blend Sheet'!$AO$4,ItemNum,0),MATCH(C$1,Districts,0))*'Blend Sheet'!$AO10)+(INDEX(ItemCosts,MATCH('Blend Sheet'!$AP$4,ItemNum,0),MATCH(C$1,Districts,0))*'Blend Sheet'!$AP10)+(INDEX(ItemCosts,MATCH('Blend Sheet'!$AQ$4,ItemNum,0),MATCH(C$1,Districts,0))*'Blend Sheet'!$AQ10)+(INDEX(ItemCosts,MATCH('Blend Sheet'!$AR$4,ItemNum,0),MATCH(C$1,Districts,0))*'Blend Sheet'!$AR10)+(INDEX(ItemCosts,MATCH('Blend Sheet'!$AS$4,ItemNum,0),MATCH(C$1,Districts,0))*'Blend Sheet'!$AS10)</f>
        <v>#N/A</v>
      </c>
      <c r="D7" s="5" t="e">
        <f>(INDEX(ItemCosts,MATCH('Blend Sheet'!$C$4,ItemNum,0),MATCH(D$1,Districts,0))*'Blend Sheet'!$C10)+(INDEX(ItemCosts,MATCH('Blend Sheet'!$D$4,ItemNum,0),MATCH(D$1,Districts,0))*'Blend Sheet'!$D10)+(INDEX(ItemCosts,MATCH('Blend Sheet'!$E$4,ItemNum,0),MATCH(D$1,Districts,0))*'Blend Sheet'!$E10)+(INDEX(ItemCosts,MATCH('Blend Sheet'!$F$4,ItemNum,0),MATCH(D$1,Districts,0))*'Blend Sheet'!$F10)+(INDEX(ItemCosts,MATCH('Blend Sheet'!$G$4,ItemNum,0),MATCH(D$1,Districts,0))*'Blend Sheet'!$G10)+(INDEX(ItemCosts,MATCH('Blend Sheet'!$H$4,ItemNum,0),MATCH(D$1,Districts,0))*'Blend Sheet'!$H10)+(INDEX(ItemCosts,MATCH('Blend Sheet'!$I$4,ItemNum,0),MATCH(D$1,Districts,0))*'Blend Sheet'!$I10)+(INDEX(ItemCosts,MATCH('Blend Sheet'!$J$4,ItemNum,0),MATCH(D$1,Districts,0))*'Blend Sheet'!$J10)+(INDEX(ItemCosts,MATCH('Blend Sheet'!$K$4,ItemNum,0),MATCH(D$1,Districts,0))*'Blend Sheet'!$K10)+(INDEX(ItemCosts,MATCH('Blend Sheet'!$L$4,ItemNum,0),MATCH(D$1,Districts,0))*'Blend Sheet'!$L10)+(INDEX(ItemCosts,MATCH('Blend Sheet'!$M$4,ItemNum,0),MATCH(D$1,Districts,0))*'Blend Sheet'!$M10)+(INDEX(ItemCosts,MATCH('Blend Sheet'!$N$4,ItemNum,0),MATCH(D$1,Districts,0))*'Blend Sheet'!$N10)+(INDEX(ItemCosts,MATCH('Blend Sheet'!$O$4,ItemNum,0),MATCH(D$1,Districts,0))*'Blend Sheet'!$O10)+(INDEX(ItemCosts,MATCH('Blend Sheet'!$P$4,ItemNum,0),MATCH(D$1,Districts,0))*'Blend Sheet'!$P10)+(INDEX(ItemCosts,MATCH('Blend Sheet'!$Q$4,ItemNum,0),MATCH(D$1,Districts,0))*'Blend Sheet'!$Q10)+(INDEX(ItemCosts,MATCH('Blend Sheet'!$R$4,ItemNum,0),MATCH(D$1,Districts,0))*'Blend Sheet'!$R10)+(INDEX(ItemCosts,MATCH('Blend Sheet'!$S$4,ItemNum,0),MATCH(D$1,Districts,0))*'Blend Sheet'!$S10)+(INDEX(ItemCosts,MATCH('Blend Sheet'!$T$4,ItemNum,0),MATCH(D$1,Districts,0))*'Blend Sheet'!$T10)+(INDEX(ItemCosts,MATCH('Blend Sheet'!$U$4,ItemNum,0),MATCH(D$1,Districts,0))*'Blend Sheet'!$U10)+(INDEX(ItemCosts,MATCH('Blend Sheet'!$V$4,ItemNum,0),MATCH(D$1,Districts,0))*'Blend Sheet'!$V10)+(INDEX(ItemCosts,MATCH('Blend Sheet'!$W$4,ItemNum,0),MATCH(D$1,Districts,0))*'Blend Sheet'!$W10)+(INDEX(ItemCosts,MATCH('Blend Sheet'!$X$4,ItemNum,0),MATCH(D$1,Districts,0))*'Blend Sheet'!$X10)+(INDEX(ItemCosts,MATCH('Blend Sheet'!$Y$4,ItemNum,0),MATCH(D$1,Districts,0))*'Blend Sheet'!$Y10)+(INDEX(ItemCosts,MATCH('Blend Sheet'!$Z$4,ItemNum,0),MATCH(D$1,Districts,0))*'Blend Sheet'!$Z10)+(INDEX(ItemCosts,MATCH('Blend Sheet'!$AA$4,ItemNum,0),MATCH(D$1,Districts,0))*'Blend Sheet'!$AA10)+(INDEX(ItemCosts,MATCH('Blend Sheet'!$AB$4,ItemNum,0),MATCH(D$1,Districts,0))*'Blend Sheet'!$AB10)+(INDEX(ItemCosts,MATCH('Blend Sheet'!$AC$4,ItemNum,0),MATCH(D$1,Districts,0))*'Blend Sheet'!$AC10)+(INDEX(ItemCosts,MATCH('Blend Sheet'!$AD$4,ItemNum,0),MATCH(D$1,Districts,0))*'Blend Sheet'!$AD10)+(INDEX(ItemCosts,MATCH('Blend Sheet'!$AE$4,ItemNum,0),MATCH(D$1,Districts,0))*'Blend Sheet'!$AE10)+(INDEX(ItemCosts,MATCH('Blend Sheet'!$AF$4,ItemNum,0),MATCH(D$1,Districts,0))*'Blend Sheet'!$AF10)+(INDEX(ItemCosts,MATCH('Blend Sheet'!$AG$4,ItemNum,0),MATCH(D$1,Districts,0))*'Blend Sheet'!$AG10)+(INDEX(ItemCosts,MATCH('Blend Sheet'!$AH$4,ItemNum,0),MATCH(D$1,Districts,0))*'Blend Sheet'!$AH10)+(INDEX(ItemCosts,MATCH('Blend Sheet'!$AI$4,ItemNum,0),MATCH(D$1,Districts,0))*'Blend Sheet'!$AI10)+(INDEX(ItemCosts,MATCH('Blend Sheet'!$AJ$4,ItemNum,0),MATCH(D$1,Districts,0))*'Blend Sheet'!$AJ10)+(INDEX(ItemCosts,MATCH('Blend Sheet'!$AK$4,ItemNum,0),MATCH(D$1,Districts,0))*'Blend Sheet'!$AK10)+(INDEX(ItemCosts,MATCH('Blend Sheet'!$AL$4,ItemNum,0),MATCH(D$1,Districts,0))*'Blend Sheet'!$AL10)+(INDEX(ItemCosts,MATCH('Blend Sheet'!$AM$4,ItemNum,0),MATCH(D$1,Districts,0))*'Blend Sheet'!$AM10)+(INDEX(ItemCosts,MATCH('Blend Sheet'!$AN$4,ItemNum,0),MATCH(D$1,Districts,0))*'Blend Sheet'!$AN10)+(INDEX(ItemCosts,MATCH('Blend Sheet'!$AO$4,ItemNum,0),MATCH(D$1,Districts,0))*'Blend Sheet'!$AO10)+(INDEX(ItemCosts,MATCH('Blend Sheet'!$AP$4,ItemNum,0),MATCH(D$1,Districts,0))*'Blend Sheet'!$AP10)+(INDEX(ItemCosts,MATCH('Blend Sheet'!$AQ$4,ItemNum,0),MATCH(D$1,Districts,0))*'Blend Sheet'!$AQ10)+(INDEX(ItemCosts,MATCH('Blend Sheet'!$AR$4,ItemNum,0),MATCH(D$1,Districts,0))*'Blend Sheet'!$AR10)+(INDEX(ItemCosts,MATCH('Blend Sheet'!$AS$4,ItemNum,0),MATCH(D$1,Districts,0))*'Blend Sheet'!$AS10)</f>
        <v>#N/A</v>
      </c>
      <c r="E7" s="5" t="e">
        <f>(INDEX(ItemCosts,MATCH('Blend Sheet'!$C$4,ItemNum,0),MATCH(E$1,Districts,0))*'Blend Sheet'!$C10)+(INDEX(ItemCosts,MATCH('Blend Sheet'!$D$4,ItemNum,0),MATCH(E$1,Districts,0))*'Blend Sheet'!$D10)+(INDEX(ItemCosts,MATCH('Blend Sheet'!$E$4,ItemNum,0),MATCH(E$1,Districts,0))*'Blend Sheet'!$E10)+(INDEX(ItemCosts,MATCH('Blend Sheet'!$F$4,ItemNum,0),MATCH(E$1,Districts,0))*'Blend Sheet'!$F10)+(INDEX(ItemCosts,MATCH('Blend Sheet'!$G$4,ItemNum,0),MATCH(E$1,Districts,0))*'Blend Sheet'!$G10)+(INDEX(ItemCosts,MATCH('Blend Sheet'!$H$4,ItemNum,0),MATCH(E$1,Districts,0))*'Blend Sheet'!$H10)+(INDEX(ItemCosts,MATCH('Blend Sheet'!$I$4,ItemNum,0),MATCH(E$1,Districts,0))*'Blend Sheet'!$I10)+(INDEX(ItemCosts,MATCH('Blend Sheet'!$J$4,ItemNum,0),MATCH(E$1,Districts,0))*'Blend Sheet'!$J10)+(INDEX(ItemCosts,MATCH('Blend Sheet'!$K$4,ItemNum,0),MATCH(E$1,Districts,0))*'Blend Sheet'!$K10)+(INDEX(ItemCosts,MATCH('Blend Sheet'!$L$4,ItemNum,0),MATCH(E$1,Districts,0))*'Blend Sheet'!$L10)+(INDEX(ItemCosts,MATCH('Blend Sheet'!$M$4,ItemNum,0),MATCH(E$1,Districts,0))*'Blend Sheet'!$M10)+(INDEX(ItemCosts,MATCH('Blend Sheet'!$N$4,ItemNum,0),MATCH(E$1,Districts,0))*'Blend Sheet'!$N10)+(INDEX(ItemCosts,MATCH('Blend Sheet'!$O$4,ItemNum,0),MATCH(E$1,Districts,0))*'Blend Sheet'!$O10)+(INDEX(ItemCosts,MATCH('Blend Sheet'!$P$4,ItemNum,0),MATCH(E$1,Districts,0))*'Blend Sheet'!$P10)+(INDEX(ItemCosts,MATCH('Blend Sheet'!$Q$4,ItemNum,0),MATCH(E$1,Districts,0))*'Blend Sheet'!$Q10)+(INDEX(ItemCosts,MATCH('Blend Sheet'!$R$4,ItemNum,0),MATCH(E$1,Districts,0))*'Blend Sheet'!$R10)+(INDEX(ItemCosts,MATCH('Blend Sheet'!$S$4,ItemNum,0),MATCH(E$1,Districts,0))*'Blend Sheet'!$S10)+(INDEX(ItemCosts,MATCH('Blend Sheet'!$T$4,ItemNum,0),MATCH(E$1,Districts,0))*'Blend Sheet'!$T10)+(INDEX(ItemCosts,MATCH('Blend Sheet'!$U$4,ItemNum,0),MATCH(E$1,Districts,0))*'Blend Sheet'!$U10)+(INDEX(ItemCosts,MATCH('Blend Sheet'!$V$4,ItemNum,0),MATCH(E$1,Districts,0))*'Blend Sheet'!$V10)+(INDEX(ItemCosts,MATCH('Blend Sheet'!$W$4,ItemNum,0),MATCH(E$1,Districts,0))*'Blend Sheet'!$W10)+(INDEX(ItemCosts,MATCH('Blend Sheet'!$X$4,ItemNum,0),MATCH(E$1,Districts,0))*'Blend Sheet'!$X10)+(INDEX(ItemCosts,MATCH('Blend Sheet'!$Y$4,ItemNum,0),MATCH(E$1,Districts,0))*'Blend Sheet'!$Y10)+(INDEX(ItemCosts,MATCH('Blend Sheet'!$Z$4,ItemNum,0),MATCH(E$1,Districts,0))*'Blend Sheet'!$Z10)+(INDEX(ItemCosts,MATCH('Blend Sheet'!$AA$4,ItemNum,0),MATCH(E$1,Districts,0))*'Blend Sheet'!$AA10)+(INDEX(ItemCosts,MATCH('Blend Sheet'!$AB$4,ItemNum,0),MATCH(E$1,Districts,0))*'Blend Sheet'!$AB10)+(INDEX(ItemCosts,MATCH('Blend Sheet'!$AC$4,ItemNum,0),MATCH(E$1,Districts,0))*'Blend Sheet'!$AC10)+(INDEX(ItemCosts,MATCH('Blend Sheet'!$AD$4,ItemNum,0),MATCH(E$1,Districts,0))*'Blend Sheet'!$AD10)+(INDEX(ItemCosts,MATCH('Blend Sheet'!$AE$4,ItemNum,0),MATCH(E$1,Districts,0))*'Blend Sheet'!$AE10)+(INDEX(ItemCosts,MATCH('Blend Sheet'!$AF$4,ItemNum,0),MATCH(E$1,Districts,0))*'Blend Sheet'!$AF10)+(INDEX(ItemCosts,MATCH('Blend Sheet'!$AG$4,ItemNum,0),MATCH(E$1,Districts,0))*'Blend Sheet'!$AG10)+(INDEX(ItemCosts,MATCH('Blend Sheet'!$AH$4,ItemNum,0),MATCH(E$1,Districts,0))*'Blend Sheet'!$AH10)+(INDEX(ItemCosts,MATCH('Blend Sheet'!$AI$4,ItemNum,0),MATCH(E$1,Districts,0))*'Blend Sheet'!$AI10)+(INDEX(ItemCosts,MATCH('Blend Sheet'!$AJ$4,ItemNum,0),MATCH(E$1,Districts,0))*'Blend Sheet'!$AJ10)+(INDEX(ItemCosts,MATCH('Blend Sheet'!$AK$4,ItemNum,0),MATCH(E$1,Districts,0))*'Blend Sheet'!$AK10)+(INDEX(ItemCosts,MATCH('Blend Sheet'!$AL$4,ItemNum,0),MATCH(E$1,Districts,0))*'Blend Sheet'!$AL10)+(INDEX(ItemCosts,MATCH('Blend Sheet'!$AM$4,ItemNum,0),MATCH(E$1,Districts,0))*'Blend Sheet'!$AM10)+(INDEX(ItemCosts,MATCH('Blend Sheet'!$AN$4,ItemNum,0),MATCH(E$1,Districts,0))*'Blend Sheet'!$AN10)+(INDEX(ItemCosts,MATCH('Blend Sheet'!$AO$4,ItemNum,0),MATCH(E$1,Districts,0))*'Blend Sheet'!$AO10)+(INDEX(ItemCosts,MATCH('Blend Sheet'!$AP$4,ItemNum,0),MATCH(E$1,Districts,0))*'Blend Sheet'!$AP10)+(INDEX(ItemCosts,MATCH('Blend Sheet'!$AQ$4,ItemNum,0),MATCH(E$1,Districts,0))*'Blend Sheet'!$AQ10)+(INDEX(ItemCosts,MATCH('Blend Sheet'!$AR$4,ItemNum,0),MATCH(E$1,Districts,0))*'Blend Sheet'!$AR10)+(INDEX(ItemCosts,MATCH('Blend Sheet'!$AS$4,ItemNum,0),MATCH(E$1,Districts,0))*'Blend Sheet'!$AS10)</f>
        <v>#N/A</v>
      </c>
      <c r="F7" s="5" t="e">
        <f>(INDEX(ItemCosts,MATCH('Blend Sheet'!$C$4,ItemNum,0),MATCH(F$1,Districts,0))*'Blend Sheet'!$C10)+(INDEX(ItemCosts,MATCH('Blend Sheet'!$D$4,ItemNum,0),MATCH(F$1,Districts,0))*'Blend Sheet'!$D10)+(INDEX(ItemCosts,MATCH('Blend Sheet'!$E$4,ItemNum,0),MATCH(F$1,Districts,0))*'Blend Sheet'!$E10)+(INDEX(ItemCosts,MATCH('Blend Sheet'!$F$4,ItemNum,0),MATCH(F$1,Districts,0))*'Blend Sheet'!$F10)+(INDEX(ItemCosts,MATCH('Blend Sheet'!$G$4,ItemNum,0),MATCH(F$1,Districts,0))*'Blend Sheet'!$G10)+(INDEX(ItemCosts,MATCH('Blend Sheet'!$H$4,ItemNum,0),MATCH(F$1,Districts,0))*'Blend Sheet'!$H10)+(INDEX(ItemCosts,MATCH('Blend Sheet'!$I$4,ItemNum,0),MATCH(F$1,Districts,0))*'Blend Sheet'!$I10)+(INDEX(ItemCosts,MATCH('Blend Sheet'!$J$4,ItemNum,0),MATCH(F$1,Districts,0))*'Blend Sheet'!$J10)+(INDEX(ItemCosts,MATCH('Blend Sheet'!$K$4,ItemNum,0),MATCH(F$1,Districts,0))*'Blend Sheet'!$K10)+(INDEX(ItemCosts,MATCH('Blend Sheet'!$L$4,ItemNum,0),MATCH(F$1,Districts,0))*'Blend Sheet'!$L10)+(INDEX(ItemCosts,MATCH('Blend Sheet'!$M$4,ItemNum,0),MATCH(F$1,Districts,0))*'Blend Sheet'!$M10)+(INDEX(ItemCosts,MATCH('Blend Sheet'!$N$4,ItemNum,0),MATCH(F$1,Districts,0))*'Blend Sheet'!$N10)+(INDEX(ItemCosts,MATCH('Blend Sheet'!$O$4,ItemNum,0),MATCH(F$1,Districts,0))*'Blend Sheet'!$O10)+(INDEX(ItemCosts,MATCH('Blend Sheet'!$P$4,ItemNum,0),MATCH(F$1,Districts,0))*'Blend Sheet'!$P10)+(INDEX(ItemCosts,MATCH('Blend Sheet'!$Q$4,ItemNum,0),MATCH(F$1,Districts,0))*'Blend Sheet'!$Q10)+(INDEX(ItemCosts,MATCH('Blend Sheet'!$R$4,ItemNum,0),MATCH(F$1,Districts,0))*'Blend Sheet'!$R10)+(INDEX(ItemCosts,MATCH('Blend Sheet'!$S$4,ItemNum,0),MATCH(F$1,Districts,0))*'Blend Sheet'!$S10)+(INDEX(ItemCosts,MATCH('Blend Sheet'!$T$4,ItemNum,0),MATCH(F$1,Districts,0))*'Blend Sheet'!$T10)+(INDEX(ItemCosts,MATCH('Blend Sheet'!$U$4,ItemNum,0),MATCH(F$1,Districts,0))*'Blend Sheet'!$U10)+(INDEX(ItemCosts,MATCH('Blend Sheet'!$V$4,ItemNum,0),MATCH(F$1,Districts,0))*'Blend Sheet'!$V10)+(INDEX(ItemCosts,MATCH('Blend Sheet'!$W$4,ItemNum,0),MATCH(F$1,Districts,0))*'Blend Sheet'!$W10)+(INDEX(ItemCosts,MATCH('Blend Sheet'!$X$4,ItemNum,0),MATCH(F$1,Districts,0))*'Blend Sheet'!$X10)+(INDEX(ItemCosts,MATCH('Blend Sheet'!$Y$4,ItemNum,0),MATCH(F$1,Districts,0))*'Blend Sheet'!$Y10)+(INDEX(ItemCosts,MATCH('Blend Sheet'!$Z$4,ItemNum,0),MATCH(F$1,Districts,0))*'Blend Sheet'!$Z10)+(INDEX(ItemCosts,MATCH('Blend Sheet'!$AA$4,ItemNum,0),MATCH(F$1,Districts,0))*'Blend Sheet'!$AA10)+(INDEX(ItemCosts,MATCH('Blend Sheet'!$AB$4,ItemNum,0),MATCH(F$1,Districts,0))*'Blend Sheet'!$AB10)+(INDEX(ItemCosts,MATCH('Blend Sheet'!$AC$4,ItemNum,0),MATCH(F$1,Districts,0))*'Blend Sheet'!$AC10)+(INDEX(ItemCosts,MATCH('Blend Sheet'!$AD$4,ItemNum,0),MATCH(F$1,Districts,0))*'Blend Sheet'!$AD10)+(INDEX(ItemCosts,MATCH('Blend Sheet'!$AE$4,ItemNum,0),MATCH(F$1,Districts,0))*'Blend Sheet'!$AE10)+(INDEX(ItemCosts,MATCH('Blend Sheet'!$AF$4,ItemNum,0),MATCH(F$1,Districts,0))*'Blend Sheet'!$AF10)+(INDEX(ItemCosts,MATCH('Blend Sheet'!$AG$4,ItemNum,0),MATCH(F$1,Districts,0))*'Blend Sheet'!$AG10)+(INDEX(ItemCosts,MATCH('Blend Sheet'!$AH$4,ItemNum,0),MATCH(F$1,Districts,0))*'Blend Sheet'!$AH10)+(INDEX(ItemCosts,MATCH('Blend Sheet'!$AI$4,ItemNum,0),MATCH(F$1,Districts,0))*'Blend Sheet'!$AI10)+(INDEX(ItemCosts,MATCH('Blend Sheet'!$AJ$4,ItemNum,0),MATCH(F$1,Districts,0))*'Blend Sheet'!$AJ10)+(INDEX(ItemCosts,MATCH('Blend Sheet'!$AK$4,ItemNum,0),MATCH(F$1,Districts,0))*'Blend Sheet'!$AK10)+(INDEX(ItemCosts,MATCH('Blend Sheet'!$AL$4,ItemNum,0),MATCH(F$1,Districts,0))*'Blend Sheet'!$AL10)+(INDEX(ItemCosts,MATCH('Blend Sheet'!$AM$4,ItemNum,0),MATCH(F$1,Districts,0))*'Blend Sheet'!$AM10)+(INDEX(ItemCosts,MATCH('Blend Sheet'!$AN$4,ItemNum,0),MATCH(F$1,Districts,0))*'Blend Sheet'!$AN10)+(INDEX(ItemCosts,MATCH('Blend Sheet'!$AO$4,ItemNum,0),MATCH(F$1,Districts,0))*'Blend Sheet'!$AO10)+(INDEX(ItemCosts,MATCH('Blend Sheet'!$AP$4,ItemNum,0),MATCH(F$1,Districts,0))*'Blend Sheet'!$AP10)+(INDEX(ItemCosts,MATCH('Blend Sheet'!$AQ$4,ItemNum,0),MATCH(F$1,Districts,0))*'Blend Sheet'!$AQ10)+(INDEX(ItemCosts,MATCH('Blend Sheet'!$AR$4,ItemNum,0),MATCH(F$1,Districts,0))*'Blend Sheet'!$AR10)+(INDEX(ItemCosts,MATCH('Blend Sheet'!$AS$4,ItemNum,0),MATCH(F$1,Districts,0))*'Blend Sheet'!$AS10)</f>
        <v>#N/A</v>
      </c>
      <c r="G7" s="5" t="e">
        <f>(INDEX(ItemCosts,MATCH('Blend Sheet'!$C$4,ItemNum,0),MATCH(G$1,Districts,0))*'Blend Sheet'!$C10)+(INDEX(ItemCosts,MATCH('Blend Sheet'!$D$4,ItemNum,0),MATCH(G$1,Districts,0))*'Blend Sheet'!$D10)+(INDEX(ItemCosts,MATCH('Blend Sheet'!$E$4,ItemNum,0),MATCH(G$1,Districts,0))*'Blend Sheet'!$E10)+(INDEX(ItemCosts,MATCH('Blend Sheet'!$F$4,ItemNum,0),MATCH(G$1,Districts,0))*'Blend Sheet'!$F10)+(INDEX(ItemCosts,MATCH('Blend Sheet'!$G$4,ItemNum,0),MATCH(G$1,Districts,0))*'Blend Sheet'!$G10)+(INDEX(ItemCosts,MATCH('Blend Sheet'!$H$4,ItemNum,0),MATCH(G$1,Districts,0))*'Blend Sheet'!$H10)+(INDEX(ItemCosts,MATCH('Blend Sheet'!$I$4,ItemNum,0),MATCH(G$1,Districts,0))*'Blend Sheet'!$I10)+(INDEX(ItemCosts,MATCH('Blend Sheet'!$J$4,ItemNum,0),MATCH(G$1,Districts,0))*'Blend Sheet'!$J10)+(INDEX(ItemCosts,MATCH('Blend Sheet'!$K$4,ItemNum,0),MATCH(G$1,Districts,0))*'Blend Sheet'!$K10)+(INDEX(ItemCosts,MATCH('Blend Sheet'!$L$4,ItemNum,0),MATCH(G$1,Districts,0))*'Blend Sheet'!$L10)+(INDEX(ItemCosts,MATCH('Blend Sheet'!$M$4,ItemNum,0),MATCH(G$1,Districts,0))*'Blend Sheet'!$M10)+(INDEX(ItemCosts,MATCH('Blend Sheet'!$N$4,ItemNum,0),MATCH(G$1,Districts,0))*'Blend Sheet'!$N10)+(INDEX(ItemCosts,MATCH('Blend Sheet'!$O$4,ItemNum,0),MATCH(G$1,Districts,0))*'Blend Sheet'!$O10)+(INDEX(ItemCosts,MATCH('Blend Sheet'!$P$4,ItemNum,0),MATCH(G$1,Districts,0))*'Blend Sheet'!$P10)+(INDEX(ItemCosts,MATCH('Blend Sheet'!$Q$4,ItemNum,0),MATCH(G$1,Districts,0))*'Blend Sheet'!$Q10)+(INDEX(ItemCosts,MATCH('Blend Sheet'!$R$4,ItemNum,0),MATCH(G$1,Districts,0))*'Blend Sheet'!$R10)+(INDEX(ItemCosts,MATCH('Blend Sheet'!$S$4,ItemNum,0),MATCH(G$1,Districts,0))*'Blend Sheet'!$S10)+(INDEX(ItemCosts,MATCH('Blend Sheet'!$T$4,ItemNum,0),MATCH(G$1,Districts,0))*'Blend Sheet'!$T10)+(INDEX(ItemCosts,MATCH('Blend Sheet'!$U$4,ItemNum,0),MATCH(G$1,Districts,0))*'Blend Sheet'!$U10)+(INDEX(ItemCosts,MATCH('Blend Sheet'!$V$4,ItemNum,0),MATCH(G$1,Districts,0))*'Blend Sheet'!$V10)+(INDEX(ItemCosts,MATCH('Blend Sheet'!$W$4,ItemNum,0),MATCH(G$1,Districts,0))*'Blend Sheet'!$W10)+(INDEX(ItemCosts,MATCH('Blend Sheet'!$X$4,ItemNum,0),MATCH(G$1,Districts,0))*'Blend Sheet'!$X10)+(INDEX(ItemCosts,MATCH('Blend Sheet'!$Y$4,ItemNum,0),MATCH(G$1,Districts,0))*'Blend Sheet'!$Y10)+(INDEX(ItemCosts,MATCH('Blend Sheet'!$Z$4,ItemNum,0),MATCH(G$1,Districts,0))*'Blend Sheet'!$Z10)+(INDEX(ItemCosts,MATCH('Blend Sheet'!$AA$4,ItemNum,0),MATCH(G$1,Districts,0))*'Blend Sheet'!$AA10)+(INDEX(ItemCosts,MATCH('Blend Sheet'!$AB$4,ItemNum,0),MATCH(G$1,Districts,0))*'Blend Sheet'!$AB10)+(INDEX(ItemCosts,MATCH('Blend Sheet'!$AC$4,ItemNum,0),MATCH(G$1,Districts,0))*'Blend Sheet'!$AC10)+(INDEX(ItemCosts,MATCH('Blend Sheet'!$AD$4,ItemNum,0),MATCH(G$1,Districts,0))*'Blend Sheet'!$AD10)+(INDEX(ItemCosts,MATCH('Blend Sheet'!$AE$4,ItemNum,0),MATCH(G$1,Districts,0))*'Blend Sheet'!$AE10)+(INDEX(ItemCosts,MATCH('Blend Sheet'!$AF$4,ItemNum,0),MATCH(G$1,Districts,0))*'Blend Sheet'!$AF10)+(INDEX(ItemCosts,MATCH('Blend Sheet'!$AG$4,ItemNum,0),MATCH(G$1,Districts,0))*'Blend Sheet'!$AG10)+(INDEX(ItemCosts,MATCH('Blend Sheet'!$AH$4,ItemNum,0),MATCH(G$1,Districts,0))*'Blend Sheet'!$AH10)+(INDEX(ItemCosts,MATCH('Blend Sheet'!$AI$4,ItemNum,0),MATCH(G$1,Districts,0))*'Blend Sheet'!$AI10)+(INDEX(ItemCosts,MATCH('Blend Sheet'!$AJ$4,ItemNum,0),MATCH(G$1,Districts,0))*'Blend Sheet'!$AJ10)+(INDEX(ItemCosts,MATCH('Blend Sheet'!$AK$4,ItemNum,0),MATCH(G$1,Districts,0))*'Blend Sheet'!$AK10)+(INDEX(ItemCosts,MATCH('Blend Sheet'!$AL$4,ItemNum,0),MATCH(G$1,Districts,0))*'Blend Sheet'!$AL10)+(INDEX(ItemCosts,MATCH('Blend Sheet'!$AM$4,ItemNum,0),MATCH(G$1,Districts,0))*'Blend Sheet'!$AM10)+(INDEX(ItemCosts,MATCH('Blend Sheet'!$AN$4,ItemNum,0),MATCH(G$1,Districts,0))*'Blend Sheet'!$AN10)+(INDEX(ItemCosts,MATCH('Blend Sheet'!$AO$4,ItemNum,0),MATCH(G$1,Districts,0))*'Blend Sheet'!$AO10)+(INDEX(ItemCosts,MATCH('Blend Sheet'!$AP$4,ItemNum,0),MATCH(G$1,Districts,0))*'Blend Sheet'!$AP10)+(INDEX(ItemCosts,MATCH('Blend Sheet'!$AQ$4,ItemNum,0),MATCH(G$1,Districts,0))*'Blend Sheet'!$AQ10)+(INDEX(ItemCosts,MATCH('Blend Sheet'!$AR$4,ItemNum,0),MATCH(G$1,Districts,0))*'Blend Sheet'!$AR10)+(INDEX(ItemCosts,MATCH('Blend Sheet'!$AS$4,ItemNum,0),MATCH(G$1,Districts,0))*'Blend Sheet'!$AS10)</f>
        <v>#N/A</v>
      </c>
      <c r="H7" s="5" t="e">
        <f>(INDEX(ItemCosts,MATCH('Blend Sheet'!$C$4,ItemNum,0),MATCH(H$1,Districts,0))*'Blend Sheet'!$C10)+(INDEX(ItemCosts,MATCH('Blend Sheet'!$D$4,ItemNum,0),MATCH(H$1,Districts,0))*'Blend Sheet'!$D10)+(INDEX(ItemCosts,MATCH('Blend Sheet'!$E$4,ItemNum,0),MATCH(H$1,Districts,0))*'Blend Sheet'!$E10)+(INDEX(ItemCosts,MATCH('Blend Sheet'!$F$4,ItemNum,0),MATCH(H$1,Districts,0))*'Blend Sheet'!$F10)+(INDEX(ItemCosts,MATCH('Blend Sheet'!$G$4,ItemNum,0),MATCH(H$1,Districts,0))*'Blend Sheet'!$G10)+(INDEX(ItemCosts,MATCH('Blend Sheet'!$H$4,ItemNum,0),MATCH(H$1,Districts,0))*'Blend Sheet'!$H10)+(INDEX(ItemCosts,MATCH('Blend Sheet'!$I$4,ItemNum,0),MATCH(H$1,Districts,0))*'Blend Sheet'!$I10)+(INDEX(ItemCosts,MATCH('Blend Sheet'!$J$4,ItemNum,0),MATCH(H$1,Districts,0))*'Blend Sheet'!$J10)+(INDEX(ItemCosts,MATCH('Blend Sheet'!$K$4,ItemNum,0),MATCH(H$1,Districts,0))*'Blend Sheet'!$K10)+(INDEX(ItemCosts,MATCH('Blend Sheet'!$L$4,ItemNum,0),MATCH(H$1,Districts,0))*'Blend Sheet'!$L10)+(INDEX(ItemCosts,MATCH('Blend Sheet'!$M$4,ItemNum,0),MATCH(H$1,Districts,0))*'Blend Sheet'!$M10)+(INDEX(ItemCosts,MATCH('Blend Sheet'!$N$4,ItemNum,0),MATCH(H$1,Districts,0))*'Blend Sheet'!$N10)+(INDEX(ItemCosts,MATCH('Blend Sheet'!$O$4,ItemNum,0),MATCH(H$1,Districts,0))*'Blend Sheet'!$O10)+(INDEX(ItemCosts,MATCH('Blend Sheet'!$P$4,ItemNum,0),MATCH(H$1,Districts,0))*'Blend Sheet'!$P10)+(INDEX(ItemCosts,MATCH('Blend Sheet'!$Q$4,ItemNum,0),MATCH(H$1,Districts,0))*'Blend Sheet'!$Q10)+(INDEX(ItemCosts,MATCH('Blend Sheet'!$R$4,ItemNum,0),MATCH(H$1,Districts,0))*'Blend Sheet'!$R10)+(INDEX(ItemCosts,MATCH('Blend Sheet'!$S$4,ItemNum,0),MATCH(H$1,Districts,0))*'Blend Sheet'!$S10)+(INDEX(ItemCosts,MATCH('Blend Sheet'!$T$4,ItemNum,0),MATCH(H$1,Districts,0))*'Blend Sheet'!$T10)+(INDEX(ItemCosts,MATCH('Blend Sheet'!$U$4,ItemNum,0),MATCH(H$1,Districts,0))*'Blend Sheet'!$U10)+(INDEX(ItemCosts,MATCH('Blend Sheet'!$V$4,ItemNum,0),MATCH(H$1,Districts,0))*'Blend Sheet'!$V10)+(INDEX(ItemCosts,MATCH('Blend Sheet'!$W$4,ItemNum,0),MATCH(H$1,Districts,0))*'Blend Sheet'!$W10)+(INDEX(ItemCosts,MATCH('Blend Sheet'!$X$4,ItemNum,0),MATCH(H$1,Districts,0))*'Blend Sheet'!$X10)+(INDEX(ItemCosts,MATCH('Blend Sheet'!$Y$4,ItemNum,0),MATCH(H$1,Districts,0))*'Blend Sheet'!$Y10)+(INDEX(ItemCosts,MATCH('Blend Sheet'!$Z$4,ItemNum,0),MATCH(H$1,Districts,0))*'Blend Sheet'!$Z10)+(INDEX(ItemCosts,MATCH('Blend Sheet'!$AA$4,ItemNum,0),MATCH(H$1,Districts,0))*'Blend Sheet'!$AA10)+(INDEX(ItemCosts,MATCH('Blend Sheet'!$AB$4,ItemNum,0),MATCH(H$1,Districts,0))*'Blend Sheet'!$AB10)+(INDEX(ItemCosts,MATCH('Blend Sheet'!$AC$4,ItemNum,0),MATCH(H$1,Districts,0))*'Blend Sheet'!$AC10)+(INDEX(ItemCosts,MATCH('Blend Sheet'!$AD$4,ItemNum,0),MATCH(H$1,Districts,0))*'Blend Sheet'!$AD10)+(INDEX(ItemCosts,MATCH('Blend Sheet'!$AE$4,ItemNum,0),MATCH(H$1,Districts,0))*'Blend Sheet'!$AE10)+(INDEX(ItemCosts,MATCH('Blend Sheet'!$AF$4,ItemNum,0),MATCH(H$1,Districts,0))*'Blend Sheet'!$AF10)+(INDEX(ItemCosts,MATCH('Blend Sheet'!$AG$4,ItemNum,0),MATCH(H$1,Districts,0))*'Blend Sheet'!$AG10)+(INDEX(ItemCosts,MATCH('Blend Sheet'!$AH$4,ItemNum,0),MATCH(H$1,Districts,0))*'Blend Sheet'!$AH10)+(INDEX(ItemCosts,MATCH('Blend Sheet'!$AI$4,ItemNum,0),MATCH(H$1,Districts,0))*'Blend Sheet'!$AI10)+(INDEX(ItemCosts,MATCH('Blend Sheet'!$AJ$4,ItemNum,0),MATCH(H$1,Districts,0))*'Blend Sheet'!$AJ10)+(INDEX(ItemCosts,MATCH('Blend Sheet'!$AK$4,ItemNum,0),MATCH(H$1,Districts,0))*'Blend Sheet'!$AK10)+(INDEX(ItemCosts,MATCH('Blend Sheet'!$AL$4,ItemNum,0),MATCH(H$1,Districts,0))*'Blend Sheet'!$AL10)+(INDEX(ItemCosts,MATCH('Blend Sheet'!$AM$4,ItemNum,0),MATCH(H$1,Districts,0))*'Blend Sheet'!$AM10)+(INDEX(ItemCosts,MATCH('Blend Sheet'!$AN$4,ItemNum,0),MATCH(H$1,Districts,0))*'Blend Sheet'!$AN10)+(INDEX(ItemCosts,MATCH('Blend Sheet'!$AO$4,ItemNum,0),MATCH(H$1,Districts,0))*'Blend Sheet'!$AO10)+(INDEX(ItemCosts,MATCH('Blend Sheet'!$AP$4,ItemNum,0),MATCH(H$1,Districts,0))*'Blend Sheet'!$AP10)+(INDEX(ItemCosts,MATCH('Blend Sheet'!$AQ$4,ItemNum,0),MATCH(H$1,Districts,0))*'Blend Sheet'!$AQ10)+(INDEX(ItemCosts,MATCH('Blend Sheet'!$AR$4,ItemNum,0),MATCH(H$1,Districts,0))*'Blend Sheet'!$AR10)+(INDEX(ItemCosts,MATCH('Blend Sheet'!$AS$4,ItemNum,0),MATCH(H$1,Districts,0))*'Blend Sheet'!$AS10)</f>
        <v>#N/A</v>
      </c>
      <c r="I7" s="5" t="e">
        <f>(INDEX(ItemCosts,MATCH('Blend Sheet'!$C$4,ItemNum,0),MATCH(I$1,Districts,0))*'Blend Sheet'!$C10)+(INDEX(ItemCosts,MATCH('Blend Sheet'!$D$4,ItemNum,0),MATCH(I$1,Districts,0))*'Blend Sheet'!$D10)+(INDEX(ItemCosts,MATCH('Blend Sheet'!$E$4,ItemNum,0),MATCH(I$1,Districts,0))*'Blend Sheet'!$E10)+(INDEX(ItemCosts,MATCH('Blend Sheet'!$F$4,ItemNum,0),MATCH(I$1,Districts,0))*'Blend Sheet'!$F10)+(INDEX(ItemCosts,MATCH('Blend Sheet'!$G$4,ItemNum,0),MATCH(I$1,Districts,0))*'Blend Sheet'!$G10)+(INDEX(ItemCosts,MATCH('Blend Sheet'!$H$4,ItemNum,0),MATCH(I$1,Districts,0))*'Blend Sheet'!$H10)+(INDEX(ItemCosts,MATCH('Blend Sheet'!$I$4,ItemNum,0),MATCH(I$1,Districts,0))*'Blend Sheet'!$I10)+(INDEX(ItemCosts,MATCH('Blend Sheet'!$J$4,ItemNum,0),MATCH(I$1,Districts,0))*'Blend Sheet'!$J10)+(INDEX(ItemCosts,MATCH('Blend Sheet'!$K$4,ItemNum,0),MATCH(I$1,Districts,0))*'Blend Sheet'!$K10)+(INDEX(ItemCosts,MATCH('Blend Sheet'!$L$4,ItemNum,0),MATCH(I$1,Districts,0))*'Blend Sheet'!$L10)+(INDEX(ItemCosts,MATCH('Blend Sheet'!$M$4,ItemNum,0),MATCH(I$1,Districts,0))*'Blend Sheet'!$M10)+(INDEX(ItemCosts,MATCH('Blend Sheet'!$N$4,ItemNum,0),MATCH(I$1,Districts,0))*'Blend Sheet'!$N10)+(INDEX(ItemCosts,MATCH('Blend Sheet'!$O$4,ItemNum,0),MATCH(I$1,Districts,0))*'Blend Sheet'!$O10)+(INDEX(ItemCosts,MATCH('Blend Sheet'!$P$4,ItemNum,0),MATCH(I$1,Districts,0))*'Blend Sheet'!$P10)+(INDEX(ItemCosts,MATCH('Blend Sheet'!$Q$4,ItemNum,0),MATCH(I$1,Districts,0))*'Blend Sheet'!$Q10)+(INDEX(ItemCosts,MATCH('Blend Sheet'!$R$4,ItemNum,0),MATCH(I$1,Districts,0))*'Blend Sheet'!$R10)+(INDEX(ItemCosts,MATCH('Blend Sheet'!$S$4,ItemNum,0),MATCH(I$1,Districts,0))*'Blend Sheet'!$S10)+(INDEX(ItemCosts,MATCH('Blend Sheet'!$T$4,ItemNum,0),MATCH(I$1,Districts,0))*'Blend Sheet'!$T10)+(INDEX(ItemCosts,MATCH('Blend Sheet'!$U$4,ItemNum,0),MATCH(I$1,Districts,0))*'Blend Sheet'!$U10)+(INDEX(ItemCosts,MATCH('Blend Sheet'!$V$4,ItemNum,0),MATCH(I$1,Districts,0))*'Blend Sheet'!$V10)+(INDEX(ItemCosts,MATCH('Blend Sheet'!$W$4,ItemNum,0),MATCH(I$1,Districts,0))*'Blend Sheet'!$W10)+(INDEX(ItemCosts,MATCH('Blend Sheet'!$X$4,ItemNum,0),MATCH(I$1,Districts,0))*'Blend Sheet'!$X10)+(INDEX(ItemCosts,MATCH('Blend Sheet'!$Y$4,ItemNum,0),MATCH(I$1,Districts,0))*'Blend Sheet'!$Y10)+(INDEX(ItemCosts,MATCH('Blend Sheet'!$Z$4,ItemNum,0),MATCH(I$1,Districts,0))*'Blend Sheet'!$Z10)+(INDEX(ItemCosts,MATCH('Blend Sheet'!$AA$4,ItemNum,0),MATCH(I$1,Districts,0))*'Blend Sheet'!$AA10)+(INDEX(ItemCosts,MATCH('Blend Sheet'!$AB$4,ItemNum,0),MATCH(I$1,Districts,0))*'Blend Sheet'!$AB10)+(INDEX(ItemCosts,MATCH('Blend Sheet'!$AC$4,ItemNum,0),MATCH(I$1,Districts,0))*'Blend Sheet'!$AC10)+(INDEX(ItemCosts,MATCH('Blend Sheet'!$AD$4,ItemNum,0),MATCH(I$1,Districts,0))*'Blend Sheet'!$AD10)+(INDEX(ItemCosts,MATCH('Blend Sheet'!$AE$4,ItemNum,0),MATCH(I$1,Districts,0))*'Blend Sheet'!$AE10)+(INDEX(ItemCosts,MATCH('Blend Sheet'!$AF$4,ItemNum,0),MATCH(I$1,Districts,0))*'Blend Sheet'!$AF10)+(INDEX(ItemCosts,MATCH('Blend Sheet'!$AG$4,ItemNum,0),MATCH(I$1,Districts,0))*'Blend Sheet'!$AG10)+(INDEX(ItemCosts,MATCH('Blend Sheet'!$AH$4,ItemNum,0),MATCH(I$1,Districts,0))*'Blend Sheet'!$AH10)+(INDEX(ItemCosts,MATCH('Blend Sheet'!$AI$4,ItemNum,0),MATCH(I$1,Districts,0))*'Blend Sheet'!$AI10)+(INDEX(ItemCosts,MATCH('Blend Sheet'!$AJ$4,ItemNum,0),MATCH(I$1,Districts,0))*'Blend Sheet'!$AJ10)+(INDEX(ItemCosts,MATCH('Blend Sheet'!$AK$4,ItemNum,0),MATCH(I$1,Districts,0))*'Blend Sheet'!$AK10)+(INDEX(ItemCosts,MATCH('Blend Sheet'!$AL$4,ItemNum,0),MATCH(I$1,Districts,0))*'Blend Sheet'!$AL10)+(INDEX(ItemCosts,MATCH('Blend Sheet'!$AM$4,ItemNum,0),MATCH(I$1,Districts,0))*'Blend Sheet'!$AM10)+(INDEX(ItemCosts,MATCH('Blend Sheet'!$AN$4,ItemNum,0),MATCH(I$1,Districts,0))*'Blend Sheet'!$AN10)+(INDEX(ItemCosts,MATCH('Blend Sheet'!$AO$4,ItemNum,0),MATCH(I$1,Districts,0))*'Blend Sheet'!$AO10)+(INDEX(ItemCosts,MATCH('Blend Sheet'!$AP$4,ItemNum,0),MATCH(I$1,Districts,0))*'Blend Sheet'!$AP10)+(INDEX(ItemCosts,MATCH('Blend Sheet'!$AQ$4,ItemNum,0),MATCH(I$1,Districts,0))*'Blend Sheet'!$AQ10)+(INDEX(ItemCosts,MATCH('Blend Sheet'!$AR$4,ItemNum,0),MATCH(I$1,Districts,0))*'Blend Sheet'!$AR10)+(INDEX(ItemCosts,MATCH('Blend Sheet'!$AS$4,ItemNum,0),MATCH(I$1,Districts,0))*'Blend Sheet'!$AS10)</f>
        <v>#N/A</v>
      </c>
      <c r="J7" s="5" t="e">
        <f>(INDEX(ItemCosts,MATCH('Blend Sheet'!$C$4,ItemNum,0),MATCH(J$1,Districts,0))*'Blend Sheet'!$C10)+(INDEX(ItemCosts,MATCH('Blend Sheet'!$D$4,ItemNum,0),MATCH(J$1,Districts,0))*'Blend Sheet'!$D10)+(INDEX(ItemCosts,MATCH('Blend Sheet'!$E$4,ItemNum,0),MATCH(J$1,Districts,0))*'Blend Sheet'!$E10)+(INDEX(ItemCosts,MATCH('Blend Sheet'!$F$4,ItemNum,0),MATCH(J$1,Districts,0))*'Blend Sheet'!$F10)+(INDEX(ItemCosts,MATCH('Blend Sheet'!$G$4,ItemNum,0),MATCH(J$1,Districts,0))*'Blend Sheet'!$G10)+(INDEX(ItemCosts,MATCH('Blend Sheet'!$H$4,ItemNum,0),MATCH(J$1,Districts,0))*'Blend Sheet'!$H10)+(INDEX(ItemCosts,MATCH('Blend Sheet'!$I$4,ItemNum,0),MATCH(J$1,Districts,0))*'Blend Sheet'!$I10)+(INDEX(ItemCosts,MATCH('Blend Sheet'!$J$4,ItemNum,0),MATCH(J$1,Districts,0))*'Blend Sheet'!$J10)+(INDEX(ItemCosts,MATCH('Blend Sheet'!$K$4,ItemNum,0),MATCH(J$1,Districts,0))*'Blend Sheet'!$K10)+(INDEX(ItemCosts,MATCH('Blend Sheet'!$L$4,ItemNum,0),MATCH(J$1,Districts,0))*'Blend Sheet'!$L10)+(INDEX(ItemCosts,MATCH('Blend Sheet'!$M$4,ItemNum,0),MATCH(J$1,Districts,0))*'Blend Sheet'!$M10)+(INDEX(ItemCosts,MATCH('Blend Sheet'!$N$4,ItemNum,0),MATCH(J$1,Districts,0))*'Blend Sheet'!$N10)+(INDEX(ItemCosts,MATCH('Blend Sheet'!$O$4,ItemNum,0),MATCH(J$1,Districts,0))*'Blend Sheet'!$O10)+(INDEX(ItemCosts,MATCH('Blend Sheet'!$P$4,ItemNum,0),MATCH(J$1,Districts,0))*'Blend Sheet'!$P10)+(INDEX(ItemCosts,MATCH('Blend Sheet'!$Q$4,ItemNum,0),MATCH(J$1,Districts,0))*'Blend Sheet'!$Q10)+(INDEX(ItemCosts,MATCH('Blend Sheet'!$R$4,ItemNum,0),MATCH(J$1,Districts,0))*'Blend Sheet'!$R10)+(INDEX(ItemCosts,MATCH('Blend Sheet'!$S$4,ItemNum,0),MATCH(J$1,Districts,0))*'Blend Sheet'!$S10)+(INDEX(ItemCosts,MATCH('Blend Sheet'!$T$4,ItemNum,0),MATCH(J$1,Districts,0))*'Blend Sheet'!$T10)+(INDEX(ItemCosts,MATCH('Blend Sheet'!$U$4,ItemNum,0),MATCH(J$1,Districts,0))*'Blend Sheet'!$U10)+(INDEX(ItemCosts,MATCH('Blend Sheet'!$V$4,ItemNum,0),MATCH(J$1,Districts,0))*'Blend Sheet'!$V10)+(INDEX(ItemCosts,MATCH('Blend Sheet'!$W$4,ItemNum,0),MATCH(J$1,Districts,0))*'Blend Sheet'!$W10)+(INDEX(ItemCosts,MATCH('Blend Sheet'!$X$4,ItemNum,0),MATCH(J$1,Districts,0))*'Blend Sheet'!$X10)+(INDEX(ItemCosts,MATCH('Blend Sheet'!$Y$4,ItemNum,0),MATCH(J$1,Districts,0))*'Blend Sheet'!$Y10)+(INDEX(ItemCosts,MATCH('Blend Sheet'!$Z$4,ItemNum,0),MATCH(J$1,Districts,0))*'Blend Sheet'!$Z10)+(INDEX(ItemCosts,MATCH('Blend Sheet'!$AA$4,ItemNum,0),MATCH(J$1,Districts,0))*'Blend Sheet'!$AA10)+(INDEX(ItemCosts,MATCH('Blend Sheet'!$AB$4,ItemNum,0),MATCH(J$1,Districts,0))*'Blend Sheet'!$AB10)+(INDEX(ItemCosts,MATCH('Blend Sheet'!$AC$4,ItemNum,0),MATCH(J$1,Districts,0))*'Blend Sheet'!$AC10)+(INDEX(ItemCosts,MATCH('Blend Sheet'!$AD$4,ItemNum,0),MATCH(J$1,Districts,0))*'Blend Sheet'!$AD10)+(INDEX(ItemCosts,MATCH('Blend Sheet'!$AE$4,ItemNum,0),MATCH(J$1,Districts,0))*'Blend Sheet'!$AE10)+(INDEX(ItemCosts,MATCH('Blend Sheet'!$AF$4,ItemNum,0),MATCH(J$1,Districts,0))*'Blend Sheet'!$AF10)+(INDEX(ItemCosts,MATCH('Blend Sheet'!$AG$4,ItemNum,0),MATCH(J$1,Districts,0))*'Blend Sheet'!$AG10)+(INDEX(ItemCosts,MATCH('Blend Sheet'!$AH$4,ItemNum,0),MATCH(J$1,Districts,0))*'Blend Sheet'!$AH10)+(INDEX(ItemCosts,MATCH('Blend Sheet'!$AI$4,ItemNum,0),MATCH(J$1,Districts,0))*'Blend Sheet'!$AI10)+(INDEX(ItemCosts,MATCH('Blend Sheet'!$AJ$4,ItemNum,0),MATCH(J$1,Districts,0))*'Blend Sheet'!$AJ10)+(INDEX(ItemCosts,MATCH('Blend Sheet'!$AK$4,ItemNum,0),MATCH(J$1,Districts,0))*'Blend Sheet'!$AK10)+(INDEX(ItemCosts,MATCH('Blend Sheet'!$AL$4,ItemNum,0),MATCH(J$1,Districts,0))*'Blend Sheet'!$AL10)+(INDEX(ItemCosts,MATCH('Blend Sheet'!$AM$4,ItemNum,0),MATCH(J$1,Districts,0))*'Blend Sheet'!$AM10)+(INDEX(ItemCosts,MATCH('Blend Sheet'!$AN$4,ItemNum,0),MATCH(J$1,Districts,0))*'Blend Sheet'!$AN10)+(INDEX(ItemCosts,MATCH('Blend Sheet'!$AO$4,ItemNum,0),MATCH(J$1,Districts,0))*'Blend Sheet'!$AO10)+(INDEX(ItemCosts,MATCH('Blend Sheet'!$AP$4,ItemNum,0),MATCH(J$1,Districts,0))*'Blend Sheet'!$AP10)+(INDEX(ItemCosts,MATCH('Blend Sheet'!$AQ$4,ItemNum,0),MATCH(J$1,Districts,0))*'Blend Sheet'!$AQ10)+(INDEX(ItemCosts,MATCH('Blend Sheet'!$AR$4,ItemNum,0),MATCH(J$1,Districts,0))*'Blend Sheet'!$AR10)+(INDEX(ItemCosts,MATCH('Blend Sheet'!$AS$4,ItemNum,0),MATCH(J$1,Districts,0))*'Blend Sheet'!$AS10)</f>
        <v>#N/A</v>
      </c>
      <c r="K7" s="5" t="e">
        <f>(INDEX(ItemCosts,MATCH('Blend Sheet'!$C$4,ItemNum,0),MATCH(K$1,Districts,0))*'Blend Sheet'!$C10)+(INDEX(ItemCosts,MATCH('Blend Sheet'!$D$4,ItemNum,0),MATCH(K$1,Districts,0))*'Blend Sheet'!$D10)+(INDEX(ItemCosts,MATCH('Blend Sheet'!$E$4,ItemNum,0),MATCH(K$1,Districts,0))*'Blend Sheet'!$E10)+(INDEX(ItemCosts,MATCH('Blend Sheet'!$F$4,ItemNum,0),MATCH(K$1,Districts,0))*'Blend Sheet'!$F10)+(INDEX(ItemCosts,MATCH('Blend Sheet'!$G$4,ItemNum,0),MATCH(K$1,Districts,0))*'Blend Sheet'!$G10)+(INDEX(ItemCosts,MATCH('Blend Sheet'!$H$4,ItemNum,0),MATCH(K$1,Districts,0))*'Blend Sheet'!$H10)+(INDEX(ItemCosts,MATCH('Blend Sheet'!$I$4,ItemNum,0),MATCH(K$1,Districts,0))*'Blend Sheet'!$I10)+(INDEX(ItemCosts,MATCH('Blend Sheet'!$J$4,ItemNum,0),MATCH(K$1,Districts,0))*'Blend Sheet'!$J10)+(INDEX(ItemCosts,MATCH('Blend Sheet'!$K$4,ItemNum,0),MATCH(K$1,Districts,0))*'Blend Sheet'!$K10)+(INDEX(ItemCosts,MATCH('Blend Sheet'!$L$4,ItemNum,0),MATCH(K$1,Districts,0))*'Blend Sheet'!$L10)+(INDEX(ItemCosts,MATCH('Blend Sheet'!$M$4,ItemNum,0),MATCH(K$1,Districts,0))*'Blend Sheet'!$M10)+(INDEX(ItemCosts,MATCH('Blend Sheet'!$N$4,ItemNum,0),MATCH(K$1,Districts,0))*'Blend Sheet'!$N10)+(INDEX(ItemCosts,MATCH('Blend Sheet'!$O$4,ItemNum,0),MATCH(K$1,Districts,0))*'Blend Sheet'!$O10)+(INDEX(ItemCosts,MATCH('Blend Sheet'!$P$4,ItemNum,0),MATCH(K$1,Districts,0))*'Blend Sheet'!$P10)+(INDEX(ItemCosts,MATCH('Blend Sheet'!$Q$4,ItemNum,0),MATCH(K$1,Districts,0))*'Blend Sheet'!$Q10)+(INDEX(ItemCosts,MATCH('Blend Sheet'!$R$4,ItemNum,0),MATCH(K$1,Districts,0))*'Blend Sheet'!$R10)+(INDEX(ItemCosts,MATCH('Blend Sheet'!$S$4,ItemNum,0),MATCH(K$1,Districts,0))*'Blend Sheet'!$S10)+(INDEX(ItemCosts,MATCH('Blend Sheet'!$T$4,ItemNum,0),MATCH(K$1,Districts,0))*'Blend Sheet'!$T10)+(INDEX(ItemCosts,MATCH('Blend Sheet'!$U$4,ItemNum,0),MATCH(K$1,Districts,0))*'Blend Sheet'!$U10)+(INDEX(ItemCosts,MATCH('Blend Sheet'!$V$4,ItemNum,0),MATCH(K$1,Districts,0))*'Blend Sheet'!$V10)+(INDEX(ItemCosts,MATCH('Blend Sheet'!$W$4,ItemNum,0),MATCH(K$1,Districts,0))*'Blend Sheet'!$W10)+(INDEX(ItemCosts,MATCH('Blend Sheet'!$X$4,ItemNum,0),MATCH(K$1,Districts,0))*'Blend Sheet'!$X10)+(INDEX(ItemCosts,MATCH('Blend Sheet'!$Y$4,ItemNum,0),MATCH(K$1,Districts,0))*'Blend Sheet'!$Y10)+(INDEX(ItemCosts,MATCH('Blend Sheet'!$Z$4,ItemNum,0),MATCH(K$1,Districts,0))*'Blend Sheet'!$Z10)+(INDEX(ItemCosts,MATCH('Blend Sheet'!$AA$4,ItemNum,0),MATCH(K$1,Districts,0))*'Blend Sheet'!$AA10)+(INDEX(ItemCosts,MATCH('Blend Sheet'!$AB$4,ItemNum,0),MATCH(K$1,Districts,0))*'Blend Sheet'!$AB10)+(INDEX(ItemCosts,MATCH('Blend Sheet'!$AC$4,ItemNum,0),MATCH(K$1,Districts,0))*'Blend Sheet'!$AC10)+(INDEX(ItemCosts,MATCH('Blend Sheet'!$AD$4,ItemNum,0),MATCH(K$1,Districts,0))*'Blend Sheet'!$AD10)+(INDEX(ItemCosts,MATCH('Blend Sheet'!$AE$4,ItemNum,0),MATCH(K$1,Districts,0))*'Blend Sheet'!$AE10)+(INDEX(ItemCosts,MATCH('Blend Sheet'!$AF$4,ItemNum,0),MATCH(K$1,Districts,0))*'Blend Sheet'!$AF10)+(INDEX(ItemCosts,MATCH('Blend Sheet'!$AG$4,ItemNum,0),MATCH(K$1,Districts,0))*'Blend Sheet'!$AG10)+(INDEX(ItemCosts,MATCH('Blend Sheet'!$AH$4,ItemNum,0),MATCH(K$1,Districts,0))*'Blend Sheet'!$AH10)+(INDEX(ItemCosts,MATCH('Blend Sheet'!$AI$4,ItemNum,0),MATCH(K$1,Districts,0))*'Blend Sheet'!$AI10)+(INDEX(ItemCosts,MATCH('Blend Sheet'!$AJ$4,ItemNum,0),MATCH(K$1,Districts,0))*'Blend Sheet'!$AJ10)+(INDEX(ItemCosts,MATCH('Blend Sheet'!$AK$4,ItemNum,0),MATCH(K$1,Districts,0))*'Blend Sheet'!$AK10)+(INDEX(ItemCosts,MATCH('Blend Sheet'!$AL$4,ItemNum,0),MATCH(K$1,Districts,0))*'Blend Sheet'!$AL10)+(INDEX(ItemCosts,MATCH('Blend Sheet'!$AM$4,ItemNum,0),MATCH(K$1,Districts,0))*'Blend Sheet'!$AM10)+(INDEX(ItemCosts,MATCH('Blend Sheet'!$AN$4,ItemNum,0),MATCH(K$1,Districts,0))*'Blend Sheet'!$AN10)+(INDEX(ItemCosts,MATCH('Blend Sheet'!$AO$4,ItemNum,0),MATCH(K$1,Districts,0))*'Blend Sheet'!$AO10)+(INDEX(ItemCosts,MATCH('Blend Sheet'!$AP$4,ItemNum,0),MATCH(K$1,Districts,0))*'Blend Sheet'!$AP10)+(INDEX(ItemCosts,MATCH('Blend Sheet'!$AQ$4,ItemNum,0),MATCH(K$1,Districts,0))*'Blend Sheet'!$AQ10)+(INDEX(ItemCosts,MATCH('Blend Sheet'!$AR$4,ItemNum,0),MATCH(K$1,Districts,0))*'Blend Sheet'!$AR10)+(INDEX(ItemCosts,MATCH('Blend Sheet'!$AS$4,ItemNum,0),MATCH(K$1,Districts,0))*'Blend Sheet'!$AS10)</f>
        <v>#N/A</v>
      </c>
      <c r="L7" s="5" t="e">
        <f>(INDEX(ItemCosts,MATCH('Blend Sheet'!$C$4,ItemNum,0),MATCH(L$1,Districts,0))*'Blend Sheet'!$C10)+(INDEX(ItemCosts,MATCH('Blend Sheet'!$D$4,ItemNum,0),MATCH(L$1,Districts,0))*'Blend Sheet'!$D10)+(INDEX(ItemCosts,MATCH('Blend Sheet'!$E$4,ItemNum,0),MATCH(L$1,Districts,0))*'Blend Sheet'!$E10)+(INDEX(ItemCosts,MATCH('Blend Sheet'!$F$4,ItemNum,0),MATCH(L$1,Districts,0))*'Blend Sheet'!$F10)+(INDEX(ItemCosts,MATCH('Blend Sheet'!$G$4,ItemNum,0),MATCH(L$1,Districts,0))*'Blend Sheet'!$G10)+(INDEX(ItemCosts,MATCH('Blend Sheet'!$H$4,ItemNum,0),MATCH(L$1,Districts,0))*'Blend Sheet'!$H10)+(INDEX(ItemCosts,MATCH('Blend Sheet'!$I$4,ItemNum,0),MATCH(L$1,Districts,0))*'Blend Sheet'!$I10)+(INDEX(ItemCosts,MATCH('Blend Sheet'!$J$4,ItemNum,0),MATCH(L$1,Districts,0))*'Blend Sheet'!$J10)+(INDEX(ItemCosts,MATCH('Blend Sheet'!$K$4,ItemNum,0),MATCH(L$1,Districts,0))*'Blend Sheet'!$K10)+(INDEX(ItemCosts,MATCH('Blend Sheet'!$L$4,ItemNum,0),MATCH(L$1,Districts,0))*'Blend Sheet'!$L10)+(INDEX(ItemCosts,MATCH('Blend Sheet'!$M$4,ItemNum,0),MATCH(L$1,Districts,0))*'Blend Sheet'!$M10)+(INDEX(ItemCosts,MATCH('Blend Sheet'!$N$4,ItemNum,0),MATCH(L$1,Districts,0))*'Blend Sheet'!$N10)+(INDEX(ItemCosts,MATCH('Blend Sheet'!$O$4,ItemNum,0),MATCH(L$1,Districts,0))*'Blend Sheet'!$O10)+(INDEX(ItemCosts,MATCH('Blend Sheet'!$P$4,ItemNum,0),MATCH(L$1,Districts,0))*'Blend Sheet'!$P10)+(INDEX(ItemCosts,MATCH('Blend Sheet'!$Q$4,ItemNum,0),MATCH(L$1,Districts,0))*'Blend Sheet'!$Q10)+(INDEX(ItemCosts,MATCH('Blend Sheet'!$R$4,ItemNum,0),MATCH(L$1,Districts,0))*'Blend Sheet'!$R10)+(INDEX(ItemCosts,MATCH('Blend Sheet'!$S$4,ItemNum,0),MATCH(L$1,Districts,0))*'Blend Sheet'!$S10)+(INDEX(ItemCosts,MATCH('Blend Sheet'!$T$4,ItemNum,0),MATCH(L$1,Districts,0))*'Blend Sheet'!$T10)+(INDEX(ItemCosts,MATCH('Blend Sheet'!$U$4,ItemNum,0),MATCH(L$1,Districts,0))*'Blend Sheet'!$U10)+(INDEX(ItemCosts,MATCH('Blend Sheet'!$V$4,ItemNum,0),MATCH(L$1,Districts,0))*'Blend Sheet'!$V10)+(INDEX(ItemCosts,MATCH('Blend Sheet'!$W$4,ItemNum,0),MATCH(L$1,Districts,0))*'Blend Sheet'!$W10)+(INDEX(ItemCosts,MATCH('Blend Sheet'!$X$4,ItemNum,0),MATCH(L$1,Districts,0))*'Blend Sheet'!$X10)+(INDEX(ItemCosts,MATCH('Blend Sheet'!$Y$4,ItemNum,0),MATCH(L$1,Districts,0))*'Blend Sheet'!$Y10)+(INDEX(ItemCosts,MATCH('Blend Sheet'!$Z$4,ItemNum,0),MATCH(L$1,Districts,0))*'Blend Sheet'!$Z10)+(INDEX(ItemCosts,MATCH('Blend Sheet'!$AA$4,ItemNum,0),MATCH(L$1,Districts,0))*'Blend Sheet'!$AA10)+(INDEX(ItemCosts,MATCH('Blend Sheet'!$AB$4,ItemNum,0),MATCH(L$1,Districts,0))*'Blend Sheet'!$AB10)+(INDEX(ItemCosts,MATCH('Blend Sheet'!$AC$4,ItemNum,0),MATCH(L$1,Districts,0))*'Blend Sheet'!$AC10)+(INDEX(ItemCosts,MATCH('Blend Sheet'!$AD$4,ItemNum,0),MATCH(L$1,Districts,0))*'Blend Sheet'!$AD10)+(INDEX(ItemCosts,MATCH('Blend Sheet'!$AE$4,ItemNum,0),MATCH(L$1,Districts,0))*'Blend Sheet'!$AE10)+(INDEX(ItemCosts,MATCH('Blend Sheet'!$AF$4,ItemNum,0),MATCH(L$1,Districts,0))*'Blend Sheet'!$AF10)+(INDEX(ItemCosts,MATCH('Blend Sheet'!$AG$4,ItemNum,0),MATCH(L$1,Districts,0))*'Blend Sheet'!$AG10)+(INDEX(ItemCosts,MATCH('Blend Sheet'!$AH$4,ItemNum,0),MATCH(L$1,Districts,0))*'Blend Sheet'!$AH10)+(INDEX(ItemCosts,MATCH('Blend Sheet'!$AI$4,ItemNum,0),MATCH(L$1,Districts,0))*'Blend Sheet'!$AI10)+(INDEX(ItemCosts,MATCH('Blend Sheet'!$AJ$4,ItemNum,0),MATCH(L$1,Districts,0))*'Blend Sheet'!$AJ10)+(INDEX(ItemCosts,MATCH('Blend Sheet'!$AK$4,ItemNum,0),MATCH(L$1,Districts,0))*'Blend Sheet'!$AK10)+(INDEX(ItemCosts,MATCH('Blend Sheet'!$AL$4,ItemNum,0),MATCH(L$1,Districts,0))*'Blend Sheet'!$AL10)+(INDEX(ItemCosts,MATCH('Blend Sheet'!$AM$4,ItemNum,0),MATCH(L$1,Districts,0))*'Blend Sheet'!$AM10)+(INDEX(ItemCosts,MATCH('Blend Sheet'!$AN$4,ItemNum,0),MATCH(L$1,Districts,0))*'Blend Sheet'!$AN10)+(INDEX(ItemCosts,MATCH('Blend Sheet'!$AO$4,ItemNum,0),MATCH(L$1,Districts,0))*'Blend Sheet'!$AO10)+(INDEX(ItemCosts,MATCH('Blend Sheet'!$AP$4,ItemNum,0),MATCH(L$1,Districts,0))*'Blend Sheet'!$AP10)+(INDEX(ItemCosts,MATCH('Blend Sheet'!$AQ$4,ItemNum,0),MATCH(L$1,Districts,0))*'Blend Sheet'!$AQ10)+(INDEX(ItemCosts,MATCH('Blend Sheet'!$AR$4,ItemNum,0),MATCH(L$1,Districts,0))*'Blend Sheet'!$AR10)+(INDEX(ItemCosts,MATCH('Blend Sheet'!$AS$4,ItemNum,0),MATCH(L$1,Districts,0))*'Blend Sheet'!$AS10)</f>
        <v>#N/A</v>
      </c>
      <c r="M7" s="191"/>
      <c r="N7" s="34" t="e">
        <f>D7/'Blend Sheet'!$BA10</f>
        <v>#N/A</v>
      </c>
      <c r="O7" s="34" t="e">
        <f>E7/'Blend Sheet'!$BA10</f>
        <v>#N/A</v>
      </c>
      <c r="P7" s="34" t="e">
        <f>G7/'Blend Sheet'!$BA10</f>
        <v>#N/A</v>
      </c>
      <c r="Q7" s="34" t="e">
        <f>H7/'Blend Sheet'!$BA10</f>
        <v>#N/A</v>
      </c>
      <c r="R7" s="34" t="e">
        <f>I7/'Blend Sheet'!$BA10</f>
        <v>#N/A</v>
      </c>
      <c r="S7" s="34" t="e">
        <f>J7/'Blend Sheet'!$BA10</f>
        <v>#N/A</v>
      </c>
      <c r="T7" s="34" t="e">
        <f>K7/'Blend Sheet'!$BA10</f>
        <v>#N/A</v>
      </c>
      <c r="U7" s="34" t="e">
        <f>L7/'Blend Sheet'!$BA10</f>
        <v>#N/A</v>
      </c>
    </row>
    <row r="8" spans="1:21" x14ac:dyDescent="0.25">
      <c r="A8" t="str">
        <f>'Blend Sheet'!A11</f>
        <v>0:1:6 'G'</v>
      </c>
      <c r="B8" s="5" t="e">
        <f>(INDEX(ItemCosts,MATCH('Blend Sheet'!$C$4,ItemNum,0),MATCH(B$1,Districts,0))*'Blend Sheet'!$C11)+(INDEX(ItemCosts,MATCH('Blend Sheet'!$D$4,ItemNum,0),MATCH(B$1,Districts,0))*'Blend Sheet'!$D11)+(INDEX(ItemCosts,MATCH('Blend Sheet'!$E$4,ItemNum,0),MATCH(B$1,Districts,0))*'Blend Sheet'!$E11)+(INDEX(ItemCosts,MATCH('Blend Sheet'!$F$4,ItemNum,0),MATCH(B$1,Districts,0))*'Blend Sheet'!$F11)+(INDEX(ItemCosts,MATCH('Blend Sheet'!$G$4,ItemNum,0),MATCH(B$1,Districts,0))*'Blend Sheet'!$G11)+(INDEX(ItemCosts,MATCH('Blend Sheet'!$H$4,ItemNum,0),MATCH(B$1,Districts,0))*'Blend Sheet'!$H11)+(INDEX(ItemCosts,MATCH('Blend Sheet'!$I$4,ItemNum,0),MATCH(B$1,Districts,0))*'Blend Sheet'!$I11)+(INDEX(ItemCosts,MATCH('Blend Sheet'!$J$4,ItemNum,0),MATCH(B$1,Districts,0))*'Blend Sheet'!$J11)+(INDEX(ItemCosts,MATCH('Blend Sheet'!$K$4,ItemNum,0),MATCH(B$1,Districts,0))*'Blend Sheet'!$K11)+(INDEX(ItemCosts,MATCH('Blend Sheet'!$L$4,ItemNum,0),MATCH(B$1,Districts,0))*'Blend Sheet'!$L11)+(INDEX(ItemCosts,MATCH('Blend Sheet'!$M$4,ItemNum,0),MATCH(B$1,Districts,0))*'Blend Sheet'!$M11)+(INDEX(ItemCosts,MATCH('Blend Sheet'!$N$4,ItemNum,0),MATCH(B$1,Districts,0))*'Blend Sheet'!$N11)+(INDEX(ItemCosts,MATCH('Blend Sheet'!$O$4,ItemNum,0),MATCH(B$1,Districts,0))*'Blend Sheet'!$O11)+(INDEX(ItemCosts,MATCH('Blend Sheet'!$P$4,ItemNum,0),MATCH(B$1,Districts,0))*'Blend Sheet'!$P11)+(INDEX(ItemCosts,MATCH('Blend Sheet'!$Q$4,ItemNum,0),MATCH(B$1,Districts,0))*'Blend Sheet'!$Q11)+(INDEX(ItemCosts,MATCH('Blend Sheet'!$R$4,ItemNum,0),MATCH(B$1,Districts,0))*'Blend Sheet'!$R11)+(INDEX(ItemCosts,MATCH('Blend Sheet'!$S$4,ItemNum,0),MATCH(B$1,Districts,0))*'Blend Sheet'!$S11)+(INDEX(ItemCosts,MATCH('Blend Sheet'!$T$4,ItemNum,0),MATCH(B$1,Districts,0))*'Blend Sheet'!$T11)+(INDEX(ItemCosts,MATCH('Blend Sheet'!$U$4,ItemNum,0),MATCH(B$1,Districts,0))*'Blend Sheet'!$U11)+(INDEX(ItemCosts,MATCH('Blend Sheet'!$V$4,ItemNum,0),MATCH(B$1,Districts,0))*'Blend Sheet'!$V11)+(INDEX(ItemCosts,MATCH('Blend Sheet'!$W$4,ItemNum,0),MATCH(B$1,Districts,0))*'Blend Sheet'!$W11)+(INDEX(ItemCosts,MATCH('Blend Sheet'!$X$4,ItemNum,0),MATCH(B$1,Districts,0))*'Blend Sheet'!$X11)+(INDEX(ItemCosts,MATCH('Blend Sheet'!$Y$4,ItemNum,0),MATCH(B$1,Districts,0))*'Blend Sheet'!$Y11)+(INDEX(ItemCosts,MATCH('Blend Sheet'!$Z$4,ItemNum,0),MATCH(B$1,Districts,0))*'Blend Sheet'!$Z11)+(INDEX(ItemCosts,MATCH('Blend Sheet'!$AA$4,ItemNum,0),MATCH(B$1,Districts,0))*'Blend Sheet'!$AA11)+(INDEX(ItemCosts,MATCH('Blend Sheet'!$AB$4,ItemNum,0),MATCH(B$1,Districts,0))*'Blend Sheet'!$AB11)+(INDEX(ItemCosts,MATCH('Blend Sheet'!$AC$4,ItemNum,0),MATCH(B$1,Districts,0))*'Blend Sheet'!$AC11)+(INDEX(ItemCosts,MATCH('Blend Sheet'!$AD$4,ItemNum,0),MATCH(B$1,Districts,0))*'Blend Sheet'!$AD11)+(INDEX(ItemCosts,MATCH('Blend Sheet'!$AE$4,ItemNum,0),MATCH(B$1,Districts,0))*'Blend Sheet'!$AE11)+(INDEX(ItemCosts,MATCH('Blend Sheet'!$AF$4,ItemNum,0),MATCH(B$1,Districts,0))*'Blend Sheet'!$AF11)+(INDEX(ItemCosts,MATCH('Blend Sheet'!$AG$4,ItemNum,0),MATCH(B$1,Districts,0))*'Blend Sheet'!$AG11)+(INDEX(ItemCosts,MATCH('Blend Sheet'!$AH$4,ItemNum,0),MATCH(B$1,Districts,0))*'Blend Sheet'!$AH11)+(INDEX(ItemCosts,MATCH('Blend Sheet'!$AI$4,ItemNum,0),MATCH(B$1,Districts,0))*'Blend Sheet'!$AI11)+(INDEX(ItemCosts,MATCH('Blend Sheet'!$AJ$4,ItemNum,0),MATCH(B$1,Districts,0))*'Blend Sheet'!$AJ11)+(INDEX(ItemCosts,MATCH('Blend Sheet'!$AK$4,ItemNum,0),MATCH(B$1,Districts,0))*'Blend Sheet'!$AK11)+(INDEX(ItemCosts,MATCH('Blend Sheet'!$AL$4,ItemNum,0),MATCH(B$1,Districts,0))*'Blend Sheet'!$AL11)+(INDEX(ItemCosts,MATCH('Blend Sheet'!$AM$4,ItemNum,0),MATCH(B$1,Districts,0))*'Blend Sheet'!$AM11)+(INDEX(ItemCosts,MATCH('Blend Sheet'!$AN$4,ItemNum,0),MATCH(B$1,Districts,0))*'Blend Sheet'!$AN11)+(INDEX(ItemCosts,MATCH('Blend Sheet'!$AO$4,ItemNum,0),MATCH(B$1,Districts,0))*'Blend Sheet'!$AO11)+(INDEX(ItemCosts,MATCH('Blend Sheet'!$AP$4,ItemNum,0),MATCH(B$1,Districts,0))*'Blend Sheet'!$AP11)+(INDEX(ItemCosts,MATCH('Blend Sheet'!$AQ$4,ItemNum,0),MATCH(B$1,Districts,0))*'Blend Sheet'!$AQ11)+(INDEX(ItemCosts,MATCH('Blend Sheet'!$AR$4,ItemNum,0),MATCH(B$1,Districts,0))*'Blend Sheet'!$AR11)+(INDEX(ItemCosts,MATCH('Blend Sheet'!$AS$4,ItemNum,0),MATCH(B$1,Districts,0))*'Blend Sheet'!$AS11)</f>
        <v>#N/A</v>
      </c>
      <c r="C8" s="5" t="e">
        <f>(INDEX(ItemCosts,MATCH('Blend Sheet'!$C$4,ItemNum,0),MATCH(C$1,Districts,0))*'Blend Sheet'!$C11)+(INDEX(ItemCosts,MATCH('Blend Sheet'!$D$4,ItemNum,0),MATCH(C$1,Districts,0))*'Blend Sheet'!$D11)+(INDEX(ItemCosts,MATCH('Blend Sheet'!$E$4,ItemNum,0),MATCH(C$1,Districts,0))*'Blend Sheet'!$E11)+(INDEX(ItemCosts,MATCH('Blend Sheet'!$F$4,ItemNum,0),MATCH(C$1,Districts,0))*'Blend Sheet'!$F11)+(INDEX(ItemCosts,MATCH('Blend Sheet'!$G$4,ItemNum,0),MATCH(C$1,Districts,0))*'Blend Sheet'!$G11)+(INDEX(ItemCosts,MATCH('Blend Sheet'!$H$4,ItemNum,0),MATCH(C$1,Districts,0))*'Blend Sheet'!$H11)+(INDEX(ItemCosts,MATCH('Blend Sheet'!$I$4,ItemNum,0),MATCH(C$1,Districts,0))*'Blend Sheet'!$I11)+(INDEX(ItemCosts,MATCH('Blend Sheet'!$J$4,ItemNum,0),MATCH(C$1,Districts,0))*'Blend Sheet'!$J11)+(INDEX(ItemCosts,MATCH('Blend Sheet'!$K$4,ItemNum,0),MATCH(C$1,Districts,0))*'Blend Sheet'!$K11)+(INDEX(ItemCosts,MATCH('Blend Sheet'!$L$4,ItemNum,0),MATCH(C$1,Districts,0))*'Blend Sheet'!$L11)+(INDEX(ItemCosts,MATCH('Blend Sheet'!$M$4,ItemNum,0),MATCH(C$1,Districts,0))*'Blend Sheet'!$M11)+(INDEX(ItemCosts,MATCH('Blend Sheet'!$N$4,ItemNum,0),MATCH(C$1,Districts,0))*'Blend Sheet'!$N11)+(INDEX(ItemCosts,MATCH('Blend Sheet'!$O$4,ItemNum,0),MATCH(C$1,Districts,0))*'Blend Sheet'!$O11)+(INDEX(ItemCosts,MATCH('Blend Sheet'!$P$4,ItemNum,0),MATCH(C$1,Districts,0))*'Blend Sheet'!$P11)+(INDEX(ItemCosts,MATCH('Blend Sheet'!$Q$4,ItemNum,0),MATCH(C$1,Districts,0))*'Blend Sheet'!$Q11)+(INDEX(ItemCosts,MATCH('Blend Sheet'!$R$4,ItemNum,0),MATCH(C$1,Districts,0))*'Blend Sheet'!$R11)+(INDEX(ItemCosts,MATCH('Blend Sheet'!$S$4,ItemNum,0),MATCH(C$1,Districts,0))*'Blend Sheet'!$S11)+(INDEX(ItemCosts,MATCH('Blend Sheet'!$T$4,ItemNum,0),MATCH(C$1,Districts,0))*'Blend Sheet'!$T11)+(INDEX(ItemCosts,MATCH('Blend Sheet'!$U$4,ItemNum,0),MATCH(C$1,Districts,0))*'Blend Sheet'!$U11)+(INDEX(ItemCosts,MATCH('Blend Sheet'!$V$4,ItemNum,0),MATCH(C$1,Districts,0))*'Blend Sheet'!$V11)+(INDEX(ItemCosts,MATCH('Blend Sheet'!$W$4,ItemNum,0),MATCH(C$1,Districts,0))*'Blend Sheet'!$W11)+(INDEX(ItemCosts,MATCH('Blend Sheet'!$X$4,ItemNum,0),MATCH(C$1,Districts,0))*'Blend Sheet'!$X11)+(INDEX(ItemCosts,MATCH('Blend Sheet'!$Y$4,ItemNum,0),MATCH(C$1,Districts,0))*'Blend Sheet'!$Y11)+(INDEX(ItemCosts,MATCH('Blend Sheet'!$Z$4,ItemNum,0),MATCH(C$1,Districts,0))*'Blend Sheet'!$Z11)+(INDEX(ItemCosts,MATCH('Blend Sheet'!$AA$4,ItemNum,0),MATCH(C$1,Districts,0))*'Blend Sheet'!$AA11)+(INDEX(ItemCosts,MATCH('Blend Sheet'!$AB$4,ItemNum,0),MATCH(C$1,Districts,0))*'Blend Sheet'!$AB11)+(INDEX(ItemCosts,MATCH('Blend Sheet'!$AC$4,ItemNum,0),MATCH(C$1,Districts,0))*'Blend Sheet'!$AC11)+(INDEX(ItemCosts,MATCH('Blend Sheet'!$AD$4,ItemNum,0),MATCH(C$1,Districts,0))*'Blend Sheet'!$AD11)+(INDEX(ItemCosts,MATCH('Blend Sheet'!$AE$4,ItemNum,0),MATCH(C$1,Districts,0))*'Blend Sheet'!$AE11)+(INDEX(ItemCosts,MATCH('Blend Sheet'!$AF$4,ItemNum,0),MATCH(C$1,Districts,0))*'Blend Sheet'!$AF11)+(INDEX(ItemCosts,MATCH('Blend Sheet'!$AG$4,ItemNum,0),MATCH(C$1,Districts,0))*'Blend Sheet'!$AG11)+(INDEX(ItemCosts,MATCH('Blend Sheet'!$AH$4,ItemNum,0),MATCH(C$1,Districts,0))*'Blend Sheet'!$AH11)+(INDEX(ItemCosts,MATCH('Blend Sheet'!$AI$4,ItemNum,0),MATCH(C$1,Districts,0))*'Blend Sheet'!$AI11)+(INDEX(ItemCosts,MATCH('Blend Sheet'!$AJ$4,ItemNum,0),MATCH(C$1,Districts,0))*'Blend Sheet'!$AJ11)+(INDEX(ItemCosts,MATCH('Blend Sheet'!$AK$4,ItemNum,0),MATCH(C$1,Districts,0))*'Blend Sheet'!$AK11)+(INDEX(ItemCosts,MATCH('Blend Sheet'!$AL$4,ItemNum,0),MATCH(C$1,Districts,0))*'Blend Sheet'!$AL11)+(INDEX(ItemCosts,MATCH('Blend Sheet'!$AM$4,ItemNum,0),MATCH(C$1,Districts,0))*'Blend Sheet'!$AM11)+(INDEX(ItemCosts,MATCH('Blend Sheet'!$AN$4,ItemNum,0),MATCH(C$1,Districts,0))*'Blend Sheet'!$AN11)+(INDEX(ItemCosts,MATCH('Blend Sheet'!$AO$4,ItemNum,0),MATCH(C$1,Districts,0))*'Blend Sheet'!$AO11)+(INDEX(ItemCosts,MATCH('Blend Sheet'!$AP$4,ItemNum,0),MATCH(C$1,Districts,0))*'Blend Sheet'!$AP11)+(INDEX(ItemCosts,MATCH('Blend Sheet'!$AQ$4,ItemNum,0),MATCH(C$1,Districts,0))*'Blend Sheet'!$AQ11)+(INDEX(ItemCosts,MATCH('Blend Sheet'!$AR$4,ItemNum,0),MATCH(C$1,Districts,0))*'Blend Sheet'!$AR11)+(INDEX(ItemCosts,MATCH('Blend Sheet'!$AS$4,ItemNum,0),MATCH(C$1,Districts,0))*'Blend Sheet'!$AS11)</f>
        <v>#N/A</v>
      </c>
      <c r="D8" s="5" t="e">
        <f>(INDEX(ItemCosts,MATCH('Blend Sheet'!$C$4,ItemNum,0),MATCH(D$1,Districts,0))*'Blend Sheet'!$C11)+(INDEX(ItemCosts,MATCH('Blend Sheet'!$D$4,ItemNum,0),MATCH(D$1,Districts,0))*'Blend Sheet'!$D11)+(INDEX(ItemCosts,MATCH('Blend Sheet'!$E$4,ItemNum,0),MATCH(D$1,Districts,0))*'Blend Sheet'!$E11)+(INDEX(ItemCosts,MATCH('Blend Sheet'!$F$4,ItemNum,0),MATCH(D$1,Districts,0))*'Blend Sheet'!$F11)+(INDEX(ItemCosts,MATCH('Blend Sheet'!$G$4,ItemNum,0),MATCH(D$1,Districts,0))*'Blend Sheet'!$G11)+(INDEX(ItemCosts,MATCH('Blend Sheet'!$H$4,ItemNum,0),MATCH(D$1,Districts,0))*'Blend Sheet'!$H11)+(INDEX(ItemCosts,MATCH('Blend Sheet'!$I$4,ItemNum,0),MATCH(D$1,Districts,0))*'Blend Sheet'!$I11)+(INDEX(ItemCosts,MATCH('Blend Sheet'!$J$4,ItemNum,0),MATCH(D$1,Districts,0))*'Blend Sheet'!$J11)+(INDEX(ItemCosts,MATCH('Blend Sheet'!$K$4,ItemNum,0),MATCH(D$1,Districts,0))*'Blend Sheet'!$K11)+(INDEX(ItemCosts,MATCH('Blend Sheet'!$L$4,ItemNum,0),MATCH(D$1,Districts,0))*'Blend Sheet'!$L11)+(INDEX(ItemCosts,MATCH('Blend Sheet'!$M$4,ItemNum,0),MATCH(D$1,Districts,0))*'Blend Sheet'!$M11)+(INDEX(ItemCosts,MATCH('Blend Sheet'!$N$4,ItemNum,0),MATCH(D$1,Districts,0))*'Blend Sheet'!$N11)+(INDEX(ItemCosts,MATCH('Blend Sheet'!$O$4,ItemNum,0),MATCH(D$1,Districts,0))*'Blend Sheet'!$O11)+(INDEX(ItemCosts,MATCH('Blend Sheet'!$P$4,ItemNum,0),MATCH(D$1,Districts,0))*'Blend Sheet'!$P11)+(INDEX(ItemCosts,MATCH('Blend Sheet'!$Q$4,ItemNum,0),MATCH(D$1,Districts,0))*'Blend Sheet'!$Q11)+(INDEX(ItemCosts,MATCH('Blend Sheet'!$R$4,ItemNum,0),MATCH(D$1,Districts,0))*'Blend Sheet'!$R11)+(INDEX(ItemCosts,MATCH('Blend Sheet'!$S$4,ItemNum,0),MATCH(D$1,Districts,0))*'Blend Sheet'!$S11)+(INDEX(ItemCosts,MATCH('Blend Sheet'!$T$4,ItemNum,0),MATCH(D$1,Districts,0))*'Blend Sheet'!$T11)+(INDEX(ItemCosts,MATCH('Blend Sheet'!$U$4,ItemNum,0),MATCH(D$1,Districts,0))*'Blend Sheet'!$U11)+(INDEX(ItemCosts,MATCH('Blend Sheet'!$V$4,ItemNum,0),MATCH(D$1,Districts,0))*'Blend Sheet'!$V11)+(INDEX(ItemCosts,MATCH('Blend Sheet'!$W$4,ItemNum,0),MATCH(D$1,Districts,0))*'Blend Sheet'!$W11)+(INDEX(ItemCosts,MATCH('Blend Sheet'!$X$4,ItemNum,0),MATCH(D$1,Districts,0))*'Blend Sheet'!$X11)+(INDEX(ItemCosts,MATCH('Blend Sheet'!$Y$4,ItemNum,0),MATCH(D$1,Districts,0))*'Blend Sheet'!$Y11)+(INDEX(ItemCosts,MATCH('Blend Sheet'!$Z$4,ItemNum,0),MATCH(D$1,Districts,0))*'Blend Sheet'!$Z11)+(INDEX(ItemCosts,MATCH('Blend Sheet'!$AA$4,ItemNum,0),MATCH(D$1,Districts,0))*'Blend Sheet'!$AA11)+(INDEX(ItemCosts,MATCH('Blend Sheet'!$AB$4,ItemNum,0),MATCH(D$1,Districts,0))*'Blend Sheet'!$AB11)+(INDEX(ItemCosts,MATCH('Blend Sheet'!$AC$4,ItemNum,0),MATCH(D$1,Districts,0))*'Blend Sheet'!$AC11)+(INDEX(ItemCosts,MATCH('Blend Sheet'!$AD$4,ItemNum,0),MATCH(D$1,Districts,0))*'Blend Sheet'!$AD11)+(INDEX(ItemCosts,MATCH('Blend Sheet'!$AE$4,ItemNum,0),MATCH(D$1,Districts,0))*'Blend Sheet'!$AE11)+(INDEX(ItemCosts,MATCH('Blend Sheet'!$AF$4,ItemNum,0),MATCH(D$1,Districts,0))*'Blend Sheet'!$AF11)+(INDEX(ItemCosts,MATCH('Blend Sheet'!$AG$4,ItemNum,0),MATCH(D$1,Districts,0))*'Blend Sheet'!$AG11)+(INDEX(ItemCosts,MATCH('Blend Sheet'!$AH$4,ItemNum,0),MATCH(D$1,Districts,0))*'Blend Sheet'!$AH11)+(INDEX(ItemCosts,MATCH('Blend Sheet'!$AI$4,ItemNum,0),MATCH(D$1,Districts,0))*'Blend Sheet'!$AI11)+(INDEX(ItemCosts,MATCH('Blend Sheet'!$AJ$4,ItemNum,0),MATCH(D$1,Districts,0))*'Blend Sheet'!$AJ11)+(INDEX(ItemCosts,MATCH('Blend Sheet'!$AK$4,ItemNum,0),MATCH(D$1,Districts,0))*'Blend Sheet'!$AK11)+(INDEX(ItemCosts,MATCH('Blend Sheet'!$AL$4,ItemNum,0),MATCH(D$1,Districts,0))*'Blend Sheet'!$AL11)+(INDEX(ItemCosts,MATCH('Blend Sheet'!$AM$4,ItemNum,0),MATCH(D$1,Districts,0))*'Blend Sheet'!$AM11)+(INDEX(ItemCosts,MATCH('Blend Sheet'!$AN$4,ItemNum,0),MATCH(D$1,Districts,0))*'Blend Sheet'!$AN11)+(INDEX(ItemCosts,MATCH('Blend Sheet'!$AO$4,ItemNum,0),MATCH(D$1,Districts,0))*'Blend Sheet'!$AO11)+(INDEX(ItemCosts,MATCH('Blend Sheet'!$AP$4,ItemNum,0),MATCH(D$1,Districts,0))*'Blend Sheet'!$AP11)+(INDEX(ItemCosts,MATCH('Blend Sheet'!$AQ$4,ItemNum,0),MATCH(D$1,Districts,0))*'Blend Sheet'!$AQ11)+(INDEX(ItemCosts,MATCH('Blend Sheet'!$AR$4,ItemNum,0),MATCH(D$1,Districts,0))*'Blend Sheet'!$AR11)+(INDEX(ItemCosts,MATCH('Blend Sheet'!$AS$4,ItemNum,0),MATCH(D$1,Districts,0))*'Blend Sheet'!$AS11)</f>
        <v>#N/A</v>
      </c>
      <c r="E8" s="5" t="e">
        <f>(INDEX(ItemCosts,MATCH('Blend Sheet'!$C$4,ItemNum,0),MATCH(E$1,Districts,0))*'Blend Sheet'!$C11)+(INDEX(ItemCosts,MATCH('Blend Sheet'!$D$4,ItemNum,0),MATCH(E$1,Districts,0))*'Blend Sheet'!$D11)+(INDEX(ItemCosts,MATCH('Blend Sheet'!$E$4,ItemNum,0),MATCH(E$1,Districts,0))*'Blend Sheet'!$E11)+(INDEX(ItemCosts,MATCH('Blend Sheet'!$F$4,ItemNum,0),MATCH(E$1,Districts,0))*'Blend Sheet'!$F11)+(INDEX(ItemCosts,MATCH('Blend Sheet'!$G$4,ItemNum,0),MATCH(E$1,Districts,0))*'Blend Sheet'!$G11)+(INDEX(ItemCosts,MATCH('Blend Sheet'!$H$4,ItemNum,0),MATCH(E$1,Districts,0))*'Blend Sheet'!$H11)+(INDEX(ItemCosts,MATCH('Blend Sheet'!$I$4,ItemNum,0),MATCH(E$1,Districts,0))*'Blend Sheet'!$I11)+(INDEX(ItemCosts,MATCH('Blend Sheet'!$J$4,ItemNum,0),MATCH(E$1,Districts,0))*'Blend Sheet'!$J11)+(INDEX(ItemCosts,MATCH('Blend Sheet'!$K$4,ItemNum,0),MATCH(E$1,Districts,0))*'Blend Sheet'!$K11)+(INDEX(ItemCosts,MATCH('Blend Sheet'!$L$4,ItemNum,0),MATCH(E$1,Districts,0))*'Blend Sheet'!$L11)+(INDEX(ItemCosts,MATCH('Blend Sheet'!$M$4,ItemNum,0),MATCH(E$1,Districts,0))*'Blend Sheet'!$M11)+(INDEX(ItemCosts,MATCH('Blend Sheet'!$N$4,ItemNum,0),MATCH(E$1,Districts,0))*'Blend Sheet'!$N11)+(INDEX(ItemCosts,MATCH('Blend Sheet'!$O$4,ItemNum,0),MATCH(E$1,Districts,0))*'Blend Sheet'!$O11)+(INDEX(ItemCosts,MATCH('Blend Sheet'!$P$4,ItemNum,0),MATCH(E$1,Districts,0))*'Blend Sheet'!$P11)+(INDEX(ItemCosts,MATCH('Blend Sheet'!$Q$4,ItemNum,0),MATCH(E$1,Districts,0))*'Blend Sheet'!$Q11)+(INDEX(ItemCosts,MATCH('Blend Sheet'!$R$4,ItemNum,0),MATCH(E$1,Districts,0))*'Blend Sheet'!$R11)+(INDEX(ItemCosts,MATCH('Blend Sheet'!$S$4,ItemNum,0),MATCH(E$1,Districts,0))*'Blend Sheet'!$S11)+(INDEX(ItemCosts,MATCH('Blend Sheet'!$T$4,ItemNum,0),MATCH(E$1,Districts,0))*'Blend Sheet'!$T11)+(INDEX(ItemCosts,MATCH('Blend Sheet'!$U$4,ItemNum,0),MATCH(E$1,Districts,0))*'Blend Sheet'!$U11)+(INDEX(ItemCosts,MATCH('Blend Sheet'!$V$4,ItemNum,0),MATCH(E$1,Districts,0))*'Blend Sheet'!$V11)+(INDEX(ItemCosts,MATCH('Blend Sheet'!$W$4,ItemNum,0),MATCH(E$1,Districts,0))*'Blend Sheet'!$W11)+(INDEX(ItemCosts,MATCH('Blend Sheet'!$X$4,ItemNum,0),MATCH(E$1,Districts,0))*'Blend Sheet'!$X11)+(INDEX(ItemCosts,MATCH('Blend Sheet'!$Y$4,ItemNum,0),MATCH(E$1,Districts,0))*'Blend Sheet'!$Y11)+(INDEX(ItemCosts,MATCH('Blend Sheet'!$Z$4,ItemNum,0),MATCH(E$1,Districts,0))*'Blend Sheet'!$Z11)+(INDEX(ItemCosts,MATCH('Blend Sheet'!$AA$4,ItemNum,0),MATCH(E$1,Districts,0))*'Blend Sheet'!$AA11)+(INDEX(ItemCosts,MATCH('Blend Sheet'!$AB$4,ItemNum,0),MATCH(E$1,Districts,0))*'Blend Sheet'!$AB11)+(INDEX(ItemCosts,MATCH('Blend Sheet'!$AC$4,ItemNum,0),MATCH(E$1,Districts,0))*'Blend Sheet'!$AC11)+(INDEX(ItemCosts,MATCH('Blend Sheet'!$AD$4,ItemNum,0),MATCH(E$1,Districts,0))*'Blend Sheet'!$AD11)+(INDEX(ItemCosts,MATCH('Blend Sheet'!$AE$4,ItemNum,0),MATCH(E$1,Districts,0))*'Blend Sheet'!$AE11)+(INDEX(ItemCosts,MATCH('Blend Sheet'!$AF$4,ItemNum,0),MATCH(E$1,Districts,0))*'Blend Sheet'!$AF11)+(INDEX(ItemCosts,MATCH('Blend Sheet'!$AG$4,ItemNum,0),MATCH(E$1,Districts,0))*'Blend Sheet'!$AG11)+(INDEX(ItemCosts,MATCH('Blend Sheet'!$AH$4,ItemNum,0),MATCH(E$1,Districts,0))*'Blend Sheet'!$AH11)+(INDEX(ItemCosts,MATCH('Blend Sheet'!$AI$4,ItemNum,0),MATCH(E$1,Districts,0))*'Blend Sheet'!$AI11)+(INDEX(ItemCosts,MATCH('Blend Sheet'!$AJ$4,ItemNum,0),MATCH(E$1,Districts,0))*'Blend Sheet'!$AJ11)+(INDEX(ItemCosts,MATCH('Blend Sheet'!$AK$4,ItemNum,0),MATCH(E$1,Districts,0))*'Blend Sheet'!$AK11)+(INDEX(ItemCosts,MATCH('Blend Sheet'!$AL$4,ItemNum,0),MATCH(E$1,Districts,0))*'Blend Sheet'!$AL11)+(INDEX(ItemCosts,MATCH('Blend Sheet'!$AM$4,ItemNum,0),MATCH(E$1,Districts,0))*'Blend Sheet'!$AM11)+(INDEX(ItemCosts,MATCH('Blend Sheet'!$AN$4,ItemNum,0),MATCH(E$1,Districts,0))*'Blend Sheet'!$AN11)+(INDEX(ItemCosts,MATCH('Blend Sheet'!$AO$4,ItemNum,0),MATCH(E$1,Districts,0))*'Blend Sheet'!$AO11)+(INDEX(ItemCosts,MATCH('Blend Sheet'!$AP$4,ItemNum,0),MATCH(E$1,Districts,0))*'Blend Sheet'!$AP11)+(INDEX(ItemCosts,MATCH('Blend Sheet'!$AQ$4,ItemNum,0),MATCH(E$1,Districts,0))*'Blend Sheet'!$AQ11)+(INDEX(ItemCosts,MATCH('Blend Sheet'!$AR$4,ItemNum,0),MATCH(E$1,Districts,0))*'Blend Sheet'!$AR11)+(INDEX(ItemCosts,MATCH('Blend Sheet'!$AS$4,ItemNum,0),MATCH(E$1,Districts,0))*'Blend Sheet'!$AS11)</f>
        <v>#N/A</v>
      </c>
      <c r="F8" s="5" t="e">
        <f>(INDEX(ItemCosts,MATCH('Blend Sheet'!$C$4,ItemNum,0),MATCH(F$1,Districts,0))*'Blend Sheet'!$C11)+(INDEX(ItemCosts,MATCH('Blend Sheet'!$D$4,ItemNum,0),MATCH(F$1,Districts,0))*'Blend Sheet'!$D11)+(INDEX(ItemCosts,MATCH('Blend Sheet'!$E$4,ItemNum,0),MATCH(F$1,Districts,0))*'Blend Sheet'!$E11)+(INDEX(ItemCosts,MATCH('Blend Sheet'!$F$4,ItemNum,0),MATCH(F$1,Districts,0))*'Blend Sheet'!$F11)+(INDEX(ItemCosts,MATCH('Blend Sheet'!$G$4,ItemNum,0),MATCH(F$1,Districts,0))*'Blend Sheet'!$G11)+(INDEX(ItemCosts,MATCH('Blend Sheet'!$H$4,ItemNum,0),MATCH(F$1,Districts,0))*'Blend Sheet'!$H11)+(INDEX(ItemCosts,MATCH('Blend Sheet'!$I$4,ItemNum,0),MATCH(F$1,Districts,0))*'Blend Sheet'!$I11)+(INDEX(ItemCosts,MATCH('Blend Sheet'!$J$4,ItemNum,0),MATCH(F$1,Districts,0))*'Blend Sheet'!$J11)+(INDEX(ItemCosts,MATCH('Blend Sheet'!$K$4,ItemNum,0),MATCH(F$1,Districts,0))*'Blend Sheet'!$K11)+(INDEX(ItemCosts,MATCH('Blend Sheet'!$L$4,ItemNum,0),MATCH(F$1,Districts,0))*'Blend Sheet'!$L11)+(INDEX(ItemCosts,MATCH('Blend Sheet'!$M$4,ItemNum,0),MATCH(F$1,Districts,0))*'Blend Sheet'!$M11)+(INDEX(ItemCosts,MATCH('Blend Sheet'!$N$4,ItemNum,0),MATCH(F$1,Districts,0))*'Blend Sheet'!$N11)+(INDEX(ItemCosts,MATCH('Blend Sheet'!$O$4,ItemNum,0),MATCH(F$1,Districts,0))*'Blend Sheet'!$O11)+(INDEX(ItemCosts,MATCH('Blend Sheet'!$P$4,ItemNum,0),MATCH(F$1,Districts,0))*'Blend Sheet'!$P11)+(INDEX(ItemCosts,MATCH('Blend Sheet'!$Q$4,ItemNum,0),MATCH(F$1,Districts,0))*'Blend Sheet'!$Q11)+(INDEX(ItemCosts,MATCH('Blend Sheet'!$R$4,ItemNum,0),MATCH(F$1,Districts,0))*'Blend Sheet'!$R11)+(INDEX(ItemCosts,MATCH('Blend Sheet'!$S$4,ItemNum,0),MATCH(F$1,Districts,0))*'Blend Sheet'!$S11)+(INDEX(ItemCosts,MATCH('Blend Sheet'!$T$4,ItemNum,0),MATCH(F$1,Districts,0))*'Blend Sheet'!$T11)+(INDEX(ItemCosts,MATCH('Blend Sheet'!$U$4,ItemNum,0),MATCH(F$1,Districts,0))*'Blend Sheet'!$U11)+(INDEX(ItemCosts,MATCH('Blend Sheet'!$V$4,ItemNum,0),MATCH(F$1,Districts,0))*'Blend Sheet'!$V11)+(INDEX(ItemCosts,MATCH('Blend Sheet'!$W$4,ItemNum,0),MATCH(F$1,Districts,0))*'Blend Sheet'!$W11)+(INDEX(ItemCosts,MATCH('Blend Sheet'!$X$4,ItemNum,0),MATCH(F$1,Districts,0))*'Blend Sheet'!$X11)+(INDEX(ItemCosts,MATCH('Blend Sheet'!$Y$4,ItemNum,0),MATCH(F$1,Districts,0))*'Blend Sheet'!$Y11)+(INDEX(ItemCosts,MATCH('Blend Sheet'!$Z$4,ItemNum,0),MATCH(F$1,Districts,0))*'Blend Sheet'!$Z11)+(INDEX(ItemCosts,MATCH('Blend Sheet'!$AA$4,ItemNum,0),MATCH(F$1,Districts,0))*'Blend Sheet'!$AA11)+(INDEX(ItemCosts,MATCH('Blend Sheet'!$AB$4,ItemNum,0),MATCH(F$1,Districts,0))*'Blend Sheet'!$AB11)+(INDEX(ItemCosts,MATCH('Blend Sheet'!$AC$4,ItemNum,0),MATCH(F$1,Districts,0))*'Blend Sheet'!$AC11)+(INDEX(ItemCosts,MATCH('Blend Sheet'!$AD$4,ItemNum,0),MATCH(F$1,Districts,0))*'Blend Sheet'!$AD11)+(INDEX(ItemCosts,MATCH('Blend Sheet'!$AE$4,ItemNum,0),MATCH(F$1,Districts,0))*'Blend Sheet'!$AE11)+(INDEX(ItemCosts,MATCH('Blend Sheet'!$AF$4,ItemNum,0),MATCH(F$1,Districts,0))*'Blend Sheet'!$AF11)+(INDEX(ItemCosts,MATCH('Blend Sheet'!$AG$4,ItemNum,0),MATCH(F$1,Districts,0))*'Blend Sheet'!$AG11)+(INDEX(ItemCosts,MATCH('Blend Sheet'!$AH$4,ItemNum,0),MATCH(F$1,Districts,0))*'Blend Sheet'!$AH11)+(INDEX(ItemCosts,MATCH('Blend Sheet'!$AI$4,ItemNum,0),MATCH(F$1,Districts,0))*'Blend Sheet'!$AI11)+(INDEX(ItemCosts,MATCH('Blend Sheet'!$AJ$4,ItemNum,0),MATCH(F$1,Districts,0))*'Blend Sheet'!$AJ11)+(INDEX(ItemCosts,MATCH('Blend Sheet'!$AK$4,ItemNum,0),MATCH(F$1,Districts,0))*'Blend Sheet'!$AK11)+(INDEX(ItemCosts,MATCH('Blend Sheet'!$AL$4,ItemNum,0),MATCH(F$1,Districts,0))*'Blend Sheet'!$AL11)+(INDEX(ItemCosts,MATCH('Blend Sheet'!$AM$4,ItemNum,0),MATCH(F$1,Districts,0))*'Blend Sheet'!$AM11)+(INDEX(ItemCosts,MATCH('Blend Sheet'!$AN$4,ItemNum,0),MATCH(F$1,Districts,0))*'Blend Sheet'!$AN11)+(INDEX(ItemCosts,MATCH('Blend Sheet'!$AO$4,ItemNum,0),MATCH(F$1,Districts,0))*'Blend Sheet'!$AO11)+(INDEX(ItemCosts,MATCH('Blend Sheet'!$AP$4,ItemNum,0),MATCH(F$1,Districts,0))*'Blend Sheet'!$AP11)+(INDEX(ItemCosts,MATCH('Blend Sheet'!$AQ$4,ItemNum,0),MATCH(F$1,Districts,0))*'Blend Sheet'!$AQ11)+(INDEX(ItemCosts,MATCH('Blend Sheet'!$AR$4,ItemNum,0),MATCH(F$1,Districts,0))*'Blend Sheet'!$AR11)+(INDEX(ItemCosts,MATCH('Blend Sheet'!$AS$4,ItemNum,0),MATCH(F$1,Districts,0))*'Blend Sheet'!$AS11)</f>
        <v>#N/A</v>
      </c>
      <c r="G8" s="5" t="e">
        <f>(INDEX(ItemCosts,MATCH('Blend Sheet'!$C$4,ItemNum,0),MATCH(G$1,Districts,0))*'Blend Sheet'!$C11)+(INDEX(ItemCosts,MATCH('Blend Sheet'!$D$4,ItemNum,0),MATCH(G$1,Districts,0))*'Blend Sheet'!$D11)+(INDEX(ItemCosts,MATCH('Blend Sheet'!$E$4,ItemNum,0),MATCH(G$1,Districts,0))*'Blend Sheet'!$E11)+(INDEX(ItemCosts,MATCH('Blend Sheet'!$F$4,ItemNum,0),MATCH(G$1,Districts,0))*'Blend Sheet'!$F11)+(INDEX(ItemCosts,MATCH('Blend Sheet'!$G$4,ItemNum,0),MATCH(G$1,Districts,0))*'Blend Sheet'!$G11)+(INDEX(ItemCosts,MATCH('Blend Sheet'!$H$4,ItemNum,0),MATCH(G$1,Districts,0))*'Blend Sheet'!$H11)+(INDEX(ItemCosts,MATCH('Blend Sheet'!$I$4,ItemNum,0),MATCH(G$1,Districts,0))*'Blend Sheet'!$I11)+(INDEX(ItemCosts,MATCH('Blend Sheet'!$J$4,ItemNum,0),MATCH(G$1,Districts,0))*'Blend Sheet'!$J11)+(INDEX(ItemCosts,MATCH('Blend Sheet'!$K$4,ItemNum,0),MATCH(G$1,Districts,0))*'Blend Sheet'!$K11)+(INDEX(ItemCosts,MATCH('Blend Sheet'!$L$4,ItemNum,0),MATCH(G$1,Districts,0))*'Blend Sheet'!$L11)+(INDEX(ItemCosts,MATCH('Blend Sheet'!$M$4,ItemNum,0),MATCH(G$1,Districts,0))*'Blend Sheet'!$M11)+(INDEX(ItemCosts,MATCH('Blend Sheet'!$N$4,ItemNum,0),MATCH(G$1,Districts,0))*'Blend Sheet'!$N11)+(INDEX(ItemCosts,MATCH('Blend Sheet'!$O$4,ItemNum,0),MATCH(G$1,Districts,0))*'Blend Sheet'!$O11)+(INDEX(ItemCosts,MATCH('Blend Sheet'!$P$4,ItemNum,0),MATCH(G$1,Districts,0))*'Blend Sheet'!$P11)+(INDEX(ItemCosts,MATCH('Blend Sheet'!$Q$4,ItemNum,0),MATCH(G$1,Districts,0))*'Blend Sheet'!$Q11)+(INDEX(ItemCosts,MATCH('Blend Sheet'!$R$4,ItemNum,0),MATCH(G$1,Districts,0))*'Blend Sheet'!$R11)+(INDEX(ItemCosts,MATCH('Blend Sheet'!$S$4,ItemNum,0),MATCH(G$1,Districts,0))*'Blend Sheet'!$S11)+(INDEX(ItemCosts,MATCH('Blend Sheet'!$T$4,ItemNum,0),MATCH(G$1,Districts,0))*'Blend Sheet'!$T11)+(INDEX(ItemCosts,MATCH('Blend Sheet'!$U$4,ItemNum,0),MATCH(G$1,Districts,0))*'Blend Sheet'!$U11)+(INDEX(ItemCosts,MATCH('Blend Sheet'!$V$4,ItemNum,0),MATCH(G$1,Districts,0))*'Blend Sheet'!$V11)+(INDEX(ItemCosts,MATCH('Blend Sheet'!$W$4,ItemNum,0),MATCH(G$1,Districts,0))*'Blend Sheet'!$W11)+(INDEX(ItemCosts,MATCH('Blend Sheet'!$X$4,ItemNum,0),MATCH(G$1,Districts,0))*'Blend Sheet'!$X11)+(INDEX(ItemCosts,MATCH('Blend Sheet'!$Y$4,ItemNum,0),MATCH(G$1,Districts,0))*'Blend Sheet'!$Y11)+(INDEX(ItemCosts,MATCH('Blend Sheet'!$Z$4,ItemNum,0),MATCH(G$1,Districts,0))*'Blend Sheet'!$Z11)+(INDEX(ItemCosts,MATCH('Blend Sheet'!$AA$4,ItemNum,0),MATCH(G$1,Districts,0))*'Blend Sheet'!$AA11)+(INDEX(ItemCosts,MATCH('Blend Sheet'!$AB$4,ItemNum,0),MATCH(G$1,Districts,0))*'Blend Sheet'!$AB11)+(INDEX(ItemCosts,MATCH('Blend Sheet'!$AC$4,ItemNum,0),MATCH(G$1,Districts,0))*'Blend Sheet'!$AC11)+(INDEX(ItemCosts,MATCH('Blend Sheet'!$AD$4,ItemNum,0),MATCH(G$1,Districts,0))*'Blend Sheet'!$AD11)+(INDEX(ItemCosts,MATCH('Blend Sheet'!$AE$4,ItemNum,0),MATCH(G$1,Districts,0))*'Blend Sheet'!$AE11)+(INDEX(ItemCosts,MATCH('Blend Sheet'!$AF$4,ItemNum,0),MATCH(G$1,Districts,0))*'Blend Sheet'!$AF11)+(INDEX(ItemCosts,MATCH('Blend Sheet'!$AG$4,ItemNum,0),MATCH(G$1,Districts,0))*'Blend Sheet'!$AG11)+(INDEX(ItemCosts,MATCH('Blend Sheet'!$AH$4,ItemNum,0),MATCH(G$1,Districts,0))*'Blend Sheet'!$AH11)+(INDEX(ItemCosts,MATCH('Blend Sheet'!$AI$4,ItemNum,0),MATCH(G$1,Districts,0))*'Blend Sheet'!$AI11)+(INDEX(ItemCosts,MATCH('Blend Sheet'!$AJ$4,ItemNum,0),MATCH(G$1,Districts,0))*'Blend Sheet'!$AJ11)+(INDEX(ItemCosts,MATCH('Blend Sheet'!$AK$4,ItemNum,0),MATCH(G$1,Districts,0))*'Blend Sheet'!$AK11)+(INDEX(ItemCosts,MATCH('Blend Sheet'!$AL$4,ItemNum,0),MATCH(G$1,Districts,0))*'Blend Sheet'!$AL11)+(INDEX(ItemCosts,MATCH('Blend Sheet'!$AM$4,ItemNum,0),MATCH(G$1,Districts,0))*'Blend Sheet'!$AM11)+(INDEX(ItemCosts,MATCH('Blend Sheet'!$AN$4,ItemNum,0),MATCH(G$1,Districts,0))*'Blend Sheet'!$AN11)+(INDEX(ItemCosts,MATCH('Blend Sheet'!$AO$4,ItemNum,0),MATCH(G$1,Districts,0))*'Blend Sheet'!$AO11)+(INDEX(ItemCosts,MATCH('Blend Sheet'!$AP$4,ItemNum,0),MATCH(G$1,Districts,0))*'Blend Sheet'!$AP11)+(INDEX(ItemCosts,MATCH('Blend Sheet'!$AQ$4,ItemNum,0),MATCH(G$1,Districts,0))*'Blend Sheet'!$AQ11)+(INDEX(ItemCosts,MATCH('Blend Sheet'!$AR$4,ItemNum,0),MATCH(G$1,Districts,0))*'Blend Sheet'!$AR11)+(INDEX(ItemCosts,MATCH('Blend Sheet'!$AS$4,ItemNum,0),MATCH(G$1,Districts,0))*'Blend Sheet'!$AS11)</f>
        <v>#N/A</v>
      </c>
      <c r="H8" s="5" t="e">
        <f>(INDEX(ItemCosts,MATCH('Blend Sheet'!$C$4,ItemNum,0),MATCH(H$1,Districts,0))*'Blend Sheet'!$C11)+(INDEX(ItemCosts,MATCH('Blend Sheet'!$D$4,ItemNum,0),MATCH(H$1,Districts,0))*'Blend Sheet'!$D11)+(INDEX(ItemCosts,MATCH('Blend Sheet'!$E$4,ItemNum,0),MATCH(H$1,Districts,0))*'Blend Sheet'!$E11)+(INDEX(ItemCosts,MATCH('Blend Sheet'!$F$4,ItemNum,0),MATCH(H$1,Districts,0))*'Blend Sheet'!$F11)+(INDEX(ItemCosts,MATCH('Blend Sheet'!$G$4,ItemNum,0),MATCH(H$1,Districts,0))*'Blend Sheet'!$G11)+(INDEX(ItemCosts,MATCH('Blend Sheet'!$H$4,ItemNum,0),MATCH(H$1,Districts,0))*'Blend Sheet'!$H11)+(INDEX(ItemCosts,MATCH('Blend Sheet'!$I$4,ItemNum,0),MATCH(H$1,Districts,0))*'Blend Sheet'!$I11)+(INDEX(ItemCosts,MATCH('Blend Sheet'!$J$4,ItemNum,0),MATCH(H$1,Districts,0))*'Blend Sheet'!$J11)+(INDEX(ItemCosts,MATCH('Blend Sheet'!$K$4,ItemNum,0),MATCH(H$1,Districts,0))*'Blend Sheet'!$K11)+(INDEX(ItemCosts,MATCH('Blend Sheet'!$L$4,ItemNum,0),MATCH(H$1,Districts,0))*'Blend Sheet'!$L11)+(INDEX(ItemCosts,MATCH('Blend Sheet'!$M$4,ItemNum,0),MATCH(H$1,Districts,0))*'Blend Sheet'!$M11)+(INDEX(ItemCosts,MATCH('Blend Sheet'!$N$4,ItemNum,0),MATCH(H$1,Districts,0))*'Blend Sheet'!$N11)+(INDEX(ItemCosts,MATCH('Blend Sheet'!$O$4,ItemNum,0),MATCH(H$1,Districts,0))*'Blend Sheet'!$O11)+(INDEX(ItemCosts,MATCH('Blend Sheet'!$P$4,ItemNum,0),MATCH(H$1,Districts,0))*'Blend Sheet'!$P11)+(INDEX(ItemCosts,MATCH('Blend Sheet'!$Q$4,ItemNum,0),MATCH(H$1,Districts,0))*'Blend Sheet'!$Q11)+(INDEX(ItemCosts,MATCH('Blend Sheet'!$R$4,ItemNum,0),MATCH(H$1,Districts,0))*'Blend Sheet'!$R11)+(INDEX(ItemCosts,MATCH('Blend Sheet'!$S$4,ItemNum,0),MATCH(H$1,Districts,0))*'Blend Sheet'!$S11)+(INDEX(ItemCosts,MATCH('Blend Sheet'!$T$4,ItemNum,0),MATCH(H$1,Districts,0))*'Blend Sheet'!$T11)+(INDEX(ItemCosts,MATCH('Blend Sheet'!$U$4,ItemNum,0),MATCH(H$1,Districts,0))*'Blend Sheet'!$U11)+(INDEX(ItemCosts,MATCH('Blend Sheet'!$V$4,ItemNum,0),MATCH(H$1,Districts,0))*'Blend Sheet'!$V11)+(INDEX(ItemCosts,MATCH('Blend Sheet'!$W$4,ItemNum,0),MATCH(H$1,Districts,0))*'Blend Sheet'!$W11)+(INDEX(ItemCosts,MATCH('Blend Sheet'!$X$4,ItemNum,0),MATCH(H$1,Districts,0))*'Blend Sheet'!$X11)+(INDEX(ItemCosts,MATCH('Blend Sheet'!$Y$4,ItemNum,0),MATCH(H$1,Districts,0))*'Blend Sheet'!$Y11)+(INDEX(ItemCosts,MATCH('Blend Sheet'!$Z$4,ItemNum,0),MATCH(H$1,Districts,0))*'Blend Sheet'!$Z11)+(INDEX(ItemCosts,MATCH('Blend Sheet'!$AA$4,ItemNum,0),MATCH(H$1,Districts,0))*'Blend Sheet'!$AA11)+(INDEX(ItemCosts,MATCH('Blend Sheet'!$AB$4,ItemNum,0),MATCH(H$1,Districts,0))*'Blend Sheet'!$AB11)+(INDEX(ItemCosts,MATCH('Blend Sheet'!$AC$4,ItemNum,0),MATCH(H$1,Districts,0))*'Blend Sheet'!$AC11)+(INDEX(ItemCosts,MATCH('Blend Sheet'!$AD$4,ItemNum,0),MATCH(H$1,Districts,0))*'Blend Sheet'!$AD11)+(INDEX(ItemCosts,MATCH('Blend Sheet'!$AE$4,ItemNum,0),MATCH(H$1,Districts,0))*'Blend Sheet'!$AE11)+(INDEX(ItemCosts,MATCH('Blend Sheet'!$AF$4,ItemNum,0),MATCH(H$1,Districts,0))*'Blend Sheet'!$AF11)+(INDEX(ItemCosts,MATCH('Blend Sheet'!$AG$4,ItemNum,0),MATCH(H$1,Districts,0))*'Blend Sheet'!$AG11)+(INDEX(ItemCosts,MATCH('Blend Sheet'!$AH$4,ItemNum,0),MATCH(H$1,Districts,0))*'Blend Sheet'!$AH11)+(INDEX(ItemCosts,MATCH('Blend Sheet'!$AI$4,ItemNum,0),MATCH(H$1,Districts,0))*'Blend Sheet'!$AI11)+(INDEX(ItemCosts,MATCH('Blend Sheet'!$AJ$4,ItemNum,0),MATCH(H$1,Districts,0))*'Blend Sheet'!$AJ11)+(INDEX(ItemCosts,MATCH('Blend Sheet'!$AK$4,ItemNum,0),MATCH(H$1,Districts,0))*'Blend Sheet'!$AK11)+(INDEX(ItemCosts,MATCH('Blend Sheet'!$AL$4,ItemNum,0),MATCH(H$1,Districts,0))*'Blend Sheet'!$AL11)+(INDEX(ItemCosts,MATCH('Blend Sheet'!$AM$4,ItemNum,0),MATCH(H$1,Districts,0))*'Blend Sheet'!$AM11)+(INDEX(ItemCosts,MATCH('Blend Sheet'!$AN$4,ItemNum,0),MATCH(H$1,Districts,0))*'Blend Sheet'!$AN11)+(INDEX(ItemCosts,MATCH('Blend Sheet'!$AO$4,ItemNum,0),MATCH(H$1,Districts,0))*'Blend Sheet'!$AO11)+(INDEX(ItemCosts,MATCH('Blend Sheet'!$AP$4,ItemNum,0),MATCH(H$1,Districts,0))*'Blend Sheet'!$AP11)+(INDEX(ItemCosts,MATCH('Blend Sheet'!$AQ$4,ItemNum,0),MATCH(H$1,Districts,0))*'Blend Sheet'!$AQ11)+(INDEX(ItemCosts,MATCH('Blend Sheet'!$AR$4,ItemNum,0),MATCH(H$1,Districts,0))*'Blend Sheet'!$AR11)+(INDEX(ItemCosts,MATCH('Blend Sheet'!$AS$4,ItemNum,0),MATCH(H$1,Districts,0))*'Blend Sheet'!$AS11)</f>
        <v>#N/A</v>
      </c>
      <c r="I8" s="5" t="e">
        <f>(INDEX(ItemCosts,MATCH('Blend Sheet'!$C$4,ItemNum,0),MATCH(I$1,Districts,0))*'Blend Sheet'!$C11)+(INDEX(ItemCosts,MATCH('Blend Sheet'!$D$4,ItemNum,0),MATCH(I$1,Districts,0))*'Blend Sheet'!$D11)+(INDEX(ItemCosts,MATCH('Blend Sheet'!$E$4,ItemNum,0),MATCH(I$1,Districts,0))*'Blend Sheet'!$E11)+(INDEX(ItemCosts,MATCH('Blend Sheet'!$F$4,ItemNum,0),MATCH(I$1,Districts,0))*'Blend Sheet'!$F11)+(INDEX(ItemCosts,MATCH('Blend Sheet'!$G$4,ItemNum,0),MATCH(I$1,Districts,0))*'Blend Sheet'!$G11)+(INDEX(ItemCosts,MATCH('Blend Sheet'!$H$4,ItemNum,0),MATCH(I$1,Districts,0))*'Blend Sheet'!$H11)+(INDEX(ItemCosts,MATCH('Blend Sheet'!$I$4,ItemNum,0),MATCH(I$1,Districts,0))*'Blend Sheet'!$I11)+(INDEX(ItemCosts,MATCH('Blend Sheet'!$J$4,ItemNum,0),MATCH(I$1,Districts,0))*'Blend Sheet'!$J11)+(INDEX(ItemCosts,MATCH('Blend Sheet'!$K$4,ItemNum,0),MATCH(I$1,Districts,0))*'Blend Sheet'!$K11)+(INDEX(ItemCosts,MATCH('Blend Sheet'!$L$4,ItemNum,0),MATCH(I$1,Districts,0))*'Blend Sheet'!$L11)+(INDEX(ItemCosts,MATCH('Blend Sheet'!$M$4,ItemNum,0),MATCH(I$1,Districts,0))*'Blend Sheet'!$M11)+(INDEX(ItemCosts,MATCH('Blend Sheet'!$N$4,ItemNum,0),MATCH(I$1,Districts,0))*'Blend Sheet'!$N11)+(INDEX(ItemCosts,MATCH('Blend Sheet'!$O$4,ItemNum,0),MATCH(I$1,Districts,0))*'Blend Sheet'!$O11)+(INDEX(ItemCosts,MATCH('Blend Sheet'!$P$4,ItemNum,0),MATCH(I$1,Districts,0))*'Blend Sheet'!$P11)+(INDEX(ItemCosts,MATCH('Blend Sheet'!$Q$4,ItemNum,0),MATCH(I$1,Districts,0))*'Blend Sheet'!$Q11)+(INDEX(ItemCosts,MATCH('Blend Sheet'!$R$4,ItemNum,0),MATCH(I$1,Districts,0))*'Blend Sheet'!$R11)+(INDEX(ItemCosts,MATCH('Blend Sheet'!$S$4,ItemNum,0),MATCH(I$1,Districts,0))*'Blend Sheet'!$S11)+(INDEX(ItemCosts,MATCH('Blend Sheet'!$T$4,ItemNum,0),MATCH(I$1,Districts,0))*'Blend Sheet'!$T11)+(INDEX(ItemCosts,MATCH('Blend Sheet'!$U$4,ItemNum,0),MATCH(I$1,Districts,0))*'Blend Sheet'!$U11)+(INDEX(ItemCosts,MATCH('Blend Sheet'!$V$4,ItemNum,0),MATCH(I$1,Districts,0))*'Blend Sheet'!$V11)+(INDEX(ItemCosts,MATCH('Blend Sheet'!$W$4,ItemNum,0),MATCH(I$1,Districts,0))*'Blend Sheet'!$W11)+(INDEX(ItemCosts,MATCH('Blend Sheet'!$X$4,ItemNum,0),MATCH(I$1,Districts,0))*'Blend Sheet'!$X11)+(INDEX(ItemCosts,MATCH('Blend Sheet'!$Y$4,ItemNum,0),MATCH(I$1,Districts,0))*'Blend Sheet'!$Y11)+(INDEX(ItemCosts,MATCH('Blend Sheet'!$Z$4,ItemNum,0),MATCH(I$1,Districts,0))*'Blend Sheet'!$Z11)+(INDEX(ItemCosts,MATCH('Blend Sheet'!$AA$4,ItemNum,0),MATCH(I$1,Districts,0))*'Blend Sheet'!$AA11)+(INDEX(ItemCosts,MATCH('Blend Sheet'!$AB$4,ItemNum,0),MATCH(I$1,Districts,0))*'Blend Sheet'!$AB11)+(INDEX(ItemCosts,MATCH('Blend Sheet'!$AC$4,ItemNum,0),MATCH(I$1,Districts,0))*'Blend Sheet'!$AC11)+(INDEX(ItemCosts,MATCH('Blend Sheet'!$AD$4,ItemNum,0),MATCH(I$1,Districts,0))*'Blend Sheet'!$AD11)+(INDEX(ItemCosts,MATCH('Blend Sheet'!$AE$4,ItemNum,0),MATCH(I$1,Districts,0))*'Blend Sheet'!$AE11)+(INDEX(ItemCosts,MATCH('Blend Sheet'!$AF$4,ItemNum,0),MATCH(I$1,Districts,0))*'Blend Sheet'!$AF11)+(INDEX(ItemCosts,MATCH('Blend Sheet'!$AG$4,ItemNum,0),MATCH(I$1,Districts,0))*'Blend Sheet'!$AG11)+(INDEX(ItemCosts,MATCH('Blend Sheet'!$AH$4,ItemNum,0),MATCH(I$1,Districts,0))*'Blend Sheet'!$AH11)+(INDEX(ItemCosts,MATCH('Blend Sheet'!$AI$4,ItemNum,0),MATCH(I$1,Districts,0))*'Blend Sheet'!$AI11)+(INDEX(ItemCosts,MATCH('Blend Sheet'!$AJ$4,ItemNum,0),MATCH(I$1,Districts,0))*'Blend Sheet'!$AJ11)+(INDEX(ItemCosts,MATCH('Blend Sheet'!$AK$4,ItemNum,0),MATCH(I$1,Districts,0))*'Blend Sheet'!$AK11)+(INDEX(ItemCosts,MATCH('Blend Sheet'!$AL$4,ItemNum,0),MATCH(I$1,Districts,0))*'Blend Sheet'!$AL11)+(INDEX(ItemCosts,MATCH('Blend Sheet'!$AM$4,ItemNum,0),MATCH(I$1,Districts,0))*'Blend Sheet'!$AM11)+(INDEX(ItemCosts,MATCH('Blend Sheet'!$AN$4,ItemNum,0),MATCH(I$1,Districts,0))*'Blend Sheet'!$AN11)+(INDEX(ItemCosts,MATCH('Blend Sheet'!$AO$4,ItemNum,0),MATCH(I$1,Districts,0))*'Blend Sheet'!$AO11)+(INDEX(ItemCosts,MATCH('Blend Sheet'!$AP$4,ItemNum,0),MATCH(I$1,Districts,0))*'Blend Sheet'!$AP11)+(INDEX(ItemCosts,MATCH('Blend Sheet'!$AQ$4,ItemNum,0),MATCH(I$1,Districts,0))*'Blend Sheet'!$AQ11)+(INDEX(ItemCosts,MATCH('Blend Sheet'!$AR$4,ItemNum,0),MATCH(I$1,Districts,0))*'Blend Sheet'!$AR11)+(INDEX(ItemCosts,MATCH('Blend Sheet'!$AS$4,ItemNum,0),MATCH(I$1,Districts,0))*'Blend Sheet'!$AS11)</f>
        <v>#N/A</v>
      </c>
      <c r="J8" s="5" t="e">
        <f>(INDEX(ItemCosts,MATCH('Blend Sheet'!$C$4,ItemNum,0),MATCH(J$1,Districts,0))*'Blend Sheet'!$C11)+(INDEX(ItemCosts,MATCH('Blend Sheet'!$D$4,ItemNum,0),MATCH(J$1,Districts,0))*'Blend Sheet'!$D11)+(INDEX(ItemCosts,MATCH('Blend Sheet'!$E$4,ItemNum,0),MATCH(J$1,Districts,0))*'Blend Sheet'!$E11)+(INDEX(ItemCosts,MATCH('Blend Sheet'!$F$4,ItemNum,0),MATCH(J$1,Districts,0))*'Blend Sheet'!$F11)+(INDEX(ItemCosts,MATCH('Blend Sheet'!$G$4,ItemNum,0),MATCH(J$1,Districts,0))*'Blend Sheet'!$G11)+(INDEX(ItemCosts,MATCH('Blend Sheet'!$H$4,ItemNum,0),MATCH(J$1,Districts,0))*'Blend Sheet'!$H11)+(INDEX(ItemCosts,MATCH('Blend Sheet'!$I$4,ItemNum,0),MATCH(J$1,Districts,0))*'Blend Sheet'!$I11)+(INDEX(ItemCosts,MATCH('Blend Sheet'!$J$4,ItemNum,0),MATCH(J$1,Districts,0))*'Blend Sheet'!$J11)+(INDEX(ItemCosts,MATCH('Blend Sheet'!$K$4,ItemNum,0),MATCH(J$1,Districts,0))*'Blend Sheet'!$K11)+(INDEX(ItemCosts,MATCH('Blend Sheet'!$L$4,ItemNum,0),MATCH(J$1,Districts,0))*'Blend Sheet'!$L11)+(INDEX(ItemCosts,MATCH('Blend Sheet'!$M$4,ItemNum,0),MATCH(J$1,Districts,0))*'Blend Sheet'!$M11)+(INDEX(ItemCosts,MATCH('Blend Sheet'!$N$4,ItemNum,0),MATCH(J$1,Districts,0))*'Blend Sheet'!$N11)+(INDEX(ItemCosts,MATCH('Blend Sheet'!$O$4,ItemNum,0),MATCH(J$1,Districts,0))*'Blend Sheet'!$O11)+(INDEX(ItemCosts,MATCH('Blend Sheet'!$P$4,ItemNum,0),MATCH(J$1,Districts,0))*'Blend Sheet'!$P11)+(INDEX(ItemCosts,MATCH('Blend Sheet'!$Q$4,ItemNum,0),MATCH(J$1,Districts,0))*'Blend Sheet'!$Q11)+(INDEX(ItemCosts,MATCH('Blend Sheet'!$R$4,ItemNum,0),MATCH(J$1,Districts,0))*'Blend Sheet'!$R11)+(INDEX(ItemCosts,MATCH('Blend Sheet'!$S$4,ItemNum,0),MATCH(J$1,Districts,0))*'Blend Sheet'!$S11)+(INDEX(ItemCosts,MATCH('Blend Sheet'!$T$4,ItemNum,0),MATCH(J$1,Districts,0))*'Blend Sheet'!$T11)+(INDEX(ItemCosts,MATCH('Blend Sheet'!$U$4,ItemNum,0),MATCH(J$1,Districts,0))*'Blend Sheet'!$U11)+(INDEX(ItemCosts,MATCH('Blend Sheet'!$V$4,ItemNum,0),MATCH(J$1,Districts,0))*'Blend Sheet'!$V11)+(INDEX(ItemCosts,MATCH('Blend Sheet'!$W$4,ItemNum,0),MATCH(J$1,Districts,0))*'Blend Sheet'!$W11)+(INDEX(ItemCosts,MATCH('Blend Sheet'!$X$4,ItemNum,0),MATCH(J$1,Districts,0))*'Blend Sheet'!$X11)+(INDEX(ItemCosts,MATCH('Blend Sheet'!$Y$4,ItemNum,0),MATCH(J$1,Districts,0))*'Blend Sheet'!$Y11)+(INDEX(ItemCosts,MATCH('Blend Sheet'!$Z$4,ItemNum,0),MATCH(J$1,Districts,0))*'Blend Sheet'!$Z11)+(INDEX(ItemCosts,MATCH('Blend Sheet'!$AA$4,ItemNum,0),MATCH(J$1,Districts,0))*'Blend Sheet'!$AA11)+(INDEX(ItemCosts,MATCH('Blend Sheet'!$AB$4,ItemNum,0),MATCH(J$1,Districts,0))*'Blend Sheet'!$AB11)+(INDEX(ItemCosts,MATCH('Blend Sheet'!$AC$4,ItemNum,0),MATCH(J$1,Districts,0))*'Blend Sheet'!$AC11)+(INDEX(ItemCosts,MATCH('Blend Sheet'!$AD$4,ItemNum,0),MATCH(J$1,Districts,0))*'Blend Sheet'!$AD11)+(INDEX(ItemCosts,MATCH('Blend Sheet'!$AE$4,ItemNum,0),MATCH(J$1,Districts,0))*'Blend Sheet'!$AE11)+(INDEX(ItemCosts,MATCH('Blend Sheet'!$AF$4,ItemNum,0),MATCH(J$1,Districts,0))*'Blend Sheet'!$AF11)+(INDEX(ItemCosts,MATCH('Blend Sheet'!$AG$4,ItemNum,0),MATCH(J$1,Districts,0))*'Blend Sheet'!$AG11)+(INDEX(ItemCosts,MATCH('Blend Sheet'!$AH$4,ItemNum,0),MATCH(J$1,Districts,0))*'Blend Sheet'!$AH11)+(INDEX(ItemCosts,MATCH('Blend Sheet'!$AI$4,ItemNum,0),MATCH(J$1,Districts,0))*'Blend Sheet'!$AI11)+(INDEX(ItemCosts,MATCH('Blend Sheet'!$AJ$4,ItemNum,0),MATCH(J$1,Districts,0))*'Blend Sheet'!$AJ11)+(INDEX(ItemCosts,MATCH('Blend Sheet'!$AK$4,ItemNum,0),MATCH(J$1,Districts,0))*'Blend Sheet'!$AK11)+(INDEX(ItemCosts,MATCH('Blend Sheet'!$AL$4,ItemNum,0),MATCH(J$1,Districts,0))*'Blend Sheet'!$AL11)+(INDEX(ItemCosts,MATCH('Blend Sheet'!$AM$4,ItemNum,0),MATCH(J$1,Districts,0))*'Blend Sheet'!$AM11)+(INDEX(ItemCosts,MATCH('Blend Sheet'!$AN$4,ItemNum,0),MATCH(J$1,Districts,0))*'Blend Sheet'!$AN11)+(INDEX(ItemCosts,MATCH('Blend Sheet'!$AO$4,ItemNum,0),MATCH(J$1,Districts,0))*'Blend Sheet'!$AO11)+(INDEX(ItemCosts,MATCH('Blend Sheet'!$AP$4,ItemNum,0),MATCH(J$1,Districts,0))*'Blend Sheet'!$AP11)+(INDEX(ItemCosts,MATCH('Blend Sheet'!$AQ$4,ItemNum,0),MATCH(J$1,Districts,0))*'Blend Sheet'!$AQ11)+(INDEX(ItemCosts,MATCH('Blend Sheet'!$AR$4,ItemNum,0),MATCH(J$1,Districts,0))*'Blend Sheet'!$AR11)+(INDEX(ItemCosts,MATCH('Blend Sheet'!$AS$4,ItemNum,0),MATCH(J$1,Districts,0))*'Blend Sheet'!$AS11)</f>
        <v>#N/A</v>
      </c>
      <c r="K8" s="5" t="e">
        <f>(INDEX(ItemCosts,MATCH('Blend Sheet'!$C$4,ItemNum,0),MATCH(K$1,Districts,0))*'Blend Sheet'!$C11)+(INDEX(ItemCosts,MATCH('Blend Sheet'!$D$4,ItemNum,0),MATCH(K$1,Districts,0))*'Blend Sheet'!$D11)+(INDEX(ItemCosts,MATCH('Blend Sheet'!$E$4,ItemNum,0),MATCH(K$1,Districts,0))*'Blend Sheet'!$E11)+(INDEX(ItemCosts,MATCH('Blend Sheet'!$F$4,ItemNum,0),MATCH(K$1,Districts,0))*'Blend Sheet'!$F11)+(INDEX(ItemCosts,MATCH('Blend Sheet'!$G$4,ItemNum,0),MATCH(K$1,Districts,0))*'Blend Sheet'!$G11)+(INDEX(ItemCosts,MATCH('Blend Sheet'!$H$4,ItemNum,0),MATCH(K$1,Districts,0))*'Blend Sheet'!$H11)+(INDEX(ItemCosts,MATCH('Blend Sheet'!$I$4,ItemNum,0),MATCH(K$1,Districts,0))*'Blend Sheet'!$I11)+(INDEX(ItemCosts,MATCH('Blend Sheet'!$J$4,ItemNum,0),MATCH(K$1,Districts,0))*'Blend Sheet'!$J11)+(INDEX(ItemCosts,MATCH('Blend Sheet'!$K$4,ItemNum,0),MATCH(K$1,Districts,0))*'Blend Sheet'!$K11)+(INDEX(ItemCosts,MATCH('Blend Sheet'!$L$4,ItemNum,0),MATCH(K$1,Districts,0))*'Blend Sheet'!$L11)+(INDEX(ItemCosts,MATCH('Blend Sheet'!$M$4,ItemNum,0),MATCH(K$1,Districts,0))*'Blend Sheet'!$M11)+(INDEX(ItemCosts,MATCH('Blend Sheet'!$N$4,ItemNum,0),MATCH(K$1,Districts,0))*'Blend Sheet'!$N11)+(INDEX(ItemCosts,MATCH('Blend Sheet'!$O$4,ItemNum,0),MATCH(K$1,Districts,0))*'Blend Sheet'!$O11)+(INDEX(ItemCosts,MATCH('Blend Sheet'!$P$4,ItemNum,0),MATCH(K$1,Districts,0))*'Blend Sheet'!$P11)+(INDEX(ItemCosts,MATCH('Blend Sheet'!$Q$4,ItemNum,0),MATCH(K$1,Districts,0))*'Blend Sheet'!$Q11)+(INDEX(ItemCosts,MATCH('Blend Sheet'!$R$4,ItemNum,0),MATCH(K$1,Districts,0))*'Blend Sheet'!$R11)+(INDEX(ItemCosts,MATCH('Blend Sheet'!$S$4,ItemNum,0),MATCH(K$1,Districts,0))*'Blend Sheet'!$S11)+(INDEX(ItemCosts,MATCH('Blend Sheet'!$T$4,ItemNum,0),MATCH(K$1,Districts,0))*'Blend Sheet'!$T11)+(INDEX(ItemCosts,MATCH('Blend Sheet'!$U$4,ItemNum,0),MATCH(K$1,Districts,0))*'Blend Sheet'!$U11)+(INDEX(ItemCosts,MATCH('Blend Sheet'!$V$4,ItemNum,0),MATCH(K$1,Districts,0))*'Blend Sheet'!$V11)+(INDEX(ItemCosts,MATCH('Blend Sheet'!$W$4,ItemNum,0),MATCH(K$1,Districts,0))*'Blend Sheet'!$W11)+(INDEX(ItemCosts,MATCH('Blend Sheet'!$X$4,ItemNum,0),MATCH(K$1,Districts,0))*'Blend Sheet'!$X11)+(INDEX(ItemCosts,MATCH('Blend Sheet'!$Y$4,ItemNum,0),MATCH(K$1,Districts,0))*'Blend Sheet'!$Y11)+(INDEX(ItemCosts,MATCH('Blend Sheet'!$Z$4,ItemNum,0),MATCH(K$1,Districts,0))*'Blend Sheet'!$Z11)+(INDEX(ItemCosts,MATCH('Blend Sheet'!$AA$4,ItemNum,0),MATCH(K$1,Districts,0))*'Blend Sheet'!$AA11)+(INDEX(ItemCosts,MATCH('Blend Sheet'!$AB$4,ItemNum,0),MATCH(K$1,Districts,0))*'Blend Sheet'!$AB11)+(INDEX(ItemCosts,MATCH('Blend Sheet'!$AC$4,ItemNum,0),MATCH(K$1,Districts,0))*'Blend Sheet'!$AC11)+(INDEX(ItemCosts,MATCH('Blend Sheet'!$AD$4,ItemNum,0),MATCH(K$1,Districts,0))*'Blend Sheet'!$AD11)+(INDEX(ItemCosts,MATCH('Blend Sheet'!$AE$4,ItemNum,0),MATCH(K$1,Districts,0))*'Blend Sheet'!$AE11)+(INDEX(ItemCosts,MATCH('Blend Sheet'!$AF$4,ItemNum,0),MATCH(K$1,Districts,0))*'Blend Sheet'!$AF11)+(INDEX(ItemCosts,MATCH('Blend Sheet'!$AG$4,ItemNum,0),MATCH(K$1,Districts,0))*'Blend Sheet'!$AG11)+(INDEX(ItemCosts,MATCH('Blend Sheet'!$AH$4,ItemNum,0),MATCH(K$1,Districts,0))*'Blend Sheet'!$AH11)+(INDEX(ItemCosts,MATCH('Blend Sheet'!$AI$4,ItemNum,0),MATCH(K$1,Districts,0))*'Blend Sheet'!$AI11)+(INDEX(ItemCosts,MATCH('Blend Sheet'!$AJ$4,ItemNum,0),MATCH(K$1,Districts,0))*'Blend Sheet'!$AJ11)+(INDEX(ItemCosts,MATCH('Blend Sheet'!$AK$4,ItemNum,0),MATCH(K$1,Districts,0))*'Blend Sheet'!$AK11)+(INDEX(ItemCosts,MATCH('Blend Sheet'!$AL$4,ItemNum,0),MATCH(K$1,Districts,0))*'Blend Sheet'!$AL11)+(INDEX(ItemCosts,MATCH('Blend Sheet'!$AM$4,ItemNum,0),MATCH(K$1,Districts,0))*'Blend Sheet'!$AM11)+(INDEX(ItemCosts,MATCH('Blend Sheet'!$AN$4,ItemNum,0),MATCH(K$1,Districts,0))*'Blend Sheet'!$AN11)+(INDEX(ItemCosts,MATCH('Blend Sheet'!$AO$4,ItemNum,0),MATCH(K$1,Districts,0))*'Blend Sheet'!$AO11)+(INDEX(ItemCosts,MATCH('Blend Sheet'!$AP$4,ItemNum,0),MATCH(K$1,Districts,0))*'Blend Sheet'!$AP11)+(INDEX(ItemCosts,MATCH('Blend Sheet'!$AQ$4,ItemNum,0),MATCH(K$1,Districts,0))*'Blend Sheet'!$AQ11)+(INDEX(ItemCosts,MATCH('Blend Sheet'!$AR$4,ItemNum,0),MATCH(K$1,Districts,0))*'Blend Sheet'!$AR11)+(INDEX(ItemCosts,MATCH('Blend Sheet'!$AS$4,ItemNum,0),MATCH(K$1,Districts,0))*'Blend Sheet'!$AS11)</f>
        <v>#N/A</v>
      </c>
      <c r="L8" s="5" t="e">
        <f>(INDEX(ItemCosts,MATCH('Blend Sheet'!$C$4,ItemNum,0),MATCH(L$1,Districts,0))*'Blend Sheet'!$C11)+(INDEX(ItemCosts,MATCH('Blend Sheet'!$D$4,ItemNum,0),MATCH(L$1,Districts,0))*'Blend Sheet'!$D11)+(INDEX(ItemCosts,MATCH('Blend Sheet'!$E$4,ItemNum,0),MATCH(L$1,Districts,0))*'Blend Sheet'!$E11)+(INDEX(ItemCosts,MATCH('Blend Sheet'!$F$4,ItemNum,0),MATCH(L$1,Districts,0))*'Blend Sheet'!$F11)+(INDEX(ItemCosts,MATCH('Blend Sheet'!$G$4,ItemNum,0),MATCH(L$1,Districts,0))*'Blend Sheet'!$G11)+(INDEX(ItemCosts,MATCH('Blend Sheet'!$H$4,ItemNum,0),MATCH(L$1,Districts,0))*'Blend Sheet'!$H11)+(INDEX(ItemCosts,MATCH('Blend Sheet'!$I$4,ItemNum,0),MATCH(L$1,Districts,0))*'Blend Sheet'!$I11)+(INDEX(ItemCosts,MATCH('Blend Sheet'!$J$4,ItemNum,0),MATCH(L$1,Districts,0))*'Blend Sheet'!$J11)+(INDEX(ItemCosts,MATCH('Blend Sheet'!$K$4,ItemNum,0),MATCH(L$1,Districts,0))*'Blend Sheet'!$K11)+(INDEX(ItemCosts,MATCH('Blend Sheet'!$L$4,ItemNum,0),MATCH(L$1,Districts,0))*'Blend Sheet'!$L11)+(INDEX(ItemCosts,MATCH('Blend Sheet'!$M$4,ItemNum,0),MATCH(L$1,Districts,0))*'Blend Sheet'!$M11)+(INDEX(ItemCosts,MATCH('Blend Sheet'!$N$4,ItemNum,0),MATCH(L$1,Districts,0))*'Blend Sheet'!$N11)+(INDEX(ItemCosts,MATCH('Blend Sheet'!$O$4,ItemNum,0),MATCH(L$1,Districts,0))*'Blend Sheet'!$O11)+(INDEX(ItemCosts,MATCH('Blend Sheet'!$P$4,ItemNum,0),MATCH(L$1,Districts,0))*'Blend Sheet'!$P11)+(INDEX(ItemCosts,MATCH('Blend Sheet'!$Q$4,ItemNum,0),MATCH(L$1,Districts,0))*'Blend Sheet'!$Q11)+(INDEX(ItemCosts,MATCH('Blend Sheet'!$R$4,ItemNum,0),MATCH(L$1,Districts,0))*'Blend Sheet'!$R11)+(INDEX(ItemCosts,MATCH('Blend Sheet'!$S$4,ItemNum,0),MATCH(L$1,Districts,0))*'Blend Sheet'!$S11)+(INDEX(ItemCosts,MATCH('Blend Sheet'!$T$4,ItemNum,0),MATCH(L$1,Districts,0))*'Blend Sheet'!$T11)+(INDEX(ItemCosts,MATCH('Blend Sheet'!$U$4,ItemNum,0),MATCH(L$1,Districts,0))*'Blend Sheet'!$U11)+(INDEX(ItemCosts,MATCH('Blend Sheet'!$V$4,ItemNum,0),MATCH(L$1,Districts,0))*'Blend Sheet'!$V11)+(INDEX(ItemCosts,MATCH('Blend Sheet'!$W$4,ItemNum,0),MATCH(L$1,Districts,0))*'Blend Sheet'!$W11)+(INDEX(ItemCosts,MATCH('Blend Sheet'!$X$4,ItemNum,0),MATCH(L$1,Districts,0))*'Blend Sheet'!$X11)+(INDEX(ItemCosts,MATCH('Blend Sheet'!$Y$4,ItemNum,0),MATCH(L$1,Districts,0))*'Blend Sheet'!$Y11)+(INDEX(ItemCosts,MATCH('Blend Sheet'!$Z$4,ItemNum,0),MATCH(L$1,Districts,0))*'Blend Sheet'!$Z11)+(INDEX(ItemCosts,MATCH('Blend Sheet'!$AA$4,ItemNum,0),MATCH(L$1,Districts,0))*'Blend Sheet'!$AA11)+(INDEX(ItemCosts,MATCH('Blend Sheet'!$AB$4,ItemNum,0),MATCH(L$1,Districts,0))*'Blend Sheet'!$AB11)+(INDEX(ItemCosts,MATCH('Blend Sheet'!$AC$4,ItemNum,0),MATCH(L$1,Districts,0))*'Blend Sheet'!$AC11)+(INDEX(ItemCosts,MATCH('Blend Sheet'!$AD$4,ItemNum,0),MATCH(L$1,Districts,0))*'Blend Sheet'!$AD11)+(INDEX(ItemCosts,MATCH('Blend Sheet'!$AE$4,ItemNum,0),MATCH(L$1,Districts,0))*'Blend Sheet'!$AE11)+(INDEX(ItemCosts,MATCH('Blend Sheet'!$AF$4,ItemNum,0),MATCH(L$1,Districts,0))*'Blend Sheet'!$AF11)+(INDEX(ItemCosts,MATCH('Blend Sheet'!$AG$4,ItemNum,0),MATCH(L$1,Districts,0))*'Blend Sheet'!$AG11)+(INDEX(ItemCosts,MATCH('Blend Sheet'!$AH$4,ItemNum,0),MATCH(L$1,Districts,0))*'Blend Sheet'!$AH11)+(INDEX(ItemCosts,MATCH('Blend Sheet'!$AI$4,ItemNum,0),MATCH(L$1,Districts,0))*'Blend Sheet'!$AI11)+(INDEX(ItemCosts,MATCH('Blend Sheet'!$AJ$4,ItemNum,0),MATCH(L$1,Districts,0))*'Blend Sheet'!$AJ11)+(INDEX(ItemCosts,MATCH('Blend Sheet'!$AK$4,ItemNum,0),MATCH(L$1,Districts,0))*'Blend Sheet'!$AK11)+(INDEX(ItemCosts,MATCH('Blend Sheet'!$AL$4,ItemNum,0),MATCH(L$1,Districts,0))*'Blend Sheet'!$AL11)+(INDEX(ItemCosts,MATCH('Blend Sheet'!$AM$4,ItemNum,0),MATCH(L$1,Districts,0))*'Blend Sheet'!$AM11)+(INDEX(ItemCosts,MATCH('Blend Sheet'!$AN$4,ItemNum,0),MATCH(L$1,Districts,0))*'Blend Sheet'!$AN11)+(INDEX(ItemCosts,MATCH('Blend Sheet'!$AO$4,ItemNum,0),MATCH(L$1,Districts,0))*'Blend Sheet'!$AO11)+(INDEX(ItemCosts,MATCH('Blend Sheet'!$AP$4,ItemNum,0),MATCH(L$1,Districts,0))*'Blend Sheet'!$AP11)+(INDEX(ItemCosts,MATCH('Blend Sheet'!$AQ$4,ItemNum,0),MATCH(L$1,Districts,0))*'Blend Sheet'!$AQ11)+(INDEX(ItemCosts,MATCH('Blend Sheet'!$AR$4,ItemNum,0),MATCH(L$1,Districts,0))*'Blend Sheet'!$AR11)+(INDEX(ItemCosts,MATCH('Blend Sheet'!$AS$4,ItemNum,0),MATCH(L$1,Districts,0))*'Blend Sheet'!$AS11)</f>
        <v>#N/A</v>
      </c>
      <c r="M8" s="191"/>
      <c r="N8" s="34" t="e">
        <f>D8/'Blend Sheet'!$BA11</f>
        <v>#N/A</v>
      </c>
      <c r="O8" s="34" t="e">
        <f>E8/'Blend Sheet'!$BA11</f>
        <v>#N/A</v>
      </c>
      <c r="P8" s="34" t="e">
        <f>G8/'Blend Sheet'!$BA11</f>
        <v>#N/A</v>
      </c>
      <c r="Q8" s="34" t="e">
        <f>H8/'Blend Sheet'!$BA11</f>
        <v>#N/A</v>
      </c>
      <c r="R8" s="34" t="e">
        <f>I8/'Blend Sheet'!$BA11</f>
        <v>#N/A</v>
      </c>
      <c r="S8" s="34" t="e">
        <f>J8/'Blend Sheet'!$BA11</f>
        <v>#N/A</v>
      </c>
      <c r="T8" s="34" t="e">
        <f>K8/'Blend Sheet'!$BA11</f>
        <v>#N/A</v>
      </c>
      <c r="U8" s="34" t="e">
        <f>L8/'Blend Sheet'!$BA11</f>
        <v>#N/A</v>
      </c>
    </row>
    <row r="9" spans="1:21" x14ac:dyDescent="0.25">
      <c r="A9" t="str">
        <f>'Blend Sheet'!A12</f>
        <v>0:1:8 'G'</v>
      </c>
      <c r="B9" s="5" t="e">
        <f>(INDEX(ItemCosts,MATCH('Blend Sheet'!$C$4,ItemNum,0),MATCH(B$1,Districts,0))*'Blend Sheet'!$C12)+(INDEX(ItemCosts,MATCH('Blend Sheet'!$D$4,ItemNum,0),MATCH(B$1,Districts,0))*'Blend Sheet'!$D12)+(INDEX(ItemCosts,MATCH('Blend Sheet'!$E$4,ItemNum,0),MATCH(B$1,Districts,0))*'Blend Sheet'!$E12)+(INDEX(ItemCosts,MATCH('Blend Sheet'!$F$4,ItemNum,0),MATCH(B$1,Districts,0))*'Blend Sheet'!$F12)+(INDEX(ItemCosts,MATCH('Blend Sheet'!$G$4,ItemNum,0),MATCH(B$1,Districts,0))*'Blend Sheet'!$G12)+(INDEX(ItemCosts,MATCH('Blend Sheet'!$H$4,ItemNum,0),MATCH(B$1,Districts,0))*'Blend Sheet'!$H12)+(INDEX(ItemCosts,MATCH('Blend Sheet'!$I$4,ItemNum,0),MATCH(B$1,Districts,0))*'Blend Sheet'!$I12)+(INDEX(ItemCosts,MATCH('Blend Sheet'!$J$4,ItemNum,0),MATCH(B$1,Districts,0))*'Blend Sheet'!$J12)+(INDEX(ItemCosts,MATCH('Blend Sheet'!$K$4,ItemNum,0),MATCH(B$1,Districts,0))*'Blend Sheet'!$K12)+(INDEX(ItemCosts,MATCH('Blend Sheet'!$L$4,ItemNum,0),MATCH(B$1,Districts,0))*'Blend Sheet'!$L12)+(INDEX(ItemCosts,MATCH('Blend Sheet'!$M$4,ItemNum,0),MATCH(B$1,Districts,0))*'Blend Sheet'!$M12)+(INDEX(ItemCosts,MATCH('Blend Sheet'!$N$4,ItemNum,0),MATCH(B$1,Districts,0))*'Blend Sheet'!$N12)+(INDEX(ItemCosts,MATCH('Blend Sheet'!$O$4,ItemNum,0),MATCH(B$1,Districts,0))*'Blend Sheet'!$O12)+(INDEX(ItemCosts,MATCH('Blend Sheet'!$P$4,ItemNum,0),MATCH(B$1,Districts,0))*'Blend Sheet'!$P12)+(INDEX(ItemCosts,MATCH('Blend Sheet'!$Q$4,ItemNum,0),MATCH(B$1,Districts,0))*'Blend Sheet'!$Q12)+(INDEX(ItemCosts,MATCH('Blend Sheet'!$R$4,ItemNum,0),MATCH(B$1,Districts,0))*'Blend Sheet'!$R12)+(INDEX(ItemCosts,MATCH('Blend Sheet'!$S$4,ItemNum,0),MATCH(B$1,Districts,0))*'Blend Sheet'!$S12)+(INDEX(ItemCosts,MATCH('Blend Sheet'!$T$4,ItemNum,0),MATCH(B$1,Districts,0))*'Blend Sheet'!$T12)+(INDEX(ItemCosts,MATCH('Blend Sheet'!$U$4,ItemNum,0),MATCH(B$1,Districts,0))*'Blend Sheet'!$U12)+(INDEX(ItemCosts,MATCH('Blend Sheet'!$V$4,ItemNum,0),MATCH(B$1,Districts,0))*'Blend Sheet'!$V12)+(INDEX(ItemCosts,MATCH('Blend Sheet'!$W$4,ItemNum,0),MATCH(B$1,Districts,0))*'Blend Sheet'!$W12)+(INDEX(ItemCosts,MATCH('Blend Sheet'!$X$4,ItemNum,0),MATCH(B$1,Districts,0))*'Blend Sheet'!$X12)+(INDEX(ItemCosts,MATCH('Blend Sheet'!$Y$4,ItemNum,0),MATCH(B$1,Districts,0))*'Blend Sheet'!$Y12)+(INDEX(ItemCosts,MATCH('Blend Sheet'!$Z$4,ItemNum,0),MATCH(B$1,Districts,0))*'Blend Sheet'!$Z12)+(INDEX(ItemCosts,MATCH('Blend Sheet'!$AA$4,ItemNum,0),MATCH(B$1,Districts,0))*'Blend Sheet'!$AA12)+(INDEX(ItemCosts,MATCH('Blend Sheet'!$AB$4,ItemNum,0),MATCH(B$1,Districts,0))*'Blend Sheet'!$AB12)+(INDEX(ItemCosts,MATCH('Blend Sheet'!$AC$4,ItemNum,0),MATCH(B$1,Districts,0))*'Blend Sheet'!$AC12)+(INDEX(ItemCosts,MATCH('Blend Sheet'!$AD$4,ItemNum,0),MATCH(B$1,Districts,0))*'Blend Sheet'!$AD12)+(INDEX(ItemCosts,MATCH('Blend Sheet'!$AE$4,ItemNum,0),MATCH(B$1,Districts,0))*'Blend Sheet'!$AE12)+(INDEX(ItemCosts,MATCH('Blend Sheet'!$AF$4,ItemNum,0),MATCH(B$1,Districts,0))*'Blend Sheet'!$AF12)+(INDEX(ItemCosts,MATCH('Blend Sheet'!$AG$4,ItemNum,0),MATCH(B$1,Districts,0))*'Blend Sheet'!$AG12)+(INDEX(ItemCosts,MATCH('Blend Sheet'!$AH$4,ItemNum,0),MATCH(B$1,Districts,0))*'Blend Sheet'!$AH12)+(INDEX(ItemCosts,MATCH('Blend Sheet'!$AI$4,ItemNum,0),MATCH(B$1,Districts,0))*'Blend Sheet'!$AI12)+(INDEX(ItemCosts,MATCH('Blend Sheet'!$AJ$4,ItemNum,0),MATCH(B$1,Districts,0))*'Blend Sheet'!$AJ12)+(INDEX(ItemCosts,MATCH('Blend Sheet'!$AK$4,ItemNum,0),MATCH(B$1,Districts,0))*'Blend Sheet'!$AK12)+(INDEX(ItemCosts,MATCH('Blend Sheet'!$AL$4,ItemNum,0),MATCH(B$1,Districts,0))*'Blend Sheet'!$AL12)+(INDEX(ItemCosts,MATCH('Blend Sheet'!$AM$4,ItemNum,0),MATCH(B$1,Districts,0))*'Blend Sheet'!$AM12)+(INDEX(ItemCosts,MATCH('Blend Sheet'!$AN$4,ItemNum,0),MATCH(B$1,Districts,0))*'Blend Sheet'!$AN12)+(INDEX(ItemCosts,MATCH('Blend Sheet'!$AO$4,ItemNum,0),MATCH(B$1,Districts,0))*'Blend Sheet'!$AO12)+(INDEX(ItemCosts,MATCH('Blend Sheet'!$AP$4,ItemNum,0),MATCH(B$1,Districts,0))*'Blend Sheet'!$AP12)+(INDEX(ItemCosts,MATCH('Blend Sheet'!$AQ$4,ItemNum,0),MATCH(B$1,Districts,0))*'Blend Sheet'!$AQ12)+(INDEX(ItemCosts,MATCH('Blend Sheet'!$AR$4,ItemNum,0),MATCH(B$1,Districts,0))*'Blend Sheet'!$AR12)+(INDEX(ItemCosts,MATCH('Blend Sheet'!$AS$4,ItemNum,0),MATCH(B$1,Districts,0))*'Blend Sheet'!$AS12)</f>
        <v>#N/A</v>
      </c>
      <c r="C9" s="5" t="e">
        <f>(INDEX(ItemCosts,MATCH('Blend Sheet'!$C$4,ItemNum,0),MATCH(C$1,Districts,0))*'Blend Sheet'!$C12)+(INDEX(ItemCosts,MATCH('Blend Sheet'!$D$4,ItemNum,0),MATCH(C$1,Districts,0))*'Blend Sheet'!$D12)+(INDEX(ItemCosts,MATCH('Blend Sheet'!$E$4,ItemNum,0),MATCH(C$1,Districts,0))*'Blend Sheet'!$E12)+(INDEX(ItemCosts,MATCH('Blend Sheet'!$F$4,ItemNum,0),MATCH(C$1,Districts,0))*'Blend Sheet'!$F12)+(INDEX(ItemCosts,MATCH('Blend Sheet'!$G$4,ItemNum,0),MATCH(C$1,Districts,0))*'Blend Sheet'!$G12)+(INDEX(ItemCosts,MATCH('Blend Sheet'!$H$4,ItemNum,0),MATCH(C$1,Districts,0))*'Blend Sheet'!$H12)+(INDEX(ItemCosts,MATCH('Blend Sheet'!$I$4,ItemNum,0),MATCH(C$1,Districts,0))*'Blend Sheet'!$I12)+(INDEX(ItemCosts,MATCH('Blend Sheet'!$J$4,ItemNum,0),MATCH(C$1,Districts,0))*'Blend Sheet'!$J12)+(INDEX(ItemCosts,MATCH('Blend Sheet'!$K$4,ItemNum,0),MATCH(C$1,Districts,0))*'Blend Sheet'!$K12)+(INDEX(ItemCosts,MATCH('Blend Sheet'!$L$4,ItemNum,0),MATCH(C$1,Districts,0))*'Blend Sheet'!$L12)+(INDEX(ItemCosts,MATCH('Blend Sheet'!$M$4,ItemNum,0),MATCH(C$1,Districts,0))*'Blend Sheet'!$M12)+(INDEX(ItemCosts,MATCH('Blend Sheet'!$N$4,ItemNum,0),MATCH(C$1,Districts,0))*'Blend Sheet'!$N12)+(INDEX(ItemCosts,MATCH('Blend Sheet'!$O$4,ItemNum,0),MATCH(C$1,Districts,0))*'Blend Sheet'!$O12)+(INDEX(ItemCosts,MATCH('Blend Sheet'!$P$4,ItemNum,0),MATCH(C$1,Districts,0))*'Blend Sheet'!$P12)+(INDEX(ItemCosts,MATCH('Blend Sheet'!$Q$4,ItemNum,0),MATCH(C$1,Districts,0))*'Blend Sheet'!$Q12)+(INDEX(ItemCosts,MATCH('Blend Sheet'!$R$4,ItemNum,0),MATCH(C$1,Districts,0))*'Blend Sheet'!$R12)+(INDEX(ItemCosts,MATCH('Blend Sheet'!$S$4,ItemNum,0),MATCH(C$1,Districts,0))*'Blend Sheet'!$S12)+(INDEX(ItemCosts,MATCH('Blend Sheet'!$T$4,ItemNum,0),MATCH(C$1,Districts,0))*'Blend Sheet'!$T12)+(INDEX(ItemCosts,MATCH('Blend Sheet'!$U$4,ItemNum,0),MATCH(C$1,Districts,0))*'Blend Sheet'!$U12)+(INDEX(ItemCosts,MATCH('Blend Sheet'!$V$4,ItemNum,0),MATCH(C$1,Districts,0))*'Blend Sheet'!$V12)+(INDEX(ItemCosts,MATCH('Blend Sheet'!$W$4,ItemNum,0),MATCH(C$1,Districts,0))*'Blend Sheet'!$W12)+(INDEX(ItemCosts,MATCH('Blend Sheet'!$X$4,ItemNum,0),MATCH(C$1,Districts,0))*'Blend Sheet'!$X12)+(INDEX(ItemCosts,MATCH('Blend Sheet'!$Y$4,ItemNum,0),MATCH(C$1,Districts,0))*'Blend Sheet'!$Y12)+(INDEX(ItemCosts,MATCH('Blend Sheet'!$Z$4,ItemNum,0),MATCH(C$1,Districts,0))*'Blend Sheet'!$Z12)+(INDEX(ItemCosts,MATCH('Blend Sheet'!$AA$4,ItemNum,0),MATCH(C$1,Districts,0))*'Blend Sheet'!$AA12)+(INDEX(ItemCosts,MATCH('Blend Sheet'!$AB$4,ItemNum,0),MATCH(C$1,Districts,0))*'Blend Sheet'!$AB12)+(INDEX(ItemCosts,MATCH('Blend Sheet'!$AC$4,ItemNum,0),MATCH(C$1,Districts,0))*'Blend Sheet'!$AC12)+(INDEX(ItemCosts,MATCH('Blend Sheet'!$AD$4,ItemNum,0),MATCH(C$1,Districts,0))*'Blend Sheet'!$AD12)+(INDEX(ItemCosts,MATCH('Blend Sheet'!$AE$4,ItemNum,0),MATCH(C$1,Districts,0))*'Blend Sheet'!$AE12)+(INDEX(ItemCosts,MATCH('Blend Sheet'!$AF$4,ItemNum,0),MATCH(C$1,Districts,0))*'Blend Sheet'!$AF12)+(INDEX(ItemCosts,MATCH('Blend Sheet'!$AG$4,ItemNum,0),MATCH(C$1,Districts,0))*'Blend Sheet'!$AG12)+(INDEX(ItemCosts,MATCH('Blend Sheet'!$AH$4,ItemNum,0),MATCH(C$1,Districts,0))*'Blend Sheet'!$AH12)+(INDEX(ItemCosts,MATCH('Blend Sheet'!$AI$4,ItemNum,0),MATCH(C$1,Districts,0))*'Blend Sheet'!$AI12)+(INDEX(ItemCosts,MATCH('Blend Sheet'!$AJ$4,ItemNum,0),MATCH(C$1,Districts,0))*'Blend Sheet'!$AJ12)+(INDEX(ItemCosts,MATCH('Blend Sheet'!$AK$4,ItemNum,0),MATCH(C$1,Districts,0))*'Blend Sheet'!$AK12)+(INDEX(ItemCosts,MATCH('Blend Sheet'!$AL$4,ItemNum,0),MATCH(C$1,Districts,0))*'Blend Sheet'!$AL12)+(INDEX(ItemCosts,MATCH('Blend Sheet'!$AM$4,ItemNum,0),MATCH(C$1,Districts,0))*'Blend Sheet'!$AM12)+(INDEX(ItemCosts,MATCH('Blend Sheet'!$AN$4,ItemNum,0),MATCH(C$1,Districts,0))*'Blend Sheet'!$AN12)+(INDEX(ItemCosts,MATCH('Blend Sheet'!$AO$4,ItemNum,0),MATCH(C$1,Districts,0))*'Blend Sheet'!$AO12)+(INDEX(ItemCosts,MATCH('Blend Sheet'!$AP$4,ItemNum,0),MATCH(C$1,Districts,0))*'Blend Sheet'!$AP12)+(INDEX(ItemCosts,MATCH('Blend Sheet'!$AQ$4,ItemNum,0),MATCH(C$1,Districts,0))*'Blend Sheet'!$AQ12)+(INDEX(ItemCosts,MATCH('Blend Sheet'!$AR$4,ItemNum,0),MATCH(C$1,Districts,0))*'Blend Sheet'!$AR12)+(INDEX(ItemCosts,MATCH('Blend Sheet'!$AS$4,ItemNum,0),MATCH(C$1,Districts,0))*'Blend Sheet'!$AS12)</f>
        <v>#N/A</v>
      </c>
      <c r="D9" s="5" t="e">
        <f>(INDEX(ItemCosts,MATCH('Blend Sheet'!$C$4,ItemNum,0),MATCH(D$1,Districts,0))*'Blend Sheet'!$C12)+(INDEX(ItemCosts,MATCH('Blend Sheet'!$D$4,ItemNum,0),MATCH(D$1,Districts,0))*'Blend Sheet'!$D12)+(INDEX(ItemCosts,MATCH('Blend Sheet'!$E$4,ItemNum,0),MATCH(D$1,Districts,0))*'Blend Sheet'!$E12)+(INDEX(ItemCosts,MATCH('Blend Sheet'!$F$4,ItemNum,0),MATCH(D$1,Districts,0))*'Blend Sheet'!$F12)+(INDEX(ItemCosts,MATCH('Blend Sheet'!$G$4,ItemNum,0),MATCH(D$1,Districts,0))*'Blend Sheet'!$G12)+(INDEX(ItemCosts,MATCH('Blend Sheet'!$H$4,ItemNum,0),MATCH(D$1,Districts,0))*'Blend Sheet'!$H12)+(INDEX(ItemCosts,MATCH('Blend Sheet'!$I$4,ItemNum,0),MATCH(D$1,Districts,0))*'Blend Sheet'!$I12)+(INDEX(ItemCosts,MATCH('Blend Sheet'!$J$4,ItemNum,0),MATCH(D$1,Districts,0))*'Blend Sheet'!$J12)+(INDEX(ItemCosts,MATCH('Blend Sheet'!$K$4,ItemNum,0),MATCH(D$1,Districts,0))*'Blend Sheet'!$K12)+(INDEX(ItemCosts,MATCH('Blend Sheet'!$L$4,ItemNum,0),MATCH(D$1,Districts,0))*'Blend Sheet'!$L12)+(INDEX(ItemCosts,MATCH('Blend Sheet'!$M$4,ItemNum,0),MATCH(D$1,Districts,0))*'Blend Sheet'!$M12)+(INDEX(ItemCosts,MATCH('Blend Sheet'!$N$4,ItemNum,0),MATCH(D$1,Districts,0))*'Blend Sheet'!$N12)+(INDEX(ItemCosts,MATCH('Blend Sheet'!$O$4,ItemNum,0),MATCH(D$1,Districts,0))*'Blend Sheet'!$O12)+(INDEX(ItemCosts,MATCH('Blend Sheet'!$P$4,ItemNum,0),MATCH(D$1,Districts,0))*'Blend Sheet'!$P12)+(INDEX(ItemCosts,MATCH('Blend Sheet'!$Q$4,ItemNum,0),MATCH(D$1,Districts,0))*'Blend Sheet'!$Q12)+(INDEX(ItemCosts,MATCH('Blend Sheet'!$R$4,ItemNum,0),MATCH(D$1,Districts,0))*'Blend Sheet'!$R12)+(INDEX(ItemCosts,MATCH('Blend Sheet'!$S$4,ItemNum,0),MATCH(D$1,Districts,0))*'Blend Sheet'!$S12)+(INDEX(ItemCosts,MATCH('Blend Sheet'!$T$4,ItemNum,0),MATCH(D$1,Districts,0))*'Blend Sheet'!$T12)+(INDEX(ItemCosts,MATCH('Blend Sheet'!$U$4,ItemNum,0),MATCH(D$1,Districts,0))*'Blend Sheet'!$U12)+(INDEX(ItemCosts,MATCH('Blend Sheet'!$V$4,ItemNum,0),MATCH(D$1,Districts,0))*'Blend Sheet'!$V12)+(INDEX(ItemCosts,MATCH('Blend Sheet'!$W$4,ItemNum,0),MATCH(D$1,Districts,0))*'Blend Sheet'!$W12)+(INDEX(ItemCosts,MATCH('Blend Sheet'!$X$4,ItemNum,0),MATCH(D$1,Districts,0))*'Blend Sheet'!$X12)+(INDEX(ItemCosts,MATCH('Blend Sheet'!$Y$4,ItemNum,0),MATCH(D$1,Districts,0))*'Blend Sheet'!$Y12)+(INDEX(ItemCosts,MATCH('Blend Sheet'!$Z$4,ItemNum,0),MATCH(D$1,Districts,0))*'Blend Sheet'!$Z12)+(INDEX(ItemCosts,MATCH('Blend Sheet'!$AA$4,ItemNum,0),MATCH(D$1,Districts,0))*'Blend Sheet'!$AA12)+(INDEX(ItemCosts,MATCH('Blend Sheet'!$AB$4,ItemNum,0),MATCH(D$1,Districts,0))*'Blend Sheet'!$AB12)+(INDEX(ItemCosts,MATCH('Blend Sheet'!$AC$4,ItemNum,0),MATCH(D$1,Districts,0))*'Blend Sheet'!$AC12)+(INDEX(ItemCosts,MATCH('Blend Sheet'!$AD$4,ItemNum,0),MATCH(D$1,Districts,0))*'Blend Sheet'!$AD12)+(INDEX(ItemCosts,MATCH('Blend Sheet'!$AE$4,ItemNum,0),MATCH(D$1,Districts,0))*'Blend Sheet'!$AE12)+(INDEX(ItemCosts,MATCH('Blend Sheet'!$AF$4,ItemNum,0),MATCH(D$1,Districts,0))*'Blend Sheet'!$AF12)+(INDEX(ItemCosts,MATCH('Blend Sheet'!$AG$4,ItemNum,0),MATCH(D$1,Districts,0))*'Blend Sheet'!$AG12)+(INDEX(ItemCosts,MATCH('Blend Sheet'!$AH$4,ItemNum,0),MATCH(D$1,Districts,0))*'Blend Sheet'!$AH12)+(INDEX(ItemCosts,MATCH('Blend Sheet'!$AI$4,ItemNum,0),MATCH(D$1,Districts,0))*'Blend Sheet'!$AI12)+(INDEX(ItemCosts,MATCH('Blend Sheet'!$AJ$4,ItemNum,0),MATCH(D$1,Districts,0))*'Blend Sheet'!$AJ12)+(INDEX(ItemCosts,MATCH('Blend Sheet'!$AK$4,ItemNum,0),MATCH(D$1,Districts,0))*'Blend Sheet'!$AK12)+(INDEX(ItemCosts,MATCH('Blend Sheet'!$AL$4,ItemNum,0),MATCH(D$1,Districts,0))*'Blend Sheet'!$AL12)+(INDEX(ItemCosts,MATCH('Blend Sheet'!$AM$4,ItemNum,0),MATCH(D$1,Districts,0))*'Blend Sheet'!$AM12)+(INDEX(ItemCosts,MATCH('Blend Sheet'!$AN$4,ItemNum,0),MATCH(D$1,Districts,0))*'Blend Sheet'!$AN12)+(INDEX(ItemCosts,MATCH('Blend Sheet'!$AO$4,ItemNum,0),MATCH(D$1,Districts,0))*'Blend Sheet'!$AO12)+(INDEX(ItemCosts,MATCH('Blend Sheet'!$AP$4,ItemNum,0),MATCH(D$1,Districts,0))*'Blend Sheet'!$AP12)+(INDEX(ItemCosts,MATCH('Blend Sheet'!$AQ$4,ItemNum,0),MATCH(D$1,Districts,0))*'Blend Sheet'!$AQ12)+(INDEX(ItemCosts,MATCH('Blend Sheet'!$AR$4,ItemNum,0),MATCH(D$1,Districts,0))*'Blend Sheet'!$AR12)+(INDEX(ItemCosts,MATCH('Blend Sheet'!$AS$4,ItemNum,0),MATCH(D$1,Districts,0))*'Blend Sheet'!$AS12)</f>
        <v>#N/A</v>
      </c>
      <c r="E9" s="5" t="e">
        <f>(INDEX(ItemCosts,MATCH('Blend Sheet'!$C$4,ItemNum,0),MATCH(E$1,Districts,0))*'Blend Sheet'!$C12)+(INDEX(ItemCosts,MATCH('Blend Sheet'!$D$4,ItemNum,0),MATCH(E$1,Districts,0))*'Blend Sheet'!$D12)+(INDEX(ItemCosts,MATCH('Blend Sheet'!$E$4,ItemNum,0),MATCH(E$1,Districts,0))*'Blend Sheet'!$E12)+(INDEX(ItemCosts,MATCH('Blend Sheet'!$F$4,ItemNum,0),MATCH(E$1,Districts,0))*'Blend Sheet'!$F12)+(INDEX(ItemCosts,MATCH('Blend Sheet'!$G$4,ItemNum,0),MATCH(E$1,Districts,0))*'Blend Sheet'!$G12)+(INDEX(ItemCosts,MATCH('Blend Sheet'!$H$4,ItemNum,0),MATCH(E$1,Districts,0))*'Blend Sheet'!$H12)+(INDEX(ItemCosts,MATCH('Blend Sheet'!$I$4,ItemNum,0),MATCH(E$1,Districts,0))*'Blend Sheet'!$I12)+(INDEX(ItemCosts,MATCH('Blend Sheet'!$J$4,ItemNum,0),MATCH(E$1,Districts,0))*'Blend Sheet'!$J12)+(INDEX(ItemCosts,MATCH('Blend Sheet'!$K$4,ItemNum,0),MATCH(E$1,Districts,0))*'Blend Sheet'!$K12)+(INDEX(ItemCosts,MATCH('Blend Sheet'!$L$4,ItemNum,0),MATCH(E$1,Districts,0))*'Blend Sheet'!$L12)+(INDEX(ItemCosts,MATCH('Blend Sheet'!$M$4,ItemNum,0),MATCH(E$1,Districts,0))*'Blend Sheet'!$M12)+(INDEX(ItemCosts,MATCH('Blend Sheet'!$N$4,ItemNum,0),MATCH(E$1,Districts,0))*'Blend Sheet'!$N12)+(INDEX(ItemCosts,MATCH('Blend Sheet'!$O$4,ItemNum,0),MATCH(E$1,Districts,0))*'Blend Sheet'!$O12)+(INDEX(ItemCosts,MATCH('Blend Sheet'!$P$4,ItemNum,0),MATCH(E$1,Districts,0))*'Blend Sheet'!$P12)+(INDEX(ItemCosts,MATCH('Blend Sheet'!$Q$4,ItemNum,0),MATCH(E$1,Districts,0))*'Blend Sheet'!$Q12)+(INDEX(ItemCosts,MATCH('Blend Sheet'!$R$4,ItemNum,0),MATCH(E$1,Districts,0))*'Blend Sheet'!$R12)+(INDEX(ItemCosts,MATCH('Blend Sheet'!$S$4,ItemNum,0),MATCH(E$1,Districts,0))*'Blend Sheet'!$S12)+(INDEX(ItemCosts,MATCH('Blend Sheet'!$T$4,ItemNum,0),MATCH(E$1,Districts,0))*'Blend Sheet'!$T12)+(INDEX(ItemCosts,MATCH('Blend Sheet'!$U$4,ItemNum,0),MATCH(E$1,Districts,0))*'Blend Sheet'!$U12)+(INDEX(ItemCosts,MATCH('Blend Sheet'!$V$4,ItemNum,0),MATCH(E$1,Districts,0))*'Blend Sheet'!$V12)+(INDEX(ItemCosts,MATCH('Blend Sheet'!$W$4,ItemNum,0),MATCH(E$1,Districts,0))*'Blend Sheet'!$W12)+(INDEX(ItemCosts,MATCH('Blend Sheet'!$X$4,ItemNum,0),MATCH(E$1,Districts,0))*'Blend Sheet'!$X12)+(INDEX(ItemCosts,MATCH('Blend Sheet'!$Y$4,ItemNum,0),MATCH(E$1,Districts,0))*'Blend Sheet'!$Y12)+(INDEX(ItemCosts,MATCH('Blend Sheet'!$Z$4,ItemNum,0),MATCH(E$1,Districts,0))*'Blend Sheet'!$Z12)+(INDEX(ItemCosts,MATCH('Blend Sheet'!$AA$4,ItemNum,0),MATCH(E$1,Districts,0))*'Blend Sheet'!$AA12)+(INDEX(ItemCosts,MATCH('Blend Sheet'!$AB$4,ItemNum,0),MATCH(E$1,Districts,0))*'Blend Sheet'!$AB12)+(INDEX(ItemCosts,MATCH('Blend Sheet'!$AC$4,ItemNum,0),MATCH(E$1,Districts,0))*'Blend Sheet'!$AC12)+(INDEX(ItemCosts,MATCH('Blend Sheet'!$AD$4,ItemNum,0),MATCH(E$1,Districts,0))*'Blend Sheet'!$AD12)+(INDEX(ItemCosts,MATCH('Blend Sheet'!$AE$4,ItemNum,0),MATCH(E$1,Districts,0))*'Blend Sheet'!$AE12)+(INDEX(ItemCosts,MATCH('Blend Sheet'!$AF$4,ItemNum,0),MATCH(E$1,Districts,0))*'Blend Sheet'!$AF12)+(INDEX(ItemCosts,MATCH('Blend Sheet'!$AG$4,ItemNum,0),MATCH(E$1,Districts,0))*'Blend Sheet'!$AG12)+(INDEX(ItemCosts,MATCH('Blend Sheet'!$AH$4,ItemNum,0),MATCH(E$1,Districts,0))*'Blend Sheet'!$AH12)+(INDEX(ItemCosts,MATCH('Blend Sheet'!$AI$4,ItemNum,0),MATCH(E$1,Districts,0))*'Blend Sheet'!$AI12)+(INDEX(ItemCosts,MATCH('Blend Sheet'!$AJ$4,ItemNum,0),MATCH(E$1,Districts,0))*'Blend Sheet'!$AJ12)+(INDEX(ItemCosts,MATCH('Blend Sheet'!$AK$4,ItemNum,0),MATCH(E$1,Districts,0))*'Blend Sheet'!$AK12)+(INDEX(ItemCosts,MATCH('Blend Sheet'!$AL$4,ItemNum,0),MATCH(E$1,Districts,0))*'Blend Sheet'!$AL12)+(INDEX(ItemCosts,MATCH('Blend Sheet'!$AM$4,ItemNum,0),MATCH(E$1,Districts,0))*'Blend Sheet'!$AM12)+(INDEX(ItemCosts,MATCH('Blend Sheet'!$AN$4,ItemNum,0),MATCH(E$1,Districts,0))*'Blend Sheet'!$AN12)+(INDEX(ItemCosts,MATCH('Blend Sheet'!$AO$4,ItemNum,0),MATCH(E$1,Districts,0))*'Blend Sheet'!$AO12)+(INDEX(ItemCosts,MATCH('Blend Sheet'!$AP$4,ItemNum,0),MATCH(E$1,Districts,0))*'Blend Sheet'!$AP12)+(INDEX(ItemCosts,MATCH('Blend Sheet'!$AQ$4,ItemNum,0),MATCH(E$1,Districts,0))*'Blend Sheet'!$AQ12)+(INDEX(ItemCosts,MATCH('Blend Sheet'!$AR$4,ItemNum,0),MATCH(E$1,Districts,0))*'Blend Sheet'!$AR12)+(INDEX(ItemCosts,MATCH('Blend Sheet'!$AS$4,ItemNum,0),MATCH(E$1,Districts,0))*'Blend Sheet'!$AS12)</f>
        <v>#N/A</v>
      </c>
      <c r="F9" s="5" t="e">
        <f>(INDEX(ItemCosts,MATCH('Blend Sheet'!$C$4,ItemNum,0),MATCH(F$1,Districts,0))*'Blend Sheet'!$C12)+(INDEX(ItemCosts,MATCH('Blend Sheet'!$D$4,ItemNum,0),MATCH(F$1,Districts,0))*'Blend Sheet'!$D12)+(INDEX(ItemCosts,MATCH('Blend Sheet'!$E$4,ItemNum,0),MATCH(F$1,Districts,0))*'Blend Sheet'!$E12)+(INDEX(ItemCosts,MATCH('Blend Sheet'!$F$4,ItemNum,0),MATCH(F$1,Districts,0))*'Blend Sheet'!$F12)+(INDEX(ItemCosts,MATCH('Blend Sheet'!$G$4,ItemNum,0),MATCH(F$1,Districts,0))*'Blend Sheet'!$G12)+(INDEX(ItemCosts,MATCH('Blend Sheet'!$H$4,ItemNum,0),MATCH(F$1,Districts,0))*'Blend Sheet'!$H12)+(INDEX(ItemCosts,MATCH('Blend Sheet'!$I$4,ItemNum,0),MATCH(F$1,Districts,0))*'Blend Sheet'!$I12)+(INDEX(ItemCosts,MATCH('Blend Sheet'!$J$4,ItemNum,0),MATCH(F$1,Districts,0))*'Blend Sheet'!$J12)+(INDEX(ItemCosts,MATCH('Blend Sheet'!$K$4,ItemNum,0),MATCH(F$1,Districts,0))*'Blend Sheet'!$K12)+(INDEX(ItemCosts,MATCH('Blend Sheet'!$L$4,ItemNum,0),MATCH(F$1,Districts,0))*'Blend Sheet'!$L12)+(INDEX(ItemCosts,MATCH('Blend Sheet'!$M$4,ItemNum,0),MATCH(F$1,Districts,0))*'Blend Sheet'!$M12)+(INDEX(ItemCosts,MATCH('Blend Sheet'!$N$4,ItemNum,0),MATCH(F$1,Districts,0))*'Blend Sheet'!$N12)+(INDEX(ItemCosts,MATCH('Blend Sheet'!$O$4,ItemNum,0),MATCH(F$1,Districts,0))*'Blend Sheet'!$O12)+(INDEX(ItemCosts,MATCH('Blend Sheet'!$P$4,ItemNum,0),MATCH(F$1,Districts,0))*'Blend Sheet'!$P12)+(INDEX(ItemCosts,MATCH('Blend Sheet'!$Q$4,ItemNum,0),MATCH(F$1,Districts,0))*'Blend Sheet'!$Q12)+(INDEX(ItemCosts,MATCH('Blend Sheet'!$R$4,ItemNum,0),MATCH(F$1,Districts,0))*'Blend Sheet'!$R12)+(INDEX(ItemCosts,MATCH('Blend Sheet'!$S$4,ItemNum,0),MATCH(F$1,Districts,0))*'Blend Sheet'!$S12)+(INDEX(ItemCosts,MATCH('Blend Sheet'!$T$4,ItemNum,0),MATCH(F$1,Districts,0))*'Blend Sheet'!$T12)+(INDEX(ItemCosts,MATCH('Blend Sheet'!$U$4,ItemNum,0),MATCH(F$1,Districts,0))*'Blend Sheet'!$U12)+(INDEX(ItemCosts,MATCH('Blend Sheet'!$V$4,ItemNum,0),MATCH(F$1,Districts,0))*'Blend Sheet'!$V12)+(INDEX(ItemCosts,MATCH('Blend Sheet'!$W$4,ItemNum,0),MATCH(F$1,Districts,0))*'Blend Sheet'!$W12)+(INDEX(ItemCosts,MATCH('Blend Sheet'!$X$4,ItemNum,0),MATCH(F$1,Districts,0))*'Blend Sheet'!$X12)+(INDEX(ItemCosts,MATCH('Blend Sheet'!$Y$4,ItemNum,0),MATCH(F$1,Districts,0))*'Blend Sheet'!$Y12)+(INDEX(ItemCosts,MATCH('Blend Sheet'!$Z$4,ItemNum,0),MATCH(F$1,Districts,0))*'Blend Sheet'!$Z12)+(INDEX(ItemCosts,MATCH('Blend Sheet'!$AA$4,ItemNum,0),MATCH(F$1,Districts,0))*'Blend Sheet'!$AA12)+(INDEX(ItemCosts,MATCH('Blend Sheet'!$AB$4,ItemNum,0),MATCH(F$1,Districts,0))*'Blend Sheet'!$AB12)+(INDEX(ItemCosts,MATCH('Blend Sheet'!$AC$4,ItemNum,0),MATCH(F$1,Districts,0))*'Blend Sheet'!$AC12)+(INDEX(ItemCosts,MATCH('Blend Sheet'!$AD$4,ItemNum,0),MATCH(F$1,Districts,0))*'Blend Sheet'!$AD12)+(INDEX(ItemCosts,MATCH('Blend Sheet'!$AE$4,ItemNum,0),MATCH(F$1,Districts,0))*'Blend Sheet'!$AE12)+(INDEX(ItemCosts,MATCH('Blend Sheet'!$AF$4,ItemNum,0),MATCH(F$1,Districts,0))*'Blend Sheet'!$AF12)+(INDEX(ItemCosts,MATCH('Blend Sheet'!$AG$4,ItemNum,0),MATCH(F$1,Districts,0))*'Blend Sheet'!$AG12)+(INDEX(ItemCosts,MATCH('Blend Sheet'!$AH$4,ItemNum,0),MATCH(F$1,Districts,0))*'Blend Sheet'!$AH12)+(INDEX(ItemCosts,MATCH('Blend Sheet'!$AI$4,ItemNum,0),MATCH(F$1,Districts,0))*'Blend Sheet'!$AI12)+(INDEX(ItemCosts,MATCH('Blend Sheet'!$AJ$4,ItemNum,0),MATCH(F$1,Districts,0))*'Blend Sheet'!$AJ12)+(INDEX(ItemCosts,MATCH('Blend Sheet'!$AK$4,ItemNum,0),MATCH(F$1,Districts,0))*'Blend Sheet'!$AK12)+(INDEX(ItemCosts,MATCH('Blend Sheet'!$AL$4,ItemNum,0),MATCH(F$1,Districts,0))*'Blend Sheet'!$AL12)+(INDEX(ItemCosts,MATCH('Blend Sheet'!$AM$4,ItemNum,0),MATCH(F$1,Districts,0))*'Blend Sheet'!$AM12)+(INDEX(ItemCosts,MATCH('Blend Sheet'!$AN$4,ItemNum,0),MATCH(F$1,Districts,0))*'Blend Sheet'!$AN12)+(INDEX(ItemCosts,MATCH('Blend Sheet'!$AO$4,ItemNum,0),MATCH(F$1,Districts,0))*'Blend Sheet'!$AO12)+(INDEX(ItemCosts,MATCH('Blend Sheet'!$AP$4,ItemNum,0),MATCH(F$1,Districts,0))*'Blend Sheet'!$AP12)+(INDEX(ItemCosts,MATCH('Blend Sheet'!$AQ$4,ItemNum,0),MATCH(F$1,Districts,0))*'Blend Sheet'!$AQ12)+(INDEX(ItemCosts,MATCH('Blend Sheet'!$AR$4,ItemNum,0),MATCH(F$1,Districts,0))*'Blend Sheet'!$AR12)+(INDEX(ItemCosts,MATCH('Blend Sheet'!$AS$4,ItemNum,0),MATCH(F$1,Districts,0))*'Blend Sheet'!$AS12)</f>
        <v>#N/A</v>
      </c>
      <c r="G9" s="5" t="e">
        <f>(INDEX(ItemCosts,MATCH('Blend Sheet'!$C$4,ItemNum,0),MATCH(G$1,Districts,0))*'Blend Sheet'!$C12)+(INDEX(ItemCosts,MATCH('Blend Sheet'!$D$4,ItemNum,0),MATCH(G$1,Districts,0))*'Blend Sheet'!$D12)+(INDEX(ItemCosts,MATCH('Blend Sheet'!$E$4,ItemNum,0),MATCH(G$1,Districts,0))*'Blend Sheet'!$E12)+(INDEX(ItemCosts,MATCH('Blend Sheet'!$F$4,ItemNum,0),MATCH(G$1,Districts,0))*'Blend Sheet'!$F12)+(INDEX(ItemCosts,MATCH('Blend Sheet'!$G$4,ItemNum,0),MATCH(G$1,Districts,0))*'Blend Sheet'!$G12)+(INDEX(ItemCosts,MATCH('Blend Sheet'!$H$4,ItemNum,0),MATCH(G$1,Districts,0))*'Blend Sheet'!$H12)+(INDEX(ItemCosts,MATCH('Blend Sheet'!$I$4,ItemNum,0),MATCH(G$1,Districts,0))*'Blend Sheet'!$I12)+(INDEX(ItemCosts,MATCH('Blend Sheet'!$J$4,ItemNum,0),MATCH(G$1,Districts,0))*'Blend Sheet'!$J12)+(INDEX(ItemCosts,MATCH('Blend Sheet'!$K$4,ItemNum,0),MATCH(G$1,Districts,0))*'Blend Sheet'!$K12)+(INDEX(ItemCosts,MATCH('Blend Sheet'!$L$4,ItemNum,0),MATCH(G$1,Districts,0))*'Blend Sheet'!$L12)+(INDEX(ItemCosts,MATCH('Blend Sheet'!$M$4,ItemNum,0),MATCH(G$1,Districts,0))*'Blend Sheet'!$M12)+(INDEX(ItemCosts,MATCH('Blend Sheet'!$N$4,ItemNum,0),MATCH(G$1,Districts,0))*'Blend Sheet'!$N12)+(INDEX(ItemCosts,MATCH('Blend Sheet'!$O$4,ItemNum,0),MATCH(G$1,Districts,0))*'Blend Sheet'!$O12)+(INDEX(ItemCosts,MATCH('Blend Sheet'!$P$4,ItemNum,0),MATCH(G$1,Districts,0))*'Blend Sheet'!$P12)+(INDEX(ItemCosts,MATCH('Blend Sheet'!$Q$4,ItemNum,0),MATCH(G$1,Districts,0))*'Blend Sheet'!$Q12)+(INDEX(ItemCosts,MATCH('Blend Sheet'!$R$4,ItemNum,0),MATCH(G$1,Districts,0))*'Blend Sheet'!$R12)+(INDEX(ItemCosts,MATCH('Blend Sheet'!$S$4,ItemNum,0),MATCH(G$1,Districts,0))*'Blend Sheet'!$S12)+(INDEX(ItemCosts,MATCH('Blend Sheet'!$T$4,ItemNum,0),MATCH(G$1,Districts,0))*'Blend Sheet'!$T12)+(INDEX(ItemCosts,MATCH('Blend Sheet'!$U$4,ItemNum,0),MATCH(G$1,Districts,0))*'Blend Sheet'!$U12)+(INDEX(ItemCosts,MATCH('Blend Sheet'!$V$4,ItemNum,0),MATCH(G$1,Districts,0))*'Blend Sheet'!$V12)+(INDEX(ItemCosts,MATCH('Blend Sheet'!$W$4,ItemNum,0),MATCH(G$1,Districts,0))*'Blend Sheet'!$W12)+(INDEX(ItemCosts,MATCH('Blend Sheet'!$X$4,ItemNum,0),MATCH(G$1,Districts,0))*'Blend Sheet'!$X12)+(INDEX(ItemCosts,MATCH('Blend Sheet'!$Y$4,ItemNum,0),MATCH(G$1,Districts,0))*'Blend Sheet'!$Y12)+(INDEX(ItemCosts,MATCH('Blend Sheet'!$Z$4,ItemNum,0),MATCH(G$1,Districts,0))*'Blend Sheet'!$Z12)+(INDEX(ItemCosts,MATCH('Blend Sheet'!$AA$4,ItemNum,0),MATCH(G$1,Districts,0))*'Blend Sheet'!$AA12)+(INDEX(ItemCosts,MATCH('Blend Sheet'!$AB$4,ItemNum,0),MATCH(G$1,Districts,0))*'Blend Sheet'!$AB12)+(INDEX(ItemCosts,MATCH('Blend Sheet'!$AC$4,ItemNum,0),MATCH(G$1,Districts,0))*'Blend Sheet'!$AC12)+(INDEX(ItemCosts,MATCH('Blend Sheet'!$AD$4,ItemNum,0),MATCH(G$1,Districts,0))*'Blend Sheet'!$AD12)+(INDEX(ItemCosts,MATCH('Blend Sheet'!$AE$4,ItemNum,0),MATCH(G$1,Districts,0))*'Blend Sheet'!$AE12)+(INDEX(ItemCosts,MATCH('Blend Sheet'!$AF$4,ItemNum,0),MATCH(G$1,Districts,0))*'Blend Sheet'!$AF12)+(INDEX(ItemCosts,MATCH('Blend Sheet'!$AG$4,ItemNum,0),MATCH(G$1,Districts,0))*'Blend Sheet'!$AG12)+(INDEX(ItemCosts,MATCH('Blend Sheet'!$AH$4,ItemNum,0),MATCH(G$1,Districts,0))*'Blend Sheet'!$AH12)+(INDEX(ItemCosts,MATCH('Blend Sheet'!$AI$4,ItemNum,0),MATCH(G$1,Districts,0))*'Blend Sheet'!$AI12)+(INDEX(ItemCosts,MATCH('Blend Sheet'!$AJ$4,ItemNum,0),MATCH(G$1,Districts,0))*'Blend Sheet'!$AJ12)+(INDEX(ItemCosts,MATCH('Blend Sheet'!$AK$4,ItemNum,0),MATCH(G$1,Districts,0))*'Blend Sheet'!$AK12)+(INDEX(ItemCosts,MATCH('Blend Sheet'!$AL$4,ItemNum,0),MATCH(G$1,Districts,0))*'Blend Sheet'!$AL12)+(INDEX(ItemCosts,MATCH('Blend Sheet'!$AM$4,ItemNum,0),MATCH(G$1,Districts,0))*'Blend Sheet'!$AM12)+(INDEX(ItemCosts,MATCH('Blend Sheet'!$AN$4,ItemNum,0),MATCH(G$1,Districts,0))*'Blend Sheet'!$AN12)+(INDEX(ItemCosts,MATCH('Blend Sheet'!$AO$4,ItemNum,0),MATCH(G$1,Districts,0))*'Blend Sheet'!$AO12)+(INDEX(ItemCosts,MATCH('Blend Sheet'!$AP$4,ItemNum,0),MATCH(G$1,Districts,0))*'Blend Sheet'!$AP12)+(INDEX(ItemCosts,MATCH('Blend Sheet'!$AQ$4,ItemNum,0),MATCH(G$1,Districts,0))*'Blend Sheet'!$AQ12)+(INDEX(ItemCosts,MATCH('Blend Sheet'!$AR$4,ItemNum,0),MATCH(G$1,Districts,0))*'Blend Sheet'!$AR12)+(INDEX(ItemCosts,MATCH('Blend Sheet'!$AS$4,ItemNum,0),MATCH(G$1,Districts,0))*'Blend Sheet'!$AS12)</f>
        <v>#N/A</v>
      </c>
      <c r="H9" s="5" t="e">
        <f>(INDEX(ItemCosts,MATCH('Blend Sheet'!$C$4,ItemNum,0),MATCH(H$1,Districts,0))*'Blend Sheet'!$C12)+(INDEX(ItemCosts,MATCH('Blend Sheet'!$D$4,ItemNum,0),MATCH(H$1,Districts,0))*'Blend Sheet'!$D12)+(INDEX(ItemCosts,MATCH('Blend Sheet'!$E$4,ItemNum,0),MATCH(H$1,Districts,0))*'Blend Sheet'!$E12)+(INDEX(ItemCosts,MATCH('Blend Sheet'!$F$4,ItemNum,0),MATCH(H$1,Districts,0))*'Blend Sheet'!$F12)+(INDEX(ItemCosts,MATCH('Blend Sheet'!$G$4,ItemNum,0),MATCH(H$1,Districts,0))*'Blend Sheet'!$G12)+(INDEX(ItemCosts,MATCH('Blend Sheet'!$H$4,ItemNum,0),MATCH(H$1,Districts,0))*'Blend Sheet'!$H12)+(INDEX(ItemCosts,MATCH('Blend Sheet'!$I$4,ItemNum,0),MATCH(H$1,Districts,0))*'Blend Sheet'!$I12)+(INDEX(ItemCosts,MATCH('Blend Sheet'!$J$4,ItemNum,0),MATCH(H$1,Districts,0))*'Blend Sheet'!$J12)+(INDEX(ItemCosts,MATCH('Blend Sheet'!$K$4,ItemNum,0),MATCH(H$1,Districts,0))*'Blend Sheet'!$K12)+(INDEX(ItemCosts,MATCH('Blend Sheet'!$L$4,ItemNum,0),MATCH(H$1,Districts,0))*'Blend Sheet'!$L12)+(INDEX(ItemCosts,MATCH('Blend Sheet'!$M$4,ItemNum,0),MATCH(H$1,Districts,0))*'Blend Sheet'!$M12)+(INDEX(ItemCosts,MATCH('Blend Sheet'!$N$4,ItemNum,0),MATCH(H$1,Districts,0))*'Blend Sheet'!$N12)+(INDEX(ItemCosts,MATCH('Blend Sheet'!$O$4,ItemNum,0),MATCH(H$1,Districts,0))*'Blend Sheet'!$O12)+(INDEX(ItemCosts,MATCH('Blend Sheet'!$P$4,ItemNum,0),MATCH(H$1,Districts,0))*'Blend Sheet'!$P12)+(INDEX(ItemCosts,MATCH('Blend Sheet'!$Q$4,ItemNum,0),MATCH(H$1,Districts,0))*'Blend Sheet'!$Q12)+(INDEX(ItemCosts,MATCH('Blend Sheet'!$R$4,ItemNum,0),MATCH(H$1,Districts,0))*'Blend Sheet'!$R12)+(INDEX(ItemCosts,MATCH('Blend Sheet'!$S$4,ItemNum,0),MATCH(H$1,Districts,0))*'Blend Sheet'!$S12)+(INDEX(ItemCosts,MATCH('Blend Sheet'!$T$4,ItemNum,0),MATCH(H$1,Districts,0))*'Blend Sheet'!$T12)+(INDEX(ItemCosts,MATCH('Blend Sheet'!$U$4,ItemNum,0),MATCH(H$1,Districts,0))*'Blend Sheet'!$U12)+(INDEX(ItemCosts,MATCH('Blend Sheet'!$V$4,ItemNum,0),MATCH(H$1,Districts,0))*'Blend Sheet'!$V12)+(INDEX(ItemCosts,MATCH('Blend Sheet'!$W$4,ItemNum,0),MATCH(H$1,Districts,0))*'Blend Sheet'!$W12)+(INDEX(ItemCosts,MATCH('Blend Sheet'!$X$4,ItemNum,0),MATCH(H$1,Districts,0))*'Blend Sheet'!$X12)+(INDEX(ItemCosts,MATCH('Blend Sheet'!$Y$4,ItemNum,0),MATCH(H$1,Districts,0))*'Blend Sheet'!$Y12)+(INDEX(ItemCosts,MATCH('Blend Sheet'!$Z$4,ItemNum,0),MATCH(H$1,Districts,0))*'Blend Sheet'!$Z12)+(INDEX(ItemCosts,MATCH('Blend Sheet'!$AA$4,ItemNum,0),MATCH(H$1,Districts,0))*'Blend Sheet'!$AA12)+(INDEX(ItemCosts,MATCH('Blend Sheet'!$AB$4,ItemNum,0),MATCH(H$1,Districts,0))*'Blend Sheet'!$AB12)+(INDEX(ItemCosts,MATCH('Blend Sheet'!$AC$4,ItemNum,0),MATCH(H$1,Districts,0))*'Blend Sheet'!$AC12)+(INDEX(ItemCosts,MATCH('Blend Sheet'!$AD$4,ItemNum,0),MATCH(H$1,Districts,0))*'Blend Sheet'!$AD12)+(INDEX(ItemCosts,MATCH('Blend Sheet'!$AE$4,ItemNum,0),MATCH(H$1,Districts,0))*'Blend Sheet'!$AE12)+(INDEX(ItemCosts,MATCH('Blend Sheet'!$AF$4,ItemNum,0),MATCH(H$1,Districts,0))*'Blend Sheet'!$AF12)+(INDEX(ItemCosts,MATCH('Blend Sheet'!$AG$4,ItemNum,0),MATCH(H$1,Districts,0))*'Blend Sheet'!$AG12)+(INDEX(ItemCosts,MATCH('Blend Sheet'!$AH$4,ItemNum,0),MATCH(H$1,Districts,0))*'Blend Sheet'!$AH12)+(INDEX(ItemCosts,MATCH('Blend Sheet'!$AI$4,ItemNum,0),MATCH(H$1,Districts,0))*'Blend Sheet'!$AI12)+(INDEX(ItemCosts,MATCH('Blend Sheet'!$AJ$4,ItemNum,0),MATCH(H$1,Districts,0))*'Blend Sheet'!$AJ12)+(INDEX(ItemCosts,MATCH('Blend Sheet'!$AK$4,ItemNum,0),MATCH(H$1,Districts,0))*'Blend Sheet'!$AK12)+(INDEX(ItemCosts,MATCH('Blend Sheet'!$AL$4,ItemNum,0),MATCH(H$1,Districts,0))*'Blend Sheet'!$AL12)+(INDEX(ItemCosts,MATCH('Blend Sheet'!$AM$4,ItemNum,0),MATCH(H$1,Districts,0))*'Blend Sheet'!$AM12)+(INDEX(ItemCosts,MATCH('Blend Sheet'!$AN$4,ItemNum,0),MATCH(H$1,Districts,0))*'Blend Sheet'!$AN12)+(INDEX(ItemCosts,MATCH('Blend Sheet'!$AO$4,ItemNum,0),MATCH(H$1,Districts,0))*'Blend Sheet'!$AO12)+(INDEX(ItemCosts,MATCH('Blend Sheet'!$AP$4,ItemNum,0),MATCH(H$1,Districts,0))*'Blend Sheet'!$AP12)+(INDEX(ItemCosts,MATCH('Blend Sheet'!$AQ$4,ItemNum,0),MATCH(H$1,Districts,0))*'Blend Sheet'!$AQ12)+(INDEX(ItemCosts,MATCH('Blend Sheet'!$AR$4,ItemNum,0),MATCH(H$1,Districts,0))*'Blend Sheet'!$AR12)+(INDEX(ItemCosts,MATCH('Blend Sheet'!$AS$4,ItemNum,0),MATCH(H$1,Districts,0))*'Blend Sheet'!$AS12)</f>
        <v>#N/A</v>
      </c>
      <c r="I9" s="5" t="e">
        <f>(INDEX(ItemCosts,MATCH('Blend Sheet'!$C$4,ItemNum,0),MATCH(I$1,Districts,0))*'Blend Sheet'!$C12)+(INDEX(ItemCosts,MATCH('Blend Sheet'!$D$4,ItemNum,0),MATCH(I$1,Districts,0))*'Blend Sheet'!$D12)+(INDEX(ItemCosts,MATCH('Blend Sheet'!$E$4,ItemNum,0),MATCH(I$1,Districts,0))*'Blend Sheet'!$E12)+(INDEX(ItemCosts,MATCH('Blend Sheet'!$F$4,ItemNum,0),MATCH(I$1,Districts,0))*'Blend Sheet'!$F12)+(INDEX(ItemCosts,MATCH('Blend Sheet'!$G$4,ItemNum,0),MATCH(I$1,Districts,0))*'Blend Sheet'!$G12)+(INDEX(ItemCosts,MATCH('Blend Sheet'!$H$4,ItemNum,0),MATCH(I$1,Districts,0))*'Blend Sheet'!$H12)+(INDEX(ItemCosts,MATCH('Blend Sheet'!$I$4,ItemNum,0),MATCH(I$1,Districts,0))*'Blend Sheet'!$I12)+(INDEX(ItemCosts,MATCH('Blend Sheet'!$J$4,ItemNum,0),MATCH(I$1,Districts,0))*'Blend Sheet'!$J12)+(INDEX(ItemCosts,MATCH('Blend Sheet'!$K$4,ItemNum,0),MATCH(I$1,Districts,0))*'Blend Sheet'!$K12)+(INDEX(ItemCosts,MATCH('Blend Sheet'!$L$4,ItemNum,0),MATCH(I$1,Districts,0))*'Blend Sheet'!$L12)+(INDEX(ItemCosts,MATCH('Blend Sheet'!$M$4,ItemNum,0),MATCH(I$1,Districts,0))*'Blend Sheet'!$M12)+(INDEX(ItemCosts,MATCH('Blend Sheet'!$N$4,ItemNum,0),MATCH(I$1,Districts,0))*'Blend Sheet'!$N12)+(INDEX(ItemCosts,MATCH('Blend Sheet'!$O$4,ItemNum,0),MATCH(I$1,Districts,0))*'Blend Sheet'!$O12)+(INDEX(ItemCosts,MATCH('Blend Sheet'!$P$4,ItemNum,0),MATCH(I$1,Districts,0))*'Blend Sheet'!$P12)+(INDEX(ItemCosts,MATCH('Blend Sheet'!$Q$4,ItemNum,0),MATCH(I$1,Districts,0))*'Blend Sheet'!$Q12)+(INDEX(ItemCosts,MATCH('Blend Sheet'!$R$4,ItemNum,0),MATCH(I$1,Districts,0))*'Blend Sheet'!$R12)+(INDEX(ItemCosts,MATCH('Blend Sheet'!$S$4,ItemNum,0),MATCH(I$1,Districts,0))*'Blend Sheet'!$S12)+(INDEX(ItemCosts,MATCH('Blend Sheet'!$T$4,ItemNum,0),MATCH(I$1,Districts,0))*'Blend Sheet'!$T12)+(INDEX(ItemCosts,MATCH('Blend Sheet'!$U$4,ItemNum,0),MATCH(I$1,Districts,0))*'Blend Sheet'!$U12)+(INDEX(ItemCosts,MATCH('Blend Sheet'!$V$4,ItemNum,0),MATCH(I$1,Districts,0))*'Blend Sheet'!$V12)+(INDEX(ItemCosts,MATCH('Blend Sheet'!$W$4,ItemNum,0),MATCH(I$1,Districts,0))*'Blend Sheet'!$W12)+(INDEX(ItemCosts,MATCH('Blend Sheet'!$X$4,ItemNum,0),MATCH(I$1,Districts,0))*'Blend Sheet'!$X12)+(INDEX(ItemCosts,MATCH('Blend Sheet'!$Y$4,ItemNum,0),MATCH(I$1,Districts,0))*'Blend Sheet'!$Y12)+(INDEX(ItemCosts,MATCH('Blend Sheet'!$Z$4,ItemNum,0),MATCH(I$1,Districts,0))*'Blend Sheet'!$Z12)+(INDEX(ItemCosts,MATCH('Blend Sheet'!$AA$4,ItemNum,0),MATCH(I$1,Districts,0))*'Blend Sheet'!$AA12)+(INDEX(ItemCosts,MATCH('Blend Sheet'!$AB$4,ItemNum,0),MATCH(I$1,Districts,0))*'Blend Sheet'!$AB12)+(INDEX(ItemCosts,MATCH('Blend Sheet'!$AC$4,ItemNum,0),MATCH(I$1,Districts,0))*'Blend Sheet'!$AC12)+(INDEX(ItemCosts,MATCH('Blend Sheet'!$AD$4,ItemNum,0),MATCH(I$1,Districts,0))*'Blend Sheet'!$AD12)+(INDEX(ItemCosts,MATCH('Blend Sheet'!$AE$4,ItemNum,0),MATCH(I$1,Districts,0))*'Blend Sheet'!$AE12)+(INDEX(ItemCosts,MATCH('Blend Sheet'!$AF$4,ItemNum,0),MATCH(I$1,Districts,0))*'Blend Sheet'!$AF12)+(INDEX(ItemCosts,MATCH('Blend Sheet'!$AG$4,ItemNum,0),MATCH(I$1,Districts,0))*'Blend Sheet'!$AG12)+(INDEX(ItemCosts,MATCH('Blend Sheet'!$AH$4,ItemNum,0),MATCH(I$1,Districts,0))*'Blend Sheet'!$AH12)+(INDEX(ItemCosts,MATCH('Blend Sheet'!$AI$4,ItemNum,0),MATCH(I$1,Districts,0))*'Blend Sheet'!$AI12)+(INDEX(ItemCosts,MATCH('Blend Sheet'!$AJ$4,ItemNum,0),MATCH(I$1,Districts,0))*'Blend Sheet'!$AJ12)+(INDEX(ItemCosts,MATCH('Blend Sheet'!$AK$4,ItemNum,0),MATCH(I$1,Districts,0))*'Blend Sheet'!$AK12)+(INDEX(ItemCosts,MATCH('Blend Sheet'!$AL$4,ItemNum,0),MATCH(I$1,Districts,0))*'Blend Sheet'!$AL12)+(INDEX(ItemCosts,MATCH('Blend Sheet'!$AM$4,ItemNum,0),MATCH(I$1,Districts,0))*'Blend Sheet'!$AM12)+(INDEX(ItemCosts,MATCH('Blend Sheet'!$AN$4,ItemNum,0),MATCH(I$1,Districts,0))*'Blend Sheet'!$AN12)+(INDEX(ItemCosts,MATCH('Blend Sheet'!$AO$4,ItemNum,0),MATCH(I$1,Districts,0))*'Blend Sheet'!$AO12)+(INDEX(ItemCosts,MATCH('Blend Sheet'!$AP$4,ItemNum,0),MATCH(I$1,Districts,0))*'Blend Sheet'!$AP12)+(INDEX(ItemCosts,MATCH('Blend Sheet'!$AQ$4,ItemNum,0),MATCH(I$1,Districts,0))*'Blend Sheet'!$AQ12)+(INDEX(ItemCosts,MATCH('Blend Sheet'!$AR$4,ItemNum,0),MATCH(I$1,Districts,0))*'Blend Sheet'!$AR12)+(INDEX(ItemCosts,MATCH('Blend Sheet'!$AS$4,ItemNum,0),MATCH(I$1,Districts,0))*'Blend Sheet'!$AS12)</f>
        <v>#N/A</v>
      </c>
      <c r="J9" s="5" t="e">
        <f>(INDEX(ItemCosts,MATCH('Blend Sheet'!$C$4,ItemNum,0),MATCH(J$1,Districts,0))*'Blend Sheet'!$C12)+(INDEX(ItemCosts,MATCH('Blend Sheet'!$D$4,ItemNum,0),MATCH(J$1,Districts,0))*'Blend Sheet'!$D12)+(INDEX(ItemCosts,MATCH('Blend Sheet'!$E$4,ItemNum,0),MATCH(J$1,Districts,0))*'Blend Sheet'!$E12)+(INDEX(ItemCosts,MATCH('Blend Sheet'!$F$4,ItemNum,0),MATCH(J$1,Districts,0))*'Blend Sheet'!$F12)+(INDEX(ItemCosts,MATCH('Blend Sheet'!$G$4,ItemNum,0),MATCH(J$1,Districts,0))*'Blend Sheet'!$G12)+(INDEX(ItemCosts,MATCH('Blend Sheet'!$H$4,ItemNum,0),MATCH(J$1,Districts,0))*'Blend Sheet'!$H12)+(INDEX(ItemCosts,MATCH('Blend Sheet'!$I$4,ItemNum,0),MATCH(J$1,Districts,0))*'Blend Sheet'!$I12)+(INDEX(ItemCosts,MATCH('Blend Sheet'!$J$4,ItemNum,0),MATCH(J$1,Districts,0))*'Blend Sheet'!$J12)+(INDEX(ItemCosts,MATCH('Blend Sheet'!$K$4,ItemNum,0),MATCH(J$1,Districts,0))*'Blend Sheet'!$K12)+(INDEX(ItemCosts,MATCH('Blend Sheet'!$L$4,ItemNum,0),MATCH(J$1,Districts,0))*'Blend Sheet'!$L12)+(INDEX(ItemCosts,MATCH('Blend Sheet'!$M$4,ItemNum,0),MATCH(J$1,Districts,0))*'Blend Sheet'!$M12)+(INDEX(ItemCosts,MATCH('Blend Sheet'!$N$4,ItemNum,0),MATCH(J$1,Districts,0))*'Blend Sheet'!$N12)+(INDEX(ItemCosts,MATCH('Blend Sheet'!$O$4,ItemNum,0),MATCH(J$1,Districts,0))*'Blend Sheet'!$O12)+(INDEX(ItemCosts,MATCH('Blend Sheet'!$P$4,ItemNum,0),MATCH(J$1,Districts,0))*'Blend Sheet'!$P12)+(INDEX(ItemCosts,MATCH('Blend Sheet'!$Q$4,ItemNum,0),MATCH(J$1,Districts,0))*'Blend Sheet'!$Q12)+(INDEX(ItemCosts,MATCH('Blend Sheet'!$R$4,ItemNum,0),MATCH(J$1,Districts,0))*'Blend Sheet'!$R12)+(INDEX(ItemCosts,MATCH('Blend Sheet'!$S$4,ItemNum,0),MATCH(J$1,Districts,0))*'Blend Sheet'!$S12)+(INDEX(ItemCosts,MATCH('Blend Sheet'!$T$4,ItemNum,0),MATCH(J$1,Districts,0))*'Blend Sheet'!$T12)+(INDEX(ItemCosts,MATCH('Blend Sheet'!$U$4,ItemNum,0),MATCH(J$1,Districts,0))*'Blend Sheet'!$U12)+(INDEX(ItemCosts,MATCH('Blend Sheet'!$V$4,ItemNum,0),MATCH(J$1,Districts,0))*'Blend Sheet'!$V12)+(INDEX(ItemCosts,MATCH('Blend Sheet'!$W$4,ItemNum,0),MATCH(J$1,Districts,0))*'Blend Sheet'!$W12)+(INDEX(ItemCosts,MATCH('Blend Sheet'!$X$4,ItemNum,0),MATCH(J$1,Districts,0))*'Blend Sheet'!$X12)+(INDEX(ItemCosts,MATCH('Blend Sheet'!$Y$4,ItemNum,0),MATCH(J$1,Districts,0))*'Blend Sheet'!$Y12)+(INDEX(ItemCosts,MATCH('Blend Sheet'!$Z$4,ItemNum,0),MATCH(J$1,Districts,0))*'Blend Sheet'!$Z12)+(INDEX(ItemCosts,MATCH('Blend Sheet'!$AA$4,ItemNum,0),MATCH(J$1,Districts,0))*'Blend Sheet'!$AA12)+(INDEX(ItemCosts,MATCH('Blend Sheet'!$AB$4,ItemNum,0),MATCH(J$1,Districts,0))*'Blend Sheet'!$AB12)+(INDEX(ItemCosts,MATCH('Blend Sheet'!$AC$4,ItemNum,0),MATCH(J$1,Districts,0))*'Blend Sheet'!$AC12)+(INDEX(ItemCosts,MATCH('Blend Sheet'!$AD$4,ItemNum,0),MATCH(J$1,Districts,0))*'Blend Sheet'!$AD12)+(INDEX(ItemCosts,MATCH('Blend Sheet'!$AE$4,ItemNum,0),MATCH(J$1,Districts,0))*'Blend Sheet'!$AE12)+(INDEX(ItemCosts,MATCH('Blend Sheet'!$AF$4,ItemNum,0),MATCH(J$1,Districts,0))*'Blend Sheet'!$AF12)+(INDEX(ItemCosts,MATCH('Blend Sheet'!$AG$4,ItemNum,0),MATCH(J$1,Districts,0))*'Blend Sheet'!$AG12)+(INDEX(ItemCosts,MATCH('Blend Sheet'!$AH$4,ItemNum,0),MATCH(J$1,Districts,0))*'Blend Sheet'!$AH12)+(INDEX(ItemCosts,MATCH('Blend Sheet'!$AI$4,ItemNum,0),MATCH(J$1,Districts,0))*'Blend Sheet'!$AI12)+(INDEX(ItemCosts,MATCH('Blend Sheet'!$AJ$4,ItemNum,0),MATCH(J$1,Districts,0))*'Blend Sheet'!$AJ12)+(INDEX(ItemCosts,MATCH('Blend Sheet'!$AK$4,ItemNum,0),MATCH(J$1,Districts,0))*'Blend Sheet'!$AK12)+(INDEX(ItemCosts,MATCH('Blend Sheet'!$AL$4,ItemNum,0),MATCH(J$1,Districts,0))*'Blend Sheet'!$AL12)+(INDEX(ItemCosts,MATCH('Blend Sheet'!$AM$4,ItemNum,0),MATCH(J$1,Districts,0))*'Blend Sheet'!$AM12)+(INDEX(ItemCosts,MATCH('Blend Sheet'!$AN$4,ItemNum,0),MATCH(J$1,Districts,0))*'Blend Sheet'!$AN12)+(INDEX(ItemCosts,MATCH('Blend Sheet'!$AO$4,ItemNum,0),MATCH(J$1,Districts,0))*'Blend Sheet'!$AO12)+(INDEX(ItemCosts,MATCH('Blend Sheet'!$AP$4,ItemNum,0),MATCH(J$1,Districts,0))*'Blend Sheet'!$AP12)+(INDEX(ItemCosts,MATCH('Blend Sheet'!$AQ$4,ItemNum,0),MATCH(J$1,Districts,0))*'Blend Sheet'!$AQ12)+(INDEX(ItemCosts,MATCH('Blend Sheet'!$AR$4,ItemNum,0),MATCH(J$1,Districts,0))*'Blend Sheet'!$AR12)+(INDEX(ItemCosts,MATCH('Blend Sheet'!$AS$4,ItemNum,0),MATCH(J$1,Districts,0))*'Blend Sheet'!$AS12)</f>
        <v>#N/A</v>
      </c>
      <c r="K9" s="5" t="e">
        <f>(INDEX(ItemCosts,MATCH('Blend Sheet'!$C$4,ItemNum,0),MATCH(K$1,Districts,0))*'Blend Sheet'!$C12)+(INDEX(ItemCosts,MATCH('Blend Sheet'!$D$4,ItemNum,0),MATCH(K$1,Districts,0))*'Blend Sheet'!$D12)+(INDEX(ItemCosts,MATCH('Blend Sheet'!$E$4,ItemNum,0),MATCH(K$1,Districts,0))*'Blend Sheet'!$E12)+(INDEX(ItemCosts,MATCH('Blend Sheet'!$F$4,ItemNum,0),MATCH(K$1,Districts,0))*'Blend Sheet'!$F12)+(INDEX(ItemCosts,MATCH('Blend Sheet'!$G$4,ItemNum,0),MATCH(K$1,Districts,0))*'Blend Sheet'!$G12)+(INDEX(ItemCosts,MATCH('Blend Sheet'!$H$4,ItemNum,0),MATCH(K$1,Districts,0))*'Blend Sheet'!$H12)+(INDEX(ItemCosts,MATCH('Blend Sheet'!$I$4,ItemNum,0),MATCH(K$1,Districts,0))*'Blend Sheet'!$I12)+(INDEX(ItemCosts,MATCH('Blend Sheet'!$J$4,ItemNum,0),MATCH(K$1,Districts,0))*'Blend Sheet'!$J12)+(INDEX(ItemCosts,MATCH('Blend Sheet'!$K$4,ItemNum,0),MATCH(K$1,Districts,0))*'Blend Sheet'!$K12)+(INDEX(ItemCosts,MATCH('Blend Sheet'!$L$4,ItemNum,0),MATCH(K$1,Districts,0))*'Blend Sheet'!$L12)+(INDEX(ItemCosts,MATCH('Blend Sheet'!$M$4,ItemNum,0),MATCH(K$1,Districts,0))*'Blend Sheet'!$M12)+(INDEX(ItemCosts,MATCH('Blend Sheet'!$N$4,ItemNum,0),MATCH(K$1,Districts,0))*'Blend Sheet'!$N12)+(INDEX(ItemCosts,MATCH('Blend Sheet'!$O$4,ItemNum,0),MATCH(K$1,Districts,0))*'Blend Sheet'!$O12)+(INDEX(ItemCosts,MATCH('Blend Sheet'!$P$4,ItemNum,0),MATCH(K$1,Districts,0))*'Blend Sheet'!$P12)+(INDEX(ItemCosts,MATCH('Blend Sheet'!$Q$4,ItemNum,0),MATCH(K$1,Districts,0))*'Blend Sheet'!$Q12)+(INDEX(ItemCosts,MATCH('Blend Sheet'!$R$4,ItemNum,0),MATCH(K$1,Districts,0))*'Blend Sheet'!$R12)+(INDEX(ItemCosts,MATCH('Blend Sheet'!$S$4,ItemNum,0),MATCH(K$1,Districts,0))*'Blend Sheet'!$S12)+(INDEX(ItemCosts,MATCH('Blend Sheet'!$T$4,ItemNum,0),MATCH(K$1,Districts,0))*'Blend Sheet'!$T12)+(INDEX(ItemCosts,MATCH('Blend Sheet'!$U$4,ItemNum,0),MATCH(K$1,Districts,0))*'Blend Sheet'!$U12)+(INDEX(ItemCosts,MATCH('Blend Sheet'!$V$4,ItemNum,0),MATCH(K$1,Districts,0))*'Blend Sheet'!$V12)+(INDEX(ItemCosts,MATCH('Blend Sheet'!$W$4,ItemNum,0),MATCH(K$1,Districts,0))*'Blend Sheet'!$W12)+(INDEX(ItemCosts,MATCH('Blend Sheet'!$X$4,ItemNum,0),MATCH(K$1,Districts,0))*'Blend Sheet'!$X12)+(INDEX(ItemCosts,MATCH('Blend Sheet'!$Y$4,ItemNum,0),MATCH(K$1,Districts,0))*'Blend Sheet'!$Y12)+(INDEX(ItemCosts,MATCH('Blend Sheet'!$Z$4,ItemNum,0),MATCH(K$1,Districts,0))*'Blend Sheet'!$Z12)+(INDEX(ItemCosts,MATCH('Blend Sheet'!$AA$4,ItemNum,0),MATCH(K$1,Districts,0))*'Blend Sheet'!$AA12)+(INDEX(ItemCosts,MATCH('Blend Sheet'!$AB$4,ItemNum,0),MATCH(K$1,Districts,0))*'Blend Sheet'!$AB12)+(INDEX(ItemCosts,MATCH('Blend Sheet'!$AC$4,ItemNum,0),MATCH(K$1,Districts,0))*'Blend Sheet'!$AC12)+(INDEX(ItemCosts,MATCH('Blend Sheet'!$AD$4,ItemNum,0),MATCH(K$1,Districts,0))*'Blend Sheet'!$AD12)+(INDEX(ItemCosts,MATCH('Blend Sheet'!$AE$4,ItemNum,0),MATCH(K$1,Districts,0))*'Blend Sheet'!$AE12)+(INDEX(ItemCosts,MATCH('Blend Sheet'!$AF$4,ItemNum,0),MATCH(K$1,Districts,0))*'Blend Sheet'!$AF12)+(INDEX(ItemCosts,MATCH('Blend Sheet'!$AG$4,ItemNum,0),MATCH(K$1,Districts,0))*'Blend Sheet'!$AG12)+(INDEX(ItemCosts,MATCH('Blend Sheet'!$AH$4,ItemNum,0),MATCH(K$1,Districts,0))*'Blend Sheet'!$AH12)+(INDEX(ItemCosts,MATCH('Blend Sheet'!$AI$4,ItemNum,0),MATCH(K$1,Districts,0))*'Blend Sheet'!$AI12)+(INDEX(ItemCosts,MATCH('Blend Sheet'!$AJ$4,ItemNum,0),MATCH(K$1,Districts,0))*'Blend Sheet'!$AJ12)+(INDEX(ItemCosts,MATCH('Blend Sheet'!$AK$4,ItemNum,0),MATCH(K$1,Districts,0))*'Blend Sheet'!$AK12)+(INDEX(ItemCosts,MATCH('Blend Sheet'!$AL$4,ItemNum,0),MATCH(K$1,Districts,0))*'Blend Sheet'!$AL12)+(INDEX(ItemCosts,MATCH('Blend Sheet'!$AM$4,ItemNum,0),MATCH(K$1,Districts,0))*'Blend Sheet'!$AM12)+(INDEX(ItemCosts,MATCH('Blend Sheet'!$AN$4,ItemNum,0),MATCH(K$1,Districts,0))*'Blend Sheet'!$AN12)+(INDEX(ItemCosts,MATCH('Blend Sheet'!$AO$4,ItemNum,0),MATCH(K$1,Districts,0))*'Blend Sheet'!$AO12)+(INDEX(ItemCosts,MATCH('Blend Sheet'!$AP$4,ItemNum,0),MATCH(K$1,Districts,0))*'Blend Sheet'!$AP12)+(INDEX(ItemCosts,MATCH('Blend Sheet'!$AQ$4,ItemNum,0),MATCH(K$1,Districts,0))*'Blend Sheet'!$AQ12)+(INDEX(ItemCosts,MATCH('Blend Sheet'!$AR$4,ItemNum,0),MATCH(K$1,Districts,0))*'Blend Sheet'!$AR12)+(INDEX(ItemCosts,MATCH('Blend Sheet'!$AS$4,ItemNum,0),MATCH(K$1,Districts,0))*'Blend Sheet'!$AS12)</f>
        <v>#N/A</v>
      </c>
      <c r="L9" s="5" t="e">
        <f>(INDEX(ItemCosts,MATCH('Blend Sheet'!$C$4,ItemNum,0),MATCH(L$1,Districts,0))*'Blend Sheet'!$C12)+(INDEX(ItemCosts,MATCH('Blend Sheet'!$D$4,ItemNum,0),MATCH(L$1,Districts,0))*'Blend Sheet'!$D12)+(INDEX(ItemCosts,MATCH('Blend Sheet'!$E$4,ItemNum,0),MATCH(L$1,Districts,0))*'Blend Sheet'!$E12)+(INDEX(ItemCosts,MATCH('Blend Sheet'!$F$4,ItemNum,0),MATCH(L$1,Districts,0))*'Blend Sheet'!$F12)+(INDEX(ItemCosts,MATCH('Blend Sheet'!$G$4,ItemNum,0),MATCH(L$1,Districts,0))*'Blend Sheet'!$G12)+(INDEX(ItemCosts,MATCH('Blend Sheet'!$H$4,ItemNum,0),MATCH(L$1,Districts,0))*'Blend Sheet'!$H12)+(INDEX(ItemCosts,MATCH('Blend Sheet'!$I$4,ItemNum,0),MATCH(L$1,Districts,0))*'Blend Sheet'!$I12)+(INDEX(ItemCosts,MATCH('Blend Sheet'!$J$4,ItemNum,0),MATCH(L$1,Districts,0))*'Blend Sheet'!$J12)+(INDEX(ItemCosts,MATCH('Blend Sheet'!$K$4,ItemNum,0),MATCH(L$1,Districts,0))*'Blend Sheet'!$K12)+(INDEX(ItemCosts,MATCH('Blend Sheet'!$L$4,ItemNum,0),MATCH(L$1,Districts,0))*'Blend Sheet'!$L12)+(INDEX(ItemCosts,MATCH('Blend Sheet'!$M$4,ItemNum,0),MATCH(L$1,Districts,0))*'Blend Sheet'!$M12)+(INDEX(ItemCosts,MATCH('Blend Sheet'!$N$4,ItemNum,0),MATCH(L$1,Districts,0))*'Blend Sheet'!$N12)+(INDEX(ItemCosts,MATCH('Blend Sheet'!$O$4,ItemNum,0),MATCH(L$1,Districts,0))*'Blend Sheet'!$O12)+(INDEX(ItemCosts,MATCH('Blend Sheet'!$P$4,ItemNum,0),MATCH(L$1,Districts,0))*'Blend Sheet'!$P12)+(INDEX(ItemCosts,MATCH('Blend Sheet'!$Q$4,ItemNum,0),MATCH(L$1,Districts,0))*'Blend Sheet'!$Q12)+(INDEX(ItemCosts,MATCH('Blend Sheet'!$R$4,ItemNum,0),MATCH(L$1,Districts,0))*'Blend Sheet'!$R12)+(INDEX(ItemCosts,MATCH('Blend Sheet'!$S$4,ItemNum,0),MATCH(L$1,Districts,0))*'Blend Sheet'!$S12)+(INDEX(ItemCosts,MATCH('Blend Sheet'!$T$4,ItemNum,0),MATCH(L$1,Districts,0))*'Blend Sheet'!$T12)+(INDEX(ItemCosts,MATCH('Blend Sheet'!$U$4,ItemNum,0),MATCH(L$1,Districts,0))*'Blend Sheet'!$U12)+(INDEX(ItemCosts,MATCH('Blend Sheet'!$V$4,ItemNum,0),MATCH(L$1,Districts,0))*'Blend Sheet'!$V12)+(INDEX(ItemCosts,MATCH('Blend Sheet'!$W$4,ItemNum,0),MATCH(L$1,Districts,0))*'Blend Sheet'!$W12)+(INDEX(ItemCosts,MATCH('Blend Sheet'!$X$4,ItemNum,0),MATCH(L$1,Districts,0))*'Blend Sheet'!$X12)+(INDEX(ItemCosts,MATCH('Blend Sheet'!$Y$4,ItemNum,0),MATCH(L$1,Districts,0))*'Blend Sheet'!$Y12)+(INDEX(ItemCosts,MATCH('Blend Sheet'!$Z$4,ItemNum,0),MATCH(L$1,Districts,0))*'Blend Sheet'!$Z12)+(INDEX(ItemCosts,MATCH('Blend Sheet'!$AA$4,ItemNum,0),MATCH(L$1,Districts,0))*'Blend Sheet'!$AA12)+(INDEX(ItemCosts,MATCH('Blend Sheet'!$AB$4,ItemNum,0),MATCH(L$1,Districts,0))*'Blend Sheet'!$AB12)+(INDEX(ItemCosts,MATCH('Blend Sheet'!$AC$4,ItemNum,0),MATCH(L$1,Districts,0))*'Blend Sheet'!$AC12)+(INDEX(ItemCosts,MATCH('Blend Sheet'!$AD$4,ItemNum,0),MATCH(L$1,Districts,0))*'Blend Sheet'!$AD12)+(INDEX(ItemCosts,MATCH('Blend Sheet'!$AE$4,ItemNum,0),MATCH(L$1,Districts,0))*'Blend Sheet'!$AE12)+(INDEX(ItemCosts,MATCH('Blend Sheet'!$AF$4,ItemNum,0),MATCH(L$1,Districts,0))*'Blend Sheet'!$AF12)+(INDEX(ItemCosts,MATCH('Blend Sheet'!$AG$4,ItemNum,0),MATCH(L$1,Districts,0))*'Blend Sheet'!$AG12)+(INDEX(ItemCosts,MATCH('Blend Sheet'!$AH$4,ItemNum,0),MATCH(L$1,Districts,0))*'Blend Sheet'!$AH12)+(INDEX(ItemCosts,MATCH('Blend Sheet'!$AI$4,ItemNum,0),MATCH(L$1,Districts,0))*'Blend Sheet'!$AI12)+(INDEX(ItemCosts,MATCH('Blend Sheet'!$AJ$4,ItemNum,0),MATCH(L$1,Districts,0))*'Blend Sheet'!$AJ12)+(INDEX(ItemCosts,MATCH('Blend Sheet'!$AK$4,ItemNum,0),MATCH(L$1,Districts,0))*'Blend Sheet'!$AK12)+(INDEX(ItemCosts,MATCH('Blend Sheet'!$AL$4,ItemNum,0),MATCH(L$1,Districts,0))*'Blend Sheet'!$AL12)+(INDEX(ItemCosts,MATCH('Blend Sheet'!$AM$4,ItemNum,0),MATCH(L$1,Districts,0))*'Blend Sheet'!$AM12)+(INDEX(ItemCosts,MATCH('Blend Sheet'!$AN$4,ItemNum,0),MATCH(L$1,Districts,0))*'Blend Sheet'!$AN12)+(INDEX(ItemCosts,MATCH('Blend Sheet'!$AO$4,ItemNum,0),MATCH(L$1,Districts,0))*'Blend Sheet'!$AO12)+(INDEX(ItemCosts,MATCH('Blend Sheet'!$AP$4,ItemNum,0),MATCH(L$1,Districts,0))*'Blend Sheet'!$AP12)+(INDEX(ItemCosts,MATCH('Blend Sheet'!$AQ$4,ItemNum,0),MATCH(L$1,Districts,0))*'Blend Sheet'!$AQ12)+(INDEX(ItemCosts,MATCH('Blend Sheet'!$AR$4,ItemNum,0),MATCH(L$1,Districts,0))*'Blend Sheet'!$AR12)+(INDEX(ItemCosts,MATCH('Blend Sheet'!$AS$4,ItemNum,0),MATCH(L$1,Districts,0))*'Blend Sheet'!$AS12)</f>
        <v>#N/A</v>
      </c>
      <c r="M9" s="191"/>
      <c r="N9" s="34" t="e">
        <f>D9/'Blend Sheet'!$BA12</f>
        <v>#N/A</v>
      </c>
      <c r="O9" s="34" t="e">
        <f>E9/'Blend Sheet'!$BA12</f>
        <v>#N/A</v>
      </c>
      <c r="P9" s="34" t="e">
        <f>G9/'Blend Sheet'!$BA12</f>
        <v>#N/A</v>
      </c>
      <c r="Q9" s="34" t="e">
        <f>H9/'Blend Sheet'!$BA12</f>
        <v>#N/A</v>
      </c>
      <c r="R9" s="34" t="e">
        <f>I9/'Blend Sheet'!$BA12</f>
        <v>#N/A</v>
      </c>
      <c r="S9" s="34" t="e">
        <f>J9/'Blend Sheet'!$BA12</f>
        <v>#N/A</v>
      </c>
      <c r="T9" s="34" t="e">
        <f>K9/'Blend Sheet'!$BA12</f>
        <v>#N/A</v>
      </c>
      <c r="U9" s="34" t="e">
        <f>L9/'Blend Sheet'!$BA12</f>
        <v>#N/A</v>
      </c>
    </row>
    <row r="10" spans="1:21" x14ac:dyDescent="0.25">
      <c r="A10" t="str">
        <f>'Blend Sheet'!A13</f>
        <v>1:1:0 'G'</v>
      </c>
      <c r="B10" s="5" t="e">
        <f>(INDEX(ItemCosts,MATCH('Blend Sheet'!$C$4,ItemNum,0),MATCH(B$1,Districts,0))*'Blend Sheet'!$C13)+(INDEX(ItemCosts,MATCH('Blend Sheet'!$D$4,ItemNum,0),MATCH(B$1,Districts,0))*'Blend Sheet'!$D13)+(INDEX(ItemCosts,MATCH('Blend Sheet'!$E$4,ItemNum,0),MATCH(B$1,Districts,0))*'Blend Sheet'!$E13)+(INDEX(ItemCosts,MATCH('Blend Sheet'!$F$4,ItemNum,0),MATCH(B$1,Districts,0))*'Blend Sheet'!$F13)+(INDEX(ItemCosts,MATCH('Blend Sheet'!$G$4,ItemNum,0),MATCH(B$1,Districts,0))*'Blend Sheet'!$G13)+(INDEX(ItemCosts,MATCH('Blend Sheet'!$H$4,ItemNum,0),MATCH(B$1,Districts,0))*'Blend Sheet'!$H13)+(INDEX(ItemCosts,MATCH('Blend Sheet'!$I$4,ItemNum,0),MATCH(B$1,Districts,0))*'Blend Sheet'!$I13)+(INDEX(ItemCosts,MATCH('Blend Sheet'!$J$4,ItemNum,0),MATCH(B$1,Districts,0))*'Blend Sheet'!$J13)+(INDEX(ItemCosts,MATCH('Blend Sheet'!$K$4,ItemNum,0),MATCH(B$1,Districts,0))*'Blend Sheet'!$K13)+(INDEX(ItemCosts,MATCH('Blend Sheet'!$L$4,ItemNum,0),MATCH(B$1,Districts,0))*'Blend Sheet'!$L13)+(INDEX(ItemCosts,MATCH('Blend Sheet'!$M$4,ItemNum,0),MATCH(B$1,Districts,0))*'Blend Sheet'!$M13)+(INDEX(ItemCosts,MATCH('Blend Sheet'!$N$4,ItemNum,0),MATCH(B$1,Districts,0))*'Blend Sheet'!$N13)+(INDEX(ItemCosts,MATCH('Blend Sheet'!$O$4,ItemNum,0),MATCH(B$1,Districts,0))*'Blend Sheet'!$O13)+(INDEX(ItemCosts,MATCH('Blend Sheet'!$P$4,ItemNum,0),MATCH(B$1,Districts,0))*'Blend Sheet'!$P13)+(INDEX(ItemCosts,MATCH('Blend Sheet'!$Q$4,ItemNum,0),MATCH(B$1,Districts,0))*'Blend Sheet'!$Q13)+(INDEX(ItemCosts,MATCH('Blend Sheet'!$R$4,ItemNum,0),MATCH(B$1,Districts,0))*'Blend Sheet'!$R13)+(INDEX(ItemCosts,MATCH('Blend Sheet'!$S$4,ItemNum,0),MATCH(B$1,Districts,0))*'Blend Sheet'!$S13)+(INDEX(ItemCosts,MATCH('Blend Sheet'!$T$4,ItemNum,0),MATCH(B$1,Districts,0))*'Blend Sheet'!$T13)+(INDEX(ItemCosts,MATCH('Blend Sheet'!$U$4,ItemNum,0),MATCH(B$1,Districts,0))*'Blend Sheet'!$U13)+(INDEX(ItemCosts,MATCH('Blend Sheet'!$V$4,ItemNum,0),MATCH(B$1,Districts,0))*'Blend Sheet'!$V13)+(INDEX(ItemCosts,MATCH('Blend Sheet'!$W$4,ItemNum,0),MATCH(B$1,Districts,0))*'Blend Sheet'!$W13)+(INDEX(ItemCosts,MATCH('Blend Sheet'!$X$4,ItemNum,0),MATCH(B$1,Districts,0))*'Blend Sheet'!$X13)+(INDEX(ItemCosts,MATCH('Blend Sheet'!$Y$4,ItemNum,0),MATCH(B$1,Districts,0))*'Blend Sheet'!$Y13)+(INDEX(ItemCosts,MATCH('Blend Sheet'!$Z$4,ItemNum,0),MATCH(B$1,Districts,0))*'Blend Sheet'!$Z13)+(INDEX(ItemCosts,MATCH('Blend Sheet'!$AA$4,ItemNum,0),MATCH(B$1,Districts,0))*'Blend Sheet'!$AA13)+(INDEX(ItemCosts,MATCH('Blend Sheet'!$AB$4,ItemNum,0),MATCH(B$1,Districts,0))*'Blend Sheet'!$AB13)+(INDEX(ItemCosts,MATCH('Blend Sheet'!$AC$4,ItemNum,0),MATCH(B$1,Districts,0))*'Blend Sheet'!$AC13)+(INDEX(ItemCosts,MATCH('Blend Sheet'!$AD$4,ItemNum,0),MATCH(B$1,Districts,0))*'Blend Sheet'!$AD13)+(INDEX(ItemCosts,MATCH('Blend Sheet'!$AE$4,ItemNum,0),MATCH(B$1,Districts,0))*'Blend Sheet'!$AE13)+(INDEX(ItemCosts,MATCH('Blend Sheet'!$AF$4,ItemNum,0),MATCH(B$1,Districts,0))*'Blend Sheet'!$AF13)+(INDEX(ItemCosts,MATCH('Blend Sheet'!$AG$4,ItemNum,0),MATCH(B$1,Districts,0))*'Blend Sheet'!$AG13)+(INDEX(ItemCosts,MATCH('Blend Sheet'!$AH$4,ItemNum,0),MATCH(B$1,Districts,0))*'Blend Sheet'!$AH13)+(INDEX(ItemCosts,MATCH('Blend Sheet'!$AI$4,ItemNum,0),MATCH(B$1,Districts,0))*'Blend Sheet'!$AI13)+(INDEX(ItemCosts,MATCH('Blend Sheet'!$AJ$4,ItemNum,0),MATCH(B$1,Districts,0))*'Blend Sheet'!$AJ13)+(INDEX(ItemCosts,MATCH('Blend Sheet'!$AK$4,ItemNum,0),MATCH(B$1,Districts,0))*'Blend Sheet'!$AK13)+(INDEX(ItemCosts,MATCH('Blend Sheet'!$AL$4,ItemNum,0),MATCH(B$1,Districts,0))*'Blend Sheet'!$AL13)+(INDEX(ItemCosts,MATCH('Blend Sheet'!$AM$4,ItemNum,0),MATCH(B$1,Districts,0))*'Blend Sheet'!$AM13)+(INDEX(ItemCosts,MATCH('Blend Sheet'!$AN$4,ItemNum,0),MATCH(B$1,Districts,0))*'Blend Sheet'!$AN13)+(INDEX(ItemCosts,MATCH('Blend Sheet'!$AO$4,ItemNum,0),MATCH(B$1,Districts,0))*'Blend Sheet'!$AO13)+(INDEX(ItemCosts,MATCH('Blend Sheet'!$AP$4,ItemNum,0),MATCH(B$1,Districts,0))*'Blend Sheet'!$AP13)+(INDEX(ItemCosts,MATCH('Blend Sheet'!$AQ$4,ItemNum,0),MATCH(B$1,Districts,0))*'Blend Sheet'!$AQ13)+(INDEX(ItemCosts,MATCH('Blend Sheet'!$AR$4,ItemNum,0),MATCH(B$1,Districts,0))*'Blend Sheet'!$AR13)+(INDEX(ItemCosts,MATCH('Blend Sheet'!$AS$4,ItemNum,0),MATCH(B$1,Districts,0))*'Blend Sheet'!$AS13)</f>
        <v>#N/A</v>
      </c>
      <c r="C10" s="5" t="e">
        <f>(INDEX(ItemCosts,MATCH('Blend Sheet'!$C$4,ItemNum,0),MATCH(C$1,Districts,0))*'Blend Sheet'!$C13)+(INDEX(ItemCosts,MATCH('Blend Sheet'!$D$4,ItemNum,0),MATCH(C$1,Districts,0))*'Blend Sheet'!$D13)+(INDEX(ItemCosts,MATCH('Blend Sheet'!$E$4,ItemNum,0),MATCH(C$1,Districts,0))*'Blend Sheet'!$E13)+(INDEX(ItemCosts,MATCH('Blend Sheet'!$F$4,ItemNum,0),MATCH(C$1,Districts,0))*'Blend Sheet'!$F13)+(INDEX(ItemCosts,MATCH('Blend Sheet'!$G$4,ItemNum,0),MATCH(C$1,Districts,0))*'Blend Sheet'!$G13)+(INDEX(ItemCosts,MATCH('Blend Sheet'!$H$4,ItemNum,0),MATCH(C$1,Districts,0))*'Blend Sheet'!$H13)+(INDEX(ItemCosts,MATCH('Blend Sheet'!$I$4,ItemNum,0),MATCH(C$1,Districts,0))*'Blend Sheet'!$I13)+(INDEX(ItemCosts,MATCH('Blend Sheet'!$J$4,ItemNum,0),MATCH(C$1,Districts,0))*'Blend Sheet'!$J13)+(INDEX(ItemCosts,MATCH('Blend Sheet'!$K$4,ItemNum,0),MATCH(C$1,Districts,0))*'Blend Sheet'!$K13)+(INDEX(ItemCosts,MATCH('Blend Sheet'!$L$4,ItemNum,0),MATCH(C$1,Districts,0))*'Blend Sheet'!$L13)+(INDEX(ItemCosts,MATCH('Blend Sheet'!$M$4,ItemNum,0),MATCH(C$1,Districts,0))*'Blend Sheet'!$M13)+(INDEX(ItemCosts,MATCH('Blend Sheet'!$N$4,ItemNum,0),MATCH(C$1,Districts,0))*'Blend Sheet'!$N13)+(INDEX(ItemCosts,MATCH('Blend Sheet'!$O$4,ItemNum,0),MATCH(C$1,Districts,0))*'Blend Sheet'!$O13)+(INDEX(ItemCosts,MATCH('Blend Sheet'!$P$4,ItemNum,0),MATCH(C$1,Districts,0))*'Blend Sheet'!$P13)+(INDEX(ItemCosts,MATCH('Blend Sheet'!$Q$4,ItemNum,0),MATCH(C$1,Districts,0))*'Blend Sheet'!$Q13)+(INDEX(ItemCosts,MATCH('Blend Sheet'!$R$4,ItemNum,0),MATCH(C$1,Districts,0))*'Blend Sheet'!$R13)+(INDEX(ItemCosts,MATCH('Blend Sheet'!$S$4,ItemNum,0),MATCH(C$1,Districts,0))*'Blend Sheet'!$S13)+(INDEX(ItemCosts,MATCH('Blend Sheet'!$T$4,ItemNum,0),MATCH(C$1,Districts,0))*'Blend Sheet'!$T13)+(INDEX(ItemCosts,MATCH('Blend Sheet'!$U$4,ItemNum,0),MATCH(C$1,Districts,0))*'Blend Sheet'!$U13)+(INDEX(ItemCosts,MATCH('Blend Sheet'!$V$4,ItemNum,0),MATCH(C$1,Districts,0))*'Blend Sheet'!$V13)+(INDEX(ItemCosts,MATCH('Blend Sheet'!$W$4,ItemNum,0),MATCH(C$1,Districts,0))*'Blend Sheet'!$W13)+(INDEX(ItemCosts,MATCH('Blend Sheet'!$X$4,ItemNum,0),MATCH(C$1,Districts,0))*'Blend Sheet'!$X13)+(INDEX(ItemCosts,MATCH('Blend Sheet'!$Y$4,ItemNum,0),MATCH(C$1,Districts,0))*'Blend Sheet'!$Y13)+(INDEX(ItemCosts,MATCH('Blend Sheet'!$Z$4,ItemNum,0),MATCH(C$1,Districts,0))*'Blend Sheet'!$Z13)+(INDEX(ItemCosts,MATCH('Blend Sheet'!$AA$4,ItemNum,0),MATCH(C$1,Districts,0))*'Blend Sheet'!$AA13)+(INDEX(ItemCosts,MATCH('Blend Sheet'!$AB$4,ItemNum,0),MATCH(C$1,Districts,0))*'Blend Sheet'!$AB13)+(INDEX(ItemCosts,MATCH('Blend Sheet'!$AC$4,ItemNum,0),MATCH(C$1,Districts,0))*'Blend Sheet'!$AC13)+(INDEX(ItemCosts,MATCH('Blend Sheet'!$AD$4,ItemNum,0),MATCH(C$1,Districts,0))*'Blend Sheet'!$AD13)+(INDEX(ItemCosts,MATCH('Blend Sheet'!$AE$4,ItemNum,0),MATCH(C$1,Districts,0))*'Blend Sheet'!$AE13)+(INDEX(ItemCosts,MATCH('Blend Sheet'!$AF$4,ItemNum,0),MATCH(C$1,Districts,0))*'Blend Sheet'!$AF13)+(INDEX(ItemCosts,MATCH('Blend Sheet'!$AG$4,ItemNum,0),MATCH(C$1,Districts,0))*'Blend Sheet'!$AG13)+(INDEX(ItemCosts,MATCH('Blend Sheet'!$AH$4,ItemNum,0),MATCH(C$1,Districts,0))*'Blend Sheet'!$AH13)+(INDEX(ItemCosts,MATCH('Blend Sheet'!$AI$4,ItemNum,0),MATCH(C$1,Districts,0))*'Blend Sheet'!$AI13)+(INDEX(ItemCosts,MATCH('Blend Sheet'!$AJ$4,ItemNum,0),MATCH(C$1,Districts,0))*'Blend Sheet'!$AJ13)+(INDEX(ItemCosts,MATCH('Blend Sheet'!$AK$4,ItemNum,0),MATCH(C$1,Districts,0))*'Blend Sheet'!$AK13)+(INDEX(ItemCosts,MATCH('Blend Sheet'!$AL$4,ItemNum,0),MATCH(C$1,Districts,0))*'Blend Sheet'!$AL13)+(INDEX(ItemCosts,MATCH('Blend Sheet'!$AM$4,ItemNum,0),MATCH(C$1,Districts,0))*'Blend Sheet'!$AM13)+(INDEX(ItemCosts,MATCH('Blend Sheet'!$AN$4,ItemNum,0),MATCH(C$1,Districts,0))*'Blend Sheet'!$AN13)+(INDEX(ItemCosts,MATCH('Blend Sheet'!$AO$4,ItemNum,0),MATCH(C$1,Districts,0))*'Blend Sheet'!$AO13)+(INDEX(ItemCosts,MATCH('Blend Sheet'!$AP$4,ItemNum,0),MATCH(C$1,Districts,0))*'Blend Sheet'!$AP13)+(INDEX(ItemCosts,MATCH('Blend Sheet'!$AQ$4,ItemNum,0),MATCH(C$1,Districts,0))*'Blend Sheet'!$AQ13)+(INDEX(ItemCosts,MATCH('Blend Sheet'!$AR$4,ItemNum,0),MATCH(C$1,Districts,0))*'Blend Sheet'!$AR13)+(INDEX(ItemCosts,MATCH('Blend Sheet'!$AS$4,ItemNum,0),MATCH(C$1,Districts,0))*'Blend Sheet'!$AS13)</f>
        <v>#N/A</v>
      </c>
      <c r="D10" s="5" t="e">
        <f>(INDEX(ItemCosts,MATCH('Blend Sheet'!$C$4,ItemNum,0),MATCH(D$1,Districts,0))*'Blend Sheet'!$C13)+(INDEX(ItemCosts,MATCH('Blend Sheet'!$D$4,ItemNum,0),MATCH(D$1,Districts,0))*'Blend Sheet'!$D13)+(INDEX(ItemCosts,MATCH('Blend Sheet'!$E$4,ItemNum,0),MATCH(D$1,Districts,0))*'Blend Sheet'!$E13)+(INDEX(ItemCosts,MATCH('Blend Sheet'!$F$4,ItemNum,0),MATCH(D$1,Districts,0))*'Blend Sheet'!$F13)+(INDEX(ItemCosts,MATCH('Blend Sheet'!$G$4,ItemNum,0),MATCH(D$1,Districts,0))*'Blend Sheet'!$G13)+(INDEX(ItemCosts,MATCH('Blend Sheet'!$H$4,ItemNum,0),MATCH(D$1,Districts,0))*'Blend Sheet'!$H13)+(INDEX(ItemCosts,MATCH('Blend Sheet'!$I$4,ItemNum,0),MATCH(D$1,Districts,0))*'Blend Sheet'!$I13)+(INDEX(ItemCosts,MATCH('Blend Sheet'!$J$4,ItemNum,0),MATCH(D$1,Districts,0))*'Blend Sheet'!$J13)+(INDEX(ItemCosts,MATCH('Blend Sheet'!$K$4,ItemNum,0),MATCH(D$1,Districts,0))*'Blend Sheet'!$K13)+(INDEX(ItemCosts,MATCH('Blend Sheet'!$L$4,ItemNum,0),MATCH(D$1,Districts,0))*'Blend Sheet'!$L13)+(INDEX(ItemCosts,MATCH('Blend Sheet'!$M$4,ItemNum,0),MATCH(D$1,Districts,0))*'Blend Sheet'!$M13)+(INDEX(ItemCosts,MATCH('Blend Sheet'!$N$4,ItemNum,0),MATCH(D$1,Districts,0))*'Blend Sheet'!$N13)+(INDEX(ItemCosts,MATCH('Blend Sheet'!$O$4,ItemNum,0),MATCH(D$1,Districts,0))*'Blend Sheet'!$O13)+(INDEX(ItemCosts,MATCH('Blend Sheet'!$P$4,ItemNum,0),MATCH(D$1,Districts,0))*'Blend Sheet'!$P13)+(INDEX(ItemCosts,MATCH('Blend Sheet'!$Q$4,ItemNum,0),MATCH(D$1,Districts,0))*'Blend Sheet'!$Q13)+(INDEX(ItemCosts,MATCH('Blend Sheet'!$R$4,ItemNum,0),MATCH(D$1,Districts,0))*'Blend Sheet'!$R13)+(INDEX(ItemCosts,MATCH('Blend Sheet'!$S$4,ItemNum,0),MATCH(D$1,Districts,0))*'Blend Sheet'!$S13)+(INDEX(ItemCosts,MATCH('Blend Sheet'!$T$4,ItemNum,0),MATCH(D$1,Districts,0))*'Blend Sheet'!$T13)+(INDEX(ItemCosts,MATCH('Blend Sheet'!$U$4,ItemNum,0),MATCH(D$1,Districts,0))*'Blend Sheet'!$U13)+(INDEX(ItemCosts,MATCH('Blend Sheet'!$V$4,ItemNum,0),MATCH(D$1,Districts,0))*'Blend Sheet'!$V13)+(INDEX(ItemCosts,MATCH('Blend Sheet'!$W$4,ItemNum,0),MATCH(D$1,Districts,0))*'Blend Sheet'!$W13)+(INDEX(ItemCosts,MATCH('Blend Sheet'!$X$4,ItemNum,0),MATCH(D$1,Districts,0))*'Blend Sheet'!$X13)+(INDEX(ItemCosts,MATCH('Blend Sheet'!$Y$4,ItemNum,0),MATCH(D$1,Districts,0))*'Blend Sheet'!$Y13)+(INDEX(ItemCosts,MATCH('Blend Sheet'!$Z$4,ItemNum,0),MATCH(D$1,Districts,0))*'Blend Sheet'!$Z13)+(INDEX(ItemCosts,MATCH('Blend Sheet'!$AA$4,ItemNum,0),MATCH(D$1,Districts,0))*'Blend Sheet'!$AA13)+(INDEX(ItemCosts,MATCH('Blend Sheet'!$AB$4,ItemNum,0),MATCH(D$1,Districts,0))*'Blend Sheet'!$AB13)+(INDEX(ItemCosts,MATCH('Blend Sheet'!$AC$4,ItemNum,0),MATCH(D$1,Districts,0))*'Blend Sheet'!$AC13)+(INDEX(ItemCosts,MATCH('Blend Sheet'!$AD$4,ItemNum,0),MATCH(D$1,Districts,0))*'Blend Sheet'!$AD13)+(INDEX(ItemCosts,MATCH('Blend Sheet'!$AE$4,ItemNum,0),MATCH(D$1,Districts,0))*'Blend Sheet'!$AE13)+(INDEX(ItemCosts,MATCH('Blend Sheet'!$AF$4,ItemNum,0),MATCH(D$1,Districts,0))*'Blend Sheet'!$AF13)+(INDEX(ItemCosts,MATCH('Blend Sheet'!$AG$4,ItemNum,0),MATCH(D$1,Districts,0))*'Blend Sheet'!$AG13)+(INDEX(ItemCosts,MATCH('Blend Sheet'!$AH$4,ItemNum,0),MATCH(D$1,Districts,0))*'Blend Sheet'!$AH13)+(INDEX(ItemCosts,MATCH('Blend Sheet'!$AI$4,ItemNum,0),MATCH(D$1,Districts,0))*'Blend Sheet'!$AI13)+(INDEX(ItemCosts,MATCH('Blend Sheet'!$AJ$4,ItemNum,0),MATCH(D$1,Districts,0))*'Blend Sheet'!$AJ13)+(INDEX(ItemCosts,MATCH('Blend Sheet'!$AK$4,ItemNum,0),MATCH(D$1,Districts,0))*'Blend Sheet'!$AK13)+(INDEX(ItemCosts,MATCH('Blend Sheet'!$AL$4,ItemNum,0),MATCH(D$1,Districts,0))*'Blend Sheet'!$AL13)+(INDEX(ItemCosts,MATCH('Blend Sheet'!$AM$4,ItemNum,0),MATCH(D$1,Districts,0))*'Blend Sheet'!$AM13)+(INDEX(ItemCosts,MATCH('Blend Sheet'!$AN$4,ItemNum,0),MATCH(D$1,Districts,0))*'Blend Sheet'!$AN13)+(INDEX(ItemCosts,MATCH('Blend Sheet'!$AO$4,ItemNum,0),MATCH(D$1,Districts,0))*'Blend Sheet'!$AO13)+(INDEX(ItemCosts,MATCH('Blend Sheet'!$AP$4,ItemNum,0),MATCH(D$1,Districts,0))*'Blend Sheet'!$AP13)+(INDEX(ItemCosts,MATCH('Blend Sheet'!$AQ$4,ItemNum,0),MATCH(D$1,Districts,0))*'Blend Sheet'!$AQ13)+(INDEX(ItemCosts,MATCH('Blend Sheet'!$AR$4,ItemNum,0),MATCH(D$1,Districts,0))*'Blend Sheet'!$AR13)+(INDEX(ItemCosts,MATCH('Blend Sheet'!$AS$4,ItemNum,0),MATCH(D$1,Districts,0))*'Blend Sheet'!$AS13)</f>
        <v>#N/A</v>
      </c>
      <c r="E10" s="5" t="e">
        <f>(INDEX(ItemCosts,MATCH('Blend Sheet'!$C$4,ItemNum,0),MATCH(E$1,Districts,0))*'Blend Sheet'!$C13)+(INDEX(ItemCosts,MATCH('Blend Sheet'!$D$4,ItemNum,0),MATCH(E$1,Districts,0))*'Blend Sheet'!$D13)+(INDEX(ItemCosts,MATCH('Blend Sheet'!$E$4,ItemNum,0),MATCH(E$1,Districts,0))*'Blend Sheet'!$E13)+(INDEX(ItemCosts,MATCH('Blend Sheet'!$F$4,ItemNum,0),MATCH(E$1,Districts,0))*'Blend Sheet'!$F13)+(INDEX(ItemCosts,MATCH('Blend Sheet'!$G$4,ItemNum,0),MATCH(E$1,Districts,0))*'Blend Sheet'!$G13)+(INDEX(ItemCosts,MATCH('Blend Sheet'!$H$4,ItemNum,0),MATCH(E$1,Districts,0))*'Blend Sheet'!$H13)+(INDEX(ItemCosts,MATCH('Blend Sheet'!$I$4,ItemNum,0),MATCH(E$1,Districts,0))*'Blend Sheet'!$I13)+(INDEX(ItemCosts,MATCH('Blend Sheet'!$J$4,ItemNum,0),MATCH(E$1,Districts,0))*'Blend Sheet'!$J13)+(INDEX(ItemCosts,MATCH('Blend Sheet'!$K$4,ItemNum,0),MATCH(E$1,Districts,0))*'Blend Sheet'!$K13)+(INDEX(ItemCosts,MATCH('Blend Sheet'!$L$4,ItemNum,0),MATCH(E$1,Districts,0))*'Blend Sheet'!$L13)+(INDEX(ItemCosts,MATCH('Blend Sheet'!$M$4,ItemNum,0),MATCH(E$1,Districts,0))*'Blend Sheet'!$M13)+(INDEX(ItemCosts,MATCH('Blend Sheet'!$N$4,ItemNum,0),MATCH(E$1,Districts,0))*'Blend Sheet'!$N13)+(INDEX(ItemCosts,MATCH('Blend Sheet'!$O$4,ItemNum,0),MATCH(E$1,Districts,0))*'Blend Sheet'!$O13)+(INDEX(ItemCosts,MATCH('Blend Sheet'!$P$4,ItemNum,0),MATCH(E$1,Districts,0))*'Blend Sheet'!$P13)+(INDEX(ItemCosts,MATCH('Blend Sheet'!$Q$4,ItemNum,0),MATCH(E$1,Districts,0))*'Blend Sheet'!$Q13)+(INDEX(ItemCosts,MATCH('Blend Sheet'!$R$4,ItemNum,0),MATCH(E$1,Districts,0))*'Blend Sheet'!$R13)+(INDEX(ItemCosts,MATCH('Blend Sheet'!$S$4,ItemNum,0),MATCH(E$1,Districts,0))*'Blend Sheet'!$S13)+(INDEX(ItemCosts,MATCH('Blend Sheet'!$T$4,ItemNum,0),MATCH(E$1,Districts,0))*'Blend Sheet'!$T13)+(INDEX(ItemCosts,MATCH('Blend Sheet'!$U$4,ItemNum,0),MATCH(E$1,Districts,0))*'Blend Sheet'!$U13)+(INDEX(ItemCosts,MATCH('Blend Sheet'!$V$4,ItemNum,0),MATCH(E$1,Districts,0))*'Blend Sheet'!$V13)+(INDEX(ItemCosts,MATCH('Blend Sheet'!$W$4,ItemNum,0),MATCH(E$1,Districts,0))*'Blend Sheet'!$W13)+(INDEX(ItemCosts,MATCH('Blend Sheet'!$X$4,ItemNum,0),MATCH(E$1,Districts,0))*'Blend Sheet'!$X13)+(INDEX(ItemCosts,MATCH('Blend Sheet'!$Y$4,ItemNum,0),MATCH(E$1,Districts,0))*'Blend Sheet'!$Y13)+(INDEX(ItemCosts,MATCH('Blend Sheet'!$Z$4,ItemNum,0),MATCH(E$1,Districts,0))*'Blend Sheet'!$Z13)+(INDEX(ItemCosts,MATCH('Blend Sheet'!$AA$4,ItemNum,0),MATCH(E$1,Districts,0))*'Blend Sheet'!$AA13)+(INDEX(ItemCosts,MATCH('Blend Sheet'!$AB$4,ItemNum,0),MATCH(E$1,Districts,0))*'Blend Sheet'!$AB13)+(INDEX(ItemCosts,MATCH('Blend Sheet'!$AC$4,ItemNum,0),MATCH(E$1,Districts,0))*'Blend Sheet'!$AC13)+(INDEX(ItemCosts,MATCH('Blend Sheet'!$AD$4,ItemNum,0),MATCH(E$1,Districts,0))*'Blend Sheet'!$AD13)+(INDEX(ItemCosts,MATCH('Blend Sheet'!$AE$4,ItemNum,0),MATCH(E$1,Districts,0))*'Blend Sheet'!$AE13)+(INDEX(ItemCosts,MATCH('Blend Sheet'!$AF$4,ItemNum,0),MATCH(E$1,Districts,0))*'Blend Sheet'!$AF13)+(INDEX(ItemCosts,MATCH('Blend Sheet'!$AG$4,ItemNum,0),MATCH(E$1,Districts,0))*'Blend Sheet'!$AG13)+(INDEX(ItemCosts,MATCH('Blend Sheet'!$AH$4,ItemNum,0),MATCH(E$1,Districts,0))*'Blend Sheet'!$AH13)+(INDEX(ItemCosts,MATCH('Blend Sheet'!$AI$4,ItemNum,0),MATCH(E$1,Districts,0))*'Blend Sheet'!$AI13)+(INDEX(ItemCosts,MATCH('Blend Sheet'!$AJ$4,ItemNum,0),MATCH(E$1,Districts,0))*'Blend Sheet'!$AJ13)+(INDEX(ItemCosts,MATCH('Blend Sheet'!$AK$4,ItemNum,0),MATCH(E$1,Districts,0))*'Blend Sheet'!$AK13)+(INDEX(ItemCosts,MATCH('Blend Sheet'!$AL$4,ItemNum,0),MATCH(E$1,Districts,0))*'Blend Sheet'!$AL13)+(INDEX(ItemCosts,MATCH('Blend Sheet'!$AM$4,ItemNum,0),MATCH(E$1,Districts,0))*'Blend Sheet'!$AM13)+(INDEX(ItemCosts,MATCH('Blend Sheet'!$AN$4,ItemNum,0),MATCH(E$1,Districts,0))*'Blend Sheet'!$AN13)+(INDEX(ItemCosts,MATCH('Blend Sheet'!$AO$4,ItemNum,0),MATCH(E$1,Districts,0))*'Blend Sheet'!$AO13)+(INDEX(ItemCosts,MATCH('Blend Sheet'!$AP$4,ItemNum,0),MATCH(E$1,Districts,0))*'Blend Sheet'!$AP13)+(INDEX(ItemCosts,MATCH('Blend Sheet'!$AQ$4,ItemNum,0),MATCH(E$1,Districts,0))*'Blend Sheet'!$AQ13)+(INDEX(ItemCosts,MATCH('Blend Sheet'!$AR$4,ItemNum,0),MATCH(E$1,Districts,0))*'Blend Sheet'!$AR13)+(INDEX(ItemCosts,MATCH('Blend Sheet'!$AS$4,ItemNum,0),MATCH(E$1,Districts,0))*'Blend Sheet'!$AS13)</f>
        <v>#N/A</v>
      </c>
      <c r="F10" s="5" t="e">
        <f>(INDEX(ItemCosts,MATCH('Blend Sheet'!$C$4,ItemNum,0),MATCH(F$1,Districts,0))*'Blend Sheet'!$C13)+(INDEX(ItemCosts,MATCH('Blend Sheet'!$D$4,ItemNum,0),MATCH(F$1,Districts,0))*'Blend Sheet'!$D13)+(INDEX(ItemCosts,MATCH('Blend Sheet'!$E$4,ItemNum,0),MATCH(F$1,Districts,0))*'Blend Sheet'!$E13)+(INDEX(ItemCosts,MATCH('Blend Sheet'!$F$4,ItemNum,0),MATCH(F$1,Districts,0))*'Blend Sheet'!$F13)+(INDEX(ItemCosts,MATCH('Blend Sheet'!$G$4,ItemNum,0),MATCH(F$1,Districts,0))*'Blend Sheet'!$G13)+(INDEX(ItemCosts,MATCH('Blend Sheet'!$H$4,ItemNum,0),MATCH(F$1,Districts,0))*'Blend Sheet'!$H13)+(INDEX(ItemCosts,MATCH('Blend Sheet'!$I$4,ItemNum,0),MATCH(F$1,Districts,0))*'Blend Sheet'!$I13)+(INDEX(ItemCosts,MATCH('Blend Sheet'!$J$4,ItemNum,0),MATCH(F$1,Districts,0))*'Blend Sheet'!$J13)+(INDEX(ItemCosts,MATCH('Blend Sheet'!$K$4,ItemNum,0),MATCH(F$1,Districts,0))*'Blend Sheet'!$K13)+(INDEX(ItemCosts,MATCH('Blend Sheet'!$L$4,ItemNum,0),MATCH(F$1,Districts,0))*'Blend Sheet'!$L13)+(INDEX(ItemCosts,MATCH('Blend Sheet'!$M$4,ItemNum,0),MATCH(F$1,Districts,0))*'Blend Sheet'!$M13)+(INDEX(ItemCosts,MATCH('Blend Sheet'!$N$4,ItemNum,0),MATCH(F$1,Districts,0))*'Blend Sheet'!$N13)+(INDEX(ItemCosts,MATCH('Blend Sheet'!$O$4,ItemNum,0),MATCH(F$1,Districts,0))*'Blend Sheet'!$O13)+(INDEX(ItemCosts,MATCH('Blend Sheet'!$P$4,ItemNum,0),MATCH(F$1,Districts,0))*'Blend Sheet'!$P13)+(INDEX(ItemCosts,MATCH('Blend Sheet'!$Q$4,ItemNum,0),MATCH(F$1,Districts,0))*'Blend Sheet'!$Q13)+(INDEX(ItemCosts,MATCH('Blend Sheet'!$R$4,ItemNum,0),MATCH(F$1,Districts,0))*'Blend Sheet'!$R13)+(INDEX(ItemCosts,MATCH('Blend Sheet'!$S$4,ItemNum,0),MATCH(F$1,Districts,0))*'Blend Sheet'!$S13)+(INDEX(ItemCosts,MATCH('Blend Sheet'!$T$4,ItemNum,0),MATCH(F$1,Districts,0))*'Blend Sheet'!$T13)+(INDEX(ItemCosts,MATCH('Blend Sheet'!$U$4,ItemNum,0),MATCH(F$1,Districts,0))*'Blend Sheet'!$U13)+(INDEX(ItemCosts,MATCH('Blend Sheet'!$V$4,ItemNum,0),MATCH(F$1,Districts,0))*'Blend Sheet'!$V13)+(INDEX(ItemCosts,MATCH('Blend Sheet'!$W$4,ItemNum,0),MATCH(F$1,Districts,0))*'Blend Sheet'!$W13)+(INDEX(ItemCosts,MATCH('Blend Sheet'!$X$4,ItemNum,0),MATCH(F$1,Districts,0))*'Blend Sheet'!$X13)+(INDEX(ItemCosts,MATCH('Blend Sheet'!$Y$4,ItemNum,0),MATCH(F$1,Districts,0))*'Blend Sheet'!$Y13)+(INDEX(ItemCosts,MATCH('Blend Sheet'!$Z$4,ItemNum,0),MATCH(F$1,Districts,0))*'Blend Sheet'!$Z13)+(INDEX(ItemCosts,MATCH('Blend Sheet'!$AA$4,ItemNum,0),MATCH(F$1,Districts,0))*'Blend Sheet'!$AA13)+(INDEX(ItemCosts,MATCH('Blend Sheet'!$AB$4,ItemNum,0),MATCH(F$1,Districts,0))*'Blend Sheet'!$AB13)+(INDEX(ItemCosts,MATCH('Blend Sheet'!$AC$4,ItemNum,0),MATCH(F$1,Districts,0))*'Blend Sheet'!$AC13)+(INDEX(ItemCosts,MATCH('Blend Sheet'!$AD$4,ItemNum,0),MATCH(F$1,Districts,0))*'Blend Sheet'!$AD13)+(INDEX(ItemCosts,MATCH('Blend Sheet'!$AE$4,ItemNum,0),MATCH(F$1,Districts,0))*'Blend Sheet'!$AE13)+(INDEX(ItemCosts,MATCH('Blend Sheet'!$AF$4,ItemNum,0),MATCH(F$1,Districts,0))*'Blend Sheet'!$AF13)+(INDEX(ItemCosts,MATCH('Blend Sheet'!$AG$4,ItemNum,0),MATCH(F$1,Districts,0))*'Blend Sheet'!$AG13)+(INDEX(ItemCosts,MATCH('Blend Sheet'!$AH$4,ItemNum,0),MATCH(F$1,Districts,0))*'Blend Sheet'!$AH13)+(INDEX(ItemCosts,MATCH('Blend Sheet'!$AI$4,ItemNum,0),MATCH(F$1,Districts,0))*'Blend Sheet'!$AI13)+(INDEX(ItemCosts,MATCH('Blend Sheet'!$AJ$4,ItemNum,0),MATCH(F$1,Districts,0))*'Blend Sheet'!$AJ13)+(INDEX(ItemCosts,MATCH('Blend Sheet'!$AK$4,ItemNum,0),MATCH(F$1,Districts,0))*'Blend Sheet'!$AK13)+(INDEX(ItemCosts,MATCH('Blend Sheet'!$AL$4,ItemNum,0),MATCH(F$1,Districts,0))*'Blend Sheet'!$AL13)+(INDEX(ItemCosts,MATCH('Blend Sheet'!$AM$4,ItemNum,0),MATCH(F$1,Districts,0))*'Blend Sheet'!$AM13)+(INDEX(ItemCosts,MATCH('Blend Sheet'!$AN$4,ItemNum,0),MATCH(F$1,Districts,0))*'Blend Sheet'!$AN13)+(INDEX(ItemCosts,MATCH('Blend Sheet'!$AO$4,ItemNum,0),MATCH(F$1,Districts,0))*'Blend Sheet'!$AO13)+(INDEX(ItemCosts,MATCH('Blend Sheet'!$AP$4,ItemNum,0),MATCH(F$1,Districts,0))*'Blend Sheet'!$AP13)+(INDEX(ItemCosts,MATCH('Blend Sheet'!$AQ$4,ItemNum,0),MATCH(F$1,Districts,0))*'Blend Sheet'!$AQ13)+(INDEX(ItemCosts,MATCH('Blend Sheet'!$AR$4,ItemNum,0),MATCH(F$1,Districts,0))*'Blend Sheet'!$AR13)+(INDEX(ItemCosts,MATCH('Blend Sheet'!$AS$4,ItemNum,0),MATCH(F$1,Districts,0))*'Blend Sheet'!$AS13)</f>
        <v>#N/A</v>
      </c>
      <c r="G10" s="5" t="e">
        <f>(INDEX(ItemCosts,MATCH('Blend Sheet'!$C$4,ItemNum,0),MATCH(G$1,Districts,0))*'Blend Sheet'!$C13)+(INDEX(ItemCosts,MATCH('Blend Sheet'!$D$4,ItemNum,0),MATCH(G$1,Districts,0))*'Blend Sheet'!$D13)+(INDEX(ItemCosts,MATCH('Blend Sheet'!$E$4,ItemNum,0),MATCH(G$1,Districts,0))*'Blend Sheet'!$E13)+(INDEX(ItemCosts,MATCH('Blend Sheet'!$F$4,ItemNum,0),MATCH(G$1,Districts,0))*'Blend Sheet'!$F13)+(INDEX(ItemCosts,MATCH('Blend Sheet'!$G$4,ItemNum,0),MATCH(G$1,Districts,0))*'Blend Sheet'!$G13)+(INDEX(ItemCosts,MATCH('Blend Sheet'!$H$4,ItemNum,0),MATCH(G$1,Districts,0))*'Blend Sheet'!$H13)+(INDEX(ItemCosts,MATCH('Blend Sheet'!$I$4,ItemNum,0),MATCH(G$1,Districts,0))*'Blend Sheet'!$I13)+(INDEX(ItemCosts,MATCH('Blend Sheet'!$J$4,ItemNum,0),MATCH(G$1,Districts,0))*'Blend Sheet'!$J13)+(INDEX(ItemCosts,MATCH('Blend Sheet'!$K$4,ItemNum,0),MATCH(G$1,Districts,0))*'Blend Sheet'!$K13)+(INDEX(ItemCosts,MATCH('Blend Sheet'!$L$4,ItemNum,0),MATCH(G$1,Districts,0))*'Blend Sheet'!$L13)+(INDEX(ItemCosts,MATCH('Blend Sheet'!$M$4,ItemNum,0),MATCH(G$1,Districts,0))*'Blend Sheet'!$M13)+(INDEX(ItemCosts,MATCH('Blend Sheet'!$N$4,ItemNum,0),MATCH(G$1,Districts,0))*'Blend Sheet'!$N13)+(INDEX(ItemCosts,MATCH('Blend Sheet'!$O$4,ItemNum,0),MATCH(G$1,Districts,0))*'Blend Sheet'!$O13)+(INDEX(ItemCosts,MATCH('Blend Sheet'!$P$4,ItemNum,0),MATCH(G$1,Districts,0))*'Blend Sheet'!$P13)+(INDEX(ItemCosts,MATCH('Blend Sheet'!$Q$4,ItemNum,0),MATCH(G$1,Districts,0))*'Blend Sheet'!$Q13)+(INDEX(ItemCosts,MATCH('Blend Sheet'!$R$4,ItemNum,0),MATCH(G$1,Districts,0))*'Blend Sheet'!$R13)+(INDEX(ItemCosts,MATCH('Blend Sheet'!$S$4,ItemNum,0),MATCH(G$1,Districts,0))*'Blend Sheet'!$S13)+(INDEX(ItemCosts,MATCH('Blend Sheet'!$T$4,ItemNum,0),MATCH(G$1,Districts,0))*'Blend Sheet'!$T13)+(INDEX(ItemCosts,MATCH('Blend Sheet'!$U$4,ItemNum,0),MATCH(G$1,Districts,0))*'Blend Sheet'!$U13)+(INDEX(ItemCosts,MATCH('Blend Sheet'!$V$4,ItemNum,0),MATCH(G$1,Districts,0))*'Blend Sheet'!$V13)+(INDEX(ItemCosts,MATCH('Blend Sheet'!$W$4,ItemNum,0),MATCH(G$1,Districts,0))*'Blend Sheet'!$W13)+(INDEX(ItemCosts,MATCH('Blend Sheet'!$X$4,ItemNum,0),MATCH(G$1,Districts,0))*'Blend Sheet'!$X13)+(INDEX(ItemCosts,MATCH('Blend Sheet'!$Y$4,ItemNum,0),MATCH(G$1,Districts,0))*'Blend Sheet'!$Y13)+(INDEX(ItemCosts,MATCH('Blend Sheet'!$Z$4,ItemNum,0),MATCH(G$1,Districts,0))*'Blend Sheet'!$Z13)+(INDEX(ItemCosts,MATCH('Blend Sheet'!$AA$4,ItemNum,0),MATCH(G$1,Districts,0))*'Blend Sheet'!$AA13)+(INDEX(ItemCosts,MATCH('Blend Sheet'!$AB$4,ItemNum,0),MATCH(G$1,Districts,0))*'Blend Sheet'!$AB13)+(INDEX(ItemCosts,MATCH('Blend Sheet'!$AC$4,ItemNum,0),MATCH(G$1,Districts,0))*'Blend Sheet'!$AC13)+(INDEX(ItemCosts,MATCH('Blend Sheet'!$AD$4,ItemNum,0),MATCH(G$1,Districts,0))*'Blend Sheet'!$AD13)+(INDEX(ItemCosts,MATCH('Blend Sheet'!$AE$4,ItemNum,0),MATCH(G$1,Districts,0))*'Blend Sheet'!$AE13)+(INDEX(ItemCosts,MATCH('Blend Sheet'!$AF$4,ItemNum,0),MATCH(G$1,Districts,0))*'Blend Sheet'!$AF13)+(INDEX(ItemCosts,MATCH('Blend Sheet'!$AG$4,ItemNum,0),MATCH(G$1,Districts,0))*'Blend Sheet'!$AG13)+(INDEX(ItemCosts,MATCH('Blend Sheet'!$AH$4,ItemNum,0),MATCH(G$1,Districts,0))*'Blend Sheet'!$AH13)+(INDEX(ItemCosts,MATCH('Blend Sheet'!$AI$4,ItemNum,0),MATCH(G$1,Districts,0))*'Blend Sheet'!$AI13)+(INDEX(ItemCosts,MATCH('Blend Sheet'!$AJ$4,ItemNum,0),MATCH(G$1,Districts,0))*'Blend Sheet'!$AJ13)+(INDEX(ItemCosts,MATCH('Blend Sheet'!$AK$4,ItemNum,0),MATCH(G$1,Districts,0))*'Blend Sheet'!$AK13)+(INDEX(ItemCosts,MATCH('Blend Sheet'!$AL$4,ItemNum,0),MATCH(G$1,Districts,0))*'Blend Sheet'!$AL13)+(INDEX(ItemCosts,MATCH('Blend Sheet'!$AM$4,ItemNum,0),MATCH(G$1,Districts,0))*'Blend Sheet'!$AM13)+(INDEX(ItemCosts,MATCH('Blend Sheet'!$AN$4,ItemNum,0),MATCH(G$1,Districts,0))*'Blend Sheet'!$AN13)+(INDEX(ItemCosts,MATCH('Blend Sheet'!$AO$4,ItemNum,0),MATCH(G$1,Districts,0))*'Blend Sheet'!$AO13)+(INDEX(ItemCosts,MATCH('Blend Sheet'!$AP$4,ItemNum,0),MATCH(G$1,Districts,0))*'Blend Sheet'!$AP13)+(INDEX(ItemCosts,MATCH('Blend Sheet'!$AQ$4,ItemNum,0),MATCH(G$1,Districts,0))*'Blend Sheet'!$AQ13)+(INDEX(ItemCosts,MATCH('Blend Sheet'!$AR$4,ItemNum,0),MATCH(G$1,Districts,0))*'Blend Sheet'!$AR13)+(INDEX(ItemCosts,MATCH('Blend Sheet'!$AS$4,ItemNum,0),MATCH(G$1,Districts,0))*'Blend Sheet'!$AS13)</f>
        <v>#N/A</v>
      </c>
      <c r="H10" s="5" t="e">
        <f>(INDEX(ItemCosts,MATCH('Blend Sheet'!$C$4,ItemNum,0),MATCH(H$1,Districts,0))*'Blend Sheet'!$C13)+(INDEX(ItemCosts,MATCH('Blend Sheet'!$D$4,ItemNum,0),MATCH(H$1,Districts,0))*'Blend Sheet'!$D13)+(INDEX(ItemCosts,MATCH('Blend Sheet'!$E$4,ItemNum,0),MATCH(H$1,Districts,0))*'Blend Sheet'!$E13)+(INDEX(ItemCosts,MATCH('Blend Sheet'!$F$4,ItemNum,0),MATCH(H$1,Districts,0))*'Blend Sheet'!$F13)+(INDEX(ItemCosts,MATCH('Blend Sheet'!$G$4,ItemNum,0),MATCH(H$1,Districts,0))*'Blend Sheet'!$G13)+(INDEX(ItemCosts,MATCH('Blend Sheet'!$H$4,ItemNum,0),MATCH(H$1,Districts,0))*'Blend Sheet'!$H13)+(INDEX(ItemCosts,MATCH('Blend Sheet'!$I$4,ItemNum,0),MATCH(H$1,Districts,0))*'Blend Sheet'!$I13)+(INDEX(ItemCosts,MATCH('Blend Sheet'!$J$4,ItemNum,0),MATCH(H$1,Districts,0))*'Blend Sheet'!$J13)+(INDEX(ItemCosts,MATCH('Blend Sheet'!$K$4,ItemNum,0),MATCH(H$1,Districts,0))*'Blend Sheet'!$K13)+(INDEX(ItemCosts,MATCH('Blend Sheet'!$L$4,ItemNum,0),MATCH(H$1,Districts,0))*'Blend Sheet'!$L13)+(INDEX(ItemCosts,MATCH('Blend Sheet'!$M$4,ItemNum,0),MATCH(H$1,Districts,0))*'Blend Sheet'!$M13)+(INDEX(ItemCosts,MATCH('Blend Sheet'!$N$4,ItemNum,0),MATCH(H$1,Districts,0))*'Blend Sheet'!$N13)+(INDEX(ItemCosts,MATCH('Blend Sheet'!$O$4,ItemNum,0),MATCH(H$1,Districts,0))*'Blend Sheet'!$O13)+(INDEX(ItemCosts,MATCH('Blend Sheet'!$P$4,ItemNum,0),MATCH(H$1,Districts,0))*'Blend Sheet'!$P13)+(INDEX(ItemCosts,MATCH('Blend Sheet'!$Q$4,ItemNum,0),MATCH(H$1,Districts,0))*'Blend Sheet'!$Q13)+(INDEX(ItemCosts,MATCH('Blend Sheet'!$R$4,ItemNum,0),MATCH(H$1,Districts,0))*'Blend Sheet'!$R13)+(INDEX(ItemCosts,MATCH('Blend Sheet'!$S$4,ItemNum,0),MATCH(H$1,Districts,0))*'Blend Sheet'!$S13)+(INDEX(ItemCosts,MATCH('Blend Sheet'!$T$4,ItemNum,0),MATCH(H$1,Districts,0))*'Blend Sheet'!$T13)+(INDEX(ItemCosts,MATCH('Blend Sheet'!$U$4,ItemNum,0),MATCH(H$1,Districts,0))*'Blend Sheet'!$U13)+(INDEX(ItemCosts,MATCH('Blend Sheet'!$V$4,ItemNum,0),MATCH(H$1,Districts,0))*'Blend Sheet'!$V13)+(INDEX(ItemCosts,MATCH('Blend Sheet'!$W$4,ItemNum,0),MATCH(H$1,Districts,0))*'Blend Sheet'!$W13)+(INDEX(ItemCosts,MATCH('Blend Sheet'!$X$4,ItemNum,0),MATCH(H$1,Districts,0))*'Blend Sheet'!$X13)+(INDEX(ItemCosts,MATCH('Blend Sheet'!$Y$4,ItemNum,0),MATCH(H$1,Districts,0))*'Blend Sheet'!$Y13)+(INDEX(ItemCosts,MATCH('Blend Sheet'!$Z$4,ItemNum,0),MATCH(H$1,Districts,0))*'Blend Sheet'!$Z13)+(INDEX(ItemCosts,MATCH('Blend Sheet'!$AA$4,ItemNum,0),MATCH(H$1,Districts,0))*'Blend Sheet'!$AA13)+(INDEX(ItemCosts,MATCH('Blend Sheet'!$AB$4,ItemNum,0),MATCH(H$1,Districts,0))*'Blend Sheet'!$AB13)+(INDEX(ItemCosts,MATCH('Blend Sheet'!$AC$4,ItemNum,0),MATCH(H$1,Districts,0))*'Blend Sheet'!$AC13)+(INDEX(ItemCosts,MATCH('Blend Sheet'!$AD$4,ItemNum,0),MATCH(H$1,Districts,0))*'Blend Sheet'!$AD13)+(INDEX(ItemCosts,MATCH('Blend Sheet'!$AE$4,ItemNum,0),MATCH(H$1,Districts,0))*'Blend Sheet'!$AE13)+(INDEX(ItemCosts,MATCH('Blend Sheet'!$AF$4,ItemNum,0),MATCH(H$1,Districts,0))*'Blend Sheet'!$AF13)+(INDEX(ItemCosts,MATCH('Blend Sheet'!$AG$4,ItemNum,0),MATCH(H$1,Districts,0))*'Blend Sheet'!$AG13)+(INDEX(ItemCosts,MATCH('Blend Sheet'!$AH$4,ItemNum,0),MATCH(H$1,Districts,0))*'Blend Sheet'!$AH13)+(INDEX(ItemCosts,MATCH('Blend Sheet'!$AI$4,ItemNum,0),MATCH(H$1,Districts,0))*'Blend Sheet'!$AI13)+(INDEX(ItemCosts,MATCH('Blend Sheet'!$AJ$4,ItemNum,0),MATCH(H$1,Districts,0))*'Blend Sheet'!$AJ13)+(INDEX(ItemCosts,MATCH('Blend Sheet'!$AK$4,ItemNum,0),MATCH(H$1,Districts,0))*'Blend Sheet'!$AK13)+(INDEX(ItemCosts,MATCH('Blend Sheet'!$AL$4,ItemNum,0),MATCH(H$1,Districts,0))*'Blend Sheet'!$AL13)+(INDEX(ItemCosts,MATCH('Blend Sheet'!$AM$4,ItemNum,0),MATCH(H$1,Districts,0))*'Blend Sheet'!$AM13)+(INDEX(ItemCosts,MATCH('Blend Sheet'!$AN$4,ItemNum,0),MATCH(H$1,Districts,0))*'Blend Sheet'!$AN13)+(INDEX(ItemCosts,MATCH('Blend Sheet'!$AO$4,ItemNum,0),MATCH(H$1,Districts,0))*'Blend Sheet'!$AO13)+(INDEX(ItemCosts,MATCH('Blend Sheet'!$AP$4,ItemNum,0),MATCH(H$1,Districts,0))*'Blend Sheet'!$AP13)+(INDEX(ItemCosts,MATCH('Blend Sheet'!$AQ$4,ItemNum,0),MATCH(H$1,Districts,0))*'Blend Sheet'!$AQ13)+(INDEX(ItemCosts,MATCH('Blend Sheet'!$AR$4,ItemNum,0),MATCH(H$1,Districts,0))*'Blend Sheet'!$AR13)+(INDEX(ItemCosts,MATCH('Blend Sheet'!$AS$4,ItemNum,0),MATCH(H$1,Districts,0))*'Blend Sheet'!$AS13)</f>
        <v>#N/A</v>
      </c>
      <c r="I10" s="5" t="e">
        <f>(INDEX(ItemCosts,MATCH('Blend Sheet'!$C$4,ItemNum,0),MATCH(I$1,Districts,0))*'Blend Sheet'!$C13)+(INDEX(ItemCosts,MATCH('Blend Sheet'!$D$4,ItemNum,0),MATCH(I$1,Districts,0))*'Blend Sheet'!$D13)+(INDEX(ItemCosts,MATCH('Blend Sheet'!$E$4,ItemNum,0),MATCH(I$1,Districts,0))*'Blend Sheet'!$E13)+(INDEX(ItemCosts,MATCH('Blend Sheet'!$F$4,ItemNum,0),MATCH(I$1,Districts,0))*'Blend Sheet'!$F13)+(INDEX(ItemCosts,MATCH('Blend Sheet'!$G$4,ItemNum,0),MATCH(I$1,Districts,0))*'Blend Sheet'!$G13)+(INDEX(ItemCosts,MATCH('Blend Sheet'!$H$4,ItemNum,0),MATCH(I$1,Districts,0))*'Blend Sheet'!$H13)+(INDEX(ItemCosts,MATCH('Blend Sheet'!$I$4,ItemNum,0),MATCH(I$1,Districts,0))*'Blend Sheet'!$I13)+(INDEX(ItemCosts,MATCH('Blend Sheet'!$J$4,ItemNum,0),MATCH(I$1,Districts,0))*'Blend Sheet'!$J13)+(INDEX(ItemCosts,MATCH('Blend Sheet'!$K$4,ItemNum,0),MATCH(I$1,Districts,0))*'Blend Sheet'!$K13)+(INDEX(ItemCosts,MATCH('Blend Sheet'!$L$4,ItemNum,0),MATCH(I$1,Districts,0))*'Blend Sheet'!$L13)+(INDEX(ItemCosts,MATCH('Blend Sheet'!$M$4,ItemNum,0),MATCH(I$1,Districts,0))*'Blend Sheet'!$M13)+(INDEX(ItemCosts,MATCH('Blend Sheet'!$N$4,ItemNum,0),MATCH(I$1,Districts,0))*'Blend Sheet'!$N13)+(INDEX(ItemCosts,MATCH('Blend Sheet'!$O$4,ItemNum,0),MATCH(I$1,Districts,0))*'Blend Sheet'!$O13)+(INDEX(ItemCosts,MATCH('Blend Sheet'!$P$4,ItemNum,0),MATCH(I$1,Districts,0))*'Blend Sheet'!$P13)+(INDEX(ItemCosts,MATCH('Blend Sheet'!$Q$4,ItemNum,0),MATCH(I$1,Districts,0))*'Blend Sheet'!$Q13)+(INDEX(ItemCosts,MATCH('Blend Sheet'!$R$4,ItemNum,0),MATCH(I$1,Districts,0))*'Blend Sheet'!$R13)+(INDEX(ItemCosts,MATCH('Blend Sheet'!$S$4,ItemNum,0),MATCH(I$1,Districts,0))*'Blend Sheet'!$S13)+(INDEX(ItemCosts,MATCH('Blend Sheet'!$T$4,ItemNum,0),MATCH(I$1,Districts,0))*'Blend Sheet'!$T13)+(INDEX(ItemCosts,MATCH('Blend Sheet'!$U$4,ItemNum,0),MATCH(I$1,Districts,0))*'Blend Sheet'!$U13)+(INDEX(ItemCosts,MATCH('Blend Sheet'!$V$4,ItemNum,0),MATCH(I$1,Districts,0))*'Blend Sheet'!$V13)+(INDEX(ItemCosts,MATCH('Blend Sheet'!$W$4,ItemNum,0),MATCH(I$1,Districts,0))*'Blend Sheet'!$W13)+(INDEX(ItemCosts,MATCH('Blend Sheet'!$X$4,ItemNum,0),MATCH(I$1,Districts,0))*'Blend Sheet'!$X13)+(INDEX(ItemCosts,MATCH('Blend Sheet'!$Y$4,ItemNum,0),MATCH(I$1,Districts,0))*'Blend Sheet'!$Y13)+(INDEX(ItemCosts,MATCH('Blend Sheet'!$Z$4,ItemNum,0),MATCH(I$1,Districts,0))*'Blend Sheet'!$Z13)+(INDEX(ItemCosts,MATCH('Blend Sheet'!$AA$4,ItemNum,0),MATCH(I$1,Districts,0))*'Blend Sheet'!$AA13)+(INDEX(ItemCosts,MATCH('Blend Sheet'!$AB$4,ItemNum,0),MATCH(I$1,Districts,0))*'Blend Sheet'!$AB13)+(INDEX(ItemCosts,MATCH('Blend Sheet'!$AC$4,ItemNum,0),MATCH(I$1,Districts,0))*'Blend Sheet'!$AC13)+(INDEX(ItemCosts,MATCH('Blend Sheet'!$AD$4,ItemNum,0),MATCH(I$1,Districts,0))*'Blend Sheet'!$AD13)+(INDEX(ItemCosts,MATCH('Blend Sheet'!$AE$4,ItemNum,0),MATCH(I$1,Districts,0))*'Blend Sheet'!$AE13)+(INDEX(ItemCosts,MATCH('Blend Sheet'!$AF$4,ItemNum,0),MATCH(I$1,Districts,0))*'Blend Sheet'!$AF13)+(INDEX(ItemCosts,MATCH('Blend Sheet'!$AG$4,ItemNum,0),MATCH(I$1,Districts,0))*'Blend Sheet'!$AG13)+(INDEX(ItemCosts,MATCH('Blend Sheet'!$AH$4,ItemNum,0),MATCH(I$1,Districts,0))*'Blend Sheet'!$AH13)+(INDEX(ItemCosts,MATCH('Blend Sheet'!$AI$4,ItemNum,0),MATCH(I$1,Districts,0))*'Blend Sheet'!$AI13)+(INDEX(ItemCosts,MATCH('Blend Sheet'!$AJ$4,ItemNum,0),MATCH(I$1,Districts,0))*'Blend Sheet'!$AJ13)+(INDEX(ItemCosts,MATCH('Blend Sheet'!$AK$4,ItemNum,0),MATCH(I$1,Districts,0))*'Blend Sheet'!$AK13)+(INDEX(ItemCosts,MATCH('Blend Sheet'!$AL$4,ItemNum,0),MATCH(I$1,Districts,0))*'Blend Sheet'!$AL13)+(INDEX(ItemCosts,MATCH('Blend Sheet'!$AM$4,ItemNum,0),MATCH(I$1,Districts,0))*'Blend Sheet'!$AM13)+(INDEX(ItemCosts,MATCH('Blend Sheet'!$AN$4,ItemNum,0),MATCH(I$1,Districts,0))*'Blend Sheet'!$AN13)+(INDEX(ItemCosts,MATCH('Blend Sheet'!$AO$4,ItemNum,0),MATCH(I$1,Districts,0))*'Blend Sheet'!$AO13)+(INDEX(ItemCosts,MATCH('Blend Sheet'!$AP$4,ItemNum,0),MATCH(I$1,Districts,0))*'Blend Sheet'!$AP13)+(INDEX(ItemCosts,MATCH('Blend Sheet'!$AQ$4,ItemNum,0),MATCH(I$1,Districts,0))*'Blend Sheet'!$AQ13)+(INDEX(ItemCosts,MATCH('Blend Sheet'!$AR$4,ItemNum,0),MATCH(I$1,Districts,0))*'Blend Sheet'!$AR13)+(INDEX(ItemCosts,MATCH('Blend Sheet'!$AS$4,ItemNum,0),MATCH(I$1,Districts,0))*'Blend Sheet'!$AS13)</f>
        <v>#N/A</v>
      </c>
      <c r="J10" s="5" t="e">
        <f>(INDEX(ItemCosts,MATCH('Blend Sheet'!$C$4,ItemNum,0),MATCH(J$1,Districts,0))*'Blend Sheet'!$C13)+(INDEX(ItemCosts,MATCH('Blend Sheet'!$D$4,ItemNum,0),MATCH(J$1,Districts,0))*'Blend Sheet'!$D13)+(INDEX(ItemCosts,MATCH('Blend Sheet'!$E$4,ItemNum,0),MATCH(J$1,Districts,0))*'Blend Sheet'!$E13)+(INDEX(ItemCosts,MATCH('Blend Sheet'!$F$4,ItemNum,0),MATCH(J$1,Districts,0))*'Blend Sheet'!$F13)+(INDEX(ItemCosts,MATCH('Blend Sheet'!$G$4,ItemNum,0),MATCH(J$1,Districts,0))*'Blend Sheet'!$G13)+(INDEX(ItemCosts,MATCH('Blend Sheet'!$H$4,ItemNum,0),MATCH(J$1,Districts,0))*'Blend Sheet'!$H13)+(INDEX(ItemCosts,MATCH('Blend Sheet'!$I$4,ItemNum,0),MATCH(J$1,Districts,0))*'Blend Sheet'!$I13)+(INDEX(ItemCosts,MATCH('Blend Sheet'!$J$4,ItemNum,0),MATCH(J$1,Districts,0))*'Blend Sheet'!$J13)+(INDEX(ItemCosts,MATCH('Blend Sheet'!$K$4,ItemNum,0),MATCH(J$1,Districts,0))*'Blend Sheet'!$K13)+(INDEX(ItemCosts,MATCH('Blend Sheet'!$L$4,ItemNum,0),MATCH(J$1,Districts,0))*'Blend Sheet'!$L13)+(INDEX(ItemCosts,MATCH('Blend Sheet'!$M$4,ItemNum,0),MATCH(J$1,Districts,0))*'Blend Sheet'!$M13)+(INDEX(ItemCosts,MATCH('Blend Sheet'!$N$4,ItemNum,0),MATCH(J$1,Districts,0))*'Blend Sheet'!$N13)+(INDEX(ItemCosts,MATCH('Blend Sheet'!$O$4,ItemNum,0),MATCH(J$1,Districts,0))*'Blend Sheet'!$O13)+(INDEX(ItemCosts,MATCH('Blend Sheet'!$P$4,ItemNum,0),MATCH(J$1,Districts,0))*'Blend Sheet'!$P13)+(INDEX(ItemCosts,MATCH('Blend Sheet'!$Q$4,ItemNum,0),MATCH(J$1,Districts,0))*'Blend Sheet'!$Q13)+(INDEX(ItemCosts,MATCH('Blend Sheet'!$R$4,ItemNum,0),MATCH(J$1,Districts,0))*'Blend Sheet'!$R13)+(INDEX(ItemCosts,MATCH('Blend Sheet'!$S$4,ItemNum,0),MATCH(J$1,Districts,0))*'Blend Sheet'!$S13)+(INDEX(ItemCosts,MATCH('Blend Sheet'!$T$4,ItemNum,0),MATCH(J$1,Districts,0))*'Blend Sheet'!$T13)+(INDEX(ItemCosts,MATCH('Blend Sheet'!$U$4,ItemNum,0),MATCH(J$1,Districts,0))*'Blend Sheet'!$U13)+(INDEX(ItemCosts,MATCH('Blend Sheet'!$V$4,ItemNum,0),MATCH(J$1,Districts,0))*'Blend Sheet'!$V13)+(INDEX(ItemCosts,MATCH('Blend Sheet'!$W$4,ItemNum,0),MATCH(J$1,Districts,0))*'Blend Sheet'!$W13)+(INDEX(ItemCosts,MATCH('Blend Sheet'!$X$4,ItemNum,0),MATCH(J$1,Districts,0))*'Blend Sheet'!$X13)+(INDEX(ItemCosts,MATCH('Blend Sheet'!$Y$4,ItemNum,0),MATCH(J$1,Districts,0))*'Blend Sheet'!$Y13)+(INDEX(ItemCosts,MATCH('Blend Sheet'!$Z$4,ItemNum,0),MATCH(J$1,Districts,0))*'Blend Sheet'!$Z13)+(INDEX(ItemCosts,MATCH('Blend Sheet'!$AA$4,ItemNum,0),MATCH(J$1,Districts,0))*'Blend Sheet'!$AA13)+(INDEX(ItemCosts,MATCH('Blend Sheet'!$AB$4,ItemNum,0),MATCH(J$1,Districts,0))*'Blend Sheet'!$AB13)+(INDEX(ItemCosts,MATCH('Blend Sheet'!$AC$4,ItemNum,0),MATCH(J$1,Districts,0))*'Blend Sheet'!$AC13)+(INDEX(ItemCosts,MATCH('Blend Sheet'!$AD$4,ItemNum,0),MATCH(J$1,Districts,0))*'Blend Sheet'!$AD13)+(INDEX(ItemCosts,MATCH('Blend Sheet'!$AE$4,ItemNum,0),MATCH(J$1,Districts,0))*'Blend Sheet'!$AE13)+(INDEX(ItemCosts,MATCH('Blend Sheet'!$AF$4,ItemNum,0),MATCH(J$1,Districts,0))*'Blend Sheet'!$AF13)+(INDEX(ItemCosts,MATCH('Blend Sheet'!$AG$4,ItemNum,0),MATCH(J$1,Districts,0))*'Blend Sheet'!$AG13)+(INDEX(ItemCosts,MATCH('Blend Sheet'!$AH$4,ItemNum,0),MATCH(J$1,Districts,0))*'Blend Sheet'!$AH13)+(INDEX(ItemCosts,MATCH('Blend Sheet'!$AI$4,ItemNum,0),MATCH(J$1,Districts,0))*'Blend Sheet'!$AI13)+(INDEX(ItemCosts,MATCH('Blend Sheet'!$AJ$4,ItemNum,0),MATCH(J$1,Districts,0))*'Blend Sheet'!$AJ13)+(INDEX(ItemCosts,MATCH('Blend Sheet'!$AK$4,ItemNum,0),MATCH(J$1,Districts,0))*'Blend Sheet'!$AK13)+(INDEX(ItemCosts,MATCH('Blend Sheet'!$AL$4,ItemNum,0),MATCH(J$1,Districts,0))*'Blend Sheet'!$AL13)+(INDEX(ItemCosts,MATCH('Blend Sheet'!$AM$4,ItemNum,0),MATCH(J$1,Districts,0))*'Blend Sheet'!$AM13)+(INDEX(ItemCosts,MATCH('Blend Sheet'!$AN$4,ItemNum,0),MATCH(J$1,Districts,0))*'Blend Sheet'!$AN13)+(INDEX(ItemCosts,MATCH('Blend Sheet'!$AO$4,ItemNum,0),MATCH(J$1,Districts,0))*'Blend Sheet'!$AO13)+(INDEX(ItemCosts,MATCH('Blend Sheet'!$AP$4,ItemNum,0),MATCH(J$1,Districts,0))*'Blend Sheet'!$AP13)+(INDEX(ItemCosts,MATCH('Blend Sheet'!$AQ$4,ItemNum,0),MATCH(J$1,Districts,0))*'Blend Sheet'!$AQ13)+(INDEX(ItemCosts,MATCH('Blend Sheet'!$AR$4,ItemNum,0),MATCH(J$1,Districts,0))*'Blend Sheet'!$AR13)+(INDEX(ItemCosts,MATCH('Blend Sheet'!$AS$4,ItemNum,0),MATCH(J$1,Districts,0))*'Blend Sheet'!$AS13)</f>
        <v>#N/A</v>
      </c>
      <c r="K10" s="5" t="e">
        <f>(INDEX(ItemCosts,MATCH('Blend Sheet'!$C$4,ItemNum,0),MATCH(K$1,Districts,0))*'Blend Sheet'!$C13)+(INDEX(ItemCosts,MATCH('Blend Sheet'!$D$4,ItemNum,0),MATCH(K$1,Districts,0))*'Blend Sheet'!$D13)+(INDEX(ItemCosts,MATCH('Blend Sheet'!$E$4,ItemNum,0),MATCH(K$1,Districts,0))*'Blend Sheet'!$E13)+(INDEX(ItemCosts,MATCH('Blend Sheet'!$F$4,ItemNum,0),MATCH(K$1,Districts,0))*'Blend Sheet'!$F13)+(INDEX(ItemCosts,MATCH('Blend Sheet'!$G$4,ItemNum,0),MATCH(K$1,Districts,0))*'Blend Sheet'!$G13)+(INDEX(ItemCosts,MATCH('Blend Sheet'!$H$4,ItemNum,0),MATCH(K$1,Districts,0))*'Blend Sheet'!$H13)+(INDEX(ItemCosts,MATCH('Blend Sheet'!$I$4,ItemNum,0),MATCH(K$1,Districts,0))*'Blend Sheet'!$I13)+(INDEX(ItemCosts,MATCH('Blend Sheet'!$J$4,ItemNum,0),MATCH(K$1,Districts,0))*'Blend Sheet'!$J13)+(INDEX(ItemCosts,MATCH('Blend Sheet'!$K$4,ItemNum,0),MATCH(K$1,Districts,0))*'Blend Sheet'!$K13)+(INDEX(ItemCosts,MATCH('Blend Sheet'!$L$4,ItemNum,0),MATCH(K$1,Districts,0))*'Blend Sheet'!$L13)+(INDEX(ItemCosts,MATCH('Blend Sheet'!$M$4,ItemNum,0),MATCH(K$1,Districts,0))*'Blend Sheet'!$M13)+(INDEX(ItemCosts,MATCH('Blend Sheet'!$N$4,ItemNum,0),MATCH(K$1,Districts,0))*'Blend Sheet'!$N13)+(INDEX(ItemCosts,MATCH('Blend Sheet'!$O$4,ItemNum,0),MATCH(K$1,Districts,0))*'Blend Sheet'!$O13)+(INDEX(ItemCosts,MATCH('Blend Sheet'!$P$4,ItemNum,0),MATCH(K$1,Districts,0))*'Blend Sheet'!$P13)+(INDEX(ItemCosts,MATCH('Blend Sheet'!$Q$4,ItemNum,0),MATCH(K$1,Districts,0))*'Blend Sheet'!$Q13)+(INDEX(ItemCosts,MATCH('Blend Sheet'!$R$4,ItemNum,0),MATCH(K$1,Districts,0))*'Blend Sheet'!$R13)+(INDEX(ItemCosts,MATCH('Blend Sheet'!$S$4,ItemNum,0),MATCH(K$1,Districts,0))*'Blend Sheet'!$S13)+(INDEX(ItemCosts,MATCH('Blend Sheet'!$T$4,ItemNum,0),MATCH(K$1,Districts,0))*'Blend Sheet'!$T13)+(INDEX(ItemCosts,MATCH('Blend Sheet'!$U$4,ItemNum,0),MATCH(K$1,Districts,0))*'Blend Sheet'!$U13)+(INDEX(ItemCosts,MATCH('Blend Sheet'!$V$4,ItemNum,0),MATCH(K$1,Districts,0))*'Blend Sheet'!$V13)+(INDEX(ItemCosts,MATCH('Blend Sheet'!$W$4,ItemNum,0),MATCH(K$1,Districts,0))*'Blend Sheet'!$W13)+(INDEX(ItemCosts,MATCH('Blend Sheet'!$X$4,ItemNum,0),MATCH(K$1,Districts,0))*'Blend Sheet'!$X13)+(INDEX(ItemCosts,MATCH('Blend Sheet'!$Y$4,ItemNum,0),MATCH(K$1,Districts,0))*'Blend Sheet'!$Y13)+(INDEX(ItemCosts,MATCH('Blend Sheet'!$Z$4,ItemNum,0),MATCH(K$1,Districts,0))*'Blend Sheet'!$Z13)+(INDEX(ItemCosts,MATCH('Blend Sheet'!$AA$4,ItemNum,0),MATCH(K$1,Districts,0))*'Blend Sheet'!$AA13)+(INDEX(ItemCosts,MATCH('Blend Sheet'!$AB$4,ItemNum,0),MATCH(K$1,Districts,0))*'Blend Sheet'!$AB13)+(INDEX(ItemCosts,MATCH('Blend Sheet'!$AC$4,ItemNum,0),MATCH(K$1,Districts,0))*'Blend Sheet'!$AC13)+(INDEX(ItemCosts,MATCH('Blend Sheet'!$AD$4,ItemNum,0),MATCH(K$1,Districts,0))*'Blend Sheet'!$AD13)+(INDEX(ItemCosts,MATCH('Blend Sheet'!$AE$4,ItemNum,0),MATCH(K$1,Districts,0))*'Blend Sheet'!$AE13)+(INDEX(ItemCosts,MATCH('Blend Sheet'!$AF$4,ItemNum,0),MATCH(K$1,Districts,0))*'Blend Sheet'!$AF13)+(INDEX(ItemCosts,MATCH('Blend Sheet'!$AG$4,ItemNum,0),MATCH(K$1,Districts,0))*'Blend Sheet'!$AG13)+(INDEX(ItemCosts,MATCH('Blend Sheet'!$AH$4,ItemNum,0),MATCH(K$1,Districts,0))*'Blend Sheet'!$AH13)+(INDEX(ItemCosts,MATCH('Blend Sheet'!$AI$4,ItemNum,0),MATCH(K$1,Districts,0))*'Blend Sheet'!$AI13)+(INDEX(ItemCosts,MATCH('Blend Sheet'!$AJ$4,ItemNum,0),MATCH(K$1,Districts,0))*'Blend Sheet'!$AJ13)+(INDEX(ItemCosts,MATCH('Blend Sheet'!$AK$4,ItemNum,0),MATCH(K$1,Districts,0))*'Blend Sheet'!$AK13)+(INDEX(ItemCosts,MATCH('Blend Sheet'!$AL$4,ItemNum,0),MATCH(K$1,Districts,0))*'Blend Sheet'!$AL13)+(INDEX(ItemCosts,MATCH('Blend Sheet'!$AM$4,ItemNum,0),MATCH(K$1,Districts,0))*'Blend Sheet'!$AM13)+(INDEX(ItemCosts,MATCH('Blend Sheet'!$AN$4,ItemNum,0),MATCH(K$1,Districts,0))*'Blend Sheet'!$AN13)+(INDEX(ItemCosts,MATCH('Blend Sheet'!$AO$4,ItemNum,0),MATCH(K$1,Districts,0))*'Blend Sheet'!$AO13)+(INDEX(ItemCosts,MATCH('Blend Sheet'!$AP$4,ItemNum,0),MATCH(K$1,Districts,0))*'Blend Sheet'!$AP13)+(INDEX(ItemCosts,MATCH('Blend Sheet'!$AQ$4,ItemNum,0),MATCH(K$1,Districts,0))*'Blend Sheet'!$AQ13)+(INDEX(ItemCosts,MATCH('Blend Sheet'!$AR$4,ItemNum,0),MATCH(K$1,Districts,0))*'Blend Sheet'!$AR13)+(INDEX(ItemCosts,MATCH('Blend Sheet'!$AS$4,ItemNum,0),MATCH(K$1,Districts,0))*'Blend Sheet'!$AS13)</f>
        <v>#N/A</v>
      </c>
      <c r="L10" s="5" t="e">
        <f>(INDEX(ItemCosts,MATCH('Blend Sheet'!$C$4,ItemNum,0),MATCH(L$1,Districts,0))*'Blend Sheet'!$C13)+(INDEX(ItemCosts,MATCH('Blend Sheet'!$D$4,ItemNum,0),MATCH(L$1,Districts,0))*'Blend Sheet'!$D13)+(INDEX(ItemCosts,MATCH('Blend Sheet'!$E$4,ItemNum,0),MATCH(L$1,Districts,0))*'Blend Sheet'!$E13)+(INDEX(ItemCosts,MATCH('Blend Sheet'!$F$4,ItemNum,0),MATCH(L$1,Districts,0))*'Blend Sheet'!$F13)+(INDEX(ItemCosts,MATCH('Blend Sheet'!$G$4,ItemNum,0),MATCH(L$1,Districts,0))*'Blend Sheet'!$G13)+(INDEX(ItemCosts,MATCH('Blend Sheet'!$H$4,ItemNum,0),MATCH(L$1,Districts,0))*'Blend Sheet'!$H13)+(INDEX(ItemCosts,MATCH('Blend Sheet'!$I$4,ItemNum,0),MATCH(L$1,Districts,0))*'Blend Sheet'!$I13)+(INDEX(ItemCosts,MATCH('Blend Sheet'!$J$4,ItemNum,0),MATCH(L$1,Districts,0))*'Blend Sheet'!$J13)+(INDEX(ItemCosts,MATCH('Blend Sheet'!$K$4,ItemNum,0),MATCH(L$1,Districts,0))*'Blend Sheet'!$K13)+(INDEX(ItemCosts,MATCH('Blend Sheet'!$L$4,ItemNum,0),MATCH(L$1,Districts,0))*'Blend Sheet'!$L13)+(INDEX(ItemCosts,MATCH('Blend Sheet'!$M$4,ItemNum,0),MATCH(L$1,Districts,0))*'Blend Sheet'!$M13)+(INDEX(ItemCosts,MATCH('Blend Sheet'!$N$4,ItemNum,0),MATCH(L$1,Districts,0))*'Blend Sheet'!$N13)+(INDEX(ItemCosts,MATCH('Blend Sheet'!$O$4,ItemNum,0),MATCH(L$1,Districts,0))*'Blend Sheet'!$O13)+(INDEX(ItemCosts,MATCH('Blend Sheet'!$P$4,ItemNum,0),MATCH(L$1,Districts,0))*'Blend Sheet'!$P13)+(INDEX(ItemCosts,MATCH('Blend Sheet'!$Q$4,ItemNum,0),MATCH(L$1,Districts,0))*'Blend Sheet'!$Q13)+(INDEX(ItemCosts,MATCH('Blend Sheet'!$R$4,ItemNum,0),MATCH(L$1,Districts,0))*'Blend Sheet'!$R13)+(INDEX(ItemCosts,MATCH('Blend Sheet'!$S$4,ItemNum,0),MATCH(L$1,Districts,0))*'Blend Sheet'!$S13)+(INDEX(ItemCosts,MATCH('Blend Sheet'!$T$4,ItemNum,0),MATCH(L$1,Districts,0))*'Blend Sheet'!$T13)+(INDEX(ItemCosts,MATCH('Blend Sheet'!$U$4,ItemNum,0),MATCH(L$1,Districts,0))*'Blend Sheet'!$U13)+(INDEX(ItemCosts,MATCH('Blend Sheet'!$V$4,ItemNum,0),MATCH(L$1,Districts,0))*'Blend Sheet'!$V13)+(INDEX(ItemCosts,MATCH('Blend Sheet'!$W$4,ItemNum,0),MATCH(L$1,Districts,0))*'Blend Sheet'!$W13)+(INDEX(ItemCosts,MATCH('Blend Sheet'!$X$4,ItemNum,0),MATCH(L$1,Districts,0))*'Blend Sheet'!$X13)+(INDEX(ItemCosts,MATCH('Blend Sheet'!$Y$4,ItemNum,0),MATCH(L$1,Districts,0))*'Blend Sheet'!$Y13)+(INDEX(ItemCosts,MATCH('Blend Sheet'!$Z$4,ItemNum,0),MATCH(L$1,Districts,0))*'Blend Sheet'!$Z13)+(INDEX(ItemCosts,MATCH('Blend Sheet'!$AA$4,ItemNum,0),MATCH(L$1,Districts,0))*'Blend Sheet'!$AA13)+(INDEX(ItemCosts,MATCH('Blend Sheet'!$AB$4,ItemNum,0),MATCH(L$1,Districts,0))*'Blend Sheet'!$AB13)+(INDEX(ItemCosts,MATCH('Blend Sheet'!$AC$4,ItemNum,0),MATCH(L$1,Districts,0))*'Blend Sheet'!$AC13)+(INDEX(ItemCosts,MATCH('Blend Sheet'!$AD$4,ItemNum,0),MATCH(L$1,Districts,0))*'Blend Sheet'!$AD13)+(INDEX(ItemCosts,MATCH('Blend Sheet'!$AE$4,ItemNum,0),MATCH(L$1,Districts,0))*'Blend Sheet'!$AE13)+(INDEX(ItemCosts,MATCH('Blend Sheet'!$AF$4,ItemNum,0),MATCH(L$1,Districts,0))*'Blend Sheet'!$AF13)+(INDEX(ItemCosts,MATCH('Blend Sheet'!$AG$4,ItemNum,0),MATCH(L$1,Districts,0))*'Blend Sheet'!$AG13)+(INDEX(ItemCosts,MATCH('Blend Sheet'!$AH$4,ItemNum,0),MATCH(L$1,Districts,0))*'Blend Sheet'!$AH13)+(INDEX(ItemCosts,MATCH('Blend Sheet'!$AI$4,ItemNum,0),MATCH(L$1,Districts,0))*'Blend Sheet'!$AI13)+(INDEX(ItemCosts,MATCH('Blend Sheet'!$AJ$4,ItemNum,0),MATCH(L$1,Districts,0))*'Blend Sheet'!$AJ13)+(INDEX(ItemCosts,MATCH('Blend Sheet'!$AK$4,ItemNum,0),MATCH(L$1,Districts,0))*'Blend Sheet'!$AK13)+(INDEX(ItemCosts,MATCH('Blend Sheet'!$AL$4,ItemNum,0),MATCH(L$1,Districts,0))*'Blend Sheet'!$AL13)+(INDEX(ItemCosts,MATCH('Blend Sheet'!$AM$4,ItemNum,0),MATCH(L$1,Districts,0))*'Blend Sheet'!$AM13)+(INDEX(ItemCosts,MATCH('Blend Sheet'!$AN$4,ItemNum,0),MATCH(L$1,Districts,0))*'Blend Sheet'!$AN13)+(INDEX(ItemCosts,MATCH('Blend Sheet'!$AO$4,ItemNum,0),MATCH(L$1,Districts,0))*'Blend Sheet'!$AO13)+(INDEX(ItemCosts,MATCH('Blend Sheet'!$AP$4,ItemNum,0),MATCH(L$1,Districts,0))*'Blend Sheet'!$AP13)+(INDEX(ItemCosts,MATCH('Blend Sheet'!$AQ$4,ItemNum,0),MATCH(L$1,Districts,0))*'Blend Sheet'!$AQ13)+(INDEX(ItemCosts,MATCH('Blend Sheet'!$AR$4,ItemNum,0),MATCH(L$1,Districts,0))*'Blend Sheet'!$AR13)+(INDEX(ItemCosts,MATCH('Blend Sheet'!$AS$4,ItemNum,0),MATCH(L$1,Districts,0))*'Blend Sheet'!$AS13)</f>
        <v>#N/A</v>
      </c>
      <c r="M10" s="191"/>
      <c r="N10" s="34" t="e">
        <f>D10/'Blend Sheet'!$BA13</f>
        <v>#N/A</v>
      </c>
      <c r="O10" s="34" t="e">
        <f>E10/'Blend Sheet'!$BA13</f>
        <v>#N/A</v>
      </c>
      <c r="P10" s="34" t="e">
        <f>G10/'Blend Sheet'!$BA13</f>
        <v>#N/A</v>
      </c>
      <c r="Q10" s="34" t="e">
        <f>H10/'Blend Sheet'!$BA13</f>
        <v>#N/A</v>
      </c>
      <c r="R10" s="34" t="e">
        <f>I10/'Blend Sheet'!$BA13</f>
        <v>#N/A</v>
      </c>
      <c r="S10" s="34" t="e">
        <f>J10/'Blend Sheet'!$BA13</f>
        <v>#N/A</v>
      </c>
      <c r="T10" s="34" t="e">
        <f>K10/'Blend Sheet'!$BA13</f>
        <v>#N/A</v>
      </c>
      <c r="U10" s="34" t="e">
        <f>L10/'Blend Sheet'!$BA13</f>
        <v>#N/A</v>
      </c>
    </row>
    <row r="11" spans="1:21" x14ac:dyDescent="0.25">
      <c r="A11" t="str">
        <f>'Blend Sheet'!A14</f>
        <v>1:1:0 'G' (Sask)</v>
      </c>
      <c r="B11" s="5" t="e">
        <f>(INDEX(ItemCosts,MATCH('Blend Sheet'!$C$4,ItemNum,0),MATCH(B$1,Districts,0))*'Blend Sheet'!$C14)+(INDEX(ItemCosts,MATCH('Blend Sheet'!$D$4,ItemNum,0),MATCH(B$1,Districts,0))*'Blend Sheet'!$D14)+(INDEX(ItemCosts,MATCH('Blend Sheet'!$E$4,ItemNum,0),MATCH(B$1,Districts,0))*'Blend Sheet'!$E14)+(INDEX(ItemCosts,MATCH('Blend Sheet'!$F$4,ItemNum,0),MATCH(B$1,Districts,0))*'Blend Sheet'!$F14)+(INDEX(ItemCosts,MATCH('Blend Sheet'!$G$4,ItemNum,0),MATCH(B$1,Districts,0))*'Blend Sheet'!$G14)+(INDEX(ItemCosts,MATCH('Blend Sheet'!$H$4,ItemNum,0),MATCH(B$1,Districts,0))*'Blend Sheet'!$H14)+(INDEX(ItemCosts,MATCH('Blend Sheet'!$I$4,ItemNum,0),MATCH(B$1,Districts,0))*'Blend Sheet'!$I14)+(INDEX(ItemCosts,MATCH('Blend Sheet'!$J$4,ItemNum,0),MATCH(B$1,Districts,0))*'Blend Sheet'!$J14)+(INDEX(ItemCosts,MATCH('Blend Sheet'!$K$4,ItemNum,0),MATCH(B$1,Districts,0))*'Blend Sheet'!$K14)+(INDEX(ItemCosts,MATCH('Blend Sheet'!$L$4,ItemNum,0),MATCH(B$1,Districts,0))*'Blend Sheet'!$L14)+(INDEX(ItemCosts,MATCH('Blend Sheet'!$M$4,ItemNum,0),MATCH(B$1,Districts,0))*'Blend Sheet'!$M14)+(INDEX(ItemCosts,MATCH('Blend Sheet'!$N$4,ItemNum,0),MATCH(B$1,Districts,0))*'Blend Sheet'!$N14)+(INDEX(ItemCosts,MATCH('Blend Sheet'!$O$4,ItemNum,0),MATCH(B$1,Districts,0))*'Blend Sheet'!$O14)+(INDEX(ItemCosts,MATCH('Blend Sheet'!$P$4,ItemNum,0),MATCH(B$1,Districts,0))*'Blend Sheet'!$P14)+(INDEX(ItemCosts,MATCH('Blend Sheet'!$Q$4,ItemNum,0),MATCH(B$1,Districts,0))*'Blend Sheet'!$Q14)+(INDEX(ItemCosts,MATCH('Blend Sheet'!$R$4,ItemNum,0),MATCH(B$1,Districts,0))*'Blend Sheet'!$R14)+(INDEX(ItemCosts,MATCH('Blend Sheet'!$S$4,ItemNum,0),MATCH(B$1,Districts,0))*'Blend Sheet'!$S14)+(INDEX(ItemCosts,MATCH('Blend Sheet'!$T$4,ItemNum,0),MATCH(B$1,Districts,0))*'Blend Sheet'!$T14)+(INDEX(ItemCosts,MATCH('Blend Sheet'!$U$4,ItemNum,0),MATCH(B$1,Districts,0))*'Blend Sheet'!$U14)+(INDEX(ItemCosts,MATCH('Blend Sheet'!$V$4,ItemNum,0),MATCH(B$1,Districts,0))*'Blend Sheet'!$V14)+(INDEX(ItemCosts,MATCH('Blend Sheet'!$W$4,ItemNum,0),MATCH(B$1,Districts,0))*'Blend Sheet'!$W14)+(INDEX(ItemCosts,MATCH('Blend Sheet'!$X$4,ItemNum,0),MATCH(B$1,Districts,0))*'Blend Sheet'!$X14)+(INDEX(ItemCosts,MATCH('Blend Sheet'!$Y$4,ItemNum,0),MATCH(B$1,Districts,0))*'Blend Sheet'!$Y14)+(INDEX(ItemCosts,MATCH('Blend Sheet'!$Z$4,ItemNum,0),MATCH(B$1,Districts,0))*'Blend Sheet'!$Z14)+(INDEX(ItemCosts,MATCH('Blend Sheet'!$AA$4,ItemNum,0),MATCH(B$1,Districts,0))*'Blend Sheet'!$AA14)+(INDEX(ItemCosts,MATCH('Blend Sheet'!$AB$4,ItemNum,0),MATCH(B$1,Districts,0))*'Blend Sheet'!$AB14)+(INDEX(ItemCosts,MATCH('Blend Sheet'!$AC$4,ItemNum,0),MATCH(B$1,Districts,0))*'Blend Sheet'!$AC14)+(INDEX(ItemCosts,MATCH('Blend Sheet'!$AD$4,ItemNum,0),MATCH(B$1,Districts,0))*'Blend Sheet'!$AD14)+(INDEX(ItemCosts,MATCH('Blend Sheet'!$AE$4,ItemNum,0),MATCH(B$1,Districts,0))*'Blend Sheet'!$AE14)+(INDEX(ItemCosts,MATCH('Blend Sheet'!$AF$4,ItemNum,0),MATCH(B$1,Districts,0))*'Blend Sheet'!$AF14)+(INDEX(ItemCosts,MATCH('Blend Sheet'!$AG$4,ItemNum,0),MATCH(B$1,Districts,0))*'Blend Sheet'!$AG14)+(INDEX(ItemCosts,MATCH('Blend Sheet'!$AH$4,ItemNum,0),MATCH(B$1,Districts,0))*'Blend Sheet'!$AH14)+(INDEX(ItemCosts,MATCH('Blend Sheet'!$AI$4,ItemNum,0),MATCH(B$1,Districts,0))*'Blend Sheet'!$AI14)+(INDEX(ItemCosts,MATCH('Blend Sheet'!$AJ$4,ItemNum,0),MATCH(B$1,Districts,0))*'Blend Sheet'!$AJ14)+(INDEX(ItemCosts,MATCH('Blend Sheet'!$AK$4,ItemNum,0),MATCH(B$1,Districts,0))*'Blend Sheet'!$AK14)+(INDEX(ItemCosts,MATCH('Blend Sheet'!$AL$4,ItemNum,0),MATCH(B$1,Districts,0))*'Blend Sheet'!$AL14)+(INDEX(ItemCosts,MATCH('Blend Sheet'!$AM$4,ItemNum,0),MATCH(B$1,Districts,0))*'Blend Sheet'!$AM14)+(INDEX(ItemCosts,MATCH('Blend Sheet'!$AN$4,ItemNum,0),MATCH(B$1,Districts,0))*'Blend Sheet'!$AN14)+(INDEX(ItemCosts,MATCH('Blend Sheet'!$AO$4,ItemNum,0),MATCH(B$1,Districts,0))*'Blend Sheet'!$AO14)+(INDEX(ItemCosts,MATCH('Blend Sheet'!$AP$4,ItemNum,0),MATCH(B$1,Districts,0))*'Blend Sheet'!$AP14)+(INDEX(ItemCosts,MATCH('Blend Sheet'!$AQ$4,ItemNum,0),MATCH(B$1,Districts,0))*'Blend Sheet'!$AQ14)+(INDEX(ItemCosts,MATCH('Blend Sheet'!$AR$4,ItemNum,0),MATCH(B$1,Districts,0))*'Blend Sheet'!$AR14)+(INDEX(ItemCosts,MATCH('Blend Sheet'!$AS$4,ItemNum,0),MATCH(B$1,Districts,0))*'Blend Sheet'!$AS14)</f>
        <v>#N/A</v>
      </c>
      <c r="C11" s="5" t="e">
        <f>(INDEX(ItemCosts,MATCH('Blend Sheet'!$C$4,ItemNum,0),MATCH(C$1,Districts,0))*'Blend Sheet'!$C14)+(INDEX(ItemCosts,MATCH('Blend Sheet'!$D$4,ItemNum,0),MATCH(C$1,Districts,0))*'Blend Sheet'!$D14)+(INDEX(ItemCosts,MATCH('Blend Sheet'!$E$4,ItemNum,0),MATCH(C$1,Districts,0))*'Blend Sheet'!$E14)+(INDEX(ItemCosts,MATCH('Blend Sheet'!$F$4,ItemNum,0),MATCH(C$1,Districts,0))*'Blend Sheet'!$F14)+(INDEX(ItemCosts,MATCH('Blend Sheet'!$G$4,ItemNum,0),MATCH(C$1,Districts,0))*'Blend Sheet'!$G14)+(INDEX(ItemCosts,MATCH('Blend Sheet'!$H$4,ItemNum,0),MATCH(C$1,Districts,0))*'Blend Sheet'!$H14)+(INDEX(ItemCosts,MATCH('Blend Sheet'!$I$4,ItemNum,0),MATCH(C$1,Districts,0))*'Blend Sheet'!$I14)+(INDEX(ItemCosts,MATCH('Blend Sheet'!$J$4,ItemNum,0),MATCH(C$1,Districts,0))*'Blend Sheet'!$J14)+(INDEX(ItemCosts,MATCH('Blend Sheet'!$K$4,ItemNum,0),MATCH(C$1,Districts,0))*'Blend Sheet'!$K14)+(INDEX(ItemCosts,MATCH('Blend Sheet'!$L$4,ItemNum,0),MATCH(C$1,Districts,0))*'Blend Sheet'!$L14)+(INDEX(ItemCosts,MATCH('Blend Sheet'!$M$4,ItemNum,0),MATCH(C$1,Districts,0))*'Blend Sheet'!$M14)+(INDEX(ItemCosts,MATCH('Blend Sheet'!$N$4,ItemNum,0),MATCH(C$1,Districts,0))*'Blend Sheet'!$N14)+(INDEX(ItemCosts,MATCH('Blend Sheet'!$O$4,ItemNum,0),MATCH(C$1,Districts,0))*'Blend Sheet'!$O14)+(INDEX(ItemCosts,MATCH('Blend Sheet'!$P$4,ItemNum,0),MATCH(C$1,Districts,0))*'Blend Sheet'!$P14)+(INDEX(ItemCosts,MATCH('Blend Sheet'!$Q$4,ItemNum,0),MATCH(C$1,Districts,0))*'Blend Sheet'!$Q14)+(INDEX(ItemCosts,MATCH('Blend Sheet'!$R$4,ItemNum,0),MATCH(C$1,Districts,0))*'Blend Sheet'!$R14)+(INDEX(ItemCosts,MATCH('Blend Sheet'!$S$4,ItemNum,0),MATCH(C$1,Districts,0))*'Blend Sheet'!$S14)+(INDEX(ItemCosts,MATCH('Blend Sheet'!$T$4,ItemNum,0),MATCH(C$1,Districts,0))*'Blend Sheet'!$T14)+(INDEX(ItemCosts,MATCH('Blend Sheet'!$U$4,ItemNum,0),MATCH(C$1,Districts,0))*'Blend Sheet'!$U14)+(INDEX(ItemCosts,MATCH('Blend Sheet'!$V$4,ItemNum,0),MATCH(C$1,Districts,0))*'Blend Sheet'!$V14)+(INDEX(ItemCosts,MATCH('Blend Sheet'!$W$4,ItemNum,0),MATCH(C$1,Districts,0))*'Blend Sheet'!$W14)+(INDEX(ItemCosts,MATCH('Blend Sheet'!$X$4,ItemNum,0),MATCH(C$1,Districts,0))*'Blend Sheet'!$X14)+(INDEX(ItemCosts,MATCH('Blend Sheet'!$Y$4,ItemNum,0),MATCH(C$1,Districts,0))*'Blend Sheet'!$Y14)+(INDEX(ItemCosts,MATCH('Blend Sheet'!$Z$4,ItemNum,0),MATCH(C$1,Districts,0))*'Blend Sheet'!$Z14)+(INDEX(ItemCosts,MATCH('Blend Sheet'!$AA$4,ItemNum,0),MATCH(C$1,Districts,0))*'Blend Sheet'!$AA14)+(INDEX(ItemCosts,MATCH('Blend Sheet'!$AB$4,ItemNum,0),MATCH(C$1,Districts,0))*'Blend Sheet'!$AB14)+(INDEX(ItemCosts,MATCH('Blend Sheet'!$AC$4,ItemNum,0),MATCH(C$1,Districts,0))*'Blend Sheet'!$AC14)+(INDEX(ItemCosts,MATCH('Blend Sheet'!$AD$4,ItemNum,0),MATCH(C$1,Districts,0))*'Blend Sheet'!$AD14)+(INDEX(ItemCosts,MATCH('Blend Sheet'!$AE$4,ItemNum,0),MATCH(C$1,Districts,0))*'Blend Sheet'!$AE14)+(INDEX(ItemCosts,MATCH('Blend Sheet'!$AF$4,ItemNum,0),MATCH(C$1,Districts,0))*'Blend Sheet'!$AF14)+(INDEX(ItemCosts,MATCH('Blend Sheet'!$AG$4,ItemNum,0),MATCH(C$1,Districts,0))*'Blend Sheet'!$AG14)+(INDEX(ItemCosts,MATCH('Blend Sheet'!$AH$4,ItemNum,0),MATCH(C$1,Districts,0))*'Blend Sheet'!$AH14)+(INDEX(ItemCosts,MATCH('Blend Sheet'!$AI$4,ItemNum,0),MATCH(C$1,Districts,0))*'Blend Sheet'!$AI14)+(INDEX(ItemCosts,MATCH('Blend Sheet'!$AJ$4,ItemNum,0),MATCH(C$1,Districts,0))*'Blend Sheet'!$AJ14)+(INDEX(ItemCosts,MATCH('Blend Sheet'!$AK$4,ItemNum,0),MATCH(C$1,Districts,0))*'Blend Sheet'!$AK14)+(INDEX(ItemCosts,MATCH('Blend Sheet'!$AL$4,ItemNum,0),MATCH(C$1,Districts,0))*'Blend Sheet'!$AL14)+(INDEX(ItemCosts,MATCH('Blend Sheet'!$AM$4,ItemNum,0),MATCH(C$1,Districts,0))*'Blend Sheet'!$AM14)+(INDEX(ItemCosts,MATCH('Blend Sheet'!$AN$4,ItemNum,0),MATCH(C$1,Districts,0))*'Blend Sheet'!$AN14)+(INDEX(ItemCosts,MATCH('Blend Sheet'!$AO$4,ItemNum,0),MATCH(C$1,Districts,0))*'Blend Sheet'!$AO14)+(INDEX(ItemCosts,MATCH('Blend Sheet'!$AP$4,ItemNum,0),MATCH(C$1,Districts,0))*'Blend Sheet'!$AP14)+(INDEX(ItemCosts,MATCH('Blend Sheet'!$AQ$4,ItemNum,0),MATCH(C$1,Districts,0))*'Blend Sheet'!$AQ14)+(INDEX(ItemCosts,MATCH('Blend Sheet'!$AR$4,ItemNum,0),MATCH(C$1,Districts,0))*'Blend Sheet'!$AR14)+(INDEX(ItemCosts,MATCH('Blend Sheet'!$AS$4,ItemNum,0),MATCH(C$1,Districts,0))*'Blend Sheet'!$AS14)</f>
        <v>#N/A</v>
      </c>
      <c r="D11" s="5" t="e">
        <f>(INDEX(ItemCosts,MATCH('Blend Sheet'!$C$4,ItemNum,0),MATCH(D$1,Districts,0))*'Blend Sheet'!$C14)+(INDEX(ItemCosts,MATCH('Blend Sheet'!$D$4,ItemNum,0),MATCH(D$1,Districts,0))*'Blend Sheet'!$D14)+(INDEX(ItemCosts,MATCH('Blend Sheet'!$E$4,ItemNum,0),MATCH(D$1,Districts,0))*'Blend Sheet'!$E14)+(INDEX(ItemCosts,MATCH('Blend Sheet'!$F$4,ItemNum,0),MATCH(D$1,Districts,0))*'Blend Sheet'!$F14)+(INDEX(ItemCosts,MATCH('Blend Sheet'!$G$4,ItemNum,0),MATCH(D$1,Districts,0))*'Blend Sheet'!$G14)+(INDEX(ItemCosts,MATCH('Blend Sheet'!$H$4,ItemNum,0),MATCH(D$1,Districts,0))*'Blend Sheet'!$H14)+(INDEX(ItemCosts,MATCH('Blend Sheet'!$I$4,ItemNum,0),MATCH(D$1,Districts,0))*'Blend Sheet'!$I14)+(INDEX(ItemCosts,MATCH('Blend Sheet'!$J$4,ItemNum,0),MATCH(D$1,Districts,0))*'Blend Sheet'!$J14)+(INDEX(ItemCosts,MATCH('Blend Sheet'!$K$4,ItemNum,0),MATCH(D$1,Districts,0))*'Blend Sheet'!$K14)+(INDEX(ItemCosts,MATCH('Blend Sheet'!$L$4,ItemNum,0),MATCH(D$1,Districts,0))*'Blend Sheet'!$L14)+(INDEX(ItemCosts,MATCH('Blend Sheet'!$M$4,ItemNum,0),MATCH(D$1,Districts,0))*'Blend Sheet'!$M14)+(INDEX(ItemCosts,MATCH('Blend Sheet'!$N$4,ItemNum,0),MATCH(D$1,Districts,0))*'Blend Sheet'!$N14)+(INDEX(ItemCosts,MATCH('Blend Sheet'!$O$4,ItemNum,0),MATCH(D$1,Districts,0))*'Blend Sheet'!$O14)+(INDEX(ItemCosts,MATCH('Blend Sheet'!$P$4,ItemNum,0),MATCH(D$1,Districts,0))*'Blend Sheet'!$P14)+(INDEX(ItemCosts,MATCH('Blend Sheet'!$Q$4,ItemNum,0),MATCH(D$1,Districts,0))*'Blend Sheet'!$Q14)+(INDEX(ItemCosts,MATCH('Blend Sheet'!$R$4,ItemNum,0),MATCH(D$1,Districts,0))*'Blend Sheet'!$R14)+(INDEX(ItemCosts,MATCH('Blend Sheet'!$S$4,ItemNum,0),MATCH(D$1,Districts,0))*'Blend Sheet'!$S14)+(INDEX(ItemCosts,MATCH('Blend Sheet'!$T$4,ItemNum,0),MATCH(D$1,Districts,0))*'Blend Sheet'!$T14)+(INDEX(ItemCosts,MATCH('Blend Sheet'!$U$4,ItemNum,0),MATCH(D$1,Districts,0))*'Blend Sheet'!$U14)+(INDEX(ItemCosts,MATCH('Blend Sheet'!$V$4,ItemNum,0),MATCH(D$1,Districts,0))*'Blend Sheet'!$V14)+(INDEX(ItemCosts,MATCH('Blend Sheet'!$W$4,ItemNum,0),MATCH(D$1,Districts,0))*'Blend Sheet'!$W14)+(INDEX(ItemCosts,MATCH('Blend Sheet'!$X$4,ItemNum,0),MATCH(D$1,Districts,0))*'Blend Sheet'!$X14)+(INDEX(ItemCosts,MATCH('Blend Sheet'!$Y$4,ItemNum,0),MATCH(D$1,Districts,0))*'Blend Sheet'!$Y14)+(INDEX(ItemCosts,MATCH('Blend Sheet'!$Z$4,ItemNum,0),MATCH(D$1,Districts,0))*'Blend Sheet'!$Z14)+(INDEX(ItemCosts,MATCH('Blend Sheet'!$AA$4,ItemNum,0),MATCH(D$1,Districts,0))*'Blend Sheet'!$AA14)+(INDEX(ItemCosts,MATCH('Blend Sheet'!$AB$4,ItemNum,0),MATCH(D$1,Districts,0))*'Blend Sheet'!$AB14)+(INDEX(ItemCosts,MATCH('Blend Sheet'!$AC$4,ItemNum,0),MATCH(D$1,Districts,0))*'Blend Sheet'!$AC14)+(INDEX(ItemCosts,MATCH('Blend Sheet'!$AD$4,ItemNum,0),MATCH(D$1,Districts,0))*'Blend Sheet'!$AD14)+(INDEX(ItemCosts,MATCH('Blend Sheet'!$AE$4,ItemNum,0),MATCH(D$1,Districts,0))*'Blend Sheet'!$AE14)+(INDEX(ItemCosts,MATCH('Blend Sheet'!$AF$4,ItemNum,0),MATCH(D$1,Districts,0))*'Blend Sheet'!$AF14)+(INDEX(ItemCosts,MATCH('Blend Sheet'!$AG$4,ItemNum,0),MATCH(D$1,Districts,0))*'Blend Sheet'!$AG14)+(INDEX(ItemCosts,MATCH('Blend Sheet'!$AH$4,ItemNum,0),MATCH(D$1,Districts,0))*'Blend Sheet'!$AH14)+(INDEX(ItemCosts,MATCH('Blend Sheet'!$AI$4,ItemNum,0),MATCH(D$1,Districts,0))*'Blend Sheet'!$AI14)+(INDEX(ItemCosts,MATCH('Blend Sheet'!$AJ$4,ItemNum,0),MATCH(D$1,Districts,0))*'Blend Sheet'!$AJ14)+(INDEX(ItemCosts,MATCH('Blend Sheet'!$AK$4,ItemNum,0),MATCH(D$1,Districts,0))*'Blend Sheet'!$AK14)+(INDEX(ItemCosts,MATCH('Blend Sheet'!$AL$4,ItemNum,0),MATCH(D$1,Districts,0))*'Blend Sheet'!$AL14)+(INDEX(ItemCosts,MATCH('Blend Sheet'!$AM$4,ItemNum,0),MATCH(D$1,Districts,0))*'Blend Sheet'!$AM14)+(INDEX(ItemCosts,MATCH('Blend Sheet'!$AN$4,ItemNum,0),MATCH(D$1,Districts,0))*'Blend Sheet'!$AN14)+(INDEX(ItemCosts,MATCH('Blend Sheet'!$AO$4,ItemNum,0),MATCH(D$1,Districts,0))*'Blend Sheet'!$AO14)+(INDEX(ItemCosts,MATCH('Blend Sheet'!$AP$4,ItemNum,0),MATCH(D$1,Districts,0))*'Blend Sheet'!$AP14)+(INDEX(ItemCosts,MATCH('Blend Sheet'!$AQ$4,ItemNum,0),MATCH(D$1,Districts,0))*'Blend Sheet'!$AQ14)+(INDEX(ItemCosts,MATCH('Blend Sheet'!$AR$4,ItemNum,0),MATCH(D$1,Districts,0))*'Blend Sheet'!$AR14)+(INDEX(ItemCosts,MATCH('Blend Sheet'!$AS$4,ItemNum,0),MATCH(D$1,Districts,0))*'Blend Sheet'!$AS14)</f>
        <v>#N/A</v>
      </c>
      <c r="E11" s="5" t="e">
        <f>(INDEX(ItemCosts,MATCH('Blend Sheet'!$C$4,ItemNum,0),MATCH(E$1,Districts,0))*'Blend Sheet'!$C14)+(INDEX(ItemCosts,MATCH('Blend Sheet'!$D$4,ItemNum,0),MATCH(E$1,Districts,0))*'Blend Sheet'!$D14)+(INDEX(ItemCosts,MATCH('Blend Sheet'!$E$4,ItemNum,0),MATCH(E$1,Districts,0))*'Blend Sheet'!$E14)+(INDEX(ItemCosts,MATCH('Blend Sheet'!$F$4,ItemNum,0),MATCH(E$1,Districts,0))*'Blend Sheet'!$F14)+(INDEX(ItemCosts,MATCH('Blend Sheet'!$G$4,ItemNum,0),MATCH(E$1,Districts,0))*'Blend Sheet'!$G14)+(INDEX(ItemCosts,MATCH('Blend Sheet'!$H$4,ItemNum,0),MATCH(E$1,Districts,0))*'Blend Sheet'!$H14)+(INDEX(ItemCosts,MATCH('Blend Sheet'!$I$4,ItemNum,0),MATCH(E$1,Districts,0))*'Blend Sheet'!$I14)+(INDEX(ItemCosts,MATCH('Blend Sheet'!$J$4,ItemNum,0),MATCH(E$1,Districts,0))*'Blend Sheet'!$J14)+(INDEX(ItemCosts,MATCH('Blend Sheet'!$K$4,ItemNum,0),MATCH(E$1,Districts,0))*'Blend Sheet'!$K14)+(INDEX(ItemCosts,MATCH('Blend Sheet'!$L$4,ItemNum,0),MATCH(E$1,Districts,0))*'Blend Sheet'!$L14)+(INDEX(ItemCosts,MATCH('Blend Sheet'!$M$4,ItemNum,0),MATCH(E$1,Districts,0))*'Blend Sheet'!$M14)+(INDEX(ItemCosts,MATCH('Blend Sheet'!$N$4,ItemNum,0),MATCH(E$1,Districts,0))*'Blend Sheet'!$N14)+(INDEX(ItemCosts,MATCH('Blend Sheet'!$O$4,ItemNum,0),MATCH(E$1,Districts,0))*'Blend Sheet'!$O14)+(INDEX(ItemCosts,MATCH('Blend Sheet'!$P$4,ItemNum,0),MATCH(E$1,Districts,0))*'Blend Sheet'!$P14)+(INDEX(ItemCosts,MATCH('Blend Sheet'!$Q$4,ItemNum,0),MATCH(E$1,Districts,0))*'Blend Sheet'!$Q14)+(INDEX(ItemCosts,MATCH('Blend Sheet'!$R$4,ItemNum,0),MATCH(E$1,Districts,0))*'Blend Sheet'!$R14)+(INDEX(ItemCosts,MATCH('Blend Sheet'!$S$4,ItemNum,0),MATCH(E$1,Districts,0))*'Blend Sheet'!$S14)+(INDEX(ItemCosts,MATCH('Blend Sheet'!$T$4,ItemNum,0),MATCH(E$1,Districts,0))*'Blend Sheet'!$T14)+(INDEX(ItemCosts,MATCH('Blend Sheet'!$U$4,ItemNum,0),MATCH(E$1,Districts,0))*'Blend Sheet'!$U14)+(INDEX(ItemCosts,MATCH('Blend Sheet'!$V$4,ItemNum,0),MATCH(E$1,Districts,0))*'Blend Sheet'!$V14)+(INDEX(ItemCosts,MATCH('Blend Sheet'!$W$4,ItemNum,0),MATCH(E$1,Districts,0))*'Blend Sheet'!$W14)+(INDEX(ItemCosts,MATCH('Blend Sheet'!$X$4,ItemNum,0),MATCH(E$1,Districts,0))*'Blend Sheet'!$X14)+(INDEX(ItemCosts,MATCH('Blend Sheet'!$Y$4,ItemNum,0),MATCH(E$1,Districts,0))*'Blend Sheet'!$Y14)+(INDEX(ItemCosts,MATCH('Blend Sheet'!$Z$4,ItemNum,0),MATCH(E$1,Districts,0))*'Blend Sheet'!$Z14)+(INDEX(ItemCosts,MATCH('Blend Sheet'!$AA$4,ItemNum,0),MATCH(E$1,Districts,0))*'Blend Sheet'!$AA14)+(INDEX(ItemCosts,MATCH('Blend Sheet'!$AB$4,ItemNum,0),MATCH(E$1,Districts,0))*'Blend Sheet'!$AB14)+(INDEX(ItemCosts,MATCH('Blend Sheet'!$AC$4,ItemNum,0),MATCH(E$1,Districts,0))*'Blend Sheet'!$AC14)+(INDEX(ItemCosts,MATCH('Blend Sheet'!$AD$4,ItemNum,0),MATCH(E$1,Districts,0))*'Blend Sheet'!$AD14)+(INDEX(ItemCosts,MATCH('Blend Sheet'!$AE$4,ItemNum,0),MATCH(E$1,Districts,0))*'Blend Sheet'!$AE14)+(INDEX(ItemCosts,MATCH('Blend Sheet'!$AF$4,ItemNum,0),MATCH(E$1,Districts,0))*'Blend Sheet'!$AF14)+(INDEX(ItemCosts,MATCH('Blend Sheet'!$AG$4,ItemNum,0),MATCH(E$1,Districts,0))*'Blend Sheet'!$AG14)+(INDEX(ItemCosts,MATCH('Blend Sheet'!$AH$4,ItemNum,0),MATCH(E$1,Districts,0))*'Blend Sheet'!$AH14)+(INDEX(ItemCosts,MATCH('Blend Sheet'!$AI$4,ItemNum,0),MATCH(E$1,Districts,0))*'Blend Sheet'!$AI14)+(INDEX(ItemCosts,MATCH('Blend Sheet'!$AJ$4,ItemNum,0),MATCH(E$1,Districts,0))*'Blend Sheet'!$AJ14)+(INDEX(ItemCosts,MATCH('Blend Sheet'!$AK$4,ItemNum,0),MATCH(E$1,Districts,0))*'Blend Sheet'!$AK14)+(INDEX(ItemCosts,MATCH('Blend Sheet'!$AL$4,ItemNum,0),MATCH(E$1,Districts,0))*'Blend Sheet'!$AL14)+(INDEX(ItemCosts,MATCH('Blend Sheet'!$AM$4,ItemNum,0),MATCH(E$1,Districts,0))*'Blend Sheet'!$AM14)+(INDEX(ItemCosts,MATCH('Blend Sheet'!$AN$4,ItemNum,0),MATCH(E$1,Districts,0))*'Blend Sheet'!$AN14)+(INDEX(ItemCosts,MATCH('Blend Sheet'!$AO$4,ItemNum,0),MATCH(E$1,Districts,0))*'Blend Sheet'!$AO14)+(INDEX(ItemCosts,MATCH('Blend Sheet'!$AP$4,ItemNum,0),MATCH(E$1,Districts,0))*'Blend Sheet'!$AP14)+(INDEX(ItemCosts,MATCH('Blend Sheet'!$AQ$4,ItemNum,0),MATCH(E$1,Districts,0))*'Blend Sheet'!$AQ14)+(INDEX(ItemCosts,MATCH('Blend Sheet'!$AR$4,ItemNum,0),MATCH(E$1,Districts,0))*'Blend Sheet'!$AR14)+(INDEX(ItemCosts,MATCH('Blend Sheet'!$AS$4,ItemNum,0),MATCH(E$1,Districts,0))*'Blend Sheet'!$AS14)</f>
        <v>#N/A</v>
      </c>
      <c r="F11" s="5" t="e">
        <f>(INDEX(ItemCosts,MATCH('Blend Sheet'!$C$4,ItemNum,0),MATCH(F$1,Districts,0))*'Blend Sheet'!$C14)+(INDEX(ItemCosts,MATCH('Blend Sheet'!$D$4,ItemNum,0),MATCH(F$1,Districts,0))*'Blend Sheet'!$D14)+(INDEX(ItemCosts,MATCH('Blend Sheet'!$E$4,ItemNum,0),MATCH(F$1,Districts,0))*'Blend Sheet'!$E14)+(INDEX(ItemCosts,MATCH('Blend Sheet'!$F$4,ItemNum,0),MATCH(F$1,Districts,0))*'Blend Sheet'!$F14)+(INDEX(ItemCosts,MATCH('Blend Sheet'!$G$4,ItemNum,0),MATCH(F$1,Districts,0))*'Blend Sheet'!$G14)+(INDEX(ItemCosts,MATCH('Blend Sheet'!$H$4,ItemNum,0),MATCH(F$1,Districts,0))*'Blend Sheet'!$H14)+(INDEX(ItemCosts,MATCH('Blend Sheet'!$I$4,ItemNum,0),MATCH(F$1,Districts,0))*'Blend Sheet'!$I14)+(INDEX(ItemCosts,MATCH('Blend Sheet'!$J$4,ItemNum,0),MATCH(F$1,Districts,0))*'Blend Sheet'!$J14)+(INDEX(ItemCosts,MATCH('Blend Sheet'!$K$4,ItemNum,0),MATCH(F$1,Districts,0))*'Blend Sheet'!$K14)+(INDEX(ItemCosts,MATCH('Blend Sheet'!$L$4,ItemNum,0),MATCH(F$1,Districts,0))*'Blend Sheet'!$L14)+(INDEX(ItemCosts,MATCH('Blend Sheet'!$M$4,ItemNum,0),MATCH(F$1,Districts,0))*'Blend Sheet'!$M14)+(INDEX(ItemCosts,MATCH('Blend Sheet'!$N$4,ItemNum,0),MATCH(F$1,Districts,0))*'Blend Sheet'!$N14)+(INDEX(ItemCosts,MATCH('Blend Sheet'!$O$4,ItemNum,0),MATCH(F$1,Districts,0))*'Blend Sheet'!$O14)+(INDEX(ItemCosts,MATCH('Blend Sheet'!$P$4,ItemNum,0),MATCH(F$1,Districts,0))*'Blend Sheet'!$P14)+(INDEX(ItemCosts,MATCH('Blend Sheet'!$Q$4,ItemNum,0),MATCH(F$1,Districts,0))*'Blend Sheet'!$Q14)+(INDEX(ItemCosts,MATCH('Blend Sheet'!$R$4,ItemNum,0),MATCH(F$1,Districts,0))*'Blend Sheet'!$R14)+(INDEX(ItemCosts,MATCH('Blend Sheet'!$S$4,ItemNum,0),MATCH(F$1,Districts,0))*'Blend Sheet'!$S14)+(INDEX(ItemCosts,MATCH('Blend Sheet'!$T$4,ItemNum,0),MATCH(F$1,Districts,0))*'Blend Sheet'!$T14)+(INDEX(ItemCosts,MATCH('Blend Sheet'!$U$4,ItemNum,0),MATCH(F$1,Districts,0))*'Blend Sheet'!$U14)+(INDEX(ItemCosts,MATCH('Blend Sheet'!$V$4,ItemNum,0),MATCH(F$1,Districts,0))*'Blend Sheet'!$V14)+(INDEX(ItemCosts,MATCH('Blend Sheet'!$W$4,ItemNum,0),MATCH(F$1,Districts,0))*'Blend Sheet'!$W14)+(INDEX(ItemCosts,MATCH('Blend Sheet'!$X$4,ItemNum,0),MATCH(F$1,Districts,0))*'Blend Sheet'!$X14)+(INDEX(ItemCosts,MATCH('Blend Sheet'!$Y$4,ItemNum,0),MATCH(F$1,Districts,0))*'Blend Sheet'!$Y14)+(INDEX(ItemCosts,MATCH('Blend Sheet'!$Z$4,ItemNum,0),MATCH(F$1,Districts,0))*'Blend Sheet'!$Z14)+(INDEX(ItemCosts,MATCH('Blend Sheet'!$AA$4,ItemNum,0),MATCH(F$1,Districts,0))*'Blend Sheet'!$AA14)+(INDEX(ItemCosts,MATCH('Blend Sheet'!$AB$4,ItemNum,0),MATCH(F$1,Districts,0))*'Blend Sheet'!$AB14)+(INDEX(ItemCosts,MATCH('Blend Sheet'!$AC$4,ItemNum,0),MATCH(F$1,Districts,0))*'Blend Sheet'!$AC14)+(INDEX(ItemCosts,MATCH('Blend Sheet'!$AD$4,ItemNum,0),MATCH(F$1,Districts,0))*'Blend Sheet'!$AD14)+(INDEX(ItemCosts,MATCH('Blend Sheet'!$AE$4,ItemNum,0),MATCH(F$1,Districts,0))*'Blend Sheet'!$AE14)+(INDEX(ItemCosts,MATCH('Blend Sheet'!$AF$4,ItemNum,0),MATCH(F$1,Districts,0))*'Blend Sheet'!$AF14)+(INDEX(ItemCosts,MATCH('Blend Sheet'!$AG$4,ItemNum,0),MATCH(F$1,Districts,0))*'Blend Sheet'!$AG14)+(INDEX(ItemCosts,MATCH('Blend Sheet'!$AH$4,ItemNum,0),MATCH(F$1,Districts,0))*'Blend Sheet'!$AH14)+(INDEX(ItemCosts,MATCH('Blend Sheet'!$AI$4,ItemNum,0),MATCH(F$1,Districts,0))*'Blend Sheet'!$AI14)+(INDEX(ItemCosts,MATCH('Blend Sheet'!$AJ$4,ItemNum,0),MATCH(F$1,Districts,0))*'Blend Sheet'!$AJ14)+(INDEX(ItemCosts,MATCH('Blend Sheet'!$AK$4,ItemNum,0),MATCH(F$1,Districts,0))*'Blend Sheet'!$AK14)+(INDEX(ItemCosts,MATCH('Blend Sheet'!$AL$4,ItemNum,0),MATCH(F$1,Districts,0))*'Blend Sheet'!$AL14)+(INDEX(ItemCosts,MATCH('Blend Sheet'!$AM$4,ItemNum,0),MATCH(F$1,Districts,0))*'Blend Sheet'!$AM14)+(INDEX(ItemCosts,MATCH('Blend Sheet'!$AN$4,ItemNum,0),MATCH(F$1,Districts,0))*'Blend Sheet'!$AN14)+(INDEX(ItemCosts,MATCH('Blend Sheet'!$AO$4,ItemNum,0),MATCH(F$1,Districts,0))*'Blend Sheet'!$AO14)+(INDEX(ItemCosts,MATCH('Blend Sheet'!$AP$4,ItemNum,0),MATCH(F$1,Districts,0))*'Blend Sheet'!$AP14)+(INDEX(ItemCosts,MATCH('Blend Sheet'!$AQ$4,ItemNum,0),MATCH(F$1,Districts,0))*'Blend Sheet'!$AQ14)+(INDEX(ItemCosts,MATCH('Blend Sheet'!$AR$4,ItemNum,0),MATCH(F$1,Districts,0))*'Blend Sheet'!$AR14)+(INDEX(ItemCosts,MATCH('Blend Sheet'!$AS$4,ItemNum,0),MATCH(F$1,Districts,0))*'Blend Sheet'!$AS14)</f>
        <v>#N/A</v>
      </c>
      <c r="G11" s="5" t="e">
        <f>(INDEX(ItemCosts,MATCH('Blend Sheet'!$C$4,ItemNum,0),MATCH(G$1,Districts,0))*'Blend Sheet'!$C14)+(INDEX(ItemCosts,MATCH('Blend Sheet'!$D$4,ItemNum,0),MATCH(G$1,Districts,0))*'Blend Sheet'!$D14)+(INDEX(ItemCosts,MATCH('Blend Sheet'!$E$4,ItemNum,0),MATCH(G$1,Districts,0))*'Blend Sheet'!$E14)+(INDEX(ItemCosts,MATCH('Blend Sheet'!$F$4,ItemNum,0),MATCH(G$1,Districts,0))*'Blend Sheet'!$F14)+(INDEX(ItemCosts,MATCH('Blend Sheet'!$G$4,ItemNum,0),MATCH(G$1,Districts,0))*'Blend Sheet'!$G14)+(INDEX(ItemCosts,MATCH('Blend Sheet'!$H$4,ItemNum,0),MATCH(G$1,Districts,0))*'Blend Sheet'!$H14)+(INDEX(ItemCosts,MATCH('Blend Sheet'!$I$4,ItemNum,0),MATCH(G$1,Districts,0))*'Blend Sheet'!$I14)+(INDEX(ItemCosts,MATCH('Blend Sheet'!$J$4,ItemNum,0),MATCH(G$1,Districts,0))*'Blend Sheet'!$J14)+(INDEX(ItemCosts,MATCH('Blend Sheet'!$K$4,ItemNum,0),MATCH(G$1,Districts,0))*'Blend Sheet'!$K14)+(INDEX(ItemCosts,MATCH('Blend Sheet'!$L$4,ItemNum,0),MATCH(G$1,Districts,0))*'Blend Sheet'!$L14)+(INDEX(ItemCosts,MATCH('Blend Sheet'!$M$4,ItemNum,0),MATCH(G$1,Districts,0))*'Blend Sheet'!$M14)+(INDEX(ItemCosts,MATCH('Blend Sheet'!$N$4,ItemNum,0),MATCH(G$1,Districts,0))*'Blend Sheet'!$N14)+(INDEX(ItemCosts,MATCH('Blend Sheet'!$O$4,ItemNum,0),MATCH(G$1,Districts,0))*'Blend Sheet'!$O14)+(INDEX(ItemCosts,MATCH('Blend Sheet'!$P$4,ItemNum,0),MATCH(G$1,Districts,0))*'Blend Sheet'!$P14)+(INDEX(ItemCosts,MATCH('Blend Sheet'!$Q$4,ItemNum,0),MATCH(G$1,Districts,0))*'Blend Sheet'!$Q14)+(INDEX(ItemCosts,MATCH('Blend Sheet'!$R$4,ItemNum,0),MATCH(G$1,Districts,0))*'Blend Sheet'!$R14)+(INDEX(ItemCosts,MATCH('Blend Sheet'!$S$4,ItemNum,0),MATCH(G$1,Districts,0))*'Blend Sheet'!$S14)+(INDEX(ItemCosts,MATCH('Blend Sheet'!$T$4,ItemNum,0),MATCH(G$1,Districts,0))*'Blend Sheet'!$T14)+(INDEX(ItemCosts,MATCH('Blend Sheet'!$U$4,ItemNum,0),MATCH(G$1,Districts,0))*'Blend Sheet'!$U14)+(INDEX(ItemCosts,MATCH('Blend Sheet'!$V$4,ItemNum,0),MATCH(G$1,Districts,0))*'Blend Sheet'!$V14)+(INDEX(ItemCosts,MATCH('Blend Sheet'!$W$4,ItemNum,0),MATCH(G$1,Districts,0))*'Blend Sheet'!$W14)+(INDEX(ItemCosts,MATCH('Blend Sheet'!$X$4,ItemNum,0),MATCH(G$1,Districts,0))*'Blend Sheet'!$X14)+(INDEX(ItemCosts,MATCH('Blend Sheet'!$Y$4,ItemNum,0),MATCH(G$1,Districts,0))*'Blend Sheet'!$Y14)+(INDEX(ItemCosts,MATCH('Blend Sheet'!$Z$4,ItemNum,0),MATCH(G$1,Districts,0))*'Blend Sheet'!$Z14)+(INDEX(ItemCosts,MATCH('Blend Sheet'!$AA$4,ItemNum,0),MATCH(G$1,Districts,0))*'Blend Sheet'!$AA14)+(INDEX(ItemCosts,MATCH('Blend Sheet'!$AB$4,ItemNum,0),MATCH(G$1,Districts,0))*'Blend Sheet'!$AB14)+(INDEX(ItemCosts,MATCH('Blend Sheet'!$AC$4,ItemNum,0),MATCH(G$1,Districts,0))*'Blend Sheet'!$AC14)+(INDEX(ItemCosts,MATCH('Blend Sheet'!$AD$4,ItemNum,0),MATCH(G$1,Districts,0))*'Blend Sheet'!$AD14)+(INDEX(ItemCosts,MATCH('Blend Sheet'!$AE$4,ItemNum,0),MATCH(G$1,Districts,0))*'Blend Sheet'!$AE14)+(INDEX(ItemCosts,MATCH('Blend Sheet'!$AF$4,ItemNum,0),MATCH(G$1,Districts,0))*'Blend Sheet'!$AF14)+(INDEX(ItemCosts,MATCH('Blend Sheet'!$AG$4,ItemNum,0),MATCH(G$1,Districts,0))*'Blend Sheet'!$AG14)+(INDEX(ItemCosts,MATCH('Blend Sheet'!$AH$4,ItemNum,0),MATCH(G$1,Districts,0))*'Blend Sheet'!$AH14)+(INDEX(ItemCosts,MATCH('Blend Sheet'!$AI$4,ItemNum,0),MATCH(G$1,Districts,0))*'Blend Sheet'!$AI14)+(INDEX(ItemCosts,MATCH('Blend Sheet'!$AJ$4,ItemNum,0),MATCH(G$1,Districts,0))*'Blend Sheet'!$AJ14)+(INDEX(ItemCosts,MATCH('Blend Sheet'!$AK$4,ItemNum,0),MATCH(G$1,Districts,0))*'Blend Sheet'!$AK14)+(INDEX(ItemCosts,MATCH('Blend Sheet'!$AL$4,ItemNum,0),MATCH(G$1,Districts,0))*'Blend Sheet'!$AL14)+(INDEX(ItemCosts,MATCH('Blend Sheet'!$AM$4,ItemNum,0),MATCH(G$1,Districts,0))*'Blend Sheet'!$AM14)+(INDEX(ItemCosts,MATCH('Blend Sheet'!$AN$4,ItemNum,0),MATCH(G$1,Districts,0))*'Blend Sheet'!$AN14)+(INDEX(ItemCosts,MATCH('Blend Sheet'!$AO$4,ItemNum,0),MATCH(G$1,Districts,0))*'Blend Sheet'!$AO14)+(INDEX(ItemCosts,MATCH('Blend Sheet'!$AP$4,ItemNum,0),MATCH(G$1,Districts,0))*'Blend Sheet'!$AP14)+(INDEX(ItemCosts,MATCH('Blend Sheet'!$AQ$4,ItemNum,0),MATCH(G$1,Districts,0))*'Blend Sheet'!$AQ14)+(INDEX(ItemCosts,MATCH('Blend Sheet'!$AR$4,ItemNum,0),MATCH(G$1,Districts,0))*'Blend Sheet'!$AR14)+(INDEX(ItemCosts,MATCH('Blend Sheet'!$AS$4,ItemNum,0),MATCH(G$1,Districts,0))*'Blend Sheet'!$AS14)</f>
        <v>#N/A</v>
      </c>
      <c r="H11" s="5" t="e">
        <f>(INDEX(ItemCosts,MATCH('Blend Sheet'!$C$4,ItemNum,0),MATCH(H$1,Districts,0))*'Blend Sheet'!$C14)+(INDEX(ItemCosts,MATCH('Blend Sheet'!$D$4,ItemNum,0),MATCH(H$1,Districts,0))*'Blend Sheet'!$D14)+(INDEX(ItemCosts,MATCH('Blend Sheet'!$E$4,ItemNum,0),MATCH(H$1,Districts,0))*'Blend Sheet'!$E14)+(INDEX(ItemCosts,MATCH('Blend Sheet'!$F$4,ItemNum,0),MATCH(H$1,Districts,0))*'Blend Sheet'!$F14)+(INDEX(ItemCosts,MATCH('Blend Sheet'!$G$4,ItemNum,0),MATCH(H$1,Districts,0))*'Blend Sheet'!$G14)+(INDEX(ItemCosts,MATCH('Blend Sheet'!$H$4,ItemNum,0),MATCH(H$1,Districts,0))*'Blend Sheet'!$H14)+(INDEX(ItemCosts,MATCH('Blend Sheet'!$I$4,ItemNum,0),MATCH(H$1,Districts,0))*'Blend Sheet'!$I14)+(INDEX(ItemCosts,MATCH('Blend Sheet'!$J$4,ItemNum,0),MATCH(H$1,Districts,0))*'Blend Sheet'!$J14)+(INDEX(ItemCosts,MATCH('Blend Sheet'!$K$4,ItemNum,0),MATCH(H$1,Districts,0))*'Blend Sheet'!$K14)+(INDEX(ItemCosts,MATCH('Blend Sheet'!$L$4,ItemNum,0),MATCH(H$1,Districts,0))*'Blend Sheet'!$L14)+(INDEX(ItemCosts,MATCH('Blend Sheet'!$M$4,ItemNum,0),MATCH(H$1,Districts,0))*'Blend Sheet'!$M14)+(INDEX(ItemCosts,MATCH('Blend Sheet'!$N$4,ItemNum,0),MATCH(H$1,Districts,0))*'Blend Sheet'!$N14)+(INDEX(ItemCosts,MATCH('Blend Sheet'!$O$4,ItemNum,0),MATCH(H$1,Districts,0))*'Blend Sheet'!$O14)+(INDEX(ItemCosts,MATCH('Blend Sheet'!$P$4,ItemNum,0),MATCH(H$1,Districts,0))*'Blend Sheet'!$P14)+(INDEX(ItemCosts,MATCH('Blend Sheet'!$Q$4,ItemNum,0),MATCH(H$1,Districts,0))*'Blend Sheet'!$Q14)+(INDEX(ItemCosts,MATCH('Blend Sheet'!$R$4,ItemNum,0),MATCH(H$1,Districts,0))*'Blend Sheet'!$R14)+(INDEX(ItemCosts,MATCH('Blend Sheet'!$S$4,ItemNum,0),MATCH(H$1,Districts,0))*'Blend Sheet'!$S14)+(INDEX(ItemCosts,MATCH('Blend Sheet'!$T$4,ItemNum,0),MATCH(H$1,Districts,0))*'Blend Sheet'!$T14)+(INDEX(ItemCosts,MATCH('Blend Sheet'!$U$4,ItemNum,0),MATCH(H$1,Districts,0))*'Blend Sheet'!$U14)+(INDEX(ItemCosts,MATCH('Blend Sheet'!$V$4,ItemNum,0),MATCH(H$1,Districts,0))*'Blend Sheet'!$V14)+(INDEX(ItemCosts,MATCH('Blend Sheet'!$W$4,ItemNum,0),MATCH(H$1,Districts,0))*'Blend Sheet'!$W14)+(INDEX(ItemCosts,MATCH('Blend Sheet'!$X$4,ItemNum,0),MATCH(H$1,Districts,0))*'Blend Sheet'!$X14)+(INDEX(ItemCosts,MATCH('Blend Sheet'!$Y$4,ItemNum,0),MATCH(H$1,Districts,0))*'Blend Sheet'!$Y14)+(INDEX(ItemCosts,MATCH('Blend Sheet'!$Z$4,ItemNum,0),MATCH(H$1,Districts,0))*'Blend Sheet'!$Z14)+(INDEX(ItemCosts,MATCH('Blend Sheet'!$AA$4,ItemNum,0),MATCH(H$1,Districts,0))*'Blend Sheet'!$AA14)+(INDEX(ItemCosts,MATCH('Blend Sheet'!$AB$4,ItemNum,0),MATCH(H$1,Districts,0))*'Blend Sheet'!$AB14)+(INDEX(ItemCosts,MATCH('Blend Sheet'!$AC$4,ItemNum,0),MATCH(H$1,Districts,0))*'Blend Sheet'!$AC14)+(INDEX(ItemCosts,MATCH('Blend Sheet'!$AD$4,ItemNum,0),MATCH(H$1,Districts,0))*'Blend Sheet'!$AD14)+(INDEX(ItemCosts,MATCH('Blend Sheet'!$AE$4,ItemNum,0),MATCH(H$1,Districts,0))*'Blend Sheet'!$AE14)+(INDEX(ItemCosts,MATCH('Blend Sheet'!$AF$4,ItemNum,0),MATCH(H$1,Districts,0))*'Blend Sheet'!$AF14)+(INDEX(ItemCosts,MATCH('Blend Sheet'!$AG$4,ItemNum,0),MATCH(H$1,Districts,0))*'Blend Sheet'!$AG14)+(INDEX(ItemCosts,MATCH('Blend Sheet'!$AH$4,ItemNum,0),MATCH(H$1,Districts,0))*'Blend Sheet'!$AH14)+(INDEX(ItemCosts,MATCH('Blend Sheet'!$AI$4,ItemNum,0),MATCH(H$1,Districts,0))*'Blend Sheet'!$AI14)+(INDEX(ItemCosts,MATCH('Blend Sheet'!$AJ$4,ItemNum,0),MATCH(H$1,Districts,0))*'Blend Sheet'!$AJ14)+(INDEX(ItemCosts,MATCH('Blend Sheet'!$AK$4,ItemNum,0),MATCH(H$1,Districts,0))*'Blend Sheet'!$AK14)+(INDEX(ItemCosts,MATCH('Blend Sheet'!$AL$4,ItemNum,0),MATCH(H$1,Districts,0))*'Blend Sheet'!$AL14)+(INDEX(ItemCosts,MATCH('Blend Sheet'!$AM$4,ItemNum,0),MATCH(H$1,Districts,0))*'Blend Sheet'!$AM14)+(INDEX(ItemCosts,MATCH('Blend Sheet'!$AN$4,ItemNum,0),MATCH(H$1,Districts,0))*'Blend Sheet'!$AN14)+(INDEX(ItemCosts,MATCH('Blend Sheet'!$AO$4,ItemNum,0),MATCH(H$1,Districts,0))*'Blend Sheet'!$AO14)+(INDEX(ItemCosts,MATCH('Blend Sheet'!$AP$4,ItemNum,0),MATCH(H$1,Districts,0))*'Blend Sheet'!$AP14)+(INDEX(ItemCosts,MATCH('Blend Sheet'!$AQ$4,ItemNum,0),MATCH(H$1,Districts,0))*'Blend Sheet'!$AQ14)+(INDEX(ItemCosts,MATCH('Blend Sheet'!$AR$4,ItemNum,0),MATCH(H$1,Districts,0))*'Blend Sheet'!$AR14)+(INDEX(ItemCosts,MATCH('Blend Sheet'!$AS$4,ItemNum,0),MATCH(H$1,Districts,0))*'Blend Sheet'!$AS14)</f>
        <v>#N/A</v>
      </c>
      <c r="I11" s="5" t="e">
        <f>(INDEX(ItemCosts,MATCH('Blend Sheet'!$C$4,ItemNum,0),MATCH(I$1,Districts,0))*'Blend Sheet'!$C14)+(INDEX(ItemCosts,MATCH('Blend Sheet'!$D$4,ItemNum,0),MATCH(I$1,Districts,0))*'Blend Sheet'!$D14)+(INDEX(ItemCosts,MATCH('Blend Sheet'!$E$4,ItemNum,0),MATCH(I$1,Districts,0))*'Blend Sheet'!$E14)+(INDEX(ItemCosts,MATCH('Blend Sheet'!$F$4,ItemNum,0),MATCH(I$1,Districts,0))*'Blend Sheet'!$F14)+(INDEX(ItemCosts,MATCH('Blend Sheet'!$G$4,ItemNum,0),MATCH(I$1,Districts,0))*'Blend Sheet'!$G14)+(INDEX(ItemCosts,MATCH('Blend Sheet'!$H$4,ItemNum,0),MATCH(I$1,Districts,0))*'Blend Sheet'!$H14)+(INDEX(ItemCosts,MATCH('Blend Sheet'!$I$4,ItemNum,0),MATCH(I$1,Districts,0))*'Blend Sheet'!$I14)+(INDEX(ItemCosts,MATCH('Blend Sheet'!$J$4,ItemNum,0),MATCH(I$1,Districts,0))*'Blend Sheet'!$J14)+(INDEX(ItemCosts,MATCH('Blend Sheet'!$K$4,ItemNum,0),MATCH(I$1,Districts,0))*'Blend Sheet'!$K14)+(INDEX(ItemCosts,MATCH('Blend Sheet'!$L$4,ItemNum,0),MATCH(I$1,Districts,0))*'Blend Sheet'!$L14)+(INDEX(ItemCosts,MATCH('Blend Sheet'!$M$4,ItemNum,0),MATCH(I$1,Districts,0))*'Blend Sheet'!$M14)+(INDEX(ItemCosts,MATCH('Blend Sheet'!$N$4,ItemNum,0),MATCH(I$1,Districts,0))*'Blend Sheet'!$N14)+(INDEX(ItemCosts,MATCH('Blend Sheet'!$O$4,ItemNum,0),MATCH(I$1,Districts,0))*'Blend Sheet'!$O14)+(INDEX(ItemCosts,MATCH('Blend Sheet'!$P$4,ItemNum,0),MATCH(I$1,Districts,0))*'Blend Sheet'!$P14)+(INDEX(ItemCosts,MATCH('Blend Sheet'!$Q$4,ItemNum,0),MATCH(I$1,Districts,0))*'Blend Sheet'!$Q14)+(INDEX(ItemCosts,MATCH('Blend Sheet'!$R$4,ItemNum,0),MATCH(I$1,Districts,0))*'Blend Sheet'!$R14)+(INDEX(ItemCosts,MATCH('Blend Sheet'!$S$4,ItemNum,0),MATCH(I$1,Districts,0))*'Blend Sheet'!$S14)+(INDEX(ItemCosts,MATCH('Blend Sheet'!$T$4,ItemNum,0),MATCH(I$1,Districts,0))*'Blend Sheet'!$T14)+(INDEX(ItemCosts,MATCH('Blend Sheet'!$U$4,ItemNum,0),MATCH(I$1,Districts,0))*'Blend Sheet'!$U14)+(INDEX(ItemCosts,MATCH('Blend Sheet'!$V$4,ItemNum,0),MATCH(I$1,Districts,0))*'Blend Sheet'!$V14)+(INDEX(ItemCosts,MATCH('Blend Sheet'!$W$4,ItemNum,0),MATCH(I$1,Districts,0))*'Blend Sheet'!$W14)+(INDEX(ItemCosts,MATCH('Blend Sheet'!$X$4,ItemNum,0),MATCH(I$1,Districts,0))*'Blend Sheet'!$X14)+(INDEX(ItemCosts,MATCH('Blend Sheet'!$Y$4,ItemNum,0),MATCH(I$1,Districts,0))*'Blend Sheet'!$Y14)+(INDEX(ItemCosts,MATCH('Blend Sheet'!$Z$4,ItemNum,0),MATCH(I$1,Districts,0))*'Blend Sheet'!$Z14)+(INDEX(ItemCosts,MATCH('Blend Sheet'!$AA$4,ItemNum,0),MATCH(I$1,Districts,0))*'Blend Sheet'!$AA14)+(INDEX(ItemCosts,MATCH('Blend Sheet'!$AB$4,ItemNum,0),MATCH(I$1,Districts,0))*'Blend Sheet'!$AB14)+(INDEX(ItemCosts,MATCH('Blend Sheet'!$AC$4,ItemNum,0),MATCH(I$1,Districts,0))*'Blend Sheet'!$AC14)+(INDEX(ItemCosts,MATCH('Blend Sheet'!$AD$4,ItemNum,0),MATCH(I$1,Districts,0))*'Blend Sheet'!$AD14)+(INDEX(ItemCosts,MATCH('Blend Sheet'!$AE$4,ItemNum,0),MATCH(I$1,Districts,0))*'Blend Sheet'!$AE14)+(INDEX(ItemCosts,MATCH('Blend Sheet'!$AF$4,ItemNum,0),MATCH(I$1,Districts,0))*'Blend Sheet'!$AF14)+(INDEX(ItemCosts,MATCH('Blend Sheet'!$AG$4,ItemNum,0),MATCH(I$1,Districts,0))*'Blend Sheet'!$AG14)+(INDEX(ItemCosts,MATCH('Blend Sheet'!$AH$4,ItemNum,0),MATCH(I$1,Districts,0))*'Blend Sheet'!$AH14)+(INDEX(ItemCosts,MATCH('Blend Sheet'!$AI$4,ItemNum,0),MATCH(I$1,Districts,0))*'Blend Sheet'!$AI14)+(INDEX(ItemCosts,MATCH('Blend Sheet'!$AJ$4,ItemNum,0),MATCH(I$1,Districts,0))*'Blend Sheet'!$AJ14)+(INDEX(ItemCosts,MATCH('Blend Sheet'!$AK$4,ItemNum,0),MATCH(I$1,Districts,0))*'Blend Sheet'!$AK14)+(INDEX(ItemCosts,MATCH('Blend Sheet'!$AL$4,ItemNum,0),MATCH(I$1,Districts,0))*'Blend Sheet'!$AL14)+(INDEX(ItemCosts,MATCH('Blend Sheet'!$AM$4,ItemNum,0),MATCH(I$1,Districts,0))*'Blend Sheet'!$AM14)+(INDEX(ItemCosts,MATCH('Blend Sheet'!$AN$4,ItemNum,0),MATCH(I$1,Districts,0))*'Blend Sheet'!$AN14)+(INDEX(ItemCosts,MATCH('Blend Sheet'!$AO$4,ItemNum,0),MATCH(I$1,Districts,0))*'Blend Sheet'!$AO14)+(INDEX(ItemCosts,MATCH('Blend Sheet'!$AP$4,ItemNum,0),MATCH(I$1,Districts,0))*'Blend Sheet'!$AP14)+(INDEX(ItemCosts,MATCH('Blend Sheet'!$AQ$4,ItemNum,0),MATCH(I$1,Districts,0))*'Blend Sheet'!$AQ14)+(INDEX(ItemCosts,MATCH('Blend Sheet'!$AR$4,ItemNum,0),MATCH(I$1,Districts,0))*'Blend Sheet'!$AR14)+(INDEX(ItemCosts,MATCH('Blend Sheet'!$AS$4,ItemNum,0),MATCH(I$1,Districts,0))*'Blend Sheet'!$AS14)</f>
        <v>#N/A</v>
      </c>
      <c r="J11" s="5" t="e">
        <f>(INDEX(ItemCosts,MATCH('Blend Sheet'!$C$4,ItemNum,0),MATCH(J$1,Districts,0))*'Blend Sheet'!$C14)+(INDEX(ItemCosts,MATCH('Blend Sheet'!$D$4,ItemNum,0),MATCH(J$1,Districts,0))*'Blend Sheet'!$D14)+(INDEX(ItemCosts,MATCH('Blend Sheet'!$E$4,ItemNum,0),MATCH(J$1,Districts,0))*'Blend Sheet'!$E14)+(INDEX(ItemCosts,MATCH('Blend Sheet'!$F$4,ItemNum,0),MATCH(J$1,Districts,0))*'Blend Sheet'!$F14)+(INDEX(ItemCosts,MATCH('Blend Sheet'!$G$4,ItemNum,0),MATCH(J$1,Districts,0))*'Blend Sheet'!$G14)+(INDEX(ItemCosts,MATCH('Blend Sheet'!$H$4,ItemNum,0),MATCH(J$1,Districts,0))*'Blend Sheet'!$H14)+(INDEX(ItemCosts,MATCH('Blend Sheet'!$I$4,ItemNum,0),MATCH(J$1,Districts,0))*'Blend Sheet'!$I14)+(INDEX(ItemCosts,MATCH('Blend Sheet'!$J$4,ItemNum,0),MATCH(J$1,Districts,0))*'Blend Sheet'!$J14)+(INDEX(ItemCosts,MATCH('Blend Sheet'!$K$4,ItemNum,0),MATCH(J$1,Districts,0))*'Blend Sheet'!$K14)+(INDEX(ItemCosts,MATCH('Blend Sheet'!$L$4,ItemNum,0),MATCH(J$1,Districts,0))*'Blend Sheet'!$L14)+(INDEX(ItemCosts,MATCH('Blend Sheet'!$M$4,ItemNum,0),MATCH(J$1,Districts,0))*'Blend Sheet'!$M14)+(INDEX(ItemCosts,MATCH('Blend Sheet'!$N$4,ItemNum,0),MATCH(J$1,Districts,0))*'Blend Sheet'!$N14)+(INDEX(ItemCosts,MATCH('Blend Sheet'!$O$4,ItemNum,0),MATCH(J$1,Districts,0))*'Blend Sheet'!$O14)+(INDEX(ItemCosts,MATCH('Blend Sheet'!$P$4,ItemNum,0),MATCH(J$1,Districts,0))*'Blend Sheet'!$P14)+(INDEX(ItemCosts,MATCH('Blend Sheet'!$Q$4,ItemNum,0),MATCH(J$1,Districts,0))*'Blend Sheet'!$Q14)+(INDEX(ItemCosts,MATCH('Blend Sheet'!$R$4,ItemNum,0),MATCH(J$1,Districts,0))*'Blend Sheet'!$R14)+(INDEX(ItemCosts,MATCH('Blend Sheet'!$S$4,ItemNum,0),MATCH(J$1,Districts,0))*'Blend Sheet'!$S14)+(INDEX(ItemCosts,MATCH('Blend Sheet'!$T$4,ItemNum,0),MATCH(J$1,Districts,0))*'Blend Sheet'!$T14)+(INDEX(ItemCosts,MATCH('Blend Sheet'!$U$4,ItemNum,0),MATCH(J$1,Districts,0))*'Blend Sheet'!$U14)+(INDEX(ItemCosts,MATCH('Blend Sheet'!$V$4,ItemNum,0),MATCH(J$1,Districts,0))*'Blend Sheet'!$V14)+(INDEX(ItemCosts,MATCH('Blend Sheet'!$W$4,ItemNum,0),MATCH(J$1,Districts,0))*'Blend Sheet'!$W14)+(INDEX(ItemCosts,MATCH('Blend Sheet'!$X$4,ItemNum,0),MATCH(J$1,Districts,0))*'Blend Sheet'!$X14)+(INDEX(ItemCosts,MATCH('Blend Sheet'!$Y$4,ItemNum,0),MATCH(J$1,Districts,0))*'Blend Sheet'!$Y14)+(INDEX(ItemCosts,MATCH('Blend Sheet'!$Z$4,ItemNum,0),MATCH(J$1,Districts,0))*'Blend Sheet'!$Z14)+(INDEX(ItemCosts,MATCH('Blend Sheet'!$AA$4,ItemNum,0),MATCH(J$1,Districts,0))*'Blend Sheet'!$AA14)+(INDEX(ItemCosts,MATCH('Blend Sheet'!$AB$4,ItemNum,0),MATCH(J$1,Districts,0))*'Blend Sheet'!$AB14)+(INDEX(ItemCosts,MATCH('Blend Sheet'!$AC$4,ItemNum,0),MATCH(J$1,Districts,0))*'Blend Sheet'!$AC14)+(INDEX(ItemCosts,MATCH('Blend Sheet'!$AD$4,ItemNum,0),MATCH(J$1,Districts,0))*'Blend Sheet'!$AD14)+(INDEX(ItemCosts,MATCH('Blend Sheet'!$AE$4,ItemNum,0),MATCH(J$1,Districts,0))*'Blend Sheet'!$AE14)+(INDEX(ItemCosts,MATCH('Blend Sheet'!$AF$4,ItemNum,0),MATCH(J$1,Districts,0))*'Blend Sheet'!$AF14)+(INDEX(ItemCosts,MATCH('Blend Sheet'!$AG$4,ItemNum,0),MATCH(J$1,Districts,0))*'Blend Sheet'!$AG14)+(INDEX(ItemCosts,MATCH('Blend Sheet'!$AH$4,ItemNum,0),MATCH(J$1,Districts,0))*'Blend Sheet'!$AH14)+(INDEX(ItemCosts,MATCH('Blend Sheet'!$AI$4,ItemNum,0),MATCH(J$1,Districts,0))*'Blend Sheet'!$AI14)+(INDEX(ItemCosts,MATCH('Blend Sheet'!$AJ$4,ItemNum,0),MATCH(J$1,Districts,0))*'Blend Sheet'!$AJ14)+(INDEX(ItemCosts,MATCH('Blend Sheet'!$AK$4,ItemNum,0),MATCH(J$1,Districts,0))*'Blend Sheet'!$AK14)+(INDEX(ItemCosts,MATCH('Blend Sheet'!$AL$4,ItemNum,0),MATCH(J$1,Districts,0))*'Blend Sheet'!$AL14)+(INDEX(ItemCosts,MATCH('Blend Sheet'!$AM$4,ItemNum,0),MATCH(J$1,Districts,0))*'Blend Sheet'!$AM14)+(INDEX(ItemCosts,MATCH('Blend Sheet'!$AN$4,ItemNum,0),MATCH(J$1,Districts,0))*'Blend Sheet'!$AN14)+(INDEX(ItemCosts,MATCH('Blend Sheet'!$AO$4,ItemNum,0),MATCH(J$1,Districts,0))*'Blend Sheet'!$AO14)+(INDEX(ItemCosts,MATCH('Blend Sheet'!$AP$4,ItemNum,0),MATCH(J$1,Districts,0))*'Blend Sheet'!$AP14)+(INDEX(ItemCosts,MATCH('Blend Sheet'!$AQ$4,ItemNum,0),MATCH(J$1,Districts,0))*'Blend Sheet'!$AQ14)+(INDEX(ItemCosts,MATCH('Blend Sheet'!$AR$4,ItemNum,0),MATCH(J$1,Districts,0))*'Blend Sheet'!$AR14)+(INDEX(ItemCosts,MATCH('Blend Sheet'!$AS$4,ItemNum,0),MATCH(J$1,Districts,0))*'Blend Sheet'!$AS14)</f>
        <v>#N/A</v>
      </c>
      <c r="K11" s="5" t="e">
        <f>(INDEX(ItemCosts,MATCH('Blend Sheet'!$C$4,ItemNum,0),MATCH(K$1,Districts,0))*'Blend Sheet'!$C14)+(INDEX(ItemCosts,MATCH('Blend Sheet'!$D$4,ItemNum,0),MATCH(K$1,Districts,0))*'Blend Sheet'!$D14)+(INDEX(ItemCosts,MATCH('Blend Sheet'!$E$4,ItemNum,0),MATCH(K$1,Districts,0))*'Blend Sheet'!$E14)+(INDEX(ItemCosts,MATCH('Blend Sheet'!$F$4,ItemNum,0),MATCH(K$1,Districts,0))*'Blend Sheet'!$F14)+(INDEX(ItemCosts,MATCH('Blend Sheet'!$G$4,ItemNum,0),MATCH(K$1,Districts,0))*'Blend Sheet'!$G14)+(INDEX(ItemCosts,MATCH('Blend Sheet'!$H$4,ItemNum,0),MATCH(K$1,Districts,0))*'Blend Sheet'!$H14)+(INDEX(ItemCosts,MATCH('Blend Sheet'!$I$4,ItemNum,0),MATCH(K$1,Districts,0))*'Blend Sheet'!$I14)+(INDEX(ItemCosts,MATCH('Blend Sheet'!$J$4,ItemNum,0),MATCH(K$1,Districts,0))*'Blend Sheet'!$J14)+(INDEX(ItemCosts,MATCH('Blend Sheet'!$K$4,ItemNum,0),MATCH(K$1,Districts,0))*'Blend Sheet'!$K14)+(INDEX(ItemCosts,MATCH('Blend Sheet'!$L$4,ItemNum,0),MATCH(K$1,Districts,0))*'Blend Sheet'!$L14)+(INDEX(ItemCosts,MATCH('Blend Sheet'!$M$4,ItemNum,0),MATCH(K$1,Districts,0))*'Blend Sheet'!$M14)+(INDEX(ItemCosts,MATCH('Blend Sheet'!$N$4,ItemNum,0),MATCH(K$1,Districts,0))*'Blend Sheet'!$N14)+(INDEX(ItemCosts,MATCH('Blend Sheet'!$O$4,ItemNum,0),MATCH(K$1,Districts,0))*'Blend Sheet'!$O14)+(INDEX(ItemCosts,MATCH('Blend Sheet'!$P$4,ItemNum,0),MATCH(K$1,Districts,0))*'Blend Sheet'!$P14)+(INDEX(ItemCosts,MATCH('Blend Sheet'!$Q$4,ItemNum,0),MATCH(K$1,Districts,0))*'Blend Sheet'!$Q14)+(INDEX(ItemCosts,MATCH('Blend Sheet'!$R$4,ItemNum,0),MATCH(K$1,Districts,0))*'Blend Sheet'!$R14)+(INDEX(ItemCosts,MATCH('Blend Sheet'!$S$4,ItemNum,0),MATCH(K$1,Districts,0))*'Blend Sheet'!$S14)+(INDEX(ItemCosts,MATCH('Blend Sheet'!$T$4,ItemNum,0),MATCH(K$1,Districts,0))*'Blend Sheet'!$T14)+(INDEX(ItemCosts,MATCH('Blend Sheet'!$U$4,ItemNum,0),MATCH(K$1,Districts,0))*'Blend Sheet'!$U14)+(INDEX(ItemCosts,MATCH('Blend Sheet'!$V$4,ItemNum,0),MATCH(K$1,Districts,0))*'Blend Sheet'!$V14)+(INDEX(ItemCosts,MATCH('Blend Sheet'!$W$4,ItemNum,0),MATCH(K$1,Districts,0))*'Blend Sheet'!$W14)+(INDEX(ItemCosts,MATCH('Blend Sheet'!$X$4,ItemNum,0),MATCH(K$1,Districts,0))*'Blend Sheet'!$X14)+(INDEX(ItemCosts,MATCH('Blend Sheet'!$Y$4,ItemNum,0),MATCH(K$1,Districts,0))*'Blend Sheet'!$Y14)+(INDEX(ItemCosts,MATCH('Blend Sheet'!$Z$4,ItemNum,0),MATCH(K$1,Districts,0))*'Blend Sheet'!$Z14)+(INDEX(ItemCosts,MATCH('Blend Sheet'!$AA$4,ItemNum,0),MATCH(K$1,Districts,0))*'Blend Sheet'!$AA14)+(INDEX(ItemCosts,MATCH('Blend Sheet'!$AB$4,ItemNum,0),MATCH(K$1,Districts,0))*'Blend Sheet'!$AB14)+(INDEX(ItemCosts,MATCH('Blend Sheet'!$AC$4,ItemNum,0),MATCH(K$1,Districts,0))*'Blend Sheet'!$AC14)+(INDEX(ItemCosts,MATCH('Blend Sheet'!$AD$4,ItemNum,0),MATCH(K$1,Districts,0))*'Blend Sheet'!$AD14)+(INDEX(ItemCosts,MATCH('Blend Sheet'!$AE$4,ItemNum,0),MATCH(K$1,Districts,0))*'Blend Sheet'!$AE14)+(INDEX(ItemCosts,MATCH('Blend Sheet'!$AF$4,ItemNum,0),MATCH(K$1,Districts,0))*'Blend Sheet'!$AF14)+(INDEX(ItemCosts,MATCH('Blend Sheet'!$AG$4,ItemNum,0),MATCH(K$1,Districts,0))*'Blend Sheet'!$AG14)+(INDEX(ItemCosts,MATCH('Blend Sheet'!$AH$4,ItemNum,0),MATCH(K$1,Districts,0))*'Blend Sheet'!$AH14)+(INDEX(ItemCosts,MATCH('Blend Sheet'!$AI$4,ItemNum,0),MATCH(K$1,Districts,0))*'Blend Sheet'!$AI14)+(INDEX(ItemCosts,MATCH('Blend Sheet'!$AJ$4,ItemNum,0),MATCH(K$1,Districts,0))*'Blend Sheet'!$AJ14)+(INDEX(ItemCosts,MATCH('Blend Sheet'!$AK$4,ItemNum,0),MATCH(K$1,Districts,0))*'Blend Sheet'!$AK14)+(INDEX(ItemCosts,MATCH('Blend Sheet'!$AL$4,ItemNum,0),MATCH(K$1,Districts,0))*'Blend Sheet'!$AL14)+(INDEX(ItemCosts,MATCH('Blend Sheet'!$AM$4,ItemNum,0),MATCH(K$1,Districts,0))*'Blend Sheet'!$AM14)+(INDEX(ItemCosts,MATCH('Blend Sheet'!$AN$4,ItemNum,0),MATCH(K$1,Districts,0))*'Blend Sheet'!$AN14)+(INDEX(ItemCosts,MATCH('Blend Sheet'!$AO$4,ItemNum,0),MATCH(K$1,Districts,0))*'Blend Sheet'!$AO14)+(INDEX(ItemCosts,MATCH('Blend Sheet'!$AP$4,ItemNum,0),MATCH(K$1,Districts,0))*'Blend Sheet'!$AP14)+(INDEX(ItemCosts,MATCH('Blend Sheet'!$AQ$4,ItemNum,0),MATCH(K$1,Districts,0))*'Blend Sheet'!$AQ14)+(INDEX(ItemCosts,MATCH('Blend Sheet'!$AR$4,ItemNum,0),MATCH(K$1,Districts,0))*'Blend Sheet'!$AR14)+(INDEX(ItemCosts,MATCH('Blend Sheet'!$AS$4,ItemNum,0),MATCH(K$1,Districts,0))*'Blend Sheet'!$AS14)</f>
        <v>#N/A</v>
      </c>
      <c r="L11" s="5" t="e">
        <f>(INDEX(ItemCosts,MATCH('Blend Sheet'!$C$4,ItemNum,0),MATCH(L$1,Districts,0))*'Blend Sheet'!$C14)+(INDEX(ItemCosts,MATCH('Blend Sheet'!$D$4,ItemNum,0),MATCH(L$1,Districts,0))*'Blend Sheet'!$D14)+(INDEX(ItemCosts,MATCH('Blend Sheet'!$E$4,ItemNum,0),MATCH(L$1,Districts,0))*'Blend Sheet'!$E14)+(INDEX(ItemCosts,MATCH('Blend Sheet'!$F$4,ItemNum,0),MATCH(L$1,Districts,0))*'Blend Sheet'!$F14)+(INDEX(ItemCosts,MATCH('Blend Sheet'!$G$4,ItemNum,0),MATCH(L$1,Districts,0))*'Blend Sheet'!$G14)+(INDEX(ItemCosts,MATCH('Blend Sheet'!$H$4,ItemNum,0),MATCH(L$1,Districts,0))*'Blend Sheet'!$H14)+(INDEX(ItemCosts,MATCH('Blend Sheet'!$I$4,ItemNum,0),MATCH(L$1,Districts,0))*'Blend Sheet'!$I14)+(INDEX(ItemCosts,MATCH('Blend Sheet'!$J$4,ItemNum,0),MATCH(L$1,Districts,0))*'Blend Sheet'!$J14)+(INDEX(ItemCosts,MATCH('Blend Sheet'!$K$4,ItemNum,0),MATCH(L$1,Districts,0))*'Blend Sheet'!$K14)+(INDEX(ItemCosts,MATCH('Blend Sheet'!$L$4,ItemNum,0),MATCH(L$1,Districts,0))*'Blend Sheet'!$L14)+(INDEX(ItemCosts,MATCH('Blend Sheet'!$M$4,ItemNum,0),MATCH(L$1,Districts,0))*'Blend Sheet'!$M14)+(INDEX(ItemCosts,MATCH('Blend Sheet'!$N$4,ItemNum,0),MATCH(L$1,Districts,0))*'Blend Sheet'!$N14)+(INDEX(ItemCosts,MATCH('Blend Sheet'!$O$4,ItemNum,0),MATCH(L$1,Districts,0))*'Blend Sheet'!$O14)+(INDEX(ItemCosts,MATCH('Blend Sheet'!$P$4,ItemNum,0),MATCH(L$1,Districts,0))*'Blend Sheet'!$P14)+(INDEX(ItemCosts,MATCH('Blend Sheet'!$Q$4,ItemNum,0),MATCH(L$1,Districts,0))*'Blend Sheet'!$Q14)+(INDEX(ItemCosts,MATCH('Blend Sheet'!$R$4,ItemNum,0),MATCH(L$1,Districts,0))*'Blend Sheet'!$R14)+(INDEX(ItemCosts,MATCH('Blend Sheet'!$S$4,ItemNum,0),MATCH(L$1,Districts,0))*'Blend Sheet'!$S14)+(INDEX(ItemCosts,MATCH('Blend Sheet'!$T$4,ItemNum,0),MATCH(L$1,Districts,0))*'Blend Sheet'!$T14)+(INDEX(ItemCosts,MATCH('Blend Sheet'!$U$4,ItemNum,0),MATCH(L$1,Districts,0))*'Blend Sheet'!$U14)+(INDEX(ItemCosts,MATCH('Blend Sheet'!$V$4,ItemNum,0),MATCH(L$1,Districts,0))*'Blend Sheet'!$V14)+(INDEX(ItemCosts,MATCH('Blend Sheet'!$W$4,ItemNum,0),MATCH(L$1,Districts,0))*'Blend Sheet'!$W14)+(INDEX(ItemCosts,MATCH('Blend Sheet'!$X$4,ItemNum,0),MATCH(L$1,Districts,0))*'Blend Sheet'!$X14)+(INDEX(ItemCosts,MATCH('Blend Sheet'!$Y$4,ItemNum,0),MATCH(L$1,Districts,0))*'Blend Sheet'!$Y14)+(INDEX(ItemCosts,MATCH('Blend Sheet'!$Z$4,ItemNum,0),MATCH(L$1,Districts,0))*'Blend Sheet'!$Z14)+(INDEX(ItemCosts,MATCH('Blend Sheet'!$AA$4,ItemNum,0),MATCH(L$1,Districts,0))*'Blend Sheet'!$AA14)+(INDEX(ItemCosts,MATCH('Blend Sheet'!$AB$4,ItemNum,0),MATCH(L$1,Districts,0))*'Blend Sheet'!$AB14)+(INDEX(ItemCosts,MATCH('Blend Sheet'!$AC$4,ItemNum,0),MATCH(L$1,Districts,0))*'Blend Sheet'!$AC14)+(INDEX(ItemCosts,MATCH('Blend Sheet'!$AD$4,ItemNum,0),MATCH(L$1,Districts,0))*'Blend Sheet'!$AD14)+(INDEX(ItemCosts,MATCH('Blend Sheet'!$AE$4,ItemNum,0),MATCH(L$1,Districts,0))*'Blend Sheet'!$AE14)+(INDEX(ItemCosts,MATCH('Blend Sheet'!$AF$4,ItemNum,0),MATCH(L$1,Districts,0))*'Blend Sheet'!$AF14)+(INDEX(ItemCosts,MATCH('Blend Sheet'!$AG$4,ItemNum,0),MATCH(L$1,Districts,0))*'Blend Sheet'!$AG14)+(INDEX(ItemCosts,MATCH('Blend Sheet'!$AH$4,ItemNum,0),MATCH(L$1,Districts,0))*'Blend Sheet'!$AH14)+(INDEX(ItemCosts,MATCH('Blend Sheet'!$AI$4,ItemNum,0),MATCH(L$1,Districts,0))*'Blend Sheet'!$AI14)+(INDEX(ItemCosts,MATCH('Blend Sheet'!$AJ$4,ItemNum,0),MATCH(L$1,Districts,0))*'Blend Sheet'!$AJ14)+(INDEX(ItemCosts,MATCH('Blend Sheet'!$AK$4,ItemNum,0),MATCH(L$1,Districts,0))*'Blend Sheet'!$AK14)+(INDEX(ItemCosts,MATCH('Blend Sheet'!$AL$4,ItemNum,0),MATCH(L$1,Districts,0))*'Blend Sheet'!$AL14)+(INDEX(ItemCosts,MATCH('Blend Sheet'!$AM$4,ItemNum,0),MATCH(L$1,Districts,0))*'Blend Sheet'!$AM14)+(INDEX(ItemCosts,MATCH('Blend Sheet'!$AN$4,ItemNum,0),MATCH(L$1,Districts,0))*'Blend Sheet'!$AN14)+(INDEX(ItemCosts,MATCH('Blend Sheet'!$AO$4,ItemNum,0),MATCH(L$1,Districts,0))*'Blend Sheet'!$AO14)+(INDEX(ItemCosts,MATCH('Blend Sheet'!$AP$4,ItemNum,0),MATCH(L$1,Districts,0))*'Blend Sheet'!$AP14)+(INDEX(ItemCosts,MATCH('Blend Sheet'!$AQ$4,ItemNum,0),MATCH(L$1,Districts,0))*'Blend Sheet'!$AQ14)+(INDEX(ItemCosts,MATCH('Blend Sheet'!$AR$4,ItemNum,0),MATCH(L$1,Districts,0))*'Blend Sheet'!$AR14)+(INDEX(ItemCosts,MATCH('Blend Sheet'!$AS$4,ItemNum,0),MATCH(L$1,Districts,0))*'Blend Sheet'!$AS14)</f>
        <v>#N/A</v>
      </c>
      <c r="M11" s="191"/>
      <c r="N11" s="34" t="e">
        <f>D11/'Blend Sheet'!$BA14</f>
        <v>#N/A</v>
      </c>
      <c r="O11" s="34" t="e">
        <f>E11/'Blend Sheet'!$BA14</f>
        <v>#N/A</v>
      </c>
      <c r="P11" s="34" t="e">
        <f>G11/'Blend Sheet'!$BA14</f>
        <v>#N/A</v>
      </c>
      <c r="Q11" s="34" t="e">
        <f>H11/'Blend Sheet'!$BA14</f>
        <v>#N/A</v>
      </c>
      <c r="R11" s="34" t="e">
        <f>I11/'Blend Sheet'!$BA14</f>
        <v>#N/A</v>
      </c>
      <c r="S11" s="34" t="e">
        <f>J11/'Blend Sheet'!$BA14</f>
        <v>#N/A</v>
      </c>
      <c r="T11" s="34" t="e">
        <f>K11/'Blend Sheet'!$BA14</f>
        <v>#N/A</v>
      </c>
      <c r="U11" s="34" t="e">
        <f>L11/'Blend Sheet'!$BA14</f>
        <v>#N/A</v>
      </c>
    </row>
    <row r="12" spans="1:21" x14ac:dyDescent="0.25">
      <c r="A12" t="str">
        <f>'Blend Sheet'!A15</f>
        <v>1:1:12 'G'</v>
      </c>
      <c r="B12" s="5" t="e">
        <f>(INDEX(ItemCosts,MATCH('Blend Sheet'!$C$4,ItemNum,0),MATCH(B$1,Districts,0))*'Blend Sheet'!$C15)+(INDEX(ItemCosts,MATCH('Blend Sheet'!$D$4,ItemNum,0),MATCH(B$1,Districts,0))*'Blend Sheet'!$D15)+(INDEX(ItemCosts,MATCH('Blend Sheet'!$E$4,ItemNum,0),MATCH(B$1,Districts,0))*'Blend Sheet'!$E15)+(INDEX(ItemCosts,MATCH('Blend Sheet'!$F$4,ItemNum,0),MATCH(B$1,Districts,0))*'Blend Sheet'!$F15)+(INDEX(ItemCosts,MATCH('Blend Sheet'!$G$4,ItemNum,0),MATCH(B$1,Districts,0))*'Blend Sheet'!$G15)+(INDEX(ItemCosts,MATCH('Blend Sheet'!$H$4,ItemNum,0),MATCH(B$1,Districts,0))*'Blend Sheet'!$H15)+(INDEX(ItemCosts,MATCH('Blend Sheet'!$I$4,ItemNum,0),MATCH(B$1,Districts,0))*'Blend Sheet'!$I15)+(INDEX(ItemCosts,MATCH('Blend Sheet'!$J$4,ItemNum,0),MATCH(B$1,Districts,0))*'Blend Sheet'!$J15)+(INDEX(ItemCosts,MATCH('Blend Sheet'!$K$4,ItemNum,0),MATCH(B$1,Districts,0))*'Blend Sheet'!$K15)+(INDEX(ItemCosts,MATCH('Blend Sheet'!$L$4,ItemNum,0),MATCH(B$1,Districts,0))*'Blend Sheet'!$L15)+(INDEX(ItemCosts,MATCH('Blend Sheet'!$M$4,ItemNum,0),MATCH(B$1,Districts,0))*'Blend Sheet'!$M15)+(INDEX(ItemCosts,MATCH('Blend Sheet'!$N$4,ItemNum,0),MATCH(B$1,Districts,0))*'Blend Sheet'!$N15)+(INDEX(ItemCosts,MATCH('Blend Sheet'!$O$4,ItemNum,0),MATCH(B$1,Districts,0))*'Blend Sheet'!$O15)+(INDEX(ItemCosts,MATCH('Blend Sheet'!$P$4,ItemNum,0),MATCH(B$1,Districts,0))*'Blend Sheet'!$P15)+(INDEX(ItemCosts,MATCH('Blend Sheet'!$Q$4,ItemNum,0),MATCH(B$1,Districts,0))*'Blend Sheet'!$Q15)+(INDEX(ItemCosts,MATCH('Blend Sheet'!$R$4,ItemNum,0),MATCH(B$1,Districts,0))*'Blend Sheet'!$R15)+(INDEX(ItemCosts,MATCH('Blend Sheet'!$S$4,ItemNum,0),MATCH(B$1,Districts,0))*'Blend Sheet'!$S15)+(INDEX(ItemCosts,MATCH('Blend Sheet'!$T$4,ItemNum,0),MATCH(B$1,Districts,0))*'Blend Sheet'!$T15)+(INDEX(ItemCosts,MATCH('Blend Sheet'!$U$4,ItemNum,0),MATCH(B$1,Districts,0))*'Blend Sheet'!$U15)+(INDEX(ItemCosts,MATCH('Blend Sheet'!$V$4,ItemNum,0),MATCH(B$1,Districts,0))*'Blend Sheet'!$V15)+(INDEX(ItemCosts,MATCH('Blend Sheet'!$W$4,ItemNum,0),MATCH(B$1,Districts,0))*'Blend Sheet'!$W15)+(INDEX(ItemCosts,MATCH('Blend Sheet'!$X$4,ItemNum,0),MATCH(B$1,Districts,0))*'Blend Sheet'!$X15)+(INDEX(ItemCosts,MATCH('Blend Sheet'!$Y$4,ItemNum,0),MATCH(B$1,Districts,0))*'Blend Sheet'!$Y15)+(INDEX(ItemCosts,MATCH('Blend Sheet'!$Z$4,ItemNum,0),MATCH(B$1,Districts,0))*'Blend Sheet'!$Z15)+(INDEX(ItemCosts,MATCH('Blend Sheet'!$AA$4,ItemNum,0),MATCH(B$1,Districts,0))*'Blend Sheet'!$AA15)+(INDEX(ItemCosts,MATCH('Blend Sheet'!$AB$4,ItemNum,0),MATCH(B$1,Districts,0))*'Blend Sheet'!$AB15)+(INDEX(ItemCosts,MATCH('Blend Sheet'!$AC$4,ItemNum,0),MATCH(B$1,Districts,0))*'Blend Sheet'!$AC15)+(INDEX(ItemCosts,MATCH('Blend Sheet'!$AD$4,ItemNum,0),MATCH(B$1,Districts,0))*'Blend Sheet'!$AD15)+(INDEX(ItemCosts,MATCH('Blend Sheet'!$AE$4,ItemNum,0),MATCH(B$1,Districts,0))*'Blend Sheet'!$AE15)+(INDEX(ItemCosts,MATCH('Blend Sheet'!$AF$4,ItemNum,0),MATCH(B$1,Districts,0))*'Blend Sheet'!$AF15)+(INDEX(ItemCosts,MATCH('Blend Sheet'!$AG$4,ItemNum,0),MATCH(B$1,Districts,0))*'Blend Sheet'!$AG15)+(INDEX(ItemCosts,MATCH('Blend Sheet'!$AH$4,ItemNum,0),MATCH(B$1,Districts,0))*'Blend Sheet'!$AH15)+(INDEX(ItemCosts,MATCH('Blend Sheet'!$AI$4,ItemNum,0),MATCH(B$1,Districts,0))*'Blend Sheet'!$AI15)+(INDEX(ItemCosts,MATCH('Blend Sheet'!$AJ$4,ItemNum,0),MATCH(B$1,Districts,0))*'Blend Sheet'!$AJ15)+(INDEX(ItemCosts,MATCH('Blend Sheet'!$AK$4,ItemNum,0),MATCH(B$1,Districts,0))*'Blend Sheet'!$AK15)+(INDEX(ItemCosts,MATCH('Blend Sheet'!$AL$4,ItemNum,0),MATCH(B$1,Districts,0))*'Blend Sheet'!$AL15)+(INDEX(ItemCosts,MATCH('Blend Sheet'!$AM$4,ItemNum,0),MATCH(B$1,Districts,0))*'Blend Sheet'!$AM15)+(INDEX(ItemCosts,MATCH('Blend Sheet'!$AN$4,ItemNum,0),MATCH(B$1,Districts,0))*'Blend Sheet'!$AN15)+(INDEX(ItemCosts,MATCH('Blend Sheet'!$AO$4,ItemNum,0),MATCH(B$1,Districts,0))*'Blend Sheet'!$AO15)+(INDEX(ItemCosts,MATCH('Blend Sheet'!$AP$4,ItemNum,0),MATCH(B$1,Districts,0))*'Blend Sheet'!$AP15)+(INDEX(ItemCosts,MATCH('Blend Sheet'!$AQ$4,ItemNum,0),MATCH(B$1,Districts,0))*'Blend Sheet'!$AQ15)+(INDEX(ItemCosts,MATCH('Blend Sheet'!$AR$4,ItemNum,0),MATCH(B$1,Districts,0))*'Blend Sheet'!$AR15)+(INDEX(ItemCosts,MATCH('Blend Sheet'!$AS$4,ItemNum,0),MATCH(B$1,Districts,0))*'Blend Sheet'!$AS15)</f>
        <v>#N/A</v>
      </c>
      <c r="C12" s="5" t="e">
        <f>(INDEX(ItemCosts,MATCH('Blend Sheet'!$C$4,ItemNum,0),MATCH(C$1,Districts,0))*'Blend Sheet'!$C15)+(INDEX(ItemCosts,MATCH('Blend Sheet'!$D$4,ItemNum,0),MATCH(C$1,Districts,0))*'Blend Sheet'!$D15)+(INDEX(ItemCosts,MATCH('Blend Sheet'!$E$4,ItemNum,0),MATCH(C$1,Districts,0))*'Blend Sheet'!$E15)+(INDEX(ItemCosts,MATCH('Blend Sheet'!$F$4,ItemNum,0),MATCH(C$1,Districts,0))*'Blend Sheet'!$F15)+(INDEX(ItemCosts,MATCH('Blend Sheet'!$G$4,ItemNum,0),MATCH(C$1,Districts,0))*'Blend Sheet'!$G15)+(INDEX(ItemCosts,MATCH('Blend Sheet'!$H$4,ItemNum,0),MATCH(C$1,Districts,0))*'Blend Sheet'!$H15)+(INDEX(ItemCosts,MATCH('Blend Sheet'!$I$4,ItemNum,0),MATCH(C$1,Districts,0))*'Blend Sheet'!$I15)+(INDEX(ItemCosts,MATCH('Blend Sheet'!$J$4,ItemNum,0),MATCH(C$1,Districts,0))*'Blend Sheet'!$J15)+(INDEX(ItemCosts,MATCH('Blend Sheet'!$K$4,ItemNum,0),MATCH(C$1,Districts,0))*'Blend Sheet'!$K15)+(INDEX(ItemCosts,MATCH('Blend Sheet'!$L$4,ItemNum,0),MATCH(C$1,Districts,0))*'Blend Sheet'!$L15)+(INDEX(ItemCosts,MATCH('Blend Sheet'!$M$4,ItemNum,0),MATCH(C$1,Districts,0))*'Blend Sheet'!$M15)+(INDEX(ItemCosts,MATCH('Blend Sheet'!$N$4,ItemNum,0),MATCH(C$1,Districts,0))*'Blend Sheet'!$N15)+(INDEX(ItemCosts,MATCH('Blend Sheet'!$O$4,ItemNum,0),MATCH(C$1,Districts,0))*'Blend Sheet'!$O15)+(INDEX(ItemCosts,MATCH('Blend Sheet'!$P$4,ItemNum,0),MATCH(C$1,Districts,0))*'Blend Sheet'!$P15)+(INDEX(ItemCosts,MATCH('Blend Sheet'!$Q$4,ItemNum,0),MATCH(C$1,Districts,0))*'Blend Sheet'!$Q15)+(INDEX(ItemCosts,MATCH('Blend Sheet'!$R$4,ItemNum,0),MATCH(C$1,Districts,0))*'Blend Sheet'!$R15)+(INDEX(ItemCosts,MATCH('Blend Sheet'!$S$4,ItemNum,0),MATCH(C$1,Districts,0))*'Blend Sheet'!$S15)+(INDEX(ItemCosts,MATCH('Blend Sheet'!$T$4,ItemNum,0),MATCH(C$1,Districts,0))*'Blend Sheet'!$T15)+(INDEX(ItemCosts,MATCH('Blend Sheet'!$U$4,ItemNum,0),MATCH(C$1,Districts,0))*'Blend Sheet'!$U15)+(INDEX(ItemCosts,MATCH('Blend Sheet'!$V$4,ItemNum,0),MATCH(C$1,Districts,0))*'Blend Sheet'!$V15)+(INDEX(ItemCosts,MATCH('Blend Sheet'!$W$4,ItemNum,0),MATCH(C$1,Districts,0))*'Blend Sheet'!$W15)+(INDEX(ItemCosts,MATCH('Blend Sheet'!$X$4,ItemNum,0),MATCH(C$1,Districts,0))*'Blend Sheet'!$X15)+(INDEX(ItemCosts,MATCH('Blend Sheet'!$Y$4,ItemNum,0),MATCH(C$1,Districts,0))*'Blend Sheet'!$Y15)+(INDEX(ItemCosts,MATCH('Blend Sheet'!$Z$4,ItemNum,0),MATCH(C$1,Districts,0))*'Blend Sheet'!$Z15)+(INDEX(ItemCosts,MATCH('Blend Sheet'!$AA$4,ItemNum,0),MATCH(C$1,Districts,0))*'Blend Sheet'!$AA15)+(INDEX(ItemCosts,MATCH('Blend Sheet'!$AB$4,ItemNum,0),MATCH(C$1,Districts,0))*'Blend Sheet'!$AB15)+(INDEX(ItemCosts,MATCH('Blend Sheet'!$AC$4,ItemNum,0),MATCH(C$1,Districts,0))*'Blend Sheet'!$AC15)+(INDEX(ItemCosts,MATCH('Blend Sheet'!$AD$4,ItemNum,0),MATCH(C$1,Districts,0))*'Blend Sheet'!$AD15)+(INDEX(ItemCosts,MATCH('Blend Sheet'!$AE$4,ItemNum,0),MATCH(C$1,Districts,0))*'Blend Sheet'!$AE15)+(INDEX(ItemCosts,MATCH('Blend Sheet'!$AF$4,ItemNum,0),MATCH(C$1,Districts,0))*'Blend Sheet'!$AF15)+(INDEX(ItemCosts,MATCH('Blend Sheet'!$AG$4,ItemNum,0),MATCH(C$1,Districts,0))*'Blend Sheet'!$AG15)+(INDEX(ItemCosts,MATCH('Blend Sheet'!$AH$4,ItemNum,0),MATCH(C$1,Districts,0))*'Blend Sheet'!$AH15)+(INDEX(ItemCosts,MATCH('Blend Sheet'!$AI$4,ItemNum,0),MATCH(C$1,Districts,0))*'Blend Sheet'!$AI15)+(INDEX(ItemCosts,MATCH('Blend Sheet'!$AJ$4,ItemNum,0),MATCH(C$1,Districts,0))*'Blend Sheet'!$AJ15)+(INDEX(ItemCosts,MATCH('Blend Sheet'!$AK$4,ItemNum,0),MATCH(C$1,Districts,0))*'Blend Sheet'!$AK15)+(INDEX(ItemCosts,MATCH('Blend Sheet'!$AL$4,ItemNum,0),MATCH(C$1,Districts,0))*'Blend Sheet'!$AL15)+(INDEX(ItemCosts,MATCH('Blend Sheet'!$AM$4,ItemNum,0),MATCH(C$1,Districts,0))*'Blend Sheet'!$AM15)+(INDEX(ItemCosts,MATCH('Blend Sheet'!$AN$4,ItemNum,0),MATCH(C$1,Districts,0))*'Blend Sheet'!$AN15)+(INDEX(ItemCosts,MATCH('Blend Sheet'!$AO$4,ItemNum,0),MATCH(C$1,Districts,0))*'Blend Sheet'!$AO15)+(INDEX(ItemCosts,MATCH('Blend Sheet'!$AP$4,ItemNum,0),MATCH(C$1,Districts,0))*'Blend Sheet'!$AP15)+(INDEX(ItemCosts,MATCH('Blend Sheet'!$AQ$4,ItemNum,0),MATCH(C$1,Districts,0))*'Blend Sheet'!$AQ15)+(INDEX(ItemCosts,MATCH('Blend Sheet'!$AR$4,ItemNum,0),MATCH(C$1,Districts,0))*'Blend Sheet'!$AR15)+(INDEX(ItemCosts,MATCH('Blend Sheet'!$AS$4,ItemNum,0),MATCH(C$1,Districts,0))*'Blend Sheet'!$AS15)</f>
        <v>#N/A</v>
      </c>
      <c r="D12" s="5" t="e">
        <f>(INDEX(ItemCosts,MATCH('Blend Sheet'!$C$4,ItemNum,0),MATCH(D$1,Districts,0))*'Blend Sheet'!$C15)+(INDEX(ItemCosts,MATCH('Blend Sheet'!$D$4,ItemNum,0),MATCH(D$1,Districts,0))*'Blend Sheet'!$D15)+(INDEX(ItemCosts,MATCH('Blend Sheet'!$E$4,ItemNum,0),MATCH(D$1,Districts,0))*'Blend Sheet'!$E15)+(INDEX(ItemCosts,MATCH('Blend Sheet'!$F$4,ItemNum,0),MATCH(D$1,Districts,0))*'Blend Sheet'!$F15)+(INDEX(ItemCosts,MATCH('Blend Sheet'!$G$4,ItemNum,0),MATCH(D$1,Districts,0))*'Blend Sheet'!$G15)+(INDEX(ItemCosts,MATCH('Blend Sheet'!$H$4,ItemNum,0),MATCH(D$1,Districts,0))*'Blend Sheet'!$H15)+(INDEX(ItemCosts,MATCH('Blend Sheet'!$I$4,ItemNum,0),MATCH(D$1,Districts,0))*'Blend Sheet'!$I15)+(INDEX(ItemCosts,MATCH('Blend Sheet'!$J$4,ItemNum,0),MATCH(D$1,Districts,0))*'Blend Sheet'!$J15)+(INDEX(ItemCosts,MATCH('Blend Sheet'!$K$4,ItemNum,0),MATCH(D$1,Districts,0))*'Blend Sheet'!$K15)+(INDEX(ItemCosts,MATCH('Blend Sheet'!$L$4,ItemNum,0),MATCH(D$1,Districts,0))*'Blend Sheet'!$L15)+(INDEX(ItemCosts,MATCH('Blend Sheet'!$M$4,ItemNum,0),MATCH(D$1,Districts,0))*'Blend Sheet'!$M15)+(INDEX(ItemCosts,MATCH('Blend Sheet'!$N$4,ItemNum,0),MATCH(D$1,Districts,0))*'Blend Sheet'!$N15)+(INDEX(ItemCosts,MATCH('Blend Sheet'!$O$4,ItemNum,0),MATCH(D$1,Districts,0))*'Blend Sheet'!$O15)+(INDEX(ItemCosts,MATCH('Blend Sheet'!$P$4,ItemNum,0),MATCH(D$1,Districts,0))*'Blend Sheet'!$P15)+(INDEX(ItemCosts,MATCH('Blend Sheet'!$Q$4,ItemNum,0),MATCH(D$1,Districts,0))*'Blend Sheet'!$Q15)+(INDEX(ItemCosts,MATCH('Blend Sheet'!$R$4,ItemNum,0),MATCH(D$1,Districts,0))*'Blend Sheet'!$R15)+(INDEX(ItemCosts,MATCH('Blend Sheet'!$S$4,ItemNum,0),MATCH(D$1,Districts,0))*'Blend Sheet'!$S15)+(INDEX(ItemCosts,MATCH('Blend Sheet'!$T$4,ItemNum,0),MATCH(D$1,Districts,0))*'Blend Sheet'!$T15)+(INDEX(ItemCosts,MATCH('Blend Sheet'!$U$4,ItemNum,0),MATCH(D$1,Districts,0))*'Blend Sheet'!$U15)+(INDEX(ItemCosts,MATCH('Blend Sheet'!$V$4,ItemNum,0),MATCH(D$1,Districts,0))*'Blend Sheet'!$V15)+(INDEX(ItemCosts,MATCH('Blend Sheet'!$W$4,ItemNum,0),MATCH(D$1,Districts,0))*'Blend Sheet'!$W15)+(INDEX(ItemCosts,MATCH('Blend Sheet'!$X$4,ItemNum,0),MATCH(D$1,Districts,0))*'Blend Sheet'!$X15)+(INDEX(ItemCosts,MATCH('Blend Sheet'!$Y$4,ItemNum,0),MATCH(D$1,Districts,0))*'Blend Sheet'!$Y15)+(INDEX(ItemCosts,MATCH('Blend Sheet'!$Z$4,ItemNum,0),MATCH(D$1,Districts,0))*'Blend Sheet'!$Z15)+(INDEX(ItemCosts,MATCH('Blend Sheet'!$AA$4,ItemNum,0),MATCH(D$1,Districts,0))*'Blend Sheet'!$AA15)+(INDEX(ItemCosts,MATCH('Blend Sheet'!$AB$4,ItemNum,0),MATCH(D$1,Districts,0))*'Blend Sheet'!$AB15)+(INDEX(ItemCosts,MATCH('Blend Sheet'!$AC$4,ItemNum,0),MATCH(D$1,Districts,0))*'Blend Sheet'!$AC15)+(INDEX(ItemCosts,MATCH('Blend Sheet'!$AD$4,ItemNum,0),MATCH(D$1,Districts,0))*'Blend Sheet'!$AD15)+(INDEX(ItemCosts,MATCH('Blend Sheet'!$AE$4,ItemNum,0),MATCH(D$1,Districts,0))*'Blend Sheet'!$AE15)+(INDEX(ItemCosts,MATCH('Blend Sheet'!$AF$4,ItemNum,0),MATCH(D$1,Districts,0))*'Blend Sheet'!$AF15)+(INDEX(ItemCosts,MATCH('Blend Sheet'!$AG$4,ItemNum,0),MATCH(D$1,Districts,0))*'Blend Sheet'!$AG15)+(INDEX(ItemCosts,MATCH('Blend Sheet'!$AH$4,ItemNum,0),MATCH(D$1,Districts,0))*'Blend Sheet'!$AH15)+(INDEX(ItemCosts,MATCH('Blend Sheet'!$AI$4,ItemNum,0),MATCH(D$1,Districts,0))*'Blend Sheet'!$AI15)+(INDEX(ItemCosts,MATCH('Blend Sheet'!$AJ$4,ItemNum,0),MATCH(D$1,Districts,0))*'Blend Sheet'!$AJ15)+(INDEX(ItemCosts,MATCH('Blend Sheet'!$AK$4,ItemNum,0),MATCH(D$1,Districts,0))*'Blend Sheet'!$AK15)+(INDEX(ItemCosts,MATCH('Blend Sheet'!$AL$4,ItemNum,0),MATCH(D$1,Districts,0))*'Blend Sheet'!$AL15)+(INDEX(ItemCosts,MATCH('Blend Sheet'!$AM$4,ItemNum,0),MATCH(D$1,Districts,0))*'Blend Sheet'!$AM15)+(INDEX(ItemCosts,MATCH('Blend Sheet'!$AN$4,ItemNum,0),MATCH(D$1,Districts,0))*'Blend Sheet'!$AN15)+(INDEX(ItemCosts,MATCH('Blend Sheet'!$AO$4,ItemNum,0),MATCH(D$1,Districts,0))*'Blend Sheet'!$AO15)+(INDEX(ItemCosts,MATCH('Blend Sheet'!$AP$4,ItemNum,0),MATCH(D$1,Districts,0))*'Blend Sheet'!$AP15)+(INDEX(ItemCosts,MATCH('Blend Sheet'!$AQ$4,ItemNum,0),MATCH(D$1,Districts,0))*'Blend Sheet'!$AQ15)+(INDEX(ItemCosts,MATCH('Blend Sheet'!$AR$4,ItemNum,0),MATCH(D$1,Districts,0))*'Blend Sheet'!$AR15)+(INDEX(ItemCosts,MATCH('Blend Sheet'!$AS$4,ItemNum,0),MATCH(D$1,Districts,0))*'Blend Sheet'!$AS15)</f>
        <v>#N/A</v>
      </c>
      <c r="E12" s="5" t="e">
        <f>(INDEX(ItemCosts,MATCH('Blend Sheet'!$C$4,ItemNum,0),MATCH(E$1,Districts,0))*'Blend Sheet'!$C15)+(INDEX(ItemCosts,MATCH('Blend Sheet'!$D$4,ItemNum,0),MATCH(E$1,Districts,0))*'Blend Sheet'!$D15)+(INDEX(ItemCosts,MATCH('Blend Sheet'!$E$4,ItemNum,0),MATCH(E$1,Districts,0))*'Blend Sheet'!$E15)+(INDEX(ItemCosts,MATCH('Blend Sheet'!$F$4,ItemNum,0),MATCH(E$1,Districts,0))*'Blend Sheet'!$F15)+(INDEX(ItemCosts,MATCH('Blend Sheet'!$G$4,ItemNum,0),MATCH(E$1,Districts,0))*'Blend Sheet'!$G15)+(INDEX(ItemCosts,MATCH('Blend Sheet'!$H$4,ItemNum,0),MATCH(E$1,Districts,0))*'Blend Sheet'!$H15)+(INDEX(ItemCosts,MATCH('Blend Sheet'!$I$4,ItemNum,0),MATCH(E$1,Districts,0))*'Blend Sheet'!$I15)+(INDEX(ItemCosts,MATCH('Blend Sheet'!$J$4,ItemNum,0),MATCH(E$1,Districts,0))*'Blend Sheet'!$J15)+(INDEX(ItemCosts,MATCH('Blend Sheet'!$K$4,ItemNum,0),MATCH(E$1,Districts,0))*'Blend Sheet'!$K15)+(INDEX(ItemCosts,MATCH('Blend Sheet'!$L$4,ItemNum,0),MATCH(E$1,Districts,0))*'Blend Sheet'!$L15)+(INDEX(ItemCosts,MATCH('Blend Sheet'!$M$4,ItemNum,0),MATCH(E$1,Districts,0))*'Blend Sheet'!$M15)+(INDEX(ItemCosts,MATCH('Blend Sheet'!$N$4,ItemNum,0),MATCH(E$1,Districts,0))*'Blend Sheet'!$N15)+(INDEX(ItemCosts,MATCH('Blend Sheet'!$O$4,ItemNum,0),MATCH(E$1,Districts,0))*'Blend Sheet'!$O15)+(INDEX(ItemCosts,MATCH('Blend Sheet'!$P$4,ItemNum,0),MATCH(E$1,Districts,0))*'Blend Sheet'!$P15)+(INDEX(ItemCosts,MATCH('Blend Sheet'!$Q$4,ItemNum,0),MATCH(E$1,Districts,0))*'Blend Sheet'!$Q15)+(INDEX(ItemCosts,MATCH('Blend Sheet'!$R$4,ItemNum,0),MATCH(E$1,Districts,0))*'Blend Sheet'!$R15)+(INDEX(ItemCosts,MATCH('Blend Sheet'!$S$4,ItemNum,0),MATCH(E$1,Districts,0))*'Blend Sheet'!$S15)+(INDEX(ItemCosts,MATCH('Blend Sheet'!$T$4,ItemNum,0),MATCH(E$1,Districts,0))*'Blend Sheet'!$T15)+(INDEX(ItemCosts,MATCH('Blend Sheet'!$U$4,ItemNum,0),MATCH(E$1,Districts,0))*'Blend Sheet'!$U15)+(INDEX(ItemCosts,MATCH('Blend Sheet'!$V$4,ItemNum,0),MATCH(E$1,Districts,0))*'Blend Sheet'!$V15)+(INDEX(ItemCosts,MATCH('Blend Sheet'!$W$4,ItemNum,0),MATCH(E$1,Districts,0))*'Blend Sheet'!$W15)+(INDEX(ItemCosts,MATCH('Blend Sheet'!$X$4,ItemNum,0),MATCH(E$1,Districts,0))*'Blend Sheet'!$X15)+(INDEX(ItemCosts,MATCH('Blend Sheet'!$Y$4,ItemNum,0),MATCH(E$1,Districts,0))*'Blend Sheet'!$Y15)+(INDEX(ItemCosts,MATCH('Blend Sheet'!$Z$4,ItemNum,0),MATCH(E$1,Districts,0))*'Blend Sheet'!$Z15)+(INDEX(ItemCosts,MATCH('Blend Sheet'!$AA$4,ItemNum,0),MATCH(E$1,Districts,0))*'Blend Sheet'!$AA15)+(INDEX(ItemCosts,MATCH('Blend Sheet'!$AB$4,ItemNum,0),MATCH(E$1,Districts,0))*'Blend Sheet'!$AB15)+(INDEX(ItemCosts,MATCH('Blend Sheet'!$AC$4,ItemNum,0),MATCH(E$1,Districts,0))*'Blend Sheet'!$AC15)+(INDEX(ItemCosts,MATCH('Blend Sheet'!$AD$4,ItemNum,0),MATCH(E$1,Districts,0))*'Blend Sheet'!$AD15)+(INDEX(ItemCosts,MATCH('Blend Sheet'!$AE$4,ItemNum,0),MATCH(E$1,Districts,0))*'Blend Sheet'!$AE15)+(INDEX(ItemCosts,MATCH('Blend Sheet'!$AF$4,ItemNum,0),MATCH(E$1,Districts,0))*'Blend Sheet'!$AF15)+(INDEX(ItemCosts,MATCH('Blend Sheet'!$AG$4,ItemNum,0),MATCH(E$1,Districts,0))*'Blend Sheet'!$AG15)+(INDEX(ItemCosts,MATCH('Blend Sheet'!$AH$4,ItemNum,0),MATCH(E$1,Districts,0))*'Blend Sheet'!$AH15)+(INDEX(ItemCosts,MATCH('Blend Sheet'!$AI$4,ItemNum,0),MATCH(E$1,Districts,0))*'Blend Sheet'!$AI15)+(INDEX(ItemCosts,MATCH('Blend Sheet'!$AJ$4,ItemNum,0),MATCH(E$1,Districts,0))*'Blend Sheet'!$AJ15)+(INDEX(ItemCosts,MATCH('Blend Sheet'!$AK$4,ItemNum,0),MATCH(E$1,Districts,0))*'Blend Sheet'!$AK15)+(INDEX(ItemCosts,MATCH('Blend Sheet'!$AL$4,ItemNum,0),MATCH(E$1,Districts,0))*'Blend Sheet'!$AL15)+(INDEX(ItemCosts,MATCH('Blend Sheet'!$AM$4,ItemNum,0),MATCH(E$1,Districts,0))*'Blend Sheet'!$AM15)+(INDEX(ItemCosts,MATCH('Blend Sheet'!$AN$4,ItemNum,0),MATCH(E$1,Districts,0))*'Blend Sheet'!$AN15)+(INDEX(ItemCosts,MATCH('Blend Sheet'!$AO$4,ItemNum,0),MATCH(E$1,Districts,0))*'Blend Sheet'!$AO15)+(INDEX(ItemCosts,MATCH('Blend Sheet'!$AP$4,ItemNum,0),MATCH(E$1,Districts,0))*'Blend Sheet'!$AP15)+(INDEX(ItemCosts,MATCH('Blend Sheet'!$AQ$4,ItemNum,0),MATCH(E$1,Districts,0))*'Blend Sheet'!$AQ15)+(INDEX(ItemCosts,MATCH('Blend Sheet'!$AR$4,ItemNum,0),MATCH(E$1,Districts,0))*'Blend Sheet'!$AR15)+(INDEX(ItemCosts,MATCH('Blend Sheet'!$AS$4,ItemNum,0),MATCH(E$1,Districts,0))*'Blend Sheet'!$AS15)</f>
        <v>#N/A</v>
      </c>
      <c r="F12" s="5" t="e">
        <f>(INDEX(ItemCosts,MATCH('Blend Sheet'!$C$4,ItemNum,0),MATCH(F$1,Districts,0))*'Blend Sheet'!$C15)+(INDEX(ItemCosts,MATCH('Blend Sheet'!$D$4,ItemNum,0),MATCH(F$1,Districts,0))*'Blend Sheet'!$D15)+(INDEX(ItemCosts,MATCH('Blend Sheet'!$E$4,ItemNum,0),MATCH(F$1,Districts,0))*'Blend Sheet'!$E15)+(INDEX(ItemCosts,MATCH('Blend Sheet'!$F$4,ItemNum,0),MATCH(F$1,Districts,0))*'Blend Sheet'!$F15)+(INDEX(ItemCosts,MATCH('Blend Sheet'!$G$4,ItemNum,0),MATCH(F$1,Districts,0))*'Blend Sheet'!$G15)+(INDEX(ItemCosts,MATCH('Blend Sheet'!$H$4,ItemNum,0),MATCH(F$1,Districts,0))*'Blend Sheet'!$H15)+(INDEX(ItemCosts,MATCH('Blend Sheet'!$I$4,ItemNum,0),MATCH(F$1,Districts,0))*'Blend Sheet'!$I15)+(INDEX(ItemCosts,MATCH('Blend Sheet'!$J$4,ItemNum,0),MATCH(F$1,Districts,0))*'Blend Sheet'!$J15)+(INDEX(ItemCosts,MATCH('Blend Sheet'!$K$4,ItemNum,0),MATCH(F$1,Districts,0))*'Blend Sheet'!$K15)+(INDEX(ItemCosts,MATCH('Blend Sheet'!$L$4,ItemNum,0),MATCH(F$1,Districts,0))*'Blend Sheet'!$L15)+(INDEX(ItemCosts,MATCH('Blend Sheet'!$M$4,ItemNum,0),MATCH(F$1,Districts,0))*'Blend Sheet'!$M15)+(INDEX(ItemCosts,MATCH('Blend Sheet'!$N$4,ItemNum,0),MATCH(F$1,Districts,0))*'Blend Sheet'!$N15)+(INDEX(ItemCosts,MATCH('Blend Sheet'!$O$4,ItemNum,0),MATCH(F$1,Districts,0))*'Blend Sheet'!$O15)+(INDEX(ItemCosts,MATCH('Blend Sheet'!$P$4,ItemNum,0),MATCH(F$1,Districts,0))*'Blend Sheet'!$P15)+(INDEX(ItemCosts,MATCH('Blend Sheet'!$Q$4,ItemNum,0),MATCH(F$1,Districts,0))*'Blend Sheet'!$Q15)+(INDEX(ItemCosts,MATCH('Blend Sheet'!$R$4,ItemNum,0),MATCH(F$1,Districts,0))*'Blend Sheet'!$R15)+(INDEX(ItemCosts,MATCH('Blend Sheet'!$S$4,ItemNum,0),MATCH(F$1,Districts,0))*'Blend Sheet'!$S15)+(INDEX(ItemCosts,MATCH('Blend Sheet'!$T$4,ItemNum,0),MATCH(F$1,Districts,0))*'Blend Sheet'!$T15)+(INDEX(ItemCosts,MATCH('Blend Sheet'!$U$4,ItemNum,0),MATCH(F$1,Districts,0))*'Blend Sheet'!$U15)+(INDEX(ItemCosts,MATCH('Blend Sheet'!$V$4,ItemNum,0),MATCH(F$1,Districts,0))*'Blend Sheet'!$V15)+(INDEX(ItemCosts,MATCH('Blend Sheet'!$W$4,ItemNum,0),MATCH(F$1,Districts,0))*'Blend Sheet'!$W15)+(INDEX(ItemCosts,MATCH('Blend Sheet'!$X$4,ItemNum,0),MATCH(F$1,Districts,0))*'Blend Sheet'!$X15)+(INDEX(ItemCosts,MATCH('Blend Sheet'!$Y$4,ItemNum,0),MATCH(F$1,Districts,0))*'Blend Sheet'!$Y15)+(INDEX(ItemCosts,MATCH('Blend Sheet'!$Z$4,ItemNum,0),MATCH(F$1,Districts,0))*'Blend Sheet'!$Z15)+(INDEX(ItemCosts,MATCH('Blend Sheet'!$AA$4,ItemNum,0),MATCH(F$1,Districts,0))*'Blend Sheet'!$AA15)+(INDEX(ItemCosts,MATCH('Blend Sheet'!$AB$4,ItemNum,0),MATCH(F$1,Districts,0))*'Blend Sheet'!$AB15)+(INDEX(ItemCosts,MATCH('Blend Sheet'!$AC$4,ItemNum,0),MATCH(F$1,Districts,0))*'Blend Sheet'!$AC15)+(INDEX(ItemCosts,MATCH('Blend Sheet'!$AD$4,ItemNum,0),MATCH(F$1,Districts,0))*'Blend Sheet'!$AD15)+(INDEX(ItemCosts,MATCH('Blend Sheet'!$AE$4,ItemNum,0),MATCH(F$1,Districts,0))*'Blend Sheet'!$AE15)+(INDEX(ItemCosts,MATCH('Blend Sheet'!$AF$4,ItemNum,0),MATCH(F$1,Districts,0))*'Blend Sheet'!$AF15)+(INDEX(ItemCosts,MATCH('Blend Sheet'!$AG$4,ItemNum,0),MATCH(F$1,Districts,0))*'Blend Sheet'!$AG15)+(INDEX(ItemCosts,MATCH('Blend Sheet'!$AH$4,ItemNum,0),MATCH(F$1,Districts,0))*'Blend Sheet'!$AH15)+(INDEX(ItemCosts,MATCH('Blend Sheet'!$AI$4,ItemNum,0),MATCH(F$1,Districts,0))*'Blend Sheet'!$AI15)+(INDEX(ItemCosts,MATCH('Blend Sheet'!$AJ$4,ItemNum,0),MATCH(F$1,Districts,0))*'Blend Sheet'!$AJ15)+(INDEX(ItemCosts,MATCH('Blend Sheet'!$AK$4,ItemNum,0),MATCH(F$1,Districts,0))*'Blend Sheet'!$AK15)+(INDEX(ItemCosts,MATCH('Blend Sheet'!$AL$4,ItemNum,0),MATCH(F$1,Districts,0))*'Blend Sheet'!$AL15)+(INDEX(ItemCosts,MATCH('Blend Sheet'!$AM$4,ItemNum,0),MATCH(F$1,Districts,0))*'Blend Sheet'!$AM15)+(INDEX(ItemCosts,MATCH('Blend Sheet'!$AN$4,ItemNum,0),MATCH(F$1,Districts,0))*'Blend Sheet'!$AN15)+(INDEX(ItemCosts,MATCH('Blend Sheet'!$AO$4,ItemNum,0),MATCH(F$1,Districts,0))*'Blend Sheet'!$AO15)+(INDEX(ItemCosts,MATCH('Blend Sheet'!$AP$4,ItemNum,0),MATCH(F$1,Districts,0))*'Blend Sheet'!$AP15)+(INDEX(ItemCosts,MATCH('Blend Sheet'!$AQ$4,ItemNum,0),MATCH(F$1,Districts,0))*'Blend Sheet'!$AQ15)+(INDEX(ItemCosts,MATCH('Blend Sheet'!$AR$4,ItemNum,0),MATCH(F$1,Districts,0))*'Blend Sheet'!$AR15)+(INDEX(ItemCosts,MATCH('Blend Sheet'!$AS$4,ItemNum,0),MATCH(F$1,Districts,0))*'Blend Sheet'!$AS15)</f>
        <v>#N/A</v>
      </c>
      <c r="G12" s="5" t="e">
        <f>(INDEX(ItemCosts,MATCH('Blend Sheet'!$C$4,ItemNum,0),MATCH(G$1,Districts,0))*'Blend Sheet'!$C15)+(INDEX(ItemCosts,MATCH('Blend Sheet'!$D$4,ItemNum,0),MATCH(G$1,Districts,0))*'Blend Sheet'!$D15)+(INDEX(ItemCosts,MATCH('Blend Sheet'!$E$4,ItemNum,0),MATCH(G$1,Districts,0))*'Blend Sheet'!$E15)+(INDEX(ItemCosts,MATCH('Blend Sheet'!$F$4,ItemNum,0),MATCH(G$1,Districts,0))*'Blend Sheet'!$F15)+(INDEX(ItemCosts,MATCH('Blend Sheet'!$G$4,ItemNum,0),MATCH(G$1,Districts,0))*'Blend Sheet'!$G15)+(INDEX(ItemCosts,MATCH('Blend Sheet'!$H$4,ItemNum,0),MATCH(G$1,Districts,0))*'Blend Sheet'!$H15)+(INDEX(ItemCosts,MATCH('Blend Sheet'!$I$4,ItemNum,0),MATCH(G$1,Districts,0))*'Blend Sheet'!$I15)+(INDEX(ItemCosts,MATCH('Blend Sheet'!$J$4,ItemNum,0),MATCH(G$1,Districts,0))*'Blend Sheet'!$J15)+(INDEX(ItemCosts,MATCH('Blend Sheet'!$K$4,ItemNum,0),MATCH(G$1,Districts,0))*'Blend Sheet'!$K15)+(INDEX(ItemCosts,MATCH('Blend Sheet'!$L$4,ItemNum,0),MATCH(G$1,Districts,0))*'Blend Sheet'!$L15)+(INDEX(ItemCosts,MATCH('Blend Sheet'!$M$4,ItemNum,0),MATCH(G$1,Districts,0))*'Blend Sheet'!$M15)+(INDEX(ItemCosts,MATCH('Blend Sheet'!$N$4,ItemNum,0),MATCH(G$1,Districts,0))*'Blend Sheet'!$N15)+(INDEX(ItemCosts,MATCH('Blend Sheet'!$O$4,ItemNum,0),MATCH(G$1,Districts,0))*'Blend Sheet'!$O15)+(INDEX(ItemCosts,MATCH('Blend Sheet'!$P$4,ItemNum,0),MATCH(G$1,Districts,0))*'Blend Sheet'!$P15)+(INDEX(ItemCosts,MATCH('Blend Sheet'!$Q$4,ItemNum,0),MATCH(G$1,Districts,0))*'Blend Sheet'!$Q15)+(INDEX(ItemCosts,MATCH('Blend Sheet'!$R$4,ItemNum,0),MATCH(G$1,Districts,0))*'Blend Sheet'!$R15)+(INDEX(ItemCosts,MATCH('Blend Sheet'!$S$4,ItemNum,0),MATCH(G$1,Districts,0))*'Blend Sheet'!$S15)+(INDEX(ItemCosts,MATCH('Blend Sheet'!$T$4,ItemNum,0),MATCH(G$1,Districts,0))*'Blend Sheet'!$T15)+(INDEX(ItemCosts,MATCH('Blend Sheet'!$U$4,ItemNum,0),MATCH(G$1,Districts,0))*'Blend Sheet'!$U15)+(INDEX(ItemCosts,MATCH('Blend Sheet'!$V$4,ItemNum,0),MATCH(G$1,Districts,0))*'Blend Sheet'!$V15)+(INDEX(ItemCosts,MATCH('Blend Sheet'!$W$4,ItemNum,0),MATCH(G$1,Districts,0))*'Blend Sheet'!$W15)+(INDEX(ItemCosts,MATCH('Blend Sheet'!$X$4,ItemNum,0),MATCH(G$1,Districts,0))*'Blend Sheet'!$X15)+(INDEX(ItemCosts,MATCH('Blend Sheet'!$Y$4,ItemNum,0),MATCH(G$1,Districts,0))*'Blend Sheet'!$Y15)+(INDEX(ItemCosts,MATCH('Blend Sheet'!$Z$4,ItemNum,0),MATCH(G$1,Districts,0))*'Blend Sheet'!$Z15)+(INDEX(ItemCosts,MATCH('Blend Sheet'!$AA$4,ItemNum,0),MATCH(G$1,Districts,0))*'Blend Sheet'!$AA15)+(INDEX(ItemCosts,MATCH('Blend Sheet'!$AB$4,ItemNum,0),MATCH(G$1,Districts,0))*'Blend Sheet'!$AB15)+(INDEX(ItemCosts,MATCH('Blend Sheet'!$AC$4,ItemNum,0),MATCH(G$1,Districts,0))*'Blend Sheet'!$AC15)+(INDEX(ItemCosts,MATCH('Blend Sheet'!$AD$4,ItemNum,0),MATCH(G$1,Districts,0))*'Blend Sheet'!$AD15)+(INDEX(ItemCosts,MATCH('Blend Sheet'!$AE$4,ItemNum,0),MATCH(G$1,Districts,0))*'Blend Sheet'!$AE15)+(INDEX(ItemCosts,MATCH('Blend Sheet'!$AF$4,ItemNum,0),MATCH(G$1,Districts,0))*'Blend Sheet'!$AF15)+(INDEX(ItemCosts,MATCH('Blend Sheet'!$AG$4,ItemNum,0),MATCH(G$1,Districts,0))*'Blend Sheet'!$AG15)+(INDEX(ItemCosts,MATCH('Blend Sheet'!$AH$4,ItemNum,0),MATCH(G$1,Districts,0))*'Blend Sheet'!$AH15)+(INDEX(ItemCosts,MATCH('Blend Sheet'!$AI$4,ItemNum,0),MATCH(G$1,Districts,0))*'Blend Sheet'!$AI15)+(INDEX(ItemCosts,MATCH('Blend Sheet'!$AJ$4,ItemNum,0),MATCH(G$1,Districts,0))*'Blend Sheet'!$AJ15)+(INDEX(ItemCosts,MATCH('Blend Sheet'!$AK$4,ItemNum,0),MATCH(G$1,Districts,0))*'Blend Sheet'!$AK15)+(INDEX(ItemCosts,MATCH('Blend Sheet'!$AL$4,ItemNum,0),MATCH(G$1,Districts,0))*'Blend Sheet'!$AL15)+(INDEX(ItemCosts,MATCH('Blend Sheet'!$AM$4,ItemNum,0),MATCH(G$1,Districts,0))*'Blend Sheet'!$AM15)+(INDEX(ItemCosts,MATCH('Blend Sheet'!$AN$4,ItemNum,0),MATCH(G$1,Districts,0))*'Blend Sheet'!$AN15)+(INDEX(ItemCosts,MATCH('Blend Sheet'!$AO$4,ItemNum,0),MATCH(G$1,Districts,0))*'Blend Sheet'!$AO15)+(INDEX(ItemCosts,MATCH('Blend Sheet'!$AP$4,ItemNum,0),MATCH(G$1,Districts,0))*'Blend Sheet'!$AP15)+(INDEX(ItemCosts,MATCH('Blend Sheet'!$AQ$4,ItemNum,0),MATCH(G$1,Districts,0))*'Blend Sheet'!$AQ15)+(INDEX(ItemCosts,MATCH('Blend Sheet'!$AR$4,ItemNum,0),MATCH(G$1,Districts,0))*'Blend Sheet'!$AR15)+(INDEX(ItemCosts,MATCH('Blend Sheet'!$AS$4,ItemNum,0),MATCH(G$1,Districts,0))*'Blend Sheet'!$AS15)</f>
        <v>#N/A</v>
      </c>
      <c r="H12" s="5" t="e">
        <f>(INDEX(ItemCosts,MATCH('Blend Sheet'!$C$4,ItemNum,0),MATCH(H$1,Districts,0))*'Blend Sheet'!$C15)+(INDEX(ItemCosts,MATCH('Blend Sheet'!$D$4,ItemNum,0),MATCH(H$1,Districts,0))*'Blend Sheet'!$D15)+(INDEX(ItemCosts,MATCH('Blend Sheet'!$E$4,ItemNum,0),MATCH(H$1,Districts,0))*'Blend Sheet'!$E15)+(INDEX(ItemCosts,MATCH('Blend Sheet'!$F$4,ItemNum,0),MATCH(H$1,Districts,0))*'Blend Sheet'!$F15)+(INDEX(ItemCosts,MATCH('Blend Sheet'!$G$4,ItemNum,0),MATCH(H$1,Districts,0))*'Blend Sheet'!$G15)+(INDEX(ItemCosts,MATCH('Blend Sheet'!$H$4,ItemNum,0),MATCH(H$1,Districts,0))*'Blend Sheet'!$H15)+(INDEX(ItemCosts,MATCH('Blend Sheet'!$I$4,ItemNum,0),MATCH(H$1,Districts,0))*'Blend Sheet'!$I15)+(INDEX(ItemCosts,MATCH('Blend Sheet'!$J$4,ItemNum,0),MATCH(H$1,Districts,0))*'Blend Sheet'!$J15)+(INDEX(ItemCosts,MATCH('Blend Sheet'!$K$4,ItemNum,0),MATCH(H$1,Districts,0))*'Blend Sheet'!$K15)+(INDEX(ItemCosts,MATCH('Blend Sheet'!$L$4,ItemNum,0),MATCH(H$1,Districts,0))*'Blend Sheet'!$L15)+(INDEX(ItemCosts,MATCH('Blend Sheet'!$M$4,ItemNum,0),MATCH(H$1,Districts,0))*'Blend Sheet'!$M15)+(INDEX(ItemCosts,MATCH('Blend Sheet'!$N$4,ItemNum,0),MATCH(H$1,Districts,0))*'Blend Sheet'!$N15)+(INDEX(ItemCosts,MATCH('Blend Sheet'!$O$4,ItemNum,0),MATCH(H$1,Districts,0))*'Blend Sheet'!$O15)+(INDEX(ItemCosts,MATCH('Blend Sheet'!$P$4,ItemNum,0),MATCH(H$1,Districts,0))*'Blend Sheet'!$P15)+(INDEX(ItemCosts,MATCH('Blend Sheet'!$Q$4,ItemNum,0),MATCH(H$1,Districts,0))*'Blend Sheet'!$Q15)+(INDEX(ItemCosts,MATCH('Blend Sheet'!$R$4,ItemNum,0),MATCH(H$1,Districts,0))*'Blend Sheet'!$R15)+(INDEX(ItemCosts,MATCH('Blend Sheet'!$S$4,ItemNum,0),MATCH(H$1,Districts,0))*'Blend Sheet'!$S15)+(INDEX(ItemCosts,MATCH('Blend Sheet'!$T$4,ItemNum,0),MATCH(H$1,Districts,0))*'Blend Sheet'!$T15)+(INDEX(ItemCosts,MATCH('Blend Sheet'!$U$4,ItemNum,0),MATCH(H$1,Districts,0))*'Blend Sheet'!$U15)+(INDEX(ItemCosts,MATCH('Blend Sheet'!$V$4,ItemNum,0),MATCH(H$1,Districts,0))*'Blend Sheet'!$V15)+(INDEX(ItemCosts,MATCH('Blend Sheet'!$W$4,ItemNum,0),MATCH(H$1,Districts,0))*'Blend Sheet'!$W15)+(INDEX(ItemCosts,MATCH('Blend Sheet'!$X$4,ItemNum,0),MATCH(H$1,Districts,0))*'Blend Sheet'!$X15)+(INDEX(ItemCosts,MATCH('Blend Sheet'!$Y$4,ItemNum,0),MATCH(H$1,Districts,0))*'Blend Sheet'!$Y15)+(INDEX(ItemCosts,MATCH('Blend Sheet'!$Z$4,ItemNum,0),MATCH(H$1,Districts,0))*'Blend Sheet'!$Z15)+(INDEX(ItemCosts,MATCH('Blend Sheet'!$AA$4,ItemNum,0),MATCH(H$1,Districts,0))*'Blend Sheet'!$AA15)+(INDEX(ItemCosts,MATCH('Blend Sheet'!$AB$4,ItemNum,0),MATCH(H$1,Districts,0))*'Blend Sheet'!$AB15)+(INDEX(ItemCosts,MATCH('Blend Sheet'!$AC$4,ItemNum,0),MATCH(H$1,Districts,0))*'Blend Sheet'!$AC15)+(INDEX(ItemCosts,MATCH('Blend Sheet'!$AD$4,ItemNum,0),MATCH(H$1,Districts,0))*'Blend Sheet'!$AD15)+(INDEX(ItemCosts,MATCH('Blend Sheet'!$AE$4,ItemNum,0),MATCH(H$1,Districts,0))*'Blend Sheet'!$AE15)+(INDEX(ItemCosts,MATCH('Blend Sheet'!$AF$4,ItemNum,0),MATCH(H$1,Districts,0))*'Blend Sheet'!$AF15)+(INDEX(ItemCosts,MATCH('Blend Sheet'!$AG$4,ItemNum,0),MATCH(H$1,Districts,0))*'Blend Sheet'!$AG15)+(INDEX(ItemCosts,MATCH('Blend Sheet'!$AH$4,ItemNum,0),MATCH(H$1,Districts,0))*'Blend Sheet'!$AH15)+(INDEX(ItemCosts,MATCH('Blend Sheet'!$AI$4,ItemNum,0),MATCH(H$1,Districts,0))*'Blend Sheet'!$AI15)+(INDEX(ItemCosts,MATCH('Blend Sheet'!$AJ$4,ItemNum,0),MATCH(H$1,Districts,0))*'Blend Sheet'!$AJ15)+(INDEX(ItemCosts,MATCH('Blend Sheet'!$AK$4,ItemNum,0),MATCH(H$1,Districts,0))*'Blend Sheet'!$AK15)+(INDEX(ItemCosts,MATCH('Blend Sheet'!$AL$4,ItemNum,0),MATCH(H$1,Districts,0))*'Blend Sheet'!$AL15)+(INDEX(ItemCosts,MATCH('Blend Sheet'!$AM$4,ItemNum,0),MATCH(H$1,Districts,0))*'Blend Sheet'!$AM15)+(INDEX(ItemCosts,MATCH('Blend Sheet'!$AN$4,ItemNum,0),MATCH(H$1,Districts,0))*'Blend Sheet'!$AN15)+(INDEX(ItemCosts,MATCH('Blend Sheet'!$AO$4,ItemNum,0),MATCH(H$1,Districts,0))*'Blend Sheet'!$AO15)+(INDEX(ItemCosts,MATCH('Blend Sheet'!$AP$4,ItemNum,0),MATCH(H$1,Districts,0))*'Blend Sheet'!$AP15)+(INDEX(ItemCosts,MATCH('Blend Sheet'!$AQ$4,ItemNum,0),MATCH(H$1,Districts,0))*'Blend Sheet'!$AQ15)+(INDEX(ItemCosts,MATCH('Blend Sheet'!$AR$4,ItemNum,0),MATCH(H$1,Districts,0))*'Blend Sheet'!$AR15)+(INDEX(ItemCosts,MATCH('Blend Sheet'!$AS$4,ItemNum,0),MATCH(H$1,Districts,0))*'Blend Sheet'!$AS15)</f>
        <v>#N/A</v>
      </c>
      <c r="I12" s="5" t="e">
        <f>(INDEX(ItemCosts,MATCH('Blend Sheet'!$C$4,ItemNum,0),MATCH(I$1,Districts,0))*'Blend Sheet'!$C15)+(INDEX(ItemCosts,MATCH('Blend Sheet'!$D$4,ItemNum,0),MATCH(I$1,Districts,0))*'Blend Sheet'!$D15)+(INDEX(ItemCosts,MATCH('Blend Sheet'!$E$4,ItemNum,0),MATCH(I$1,Districts,0))*'Blend Sheet'!$E15)+(INDEX(ItemCosts,MATCH('Blend Sheet'!$F$4,ItemNum,0),MATCH(I$1,Districts,0))*'Blend Sheet'!$F15)+(INDEX(ItemCosts,MATCH('Blend Sheet'!$G$4,ItemNum,0),MATCH(I$1,Districts,0))*'Blend Sheet'!$G15)+(INDEX(ItemCosts,MATCH('Blend Sheet'!$H$4,ItemNum,0),MATCH(I$1,Districts,0))*'Blend Sheet'!$H15)+(INDEX(ItemCosts,MATCH('Blend Sheet'!$I$4,ItemNum,0),MATCH(I$1,Districts,0))*'Blend Sheet'!$I15)+(INDEX(ItemCosts,MATCH('Blend Sheet'!$J$4,ItemNum,0),MATCH(I$1,Districts,0))*'Blend Sheet'!$J15)+(INDEX(ItemCosts,MATCH('Blend Sheet'!$K$4,ItemNum,0),MATCH(I$1,Districts,0))*'Blend Sheet'!$K15)+(INDEX(ItemCosts,MATCH('Blend Sheet'!$L$4,ItemNum,0),MATCH(I$1,Districts,0))*'Blend Sheet'!$L15)+(INDEX(ItemCosts,MATCH('Blend Sheet'!$M$4,ItemNum,0),MATCH(I$1,Districts,0))*'Blend Sheet'!$M15)+(INDEX(ItemCosts,MATCH('Blend Sheet'!$N$4,ItemNum,0),MATCH(I$1,Districts,0))*'Blend Sheet'!$N15)+(INDEX(ItemCosts,MATCH('Blend Sheet'!$O$4,ItemNum,0),MATCH(I$1,Districts,0))*'Blend Sheet'!$O15)+(INDEX(ItemCosts,MATCH('Blend Sheet'!$P$4,ItemNum,0),MATCH(I$1,Districts,0))*'Blend Sheet'!$P15)+(INDEX(ItemCosts,MATCH('Blend Sheet'!$Q$4,ItemNum,0),MATCH(I$1,Districts,0))*'Blend Sheet'!$Q15)+(INDEX(ItemCosts,MATCH('Blend Sheet'!$R$4,ItemNum,0),MATCH(I$1,Districts,0))*'Blend Sheet'!$R15)+(INDEX(ItemCosts,MATCH('Blend Sheet'!$S$4,ItemNum,0),MATCH(I$1,Districts,0))*'Blend Sheet'!$S15)+(INDEX(ItemCosts,MATCH('Blend Sheet'!$T$4,ItemNum,0),MATCH(I$1,Districts,0))*'Blend Sheet'!$T15)+(INDEX(ItemCosts,MATCH('Blend Sheet'!$U$4,ItemNum,0),MATCH(I$1,Districts,0))*'Blend Sheet'!$U15)+(INDEX(ItemCosts,MATCH('Blend Sheet'!$V$4,ItemNum,0),MATCH(I$1,Districts,0))*'Blend Sheet'!$V15)+(INDEX(ItemCosts,MATCH('Blend Sheet'!$W$4,ItemNum,0),MATCH(I$1,Districts,0))*'Blend Sheet'!$W15)+(INDEX(ItemCosts,MATCH('Blend Sheet'!$X$4,ItemNum,0),MATCH(I$1,Districts,0))*'Blend Sheet'!$X15)+(INDEX(ItemCosts,MATCH('Blend Sheet'!$Y$4,ItemNum,0),MATCH(I$1,Districts,0))*'Blend Sheet'!$Y15)+(INDEX(ItemCosts,MATCH('Blend Sheet'!$Z$4,ItemNum,0),MATCH(I$1,Districts,0))*'Blend Sheet'!$Z15)+(INDEX(ItemCosts,MATCH('Blend Sheet'!$AA$4,ItemNum,0),MATCH(I$1,Districts,0))*'Blend Sheet'!$AA15)+(INDEX(ItemCosts,MATCH('Blend Sheet'!$AB$4,ItemNum,0),MATCH(I$1,Districts,0))*'Blend Sheet'!$AB15)+(INDEX(ItemCosts,MATCH('Blend Sheet'!$AC$4,ItemNum,0),MATCH(I$1,Districts,0))*'Blend Sheet'!$AC15)+(INDEX(ItemCosts,MATCH('Blend Sheet'!$AD$4,ItemNum,0),MATCH(I$1,Districts,0))*'Blend Sheet'!$AD15)+(INDEX(ItemCosts,MATCH('Blend Sheet'!$AE$4,ItemNum,0),MATCH(I$1,Districts,0))*'Blend Sheet'!$AE15)+(INDEX(ItemCosts,MATCH('Blend Sheet'!$AF$4,ItemNum,0),MATCH(I$1,Districts,0))*'Blend Sheet'!$AF15)+(INDEX(ItemCosts,MATCH('Blend Sheet'!$AG$4,ItemNum,0),MATCH(I$1,Districts,0))*'Blend Sheet'!$AG15)+(INDEX(ItemCosts,MATCH('Blend Sheet'!$AH$4,ItemNum,0),MATCH(I$1,Districts,0))*'Blend Sheet'!$AH15)+(INDEX(ItemCosts,MATCH('Blend Sheet'!$AI$4,ItemNum,0),MATCH(I$1,Districts,0))*'Blend Sheet'!$AI15)+(INDEX(ItemCosts,MATCH('Blend Sheet'!$AJ$4,ItemNum,0),MATCH(I$1,Districts,0))*'Blend Sheet'!$AJ15)+(INDEX(ItemCosts,MATCH('Blend Sheet'!$AK$4,ItemNum,0),MATCH(I$1,Districts,0))*'Blend Sheet'!$AK15)+(INDEX(ItemCosts,MATCH('Blend Sheet'!$AL$4,ItemNum,0),MATCH(I$1,Districts,0))*'Blend Sheet'!$AL15)+(INDEX(ItemCosts,MATCH('Blend Sheet'!$AM$4,ItemNum,0),MATCH(I$1,Districts,0))*'Blend Sheet'!$AM15)+(INDEX(ItemCosts,MATCH('Blend Sheet'!$AN$4,ItemNum,0),MATCH(I$1,Districts,0))*'Blend Sheet'!$AN15)+(INDEX(ItemCosts,MATCH('Blend Sheet'!$AO$4,ItemNum,0),MATCH(I$1,Districts,0))*'Blend Sheet'!$AO15)+(INDEX(ItemCosts,MATCH('Blend Sheet'!$AP$4,ItemNum,0),MATCH(I$1,Districts,0))*'Blend Sheet'!$AP15)+(INDEX(ItemCosts,MATCH('Blend Sheet'!$AQ$4,ItemNum,0),MATCH(I$1,Districts,0))*'Blend Sheet'!$AQ15)+(INDEX(ItemCosts,MATCH('Blend Sheet'!$AR$4,ItemNum,0),MATCH(I$1,Districts,0))*'Blend Sheet'!$AR15)+(INDEX(ItemCosts,MATCH('Blend Sheet'!$AS$4,ItemNum,0),MATCH(I$1,Districts,0))*'Blend Sheet'!$AS15)</f>
        <v>#N/A</v>
      </c>
      <c r="J12" s="5" t="e">
        <f>(INDEX(ItemCosts,MATCH('Blend Sheet'!$C$4,ItemNum,0),MATCH(J$1,Districts,0))*'Blend Sheet'!$C15)+(INDEX(ItemCosts,MATCH('Blend Sheet'!$D$4,ItemNum,0),MATCH(J$1,Districts,0))*'Blend Sheet'!$D15)+(INDEX(ItemCosts,MATCH('Blend Sheet'!$E$4,ItemNum,0),MATCH(J$1,Districts,0))*'Blend Sheet'!$E15)+(INDEX(ItemCosts,MATCH('Blend Sheet'!$F$4,ItemNum,0),MATCH(J$1,Districts,0))*'Blend Sheet'!$F15)+(INDEX(ItemCosts,MATCH('Blend Sheet'!$G$4,ItemNum,0),MATCH(J$1,Districts,0))*'Blend Sheet'!$G15)+(INDEX(ItemCosts,MATCH('Blend Sheet'!$H$4,ItemNum,0),MATCH(J$1,Districts,0))*'Blend Sheet'!$H15)+(INDEX(ItemCosts,MATCH('Blend Sheet'!$I$4,ItemNum,0),MATCH(J$1,Districts,0))*'Blend Sheet'!$I15)+(INDEX(ItemCosts,MATCH('Blend Sheet'!$J$4,ItemNum,0),MATCH(J$1,Districts,0))*'Blend Sheet'!$J15)+(INDEX(ItemCosts,MATCH('Blend Sheet'!$K$4,ItemNum,0),MATCH(J$1,Districts,0))*'Blend Sheet'!$K15)+(INDEX(ItemCosts,MATCH('Blend Sheet'!$L$4,ItemNum,0),MATCH(J$1,Districts,0))*'Blend Sheet'!$L15)+(INDEX(ItemCosts,MATCH('Blend Sheet'!$M$4,ItemNum,0),MATCH(J$1,Districts,0))*'Blend Sheet'!$M15)+(INDEX(ItemCosts,MATCH('Blend Sheet'!$N$4,ItemNum,0),MATCH(J$1,Districts,0))*'Blend Sheet'!$N15)+(INDEX(ItemCosts,MATCH('Blend Sheet'!$O$4,ItemNum,0),MATCH(J$1,Districts,0))*'Blend Sheet'!$O15)+(INDEX(ItemCosts,MATCH('Blend Sheet'!$P$4,ItemNum,0),MATCH(J$1,Districts,0))*'Blend Sheet'!$P15)+(INDEX(ItemCosts,MATCH('Blend Sheet'!$Q$4,ItemNum,0),MATCH(J$1,Districts,0))*'Blend Sheet'!$Q15)+(INDEX(ItemCosts,MATCH('Blend Sheet'!$R$4,ItemNum,0),MATCH(J$1,Districts,0))*'Blend Sheet'!$R15)+(INDEX(ItemCosts,MATCH('Blend Sheet'!$S$4,ItemNum,0),MATCH(J$1,Districts,0))*'Blend Sheet'!$S15)+(INDEX(ItemCosts,MATCH('Blend Sheet'!$T$4,ItemNum,0),MATCH(J$1,Districts,0))*'Blend Sheet'!$T15)+(INDEX(ItemCosts,MATCH('Blend Sheet'!$U$4,ItemNum,0),MATCH(J$1,Districts,0))*'Blend Sheet'!$U15)+(INDEX(ItemCosts,MATCH('Blend Sheet'!$V$4,ItemNum,0),MATCH(J$1,Districts,0))*'Blend Sheet'!$V15)+(INDEX(ItemCosts,MATCH('Blend Sheet'!$W$4,ItemNum,0),MATCH(J$1,Districts,0))*'Blend Sheet'!$W15)+(INDEX(ItemCosts,MATCH('Blend Sheet'!$X$4,ItemNum,0),MATCH(J$1,Districts,0))*'Blend Sheet'!$X15)+(INDEX(ItemCosts,MATCH('Blend Sheet'!$Y$4,ItemNum,0),MATCH(J$1,Districts,0))*'Blend Sheet'!$Y15)+(INDEX(ItemCosts,MATCH('Blend Sheet'!$Z$4,ItemNum,0),MATCH(J$1,Districts,0))*'Blend Sheet'!$Z15)+(INDEX(ItemCosts,MATCH('Blend Sheet'!$AA$4,ItemNum,0),MATCH(J$1,Districts,0))*'Blend Sheet'!$AA15)+(INDEX(ItemCosts,MATCH('Blend Sheet'!$AB$4,ItemNum,0),MATCH(J$1,Districts,0))*'Blend Sheet'!$AB15)+(INDEX(ItemCosts,MATCH('Blend Sheet'!$AC$4,ItemNum,0),MATCH(J$1,Districts,0))*'Blend Sheet'!$AC15)+(INDEX(ItemCosts,MATCH('Blend Sheet'!$AD$4,ItemNum,0),MATCH(J$1,Districts,0))*'Blend Sheet'!$AD15)+(INDEX(ItemCosts,MATCH('Blend Sheet'!$AE$4,ItemNum,0),MATCH(J$1,Districts,0))*'Blend Sheet'!$AE15)+(INDEX(ItemCosts,MATCH('Blend Sheet'!$AF$4,ItemNum,0),MATCH(J$1,Districts,0))*'Blend Sheet'!$AF15)+(INDEX(ItemCosts,MATCH('Blend Sheet'!$AG$4,ItemNum,0),MATCH(J$1,Districts,0))*'Blend Sheet'!$AG15)+(INDEX(ItemCosts,MATCH('Blend Sheet'!$AH$4,ItemNum,0),MATCH(J$1,Districts,0))*'Blend Sheet'!$AH15)+(INDEX(ItemCosts,MATCH('Blend Sheet'!$AI$4,ItemNum,0),MATCH(J$1,Districts,0))*'Blend Sheet'!$AI15)+(INDEX(ItemCosts,MATCH('Blend Sheet'!$AJ$4,ItemNum,0),MATCH(J$1,Districts,0))*'Blend Sheet'!$AJ15)+(INDEX(ItemCosts,MATCH('Blend Sheet'!$AK$4,ItemNum,0),MATCH(J$1,Districts,0))*'Blend Sheet'!$AK15)+(INDEX(ItemCosts,MATCH('Blend Sheet'!$AL$4,ItemNum,0),MATCH(J$1,Districts,0))*'Blend Sheet'!$AL15)+(INDEX(ItemCosts,MATCH('Blend Sheet'!$AM$4,ItemNum,0),MATCH(J$1,Districts,0))*'Blend Sheet'!$AM15)+(INDEX(ItemCosts,MATCH('Blend Sheet'!$AN$4,ItemNum,0),MATCH(J$1,Districts,0))*'Blend Sheet'!$AN15)+(INDEX(ItemCosts,MATCH('Blend Sheet'!$AO$4,ItemNum,0),MATCH(J$1,Districts,0))*'Blend Sheet'!$AO15)+(INDEX(ItemCosts,MATCH('Blend Sheet'!$AP$4,ItemNum,0),MATCH(J$1,Districts,0))*'Blend Sheet'!$AP15)+(INDEX(ItemCosts,MATCH('Blend Sheet'!$AQ$4,ItemNum,0),MATCH(J$1,Districts,0))*'Blend Sheet'!$AQ15)+(INDEX(ItemCosts,MATCH('Blend Sheet'!$AR$4,ItemNum,0),MATCH(J$1,Districts,0))*'Blend Sheet'!$AR15)+(INDEX(ItemCosts,MATCH('Blend Sheet'!$AS$4,ItemNum,0),MATCH(J$1,Districts,0))*'Blend Sheet'!$AS15)</f>
        <v>#N/A</v>
      </c>
      <c r="K12" s="5" t="e">
        <f>(INDEX(ItemCosts,MATCH('Blend Sheet'!$C$4,ItemNum,0),MATCH(K$1,Districts,0))*'Blend Sheet'!$C15)+(INDEX(ItemCosts,MATCH('Blend Sheet'!$D$4,ItemNum,0),MATCH(K$1,Districts,0))*'Blend Sheet'!$D15)+(INDEX(ItemCosts,MATCH('Blend Sheet'!$E$4,ItemNum,0),MATCH(K$1,Districts,0))*'Blend Sheet'!$E15)+(INDEX(ItemCosts,MATCH('Blend Sheet'!$F$4,ItemNum,0),MATCH(K$1,Districts,0))*'Blend Sheet'!$F15)+(INDEX(ItemCosts,MATCH('Blend Sheet'!$G$4,ItemNum,0),MATCH(K$1,Districts,0))*'Blend Sheet'!$G15)+(INDEX(ItemCosts,MATCH('Blend Sheet'!$H$4,ItemNum,0),MATCH(K$1,Districts,0))*'Blend Sheet'!$H15)+(INDEX(ItemCosts,MATCH('Blend Sheet'!$I$4,ItemNum,0),MATCH(K$1,Districts,0))*'Blend Sheet'!$I15)+(INDEX(ItemCosts,MATCH('Blend Sheet'!$J$4,ItemNum,0),MATCH(K$1,Districts,0))*'Blend Sheet'!$J15)+(INDEX(ItemCosts,MATCH('Blend Sheet'!$K$4,ItemNum,0),MATCH(K$1,Districts,0))*'Blend Sheet'!$K15)+(INDEX(ItemCosts,MATCH('Blend Sheet'!$L$4,ItemNum,0),MATCH(K$1,Districts,0))*'Blend Sheet'!$L15)+(INDEX(ItemCosts,MATCH('Blend Sheet'!$M$4,ItemNum,0),MATCH(K$1,Districts,0))*'Blend Sheet'!$M15)+(INDEX(ItemCosts,MATCH('Blend Sheet'!$N$4,ItemNum,0),MATCH(K$1,Districts,0))*'Blend Sheet'!$N15)+(INDEX(ItemCosts,MATCH('Blend Sheet'!$O$4,ItemNum,0),MATCH(K$1,Districts,0))*'Blend Sheet'!$O15)+(INDEX(ItemCosts,MATCH('Blend Sheet'!$P$4,ItemNum,0),MATCH(K$1,Districts,0))*'Blend Sheet'!$P15)+(INDEX(ItemCosts,MATCH('Blend Sheet'!$Q$4,ItemNum,0),MATCH(K$1,Districts,0))*'Blend Sheet'!$Q15)+(INDEX(ItemCosts,MATCH('Blend Sheet'!$R$4,ItemNum,0),MATCH(K$1,Districts,0))*'Blend Sheet'!$R15)+(INDEX(ItemCosts,MATCH('Blend Sheet'!$S$4,ItemNum,0),MATCH(K$1,Districts,0))*'Blend Sheet'!$S15)+(INDEX(ItemCosts,MATCH('Blend Sheet'!$T$4,ItemNum,0),MATCH(K$1,Districts,0))*'Blend Sheet'!$T15)+(INDEX(ItemCosts,MATCH('Blend Sheet'!$U$4,ItemNum,0),MATCH(K$1,Districts,0))*'Blend Sheet'!$U15)+(INDEX(ItemCosts,MATCH('Blend Sheet'!$V$4,ItemNum,0),MATCH(K$1,Districts,0))*'Blend Sheet'!$V15)+(INDEX(ItemCosts,MATCH('Blend Sheet'!$W$4,ItemNum,0),MATCH(K$1,Districts,0))*'Blend Sheet'!$W15)+(INDEX(ItemCosts,MATCH('Blend Sheet'!$X$4,ItemNum,0),MATCH(K$1,Districts,0))*'Blend Sheet'!$X15)+(INDEX(ItemCosts,MATCH('Blend Sheet'!$Y$4,ItemNum,0),MATCH(K$1,Districts,0))*'Blend Sheet'!$Y15)+(INDEX(ItemCosts,MATCH('Blend Sheet'!$Z$4,ItemNum,0),MATCH(K$1,Districts,0))*'Blend Sheet'!$Z15)+(INDEX(ItemCosts,MATCH('Blend Sheet'!$AA$4,ItemNum,0),MATCH(K$1,Districts,0))*'Blend Sheet'!$AA15)+(INDEX(ItemCosts,MATCH('Blend Sheet'!$AB$4,ItemNum,0),MATCH(K$1,Districts,0))*'Blend Sheet'!$AB15)+(INDEX(ItemCosts,MATCH('Blend Sheet'!$AC$4,ItemNum,0),MATCH(K$1,Districts,0))*'Blend Sheet'!$AC15)+(INDEX(ItemCosts,MATCH('Blend Sheet'!$AD$4,ItemNum,0),MATCH(K$1,Districts,0))*'Blend Sheet'!$AD15)+(INDEX(ItemCosts,MATCH('Blend Sheet'!$AE$4,ItemNum,0),MATCH(K$1,Districts,0))*'Blend Sheet'!$AE15)+(INDEX(ItemCosts,MATCH('Blend Sheet'!$AF$4,ItemNum,0),MATCH(K$1,Districts,0))*'Blend Sheet'!$AF15)+(INDEX(ItemCosts,MATCH('Blend Sheet'!$AG$4,ItemNum,0),MATCH(K$1,Districts,0))*'Blend Sheet'!$AG15)+(INDEX(ItemCosts,MATCH('Blend Sheet'!$AH$4,ItemNum,0),MATCH(K$1,Districts,0))*'Blend Sheet'!$AH15)+(INDEX(ItemCosts,MATCH('Blend Sheet'!$AI$4,ItemNum,0),MATCH(K$1,Districts,0))*'Blend Sheet'!$AI15)+(INDEX(ItemCosts,MATCH('Blend Sheet'!$AJ$4,ItemNum,0),MATCH(K$1,Districts,0))*'Blend Sheet'!$AJ15)+(INDEX(ItemCosts,MATCH('Blend Sheet'!$AK$4,ItemNum,0),MATCH(K$1,Districts,0))*'Blend Sheet'!$AK15)+(INDEX(ItemCosts,MATCH('Blend Sheet'!$AL$4,ItemNum,0),MATCH(K$1,Districts,0))*'Blend Sheet'!$AL15)+(INDEX(ItemCosts,MATCH('Blend Sheet'!$AM$4,ItemNum,0),MATCH(K$1,Districts,0))*'Blend Sheet'!$AM15)+(INDEX(ItemCosts,MATCH('Blend Sheet'!$AN$4,ItemNum,0),MATCH(K$1,Districts,0))*'Blend Sheet'!$AN15)+(INDEX(ItemCosts,MATCH('Blend Sheet'!$AO$4,ItemNum,0),MATCH(K$1,Districts,0))*'Blend Sheet'!$AO15)+(INDEX(ItemCosts,MATCH('Blend Sheet'!$AP$4,ItemNum,0),MATCH(K$1,Districts,0))*'Blend Sheet'!$AP15)+(INDEX(ItemCosts,MATCH('Blend Sheet'!$AQ$4,ItemNum,0),MATCH(K$1,Districts,0))*'Blend Sheet'!$AQ15)+(INDEX(ItemCosts,MATCH('Blend Sheet'!$AR$4,ItemNum,0),MATCH(K$1,Districts,0))*'Blend Sheet'!$AR15)+(INDEX(ItemCosts,MATCH('Blend Sheet'!$AS$4,ItemNum,0),MATCH(K$1,Districts,0))*'Blend Sheet'!$AS15)</f>
        <v>#N/A</v>
      </c>
      <c r="L12" s="5" t="e">
        <f>(INDEX(ItemCosts,MATCH('Blend Sheet'!$C$4,ItemNum,0),MATCH(L$1,Districts,0))*'Blend Sheet'!$C15)+(INDEX(ItemCosts,MATCH('Blend Sheet'!$D$4,ItemNum,0),MATCH(L$1,Districts,0))*'Blend Sheet'!$D15)+(INDEX(ItemCosts,MATCH('Blend Sheet'!$E$4,ItemNum,0),MATCH(L$1,Districts,0))*'Blend Sheet'!$E15)+(INDEX(ItemCosts,MATCH('Blend Sheet'!$F$4,ItemNum,0),MATCH(L$1,Districts,0))*'Blend Sheet'!$F15)+(INDEX(ItemCosts,MATCH('Blend Sheet'!$G$4,ItemNum,0),MATCH(L$1,Districts,0))*'Blend Sheet'!$G15)+(INDEX(ItemCosts,MATCH('Blend Sheet'!$H$4,ItemNum,0),MATCH(L$1,Districts,0))*'Blend Sheet'!$H15)+(INDEX(ItemCosts,MATCH('Blend Sheet'!$I$4,ItemNum,0),MATCH(L$1,Districts,0))*'Blend Sheet'!$I15)+(INDEX(ItemCosts,MATCH('Blend Sheet'!$J$4,ItemNum,0),MATCH(L$1,Districts,0))*'Blend Sheet'!$J15)+(INDEX(ItemCosts,MATCH('Blend Sheet'!$K$4,ItemNum,0),MATCH(L$1,Districts,0))*'Blend Sheet'!$K15)+(INDEX(ItemCosts,MATCH('Blend Sheet'!$L$4,ItemNum,0),MATCH(L$1,Districts,0))*'Blend Sheet'!$L15)+(INDEX(ItemCosts,MATCH('Blend Sheet'!$M$4,ItemNum,0),MATCH(L$1,Districts,0))*'Blend Sheet'!$M15)+(INDEX(ItemCosts,MATCH('Blend Sheet'!$N$4,ItemNum,0),MATCH(L$1,Districts,0))*'Blend Sheet'!$N15)+(INDEX(ItemCosts,MATCH('Blend Sheet'!$O$4,ItemNum,0),MATCH(L$1,Districts,0))*'Blend Sheet'!$O15)+(INDEX(ItemCosts,MATCH('Blend Sheet'!$P$4,ItemNum,0),MATCH(L$1,Districts,0))*'Blend Sheet'!$P15)+(INDEX(ItemCosts,MATCH('Blend Sheet'!$Q$4,ItemNum,0),MATCH(L$1,Districts,0))*'Blend Sheet'!$Q15)+(INDEX(ItemCosts,MATCH('Blend Sheet'!$R$4,ItemNum,0),MATCH(L$1,Districts,0))*'Blend Sheet'!$R15)+(INDEX(ItemCosts,MATCH('Blend Sheet'!$S$4,ItemNum,0),MATCH(L$1,Districts,0))*'Blend Sheet'!$S15)+(INDEX(ItemCosts,MATCH('Blend Sheet'!$T$4,ItemNum,0),MATCH(L$1,Districts,0))*'Blend Sheet'!$T15)+(INDEX(ItemCosts,MATCH('Blend Sheet'!$U$4,ItemNum,0),MATCH(L$1,Districts,0))*'Blend Sheet'!$U15)+(INDEX(ItemCosts,MATCH('Blend Sheet'!$V$4,ItemNum,0),MATCH(L$1,Districts,0))*'Blend Sheet'!$V15)+(INDEX(ItemCosts,MATCH('Blend Sheet'!$W$4,ItemNum,0),MATCH(L$1,Districts,0))*'Blend Sheet'!$W15)+(INDEX(ItemCosts,MATCH('Blend Sheet'!$X$4,ItemNum,0),MATCH(L$1,Districts,0))*'Blend Sheet'!$X15)+(INDEX(ItemCosts,MATCH('Blend Sheet'!$Y$4,ItemNum,0),MATCH(L$1,Districts,0))*'Blend Sheet'!$Y15)+(INDEX(ItemCosts,MATCH('Blend Sheet'!$Z$4,ItemNum,0),MATCH(L$1,Districts,0))*'Blend Sheet'!$Z15)+(INDEX(ItemCosts,MATCH('Blend Sheet'!$AA$4,ItemNum,0),MATCH(L$1,Districts,0))*'Blend Sheet'!$AA15)+(INDEX(ItemCosts,MATCH('Blend Sheet'!$AB$4,ItemNum,0),MATCH(L$1,Districts,0))*'Blend Sheet'!$AB15)+(INDEX(ItemCosts,MATCH('Blend Sheet'!$AC$4,ItemNum,0),MATCH(L$1,Districts,0))*'Blend Sheet'!$AC15)+(INDEX(ItemCosts,MATCH('Blend Sheet'!$AD$4,ItemNum,0),MATCH(L$1,Districts,0))*'Blend Sheet'!$AD15)+(INDEX(ItemCosts,MATCH('Blend Sheet'!$AE$4,ItemNum,0),MATCH(L$1,Districts,0))*'Blend Sheet'!$AE15)+(INDEX(ItemCosts,MATCH('Blend Sheet'!$AF$4,ItemNum,0),MATCH(L$1,Districts,0))*'Blend Sheet'!$AF15)+(INDEX(ItemCosts,MATCH('Blend Sheet'!$AG$4,ItemNum,0),MATCH(L$1,Districts,0))*'Blend Sheet'!$AG15)+(INDEX(ItemCosts,MATCH('Blend Sheet'!$AH$4,ItemNum,0),MATCH(L$1,Districts,0))*'Blend Sheet'!$AH15)+(INDEX(ItemCosts,MATCH('Blend Sheet'!$AI$4,ItemNum,0),MATCH(L$1,Districts,0))*'Blend Sheet'!$AI15)+(INDEX(ItemCosts,MATCH('Blend Sheet'!$AJ$4,ItemNum,0),MATCH(L$1,Districts,0))*'Blend Sheet'!$AJ15)+(INDEX(ItemCosts,MATCH('Blend Sheet'!$AK$4,ItemNum,0),MATCH(L$1,Districts,0))*'Blend Sheet'!$AK15)+(INDEX(ItemCosts,MATCH('Blend Sheet'!$AL$4,ItemNum,0),MATCH(L$1,Districts,0))*'Blend Sheet'!$AL15)+(INDEX(ItemCosts,MATCH('Blend Sheet'!$AM$4,ItemNum,0),MATCH(L$1,Districts,0))*'Blend Sheet'!$AM15)+(INDEX(ItemCosts,MATCH('Blend Sheet'!$AN$4,ItemNum,0),MATCH(L$1,Districts,0))*'Blend Sheet'!$AN15)+(INDEX(ItemCosts,MATCH('Blend Sheet'!$AO$4,ItemNum,0),MATCH(L$1,Districts,0))*'Blend Sheet'!$AO15)+(INDEX(ItemCosts,MATCH('Blend Sheet'!$AP$4,ItemNum,0),MATCH(L$1,Districts,0))*'Blend Sheet'!$AP15)+(INDEX(ItemCosts,MATCH('Blend Sheet'!$AQ$4,ItemNum,0),MATCH(L$1,Districts,0))*'Blend Sheet'!$AQ15)+(INDEX(ItemCosts,MATCH('Blend Sheet'!$AR$4,ItemNum,0),MATCH(L$1,Districts,0))*'Blend Sheet'!$AR15)+(INDEX(ItemCosts,MATCH('Blend Sheet'!$AS$4,ItemNum,0),MATCH(L$1,Districts,0))*'Blend Sheet'!$AS15)</f>
        <v>#N/A</v>
      </c>
      <c r="M12" s="191"/>
      <c r="N12" s="34" t="e">
        <f>D12/'Blend Sheet'!$BA15</f>
        <v>#N/A</v>
      </c>
      <c r="O12" s="34" t="e">
        <f>E12/'Blend Sheet'!$BA15</f>
        <v>#N/A</v>
      </c>
      <c r="P12" s="34" t="e">
        <f>G12/'Blend Sheet'!$BA15</f>
        <v>#N/A</v>
      </c>
      <c r="Q12" s="34" t="e">
        <f>H12/'Blend Sheet'!$BA15</f>
        <v>#N/A</v>
      </c>
      <c r="R12" s="34" t="e">
        <f>I12/'Blend Sheet'!$BA15</f>
        <v>#N/A</v>
      </c>
      <c r="S12" s="34" t="e">
        <f>J12/'Blend Sheet'!$BA15</f>
        <v>#N/A</v>
      </c>
      <c r="T12" s="34" t="e">
        <f>K12/'Blend Sheet'!$BA15</f>
        <v>#N/A</v>
      </c>
      <c r="U12" s="34" t="e">
        <f>L12/'Blend Sheet'!$BA15</f>
        <v>#N/A</v>
      </c>
    </row>
    <row r="13" spans="1:21" x14ac:dyDescent="0.25">
      <c r="A13" t="str">
        <f>'Blend Sheet'!A16</f>
        <v>1:1:12 'G' (Sask)</v>
      </c>
      <c r="B13" s="5" t="e">
        <f>(INDEX(ItemCosts,MATCH('Blend Sheet'!$C$4,ItemNum,0),MATCH(B$1,Districts,0))*'Blend Sheet'!$C16)+(INDEX(ItemCosts,MATCH('Blend Sheet'!$D$4,ItemNum,0),MATCH(B$1,Districts,0))*'Blend Sheet'!$D16)+(INDEX(ItemCosts,MATCH('Blend Sheet'!$E$4,ItemNum,0),MATCH(B$1,Districts,0))*'Blend Sheet'!$E16)+(INDEX(ItemCosts,MATCH('Blend Sheet'!$F$4,ItemNum,0),MATCH(B$1,Districts,0))*'Blend Sheet'!$F16)+(INDEX(ItemCosts,MATCH('Blend Sheet'!$G$4,ItemNum,0),MATCH(B$1,Districts,0))*'Blend Sheet'!$G16)+(INDEX(ItemCosts,MATCH('Blend Sheet'!$H$4,ItemNum,0),MATCH(B$1,Districts,0))*'Blend Sheet'!$H16)+(INDEX(ItemCosts,MATCH('Blend Sheet'!$I$4,ItemNum,0),MATCH(B$1,Districts,0))*'Blend Sheet'!$I16)+(INDEX(ItemCosts,MATCH('Blend Sheet'!$J$4,ItemNum,0),MATCH(B$1,Districts,0))*'Blend Sheet'!$J16)+(INDEX(ItemCosts,MATCH('Blend Sheet'!$K$4,ItemNum,0),MATCH(B$1,Districts,0))*'Blend Sheet'!$K16)+(INDEX(ItemCosts,MATCH('Blend Sheet'!$L$4,ItemNum,0),MATCH(B$1,Districts,0))*'Blend Sheet'!$L16)+(INDEX(ItemCosts,MATCH('Blend Sheet'!$M$4,ItemNum,0),MATCH(B$1,Districts,0))*'Blend Sheet'!$M16)+(INDEX(ItemCosts,MATCH('Blend Sheet'!$N$4,ItemNum,0),MATCH(B$1,Districts,0))*'Blend Sheet'!$N16)+(INDEX(ItemCosts,MATCH('Blend Sheet'!$O$4,ItemNum,0),MATCH(B$1,Districts,0))*'Blend Sheet'!$O16)+(INDEX(ItemCosts,MATCH('Blend Sheet'!$P$4,ItemNum,0),MATCH(B$1,Districts,0))*'Blend Sheet'!$P16)+(INDEX(ItemCosts,MATCH('Blend Sheet'!$Q$4,ItemNum,0),MATCH(B$1,Districts,0))*'Blend Sheet'!$Q16)+(INDEX(ItemCosts,MATCH('Blend Sheet'!$R$4,ItemNum,0),MATCH(B$1,Districts,0))*'Blend Sheet'!$R16)+(INDEX(ItemCosts,MATCH('Blend Sheet'!$S$4,ItemNum,0),MATCH(B$1,Districts,0))*'Blend Sheet'!$S16)+(INDEX(ItemCosts,MATCH('Blend Sheet'!$T$4,ItemNum,0),MATCH(B$1,Districts,0))*'Blend Sheet'!$T16)+(INDEX(ItemCosts,MATCH('Blend Sheet'!$U$4,ItemNum,0),MATCH(B$1,Districts,0))*'Blend Sheet'!$U16)+(INDEX(ItemCosts,MATCH('Blend Sheet'!$V$4,ItemNum,0),MATCH(B$1,Districts,0))*'Blend Sheet'!$V16)+(INDEX(ItemCosts,MATCH('Blend Sheet'!$W$4,ItemNum,0),MATCH(B$1,Districts,0))*'Blend Sheet'!$W16)+(INDEX(ItemCosts,MATCH('Blend Sheet'!$X$4,ItemNum,0),MATCH(B$1,Districts,0))*'Blend Sheet'!$X16)+(INDEX(ItemCosts,MATCH('Blend Sheet'!$Y$4,ItemNum,0),MATCH(B$1,Districts,0))*'Blend Sheet'!$Y16)+(INDEX(ItemCosts,MATCH('Blend Sheet'!$Z$4,ItemNum,0),MATCH(B$1,Districts,0))*'Blend Sheet'!$Z16)+(INDEX(ItemCosts,MATCH('Blend Sheet'!$AA$4,ItemNum,0),MATCH(B$1,Districts,0))*'Blend Sheet'!$AA16)+(INDEX(ItemCosts,MATCH('Blend Sheet'!$AB$4,ItemNum,0),MATCH(B$1,Districts,0))*'Blend Sheet'!$AB16)+(INDEX(ItemCosts,MATCH('Blend Sheet'!$AC$4,ItemNum,0),MATCH(B$1,Districts,0))*'Blend Sheet'!$AC16)+(INDEX(ItemCosts,MATCH('Blend Sheet'!$AD$4,ItemNum,0),MATCH(B$1,Districts,0))*'Blend Sheet'!$AD16)+(INDEX(ItemCosts,MATCH('Blend Sheet'!$AE$4,ItemNum,0),MATCH(B$1,Districts,0))*'Blend Sheet'!$AE16)+(INDEX(ItemCosts,MATCH('Blend Sheet'!$AF$4,ItemNum,0),MATCH(B$1,Districts,0))*'Blend Sheet'!$AF16)+(INDEX(ItemCosts,MATCH('Blend Sheet'!$AG$4,ItemNum,0),MATCH(B$1,Districts,0))*'Blend Sheet'!$AG16)+(INDEX(ItemCosts,MATCH('Blend Sheet'!$AH$4,ItemNum,0),MATCH(B$1,Districts,0))*'Blend Sheet'!$AH16)+(INDEX(ItemCosts,MATCH('Blend Sheet'!$AI$4,ItemNum,0),MATCH(B$1,Districts,0))*'Blend Sheet'!$AI16)+(INDEX(ItemCosts,MATCH('Blend Sheet'!$AJ$4,ItemNum,0),MATCH(B$1,Districts,0))*'Blend Sheet'!$AJ16)+(INDEX(ItemCosts,MATCH('Blend Sheet'!$AK$4,ItemNum,0),MATCH(B$1,Districts,0))*'Blend Sheet'!$AK16)+(INDEX(ItemCosts,MATCH('Blend Sheet'!$AL$4,ItemNum,0),MATCH(B$1,Districts,0))*'Blend Sheet'!$AL16)+(INDEX(ItemCosts,MATCH('Blend Sheet'!$AM$4,ItemNum,0),MATCH(B$1,Districts,0))*'Blend Sheet'!$AM16)+(INDEX(ItemCosts,MATCH('Blend Sheet'!$AN$4,ItemNum,0),MATCH(B$1,Districts,0))*'Blend Sheet'!$AN16)+(INDEX(ItemCosts,MATCH('Blend Sheet'!$AO$4,ItemNum,0),MATCH(B$1,Districts,0))*'Blend Sheet'!$AO16)+(INDEX(ItemCosts,MATCH('Blend Sheet'!$AP$4,ItemNum,0),MATCH(B$1,Districts,0))*'Blend Sheet'!$AP16)+(INDEX(ItemCosts,MATCH('Blend Sheet'!$AQ$4,ItemNum,0),MATCH(B$1,Districts,0))*'Blend Sheet'!$AQ16)+(INDEX(ItemCosts,MATCH('Blend Sheet'!$AR$4,ItemNum,0),MATCH(B$1,Districts,0))*'Blend Sheet'!$AR16)+(INDEX(ItemCosts,MATCH('Blend Sheet'!$AS$4,ItemNum,0),MATCH(B$1,Districts,0))*'Blend Sheet'!$AS16)</f>
        <v>#N/A</v>
      </c>
      <c r="C13" s="5" t="e">
        <f>(INDEX(ItemCosts,MATCH('Blend Sheet'!$C$4,ItemNum,0),MATCH(C$1,Districts,0))*'Blend Sheet'!$C16)+(INDEX(ItemCosts,MATCH('Blend Sheet'!$D$4,ItemNum,0),MATCH(C$1,Districts,0))*'Blend Sheet'!$D16)+(INDEX(ItemCosts,MATCH('Blend Sheet'!$E$4,ItemNum,0),MATCH(C$1,Districts,0))*'Blend Sheet'!$E16)+(INDEX(ItemCosts,MATCH('Blend Sheet'!$F$4,ItemNum,0),MATCH(C$1,Districts,0))*'Blend Sheet'!$F16)+(INDEX(ItemCosts,MATCH('Blend Sheet'!$G$4,ItemNum,0),MATCH(C$1,Districts,0))*'Blend Sheet'!$G16)+(INDEX(ItemCosts,MATCH('Blend Sheet'!$H$4,ItemNum,0),MATCH(C$1,Districts,0))*'Blend Sheet'!$H16)+(INDEX(ItemCosts,MATCH('Blend Sheet'!$I$4,ItemNum,0),MATCH(C$1,Districts,0))*'Blend Sheet'!$I16)+(INDEX(ItemCosts,MATCH('Blend Sheet'!$J$4,ItemNum,0),MATCH(C$1,Districts,0))*'Blend Sheet'!$J16)+(INDEX(ItemCosts,MATCH('Blend Sheet'!$K$4,ItemNum,0),MATCH(C$1,Districts,0))*'Blend Sheet'!$K16)+(INDEX(ItemCosts,MATCH('Blend Sheet'!$L$4,ItemNum,0),MATCH(C$1,Districts,0))*'Blend Sheet'!$L16)+(INDEX(ItemCosts,MATCH('Blend Sheet'!$M$4,ItemNum,0),MATCH(C$1,Districts,0))*'Blend Sheet'!$M16)+(INDEX(ItemCosts,MATCH('Blend Sheet'!$N$4,ItemNum,0),MATCH(C$1,Districts,0))*'Blend Sheet'!$N16)+(INDEX(ItemCosts,MATCH('Blend Sheet'!$O$4,ItemNum,0),MATCH(C$1,Districts,0))*'Blend Sheet'!$O16)+(INDEX(ItemCosts,MATCH('Blend Sheet'!$P$4,ItemNum,0),MATCH(C$1,Districts,0))*'Blend Sheet'!$P16)+(INDEX(ItemCosts,MATCH('Blend Sheet'!$Q$4,ItemNum,0),MATCH(C$1,Districts,0))*'Blend Sheet'!$Q16)+(INDEX(ItemCosts,MATCH('Blend Sheet'!$R$4,ItemNum,0),MATCH(C$1,Districts,0))*'Blend Sheet'!$R16)+(INDEX(ItemCosts,MATCH('Blend Sheet'!$S$4,ItemNum,0),MATCH(C$1,Districts,0))*'Blend Sheet'!$S16)+(INDEX(ItemCosts,MATCH('Blend Sheet'!$T$4,ItemNum,0),MATCH(C$1,Districts,0))*'Blend Sheet'!$T16)+(INDEX(ItemCosts,MATCH('Blend Sheet'!$U$4,ItemNum,0),MATCH(C$1,Districts,0))*'Blend Sheet'!$U16)+(INDEX(ItemCosts,MATCH('Blend Sheet'!$V$4,ItemNum,0),MATCH(C$1,Districts,0))*'Blend Sheet'!$V16)+(INDEX(ItemCosts,MATCH('Blend Sheet'!$W$4,ItemNum,0),MATCH(C$1,Districts,0))*'Blend Sheet'!$W16)+(INDEX(ItemCosts,MATCH('Blend Sheet'!$X$4,ItemNum,0),MATCH(C$1,Districts,0))*'Blend Sheet'!$X16)+(INDEX(ItemCosts,MATCH('Blend Sheet'!$Y$4,ItemNum,0),MATCH(C$1,Districts,0))*'Blend Sheet'!$Y16)+(INDEX(ItemCosts,MATCH('Blend Sheet'!$Z$4,ItemNum,0),MATCH(C$1,Districts,0))*'Blend Sheet'!$Z16)+(INDEX(ItemCosts,MATCH('Blend Sheet'!$AA$4,ItemNum,0),MATCH(C$1,Districts,0))*'Blend Sheet'!$AA16)+(INDEX(ItemCosts,MATCH('Blend Sheet'!$AB$4,ItemNum,0),MATCH(C$1,Districts,0))*'Blend Sheet'!$AB16)+(INDEX(ItemCosts,MATCH('Blend Sheet'!$AC$4,ItemNum,0),MATCH(C$1,Districts,0))*'Blend Sheet'!$AC16)+(INDEX(ItemCosts,MATCH('Blend Sheet'!$AD$4,ItemNum,0),MATCH(C$1,Districts,0))*'Blend Sheet'!$AD16)+(INDEX(ItemCosts,MATCH('Blend Sheet'!$AE$4,ItemNum,0),MATCH(C$1,Districts,0))*'Blend Sheet'!$AE16)+(INDEX(ItemCosts,MATCH('Blend Sheet'!$AF$4,ItemNum,0),MATCH(C$1,Districts,0))*'Blend Sheet'!$AF16)+(INDEX(ItemCosts,MATCH('Blend Sheet'!$AG$4,ItemNum,0),MATCH(C$1,Districts,0))*'Blend Sheet'!$AG16)+(INDEX(ItemCosts,MATCH('Blend Sheet'!$AH$4,ItemNum,0),MATCH(C$1,Districts,0))*'Blend Sheet'!$AH16)+(INDEX(ItemCosts,MATCH('Blend Sheet'!$AI$4,ItemNum,0),MATCH(C$1,Districts,0))*'Blend Sheet'!$AI16)+(INDEX(ItemCosts,MATCH('Blend Sheet'!$AJ$4,ItemNum,0),MATCH(C$1,Districts,0))*'Blend Sheet'!$AJ16)+(INDEX(ItemCosts,MATCH('Blend Sheet'!$AK$4,ItemNum,0),MATCH(C$1,Districts,0))*'Blend Sheet'!$AK16)+(INDEX(ItemCosts,MATCH('Blend Sheet'!$AL$4,ItemNum,0),MATCH(C$1,Districts,0))*'Blend Sheet'!$AL16)+(INDEX(ItemCosts,MATCH('Blend Sheet'!$AM$4,ItemNum,0),MATCH(C$1,Districts,0))*'Blend Sheet'!$AM16)+(INDEX(ItemCosts,MATCH('Blend Sheet'!$AN$4,ItemNum,0),MATCH(C$1,Districts,0))*'Blend Sheet'!$AN16)+(INDEX(ItemCosts,MATCH('Blend Sheet'!$AO$4,ItemNum,0),MATCH(C$1,Districts,0))*'Blend Sheet'!$AO16)+(INDEX(ItemCosts,MATCH('Blend Sheet'!$AP$4,ItemNum,0),MATCH(C$1,Districts,0))*'Blend Sheet'!$AP16)+(INDEX(ItemCosts,MATCH('Blend Sheet'!$AQ$4,ItemNum,0),MATCH(C$1,Districts,0))*'Blend Sheet'!$AQ16)+(INDEX(ItemCosts,MATCH('Blend Sheet'!$AR$4,ItemNum,0),MATCH(C$1,Districts,0))*'Blend Sheet'!$AR16)+(INDEX(ItemCosts,MATCH('Blend Sheet'!$AS$4,ItemNum,0),MATCH(C$1,Districts,0))*'Blend Sheet'!$AS16)</f>
        <v>#N/A</v>
      </c>
      <c r="D13" s="5" t="e">
        <f>(INDEX(ItemCosts,MATCH('Blend Sheet'!$C$4,ItemNum,0),MATCH(D$1,Districts,0))*'Blend Sheet'!$C16)+(INDEX(ItemCosts,MATCH('Blend Sheet'!$D$4,ItemNum,0),MATCH(D$1,Districts,0))*'Blend Sheet'!$D16)+(INDEX(ItemCosts,MATCH('Blend Sheet'!$E$4,ItemNum,0),MATCH(D$1,Districts,0))*'Blend Sheet'!$E16)+(INDEX(ItemCosts,MATCH('Blend Sheet'!$F$4,ItemNum,0),MATCH(D$1,Districts,0))*'Blend Sheet'!$F16)+(INDEX(ItemCosts,MATCH('Blend Sheet'!$G$4,ItemNum,0),MATCH(D$1,Districts,0))*'Blend Sheet'!$G16)+(INDEX(ItemCosts,MATCH('Blend Sheet'!$H$4,ItemNum,0),MATCH(D$1,Districts,0))*'Blend Sheet'!$H16)+(INDEX(ItemCosts,MATCH('Blend Sheet'!$I$4,ItemNum,0),MATCH(D$1,Districts,0))*'Blend Sheet'!$I16)+(INDEX(ItemCosts,MATCH('Blend Sheet'!$J$4,ItemNum,0),MATCH(D$1,Districts,0))*'Blend Sheet'!$J16)+(INDEX(ItemCosts,MATCH('Blend Sheet'!$K$4,ItemNum,0),MATCH(D$1,Districts,0))*'Blend Sheet'!$K16)+(INDEX(ItemCosts,MATCH('Blend Sheet'!$L$4,ItemNum,0),MATCH(D$1,Districts,0))*'Blend Sheet'!$L16)+(INDEX(ItemCosts,MATCH('Blend Sheet'!$M$4,ItemNum,0),MATCH(D$1,Districts,0))*'Blend Sheet'!$M16)+(INDEX(ItemCosts,MATCH('Blend Sheet'!$N$4,ItemNum,0),MATCH(D$1,Districts,0))*'Blend Sheet'!$N16)+(INDEX(ItemCosts,MATCH('Blend Sheet'!$O$4,ItemNum,0),MATCH(D$1,Districts,0))*'Blend Sheet'!$O16)+(INDEX(ItemCosts,MATCH('Blend Sheet'!$P$4,ItemNum,0),MATCH(D$1,Districts,0))*'Blend Sheet'!$P16)+(INDEX(ItemCosts,MATCH('Blend Sheet'!$Q$4,ItemNum,0),MATCH(D$1,Districts,0))*'Blend Sheet'!$Q16)+(INDEX(ItemCosts,MATCH('Blend Sheet'!$R$4,ItemNum,0),MATCH(D$1,Districts,0))*'Blend Sheet'!$R16)+(INDEX(ItemCosts,MATCH('Blend Sheet'!$S$4,ItemNum,0),MATCH(D$1,Districts,0))*'Blend Sheet'!$S16)+(INDEX(ItemCosts,MATCH('Blend Sheet'!$T$4,ItemNum,0),MATCH(D$1,Districts,0))*'Blend Sheet'!$T16)+(INDEX(ItemCosts,MATCH('Blend Sheet'!$U$4,ItemNum,0),MATCH(D$1,Districts,0))*'Blend Sheet'!$U16)+(INDEX(ItemCosts,MATCH('Blend Sheet'!$V$4,ItemNum,0),MATCH(D$1,Districts,0))*'Blend Sheet'!$V16)+(INDEX(ItemCosts,MATCH('Blend Sheet'!$W$4,ItemNum,0),MATCH(D$1,Districts,0))*'Blend Sheet'!$W16)+(INDEX(ItemCosts,MATCH('Blend Sheet'!$X$4,ItemNum,0),MATCH(D$1,Districts,0))*'Blend Sheet'!$X16)+(INDEX(ItemCosts,MATCH('Blend Sheet'!$Y$4,ItemNum,0),MATCH(D$1,Districts,0))*'Blend Sheet'!$Y16)+(INDEX(ItemCosts,MATCH('Blend Sheet'!$Z$4,ItemNum,0),MATCH(D$1,Districts,0))*'Blend Sheet'!$Z16)+(INDEX(ItemCosts,MATCH('Blend Sheet'!$AA$4,ItemNum,0),MATCH(D$1,Districts,0))*'Blend Sheet'!$AA16)+(INDEX(ItemCosts,MATCH('Blend Sheet'!$AB$4,ItemNum,0),MATCH(D$1,Districts,0))*'Blend Sheet'!$AB16)+(INDEX(ItemCosts,MATCH('Blend Sheet'!$AC$4,ItemNum,0),MATCH(D$1,Districts,0))*'Blend Sheet'!$AC16)+(INDEX(ItemCosts,MATCH('Blend Sheet'!$AD$4,ItemNum,0),MATCH(D$1,Districts,0))*'Blend Sheet'!$AD16)+(INDEX(ItemCosts,MATCH('Blend Sheet'!$AE$4,ItemNum,0),MATCH(D$1,Districts,0))*'Blend Sheet'!$AE16)+(INDEX(ItemCosts,MATCH('Blend Sheet'!$AF$4,ItemNum,0),MATCH(D$1,Districts,0))*'Blend Sheet'!$AF16)+(INDEX(ItemCosts,MATCH('Blend Sheet'!$AG$4,ItemNum,0),MATCH(D$1,Districts,0))*'Blend Sheet'!$AG16)+(INDEX(ItemCosts,MATCH('Blend Sheet'!$AH$4,ItemNum,0),MATCH(D$1,Districts,0))*'Blend Sheet'!$AH16)+(INDEX(ItemCosts,MATCH('Blend Sheet'!$AI$4,ItemNum,0),MATCH(D$1,Districts,0))*'Blend Sheet'!$AI16)+(INDEX(ItemCosts,MATCH('Blend Sheet'!$AJ$4,ItemNum,0),MATCH(D$1,Districts,0))*'Blend Sheet'!$AJ16)+(INDEX(ItemCosts,MATCH('Blend Sheet'!$AK$4,ItemNum,0),MATCH(D$1,Districts,0))*'Blend Sheet'!$AK16)+(INDEX(ItemCosts,MATCH('Blend Sheet'!$AL$4,ItemNum,0),MATCH(D$1,Districts,0))*'Blend Sheet'!$AL16)+(INDEX(ItemCosts,MATCH('Blend Sheet'!$AM$4,ItemNum,0),MATCH(D$1,Districts,0))*'Blend Sheet'!$AM16)+(INDEX(ItemCosts,MATCH('Blend Sheet'!$AN$4,ItemNum,0),MATCH(D$1,Districts,0))*'Blend Sheet'!$AN16)+(INDEX(ItemCosts,MATCH('Blend Sheet'!$AO$4,ItemNum,0),MATCH(D$1,Districts,0))*'Blend Sheet'!$AO16)+(INDEX(ItemCosts,MATCH('Blend Sheet'!$AP$4,ItemNum,0),MATCH(D$1,Districts,0))*'Blend Sheet'!$AP16)+(INDEX(ItemCosts,MATCH('Blend Sheet'!$AQ$4,ItemNum,0),MATCH(D$1,Districts,0))*'Blend Sheet'!$AQ16)+(INDEX(ItemCosts,MATCH('Blend Sheet'!$AR$4,ItemNum,0),MATCH(D$1,Districts,0))*'Blend Sheet'!$AR16)+(INDEX(ItemCosts,MATCH('Blend Sheet'!$AS$4,ItemNum,0),MATCH(D$1,Districts,0))*'Blend Sheet'!$AS16)</f>
        <v>#N/A</v>
      </c>
      <c r="E13" s="5" t="e">
        <f>(INDEX(ItemCosts,MATCH('Blend Sheet'!$C$4,ItemNum,0),MATCH(E$1,Districts,0))*'Blend Sheet'!$C16)+(INDEX(ItemCosts,MATCH('Blend Sheet'!$D$4,ItemNum,0),MATCH(E$1,Districts,0))*'Blend Sheet'!$D16)+(INDEX(ItemCosts,MATCH('Blend Sheet'!$E$4,ItemNum,0),MATCH(E$1,Districts,0))*'Blend Sheet'!$E16)+(INDEX(ItemCosts,MATCH('Blend Sheet'!$F$4,ItemNum,0),MATCH(E$1,Districts,0))*'Blend Sheet'!$F16)+(INDEX(ItemCosts,MATCH('Blend Sheet'!$G$4,ItemNum,0),MATCH(E$1,Districts,0))*'Blend Sheet'!$G16)+(INDEX(ItemCosts,MATCH('Blend Sheet'!$H$4,ItemNum,0),MATCH(E$1,Districts,0))*'Blend Sheet'!$H16)+(INDEX(ItemCosts,MATCH('Blend Sheet'!$I$4,ItemNum,0),MATCH(E$1,Districts,0))*'Blend Sheet'!$I16)+(INDEX(ItemCosts,MATCH('Blend Sheet'!$J$4,ItemNum,0),MATCH(E$1,Districts,0))*'Blend Sheet'!$J16)+(INDEX(ItemCosts,MATCH('Blend Sheet'!$K$4,ItemNum,0),MATCH(E$1,Districts,0))*'Blend Sheet'!$K16)+(INDEX(ItemCosts,MATCH('Blend Sheet'!$L$4,ItemNum,0),MATCH(E$1,Districts,0))*'Blend Sheet'!$L16)+(INDEX(ItemCosts,MATCH('Blend Sheet'!$M$4,ItemNum,0),MATCH(E$1,Districts,0))*'Blend Sheet'!$M16)+(INDEX(ItemCosts,MATCH('Blend Sheet'!$N$4,ItemNum,0),MATCH(E$1,Districts,0))*'Blend Sheet'!$N16)+(INDEX(ItemCosts,MATCH('Blend Sheet'!$O$4,ItemNum,0),MATCH(E$1,Districts,0))*'Blend Sheet'!$O16)+(INDEX(ItemCosts,MATCH('Blend Sheet'!$P$4,ItemNum,0),MATCH(E$1,Districts,0))*'Blend Sheet'!$P16)+(INDEX(ItemCosts,MATCH('Blend Sheet'!$Q$4,ItemNum,0),MATCH(E$1,Districts,0))*'Blend Sheet'!$Q16)+(INDEX(ItemCosts,MATCH('Blend Sheet'!$R$4,ItemNum,0),MATCH(E$1,Districts,0))*'Blend Sheet'!$R16)+(INDEX(ItemCosts,MATCH('Blend Sheet'!$S$4,ItemNum,0),MATCH(E$1,Districts,0))*'Blend Sheet'!$S16)+(INDEX(ItemCosts,MATCH('Blend Sheet'!$T$4,ItemNum,0),MATCH(E$1,Districts,0))*'Blend Sheet'!$T16)+(INDEX(ItemCosts,MATCH('Blend Sheet'!$U$4,ItemNum,0),MATCH(E$1,Districts,0))*'Blend Sheet'!$U16)+(INDEX(ItemCosts,MATCH('Blend Sheet'!$V$4,ItemNum,0),MATCH(E$1,Districts,0))*'Blend Sheet'!$V16)+(INDEX(ItemCosts,MATCH('Blend Sheet'!$W$4,ItemNum,0),MATCH(E$1,Districts,0))*'Blend Sheet'!$W16)+(INDEX(ItemCosts,MATCH('Blend Sheet'!$X$4,ItemNum,0),MATCH(E$1,Districts,0))*'Blend Sheet'!$X16)+(INDEX(ItemCosts,MATCH('Blend Sheet'!$Y$4,ItemNum,0),MATCH(E$1,Districts,0))*'Blend Sheet'!$Y16)+(INDEX(ItemCosts,MATCH('Blend Sheet'!$Z$4,ItemNum,0),MATCH(E$1,Districts,0))*'Blend Sheet'!$Z16)+(INDEX(ItemCosts,MATCH('Blend Sheet'!$AA$4,ItemNum,0),MATCH(E$1,Districts,0))*'Blend Sheet'!$AA16)+(INDEX(ItemCosts,MATCH('Blend Sheet'!$AB$4,ItemNum,0),MATCH(E$1,Districts,0))*'Blend Sheet'!$AB16)+(INDEX(ItemCosts,MATCH('Blend Sheet'!$AC$4,ItemNum,0),MATCH(E$1,Districts,0))*'Blend Sheet'!$AC16)+(INDEX(ItemCosts,MATCH('Blend Sheet'!$AD$4,ItemNum,0),MATCH(E$1,Districts,0))*'Blend Sheet'!$AD16)+(INDEX(ItemCosts,MATCH('Blend Sheet'!$AE$4,ItemNum,0),MATCH(E$1,Districts,0))*'Blend Sheet'!$AE16)+(INDEX(ItemCosts,MATCH('Blend Sheet'!$AF$4,ItemNum,0),MATCH(E$1,Districts,0))*'Blend Sheet'!$AF16)+(INDEX(ItemCosts,MATCH('Blend Sheet'!$AG$4,ItemNum,0),MATCH(E$1,Districts,0))*'Blend Sheet'!$AG16)+(INDEX(ItemCosts,MATCH('Blend Sheet'!$AH$4,ItemNum,0),MATCH(E$1,Districts,0))*'Blend Sheet'!$AH16)+(INDEX(ItemCosts,MATCH('Blend Sheet'!$AI$4,ItemNum,0),MATCH(E$1,Districts,0))*'Blend Sheet'!$AI16)+(INDEX(ItemCosts,MATCH('Blend Sheet'!$AJ$4,ItemNum,0),MATCH(E$1,Districts,0))*'Blend Sheet'!$AJ16)+(INDEX(ItemCosts,MATCH('Blend Sheet'!$AK$4,ItemNum,0),MATCH(E$1,Districts,0))*'Blend Sheet'!$AK16)+(INDEX(ItemCosts,MATCH('Blend Sheet'!$AL$4,ItemNum,0),MATCH(E$1,Districts,0))*'Blend Sheet'!$AL16)+(INDEX(ItemCosts,MATCH('Blend Sheet'!$AM$4,ItemNum,0),MATCH(E$1,Districts,0))*'Blend Sheet'!$AM16)+(INDEX(ItemCosts,MATCH('Blend Sheet'!$AN$4,ItemNum,0),MATCH(E$1,Districts,0))*'Blend Sheet'!$AN16)+(INDEX(ItemCosts,MATCH('Blend Sheet'!$AO$4,ItemNum,0),MATCH(E$1,Districts,0))*'Blend Sheet'!$AO16)+(INDEX(ItemCosts,MATCH('Blend Sheet'!$AP$4,ItemNum,0),MATCH(E$1,Districts,0))*'Blend Sheet'!$AP16)+(INDEX(ItemCosts,MATCH('Blend Sheet'!$AQ$4,ItemNum,0),MATCH(E$1,Districts,0))*'Blend Sheet'!$AQ16)+(INDEX(ItemCosts,MATCH('Blend Sheet'!$AR$4,ItemNum,0),MATCH(E$1,Districts,0))*'Blend Sheet'!$AR16)+(INDEX(ItemCosts,MATCH('Blend Sheet'!$AS$4,ItemNum,0),MATCH(E$1,Districts,0))*'Blend Sheet'!$AS16)</f>
        <v>#N/A</v>
      </c>
      <c r="F13" s="5" t="e">
        <f>(INDEX(ItemCosts,MATCH('Blend Sheet'!$C$4,ItemNum,0),MATCH(F$1,Districts,0))*'Blend Sheet'!$C16)+(INDEX(ItemCosts,MATCH('Blend Sheet'!$D$4,ItemNum,0),MATCH(F$1,Districts,0))*'Blend Sheet'!$D16)+(INDEX(ItemCosts,MATCH('Blend Sheet'!$E$4,ItemNum,0),MATCH(F$1,Districts,0))*'Blend Sheet'!$E16)+(INDEX(ItemCosts,MATCH('Blend Sheet'!$F$4,ItemNum,0),MATCH(F$1,Districts,0))*'Blend Sheet'!$F16)+(INDEX(ItemCosts,MATCH('Blend Sheet'!$G$4,ItemNum,0),MATCH(F$1,Districts,0))*'Blend Sheet'!$G16)+(INDEX(ItemCosts,MATCH('Blend Sheet'!$H$4,ItemNum,0),MATCH(F$1,Districts,0))*'Blend Sheet'!$H16)+(INDEX(ItemCosts,MATCH('Blend Sheet'!$I$4,ItemNum,0),MATCH(F$1,Districts,0))*'Blend Sheet'!$I16)+(INDEX(ItemCosts,MATCH('Blend Sheet'!$J$4,ItemNum,0),MATCH(F$1,Districts,0))*'Blend Sheet'!$J16)+(INDEX(ItemCosts,MATCH('Blend Sheet'!$K$4,ItemNum,0),MATCH(F$1,Districts,0))*'Blend Sheet'!$K16)+(INDEX(ItemCosts,MATCH('Blend Sheet'!$L$4,ItemNum,0),MATCH(F$1,Districts,0))*'Blend Sheet'!$L16)+(INDEX(ItemCosts,MATCH('Blend Sheet'!$M$4,ItemNum,0),MATCH(F$1,Districts,0))*'Blend Sheet'!$M16)+(INDEX(ItemCosts,MATCH('Blend Sheet'!$N$4,ItemNum,0),MATCH(F$1,Districts,0))*'Blend Sheet'!$N16)+(INDEX(ItemCosts,MATCH('Blend Sheet'!$O$4,ItemNum,0),MATCH(F$1,Districts,0))*'Blend Sheet'!$O16)+(INDEX(ItemCosts,MATCH('Blend Sheet'!$P$4,ItemNum,0),MATCH(F$1,Districts,0))*'Blend Sheet'!$P16)+(INDEX(ItemCosts,MATCH('Blend Sheet'!$Q$4,ItemNum,0),MATCH(F$1,Districts,0))*'Blend Sheet'!$Q16)+(INDEX(ItemCosts,MATCH('Blend Sheet'!$R$4,ItemNum,0),MATCH(F$1,Districts,0))*'Blend Sheet'!$R16)+(INDEX(ItemCosts,MATCH('Blend Sheet'!$S$4,ItemNum,0),MATCH(F$1,Districts,0))*'Blend Sheet'!$S16)+(INDEX(ItemCosts,MATCH('Blend Sheet'!$T$4,ItemNum,0),MATCH(F$1,Districts,0))*'Blend Sheet'!$T16)+(INDEX(ItemCosts,MATCH('Blend Sheet'!$U$4,ItemNum,0),MATCH(F$1,Districts,0))*'Blend Sheet'!$U16)+(INDEX(ItemCosts,MATCH('Blend Sheet'!$V$4,ItemNum,0),MATCH(F$1,Districts,0))*'Blend Sheet'!$V16)+(INDEX(ItemCosts,MATCH('Blend Sheet'!$W$4,ItemNum,0),MATCH(F$1,Districts,0))*'Blend Sheet'!$W16)+(INDEX(ItemCosts,MATCH('Blend Sheet'!$X$4,ItemNum,0),MATCH(F$1,Districts,0))*'Blend Sheet'!$X16)+(INDEX(ItemCosts,MATCH('Blend Sheet'!$Y$4,ItemNum,0),MATCH(F$1,Districts,0))*'Blend Sheet'!$Y16)+(INDEX(ItemCosts,MATCH('Blend Sheet'!$Z$4,ItemNum,0),MATCH(F$1,Districts,0))*'Blend Sheet'!$Z16)+(INDEX(ItemCosts,MATCH('Blend Sheet'!$AA$4,ItemNum,0),MATCH(F$1,Districts,0))*'Blend Sheet'!$AA16)+(INDEX(ItemCosts,MATCH('Blend Sheet'!$AB$4,ItemNum,0),MATCH(F$1,Districts,0))*'Blend Sheet'!$AB16)+(INDEX(ItemCosts,MATCH('Blend Sheet'!$AC$4,ItemNum,0),MATCH(F$1,Districts,0))*'Blend Sheet'!$AC16)+(INDEX(ItemCosts,MATCH('Blend Sheet'!$AD$4,ItemNum,0),MATCH(F$1,Districts,0))*'Blend Sheet'!$AD16)+(INDEX(ItemCosts,MATCH('Blend Sheet'!$AE$4,ItemNum,0),MATCH(F$1,Districts,0))*'Blend Sheet'!$AE16)+(INDEX(ItemCosts,MATCH('Blend Sheet'!$AF$4,ItemNum,0),MATCH(F$1,Districts,0))*'Blend Sheet'!$AF16)+(INDEX(ItemCosts,MATCH('Blend Sheet'!$AG$4,ItemNum,0),MATCH(F$1,Districts,0))*'Blend Sheet'!$AG16)+(INDEX(ItemCosts,MATCH('Blend Sheet'!$AH$4,ItemNum,0),MATCH(F$1,Districts,0))*'Blend Sheet'!$AH16)+(INDEX(ItemCosts,MATCH('Blend Sheet'!$AI$4,ItemNum,0),MATCH(F$1,Districts,0))*'Blend Sheet'!$AI16)+(INDEX(ItemCosts,MATCH('Blend Sheet'!$AJ$4,ItemNum,0),MATCH(F$1,Districts,0))*'Blend Sheet'!$AJ16)+(INDEX(ItemCosts,MATCH('Blend Sheet'!$AK$4,ItemNum,0),MATCH(F$1,Districts,0))*'Blend Sheet'!$AK16)+(INDEX(ItemCosts,MATCH('Blend Sheet'!$AL$4,ItemNum,0),MATCH(F$1,Districts,0))*'Blend Sheet'!$AL16)+(INDEX(ItemCosts,MATCH('Blend Sheet'!$AM$4,ItemNum,0),MATCH(F$1,Districts,0))*'Blend Sheet'!$AM16)+(INDEX(ItemCosts,MATCH('Blend Sheet'!$AN$4,ItemNum,0),MATCH(F$1,Districts,0))*'Blend Sheet'!$AN16)+(INDEX(ItemCosts,MATCH('Blend Sheet'!$AO$4,ItemNum,0),MATCH(F$1,Districts,0))*'Blend Sheet'!$AO16)+(INDEX(ItemCosts,MATCH('Blend Sheet'!$AP$4,ItemNum,0),MATCH(F$1,Districts,0))*'Blend Sheet'!$AP16)+(INDEX(ItemCosts,MATCH('Blend Sheet'!$AQ$4,ItemNum,0),MATCH(F$1,Districts,0))*'Blend Sheet'!$AQ16)+(INDEX(ItemCosts,MATCH('Blend Sheet'!$AR$4,ItemNum,0),MATCH(F$1,Districts,0))*'Blend Sheet'!$AR16)+(INDEX(ItemCosts,MATCH('Blend Sheet'!$AS$4,ItemNum,0),MATCH(F$1,Districts,0))*'Blend Sheet'!$AS16)</f>
        <v>#N/A</v>
      </c>
      <c r="G13" s="5" t="e">
        <f>(INDEX(ItemCosts,MATCH('Blend Sheet'!$C$4,ItemNum,0),MATCH(G$1,Districts,0))*'Blend Sheet'!$C16)+(INDEX(ItemCosts,MATCH('Blend Sheet'!$D$4,ItemNum,0),MATCH(G$1,Districts,0))*'Blend Sheet'!$D16)+(INDEX(ItemCosts,MATCH('Blend Sheet'!$E$4,ItemNum,0),MATCH(G$1,Districts,0))*'Blend Sheet'!$E16)+(INDEX(ItemCosts,MATCH('Blend Sheet'!$F$4,ItemNum,0),MATCH(G$1,Districts,0))*'Blend Sheet'!$F16)+(INDEX(ItemCosts,MATCH('Blend Sheet'!$G$4,ItemNum,0),MATCH(G$1,Districts,0))*'Blend Sheet'!$G16)+(INDEX(ItemCosts,MATCH('Blend Sheet'!$H$4,ItemNum,0),MATCH(G$1,Districts,0))*'Blend Sheet'!$H16)+(INDEX(ItemCosts,MATCH('Blend Sheet'!$I$4,ItemNum,0),MATCH(G$1,Districts,0))*'Blend Sheet'!$I16)+(INDEX(ItemCosts,MATCH('Blend Sheet'!$J$4,ItemNum,0),MATCH(G$1,Districts,0))*'Blend Sheet'!$J16)+(INDEX(ItemCosts,MATCH('Blend Sheet'!$K$4,ItemNum,0),MATCH(G$1,Districts,0))*'Blend Sheet'!$K16)+(INDEX(ItemCosts,MATCH('Blend Sheet'!$L$4,ItemNum,0),MATCH(G$1,Districts,0))*'Blend Sheet'!$L16)+(INDEX(ItemCosts,MATCH('Blend Sheet'!$M$4,ItemNum,0),MATCH(G$1,Districts,0))*'Blend Sheet'!$M16)+(INDEX(ItemCosts,MATCH('Blend Sheet'!$N$4,ItemNum,0),MATCH(G$1,Districts,0))*'Blend Sheet'!$N16)+(INDEX(ItemCosts,MATCH('Blend Sheet'!$O$4,ItemNum,0),MATCH(G$1,Districts,0))*'Blend Sheet'!$O16)+(INDEX(ItemCosts,MATCH('Blend Sheet'!$P$4,ItemNum,0),MATCH(G$1,Districts,0))*'Blend Sheet'!$P16)+(INDEX(ItemCosts,MATCH('Blend Sheet'!$Q$4,ItemNum,0),MATCH(G$1,Districts,0))*'Blend Sheet'!$Q16)+(INDEX(ItemCosts,MATCH('Blend Sheet'!$R$4,ItemNum,0),MATCH(G$1,Districts,0))*'Blend Sheet'!$R16)+(INDEX(ItemCosts,MATCH('Blend Sheet'!$S$4,ItemNum,0),MATCH(G$1,Districts,0))*'Blend Sheet'!$S16)+(INDEX(ItemCosts,MATCH('Blend Sheet'!$T$4,ItemNum,0),MATCH(G$1,Districts,0))*'Blend Sheet'!$T16)+(INDEX(ItemCosts,MATCH('Blend Sheet'!$U$4,ItemNum,0),MATCH(G$1,Districts,0))*'Blend Sheet'!$U16)+(INDEX(ItemCosts,MATCH('Blend Sheet'!$V$4,ItemNum,0),MATCH(G$1,Districts,0))*'Blend Sheet'!$V16)+(INDEX(ItemCosts,MATCH('Blend Sheet'!$W$4,ItemNum,0),MATCH(G$1,Districts,0))*'Blend Sheet'!$W16)+(INDEX(ItemCosts,MATCH('Blend Sheet'!$X$4,ItemNum,0),MATCH(G$1,Districts,0))*'Blend Sheet'!$X16)+(INDEX(ItemCosts,MATCH('Blend Sheet'!$Y$4,ItemNum,0),MATCH(G$1,Districts,0))*'Blend Sheet'!$Y16)+(INDEX(ItemCosts,MATCH('Blend Sheet'!$Z$4,ItemNum,0),MATCH(G$1,Districts,0))*'Blend Sheet'!$Z16)+(INDEX(ItemCosts,MATCH('Blend Sheet'!$AA$4,ItemNum,0),MATCH(G$1,Districts,0))*'Blend Sheet'!$AA16)+(INDEX(ItemCosts,MATCH('Blend Sheet'!$AB$4,ItemNum,0),MATCH(G$1,Districts,0))*'Blend Sheet'!$AB16)+(INDEX(ItemCosts,MATCH('Blend Sheet'!$AC$4,ItemNum,0),MATCH(G$1,Districts,0))*'Blend Sheet'!$AC16)+(INDEX(ItemCosts,MATCH('Blend Sheet'!$AD$4,ItemNum,0),MATCH(G$1,Districts,0))*'Blend Sheet'!$AD16)+(INDEX(ItemCosts,MATCH('Blend Sheet'!$AE$4,ItemNum,0),MATCH(G$1,Districts,0))*'Blend Sheet'!$AE16)+(INDEX(ItemCosts,MATCH('Blend Sheet'!$AF$4,ItemNum,0),MATCH(G$1,Districts,0))*'Blend Sheet'!$AF16)+(INDEX(ItemCosts,MATCH('Blend Sheet'!$AG$4,ItemNum,0),MATCH(G$1,Districts,0))*'Blend Sheet'!$AG16)+(INDEX(ItemCosts,MATCH('Blend Sheet'!$AH$4,ItemNum,0),MATCH(G$1,Districts,0))*'Blend Sheet'!$AH16)+(INDEX(ItemCosts,MATCH('Blend Sheet'!$AI$4,ItemNum,0),MATCH(G$1,Districts,0))*'Blend Sheet'!$AI16)+(INDEX(ItemCosts,MATCH('Blend Sheet'!$AJ$4,ItemNum,0),MATCH(G$1,Districts,0))*'Blend Sheet'!$AJ16)+(INDEX(ItemCosts,MATCH('Blend Sheet'!$AK$4,ItemNum,0),MATCH(G$1,Districts,0))*'Blend Sheet'!$AK16)+(INDEX(ItemCosts,MATCH('Blend Sheet'!$AL$4,ItemNum,0),MATCH(G$1,Districts,0))*'Blend Sheet'!$AL16)+(INDEX(ItemCosts,MATCH('Blend Sheet'!$AM$4,ItemNum,0),MATCH(G$1,Districts,0))*'Blend Sheet'!$AM16)+(INDEX(ItemCosts,MATCH('Blend Sheet'!$AN$4,ItemNum,0),MATCH(G$1,Districts,0))*'Blend Sheet'!$AN16)+(INDEX(ItemCosts,MATCH('Blend Sheet'!$AO$4,ItemNum,0),MATCH(G$1,Districts,0))*'Blend Sheet'!$AO16)+(INDEX(ItemCosts,MATCH('Blend Sheet'!$AP$4,ItemNum,0),MATCH(G$1,Districts,0))*'Blend Sheet'!$AP16)+(INDEX(ItemCosts,MATCH('Blend Sheet'!$AQ$4,ItemNum,0),MATCH(G$1,Districts,0))*'Blend Sheet'!$AQ16)+(INDEX(ItemCosts,MATCH('Blend Sheet'!$AR$4,ItemNum,0),MATCH(G$1,Districts,0))*'Blend Sheet'!$AR16)+(INDEX(ItemCosts,MATCH('Blend Sheet'!$AS$4,ItemNum,0),MATCH(G$1,Districts,0))*'Blend Sheet'!$AS16)</f>
        <v>#N/A</v>
      </c>
      <c r="H13" s="5" t="e">
        <f>(INDEX(ItemCosts,MATCH('Blend Sheet'!$C$4,ItemNum,0),MATCH(H$1,Districts,0))*'Blend Sheet'!$C16)+(INDEX(ItemCosts,MATCH('Blend Sheet'!$D$4,ItemNum,0),MATCH(H$1,Districts,0))*'Blend Sheet'!$D16)+(INDEX(ItemCosts,MATCH('Blend Sheet'!$E$4,ItemNum,0),MATCH(H$1,Districts,0))*'Blend Sheet'!$E16)+(INDEX(ItemCosts,MATCH('Blend Sheet'!$F$4,ItemNum,0),MATCH(H$1,Districts,0))*'Blend Sheet'!$F16)+(INDEX(ItemCosts,MATCH('Blend Sheet'!$G$4,ItemNum,0),MATCH(H$1,Districts,0))*'Blend Sheet'!$G16)+(INDEX(ItemCosts,MATCH('Blend Sheet'!$H$4,ItemNum,0),MATCH(H$1,Districts,0))*'Blend Sheet'!$H16)+(INDEX(ItemCosts,MATCH('Blend Sheet'!$I$4,ItemNum,0),MATCH(H$1,Districts,0))*'Blend Sheet'!$I16)+(INDEX(ItemCosts,MATCH('Blend Sheet'!$J$4,ItemNum,0),MATCH(H$1,Districts,0))*'Blend Sheet'!$J16)+(INDEX(ItemCosts,MATCH('Blend Sheet'!$K$4,ItemNum,0),MATCH(H$1,Districts,0))*'Blend Sheet'!$K16)+(INDEX(ItemCosts,MATCH('Blend Sheet'!$L$4,ItemNum,0),MATCH(H$1,Districts,0))*'Blend Sheet'!$L16)+(INDEX(ItemCosts,MATCH('Blend Sheet'!$M$4,ItemNum,0),MATCH(H$1,Districts,0))*'Blend Sheet'!$M16)+(INDEX(ItemCosts,MATCH('Blend Sheet'!$N$4,ItemNum,0),MATCH(H$1,Districts,0))*'Blend Sheet'!$N16)+(INDEX(ItemCosts,MATCH('Blend Sheet'!$O$4,ItemNum,0),MATCH(H$1,Districts,0))*'Blend Sheet'!$O16)+(INDEX(ItemCosts,MATCH('Blend Sheet'!$P$4,ItemNum,0),MATCH(H$1,Districts,0))*'Blend Sheet'!$P16)+(INDEX(ItemCosts,MATCH('Blend Sheet'!$Q$4,ItemNum,0),MATCH(H$1,Districts,0))*'Blend Sheet'!$Q16)+(INDEX(ItemCosts,MATCH('Blend Sheet'!$R$4,ItemNum,0),MATCH(H$1,Districts,0))*'Blend Sheet'!$R16)+(INDEX(ItemCosts,MATCH('Blend Sheet'!$S$4,ItemNum,0),MATCH(H$1,Districts,0))*'Blend Sheet'!$S16)+(INDEX(ItemCosts,MATCH('Blend Sheet'!$T$4,ItemNum,0),MATCH(H$1,Districts,0))*'Blend Sheet'!$T16)+(INDEX(ItemCosts,MATCH('Blend Sheet'!$U$4,ItemNum,0),MATCH(H$1,Districts,0))*'Blend Sheet'!$U16)+(INDEX(ItemCosts,MATCH('Blend Sheet'!$V$4,ItemNum,0),MATCH(H$1,Districts,0))*'Blend Sheet'!$V16)+(INDEX(ItemCosts,MATCH('Blend Sheet'!$W$4,ItemNum,0),MATCH(H$1,Districts,0))*'Blend Sheet'!$W16)+(INDEX(ItemCosts,MATCH('Blend Sheet'!$X$4,ItemNum,0),MATCH(H$1,Districts,0))*'Blend Sheet'!$X16)+(INDEX(ItemCosts,MATCH('Blend Sheet'!$Y$4,ItemNum,0),MATCH(H$1,Districts,0))*'Blend Sheet'!$Y16)+(INDEX(ItemCosts,MATCH('Blend Sheet'!$Z$4,ItemNum,0),MATCH(H$1,Districts,0))*'Blend Sheet'!$Z16)+(INDEX(ItemCosts,MATCH('Blend Sheet'!$AA$4,ItemNum,0),MATCH(H$1,Districts,0))*'Blend Sheet'!$AA16)+(INDEX(ItemCosts,MATCH('Blend Sheet'!$AB$4,ItemNum,0),MATCH(H$1,Districts,0))*'Blend Sheet'!$AB16)+(INDEX(ItemCosts,MATCH('Blend Sheet'!$AC$4,ItemNum,0),MATCH(H$1,Districts,0))*'Blend Sheet'!$AC16)+(INDEX(ItemCosts,MATCH('Blend Sheet'!$AD$4,ItemNum,0),MATCH(H$1,Districts,0))*'Blend Sheet'!$AD16)+(INDEX(ItemCosts,MATCH('Blend Sheet'!$AE$4,ItemNum,0),MATCH(H$1,Districts,0))*'Blend Sheet'!$AE16)+(INDEX(ItemCosts,MATCH('Blend Sheet'!$AF$4,ItemNum,0),MATCH(H$1,Districts,0))*'Blend Sheet'!$AF16)+(INDEX(ItemCosts,MATCH('Blend Sheet'!$AG$4,ItemNum,0),MATCH(H$1,Districts,0))*'Blend Sheet'!$AG16)+(INDEX(ItemCosts,MATCH('Blend Sheet'!$AH$4,ItemNum,0),MATCH(H$1,Districts,0))*'Blend Sheet'!$AH16)+(INDEX(ItemCosts,MATCH('Blend Sheet'!$AI$4,ItemNum,0),MATCH(H$1,Districts,0))*'Blend Sheet'!$AI16)+(INDEX(ItemCosts,MATCH('Blend Sheet'!$AJ$4,ItemNum,0),MATCH(H$1,Districts,0))*'Blend Sheet'!$AJ16)+(INDEX(ItemCosts,MATCH('Blend Sheet'!$AK$4,ItemNum,0),MATCH(H$1,Districts,0))*'Blend Sheet'!$AK16)+(INDEX(ItemCosts,MATCH('Blend Sheet'!$AL$4,ItemNum,0),MATCH(H$1,Districts,0))*'Blend Sheet'!$AL16)+(INDEX(ItemCosts,MATCH('Blend Sheet'!$AM$4,ItemNum,0),MATCH(H$1,Districts,0))*'Blend Sheet'!$AM16)+(INDEX(ItemCosts,MATCH('Blend Sheet'!$AN$4,ItemNum,0),MATCH(H$1,Districts,0))*'Blend Sheet'!$AN16)+(INDEX(ItemCosts,MATCH('Blend Sheet'!$AO$4,ItemNum,0),MATCH(H$1,Districts,0))*'Blend Sheet'!$AO16)+(INDEX(ItemCosts,MATCH('Blend Sheet'!$AP$4,ItemNum,0),MATCH(H$1,Districts,0))*'Blend Sheet'!$AP16)+(INDEX(ItemCosts,MATCH('Blend Sheet'!$AQ$4,ItemNum,0),MATCH(H$1,Districts,0))*'Blend Sheet'!$AQ16)+(INDEX(ItemCosts,MATCH('Blend Sheet'!$AR$4,ItemNum,0),MATCH(H$1,Districts,0))*'Blend Sheet'!$AR16)+(INDEX(ItemCosts,MATCH('Blend Sheet'!$AS$4,ItemNum,0),MATCH(H$1,Districts,0))*'Blend Sheet'!$AS16)</f>
        <v>#N/A</v>
      </c>
      <c r="I13" s="5" t="e">
        <f>(INDEX(ItemCosts,MATCH('Blend Sheet'!$C$4,ItemNum,0),MATCH(I$1,Districts,0))*'Blend Sheet'!$C16)+(INDEX(ItemCosts,MATCH('Blend Sheet'!$D$4,ItemNum,0),MATCH(I$1,Districts,0))*'Blend Sheet'!$D16)+(INDEX(ItemCosts,MATCH('Blend Sheet'!$E$4,ItemNum,0),MATCH(I$1,Districts,0))*'Blend Sheet'!$E16)+(INDEX(ItemCosts,MATCH('Blend Sheet'!$F$4,ItemNum,0),MATCH(I$1,Districts,0))*'Blend Sheet'!$F16)+(INDEX(ItemCosts,MATCH('Blend Sheet'!$G$4,ItemNum,0),MATCH(I$1,Districts,0))*'Blend Sheet'!$G16)+(INDEX(ItemCosts,MATCH('Blend Sheet'!$H$4,ItemNum,0),MATCH(I$1,Districts,0))*'Blend Sheet'!$H16)+(INDEX(ItemCosts,MATCH('Blend Sheet'!$I$4,ItemNum,0),MATCH(I$1,Districts,0))*'Blend Sheet'!$I16)+(INDEX(ItemCosts,MATCH('Blend Sheet'!$J$4,ItemNum,0),MATCH(I$1,Districts,0))*'Blend Sheet'!$J16)+(INDEX(ItemCosts,MATCH('Blend Sheet'!$K$4,ItemNum,0),MATCH(I$1,Districts,0))*'Blend Sheet'!$K16)+(INDEX(ItemCosts,MATCH('Blend Sheet'!$L$4,ItemNum,0),MATCH(I$1,Districts,0))*'Blend Sheet'!$L16)+(INDEX(ItemCosts,MATCH('Blend Sheet'!$M$4,ItemNum,0),MATCH(I$1,Districts,0))*'Blend Sheet'!$M16)+(INDEX(ItemCosts,MATCH('Blend Sheet'!$N$4,ItemNum,0),MATCH(I$1,Districts,0))*'Blend Sheet'!$N16)+(INDEX(ItemCosts,MATCH('Blend Sheet'!$O$4,ItemNum,0),MATCH(I$1,Districts,0))*'Blend Sheet'!$O16)+(INDEX(ItemCosts,MATCH('Blend Sheet'!$P$4,ItemNum,0),MATCH(I$1,Districts,0))*'Blend Sheet'!$P16)+(INDEX(ItemCosts,MATCH('Blend Sheet'!$Q$4,ItemNum,0),MATCH(I$1,Districts,0))*'Blend Sheet'!$Q16)+(INDEX(ItemCosts,MATCH('Blend Sheet'!$R$4,ItemNum,0),MATCH(I$1,Districts,0))*'Blend Sheet'!$R16)+(INDEX(ItemCosts,MATCH('Blend Sheet'!$S$4,ItemNum,0),MATCH(I$1,Districts,0))*'Blend Sheet'!$S16)+(INDEX(ItemCosts,MATCH('Blend Sheet'!$T$4,ItemNum,0),MATCH(I$1,Districts,0))*'Blend Sheet'!$T16)+(INDEX(ItemCosts,MATCH('Blend Sheet'!$U$4,ItemNum,0),MATCH(I$1,Districts,0))*'Blend Sheet'!$U16)+(INDEX(ItemCosts,MATCH('Blend Sheet'!$V$4,ItemNum,0),MATCH(I$1,Districts,0))*'Blend Sheet'!$V16)+(INDEX(ItemCosts,MATCH('Blend Sheet'!$W$4,ItemNum,0),MATCH(I$1,Districts,0))*'Blend Sheet'!$W16)+(INDEX(ItemCosts,MATCH('Blend Sheet'!$X$4,ItemNum,0),MATCH(I$1,Districts,0))*'Blend Sheet'!$X16)+(INDEX(ItemCosts,MATCH('Blend Sheet'!$Y$4,ItemNum,0),MATCH(I$1,Districts,0))*'Blend Sheet'!$Y16)+(INDEX(ItemCosts,MATCH('Blend Sheet'!$Z$4,ItemNum,0),MATCH(I$1,Districts,0))*'Blend Sheet'!$Z16)+(INDEX(ItemCosts,MATCH('Blend Sheet'!$AA$4,ItemNum,0),MATCH(I$1,Districts,0))*'Blend Sheet'!$AA16)+(INDEX(ItemCosts,MATCH('Blend Sheet'!$AB$4,ItemNum,0),MATCH(I$1,Districts,0))*'Blend Sheet'!$AB16)+(INDEX(ItemCosts,MATCH('Blend Sheet'!$AC$4,ItemNum,0),MATCH(I$1,Districts,0))*'Blend Sheet'!$AC16)+(INDEX(ItemCosts,MATCH('Blend Sheet'!$AD$4,ItemNum,0),MATCH(I$1,Districts,0))*'Blend Sheet'!$AD16)+(INDEX(ItemCosts,MATCH('Blend Sheet'!$AE$4,ItemNum,0),MATCH(I$1,Districts,0))*'Blend Sheet'!$AE16)+(INDEX(ItemCosts,MATCH('Blend Sheet'!$AF$4,ItemNum,0),MATCH(I$1,Districts,0))*'Blend Sheet'!$AF16)+(INDEX(ItemCosts,MATCH('Blend Sheet'!$AG$4,ItemNum,0),MATCH(I$1,Districts,0))*'Blend Sheet'!$AG16)+(INDEX(ItemCosts,MATCH('Blend Sheet'!$AH$4,ItemNum,0),MATCH(I$1,Districts,0))*'Blend Sheet'!$AH16)+(INDEX(ItemCosts,MATCH('Blend Sheet'!$AI$4,ItemNum,0),MATCH(I$1,Districts,0))*'Blend Sheet'!$AI16)+(INDEX(ItemCosts,MATCH('Blend Sheet'!$AJ$4,ItemNum,0),MATCH(I$1,Districts,0))*'Blend Sheet'!$AJ16)+(INDEX(ItemCosts,MATCH('Blend Sheet'!$AK$4,ItemNum,0),MATCH(I$1,Districts,0))*'Blend Sheet'!$AK16)+(INDEX(ItemCosts,MATCH('Blend Sheet'!$AL$4,ItemNum,0),MATCH(I$1,Districts,0))*'Blend Sheet'!$AL16)+(INDEX(ItemCosts,MATCH('Blend Sheet'!$AM$4,ItemNum,0),MATCH(I$1,Districts,0))*'Blend Sheet'!$AM16)+(INDEX(ItemCosts,MATCH('Blend Sheet'!$AN$4,ItemNum,0),MATCH(I$1,Districts,0))*'Blend Sheet'!$AN16)+(INDEX(ItemCosts,MATCH('Blend Sheet'!$AO$4,ItemNum,0),MATCH(I$1,Districts,0))*'Blend Sheet'!$AO16)+(INDEX(ItemCosts,MATCH('Blend Sheet'!$AP$4,ItemNum,0),MATCH(I$1,Districts,0))*'Blend Sheet'!$AP16)+(INDEX(ItemCosts,MATCH('Blend Sheet'!$AQ$4,ItemNum,0),MATCH(I$1,Districts,0))*'Blend Sheet'!$AQ16)+(INDEX(ItemCosts,MATCH('Blend Sheet'!$AR$4,ItemNum,0),MATCH(I$1,Districts,0))*'Blend Sheet'!$AR16)+(INDEX(ItemCosts,MATCH('Blend Sheet'!$AS$4,ItemNum,0),MATCH(I$1,Districts,0))*'Blend Sheet'!$AS16)</f>
        <v>#N/A</v>
      </c>
      <c r="J13" s="5" t="e">
        <f>(INDEX(ItemCosts,MATCH('Blend Sheet'!$C$4,ItemNum,0),MATCH(J$1,Districts,0))*'Blend Sheet'!$C16)+(INDEX(ItemCosts,MATCH('Blend Sheet'!$D$4,ItemNum,0),MATCH(J$1,Districts,0))*'Blend Sheet'!$D16)+(INDEX(ItemCosts,MATCH('Blend Sheet'!$E$4,ItemNum,0),MATCH(J$1,Districts,0))*'Blend Sheet'!$E16)+(INDEX(ItemCosts,MATCH('Blend Sheet'!$F$4,ItemNum,0),MATCH(J$1,Districts,0))*'Blend Sheet'!$F16)+(INDEX(ItemCosts,MATCH('Blend Sheet'!$G$4,ItemNum,0),MATCH(J$1,Districts,0))*'Blend Sheet'!$G16)+(INDEX(ItemCosts,MATCH('Blend Sheet'!$H$4,ItemNum,0),MATCH(J$1,Districts,0))*'Blend Sheet'!$H16)+(INDEX(ItemCosts,MATCH('Blend Sheet'!$I$4,ItemNum,0),MATCH(J$1,Districts,0))*'Blend Sheet'!$I16)+(INDEX(ItemCosts,MATCH('Blend Sheet'!$J$4,ItemNum,0),MATCH(J$1,Districts,0))*'Blend Sheet'!$J16)+(INDEX(ItemCosts,MATCH('Blend Sheet'!$K$4,ItemNum,0),MATCH(J$1,Districts,0))*'Blend Sheet'!$K16)+(INDEX(ItemCosts,MATCH('Blend Sheet'!$L$4,ItemNum,0),MATCH(J$1,Districts,0))*'Blend Sheet'!$L16)+(INDEX(ItemCosts,MATCH('Blend Sheet'!$M$4,ItemNum,0),MATCH(J$1,Districts,0))*'Blend Sheet'!$M16)+(INDEX(ItemCosts,MATCH('Blend Sheet'!$N$4,ItemNum,0),MATCH(J$1,Districts,0))*'Blend Sheet'!$N16)+(INDEX(ItemCosts,MATCH('Blend Sheet'!$O$4,ItemNum,0),MATCH(J$1,Districts,0))*'Blend Sheet'!$O16)+(INDEX(ItemCosts,MATCH('Blend Sheet'!$P$4,ItemNum,0),MATCH(J$1,Districts,0))*'Blend Sheet'!$P16)+(INDEX(ItemCosts,MATCH('Blend Sheet'!$Q$4,ItemNum,0),MATCH(J$1,Districts,0))*'Blend Sheet'!$Q16)+(INDEX(ItemCosts,MATCH('Blend Sheet'!$R$4,ItemNum,0),MATCH(J$1,Districts,0))*'Blend Sheet'!$R16)+(INDEX(ItemCosts,MATCH('Blend Sheet'!$S$4,ItemNum,0),MATCH(J$1,Districts,0))*'Blend Sheet'!$S16)+(INDEX(ItemCosts,MATCH('Blend Sheet'!$T$4,ItemNum,0),MATCH(J$1,Districts,0))*'Blend Sheet'!$T16)+(INDEX(ItemCosts,MATCH('Blend Sheet'!$U$4,ItemNum,0),MATCH(J$1,Districts,0))*'Blend Sheet'!$U16)+(INDEX(ItemCosts,MATCH('Blend Sheet'!$V$4,ItemNum,0),MATCH(J$1,Districts,0))*'Blend Sheet'!$V16)+(INDEX(ItemCosts,MATCH('Blend Sheet'!$W$4,ItemNum,0),MATCH(J$1,Districts,0))*'Blend Sheet'!$W16)+(INDEX(ItemCosts,MATCH('Blend Sheet'!$X$4,ItemNum,0),MATCH(J$1,Districts,0))*'Blend Sheet'!$X16)+(INDEX(ItemCosts,MATCH('Blend Sheet'!$Y$4,ItemNum,0),MATCH(J$1,Districts,0))*'Blend Sheet'!$Y16)+(INDEX(ItemCosts,MATCH('Blend Sheet'!$Z$4,ItemNum,0),MATCH(J$1,Districts,0))*'Blend Sheet'!$Z16)+(INDEX(ItemCosts,MATCH('Blend Sheet'!$AA$4,ItemNum,0),MATCH(J$1,Districts,0))*'Blend Sheet'!$AA16)+(INDEX(ItemCosts,MATCH('Blend Sheet'!$AB$4,ItemNum,0),MATCH(J$1,Districts,0))*'Blend Sheet'!$AB16)+(INDEX(ItemCosts,MATCH('Blend Sheet'!$AC$4,ItemNum,0),MATCH(J$1,Districts,0))*'Blend Sheet'!$AC16)+(INDEX(ItemCosts,MATCH('Blend Sheet'!$AD$4,ItemNum,0),MATCH(J$1,Districts,0))*'Blend Sheet'!$AD16)+(INDEX(ItemCosts,MATCH('Blend Sheet'!$AE$4,ItemNum,0),MATCH(J$1,Districts,0))*'Blend Sheet'!$AE16)+(INDEX(ItemCosts,MATCH('Blend Sheet'!$AF$4,ItemNum,0),MATCH(J$1,Districts,0))*'Blend Sheet'!$AF16)+(INDEX(ItemCosts,MATCH('Blend Sheet'!$AG$4,ItemNum,0),MATCH(J$1,Districts,0))*'Blend Sheet'!$AG16)+(INDEX(ItemCosts,MATCH('Blend Sheet'!$AH$4,ItemNum,0),MATCH(J$1,Districts,0))*'Blend Sheet'!$AH16)+(INDEX(ItemCosts,MATCH('Blend Sheet'!$AI$4,ItemNum,0),MATCH(J$1,Districts,0))*'Blend Sheet'!$AI16)+(INDEX(ItemCosts,MATCH('Blend Sheet'!$AJ$4,ItemNum,0),MATCH(J$1,Districts,0))*'Blend Sheet'!$AJ16)+(INDEX(ItemCosts,MATCH('Blend Sheet'!$AK$4,ItemNum,0),MATCH(J$1,Districts,0))*'Blend Sheet'!$AK16)+(INDEX(ItemCosts,MATCH('Blend Sheet'!$AL$4,ItemNum,0),MATCH(J$1,Districts,0))*'Blend Sheet'!$AL16)+(INDEX(ItemCosts,MATCH('Blend Sheet'!$AM$4,ItemNum,0),MATCH(J$1,Districts,0))*'Blend Sheet'!$AM16)+(INDEX(ItemCosts,MATCH('Blend Sheet'!$AN$4,ItemNum,0),MATCH(J$1,Districts,0))*'Blend Sheet'!$AN16)+(INDEX(ItemCosts,MATCH('Blend Sheet'!$AO$4,ItemNum,0),MATCH(J$1,Districts,0))*'Blend Sheet'!$AO16)+(INDEX(ItemCosts,MATCH('Blend Sheet'!$AP$4,ItemNum,0),MATCH(J$1,Districts,0))*'Blend Sheet'!$AP16)+(INDEX(ItemCosts,MATCH('Blend Sheet'!$AQ$4,ItemNum,0),MATCH(J$1,Districts,0))*'Blend Sheet'!$AQ16)+(INDEX(ItemCosts,MATCH('Blend Sheet'!$AR$4,ItemNum,0),MATCH(J$1,Districts,0))*'Blend Sheet'!$AR16)+(INDEX(ItemCosts,MATCH('Blend Sheet'!$AS$4,ItemNum,0),MATCH(J$1,Districts,0))*'Blend Sheet'!$AS16)</f>
        <v>#N/A</v>
      </c>
      <c r="K13" s="5" t="e">
        <f>(INDEX(ItemCosts,MATCH('Blend Sheet'!$C$4,ItemNum,0),MATCH(K$1,Districts,0))*'Blend Sheet'!$C16)+(INDEX(ItemCosts,MATCH('Blend Sheet'!$D$4,ItemNum,0),MATCH(K$1,Districts,0))*'Blend Sheet'!$D16)+(INDEX(ItemCosts,MATCH('Blend Sheet'!$E$4,ItemNum,0),MATCH(K$1,Districts,0))*'Blend Sheet'!$E16)+(INDEX(ItemCosts,MATCH('Blend Sheet'!$F$4,ItemNum,0),MATCH(K$1,Districts,0))*'Blend Sheet'!$F16)+(INDEX(ItemCosts,MATCH('Blend Sheet'!$G$4,ItemNum,0),MATCH(K$1,Districts,0))*'Blend Sheet'!$G16)+(INDEX(ItemCosts,MATCH('Blend Sheet'!$H$4,ItemNum,0),MATCH(K$1,Districts,0))*'Blend Sheet'!$H16)+(INDEX(ItemCosts,MATCH('Blend Sheet'!$I$4,ItemNum,0),MATCH(K$1,Districts,0))*'Blend Sheet'!$I16)+(INDEX(ItemCosts,MATCH('Blend Sheet'!$J$4,ItemNum,0),MATCH(K$1,Districts,0))*'Blend Sheet'!$J16)+(INDEX(ItemCosts,MATCH('Blend Sheet'!$K$4,ItemNum,0),MATCH(K$1,Districts,0))*'Blend Sheet'!$K16)+(INDEX(ItemCosts,MATCH('Blend Sheet'!$L$4,ItemNum,0),MATCH(K$1,Districts,0))*'Blend Sheet'!$L16)+(INDEX(ItemCosts,MATCH('Blend Sheet'!$M$4,ItemNum,0),MATCH(K$1,Districts,0))*'Blend Sheet'!$M16)+(INDEX(ItemCosts,MATCH('Blend Sheet'!$N$4,ItemNum,0),MATCH(K$1,Districts,0))*'Blend Sheet'!$N16)+(INDEX(ItemCosts,MATCH('Blend Sheet'!$O$4,ItemNum,0),MATCH(K$1,Districts,0))*'Blend Sheet'!$O16)+(INDEX(ItemCosts,MATCH('Blend Sheet'!$P$4,ItemNum,0),MATCH(K$1,Districts,0))*'Blend Sheet'!$P16)+(INDEX(ItemCosts,MATCH('Blend Sheet'!$Q$4,ItemNum,0),MATCH(K$1,Districts,0))*'Blend Sheet'!$Q16)+(INDEX(ItemCosts,MATCH('Blend Sheet'!$R$4,ItemNum,0),MATCH(K$1,Districts,0))*'Blend Sheet'!$R16)+(INDEX(ItemCosts,MATCH('Blend Sheet'!$S$4,ItemNum,0),MATCH(K$1,Districts,0))*'Blend Sheet'!$S16)+(INDEX(ItemCosts,MATCH('Blend Sheet'!$T$4,ItemNum,0),MATCH(K$1,Districts,0))*'Blend Sheet'!$T16)+(INDEX(ItemCosts,MATCH('Blend Sheet'!$U$4,ItemNum,0),MATCH(K$1,Districts,0))*'Blend Sheet'!$U16)+(INDEX(ItemCosts,MATCH('Blend Sheet'!$V$4,ItemNum,0),MATCH(K$1,Districts,0))*'Blend Sheet'!$V16)+(INDEX(ItemCosts,MATCH('Blend Sheet'!$W$4,ItemNum,0),MATCH(K$1,Districts,0))*'Blend Sheet'!$W16)+(INDEX(ItemCosts,MATCH('Blend Sheet'!$X$4,ItemNum,0),MATCH(K$1,Districts,0))*'Blend Sheet'!$X16)+(INDEX(ItemCosts,MATCH('Blend Sheet'!$Y$4,ItemNum,0),MATCH(K$1,Districts,0))*'Blend Sheet'!$Y16)+(INDEX(ItemCosts,MATCH('Blend Sheet'!$Z$4,ItemNum,0),MATCH(K$1,Districts,0))*'Blend Sheet'!$Z16)+(INDEX(ItemCosts,MATCH('Blend Sheet'!$AA$4,ItemNum,0),MATCH(K$1,Districts,0))*'Blend Sheet'!$AA16)+(INDEX(ItemCosts,MATCH('Blend Sheet'!$AB$4,ItemNum,0),MATCH(K$1,Districts,0))*'Blend Sheet'!$AB16)+(INDEX(ItemCosts,MATCH('Blend Sheet'!$AC$4,ItemNum,0),MATCH(K$1,Districts,0))*'Blend Sheet'!$AC16)+(INDEX(ItemCosts,MATCH('Blend Sheet'!$AD$4,ItemNum,0),MATCH(K$1,Districts,0))*'Blend Sheet'!$AD16)+(INDEX(ItemCosts,MATCH('Blend Sheet'!$AE$4,ItemNum,0),MATCH(K$1,Districts,0))*'Blend Sheet'!$AE16)+(INDEX(ItemCosts,MATCH('Blend Sheet'!$AF$4,ItemNum,0),MATCH(K$1,Districts,0))*'Blend Sheet'!$AF16)+(INDEX(ItemCosts,MATCH('Blend Sheet'!$AG$4,ItemNum,0),MATCH(K$1,Districts,0))*'Blend Sheet'!$AG16)+(INDEX(ItemCosts,MATCH('Blend Sheet'!$AH$4,ItemNum,0),MATCH(K$1,Districts,0))*'Blend Sheet'!$AH16)+(INDEX(ItemCosts,MATCH('Blend Sheet'!$AI$4,ItemNum,0),MATCH(K$1,Districts,0))*'Blend Sheet'!$AI16)+(INDEX(ItemCosts,MATCH('Blend Sheet'!$AJ$4,ItemNum,0),MATCH(K$1,Districts,0))*'Blend Sheet'!$AJ16)+(INDEX(ItemCosts,MATCH('Blend Sheet'!$AK$4,ItemNum,0),MATCH(K$1,Districts,0))*'Blend Sheet'!$AK16)+(INDEX(ItemCosts,MATCH('Blend Sheet'!$AL$4,ItemNum,0),MATCH(K$1,Districts,0))*'Blend Sheet'!$AL16)+(INDEX(ItemCosts,MATCH('Blend Sheet'!$AM$4,ItemNum,0),MATCH(K$1,Districts,0))*'Blend Sheet'!$AM16)+(INDEX(ItemCosts,MATCH('Blend Sheet'!$AN$4,ItemNum,0),MATCH(K$1,Districts,0))*'Blend Sheet'!$AN16)+(INDEX(ItemCosts,MATCH('Blend Sheet'!$AO$4,ItemNum,0),MATCH(K$1,Districts,0))*'Blend Sheet'!$AO16)+(INDEX(ItemCosts,MATCH('Blend Sheet'!$AP$4,ItemNum,0),MATCH(K$1,Districts,0))*'Blend Sheet'!$AP16)+(INDEX(ItemCosts,MATCH('Blend Sheet'!$AQ$4,ItemNum,0),MATCH(K$1,Districts,0))*'Blend Sheet'!$AQ16)+(INDEX(ItemCosts,MATCH('Blend Sheet'!$AR$4,ItemNum,0),MATCH(K$1,Districts,0))*'Blend Sheet'!$AR16)+(INDEX(ItemCosts,MATCH('Blend Sheet'!$AS$4,ItemNum,0),MATCH(K$1,Districts,0))*'Blend Sheet'!$AS16)</f>
        <v>#N/A</v>
      </c>
      <c r="L13" s="5" t="e">
        <f>(INDEX(ItemCosts,MATCH('Blend Sheet'!$C$4,ItemNum,0),MATCH(L$1,Districts,0))*'Blend Sheet'!$C16)+(INDEX(ItemCosts,MATCH('Blend Sheet'!$D$4,ItemNum,0),MATCH(L$1,Districts,0))*'Blend Sheet'!$D16)+(INDEX(ItemCosts,MATCH('Blend Sheet'!$E$4,ItemNum,0),MATCH(L$1,Districts,0))*'Blend Sheet'!$E16)+(INDEX(ItemCosts,MATCH('Blend Sheet'!$F$4,ItemNum,0),MATCH(L$1,Districts,0))*'Blend Sheet'!$F16)+(INDEX(ItemCosts,MATCH('Blend Sheet'!$G$4,ItemNum,0),MATCH(L$1,Districts,0))*'Blend Sheet'!$G16)+(INDEX(ItemCosts,MATCH('Blend Sheet'!$H$4,ItemNum,0),MATCH(L$1,Districts,0))*'Blend Sheet'!$H16)+(INDEX(ItemCosts,MATCH('Blend Sheet'!$I$4,ItemNum,0),MATCH(L$1,Districts,0))*'Blend Sheet'!$I16)+(INDEX(ItemCosts,MATCH('Blend Sheet'!$J$4,ItemNum,0),MATCH(L$1,Districts,0))*'Blend Sheet'!$J16)+(INDEX(ItemCosts,MATCH('Blend Sheet'!$K$4,ItemNum,0),MATCH(L$1,Districts,0))*'Blend Sheet'!$K16)+(INDEX(ItemCosts,MATCH('Blend Sheet'!$L$4,ItemNum,0),MATCH(L$1,Districts,0))*'Blend Sheet'!$L16)+(INDEX(ItemCosts,MATCH('Blend Sheet'!$M$4,ItemNum,0),MATCH(L$1,Districts,0))*'Blend Sheet'!$M16)+(INDEX(ItemCosts,MATCH('Blend Sheet'!$N$4,ItemNum,0),MATCH(L$1,Districts,0))*'Blend Sheet'!$N16)+(INDEX(ItemCosts,MATCH('Blend Sheet'!$O$4,ItemNum,0),MATCH(L$1,Districts,0))*'Blend Sheet'!$O16)+(INDEX(ItemCosts,MATCH('Blend Sheet'!$P$4,ItemNum,0),MATCH(L$1,Districts,0))*'Blend Sheet'!$P16)+(INDEX(ItemCosts,MATCH('Blend Sheet'!$Q$4,ItemNum,0),MATCH(L$1,Districts,0))*'Blend Sheet'!$Q16)+(INDEX(ItemCosts,MATCH('Blend Sheet'!$R$4,ItemNum,0),MATCH(L$1,Districts,0))*'Blend Sheet'!$R16)+(INDEX(ItemCosts,MATCH('Blend Sheet'!$S$4,ItemNum,0),MATCH(L$1,Districts,0))*'Blend Sheet'!$S16)+(INDEX(ItemCosts,MATCH('Blend Sheet'!$T$4,ItemNum,0),MATCH(L$1,Districts,0))*'Blend Sheet'!$T16)+(INDEX(ItemCosts,MATCH('Blend Sheet'!$U$4,ItemNum,0),MATCH(L$1,Districts,0))*'Blend Sheet'!$U16)+(INDEX(ItemCosts,MATCH('Blend Sheet'!$V$4,ItemNum,0),MATCH(L$1,Districts,0))*'Blend Sheet'!$V16)+(INDEX(ItemCosts,MATCH('Blend Sheet'!$W$4,ItemNum,0),MATCH(L$1,Districts,0))*'Blend Sheet'!$W16)+(INDEX(ItemCosts,MATCH('Blend Sheet'!$X$4,ItemNum,0),MATCH(L$1,Districts,0))*'Blend Sheet'!$X16)+(INDEX(ItemCosts,MATCH('Blend Sheet'!$Y$4,ItemNum,0),MATCH(L$1,Districts,0))*'Blend Sheet'!$Y16)+(INDEX(ItemCosts,MATCH('Blend Sheet'!$Z$4,ItemNum,0),MATCH(L$1,Districts,0))*'Blend Sheet'!$Z16)+(INDEX(ItemCosts,MATCH('Blend Sheet'!$AA$4,ItemNum,0),MATCH(L$1,Districts,0))*'Blend Sheet'!$AA16)+(INDEX(ItemCosts,MATCH('Blend Sheet'!$AB$4,ItemNum,0),MATCH(L$1,Districts,0))*'Blend Sheet'!$AB16)+(INDEX(ItemCosts,MATCH('Blend Sheet'!$AC$4,ItemNum,0),MATCH(L$1,Districts,0))*'Blend Sheet'!$AC16)+(INDEX(ItemCosts,MATCH('Blend Sheet'!$AD$4,ItemNum,0),MATCH(L$1,Districts,0))*'Blend Sheet'!$AD16)+(INDEX(ItemCosts,MATCH('Blend Sheet'!$AE$4,ItemNum,0),MATCH(L$1,Districts,0))*'Blend Sheet'!$AE16)+(INDEX(ItemCosts,MATCH('Blend Sheet'!$AF$4,ItemNum,0),MATCH(L$1,Districts,0))*'Blend Sheet'!$AF16)+(INDEX(ItemCosts,MATCH('Blend Sheet'!$AG$4,ItemNum,0),MATCH(L$1,Districts,0))*'Blend Sheet'!$AG16)+(INDEX(ItemCosts,MATCH('Blend Sheet'!$AH$4,ItemNum,0),MATCH(L$1,Districts,0))*'Blend Sheet'!$AH16)+(INDEX(ItemCosts,MATCH('Blend Sheet'!$AI$4,ItemNum,0),MATCH(L$1,Districts,0))*'Blend Sheet'!$AI16)+(INDEX(ItemCosts,MATCH('Blend Sheet'!$AJ$4,ItemNum,0),MATCH(L$1,Districts,0))*'Blend Sheet'!$AJ16)+(INDEX(ItemCosts,MATCH('Blend Sheet'!$AK$4,ItemNum,0),MATCH(L$1,Districts,0))*'Blend Sheet'!$AK16)+(INDEX(ItemCosts,MATCH('Blend Sheet'!$AL$4,ItemNum,0),MATCH(L$1,Districts,0))*'Blend Sheet'!$AL16)+(INDEX(ItemCosts,MATCH('Blend Sheet'!$AM$4,ItemNum,0),MATCH(L$1,Districts,0))*'Blend Sheet'!$AM16)+(INDEX(ItemCosts,MATCH('Blend Sheet'!$AN$4,ItemNum,0),MATCH(L$1,Districts,0))*'Blend Sheet'!$AN16)+(INDEX(ItemCosts,MATCH('Blend Sheet'!$AO$4,ItemNum,0),MATCH(L$1,Districts,0))*'Blend Sheet'!$AO16)+(INDEX(ItemCosts,MATCH('Blend Sheet'!$AP$4,ItemNum,0),MATCH(L$1,Districts,0))*'Blend Sheet'!$AP16)+(INDEX(ItemCosts,MATCH('Blend Sheet'!$AQ$4,ItemNum,0),MATCH(L$1,Districts,0))*'Blend Sheet'!$AQ16)+(INDEX(ItemCosts,MATCH('Blend Sheet'!$AR$4,ItemNum,0),MATCH(L$1,Districts,0))*'Blend Sheet'!$AR16)+(INDEX(ItemCosts,MATCH('Blend Sheet'!$AS$4,ItemNum,0),MATCH(L$1,Districts,0))*'Blend Sheet'!$AS16)</f>
        <v>#N/A</v>
      </c>
      <c r="M13" s="191"/>
      <c r="N13" s="34" t="e">
        <f>D13/'Blend Sheet'!$BA16</f>
        <v>#N/A</v>
      </c>
      <c r="O13" s="34" t="e">
        <f>E13/'Blend Sheet'!$BA16</f>
        <v>#N/A</v>
      </c>
      <c r="P13" s="34" t="e">
        <f>G13/'Blend Sheet'!$BA16</f>
        <v>#N/A</v>
      </c>
      <c r="Q13" s="34" t="e">
        <f>H13/'Blend Sheet'!$BA16</f>
        <v>#N/A</v>
      </c>
      <c r="R13" s="34" t="e">
        <f>I13/'Blend Sheet'!$BA16</f>
        <v>#N/A</v>
      </c>
      <c r="S13" s="34" t="e">
        <f>J13/'Blend Sheet'!$BA16</f>
        <v>#N/A</v>
      </c>
      <c r="T13" s="34" t="e">
        <f>K13/'Blend Sheet'!$BA16</f>
        <v>#N/A</v>
      </c>
      <c r="U13" s="34" t="e">
        <f>L13/'Blend Sheet'!$BA16</f>
        <v>#N/A</v>
      </c>
    </row>
    <row r="14" spans="1:21" x14ac:dyDescent="0.25">
      <c r="A14" t="str">
        <f>'Blend Sheet'!A17</f>
        <v>1:1:2 'G'</v>
      </c>
      <c r="B14" s="5" t="e">
        <f>(INDEX(ItemCosts,MATCH('Blend Sheet'!$C$4,ItemNum,0),MATCH(B$1,Districts,0))*'Blend Sheet'!$C17)+(INDEX(ItemCosts,MATCH('Blend Sheet'!$D$4,ItemNum,0),MATCH(B$1,Districts,0))*'Blend Sheet'!$D17)+(INDEX(ItemCosts,MATCH('Blend Sheet'!$E$4,ItemNum,0),MATCH(B$1,Districts,0))*'Blend Sheet'!$E17)+(INDEX(ItemCosts,MATCH('Blend Sheet'!$F$4,ItemNum,0),MATCH(B$1,Districts,0))*'Blend Sheet'!$F17)+(INDEX(ItemCosts,MATCH('Blend Sheet'!$G$4,ItemNum,0),MATCH(B$1,Districts,0))*'Blend Sheet'!$G17)+(INDEX(ItemCosts,MATCH('Blend Sheet'!$H$4,ItemNum,0),MATCH(B$1,Districts,0))*'Blend Sheet'!$H17)+(INDEX(ItemCosts,MATCH('Blend Sheet'!$I$4,ItemNum,0),MATCH(B$1,Districts,0))*'Blend Sheet'!$I17)+(INDEX(ItemCosts,MATCH('Blend Sheet'!$J$4,ItemNum,0),MATCH(B$1,Districts,0))*'Blend Sheet'!$J17)+(INDEX(ItemCosts,MATCH('Blend Sheet'!$K$4,ItemNum,0),MATCH(B$1,Districts,0))*'Blend Sheet'!$K17)+(INDEX(ItemCosts,MATCH('Blend Sheet'!$L$4,ItemNum,0),MATCH(B$1,Districts,0))*'Blend Sheet'!$L17)+(INDEX(ItemCosts,MATCH('Blend Sheet'!$M$4,ItemNum,0),MATCH(B$1,Districts,0))*'Blend Sheet'!$M17)+(INDEX(ItemCosts,MATCH('Blend Sheet'!$N$4,ItemNum,0),MATCH(B$1,Districts,0))*'Blend Sheet'!$N17)+(INDEX(ItemCosts,MATCH('Blend Sheet'!$O$4,ItemNum,0),MATCH(B$1,Districts,0))*'Blend Sheet'!$O17)+(INDEX(ItemCosts,MATCH('Blend Sheet'!$P$4,ItemNum,0),MATCH(B$1,Districts,0))*'Blend Sheet'!$P17)+(INDEX(ItemCosts,MATCH('Blend Sheet'!$Q$4,ItemNum,0),MATCH(B$1,Districts,0))*'Blend Sheet'!$Q17)+(INDEX(ItemCosts,MATCH('Blend Sheet'!$R$4,ItemNum,0),MATCH(B$1,Districts,0))*'Blend Sheet'!$R17)+(INDEX(ItemCosts,MATCH('Blend Sheet'!$S$4,ItemNum,0),MATCH(B$1,Districts,0))*'Blend Sheet'!$S17)+(INDEX(ItemCosts,MATCH('Blend Sheet'!$T$4,ItemNum,0),MATCH(B$1,Districts,0))*'Blend Sheet'!$T17)+(INDEX(ItemCosts,MATCH('Blend Sheet'!$U$4,ItemNum,0),MATCH(B$1,Districts,0))*'Blend Sheet'!$U17)+(INDEX(ItemCosts,MATCH('Blend Sheet'!$V$4,ItemNum,0),MATCH(B$1,Districts,0))*'Blend Sheet'!$V17)+(INDEX(ItemCosts,MATCH('Blend Sheet'!$W$4,ItemNum,0),MATCH(B$1,Districts,0))*'Blend Sheet'!$W17)+(INDEX(ItemCosts,MATCH('Blend Sheet'!$X$4,ItemNum,0),MATCH(B$1,Districts,0))*'Blend Sheet'!$X17)+(INDEX(ItemCosts,MATCH('Blend Sheet'!$Y$4,ItemNum,0),MATCH(B$1,Districts,0))*'Blend Sheet'!$Y17)+(INDEX(ItemCosts,MATCH('Blend Sheet'!$Z$4,ItemNum,0),MATCH(B$1,Districts,0))*'Blend Sheet'!$Z17)+(INDEX(ItemCosts,MATCH('Blend Sheet'!$AA$4,ItemNum,0),MATCH(B$1,Districts,0))*'Blend Sheet'!$AA17)+(INDEX(ItemCosts,MATCH('Blend Sheet'!$AB$4,ItemNum,0),MATCH(B$1,Districts,0))*'Blend Sheet'!$AB17)+(INDEX(ItemCosts,MATCH('Blend Sheet'!$AC$4,ItemNum,0),MATCH(B$1,Districts,0))*'Blend Sheet'!$AC17)+(INDEX(ItemCosts,MATCH('Blend Sheet'!$AD$4,ItemNum,0),MATCH(B$1,Districts,0))*'Blend Sheet'!$AD17)+(INDEX(ItemCosts,MATCH('Blend Sheet'!$AE$4,ItemNum,0),MATCH(B$1,Districts,0))*'Blend Sheet'!$AE17)+(INDEX(ItemCosts,MATCH('Blend Sheet'!$AF$4,ItemNum,0),MATCH(B$1,Districts,0))*'Blend Sheet'!$AF17)+(INDEX(ItemCosts,MATCH('Blend Sheet'!$AG$4,ItemNum,0),MATCH(B$1,Districts,0))*'Blend Sheet'!$AG17)+(INDEX(ItemCosts,MATCH('Blend Sheet'!$AH$4,ItemNum,0),MATCH(B$1,Districts,0))*'Blend Sheet'!$AH17)+(INDEX(ItemCosts,MATCH('Blend Sheet'!$AI$4,ItemNum,0),MATCH(B$1,Districts,0))*'Blend Sheet'!$AI17)+(INDEX(ItemCosts,MATCH('Blend Sheet'!$AJ$4,ItemNum,0),MATCH(B$1,Districts,0))*'Blend Sheet'!$AJ17)+(INDEX(ItemCosts,MATCH('Blend Sheet'!$AK$4,ItemNum,0),MATCH(B$1,Districts,0))*'Blend Sheet'!$AK17)+(INDEX(ItemCosts,MATCH('Blend Sheet'!$AL$4,ItemNum,0),MATCH(B$1,Districts,0))*'Blend Sheet'!$AL17)+(INDEX(ItemCosts,MATCH('Blend Sheet'!$AM$4,ItemNum,0),MATCH(B$1,Districts,0))*'Blend Sheet'!$AM17)+(INDEX(ItemCosts,MATCH('Blend Sheet'!$AN$4,ItemNum,0),MATCH(B$1,Districts,0))*'Blend Sheet'!$AN17)+(INDEX(ItemCosts,MATCH('Blend Sheet'!$AO$4,ItemNum,0),MATCH(B$1,Districts,0))*'Blend Sheet'!$AO17)+(INDEX(ItemCosts,MATCH('Blend Sheet'!$AP$4,ItemNum,0),MATCH(B$1,Districts,0))*'Blend Sheet'!$AP17)+(INDEX(ItemCosts,MATCH('Blend Sheet'!$AQ$4,ItemNum,0),MATCH(B$1,Districts,0))*'Blend Sheet'!$AQ17)+(INDEX(ItemCosts,MATCH('Blend Sheet'!$AR$4,ItemNum,0),MATCH(B$1,Districts,0))*'Blend Sheet'!$AR17)+(INDEX(ItemCosts,MATCH('Blend Sheet'!$AS$4,ItemNum,0),MATCH(B$1,Districts,0))*'Blend Sheet'!$AS17)</f>
        <v>#N/A</v>
      </c>
      <c r="C14" s="5" t="e">
        <f>(INDEX(ItemCosts,MATCH('Blend Sheet'!$C$4,ItemNum,0),MATCH(C$1,Districts,0))*'Blend Sheet'!$C17)+(INDEX(ItemCosts,MATCH('Blend Sheet'!$D$4,ItemNum,0),MATCH(C$1,Districts,0))*'Blend Sheet'!$D17)+(INDEX(ItemCosts,MATCH('Blend Sheet'!$E$4,ItemNum,0),MATCH(C$1,Districts,0))*'Blend Sheet'!$E17)+(INDEX(ItemCosts,MATCH('Blend Sheet'!$F$4,ItemNum,0),MATCH(C$1,Districts,0))*'Blend Sheet'!$F17)+(INDEX(ItemCosts,MATCH('Blend Sheet'!$G$4,ItemNum,0),MATCH(C$1,Districts,0))*'Blend Sheet'!$G17)+(INDEX(ItemCosts,MATCH('Blend Sheet'!$H$4,ItemNum,0),MATCH(C$1,Districts,0))*'Blend Sheet'!$H17)+(INDEX(ItemCosts,MATCH('Blend Sheet'!$I$4,ItemNum,0),MATCH(C$1,Districts,0))*'Blend Sheet'!$I17)+(INDEX(ItemCosts,MATCH('Blend Sheet'!$J$4,ItemNum,0),MATCH(C$1,Districts,0))*'Blend Sheet'!$J17)+(INDEX(ItemCosts,MATCH('Blend Sheet'!$K$4,ItemNum,0),MATCH(C$1,Districts,0))*'Blend Sheet'!$K17)+(INDEX(ItemCosts,MATCH('Blend Sheet'!$L$4,ItemNum,0),MATCH(C$1,Districts,0))*'Blend Sheet'!$L17)+(INDEX(ItemCosts,MATCH('Blend Sheet'!$M$4,ItemNum,0),MATCH(C$1,Districts,0))*'Blend Sheet'!$M17)+(INDEX(ItemCosts,MATCH('Blend Sheet'!$N$4,ItemNum,0),MATCH(C$1,Districts,0))*'Blend Sheet'!$N17)+(INDEX(ItemCosts,MATCH('Blend Sheet'!$O$4,ItemNum,0),MATCH(C$1,Districts,0))*'Blend Sheet'!$O17)+(INDEX(ItemCosts,MATCH('Blend Sheet'!$P$4,ItemNum,0),MATCH(C$1,Districts,0))*'Blend Sheet'!$P17)+(INDEX(ItemCosts,MATCH('Blend Sheet'!$Q$4,ItemNum,0),MATCH(C$1,Districts,0))*'Blend Sheet'!$Q17)+(INDEX(ItemCosts,MATCH('Blend Sheet'!$R$4,ItemNum,0),MATCH(C$1,Districts,0))*'Blend Sheet'!$R17)+(INDEX(ItemCosts,MATCH('Blend Sheet'!$S$4,ItemNum,0),MATCH(C$1,Districts,0))*'Blend Sheet'!$S17)+(INDEX(ItemCosts,MATCH('Blend Sheet'!$T$4,ItemNum,0),MATCH(C$1,Districts,0))*'Blend Sheet'!$T17)+(INDEX(ItemCosts,MATCH('Blend Sheet'!$U$4,ItemNum,0),MATCH(C$1,Districts,0))*'Blend Sheet'!$U17)+(INDEX(ItemCosts,MATCH('Blend Sheet'!$V$4,ItemNum,0),MATCH(C$1,Districts,0))*'Blend Sheet'!$V17)+(INDEX(ItemCosts,MATCH('Blend Sheet'!$W$4,ItemNum,0),MATCH(C$1,Districts,0))*'Blend Sheet'!$W17)+(INDEX(ItemCosts,MATCH('Blend Sheet'!$X$4,ItemNum,0),MATCH(C$1,Districts,0))*'Blend Sheet'!$X17)+(INDEX(ItemCosts,MATCH('Blend Sheet'!$Y$4,ItemNum,0),MATCH(C$1,Districts,0))*'Blend Sheet'!$Y17)+(INDEX(ItemCosts,MATCH('Blend Sheet'!$Z$4,ItemNum,0),MATCH(C$1,Districts,0))*'Blend Sheet'!$Z17)+(INDEX(ItemCosts,MATCH('Blend Sheet'!$AA$4,ItemNum,0),MATCH(C$1,Districts,0))*'Blend Sheet'!$AA17)+(INDEX(ItemCosts,MATCH('Blend Sheet'!$AB$4,ItemNum,0),MATCH(C$1,Districts,0))*'Blend Sheet'!$AB17)+(INDEX(ItemCosts,MATCH('Blend Sheet'!$AC$4,ItemNum,0),MATCH(C$1,Districts,0))*'Blend Sheet'!$AC17)+(INDEX(ItemCosts,MATCH('Blend Sheet'!$AD$4,ItemNum,0),MATCH(C$1,Districts,0))*'Blend Sheet'!$AD17)+(INDEX(ItemCosts,MATCH('Blend Sheet'!$AE$4,ItemNum,0),MATCH(C$1,Districts,0))*'Blend Sheet'!$AE17)+(INDEX(ItemCosts,MATCH('Blend Sheet'!$AF$4,ItemNum,0),MATCH(C$1,Districts,0))*'Blend Sheet'!$AF17)+(INDEX(ItemCosts,MATCH('Blend Sheet'!$AG$4,ItemNum,0),MATCH(C$1,Districts,0))*'Blend Sheet'!$AG17)+(INDEX(ItemCosts,MATCH('Blend Sheet'!$AH$4,ItemNum,0),MATCH(C$1,Districts,0))*'Blend Sheet'!$AH17)+(INDEX(ItemCosts,MATCH('Blend Sheet'!$AI$4,ItemNum,0),MATCH(C$1,Districts,0))*'Blend Sheet'!$AI17)+(INDEX(ItemCosts,MATCH('Blend Sheet'!$AJ$4,ItemNum,0),MATCH(C$1,Districts,0))*'Blend Sheet'!$AJ17)+(INDEX(ItemCosts,MATCH('Blend Sheet'!$AK$4,ItemNum,0),MATCH(C$1,Districts,0))*'Blend Sheet'!$AK17)+(INDEX(ItemCosts,MATCH('Blend Sheet'!$AL$4,ItemNum,0),MATCH(C$1,Districts,0))*'Blend Sheet'!$AL17)+(INDEX(ItemCosts,MATCH('Blend Sheet'!$AM$4,ItemNum,0),MATCH(C$1,Districts,0))*'Blend Sheet'!$AM17)+(INDEX(ItemCosts,MATCH('Blend Sheet'!$AN$4,ItemNum,0),MATCH(C$1,Districts,0))*'Blend Sheet'!$AN17)+(INDEX(ItemCosts,MATCH('Blend Sheet'!$AO$4,ItemNum,0),MATCH(C$1,Districts,0))*'Blend Sheet'!$AO17)+(INDEX(ItemCosts,MATCH('Blend Sheet'!$AP$4,ItemNum,0),MATCH(C$1,Districts,0))*'Blend Sheet'!$AP17)+(INDEX(ItemCosts,MATCH('Blend Sheet'!$AQ$4,ItemNum,0),MATCH(C$1,Districts,0))*'Blend Sheet'!$AQ17)+(INDEX(ItemCosts,MATCH('Blend Sheet'!$AR$4,ItemNum,0),MATCH(C$1,Districts,0))*'Blend Sheet'!$AR17)+(INDEX(ItemCosts,MATCH('Blend Sheet'!$AS$4,ItemNum,0),MATCH(C$1,Districts,0))*'Blend Sheet'!$AS17)</f>
        <v>#N/A</v>
      </c>
      <c r="D14" s="5" t="e">
        <f>(INDEX(ItemCosts,MATCH('Blend Sheet'!$C$4,ItemNum,0),MATCH(D$1,Districts,0))*'Blend Sheet'!$C17)+(INDEX(ItemCosts,MATCH('Blend Sheet'!$D$4,ItemNum,0),MATCH(D$1,Districts,0))*'Blend Sheet'!$D17)+(INDEX(ItemCosts,MATCH('Blend Sheet'!$E$4,ItemNum,0),MATCH(D$1,Districts,0))*'Blend Sheet'!$E17)+(INDEX(ItemCosts,MATCH('Blend Sheet'!$F$4,ItemNum,0),MATCH(D$1,Districts,0))*'Blend Sheet'!$F17)+(INDEX(ItemCosts,MATCH('Blend Sheet'!$G$4,ItemNum,0),MATCH(D$1,Districts,0))*'Blend Sheet'!$G17)+(INDEX(ItemCosts,MATCH('Blend Sheet'!$H$4,ItemNum,0),MATCH(D$1,Districts,0))*'Blend Sheet'!$H17)+(INDEX(ItemCosts,MATCH('Blend Sheet'!$I$4,ItemNum,0),MATCH(D$1,Districts,0))*'Blend Sheet'!$I17)+(INDEX(ItemCosts,MATCH('Blend Sheet'!$J$4,ItemNum,0),MATCH(D$1,Districts,0))*'Blend Sheet'!$J17)+(INDEX(ItemCosts,MATCH('Blend Sheet'!$K$4,ItemNum,0),MATCH(D$1,Districts,0))*'Blend Sheet'!$K17)+(INDEX(ItemCosts,MATCH('Blend Sheet'!$L$4,ItemNum,0),MATCH(D$1,Districts,0))*'Blend Sheet'!$L17)+(INDEX(ItemCosts,MATCH('Blend Sheet'!$M$4,ItemNum,0),MATCH(D$1,Districts,0))*'Blend Sheet'!$M17)+(INDEX(ItemCosts,MATCH('Blend Sheet'!$N$4,ItemNum,0),MATCH(D$1,Districts,0))*'Blend Sheet'!$N17)+(INDEX(ItemCosts,MATCH('Blend Sheet'!$O$4,ItemNum,0),MATCH(D$1,Districts,0))*'Blend Sheet'!$O17)+(INDEX(ItemCosts,MATCH('Blend Sheet'!$P$4,ItemNum,0),MATCH(D$1,Districts,0))*'Blend Sheet'!$P17)+(INDEX(ItemCosts,MATCH('Blend Sheet'!$Q$4,ItemNum,0),MATCH(D$1,Districts,0))*'Blend Sheet'!$Q17)+(INDEX(ItemCosts,MATCH('Blend Sheet'!$R$4,ItemNum,0),MATCH(D$1,Districts,0))*'Blend Sheet'!$R17)+(INDEX(ItemCosts,MATCH('Blend Sheet'!$S$4,ItemNum,0),MATCH(D$1,Districts,0))*'Blend Sheet'!$S17)+(INDEX(ItemCosts,MATCH('Blend Sheet'!$T$4,ItemNum,0),MATCH(D$1,Districts,0))*'Blend Sheet'!$T17)+(INDEX(ItemCosts,MATCH('Blend Sheet'!$U$4,ItemNum,0),MATCH(D$1,Districts,0))*'Blend Sheet'!$U17)+(INDEX(ItemCosts,MATCH('Blend Sheet'!$V$4,ItemNum,0),MATCH(D$1,Districts,0))*'Blend Sheet'!$V17)+(INDEX(ItemCosts,MATCH('Blend Sheet'!$W$4,ItemNum,0),MATCH(D$1,Districts,0))*'Blend Sheet'!$W17)+(INDEX(ItemCosts,MATCH('Blend Sheet'!$X$4,ItemNum,0),MATCH(D$1,Districts,0))*'Blend Sheet'!$X17)+(INDEX(ItemCosts,MATCH('Blend Sheet'!$Y$4,ItemNum,0),MATCH(D$1,Districts,0))*'Blend Sheet'!$Y17)+(INDEX(ItemCosts,MATCH('Blend Sheet'!$Z$4,ItemNum,0),MATCH(D$1,Districts,0))*'Blend Sheet'!$Z17)+(INDEX(ItemCosts,MATCH('Blend Sheet'!$AA$4,ItemNum,0),MATCH(D$1,Districts,0))*'Blend Sheet'!$AA17)+(INDEX(ItemCosts,MATCH('Blend Sheet'!$AB$4,ItemNum,0),MATCH(D$1,Districts,0))*'Blend Sheet'!$AB17)+(INDEX(ItemCosts,MATCH('Blend Sheet'!$AC$4,ItemNum,0),MATCH(D$1,Districts,0))*'Blend Sheet'!$AC17)+(INDEX(ItemCosts,MATCH('Blend Sheet'!$AD$4,ItemNum,0),MATCH(D$1,Districts,0))*'Blend Sheet'!$AD17)+(INDEX(ItemCosts,MATCH('Blend Sheet'!$AE$4,ItemNum,0),MATCH(D$1,Districts,0))*'Blend Sheet'!$AE17)+(INDEX(ItemCosts,MATCH('Blend Sheet'!$AF$4,ItemNum,0),MATCH(D$1,Districts,0))*'Blend Sheet'!$AF17)+(INDEX(ItemCosts,MATCH('Blend Sheet'!$AG$4,ItemNum,0),MATCH(D$1,Districts,0))*'Blend Sheet'!$AG17)+(INDEX(ItemCosts,MATCH('Blend Sheet'!$AH$4,ItemNum,0),MATCH(D$1,Districts,0))*'Blend Sheet'!$AH17)+(INDEX(ItemCosts,MATCH('Blend Sheet'!$AI$4,ItemNum,0),MATCH(D$1,Districts,0))*'Blend Sheet'!$AI17)+(INDEX(ItemCosts,MATCH('Blend Sheet'!$AJ$4,ItemNum,0),MATCH(D$1,Districts,0))*'Blend Sheet'!$AJ17)+(INDEX(ItemCosts,MATCH('Blend Sheet'!$AK$4,ItemNum,0),MATCH(D$1,Districts,0))*'Blend Sheet'!$AK17)+(INDEX(ItemCosts,MATCH('Blend Sheet'!$AL$4,ItemNum,0),MATCH(D$1,Districts,0))*'Blend Sheet'!$AL17)+(INDEX(ItemCosts,MATCH('Blend Sheet'!$AM$4,ItemNum,0),MATCH(D$1,Districts,0))*'Blend Sheet'!$AM17)+(INDEX(ItemCosts,MATCH('Blend Sheet'!$AN$4,ItemNum,0),MATCH(D$1,Districts,0))*'Blend Sheet'!$AN17)+(INDEX(ItemCosts,MATCH('Blend Sheet'!$AO$4,ItemNum,0),MATCH(D$1,Districts,0))*'Blend Sheet'!$AO17)+(INDEX(ItemCosts,MATCH('Blend Sheet'!$AP$4,ItemNum,0),MATCH(D$1,Districts,0))*'Blend Sheet'!$AP17)+(INDEX(ItemCosts,MATCH('Blend Sheet'!$AQ$4,ItemNum,0),MATCH(D$1,Districts,0))*'Blend Sheet'!$AQ17)+(INDEX(ItemCosts,MATCH('Blend Sheet'!$AR$4,ItemNum,0),MATCH(D$1,Districts,0))*'Blend Sheet'!$AR17)+(INDEX(ItemCosts,MATCH('Blend Sheet'!$AS$4,ItemNum,0),MATCH(D$1,Districts,0))*'Blend Sheet'!$AS17)</f>
        <v>#N/A</v>
      </c>
      <c r="E14" s="5" t="e">
        <f>(INDEX(ItemCosts,MATCH('Blend Sheet'!$C$4,ItemNum,0),MATCH(E$1,Districts,0))*'Blend Sheet'!$C17)+(INDEX(ItemCosts,MATCH('Blend Sheet'!$D$4,ItemNum,0),MATCH(E$1,Districts,0))*'Blend Sheet'!$D17)+(INDEX(ItemCosts,MATCH('Blend Sheet'!$E$4,ItemNum,0),MATCH(E$1,Districts,0))*'Blend Sheet'!$E17)+(INDEX(ItemCosts,MATCH('Blend Sheet'!$F$4,ItemNum,0),MATCH(E$1,Districts,0))*'Blend Sheet'!$F17)+(INDEX(ItemCosts,MATCH('Blend Sheet'!$G$4,ItemNum,0),MATCH(E$1,Districts,0))*'Blend Sheet'!$G17)+(INDEX(ItemCosts,MATCH('Blend Sheet'!$H$4,ItemNum,0),MATCH(E$1,Districts,0))*'Blend Sheet'!$H17)+(INDEX(ItemCosts,MATCH('Blend Sheet'!$I$4,ItemNum,0),MATCH(E$1,Districts,0))*'Blend Sheet'!$I17)+(INDEX(ItemCosts,MATCH('Blend Sheet'!$J$4,ItemNum,0),MATCH(E$1,Districts,0))*'Blend Sheet'!$J17)+(INDEX(ItemCosts,MATCH('Blend Sheet'!$K$4,ItemNum,0),MATCH(E$1,Districts,0))*'Blend Sheet'!$K17)+(INDEX(ItemCosts,MATCH('Blend Sheet'!$L$4,ItemNum,0),MATCH(E$1,Districts,0))*'Blend Sheet'!$L17)+(INDEX(ItemCosts,MATCH('Blend Sheet'!$M$4,ItemNum,0),MATCH(E$1,Districts,0))*'Blend Sheet'!$M17)+(INDEX(ItemCosts,MATCH('Blend Sheet'!$N$4,ItemNum,0),MATCH(E$1,Districts,0))*'Blend Sheet'!$N17)+(INDEX(ItemCosts,MATCH('Blend Sheet'!$O$4,ItemNum,0),MATCH(E$1,Districts,0))*'Blend Sheet'!$O17)+(INDEX(ItemCosts,MATCH('Blend Sheet'!$P$4,ItemNum,0),MATCH(E$1,Districts,0))*'Blend Sheet'!$P17)+(INDEX(ItemCosts,MATCH('Blend Sheet'!$Q$4,ItemNum,0),MATCH(E$1,Districts,0))*'Blend Sheet'!$Q17)+(INDEX(ItemCosts,MATCH('Blend Sheet'!$R$4,ItemNum,0),MATCH(E$1,Districts,0))*'Blend Sheet'!$R17)+(INDEX(ItemCosts,MATCH('Blend Sheet'!$S$4,ItemNum,0),MATCH(E$1,Districts,0))*'Blend Sheet'!$S17)+(INDEX(ItemCosts,MATCH('Blend Sheet'!$T$4,ItemNum,0),MATCH(E$1,Districts,0))*'Blend Sheet'!$T17)+(INDEX(ItemCosts,MATCH('Blend Sheet'!$U$4,ItemNum,0),MATCH(E$1,Districts,0))*'Blend Sheet'!$U17)+(INDEX(ItemCosts,MATCH('Blend Sheet'!$V$4,ItemNum,0),MATCH(E$1,Districts,0))*'Blend Sheet'!$V17)+(INDEX(ItemCosts,MATCH('Blend Sheet'!$W$4,ItemNum,0),MATCH(E$1,Districts,0))*'Blend Sheet'!$W17)+(INDEX(ItemCosts,MATCH('Blend Sheet'!$X$4,ItemNum,0),MATCH(E$1,Districts,0))*'Blend Sheet'!$X17)+(INDEX(ItemCosts,MATCH('Blend Sheet'!$Y$4,ItemNum,0),MATCH(E$1,Districts,0))*'Blend Sheet'!$Y17)+(INDEX(ItemCosts,MATCH('Blend Sheet'!$Z$4,ItemNum,0),MATCH(E$1,Districts,0))*'Blend Sheet'!$Z17)+(INDEX(ItemCosts,MATCH('Blend Sheet'!$AA$4,ItemNum,0),MATCH(E$1,Districts,0))*'Blend Sheet'!$AA17)+(INDEX(ItemCosts,MATCH('Blend Sheet'!$AB$4,ItemNum,0),MATCH(E$1,Districts,0))*'Blend Sheet'!$AB17)+(INDEX(ItemCosts,MATCH('Blend Sheet'!$AC$4,ItemNum,0),MATCH(E$1,Districts,0))*'Blend Sheet'!$AC17)+(INDEX(ItemCosts,MATCH('Blend Sheet'!$AD$4,ItemNum,0),MATCH(E$1,Districts,0))*'Blend Sheet'!$AD17)+(INDEX(ItemCosts,MATCH('Blend Sheet'!$AE$4,ItemNum,0),MATCH(E$1,Districts,0))*'Blend Sheet'!$AE17)+(INDEX(ItemCosts,MATCH('Blend Sheet'!$AF$4,ItemNum,0),MATCH(E$1,Districts,0))*'Blend Sheet'!$AF17)+(INDEX(ItemCosts,MATCH('Blend Sheet'!$AG$4,ItemNum,0),MATCH(E$1,Districts,0))*'Blend Sheet'!$AG17)+(INDEX(ItemCosts,MATCH('Blend Sheet'!$AH$4,ItemNum,0),MATCH(E$1,Districts,0))*'Blend Sheet'!$AH17)+(INDEX(ItemCosts,MATCH('Blend Sheet'!$AI$4,ItemNum,0),MATCH(E$1,Districts,0))*'Blend Sheet'!$AI17)+(INDEX(ItemCosts,MATCH('Blend Sheet'!$AJ$4,ItemNum,0),MATCH(E$1,Districts,0))*'Blend Sheet'!$AJ17)+(INDEX(ItemCosts,MATCH('Blend Sheet'!$AK$4,ItemNum,0),MATCH(E$1,Districts,0))*'Blend Sheet'!$AK17)+(INDEX(ItemCosts,MATCH('Blend Sheet'!$AL$4,ItemNum,0),MATCH(E$1,Districts,0))*'Blend Sheet'!$AL17)+(INDEX(ItemCosts,MATCH('Blend Sheet'!$AM$4,ItemNum,0),MATCH(E$1,Districts,0))*'Blend Sheet'!$AM17)+(INDEX(ItemCosts,MATCH('Blend Sheet'!$AN$4,ItemNum,0),MATCH(E$1,Districts,0))*'Blend Sheet'!$AN17)+(INDEX(ItemCosts,MATCH('Blend Sheet'!$AO$4,ItemNum,0),MATCH(E$1,Districts,0))*'Blend Sheet'!$AO17)+(INDEX(ItemCosts,MATCH('Blend Sheet'!$AP$4,ItemNum,0),MATCH(E$1,Districts,0))*'Blend Sheet'!$AP17)+(INDEX(ItemCosts,MATCH('Blend Sheet'!$AQ$4,ItemNum,0),MATCH(E$1,Districts,0))*'Blend Sheet'!$AQ17)+(INDEX(ItemCosts,MATCH('Blend Sheet'!$AR$4,ItemNum,0),MATCH(E$1,Districts,0))*'Blend Sheet'!$AR17)+(INDEX(ItemCosts,MATCH('Blend Sheet'!$AS$4,ItemNum,0),MATCH(E$1,Districts,0))*'Blend Sheet'!$AS17)</f>
        <v>#N/A</v>
      </c>
      <c r="F14" s="5" t="e">
        <f>(INDEX(ItemCosts,MATCH('Blend Sheet'!$C$4,ItemNum,0),MATCH(F$1,Districts,0))*'Blend Sheet'!$C17)+(INDEX(ItemCosts,MATCH('Blend Sheet'!$D$4,ItemNum,0),MATCH(F$1,Districts,0))*'Blend Sheet'!$D17)+(INDEX(ItemCosts,MATCH('Blend Sheet'!$E$4,ItemNum,0),MATCH(F$1,Districts,0))*'Blend Sheet'!$E17)+(INDEX(ItemCosts,MATCH('Blend Sheet'!$F$4,ItemNum,0),MATCH(F$1,Districts,0))*'Blend Sheet'!$F17)+(INDEX(ItemCosts,MATCH('Blend Sheet'!$G$4,ItemNum,0),MATCH(F$1,Districts,0))*'Blend Sheet'!$G17)+(INDEX(ItemCosts,MATCH('Blend Sheet'!$H$4,ItemNum,0),MATCH(F$1,Districts,0))*'Blend Sheet'!$H17)+(INDEX(ItemCosts,MATCH('Blend Sheet'!$I$4,ItemNum,0),MATCH(F$1,Districts,0))*'Blend Sheet'!$I17)+(INDEX(ItemCosts,MATCH('Blend Sheet'!$J$4,ItemNum,0),MATCH(F$1,Districts,0))*'Blend Sheet'!$J17)+(INDEX(ItemCosts,MATCH('Blend Sheet'!$K$4,ItemNum,0),MATCH(F$1,Districts,0))*'Blend Sheet'!$K17)+(INDEX(ItemCosts,MATCH('Blend Sheet'!$L$4,ItemNum,0),MATCH(F$1,Districts,0))*'Blend Sheet'!$L17)+(INDEX(ItemCosts,MATCH('Blend Sheet'!$M$4,ItemNum,0),MATCH(F$1,Districts,0))*'Blend Sheet'!$M17)+(INDEX(ItemCosts,MATCH('Blend Sheet'!$N$4,ItemNum,0),MATCH(F$1,Districts,0))*'Blend Sheet'!$N17)+(INDEX(ItemCosts,MATCH('Blend Sheet'!$O$4,ItemNum,0),MATCH(F$1,Districts,0))*'Blend Sheet'!$O17)+(INDEX(ItemCosts,MATCH('Blend Sheet'!$P$4,ItemNum,0),MATCH(F$1,Districts,0))*'Blend Sheet'!$P17)+(INDEX(ItemCosts,MATCH('Blend Sheet'!$Q$4,ItemNum,0),MATCH(F$1,Districts,0))*'Blend Sheet'!$Q17)+(INDEX(ItemCosts,MATCH('Blend Sheet'!$R$4,ItemNum,0),MATCH(F$1,Districts,0))*'Blend Sheet'!$R17)+(INDEX(ItemCosts,MATCH('Blend Sheet'!$S$4,ItemNum,0),MATCH(F$1,Districts,0))*'Blend Sheet'!$S17)+(INDEX(ItemCosts,MATCH('Blend Sheet'!$T$4,ItemNum,0),MATCH(F$1,Districts,0))*'Blend Sheet'!$T17)+(INDEX(ItemCosts,MATCH('Blend Sheet'!$U$4,ItemNum,0),MATCH(F$1,Districts,0))*'Blend Sheet'!$U17)+(INDEX(ItemCosts,MATCH('Blend Sheet'!$V$4,ItemNum,0),MATCH(F$1,Districts,0))*'Blend Sheet'!$V17)+(INDEX(ItemCosts,MATCH('Blend Sheet'!$W$4,ItemNum,0),MATCH(F$1,Districts,0))*'Blend Sheet'!$W17)+(INDEX(ItemCosts,MATCH('Blend Sheet'!$X$4,ItemNum,0),MATCH(F$1,Districts,0))*'Blend Sheet'!$X17)+(INDEX(ItemCosts,MATCH('Blend Sheet'!$Y$4,ItemNum,0),MATCH(F$1,Districts,0))*'Blend Sheet'!$Y17)+(INDEX(ItemCosts,MATCH('Blend Sheet'!$Z$4,ItemNum,0),MATCH(F$1,Districts,0))*'Blend Sheet'!$Z17)+(INDEX(ItemCosts,MATCH('Blend Sheet'!$AA$4,ItemNum,0),MATCH(F$1,Districts,0))*'Blend Sheet'!$AA17)+(INDEX(ItemCosts,MATCH('Blend Sheet'!$AB$4,ItemNum,0),MATCH(F$1,Districts,0))*'Blend Sheet'!$AB17)+(INDEX(ItemCosts,MATCH('Blend Sheet'!$AC$4,ItemNum,0),MATCH(F$1,Districts,0))*'Blend Sheet'!$AC17)+(INDEX(ItemCosts,MATCH('Blend Sheet'!$AD$4,ItemNum,0),MATCH(F$1,Districts,0))*'Blend Sheet'!$AD17)+(INDEX(ItemCosts,MATCH('Blend Sheet'!$AE$4,ItemNum,0),MATCH(F$1,Districts,0))*'Blend Sheet'!$AE17)+(INDEX(ItemCosts,MATCH('Blend Sheet'!$AF$4,ItemNum,0),MATCH(F$1,Districts,0))*'Blend Sheet'!$AF17)+(INDEX(ItemCosts,MATCH('Blend Sheet'!$AG$4,ItemNum,0),MATCH(F$1,Districts,0))*'Blend Sheet'!$AG17)+(INDEX(ItemCosts,MATCH('Blend Sheet'!$AH$4,ItemNum,0),MATCH(F$1,Districts,0))*'Blend Sheet'!$AH17)+(INDEX(ItemCosts,MATCH('Blend Sheet'!$AI$4,ItemNum,0),MATCH(F$1,Districts,0))*'Blend Sheet'!$AI17)+(INDEX(ItemCosts,MATCH('Blend Sheet'!$AJ$4,ItemNum,0),MATCH(F$1,Districts,0))*'Blend Sheet'!$AJ17)+(INDEX(ItemCosts,MATCH('Blend Sheet'!$AK$4,ItemNum,0),MATCH(F$1,Districts,0))*'Blend Sheet'!$AK17)+(INDEX(ItemCosts,MATCH('Blend Sheet'!$AL$4,ItemNum,0),MATCH(F$1,Districts,0))*'Blend Sheet'!$AL17)+(INDEX(ItemCosts,MATCH('Blend Sheet'!$AM$4,ItemNum,0),MATCH(F$1,Districts,0))*'Blend Sheet'!$AM17)+(INDEX(ItemCosts,MATCH('Blend Sheet'!$AN$4,ItemNum,0),MATCH(F$1,Districts,0))*'Blend Sheet'!$AN17)+(INDEX(ItemCosts,MATCH('Blend Sheet'!$AO$4,ItemNum,0),MATCH(F$1,Districts,0))*'Blend Sheet'!$AO17)+(INDEX(ItemCosts,MATCH('Blend Sheet'!$AP$4,ItemNum,0),MATCH(F$1,Districts,0))*'Blend Sheet'!$AP17)+(INDEX(ItemCosts,MATCH('Blend Sheet'!$AQ$4,ItemNum,0),MATCH(F$1,Districts,0))*'Blend Sheet'!$AQ17)+(INDEX(ItemCosts,MATCH('Blend Sheet'!$AR$4,ItemNum,0),MATCH(F$1,Districts,0))*'Blend Sheet'!$AR17)+(INDEX(ItemCosts,MATCH('Blend Sheet'!$AS$4,ItemNum,0),MATCH(F$1,Districts,0))*'Blend Sheet'!$AS17)</f>
        <v>#N/A</v>
      </c>
      <c r="G14" s="5" t="e">
        <f>(INDEX(ItemCosts,MATCH('Blend Sheet'!$C$4,ItemNum,0),MATCH(G$1,Districts,0))*'Blend Sheet'!$C17)+(INDEX(ItemCosts,MATCH('Blend Sheet'!$D$4,ItemNum,0),MATCH(G$1,Districts,0))*'Blend Sheet'!$D17)+(INDEX(ItemCosts,MATCH('Blend Sheet'!$E$4,ItemNum,0),MATCH(G$1,Districts,0))*'Blend Sheet'!$E17)+(INDEX(ItemCosts,MATCH('Blend Sheet'!$F$4,ItemNum,0),MATCH(G$1,Districts,0))*'Blend Sheet'!$F17)+(INDEX(ItemCosts,MATCH('Blend Sheet'!$G$4,ItemNum,0),MATCH(G$1,Districts,0))*'Blend Sheet'!$G17)+(INDEX(ItemCosts,MATCH('Blend Sheet'!$H$4,ItemNum,0),MATCH(G$1,Districts,0))*'Blend Sheet'!$H17)+(INDEX(ItemCosts,MATCH('Blend Sheet'!$I$4,ItemNum,0),MATCH(G$1,Districts,0))*'Blend Sheet'!$I17)+(INDEX(ItemCosts,MATCH('Blend Sheet'!$J$4,ItemNum,0),MATCH(G$1,Districts,0))*'Blend Sheet'!$J17)+(INDEX(ItemCosts,MATCH('Blend Sheet'!$K$4,ItemNum,0),MATCH(G$1,Districts,0))*'Blend Sheet'!$K17)+(INDEX(ItemCosts,MATCH('Blend Sheet'!$L$4,ItemNum,0),MATCH(G$1,Districts,0))*'Blend Sheet'!$L17)+(INDEX(ItemCosts,MATCH('Blend Sheet'!$M$4,ItemNum,0),MATCH(G$1,Districts,0))*'Blend Sheet'!$M17)+(INDEX(ItemCosts,MATCH('Blend Sheet'!$N$4,ItemNum,0),MATCH(G$1,Districts,0))*'Blend Sheet'!$N17)+(INDEX(ItemCosts,MATCH('Blend Sheet'!$O$4,ItemNum,0),MATCH(G$1,Districts,0))*'Blend Sheet'!$O17)+(INDEX(ItemCosts,MATCH('Blend Sheet'!$P$4,ItemNum,0),MATCH(G$1,Districts,0))*'Blend Sheet'!$P17)+(INDEX(ItemCosts,MATCH('Blend Sheet'!$Q$4,ItemNum,0),MATCH(G$1,Districts,0))*'Blend Sheet'!$Q17)+(INDEX(ItemCosts,MATCH('Blend Sheet'!$R$4,ItemNum,0),MATCH(G$1,Districts,0))*'Blend Sheet'!$R17)+(INDEX(ItemCosts,MATCH('Blend Sheet'!$S$4,ItemNum,0),MATCH(G$1,Districts,0))*'Blend Sheet'!$S17)+(INDEX(ItemCosts,MATCH('Blend Sheet'!$T$4,ItemNum,0),MATCH(G$1,Districts,0))*'Blend Sheet'!$T17)+(INDEX(ItemCosts,MATCH('Blend Sheet'!$U$4,ItemNum,0),MATCH(G$1,Districts,0))*'Blend Sheet'!$U17)+(INDEX(ItemCosts,MATCH('Blend Sheet'!$V$4,ItemNum,0),MATCH(G$1,Districts,0))*'Blend Sheet'!$V17)+(INDEX(ItemCosts,MATCH('Blend Sheet'!$W$4,ItemNum,0),MATCH(G$1,Districts,0))*'Blend Sheet'!$W17)+(INDEX(ItemCosts,MATCH('Blend Sheet'!$X$4,ItemNum,0),MATCH(G$1,Districts,0))*'Blend Sheet'!$X17)+(INDEX(ItemCosts,MATCH('Blend Sheet'!$Y$4,ItemNum,0),MATCH(G$1,Districts,0))*'Blend Sheet'!$Y17)+(INDEX(ItemCosts,MATCH('Blend Sheet'!$Z$4,ItemNum,0),MATCH(G$1,Districts,0))*'Blend Sheet'!$Z17)+(INDEX(ItemCosts,MATCH('Blend Sheet'!$AA$4,ItemNum,0),MATCH(G$1,Districts,0))*'Blend Sheet'!$AA17)+(INDEX(ItemCosts,MATCH('Blend Sheet'!$AB$4,ItemNum,0),MATCH(G$1,Districts,0))*'Blend Sheet'!$AB17)+(INDEX(ItemCosts,MATCH('Blend Sheet'!$AC$4,ItemNum,0),MATCH(G$1,Districts,0))*'Blend Sheet'!$AC17)+(INDEX(ItemCosts,MATCH('Blend Sheet'!$AD$4,ItemNum,0),MATCH(G$1,Districts,0))*'Blend Sheet'!$AD17)+(INDEX(ItemCosts,MATCH('Blend Sheet'!$AE$4,ItemNum,0),MATCH(G$1,Districts,0))*'Blend Sheet'!$AE17)+(INDEX(ItemCosts,MATCH('Blend Sheet'!$AF$4,ItemNum,0),MATCH(G$1,Districts,0))*'Blend Sheet'!$AF17)+(INDEX(ItemCosts,MATCH('Blend Sheet'!$AG$4,ItemNum,0),MATCH(G$1,Districts,0))*'Blend Sheet'!$AG17)+(INDEX(ItemCosts,MATCH('Blend Sheet'!$AH$4,ItemNum,0),MATCH(G$1,Districts,0))*'Blend Sheet'!$AH17)+(INDEX(ItemCosts,MATCH('Blend Sheet'!$AI$4,ItemNum,0),MATCH(G$1,Districts,0))*'Blend Sheet'!$AI17)+(INDEX(ItemCosts,MATCH('Blend Sheet'!$AJ$4,ItemNum,0),MATCH(G$1,Districts,0))*'Blend Sheet'!$AJ17)+(INDEX(ItemCosts,MATCH('Blend Sheet'!$AK$4,ItemNum,0),MATCH(G$1,Districts,0))*'Blend Sheet'!$AK17)+(INDEX(ItemCosts,MATCH('Blend Sheet'!$AL$4,ItemNum,0),MATCH(G$1,Districts,0))*'Blend Sheet'!$AL17)+(INDEX(ItemCosts,MATCH('Blend Sheet'!$AM$4,ItemNum,0),MATCH(G$1,Districts,0))*'Blend Sheet'!$AM17)+(INDEX(ItemCosts,MATCH('Blend Sheet'!$AN$4,ItemNum,0),MATCH(G$1,Districts,0))*'Blend Sheet'!$AN17)+(INDEX(ItemCosts,MATCH('Blend Sheet'!$AO$4,ItemNum,0),MATCH(G$1,Districts,0))*'Blend Sheet'!$AO17)+(INDEX(ItemCosts,MATCH('Blend Sheet'!$AP$4,ItemNum,0),MATCH(G$1,Districts,0))*'Blend Sheet'!$AP17)+(INDEX(ItemCosts,MATCH('Blend Sheet'!$AQ$4,ItemNum,0),MATCH(G$1,Districts,0))*'Blend Sheet'!$AQ17)+(INDEX(ItemCosts,MATCH('Blend Sheet'!$AR$4,ItemNum,0),MATCH(G$1,Districts,0))*'Blend Sheet'!$AR17)+(INDEX(ItemCosts,MATCH('Blend Sheet'!$AS$4,ItemNum,0),MATCH(G$1,Districts,0))*'Blend Sheet'!$AS17)</f>
        <v>#N/A</v>
      </c>
      <c r="H14" s="5" t="e">
        <f>(INDEX(ItemCosts,MATCH('Blend Sheet'!$C$4,ItemNum,0),MATCH(H$1,Districts,0))*'Blend Sheet'!$C17)+(INDEX(ItemCosts,MATCH('Blend Sheet'!$D$4,ItemNum,0),MATCH(H$1,Districts,0))*'Blend Sheet'!$D17)+(INDEX(ItemCosts,MATCH('Blend Sheet'!$E$4,ItemNum,0),MATCH(H$1,Districts,0))*'Blend Sheet'!$E17)+(INDEX(ItemCosts,MATCH('Blend Sheet'!$F$4,ItemNum,0),MATCH(H$1,Districts,0))*'Blend Sheet'!$F17)+(INDEX(ItemCosts,MATCH('Blend Sheet'!$G$4,ItemNum,0),MATCH(H$1,Districts,0))*'Blend Sheet'!$G17)+(INDEX(ItemCosts,MATCH('Blend Sheet'!$H$4,ItemNum,0),MATCH(H$1,Districts,0))*'Blend Sheet'!$H17)+(INDEX(ItemCosts,MATCH('Blend Sheet'!$I$4,ItemNum,0),MATCH(H$1,Districts,0))*'Blend Sheet'!$I17)+(INDEX(ItemCosts,MATCH('Blend Sheet'!$J$4,ItemNum,0),MATCH(H$1,Districts,0))*'Blend Sheet'!$J17)+(INDEX(ItemCosts,MATCH('Blend Sheet'!$K$4,ItemNum,0),MATCH(H$1,Districts,0))*'Blend Sheet'!$K17)+(INDEX(ItemCosts,MATCH('Blend Sheet'!$L$4,ItemNum,0),MATCH(H$1,Districts,0))*'Blend Sheet'!$L17)+(INDEX(ItemCosts,MATCH('Blend Sheet'!$M$4,ItemNum,0),MATCH(H$1,Districts,0))*'Blend Sheet'!$M17)+(INDEX(ItemCosts,MATCH('Blend Sheet'!$N$4,ItemNum,0),MATCH(H$1,Districts,0))*'Blend Sheet'!$N17)+(INDEX(ItemCosts,MATCH('Blend Sheet'!$O$4,ItemNum,0),MATCH(H$1,Districts,0))*'Blend Sheet'!$O17)+(INDEX(ItemCosts,MATCH('Blend Sheet'!$P$4,ItemNum,0),MATCH(H$1,Districts,0))*'Blend Sheet'!$P17)+(INDEX(ItemCosts,MATCH('Blend Sheet'!$Q$4,ItemNum,0),MATCH(H$1,Districts,0))*'Blend Sheet'!$Q17)+(INDEX(ItemCosts,MATCH('Blend Sheet'!$R$4,ItemNum,0),MATCH(H$1,Districts,0))*'Blend Sheet'!$R17)+(INDEX(ItemCosts,MATCH('Blend Sheet'!$S$4,ItemNum,0),MATCH(H$1,Districts,0))*'Blend Sheet'!$S17)+(INDEX(ItemCosts,MATCH('Blend Sheet'!$T$4,ItemNum,0),MATCH(H$1,Districts,0))*'Blend Sheet'!$T17)+(INDEX(ItemCosts,MATCH('Blend Sheet'!$U$4,ItemNum,0),MATCH(H$1,Districts,0))*'Blend Sheet'!$U17)+(INDEX(ItemCosts,MATCH('Blend Sheet'!$V$4,ItemNum,0),MATCH(H$1,Districts,0))*'Blend Sheet'!$V17)+(INDEX(ItemCosts,MATCH('Blend Sheet'!$W$4,ItemNum,0),MATCH(H$1,Districts,0))*'Blend Sheet'!$W17)+(INDEX(ItemCosts,MATCH('Blend Sheet'!$X$4,ItemNum,0),MATCH(H$1,Districts,0))*'Blend Sheet'!$X17)+(INDEX(ItemCosts,MATCH('Blend Sheet'!$Y$4,ItemNum,0),MATCH(H$1,Districts,0))*'Blend Sheet'!$Y17)+(INDEX(ItemCosts,MATCH('Blend Sheet'!$Z$4,ItemNum,0),MATCH(H$1,Districts,0))*'Blend Sheet'!$Z17)+(INDEX(ItemCosts,MATCH('Blend Sheet'!$AA$4,ItemNum,0),MATCH(H$1,Districts,0))*'Blend Sheet'!$AA17)+(INDEX(ItemCosts,MATCH('Blend Sheet'!$AB$4,ItemNum,0),MATCH(H$1,Districts,0))*'Blend Sheet'!$AB17)+(INDEX(ItemCosts,MATCH('Blend Sheet'!$AC$4,ItemNum,0),MATCH(H$1,Districts,0))*'Blend Sheet'!$AC17)+(INDEX(ItemCosts,MATCH('Blend Sheet'!$AD$4,ItemNum,0),MATCH(H$1,Districts,0))*'Blend Sheet'!$AD17)+(INDEX(ItemCosts,MATCH('Blend Sheet'!$AE$4,ItemNum,0),MATCH(H$1,Districts,0))*'Blend Sheet'!$AE17)+(INDEX(ItemCosts,MATCH('Blend Sheet'!$AF$4,ItemNum,0),MATCH(H$1,Districts,0))*'Blend Sheet'!$AF17)+(INDEX(ItemCosts,MATCH('Blend Sheet'!$AG$4,ItemNum,0),MATCH(H$1,Districts,0))*'Blend Sheet'!$AG17)+(INDEX(ItemCosts,MATCH('Blend Sheet'!$AH$4,ItemNum,0),MATCH(H$1,Districts,0))*'Blend Sheet'!$AH17)+(INDEX(ItemCosts,MATCH('Blend Sheet'!$AI$4,ItemNum,0),MATCH(H$1,Districts,0))*'Blend Sheet'!$AI17)+(INDEX(ItemCosts,MATCH('Blend Sheet'!$AJ$4,ItemNum,0),MATCH(H$1,Districts,0))*'Blend Sheet'!$AJ17)+(INDEX(ItemCosts,MATCH('Blend Sheet'!$AK$4,ItemNum,0),MATCH(H$1,Districts,0))*'Blend Sheet'!$AK17)+(INDEX(ItemCosts,MATCH('Blend Sheet'!$AL$4,ItemNum,0),MATCH(H$1,Districts,0))*'Blend Sheet'!$AL17)+(INDEX(ItemCosts,MATCH('Blend Sheet'!$AM$4,ItemNum,0),MATCH(H$1,Districts,0))*'Blend Sheet'!$AM17)+(INDEX(ItemCosts,MATCH('Blend Sheet'!$AN$4,ItemNum,0),MATCH(H$1,Districts,0))*'Blend Sheet'!$AN17)+(INDEX(ItemCosts,MATCH('Blend Sheet'!$AO$4,ItemNum,0),MATCH(H$1,Districts,0))*'Blend Sheet'!$AO17)+(INDEX(ItemCosts,MATCH('Blend Sheet'!$AP$4,ItemNum,0),MATCH(H$1,Districts,0))*'Blend Sheet'!$AP17)+(INDEX(ItemCosts,MATCH('Blend Sheet'!$AQ$4,ItemNum,0),MATCH(H$1,Districts,0))*'Blend Sheet'!$AQ17)+(INDEX(ItemCosts,MATCH('Blend Sheet'!$AR$4,ItemNum,0),MATCH(H$1,Districts,0))*'Blend Sheet'!$AR17)+(INDEX(ItemCosts,MATCH('Blend Sheet'!$AS$4,ItemNum,0),MATCH(H$1,Districts,0))*'Blend Sheet'!$AS17)</f>
        <v>#N/A</v>
      </c>
      <c r="I14" s="5" t="e">
        <f>(INDEX(ItemCosts,MATCH('Blend Sheet'!$C$4,ItemNum,0),MATCH(I$1,Districts,0))*'Blend Sheet'!$C17)+(INDEX(ItemCosts,MATCH('Blend Sheet'!$D$4,ItemNum,0),MATCH(I$1,Districts,0))*'Blend Sheet'!$D17)+(INDEX(ItemCosts,MATCH('Blend Sheet'!$E$4,ItemNum,0),MATCH(I$1,Districts,0))*'Blend Sheet'!$E17)+(INDEX(ItemCosts,MATCH('Blend Sheet'!$F$4,ItemNum,0),MATCH(I$1,Districts,0))*'Blend Sheet'!$F17)+(INDEX(ItemCosts,MATCH('Blend Sheet'!$G$4,ItemNum,0),MATCH(I$1,Districts,0))*'Blend Sheet'!$G17)+(INDEX(ItemCosts,MATCH('Blend Sheet'!$H$4,ItemNum,0),MATCH(I$1,Districts,0))*'Blend Sheet'!$H17)+(INDEX(ItemCosts,MATCH('Blend Sheet'!$I$4,ItemNum,0),MATCH(I$1,Districts,0))*'Blend Sheet'!$I17)+(INDEX(ItemCosts,MATCH('Blend Sheet'!$J$4,ItemNum,0),MATCH(I$1,Districts,0))*'Blend Sheet'!$J17)+(INDEX(ItemCosts,MATCH('Blend Sheet'!$K$4,ItemNum,0),MATCH(I$1,Districts,0))*'Blend Sheet'!$K17)+(INDEX(ItemCosts,MATCH('Blend Sheet'!$L$4,ItemNum,0),MATCH(I$1,Districts,0))*'Blend Sheet'!$L17)+(INDEX(ItemCosts,MATCH('Blend Sheet'!$M$4,ItemNum,0),MATCH(I$1,Districts,0))*'Blend Sheet'!$M17)+(INDEX(ItemCosts,MATCH('Blend Sheet'!$N$4,ItemNum,0),MATCH(I$1,Districts,0))*'Blend Sheet'!$N17)+(INDEX(ItemCosts,MATCH('Blend Sheet'!$O$4,ItemNum,0),MATCH(I$1,Districts,0))*'Blend Sheet'!$O17)+(INDEX(ItemCosts,MATCH('Blend Sheet'!$P$4,ItemNum,0),MATCH(I$1,Districts,0))*'Blend Sheet'!$P17)+(INDEX(ItemCosts,MATCH('Blend Sheet'!$Q$4,ItemNum,0),MATCH(I$1,Districts,0))*'Blend Sheet'!$Q17)+(INDEX(ItemCosts,MATCH('Blend Sheet'!$R$4,ItemNum,0),MATCH(I$1,Districts,0))*'Blend Sheet'!$R17)+(INDEX(ItemCosts,MATCH('Blend Sheet'!$S$4,ItemNum,0),MATCH(I$1,Districts,0))*'Blend Sheet'!$S17)+(INDEX(ItemCosts,MATCH('Blend Sheet'!$T$4,ItemNum,0),MATCH(I$1,Districts,0))*'Blend Sheet'!$T17)+(INDEX(ItemCosts,MATCH('Blend Sheet'!$U$4,ItemNum,0),MATCH(I$1,Districts,0))*'Blend Sheet'!$U17)+(INDEX(ItemCosts,MATCH('Blend Sheet'!$V$4,ItemNum,0),MATCH(I$1,Districts,0))*'Blend Sheet'!$V17)+(INDEX(ItemCosts,MATCH('Blend Sheet'!$W$4,ItemNum,0),MATCH(I$1,Districts,0))*'Blend Sheet'!$W17)+(INDEX(ItemCosts,MATCH('Blend Sheet'!$X$4,ItemNum,0),MATCH(I$1,Districts,0))*'Blend Sheet'!$X17)+(INDEX(ItemCosts,MATCH('Blend Sheet'!$Y$4,ItemNum,0),MATCH(I$1,Districts,0))*'Blend Sheet'!$Y17)+(INDEX(ItemCosts,MATCH('Blend Sheet'!$Z$4,ItemNum,0),MATCH(I$1,Districts,0))*'Blend Sheet'!$Z17)+(INDEX(ItemCosts,MATCH('Blend Sheet'!$AA$4,ItemNum,0),MATCH(I$1,Districts,0))*'Blend Sheet'!$AA17)+(INDEX(ItemCosts,MATCH('Blend Sheet'!$AB$4,ItemNum,0),MATCH(I$1,Districts,0))*'Blend Sheet'!$AB17)+(INDEX(ItemCosts,MATCH('Blend Sheet'!$AC$4,ItemNum,0),MATCH(I$1,Districts,0))*'Blend Sheet'!$AC17)+(INDEX(ItemCosts,MATCH('Blend Sheet'!$AD$4,ItemNum,0),MATCH(I$1,Districts,0))*'Blend Sheet'!$AD17)+(INDEX(ItemCosts,MATCH('Blend Sheet'!$AE$4,ItemNum,0),MATCH(I$1,Districts,0))*'Blend Sheet'!$AE17)+(INDEX(ItemCosts,MATCH('Blend Sheet'!$AF$4,ItemNum,0),MATCH(I$1,Districts,0))*'Blend Sheet'!$AF17)+(INDEX(ItemCosts,MATCH('Blend Sheet'!$AG$4,ItemNum,0),MATCH(I$1,Districts,0))*'Blend Sheet'!$AG17)+(INDEX(ItemCosts,MATCH('Blend Sheet'!$AH$4,ItemNum,0),MATCH(I$1,Districts,0))*'Blend Sheet'!$AH17)+(INDEX(ItemCosts,MATCH('Blend Sheet'!$AI$4,ItemNum,0),MATCH(I$1,Districts,0))*'Blend Sheet'!$AI17)+(INDEX(ItemCosts,MATCH('Blend Sheet'!$AJ$4,ItemNum,0),MATCH(I$1,Districts,0))*'Blend Sheet'!$AJ17)+(INDEX(ItemCosts,MATCH('Blend Sheet'!$AK$4,ItemNum,0),MATCH(I$1,Districts,0))*'Blend Sheet'!$AK17)+(INDEX(ItemCosts,MATCH('Blend Sheet'!$AL$4,ItemNum,0),MATCH(I$1,Districts,0))*'Blend Sheet'!$AL17)+(INDEX(ItemCosts,MATCH('Blend Sheet'!$AM$4,ItemNum,0),MATCH(I$1,Districts,0))*'Blend Sheet'!$AM17)+(INDEX(ItemCosts,MATCH('Blend Sheet'!$AN$4,ItemNum,0),MATCH(I$1,Districts,0))*'Blend Sheet'!$AN17)+(INDEX(ItemCosts,MATCH('Blend Sheet'!$AO$4,ItemNum,0),MATCH(I$1,Districts,0))*'Blend Sheet'!$AO17)+(INDEX(ItemCosts,MATCH('Blend Sheet'!$AP$4,ItemNum,0),MATCH(I$1,Districts,0))*'Blend Sheet'!$AP17)+(INDEX(ItemCosts,MATCH('Blend Sheet'!$AQ$4,ItemNum,0),MATCH(I$1,Districts,0))*'Blend Sheet'!$AQ17)+(INDEX(ItemCosts,MATCH('Blend Sheet'!$AR$4,ItemNum,0),MATCH(I$1,Districts,0))*'Blend Sheet'!$AR17)+(INDEX(ItemCosts,MATCH('Blend Sheet'!$AS$4,ItemNum,0),MATCH(I$1,Districts,0))*'Blend Sheet'!$AS17)</f>
        <v>#N/A</v>
      </c>
      <c r="J14" s="5" t="e">
        <f>(INDEX(ItemCosts,MATCH('Blend Sheet'!$C$4,ItemNum,0),MATCH(J$1,Districts,0))*'Blend Sheet'!$C17)+(INDEX(ItemCosts,MATCH('Blend Sheet'!$D$4,ItemNum,0),MATCH(J$1,Districts,0))*'Blend Sheet'!$D17)+(INDEX(ItemCosts,MATCH('Blend Sheet'!$E$4,ItemNum,0),MATCH(J$1,Districts,0))*'Blend Sheet'!$E17)+(INDEX(ItemCosts,MATCH('Blend Sheet'!$F$4,ItemNum,0),MATCH(J$1,Districts,0))*'Blend Sheet'!$F17)+(INDEX(ItemCosts,MATCH('Blend Sheet'!$G$4,ItemNum,0),MATCH(J$1,Districts,0))*'Blend Sheet'!$G17)+(INDEX(ItemCosts,MATCH('Blend Sheet'!$H$4,ItemNum,0),MATCH(J$1,Districts,0))*'Blend Sheet'!$H17)+(INDEX(ItemCosts,MATCH('Blend Sheet'!$I$4,ItemNum,0),MATCH(J$1,Districts,0))*'Blend Sheet'!$I17)+(INDEX(ItemCosts,MATCH('Blend Sheet'!$J$4,ItemNum,0),MATCH(J$1,Districts,0))*'Blend Sheet'!$J17)+(INDEX(ItemCosts,MATCH('Blend Sheet'!$K$4,ItemNum,0),MATCH(J$1,Districts,0))*'Blend Sheet'!$K17)+(INDEX(ItemCosts,MATCH('Blend Sheet'!$L$4,ItemNum,0),MATCH(J$1,Districts,0))*'Blend Sheet'!$L17)+(INDEX(ItemCosts,MATCH('Blend Sheet'!$M$4,ItemNum,0),MATCH(J$1,Districts,0))*'Blend Sheet'!$M17)+(INDEX(ItemCosts,MATCH('Blend Sheet'!$N$4,ItemNum,0),MATCH(J$1,Districts,0))*'Blend Sheet'!$N17)+(INDEX(ItemCosts,MATCH('Blend Sheet'!$O$4,ItemNum,0),MATCH(J$1,Districts,0))*'Blend Sheet'!$O17)+(INDEX(ItemCosts,MATCH('Blend Sheet'!$P$4,ItemNum,0),MATCH(J$1,Districts,0))*'Blend Sheet'!$P17)+(INDEX(ItemCosts,MATCH('Blend Sheet'!$Q$4,ItemNum,0),MATCH(J$1,Districts,0))*'Blend Sheet'!$Q17)+(INDEX(ItemCosts,MATCH('Blend Sheet'!$R$4,ItemNum,0),MATCH(J$1,Districts,0))*'Blend Sheet'!$R17)+(INDEX(ItemCosts,MATCH('Blend Sheet'!$S$4,ItemNum,0),MATCH(J$1,Districts,0))*'Blend Sheet'!$S17)+(INDEX(ItemCosts,MATCH('Blend Sheet'!$T$4,ItemNum,0),MATCH(J$1,Districts,0))*'Blend Sheet'!$T17)+(INDEX(ItemCosts,MATCH('Blend Sheet'!$U$4,ItemNum,0),MATCH(J$1,Districts,0))*'Blend Sheet'!$U17)+(INDEX(ItemCosts,MATCH('Blend Sheet'!$V$4,ItemNum,0),MATCH(J$1,Districts,0))*'Blend Sheet'!$V17)+(INDEX(ItemCosts,MATCH('Blend Sheet'!$W$4,ItemNum,0),MATCH(J$1,Districts,0))*'Blend Sheet'!$W17)+(INDEX(ItemCosts,MATCH('Blend Sheet'!$X$4,ItemNum,0),MATCH(J$1,Districts,0))*'Blend Sheet'!$X17)+(INDEX(ItemCosts,MATCH('Blend Sheet'!$Y$4,ItemNum,0),MATCH(J$1,Districts,0))*'Blend Sheet'!$Y17)+(INDEX(ItemCosts,MATCH('Blend Sheet'!$Z$4,ItemNum,0),MATCH(J$1,Districts,0))*'Blend Sheet'!$Z17)+(INDEX(ItemCosts,MATCH('Blend Sheet'!$AA$4,ItemNum,0),MATCH(J$1,Districts,0))*'Blend Sheet'!$AA17)+(INDEX(ItemCosts,MATCH('Blend Sheet'!$AB$4,ItemNum,0),MATCH(J$1,Districts,0))*'Blend Sheet'!$AB17)+(INDEX(ItemCosts,MATCH('Blend Sheet'!$AC$4,ItemNum,0),MATCH(J$1,Districts,0))*'Blend Sheet'!$AC17)+(INDEX(ItemCosts,MATCH('Blend Sheet'!$AD$4,ItemNum,0),MATCH(J$1,Districts,0))*'Blend Sheet'!$AD17)+(INDEX(ItemCosts,MATCH('Blend Sheet'!$AE$4,ItemNum,0),MATCH(J$1,Districts,0))*'Blend Sheet'!$AE17)+(INDEX(ItemCosts,MATCH('Blend Sheet'!$AF$4,ItemNum,0),MATCH(J$1,Districts,0))*'Blend Sheet'!$AF17)+(INDEX(ItemCosts,MATCH('Blend Sheet'!$AG$4,ItemNum,0),MATCH(J$1,Districts,0))*'Blend Sheet'!$AG17)+(INDEX(ItemCosts,MATCH('Blend Sheet'!$AH$4,ItemNum,0),MATCH(J$1,Districts,0))*'Blend Sheet'!$AH17)+(INDEX(ItemCosts,MATCH('Blend Sheet'!$AI$4,ItemNum,0),MATCH(J$1,Districts,0))*'Blend Sheet'!$AI17)+(INDEX(ItemCosts,MATCH('Blend Sheet'!$AJ$4,ItemNum,0),MATCH(J$1,Districts,0))*'Blend Sheet'!$AJ17)+(INDEX(ItemCosts,MATCH('Blend Sheet'!$AK$4,ItemNum,0),MATCH(J$1,Districts,0))*'Blend Sheet'!$AK17)+(INDEX(ItemCosts,MATCH('Blend Sheet'!$AL$4,ItemNum,0),MATCH(J$1,Districts,0))*'Blend Sheet'!$AL17)+(INDEX(ItemCosts,MATCH('Blend Sheet'!$AM$4,ItemNum,0),MATCH(J$1,Districts,0))*'Blend Sheet'!$AM17)+(INDEX(ItemCosts,MATCH('Blend Sheet'!$AN$4,ItemNum,0),MATCH(J$1,Districts,0))*'Blend Sheet'!$AN17)+(INDEX(ItemCosts,MATCH('Blend Sheet'!$AO$4,ItemNum,0),MATCH(J$1,Districts,0))*'Blend Sheet'!$AO17)+(INDEX(ItemCosts,MATCH('Blend Sheet'!$AP$4,ItemNum,0),MATCH(J$1,Districts,0))*'Blend Sheet'!$AP17)+(INDEX(ItemCosts,MATCH('Blend Sheet'!$AQ$4,ItemNum,0),MATCH(J$1,Districts,0))*'Blend Sheet'!$AQ17)+(INDEX(ItemCosts,MATCH('Blend Sheet'!$AR$4,ItemNum,0),MATCH(J$1,Districts,0))*'Blend Sheet'!$AR17)+(INDEX(ItemCosts,MATCH('Blend Sheet'!$AS$4,ItemNum,0),MATCH(J$1,Districts,0))*'Blend Sheet'!$AS17)</f>
        <v>#N/A</v>
      </c>
      <c r="K14" s="5" t="e">
        <f>(INDEX(ItemCosts,MATCH('Blend Sheet'!$C$4,ItemNum,0),MATCH(K$1,Districts,0))*'Blend Sheet'!$C17)+(INDEX(ItemCosts,MATCH('Blend Sheet'!$D$4,ItemNum,0),MATCH(K$1,Districts,0))*'Blend Sheet'!$D17)+(INDEX(ItemCosts,MATCH('Blend Sheet'!$E$4,ItemNum,0),MATCH(K$1,Districts,0))*'Blend Sheet'!$E17)+(INDEX(ItemCosts,MATCH('Blend Sheet'!$F$4,ItemNum,0),MATCH(K$1,Districts,0))*'Blend Sheet'!$F17)+(INDEX(ItemCosts,MATCH('Blend Sheet'!$G$4,ItemNum,0),MATCH(K$1,Districts,0))*'Blend Sheet'!$G17)+(INDEX(ItemCosts,MATCH('Blend Sheet'!$H$4,ItemNum,0),MATCH(K$1,Districts,0))*'Blend Sheet'!$H17)+(INDEX(ItemCosts,MATCH('Blend Sheet'!$I$4,ItemNum,0),MATCH(K$1,Districts,0))*'Blend Sheet'!$I17)+(INDEX(ItemCosts,MATCH('Blend Sheet'!$J$4,ItemNum,0),MATCH(K$1,Districts,0))*'Blend Sheet'!$J17)+(INDEX(ItemCosts,MATCH('Blend Sheet'!$K$4,ItemNum,0),MATCH(K$1,Districts,0))*'Blend Sheet'!$K17)+(INDEX(ItemCosts,MATCH('Blend Sheet'!$L$4,ItemNum,0),MATCH(K$1,Districts,0))*'Blend Sheet'!$L17)+(INDEX(ItemCosts,MATCH('Blend Sheet'!$M$4,ItemNum,0),MATCH(K$1,Districts,0))*'Blend Sheet'!$M17)+(INDEX(ItemCosts,MATCH('Blend Sheet'!$N$4,ItemNum,0),MATCH(K$1,Districts,0))*'Blend Sheet'!$N17)+(INDEX(ItemCosts,MATCH('Blend Sheet'!$O$4,ItemNum,0),MATCH(K$1,Districts,0))*'Blend Sheet'!$O17)+(INDEX(ItemCosts,MATCH('Blend Sheet'!$P$4,ItemNum,0),MATCH(K$1,Districts,0))*'Blend Sheet'!$P17)+(INDEX(ItemCosts,MATCH('Blend Sheet'!$Q$4,ItemNum,0),MATCH(K$1,Districts,0))*'Blend Sheet'!$Q17)+(INDEX(ItemCosts,MATCH('Blend Sheet'!$R$4,ItemNum,0),MATCH(K$1,Districts,0))*'Blend Sheet'!$R17)+(INDEX(ItemCosts,MATCH('Blend Sheet'!$S$4,ItemNum,0),MATCH(K$1,Districts,0))*'Blend Sheet'!$S17)+(INDEX(ItemCosts,MATCH('Blend Sheet'!$T$4,ItemNum,0),MATCH(K$1,Districts,0))*'Blend Sheet'!$T17)+(INDEX(ItemCosts,MATCH('Blend Sheet'!$U$4,ItemNum,0),MATCH(K$1,Districts,0))*'Blend Sheet'!$U17)+(INDEX(ItemCosts,MATCH('Blend Sheet'!$V$4,ItemNum,0),MATCH(K$1,Districts,0))*'Blend Sheet'!$V17)+(INDEX(ItemCosts,MATCH('Blend Sheet'!$W$4,ItemNum,0),MATCH(K$1,Districts,0))*'Blend Sheet'!$W17)+(INDEX(ItemCosts,MATCH('Blend Sheet'!$X$4,ItemNum,0),MATCH(K$1,Districts,0))*'Blend Sheet'!$X17)+(INDEX(ItemCosts,MATCH('Blend Sheet'!$Y$4,ItemNum,0),MATCH(K$1,Districts,0))*'Blend Sheet'!$Y17)+(INDEX(ItemCosts,MATCH('Blend Sheet'!$Z$4,ItemNum,0),MATCH(K$1,Districts,0))*'Blend Sheet'!$Z17)+(INDEX(ItemCosts,MATCH('Blend Sheet'!$AA$4,ItemNum,0),MATCH(K$1,Districts,0))*'Blend Sheet'!$AA17)+(INDEX(ItemCosts,MATCH('Blend Sheet'!$AB$4,ItemNum,0),MATCH(K$1,Districts,0))*'Blend Sheet'!$AB17)+(INDEX(ItemCosts,MATCH('Blend Sheet'!$AC$4,ItemNum,0),MATCH(K$1,Districts,0))*'Blend Sheet'!$AC17)+(INDEX(ItemCosts,MATCH('Blend Sheet'!$AD$4,ItemNum,0),MATCH(K$1,Districts,0))*'Blend Sheet'!$AD17)+(INDEX(ItemCosts,MATCH('Blend Sheet'!$AE$4,ItemNum,0),MATCH(K$1,Districts,0))*'Blend Sheet'!$AE17)+(INDEX(ItemCosts,MATCH('Blend Sheet'!$AF$4,ItemNum,0),MATCH(K$1,Districts,0))*'Blend Sheet'!$AF17)+(INDEX(ItemCosts,MATCH('Blend Sheet'!$AG$4,ItemNum,0),MATCH(K$1,Districts,0))*'Blend Sheet'!$AG17)+(INDEX(ItemCosts,MATCH('Blend Sheet'!$AH$4,ItemNum,0),MATCH(K$1,Districts,0))*'Blend Sheet'!$AH17)+(INDEX(ItemCosts,MATCH('Blend Sheet'!$AI$4,ItemNum,0),MATCH(K$1,Districts,0))*'Blend Sheet'!$AI17)+(INDEX(ItemCosts,MATCH('Blend Sheet'!$AJ$4,ItemNum,0),MATCH(K$1,Districts,0))*'Blend Sheet'!$AJ17)+(INDEX(ItemCosts,MATCH('Blend Sheet'!$AK$4,ItemNum,0),MATCH(K$1,Districts,0))*'Blend Sheet'!$AK17)+(INDEX(ItemCosts,MATCH('Blend Sheet'!$AL$4,ItemNum,0),MATCH(K$1,Districts,0))*'Blend Sheet'!$AL17)+(INDEX(ItemCosts,MATCH('Blend Sheet'!$AM$4,ItemNum,0),MATCH(K$1,Districts,0))*'Blend Sheet'!$AM17)+(INDEX(ItemCosts,MATCH('Blend Sheet'!$AN$4,ItemNum,0),MATCH(K$1,Districts,0))*'Blend Sheet'!$AN17)+(INDEX(ItemCosts,MATCH('Blend Sheet'!$AO$4,ItemNum,0),MATCH(K$1,Districts,0))*'Blend Sheet'!$AO17)+(INDEX(ItemCosts,MATCH('Blend Sheet'!$AP$4,ItemNum,0),MATCH(K$1,Districts,0))*'Blend Sheet'!$AP17)+(INDEX(ItemCosts,MATCH('Blend Sheet'!$AQ$4,ItemNum,0),MATCH(K$1,Districts,0))*'Blend Sheet'!$AQ17)+(INDEX(ItemCosts,MATCH('Blend Sheet'!$AR$4,ItemNum,0),MATCH(K$1,Districts,0))*'Blend Sheet'!$AR17)+(INDEX(ItemCosts,MATCH('Blend Sheet'!$AS$4,ItemNum,0),MATCH(K$1,Districts,0))*'Blend Sheet'!$AS17)</f>
        <v>#N/A</v>
      </c>
      <c r="L14" s="5" t="e">
        <f>(INDEX(ItemCosts,MATCH('Blend Sheet'!$C$4,ItemNum,0),MATCH(L$1,Districts,0))*'Blend Sheet'!$C17)+(INDEX(ItemCosts,MATCH('Blend Sheet'!$D$4,ItemNum,0),MATCH(L$1,Districts,0))*'Blend Sheet'!$D17)+(INDEX(ItemCosts,MATCH('Blend Sheet'!$E$4,ItemNum,0),MATCH(L$1,Districts,0))*'Blend Sheet'!$E17)+(INDEX(ItemCosts,MATCH('Blend Sheet'!$F$4,ItemNum,0),MATCH(L$1,Districts,0))*'Blend Sheet'!$F17)+(INDEX(ItemCosts,MATCH('Blend Sheet'!$G$4,ItemNum,0),MATCH(L$1,Districts,0))*'Blend Sheet'!$G17)+(INDEX(ItemCosts,MATCH('Blend Sheet'!$H$4,ItemNum,0),MATCH(L$1,Districts,0))*'Blend Sheet'!$H17)+(INDEX(ItemCosts,MATCH('Blend Sheet'!$I$4,ItemNum,0),MATCH(L$1,Districts,0))*'Blend Sheet'!$I17)+(INDEX(ItemCosts,MATCH('Blend Sheet'!$J$4,ItemNum,0),MATCH(L$1,Districts,0))*'Blend Sheet'!$J17)+(INDEX(ItemCosts,MATCH('Blend Sheet'!$K$4,ItemNum,0),MATCH(L$1,Districts,0))*'Blend Sheet'!$K17)+(INDEX(ItemCosts,MATCH('Blend Sheet'!$L$4,ItemNum,0),MATCH(L$1,Districts,0))*'Blend Sheet'!$L17)+(INDEX(ItemCosts,MATCH('Blend Sheet'!$M$4,ItemNum,0),MATCH(L$1,Districts,0))*'Blend Sheet'!$M17)+(INDEX(ItemCosts,MATCH('Blend Sheet'!$N$4,ItemNum,0),MATCH(L$1,Districts,0))*'Blend Sheet'!$N17)+(INDEX(ItemCosts,MATCH('Blend Sheet'!$O$4,ItemNum,0),MATCH(L$1,Districts,0))*'Blend Sheet'!$O17)+(INDEX(ItemCosts,MATCH('Blend Sheet'!$P$4,ItemNum,0),MATCH(L$1,Districts,0))*'Blend Sheet'!$P17)+(INDEX(ItemCosts,MATCH('Blend Sheet'!$Q$4,ItemNum,0),MATCH(L$1,Districts,0))*'Blend Sheet'!$Q17)+(INDEX(ItemCosts,MATCH('Blend Sheet'!$R$4,ItemNum,0),MATCH(L$1,Districts,0))*'Blend Sheet'!$R17)+(INDEX(ItemCosts,MATCH('Blend Sheet'!$S$4,ItemNum,0),MATCH(L$1,Districts,0))*'Blend Sheet'!$S17)+(INDEX(ItemCosts,MATCH('Blend Sheet'!$T$4,ItemNum,0),MATCH(L$1,Districts,0))*'Blend Sheet'!$T17)+(INDEX(ItemCosts,MATCH('Blend Sheet'!$U$4,ItemNum,0),MATCH(L$1,Districts,0))*'Blend Sheet'!$U17)+(INDEX(ItemCosts,MATCH('Blend Sheet'!$V$4,ItemNum,0),MATCH(L$1,Districts,0))*'Blend Sheet'!$V17)+(INDEX(ItemCosts,MATCH('Blend Sheet'!$W$4,ItemNum,0),MATCH(L$1,Districts,0))*'Blend Sheet'!$W17)+(INDEX(ItemCosts,MATCH('Blend Sheet'!$X$4,ItemNum,0),MATCH(L$1,Districts,0))*'Blend Sheet'!$X17)+(INDEX(ItemCosts,MATCH('Blend Sheet'!$Y$4,ItemNum,0),MATCH(L$1,Districts,0))*'Blend Sheet'!$Y17)+(INDEX(ItemCosts,MATCH('Blend Sheet'!$Z$4,ItemNum,0),MATCH(L$1,Districts,0))*'Blend Sheet'!$Z17)+(INDEX(ItemCosts,MATCH('Blend Sheet'!$AA$4,ItemNum,0),MATCH(L$1,Districts,0))*'Blend Sheet'!$AA17)+(INDEX(ItemCosts,MATCH('Blend Sheet'!$AB$4,ItemNum,0),MATCH(L$1,Districts,0))*'Blend Sheet'!$AB17)+(INDEX(ItemCosts,MATCH('Blend Sheet'!$AC$4,ItemNum,0),MATCH(L$1,Districts,0))*'Blend Sheet'!$AC17)+(INDEX(ItemCosts,MATCH('Blend Sheet'!$AD$4,ItemNum,0),MATCH(L$1,Districts,0))*'Blend Sheet'!$AD17)+(INDEX(ItemCosts,MATCH('Blend Sheet'!$AE$4,ItemNum,0),MATCH(L$1,Districts,0))*'Blend Sheet'!$AE17)+(INDEX(ItemCosts,MATCH('Blend Sheet'!$AF$4,ItemNum,0),MATCH(L$1,Districts,0))*'Blend Sheet'!$AF17)+(INDEX(ItemCosts,MATCH('Blend Sheet'!$AG$4,ItemNum,0),MATCH(L$1,Districts,0))*'Blend Sheet'!$AG17)+(INDEX(ItemCosts,MATCH('Blend Sheet'!$AH$4,ItemNum,0),MATCH(L$1,Districts,0))*'Blend Sheet'!$AH17)+(INDEX(ItemCosts,MATCH('Blend Sheet'!$AI$4,ItemNum,0),MATCH(L$1,Districts,0))*'Blend Sheet'!$AI17)+(INDEX(ItemCosts,MATCH('Blend Sheet'!$AJ$4,ItemNum,0),MATCH(L$1,Districts,0))*'Blend Sheet'!$AJ17)+(INDEX(ItemCosts,MATCH('Blend Sheet'!$AK$4,ItemNum,0),MATCH(L$1,Districts,0))*'Blend Sheet'!$AK17)+(INDEX(ItemCosts,MATCH('Blend Sheet'!$AL$4,ItemNum,0),MATCH(L$1,Districts,0))*'Blend Sheet'!$AL17)+(INDEX(ItemCosts,MATCH('Blend Sheet'!$AM$4,ItemNum,0),MATCH(L$1,Districts,0))*'Blend Sheet'!$AM17)+(INDEX(ItemCosts,MATCH('Blend Sheet'!$AN$4,ItemNum,0),MATCH(L$1,Districts,0))*'Blend Sheet'!$AN17)+(INDEX(ItemCosts,MATCH('Blend Sheet'!$AO$4,ItemNum,0),MATCH(L$1,Districts,0))*'Blend Sheet'!$AO17)+(INDEX(ItemCosts,MATCH('Blend Sheet'!$AP$4,ItemNum,0),MATCH(L$1,Districts,0))*'Blend Sheet'!$AP17)+(INDEX(ItemCosts,MATCH('Blend Sheet'!$AQ$4,ItemNum,0),MATCH(L$1,Districts,0))*'Blend Sheet'!$AQ17)+(INDEX(ItemCosts,MATCH('Blend Sheet'!$AR$4,ItemNum,0),MATCH(L$1,Districts,0))*'Blend Sheet'!$AR17)+(INDEX(ItemCosts,MATCH('Blend Sheet'!$AS$4,ItemNum,0),MATCH(L$1,Districts,0))*'Blend Sheet'!$AS17)</f>
        <v>#N/A</v>
      </c>
      <c r="M14" s="191"/>
      <c r="N14" s="34" t="e">
        <f>D14/'Blend Sheet'!$BA17</f>
        <v>#N/A</v>
      </c>
      <c r="O14" s="34" t="e">
        <f>E14/'Blend Sheet'!$BA17</f>
        <v>#N/A</v>
      </c>
      <c r="P14" s="34" t="e">
        <f>G14/'Blend Sheet'!$BA17</f>
        <v>#N/A</v>
      </c>
      <c r="Q14" s="34" t="e">
        <f>H14/'Blend Sheet'!$BA17</f>
        <v>#N/A</v>
      </c>
      <c r="R14" s="34" t="e">
        <f>I14/'Blend Sheet'!$BA17</f>
        <v>#N/A</v>
      </c>
      <c r="S14" s="34" t="e">
        <f>J14/'Blend Sheet'!$BA17</f>
        <v>#N/A</v>
      </c>
      <c r="T14" s="34" t="e">
        <f>K14/'Blend Sheet'!$BA17</f>
        <v>#N/A</v>
      </c>
      <c r="U14" s="34" t="e">
        <f>L14/'Blend Sheet'!$BA17</f>
        <v>#N/A</v>
      </c>
    </row>
    <row r="15" spans="1:21" x14ac:dyDescent="0.25">
      <c r="A15" t="str">
        <f>'Blend Sheet'!A18</f>
        <v>1:1:2 'G' (Sask)</v>
      </c>
      <c r="B15" s="5" t="e">
        <f>(INDEX(ItemCosts,MATCH('Blend Sheet'!$C$4,ItemNum,0),MATCH(B$1,Districts,0))*'Blend Sheet'!$C18)+(INDEX(ItemCosts,MATCH('Blend Sheet'!$D$4,ItemNum,0),MATCH(B$1,Districts,0))*'Blend Sheet'!$D18)+(INDEX(ItemCosts,MATCH('Blend Sheet'!$E$4,ItemNum,0),MATCH(B$1,Districts,0))*'Blend Sheet'!$E18)+(INDEX(ItemCosts,MATCH('Blend Sheet'!$F$4,ItemNum,0),MATCH(B$1,Districts,0))*'Blend Sheet'!$F18)+(INDEX(ItemCosts,MATCH('Blend Sheet'!$G$4,ItemNum,0),MATCH(B$1,Districts,0))*'Blend Sheet'!$G18)+(INDEX(ItemCosts,MATCH('Blend Sheet'!$H$4,ItemNum,0),MATCH(B$1,Districts,0))*'Blend Sheet'!$H18)+(INDEX(ItemCosts,MATCH('Blend Sheet'!$I$4,ItemNum,0),MATCH(B$1,Districts,0))*'Blend Sheet'!$I18)+(INDEX(ItemCosts,MATCH('Blend Sheet'!$J$4,ItemNum,0),MATCH(B$1,Districts,0))*'Blend Sheet'!$J18)+(INDEX(ItemCosts,MATCH('Blend Sheet'!$K$4,ItemNum,0),MATCH(B$1,Districts,0))*'Blend Sheet'!$K18)+(INDEX(ItemCosts,MATCH('Blend Sheet'!$L$4,ItemNum,0),MATCH(B$1,Districts,0))*'Blend Sheet'!$L18)+(INDEX(ItemCosts,MATCH('Blend Sheet'!$M$4,ItemNum,0),MATCH(B$1,Districts,0))*'Blend Sheet'!$M18)+(INDEX(ItemCosts,MATCH('Blend Sheet'!$N$4,ItemNum,0),MATCH(B$1,Districts,0))*'Blend Sheet'!$N18)+(INDEX(ItemCosts,MATCH('Blend Sheet'!$O$4,ItemNum,0),MATCH(B$1,Districts,0))*'Blend Sheet'!$O18)+(INDEX(ItemCosts,MATCH('Blend Sheet'!$P$4,ItemNum,0),MATCH(B$1,Districts,0))*'Blend Sheet'!$P18)+(INDEX(ItemCosts,MATCH('Blend Sheet'!$Q$4,ItemNum,0),MATCH(B$1,Districts,0))*'Blend Sheet'!$Q18)+(INDEX(ItemCosts,MATCH('Blend Sheet'!$R$4,ItemNum,0),MATCH(B$1,Districts,0))*'Blend Sheet'!$R18)+(INDEX(ItemCosts,MATCH('Blend Sheet'!$S$4,ItemNum,0),MATCH(B$1,Districts,0))*'Blend Sheet'!$S18)+(INDEX(ItemCosts,MATCH('Blend Sheet'!$T$4,ItemNum,0),MATCH(B$1,Districts,0))*'Blend Sheet'!$T18)+(INDEX(ItemCosts,MATCH('Blend Sheet'!$U$4,ItemNum,0),MATCH(B$1,Districts,0))*'Blend Sheet'!$U18)+(INDEX(ItemCosts,MATCH('Blend Sheet'!$V$4,ItemNum,0),MATCH(B$1,Districts,0))*'Blend Sheet'!$V18)+(INDEX(ItemCosts,MATCH('Blend Sheet'!$W$4,ItemNum,0),MATCH(B$1,Districts,0))*'Blend Sheet'!$W18)+(INDEX(ItemCosts,MATCH('Blend Sheet'!$X$4,ItemNum,0),MATCH(B$1,Districts,0))*'Blend Sheet'!$X18)+(INDEX(ItemCosts,MATCH('Blend Sheet'!$Y$4,ItemNum,0),MATCH(B$1,Districts,0))*'Blend Sheet'!$Y18)+(INDEX(ItemCosts,MATCH('Blend Sheet'!$Z$4,ItemNum,0),MATCH(B$1,Districts,0))*'Blend Sheet'!$Z18)+(INDEX(ItemCosts,MATCH('Blend Sheet'!$AA$4,ItemNum,0),MATCH(B$1,Districts,0))*'Blend Sheet'!$AA18)+(INDEX(ItemCosts,MATCH('Blend Sheet'!$AB$4,ItemNum,0),MATCH(B$1,Districts,0))*'Blend Sheet'!$AB18)+(INDEX(ItemCosts,MATCH('Blend Sheet'!$AC$4,ItemNum,0),MATCH(B$1,Districts,0))*'Blend Sheet'!$AC18)+(INDEX(ItemCosts,MATCH('Blend Sheet'!$AD$4,ItemNum,0),MATCH(B$1,Districts,0))*'Blend Sheet'!$AD18)+(INDEX(ItemCosts,MATCH('Blend Sheet'!$AE$4,ItemNum,0),MATCH(B$1,Districts,0))*'Blend Sheet'!$AE18)+(INDEX(ItemCosts,MATCH('Blend Sheet'!$AF$4,ItemNum,0),MATCH(B$1,Districts,0))*'Blend Sheet'!$AF18)+(INDEX(ItemCosts,MATCH('Blend Sheet'!$AG$4,ItemNum,0),MATCH(B$1,Districts,0))*'Blend Sheet'!$AG18)+(INDEX(ItemCosts,MATCH('Blend Sheet'!$AH$4,ItemNum,0),MATCH(B$1,Districts,0))*'Blend Sheet'!$AH18)+(INDEX(ItemCosts,MATCH('Blend Sheet'!$AI$4,ItemNum,0),MATCH(B$1,Districts,0))*'Blend Sheet'!$AI18)+(INDEX(ItemCosts,MATCH('Blend Sheet'!$AJ$4,ItemNum,0),MATCH(B$1,Districts,0))*'Blend Sheet'!$AJ18)+(INDEX(ItemCosts,MATCH('Blend Sheet'!$AK$4,ItemNum,0),MATCH(B$1,Districts,0))*'Blend Sheet'!$AK18)+(INDEX(ItemCosts,MATCH('Blend Sheet'!$AL$4,ItemNum,0),MATCH(B$1,Districts,0))*'Blend Sheet'!$AL18)+(INDEX(ItemCosts,MATCH('Blend Sheet'!$AM$4,ItemNum,0),MATCH(B$1,Districts,0))*'Blend Sheet'!$AM18)+(INDEX(ItemCosts,MATCH('Blend Sheet'!$AN$4,ItemNum,0),MATCH(B$1,Districts,0))*'Blend Sheet'!$AN18)+(INDEX(ItemCosts,MATCH('Blend Sheet'!$AO$4,ItemNum,0),MATCH(B$1,Districts,0))*'Blend Sheet'!$AO18)+(INDEX(ItemCosts,MATCH('Blend Sheet'!$AP$4,ItemNum,0),MATCH(B$1,Districts,0))*'Blend Sheet'!$AP18)+(INDEX(ItemCosts,MATCH('Blend Sheet'!$AQ$4,ItemNum,0),MATCH(B$1,Districts,0))*'Blend Sheet'!$AQ18)+(INDEX(ItemCosts,MATCH('Blend Sheet'!$AR$4,ItemNum,0),MATCH(B$1,Districts,0))*'Blend Sheet'!$AR18)+(INDEX(ItemCosts,MATCH('Blend Sheet'!$AS$4,ItemNum,0),MATCH(B$1,Districts,0))*'Blend Sheet'!$AS18)</f>
        <v>#N/A</v>
      </c>
      <c r="C15" s="5" t="e">
        <f>(INDEX(ItemCosts,MATCH('Blend Sheet'!$C$4,ItemNum,0),MATCH(C$1,Districts,0))*'Blend Sheet'!$C18)+(INDEX(ItemCosts,MATCH('Blend Sheet'!$D$4,ItemNum,0),MATCH(C$1,Districts,0))*'Blend Sheet'!$D18)+(INDEX(ItemCosts,MATCH('Blend Sheet'!$E$4,ItemNum,0),MATCH(C$1,Districts,0))*'Blend Sheet'!$E18)+(INDEX(ItemCosts,MATCH('Blend Sheet'!$F$4,ItemNum,0),MATCH(C$1,Districts,0))*'Blend Sheet'!$F18)+(INDEX(ItemCosts,MATCH('Blend Sheet'!$G$4,ItemNum,0),MATCH(C$1,Districts,0))*'Blend Sheet'!$G18)+(INDEX(ItemCosts,MATCH('Blend Sheet'!$H$4,ItemNum,0),MATCH(C$1,Districts,0))*'Blend Sheet'!$H18)+(INDEX(ItemCosts,MATCH('Blend Sheet'!$I$4,ItemNum,0),MATCH(C$1,Districts,0))*'Blend Sheet'!$I18)+(INDEX(ItemCosts,MATCH('Blend Sheet'!$J$4,ItemNum,0),MATCH(C$1,Districts,0))*'Blend Sheet'!$J18)+(INDEX(ItemCosts,MATCH('Blend Sheet'!$K$4,ItemNum,0),MATCH(C$1,Districts,0))*'Blend Sheet'!$K18)+(INDEX(ItemCosts,MATCH('Blend Sheet'!$L$4,ItemNum,0),MATCH(C$1,Districts,0))*'Blend Sheet'!$L18)+(INDEX(ItemCosts,MATCH('Blend Sheet'!$M$4,ItemNum,0),MATCH(C$1,Districts,0))*'Blend Sheet'!$M18)+(INDEX(ItemCosts,MATCH('Blend Sheet'!$N$4,ItemNum,0),MATCH(C$1,Districts,0))*'Blend Sheet'!$N18)+(INDEX(ItemCosts,MATCH('Blend Sheet'!$O$4,ItemNum,0),MATCH(C$1,Districts,0))*'Blend Sheet'!$O18)+(INDEX(ItemCosts,MATCH('Blend Sheet'!$P$4,ItemNum,0),MATCH(C$1,Districts,0))*'Blend Sheet'!$P18)+(INDEX(ItemCosts,MATCH('Blend Sheet'!$Q$4,ItemNum,0),MATCH(C$1,Districts,0))*'Blend Sheet'!$Q18)+(INDEX(ItemCosts,MATCH('Blend Sheet'!$R$4,ItemNum,0),MATCH(C$1,Districts,0))*'Blend Sheet'!$R18)+(INDEX(ItemCosts,MATCH('Blend Sheet'!$S$4,ItemNum,0),MATCH(C$1,Districts,0))*'Blend Sheet'!$S18)+(INDEX(ItemCosts,MATCH('Blend Sheet'!$T$4,ItemNum,0),MATCH(C$1,Districts,0))*'Blend Sheet'!$T18)+(INDEX(ItemCosts,MATCH('Blend Sheet'!$U$4,ItemNum,0),MATCH(C$1,Districts,0))*'Blend Sheet'!$U18)+(INDEX(ItemCosts,MATCH('Blend Sheet'!$V$4,ItemNum,0),MATCH(C$1,Districts,0))*'Blend Sheet'!$V18)+(INDEX(ItemCosts,MATCH('Blend Sheet'!$W$4,ItemNum,0),MATCH(C$1,Districts,0))*'Blend Sheet'!$W18)+(INDEX(ItemCosts,MATCH('Blend Sheet'!$X$4,ItemNum,0),MATCH(C$1,Districts,0))*'Blend Sheet'!$X18)+(INDEX(ItemCosts,MATCH('Blend Sheet'!$Y$4,ItemNum,0),MATCH(C$1,Districts,0))*'Blend Sheet'!$Y18)+(INDEX(ItemCosts,MATCH('Blend Sheet'!$Z$4,ItemNum,0),MATCH(C$1,Districts,0))*'Blend Sheet'!$Z18)+(INDEX(ItemCosts,MATCH('Blend Sheet'!$AA$4,ItemNum,0),MATCH(C$1,Districts,0))*'Blend Sheet'!$AA18)+(INDEX(ItemCosts,MATCH('Blend Sheet'!$AB$4,ItemNum,0),MATCH(C$1,Districts,0))*'Blend Sheet'!$AB18)+(INDEX(ItemCosts,MATCH('Blend Sheet'!$AC$4,ItemNum,0),MATCH(C$1,Districts,0))*'Blend Sheet'!$AC18)+(INDEX(ItemCosts,MATCH('Blend Sheet'!$AD$4,ItemNum,0),MATCH(C$1,Districts,0))*'Blend Sheet'!$AD18)+(INDEX(ItemCosts,MATCH('Blend Sheet'!$AE$4,ItemNum,0),MATCH(C$1,Districts,0))*'Blend Sheet'!$AE18)+(INDEX(ItemCosts,MATCH('Blend Sheet'!$AF$4,ItemNum,0),MATCH(C$1,Districts,0))*'Blend Sheet'!$AF18)+(INDEX(ItemCosts,MATCH('Blend Sheet'!$AG$4,ItemNum,0),MATCH(C$1,Districts,0))*'Blend Sheet'!$AG18)+(INDEX(ItemCosts,MATCH('Blend Sheet'!$AH$4,ItemNum,0),MATCH(C$1,Districts,0))*'Blend Sheet'!$AH18)+(INDEX(ItemCosts,MATCH('Blend Sheet'!$AI$4,ItemNum,0),MATCH(C$1,Districts,0))*'Blend Sheet'!$AI18)+(INDEX(ItemCosts,MATCH('Blend Sheet'!$AJ$4,ItemNum,0),MATCH(C$1,Districts,0))*'Blend Sheet'!$AJ18)+(INDEX(ItemCosts,MATCH('Blend Sheet'!$AK$4,ItemNum,0),MATCH(C$1,Districts,0))*'Blend Sheet'!$AK18)+(INDEX(ItemCosts,MATCH('Blend Sheet'!$AL$4,ItemNum,0),MATCH(C$1,Districts,0))*'Blend Sheet'!$AL18)+(INDEX(ItemCosts,MATCH('Blend Sheet'!$AM$4,ItemNum,0),MATCH(C$1,Districts,0))*'Blend Sheet'!$AM18)+(INDEX(ItemCosts,MATCH('Blend Sheet'!$AN$4,ItemNum,0),MATCH(C$1,Districts,0))*'Blend Sheet'!$AN18)+(INDEX(ItemCosts,MATCH('Blend Sheet'!$AO$4,ItemNum,0),MATCH(C$1,Districts,0))*'Blend Sheet'!$AO18)+(INDEX(ItemCosts,MATCH('Blend Sheet'!$AP$4,ItemNum,0),MATCH(C$1,Districts,0))*'Blend Sheet'!$AP18)+(INDEX(ItemCosts,MATCH('Blend Sheet'!$AQ$4,ItemNum,0),MATCH(C$1,Districts,0))*'Blend Sheet'!$AQ18)+(INDEX(ItemCosts,MATCH('Blend Sheet'!$AR$4,ItemNum,0),MATCH(C$1,Districts,0))*'Blend Sheet'!$AR18)+(INDEX(ItemCosts,MATCH('Blend Sheet'!$AS$4,ItemNum,0),MATCH(C$1,Districts,0))*'Blend Sheet'!$AS18)</f>
        <v>#N/A</v>
      </c>
      <c r="D15" s="5" t="e">
        <f>(INDEX(ItemCosts,MATCH('Blend Sheet'!$C$4,ItemNum,0),MATCH(D$1,Districts,0))*'Blend Sheet'!$C18)+(INDEX(ItemCosts,MATCH('Blend Sheet'!$D$4,ItemNum,0),MATCH(D$1,Districts,0))*'Blend Sheet'!$D18)+(INDEX(ItemCosts,MATCH('Blend Sheet'!$E$4,ItemNum,0),MATCH(D$1,Districts,0))*'Blend Sheet'!$E18)+(INDEX(ItemCosts,MATCH('Blend Sheet'!$F$4,ItemNum,0),MATCH(D$1,Districts,0))*'Blend Sheet'!$F18)+(INDEX(ItemCosts,MATCH('Blend Sheet'!$G$4,ItemNum,0),MATCH(D$1,Districts,0))*'Blend Sheet'!$G18)+(INDEX(ItemCosts,MATCH('Blend Sheet'!$H$4,ItemNum,0),MATCH(D$1,Districts,0))*'Blend Sheet'!$H18)+(INDEX(ItemCosts,MATCH('Blend Sheet'!$I$4,ItemNum,0),MATCH(D$1,Districts,0))*'Blend Sheet'!$I18)+(INDEX(ItemCosts,MATCH('Blend Sheet'!$J$4,ItemNum,0),MATCH(D$1,Districts,0))*'Blend Sheet'!$J18)+(INDEX(ItemCosts,MATCH('Blend Sheet'!$K$4,ItemNum,0),MATCH(D$1,Districts,0))*'Blend Sheet'!$K18)+(INDEX(ItemCosts,MATCH('Blend Sheet'!$L$4,ItemNum,0),MATCH(D$1,Districts,0))*'Blend Sheet'!$L18)+(INDEX(ItemCosts,MATCH('Blend Sheet'!$M$4,ItemNum,0),MATCH(D$1,Districts,0))*'Blend Sheet'!$M18)+(INDEX(ItemCosts,MATCH('Blend Sheet'!$N$4,ItemNum,0),MATCH(D$1,Districts,0))*'Blend Sheet'!$N18)+(INDEX(ItemCosts,MATCH('Blend Sheet'!$O$4,ItemNum,0),MATCH(D$1,Districts,0))*'Blend Sheet'!$O18)+(INDEX(ItemCosts,MATCH('Blend Sheet'!$P$4,ItemNum,0),MATCH(D$1,Districts,0))*'Blend Sheet'!$P18)+(INDEX(ItemCosts,MATCH('Blend Sheet'!$Q$4,ItemNum,0),MATCH(D$1,Districts,0))*'Blend Sheet'!$Q18)+(INDEX(ItemCosts,MATCH('Blend Sheet'!$R$4,ItemNum,0),MATCH(D$1,Districts,0))*'Blend Sheet'!$R18)+(INDEX(ItemCosts,MATCH('Blend Sheet'!$S$4,ItemNum,0),MATCH(D$1,Districts,0))*'Blend Sheet'!$S18)+(INDEX(ItemCosts,MATCH('Blend Sheet'!$T$4,ItemNum,0),MATCH(D$1,Districts,0))*'Blend Sheet'!$T18)+(INDEX(ItemCosts,MATCH('Blend Sheet'!$U$4,ItemNum,0),MATCH(D$1,Districts,0))*'Blend Sheet'!$U18)+(INDEX(ItemCosts,MATCH('Blend Sheet'!$V$4,ItemNum,0),MATCH(D$1,Districts,0))*'Blend Sheet'!$V18)+(INDEX(ItemCosts,MATCH('Blend Sheet'!$W$4,ItemNum,0),MATCH(D$1,Districts,0))*'Blend Sheet'!$W18)+(INDEX(ItemCosts,MATCH('Blend Sheet'!$X$4,ItemNum,0),MATCH(D$1,Districts,0))*'Blend Sheet'!$X18)+(INDEX(ItemCosts,MATCH('Blend Sheet'!$Y$4,ItemNum,0),MATCH(D$1,Districts,0))*'Blend Sheet'!$Y18)+(INDEX(ItemCosts,MATCH('Blend Sheet'!$Z$4,ItemNum,0),MATCH(D$1,Districts,0))*'Blend Sheet'!$Z18)+(INDEX(ItemCosts,MATCH('Blend Sheet'!$AA$4,ItemNum,0),MATCH(D$1,Districts,0))*'Blend Sheet'!$AA18)+(INDEX(ItemCosts,MATCH('Blend Sheet'!$AB$4,ItemNum,0),MATCH(D$1,Districts,0))*'Blend Sheet'!$AB18)+(INDEX(ItemCosts,MATCH('Blend Sheet'!$AC$4,ItemNum,0),MATCH(D$1,Districts,0))*'Blend Sheet'!$AC18)+(INDEX(ItemCosts,MATCH('Blend Sheet'!$AD$4,ItemNum,0),MATCH(D$1,Districts,0))*'Blend Sheet'!$AD18)+(INDEX(ItemCosts,MATCH('Blend Sheet'!$AE$4,ItemNum,0),MATCH(D$1,Districts,0))*'Blend Sheet'!$AE18)+(INDEX(ItemCosts,MATCH('Blend Sheet'!$AF$4,ItemNum,0),MATCH(D$1,Districts,0))*'Blend Sheet'!$AF18)+(INDEX(ItemCosts,MATCH('Blend Sheet'!$AG$4,ItemNum,0),MATCH(D$1,Districts,0))*'Blend Sheet'!$AG18)+(INDEX(ItemCosts,MATCH('Blend Sheet'!$AH$4,ItemNum,0),MATCH(D$1,Districts,0))*'Blend Sheet'!$AH18)+(INDEX(ItemCosts,MATCH('Blend Sheet'!$AI$4,ItemNum,0),MATCH(D$1,Districts,0))*'Blend Sheet'!$AI18)+(INDEX(ItemCosts,MATCH('Blend Sheet'!$AJ$4,ItemNum,0),MATCH(D$1,Districts,0))*'Blend Sheet'!$AJ18)+(INDEX(ItemCosts,MATCH('Blend Sheet'!$AK$4,ItemNum,0),MATCH(D$1,Districts,0))*'Blend Sheet'!$AK18)+(INDEX(ItemCosts,MATCH('Blend Sheet'!$AL$4,ItemNum,0),MATCH(D$1,Districts,0))*'Blend Sheet'!$AL18)+(INDEX(ItemCosts,MATCH('Blend Sheet'!$AM$4,ItemNum,0),MATCH(D$1,Districts,0))*'Blend Sheet'!$AM18)+(INDEX(ItemCosts,MATCH('Blend Sheet'!$AN$4,ItemNum,0),MATCH(D$1,Districts,0))*'Blend Sheet'!$AN18)+(INDEX(ItemCosts,MATCH('Blend Sheet'!$AO$4,ItemNum,0),MATCH(D$1,Districts,0))*'Blend Sheet'!$AO18)+(INDEX(ItemCosts,MATCH('Blend Sheet'!$AP$4,ItemNum,0),MATCH(D$1,Districts,0))*'Blend Sheet'!$AP18)+(INDEX(ItemCosts,MATCH('Blend Sheet'!$AQ$4,ItemNum,0),MATCH(D$1,Districts,0))*'Blend Sheet'!$AQ18)+(INDEX(ItemCosts,MATCH('Blend Sheet'!$AR$4,ItemNum,0),MATCH(D$1,Districts,0))*'Blend Sheet'!$AR18)+(INDEX(ItemCosts,MATCH('Blend Sheet'!$AS$4,ItemNum,0),MATCH(D$1,Districts,0))*'Blend Sheet'!$AS18)</f>
        <v>#N/A</v>
      </c>
      <c r="E15" s="5" t="e">
        <f>(INDEX(ItemCosts,MATCH('Blend Sheet'!$C$4,ItemNum,0),MATCH(E$1,Districts,0))*'Blend Sheet'!$C18)+(INDEX(ItemCosts,MATCH('Blend Sheet'!$D$4,ItemNum,0),MATCH(E$1,Districts,0))*'Blend Sheet'!$D18)+(INDEX(ItemCosts,MATCH('Blend Sheet'!$E$4,ItemNum,0),MATCH(E$1,Districts,0))*'Blend Sheet'!$E18)+(INDEX(ItemCosts,MATCH('Blend Sheet'!$F$4,ItemNum,0),MATCH(E$1,Districts,0))*'Blend Sheet'!$F18)+(INDEX(ItemCosts,MATCH('Blend Sheet'!$G$4,ItemNum,0),MATCH(E$1,Districts,0))*'Blend Sheet'!$G18)+(INDEX(ItemCosts,MATCH('Blend Sheet'!$H$4,ItemNum,0),MATCH(E$1,Districts,0))*'Blend Sheet'!$H18)+(INDEX(ItemCosts,MATCH('Blend Sheet'!$I$4,ItemNum,0),MATCH(E$1,Districts,0))*'Blend Sheet'!$I18)+(INDEX(ItemCosts,MATCH('Blend Sheet'!$J$4,ItemNum,0),MATCH(E$1,Districts,0))*'Blend Sheet'!$J18)+(INDEX(ItemCosts,MATCH('Blend Sheet'!$K$4,ItemNum,0),MATCH(E$1,Districts,0))*'Blend Sheet'!$K18)+(INDEX(ItemCosts,MATCH('Blend Sheet'!$L$4,ItemNum,0),MATCH(E$1,Districts,0))*'Blend Sheet'!$L18)+(INDEX(ItemCosts,MATCH('Blend Sheet'!$M$4,ItemNum,0),MATCH(E$1,Districts,0))*'Blend Sheet'!$M18)+(INDEX(ItemCosts,MATCH('Blend Sheet'!$N$4,ItemNum,0),MATCH(E$1,Districts,0))*'Blend Sheet'!$N18)+(INDEX(ItemCosts,MATCH('Blend Sheet'!$O$4,ItemNum,0),MATCH(E$1,Districts,0))*'Blend Sheet'!$O18)+(INDEX(ItemCosts,MATCH('Blend Sheet'!$P$4,ItemNum,0),MATCH(E$1,Districts,0))*'Blend Sheet'!$P18)+(INDEX(ItemCosts,MATCH('Blend Sheet'!$Q$4,ItemNum,0),MATCH(E$1,Districts,0))*'Blend Sheet'!$Q18)+(INDEX(ItemCosts,MATCH('Blend Sheet'!$R$4,ItemNum,0),MATCH(E$1,Districts,0))*'Blend Sheet'!$R18)+(INDEX(ItemCosts,MATCH('Blend Sheet'!$S$4,ItemNum,0),MATCH(E$1,Districts,0))*'Blend Sheet'!$S18)+(INDEX(ItemCosts,MATCH('Blend Sheet'!$T$4,ItemNum,0),MATCH(E$1,Districts,0))*'Blend Sheet'!$T18)+(INDEX(ItemCosts,MATCH('Blend Sheet'!$U$4,ItemNum,0),MATCH(E$1,Districts,0))*'Blend Sheet'!$U18)+(INDEX(ItemCosts,MATCH('Blend Sheet'!$V$4,ItemNum,0),MATCH(E$1,Districts,0))*'Blend Sheet'!$V18)+(INDEX(ItemCosts,MATCH('Blend Sheet'!$W$4,ItemNum,0),MATCH(E$1,Districts,0))*'Blend Sheet'!$W18)+(INDEX(ItemCosts,MATCH('Blend Sheet'!$X$4,ItemNum,0),MATCH(E$1,Districts,0))*'Blend Sheet'!$X18)+(INDEX(ItemCosts,MATCH('Blend Sheet'!$Y$4,ItemNum,0),MATCH(E$1,Districts,0))*'Blend Sheet'!$Y18)+(INDEX(ItemCosts,MATCH('Blend Sheet'!$Z$4,ItemNum,0),MATCH(E$1,Districts,0))*'Blend Sheet'!$Z18)+(INDEX(ItemCosts,MATCH('Blend Sheet'!$AA$4,ItemNum,0),MATCH(E$1,Districts,0))*'Blend Sheet'!$AA18)+(INDEX(ItemCosts,MATCH('Blend Sheet'!$AB$4,ItemNum,0),MATCH(E$1,Districts,0))*'Blend Sheet'!$AB18)+(INDEX(ItemCosts,MATCH('Blend Sheet'!$AC$4,ItemNum,0),MATCH(E$1,Districts,0))*'Blend Sheet'!$AC18)+(INDEX(ItemCosts,MATCH('Blend Sheet'!$AD$4,ItemNum,0),MATCH(E$1,Districts,0))*'Blend Sheet'!$AD18)+(INDEX(ItemCosts,MATCH('Blend Sheet'!$AE$4,ItemNum,0),MATCH(E$1,Districts,0))*'Blend Sheet'!$AE18)+(INDEX(ItemCosts,MATCH('Blend Sheet'!$AF$4,ItemNum,0),MATCH(E$1,Districts,0))*'Blend Sheet'!$AF18)+(INDEX(ItemCosts,MATCH('Blend Sheet'!$AG$4,ItemNum,0),MATCH(E$1,Districts,0))*'Blend Sheet'!$AG18)+(INDEX(ItemCosts,MATCH('Blend Sheet'!$AH$4,ItemNum,0),MATCH(E$1,Districts,0))*'Blend Sheet'!$AH18)+(INDEX(ItemCosts,MATCH('Blend Sheet'!$AI$4,ItemNum,0),MATCH(E$1,Districts,0))*'Blend Sheet'!$AI18)+(INDEX(ItemCosts,MATCH('Blend Sheet'!$AJ$4,ItemNum,0),MATCH(E$1,Districts,0))*'Blend Sheet'!$AJ18)+(INDEX(ItemCosts,MATCH('Blend Sheet'!$AK$4,ItemNum,0),MATCH(E$1,Districts,0))*'Blend Sheet'!$AK18)+(INDEX(ItemCosts,MATCH('Blend Sheet'!$AL$4,ItemNum,0),MATCH(E$1,Districts,0))*'Blend Sheet'!$AL18)+(INDEX(ItemCosts,MATCH('Blend Sheet'!$AM$4,ItemNum,0),MATCH(E$1,Districts,0))*'Blend Sheet'!$AM18)+(INDEX(ItemCosts,MATCH('Blend Sheet'!$AN$4,ItemNum,0),MATCH(E$1,Districts,0))*'Blend Sheet'!$AN18)+(INDEX(ItemCosts,MATCH('Blend Sheet'!$AO$4,ItemNum,0),MATCH(E$1,Districts,0))*'Blend Sheet'!$AO18)+(INDEX(ItemCosts,MATCH('Blend Sheet'!$AP$4,ItemNum,0),MATCH(E$1,Districts,0))*'Blend Sheet'!$AP18)+(INDEX(ItemCosts,MATCH('Blend Sheet'!$AQ$4,ItemNum,0),MATCH(E$1,Districts,0))*'Blend Sheet'!$AQ18)+(INDEX(ItemCosts,MATCH('Blend Sheet'!$AR$4,ItemNum,0),MATCH(E$1,Districts,0))*'Blend Sheet'!$AR18)+(INDEX(ItemCosts,MATCH('Blend Sheet'!$AS$4,ItemNum,0),MATCH(E$1,Districts,0))*'Blend Sheet'!$AS18)</f>
        <v>#N/A</v>
      </c>
      <c r="F15" s="5" t="e">
        <f>(INDEX(ItemCosts,MATCH('Blend Sheet'!$C$4,ItemNum,0),MATCH(F$1,Districts,0))*'Blend Sheet'!$C18)+(INDEX(ItemCosts,MATCH('Blend Sheet'!$D$4,ItemNum,0),MATCH(F$1,Districts,0))*'Blend Sheet'!$D18)+(INDEX(ItemCosts,MATCH('Blend Sheet'!$E$4,ItemNum,0),MATCH(F$1,Districts,0))*'Blend Sheet'!$E18)+(INDEX(ItemCosts,MATCH('Blend Sheet'!$F$4,ItemNum,0),MATCH(F$1,Districts,0))*'Blend Sheet'!$F18)+(INDEX(ItemCosts,MATCH('Blend Sheet'!$G$4,ItemNum,0),MATCH(F$1,Districts,0))*'Blend Sheet'!$G18)+(INDEX(ItemCosts,MATCH('Blend Sheet'!$H$4,ItemNum,0),MATCH(F$1,Districts,0))*'Blend Sheet'!$H18)+(INDEX(ItemCosts,MATCH('Blend Sheet'!$I$4,ItemNum,0),MATCH(F$1,Districts,0))*'Blend Sheet'!$I18)+(INDEX(ItemCosts,MATCH('Blend Sheet'!$J$4,ItemNum,0),MATCH(F$1,Districts,0))*'Blend Sheet'!$J18)+(INDEX(ItemCosts,MATCH('Blend Sheet'!$K$4,ItemNum,0),MATCH(F$1,Districts,0))*'Blend Sheet'!$K18)+(INDEX(ItemCosts,MATCH('Blend Sheet'!$L$4,ItemNum,0),MATCH(F$1,Districts,0))*'Blend Sheet'!$L18)+(INDEX(ItemCosts,MATCH('Blend Sheet'!$M$4,ItemNum,0),MATCH(F$1,Districts,0))*'Blend Sheet'!$M18)+(INDEX(ItemCosts,MATCH('Blend Sheet'!$N$4,ItemNum,0),MATCH(F$1,Districts,0))*'Blend Sheet'!$N18)+(INDEX(ItemCosts,MATCH('Blend Sheet'!$O$4,ItemNum,0),MATCH(F$1,Districts,0))*'Blend Sheet'!$O18)+(INDEX(ItemCosts,MATCH('Blend Sheet'!$P$4,ItemNum,0),MATCH(F$1,Districts,0))*'Blend Sheet'!$P18)+(INDEX(ItemCosts,MATCH('Blend Sheet'!$Q$4,ItemNum,0),MATCH(F$1,Districts,0))*'Blend Sheet'!$Q18)+(INDEX(ItemCosts,MATCH('Blend Sheet'!$R$4,ItemNum,0),MATCH(F$1,Districts,0))*'Blend Sheet'!$R18)+(INDEX(ItemCosts,MATCH('Blend Sheet'!$S$4,ItemNum,0),MATCH(F$1,Districts,0))*'Blend Sheet'!$S18)+(INDEX(ItemCosts,MATCH('Blend Sheet'!$T$4,ItemNum,0),MATCH(F$1,Districts,0))*'Blend Sheet'!$T18)+(INDEX(ItemCosts,MATCH('Blend Sheet'!$U$4,ItemNum,0),MATCH(F$1,Districts,0))*'Blend Sheet'!$U18)+(INDEX(ItemCosts,MATCH('Blend Sheet'!$V$4,ItemNum,0),MATCH(F$1,Districts,0))*'Blend Sheet'!$V18)+(INDEX(ItemCosts,MATCH('Blend Sheet'!$W$4,ItemNum,0),MATCH(F$1,Districts,0))*'Blend Sheet'!$W18)+(INDEX(ItemCosts,MATCH('Blend Sheet'!$X$4,ItemNum,0),MATCH(F$1,Districts,0))*'Blend Sheet'!$X18)+(INDEX(ItemCosts,MATCH('Blend Sheet'!$Y$4,ItemNum,0),MATCH(F$1,Districts,0))*'Blend Sheet'!$Y18)+(INDEX(ItemCosts,MATCH('Blend Sheet'!$Z$4,ItemNum,0),MATCH(F$1,Districts,0))*'Blend Sheet'!$Z18)+(INDEX(ItemCosts,MATCH('Blend Sheet'!$AA$4,ItemNum,0),MATCH(F$1,Districts,0))*'Blend Sheet'!$AA18)+(INDEX(ItemCosts,MATCH('Blend Sheet'!$AB$4,ItemNum,0),MATCH(F$1,Districts,0))*'Blend Sheet'!$AB18)+(INDEX(ItemCosts,MATCH('Blend Sheet'!$AC$4,ItemNum,0),MATCH(F$1,Districts,0))*'Blend Sheet'!$AC18)+(INDEX(ItemCosts,MATCH('Blend Sheet'!$AD$4,ItemNum,0),MATCH(F$1,Districts,0))*'Blend Sheet'!$AD18)+(INDEX(ItemCosts,MATCH('Blend Sheet'!$AE$4,ItemNum,0),MATCH(F$1,Districts,0))*'Blend Sheet'!$AE18)+(INDEX(ItemCosts,MATCH('Blend Sheet'!$AF$4,ItemNum,0),MATCH(F$1,Districts,0))*'Blend Sheet'!$AF18)+(INDEX(ItemCosts,MATCH('Blend Sheet'!$AG$4,ItemNum,0),MATCH(F$1,Districts,0))*'Blend Sheet'!$AG18)+(INDEX(ItemCosts,MATCH('Blend Sheet'!$AH$4,ItemNum,0),MATCH(F$1,Districts,0))*'Blend Sheet'!$AH18)+(INDEX(ItemCosts,MATCH('Blend Sheet'!$AI$4,ItemNum,0),MATCH(F$1,Districts,0))*'Blend Sheet'!$AI18)+(INDEX(ItemCosts,MATCH('Blend Sheet'!$AJ$4,ItemNum,0),MATCH(F$1,Districts,0))*'Blend Sheet'!$AJ18)+(INDEX(ItemCosts,MATCH('Blend Sheet'!$AK$4,ItemNum,0),MATCH(F$1,Districts,0))*'Blend Sheet'!$AK18)+(INDEX(ItemCosts,MATCH('Blend Sheet'!$AL$4,ItemNum,0),MATCH(F$1,Districts,0))*'Blend Sheet'!$AL18)+(INDEX(ItemCosts,MATCH('Blend Sheet'!$AM$4,ItemNum,0),MATCH(F$1,Districts,0))*'Blend Sheet'!$AM18)+(INDEX(ItemCosts,MATCH('Blend Sheet'!$AN$4,ItemNum,0),MATCH(F$1,Districts,0))*'Blend Sheet'!$AN18)+(INDEX(ItemCosts,MATCH('Blend Sheet'!$AO$4,ItemNum,0),MATCH(F$1,Districts,0))*'Blend Sheet'!$AO18)+(INDEX(ItemCosts,MATCH('Blend Sheet'!$AP$4,ItemNum,0),MATCH(F$1,Districts,0))*'Blend Sheet'!$AP18)+(INDEX(ItemCosts,MATCH('Blend Sheet'!$AQ$4,ItemNum,0),MATCH(F$1,Districts,0))*'Blend Sheet'!$AQ18)+(INDEX(ItemCosts,MATCH('Blend Sheet'!$AR$4,ItemNum,0),MATCH(F$1,Districts,0))*'Blend Sheet'!$AR18)+(INDEX(ItemCosts,MATCH('Blend Sheet'!$AS$4,ItemNum,0),MATCH(F$1,Districts,0))*'Blend Sheet'!$AS18)</f>
        <v>#N/A</v>
      </c>
      <c r="G15" s="5" t="e">
        <f>(INDEX(ItemCosts,MATCH('Blend Sheet'!$C$4,ItemNum,0),MATCH(G$1,Districts,0))*'Blend Sheet'!$C18)+(INDEX(ItemCosts,MATCH('Blend Sheet'!$D$4,ItemNum,0),MATCH(G$1,Districts,0))*'Blend Sheet'!$D18)+(INDEX(ItemCosts,MATCH('Blend Sheet'!$E$4,ItemNum,0),MATCH(G$1,Districts,0))*'Blend Sheet'!$E18)+(INDEX(ItemCosts,MATCH('Blend Sheet'!$F$4,ItemNum,0),MATCH(G$1,Districts,0))*'Blend Sheet'!$F18)+(INDEX(ItemCosts,MATCH('Blend Sheet'!$G$4,ItemNum,0),MATCH(G$1,Districts,0))*'Blend Sheet'!$G18)+(INDEX(ItemCosts,MATCH('Blend Sheet'!$H$4,ItemNum,0),MATCH(G$1,Districts,0))*'Blend Sheet'!$H18)+(INDEX(ItemCosts,MATCH('Blend Sheet'!$I$4,ItemNum,0),MATCH(G$1,Districts,0))*'Blend Sheet'!$I18)+(INDEX(ItemCosts,MATCH('Blend Sheet'!$J$4,ItemNum,0),MATCH(G$1,Districts,0))*'Blend Sheet'!$J18)+(INDEX(ItemCosts,MATCH('Blend Sheet'!$K$4,ItemNum,0),MATCH(G$1,Districts,0))*'Blend Sheet'!$K18)+(INDEX(ItemCosts,MATCH('Blend Sheet'!$L$4,ItemNum,0),MATCH(G$1,Districts,0))*'Blend Sheet'!$L18)+(INDEX(ItemCosts,MATCH('Blend Sheet'!$M$4,ItemNum,0),MATCH(G$1,Districts,0))*'Blend Sheet'!$M18)+(INDEX(ItemCosts,MATCH('Blend Sheet'!$N$4,ItemNum,0),MATCH(G$1,Districts,0))*'Blend Sheet'!$N18)+(INDEX(ItemCosts,MATCH('Blend Sheet'!$O$4,ItemNum,0),MATCH(G$1,Districts,0))*'Blend Sheet'!$O18)+(INDEX(ItemCosts,MATCH('Blend Sheet'!$P$4,ItemNum,0),MATCH(G$1,Districts,0))*'Blend Sheet'!$P18)+(INDEX(ItemCosts,MATCH('Blend Sheet'!$Q$4,ItemNum,0),MATCH(G$1,Districts,0))*'Blend Sheet'!$Q18)+(INDEX(ItemCosts,MATCH('Blend Sheet'!$R$4,ItemNum,0),MATCH(G$1,Districts,0))*'Blend Sheet'!$R18)+(INDEX(ItemCosts,MATCH('Blend Sheet'!$S$4,ItemNum,0),MATCH(G$1,Districts,0))*'Blend Sheet'!$S18)+(INDEX(ItemCosts,MATCH('Blend Sheet'!$T$4,ItemNum,0),MATCH(G$1,Districts,0))*'Blend Sheet'!$T18)+(INDEX(ItemCosts,MATCH('Blend Sheet'!$U$4,ItemNum,0),MATCH(G$1,Districts,0))*'Blend Sheet'!$U18)+(INDEX(ItemCosts,MATCH('Blend Sheet'!$V$4,ItemNum,0),MATCH(G$1,Districts,0))*'Blend Sheet'!$V18)+(INDEX(ItemCosts,MATCH('Blend Sheet'!$W$4,ItemNum,0),MATCH(G$1,Districts,0))*'Blend Sheet'!$W18)+(INDEX(ItemCosts,MATCH('Blend Sheet'!$X$4,ItemNum,0),MATCH(G$1,Districts,0))*'Blend Sheet'!$X18)+(INDEX(ItemCosts,MATCH('Blend Sheet'!$Y$4,ItemNum,0),MATCH(G$1,Districts,0))*'Blend Sheet'!$Y18)+(INDEX(ItemCosts,MATCH('Blend Sheet'!$Z$4,ItemNum,0),MATCH(G$1,Districts,0))*'Blend Sheet'!$Z18)+(INDEX(ItemCosts,MATCH('Blend Sheet'!$AA$4,ItemNum,0),MATCH(G$1,Districts,0))*'Blend Sheet'!$AA18)+(INDEX(ItemCosts,MATCH('Blend Sheet'!$AB$4,ItemNum,0),MATCH(G$1,Districts,0))*'Blend Sheet'!$AB18)+(INDEX(ItemCosts,MATCH('Blend Sheet'!$AC$4,ItemNum,0),MATCH(G$1,Districts,0))*'Blend Sheet'!$AC18)+(INDEX(ItemCosts,MATCH('Blend Sheet'!$AD$4,ItemNum,0),MATCH(G$1,Districts,0))*'Blend Sheet'!$AD18)+(INDEX(ItemCosts,MATCH('Blend Sheet'!$AE$4,ItemNum,0),MATCH(G$1,Districts,0))*'Blend Sheet'!$AE18)+(INDEX(ItemCosts,MATCH('Blend Sheet'!$AF$4,ItemNum,0),MATCH(G$1,Districts,0))*'Blend Sheet'!$AF18)+(INDEX(ItemCosts,MATCH('Blend Sheet'!$AG$4,ItemNum,0),MATCH(G$1,Districts,0))*'Blend Sheet'!$AG18)+(INDEX(ItemCosts,MATCH('Blend Sheet'!$AH$4,ItemNum,0),MATCH(G$1,Districts,0))*'Blend Sheet'!$AH18)+(INDEX(ItemCosts,MATCH('Blend Sheet'!$AI$4,ItemNum,0),MATCH(G$1,Districts,0))*'Blend Sheet'!$AI18)+(INDEX(ItemCosts,MATCH('Blend Sheet'!$AJ$4,ItemNum,0),MATCH(G$1,Districts,0))*'Blend Sheet'!$AJ18)+(INDEX(ItemCosts,MATCH('Blend Sheet'!$AK$4,ItemNum,0),MATCH(G$1,Districts,0))*'Blend Sheet'!$AK18)+(INDEX(ItemCosts,MATCH('Blend Sheet'!$AL$4,ItemNum,0),MATCH(G$1,Districts,0))*'Blend Sheet'!$AL18)+(INDEX(ItemCosts,MATCH('Blend Sheet'!$AM$4,ItemNum,0),MATCH(G$1,Districts,0))*'Blend Sheet'!$AM18)+(INDEX(ItemCosts,MATCH('Blend Sheet'!$AN$4,ItemNum,0),MATCH(G$1,Districts,0))*'Blend Sheet'!$AN18)+(INDEX(ItemCosts,MATCH('Blend Sheet'!$AO$4,ItemNum,0),MATCH(G$1,Districts,0))*'Blend Sheet'!$AO18)+(INDEX(ItemCosts,MATCH('Blend Sheet'!$AP$4,ItemNum,0),MATCH(G$1,Districts,0))*'Blend Sheet'!$AP18)+(INDEX(ItemCosts,MATCH('Blend Sheet'!$AQ$4,ItemNum,0),MATCH(G$1,Districts,0))*'Blend Sheet'!$AQ18)+(INDEX(ItemCosts,MATCH('Blend Sheet'!$AR$4,ItemNum,0),MATCH(G$1,Districts,0))*'Blend Sheet'!$AR18)+(INDEX(ItemCosts,MATCH('Blend Sheet'!$AS$4,ItemNum,0),MATCH(G$1,Districts,0))*'Blend Sheet'!$AS18)</f>
        <v>#N/A</v>
      </c>
      <c r="H15" s="5" t="e">
        <f>(INDEX(ItemCosts,MATCH('Blend Sheet'!$C$4,ItemNum,0),MATCH(H$1,Districts,0))*'Blend Sheet'!$C18)+(INDEX(ItemCosts,MATCH('Blend Sheet'!$D$4,ItemNum,0),MATCH(H$1,Districts,0))*'Blend Sheet'!$D18)+(INDEX(ItemCosts,MATCH('Blend Sheet'!$E$4,ItemNum,0),MATCH(H$1,Districts,0))*'Blend Sheet'!$E18)+(INDEX(ItemCosts,MATCH('Blend Sheet'!$F$4,ItemNum,0),MATCH(H$1,Districts,0))*'Blend Sheet'!$F18)+(INDEX(ItemCosts,MATCH('Blend Sheet'!$G$4,ItemNum,0),MATCH(H$1,Districts,0))*'Blend Sheet'!$G18)+(INDEX(ItemCosts,MATCH('Blend Sheet'!$H$4,ItemNum,0),MATCH(H$1,Districts,0))*'Blend Sheet'!$H18)+(INDEX(ItemCosts,MATCH('Blend Sheet'!$I$4,ItemNum,0),MATCH(H$1,Districts,0))*'Blend Sheet'!$I18)+(INDEX(ItemCosts,MATCH('Blend Sheet'!$J$4,ItemNum,0),MATCH(H$1,Districts,0))*'Blend Sheet'!$J18)+(INDEX(ItemCosts,MATCH('Blend Sheet'!$K$4,ItemNum,0),MATCH(H$1,Districts,0))*'Blend Sheet'!$K18)+(INDEX(ItemCosts,MATCH('Blend Sheet'!$L$4,ItemNum,0),MATCH(H$1,Districts,0))*'Blend Sheet'!$L18)+(INDEX(ItemCosts,MATCH('Blend Sheet'!$M$4,ItemNum,0),MATCH(H$1,Districts,0))*'Blend Sheet'!$M18)+(INDEX(ItemCosts,MATCH('Blend Sheet'!$N$4,ItemNum,0),MATCH(H$1,Districts,0))*'Blend Sheet'!$N18)+(INDEX(ItemCosts,MATCH('Blend Sheet'!$O$4,ItemNum,0),MATCH(H$1,Districts,0))*'Blend Sheet'!$O18)+(INDEX(ItemCosts,MATCH('Blend Sheet'!$P$4,ItemNum,0),MATCH(H$1,Districts,0))*'Blend Sheet'!$P18)+(INDEX(ItemCosts,MATCH('Blend Sheet'!$Q$4,ItemNum,0),MATCH(H$1,Districts,0))*'Blend Sheet'!$Q18)+(INDEX(ItemCosts,MATCH('Blend Sheet'!$R$4,ItemNum,0),MATCH(H$1,Districts,0))*'Blend Sheet'!$R18)+(INDEX(ItemCosts,MATCH('Blend Sheet'!$S$4,ItemNum,0),MATCH(H$1,Districts,0))*'Blend Sheet'!$S18)+(INDEX(ItemCosts,MATCH('Blend Sheet'!$T$4,ItemNum,0),MATCH(H$1,Districts,0))*'Blend Sheet'!$T18)+(INDEX(ItemCosts,MATCH('Blend Sheet'!$U$4,ItemNum,0),MATCH(H$1,Districts,0))*'Blend Sheet'!$U18)+(INDEX(ItemCosts,MATCH('Blend Sheet'!$V$4,ItemNum,0),MATCH(H$1,Districts,0))*'Blend Sheet'!$V18)+(INDEX(ItemCosts,MATCH('Blend Sheet'!$W$4,ItemNum,0),MATCH(H$1,Districts,0))*'Blend Sheet'!$W18)+(INDEX(ItemCosts,MATCH('Blend Sheet'!$X$4,ItemNum,0),MATCH(H$1,Districts,0))*'Blend Sheet'!$X18)+(INDEX(ItemCosts,MATCH('Blend Sheet'!$Y$4,ItemNum,0),MATCH(H$1,Districts,0))*'Blend Sheet'!$Y18)+(INDEX(ItemCosts,MATCH('Blend Sheet'!$Z$4,ItemNum,0),MATCH(H$1,Districts,0))*'Blend Sheet'!$Z18)+(INDEX(ItemCosts,MATCH('Blend Sheet'!$AA$4,ItemNum,0),MATCH(H$1,Districts,0))*'Blend Sheet'!$AA18)+(INDEX(ItemCosts,MATCH('Blend Sheet'!$AB$4,ItemNum,0),MATCH(H$1,Districts,0))*'Blend Sheet'!$AB18)+(INDEX(ItemCosts,MATCH('Blend Sheet'!$AC$4,ItemNum,0),MATCH(H$1,Districts,0))*'Blend Sheet'!$AC18)+(INDEX(ItemCosts,MATCH('Blend Sheet'!$AD$4,ItemNum,0),MATCH(H$1,Districts,0))*'Blend Sheet'!$AD18)+(INDEX(ItemCosts,MATCH('Blend Sheet'!$AE$4,ItemNum,0),MATCH(H$1,Districts,0))*'Blend Sheet'!$AE18)+(INDEX(ItemCosts,MATCH('Blend Sheet'!$AF$4,ItemNum,0),MATCH(H$1,Districts,0))*'Blend Sheet'!$AF18)+(INDEX(ItemCosts,MATCH('Blend Sheet'!$AG$4,ItemNum,0),MATCH(H$1,Districts,0))*'Blend Sheet'!$AG18)+(INDEX(ItemCosts,MATCH('Blend Sheet'!$AH$4,ItemNum,0),MATCH(H$1,Districts,0))*'Blend Sheet'!$AH18)+(INDEX(ItemCosts,MATCH('Blend Sheet'!$AI$4,ItemNum,0),MATCH(H$1,Districts,0))*'Blend Sheet'!$AI18)+(INDEX(ItemCosts,MATCH('Blend Sheet'!$AJ$4,ItemNum,0),MATCH(H$1,Districts,0))*'Blend Sheet'!$AJ18)+(INDEX(ItemCosts,MATCH('Blend Sheet'!$AK$4,ItemNum,0),MATCH(H$1,Districts,0))*'Blend Sheet'!$AK18)+(INDEX(ItemCosts,MATCH('Blend Sheet'!$AL$4,ItemNum,0),MATCH(H$1,Districts,0))*'Blend Sheet'!$AL18)+(INDEX(ItemCosts,MATCH('Blend Sheet'!$AM$4,ItemNum,0),MATCH(H$1,Districts,0))*'Blend Sheet'!$AM18)+(INDEX(ItemCosts,MATCH('Blend Sheet'!$AN$4,ItemNum,0),MATCH(H$1,Districts,0))*'Blend Sheet'!$AN18)+(INDEX(ItemCosts,MATCH('Blend Sheet'!$AO$4,ItemNum,0),MATCH(H$1,Districts,0))*'Blend Sheet'!$AO18)+(INDEX(ItemCosts,MATCH('Blend Sheet'!$AP$4,ItemNum,0),MATCH(H$1,Districts,0))*'Blend Sheet'!$AP18)+(INDEX(ItemCosts,MATCH('Blend Sheet'!$AQ$4,ItemNum,0),MATCH(H$1,Districts,0))*'Blend Sheet'!$AQ18)+(INDEX(ItemCosts,MATCH('Blend Sheet'!$AR$4,ItemNum,0),MATCH(H$1,Districts,0))*'Blend Sheet'!$AR18)+(INDEX(ItemCosts,MATCH('Blend Sheet'!$AS$4,ItemNum,0),MATCH(H$1,Districts,0))*'Blend Sheet'!$AS18)</f>
        <v>#N/A</v>
      </c>
      <c r="I15" s="5" t="e">
        <f>(INDEX(ItemCosts,MATCH('Blend Sheet'!$C$4,ItemNum,0),MATCH(I$1,Districts,0))*'Blend Sheet'!$C18)+(INDEX(ItemCosts,MATCH('Blend Sheet'!$D$4,ItemNum,0),MATCH(I$1,Districts,0))*'Blend Sheet'!$D18)+(INDEX(ItemCosts,MATCH('Blend Sheet'!$E$4,ItemNum,0),MATCH(I$1,Districts,0))*'Blend Sheet'!$E18)+(INDEX(ItemCosts,MATCH('Blend Sheet'!$F$4,ItemNum,0),MATCH(I$1,Districts,0))*'Blend Sheet'!$F18)+(INDEX(ItemCosts,MATCH('Blend Sheet'!$G$4,ItemNum,0),MATCH(I$1,Districts,0))*'Blend Sheet'!$G18)+(INDEX(ItemCosts,MATCH('Blend Sheet'!$H$4,ItemNum,0),MATCH(I$1,Districts,0))*'Blend Sheet'!$H18)+(INDEX(ItemCosts,MATCH('Blend Sheet'!$I$4,ItemNum,0),MATCH(I$1,Districts,0))*'Blend Sheet'!$I18)+(INDEX(ItemCosts,MATCH('Blend Sheet'!$J$4,ItemNum,0),MATCH(I$1,Districts,0))*'Blend Sheet'!$J18)+(INDEX(ItemCosts,MATCH('Blend Sheet'!$K$4,ItemNum,0),MATCH(I$1,Districts,0))*'Blend Sheet'!$K18)+(INDEX(ItemCosts,MATCH('Blend Sheet'!$L$4,ItemNum,0),MATCH(I$1,Districts,0))*'Blend Sheet'!$L18)+(INDEX(ItemCosts,MATCH('Blend Sheet'!$M$4,ItemNum,0),MATCH(I$1,Districts,0))*'Blend Sheet'!$M18)+(INDEX(ItemCosts,MATCH('Blend Sheet'!$N$4,ItemNum,0),MATCH(I$1,Districts,0))*'Blend Sheet'!$N18)+(INDEX(ItemCosts,MATCH('Blend Sheet'!$O$4,ItemNum,0),MATCH(I$1,Districts,0))*'Blend Sheet'!$O18)+(INDEX(ItemCosts,MATCH('Blend Sheet'!$P$4,ItemNum,0),MATCH(I$1,Districts,0))*'Blend Sheet'!$P18)+(INDEX(ItemCosts,MATCH('Blend Sheet'!$Q$4,ItemNum,0),MATCH(I$1,Districts,0))*'Blend Sheet'!$Q18)+(INDEX(ItemCosts,MATCH('Blend Sheet'!$R$4,ItemNum,0),MATCH(I$1,Districts,0))*'Blend Sheet'!$R18)+(INDEX(ItemCosts,MATCH('Blend Sheet'!$S$4,ItemNum,0),MATCH(I$1,Districts,0))*'Blend Sheet'!$S18)+(INDEX(ItemCosts,MATCH('Blend Sheet'!$T$4,ItemNum,0),MATCH(I$1,Districts,0))*'Blend Sheet'!$T18)+(INDEX(ItemCosts,MATCH('Blend Sheet'!$U$4,ItemNum,0),MATCH(I$1,Districts,0))*'Blend Sheet'!$U18)+(INDEX(ItemCosts,MATCH('Blend Sheet'!$V$4,ItemNum,0),MATCH(I$1,Districts,0))*'Blend Sheet'!$V18)+(INDEX(ItemCosts,MATCH('Blend Sheet'!$W$4,ItemNum,0),MATCH(I$1,Districts,0))*'Blend Sheet'!$W18)+(INDEX(ItemCosts,MATCH('Blend Sheet'!$X$4,ItemNum,0),MATCH(I$1,Districts,0))*'Blend Sheet'!$X18)+(INDEX(ItemCosts,MATCH('Blend Sheet'!$Y$4,ItemNum,0),MATCH(I$1,Districts,0))*'Blend Sheet'!$Y18)+(INDEX(ItemCosts,MATCH('Blend Sheet'!$Z$4,ItemNum,0),MATCH(I$1,Districts,0))*'Blend Sheet'!$Z18)+(INDEX(ItemCosts,MATCH('Blend Sheet'!$AA$4,ItemNum,0),MATCH(I$1,Districts,0))*'Blend Sheet'!$AA18)+(INDEX(ItemCosts,MATCH('Blend Sheet'!$AB$4,ItemNum,0),MATCH(I$1,Districts,0))*'Blend Sheet'!$AB18)+(INDEX(ItemCosts,MATCH('Blend Sheet'!$AC$4,ItemNum,0),MATCH(I$1,Districts,0))*'Blend Sheet'!$AC18)+(INDEX(ItemCosts,MATCH('Blend Sheet'!$AD$4,ItemNum,0),MATCH(I$1,Districts,0))*'Blend Sheet'!$AD18)+(INDEX(ItemCosts,MATCH('Blend Sheet'!$AE$4,ItemNum,0),MATCH(I$1,Districts,0))*'Blend Sheet'!$AE18)+(INDEX(ItemCosts,MATCH('Blend Sheet'!$AF$4,ItemNum,0),MATCH(I$1,Districts,0))*'Blend Sheet'!$AF18)+(INDEX(ItemCosts,MATCH('Blend Sheet'!$AG$4,ItemNum,0),MATCH(I$1,Districts,0))*'Blend Sheet'!$AG18)+(INDEX(ItemCosts,MATCH('Blend Sheet'!$AH$4,ItemNum,0),MATCH(I$1,Districts,0))*'Blend Sheet'!$AH18)+(INDEX(ItemCosts,MATCH('Blend Sheet'!$AI$4,ItemNum,0),MATCH(I$1,Districts,0))*'Blend Sheet'!$AI18)+(INDEX(ItemCosts,MATCH('Blend Sheet'!$AJ$4,ItemNum,0),MATCH(I$1,Districts,0))*'Blend Sheet'!$AJ18)+(INDEX(ItemCosts,MATCH('Blend Sheet'!$AK$4,ItemNum,0),MATCH(I$1,Districts,0))*'Blend Sheet'!$AK18)+(INDEX(ItemCosts,MATCH('Blend Sheet'!$AL$4,ItemNum,0),MATCH(I$1,Districts,0))*'Blend Sheet'!$AL18)+(INDEX(ItemCosts,MATCH('Blend Sheet'!$AM$4,ItemNum,0),MATCH(I$1,Districts,0))*'Blend Sheet'!$AM18)+(INDEX(ItemCosts,MATCH('Blend Sheet'!$AN$4,ItemNum,0),MATCH(I$1,Districts,0))*'Blend Sheet'!$AN18)+(INDEX(ItemCosts,MATCH('Blend Sheet'!$AO$4,ItemNum,0),MATCH(I$1,Districts,0))*'Blend Sheet'!$AO18)+(INDEX(ItemCosts,MATCH('Blend Sheet'!$AP$4,ItemNum,0),MATCH(I$1,Districts,0))*'Blend Sheet'!$AP18)+(INDEX(ItemCosts,MATCH('Blend Sheet'!$AQ$4,ItemNum,0),MATCH(I$1,Districts,0))*'Blend Sheet'!$AQ18)+(INDEX(ItemCosts,MATCH('Blend Sheet'!$AR$4,ItemNum,0),MATCH(I$1,Districts,0))*'Blend Sheet'!$AR18)+(INDEX(ItemCosts,MATCH('Blend Sheet'!$AS$4,ItemNum,0),MATCH(I$1,Districts,0))*'Blend Sheet'!$AS18)</f>
        <v>#N/A</v>
      </c>
      <c r="J15" s="5" t="e">
        <f>(INDEX(ItemCosts,MATCH('Blend Sheet'!$C$4,ItemNum,0),MATCH(J$1,Districts,0))*'Blend Sheet'!$C18)+(INDEX(ItemCosts,MATCH('Blend Sheet'!$D$4,ItemNum,0),MATCH(J$1,Districts,0))*'Blend Sheet'!$D18)+(INDEX(ItemCosts,MATCH('Blend Sheet'!$E$4,ItemNum,0),MATCH(J$1,Districts,0))*'Blend Sheet'!$E18)+(INDEX(ItemCosts,MATCH('Blend Sheet'!$F$4,ItemNum,0),MATCH(J$1,Districts,0))*'Blend Sheet'!$F18)+(INDEX(ItemCosts,MATCH('Blend Sheet'!$G$4,ItemNum,0),MATCH(J$1,Districts,0))*'Blend Sheet'!$G18)+(INDEX(ItemCosts,MATCH('Blend Sheet'!$H$4,ItemNum,0),MATCH(J$1,Districts,0))*'Blend Sheet'!$H18)+(INDEX(ItemCosts,MATCH('Blend Sheet'!$I$4,ItemNum,0),MATCH(J$1,Districts,0))*'Blend Sheet'!$I18)+(INDEX(ItemCosts,MATCH('Blend Sheet'!$J$4,ItemNum,0),MATCH(J$1,Districts,0))*'Blend Sheet'!$J18)+(INDEX(ItemCosts,MATCH('Blend Sheet'!$K$4,ItemNum,0),MATCH(J$1,Districts,0))*'Blend Sheet'!$K18)+(INDEX(ItemCosts,MATCH('Blend Sheet'!$L$4,ItemNum,0),MATCH(J$1,Districts,0))*'Blend Sheet'!$L18)+(INDEX(ItemCosts,MATCH('Blend Sheet'!$M$4,ItemNum,0),MATCH(J$1,Districts,0))*'Blend Sheet'!$M18)+(INDEX(ItemCosts,MATCH('Blend Sheet'!$N$4,ItemNum,0),MATCH(J$1,Districts,0))*'Blend Sheet'!$N18)+(INDEX(ItemCosts,MATCH('Blend Sheet'!$O$4,ItemNum,0),MATCH(J$1,Districts,0))*'Blend Sheet'!$O18)+(INDEX(ItemCosts,MATCH('Blend Sheet'!$P$4,ItemNum,0),MATCH(J$1,Districts,0))*'Blend Sheet'!$P18)+(INDEX(ItemCosts,MATCH('Blend Sheet'!$Q$4,ItemNum,0),MATCH(J$1,Districts,0))*'Blend Sheet'!$Q18)+(INDEX(ItemCosts,MATCH('Blend Sheet'!$R$4,ItemNum,0),MATCH(J$1,Districts,0))*'Blend Sheet'!$R18)+(INDEX(ItemCosts,MATCH('Blend Sheet'!$S$4,ItemNum,0),MATCH(J$1,Districts,0))*'Blend Sheet'!$S18)+(INDEX(ItemCosts,MATCH('Blend Sheet'!$T$4,ItemNum,0),MATCH(J$1,Districts,0))*'Blend Sheet'!$T18)+(INDEX(ItemCosts,MATCH('Blend Sheet'!$U$4,ItemNum,0),MATCH(J$1,Districts,0))*'Blend Sheet'!$U18)+(INDEX(ItemCosts,MATCH('Blend Sheet'!$V$4,ItemNum,0),MATCH(J$1,Districts,0))*'Blend Sheet'!$V18)+(INDEX(ItemCosts,MATCH('Blend Sheet'!$W$4,ItemNum,0),MATCH(J$1,Districts,0))*'Blend Sheet'!$W18)+(INDEX(ItemCosts,MATCH('Blend Sheet'!$X$4,ItemNum,0),MATCH(J$1,Districts,0))*'Blend Sheet'!$X18)+(INDEX(ItemCosts,MATCH('Blend Sheet'!$Y$4,ItemNum,0),MATCH(J$1,Districts,0))*'Blend Sheet'!$Y18)+(INDEX(ItemCosts,MATCH('Blend Sheet'!$Z$4,ItemNum,0),MATCH(J$1,Districts,0))*'Blend Sheet'!$Z18)+(INDEX(ItemCosts,MATCH('Blend Sheet'!$AA$4,ItemNum,0),MATCH(J$1,Districts,0))*'Blend Sheet'!$AA18)+(INDEX(ItemCosts,MATCH('Blend Sheet'!$AB$4,ItemNum,0),MATCH(J$1,Districts,0))*'Blend Sheet'!$AB18)+(INDEX(ItemCosts,MATCH('Blend Sheet'!$AC$4,ItemNum,0),MATCH(J$1,Districts,0))*'Blend Sheet'!$AC18)+(INDEX(ItemCosts,MATCH('Blend Sheet'!$AD$4,ItemNum,0),MATCH(J$1,Districts,0))*'Blend Sheet'!$AD18)+(INDEX(ItemCosts,MATCH('Blend Sheet'!$AE$4,ItemNum,0),MATCH(J$1,Districts,0))*'Blend Sheet'!$AE18)+(INDEX(ItemCosts,MATCH('Blend Sheet'!$AF$4,ItemNum,0),MATCH(J$1,Districts,0))*'Blend Sheet'!$AF18)+(INDEX(ItemCosts,MATCH('Blend Sheet'!$AG$4,ItemNum,0),MATCH(J$1,Districts,0))*'Blend Sheet'!$AG18)+(INDEX(ItemCosts,MATCH('Blend Sheet'!$AH$4,ItemNum,0),MATCH(J$1,Districts,0))*'Blend Sheet'!$AH18)+(INDEX(ItemCosts,MATCH('Blend Sheet'!$AI$4,ItemNum,0),MATCH(J$1,Districts,0))*'Blend Sheet'!$AI18)+(INDEX(ItemCosts,MATCH('Blend Sheet'!$AJ$4,ItemNum,0),MATCH(J$1,Districts,0))*'Blend Sheet'!$AJ18)+(INDEX(ItemCosts,MATCH('Blend Sheet'!$AK$4,ItemNum,0),MATCH(J$1,Districts,0))*'Blend Sheet'!$AK18)+(INDEX(ItemCosts,MATCH('Blend Sheet'!$AL$4,ItemNum,0),MATCH(J$1,Districts,0))*'Blend Sheet'!$AL18)+(INDEX(ItemCosts,MATCH('Blend Sheet'!$AM$4,ItemNum,0),MATCH(J$1,Districts,0))*'Blend Sheet'!$AM18)+(INDEX(ItemCosts,MATCH('Blend Sheet'!$AN$4,ItemNum,0),MATCH(J$1,Districts,0))*'Blend Sheet'!$AN18)+(INDEX(ItemCosts,MATCH('Blend Sheet'!$AO$4,ItemNum,0),MATCH(J$1,Districts,0))*'Blend Sheet'!$AO18)+(INDEX(ItemCosts,MATCH('Blend Sheet'!$AP$4,ItemNum,0),MATCH(J$1,Districts,0))*'Blend Sheet'!$AP18)+(INDEX(ItemCosts,MATCH('Blend Sheet'!$AQ$4,ItemNum,0),MATCH(J$1,Districts,0))*'Blend Sheet'!$AQ18)+(INDEX(ItemCosts,MATCH('Blend Sheet'!$AR$4,ItemNum,0),MATCH(J$1,Districts,0))*'Blend Sheet'!$AR18)+(INDEX(ItemCosts,MATCH('Blend Sheet'!$AS$4,ItemNum,0),MATCH(J$1,Districts,0))*'Blend Sheet'!$AS18)</f>
        <v>#N/A</v>
      </c>
      <c r="K15" s="5" t="e">
        <f>(INDEX(ItemCosts,MATCH('Blend Sheet'!$C$4,ItemNum,0),MATCH(K$1,Districts,0))*'Blend Sheet'!$C18)+(INDEX(ItemCosts,MATCH('Blend Sheet'!$D$4,ItemNum,0),MATCH(K$1,Districts,0))*'Blend Sheet'!$D18)+(INDEX(ItemCosts,MATCH('Blend Sheet'!$E$4,ItemNum,0),MATCH(K$1,Districts,0))*'Blend Sheet'!$E18)+(INDEX(ItemCosts,MATCH('Blend Sheet'!$F$4,ItemNum,0),MATCH(K$1,Districts,0))*'Blend Sheet'!$F18)+(INDEX(ItemCosts,MATCH('Blend Sheet'!$G$4,ItemNum,0),MATCH(K$1,Districts,0))*'Blend Sheet'!$G18)+(INDEX(ItemCosts,MATCH('Blend Sheet'!$H$4,ItemNum,0),MATCH(K$1,Districts,0))*'Blend Sheet'!$H18)+(INDEX(ItemCosts,MATCH('Blend Sheet'!$I$4,ItemNum,0),MATCH(K$1,Districts,0))*'Blend Sheet'!$I18)+(INDEX(ItemCosts,MATCH('Blend Sheet'!$J$4,ItemNum,0),MATCH(K$1,Districts,0))*'Blend Sheet'!$J18)+(INDEX(ItemCosts,MATCH('Blend Sheet'!$K$4,ItemNum,0),MATCH(K$1,Districts,0))*'Blend Sheet'!$K18)+(INDEX(ItemCosts,MATCH('Blend Sheet'!$L$4,ItemNum,0),MATCH(K$1,Districts,0))*'Blend Sheet'!$L18)+(INDEX(ItemCosts,MATCH('Blend Sheet'!$M$4,ItemNum,0),MATCH(K$1,Districts,0))*'Blend Sheet'!$M18)+(INDEX(ItemCosts,MATCH('Blend Sheet'!$N$4,ItemNum,0),MATCH(K$1,Districts,0))*'Blend Sheet'!$N18)+(INDEX(ItemCosts,MATCH('Blend Sheet'!$O$4,ItemNum,0),MATCH(K$1,Districts,0))*'Blend Sheet'!$O18)+(INDEX(ItemCosts,MATCH('Blend Sheet'!$P$4,ItemNum,0),MATCH(K$1,Districts,0))*'Blend Sheet'!$P18)+(INDEX(ItemCosts,MATCH('Blend Sheet'!$Q$4,ItemNum,0),MATCH(K$1,Districts,0))*'Blend Sheet'!$Q18)+(INDEX(ItemCosts,MATCH('Blend Sheet'!$R$4,ItemNum,0),MATCH(K$1,Districts,0))*'Blend Sheet'!$R18)+(INDEX(ItemCosts,MATCH('Blend Sheet'!$S$4,ItemNum,0),MATCH(K$1,Districts,0))*'Blend Sheet'!$S18)+(INDEX(ItemCosts,MATCH('Blend Sheet'!$T$4,ItemNum,0),MATCH(K$1,Districts,0))*'Blend Sheet'!$T18)+(INDEX(ItemCosts,MATCH('Blend Sheet'!$U$4,ItemNum,0),MATCH(K$1,Districts,0))*'Blend Sheet'!$U18)+(INDEX(ItemCosts,MATCH('Blend Sheet'!$V$4,ItemNum,0),MATCH(K$1,Districts,0))*'Blend Sheet'!$V18)+(INDEX(ItemCosts,MATCH('Blend Sheet'!$W$4,ItemNum,0),MATCH(K$1,Districts,0))*'Blend Sheet'!$W18)+(INDEX(ItemCosts,MATCH('Blend Sheet'!$X$4,ItemNum,0),MATCH(K$1,Districts,0))*'Blend Sheet'!$X18)+(INDEX(ItemCosts,MATCH('Blend Sheet'!$Y$4,ItemNum,0),MATCH(K$1,Districts,0))*'Blend Sheet'!$Y18)+(INDEX(ItemCosts,MATCH('Blend Sheet'!$Z$4,ItemNum,0),MATCH(K$1,Districts,0))*'Blend Sheet'!$Z18)+(INDEX(ItemCosts,MATCH('Blend Sheet'!$AA$4,ItemNum,0),MATCH(K$1,Districts,0))*'Blend Sheet'!$AA18)+(INDEX(ItemCosts,MATCH('Blend Sheet'!$AB$4,ItemNum,0),MATCH(K$1,Districts,0))*'Blend Sheet'!$AB18)+(INDEX(ItemCosts,MATCH('Blend Sheet'!$AC$4,ItemNum,0),MATCH(K$1,Districts,0))*'Blend Sheet'!$AC18)+(INDEX(ItemCosts,MATCH('Blend Sheet'!$AD$4,ItemNum,0),MATCH(K$1,Districts,0))*'Blend Sheet'!$AD18)+(INDEX(ItemCosts,MATCH('Blend Sheet'!$AE$4,ItemNum,0),MATCH(K$1,Districts,0))*'Blend Sheet'!$AE18)+(INDEX(ItemCosts,MATCH('Blend Sheet'!$AF$4,ItemNum,0),MATCH(K$1,Districts,0))*'Blend Sheet'!$AF18)+(INDEX(ItemCosts,MATCH('Blend Sheet'!$AG$4,ItemNum,0),MATCH(K$1,Districts,0))*'Blend Sheet'!$AG18)+(INDEX(ItemCosts,MATCH('Blend Sheet'!$AH$4,ItemNum,0),MATCH(K$1,Districts,0))*'Blend Sheet'!$AH18)+(INDEX(ItemCosts,MATCH('Blend Sheet'!$AI$4,ItemNum,0),MATCH(K$1,Districts,0))*'Blend Sheet'!$AI18)+(INDEX(ItemCosts,MATCH('Blend Sheet'!$AJ$4,ItemNum,0),MATCH(K$1,Districts,0))*'Blend Sheet'!$AJ18)+(INDEX(ItemCosts,MATCH('Blend Sheet'!$AK$4,ItemNum,0),MATCH(K$1,Districts,0))*'Blend Sheet'!$AK18)+(INDEX(ItemCosts,MATCH('Blend Sheet'!$AL$4,ItemNum,0),MATCH(K$1,Districts,0))*'Blend Sheet'!$AL18)+(INDEX(ItemCosts,MATCH('Blend Sheet'!$AM$4,ItemNum,0),MATCH(K$1,Districts,0))*'Blend Sheet'!$AM18)+(INDEX(ItemCosts,MATCH('Blend Sheet'!$AN$4,ItemNum,0),MATCH(K$1,Districts,0))*'Blend Sheet'!$AN18)+(INDEX(ItemCosts,MATCH('Blend Sheet'!$AO$4,ItemNum,0),MATCH(K$1,Districts,0))*'Blend Sheet'!$AO18)+(INDEX(ItemCosts,MATCH('Blend Sheet'!$AP$4,ItemNum,0),MATCH(K$1,Districts,0))*'Blend Sheet'!$AP18)+(INDEX(ItemCosts,MATCH('Blend Sheet'!$AQ$4,ItemNum,0),MATCH(K$1,Districts,0))*'Blend Sheet'!$AQ18)+(INDEX(ItemCosts,MATCH('Blend Sheet'!$AR$4,ItemNum,0),MATCH(K$1,Districts,0))*'Blend Sheet'!$AR18)+(INDEX(ItemCosts,MATCH('Blend Sheet'!$AS$4,ItemNum,0),MATCH(K$1,Districts,0))*'Blend Sheet'!$AS18)</f>
        <v>#N/A</v>
      </c>
      <c r="L15" s="5" t="e">
        <f>(INDEX(ItemCosts,MATCH('Blend Sheet'!$C$4,ItemNum,0),MATCH(L$1,Districts,0))*'Blend Sheet'!$C18)+(INDEX(ItemCosts,MATCH('Blend Sheet'!$D$4,ItemNum,0),MATCH(L$1,Districts,0))*'Blend Sheet'!$D18)+(INDEX(ItemCosts,MATCH('Blend Sheet'!$E$4,ItemNum,0),MATCH(L$1,Districts,0))*'Blend Sheet'!$E18)+(INDEX(ItemCosts,MATCH('Blend Sheet'!$F$4,ItemNum,0),MATCH(L$1,Districts,0))*'Blend Sheet'!$F18)+(INDEX(ItemCosts,MATCH('Blend Sheet'!$G$4,ItemNum,0),MATCH(L$1,Districts,0))*'Blend Sheet'!$G18)+(INDEX(ItemCosts,MATCH('Blend Sheet'!$H$4,ItemNum,0),MATCH(L$1,Districts,0))*'Blend Sheet'!$H18)+(INDEX(ItemCosts,MATCH('Blend Sheet'!$I$4,ItemNum,0),MATCH(L$1,Districts,0))*'Blend Sheet'!$I18)+(INDEX(ItemCosts,MATCH('Blend Sheet'!$J$4,ItemNum,0),MATCH(L$1,Districts,0))*'Blend Sheet'!$J18)+(INDEX(ItemCosts,MATCH('Blend Sheet'!$K$4,ItemNum,0),MATCH(L$1,Districts,0))*'Blend Sheet'!$K18)+(INDEX(ItemCosts,MATCH('Blend Sheet'!$L$4,ItemNum,0),MATCH(L$1,Districts,0))*'Blend Sheet'!$L18)+(INDEX(ItemCosts,MATCH('Blend Sheet'!$M$4,ItemNum,0),MATCH(L$1,Districts,0))*'Blend Sheet'!$M18)+(INDEX(ItemCosts,MATCH('Blend Sheet'!$N$4,ItemNum,0),MATCH(L$1,Districts,0))*'Blend Sheet'!$N18)+(INDEX(ItemCosts,MATCH('Blend Sheet'!$O$4,ItemNum,0),MATCH(L$1,Districts,0))*'Blend Sheet'!$O18)+(INDEX(ItemCosts,MATCH('Blend Sheet'!$P$4,ItemNum,0),MATCH(L$1,Districts,0))*'Blend Sheet'!$P18)+(INDEX(ItemCosts,MATCH('Blend Sheet'!$Q$4,ItemNum,0),MATCH(L$1,Districts,0))*'Blend Sheet'!$Q18)+(INDEX(ItemCosts,MATCH('Blend Sheet'!$R$4,ItemNum,0),MATCH(L$1,Districts,0))*'Blend Sheet'!$R18)+(INDEX(ItemCosts,MATCH('Blend Sheet'!$S$4,ItemNum,0),MATCH(L$1,Districts,0))*'Blend Sheet'!$S18)+(INDEX(ItemCosts,MATCH('Blend Sheet'!$T$4,ItemNum,0),MATCH(L$1,Districts,0))*'Blend Sheet'!$T18)+(INDEX(ItemCosts,MATCH('Blend Sheet'!$U$4,ItemNum,0),MATCH(L$1,Districts,0))*'Blend Sheet'!$U18)+(INDEX(ItemCosts,MATCH('Blend Sheet'!$V$4,ItemNum,0),MATCH(L$1,Districts,0))*'Blend Sheet'!$V18)+(INDEX(ItemCosts,MATCH('Blend Sheet'!$W$4,ItemNum,0),MATCH(L$1,Districts,0))*'Blend Sheet'!$W18)+(INDEX(ItemCosts,MATCH('Blend Sheet'!$X$4,ItemNum,0),MATCH(L$1,Districts,0))*'Blend Sheet'!$X18)+(INDEX(ItemCosts,MATCH('Blend Sheet'!$Y$4,ItemNum,0),MATCH(L$1,Districts,0))*'Blend Sheet'!$Y18)+(INDEX(ItemCosts,MATCH('Blend Sheet'!$Z$4,ItemNum,0),MATCH(L$1,Districts,0))*'Blend Sheet'!$Z18)+(INDEX(ItemCosts,MATCH('Blend Sheet'!$AA$4,ItemNum,0),MATCH(L$1,Districts,0))*'Blend Sheet'!$AA18)+(INDEX(ItemCosts,MATCH('Blend Sheet'!$AB$4,ItemNum,0),MATCH(L$1,Districts,0))*'Blend Sheet'!$AB18)+(INDEX(ItemCosts,MATCH('Blend Sheet'!$AC$4,ItemNum,0),MATCH(L$1,Districts,0))*'Blend Sheet'!$AC18)+(INDEX(ItemCosts,MATCH('Blend Sheet'!$AD$4,ItemNum,0),MATCH(L$1,Districts,0))*'Blend Sheet'!$AD18)+(INDEX(ItemCosts,MATCH('Blend Sheet'!$AE$4,ItemNum,0),MATCH(L$1,Districts,0))*'Blend Sheet'!$AE18)+(INDEX(ItemCosts,MATCH('Blend Sheet'!$AF$4,ItemNum,0),MATCH(L$1,Districts,0))*'Blend Sheet'!$AF18)+(INDEX(ItemCosts,MATCH('Blend Sheet'!$AG$4,ItemNum,0),MATCH(L$1,Districts,0))*'Blend Sheet'!$AG18)+(INDEX(ItemCosts,MATCH('Blend Sheet'!$AH$4,ItemNum,0),MATCH(L$1,Districts,0))*'Blend Sheet'!$AH18)+(INDEX(ItemCosts,MATCH('Blend Sheet'!$AI$4,ItemNum,0),MATCH(L$1,Districts,0))*'Blend Sheet'!$AI18)+(INDEX(ItemCosts,MATCH('Blend Sheet'!$AJ$4,ItemNum,0),MATCH(L$1,Districts,0))*'Blend Sheet'!$AJ18)+(INDEX(ItemCosts,MATCH('Blend Sheet'!$AK$4,ItemNum,0),MATCH(L$1,Districts,0))*'Blend Sheet'!$AK18)+(INDEX(ItemCosts,MATCH('Blend Sheet'!$AL$4,ItemNum,0),MATCH(L$1,Districts,0))*'Blend Sheet'!$AL18)+(INDEX(ItemCosts,MATCH('Blend Sheet'!$AM$4,ItemNum,0),MATCH(L$1,Districts,0))*'Blend Sheet'!$AM18)+(INDEX(ItemCosts,MATCH('Blend Sheet'!$AN$4,ItemNum,0),MATCH(L$1,Districts,0))*'Blend Sheet'!$AN18)+(INDEX(ItemCosts,MATCH('Blend Sheet'!$AO$4,ItemNum,0),MATCH(L$1,Districts,0))*'Blend Sheet'!$AO18)+(INDEX(ItemCosts,MATCH('Blend Sheet'!$AP$4,ItemNum,0),MATCH(L$1,Districts,0))*'Blend Sheet'!$AP18)+(INDEX(ItemCosts,MATCH('Blend Sheet'!$AQ$4,ItemNum,0),MATCH(L$1,Districts,0))*'Blend Sheet'!$AQ18)+(INDEX(ItemCosts,MATCH('Blend Sheet'!$AR$4,ItemNum,0),MATCH(L$1,Districts,0))*'Blend Sheet'!$AR18)+(INDEX(ItemCosts,MATCH('Blend Sheet'!$AS$4,ItemNum,0),MATCH(L$1,Districts,0))*'Blend Sheet'!$AS18)</f>
        <v>#N/A</v>
      </c>
      <c r="M15" s="191"/>
      <c r="N15" s="34" t="e">
        <f>D15/'Blend Sheet'!$BA18</f>
        <v>#N/A</v>
      </c>
      <c r="O15" s="34" t="e">
        <f>E15/'Blend Sheet'!$BA18</f>
        <v>#N/A</v>
      </c>
      <c r="P15" s="34" t="e">
        <f>G15/'Blend Sheet'!$BA18</f>
        <v>#N/A</v>
      </c>
      <c r="Q15" s="34" t="e">
        <f>H15/'Blend Sheet'!$BA18</f>
        <v>#N/A</v>
      </c>
      <c r="R15" s="34" t="e">
        <f>I15/'Blend Sheet'!$BA18</f>
        <v>#N/A</v>
      </c>
      <c r="S15" s="34" t="e">
        <f>J15/'Blend Sheet'!$BA18</f>
        <v>#N/A</v>
      </c>
      <c r="T15" s="34" t="e">
        <f>K15/'Blend Sheet'!$BA18</f>
        <v>#N/A</v>
      </c>
      <c r="U15" s="34" t="e">
        <f>L15/'Blend Sheet'!$BA18</f>
        <v>#N/A</v>
      </c>
    </row>
    <row r="16" spans="1:21" x14ac:dyDescent="0.25">
      <c r="A16" t="str">
        <f>'Blend Sheet'!A19</f>
        <v>1:1:4 'G'</v>
      </c>
      <c r="B16" s="5" t="e">
        <f>(INDEX(ItemCosts,MATCH('Blend Sheet'!$C$4,ItemNum,0),MATCH(B$1,Districts,0))*'Blend Sheet'!$C19)+(INDEX(ItemCosts,MATCH('Blend Sheet'!$D$4,ItemNum,0),MATCH(B$1,Districts,0))*'Blend Sheet'!$D19)+(INDEX(ItemCosts,MATCH('Blend Sheet'!$E$4,ItemNum,0),MATCH(B$1,Districts,0))*'Blend Sheet'!$E19)+(INDEX(ItemCosts,MATCH('Blend Sheet'!$F$4,ItemNum,0),MATCH(B$1,Districts,0))*'Blend Sheet'!$F19)+(INDEX(ItemCosts,MATCH('Blend Sheet'!$G$4,ItemNum,0),MATCH(B$1,Districts,0))*'Blend Sheet'!$G19)+(INDEX(ItemCosts,MATCH('Blend Sheet'!$H$4,ItemNum,0),MATCH(B$1,Districts,0))*'Blend Sheet'!$H19)+(INDEX(ItemCosts,MATCH('Blend Sheet'!$I$4,ItemNum,0),MATCH(B$1,Districts,0))*'Blend Sheet'!$I19)+(INDEX(ItemCosts,MATCH('Blend Sheet'!$J$4,ItemNum,0),MATCH(B$1,Districts,0))*'Blend Sheet'!$J19)+(INDEX(ItemCosts,MATCH('Blend Sheet'!$K$4,ItemNum,0),MATCH(B$1,Districts,0))*'Blend Sheet'!$K19)+(INDEX(ItemCosts,MATCH('Blend Sheet'!$L$4,ItemNum,0),MATCH(B$1,Districts,0))*'Blend Sheet'!$L19)+(INDEX(ItemCosts,MATCH('Blend Sheet'!$M$4,ItemNum,0),MATCH(B$1,Districts,0))*'Blend Sheet'!$M19)+(INDEX(ItemCosts,MATCH('Blend Sheet'!$N$4,ItemNum,0),MATCH(B$1,Districts,0))*'Blend Sheet'!$N19)+(INDEX(ItemCosts,MATCH('Blend Sheet'!$O$4,ItemNum,0),MATCH(B$1,Districts,0))*'Blend Sheet'!$O19)+(INDEX(ItemCosts,MATCH('Blend Sheet'!$P$4,ItemNum,0),MATCH(B$1,Districts,0))*'Blend Sheet'!$P19)+(INDEX(ItemCosts,MATCH('Blend Sheet'!$Q$4,ItemNum,0),MATCH(B$1,Districts,0))*'Blend Sheet'!$Q19)+(INDEX(ItemCosts,MATCH('Blend Sheet'!$R$4,ItemNum,0),MATCH(B$1,Districts,0))*'Blend Sheet'!$R19)+(INDEX(ItemCosts,MATCH('Blend Sheet'!$S$4,ItemNum,0),MATCH(B$1,Districts,0))*'Blend Sheet'!$S19)+(INDEX(ItemCosts,MATCH('Blend Sheet'!$T$4,ItemNum,0),MATCH(B$1,Districts,0))*'Blend Sheet'!$T19)+(INDEX(ItemCosts,MATCH('Blend Sheet'!$U$4,ItemNum,0),MATCH(B$1,Districts,0))*'Blend Sheet'!$U19)+(INDEX(ItemCosts,MATCH('Blend Sheet'!$V$4,ItemNum,0),MATCH(B$1,Districts,0))*'Blend Sheet'!$V19)+(INDEX(ItemCosts,MATCH('Blend Sheet'!$W$4,ItemNum,0),MATCH(B$1,Districts,0))*'Blend Sheet'!$W19)+(INDEX(ItemCosts,MATCH('Blend Sheet'!$X$4,ItemNum,0),MATCH(B$1,Districts,0))*'Blend Sheet'!$X19)+(INDEX(ItemCosts,MATCH('Blend Sheet'!$Y$4,ItemNum,0),MATCH(B$1,Districts,0))*'Blend Sheet'!$Y19)+(INDEX(ItemCosts,MATCH('Blend Sheet'!$Z$4,ItemNum,0),MATCH(B$1,Districts,0))*'Blend Sheet'!$Z19)+(INDEX(ItemCosts,MATCH('Blend Sheet'!$AA$4,ItemNum,0),MATCH(B$1,Districts,0))*'Blend Sheet'!$AA19)+(INDEX(ItemCosts,MATCH('Blend Sheet'!$AB$4,ItemNum,0),MATCH(B$1,Districts,0))*'Blend Sheet'!$AB19)+(INDEX(ItemCosts,MATCH('Blend Sheet'!$AC$4,ItemNum,0),MATCH(B$1,Districts,0))*'Blend Sheet'!$AC19)+(INDEX(ItemCosts,MATCH('Blend Sheet'!$AD$4,ItemNum,0),MATCH(B$1,Districts,0))*'Blend Sheet'!$AD19)+(INDEX(ItemCosts,MATCH('Blend Sheet'!$AE$4,ItemNum,0),MATCH(B$1,Districts,0))*'Blend Sheet'!$AE19)+(INDEX(ItemCosts,MATCH('Blend Sheet'!$AF$4,ItemNum,0),MATCH(B$1,Districts,0))*'Blend Sheet'!$AF19)+(INDEX(ItemCosts,MATCH('Blend Sheet'!$AG$4,ItemNum,0),MATCH(B$1,Districts,0))*'Blend Sheet'!$AG19)+(INDEX(ItemCosts,MATCH('Blend Sheet'!$AH$4,ItemNum,0),MATCH(B$1,Districts,0))*'Blend Sheet'!$AH19)+(INDEX(ItemCosts,MATCH('Blend Sheet'!$AI$4,ItemNum,0),MATCH(B$1,Districts,0))*'Blend Sheet'!$AI19)+(INDEX(ItemCosts,MATCH('Blend Sheet'!$AJ$4,ItemNum,0),MATCH(B$1,Districts,0))*'Blend Sheet'!$AJ19)+(INDEX(ItemCosts,MATCH('Blend Sheet'!$AK$4,ItemNum,0),MATCH(B$1,Districts,0))*'Blend Sheet'!$AK19)+(INDEX(ItemCosts,MATCH('Blend Sheet'!$AL$4,ItemNum,0),MATCH(B$1,Districts,0))*'Blend Sheet'!$AL19)+(INDEX(ItemCosts,MATCH('Blend Sheet'!$AM$4,ItemNum,0),MATCH(B$1,Districts,0))*'Blend Sheet'!$AM19)+(INDEX(ItemCosts,MATCH('Blend Sheet'!$AN$4,ItemNum,0),MATCH(B$1,Districts,0))*'Blend Sheet'!$AN19)+(INDEX(ItemCosts,MATCH('Blend Sheet'!$AO$4,ItemNum,0),MATCH(B$1,Districts,0))*'Blend Sheet'!$AO19)+(INDEX(ItemCosts,MATCH('Blend Sheet'!$AP$4,ItemNum,0),MATCH(B$1,Districts,0))*'Blend Sheet'!$AP19)+(INDEX(ItemCosts,MATCH('Blend Sheet'!$AQ$4,ItemNum,0),MATCH(B$1,Districts,0))*'Blend Sheet'!$AQ19)+(INDEX(ItemCosts,MATCH('Blend Sheet'!$AR$4,ItemNum,0),MATCH(B$1,Districts,0))*'Blend Sheet'!$AR19)+(INDEX(ItemCosts,MATCH('Blend Sheet'!$AS$4,ItemNum,0),MATCH(B$1,Districts,0))*'Blend Sheet'!$AS19)</f>
        <v>#N/A</v>
      </c>
      <c r="C16" s="5" t="e">
        <f>(INDEX(ItemCosts,MATCH('Blend Sheet'!$C$4,ItemNum,0),MATCH(C$1,Districts,0))*'Blend Sheet'!$C19)+(INDEX(ItemCosts,MATCH('Blend Sheet'!$D$4,ItemNum,0),MATCH(C$1,Districts,0))*'Blend Sheet'!$D19)+(INDEX(ItemCosts,MATCH('Blend Sheet'!$E$4,ItemNum,0),MATCH(C$1,Districts,0))*'Blend Sheet'!$E19)+(INDEX(ItemCosts,MATCH('Blend Sheet'!$F$4,ItemNum,0),MATCH(C$1,Districts,0))*'Blend Sheet'!$F19)+(INDEX(ItemCosts,MATCH('Blend Sheet'!$G$4,ItemNum,0),MATCH(C$1,Districts,0))*'Blend Sheet'!$G19)+(INDEX(ItemCosts,MATCH('Blend Sheet'!$H$4,ItemNum,0),MATCH(C$1,Districts,0))*'Blend Sheet'!$H19)+(INDEX(ItemCosts,MATCH('Blend Sheet'!$I$4,ItemNum,0),MATCH(C$1,Districts,0))*'Blend Sheet'!$I19)+(INDEX(ItemCosts,MATCH('Blend Sheet'!$J$4,ItemNum,0),MATCH(C$1,Districts,0))*'Blend Sheet'!$J19)+(INDEX(ItemCosts,MATCH('Blend Sheet'!$K$4,ItemNum,0),MATCH(C$1,Districts,0))*'Blend Sheet'!$K19)+(INDEX(ItemCosts,MATCH('Blend Sheet'!$L$4,ItemNum,0),MATCH(C$1,Districts,0))*'Blend Sheet'!$L19)+(INDEX(ItemCosts,MATCH('Blend Sheet'!$M$4,ItemNum,0),MATCH(C$1,Districts,0))*'Blend Sheet'!$M19)+(INDEX(ItemCosts,MATCH('Blend Sheet'!$N$4,ItemNum,0),MATCH(C$1,Districts,0))*'Blend Sheet'!$N19)+(INDEX(ItemCosts,MATCH('Blend Sheet'!$O$4,ItemNum,0),MATCH(C$1,Districts,0))*'Blend Sheet'!$O19)+(INDEX(ItemCosts,MATCH('Blend Sheet'!$P$4,ItemNum,0),MATCH(C$1,Districts,0))*'Blend Sheet'!$P19)+(INDEX(ItemCosts,MATCH('Blend Sheet'!$Q$4,ItemNum,0),MATCH(C$1,Districts,0))*'Blend Sheet'!$Q19)+(INDEX(ItemCosts,MATCH('Blend Sheet'!$R$4,ItemNum,0),MATCH(C$1,Districts,0))*'Blend Sheet'!$R19)+(INDEX(ItemCosts,MATCH('Blend Sheet'!$S$4,ItemNum,0),MATCH(C$1,Districts,0))*'Blend Sheet'!$S19)+(INDEX(ItemCosts,MATCH('Blend Sheet'!$T$4,ItemNum,0),MATCH(C$1,Districts,0))*'Blend Sheet'!$T19)+(INDEX(ItemCosts,MATCH('Blend Sheet'!$U$4,ItemNum,0),MATCH(C$1,Districts,0))*'Blend Sheet'!$U19)+(INDEX(ItemCosts,MATCH('Blend Sheet'!$V$4,ItemNum,0),MATCH(C$1,Districts,0))*'Blend Sheet'!$V19)+(INDEX(ItemCosts,MATCH('Blend Sheet'!$W$4,ItemNum,0),MATCH(C$1,Districts,0))*'Blend Sheet'!$W19)+(INDEX(ItemCosts,MATCH('Blend Sheet'!$X$4,ItemNum,0),MATCH(C$1,Districts,0))*'Blend Sheet'!$X19)+(INDEX(ItemCosts,MATCH('Blend Sheet'!$Y$4,ItemNum,0),MATCH(C$1,Districts,0))*'Blend Sheet'!$Y19)+(INDEX(ItemCosts,MATCH('Blend Sheet'!$Z$4,ItemNum,0),MATCH(C$1,Districts,0))*'Blend Sheet'!$Z19)+(INDEX(ItemCosts,MATCH('Blend Sheet'!$AA$4,ItemNum,0),MATCH(C$1,Districts,0))*'Blend Sheet'!$AA19)+(INDEX(ItemCosts,MATCH('Blend Sheet'!$AB$4,ItemNum,0),MATCH(C$1,Districts,0))*'Blend Sheet'!$AB19)+(INDEX(ItemCosts,MATCH('Blend Sheet'!$AC$4,ItemNum,0),MATCH(C$1,Districts,0))*'Blend Sheet'!$AC19)+(INDEX(ItemCosts,MATCH('Blend Sheet'!$AD$4,ItemNum,0),MATCH(C$1,Districts,0))*'Blend Sheet'!$AD19)+(INDEX(ItemCosts,MATCH('Blend Sheet'!$AE$4,ItemNum,0),MATCH(C$1,Districts,0))*'Blend Sheet'!$AE19)+(INDEX(ItemCosts,MATCH('Blend Sheet'!$AF$4,ItemNum,0),MATCH(C$1,Districts,0))*'Blend Sheet'!$AF19)+(INDEX(ItemCosts,MATCH('Blend Sheet'!$AG$4,ItemNum,0),MATCH(C$1,Districts,0))*'Blend Sheet'!$AG19)+(INDEX(ItemCosts,MATCH('Blend Sheet'!$AH$4,ItemNum,0),MATCH(C$1,Districts,0))*'Blend Sheet'!$AH19)+(INDEX(ItemCosts,MATCH('Blend Sheet'!$AI$4,ItemNum,0),MATCH(C$1,Districts,0))*'Blend Sheet'!$AI19)+(INDEX(ItemCosts,MATCH('Blend Sheet'!$AJ$4,ItemNum,0),MATCH(C$1,Districts,0))*'Blend Sheet'!$AJ19)+(INDEX(ItemCosts,MATCH('Blend Sheet'!$AK$4,ItemNum,0),MATCH(C$1,Districts,0))*'Blend Sheet'!$AK19)+(INDEX(ItemCosts,MATCH('Blend Sheet'!$AL$4,ItemNum,0),MATCH(C$1,Districts,0))*'Blend Sheet'!$AL19)+(INDEX(ItemCosts,MATCH('Blend Sheet'!$AM$4,ItemNum,0),MATCH(C$1,Districts,0))*'Blend Sheet'!$AM19)+(INDEX(ItemCosts,MATCH('Blend Sheet'!$AN$4,ItemNum,0),MATCH(C$1,Districts,0))*'Blend Sheet'!$AN19)+(INDEX(ItemCosts,MATCH('Blend Sheet'!$AO$4,ItemNum,0),MATCH(C$1,Districts,0))*'Blend Sheet'!$AO19)+(INDEX(ItemCosts,MATCH('Blend Sheet'!$AP$4,ItemNum,0),MATCH(C$1,Districts,0))*'Blend Sheet'!$AP19)+(INDEX(ItemCosts,MATCH('Blend Sheet'!$AQ$4,ItemNum,0),MATCH(C$1,Districts,0))*'Blend Sheet'!$AQ19)+(INDEX(ItemCosts,MATCH('Blend Sheet'!$AR$4,ItemNum,0),MATCH(C$1,Districts,0))*'Blend Sheet'!$AR19)+(INDEX(ItemCosts,MATCH('Blend Sheet'!$AS$4,ItemNum,0),MATCH(C$1,Districts,0))*'Blend Sheet'!$AS19)</f>
        <v>#N/A</v>
      </c>
      <c r="D16" s="5" t="e">
        <f>(INDEX(ItemCosts,MATCH('Blend Sheet'!$C$4,ItemNum,0),MATCH(D$1,Districts,0))*'Blend Sheet'!$C19)+(INDEX(ItemCosts,MATCH('Blend Sheet'!$D$4,ItemNum,0),MATCH(D$1,Districts,0))*'Blend Sheet'!$D19)+(INDEX(ItemCosts,MATCH('Blend Sheet'!$E$4,ItemNum,0),MATCH(D$1,Districts,0))*'Blend Sheet'!$E19)+(INDEX(ItemCosts,MATCH('Blend Sheet'!$F$4,ItemNum,0),MATCH(D$1,Districts,0))*'Blend Sheet'!$F19)+(INDEX(ItemCosts,MATCH('Blend Sheet'!$G$4,ItemNum,0),MATCH(D$1,Districts,0))*'Blend Sheet'!$G19)+(INDEX(ItemCosts,MATCH('Blend Sheet'!$H$4,ItemNum,0),MATCH(D$1,Districts,0))*'Blend Sheet'!$H19)+(INDEX(ItemCosts,MATCH('Blend Sheet'!$I$4,ItemNum,0),MATCH(D$1,Districts,0))*'Blend Sheet'!$I19)+(INDEX(ItemCosts,MATCH('Blend Sheet'!$J$4,ItemNum,0),MATCH(D$1,Districts,0))*'Blend Sheet'!$J19)+(INDEX(ItemCosts,MATCH('Blend Sheet'!$K$4,ItemNum,0),MATCH(D$1,Districts,0))*'Blend Sheet'!$K19)+(INDEX(ItemCosts,MATCH('Blend Sheet'!$L$4,ItemNum,0),MATCH(D$1,Districts,0))*'Blend Sheet'!$L19)+(INDEX(ItemCosts,MATCH('Blend Sheet'!$M$4,ItemNum,0),MATCH(D$1,Districts,0))*'Blend Sheet'!$M19)+(INDEX(ItemCosts,MATCH('Blend Sheet'!$N$4,ItemNum,0),MATCH(D$1,Districts,0))*'Blend Sheet'!$N19)+(INDEX(ItemCosts,MATCH('Blend Sheet'!$O$4,ItemNum,0),MATCH(D$1,Districts,0))*'Blend Sheet'!$O19)+(INDEX(ItemCosts,MATCH('Blend Sheet'!$P$4,ItemNum,0),MATCH(D$1,Districts,0))*'Blend Sheet'!$P19)+(INDEX(ItemCosts,MATCH('Blend Sheet'!$Q$4,ItemNum,0),MATCH(D$1,Districts,0))*'Blend Sheet'!$Q19)+(INDEX(ItemCosts,MATCH('Blend Sheet'!$R$4,ItemNum,0),MATCH(D$1,Districts,0))*'Blend Sheet'!$R19)+(INDEX(ItemCosts,MATCH('Blend Sheet'!$S$4,ItemNum,0),MATCH(D$1,Districts,0))*'Blend Sheet'!$S19)+(INDEX(ItemCosts,MATCH('Blend Sheet'!$T$4,ItemNum,0),MATCH(D$1,Districts,0))*'Blend Sheet'!$T19)+(INDEX(ItemCosts,MATCH('Blend Sheet'!$U$4,ItemNum,0),MATCH(D$1,Districts,0))*'Blend Sheet'!$U19)+(INDEX(ItemCosts,MATCH('Blend Sheet'!$V$4,ItemNum,0),MATCH(D$1,Districts,0))*'Blend Sheet'!$V19)+(INDEX(ItemCosts,MATCH('Blend Sheet'!$W$4,ItemNum,0),MATCH(D$1,Districts,0))*'Blend Sheet'!$W19)+(INDEX(ItemCosts,MATCH('Blend Sheet'!$X$4,ItemNum,0),MATCH(D$1,Districts,0))*'Blend Sheet'!$X19)+(INDEX(ItemCosts,MATCH('Blend Sheet'!$Y$4,ItemNum,0),MATCH(D$1,Districts,0))*'Blend Sheet'!$Y19)+(INDEX(ItemCosts,MATCH('Blend Sheet'!$Z$4,ItemNum,0),MATCH(D$1,Districts,0))*'Blend Sheet'!$Z19)+(INDEX(ItemCosts,MATCH('Blend Sheet'!$AA$4,ItemNum,0),MATCH(D$1,Districts,0))*'Blend Sheet'!$AA19)+(INDEX(ItemCosts,MATCH('Blend Sheet'!$AB$4,ItemNum,0),MATCH(D$1,Districts,0))*'Blend Sheet'!$AB19)+(INDEX(ItemCosts,MATCH('Blend Sheet'!$AC$4,ItemNum,0),MATCH(D$1,Districts,0))*'Blend Sheet'!$AC19)+(INDEX(ItemCosts,MATCH('Blend Sheet'!$AD$4,ItemNum,0),MATCH(D$1,Districts,0))*'Blend Sheet'!$AD19)+(INDEX(ItemCosts,MATCH('Blend Sheet'!$AE$4,ItemNum,0),MATCH(D$1,Districts,0))*'Blend Sheet'!$AE19)+(INDEX(ItemCosts,MATCH('Blend Sheet'!$AF$4,ItemNum,0),MATCH(D$1,Districts,0))*'Blend Sheet'!$AF19)+(INDEX(ItemCosts,MATCH('Blend Sheet'!$AG$4,ItemNum,0),MATCH(D$1,Districts,0))*'Blend Sheet'!$AG19)+(INDEX(ItemCosts,MATCH('Blend Sheet'!$AH$4,ItemNum,0),MATCH(D$1,Districts,0))*'Blend Sheet'!$AH19)+(INDEX(ItemCosts,MATCH('Blend Sheet'!$AI$4,ItemNum,0),MATCH(D$1,Districts,0))*'Blend Sheet'!$AI19)+(INDEX(ItemCosts,MATCH('Blend Sheet'!$AJ$4,ItemNum,0),MATCH(D$1,Districts,0))*'Blend Sheet'!$AJ19)+(INDEX(ItemCosts,MATCH('Blend Sheet'!$AK$4,ItemNum,0),MATCH(D$1,Districts,0))*'Blend Sheet'!$AK19)+(INDEX(ItemCosts,MATCH('Blend Sheet'!$AL$4,ItemNum,0),MATCH(D$1,Districts,0))*'Blend Sheet'!$AL19)+(INDEX(ItemCosts,MATCH('Blend Sheet'!$AM$4,ItemNum,0),MATCH(D$1,Districts,0))*'Blend Sheet'!$AM19)+(INDEX(ItemCosts,MATCH('Blend Sheet'!$AN$4,ItemNum,0),MATCH(D$1,Districts,0))*'Blend Sheet'!$AN19)+(INDEX(ItemCosts,MATCH('Blend Sheet'!$AO$4,ItemNum,0),MATCH(D$1,Districts,0))*'Blend Sheet'!$AO19)+(INDEX(ItemCosts,MATCH('Blend Sheet'!$AP$4,ItemNum,0),MATCH(D$1,Districts,0))*'Blend Sheet'!$AP19)+(INDEX(ItemCosts,MATCH('Blend Sheet'!$AQ$4,ItemNum,0),MATCH(D$1,Districts,0))*'Blend Sheet'!$AQ19)+(INDEX(ItemCosts,MATCH('Blend Sheet'!$AR$4,ItemNum,0),MATCH(D$1,Districts,0))*'Blend Sheet'!$AR19)+(INDEX(ItemCosts,MATCH('Blend Sheet'!$AS$4,ItemNum,0),MATCH(D$1,Districts,0))*'Blend Sheet'!$AS19)</f>
        <v>#N/A</v>
      </c>
      <c r="E16" s="5" t="e">
        <f>(INDEX(ItemCosts,MATCH('Blend Sheet'!$C$4,ItemNum,0),MATCH(E$1,Districts,0))*'Blend Sheet'!$C19)+(INDEX(ItemCosts,MATCH('Blend Sheet'!$D$4,ItemNum,0),MATCH(E$1,Districts,0))*'Blend Sheet'!$D19)+(INDEX(ItemCosts,MATCH('Blend Sheet'!$E$4,ItemNum,0),MATCH(E$1,Districts,0))*'Blend Sheet'!$E19)+(INDEX(ItemCosts,MATCH('Blend Sheet'!$F$4,ItemNum,0),MATCH(E$1,Districts,0))*'Blend Sheet'!$F19)+(INDEX(ItemCosts,MATCH('Blend Sheet'!$G$4,ItemNum,0),MATCH(E$1,Districts,0))*'Blend Sheet'!$G19)+(INDEX(ItemCosts,MATCH('Blend Sheet'!$H$4,ItemNum,0),MATCH(E$1,Districts,0))*'Blend Sheet'!$H19)+(INDEX(ItemCosts,MATCH('Blend Sheet'!$I$4,ItemNum,0),MATCH(E$1,Districts,0))*'Blend Sheet'!$I19)+(INDEX(ItemCosts,MATCH('Blend Sheet'!$J$4,ItemNum,0),MATCH(E$1,Districts,0))*'Blend Sheet'!$J19)+(INDEX(ItemCosts,MATCH('Blend Sheet'!$K$4,ItemNum,0),MATCH(E$1,Districts,0))*'Blend Sheet'!$K19)+(INDEX(ItemCosts,MATCH('Blend Sheet'!$L$4,ItemNum,0),MATCH(E$1,Districts,0))*'Blend Sheet'!$L19)+(INDEX(ItemCosts,MATCH('Blend Sheet'!$M$4,ItemNum,0),MATCH(E$1,Districts,0))*'Blend Sheet'!$M19)+(INDEX(ItemCosts,MATCH('Blend Sheet'!$N$4,ItemNum,0),MATCH(E$1,Districts,0))*'Blend Sheet'!$N19)+(INDEX(ItemCosts,MATCH('Blend Sheet'!$O$4,ItemNum,0),MATCH(E$1,Districts,0))*'Blend Sheet'!$O19)+(INDEX(ItemCosts,MATCH('Blend Sheet'!$P$4,ItemNum,0),MATCH(E$1,Districts,0))*'Blend Sheet'!$P19)+(INDEX(ItemCosts,MATCH('Blend Sheet'!$Q$4,ItemNum,0),MATCH(E$1,Districts,0))*'Blend Sheet'!$Q19)+(INDEX(ItemCosts,MATCH('Blend Sheet'!$R$4,ItemNum,0),MATCH(E$1,Districts,0))*'Blend Sheet'!$R19)+(INDEX(ItemCosts,MATCH('Blend Sheet'!$S$4,ItemNum,0),MATCH(E$1,Districts,0))*'Blend Sheet'!$S19)+(INDEX(ItemCosts,MATCH('Blend Sheet'!$T$4,ItemNum,0),MATCH(E$1,Districts,0))*'Blend Sheet'!$T19)+(INDEX(ItemCosts,MATCH('Blend Sheet'!$U$4,ItemNum,0),MATCH(E$1,Districts,0))*'Blend Sheet'!$U19)+(INDEX(ItemCosts,MATCH('Blend Sheet'!$V$4,ItemNum,0),MATCH(E$1,Districts,0))*'Blend Sheet'!$V19)+(INDEX(ItemCosts,MATCH('Blend Sheet'!$W$4,ItemNum,0),MATCH(E$1,Districts,0))*'Blend Sheet'!$W19)+(INDEX(ItemCosts,MATCH('Blend Sheet'!$X$4,ItemNum,0),MATCH(E$1,Districts,0))*'Blend Sheet'!$X19)+(INDEX(ItemCosts,MATCH('Blend Sheet'!$Y$4,ItemNum,0),MATCH(E$1,Districts,0))*'Blend Sheet'!$Y19)+(INDEX(ItemCosts,MATCH('Blend Sheet'!$Z$4,ItemNum,0),MATCH(E$1,Districts,0))*'Blend Sheet'!$Z19)+(INDEX(ItemCosts,MATCH('Blend Sheet'!$AA$4,ItemNum,0),MATCH(E$1,Districts,0))*'Blend Sheet'!$AA19)+(INDEX(ItemCosts,MATCH('Blend Sheet'!$AB$4,ItemNum,0),MATCH(E$1,Districts,0))*'Blend Sheet'!$AB19)+(INDEX(ItemCosts,MATCH('Blend Sheet'!$AC$4,ItemNum,0),MATCH(E$1,Districts,0))*'Blend Sheet'!$AC19)+(INDEX(ItemCosts,MATCH('Blend Sheet'!$AD$4,ItemNum,0),MATCH(E$1,Districts,0))*'Blend Sheet'!$AD19)+(INDEX(ItemCosts,MATCH('Blend Sheet'!$AE$4,ItemNum,0),MATCH(E$1,Districts,0))*'Blend Sheet'!$AE19)+(INDEX(ItemCosts,MATCH('Blend Sheet'!$AF$4,ItemNum,0),MATCH(E$1,Districts,0))*'Blend Sheet'!$AF19)+(INDEX(ItemCosts,MATCH('Blend Sheet'!$AG$4,ItemNum,0),MATCH(E$1,Districts,0))*'Blend Sheet'!$AG19)+(INDEX(ItemCosts,MATCH('Blend Sheet'!$AH$4,ItemNum,0),MATCH(E$1,Districts,0))*'Blend Sheet'!$AH19)+(INDEX(ItemCosts,MATCH('Blend Sheet'!$AI$4,ItemNum,0),MATCH(E$1,Districts,0))*'Blend Sheet'!$AI19)+(INDEX(ItemCosts,MATCH('Blend Sheet'!$AJ$4,ItemNum,0),MATCH(E$1,Districts,0))*'Blend Sheet'!$AJ19)+(INDEX(ItemCosts,MATCH('Blend Sheet'!$AK$4,ItemNum,0),MATCH(E$1,Districts,0))*'Blend Sheet'!$AK19)+(INDEX(ItemCosts,MATCH('Blend Sheet'!$AL$4,ItemNum,0),MATCH(E$1,Districts,0))*'Blend Sheet'!$AL19)+(INDEX(ItemCosts,MATCH('Blend Sheet'!$AM$4,ItemNum,0),MATCH(E$1,Districts,0))*'Blend Sheet'!$AM19)+(INDEX(ItemCosts,MATCH('Blend Sheet'!$AN$4,ItemNum,0),MATCH(E$1,Districts,0))*'Blend Sheet'!$AN19)+(INDEX(ItemCosts,MATCH('Blend Sheet'!$AO$4,ItemNum,0),MATCH(E$1,Districts,0))*'Blend Sheet'!$AO19)+(INDEX(ItemCosts,MATCH('Blend Sheet'!$AP$4,ItemNum,0),MATCH(E$1,Districts,0))*'Blend Sheet'!$AP19)+(INDEX(ItemCosts,MATCH('Blend Sheet'!$AQ$4,ItemNum,0),MATCH(E$1,Districts,0))*'Blend Sheet'!$AQ19)+(INDEX(ItemCosts,MATCH('Blend Sheet'!$AR$4,ItemNum,0),MATCH(E$1,Districts,0))*'Blend Sheet'!$AR19)+(INDEX(ItemCosts,MATCH('Blend Sheet'!$AS$4,ItemNum,0),MATCH(E$1,Districts,0))*'Blend Sheet'!$AS19)</f>
        <v>#N/A</v>
      </c>
      <c r="F16" s="5" t="e">
        <f>(INDEX(ItemCosts,MATCH('Blend Sheet'!$C$4,ItemNum,0),MATCH(F$1,Districts,0))*'Blend Sheet'!$C19)+(INDEX(ItemCosts,MATCH('Blend Sheet'!$D$4,ItemNum,0),MATCH(F$1,Districts,0))*'Blend Sheet'!$D19)+(INDEX(ItemCosts,MATCH('Blend Sheet'!$E$4,ItemNum,0),MATCH(F$1,Districts,0))*'Blend Sheet'!$E19)+(INDEX(ItemCosts,MATCH('Blend Sheet'!$F$4,ItemNum,0),MATCH(F$1,Districts,0))*'Blend Sheet'!$F19)+(INDEX(ItemCosts,MATCH('Blend Sheet'!$G$4,ItemNum,0),MATCH(F$1,Districts,0))*'Blend Sheet'!$G19)+(INDEX(ItemCosts,MATCH('Blend Sheet'!$H$4,ItemNum,0),MATCH(F$1,Districts,0))*'Blend Sheet'!$H19)+(INDEX(ItemCosts,MATCH('Blend Sheet'!$I$4,ItemNum,0),MATCH(F$1,Districts,0))*'Blend Sheet'!$I19)+(INDEX(ItemCosts,MATCH('Blend Sheet'!$J$4,ItemNum,0),MATCH(F$1,Districts,0))*'Blend Sheet'!$J19)+(INDEX(ItemCosts,MATCH('Blend Sheet'!$K$4,ItemNum,0),MATCH(F$1,Districts,0))*'Blend Sheet'!$K19)+(INDEX(ItemCosts,MATCH('Blend Sheet'!$L$4,ItemNum,0),MATCH(F$1,Districts,0))*'Blend Sheet'!$L19)+(INDEX(ItemCosts,MATCH('Blend Sheet'!$M$4,ItemNum,0),MATCH(F$1,Districts,0))*'Blend Sheet'!$M19)+(INDEX(ItemCosts,MATCH('Blend Sheet'!$N$4,ItemNum,0),MATCH(F$1,Districts,0))*'Blend Sheet'!$N19)+(INDEX(ItemCosts,MATCH('Blend Sheet'!$O$4,ItemNum,0),MATCH(F$1,Districts,0))*'Blend Sheet'!$O19)+(INDEX(ItemCosts,MATCH('Blend Sheet'!$P$4,ItemNum,0),MATCH(F$1,Districts,0))*'Blend Sheet'!$P19)+(INDEX(ItemCosts,MATCH('Blend Sheet'!$Q$4,ItemNum,0),MATCH(F$1,Districts,0))*'Blend Sheet'!$Q19)+(INDEX(ItemCosts,MATCH('Blend Sheet'!$R$4,ItemNum,0),MATCH(F$1,Districts,0))*'Blend Sheet'!$R19)+(INDEX(ItemCosts,MATCH('Blend Sheet'!$S$4,ItemNum,0),MATCH(F$1,Districts,0))*'Blend Sheet'!$S19)+(INDEX(ItemCosts,MATCH('Blend Sheet'!$T$4,ItemNum,0),MATCH(F$1,Districts,0))*'Blend Sheet'!$T19)+(INDEX(ItemCosts,MATCH('Blend Sheet'!$U$4,ItemNum,0),MATCH(F$1,Districts,0))*'Blend Sheet'!$U19)+(INDEX(ItemCosts,MATCH('Blend Sheet'!$V$4,ItemNum,0),MATCH(F$1,Districts,0))*'Blend Sheet'!$V19)+(INDEX(ItemCosts,MATCH('Blend Sheet'!$W$4,ItemNum,0),MATCH(F$1,Districts,0))*'Blend Sheet'!$W19)+(INDEX(ItemCosts,MATCH('Blend Sheet'!$X$4,ItemNum,0),MATCH(F$1,Districts,0))*'Blend Sheet'!$X19)+(INDEX(ItemCosts,MATCH('Blend Sheet'!$Y$4,ItemNum,0),MATCH(F$1,Districts,0))*'Blend Sheet'!$Y19)+(INDEX(ItemCosts,MATCH('Blend Sheet'!$Z$4,ItemNum,0),MATCH(F$1,Districts,0))*'Blend Sheet'!$Z19)+(INDEX(ItemCosts,MATCH('Blend Sheet'!$AA$4,ItemNum,0),MATCH(F$1,Districts,0))*'Blend Sheet'!$AA19)+(INDEX(ItemCosts,MATCH('Blend Sheet'!$AB$4,ItemNum,0),MATCH(F$1,Districts,0))*'Blend Sheet'!$AB19)+(INDEX(ItemCosts,MATCH('Blend Sheet'!$AC$4,ItemNum,0),MATCH(F$1,Districts,0))*'Blend Sheet'!$AC19)+(INDEX(ItemCosts,MATCH('Blend Sheet'!$AD$4,ItemNum,0),MATCH(F$1,Districts,0))*'Blend Sheet'!$AD19)+(INDEX(ItemCosts,MATCH('Blend Sheet'!$AE$4,ItemNum,0),MATCH(F$1,Districts,0))*'Blend Sheet'!$AE19)+(INDEX(ItemCosts,MATCH('Blend Sheet'!$AF$4,ItemNum,0),MATCH(F$1,Districts,0))*'Blend Sheet'!$AF19)+(INDEX(ItemCosts,MATCH('Blend Sheet'!$AG$4,ItemNum,0),MATCH(F$1,Districts,0))*'Blend Sheet'!$AG19)+(INDEX(ItemCosts,MATCH('Blend Sheet'!$AH$4,ItemNum,0),MATCH(F$1,Districts,0))*'Blend Sheet'!$AH19)+(INDEX(ItemCosts,MATCH('Blend Sheet'!$AI$4,ItemNum,0),MATCH(F$1,Districts,0))*'Blend Sheet'!$AI19)+(INDEX(ItemCosts,MATCH('Blend Sheet'!$AJ$4,ItemNum,0),MATCH(F$1,Districts,0))*'Blend Sheet'!$AJ19)+(INDEX(ItemCosts,MATCH('Blend Sheet'!$AK$4,ItemNum,0),MATCH(F$1,Districts,0))*'Blend Sheet'!$AK19)+(INDEX(ItemCosts,MATCH('Blend Sheet'!$AL$4,ItemNum,0),MATCH(F$1,Districts,0))*'Blend Sheet'!$AL19)+(INDEX(ItemCosts,MATCH('Blend Sheet'!$AM$4,ItemNum,0),MATCH(F$1,Districts,0))*'Blend Sheet'!$AM19)+(INDEX(ItemCosts,MATCH('Blend Sheet'!$AN$4,ItemNum,0),MATCH(F$1,Districts,0))*'Blend Sheet'!$AN19)+(INDEX(ItemCosts,MATCH('Blend Sheet'!$AO$4,ItemNum,0),MATCH(F$1,Districts,0))*'Blend Sheet'!$AO19)+(INDEX(ItemCosts,MATCH('Blend Sheet'!$AP$4,ItemNum,0),MATCH(F$1,Districts,0))*'Blend Sheet'!$AP19)+(INDEX(ItemCosts,MATCH('Blend Sheet'!$AQ$4,ItemNum,0),MATCH(F$1,Districts,0))*'Blend Sheet'!$AQ19)+(INDEX(ItemCosts,MATCH('Blend Sheet'!$AR$4,ItemNum,0),MATCH(F$1,Districts,0))*'Blend Sheet'!$AR19)+(INDEX(ItemCosts,MATCH('Blend Sheet'!$AS$4,ItemNum,0),MATCH(F$1,Districts,0))*'Blend Sheet'!$AS19)</f>
        <v>#N/A</v>
      </c>
      <c r="G16" s="5" t="e">
        <f>(INDEX(ItemCosts,MATCH('Blend Sheet'!$C$4,ItemNum,0),MATCH(G$1,Districts,0))*'Blend Sheet'!$C19)+(INDEX(ItemCosts,MATCH('Blend Sheet'!$D$4,ItemNum,0),MATCH(G$1,Districts,0))*'Blend Sheet'!$D19)+(INDEX(ItemCosts,MATCH('Blend Sheet'!$E$4,ItemNum,0),MATCH(G$1,Districts,0))*'Blend Sheet'!$E19)+(INDEX(ItemCosts,MATCH('Blend Sheet'!$F$4,ItemNum,0),MATCH(G$1,Districts,0))*'Blend Sheet'!$F19)+(INDEX(ItemCosts,MATCH('Blend Sheet'!$G$4,ItemNum,0),MATCH(G$1,Districts,0))*'Blend Sheet'!$G19)+(INDEX(ItemCosts,MATCH('Blend Sheet'!$H$4,ItemNum,0),MATCH(G$1,Districts,0))*'Blend Sheet'!$H19)+(INDEX(ItemCosts,MATCH('Blend Sheet'!$I$4,ItemNum,0),MATCH(G$1,Districts,0))*'Blend Sheet'!$I19)+(INDEX(ItemCosts,MATCH('Blend Sheet'!$J$4,ItemNum,0),MATCH(G$1,Districts,0))*'Blend Sheet'!$J19)+(INDEX(ItemCosts,MATCH('Blend Sheet'!$K$4,ItemNum,0),MATCH(G$1,Districts,0))*'Blend Sheet'!$K19)+(INDEX(ItemCosts,MATCH('Blend Sheet'!$L$4,ItemNum,0),MATCH(G$1,Districts,0))*'Blend Sheet'!$L19)+(INDEX(ItemCosts,MATCH('Blend Sheet'!$M$4,ItemNum,0),MATCH(G$1,Districts,0))*'Blend Sheet'!$M19)+(INDEX(ItemCosts,MATCH('Blend Sheet'!$N$4,ItemNum,0),MATCH(G$1,Districts,0))*'Blend Sheet'!$N19)+(INDEX(ItemCosts,MATCH('Blend Sheet'!$O$4,ItemNum,0),MATCH(G$1,Districts,0))*'Blend Sheet'!$O19)+(INDEX(ItemCosts,MATCH('Blend Sheet'!$P$4,ItemNum,0),MATCH(G$1,Districts,0))*'Blend Sheet'!$P19)+(INDEX(ItemCosts,MATCH('Blend Sheet'!$Q$4,ItemNum,0),MATCH(G$1,Districts,0))*'Blend Sheet'!$Q19)+(INDEX(ItemCosts,MATCH('Blend Sheet'!$R$4,ItemNum,0),MATCH(G$1,Districts,0))*'Blend Sheet'!$R19)+(INDEX(ItemCosts,MATCH('Blend Sheet'!$S$4,ItemNum,0),MATCH(G$1,Districts,0))*'Blend Sheet'!$S19)+(INDEX(ItemCosts,MATCH('Blend Sheet'!$T$4,ItemNum,0),MATCH(G$1,Districts,0))*'Blend Sheet'!$T19)+(INDEX(ItemCosts,MATCH('Blend Sheet'!$U$4,ItemNum,0),MATCH(G$1,Districts,0))*'Blend Sheet'!$U19)+(INDEX(ItemCosts,MATCH('Blend Sheet'!$V$4,ItemNum,0),MATCH(G$1,Districts,0))*'Blend Sheet'!$V19)+(INDEX(ItemCosts,MATCH('Blend Sheet'!$W$4,ItemNum,0),MATCH(G$1,Districts,0))*'Blend Sheet'!$W19)+(INDEX(ItemCosts,MATCH('Blend Sheet'!$X$4,ItemNum,0),MATCH(G$1,Districts,0))*'Blend Sheet'!$X19)+(INDEX(ItemCosts,MATCH('Blend Sheet'!$Y$4,ItemNum,0),MATCH(G$1,Districts,0))*'Blend Sheet'!$Y19)+(INDEX(ItemCosts,MATCH('Blend Sheet'!$Z$4,ItemNum,0),MATCH(G$1,Districts,0))*'Blend Sheet'!$Z19)+(INDEX(ItemCosts,MATCH('Blend Sheet'!$AA$4,ItemNum,0),MATCH(G$1,Districts,0))*'Blend Sheet'!$AA19)+(INDEX(ItemCosts,MATCH('Blend Sheet'!$AB$4,ItemNum,0),MATCH(G$1,Districts,0))*'Blend Sheet'!$AB19)+(INDEX(ItemCosts,MATCH('Blend Sheet'!$AC$4,ItemNum,0),MATCH(G$1,Districts,0))*'Blend Sheet'!$AC19)+(INDEX(ItemCosts,MATCH('Blend Sheet'!$AD$4,ItemNum,0),MATCH(G$1,Districts,0))*'Blend Sheet'!$AD19)+(INDEX(ItemCosts,MATCH('Blend Sheet'!$AE$4,ItemNum,0),MATCH(G$1,Districts,0))*'Blend Sheet'!$AE19)+(INDEX(ItemCosts,MATCH('Blend Sheet'!$AF$4,ItemNum,0),MATCH(G$1,Districts,0))*'Blend Sheet'!$AF19)+(INDEX(ItemCosts,MATCH('Blend Sheet'!$AG$4,ItemNum,0),MATCH(G$1,Districts,0))*'Blend Sheet'!$AG19)+(INDEX(ItemCosts,MATCH('Blend Sheet'!$AH$4,ItemNum,0),MATCH(G$1,Districts,0))*'Blend Sheet'!$AH19)+(INDEX(ItemCosts,MATCH('Blend Sheet'!$AI$4,ItemNum,0),MATCH(G$1,Districts,0))*'Blend Sheet'!$AI19)+(INDEX(ItemCosts,MATCH('Blend Sheet'!$AJ$4,ItemNum,0),MATCH(G$1,Districts,0))*'Blend Sheet'!$AJ19)+(INDEX(ItemCosts,MATCH('Blend Sheet'!$AK$4,ItemNum,0),MATCH(G$1,Districts,0))*'Blend Sheet'!$AK19)+(INDEX(ItemCosts,MATCH('Blend Sheet'!$AL$4,ItemNum,0),MATCH(G$1,Districts,0))*'Blend Sheet'!$AL19)+(INDEX(ItemCosts,MATCH('Blend Sheet'!$AM$4,ItemNum,0),MATCH(G$1,Districts,0))*'Blend Sheet'!$AM19)+(INDEX(ItemCosts,MATCH('Blend Sheet'!$AN$4,ItemNum,0),MATCH(G$1,Districts,0))*'Blend Sheet'!$AN19)+(INDEX(ItemCosts,MATCH('Blend Sheet'!$AO$4,ItemNum,0),MATCH(G$1,Districts,0))*'Blend Sheet'!$AO19)+(INDEX(ItemCosts,MATCH('Blend Sheet'!$AP$4,ItemNum,0),MATCH(G$1,Districts,0))*'Blend Sheet'!$AP19)+(INDEX(ItemCosts,MATCH('Blend Sheet'!$AQ$4,ItemNum,0),MATCH(G$1,Districts,0))*'Blend Sheet'!$AQ19)+(INDEX(ItemCosts,MATCH('Blend Sheet'!$AR$4,ItemNum,0),MATCH(G$1,Districts,0))*'Blend Sheet'!$AR19)+(INDEX(ItemCosts,MATCH('Blend Sheet'!$AS$4,ItemNum,0),MATCH(G$1,Districts,0))*'Blend Sheet'!$AS19)</f>
        <v>#N/A</v>
      </c>
      <c r="H16" s="5" t="e">
        <f>(INDEX(ItemCosts,MATCH('Blend Sheet'!$C$4,ItemNum,0),MATCH(H$1,Districts,0))*'Blend Sheet'!$C19)+(INDEX(ItemCosts,MATCH('Blend Sheet'!$D$4,ItemNum,0),MATCH(H$1,Districts,0))*'Blend Sheet'!$D19)+(INDEX(ItemCosts,MATCH('Blend Sheet'!$E$4,ItemNum,0),MATCH(H$1,Districts,0))*'Blend Sheet'!$E19)+(INDEX(ItemCosts,MATCH('Blend Sheet'!$F$4,ItemNum,0),MATCH(H$1,Districts,0))*'Blend Sheet'!$F19)+(INDEX(ItemCosts,MATCH('Blend Sheet'!$G$4,ItemNum,0),MATCH(H$1,Districts,0))*'Blend Sheet'!$G19)+(INDEX(ItemCosts,MATCH('Blend Sheet'!$H$4,ItemNum,0),MATCH(H$1,Districts,0))*'Blend Sheet'!$H19)+(INDEX(ItemCosts,MATCH('Blend Sheet'!$I$4,ItemNum,0),MATCH(H$1,Districts,0))*'Blend Sheet'!$I19)+(INDEX(ItemCosts,MATCH('Blend Sheet'!$J$4,ItemNum,0),MATCH(H$1,Districts,0))*'Blend Sheet'!$J19)+(INDEX(ItemCosts,MATCH('Blend Sheet'!$K$4,ItemNum,0),MATCH(H$1,Districts,0))*'Blend Sheet'!$K19)+(INDEX(ItemCosts,MATCH('Blend Sheet'!$L$4,ItemNum,0),MATCH(H$1,Districts,0))*'Blend Sheet'!$L19)+(INDEX(ItemCosts,MATCH('Blend Sheet'!$M$4,ItemNum,0),MATCH(H$1,Districts,0))*'Blend Sheet'!$M19)+(INDEX(ItemCosts,MATCH('Blend Sheet'!$N$4,ItemNum,0),MATCH(H$1,Districts,0))*'Blend Sheet'!$N19)+(INDEX(ItemCosts,MATCH('Blend Sheet'!$O$4,ItemNum,0),MATCH(H$1,Districts,0))*'Blend Sheet'!$O19)+(INDEX(ItemCosts,MATCH('Blend Sheet'!$P$4,ItemNum,0),MATCH(H$1,Districts,0))*'Blend Sheet'!$P19)+(INDEX(ItemCosts,MATCH('Blend Sheet'!$Q$4,ItemNum,0),MATCH(H$1,Districts,0))*'Blend Sheet'!$Q19)+(INDEX(ItemCosts,MATCH('Blend Sheet'!$R$4,ItemNum,0),MATCH(H$1,Districts,0))*'Blend Sheet'!$R19)+(INDEX(ItemCosts,MATCH('Blend Sheet'!$S$4,ItemNum,0),MATCH(H$1,Districts,0))*'Blend Sheet'!$S19)+(INDEX(ItemCosts,MATCH('Blend Sheet'!$T$4,ItemNum,0),MATCH(H$1,Districts,0))*'Blend Sheet'!$T19)+(INDEX(ItemCosts,MATCH('Blend Sheet'!$U$4,ItemNum,0),MATCH(H$1,Districts,0))*'Blend Sheet'!$U19)+(INDEX(ItemCosts,MATCH('Blend Sheet'!$V$4,ItemNum,0),MATCH(H$1,Districts,0))*'Blend Sheet'!$V19)+(INDEX(ItemCosts,MATCH('Blend Sheet'!$W$4,ItemNum,0),MATCH(H$1,Districts,0))*'Blend Sheet'!$W19)+(INDEX(ItemCosts,MATCH('Blend Sheet'!$X$4,ItemNum,0),MATCH(H$1,Districts,0))*'Blend Sheet'!$X19)+(INDEX(ItemCosts,MATCH('Blend Sheet'!$Y$4,ItemNum,0),MATCH(H$1,Districts,0))*'Blend Sheet'!$Y19)+(INDEX(ItemCosts,MATCH('Blend Sheet'!$Z$4,ItemNum,0),MATCH(H$1,Districts,0))*'Blend Sheet'!$Z19)+(INDEX(ItemCosts,MATCH('Blend Sheet'!$AA$4,ItemNum,0),MATCH(H$1,Districts,0))*'Blend Sheet'!$AA19)+(INDEX(ItemCosts,MATCH('Blend Sheet'!$AB$4,ItemNum,0),MATCH(H$1,Districts,0))*'Blend Sheet'!$AB19)+(INDEX(ItemCosts,MATCH('Blend Sheet'!$AC$4,ItemNum,0),MATCH(H$1,Districts,0))*'Blend Sheet'!$AC19)+(INDEX(ItemCosts,MATCH('Blend Sheet'!$AD$4,ItemNum,0),MATCH(H$1,Districts,0))*'Blend Sheet'!$AD19)+(INDEX(ItemCosts,MATCH('Blend Sheet'!$AE$4,ItemNum,0),MATCH(H$1,Districts,0))*'Blend Sheet'!$AE19)+(INDEX(ItemCosts,MATCH('Blend Sheet'!$AF$4,ItemNum,0),MATCH(H$1,Districts,0))*'Blend Sheet'!$AF19)+(INDEX(ItemCosts,MATCH('Blend Sheet'!$AG$4,ItemNum,0),MATCH(H$1,Districts,0))*'Blend Sheet'!$AG19)+(INDEX(ItemCosts,MATCH('Blend Sheet'!$AH$4,ItemNum,0),MATCH(H$1,Districts,0))*'Blend Sheet'!$AH19)+(INDEX(ItemCosts,MATCH('Blend Sheet'!$AI$4,ItemNum,0),MATCH(H$1,Districts,0))*'Blend Sheet'!$AI19)+(INDEX(ItemCosts,MATCH('Blend Sheet'!$AJ$4,ItemNum,0),MATCH(H$1,Districts,0))*'Blend Sheet'!$AJ19)+(INDEX(ItemCosts,MATCH('Blend Sheet'!$AK$4,ItemNum,0),MATCH(H$1,Districts,0))*'Blend Sheet'!$AK19)+(INDEX(ItemCosts,MATCH('Blend Sheet'!$AL$4,ItemNum,0),MATCH(H$1,Districts,0))*'Blend Sheet'!$AL19)+(INDEX(ItemCosts,MATCH('Blend Sheet'!$AM$4,ItemNum,0),MATCH(H$1,Districts,0))*'Blend Sheet'!$AM19)+(INDEX(ItemCosts,MATCH('Blend Sheet'!$AN$4,ItemNum,0),MATCH(H$1,Districts,0))*'Blend Sheet'!$AN19)+(INDEX(ItemCosts,MATCH('Blend Sheet'!$AO$4,ItemNum,0),MATCH(H$1,Districts,0))*'Blend Sheet'!$AO19)+(INDEX(ItemCosts,MATCH('Blend Sheet'!$AP$4,ItemNum,0),MATCH(H$1,Districts,0))*'Blend Sheet'!$AP19)+(INDEX(ItemCosts,MATCH('Blend Sheet'!$AQ$4,ItemNum,0),MATCH(H$1,Districts,0))*'Blend Sheet'!$AQ19)+(INDEX(ItemCosts,MATCH('Blend Sheet'!$AR$4,ItemNum,0),MATCH(H$1,Districts,0))*'Blend Sheet'!$AR19)+(INDEX(ItemCosts,MATCH('Blend Sheet'!$AS$4,ItemNum,0),MATCH(H$1,Districts,0))*'Blend Sheet'!$AS19)</f>
        <v>#N/A</v>
      </c>
      <c r="I16" s="5" t="e">
        <f>(INDEX(ItemCosts,MATCH('Blend Sheet'!$C$4,ItemNum,0),MATCH(I$1,Districts,0))*'Blend Sheet'!$C19)+(INDEX(ItemCosts,MATCH('Blend Sheet'!$D$4,ItemNum,0),MATCH(I$1,Districts,0))*'Blend Sheet'!$D19)+(INDEX(ItemCosts,MATCH('Blend Sheet'!$E$4,ItemNum,0),MATCH(I$1,Districts,0))*'Blend Sheet'!$E19)+(INDEX(ItemCosts,MATCH('Blend Sheet'!$F$4,ItemNum,0),MATCH(I$1,Districts,0))*'Blend Sheet'!$F19)+(INDEX(ItemCosts,MATCH('Blend Sheet'!$G$4,ItemNum,0),MATCH(I$1,Districts,0))*'Blend Sheet'!$G19)+(INDEX(ItemCosts,MATCH('Blend Sheet'!$H$4,ItemNum,0),MATCH(I$1,Districts,0))*'Blend Sheet'!$H19)+(INDEX(ItemCosts,MATCH('Blend Sheet'!$I$4,ItemNum,0),MATCH(I$1,Districts,0))*'Blend Sheet'!$I19)+(INDEX(ItemCosts,MATCH('Blend Sheet'!$J$4,ItemNum,0),MATCH(I$1,Districts,0))*'Blend Sheet'!$J19)+(INDEX(ItemCosts,MATCH('Blend Sheet'!$K$4,ItemNum,0),MATCH(I$1,Districts,0))*'Blend Sheet'!$K19)+(INDEX(ItemCosts,MATCH('Blend Sheet'!$L$4,ItemNum,0),MATCH(I$1,Districts,0))*'Blend Sheet'!$L19)+(INDEX(ItemCosts,MATCH('Blend Sheet'!$M$4,ItemNum,0),MATCH(I$1,Districts,0))*'Blend Sheet'!$M19)+(INDEX(ItemCosts,MATCH('Blend Sheet'!$N$4,ItemNum,0),MATCH(I$1,Districts,0))*'Blend Sheet'!$N19)+(INDEX(ItemCosts,MATCH('Blend Sheet'!$O$4,ItemNum,0),MATCH(I$1,Districts,0))*'Blend Sheet'!$O19)+(INDEX(ItemCosts,MATCH('Blend Sheet'!$P$4,ItemNum,0),MATCH(I$1,Districts,0))*'Blend Sheet'!$P19)+(INDEX(ItemCosts,MATCH('Blend Sheet'!$Q$4,ItemNum,0),MATCH(I$1,Districts,0))*'Blend Sheet'!$Q19)+(INDEX(ItemCosts,MATCH('Blend Sheet'!$R$4,ItemNum,0),MATCH(I$1,Districts,0))*'Blend Sheet'!$R19)+(INDEX(ItemCosts,MATCH('Blend Sheet'!$S$4,ItemNum,0),MATCH(I$1,Districts,0))*'Blend Sheet'!$S19)+(INDEX(ItemCosts,MATCH('Blend Sheet'!$T$4,ItemNum,0),MATCH(I$1,Districts,0))*'Blend Sheet'!$T19)+(INDEX(ItemCosts,MATCH('Blend Sheet'!$U$4,ItemNum,0),MATCH(I$1,Districts,0))*'Blend Sheet'!$U19)+(INDEX(ItemCosts,MATCH('Blend Sheet'!$V$4,ItemNum,0),MATCH(I$1,Districts,0))*'Blend Sheet'!$V19)+(INDEX(ItemCosts,MATCH('Blend Sheet'!$W$4,ItemNum,0),MATCH(I$1,Districts,0))*'Blend Sheet'!$W19)+(INDEX(ItemCosts,MATCH('Blend Sheet'!$X$4,ItemNum,0),MATCH(I$1,Districts,0))*'Blend Sheet'!$X19)+(INDEX(ItemCosts,MATCH('Blend Sheet'!$Y$4,ItemNum,0),MATCH(I$1,Districts,0))*'Blend Sheet'!$Y19)+(INDEX(ItemCosts,MATCH('Blend Sheet'!$Z$4,ItemNum,0),MATCH(I$1,Districts,0))*'Blend Sheet'!$Z19)+(INDEX(ItemCosts,MATCH('Blend Sheet'!$AA$4,ItemNum,0),MATCH(I$1,Districts,0))*'Blend Sheet'!$AA19)+(INDEX(ItemCosts,MATCH('Blend Sheet'!$AB$4,ItemNum,0),MATCH(I$1,Districts,0))*'Blend Sheet'!$AB19)+(INDEX(ItemCosts,MATCH('Blend Sheet'!$AC$4,ItemNum,0),MATCH(I$1,Districts,0))*'Blend Sheet'!$AC19)+(INDEX(ItemCosts,MATCH('Blend Sheet'!$AD$4,ItemNum,0),MATCH(I$1,Districts,0))*'Blend Sheet'!$AD19)+(INDEX(ItemCosts,MATCH('Blend Sheet'!$AE$4,ItemNum,0),MATCH(I$1,Districts,0))*'Blend Sheet'!$AE19)+(INDEX(ItemCosts,MATCH('Blend Sheet'!$AF$4,ItemNum,0),MATCH(I$1,Districts,0))*'Blend Sheet'!$AF19)+(INDEX(ItemCosts,MATCH('Blend Sheet'!$AG$4,ItemNum,0),MATCH(I$1,Districts,0))*'Blend Sheet'!$AG19)+(INDEX(ItemCosts,MATCH('Blend Sheet'!$AH$4,ItemNum,0),MATCH(I$1,Districts,0))*'Blend Sheet'!$AH19)+(INDEX(ItemCosts,MATCH('Blend Sheet'!$AI$4,ItemNum,0),MATCH(I$1,Districts,0))*'Blend Sheet'!$AI19)+(INDEX(ItemCosts,MATCH('Blend Sheet'!$AJ$4,ItemNum,0),MATCH(I$1,Districts,0))*'Blend Sheet'!$AJ19)+(INDEX(ItemCosts,MATCH('Blend Sheet'!$AK$4,ItemNum,0),MATCH(I$1,Districts,0))*'Blend Sheet'!$AK19)+(INDEX(ItemCosts,MATCH('Blend Sheet'!$AL$4,ItemNum,0),MATCH(I$1,Districts,0))*'Blend Sheet'!$AL19)+(INDEX(ItemCosts,MATCH('Blend Sheet'!$AM$4,ItemNum,0),MATCH(I$1,Districts,0))*'Blend Sheet'!$AM19)+(INDEX(ItemCosts,MATCH('Blend Sheet'!$AN$4,ItemNum,0),MATCH(I$1,Districts,0))*'Blend Sheet'!$AN19)+(INDEX(ItemCosts,MATCH('Blend Sheet'!$AO$4,ItemNum,0),MATCH(I$1,Districts,0))*'Blend Sheet'!$AO19)+(INDEX(ItemCosts,MATCH('Blend Sheet'!$AP$4,ItemNum,0),MATCH(I$1,Districts,0))*'Blend Sheet'!$AP19)+(INDEX(ItemCosts,MATCH('Blend Sheet'!$AQ$4,ItemNum,0),MATCH(I$1,Districts,0))*'Blend Sheet'!$AQ19)+(INDEX(ItemCosts,MATCH('Blend Sheet'!$AR$4,ItemNum,0),MATCH(I$1,Districts,0))*'Blend Sheet'!$AR19)+(INDEX(ItemCosts,MATCH('Blend Sheet'!$AS$4,ItemNum,0),MATCH(I$1,Districts,0))*'Blend Sheet'!$AS19)</f>
        <v>#N/A</v>
      </c>
      <c r="J16" s="5" t="e">
        <f>(INDEX(ItemCosts,MATCH('Blend Sheet'!$C$4,ItemNum,0),MATCH(J$1,Districts,0))*'Blend Sheet'!$C19)+(INDEX(ItemCosts,MATCH('Blend Sheet'!$D$4,ItemNum,0),MATCH(J$1,Districts,0))*'Blend Sheet'!$D19)+(INDEX(ItemCosts,MATCH('Blend Sheet'!$E$4,ItemNum,0),MATCH(J$1,Districts,0))*'Blend Sheet'!$E19)+(INDEX(ItemCosts,MATCH('Blend Sheet'!$F$4,ItemNum,0),MATCH(J$1,Districts,0))*'Blend Sheet'!$F19)+(INDEX(ItemCosts,MATCH('Blend Sheet'!$G$4,ItemNum,0),MATCH(J$1,Districts,0))*'Blend Sheet'!$G19)+(INDEX(ItemCosts,MATCH('Blend Sheet'!$H$4,ItemNum,0),MATCH(J$1,Districts,0))*'Blend Sheet'!$H19)+(INDEX(ItemCosts,MATCH('Blend Sheet'!$I$4,ItemNum,0),MATCH(J$1,Districts,0))*'Blend Sheet'!$I19)+(INDEX(ItemCosts,MATCH('Blend Sheet'!$J$4,ItemNum,0),MATCH(J$1,Districts,0))*'Blend Sheet'!$J19)+(INDEX(ItemCosts,MATCH('Blend Sheet'!$K$4,ItemNum,0),MATCH(J$1,Districts,0))*'Blend Sheet'!$K19)+(INDEX(ItemCosts,MATCH('Blend Sheet'!$L$4,ItemNum,0),MATCH(J$1,Districts,0))*'Blend Sheet'!$L19)+(INDEX(ItemCosts,MATCH('Blend Sheet'!$M$4,ItemNum,0),MATCH(J$1,Districts,0))*'Blend Sheet'!$M19)+(INDEX(ItemCosts,MATCH('Blend Sheet'!$N$4,ItemNum,0),MATCH(J$1,Districts,0))*'Blend Sheet'!$N19)+(INDEX(ItemCosts,MATCH('Blend Sheet'!$O$4,ItemNum,0),MATCH(J$1,Districts,0))*'Blend Sheet'!$O19)+(INDEX(ItemCosts,MATCH('Blend Sheet'!$P$4,ItemNum,0),MATCH(J$1,Districts,0))*'Blend Sheet'!$P19)+(INDEX(ItemCosts,MATCH('Blend Sheet'!$Q$4,ItemNum,0),MATCH(J$1,Districts,0))*'Blend Sheet'!$Q19)+(INDEX(ItemCosts,MATCH('Blend Sheet'!$R$4,ItemNum,0),MATCH(J$1,Districts,0))*'Blend Sheet'!$R19)+(INDEX(ItemCosts,MATCH('Blend Sheet'!$S$4,ItemNum,0),MATCH(J$1,Districts,0))*'Blend Sheet'!$S19)+(INDEX(ItemCosts,MATCH('Blend Sheet'!$T$4,ItemNum,0),MATCH(J$1,Districts,0))*'Blend Sheet'!$T19)+(INDEX(ItemCosts,MATCH('Blend Sheet'!$U$4,ItemNum,0),MATCH(J$1,Districts,0))*'Blend Sheet'!$U19)+(INDEX(ItemCosts,MATCH('Blend Sheet'!$V$4,ItemNum,0),MATCH(J$1,Districts,0))*'Blend Sheet'!$V19)+(INDEX(ItemCosts,MATCH('Blend Sheet'!$W$4,ItemNum,0),MATCH(J$1,Districts,0))*'Blend Sheet'!$W19)+(INDEX(ItemCosts,MATCH('Blend Sheet'!$X$4,ItemNum,0),MATCH(J$1,Districts,0))*'Blend Sheet'!$X19)+(INDEX(ItemCosts,MATCH('Blend Sheet'!$Y$4,ItemNum,0),MATCH(J$1,Districts,0))*'Blend Sheet'!$Y19)+(INDEX(ItemCosts,MATCH('Blend Sheet'!$Z$4,ItemNum,0),MATCH(J$1,Districts,0))*'Blend Sheet'!$Z19)+(INDEX(ItemCosts,MATCH('Blend Sheet'!$AA$4,ItemNum,0),MATCH(J$1,Districts,0))*'Blend Sheet'!$AA19)+(INDEX(ItemCosts,MATCH('Blend Sheet'!$AB$4,ItemNum,0),MATCH(J$1,Districts,0))*'Blend Sheet'!$AB19)+(INDEX(ItemCosts,MATCH('Blend Sheet'!$AC$4,ItemNum,0),MATCH(J$1,Districts,0))*'Blend Sheet'!$AC19)+(INDEX(ItemCosts,MATCH('Blend Sheet'!$AD$4,ItemNum,0),MATCH(J$1,Districts,0))*'Blend Sheet'!$AD19)+(INDEX(ItemCosts,MATCH('Blend Sheet'!$AE$4,ItemNum,0),MATCH(J$1,Districts,0))*'Blend Sheet'!$AE19)+(INDEX(ItemCosts,MATCH('Blend Sheet'!$AF$4,ItemNum,0),MATCH(J$1,Districts,0))*'Blend Sheet'!$AF19)+(INDEX(ItemCosts,MATCH('Blend Sheet'!$AG$4,ItemNum,0),MATCH(J$1,Districts,0))*'Blend Sheet'!$AG19)+(INDEX(ItemCosts,MATCH('Blend Sheet'!$AH$4,ItemNum,0),MATCH(J$1,Districts,0))*'Blend Sheet'!$AH19)+(INDEX(ItemCosts,MATCH('Blend Sheet'!$AI$4,ItemNum,0),MATCH(J$1,Districts,0))*'Blend Sheet'!$AI19)+(INDEX(ItemCosts,MATCH('Blend Sheet'!$AJ$4,ItemNum,0),MATCH(J$1,Districts,0))*'Blend Sheet'!$AJ19)+(INDEX(ItemCosts,MATCH('Blend Sheet'!$AK$4,ItemNum,0),MATCH(J$1,Districts,0))*'Blend Sheet'!$AK19)+(INDEX(ItemCosts,MATCH('Blend Sheet'!$AL$4,ItemNum,0),MATCH(J$1,Districts,0))*'Blend Sheet'!$AL19)+(INDEX(ItemCosts,MATCH('Blend Sheet'!$AM$4,ItemNum,0),MATCH(J$1,Districts,0))*'Blend Sheet'!$AM19)+(INDEX(ItemCosts,MATCH('Blend Sheet'!$AN$4,ItemNum,0),MATCH(J$1,Districts,0))*'Blend Sheet'!$AN19)+(INDEX(ItemCosts,MATCH('Blend Sheet'!$AO$4,ItemNum,0),MATCH(J$1,Districts,0))*'Blend Sheet'!$AO19)+(INDEX(ItemCosts,MATCH('Blend Sheet'!$AP$4,ItemNum,0),MATCH(J$1,Districts,0))*'Blend Sheet'!$AP19)+(INDEX(ItemCosts,MATCH('Blend Sheet'!$AQ$4,ItemNum,0),MATCH(J$1,Districts,0))*'Blend Sheet'!$AQ19)+(INDEX(ItemCosts,MATCH('Blend Sheet'!$AR$4,ItemNum,0),MATCH(J$1,Districts,0))*'Blend Sheet'!$AR19)+(INDEX(ItemCosts,MATCH('Blend Sheet'!$AS$4,ItemNum,0),MATCH(J$1,Districts,0))*'Blend Sheet'!$AS19)</f>
        <v>#N/A</v>
      </c>
      <c r="K16" s="5" t="e">
        <f>(INDEX(ItemCosts,MATCH('Blend Sheet'!$C$4,ItemNum,0),MATCH(K$1,Districts,0))*'Blend Sheet'!$C19)+(INDEX(ItemCosts,MATCH('Blend Sheet'!$D$4,ItemNum,0),MATCH(K$1,Districts,0))*'Blend Sheet'!$D19)+(INDEX(ItemCosts,MATCH('Blend Sheet'!$E$4,ItemNum,0),MATCH(K$1,Districts,0))*'Blend Sheet'!$E19)+(INDEX(ItemCosts,MATCH('Blend Sheet'!$F$4,ItemNum,0),MATCH(K$1,Districts,0))*'Blend Sheet'!$F19)+(INDEX(ItemCosts,MATCH('Blend Sheet'!$G$4,ItemNum,0),MATCH(K$1,Districts,0))*'Blend Sheet'!$G19)+(INDEX(ItemCosts,MATCH('Blend Sheet'!$H$4,ItemNum,0),MATCH(K$1,Districts,0))*'Blend Sheet'!$H19)+(INDEX(ItemCosts,MATCH('Blend Sheet'!$I$4,ItemNum,0),MATCH(K$1,Districts,0))*'Blend Sheet'!$I19)+(INDEX(ItemCosts,MATCH('Blend Sheet'!$J$4,ItemNum,0),MATCH(K$1,Districts,0))*'Blend Sheet'!$J19)+(INDEX(ItemCosts,MATCH('Blend Sheet'!$K$4,ItemNum,0),MATCH(K$1,Districts,0))*'Blend Sheet'!$K19)+(INDEX(ItemCosts,MATCH('Blend Sheet'!$L$4,ItemNum,0),MATCH(K$1,Districts,0))*'Blend Sheet'!$L19)+(INDEX(ItemCosts,MATCH('Blend Sheet'!$M$4,ItemNum,0),MATCH(K$1,Districts,0))*'Blend Sheet'!$M19)+(INDEX(ItemCosts,MATCH('Blend Sheet'!$N$4,ItemNum,0),MATCH(K$1,Districts,0))*'Blend Sheet'!$N19)+(INDEX(ItemCosts,MATCH('Blend Sheet'!$O$4,ItemNum,0),MATCH(K$1,Districts,0))*'Blend Sheet'!$O19)+(INDEX(ItemCosts,MATCH('Blend Sheet'!$P$4,ItemNum,0),MATCH(K$1,Districts,0))*'Blend Sheet'!$P19)+(INDEX(ItemCosts,MATCH('Blend Sheet'!$Q$4,ItemNum,0),MATCH(K$1,Districts,0))*'Blend Sheet'!$Q19)+(INDEX(ItemCosts,MATCH('Blend Sheet'!$R$4,ItemNum,0),MATCH(K$1,Districts,0))*'Blend Sheet'!$R19)+(INDEX(ItemCosts,MATCH('Blend Sheet'!$S$4,ItemNum,0),MATCH(K$1,Districts,0))*'Blend Sheet'!$S19)+(INDEX(ItemCosts,MATCH('Blend Sheet'!$T$4,ItemNum,0),MATCH(K$1,Districts,0))*'Blend Sheet'!$T19)+(INDEX(ItemCosts,MATCH('Blend Sheet'!$U$4,ItemNum,0),MATCH(K$1,Districts,0))*'Blend Sheet'!$U19)+(INDEX(ItemCosts,MATCH('Blend Sheet'!$V$4,ItemNum,0),MATCH(K$1,Districts,0))*'Blend Sheet'!$V19)+(INDEX(ItemCosts,MATCH('Blend Sheet'!$W$4,ItemNum,0),MATCH(K$1,Districts,0))*'Blend Sheet'!$W19)+(INDEX(ItemCosts,MATCH('Blend Sheet'!$X$4,ItemNum,0),MATCH(K$1,Districts,0))*'Blend Sheet'!$X19)+(INDEX(ItemCosts,MATCH('Blend Sheet'!$Y$4,ItemNum,0),MATCH(K$1,Districts,0))*'Blend Sheet'!$Y19)+(INDEX(ItemCosts,MATCH('Blend Sheet'!$Z$4,ItemNum,0),MATCH(K$1,Districts,0))*'Blend Sheet'!$Z19)+(INDEX(ItemCosts,MATCH('Blend Sheet'!$AA$4,ItemNum,0),MATCH(K$1,Districts,0))*'Blend Sheet'!$AA19)+(INDEX(ItemCosts,MATCH('Blend Sheet'!$AB$4,ItemNum,0),MATCH(K$1,Districts,0))*'Blend Sheet'!$AB19)+(INDEX(ItemCosts,MATCH('Blend Sheet'!$AC$4,ItemNum,0),MATCH(K$1,Districts,0))*'Blend Sheet'!$AC19)+(INDEX(ItemCosts,MATCH('Blend Sheet'!$AD$4,ItemNum,0),MATCH(K$1,Districts,0))*'Blend Sheet'!$AD19)+(INDEX(ItemCosts,MATCH('Blend Sheet'!$AE$4,ItemNum,0),MATCH(K$1,Districts,0))*'Blend Sheet'!$AE19)+(INDEX(ItemCosts,MATCH('Blend Sheet'!$AF$4,ItemNum,0),MATCH(K$1,Districts,0))*'Blend Sheet'!$AF19)+(INDEX(ItemCosts,MATCH('Blend Sheet'!$AG$4,ItemNum,0),MATCH(K$1,Districts,0))*'Blend Sheet'!$AG19)+(INDEX(ItemCosts,MATCH('Blend Sheet'!$AH$4,ItemNum,0),MATCH(K$1,Districts,0))*'Blend Sheet'!$AH19)+(INDEX(ItemCosts,MATCH('Blend Sheet'!$AI$4,ItemNum,0),MATCH(K$1,Districts,0))*'Blend Sheet'!$AI19)+(INDEX(ItemCosts,MATCH('Blend Sheet'!$AJ$4,ItemNum,0),MATCH(K$1,Districts,0))*'Blend Sheet'!$AJ19)+(INDEX(ItemCosts,MATCH('Blend Sheet'!$AK$4,ItemNum,0),MATCH(K$1,Districts,0))*'Blend Sheet'!$AK19)+(INDEX(ItemCosts,MATCH('Blend Sheet'!$AL$4,ItemNum,0),MATCH(K$1,Districts,0))*'Blend Sheet'!$AL19)+(INDEX(ItemCosts,MATCH('Blend Sheet'!$AM$4,ItemNum,0),MATCH(K$1,Districts,0))*'Blend Sheet'!$AM19)+(INDEX(ItemCosts,MATCH('Blend Sheet'!$AN$4,ItemNum,0),MATCH(K$1,Districts,0))*'Blend Sheet'!$AN19)+(INDEX(ItemCosts,MATCH('Blend Sheet'!$AO$4,ItemNum,0),MATCH(K$1,Districts,0))*'Blend Sheet'!$AO19)+(INDEX(ItemCosts,MATCH('Blend Sheet'!$AP$4,ItemNum,0),MATCH(K$1,Districts,0))*'Blend Sheet'!$AP19)+(INDEX(ItemCosts,MATCH('Blend Sheet'!$AQ$4,ItemNum,0),MATCH(K$1,Districts,0))*'Blend Sheet'!$AQ19)+(INDEX(ItemCosts,MATCH('Blend Sheet'!$AR$4,ItemNum,0),MATCH(K$1,Districts,0))*'Blend Sheet'!$AR19)+(INDEX(ItemCosts,MATCH('Blend Sheet'!$AS$4,ItemNum,0),MATCH(K$1,Districts,0))*'Blend Sheet'!$AS19)</f>
        <v>#N/A</v>
      </c>
      <c r="L16" s="5" t="e">
        <f>(INDEX(ItemCosts,MATCH('Blend Sheet'!$C$4,ItemNum,0),MATCH(L$1,Districts,0))*'Blend Sheet'!$C19)+(INDEX(ItemCosts,MATCH('Blend Sheet'!$D$4,ItemNum,0),MATCH(L$1,Districts,0))*'Blend Sheet'!$D19)+(INDEX(ItemCosts,MATCH('Blend Sheet'!$E$4,ItemNum,0),MATCH(L$1,Districts,0))*'Blend Sheet'!$E19)+(INDEX(ItemCosts,MATCH('Blend Sheet'!$F$4,ItemNum,0),MATCH(L$1,Districts,0))*'Blend Sheet'!$F19)+(INDEX(ItemCosts,MATCH('Blend Sheet'!$G$4,ItemNum,0),MATCH(L$1,Districts,0))*'Blend Sheet'!$G19)+(INDEX(ItemCosts,MATCH('Blend Sheet'!$H$4,ItemNum,0),MATCH(L$1,Districts,0))*'Blend Sheet'!$H19)+(INDEX(ItemCosts,MATCH('Blend Sheet'!$I$4,ItemNum,0),MATCH(L$1,Districts,0))*'Blend Sheet'!$I19)+(INDEX(ItemCosts,MATCH('Blend Sheet'!$J$4,ItemNum,0),MATCH(L$1,Districts,0))*'Blend Sheet'!$J19)+(INDEX(ItemCosts,MATCH('Blend Sheet'!$K$4,ItemNum,0),MATCH(L$1,Districts,0))*'Blend Sheet'!$K19)+(INDEX(ItemCosts,MATCH('Blend Sheet'!$L$4,ItemNum,0),MATCH(L$1,Districts,0))*'Blend Sheet'!$L19)+(INDEX(ItemCosts,MATCH('Blend Sheet'!$M$4,ItemNum,0),MATCH(L$1,Districts,0))*'Blend Sheet'!$M19)+(INDEX(ItemCosts,MATCH('Blend Sheet'!$N$4,ItemNum,0),MATCH(L$1,Districts,0))*'Blend Sheet'!$N19)+(INDEX(ItemCosts,MATCH('Blend Sheet'!$O$4,ItemNum,0),MATCH(L$1,Districts,0))*'Blend Sheet'!$O19)+(INDEX(ItemCosts,MATCH('Blend Sheet'!$P$4,ItemNum,0),MATCH(L$1,Districts,0))*'Blend Sheet'!$P19)+(INDEX(ItemCosts,MATCH('Blend Sheet'!$Q$4,ItemNum,0),MATCH(L$1,Districts,0))*'Blend Sheet'!$Q19)+(INDEX(ItemCosts,MATCH('Blend Sheet'!$R$4,ItemNum,0),MATCH(L$1,Districts,0))*'Blend Sheet'!$R19)+(INDEX(ItemCosts,MATCH('Blend Sheet'!$S$4,ItemNum,0),MATCH(L$1,Districts,0))*'Blend Sheet'!$S19)+(INDEX(ItemCosts,MATCH('Blend Sheet'!$T$4,ItemNum,0),MATCH(L$1,Districts,0))*'Blend Sheet'!$T19)+(INDEX(ItemCosts,MATCH('Blend Sheet'!$U$4,ItemNum,0),MATCH(L$1,Districts,0))*'Blend Sheet'!$U19)+(INDEX(ItemCosts,MATCH('Blend Sheet'!$V$4,ItemNum,0),MATCH(L$1,Districts,0))*'Blend Sheet'!$V19)+(INDEX(ItemCosts,MATCH('Blend Sheet'!$W$4,ItemNum,0),MATCH(L$1,Districts,0))*'Blend Sheet'!$W19)+(INDEX(ItemCosts,MATCH('Blend Sheet'!$X$4,ItemNum,0),MATCH(L$1,Districts,0))*'Blend Sheet'!$X19)+(INDEX(ItemCosts,MATCH('Blend Sheet'!$Y$4,ItemNum,0),MATCH(L$1,Districts,0))*'Blend Sheet'!$Y19)+(INDEX(ItemCosts,MATCH('Blend Sheet'!$Z$4,ItemNum,0),MATCH(L$1,Districts,0))*'Blend Sheet'!$Z19)+(INDEX(ItemCosts,MATCH('Blend Sheet'!$AA$4,ItemNum,0),MATCH(L$1,Districts,0))*'Blend Sheet'!$AA19)+(INDEX(ItemCosts,MATCH('Blend Sheet'!$AB$4,ItemNum,0),MATCH(L$1,Districts,0))*'Blend Sheet'!$AB19)+(INDEX(ItemCosts,MATCH('Blend Sheet'!$AC$4,ItemNum,0),MATCH(L$1,Districts,0))*'Blend Sheet'!$AC19)+(INDEX(ItemCosts,MATCH('Blend Sheet'!$AD$4,ItemNum,0),MATCH(L$1,Districts,0))*'Blend Sheet'!$AD19)+(INDEX(ItemCosts,MATCH('Blend Sheet'!$AE$4,ItemNum,0),MATCH(L$1,Districts,0))*'Blend Sheet'!$AE19)+(INDEX(ItemCosts,MATCH('Blend Sheet'!$AF$4,ItemNum,0),MATCH(L$1,Districts,0))*'Blend Sheet'!$AF19)+(INDEX(ItemCosts,MATCH('Blend Sheet'!$AG$4,ItemNum,0),MATCH(L$1,Districts,0))*'Blend Sheet'!$AG19)+(INDEX(ItemCosts,MATCH('Blend Sheet'!$AH$4,ItemNum,0),MATCH(L$1,Districts,0))*'Blend Sheet'!$AH19)+(INDEX(ItemCosts,MATCH('Blend Sheet'!$AI$4,ItemNum,0),MATCH(L$1,Districts,0))*'Blend Sheet'!$AI19)+(INDEX(ItemCosts,MATCH('Blend Sheet'!$AJ$4,ItemNum,0),MATCH(L$1,Districts,0))*'Blend Sheet'!$AJ19)+(INDEX(ItemCosts,MATCH('Blend Sheet'!$AK$4,ItemNum,0),MATCH(L$1,Districts,0))*'Blend Sheet'!$AK19)+(INDEX(ItemCosts,MATCH('Blend Sheet'!$AL$4,ItemNum,0),MATCH(L$1,Districts,0))*'Blend Sheet'!$AL19)+(INDEX(ItemCosts,MATCH('Blend Sheet'!$AM$4,ItemNum,0),MATCH(L$1,Districts,0))*'Blend Sheet'!$AM19)+(INDEX(ItemCosts,MATCH('Blend Sheet'!$AN$4,ItemNum,0),MATCH(L$1,Districts,0))*'Blend Sheet'!$AN19)+(INDEX(ItemCosts,MATCH('Blend Sheet'!$AO$4,ItemNum,0),MATCH(L$1,Districts,0))*'Blend Sheet'!$AO19)+(INDEX(ItemCosts,MATCH('Blend Sheet'!$AP$4,ItemNum,0),MATCH(L$1,Districts,0))*'Blend Sheet'!$AP19)+(INDEX(ItemCosts,MATCH('Blend Sheet'!$AQ$4,ItemNum,0),MATCH(L$1,Districts,0))*'Blend Sheet'!$AQ19)+(INDEX(ItemCosts,MATCH('Blend Sheet'!$AR$4,ItemNum,0),MATCH(L$1,Districts,0))*'Blend Sheet'!$AR19)+(INDEX(ItemCosts,MATCH('Blend Sheet'!$AS$4,ItemNum,0),MATCH(L$1,Districts,0))*'Blend Sheet'!$AS19)</f>
        <v>#N/A</v>
      </c>
      <c r="M16" s="191"/>
      <c r="N16" s="34" t="e">
        <f>D16/'Blend Sheet'!$BA19</f>
        <v>#N/A</v>
      </c>
      <c r="O16" s="34" t="e">
        <f>E16/'Blend Sheet'!$BA19</f>
        <v>#N/A</v>
      </c>
      <c r="P16" s="34" t="e">
        <f>G16/'Blend Sheet'!$BA19</f>
        <v>#N/A</v>
      </c>
      <c r="Q16" s="34" t="e">
        <f>H16/'Blend Sheet'!$BA19</f>
        <v>#N/A</v>
      </c>
      <c r="R16" s="34" t="e">
        <f>I16/'Blend Sheet'!$BA19</f>
        <v>#N/A</v>
      </c>
      <c r="S16" s="34" t="e">
        <f>J16/'Blend Sheet'!$BA19</f>
        <v>#N/A</v>
      </c>
      <c r="T16" s="34" t="e">
        <f>K16/'Blend Sheet'!$BA19</f>
        <v>#N/A</v>
      </c>
      <c r="U16" s="34" t="e">
        <f>L16/'Blend Sheet'!$BA19</f>
        <v>#N/A</v>
      </c>
    </row>
    <row r="17" spans="1:21" x14ac:dyDescent="0.25">
      <c r="A17" t="str">
        <f>'Blend Sheet'!A20</f>
        <v>1:1:4 'G' (Sask)</v>
      </c>
      <c r="B17" s="5" t="e">
        <f>(INDEX(ItemCosts,MATCH('Blend Sheet'!$C$4,ItemNum,0),MATCH(B$1,Districts,0))*'Blend Sheet'!$C20)+(INDEX(ItemCosts,MATCH('Blend Sheet'!$D$4,ItemNum,0),MATCH(B$1,Districts,0))*'Blend Sheet'!$D20)+(INDEX(ItemCosts,MATCH('Blend Sheet'!$E$4,ItemNum,0),MATCH(B$1,Districts,0))*'Blend Sheet'!$E20)+(INDEX(ItemCosts,MATCH('Blend Sheet'!$F$4,ItemNum,0),MATCH(B$1,Districts,0))*'Blend Sheet'!$F20)+(INDEX(ItemCosts,MATCH('Blend Sheet'!$G$4,ItemNum,0),MATCH(B$1,Districts,0))*'Blend Sheet'!$G20)+(INDEX(ItemCosts,MATCH('Blend Sheet'!$H$4,ItemNum,0),MATCH(B$1,Districts,0))*'Blend Sheet'!$H20)+(INDEX(ItemCosts,MATCH('Blend Sheet'!$I$4,ItemNum,0),MATCH(B$1,Districts,0))*'Blend Sheet'!$I20)+(INDEX(ItemCosts,MATCH('Blend Sheet'!$J$4,ItemNum,0),MATCH(B$1,Districts,0))*'Blend Sheet'!$J20)+(INDEX(ItemCosts,MATCH('Blend Sheet'!$K$4,ItemNum,0),MATCH(B$1,Districts,0))*'Blend Sheet'!$K20)+(INDEX(ItemCosts,MATCH('Blend Sheet'!$L$4,ItemNum,0),MATCH(B$1,Districts,0))*'Blend Sheet'!$L20)+(INDEX(ItemCosts,MATCH('Blend Sheet'!$M$4,ItemNum,0),MATCH(B$1,Districts,0))*'Blend Sheet'!$M20)+(INDEX(ItemCosts,MATCH('Blend Sheet'!$N$4,ItemNum,0),MATCH(B$1,Districts,0))*'Blend Sheet'!$N20)+(INDEX(ItemCosts,MATCH('Blend Sheet'!$O$4,ItemNum,0),MATCH(B$1,Districts,0))*'Blend Sheet'!$O20)+(INDEX(ItemCosts,MATCH('Blend Sheet'!$P$4,ItemNum,0),MATCH(B$1,Districts,0))*'Blend Sheet'!$P20)+(INDEX(ItemCosts,MATCH('Blend Sheet'!$Q$4,ItemNum,0),MATCH(B$1,Districts,0))*'Blend Sheet'!$Q20)+(INDEX(ItemCosts,MATCH('Blend Sheet'!$R$4,ItemNum,0),MATCH(B$1,Districts,0))*'Blend Sheet'!$R20)+(INDEX(ItemCosts,MATCH('Blend Sheet'!$S$4,ItemNum,0),MATCH(B$1,Districts,0))*'Blend Sheet'!$S20)+(INDEX(ItemCosts,MATCH('Blend Sheet'!$T$4,ItemNum,0),MATCH(B$1,Districts,0))*'Blend Sheet'!$T20)+(INDEX(ItemCosts,MATCH('Blend Sheet'!$U$4,ItemNum,0),MATCH(B$1,Districts,0))*'Blend Sheet'!$U20)+(INDEX(ItemCosts,MATCH('Blend Sheet'!$V$4,ItemNum,0),MATCH(B$1,Districts,0))*'Blend Sheet'!$V20)+(INDEX(ItemCosts,MATCH('Blend Sheet'!$W$4,ItemNum,0),MATCH(B$1,Districts,0))*'Blend Sheet'!$W20)+(INDEX(ItemCosts,MATCH('Blend Sheet'!$X$4,ItemNum,0),MATCH(B$1,Districts,0))*'Blend Sheet'!$X20)+(INDEX(ItemCosts,MATCH('Blend Sheet'!$Y$4,ItemNum,0),MATCH(B$1,Districts,0))*'Blend Sheet'!$Y20)+(INDEX(ItemCosts,MATCH('Blend Sheet'!$Z$4,ItemNum,0),MATCH(B$1,Districts,0))*'Blend Sheet'!$Z20)+(INDEX(ItemCosts,MATCH('Blend Sheet'!$AA$4,ItemNum,0),MATCH(B$1,Districts,0))*'Blend Sheet'!$AA20)+(INDEX(ItemCosts,MATCH('Blend Sheet'!$AB$4,ItemNum,0),MATCH(B$1,Districts,0))*'Blend Sheet'!$AB20)+(INDEX(ItemCosts,MATCH('Blend Sheet'!$AC$4,ItemNum,0),MATCH(B$1,Districts,0))*'Blend Sheet'!$AC20)+(INDEX(ItemCosts,MATCH('Blend Sheet'!$AD$4,ItemNum,0),MATCH(B$1,Districts,0))*'Blend Sheet'!$AD20)+(INDEX(ItemCosts,MATCH('Blend Sheet'!$AE$4,ItemNum,0),MATCH(B$1,Districts,0))*'Blend Sheet'!$AE20)+(INDEX(ItemCosts,MATCH('Blend Sheet'!$AF$4,ItemNum,0),MATCH(B$1,Districts,0))*'Blend Sheet'!$AF20)+(INDEX(ItemCosts,MATCH('Blend Sheet'!$AG$4,ItemNum,0),MATCH(B$1,Districts,0))*'Blend Sheet'!$AG20)+(INDEX(ItemCosts,MATCH('Blend Sheet'!$AH$4,ItemNum,0),MATCH(B$1,Districts,0))*'Blend Sheet'!$AH20)+(INDEX(ItemCosts,MATCH('Blend Sheet'!$AI$4,ItemNum,0),MATCH(B$1,Districts,0))*'Blend Sheet'!$AI20)+(INDEX(ItemCosts,MATCH('Blend Sheet'!$AJ$4,ItemNum,0),MATCH(B$1,Districts,0))*'Blend Sheet'!$AJ20)+(INDEX(ItemCosts,MATCH('Blend Sheet'!$AK$4,ItemNum,0),MATCH(B$1,Districts,0))*'Blend Sheet'!$AK20)+(INDEX(ItemCosts,MATCH('Blend Sheet'!$AL$4,ItemNum,0),MATCH(B$1,Districts,0))*'Blend Sheet'!$AL20)+(INDEX(ItemCosts,MATCH('Blend Sheet'!$AM$4,ItemNum,0),MATCH(B$1,Districts,0))*'Blend Sheet'!$AM20)+(INDEX(ItemCosts,MATCH('Blend Sheet'!$AN$4,ItemNum,0),MATCH(B$1,Districts,0))*'Blend Sheet'!$AN20)+(INDEX(ItemCosts,MATCH('Blend Sheet'!$AO$4,ItemNum,0),MATCH(B$1,Districts,0))*'Blend Sheet'!$AO20)+(INDEX(ItemCosts,MATCH('Blend Sheet'!$AP$4,ItemNum,0),MATCH(B$1,Districts,0))*'Blend Sheet'!$AP20)+(INDEX(ItemCosts,MATCH('Blend Sheet'!$AQ$4,ItemNum,0),MATCH(B$1,Districts,0))*'Blend Sheet'!$AQ20)+(INDEX(ItemCosts,MATCH('Blend Sheet'!$AR$4,ItemNum,0),MATCH(B$1,Districts,0))*'Blend Sheet'!$AR20)+(INDEX(ItemCosts,MATCH('Blend Sheet'!$AS$4,ItemNum,0),MATCH(B$1,Districts,0))*'Blend Sheet'!$AS20)</f>
        <v>#N/A</v>
      </c>
      <c r="C17" s="5" t="e">
        <f>(INDEX(ItemCosts,MATCH('Blend Sheet'!$C$4,ItemNum,0),MATCH(C$1,Districts,0))*'Blend Sheet'!$C20)+(INDEX(ItemCosts,MATCH('Blend Sheet'!$D$4,ItemNum,0),MATCH(C$1,Districts,0))*'Blend Sheet'!$D20)+(INDEX(ItemCosts,MATCH('Blend Sheet'!$E$4,ItemNum,0),MATCH(C$1,Districts,0))*'Blend Sheet'!$E20)+(INDEX(ItemCosts,MATCH('Blend Sheet'!$F$4,ItemNum,0),MATCH(C$1,Districts,0))*'Blend Sheet'!$F20)+(INDEX(ItemCosts,MATCH('Blend Sheet'!$G$4,ItemNum,0),MATCH(C$1,Districts,0))*'Blend Sheet'!$G20)+(INDEX(ItemCosts,MATCH('Blend Sheet'!$H$4,ItemNum,0),MATCH(C$1,Districts,0))*'Blend Sheet'!$H20)+(INDEX(ItemCosts,MATCH('Blend Sheet'!$I$4,ItemNum,0),MATCH(C$1,Districts,0))*'Blend Sheet'!$I20)+(INDEX(ItemCosts,MATCH('Blend Sheet'!$J$4,ItemNum,0),MATCH(C$1,Districts,0))*'Blend Sheet'!$J20)+(INDEX(ItemCosts,MATCH('Blend Sheet'!$K$4,ItemNum,0),MATCH(C$1,Districts,0))*'Blend Sheet'!$K20)+(INDEX(ItemCosts,MATCH('Blend Sheet'!$L$4,ItemNum,0),MATCH(C$1,Districts,0))*'Blend Sheet'!$L20)+(INDEX(ItemCosts,MATCH('Blend Sheet'!$M$4,ItemNum,0),MATCH(C$1,Districts,0))*'Blend Sheet'!$M20)+(INDEX(ItemCosts,MATCH('Blend Sheet'!$N$4,ItemNum,0),MATCH(C$1,Districts,0))*'Blend Sheet'!$N20)+(INDEX(ItemCosts,MATCH('Blend Sheet'!$O$4,ItemNum,0),MATCH(C$1,Districts,0))*'Blend Sheet'!$O20)+(INDEX(ItemCosts,MATCH('Blend Sheet'!$P$4,ItemNum,0),MATCH(C$1,Districts,0))*'Blend Sheet'!$P20)+(INDEX(ItemCosts,MATCH('Blend Sheet'!$Q$4,ItemNum,0),MATCH(C$1,Districts,0))*'Blend Sheet'!$Q20)+(INDEX(ItemCosts,MATCH('Blend Sheet'!$R$4,ItemNum,0),MATCH(C$1,Districts,0))*'Blend Sheet'!$R20)+(INDEX(ItemCosts,MATCH('Blend Sheet'!$S$4,ItemNum,0),MATCH(C$1,Districts,0))*'Blend Sheet'!$S20)+(INDEX(ItemCosts,MATCH('Blend Sheet'!$T$4,ItemNum,0),MATCH(C$1,Districts,0))*'Blend Sheet'!$T20)+(INDEX(ItemCosts,MATCH('Blend Sheet'!$U$4,ItemNum,0),MATCH(C$1,Districts,0))*'Blend Sheet'!$U20)+(INDEX(ItemCosts,MATCH('Blend Sheet'!$V$4,ItemNum,0),MATCH(C$1,Districts,0))*'Blend Sheet'!$V20)+(INDEX(ItemCosts,MATCH('Blend Sheet'!$W$4,ItemNum,0),MATCH(C$1,Districts,0))*'Blend Sheet'!$W20)+(INDEX(ItemCosts,MATCH('Blend Sheet'!$X$4,ItemNum,0),MATCH(C$1,Districts,0))*'Blend Sheet'!$X20)+(INDEX(ItemCosts,MATCH('Blend Sheet'!$Y$4,ItemNum,0),MATCH(C$1,Districts,0))*'Blend Sheet'!$Y20)+(INDEX(ItemCosts,MATCH('Blend Sheet'!$Z$4,ItemNum,0),MATCH(C$1,Districts,0))*'Blend Sheet'!$Z20)+(INDEX(ItemCosts,MATCH('Blend Sheet'!$AA$4,ItemNum,0),MATCH(C$1,Districts,0))*'Blend Sheet'!$AA20)+(INDEX(ItemCosts,MATCH('Blend Sheet'!$AB$4,ItemNum,0),MATCH(C$1,Districts,0))*'Blend Sheet'!$AB20)+(INDEX(ItemCosts,MATCH('Blend Sheet'!$AC$4,ItemNum,0),MATCH(C$1,Districts,0))*'Blend Sheet'!$AC20)+(INDEX(ItemCosts,MATCH('Blend Sheet'!$AD$4,ItemNum,0),MATCH(C$1,Districts,0))*'Blend Sheet'!$AD20)+(INDEX(ItemCosts,MATCH('Blend Sheet'!$AE$4,ItemNum,0),MATCH(C$1,Districts,0))*'Blend Sheet'!$AE20)+(INDEX(ItemCosts,MATCH('Blend Sheet'!$AF$4,ItemNum,0),MATCH(C$1,Districts,0))*'Blend Sheet'!$AF20)+(INDEX(ItemCosts,MATCH('Blend Sheet'!$AG$4,ItemNum,0),MATCH(C$1,Districts,0))*'Blend Sheet'!$AG20)+(INDEX(ItemCosts,MATCH('Blend Sheet'!$AH$4,ItemNum,0),MATCH(C$1,Districts,0))*'Blend Sheet'!$AH20)+(INDEX(ItemCosts,MATCH('Blend Sheet'!$AI$4,ItemNum,0),MATCH(C$1,Districts,0))*'Blend Sheet'!$AI20)+(INDEX(ItemCosts,MATCH('Blend Sheet'!$AJ$4,ItemNum,0),MATCH(C$1,Districts,0))*'Blend Sheet'!$AJ20)+(INDEX(ItemCosts,MATCH('Blend Sheet'!$AK$4,ItemNum,0),MATCH(C$1,Districts,0))*'Blend Sheet'!$AK20)+(INDEX(ItemCosts,MATCH('Blend Sheet'!$AL$4,ItemNum,0),MATCH(C$1,Districts,0))*'Blend Sheet'!$AL20)+(INDEX(ItemCosts,MATCH('Blend Sheet'!$AM$4,ItemNum,0),MATCH(C$1,Districts,0))*'Blend Sheet'!$AM20)+(INDEX(ItemCosts,MATCH('Blend Sheet'!$AN$4,ItemNum,0),MATCH(C$1,Districts,0))*'Blend Sheet'!$AN20)+(INDEX(ItemCosts,MATCH('Blend Sheet'!$AO$4,ItemNum,0),MATCH(C$1,Districts,0))*'Blend Sheet'!$AO20)+(INDEX(ItemCosts,MATCH('Blend Sheet'!$AP$4,ItemNum,0),MATCH(C$1,Districts,0))*'Blend Sheet'!$AP20)+(INDEX(ItemCosts,MATCH('Blend Sheet'!$AQ$4,ItemNum,0),MATCH(C$1,Districts,0))*'Blend Sheet'!$AQ20)+(INDEX(ItemCosts,MATCH('Blend Sheet'!$AR$4,ItemNum,0),MATCH(C$1,Districts,0))*'Blend Sheet'!$AR20)+(INDEX(ItemCosts,MATCH('Blend Sheet'!$AS$4,ItemNum,0),MATCH(C$1,Districts,0))*'Blend Sheet'!$AS20)</f>
        <v>#N/A</v>
      </c>
      <c r="D17" s="5" t="e">
        <f>(INDEX(ItemCosts,MATCH('Blend Sheet'!$C$4,ItemNum,0),MATCH(D$1,Districts,0))*'Blend Sheet'!$C20)+(INDEX(ItemCosts,MATCH('Blend Sheet'!$D$4,ItemNum,0),MATCH(D$1,Districts,0))*'Blend Sheet'!$D20)+(INDEX(ItemCosts,MATCH('Blend Sheet'!$E$4,ItemNum,0),MATCH(D$1,Districts,0))*'Blend Sheet'!$E20)+(INDEX(ItemCosts,MATCH('Blend Sheet'!$F$4,ItemNum,0),MATCH(D$1,Districts,0))*'Blend Sheet'!$F20)+(INDEX(ItemCosts,MATCH('Blend Sheet'!$G$4,ItemNum,0),MATCH(D$1,Districts,0))*'Blend Sheet'!$G20)+(INDEX(ItemCosts,MATCH('Blend Sheet'!$H$4,ItemNum,0),MATCH(D$1,Districts,0))*'Blend Sheet'!$H20)+(INDEX(ItemCosts,MATCH('Blend Sheet'!$I$4,ItemNum,0),MATCH(D$1,Districts,0))*'Blend Sheet'!$I20)+(INDEX(ItemCosts,MATCH('Blend Sheet'!$J$4,ItemNum,0),MATCH(D$1,Districts,0))*'Blend Sheet'!$J20)+(INDEX(ItemCosts,MATCH('Blend Sheet'!$K$4,ItemNum,0),MATCH(D$1,Districts,0))*'Blend Sheet'!$K20)+(INDEX(ItemCosts,MATCH('Blend Sheet'!$L$4,ItemNum,0),MATCH(D$1,Districts,0))*'Blend Sheet'!$L20)+(INDEX(ItemCosts,MATCH('Blend Sheet'!$M$4,ItemNum,0),MATCH(D$1,Districts,0))*'Blend Sheet'!$M20)+(INDEX(ItemCosts,MATCH('Blend Sheet'!$N$4,ItemNum,0),MATCH(D$1,Districts,0))*'Blend Sheet'!$N20)+(INDEX(ItemCosts,MATCH('Blend Sheet'!$O$4,ItemNum,0),MATCH(D$1,Districts,0))*'Blend Sheet'!$O20)+(INDEX(ItemCosts,MATCH('Blend Sheet'!$P$4,ItemNum,0),MATCH(D$1,Districts,0))*'Blend Sheet'!$P20)+(INDEX(ItemCosts,MATCH('Blend Sheet'!$Q$4,ItemNum,0),MATCH(D$1,Districts,0))*'Blend Sheet'!$Q20)+(INDEX(ItemCosts,MATCH('Blend Sheet'!$R$4,ItemNum,0),MATCH(D$1,Districts,0))*'Blend Sheet'!$R20)+(INDEX(ItemCosts,MATCH('Blend Sheet'!$S$4,ItemNum,0),MATCH(D$1,Districts,0))*'Blend Sheet'!$S20)+(INDEX(ItemCosts,MATCH('Blend Sheet'!$T$4,ItemNum,0),MATCH(D$1,Districts,0))*'Blend Sheet'!$T20)+(INDEX(ItemCosts,MATCH('Blend Sheet'!$U$4,ItemNum,0),MATCH(D$1,Districts,0))*'Blend Sheet'!$U20)+(INDEX(ItemCosts,MATCH('Blend Sheet'!$V$4,ItemNum,0),MATCH(D$1,Districts,0))*'Blend Sheet'!$V20)+(INDEX(ItemCosts,MATCH('Blend Sheet'!$W$4,ItemNum,0),MATCH(D$1,Districts,0))*'Blend Sheet'!$W20)+(INDEX(ItemCosts,MATCH('Blend Sheet'!$X$4,ItemNum,0),MATCH(D$1,Districts,0))*'Blend Sheet'!$X20)+(INDEX(ItemCosts,MATCH('Blend Sheet'!$Y$4,ItemNum,0),MATCH(D$1,Districts,0))*'Blend Sheet'!$Y20)+(INDEX(ItemCosts,MATCH('Blend Sheet'!$Z$4,ItemNum,0),MATCH(D$1,Districts,0))*'Blend Sheet'!$Z20)+(INDEX(ItemCosts,MATCH('Blend Sheet'!$AA$4,ItemNum,0),MATCH(D$1,Districts,0))*'Blend Sheet'!$AA20)+(INDEX(ItemCosts,MATCH('Blend Sheet'!$AB$4,ItemNum,0),MATCH(D$1,Districts,0))*'Blend Sheet'!$AB20)+(INDEX(ItemCosts,MATCH('Blend Sheet'!$AC$4,ItemNum,0),MATCH(D$1,Districts,0))*'Blend Sheet'!$AC20)+(INDEX(ItemCosts,MATCH('Blend Sheet'!$AD$4,ItemNum,0),MATCH(D$1,Districts,0))*'Blend Sheet'!$AD20)+(INDEX(ItemCosts,MATCH('Blend Sheet'!$AE$4,ItemNum,0),MATCH(D$1,Districts,0))*'Blend Sheet'!$AE20)+(INDEX(ItemCosts,MATCH('Blend Sheet'!$AF$4,ItemNum,0),MATCH(D$1,Districts,0))*'Blend Sheet'!$AF20)+(INDEX(ItemCosts,MATCH('Blend Sheet'!$AG$4,ItemNum,0),MATCH(D$1,Districts,0))*'Blend Sheet'!$AG20)+(INDEX(ItemCosts,MATCH('Blend Sheet'!$AH$4,ItemNum,0),MATCH(D$1,Districts,0))*'Blend Sheet'!$AH20)+(INDEX(ItemCosts,MATCH('Blend Sheet'!$AI$4,ItemNum,0),MATCH(D$1,Districts,0))*'Blend Sheet'!$AI20)+(INDEX(ItemCosts,MATCH('Blend Sheet'!$AJ$4,ItemNum,0),MATCH(D$1,Districts,0))*'Blend Sheet'!$AJ20)+(INDEX(ItemCosts,MATCH('Blend Sheet'!$AK$4,ItemNum,0),MATCH(D$1,Districts,0))*'Blend Sheet'!$AK20)+(INDEX(ItemCosts,MATCH('Blend Sheet'!$AL$4,ItemNum,0),MATCH(D$1,Districts,0))*'Blend Sheet'!$AL20)+(INDEX(ItemCosts,MATCH('Blend Sheet'!$AM$4,ItemNum,0),MATCH(D$1,Districts,0))*'Blend Sheet'!$AM20)+(INDEX(ItemCosts,MATCH('Blend Sheet'!$AN$4,ItemNum,0),MATCH(D$1,Districts,0))*'Blend Sheet'!$AN20)+(INDEX(ItemCosts,MATCH('Blend Sheet'!$AO$4,ItemNum,0),MATCH(D$1,Districts,0))*'Blend Sheet'!$AO20)+(INDEX(ItemCosts,MATCH('Blend Sheet'!$AP$4,ItemNum,0),MATCH(D$1,Districts,0))*'Blend Sheet'!$AP20)+(INDEX(ItemCosts,MATCH('Blend Sheet'!$AQ$4,ItemNum,0),MATCH(D$1,Districts,0))*'Blend Sheet'!$AQ20)+(INDEX(ItemCosts,MATCH('Blend Sheet'!$AR$4,ItemNum,0),MATCH(D$1,Districts,0))*'Blend Sheet'!$AR20)+(INDEX(ItemCosts,MATCH('Blend Sheet'!$AS$4,ItemNum,0),MATCH(D$1,Districts,0))*'Blend Sheet'!$AS20)</f>
        <v>#N/A</v>
      </c>
      <c r="E17" s="5" t="e">
        <f>(INDEX(ItemCosts,MATCH('Blend Sheet'!$C$4,ItemNum,0),MATCH(E$1,Districts,0))*'Blend Sheet'!$C20)+(INDEX(ItemCosts,MATCH('Blend Sheet'!$D$4,ItemNum,0),MATCH(E$1,Districts,0))*'Blend Sheet'!$D20)+(INDEX(ItemCosts,MATCH('Blend Sheet'!$E$4,ItemNum,0),MATCH(E$1,Districts,0))*'Blend Sheet'!$E20)+(INDEX(ItemCosts,MATCH('Blend Sheet'!$F$4,ItemNum,0),MATCH(E$1,Districts,0))*'Blend Sheet'!$F20)+(INDEX(ItemCosts,MATCH('Blend Sheet'!$G$4,ItemNum,0),MATCH(E$1,Districts,0))*'Blend Sheet'!$G20)+(INDEX(ItemCosts,MATCH('Blend Sheet'!$H$4,ItemNum,0),MATCH(E$1,Districts,0))*'Blend Sheet'!$H20)+(INDEX(ItemCosts,MATCH('Blend Sheet'!$I$4,ItemNum,0),MATCH(E$1,Districts,0))*'Blend Sheet'!$I20)+(INDEX(ItemCosts,MATCH('Blend Sheet'!$J$4,ItemNum,0),MATCH(E$1,Districts,0))*'Blend Sheet'!$J20)+(INDEX(ItemCosts,MATCH('Blend Sheet'!$K$4,ItemNum,0),MATCH(E$1,Districts,0))*'Blend Sheet'!$K20)+(INDEX(ItemCosts,MATCH('Blend Sheet'!$L$4,ItemNum,0),MATCH(E$1,Districts,0))*'Blend Sheet'!$L20)+(INDEX(ItemCosts,MATCH('Blend Sheet'!$M$4,ItemNum,0),MATCH(E$1,Districts,0))*'Blend Sheet'!$M20)+(INDEX(ItemCosts,MATCH('Blend Sheet'!$N$4,ItemNum,0),MATCH(E$1,Districts,0))*'Blend Sheet'!$N20)+(INDEX(ItemCosts,MATCH('Blend Sheet'!$O$4,ItemNum,0),MATCH(E$1,Districts,0))*'Blend Sheet'!$O20)+(INDEX(ItemCosts,MATCH('Blend Sheet'!$P$4,ItemNum,0),MATCH(E$1,Districts,0))*'Blend Sheet'!$P20)+(INDEX(ItemCosts,MATCH('Blend Sheet'!$Q$4,ItemNum,0),MATCH(E$1,Districts,0))*'Blend Sheet'!$Q20)+(INDEX(ItemCosts,MATCH('Blend Sheet'!$R$4,ItemNum,0),MATCH(E$1,Districts,0))*'Blend Sheet'!$R20)+(INDEX(ItemCosts,MATCH('Blend Sheet'!$S$4,ItemNum,0),MATCH(E$1,Districts,0))*'Blend Sheet'!$S20)+(INDEX(ItemCosts,MATCH('Blend Sheet'!$T$4,ItemNum,0),MATCH(E$1,Districts,0))*'Blend Sheet'!$T20)+(INDEX(ItemCosts,MATCH('Blend Sheet'!$U$4,ItemNum,0),MATCH(E$1,Districts,0))*'Blend Sheet'!$U20)+(INDEX(ItemCosts,MATCH('Blend Sheet'!$V$4,ItemNum,0),MATCH(E$1,Districts,0))*'Blend Sheet'!$V20)+(INDEX(ItemCosts,MATCH('Blend Sheet'!$W$4,ItemNum,0),MATCH(E$1,Districts,0))*'Blend Sheet'!$W20)+(INDEX(ItemCosts,MATCH('Blend Sheet'!$X$4,ItemNum,0),MATCH(E$1,Districts,0))*'Blend Sheet'!$X20)+(INDEX(ItemCosts,MATCH('Blend Sheet'!$Y$4,ItemNum,0),MATCH(E$1,Districts,0))*'Blend Sheet'!$Y20)+(INDEX(ItemCosts,MATCH('Blend Sheet'!$Z$4,ItemNum,0),MATCH(E$1,Districts,0))*'Blend Sheet'!$Z20)+(INDEX(ItemCosts,MATCH('Blend Sheet'!$AA$4,ItemNum,0),MATCH(E$1,Districts,0))*'Blend Sheet'!$AA20)+(INDEX(ItemCosts,MATCH('Blend Sheet'!$AB$4,ItemNum,0),MATCH(E$1,Districts,0))*'Blend Sheet'!$AB20)+(INDEX(ItemCosts,MATCH('Blend Sheet'!$AC$4,ItemNum,0),MATCH(E$1,Districts,0))*'Blend Sheet'!$AC20)+(INDEX(ItemCosts,MATCH('Blend Sheet'!$AD$4,ItemNum,0),MATCH(E$1,Districts,0))*'Blend Sheet'!$AD20)+(INDEX(ItemCosts,MATCH('Blend Sheet'!$AE$4,ItemNum,0),MATCH(E$1,Districts,0))*'Blend Sheet'!$AE20)+(INDEX(ItemCosts,MATCH('Blend Sheet'!$AF$4,ItemNum,0),MATCH(E$1,Districts,0))*'Blend Sheet'!$AF20)+(INDEX(ItemCosts,MATCH('Blend Sheet'!$AG$4,ItemNum,0),MATCH(E$1,Districts,0))*'Blend Sheet'!$AG20)+(INDEX(ItemCosts,MATCH('Blend Sheet'!$AH$4,ItemNum,0),MATCH(E$1,Districts,0))*'Blend Sheet'!$AH20)+(INDEX(ItemCosts,MATCH('Blend Sheet'!$AI$4,ItemNum,0),MATCH(E$1,Districts,0))*'Blend Sheet'!$AI20)+(INDEX(ItemCosts,MATCH('Blend Sheet'!$AJ$4,ItemNum,0),MATCH(E$1,Districts,0))*'Blend Sheet'!$AJ20)+(INDEX(ItemCosts,MATCH('Blend Sheet'!$AK$4,ItemNum,0),MATCH(E$1,Districts,0))*'Blend Sheet'!$AK20)+(INDEX(ItemCosts,MATCH('Blend Sheet'!$AL$4,ItemNum,0),MATCH(E$1,Districts,0))*'Blend Sheet'!$AL20)+(INDEX(ItemCosts,MATCH('Blend Sheet'!$AM$4,ItemNum,0),MATCH(E$1,Districts,0))*'Blend Sheet'!$AM20)+(INDEX(ItemCosts,MATCH('Blend Sheet'!$AN$4,ItemNum,0),MATCH(E$1,Districts,0))*'Blend Sheet'!$AN20)+(INDEX(ItemCosts,MATCH('Blend Sheet'!$AO$4,ItemNum,0),MATCH(E$1,Districts,0))*'Blend Sheet'!$AO20)+(INDEX(ItemCosts,MATCH('Blend Sheet'!$AP$4,ItemNum,0),MATCH(E$1,Districts,0))*'Blend Sheet'!$AP20)+(INDEX(ItemCosts,MATCH('Blend Sheet'!$AQ$4,ItemNum,0),MATCH(E$1,Districts,0))*'Blend Sheet'!$AQ20)+(INDEX(ItemCosts,MATCH('Blend Sheet'!$AR$4,ItemNum,0),MATCH(E$1,Districts,0))*'Blend Sheet'!$AR20)+(INDEX(ItemCosts,MATCH('Blend Sheet'!$AS$4,ItemNum,0),MATCH(E$1,Districts,0))*'Blend Sheet'!$AS20)</f>
        <v>#N/A</v>
      </c>
      <c r="F17" s="5" t="e">
        <f>(INDEX(ItemCosts,MATCH('Blend Sheet'!$C$4,ItemNum,0),MATCH(F$1,Districts,0))*'Blend Sheet'!$C20)+(INDEX(ItemCosts,MATCH('Blend Sheet'!$D$4,ItemNum,0),MATCH(F$1,Districts,0))*'Blend Sheet'!$D20)+(INDEX(ItemCosts,MATCH('Blend Sheet'!$E$4,ItemNum,0),MATCH(F$1,Districts,0))*'Blend Sheet'!$E20)+(INDEX(ItemCosts,MATCH('Blend Sheet'!$F$4,ItemNum,0),MATCH(F$1,Districts,0))*'Blend Sheet'!$F20)+(INDEX(ItemCosts,MATCH('Blend Sheet'!$G$4,ItemNum,0),MATCH(F$1,Districts,0))*'Blend Sheet'!$G20)+(INDEX(ItemCosts,MATCH('Blend Sheet'!$H$4,ItemNum,0),MATCH(F$1,Districts,0))*'Blend Sheet'!$H20)+(INDEX(ItemCosts,MATCH('Blend Sheet'!$I$4,ItemNum,0),MATCH(F$1,Districts,0))*'Blend Sheet'!$I20)+(INDEX(ItemCosts,MATCH('Blend Sheet'!$J$4,ItemNum,0),MATCH(F$1,Districts,0))*'Blend Sheet'!$J20)+(INDEX(ItemCosts,MATCH('Blend Sheet'!$K$4,ItemNum,0),MATCH(F$1,Districts,0))*'Blend Sheet'!$K20)+(INDEX(ItemCosts,MATCH('Blend Sheet'!$L$4,ItemNum,0),MATCH(F$1,Districts,0))*'Blend Sheet'!$L20)+(INDEX(ItemCosts,MATCH('Blend Sheet'!$M$4,ItemNum,0),MATCH(F$1,Districts,0))*'Blend Sheet'!$M20)+(INDEX(ItemCosts,MATCH('Blend Sheet'!$N$4,ItemNum,0),MATCH(F$1,Districts,0))*'Blend Sheet'!$N20)+(INDEX(ItemCosts,MATCH('Blend Sheet'!$O$4,ItemNum,0),MATCH(F$1,Districts,0))*'Blend Sheet'!$O20)+(INDEX(ItemCosts,MATCH('Blend Sheet'!$P$4,ItemNum,0),MATCH(F$1,Districts,0))*'Blend Sheet'!$P20)+(INDEX(ItemCosts,MATCH('Blend Sheet'!$Q$4,ItemNum,0),MATCH(F$1,Districts,0))*'Blend Sheet'!$Q20)+(INDEX(ItemCosts,MATCH('Blend Sheet'!$R$4,ItemNum,0),MATCH(F$1,Districts,0))*'Blend Sheet'!$R20)+(INDEX(ItemCosts,MATCH('Blend Sheet'!$S$4,ItemNum,0),MATCH(F$1,Districts,0))*'Blend Sheet'!$S20)+(INDEX(ItemCosts,MATCH('Blend Sheet'!$T$4,ItemNum,0),MATCH(F$1,Districts,0))*'Blend Sheet'!$T20)+(INDEX(ItemCosts,MATCH('Blend Sheet'!$U$4,ItemNum,0),MATCH(F$1,Districts,0))*'Blend Sheet'!$U20)+(INDEX(ItemCosts,MATCH('Blend Sheet'!$V$4,ItemNum,0),MATCH(F$1,Districts,0))*'Blend Sheet'!$V20)+(INDEX(ItemCosts,MATCH('Blend Sheet'!$W$4,ItemNum,0),MATCH(F$1,Districts,0))*'Blend Sheet'!$W20)+(INDEX(ItemCosts,MATCH('Blend Sheet'!$X$4,ItemNum,0),MATCH(F$1,Districts,0))*'Blend Sheet'!$X20)+(INDEX(ItemCosts,MATCH('Blend Sheet'!$Y$4,ItemNum,0),MATCH(F$1,Districts,0))*'Blend Sheet'!$Y20)+(INDEX(ItemCosts,MATCH('Blend Sheet'!$Z$4,ItemNum,0),MATCH(F$1,Districts,0))*'Blend Sheet'!$Z20)+(INDEX(ItemCosts,MATCH('Blend Sheet'!$AA$4,ItemNum,0),MATCH(F$1,Districts,0))*'Blend Sheet'!$AA20)+(INDEX(ItemCosts,MATCH('Blend Sheet'!$AB$4,ItemNum,0),MATCH(F$1,Districts,0))*'Blend Sheet'!$AB20)+(INDEX(ItemCosts,MATCH('Blend Sheet'!$AC$4,ItemNum,0),MATCH(F$1,Districts,0))*'Blend Sheet'!$AC20)+(INDEX(ItemCosts,MATCH('Blend Sheet'!$AD$4,ItemNum,0),MATCH(F$1,Districts,0))*'Blend Sheet'!$AD20)+(INDEX(ItemCosts,MATCH('Blend Sheet'!$AE$4,ItemNum,0),MATCH(F$1,Districts,0))*'Blend Sheet'!$AE20)+(INDEX(ItemCosts,MATCH('Blend Sheet'!$AF$4,ItemNum,0),MATCH(F$1,Districts,0))*'Blend Sheet'!$AF20)+(INDEX(ItemCosts,MATCH('Blend Sheet'!$AG$4,ItemNum,0),MATCH(F$1,Districts,0))*'Blend Sheet'!$AG20)+(INDEX(ItemCosts,MATCH('Blend Sheet'!$AH$4,ItemNum,0),MATCH(F$1,Districts,0))*'Blend Sheet'!$AH20)+(INDEX(ItemCosts,MATCH('Blend Sheet'!$AI$4,ItemNum,0),MATCH(F$1,Districts,0))*'Blend Sheet'!$AI20)+(INDEX(ItemCosts,MATCH('Blend Sheet'!$AJ$4,ItemNum,0),MATCH(F$1,Districts,0))*'Blend Sheet'!$AJ20)+(INDEX(ItemCosts,MATCH('Blend Sheet'!$AK$4,ItemNum,0),MATCH(F$1,Districts,0))*'Blend Sheet'!$AK20)+(INDEX(ItemCosts,MATCH('Blend Sheet'!$AL$4,ItemNum,0),MATCH(F$1,Districts,0))*'Blend Sheet'!$AL20)+(INDEX(ItemCosts,MATCH('Blend Sheet'!$AM$4,ItemNum,0),MATCH(F$1,Districts,0))*'Blend Sheet'!$AM20)+(INDEX(ItemCosts,MATCH('Blend Sheet'!$AN$4,ItemNum,0),MATCH(F$1,Districts,0))*'Blend Sheet'!$AN20)+(INDEX(ItemCosts,MATCH('Blend Sheet'!$AO$4,ItemNum,0),MATCH(F$1,Districts,0))*'Blend Sheet'!$AO20)+(INDEX(ItemCosts,MATCH('Blend Sheet'!$AP$4,ItemNum,0),MATCH(F$1,Districts,0))*'Blend Sheet'!$AP20)+(INDEX(ItemCosts,MATCH('Blend Sheet'!$AQ$4,ItemNum,0),MATCH(F$1,Districts,0))*'Blend Sheet'!$AQ20)+(INDEX(ItemCosts,MATCH('Blend Sheet'!$AR$4,ItemNum,0),MATCH(F$1,Districts,0))*'Blend Sheet'!$AR20)+(INDEX(ItemCosts,MATCH('Blend Sheet'!$AS$4,ItemNum,0),MATCH(F$1,Districts,0))*'Blend Sheet'!$AS20)</f>
        <v>#N/A</v>
      </c>
      <c r="G17" s="5" t="e">
        <f>(INDEX(ItemCosts,MATCH('Blend Sheet'!$C$4,ItemNum,0),MATCH(G$1,Districts,0))*'Blend Sheet'!$C20)+(INDEX(ItemCosts,MATCH('Blend Sheet'!$D$4,ItemNum,0),MATCH(G$1,Districts,0))*'Blend Sheet'!$D20)+(INDEX(ItemCosts,MATCH('Blend Sheet'!$E$4,ItemNum,0),MATCH(G$1,Districts,0))*'Blend Sheet'!$E20)+(INDEX(ItemCosts,MATCH('Blend Sheet'!$F$4,ItemNum,0),MATCH(G$1,Districts,0))*'Blend Sheet'!$F20)+(INDEX(ItemCosts,MATCH('Blend Sheet'!$G$4,ItemNum,0),MATCH(G$1,Districts,0))*'Blend Sheet'!$G20)+(INDEX(ItemCosts,MATCH('Blend Sheet'!$H$4,ItemNum,0),MATCH(G$1,Districts,0))*'Blend Sheet'!$H20)+(INDEX(ItemCosts,MATCH('Blend Sheet'!$I$4,ItemNum,0),MATCH(G$1,Districts,0))*'Blend Sheet'!$I20)+(INDEX(ItemCosts,MATCH('Blend Sheet'!$J$4,ItemNum,0),MATCH(G$1,Districts,0))*'Blend Sheet'!$J20)+(INDEX(ItemCosts,MATCH('Blend Sheet'!$K$4,ItemNum,0),MATCH(G$1,Districts,0))*'Blend Sheet'!$K20)+(INDEX(ItemCosts,MATCH('Blend Sheet'!$L$4,ItemNum,0),MATCH(G$1,Districts,0))*'Blend Sheet'!$L20)+(INDEX(ItemCosts,MATCH('Blend Sheet'!$M$4,ItemNum,0),MATCH(G$1,Districts,0))*'Blend Sheet'!$M20)+(INDEX(ItemCosts,MATCH('Blend Sheet'!$N$4,ItemNum,0),MATCH(G$1,Districts,0))*'Blend Sheet'!$N20)+(INDEX(ItemCosts,MATCH('Blend Sheet'!$O$4,ItemNum,0),MATCH(G$1,Districts,0))*'Blend Sheet'!$O20)+(INDEX(ItemCosts,MATCH('Blend Sheet'!$P$4,ItemNum,0),MATCH(G$1,Districts,0))*'Blend Sheet'!$P20)+(INDEX(ItemCosts,MATCH('Blend Sheet'!$Q$4,ItemNum,0),MATCH(G$1,Districts,0))*'Blend Sheet'!$Q20)+(INDEX(ItemCosts,MATCH('Blend Sheet'!$R$4,ItemNum,0),MATCH(G$1,Districts,0))*'Blend Sheet'!$R20)+(INDEX(ItemCosts,MATCH('Blend Sheet'!$S$4,ItemNum,0),MATCH(G$1,Districts,0))*'Blend Sheet'!$S20)+(INDEX(ItemCosts,MATCH('Blend Sheet'!$T$4,ItemNum,0),MATCH(G$1,Districts,0))*'Blend Sheet'!$T20)+(INDEX(ItemCosts,MATCH('Blend Sheet'!$U$4,ItemNum,0),MATCH(G$1,Districts,0))*'Blend Sheet'!$U20)+(INDEX(ItemCosts,MATCH('Blend Sheet'!$V$4,ItemNum,0),MATCH(G$1,Districts,0))*'Blend Sheet'!$V20)+(INDEX(ItemCosts,MATCH('Blend Sheet'!$W$4,ItemNum,0),MATCH(G$1,Districts,0))*'Blend Sheet'!$W20)+(INDEX(ItemCosts,MATCH('Blend Sheet'!$X$4,ItemNum,0),MATCH(G$1,Districts,0))*'Blend Sheet'!$X20)+(INDEX(ItemCosts,MATCH('Blend Sheet'!$Y$4,ItemNum,0),MATCH(G$1,Districts,0))*'Blend Sheet'!$Y20)+(INDEX(ItemCosts,MATCH('Blend Sheet'!$Z$4,ItemNum,0),MATCH(G$1,Districts,0))*'Blend Sheet'!$Z20)+(INDEX(ItemCosts,MATCH('Blend Sheet'!$AA$4,ItemNum,0),MATCH(G$1,Districts,0))*'Blend Sheet'!$AA20)+(INDEX(ItemCosts,MATCH('Blend Sheet'!$AB$4,ItemNum,0),MATCH(G$1,Districts,0))*'Blend Sheet'!$AB20)+(INDEX(ItemCosts,MATCH('Blend Sheet'!$AC$4,ItemNum,0),MATCH(G$1,Districts,0))*'Blend Sheet'!$AC20)+(INDEX(ItemCosts,MATCH('Blend Sheet'!$AD$4,ItemNum,0),MATCH(G$1,Districts,0))*'Blend Sheet'!$AD20)+(INDEX(ItemCosts,MATCH('Blend Sheet'!$AE$4,ItemNum,0),MATCH(G$1,Districts,0))*'Blend Sheet'!$AE20)+(INDEX(ItemCosts,MATCH('Blend Sheet'!$AF$4,ItemNum,0),MATCH(G$1,Districts,0))*'Blend Sheet'!$AF20)+(INDEX(ItemCosts,MATCH('Blend Sheet'!$AG$4,ItemNum,0),MATCH(G$1,Districts,0))*'Blend Sheet'!$AG20)+(INDEX(ItemCosts,MATCH('Blend Sheet'!$AH$4,ItemNum,0),MATCH(G$1,Districts,0))*'Blend Sheet'!$AH20)+(INDEX(ItemCosts,MATCH('Blend Sheet'!$AI$4,ItemNum,0),MATCH(G$1,Districts,0))*'Blend Sheet'!$AI20)+(INDEX(ItemCosts,MATCH('Blend Sheet'!$AJ$4,ItemNum,0),MATCH(G$1,Districts,0))*'Blend Sheet'!$AJ20)+(INDEX(ItemCosts,MATCH('Blend Sheet'!$AK$4,ItemNum,0),MATCH(G$1,Districts,0))*'Blend Sheet'!$AK20)+(INDEX(ItemCosts,MATCH('Blend Sheet'!$AL$4,ItemNum,0),MATCH(G$1,Districts,0))*'Blend Sheet'!$AL20)+(INDEX(ItemCosts,MATCH('Blend Sheet'!$AM$4,ItemNum,0),MATCH(G$1,Districts,0))*'Blend Sheet'!$AM20)+(INDEX(ItemCosts,MATCH('Blend Sheet'!$AN$4,ItemNum,0),MATCH(G$1,Districts,0))*'Blend Sheet'!$AN20)+(INDEX(ItemCosts,MATCH('Blend Sheet'!$AO$4,ItemNum,0),MATCH(G$1,Districts,0))*'Blend Sheet'!$AO20)+(INDEX(ItemCosts,MATCH('Blend Sheet'!$AP$4,ItemNum,0),MATCH(G$1,Districts,0))*'Blend Sheet'!$AP20)+(INDEX(ItemCosts,MATCH('Blend Sheet'!$AQ$4,ItemNum,0),MATCH(G$1,Districts,0))*'Blend Sheet'!$AQ20)+(INDEX(ItemCosts,MATCH('Blend Sheet'!$AR$4,ItemNum,0),MATCH(G$1,Districts,0))*'Blend Sheet'!$AR20)+(INDEX(ItemCosts,MATCH('Blend Sheet'!$AS$4,ItemNum,0),MATCH(G$1,Districts,0))*'Blend Sheet'!$AS20)</f>
        <v>#N/A</v>
      </c>
      <c r="H17" s="5" t="e">
        <f>(INDEX(ItemCosts,MATCH('Blend Sheet'!$C$4,ItemNum,0),MATCH(H$1,Districts,0))*'Blend Sheet'!$C20)+(INDEX(ItemCosts,MATCH('Blend Sheet'!$D$4,ItemNum,0),MATCH(H$1,Districts,0))*'Blend Sheet'!$D20)+(INDEX(ItemCosts,MATCH('Blend Sheet'!$E$4,ItemNum,0),MATCH(H$1,Districts,0))*'Blend Sheet'!$E20)+(INDEX(ItemCosts,MATCH('Blend Sheet'!$F$4,ItemNum,0),MATCH(H$1,Districts,0))*'Blend Sheet'!$F20)+(INDEX(ItemCosts,MATCH('Blend Sheet'!$G$4,ItemNum,0),MATCH(H$1,Districts,0))*'Blend Sheet'!$G20)+(INDEX(ItemCosts,MATCH('Blend Sheet'!$H$4,ItemNum,0),MATCH(H$1,Districts,0))*'Blend Sheet'!$H20)+(INDEX(ItemCosts,MATCH('Blend Sheet'!$I$4,ItemNum,0),MATCH(H$1,Districts,0))*'Blend Sheet'!$I20)+(INDEX(ItemCosts,MATCH('Blend Sheet'!$J$4,ItemNum,0),MATCH(H$1,Districts,0))*'Blend Sheet'!$J20)+(INDEX(ItemCosts,MATCH('Blend Sheet'!$K$4,ItemNum,0),MATCH(H$1,Districts,0))*'Blend Sheet'!$K20)+(INDEX(ItemCosts,MATCH('Blend Sheet'!$L$4,ItemNum,0),MATCH(H$1,Districts,0))*'Blend Sheet'!$L20)+(INDEX(ItemCosts,MATCH('Blend Sheet'!$M$4,ItemNum,0),MATCH(H$1,Districts,0))*'Blend Sheet'!$M20)+(INDEX(ItemCosts,MATCH('Blend Sheet'!$N$4,ItemNum,0),MATCH(H$1,Districts,0))*'Blend Sheet'!$N20)+(INDEX(ItemCosts,MATCH('Blend Sheet'!$O$4,ItemNum,0),MATCH(H$1,Districts,0))*'Blend Sheet'!$O20)+(INDEX(ItemCosts,MATCH('Blend Sheet'!$P$4,ItemNum,0),MATCH(H$1,Districts,0))*'Blend Sheet'!$P20)+(INDEX(ItemCosts,MATCH('Blend Sheet'!$Q$4,ItemNum,0),MATCH(H$1,Districts,0))*'Blend Sheet'!$Q20)+(INDEX(ItemCosts,MATCH('Blend Sheet'!$R$4,ItemNum,0),MATCH(H$1,Districts,0))*'Blend Sheet'!$R20)+(INDEX(ItemCosts,MATCH('Blend Sheet'!$S$4,ItemNum,0),MATCH(H$1,Districts,0))*'Blend Sheet'!$S20)+(INDEX(ItemCosts,MATCH('Blend Sheet'!$T$4,ItemNum,0),MATCH(H$1,Districts,0))*'Blend Sheet'!$T20)+(INDEX(ItemCosts,MATCH('Blend Sheet'!$U$4,ItemNum,0),MATCH(H$1,Districts,0))*'Blend Sheet'!$U20)+(INDEX(ItemCosts,MATCH('Blend Sheet'!$V$4,ItemNum,0),MATCH(H$1,Districts,0))*'Blend Sheet'!$V20)+(INDEX(ItemCosts,MATCH('Blend Sheet'!$W$4,ItemNum,0),MATCH(H$1,Districts,0))*'Blend Sheet'!$W20)+(INDEX(ItemCosts,MATCH('Blend Sheet'!$X$4,ItemNum,0),MATCH(H$1,Districts,0))*'Blend Sheet'!$X20)+(INDEX(ItemCosts,MATCH('Blend Sheet'!$Y$4,ItemNum,0),MATCH(H$1,Districts,0))*'Blend Sheet'!$Y20)+(INDEX(ItemCosts,MATCH('Blend Sheet'!$Z$4,ItemNum,0),MATCH(H$1,Districts,0))*'Blend Sheet'!$Z20)+(INDEX(ItemCosts,MATCH('Blend Sheet'!$AA$4,ItemNum,0),MATCH(H$1,Districts,0))*'Blend Sheet'!$AA20)+(INDEX(ItemCosts,MATCH('Blend Sheet'!$AB$4,ItemNum,0),MATCH(H$1,Districts,0))*'Blend Sheet'!$AB20)+(INDEX(ItemCosts,MATCH('Blend Sheet'!$AC$4,ItemNum,0),MATCH(H$1,Districts,0))*'Blend Sheet'!$AC20)+(INDEX(ItemCosts,MATCH('Blend Sheet'!$AD$4,ItemNum,0),MATCH(H$1,Districts,0))*'Blend Sheet'!$AD20)+(INDEX(ItemCosts,MATCH('Blend Sheet'!$AE$4,ItemNum,0),MATCH(H$1,Districts,0))*'Blend Sheet'!$AE20)+(INDEX(ItemCosts,MATCH('Blend Sheet'!$AF$4,ItemNum,0),MATCH(H$1,Districts,0))*'Blend Sheet'!$AF20)+(INDEX(ItemCosts,MATCH('Blend Sheet'!$AG$4,ItemNum,0),MATCH(H$1,Districts,0))*'Blend Sheet'!$AG20)+(INDEX(ItemCosts,MATCH('Blend Sheet'!$AH$4,ItemNum,0),MATCH(H$1,Districts,0))*'Blend Sheet'!$AH20)+(INDEX(ItemCosts,MATCH('Blend Sheet'!$AI$4,ItemNum,0),MATCH(H$1,Districts,0))*'Blend Sheet'!$AI20)+(INDEX(ItemCosts,MATCH('Blend Sheet'!$AJ$4,ItemNum,0),MATCH(H$1,Districts,0))*'Blend Sheet'!$AJ20)+(INDEX(ItemCosts,MATCH('Blend Sheet'!$AK$4,ItemNum,0),MATCH(H$1,Districts,0))*'Blend Sheet'!$AK20)+(INDEX(ItemCosts,MATCH('Blend Sheet'!$AL$4,ItemNum,0),MATCH(H$1,Districts,0))*'Blend Sheet'!$AL20)+(INDEX(ItemCosts,MATCH('Blend Sheet'!$AM$4,ItemNum,0),MATCH(H$1,Districts,0))*'Blend Sheet'!$AM20)+(INDEX(ItemCosts,MATCH('Blend Sheet'!$AN$4,ItemNum,0),MATCH(H$1,Districts,0))*'Blend Sheet'!$AN20)+(INDEX(ItemCosts,MATCH('Blend Sheet'!$AO$4,ItemNum,0),MATCH(H$1,Districts,0))*'Blend Sheet'!$AO20)+(INDEX(ItemCosts,MATCH('Blend Sheet'!$AP$4,ItemNum,0),MATCH(H$1,Districts,0))*'Blend Sheet'!$AP20)+(INDEX(ItemCosts,MATCH('Blend Sheet'!$AQ$4,ItemNum,0),MATCH(H$1,Districts,0))*'Blend Sheet'!$AQ20)+(INDEX(ItemCosts,MATCH('Blend Sheet'!$AR$4,ItemNum,0),MATCH(H$1,Districts,0))*'Blend Sheet'!$AR20)+(INDEX(ItemCosts,MATCH('Blend Sheet'!$AS$4,ItemNum,0),MATCH(H$1,Districts,0))*'Blend Sheet'!$AS20)</f>
        <v>#N/A</v>
      </c>
      <c r="I17" s="5" t="e">
        <f>(INDEX(ItemCosts,MATCH('Blend Sheet'!$C$4,ItemNum,0),MATCH(I$1,Districts,0))*'Blend Sheet'!$C20)+(INDEX(ItemCosts,MATCH('Blend Sheet'!$D$4,ItemNum,0),MATCH(I$1,Districts,0))*'Blend Sheet'!$D20)+(INDEX(ItemCosts,MATCH('Blend Sheet'!$E$4,ItemNum,0),MATCH(I$1,Districts,0))*'Blend Sheet'!$E20)+(INDEX(ItemCosts,MATCH('Blend Sheet'!$F$4,ItemNum,0),MATCH(I$1,Districts,0))*'Blend Sheet'!$F20)+(INDEX(ItemCosts,MATCH('Blend Sheet'!$G$4,ItemNum,0),MATCH(I$1,Districts,0))*'Blend Sheet'!$G20)+(INDEX(ItemCosts,MATCH('Blend Sheet'!$H$4,ItemNum,0),MATCH(I$1,Districts,0))*'Blend Sheet'!$H20)+(INDEX(ItemCosts,MATCH('Blend Sheet'!$I$4,ItemNum,0),MATCH(I$1,Districts,0))*'Blend Sheet'!$I20)+(INDEX(ItemCosts,MATCH('Blend Sheet'!$J$4,ItemNum,0),MATCH(I$1,Districts,0))*'Blend Sheet'!$J20)+(INDEX(ItemCosts,MATCH('Blend Sheet'!$K$4,ItemNum,0),MATCH(I$1,Districts,0))*'Blend Sheet'!$K20)+(INDEX(ItemCosts,MATCH('Blend Sheet'!$L$4,ItemNum,0),MATCH(I$1,Districts,0))*'Blend Sheet'!$L20)+(INDEX(ItemCosts,MATCH('Blend Sheet'!$M$4,ItemNum,0),MATCH(I$1,Districts,0))*'Blend Sheet'!$M20)+(INDEX(ItemCosts,MATCH('Blend Sheet'!$N$4,ItemNum,0),MATCH(I$1,Districts,0))*'Blend Sheet'!$N20)+(INDEX(ItemCosts,MATCH('Blend Sheet'!$O$4,ItemNum,0),MATCH(I$1,Districts,0))*'Blend Sheet'!$O20)+(INDEX(ItemCosts,MATCH('Blend Sheet'!$P$4,ItemNum,0),MATCH(I$1,Districts,0))*'Blend Sheet'!$P20)+(INDEX(ItemCosts,MATCH('Blend Sheet'!$Q$4,ItemNum,0),MATCH(I$1,Districts,0))*'Blend Sheet'!$Q20)+(INDEX(ItemCosts,MATCH('Blend Sheet'!$R$4,ItemNum,0),MATCH(I$1,Districts,0))*'Blend Sheet'!$R20)+(INDEX(ItemCosts,MATCH('Blend Sheet'!$S$4,ItemNum,0),MATCH(I$1,Districts,0))*'Blend Sheet'!$S20)+(INDEX(ItemCosts,MATCH('Blend Sheet'!$T$4,ItemNum,0),MATCH(I$1,Districts,0))*'Blend Sheet'!$T20)+(INDEX(ItemCosts,MATCH('Blend Sheet'!$U$4,ItemNum,0),MATCH(I$1,Districts,0))*'Blend Sheet'!$U20)+(INDEX(ItemCosts,MATCH('Blend Sheet'!$V$4,ItemNum,0),MATCH(I$1,Districts,0))*'Blend Sheet'!$V20)+(INDEX(ItemCosts,MATCH('Blend Sheet'!$W$4,ItemNum,0),MATCH(I$1,Districts,0))*'Blend Sheet'!$W20)+(INDEX(ItemCosts,MATCH('Blend Sheet'!$X$4,ItemNum,0),MATCH(I$1,Districts,0))*'Blend Sheet'!$X20)+(INDEX(ItemCosts,MATCH('Blend Sheet'!$Y$4,ItemNum,0),MATCH(I$1,Districts,0))*'Blend Sheet'!$Y20)+(INDEX(ItemCosts,MATCH('Blend Sheet'!$Z$4,ItemNum,0),MATCH(I$1,Districts,0))*'Blend Sheet'!$Z20)+(INDEX(ItemCosts,MATCH('Blend Sheet'!$AA$4,ItemNum,0),MATCH(I$1,Districts,0))*'Blend Sheet'!$AA20)+(INDEX(ItemCosts,MATCH('Blend Sheet'!$AB$4,ItemNum,0),MATCH(I$1,Districts,0))*'Blend Sheet'!$AB20)+(INDEX(ItemCosts,MATCH('Blend Sheet'!$AC$4,ItemNum,0),MATCH(I$1,Districts,0))*'Blend Sheet'!$AC20)+(INDEX(ItemCosts,MATCH('Blend Sheet'!$AD$4,ItemNum,0),MATCH(I$1,Districts,0))*'Blend Sheet'!$AD20)+(INDEX(ItemCosts,MATCH('Blend Sheet'!$AE$4,ItemNum,0),MATCH(I$1,Districts,0))*'Blend Sheet'!$AE20)+(INDEX(ItemCosts,MATCH('Blend Sheet'!$AF$4,ItemNum,0),MATCH(I$1,Districts,0))*'Blend Sheet'!$AF20)+(INDEX(ItemCosts,MATCH('Blend Sheet'!$AG$4,ItemNum,0),MATCH(I$1,Districts,0))*'Blend Sheet'!$AG20)+(INDEX(ItemCosts,MATCH('Blend Sheet'!$AH$4,ItemNum,0),MATCH(I$1,Districts,0))*'Blend Sheet'!$AH20)+(INDEX(ItemCosts,MATCH('Blend Sheet'!$AI$4,ItemNum,0),MATCH(I$1,Districts,0))*'Blend Sheet'!$AI20)+(INDEX(ItemCosts,MATCH('Blend Sheet'!$AJ$4,ItemNum,0),MATCH(I$1,Districts,0))*'Blend Sheet'!$AJ20)+(INDEX(ItemCosts,MATCH('Blend Sheet'!$AK$4,ItemNum,0),MATCH(I$1,Districts,0))*'Blend Sheet'!$AK20)+(INDEX(ItemCosts,MATCH('Blend Sheet'!$AL$4,ItemNum,0),MATCH(I$1,Districts,0))*'Blend Sheet'!$AL20)+(INDEX(ItemCosts,MATCH('Blend Sheet'!$AM$4,ItemNum,0),MATCH(I$1,Districts,0))*'Blend Sheet'!$AM20)+(INDEX(ItemCosts,MATCH('Blend Sheet'!$AN$4,ItemNum,0),MATCH(I$1,Districts,0))*'Blend Sheet'!$AN20)+(INDEX(ItemCosts,MATCH('Blend Sheet'!$AO$4,ItemNum,0),MATCH(I$1,Districts,0))*'Blend Sheet'!$AO20)+(INDEX(ItemCosts,MATCH('Blend Sheet'!$AP$4,ItemNum,0),MATCH(I$1,Districts,0))*'Blend Sheet'!$AP20)+(INDEX(ItemCosts,MATCH('Blend Sheet'!$AQ$4,ItemNum,0),MATCH(I$1,Districts,0))*'Blend Sheet'!$AQ20)+(INDEX(ItemCosts,MATCH('Blend Sheet'!$AR$4,ItemNum,0),MATCH(I$1,Districts,0))*'Blend Sheet'!$AR20)+(INDEX(ItemCosts,MATCH('Blend Sheet'!$AS$4,ItemNum,0),MATCH(I$1,Districts,0))*'Blend Sheet'!$AS20)</f>
        <v>#N/A</v>
      </c>
      <c r="J17" s="5" t="e">
        <f>(INDEX(ItemCosts,MATCH('Blend Sheet'!$C$4,ItemNum,0),MATCH(J$1,Districts,0))*'Blend Sheet'!$C20)+(INDEX(ItemCosts,MATCH('Blend Sheet'!$D$4,ItemNum,0),MATCH(J$1,Districts,0))*'Blend Sheet'!$D20)+(INDEX(ItemCosts,MATCH('Blend Sheet'!$E$4,ItemNum,0),MATCH(J$1,Districts,0))*'Blend Sheet'!$E20)+(INDEX(ItemCosts,MATCH('Blend Sheet'!$F$4,ItemNum,0),MATCH(J$1,Districts,0))*'Blend Sheet'!$F20)+(INDEX(ItemCosts,MATCH('Blend Sheet'!$G$4,ItemNum,0),MATCH(J$1,Districts,0))*'Blend Sheet'!$G20)+(INDEX(ItemCosts,MATCH('Blend Sheet'!$H$4,ItemNum,0),MATCH(J$1,Districts,0))*'Blend Sheet'!$H20)+(INDEX(ItemCosts,MATCH('Blend Sheet'!$I$4,ItemNum,0),MATCH(J$1,Districts,0))*'Blend Sheet'!$I20)+(INDEX(ItemCosts,MATCH('Blend Sheet'!$J$4,ItemNum,0),MATCH(J$1,Districts,0))*'Blend Sheet'!$J20)+(INDEX(ItemCosts,MATCH('Blend Sheet'!$K$4,ItemNum,0),MATCH(J$1,Districts,0))*'Blend Sheet'!$K20)+(INDEX(ItemCosts,MATCH('Blend Sheet'!$L$4,ItemNum,0),MATCH(J$1,Districts,0))*'Blend Sheet'!$L20)+(INDEX(ItemCosts,MATCH('Blend Sheet'!$M$4,ItemNum,0),MATCH(J$1,Districts,0))*'Blend Sheet'!$M20)+(INDEX(ItemCosts,MATCH('Blend Sheet'!$N$4,ItemNum,0),MATCH(J$1,Districts,0))*'Blend Sheet'!$N20)+(INDEX(ItemCosts,MATCH('Blend Sheet'!$O$4,ItemNum,0),MATCH(J$1,Districts,0))*'Blend Sheet'!$O20)+(INDEX(ItemCosts,MATCH('Blend Sheet'!$P$4,ItemNum,0),MATCH(J$1,Districts,0))*'Blend Sheet'!$P20)+(INDEX(ItemCosts,MATCH('Blend Sheet'!$Q$4,ItemNum,0),MATCH(J$1,Districts,0))*'Blend Sheet'!$Q20)+(INDEX(ItemCosts,MATCH('Blend Sheet'!$R$4,ItemNum,0),MATCH(J$1,Districts,0))*'Blend Sheet'!$R20)+(INDEX(ItemCosts,MATCH('Blend Sheet'!$S$4,ItemNum,0),MATCH(J$1,Districts,0))*'Blend Sheet'!$S20)+(INDEX(ItemCosts,MATCH('Blend Sheet'!$T$4,ItemNum,0),MATCH(J$1,Districts,0))*'Blend Sheet'!$T20)+(INDEX(ItemCosts,MATCH('Blend Sheet'!$U$4,ItemNum,0),MATCH(J$1,Districts,0))*'Blend Sheet'!$U20)+(INDEX(ItemCosts,MATCH('Blend Sheet'!$V$4,ItemNum,0),MATCH(J$1,Districts,0))*'Blend Sheet'!$V20)+(INDEX(ItemCosts,MATCH('Blend Sheet'!$W$4,ItemNum,0),MATCH(J$1,Districts,0))*'Blend Sheet'!$W20)+(INDEX(ItemCosts,MATCH('Blend Sheet'!$X$4,ItemNum,0),MATCH(J$1,Districts,0))*'Blend Sheet'!$X20)+(INDEX(ItemCosts,MATCH('Blend Sheet'!$Y$4,ItemNum,0),MATCH(J$1,Districts,0))*'Blend Sheet'!$Y20)+(INDEX(ItemCosts,MATCH('Blend Sheet'!$Z$4,ItemNum,0),MATCH(J$1,Districts,0))*'Blend Sheet'!$Z20)+(INDEX(ItemCosts,MATCH('Blend Sheet'!$AA$4,ItemNum,0),MATCH(J$1,Districts,0))*'Blend Sheet'!$AA20)+(INDEX(ItemCosts,MATCH('Blend Sheet'!$AB$4,ItemNum,0),MATCH(J$1,Districts,0))*'Blend Sheet'!$AB20)+(INDEX(ItemCosts,MATCH('Blend Sheet'!$AC$4,ItemNum,0),MATCH(J$1,Districts,0))*'Blend Sheet'!$AC20)+(INDEX(ItemCosts,MATCH('Blend Sheet'!$AD$4,ItemNum,0),MATCH(J$1,Districts,0))*'Blend Sheet'!$AD20)+(INDEX(ItemCosts,MATCH('Blend Sheet'!$AE$4,ItemNum,0),MATCH(J$1,Districts,0))*'Blend Sheet'!$AE20)+(INDEX(ItemCosts,MATCH('Blend Sheet'!$AF$4,ItemNum,0),MATCH(J$1,Districts,0))*'Blend Sheet'!$AF20)+(INDEX(ItemCosts,MATCH('Blend Sheet'!$AG$4,ItemNum,0),MATCH(J$1,Districts,0))*'Blend Sheet'!$AG20)+(INDEX(ItemCosts,MATCH('Blend Sheet'!$AH$4,ItemNum,0),MATCH(J$1,Districts,0))*'Blend Sheet'!$AH20)+(INDEX(ItemCosts,MATCH('Blend Sheet'!$AI$4,ItemNum,0),MATCH(J$1,Districts,0))*'Blend Sheet'!$AI20)+(INDEX(ItemCosts,MATCH('Blend Sheet'!$AJ$4,ItemNum,0),MATCH(J$1,Districts,0))*'Blend Sheet'!$AJ20)+(INDEX(ItemCosts,MATCH('Blend Sheet'!$AK$4,ItemNum,0),MATCH(J$1,Districts,0))*'Blend Sheet'!$AK20)+(INDEX(ItemCosts,MATCH('Blend Sheet'!$AL$4,ItemNum,0),MATCH(J$1,Districts,0))*'Blend Sheet'!$AL20)+(INDEX(ItemCosts,MATCH('Blend Sheet'!$AM$4,ItemNum,0),MATCH(J$1,Districts,0))*'Blend Sheet'!$AM20)+(INDEX(ItemCosts,MATCH('Blend Sheet'!$AN$4,ItemNum,0),MATCH(J$1,Districts,0))*'Blend Sheet'!$AN20)+(INDEX(ItemCosts,MATCH('Blend Sheet'!$AO$4,ItemNum,0),MATCH(J$1,Districts,0))*'Blend Sheet'!$AO20)+(INDEX(ItemCosts,MATCH('Blend Sheet'!$AP$4,ItemNum,0),MATCH(J$1,Districts,0))*'Blend Sheet'!$AP20)+(INDEX(ItemCosts,MATCH('Blend Sheet'!$AQ$4,ItemNum,0),MATCH(J$1,Districts,0))*'Blend Sheet'!$AQ20)+(INDEX(ItemCosts,MATCH('Blend Sheet'!$AR$4,ItemNum,0),MATCH(J$1,Districts,0))*'Blend Sheet'!$AR20)+(INDEX(ItemCosts,MATCH('Blend Sheet'!$AS$4,ItemNum,0),MATCH(J$1,Districts,0))*'Blend Sheet'!$AS20)</f>
        <v>#N/A</v>
      </c>
      <c r="K17" s="5" t="e">
        <f>(INDEX(ItemCosts,MATCH('Blend Sheet'!$C$4,ItemNum,0),MATCH(K$1,Districts,0))*'Blend Sheet'!$C20)+(INDEX(ItemCosts,MATCH('Blend Sheet'!$D$4,ItemNum,0),MATCH(K$1,Districts,0))*'Blend Sheet'!$D20)+(INDEX(ItemCosts,MATCH('Blend Sheet'!$E$4,ItemNum,0),MATCH(K$1,Districts,0))*'Blend Sheet'!$E20)+(INDEX(ItemCosts,MATCH('Blend Sheet'!$F$4,ItemNum,0),MATCH(K$1,Districts,0))*'Blend Sheet'!$F20)+(INDEX(ItemCosts,MATCH('Blend Sheet'!$G$4,ItemNum,0),MATCH(K$1,Districts,0))*'Blend Sheet'!$G20)+(INDEX(ItemCosts,MATCH('Blend Sheet'!$H$4,ItemNum,0),MATCH(K$1,Districts,0))*'Blend Sheet'!$H20)+(INDEX(ItemCosts,MATCH('Blend Sheet'!$I$4,ItemNum,0),MATCH(K$1,Districts,0))*'Blend Sheet'!$I20)+(INDEX(ItemCosts,MATCH('Blend Sheet'!$J$4,ItemNum,0),MATCH(K$1,Districts,0))*'Blend Sheet'!$J20)+(INDEX(ItemCosts,MATCH('Blend Sheet'!$K$4,ItemNum,0),MATCH(K$1,Districts,0))*'Blend Sheet'!$K20)+(INDEX(ItemCosts,MATCH('Blend Sheet'!$L$4,ItemNum,0),MATCH(K$1,Districts,0))*'Blend Sheet'!$L20)+(INDEX(ItemCosts,MATCH('Blend Sheet'!$M$4,ItemNum,0),MATCH(K$1,Districts,0))*'Blend Sheet'!$M20)+(INDEX(ItemCosts,MATCH('Blend Sheet'!$N$4,ItemNum,0),MATCH(K$1,Districts,0))*'Blend Sheet'!$N20)+(INDEX(ItemCosts,MATCH('Blend Sheet'!$O$4,ItemNum,0),MATCH(K$1,Districts,0))*'Blend Sheet'!$O20)+(INDEX(ItemCosts,MATCH('Blend Sheet'!$P$4,ItemNum,0),MATCH(K$1,Districts,0))*'Blend Sheet'!$P20)+(INDEX(ItemCosts,MATCH('Blend Sheet'!$Q$4,ItemNum,0),MATCH(K$1,Districts,0))*'Blend Sheet'!$Q20)+(INDEX(ItemCosts,MATCH('Blend Sheet'!$R$4,ItemNum,0),MATCH(K$1,Districts,0))*'Blend Sheet'!$R20)+(INDEX(ItemCosts,MATCH('Blend Sheet'!$S$4,ItemNum,0),MATCH(K$1,Districts,0))*'Blend Sheet'!$S20)+(INDEX(ItemCosts,MATCH('Blend Sheet'!$T$4,ItemNum,0),MATCH(K$1,Districts,0))*'Blend Sheet'!$T20)+(INDEX(ItemCosts,MATCH('Blend Sheet'!$U$4,ItemNum,0),MATCH(K$1,Districts,0))*'Blend Sheet'!$U20)+(INDEX(ItemCosts,MATCH('Blend Sheet'!$V$4,ItemNum,0),MATCH(K$1,Districts,0))*'Blend Sheet'!$V20)+(INDEX(ItemCosts,MATCH('Blend Sheet'!$W$4,ItemNum,0),MATCH(K$1,Districts,0))*'Blend Sheet'!$W20)+(INDEX(ItemCosts,MATCH('Blend Sheet'!$X$4,ItemNum,0),MATCH(K$1,Districts,0))*'Blend Sheet'!$X20)+(INDEX(ItemCosts,MATCH('Blend Sheet'!$Y$4,ItemNum,0),MATCH(K$1,Districts,0))*'Blend Sheet'!$Y20)+(INDEX(ItemCosts,MATCH('Blend Sheet'!$Z$4,ItemNum,0),MATCH(K$1,Districts,0))*'Blend Sheet'!$Z20)+(INDEX(ItemCosts,MATCH('Blend Sheet'!$AA$4,ItemNum,0),MATCH(K$1,Districts,0))*'Blend Sheet'!$AA20)+(INDEX(ItemCosts,MATCH('Blend Sheet'!$AB$4,ItemNum,0),MATCH(K$1,Districts,0))*'Blend Sheet'!$AB20)+(INDEX(ItemCosts,MATCH('Blend Sheet'!$AC$4,ItemNum,0),MATCH(K$1,Districts,0))*'Blend Sheet'!$AC20)+(INDEX(ItemCosts,MATCH('Blend Sheet'!$AD$4,ItemNum,0),MATCH(K$1,Districts,0))*'Blend Sheet'!$AD20)+(INDEX(ItemCosts,MATCH('Blend Sheet'!$AE$4,ItemNum,0),MATCH(K$1,Districts,0))*'Blend Sheet'!$AE20)+(INDEX(ItemCosts,MATCH('Blend Sheet'!$AF$4,ItemNum,0),MATCH(K$1,Districts,0))*'Blend Sheet'!$AF20)+(INDEX(ItemCosts,MATCH('Blend Sheet'!$AG$4,ItemNum,0),MATCH(K$1,Districts,0))*'Blend Sheet'!$AG20)+(INDEX(ItemCosts,MATCH('Blend Sheet'!$AH$4,ItemNum,0),MATCH(K$1,Districts,0))*'Blend Sheet'!$AH20)+(INDEX(ItemCosts,MATCH('Blend Sheet'!$AI$4,ItemNum,0),MATCH(K$1,Districts,0))*'Blend Sheet'!$AI20)+(INDEX(ItemCosts,MATCH('Blend Sheet'!$AJ$4,ItemNum,0),MATCH(K$1,Districts,0))*'Blend Sheet'!$AJ20)+(INDEX(ItemCosts,MATCH('Blend Sheet'!$AK$4,ItemNum,0),MATCH(K$1,Districts,0))*'Blend Sheet'!$AK20)+(INDEX(ItemCosts,MATCH('Blend Sheet'!$AL$4,ItemNum,0),MATCH(K$1,Districts,0))*'Blend Sheet'!$AL20)+(INDEX(ItemCosts,MATCH('Blend Sheet'!$AM$4,ItemNum,0),MATCH(K$1,Districts,0))*'Blend Sheet'!$AM20)+(INDEX(ItemCosts,MATCH('Blend Sheet'!$AN$4,ItemNum,0),MATCH(K$1,Districts,0))*'Blend Sheet'!$AN20)+(INDEX(ItemCosts,MATCH('Blend Sheet'!$AO$4,ItemNum,0),MATCH(K$1,Districts,0))*'Blend Sheet'!$AO20)+(INDEX(ItemCosts,MATCH('Blend Sheet'!$AP$4,ItemNum,0),MATCH(K$1,Districts,0))*'Blend Sheet'!$AP20)+(INDEX(ItemCosts,MATCH('Blend Sheet'!$AQ$4,ItemNum,0),MATCH(K$1,Districts,0))*'Blend Sheet'!$AQ20)+(INDEX(ItemCosts,MATCH('Blend Sheet'!$AR$4,ItemNum,0),MATCH(K$1,Districts,0))*'Blend Sheet'!$AR20)+(INDEX(ItemCosts,MATCH('Blend Sheet'!$AS$4,ItemNum,0),MATCH(K$1,Districts,0))*'Blend Sheet'!$AS20)</f>
        <v>#N/A</v>
      </c>
      <c r="L17" s="5" t="e">
        <f>(INDEX(ItemCosts,MATCH('Blend Sheet'!$C$4,ItemNum,0),MATCH(L$1,Districts,0))*'Blend Sheet'!$C20)+(INDEX(ItemCosts,MATCH('Blend Sheet'!$D$4,ItemNum,0),MATCH(L$1,Districts,0))*'Blend Sheet'!$D20)+(INDEX(ItemCosts,MATCH('Blend Sheet'!$E$4,ItemNum,0),MATCH(L$1,Districts,0))*'Blend Sheet'!$E20)+(INDEX(ItemCosts,MATCH('Blend Sheet'!$F$4,ItemNum,0),MATCH(L$1,Districts,0))*'Blend Sheet'!$F20)+(INDEX(ItemCosts,MATCH('Blend Sheet'!$G$4,ItemNum,0),MATCH(L$1,Districts,0))*'Blend Sheet'!$G20)+(INDEX(ItemCosts,MATCH('Blend Sheet'!$H$4,ItemNum,0),MATCH(L$1,Districts,0))*'Blend Sheet'!$H20)+(INDEX(ItemCosts,MATCH('Blend Sheet'!$I$4,ItemNum,0),MATCH(L$1,Districts,0))*'Blend Sheet'!$I20)+(INDEX(ItemCosts,MATCH('Blend Sheet'!$J$4,ItemNum,0),MATCH(L$1,Districts,0))*'Blend Sheet'!$J20)+(INDEX(ItemCosts,MATCH('Blend Sheet'!$K$4,ItemNum,0),MATCH(L$1,Districts,0))*'Blend Sheet'!$K20)+(INDEX(ItemCosts,MATCH('Blend Sheet'!$L$4,ItemNum,0),MATCH(L$1,Districts,0))*'Blend Sheet'!$L20)+(INDEX(ItemCosts,MATCH('Blend Sheet'!$M$4,ItemNum,0),MATCH(L$1,Districts,0))*'Blend Sheet'!$M20)+(INDEX(ItemCosts,MATCH('Blend Sheet'!$N$4,ItemNum,0),MATCH(L$1,Districts,0))*'Blend Sheet'!$N20)+(INDEX(ItemCosts,MATCH('Blend Sheet'!$O$4,ItemNum,0),MATCH(L$1,Districts,0))*'Blend Sheet'!$O20)+(INDEX(ItemCosts,MATCH('Blend Sheet'!$P$4,ItemNum,0),MATCH(L$1,Districts,0))*'Blend Sheet'!$P20)+(INDEX(ItemCosts,MATCH('Blend Sheet'!$Q$4,ItemNum,0),MATCH(L$1,Districts,0))*'Blend Sheet'!$Q20)+(INDEX(ItemCosts,MATCH('Blend Sheet'!$R$4,ItemNum,0),MATCH(L$1,Districts,0))*'Blend Sheet'!$R20)+(INDEX(ItemCosts,MATCH('Blend Sheet'!$S$4,ItemNum,0),MATCH(L$1,Districts,0))*'Blend Sheet'!$S20)+(INDEX(ItemCosts,MATCH('Blend Sheet'!$T$4,ItemNum,0),MATCH(L$1,Districts,0))*'Blend Sheet'!$T20)+(INDEX(ItemCosts,MATCH('Blend Sheet'!$U$4,ItemNum,0),MATCH(L$1,Districts,0))*'Blend Sheet'!$U20)+(INDEX(ItemCosts,MATCH('Blend Sheet'!$V$4,ItemNum,0),MATCH(L$1,Districts,0))*'Blend Sheet'!$V20)+(INDEX(ItemCosts,MATCH('Blend Sheet'!$W$4,ItemNum,0),MATCH(L$1,Districts,0))*'Blend Sheet'!$W20)+(INDEX(ItemCosts,MATCH('Blend Sheet'!$X$4,ItemNum,0),MATCH(L$1,Districts,0))*'Blend Sheet'!$X20)+(INDEX(ItemCosts,MATCH('Blend Sheet'!$Y$4,ItemNum,0),MATCH(L$1,Districts,0))*'Blend Sheet'!$Y20)+(INDEX(ItemCosts,MATCH('Blend Sheet'!$Z$4,ItemNum,0),MATCH(L$1,Districts,0))*'Blend Sheet'!$Z20)+(INDEX(ItemCosts,MATCH('Blend Sheet'!$AA$4,ItemNum,0),MATCH(L$1,Districts,0))*'Blend Sheet'!$AA20)+(INDEX(ItemCosts,MATCH('Blend Sheet'!$AB$4,ItemNum,0),MATCH(L$1,Districts,0))*'Blend Sheet'!$AB20)+(INDEX(ItemCosts,MATCH('Blend Sheet'!$AC$4,ItemNum,0),MATCH(L$1,Districts,0))*'Blend Sheet'!$AC20)+(INDEX(ItemCosts,MATCH('Blend Sheet'!$AD$4,ItemNum,0),MATCH(L$1,Districts,0))*'Blend Sheet'!$AD20)+(INDEX(ItemCosts,MATCH('Blend Sheet'!$AE$4,ItemNum,0),MATCH(L$1,Districts,0))*'Blend Sheet'!$AE20)+(INDEX(ItemCosts,MATCH('Blend Sheet'!$AF$4,ItemNum,0),MATCH(L$1,Districts,0))*'Blend Sheet'!$AF20)+(INDEX(ItemCosts,MATCH('Blend Sheet'!$AG$4,ItemNum,0),MATCH(L$1,Districts,0))*'Blend Sheet'!$AG20)+(INDEX(ItemCosts,MATCH('Blend Sheet'!$AH$4,ItemNum,0),MATCH(L$1,Districts,0))*'Blend Sheet'!$AH20)+(INDEX(ItemCosts,MATCH('Blend Sheet'!$AI$4,ItemNum,0),MATCH(L$1,Districts,0))*'Blend Sheet'!$AI20)+(INDEX(ItemCosts,MATCH('Blend Sheet'!$AJ$4,ItemNum,0),MATCH(L$1,Districts,0))*'Blend Sheet'!$AJ20)+(INDEX(ItemCosts,MATCH('Blend Sheet'!$AK$4,ItemNum,0),MATCH(L$1,Districts,0))*'Blend Sheet'!$AK20)+(INDEX(ItemCosts,MATCH('Blend Sheet'!$AL$4,ItemNum,0),MATCH(L$1,Districts,0))*'Blend Sheet'!$AL20)+(INDEX(ItemCosts,MATCH('Blend Sheet'!$AM$4,ItemNum,0),MATCH(L$1,Districts,0))*'Blend Sheet'!$AM20)+(INDEX(ItemCosts,MATCH('Blend Sheet'!$AN$4,ItemNum,0),MATCH(L$1,Districts,0))*'Blend Sheet'!$AN20)+(INDEX(ItemCosts,MATCH('Blend Sheet'!$AO$4,ItemNum,0),MATCH(L$1,Districts,0))*'Blend Sheet'!$AO20)+(INDEX(ItemCosts,MATCH('Blend Sheet'!$AP$4,ItemNum,0),MATCH(L$1,Districts,0))*'Blend Sheet'!$AP20)+(INDEX(ItemCosts,MATCH('Blend Sheet'!$AQ$4,ItemNum,0),MATCH(L$1,Districts,0))*'Blend Sheet'!$AQ20)+(INDEX(ItemCosts,MATCH('Blend Sheet'!$AR$4,ItemNum,0),MATCH(L$1,Districts,0))*'Blend Sheet'!$AR20)+(INDEX(ItemCosts,MATCH('Blend Sheet'!$AS$4,ItemNum,0),MATCH(L$1,Districts,0))*'Blend Sheet'!$AS20)</f>
        <v>#N/A</v>
      </c>
      <c r="M17" s="191"/>
      <c r="N17" s="34" t="e">
        <f>D17/'Blend Sheet'!$BA20</f>
        <v>#N/A</v>
      </c>
      <c r="O17" s="34" t="e">
        <f>E17/'Blend Sheet'!$BA20</f>
        <v>#N/A</v>
      </c>
      <c r="P17" s="34" t="e">
        <f>G17/'Blend Sheet'!$BA20</f>
        <v>#N/A</v>
      </c>
      <c r="Q17" s="34" t="e">
        <f>H17/'Blend Sheet'!$BA20</f>
        <v>#N/A</v>
      </c>
      <c r="R17" s="34" t="e">
        <f>I17/'Blend Sheet'!$BA20</f>
        <v>#N/A</v>
      </c>
      <c r="S17" s="34" t="e">
        <f>J17/'Blend Sheet'!$BA20</f>
        <v>#N/A</v>
      </c>
      <c r="T17" s="34" t="e">
        <f>K17/'Blend Sheet'!$BA20</f>
        <v>#N/A</v>
      </c>
      <c r="U17" s="34" t="e">
        <f>L17/'Blend Sheet'!$BA20</f>
        <v>#N/A</v>
      </c>
    </row>
    <row r="18" spans="1:21" x14ac:dyDescent="0.25">
      <c r="A18" t="str">
        <f>'Blend Sheet'!A21</f>
        <v>1:1:6 'G'</v>
      </c>
      <c r="B18" s="5" t="e">
        <f>(INDEX(ItemCosts,MATCH('Blend Sheet'!$C$4,ItemNum,0),MATCH(B$1,Districts,0))*'Blend Sheet'!$C21)+(INDEX(ItemCosts,MATCH('Blend Sheet'!$D$4,ItemNum,0),MATCH(B$1,Districts,0))*'Blend Sheet'!$D21)+(INDEX(ItemCosts,MATCH('Blend Sheet'!$E$4,ItemNum,0),MATCH(B$1,Districts,0))*'Blend Sheet'!$E21)+(INDEX(ItemCosts,MATCH('Blend Sheet'!$F$4,ItemNum,0),MATCH(B$1,Districts,0))*'Blend Sheet'!$F21)+(INDEX(ItemCosts,MATCH('Blend Sheet'!$G$4,ItemNum,0),MATCH(B$1,Districts,0))*'Blend Sheet'!$G21)+(INDEX(ItemCosts,MATCH('Blend Sheet'!$H$4,ItemNum,0),MATCH(B$1,Districts,0))*'Blend Sheet'!$H21)+(INDEX(ItemCosts,MATCH('Blend Sheet'!$I$4,ItemNum,0),MATCH(B$1,Districts,0))*'Blend Sheet'!$I21)+(INDEX(ItemCosts,MATCH('Blend Sheet'!$J$4,ItemNum,0),MATCH(B$1,Districts,0))*'Blend Sheet'!$J21)+(INDEX(ItemCosts,MATCH('Blend Sheet'!$K$4,ItemNum,0),MATCH(B$1,Districts,0))*'Blend Sheet'!$K21)+(INDEX(ItemCosts,MATCH('Blend Sheet'!$L$4,ItemNum,0),MATCH(B$1,Districts,0))*'Blend Sheet'!$L21)+(INDEX(ItemCosts,MATCH('Blend Sheet'!$M$4,ItemNum,0),MATCH(B$1,Districts,0))*'Blend Sheet'!$M21)+(INDEX(ItemCosts,MATCH('Blend Sheet'!$N$4,ItemNum,0),MATCH(B$1,Districts,0))*'Blend Sheet'!$N21)+(INDEX(ItemCosts,MATCH('Blend Sheet'!$O$4,ItemNum,0),MATCH(B$1,Districts,0))*'Blend Sheet'!$O21)+(INDEX(ItemCosts,MATCH('Blend Sheet'!$P$4,ItemNum,0),MATCH(B$1,Districts,0))*'Blend Sheet'!$P21)+(INDEX(ItemCosts,MATCH('Blend Sheet'!$Q$4,ItemNum,0),MATCH(B$1,Districts,0))*'Blend Sheet'!$Q21)+(INDEX(ItemCosts,MATCH('Blend Sheet'!$R$4,ItemNum,0),MATCH(B$1,Districts,0))*'Blend Sheet'!$R21)+(INDEX(ItemCosts,MATCH('Blend Sheet'!$S$4,ItemNum,0),MATCH(B$1,Districts,0))*'Blend Sheet'!$S21)+(INDEX(ItemCosts,MATCH('Blend Sheet'!$T$4,ItemNum,0),MATCH(B$1,Districts,0))*'Blend Sheet'!$T21)+(INDEX(ItemCosts,MATCH('Blend Sheet'!$U$4,ItemNum,0),MATCH(B$1,Districts,0))*'Blend Sheet'!$U21)+(INDEX(ItemCosts,MATCH('Blend Sheet'!$V$4,ItemNum,0),MATCH(B$1,Districts,0))*'Blend Sheet'!$V21)+(INDEX(ItemCosts,MATCH('Blend Sheet'!$W$4,ItemNum,0),MATCH(B$1,Districts,0))*'Blend Sheet'!$W21)+(INDEX(ItemCosts,MATCH('Blend Sheet'!$X$4,ItemNum,0),MATCH(B$1,Districts,0))*'Blend Sheet'!$X21)+(INDEX(ItemCosts,MATCH('Blend Sheet'!$Y$4,ItemNum,0),MATCH(B$1,Districts,0))*'Blend Sheet'!$Y21)+(INDEX(ItemCosts,MATCH('Blend Sheet'!$Z$4,ItemNum,0),MATCH(B$1,Districts,0))*'Blend Sheet'!$Z21)+(INDEX(ItemCosts,MATCH('Blend Sheet'!$AA$4,ItemNum,0),MATCH(B$1,Districts,0))*'Blend Sheet'!$AA21)+(INDEX(ItemCosts,MATCH('Blend Sheet'!$AB$4,ItemNum,0),MATCH(B$1,Districts,0))*'Blend Sheet'!$AB21)+(INDEX(ItemCosts,MATCH('Blend Sheet'!$AC$4,ItemNum,0),MATCH(B$1,Districts,0))*'Blend Sheet'!$AC21)+(INDEX(ItemCosts,MATCH('Blend Sheet'!$AD$4,ItemNum,0),MATCH(B$1,Districts,0))*'Blend Sheet'!$AD21)+(INDEX(ItemCosts,MATCH('Blend Sheet'!$AE$4,ItemNum,0),MATCH(B$1,Districts,0))*'Blend Sheet'!$AE21)+(INDEX(ItemCosts,MATCH('Blend Sheet'!$AF$4,ItemNum,0),MATCH(B$1,Districts,0))*'Blend Sheet'!$AF21)+(INDEX(ItemCosts,MATCH('Blend Sheet'!$AG$4,ItemNum,0),MATCH(B$1,Districts,0))*'Blend Sheet'!$AG21)+(INDEX(ItemCosts,MATCH('Blend Sheet'!$AH$4,ItemNum,0),MATCH(B$1,Districts,0))*'Blend Sheet'!$AH21)+(INDEX(ItemCosts,MATCH('Blend Sheet'!$AI$4,ItemNum,0),MATCH(B$1,Districts,0))*'Blend Sheet'!$AI21)+(INDEX(ItemCosts,MATCH('Blend Sheet'!$AJ$4,ItemNum,0),MATCH(B$1,Districts,0))*'Blend Sheet'!$AJ21)+(INDEX(ItemCosts,MATCH('Blend Sheet'!$AK$4,ItemNum,0),MATCH(B$1,Districts,0))*'Blend Sheet'!$AK21)+(INDEX(ItemCosts,MATCH('Blend Sheet'!$AL$4,ItemNum,0),MATCH(B$1,Districts,0))*'Blend Sheet'!$AL21)+(INDEX(ItemCosts,MATCH('Blend Sheet'!$AM$4,ItemNum,0),MATCH(B$1,Districts,0))*'Blend Sheet'!$AM21)+(INDEX(ItemCosts,MATCH('Blend Sheet'!$AN$4,ItemNum,0),MATCH(B$1,Districts,0))*'Blend Sheet'!$AN21)+(INDEX(ItemCosts,MATCH('Blend Sheet'!$AO$4,ItemNum,0),MATCH(B$1,Districts,0))*'Blend Sheet'!$AO21)+(INDEX(ItemCosts,MATCH('Blend Sheet'!$AP$4,ItemNum,0),MATCH(B$1,Districts,0))*'Blend Sheet'!$AP21)+(INDEX(ItemCosts,MATCH('Blend Sheet'!$AQ$4,ItemNum,0),MATCH(B$1,Districts,0))*'Blend Sheet'!$AQ21)+(INDEX(ItemCosts,MATCH('Blend Sheet'!$AR$4,ItemNum,0),MATCH(B$1,Districts,0))*'Blend Sheet'!$AR21)+(INDEX(ItemCosts,MATCH('Blend Sheet'!$AS$4,ItemNum,0),MATCH(B$1,Districts,0))*'Blend Sheet'!$AS21)</f>
        <v>#N/A</v>
      </c>
      <c r="C18" s="5" t="e">
        <f>(INDEX(ItemCosts,MATCH('Blend Sheet'!$C$4,ItemNum,0),MATCH(C$1,Districts,0))*'Blend Sheet'!$C21)+(INDEX(ItemCosts,MATCH('Blend Sheet'!$D$4,ItemNum,0),MATCH(C$1,Districts,0))*'Blend Sheet'!$D21)+(INDEX(ItemCosts,MATCH('Blend Sheet'!$E$4,ItemNum,0),MATCH(C$1,Districts,0))*'Blend Sheet'!$E21)+(INDEX(ItemCosts,MATCH('Blend Sheet'!$F$4,ItemNum,0),MATCH(C$1,Districts,0))*'Blend Sheet'!$F21)+(INDEX(ItemCosts,MATCH('Blend Sheet'!$G$4,ItemNum,0),MATCH(C$1,Districts,0))*'Blend Sheet'!$G21)+(INDEX(ItemCosts,MATCH('Blend Sheet'!$H$4,ItemNum,0),MATCH(C$1,Districts,0))*'Blend Sheet'!$H21)+(INDEX(ItemCosts,MATCH('Blend Sheet'!$I$4,ItemNum,0),MATCH(C$1,Districts,0))*'Blend Sheet'!$I21)+(INDEX(ItemCosts,MATCH('Blend Sheet'!$J$4,ItemNum,0),MATCH(C$1,Districts,0))*'Blend Sheet'!$J21)+(INDEX(ItemCosts,MATCH('Blend Sheet'!$K$4,ItemNum,0),MATCH(C$1,Districts,0))*'Blend Sheet'!$K21)+(INDEX(ItemCosts,MATCH('Blend Sheet'!$L$4,ItemNum,0),MATCH(C$1,Districts,0))*'Blend Sheet'!$L21)+(INDEX(ItemCosts,MATCH('Blend Sheet'!$M$4,ItemNum,0),MATCH(C$1,Districts,0))*'Blend Sheet'!$M21)+(INDEX(ItemCosts,MATCH('Blend Sheet'!$N$4,ItemNum,0),MATCH(C$1,Districts,0))*'Blend Sheet'!$N21)+(INDEX(ItemCosts,MATCH('Blend Sheet'!$O$4,ItemNum,0),MATCH(C$1,Districts,0))*'Blend Sheet'!$O21)+(INDEX(ItemCosts,MATCH('Blend Sheet'!$P$4,ItemNum,0),MATCH(C$1,Districts,0))*'Blend Sheet'!$P21)+(INDEX(ItemCosts,MATCH('Blend Sheet'!$Q$4,ItemNum,0),MATCH(C$1,Districts,0))*'Blend Sheet'!$Q21)+(INDEX(ItemCosts,MATCH('Blend Sheet'!$R$4,ItemNum,0),MATCH(C$1,Districts,0))*'Blend Sheet'!$R21)+(INDEX(ItemCosts,MATCH('Blend Sheet'!$S$4,ItemNum,0),MATCH(C$1,Districts,0))*'Blend Sheet'!$S21)+(INDEX(ItemCosts,MATCH('Blend Sheet'!$T$4,ItemNum,0),MATCH(C$1,Districts,0))*'Blend Sheet'!$T21)+(INDEX(ItemCosts,MATCH('Blend Sheet'!$U$4,ItemNum,0),MATCH(C$1,Districts,0))*'Blend Sheet'!$U21)+(INDEX(ItemCosts,MATCH('Blend Sheet'!$V$4,ItemNum,0),MATCH(C$1,Districts,0))*'Blend Sheet'!$V21)+(INDEX(ItemCosts,MATCH('Blend Sheet'!$W$4,ItemNum,0),MATCH(C$1,Districts,0))*'Blend Sheet'!$W21)+(INDEX(ItemCosts,MATCH('Blend Sheet'!$X$4,ItemNum,0),MATCH(C$1,Districts,0))*'Blend Sheet'!$X21)+(INDEX(ItemCosts,MATCH('Blend Sheet'!$Y$4,ItemNum,0),MATCH(C$1,Districts,0))*'Blend Sheet'!$Y21)+(INDEX(ItemCosts,MATCH('Blend Sheet'!$Z$4,ItemNum,0),MATCH(C$1,Districts,0))*'Blend Sheet'!$Z21)+(INDEX(ItemCosts,MATCH('Blend Sheet'!$AA$4,ItemNum,0),MATCH(C$1,Districts,0))*'Blend Sheet'!$AA21)+(INDEX(ItemCosts,MATCH('Blend Sheet'!$AB$4,ItemNum,0),MATCH(C$1,Districts,0))*'Blend Sheet'!$AB21)+(INDEX(ItemCosts,MATCH('Blend Sheet'!$AC$4,ItemNum,0),MATCH(C$1,Districts,0))*'Blend Sheet'!$AC21)+(INDEX(ItemCosts,MATCH('Blend Sheet'!$AD$4,ItemNum,0),MATCH(C$1,Districts,0))*'Blend Sheet'!$AD21)+(INDEX(ItemCosts,MATCH('Blend Sheet'!$AE$4,ItemNum,0),MATCH(C$1,Districts,0))*'Blend Sheet'!$AE21)+(INDEX(ItemCosts,MATCH('Blend Sheet'!$AF$4,ItemNum,0),MATCH(C$1,Districts,0))*'Blend Sheet'!$AF21)+(INDEX(ItemCosts,MATCH('Blend Sheet'!$AG$4,ItemNum,0),MATCH(C$1,Districts,0))*'Blend Sheet'!$AG21)+(INDEX(ItemCosts,MATCH('Blend Sheet'!$AH$4,ItemNum,0),MATCH(C$1,Districts,0))*'Blend Sheet'!$AH21)+(INDEX(ItemCosts,MATCH('Blend Sheet'!$AI$4,ItemNum,0),MATCH(C$1,Districts,0))*'Blend Sheet'!$AI21)+(INDEX(ItemCosts,MATCH('Blend Sheet'!$AJ$4,ItemNum,0),MATCH(C$1,Districts,0))*'Blend Sheet'!$AJ21)+(INDEX(ItemCosts,MATCH('Blend Sheet'!$AK$4,ItemNum,0),MATCH(C$1,Districts,0))*'Blend Sheet'!$AK21)+(INDEX(ItemCosts,MATCH('Blend Sheet'!$AL$4,ItemNum,0),MATCH(C$1,Districts,0))*'Blend Sheet'!$AL21)+(INDEX(ItemCosts,MATCH('Blend Sheet'!$AM$4,ItemNum,0),MATCH(C$1,Districts,0))*'Blend Sheet'!$AM21)+(INDEX(ItemCosts,MATCH('Blend Sheet'!$AN$4,ItemNum,0),MATCH(C$1,Districts,0))*'Blend Sheet'!$AN21)+(INDEX(ItemCosts,MATCH('Blend Sheet'!$AO$4,ItemNum,0),MATCH(C$1,Districts,0))*'Blend Sheet'!$AO21)+(INDEX(ItemCosts,MATCH('Blend Sheet'!$AP$4,ItemNum,0),MATCH(C$1,Districts,0))*'Blend Sheet'!$AP21)+(INDEX(ItemCosts,MATCH('Blend Sheet'!$AQ$4,ItemNum,0),MATCH(C$1,Districts,0))*'Blend Sheet'!$AQ21)+(INDEX(ItemCosts,MATCH('Blend Sheet'!$AR$4,ItemNum,0),MATCH(C$1,Districts,0))*'Blend Sheet'!$AR21)+(INDEX(ItemCosts,MATCH('Blend Sheet'!$AS$4,ItemNum,0),MATCH(C$1,Districts,0))*'Blend Sheet'!$AS21)</f>
        <v>#N/A</v>
      </c>
      <c r="D18" s="5" t="e">
        <f>(INDEX(ItemCosts,MATCH('Blend Sheet'!$C$4,ItemNum,0),MATCH(D$1,Districts,0))*'Blend Sheet'!$C21)+(INDEX(ItemCosts,MATCH('Blend Sheet'!$D$4,ItemNum,0),MATCH(D$1,Districts,0))*'Blend Sheet'!$D21)+(INDEX(ItemCosts,MATCH('Blend Sheet'!$E$4,ItemNum,0),MATCH(D$1,Districts,0))*'Blend Sheet'!$E21)+(INDEX(ItemCosts,MATCH('Blend Sheet'!$F$4,ItemNum,0),MATCH(D$1,Districts,0))*'Blend Sheet'!$F21)+(INDEX(ItemCosts,MATCH('Blend Sheet'!$G$4,ItemNum,0),MATCH(D$1,Districts,0))*'Blend Sheet'!$G21)+(INDEX(ItemCosts,MATCH('Blend Sheet'!$H$4,ItemNum,0),MATCH(D$1,Districts,0))*'Blend Sheet'!$H21)+(INDEX(ItemCosts,MATCH('Blend Sheet'!$I$4,ItemNum,0),MATCH(D$1,Districts,0))*'Blend Sheet'!$I21)+(INDEX(ItemCosts,MATCH('Blend Sheet'!$J$4,ItemNum,0),MATCH(D$1,Districts,0))*'Blend Sheet'!$J21)+(INDEX(ItemCosts,MATCH('Blend Sheet'!$K$4,ItemNum,0),MATCH(D$1,Districts,0))*'Blend Sheet'!$K21)+(INDEX(ItemCosts,MATCH('Blend Sheet'!$L$4,ItemNum,0),MATCH(D$1,Districts,0))*'Blend Sheet'!$L21)+(INDEX(ItemCosts,MATCH('Blend Sheet'!$M$4,ItemNum,0),MATCH(D$1,Districts,0))*'Blend Sheet'!$M21)+(INDEX(ItemCosts,MATCH('Blend Sheet'!$N$4,ItemNum,0),MATCH(D$1,Districts,0))*'Blend Sheet'!$N21)+(INDEX(ItemCosts,MATCH('Blend Sheet'!$O$4,ItemNum,0),MATCH(D$1,Districts,0))*'Blend Sheet'!$O21)+(INDEX(ItemCosts,MATCH('Blend Sheet'!$P$4,ItemNum,0),MATCH(D$1,Districts,0))*'Blend Sheet'!$P21)+(INDEX(ItemCosts,MATCH('Blend Sheet'!$Q$4,ItemNum,0),MATCH(D$1,Districts,0))*'Blend Sheet'!$Q21)+(INDEX(ItemCosts,MATCH('Blend Sheet'!$R$4,ItemNum,0),MATCH(D$1,Districts,0))*'Blend Sheet'!$R21)+(INDEX(ItemCosts,MATCH('Blend Sheet'!$S$4,ItemNum,0),MATCH(D$1,Districts,0))*'Blend Sheet'!$S21)+(INDEX(ItemCosts,MATCH('Blend Sheet'!$T$4,ItemNum,0),MATCH(D$1,Districts,0))*'Blend Sheet'!$T21)+(INDEX(ItemCosts,MATCH('Blend Sheet'!$U$4,ItemNum,0),MATCH(D$1,Districts,0))*'Blend Sheet'!$U21)+(INDEX(ItemCosts,MATCH('Blend Sheet'!$V$4,ItemNum,0),MATCH(D$1,Districts,0))*'Blend Sheet'!$V21)+(INDEX(ItemCosts,MATCH('Blend Sheet'!$W$4,ItemNum,0),MATCH(D$1,Districts,0))*'Blend Sheet'!$W21)+(INDEX(ItemCosts,MATCH('Blend Sheet'!$X$4,ItemNum,0),MATCH(D$1,Districts,0))*'Blend Sheet'!$X21)+(INDEX(ItemCosts,MATCH('Blend Sheet'!$Y$4,ItemNum,0),MATCH(D$1,Districts,0))*'Blend Sheet'!$Y21)+(INDEX(ItemCosts,MATCH('Blend Sheet'!$Z$4,ItemNum,0),MATCH(D$1,Districts,0))*'Blend Sheet'!$Z21)+(INDEX(ItemCosts,MATCH('Blend Sheet'!$AA$4,ItemNum,0),MATCH(D$1,Districts,0))*'Blend Sheet'!$AA21)+(INDEX(ItemCosts,MATCH('Blend Sheet'!$AB$4,ItemNum,0),MATCH(D$1,Districts,0))*'Blend Sheet'!$AB21)+(INDEX(ItemCosts,MATCH('Blend Sheet'!$AC$4,ItemNum,0),MATCH(D$1,Districts,0))*'Blend Sheet'!$AC21)+(INDEX(ItemCosts,MATCH('Blend Sheet'!$AD$4,ItemNum,0),MATCH(D$1,Districts,0))*'Blend Sheet'!$AD21)+(INDEX(ItemCosts,MATCH('Blend Sheet'!$AE$4,ItemNum,0),MATCH(D$1,Districts,0))*'Blend Sheet'!$AE21)+(INDEX(ItemCosts,MATCH('Blend Sheet'!$AF$4,ItemNum,0),MATCH(D$1,Districts,0))*'Blend Sheet'!$AF21)+(INDEX(ItemCosts,MATCH('Blend Sheet'!$AG$4,ItemNum,0),MATCH(D$1,Districts,0))*'Blend Sheet'!$AG21)+(INDEX(ItemCosts,MATCH('Blend Sheet'!$AH$4,ItemNum,0),MATCH(D$1,Districts,0))*'Blend Sheet'!$AH21)+(INDEX(ItemCosts,MATCH('Blend Sheet'!$AI$4,ItemNum,0),MATCH(D$1,Districts,0))*'Blend Sheet'!$AI21)+(INDEX(ItemCosts,MATCH('Blend Sheet'!$AJ$4,ItemNum,0),MATCH(D$1,Districts,0))*'Blend Sheet'!$AJ21)+(INDEX(ItemCosts,MATCH('Blend Sheet'!$AK$4,ItemNum,0),MATCH(D$1,Districts,0))*'Blend Sheet'!$AK21)+(INDEX(ItemCosts,MATCH('Blend Sheet'!$AL$4,ItemNum,0),MATCH(D$1,Districts,0))*'Blend Sheet'!$AL21)+(INDEX(ItemCosts,MATCH('Blend Sheet'!$AM$4,ItemNum,0),MATCH(D$1,Districts,0))*'Blend Sheet'!$AM21)+(INDEX(ItemCosts,MATCH('Blend Sheet'!$AN$4,ItemNum,0),MATCH(D$1,Districts,0))*'Blend Sheet'!$AN21)+(INDEX(ItemCosts,MATCH('Blend Sheet'!$AO$4,ItemNum,0),MATCH(D$1,Districts,0))*'Blend Sheet'!$AO21)+(INDEX(ItemCosts,MATCH('Blend Sheet'!$AP$4,ItemNum,0),MATCH(D$1,Districts,0))*'Blend Sheet'!$AP21)+(INDEX(ItemCosts,MATCH('Blend Sheet'!$AQ$4,ItemNum,0),MATCH(D$1,Districts,0))*'Blend Sheet'!$AQ21)+(INDEX(ItemCosts,MATCH('Blend Sheet'!$AR$4,ItemNum,0),MATCH(D$1,Districts,0))*'Blend Sheet'!$AR21)+(INDEX(ItemCosts,MATCH('Blend Sheet'!$AS$4,ItemNum,0),MATCH(D$1,Districts,0))*'Blend Sheet'!$AS21)</f>
        <v>#N/A</v>
      </c>
      <c r="E18" s="5" t="e">
        <f>(INDEX(ItemCosts,MATCH('Blend Sheet'!$C$4,ItemNum,0),MATCH(E$1,Districts,0))*'Blend Sheet'!$C21)+(INDEX(ItemCosts,MATCH('Blend Sheet'!$D$4,ItemNum,0),MATCH(E$1,Districts,0))*'Blend Sheet'!$D21)+(INDEX(ItemCosts,MATCH('Blend Sheet'!$E$4,ItemNum,0),MATCH(E$1,Districts,0))*'Blend Sheet'!$E21)+(INDEX(ItemCosts,MATCH('Blend Sheet'!$F$4,ItemNum,0),MATCH(E$1,Districts,0))*'Blend Sheet'!$F21)+(INDEX(ItemCosts,MATCH('Blend Sheet'!$G$4,ItemNum,0),MATCH(E$1,Districts,0))*'Blend Sheet'!$G21)+(INDEX(ItemCosts,MATCH('Blend Sheet'!$H$4,ItemNum,0),MATCH(E$1,Districts,0))*'Blend Sheet'!$H21)+(INDEX(ItemCosts,MATCH('Blend Sheet'!$I$4,ItemNum,0),MATCH(E$1,Districts,0))*'Blend Sheet'!$I21)+(INDEX(ItemCosts,MATCH('Blend Sheet'!$J$4,ItemNum,0),MATCH(E$1,Districts,0))*'Blend Sheet'!$J21)+(INDEX(ItemCosts,MATCH('Blend Sheet'!$K$4,ItemNum,0),MATCH(E$1,Districts,0))*'Blend Sheet'!$K21)+(INDEX(ItemCosts,MATCH('Blend Sheet'!$L$4,ItemNum,0),MATCH(E$1,Districts,0))*'Blend Sheet'!$L21)+(INDEX(ItemCosts,MATCH('Blend Sheet'!$M$4,ItemNum,0),MATCH(E$1,Districts,0))*'Blend Sheet'!$M21)+(INDEX(ItemCosts,MATCH('Blend Sheet'!$N$4,ItemNum,0),MATCH(E$1,Districts,0))*'Blend Sheet'!$N21)+(INDEX(ItemCosts,MATCH('Blend Sheet'!$O$4,ItemNum,0),MATCH(E$1,Districts,0))*'Blend Sheet'!$O21)+(INDEX(ItemCosts,MATCH('Blend Sheet'!$P$4,ItemNum,0),MATCH(E$1,Districts,0))*'Blend Sheet'!$P21)+(INDEX(ItemCosts,MATCH('Blend Sheet'!$Q$4,ItemNum,0),MATCH(E$1,Districts,0))*'Blend Sheet'!$Q21)+(INDEX(ItemCosts,MATCH('Blend Sheet'!$R$4,ItemNum,0),MATCH(E$1,Districts,0))*'Blend Sheet'!$R21)+(INDEX(ItemCosts,MATCH('Blend Sheet'!$S$4,ItemNum,0),MATCH(E$1,Districts,0))*'Blend Sheet'!$S21)+(INDEX(ItemCosts,MATCH('Blend Sheet'!$T$4,ItemNum,0),MATCH(E$1,Districts,0))*'Blend Sheet'!$T21)+(INDEX(ItemCosts,MATCH('Blend Sheet'!$U$4,ItemNum,0),MATCH(E$1,Districts,0))*'Blend Sheet'!$U21)+(INDEX(ItemCosts,MATCH('Blend Sheet'!$V$4,ItemNum,0),MATCH(E$1,Districts,0))*'Blend Sheet'!$V21)+(INDEX(ItemCosts,MATCH('Blend Sheet'!$W$4,ItemNum,0),MATCH(E$1,Districts,0))*'Blend Sheet'!$W21)+(INDEX(ItemCosts,MATCH('Blend Sheet'!$X$4,ItemNum,0),MATCH(E$1,Districts,0))*'Blend Sheet'!$X21)+(INDEX(ItemCosts,MATCH('Blend Sheet'!$Y$4,ItemNum,0),MATCH(E$1,Districts,0))*'Blend Sheet'!$Y21)+(INDEX(ItemCosts,MATCH('Blend Sheet'!$Z$4,ItemNum,0),MATCH(E$1,Districts,0))*'Blend Sheet'!$Z21)+(INDEX(ItemCosts,MATCH('Blend Sheet'!$AA$4,ItemNum,0),MATCH(E$1,Districts,0))*'Blend Sheet'!$AA21)+(INDEX(ItemCosts,MATCH('Blend Sheet'!$AB$4,ItemNum,0),MATCH(E$1,Districts,0))*'Blend Sheet'!$AB21)+(INDEX(ItemCosts,MATCH('Blend Sheet'!$AC$4,ItemNum,0),MATCH(E$1,Districts,0))*'Blend Sheet'!$AC21)+(INDEX(ItemCosts,MATCH('Blend Sheet'!$AD$4,ItemNum,0),MATCH(E$1,Districts,0))*'Blend Sheet'!$AD21)+(INDEX(ItemCosts,MATCH('Blend Sheet'!$AE$4,ItemNum,0),MATCH(E$1,Districts,0))*'Blend Sheet'!$AE21)+(INDEX(ItemCosts,MATCH('Blend Sheet'!$AF$4,ItemNum,0),MATCH(E$1,Districts,0))*'Blend Sheet'!$AF21)+(INDEX(ItemCosts,MATCH('Blend Sheet'!$AG$4,ItemNum,0),MATCH(E$1,Districts,0))*'Blend Sheet'!$AG21)+(INDEX(ItemCosts,MATCH('Blend Sheet'!$AH$4,ItemNum,0),MATCH(E$1,Districts,0))*'Blend Sheet'!$AH21)+(INDEX(ItemCosts,MATCH('Blend Sheet'!$AI$4,ItemNum,0),MATCH(E$1,Districts,0))*'Blend Sheet'!$AI21)+(INDEX(ItemCosts,MATCH('Blend Sheet'!$AJ$4,ItemNum,0),MATCH(E$1,Districts,0))*'Blend Sheet'!$AJ21)+(INDEX(ItemCosts,MATCH('Blend Sheet'!$AK$4,ItemNum,0),MATCH(E$1,Districts,0))*'Blend Sheet'!$AK21)+(INDEX(ItemCosts,MATCH('Blend Sheet'!$AL$4,ItemNum,0),MATCH(E$1,Districts,0))*'Blend Sheet'!$AL21)+(INDEX(ItemCosts,MATCH('Blend Sheet'!$AM$4,ItemNum,0),MATCH(E$1,Districts,0))*'Blend Sheet'!$AM21)+(INDEX(ItemCosts,MATCH('Blend Sheet'!$AN$4,ItemNum,0),MATCH(E$1,Districts,0))*'Blend Sheet'!$AN21)+(INDEX(ItemCosts,MATCH('Blend Sheet'!$AO$4,ItemNum,0),MATCH(E$1,Districts,0))*'Blend Sheet'!$AO21)+(INDEX(ItemCosts,MATCH('Blend Sheet'!$AP$4,ItemNum,0),MATCH(E$1,Districts,0))*'Blend Sheet'!$AP21)+(INDEX(ItemCosts,MATCH('Blend Sheet'!$AQ$4,ItemNum,0),MATCH(E$1,Districts,0))*'Blend Sheet'!$AQ21)+(INDEX(ItemCosts,MATCH('Blend Sheet'!$AR$4,ItemNum,0),MATCH(E$1,Districts,0))*'Blend Sheet'!$AR21)+(INDEX(ItemCosts,MATCH('Blend Sheet'!$AS$4,ItemNum,0),MATCH(E$1,Districts,0))*'Blend Sheet'!$AS21)</f>
        <v>#N/A</v>
      </c>
      <c r="F18" s="5" t="e">
        <f>(INDEX(ItemCosts,MATCH('Blend Sheet'!$C$4,ItemNum,0),MATCH(F$1,Districts,0))*'Blend Sheet'!$C21)+(INDEX(ItemCosts,MATCH('Blend Sheet'!$D$4,ItemNum,0),MATCH(F$1,Districts,0))*'Blend Sheet'!$D21)+(INDEX(ItemCosts,MATCH('Blend Sheet'!$E$4,ItemNum,0),MATCH(F$1,Districts,0))*'Blend Sheet'!$E21)+(INDEX(ItemCosts,MATCH('Blend Sheet'!$F$4,ItemNum,0),MATCH(F$1,Districts,0))*'Blend Sheet'!$F21)+(INDEX(ItemCosts,MATCH('Blend Sheet'!$G$4,ItemNum,0),MATCH(F$1,Districts,0))*'Blend Sheet'!$G21)+(INDEX(ItemCosts,MATCH('Blend Sheet'!$H$4,ItemNum,0),MATCH(F$1,Districts,0))*'Blend Sheet'!$H21)+(INDEX(ItemCosts,MATCH('Blend Sheet'!$I$4,ItemNum,0),MATCH(F$1,Districts,0))*'Blend Sheet'!$I21)+(INDEX(ItemCosts,MATCH('Blend Sheet'!$J$4,ItemNum,0),MATCH(F$1,Districts,0))*'Blend Sheet'!$J21)+(INDEX(ItemCosts,MATCH('Blend Sheet'!$K$4,ItemNum,0),MATCH(F$1,Districts,0))*'Blend Sheet'!$K21)+(INDEX(ItemCosts,MATCH('Blend Sheet'!$L$4,ItemNum,0),MATCH(F$1,Districts,0))*'Blend Sheet'!$L21)+(INDEX(ItemCosts,MATCH('Blend Sheet'!$M$4,ItemNum,0),MATCH(F$1,Districts,0))*'Blend Sheet'!$M21)+(INDEX(ItemCosts,MATCH('Blend Sheet'!$N$4,ItemNum,0),MATCH(F$1,Districts,0))*'Blend Sheet'!$N21)+(INDEX(ItemCosts,MATCH('Blend Sheet'!$O$4,ItemNum,0),MATCH(F$1,Districts,0))*'Blend Sheet'!$O21)+(INDEX(ItemCosts,MATCH('Blend Sheet'!$P$4,ItemNum,0),MATCH(F$1,Districts,0))*'Blend Sheet'!$P21)+(INDEX(ItemCosts,MATCH('Blend Sheet'!$Q$4,ItemNum,0),MATCH(F$1,Districts,0))*'Blend Sheet'!$Q21)+(INDEX(ItemCosts,MATCH('Blend Sheet'!$R$4,ItemNum,0),MATCH(F$1,Districts,0))*'Blend Sheet'!$R21)+(INDEX(ItemCosts,MATCH('Blend Sheet'!$S$4,ItemNum,0),MATCH(F$1,Districts,0))*'Blend Sheet'!$S21)+(INDEX(ItemCosts,MATCH('Blend Sheet'!$T$4,ItemNum,0),MATCH(F$1,Districts,0))*'Blend Sheet'!$T21)+(INDEX(ItemCosts,MATCH('Blend Sheet'!$U$4,ItemNum,0),MATCH(F$1,Districts,0))*'Blend Sheet'!$U21)+(INDEX(ItemCosts,MATCH('Blend Sheet'!$V$4,ItemNum,0),MATCH(F$1,Districts,0))*'Blend Sheet'!$V21)+(INDEX(ItemCosts,MATCH('Blend Sheet'!$W$4,ItemNum,0),MATCH(F$1,Districts,0))*'Blend Sheet'!$W21)+(INDEX(ItemCosts,MATCH('Blend Sheet'!$X$4,ItemNum,0),MATCH(F$1,Districts,0))*'Blend Sheet'!$X21)+(INDEX(ItemCosts,MATCH('Blend Sheet'!$Y$4,ItemNum,0),MATCH(F$1,Districts,0))*'Blend Sheet'!$Y21)+(INDEX(ItemCosts,MATCH('Blend Sheet'!$Z$4,ItemNum,0),MATCH(F$1,Districts,0))*'Blend Sheet'!$Z21)+(INDEX(ItemCosts,MATCH('Blend Sheet'!$AA$4,ItemNum,0),MATCH(F$1,Districts,0))*'Blend Sheet'!$AA21)+(INDEX(ItemCosts,MATCH('Blend Sheet'!$AB$4,ItemNum,0),MATCH(F$1,Districts,0))*'Blend Sheet'!$AB21)+(INDEX(ItemCosts,MATCH('Blend Sheet'!$AC$4,ItemNum,0),MATCH(F$1,Districts,0))*'Blend Sheet'!$AC21)+(INDEX(ItemCosts,MATCH('Blend Sheet'!$AD$4,ItemNum,0),MATCH(F$1,Districts,0))*'Blend Sheet'!$AD21)+(INDEX(ItemCosts,MATCH('Blend Sheet'!$AE$4,ItemNum,0),MATCH(F$1,Districts,0))*'Blend Sheet'!$AE21)+(INDEX(ItemCosts,MATCH('Blend Sheet'!$AF$4,ItemNum,0),MATCH(F$1,Districts,0))*'Blend Sheet'!$AF21)+(INDEX(ItemCosts,MATCH('Blend Sheet'!$AG$4,ItemNum,0),MATCH(F$1,Districts,0))*'Blend Sheet'!$AG21)+(INDEX(ItemCosts,MATCH('Blend Sheet'!$AH$4,ItemNum,0),MATCH(F$1,Districts,0))*'Blend Sheet'!$AH21)+(INDEX(ItemCosts,MATCH('Blend Sheet'!$AI$4,ItemNum,0),MATCH(F$1,Districts,0))*'Blend Sheet'!$AI21)+(INDEX(ItemCosts,MATCH('Blend Sheet'!$AJ$4,ItemNum,0),MATCH(F$1,Districts,0))*'Blend Sheet'!$AJ21)+(INDEX(ItemCosts,MATCH('Blend Sheet'!$AK$4,ItemNum,0),MATCH(F$1,Districts,0))*'Blend Sheet'!$AK21)+(INDEX(ItemCosts,MATCH('Blend Sheet'!$AL$4,ItemNum,0),MATCH(F$1,Districts,0))*'Blend Sheet'!$AL21)+(INDEX(ItemCosts,MATCH('Blend Sheet'!$AM$4,ItemNum,0),MATCH(F$1,Districts,0))*'Blend Sheet'!$AM21)+(INDEX(ItemCosts,MATCH('Blend Sheet'!$AN$4,ItemNum,0),MATCH(F$1,Districts,0))*'Blend Sheet'!$AN21)+(INDEX(ItemCosts,MATCH('Blend Sheet'!$AO$4,ItemNum,0),MATCH(F$1,Districts,0))*'Blend Sheet'!$AO21)+(INDEX(ItemCosts,MATCH('Blend Sheet'!$AP$4,ItemNum,0),MATCH(F$1,Districts,0))*'Blend Sheet'!$AP21)+(INDEX(ItemCosts,MATCH('Blend Sheet'!$AQ$4,ItemNum,0),MATCH(F$1,Districts,0))*'Blend Sheet'!$AQ21)+(INDEX(ItemCosts,MATCH('Blend Sheet'!$AR$4,ItemNum,0),MATCH(F$1,Districts,0))*'Blend Sheet'!$AR21)+(INDEX(ItemCosts,MATCH('Blend Sheet'!$AS$4,ItemNum,0),MATCH(F$1,Districts,0))*'Blend Sheet'!$AS21)</f>
        <v>#N/A</v>
      </c>
      <c r="G18" s="5" t="e">
        <f>(INDEX(ItemCosts,MATCH('Blend Sheet'!$C$4,ItemNum,0),MATCH(G$1,Districts,0))*'Blend Sheet'!$C21)+(INDEX(ItemCosts,MATCH('Blend Sheet'!$D$4,ItemNum,0),MATCH(G$1,Districts,0))*'Blend Sheet'!$D21)+(INDEX(ItemCosts,MATCH('Blend Sheet'!$E$4,ItemNum,0),MATCH(G$1,Districts,0))*'Blend Sheet'!$E21)+(INDEX(ItemCosts,MATCH('Blend Sheet'!$F$4,ItemNum,0),MATCH(G$1,Districts,0))*'Blend Sheet'!$F21)+(INDEX(ItemCosts,MATCH('Blend Sheet'!$G$4,ItemNum,0),MATCH(G$1,Districts,0))*'Blend Sheet'!$G21)+(INDEX(ItemCosts,MATCH('Blend Sheet'!$H$4,ItemNum,0),MATCH(G$1,Districts,0))*'Blend Sheet'!$H21)+(INDEX(ItemCosts,MATCH('Blend Sheet'!$I$4,ItemNum,0),MATCH(G$1,Districts,0))*'Blend Sheet'!$I21)+(INDEX(ItemCosts,MATCH('Blend Sheet'!$J$4,ItemNum,0),MATCH(G$1,Districts,0))*'Blend Sheet'!$J21)+(INDEX(ItemCosts,MATCH('Blend Sheet'!$K$4,ItemNum,0),MATCH(G$1,Districts,0))*'Blend Sheet'!$K21)+(INDEX(ItemCosts,MATCH('Blend Sheet'!$L$4,ItemNum,0),MATCH(G$1,Districts,0))*'Blend Sheet'!$L21)+(INDEX(ItemCosts,MATCH('Blend Sheet'!$M$4,ItemNum,0),MATCH(G$1,Districts,0))*'Blend Sheet'!$M21)+(INDEX(ItemCosts,MATCH('Blend Sheet'!$N$4,ItemNum,0),MATCH(G$1,Districts,0))*'Blend Sheet'!$N21)+(INDEX(ItemCosts,MATCH('Blend Sheet'!$O$4,ItemNum,0),MATCH(G$1,Districts,0))*'Blend Sheet'!$O21)+(INDEX(ItemCosts,MATCH('Blend Sheet'!$P$4,ItemNum,0),MATCH(G$1,Districts,0))*'Blend Sheet'!$P21)+(INDEX(ItemCosts,MATCH('Blend Sheet'!$Q$4,ItemNum,0),MATCH(G$1,Districts,0))*'Blend Sheet'!$Q21)+(INDEX(ItemCosts,MATCH('Blend Sheet'!$R$4,ItemNum,0),MATCH(G$1,Districts,0))*'Blend Sheet'!$R21)+(INDEX(ItemCosts,MATCH('Blend Sheet'!$S$4,ItemNum,0),MATCH(G$1,Districts,0))*'Blend Sheet'!$S21)+(INDEX(ItemCosts,MATCH('Blend Sheet'!$T$4,ItemNum,0),MATCH(G$1,Districts,0))*'Blend Sheet'!$T21)+(INDEX(ItemCosts,MATCH('Blend Sheet'!$U$4,ItemNum,0),MATCH(G$1,Districts,0))*'Blend Sheet'!$U21)+(INDEX(ItemCosts,MATCH('Blend Sheet'!$V$4,ItemNum,0),MATCH(G$1,Districts,0))*'Blend Sheet'!$V21)+(INDEX(ItemCosts,MATCH('Blend Sheet'!$W$4,ItemNum,0),MATCH(G$1,Districts,0))*'Blend Sheet'!$W21)+(INDEX(ItemCosts,MATCH('Blend Sheet'!$X$4,ItemNum,0),MATCH(G$1,Districts,0))*'Blend Sheet'!$X21)+(INDEX(ItemCosts,MATCH('Blend Sheet'!$Y$4,ItemNum,0),MATCH(G$1,Districts,0))*'Blend Sheet'!$Y21)+(INDEX(ItemCosts,MATCH('Blend Sheet'!$Z$4,ItemNum,0),MATCH(G$1,Districts,0))*'Blend Sheet'!$Z21)+(INDEX(ItemCosts,MATCH('Blend Sheet'!$AA$4,ItemNum,0),MATCH(G$1,Districts,0))*'Blend Sheet'!$AA21)+(INDEX(ItemCosts,MATCH('Blend Sheet'!$AB$4,ItemNum,0),MATCH(G$1,Districts,0))*'Blend Sheet'!$AB21)+(INDEX(ItemCosts,MATCH('Blend Sheet'!$AC$4,ItemNum,0),MATCH(G$1,Districts,0))*'Blend Sheet'!$AC21)+(INDEX(ItemCosts,MATCH('Blend Sheet'!$AD$4,ItemNum,0),MATCH(G$1,Districts,0))*'Blend Sheet'!$AD21)+(INDEX(ItemCosts,MATCH('Blend Sheet'!$AE$4,ItemNum,0),MATCH(G$1,Districts,0))*'Blend Sheet'!$AE21)+(INDEX(ItemCosts,MATCH('Blend Sheet'!$AF$4,ItemNum,0),MATCH(G$1,Districts,0))*'Blend Sheet'!$AF21)+(INDEX(ItemCosts,MATCH('Blend Sheet'!$AG$4,ItemNum,0),MATCH(G$1,Districts,0))*'Blend Sheet'!$AG21)+(INDEX(ItemCosts,MATCH('Blend Sheet'!$AH$4,ItemNum,0),MATCH(G$1,Districts,0))*'Blend Sheet'!$AH21)+(INDEX(ItemCosts,MATCH('Blend Sheet'!$AI$4,ItemNum,0),MATCH(G$1,Districts,0))*'Blend Sheet'!$AI21)+(INDEX(ItemCosts,MATCH('Blend Sheet'!$AJ$4,ItemNum,0),MATCH(G$1,Districts,0))*'Blend Sheet'!$AJ21)+(INDEX(ItemCosts,MATCH('Blend Sheet'!$AK$4,ItemNum,0),MATCH(G$1,Districts,0))*'Blend Sheet'!$AK21)+(INDEX(ItemCosts,MATCH('Blend Sheet'!$AL$4,ItemNum,0),MATCH(G$1,Districts,0))*'Blend Sheet'!$AL21)+(INDEX(ItemCosts,MATCH('Blend Sheet'!$AM$4,ItemNum,0),MATCH(G$1,Districts,0))*'Blend Sheet'!$AM21)+(INDEX(ItemCosts,MATCH('Blend Sheet'!$AN$4,ItemNum,0),MATCH(G$1,Districts,0))*'Blend Sheet'!$AN21)+(INDEX(ItemCosts,MATCH('Blend Sheet'!$AO$4,ItemNum,0),MATCH(G$1,Districts,0))*'Blend Sheet'!$AO21)+(INDEX(ItemCosts,MATCH('Blend Sheet'!$AP$4,ItemNum,0),MATCH(G$1,Districts,0))*'Blend Sheet'!$AP21)+(INDEX(ItemCosts,MATCH('Blend Sheet'!$AQ$4,ItemNum,0),MATCH(G$1,Districts,0))*'Blend Sheet'!$AQ21)+(INDEX(ItemCosts,MATCH('Blend Sheet'!$AR$4,ItemNum,0),MATCH(G$1,Districts,0))*'Blend Sheet'!$AR21)+(INDEX(ItemCosts,MATCH('Blend Sheet'!$AS$4,ItemNum,0),MATCH(G$1,Districts,0))*'Blend Sheet'!$AS21)</f>
        <v>#N/A</v>
      </c>
      <c r="H18" s="5" t="e">
        <f>(INDEX(ItemCosts,MATCH('Blend Sheet'!$C$4,ItemNum,0),MATCH(H$1,Districts,0))*'Blend Sheet'!$C21)+(INDEX(ItemCosts,MATCH('Blend Sheet'!$D$4,ItemNum,0),MATCH(H$1,Districts,0))*'Blend Sheet'!$D21)+(INDEX(ItemCosts,MATCH('Blend Sheet'!$E$4,ItemNum,0),MATCH(H$1,Districts,0))*'Blend Sheet'!$E21)+(INDEX(ItemCosts,MATCH('Blend Sheet'!$F$4,ItemNum,0),MATCH(H$1,Districts,0))*'Blend Sheet'!$F21)+(INDEX(ItemCosts,MATCH('Blend Sheet'!$G$4,ItemNum,0),MATCH(H$1,Districts,0))*'Blend Sheet'!$G21)+(INDEX(ItemCosts,MATCH('Blend Sheet'!$H$4,ItemNum,0),MATCH(H$1,Districts,0))*'Blend Sheet'!$H21)+(INDEX(ItemCosts,MATCH('Blend Sheet'!$I$4,ItemNum,0),MATCH(H$1,Districts,0))*'Blend Sheet'!$I21)+(INDEX(ItemCosts,MATCH('Blend Sheet'!$J$4,ItemNum,0),MATCH(H$1,Districts,0))*'Blend Sheet'!$J21)+(INDEX(ItemCosts,MATCH('Blend Sheet'!$K$4,ItemNum,0),MATCH(H$1,Districts,0))*'Blend Sheet'!$K21)+(INDEX(ItemCosts,MATCH('Blend Sheet'!$L$4,ItemNum,0),MATCH(H$1,Districts,0))*'Blend Sheet'!$L21)+(INDEX(ItemCosts,MATCH('Blend Sheet'!$M$4,ItemNum,0),MATCH(H$1,Districts,0))*'Blend Sheet'!$M21)+(INDEX(ItemCosts,MATCH('Blend Sheet'!$N$4,ItemNum,0),MATCH(H$1,Districts,0))*'Blend Sheet'!$N21)+(INDEX(ItemCosts,MATCH('Blend Sheet'!$O$4,ItemNum,0),MATCH(H$1,Districts,0))*'Blend Sheet'!$O21)+(INDEX(ItemCosts,MATCH('Blend Sheet'!$P$4,ItemNum,0),MATCH(H$1,Districts,0))*'Blend Sheet'!$P21)+(INDEX(ItemCosts,MATCH('Blend Sheet'!$Q$4,ItemNum,0),MATCH(H$1,Districts,0))*'Blend Sheet'!$Q21)+(INDEX(ItemCosts,MATCH('Blend Sheet'!$R$4,ItemNum,0),MATCH(H$1,Districts,0))*'Blend Sheet'!$R21)+(INDEX(ItemCosts,MATCH('Blend Sheet'!$S$4,ItemNum,0),MATCH(H$1,Districts,0))*'Blend Sheet'!$S21)+(INDEX(ItemCosts,MATCH('Blend Sheet'!$T$4,ItemNum,0),MATCH(H$1,Districts,0))*'Blend Sheet'!$T21)+(INDEX(ItemCosts,MATCH('Blend Sheet'!$U$4,ItemNum,0),MATCH(H$1,Districts,0))*'Blend Sheet'!$U21)+(INDEX(ItemCosts,MATCH('Blend Sheet'!$V$4,ItemNum,0),MATCH(H$1,Districts,0))*'Blend Sheet'!$V21)+(INDEX(ItemCosts,MATCH('Blend Sheet'!$W$4,ItemNum,0),MATCH(H$1,Districts,0))*'Blend Sheet'!$W21)+(INDEX(ItemCosts,MATCH('Blend Sheet'!$X$4,ItemNum,0),MATCH(H$1,Districts,0))*'Blend Sheet'!$X21)+(INDEX(ItemCosts,MATCH('Blend Sheet'!$Y$4,ItemNum,0),MATCH(H$1,Districts,0))*'Blend Sheet'!$Y21)+(INDEX(ItemCosts,MATCH('Blend Sheet'!$Z$4,ItemNum,0),MATCH(H$1,Districts,0))*'Blend Sheet'!$Z21)+(INDEX(ItemCosts,MATCH('Blend Sheet'!$AA$4,ItemNum,0),MATCH(H$1,Districts,0))*'Blend Sheet'!$AA21)+(INDEX(ItemCosts,MATCH('Blend Sheet'!$AB$4,ItemNum,0),MATCH(H$1,Districts,0))*'Blend Sheet'!$AB21)+(INDEX(ItemCosts,MATCH('Blend Sheet'!$AC$4,ItemNum,0),MATCH(H$1,Districts,0))*'Blend Sheet'!$AC21)+(INDEX(ItemCosts,MATCH('Blend Sheet'!$AD$4,ItemNum,0),MATCH(H$1,Districts,0))*'Blend Sheet'!$AD21)+(INDEX(ItemCosts,MATCH('Blend Sheet'!$AE$4,ItemNum,0),MATCH(H$1,Districts,0))*'Blend Sheet'!$AE21)+(INDEX(ItemCosts,MATCH('Blend Sheet'!$AF$4,ItemNum,0),MATCH(H$1,Districts,0))*'Blend Sheet'!$AF21)+(INDEX(ItemCosts,MATCH('Blend Sheet'!$AG$4,ItemNum,0),MATCH(H$1,Districts,0))*'Blend Sheet'!$AG21)+(INDEX(ItemCosts,MATCH('Blend Sheet'!$AH$4,ItemNum,0),MATCH(H$1,Districts,0))*'Blend Sheet'!$AH21)+(INDEX(ItemCosts,MATCH('Blend Sheet'!$AI$4,ItemNum,0),MATCH(H$1,Districts,0))*'Blend Sheet'!$AI21)+(INDEX(ItemCosts,MATCH('Blend Sheet'!$AJ$4,ItemNum,0),MATCH(H$1,Districts,0))*'Blend Sheet'!$AJ21)+(INDEX(ItemCosts,MATCH('Blend Sheet'!$AK$4,ItemNum,0),MATCH(H$1,Districts,0))*'Blend Sheet'!$AK21)+(INDEX(ItemCosts,MATCH('Blend Sheet'!$AL$4,ItemNum,0),MATCH(H$1,Districts,0))*'Blend Sheet'!$AL21)+(INDEX(ItemCosts,MATCH('Blend Sheet'!$AM$4,ItemNum,0),MATCH(H$1,Districts,0))*'Blend Sheet'!$AM21)+(INDEX(ItemCosts,MATCH('Blend Sheet'!$AN$4,ItemNum,0),MATCH(H$1,Districts,0))*'Blend Sheet'!$AN21)+(INDEX(ItemCosts,MATCH('Blend Sheet'!$AO$4,ItemNum,0),MATCH(H$1,Districts,0))*'Blend Sheet'!$AO21)+(INDEX(ItemCosts,MATCH('Blend Sheet'!$AP$4,ItemNum,0),MATCH(H$1,Districts,0))*'Blend Sheet'!$AP21)+(INDEX(ItemCosts,MATCH('Blend Sheet'!$AQ$4,ItemNum,0),MATCH(H$1,Districts,0))*'Blend Sheet'!$AQ21)+(INDEX(ItemCosts,MATCH('Blend Sheet'!$AR$4,ItemNum,0),MATCH(H$1,Districts,0))*'Blend Sheet'!$AR21)+(INDEX(ItemCosts,MATCH('Blend Sheet'!$AS$4,ItemNum,0),MATCH(H$1,Districts,0))*'Blend Sheet'!$AS21)</f>
        <v>#N/A</v>
      </c>
      <c r="I18" s="5" t="e">
        <f>(INDEX(ItemCosts,MATCH('Blend Sheet'!$C$4,ItemNum,0),MATCH(I$1,Districts,0))*'Blend Sheet'!$C21)+(INDEX(ItemCosts,MATCH('Blend Sheet'!$D$4,ItemNum,0),MATCH(I$1,Districts,0))*'Blend Sheet'!$D21)+(INDEX(ItemCosts,MATCH('Blend Sheet'!$E$4,ItemNum,0),MATCH(I$1,Districts,0))*'Blend Sheet'!$E21)+(INDEX(ItemCosts,MATCH('Blend Sheet'!$F$4,ItemNum,0),MATCH(I$1,Districts,0))*'Blend Sheet'!$F21)+(INDEX(ItemCosts,MATCH('Blend Sheet'!$G$4,ItemNum,0),MATCH(I$1,Districts,0))*'Blend Sheet'!$G21)+(INDEX(ItemCosts,MATCH('Blend Sheet'!$H$4,ItemNum,0),MATCH(I$1,Districts,0))*'Blend Sheet'!$H21)+(INDEX(ItemCosts,MATCH('Blend Sheet'!$I$4,ItemNum,0),MATCH(I$1,Districts,0))*'Blend Sheet'!$I21)+(INDEX(ItemCosts,MATCH('Blend Sheet'!$J$4,ItemNum,0),MATCH(I$1,Districts,0))*'Blend Sheet'!$J21)+(INDEX(ItemCosts,MATCH('Blend Sheet'!$K$4,ItemNum,0),MATCH(I$1,Districts,0))*'Blend Sheet'!$K21)+(INDEX(ItemCosts,MATCH('Blend Sheet'!$L$4,ItemNum,0),MATCH(I$1,Districts,0))*'Blend Sheet'!$L21)+(INDEX(ItemCosts,MATCH('Blend Sheet'!$M$4,ItemNum,0),MATCH(I$1,Districts,0))*'Blend Sheet'!$M21)+(INDEX(ItemCosts,MATCH('Blend Sheet'!$N$4,ItemNum,0),MATCH(I$1,Districts,0))*'Blend Sheet'!$N21)+(INDEX(ItemCosts,MATCH('Blend Sheet'!$O$4,ItemNum,0),MATCH(I$1,Districts,0))*'Blend Sheet'!$O21)+(INDEX(ItemCosts,MATCH('Blend Sheet'!$P$4,ItemNum,0),MATCH(I$1,Districts,0))*'Blend Sheet'!$P21)+(INDEX(ItemCosts,MATCH('Blend Sheet'!$Q$4,ItemNum,0),MATCH(I$1,Districts,0))*'Blend Sheet'!$Q21)+(INDEX(ItemCosts,MATCH('Blend Sheet'!$R$4,ItemNum,0),MATCH(I$1,Districts,0))*'Blend Sheet'!$R21)+(INDEX(ItemCosts,MATCH('Blend Sheet'!$S$4,ItemNum,0),MATCH(I$1,Districts,0))*'Blend Sheet'!$S21)+(INDEX(ItemCosts,MATCH('Blend Sheet'!$T$4,ItemNum,0),MATCH(I$1,Districts,0))*'Blend Sheet'!$T21)+(INDEX(ItemCosts,MATCH('Blend Sheet'!$U$4,ItemNum,0),MATCH(I$1,Districts,0))*'Blend Sheet'!$U21)+(INDEX(ItemCosts,MATCH('Blend Sheet'!$V$4,ItemNum,0),MATCH(I$1,Districts,0))*'Blend Sheet'!$V21)+(INDEX(ItemCosts,MATCH('Blend Sheet'!$W$4,ItemNum,0),MATCH(I$1,Districts,0))*'Blend Sheet'!$W21)+(INDEX(ItemCosts,MATCH('Blend Sheet'!$X$4,ItemNum,0),MATCH(I$1,Districts,0))*'Blend Sheet'!$X21)+(INDEX(ItemCosts,MATCH('Blend Sheet'!$Y$4,ItemNum,0),MATCH(I$1,Districts,0))*'Blend Sheet'!$Y21)+(INDEX(ItemCosts,MATCH('Blend Sheet'!$Z$4,ItemNum,0),MATCH(I$1,Districts,0))*'Blend Sheet'!$Z21)+(INDEX(ItemCosts,MATCH('Blend Sheet'!$AA$4,ItemNum,0),MATCH(I$1,Districts,0))*'Blend Sheet'!$AA21)+(INDEX(ItemCosts,MATCH('Blend Sheet'!$AB$4,ItemNum,0),MATCH(I$1,Districts,0))*'Blend Sheet'!$AB21)+(INDEX(ItemCosts,MATCH('Blend Sheet'!$AC$4,ItemNum,0),MATCH(I$1,Districts,0))*'Blend Sheet'!$AC21)+(INDEX(ItemCosts,MATCH('Blend Sheet'!$AD$4,ItemNum,0),MATCH(I$1,Districts,0))*'Blend Sheet'!$AD21)+(INDEX(ItemCosts,MATCH('Blend Sheet'!$AE$4,ItemNum,0),MATCH(I$1,Districts,0))*'Blend Sheet'!$AE21)+(INDEX(ItemCosts,MATCH('Blend Sheet'!$AF$4,ItemNum,0),MATCH(I$1,Districts,0))*'Blend Sheet'!$AF21)+(INDEX(ItemCosts,MATCH('Blend Sheet'!$AG$4,ItemNum,0),MATCH(I$1,Districts,0))*'Blend Sheet'!$AG21)+(INDEX(ItemCosts,MATCH('Blend Sheet'!$AH$4,ItemNum,0),MATCH(I$1,Districts,0))*'Blend Sheet'!$AH21)+(INDEX(ItemCosts,MATCH('Blend Sheet'!$AI$4,ItemNum,0),MATCH(I$1,Districts,0))*'Blend Sheet'!$AI21)+(INDEX(ItemCosts,MATCH('Blend Sheet'!$AJ$4,ItemNum,0),MATCH(I$1,Districts,0))*'Blend Sheet'!$AJ21)+(INDEX(ItemCosts,MATCH('Blend Sheet'!$AK$4,ItemNum,0),MATCH(I$1,Districts,0))*'Blend Sheet'!$AK21)+(INDEX(ItemCosts,MATCH('Blend Sheet'!$AL$4,ItemNum,0),MATCH(I$1,Districts,0))*'Blend Sheet'!$AL21)+(INDEX(ItemCosts,MATCH('Blend Sheet'!$AM$4,ItemNum,0),MATCH(I$1,Districts,0))*'Blend Sheet'!$AM21)+(INDEX(ItemCosts,MATCH('Blend Sheet'!$AN$4,ItemNum,0),MATCH(I$1,Districts,0))*'Blend Sheet'!$AN21)+(INDEX(ItemCosts,MATCH('Blend Sheet'!$AO$4,ItemNum,0),MATCH(I$1,Districts,0))*'Blend Sheet'!$AO21)+(INDEX(ItemCosts,MATCH('Blend Sheet'!$AP$4,ItemNum,0),MATCH(I$1,Districts,0))*'Blend Sheet'!$AP21)+(INDEX(ItemCosts,MATCH('Blend Sheet'!$AQ$4,ItemNum,0),MATCH(I$1,Districts,0))*'Blend Sheet'!$AQ21)+(INDEX(ItemCosts,MATCH('Blend Sheet'!$AR$4,ItemNum,0),MATCH(I$1,Districts,0))*'Blend Sheet'!$AR21)+(INDEX(ItemCosts,MATCH('Blend Sheet'!$AS$4,ItemNum,0),MATCH(I$1,Districts,0))*'Blend Sheet'!$AS21)</f>
        <v>#N/A</v>
      </c>
      <c r="J18" s="5" t="e">
        <f>(INDEX(ItemCosts,MATCH('Blend Sheet'!$C$4,ItemNum,0),MATCH(J$1,Districts,0))*'Blend Sheet'!$C21)+(INDEX(ItemCosts,MATCH('Blend Sheet'!$D$4,ItemNum,0),MATCH(J$1,Districts,0))*'Blend Sheet'!$D21)+(INDEX(ItemCosts,MATCH('Blend Sheet'!$E$4,ItemNum,0),MATCH(J$1,Districts,0))*'Blend Sheet'!$E21)+(INDEX(ItemCosts,MATCH('Blend Sheet'!$F$4,ItemNum,0),MATCH(J$1,Districts,0))*'Blend Sheet'!$F21)+(INDEX(ItemCosts,MATCH('Blend Sheet'!$G$4,ItemNum,0),MATCH(J$1,Districts,0))*'Blend Sheet'!$G21)+(INDEX(ItemCosts,MATCH('Blend Sheet'!$H$4,ItemNum,0),MATCH(J$1,Districts,0))*'Blend Sheet'!$H21)+(INDEX(ItemCosts,MATCH('Blend Sheet'!$I$4,ItemNum,0),MATCH(J$1,Districts,0))*'Blend Sheet'!$I21)+(INDEX(ItemCosts,MATCH('Blend Sheet'!$J$4,ItemNum,0),MATCH(J$1,Districts,0))*'Blend Sheet'!$J21)+(INDEX(ItemCosts,MATCH('Blend Sheet'!$K$4,ItemNum,0),MATCH(J$1,Districts,0))*'Blend Sheet'!$K21)+(INDEX(ItemCosts,MATCH('Blend Sheet'!$L$4,ItemNum,0),MATCH(J$1,Districts,0))*'Blend Sheet'!$L21)+(INDEX(ItemCosts,MATCH('Blend Sheet'!$M$4,ItemNum,0),MATCH(J$1,Districts,0))*'Blend Sheet'!$M21)+(INDEX(ItemCosts,MATCH('Blend Sheet'!$N$4,ItemNum,0),MATCH(J$1,Districts,0))*'Blend Sheet'!$N21)+(INDEX(ItemCosts,MATCH('Blend Sheet'!$O$4,ItemNum,0),MATCH(J$1,Districts,0))*'Blend Sheet'!$O21)+(INDEX(ItemCosts,MATCH('Blend Sheet'!$P$4,ItemNum,0),MATCH(J$1,Districts,0))*'Blend Sheet'!$P21)+(INDEX(ItemCosts,MATCH('Blend Sheet'!$Q$4,ItemNum,0),MATCH(J$1,Districts,0))*'Blend Sheet'!$Q21)+(INDEX(ItemCosts,MATCH('Blend Sheet'!$R$4,ItemNum,0),MATCH(J$1,Districts,0))*'Blend Sheet'!$R21)+(INDEX(ItemCosts,MATCH('Blend Sheet'!$S$4,ItemNum,0),MATCH(J$1,Districts,0))*'Blend Sheet'!$S21)+(INDEX(ItemCosts,MATCH('Blend Sheet'!$T$4,ItemNum,0),MATCH(J$1,Districts,0))*'Blend Sheet'!$T21)+(INDEX(ItemCosts,MATCH('Blend Sheet'!$U$4,ItemNum,0),MATCH(J$1,Districts,0))*'Blend Sheet'!$U21)+(INDEX(ItemCosts,MATCH('Blend Sheet'!$V$4,ItemNum,0),MATCH(J$1,Districts,0))*'Blend Sheet'!$V21)+(INDEX(ItemCosts,MATCH('Blend Sheet'!$W$4,ItemNum,0),MATCH(J$1,Districts,0))*'Blend Sheet'!$W21)+(INDEX(ItemCosts,MATCH('Blend Sheet'!$X$4,ItemNum,0),MATCH(J$1,Districts,0))*'Blend Sheet'!$X21)+(INDEX(ItemCosts,MATCH('Blend Sheet'!$Y$4,ItemNum,0),MATCH(J$1,Districts,0))*'Blend Sheet'!$Y21)+(INDEX(ItemCosts,MATCH('Blend Sheet'!$Z$4,ItemNum,0),MATCH(J$1,Districts,0))*'Blend Sheet'!$Z21)+(INDEX(ItemCosts,MATCH('Blend Sheet'!$AA$4,ItemNum,0),MATCH(J$1,Districts,0))*'Blend Sheet'!$AA21)+(INDEX(ItemCosts,MATCH('Blend Sheet'!$AB$4,ItemNum,0),MATCH(J$1,Districts,0))*'Blend Sheet'!$AB21)+(INDEX(ItemCosts,MATCH('Blend Sheet'!$AC$4,ItemNum,0),MATCH(J$1,Districts,0))*'Blend Sheet'!$AC21)+(INDEX(ItemCosts,MATCH('Blend Sheet'!$AD$4,ItemNum,0),MATCH(J$1,Districts,0))*'Blend Sheet'!$AD21)+(INDEX(ItemCosts,MATCH('Blend Sheet'!$AE$4,ItemNum,0),MATCH(J$1,Districts,0))*'Blend Sheet'!$AE21)+(INDEX(ItemCosts,MATCH('Blend Sheet'!$AF$4,ItemNum,0),MATCH(J$1,Districts,0))*'Blend Sheet'!$AF21)+(INDEX(ItemCosts,MATCH('Blend Sheet'!$AG$4,ItemNum,0),MATCH(J$1,Districts,0))*'Blend Sheet'!$AG21)+(INDEX(ItemCosts,MATCH('Blend Sheet'!$AH$4,ItemNum,0),MATCH(J$1,Districts,0))*'Blend Sheet'!$AH21)+(INDEX(ItemCosts,MATCH('Blend Sheet'!$AI$4,ItemNum,0),MATCH(J$1,Districts,0))*'Blend Sheet'!$AI21)+(INDEX(ItemCosts,MATCH('Blend Sheet'!$AJ$4,ItemNum,0),MATCH(J$1,Districts,0))*'Blend Sheet'!$AJ21)+(INDEX(ItemCosts,MATCH('Blend Sheet'!$AK$4,ItemNum,0),MATCH(J$1,Districts,0))*'Blend Sheet'!$AK21)+(INDEX(ItemCosts,MATCH('Blend Sheet'!$AL$4,ItemNum,0),MATCH(J$1,Districts,0))*'Blend Sheet'!$AL21)+(INDEX(ItemCosts,MATCH('Blend Sheet'!$AM$4,ItemNum,0),MATCH(J$1,Districts,0))*'Blend Sheet'!$AM21)+(INDEX(ItemCosts,MATCH('Blend Sheet'!$AN$4,ItemNum,0),MATCH(J$1,Districts,0))*'Blend Sheet'!$AN21)+(INDEX(ItemCosts,MATCH('Blend Sheet'!$AO$4,ItemNum,0),MATCH(J$1,Districts,0))*'Blend Sheet'!$AO21)+(INDEX(ItemCosts,MATCH('Blend Sheet'!$AP$4,ItemNum,0),MATCH(J$1,Districts,0))*'Blend Sheet'!$AP21)+(INDEX(ItemCosts,MATCH('Blend Sheet'!$AQ$4,ItemNum,0),MATCH(J$1,Districts,0))*'Blend Sheet'!$AQ21)+(INDEX(ItemCosts,MATCH('Blend Sheet'!$AR$4,ItemNum,0),MATCH(J$1,Districts,0))*'Blend Sheet'!$AR21)+(INDEX(ItemCosts,MATCH('Blend Sheet'!$AS$4,ItemNum,0),MATCH(J$1,Districts,0))*'Blend Sheet'!$AS21)</f>
        <v>#N/A</v>
      </c>
      <c r="K18" s="5" t="e">
        <f>(INDEX(ItemCosts,MATCH('Blend Sheet'!$C$4,ItemNum,0),MATCH(K$1,Districts,0))*'Blend Sheet'!$C21)+(INDEX(ItemCosts,MATCH('Blend Sheet'!$D$4,ItemNum,0),MATCH(K$1,Districts,0))*'Blend Sheet'!$D21)+(INDEX(ItemCosts,MATCH('Blend Sheet'!$E$4,ItemNum,0),MATCH(K$1,Districts,0))*'Blend Sheet'!$E21)+(INDEX(ItemCosts,MATCH('Blend Sheet'!$F$4,ItemNum,0),MATCH(K$1,Districts,0))*'Blend Sheet'!$F21)+(INDEX(ItemCosts,MATCH('Blend Sheet'!$G$4,ItemNum,0),MATCH(K$1,Districts,0))*'Blend Sheet'!$G21)+(INDEX(ItemCosts,MATCH('Blend Sheet'!$H$4,ItemNum,0),MATCH(K$1,Districts,0))*'Blend Sheet'!$H21)+(INDEX(ItemCosts,MATCH('Blend Sheet'!$I$4,ItemNum,0),MATCH(K$1,Districts,0))*'Blend Sheet'!$I21)+(INDEX(ItemCosts,MATCH('Blend Sheet'!$J$4,ItemNum,0),MATCH(K$1,Districts,0))*'Blend Sheet'!$J21)+(INDEX(ItemCosts,MATCH('Blend Sheet'!$K$4,ItemNum,0),MATCH(K$1,Districts,0))*'Blend Sheet'!$K21)+(INDEX(ItemCosts,MATCH('Blend Sheet'!$L$4,ItemNum,0),MATCH(K$1,Districts,0))*'Blend Sheet'!$L21)+(INDEX(ItemCosts,MATCH('Blend Sheet'!$M$4,ItemNum,0),MATCH(K$1,Districts,0))*'Blend Sheet'!$M21)+(INDEX(ItemCosts,MATCH('Blend Sheet'!$N$4,ItemNum,0),MATCH(K$1,Districts,0))*'Blend Sheet'!$N21)+(INDEX(ItemCosts,MATCH('Blend Sheet'!$O$4,ItemNum,0),MATCH(K$1,Districts,0))*'Blend Sheet'!$O21)+(INDEX(ItemCosts,MATCH('Blend Sheet'!$P$4,ItemNum,0),MATCH(K$1,Districts,0))*'Blend Sheet'!$P21)+(INDEX(ItemCosts,MATCH('Blend Sheet'!$Q$4,ItemNum,0),MATCH(K$1,Districts,0))*'Blend Sheet'!$Q21)+(INDEX(ItemCosts,MATCH('Blend Sheet'!$R$4,ItemNum,0),MATCH(K$1,Districts,0))*'Blend Sheet'!$R21)+(INDEX(ItemCosts,MATCH('Blend Sheet'!$S$4,ItemNum,0),MATCH(K$1,Districts,0))*'Blend Sheet'!$S21)+(INDEX(ItemCosts,MATCH('Blend Sheet'!$T$4,ItemNum,0),MATCH(K$1,Districts,0))*'Blend Sheet'!$T21)+(INDEX(ItemCosts,MATCH('Blend Sheet'!$U$4,ItemNum,0),MATCH(K$1,Districts,0))*'Blend Sheet'!$U21)+(INDEX(ItemCosts,MATCH('Blend Sheet'!$V$4,ItemNum,0),MATCH(K$1,Districts,0))*'Blend Sheet'!$V21)+(INDEX(ItemCosts,MATCH('Blend Sheet'!$W$4,ItemNum,0),MATCH(K$1,Districts,0))*'Blend Sheet'!$W21)+(INDEX(ItemCosts,MATCH('Blend Sheet'!$X$4,ItemNum,0),MATCH(K$1,Districts,0))*'Blend Sheet'!$X21)+(INDEX(ItemCosts,MATCH('Blend Sheet'!$Y$4,ItemNum,0),MATCH(K$1,Districts,0))*'Blend Sheet'!$Y21)+(INDEX(ItemCosts,MATCH('Blend Sheet'!$Z$4,ItemNum,0),MATCH(K$1,Districts,0))*'Blend Sheet'!$Z21)+(INDEX(ItemCosts,MATCH('Blend Sheet'!$AA$4,ItemNum,0),MATCH(K$1,Districts,0))*'Blend Sheet'!$AA21)+(INDEX(ItemCosts,MATCH('Blend Sheet'!$AB$4,ItemNum,0),MATCH(K$1,Districts,0))*'Blend Sheet'!$AB21)+(INDEX(ItemCosts,MATCH('Blend Sheet'!$AC$4,ItemNum,0),MATCH(K$1,Districts,0))*'Blend Sheet'!$AC21)+(INDEX(ItemCosts,MATCH('Blend Sheet'!$AD$4,ItemNum,0),MATCH(K$1,Districts,0))*'Blend Sheet'!$AD21)+(INDEX(ItemCosts,MATCH('Blend Sheet'!$AE$4,ItemNum,0),MATCH(K$1,Districts,0))*'Blend Sheet'!$AE21)+(INDEX(ItemCosts,MATCH('Blend Sheet'!$AF$4,ItemNum,0),MATCH(K$1,Districts,0))*'Blend Sheet'!$AF21)+(INDEX(ItemCosts,MATCH('Blend Sheet'!$AG$4,ItemNum,0),MATCH(K$1,Districts,0))*'Blend Sheet'!$AG21)+(INDEX(ItemCosts,MATCH('Blend Sheet'!$AH$4,ItemNum,0),MATCH(K$1,Districts,0))*'Blend Sheet'!$AH21)+(INDEX(ItemCosts,MATCH('Blend Sheet'!$AI$4,ItemNum,0),MATCH(K$1,Districts,0))*'Blend Sheet'!$AI21)+(INDEX(ItemCosts,MATCH('Blend Sheet'!$AJ$4,ItemNum,0),MATCH(K$1,Districts,0))*'Blend Sheet'!$AJ21)+(INDEX(ItemCosts,MATCH('Blend Sheet'!$AK$4,ItemNum,0),MATCH(K$1,Districts,0))*'Blend Sheet'!$AK21)+(INDEX(ItemCosts,MATCH('Blend Sheet'!$AL$4,ItemNum,0),MATCH(K$1,Districts,0))*'Blend Sheet'!$AL21)+(INDEX(ItemCosts,MATCH('Blend Sheet'!$AM$4,ItemNum,0),MATCH(K$1,Districts,0))*'Blend Sheet'!$AM21)+(INDEX(ItemCosts,MATCH('Blend Sheet'!$AN$4,ItemNum,0),MATCH(K$1,Districts,0))*'Blend Sheet'!$AN21)+(INDEX(ItemCosts,MATCH('Blend Sheet'!$AO$4,ItemNum,0),MATCH(K$1,Districts,0))*'Blend Sheet'!$AO21)+(INDEX(ItemCosts,MATCH('Blend Sheet'!$AP$4,ItemNum,0),MATCH(K$1,Districts,0))*'Blend Sheet'!$AP21)+(INDEX(ItemCosts,MATCH('Blend Sheet'!$AQ$4,ItemNum,0),MATCH(K$1,Districts,0))*'Blend Sheet'!$AQ21)+(INDEX(ItemCosts,MATCH('Blend Sheet'!$AR$4,ItemNum,0),MATCH(K$1,Districts,0))*'Blend Sheet'!$AR21)+(INDEX(ItemCosts,MATCH('Blend Sheet'!$AS$4,ItemNum,0),MATCH(K$1,Districts,0))*'Blend Sheet'!$AS21)</f>
        <v>#N/A</v>
      </c>
      <c r="L18" s="5" t="e">
        <f>(INDEX(ItemCosts,MATCH('Blend Sheet'!$C$4,ItemNum,0),MATCH(L$1,Districts,0))*'Blend Sheet'!$C21)+(INDEX(ItemCosts,MATCH('Blend Sheet'!$D$4,ItemNum,0),MATCH(L$1,Districts,0))*'Blend Sheet'!$D21)+(INDEX(ItemCosts,MATCH('Blend Sheet'!$E$4,ItemNum,0),MATCH(L$1,Districts,0))*'Blend Sheet'!$E21)+(INDEX(ItemCosts,MATCH('Blend Sheet'!$F$4,ItemNum,0),MATCH(L$1,Districts,0))*'Blend Sheet'!$F21)+(INDEX(ItemCosts,MATCH('Blend Sheet'!$G$4,ItemNum,0),MATCH(L$1,Districts,0))*'Blend Sheet'!$G21)+(INDEX(ItemCosts,MATCH('Blend Sheet'!$H$4,ItemNum,0),MATCH(L$1,Districts,0))*'Blend Sheet'!$H21)+(INDEX(ItemCosts,MATCH('Blend Sheet'!$I$4,ItemNum,0),MATCH(L$1,Districts,0))*'Blend Sheet'!$I21)+(INDEX(ItemCosts,MATCH('Blend Sheet'!$J$4,ItemNum,0),MATCH(L$1,Districts,0))*'Blend Sheet'!$J21)+(INDEX(ItemCosts,MATCH('Blend Sheet'!$K$4,ItemNum,0),MATCH(L$1,Districts,0))*'Blend Sheet'!$K21)+(INDEX(ItemCosts,MATCH('Blend Sheet'!$L$4,ItemNum,0),MATCH(L$1,Districts,0))*'Blend Sheet'!$L21)+(INDEX(ItemCosts,MATCH('Blend Sheet'!$M$4,ItemNum,0),MATCH(L$1,Districts,0))*'Blend Sheet'!$M21)+(INDEX(ItemCosts,MATCH('Blend Sheet'!$N$4,ItemNum,0),MATCH(L$1,Districts,0))*'Blend Sheet'!$N21)+(INDEX(ItemCosts,MATCH('Blend Sheet'!$O$4,ItemNum,0),MATCH(L$1,Districts,0))*'Blend Sheet'!$O21)+(INDEX(ItemCosts,MATCH('Blend Sheet'!$P$4,ItemNum,0),MATCH(L$1,Districts,0))*'Blend Sheet'!$P21)+(INDEX(ItemCosts,MATCH('Blend Sheet'!$Q$4,ItemNum,0),MATCH(L$1,Districts,0))*'Blend Sheet'!$Q21)+(INDEX(ItemCosts,MATCH('Blend Sheet'!$R$4,ItemNum,0),MATCH(L$1,Districts,0))*'Blend Sheet'!$R21)+(INDEX(ItemCosts,MATCH('Blend Sheet'!$S$4,ItemNum,0),MATCH(L$1,Districts,0))*'Blend Sheet'!$S21)+(INDEX(ItemCosts,MATCH('Blend Sheet'!$T$4,ItemNum,0),MATCH(L$1,Districts,0))*'Blend Sheet'!$T21)+(INDEX(ItemCosts,MATCH('Blend Sheet'!$U$4,ItemNum,0),MATCH(L$1,Districts,0))*'Blend Sheet'!$U21)+(INDEX(ItemCosts,MATCH('Blend Sheet'!$V$4,ItemNum,0),MATCH(L$1,Districts,0))*'Blend Sheet'!$V21)+(INDEX(ItemCosts,MATCH('Blend Sheet'!$W$4,ItemNum,0),MATCH(L$1,Districts,0))*'Blend Sheet'!$W21)+(INDEX(ItemCosts,MATCH('Blend Sheet'!$X$4,ItemNum,0),MATCH(L$1,Districts,0))*'Blend Sheet'!$X21)+(INDEX(ItemCosts,MATCH('Blend Sheet'!$Y$4,ItemNum,0),MATCH(L$1,Districts,0))*'Blend Sheet'!$Y21)+(INDEX(ItemCosts,MATCH('Blend Sheet'!$Z$4,ItemNum,0),MATCH(L$1,Districts,0))*'Blend Sheet'!$Z21)+(INDEX(ItemCosts,MATCH('Blend Sheet'!$AA$4,ItemNum,0),MATCH(L$1,Districts,0))*'Blend Sheet'!$AA21)+(INDEX(ItemCosts,MATCH('Blend Sheet'!$AB$4,ItemNum,0),MATCH(L$1,Districts,0))*'Blend Sheet'!$AB21)+(INDEX(ItemCosts,MATCH('Blend Sheet'!$AC$4,ItemNum,0),MATCH(L$1,Districts,0))*'Blend Sheet'!$AC21)+(INDEX(ItemCosts,MATCH('Blend Sheet'!$AD$4,ItemNum,0),MATCH(L$1,Districts,0))*'Blend Sheet'!$AD21)+(INDEX(ItemCosts,MATCH('Blend Sheet'!$AE$4,ItemNum,0),MATCH(L$1,Districts,0))*'Blend Sheet'!$AE21)+(INDEX(ItemCosts,MATCH('Blend Sheet'!$AF$4,ItemNum,0),MATCH(L$1,Districts,0))*'Blend Sheet'!$AF21)+(INDEX(ItemCosts,MATCH('Blend Sheet'!$AG$4,ItemNum,0),MATCH(L$1,Districts,0))*'Blend Sheet'!$AG21)+(INDEX(ItemCosts,MATCH('Blend Sheet'!$AH$4,ItemNum,0),MATCH(L$1,Districts,0))*'Blend Sheet'!$AH21)+(INDEX(ItemCosts,MATCH('Blend Sheet'!$AI$4,ItemNum,0),MATCH(L$1,Districts,0))*'Blend Sheet'!$AI21)+(INDEX(ItemCosts,MATCH('Blend Sheet'!$AJ$4,ItemNum,0),MATCH(L$1,Districts,0))*'Blend Sheet'!$AJ21)+(INDEX(ItemCosts,MATCH('Blend Sheet'!$AK$4,ItemNum,0),MATCH(L$1,Districts,0))*'Blend Sheet'!$AK21)+(INDEX(ItemCosts,MATCH('Blend Sheet'!$AL$4,ItemNum,0),MATCH(L$1,Districts,0))*'Blend Sheet'!$AL21)+(INDEX(ItemCosts,MATCH('Blend Sheet'!$AM$4,ItemNum,0),MATCH(L$1,Districts,0))*'Blend Sheet'!$AM21)+(INDEX(ItemCosts,MATCH('Blend Sheet'!$AN$4,ItemNum,0),MATCH(L$1,Districts,0))*'Blend Sheet'!$AN21)+(INDEX(ItemCosts,MATCH('Blend Sheet'!$AO$4,ItemNum,0),MATCH(L$1,Districts,0))*'Blend Sheet'!$AO21)+(INDEX(ItemCosts,MATCH('Blend Sheet'!$AP$4,ItemNum,0),MATCH(L$1,Districts,0))*'Blend Sheet'!$AP21)+(INDEX(ItemCosts,MATCH('Blend Sheet'!$AQ$4,ItemNum,0),MATCH(L$1,Districts,0))*'Blend Sheet'!$AQ21)+(INDEX(ItemCosts,MATCH('Blend Sheet'!$AR$4,ItemNum,0),MATCH(L$1,Districts,0))*'Blend Sheet'!$AR21)+(INDEX(ItemCosts,MATCH('Blend Sheet'!$AS$4,ItemNum,0),MATCH(L$1,Districts,0))*'Blend Sheet'!$AS21)</f>
        <v>#N/A</v>
      </c>
      <c r="M18" s="191"/>
      <c r="N18" s="34" t="e">
        <f>D18/'Blend Sheet'!$BA21</f>
        <v>#N/A</v>
      </c>
      <c r="O18" s="34" t="e">
        <f>E18/'Blend Sheet'!$BA21</f>
        <v>#N/A</v>
      </c>
      <c r="P18" s="34" t="e">
        <f>G18/'Blend Sheet'!$BA21</f>
        <v>#N/A</v>
      </c>
      <c r="Q18" s="34" t="e">
        <f>H18/'Blend Sheet'!$BA21</f>
        <v>#N/A</v>
      </c>
      <c r="R18" s="34" t="e">
        <f>I18/'Blend Sheet'!$BA21</f>
        <v>#N/A</v>
      </c>
      <c r="S18" s="34" t="e">
        <f>J18/'Blend Sheet'!$BA21</f>
        <v>#N/A</v>
      </c>
      <c r="T18" s="34" t="e">
        <f>K18/'Blend Sheet'!$BA21</f>
        <v>#N/A</v>
      </c>
      <c r="U18" s="34" t="e">
        <f>L18/'Blend Sheet'!$BA21</f>
        <v>#N/A</v>
      </c>
    </row>
    <row r="19" spans="1:21" x14ac:dyDescent="0.25">
      <c r="A19" t="str">
        <f>'Blend Sheet'!A22</f>
        <v>1:1:6 'G' (Sask)</v>
      </c>
      <c r="B19" s="5" t="e">
        <f>(INDEX(ItemCosts,MATCH('Blend Sheet'!$C$4,ItemNum,0),MATCH(B$1,Districts,0))*'Blend Sheet'!$C22)+(INDEX(ItemCosts,MATCH('Blend Sheet'!$D$4,ItemNum,0),MATCH(B$1,Districts,0))*'Blend Sheet'!$D22)+(INDEX(ItemCosts,MATCH('Blend Sheet'!$E$4,ItemNum,0),MATCH(B$1,Districts,0))*'Blend Sheet'!$E22)+(INDEX(ItemCosts,MATCH('Blend Sheet'!$F$4,ItemNum,0),MATCH(B$1,Districts,0))*'Blend Sheet'!$F22)+(INDEX(ItemCosts,MATCH('Blend Sheet'!$G$4,ItemNum,0),MATCH(B$1,Districts,0))*'Blend Sheet'!$G22)+(INDEX(ItemCosts,MATCH('Blend Sheet'!$H$4,ItemNum,0),MATCH(B$1,Districts,0))*'Blend Sheet'!$H22)+(INDEX(ItemCosts,MATCH('Blend Sheet'!$I$4,ItemNum,0),MATCH(B$1,Districts,0))*'Blend Sheet'!$I22)+(INDEX(ItemCosts,MATCH('Blend Sheet'!$J$4,ItemNum,0),MATCH(B$1,Districts,0))*'Blend Sheet'!$J22)+(INDEX(ItemCosts,MATCH('Blend Sheet'!$K$4,ItemNum,0),MATCH(B$1,Districts,0))*'Blend Sheet'!$K22)+(INDEX(ItemCosts,MATCH('Blend Sheet'!$L$4,ItemNum,0),MATCH(B$1,Districts,0))*'Blend Sheet'!$L22)+(INDEX(ItemCosts,MATCH('Blend Sheet'!$M$4,ItemNum,0),MATCH(B$1,Districts,0))*'Blend Sheet'!$M22)+(INDEX(ItemCosts,MATCH('Blend Sheet'!$N$4,ItemNum,0),MATCH(B$1,Districts,0))*'Blend Sheet'!$N22)+(INDEX(ItemCosts,MATCH('Blend Sheet'!$O$4,ItemNum,0),MATCH(B$1,Districts,0))*'Blend Sheet'!$O22)+(INDEX(ItemCosts,MATCH('Blend Sheet'!$P$4,ItemNum,0),MATCH(B$1,Districts,0))*'Blend Sheet'!$P22)+(INDEX(ItemCosts,MATCH('Blend Sheet'!$Q$4,ItemNum,0),MATCH(B$1,Districts,0))*'Blend Sheet'!$Q22)+(INDEX(ItemCosts,MATCH('Blend Sheet'!$R$4,ItemNum,0),MATCH(B$1,Districts,0))*'Blend Sheet'!$R22)+(INDEX(ItemCosts,MATCH('Blend Sheet'!$S$4,ItemNum,0),MATCH(B$1,Districts,0))*'Blend Sheet'!$S22)+(INDEX(ItemCosts,MATCH('Blend Sheet'!$T$4,ItemNum,0),MATCH(B$1,Districts,0))*'Blend Sheet'!$T22)+(INDEX(ItemCosts,MATCH('Blend Sheet'!$U$4,ItemNum,0),MATCH(B$1,Districts,0))*'Blend Sheet'!$U22)+(INDEX(ItemCosts,MATCH('Blend Sheet'!$V$4,ItemNum,0),MATCH(B$1,Districts,0))*'Blend Sheet'!$V22)+(INDEX(ItemCosts,MATCH('Blend Sheet'!$W$4,ItemNum,0),MATCH(B$1,Districts,0))*'Blend Sheet'!$W22)+(INDEX(ItemCosts,MATCH('Blend Sheet'!$X$4,ItemNum,0),MATCH(B$1,Districts,0))*'Blend Sheet'!$X22)+(INDEX(ItemCosts,MATCH('Blend Sheet'!$Y$4,ItemNum,0),MATCH(B$1,Districts,0))*'Blend Sheet'!$Y22)+(INDEX(ItemCosts,MATCH('Blend Sheet'!$Z$4,ItemNum,0),MATCH(B$1,Districts,0))*'Blend Sheet'!$Z22)+(INDEX(ItemCosts,MATCH('Blend Sheet'!$AA$4,ItemNum,0),MATCH(B$1,Districts,0))*'Blend Sheet'!$AA22)+(INDEX(ItemCosts,MATCH('Blend Sheet'!$AB$4,ItemNum,0),MATCH(B$1,Districts,0))*'Blend Sheet'!$AB22)+(INDEX(ItemCosts,MATCH('Blend Sheet'!$AC$4,ItemNum,0),MATCH(B$1,Districts,0))*'Blend Sheet'!$AC22)+(INDEX(ItemCosts,MATCH('Blend Sheet'!$AD$4,ItemNum,0),MATCH(B$1,Districts,0))*'Blend Sheet'!$AD22)+(INDEX(ItemCosts,MATCH('Blend Sheet'!$AE$4,ItemNum,0),MATCH(B$1,Districts,0))*'Blend Sheet'!$AE22)+(INDEX(ItemCosts,MATCH('Blend Sheet'!$AF$4,ItemNum,0),MATCH(B$1,Districts,0))*'Blend Sheet'!$AF22)+(INDEX(ItemCosts,MATCH('Blend Sheet'!$AG$4,ItemNum,0),MATCH(B$1,Districts,0))*'Blend Sheet'!$AG22)+(INDEX(ItemCosts,MATCH('Blend Sheet'!$AH$4,ItemNum,0),MATCH(B$1,Districts,0))*'Blend Sheet'!$AH22)+(INDEX(ItemCosts,MATCH('Blend Sheet'!$AI$4,ItemNum,0),MATCH(B$1,Districts,0))*'Blend Sheet'!$AI22)+(INDEX(ItemCosts,MATCH('Blend Sheet'!$AJ$4,ItemNum,0),MATCH(B$1,Districts,0))*'Blend Sheet'!$AJ22)+(INDEX(ItemCosts,MATCH('Blend Sheet'!$AK$4,ItemNum,0),MATCH(B$1,Districts,0))*'Blend Sheet'!$AK22)+(INDEX(ItemCosts,MATCH('Blend Sheet'!$AL$4,ItemNum,0),MATCH(B$1,Districts,0))*'Blend Sheet'!$AL22)+(INDEX(ItemCosts,MATCH('Blend Sheet'!$AM$4,ItemNum,0),MATCH(B$1,Districts,0))*'Blend Sheet'!$AM22)+(INDEX(ItemCosts,MATCH('Blend Sheet'!$AN$4,ItemNum,0),MATCH(B$1,Districts,0))*'Blend Sheet'!$AN22)+(INDEX(ItemCosts,MATCH('Blend Sheet'!$AO$4,ItemNum,0),MATCH(B$1,Districts,0))*'Blend Sheet'!$AO22)+(INDEX(ItemCosts,MATCH('Blend Sheet'!$AP$4,ItemNum,0),MATCH(B$1,Districts,0))*'Blend Sheet'!$AP22)+(INDEX(ItemCosts,MATCH('Blend Sheet'!$AQ$4,ItemNum,0),MATCH(B$1,Districts,0))*'Blend Sheet'!$AQ22)+(INDEX(ItemCosts,MATCH('Blend Sheet'!$AR$4,ItemNum,0),MATCH(B$1,Districts,0))*'Blend Sheet'!$AR22)+(INDEX(ItemCosts,MATCH('Blend Sheet'!$AS$4,ItemNum,0),MATCH(B$1,Districts,0))*'Blend Sheet'!$AS22)</f>
        <v>#N/A</v>
      </c>
      <c r="C19" s="5" t="e">
        <f>(INDEX(ItemCosts,MATCH('Blend Sheet'!$C$4,ItemNum,0),MATCH(C$1,Districts,0))*'Blend Sheet'!$C22)+(INDEX(ItemCosts,MATCH('Blend Sheet'!$D$4,ItemNum,0),MATCH(C$1,Districts,0))*'Blend Sheet'!$D22)+(INDEX(ItemCosts,MATCH('Blend Sheet'!$E$4,ItemNum,0),MATCH(C$1,Districts,0))*'Blend Sheet'!$E22)+(INDEX(ItemCosts,MATCH('Blend Sheet'!$F$4,ItemNum,0),MATCH(C$1,Districts,0))*'Blend Sheet'!$F22)+(INDEX(ItemCosts,MATCH('Blend Sheet'!$G$4,ItemNum,0),MATCH(C$1,Districts,0))*'Blend Sheet'!$G22)+(INDEX(ItemCosts,MATCH('Blend Sheet'!$H$4,ItemNum,0),MATCH(C$1,Districts,0))*'Blend Sheet'!$H22)+(INDEX(ItemCosts,MATCH('Blend Sheet'!$I$4,ItemNum,0),MATCH(C$1,Districts,0))*'Blend Sheet'!$I22)+(INDEX(ItemCosts,MATCH('Blend Sheet'!$J$4,ItemNum,0),MATCH(C$1,Districts,0))*'Blend Sheet'!$J22)+(INDEX(ItemCosts,MATCH('Blend Sheet'!$K$4,ItemNum,0),MATCH(C$1,Districts,0))*'Blend Sheet'!$K22)+(INDEX(ItemCosts,MATCH('Blend Sheet'!$L$4,ItemNum,0),MATCH(C$1,Districts,0))*'Blend Sheet'!$L22)+(INDEX(ItemCosts,MATCH('Blend Sheet'!$M$4,ItemNum,0),MATCH(C$1,Districts,0))*'Blend Sheet'!$M22)+(INDEX(ItemCosts,MATCH('Blend Sheet'!$N$4,ItemNum,0),MATCH(C$1,Districts,0))*'Blend Sheet'!$N22)+(INDEX(ItemCosts,MATCH('Blend Sheet'!$O$4,ItemNum,0),MATCH(C$1,Districts,0))*'Blend Sheet'!$O22)+(INDEX(ItemCosts,MATCH('Blend Sheet'!$P$4,ItemNum,0),MATCH(C$1,Districts,0))*'Blend Sheet'!$P22)+(INDEX(ItemCosts,MATCH('Blend Sheet'!$Q$4,ItemNum,0),MATCH(C$1,Districts,0))*'Blend Sheet'!$Q22)+(INDEX(ItemCosts,MATCH('Blend Sheet'!$R$4,ItemNum,0),MATCH(C$1,Districts,0))*'Blend Sheet'!$R22)+(INDEX(ItemCosts,MATCH('Blend Sheet'!$S$4,ItemNum,0),MATCH(C$1,Districts,0))*'Blend Sheet'!$S22)+(INDEX(ItemCosts,MATCH('Blend Sheet'!$T$4,ItemNum,0),MATCH(C$1,Districts,0))*'Blend Sheet'!$T22)+(INDEX(ItemCosts,MATCH('Blend Sheet'!$U$4,ItemNum,0),MATCH(C$1,Districts,0))*'Blend Sheet'!$U22)+(INDEX(ItemCosts,MATCH('Blend Sheet'!$V$4,ItemNum,0),MATCH(C$1,Districts,0))*'Blend Sheet'!$V22)+(INDEX(ItemCosts,MATCH('Blend Sheet'!$W$4,ItemNum,0),MATCH(C$1,Districts,0))*'Blend Sheet'!$W22)+(INDEX(ItemCosts,MATCH('Blend Sheet'!$X$4,ItemNum,0),MATCH(C$1,Districts,0))*'Blend Sheet'!$X22)+(INDEX(ItemCosts,MATCH('Blend Sheet'!$Y$4,ItemNum,0),MATCH(C$1,Districts,0))*'Blend Sheet'!$Y22)+(INDEX(ItemCosts,MATCH('Blend Sheet'!$Z$4,ItemNum,0),MATCH(C$1,Districts,0))*'Blend Sheet'!$Z22)+(INDEX(ItemCosts,MATCH('Blend Sheet'!$AA$4,ItemNum,0),MATCH(C$1,Districts,0))*'Blend Sheet'!$AA22)+(INDEX(ItemCosts,MATCH('Blend Sheet'!$AB$4,ItemNum,0),MATCH(C$1,Districts,0))*'Blend Sheet'!$AB22)+(INDEX(ItemCosts,MATCH('Blend Sheet'!$AC$4,ItemNum,0),MATCH(C$1,Districts,0))*'Blend Sheet'!$AC22)+(INDEX(ItemCosts,MATCH('Blend Sheet'!$AD$4,ItemNum,0),MATCH(C$1,Districts,0))*'Blend Sheet'!$AD22)+(INDEX(ItemCosts,MATCH('Blend Sheet'!$AE$4,ItemNum,0),MATCH(C$1,Districts,0))*'Blend Sheet'!$AE22)+(INDEX(ItemCosts,MATCH('Blend Sheet'!$AF$4,ItemNum,0),MATCH(C$1,Districts,0))*'Blend Sheet'!$AF22)+(INDEX(ItemCosts,MATCH('Blend Sheet'!$AG$4,ItemNum,0),MATCH(C$1,Districts,0))*'Blend Sheet'!$AG22)+(INDEX(ItemCosts,MATCH('Blend Sheet'!$AH$4,ItemNum,0),MATCH(C$1,Districts,0))*'Blend Sheet'!$AH22)+(INDEX(ItemCosts,MATCH('Blend Sheet'!$AI$4,ItemNum,0),MATCH(C$1,Districts,0))*'Blend Sheet'!$AI22)+(INDEX(ItemCosts,MATCH('Blend Sheet'!$AJ$4,ItemNum,0),MATCH(C$1,Districts,0))*'Blend Sheet'!$AJ22)+(INDEX(ItemCosts,MATCH('Blend Sheet'!$AK$4,ItemNum,0),MATCH(C$1,Districts,0))*'Blend Sheet'!$AK22)+(INDEX(ItemCosts,MATCH('Blend Sheet'!$AL$4,ItemNum,0),MATCH(C$1,Districts,0))*'Blend Sheet'!$AL22)+(INDEX(ItemCosts,MATCH('Blend Sheet'!$AM$4,ItemNum,0),MATCH(C$1,Districts,0))*'Blend Sheet'!$AM22)+(INDEX(ItemCosts,MATCH('Blend Sheet'!$AN$4,ItemNum,0),MATCH(C$1,Districts,0))*'Blend Sheet'!$AN22)+(INDEX(ItemCosts,MATCH('Blend Sheet'!$AO$4,ItemNum,0),MATCH(C$1,Districts,0))*'Blend Sheet'!$AO22)+(INDEX(ItemCosts,MATCH('Blend Sheet'!$AP$4,ItemNum,0),MATCH(C$1,Districts,0))*'Blend Sheet'!$AP22)+(INDEX(ItemCosts,MATCH('Blend Sheet'!$AQ$4,ItemNum,0),MATCH(C$1,Districts,0))*'Blend Sheet'!$AQ22)+(INDEX(ItemCosts,MATCH('Blend Sheet'!$AR$4,ItemNum,0),MATCH(C$1,Districts,0))*'Blend Sheet'!$AR22)+(INDEX(ItemCosts,MATCH('Blend Sheet'!$AS$4,ItemNum,0),MATCH(C$1,Districts,0))*'Blend Sheet'!$AS22)</f>
        <v>#N/A</v>
      </c>
      <c r="D19" s="5" t="e">
        <f>(INDEX(ItemCosts,MATCH('Blend Sheet'!$C$4,ItemNum,0),MATCH(D$1,Districts,0))*'Blend Sheet'!$C22)+(INDEX(ItemCosts,MATCH('Blend Sheet'!$D$4,ItemNum,0),MATCH(D$1,Districts,0))*'Blend Sheet'!$D22)+(INDEX(ItemCosts,MATCH('Blend Sheet'!$E$4,ItemNum,0),MATCH(D$1,Districts,0))*'Blend Sheet'!$E22)+(INDEX(ItemCosts,MATCH('Blend Sheet'!$F$4,ItemNum,0),MATCH(D$1,Districts,0))*'Blend Sheet'!$F22)+(INDEX(ItemCosts,MATCH('Blend Sheet'!$G$4,ItemNum,0),MATCH(D$1,Districts,0))*'Blend Sheet'!$G22)+(INDEX(ItemCosts,MATCH('Blend Sheet'!$H$4,ItemNum,0),MATCH(D$1,Districts,0))*'Blend Sheet'!$H22)+(INDEX(ItemCosts,MATCH('Blend Sheet'!$I$4,ItemNum,0),MATCH(D$1,Districts,0))*'Blend Sheet'!$I22)+(INDEX(ItemCosts,MATCH('Blend Sheet'!$J$4,ItemNum,0),MATCH(D$1,Districts,0))*'Blend Sheet'!$J22)+(INDEX(ItemCosts,MATCH('Blend Sheet'!$K$4,ItemNum,0),MATCH(D$1,Districts,0))*'Blend Sheet'!$K22)+(INDEX(ItemCosts,MATCH('Blend Sheet'!$L$4,ItemNum,0),MATCH(D$1,Districts,0))*'Blend Sheet'!$L22)+(INDEX(ItemCosts,MATCH('Blend Sheet'!$M$4,ItemNum,0),MATCH(D$1,Districts,0))*'Blend Sheet'!$M22)+(INDEX(ItemCosts,MATCH('Blend Sheet'!$N$4,ItemNum,0),MATCH(D$1,Districts,0))*'Blend Sheet'!$N22)+(INDEX(ItemCosts,MATCH('Blend Sheet'!$O$4,ItemNum,0),MATCH(D$1,Districts,0))*'Blend Sheet'!$O22)+(INDEX(ItemCosts,MATCH('Blend Sheet'!$P$4,ItemNum,0),MATCH(D$1,Districts,0))*'Blend Sheet'!$P22)+(INDEX(ItemCosts,MATCH('Blend Sheet'!$Q$4,ItemNum,0),MATCH(D$1,Districts,0))*'Blend Sheet'!$Q22)+(INDEX(ItemCosts,MATCH('Blend Sheet'!$R$4,ItemNum,0),MATCH(D$1,Districts,0))*'Blend Sheet'!$R22)+(INDEX(ItemCosts,MATCH('Blend Sheet'!$S$4,ItemNum,0),MATCH(D$1,Districts,0))*'Blend Sheet'!$S22)+(INDEX(ItemCosts,MATCH('Blend Sheet'!$T$4,ItemNum,0),MATCH(D$1,Districts,0))*'Blend Sheet'!$T22)+(INDEX(ItemCosts,MATCH('Blend Sheet'!$U$4,ItemNum,0),MATCH(D$1,Districts,0))*'Blend Sheet'!$U22)+(INDEX(ItemCosts,MATCH('Blend Sheet'!$V$4,ItemNum,0),MATCH(D$1,Districts,0))*'Blend Sheet'!$V22)+(INDEX(ItemCosts,MATCH('Blend Sheet'!$W$4,ItemNum,0),MATCH(D$1,Districts,0))*'Blend Sheet'!$W22)+(INDEX(ItemCosts,MATCH('Blend Sheet'!$X$4,ItemNum,0),MATCH(D$1,Districts,0))*'Blend Sheet'!$X22)+(INDEX(ItemCosts,MATCH('Blend Sheet'!$Y$4,ItemNum,0),MATCH(D$1,Districts,0))*'Blend Sheet'!$Y22)+(INDEX(ItemCosts,MATCH('Blend Sheet'!$Z$4,ItemNum,0),MATCH(D$1,Districts,0))*'Blend Sheet'!$Z22)+(INDEX(ItemCosts,MATCH('Blend Sheet'!$AA$4,ItemNum,0),MATCH(D$1,Districts,0))*'Blend Sheet'!$AA22)+(INDEX(ItemCosts,MATCH('Blend Sheet'!$AB$4,ItemNum,0),MATCH(D$1,Districts,0))*'Blend Sheet'!$AB22)+(INDEX(ItemCosts,MATCH('Blend Sheet'!$AC$4,ItemNum,0),MATCH(D$1,Districts,0))*'Blend Sheet'!$AC22)+(INDEX(ItemCosts,MATCH('Blend Sheet'!$AD$4,ItemNum,0),MATCH(D$1,Districts,0))*'Blend Sheet'!$AD22)+(INDEX(ItemCosts,MATCH('Blend Sheet'!$AE$4,ItemNum,0),MATCH(D$1,Districts,0))*'Blend Sheet'!$AE22)+(INDEX(ItemCosts,MATCH('Blend Sheet'!$AF$4,ItemNum,0),MATCH(D$1,Districts,0))*'Blend Sheet'!$AF22)+(INDEX(ItemCosts,MATCH('Blend Sheet'!$AG$4,ItemNum,0),MATCH(D$1,Districts,0))*'Blend Sheet'!$AG22)+(INDEX(ItemCosts,MATCH('Blend Sheet'!$AH$4,ItemNum,0),MATCH(D$1,Districts,0))*'Blend Sheet'!$AH22)+(INDEX(ItemCosts,MATCH('Blend Sheet'!$AI$4,ItemNum,0),MATCH(D$1,Districts,0))*'Blend Sheet'!$AI22)+(INDEX(ItemCosts,MATCH('Blend Sheet'!$AJ$4,ItemNum,0),MATCH(D$1,Districts,0))*'Blend Sheet'!$AJ22)+(INDEX(ItemCosts,MATCH('Blend Sheet'!$AK$4,ItemNum,0),MATCH(D$1,Districts,0))*'Blend Sheet'!$AK22)+(INDEX(ItemCosts,MATCH('Blend Sheet'!$AL$4,ItemNum,0),MATCH(D$1,Districts,0))*'Blend Sheet'!$AL22)+(INDEX(ItemCosts,MATCH('Blend Sheet'!$AM$4,ItemNum,0),MATCH(D$1,Districts,0))*'Blend Sheet'!$AM22)+(INDEX(ItemCosts,MATCH('Blend Sheet'!$AN$4,ItemNum,0),MATCH(D$1,Districts,0))*'Blend Sheet'!$AN22)+(INDEX(ItemCosts,MATCH('Blend Sheet'!$AO$4,ItemNum,0),MATCH(D$1,Districts,0))*'Blend Sheet'!$AO22)+(INDEX(ItemCosts,MATCH('Blend Sheet'!$AP$4,ItemNum,0),MATCH(D$1,Districts,0))*'Blend Sheet'!$AP22)+(INDEX(ItemCosts,MATCH('Blend Sheet'!$AQ$4,ItemNum,0),MATCH(D$1,Districts,0))*'Blend Sheet'!$AQ22)+(INDEX(ItemCosts,MATCH('Blend Sheet'!$AR$4,ItemNum,0),MATCH(D$1,Districts,0))*'Blend Sheet'!$AR22)+(INDEX(ItemCosts,MATCH('Blend Sheet'!$AS$4,ItemNum,0),MATCH(D$1,Districts,0))*'Blend Sheet'!$AS22)</f>
        <v>#N/A</v>
      </c>
      <c r="E19" s="5" t="e">
        <f>(INDEX(ItemCosts,MATCH('Blend Sheet'!$C$4,ItemNum,0),MATCH(E$1,Districts,0))*'Blend Sheet'!$C22)+(INDEX(ItemCosts,MATCH('Blend Sheet'!$D$4,ItemNum,0),MATCH(E$1,Districts,0))*'Blend Sheet'!$D22)+(INDEX(ItemCosts,MATCH('Blend Sheet'!$E$4,ItemNum,0),MATCH(E$1,Districts,0))*'Blend Sheet'!$E22)+(INDEX(ItemCosts,MATCH('Blend Sheet'!$F$4,ItemNum,0),MATCH(E$1,Districts,0))*'Blend Sheet'!$F22)+(INDEX(ItemCosts,MATCH('Blend Sheet'!$G$4,ItemNum,0),MATCH(E$1,Districts,0))*'Blend Sheet'!$G22)+(INDEX(ItemCosts,MATCH('Blend Sheet'!$H$4,ItemNum,0),MATCH(E$1,Districts,0))*'Blend Sheet'!$H22)+(INDEX(ItemCosts,MATCH('Blend Sheet'!$I$4,ItemNum,0),MATCH(E$1,Districts,0))*'Blend Sheet'!$I22)+(INDEX(ItemCosts,MATCH('Blend Sheet'!$J$4,ItemNum,0),MATCH(E$1,Districts,0))*'Blend Sheet'!$J22)+(INDEX(ItemCosts,MATCH('Blend Sheet'!$K$4,ItemNum,0),MATCH(E$1,Districts,0))*'Blend Sheet'!$K22)+(INDEX(ItemCosts,MATCH('Blend Sheet'!$L$4,ItemNum,0),MATCH(E$1,Districts,0))*'Blend Sheet'!$L22)+(INDEX(ItemCosts,MATCH('Blend Sheet'!$M$4,ItemNum,0),MATCH(E$1,Districts,0))*'Blend Sheet'!$M22)+(INDEX(ItemCosts,MATCH('Blend Sheet'!$N$4,ItemNum,0),MATCH(E$1,Districts,0))*'Blend Sheet'!$N22)+(INDEX(ItemCosts,MATCH('Blend Sheet'!$O$4,ItemNum,0),MATCH(E$1,Districts,0))*'Blend Sheet'!$O22)+(INDEX(ItemCosts,MATCH('Blend Sheet'!$P$4,ItemNum,0),MATCH(E$1,Districts,0))*'Blend Sheet'!$P22)+(INDEX(ItemCosts,MATCH('Blend Sheet'!$Q$4,ItemNum,0),MATCH(E$1,Districts,0))*'Blend Sheet'!$Q22)+(INDEX(ItemCosts,MATCH('Blend Sheet'!$R$4,ItemNum,0),MATCH(E$1,Districts,0))*'Blend Sheet'!$R22)+(INDEX(ItemCosts,MATCH('Blend Sheet'!$S$4,ItemNum,0),MATCH(E$1,Districts,0))*'Blend Sheet'!$S22)+(INDEX(ItemCosts,MATCH('Blend Sheet'!$T$4,ItemNum,0),MATCH(E$1,Districts,0))*'Blend Sheet'!$T22)+(INDEX(ItemCosts,MATCH('Blend Sheet'!$U$4,ItemNum,0),MATCH(E$1,Districts,0))*'Blend Sheet'!$U22)+(INDEX(ItemCosts,MATCH('Blend Sheet'!$V$4,ItemNum,0),MATCH(E$1,Districts,0))*'Blend Sheet'!$V22)+(INDEX(ItemCosts,MATCH('Blend Sheet'!$W$4,ItemNum,0),MATCH(E$1,Districts,0))*'Blend Sheet'!$W22)+(INDEX(ItemCosts,MATCH('Blend Sheet'!$X$4,ItemNum,0),MATCH(E$1,Districts,0))*'Blend Sheet'!$X22)+(INDEX(ItemCosts,MATCH('Blend Sheet'!$Y$4,ItemNum,0),MATCH(E$1,Districts,0))*'Blend Sheet'!$Y22)+(INDEX(ItemCosts,MATCH('Blend Sheet'!$Z$4,ItemNum,0),MATCH(E$1,Districts,0))*'Blend Sheet'!$Z22)+(INDEX(ItemCosts,MATCH('Blend Sheet'!$AA$4,ItemNum,0),MATCH(E$1,Districts,0))*'Blend Sheet'!$AA22)+(INDEX(ItemCosts,MATCH('Blend Sheet'!$AB$4,ItemNum,0),MATCH(E$1,Districts,0))*'Blend Sheet'!$AB22)+(INDEX(ItemCosts,MATCH('Blend Sheet'!$AC$4,ItemNum,0),MATCH(E$1,Districts,0))*'Blend Sheet'!$AC22)+(INDEX(ItemCosts,MATCH('Blend Sheet'!$AD$4,ItemNum,0),MATCH(E$1,Districts,0))*'Blend Sheet'!$AD22)+(INDEX(ItemCosts,MATCH('Blend Sheet'!$AE$4,ItemNum,0),MATCH(E$1,Districts,0))*'Blend Sheet'!$AE22)+(INDEX(ItemCosts,MATCH('Blend Sheet'!$AF$4,ItemNum,0),MATCH(E$1,Districts,0))*'Blend Sheet'!$AF22)+(INDEX(ItemCosts,MATCH('Blend Sheet'!$AG$4,ItemNum,0),MATCH(E$1,Districts,0))*'Blend Sheet'!$AG22)+(INDEX(ItemCosts,MATCH('Blend Sheet'!$AH$4,ItemNum,0),MATCH(E$1,Districts,0))*'Blend Sheet'!$AH22)+(INDEX(ItemCosts,MATCH('Blend Sheet'!$AI$4,ItemNum,0),MATCH(E$1,Districts,0))*'Blend Sheet'!$AI22)+(INDEX(ItemCosts,MATCH('Blend Sheet'!$AJ$4,ItemNum,0),MATCH(E$1,Districts,0))*'Blend Sheet'!$AJ22)+(INDEX(ItemCosts,MATCH('Blend Sheet'!$AK$4,ItemNum,0),MATCH(E$1,Districts,0))*'Blend Sheet'!$AK22)+(INDEX(ItemCosts,MATCH('Blend Sheet'!$AL$4,ItemNum,0),MATCH(E$1,Districts,0))*'Blend Sheet'!$AL22)+(INDEX(ItemCosts,MATCH('Blend Sheet'!$AM$4,ItemNum,0),MATCH(E$1,Districts,0))*'Blend Sheet'!$AM22)+(INDEX(ItemCosts,MATCH('Blend Sheet'!$AN$4,ItemNum,0),MATCH(E$1,Districts,0))*'Blend Sheet'!$AN22)+(INDEX(ItemCosts,MATCH('Blend Sheet'!$AO$4,ItemNum,0),MATCH(E$1,Districts,0))*'Blend Sheet'!$AO22)+(INDEX(ItemCosts,MATCH('Blend Sheet'!$AP$4,ItemNum,0),MATCH(E$1,Districts,0))*'Blend Sheet'!$AP22)+(INDEX(ItemCosts,MATCH('Blend Sheet'!$AQ$4,ItemNum,0),MATCH(E$1,Districts,0))*'Blend Sheet'!$AQ22)+(INDEX(ItemCosts,MATCH('Blend Sheet'!$AR$4,ItemNum,0),MATCH(E$1,Districts,0))*'Blend Sheet'!$AR22)+(INDEX(ItemCosts,MATCH('Blend Sheet'!$AS$4,ItemNum,0),MATCH(E$1,Districts,0))*'Blend Sheet'!$AS22)</f>
        <v>#N/A</v>
      </c>
      <c r="F19" s="5" t="e">
        <f>(INDEX(ItemCosts,MATCH('Blend Sheet'!$C$4,ItemNum,0),MATCH(F$1,Districts,0))*'Blend Sheet'!$C22)+(INDEX(ItemCosts,MATCH('Blend Sheet'!$D$4,ItemNum,0),MATCH(F$1,Districts,0))*'Blend Sheet'!$D22)+(INDEX(ItemCosts,MATCH('Blend Sheet'!$E$4,ItemNum,0),MATCH(F$1,Districts,0))*'Blend Sheet'!$E22)+(INDEX(ItemCosts,MATCH('Blend Sheet'!$F$4,ItemNum,0),MATCH(F$1,Districts,0))*'Blend Sheet'!$F22)+(INDEX(ItemCosts,MATCH('Blend Sheet'!$G$4,ItemNum,0),MATCH(F$1,Districts,0))*'Blend Sheet'!$G22)+(INDEX(ItemCosts,MATCH('Blend Sheet'!$H$4,ItemNum,0),MATCH(F$1,Districts,0))*'Blend Sheet'!$H22)+(INDEX(ItemCosts,MATCH('Blend Sheet'!$I$4,ItemNum,0),MATCH(F$1,Districts,0))*'Blend Sheet'!$I22)+(INDEX(ItemCosts,MATCH('Blend Sheet'!$J$4,ItemNum,0),MATCH(F$1,Districts,0))*'Blend Sheet'!$J22)+(INDEX(ItemCosts,MATCH('Blend Sheet'!$K$4,ItemNum,0),MATCH(F$1,Districts,0))*'Blend Sheet'!$K22)+(INDEX(ItemCosts,MATCH('Blend Sheet'!$L$4,ItemNum,0),MATCH(F$1,Districts,0))*'Blend Sheet'!$L22)+(INDEX(ItemCosts,MATCH('Blend Sheet'!$M$4,ItemNum,0),MATCH(F$1,Districts,0))*'Blend Sheet'!$M22)+(INDEX(ItemCosts,MATCH('Blend Sheet'!$N$4,ItemNum,0),MATCH(F$1,Districts,0))*'Blend Sheet'!$N22)+(INDEX(ItemCosts,MATCH('Blend Sheet'!$O$4,ItemNum,0),MATCH(F$1,Districts,0))*'Blend Sheet'!$O22)+(INDEX(ItemCosts,MATCH('Blend Sheet'!$P$4,ItemNum,0),MATCH(F$1,Districts,0))*'Blend Sheet'!$P22)+(INDEX(ItemCosts,MATCH('Blend Sheet'!$Q$4,ItemNum,0),MATCH(F$1,Districts,0))*'Blend Sheet'!$Q22)+(INDEX(ItemCosts,MATCH('Blend Sheet'!$R$4,ItemNum,0),MATCH(F$1,Districts,0))*'Blend Sheet'!$R22)+(INDEX(ItemCosts,MATCH('Blend Sheet'!$S$4,ItemNum,0),MATCH(F$1,Districts,0))*'Blend Sheet'!$S22)+(INDEX(ItemCosts,MATCH('Blend Sheet'!$T$4,ItemNum,0),MATCH(F$1,Districts,0))*'Blend Sheet'!$T22)+(INDEX(ItemCosts,MATCH('Blend Sheet'!$U$4,ItemNum,0),MATCH(F$1,Districts,0))*'Blend Sheet'!$U22)+(INDEX(ItemCosts,MATCH('Blend Sheet'!$V$4,ItemNum,0),MATCH(F$1,Districts,0))*'Blend Sheet'!$V22)+(INDEX(ItemCosts,MATCH('Blend Sheet'!$W$4,ItemNum,0),MATCH(F$1,Districts,0))*'Blend Sheet'!$W22)+(INDEX(ItemCosts,MATCH('Blend Sheet'!$X$4,ItemNum,0),MATCH(F$1,Districts,0))*'Blend Sheet'!$X22)+(INDEX(ItemCosts,MATCH('Blend Sheet'!$Y$4,ItemNum,0),MATCH(F$1,Districts,0))*'Blend Sheet'!$Y22)+(INDEX(ItemCosts,MATCH('Blend Sheet'!$Z$4,ItemNum,0),MATCH(F$1,Districts,0))*'Blend Sheet'!$Z22)+(INDEX(ItemCosts,MATCH('Blend Sheet'!$AA$4,ItemNum,0),MATCH(F$1,Districts,0))*'Blend Sheet'!$AA22)+(INDEX(ItemCosts,MATCH('Blend Sheet'!$AB$4,ItemNum,0),MATCH(F$1,Districts,0))*'Blend Sheet'!$AB22)+(INDEX(ItemCosts,MATCH('Blend Sheet'!$AC$4,ItemNum,0),MATCH(F$1,Districts,0))*'Blend Sheet'!$AC22)+(INDEX(ItemCosts,MATCH('Blend Sheet'!$AD$4,ItemNum,0),MATCH(F$1,Districts,0))*'Blend Sheet'!$AD22)+(INDEX(ItemCosts,MATCH('Blend Sheet'!$AE$4,ItemNum,0),MATCH(F$1,Districts,0))*'Blend Sheet'!$AE22)+(INDEX(ItemCosts,MATCH('Blend Sheet'!$AF$4,ItemNum,0),MATCH(F$1,Districts,0))*'Blend Sheet'!$AF22)+(INDEX(ItemCosts,MATCH('Blend Sheet'!$AG$4,ItemNum,0),MATCH(F$1,Districts,0))*'Blend Sheet'!$AG22)+(INDEX(ItemCosts,MATCH('Blend Sheet'!$AH$4,ItemNum,0),MATCH(F$1,Districts,0))*'Blend Sheet'!$AH22)+(INDEX(ItemCosts,MATCH('Blend Sheet'!$AI$4,ItemNum,0),MATCH(F$1,Districts,0))*'Blend Sheet'!$AI22)+(INDEX(ItemCosts,MATCH('Blend Sheet'!$AJ$4,ItemNum,0),MATCH(F$1,Districts,0))*'Blend Sheet'!$AJ22)+(INDEX(ItemCosts,MATCH('Blend Sheet'!$AK$4,ItemNum,0),MATCH(F$1,Districts,0))*'Blend Sheet'!$AK22)+(INDEX(ItemCosts,MATCH('Blend Sheet'!$AL$4,ItemNum,0),MATCH(F$1,Districts,0))*'Blend Sheet'!$AL22)+(INDEX(ItemCosts,MATCH('Blend Sheet'!$AM$4,ItemNum,0),MATCH(F$1,Districts,0))*'Blend Sheet'!$AM22)+(INDEX(ItemCosts,MATCH('Blend Sheet'!$AN$4,ItemNum,0),MATCH(F$1,Districts,0))*'Blend Sheet'!$AN22)+(INDEX(ItemCosts,MATCH('Blend Sheet'!$AO$4,ItemNum,0),MATCH(F$1,Districts,0))*'Blend Sheet'!$AO22)+(INDEX(ItemCosts,MATCH('Blend Sheet'!$AP$4,ItemNum,0),MATCH(F$1,Districts,0))*'Blend Sheet'!$AP22)+(INDEX(ItemCosts,MATCH('Blend Sheet'!$AQ$4,ItemNum,0),MATCH(F$1,Districts,0))*'Blend Sheet'!$AQ22)+(INDEX(ItemCosts,MATCH('Blend Sheet'!$AR$4,ItemNum,0),MATCH(F$1,Districts,0))*'Blend Sheet'!$AR22)+(INDEX(ItemCosts,MATCH('Blend Sheet'!$AS$4,ItemNum,0),MATCH(F$1,Districts,0))*'Blend Sheet'!$AS22)</f>
        <v>#N/A</v>
      </c>
      <c r="G19" s="5" t="e">
        <f>(INDEX(ItemCosts,MATCH('Blend Sheet'!$C$4,ItemNum,0),MATCH(G$1,Districts,0))*'Blend Sheet'!$C22)+(INDEX(ItemCosts,MATCH('Blend Sheet'!$D$4,ItemNum,0),MATCH(G$1,Districts,0))*'Blend Sheet'!$D22)+(INDEX(ItemCosts,MATCH('Blend Sheet'!$E$4,ItemNum,0),MATCH(G$1,Districts,0))*'Blend Sheet'!$E22)+(INDEX(ItemCosts,MATCH('Blend Sheet'!$F$4,ItemNum,0),MATCH(G$1,Districts,0))*'Blend Sheet'!$F22)+(INDEX(ItemCosts,MATCH('Blend Sheet'!$G$4,ItemNum,0),MATCH(G$1,Districts,0))*'Blend Sheet'!$G22)+(INDEX(ItemCosts,MATCH('Blend Sheet'!$H$4,ItemNum,0),MATCH(G$1,Districts,0))*'Blend Sheet'!$H22)+(INDEX(ItemCosts,MATCH('Blend Sheet'!$I$4,ItemNum,0),MATCH(G$1,Districts,0))*'Blend Sheet'!$I22)+(INDEX(ItemCosts,MATCH('Blend Sheet'!$J$4,ItemNum,0),MATCH(G$1,Districts,0))*'Blend Sheet'!$J22)+(INDEX(ItemCosts,MATCH('Blend Sheet'!$K$4,ItemNum,0),MATCH(G$1,Districts,0))*'Blend Sheet'!$K22)+(INDEX(ItemCosts,MATCH('Blend Sheet'!$L$4,ItemNum,0),MATCH(G$1,Districts,0))*'Blend Sheet'!$L22)+(INDEX(ItemCosts,MATCH('Blend Sheet'!$M$4,ItemNum,0),MATCH(G$1,Districts,0))*'Blend Sheet'!$M22)+(INDEX(ItemCosts,MATCH('Blend Sheet'!$N$4,ItemNum,0),MATCH(G$1,Districts,0))*'Blend Sheet'!$N22)+(INDEX(ItemCosts,MATCH('Blend Sheet'!$O$4,ItemNum,0),MATCH(G$1,Districts,0))*'Blend Sheet'!$O22)+(INDEX(ItemCosts,MATCH('Blend Sheet'!$P$4,ItemNum,0),MATCH(G$1,Districts,0))*'Blend Sheet'!$P22)+(INDEX(ItemCosts,MATCH('Blend Sheet'!$Q$4,ItemNum,0),MATCH(G$1,Districts,0))*'Blend Sheet'!$Q22)+(INDEX(ItemCosts,MATCH('Blend Sheet'!$R$4,ItemNum,0),MATCH(G$1,Districts,0))*'Blend Sheet'!$R22)+(INDEX(ItemCosts,MATCH('Blend Sheet'!$S$4,ItemNum,0),MATCH(G$1,Districts,0))*'Blend Sheet'!$S22)+(INDEX(ItemCosts,MATCH('Blend Sheet'!$T$4,ItemNum,0),MATCH(G$1,Districts,0))*'Blend Sheet'!$T22)+(INDEX(ItemCosts,MATCH('Blend Sheet'!$U$4,ItemNum,0),MATCH(G$1,Districts,0))*'Blend Sheet'!$U22)+(INDEX(ItemCosts,MATCH('Blend Sheet'!$V$4,ItemNum,0),MATCH(G$1,Districts,0))*'Blend Sheet'!$V22)+(INDEX(ItemCosts,MATCH('Blend Sheet'!$W$4,ItemNum,0),MATCH(G$1,Districts,0))*'Blend Sheet'!$W22)+(INDEX(ItemCosts,MATCH('Blend Sheet'!$X$4,ItemNum,0),MATCH(G$1,Districts,0))*'Blend Sheet'!$X22)+(INDEX(ItemCosts,MATCH('Blend Sheet'!$Y$4,ItemNum,0),MATCH(G$1,Districts,0))*'Blend Sheet'!$Y22)+(INDEX(ItemCosts,MATCH('Blend Sheet'!$Z$4,ItemNum,0),MATCH(G$1,Districts,0))*'Blend Sheet'!$Z22)+(INDEX(ItemCosts,MATCH('Blend Sheet'!$AA$4,ItemNum,0),MATCH(G$1,Districts,0))*'Blend Sheet'!$AA22)+(INDEX(ItemCosts,MATCH('Blend Sheet'!$AB$4,ItemNum,0),MATCH(G$1,Districts,0))*'Blend Sheet'!$AB22)+(INDEX(ItemCosts,MATCH('Blend Sheet'!$AC$4,ItemNum,0),MATCH(G$1,Districts,0))*'Blend Sheet'!$AC22)+(INDEX(ItemCosts,MATCH('Blend Sheet'!$AD$4,ItemNum,0),MATCH(G$1,Districts,0))*'Blend Sheet'!$AD22)+(INDEX(ItemCosts,MATCH('Blend Sheet'!$AE$4,ItemNum,0),MATCH(G$1,Districts,0))*'Blend Sheet'!$AE22)+(INDEX(ItemCosts,MATCH('Blend Sheet'!$AF$4,ItemNum,0),MATCH(G$1,Districts,0))*'Blend Sheet'!$AF22)+(INDEX(ItemCosts,MATCH('Blend Sheet'!$AG$4,ItemNum,0),MATCH(G$1,Districts,0))*'Blend Sheet'!$AG22)+(INDEX(ItemCosts,MATCH('Blend Sheet'!$AH$4,ItemNum,0),MATCH(G$1,Districts,0))*'Blend Sheet'!$AH22)+(INDEX(ItemCosts,MATCH('Blend Sheet'!$AI$4,ItemNum,0),MATCH(G$1,Districts,0))*'Blend Sheet'!$AI22)+(INDEX(ItemCosts,MATCH('Blend Sheet'!$AJ$4,ItemNum,0),MATCH(G$1,Districts,0))*'Blend Sheet'!$AJ22)+(INDEX(ItemCosts,MATCH('Blend Sheet'!$AK$4,ItemNum,0),MATCH(G$1,Districts,0))*'Blend Sheet'!$AK22)+(INDEX(ItemCosts,MATCH('Blend Sheet'!$AL$4,ItemNum,0),MATCH(G$1,Districts,0))*'Blend Sheet'!$AL22)+(INDEX(ItemCosts,MATCH('Blend Sheet'!$AM$4,ItemNum,0),MATCH(G$1,Districts,0))*'Blend Sheet'!$AM22)+(INDEX(ItemCosts,MATCH('Blend Sheet'!$AN$4,ItemNum,0),MATCH(G$1,Districts,0))*'Blend Sheet'!$AN22)+(INDEX(ItemCosts,MATCH('Blend Sheet'!$AO$4,ItemNum,0),MATCH(G$1,Districts,0))*'Blend Sheet'!$AO22)+(INDEX(ItemCosts,MATCH('Blend Sheet'!$AP$4,ItemNum,0),MATCH(G$1,Districts,0))*'Blend Sheet'!$AP22)+(INDEX(ItemCosts,MATCH('Blend Sheet'!$AQ$4,ItemNum,0),MATCH(G$1,Districts,0))*'Blend Sheet'!$AQ22)+(INDEX(ItemCosts,MATCH('Blend Sheet'!$AR$4,ItemNum,0),MATCH(G$1,Districts,0))*'Blend Sheet'!$AR22)+(INDEX(ItemCosts,MATCH('Blend Sheet'!$AS$4,ItemNum,0),MATCH(G$1,Districts,0))*'Blend Sheet'!$AS22)</f>
        <v>#N/A</v>
      </c>
      <c r="H19" s="5" t="e">
        <f>(INDEX(ItemCosts,MATCH('Blend Sheet'!$C$4,ItemNum,0),MATCH(H$1,Districts,0))*'Blend Sheet'!$C22)+(INDEX(ItemCosts,MATCH('Blend Sheet'!$D$4,ItemNum,0),MATCH(H$1,Districts,0))*'Blend Sheet'!$D22)+(INDEX(ItemCosts,MATCH('Blend Sheet'!$E$4,ItemNum,0),MATCH(H$1,Districts,0))*'Blend Sheet'!$E22)+(INDEX(ItemCosts,MATCH('Blend Sheet'!$F$4,ItemNum,0),MATCH(H$1,Districts,0))*'Blend Sheet'!$F22)+(INDEX(ItemCosts,MATCH('Blend Sheet'!$G$4,ItemNum,0),MATCH(H$1,Districts,0))*'Blend Sheet'!$G22)+(INDEX(ItemCosts,MATCH('Blend Sheet'!$H$4,ItemNum,0),MATCH(H$1,Districts,0))*'Blend Sheet'!$H22)+(INDEX(ItemCosts,MATCH('Blend Sheet'!$I$4,ItemNum,0),MATCH(H$1,Districts,0))*'Blend Sheet'!$I22)+(INDEX(ItemCosts,MATCH('Blend Sheet'!$J$4,ItemNum,0),MATCH(H$1,Districts,0))*'Blend Sheet'!$J22)+(INDEX(ItemCosts,MATCH('Blend Sheet'!$K$4,ItemNum,0),MATCH(H$1,Districts,0))*'Blend Sheet'!$K22)+(INDEX(ItemCosts,MATCH('Blend Sheet'!$L$4,ItemNum,0),MATCH(H$1,Districts,0))*'Blend Sheet'!$L22)+(INDEX(ItemCosts,MATCH('Blend Sheet'!$M$4,ItemNum,0),MATCH(H$1,Districts,0))*'Blend Sheet'!$M22)+(INDEX(ItemCosts,MATCH('Blend Sheet'!$N$4,ItemNum,0),MATCH(H$1,Districts,0))*'Blend Sheet'!$N22)+(INDEX(ItemCosts,MATCH('Blend Sheet'!$O$4,ItemNum,0),MATCH(H$1,Districts,0))*'Blend Sheet'!$O22)+(INDEX(ItemCosts,MATCH('Blend Sheet'!$P$4,ItemNum,0),MATCH(H$1,Districts,0))*'Blend Sheet'!$P22)+(INDEX(ItemCosts,MATCH('Blend Sheet'!$Q$4,ItemNum,0),MATCH(H$1,Districts,0))*'Blend Sheet'!$Q22)+(INDEX(ItemCosts,MATCH('Blend Sheet'!$R$4,ItemNum,0),MATCH(H$1,Districts,0))*'Blend Sheet'!$R22)+(INDEX(ItemCosts,MATCH('Blend Sheet'!$S$4,ItemNum,0),MATCH(H$1,Districts,0))*'Blend Sheet'!$S22)+(INDEX(ItemCosts,MATCH('Blend Sheet'!$T$4,ItemNum,0),MATCH(H$1,Districts,0))*'Blend Sheet'!$T22)+(INDEX(ItemCosts,MATCH('Blend Sheet'!$U$4,ItemNum,0),MATCH(H$1,Districts,0))*'Blend Sheet'!$U22)+(INDEX(ItemCosts,MATCH('Blend Sheet'!$V$4,ItemNum,0),MATCH(H$1,Districts,0))*'Blend Sheet'!$V22)+(INDEX(ItemCosts,MATCH('Blend Sheet'!$W$4,ItemNum,0),MATCH(H$1,Districts,0))*'Blend Sheet'!$W22)+(INDEX(ItemCosts,MATCH('Blend Sheet'!$X$4,ItemNum,0),MATCH(H$1,Districts,0))*'Blend Sheet'!$X22)+(INDEX(ItemCosts,MATCH('Blend Sheet'!$Y$4,ItemNum,0),MATCH(H$1,Districts,0))*'Blend Sheet'!$Y22)+(INDEX(ItemCosts,MATCH('Blend Sheet'!$Z$4,ItemNum,0),MATCH(H$1,Districts,0))*'Blend Sheet'!$Z22)+(INDEX(ItemCosts,MATCH('Blend Sheet'!$AA$4,ItemNum,0),MATCH(H$1,Districts,0))*'Blend Sheet'!$AA22)+(INDEX(ItemCosts,MATCH('Blend Sheet'!$AB$4,ItemNum,0),MATCH(H$1,Districts,0))*'Blend Sheet'!$AB22)+(INDEX(ItemCosts,MATCH('Blend Sheet'!$AC$4,ItemNum,0),MATCH(H$1,Districts,0))*'Blend Sheet'!$AC22)+(INDEX(ItemCosts,MATCH('Blend Sheet'!$AD$4,ItemNum,0),MATCH(H$1,Districts,0))*'Blend Sheet'!$AD22)+(INDEX(ItemCosts,MATCH('Blend Sheet'!$AE$4,ItemNum,0),MATCH(H$1,Districts,0))*'Blend Sheet'!$AE22)+(INDEX(ItemCosts,MATCH('Blend Sheet'!$AF$4,ItemNum,0),MATCH(H$1,Districts,0))*'Blend Sheet'!$AF22)+(INDEX(ItemCosts,MATCH('Blend Sheet'!$AG$4,ItemNum,0),MATCH(H$1,Districts,0))*'Blend Sheet'!$AG22)+(INDEX(ItemCosts,MATCH('Blend Sheet'!$AH$4,ItemNum,0),MATCH(H$1,Districts,0))*'Blend Sheet'!$AH22)+(INDEX(ItemCosts,MATCH('Blend Sheet'!$AI$4,ItemNum,0),MATCH(H$1,Districts,0))*'Blend Sheet'!$AI22)+(INDEX(ItemCosts,MATCH('Blend Sheet'!$AJ$4,ItemNum,0),MATCH(H$1,Districts,0))*'Blend Sheet'!$AJ22)+(INDEX(ItemCosts,MATCH('Blend Sheet'!$AK$4,ItemNum,0),MATCH(H$1,Districts,0))*'Blend Sheet'!$AK22)+(INDEX(ItemCosts,MATCH('Blend Sheet'!$AL$4,ItemNum,0),MATCH(H$1,Districts,0))*'Blend Sheet'!$AL22)+(INDEX(ItemCosts,MATCH('Blend Sheet'!$AM$4,ItemNum,0),MATCH(H$1,Districts,0))*'Blend Sheet'!$AM22)+(INDEX(ItemCosts,MATCH('Blend Sheet'!$AN$4,ItemNum,0),MATCH(H$1,Districts,0))*'Blend Sheet'!$AN22)+(INDEX(ItemCosts,MATCH('Blend Sheet'!$AO$4,ItemNum,0),MATCH(H$1,Districts,0))*'Blend Sheet'!$AO22)+(INDEX(ItemCosts,MATCH('Blend Sheet'!$AP$4,ItemNum,0),MATCH(H$1,Districts,0))*'Blend Sheet'!$AP22)+(INDEX(ItemCosts,MATCH('Blend Sheet'!$AQ$4,ItemNum,0),MATCH(H$1,Districts,0))*'Blend Sheet'!$AQ22)+(INDEX(ItemCosts,MATCH('Blend Sheet'!$AR$4,ItemNum,0),MATCH(H$1,Districts,0))*'Blend Sheet'!$AR22)+(INDEX(ItemCosts,MATCH('Blend Sheet'!$AS$4,ItemNum,0),MATCH(H$1,Districts,0))*'Blend Sheet'!$AS22)</f>
        <v>#N/A</v>
      </c>
      <c r="I19" s="5" t="e">
        <f>(INDEX(ItemCosts,MATCH('Blend Sheet'!$C$4,ItemNum,0),MATCH(I$1,Districts,0))*'Blend Sheet'!$C22)+(INDEX(ItemCosts,MATCH('Blend Sheet'!$D$4,ItemNum,0),MATCH(I$1,Districts,0))*'Blend Sheet'!$D22)+(INDEX(ItemCosts,MATCH('Blend Sheet'!$E$4,ItemNum,0),MATCH(I$1,Districts,0))*'Blend Sheet'!$E22)+(INDEX(ItemCosts,MATCH('Blend Sheet'!$F$4,ItemNum,0),MATCH(I$1,Districts,0))*'Blend Sheet'!$F22)+(INDEX(ItemCosts,MATCH('Blend Sheet'!$G$4,ItemNum,0),MATCH(I$1,Districts,0))*'Blend Sheet'!$G22)+(INDEX(ItemCosts,MATCH('Blend Sheet'!$H$4,ItemNum,0),MATCH(I$1,Districts,0))*'Blend Sheet'!$H22)+(INDEX(ItemCosts,MATCH('Blend Sheet'!$I$4,ItemNum,0),MATCH(I$1,Districts,0))*'Blend Sheet'!$I22)+(INDEX(ItemCosts,MATCH('Blend Sheet'!$J$4,ItemNum,0),MATCH(I$1,Districts,0))*'Blend Sheet'!$J22)+(INDEX(ItemCosts,MATCH('Blend Sheet'!$K$4,ItemNum,0),MATCH(I$1,Districts,0))*'Blend Sheet'!$K22)+(INDEX(ItemCosts,MATCH('Blend Sheet'!$L$4,ItemNum,0),MATCH(I$1,Districts,0))*'Blend Sheet'!$L22)+(INDEX(ItemCosts,MATCH('Blend Sheet'!$M$4,ItemNum,0),MATCH(I$1,Districts,0))*'Blend Sheet'!$M22)+(INDEX(ItemCosts,MATCH('Blend Sheet'!$N$4,ItemNum,0),MATCH(I$1,Districts,0))*'Blend Sheet'!$N22)+(INDEX(ItemCosts,MATCH('Blend Sheet'!$O$4,ItemNum,0),MATCH(I$1,Districts,0))*'Blend Sheet'!$O22)+(INDEX(ItemCosts,MATCH('Blend Sheet'!$P$4,ItemNum,0),MATCH(I$1,Districts,0))*'Blend Sheet'!$P22)+(INDEX(ItemCosts,MATCH('Blend Sheet'!$Q$4,ItemNum,0),MATCH(I$1,Districts,0))*'Blend Sheet'!$Q22)+(INDEX(ItemCosts,MATCH('Blend Sheet'!$R$4,ItemNum,0),MATCH(I$1,Districts,0))*'Blend Sheet'!$R22)+(INDEX(ItemCosts,MATCH('Blend Sheet'!$S$4,ItemNum,0),MATCH(I$1,Districts,0))*'Blend Sheet'!$S22)+(INDEX(ItemCosts,MATCH('Blend Sheet'!$T$4,ItemNum,0),MATCH(I$1,Districts,0))*'Blend Sheet'!$T22)+(INDEX(ItemCosts,MATCH('Blend Sheet'!$U$4,ItemNum,0),MATCH(I$1,Districts,0))*'Blend Sheet'!$U22)+(INDEX(ItemCosts,MATCH('Blend Sheet'!$V$4,ItemNum,0),MATCH(I$1,Districts,0))*'Blend Sheet'!$V22)+(INDEX(ItemCosts,MATCH('Blend Sheet'!$W$4,ItemNum,0),MATCH(I$1,Districts,0))*'Blend Sheet'!$W22)+(INDEX(ItemCosts,MATCH('Blend Sheet'!$X$4,ItemNum,0),MATCH(I$1,Districts,0))*'Blend Sheet'!$X22)+(INDEX(ItemCosts,MATCH('Blend Sheet'!$Y$4,ItemNum,0),MATCH(I$1,Districts,0))*'Blend Sheet'!$Y22)+(INDEX(ItemCosts,MATCH('Blend Sheet'!$Z$4,ItemNum,0),MATCH(I$1,Districts,0))*'Blend Sheet'!$Z22)+(INDEX(ItemCosts,MATCH('Blend Sheet'!$AA$4,ItemNum,0),MATCH(I$1,Districts,0))*'Blend Sheet'!$AA22)+(INDEX(ItemCosts,MATCH('Blend Sheet'!$AB$4,ItemNum,0),MATCH(I$1,Districts,0))*'Blend Sheet'!$AB22)+(INDEX(ItemCosts,MATCH('Blend Sheet'!$AC$4,ItemNum,0),MATCH(I$1,Districts,0))*'Blend Sheet'!$AC22)+(INDEX(ItemCosts,MATCH('Blend Sheet'!$AD$4,ItemNum,0),MATCH(I$1,Districts,0))*'Blend Sheet'!$AD22)+(INDEX(ItemCosts,MATCH('Blend Sheet'!$AE$4,ItemNum,0),MATCH(I$1,Districts,0))*'Blend Sheet'!$AE22)+(INDEX(ItemCosts,MATCH('Blend Sheet'!$AF$4,ItemNum,0),MATCH(I$1,Districts,0))*'Blend Sheet'!$AF22)+(INDEX(ItemCosts,MATCH('Blend Sheet'!$AG$4,ItemNum,0),MATCH(I$1,Districts,0))*'Blend Sheet'!$AG22)+(INDEX(ItemCosts,MATCH('Blend Sheet'!$AH$4,ItemNum,0),MATCH(I$1,Districts,0))*'Blend Sheet'!$AH22)+(INDEX(ItemCosts,MATCH('Blend Sheet'!$AI$4,ItemNum,0),MATCH(I$1,Districts,0))*'Blend Sheet'!$AI22)+(INDEX(ItemCosts,MATCH('Blend Sheet'!$AJ$4,ItemNum,0),MATCH(I$1,Districts,0))*'Blend Sheet'!$AJ22)+(INDEX(ItemCosts,MATCH('Blend Sheet'!$AK$4,ItemNum,0),MATCH(I$1,Districts,0))*'Blend Sheet'!$AK22)+(INDEX(ItemCosts,MATCH('Blend Sheet'!$AL$4,ItemNum,0),MATCH(I$1,Districts,0))*'Blend Sheet'!$AL22)+(INDEX(ItemCosts,MATCH('Blend Sheet'!$AM$4,ItemNum,0),MATCH(I$1,Districts,0))*'Blend Sheet'!$AM22)+(INDEX(ItemCosts,MATCH('Blend Sheet'!$AN$4,ItemNum,0),MATCH(I$1,Districts,0))*'Blend Sheet'!$AN22)+(INDEX(ItemCosts,MATCH('Blend Sheet'!$AO$4,ItemNum,0),MATCH(I$1,Districts,0))*'Blend Sheet'!$AO22)+(INDEX(ItemCosts,MATCH('Blend Sheet'!$AP$4,ItemNum,0),MATCH(I$1,Districts,0))*'Blend Sheet'!$AP22)+(INDEX(ItemCosts,MATCH('Blend Sheet'!$AQ$4,ItemNum,0),MATCH(I$1,Districts,0))*'Blend Sheet'!$AQ22)+(INDEX(ItemCosts,MATCH('Blend Sheet'!$AR$4,ItemNum,0),MATCH(I$1,Districts,0))*'Blend Sheet'!$AR22)+(INDEX(ItemCosts,MATCH('Blend Sheet'!$AS$4,ItemNum,0),MATCH(I$1,Districts,0))*'Blend Sheet'!$AS22)</f>
        <v>#N/A</v>
      </c>
      <c r="J19" s="5" t="e">
        <f>(INDEX(ItemCosts,MATCH('Blend Sheet'!$C$4,ItemNum,0),MATCH(J$1,Districts,0))*'Blend Sheet'!$C22)+(INDEX(ItemCosts,MATCH('Blend Sheet'!$D$4,ItemNum,0),MATCH(J$1,Districts,0))*'Blend Sheet'!$D22)+(INDEX(ItemCosts,MATCH('Blend Sheet'!$E$4,ItemNum,0),MATCH(J$1,Districts,0))*'Blend Sheet'!$E22)+(INDEX(ItemCosts,MATCH('Blend Sheet'!$F$4,ItemNum,0),MATCH(J$1,Districts,0))*'Blend Sheet'!$F22)+(INDEX(ItemCosts,MATCH('Blend Sheet'!$G$4,ItemNum,0),MATCH(J$1,Districts,0))*'Blend Sheet'!$G22)+(INDEX(ItemCosts,MATCH('Blend Sheet'!$H$4,ItemNum,0),MATCH(J$1,Districts,0))*'Blend Sheet'!$H22)+(INDEX(ItemCosts,MATCH('Blend Sheet'!$I$4,ItemNum,0),MATCH(J$1,Districts,0))*'Blend Sheet'!$I22)+(INDEX(ItemCosts,MATCH('Blend Sheet'!$J$4,ItemNum,0),MATCH(J$1,Districts,0))*'Blend Sheet'!$J22)+(INDEX(ItemCosts,MATCH('Blend Sheet'!$K$4,ItemNum,0),MATCH(J$1,Districts,0))*'Blend Sheet'!$K22)+(INDEX(ItemCosts,MATCH('Blend Sheet'!$L$4,ItemNum,0),MATCH(J$1,Districts,0))*'Blend Sheet'!$L22)+(INDEX(ItemCosts,MATCH('Blend Sheet'!$M$4,ItemNum,0),MATCH(J$1,Districts,0))*'Blend Sheet'!$M22)+(INDEX(ItemCosts,MATCH('Blend Sheet'!$N$4,ItemNum,0),MATCH(J$1,Districts,0))*'Blend Sheet'!$N22)+(INDEX(ItemCosts,MATCH('Blend Sheet'!$O$4,ItemNum,0),MATCH(J$1,Districts,0))*'Blend Sheet'!$O22)+(INDEX(ItemCosts,MATCH('Blend Sheet'!$P$4,ItemNum,0),MATCH(J$1,Districts,0))*'Blend Sheet'!$P22)+(INDEX(ItemCosts,MATCH('Blend Sheet'!$Q$4,ItemNum,0),MATCH(J$1,Districts,0))*'Blend Sheet'!$Q22)+(INDEX(ItemCosts,MATCH('Blend Sheet'!$R$4,ItemNum,0),MATCH(J$1,Districts,0))*'Blend Sheet'!$R22)+(INDEX(ItemCosts,MATCH('Blend Sheet'!$S$4,ItemNum,0),MATCH(J$1,Districts,0))*'Blend Sheet'!$S22)+(INDEX(ItemCosts,MATCH('Blend Sheet'!$T$4,ItemNum,0),MATCH(J$1,Districts,0))*'Blend Sheet'!$T22)+(INDEX(ItemCosts,MATCH('Blend Sheet'!$U$4,ItemNum,0),MATCH(J$1,Districts,0))*'Blend Sheet'!$U22)+(INDEX(ItemCosts,MATCH('Blend Sheet'!$V$4,ItemNum,0),MATCH(J$1,Districts,0))*'Blend Sheet'!$V22)+(INDEX(ItemCosts,MATCH('Blend Sheet'!$W$4,ItemNum,0),MATCH(J$1,Districts,0))*'Blend Sheet'!$W22)+(INDEX(ItemCosts,MATCH('Blend Sheet'!$X$4,ItemNum,0),MATCH(J$1,Districts,0))*'Blend Sheet'!$X22)+(INDEX(ItemCosts,MATCH('Blend Sheet'!$Y$4,ItemNum,0),MATCH(J$1,Districts,0))*'Blend Sheet'!$Y22)+(INDEX(ItemCosts,MATCH('Blend Sheet'!$Z$4,ItemNum,0),MATCH(J$1,Districts,0))*'Blend Sheet'!$Z22)+(INDEX(ItemCosts,MATCH('Blend Sheet'!$AA$4,ItemNum,0),MATCH(J$1,Districts,0))*'Blend Sheet'!$AA22)+(INDEX(ItemCosts,MATCH('Blend Sheet'!$AB$4,ItemNum,0),MATCH(J$1,Districts,0))*'Blend Sheet'!$AB22)+(INDEX(ItemCosts,MATCH('Blend Sheet'!$AC$4,ItemNum,0),MATCH(J$1,Districts,0))*'Blend Sheet'!$AC22)+(INDEX(ItemCosts,MATCH('Blend Sheet'!$AD$4,ItemNum,0),MATCH(J$1,Districts,0))*'Blend Sheet'!$AD22)+(INDEX(ItemCosts,MATCH('Blend Sheet'!$AE$4,ItemNum,0),MATCH(J$1,Districts,0))*'Blend Sheet'!$AE22)+(INDEX(ItemCosts,MATCH('Blend Sheet'!$AF$4,ItemNum,0),MATCH(J$1,Districts,0))*'Blend Sheet'!$AF22)+(INDEX(ItemCosts,MATCH('Blend Sheet'!$AG$4,ItemNum,0),MATCH(J$1,Districts,0))*'Blend Sheet'!$AG22)+(INDEX(ItemCosts,MATCH('Blend Sheet'!$AH$4,ItemNum,0),MATCH(J$1,Districts,0))*'Blend Sheet'!$AH22)+(INDEX(ItemCosts,MATCH('Blend Sheet'!$AI$4,ItemNum,0),MATCH(J$1,Districts,0))*'Blend Sheet'!$AI22)+(INDEX(ItemCosts,MATCH('Blend Sheet'!$AJ$4,ItemNum,0),MATCH(J$1,Districts,0))*'Blend Sheet'!$AJ22)+(INDEX(ItemCosts,MATCH('Blend Sheet'!$AK$4,ItemNum,0),MATCH(J$1,Districts,0))*'Blend Sheet'!$AK22)+(INDEX(ItemCosts,MATCH('Blend Sheet'!$AL$4,ItemNum,0),MATCH(J$1,Districts,0))*'Blend Sheet'!$AL22)+(INDEX(ItemCosts,MATCH('Blend Sheet'!$AM$4,ItemNum,0),MATCH(J$1,Districts,0))*'Blend Sheet'!$AM22)+(INDEX(ItemCosts,MATCH('Blend Sheet'!$AN$4,ItemNum,0),MATCH(J$1,Districts,0))*'Blend Sheet'!$AN22)+(INDEX(ItemCosts,MATCH('Blend Sheet'!$AO$4,ItemNum,0),MATCH(J$1,Districts,0))*'Blend Sheet'!$AO22)+(INDEX(ItemCosts,MATCH('Blend Sheet'!$AP$4,ItemNum,0),MATCH(J$1,Districts,0))*'Blend Sheet'!$AP22)+(INDEX(ItemCosts,MATCH('Blend Sheet'!$AQ$4,ItemNum,0),MATCH(J$1,Districts,0))*'Blend Sheet'!$AQ22)+(INDEX(ItemCosts,MATCH('Blend Sheet'!$AR$4,ItemNum,0),MATCH(J$1,Districts,0))*'Blend Sheet'!$AR22)+(INDEX(ItemCosts,MATCH('Blend Sheet'!$AS$4,ItemNum,0),MATCH(J$1,Districts,0))*'Blend Sheet'!$AS22)</f>
        <v>#N/A</v>
      </c>
      <c r="K19" s="5" t="e">
        <f>(INDEX(ItemCosts,MATCH('Blend Sheet'!$C$4,ItemNum,0),MATCH(K$1,Districts,0))*'Blend Sheet'!$C22)+(INDEX(ItemCosts,MATCH('Blend Sheet'!$D$4,ItemNum,0),MATCH(K$1,Districts,0))*'Blend Sheet'!$D22)+(INDEX(ItemCosts,MATCH('Blend Sheet'!$E$4,ItemNum,0),MATCH(K$1,Districts,0))*'Blend Sheet'!$E22)+(INDEX(ItemCosts,MATCH('Blend Sheet'!$F$4,ItemNum,0),MATCH(K$1,Districts,0))*'Blend Sheet'!$F22)+(INDEX(ItemCosts,MATCH('Blend Sheet'!$G$4,ItemNum,0),MATCH(K$1,Districts,0))*'Blend Sheet'!$G22)+(INDEX(ItemCosts,MATCH('Blend Sheet'!$H$4,ItemNum,0),MATCH(K$1,Districts,0))*'Blend Sheet'!$H22)+(INDEX(ItemCosts,MATCH('Blend Sheet'!$I$4,ItemNum,0),MATCH(K$1,Districts,0))*'Blend Sheet'!$I22)+(INDEX(ItemCosts,MATCH('Blend Sheet'!$J$4,ItemNum,0),MATCH(K$1,Districts,0))*'Blend Sheet'!$J22)+(INDEX(ItemCosts,MATCH('Blend Sheet'!$K$4,ItemNum,0),MATCH(K$1,Districts,0))*'Blend Sheet'!$K22)+(INDEX(ItemCosts,MATCH('Blend Sheet'!$L$4,ItemNum,0),MATCH(K$1,Districts,0))*'Blend Sheet'!$L22)+(INDEX(ItemCosts,MATCH('Blend Sheet'!$M$4,ItemNum,0),MATCH(K$1,Districts,0))*'Blend Sheet'!$M22)+(INDEX(ItemCosts,MATCH('Blend Sheet'!$N$4,ItemNum,0),MATCH(K$1,Districts,0))*'Blend Sheet'!$N22)+(INDEX(ItemCosts,MATCH('Blend Sheet'!$O$4,ItemNum,0),MATCH(K$1,Districts,0))*'Blend Sheet'!$O22)+(INDEX(ItemCosts,MATCH('Blend Sheet'!$P$4,ItemNum,0),MATCH(K$1,Districts,0))*'Blend Sheet'!$P22)+(INDEX(ItemCosts,MATCH('Blend Sheet'!$Q$4,ItemNum,0),MATCH(K$1,Districts,0))*'Blend Sheet'!$Q22)+(INDEX(ItemCosts,MATCH('Blend Sheet'!$R$4,ItemNum,0),MATCH(K$1,Districts,0))*'Blend Sheet'!$R22)+(INDEX(ItemCosts,MATCH('Blend Sheet'!$S$4,ItemNum,0),MATCH(K$1,Districts,0))*'Blend Sheet'!$S22)+(INDEX(ItemCosts,MATCH('Blend Sheet'!$T$4,ItemNum,0),MATCH(K$1,Districts,0))*'Blend Sheet'!$T22)+(INDEX(ItemCosts,MATCH('Blend Sheet'!$U$4,ItemNum,0),MATCH(K$1,Districts,0))*'Blend Sheet'!$U22)+(INDEX(ItemCosts,MATCH('Blend Sheet'!$V$4,ItemNum,0),MATCH(K$1,Districts,0))*'Blend Sheet'!$V22)+(INDEX(ItemCosts,MATCH('Blend Sheet'!$W$4,ItemNum,0),MATCH(K$1,Districts,0))*'Blend Sheet'!$W22)+(INDEX(ItemCosts,MATCH('Blend Sheet'!$X$4,ItemNum,0),MATCH(K$1,Districts,0))*'Blend Sheet'!$X22)+(INDEX(ItemCosts,MATCH('Blend Sheet'!$Y$4,ItemNum,0),MATCH(K$1,Districts,0))*'Blend Sheet'!$Y22)+(INDEX(ItemCosts,MATCH('Blend Sheet'!$Z$4,ItemNum,0),MATCH(K$1,Districts,0))*'Blend Sheet'!$Z22)+(INDEX(ItemCosts,MATCH('Blend Sheet'!$AA$4,ItemNum,0),MATCH(K$1,Districts,0))*'Blend Sheet'!$AA22)+(INDEX(ItemCosts,MATCH('Blend Sheet'!$AB$4,ItemNum,0),MATCH(K$1,Districts,0))*'Blend Sheet'!$AB22)+(INDEX(ItemCosts,MATCH('Blend Sheet'!$AC$4,ItemNum,0),MATCH(K$1,Districts,0))*'Blend Sheet'!$AC22)+(INDEX(ItemCosts,MATCH('Blend Sheet'!$AD$4,ItemNum,0),MATCH(K$1,Districts,0))*'Blend Sheet'!$AD22)+(INDEX(ItemCosts,MATCH('Blend Sheet'!$AE$4,ItemNum,0),MATCH(K$1,Districts,0))*'Blend Sheet'!$AE22)+(INDEX(ItemCosts,MATCH('Blend Sheet'!$AF$4,ItemNum,0),MATCH(K$1,Districts,0))*'Blend Sheet'!$AF22)+(INDEX(ItemCosts,MATCH('Blend Sheet'!$AG$4,ItemNum,0),MATCH(K$1,Districts,0))*'Blend Sheet'!$AG22)+(INDEX(ItemCosts,MATCH('Blend Sheet'!$AH$4,ItemNum,0),MATCH(K$1,Districts,0))*'Blend Sheet'!$AH22)+(INDEX(ItemCosts,MATCH('Blend Sheet'!$AI$4,ItemNum,0),MATCH(K$1,Districts,0))*'Blend Sheet'!$AI22)+(INDEX(ItemCosts,MATCH('Blend Sheet'!$AJ$4,ItemNum,0),MATCH(K$1,Districts,0))*'Blend Sheet'!$AJ22)+(INDEX(ItemCosts,MATCH('Blend Sheet'!$AK$4,ItemNum,0),MATCH(K$1,Districts,0))*'Blend Sheet'!$AK22)+(INDEX(ItemCosts,MATCH('Blend Sheet'!$AL$4,ItemNum,0),MATCH(K$1,Districts,0))*'Blend Sheet'!$AL22)+(INDEX(ItemCosts,MATCH('Blend Sheet'!$AM$4,ItemNum,0),MATCH(K$1,Districts,0))*'Blend Sheet'!$AM22)+(INDEX(ItemCosts,MATCH('Blend Sheet'!$AN$4,ItemNum,0),MATCH(K$1,Districts,0))*'Blend Sheet'!$AN22)+(INDEX(ItemCosts,MATCH('Blend Sheet'!$AO$4,ItemNum,0),MATCH(K$1,Districts,0))*'Blend Sheet'!$AO22)+(INDEX(ItemCosts,MATCH('Blend Sheet'!$AP$4,ItemNum,0),MATCH(K$1,Districts,0))*'Blend Sheet'!$AP22)+(INDEX(ItemCosts,MATCH('Blend Sheet'!$AQ$4,ItemNum,0),MATCH(K$1,Districts,0))*'Blend Sheet'!$AQ22)+(INDEX(ItemCosts,MATCH('Blend Sheet'!$AR$4,ItemNum,0),MATCH(K$1,Districts,0))*'Blend Sheet'!$AR22)+(INDEX(ItemCosts,MATCH('Blend Sheet'!$AS$4,ItemNum,0),MATCH(K$1,Districts,0))*'Blend Sheet'!$AS22)</f>
        <v>#N/A</v>
      </c>
      <c r="L19" s="5" t="e">
        <f>(INDEX(ItemCosts,MATCH('Blend Sheet'!$C$4,ItemNum,0),MATCH(L$1,Districts,0))*'Blend Sheet'!$C22)+(INDEX(ItemCosts,MATCH('Blend Sheet'!$D$4,ItemNum,0),MATCH(L$1,Districts,0))*'Blend Sheet'!$D22)+(INDEX(ItemCosts,MATCH('Blend Sheet'!$E$4,ItemNum,0),MATCH(L$1,Districts,0))*'Blend Sheet'!$E22)+(INDEX(ItemCosts,MATCH('Blend Sheet'!$F$4,ItemNum,0),MATCH(L$1,Districts,0))*'Blend Sheet'!$F22)+(INDEX(ItemCosts,MATCH('Blend Sheet'!$G$4,ItemNum,0),MATCH(L$1,Districts,0))*'Blend Sheet'!$G22)+(INDEX(ItemCosts,MATCH('Blend Sheet'!$H$4,ItemNum,0),MATCH(L$1,Districts,0))*'Blend Sheet'!$H22)+(INDEX(ItemCosts,MATCH('Blend Sheet'!$I$4,ItemNum,0),MATCH(L$1,Districts,0))*'Blend Sheet'!$I22)+(INDEX(ItemCosts,MATCH('Blend Sheet'!$J$4,ItemNum,0),MATCH(L$1,Districts,0))*'Blend Sheet'!$J22)+(INDEX(ItemCosts,MATCH('Blend Sheet'!$K$4,ItemNum,0),MATCH(L$1,Districts,0))*'Blend Sheet'!$K22)+(INDEX(ItemCosts,MATCH('Blend Sheet'!$L$4,ItemNum,0),MATCH(L$1,Districts,0))*'Blend Sheet'!$L22)+(INDEX(ItemCosts,MATCH('Blend Sheet'!$M$4,ItemNum,0),MATCH(L$1,Districts,0))*'Blend Sheet'!$M22)+(INDEX(ItemCosts,MATCH('Blend Sheet'!$N$4,ItemNum,0),MATCH(L$1,Districts,0))*'Blend Sheet'!$N22)+(INDEX(ItemCosts,MATCH('Blend Sheet'!$O$4,ItemNum,0),MATCH(L$1,Districts,0))*'Blend Sheet'!$O22)+(INDEX(ItemCosts,MATCH('Blend Sheet'!$P$4,ItemNum,0),MATCH(L$1,Districts,0))*'Blend Sheet'!$P22)+(INDEX(ItemCosts,MATCH('Blend Sheet'!$Q$4,ItemNum,0),MATCH(L$1,Districts,0))*'Blend Sheet'!$Q22)+(INDEX(ItemCosts,MATCH('Blend Sheet'!$R$4,ItemNum,0),MATCH(L$1,Districts,0))*'Blend Sheet'!$R22)+(INDEX(ItemCosts,MATCH('Blend Sheet'!$S$4,ItemNum,0),MATCH(L$1,Districts,0))*'Blend Sheet'!$S22)+(INDEX(ItemCosts,MATCH('Blend Sheet'!$T$4,ItemNum,0),MATCH(L$1,Districts,0))*'Blend Sheet'!$T22)+(INDEX(ItemCosts,MATCH('Blend Sheet'!$U$4,ItemNum,0),MATCH(L$1,Districts,0))*'Blend Sheet'!$U22)+(INDEX(ItemCosts,MATCH('Blend Sheet'!$V$4,ItemNum,0),MATCH(L$1,Districts,0))*'Blend Sheet'!$V22)+(INDEX(ItemCosts,MATCH('Blend Sheet'!$W$4,ItemNum,0),MATCH(L$1,Districts,0))*'Blend Sheet'!$W22)+(INDEX(ItemCosts,MATCH('Blend Sheet'!$X$4,ItemNum,0),MATCH(L$1,Districts,0))*'Blend Sheet'!$X22)+(INDEX(ItemCosts,MATCH('Blend Sheet'!$Y$4,ItemNum,0),MATCH(L$1,Districts,0))*'Blend Sheet'!$Y22)+(INDEX(ItemCosts,MATCH('Blend Sheet'!$Z$4,ItemNum,0),MATCH(L$1,Districts,0))*'Blend Sheet'!$Z22)+(INDEX(ItemCosts,MATCH('Blend Sheet'!$AA$4,ItemNum,0),MATCH(L$1,Districts,0))*'Blend Sheet'!$AA22)+(INDEX(ItemCosts,MATCH('Blend Sheet'!$AB$4,ItemNum,0),MATCH(L$1,Districts,0))*'Blend Sheet'!$AB22)+(INDEX(ItemCosts,MATCH('Blend Sheet'!$AC$4,ItemNum,0),MATCH(L$1,Districts,0))*'Blend Sheet'!$AC22)+(INDEX(ItemCosts,MATCH('Blend Sheet'!$AD$4,ItemNum,0),MATCH(L$1,Districts,0))*'Blend Sheet'!$AD22)+(INDEX(ItemCosts,MATCH('Blend Sheet'!$AE$4,ItemNum,0),MATCH(L$1,Districts,0))*'Blend Sheet'!$AE22)+(INDEX(ItemCosts,MATCH('Blend Sheet'!$AF$4,ItemNum,0),MATCH(L$1,Districts,0))*'Blend Sheet'!$AF22)+(INDEX(ItemCosts,MATCH('Blend Sheet'!$AG$4,ItemNum,0),MATCH(L$1,Districts,0))*'Blend Sheet'!$AG22)+(INDEX(ItemCosts,MATCH('Blend Sheet'!$AH$4,ItemNum,0),MATCH(L$1,Districts,0))*'Blend Sheet'!$AH22)+(INDEX(ItemCosts,MATCH('Blend Sheet'!$AI$4,ItemNum,0),MATCH(L$1,Districts,0))*'Blend Sheet'!$AI22)+(INDEX(ItemCosts,MATCH('Blend Sheet'!$AJ$4,ItemNum,0),MATCH(L$1,Districts,0))*'Blend Sheet'!$AJ22)+(INDEX(ItemCosts,MATCH('Blend Sheet'!$AK$4,ItemNum,0),MATCH(L$1,Districts,0))*'Blend Sheet'!$AK22)+(INDEX(ItemCosts,MATCH('Blend Sheet'!$AL$4,ItemNum,0),MATCH(L$1,Districts,0))*'Blend Sheet'!$AL22)+(INDEX(ItemCosts,MATCH('Blend Sheet'!$AM$4,ItemNum,0),MATCH(L$1,Districts,0))*'Blend Sheet'!$AM22)+(INDEX(ItemCosts,MATCH('Blend Sheet'!$AN$4,ItemNum,0),MATCH(L$1,Districts,0))*'Blend Sheet'!$AN22)+(INDEX(ItemCosts,MATCH('Blend Sheet'!$AO$4,ItemNum,0),MATCH(L$1,Districts,0))*'Blend Sheet'!$AO22)+(INDEX(ItemCosts,MATCH('Blend Sheet'!$AP$4,ItemNum,0),MATCH(L$1,Districts,0))*'Blend Sheet'!$AP22)+(INDEX(ItemCosts,MATCH('Blend Sheet'!$AQ$4,ItemNum,0),MATCH(L$1,Districts,0))*'Blend Sheet'!$AQ22)+(INDEX(ItemCosts,MATCH('Blend Sheet'!$AR$4,ItemNum,0),MATCH(L$1,Districts,0))*'Blend Sheet'!$AR22)+(INDEX(ItemCosts,MATCH('Blend Sheet'!$AS$4,ItemNum,0),MATCH(L$1,Districts,0))*'Blend Sheet'!$AS22)</f>
        <v>#N/A</v>
      </c>
      <c r="M19" s="191"/>
      <c r="N19" s="34" t="e">
        <f>D19/'Blend Sheet'!$BA22</f>
        <v>#N/A</v>
      </c>
      <c r="O19" s="34" t="e">
        <f>E19/'Blend Sheet'!$BA22</f>
        <v>#N/A</v>
      </c>
      <c r="P19" s="34" t="e">
        <f>G19/'Blend Sheet'!$BA22</f>
        <v>#N/A</v>
      </c>
      <c r="Q19" s="34" t="e">
        <f>H19/'Blend Sheet'!$BA22</f>
        <v>#N/A</v>
      </c>
      <c r="R19" s="34" t="e">
        <f>I19/'Blend Sheet'!$BA22</f>
        <v>#N/A</v>
      </c>
      <c r="S19" s="34" t="e">
        <f>J19/'Blend Sheet'!$BA22</f>
        <v>#N/A</v>
      </c>
      <c r="T19" s="34" t="e">
        <f>K19/'Blend Sheet'!$BA22</f>
        <v>#N/A</v>
      </c>
      <c r="U19" s="34" t="e">
        <f>L19/'Blend Sheet'!$BA22</f>
        <v>#N/A</v>
      </c>
    </row>
    <row r="20" spans="1:21" x14ac:dyDescent="0.25">
      <c r="A20" t="str">
        <f>'Blend Sheet'!A23</f>
        <v>1:1:8 'G'</v>
      </c>
      <c r="B20" s="5" t="e">
        <f>(INDEX(ItemCosts,MATCH('Blend Sheet'!$C$4,ItemNum,0),MATCH(B$1,Districts,0))*'Blend Sheet'!$C23)+(INDEX(ItemCosts,MATCH('Blend Sheet'!$D$4,ItemNum,0),MATCH(B$1,Districts,0))*'Blend Sheet'!$D23)+(INDEX(ItemCosts,MATCH('Blend Sheet'!$E$4,ItemNum,0),MATCH(B$1,Districts,0))*'Blend Sheet'!$E23)+(INDEX(ItemCosts,MATCH('Blend Sheet'!$F$4,ItemNum,0),MATCH(B$1,Districts,0))*'Blend Sheet'!$F23)+(INDEX(ItemCosts,MATCH('Blend Sheet'!$G$4,ItemNum,0),MATCH(B$1,Districts,0))*'Blend Sheet'!$G23)+(INDEX(ItemCosts,MATCH('Blend Sheet'!$H$4,ItemNum,0),MATCH(B$1,Districts,0))*'Blend Sheet'!$H23)+(INDEX(ItemCosts,MATCH('Blend Sheet'!$I$4,ItemNum,0),MATCH(B$1,Districts,0))*'Blend Sheet'!$I23)+(INDEX(ItemCosts,MATCH('Blend Sheet'!$J$4,ItemNum,0),MATCH(B$1,Districts,0))*'Blend Sheet'!$J23)+(INDEX(ItemCosts,MATCH('Blend Sheet'!$K$4,ItemNum,0),MATCH(B$1,Districts,0))*'Blend Sheet'!$K23)+(INDEX(ItemCosts,MATCH('Blend Sheet'!$L$4,ItemNum,0),MATCH(B$1,Districts,0))*'Blend Sheet'!$L23)+(INDEX(ItemCosts,MATCH('Blend Sheet'!$M$4,ItemNum,0),MATCH(B$1,Districts,0))*'Blend Sheet'!$M23)+(INDEX(ItemCosts,MATCH('Blend Sheet'!$N$4,ItemNum,0),MATCH(B$1,Districts,0))*'Blend Sheet'!$N23)+(INDEX(ItemCosts,MATCH('Blend Sheet'!$O$4,ItemNum,0),MATCH(B$1,Districts,0))*'Blend Sheet'!$O23)+(INDEX(ItemCosts,MATCH('Blend Sheet'!$P$4,ItemNum,0),MATCH(B$1,Districts,0))*'Blend Sheet'!$P23)+(INDEX(ItemCosts,MATCH('Blend Sheet'!$Q$4,ItemNum,0),MATCH(B$1,Districts,0))*'Blend Sheet'!$Q23)+(INDEX(ItemCosts,MATCH('Blend Sheet'!$R$4,ItemNum,0),MATCH(B$1,Districts,0))*'Blend Sheet'!$R23)+(INDEX(ItemCosts,MATCH('Blend Sheet'!$S$4,ItemNum,0),MATCH(B$1,Districts,0))*'Blend Sheet'!$S23)+(INDEX(ItemCosts,MATCH('Blend Sheet'!$T$4,ItemNum,0),MATCH(B$1,Districts,0))*'Blend Sheet'!$T23)+(INDEX(ItemCosts,MATCH('Blend Sheet'!$U$4,ItemNum,0),MATCH(B$1,Districts,0))*'Blend Sheet'!$U23)+(INDEX(ItemCosts,MATCH('Blend Sheet'!$V$4,ItemNum,0),MATCH(B$1,Districts,0))*'Blend Sheet'!$V23)+(INDEX(ItemCosts,MATCH('Blend Sheet'!$W$4,ItemNum,0),MATCH(B$1,Districts,0))*'Blend Sheet'!$W23)+(INDEX(ItemCosts,MATCH('Blend Sheet'!$X$4,ItemNum,0),MATCH(B$1,Districts,0))*'Blend Sheet'!$X23)+(INDEX(ItemCosts,MATCH('Blend Sheet'!$Y$4,ItemNum,0),MATCH(B$1,Districts,0))*'Blend Sheet'!$Y23)+(INDEX(ItemCosts,MATCH('Blend Sheet'!$Z$4,ItemNum,0),MATCH(B$1,Districts,0))*'Blend Sheet'!$Z23)+(INDEX(ItemCosts,MATCH('Blend Sheet'!$AA$4,ItemNum,0),MATCH(B$1,Districts,0))*'Blend Sheet'!$AA23)+(INDEX(ItemCosts,MATCH('Blend Sheet'!$AB$4,ItemNum,0),MATCH(B$1,Districts,0))*'Blend Sheet'!$AB23)+(INDEX(ItemCosts,MATCH('Blend Sheet'!$AC$4,ItemNum,0),MATCH(B$1,Districts,0))*'Blend Sheet'!$AC23)+(INDEX(ItemCosts,MATCH('Blend Sheet'!$AD$4,ItemNum,0),MATCH(B$1,Districts,0))*'Blend Sheet'!$AD23)+(INDEX(ItemCosts,MATCH('Blend Sheet'!$AE$4,ItemNum,0),MATCH(B$1,Districts,0))*'Blend Sheet'!$AE23)+(INDEX(ItemCosts,MATCH('Blend Sheet'!$AF$4,ItemNum,0),MATCH(B$1,Districts,0))*'Blend Sheet'!$AF23)+(INDEX(ItemCosts,MATCH('Blend Sheet'!$AG$4,ItemNum,0),MATCH(B$1,Districts,0))*'Blend Sheet'!$AG23)+(INDEX(ItemCosts,MATCH('Blend Sheet'!$AH$4,ItemNum,0),MATCH(B$1,Districts,0))*'Blend Sheet'!$AH23)+(INDEX(ItemCosts,MATCH('Blend Sheet'!$AI$4,ItemNum,0),MATCH(B$1,Districts,0))*'Blend Sheet'!$AI23)+(INDEX(ItemCosts,MATCH('Blend Sheet'!$AJ$4,ItemNum,0),MATCH(B$1,Districts,0))*'Blend Sheet'!$AJ23)+(INDEX(ItemCosts,MATCH('Blend Sheet'!$AK$4,ItemNum,0),MATCH(B$1,Districts,0))*'Blend Sheet'!$AK23)+(INDEX(ItemCosts,MATCH('Blend Sheet'!$AL$4,ItemNum,0),MATCH(B$1,Districts,0))*'Blend Sheet'!$AL23)+(INDEX(ItemCosts,MATCH('Blend Sheet'!$AM$4,ItemNum,0),MATCH(B$1,Districts,0))*'Blend Sheet'!$AM23)+(INDEX(ItemCosts,MATCH('Blend Sheet'!$AN$4,ItemNum,0),MATCH(B$1,Districts,0))*'Blend Sheet'!$AN23)+(INDEX(ItemCosts,MATCH('Blend Sheet'!$AO$4,ItemNum,0),MATCH(B$1,Districts,0))*'Blend Sheet'!$AO23)+(INDEX(ItemCosts,MATCH('Blend Sheet'!$AP$4,ItemNum,0),MATCH(B$1,Districts,0))*'Blend Sheet'!$AP23)+(INDEX(ItemCosts,MATCH('Blend Sheet'!$AQ$4,ItemNum,0),MATCH(B$1,Districts,0))*'Blend Sheet'!$AQ23)+(INDEX(ItemCosts,MATCH('Blend Sheet'!$AR$4,ItemNum,0),MATCH(B$1,Districts,0))*'Blend Sheet'!$AR23)+(INDEX(ItemCosts,MATCH('Blend Sheet'!$AS$4,ItemNum,0),MATCH(B$1,Districts,0))*'Blend Sheet'!$AS23)</f>
        <v>#N/A</v>
      </c>
      <c r="C20" s="5" t="e">
        <f>(INDEX(ItemCosts,MATCH('Blend Sheet'!$C$4,ItemNum,0),MATCH(C$1,Districts,0))*'Blend Sheet'!$C23)+(INDEX(ItemCosts,MATCH('Blend Sheet'!$D$4,ItemNum,0),MATCH(C$1,Districts,0))*'Blend Sheet'!$D23)+(INDEX(ItemCosts,MATCH('Blend Sheet'!$E$4,ItemNum,0),MATCH(C$1,Districts,0))*'Blend Sheet'!$E23)+(INDEX(ItemCosts,MATCH('Blend Sheet'!$F$4,ItemNum,0),MATCH(C$1,Districts,0))*'Blend Sheet'!$F23)+(INDEX(ItemCosts,MATCH('Blend Sheet'!$G$4,ItemNum,0),MATCH(C$1,Districts,0))*'Blend Sheet'!$G23)+(INDEX(ItemCosts,MATCH('Blend Sheet'!$H$4,ItemNum,0),MATCH(C$1,Districts,0))*'Blend Sheet'!$H23)+(INDEX(ItemCosts,MATCH('Blend Sheet'!$I$4,ItemNum,0),MATCH(C$1,Districts,0))*'Blend Sheet'!$I23)+(INDEX(ItemCosts,MATCH('Blend Sheet'!$J$4,ItemNum,0),MATCH(C$1,Districts,0))*'Blend Sheet'!$J23)+(INDEX(ItemCosts,MATCH('Blend Sheet'!$K$4,ItemNum,0),MATCH(C$1,Districts,0))*'Blend Sheet'!$K23)+(INDEX(ItemCosts,MATCH('Blend Sheet'!$L$4,ItemNum,0),MATCH(C$1,Districts,0))*'Blend Sheet'!$L23)+(INDEX(ItemCosts,MATCH('Blend Sheet'!$M$4,ItemNum,0),MATCH(C$1,Districts,0))*'Blend Sheet'!$M23)+(INDEX(ItemCosts,MATCH('Blend Sheet'!$N$4,ItemNum,0),MATCH(C$1,Districts,0))*'Blend Sheet'!$N23)+(INDEX(ItemCosts,MATCH('Blend Sheet'!$O$4,ItemNum,0),MATCH(C$1,Districts,0))*'Blend Sheet'!$O23)+(INDEX(ItemCosts,MATCH('Blend Sheet'!$P$4,ItemNum,0),MATCH(C$1,Districts,0))*'Blend Sheet'!$P23)+(INDEX(ItemCosts,MATCH('Blend Sheet'!$Q$4,ItemNum,0),MATCH(C$1,Districts,0))*'Blend Sheet'!$Q23)+(INDEX(ItemCosts,MATCH('Blend Sheet'!$R$4,ItemNum,0),MATCH(C$1,Districts,0))*'Blend Sheet'!$R23)+(INDEX(ItemCosts,MATCH('Blend Sheet'!$S$4,ItemNum,0),MATCH(C$1,Districts,0))*'Blend Sheet'!$S23)+(INDEX(ItemCosts,MATCH('Blend Sheet'!$T$4,ItemNum,0),MATCH(C$1,Districts,0))*'Blend Sheet'!$T23)+(INDEX(ItemCosts,MATCH('Blend Sheet'!$U$4,ItemNum,0),MATCH(C$1,Districts,0))*'Blend Sheet'!$U23)+(INDEX(ItemCosts,MATCH('Blend Sheet'!$V$4,ItemNum,0),MATCH(C$1,Districts,0))*'Blend Sheet'!$V23)+(INDEX(ItemCosts,MATCH('Blend Sheet'!$W$4,ItemNum,0),MATCH(C$1,Districts,0))*'Blend Sheet'!$W23)+(INDEX(ItemCosts,MATCH('Blend Sheet'!$X$4,ItemNum,0),MATCH(C$1,Districts,0))*'Blend Sheet'!$X23)+(INDEX(ItemCosts,MATCH('Blend Sheet'!$Y$4,ItemNum,0),MATCH(C$1,Districts,0))*'Blend Sheet'!$Y23)+(INDEX(ItemCosts,MATCH('Blend Sheet'!$Z$4,ItemNum,0),MATCH(C$1,Districts,0))*'Blend Sheet'!$Z23)+(INDEX(ItemCosts,MATCH('Blend Sheet'!$AA$4,ItemNum,0),MATCH(C$1,Districts,0))*'Blend Sheet'!$AA23)+(INDEX(ItemCosts,MATCH('Blend Sheet'!$AB$4,ItemNum,0),MATCH(C$1,Districts,0))*'Blend Sheet'!$AB23)+(INDEX(ItemCosts,MATCH('Blend Sheet'!$AC$4,ItemNum,0),MATCH(C$1,Districts,0))*'Blend Sheet'!$AC23)+(INDEX(ItemCosts,MATCH('Blend Sheet'!$AD$4,ItemNum,0),MATCH(C$1,Districts,0))*'Blend Sheet'!$AD23)+(INDEX(ItemCosts,MATCH('Blend Sheet'!$AE$4,ItemNum,0),MATCH(C$1,Districts,0))*'Blend Sheet'!$AE23)+(INDEX(ItemCosts,MATCH('Blend Sheet'!$AF$4,ItemNum,0),MATCH(C$1,Districts,0))*'Blend Sheet'!$AF23)+(INDEX(ItemCosts,MATCH('Blend Sheet'!$AG$4,ItemNum,0),MATCH(C$1,Districts,0))*'Blend Sheet'!$AG23)+(INDEX(ItemCosts,MATCH('Blend Sheet'!$AH$4,ItemNum,0),MATCH(C$1,Districts,0))*'Blend Sheet'!$AH23)+(INDEX(ItemCosts,MATCH('Blend Sheet'!$AI$4,ItemNum,0),MATCH(C$1,Districts,0))*'Blend Sheet'!$AI23)+(INDEX(ItemCosts,MATCH('Blend Sheet'!$AJ$4,ItemNum,0),MATCH(C$1,Districts,0))*'Blend Sheet'!$AJ23)+(INDEX(ItemCosts,MATCH('Blend Sheet'!$AK$4,ItemNum,0),MATCH(C$1,Districts,0))*'Blend Sheet'!$AK23)+(INDEX(ItemCosts,MATCH('Blend Sheet'!$AL$4,ItemNum,0),MATCH(C$1,Districts,0))*'Blend Sheet'!$AL23)+(INDEX(ItemCosts,MATCH('Blend Sheet'!$AM$4,ItemNum,0),MATCH(C$1,Districts,0))*'Blend Sheet'!$AM23)+(INDEX(ItemCosts,MATCH('Blend Sheet'!$AN$4,ItemNum,0),MATCH(C$1,Districts,0))*'Blend Sheet'!$AN23)+(INDEX(ItemCosts,MATCH('Blend Sheet'!$AO$4,ItemNum,0),MATCH(C$1,Districts,0))*'Blend Sheet'!$AO23)+(INDEX(ItemCosts,MATCH('Blend Sheet'!$AP$4,ItemNum,0),MATCH(C$1,Districts,0))*'Blend Sheet'!$AP23)+(INDEX(ItemCosts,MATCH('Blend Sheet'!$AQ$4,ItemNum,0),MATCH(C$1,Districts,0))*'Blend Sheet'!$AQ23)+(INDEX(ItemCosts,MATCH('Blend Sheet'!$AR$4,ItemNum,0),MATCH(C$1,Districts,0))*'Blend Sheet'!$AR23)+(INDEX(ItemCosts,MATCH('Blend Sheet'!$AS$4,ItemNum,0),MATCH(C$1,Districts,0))*'Blend Sheet'!$AS23)</f>
        <v>#N/A</v>
      </c>
      <c r="D20" s="5" t="e">
        <f>(INDEX(ItemCosts,MATCH('Blend Sheet'!$C$4,ItemNum,0),MATCH(D$1,Districts,0))*'Blend Sheet'!$C23)+(INDEX(ItemCosts,MATCH('Blend Sheet'!$D$4,ItemNum,0),MATCH(D$1,Districts,0))*'Blend Sheet'!$D23)+(INDEX(ItemCosts,MATCH('Blend Sheet'!$E$4,ItemNum,0),MATCH(D$1,Districts,0))*'Blend Sheet'!$E23)+(INDEX(ItemCosts,MATCH('Blend Sheet'!$F$4,ItemNum,0),MATCH(D$1,Districts,0))*'Blend Sheet'!$F23)+(INDEX(ItemCosts,MATCH('Blend Sheet'!$G$4,ItemNum,0),MATCH(D$1,Districts,0))*'Blend Sheet'!$G23)+(INDEX(ItemCosts,MATCH('Blend Sheet'!$H$4,ItemNum,0),MATCH(D$1,Districts,0))*'Blend Sheet'!$H23)+(INDEX(ItemCosts,MATCH('Blend Sheet'!$I$4,ItemNum,0),MATCH(D$1,Districts,0))*'Blend Sheet'!$I23)+(INDEX(ItemCosts,MATCH('Blend Sheet'!$J$4,ItemNum,0),MATCH(D$1,Districts,0))*'Blend Sheet'!$J23)+(INDEX(ItemCosts,MATCH('Blend Sheet'!$K$4,ItemNum,0),MATCH(D$1,Districts,0))*'Blend Sheet'!$K23)+(INDEX(ItemCosts,MATCH('Blend Sheet'!$L$4,ItemNum,0),MATCH(D$1,Districts,0))*'Blend Sheet'!$L23)+(INDEX(ItemCosts,MATCH('Blend Sheet'!$M$4,ItemNum,0),MATCH(D$1,Districts,0))*'Blend Sheet'!$M23)+(INDEX(ItemCosts,MATCH('Blend Sheet'!$N$4,ItemNum,0),MATCH(D$1,Districts,0))*'Blend Sheet'!$N23)+(INDEX(ItemCosts,MATCH('Blend Sheet'!$O$4,ItemNum,0),MATCH(D$1,Districts,0))*'Blend Sheet'!$O23)+(INDEX(ItemCosts,MATCH('Blend Sheet'!$P$4,ItemNum,0),MATCH(D$1,Districts,0))*'Blend Sheet'!$P23)+(INDEX(ItemCosts,MATCH('Blend Sheet'!$Q$4,ItemNum,0),MATCH(D$1,Districts,0))*'Blend Sheet'!$Q23)+(INDEX(ItemCosts,MATCH('Blend Sheet'!$R$4,ItemNum,0),MATCH(D$1,Districts,0))*'Blend Sheet'!$R23)+(INDEX(ItemCosts,MATCH('Blend Sheet'!$S$4,ItemNum,0),MATCH(D$1,Districts,0))*'Blend Sheet'!$S23)+(INDEX(ItemCosts,MATCH('Blend Sheet'!$T$4,ItemNum,0),MATCH(D$1,Districts,0))*'Blend Sheet'!$T23)+(INDEX(ItemCosts,MATCH('Blend Sheet'!$U$4,ItemNum,0),MATCH(D$1,Districts,0))*'Blend Sheet'!$U23)+(INDEX(ItemCosts,MATCH('Blend Sheet'!$V$4,ItemNum,0),MATCH(D$1,Districts,0))*'Blend Sheet'!$V23)+(INDEX(ItemCosts,MATCH('Blend Sheet'!$W$4,ItemNum,0),MATCH(D$1,Districts,0))*'Blend Sheet'!$W23)+(INDEX(ItemCosts,MATCH('Blend Sheet'!$X$4,ItemNum,0),MATCH(D$1,Districts,0))*'Blend Sheet'!$X23)+(INDEX(ItemCosts,MATCH('Blend Sheet'!$Y$4,ItemNum,0),MATCH(D$1,Districts,0))*'Blend Sheet'!$Y23)+(INDEX(ItemCosts,MATCH('Blend Sheet'!$Z$4,ItemNum,0),MATCH(D$1,Districts,0))*'Blend Sheet'!$Z23)+(INDEX(ItemCosts,MATCH('Blend Sheet'!$AA$4,ItemNum,0),MATCH(D$1,Districts,0))*'Blend Sheet'!$AA23)+(INDEX(ItemCosts,MATCH('Blend Sheet'!$AB$4,ItemNum,0),MATCH(D$1,Districts,0))*'Blend Sheet'!$AB23)+(INDEX(ItemCosts,MATCH('Blend Sheet'!$AC$4,ItemNum,0),MATCH(D$1,Districts,0))*'Blend Sheet'!$AC23)+(INDEX(ItemCosts,MATCH('Blend Sheet'!$AD$4,ItemNum,0),MATCH(D$1,Districts,0))*'Blend Sheet'!$AD23)+(INDEX(ItemCosts,MATCH('Blend Sheet'!$AE$4,ItemNum,0),MATCH(D$1,Districts,0))*'Blend Sheet'!$AE23)+(INDEX(ItemCosts,MATCH('Blend Sheet'!$AF$4,ItemNum,0),MATCH(D$1,Districts,0))*'Blend Sheet'!$AF23)+(INDEX(ItemCosts,MATCH('Blend Sheet'!$AG$4,ItemNum,0),MATCH(D$1,Districts,0))*'Blend Sheet'!$AG23)+(INDEX(ItemCosts,MATCH('Blend Sheet'!$AH$4,ItemNum,0),MATCH(D$1,Districts,0))*'Blend Sheet'!$AH23)+(INDEX(ItemCosts,MATCH('Blend Sheet'!$AI$4,ItemNum,0),MATCH(D$1,Districts,0))*'Blend Sheet'!$AI23)+(INDEX(ItemCosts,MATCH('Blend Sheet'!$AJ$4,ItemNum,0),MATCH(D$1,Districts,0))*'Blend Sheet'!$AJ23)+(INDEX(ItemCosts,MATCH('Blend Sheet'!$AK$4,ItemNum,0),MATCH(D$1,Districts,0))*'Blend Sheet'!$AK23)+(INDEX(ItemCosts,MATCH('Blend Sheet'!$AL$4,ItemNum,0),MATCH(D$1,Districts,0))*'Blend Sheet'!$AL23)+(INDEX(ItemCosts,MATCH('Blend Sheet'!$AM$4,ItemNum,0),MATCH(D$1,Districts,0))*'Blend Sheet'!$AM23)+(INDEX(ItemCosts,MATCH('Blend Sheet'!$AN$4,ItemNum,0),MATCH(D$1,Districts,0))*'Blend Sheet'!$AN23)+(INDEX(ItemCosts,MATCH('Blend Sheet'!$AO$4,ItemNum,0),MATCH(D$1,Districts,0))*'Blend Sheet'!$AO23)+(INDEX(ItemCosts,MATCH('Blend Sheet'!$AP$4,ItemNum,0),MATCH(D$1,Districts,0))*'Blend Sheet'!$AP23)+(INDEX(ItemCosts,MATCH('Blend Sheet'!$AQ$4,ItemNum,0),MATCH(D$1,Districts,0))*'Blend Sheet'!$AQ23)+(INDEX(ItemCosts,MATCH('Blend Sheet'!$AR$4,ItemNum,0),MATCH(D$1,Districts,0))*'Blend Sheet'!$AR23)+(INDEX(ItemCosts,MATCH('Blend Sheet'!$AS$4,ItemNum,0),MATCH(D$1,Districts,0))*'Blend Sheet'!$AS23)</f>
        <v>#N/A</v>
      </c>
      <c r="E20" s="5" t="e">
        <f>(INDEX(ItemCosts,MATCH('Blend Sheet'!$C$4,ItemNum,0),MATCH(E$1,Districts,0))*'Blend Sheet'!$C23)+(INDEX(ItemCosts,MATCH('Blend Sheet'!$D$4,ItemNum,0),MATCH(E$1,Districts,0))*'Blend Sheet'!$D23)+(INDEX(ItemCosts,MATCH('Blend Sheet'!$E$4,ItemNum,0),MATCH(E$1,Districts,0))*'Blend Sheet'!$E23)+(INDEX(ItemCosts,MATCH('Blend Sheet'!$F$4,ItemNum,0),MATCH(E$1,Districts,0))*'Blend Sheet'!$F23)+(INDEX(ItemCosts,MATCH('Blend Sheet'!$G$4,ItemNum,0),MATCH(E$1,Districts,0))*'Blend Sheet'!$G23)+(INDEX(ItemCosts,MATCH('Blend Sheet'!$H$4,ItemNum,0),MATCH(E$1,Districts,0))*'Blend Sheet'!$H23)+(INDEX(ItemCosts,MATCH('Blend Sheet'!$I$4,ItemNum,0),MATCH(E$1,Districts,0))*'Blend Sheet'!$I23)+(INDEX(ItemCosts,MATCH('Blend Sheet'!$J$4,ItemNum,0),MATCH(E$1,Districts,0))*'Blend Sheet'!$J23)+(INDEX(ItemCosts,MATCH('Blend Sheet'!$K$4,ItemNum,0),MATCH(E$1,Districts,0))*'Blend Sheet'!$K23)+(INDEX(ItemCosts,MATCH('Blend Sheet'!$L$4,ItemNum,0),MATCH(E$1,Districts,0))*'Blend Sheet'!$L23)+(INDEX(ItemCosts,MATCH('Blend Sheet'!$M$4,ItemNum,0),MATCH(E$1,Districts,0))*'Blend Sheet'!$M23)+(INDEX(ItemCosts,MATCH('Blend Sheet'!$N$4,ItemNum,0),MATCH(E$1,Districts,0))*'Blend Sheet'!$N23)+(INDEX(ItemCosts,MATCH('Blend Sheet'!$O$4,ItemNum,0),MATCH(E$1,Districts,0))*'Blend Sheet'!$O23)+(INDEX(ItemCosts,MATCH('Blend Sheet'!$P$4,ItemNum,0),MATCH(E$1,Districts,0))*'Blend Sheet'!$P23)+(INDEX(ItemCosts,MATCH('Blend Sheet'!$Q$4,ItemNum,0),MATCH(E$1,Districts,0))*'Blend Sheet'!$Q23)+(INDEX(ItemCosts,MATCH('Blend Sheet'!$R$4,ItemNum,0),MATCH(E$1,Districts,0))*'Blend Sheet'!$R23)+(INDEX(ItemCosts,MATCH('Blend Sheet'!$S$4,ItemNum,0),MATCH(E$1,Districts,0))*'Blend Sheet'!$S23)+(INDEX(ItemCosts,MATCH('Blend Sheet'!$T$4,ItemNum,0),MATCH(E$1,Districts,0))*'Blend Sheet'!$T23)+(INDEX(ItemCosts,MATCH('Blend Sheet'!$U$4,ItemNum,0),MATCH(E$1,Districts,0))*'Blend Sheet'!$U23)+(INDEX(ItemCosts,MATCH('Blend Sheet'!$V$4,ItemNum,0),MATCH(E$1,Districts,0))*'Blend Sheet'!$V23)+(INDEX(ItemCosts,MATCH('Blend Sheet'!$W$4,ItemNum,0),MATCH(E$1,Districts,0))*'Blend Sheet'!$W23)+(INDEX(ItemCosts,MATCH('Blend Sheet'!$X$4,ItemNum,0),MATCH(E$1,Districts,0))*'Blend Sheet'!$X23)+(INDEX(ItemCosts,MATCH('Blend Sheet'!$Y$4,ItemNum,0),MATCH(E$1,Districts,0))*'Blend Sheet'!$Y23)+(INDEX(ItemCosts,MATCH('Blend Sheet'!$Z$4,ItemNum,0),MATCH(E$1,Districts,0))*'Blend Sheet'!$Z23)+(INDEX(ItemCosts,MATCH('Blend Sheet'!$AA$4,ItemNum,0),MATCH(E$1,Districts,0))*'Blend Sheet'!$AA23)+(INDEX(ItemCosts,MATCH('Blend Sheet'!$AB$4,ItemNum,0),MATCH(E$1,Districts,0))*'Blend Sheet'!$AB23)+(INDEX(ItemCosts,MATCH('Blend Sheet'!$AC$4,ItemNum,0),MATCH(E$1,Districts,0))*'Blend Sheet'!$AC23)+(INDEX(ItemCosts,MATCH('Blend Sheet'!$AD$4,ItemNum,0),MATCH(E$1,Districts,0))*'Blend Sheet'!$AD23)+(INDEX(ItemCosts,MATCH('Blend Sheet'!$AE$4,ItemNum,0),MATCH(E$1,Districts,0))*'Blend Sheet'!$AE23)+(INDEX(ItemCosts,MATCH('Blend Sheet'!$AF$4,ItemNum,0),MATCH(E$1,Districts,0))*'Blend Sheet'!$AF23)+(INDEX(ItemCosts,MATCH('Blend Sheet'!$AG$4,ItemNum,0),MATCH(E$1,Districts,0))*'Blend Sheet'!$AG23)+(INDEX(ItemCosts,MATCH('Blend Sheet'!$AH$4,ItemNum,0),MATCH(E$1,Districts,0))*'Blend Sheet'!$AH23)+(INDEX(ItemCosts,MATCH('Blend Sheet'!$AI$4,ItemNum,0),MATCH(E$1,Districts,0))*'Blend Sheet'!$AI23)+(INDEX(ItemCosts,MATCH('Blend Sheet'!$AJ$4,ItemNum,0),MATCH(E$1,Districts,0))*'Blend Sheet'!$AJ23)+(INDEX(ItemCosts,MATCH('Blend Sheet'!$AK$4,ItemNum,0),MATCH(E$1,Districts,0))*'Blend Sheet'!$AK23)+(INDEX(ItemCosts,MATCH('Blend Sheet'!$AL$4,ItemNum,0),MATCH(E$1,Districts,0))*'Blend Sheet'!$AL23)+(INDEX(ItemCosts,MATCH('Blend Sheet'!$AM$4,ItemNum,0),MATCH(E$1,Districts,0))*'Blend Sheet'!$AM23)+(INDEX(ItemCosts,MATCH('Blend Sheet'!$AN$4,ItemNum,0),MATCH(E$1,Districts,0))*'Blend Sheet'!$AN23)+(INDEX(ItemCosts,MATCH('Blend Sheet'!$AO$4,ItemNum,0),MATCH(E$1,Districts,0))*'Blend Sheet'!$AO23)+(INDEX(ItemCosts,MATCH('Blend Sheet'!$AP$4,ItemNum,0),MATCH(E$1,Districts,0))*'Blend Sheet'!$AP23)+(INDEX(ItemCosts,MATCH('Blend Sheet'!$AQ$4,ItemNum,0),MATCH(E$1,Districts,0))*'Blend Sheet'!$AQ23)+(INDEX(ItemCosts,MATCH('Blend Sheet'!$AR$4,ItemNum,0),MATCH(E$1,Districts,0))*'Blend Sheet'!$AR23)+(INDEX(ItemCosts,MATCH('Blend Sheet'!$AS$4,ItemNum,0),MATCH(E$1,Districts,0))*'Blend Sheet'!$AS23)</f>
        <v>#N/A</v>
      </c>
      <c r="F20" s="5" t="e">
        <f>(INDEX(ItemCosts,MATCH('Blend Sheet'!$C$4,ItemNum,0),MATCH(F$1,Districts,0))*'Blend Sheet'!$C23)+(INDEX(ItemCosts,MATCH('Blend Sheet'!$D$4,ItemNum,0),MATCH(F$1,Districts,0))*'Blend Sheet'!$D23)+(INDEX(ItemCosts,MATCH('Blend Sheet'!$E$4,ItemNum,0),MATCH(F$1,Districts,0))*'Blend Sheet'!$E23)+(INDEX(ItemCosts,MATCH('Blend Sheet'!$F$4,ItemNum,0),MATCH(F$1,Districts,0))*'Blend Sheet'!$F23)+(INDEX(ItemCosts,MATCH('Blend Sheet'!$G$4,ItemNum,0),MATCH(F$1,Districts,0))*'Blend Sheet'!$G23)+(INDEX(ItemCosts,MATCH('Blend Sheet'!$H$4,ItemNum,0),MATCH(F$1,Districts,0))*'Blend Sheet'!$H23)+(INDEX(ItemCosts,MATCH('Blend Sheet'!$I$4,ItemNum,0),MATCH(F$1,Districts,0))*'Blend Sheet'!$I23)+(INDEX(ItemCosts,MATCH('Blend Sheet'!$J$4,ItemNum,0),MATCH(F$1,Districts,0))*'Blend Sheet'!$J23)+(INDEX(ItemCosts,MATCH('Blend Sheet'!$K$4,ItemNum,0),MATCH(F$1,Districts,0))*'Blend Sheet'!$K23)+(INDEX(ItemCosts,MATCH('Blend Sheet'!$L$4,ItemNum,0),MATCH(F$1,Districts,0))*'Blend Sheet'!$L23)+(INDEX(ItemCosts,MATCH('Blend Sheet'!$M$4,ItemNum,0),MATCH(F$1,Districts,0))*'Blend Sheet'!$M23)+(INDEX(ItemCosts,MATCH('Blend Sheet'!$N$4,ItemNum,0),MATCH(F$1,Districts,0))*'Blend Sheet'!$N23)+(INDEX(ItemCosts,MATCH('Blend Sheet'!$O$4,ItemNum,0),MATCH(F$1,Districts,0))*'Blend Sheet'!$O23)+(INDEX(ItemCosts,MATCH('Blend Sheet'!$P$4,ItemNum,0),MATCH(F$1,Districts,0))*'Blend Sheet'!$P23)+(INDEX(ItemCosts,MATCH('Blend Sheet'!$Q$4,ItemNum,0),MATCH(F$1,Districts,0))*'Blend Sheet'!$Q23)+(INDEX(ItemCosts,MATCH('Blend Sheet'!$R$4,ItemNum,0),MATCH(F$1,Districts,0))*'Blend Sheet'!$R23)+(INDEX(ItemCosts,MATCH('Blend Sheet'!$S$4,ItemNum,0),MATCH(F$1,Districts,0))*'Blend Sheet'!$S23)+(INDEX(ItemCosts,MATCH('Blend Sheet'!$T$4,ItemNum,0),MATCH(F$1,Districts,0))*'Blend Sheet'!$T23)+(INDEX(ItemCosts,MATCH('Blend Sheet'!$U$4,ItemNum,0),MATCH(F$1,Districts,0))*'Blend Sheet'!$U23)+(INDEX(ItemCosts,MATCH('Blend Sheet'!$V$4,ItemNum,0),MATCH(F$1,Districts,0))*'Blend Sheet'!$V23)+(INDEX(ItemCosts,MATCH('Blend Sheet'!$W$4,ItemNum,0),MATCH(F$1,Districts,0))*'Blend Sheet'!$W23)+(INDEX(ItemCosts,MATCH('Blend Sheet'!$X$4,ItemNum,0),MATCH(F$1,Districts,0))*'Blend Sheet'!$X23)+(INDEX(ItemCosts,MATCH('Blend Sheet'!$Y$4,ItemNum,0),MATCH(F$1,Districts,0))*'Blend Sheet'!$Y23)+(INDEX(ItemCosts,MATCH('Blend Sheet'!$Z$4,ItemNum,0),MATCH(F$1,Districts,0))*'Blend Sheet'!$Z23)+(INDEX(ItemCosts,MATCH('Blend Sheet'!$AA$4,ItemNum,0),MATCH(F$1,Districts,0))*'Blend Sheet'!$AA23)+(INDEX(ItemCosts,MATCH('Blend Sheet'!$AB$4,ItemNum,0),MATCH(F$1,Districts,0))*'Blend Sheet'!$AB23)+(INDEX(ItemCosts,MATCH('Blend Sheet'!$AC$4,ItemNum,0),MATCH(F$1,Districts,0))*'Blend Sheet'!$AC23)+(INDEX(ItemCosts,MATCH('Blend Sheet'!$AD$4,ItemNum,0),MATCH(F$1,Districts,0))*'Blend Sheet'!$AD23)+(INDEX(ItemCosts,MATCH('Blend Sheet'!$AE$4,ItemNum,0),MATCH(F$1,Districts,0))*'Blend Sheet'!$AE23)+(INDEX(ItemCosts,MATCH('Blend Sheet'!$AF$4,ItemNum,0),MATCH(F$1,Districts,0))*'Blend Sheet'!$AF23)+(INDEX(ItemCosts,MATCH('Blend Sheet'!$AG$4,ItemNum,0),MATCH(F$1,Districts,0))*'Blend Sheet'!$AG23)+(INDEX(ItemCosts,MATCH('Blend Sheet'!$AH$4,ItemNum,0),MATCH(F$1,Districts,0))*'Blend Sheet'!$AH23)+(INDEX(ItemCosts,MATCH('Blend Sheet'!$AI$4,ItemNum,0),MATCH(F$1,Districts,0))*'Blend Sheet'!$AI23)+(INDEX(ItemCosts,MATCH('Blend Sheet'!$AJ$4,ItemNum,0),MATCH(F$1,Districts,0))*'Blend Sheet'!$AJ23)+(INDEX(ItemCosts,MATCH('Blend Sheet'!$AK$4,ItemNum,0),MATCH(F$1,Districts,0))*'Blend Sheet'!$AK23)+(INDEX(ItemCosts,MATCH('Blend Sheet'!$AL$4,ItemNum,0),MATCH(F$1,Districts,0))*'Blend Sheet'!$AL23)+(INDEX(ItemCosts,MATCH('Blend Sheet'!$AM$4,ItemNum,0),MATCH(F$1,Districts,0))*'Blend Sheet'!$AM23)+(INDEX(ItemCosts,MATCH('Blend Sheet'!$AN$4,ItemNum,0),MATCH(F$1,Districts,0))*'Blend Sheet'!$AN23)+(INDEX(ItemCosts,MATCH('Blend Sheet'!$AO$4,ItemNum,0),MATCH(F$1,Districts,0))*'Blend Sheet'!$AO23)+(INDEX(ItemCosts,MATCH('Blend Sheet'!$AP$4,ItemNum,0),MATCH(F$1,Districts,0))*'Blend Sheet'!$AP23)+(INDEX(ItemCosts,MATCH('Blend Sheet'!$AQ$4,ItemNum,0),MATCH(F$1,Districts,0))*'Blend Sheet'!$AQ23)+(INDEX(ItemCosts,MATCH('Blend Sheet'!$AR$4,ItemNum,0),MATCH(F$1,Districts,0))*'Blend Sheet'!$AR23)+(INDEX(ItemCosts,MATCH('Blend Sheet'!$AS$4,ItemNum,0),MATCH(F$1,Districts,0))*'Blend Sheet'!$AS23)</f>
        <v>#N/A</v>
      </c>
      <c r="G20" s="5" t="e">
        <f>(INDEX(ItemCosts,MATCH('Blend Sheet'!$C$4,ItemNum,0),MATCH(G$1,Districts,0))*'Blend Sheet'!$C23)+(INDEX(ItemCosts,MATCH('Blend Sheet'!$D$4,ItemNum,0),MATCH(G$1,Districts,0))*'Blend Sheet'!$D23)+(INDEX(ItemCosts,MATCH('Blend Sheet'!$E$4,ItemNum,0),MATCH(G$1,Districts,0))*'Blend Sheet'!$E23)+(INDEX(ItemCosts,MATCH('Blend Sheet'!$F$4,ItemNum,0),MATCH(G$1,Districts,0))*'Blend Sheet'!$F23)+(INDEX(ItemCosts,MATCH('Blend Sheet'!$G$4,ItemNum,0),MATCH(G$1,Districts,0))*'Blend Sheet'!$G23)+(INDEX(ItemCosts,MATCH('Blend Sheet'!$H$4,ItemNum,0),MATCH(G$1,Districts,0))*'Blend Sheet'!$H23)+(INDEX(ItemCosts,MATCH('Blend Sheet'!$I$4,ItemNum,0),MATCH(G$1,Districts,0))*'Blend Sheet'!$I23)+(INDEX(ItemCosts,MATCH('Blend Sheet'!$J$4,ItemNum,0),MATCH(G$1,Districts,0))*'Blend Sheet'!$J23)+(INDEX(ItemCosts,MATCH('Blend Sheet'!$K$4,ItemNum,0),MATCH(G$1,Districts,0))*'Blend Sheet'!$K23)+(INDEX(ItemCosts,MATCH('Blend Sheet'!$L$4,ItemNum,0),MATCH(G$1,Districts,0))*'Blend Sheet'!$L23)+(INDEX(ItemCosts,MATCH('Blend Sheet'!$M$4,ItemNum,0),MATCH(G$1,Districts,0))*'Blend Sheet'!$M23)+(INDEX(ItemCosts,MATCH('Blend Sheet'!$N$4,ItemNum,0),MATCH(G$1,Districts,0))*'Blend Sheet'!$N23)+(INDEX(ItemCosts,MATCH('Blend Sheet'!$O$4,ItemNum,0),MATCH(G$1,Districts,0))*'Blend Sheet'!$O23)+(INDEX(ItemCosts,MATCH('Blend Sheet'!$P$4,ItemNum,0),MATCH(G$1,Districts,0))*'Blend Sheet'!$P23)+(INDEX(ItemCosts,MATCH('Blend Sheet'!$Q$4,ItemNum,0),MATCH(G$1,Districts,0))*'Blend Sheet'!$Q23)+(INDEX(ItemCosts,MATCH('Blend Sheet'!$R$4,ItemNum,0),MATCH(G$1,Districts,0))*'Blend Sheet'!$R23)+(INDEX(ItemCosts,MATCH('Blend Sheet'!$S$4,ItemNum,0),MATCH(G$1,Districts,0))*'Blend Sheet'!$S23)+(INDEX(ItemCosts,MATCH('Blend Sheet'!$T$4,ItemNum,0),MATCH(G$1,Districts,0))*'Blend Sheet'!$T23)+(INDEX(ItemCosts,MATCH('Blend Sheet'!$U$4,ItemNum,0),MATCH(G$1,Districts,0))*'Blend Sheet'!$U23)+(INDEX(ItemCosts,MATCH('Blend Sheet'!$V$4,ItemNum,0),MATCH(G$1,Districts,0))*'Blend Sheet'!$V23)+(INDEX(ItemCosts,MATCH('Blend Sheet'!$W$4,ItemNum,0),MATCH(G$1,Districts,0))*'Blend Sheet'!$W23)+(INDEX(ItemCosts,MATCH('Blend Sheet'!$X$4,ItemNum,0),MATCH(G$1,Districts,0))*'Blend Sheet'!$X23)+(INDEX(ItemCosts,MATCH('Blend Sheet'!$Y$4,ItemNum,0),MATCH(G$1,Districts,0))*'Blend Sheet'!$Y23)+(INDEX(ItemCosts,MATCH('Blend Sheet'!$Z$4,ItemNum,0),MATCH(G$1,Districts,0))*'Blend Sheet'!$Z23)+(INDEX(ItemCosts,MATCH('Blend Sheet'!$AA$4,ItemNum,0),MATCH(G$1,Districts,0))*'Blend Sheet'!$AA23)+(INDEX(ItemCosts,MATCH('Blend Sheet'!$AB$4,ItemNum,0),MATCH(G$1,Districts,0))*'Blend Sheet'!$AB23)+(INDEX(ItemCosts,MATCH('Blend Sheet'!$AC$4,ItemNum,0),MATCH(G$1,Districts,0))*'Blend Sheet'!$AC23)+(INDEX(ItemCosts,MATCH('Blend Sheet'!$AD$4,ItemNum,0),MATCH(G$1,Districts,0))*'Blend Sheet'!$AD23)+(INDEX(ItemCosts,MATCH('Blend Sheet'!$AE$4,ItemNum,0),MATCH(G$1,Districts,0))*'Blend Sheet'!$AE23)+(INDEX(ItemCosts,MATCH('Blend Sheet'!$AF$4,ItemNum,0),MATCH(G$1,Districts,0))*'Blend Sheet'!$AF23)+(INDEX(ItemCosts,MATCH('Blend Sheet'!$AG$4,ItemNum,0),MATCH(G$1,Districts,0))*'Blend Sheet'!$AG23)+(INDEX(ItemCosts,MATCH('Blend Sheet'!$AH$4,ItemNum,0),MATCH(G$1,Districts,0))*'Blend Sheet'!$AH23)+(INDEX(ItemCosts,MATCH('Blend Sheet'!$AI$4,ItemNum,0),MATCH(G$1,Districts,0))*'Blend Sheet'!$AI23)+(INDEX(ItemCosts,MATCH('Blend Sheet'!$AJ$4,ItemNum,0),MATCH(G$1,Districts,0))*'Blend Sheet'!$AJ23)+(INDEX(ItemCosts,MATCH('Blend Sheet'!$AK$4,ItemNum,0),MATCH(G$1,Districts,0))*'Blend Sheet'!$AK23)+(INDEX(ItemCosts,MATCH('Blend Sheet'!$AL$4,ItemNum,0),MATCH(G$1,Districts,0))*'Blend Sheet'!$AL23)+(INDEX(ItemCosts,MATCH('Blend Sheet'!$AM$4,ItemNum,0),MATCH(G$1,Districts,0))*'Blend Sheet'!$AM23)+(INDEX(ItemCosts,MATCH('Blend Sheet'!$AN$4,ItemNum,0),MATCH(G$1,Districts,0))*'Blend Sheet'!$AN23)+(INDEX(ItemCosts,MATCH('Blend Sheet'!$AO$4,ItemNum,0),MATCH(G$1,Districts,0))*'Blend Sheet'!$AO23)+(INDEX(ItemCosts,MATCH('Blend Sheet'!$AP$4,ItemNum,0),MATCH(G$1,Districts,0))*'Blend Sheet'!$AP23)+(INDEX(ItemCosts,MATCH('Blend Sheet'!$AQ$4,ItemNum,0),MATCH(G$1,Districts,0))*'Blend Sheet'!$AQ23)+(INDEX(ItemCosts,MATCH('Blend Sheet'!$AR$4,ItemNum,0),MATCH(G$1,Districts,0))*'Blend Sheet'!$AR23)+(INDEX(ItemCosts,MATCH('Blend Sheet'!$AS$4,ItemNum,0),MATCH(G$1,Districts,0))*'Blend Sheet'!$AS23)</f>
        <v>#N/A</v>
      </c>
      <c r="H20" s="5" t="e">
        <f>(INDEX(ItemCosts,MATCH('Blend Sheet'!$C$4,ItemNum,0),MATCH(H$1,Districts,0))*'Blend Sheet'!$C23)+(INDEX(ItemCosts,MATCH('Blend Sheet'!$D$4,ItemNum,0),MATCH(H$1,Districts,0))*'Blend Sheet'!$D23)+(INDEX(ItemCosts,MATCH('Blend Sheet'!$E$4,ItemNum,0),MATCH(H$1,Districts,0))*'Blend Sheet'!$E23)+(INDEX(ItemCosts,MATCH('Blend Sheet'!$F$4,ItemNum,0),MATCH(H$1,Districts,0))*'Blend Sheet'!$F23)+(INDEX(ItemCosts,MATCH('Blend Sheet'!$G$4,ItemNum,0),MATCH(H$1,Districts,0))*'Blend Sheet'!$G23)+(INDEX(ItemCosts,MATCH('Blend Sheet'!$H$4,ItemNum,0),MATCH(H$1,Districts,0))*'Blend Sheet'!$H23)+(INDEX(ItemCosts,MATCH('Blend Sheet'!$I$4,ItemNum,0),MATCH(H$1,Districts,0))*'Blend Sheet'!$I23)+(INDEX(ItemCosts,MATCH('Blend Sheet'!$J$4,ItemNum,0),MATCH(H$1,Districts,0))*'Blend Sheet'!$J23)+(INDEX(ItemCosts,MATCH('Blend Sheet'!$K$4,ItemNum,0),MATCH(H$1,Districts,0))*'Blend Sheet'!$K23)+(INDEX(ItemCosts,MATCH('Blend Sheet'!$L$4,ItemNum,0),MATCH(H$1,Districts,0))*'Blend Sheet'!$L23)+(INDEX(ItemCosts,MATCH('Blend Sheet'!$M$4,ItemNum,0),MATCH(H$1,Districts,0))*'Blend Sheet'!$M23)+(INDEX(ItemCosts,MATCH('Blend Sheet'!$N$4,ItemNum,0),MATCH(H$1,Districts,0))*'Blend Sheet'!$N23)+(INDEX(ItemCosts,MATCH('Blend Sheet'!$O$4,ItemNum,0),MATCH(H$1,Districts,0))*'Blend Sheet'!$O23)+(INDEX(ItemCosts,MATCH('Blend Sheet'!$P$4,ItemNum,0),MATCH(H$1,Districts,0))*'Blend Sheet'!$P23)+(INDEX(ItemCosts,MATCH('Blend Sheet'!$Q$4,ItemNum,0),MATCH(H$1,Districts,0))*'Blend Sheet'!$Q23)+(INDEX(ItemCosts,MATCH('Blend Sheet'!$R$4,ItemNum,0),MATCH(H$1,Districts,0))*'Blend Sheet'!$R23)+(INDEX(ItemCosts,MATCH('Blend Sheet'!$S$4,ItemNum,0),MATCH(H$1,Districts,0))*'Blend Sheet'!$S23)+(INDEX(ItemCosts,MATCH('Blend Sheet'!$T$4,ItemNum,0),MATCH(H$1,Districts,0))*'Blend Sheet'!$T23)+(INDEX(ItemCosts,MATCH('Blend Sheet'!$U$4,ItemNum,0),MATCH(H$1,Districts,0))*'Blend Sheet'!$U23)+(INDEX(ItemCosts,MATCH('Blend Sheet'!$V$4,ItemNum,0),MATCH(H$1,Districts,0))*'Blend Sheet'!$V23)+(INDEX(ItemCosts,MATCH('Blend Sheet'!$W$4,ItemNum,0),MATCH(H$1,Districts,0))*'Blend Sheet'!$W23)+(INDEX(ItemCosts,MATCH('Blend Sheet'!$X$4,ItemNum,0),MATCH(H$1,Districts,0))*'Blend Sheet'!$X23)+(INDEX(ItemCosts,MATCH('Blend Sheet'!$Y$4,ItemNum,0),MATCH(H$1,Districts,0))*'Blend Sheet'!$Y23)+(INDEX(ItemCosts,MATCH('Blend Sheet'!$Z$4,ItemNum,0),MATCH(H$1,Districts,0))*'Blend Sheet'!$Z23)+(INDEX(ItemCosts,MATCH('Blend Sheet'!$AA$4,ItemNum,0),MATCH(H$1,Districts,0))*'Blend Sheet'!$AA23)+(INDEX(ItemCosts,MATCH('Blend Sheet'!$AB$4,ItemNum,0),MATCH(H$1,Districts,0))*'Blend Sheet'!$AB23)+(INDEX(ItemCosts,MATCH('Blend Sheet'!$AC$4,ItemNum,0),MATCH(H$1,Districts,0))*'Blend Sheet'!$AC23)+(INDEX(ItemCosts,MATCH('Blend Sheet'!$AD$4,ItemNum,0),MATCH(H$1,Districts,0))*'Blend Sheet'!$AD23)+(INDEX(ItemCosts,MATCH('Blend Sheet'!$AE$4,ItemNum,0),MATCH(H$1,Districts,0))*'Blend Sheet'!$AE23)+(INDEX(ItemCosts,MATCH('Blend Sheet'!$AF$4,ItemNum,0),MATCH(H$1,Districts,0))*'Blend Sheet'!$AF23)+(INDEX(ItemCosts,MATCH('Blend Sheet'!$AG$4,ItemNum,0),MATCH(H$1,Districts,0))*'Blend Sheet'!$AG23)+(INDEX(ItemCosts,MATCH('Blend Sheet'!$AH$4,ItemNum,0),MATCH(H$1,Districts,0))*'Blend Sheet'!$AH23)+(INDEX(ItemCosts,MATCH('Blend Sheet'!$AI$4,ItemNum,0),MATCH(H$1,Districts,0))*'Blend Sheet'!$AI23)+(INDEX(ItemCosts,MATCH('Blend Sheet'!$AJ$4,ItemNum,0),MATCH(H$1,Districts,0))*'Blend Sheet'!$AJ23)+(INDEX(ItemCosts,MATCH('Blend Sheet'!$AK$4,ItemNum,0),MATCH(H$1,Districts,0))*'Blend Sheet'!$AK23)+(INDEX(ItemCosts,MATCH('Blend Sheet'!$AL$4,ItemNum,0),MATCH(H$1,Districts,0))*'Blend Sheet'!$AL23)+(INDEX(ItemCosts,MATCH('Blend Sheet'!$AM$4,ItemNum,0),MATCH(H$1,Districts,0))*'Blend Sheet'!$AM23)+(INDEX(ItemCosts,MATCH('Blend Sheet'!$AN$4,ItemNum,0),MATCH(H$1,Districts,0))*'Blend Sheet'!$AN23)+(INDEX(ItemCosts,MATCH('Blend Sheet'!$AO$4,ItemNum,0),MATCH(H$1,Districts,0))*'Blend Sheet'!$AO23)+(INDEX(ItemCosts,MATCH('Blend Sheet'!$AP$4,ItemNum,0),MATCH(H$1,Districts,0))*'Blend Sheet'!$AP23)+(INDEX(ItemCosts,MATCH('Blend Sheet'!$AQ$4,ItemNum,0),MATCH(H$1,Districts,0))*'Blend Sheet'!$AQ23)+(INDEX(ItemCosts,MATCH('Blend Sheet'!$AR$4,ItemNum,0),MATCH(H$1,Districts,0))*'Blend Sheet'!$AR23)+(INDEX(ItemCosts,MATCH('Blend Sheet'!$AS$4,ItemNum,0),MATCH(H$1,Districts,0))*'Blend Sheet'!$AS23)</f>
        <v>#N/A</v>
      </c>
      <c r="I20" s="5" t="e">
        <f>(INDEX(ItemCosts,MATCH('Blend Sheet'!$C$4,ItemNum,0),MATCH(I$1,Districts,0))*'Blend Sheet'!$C23)+(INDEX(ItemCosts,MATCH('Blend Sheet'!$D$4,ItemNum,0),MATCH(I$1,Districts,0))*'Blend Sheet'!$D23)+(INDEX(ItemCosts,MATCH('Blend Sheet'!$E$4,ItemNum,0),MATCH(I$1,Districts,0))*'Blend Sheet'!$E23)+(INDEX(ItemCosts,MATCH('Blend Sheet'!$F$4,ItemNum,0),MATCH(I$1,Districts,0))*'Blend Sheet'!$F23)+(INDEX(ItemCosts,MATCH('Blend Sheet'!$G$4,ItemNum,0),MATCH(I$1,Districts,0))*'Blend Sheet'!$G23)+(INDEX(ItemCosts,MATCH('Blend Sheet'!$H$4,ItemNum,0),MATCH(I$1,Districts,0))*'Blend Sheet'!$H23)+(INDEX(ItemCosts,MATCH('Blend Sheet'!$I$4,ItemNum,0),MATCH(I$1,Districts,0))*'Blend Sheet'!$I23)+(INDEX(ItemCosts,MATCH('Blend Sheet'!$J$4,ItemNum,0),MATCH(I$1,Districts,0))*'Blend Sheet'!$J23)+(INDEX(ItemCosts,MATCH('Blend Sheet'!$K$4,ItemNum,0),MATCH(I$1,Districts,0))*'Blend Sheet'!$K23)+(INDEX(ItemCosts,MATCH('Blend Sheet'!$L$4,ItemNum,0),MATCH(I$1,Districts,0))*'Blend Sheet'!$L23)+(INDEX(ItemCosts,MATCH('Blend Sheet'!$M$4,ItemNum,0),MATCH(I$1,Districts,0))*'Blend Sheet'!$M23)+(INDEX(ItemCosts,MATCH('Blend Sheet'!$N$4,ItemNum,0),MATCH(I$1,Districts,0))*'Blend Sheet'!$N23)+(INDEX(ItemCosts,MATCH('Blend Sheet'!$O$4,ItemNum,0),MATCH(I$1,Districts,0))*'Blend Sheet'!$O23)+(INDEX(ItemCosts,MATCH('Blend Sheet'!$P$4,ItemNum,0),MATCH(I$1,Districts,0))*'Blend Sheet'!$P23)+(INDEX(ItemCosts,MATCH('Blend Sheet'!$Q$4,ItemNum,0),MATCH(I$1,Districts,0))*'Blend Sheet'!$Q23)+(INDEX(ItemCosts,MATCH('Blend Sheet'!$R$4,ItemNum,0),MATCH(I$1,Districts,0))*'Blend Sheet'!$R23)+(INDEX(ItemCosts,MATCH('Blend Sheet'!$S$4,ItemNum,0),MATCH(I$1,Districts,0))*'Blend Sheet'!$S23)+(INDEX(ItemCosts,MATCH('Blend Sheet'!$T$4,ItemNum,0),MATCH(I$1,Districts,0))*'Blend Sheet'!$T23)+(INDEX(ItemCosts,MATCH('Blend Sheet'!$U$4,ItemNum,0),MATCH(I$1,Districts,0))*'Blend Sheet'!$U23)+(INDEX(ItemCosts,MATCH('Blend Sheet'!$V$4,ItemNum,0),MATCH(I$1,Districts,0))*'Blend Sheet'!$V23)+(INDEX(ItemCosts,MATCH('Blend Sheet'!$W$4,ItemNum,0),MATCH(I$1,Districts,0))*'Blend Sheet'!$W23)+(INDEX(ItemCosts,MATCH('Blend Sheet'!$X$4,ItemNum,0),MATCH(I$1,Districts,0))*'Blend Sheet'!$X23)+(INDEX(ItemCosts,MATCH('Blend Sheet'!$Y$4,ItemNum,0),MATCH(I$1,Districts,0))*'Blend Sheet'!$Y23)+(INDEX(ItemCosts,MATCH('Blend Sheet'!$Z$4,ItemNum,0),MATCH(I$1,Districts,0))*'Blend Sheet'!$Z23)+(INDEX(ItemCosts,MATCH('Blend Sheet'!$AA$4,ItemNum,0),MATCH(I$1,Districts,0))*'Blend Sheet'!$AA23)+(INDEX(ItemCosts,MATCH('Blend Sheet'!$AB$4,ItemNum,0),MATCH(I$1,Districts,0))*'Blend Sheet'!$AB23)+(INDEX(ItemCosts,MATCH('Blend Sheet'!$AC$4,ItemNum,0),MATCH(I$1,Districts,0))*'Blend Sheet'!$AC23)+(INDEX(ItemCosts,MATCH('Blend Sheet'!$AD$4,ItemNum,0),MATCH(I$1,Districts,0))*'Blend Sheet'!$AD23)+(INDEX(ItemCosts,MATCH('Blend Sheet'!$AE$4,ItemNum,0),MATCH(I$1,Districts,0))*'Blend Sheet'!$AE23)+(INDEX(ItemCosts,MATCH('Blend Sheet'!$AF$4,ItemNum,0),MATCH(I$1,Districts,0))*'Blend Sheet'!$AF23)+(INDEX(ItemCosts,MATCH('Blend Sheet'!$AG$4,ItemNum,0),MATCH(I$1,Districts,0))*'Blend Sheet'!$AG23)+(INDEX(ItemCosts,MATCH('Blend Sheet'!$AH$4,ItemNum,0),MATCH(I$1,Districts,0))*'Blend Sheet'!$AH23)+(INDEX(ItemCosts,MATCH('Blend Sheet'!$AI$4,ItemNum,0),MATCH(I$1,Districts,0))*'Blend Sheet'!$AI23)+(INDEX(ItemCosts,MATCH('Blend Sheet'!$AJ$4,ItemNum,0),MATCH(I$1,Districts,0))*'Blend Sheet'!$AJ23)+(INDEX(ItemCosts,MATCH('Blend Sheet'!$AK$4,ItemNum,0),MATCH(I$1,Districts,0))*'Blend Sheet'!$AK23)+(INDEX(ItemCosts,MATCH('Blend Sheet'!$AL$4,ItemNum,0),MATCH(I$1,Districts,0))*'Blend Sheet'!$AL23)+(INDEX(ItemCosts,MATCH('Blend Sheet'!$AM$4,ItemNum,0),MATCH(I$1,Districts,0))*'Blend Sheet'!$AM23)+(INDEX(ItemCosts,MATCH('Blend Sheet'!$AN$4,ItemNum,0),MATCH(I$1,Districts,0))*'Blend Sheet'!$AN23)+(INDEX(ItemCosts,MATCH('Blend Sheet'!$AO$4,ItemNum,0),MATCH(I$1,Districts,0))*'Blend Sheet'!$AO23)+(INDEX(ItemCosts,MATCH('Blend Sheet'!$AP$4,ItemNum,0),MATCH(I$1,Districts,0))*'Blend Sheet'!$AP23)+(INDEX(ItemCosts,MATCH('Blend Sheet'!$AQ$4,ItemNum,0),MATCH(I$1,Districts,0))*'Blend Sheet'!$AQ23)+(INDEX(ItemCosts,MATCH('Blend Sheet'!$AR$4,ItemNum,0),MATCH(I$1,Districts,0))*'Blend Sheet'!$AR23)+(INDEX(ItemCosts,MATCH('Blend Sheet'!$AS$4,ItemNum,0),MATCH(I$1,Districts,0))*'Blend Sheet'!$AS23)</f>
        <v>#N/A</v>
      </c>
      <c r="J20" s="5" t="e">
        <f>(INDEX(ItemCosts,MATCH('Blend Sheet'!$C$4,ItemNum,0),MATCH(J$1,Districts,0))*'Blend Sheet'!$C23)+(INDEX(ItemCosts,MATCH('Blend Sheet'!$D$4,ItemNum,0),MATCH(J$1,Districts,0))*'Blend Sheet'!$D23)+(INDEX(ItemCosts,MATCH('Blend Sheet'!$E$4,ItemNum,0),MATCH(J$1,Districts,0))*'Blend Sheet'!$E23)+(INDEX(ItemCosts,MATCH('Blend Sheet'!$F$4,ItemNum,0),MATCH(J$1,Districts,0))*'Blend Sheet'!$F23)+(INDEX(ItemCosts,MATCH('Blend Sheet'!$G$4,ItemNum,0),MATCH(J$1,Districts,0))*'Blend Sheet'!$G23)+(INDEX(ItemCosts,MATCH('Blend Sheet'!$H$4,ItemNum,0),MATCH(J$1,Districts,0))*'Blend Sheet'!$H23)+(INDEX(ItemCosts,MATCH('Blend Sheet'!$I$4,ItemNum,0),MATCH(J$1,Districts,0))*'Blend Sheet'!$I23)+(INDEX(ItemCosts,MATCH('Blend Sheet'!$J$4,ItemNum,0),MATCH(J$1,Districts,0))*'Blend Sheet'!$J23)+(INDEX(ItemCosts,MATCH('Blend Sheet'!$K$4,ItemNum,0),MATCH(J$1,Districts,0))*'Blend Sheet'!$K23)+(INDEX(ItemCosts,MATCH('Blend Sheet'!$L$4,ItemNum,0),MATCH(J$1,Districts,0))*'Blend Sheet'!$L23)+(INDEX(ItemCosts,MATCH('Blend Sheet'!$M$4,ItemNum,0),MATCH(J$1,Districts,0))*'Blend Sheet'!$M23)+(INDEX(ItemCosts,MATCH('Blend Sheet'!$N$4,ItemNum,0),MATCH(J$1,Districts,0))*'Blend Sheet'!$N23)+(INDEX(ItemCosts,MATCH('Blend Sheet'!$O$4,ItemNum,0),MATCH(J$1,Districts,0))*'Blend Sheet'!$O23)+(INDEX(ItemCosts,MATCH('Blend Sheet'!$P$4,ItemNum,0),MATCH(J$1,Districts,0))*'Blend Sheet'!$P23)+(INDEX(ItemCosts,MATCH('Blend Sheet'!$Q$4,ItemNum,0),MATCH(J$1,Districts,0))*'Blend Sheet'!$Q23)+(INDEX(ItemCosts,MATCH('Blend Sheet'!$R$4,ItemNum,0),MATCH(J$1,Districts,0))*'Blend Sheet'!$R23)+(INDEX(ItemCosts,MATCH('Blend Sheet'!$S$4,ItemNum,0),MATCH(J$1,Districts,0))*'Blend Sheet'!$S23)+(INDEX(ItemCosts,MATCH('Blend Sheet'!$T$4,ItemNum,0),MATCH(J$1,Districts,0))*'Blend Sheet'!$T23)+(INDEX(ItemCosts,MATCH('Blend Sheet'!$U$4,ItemNum,0),MATCH(J$1,Districts,0))*'Blend Sheet'!$U23)+(INDEX(ItemCosts,MATCH('Blend Sheet'!$V$4,ItemNum,0),MATCH(J$1,Districts,0))*'Blend Sheet'!$V23)+(INDEX(ItemCosts,MATCH('Blend Sheet'!$W$4,ItemNum,0),MATCH(J$1,Districts,0))*'Blend Sheet'!$W23)+(INDEX(ItemCosts,MATCH('Blend Sheet'!$X$4,ItemNum,0),MATCH(J$1,Districts,0))*'Blend Sheet'!$X23)+(INDEX(ItemCosts,MATCH('Blend Sheet'!$Y$4,ItemNum,0),MATCH(J$1,Districts,0))*'Blend Sheet'!$Y23)+(INDEX(ItemCosts,MATCH('Blend Sheet'!$Z$4,ItemNum,0),MATCH(J$1,Districts,0))*'Blend Sheet'!$Z23)+(INDEX(ItemCosts,MATCH('Blend Sheet'!$AA$4,ItemNum,0),MATCH(J$1,Districts,0))*'Blend Sheet'!$AA23)+(INDEX(ItemCosts,MATCH('Blend Sheet'!$AB$4,ItemNum,0),MATCH(J$1,Districts,0))*'Blend Sheet'!$AB23)+(INDEX(ItemCosts,MATCH('Blend Sheet'!$AC$4,ItemNum,0),MATCH(J$1,Districts,0))*'Blend Sheet'!$AC23)+(INDEX(ItemCosts,MATCH('Blend Sheet'!$AD$4,ItemNum,0),MATCH(J$1,Districts,0))*'Blend Sheet'!$AD23)+(INDEX(ItemCosts,MATCH('Blend Sheet'!$AE$4,ItemNum,0),MATCH(J$1,Districts,0))*'Blend Sheet'!$AE23)+(INDEX(ItemCosts,MATCH('Blend Sheet'!$AF$4,ItemNum,0),MATCH(J$1,Districts,0))*'Blend Sheet'!$AF23)+(INDEX(ItemCosts,MATCH('Blend Sheet'!$AG$4,ItemNum,0),MATCH(J$1,Districts,0))*'Blend Sheet'!$AG23)+(INDEX(ItemCosts,MATCH('Blend Sheet'!$AH$4,ItemNum,0),MATCH(J$1,Districts,0))*'Blend Sheet'!$AH23)+(INDEX(ItemCosts,MATCH('Blend Sheet'!$AI$4,ItemNum,0),MATCH(J$1,Districts,0))*'Blend Sheet'!$AI23)+(INDEX(ItemCosts,MATCH('Blend Sheet'!$AJ$4,ItemNum,0),MATCH(J$1,Districts,0))*'Blend Sheet'!$AJ23)+(INDEX(ItemCosts,MATCH('Blend Sheet'!$AK$4,ItemNum,0),MATCH(J$1,Districts,0))*'Blend Sheet'!$AK23)+(INDEX(ItemCosts,MATCH('Blend Sheet'!$AL$4,ItemNum,0),MATCH(J$1,Districts,0))*'Blend Sheet'!$AL23)+(INDEX(ItemCosts,MATCH('Blend Sheet'!$AM$4,ItemNum,0),MATCH(J$1,Districts,0))*'Blend Sheet'!$AM23)+(INDEX(ItemCosts,MATCH('Blend Sheet'!$AN$4,ItemNum,0),MATCH(J$1,Districts,0))*'Blend Sheet'!$AN23)+(INDEX(ItemCosts,MATCH('Blend Sheet'!$AO$4,ItemNum,0),MATCH(J$1,Districts,0))*'Blend Sheet'!$AO23)+(INDEX(ItemCosts,MATCH('Blend Sheet'!$AP$4,ItemNum,0),MATCH(J$1,Districts,0))*'Blend Sheet'!$AP23)+(INDEX(ItemCosts,MATCH('Blend Sheet'!$AQ$4,ItemNum,0),MATCH(J$1,Districts,0))*'Blend Sheet'!$AQ23)+(INDEX(ItemCosts,MATCH('Blend Sheet'!$AR$4,ItemNum,0),MATCH(J$1,Districts,0))*'Blend Sheet'!$AR23)+(INDEX(ItemCosts,MATCH('Blend Sheet'!$AS$4,ItemNum,0),MATCH(J$1,Districts,0))*'Blend Sheet'!$AS23)</f>
        <v>#N/A</v>
      </c>
      <c r="K20" s="5" t="e">
        <f>(INDEX(ItemCosts,MATCH('Blend Sheet'!$C$4,ItemNum,0),MATCH(K$1,Districts,0))*'Blend Sheet'!$C23)+(INDEX(ItemCosts,MATCH('Blend Sheet'!$D$4,ItemNum,0),MATCH(K$1,Districts,0))*'Blend Sheet'!$D23)+(INDEX(ItemCosts,MATCH('Blend Sheet'!$E$4,ItemNum,0),MATCH(K$1,Districts,0))*'Blend Sheet'!$E23)+(INDEX(ItemCosts,MATCH('Blend Sheet'!$F$4,ItemNum,0),MATCH(K$1,Districts,0))*'Blend Sheet'!$F23)+(INDEX(ItemCosts,MATCH('Blend Sheet'!$G$4,ItemNum,0),MATCH(K$1,Districts,0))*'Blend Sheet'!$G23)+(INDEX(ItemCosts,MATCH('Blend Sheet'!$H$4,ItemNum,0),MATCH(K$1,Districts,0))*'Blend Sheet'!$H23)+(INDEX(ItemCosts,MATCH('Blend Sheet'!$I$4,ItemNum,0),MATCH(K$1,Districts,0))*'Blend Sheet'!$I23)+(INDEX(ItemCosts,MATCH('Blend Sheet'!$J$4,ItemNum,0),MATCH(K$1,Districts,0))*'Blend Sheet'!$J23)+(INDEX(ItemCosts,MATCH('Blend Sheet'!$K$4,ItemNum,0),MATCH(K$1,Districts,0))*'Blend Sheet'!$K23)+(INDEX(ItemCosts,MATCH('Blend Sheet'!$L$4,ItemNum,0),MATCH(K$1,Districts,0))*'Blend Sheet'!$L23)+(INDEX(ItemCosts,MATCH('Blend Sheet'!$M$4,ItemNum,0),MATCH(K$1,Districts,0))*'Blend Sheet'!$M23)+(INDEX(ItemCosts,MATCH('Blend Sheet'!$N$4,ItemNum,0),MATCH(K$1,Districts,0))*'Blend Sheet'!$N23)+(INDEX(ItemCosts,MATCH('Blend Sheet'!$O$4,ItemNum,0),MATCH(K$1,Districts,0))*'Blend Sheet'!$O23)+(INDEX(ItemCosts,MATCH('Blend Sheet'!$P$4,ItemNum,0),MATCH(K$1,Districts,0))*'Blend Sheet'!$P23)+(INDEX(ItemCosts,MATCH('Blend Sheet'!$Q$4,ItemNum,0),MATCH(K$1,Districts,0))*'Blend Sheet'!$Q23)+(INDEX(ItemCosts,MATCH('Blend Sheet'!$R$4,ItemNum,0),MATCH(K$1,Districts,0))*'Blend Sheet'!$R23)+(INDEX(ItemCosts,MATCH('Blend Sheet'!$S$4,ItemNum,0),MATCH(K$1,Districts,0))*'Blend Sheet'!$S23)+(INDEX(ItemCosts,MATCH('Blend Sheet'!$T$4,ItemNum,0),MATCH(K$1,Districts,0))*'Blend Sheet'!$T23)+(INDEX(ItemCosts,MATCH('Blend Sheet'!$U$4,ItemNum,0),MATCH(K$1,Districts,0))*'Blend Sheet'!$U23)+(INDEX(ItemCosts,MATCH('Blend Sheet'!$V$4,ItemNum,0),MATCH(K$1,Districts,0))*'Blend Sheet'!$V23)+(INDEX(ItemCosts,MATCH('Blend Sheet'!$W$4,ItemNum,0),MATCH(K$1,Districts,0))*'Blend Sheet'!$W23)+(INDEX(ItemCosts,MATCH('Blend Sheet'!$X$4,ItemNum,0),MATCH(K$1,Districts,0))*'Blend Sheet'!$X23)+(INDEX(ItemCosts,MATCH('Blend Sheet'!$Y$4,ItemNum,0),MATCH(K$1,Districts,0))*'Blend Sheet'!$Y23)+(INDEX(ItemCosts,MATCH('Blend Sheet'!$Z$4,ItemNum,0),MATCH(K$1,Districts,0))*'Blend Sheet'!$Z23)+(INDEX(ItemCosts,MATCH('Blend Sheet'!$AA$4,ItemNum,0),MATCH(K$1,Districts,0))*'Blend Sheet'!$AA23)+(INDEX(ItemCosts,MATCH('Blend Sheet'!$AB$4,ItemNum,0),MATCH(K$1,Districts,0))*'Blend Sheet'!$AB23)+(INDEX(ItemCosts,MATCH('Blend Sheet'!$AC$4,ItemNum,0),MATCH(K$1,Districts,0))*'Blend Sheet'!$AC23)+(INDEX(ItemCosts,MATCH('Blend Sheet'!$AD$4,ItemNum,0),MATCH(K$1,Districts,0))*'Blend Sheet'!$AD23)+(INDEX(ItemCosts,MATCH('Blend Sheet'!$AE$4,ItemNum,0),MATCH(K$1,Districts,0))*'Blend Sheet'!$AE23)+(INDEX(ItemCosts,MATCH('Blend Sheet'!$AF$4,ItemNum,0),MATCH(K$1,Districts,0))*'Blend Sheet'!$AF23)+(INDEX(ItemCosts,MATCH('Blend Sheet'!$AG$4,ItemNum,0),MATCH(K$1,Districts,0))*'Blend Sheet'!$AG23)+(INDEX(ItemCosts,MATCH('Blend Sheet'!$AH$4,ItemNum,0),MATCH(K$1,Districts,0))*'Blend Sheet'!$AH23)+(INDEX(ItemCosts,MATCH('Blend Sheet'!$AI$4,ItemNum,0),MATCH(K$1,Districts,0))*'Blend Sheet'!$AI23)+(INDEX(ItemCosts,MATCH('Blend Sheet'!$AJ$4,ItemNum,0),MATCH(K$1,Districts,0))*'Blend Sheet'!$AJ23)+(INDEX(ItemCosts,MATCH('Blend Sheet'!$AK$4,ItemNum,0),MATCH(K$1,Districts,0))*'Blend Sheet'!$AK23)+(INDEX(ItemCosts,MATCH('Blend Sheet'!$AL$4,ItemNum,0),MATCH(K$1,Districts,0))*'Blend Sheet'!$AL23)+(INDEX(ItemCosts,MATCH('Blend Sheet'!$AM$4,ItemNum,0),MATCH(K$1,Districts,0))*'Blend Sheet'!$AM23)+(INDEX(ItemCosts,MATCH('Blend Sheet'!$AN$4,ItemNum,0),MATCH(K$1,Districts,0))*'Blend Sheet'!$AN23)+(INDEX(ItemCosts,MATCH('Blend Sheet'!$AO$4,ItemNum,0),MATCH(K$1,Districts,0))*'Blend Sheet'!$AO23)+(INDEX(ItemCosts,MATCH('Blend Sheet'!$AP$4,ItemNum,0),MATCH(K$1,Districts,0))*'Blend Sheet'!$AP23)+(INDEX(ItemCosts,MATCH('Blend Sheet'!$AQ$4,ItemNum,0),MATCH(K$1,Districts,0))*'Blend Sheet'!$AQ23)+(INDEX(ItemCosts,MATCH('Blend Sheet'!$AR$4,ItemNum,0),MATCH(K$1,Districts,0))*'Blend Sheet'!$AR23)+(INDEX(ItemCosts,MATCH('Blend Sheet'!$AS$4,ItemNum,0),MATCH(K$1,Districts,0))*'Blend Sheet'!$AS23)</f>
        <v>#N/A</v>
      </c>
      <c r="L20" s="5" t="e">
        <f>(INDEX(ItemCosts,MATCH('Blend Sheet'!$C$4,ItemNum,0),MATCH(L$1,Districts,0))*'Blend Sheet'!$C23)+(INDEX(ItemCosts,MATCH('Blend Sheet'!$D$4,ItemNum,0),MATCH(L$1,Districts,0))*'Blend Sheet'!$D23)+(INDEX(ItemCosts,MATCH('Blend Sheet'!$E$4,ItemNum,0),MATCH(L$1,Districts,0))*'Blend Sheet'!$E23)+(INDEX(ItemCosts,MATCH('Blend Sheet'!$F$4,ItemNum,0),MATCH(L$1,Districts,0))*'Blend Sheet'!$F23)+(INDEX(ItemCosts,MATCH('Blend Sheet'!$G$4,ItemNum,0),MATCH(L$1,Districts,0))*'Blend Sheet'!$G23)+(INDEX(ItemCosts,MATCH('Blend Sheet'!$H$4,ItemNum,0),MATCH(L$1,Districts,0))*'Blend Sheet'!$H23)+(INDEX(ItemCosts,MATCH('Blend Sheet'!$I$4,ItemNum,0),MATCH(L$1,Districts,0))*'Blend Sheet'!$I23)+(INDEX(ItemCosts,MATCH('Blend Sheet'!$J$4,ItemNum,0),MATCH(L$1,Districts,0))*'Blend Sheet'!$J23)+(INDEX(ItemCosts,MATCH('Blend Sheet'!$K$4,ItemNum,0),MATCH(L$1,Districts,0))*'Blend Sheet'!$K23)+(INDEX(ItemCosts,MATCH('Blend Sheet'!$L$4,ItemNum,0),MATCH(L$1,Districts,0))*'Blend Sheet'!$L23)+(INDEX(ItemCosts,MATCH('Blend Sheet'!$M$4,ItemNum,0),MATCH(L$1,Districts,0))*'Blend Sheet'!$M23)+(INDEX(ItemCosts,MATCH('Blend Sheet'!$N$4,ItemNum,0),MATCH(L$1,Districts,0))*'Blend Sheet'!$N23)+(INDEX(ItemCosts,MATCH('Blend Sheet'!$O$4,ItemNum,0),MATCH(L$1,Districts,0))*'Blend Sheet'!$O23)+(INDEX(ItemCosts,MATCH('Blend Sheet'!$P$4,ItemNum,0),MATCH(L$1,Districts,0))*'Blend Sheet'!$P23)+(INDEX(ItemCosts,MATCH('Blend Sheet'!$Q$4,ItemNum,0),MATCH(L$1,Districts,0))*'Blend Sheet'!$Q23)+(INDEX(ItemCosts,MATCH('Blend Sheet'!$R$4,ItemNum,0),MATCH(L$1,Districts,0))*'Blend Sheet'!$R23)+(INDEX(ItemCosts,MATCH('Blend Sheet'!$S$4,ItemNum,0),MATCH(L$1,Districts,0))*'Blend Sheet'!$S23)+(INDEX(ItemCosts,MATCH('Blend Sheet'!$T$4,ItemNum,0),MATCH(L$1,Districts,0))*'Blend Sheet'!$T23)+(INDEX(ItemCosts,MATCH('Blend Sheet'!$U$4,ItemNum,0),MATCH(L$1,Districts,0))*'Blend Sheet'!$U23)+(INDEX(ItemCosts,MATCH('Blend Sheet'!$V$4,ItemNum,0),MATCH(L$1,Districts,0))*'Blend Sheet'!$V23)+(INDEX(ItemCosts,MATCH('Blend Sheet'!$W$4,ItemNum,0),MATCH(L$1,Districts,0))*'Blend Sheet'!$W23)+(INDEX(ItemCosts,MATCH('Blend Sheet'!$X$4,ItemNum,0),MATCH(L$1,Districts,0))*'Blend Sheet'!$X23)+(INDEX(ItemCosts,MATCH('Blend Sheet'!$Y$4,ItemNum,0),MATCH(L$1,Districts,0))*'Blend Sheet'!$Y23)+(INDEX(ItemCosts,MATCH('Blend Sheet'!$Z$4,ItemNum,0),MATCH(L$1,Districts,0))*'Blend Sheet'!$Z23)+(INDEX(ItemCosts,MATCH('Blend Sheet'!$AA$4,ItemNum,0),MATCH(L$1,Districts,0))*'Blend Sheet'!$AA23)+(INDEX(ItemCosts,MATCH('Blend Sheet'!$AB$4,ItemNum,0),MATCH(L$1,Districts,0))*'Blend Sheet'!$AB23)+(INDEX(ItemCosts,MATCH('Blend Sheet'!$AC$4,ItemNum,0),MATCH(L$1,Districts,0))*'Blend Sheet'!$AC23)+(INDEX(ItemCosts,MATCH('Blend Sheet'!$AD$4,ItemNum,0),MATCH(L$1,Districts,0))*'Blend Sheet'!$AD23)+(INDEX(ItemCosts,MATCH('Blend Sheet'!$AE$4,ItemNum,0),MATCH(L$1,Districts,0))*'Blend Sheet'!$AE23)+(INDEX(ItemCosts,MATCH('Blend Sheet'!$AF$4,ItemNum,0),MATCH(L$1,Districts,0))*'Blend Sheet'!$AF23)+(INDEX(ItemCosts,MATCH('Blend Sheet'!$AG$4,ItemNum,0),MATCH(L$1,Districts,0))*'Blend Sheet'!$AG23)+(INDEX(ItemCosts,MATCH('Blend Sheet'!$AH$4,ItemNum,0),MATCH(L$1,Districts,0))*'Blend Sheet'!$AH23)+(INDEX(ItemCosts,MATCH('Blend Sheet'!$AI$4,ItemNum,0),MATCH(L$1,Districts,0))*'Blend Sheet'!$AI23)+(INDEX(ItemCosts,MATCH('Blend Sheet'!$AJ$4,ItemNum,0),MATCH(L$1,Districts,0))*'Blend Sheet'!$AJ23)+(INDEX(ItemCosts,MATCH('Blend Sheet'!$AK$4,ItemNum,0),MATCH(L$1,Districts,0))*'Blend Sheet'!$AK23)+(INDEX(ItemCosts,MATCH('Blend Sheet'!$AL$4,ItemNum,0),MATCH(L$1,Districts,0))*'Blend Sheet'!$AL23)+(INDEX(ItemCosts,MATCH('Blend Sheet'!$AM$4,ItemNum,0),MATCH(L$1,Districts,0))*'Blend Sheet'!$AM23)+(INDEX(ItemCosts,MATCH('Blend Sheet'!$AN$4,ItemNum,0),MATCH(L$1,Districts,0))*'Blend Sheet'!$AN23)+(INDEX(ItemCosts,MATCH('Blend Sheet'!$AO$4,ItemNum,0),MATCH(L$1,Districts,0))*'Blend Sheet'!$AO23)+(INDEX(ItemCosts,MATCH('Blend Sheet'!$AP$4,ItemNum,0),MATCH(L$1,Districts,0))*'Blend Sheet'!$AP23)+(INDEX(ItemCosts,MATCH('Blend Sheet'!$AQ$4,ItemNum,0),MATCH(L$1,Districts,0))*'Blend Sheet'!$AQ23)+(INDEX(ItemCosts,MATCH('Blend Sheet'!$AR$4,ItemNum,0),MATCH(L$1,Districts,0))*'Blend Sheet'!$AR23)+(INDEX(ItemCosts,MATCH('Blend Sheet'!$AS$4,ItemNum,0),MATCH(L$1,Districts,0))*'Blend Sheet'!$AS23)</f>
        <v>#N/A</v>
      </c>
      <c r="M20" s="191"/>
      <c r="N20" s="34" t="e">
        <f>D20/'Blend Sheet'!$BA23</f>
        <v>#N/A</v>
      </c>
      <c r="O20" s="34" t="e">
        <f>E20/'Blend Sheet'!$BA23</f>
        <v>#N/A</v>
      </c>
      <c r="P20" s="34" t="e">
        <f>G20/'Blend Sheet'!$BA23</f>
        <v>#N/A</v>
      </c>
      <c r="Q20" s="34" t="e">
        <f>H20/'Blend Sheet'!$BA23</f>
        <v>#N/A</v>
      </c>
      <c r="R20" s="34" t="e">
        <f>I20/'Blend Sheet'!$BA23</f>
        <v>#N/A</v>
      </c>
      <c r="S20" s="34" t="e">
        <f>J20/'Blend Sheet'!$BA23</f>
        <v>#N/A</v>
      </c>
      <c r="T20" s="34" t="e">
        <f>K20/'Blend Sheet'!$BA23</f>
        <v>#N/A</v>
      </c>
      <c r="U20" s="34" t="e">
        <f>L20/'Blend Sheet'!$BA23</f>
        <v>#N/A</v>
      </c>
    </row>
    <row r="21" spans="1:21" x14ac:dyDescent="0.25">
      <c r="A21" t="str">
        <f>'Blend Sheet'!A24</f>
        <v>1:1:8 'G' (Sask)</v>
      </c>
      <c r="B21" s="5" t="e">
        <f>(INDEX(ItemCosts,MATCH('Blend Sheet'!$C$4,ItemNum,0),MATCH(B$1,Districts,0))*'Blend Sheet'!$C24)+(INDEX(ItemCosts,MATCH('Blend Sheet'!$D$4,ItemNum,0),MATCH(B$1,Districts,0))*'Blend Sheet'!$D24)+(INDEX(ItemCosts,MATCH('Blend Sheet'!$E$4,ItemNum,0),MATCH(B$1,Districts,0))*'Blend Sheet'!$E24)+(INDEX(ItemCosts,MATCH('Blend Sheet'!$F$4,ItemNum,0),MATCH(B$1,Districts,0))*'Blend Sheet'!$F24)+(INDEX(ItemCosts,MATCH('Blend Sheet'!$G$4,ItemNum,0),MATCH(B$1,Districts,0))*'Blend Sheet'!$G24)+(INDEX(ItemCosts,MATCH('Blend Sheet'!$H$4,ItemNum,0),MATCH(B$1,Districts,0))*'Blend Sheet'!$H24)+(INDEX(ItemCosts,MATCH('Blend Sheet'!$I$4,ItemNum,0),MATCH(B$1,Districts,0))*'Blend Sheet'!$I24)+(INDEX(ItemCosts,MATCH('Blend Sheet'!$J$4,ItemNum,0),MATCH(B$1,Districts,0))*'Blend Sheet'!$J24)+(INDEX(ItemCosts,MATCH('Blend Sheet'!$K$4,ItemNum,0),MATCH(B$1,Districts,0))*'Blend Sheet'!$K24)+(INDEX(ItemCosts,MATCH('Blend Sheet'!$L$4,ItemNum,0),MATCH(B$1,Districts,0))*'Blend Sheet'!$L24)+(INDEX(ItemCosts,MATCH('Blend Sheet'!$M$4,ItemNum,0),MATCH(B$1,Districts,0))*'Blend Sheet'!$M24)+(INDEX(ItemCosts,MATCH('Blend Sheet'!$N$4,ItemNum,0),MATCH(B$1,Districts,0))*'Blend Sheet'!$N24)+(INDEX(ItemCosts,MATCH('Blend Sheet'!$O$4,ItemNum,0),MATCH(B$1,Districts,0))*'Blend Sheet'!$O24)+(INDEX(ItemCosts,MATCH('Blend Sheet'!$P$4,ItemNum,0),MATCH(B$1,Districts,0))*'Blend Sheet'!$P24)+(INDEX(ItemCosts,MATCH('Blend Sheet'!$Q$4,ItemNum,0),MATCH(B$1,Districts,0))*'Blend Sheet'!$Q24)+(INDEX(ItemCosts,MATCH('Blend Sheet'!$R$4,ItemNum,0),MATCH(B$1,Districts,0))*'Blend Sheet'!$R24)+(INDEX(ItemCosts,MATCH('Blend Sheet'!$S$4,ItemNum,0),MATCH(B$1,Districts,0))*'Blend Sheet'!$S24)+(INDEX(ItemCosts,MATCH('Blend Sheet'!$T$4,ItemNum,0),MATCH(B$1,Districts,0))*'Blend Sheet'!$T24)+(INDEX(ItemCosts,MATCH('Blend Sheet'!$U$4,ItemNum,0),MATCH(B$1,Districts,0))*'Blend Sheet'!$U24)+(INDEX(ItemCosts,MATCH('Blend Sheet'!$V$4,ItemNum,0),MATCH(B$1,Districts,0))*'Blend Sheet'!$V24)+(INDEX(ItemCosts,MATCH('Blend Sheet'!$W$4,ItemNum,0),MATCH(B$1,Districts,0))*'Blend Sheet'!$W24)+(INDEX(ItemCosts,MATCH('Blend Sheet'!$X$4,ItemNum,0),MATCH(B$1,Districts,0))*'Blend Sheet'!$X24)+(INDEX(ItemCosts,MATCH('Blend Sheet'!$Y$4,ItemNum,0),MATCH(B$1,Districts,0))*'Blend Sheet'!$Y24)+(INDEX(ItemCosts,MATCH('Blend Sheet'!$Z$4,ItemNum,0),MATCH(B$1,Districts,0))*'Blend Sheet'!$Z24)+(INDEX(ItemCosts,MATCH('Blend Sheet'!$AA$4,ItemNum,0),MATCH(B$1,Districts,0))*'Blend Sheet'!$AA24)+(INDEX(ItemCosts,MATCH('Blend Sheet'!$AB$4,ItemNum,0),MATCH(B$1,Districts,0))*'Blend Sheet'!$AB24)+(INDEX(ItemCosts,MATCH('Blend Sheet'!$AC$4,ItemNum,0),MATCH(B$1,Districts,0))*'Blend Sheet'!$AC24)+(INDEX(ItemCosts,MATCH('Blend Sheet'!$AD$4,ItemNum,0),MATCH(B$1,Districts,0))*'Blend Sheet'!$AD24)+(INDEX(ItemCosts,MATCH('Blend Sheet'!$AE$4,ItemNum,0),MATCH(B$1,Districts,0))*'Blend Sheet'!$AE24)+(INDEX(ItemCosts,MATCH('Blend Sheet'!$AF$4,ItemNum,0),MATCH(B$1,Districts,0))*'Blend Sheet'!$AF24)+(INDEX(ItemCosts,MATCH('Blend Sheet'!$AG$4,ItemNum,0),MATCH(B$1,Districts,0))*'Blend Sheet'!$AG24)+(INDEX(ItemCosts,MATCH('Blend Sheet'!$AH$4,ItemNum,0),MATCH(B$1,Districts,0))*'Blend Sheet'!$AH24)+(INDEX(ItemCosts,MATCH('Blend Sheet'!$AI$4,ItemNum,0),MATCH(B$1,Districts,0))*'Blend Sheet'!$AI24)+(INDEX(ItemCosts,MATCH('Blend Sheet'!$AJ$4,ItemNum,0),MATCH(B$1,Districts,0))*'Blend Sheet'!$AJ24)+(INDEX(ItemCosts,MATCH('Blend Sheet'!$AK$4,ItemNum,0),MATCH(B$1,Districts,0))*'Blend Sheet'!$AK24)+(INDEX(ItemCosts,MATCH('Blend Sheet'!$AL$4,ItemNum,0),MATCH(B$1,Districts,0))*'Blend Sheet'!$AL24)+(INDEX(ItemCosts,MATCH('Blend Sheet'!$AM$4,ItemNum,0),MATCH(B$1,Districts,0))*'Blend Sheet'!$AM24)+(INDEX(ItemCosts,MATCH('Blend Sheet'!$AN$4,ItemNum,0),MATCH(B$1,Districts,0))*'Blend Sheet'!$AN24)+(INDEX(ItemCosts,MATCH('Blend Sheet'!$AO$4,ItemNum,0),MATCH(B$1,Districts,0))*'Blend Sheet'!$AO24)+(INDEX(ItemCosts,MATCH('Blend Sheet'!$AP$4,ItemNum,0),MATCH(B$1,Districts,0))*'Blend Sheet'!$AP24)+(INDEX(ItemCosts,MATCH('Blend Sheet'!$AQ$4,ItemNum,0),MATCH(B$1,Districts,0))*'Blend Sheet'!$AQ24)+(INDEX(ItemCosts,MATCH('Blend Sheet'!$AR$4,ItemNum,0),MATCH(B$1,Districts,0))*'Blend Sheet'!$AR24)+(INDEX(ItemCosts,MATCH('Blend Sheet'!$AS$4,ItemNum,0),MATCH(B$1,Districts,0))*'Blend Sheet'!$AS24)</f>
        <v>#N/A</v>
      </c>
      <c r="C21" s="5" t="e">
        <f>(INDEX(ItemCosts,MATCH('Blend Sheet'!$C$4,ItemNum,0),MATCH(C$1,Districts,0))*'Blend Sheet'!$C24)+(INDEX(ItemCosts,MATCH('Blend Sheet'!$D$4,ItemNum,0),MATCH(C$1,Districts,0))*'Blend Sheet'!$D24)+(INDEX(ItemCosts,MATCH('Blend Sheet'!$E$4,ItemNum,0),MATCH(C$1,Districts,0))*'Blend Sheet'!$E24)+(INDEX(ItemCosts,MATCH('Blend Sheet'!$F$4,ItemNum,0),MATCH(C$1,Districts,0))*'Blend Sheet'!$F24)+(INDEX(ItemCosts,MATCH('Blend Sheet'!$G$4,ItemNum,0),MATCH(C$1,Districts,0))*'Blend Sheet'!$G24)+(INDEX(ItemCosts,MATCH('Blend Sheet'!$H$4,ItemNum,0),MATCH(C$1,Districts,0))*'Blend Sheet'!$H24)+(INDEX(ItemCosts,MATCH('Blend Sheet'!$I$4,ItemNum,0),MATCH(C$1,Districts,0))*'Blend Sheet'!$I24)+(INDEX(ItemCosts,MATCH('Blend Sheet'!$J$4,ItemNum,0),MATCH(C$1,Districts,0))*'Blend Sheet'!$J24)+(INDEX(ItemCosts,MATCH('Blend Sheet'!$K$4,ItemNum,0),MATCH(C$1,Districts,0))*'Blend Sheet'!$K24)+(INDEX(ItemCosts,MATCH('Blend Sheet'!$L$4,ItemNum,0),MATCH(C$1,Districts,0))*'Blend Sheet'!$L24)+(INDEX(ItemCosts,MATCH('Blend Sheet'!$M$4,ItemNum,0),MATCH(C$1,Districts,0))*'Blend Sheet'!$M24)+(INDEX(ItemCosts,MATCH('Blend Sheet'!$N$4,ItemNum,0),MATCH(C$1,Districts,0))*'Blend Sheet'!$N24)+(INDEX(ItemCosts,MATCH('Blend Sheet'!$O$4,ItemNum,0),MATCH(C$1,Districts,0))*'Blend Sheet'!$O24)+(INDEX(ItemCosts,MATCH('Blend Sheet'!$P$4,ItemNum,0),MATCH(C$1,Districts,0))*'Blend Sheet'!$P24)+(INDEX(ItemCosts,MATCH('Blend Sheet'!$Q$4,ItemNum,0),MATCH(C$1,Districts,0))*'Blend Sheet'!$Q24)+(INDEX(ItemCosts,MATCH('Blend Sheet'!$R$4,ItemNum,0),MATCH(C$1,Districts,0))*'Blend Sheet'!$R24)+(INDEX(ItemCosts,MATCH('Blend Sheet'!$S$4,ItemNum,0),MATCH(C$1,Districts,0))*'Blend Sheet'!$S24)+(INDEX(ItemCosts,MATCH('Blend Sheet'!$T$4,ItemNum,0),MATCH(C$1,Districts,0))*'Blend Sheet'!$T24)+(INDEX(ItemCosts,MATCH('Blend Sheet'!$U$4,ItemNum,0),MATCH(C$1,Districts,0))*'Blend Sheet'!$U24)+(INDEX(ItemCosts,MATCH('Blend Sheet'!$V$4,ItemNum,0),MATCH(C$1,Districts,0))*'Blend Sheet'!$V24)+(INDEX(ItemCosts,MATCH('Blend Sheet'!$W$4,ItemNum,0),MATCH(C$1,Districts,0))*'Blend Sheet'!$W24)+(INDEX(ItemCosts,MATCH('Blend Sheet'!$X$4,ItemNum,0),MATCH(C$1,Districts,0))*'Blend Sheet'!$X24)+(INDEX(ItemCosts,MATCH('Blend Sheet'!$Y$4,ItemNum,0),MATCH(C$1,Districts,0))*'Blend Sheet'!$Y24)+(INDEX(ItemCosts,MATCH('Blend Sheet'!$Z$4,ItemNum,0),MATCH(C$1,Districts,0))*'Blend Sheet'!$Z24)+(INDEX(ItemCosts,MATCH('Blend Sheet'!$AA$4,ItemNum,0),MATCH(C$1,Districts,0))*'Blend Sheet'!$AA24)+(INDEX(ItemCosts,MATCH('Blend Sheet'!$AB$4,ItemNum,0),MATCH(C$1,Districts,0))*'Blend Sheet'!$AB24)+(INDEX(ItemCosts,MATCH('Blend Sheet'!$AC$4,ItemNum,0),MATCH(C$1,Districts,0))*'Blend Sheet'!$AC24)+(INDEX(ItemCosts,MATCH('Blend Sheet'!$AD$4,ItemNum,0),MATCH(C$1,Districts,0))*'Blend Sheet'!$AD24)+(INDEX(ItemCosts,MATCH('Blend Sheet'!$AE$4,ItemNum,0),MATCH(C$1,Districts,0))*'Blend Sheet'!$AE24)+(INDEX(ItemCosts,MATCH('Blend Sheet'!$AF$4,ItemNum,0),MATCH(C$1,Districts,0))*'Blend Sheet'!$AF24)+(INDEX(ItemCosts,MATCH('Blend Sheet'!$AG$4,ItemNum,0),MATCH(C$1,Districts,0))*'Blend Sheet'!$AG24)+(INDEX(ItemCosts,MATCH('Blend Sheet'!$AH$4,ItemNum,0),MATCH(C$1,Districts,0))*'Blend Sheet'!$AH24)+(INDEX(ItemCosts,MATCH('Blend Sheet'!$AI$4,ItemNum,0),MATCH(C$1,Districts,0))*'Blend Sheet'!$AI24)+(INDEX(ItemCosts,MATCH('Blend Sheet'!$AJ$4,ItemNum,0),MATCH(C$1,Districts,0))*'Blend Sheet'!$AJ24)+(INDEX(ItemCosts,MATCH('Blend Sheet'!$AK$4,ItemNum,0),MATCH(C$1,Districts,0))*'Blend Sheet'!$AK24)+(INDEX(ItemCosts,MATCH('Blend Sheet'!$AL$4,ItemNum,0),MATCH(C$1,Districts,0))*'Blend Sheet'!$AL24)+(INDEX(ItemCosts,MATCH('Blend Sheet'!$AM$4,ItemNum,0),MATCH(C$1,Districts,0))*'Blend Sheet'!$AM24)+(INDEX(ItemCosts,MATCH('Blend Sheet'!$AN$4,ItemNum,0),MATCH(C$1,Districts,0))*'Blend Sheet'!$AN24)+(INDEX(ItemCosts,MATCH('Blend Sheet'!$AO$4,ItemNum,0),MATCH(C$1,Districts,0))*'Blend Sheet'!$AO24)+(INDEX(ItemCosts,MATCH('Blend Sheet'!$AP$4,ItemNum,0),MATCH(C$1,Districts,0))*'Blend Sheet'!$AP24)+(INDEX(ItemCosts,MATCH('Blend Sheet'!$AQ$4,ItemNum,0),MATCH(C$1,Districts,0))*'Blend Sheet'!$AQ24)+(INDEX(ItemCosts,MATCH('Blend Sheet'!$AR$4,ItemNum,0),MATCH(C$1,Districts,0))*'Blend Sheet'!$AR24)+(INDEX(ItemCosts,MATCH('Blend Sheet'!$AS$4,ItemNum,0),MATCH(C$1,Districts,0))*'Blend Sheet'!$AS24)</f>
        <v>#N/A</v>
      </c>
      <c r="D21" s="5" t="e">
        <f>(INDEX(ItemCosts,MATCH('Blend Sheet'!$C$4,ItemNum,0),MATCH(D$1,Districts,0))*'Blend Sheet'!$C24)+(INDEX(ItemCosts,MATCH('Blend Sheet'!$D$4,ItemNum,0),MATCH(D$1,Districts,0))*'Blend Sheet'!$D24)+(INDEX(ItemCosts,MATCH('Blend Sheet'!$E$4,ItemNum,0),MATCH(D$1,Districts,0))*'Blend Sheet'!$E24)+(INDEX(ItemCosts,MATCH('Blend Sheet'!$F$4,ItemNum,0),MATCH(D$1,Districts,0))*'Blend Sheet'!$F24)+(INDEX(ItemCosts,MATCH('Blend Sheet'!$G$4,ItemNum,0),MATCH(D$1,Districts,0))*'Blend Sheet'!$G24)+(INDEX(ItemCosts,MATCH('Blend Sheet'!$H$4,ItemNum,0),MATCH(D$1,Districts,0))*'Blend Sheet'!$H24)+(INDEX(ItemCosts,MATCH('Blend Sheet'!$I$4,ItemNum,0),MATCH(D$1,Districts,0))*'Blend Sheet'!$I24)+(INDEX(ItemCosts,MATCH('Blend Sheet'!$J$4,ItemNum,0),MATCH(D$1,Districts,0))*'Blend Sheet'!$J24)+(INDEX(ItemCosts,MATCH('Blend Sheet'!$K$4,ItemNum,0),MATCH(D$1,Districts,0))*'Blend Sheet'!$K24)+(INDEX(ItemCosts,MATCH('Blend Sheet'!$L$4,ItemNum,0),MATCH(D$1,Districts,0))*'Blend Sheet'!$L24)+(INDEX(ItemCosts,MATCH('Blend Sheet'!$M$4,ItemNum,0),MATCH(D$1,Districts,0))*'Blend Sheet'!$M24)+(INDEX(ItemCosts,MATCH('Blend Sheet'!$N$4,ItemNum,0),MATCH(D$1,Districts,0))*'Blend Sheet'!$N24)+(INDEX(ItemCosts,MATCH('Blend Sheet'!$O$4,ItemNum,0),MATCH(D$1,Districts,0))*'Blend Sheet'!$O24)+(INDEX(ItemCosts,MATCH('Blend Sheet'!$P$4,ItemNum,0),MATCH(D$1,Districts,0))*'Blend Sheet'!$P24)+(INDEX(ItemCosts,MATCH('Blend Sheet'!$Q$4,ItemNum,0),MATCH(D$1,Districts,0))*'Blend Sheet'!$Q24)+(INDEX(ItemCosts,MATCH('Blend Sheet'!$R$4,ItemNum,0),MATCH(D$1,Districts,0))*'Blend Sheet'!$R24)+(INDEX(ItemCosts,MATCH('Blend Sheet'!$S$4,ItemNum,0),MATCH(D$1,Districts,0))*'Blend Sheet'!$S24)+(INDEX(ItemCosts,MATCH('Blend Sheet'!$T$4,ItemNum,0),MATCH(D$1,Districts,0))*'Blend Sheet'!$T24)+(INDEX(ItemCosts,MATCH('Blend Sheet'!$U$4,ItemNum,0),MATCH(D$1,Districts,0))*'Blend Sheet'!$U24)+(INDEX(ItemCosts,MATCH('Blend Sheet'!$V$4,ItemNum,0),MATCH(D$1,Districts,0))*'Blend Sheet'!$V24)+(INDEX(ItemCosts,MATCH('Blend Sheet'!$W$4,ItemNum,0),MATCH(D$1,Districts,0))*'Blend Sheet'!$W24)+(INDEX(ItemCosts,MATCH('Blend Sheet'!$X$4,ItemNum,0),MATCH(D$1,Districts,0))*'Blend Sheet'!$X24)+(INDEX(ItemCosts,MATCH('Blend Sheet'!$Y$4,ItemNum,0),MATCH(D$1,Districts,0))*'Blend Sheet'!$Y24)+(INDEX(ItemCosts,MATCH('Blend Sheet'!$Z$4,ItemNum,0),MATCH(D$1,Districts,0))*'Blend Sheet'!$Z24)+(INDEX(ItemCosts,MATCH('Blend Sheet'!$AA$4,ItemNum,0),MATCH(D$1,Districts,0))*'Blend Sheet'!$AA24)+(INDEX(ItemCosts,MATCH('Blend Sheet'!$AB$4,ItemNum,0),MATCH(D$1,Districts,0))*'Blend Sheet'!$AB24)+(INDEX(ItemCosts,MATCH('Blend Sheet'!$AC$4,ItemNum,0),MATCH(D$1,Districts,0))*'Blend Sheet'!$AC24)+(INDEX(ItemCosts,MATCH('Blend Sheet'!$AD$4,ItemNum,0),MATCH(D$1,Districts,0))*'Blend Sheet'!$AD24)+(INDEX(ItemCosts,MATCH('Blend Sheet'!$AE$4,ItemNum,0),MATCH(D$1,Districts,0))*'Blend Sheet'!$AE24)+(INDEX(ItemCosts,MATCH('Blend Sheet'!$AF$4,ItemNum,0),MATCH(D$1,Districts,0))*'Blend Sheet'!$AF24)+(INDEX(ItemCosts,MATCH('Blend Sheet'!$AG$4,ItemNum,0),MATCH(D$1,Districts,0))*'Blend Sheet'!$AG24)+(INDEX(ItemCosts,MATCH('Blend Sheet'!$AH$4,ItemNum,0),MATCH(D$1,Districts,0))*'Blend Sheet'!$AH24)+(INDEX(ItemCosts,MATCH('Blend Sheet'!$AI$4,ItemNum,0),MATCH(D$1,Districts,0))*'Blend Sheet'!$AI24)+(INDEX(ItemCosts,MATCH('Blend Sheet'!$AJ$4,ItemNum,0),MATCH(D$1,Districts,0))*'Blend Sheet'!$AJ24)+(INDEX(ItemCosts,MATCH('Blend Sheet'!$AK$4,ItemNum,0),MATCH(D$1,Districts,0))*'Blend Sheet'!$AK24)+(INDEX(ItemCosts,MATCH('Blend Sheet'!$AL$4,ItemNum,0),MATCH(D$1,Districts,0))*'Blend Sheet'!$AL24)+(INDEX(ItemCosts,MATCH('Blend Sheet'!$AM$4,ItemNum,0),MATCH(D$1,Districts,0))*'Blend Sheet'!$AM24)+(INDEX(ItemCosts,MATCH('Blend Sheet'!$AN$4,ItemNum,0),MATCH(D$1,Districts,0))*'Blend Sheet'!$AN24)+(INDEX(ItemCosts,MATCH('Blend Sheet'!$AO$4,ItemNum,0),MATCH(D$1,Districts,0))*'Blend Sheet'!$AO24)+(INDEX(ItemCosts,MATCH('Blend Sheet'!$AP$4,ItemNum,0),MATCH(D$1,Districts,0))*'Blend Sheet'!$AP24)+(INDEX(ItemCosts,MATCH('Blend Sheet'!$AQ$4,ItemNum,0),MATCH(D$1,Districts,0))*'Blend Sheet'!$AQ24)+(INDEX(ItemCosts,MATCH('Blend Sheet'!$AR$4,ItemNum,0),MATCH(D$1,Districts,0))*'Blend Sheet'!$AR24)+(INDEX(ItemCosts,MATCH('Blend Sheet'!$AS$4,ItemNum,0),MATCH(D$1,Districts,0))*'Blend Sheet'!$AS24)</f>
        <v>#N/A</v>
      </c>
      <c r="E21" s="5" t="e">
        <f>(INDEX(ItemCosts,MATCH('Blend Sheet'!$C$4,ItemNum,0),MATCH(E$1,Districts,0))*'Blend Sheet'!$C24)+(INDEX(ItemCosts,MATCH('Blend Sheet'!$D$4,ItemNum,0),MATCH(E$1,Districts,0))*'Blend Sheet'!$D24)+(INDEX(ItemCosts,MATCH('Blend Sheet'!$E$4,ItemNum,0),MATCH(E$1,Districts,0))*'Blend Sheet'!$E24)+(INDEX(ItemCosts,MATCH('Blend Sheet'!$F$4,ItemNum,0),MATCH(E$1,Districts,0))*'Blend Sheet'!$F24)+(INDEX(ItemCosts,MATCH('Blend Sheet'!$G$4,ItemNum,0),MATCH(E$1,Districts,0))*'Blend Sheet'!$G24)+(INDEX(ItemCosts,MATCH('Blend Sheet'!$H$4,ItemNum,0),MATCH(E$1,Districts,0))*'Blend Sheet'!$H24)+(INDEX(ItemCosts,MATCH('Blend Sheet'!$I$4,ItemNum,0),MATCH(E$1,Districts,0))*'Blend Sheet'!$I24)+(INDEX(ItemCosts,MATCH('Blend Sheet'!$J$4,ItemNum,0),MATCH(E$1,Districts,0))*'Blend Sheet'!$J24)+(INDEX(ItemCosts,MATCH('Blend Sheet'!$K$4,ItemNum,0),MATCH(E$1,Districts,0))*'Blend Sheet'!$K24)+(INDEX(ItemCosts,MATCH('Blend Sheet'!$L$4,ItemNum,0),MATCH(E$1,Districts,0))*'Blend Sheet'!$L24)+(INDEX(ItemCosts,MATCH('Blend Sheet'!$M$4,ItemNum,0),MATCH(E$1,Districts,0))*'Blend Sheet'!$M24)+(INDEX(ItemCosts,MATCH('Blend Sheet'!$N$4,ItemNum,0),MATCH(E$1,Districts,0))*'Blend Sheet'!$N24)+(INDEX(ItemCosts,MATCH('Blend Sheet'!$O$4,ItemNum,0),MATCH(E$1,Districts,0))*'Blend Sheet'!$O24)+(INDEX(ItemCosts,MATCH('Blend Sheet'!$P$4,ItemNum,0),MATCH(E$1,Districts,0))*'Blend Sheet'!$P24)+(INDEX(ItemCosts,MATCH('Blend Sheet'!$Q$4,ItemNum,0),MATCH(E$1,Districts,0))*'Blend Sheet'!$Q24)+(INDEX(ItemCosts,MATCH('Blend Sheet'!$R$4,ItemNum,0),MATCH(E$1,Districts,0))*'Blend Sheet'!$R24)+(INDEX(ItemCosts,MATCH('Blend Sheet'!$S$4,ItemNum,0),MATCH(E$1,Districts,0))*'Blend Sheet'!$S24)+(INDEX(ItemCosts,MATCH('Blend Sheet'!$T$4,ItemNum,0),MATCH(E$1,Districts,0))*'Blend Sheet'!$T24)+(INDEX(ItemCosts,MATCH('Blend Sheet'!$U$4,ItemNum,0),MATCH(E$1,Districts,0))*'Blend Sheet'!$U24)+(INDEX(ItemCosts,MATCH('Blend Sheet'!$V$4,ItemNum,0),MATCH(E$1,Districts,0))*'Blend Sheet'!$V24)+(INDEX(ItemCosts,MATCH('Blend Sheet'!$W$4,ItemNum,0),MATCH(E$1,Districts,0))*'Blend Sheet'!$W24)+(INDEX(ItemCosts,MATCH('Blend Sheet'!$X$4,ItemNum,0),MATCH(E$1,Districts,0))*'Blend Sheet'!$X24)+(INDEX(ItemCosts,MATCH('Blend Sheet'!$Y$4,ItemNum,0),MATCH(E$1,Districts,0))*'Blend Sheet'!$Y24)+(INDEX(ItemCosts,MATCH('Blend Sheet'!$Z$4,ItemNum,0),MATCH(E$1,Districts,0))*'Blend Sheet'!$Z24)+(INDEX(ItemCosts,MATCH('Blend Sheet'!$AA$4,ItemNum,0),MATCH(E$1,Districts,0))*'Blend Sheet'!$AA24)+(INDEX(ItemCosts,MATCH('Blend Sheet'!$AB$4,ItemNum,0),MATCH(E$1,Districts,0))*'Blend Sheet'!$AB24)+(INDEX(ItemCosts,MATCH('Blend Sheet'!$AC$4,ItemNum,0),MATCH(E$1,Districts,0))*'Blend Sheet'!$AC24)+(INDEX(ItemCosts,MATCH('Blend Sheet'!$AD$4,ItemNum,0),MATCH(E$1,Districts,0))*'Blend Sheet'!$AD24)+(INDEX(ItemCosts,MATCH('Blend Sheet'!$AE$4,ItemNum,0),MATCH(E$1,Districts,0))*'Blend Sheet'!$AE24)+(INDEX(ItemCosts,MATCH('Blend Sheet'!$AF$4,ItemNum,0),MATCH(E$1,Districts,0))*'Blend Sheet'!$AF24)+(INDEX(ItemCosts,MATCH('Blend Sheet'!$AG$4,ItemNum,0),MATCH(E$1,Districts,0))*'Blend Sheet'!$AG24)+(INDEX(ItemCosts,MATCH('Blend Sheet'!$AH$4,ItemNum,0),MATCH(E$1,Districts,0))*'Blend Sheet'!$AH24)+(INDEX(ItemCosts,MATCH('Blend Sheet'!$AI$4,ItemNum,0),MATCH(E$1,Districts,0))*'Blend Sheet'!$AI24)+(INDEX(ItemCosts,MATCH('Blend Sheet'!$AJ$4,ItemNum,0),MATCH(E$1,Districts,0))*'Blend Sheet'!$AJ24)+(INDEX(ItemCosts,MATCH('Blend Sheet'!$AK$4,ItemNum,0),MATCH(E$1,Districts,0))*'Blend Sheet'!$AK24)+(INDEX(ItemCosts,MATCH('Blend Sheet'!$AL$4,ItemNum,0),MATCH(E$1,Districts,0))*'Blend Sheet'!$AL24)+(INDEX(ItemCosts,MATCH('Blend Sheet'!$AM$4,ItemNum,0),MATCH(E$1,Districts,0))*'Blend Sheet'!$AM24)+(INDEX(ItemCosts,MATCH('Blend Sheet'!$AN$4,ItemNum,0),MATCH(E$1,Districts,0))*'Blend Sheet'!$AN24)+(INDEX(ItemCosts,MATCH('Blend Sheet'!$AO$4,ItemNum,0),MATCH(E$1,Districts,0))*'Blend Sheet'!$AO24)+(INDEX(ItemCosts,MATCH('Blend Sheet'!$AP$4,ItemNum,0),MATCH(E$1,Districts,0))*'Blend Sheet'!$AP24)+(INDEX(ItemCosts,MATCH('Blend Sheet'!$AQ$4,ItemNum,0),MATCH(E$1,Districts,0))*'Blend Sheet'!$AQ24)+(INDEX(ItemCosts,MATCH('Blend Sheet'!$AR$4,ItemNum,0),MATCH(E$1,Districts,0))*'Blend Sheet'!$AR24)+(INDEX(ItemCosts,MATCH('Blend Sheet'!$AS$4,ItemNum,0),MATCH(E$1,Districts,0))*'Blend Sheet'!$AS24)</f>
        <v>#N/A</v>
      </c>
      <c r="F21" s="5" t="e">
        <f>(INDEX(ItemCosts,MATCH('Blend Sheet'!$C$4,ItemNum,0),MATCH(F$1,Districts,0))*'Blend Sheet'!$C24)+(INDEX(ItemCosts,MATCH('Blend Sheet'!$D$4,ItemNum,0),MATCH(F$1,Districts,0))*'Blend Sheet'!$D24)+(INDEX(ItemCosts,MATCH('Blend Sheet'!$E$4,ItemNum,0),MATCH(F$1,Districts,0))*'Blend Sheet'!$E24)+(INDEX(ItemCosts,MATCH('Blend Sheet'!$F$4,ItemNum,0),MATCH(F$1,Districts,0))*'Blend Sheet'!$F24)+(INDEX(ItemCosts,MATCH('Blend Sheet'!$G$4,ItemNum,0),MATCH(F$1,Districts,0))*'Blend Sheet'!$G24)+(INDEX(ItemCosts,MATCH('Blend Sheet'!$H$4,ItemNum,0),MATCH(F$1,Districts,0))*'Blend Sheet'!$H24)+(INDEX(ItemCosts,MATCH('Blend Sheet'!$I$4,ItemNum,0),MATCH(F$1,Districts,0))*'Blend Sheet'!$I24)+(INDEX(ItemCosts,MATCH('Blend Sheet'!$J$4,ItemNum,0),MATCH(F$1,Districts,0))*'Blend Sheet'!$J24)+(INDEX(ItemCosts,MATCH('Blend Sheet'!$K$4,ItemNum,0),MATCH(F$1,Districts,0))*'Blend Sheet'!$K24)+(INDEX(ItemCosts,MATCH('Blend Sheet'!$L$4,ItemNum,0),MATCH(F$1,Districts,0))*'Blend Sheet'!$L24)+(INDEX(ItemCosts,MATCH('Blend Sheet'!$M$4,ItemNum,0),MATCH(F$1,Districts,0))*'Blend Sheet'!$M24)+(INDEX(ItemCosts,MATCH('Blend Sheet'!$N$4,ItemNum,0),MATCH(F$1,Districts,0))*'Blend Sheet'!$N24)+(INDEX(ItemCosts,MATCH('Blend Sheet'!$O$4,ItemNum,0),MATCH(F$1,Districts,0))*'Blend Sheet'!$O24)+(INDEX(ItemCosts,MATCH('Blend Sheet'!$P$4,ItemNum,0),MATCH(F$1,Districts,0))*'Blend Sheet'!$P24)+(INDEX(ItemCosts,MATCH('Blend Sheet'!$Q$4,ItemNum,0),MATCH(F$1,Districts,0))*'Blend Sheet'!$Q24)+(INDEX(ItemCosts,MATCH('Blend Sheet'!$R$4,ItemNum,0),MATCH(F$1,Districts,0))*'Blend Sheet'!$R24)+(INDEX(ItemCosts,MATCH('Blend Sheet'!$S$4,ItemNum,0),MATCH(F$1,Districts,0))*'Blend Sheet'!$S24)+(INDEX(ItemCosts,MATCH('Blend Sheet'!$T$4,ItemNum,0),MATCH(F$1,Districts,0))*'Blend Sheet'!$T24)+(INDEX(ItemCosts,MATCH('Blend Sheet'!$U$4,ItemNum,0),MATCH(F$1,Districts,0))*'Blend Sheet'!$U24)+(INDEX(ItemCosts,MATCH('Blend Sheet'!$V$4,ItemNum,0),MATCH(F$1,Districts,0))*'Blend Sheet'!$V24)+(INDEX(ItemCosts,MATCH('Blend Sheet'!$W$4,ItemNum,0),MATCH(F$1,Districts,0))*'Blend Sheet'!$W24)+(INDEX(ItemCosts,MATCH('Blend Sheet'!$X$4,ItemNum,0),MATCH(F$1,Districts,0))*'Blend Sheet'!$X24)+(INDEX(ItemCosts,MATCH('Blend Sheet'!$Y$4,ItemNum,0),MATCH(F$1,Districts,0))*'Blend Sheet'!$Y24)+(INDEX(ItemCosts,MATCH('Blend Sheet'!$Z$4,ItemNum,0),MATCH(F$1,Districts,0))*'Blend Sheet'!$Z24)+(INDEX(ItemCosts,MATCH('Blend Sheet'!$AA$4,ItemNum,0),MATCH(F$1,Districts,0))*'Blend Sheet'!$AA24)+(INDEX(ItemCosts,MATCH('Blend Sheet'!$AB$4,ItemNum,0),MATCH(F$1,Districts,0))*'Blend Sheet'!$AB24)+(INDEX(ItemCosts,MATCH('Blend Sheet'!$AC$4,ItemNum,0),MATCH(F$1,Districts,0))*'Blend Sheet'!$AC24)+(INDEX(ItemCosts,MATCH('Blend Sheet'!$AD$4,ItemNum,0),MATCH(F$1,Districts,0))*'Blend Sheet'!$AD24)+(INDEX(ItemCosts,MATCH('Blend Sheet'!$AE$4,ItemNum,0),MATCH(F$1,Districts,0))*'Blend Sheet'!$AE24)+(INDEX(ItemCosts,MATCH('Blend Sheet'!$AF$4,ItemNum,0),MATCH(F$1,Districts,0))*'Blend Sheet'!$AF24)+(INDEX(ItemCosts,MATCH('Blend Sheet'!$AG$4,ItemNum,0),MATCH(F$1,Districts,0))*'Blend Sheet'!$AG24)+(INDEX(ItemCosts,MATCH('Blend Sheet'!$AH$4,ItemNum,0),MATCH(F$1,Districts,0))*'Blend Sheet'!$AH24)+(INDEX(ItemCosts,MATCH('Blend Sheet'!$AI$4,ItemNum,0),MATCH(F$1,Districts,0))*'Blend Sheet'!$AI24)+(INDEX(ItemCosts,MATCH('Blend Sheet'!$AJ$4,ItemNum,0),MATCH(F$1,Districts,0))*'Blend Sheet'!$AJ24)+(INDEX(ItemCosts,MATCH('Blend Sheet'!$AK$4,ItemNum,0),MATCH(F$1,Districts,0))*'Blend Sheet'!$AK24)+(INDEX(ItemCosts,MATCH('Blend Sheet'!$AL$4,ItemNum,0),MATCH(F$1,Districts,0))*'Blend Sheet'!$AL24)+(INDEX(ItemCosts,MATCH('Blend Sheet'!$AM$4,ItemNum,0),MATCH(F$1,Districts,0))*'Blend Sheet'!$AM24)+(INDEX(ItemCosts,MATCH('Blend Sheet'!$AN$4,ItemNum,0),MATCH(F$1,Districts,0))*'Blend Sheet'!$AN24)+(INDEX(ItemCosts,MATCH('Blend Sheet'!$AO$4,ItemNum,0),MATCH(F$1,Districts,0))*'Blend Sheet'!$AO24)+(INDEX(ItemCosts,MATCH('Blend Sheet'!$AP$4,ItemNum,0),MATCH(F$1,Districts,0))*'Blend Sheet'!$AP24)+(INDEX(ItemCosts,MATCH('Blend Sheet'!$AQ$4,ItemNum,0),MATCH(F$1,Districts,0))*'Blend Sheet'!$AQ24)+(INDEX(ItemCosts,MATCH('Blend Sheet'!$AR$4,ItemNum,0),MATCH(F$1,Districts,0))*'Blend Sheet'!$AR24)+(INDEX(ItemCosts,MATCH('Blend Sheet'!$AS$4,ItemNum,0),MATCH(F$1,Districts,0))*'Blend Sheet'!$AS24)</f>
        <v>#N/A</v>
      </c>
      <c r="G21" s="5" t="e">
        <f>(INDEX(ItemCosts,MATCH('Blend Sheet'!$C$4,ItemNum,0),MATCH(G$1,Districts,0))*'Blend Sheet'!$C24)+(INDEX(ItemCosts,MATCH('Blend Sheet'!$D$4,ItemNum,0),MATCH(G$1,Districts,0))*'Blend Sheet'!$D24)+(INDEX(ItemCosts,MATCH('Blend Sheet'!$E$4,ItemNum,0),MATCH(G$1,Districts,0))*'Blend Sheet'!$E24)+(INDEX(ItemCosts,MATCH('Blend Sheet'!$F$4,ItemNum,0),MATCH(G$1,Districts,0))*'Blend Sheet'!$F24)+(INDEX(ItemCosts,MATCH('Blend Sheet'!$G$4,ItemNum,0),MATCH(G$1,Districts,0))*'Blend Sheet'!$G24)+(INDEX(ItemCosts,MATCH('Blend Sheet'!$H$4,ItemNum,0),MATCH(G$1,Districts,0))*'Blend Sheet'!$H24)+(INDEX(ItemCosts,MATCH('Blend Sheet'!$I$4,ItemNum,0),MATCH(G$1,Districts,0))*'Blend Sheet'!$I24)+(INDEX(ItemCosts,MATCH('Blend Sheet'!$J$4,ItemNum,0),MATCH(G$1,Districts,0))*'Blend Sheet'!$J24)+(INDEX(ItemCosts,MATCH('Blend Sheet'!$K$4,ItemNum,0),MATCH(G$1,Districts,0))*'Blend Sheet'!$K24)+(INDEX(ItemCosts,MATCH('Blend Sheet'!$L$4,ItemNum,0),MATCH(G$1,Districts,0))*'Blend Sheet'!$L24)+(INDEX(ItemCosts,MATCH('Blend Sheet'!$M$4,ItemNum,0),MATCH(G$1,Districts,0))*'Blend Sheet'!$M24)+(INDEX(ItemCosts,MATCH('Blend Sheet'!$N$4,ItemNum,0),MATCH(G$1,Districts,0))*'Blend Sheet'!$N24)+(INDEX(ItemCosts,MATCH('Blend Sheet'!$O$4,ItemNum,0),MATCH(G$1,Districts,0))*'Blend Sheet'!$O24)+(INDEX(ItemCosts,MATCH('Blend Sheet'!$P$4,ItemNum,0),MATCH(G$1,Districts,0))*'Blend Sheet'!$P24)+(INDEX(ItemCosts,MATCH('Blend Sheet'!$Q$4,ItemNum,0),MATCH(G$1,Districts,0))*'Blend Sheet'!$Q24)+(INDEX(ItemCosts,MATCH('Blend Sheet'!$R$4,ItemNum,0),MATCH(G$1,Districts,0))*'Blend Sheet'!$R24)+(INDEX(ItemCosts,MATCH('Blend Sheet'!$S$4,ItemNum,0),MATCH(G$1,Districts,0))*'Blend Sheet'!$S24)+(INDEX(ItemCosts,MATCH('Blend Sheet'!$T$4,ItemNum,0),MATCH(G$1,Districts,0))*'Blend Sheet'!$T24)+(INDEX(ItemCosts,MATCH('Blend Sheet'!$U$4,ItemNum,0),MATCH(G$1,Districts,0))*'Blend Sheet'!$U24)+(INDEX(ItemCosts,MATCH('Blend Sheet'!$V$4,ItemNum,0),MATCH(G$1,Districts,0))*'Blend Sheet'!$V24)+(INDEX(ItemCosts,MATCH('Blend Sheet'!$W$4,ItemNum,0),MATCH(G$1,Districts,0))*'Blend Sheet'!$W24)+(INDEX(ItemCosts,MATCH('Blend Sheet'!$X$4,ItemNum,0),MATCH(G$1,Districts,0))*'Blend Sheet'!$X24)+(INDEX(ItemCosts,MATCH('Blend Sheet'!$Y$4,ItemNum,0),MATCH(G$1,Districts,0))*'Blend Sheet'!$Y24)+(INDEX(ItemCosts,MATCH('Blend Sheet'!$Z$4,ItemNum,0),MATCH(G$1,Districts,0))*'Blend Sheet'!$Z24)+(INDEX(ItemCosts,MATCH('Blend Sheet'!$AA$4,ItemNum,0),MATCH(G$1,Districts,0))*'Blend Sheet'!$AA24)+(INDEX(ItemCosts,MATCH('Blend Sheet'!$AB$4,ItemNum,0),MATCH(G$1,Districts,0))*'Blend Sheet'!$AB24)+(INDEX(ItemCosts,MATCH('Blend Sheet'!$AC$4,ItemNum,0),MATCH(G$1,Districts,0))*'Blend Sheet'!$AC24)+(INDEX(ItemCosts,MATCH('Blend Sheet'!$AD$4,ItemNum,0),MATCH(G$1,Districts,0))*'Blend Sheet'!$AD24)+(INDEX(ItemCosts,MATCH('Blend Sheet'!$AE$4,ItemNum,0),MATCH(G$1,Districts,0))*'Blend Sheet'!$AE24)+(INDEX(ItemCosts,MATCH('Blend Sheet'!$AF$4,ItemNum,0),MATCH(G$1,Districts,0))*'Blend Sheet'!$AF24)+(INDEX(ItemCosts,MATCH('Blend Sheet'!$AG$4,ItemNum,0),MATCH(G$1,Districts,0))*'Blend Sheet'!$AG24)+(INDEX(ItemCosts,MATCH('Blend Sheet'!$AH$4,ItemNum,0),MATCH(G$1,Districts,0))*'Blend Sheet'!$AH24)+(INDEX(ItemCosts,MATCH('Blend Sheet'!$AI$4,ItemNum,0),MATCH(G$1,Districts,0))*'Blend Sheet'!$AI24)+(INDEX(ItemCosts,MATCH('Blend Sheet'!$AJ$4,ItemNum,0),MATCH(G$1,Districts,0))*'Blend Sheet'!$AJ24)+(INDEX(ItemCosts,MATCH('Blend Sheet'!$AK$4,ItemNum,0),MATCH(G$1,Districts,0))*'Blend Sheet'!$AK24)+(INDEX(ItemCosts,MATCH('Blend Sheet'!$AL$4,ItemNum,0),MATCH(G$1,Districts,0))*'Blend Sheet'!$AL24)+(INDEX(ItemCosts,MATCH('Blend Sheet'!$AM$4,ItemNum,0),MATCH(G$1,Districts,0))*'Blend Sheet'!$AM24)+(INDEX(ItemCosts,MATCH('Blend Sheet'!$AN$4,ItemNum,0),MATCH(G$1,Districts,0))*'Blend Sheet'!$AN24)+(INDEX(ItemCosts,MATCH('Blend Sheet'!$AO$4,ItemNum,0),MATCH(G$1,Districts,0))*'Blend Sheet'!$AO24)+(INDEX(ItemCosts,MATCH('Blend Sheet'!$AP$4,ItemNum,0),MATCH(G$1,Districts,0))*'Blend Sheet'!$AP24)+(INDEX(ItemCosts,MATCH('Blend Sheet'!$AQ$4,ItemNum,0),MATCH(G$1,Districts,0))*'Blend Sheet'!$AQ24)+(INDEX(ItemCosts,MATCH('Blend Sheet'!$AR$4,ItemNum,0),MATCH(G$1,Districts,0))*'Blend Sheet'!$AR24)+(INDEX(ItemCosts,MATCH('Blend Sheet'!$AS$4,ItemNum,0),MATCH(G$1,Districts,0))*'Blend Sheet'!$AS24)</f>
        <v>#N/A</v>
      </c>
      <c r="H21" s="5" t="e">
        <f>(INDEX(ItemCosts,MATCH('Blend Sheet'!$C$4,ItemNum,0),MATCH(H$1,Districts,0))*'Blend Sheet'!$C24)+(INDEX(ItemCosts,MATCH('Blend Sheet'!$D$4,ItemNum,0),MATCH(H$1,Districts,0))*'Blend Sheet'!$D24)+(INDEX(ItemCosts,MATCH('Blend Sheet'!$E$4,ItemNum,0),MATCH(H$1,Districts,0))*'Blend Sheet'!$E24)+(INDEX(ItemCosts,MATCH('Blend Sheet'!$F$4,ItemNum,0),MATCH(H$1,Districts,0))*'Blend Sheet'!$F24)+(INDEX(ItemCosts,MATCH('Blend Sheet'!$G$4,ItemNum,0),MATCH(H$1,Districts,0))*'Blend Sheet'!$G24)+(INDEX(ItemCosts,MATCH('Blend Sheet'!$H$4,ItemNum,0),MATCH(H$1,Districts,0))*'Blend Sheet'!$H24)+(INDEX(ItemCosts,MATCH('Blend Sheet'!$I$4,ItemNum,0),MATCH(H$1,Districts,0))*'Blend Sheet'!$I24)+(INDEX(ItemCosts,MATCH('Blend Sheet'!$J$4,ItemNum,0),MATCH(H$1,Districts,0))*'Blend Sheet'!$J24)+(INDEX(ItemCosts,MATCH('Blend Sheet'!$K$4,ItemNum,0),MATCH(H$1,Districts,0))*'Blend Sheet'!$K24)+(INDEX(ItemCosts,MATCH('Blend Sheet'!$L$4,ItemNum,0),MATCH(H$1,Districts,0))*'Blend Sheet'!$L24)+(INDEX(ItemCosts,MATCH('Blend Sheet'!$M$4,ItemNum,0),MATCH(H$1,Districts,0))*'Blend Sheet'!$M24)+(INDEX(ItemCosts,MATCH('Blend Sheet'!$N$4,ItemNum,0),MATCH(H$1,Districts,0))*'Blend Sheet'!$N24)+(INDEX(ItemCosts,MATCH('Blend Sheet'!$O$4,ItemNum,0),MATCH(H$1,Districts,0))*'Blend Sheet'!$O24)+(INDEX(ItemCosts,MATCH('Blend Sheet'!$P$4,ItemNum,0),MATCH(H$1,Districts,0))*'Blend Sheet'!$P24)+(INDEX(ItemCosts,MATCH('Blend Sheet'!$Q$4,ItemNum,0),MATCH(H$1,Districts,0))*'Blend Sheet'!$Q24)+(INDEX(ItemCosts,MATCH('Blend Sheet'!$R$4,ItemNum,0),MATCH(H$1,Districts,0))*'Blend Sheet'!$R24)+(INDEX(ItemCosts,MATCH('Blend Sheet'!$S$4,ItemNum,0),MATCH(H$1,Districts,0))*'Blend Sheet'!$S24)+(INDEX(ItemCosts,MATCH('Blend Sheet'!$T$4,ItemNum,0),MATCH(H$1,Districts,0))*'Blend Sheet'!$T24)+(INDEX(ItemCosts,MATCH('Blend Sheet'!$U$4,ItemNum,0),MATCH(H$1,Districts,0))*'Blend Sheet'!$U24)+(INDEX(ItemCosts,MATCH('Blend Sheet'!$V$4,ItemNum,0),MATCH(H$1,Districts,0))*'Blend Sheet'!$V24)+(INDEX(ItemCosts,MATCH('Blend Sheet'!$W$4,ItemNum,0),MATCH(H$1,Districts,0))*'Blend Sheet'!$W24)+(INDEX(ItemCosts,MATCH('Blend Sheet'!$X$4,ItemNum,0),MATCH(H$1,Districts,0))*'Blend Sheet'!$X24)+(INDEX(ItemCosts,MATCH('Blend Sheet'!$Y$4,ItemNum,0),MATCH(H$1,Districts,0))*'Blend Sheet'!$Y24)+(INDEX(ItemCosts,MATCH('Blend Sheet'!$Z$4,ItemNum,0),MATCH(H$1,Districts,0))*'Blend Sheet'!$Z24)+(INDEX(ItemCosts,MATCH('Blend Sheet'!$AA$4,ItemNum,0),MATCH(H$1,Districts,0))*'Blend Sheet'!$AA24)+(INDEX(ItemCosts,MATCH('Blend Sheet'!$AB$4,ItemNum,0),MATCH(H$1,Districts,0))*'Blend Sheet'!$AB24)+(INDEX(ItemCosts,MATCH('Blend Sheet'!$AC$4,ItemNum,0),MATCH(H$1,Districts,0))*'Blend Sheet'!$AC24)+(INDEX(ItemCosts,MATCH('Blend Sheet'!$AD$4,ItemNum,0),MATCH(H$1,Districts,0))*'Blend Sheet'!$AD24)+(INDEX(ItemCosts,MATCH('Blend Sheet'!$AE$4,ItemNum,0),MATCH(H$1,Districts,0))*'Blend Sheet'!$AE24)+(INDEX(ItemCosts,MATCH('Blend Sheet'!$AF$4,ItemNum,0),MATCH(H$1,Districts,0))*'Blend Sheet'!$AF24)+(INDEX(ItemCosts,MATCH('Blend Sheet'!$AG$4,ItemNum,0),MATCH(H$1,Districts,0))*'Blend Sheet'!$AG24)+(INDEX(ItemCosts,MATCH('Blend Sheet'!$AH$4,ItemNum,0),MATCH(H$1,Districts,0))*'Blend Sheet'!$AH24)+(INDEX(ItemCosts,MATCH('Blend Sheet'!$AI$4,ItemNum,0),MATCH(H$1,Districts,0))*'Blend Sheet'!$AI24)+(INDEX(ItemCosts,MATCH('Blend Sheet'!$AJ$4,ItemNum,0),MATCH(H$1,Districts,0))*'Blend Sheet'!$AJ24)+(INDEX(ItemCosts,MATCH('Blend Sheet'!$AK$4,ItemNum,0),MATCH(H$1,Districts,0))*'Blend Sheet'!$AK24)+(INDEX(ItemCosts,MATCH('Blend Sheet'!$AL$4,ItemNum,0),MATCH(H$1,Districts,0))*'Blend Sheet'!$AL24)+(INDEX(ItemCosts,MATCH('Blend Sheet'!$AM$4,ItemNum,0),MATCH(H$1,Districts,0))*'Blend Sheet'!$AM24)+(INDEX(ItemCosts,MATCH('Blend Sheet'!$AN$4,ItemNum,0),MATCH(H$1,Districts,0))*'Blend Sheet'!$AN24)+(INDEX(ItemCosts,MATCH('Blend Sheet'!$AO$4,ItemNum,0),MATCH(H$1,Districts,0))*'Blend Sheet'!$AO24)+(INDEX(ItemCosts,MATCH('Blend Sheet'!$AP$4,ItemNum,0),MATCH(H$1,Districts,0))*'Blend Sheet'!$AP24)+(INDEX(ItemCosts,MATCH('Blend Sheet'!$AQ$4,ItemNum,0),MATCH(H$1,Districts,0))*'Blend Sheet'!$AQ24)+(INDEX(ItemCosts,MATCH('Blend Sheet'!$AR$4,ItemNum,0),MATCH(H$1,Districts,0))*'Blend Sheet'!$AR24)+(INDEX(ItemCosts,MATCH('Blend Sheet'!$AS$4,ItemNum,0),MATCH(H$1,Districts,0))*'Blend Sheet'!$AS24)</f>
        <v>#N/A</v>
      </c>
      <c r="I21" s="5" t="e">
        <f>(INDEX(ItemCosts,MATCH('Blend Sheet'!$C$4,ItemNum,0),MATCH(I$1,Districts,0))*'Blend Sheet'!$C24)+(INDEX(ItemCosts,MATCH('Blend Sheet'!$D$4,ItemNum,0),MATCH(I$1,Districts,0))*'Blend Sheet'!$D24)+(INDEX(ItemCosts,MATCH('Blend Sheet'!$E$4,ItemNum,0),MATCH(I$1,Districts,0))*'Blend Sheet'!$E24)+(INDEX(ItemCosts,MATCH('Blend Sheet'!$F$4,ItemNum,0),MATCH(I$1,Districts,0))*'Blend Sheet'!$F24)+(INDEX(ItemCosts,MATCH('Blend Sheet'!$G$4,ItemNum,0),MATCH(I$1,Districts,0))*'Blend Sheet'!$G24)+(INDEX(ItemCosts,MATCH('Blend Sheet'!$H$4,ItemNum,0),MATCH(I$1,Districts,0))*'Blend Sheet'!$H24)+(INDEX(ItemCosts,MATCH('Blend Sheet'!$I$4,ItemNum,0),MATCH(I$1,Districts,0))*'Blend Sheet'!$I24)+(INDEX(ItemCosts,MATCH('Blend Sheet'!$J$4,ItemNum,0),MATCH(I$1,Districts,0))*'Blend Sheet'!$J24)+(INDEX(ItemCosts,MATCH('Blend Sheet'!$K$4,ItemNum,0),MATCH(I$1,Districts,0))*'Blend Sheet'!$K24)+(INDEX(ItemCosts,MATCH('Blend Sheet'!$L$4,ItemNum,0),MATCH(I$1,Districts,0))*'Blend Sheet'!$L24)+(INDEX(ItemCosts,MATCH('Blend Sheet'!$M$4,ItemNum,0),MATCH(I$1,Districts,0))*'Blend Sheet'!$M24)+(INDEX(ItemCosts,MATCH('Blend Sheet'!$N$4,ItemNum,0),MATCH(I$1,Districts,0))*'Blend Sheet'!$N24)+(INDEX(ItemCosts,MATCH('Blend Sheet'!$O$4,ItemNum,0),MATCH(I$1,Districts,0))*'Blend Sheet'!$O24)+(INDEX(ItemCosts,MATCH('Blend Sheet'!$P$4,ItemNum,0),MATCH(I$1,Districts,0))*'Blend Sheet'!$P24)+(INDEX(ItemCosts,MATCH('Blend Sheet'!$Q$4,ItemNum,0),MATCH(I$1,Districts,0))*'Blend Sheet'!$Q24)+(INDEX(ItemCosts,MATCH('Blend Sheet'!$R$4,ItemNum,0),MATCH(I$1,Districts,0))*'Blend Sheet'!$R24)+(INDEX(ItemCosts,MATCH('Blend Sheet'!$S$4,ItemNum,0),MATCH(I$1,Districts,0))*'Blend Sheet'!$S24)+(INDEX(ItemCosts,MATCH('Blend Sheet'!$T$4,ItemNum,0),MATCH(I$1,Districts,0))*'Blend Sheet'!$T24)+(INDEX(ItemCosts,MATCH('Blend Sheet'!$U$4,ItemNum,0),MATCH(I$1,Districts,0))*'Blend Sheet'!$U24)+(INDEX(ItemCosts,MATCH('Blend Sheet'!$V$4,ItemNum,0),MATCH(I$1,Districts,0))*'Blend Sheet'!$V24)+(INDEX(ItemCosts,MATCH('Blend Sheet'!$W$4,ItemNum,0),MATCH(I$1,Districts,0))*'Blend Sheet'!$W24)+(INDEX(ItemCosts,MATCH('Blend Sheet'!$X$4,ItemNum,0),MATCH(I$1,Districts,0))*'Blend Sheet'!$X24)+(INDEX(ItemCosts,MATCH('Blend Sheet'!$Y$4,ItemNum,0),MATCH(I$1,Districts,0))*'Blend Sheet'!$Y24)+(INDEX(ItemCosts,MATCH('Blend Sheet'!$Z$4,ItemNum,0),MATCH(I$1,Districts,0))*'Blend Sheet'!$Z24)+(INDEX(ItemCosts,MATCH('Blend Sheet'!$AA$4,ItemNum,0),MATCH(I$1,Districts,0))*'Blend Sheet'!$AA24)+(INDEX(ItemCosts,MATCH('Blend Sheet'!$AB$4,ItemNum,0),MATCH(I$1,Districts,0))*'Blend Sheet'!$AB24)+(INDEX(ItemCosts,MATCH('Blend Sheet'!$AC$4,ItemNum,0),MATCH(I$1,Districts,0))*'Blend Sheet'!$AC24)+(INDEX(ItemCosts,MATCH('Blend Sheet'!$AD$4,ItemNum,0),MATCH(I$1,Districts,0))*'Blend Sheet'!$AD24)+(INDEX(ItemCosts,MATCH('Blend Sheet'!$AE$4,ItemNum,0),MATCH(I$1,Districts,0))*'Blend Sheet'!$AE24)+(INDEX(ItemCosts,MATCH('Blend Sheet'!$AF$4,ItemNum,0),MATCH(I$1,Districts,0))*'Blend Sheet'!$AF24)+(INDEX(ItemCosts,MATCH('Blend Sheet'!$AG$4,ItemNum,0),MATCH(I$1,Districts,0))*'Blend Sheet'!$AG24)+(INDEX(ItemCosts,MATCH('Blend Sheet'!$AH$4,ItemNum,0),MATCH(I$1,Districts,0))*'Blend Sheet'!$AH24)+(INDEX(ItemCosts,MATCH('Blend Sheet'!$AI$4,ItemNum,0),MATCH(I$1,Districts,0))*'Blend Sheet'!$AI24)+(INDEX(ItemCosts,MATCH('Blend Sheet'!$AJ$4,ItemNum,0),MATCH(I$1,Districts,0))*'Blend Sheet'!$AJ24)+(INDEX(ItemCosts,MATCH('Blend Sheet'!$AK$4,ItemNum,0),MATCH(I$1,Districts,0))*'Blend Sheet'!$AK24)+(INDEX(ItemCosts,MATCH('Blend Sheet'!$AL$4,ItemNum,0),MATCH(I$1,Districts,0))*'Blend Sheet'!$AL24)+(INDEX(ItemCosts,MATCH('Blend Sheet'!$AM$4,ItemNum,0),MATCH(I$1,Districts,0))*'Blend Sheet'!$AM24)+(INDEX(ItemCosts,MATCH('Blend Sheet'!$AN$4,ItemNum,0),MATCH(I$1,Districts,0))*'Blend Sheet'!$AN24)+(INDEX(ItemCosts,MATCH('Blend Sheet'!$AO$4,ItemNum,0),MATCH(I$1,Districts,0))*'Blend Sheet'!$AO24)+(INDEX(ItemCosts,MATCH('Blend Sheet'!$AP$4,ItemNum,0),MATCH(I$1,Districts,0))*'Blend Sheet'!$AP24)+(INDEX(ItemCosts,MATCH('Blend Sheet'!$AQ$4,ItemNum,0),MATCH(I$1,Districts,0))*'Blend Sheet'!$AQ24)+(INDEX(ItemCosts,MATCH('Blend Sheet'!$AR$4,ItemNum,0),MATCH(I$1,Districts,0))*'Blend Sheet'!$AR24)+(INDEX(ItemCosts,MATCH('Blend Sheet'!$AS$4,ItemNum,0),MATCH(I$1,Districts,0))*'Blend Sheet'!$AS24)</f>
        <v>#N/A</v>
      </c>
      <c r="J21" s="5" t="e">
        <f>(INDEX(ItemCosts,MATCH('Blend Sheet'!$C$4,ItemNum,0),MATCH(J$1,Districts,0))*'Blend Sheet'!$C24)+(INDEX(ItemCosts,MATCH('Blend Sheet'!$D$4,ItemNum,0),MATCH(J$1,Districts,0))*'Blend Sheet'!$D24)+(INDEX(ItemCosts,MATCH('Blend Sheet'!$E$4,ItemNum,0),MATCH(J$1,Districts,0))*'Blend Sheet'!$E24)+(INDEX(ItemCosts,MATCH('Blend Sheet'!$F$4,ItemNum,0),MATCH(J$1,Districts,0))*'Blend Sheet'!$F24)+(INDEX(ItemCosts,MATCH('Blend Sheet'!$G$4,ItemNum,0),MATCH(J$1,Districts,0))*'Blend Sheet'!$G24)+(INDEX(ItemCosts,MATCH('Blend Sheet'!$H$4,ItemNum,0),MATCH(J$1,Districts,0))*'Blend Sheet'!$H24)+(INDEX(ItemCosts,MATCH('Blend Sheet'!$I$4,ItemNum,0),MATCH(J$1,Districts,0))*'Blend Sheet'!$I24)+(INDEX(ItemCosts,MATCH('Blend Sheet'!$J$4,ItemNum,0),MATCH(J$1,Districts,0))*'Blend Sheet'!$J24)+(INDEX(ItemCosts,MATCH('Blend Sheet'!$K$4,ItemNum,0),MATCH(J$1,Districts,0))*'Blend Sheet'!$K24)+(INDEX(ItemCosts,MATCH('Blend Sheet'!$L$4,ItemNum,0),MATCH(J$1,Districts,0))*'Blend Sheet'!$L24)+(INDEX(ItemCosts,MATCH('Blend Sheet'!$M$4,ItemNum,0),MATCH(J$1,Districts,0))*'Blend Sheet'!$M24)+(INDEX(ItemCosts,MATCH('Blend Sheet'!$N$4,ItemNum,0),MATCH(J$1,Districts,0))*'Blend Sheet'!$N24)+(INDEX(ItemCosts,MATCH('Blend Sheet'!$O$4,ItemNum,0),MATCH(J$1,Districts,0))*'Blend Sheet'!$O24)+(INDEX(ItemCosts,MATCH('Blend Sheet'!$P$4,ItemNum,0),MATCH(J$1,Districts,0))*'Blend Sheet'!$P24)+(INDEX(ItemCosts,MATCH('Blend Sheet'!$Q$4,ItemNum,0),MATCH(J$1,Districts,0))*'Blend Sheet'!$Q24)+(INDEX(ItemCosts,MATCH('Blend Sheet'!$R$4,ItemNum,0),MATCH(J$1,Districts,0))*'Blend Sheet'!$R24)+(INDEX(ItemCosts,MATCH('Blend Sheet'!$S$4,ItemNum,0),MATCH(J$1,Districts,0))*'Blend Sheet'!$S24)+(INDEX(ItemCosts,MATCH('Blend Sheet'!$T$4,ItemNum,0),MATCH(J$1,Districts,0))*'Blend Sheet'!$T24)+(INDEX(ItemCosts,MATCH('Blend Sheet'!$U$4,ItemNum,0),MATCH(J$1,Districts,0))*'Blend Sheet'!$U24)+(INDEX(ItemCosts,MATCH('Blend Sheet'!$V$4,ItemNum,0),MATCH(J$1,Districts,0))*'Blend Sheet'!$V24)+(INDEX(ItemCosts,MATCH('Blend Sheet'!$W$4,ItemNum,0),MATCH(J$1,Districts,0))*'Blend Sheet'!$W24)+(INDEX(ItemCosts,MATCH('Blend Sheet'!$X$4,ItemNum,0),MATCH(J$1,Districts,0))*'Blend Sheet'!$X24)+(INDEX(ItemCosts,MATCH('Blend Sheet'!$Y$4,ItemNum,0),MATCH(J$1,Districts,0))*'Blend Sheet'!$Y24)+(INDEX(ItemCosts,MATCH('Blend Sheet'!$Z$4,ItemNum,0),MATCH(J$1,Districts,0))*'Blend Sheet'!$Z24)+(INDEX(ItemCosts,MATCH('Blend Sheet'!$AA$4,ItemNum,0),MATCH(J$1,Districts,0))*'Blend Sheet'!$AA24)+(INDEX(ItemCosts,MATCH('Blend Sheet'!$AB$4,ItemNum,0),MATCH(J$1,Districts,0))*'Blend Sheet'!$AB24)+(INDEX(ItemCosts,MATCH('Blend Sheet'!$AC$4,ItemNum,0),MATCH(J$1,Districts,0))*'Blend Sheet'!$AC24)+(INDEX(ItemCosts,MATCH('Blend Sheet'!$AD$4,ItemNum,0),MATCH(J$1,Districts,0))*'Blend Sheet'!$AD24)+(INDEX(ItemCosts,MATCH('Blend Sheet'!$AE$4,ItemNum,0),MATCH(J$1,Districts,0))*'Blend Sheet'!$AE24)+(INDEX(ItemCosts,MATCH('Blend Sheet'!$AF$4,ItemNum,0),MATCH(J$1,Districts,0))*'Blend Sheet'!$AF24)+(INDEX(ItemCosts,MATCH('Blend Sheet'!$AG$4,ItemNum,0),MATCH(J$1,Districts,0))*'Blend Sheet'!$AG24)+(INDEX(ItemCosts,MATCH('Blend Sheet'!$AH$4,ItemNum,0),MATCH(J$1,Districts,0))*'Blend Sheet'!$AH24)+(INDEX(ItemCosts,MATCH('Blend Sheet'!$AI$4,ItemNum,0),MATCH(J$1,Districts,0))*'Blend Sheet'!$AI24)+(INDEX(ItemCosts,MATCH('Blend Sheet'!$AJ$4,ItemNum,0),MATCH(J$1,Districts,0))*'Blend Sheet'!$AJ24)+(INDEX(ItemCosts,MATCH('Blend Sheet'!$AK$4,ItemNum,0),MATCH(J$1,Districts,0))*'Blend Sheet'!$AK24)+(INDEX(ItemCosts,MATCH('Blend Sheet'!$AL$4,ItemNum,0),MATCH(J$1,Districts,0))*'Blend Sheet'!$AL24)+(INDEX(ItemCosts,MATCH('Blend Sheet'!$AM$4,ItemNum,0),MATCH(J$1,Districts,0))*'Blend Sheet'!$AM24)+(INDEX(ItemCosts,MATCH('Blend Sheet'!$AN$4,ItemNum,0),MATCH(J$1,Districts,0))*'Blend Sheet'!$AN24)+(INDEX(ItemCosts,MATCH('Blend Sheet'!$AO$4,ItemNum,0),MATCH(J$1,Districts,0))*'Blend Sheet'!$AO24)+(INDEX(ItemCosts,MATCH('Blend Sheet'!$AP$4,ItemNum,0),MATCH(J$1,Districts,0))*'Blend Sheet'!$AP24)+(INDEX(ItemCosts,MATCH('Blend Sheet'!$AQ$4,ItemNum,0),MATCH(J$1,Districts,0))*'Blend Sheet'!$AQ24)+(INDEX(ItemCosts,MATCH('Blend Sheet'!$AR$4,ItemNum,0),MATCH(J$1,Districts,0))*'Blend Sheet'!$AR24)+(INDEX(ItemCosts,MATCH('Blend Sheet'!$AS$4,ItemNum,0),MATCH(J$1,Districts,0))*'Blend Sheet'!$AS24)</f>
        <v>#N/A</v>
      </c>
      <c r="K21" s="5" t="e">
        <f>(INDEX(ItemCosts,MATCH('Blend Sheet'!$C$4,ItemNum,0),MATCH(K$1,Districts,0))*'Blend Sheet'!$C24)+(INDEX(ItemCosts,MATCH('Blend Sheet'!$D$4,ItemNum,0),MATCH(K$1,Districts,0))*'Blend Sheet'!$D24)+(INDEX(ItemCosts,MATCH('Blend Sheet'!$E$4,ItemNum,0),MATCH(K$1,Districts,0))*'Blend Sheet'!$E24)+(INDEX(ItemCosts,MATCH('Blend Sheet'!$F$4,ItemNum,0),MATCH(K$1,Districts,0))*'Blend Sheet'!$F24)+(INDEX(ItemCosts,MATCH('Blend Sheet'!$G$4,ItemNum,0),MATCH(K$1,Districts,0))*'Blend Sheet'!$G24)+(INDEX(ItemCosts,MATCH('Blend Sheet'!$H$4,ItemNum,0),MATCH(K$1,Districts,0))*'Blend Sheet'!$H24)+(INDEX(ItemCosts,MATCH('Blend Sheet'!$I$4,ItemNum,0),MATCH(K$1,Districts,0))*'Blend Sheet'!$I24)+(INDEX(ItemCosts,MATCH('Blend Sheet'!$J$4,ItemNum,0),MATCH(K$1,Districts,0))*'Blend Sheet'!$J24)+(INDEX(ItemCosts,MATCH('Blend Sheet'!$K$4,ItemNum,0),MATCH(K$1,Districts,0))*'Blend Sheet'!$K24)+(INDEX(ItemCosts,MATCH('Blend Sheet'!$L$4,ItemNum,0),MATCH(K$1,Districts,0))*'Blend Sheet'!$L24)+(INDEX(ItemCosts,MATCH('Blend Sheet'!$M$4,ItemNum,0),MATCH(K$1,Districts,0))*'Blend Sheet'!$M24)+(INDEX(ItemCosts,MATCH('Blend Sheet'!$N$4,ItemNum,0),MATCH(K$1,Districts,0))*'Blend Sheet'!$N24)+(INDEX(ItemCosts,MATCH('Blend Sheet'!$O$4,ItemNum,0),MATCH(K$1,Districts,0))*'Blend Sheet'!$O24)+(INDEX(ItemCosts,MATCH('Blend Sheet'!$P$4,ItemNum,0),MATCH(K$1,Districts,0))*'Blend Sheet'!$P24)+(INDEX(ItemCosts,MATCH('Blend Sheet'!$Q$4,ItemNum,0),MATCH(K$1,Districts,0))*'Blend Sheet'!$Q24)+(INDEX(ItemCosts,MATCH('Blend Sheet'!$R$4,ItemNum,0),MATCH(K$1,Districts,0))*'Blend Sheet'!$R24)+(INDEX(ItemCosts,MATCH('Blend Sheet'!$S$4,ItemNum,0),MATCH(K$1,Districts,0))*'Blend Sheet'!$S24)+(INDEX(ItemCosts,MATCH('Blend Sheet'!$T$4,ItemNum,0),MATCH(K$1,Districts,0))*'Blend Sheet'!$T24)+(INDEX(ItemCosts,MATCH('Blend Sheet'!$U$4,ItemNum,0),MATCH(K$1,Districts,0))*'Blend Sheet'!$U24)+(INDEX(ItemCosts,MATCH('Blend Sheet'!$V$4,ItemNum,0),MATCH(K$1,Districts,0))*'Blend Sheet'!$V24)+(INDEX(ItemCosts,MATCH('Blend Sheet'!$W$4,ItemNum,0),MATCH(K$1,Districts,0))*'Blend Sheet'!$W24)+(INDEX(ItemCosts,MATCH('Blend Sheet'!$X$4,ItemNum,0),MATCH(K$1,Districts,0))*'Blend Sheet'!$X24)+(INDEX(ItemCosts,MATCH('Blend Sheet'!$Y$4,ItemNum,0),MATCH(K$1,Districts,0))*'Blend Sheet'!$Y24)+(INDEX(ItemCosts,MATCH('Blend Sheet'!$Z$4,ItemNum,0),MATCH(K$1,Districts,0))*'Blend Sheet'!$Z24)+(INDEX(ItemCosts,MATCH('Blend Sheet'!$AA$4,ItemNum,0),MATCH(K$1,Districts,0))*'Blend Sheet'!$AA24)+(INDEX(ItemCosts,MATCH('Blend Sheet'!$AB$4,ItemNum,0),MATCH(K$1,Districts,0))*'Blend Sheet'!$AB24)+(INDEX(ItemCosts,MATCH('Blend Sheet'!$AC$4,ItemNum,0),MATCH(K$1,Districts,0))*'Blend Sheet'!$AC24)+(INDEX(ItemCosts,MATCH('Blend Sheet'!$AD$4,ItemNum,0),MATCH(K$1,Districts,0))*'Blend Sheet'!$AD24)+(INDEX(ItemCosts,MATCH('Blend Sheet'!$AE$4,ItemNum,0),MATCH(K$1,Districts,0))*'Blend Sheet'!$AE24)+(INDEX(ItemCosts,MATCH('Blend Sheet'!$AF$4,ItemNum,0),MATCH(K$1,Districts,0))*'Blend Sheet'!$AF24)+(INDEX(ItemCosts,MATCH('Blend Sheet'!$AG$4,ItemNum,0),MATCH(K$1,Districts,0))*'Blend Sheet'!$AG24)+(INDEX(ItemCosts,MATCH('Blend Sheet'!$AH$4,ItemNum,0),MATCH(K$1,Districts,0))*'Blend Sheet'!$AH24)+(INDEX(ItemCosts,MATCH('Blend Sheet'!$AI$4,ItemNum,0),MATCH(K$1,Districts,0))*'Blend Sheet'!$AI24)+(INDEX(ItemCosts,MATCH('Blend Sheet'!$AJ$4,ItemNum,0),MATCH(K$1,Districts,0))*'Blend Sheet'!$AJ24)+(INDEX(ItemCosts,MATCH('Blend Sheet'!$AK$4,ItemNum,0),MATCH(K$1,Districts,0))*'Blend Sheet'!$AK24)+(INDEX(ItemCosts,MATCH('Blend Sheet'!$AL$4,ItemNum,0),MATCH(K$1,Districts,0))*'Blend Sheet'!$AL24)+(INDEX(ItemCosts,MATCH('Blend Sheet'!$AM$4,ItemNum,0),MATCH(K$1,Districts,0))*'Blend Sheet'!$AM24)+(INDEX(ItemCosts,MATCH('Blend Sheet'!$AN$4,ItemNum,0),MATCH(K$1,Districts,0))*'Blend Sheet'!$AN24)+(INDEX(ItemCosts,MATCH('Blend Sheet'!$AO$4,ItemNum,0),MATCH(K$1,Districts,0))*'Blend Sheet'!$AO24)+(INDEX(ItemCosts,MATCH('Blend Sheet'!$AP$4,ItemNum,0),MATCH(K$1,Districts,0))*'Blend Sheet'!$AP24)+(INDEX(ItemCosts,MATCH('Blend Sheet'!$AQ$4,ItemNum,0),MATCH(K$1,Districts,0))*'Blend Sheet'!$AQ24)+(INDEX(ItemCosts,MATCH('Blend Sheet'!$AR$4,ItemNum,0),MATCH(K$1,Districts,0))*'Blend Sheet'!$AR24)+(INDEX(ItemCosts,MATCH('Blend Sheet'!$AS$4,ItemNum,0),MATCH(K$1,Districts,0))*'Blend Sheet'!$AS24)</f>
        <v>#N/A</v>
      </c>
      <c r="L21" s="5" t="e">
        <f>(INDEX(ItemCosts,MATCH('Blend Sheet'!$C$4,ItemNum,0),MATCH(L$1,Districts,0))*'Blend Sheet'!$C24)+(INDEX(ItemCosts,MATCH('Blend Sheet'!$D$4,ItemNum,0),MATCH(L$1,Districts,0))*'Blend Sheet'!$D24)+(INDEX(ItemCosts,MATCH('Blend Sheet'!$E$4,ItemNum,0),MATCH(L$1,Districts,0))*'Blend Sheet'!$E24)+(INDEX(ItemCosts,MATCH('Blend Sheet'!$F$4,ItemNum,0),MATCH(L$1,Districts,0))*'Blend Sheet'!$F24)+(INDEX(ItemCosts,MATCH('Blend Sheet'!$G$4,ItemNum,0),MATCH(L$1,Districts,0))*'Blend Sheet'!$G24)+(INDEX(ItemCosts,MATCH('Blend Sheet'!$H$4,ItemNum,0),MATCH(L$1,Districts,0))*'Blend Sheet'!$H24)+(INDEX(ItemCosts,MATCH('Blend Sheet'!$I$4,ItemNum,0),MATCH(L$1,Districts,0))*'Blend Sheet'!$I24)+(INDEX(ItemCosts,MATCH('Blend Sheet'!$J$4,ItemNum,0),MATCH(L$1,Districts,0))*'Blend Sheet'!$J24)+(INDEX(ItemCosts,MATCH('Blend Sheet'!$K$4,ItemNum,0),MATCH(L$1,Districts,0))*'Blend Sheet'!$K24)+(INDEX(ItemCosts,MATCH('Blend Sheet'!$L$4,ItemNum,0),MATCH(L$1,Districts,0))*'Blend Sheet'!$L24)+(INDEX(ItemCosts,MATCH('Blend Sheet'!$M$4,ItemNum,0),MATCH(L$1,Districts,0))*'Blend Sheet'!$M24)+(INDEX(ItemCosts,MATCH('Blend Sheet'!$N$4,ItemNum,0),MATCH(L$1,Districts,0))*'Blend Sheet'!$N24)+(INDEX(ItemCosts,MATCH('Blend Sheet'!$O$4,ItemNum,0),MATCH(L$1,Districts,0))*'Blend Sheet'!$O24)+(INDEX(ItemCosts,MATCH('Blend Sheet'!$P$4,ItemNum,0),MATCH(L$1,Districts,0))*'Blend Sheet'!$P24)+(INDEX(ItemCosts,MATCH('Blend Sheet'!$Q$4,ItemNum,0),MATCH(L$1,Districts,0))*'Blend Sheet'!$Q24)+(INDEX(ItemCosts,MATCH('Blend Sheet'!$R$4,ItemNum,0),MATCH(L$1,Districts,0))*'Blend Sheet'!$R24)+(INDEX(ItemCosts,MATCH('Blend Sheet'!$S$4,ItemNum,0),MATCH(L$1,Districts,0))*'Blend Sheet'!$S24)+(INDEX(ItemCosts,MATCH('Blend Sheet'!$T$4,ItemNum,0),MATCH(L$1,Districts,0))*'Blend Sheet'!$T24)+(INDEX(ItemCosts,MATCH('Blend Sheet'!$U$4,ItemNum,0),MATCH(L$1,Districts,0))*'Blend Sheet'!$U24)+(INDEX(ItemCosts,MATCH('Blend Sheet'!$V$4,ItemNum,0),MATCH(L$1,Districts,0))*'Blend Sheet'!$V24)+(INDEX(ItemCosts,MATCH('Blend Sheet'!$W$4,ItemNum,0),MATCH(L$1,Districts,0))*'Blend Sheet'!$W24)+(INDEX(ItemCosts,MATCH('Blend Sheet'!$X$4,ItemNum,0),MATCH(L$1,Districts,0))*'Blend Sheet'!$X24)+(INDEX(ItemCosts,MATCH('Blend Sheet'!$Y$4,ItemNum,0),MATCH(L$1,Districts,0))*'Blend Sheet'!$Y24)+(INDEX(ItemCosts,MATCH('Blend Sheet'!$Z$4,ItemNum,0),MATCH(L$1,Districts,0))*'Blend Sheet'!$Z24)+(INDEX(ItemCosts,MATCH('Blend Sheet'!$AA$4,ItemNum,0),MATCH(L$1,Districts,0))*'Blend Sheet'!$AA24)+(INDEX(ItemCosts,MATCH('Blend Sheet'!$AB$4,ItemNum,0),MATCH(L$1,Districts,0))*'Blend Sheet'!$AB24)+(INDEX(ItemCosts,MATCH('Blend Sheet'!$AC$4,ItemNum,0),MATCH(L$1,Districts,0))*'Blend Sheet'!$AC24)+(INDEX(ItemCosts,MATCH('Blend Sheet'!$AD$4,ItemNum,0),MATCH(L$1,Districts,0))*'Blend Sheet'!$AD24)+(INDEX(ItemCosts,MATCH('Blend Sheet'!$AE$4,ItemNum,0),MATCH(L$1,Districts,0))*'Blend Sheet'!$AE24)+(INDEX(ItemCosts,MATCH('Blend Sheet'!$AF$4,ItemNum,0),MATCH(L$1,Districts,0))*'Blend Sheet'!$AF24)+(INDEX(ItemCosts,MATCH('Blend Sheet'!$AG$4,ItemNum,0),MATCH(L$1,Districts,0))*'Blend Sheet'!$AG24)+(INDEX(ItemCosts,MATCH('Blend Sheet'!$AH$4,ItemNum,0),MATCH(L$1,Districts,0))*'Blend Sheet'!$AH24)+(INDEX(ItemCosts,MATCH('Blend Sheet'!$AI$4,ItemNum,0),MATCH(L$1,Districts,0))*'Blend Sheet'!$AI24)+(INDEX(ItemCosts,MATCH('Blend Sheet'!$AJ$4,ItemNum,0),MATCH(L$1,Districts,0))*'Blend Sheet'!$AJ24)+(INDEX(ItemCosts,MATCH('Blend Sheet'!$AK$4,ItemNum,0),MATCH(L$1,Districts,0))*'Blend Sheet'!$AK24)+(INDEX(ItemCosts,MATCH('Blend Sheet'!$AL$4,ItemNum,0),MATCH(L$1,Districts,0))*'Blend Sheet'!$AL24)+(INDEX(ItemCosts,MATCH('Blend Sheet'!$AM$4,ItemNum,0),MATCH(L$1,Districts,0))*'Blend Sheet'!$AM24)+(INDEX(ItemCosts,MATCH('Blend Sheet'!$AN$4,ItemNum,0),MATCH(L$1,Districts,0))*'Blend Sheet'!$AN24)+(INDEX(ItemCosts,MATCH('Blend Sheet'!$AO$4,ItemNum,0),MATCH(L$1,Districts,0))*'Blend Sheet'!$AO24)+(INDEX(ItemCosts,MATCH('Blend Sheet'!$AP$4,ItemNum,0),MATCH(L$1,Districts,0))*'Blend Sheet'!$AP24)+(INDEX(ItemCosts,MATCH('Blend Sheet'!$AQ$4,ItemNum,0),MATCH(L$1,Districts,0))*'Blend Sheet'!$AQ24)+(INDEX(ItemCosts,MATCH('Blend Sheet'!$AR$4,ItemNum,0),MATCH(L$1,Districts,0))*'Blend Sheet'!$AR24)+(INDEX(ItemCosts,MATCH('Blend Sheet'!$AS$4,ItemNum,0),MATCH(L$1,Districts,0))*'Blend Sheet'!$AS24)</f>
        <v>#N/A</v>
      </c>
      <c r="M21" s="191"/>
      <c r="N21" s="34" t="e">
        <f>D21/'Blend Sheet'!$BA24</f>
        <v>#N/A</v>
      </c>
      <c r="O21" s="34" t="e">
        <f>E21/'Blend Sheet'!$BA24</f>
        <v>#N/A</v>
      </c>
      <c r="P21" s="34" t="e">
        <f>G21/'Blend Sheet'!$BA24</f>
        <v>#N/A</v>
      </c>
      <c r="Q21" s="34" t="e">
        <f>H21/'Blend Sheet'!$BA24</f>
        <v>#N/A</v>
      </c>
      <c r="R21" s="34" t="e">
        <f>I21/'Blend Sheet'!$BA24</f>
        <v>#N/A</v>
      </c>
      <c r="S21" s="34" t="e">
        <f>J21/'Blend Sheet'!$BA24</f>
        <v>#N/A</v>
      </c>
      <c r="T21" s="34" t="e">
        <f>K21/'Blend Sheet'!$BA24</f>
        <v>#N/A</v>
      </c>
      <c r="U21" s="34" t="e">
        <f>L21/'Blend Sheet'!$BA24</f>
        <v>#N/A</v>
      </c>
    </row>
    <row r="22" spans="1:21" x14ac:dyDescent="0.25">
      <c r="A22" t="str">
        <f>'Blend Sheet'!A25</f>
        <v>2:1:0 'G'</v>
      </c>
      <c r="B22" s="5" t="e">
        <f>(INDEX(ItemCosts,MATCH('Blend Sheet'!$C$4,ItemNum,0),MATCH(B$1,Districts,0))*'Blend Sheet'!$C25)+(INDEX(ItemCosts,MATCH('Blend Sheet'!$D$4,ItemNum,0),MATCH(B$1,Districts,0))*'Blend Sheet'!$D25)+(INDEX(ItemCosts,MATCH('Blend Sheet'!$E$4,ItemNum,0),MATCH(B$1,Districts,0))*'Blend Sheet'!$E25)+(INDEX(ItemCosts,MATCH('Blend Sheet'!$F$4,ItemNum,0),MATCH(B$1,Districts,0))*'Blend Sheet'!$F25)+(INDEX(ItemCosts,MATCH('Blend Sheet'!$G$4,ItemNum,0),MATCH(B$1,Districts,0))*'Blend Sheet'!$G25)+(INDEX(ItemCosts,MATCH('Blend Sheet'!$H$4,ItemNum,0),MATCH(B$1,Districts,0))*'Blend Sheet'!$H25)+(INDEX(ItemCosts,MATCH('Blend Sheet'!$I$4,ItemNum,0),MATCH(B$1,Districts,0))*'Blend Sheet'!$I25)+(INDEX(ItemCosts,MATCH('Blend Sheet'!$J$4,ItemNum,0),MATCH(B$1,Districts,0))*'Blend Sheet'!$J25)+(INDEX(ItemCosts,MATCH('Blend Sheet'!$K$4,ItemNum,0),MATCH(B$1,Districts,0))*'Blend Sheet'!$K25)+(INDEX(ItemCosts,MATCH('Blend Sheet'!$L$4,ItemNum,0),MATCH(B$1,Districts,0))*'Blend Sheet'!$L25)+(INDEX(ItemCosts,MATCH('Blend Sheet'!$M$4,ItemNum,0),MATCH(B$1,Districts,0))*'Blend Sheet'!$M25)+(INDEX(ItemCosts,MATCH('Blend Sheet'!$N$4,ItemNum,0),MATCH(B$1,Districts,0))*'Blend Sheet'!$N25)+(INDEX(ItemCosts,MATCH('Blend Sheet'!$O$4,ItemNum,0),MATCH(B$1,Districts,0))*'Blend Sheet'!$O25)+(INDEX(ItemCosts,MATCH('Blend Sheet'!$P$4,ItemNum,0),MATCH(B$1,Districts,0))*'Blend Sheet'!$P25)+(INDEX(ItemCosts,MATCH('Blend Sheet'!$Q$4,ItemNum,0),MATCH(B$1,Districts,0))*'Blend Sheet'!$Q25)+(INDEX(ItemCosts,MATCH('Blend Sheet'!$R$4,ItemNum,0),MATCH(B$1,Districts,0))*'Blend Sheet'!$R25)+(INDEX(ItemCosts,MATCH('Blend Sheet'!$S$4,ItemNum,0),MATCH(B$1,Districts,0))*'Blend Sheet'!$S25)+(INDEX(ItemCosts,MATCH('Blend Sheet'!$T$4,ItemNum,0),MATCH(B$1,Districts,0))*'Blend Sheet'!$T25)+(INDEX(ItemCosts,MATCH('Blend Sheet'!$U$4,ItemNum,0),MATCH(B$1,Districts,0))*'Blend Sheet'!$U25)+(INDEX(ItemCosts,MATCH('Blend Sheet'!$V$4,ItemNum,0),MATCH(B$1,Districts,0))*'Blend Sheet'!$V25)+(INDEX(ItemCosts,MATCH('Blend Sheet'!$W$4,ItemNum,0),MATCH(B$1,Districts,0))*'Blend Sheet'!$W25)+(INDEX(ItemCosts,MATCH('Blend Sheet'!$X$4,ItemNum,0),MATCH(B$1,Districts,0))*'Blend Sheet'!$X25)+(INDEX(ItemCosts,MATCH('Blend Sheet'!$Y$4,ItemNum,0),MATCH(B$1,Districts,0))*'Blend Sheet'!$Y25)+(INDEX(ItemCosts,MATCH('Blend Sheet'!$Z$4,ItemNum,0),MATCH(B$1,Districts,0))*'Blend Sheet'!$Z25)+(INDEX(ItemCosts,MATCH('Blend Sheet'!$AA$4,ItemNum,0),MATCH(B$1,Districts,0))*'Blend Sheet'!$AA25)+(INDEX(ItemCosts,MATCH('Blend Sheet'!$AB$4,ItemNum,0),MATCH(B$1,Districts,0))*'Blend Sheet'!$AB25)+(INDEX(ItemCosts,MATCH('Blend Sheet'!$AC$4,ItemNum,0),MATCH(B$1,Districts,0))*'Blend Sheet'!$AC25)+(INDEX(ItemCosts,MATCH('Blend Sheet'!$AD$4,ItemNum,0),MATCH(B$1,Districts,0))*'Blend Sheet'!$AD25)+(INDEX(ItemCosts,MATCH('Blend Sheet'!$AE$4,ItemNum,0),MATCH(B$1,Districts,0))*'Blend Sheet'!$AE25)+(INDEX(ItemCosts,MATCH('Blend Sheet'!$AF$4,ItemNum,0),MATCH(B$1,Districts,0))*'Blend Sheet'!$AF25)+(INDEX(ItemCosts,MATCH('Blend Sheet'!$AG$4,ItemNum,0),MATCH(B$1,Districts,0))*'Blend Sheet'!$AG25)+(INDEX(ItemCosts,MATCH('Blend Sheet'!$AH$4,ItemNum,0),MATCH(B$1,Districts,0))*'Blend Sheet'!$AH25)+(INDEX(ItemCosts,MATCH('Blend Sheet'!$AI$4,ItemNum,0),MATCH(B$1,Districts,0))*'Blend Sheet'!$AI25)+(INDEX(ItemCosts,MATCH('Blend Sheet'!$AJ$4,ItemNum,0),MATCH(B$1,Districts,0))*'Blend Sheet'!$AJ25)+(INDEX(ItemCosts,MATCH('Blend Sheet'!$AK$4,ItemNum,0),MATCH(B$1,Districts,0))*'Blend Sheet'!$AK25)+(INDEX(ItemCosts,MATCH('Blend Sheet'!$AL$4,ItemNum,0),MATCH(B$1,Districts,0))*'Blend Sheet'!$AL25)+(INDEX(ItemCosts,MATCH('Blend Sheet'!$AM$4,ItemNum,0),MATCH(B$1,Districts,0))*'Blend Sheet'!$AM25)+(INDEX(ItemCosts,MATCH('Blend Sheet'!$AN$4,ItemNum,0),MATCH(B$1,Districts,0))*'Blend Sheet'!$AN25)+(INDEX(ItemCosts,MATCH('Blend Sheet'!$AO$4,ItemNum,0),MATCH(B$1,Districts,0))*'Blend Sheet'!$AO25)+(INDEX(ItemCosts,MATCH('Blend Sheet'!$AP$4,ItemNum,0),MATCH(B$1,Districts,0))*'Blend Sheet'!$AP25)+(INDEX(ItemCosts,MATCH('Blend Sheet'!$AQ$4,ItemNum,0),MATCH(B$1,Districts,0))*'Blend Sheet'!$AQ25)+(INDEX(ItemCosts,MATCH('Blend Sheet'!$AR$4,ItemNum,0),MATCH(B$1,Districts,0))*'Blend Sheet'!$AR25)+(INDEX(ItemCosts,MATCH('Blend Sheet'!$AS$4,ItemNum,0),MATCH(B$1,Districts,0))*'Blend Sheet'!$AS25)</f>
        <v>#N/A</v>
      </c>
      <c r="C22" s="5" t="e">
        <f>(INDEX(ItemCosts,MATCH('Blend Sheet'!$C$4,ItemNum,0),MATCH(C$1,Districts,0))*'Blend Sheet'!$C25)+(INDEX(ItemCosts,MATCH('Blend Sheet'!$D$4,ItemNum,0),MATCH(C$1,Districts,0))*'Blend Sheet'!$D25)+(INDEX(ItemCosts,MATCH('Blend Sheet'!$E$4,ItemNum,0),MATCH(C$1,Districts,0))*'Blend Sheet'!$E25)+(INDEX(ItemCosts,MATCH('Blend Sheet'!$F$4,ItemNum,0),MATCH(C$1,Districts,0))*'Blend Sheet'!$F25)+(INDEX(ItemCosts,MATCH('Blend Sheet'!$G$4,ItemNum,0),MATCH(C$1,Districts,0))*'Blend Sheet'!$G25)+(INDEX(ItemCosts,MATCH('Blend Sheet'!$H$4,ItemNum,0),MATCH(C$1,Districts,0))*'Blend Sheet'!$H25)+(INDEX(ItemCosts,MATCH('Blend Sheet'!$I$4,ItemNum,0),MATCH(C$1,Districts,0))*'Blend Sheet'!$I25)+(INDEX(ItemCosts,MATCH('Blend Sheet'!$J$4,ItemNum,0),MATCH(C$1,Districts,0))*'Blend Sheet'!$J25)+(INDEX(ItemCosts,MATCH('Blend Sheet'!$K$4,ItemNum,0),MATCH(C$1,Districts,0))*'Blend Sheet'!$K25)+(INDEX(ItemCosts,MATCH('Blend Sheet'!$L$4,ItemNum,0),MATCH(C$1,Districts,0))*'Blend Sheet'!$L25)+(INDEX(ItemCosts,MATCH('Blend Sheet'!$M$4,ItemNum,0),MATCH(C$1,Districts,0))*'Blend Sheet'!$M25)+(INDEX(ItemCosts,MATCH('Blend Sheet'!$N$4,ItemNum,0),MATCH(C$1,Districts,0))*'Blend Sheet'!$N25)+(INDEX(ItemCosts,MATCH('Blend Sheet'!$O$4,ItemNum,0),MATCH(C$1,Districts,0))*'Blend Sheet'!$O25)+(INDEX(ItemCosts,MATCH('Blend Sheet'!$P$4,ItemNum,0),MATCH(C$1,Districts,0))*'Blend Sheet'!$P25)+(INDEX(ItemCosts,MATCH('Blend Sheet'!$Q$4,ItemNum,0),MATCH(C$1,Districts,0))*'Blend Sheet'!$Q25)+(INDEX(ItemCosts,MATCH('Blend Sheet'!$R$4,ItemNum,0),MATCH(C$1,Districts,0))*'Blend Sheet'!$R25)+(INDEX(ItemCosts,MATCH('Blend Sheet'!$S$4,ItemNum,0),MATCH(C$1,Districts,0))*'Blend Sheet'!$S25)+(INDEX(ItemCosts,MATCH('Blend Sheet'!$T$4,ItemNum,0),MATCH(C$1,Districts,0))*'Blend Sheet'!$T25)+(INDEX(ItemCosts,MATCH('Blend Sheet'!$U$4,ItemNum,0),MATCH(C$1,Districts,0))*'Blend Sheet'!$U25)+(INDEX(ItemCosts,MATCH('Blend Sheet'!$V$4,ItemNum,0),MATCH(C$1,Districts,0))*'Blend Sheet'!$V25)+(INDEX(ItemCosts,MATCH('Blend Sheet'!$W$4,ItemNum,0),MATCH(C$1,Districts,0))*'Blend Sheet'!$W25)+(INDEX(ItemCosts,MATCH('Blend Sheet'!$X$4,ItemNum,0),MATCH(C$1,Districts,0))*'Blend Sheet'!$X25)+(INDEX(ItemCosts,MATCH('Blend Sheet'!$Y$4,ItemNum,0),MATCH(C$1,Districts,0))*'Blend Sheet'!$Y25)+(INDEX(ItemCosts,MATCH('Blend Sheet'!$Z$4,ItemNum,0),MATCH(C$1,Districts,0))*'Blend Sheet'!$Z25)+(INDEX(ItemCosts,MATCH('Blend Sheet'!$AA$4,ItemNum,0),MATCH(C$1,Districts,0))*'Blend Sheet'!$AA25)+(INDEX(ItemCosts,MATCH('Blend Sheet'!$AB$4,ItemNum,0),MATCH(C$1,Districts,0))*'Blend Sheet'!$AB25)+(INDEX(ItemCosts,MATCH('Blend Sheet'!$AC$4,ItemNum,0),MATCH(C$1,Districts,0))*'Blend Sheet'!$AC25)+(INDEX(ItemCosts,MATCH('Blend Sheet'!$AD$4,ItemNum,0),MATCH(C$1,Districts,0))*'Blend Sheet'!$AD25)+(INDEX(ItemCosts,MATCH('Blend Sheet'!$AE$4,ItemNum,0),MATCH(C$1,Districts,0))*'Blend Sheet'!$AE25)+(INDEX(ItemCosts,MATCH('Blend Sheet'!$AF$4,ItemNum,0),MATCH(C$1,Districts,0))*'Blend Sheet'!$AF25)+(INDEX(ItemCosts,MATCH('Blend Sheet'!$AG$4,ItemNum,0),MATCH(C$1,Districts,0))*'Blend Sheet'!$AG25)+(INDEX(ItemCosts,MATCH('Blend Sheet'!$AH$4,ItemNum,0),MATCH(C$1,Districts,0))*'Blend Sheet'!$AH25)+(INDEX(ItemCosts,MATCH('Blend Sheet'!$AI$4,ItemNum,0),MATCH(C$1,Districts,0))*'Blend Sheet'!$AI25)+(INDEX(ItemCosts,MATCH('Blend Sheet'!$AJ$4,ItemNum,0),MATCH(C$1,Districts,0))*'Blend Sheet'!$AJ25)+(INDEX(ItemCosts,MATCH('Blend Sheet'!$AK$4,ItemNum,0),MATCH(C$1,Districts,0))*'Blend Sheet'!$AK25)+(INDEX(ItemCosts,MATCH('Blend Sheet'!$AL$4,ItemNum,0),MATCH(C$1,Districts,0))*'Blend Sheet'!$AL25)+(INDEX(ItemCosts,MATCH('Blend Sheet'!$AM$4,ItemNum,0),MATCH(C$1,Districts,0))*'Blend Sheet'!$AM25)+(INDEX(ItemCosts,MATCH('Blend Sheet'!$AN$4,ItemNum,0),MATCH(C$1,Districts,0))*'Blend Sheet'!$AN25)+(INDEX(ItemCosts,MATCH('Blend Sheet'!$AO$4,ItemNum,0),MATCH(C$1,Districts,0))*'Blend Sheet'!$AO25)+(INDEX(ItemCosts,MATCH('Blend Sheet'!$AP$4,ItemNum,0),MATCH(C$1,Districts,0))*'Blend Sheet'!$AP25)+(INDEX(ItemCosts,MATCH('Blend Sheet'!$AQ$4,ItemNum,0),MATCH(C$1,Districts,0))*'Blend Sheet'!$AQ25)+(INDEX(ItemCosts,MATCH('Blend Sheet'!$AR$4,ItemNum,0),MATCH(C$1,Districts,0))*'Blend Sheet'!$AR25)+(INDEX(ItemCosts,MATCH('Blend Sheet'!$AS$4,ItemNum,0),MATCH(C$1,Districts,0))*'Blend Sheet'!$AS25)</f>
        <v>#N/A</v>
      </c>
      <c r="D22" s="5" t="e">
        <f>(INDEX(ItemCosts,MATCH('Blend Sheet'!$C$4,ItemNum,0),MATCH(D$1,Districts,0))*'Blend Sheet'!$C25)+(INDEX(ItemCosts,MATCH('Blend Sheet'!$D$4,ItemNum,0),MATCH(D$1,Districts,0))*'Blend Sheet'!$D25)+(INDEX(ItemCosts,MATCH('Blend Sheet'!$E$4,ItemNum,0),MATCH(D$1,Districts,0))*'Blend Sheet'!$E25)+(INDEX(ItemCosts,MATCH('Blend Sheet'!$F$4,ItemNum,0),MATCH(D$1,Districts,0))*'Blend Sheet'!$F25)+(INDEX(ItemCosts,MATCH('Blend Sheet'!$G$4,ItemNum,0),MATCH(D$1,Districts,0))*'Blend Sheet'!$G25)+(INDEX(ItemCosts,MATCH('Blend Sheet'!$H$4,ItemNum,0),MATCH(D$1,Districts,0))*'Blend Sheet'!$H25)+(INDEX(ItemCosts,MATCH('Blend Sheet'!$I$4,ItemNum,0),MATCH(D$1,Districts,0))*'Blend Sheet'!$I25)+(INDEX(ItemCosts,MATCH('Blend Sheet'!$J$4,ItemNum,0),MATCH(D$1,Districts,0))*'Blend Sheet'!$J25)+(INDEX(ItemCosts,MATCH('Blend Sheet'!$K$4,ItemNum,0),MATCH(D$1,Districts,0))*'Blend Sheet'!$K25)+(INDEX(ItemCosts,MATCH('Blend Sheet'!$L$4,ItemNum,0),MATCH(D$1,Districts,0))*'Blend Sheet'!$L25)+(INDEX(ItemCosts,MATCH('Blend Sheet'!$M$4,ItemNum,0),MATCH(D$1,Districts,0))*'Blend Sheet'!$M25)+(INDEX(ItemCosts,MATCH('Blend Sheet'!$N$4,ItemNum,0),MATCH(D$1,Districts,0))*'Blend Sheet'!$N25)+(INDEX(ItemCosts,MATCH('Blend Sheet'!$O$4,ItemNum,0),MATCH(D$1,Districts,0))*'Blend Sheet'!$O25)+(INDEX(ItemCosts,MATCH('Blend Sheet'!$P$4,ItemNum,0),MATCH(D$1,Districts,0))*'Blend Sheet'!$P25)+(INDEX(ItemCosts,MATCH('Blend Sheet'!$Q$4,ItemNum,0),MATCH(D$1,Districts,0))*'Blend Sheet'!$Q25)+(INDEX(ItemCosts,MATCH('Blend Sheet'!$R$4,ItemNum,0),MATCH(D$1,Districts,0))*'Blend Sheet'!$R25)+(INDEX(ItemCosts,MATCH('Blend Sheet'!$S$4,ItemNum,0),MATCH(D$1,Districts,0))*'Blend Sheet'!$S25)+(INDEX(ItemCosts,MATCH('Blend Sheet'!$T$4,ItemNum,0),MATCH(D$1,Districts,0))*'Blend Sheet'!$T25)+(INDEX(ItemCosts,MATCH('Blend Sheet'!$U$4,ItemNum,0),MATCH(D$1,Districts,0))*'Blend Sheet'!$U25)+(INDEX(ItemCosts,MATCH('Blend Sheet'!$V$4,ItemNum,0),MATCH(D$1,Districts,0))*'Blend Sheet'!$V25)+(INDEX(ItemCosts,MATCH('Blend Sheet'!$W$4,ItemNum,0),MATCH(D$1,Districts,0))*'Blend Sheet'!$W25)+(INDEX(ItemCosts,MATCH('Blend Sheet'!$X$4,ItemNum,0),MATCH(D$1,Districts,0))*'Blend Sheet'!$X25)+(INDEX(ItemCosts,MATCH('Blend Sheet'!$Y$4,ItemNum,0),MATCH(D$1,Districts,0))*'Blend Sheet'!$Y25)+(INDEX(ItemCosts,MATCH('Blend Sheet'!$Z$4,ItemNum,0),MATCH(D$1,Districts,0))*'Blend Sheet'!$Z25)+(INDEX(ItemCosts,MATCH('Blend Sheet'!$AA$4,ItemNum,0),MATCH(D$1,Districts,0))*'Blend Sheet'!$AA25)+(INDEX(ItemCosts,MATCH('Blend Sheet'!$AB$4,ItemNum,0),MATCH(D$1,Districts,0))*'Blend Sheet'!$AB25)+(INDEX(ItemCosts,MATCH('Blend Sheet'!$AC$4,ItemNum,0),MATCH(D$1,Districts,0))*'Blend Sheet'!$AC25)+(INDEX(ItemCosts,MATCH('Blend Sheet'!$AD$4,ItemNum,0),MATCH(D$1,Districts,0))*'Blend Sheet'!$AD25)+(INDEX(ItemCosts,MATCH('Blend Sheet'!$AE$4,ItemNum,0),MATCH(D$1,Districts,0))*'Blend Sheet'!$AE25)+(INDEX(ItemCosts,MATCH('Blend Sheet'!$AF$4,ItemNum,0),MATCH(D$1,Districts,0))*'Blend Sheet'!$AF25)+(INDEX(ItemCosts,MATCH('Blend Sheet'!$AG$4,ItemNum,0),MATCH(D$1,Districts,0))*'Blend Sheet'!$AG25)+(INDEX(ItemCosts,MATCH('Blend Sheet'!$AH$4,ItemNum,0),MATCH(D$1,Districts,0))*'Blend Sheet'!$AH25)+(INDEX(ItemCosts,MATCH('Blend Sheet'!$AI$4,ItemNum,0),MATCH(D$1,Districts,0))*'Blend Sheet'!$AI25)+(INDEX(ItemCosts,MATCH('Blend Sheet'!$AJ$4,ItemNum,0),MATCH(D$1,Districts,0))*'Blend Sheet'!$AJ25)+(INDEX(ItemCosts,MATCH('Blend Sheet'!$AK$4,ItemNum,0),MATCH(D$1,Districts,0))*'Blend Sheet'!$AK25)+(INDEX(ItemCosts,MATCH('Blend Sheet'!$AL$4,ItemNum,0),MATCH(D$1,Districts,0))*'Blend Sheet'!$AL25)+(INDEX(ItemCosts,MATCH('Blend Sheet'!$AM$4,ItemNum,0),MATCH(D$1,Districts,0))*'Blend Sheet'!$AM25)+(INDEX(ItemCosts,MATCH('Blend Sheet'!$AN$4,ItemNum,0),MATCH(D$1,Districts,0))*'Blend Sheet'!$AN25)+(INDEX(ItemCosts,MATCH('Blend Sheet'!$AO$4,ItemNum,0),MATCH(D$1,Districts,0))*'Blend Sheet'!$AO25)+(INDEX(ItemCosts,MATCH('Blend Sheet'!$AP$4,ItemNum,0),MATCH(D$1,Districts,0))*'Blend Sheet'!$AP25)+(INDEX(ItemCosts,MATCH('Blend Sheet'!$AQ$4,ItemNum,0),MATCH(D$1,Districts,0))*'Blend Sheet'!$AQ25)+(INDEX(ItemCosts,MATCH('Blend Sheet'!$AR$4,ItemNum,0),MATCH(D$1,Districts,0))*'Blend Sheet'!$AR25)+(INDEX(ItemCosts,MATCH('Blend Sheet'!$AS$4,ItemNum,0),MATCH(D$1,Districts,0))*'Blend Sheet'!$AS25)</f>
        <v>#N/A</v>
      </c>
      <c r="E22" s="5" t="e">
        <f>(INDEX(ItemCosts,MATCH('Blend Sheet'!$C$4,ItemNum,0),MATCH(E$1,Districts,0))*'Blend Sheet'!$C25)+(INDEX(ItemCosts,MATCH('Blend Sheet'!$D$4,ItemNum,0),MATCH(E$1,Districts,0))*'Blend Sheet'!$D25)+(INDEX(ItemCosts,MATCH('Blend Sheet'!$E$4,ItemNum,0),MATCH(E$1,Districts,0))*'Blend Sheet'!$E25)+(INDEX(ItemCosts,MATCH('Blend Sheet'!$F$4,ItemNum,0),MATCH(E$1,Districts,0))*'Blend Sheet'!$F25)+(INDEX(ItemCosts,MATCH('Blend Sheet'!$G$4,ItemNum,0),MATCH(E$1,Districts,0))*'Blend Sheet'!$G25)+(INDEX(ItemCosts,MATCH('Blend Sheet'!$H$4,ItemNum,0),MATCH(E$1,Districts,0))*'Blend Sheet'!$H25)+(INDEX(ItemCosts,MATCH('Blend Sheet'!$I$4,ItemNum,0),MATCH(E$1,Districts,0))*'Blend Sheet'!$I25)+(INDEX(ItemCosts,MATCH('Blend Sheet'!$J$4,ItemNum,0),MATCH(E$1,Districts,0))*'Blend Sheet'!$J25)+(INDEX(ItemCosts,MATCH('Blend Sheet'!$K$4,ItemNum,0),MATCH(E$1,Districts,0))*'Blend Sheet'!$K25)+(INDEX(ItemCosts,MATCH('Blend Sheet'!$L$4,ItemNum,0),MATCH(E$1,Districts,0))*'Blend Sheet'!$L25)+(INDEX(ItemCosts,MATCH('Blend Sheet'!$M$4,ItemNum,0),MATCH(E$1,Districts,0))*'Blend Sheet'!$M25)+(INDEX(ItemCosts,MATCH('Blend Sheet'!$N$4,ItemNum,0),MATCH(E$1,Districts,0))*'Blend Sheet'!$N25)+(INDEX(ItemCosts,MATCH('Blend Sheet'!$O$4,ItemNum,0),MATCH(E$1,Districts,0))*'Blend Sheet'!$O25)+(INDEX(ItemCosts,MATCH('Blend Sheet'!$P$4,ItemNum,0),MATCH(E$1,Districts,0))*'Blend Sheet'!$P25)+(INDEX(ItemCosts,MATCH('Blend Sheet'!$Q$4,ItemNum,0),MATCH(E$1,Districts,0))*'Blend Sheet'!$Q25)+(INDEX(ItemCosts,MATCH('Blend Sheet'!$R$4,ItemNum,0),MATCH(E$1,Districts,0))*'Blend Sheet'!$R25)+(INDEX(ItemCosts,MATCH('Blend Sheet'!$S$4,ItemNum,0),MATCH(E$1,Districts,0))*'Blend Sheet'!$S25)+(INDEX(ItemCosts,MATCH('Blend Sheet'!$T$4,ItemNum,0),MATCH(E$1,Districts,0))*'Blend Sheet'!$T25)+(INDEX(ItemCosts,MATCH('Blend Sheet'!$U$4,ItemNum,0),MATCH(E$1,Districts,0))*'Blend Sheet'!$U25)+(INDEX(ItemCosts,MATCH('Blend Sheet'!$V$4,ItemNum,0),MATCH(E$1,Districts,0))*'Blend Sheet'!$V25)+(INDEX(ItemCosts,MATCH('Blend Sheet'!$W$4,ItemNum,0),MATCH(E$1,Districts,0))*'Blend Sheet'!$W25)+(INDEX(ItemCosts,MATCH('Blend Sheet'!$X$4,ItemNum,0),MATCH(E$1,Districts,0))*'Blend Sheet'!$X25)+(INDEX(ItemCosts,MATCH('Blend Sheet'!$Y$4,ItemNum,0),MATCH(E$1,Districts,0))*'Blend Sheet'!$Y25)+(INDEX(ItemCosts,MATCH('Blend Sheet'!$Z$4,ItemNum,0),MATCH(E$1,Districts,0))*'Blend Sheet'!$Z25)+(INDEX(ItemCosts,MATCH('Blend Sheet'!$AA$4,ItemNum,0),MATCH(E$1,Districts,0))*'Blend Sheet'!$AA25)+(INDEX(ItemCosts,MATCH('Blend Sheet'!$AB$4,ItemNum,0),MATCH(E$1,Districts,0))*'Blend Sheet'!$AB25)+(INDEX(ItemCosts,MATCH('Blend Sheet'!$AC$4,ItemNum,0),MATCH(E$1,Districts,0))*'Blend Sheet'!$AC25)+(INDEX(ItemCosts,MATCH('Blend Sheet'!$AD$4,ItemNum,0),MATCH(E$1,Districts,0))*'Blend Sheet'!$AD25)+(INDEX(ItemCosts,MATCH('Blend Sheet'!$AE$4,ItemNum,0),MATCH(E$1,Districts,0))*'Blend Sheet'!$AE25)+(INDEX(ItemCosts,MATCH('Blend Sheet'!$AF$4,ItemNum,0),MATCH(E$1,Districts,0))*'Blend Sheet'!$AF25)+(INDEX(ItemCosts,MATCH('Blend Sheet'!$AG$4,ItemNum,0),MATCH(E$1,Districts,0))*'Blend Sheet'!$AG25)+(INDEX(ItemCosts,MATCH('Blend Sheet'!$AH$4,ItemNum,0),MATCH(E$1,Districts,0))*'Blend Sheet'!$AH25)+(INDEX(ItemCosts,MATCH('Blend Sheet'!$AI$4,ItemNum,0),MATCH(E$1,Districts,0))*'Blend Sheet'!$AI25)+(INDEX(ItemCosts,MATCH('Blend Sheet'!$AJ$4,ItemNum,0),MATCH(E$1,Districts,0))*'Blend Sheet'!$AJ25)+(INDEX(ItemCosts,MATCH('Blend Sheet'!$AK$4,ItemNum,0),MATCH(E$1,Districts,0))*'Blend Sheet'!$AK25)+(INDEX(ItemCosts,MATCH('Blend Sheet'!$AL$4,ItemNum,0),MATCH(E$1,Districts,0))*'Blend Sheet'!$AL25)+(INDEX(ItemCosts,MATCH('Blend Sheet'!$AM$4,ItemNum,0),MATCH(E$1,Districts,0))*'Blend Sheet'!$AM25)+(INDEX(ItemCosts,MATCH('Blend Sheet'!$AN$4,ItemNum,0),MATCH(E$1,Districts,0))*'Blend Sheet'!$AN25)+(INDEX(ItemCosts,MATCH('Blend Sheet'!$AO$4,ItemNum,0),MATCH(E$1,Districts,0))*'Blend Sheet'!$AO25)+(INDEX(ItemCosts,MATCH('Blend Sheet'!$AP$4,ItemNum,0),MATCH(E$1,Districts,0))*'Blend Sheet'!$AP25)+(INDEX(ItemCosts,MATCH('Blend Sheet'!$AQ$4,ItemNum,0),MATCH(E$1,Districts,0))*'Blend Sheet'!$AQ25)+(INDEX(ItemCosts,MATCH('Blend Sheet'!$AR$4,ItemNum,0),MATCH(E$1,Districts,0))*'Blend Sheet'!$AR25)+(INDEX(ItemCosts,MATCH('Blend Sheet'!$AS$4,ItemNum,0),MATCH(E$1,Districts,0))*'Blend Sheet'!$AS25)</f>
        <v>#N/A</v>
      </c>
      <c r="F22" s="5" t="e">
        <f>(INDEX(ItemCosts,MATCH('Blend Sheet'!$C$4,ItemNum,0),MATCH(F$1,Districts,0))*'Blend Sheet'!$C25)+(INDEX(ItemCosts,MATCH('Blend Sheet'!$D$4,ItemNum,0),MATCH(F$1,Districts,0))*'Blend Sheet'!$D25)+(INDEX(ItemCosts,MATCH('Blend Sheet'!$E$4,ItemNum,0),MATCH(F$1,Districts,0))*'Blend Sheet'!$E25)+(INDEX(ItemCosts,MATCH('Blend Sheet'!$F$4,ItemNum,0),MATCH(F$1,Districts,0))*'Blend Sheet'!$F25)+(INDEX(ItemCosts,MATCH('Blend Sheet'!$G$4,ItemNum,0),MATCH(F$1,Districts,0))*'Blend Sheet'!$G25)+(INDEX(ItemCosts,MATCH('Blend Sheet'!$H$4,ItemNum,0),MATCH(F$1,Districts,0))*'Blend Sheet'!$H25)+(INDEX(ItemCosts,MATCH('Blend Sheet'!$I$4,ItemNum,0),MATCH(F$1,Districts,0))*'Blend Sheet'!$I25)+(INDEX(ItemCosts,MATCH('Blend Sheet'!$J$4,ItemNum,0),MATCH(F$1,Districts,0))*'Blend Sheet'!$J25)+(INDEX(ItemCosts,MATCH('Blend Sheet'!$K$4,ItemNum,0),MATCH(F$1,Districts,0))*'Blend Sheet'!$K25)+(INDEX(ItemCosts,MATCH('Blend Sheet'!$L$4,ItemNum,0),MATCH(F$1,Districts,0))*'Blend Sheet'!$L25)+(INDEX(ItemCosts,MATCH('Blend Sheet'!$M$4,ItemNum,0),MATCH(F$1,Districts,0))*'Blend Sheet'!$M25)+(INDEX(ItemCosts,MATCH('Blend Sheet'!$N$4,ItemNum,0),MATCH(F$1,Districts,0))*'Blend Sheet'!$N25)+(INDEX(ItemCosts,MATCH('Blend Sheet'!$O$4,ItemNum,0),MATCH(F$1,Districts,0))*'Blend Sheet'!$O25)+(INDEX(ItemCosts,MATCH('Blend Sheet'!$P$4,ItemNum,0),MATCH(F$1,Districts,0))*'Blend Sheet'!$P25)+(INDEX(ItemCosts,MATCH('Blend Sheet'!$Q$4,ItemNum,0),MATCH(F$1,Districts,0))*'Blend Sheet'!$Q25)+(INDEX(ItemCosts,MATCH('Blend Sheet'!$R$4,ItemNum,0),MATCH(F$1,Districts,0))*'Blend Sheet'!$R25)+(INDEX(ItemCosts,MATCH('Blend Sheet'!$S$4,ItemNum,0),MATCH(F$1,Districts,0))*'Blend Sheet'!$S25)+(INDEX(ItemCosts,MATCH('Blend Sheet'!$T$4,ItemNum,0),MATCH(F$1,Districts,0))*'Blend Sheet'!$T25)+(INDEX(ItemCosts,MATCH('Blend Sheet'!$U$4,ItemNum,0),MATCH(F$1,Districts,0))*'Blend Sheet'!$U25)+(INDEX(ItemCosts,MATCH('Blend Sheet'!$V$4,ItemNum,0),MATCH(F$1,Districts,0))*'Blend Sheet'!$V25)+(INDEX(ItemCosts,MATCH('Blend Sheet'!$W$4,ItemNum,0),MATCH(F$1,Districts,0))*'Blend Sheet'!$W25)+(INDEX(ItemCosts,MATCH('Blend Sheet'!$X$4,ItemNum,0),MATCH(F$1,Districts,0))*'Blend Sheet'!$X25)+(INDEX(ItemCosts,MATCH('Blend Sheet'!$Y$4,ItemNum,0),MATCH(F$1,Districts,0))*'Blend Sheet'!$Y25)+(INDEX(ItemCosts,MATCH('Blend Sheet'!$Z$4,ItemNum,0),MATCH(F$1,Districts,0))*'Blend Sheet'!$Z25)+(INDEX(ItemCosts,MATCH('Blend Sheet'!$AA$4,ItemNum,0),MATCH(F$1,Districts,0))*'Blend Sheet'!$AA25)+(INDEX(ItemCosts,MATCH('Blend Sheet'!$AB$4,ItemNum,0),MATCH(F$1,Districts,0))*'Blend Sheet'!$AB25)+(INDEX(ItemCosts,MATCH('Blend Sheet'!$AC$4,ItemNum,0),MATCH(F$1,Districts,0))*'Blend Sheet'!$AC25)+(INDEX(ItemCosts,MATCH('Blend Sheet'!$AD$4,ItemNum,0),MATCH(F$1,Districts,0))*'Blend Sheet'!$AD25)+(INDEX(ItemCosts,MATCH('Blend Sheet'!$AE$4,ItemNum,0),MATCH(F$1,Districts,0))*'Blend Sheet'!$AE25)+(INDEX(ItemCosts,MATCH('Blend Sheet'!$AF$4,ItemNum,0),MATCH(F$1,Districts,0))*'Blend Sheet'!$AF25)+(INDEX(ItemCosts,MATCH('Blend Sheet'!$AG$4,ItemNum,0),MATCH(F$1,Districts,0))*'Blend Sheet'!$AG25)+(INDEX(ItemCosts,MATCH('Blend Sheet'!$AH$4,ItemNum,0),MATCH(F$1,Districts,0))*'Blend Sheet'!$AH25)+(INDEX(ItemCosts,MATCH('Blend Sheet'!$AI$4,ItemNum,0),MATCH(F$1,Districts,0))*'Blend Sheet'!$AI25)+(INDEX(ItemCosts,MATCH('Blend Sheet'!$AJ$4,ItemNum,0),MATCH(F$1,Districts,0))*'Blend Sheet'!$AJ25)+(INDEX(ItemCosts,MATCH('Blend Sheet'!$AK$4,ItemNum,0),MATCH(F$1,Districts,0))*'Blend Sheet'!$AK25)+(INDEX(ItemCosts,MATCH('Blend Sheet'!$AL$4,ItemNum,0),MATCH(F$1,Districts,0))*'Blend Sheet'!$AL25)+(INDEX(ItemCosts,MATCH('Blend Sheet'!$AM$4,ItemNum,0),MATCH(F$1,Districts,0))*'Blend Sheet'!$AM25)+(INDEX(ItemCosts,MATCH('Blend Sheet'!$AN$4,ItemNum,0),MATCH(F$1,Districts,0))*'Blend Sheet'!$AN25)+(INDEX(ItemCosts,MATCH('Blend Sheet'!$AO$4,ItemNum,0),MATCH(F$1,Districts,0))*'Blend Sheet'!$AO25)+(INDEX(ItemCosts,MATCH('Blend Sheet'!$AP$4,ItemNum,0),MATCH(F$1,Districts,0))*'Blend Sheet'!$AP25)+(INDEX(ItemCosts,MATCH('Blend Sheet'!$AQ$4,ItemNum,0),MATCH(F$1,Districts,0))*'Blend Sheet'!$AQ25)+(INDEX(ItemCosts,MATCH('Blend Sheet'!$AR$4,ItemNum,0),MATCH(F$1,Districts,0))*'Blend Sheet'!$AR25)+(INDEX(ItemCosts,MATCH('Blend Sheet'!$AS$4,ItemNum,0),MATCH(F$1,Districts,0))*'Blend Sheet'!$AS25)</f>
        <v>#N/A</v>
      </c>
      <c r="G22" s="5" t="e">
        <f>(INDEX(ItemCosts,MATCH('Blend Sheet'!$C$4,ItemNum,0),MATCH(G$1,Districts,0))*'Blend Sheet'!$C25)+(INDEX(ItemCosts,MATCH('Blend Sheet'!$D$4,ItemNum,0),MATCH(G$1,Districts,0))*'Blend Sheet'!$D25)+(INDEX(ItemCosts,MATCH('Blend Sheet'!$E$4,ItemNum,0),MATCH(G$1,Districts,0))*'Blend Sheet'!$E25)+(INDEX(ItemCosts,MATCH('Blend Sheet'!$F$4,ItemNum,0),MATCH(G$1,Districts,0))*'Blend Sheet'!$F25)+(INDEX(ItemCosts,MATCH('Blend Sheet'!$G$4,ItemNum,0),MATCH(G$1,Districts,0))*'Blend Sheet'!$G25)+(INDEX(ItemCosts,MATCH('Blend Sheet'!$H$4,ItemNum,0),MATCH(G$1,Districts,0))*'Blend Sheet'!$H25)+(INDEX(ItemCosts,MATCH('Blend Sheet'!$I$4,ItemNum,0),MATCH(G$1,Districts,0))*'Blend Sheet'!$I25)+(INDEX(ItemCosts,MATCH('Blend Sheet'!$J$4,ItemNum,0),MATCH(G$1,Districts,0))*'Blend Sheet'!$J25)+(INDEX(ItemCosts,MATCH('Blend Sheet'!$K$4,ItemNum,0),MATCH(G$1,Districts,0))*'Blend Sheet'!$K25)+(INDEX(ItemCosts,MATCH('Blend Sheet'!$L$4,ItemNum,0),MATCH(G$1,Districts,0))*'Blend Sheet'!$L25)+(INDEX(ItemCosts,MATCH('Blend Sheet'!$M$4,ItemNum,0),MATCH(G$1,Districts,0))*'Blend Sheet'!$M25)+(INDEX(ItemCosts,MATCH('Blend Sheet'!$N$4,ItemNum,0),MATCH(G$1,Districts,0))*'Blend Sheet'!$N25)+(INDEX(ItemCosts,MATCH('Blend Sheet'!$O$4,ItemNum,0),MATCH(G$1,Districts,0))*'Blend Sheet'!$O25)+(INDEX(ItemCosts,MATCH('Blend Sheet'!$P$4,ItemNum,0),MATCH(G$1,Districts,0))*'Blend Sheet'!$P25)+(INDEX(ItemCosts,MATCH('Blend Sheet'!$Q$4,ItemNum,0),MATCH(G$1,Districts,0))*'Blend Sheet'!$Q25)+(INDEX(ItemCosts,MATCH('Blend Sheet'!$R$4,ItemNum,0),MATCH(G$1,Districts,0))*'Blend Sheet'!$R25)+(INDEX(ItemCosts,MATCH('Blend Sheet'!$S$4,ItemNum,0),MATCH(G$1,Districts,0))*'Blend Sheet'!$S25)+(INDEX(ItemCosts,MATCH('Blend Sheet'!$T$4,ItemNum,0),MATCH(G$1,Districts,0))*'Blend Sheet'!$T25)+(INDEX(ItemCosts,MATCH('Blend Sheet'!$U$4,ItemNum,0),MATCH(G$1,Districts,0))*'Blend Sheet'!$U25)+(INDEX(ItemCosts,MATCH('Blend Sheet'!$V$4,ItemNum,0),MATCH(G$1,Districts,0))*'Blend Sheet'!$V25)+(INDEX(ItemCosts,MATCH('Blend Sheet'!$W$4,ItemNum,0),MATCH(G$1,Districts,0))*'Blend Sheet'!$W25)+(INDEX(ItemCosts,MATCH('Blend Sheet'!$X$4,ItemNum,0),MATCH(G$1,Districts,0))*'Blend Sheet'!$X25)+(INDEX(ItemCosts,MATCH('Blend Sheet'!$Y$4,ItemNum,0),MATCH(G$1,Districts,0))*'Blend Sheet'!$Y25)+(INDEX(ItemCosts,MATCH('Blend Sheet'!$Z$4,ItemNum,0),MATCH(G$1,Districts,0))*'Blend Sheet'!$Z25)+(INDEX(ItemCosts,MATCH('Blend Sheet'!$AA$4,ItemNum,0),MATCH(G$1,Districts,0))*'Blend Sheet'!$AA25)+(INDEX(ItemCosts,MATCH('Blend Sheet'!$AB$4,ItemNum,0),MATCH(G$1,Districts,0))*'Blend Sheet'!$AB25)+(INDEX(ItemCosts,MATCH('Blend Sheet'!$AC$4,ItemNum,0),MATCH(G$1,Districts,0))*'Blend Sheet'!$AC25)+(INDEX(ItemCosts,MATCH('Blend Sheet'!$AD$4,ItemNum,0),MATCH(G$1,Districts,0))*'Blend Sheet'!$AD25)+(INDEX(ItemCosts,MATCH('Blend Sheet'!$AE$4,ItemNum,0),MATCH(G$1,Districts,0))*'Blend Sheet'!$AE25)+(INDEX(ItemCosts,MATCH('Blend Sheet'!$AF$4,ItemNum,0),MATCH(G$1,Districts,0))*'Blend Sheet'!$AF25)+(INDEX(ItemCosts,MATCH('Blend Sheet'!$AG$4,ItemNum,0),MATCH(G$1,Districts,0))*'Blend Sheet'!$AG25)+(INDEX(ItemCosts,MATCH('Blend Sheet'!$AH$4,ItemNum,0),MATCH(G$1,Districts,0))*'Blend Sheet'!$AH25)+(INDEX(ItemCosts,MATCH('Blend Sheet'!$AI$4,ItemNum,0),MATCH(G$1,Districts,0))*'Blend Sheet'!$AI25)+(INDEX(ItemCosts,MATCH('Blend Sheet'!$AJ$4,ItemNum,0),MATCH(G$1,Districts,0))*'Blend Sheet'!$AJ25)+(INDEX(ItemCosts,MATCH('Blend Sheet'!$AK$4,ItemNum,0),MATCH(G$1,Districts,0))*'Blend Sheet'!$AK25)+(INDEX(ItemCosts,MATCH('Blend Sheet'!$AL$4,ItemNum,0),MATCH(G$1,Districts,0))*'Blend Sheet'!$AL25)+(INDEX(ItemCosts,MATCH('Blend Sheet'!$AM$4,ItemNum,0),MATCH(G$1,Districts,0))*'Blend Sheet'!$AM25)+(INDEX(ItemCosts,MATCH('Blend Sheet'!$AN$4,ItemNum,0),MATCH(G$1,Districts,0))*'Blend Sheet'!$AN25)+(INDEX(ItemCosts,MATCH('Blend Sheet'!$AO$4,ItemNum,0),MATCH(G$1,Districts,0))*'Blend Sheet'!$AO25)+(INDEX(ItemCosts,MATCH('Blend Sheet'!$AP$4,ItemNum,0),MATCH(G$1,Districts,0))*'Blend Sheet'!$AP25)+(INDEX(ItemCosts,MATCH('Blend Sheet'!$AQ$4,ItemNum,0),MATCH(G$1,Districts,0))*'Blend Sheet'!$AQ25)+(INDEX(ItemCosts,MATCH('Blend Sheet'!$AR$4,ItemNum,0),MATCH(G$1,Districts,0))*'Blend Sheet'!$AR25)+(INDEX(ItemCosts,MATCH('Blend Sheet'!$AS$4,ItemNum,0),MATCH(G$1,Districts,0))*'Blend Sheet'!$AS25)</f>
        <v>#N/A</v>
      </c>
      <c r="H22" s="5" t="e">
        <f>(INDEX(ItemCosts,MATCH('Blend Sheet'!$C$4,ItemNum,0),MATCH(H$1,Districts,0))*'Blend Sheet'!$C25)+(INDEX(ItemCosts,MATCH('Blend Sheet'!$D$4,ItemNum,0),MATCH(H$1,Districts,0))*'Blend Sheet'!$D25)+(INDEX(ItemCosts,MATCH('Blend Sheet'!$E$4,ItemNum,0),MATCH(H$1,Districts,0))*'Blend Sheet'!$E25)+(INDEX(ItemCosts,MATCH('Blend Sheet'!$F$4,ItemNum,0),MATCH(H$1,Districts,0))*'Blend Sheet'!$F25)+(INDEX(ItemCosts,MATCH('Blend Sheet'!$G$4,ItemNum,0),MATCH(H$1,Districts,0))*'Blend Sheet'!$G25)+(INDEX(ItemCosts,MATCH('Blend Sheet'!$H$4,ItemNum,0),MATCH(H$1,Districts,0))*'Blend Sheet'!$H25)+(INDEX(ItemCosts,MATCH('Blend Sheet'!$I$4,ItemNum,0),MATCH(H$1,Districts,0))*'Blend Sheet'!$I25)+(INDEX(ItemCosts,MATCH('Blend Sheet'!$J$4,ItemNum,0),MATCH(H$1,Districts,0))*'Blend Sheet'!$J25)+(INDEX(ItemCosts,MATCH('Blend Sheet'!$K$4,ItemNum,0),MATCH(H$1,Districts,0))*'Blend Sheet'!$K25)+(INDEX(ItemCosts,MATCH('Blend Sheet'!$L$4,ItemNum,0),MATCH(H$1,Districts,0))*'Blend Sheet'!$L25)+(INDEX(ItemCosts,MATCH('Blend Sheet'!$M$4,ItemNum,0),MATCH(H$1,Districts,0))*'Blend Sheet'!$M25)+(INDEX(ItemCosts,MATCH('Blend Sheet'!$N$4,ItemNum,0),MATCH(H$1,Districts,0))*'Blend Sheet'!$N25)+(INDEX(ItemCosts,MATCH('Blend Sheet'!$O$4,ItemNum,0),MATCH(H$1,Districts,0))*'Blend Sheet'!$O25)+(INDEX(ItemCosts,MATCH('Blend Sheet'!$P$4,ItemNum,0),MATCH(H$1,Districts,0))*'Blend Sheet'!$P25)+(INDEX(ItemCosts,MATCH('Blend Sheet'!$Q$4,ItemNum,0),MATCH(H$1,Districts,0))*'Blend Sheet'!$Q25)+(INDEX(ItemCosts,MATCH('Blend Sheet'!$R$4,ItemNum,0),MATCH(H$1,Districts,0))*'Blend Sheet'!$R25)+(INDEX(ItemCosts,MATCH('Blend Sheet'!$S$4,ItemNum,0),MATCH(H$1,Districts,0))*'Blend Sheet'!$S25)+(INDEX(ItemCosts,MATCH('Blend Sheet'!$T$4,ItemNum,0),MATCH(H$1,Districts,0))*'Blend Sheet'!$T25)+(INDEX(ItemCosts,MATCH('Blend Sheet'!$U$4,ItemNum,0),MATCH(H$1,Districts,0))*'Blend Sheet'!$U25)+(INDEX(ItemCosts,MATCH('Blend Sheet'!$V$4,ItemNum,0),MATCH(H$1,Districts,0))*'Blend Sheet'!$V25)+(INDEX(ItemCosts,MATCH('Blend Sheet'!$W$4,ItemNum,0),MATCH(H$1,Districts,0))*'Blend Sheet'!$W25)+(INDEX(ItemCosts,MATCH('Blend Sheet'!$X$4,ItemNum,0),MATCH(H$1,Districts,0))*'Blend Sheet'!$X25)+(INDEX(ItemCosts,MATCH('Blend Sheet'!$Y$4,ItemNum,0),MATCH(H$1,Districts,0))*'Blend Sheet'!$Y25)+(INDEX(ItemCosts,MATCH('Blend Sheet'!$Z$4,ItemNum,0),MATCH(H$1,Districts,0))*'Blend Sheet'!$Z25)+(INDEX(ItemCosts,MATCH('Blend Sheet'!$AA$4,ItemNum,0),MATCH(H$1,Districts,0))*'Blend Sheet'!$AA25)+(INDEX(ItemCosts,MATCH('Blend Sheet'!$AB$4,ItemNum,0),MATCH(H$1,Districts,0))*'Blend Sheet'!$AB25)+(INDEX(ItemCosts,MATCH('Blend Sheet'!$AC$4,ItemNum,0),MATCH(H$1,Districts,0))*'Blend Sheet'!$AC25)+(INDEX(ItemCosts,MATCH('Blend Sheet'!$AD$4,ItemNum,0),MATCH(H$1,Districts,0))*'Blend Sheet'!$AD25)+(INDEX(ItemCosts,MATCH('Blend Sheet'!$AE$4,ItemNum,0),MATCH(H$1,Districts,0))*'Blend Sheet'!$AE25)+(INDEX(ItemCosts,MATCH('Blend Sheet'!$AF$4,ItemNum,0),MATCH(H$1,Districts,0))*'Blend Sheet'!$AF25)+(INDEX(ItemCosts,MATCH('Blend Sheet'!$AG$4,ItemNum,0),MATCH(H$1,Districts,0))*'Blend Sheet'!$AG25)+(INDEX(ItemCosts,MATCH('Blend Sheet'!$AH$4,ItemNum,0),MATCH(H$1,Districts,0))*'Blend Sheet'!$AH25)+(INDEX(ItemCosts,MATCH('Blend Sheet'!$AI$4,ItemNum,0),MATCH(H$1,Districts,0))*'Blend Sheet'!$AI25)+(INDEX(ItemCosts,MATCH('Blend Sheet'!$AJ$4,ItemNum,0),MATCH(H$1,Districts,0))*'Blend Sheet'!$AJ25)+(INDEX(ItemCosts,MATCH('Blend Sheet'!$AK$4,ItemNum,0),MATCH(H$1,Districts,0))*'Blend Sheet'!$AK25)+(INDEX(ItemCosts,MATCH('Blend Sheet'!$AL$4,ItemNum,0),MATCH(H$1,Districts,0))*'Blend Sheet'!$AL25)+(INDEX(ItemCosts,MATCH('Blend Sheet'!$AM$4,ItemNum,0),MATCH(H$1,Districts,0))*'Blend Sheet'!$AM25)+(INDEX(ItemCosts,MATCH('Blend Sheet'!$AN$4,ItemNum,0),MATCH(H$1,Districts,0))*'Blend Sheet'!$AN25)+(INDEX(ItemCosts,MATCH('Blend Sheet'!$AO$4,ItemNum,0),MATCH(H$1,Districts,0))*'Blend Sheet'!$AO25)+(INDEX(ItemCosts,MATCH('Blend Sheet'!$AP$4,ItemNum,0),MATCH(H$1,Districts,0))*'Blend Sheet'!$AP25)+(INDEX(ItemCosts,MATCH('Blend Sheet'!$AQ$4,ItemNum,0),MATCH(H$1,Districts,0))*'Blend Sheet'!$AQ25)+(INDEX(ItemCosts,MATCH('Blend Sheet'!$AR$4,ItemNum,0),MATCH(H$1,Districts,0))*'Blend Sheet'!$AR25)+(INDEX(ItemCosts,MATCH('Blend Sheet'!$AS$4,ItemNum,0),MATCH(H$1,Districts,0))*'Blend Sheet'!$AS25)</f>
        <v>#N/A</v>
      </c>
      <c r="I22" s="5" t="e">
        <f>(INDEX(ItemCosts,MATCH('Blend Sheet'!$C$4,ItemNum,0),MATCH(I$1,Districts,0))*'Blend Sheet'!$C25)+(INDEX(ItemCosts,MATCH('Blend Sheet'!$D$4,ItemNum,0),MATCH(I$1,Districts,0))*'Blend Sheet'!$D25)+(INDEX(ItemCosts,MATCH('Blend Sheet'!$E$4,ItemNum,0),MATCH(I$1,Districts,0))*'Blend Sheet'!$E25)+(INDEX(ItemCosts,MATCH('Blend Sheet'!$F$4,ItemNum,0),MATCH(I$1,Districts,0))*'Blend Sheet'!$F25)+(INDEX(ItemCosts,MATCH('Blend Sheet'!$G$4,ItemNum,0),MATCH(I$1,Districts,0))*'Blend Sheet'!$G25)+(INDEX(ItemCosts,MATCH('Blend Sheet'!$H$4,ItemNum,0),MATCH(I$1,Districts,0))*'Blend Sheet'!$H25)+(INDEX(ItemCosts,MATCH('Blend Sheet'!$I$4,ItemNum,0),MATCH(I$1,Districts,0))*'Blend Sheet'!$I25)+(INDEX(ItemCosts,MATCH('Blend Sheet'!$J$4,ItemNum,0),MATCH(I$1,Districts,0))*'Blend Sheet'!$J25)+(INDEX(ItemCosts,MATCH('Blend Sheet'!$K$4,ItemNum,0),MATCH(I$1,Districts,0))*'Blend Sheet'!$K25)+(INDEX(ItemCosts,MATCH('Blend Sheet'!$L$4,ItemNum,0),MATCH(I$1,Districts,0))*'Blend Sheet'!$L25)+(INDEX(ItemCosts,MATCH('Blend Sheet'!$M$4,ItemNum,0),MATCH(I$1,Districts,0))*'Blend Sheet'!$M25)+(INDEX(ItemCosts,MATCH('Blend Sheet'!$N$4,ItemNum,0),MATCH(I$1,Districts,0))*'Blend Sheet'!$N25)+(INDEX(ItemCosts,MATCH('Blend Sheet'!$O$4,ItemNum,0),MATCH(I$1,Districts,0))*'Blend Sheet'!$O25)+(INDEX(ItemCosts,MATCH('Blend Sheet'!$P$4,ItemNum,0),MATCH(I$1,Districts,0))*'Blend Sheet'!$P25)+(INDEX(ItemCosts,MATCH('Blend Sheet'!$Q$4,ItemNum,0),MATCH(I$1,Districts,0))*'Blend Sheet'!$Q25)+(INDEX(ItemCosts,MATCH('Blend Sheet'!$R$4,ItemNum,0),MATCH(I$1,Districts,0))*'Blend Sheet'!$R25)+(INDEX(ItemCosts,MATCH('Blend Sheet'!$S$4,ItemNum,0),MATCH(I$1,Districts,0))*'Blend Sheet'!$S25)+(INDEX(ItemCosts,MATCH('Blend Sheet'!$T$4,ItemNum,0),MATCH(I$1,Districts,0))*'Blend Sheet'!$T25)+(INDEX(ItemCosts,MATCH('Blend Sheet'!$U$4,ItemNum,0),MATCH(I$1,Districts,0))*'Blend Sheet'!$U25)+(INDEX(ItemCosts,MATCH('Blend Sheet'!$V$4,ItemNum,0),MATCH(I$1,Districts,0))*'Blend Sheet'!$V25)+(INDEX(ItemCosts,MATCH('Blend Sheet'!$W$4,ItemNum,0),MATCH(I$1,Districts,0))*'Blend Sheet'!$W25)+(INDEX(ItemCosts,MATCH('Blend Sheet'!$X$4,ItemNum,0),MATCH(I$1,Districts,0))*'Blend Sheet'!$X25)+(INDEX(ItemCosts,MATCH('Blend Sheet'!$Y$4,ItemNum,0),MATCH(I$1,Districts,0))*'Blend Sheet'!$Y25)+(INDEX(ItemCosts,MATCH('Blend Sheet'!$Z$4,ItemNum,0),MATCH(I$1,Districts,0))*'Blend Sheet'!$Z25)+(INDEX(ItemCosts,MATCH('Blend Sheet'!$AA$4,ItemNum,0),MATCH(I$1,Districts,0))*'Blend Sheet'!$AA25)+(INDEX(ItemCosts,MATCH('Blend Sheet'!$AB$4,ItemNum,0),MATCH(I$1,Districts,0))*'Blend Sheet'!$AB25)+(INDEX(ItemCosts,MATCH('Blend Sheet'!$AC$4,ItemNum,0),MATCH(I$1,Districts,0))*'Blend Sheet'!$AC25)+(INDEX(ItemCosts,MATCH('Blend Sheet'!$AD$4,ItemNum,0),MATCH(I$1,Districts,0))*'Blend Sheet'!$AD25)+(INDEX(ItemCosts,MATCH('Blend Sheet'!$AE$4,ItemNum,0),MATCH(I$1,Districts,0))*'Blend Sheet'!$AE25)+(INDEX(ItemCosts,MATCH('Blend Sheet'!$AF$4,ItemNum,0),MATCH(I$1,Districts,0))*'Blend Sheet'!$AF25)+(INDEX(ItemCosts,MATCH('Blend Sheet'!$AG$4,ItemNum,0),MATCH(I$1,Districts,0))*'Blend Sheet'!$AG25)+(INDEX(ItemCosts,MATCH('Blend Sheet'!$AH$4,ItemNum,0),MATCH(I$1,Districts,0))*'Blend Sheet'!$AH25)+(INDEX(ItemCosts,MATCH('Blend Sheet'!$AI$4,ItemNum,0),MATCH(I$1,Districts,0))*'Blend Sheet'!$AI25)+(INDEX(ItemCosts,MATCH('Blend Sheet'!$AJ$4,ItemNum,0),MATCH(I$1,Districts,0))*'Blend Sheet'!$AJ25)+(INDEX(ItemCosts,MATCH('Blend Sheet'!$AK$4,ItemNum,0),MATCH(I$1,Districts,0))*'Blend Sheet'!$AK25)+(INDEX(ItemCosts,MATCH('Blend Sheet'!$AL$4,ItemNum,0),MATCH(I$1,Districts,0))*'Blend Sheet'!$AL25)+(INDEX(ItemCosts,MATCH('Blend Sheet'!$AM$4,ItemNum,0),MATCH(I$1,Districts,0))*'Blend Sheet'!$AM25)+(INDEX(ItemCosts,MATCH('Blend Sheet'!$AN$4,ItemNum,0),MATCH(I$1,Districts,0))*'Blend Sheet'!$AN25)+(INDEX(ItemCosts,MATCH('Blend Sheet'!$AO$4,ItemNum,0),MATCH(I$1,Districts,0))*'Blend Sheet'!$AO25)+(INDEX(ItemCosts,MATCH('Blend Sheet'!$AP$4,ItemNum,0),MATCH(I$1,Districts,0))*'Blend Sheet'!$AP25)+(INDEX(ItemCosts,MATCH('Blend Sheet'!$AQ$4,ItemNum,0),MATCH(I$1,Districts,0))*'Blend Sheet'!$AQ25)+(INDEX(ItemCosts,MATCH('Blend Sheet'!$AR$4,ItemNum,0),MATCH(I$1,Districts,0))*'Blend Sheet'!$AR25)+(INDEX(ItemCosts,MATCH('Blend Sheet'!$AS$4,ItemNum,0),MATCH(I$1,Districts,0))*'Blend Sheet'!$AS25)</f>
        <v>#N/A</v>
      </c>
      <c r="J22" s="5" t="e">
        <f>(INDEX(ItemCosts,MATCH('Blend Sheet'!$C$4,ItemNum,0),MATCH(J$1,Districts,0))*'Blend Sheet'!$C25)+(INDEX(ItemCosts,MATCH('Blend Sheet'!$D$4,ItemNum,0),MATCH(J$1,Districts,0))*'Blend Sheet'!$D25)+(INDEX(ItemCosts,MATCH('Blend Sheet'!$E$4,ItemNum,0),MATCH(J$1,Districts,0))*'Blend Sheet'!$E25)+(INDEX(ItemCosts,MATCH('Blend Sheet'!$F$4,ItemNum,0),MATCH(J$1,Districts,0))*'Blend Sheet'!$F25)+(INDEX(ItemCosts,MATCH('Blend Sheet'!$G$4,ItemNum,0),MATCH(J$1,Districts,0))*'Blend Sheet'!$G25)+(INDEX(ItemCosts,MATCH('Blend Sheet'!$H$4,ItemNum,0),MATCH(J$1,Districts,0))*'Blend Sheet'!$H25)+(INDEX(ItemCosts,MATCH('Blend Sheet'!$I$4,ItemNum,0),MATCH(J$1,Districts,0))*'Blend Sheet'!$I25)+(INDEX(ItemCosts,MATCH('Blend Sheet'!$J$4,ItemNum,0),MATCH(J$1,Districts,0))*'Blend Sheet'!$J25)+(INDEX(ItemCosts,MATCH('Blend Sheet'!$K$4,ItemNum,0),MATCH(J$1,Districts,0))*'Blend Sheet'!$K25)+(INDEX(ItemCosts,MATCH('Blend Sheet'!$L$4,ItemNum,0),MATCH(J$1,Districts,0))*'Blend Sheet'!$L25)+(INDEX(ItemCosts,MATCH('Blend Sheet'!$M$4,ItemNum,0),MATCH(J$1,Districts,0))*'Blend Sheet'!$M25)+(INDEX(ItemCosts,MATCH('Blend Sheet'!$N$4,ItemNum,0),MATCH(J$1,Districts,0))*'Blend Sheet'!$N25)+(INDEX(ItemCosts,MATCH('Blend Sheet'!$O$4,ItemNum,0),MATCH(J$1,Districts,0))*'Blend Sheet'!$O25)+(INDEX(ItemCosts,MATCH('Blend Sheet'!$P$4,ItemNum,0),MATCH(J$1,Districts,0))*'Blend Sheet'!$P25)+(INDEX(ItemCosts,MATCH('Blend Sheet'!$Q$4,ItemNum,0),MATCH(J$1,Districts,0))*'Blend Sheet'!$Q25)+(INDEX(ItemCosts,MATCH('Blend Sheet'!$R$4,ItemNum,0),MATCH(J$1,Districts,0))*'Blend Sheet'!$R25)+(INDEX(ItemCosts,MATCH('Blend Sheet'!$S$4,ItemNum,0),MATCH(J$1,Districts,0))*'Blend Sheet'!$S25)+(INDEX(ItemCosts,MATCH('Blend Sheet'!$T$4,ItemNum,0),MATCH(J$1,Districts,0))*'Blend Sheet'!$T25)+(INDEX(ItemCosts,MATCH('Blend Sheet'!$U$4,ItemNum,0),MATCH(J$1,Districts,0))*'Blend Sheet'!$U25)+(INDEX(ItemCosts,MATCH('Blend Sheet'!$V$4,ItemNum,0),MATCH(J$1,Districts,0))*'Blend Sheet'!$V25)+(INDEX(ItemCosts,MATCH('Blend Sheet'!$W$4,ItemNum,0),MATCH(J$1,Districts,0))*'Blend Sheet'!$W25)+(INDEX(ItemCosts,MATCH('Blend Sheet'!$X$4,ItemNum,0),MATCH(J$1,Districts,0))*'Blend Sheet'!$X25)+(INDEX(ItemCosts,MATCH('Blend Sheet'!$Y$4,ItemNum,0),MATCH(J$1,Districts,0))*'Blend Sheet'!$Y25)+(INDEX(ItemCosts,MATCH('Blend Sheet'!$Z$4,ItemNum,0),MATCH(J$1,Districts,0))*'Blend Sheet'!$Z25)+(INDEX(ItemCosts,MATCH('Blend Sheet'!$AA$4,ItemNum,0),MATCH(J$1,Districts,0))*'Blend Sheet'!$AA25)+(INDEX(ItemCosts,MATCH('Blend Sheet'!$AB$4,ItemNum,0),MATCH(J$1,Districts,0))*'Blend Sheet'!$AB25)+(INDEX(ItemCosts,MATCH('Blend Sheet'!$AC$4,ItemNum,0),MATCH(J$1,Districts,0))*'Blend Sheet'!$AC25)+(INDEX(ItemCosts,MATCH('Blend Sheet'!$AD$4,ItemNum,0),MATCH(J$1,Districts,0))*'Blend Sheet'!$AD25)+(INDEX(ItemCosts,MATCH('Blend Sheet'!$AE$4,ItemNum,0),MATCH(J$1,Districts,0))*'Blend Sheet'!$AE25)+(INDEX(ItemCosts,MATCH('Blend Sheet'!$AF$4,ItemNum,0),MATCH(J$1,Districts,0))*'Blend Sheet'!$AF25)+(INDEX(ItemCosts,MATCH('Blend Sheet'!$AG$4,ItemNum,0),MATCH(J$1,Districts,0))*'Blend Sheet'!$AG25)+(INDEX(ItemCosts,MATCH('Blend Sheet'!$AH$4,ItemNum,0),MATCH(J$1,Districts,0))*'Blend Sheet'!$AH25)+(INDEX(ItemCosts,MATCH('Blend Sheet'!$AI$4,ItemNum,0),MATCH(J$1,Districts,0))*'Blend Sheet'!$AI25)+(INDEX(ItemCosts,MATCH('Blend Sheet'!$AJ$4,ItemNum,0),MATCH(J$1,Districts,0))*'Blend Sheet'!$AJ25)+(INDEX(ItemCosts,MATCH('Blend Sheet'!$AK$4,ItemNum,0),MATCH(J$1,Districts,0))*'Blend Sheet'!$AK25)+(INDEX(ItemCosts,MATCH('Blend Sheet'!$AL$4,ItemNum,0),MATCH(J$1,Districts,0))*'Blend Sheet'!$AL25)+(INDEX(ItemCosts,MATCH('Blend Sheet'!$AM$4,ItemNum,0),MATCH(J$1,Districts,0))*'Blend Sheet'!$AM25)+(INDEX(ItemCosts,MATCH('Blend Sheet'!$AN$4,ItemNum,0),MATCH(J$1,Districts,0))*'Blend Sheet'!$AN25)+(INDEX(ItemCosts,MATCH('Blend Sheet'!$AO$4,ItemNum,0),MATCH(J$1,Districts,0))*'Blend Sheet'!$AO25)+(INDEX(ItemCosts,MATCH('Blend Sheet'!$AP$4,ItemNum,0),MATCH(J$1,Districts,0))*'Blend Sheet'!$AP25)+(INDEX(ItemCosts,MATCH('Blend Sheet'!$AQ$4,ItemNum,0),MATCH(J$1,Districts,0))*'Blend Sheet'!$AQ25)+(INDEX(ItemCosts,MATCH('Blend Sheet'!$AR$4,ItemNum,0),MATCH(J$1,Districts,0))*'Blend Sheet'!$AR25)+(INDEX(ItemCosts,MATCH('Blend Sheet'!$AS$4,ItemNum,0),MATCH(J$1,Districts,0))*'Blend Sheet'!$AS25)</f>
        <v>#N/A</v>
      </c>
      <c r="K22" s="5" t="e">
        <f>(INDEX(ItemCosts,MATCH('Blend Sheet'!$C$4,ItemNum,0),MATCH(K$1,Districts,0))*'Blend Sheet'!$C25)+(INDEX(ItemCosts,MATCH('Blend Sheet'!$D$4,ItemNum,0),MATCH(K$1,Districts,0))*'Blend Sheet'!$D25)+(INDEX(ItemCosts,MATCH('Blend Sheet'!$E$4,ItemNum,0),MATCH(K$1,Districts,0))*'Blend Sheet'!$E25)+(INDEX(ItemCosts,MATCH('Blend Sheet'!$F$4,ItemNum,0),MATCH(K$1,Districts,0))*'Blend Sheet'!$F25)+(INDEX(ItemCosts,MATCH('Blend Sheet'!$G$4,ItemNum,0),MATCH(K$1,Districts,0))*'Blend Sheet'!$G25)+(INDEX(ItemCosts,MATCH('Blend Sheet'!$H$4,ItemNum,0),MATCH(K$1,Districts,0))*'Blend Sheet'!$H25)+(INDEX(ItemCosts,MATCH('Blend Sheet'!$I$4,ItemNum,0),MATCH(K$1,Districts,0))*'Blend Sheet'!$I25)+(INDEX(ItemCosts,MATCH('Blend Sheet'!$J$4,ItemNum,0),MATCH(K$1,Districts,0))*'Blend Sheet'!$J25)+(INDEX(ItemCosts,MATCH('Blend Sheet'!$K$4,ItemNum,0),MATCH(K$1,Districts,0))*'Blend Sheet'!$K25)+(INDEX(ItemCosts,MATCH('Blend Sheet'!$L$4,ItemNum,0),MATCH(K$1,Districts,0))*'Blend Sheet'!$L25)+(INDEX(ItemCosts,MATCH('Blend Sheet'!$M$4,ItemNum,0),MATCH(K$1,Districts,0))*'Blend Sheet'!$M25)+(INDEX(ItemCosts,MATCH('Blend Sheet'!$N$4,ItemNum,0),MATCH(K$1,Districts,0))*'Blend Sheet'!$N25)+(INDEX(ItemCosts,MATCH('Blend Sheet'!$O$4,ItemNum,0),MATCH(K$1,Districts,0))*'Blend Sheet'!$O25)+(INDEX(ItemCosts,MATCH('Blend Sheet'!$P$4,ItemNum,0),MATCH(K$1,Districts,0))*'Blend Sheet'!$P25)+(INDEX(ItemCosts,MATCH('Blend Sheet'!$Q$4,ItemNum,0),MATCH(K$1,Districts,0))*'Blend Sheet'!$Q25)+(INDEX(ItemCosts,MATCH('Blend Sheet'!$R$4,ItemNum,0),MATCH(K$1,Districts,0))*'Blend Sheet'!$R25)+(INDEX(ItemCosts,MATCH('Blend Sheet'!$S$4,ItemNum,0),MATCH(K$1,Districts,0))*'Blend Sheet'!$S25)+(INDEX(ItemCosts,MATCH('Blend Sheet'!$T$4,ItemNum,0),MATCH(K$1,Districts,0))*'Blend Sheet'!$T25)+(INDEX(ItemCosts,MATCH('Blend Sheet'!$U$4,ItemNum,0),MATCH(K$1,Districts,0))*'Blend Sheet'!$U25)+(INDEX(ItemCosts,MATCH('Blend Sheet'!$V$4,ItemNum,0),MATCH(K$1,Districts,0))*'Blend Sheet'!$V25)+(INDEX(ItemCosts,MATCH('Blend Sheet'!$W$4,ItemNum,0),MATCH(K$1,Districts,0))*'Blend Sheet'!$W25)+(INDEX(ItemCosts,MATCH('Blend Sheet'!$X$4,ItemNum,0),MATCH(K$1,Districts,0))*'Blend Sheet'!$X25)+(INDEX(ItemCosts,MATCH('Blend Sheet'!$Y$4,ItemNum,0),MATCH(K$1,Districts,0))*'Blend Sheet'!$Y25)+(INDEX(ItemCosts,MATCH('Blend Sheet'!$Z$4,ItemNum,0),MATCH(K$1,Districts,0))*'Blend Sheet'!$Z25)+(INDEX(ItemCosts,MATCH('Blend Sheet'!$AA$4,ItemNum,0),MATCH(K$1,Districts,0))*'Blend Sheet'!$AA25)+(INDEX(ItemCosts,MATCH('Blend Sheet'!$AB$4,ItemNum,0),MATCH(K$1,Districts,0))*'Blend Sheet'!$AB25)+(INDEX(ItemCosts,MATCH('Blend Sheet'!$AC$4,ItemNum,0),MATCH(K$1,Districts,0))*'Blend Sheet'!$AC25)+(INDEX(ItemCosts,MATCH('Blend Sheet'!$AD$4,ItemNum,0),MATCH(K$1,Districts,0))*'Blend Sheet'!$AD25)+(INDEX(ItemCosts,MATCH('Blend Sheet'!$AE$4,ItemNum,0),MATCH(K$1,Districts,0))*'Blend Sheet'!$AE25)+(INDEX(ItemCosts,MATCH('Blend Sheet'!$AF$4,ItemNum,0),MATCH(K$1,Districts,0))*'Blend Sheet'!$AF25)+(INDEX(ItemCosts,MATCH('Blend Sheet'!$AG$4,ItemNum,0),MATCH(K$1,Districts,0))*'Blend Sheet'!$AG25)+(INDEX(ItemCosts,MATCH('Blend Sheet'!$AH$4,ItemNum,0),MATCH(K$1,Districts,0))*'Blend Sheet'!$AH25)+(INDEX(ItemCosts,MATCH('Blend Sheet'!$AI$4,ItemNum,0),MATCH(K$1,Districts,0))*'Blend Sheet'!$AI25)+(INDEX(ItemCosts,MATCH('Blend Sheet'!$AJ$4,ItemNum,0),MATCH(K$1,Districts,0))*'Blend Sheet'!$AJ25)+(INDEX(ItemCosts,MATCH('Blend Sheet'!$AK$4,ItemNum,0),MATCH(K$1,Districts,0))*'Blend Sheet'!$AK25)+(INDEX(ItemCosts,MATCH('Blend Sheet'!$AL$4,ItemNum,0),MATCH(K$1,Districts,0))*'Blend Sheet'!$AL25)+(INDEX(ItemCosts,MATCH('Blend Sheet'!$AM$4,ItemNum,0),MATCH(K$1,Districts,0))*'Blend Sheet'!$AM25)+(INDEX(ItemCosts,MATCH('Blend Sheet'!$AN$4,ItemNum,0),MATCH(K$1,Districts,0))*'Blend Sheet'!$AN25)+(INDEX(ItemCosts,MATCH('Blend Sheet'!$AO$4,ItemNum,0),MATCH(K$1,Districts,0))*'Blend Sheet'!$AO25)+(INDEX(ItemCosts,MATCH('Blend Sheet'!$AP$4,ItemNum,0),MATCH(K$1,Districts,0))*'Blend Sheet'!$AP25)+(INDEX(ItemCosts,MATCH('Blend Sheet'!$AQ$4,ItemNum,0),MATCH(K$1,Districts,0))*'Blend Sheet'!$AQ25)+(INDEX(ItemCosts,MATCH('Blend Sheet'!$AR$4,ItemNum,0),MATCH(K$1,Districts,0))*'Blend Sheet'!$AR25)+(INDEX(ItemCosts,MATCH('Blend Sheet'!$AS$4,ItemNum,0),MATCH(K$1,Districts,0))*'Blend Sheet'!$AS25)</f>
        <v>#N/A</v>
      </c>
      <c r="L22" s="5" t="e">
        <f>(INDEX(ItemCosts,MATCH('Blend Sheet'!$C$4,ItemNum,0),MATCH(L$1,Districts,0))*'Blend Sheet'!$C25)+(INDEX(ItemCosts,MATCH('Blend Sheet'!$D$4,ItemNum,0),MATCH(L$1,Districts,0))*'Blend Sheet'!$D25)+(INDEX(ItemCosts,MATCH('Blend Sheet'!$E$4,ItemNum,0),MATCH(L$1,Districts,0))*'Blend Sheet'!$E25)+(INDEX(ItemCosts,MATCH('Blend Sheet'!$F$4,ItemNum,0),MATCH(L$1,Districts,0))*'Blend Sheet'!$F25)+(INDEX(ItemCosts,MATCH('Blend Sheet'!$G$4,ItemNum,0),MATCH(L$1,Districts,0))*'Blend Sheet'!$G25)+(INDEX(ItemCosts,MATCH('Blend Sheet'!$H$4,ItemNum,0),MATCH(L$1,Districts,0))*'Blend Sheet'!$H25)+(INDEX(ItemCosts,MATCH('Blend Sheet'!$I$4,ItemNum,0),MATCH(L$1,Districts,0))*'Blend Sheet'!$I25)+(INDEX(ItemCosts,MATCH('Blend Sheet'!$J$4,ItemNum,0),MATCH(L$1,Districts,0))*'Blend Sheet'!$J25)+(INDEX(ItemCosts,MATCH('Blend Sheet'!$K$4,ItemNum,0),MATCH(L$1,Districts,0))*'Blend Sheet'!$K25)+(INDEX(ItemCosts,MATCH('Blend Sheet'!$L$4,ItemNum,0),MATCH(L$1,Districts,0))*'Blend Sheet'!$L25)+(INDEX(ItemCosts,MATCH('Blend Sheet'!$M$4,ItemNum,0),MATCH(L$1,Districts,0))*'Blend Sheet'!$M25)+(INDEX(ItemCosts,MATCH('Blend Sheet'!$N$4,ItemNum,0),MATCH(L$1,Districts,0))*'Blend Sheet'!$N25)+(INDEX(ItemCosts,MATCH('Blend Sheet'!$O$4,ItemNum,0),MATCH(L$1,Districts,0))*'Blend Sheet'!$O25)+(INDEX(ItemCosts,MATCH('Blend Sheet'!$P$4,ItemNum,0),MATCH(L$1,Districts,0))*'Blend Sheet'!$P25)+(INDEX(ItemCosts,MATCH('Blend Sheet'!$Q$4,ItemNum,0),MATCH(L$1,Districts,0))*'Blend Sheet'!$Q25)+(INDEX(ItemCosts,MATCH('Blend Sheet'!$R$4,ItemNum,0),MATCH(L$1,Districts,0))*'Blend Sheet'!$R25)+(INDEX(ItemCosts,MATCH('Blend Sheet'!$S$4,ItemNum,0),MATCH(L$1,Districts,0))*'Blend Sheet'!$S25)+(INDEX(ItemCosts,MATCH('Blend Sheet'!$T$4,ItemNum,0),MATCH(L$1,Districts,0))*'Blend Sheet'!$T25)+(INDEX(ItemCosts,MATCH('Blend Sheet'!$U$4,ItemNum,0),MATCH(L$1,Districts,0))*'Blend Sheet'!$U25)+(INDEX(ItemCosts,MATCH('Blend Sheet'!$V$4,ItemNum,0),MATCH(L$1,Districts,0))*'Blend Sheet'!$V25)+(INDEX(ItemCosts,MATCH('Blend Sheet'!$W$4,ItemNum,0),MATCH(L$1,Districts,0))*'Blend Sheet'!$W25)+(INDEX(ItemCosts,MATCH('Blend Sheet'!$X$4,ItemNum,0),MATCH(L$1,Districts,0))*'Blend Sheet'!$X25)+(INDEX(ItemCosts,MATCH('Blend Sheet'!$Y$4,ItemNum,0),MATCH(L$1,Districts,0))*'Blend Sheet'!$Y25)+(INDEX(ItemCosts,MATCH('Blend Sheet'!$Z$4,ItemNum,0),MATCH(L$1,Districts,0))*'Blend Sheet'!$Z25)+(INDEX(ItemCosts,MATCH('Blend Sheet'!$AA$4,ItemNum,0),MATCH(L$1,Districts,0))*'Blend Sheet'!$AA25)+(INDEX(ItemCosts,MATCH('Blend Sheet'!$AB$4,ItemNum,0),MATCH(L$1,Districts,0))*'Blend Sheet'!$AB25)+(INDEX(ItemCosts,MATCH('Blend Sheet'!$AC$4,ItemNum,0),MATCH(L$1,Districts,0))*'Blend Sheet'!$AC25)+(INDEX(ItemCosts,MATCH('Blend Sheet'!$AD$4,ItemNum,0),MATCH(L$1,Districts,0))*'Blend Sheet'!$AD25)+(INDEX(ItemCosts,MATCH('Blend Sheet'!$AE$4,ItemNum,0),MATCH(L$1,Districts,0))*'Blend Sheet'!$AE25)+(INDEX(ItemCosts,MATCH('Blend Sheet'!$AF$4,ItemNum,0),MATCH(L$1,Districts,0))*'Blend Sheet'!$AF25)+(INDEX(ItemCosts,MATCH('Blend Sheet'!$AG$4,ItemNum,0),MATCH(L$1,Districts,0))*'Blend Sheet'!$AG25)+(INDEX(ItemCosts,MATCH('Blend Sheet'!$AH$4,ItemNum,0),MATCH(L$1,Districts,0))*'Blend Sheet'!$AH25)+(INDEX(ItemCosts,MATCH('Blend Sheet'!$AI$4,ItemNum,0),MATCH(L$1,Districts,0))*'Blend Sheet'!$AI25)+(INDEX(ItemCosts,MATCH('Blend Sheet'!$AJ$4,ItemNum,0),MATCH(L$1,Districts,0))*'Blend Sheet'!$AJ25)+(INDEX(ItemCosts,MATCH('Blend Sheet'!$AK$4,ItemNum,0),MATCH(L$1,Districts,0))*'Blend Sheet'!$AK25)+(INDEX(ItemCosts,MATCH('Blend Sheet'!$AL$4,ItemNum,0),MATCH(L$1,Districts,0))*'Blend Sheet'!$AL25)+(INDEX(ItemCosts,MATCH('Blend Sheet'!$AM$4,ItemNum,0),MATCH(L$1,Districts,0))*'Blend Sheet'!$AM25)+(INDEX(ItemCosts,MATCH('Blend Sheet'!$AN$4,ItemNum,0),MATCH(L$1,Districts,0))*'Blend Sheet'!$AN25)+(INDEX(ItemCosts,MATCH('Blend Sheet'!$AO$4,ItemNum,0),MATCH(L$1,Districts,0))*'Blend Sheet'!$AO25)+(INDEX(ItemCosts,MATCH('Blend Sheet'!$AP$4,ItemNum,0),MATCH(L$1,Districts,0))*'Blend Sheet'!$AP25)+(INDEX(ItemCosts,MATCH('Blend Sheet'!$AQ$4,ItemNum,0),MATCH(L$1,Districts,0))*'Blend Sheet'!$AQ25)+(INDEX(ItemCosts,MATCH('Blend Sheet'!$AR$4,ItemNum,0),MATCH(L$1,Districts,0))*'Blend Sheet'!$AR25)+(INDEX(ItemCosts,MATCH('Blend Sheet'!$AS$4,ItemNum,0),MATCH(L$1,Districts,0))*'Blend Sheet'!$AS25)</f>
        <v>#N/A</v>
      </c>
      <c r="M22" s="191"/>
      <c r="N22" s="34" t="e">
        <f>D22/'Blend Sheet'!$BA25</f>
        <v>#N/A</v>
      </c>
      <c r="O22" s="34" t="e">
        <f>E22/'Blend Sheet'!$BA25</f>
        <v>#N/A</v>
      </c>
      <c r="P22" s="34" t="e">
        <f>G22/'Blend Sheet'!$BA25</f>
        <v>#N/A</v>
      </c>
      <c r="Q22" s="34" t="e">
        <f>H22/'Blend Sheet'!$BA25</f>
        <v>#N/A</v>
      </c>
      <c r="R22" s="34" t="e">
        <f>I22/'Blend Sheet'!$BA25</f>
        <v>#N/A</v>
      </c>
      <c r="S22" s="34" t="e">
        <f>J22/'Blend Sheet'!$BA25</f>
        <v>#N/A</v>
      </c>
      <c r="T22" s="34" t="e">
        <f>K22/'Blend Sheet'!$BA25</f>
        <v>#N/A</v>
      </c>
      <c r="U22" s="34" t="e">
        <f>L22/'Blend Sheet'!$BA25</f>
        <v>#N/A</v>
      </c>
    </row>
    <row r="23" spans="1:21" x14ac:dyDescent="0.25">
      <c r="A23" t="str">
        <f>'Blend Sheet'!A26</f>
        <v>2:1:0 'G' (Sask)</v>
      </c>
      <c r="B23" s="5" t="e">
        <f>(INDEX(ItemCosts,MATCH('Blend Sheet'!$C$4,ItemNum,0),MATCH(B$1,Districts,0))*'Blend Sheet'!$C26)+(INDEX(ItemCosts,MATCH('Blend Sheet'!$D$4,ItemNum,0),MATCH(B$1,Districts,0))*'Blend Sheet'!$D26)+(INDEX(ItemCosts,MATCH('Blend Sheet'!$E$4,ItemNum,0),MATCH(B$1,Districts,0))*'Blend Sheet'!$E26)+(INDEX(ItemCosts,MATCH('Blend Sheet'!$F$4,ItemNum,0),MATCH(B$1,Districts,0))*'Blend Sheet'!$F26)+(INDEX(ItemCosts,MATCH('Blend Sheet'!$G$4,ItemNum,0),MATCH(B$1,Districts,0))*'Blend Sheet'!$G26)+(INDEX(ItemCosts,MATCH('Blend Sheet'!$H$4,ItemNum,0),MATCH(B$1,Districts,0))*'Blend Sheet'!$H26)+(INDEX(ItemCosts,MATCH('Blend Sheet'!$I$4,ItemNum,0),MATCH(B$1,Districts,0))*'Blend Sheet'!$I26)+(INDEX(ItemCosts,MATCH('Blend Sheet'!$J$4,ItemNum,0),MATCH(B$1,Districts,0))*'Blend Sheet'!$J26)+(INDEX(ItemCosts,MATCH('Blend Sheet'!$K$4,ItemNum,0),MATCH(B$1,Districts,0))*'Blend Sheet'!$K26)+(INDEX(ItemCosts,MATCH('Blend Sheet'!$L$4,ItemNum,0),MATCH(B$1,Districts,0))*'Blend Sheet'!$L26)+(INDEX(ItemCosts,MATCH('Blend Sheet'!$M$4,ItemNum,0),MATCH(B$1,Districts,0))*'Blend Sheet'!$M26)+(INDEX(ItemCosts,MATCH('Blend Sheet'!$N$4,ItemNum,0),MATCH(B$1,Districts,0))*'Blend Sheet'!$N26)+(INDEX(ItemCosts,MATCH('Blend Sheet'!$O$4,ItemNum,0),MATCH(B$1,Districts,0))*'Blend Sheet'!$O26)+(INDEX(ItemCosts,MATCH('Blend Sheet'!$P$4,ItemNum,0),MATCH(B$1,Districts,0))*'Blend Sheet'!$P26)+(INDEX(ItemCosts,MATCH('Blend Sheet'!$Q$4,ItemNum,0),MATCH(B$1,Districts,0))*'Blend Sheet'!$Q26)+(INDEX(ItemCosts,MATCH('Blend Sheet'!$R$4,ItemNum,0),MATCH(B$1,Districts,0))*'Blend Sheet'!$R26)+(INDEX(ItemCosts,MATCH('Blend Sheet'!$S$4,ItemNum,0),MATCH(B$1,Districts,0))*'Blend Sheet'!$S26)+(INDEX(ItemCosts,MATCH('Blend Sheet'!$T$4,ItemNum,0),MATCH(B$1,Districts,0))*'Blend Sheet'!$T26)+(INDEX(ItemCosts,MATCH('Blend Sheet'!$U$4,ItemNum,0),MATCH(B$1,Districts,0))*'Blend Sheet'!$U26)+(INDEX(ItemCosts,MATCH('Blend Sheet'!$V$4,ItemNum,0),MATCH(B$1,Districts,0))*'Blend Sheet'!$V26)+(INDEX(ItemCosts,MATCH('Blend Sheet'!$W$4,ItemNum,0),MATCH(B$1,Districts,0))*'Blend Sheet'!$W26)+(INDEX(ItemCosts,MATCH('Blend Sheet'!$X$4,ItemNum,0),MATCH(B$1,Districts,0))*'Blend Sheet'!$X26)+(INDEX(ItemCosts,MATCH('Blend Sheet'!$Y$4,ItemNum,0),MATCH(B$1,Districts,0))*'Blend Sheet'!$Y26)+(INDEX(ItemCosts,MATCH('Blend Sheet'!$Z$4,ItemNum,0),MATCH(B$1,Districts,0))*'Blend Sheet'!$Z26)+(INDEX(ItemCosts,MATCH('Blend Sheet'!$AA$4,ItemNum,0),MATCH(B$1,Districts,0))*'Blend Sheet'!$AA26)+(INDEX(ItemCosts,MATCH('Blend Sheet'!$AB$4,ItemNum,0),MATCH(B$1,Districts,0))*'Blend Sheet'!$AB26)+(INDEX(ItemCosts,MATCH('Blend Sheet'!$AC$4,ItemNum,0),MATCH(B$1,Districts,0))*'Blend Sheet'!$AC26)+(INDEX(ItemCosts,MATCH('Blend Sheet'!$AD$4,ItemNum,0),MATCH(B$1,Districts,0))*'Blend Sheet'!$AD26)+(INDEX(ItemCosts,MATCH('Blend Sheet'!$AE$4,ItemNum,0),MATCH(B$1,Districts,0))*'Blend Sheet'!$AE26)+(INDEX(ItemCosts,MATCH('Blend Sheet'!$AF$4,ItemNum,0),MATCH(B$1,Districts,0))*'Blend Sheet'!$AF26)+(INDEX(ItemCosts,MATCH('Blend Sheet'!$AG$4,ItemNum,0),MATCH(B$1,Districts,0))*'Blend Sheet'!$AG26)+(INDEX(ItemCosts,MATCH('Blend Sheet'!$AH$4,ItemNum,0),MATCH(B$1,Districts,0))*'Blend Sheet'!$AH26)+(INDEX(ItemCosts,MATCH('Blend Sheet'!$AI$4,ItemNum,0),MATCH(B$1,Districts,0))*'Blend Sheet'!$AI26)+(INDEX(ItemCosts,MATCH('Blend Sheet'!$AJ$4,ItemNum,0),MATCH(B$1,Districts,0))*'Blend Sheet'!$AJ26)+(INDEX(ItemCosts,MATCH('Blend Sheet'!$AK$4,ItemNum,0),MATCH(B$1,Districts,0))*'Blend Sheet'!$AK26)+(INDEX(ItemCosts,MATCH('Blend Sheet'!$AL$4,ItemNum,0),MATCH(B$1,Districts,0))*'Blend Sheet'!$AL26)+(INDEX(ItemCosts,MATCH('Blend Sheet'!$AM$4,ItemNum,0),MATCH(B$1,Districts,0))*'Blend Sheet'!$AM26)+(INDEX(ItemCosts,MATCH('Blend Sheet'!$AN$4,ItemNum,0),MATCH(B$1,Districts,0))*'Blend Sheet'!$AN26)+(INDEX(ItemCosts,MATCH('Blend Sheet'!$AO$4,ItemNum,0),MATCH(B$1,Districts,0))*'Blend Sheet'!$AO26)+(INDEX(ItemCosts,MATCH('Blend Sheet'!$AP$4,ItemNum,0),MATCH(B$1,Districts,0))*'Blend Sheet'!$AP26)+(INDEX(ItemCosts,MATCH('Blend Sheet'!$AQ$4,ItemNum,0),MATCH(B$1,Districts,0))*'Blend Sheet'!$AQ26)+(INDEX(ItemCosts,MATCH('Blend Sheet'!$AR$4,ItemNum,0),MATCH(B$1,Districts,0))*'Blend Sheet'!$AR26)+(INDEX(ItemCosts,MATCH('Blend Sheet'!$AS$4,ItemNum,0),MATCH(B$1,Districts,0))*'Blend Sheet'!$AS26)</f>
        <v>#N/A</v>
      </c>
      <c r="C23" s="5" t="e">
        <f>(INDEX(ItemCosts,MATCH('Blend Sheet'!$C$4,ItemNum,0),MATCH(C$1,Districts,0))*'Blend Sheet'!$C26)+(INDEX(ItemCosts,MATCH('Blend Sheet'!$D$4,ItemNum,0),MATCH(C$1,Districts,0))*'Blend Sheet'!$D26)+(INDEX(ItemCosts,MATCH('Blend Sheet'!$E$4,ItemNum,0),MATCH(C$1,Districts,0))*'Blend Sheet'!$E26)+(INDEX(ItemCosts,MATCH('Blend Sheet'!$F$4,ItemNum,0),MATCH(C$1,Districts,0))*'Blend Sheet'!$F26)+(INDEX(ItemCosts,MATCH('Blend Sheet'!$G$4,ItemNum,0),MATCH(C$1,Districts,0))*'Blend Sheet'!$G26)+(INDEX(ItemCosts,MATCH('Blend Sheet'!$H$4,ItemNum,0),MATCH(C$1,Districts,0))*'Blend Sheet'!$H26)+(INDEX(ItemCosts,MATCH('Blend Sheet'!$I$4,ItemNum,0),MATCH(C$1,Districts,0))*'Blend Sheet'!$I26)+(INDEX(ItemCosts,MATCH('Blend Sheet'!$J$4,ItemNum,0),MATCH(C$1,Districts,0))*'Blend Sheet'!$J26)+(INDEX(ItemCosts,MATCH('Blend Sheet'!$K$4,ItemNum,0),MATCH(C$1,Districts,0))*'Blend Sheet'!$K26)+(INDEX(ItemCosts,MATCH('Blend Sheet'!$L$4,ItemNum,0),MATCH(C$1,Districts,0))*'Blend Sheet'!$L26)+(INDEX(ItemCosts,MATCH('Blend Sheet'!$M$4,ItemNum,0),MATCH(C$1,Districts,0))*'Blend Sheet'!$M26)+(INDEX(ItemCosts,MATCH('Blend Sheet'!$N$4,ItemNum,0),MATCH(C$1,Districts,0))*'Blend Sheet'!$N26)+(INDEX(ItemCosts,MATCH('Blend Sheet'!$O$4,ItemNum,0),MATCH(C$1,Districts,0))*'Blend Sheet'!$O26)+(INDEX(ItemCosts,MATCH('Blend Sheet'!$P$4,ItemNum,0),MATCH(C$1,Districts,0))*'Blend Sheet'!$P26)+(INDEX(ItemCosts,MATCH('Blend Sheet'!$Q$4,ItemNum,0),MATCH(C$1,Districts,0))*'Blend Sheet'!$Q26)+(INDEX(ItemCosts,MATCH('Blend Sheet'!$R$4,ItemNum,0),MATCH(C$1,Districts,0))*'Blend Sheet'!$R26)+(INDEX(ItemCosts,MATCH('Blend Sheet'!$S$4,ItemNum,0),MATCH(C$1,Districts,0))*'Blend Sheet'!$S26)+(INDEX(ItemCosts,MATCH('Blend Sheet'!$T$4,ItemNum,0),MATCH(C$1,Districts,0))*'Blend Sheet'!$T26)+(INDEX(ItemCosts,MATCH('Blend Sheet'!$U$4,ItemNum,0),MATCH(C$1,Districts,0))*'Blend Sheet'!$U26)+(INDEX(ItemCosts,MATCH('Blend Sheet'!$V$4,ItemNum,0),MATCH(C$1,Districts,0))*'Blend Sheet'!$V26)+(INDEX(ItemCosts,MATCH('Blend Sheet'!$W$4,ItemNum,0),MATCH(C$1,Districts,0))*'Blend Sheet'!$W26)+(INDEX(ItemCosts,MATCH('Blend Sheet'!$X$4,ItemNum,0),MATCH(C$1,Districts,0))*'Blend Sheet'!$X26)+(INDEX(ItemCosts,MATCH('Blend Sheet'!$Y$4,ItemNum,0),MATCH(C$1,Districts,0))*'Blend Sheet'!$Y26)+(INDEX(ItemCosts,MATCH('Blend Sheet'!$Z$4,ItemNum,0),MATCH(C$1,Districts,0))*'Blend Sheet'!$Z26)+(INDEX(ItemCosts,MATCH('Blend Sheet'!$AA$4,ItemNum,0),MATCH(C$1,Districts,0))*'Blend Sheet'!$AA26)+(INDEX(ItemCosts,MATCH('Blend Sheet'!$AB$4,ItemNum,0),MATCH(C$1,Districts,0))*'Blend Sheet'!$AB26)+(INDEX(ItemCosts,MATCH('Blend Sheet'!$AC$4,ItemNum,0),MATCH(C$1,Districts,0))*'Blend Sheet'!$AC26)+(INDEX(ItemCosts,MATCH('Blend Sheet'!$AD$4,ItemNum,0),MATCH(C$1,Districts,0))*'Blend Sheet'!$AD26)+(INDEX(ItemCosts,MATCH('Blend Sheet'!$AE$4,ItemNum,0),MATCH(C$1,Districts,0))*'Blend Sheet'!$AE26)+(INDEX(ItemCosts,MATCH('Blend Sheet'!$AF$4,ItemNum,0),MATCH(C$1,Districts,0))*'Blend Sheet'!$AF26)+(INDEX(ItemCosts,MATCH('Blend Sheet'!$AG$4,ItemNum,0),MATCH(C$1,Districts,0))*'Blend Sheet'!$AG26)+(INDEX(ItemCosts,MATCH('Blend Sheet'!$AH$4,ItemNum,0),MATCH(C$1,Districts,0))*'Blend Sheet'!$AH26)+(INDEX(ItemCosts,MATCH('Blend Sheet'!$AI$4,ItemNum,0),MATCH(C$1,Districts,0))*'Blend Sheet'!$AI26)+(INDEX(ItemCosts,MATCH('Blend Sheet'!$AJ$4,ItemNum,0),MATCH(C$1,Districts,0))*'Blend Sheet'!$AJ26)+(INDEX(ItemCosts,MATCH('Blend Sheet'!$AK$4,ItemNum,0),MATCH(C$1,Districts,0))*'Blend Sheet'!$AK26)+(INDEX(ItemCosts,MATCH('Blend Sheet'!$AL$4,ItemNum,0),MATCH(C$1,Districts,0))*'Blend Sheet'!$AL26)+(INDEX(ItemCosts,MATCH('Blend Sheet'!$AM$4,ItemNum,0),MATCH(C$1,Districts,0))*'Blend Sheet'!$AM26)+(INDEX(ItemCosts,MATCH('Blend Sheet'!$AN$4,ItemNum,0),MATCH(C$1,Districts,0))*'Blend Sheet'!$AN26)+(INDEX(ItemCosts,MATCH('Blend Sheet'!$AO$4,ItemNum,0),MATCH(C$1,Districts,0))*'Blend Sheet'!$AO26)+(INDEX(ItemCosts,MATCH('Blend Sheet'!$AP$4,ItemNum,0),MATCH(C$1,Districts,0))*'Blend Sheet'!$AP26)+(INDEX(ItemCosts,MATCH('Blend Sheet'!$AQ$4,ItemNum,0),MATCH(C$1,Districts,0))*'Blend Sheet'!$AQ26)+(INDEX(ItemCosts,MATCH('Blend Sheet'!$AR$4,ItemNum,0),MATCH(C$1,Districts,0))*'Blend Sheet'!$AR26)+(INDEX(ItemCosts,MATCH('Blend Sheet'!$AS$4,ItemNum,0),MATCH(C$1,Districts,0))*'Blend Sheet'!$AS26)</f>
        <v>#N/A</v>
      </c>
      <c r="D23" s="5" t="e">
        <f>(INDEX(ItemCosts,MATCH('Blend Sheet'!$C$4,ItemNum,0),MATCH(D$1,Districts,0))*'Blend Sheet'!$C26)+(INDEX(ItemCosts,MATCH('Blend Sheet'!$D$4,ItemNum,0),MATCH(D$1,Districts,0))*'Blend Sheet'!$D26)+(INDEX(ItemCosts,MATCH('Blend Sheet'!$E$4,ItemNum,0),MATCH(D$1,Districts,0))*'Blend Sheet'!$E26)+(INDEX(ItemCosts,MATCH('Blend Sheet'!$F$4,ItemNum,0),MATCH(D$1,Districts,0))*'Blend Sheet'!$F26)+(INDEX(ItemCosts,MATCH('Blend Sheet'!$G$4,ItemNum,0),MATCH(D$1,Districts,0))*'Blend Sheet'!$G26)+(INDEX(ItemCosts,MATCH('Blend Sheet'!$H$4,ItemNum,0),MATCH(D$1,Districts,0))*'Blend Sheet'!$H26)+(INDEX(ItemCosts,MATCH('Blend Sheet'!$I$4,ItemNum,0),MATCH(D$1,Districts,0))*'Blend Sheet'!$I26)+(INDEX(ItemCosts,MATCH('Blend Sheet'!$J$4,ItemNum,0),MATCH(D$1,Districts,0))*'Blend Sheet'!$J26)+(INDEX(ItemCosts,MATCH('Blend Sheet'!$K$4,ItemNum,0),MATCH(D$1,Districts,0))*'Blend Sheet'!$K26)+(INDEX(ItemCosts,MATCH('Blend Sheet'!$L$4,ItemNum,0),MATCH(D$1,Districts,0))*'Blend Sheet'!$L26)+(INDEX(ItemCosts,MATCH('Blend Sheet'!$M$4,ItemNum,0),MATCH(D$1,Districts,0))*'Blend Sheet'!$M26)+(INDEX(ItemCosts,MATCH('Blend Sheet'!$N$4,ItemNum,0),MATCH(D$1,Districts,0))*'Blend Sheet'!$N26)+(INDEX(ItemCosts,MATCH('Blend Sheet'!$O$4,ItemNum,0),MATCH(D$1,Districts,0))*'Blend Sheet'!$O26)+(INDEX(ItemCosts,MATCH('Blend Sheet'!$P$4,ItemNum,0),MATCH(D$1,Districts,0))*'Blend Sheet'!$P26)+(INDEX(ItemCosts,MATCH('Blend Sheet'!$Q$4,ItemNum,0),MATCH(D$1,Districts,0))*'Blend Sheet'!$Q26)+(INDEX(ItemCosts,MATCH('Blend Sheet'!$R$4,ItemNum,0),MATCH(D$1,Districts,0))*'Blend Sheet'!$R26)+(INDEX(ItemCosts,MATCH('Blend Sheet'!$S$4,ItemNum,0),MATCH(D$1,Districts,0))*'Blend Sheet'!$S26)+(INDEX(ItemCosts,MATCH('Blend Sheet'!$T$4,ItemNum,0),MATCH(D$1,Districts,0))*'Blend Sheet'!$T26)+(INDEX(ItemCosts,MATCH('Blend Sheet'!$U$4,ItemNum,0),MATCH(D$1,Districts,0))*'Blend Sheet'!$U26)+(INDEX(ItemCosts,MATCH('Blend Sheet'!$V$4,ItemNum,0),MATCH(D$1,Districts,0))*'Blend Sheet'!$V26)+(INDEX(ItemCosts,MATCH('Blend Sheet'!$W$4,ItemNum,0),MATCH(D$1,Districts,0))*'Blend Sheet'!$W26)+(INDEX(ItemCosts,MATCH('Blend Sheet'!$X$4,ItemNum,0),MATCH(D$1,Districts,0))*'Blend Sheet'!$X26)+(INDEX(ItemCosts,MATCH('Blend Sheet'!$Y$4,ItemNum,0),MATCH(D$1,Districts,0))*'Blend Sheet'!$Y26)+(INDEX(ItemCosts,MATCH('Blend Sheet'!$Z$4,ItemNum,0),MATCH(D$1,Districts,0))*'Blend Sheet'!$Z26)+(INDEX(ItemCosts,MATCH('Blend Sheet'!$AA$4,ItemNum,0),MATCH(D$1,Districts,0))*'Blend Sheet'!$AA26)+(INDEX(ItemCosts,MATCH('Blend Sheet'!$AB$4,ItemNum,0),MATCH(D$1,Districts,0))*'Blend Sheet'!$AB26)+(INDEX(ItemCosts,MATCH('Blend Sheet'!$AC$4,ItemNum,0),MATCH(D$1,Districts,0))*'Blend Sheet'!$AC26)+(INDEX(ItemCosts,MATCH('Blend Sheet'!$AD$4,ItemNum,0),MATCH(D$1,Districts,0))*'Blend Sheet'!$AD26)+(INDEX(ItemCosts,MATCH('Blend Sheet'!$AE$4,ItemNum,0),MATCH(D$1,Districts,0))*'Blend Sheet'!$AE26)+(INDEX(ItemCosts,MATCH('Blend Sheet'!$AF$4,ItemNum,0),MATCH(D$1,Districts,0))*'Blend Sheet'!$AF26)+(INDEX(ItemCosts,MATCH('Blend Sheet'!$AG$4,ItemNum,0),MATCH(D$1,Districts,0))*'Blend Sheet'!$AG26)+(INDEX(ItemCosts,MATCH('Blend Sheet'!$AH$4,ItemNum,0),MATCH(D$1,Districts,0))*'Blend Sheet'!$AH26)+(INDEX(ItemCosts,MATCH('Blend Sheet'!$AI$4,ItemNum,0),MATCH(D$1,Districts,0))*'Blend Sheet'!$AI26)+(INDEX(ItemCosts,MATCH('Blend Sheet'!$AJ$4,ItemNum,0),MATCH(D$1,Districts,0))*'Blend Sheet'!$AJ26)+(INDEX(ItemCosts,MATCH('Blend Sheet'!$AK$4,ItemNum,0),MATCH(D$1,Districts,0))*'Blend Sheet'!$AK26)+(INDEX(ItemCosts,MATCH('Blend Sheet'!$AL$4,ItemNum,0),MATCH(D$1,Districts,0))*'Blend Sheet'!$AL26)+(INDEX(ItemCosts,MATCH('Blend Sheet'!$AM$4,ItemNum,0),MATCH(D$1,Districts,0))*'Blend Sheet'!$AM26)+(INDEX(ItemCosts,MATCH('Blend Sheet'!$AN$4,ItemNum,0),MATCH(D$1,Districts,0))*'Blend Sheet'!$AN26)+(INDEX(ItemCosts,MATCH('Blend Sheet'!$AO$4,ItemNum,0),MATCH(D$1,Districts,0))*'Blend Sheet'!$AO26)+(INDEX(ItemCosts,MATCH('Blend Sheet'!$AP$4,ItemNum,0),MATCH(D$1,Districts,0))*'Blend Sheet'!$AP26)+(INDEX(ItemCosts,MATCH('Blend Sheet'!$AQ$4,ItemNum,0),MATCH(D$1,Districts,0))*'Blend Sheet'!$AQ26)+(INDEX(ItemCosts,MATCH('Blend Sheet'!$AR$4,ItemNum,0),MATCH(D$1,Districts,0))*'Blend Sheet'!$AR26)+(INDEX(ItemCosts,MATCH('Blend Sheet'!$AS$4,ItemNum,0),MATCH(D$1,Districts,0))*'Blend Sheet'!$AS26)</f>
        <v>#N/A</v>
      </c>
      <c r="E23" s="5" t="e">
        <f>(INDEX(ItemCosts,MATCH('Blend Sheet'!$C$4,ItemNum,0),MATCH(E$1,Districts,0))*'Blend Sheet'!$C26)+(INDEX(ItemCosts,MATCH('Blend Sheet'!$D$4,ItemNum,0),MATCH(E$1,Districts,0))*'Blend Sheet'!$D26)+(INDEX(ItemCosts,MATCH('Blend Sheet'!$E$4,ItemNum,0),MATCH(E$1,Districts,0))*'Blend Sheet'!$E26)+(INDEX(ItemCosts,MATCH('Blend Sheet'!$F$4,ItemNum,0),MATCH(E$1,Districts,0))*'Blend Sheet'!$F26)+(INDEX(ItemCosts,MATCH('Blend Sheet'!$G$4,ItemNum,0),MATCH(E$1,Districts,0))*'Blend Sheet'!$G26)+(INDEX(ItemCosts,MATCH('Blend Sheet'!$H$4,ItemNum,0),MATCH(E$1,Districts,0))*'Blend Sheet'!$H26)+(INDEX(ItemCosts,MATCH('Blend Sheet'!$I$4,ItemNum,0),MATCH(E$1,Districts,0))*'Blend Sheet'!$I26)+(INDEX(ItemCosts,MATCH('Blend Sheet'!$J$4,ItemNum,0),MATCH(E$1,Districts,0))*'Blend Sheet'!$J26)+(INDEX(ItemCosts,MATCH('Blend Sheet'!$K$4,ItemNum,0),MATCH(E$1,Districts,0))*'Blend Sheet'!$K26)+(INDEX(ItemCosts,MATCH('Blend Sheet'!$L$4,ItemNum,0),MATCH(E$1,Districts,0))*'Blend Sheet'!$L26)+(INDEX(ItemCosts,MATCH('Blend Sheet'!$M$4,ItemNum,0),MATCH(E$1,Districts,0))*'Blend Sheet'!$M26)+(INDEX(ItemCosts,MATCH('Blend Sheet'!$N$4,ItemNum,0),MATCH(E$1,Districts,0))*'Blend Sheet'!$N26)+(INDEX(ItemCosts,MATCH('Blend Sheet'!$O$4,ItemNum,0),MATCH(E$1,Districts,0))*'Blend Sheet'!$O26)+(INDEX(ItemCosts,MATCH('Blend Sheet'!$P$4,ItemNum,0),MATCH(E$1,Districts,0))*'Blend Sheet'!$P26)+(INDEX(ItemCosts,MATCH('Blend Sheet'!$Q$4,ItemNum,0),MATCH(E$1,Districts,0))*'Blend Sheet'!$Q26)+(INDEX(ItemCosts,MATCH('Blend Sheet'!$R$4,ItemNum,0),MATCH(E$1,Districts,0))*'Blend Sheet'!$R26)+(INDEX(ItemCosts,MATCH('Blend Sheet'!$S$4,ItemNum,0),MATCH(E$1,Districts,0))*'Blend Sheet'!$S26)+(INDEX(ItemCosts,MATCH('Blend Sheet'!$T$4,ItemNum,0),MATCH(E$1,Districts,0))*'Blend Sheet'!$T26)+(INDEX(ItemCosts,MATCH('Blend Sheet'!$U$4,ItemNum,0),MATCH(E$1,Districts,0))*'Blend Sheet'!$U26)+(INDEX(ItemCosts,MATCH('Blend Sheet'!$V$4,ItemNum,0),MATCH(E$1,Districts,0))*'Blend Sheet'!$V26)+(INDEX(ItemCosts,MATCH('Blend Sheet'!$W$4,ItemNum,0),MATCH(E$1,Districts,0))*'Blend Sheet'!$W26)+(INDEX(ItemCosts,MATCH('Blend Sheet'!$X$4,ItemNum,0),MATCH(E$1,Districts,0))*'Blend Sheet'!$X26)+(INDEX(ItemCosts,MATCH('Blend Sheet'!$Y$4,ItemNum,0),MATCH(E$1,Districts,0))*'Blend Sheet'!$Y26)+(INDEX(ItemCosts,MATCH('Blend Sheet'!$Z$4,ItemNum,0),MATCH(E$1,Districts,0))*'Blend Sheet'!$Z26)+(INDEX(ItemCosts,MATCH('Blend Sheet'!$AA$4,ItemNum,0),MATCH(E$1,Districts,0))*'Blend Sheet'!$AA26)+(INDEX(ItemCosts,MATCH('Blend Sheet'!$AB$4,ItemNum,0),MATCH(E$1,Districts,0))*'Blend Sheet'!$AB26)+(INDEX(ItemCosts,MATCH('Blend Sheet'!$AC$4,ItemNum,0),MATCH(E$1,Districts,0))*'Blend Sheet'!$AC26)+(INDEX(ItemCosts,MATCH('Blend Sheet'!$AD$4,ItemNum,0),MATCH(E$1,Districts,0))*'Blend Sheet'!$AD26)+(INDEX(ItemCosts,MATCH('Blend Sheet'!$AE$4,ItemNum,0),MATCH(E$1,Districts,0))*'Blend Sheet'!$AE26)+(INDEX(ItemCosts,MATCH('Blend Sheet'!$AF$4,ItemNum,0),MATCH(E$1,Districts,0))*'Blend Sheet'!$AF26)+(INDEX(ItemCosts,MATCH('Blend Sheet'!$AG$4,ItemNum,0),MATCH(E$1,Districts,0))*'Blend Sheet'!$AG26)+(INDEX(ItemCosts,MATCH('Blend Sheet'!$AH$4,ItemNum,0),MATCH(E$1,Districts,0))*'Blend Sheet'!$AH26)+(INDEX(ItemCosts,MATCH('Blend Sheet'!$AI$4,ItemNum,0),MATCH(E$1,Districts,0))*'Blend Sheet'!$AI26)+(INDEX(ItemCosts,MATCH('Blend Sheet'!$AJ$4,ItemNum,0),MATCH(E$1,Districts,0))*'Blend Sheet'!$AJ26)+(INDEX(ItemCosts,MATCH('Blend Sheet'!$AK$4,ItemNum,0),MATCH(E$1,Districts,0))*'Blend Sheet'!$AK26)+(INDEX(ItemCosts,MATCH('Blend Sheet'!$AL$4,ItemNum,0),MATCH(E$1,Districts,0))*'Blend Sheet'!$AL26)+(INDEX(ItemCosts,MATCH('Blend Sheet'!$AM$4,ItemNum,0),MATCH(E$1,Districts,0))*'Blend Sheet'!$AM26)+(INDEX(ItemCosts,MATCH('Blend Sheet'!$AN$4,ItemNum,0),MATCH(E$1,Districts,0))*'Blend Sheet'!$AN26)+(INDEX(ItemCosts,MATCH('Blend Sheet'!$AO$4,ItemNum,0),MATCH(E$1,Districts,0))*'Blend Sheet'!$AO26)+(INDEX(ItemCosts,MATCH('Blend Sheet'!$AP$4,ItemNum,0),MATCH(E$1,Districts,0))*'Blend Sheet'!$AP26)+(INDEX(ItemCosts,MATCH('Blend Sheet'!$AQ$4,ItemNum,0),MATCH(E$1,Districts,0))*'Blend Sheet'!$AQ26)+(INDEX(ItemCosts,MATCH('Blend Sheet'!$AR$4,ItemNum,0),MATCH(E$1,Districts,0))*'Blend Sheet'!$AR26)+(INDEX(ItemCosts,MATCH('Blend Sheet'!$AS$4,ItemNum,0),MATCH(E$1,Districts,0))*'Blend Sheet'!$AS26)</f>
        <v>#N/A</v>
      </c>
      <c r="F23" s="5" t="e">
        <f>(INDEX(ItemCosts,MATCH('Blend Sheet'!$C$4,ItemNum,0),MATCH(F$1,Districts,0))*'Blend Sheet'!$C26)+(INDEX(ItemCosts,MATCH('Blend Sheet'!$D$4,ItemNum,0),MATCH(F$1,Districts,0))*'Blend Sheet'!$D26)+(INDEX(ItemCosts,MATCH('Blend Sheet'!$E$4,ItemNum,0),MATCH(F$1,Districts,0))*'Blend Sheet'!$E26)+(INDEX(ItemCosts,MATCH('Blend Sheet'!$F$4,ItemNum,0),MATCH(F$1,Districts,0))*'Blend Sheet'!$F26)+(INDEX(ItemCosts,MATCH('Blend Sheet'!$G$4,ItemNum,0),MATCH(F$1,Districts,0))*'Blend Sheet'!$G26)+(INDEX(ItemCosts,MATCH('Blend Sheet'!$H$4,ItemNum,0),MATCH(F$1,Districts,0))*'Blend Sheet'!$H26)+(INDEX(ItemCosts,MATCH('Blend Sheet'!$I$4,ItemNum,0),MATCH(F$1,Districts,0))*'Blend Sheet'!$I26)+(INDEX(ItemCosts,MATCH('Blend Sheet'!$J$4,ItemNum,0),MATCH(F$1,Districts,0))*'Blend Sheet'!$J26)+(INDEX(ItemCosts,MATCH('Blend Sheet'!$K$4,ItemNum,0),MATCH(F$1,Districts,0))*'Blend Sheet'!$K26)+(INDEX(ItemCosts,MATCH('Blend Sheet'!$L$4,ItemNum,0),MATCH(F$1,Districts,0))*'Blend Sheet'!$L26)+(INDEX(ItemCosts,MATCH('Blend Sheet'!$M$4,ItemNum,0),MATCH(F$1,Districts,0))*'Blend Sheet'!$M26)+(INDEX(ItemCosts,MATCH('Blend Sheet'!$N$4,ItemNum,0),MATCH(F$1,Districts,0))*'Blend Sheet'!$N26)+(INDEX(ItemCosts,MATCH('Blend Sheet'!$O$4,ItemNum,0),MATCH(F$1,Districts,0))*'Blend Sheet'!$O26)+(INDEX(ItemCosts,MATCH('Blend Sheet'!$P$4,ItemNum,0),MATCH(F$1,Districts,0))*'Blend Sheet'!$P26)+(INDEX(ItemCosts,MATCH('Blend Sheet'!$Q$4,ItemNum,0),MATCH(F$1,Districts,0))*'Blend Sheet'!$Q26)+(INDEX(ItemCosts,MATCH('Blend Sheet'!$R$4,ItemNum,0),MATCH(F$1,Districts,0))*'Blend Sheet'!$R26)+(INDEX(ItemCosts,MATCH('Blend Sheet'!$S$4,ItemNum,0),MATCH(F$1,Districts,0))*'Blend Sheet'!$S26)+(INDEX(ItemCosts,MATCH('Blend Sheet'!$T$4,ItemNum,0),MATCH(F$1,Districts,0))*'Blend Sheet'!$T26)+(INDEX(ItemCosts,MATCH('Blend Sheet'!$U$4,ItemNum,0),MATCH(F$1,Districts,0))*'Blend Sheet'!$U26)+(INDEX(ItemCosts,MATCH('Blend Sheet'!$V$4,ItemNum,0),MATCH(F$1,Districts,0))*'Blend Sheet'!$V26)+(INDEX(ItemCosts,MATCH('Blend Sheet'!$W$4,ItemNum,0),MATCH(F$1,Districts,0))*'Blend Sheet'!$W26)+(INDEX(ItemCosts,MATCH('Blend Sheet'!$X$4,ItemNum,0),MATCH(F$1,Districts,0))*'Blend Sheet'!$X26)+(INDEX(ItemCosts,MATCH('Blend Sheet'!$Y$4,ItemNum,0),MATCH(F$1,Districts,0))*'Blend Sheet'!$Y26)+(INDEX(ItemCosts,MATCH('Blend Sheet'!$Z$4,ItemNum,0),MATCH(F$1,Districts,0))*'Blend Sheet'!$Z26)+(INDEX(ItemCosts,MATCH('Blend Sheet'!$AA$4,ItemNum,0),MATCH(F$1,Districts,0))*'Blend Sheet'!$AA26)+(INDEX(ItemCosts,MATCH('Blend Sheet'!$AB$4,ItemNum,0),MATCH(F$1,Districts,0))*'Blend Sheet'!$AB26)+(INDEX(ItemCosts,MATCH('Blend Sheet'!$AC$4,ItemNum,0),MATCH(F$1,Districts,0))*'Blend Sheet'!$AC26)+(INDEX(ItemCosts,MATCH('Blend Sheet'!$AD$4,ItemNum,0),MATCH(F$1,Districts,0))*'Blend Sheet'!$AD26)+(INDEX(ItemCosts,MATCH('Blend Sheet'!$AE$4,ItemNum,0),MATCH(F$1,Districts,0))*'Blend Sheet'!$AE26)+(INDEX(ItemCosts,MATCH('Blend Sheet'!$AF$4,ItemNum,0),MATCH(F$1,Districts,0))*'Blend Sheet'!$AF26)+(INDEX(ItemCosts,MATCH('Blend Sheet'!$AG$4,ItemNum,0),MATCH(F$1,Districts,0))*'Blend Sheet'!$AG26)+(INDEX(ItemCosts,MATCH('Blend Sheet'!$AH$4,ItemNum,0),MATCH(F$1,Districts,0))*'Blend Sheet'!$AH26)+(INDEX(ItemCosts,MATCH('Blend Sheet'!$AI$4,ItemNum,0),MATCH(F$1,Districts,0))*'Blend Sheet'!$AI26)+(INDEX(ItemCosts,MATCH('Blend Sheet'!$AJ$4,ItemNum,0),MATCH(F$1,Districts,0))*'Blend Sheet'!$AJ26)+(INDEX(ItemCosts,MATCH('Blend Sheet'!$AK$4,ItemNum,0),MATCH(F$1,Districts,0))*'Blend Sheet'!$AK26)+(INDEX(ItemCosts,MATCH('Blend Sheet'!$AL$4,ItemNum,0),MATCH(F$1,Districts,0))*'Blend Sheet'!$AL26)+(INDEX(ItemCosts,MATCH('Blend Sheet'!$AM$4,ItemNum,0),MATCH(F$1,Districts,0))*'Blend Sheet'!$AM26)+(INDEX(ItemCosts,MATCH('Blend Sheet'!$AN$4,ItemNum,0),MATCH(F$1,Districts,0))*'Blend Sheet'!$AN26)+(INDEX(ItemCosts,MATCH('Blend Sheet'!$AO$4,ItemNum,0),MATCH(F$1,Districts,0))*'Blend Sheet'!$AO26)+(INDEX(ItemCosts,MATCH('Blend Sheet'!$AP$4,ItemNum,0),MATCH(F$1,Districts,0))*'Blend Sheet'!$AP26)+(INDEX(ItemCosts,MATCH('Blend Sheet'!$AQ$4,ItemNum,0),MATCH(F$1,Districts,0))*'Blend Sheet'!$AQ26)+(INDEX(ItemCosts,MATCH('Blend Sheet'!$AR$4,ItemNum,0),MATCH(F$1,Districts,0))*'Blend Sheet'!$AR26)+(INDEX(ItemCosts,MATCH('Blend Sheet'!$AS$4,ItemNum,0),MATCH(F$1,Districts,0))*'Blend Sheet'!$AS26)</f>
        <v>#N/A</v>
      </c>
      <c r="G23" s="5" t="e">
        <f>(INDEX(ItemCosts,MATCH('Blend Sheet'!$C$4,ItemNum,0),MATCH(G$1,Districts,0))*'Blend Sheet'!$C26)+(INDEX(ItemCosts,MATCH('Blend Sheet'!$D$4,ItemNum,0),MATCH(G$1,Districts,0))*'Blend Sheet'!$D26)+(INDEX(ItemCosts,MATCH('Blend Sheet'!$E$4,ItemNum,0),MATCH(G$1,Districts,0))*'Blend Sheet'!$E26)+(INDEX(ItemCosts,MATCH('Blend Sheet'!$F$4,ItemNum,0),MATCH(G$1,Districts,0))*'Blend Sheet'!$F26)+(INDEX(ItemCosts,MATCH('Blend Sheet'!$G$4,ItemNum,0),MATCH(G$1,Districts,0))*'Blend Sheet'!$G26)+(INDEX(ItemCosts,MATCH('Blend Sheet'!$H$4,ItemNum,0),MATCH(G$1,Districts,0))*'Blend Sheet'!$H26)+(INDEX(ItemCosts,MATCH('Blend Sheet'!$I$4,ItemNum,0),MATCH(G$1,Districts,0))*'Blend Sheet'!$I26)+(INDEX(ItemCosts,MATCH('Blend Sheet'!$J$4,ItemNum,0),MATCH(G$1,Districts,0))*'Blend Sheet'!$J26)+(INDEX(ItemCosts,MATCH('Blend Sheet'!$K$4,ItemNum,0),MATCH(G$1,Districts,0))*'Blend Sheet'!$K26)+(INDEX(ItemCosts,MATCH('Blend Sheet'!$L$4,ItemNum,0),MATCH(G$1,Districts,0))*'Blend Sheet'!$L26)+(INDEX(ItemCosts,MATCH('Blend Sheet'!$M$4,ItemNum,0),MATCH(G$1,Districts,0))*'Blend Sheet'!$M26)+(INDEX(ItemCosts,MATCH('Blend Sheet'!$N$4,ItemNum,0),MATCH(G$1,Districts,0))*'Blend Sheet'!$N26)+(INDEX(ItemCosts,MATCH('Blend Sheet'!$O$4,ItemNum,0),MATCH(G$1,Districts,0))*'Blend Sheet'!$O26)+(INDEX(ItemCosts,MATCH('Blend Sheet'!$P$4,ItemNum,0),MATCH(G$1,Districts,0))*'Blend Sheet'!$P26)+(INDEX(ItemCosts,MATCH('Blend Sheet'!$Q$4,ItemNum,0),MATCH(G$1,Districts,0))*'Blend Sheet'!$Q26)+(INDEX(ItemCosts,MATCH('Blend Sheet'!$R$4,ItemNum,0),MATCH(G$1,Districts,0))*'Blend Sheet'!$R26)+(INDEX(ItemCosts,MATCH('Blend Sheet'!$S$4,ItemNum,0),MATCH(G$1,Districts,0))*'Blend Sheet'!$S26)+(INDEX(ItemCosts,MATCH('Blend Sheet'!$T$4,ItemNum,0),MATCH(G$1,Districts,0))*'Blend Sheet'!$T26)+(INDEX(ItemCosts,MATCH('Blend Sheet'!$U$4,ItemNum,0),MATCH(G$1,Districts,0))*'Blend Sheet'!$U26)+(INDEX(ItemCosts,MATCH('Blend Sheet'!$V$4,ItemNum,0),MATCH(G$1,Districts,0))*'Blend Sheet'!$V26)+(INDEX(ItemCosts,MATCH('Blend Sheet'!$W$4,ItemNum,0),MATCH(G$1,Districts,0))*'Blend Sheet'!$W26)+(INDEX(ItemCosts,MATCH('Blend Sheet'!$X$4,ItemNum,0),MATCH(G$1,Districts,0))*'Blend Sheet'!$X26)+(INDEX(ItemCosts,MATCH('Blend Sheet'!$Y$4,ItemNum,0),MATCH(G$1,Districts,0))*'Blend Sheet'!$Y26)+(INDEX(ItemCosts,MATCH('Blend Sheet'!$Z$4,ItemNum,0),MATCH(G$1,Districts,0))*'Blend Sheet'!$Z26)+(INDEX(ItemCosts,MATCH('Blend Sheet'!$AA$4,ItemNum,0),MATCH(G$1,Districts,0))*'Blend Sheet'!$AA26)+(INDEX(ItemCosts,MATCH('Blend Sheet'!$AB$4,ItemNum,0),MATCH(G$1,Districts,0))*'Blend Sheet'!$AB26)+(INDEX(ItemCosts,MATCH('Blend Sheet'!$AC$4,ItemNum,0),MATCH(G$1,Districts,0))*'Blend Sheet'!$AC26)+(INDEX(ItemCosts,MATCH('Blend Sheet'!$AD$4,ItemNum,0),MATCH(G$1,Districts,0))*'Blend Sheet'!$AD26)+(INDEX(ItemCosts,MATCH('Blend Sheet'!$AE$4,ItemNum,0),MATCH(G$1,Districts,0))*'Blend Sheet'!$AE26)+(INDEX(ItemCosts,MATCH('Blend Sheet'!$AF$4,ItemNum,0),MATCH(G$1,Districts,0))*'Blend Sheet'!$AF26)+(INDEX(ItemCosts,MATCH('Blend Sheet'!$AG$4,ItemNum,0),MATCH(G$1,Districts,0))*'Blend Sheet'!$AG26)+(INDEX(ItemCosts,MATCH('Blend Sheet'!$AH$4,ItemNum,0),MATCH(G$1,Districts,0))*'Blend Sheet'!$AH26)+(INDEX(ItemCosts,MATCH('Blend Sheet'!$AI$4,ItemNum,0),MATCH(G$1,Districts,0))*'Blend Sheet'!$AI26)+(INDEX(ItemCosts,MATCH('Blend Sheet'!$AJ$4,ItemNum,0),MATCH(G$1,Districts,0))*'Blend Sheet'!$AJ26)+(INDEX(ItemCosts,MATCH('Blend Sheet'!$AK$4,ItemNum,0),MATCH(G$1,Districts,0))*'Blend Sheet'!$AK26)+(INDEX(ItemCosts,MATCH('Blend Sheet'!$AL$4,ItemNum,0),MATCH(G$1,Districts,0))*'Blend Sheet'!$AL26)+(INDEX(ItemCosts,MATCH('Blend Sheet'!$AM$4,ItemNum,0),MATCH(G$1,Districts,0))*'Blend Sheet'!$AM26)+(INDEX(ItemCosts,MATCH('Blend Sheet'!$AN$4,ItemNum,0),MATCH(G$1,Districts,0))*'Blend Sheet'!$AN26)+(INDEX(ItemCosts,MATCH('Blend Sheet'!$AO$4,ItemNum,0),MATCH(G$1,Districts,0))*'Blend Sheet'!$AO26)+(INDEX(ItemCosts,MATCH('Blend Sheet'!$AP$4,ItemNum,0),MATCH(G$1,Districts,0))*'Blend Sheet'!$AP26)+(INDEX(ItemCosts,MATCH('Blend Sheet'!$AQ$4,ItemNum,0),MATCH(G$1,Districts,0))*'Blend Sheet'!$AQ26)+(INDEX(ItemCosts,MATCH('Blend Sheet'!$AR$4,ItemNum,0),MATCH(G$1,Districts,0))*'Blend Sheet'!$AR26)+(INDEX(ItemCosts,MATCH('Blend Sheet'!$AS$4,ItemNum,0),MATCH(G$1,Districts,0))*'Blend Sheet'!$AS26)</f>
        <v>#N/A</v>
      </c>
      <c r="H23" s="5" t="e">
        <f>(INDEX(ItemCosts,MATCH('Blend Sheet'!$C$4,ItemNum,0),MATCH(H$1,Districts,0))*'Blend Sheet'!$C26)+(INDEX(ItemCosts,MATCH('Blend Sheet'!$D$4,ItemNum,0),MATCH(H$1,Districts,0))*'Blend Sheet'!$D26)+(INDEX(ItemCosts,MATCH('Blend Sheet'!$E$4,ItemNum,0),MATCH(H$1,Districts,0))*'Blend Sheet'!$E26)+(INDEX(ItemCosts,MATCH('Blend Sheet'!$F$4,ItemNum,0),MATCH(H$1,Districts,0))*'Blend Sheet'!$F26)+(INDEX(ItemCosts,MATCH('Blend Sheet'!$G$4,ItemNum,0),MATCH(H$1,Districts,0))*'Blend Sheet'!$G26)+(INDEX(ItemCosts,MATCH('Blend Sheet'!$H$4,ItemNum,0),MATCH(H$1,Districts,0))*'Blend Sheet'!$H26)+(INDEX(ItemCosts,MATCH('Blend Sheet'!$I$4,ItemNum,0),MATCH(H$1,Districts,0))*'Blend Sheet'!$I26)+(INDEX(ItemCosts,MATCH('Blend Sheet'!$J$4,ItemNum,0),MATCH(H$1,Districts,0))*'Blend Sheet'!$J26)+(INDEX(ItemCosts,MATCH('Blend Sheet'!$K$4,ItemNum,0),MATCH(H$1,Districts,0))*'Blend Sheet'!$K26)+(INDEX(ItemCosts,MATCH('Blend Sheet'!$L$4,ItemNum,0),MATCH(H$1,Districts,0))*'Blend Sheet'!$L26)+(INDEX(ItemCosts,MATCH('Blend Sheet'!$M$4,ItemNum,0),MATCH(H$1,Districts,0))*'Blend Sheet'!$M26)+(INDEX(ItemCosts,MATCH('Blend Sheet'!$N$4,ItemNum,0),MATCH(H$1,Districts,0))*'Blend Sheet'!$N26)+(INDEX(ItemCosts,MATCH('Blend Sheet'!$O$4,ItemNum,0),MATCH(H$1,Districts,0))*'Blend Sheet'!$O26)+(INDEX(ItemCosts,MATCH('Blend Sheet'!$P$4,ItemNum,0),MATCH(H$1,Districts,0))*'Blend Sheet'!$P26)+(INDEX(ItemCosts,MATCH('Blend Sheet'!$Q$4,ItemNum,0),MATCH(H$1,Districts,0))*'Blend Sheet'!$Q26)+(INDEX(ItemCosts,MATCH('Blend Sheet'!$R$4,ItemNum,0),MATCH(H$1,Districts,0))*'Blend Sheet'!$R26)+(INDEX(ItemCosts,MATCH('Blend Sheet'!$S$4,ItemNum,0),MATCH(H$1,Districts,0))*'Blend Sheet'!$S26)+(INDEX(ItemCosts,MATCH('Blend Sheet'!$T$4,ItemNum,0),MATCH(H$1,Districts,0))*'Blend Sheet'!$T26)+(INDEX(ItemCosts,MATCH('Blend Sheet'!$U$4,ItemNum,0),MATCH(H$1,Districts,0))*'Blend Sheet'!$U26)+(INDEX(ItemCosts,MATCH('Blend Sheet'!$V$4,ItemNum,0),MATCH(H$1,Districts,0))*'Blend Sheet'!$V26)+(INDEX(ItemCosts,MATCH('Blend Sheet'!$W$4,ItemNum,0),MATCH(H$1,Districts,0))*'Blend Sheet'!$W26)+(INDEX(ItemCosts,MATCH('Blend Sheet'!$X$4,ItemNum,0),MATCH(H$1,Districts,0))*'Blend Sheet'!$X26)+(INDEX(ItemCosts,MATCH('Blend Sheet'!$Y$4,ItemNum,0),MATCH(H$1,Districts,0))*'Blend Sheet'!$Y26)+(INDEX(ItemCosts,MATCH('Blend Sheet'!$Z$4,ItemNum,0),MATCH(H$1,Districts,0))*'Blend Sheet'!$Z26)+(INDEX(ItemCosts,MATCH('Blend Sheet'!$AA$4,ItemNum,0),MATCH(H$1,Districts,0))*'Blend Sheet'!$AA26)+(INDEX(ItemCosts,MATCH('Blend Sheet'!$AB$4,ItemNum,0),MATCH(H$1,Districts,0))*'Blend Sheet'!$AB26)+(INDEX(ItemCosts,MATCH('Blend Sheet'!$AC$4,ItemNum,0),MATCH(H$1,Districts,0))*'Blend Sheet'!$AC26)+(INDEX(ItemCosts,MATCH('Blend Sheet'!$AD$4,ItemNum,0),MATCH(H$1,Districts,0))*'Blend Sheet'!$AD26)+(INDEX(ItemCosts,MATCH('Blend Sheet'!$AE$4,ItemNum,0),MATCH(H$1,Districts,0))*'Blend Sheet'!$AE26)+(INDEX(ItemCosts,MATCH('Blend Sheet'!$AF$4,ItemNum,0),MATCH(H$1,Districts,0))*'Blend Sheet'!$AF26)+(INDEX(ItemCosts,MATCH('Blend Sheet'!$AG$4,ItemNum,0),MATCH(H$1,Districts,0))*'Blend Sheet'!$AG26)+(INDEX(ItemCosts,MATCH('Blend Sheet'!$AH$4,ItemNum,0),MATCH(H$1,Districts,0))*'Blend Sheet'!$AH26)+(INDEX(ItemCosts,MATCH('Blend Sheet'!$AI$4,ItemNum,0),MATCH(H$1,Districts,0))*'Blend Sheet'!$AI26)+(INDEX(ItemCosts,MATCH('Blend Sheet'!$AJ$4,ItemNum,0),MATCH(H$1,Districts,0))*'Blend Sheet'!$AJ26)+(INDEX(ItemCosts,MATCH('Blend Sheet'!$AK$4,ItemNum,0),MATCH(H$1,Districts,0))*'Blend Sheet'!$AK26)+(INDEX(ItemCosts,MATCH('Blend Sheet'!$AL$4,ItemNum,0),MATCH(H$1,Districts,0))*'Blend Sheet'!$AL26)+(INDEX(ItemCosts,MATCH('Blend Sheet'!$AM$4,ItemNum,0),MATCH(H$1,Districts,0))*'Blend Sheet'!$AM26)+(INDEX(ItemCosts,MATCH('Blend Sheet'!$AN$4,ItemNum,0),MATCH(H$1,Districts,0))*'Blend Sheet'!$AN26)+(INDEX(ItemCosts,MATCH('Blend Sheet'!$AO$4,ItemNum,0),MATCH(H$1,Districts,0))*'Blend Sheet'!$AO26)+(INDEX(ItemCosts,MATCH('Blend Sheet'!$AP$4,ItemNum,0),MATCH(H$1,Districts,0))*'Blend Sheet'!$AP26)+(INDEX(ItemCosts,MATCH('Blend Sheet'!$AQ$4,ItemNum,0),MATCH(H$1,Districts,0))*'Blend Sheet'!$AQ26)+(INDEX(ItemCosts,MATCH('Blend Sheet'!$AR$4,ItemNum,0),MATCH(H$1,Districts,0))*'Blend Sheet'!$AR26)+(INDEX(ItemCosts,MATCH('Blend Sheet'!$AS$4,ItemNum,0),MATCH(H$1,Districts,0))*'Blend Sheet'!$AS26)</f>
        <v>#N/A</v>
      </c>
      <c r="I23" s="5" t="e">
        <f>(INDEX(ItemCosts,MATCH('Blend Sheet'!$C$4,ItemNum,0),MATCH(I$1,Districts,0))*'Blend Sheet'!$C26)+(INDEX(ItemCosts,MATCH('Blend Sheet'!$D$4,ItemNum,0),MATCH(I$1,Districts,0))*'Blend Sheet'!$D26)+(INDEX(ItemCosts,MATCH('Blend Sheet'!$E$4,ItemNum,0),MATCH(I$1,Districts,0))*'Blend Sheet'!$E26)+(INDEX(ItemCosts,MATCH('Blend Sheet'!$F$4,ItemNum,0),MATCH(I$1,Districts,0))*'Blend Sheet'!$F26)+(INDEX(ItemCosts,MATCH('Blend Sheet'!$G$4,ItemNum,0),MATCH(I$1,Districts,0))*'Blend Sheet'!$G26)+(INDEX(ItemCosts,MATCH('Blend Sheet'!$H$4,ItemNum,0),MATCH(I$1,Districts,0))*'Blend Sheet'!$H26)+(INDEX(ItemCosts,MATCH('Blend Sheet'!$I$4,ItemNum,0),MATCH(I$1,Districts,0))*'Blend Sheet'!$I26)+(INDEX(ItemCosts,MATCH('Blend Sheet'!$J$4,ItemNum,0),MATCH(I$1,Districts,0))*'Blend Sheet'!$J26)+(INDEX(ItemCosts,MATCH('Blend Sheet'!$K$4,ItemNum,0),MATCH(I$1,Districts,0))*'Blend Sheet'!$K26)+(INDEX(ItemCosts,MATCH('Blend Sheet'!$L$4,ItemNum,0),MATCH(I$1,Districts,0))*'Blend Sheet'!$L26)+(INDEX(ItemCosts,MATCH('Blend Sheet'!$M$4,ItemNum,0),MATCH(I$1,Districts,0))*'Blend Sheet'!$M26)+(INDEX(ItemCosts,MATCH('Blend Sheet'!$N$4,ItemNum,0),MATCH(I$1,Districts,0))*'Blend Sheet'!$N26)+(INDEX(ItemCosts,MATCH('Blend Sheet'!$O$4,ItemNum,0),MATCH(I$1,Districts,0))*'Blend Sheet'!$O26)+(INDEX(ItemCosts,MATCH('Blend Sheet'!$P$4,ItemNum,0),MATCH(I$1,Districts,0))*'Blend Sheet'!$P26)+(INDEX(ItemCosts,MATCH('Blend Sheet'!$Q$4,ItemNum,0),MATCH(I$1,Districts,0))*'Blend Sheet'!$Q26)+(INDEX(ItemCosts,MATCH('Blend Sheet'!$R$4,ItemNum,0),MATCH(I$1,Districts,0))*'Blend Sheet'!$R26)+(INDEX(ItemCosts,MATCH('Blend Sheet'!$S$4,ItemNum,0),MATCH(I$1,Districts,0))*'Blend Sheet'!$S26)+(INDEX(ItemCosts,MATCH('Blend Sheet'!$T$4,ItemNum,0),MATCH(I$1,Districts,0))*'Blend Sheet'!$T26)+(INDEX(ItemCosts,MATCH('Blend Sheet'!$U$4,ItemNum,0),MATCH(I$1,Districts,0))*'Blend Sheet'!$U26)+(INDEX(ItemCosts,MATCH('Blend Sheet'!$V$4,ItemNum,0),MATCH(I$1,Districts,0))*'Blend Sheet'!$V26)+(INDEX(ItemCosts,MATCH('Blend Sheet'!$W$4,ItemNum,0),MATCH(I$1,Districts,0))*'Blend Sheet'!$W26)+(INDEX(ItemCosts,MATCH('Blend Sheet'!$X$4,ItemNum,0),MATCH(I$1,Districts,0))*'Blend Sheet'!$X26)+(INDEX(ItemCosts,MATCH('Blend Sheet'!$Y$4,ItemNum,0),MATCH(I$1,Districts,0))*'Blend Sheet'!$Y26)+(INDEX(ItemCosts,MATCH('Blend Sheet'!$Z$4,ItemNum,0),MATCH(I$1,Districts,0))*'Blend Sheet'!$Z26)+(INDEX(ItemCosts,MATCH('Blend Sheet'!$AA$4,ItemNum,0),MATCH(I$1,Districts,0))*'Blend Sheet'!$AA26)+(INDEX(ItemCosts,MATCH('Blend Sheet'!$AB$4,ItemNum,0),MATCH(I$1,Districts,0))*'Blend Sheet'!$AB26)+(INDEX(ItemCosts,MATCH('Blend Sheet'!$AC$4,ItemNum,0),MATCH(I$1,Districts,0))*'Blend Sheet'!$AC26)+(INDEX(ItemCosts,MATCH('Blend Sheet'!$AD$4,ItemNum,0),MATCH(I$1,Districts,0))*'Blend Sheet'!$AD26)+(INDEX(ItemCosts,MATCH('Blend Sheet'!$AE$4,ItemNum,0),MATCH(I$1,Districts,0))*'Blend Sheet'!$AE26)+(INDEX(ItemCosts,MATCH('Blend Sheet'!$AF$4,ItemNum,0),MATCH(I$1,Districts,0))*'Blend Sheet'!$AF26)+(INDEX(ItemCosts,MATCH('Blend Sheet'!$AG$4,ItemNum,0),MATCH(I$1,Districts,0))*'Blend Sheet'!$AG26)+(INDEX(ItemCosts,MATCH('Blend Sheet'!$AH$4,ItemNum,0),MATCH(I$1,Districts,0))*'Blend Sheet'!$AH26)+(INDEX(ItemCosts,MATCH('Blend Sheet'!$AI$4,ItemNum,0),MATCH(I$1,Districts,0))*'Blend Sheet'!$AI26)+(INDEX(ItemCosts,MATCH('Blend Sheet'!$AJ$4,ItemNum,0),MATCH(I$1,Districts,0))*'Blend Sheet'!$AJ26)+(INDEX(ItemCosts,MATCH('Blend Sheet'!$AK$4,ItemNum,0),MATCH(I$1,Districts,0))*'Blend Sheet'!$AK26)+(INDEX(ItemCosts,MATCH('Blend Sheet'!$AL$4,ItemNum,0),MATCH(I$1,Districts,0))*'Blend Sheet'!$AL26)+(INDEX(ItemCosts,MATCH('Blend Sheet'!$AM$4,ItemNum,0),MATCH(I$1,Districts,0))*'Blend Sheet'!$AM26)+(INDEX(ItemCosts,MATCH('Blend Sheet'!$AN$4,ItemNum,0),MATCH(I$1,Districts,0))*'Blend Sheet'!$AN26)+(INDEX(ItemCosts,MATCH('Blend Sheet'!$AO$4,ItemNum,0),MATCH(I$1,Districts,0))*'Blend Sheet'!$AO26)+(INDEX(ItemCosts,MATCH('Blend Sheet'!$AP$4,ItemNum,0),MATCH(I$1,Districts,0))*'Blend Sheet'!$AP26)+(INDEX(ItemCosts,MATCH('Blend Sheet'!$AQ$4,ItemNum,0),MATCH(I$1,Districts,0))*'Blend Sheet'!$AQ26)+(INDEX(ItemCosts,MATCH('Blend Sheet'!$AR$4,ItemNum,0),MATCH(I$1,Districts,0))*'Blend Sheet'!$AR26)+(INDEX(ItemCosts,MATCH('Blend Sheet'!$AS$4,ItemNum,0),MATCH(I$1,Districts,0))*'Blend Sheet'!$AS26)</f>
        <v>#N/A</v>
      </c>
      <c r="J23" s="5" t="e">
        <f>(INDEX(ItemCosts,MATCH('Blend Sheet'!$C$4,ItemNum,0),MATCH(J$1,Districts,0))*'Blend Sheet'!$C26)+(INDEX(ItemCosts,MATCH('Blend Sheet'!$D$4,ItemNum,0),MATCH(J$1,Districts,0))*'Blend Sheet'!$D26)+(INDEX(ItemCosts,MATCH('Blend Sheet'!$E$4,ItemNum,0),MATCH(J$1,Districts,0))*'Blend Sheet'!$E26)+(INDEX(ItemCosts,MATCH('Blend Sheet'!$F$4,ItemNum,0),MATCH(J$1,Districts,0))*'Blend Sheet'!$F26)+(INDEX(ItemCosts,MATCH('Blend Sheet'!$G$4,ItemNum,0),MATCH(J$1,Districts,0))*'Blend Sheet'!$G26)+(INDEX(ItemCosts,MATCH('Blend Sheet'!$H$4,ItemNum,0),MATCH(J$1,Districts,0))*'Blend Sheet'!$H26)+(INDEX(ItemCosts,MATCH('Blend Sheet'!$I$4,ItemNum,0),MATCH(J$1,Districts,0))*'Blend Sheet'!$I26)+(INDEX(ItemCosts,MATCH('Blend Sheet'!$J$4,ItemNum,0),MATCH(J$1,Districts,0))*'Blend Sheet'!$J26)+(INDEX(ItemCosts,MATCH('Blend Sheet'!$K$4,ItemNum,0),MATCH(J$1,Districts,0))*'Blend Sheet'!$K26)+(INDEX(ItemCosts,MATCH('Blend Sheet'!$L$4,ItemNum,0),MATCH(J$1,Districts,0))*'Blend Sheet'!$L26)+(INDEX(ItemCosts,MATCH('Blend Sheet'!$M$4,ItemNum,0),MATCH(J$1,Districts,0))*'Blend Sheet'!$M26)+(INDEX(ItemCosts,MATCH('Blend Sheet'!$N$4,ItemNum,0),MATCH(J$1,Districts,0))*'Blend Sheet'!$N26)+(INDEX(ItemCosts,MATCH('Blend Sheet'!$O$4,ItemNum,0),MATCH(J$1,Districts,0))*'Blend Sheet'!$O26)+(INDEX(ItemCosts,MATCH('Blend Sheet'!$P$4,ItemNum,0),MATCH(J$1,Districts,0))*'Blend Sheet'!$P26)+(INDEX(ItemCosts,MATCH('Blend Sheet'!$Q$4,ItemNum,0),MATCH(J$1,Districts,0))*'Blend Sheet'!$Q26)+(INDEX(ItemCosts,MATCH('Blend Sheet'!$R$4,ItemNum,0),MATCH(J$1,Districts,0))*'Blend Sheet'!$R26)+(INDEX(ItemCosts,MATCH('Blend Sheet'!$S$4,ItemNum,0),MATCH(J$1,Districts,0))*'Blend Sheet'!$S26)+(INDEX(ItemCosts,MATCH('Blend Sheet'!$T$4,ItemNum,0),MATCH(J$1,Districts,0))*'Blend Sheet'!$T26)+(INDEX(ItemCosts,MATCH('Blend Sheet'!$U$4,ItemNum,0),MATCH(J$1,Districts,0))*'Blend Sheet'!$U26)+(INDEX(ItemCosts,MATCH('Blend Sheet'!$V$4,ItemNum,0),MATCH(J$1,Districts,0))*'Blend Sheet'!$V26)+(INDEX(ItemCosts,MATCH('Blend Sheet'!$W$4,ItemNum,0),MATCH(J$1,Districts,0))*'Blend Sheet'!$W26)+(INDEX(ItemCosts,MATCH('Blend Sheet'!$X$4,ItemNum,0),MATCH(J$1,Districts,0))*'Blend Sheet'!$X26)+(INDEX(ItemCosts,MATCH('Blend Sheet'!$Y$4,ItemNum,0),MATCH(J$1,Districts,0))*'Blend Sheet'!$Y26)+(INDEX(ItemCosts,MATCH('Blend Sheet'!$Z$4,ItemNum,0),MATCH(J$1,Districts,0))*'Blend Sheet'!$Z26)+(INDEX(ItemCosts,MATCH('Blend Sheet'!$AA$4,ItemNum,0),MATCH(J$1,Districts,0))*'Blend Sheet'!$AA26)+(INDEX(ItemCosts,MATCH('Blend Sheet'!$AB$4,ItemNum,0),MATCH(J$1,Districts,0))*'Blend Sheet'!$AB26)+(INDEX(ItemCosts,MATCH('Blend Sheet'!$AC$4,ItemNum,0),MATCH(J$1,Districts,0))*'Blend Sheet'!$AC26)+(INDEX(ItemCosts,MATCH('Blend Sheet'!$AD$4,ItemNum,0),MATCH(J$1,Districts,0))*'Blend Sheet'!$AD26)+(INDEX(ItemCosts,MATCH('Blend Sheet'!$AE$4,ItemNum,0),MATCH(J$1,Districts,0))*'Blend Sheet'!$AE26)+(INDEX(ItemCosts,MATCH('Blend Sheet'!$AF$4,ItemNum,0),MATCH(J$1,Districts,0))*'Blend Sheet'!$AF26)+(INDEX(ItemCosts,MATCH('Blend Sheet'!$AG$4,ItemNum,0),MATCH(J$1,Districts,0))*'Blend Sheet'!$AG26)+(INDEX(ItemCosts,MATCH('Blend Sheet'!$AH$4,ItemNum,0),MATCH(J$1,Districts,0))*'Blend Sheet'!$AH26)+(INDEX(ItemCosts,MATCH('Blend Sheet'!$AI$4,ItemNum,0),MATCH(J$1,Districts,0))*'Blend Sheet'!$AI26)+(INDEX(ItemCosts,MATCH('Blend Sheet'!$AJ$4,ItemNum,0),MATCH(J$1,Districts,0))*'Blend Sheet'!$AJ26)+(INDEX(ItemCosts,MATCH('Blend Sheet'!$AK$4,ItemNum,0),MATCH(J$1,Districts,0))*'Blend Sheet'!$AK26)+(INDEX(ItemCosts,MATCH('Blend Sheet'!$AL$4,ItemNum,0),MATCH(J$1,Districts,0))*'Blend Sheet'!$AL26)+(INDEX(ItemCosts,MATCH('Blend Sheet'!$AM$4,ItemNum,0),MATCH(J$1,Districts,0))*'Blend Sheet'!$AM26)+(INDEX(ItemCosts,MATCH('Blend Sheet'!$AN$4,ItemNum,0),MATCH(J$1,Districts,0))*'Blend Sheet'!$AN26)+(INDEX(ItemCosts,MATCH('Blend Sheet'!$AO$4,ItemNum,0),MATCH(J$1,Districts,0))*'Blend Sheet'!$AO26)+(INDEX(ItemCosts,MATCH('Blend Sheet'!$AP$4,ItemNum,0),MATCH(J$1,Districts,0))*'Blend Sheet'!$AP26)+(INDEX(ItemCosts,MATCH('Blend Sheet'!$AQ$4,ItemNum,0),MATCH(J$1,Districts,0))*'Blend Sheet'!$AQ26)+(INDEX(ItemCosts,MATCH('Blend Sheet'!$AR$4,ItemNum,0),MATCH(J$1,Districts,0))*'Blend Sheet'!$AR26)+(INDEX(ItemCosts,MATCH('Blend Sheet'!$AS$4,ItemNum,0),MATCH(J$1,Districts,0))*'Blend Sheet'!$AS26)</f>
        <v>#N/A</v>
      </c>
      <c r="K23" s="5" t="e">
        <f>(INDEX(ItemCosts,MATCH('Blend Sheet'!$C$4,ItemNum,0),MATCH(K$1,Districts,0))*'Blend Sheet'!$C26)+(INDEX(ItemCosts,MATCH('Blend Sheet'!$D$4,ItemNum,0),MATCH(K$1,Districts,0))*'Blend Sheet'!$D26)+(INDEX(ItemCosts,MATCH('Blend Sheet'!$E$4,ItemNum,0),MATCH(K$1,Districts,0))*'Blend Sheet'!$E26)+(INDEX(ItemCosts,MATCH('Blend Sheet'!$F$4,ItemNum,0),MATCH(K$1,Districts,0))*'Blend Sheet'!$F26)+(INDEX(ItemCosts,MATCH('Blend Sheet'!$G$4,ItemNum,0),MATCH(K$1,Districts,0))*'Blend Sheet'!$G26)+(INDEX(ItemCosts,MATCH('Blend Sheet'!$H$4,ItemNum,0),MATCH(K$1,Districts,0))*'Blend Sheet'!$H26)+(INDEX(ItemCosts,MATCH('Blend Sheet'!$I$4,ItemNum,0),MATCH(K$1,Districts,0))*'Blend Sheet'!$I26)+(INDEX(ItemCosts,MATCH('Blend Sheet'!$J$4,ItemNum,0),MATCH(K$1,Districts,0))*'Blend Sheet'!$J26)+(INDEX(ItemCosts,MATCH('Blend Sheet'!$K$4,ItemNum,0),MATCH(K$1,Districts,0))*'Blend Sheet'!$K26)+(INDEX(ItemCosts,MATCH('Blend Sheet'!$L$4,ItemNum,0),MATCH(K$1,Districts,0))*'Blend Sheet'!$L26)+(INDEX(ItemCosts,MATCH('Blend Sheet'!$M$4,ItemNum,0),MATCH(K$1,Districts,0))*'Blend Sheet'!$M26)+(INDEX(ItemCosts,MATCH('Blend Sheet'!$N$4,ItemNum,0),MATCH(K$1,Districts,0))*'Blend Sheet'!$N26)+(INDEX(ItemCosts,MATCH('Blend Sheet'!$O$4,ItemNum,0),MATCH(K$1,Districts,0))*'Blend Sheet'!$O26)+(INDEX(ItemCosts,MATCH('Blend Sheet'!$P$4,ItemNum,0),MATCH(K$1,Districts,0))*'Blend Sheet'!$P26)+(INDEX(ItemCosts,MATCH('Blend Sheet'!$Q$4,ItemNum,0),MATCH(K$1,Districts,0))*'Blend Sheet'!$Q26)+(INDEX(ItemCosts,MATCH('Blend Sheet'!$R$4,ItemNum,0),MATCH(K$1,Districts,0))*'Blend Sheet'!$R26)+(INDEX(ItemCosts,MATCH('Blend Sheet'!$S$4,ItemNum,0),MATCH(K$1,Districts,0))*'Blend Sheet'!$S26)+(INDEX(ItemCosts,MATCH('Blend Sheet'!$T$4,ItemNum,0),MATCH(K$1,Districts,0))*'Blend Sheet'!$T26)+(INDEX(ItemCosts,MATCH('Blend Sheet'!$U$4,ItemNum,0),MATCH(K$1,Districts,0))*'Blend Sheet'!$U26)+(INDEX(ItemCosts,MATCH('Blend Sheet'!$V$4,ItemNum,0),MATCH(K$1,Districts,0))*'Blend Sheet'!$V26)+(INDEX(ItemCosts,MATCH('Blend Sheet'!$W$4,ItemNum,0),MATCH(K$1,Districts,0))*'Blend Sheet'!$W26)+(INDEX(ItemCosts,MATCH('Blend Sheet'!$X$4,ItemNum,0),MATCH(K$1,Districts,0))*'Blend Sheet'!$X26)+(INDEX(ItemCosts,MATCH('Blend Sheet'!$Y$4,ItemNum,0),MATCH(K$1,Districts,0))*'Blend Sheet'!$Y26)+(INDEX(ItemCosts,MATCH('Blend Sheet'!$Z$4,ItemNum,0),MATCH(K$1,Districts,0))*'Blend Sheet'!$Z26)+(INDEX(ItemCosts,MATCH('Blend Sheet'!$AA$4,ItemNum,0),MATCH(K$1,Districts,0))*'Blend Sheet'!$AA26)+(INDEX(ItemCosts,MATCH('Blend Sheet'!$AB$4,ItemNum,0),MATCH(K$1,Districts,0))*'Blend Sheet'!$AB26)+(INDEX(ItemCosts,MATCH('Blend Sheet'!$AC$4,ItemNum,0),MATCH(K$1,Districts,0))*'Blend Sheet'!$AC26)+(INDEX(ItemCosts,MATCH('Blend Sheet'!$AD$4,ItemNum,0),MATCH(K$1,Districts,0))*'Blend Sheet'!$AD26)+(INDEX(ItemCosts,MATCH('Blend Sheet'!$AE$4,ItemNum,0),MATCH(K$1,Districts,0))*'Blend Sheet'!$AE26)+(INDEX(ItemCosts,MATCH('Blend Sheet'!$AF$4,ItemNum,0),MATCH(K$1,Districts,0))*'Blend Sheet'!$AF26)+(INDEX(ItemCosts,MATCH('Blend Sheet'!$AG$4,ItemNum,0),MATCH(K$1,Districts,0))*'Blend Sheet'!$AG26)+(INDEX(ItemCosts,MATCH('Blend Sheet'!$AH$4,ItemNum,0),MATCH(K$1,Districts,0))*'Blend Sheet'!$AH26)+(INDEX(ItemCosts,MATCH('Blend Sheet'!$AI$4,ItemNum,0),MATCH(K$1,Districts,0))*'Blend Sheet'!$AI26)+(INDEX(ItemCosts,MATCH('Blend Sheet'!$AJ$4,ItemNum,0),MATCH(K$1,Districts,0))*'Blend Sheet'!$AJ26)+(INDEX(ItemCosts,MATCH('Blend Sheet'!$AK$4,ItemNum,0),MATCH(K$1,Districts,0))*'Blend Sheet'!$AK26)+(INDEX(ItemCosts,MATCH('Blend Sheet'!$AL$4,ItemNum,0),MATCH(K$1,Districts,0))*'Blend Sheet'!$AL26)+(INDEX(ItemCosts,MATCH('Blend Sheet'!$AM$4,ItemNum,0),MATCH(K$1,Districts,0))*'Blend Sheet'!$AM26)+(INDEX(ItemCosts,MATCH('Blend Sheet'!$AN$4,ItemNum,0),MATCH(K$1,Districts,0))*'Blend Sheet'!$AN26)+(INDEX(ItemCosts,MATCH('Blend Sheet'!$AO$4,ItemNum,0),MATCH(K$1,Districts,0))*'Blend Sheet'!$AO26)+(INDEX(ItemCosts,MATCH('Blend Sheet'!$AP$4,ItemNum,0),MATCH(K$1,Districts,0))*'Blend Sheet'!$AP26)+(INDEX(ItemCosts,MATCH('Blend Sheet'!$AQ$4,ItemNum,0),MATCH(K$1,Districts,0))*'Blend Sheet'!$AQ26)+(INDEX(ItemCosts,MATCH('Blend Sheet'!$AR$4,ItemNum,0),MATCH(K$1,Districts,0))*'Blend Sheet'!$AR26)+(INDEX(ItemCosts,MATCH('Blend Sheet'!$AS$4,ItemNum,0),MATCH(K$1,Districts,0))*'Blend Sheet'!$AS26)</f>
        <v>#N/A</v>
      </c>
      <c r="L23" s="5" t="e">
        <f>(INDEX(ItemCosts,MATCH('Blend Sheet'!$C$4,ItemNum,0),MATCH(L$1,Districts,0))*'Blend Sheet'!$C26)+(INDEX(ItemCosts,MATCH('Blend Sheet'!$D$4,ItemNum,0),MATCH(L$1,Districts,0))*'Blend Sheet'!$D26)+(INDEX(ItemCosts,MATCH('Blend Sheet'!$E$4,ItemNum,0),MATCH(L$1,Districts,0))*'Blend Sheet'!$E26)+(INDEX(ItemCosts,MATCH('Blend Sheet'!$F$4,ItemNum,0),MATCH(L$1,Districts,0))*'Blend Sheet'!$F26)+(INDEX(ItemCosts,MATCH('Blend Sheet'!$G$4,ItemNum,0),MATCH(L$1,Districts,0))*'Blend Sheet'!$G26)+(INDEX(ItemCosts,MATCH('Blend Sheet'!$H$4,ItemNum,0),MATCH(L$1,Districts,0))*'Blend Sheet'!$H26)+(INDEX(ItemCosts,MATCH('Blend Sheet'!$I$4,ItemNum,0),MATCH(L$1,Districts,0))*'Blend Sheet'!$I26)+(INDEX(ItemCosts,MATCH('Blend Sheet'!$J$4,ItemNum,0),MATCH(L$1,Districts,0))*'Blend Sheet'!$J26)+(INDEX(ItemCosts,MATCH('Blend Sheet'!$K$4,ItemNum,0),MATCH(L$1,Districts,0))*'Blend Sheet'!$K26)+(INDEX(ItemCosts,MATCH('Blend Sheet'!$L$4,ItemNum,0),MATCH(L$1,Districts,0))*'Blend Sheet'!$L26)+(INDEX(ItemCosts,MATCH('Blend Sheet'!$M$4,ItemNum,0),MATCH(L$1,Districts,0))*'Blend Sheet'!$M26)+(INDEX(ItemCosts,MATCH('Blend Sheet'!$N$4,ItemNum,0),MATCH(L$1,Districts,0))*'Blend Sheet'!$N26)+(INDEX(ItemCosts,MATCH('Blend Sheet'!$O$4,ItemNum,0),MATCH(L$1,Districts,0))*'Blend Sheet'!$O26)+(INDEX(ItemCosts,MATCH('Blend Sheet'!$P$4,ItemNum,0),MATCH(L$1,Districts,0))*'Blend Sheet'!$P26)+(INDEX(ItemCosts,MATCH('Blend Sheet'!$Q$4,ItemNum,0),MATCH(L$1,Districts,0))*'Blend Sheet'!$Q26)+(INDEX(ItemCosts,MATCH('Blend Sheet'!$R$4,ItemNum,0),MATCH(L$1,Districts,0))*'Blend Sheet'!$R26)+(INDEX(ItemCosts,MATCH('Blend Sheet'!$S$4,ItemNum,0),MATCH(L$1,Districts,0))*'Blend Sheet'!$S26)+(INDEX(ItemCosts,MATCH('Blend Sheet'!$T$4,ItemNum,0),MATCH(L$1,Districts,0))*'Blend Sheet'!$T26)+(INDEX(ItemCosts,MATCH('Blend Sheet'!$U$4,ItemNum,0),MATCH(L$1,Districts,0))*'Blend Sheet'!$U26)+(INDEX(ItemCosts,MATCH('Blend Sheet'!$V$4,ItemNum,0),MATCH(L$1,Districts,0))*'Blend Sheet'!$V26)+(INDEX(ItemCosts,MATCH('Blend Sheet'!$W$4,ItemNum,0),MATCH(L$1,Districts,0))*'Blend Sheet'!$W26)+(INDEX(ItemCosts,MATCH('Blend Sheet'!$X$4,ItemNum,0),MATCH(L$1,Districts,0))*'Blend Sheet'!$X26)+(INDEX(ItemCosts,MATCH('Blend Sheet'!$Y$4,ItemNum,0),MATCH(L$1,Districts,0))*'Blend Sheet'!$Y26)+(INDEX(ItemCosts,MATCH('Blend Sheet'!$Z$4,ItemNum,0),MATCH(L$1,Districts,0))*'Blend Sheet'!$Z26)+(INDEX(ItemCosts,MATCH('Blend Sheet'!$AA$4,ItemNum,0),MATCH(L$1,Districts,0))*'Blend Sheet'!$AA26)+(INDEX(ItemCosts,MATCH('Blend Sheet'!$AB$4,ItemNum,0),MATCH(L$1,Districts,0))*'Blend Sheet'!$AB26)+(INDEX(ItemCosts,MATCH('Blend Sheet'!$AC$4,ItemNum,0),MATCH(L$1,Districts,0))*'Blend Sheet'!$AC26)+(INDEX(ItemCosts,MATCH('Blend Sheet'!$AD$4,ItemNum,0),MATCH(L$1,Districts,0))*'Blend Sheet'!$AD26)+(INDEX(ItemCosts,MATCH('Blend Sheet'!$AE$4,ItemNum,0),MATCH(L$1,Districts,0))*'Blend Sheet'!$AE26)+(INDEX(ItemCosts,MATCH('Blend Sheet'!$AF$4,ItemNum,0),MATCH(L$1,Districts,0))*'Blend Sheet'!$AF26)+(INDEX(ItemCosts,MATCH('Blend Sheet'!$AG$4,ItemNum,0),MATCH(L$1,Districts,0))*'Blend Sheet'!$AG26)+(INDEX(ItemCosts,MATCH('Blend Sheet'!$AH$4,ItemNum,0),MATCH(L$1,Districts,0))*'Blend Sheet'!$AH26)+(INDEX(ItemCosts,MATCH('Blend Sheet'!$AI$4,ItemNum,0),MATCH(L$1,Districts,0))*'Blend Sheet'!$AI26)+(INDEX(ItemCosts,MATCH('Blend Sheet'!$AJ$4,ItemNum,0),MATCH(L$1,Districts,0))*'Blend Sheet'!$AJ26)+(INDEX(ItemCosts,MATCH('Blend Sheet'!$AK$4,ItemNum,0),MATCH(L$1,Districts,0))*'Blend Sheet'!$AK26)+(INDEX(ItemCosts,MATCH('Blend Sheet'!$AL$4,ItemNum,0),MATCH(L$1,Districts,0))*'Blend Sheet'!$AL26)+(INDEX(ItemCosts,MATCH('Blend Sheet'!$AM$4,ItemNum,0),MATCH(L$1,Districts,0))*'Blend Sheet'!$AM26)+(INDEX(ItemCosts,MATCH('Blend Sheet'!$AN$4,ItemNum,0),MATCH(L$1,Districts,0))*'Blend Sheet'!$AN26)+(INDEX(ItemCosts,MATCH('Blend Sheet'!$AO$4,ItemNum,0),MATCH(L$1,Districts,0))*'Blend Sheet'!$AO26)+(INDEX(ItemCosts,MATCH('Blend Sheet'!$AP$4,ItemNum,0),MATCH(L$1,Districts,0))*'Blend Sheet'!$AP26)+(INDEX(ItemCosts,MATCH('Blend Sheet'!$AQ$4,ItemNum,0),MATCH(L$1,Districts,0))*'Blend Sheet'!$AQ26)+(INDEX(ItemCosts,MATCH('Blend Sheet'!$AR$4,ItemNum,0),MATCH(L$1,Districts,0))*'Blend Sheet'!$AR26)+(INDEX(ItemCosts,MATCH('Blend Sheet'!$AS$4,ItemNum,0),MATCH(L$1,Districts,0))*'Blend Sheet'!$AS26)</f>
        <v>#N/A</v>
      </c>
      <c r="M23" s="191"/>
      <c r="N23" s="34" t="e">
        <f>D23/'Blend Sheet'!$BA26</f>
        <v>#N/A</v>
      </c>
      <c r="O23" s="34" t="e">
        <f>E23/'Blend Sheet'!$BA26</f>
        <v>#N/A</v>
      </c>
      <c r="P23" s="34" t="e">
        <f>G23/'Blend Sheet'!$BA26</f>
        <v>#N/A</v>
      </c>
      <c r="Q23" s="34" t="e">
        <f>H23/'Blend Sheet'!$BA26</f>
        <v>#N/A</v>
      </c>
      <c r="R23" s="34" t="e">
        <f>I23/'Blend Sheet'!$BA26</f>
        <v>#N/A</v>
      </c>
      <c r="S23" s="34" t="e">
        <f>J23/'Blend Sheet'!$BA26</f>
        <v>#N/A</v>
      </c>
      <c r="T23" s="34" t="e">
        <f>K23/'Blend Sheet'!$BA26</f>
        <v>#N/A</v>
      </c>
      <c r="U23" s="34" t="e">
        <f>L23/'Blend Sheet'!$BA26</f>
        <v>#N/A</v>
      </c>
    </row>
    <row r="24" spans="1:21" x14ac:dyDescent="0.25">
      <c r="A24" t="str">
        <f>'Blend Sheet'!A27</f>
        <v>2:1:12 'G'</v>
      </c>
      <c r="B24" s="5" t="e">
        <f>(INDEX(ItemCosts,MATCH('Blend Sheet'!$C$4,ItemNum,0),MATCH(B$1,Districts,0))*'Blend Sheet'!$C27)+(INDEX(ItemCosts,MATCH('Blend Sheet'!$D$4,ItemNum,0),MATCH(B$1,Districts,0))*'Blend Sheet'!$D27)+(INDEX(ItemCosts,MATCH('Blend Sheet'!$E$4,ItemNum,0),MATCH(B$1,Districts,0))*'Blend Sheet'!$E27)+(INDEX(ItemCosts,MATCH('Blend Sheet'!$F$4,ItemNum,0),MATCH(B$1,Districts,0))*'Blend Sheet'!$F27)+(INDEX(ItemCosts,MATCH('Blend Sheet'!$G$4,ItemNum,0),MATCH(B$1,Districts,0))*'Blend Sheet'!$G27)+(INDEX(ItemCosts,MATCH('Blend Sheet'!$H$4,ItemNum,0),MATCH(B$1,Districts,0))*'Blend Sheet'!$H27)+(INDEX(ItemCosts,MATCH('Blend Sheet'!$I$4,ItemNum,0),MATCH(B$1,Districts,0))*'Blend Sheet'!$I27)+(INDEX(ItemCosts,MATCH('Blend Sheet'!$J$4,ItemNum,0),MATCH(B$1,Districts,0))*'Blend Sheet'!$J27)+(INDEX(ItemCosts,MATCH('Blend Sheet'!$K$4,ItemNum,0),MATCH(B$1,Districts,0))*'Blend Sheet'!$K27)+(INDEX(ItemCosts,MATCH('Blend Sheet'!$L$4,ItemNum,0),MATCH(B$1,Districts,0))*'Blend Sheet'!$L27)+(INDEX(ItemCosts,MATCH('Blend Sheet'!$M$4,ItemNum,0),MATCH(B$1,Districts,0))*'Blend Sheet'!$M27)+(INDEX(ItemCosts,MATCH('Blend Sheet'!$N$4,ItemNum,0),MATCH(B$1,Districts,0))*'Blend Sheet'!$N27)+(INDEX(ItemCosts,MATCH('Blend Sheet'!$O$4,ItemNum,0),MATCH(B$1,Districts,0))*'Blend Sheet'!$O27)+(INDEX(ItemCosts,MATCH('Blend Sheet'!$P$4,ItemNum,0),MATCH(B$1,Districts,0))*'Blend Sheet'!$P27)+(INDEX(ItemCosts,MATCH('Blend Sheet'!$Q$4,ItemNum,0),MATCH(B$1,Districts,0))*'Blend Sheet'!$Q27)+(INDEX(ItemCosts,MATCH('Blend Sheet'!$R$4,ItemNum,0),MATCH(B$1,Districts,0))*'Blend Sheet'!$R27)+(INDEX(ItemCosts,MATCH('Blend Sheet'!$S$4,ItemNum,0),MATCH(B$1,Districts,0))*'Blend Sheet'!$S27)+(INDEX(ItemCosts,MATCH('Blend Sheet'!$T$4,ItemNum,0),MATCH(B$1,Districts,0))*'Blend Sheet'!$T27)+(INDEX(ItemCosts,MATCH('Blend Sheet'!$U$4,ItemNum,0),MATCH(B$1,Districts,0))*'Blend Sheet'!$U27)+(INDEX(ItemCosts,MATCH('Blend Sheet'!$V$4,ItemNum,0),MATCH(B$1,Districts,0))*'Blend Sheet'!$V27)+(INDEX(ItemCosts,MATCH('Blend Sheet'!$W$4,ItemNum,0),MATCH(B$1,Districts,0))*'Blend Sheet'!$W27)+(INDEX(ItemCosts,MATCH('Blend Sheet'!$X$4,ItemNum,0),MATCH(B$1,Districts,0))*'Blend Sheet'!$X27)+(INDEX(ItemCosts,MATCH('Blend Sheet'!$Y$4,ItemNum,0),MATCH(B$1,Districts,0))*'Blend Sheet'!$Y27)+(INDEX(ItemCosts,MATCH('Blend Sheet'!$Z$4,ItemNum,0),MATCH(B$1,Districts,0))*'Blend Sheet'!$Z27)+(INDEX(ItemCosts,MATCH('Blend Sheet'!$AA$4,ItemNum,0),MATCH(B$1,Districts,0))*'Blend Sheet'!$AA27)+(INDEX(ItemCosts,MATCH('Blend Sheet'!$AB$4,ItemNum,0),MATCH(B$1,Districts,0))*'Blend Sheet'!$AB27)+(INDEX(ItemCosts,MATCH('Blend Sheet'!$AC$4,ItemNum,0),MATCH(B$1,Districts,0))*'Blend Sheet'!$AC27)+(INDEX(ItemCosts,MATCH('Blend Sheet'!$AD$4,ItemNum,0),MATCH(B$1,Districts,0))*'Blend Sheet'!$AD27)+(INDEX(ItemCosts,MATCH('Blend Sheet'!$AE$4,ItemNum,0),MATCH(B$1,Districts,0))*'Blend Sheet'!$AE27)+(INDEX(ItemCosts,MATCH('Blend Sheet'!$AF$4,ItemNum,0),MATCH(B$1,Districts,0))*'Blend Sheet'!$AF27)+(INDEX(ItemCosts,MATCH('Blend Sheet'!$AG$4,ItemNum,0),MATCH(B$1,Districts,0))*'Blend Sheet'!$AG27)+(INDEX(ItemCosts,MATCH('Blend Sheet'!$AH$4,ItemNum,0),MATCH(B$1,Districts,0))*'Blend Sheet'!$AH27)+(INDEX(ItemCosts,MATCH('Blend Sheet'!$AI$4,ItemNum,0),MATCH(B$1,Districts,0))*'Blend Sheet'!$AI27)+(INDEX(ItemCosts,MATCH('Blend Sheet'!$AJ$4,ItemNum,0),MATCH(B$1,Districts,0))*'Blend Sheet'!$AJ27)+(INDEX(ItemCosts,MATCH('Blend Sheet'!$AK$4,ItemNum,0),MATCH(B$1,Districts,0))*'Blend Sheet'!$AK27)+(INDEX(ItemCosts,MATCH('Blend Sheet'!$AL$4,ItemNum,0),MATCH(B$1,Districts,0))*'Blend Sheet'!$AL27)+(INDEX(ItemCosts,MATCH('Blend Sheet'!$AM$4,ItemNum,0),MATCH(B$1,Districts,0))*'Blend Sheet'!$AM27)+(INDEX(ItemCosts,MATCH('Blend Sheet'!$AN$4,ItemNum,0),MATCH(B$1,Districts,0))*'Blend Sheet'!$AN27)+(INDEX(ItemCosts,MATCH('Blend Sheet'!$AO$4,ItemNum,0),MATCH(B$1,Districts,0))*'Blend Sheet'!$AO27)+(INDEX(ItemCosts,MATCH('Blend Sheet'!$AP$4,ItemNum,0),MATCH(B$1,Districts,0))*'Blend Sheet'!$AP27)+(INDEX(ItemCosts,MATCH('Blend Sheet'!$AQ$4,ItemNum,0),MATCH(B$1,Districts,0))*'Blend Sheet'!$AQ27)+(INDEX(ItemCosts,MATCH('Blend Sheet'!$AR$4,ItemNum,0),MATCH(B$1,Districts,0))*'Blend Sheet'!$AR27)+(INDEX(ItemCosts,MATCH('Blend Sheet'!$AS$4,ItemNum,0),MATCH(B$1,Districts,0))*'Blend Sheet'!$AS27)</f>
        <v>#N/A</v>
      </c>
      <c r="C24" s="5" t="e">
        <f>(INDEX(ItemCosts,MATCH('Blend Sheet'!$C$4,ItemNum,0),MATCH(C$1,Districts,0))*'Blend Sheet'!$C27)+(INDEX(ItemCosts,MATCH('Blend Sheet'!$D$4,ItemNum,0),MATCH(C$1,Districts,0))*'Blend Sheet'!$D27)+(INDEX(ItemCosts,MATCH('Blend Sheet'!$E$4,ItemNum,0),MATCH(C$1,Districts,0))*'Blend Sheet'!$E27)+(INDEX(ItemCosts,MATCH('Blend Sheet'!$F$4,ItemNum,0),MATCH(C$1,Districts,0))*'Blend Sheet'!$F27)+(INDEX(ItemCosts,MATCH('Blend Sheet'!$G$4,ItemNum,0),MATCH(C$1,Districts,0))*'Blend Sheet'!$G27)+(INDEX(ItemCosts,MATCH('Blend Sheet'!$H$4,ItemNum,0),MATCH(C$1,Districts,0))*'Blend Sheet'!$H27)+(INDEX(ItemCosts,MATCH('Blend Sheet'!$I$4,ItemNum,0),MATCH(C$1,Districts,0))*'Blend Sheet'!$I27)+(INDEX(ItemCosts,MATCH('Blend Sheet'!$J$4,ItemNum,0),MATCH(C$1,Districts,0))*'Blend Sheet'!$J27)+(INDEX(ItemCosts,MATCH('Blend Sheet'!$K$4,ItemNum,0),MATCH(C$1,Districts,0))*'Blend Sheet'!$K27)+(INDEX(ItemCosts,MATCH('Blend Sheet'!$L$4,ItemNum,0),MATCH(C$1,Districts,0))*'Blend Sheet'!$L27)+(INDEX(ItemCosts,MATCH('Blend Sheet'!$M$4,ItemNum,0),MATCH(C$1,Districts,0))*'Blend Sheet'!$M27)+(INDEX(ItemCosts,MATCH('Blend Sheet'!$N$4,ItemNum,0),MATCH(C$1,Districts,0))*'Blend Sheet'!$N27)+(INDEX(ItemCosts,MATCH('Blend Sheet'!$O$4,ItemNum,0),MATCH(C$1,Districts,0))*'Blend Sheet'!$O27)+(INDEX(ItemCosts,MATCH('Blend Sheet'!$P$4,ItemNum,0),MATCH(C$1,Districts,0))*'Blend Sheet'!$P27)+(INDEX(ItemCosts,MATCH('Blend Sheet'!$Q$4,ItemNum,0),MATCH(C$1,Districts,0))*'Blend Sheet'!$Q27)+(INDEX(ItemCosts,MATCH('Blend Sheet'!$R$4,ItemNum,0),MATCH(C$1,Districts,0))*'Blend Sheet'!$R27)+(INDEX(ItemCosts,MATCH('Blend Sheet'!$S$4,ItemNum,0),MATCH(C$1,Districts,0))*'Blend Sheet'!$S27)+(INDEX(ItemCosts,MATCH('Blend Sheet'!$T$4,ItemNum,0),MATCH(C$1,Districts,0))*'Blend Sheet'!$T27)+(INDEX(ItemCosts,MATCH('Blend Sheet'!$U$4,ItemNum,0),MATCH(C$1,Districts,0))*'Blend Sheet'!$U27)+(INDEX(ItemCosts,MATCH('Blend Sheet'!$V$4,ItemNum,0),MATCH(C$1,Districts,0))*'Blend Sheet'!$V27)+(INDEX(ItemCosts,MATCH('Blend Sheet'!$W$4,ItemNum,0),MATCH(C$1,Districts,0))*'Blend Sheet'!$W27)+(INDEX(ItemCosts,MATCH('Blend Sheet'!$X$4,ItemNum,0),MATCH(C$1,Districts,0))*'Blend Sheet'!$X27)+(INDEX(ItemCosts,MATCH('Blend Sheet'!$Y$4,ItemNum,0),MATCH(C$1,Districts,0))*'Blend Sheet'!$Y27)+(INDEX(ItemCosts,MATCH('Blend Sheet'!$Z$4,ItemNum,0),MATCH(C$1,Districts,0))*'Blend Sheet'!$Z27)+(INDEX(ItemCosts,MATCH('Blend Sheet'!$AA$4,ItemNum,0),MATCH(C$1,Districts,0))*'Blend Sheet'!$AA27)+(INDEX(ItemCosts,MATCH('Blend Sheet'!$AB$4,ItemNum,0),MATCH(C$1,Districts,0))*'Blend Sheet'!$AB27)+(INDEX(ItemCosts,MATCH('Blend Sheet'!$AC$4,ItemNum,0),MATCH(C$1,Districts,0))*'Blend Sheet'!$AC27)+(INDEX(ItemCosts,MATCH('Blend Sheet'!$AD$4,ItemNum,0),MATCH(C$1,Districts,0))*'Blend Sheet'!$AD27)+(INDEX(ItemCosts,MATCH('Blend Sheet'!$AE$4,ItemNum,0),MATCH(C$1,Districts,0))*'Blend Sheet'!$AE27)+(INDEX(ItemCosts,MATCH('Blend Sheet'!$AF$4,ItemNum,0),MATCH(C$1,Districts,0))*'Blend Sheet'!$AF27)+(INDEX(ItemCosts,MATCH('Blend Sheet'!$AG$4,ItemNum,0),MATCH(C$1,Districts,0))*'Blend Sheet'!$AG27)+(INDEX(ItemCosts,MATCH('Blend Sheet'!$AH$4,ItemNum,0),MATCH(C$1,Districts,0))*'Blend Sheet'!$AH27)+(INDEX(ItemCosts,MATCH('Blend Sheet'!$AI$4,ItemNum,0),MATCH(C$1,Districts,0))*'Blend Sheet'!$AI27)+(INDEX(ItemCosts,MATCH('Blend Sheet'!$AJ$4,ItemNum,0),MATCH(C$1,Districts,0))*'Blend Sheet'!$AJ27)+(INDEX(ItemCosts,MATCH('Blend Sheet'!$AK$4,ItemNum,0),MATCH(C$1,Districts,0))*'Blend Sheet'!$AK27)+(INDEX(ItemCosts,MATCH('Blend Sheet'!$AL$4,ItemNum,0),MATCH(C$1,Districts,0))*'Blend Sheet'!$AL27)+(INDEX(ItemCosts,MATCH('Blend Sheet'!$AM$4,ItemNum,0),MATCH(C$1,Districts,0))*'Blend Sheet'!$AM27)+(INDEX(ItemCosts,MATCH('Blend Sheet'!$AN$4,ItemNum,0),MATCH(C$1,Districts,0))*'Blend Sheet'!$AN27)+(INDEX(ItemCosts,MATCH('Blend Sheet'!$AO$4,ItemNum,0),MATCH(C$1,Districts,0))*'Blend Sheet'!$AO27)+(INDEX(ItemCosts,MATCH('Blend Sheet'!$AP$4,ItemNum,0),MATCH(C$1,Districts,0))*'Blend Sheet'!$AP27)+(INDEX(ItemCosts,MATCH('Blend Sheet'!$AQ$4,ItemNum,0),MATCH(C$1,Districts,0))*'Blend Sheet'!$AQ27)+(INDEX(ItemCosts,MATCH('Blend Sheet'!$AR$4,ItemNum,0),MATCH(C$1,Districts,0))*'Blend Sheet'!$AR27)+(INDEX(ItemCosts,MATCH('Blend Sheet'!$AS$4,ItemNum,0),MATCH(C$1,Districts,0))*'Blend Sheet'!$AS27)</f>
        <v>#N/A</v>
      </c>
      <c r="D24" s="5" t="e">
        <f>(INDEX(ItemCosts,MATCH('Blend Sheet'!$C$4,ItemNum,0),MATCH(D$1,Districts,0))*'Blend Sheet'!$C27)+(INDEX(ItemCosts,MATCH('Blend Sheet'!$D$4,ItemNum,0),MATCH(D$1,Districts,0))*'Blend Sheet'!$D27)+(INDEX(ItemCosts,MATCH('Blend Sheet'!$E$4,ItemNum,0),MATCH(D$1,Districts,0))*'Blend Sheet'!$E27)+(INDEX(ItemCosts,MATCH('Blend Sheet'!$F$4,ItemNum,0),MATCH(D$1,Districts,0))*'Blend Sheet'!$F27)+(INDEX(ItemCosts,MATCH('Blend Sheet'!$G$4,ItemNum,0),MATCH(D$1,Districts,0))*'Blend Sheet'!$G27)+(INDEX(ItemCosts,MATCH('Blend Sheet'!$H$4,ItemNum,0),MATCH(D$1,Districts,0))*'Blend Sheet'!$H27)+(INDEX(ItemCosts,MATCH('Blend Sheet'!$I$4,ItemNum,0),MATCH(D$1,Districts,0))*'Blend Sheet'!$I27)+(INDEX(ItemCosts,MATCH('Blend Sheet'!$J$4,ItemNum,0),MATCH(D$1,Districts,0))*'Blend Sheet'!$J27)+(INDEX(ItemCosts,MATCH('Blend Sheet'!$K$4,ItemNum,0),MATCH(D$1,Districts,0))*'Blend Sheet'!$K27)+(INDEX(ItemCosts,MATCH('Blend Sheet'!$L$4,ItemNum,0),MATCH(D$1,Districts,0))*'Blend Sheet'!$L27)+(INDEX(ItemCosts,MATCH('Blend Sheet'!$M$4,ItemNum,0),MATCH(D$1,Districts,0))*'Blend Sheet'!$M27)+(INDEX(ItemCosts,MATCH('Blend Sheet'!$N$4,ItemNum,0),MATCH(D$1,Districts,0))*'Blend Sheet'!$N27)+(INDEX(ItemCosts,MATCH('Blend Sheet'!$O$4,ItemNum,0),MATCH(D$1,Districts,0))*'Blend Sheet'!$O27)+(INDEX(ItemCosts,MATCH('Blend Sheet'!$P$4,ItemNum,0),MATCH(D$1,Districts,0))*'Blend Sheet'!$P27)+(INDEX(ItemCosts,MATCH('Blend Sheet'!$Q$4,ItemNum,0),MATCH(D$1,Districts,0))*'Blend Sheet'!$Q27)+(INDEX(ItemCosts,MATCH('Blend Sheet'!$R$4,ItemNum,0),MATCH(D$1,Districts,0))*'Blend Sheet'!$R27)+(INDEX(ItemCosts,MATCH('Blend Sheet'!$S$4,ItemNum,0),MATCH(D$1,Districts,0))*'Blend Sheet'!$S27)+(INDEX(ItemCosts,MATCH('Blend Sheet'!$T$4,ItemNum,0),MATCH(D$1,Districts,0))*'Blend Sheet'!$T27)+(INDEX(ItemCosts,MATCH('Blend Sheet'!$U$4,ItemNum,0),MATCH(D$1,Districts,0))*'Blend Sheet'!$U27)+(INDEX(ItemCosts,MATCH('Blend Sheet'!$V$4,ItemNum,0),MATCH(D$1,Districts,0))*'Blend Sheet'!$V27)+(INDEX(ItemCosts,MATCH('Blend Sheet'!$W$4,ItemNum,0),MATCH(D$1,Districts,0))*'Blend Sheet'!$W27)+(INDEX(ItemCosts,MATCH('Blend Sheet'!$X$4,ItemNum,0),MATCH(D$1,Districts,0))*'Blend Sheet'!$X27)+(INDEX(ItemCosts,MATCH('Blend Sheet'!$Y$4,ItemNum,0),MATCH(D$1,Districts,0))*'Blend Sheet'!$Y27)+(INDEX(ItemCosts,MATCH('Blend Sheet'!$Z$4,ItemNum,0),MATCH(D$1,Districts,0))*'Blend Sheet'!$Z27)+(INDEX(ItemCosts,MATCH('Blend Sheet'!$AA$4,ItemNum,0),MATCH(D$1,Districts,0))*'Blend Sheet'!$AA27)+(INDEX(ItemCosts,MATCH('Blend Sheet'!$AB$4,ItemNum,0),MATCH(D$1,Districts,0))*'Blend Sheet'!$AB27)+(INDEX(ItemCosts,MATCH('Blend Sheet'!$AC$4,ItemNum,0),MATCH(D$1,Districts,0))*'Blend Sheet'!$AC27)+(INDEX(ItemCosts,MATCH('Blend Sheet'!$AD$4,ItemNum,0),MATCH(D$1,Districts,0))*'Blend Sheet'!$AD27)+(INDEX(ItemCosts,MATCH('Blend Sheet'!$AE$4,ItemNum,0),MATCH(D$1,Districts,0))*'Blend Sheet'!$AE27)+(INDEX(ItemCosts,MATCH('Blend Sheet'!$AF$4,ItemNum,0),MATCH(D$1,Districts,0))*'Blend Sheet'!$AF27)+(INDEX(ItemCosts,MATCH('Blend Sheet'!$AG$4,ItemNum,0),MATCH(D$1,Districts,0))*'Blend Sheet'!$AG27)+(INDEX(ItemCosts,MATCH('Blend Sheet'!$AH$4,ItemNum,0),MATCH(D$1,Districts,0))*'Blend Sheet'!$AH27)+(INDEX(ItemCosts,MATCH('Blend Sheet'!$AI$4,ItemNum,0),MATCH(D$1,Districts,0))*'Blend Sheet'!$AI27)+(INDEX(ItemCosts,MATCH('Blend Sheet'!$AJ$4,ItemNum,0),MATCH(D$1,Districts,0))*'Blend Sheet'!$AJ27)+(INDEX(ItemCosts,MATCH('Blend Sheet'!$AK$4,ItemNum,0),MATCH(D$1,Districts,0))*'Blend Sheet'!$AK27)+(INDEX(ItemCosts,MATCH('Blend Sheet'!$AL$4,ItemNum,0),MATCH(D$1,Districts,0))*'Blend Sheet'!$AL27)+(INDEX(ItemCosts,MATCH('Blend Sheet'!$AM$4,ItemNum,0),MATCH(D$1,Districts,0))*'Blend Sheet'!$AM27)+(INDEX(ItemCosts,MATCH('Blend Sheet'!$AN$4,ItemNum,0),MATCH(D$1,Districts,0))*'Blend Sheet'!$AN27)+(INDEX(ItemCosts,MATCH('Blend Sheet'!$AO$4,ItemNum,0),MATCH(D$1,Districts,0))*'Blend Sheet'!$AO27)+(INDEX(ItemCosts,MATCH('Blend Sheet'!$AP$4,ItemNum,0),MATCH(D$1,Districts,0))*'Blend Sheet'!$AP27)+(INDEX(ItemCosts,MATCH('Blend Sheet'!$AQ$4,ItemNum,0),MATCH(D$1,Districts,0))*'Blend Sheet'!$AQ27)+(INDEX(ItemCosts,MATCH('Blend Sheet'!$AR$4,ItemNum,0),MATCH(D$1,Districts,0))*'Blend Sheet'!$AR27)+(INDEX(ItemCosts,MATCH('Blend Sheet'!$AS$4,ItemNum,0),MATCH(D$1,Districts,0))*'Blend Sheet'!$AS27)</f>
        <v>#N/A</v>
      </c>
      <c r="E24" s="5" t="e">
        <f>(INDEX(ItemCosts,MATCH('Blend Sheet'!$C$4,ItemNum,0),MATCH(E$1,Districts,0))*'Blend Sheet'!$C27)+(INDEX(ItemCosts,MATCH('Blend Sheet'!$D$4,ItemNum,0),MATCH(E$1,Districts,0))*'Blend Sheet'!$D27)+(INDEX(ItemCosts,MATCH('Blend Sheet'!$E$4,ItemNum,0),MATCH(E$1,Districts,0))*'Blend Sheet'!$E27)+(INDEX(ItemCosts,MATCH('Blend Sheet'!$F$4,ItemNum,0),MATCH(E$1,Districts,0))*'Blend Sheet'!$F27)+(INDEX(ItemCosts,MATCH('Blend Sheet'!$G$4,ItemNum,0),MATCH(E$1,Districts,0))*'Blend Sheet'!$G27)+(INDEX(ItemCosts,MATCH('Blend Sheet'!$H$4,ItemNum,0),MATCH(E$1,Districts,0))*'Blend Sheet'!$H27)+(INDEX(ItemCosts,MATCH('Blend Sheet'!$I$4,ItemNum,0),MATCH(E$1,Districts,0))*'Blend Sheet'!$I27)+(INDEX(ItemCosts,MATCH('Blend Sheet'!$J$4,ItemNum,0),MATCH(E$1,Districts,0))*'Blend Sheet'!$J27)+(INDEX(ItemCosts,MATCH('Blend Sheet'!$K$4,ItemNum,0),MATCH(E$1,Districts,0))*'Blend Sheet'!$K27)+(INDEX(ItemCosts,MATCH('Blend Sheet'!$L$4,ItemNum,0),MATCH(E$1,Districts,0))*'Blend Sheet'!$L27)+(INDEX(ItemCosts,MATCH('Blend Sheet'!$M$4,ItemNum,0),MATCH(E$1,Districts,0))*'Blend Sheet'!$M27)+(INDEX(ItemCosts,MATCH('Blend Sheet'!$N$4,ItemNum,0),MATCH(E$1,Districts,0))*'Blend Sheet'!$N27)+(INDEX(ItemCosts,MATCH('Blend Sheet'!$O$4,ItemNum,0),MATCH(E$1,Districts,0))*'Blend Sheet'!$O27)+(INDEX(ItemCosts,MATCH('Blend Sheet'!$P$4,ItemNum,0),MATCH(E$1,Districts,0))*'Blend Sheet'!$P27)+(INDEX(ItemCosts,MATCH('Blend Sheet'!$Q$4,ItemNum,0),MATCH(E$1,Districts,0))*'Blend Sheet'!$Q27)+(INDEX(ItemCosts,MATCH('Blend Sheet'!$R$4,ItemNum,0),MATCH(E$1,Districts,0))*'Blend Sheet'!$R27)+(INDEX(ItemCosts,MATCH('Blend Sheet'!$S$4,ItemNum,0),MATCH(E$1,Districts,0))*'Blend Sheet'!$S27)+(INDEX(ItemCosts,MATCH('Blend Sheet'!$T$4,ItemNum,0),MATCH(E$1,Districts,0))*'Blend Sheet'!$T27)+(INDEX(ItemCosts,MATCH('Blend Sheet'!$U$4,ItemNum,0),MATCH(E$1,Districts,0))*'Blend Sheet'!$U27)+(INDEX(ItemCosts,MATCH('Blend Sheet'!$V$4,ItemNum,0),MATCH(E$1,Districts,0))*'Blend Sheet'!$V27)+(INDEX(ItemCosts,MATCH('Blend Sheet'!$W$4,ItemNum,0),MATCH(E$1,Districts,0))*'Blend Sheet'!$W27)+(INDEX(ItemCosts,MATCH('Blend Sheet'!$X$4,ItemNum,0),MATCH(E$1,Districts,0))*'Blend Sheet'!$X27)+(INDEX(ItemCosts,MATCH('Blend Sheet'!$Y$4,ItemNum,0),MATCH(E$1,Districts,0))*'Blend Sheet'!$Y27)+(INDEX(ItemCosts,MATCH('Blend Sheet'!$Z$4,ItemNum,0),MATCH(E$1,Districts,0))*'Blend Sheet'!$Z27)+(INDEX(ItemCosts,MATCH('Blend Sheet'!$AA$4,ItemNum,0),MATCH(E$1,Districts,0))*'Blend Sheet'!$AA27)+(INDEX(ItemCosts,MATCH('Blend Sheet'!$AB$4,ItemNum,0),MATCH(E$1,Districts,0))*'Blend Sheet'!$AB27)+(INDEX(ItemCosts,MATCH('Blend Sheet'!$AC$4,ItemNum,0),MATCH(E$1,Districts,0))*'Blend Sheet'!$AC27)+(INDEX(ItemCosts,MATCH('Blend Sheet'!$AD$4,ItemNum,0),MATCH(E$1,Districts,0))*'Blend Sheet'!$AD27)+(INDEX(ItemCosts,MATCH('Blend Sheet'!$AE$4,ItemNum,0),MATCH(E$1,Districts,0))*'Blend Sheet'!$AE27)+(INDEX(ItemCosts,MATCH('Blend Sheet'!$AF$4,ItemNum,0),MATCH(E$1,Districts,0))*'Blend Sheet'!$AF27)+(INDEX(ItemCosts,MATCH('Blend Sheet'!$AG$4,ItemNum,0),MATCH(E$1,Districts,0))*'Blend Sheet'!$AG27)+(INDEX(ItemCosts,MATCH('Blend Sheet'!$AH$4,ItemNum,0),MATCH(E$1,Districts,0))*'Blend Sheet'!$AH27)+(INDEX(ItemCosts,MATCH('Blend Sheet'!$AI$4,ItemNum,0),MATCH(E$1,Districts,0))*'Blend Sheet'!$AI27)+(INDEX(ItemCosts,MATCH('Blend Sheet'!$AJ$4,ItemNum,0),MATCH(E$1,Districts,0))*'Blend Sheet'!$AJ27)+(INDEX(ItemCosts,MATCH('Blend Sheet'!$AK$4,ItemNum,0),MATCH(E$1,Districts,0))*'Blend Sheet'!$AK27)+(INDEX(ItemCosts,MATCH('Blend Sheet'!$AL$4,ItemNum,0),MATCH(E$1,Districts,0))*'Blend Sheet'!$AL27)+(INDEX(ItemCosts,MATCH('Blend Sheet'!$AM$4,ItemNum,0),MATCH(E$1,Districts,0))*'Blend Sheet'!$AM27)+(INDEX(ItemCosts,MATCH('Blend Sheet'!$AN$4,ItemNum,0),MATCH(E$1,Districts,0))*'Blend Sheet'!$AN27)+(INDEX(ItemCosts,MATCH('Blend Sheet'!$AO$4,ItemNum,0),MATCH(E$1,Districts,0))*'Blend Sheet'!$AO27)+(INDEX(ItemCosts,MATCH('Blend Sheet'!$AP$4,ItemNum,0),MATCH(E$1,Districts,0))*'Blend Sheet'!$AP27)+(INDEX(ItemCosts,MATCH('Blend Sheet'!$AQ$4,ItemNum,0),MATCH(E$1,Districts,0))*'Blend Sheet'!$AQ27)+(INDEX(ItemCosts,MATCH('Blend Sheet'!$AR$4,ItemNum,0),MATCH(E$1,Districts,0))*'Blend Sheet'!$AR27)+(INDEX(ItemCosts,MATCH('Blend Sheet'!$AS$4,ItemNum,0),MATCH(E$1,Districts,0))*'Blend Sheet'!$AS27)</f>
        <v>#N/A</v>
      </c>
      <c r="F24" s="5" t="e">
        <f>(INDEX(ItemCosts,MATCH('Blend Sheet'!$C$4,ItemNum,0),MATCH(F$1,Districts,0))*'Blend Sheet'!$C27)+(INDEX(ItemCosts,MATCH('Blend Sheet'!$D$4,ItemNum,0),MATCH(F$1,Districts,0))*'Blend Sheet'!$D27)+(INDEX(ItemCosts,MATCH('Blend Sheet'!$E$4,ItemNum,0),MATCH(F$1,Districts,0))*'Blend Sheet'!$E27)+(INDEX(ItemCosts,MATCH('Blend Sheet'!$F$4,ItemNum,0),MATCH(F$1,Districts,0))*'Blend Sheet'!$F27)+(INDEX(ItemCosts,MATCH('Blend Sheet'!$G$4,ItemNum,0),MATCH(F$1,Districts,0))*'Blend Sheet'!$G27)+(INDEX(ItemCosts,MATCH('Blend Sheet'!$H$4,ItemNum,0),MATCH(F$1,Districts,0))*'Blend Sheet'!$H27)+(INDEX(ItemCosts,MATCH('Blend Sheet'!$I$4,ItemNum,0),MATCH(F$1,Districts,0))*'Blend Sheet'!$I27)+(INDEX(ItemCosts,MATCH('Blend Sheet'!$J$4,ItemNum,0),MATCH(F$1,Districts,0))*'Blend Sheet'!$J27)+(INDEX(ItemCosts,MATCH('Blend Sheet'!$K$4,ItemNum,0),MATCH(F$1,Districts,0))*'Blend Sheet'!$K27)+(INDEX(ItemCosts,MATCH('Blend Sheet'!$L$4,ItemNum,0),MATCH(F$1,Districts,0))*'Blend Sheet'!$L27)+(INDEX(ItemCosts,MATCH('Blend Sheet'!$M$4,ItemNum,0),MATCH(F$1,Districts,0))*'Blend Sheet'!$M27)+(INDEX(ItemCosts,MATCH('Blend Sheet'!$N$4,ItemNum,0),MATCH(F$1,Districts,0))*'Blend Sheet'!$N27)+(INDEX(ItemCosts,MATCH('Blend Sheet'!$O$4,ItemNum,0),MATCH(F$1,Districts,0))*'Blend Sheet'!$O27)+(INDEX(ItemCosts,MATCH('Blend Sheet'!$P$4,ItemNum,0),MATCH(F$1,Districts,0))*'Blend Sheet'!$P27)+(INDEX(ItemCosts,MATCH('Blend Sheet'!$Q$4,ItemNum,0),MATCH(F$1,Districts,0))*'Blend Sheet'!$Q27)+(INDEX(ItemCosts,MATCH('Blend Sheet'!$R$4,ItemNum,0),MATCH(F$1,Districts,0))*'Blend Sheet'!$R27)+(INDEX(ItemCosts,MATCH('Blend Sheet'!$S$4,ItemNum,0),MATCH(F$1,Districts,0))*'Blend Sheet'!$S27)+(INDEX(ItemCosts,MATCH('Blend Sheet'!$T$4,ItemNum,0),MATCH(F$1,Districts,0))*'Blend Sheet'!$T27)+(INDEX(ItemCosts,MATCH('Blend Sheet'!$U$4,ItemNum,0),MATCH(F$1,Districts,0))*'Blend Sheet'!$U27)+(INDEX(ItemCosts,MATCH('Blend Sheet'!$V$4,ItemNum,0),MATCH(F$1,Districts,0))*'Blend Sheet'!$V27)+(INDEX(ItemCosts,MATCH('Blend Sheet'!$W$4,ItemNum,0),MATCH(F$1,Districts,0))*'Blend Sheet'!$W27)+(INDEX(ItemCosts,MATCH('Blend Sheet'!$X$4,ItemNum,0),MATCH(F$1,Districts,0))*'Blend Sheet'!$X27)+(INDEX(ItemCosts,MATCH('Blend Sheet'!$Y$4,ItemNum,0),MATCH(F$1,Districts,0))*'Blend Sheet'!$Y27)+(INDEX(ItemCosts,MATCH('Blend Sheet'!$Z$4,ItemNum,0),MATCH(F$1,Districts,0))*'Blend Sheet'!$Z27)+(INDEX(ItemCosts,MATCH('Blend Sheet'!$AA$4,ItemNum,0),MATCH(F$1,Districts,0))*'Blend Sheet'!$AA27)+(INDEX(ItemCosts,MATCH('Blend Sheet'!$AB$4,ItemNum,0),MATCH(F$1,Districts,0))*'Blend Sheet'!$AB27)+(INDEX(ItemCosts,MATCH('Blend Sheet'!$AC$4,ItemNum,0),MATCH(F$1,Districts,0))*'Blend Sheet'!$AC27)+(INDEX(ItemCosts,MATCH('Blend Sheet'!$AD$4,ItemNum,0),MATCH(F$1,Districts,0))*'Blend Sheet'!$AD27)+(INDEX(ItemCosts,MATCH('Blend Sheet'!$AE$4,ItemNum,0),MATCH(F$1,Districts,0))*'Blend Sheet'!$AE27)+(INDEX(ItemCosts,MATCH('Blend Sheet'!$AF$4,ItemNum,0),MATCH(F$1,Districts,0))*'Blend Sheet'!$AF27)+(INDEX(ItemCosts,MATCH('Blend Sheet'!$AG$4,ItemNum,0),MATCH(F$1,Districts,0))*'Blend Sheet'!$AG27)+(INDEX(ItemCosts,MATCH('Blend Sheet'!$AH$4,ItemNum,0),MATCH(F$1,Districts,0))*'Blend Sheet'!$AH27)+(INDEX(ItemCosts,MATCH('Blend Sheet'!$AI$4,ItemNum,0),MATCH(F$1,Districts,0))*'Blend Sheet'!$AI27)+(INDEX(ItemCosts,MATCH('Blend Sheet'!$AJ$4,ItemNum,0),MATCH(F$1,Districts,0))*'Blend Sheet'!$AJ27)+(INDEX(ItemCosts,MATCH('Blend Sheet'!$AK$4,ItemNum,0),MATCH(F$1,Districts,0))*'Blend Sheet'!$AK27)+(INDEX(ItemCosts,MATCH('Blend Sheet'!$AL$4,ItemNum,0),MATCH(F$1,Districts,0))*'Blend Sheet'!$AL27)+(INDEX(ItemCosts,MATCH('Blend Sheet'!$AM$4,ItemNum,0),MATCH(F$1,Districts,0))*'Blend Sheet'!$AM27)+(INDEX(ItemCosts,MATCH('Blend Sheet'!$AN$4,ItemNum,0),MATCH(F$1,Districts,0))*'Blend Sheet'!$AN27)+(INDEX(ItemCosts,MATCH('Blend Sheet'!$AO$4,ItemNum,0),MATCH(F$1,Districts,0))*'Blend Sheet'!$AO27)+(INDEX(ItemCosts,MATCH('Blend Sheet'!$AP$4,ItemNum,0),MATCH(F$1,Districts,0))*'Blend Sheet'!$AP27)+(INDEX(ItemCosts,MATCH('Blend Sheet'!$AQ$4,ItemNum,0),MATCH(F$1,Districts,0))*'Blend Sheet'!$AQ27)+(INDEX(ItemCosts,MATCH('Blend Sheet'!$AR$4,ItemNum,0),MATCH(F$1,Districts,0))*'Blend Sheet'!$AR27)+(INDEX(ItemCosts,MATCH('Blend Sheet'!$AS$4,ItemNum,0),MATCH(F$1,Districts,0))*'Blend Sheet'!$AS27)</f>
        <v>#N/A</v>
      </c>
      <c r="G24" s="5" t="e">
        <f>(INDEX(ItemCosts,MATCH('Blend Sheet'!$C$4,ItemNum,0),MATCH(G$1,Districts,0))*'Blend Sheet'!$C27)+(INDEX(ItemCosts,MATCH('Blend Sheet'!$D$4,ItemNum,0),MATCH(G$1,Districts,0))*'Blend Sheet'!$D27)+(INDEX(ItemCosts,MATCH('Blend Sheet'!$E$4,ItemNum,0),MATCH(G$1,Districts,0))*'Blend Sheet'!$E27)+(INDEX(ItemCosts,MATCH('Blend Sheet'!$F$4,ItemNum,0),MATCH(G$1,Districts,0))*'Blend Sheet'!$F27)+(INDEX(ItemCosts,MATCH('Blend Sheet'!$G$4,ItemNum,0),MATCH(G$1,Districts,0))*'Blend Sheet'!$G27)+(INDEX(ItemCosts,MATCH('Blend Sheet'!$H$4,ItemNum,0),MATCH(G$1,Districts,0))*'Blend Sheet'!$H27)+(INDEX(ItemCosts,MATCH('Blend Sheet'!$I$4,ItemNum,0),MATCH(G$1,Districts,0))*'Blend Sheet'!$I27)+(INDEX(ItemCosts,MATCH('Blend Sheet'!$J$4,ItemNum,0),MATCH(G$1,Districts,0))*'Blend Sheet'!$J27)+(INDEX(ItemCosts,MATCH('Blend Sheet'!$K$4,ItemNum,0),MATCH(G$1,Districts,0))*'Blend Sheet'!$K27)+(INDEX(ItemCosts,MATCH('Blend Sheet'!$L$4,ItemNum,0),MATCH(G$1,Districts,0))*'Blend Sheet'!$L27)+(INDEX(ItemCosts,MATCH('Blend Sheet'!$M$4,ItemNum,0),MATCH(G$1,Districts,0))*'Blend Sheet'!$M27)+(INDEX(ItemCosts,MATCH('Blend Sheet'!$N$4,ItemNum,0),MATCH(G$1,Districts,0))*'Blend Sheet'!$N27)+(INDEX(ItemCosts,MATCH('Blend Sheet'!$O$4,ItemNum,0),MATCH(G$1,Districts,0))*'Blend Sheet'!$O27)+(INDEX(ItemCosts,MATCH('Blend Sheet'!$P$4,ItemNum,0),MATCH(G$1,Districts,0))*'Blend Sheet'!$P27)+(INDEX(ItemCosts,MATCH('Blend Sheet'!$Q$4,ItemNum,0),MATCH(G$1,Districts,0))*'Blend Sheet'!$Q27)+(INDEX(ItemCosts,MATCH('Blend Sheet'!$R$4,ItemNum,0),MATCH(G$1,Districts,0))*'Blend Sheet'!$R27)+(INDEX(ItemCosts,MATCH('Blend Sheet'!$S$4,ItemNum,0),MATCH(G$1,Districts,0))*'Blend Sheet'!$S27)+(INDEX(ItemCosts,MATCH('Blend Sheet'!$T$4,ItemNum,0),MATCH(G$1,Districts,0))*'Blend Sheet'!$T27)+(INDEX(ItemCosts,MATCH('Blend Sheet'!$U$4,ItemNum,0),MATCH(G$1,Districts,0))*'Blend Sheet'!$U27)+(INDEX(ItemCosts,MATCH('Blend Sheet'!$V$4,ItemNum,0),MATCH(G$1,Districts,0))*'Blend Sheet'!$V27)+(INDEX(ItemCosts,MATCH('Blend Sheet'!$W$4,ItemNum,0),MATCH(G$1,Districts,0))*'Blend Sheet'!$W27)+(INDEX(ItemCosts,MATCH('Blend Sheet'!$X$4,ItemNum,0),MATCH(G$1,Districts,0))*'Blend Sheet'!$X27)+(INDEX(ItemCosts,MATCH('Blend Sheet'!$Y$4,ItemNum,0),MATCH(G$1,Districts,0))*'Blend Sheet'!$Y27)+(INDEX(ItemCosts,MATCH('Blend Sheet'!$Z$4,ItemNum,0),MATCH(G$1,Districts,0))*'Blend Sheet'!$Z27)+(INDEX(ItemCosts,MATCH('Blend Sheet'!$AA$4,ItemNum,0),MATCH(G$1,Districts,0))*'Blend Sheet'!$AA27)+(INDEX(ItemCosts,MATCH('Blend Sheet'!$AB$4,ItemNum,0),MATCH(G$1,Districts,0))*'Blend Sheet'!$AB27)+(INDEX(ItemCosts,MATCH('Blend Sheet'!$AC$4,ItemNum,0),MATCH(G$1,Districts,0))*'Blend Sheet'!$AC27)+(INDEX(ItemCosts,MATCH('Blend Sheet'!$AD$4,ItemNum,0),MATCH(G$1,Districts,0))*'Blend Sheet'!$AD27)+(INDEX(ItemCosts,MATCH('Blend Sheet'!$AE$4,ItemNum,0),MATCH(G$1,Districts,0))*'Blend Sheet'!$AE27)+(INDEX(ItemCosts,MATCH('Blend Sheet'!$AF$4,ItemNum,0),MATCH(G$1,Districts,0))*'Blend Sheet'!$AF27)+(INDEX(ItemCosts,MATCH('Blend Sheet'!$AG$4,ItemNum,0),MATCH(G$1,Districts,0))*'Blend Sheet'!$AG27)+(INDEX(ItemCosts,MATCH('Blend Sheet'!$AH$4,ItemNum,0),MATCH(G$1,Districts,0))*'Blend Sheet'!$AH27)+(INDEX(ItemCosts,MATCH('Blend Sheet'!$AI$4,ItemNum,0),MATCH(G$1,Districts,0))*'Blend Sheet'!$AI27)+(INDEX(ItemCosts,MATCH('Blend Sheet'!$AJ$4,ItemNum,0),MATCH(G$1,Districts,0))*'Blend Sheet'!$AJ27)+(INDEX(ItemCosts,MATCH('Blend Sheet'!$AK$4,ItemNum,0),MATCH(G$1,Districts,0))*'Blend Sheet'!$AK27)+(INDEX(ItemCosts,MATCH('Blend Sheet'!$AL$4,ItemNum,0),MATCH(G$1,Districts,0))*'Blend Sheet'!$AL27)+(INDEX(ItemCosts,MATCH('Blend Sheet'!$AM$4,ItemNum,0),MATCH(G$1,Districts,0))*'Blend Sheet'!$AM27)+(INDEX(ItemCosts,MATCH('Blend Sheet'!$AN$4,ItemNum,0),MATCH(G$1,Districts,0))*'Blend Sheet'!$AN27)+(INDEX(ItemCosts,MATCH('Blend Sheet'!$AO$4,ItemNum,0),MATCH(G$1,Districts,0))*'Blend Sheet'!$AO27)+(INDEX(ItemCosts,MATCH('Blend Sheet'!$AP$4,ItemNum,0),MATCH(G$1,Districts,0))*'Blend Sheet'!$AP27)+(INDEX(ItemCosts,MATCH('Blend Sheet'!$AQ$4,ItemNum,0),MATCH(G$1,Districts,0))*'Blend Sheet'!$AQ27)+(INDEX(ItemCosts,MATCH('Blend Sheet'!$AR$4,ItemNum,0),MATCH(G$1,Districts,0))*'Blend Sheet'!$AR27)+(INDEX(ItemCosts,MATCH('Blend Sheet'!$AS$4,ItemNum,0),MATCH(G$1,Districts,0))*'Blend Sheet'!$AS27)</f>
        <v>#N/A</v>
      </c>
      <c r="H24" s="5" t="e">
        <f>(INDEX(ItemCosts,MATCH('Blend Sheet'!$C$4,ItemNum,0),MATCH(H$1,Districts,0))*'Blend Sheet'!$C27)+(INDEX(ItemCosts,MATCH('Blend Sheet'!$D$4,ItemNum,0),MATCH(H$1,Districts,0))*'Blend Sheet'!$D27)+(INDEX(ItemCosts,MATCH('Blend Sheet'!$E$4,ItemNum,0),MATCH(H$1,Districts,0))*'Blend Sheet'!$E27)+(INDEX(ItemCosts,MATCH('Blend Sheet'!$F$4,ItemNum,0),MATCH(H$1,Districts,0))*'Blend Sheet'!$F27)+(INDEX(ItemCosts,MATCH('Blend Sheet'!$G$4,ItemNum,0),MATCH(H$1,Districts,0))*'Blend Sheet'!$G27)+(INDEX(ItemCosts,MATCH('Blend Sheet'!$H$4,ItemNum,0),MATCH(H$1,Districts,0))*'Blend Sheet'!$H27)+(INDEX(ItemCosts,MATCH('Blend Sheet'!$I$4,ItemNum,0),MATCH(H$1,Districts,0))*'Blend Sheet'!$I27)+(INDEX(ItemCosts,MATCH('Blend Sheet'!$J$4,ItemNum,0),MATCH(H$1,Districts,0))*'Blend Sheet'!$J27)+(INDEX(ItemCosts,MATCH('Blend Sheet'!$K$4,ItemNum,0),MATCH(H$1,Districts,0))*'Blend Sheet'!$K27)+(INDEX(ItemCosts,MATCH('Blend Sheet'!$L$4,ItemNum,0),MATCH(H$1,Districts,0))*'Blend Sheet'!$L27)+(INDEX(ItemCosts,MATCH('Blend Sheet'!$M$4,ItemNum,0),MATCH(H$1,Districts,0))*'Blend Sheet'!$M27)+(INDEX(ItemCosts,MATCH('Blend Sheet'!$N$4,ItemNum,0),MATCH(H$1,Districts,0))*'Blend Sheet'!$N27)+(INDEX(ItemCosts,MATCH('Blend Sheet'!$O$4,ItemNum,0),MATCH(H$1,Districts,0))*'Blend Sheet'!$O27)+(INDEX(ItemCosts,MATCH('Blend Sheet'!$P$4,ItemNum,0),MATCH(H$1,Districts,0))*'Blend Sheet'!$P27)+(INDEX(ItemCosts,MATCH('Blend Sheet'!$Q$4,ItemNum,0),MATCH(H$1,Districts,0))*'Blend Sheet'!$Q27)+(INDEX(ItemCosts,MATCH('Blend Sheet'!$R$4,ItemNum,0),MATCH(H$1,Districts,0))*'Blend Sheet'!$R27)+(INDEX(ItemCosts,MATCH('Blend Sheet'!$S$4,ItemNum,0),MATCH(H$1,Districts,0))*'Blend Sheet'!$S27)+(INDEX(ItemCosts,MATCH('Blend Sheet'!$T$4,ItemNum,0),MATCH(H$1,Districts,0))*'Blend Sheet'!$T27)+(INDEX(ItemCosts,MATCH('Blend Sheet'!$U$4,ItemNum,0),MATCH(H$1,Districts,0))*'Blend Sheet'!$U27)+(INDEX(ItemCosts,MATCH('Blend Sheet'!$V$4,ItemNum,0),MATCH(H$1,Districts,0))*'Blend Sheet'!$V27)+(INDEX(ItemCosts,MATCH('Blend Sheet'!$W$4,ItemNum,0),MATCH(H$1,Districts,0))*'Blend Sheet'!$W27)+(INDEX(ItemCosts,MATCH('Blend Sheet'!$X$4,ItemNum,0),MATCH(H$1,Districts,0))*'Blend Sheet'!$X27)+(INDEX(ItemCosts,MATCH('Blend Sheet'!$Y$4,ItemNum,0),MATCH(H$1,Districts,0))*'Blend Sheet'!$Y27)+(INDEX(ItemCosts,MATCH('Blend Sheet'!$Z$4,ItemNum,0),MATCH(H$1,Districts,0))*'Blend Sheet'!$Z27)+(INDEX(ItemCosts,MATCH('Blend Sheet'!$AA$4,ItemNum,0),MATCH(H$1,Districts,0))*'Blend Sheet'!$AA27)+(INDEX(ItemCosts,MATCH('Blend Sheet'!$AB$4,ItemNum,0),MATCH(H$1,Districts,0))*'Blend Sheet'!$AB27)+(INDEX(ItemCosts,MATCH('Blend Sheet'!$AC$4,ItemNum,0),MATCH(H$1,Districts,0))*'Blend Sheet'!$AC27)+(INDEX(ItemCosts,MATCH('Blend Sheet'!$AD$4,ItemNum,0),MATCH(H$1,Districts,0))*'Blend Sheet'!$AD27)+(INDEX(ItemCosts,MATCH('Blend Sheet'!$AE$4,ItemNum,0),MATCH(H$1,Districts,0))*'Blend Sheet'!$AE27)+(INDEX(ItemCosts,MATCH('Blend Sheet'!$AF$4,ItemNum,0),MATCH(H$1,Districts,0))*'Blend Sheet'!$AF27)+(INDEX(ItemCosts,MATCH('Blend Sheet'!$AG$4,ItemNum,0),MATCH(H$1,Districts,0))*'Blend Sheet'!$AG27)+(INDEX(ItemCosts,MATCH('Blend Sheet'!$AH$4,ItemNum,0),MATCH(H$1,Districts,0))*'Blend Sheet'!$AH27)+(INDEX(ItemCosts,MATCH('Blend Sheet'!$AI$4,ItemNum,0),MATCH(H$1,Districts,0))*'Blend Sheet'!$AI27)+(INDEX(ItemCosts,MATCH('Blend Sheet'!$AJ$4,ItemNum,0),MATCH(H$1,Districts,0))*'Blend Sheet'!$AJ27)+(INDEX(ItemCosts,MATCH('Blend Sheet'!$AK$4,ItemNum,0),MATCH(H$1,Districts,0))*'Blend Sheet'!$AK27)+(INDEX(ItemCosts,MATCH('Blend Sheet'!$AL$4,ItemNum,0),MATCH(H$1,Districts,0))*'Blend Sheet'!$AL27)+(INDEX(ItemCosts,MATCH('Blend Sheet'!$AM$4,ItemNum,0),MATCH(H$1,Districts,0))*'Blend Sheet'!$AM27)+(INDEX(ItemCosts,MATCH('Blend Sheet'!$AN$4,ItemNum,0),MATCH(H$1,Districts,0))*'Blend Sheet'!$AN27)+(INDEX(ItemCosts,MATCH('Blend Sheet'!$AO$4,ItemNum,0),MATCH(H$1,Districts,0))*'Blend Sheet'!$AO27)+(INDEX(ItemCosts,MATCH('Blend Sheet'!$AP$4,ItemNum,0),MATCH(H$1,Districts,0))*'Blend Sheet'!$AP27)+(INDEX(ItemCosts,MATCH('Blend Sheet'!$AQ$4,ItemNum,0),MATCH(H$1,Districts,0))*'Blend Sheet'!$AQ27)+(INDEX(ItemCosts,MATCH('Blend Sheet'!$AR$4,ItemNum,0),MATCH(H$1,Districts,0))*'Blend Sheet'!$AR27)+(INDEX(ItemCosts,MATCH('Blend Sheet'!$AS$4,ItemNum,0),MATCH(H$1,Districts,0))*'Blend Sheet'!$AS27)</f>
        <v>#N/A</v>
      </c>
      <c r="I24" s="5" t="e">
        <f>(INDEX(ItemCosts,MATCH('Blend Sheet'!$C$4,ItemNum,0),MATCH(I$1,Districts,0))*'Blend Sheet'!$C27)+(INDEX(ItemCosts,MATCH('Blend Sheet'!$D$4,ItemNum,0),MATCH(I$1,Districts,0))*'Blend Sheet'!$D27)+(INDEX(ItemCosts,MATCH('Blend Sheet'!$E$4,ItemNum,0),MATCH(I$1,Districts,0))*'Blend Sheet'!$E27)+(INDEX(ItemCosts,MATCH('Blend Sheet'!$F$4,ItemNum,0),MATCH(I$1,Districts,0))*'Blend Sheet'!$F27)+(INDEX(ItemCosts,MATCH('Blend Sheet'!$G$4,ItemNum,0),MATCH(I$1,Districts,0))*'Blend Sheet'!$G27)+(INDEX(ItemCosts,MATCH('Blend Sheet'!$H$4,ItemNum,0),MATCH(I$1,Districts,0))*'Blend Sheet'!$H27)+(INDEX(ItemCosts,MATCH('Blend Sheet'!$I$4,ItemNum,0),MATCH(I$1,Districts,0))*'Blend Sheet'!$I27)+(INDEX(ItemCosts,MATCH('Blend Sheet'!$J$4,ItemNum,0),MATCH(I$1,Districts,0))*'Blend Sheet'!$J27)+(INDEX(ItemCosts,MATCH('Blend Sheet'!$K$4,ItemNum,0),MATCH(I$1,Districts,0))*'Blend Sheet'!$K27)+(INDEX(ItemCosts,MATCH('Blend Sheet'!$L$4,ItemNum,0),MATCH(I$1,Districts,0))*'Blend Sheet'!$L27)+(INDEX(ItemCosts,MATCH('Blend Sheet'!$M$4,ItemNum,0),MATCH(I$1,Districts,0))*'Blend Sheet'!$M27)+(INDEX(ItemCosts,MATCH('Blend Sheet'!$N$4,ItemNum,0),MATCH(I$1,Districts,0))*'Blend Sheet'!$N27)+(INDEX(ItemCosts,MATCH('Blend Sheet'!$O$4,ItemNum,0),MATCH(I$1,Districts,0))*'Blend Sheet'!$O27)+(INDEX(ItemCosts,MATCH('Blend Sheet'!$P$4,ItemNum,0),MATCH(I$1,Districts,0))*'Blend Sheet'!$P27)+(INDEX(ItemCosts,MATCH('Blend Sheet'!$Q$4,ItemNum,0),MATCH(I$1,Districts,0))*'Blend Sheet'!$Q27)+(INDEX(ItemCosts,MATCH('Blend Sheet'!$R$4,ItemNum,0),MATCH(I$1,Districts,0))*'Blend Sheet'!$R27)+(INDEX(ItemCosts,MATCH('Blend Sheet'!$S$4,ItemNum,0),MATCH(I$1,Districts,0))*'Blend Sheet'!$S27)+(INDEX(ItemCosts,MATCH('Blend Sheet'!$T$4,ItemNum,0),MATCH(I$1,Districts,0))*'Blend Sheet'!$T27)+(INDEX(ItemCosts,MATCH('Blend Sheet'!$U$4,ItemNum,0),MATCH(I$1,Districts,0))*'Blend Sheet'!$U27)+(INDEX(ItemCosts,MATCH('Blend Sheet'!$V$4,ItemNum,0),MATCH(I$1,Districts,0))*'Blend Sheet'!$V27)+(INDEX(ItemCosts,MATCH('Blend Sheet'!$W$4,ItemNum,0),MATCH(I$1,Districts,0))*'Blend Sheet'!$W27)+(INDEX(ItemCosts,MATCH('Blend Sheet'!$X$4,ItemNum,0),MATCH(I$1,Districts,0))*'Blend Sheet'!$X27)+(INDEX(ItemCosts,MATCH('Blend Sheet'!$Y$4,ItemNum,0),MATCH(I$1,Districts,0))*'Blend Sheet'!$Y27)+(INDEX(ItemCosts,MATCH('Blend Sheet'!$Z$4,ItemNum,0),MATCH(I$1,Districts,0))*'Blend Sheet'!$Z27)+(INDEX(ItemCosts,MATCH('Blend Sheet'!$AA$4,ItemNum,0),MATCH(I$1,Districts,0))*'Blend Sheet'!$AA27)+(INDEX(ItemCosts,MATCH('Blend Sheet'!$AB$4,ItemNum,0),MATCH(I$1,Districts,0))*'Blend Sheet'!$AB27)+(INDEX(ItemCosts,MATCH('Blend Sheet'!$AC$4,ItemNum,0),MATCH(I$1,Districts,0))*'Blend Sheet'!$AC27)+(INDEX(ItemCosts,MATCH('Blend Sheet'!$AD$4,ItemNum,0),MATCH(I$1,Districts,0))*'Blend Sheet'!$AD27)+(INDEX(ItemCosts,MATCH('Blend Sheet'!$AE$4,ItemNum,0),MATCH(I$1,Districts,0))*'Blend Sheet'!$AE27)+(INDEX(ItemCosts,MATCH('Blend Sheet'!$AF$4,ItemNum,0),MATCH(I$1,Districts,0))*'Blend Sheet'!$AF27)+(INDEX(ItemCosts,MATCH('Blend Sheet'!$AG$4,ItemNum,0),MATCH(I$1,Districts,0))*'Blend Sheet'!$AG27)+(INDEX(ItemCosts,MATCH('Blend Sheet'!$AH$4,ItemNum,0),MATCH(I$1,Districts,0))*'Blend Sheet'!$AH27)+(INDEX(ItemCosts,MATCH('Blend Sheet'!$AI$4,ItemNum,0),MATCH(I$1,Districts,0))*'Blend Sheet'!$AI27)+(INDEX(ItemCosts,MATCH('Blend Sheet'!$AJ$4,ItemNum,0),MATCH(I$1,Districts,0))*'Blend Sheet'!$AJ27)+(INDEX(ItemCosts,MATCH('Blend Sheet'!$AK$4,ItemNum,0),MATCH(I$1,Districts,0))*'Blend Sheet'!$AK27)+(INDEX(ItemCosts,MATCH('Blend Sheet'!$AL$4,ItemNum,0),MATCH(I$1,Districts,0))*'Blend Sheet'!$AL27)+(INDEX(ItemCosts,MATCH('Blend Sheet'!$AM$4,ItemNum,0),MATCH(I$1,Districts,0))*'Blend Sheet'!$AM27)+(INDEX(ItemCosts,MATCH('Blend Sheet'!$AN$4,ItemNum,0),MATCH(I$1,Districts,0))*'Blend Sheet'!$AN27)+(INDEX(ItemCosts,MATCH('Blend Sheet'!$AO$4,ItemNum,0),MATCH(I$1,Districts,0))*'Blend Sheet'!$AO27)+(INDEX(ItemCosts,MATCH('Blend Sheet'!$AP$4,ItemNum,0),MATCH(I$1,Districts,0))*'Blend Sheet'!$AP27)+(INDEX(ItemCosts,MATCH('Blend Sheet'!$AQ$4,ItemNum,0),MATCH(I$1,Districts,0))*'Blend Sheet'!$AQ27)+(INDEX(ItemCosts,MATCH('Blend Sheet'!$AR$4,ItemNum,0),MATCH(I$1,Districts,0))*'Blend Sheet'!$AR27)+(INDEX(ItemCosts,MATCH('Blend Sheet'!$AS$4,ItemNum,0),MATCH(I$1,Districts,0))*'Blend Sheet'!$AS27)</f>
        <v>#N/A</v>
      </c>
      <c r="J24" s="5" t="e">
        <f>(INDEX(ItemCosts,MATCH('Blend Sheet'!$C$4,ItemNum,0),MATCH(J$1,Districts,0))*'Blend Sheet'!$C27)+(INDEX(ItemCosts,MATCH('Blend Sheet'!$D$4,ItemNum,0),MATCH(J$1,Districts,0))*'Blend Sheet'!$D27)+(INDEX(ItemCosts,MATCH('Blend Sheet'!$E$4,ItemNum,0),MATCH(J$1,Districts,0))*'Blend Sheet'!$E27)+(INDEX(ItemCosts,MATCH('Blend Sheet'!$F$4,ItemNum,0),MATCH(J$1,Districts,0))*'Blend Sheet'!$F27)+(INDEX(ItemCosts,MATCH('Blend Sheet'!$G$4,ItemNum,0),MATCH(J$1,Districts,0))*'Blend Sheet'!$G27)+(INDEX(ItemCosts,MATCH('Blend Sheet'!$H$4,ItemNum,0),MATCH(J$1,Districts,0))*'Blend Sheet'!$H27)+(INDEX(ItemCosts,MATCH('Blend Sheet'!$I$4,ItemNum,0),MATCH(J$1,Districts,0))*'Blend Sheet'!$I27)+(INDEX(ItemCosts,MATCH('Blend Sheet'!$J$4,ItemNum,0),MATCH(J$1,Districts,0))*'Blend Sheet'!$J27)+(INDEX(ItemCosts,MATCH('Blend Sheet'!$K$4,ItemNum,0),MATCH(J$1,Districts,0))*'Blend Sheet'!$K27)+(INDEX(ItemCosts,MATCH('Blend Sheet'!$L$4,ItemNum,0),MATCH(J$1,Districts,0))*'Blend Sheet'!$L27)+(INDEX(ItemCosts,MATCH('Blend Sheet'!$M$4,ItemNum,0),MATCH(J$1,Districts,0))*'Blend Sheet'!$M27)+(INDEX(ItemCosts,MATCH('Blend Sheet'!$N$4,ItemNum,0),MATCH(J$1,Districts,0))*'Blend Sheet'!$N27)+(INDEX(ItemCosts,MATCH('Blend Sheet'!$O$4,ItemNum,0),MATCH(J$1,Districts,0))*'Blend Sheet'!$O27)+(INDEX(ItemCosts,MATCH('Blend Sheet'!$P$4,ItemNum,0),MATCH(J$1,Districts,0))*'Blend Sheet'!$P27)+(INDEX(ItemCosts,MATCH('Blend Sheet'!$Q$4,ItemNum,0),MATCH(J$1,Districts,0))*'Blend Sheet'!$Q27)+(INDEX(ItemCosts,MATCH('Blend Sheet'!$R$4,ItemNum,0),MATCH(J$1,Districts,0))*'Blend Sheet'!$R27)+(INDEX(ItemCosts,MATCH('Blend Sheet'!$S$4,ItemNum,0),MATCH(J$1,Districts,0))*'Blend Sheet'!$S27)+(INDEX(ItemCosts,MATCH('Blend Sheet'!$T$4,ItemNum,0),MATCH(J$1,Districts,0))*'Blend Sheet'!$T27)+(INDEX(ItemCosts,MATCH('Blend Sheet'!$U$4,ItemNum,0),MATCH(J$1,Districts,0))*'Blend Sheet'!$U27)+(INDEX(ItemCosts,MATCH('Blend Sheet'!$V$4,ItemNum,0),MATCH(J$1,Districts,0))*'Blend Sheet'!$V27)+(INDEX(ItemCosts,MATCH('Blend Sheet'!$W$4,ItemNum,0),MATCH(J$1,Districts,0))*'Blend Sheet'!$W27)+(INDEX(ItemCosts,MATCH('Blend Sheet'!$X$4,ItemNum,0),MATCH(J$1,Districts,0))*'Blend Sheet'!$X27)+(INDEX(ItemCosts,MATCH('Blend Sheet'!$Y$4,ItemNum,0),MATCH(J$1,Districts,0))*'Blend Sheet'!$Y27)+(INDEX(ItemCosts,MATCH('Blend Sheet'!$Z$4,ItemNum,0),MATCH(J$1,Districts,0))*'Blend Sheet'!$Z27)+(INDEX(ItemCosts,MATCH('Blend Sheet'!$AA$4,ItemNum,0),MATCH(J$1,Districts,0))*'Blend Sheet'!$AA27)+(INDEX(ItemCosts,MATCH('Blend Sheet'!$AB$4,ItemNum,0),MATCH(J$1,Districts,0))*'Blend Sheet'!$AB27)+(INDEX(ItemCosts,MATCH('Blend Sheet'!$AC$4,ItemNum,0),MATCH(J$1,Districts,0))*'Blend Sheet'!$AC27)+(INDEX(ItemCosts,MATCH('Blend Sheet'!$AD$4,ItemNum,0),MATCH(J$1,Districts,0))*'Blend Sheet'!$AD27)+(INDEX(ItemCosts,MATCH('Blend Sheet'!$AE$4,ItemNum,0),MATCH(J$1,Districts,0))*'Blend Sheet'!$AE27)+(INDEX(ItemCosts,MATCH('Blend Sheet'!$AF$4,ItemNum,0),MATCH(J$1,Districts,0))*'Blend Sheet'!$AF27)+(INDEX(ItemCosts,MATCH('Blend Sheet'!$AG$4,ItemNum,0),MATCH(J$1,Districts,0))*'Blend Sheet'!$AG27)+(INDEX(ItemCosts,MATCH('Blend Sheet'!$AH$4,ItemNum,0),MATCH(J$1,Districts,0))*'Blend Sheet'!$AH27)+(INDEX(ItemCosts,MATCH('Blend Sheet'!$AI$4,ItemNum,0),MATCH(J$1,Districts,0))*'Blend Sheet'!$AI27)+(INDEX(ItemCosts,MATCH('Blend Sheet'!$AJ$4,ItemNum,0),MATCH(J$1,Districts,0))*'Blend Sheet'!$AJ27)+(INDEX(ItemCosts,MATCH('Blend Sheet'!$AK$4,ItemNum,0),MATCH(J$1,Districts,0))*'Blend Sheet'!$AK27)+(INDEX(ItemCosts,MATCH('Blend Sheet'!$AL$4,ItemNum,0),MATCH(J$1,Districts,0))*'Blend Sheet'!$AL27)+(INDEX(ItemCosts,MATCH('Blend Sheet'!$AM$4,ItemNum,0),MATCH(J$1,Districts,0))*'Blend Sheet'!$AM27)+(INDEX(ItemCosts,MATCH('Blend Sheet'!$AN$4,ItemNum,0),MATCH(J$1,Districts,0))*'Blend Sheet'!$AN27)+(INDEX(ItemCosts,MATCH('Blend Sheet'!$AO$4,ItemNum,0),MATCH(J$1,Districts,0))*'Blend Sheet'!$AO27)+(INDEX(ItemCosts,MATCH('Blend Sheet'!$AP$4,ItemNum,0),MATCH(J$1,Districts,0))*'Blend Sheet'!$AP27)+(INDEX(ItemCosts,MATCH('Blend Sheet'!$AQ$4,ItemNum,0),MATCH(J$1,Districts,0))*'Blend Sheet'!$AQ27)+(INDEX(ItemCosts,MATCH('Blend Sheet'!$AR$4,ItemNum,0),MATCH(J$1,Districts,0))*'Blend Sheet'!$AR27)+(INDEX(ItemCosts,MATCH('Blend Sheet'!$AS$4,ItemNum,0),MATCH(J$1,Districts,0))*'Blend Sheet'!$AS27)</f>
        <v>#N/A</v>
      </c>
      <c r="K24" s="5" t="e">
        <f>(INDEX(ItemCosts,MATCH('Blend Sheet'!$C$4,ItemNum,0),MATCH(K$1,Districts,0))*'Blend Sheet'!$C27)+(INDEX(ItemCosts,MATCH('Blend Sheet'!$D$4,ItemNum,0),MATCH(K$1,Districts,0))*'Blend Sheet'!$D27)+(INDEX(ItemCosts,MATCH('Blend Sheet'!$E$4,ItemNum,0),MATCH(K$1,Districts,0))*'Blend Sheet'!$E27)+(INDEX(ItemCosts,MATCH('Blend Sheet'!$F$4,ItemNum,0),MATCH(K$1,Districts,0))*'Blend Sheet'!$F27)+(INDEX(ItemCosts,MATCH('Blend Sheet'!$G$4,ItemNum,0),MATCH(K$1,Districts,0))*'Blend Sheet'!$G27)+(INDEX(ItemCosts,MATCH('Blend Sheet'!$H$4,ItemNum,0),MATCH(K$1,Districts,0))*'Blend Sheet'!$H27)+(INDEX(ItemCosts,MATCH('Blend Sheet'!$I$4,ItemNum,0),MATCH(K$1,Districts,0))*'Blend Sheet'!$I27)+(INDEX(ItemCosts,MATCH('Blend Sheet'!$J$4,ItemNum,0),MATCH(K$1,Districts,0))*'Blend Sheet'!$J27)+(INDEX(ItemCosts,MATCH('Blend Sheet'!$K$4,ItemNum,0),MATCH(K$1,Districts,0))*'Blend Sheet'!$K27)+(INDEX(ItemCosts,MATCH('Blend Sheet'!$L$4,ItemNum,0),MATCH(K$1,Districts,0))*'Blend Sheet'!$L27)+(INDEX(ItemCosts,MATCH('Blend Sheet'!$M$4,ItemNum,0),MATCH(K$1,Districts,0))*'Blend Sheet'!$M27)+(INDEX(ItemCosts,MATCH('Blend Sheet'!$N$4,ItemNum,0),MATCH(K$1,Districts,0))*'Blend Sheet'!$N27)+(INDEX(ItemCosts,MATCH('Blend Sheet'!$O$4,ItemNum,0),MATCH(K$1,Districts,0))*'Blend Sheet'!$O27)+(INDEX(ItemCosts,MATCH('Blend Sheet'!$P$4,ItemNum,0),MATCH(K$1,Districts,0))*'Blend Sheet'!$P27)+(INDEX(ItemCosts,MATCH('Blend Sheet'!$Q$4,ItemNum,0),MATCH(K$1,Districts,0))*'Blend Sheet'!$Q27)+(INDEX(ItemCosts,MATCH('Blend Sheet'!$R$4,ItemNum,0),MATCH(K$1,Districts,0))*'Blend Sheet'!$R27)+(INDEX(ItemCosts,MATCH('Blend Sheet'!$S$4,ItemNum,0),MATCH(K$1,Districts,0))*'Blend Sheet'!$S27)+(INDEX(ItemCosts,MATCH('Blend Sheet'!$T$4,ItemNum,0),MATCH(K$1,Districts,0))*'Blend Sheet'!$T27)+(INDEX(ItemCosts,MATCH('Blend Sheet'!$U$4,ItemNum,0),MATCH(K$1,Districts,0))*'Blend Sheet'!$U27)+(INDEX(ItemCosts,MATCH('Blend Sheet'!$V$4,ItemNum,0),MATCH(K$1,Districts,0))*'Blend Sheet'!$V27)+(INDEX(ItemCosts,MATCH('Blend Sheet'!$W$4,ItemNum,0),MATCH(K$1,Districts,0))*'Blend Sheet'!$W27)+(INDEX(ItemCosts,MATCH('Blend Sheet'!$X$4,ItemNum,0),MATCH(K$1,Districts,0))*'Blend Sheet'!$X27)+(INDEX(ItemCosts,MATCH('Blend Sheet'!$Y$4,ItemNum,0),MATCH(K$1,Districts,0))*'Blend Sheet'!$Y27)+(INDEX(ItemCosts,MATCH('Blend Sheet'!$Z$4,ItemNum,0),MATCH(K$1,Districts,0))*'Blend Sheet'!$Z27)+(INDEX(ItemCosts,MATCH('Blend Sheet'!$AA$4,ItemNum,0),MATCH(K$1,Districts,0))*'Blend Sheet'!$AA27)+(INDEX(ItemCosts,MATCH('Blend Sheet'!$AB$4,ItemNum,0),MATCH(K$1,Districts,0))*'Blend Sheet'!$AB27)+(INDEX(ItemCosts,MATCH('Blend Sheet'!$AC$4,ItemNum,0),MATCH(K$1,Districts,0))*'Blend Sheet'!$AC27)+(INDEX(ItemCosts,MATCH('Blend Sheet'!$AD$4,ItemNum,0),MATCH(K$1,Districts,0))*'Blend Sheet'!$AD27)+(INDEX(ItemCosts,MATCH('Blend Sheet'!$AE$4,ItemNum,0),MATCH(K$1,Districts,0))*'Blend Sheet'!$AE27)+(INDEX(ItemCosts,MATCH('Blend Sheet'!$AF$4,ItemNum,0),MATCH(K$1,Districts,0))*'Blend Sheet'!$AF27)+(INDEX(ItemCosts,MATCH('Blend Sheet'!$AG$4,ItemNum,0),MATCH(K$1,Districts,0))*'Blend Sheet'!$AG27)+(INDEX(ItemCosts,MATCH('Blend Sheet'!$AH$4,ItemNum,0),MATCH(K$1,Districts,0))*'Blend Sheet'!$AH27)+(INDEX(ItemCosts,MATCH('Blend Sheet'!$AI$4,ItemNum,0),MATCH(K$1,Districts,0))*'Blend Sheet'!$AI27)+(INDEX(ItemCosts,MATCH('Blend Sheet'!$AJ$4,ItemNum,0),MATCH(K$1,Districts,0))*'Blend Sheet'!$AJ27)+(INDEX(ItemCosts,MATCH('Blend Sheet'!$AK$4,ItemNum,0),MATCH(K$1,Districts,0))*'Blend Sheet'!$AK27)+(INDEX(ItemCosts,MATCH('Blend Sheet'!$AL$4,ItemNum,0),MATCH(K$1,Districts,0))*'Blend Sheet'!$AL27)+(INDEX(ItemCosts,MATCH('Blend Sheet'!$AM$4,ItemNum,0),MATCH(K$1,Districts,0))*'Blend Sheet'!$AM27)+(INDEX(ItemCosts,MATCH('Blend Sheet'!$AN$4,ItemNum,0),MATCH(K$1,Districts,0))*'Blend Sheet'!$AN27)+(INDEX(ItemCosts,MATCH('Blend Sheet'!$AO$4,ItemNum,0),MATCH(K$1,Districts,0))*'Blend Sheet'!$AO27)+(INDEX(ItemCosts,MATCH('Blend Sheet'!$AP$4,ItemNum,0),MATCH(K$1,Districts,0))*'Blend Sheet'!$AP27)+(INDEX(ItemCosts,MATCH('Blend Sheet'!$AQ$4,ItemNum,0),MATCH(K$1,Districts,0))*'Blend Sheet'!$AQ27)+(INDEX(ItemCosts,MATCH('Blend Sheet'!$AR$4,ItemNum,0),MATCH(K$1,Districts,0))*'Blend Sheet'!$AR27)+(INDEX(ItemCosts,MATCH('Blend Sheet'!$AS$4,ItemNum,0),MATCH(K$1,Districts,0))*'Blend Sheet'!$AS27)</f>
        <v>#N/A</v>
      </c>
      <c r="L24" s="5" t="e">
        <f>(INDEX(ItemCosts,MATCH('Blend Sheet'!$C$4,ItemNum,0),MATCH(L$1,Districts,0))*'Blend Sheet'!$C27)+(INDEX(ItemCosts,MATCH('Blend Sheet'!$D$4,ItemNum,0),MATCH(L$1,Districts,0))*'Blend Sheet'!$D27)+(INDEX(ItemCosts,MATCH('Blend Sheet'!$E$4,ItemNum,0),MATCH(L$1,Districts,0))*'Blend Sheet'!$E27)+(INDEX(ItemCosts,MATCH('Blend Sheet'!$F$4,ItemNum,0),MATCH(L$1,Districts,0))*'Blend Sheet'!$F27)+(INDEX(ItemCosts,MATCH('Blend Sheet'!$G$4,ItemNum,0),MATCH(L$1,Districts,0))*'Blend Sheet'!$G27)+(INDEX(ItemCosts,MATCH('Blend Sheet'!$H$4,ItemNum,0),MATCH(L$1,Districts,0))*'Blend Sheet'!$H27)+(INDEX(ItemCosts,MATCH('Blend Sheet'!$I$4,ItemNum,0),MATCH(L$1,Districts,0))*'Blend Sheet'!$I27)+(INDEX(ItemCosts,MATCH('Blend Sheet'!$J$4,ItemNum,0),MATCH(L$1,Districts,0))*'Blend Sheet'!$J27)+(INDEX(ItemCosts,MATCH('Blend Sheet'!$K$4,ItemNum,0),MATCH(L$1,Districts,0))*'Blend Sheet'!$K27)+(INDEX(ItemCosts,MATCH('Blend Sheet'!$L$4,ItemNum,0),MATCH(L$1,Districts,0))*'Blend Sheet'!$L27)+(INDEX(ItemCosts,MATCH('Blend Sheet'!$M$4,ItemNum,0),MATCH(L$1,Districts,0))*'Blend Sheet'!$M27)+(INDEX(ItemCosts,MATCH('Blend Sheet'!$N$4,ItemNum,0),MATCH(L$1,Districts,0))*'Blend Sheet'!$N27)+(INDEX(ItemCosts,MATCH('Blend Sheet'!$O$4,ItemNum,0),MATCH(L$1,Districts,0))*'Blend Sheet'!$O27)+(INDEX(ItemCosts,MATCH('Blend Sheet'!$P$4,ItemNum,0),MATCH(L$1,Districts,0))*'Blend Sheet'!$P27)+(INDEX(ItemCosts,MATCH('Blend Sheet'!$Q$4,ItemNum,0),MATCH(L$1,Districts,0))*'Blend Sheet'!$Q27)+(INDEX(ItemCosts,MATCH('Blend Sheet'!$R$4,ItemNum,0),MATCH(L$1,Districts,0))*'Blend Sheet'!$R27)+(INDEX(ItemCosts,MATCH('Blend Sheet'!$S$4,ItemNum,0),MATCH(L$1,Districts,0))*'Blend Sheet'!$S27)+(INDEX(ItemCosts,MATCH('Blend Sheet'!$T$4,ItemNum,0),MATCH(L$1,Districts,0))*'Blend Sheet'!$T27)+(INDEX(ItemCosts,MATCH('Blend Sheet'!$U$4,ItemNum,0),MATCH(L$1,Districts,0))*'Blend Sheet'!$U27)+(INDEX(ItemCosts,MATCH('Blend Sheet'!$V$4,ItemNum,0),MATCH(L$1,Districts,0))*'Blend Sheet'!$V27)+(INDEX(ItemCosts,MATCH('Blend Sheet'!$W$4,ItemNum,0),MATCH(L$1,Districts,0))*'Blend Sheet'!$W27)+(INDEX(ItemCosts,MATCH('Blend Sheet'!$X$4,ItemNum,0),MATCH(L$1,Districts,0))*'Blend Sheet'!$X27)+(INDEX(ItemCosts,MATCH('Blend Sheet'!$Y$4,ItemNum,0),MATCH(L$1,Districts,0))*'Blend Sheet'!$Y27)+(INDEX(ItemCosts,MATCH('Blend Sheet'!$Z$4,ItemNum,0),MATCH(L$1,Districts,0))*'Blend Sheet'!$Z27)+(INDEX(ItemCosts,MATCH('Blend Sheet'!$AA$4,ItemNum,0),MATCH(L$1,Districts,0))*'Blend Sheet'!$AA27)+(INDEX(ItemCosts,MATCH('Blend Sheet'!$AB$4,ItemNum,0),MATCH(L$1,Districts,0))*'Blend Sheet'!$AB27)+(INDEX(ItemCosts,MATCH('Blend Sheet'!$AC$4,ItemNum,0),MATCH(L$1,Districts,0))*'Blend Sheet'!$AC27)+(INDEX(ItemCosts,MATCH('Blend Sheet'!$AD$4,ItemNum,0),MATCH(L$1,Districts,0))*'Blend Sheet'!$AD27)+(INDEX(ItemCosts,MATCH('Blend Sheet'!$AE$4,ItemNum,0),MATCH(L$1,Districts,0))*'Blend Sheet'!$AE27)+(INDEX(ItemCosts,MATCH('Blend Sheet'!$AF$4,ItemNum,0),MATCH(L$1,Districts,0))*'Blend Sheet'!$AF27)+(INDEX(ItemCosts,MATCH('Blend Sheet'!$AG$4,ItemNum,0),MATCH(L$1,Districts,0))*'Blend Sheet'!$AG27)+(INDEX(ItemCosts,MATCH('Blend Sheet'!$AH$4,ItemNum,0),MATCH(L$1,Districts,0))*'Blend Sheet'!$AH27)+(INDEX(ItemCosts,MATCH('Blend Sheet'!$AI$4,ItemNum,0),MATCH(L$1,Districts,0))*'Blend Sheet'!$AI27)+(INDEX(ItemCosts,MATCH('Blend Sheet'!$AJ$4,ItemNum,0),MATCH(L$1,Districts,0))*'Blend Sheet'!$AJ27)+(INDEX(ItemCosts,MATCH('Blend Sheet'!$AK$4,ItemNum,0),MATCH(L$1,Districts,0))*'Blend Sheet'!$AK27)+(INDEX(ItemCosts,MATCH('Blend Sheet'!$AL$4,ItemNum,0),MATCH(L$1,Districts,0))*'Blend Sheet'!$AL27)+(INDEX(ItemCosts,MATCH('Blend Sheet'!$AM$4,ItemNum,0),MATCH(L$1,Districts,0))*'Blend Sheet'!$AM27)+(INDEX(ItemCosts,MATCH('Blend Sheet'!$AN$4,ItemNum,0),MATCH(L$1,Districts,0))*'Blend Sheet'!$AN27)+(INDEX(ItemCosts,MATCH('Blend Sheet'!$AO$4,ItemNum,0),MATCH(L$1,Districts,0))*'Blend Sheet'!$AO27)+(INDEX(ItemCosts,MATCH('Blend Sheet'!$AP$4,ItemNum,0),MATCH(L$1,Districts,0))*'Blend Sheet'!$AP27)+(INDEX(ItemCosts,MATCH('Blend Sheet'!$AQ$4,ItemNum,0),MATCH(L$1,Districts,0))*'Blend Sheet'!$AQ27)+(INDEX(ItemCosts,MATCH('Blend Sheet'!$AR$4,ItemNum,0),MATCH(L$1,Districts,0))*'Blend Sheet'!$AR27)+(INDEX(ItemCosts,MATCH('Blend Sheet'!$AS$4,ItemNum,0),MATCH(L$1,Districts,0))*'Blend Sheet'!$AS27)</f>
        <v>#N/A</v>
      </c>
      <c r="M24" s="191"/>
      <c r="N24" s="34" t="e">
        <f>D24/'Blend Sheet'!$BA27</f>
        <v>#N/A</v>
      </c>
      <c r="O24" s="34" t="e">
        <f>E24/'Blend Sheet'!$BA27</f>
        <v>#N/A</v>
      </c>
      <c r="P24" s="34" t="e">
        <f>G24/'Blend Sheet'!$BA27</f>
        <v>#N/A</v>
      </c>
      <c r="Q24" s="34" t="e">
        <f>H24/'Blend Sheet'!$BA27</f>
        <v>#N/A</v>
      </c>
      <c r="R24" s="34" t="e">
        <f>I24/'Blend Sheet'!$BA27</f>
        <v>#N/A</v>
      </c>
      <c r="S24" s="34" t="e">
        <f>J24/'Blend Sheet'!$BA27</f>
        <v>#N/A</v>
      </c>
      <c r="T24" s="34" t="e">
        <f>K24/'Blend Sheet'!$BA27</f>
        <v>#N/A</v>
      </c>
      <c r="U24" s="34" t="e">
        <f>L24/'Blend Sheet'!$BA27</f>
        <v>#N/A</v>
      </c>
    </row>
    <row r="25" spans="1:21" x14ac:dyDescent="0.25">
      <c r="A25" t="str">
        <f>'Blend Sheet'!A28</f>
        <v>2:1:12 'G' (Sask)</v>
      </c>
      <c r="B25" s="5" t="e">
        <f>(INDEX(ItemCosts,MATCH('Blend Sheet'!$C$4,ItemNum,0),MATCH(B$1,Districts,0))*'Blend Sheet'!$C28)+(INDEX(ItemCosts,MATCH('Blend Sheet'!$D$4,ItemNum,0),MATCH(B$1,Districts,0))*'Blend Sheet'!$D28)+(INDEX(ItemCosts,MATCH('Blend Sheet'!$E$4,ItemNum,0),MATCH(B$1,Districts,0))*'Blend Sheet'!$E28)+(INDEX(ItemCosts,MATCH('Blend Sheet'!$F$4,ItemNum,0),MATCH(B$1,Districts,0))*'Blend Sheet'!$F28)+(INDEX(ItemCosts,MATCH('Blend Sheet'!$G$4,ItemNum,0),MATCH(B$1,Districts,0))*'Blend Sheet'!$G28)+(INDEX(ItemCosts,MATCH('Blend Sheet'!$H$4,ItemNum,0),MATCH(B$1,Districts,0))*'Blend Sheet'!$H28)+(INDEX(ItemCosts,MATCH('Blend Sheet'!$I$4,ItemNum,0),MATCH(B$1,Districts,0))*'Blend Sheet'!$I28)+(INDEX(ItemCosts,MATCH('Blend Sheet'!$J$4,ItemNum,0),MATCH(B$1,Districts,0))*'Blend Sheet'!$J28)+(INDEX(ItemCosts,MATCH('Blend Sheet'!$K$4,ItemNum,0),MATCH(B$1,Districts,0))*'Blend Sheet'!$K28)+(INDEX(ItemCosts,MATCH('Blend Sheet'!$L$4,ItemNum,0),MATCH(B$1,Districts,0))*'Blend Sheet'!$L28)+(INDEX(ItemCosts,MATCH('Blend Sheet'!$M$4,ItemNum,0),MATCH(B$1,Districts,0))*'Blend Sheet'!$M28)+(INDEX(ItemCosts,MATCH('Blend Sheet'!$N$4,ItemNum,0),MATCH(B$1,Districts,0))*'Blend Sheet'!$N28)+(INDEX(ItemCosts,MATCH('Blend Sheet'!$O$4,ItemNum,0),MATCH(B$1,Districts,0))*'Blend Sheet'!$O28)+(INDEX(ItemCosts,MATCH('Blend Sheet'!$P$4,ItemNum,0),MATCH(B$1,Districts,0))*'Blend Sheet'!$P28)+(INDEX(ItemCosts,MATCH('Blend Sheet'!$Q$4,ItemNum,0),MATCH(B$1,Districts,0))*'Blend Sheet'!$Q28)+(INDEX(ItemCosts,MATCH('Blend Sheet'!$R$4,ItemNum,0),MATCH(B$1,Districts,0))*'Blend Sheet'!$R28)+(INDEX(ItemCosts,MATCH('Blend Sheet'!$S$4,ItemNum,0),MATCH(B$1,Districts,0))*'Blend Sheet'!$S28)+(INDEX(ItemCosts,MATCH('Blend Sheet'!$T$4,ItemNum,0),MATCH(B$1,Districts,0))*'Blend Sheet'!$T28)+(INDEX(ItemCosts,MATCH('Blend Sheet'!$U$4,ItemNum,0),MATCH(B$1,Districts,0))*'Blend Sheet'!$U28)+(INDEX(ItemCosts,MATCH('Blend Sheet'!$V$4,ItemNum,0),MATCH(B$1,Districts,0))*'Blend Sheet'!$V28)+(INDEX(ItemCosts,MATCH('Blend Sheet'!$W$4,ItemNum,0),MATCH(B$1,Districts,0))*'Blend Sheet'!$W28)+(INDEX(ItemCosts,MATCH('Blend Sheet'!$X$4,ItemNum,0),MATCH(B$1,Districts,0))*'Blend Sheet'!$X28)+(INDEX(ItemCosts,MATCH('Blend Sheet'!$Y$4,ItemNum,0),MATCH(B$1,Districts,0))*'Blend Sheet'!$Y28)+(INDEX(ItemCosts,MATCH('Blend Sheet'!$Z$4,ItemNum,0),MATCH(B$1,Districts,0))*'Blend Sheet'!$Z28)+(INDEX(ItemCosts,MATCH('Blend Sheet'!$AA$4,ItemNum,0),MATCH(B$1,Districts,0))*'Blend Sheet'!$AA28)+(INDEX(ItemCosts,MATCH('Blend Sheet'!$AB$4,ItemNum,0),MATCH(B$1,Districts,0))*'Blend Sheet'!$AB28)+(INDEX(ItemCosts,MATCH('Blend Sheet'!$AC$4,ItemNum,0),MATCH(B$1,Districts,0))*'Blend Sheet'!$AC28)+(INDEX(ItemCosts,MATCH('Blend Sheet'!$AD$4,ItemNum,0),MATCH(B$1,Districts,0))*'Blend Sheet'!$AD28)+(INDEX(ItemCosts,MATCH('Blend Sheet'!$AE$4,ItemNum,0),MATCH(B$1,Districts,0))*'Blend Sheet'!$AE28)+(INDEX(ItemCosts,MATCH('Blend Sheet'!$AF$4,ItemNum,0),MATCH(B$1,Districts,0))*'Blend Sheet'!$AF28)+(INDEX(ItemCosts,MATCH('Blend Sheet'!$AG$4,ItemNum,0),MATCH(B$1,Districts,0))*'Blend Sheet'!$AG28)+(INDEX(ItemCosts,MATCH('Blend Sheet'!$AH$4,ItemNum,0),MATCH(B$1,Districts,0))*'Blend Sheet'!$AH28)+(INDEX(ItemCosts,MATCH('Blend Sheet'!$AI$4,ItemNum,0),MATCH(B$1,Districts,0))*'Blend Sheet'!$AI28)+(INDEX(ItemCosts,MATCH('Blend Sheet'!$AJ$4,ItemNum,0),MATCH(B$1,Districts,0))*'Blend Sheet'!$AJ28)+(INDEX(ItemCosts,MATCH('Blend Sheet'!$AK$4,ItemNum,0),MATCH(B$1,Districts,0))*'Blend Sheet'!$AK28)+(INDEX(ItemCosts,MATCH('Blend Sheet'!$AL$4,ItemNum,0),MATCH(B$1,Districts,0))*'Blend Sheet'!$AL28)+(INDEX(ItemCosts,MATCH('Blend Sheet'!$AM$4,ItemNum,0),MATCH(B$1,Districts,0))*'Blend Sheet'!$AM28)+(INDEX(ItemCosts,MATCH('Blend Sheet'!$AN$4,ItemNum,0),MATCH(B$1,Districts,0))*'Blend Sheet'!$AN28)+(INDEX(ItemCosts,MATCH('Blend Sheet'!$AO$4,ItemNum,0),MATCH(B$1,Districts,0))*'Blend Sheet'!$AO28)+(INDEX(ItemCosts,MATCH('Blend Sheet'!$AP$4,ItemNum,0),MATCH(B$1,Districts,0))*'Blend Sheet'!$AP28)+(INDEX(ItemCosts,MATCH('Blend Sheet'!$AQ$4,ItemNum,0),MATCH(B$1,Districts,0))*'Blend Sheet'!$AQ28)+(INDEX(ItemCosts,MATCH('Blend Sheet'!$AR$4,ItemNum,0),MATCH(B$1,Districts,0))*'Blend Sheet'!$AR28)+(INDEX(ItemCosts,MATCH('Blend Sheet'!$AS$4,ItemNum,0),MATCH(B$1,Districts,0))*'Blend Sheet'!$AS28)</f>
        <v>#N/A</v>
      </c>
      <c r="C25" s="5" t="e">
        <f>(INDEX(ItemCosts,MATCH('Blend Sheet'!$C$4,ItemNum,0),MATCH(C$1,Districts,0))*'Blend Sheet'!$C28)+(INDEX(ItemCosts,MATCH('Blend Sheet'!$D$4,ItemNum,0),MATCH(C$1,Districts,0))*'Blend Sheet'!$D28)+(INDEX(ItemCosts,MATCH('Blend Sheet'!$E$4,ItemNum,0),MATCH(C$1,Districts,0))*'Blend Sheet'!$E28)+(INDEX(ItemCosts,MATCH('Blend Sheet'!$F$4,ItemNum,0),MATCH(C$1,Districts,0))*'Blend Sheet'!$F28)+(INDEX(ItemCosts,MATCH('Blend Sheet'!$G$4,ItemNum,0),MATCH(C$1,Districts,0))*'Blend Sheet'!$G28)+(INDEX(ItemCosts,MATCH('Blend Sheet'!$H$4,ItemNum,0),MATCH(C$1,Districts,0))*'Blend Sheet'!$H28)+(INDEX(ItemCosts,MATCH('Blend Sheet'!$I$4,ItemNum,0),MATCH(C$1,Districts,0))*'Blend Sheet'!$I28)+(INDEX(ItemCosts,MATCH('Blend Sheet'!$J$4,ItemNum,0),MATCH(C$1,Districts,0))*'Blend Sheet'!$J28)+(INDEX(ItemCosts,MATCH('Blend Sheet'!$K$4,ItemNum,0),MATCH(C$1,Districts,0))*'Blend Sheet'!$K28)+(INDEX(ItemCosts,MATCH('Blend Sheet'!$L$4,ItemNum,0),MATCH(C$1,Districts,0))*'Blend Sheet'!$L28)+(INDEX(ItemCosts,MATCH('Blend Sheet'!$M$4,ItemNum,0),MATCH(C$1,Districts,0))*'Blend Sheet'!$M28)+(INDEX(ItemCosts,MATCH('Blend Sheet'!$N$4,ItemNum,0),MATCH(C$1,Districts,0))*'Blend Sheet'!$N28)+(INDEX(ItemCosts,MATCH('Blend Sheet'!$O$4,ItemNum,0),MATCH(C$1,Districts,0))*'Blend Sheet'!$O28)+(INDEX(ItemCosts,MATCH('Blend Sheet'!$P$4,ItemNum,0),MATCH(C$1,Districts,0))*'Blend Sheet'!$P28)+(INDEX(ItemCosts,MATCH('Blend Sheet'!$Q$4,ItemNum,0),MATCH(C$1,Districts,0))*'Blend Sheet'!$Q28)+(INDEX(ItemCosts,MATCH('Blend Sheet'!$R$4,ItemNum,0),MATCH(C$1,Districts,0))*'Blend Sheet'!$R28)+(INDEX(ItemCosts,MATCH('Blend Sheet'!$S$4,ItemNum,0),MATCH(C$1,Districts,0))*'Blend Sheet'!$S28)+(INDEX(ItemCosts,MATCH('Blend Sheet'!$T$4,ItemNum,0),MATCH(C$1,Districts,0))*'Blend Sheet'!$T28)+(INDEX(ItemCosts,MATCH('Blend Sheet'!$U$4,ItemNum,0),MATCH(C$1,Districts,0))*'Blend Sheet'!$U28)+(INDEX(ItemCosts,MATCH('Blend Sheet'!$V$4,ItemNum,0),MATCH(C$1,Districts,0))*'Blend Sheet'!$V28)+(INDEX(ItemCosts,MATCH('Blend Sheet'!$W$4,ItemNum,0),MATCH(C$1,Districts,0))*'Blend Sheet'!$W28)+(INDEX(ItemCosts,MATCH('Blend Sheet'!$X$4,ItemNum,0),MATCH(C$1,Districts,0))*'Blend Sheet'!$X28)+(INDEX(ItemCosts,MATCH('Blend Sheet'!$Y$4,ItemNum,0),MATCH(C$1,Districts,0))*'Blend Sheet'!$Y28)+(INDEX(ItemCosts,MATCH('Blend Sheet'!$Z$4,ItemNum,0),MATCH(C$1,Districts,0))*'Blend Sheet'!$Z28)+(INDEX(ItemCosts,MATCH('Blend Sheet'!$AA$4,ItemNum,0),MATCH(C$1,Districts,0))*'Blend Sheet'!$AA28)+(INDEX(ItemCosts,MATCH('Blend Sheet'!$AB$4,ItemNum,0),MATCH(C$1,Districts,0))*'Blend Sheet'!$AB28)+(INDEX(ItemCosts,MATCH('Blend Sheet'!$AC$4,ItemNum,0),MATCH(C$1,Districts,0))*'Blend Sheet'!$AC28)+(INDEX(ItemCosts,MATCH('Blend Sheet'!$AD$4,ItemNum,0),MATCH(C$1,Districts,0))*'Blend Sheet'!$AD28)+(INDEX(ItemCosts,MATCH('Blend Sheet'!$AE$4,ItemNum,0),MATCH(C$1,Districts,0))*'Blend Sheet'!$AE28)+(INDEX(ItemCosts,MATCH('Blend Sheet'!$AF$4,ItemNum,0),MATCH(C$1,Districts,0))*'Blend Sheet'!$AF28)+(INDEX(ItemCosts,MATCH('Blend Sheet'!$AG$4,ItemNum,0),MATCH(C$1,Districts,0))*'Blend Sheet'!$AG28)+(INDEX(ItemCosts,MATCH('Blend Sheet'!$AH$4,ItemNum,0),MATCH(C$1,Districts,0))*'Blend Sheet'!$AH28)+(INDEX(ItemCosts,MATCH('Blend Sheet'!$AI$4,ItemNum,0),MATCH(C$1,Districts,0))*'Blend Sheet'!$AI28)+(INDEX(ItemCosts,MATCH('Blend Sheet'!$AJ$4,ItemNum,0),MATCH(C$1,Districts,0))*'Blend Sheet'!$AJ28)+(INDEX(ItemCosts,MATCH('Blend Sheet'!$AK$4,ItemNum,0),MATCH(C$1,Districts,0))*'Blend Sheet'!$AK28)+(INDEX(ItemCosts,MATCH('Blend Sheet'!$AL$4,ItemNum,0),MATCH(C$1,Districts,0))*'Blend Sheet'!$AL28)+(INDEX(ItemCosts,MATCH('Blend Sheet'!$AM$4,ItemNum,0),MATCH(C$1,Districts,0))*'Blend Sheet'!$AM28)+(INDEX(ItemCosts,MATCH('Blend Sheet'!$AN$4,ItemNum,0),MATCH(C$1,Districts,0))*'Blend Sheet'!$AN28)+(INDEX(ItemCosts,MATCH('Blend Sheet'!$AO$4,ItemNum,0),MATCH(C$1,Districts,0))*'Blend Sheet'!$AO28)+(INDEX(ItemCosts,MATCH('Blend Sheet'!$AP$4,ItemNum,0),MATCH(C$1,Districts,0))*'Blend Sheet'!$AP28)+(INDEX(ItemCosts,MATCH('Blend Sheet'!$AQ$4,ItemNum,0),MATCH(C$1,Districts,0))*'Blend Sheet'!$AQ28)+(INDEX(ItemCosts,MATCH('Blend Sheet'!$AR$4,ItemNum,0),MATCH(C$1,Districts,0))*'Blend Sheet'!$AR28)+(INDEX(ItemCosts,MATCH('Blend Sheet'!$AS$4,ItemNum,0),MATCH(C$1,Districts,0))*'Blend Sheet'!$AS28)</f>
        <v>#N/A</v>
      </c>
      <c r="D25" s="5" t="e">
        <f>(INDEX(ItemCosts,MATCH('Blend Sheet'!$C$4,ItemNum,0),MATCH(D$1,Districts,0))*'Blend Sheet'!$C28)+(INDEX(ItemCosts,MATCH('Blend Sheet'!$D$4,ItemNum,0),MATCH(D$1,Districts,0))*'Blend Sheet'!$D28)+(INDEX(ItemCosts,MATCH('Blend Sheet'!$E$4,ItemNum,0),MATCH(D$1,Districts,0))*'Blend Sheet'!$E28)+(INDEX(ItemCosts,MATCH('Blend Sheet'!$F$4,ItemNum,0),MATCH(D$1,Districts,0))*'Blend Sheet'!$F28)+(INDEX(ItemCosts,MATCH('Blend Sheet'!$G$4,ItemNum,0),MATCH(D$1,Districts,0))*'Blend Sheet'!$G28)+(INDEX(ItemCosts,MATCH('Blend Sheet'!$H$4,ItemNum,0),MATCH(D$1,Districts,0))*'Blend Sheet'!$H28)+(INDEX(ItemCosts,MATCH('Blend Sheet'!$I$4,ItemNum,0),MATCH(D$1,Districts,0))*'Blend Sheet'!$I28)+(INDEX(ItemCosts,MATCH('Blend Sheet'!$J$4,ItemNum,0),MATCH(D$1,Districts,0))*'Blend Sheet'!$J28)+(INDEX(ItemCosts,MATCH('Blend Sheet'!$K$4,ItemNum,0),MATCH(D$1,Districts,0))*'Blend Sheet'!$K28)+(INDEX(ItemCosts,MATCH('Blend Sheet'!$L$4,ItemNum,0),MATCH(D$1,Districts,0))*'Blend Sheet'!$L28)+(INDEX(ItemCosts,MATCH('Blend Sheet'!$M$4,ItemNum,0),MATCH(D$1,Districts,0))*'Blend Sheet'!$M28)+(INDEX(ItemCosts,MATCH('Blend Sheet'!$N$4,ItemNum,0),MATCH(D$1,Districts,0))*'Blend Sheet'!$N28)+(INDEX(ItemCosts,MATCH('Blend Sheet'!$O$4,ItemNum,0),MATCH(D$1,Districts,0))*'Blend Sheet'!$O28)+(INDEX(ItemCosts,MATCH('Blend Sheet'!$P$4,ItemNum,0),MATCH(D$1,Districts,0))*'Blend Sheet'!$P28)+(INDEX(ItemCosts,MATCH('Blend Sheet'!$Q$4,ItemNum,0),MATCH(D$1,Districts,0))*'Blend Sheet'!$Q28)+(INDEX(ItemCosts,MATCH('Blend Sheet'!$R$4,ItemNum,0),MATCH(D$1,Districts,0))*'Blend Sheet'!$R28)+(INDEX(ItemCosts,MATCH('Blend Sheet'!$S$4,ItemNum,0),MATCH(D$1,Districts,0))*'Blend Sheet'!$S28)+(INDEX(ItemCosts,MATCH('Blend Sheet'!$T$4,ItemNum,0),MATCH(D$1,Districts,0))*'Blend Sheet'!$T28)+(INDEX(ItemCosts,MATCH('Blend Sheet'!$U$4,ItemNum,0),MATCH(D$1,Districts,0))*'Blend Sheet'!$U28)+(INDEX(ItemCosts,MATCH('Blend Sheet'!$V$4,ItemNum,0),MATCH(D$1,Districts,0))*'Blend Sheet'!$V28)+(INDEX(ItemCosts,MATCH('Blend Sheet'!$W$4,ItemNum,0),MATCH(D$1,Districts,0))*'Blend Sheet'!$W28)+(INDEX(ItemCosts,MATCH('Blend Sheet'!$X$4,ItemNum,0),MATCH(D$1,Districts,0))*'Blend Sheet'!$X28)+(INDEX(ItemCosts,MATCH('Blend Sheet'!$Y$4,ItemNum,0),MATCH(D$1,Districts,0))*'Blend Sheet'!$Y28)+(INDEX(ItemCosts,MATCH('Blend Sheet'!$Z$4,ItemNum,0),MATCH(D$1,Districts,0))*'Blend Sheet'!$Z28)+(INDEX(ItemCosts,MATCH('Blend Sheet'!$AA$4,ItemNum,0),MATCH(D$1,Districts,0))*'Blend Sheet'!$AA28)+(INDEX(ItemCosts,MATCH('Blend Sheet'!$AB$4,ItemNum,0),MATCH(D$1,Districts,0))*'Blend Sheet'!$AB28)+(INDEX(ItemCosts,MATCH('Blend Sheet'!$AC$4,ItemNum,0),MATCH(D$1,Districts,0))*'Blend Sheet'!$AC28)+(INDEX(ItemCosts,MATCH('Blend Sheet'!$AD$4,ItemNum,0),MATCH(D$1,Districts,0))*'Blend Sheet'!$AD28)+(INDEX(ItemCosts,MATCH('Blend Sheet'!$AE$4,ItemNum,0),MATCH(D$1,Districts,0))*'Blend Sheet'!$AE28)+(INDEX(ItemCosts,MATCH('Blend Sheet'!$AF$4,ItemNum,0),MATCH(D$1,Districts,0))*'Blend Sheet'!$AF28)+(INDEX(ItemCosts,MATCH('Blend Sheet'!$AG$4,ItemNum,0),MATCH(D$1,Districts,0))*'Blend Sheet'!$AG28)+(INDEX(ItemCosts,MATCH('Blend Sheet'!$AH$4,ItemNum,0),MATCH(D$1,Districts,0))*'Blend Sheet'!$AH28)+(INDEX(ItemCosts,MATCH('Blend Sheet'!$AI$4,ItemNum,0),MATCH(D$1,Districts,0))*'Blend Sheet'!$AI28)+(INDEX(ItemCosts,MATCH('Blend Sheet'!$AJ$4,ItemNum,0),MATCH(D$1,Districts,0))*'Blend Sheet'!$AJ28)+(INDEX(ItemCosts,MATCH('Blend Sheet'!$AK$4,ItemNum,0),MATCH(D$1,Districts,0))*'Blend Sheet'!$AK28)+(INDEX(ItemCosts,MATCH('Blend Sheet'!$AL$4,ItemNum,0),MATCH(D$1,Districts,0))*'Blend Sheet'!$AL28)+(INDEX(ItemCosts,MATCH('Blend Sheet'!$AM$4,ItemNum,0),MATCH(D$1,Districts,0))*'Blend Sheet'!$AM28)+(INDEX(ItemCosts,MATCH('Blend Sheet'!$AN$4,ItemNum,0),MATCH(D$1,Districts,0))*'Blend Sheet'!$AN28)+(INDEX(ItemCosts,MATCH('Blend Sheet'!$AO$4,ItemNum,0),MATCH(D$1,Districts,0))*'Blend Sheet'!$AO28)+(INDEX(ItemCosts,MATCH('Blend Sheet'!$AP$4,ItemNum,0),MATCH(D$1,Districts,0))*'Blend Sheet'!$AP28)+(INDEX(ItemCosts,MATCH('Blend Sheet'!$AQ$4,ItemNum,0),MATCH(D$1,Districts,0))*'Blend Sheet'!$AQ28)+(INDEX(ItemCosts,MATCH('Blend Sheet'!$AR$4,ItemNum,0),MATCH(D$1,Districts,0))*'Blend Sheet'!$AR28)+(INDEX(ItemCosts,MATCH('Blend Sheet'!$AS$4,ItemNum,0),MATCH(D$1,Districts,0))*'Blend Sheet'!$AS28)</f>
        <v>#N/A</v>
      </c>
      <c r="E25" s="5" t="e">
        <f>(INDEX(ItemCosts,MATCH('Blend Sheet'!$C$4,ItemNum,0),MATCH(E$1,Districts,0))*'Blend Sheet'!$C28)+(INDEX(ItemCosts,MATCH('Blend Sheet'!$D$4,ItemNum,0),MATCH(E$1,Districts,0))*'Blend Sheet'!$D28)+(INDEX(ItemCosts,MATCH('Blend Sheet'!$E$4,ItemNum,0),MATCH(E$1,Districts,0))*'Blend Sheet'!$E28)+(INDEX(ItemCosts,MATCH('Blend Sheet'!$F$4,ItemNum,0),MATCH(E$1,Districts,0))*'Blend Sheet'!$F28)+(INDEX(ItemCosts,MATCH('Blend Sheet'!$G$4,ItemNum,0),MATCH(E$1,Districts,0))*'Blend Sheet'!$G28)+(INDEX(ItemCosts,MATCH('Blend Sheet'!$H$4,ItemNum,0),MATCH(E$1,Districts,0))*'Blend Sheet'!$H28)+(INDEX(ItemCosts,MATCH('Blend Sheet'!$I$4,ItemNum,0),MATCH(E$1,Districts,0))*'Blend Sheet'!$I28)+(INDEX(ItemCosts,MATCH('Blend Sheet'!$J$4,ItemNum,0),MATCH(E$1,Districts,0))*'Blend Sheet'!$J28)+(INDEX(ItemCosts,MATCH('Blend Sheet'!$K$4,ItemNum,0),MATCH(E$1,Districts,0))*'Blend Sheet'!$K28)+(INDEX(ItemCosts,MATCH('Blend Sheet'!$L$4,ItemNum,0),MATCH(E$1,Districts,0))*'Blend Sheet'!$L28)+(INDEX(ItemCosts,MATCH('Blend Sheet'!$M$4,ItemNum,0),MATCH(E$1,Districts,0))*'Blend Sheet'!$M28)+(INDEX(ItemCosts,MATCH('Blend Sheet'!$N$4,ItemNum,0),MATCH(E$1,Districts,0))*'Blend Sheet'!$N28)+(INDEX(ItemCosts,MATCH('Blend Sheet'!$O$4,ItemNum,0),MATCH(E$1,Districts,0))*'Blend Sheet'!$O28)+(INDEX(ItemCosts,MATCH('Blend Sheet'!$P$4,ItemNum,0),MATCH(E$1,Districts,0))*'Blend Sheet'!$P28)+(INDEX(ItemCosts,MATCH('Blend Sheet'!$Q$4,ItemNum,0),MATCH(E$1,Districts,0))*'Blend Sheet'!$Q28)+(INDEX(ItemCosts,MATCH('Blend Sheet'!$R$4,ItemNum,0),MATCH(E$1,Districts,0))*'Blend Sheet'!$R28)+(INDEX(ItemCosts,MATCH('Blend Sheet'!$S$4,ItemNum,0),MATCH(E$1,Districts,0))*'Blend Sheet'!$S28)+(INDEX(ItemCosts,MATCH('Blend Sheet'!$T$4,ItemNum,0),MATCH(E$1,Districts,0))*'Blend Sheet'!$T28)+(INDEX(ItemCosts,MATCH('Blend Sheet'!$U$4,ItemNum,0),MATCH(E$1,Districts,0))*'Blend Sheet'!$U28)+(INDEX(ItemCosts,MATCH('Blend Sheet'!$V$4,ItemNum,0),MATCH(E$1,Districts,0))*'Blend Sheet'!$V28)+(INDEX(ItemCosts,MATCH('Blend Sheet'!$W$4,ItemNum,0),MATCH(E$1,Districts,0))*'Blend Sheet'!$W28)+(INDEX(ItemCosts,MATCH('Blend Sheet'!$X$4,ItemNum,0),MATCH(E$1,Districts,0))*'Blend Sheet'!$X28)+(INDEX(ItemCosts,MATCH('Blend Sheet'!$Y$4,ItemNum,0),MATCH(E$1,Districts,0))*'Blend Sheet'!$Y28)+(INDEX(ItemCosts,MATCH('Blend Sheet'!$Z$4,ItemNum,0),MATCH(E$1,Districts,0))*'Blend Sheet'!$Z28)+(INDEX(ItemCosts,MATCH('Blend Sheet'!$AA$4,ItemNum,0),MATCH(E$1,Districts,0))*'Blend Sheet'!$AA28)+(INDEX(ItemCosts,MATCH('Blend Sheet'!$AB$4,ItemNum,0),MATCH(E$1,Districts,0))*'Blend Sheet'!$AB28)+(INDEX(ItemCosts,MATCH('Blend Sheet'!$AC$4,ItemNum,0),MATCH(E$1,Districts,0))*'Blend Sheet'!$AC28)+(INDEX(ItemCosts,MATCH('Blend Sheet'!$AD$4,ItemNum,0),MATCH(E$1,Districts,0))*'Blend Sheet'!$AD28)+(INDEX(ItemCosts,MATCH('Blend Sheet'!$AE$4,ItemNum,0),MATCH(E$1,Districts,0))*'Blend Sheet'!$AE28)+(INDEX(ItemCosts,MATCH('Blend Sheet'!$AF$4,ItemNum,0),MATCH(E$1,Districts,0))*'Blend Sheet'!$AF28)+(INDEX(ItemCosts,MATCH('Blend Sheet'!$AG$4,ItemNum,0),MATCH(E$1,Districts,0))*'Blend Sheet'!$AG28)+(INDEX(ItemCosts,MATCH('Blend Sheet'!$AH$4,ItemNum,0),MATCH(E$1,Districts,0))*'Blend Sheet'!$AH28)+(INDEX(ItemCosts,MATCH('Blend Sheet'!$AI$4,ItemNum,0),MATCH(E$1,Districts,0))*'Blend Sheet'!$AI28)+(INDEX(ItemCosts,MATCH('Blend Sheet'!$AJ$4,ItemNum,0),MATCH(E$1,Districts,0))*'Blend Sheet'!$AJ28)+(INDEX(ItemCosts,MATCH('Blend Sheet'!$AK$4,ItemNum,0),MATCH(E$1,Districts,0))*'Blend Sheet'!$AK28)+(INDEX(ItemCosts,MATCH('Blend Sheet'!$AL$4,ItemNum,0),MATCH(E$1,Districts,0))*'Blend Sheet'!$AL28)+(INDEX(ItemCosts,MATCH('Blend Sheet'!$AM$4,ItemNum,0),MATCH(E$1,Districts,0))*'Blend Sheet'!$AM28)+(INDEX(ItemCosts,MATCH('Blend Sheet'!$AN$4,ItemNum,0),MATCH(E$1,Districts,0))*'Blend Sheet'!$AN28)+(INDEX(ItemCosts,MATCH('Blend Sheet'!$AO$4,ItemNum,0),MATCH(E$1,Districts,0))*'Blend Sheet'!$AO28)+(INDEX(ItemCosts,MATCH('Blend Sheet'!$AP$4,ItemNum,0),MATCH(E$1,Districts,0))*'Blend Sheet'!$AP28)+(INDEX(ItemCosts,MATCH('Blend Sheet'!$AQ$4,ItemNum,0),MATCH(E$1,Districts,0))*'Blend Sheet'!$AQ28)+(INDEX(ItemCosts,MATCH('Blend Sheet'!$AR$4,ItemNum,0),MATCH(E$1,Districts,0))*'Blend Sheet'!$AR28)+(INDEX(ItemCosts,MATCH('Blend Sheet'!$AS$4,ItemNum,0),MATCH(E$1,Districts,0))*'Blend Sheet'!$AS28)</f>
        <v>#N/A</v>
      </c>
      <c r="F25" s="5" t="e">
        <f>(INDEX(ItemCosts,MATCH('Blend Sheet'!$C$4,ItemNum,0),MATCH(F$1,Districts,0))*'Blend Sheet'!$C28)+(INDEX(ItemCosts,MATCH('Blend Sheet'!$D$4,ItemNum,0),MATCH(F$1,Districts,0))*'Blend Sheet'!$D28)+(INDEX(ItemCosts,MATCH('Blend Sheet'!$E$4,ItemNum,0),MATCH(F$1,Districts,0))*'Blend Sheet'!$E28)+(INDEX(ItemCosts,MATCH('Blend Sheet'!$F$4,ItemNum,0),MATCH(F$1,Districts,0))*'Blend Sheet'!$F28)+(INDEX(ItemCosts,MATCH('Blend Sheet'!$G$4,ItemNum,0),MATCH(F$1,Districts,0))*'Blend Sheet'!$G28)+(INDEX(ItemCosts,MATCH('Blend Sheet'!$H$4,ItemNum,0),MATCH(F$1,Districts,0))*'Blend Sheet'!$H28)+(INDEX(ItemCosts,MATCH('Blend Sheet'!$I$4,ItemNum,0),MATCH(F$1,Districts,0))*'Blend Sheet'!$I28)+(INDEX(ItemCosts,MATCH('Blend Sheet'!$J$4,ItemNum,0),MATCH(F$1,Districts,0))*'Blend Sheet'!$J28)+(INDEX(ItemCosts,MATCH('Blend Sheet'!$K$4,ItemNum,0),MATCH(F$1,Districts,0))*'Blend Sheet'!$K28)+(INDEX(ItemCosts,MATCH('Blend Sheet'!$L$4,ItemNum,0),MATCH(F$1,Districts,0))*'Blend Sheet'!$L28)+(INDEX(ItemCosts,MATCH('Blend Sheet'!$M$4,ItemNum,0),MATCH(F$1,Districts,0))*'Blend Sheet'!$M28)+(INDEX(ItemCosts,MATCH('Blend Sheet'!$N$4,ItemNum,0),MATCH(F$1,Districts,0))*'Blend Sheet'!$N28)+(INDEX(ItemCosts,MATCH('Blend Sheet'!$O$4,ItemNum,0),MATCH(F$1,Districts,0))*'Blend Sheet'!$O28)+(INDEX(ItemCosts,MATCH('Blend Sheet'!$P$4,ItemNum,0),MATCH(F$1,Districts,0))*'Blend Sheet'!$P28)+(INDEX(ItemCosts,MATCH('Blend Sheet'!$Q$4,ItemNum,0),MATCH(F$1,Districts,0))*'Blend Sheet'!$Q28)+(INDEX(ItemCosts,MATCH('Blend Sheet'!$R$4,ItemNum,0),MATCH(F$1,Districts,0))*'Blend Sheet'!$R28)+(INDEX(ItemCosts,MATCH('Blend Sheet'!$S$4,ItemNum,0),MATCH(F$1,Districts,0))*'Blend Sheet'!$S28)+(INDEX(ItemCosts,MATCH('Blend Sheet'!$T$4,ItemNum,0),MATCH(F$1,Districts,0))*'Blend Sheet'!$T28)+(INDEX(ItemCosts,MATCH('Blend Sheet'!$U$4,ItemNum,0),MATCH(F$1,Districts,0))*'Blend Sheet'!$U28)+(INDEX(ItemCosts,MATCH('Blend Sheet'!$V$4,ItemNum,0),MATCH(F$1,Districts,0))*'Blend Sheet'!$V28)+(INDEX(ItemCosts,MATCH('Blend Sheet'!$W$4,ItemNum,0),MATCH(F$1,Districts,0))*'Blend Sheet'!$W28)+(INDEX(ItemCosts,MATCH('Blend Sheet'!$X$4,ItemNum,0),MATCH(F$1,Districts,0))*'Blend Sheet'!$X28)+(INDEX(ItemCosts,MATCH('Blend Sheet'!$Y$4,ItemNum,0),MATCH(F$1,Districts,0))*'Blend Sheet'!$Y28)+(INDEX(ItemCosts,MATCH('Blend Sheet'!$Z$4,ItemNum,0),MATCH(F$1,Districts,0))*'Blend Sheet'!$Z28)+(INDEX(ItemCosts,MATCH('Blend Sheet'!$AA$4,ItemNum,0),MATCH(F$1,Districts,0))*'Blend Sheet'!$AA28)+(INDEX(ItemCosts,MATCH('Blend Sheet'!$AB$4,ItemNum,0),MATCH(F$1,Districts,0))*'Blend Sheet'!$AB28)+(INDEX(ItemCosts,MATCH('Blend Sheet'!$AC$4,ItemNum,0),MATCH(F$1,Districts,0))*'Blend Sheet'!$AC28)+(INDEX(ItemCosts,MATCH('Blend Sheet'!$AD$4,ItemNum,0),MATCH(F$1,Districts,0))*'Blend Sheet'!$AD28)+(INDEX(ItemCosts,MATCH('Blend Sheet'!$AE$4,ItemNum,0),MATCH(F$1,Districts,0))*'Blend Sheet'!$AE28)+(INDEX(ItemCosts,MATCH('Blend Sheet'!$AF$4,ItemNum,0),MATCH(F$1,Districts,0))*'Blend Sheet'!$AF28)+(INDEX(ItemCosts,MATCH('Blend Sheet'!$AG$4,ItemNum,0),MATCH(F$1,Districts,0))*'Blend Sheet'!$AG28)+(INDEX(ItemCosts,MATCH('Blend Sheet'!$AH$4,ItemNum,0),MATCH(F$1,Districts,0))*'Blend Sheet'!$AH28)+(INDEX(ItemCosts,MATCH('Blend Sheet'!$AI$4,ItemNum,0),MATCH(F$1,Districts,0))*'Blend Sheet'!$AI28)+(INDEX(ItemCosts,MATCH('Blend Sheet'!$AJ$4,ItemNum,0),MATCH(F$1,Districts,0))*'Blend Sheet'!$AJ28)+(INDEX(ItemCosts,MATCH('Blend Sheet'!$AK$4,ItemNum,0),MATCH(F$1,Districts,0))*'Blend Sheet'!$AK28)+(INDEX(ItemCosts,MATCH('Blend Sheet'!$AL$4,ItemNum,0),MATCH(F$1,Districts,0))*'Blend Sheet'!$AL28)+(INDEX(ItemCosts,MATCH('Blend Sheet'!$AM$4,ItemNum,0),MATCH(F$1,Districts,0))*'Blend Sheet'!$AM28)+(INDEX(ItemCosts,MATCH('Blend Sheet'!$AN$4,ItemNum,0),MATCH(F$1,Districts,0))*'Blend Sheet'!$AN28)+(INDEX(ItemCosts,MATCH('Blend Sheet'!$AO$4,ItemNum,0),MATCH(F$1,Districts,0))*'Blend Sheet'!$AO28)+(INDEX(ItemCosts,MATCH('Blend Sheet'!$AP$4,ItemNum,0),MATCH(F$1,Districts,0))*'Blend Sheet'!$AP28)+(INDEX(ItemCosts,MATCH('Blend Sheet'!$AQ$4,ItemNum,0),MATCH(F$1,Districts,0))*'Blend Sheet'!$AQ28)+(INDEX(ItemCosts,MATCH('Blend Sheet'!$AR$4,ItemNum,0),MATCH(F$1,Districts,0))*'Blend Sheet'!$AR28)+(INDEX(ItemCosts,MATCH('Blend Sheet'!$AS$4,ItemNum,0),MATCH(F$1,Districts,0))*'Blend Sheet'!$AS28)</f>
        <v>#N/A</v>
      </c>
      <c r="G25" s="5" t="e">
        <f>(INDEX(ItemCosts,MATCH('Blend Sheet'!$C$4,ItemNum,0),MATCH(G$1,Districts,0))*'Blend Sheet'!$C28)+(INDEX(ItemCosts,MATCH('Blend Sheet'!$D$4,ItemNum,0),MATCH(G$1,Districts,0))*'Blend Sheet'!$D28)+(INDEX(ItemCosts,MATCH('Blend Sheet'!$E$4,ItemNum,0),MATCH(G$1,Districts,0))*'Blend Sheet'!$E28)+(INDEX(ItemCosts,MATCH('Blend Sheet'!$F$4,ItemNum,0),MATCH(G$1,Districts,0))*'Blend Sheet'!$F28)+(INDEX(ItemCosts,MATCH('Blend Sheet'!$G$4,ItemNum,0),MATCH(G$1,Districts,0))*'Blend Sheet'!$G28)+(INDEX(ItemCosts,MATCH('Blend Sheet'!$H$4,ItemNum,0),MATCH(G$1,Districts,0))*'Blend Sheet'!$H28)+(INDEX(ItemCosts,MATCH('Blend Sheet'!$I$4,ItemNum,0),MATCH(G$1,Districts,0))*'Blend Sheet'!$I28)+(INDEX(ItemCosts,MATCH('Blend Sheet'!$J$4,ItemNum,0),MATCH(G$1,Districts,0))*'Blend Sheet'!$J28)+(INDEX(ItemCosts,MATCH('Blend Sheet'!$K$4,ItemNum,0),MATCH(G$1,Districts,0))*'Blend Sheet'!$K28)+(INDEX(ItemCosts,MATCH('Blend Sheet'!$L$4,ItemNum,0),MATCH(G$1,Districts,0))*'Blend Sheet'!$L28)+(INDEX(ItemCosts,MATCH('Blend Sheet'!$M$4,ItemNum,0),MATCH(G$1,Districts,0))*'Blend Sheet'!$M28)+(INDEX(ItemCosts,MATCH('Blend Sheet'!$N$4,ItemNum,0),MATCH(G$1,Districts,0))*'Blend Sheet'!$N28)+(INDEX(ItemCosts,MATCH('Blend Sheet'!$O$4,ItemNum,0),MATCH(G$1,Districts,0))*'Blend Sheet'!$O28)+(INDEX(ItemCosts,MATCH('Blend Sheet'!$P$4,ItemNum,0),MATCH(G$1,Districts,0))*'Blend Sheet'!$P28)+(INDEX(ItemCosts,MATCH('Blend Sheet'!$Q$4,ItemNum,0),MATCH(G$1,Districts,0))*'Blend Sheet'!$Q28)+(INDEX(ItemCosts,MATCH('Blend Sheet'!$R$4,ItemNum,0),MATCH(G$1,Districts,0))*'Blend Sheet'!$R28)+(INDEX(ItemCosts,MATCH('Blend Sheet'!$S$4,ItemNum,0),MATCH(G$1,Districts,0))*'Blend Sheet'!$S28)+(INDEX(ItemCosts,MATCH('Blend Sheet'!$T$4,ItemNum,0),MATCH(G$1,Districts,0))*'Blend Sheet'!$T28)+(INDEX(ItemCosts,MATCH('Blend Sheet'!$U$4,ItemNum,0),MATCH(G$1,Districts,0))*'Blend Sheet'!$U28)+(INDEX(ItemCosts,MATCH('Blend Sheet'!$V$4,ItemNum,0),MATCH(G$1,Districts,0))*'Blend Sheet'!$V28)+(INDEX(ItemCosts,MATCH('Blend Sheet'!$W$4,ItemNum,0),MATCH(G$1,Districts,0))*'Blend Sheet'!$W28)+(INDEX(ItemCosts,MATCH('Blend Sheet'!$X$4,ItemNum,0),MATCH(G$1,Districts,0))*'Blend Sheet'!$X28)+(INDEX(ItemCosts,MATCH('Blend Sheet'!$Y$4,ItemNum,0),MATCH(G$1,Districts,0))*'Blend Sheet'!$Y28)+(INDEX(ItemCosts,MATCH('Blend Sheet'!$Z$4,ItemNum,0),MATCH(G$1,Districts,0))*'Blend Sheet'!$Z28)+(INDEX(ItemCosts,MATCH('Blend Sheet'!$AA$4,ItemNum,0),MATCH(G$1,Districts,0))*'Blend Sheet'!$AA28)+(INDEX(ItemCosts,MATCH('Blend Sheet'!$AB$4,ItemNum,0),MATCH(G$1,Districts,0))*'Blend Sheet'!$AB28)+(INDEX(ItemCosts,MATCH('Blend Sheet'!$AC$4,ItemNum,0),MATCH(G$1,Districts,0))*'Blend Sheet'!$AC28)+(INDEX(ItemCosts,MATCH('Blend Sheet'!$AD$4,ItemNum,0),MATCH(G$1,Districts,0))*'Blend Sheet'!$AD28)+(INDEX(ItemCosts,MATCH('Blend Sheet'!$AE$4,ItemNum,0),MATCH(G$1,Districts,0))*'Blend Sheet'!$AE28)+(INDEX(ItemCosts,MATCH('Blend Sheet'!$AF$4,ItemNum,0),MATCH(G$1,Districts,0))*'Blend Sheet'!$AF28)+(INDEX(ItemCosts,MATCH('Blend Sheet'!$AG$4,ItemNum,0),MATCH(G$1,Districts,0))*'Blend Sheet'!$AG28)+(INDEX(ItemCosts,MATCH('Blend Sheet'!$AH$4,ItemNum,0),MATCH(G$1,Districts,0))*'Blend Sheet'!$AH28)+(INDEX(ItemCosts,MATCH('Blend Sheet'!$AI$4,ItemNum,0),MATCH(G$1,Districts,0))*'Blend Sheet'!$AI28)+(INDEX(ItemCosts,MATCH('Blend Sheet'!$AJ$4,ItemNum,0),MATCH(G$1,Districts,0))*'Blend Sheet'!$AJ28)+(INDEX(ItemCosts,MATCH('Blend Sheet'!$AK$4,ItemNum,0),MATCH(G$1,Districts,0))*'Blend Sheet'!$AK28)+(INDEX(ItemCosts,MATCH('Blend Sheet'!$AL$4,ItemNum,0),MATCH(G$1,Districts,0))*'Blend Sheet'!$AL28)+(INDEX(ItemCosts,MATCH('Blend Sheet'!$AM$4,ItemNum,0),MATCH(G$1,Districts,0))*'Blend Sheet'!$AM28)+(INDEX(ItemCosts,MATCH('Blend Sheet'!$AN$4,ItemNum,0),MATCH(G$1,Districts,0))*'Blend Sheet'!$AN28)+(INDEX(ItemCosts,MATCH('Blend Sheet'!$AO$4,ItemNum,0),MATCH(G$1,Districts,0))*'Blend Sheet'!$AO28)+(INDEX(ItemCosts,MATCH('Blend Sheet'!$AP$4,ItemNum,0),MATCH(G$1,Districts,0))*'Blend Sheet'!$AP28)+(INDEX(ItemCosts,MATCH('Blend Sheet'!$AQ$4,ItemNum,0),MATCH(G$1,Districts,0))*'Blend Sheet'!$AQ28)+(INDEX(ItemCosts,MATCH('Blend Sheet'!$AR$4,ItemNum,0),MATCH(G$1,Districts,0))*'Blend Sheet'!$AR28)+(INDEX(ItemCosts,MATCH('Blend Sheet'!$AS$4,ItemNum,0),MATCH(G$1,Districts,0))*'Blend Sheet'!$AS28)</f>
        <v>#N/A</v>
      </c>
      <c r="H25" s="5" t="e">
        <f>(INDEX(ItemCosts,MATCH('Blend Sheet'!$C$4,ItemNum,0),MATCH(H$1,Districts,0))*'Blend Sheet'!$C28)+(INDEX(ItemCosts,MATCH('Blend Sheet'!$D$4,ItemNum,0),MATCH(H$1,Districts,0))*'Blend Sheet'!$D28)+(INDEX(ItemCosts,MATCH('Blend Sheet'!$E$4,ItemNum,0),MATCH(H$1,Districts,0))*'Blend Sheet'!$E28)+(INDEX(ItemCosts,MATCH('Blend Sheet'!$F$4,ItemNum,0),MATCH(H$1,Districts,0))*'Blend Sheet'!$F28)+(INDEX(ItemCosts,MATCH('Blend Sheet'!$G$4,ItemNum,0),MATCH(H$1,Districts,0))*'Blend Sheet'!$G28)+(INDEX(ItemCosts,MATCH('Blend Sheet'!$H$4,ItemNum,0),MATCH(H$1,Districts,0))*'Blend Sheet'!$H28)+(INDEX(ItemCosts,MATCH('Blend Sheet'!$I$4,ItemNum,0),MATCH(H$1,Districts,0))*'Blend Sheet'!$I28)+(INDEX(ItemCosts,MATCH('Blend Sheet'!$J$4,ItemNum,0),MATCH(H$1,Districts,0))*'Blend Sheet'!$J28)+(INDEX(ItemCosts,MATCH('Blend Sheet'!$K$4,ItemNum,0),MATCH(H$1,Districts,0))*'Blend Sheet'!$K28)+(INDEX(ItemCosts,MATCH('Blend Sheet'!$L$4,ItemNum,0),MATCH(H$1,Districts,0))*'Blend Sheet'!$L28)+(INDEX(ItemCosts,MATCH('Blend Sheet'!$M$4,ItemNum,0),MATCH(H$1,Districts,0))*'Blend Sheet'!$M28)+(INDEX(ItemCosts,MATCH('Blend Sheet'!$N$4,ItemNum,0),MATCH(H$1,Districts,0))*'Blend Sheet'!$N28)+(INDEX(ItemCosts,MATCH('Blend Sheet'!$O$4,ItemNum,0),MATCH(H$1,Districts,0))*'Blend Sheet'!$O28)+(INDEX(ItemCosts,MATCH('Blend Sheet'!$P$4,ItemNum,0),MATCH(H$1,Districts,0))*'Blend Sheet'!$P28)+(INDEX(ItemCosts,MATCH('Blend Sheet'!$Q$4,ItemNum,0),MATCH(H$1,Districts,0))*'Blend Sheet'!$Q28)+(INDEX(ItemCosts,MATCH('Blend Sheet'!$R$4,ItemNum,0),MATCH(H$1,Districts,0))*'Blend Sheet'!$R28)+(INDEX(ItemCosts,MATCH('Blend Sheet'!$S$4,ItemNum,0),MATCH(H$1,Districts,0))*'Blend Sheet'!$S28)+(INDEX(ItemCosts,MATCH('Blend Sheet'!$T$4,ItemNum,0),MATCH(H$1,Districts,0))*'Blend Sheet'!$T28)+(INDEX(ItemCosts,MATCH('Blend Sheet'!$U$4,ItemNum,0),MATCH(H$1,Districts,0))*'Blend Sheet'!$U28)+(INDEX(ItemCosts,MATCH('Blend Sheet'!$V$4,ItemNum,0),MATCH(H$1,Districts,0))*'Blend Sheet'!$V28)+(INDEX(ItemCosts,MATCH('Blend Sheet'!$W$4,ItemNum,0),MATCH(H$1,Districts,0))*'Blend Sheet'!$W28)+(INDEX(ItemCosts,MATCH('Blend Sheet'!$X$4,ItemNum,0),MATCH(H$1,Districts,0))*'Blend Sheet'!$X28)+(INDEX(ItemCosts,MATCH('Blend Sheet'!$Y$4,ItemNum,0),MATCH(H$1,Districts,0))*'Blend Sheet'!$Y28)+(INDEX(ItemCosts,MATCH('Blend Sheet'!$Z$4,ItemNum,0),MATCH(H$1,Districts,0))*'Blend Sheet'!$Z28)+(INDEX(ItemCosts,MATCH('Blend Sheet'!$AA$4,ItemNum,0),MATCH(H$1,Districts,0))*'Blend Sheet'!$AA28)+(INDEX(ItemCosts,MATCH('Blend Sheet'!$AB$4,ItemNum,0),MATCH(H$1,Districts,0))*'Blend Sheet'!$AB28)+(INDEX(ItemCosts,MATCH('Blend Sheet'!$AC$4,ItemNum,0),MATCH(H$1,Districts,0))*'Blend Sheet'!$AC28)+(INDEX(ItemCosts,MATCH('Blend Sheet'!$AD$4,ItemNum,0),MATCH(H$1,Districts,0))*'Blend Sheet'!$AD28)+(INDEX(ItemCosts,MATCH('Blend Sheet'!$AE$4,ItemNum,0),MATCH(H$1,Districts,0))*'Blend Sheet'!$AE28)+(INDEX(ItemCosts,MATCH('Blend Sheet'!$AF$4,ItemNum,0),MATCH(H$1,Districts,0))*'Blend Sheet'!$AF28)+(INDEX(ItemCosts,MATCH('Blend Sheet'!$AG$4,ItemNum,0),MATCH(H$1,Districts,0))*'Blend Sheet'!$AG28)+(INDEX(ItemCosts,MATCH('Blend Sheet'!$AH$4,ItemNum,0),MATCH(H$1,Districts,0))*'Blend Sheet'!$AH28)+(INDEX(ItemCosts,MATCH('Blend Sheet'!$AI$4,ItemNum,0),MATCH(H$1,Districts,0))*'Blend Sheet'!$AI28)+(INDEX(ItemCosts,MATCH('Blend Sheet'!$AJ$4,ItemNum,0),MATCH(H$1,Districts,0))*'Blend Sheet'!$AJ28)+(INDEX(ItemCosts,MATCH('Blend Sheet'!$AK$4,ItemNum,0),MATCH(H$1,Districts,0))*'Blend Sheet'!$AK28)+(INDEX(ItemCosts,MATCH('Blend Sheet'!$AL$4,ItemNum,0),MATCH(H$1,Districts,0))*'Blend Sheet'!$AL28)+(INDEX(ItemCosts,MATCH('Blend Sheet'!$AM$4,ItemNum,0),MATCH(H$1,Districts,0))*'Blend Sheet'!$AM28)+(INDEX(ItemCosts,MATCH('Blend Sheet'!$AN$4,ItemNum,0),MATCH(H$1,Districts,0))*'Blend Sheet'!$AN28)+(INDEX(ItemCosts,MATCH('Blend Sheet'!$AO$4,ItemNum,0),MATCH(H$1,Districts,0))*'Blend Sheet'!$AO28)+(INDEX(ItemCosts,MATCH('Blend Sheet'!$AP$4,ItemNum,0),MATCH(H$1,Districts,0))*'Blend Sheet'!$AP28)+(INDEX(ItemCosts,MATCH('Blend Sheet'!$AQ$4,ItemNum,0),MATCH(H$1,Districts,0))*'Blend Sheet'!$AQ28)+(INDEX(ItemCosts,MATCH('Blend Sheet'!$AR$4,ItemNum,0),MATCH(H$1,Districts,0))*'Blend Sheet'!$AR28)+(INDEX(ItemCosts,MATCH('Blend Sheet'!$AS$4,ItemNum,0),MATCH(H$1,Districts,0))*'Blend Sheet'!$AS28)</f>
        <v>#N/A</v>
      </c>
      <c r="I25" s="5" t="e">
        <f>(INDEX(ItemCosts,MATCH('Blend Sheet'!$C$4,ItemNum,0),MATCH(I$1,Districts,0))*'Blend Sheet'!$C28)+(INDEX(ItemCosts,MATCH('Blend Sheet'!$D$4,ItemNum,0),MATCH(I$1,Districts,0))*'Blend Sheet'!$D28)+(INDEX(ItemCosts,MATCH('Blend Sheet'!$E$4,ItemNum,0),MATCH(I$1,Districts,0))*'Blend Sheet'!$E28)+(INDEX(ItemCosts,MATCH('Blend Sheet'!$F$4,ItemNum,0),MATCH(I$1,Districts,0))*'Blend Sheet'!$F28)+(INDEX(ItemCosts,MATCH('Blend Sheet'!$G$4,ItemNum,0),MATCH(I$1,Districts,0))*'Blend Sheet'!$G28)+(INDEX(ItemCosts,MATCH('Blend Sheet'!$H$4,ItemNum,0),MATCH(I$1,Districts,0))*'Blend Sheet'!$H28)+(INDEX(ItemCosts,MATCH('Blend Sheet'!$I$4,ItemNum,0),MATCH(I$1,Districts,0))*'Blend Sheet'!$I28)+(INDEX(ItemCosts,MATCH('Blend Sheet'!$J$4,ItemNum,0),MATCH(I$1,Districts,0))*'Blend Sheet'!$J28)+(INDEX(ItemCosts,MATCH('Blend Sheet'!$K$4,ItemNum,0),MATCH(I$1,Districts,0))*'Blend Sheet'!$K28)+(INDEX(ItemCosts,MATCH('Blend Sheet'!$L$4,ItemNum,0),MATCH(I$1,Districts,0))*'Blend Sheet'!$L28)+(INDEX(ItemCosts,MATCH('Blend Sheet'!$M$4,ItemNum,0),MATCH(I$1,Districts,0))*'Blend Sheet'!$M28)+(INDEX(ItemCosts,MATCH('Blend Sheet'!$N$4,ItemNum,0),MATCH(I$1,Districts,0))*'Blend Sheet'!$N28)+(INDEX(ItemCosts,MATCH('Blend Sheet'!$O$4,ItemNum,0),MATCH(I$1,Districts,0))*'Blend Sheet'!$O28)+(INDEX(ItemCosts,MATCH('Blend Sheet'!$P$4,ItemNum,0),MATCH(I$1,Districts,0))*'Blend Sheet'!$P28)+(INDEX(ItemCosts,MATCH('Blend Sheet'!$Q$4,ItemNum,0),MATCH(I$1,Districts,0))*'Blend Sheet'!$Q28)+(INDEX(ItemCosts,MATCH('Blend Sheet'!$R$4,ItemNum,0),MATCH(I$1,Districts,0))*'Blend Sheet'!$R28)+(INDEX(ItemCosts,MATCH('Blend Sheet'!$S$4,ItemNum,0),MATCH(I$1,Districts,0))*'Blend Sheet'!$S28)+(INDEX(ItemCosts,MATCH('Blend Sheet'!$T$4,ItemNum,0),MATCH(I$1,Districts,0))*'Blend Sheet'!$T28)+(INDEX(ItemCosts,MATCH('Blend Sheet'!$U$4,ItemNum,0),MATCH(I$1,Districts,0))*'Blend Sheet'!$U28)+(INDEX(ItemCosts,MATCH('Blend Sheet'!$V$4,ItemNum,0),MATCH(I$1,Districts,0))*'Blend Sheet'!$V28)+(INDEX(ItemCosts,MATCH('Blend Sheet'!$W$4,ItemNum,0),MATCH(I$1,Districts,0))*'Blend Sheet'!$W28)+(INDEX(ItemCosts,MATCH('Blend Sheet'!$X$4,ItemNum,0),MATCH(I$1,Districts,0))*'Blend Sheet'!$X28)+(INDEX(ItemCosts,MATCH('Blend Sheet'!$Y$4,ItemNum,0),MATCH(I$1,Districts,0))*'Blend Sheet'!$Y28)+(INDEX(ItemCosts,MATCH('Blend Sheet'!$Z$4,ItemNum,0),MATCH(I$1,Districts,0))*'Blend Sheet'!$Z28)+(INDEX(ItemCosts,MATCH('Blend Sheet'!$AA$4,ItemNum,0),MATCH(I$1,Districts,0))*'Blend Sheet'!$AA28)+(INDEX(ItemCosts,MATCH('Blend Sheet'!$AB$4,ItemNum,0),MATCH(I$1,Districts,0))*'Blend Sheet'!$AB28)+(INDEX(ItemCosts,MATCH('Blend Sheet'!$AC$4,ItemNum,0),MATCH(I$1,Districts,0))*'Blend Sheet'!$AC28)+(INDEX(ItemCosts,MATCH('Blend Sheet'!$AD$4,ItemNum,0),MATCH(I$1,Districts,0))*'Blend Sheet'!$AD28)+(INDEX(ItemCosts,MATCH('Blend Sheet'!$AE$4,ItemNum,0),MATCH(I$1,Districts,0))*'Blend Sheet'!$AE28)+(INDEX(ItemCosts,MATCH('Blend Sheet'!$AF$4,ItemNum,0),MATCH(I$1,Districts,0))*'Blend Sheet'!$AF28)+(INDEX(ItemCosts,MATCH('Blend Sheet'!$AG$4,ItemNum,0),MATCH(I$1,Districts,0))*'Blend Sheet'!$AG28)+(INDEX(ItemCosts,MATCH('Blend Sheet'!$AH$4,ItemNum,0),MATCH(I$1,Districts,0))*'Blend Sheet'!$AH28)+(INDEX(ItemCosts,MATCH('Blend Sheet'!$AI$4,ItemNum,0),MATCH(I$1,Districts,0))*'Blend Sheet'!$AI28)+(INDEX(ItemCosts,MATCH('Blend Sheet'!$AJ$4,ItemNum,0),MATCH(I$1,Districts,0))*'Blend Sheet'!$AJ28)+(INDEX(ItemCosts,MATCH('Blend Sheet'!$AK$4,ItemNum,0),MATCH(I$1,Districts,0))*'Blend Sheet'!$AK28)+(INDEX(ItemCosts,MATCH('Blend Sheet'!$AL$4,ItemNum,0),MATCH(I$1,Districts,0))*'Blend Sheet'!$AL28)+(INDEX(ItemCosts,MATCH('Blend Sheet'!$AM$4,ItemNum,0),MATCH(I$1,Districts,0))*'Blend Sheet'!$AM28)+(INDEX(ItemCosts,MATCH('Blend Sheet'!$AN$4,ItemNum,0),MATCH(I$1,Districts,0))*'Blend Sheet'!$AN28)+(INDEX(ItemCosts,MATCH('Blend Sheet'!$AO$4,ItemNum,0),MATCH(I$1,Districts,0))*'Blend Sheet'!$AO28)+(INDEX(ItemCosts,MATCH('Blend Sheet'!$AP$4,ItemNum,0),MATCH(I$1,Districts,0))*'Blend Sheet'!$AP28)+(INDEX(ItemCosts,MATCH('Blend Sheet'!$AQ$4,ItemNum,0),MATCH(I$1,Districts,0))*'Blend Sheet'!$AQ28)+(INDEX(ItemCosts,MATCH('Blend Sheet'!$AR$4,ItemNum,0),MATCH(I$1,Districts,0))*'Blend Sheet'!$AR28)+(INDEX(ItemCosts,MATCH('Blend Sheet'!$AS$4,ItemNum,0),MATCH(I$1,Districts,0))*'Blend Sheet'!$AS28)</f>
        <v>#N/A</v>
      </c>
      <c r="J25" s="5" t="e">
        <f>(INDEX(ItemCosts,MATCH('Blend Sheet'!$C$4,ItemNum,0),MATCH(J$1,Districts,0))*'Blend Sheet'!$C28)+(INDEX(ItemCosts,MATCH('Blend Sheet'!$D$4,ItemNum,0),MATCH(J$1,Districts,0))*'Blend Sheet'!$D28)+(INDEX(ItemCosts,MATCH('Blend Sheet'!$E$4,ItemNum,0),MATCH(J$1,Districts,0))*'Blend Sheet'!$E28)+(INDEX(ItemCosts,MATCH('Blend Sheet'!$F$4,ItemNum,0),MATCH(J$1,Districts,0))*'Blend Sheet'!$F28)+(INDEX(ItemCosts,MATCH('Blend Sheet'!$G$4,ItemNum,0),MATCH(J$1,Districts,0))*'Blend Sheet'!$G28)+(INDEX(ItemCosts,MATCH('Blend Sheet'!$H$4,ItemNum,0),MATCH(J$1,Districts,0))*'Blend Sheet'!$H28)+(INDEX(ItemCosts,MATCH('Blend Sheet'!$I$4,ItemNum,0),MATCH(J$1,Districts,0))*'Blend Sheet'!$I28)+(INDEX(ItemCosts,MATCH('Blend Sheet'!$J$4,ItemNum,0),MATCH(J$1,Districts,0))*'Blend Sheet'!$J28)+(INDEX(ItemCosts,MATCH('Blend Sheet'!$K$4,ItemNum,0),MATCH(J$1,Districts,0))*'Blend Sheet'!$K28)+(INDEX(ItemCosts,MATCH('Blend Sheet'!$L$4,ItemNum,0),MATCH(J$1,Districts,0))*'Blend Sheet'!$L28)+(INDEX(ItemCosts,MATCH('Blend Sheet'!$M$4,ItemNum,0),MATCH(J$1,Districts,0))*'Blend Sheet'!$M28)+(INDEX(ItemCosts,MATCH('Blend Sheet'!$N$4,ItemNum,0),MATCH(J$1,Districts,0))*'Blend Sheet'!$N28)+(INDEX(ItemCosts,MATCH('Blend Sheet'!$O$4,ItemNum,0),MATCH(J$1,Districts,0))*'Blend Sheet'!$O28)+(INDEX(ItemCosts,MATCH('Blend Sheet'!$P$4,ItemNum,0),MATCH(J$1,Districts,0))*'Blend Sheet'!$P28)+(INDEX(ItemCosts,MATCH('Blend Sheet'!$Q$4,ItemNum,0),MATCH(J$1,Districts,0))*'Blend Sheet'!$Q28)+(INDEX(ItemCosts,MATCH('Blend Sheet'!$R$4,ItemNum,0),MATCH(J$1,Districts,0))*'Blend Sheet'!$R28)+(INDEX(ItemCosts,MATCH('Blend Sheet'!$S$4,ItemNum,0),MATCH(J$1,Districts,0))*'Blend Sheet'!$S28)+(INDEX(ItemCosts,MATCH('Blend Sheet'!$T$4,ItemNum,0),MATCH(J$1,Districts,0))*'Blend Sheet'!$T28)+(INDEX(ItemCosts,MATCH('Blend Sheet'!$U$4,ItemNum,0),MATCH(J$1,Districts,0))*'Blend Sheet'!$U28)+(INDEX(ItemCosts,MATCH('Blend Sheet'!$V$4,ItemNum,0),MATCH(J$1,Districts,0))*'Blend Sheet'!$V28)+(INDEX(ItemCosts,MATCH('Blend Sheet'!$W$4,ItemNum,0),MATCH(J$1,Districts,0))*'Blend Sheet'!$W28)+(INDEX(ItemCosts,MATCH('Blend Sheet'!$X$4,ItemNum,0),MATCH(J$1,Districts,0))*'Blend Sheet'!$X28)+(INDEX(ItemCosts,MATCH('Blend Sheet'!$Y$4,ItemNum,0),MATCH(J$1,Districts,0))*'Blend Sheet'!$Y28)+(INDEX(ItemCosts,MATCH('Blend Sheet'!$Z$4,ItemNum,0),MATCH(J$1,Districts,0))*'Blend Sheet'!$Z28)+(INDEX(ItemCosts,MATCH('Blend Sheet'!$AA$4,ItemNum,0),MATCH(J$1,Districts,0))*'Blend Sheet'!$AA28)+(INDEX(ItemCosts,MATCH('Blend Sheet'!$AB$4,ItemNum,0),MATCH(J$1,Districts,0))*'Blend Sheet'!$AB28)+(INDEX(ItemCosts,MATCH('Blend Sheet'!$AC$4,ItemNum,0),MATCH(J$1,Districts,0))*'Blend Sheet'!$AC28)+(INDEX(ItemCosts,MATCH('Blend Sheet'!$AD$4,ItemNum,0),MATCH(J$1,Districts,0))*'Blend Sheet'!$AD28)+(INDEX(ItemCosts,MATCH('Blend Sheet'!$AE$4,ItemNum,0),MATCH(J$1,Districts,0))*'Blend Sheet'!$AE28)+(INDEX(ItemCosts,MATCH('Blend Sheet'!$AF$4,ItemNum,0),MATCH(J$1,Districts,0))*'Blend Sheet'!$AF28)+(INDEX(ItemCosts,MATCH('Blend Sheet'!$AG$4,ItemNum,0),MATCH(J$1,Districts,0))*'Blend Sheet'!$AG28)+(INDEX(ItemCosts,MATCH('Blend Sheet'!$AH$4,ItemNum,0),MATCH(J$1,Districts,0))*'Blend Sheet'!$AH28)+(INDEX(ItemCosts,MATCH('Blend Sheet'!$AI$4,ItemNum,0),MATCH(J$1,Districts,0))*'Blend Sheet'!$AI28)+(INDEX(ItemCosts,MATCH('Blend Sheet'!$AJ$4,ItemNum,0),MATCH(J$1,Districts,0))*'Blend Sheet'!$AJ28)+(INDEX(ItemCosts,MATCH('Blend Sheet'!$AK$4,ItemNum,0),MATCH(J$1,Districts,0))*'Blend Sheet'!$AK28)+(INDEX(ItemCosts,MATCH('Blend Sheet'!$AL$4,ItemNum,0),MATCH(J$1,Districts,0))*'Blend Sheet'!$AL28)+(INDEX(ItemCosts,MATCH('Blend Sheet'!$AM$4,ItemNum,0),MATCH(J$1,Districts,0))*'Blend Sheet'!$AM28)+(INDEX(ItemCosts,MATCH('Blend Sheet'!$AN$4,ItemNum,0),MATCH(J$1,Districts,0))*'Blend Sheet'!$AN28)+(INDEX(ItemCosts,MATCH('Blend Sheet'!$AO$4,ItemNum,0),MATCH(J$1,Districts,0))*'Blend Sheet'!$AO28)+(INDEX(ItemCosts,MATCH('Blend Sheet'!$AP$4,ItemNum,0),MATCH(J$1,Districts,0))*'Blend Sheet'!$AP28)+(INDEX(ItemCosts,MATCH('Blend Sheet'!$AQ$4,ItemNum,0),MATCH(J$1,Districts,0))*'Blend Sheet'!$AQ28)+(INDEX(ItemCosts,MATCH('Blend Sheet'!$AR$4,ItemNum,0),MATCH(J$1,Districts,0))*'Blend Sheet'!$AR28)+(INDEX(ItemCosts,MATCH('Blend Sheet'!$AS$4,ItemNum,0),MATCH(J$1,Districts,0))*'Blend Sheet'!$AS28)</f>
        <v>#N/A</v>
      </c>
      <c r="K25" s="5" t="e">
        <f>(INDEX(ItemCosts,MATCH('Blend Sheet'!$C$4,ItemNum,0),MATCH(K$1,Districts,0))*'Blend Sheet'!$C28)+(INDEX(ItemCosts,MATCH('Blend Sheet'!$D$4,ItemNum,0),MATCH(K$1,Districts,0))*'Blend Sheet'!$D28)+(INDEX(ItemCosts,MATCH('Blend Sheet'!$E$4,ItemNum,0),MATCH(K$1,Districts,0))*'Blend Sheet'!$E28)+(INDEX(ItemCosts,MATCH('Blend Sheet'!$F$4,ItemNum,0),MATCH(K$1,Districts,0))*'Blend Sheet'!$F28)+(INDEX(ItemCosts,MATCH('Blend Sheet'!$G$4,ItemNum,0),MATCH(K$1,Districts,0))*'Blend Sheet'!$G28)+(INDEX(ItemCosts,MATCH('Blend Sheet'!$H$4,ItemNum,0),MATCH(K$1,Districts,0))*'Blend Sheet'!$H28)+(INDEX(ItemCosts,MATCH('Blend Sheet'!$I$4,ItemNum,0),MATCH(K$1,Districts,0))*'Blend Sheet'!$I28)+(INDEX(ItemCosts,MATCH('Blend Sheet'!$J$4,ItemNum,0),MATCH(K$1,Districts,0))*'Blend Sheet'!$J28)+(INDEX(ItemCosts,MATCH('Blend Sheet'!$K$4,ItemNum,0),MATCH(K$1,Districts,0))*'Blend Sheet'!$K28)+(INDEX(ItemCosts,MATCH('Blend Sheet'!$L$4,ItemNum,0),MATCH(K$1,Districts,0))*'Blend Sheet'!$L28)+(INDEX(ItemCosts,MATCH('Blend Sheet'!$M$4,ItemNum,0),MATCH(K$1,Districts,0))*'Blend Sheet'!$M28)+(INDEX(ItemCosts,MATCH('Blend Sheet'!$N$4,ItemNum,0),MATCH(K$1,Districts,0))*'Blend Sheet'!$N28)+(INDEX(ItemCosts,MATCH('Blend Sheet'!$O$4,ItemNum,0),MATCH(K$1,Districts,0))*'Blend Sheet'!$O28)+(INDEX(ItemCosts,MATCH('Blend Sheet'!$P$4,ItemNum,0),MATCH(K$1,Districts,0))*'Blend Sheet'!$P28)+(INDEX(ItemCosts,MATCH('Blend Sheet'!$Q$4,ItemNum,0),MATCH(K$1,Districts,0))*'Blend Sheet'!$Q28)+(INDEX(ItemCosts,MATCH('Blend Sheet'!$R$4,ItemNum,0),MATCH(K$1,Districts,0))*'Blend Sheet'!$R28)+(INDEX(ItemCosts,MATCH('Blend Sheet'!$S$4,ItemNum,0),MATCH(K$1,Districts,0))*'Blend Sheet'!$S28)+(INDEX(ItemCosts,MATCH('Blend Sheet'!$T$4,ItemNum,0),MATCH(K$1,Districts,0))*'Blend Sheet'!$T28)+(INDEX(ItemCosts,MATCH('Blend Sheet'!$U$4,ItemNum,0),MATCH(K$1,Districts,0))*'Blend Sheet'!$U28)+(INDEX(ItemCosts,MATCH('Blend Sheet'!$V$4,ItemNum,0),MATCH(K$1,Districts,0))*'Blend Sheet'!$V28)+(INDEX(ItemCosts,MATCH('Blend Sheet'!$W$4,ItemNum,0),MATCH(K$1,Districts,0))*'Blend Sheet'!$W28)+(INDEX(ItemCosts,MATCH('Blend Sheet'!$X$4,ItemNum,0),MATCH(K$1,Districts,0))*'Blend Sheet'!$X28)+(INDEX(ItemCosts,MATCH('Blend Sheet'!$Y$4,ItemNum,0),MATCH(K$1,Districts,0))*'Blend Sheet'!$Y28)+(INDEX(ItemCosts,MATCH('Blend Sheet'!$Z$4,ItemNum,0),MATCH(K$1,Districts,0))*'Blend Sheet'!$Z28)+(INDEX(ItemCosts,MATCH('Blend Sheet'!$AA$4,ItemNum,0),MATCH(K$1,Districts,0))*'Blend Sheet'!$AA28)+(INDEX(ItemCosts,MATCH('Blend Sheet'!$AB$4,ItemNum,0),MATCH(K$1,Districts,0))*'Blend Sheet'!$AB28)+(INDEX(ItemCosts,MATCH('Blend Sheet'!$AC$4,ItemNum,0),MATCH(K$1,Districts,0))*'Blend Sheet'!$AC28)+(INDEX(ItemCosts,MATCH('Blend Sheet'!$AD$4,ItemNum,0),MATCH(K$1,Districts,0))*'Blend Sheet'!$AD28)+(INDEX(ItemCosts,MATCH('Blend Sheet'!$AE$4,ItemNum,0),MATCH(K$1,Districts,0))*'Blend Sheet'!$AE28)+(INDEX(ItemCosts,MATCH('Blend Sheet'!$AF$4,ItemNum,0),MATCH(K$1,Districts,0))*'Blend Sheet'!$AF28)+(INDEX(ItemCosts,MATCH('Blend Sheet'!$AG$4,ItemNum,0),MATCH(K$1,Districts,0))*'Blend Sheet'!$AG28)+(INDEX(ItemCosts,MATCH('Blend Sheet'!$AH$4,ItemNum,0),MATCH(K$1,Districts,0))*'Blend Sheet'!$AH28)+(INDEX(ItemCosts,MATCH('Blend Sheet'!$AI$4,ItemNum,0),MATCH(K$1,Districts,0))*'Blend Sheet'!$AI28)+(INDEX(ItemCosts,MATCH('Blend Sheet'!$AJ$4,ItemNum,0),MATCH(K$1,Districts,0))*'Blend Sheet'!$AJ28)+(INDEX(ItemCosts,MATCH('Blend Sheet'!$AK$4,ItemNum,0),MATCH(K$1,Districts,0))*'Blend Sheet'!$AK28)+(INDEX(ItemCosts,MATCH('Blend Sheet'!$AL$4,ItemNum,0),MATCH(K$1,Districts,0))*'Blend Sheet'!$AL28)+(INDEX(ItemCosts,MATCH('Blend Sheet'!$AM$4,ItemNum,0),MATCH(K$1,Districts,0))*'Blend Sheet'!$AM28)+(INDEX(ItemCosts,MATCH('Blend Sheet'!$AN$4,ItemNum,0),MATCH(K$1,Districts,0))*'Blend Sheet'!$AN28)+(INDEX(ItemCosts,MATCH('Blend Sheet'!$AO$4,ItemNum,0),MATCH(K$1,Districts,0))*'Blend Sheet'!$AO28)+(INDEX(ItemCosts,MATCH('Blend Sheet'!$AP$4,ItemNum,0),MATCH(K$1,Districts,0))*'Blend Sheet'!$AP28)+(INDEX(ItemCosts,MATCH('Blend Sheet'!$AQ$4,ItemNum,0),MATCH(K$1,Districts,0))*'Blend Sheet'!$AQ28)+(INDEX(ItemCosts,MATCH('Blend Sheet'!$AR$4,ItemNum,0),MATCH(K$1,Districts,0))*'Blend Sheet'!$AR28)+(INDEX(ItemCosts,MATCH('Blend Sheet'!$AS$4,ItemNum,0),MATCH(K$1,Districts,0))*'Blend Sheet'!$AS28)</f>
        <v>#N/A</v>
      </c>
      <c r="L25" s="5" t="e">
        <f>(INDEX(ItemCosts,MATCH('Blend Sheet'!$C$4,ItemNum,0),MATCH(L$1,Districts,0))*'Blend Sheet'!$C28)+(INDEX(ItemCosts,MATCH('Blend Sheet'!$D$4,ItemNum,0),MATCH(L$1,Districts,0))*'Blend Sheet'!$D28)+(INDEX(ItemCosts,MATCH('Blend Sheet'!$E$4,ItemNum,0),MATCH(L$1,Districts,0))*'Blend Sheet'!$E28)+(INDEX(ItemCosts,MATCH('Blend Sheet'!$F$4,ItemNum,0),MATCH(L$1,Districts,0))*'Blend Sheet'!$F28)+(INDEX(ItemCosts,MATCH('Blend Sheet'!$G$4,ItemNum,0),MATCH(L$1,Districts,0))*'Blend Sheet'!$G28)+(INDEX(ItemCosts,MATCH('Blend Sheet'!$H$4,ItemNum,0),MATCH(L$1,Districts,0))*'Blend Sheet'!$H28)+(INDEX(ItemCosts,MATCH('Blend Sheet'!$I$4,ItemNum,0),MATCH(L$1,Districts,0))*'Blend Sheet'!$I28)+(INDEX(ItemCosts,MATCH('Blend Sheet'!$J$4,ItemNum,0),MATCH(L$1,Districts,0))*'Blend Sheet'!$J28)+(INDEX(ItemCosts,MATCH('Blend Sheet'!$K$4,ItemNum,0),MATCH(L$1,Districts,0))*'Blend Sheet'!$K28)+(INDEX(ItemCosts,MATCH('Blend Sheet'!$L$4,ItemNum,0),MATCH(L$1,Districts,0))*'Blend Sheet'!$L28)+(INDEX(ItemCosts,MATCH('Blend Sheet'!$M$4,ItemNum,0),MATCH(L$1,Districts,0))*'Blend Sheet'!$M28)+(INDEX(ItemCosts,MATCH('Blend Sheet'!$N$4,ItemNum,0),MATCH(L$1,Districts,0))*'Blend Sheet'!$N28)+(INDEX(ItemCosts,MATCH('Blend Sheet'!$O$4,ItemNum,0),MATCH(L$1,Districts,0))*'Blend Sheet'!$O28)+(INDEX(ItemCosts,MATCH('Blend Sheet'!$P$4,ItemNum,0),MATCH(L$1,Districts,0))*'Blend Sheet'!$P28)+(INDEX(ItemCosts,MATCH('Blend Sheet'!$Q$4,ItemNum,0),MATCH(L$1,Districts,0))*'Blend Sheet'!$Q28)+(INDEX(ItemCosts,MATCH('Blend Sheet'!$R$4,ItemNum,0),MATCH(L$1,Districts,0))*'Blend Sheet'!$R28)+(INDEX(ItemCosts,MATCH('Blend Sheet'!$S$4,ItemNum,0),MATCH(L$1,Districts,0))*'Blend Sheet'!$S28)+(INDEX(ItemCosts,MATCH('Blend Sheet'!$T$4,ItemNum,0),MATCH(L$1,Districts,0))*'Blend Sheet'!$T28)+(INDEX(ItemCosts,MATCH('Blend Sheet'!$U$4,ItemNum,0),MATCH(L$1,Districts,0))*'Blend Sheet'!$U28)+(INDEX(ItemCosts,MATCH('Blend Sheet'!$V$4,ItemNum,0),MATCH(L$1,Districts,0))*'Blend Sheet'!$V28)+(INDEX(ItemCosts,MATCH('Blend Sheet'!$W$4,ItemNum,0),MATCH(L$1,Districts,0))*'Blend Sheet'!$W28)+(INDEX(ItemCosts,MATCH('Blend Sheet'!$X$4,ItemNum,0),MATCH(L$1,Districts,0))*'Blend Sheet'!$X28)+(INDEX(ItemCosts,MATCH('Blend Sheet'!$Y$4,ItemNum,0),MATCH(L$1,Districts,0))*'Blend Sheet'!$Y28)+(INDEX(ItemCosts,MATCH('Blend Sheet'!$Z$4,ItemNum,0),MATCH(L$1,Districts,0))*'Blend Sheet'!$Z28)+(INDEX(ItemCosts,MATCH('Blend Sheet'!$AA$4,ItemNum,0),MATCH(L$1,Districts,0))*'Blend Sheet'!$AA28)+(INDEX(ItemCosts,MATCH('Blend Sheet'!$AB$4,ItemNum,0),MATCH(L$1,Districts,0))*'Blend Sheet'!$AB28)+(INDEX(ItemCosts,MATCH('Blend Sheet'!$AC$4,ItemNum,0),MATCH(L$1,Districts,0))*'Blend Sheet'!$AC28)+(INDEX(ItemCosts,MATCH('Blend Sheet'!$AD$4,ItemNum,0),MATCH(L$1,Districts,0))*'Blend Sheet'!$AD28)+(INDEX(ItemCosts,MATCH('Blend Sheet'!$AE$4,ItemNum,0),MATCH(L$1,Districts,0))*'Blend Sheet'!$AE28)+(INDEX(ItemCosts,MATCH('Blend Sheet'!$AF$4,ItemNum,0),MATCH(L$1,Districts,0))*'Blend Sheet'!$AF28)+(INDEX(ItemCosts,MATCH('Blend Sheet'!$AG$4,ItemNum,0),MATCH(L$1,Districts,0))*'Blend Sheet'!$AG28)+(INDEX(ItemCosts,MATCH('Blend Sheet'!$AH$4,ItemNum,0),MATCH(L$1,Districts,0))*'Blend Sheet'!$AH28)+(INDEX(ItemCosts,MATCH('Blend Sheet'!$AI$4,ItemNum,0),MATCH(L$1,Districts,0))*'Blend Sheet'!$AI28)+(INDEX(ItemCosts,MATCH('Blend Sheet'!$AJ$4,ItemNum,0),MATCH(L$1,Districts,0))*'Blend Sheet'!$AJ28)+(INDEX(ItemCosts,MATCH('Blend Sheet'!$AK$4,ItemNum,0),MATCH(L$1,Districts,0))*'Blend Sheet'!$AK28)+(INDEX(ItemCosts,MATCH('Blend Sheet'!$AL$4,ItemNum,0),MATCH(L$1,Districts,0))*'Blend Sheet'!$AL28)+(INDEX(ItemCosts,MATCH('Blend Sheet'!$AM$4,ItemNum,0),MATCH(L$1,Districts,0))*'Blend Sheet'!$AM28)+(INDEX(ItemCosts,MATCH('Blend Sheet'!$AN$4,ItemNum,0),MATCH(L$1,Districts,0))*'Blend Sheet'!$AN28)+(INDEX(ItemCosts,MATCH('Blend Sheet'!$AO$4,ItemNum,0),MATCH(L$1,Districts,0))*'Blend Sheet'!$AO28)+(INDEX(ItemCosts,MATCH('Blend Sheet'!$AP$4,ItemNum,0),MATCH(L$1,Districts,0))*'Blend Sheet'!$AP28)+(INDEX(ItemCosts,MATCH('Blend Sheet'!$AQ$4,ItemNum,0),MATCH(L$1,Districts,0))*'Blend Sheet'!$AQ28)+(INDEX(ItemCosts,MATCH('Blend Sheet'!$AR$4,ItemNum,0),MATCH(L$1,Districts,0))*'Blend Sheet'!$AR28)+(INDEX(ItemCosts,MATCH('Blend Sheet'!$AS$4,ItemNum,0),MATCH(L$1,Districts,0))*'Blend Sheet'!$AS28)</f>
        <v>#N/A</v>
      </c>
      <c r="M25" s="191"/>
      <c r="N25" s="34" t="e">
        <f>D25/'Blend Sheet'!$BA28</f>
        <v>#N/A</v>
      </c>
      <c r="O25" s="34" t="e">
        <f>E25/'Blend Sheet'!$BA28</f>
        <v>#N/A</v>
      </c>
      <c r="P25" s="34" t="e">
        <f>G25/'Blend Sheet'!$BA28</f>
        <v>#N/A</v>
      </c>
      <c r="Q25" s="34" t="e">
        <f>H25/'Blend Sheet'!$BA28</f>
        <v>#N/A</v>
      </c>
      <c r="R25" s="34" t="e">
        <f>I25/'Blend Sheet'!$BA28</f>
        <v>#N/A</v>
      </c>
      <c r="S25" s="34" t="e">
        <f>J25/'Blend Sheet'!$BA28</f>
        <v>#N/A</v>
      </c>
      <c r="T25" s="34" t="e">
        <f>K25/'Blend Sheet'!$BA28</f>
        <v>#N/A</v>
      </c>
      <c r="U25" s="34" t="e">
        <f>L25/'Blend Sheet'!$BA28</f>
        <v>#N/A</v>
      </c>
    </row>
    <row r="26" spans="1:21" x14ac:dyDescent="0.25">
      <c r="A26" t="str">
        <f>'Blend Sheet'!A29</f>
        <v>2:1:2 'G'</v>
      </c>
      <c r="B26" s="5" t="e">
        <f>(INDEX(ItemCosts,MATCH('Blend Sheet'!$C$4,ItemNum,0),MATCH(B$1,Districts,0))*'Blend Sheet'!$C29)+(INDEX(ItemCosts,MATCH('Blend Sheet'!$D$4,ItemNum,0),MATCH(B$1,Districts,0))*'Blend Sheet'!$D29)+(INDEX(ItemCosts,MATCH('Blend Sheet'!$E$4,ItemNum,0),MATCH(B$1,Districts,0))*'Blend Sheet'!$E29)+(INDEX(ItemCosts,MATCH('Blend Sheet'!$F$4,ItemNum,0),MATCH(B$1,Districts,0))*'Blend Sheet'!$F29)+(INDEX(ItemCosts,MATCH('Blend Sheet'!$G$4,ItemNum,0),MATCH(B$1,Districts,0))*'Blend Sheet'!$G29)+(INDEX(ItemCosts,MATCH('Blend Sheet'!$H$4,ItemNum,0),MATCH(B$1,Districts,0))*'Blend Sheet'!$H29)+(INDEX(ItemCosts,MATCH('Blend Sheet'!$I$4,ItemNum,0),MATCH(B$1,Districts,0))*'Blend Sheet'!$I29)+(INDEX(ItemCosts,MATCH('Blend Sheet'!$J$4,ItemNum,0),MATCH(B$1,Districts,0))*'Blend Sheet'!$J29)+(INDEX(ItemCosts,MATCH('Blend Sheet'!$K$4,ItemNum,0),MATCH(B$1,Districts,0))*'Blend Sheet'!$K29)+(INDEX(ItemCosts,MATCH('Blend Sheet'!$L$4,ItemNum,0),MATCH(B$1,Districts,0))*'Blend Sheet'!$L29)+(INDEX(ItemCosts,MATCH('Blend Sheet'!$M$4,ItemNum,0),MATCH(B$1,Districts,0))*'Blend Sheet'!$M29)+(INDEX(ItemCosts,MATCH('Blend Sheet'!$N$4,ItemNum,0),MATCH(B$1,Districts,0))*'Blend Sheet'!$N29)+(INDEX(ItemCosts,MATCH('Blend Sheet'!$O$4,ItemNum,0),MATCH(B$1,Districts,0))*'Blend Sheet'!$O29)+(INDEX(ItemCosts,MATCH('Blend Sheet'!$P$4,ItemNum,0),MATCH(B$1,Districts,0))*'Blend Sheet'!$P29)+(INDEX(ItemCosts,MATCH('Blend Sheet'!$Q$4,ItemNum,0),MATCH(B$1,Districts,0))*'Blend Sheet'!$Q29)+(INDEX(ItemCosts,MATCH('Blend Sheet'!$R$4,ItemNum,0),MATCH(B$1,Districts,0))*'Blend Sheet'!$R29)+(INDEX(ItemCosts,MATCH('Blend Sheet'!$S$4,ItemNum,0),MATCH(B$1,Districts,0))*'Blend Sheet'!$S29)+(INDEX(ItemCosts,MATCH('Blend Sheet'!$T$4,ItemNum,0),MATCH(B$1,Districts,0))*'Blend Sheet'!$T29)+(INDEX(ItemCosts,MATCH('Blend Sheet'!$U$4,ItemNum,0),MATCH(B$1,Districts,0))*'Blend Sheet'!$U29)+(INDEX(ItemCosts,MATCH('Blend Sheet'!$V$4,ItemNum,0),MATCH(B$1,Districts,0))*'Blend Sheet'!$V29)+(INDEX(ItemCosts,MATCH('Blend Sheet'!$W$4,ItemNum,0),MATCH(B$1,Districts,0))*'Blend Sheet'!$W29)+(INDEX(ItemCosts,MATCH('Blend Sheet'!$X$4,ItemNum,0),MATCH(B$1,Districts,0))*'Blend Sheet'!$X29)+(INDEX(ItemCosts,MATCH('Blend Sheet'!$Y$4,ItemNum,0),MATCH(B$1,Districts,0))*'Blend Sheet'!$Y29)+(INDEX(ItemCosts,MATCH('Blend Sheet'!$Z$4,ItemNum,0),MATCH(B$1,Districts,0))*'Blend Sheet'!$Z29)+(INDEX(ItemCosts,MATCH('Blend Sheet'!$AA$4,ItemNum,0),MATCH(B$1,Districts,0))*'Blend Sheet'!$AA29)+(INDEX(ItemCosts,MATCH('Blend Sheet'!$AB$4,ItemNum,0),MATCH(B$1,Districts,0))*'Blend Sheet'!$AB29)+(INDEX(ItemCosts,MATCH('Blend Sheet'!$AC$4,ItemNum,0),MATCH(B$1,Districts,0))*'Blend Sheet'!$AC29)+(INDEX(ItemCosts,MATCH('Blend Sheet'!$AD$4,ItemNum,0),MATCH(B$1,Districts,0))*'Blend Sheet'!$AD29)+(INDEX(ItemCosts,MATCH('Blend Sheet'!$AE$4,ItemNum,0),MATCH(B$1,Districts,0))*'Blend Sheet'!$AE29)+(INDEX(ItemCosts,MATCH('Blend Sheet'!$AF$4,ItemNum,0),MATCH(B$1,Districts,0))*'Blend Sheet'!$AF29)+(INDEX(ItemCosts,MATCH('Blend Sheet'!$AG$4,ItemNum,0),MATCH(B$1,Districts,0))*'Blend Sheet'!$AG29)+(INDEX(ItemCosts,MATCH('Blend Sheet'!$AH$4,ItemNum,0),MATCH(B$1,Districts,0))*'Blend Sheet'!$AH29)+(INDEX(ItemCosts,MATCH('Blend Sheet'!$AI$4,ItemNum,0),MATCH(B$1,Districts,0))*'Blend Sheet'!$AI29)+(INDEX(ItemCosts,MATCH('Blend Sheet'!$AJ$4,ItemNum,0),MATCH(B$1,Districts,0))*'Blend Sheet'!$AJ29)+(INDEX(ItemCosts,MATCH('Blend Sheet'!$AK$4,ItemNum,0),MATCH(B$1,Districts,0))*'Blend Sheet'!$AK29)+(INDEX(ItemCosts,MATCH('Blend Sheet'!$AL$4,ItemNum,0),MATCH(B$1,Districts,0))*'Blend Sheet'!$AL29)+(INDEX(ItemCosts,MATCH('Blend Sheet'!$AM$4,ItemNum,0),MATCH(B$1,Districts,0))*'Blend Sheet'!$AM29)+(INDEX(ItemCosts,MATCH('Blend Sheet'!$AN$4,ItemNum,0),MATCH(B$1,Districts,0))*'Blend Sheet'!$AN29)+(INDEX(ItemCosts,MATCH('Blend Sheet'!$AO$4,ItemNum,0),MATCH(B$1,Districts,0))*'Blend Sheet'!$AO29)+(INDEX(ItemCosts,MATCH('Blend Sheet'!$AP$4,ItemNum,0),MATCH(B$1,Districts,0))*'Blend Sheet'!$AP29)+(INDEX(ItemCosts,MATCH('Blend Sheet'!$AQ$4,ItemNum,0),MATCH(B$1,Districts,0))*'Blend Sheet'!$AQ29)+(INDEX(ItemCosts,MATCH('Blend Sheet'!$AR$4,ItemNum,0),MATCH(B$1,Districts,0))*'Blend Sheet'!$AR29)+(INDEX(ItemCosts,MATCH('Blend Sheet'!$AS$4,ItemNum,0),MATCH(B$1,Districts,0))*'Blend Sheet'!$AS29)</f>
        <v>#N/A</v>
      </c>
      <c r="C26" s="5" t="e">
        <f>(INDEX(ItemCosts,MATCH('Blend Sheet'!$C$4,ItemNum,0),MATCH(C$1,Districts,0))*'Blend Sheet'!$C29)+(INDEX(ItemCosts,MATCH('Blend Sheet'!$D$4,ItemNum,0),MATCH(C$1,Districts,0))*'Blend Sheet'!$D29)+(INDEX(ItemCosts,MATCH('Blend Sheet'!$E$4,ItemNum,0),MATCH(C$1,Districts,0))*'Blend Sheet'!$E29)+(INDEX(ItemCosts,MATCH('Blend Sheet'!$F$4,ItemNum,0),MATCH(C$1,Districts,0))*'Blend Sheet'!$F29)+(INDEX(ItemCosts,MATCH('Blend Sheet'!$G$4,ItemNum,0),MATCH(C$1,Districts,0))*'Blend Sheet'!$G29)+(INDEX(ItemCosts,MATCH('Blend Sheet'!$H$4,ItemNum,0),MATCH(C$1,Districts,0))*'Blend Sheet'!$H29)+(INDEX(ItemCosts,MATCH('Blend Sheet'!$I$4,ItemNum,0),MATCH(C$1,Districts,0))*'Blend Sheet'!$I29)+(INDEX(ItemCosts,MATCH('Blend Sheet'!$J$4,ItemNum,0),MATCH(C$1,Districts,0))*'Blend Sheet'!$J29)+(INDEX(ItemCosts,MATCH('Blend Sheet'!$K$4,ItemNum,0),MATCH(C$1,Districts,0))*'Blend Sheet'!$K29)+(INDEX(ItemCosts,MATCH('Blend Sheet'!$L$4,ItemNum,0),MATCH(C$1,Districts,0))*'Blend Sheet'!$L29)+(INDEX(ItemCosts,MATCH('Blend Sheet'!$M$4,ItemNum,0),MATCH(C$1,Districts,0))*'Blend Sheet'!$M29)+(INDEX(ItemCosts,MATCH('Blend Sheet'!$N$4,ItemNum,0),MATCH(C$1,Districts,0))*'Blend Sheet'!$N29)+(INDEX(ItemCosts,MATCH('Blend Sheet'!$O$4,ItemNum,0),MATCH(C$1,Districts,0))*'Blend Sheet'!$O29)+(INDEX(ItemCosts,MATCH('Blend Sheet'!$P$4,ItemNum,0),MATCH(C$1,Districts,0))*'Blend Sheet'!$P29)+(INDEX(ItemCosts,MATCH('Blend Sheet'!$Q$4,ItemNum,0),MATCH(C$1,Districts,0))*'Blend Sheet'!$Q29)+(INDEX(ItemCosts,MATCH('Blend Sheet'!$R$4,ItemNum,0),MATCH(C$1,Districts,0))*'Blend Sheet'!$R29)+(INDEX(ItemCosts,MATCH('Blend Sheet'!$S$4,ItemNum,0),MATCH(C$1,Districts,0))*'Blend Sheet'!$S29)+(INDEX(ItemCosts,MATCH('Blend Sheet'!$T$4,ItemNum,0),MATCH(C$1,Districts,0))*'Blend Sheet'!$T29)+(INDEX(ItemCosts,MATCH('Blend Sheet'!$U$4,ItemNum,0),MATCH(C$1,Districts,0))*'Blend Sheet'!$U29)+(INDEX(ItemCosts,MATCH('Blend Sheet'!$V$4,ItemNum,0),MATCH(C$1,Districts,0))*'Blend Sheet'!$V29)+(INDEX(ItemCosts,MATCH('Blend Sheet'!$W$4,ItemNum,0),MATCH(C$1,Districts,0))*'Blend Sheet'!$W29)+(INDEX(ItemCosts,MATCH('Blend Sheet'!$X$4,ItemNum,0),MATCH(C$1,Districts,0))*'Blend Sheet'!$X29)+(INDEX(ItemCosts,MATCH('Blend Sheet'!$Y$4,ItemNum,0),MATCH(C$1,Districts,0))*'Blend Sheet'!$Y29)+(INDEX(ItemCosts,MATCH('Blend Sheet'!$Z$4,ItemNum,0),MATCH(C$1,Districts,0))*'Blend Sheet'!$Z29)+(INDEX(ItemCosts,MATCH('Blend Sheet'!$AA$4,ItemNum,0),MATCH(C$1,Districts,0))*'Blend Sheet'!$AA29)+(INDEX(ItemCosts,MATCH('Blend Sheet'!$AB$4,ItemNum,0),MATCH(C$1,Districts,0))*'Blend Sheet'!$AB29)+(INDEX(ItemCosts,MATCH('Blend Sheet'!$AC$4,ItemNum,0),MATCH(C$1,Districts,0))*'Blend Sheet'!$AC29)+(INDEX(ItemCosts,MATCH('Blend Sheet'!$AD$4,ItemNum,0),MATCH(C$1,Districts,0))*'Blend Sheet'!$AD29)+(INDEX(ItemCosts,MATCH('Blend Sheet'!$AE$4,ItemNum,0),MATCH(C$1,Districts,0))*'Blend Sheet'!$AE29)+(INDEX(ItemCosts,MATCH('Blend Sheet'!$AF$4,ItemNum,0),MATCH(C$1,Districts,0))*'Blend Sheet'!$AF29)+(INDEX(ItemCosts,MATCH('Blend Sheet'!$AG$4,ItemNum,0),MATCH(C$1,Districts,0))*'Blend Sheet'!$AG29)+(INDEX(ItemCosts,MATCH('Blend Sheet'!$AH$4,ItemNum,0),MATCH(C$1,Districts,0))*'Blend Sheet'!$AH29)+(INDEX(ItemCosts,MATCH('Blend Sheet'!$AI$4,ItemNum,0),MATCH(C$1,Districts,0))*'Blend Sheet'!$AI29)+(INDEX(ItemCosts,MATCH('Blend Sheet'!$AJ$4,ItemNum,0),MATCH(C$1,Districts,0))*'Blend Sheet'!$AJ29)+(INDEX(ItemCosts,MATCH('Blend Sheet'!$AK$4,ItemNum,0),MATCH(C$1,Districts,0))*'Blend Sheet'!$AK29)+(INDEX(ItemCosts,MATCH('Blend Sheet'!$AL$4,ItemNum,0),MATCH(C$1,Districts,0))*'Blend Sheet'!$AL29)+(INDEX(ItemCosts,MATCH('Blend Sheet'!$AM$4,ItemNum,0),MATCH(C$1,Districts,0))*'Blend Sheet'!$AM29)+(INDEX(ItemCosts,MATCH('Blend Sheet'!$AN$4,ItemNum,0),MATCH(C$1,Districts,0))*'Blend Sheet'!$AN29)+(INDEX(ItemCosts,MATCH('Blend Sheet'!$AO$4,ItemNum,0),MATCH(C$1,Districts,0))*'Blend Sheet'!$AO29)+(INDEX(ItemCosts,MATCH('Blend Sheet'!$AP$4,ItemNum,0),MATCH(C$1,Districts,0))*'Blend Sheet'!$AP29)+(INDEX(ItemCosts,MATCH('Blend Sheet'!$AQ$4,ItemNum,0),MATCH(C$1,Districts,0))*'Blend Sheet'!$AQ29)+(INDEX(ItemCosts,MATCH('Blend Sheet'!$AR$4,ItemNum,0),MATCH(C$1,Districts,0))*'Blend Sheet'!$AR29)+(INDEX(ItemCosts,MATCH('Blend Sheet'!$AS$4,ItemNum,0),MATCH(C$1,Districts,0))*'Blend Sheet'!$AS29)</f>
        <v>#N/A</v>
      </c>
      <c r="D26" s="5" t="e">
        <f>(INDEX(ItemCosts,MATCH('Blend Sheet'!$C$4,ItemNum,0),MATCH(D$1,Districts,0))*'Blend Sheet'!$C29)+(INDEX(ItemCosts,MATCH('Blend Sheet'!$D$4,ItemNum,0),MATCH(D$1,Districts,0))*'Blend Sheet'!$D29)+(INDEX(ItemCosts,MATCH('Blend Sheet'!$E$4,ItemNum,0),MATCH(D$1,Districts,0))*'Blend Sheet'!$E29)+(INDEX(ItemCosts,MATCH('Blend Sheet'!$F$4,ItemNum,0),MATCH(D$1,Districts,0))*'Blend Sheet'!$F29)+(INDEX(ItemCosts,MATCH('Blend Sheet'!$G$4,ItemNum,0),MATCH(D$1,Districts,0))*'Blend Sheet'!$G29)+(INDEX(ItemCosts,MATCH('Blend Sheet'!$H$4,ItemNum,0),MATCH(D$1,Districts,0))*'Blend Sheet'!$H29)+(INDEX(ItemCosts,MATCH('Blend Sheet'!$I$4,ItemNum,0),MATCH(D$1,Districts,0))*'Blend Sheet'!$I29)+(INDEX(ItemCosts,MATCH('Blend Sheet'!$J$4,ItemNum,0),MATCH(D$1,Districts,0))*'Blend Sheet'!$J29)+(INDEX(ItemCosts,MATCH('Blend Sheet'!$K$4,ItemNum,0),MATCH(D$1,Districts,0))*'Blend Sheet'!$K29)+(INDEX(ItemCosts,MATCH('Blend Sheet'!$L$4,ItemNum,0),MATCH(D$1,Districts,0))*'Blend Sheet'!$L29)+(INDEX(ItemCosts,MATCH('Blend Sheet'!$M$4,ItemNum,0),MATCH(D$1,Districts,0))*'Blend Sheet'!$M29)+(INDEX(ItemCosts,MATCH('Blend Sheet'!$N$4,ItemNum,0),MATCH(D$1,Districts,0))*'Blend Sheet'!$N29)+(INDEX(ItemCosts,MATCH('Blend Sheet'!$O$4,ItemNum,0),MATCH(D$1,Districts,0))*'Blend Sheet'!$O29)+(INDEX(ItemCosts,MATCH('Blend Sheet'!$P$4,ItemNum,0),MATCH(D$1,Districts,0))*'Blend Sheet'!$P29)+(INDEX(ItemCosts,MATCH('Blend Sheet'!$Q$4,ItemNum,0),MATCH(D$1,Districts,0))*'Blend Sheet'!$Q29)+(INDEX(ItemCosts,MATCH('Blend Sheet'!$R$4,ItemNum,0),MATCH(D$1,Districts,0))*'Blend Sheet'!$R29)+(INDEX(ItemCosts,MATCH('Blend Sheet'!$S$4,ItemNum,0),MATCH(D$1,Districts,0))*'Blend Sheet'!$S29)+(INDEX(ItemCosts,MATCH('Blend Sheet'!$T$4,ItemNum,0),MATCH(D$1,Districts,0))*'Blend Sheet'!$T29)+(INDEX(ItemCosts,MATCH('Blend Sheet'!$U$4,ItemNum,0),MATCH(D$1,Districts,0))*'Blend Sheet'!$U29)+(INDEX(ItemCosts,MATCH('Blend Sheet'!$V$4,ItemNum,0),MATCH(D$1,Districts,0))*'Blend Sheet'!$V29)+(INDEX(ItemCosts,MATCH('Blend Sheet'!$W$4,ItemNum,0),MATCH(D$1,Districts,0))*'Blend Sheet'!$W29)+(INDEX(ItemCosts,MATCH('Blend Sheet'!$X$4,ItemNum,0),MATCH(D$1,Districts,0))*'Blend Sheet'!$X29)+(INDEX(ItemCosts,MATCH('Blend Sheet'!$Y$4,ItemNum,0),MATCH(D$1,Districts,0))*'Blend Sheet'!$Y29)+(INDEX(ItemCosts,MATCH('Blend Sheet'!$Z$4,ItemNum,0),MATCH(D$1,Districts,0))*'Blend Sheet'!$Z29)+(INDEX(ItemCosts,MATCH('Blend Sheet'!$AA$4,ItemNum,0),MATCH(D$1,Districts,0))*'Blend Sheet'!$AA29)+(INDEX(ItemCosts,MATCH('Blend Sheet'!$AB$4,ItemNum,0),MATCH(D$1,Districts,0))*'Blend Sheet'!$AB29)+(INDEX(ItemCosts,MATCH('Blend Sheet'!$AC$4,ItemNum,0),MATCH(D$1,Districts,0))*'Blend Sheet'!$AC29)+(INDEX(ItemCosts,MATCH('Blend Sheet'!$AD$4,ItemNum,0),MATCH(D$1,Districts,0))*'Blend Sheet'!$AD29)+(INDEX(ItemCosts,MATCH('Blend Sheet'!$AE$4,ItemNum,0),MATCH(D$1,Districts,0))*'Blend Sheet'!$AE29)+(INDEX(ItemCosts,MATCH('Blend Sheet'!$AF$4,ItemNum,0),MATCH(D$1,Districts,0))*'Blend Sheet'!$AF29)+(INDEX(ItemCosts,MATCH('Blend Sheet'!$AG$4,ItemNum,0),MATCH(D$1,Districts,0))*'Blend Sheet'!$AG29)+(INDEX(ItemCosts,MATCH('Blend Sheet'!$AH$4,ItemNum,0),MATCH(D$1,Districts,0))*'Blend Sheet'!$AH29)+(INDEX(ItemCosts,MATCH('Blend Sheet'!$AI$4,ItemNum,0),MATCH(D$1,Districts,0))*'Blend Sheet'!$AI29)+(INDEX(ItemCosts,MATCH('Blend Sheet'!$AJ$4,ItemNum,0),MATCH(D$1,Districts,0))*'Blend Sheet'!$AJ29)+(INDEX(ItemCosts,MATCH('Blend Sheet'!$AK$4,ItemNum,0),MATCH(D$1,Districts,0))*'Blend Sheet'!$AK29)+(INDEX(ItemCosts,MATCH('Blend Sheet'!$AL$4,ItemNum,0),MATCH(D$1,Districts,0))*'Blend Sheet'!$AL29)+(INDEX(ItemCosts,MATCH('Blend Sheet'!$AM$4,ItemNum,0),MATCH(D$1,Districts,0))*'Blend Sheet'!$AM29)+(INDEX(ItemCosts,MATCH('Blend Sheet'!$AN$4,ItemNum,0),MATCH(D$1,Districts,0))*'Blend Sheet'!$AN29)+(INDEX(ItemCosts,MATCH('Blend Sheet'!$AO$4,ItemNum,0),MATCH(D$1,Districts,0))*'Blend Sheet'!$AO29)+(INDEX(ItemCosts,MATCH('Blend Sheet'!$AP$4,ItemNum,0),MATCH(D$1,Districts,0))*'Blend Sheet'!$AP29)+(INDEX(ItemCosts,MATCH('Blend Sheet'!$AQ$4,ItemNum,0),MATCH(D$1,Districts,0))*'Blend Sheet'!$AQ29)+(INDEX(ItemCosts,MATCH('Blend Sheet'!$AR$4,ItemNum,0),MATCH(D$1,Districts,0))*'Blend Sheet'!$AR29)+(INDEX(ItemCosts,MATCH('Blend Sheet'!$AS$4,ItemNum,0),MATCH(D$1,Districts,0))*'Blend Sheet'!$AS29)</f>
        <v>#N/A</v>
      </c>
      <c r="E26" s="5" t="e">
        <f>(INDEX(ItemCosts,MATCH('Blend Sheet'!$C$4,ItemNum,0),MATCH(E$1,Districts,0))*'Blend Sheet'!$C29)+(INDEX(ItemCosts,MATCH('Blend Sheet'!$D$4,ItemNum,0),MATCH(E$1,Districts,0))*'Blend Sheet'!$D29)+(INDEX(ItemCosts,MATCH('Blend Sheet'!$E$4,ItemNum,0),MATCH(E$1,Districts,0))*'Blend Sheet'!$E29)+(INDEX(ItemCosts,MATCH('Blend Sheet'!$F$4,ItemNum,0),MATCH(E$1,Districts,0))*'Blend Sheet'!$F29)+(INDEX(ItemCosts,MATCH('Blend Sheet'!$G$4,ItemNum,0),MATCH(E$1,Districts,0))*'Blend Sheet'!$G29)+(INDEX(ItemCosts,MATCH('Blend Sheet'!$H$4,ItemNum,0),MATCH(E$1,Districts,0))*'Blend Sheet'!$H29)+(INDEX(ItemCosts,MATCH('Blend Sheet'!$I$4,ItemNum,0),MATCH(E$1,Districts,0))*'Blend Sheet'!$I29)+(INDEX(ItemCosts,MATCH('Blend Sheet'!$J$4,ItemNum,0),MATCH(E$1,Districts,0))*'Blend Sheet'!$J29)+(INDEX(ItemCosts,MATCH('Blend Sheet'!$K$4,ItemNum,0),MATCH(E$1,Districts,0))*'Blend Sheet'!$K29)+(INDEX(ItemCosts,MATCH('Blend Sheet'!$L$4,ItemNum,0),MATCH(E$1,Districts,0))*'Blend Sheet'!$L29)+(INDEX(ItemCosts,MATCH('Blend Sheet'!$M$4,ItemNum,0),MATCH(E$1,Districts,0))*'Blend Sheet'!$M29)+(INDEX(ItemCosts,MATCH('Blend Sheet'!$N$4,ItemNum,0),MATCH(E$1,Districts,0))*'Blend Sheet'!$N29)+(INDEX(ItemCosts,MATCH('Blend Sheet'!$O$4,ItemNum,0),MATCH(E$1,Districts,0))*'Blend Sheet'!$O29)+(INDEX(ItemCosts,MATCH('Blend Sheet'!$P$4,ItemNum,0),MATCH(E$1,Districts,0))*'Blend Sheet'!$P29)+(INDEX(ItemCosts,MATCH('Blend Sheet'!$Q$4,ItemNum,0),MATCH(E$1,Districts,0))*'Blend Sheet'!$Q29)+(INDEX(ItemCosts,MATCH('Blend Sheet'!$R$4,ItemNum,0),MATCH(E$1,Districts,0))*'Blend Sheet'!$R29)+(INDEX(ItemCosts,MATCH('Blend Sheet'!$S$4,ItemNum,0),MATCH(E$1,Districts,0))*'Blend Sheet'!$S29)+(INDEX(ItemCosts,MATCH('Blend Sheet'!$T$4,ItemNum,0),MATCH(E$1,Districts,0))*'Blend Sheet'!$T29)+(INDEX(ItemCosts,MATCH('Blend Sheet'!$U$4,ItemNum,0),MATCH(E$1,Districts,0))*'Blend Sheet'!$U29)+(INDEX(ItemCosts,MATCH('Blend Sheet'!$V$4,ItemNum,0),MATCH(E$1,Districts,0))*'Blend Sheet'!$V29)+(INDEX(ItemCosts,MATCH('Blend Sheet'!$W$4,ItemNum,0),MATCH(E$1,Districts,0))*'Blend Sheet'!$W29)+(INDEX(ItemCosts,MATCH('Blend Sheet'!$X$4,ItemNum,0),MATCH(E$1,Districts,0))*'Blend Sheet'!$X29)+(INDEX(ItemCosts,MATCH('Blend Sheet'!$Y$4,ItemNum,0),MATCH(E$1,Districts,0))*'Blend Sheet'!$Y29)+(INDEX(ItemCosts,MATCH('Blend Sheet'!$Z$4,ItemNum,0),MATCH(E$1,Districts,0))*'Blend Sheet'!$Z29)+(INDEX(ItemCosts,MATCH('Blend Sheet'!$AA$4,ItemNum,0),MATCH(E$1,Districts,0))*'Blend Sheet'!$AA29)+(INDEX(ItemCosts,MATCH('Blend Sheet'!$AB$4,ItemNum,0),MATCH(E$1,Districts,0))*'Blend Sheet'!$AB29)+(INDEX(ItemCosts,MATCH('Blend Sheet'!$AC$4,ItemNum,0),MATCH(E$1,Districts,0))*'Blend Sheet'!$AC29)+(INDEX(ItemCosts,MATCH('Blend Sheet'!$AD$4,ItemNum,0),MATCH(E$1,Districts,0))*'Blend Sheet'!$AD29)+(INDEX(ItemCosts,MATCH('Blend Sheet'!$AE$4,ItemNum,0),MATCH(E$1,Districts,0))*'Blend Sheet'!$AE29)+(INDEX(ItemCosts,MATCH('Blend Sheet'!$AF$4,ItemNum,0),MATCH(E$1,Districts,0))*'Blend Sheet'!$AF29)+(INDEX(ItemCosts,MATCH('Blend Sheet'!$AG$4,ItemNum,0),MATCH(E$1,Districts,0))*'Blend Sheet'!$AG29)+(INDEX(ItemCosts,MATCH('Blend Sheet'!$AH$4,ItemNum,0),MATCH(E$1,Districts,0))*'Blend Sheet'!$AH29)+(INDEX(ItemCosts,MATCH('Blend Sheet'!$AI$4,ItemNum,0),MATCH(E$1,Districts,0))*'Blend Sheet'!$AI29)+(INDEX(ItemCosts,MATCH('Blend Sheet'!$AJ$4,ItemNum,0),MATCH(E$1,Districts,0))*'Blend Sheet'!$AJ29)+(INDEX(ItemCosts,MATCH('Blend Sheet'!$AK$4,ItemNum,0),MATCH(E$1,Districts,0))*'Blend Sheet'!$AK29)+(INDEX(ItemCosts,MATCH('Blend Sheet'!$AL$4,ItemNum,0),MATCH(E$1,Districts,0))*'Blend Sheet'!$AL29)+(INDEX(ItemCosts,MATCH('Blend Sheet'!$AM$4,ItemNum,0),MATCH(E$1,Districts,0))*'Blend Sheet'!$AM29)+(INDEX(ItemCosts,MATCH('Blend Sheet'!$AN$4,ItemNum,0),MATCH(E$1,Districts,0))*'Blend Sheet'!$AN29)+(INDEX(ItemCosts,MATCH('Blend Sheet'!$AO$4,ItemNum,0),MATCH(E$1,Districts,0))*'Blend Sheet'!$AO29)+(INDEX(ItemCosts,MATCH('Blend Sheet'!$AP$4,ItemNum,0),MATCH(E$1,Districts,0))*'Blend Sheet'!$AP29)+(INDEX(ItemCosts,MATCH('Blend Sheet'!$AQ$4,ItemNum,0),MATCH(E$1,Districts,0))*'Blend Sheet'!$AQ29)+(INDEX(ItemCosts,MATCH('Blend Sheet'!$AR$4,ItemNum,0),MATCH(E$1,Districts,0))*'Blend Sheet'!$AR29)+(INDEX(ItemCosts,MATCH('Blend Sheet'!$AS$4,ItemNum,0),MATCH(E$1,Districts,0))*'Blend Sheet'!$AS29)</f>
        <v>#N/A</v>
      </c>
      <c r="F26" s="5" t="e">
        <f>(INDEX(ItemCosts,MATCH('Blend Sheet'!$C$4,ItemNum,0),MATCH(F$1,Districts,0))*'Blend Sheet'!$C29)+(INDEX(ItemCosts,MATCH('Blend Sheet'!$D$4,ItemNum,0),MATCH(F$1,Districts,0))*'Blend Sheet'!$D29)+(INDEX(ItemCosts,MATCH('Blend Sheet'!$E$4,ItemNum,0),MATCH(F$1,Districts,0))*'Blend Sheet'!$E29)+(INDEX(ItemCosts,MATCH('Blend Sheet'!$F$4,ItemNum,0),MATCH(F$1,Districts,0))*'Blend Sheet'!$F29)+(INDEX(ItemCosts,MATCH('Blend Sheet'!$G$4,ItemNum,0),MATCH(F$1,Districts,0))*'Blend Sheet'!$G29)+(INDEX(ItemCosts,MATCH('Blend Sheet'!$H$4,ItemNum,0),MATCH(F$1,Districts,0))*'Blend Sheet'!$H29)+(INDEX(ItemCosts,MATCH('Blend Sheet'!$I$4,ItemNum,0),MATCH(F$1,Districts,0))*'Blend Sheet'!$I29)+(INDEX(ItemCosts,MATCH('Blend Sheet'!$J$4,ItemNum,0),MATCH(F$1,Districts,0))*'Blend Sheet'!$J29)+(INDEX(ItemCosts,MATCH('Blend Sheet'!$K$4,ItemNum,0),MATCH(F$1,Districts,0))*'Blend Sheet'!$K29)+(INDEX(ItemCosts,MATCH('Blend Sheet'!$L$4,ItemNum,0),MATCH(F$1,Districts,0))*'Blend Sheet'!$L29)+(INDEX(ItemCosts,MATCH('Blend Sheet'!$M$4,ItemNum,0),MATCH(F$1,Districts,0))*'Blend Sheet'!$M29)+(INDEX(ItemCosts,MATCH('Blend Sheet'!$N$4,ItemNum,0),MATCH(F$1,Districts,0))*'Blend Sheet'!$N29)+(INDEX(ItemCosts,MATCH('Blend Sheet'!$O$4,ItemNum,0),MATCH(F$1,Districts,0))*'Blend Sheet'!$O29)+(INDEX(ItemCosts,MATCH('Blend Sheet'!$P$4,ItemNum,0),MATCH(F$1,Districts,0))*'Blend Sheet'!$P29)+(INDEX(ItemCosts,MATCH('Blend Sheet'!$Q$4,ItemNum,0),MATCH(F$1,Districts,0))*'Blend Sheet'!$Q29)+(INDEX(ItemCosts,MATCH('Blend Sheet'!$R$4,ItemNum,0),MATCH(F$1,Districts,0))*'Blend Sheet'!$R29)+(INDEX(ItemCosts,MATCH('Blend Sheet'!$S$4,ItemNum,0),MATCH(F$1,Districts,0))*'Blend Sheet'!$S29)+(INDEX(ItemCosts,MATCH('Blend Sheet'!$T$4,ItemNum,0),MATCH(F$1,Districts,0))*'Blend Sheet'!$T29)+(INDEX(ItemCosts,MATCH('Blend Sheet'!$U$4,ItemNum,0),MATCH(F$1,Districts,0))*'Blend Sheet'!$U29)+(INDEX(ItemCosts,MATCH('Blend Sheet'!$V$4,ItemNum,0),MATCH(F$1,Districts,0))*'Blend Sheet'!$V29)+(INDEX(ItemCosts,MATCH('Blend Sheet'!$W$4,ItemNum,0),MATCH(F$1,Districts,0))*'Blend Sheet'!$W29)+(INDEX(ItemCosts,MATCH('Blend Sheet'!$X$4,ItemNum,0),MATCH(F$1,Districts,0))*'Blend Sheet'!$X29)+(INDEX(ItemCosts,MATCH('Blend Sheet'!$Y$4,ItemNum,0),MATCH(F$1,Districts,0))*'Blend Sheet'!$Y29)+(INDEX(ItemCosts,MATCH('Blend Sheet'!$Z$4,ItemNum,0),MATCH(F$1,Districts,0))*'Blend Sheet'!$Z29)+(INDEX(ItemCosts,MATCH('Blend Sheet'!$AA$4,ItemNum,0),MATCH(F$1,Districts,0))*'Blend Sheet'!$AA29)+(INDEX(ItemCosts,MATCH('Blend Sheet'!$AB$4,ItemNum,0),MATCH(F$1,Districts,0))*'Blend Sheet'!$AB29)+(INDEX(ItemCosts,MATCH('Blend Sheet'!$AC$4,ItemNum,0),MATCH(F$1,Districts,0))*'Blend Sheet'!$AC29)+(INDEX(ItemCosts,MATCH('Blend Sheet'!$AD$4,ItemNum,0),MATCH(F$1,Districts,0))*'Blend Sheet'!$AD29)+(INDEX(ItemCosts,MATCH('Blend Sheet'!$AE$4,ItemNum,0),MATCH(F$1,Districts,0))*'Blend Sheet'!$AE29)+(INDEX(ItemCosts,MATCH('Blend Sheet'!$AF$4,ItemNum,0),MATCH(F$1,Districts,0))*'Blend Sheet'!$AF29)+(INDEX(ItemCosts,MATCH('Blend Sheet'!$AG$4,ItemNum,0),MATCH(F$1,Districts,0))*'Blend Sheet'!$AG29)+(INDEX(ItemCosts,MATCH('Blend Sheet'!$AH$4,ItemNum,0),MATCH(F$1,Districts,0))*'Blend Sheet'!$AH29)+(INDEX(ItemCosts,MATCH('Blend Sheet'!$AI$4,ItemNum,0),MATCH(F$1,Districts,0))*'Blend Sheet'!$AI29)+(INDEX(ItemCosts,MATCH('Blend Sheet'!$AJ$4,ItemNum,0),MATCH(F$1,Districts,0))*'Blend Sheet'!$AJ29)+(INDEX(ItemCosts,MATCH('Blend Sheet'!$AK$4,ItemNum,0),MATCH(F$1,Districts,0))*'Blend Sheet'!$AK29)+(INDEX(ItemCosts,MATCH('Blend Sheet'!$AL$4,ItemNum,0),MATCH(F$1,Districts,0))*'Blend Sheet'!$AL29)+(INDEX(ItemCosts,MATCH('Blend Sheet'!$AM$4,ItemNum,0),MATCH(F$1,Districts,0))*'Blend Sheet'!$AM29)+(INDEX(ItemCosts,MATCH('Blend Sheet'!$AN$4,ItemNum,0),MATCH(F$1,Districts,0))*'Blend Sheet'!$AN29)+(INDEX(ItemCosts,MATCH('Blend Sheet'!$AO$4,ItemNum,0),MATCH(F$1,Districts,0))*'Blend Sheet'!$AO29)+(INDEX(ItemCosts,MATCH('Blend Sheet'!$AP$4,ItemNum,0),MATCH(F$1,Districts,0))*'Blend Sheet'!$AP29)+(INDEX(ItemCosts,MATCH('Blend Sheet'!$AQ$4,ItemNum,0),MATCH(F$1,Districts,0))*'Blend Sheet'!$AQ29)+(INDEX(ItemCosts,MATCH('Blend Sheet'!$AR$4,ItemNum,0),MATCH(F$1,Districts,0))*'Blend Sheet'!$AR29)+(INDEX(ItemCosts,MATCH('Blend Sheet'!$AS$4,ItemNum,0),MATCH(F$1,Districts,0))*'Blend Sheet'!$AS29)</f>
        <v>#N/A</v>
      </c>
      <c r="G26" s="5" t="e">
        <f>(INDEX(ItemCosts,MATCH('Blend Sheet'!$C$4,ItemNum,0),MATCH(G$1,Districts,0))*'Blend Sheet'!$C29)+(INDEX(ItemCosts,MATCH('Blend Sheet'!$D$4,ItemNum,0),MATCH(G$1,Districts,0))*'Blend Sheet'!$D29)+(INDEX(ItemCosts,MATCH('Blend Sheet'!$E$4,ItemNum,0),MATCH(G$1,Districts,0))*'Blend Sheet'!$E29)+(INDEX(ItemCosts,MATCH('Blend Sheet'!$F$4,ItemNum,0),MATCH(G$1,Districts,0))*'Blend Sheet'!$F29)+(INDEX(ItemCosts,MATCH('Blend Sheet'!$G$4,ItemNum,0),MATCH(G$1,Districts,0))*'Blend Sheet'!$G29)+(INDEX(ItemCosts,MATCH('Blend Sheet'!$H$4,ItemNum,0),MATCH(G$1,Districts,0))*'Blend Sheet'!$H29)+(INDEX(ItemCosts,MATCH('Blend Sheet'!$I$4,ItemNum,0),MATCH(G$1,Districts,0))*'Blend Sheet'!$I29)+(INDEX(ItemCosts,MATCH('Blend Sheet'!$J$4,ItemNum,0),MATCH(G$1,Districts,0))*'Blend Sheet'!$J29)+(INDEX(ItemCosts,MATCH('Blend Sheet'!$K$4,ItemNum,0),MATCH(G$1,Districts,0))*'Blend Sheet'!$K29)+(INDEX(ItemCosts,MATCH('Blend Sheet'!$L$4,ItemNum,0),MATCH(G$1,Districts,0))*'Blend Sheet'!$L29)+(INDEX(ItemCosts,MATCH('Blend Sheet'!$M$4,ItemNum,0),MATCH(G$1,Districts,0))*'Blend Sheet'!$M29)+(INDEX(ItemCosts,MATCH('Blend Sheet'!$N$4,ItemNum,0),MATCH(G$1,Districts,0))*'Blend Sheet'!$N29)+(INDEX(ItemCosts,MATCH('Blend Sheet'!$O$4,ItemNum,0),MATCH(G$1,Districts,0))*'Blend Sheet'!$O29)+(INDEX(ItemCosts,MATCH('Blend Sheet'!$P$4,ItemNum,0),MATCH(G$1,Districts,0))*'Blend Sheet'!$P29)+(INDEX(ItemCosts,MATCH('Blend Sheet'!$Q$4,ItemNum,0),MATCH(G$1,Districts,0))*'Blend Sheet'!$Q29)+(INDEX(ItemCosts,MATCH('Blend Sheet'!$R$4,ItemNum,0),MATCH(G$1,Districts,0))*'Blend Sheet'!$R29)+(INDEX(ItemCosts,MATCH('Blend Sheet'!$S$4,ItemNum,0),MATCH(G$1,Districts,0))*'Blend Sheet'!$S29)+(INDEX(ItemCosts,MATCH('Blend Sheet'!$T$4,ItemNum,0),MATCH(G$1,Districts,0))*'Blend Sheet'!$T29)+(INDEX(ItemCosts,MATCH('Blend Sheet'!$U$4,ItemNum,0),MATCH(G$1,Districts,0))*'Blend Sheet'!$U29)+(INDEX(ItemCosts,MATCH('Blend Sheet'!$V$4,ItemNum,0),MATCH(G$1,Districts,0))*'Blend Sheet'!$V29)+(INDEX(ItemCosts,MATCH('Blend Sheet'!$W$4,ItemNum,0),MATCH(G$1,Districts,0))*'Blend Sheet'!$W29)+(INDEX(ItemCosts,MATCH('Blend Sheet'!$X$4,ItemNum,0),MATCH(G$1,Districts,0))*'Blend Sheet'!$X29)+(INDEX(ItemCosts,MATCH('Blend Sheet'!$Y$4,ItemNum,0),MATCH(G$1,Districts,0))*'Blend Sheet'!$Y29)+(INDEX(ItemCosts,MATCH('Blend Sheet'!$Z$4,ItemNum,0),MATCH(G$1,Districts,0))*'Blend Sheet'!$Z29)+(INDEX(ItemCosts,MATCH('Blend Sheet'!$AA$4,ItemNum,0),MATCH(G$1,Districts,0))*'Blend Sheet'!$AA29)+(INDEX(ItemCosts,MATCH('Blend Sheet'!$AB$4,ItemNum,0),MATCH(G$1,Districts,0))*'Blend Sheet'!$AB29)+(INDEX(ItemCosts,MATCH('Blend Sheet'!$AC$4,ItemNum,0),MATCH(G$1,Districts,0))*'Blend Sheet'!$AC29)+(INDEX(ItemCosts,MATCH('Blend Sheet'!$AD$4,ItemNum,0),MATCH(G$1,Districts,0))*'Blend Sheet'!$AD29)+(INDEX(ItemCosts,MATCH('Blend Sheet'!$AE$4,ItemNum,0),MATCH(G$1,Districts,0))*'Blend Sheet'!$AE29)+(INDEX(ItemCosts,MATCH('Blend Sheet'!$AF$4,ItemNum,0),MATCH(G$1,Districts,0))*'Blend Sheet'!$AF29)+(INDEX(ItemCosts,MATCH('Blend Sheet'!$AG$4,ItemNum,0),MATCH(G$1,Districts,0))*'Blend Sheet'!$AG29)+(INDEX(ItemCosts,MATCH('Blend Sheet'!$AH$4,ItemNum,0),MATCH(G$1,Districts,0))*'Blend Sheet'!$AH29)+(INDEX(ItemCosts,MATCH('Blend Sheet'!$AI$4,ItemNum,0),MATCH(G$1,Districts,0))*'Blend Sheet'!$AI29)+(INDEX(ItemCosts,MATCH('Blend Sheet'!$AJ$4,ItemNum,0),MATCH(G$1,Districts,0))*'Blend Sheet'!$AJ29)+(INDEX(ItemCosts,MATCH('Blend Sheet'!$AK$4,ItemNum,0),MATCH(G$1,Districts,0))*'Blend Sheet'!$AK29)+(INDEX(ItemCosts,MATCH('Blend Sheet'!$AL$4,ItemNum,0),MATCH(G$1,Districts,0))*'Blend Sheet'!$AL29)+(INDEX(ItemCosts,MATCH('Blend Sheet'!$AM$4,ItemNum,0),MATCH(G$1,Districts,0))*'Blend Sheet'!$AM29)+(INDEX(ItemCosts,MATCH('Blend Sheet'!$AN$4,ItemNum,0),MATCH(G$1,Districts,0))*'Blend Sheet'!$AN29)+(INDEX(ItemCosts,MATCH('Blend Sheet'!$AO$4,ItemNum,0),MATCH(G$1,Districts,0))*'Blend Sheet'!$AO29)+(INDEX(ItemCosts,MATCH('Blend Sheet'!$AP$4,ItemNum,0),MATCH(G$1,Districts,0))*'Blend Sheet'!$AP29)+(INDEX(ItemCosts,MATCH('Blend Sheet'!$AQ$4,ItemNum,0),MATCH(G$1,Districts,0))*'Blend Sheet'!$AQ29)+(INDEX(ItemCosts,MATCH('Blend Sheet'!$AR$4,ItemNum,0),MATCH(G$1,Districts,0))*'Blend Sheet'!$AR29)+(INDEX(ItemCosts,MATCH('Blend Sheet'!$AS$4,ItemNum,0),MATCH(G$1,Districts,0))*'Blend Sheet'!$AS29)</f>
        <v>#N/A</v>
      </c>
      <c r="H26" s="5" t="e">
        <f>(INDEX(ItemCosts,MATCH('Blend Sheet'!$C$4,ItemNum,0),MATCH(H$1,Districts,0))*'Blend Sheet'!$C29)+(INDEX(ItemCosts,MATCH('Blend Sheet'!$D$4,ItemNum,0),MATCH(H$1,Districts,0))*'Blend Sheet'!$D29)+(INDEX(ItemCosts,MATCH('Blend Sheet'!$E$4,ItemNum,0),MATCH(H$1,Districts,0))*'Blend Sheet'!$E29)+(INDEX(ItemCosts,MATCH('Blend Sheet'!$F$4,ItemNum,0),MATCH(H$1,Districts,0))*'Blend Sheet'!$F29)+(INDEX(ItemCosts,MATCH('Blend Sheet'!$G$4,ItemNum,0),MATCH(H$1,Districts,0))*'Blend Sheet'!$G29)+(INDEX(ItemCosts,MATCH('Blend Sheet'!$H$4,ItemNum,0),MATCH(H$1,Districts,0))*'Blend Sheet'!$H29)+(INDEX(ItemCosts,MATCH('Blend Sheet'!$I$4,ItemNum,0),MATCH(H$1,Districts,0))*'Blend Sheet'!$I29)+(INDEX(ItemCosts,MATCH('Blend Sheet'!$J$4,ItemNum,0),MATCH(H$1,Districts,0))*'Blend Sheet'!$J29)+(INDEX(ItemCosts,MATCH('Blend Sheet'!$K$4,ItemNum,0),MATCH(H$1,Districts,0))*'Blend Sheet'!$K29)+(INDEX(ItemCosts,MATCH('Blend Sheet'!$L$4,ItemNum,0),MATCH(H$1,Districts,0))*'Blend Sheet'!$L29)+(INDEX(ItemCosts,MATCH('Blend Sheet'!$M$4,ItemNum,0),MATCH(H$1,Districts,0))*'Blend Sheet'!$M29)+(INDEX(ItemCosts,MATCH('Blend Sheet'!$N$4,ItemNum,0),MATCH(H$1,Districts,0))*'Blend Sheet'!$N29)+(INDEX(ItemCosts,MATCH('Blend Sheet'!$O$4,ItemNum,0),MATCH(H$1,Districts,0))*'Blend Sheet'!$O29)+(INDEX(ItemCosts,MATCH('Blend Sheet'!$P$4,ItemNum,0),MATCH(H$1,Districts,0))*'Blend Sheet'!$P29)+(INDEX(ItemCosts,MATCH('Blend Sheet'!$Q$4,ItemNum,0),MATCH(H$1,Districts,0))*'Blend Sheet'!$Q29)+(INDEX(ItemCosts,MATCH('Blend Sheet'!$R$4,ItemNum,0),MATCH(H$1,Districts,0))*'Blend Sheet'!$R29)+(INDEX(ItemCosts,MATCH('Blend Sheet'!$S$4,ItemNum,0),MATCH(H$1,Districts,0))*'Blend Sheet'!$S29)+(INDEX(ItemCosts,MATCH('Blend Sheet'!$T$4,ItemNum,0),MATCH(H$1,Districts,0))*'Blend Sheet'!$T29)+(INDEX(ItemCosts,MATCH('Blend Sheet'!$U$4,ItemNum,0),MATCH(H$1,Districts,0))*'Blend Sheet'!$U29)+(INDEX(ItemCosts,MATCH('Blend Sheet'!$V$4,ItemNum,0),MATCH(H$1,Districts,0))*'Blend Sheet'!$V29)+(INDEX(ItemCosts,MATCH('Blend Sheet'!$W$4,ItemNum,0),MATCH(H$1,Districts,0))*'Blend Sheet'!$W29)+(INDEX(ItemCosts,MATCH('Blend Sheet'!$X$4,ItemNum,0),MATCH(H$1,Districts,0))*'Blend Sheet'!$X29)+(INDEX(ItemCosts,MATCH('Blend Sheet'!$Y$4,ItemNum,0),MATCH(H$1,Districts,0))*'Blend Sheet'!$Y29)+(INDEX(ItemCosts,MATCH('Blend Sheet'!$Z$4,ItemNum,0),MATCH(H$1,Districts,0))*'Blend Sheet'!$Z29)+(INDEX(ItemCosts,MATCH('Blend Sheet'!$AA$4,ItemNum,0),MATCH(H$1,Districts,0))*'Blend Sheet'!$AA29)+(INDEX(ItemCosts,MATCH('Blend Sheet'!$AB$4,ItemNum,0),MATCH(H$1,Districts,0))*'Blend Sheet'!$AB29)+(INDEX(ItemCosts,MATCH('Blend Sheet'!$AC$4,ItemNum,0),MATCH(H$1,Districts,0))*'Blend Sheet'!$AC29)+(INDEX(ItemCosts,MATCH('Blend Sheet'!$AD$4,ItemNum,0),MATCH(H$1,Districts,0))*'Blend Sheet'!$AD29)+(INDEX(ItemCosts,MATCH('Blend Sheet'!$AE$4,ItemNum,0),MATCH(H$1,Districts,0))*'Blend Sheet'!$AE29)+(INDEX(ItemCosts,MATCH('Blend Sheet'!$AF$4,ItemNum,0),MATCH(H$1,Districts,0))*'Blend Sheet'!$AF29)+(INDEX(ItemCosts,MATCH('Blend Sheet'!$AG$4,ItemNum,0),MATCH(H$1,Districts,0))*'Blend Sheet'!$AG29)+(INDEX(ItemCosts,MATCH('Blend Sheet'!$AH$4,ItemNum,0),MATCH(H$1,Districts,0))*'Blend Sheet'!$AH29)+(INDEX(ItemCosts,MATCH('Blend Sheet'!$AI$4,ItemNum,0),MATCH(H$1,Districts,0))*'Blend Sheet'!$AI29)+(INDEX(ItemCosts,MATCH('Blend Sheet'!$AJ$4,ItemNum,0),MATCH(H$1,Districts,0))*'Blend Sheet'!$AJ29)+(INDEX(ItemCosts,MATCH('Blend Sheet'!$AK$4,ItemNum,0),MATCH(H$1,Districts,0))*'Blend Sheet'!$AK29)+(INDEX(ItemCosts,MATCH('Blend Sheet'!$AL$4,ItemNum,0),MATCH(H$1,Districts,0))*'Blend Sheet'!$AL29)+(INDEX(ItemCosts,MATCH('Blend Sheet'!$AM$4,ItemNum,0),MATCH(H$1,Districts,0))*'Blend Sheet'!$AM29)+(INDEX(ItemCosts,MATCH('Blend Sheet'!$AN$4,ItemNum,0),MATCH(H$1,Districts,0))*'Blend Sheet'!$AN29)+(INDEX(ItemCosts,MATCH('Blend Sheet'!$AO$4,ItemNum,0),MATCH(H$1,Districts,0))*'Blend Sheet'!$AO29)+(INDEX(ItemCosts,MATCH('Blend Sheet'!$AP$4,ItemNum,0),MATCH(H$1,Districts,0))*'Blend Sheet'!$AP29)+(INDEX(ItemCosts,MATCH('Blend Sheet'!$AQ$4,ItemNum,0),MATCH(H$1,Districts,0))*'Blend Sheet'!$AQ29)+(INDEX(ItemCosts,MATCH('Blend Sheet'!$AR$4,ItemNum,0),MATCH(H$1,Districts,0))*'Blend Sheet'!$AR29)+(INDEX(ItemCosts,MATCH('Blend Sheet'!$AS$4,ItemNum,0),MATCH(H$1,Districts,0))*'Blend Sheet'!$AS29)</f>
        <v>#N/A</v>
      </c>
      <c r="I26" s="5" t="e">
        <f>(INDEX(ItemCosts,MATCH('Blend Sheet'!$C$4,ItemNum,0),MATCH(I$1,Districts,0))*'Blend Sheet'!$C29)+(INDEX(ItemCosts,MATCH('Blend Sheet'!$D$4,ItemNum,0),MATCH(I$1,Districts,0))*'Blend Sheet'!$D29)+(INDEX(ItemCosts,MATCH('Blend Sheet'!$E$4,ItemNum,0),MATCH(I$1,Districts,0))*'Blend Sheet'!$E29)+(INDEX(ItemCosts,MATCH('Blend Sheet'!$F$4,ItemNum,0),MATCH(I$1,Districts,0))*'Blend Sheet'!$F29)+(INDEX(ItemCosts,MATCH('Blend Sheet'!$G$4,ItemNum,0),MATCH(I$1,Districts,0))*'Blend Sheet'!$G29)+(INDEX(ItemCosts,MATCH('Blend Sheet'!$H$4,ItemNum,0),MATCH(I$1,Districts,0))*'Blend Sheet'!$H29)+(INDEX(ItemCosts,MATCH('Blend Sheet'!$I$4,ItemNum,0),MATCH(I$1,Districts,0))*'Blend Sheet'!$I29)+(INDEX(ItemCosts,MATCH('Blend Sheet'!$J$4,ItemNum,0),MATCH(I$1,Districts,0))*'Blend Sheet'!$J29)+(INDEX(ItemCosts,MATCH('Blend Sheet'!$K$4,ItemNum,0),MATCH(I$1,Districts,0))*'Blend Sheet'!$K29)+(INDEX(ItemCosts,MATCH('Blend Sheet'!$L$4,ItemNum,0),MATCH(I$1,Districts,0))*'Blend Sheet'!$L29)+(INDEX(ItemCosts,MATCH('Blend Sheet'!$M$4,ItemNum,0),MATCH(I$1,Districts,0))*'Blend Sheet'!$M29)+(INDEX(ItemCosts,MATCH('Blend Sheet'!$N$4,ItemNum,0),MATCH(I$1,Districts,0))*'Blend Sheet'!$N29)+(INDEX(ItemCosts,MATCH('Blend Sheet'!$O$4,ItemNum,0),MATCH(I$1,Districts,0))*'Blend Sheet'!$O29)+(INDEX(ItemCosts,MATCH('Blend Sheet'!$P$4,ItemNum,0),MATCH(I$1,Districts,0))*'Blend Sheet'!$P29)+(INDEX(ItemCosts,MATCH('Blend Sheet'!$Q$4,ItemNum,0),MATCH(I$1,Districts,0))*'Blend Sheet'!$Q29)+(INDEX(ItemCosts,MATCH('Blend Sheet'!$R$4,ItemNum,0),MATCH(I$1,Districts,0))*'Blend Sheet'!$R29)+(INDEX(ItemCosts,MATCH('Blend Sheet'!$S$4,ItemNum,0),MATCH(I$1,Districts,0))*'Blend Sheet'!$S29)+(INDEX(ItemCosts,MATCH('Blend Sheet'!$T$4,ItemNum,0),MATCH(I$1,Districts,0))*'Blend Sheet'!$T29)+(INDEX(ItemCosts,MATCH('Blend Sheet'!$U$4,ItemNum,0),MATCH(I$1,Districts,0))*'Blend Sheet'!$U29)+(INDEX(ItemCosts,MATCH('Blend Sheet'!$V$4,ItemNum,0),MATCH(I$1,Districts,0))*'Blend Sheet'!$V29)+(INDEX(ItemCosts,MATCH('Blend Sheet'!$W$4,ItemNum,0),MATCH(I$1,Districts,0))*'Blend Sheet'!$W29)+(INDEX(ItemCosts,MATCH('Blend Sheet'!$X$4,ItemNum,0),MATCH(I$1,Districts,0))*'Blend Sheet'!$X29)+(INDEX(ItemCosts,MATCH('Blend Sheet'!$Y$4,ItemNum,0),MATCH(I$1,Districts,0))*'Blend Sheet'!$Y29)+(INDEX(ItemCosts,MATCH('Blend Sheet'!$Z$4,ItemNum,0),MATCH(I$1,Districts,0))*'Blend Sheet'!$Z29)+(INDEX(ItemCosts,MATCH('Blend Sheet'!$AA$4,ItemNum,0),MATCH(I$1,Districts,0))*'Blend Sheet'!$AA29)+(INDEX(ItemCosts,MATCH('Blend Sheet'!$AB$4,ItemNum,0),MATCH(I$1,Districts,0))*'Blend Sheet'!$AB29)+(INDEX(ItemCosts,MATCH('Blend Sheet'!$AC$4,ItemNum,0),MATCH(I$1,Districts,0))*'Blend Sheet'!$AC29)+(INDEX(ItemCosts,MATCH('Blend Sheet'!$AD$4,ItemNum,0),MATCH(I$1,Districts,0))*'Blend Sheet'!$AD29)+(INDEX(ItemCosts,MATCH('Blend Sheet'!$AE$4,ItemNum,0),MATCH(I$1,Districts,0))*'Blend Sheet'!$AE29)+(INDEX(ItemCosts,MATCH('Blend Sheet'!$AF$4,ItemNum,0),MATCH(I$1,Districts,0))*'Blend Sheet'!$AF29)+(INDEX(ItemCosts,MATCH('Blend Sheet'!$AG$4,ItemNum,0),MATCH(I$1,Districts,0))*'Blend Sheet'!$AG29)+(INDEX(ItemCosts,MATCH('Blend Sheet'!$AH$4,ItemNum,0),MATCH(I$1,Districts,0))*'Blend Sheet'!$AH29)+(INDEX(ItemCosts,MATCH('Blend Sheet'!$AI$4,ItemNum,0),MATCH(I$1,Districts,0))*'Blend Sheet'!$AI29)+(INDEX(ItemCosts,MATCH('Blend Sheet'!$AJ$4,ItemNum,0),MATCH(I$1,Districts,0))*'Blend Sheet'!$AJ29)+(INDEX(ItemCosts,MATCH('Blend Sheet'!$AK$4,ItemNum,0),MATCH(I$1,Districts,0))*'Blend Sheet'!$AK29)+(INDEX(ItemCosts,MATCH('Blend Sheet'!$AL$4,ItemNum,0),MATCH(I$1,Districts,0))*'Blend Sheet'!$AL29)+(INDEX(ItemCosts,MATCH('Blend Sheet'!$AM$4,ItemNum,0),MATCH(I$1,Districts,0))*'Blend Sheet'!$AM29)+(INDEX(ItemCosts,MATCH('Blend Sheet'!$AN$4,ItemNum,0),MATCH(I$1,Districts,0))*'Blend Sheet'!$AN29)+(INDEX(ItemCosts,MATCH('Blend Sheet'!$AO$4,ItemNum,0),MATCH(I$1,Districts,0))*'Blend Sheet'!$AO29)+(INDEX(ItemCosts,MATCH('Blend Sheet'!$AP$4,ItemNum,0),MATCH(I$1,Districts,0))*'Blend Sheet'!$AP29)+(INDEX(ItemCosts,MATCH('Blend Sheet'!$AQ$4,ItemNum,0),MATCH(I$1,Districts,0))*'Blend Sheet'!$AQ29)+(INDEX(ItemCosts,MATCH('Blend Sheet'!$AR$4,ItemNum,0),MATCH(I$1,Districts,0))*'Blend Sheet'!$AR29)+(INDEX(ItemCosts,MATCH('Blend Sheet'!$AS$4,ItemNum,0),MATCH(I$1,Districts,0))*'Blend Sheet'!$AS29)</f>
        <v>#N/A</v>
      </c>
      <c r="J26" s="5" t="e">
        <f>(INDEX(ItemCosts,MATCH('Blend Sheet'!$C$4,ItemNum,0),MATCH(J$1,Districts,0))*'Blend Sheet'!$C29)+(INDEX(ItemCosts,MATCH('Blend Sheet'!$D$4,ItemNum,0),MATCH(J$1,Districts,0))*'Blend Sheet'!$D29)+(INDEX(ItemCosts,MATCH('Blend Sheet'!$E$4,ItemNum,0),MATCH(J$1,Districts,0))*'Blend Sheet'!$E29)+(INDEX(ItemCosts,MATCH('Blend Sheet'!$F$4,ItemNum,0),MATCH(J$1,Districts,0))*'Blend Sheet'!$F29)+(INDEX(ItemCosts,MATCH('Blend Sheet'!$G$4,ItemNum,0),MATCH(J$1,Districts,0))*'Blend Sheet'!$G29)+(INDEX(ItemCosts,MATCH('Blend Sheet'!$H$4,ItemNum,0),MATCH(J$1,Districts,0))*'Blend Sheet'!$H29)+(INDEX(ItemCosts,MATCH('Blend Sheet'!$I$4,ItemNum,0),MATCH(J$1,Districts,0))*'Blend Sheet'!$I29)+(INDEX(ItemCosts,MATCH('Blend Sheet'!$J$4,ItemNum,0),MATCH(J$1,Districts,0))*'Blend Sheet'!$J29)+(INDEX(ItemCosts,MATCH('Blend Sheet'!$K$4,ItemNum,0),MATCH(J$1,Districts,0))*'Blend Sheet'!$K29)+(INDEX(ItemCosts,MATCH('Blend Sheet'!$L$4,ItemNum,0),MATCH(J$1,Districts,0))*'Blend Sheet'!$L29)+(INDEX(ItemCosts,MATCH('Blend Sheet'!$M$4,ItemNum,0),MATCH(J$1,Districts,0))*'Blend Sheet'!$M29)+(INDEX(ItemCosts,MATCH('Blend Sheet'!$N$4,ItemNum,0),MATCH(J$1,Districts,0))*'Blend Sheet'!$N29)+(INDEX(ItemCosts,MATCH('Blend Sheet'!$O$4,ItemNum,0),MATCH(J$1,Districts,0))*'Blend Sheet'!$O29)+(INDEX(ItemCosts,MATCH('Blend Sheet'!$P$4,ItemNum,0),MATCH(J$1,Districts,0))*'Blend Sheet'!$P29)+(INDEX(ItemCosts,MATCH('Blend Sheet'!$Q$4,ItemNum,0),MATCH(J$1,Districts,0))*'Blend Sheet'!$Q29)+(INDEX(ItemCosts,MATCH('Blend Sheet'!$R$4,ItemNum,0),MATCH(J$1,Districts,0))*'Blend Sheet'!$R29)+(INDEX(ItemCosts,MATCH('Blend Sheet'!$S$4,ItemNum,0),MATCH(J$1,Districts,0))*'Blend Sheet'!$S29)+(INDEX(ItemCosts,MATCH('Blend Sheet'!$T$4,ItemNum,0),MATCH(J$1,Districts,0))*'Blend Sheet'!$T29)+(INDEX(ItemCosts,MATCH('Blend Sheet'!$U$4,ItemNum,0),MATCH(J$1,Districts,0))*'Blend Sheet'!$U29)+(INDEX(ItemCosts,MATCH('Blend Sheet'!$V$4,ItemNum,0),MATCH(J$1,Districts,0))*'Blend Sheet'!$V29)+(INDEX(ItemCosts,MATCH('Blend Sheet'!$W$4,ItemNum,0),MATCH(J$1,Districts,0))*'Blend Sheet'!$W29)+(INDEX(ItemCosts,MATCH('Blend Sheet'!$X$4,ItemNum,0),MATCH(J$1,Districts,0))*'Blend Sheet'!$X29)+(INDEX(ItemCosts,MATCH('Blend Sheet'!$Y$4,ItemNum,0),MATCH(J$1,Districts,0))*'Blend Sheet'!$Y29)+(INDEX(ItemCosts,MATCH('Blend Sheet'!$Z$4,ItemNum,0),MATCH(J$1,Districts,0))*'Blend Sheet'!$Z29)+(INDEX(ItemCosts,MATCH('Blend Sheet'!$AA$4,ItemNum,0),MATCH(J$1,Districts,0))*'Blend Sheet'!$AA29)+(INDEX(ItemCosts,MATCH('Blend Sheet'!$AB$4,ItemNum,0),MATCH(J$1,Districts,0))*'Blend Sheet'!$AB29)+(INDEX(ItemCosts,MATCH('Blend Sheet'!$AC$4,ItemNum,0),MATCH(J$1,Districts,0))*'Blend Sheet'!$AC29)+(INDEX(ItemCosts,MATCH('Blend Sheet'!$AD$4,ItemNum,0),MATCH(J$1,Districts,0))*'Blend Sheet'!$AD29)+(INDEX(ItemCosts,MATCH('Blend Sheet'!$AE$4,ItemNum,0),MATCH(J$1,Districts,0))*'Blend Sheet'!$AE29)+(INDEX(ItemCosts,MATCH('Blend Sheet'!$AF$4,ItemNum,0),MATCH(J$1,Districts,0))*'Blend Sheet'!$AF29)+(INDEX(ItemCosts,MATCH('Blend Sheet'!$AG$4,ItemNum,0),MATCH(J$1,Districts,0))*'Blend Sheet'!$AG29)+(INDEX(ItemCosts,MATCH('Blend Sheet'!$AH$4,ItemNum,0),MATCH(J$1,Districts,0))*'Blend Sheet'!$AH29)+(INDEX(ItemCosts,MATCH('Blend Sheet'!$AI$4,ItemNum,0),MATCH(J$1,Districts,0))*'Blend Sheet'!$AI29)+(INDEX(ItemCosts,MATCH('Blend Sheet'!$AJ$4,ItemNum,0),MATCH(J$1,Districts,0))*'Blend Sheet'!$AJ29)+(INDEX(ItemCosts,MATCH('Blend Sheet'!$AK$4,ItemNum,0),MATCH(J$1,Districts,0))*'Blend Sheet'!$AK29)+(INDEX(ItemCosts,MATCH('Blend Sheet'!$AL$4,ItemNum,0),MATCH(J$1,Districts,0))*'Blend Sheet'!$AL29)+(INDEX(ItemCosts,MATCH('Blend Sheet'!$AM$4,ItemNum,0),MATCH(J$1,Districts,0))*'Blend Sheet'!$AM29)+(INDEX(ItemCosts,MATCH('Blend Sheet'!$AN$4,ItemNum,0),MATCH(J$1,Districts,0))*'Blend Sheet'!$AN29)+(INDEX(ItemCosts,MATCH('Blend Sheet'!$AO$4,ItemNum,0),MATCH(J$1,Districts,0))*'Blend Sheet'!$AO29)+(INDEX(ItemCosts,MATCH('Blend Sheet'!$AP$4,ItemNum,0),MATCH(J$1,Districts,0))*'Blend Sheet'!$AP29)+(INDEX(ItemCosts,MATCH('Blend Sheet'!$AQ$4,ItemNum,0),MATCH(J$1,Districts,0))*'Blend Sheet'!$AQ29)+(INDEX(ItemCosts,MATCH('Blend Sheet'!$AR$4,ItemNum,0),MATCH(J$1,Districts,0))*'Blend Sheet'!$AR29)+(INDEX(ItemCosts,MATCH('Blend Sheet'!$AS$4,ItemNum,0),MATCH(J$1,Districts,0))*'Blend Sheet'!$AS29)</f>
        <v>#N/A</v>
      </c>
      <c r="K26" s="5" t="e">
        <f>(INDEX(ItemCosts,MATCH('Blend Sheet'!$C$4,ItemNum,0),MATCH(K$1,Districts,0))*'Blend Sheet'!$C29)+(INDEX(ItemCosts,MATCH('Blend Sheet'!$D$4,ItemNum,0),MATCH(K$1,Districts,0))*'Blend Sheet'!$D29)+(INDEX(ItemCosts,MATCH('Blend Sheet'!$E$4,ItemNum,0),MATCH(K$1,Districts,0))*'Blend Sheet'!$E29)+(INDEX(ItemCosts,MATCH('Blend Sheet'!$F$4,ItemNum,0),MATCH(K$1,Districts,0))*'Blend Sheet'!$F29)+(INDEX(ItemCosts,MATCH('Blend Sheet'!$G$4,ItemNum,0),MATCH(K$1,Districts,0))*'Blend Sheet'!$G29)+(INDEX(ItemCosts,MATCH('Blend Sheet'!$H$4,ItemNum,0),MATCH(K$1,Districts,0))*'Blend Sheet'!$H29)+(INDEX(ItemCosts,MATCH('Blend Sheet'!$I$4,ItemNum,0),MATCH(K$1,Districts,0))*'Blend Sheet'!$I29)+(INDEX(ItemCosts,MATCH('Blend Sheet'!$J$4,ItemNum,0),MATCH(K$1,Districts,0))*'Blend Sheet'!$J29)+(INDEX(ItemCosts,MATCH('Blend Sheet'!$K$4,ItemNum,0),MATCH(K$1,Districts,0))*'Blend Sheet'!$K29)+(INDEX(ItemCosts,MATCH('Blend Sheet'!$L$4,ItemNum,0),MATCH(K$1,Districts,0))*'Blend Sheet'!$L29)+(INDEX(ItemCosts,MATCH('Blend Sheet'!$M$4,ItemNum,0),MATCH(K$1,Districts,0))*'Blend Sheet'!$M29)+(INDEX(ItemCosts,MATCH('Blend Sheet'!$N$4,ItemNum,0),MATCH(K$1,Districts,0))*'Blend Sheet'!$N29)+(INDEX(ItemCosts,MATCH('Blend Sheet'!$O$4,ItemNum,0),MATCH(K$1,Districts,0))*'Blend Sheet'!$O29)+(INDEX(ItemCosts,MATCH('Blend Sheet'!$P$4,ItemNum,0),MATCH(K$1,Districts,0))*'Blend Sheet'!$P29)+(INDEX(ItemCosts,MATCH('Blend Sheet'!$Q$4,ItemNum,0),MATCH(K$1,Districts,0))*'Blend Sheet'!$Q29)+(INDEX(ItemCosts,MATCH('Blend Sheet'!$R$4,ItemNum,0),MATCH(K$1,Districts,0))*'Blend Sheet'!$R29)+(INDEX(ItemCosts,MATCH('Blend Sheet'!$S$4,ItemNum,0),MATCH(K$1,Districts,0))*'Blend Sheet'!$S29)+(INDEX(ItemCosts,MATCH('Blend Sheet'!$T$4,ItemNum,0),MATCH(K$1,Districts,0))*'Blend Sheet'!$T29)+(INDEX(ItemCosts,MATCH('Blend Sheet'!$U$4,ItemNum,0),MATCH(K$1,Districts,0))*'Blend Sheet'!$U29)+(INDEX(ItemCosts,MATCH('Blend Sheet'!$V$4,ItemNum,0),MATCH(K$1,Districts,0))*'Blend Sheet'!$V29)+(INDEX(ItemCosts,MATCH('Blend Sheet'!$W$4,ItemNum,0),MATCH(K$1,Districts,0))*'Blend Sheet'!$W29)+(INDEX(ItemCosts,MATCH('Blend Sheet'!$X$4,ItemNum,0),MATCH(K$1,Districts,0))*'Blend Sheet'!$X29)+(INDEX(ItemCosts,MATCH('Blend Sheet'!$Y$4,ItemNum,0),MATCH(K$1,Districts,0))*'Blend Sheet'!$Y29)+(INDEX(ItemCosts,MATCH('Blend Sheet'!$Z$4,ItemNum,0),MATCH(K$1,Districts,0))*'Blend Sheet'!$Z29)+(INDEX(ItemCosts,MATCH('Blend Sheet'!$AA$4,ItemNum,0),MATCH(K$1,Districts,0))*'Blend Sheet'!$AA29)+(INDEX(ItemCosts,MATCH('Blend Sheet'!$AB$4,ItemNum,0),MATCH(K$1,Districts,0))*'Blend Sheet'!$AB29)+(INDEX(ItemCosts,MATCH('Blend Sheet'!$AC$4,ItemNum,0),MATCH(K$1,Districts,0))*'Blend Sheet'!$AC29)+(INDEX(ItemCosts,MATCH('Blend Sheet'!$AD$4,ItemNum,0),MATCH(K$1,Districts,0))*'Blend Sheet'!$AD29)+(INDEX(ItemCosts,MATCH('Blend Sheet'!$AE$4,ItemNum,0),MATCH(K$1,Districts,0))*'Blend Sheet'!$AE29)+(INDEX(ItemCosts,MATCH('Blend Sheet'!$AF$4,ItemNum,0),MATCH(K$1,Districts,0))*'Blend Sheet'!$AF29)+(INDEX(ItemCosts,MATCH('Blend Sheet'!$AG$4,ItemNum,0),MATCH(K$1,Districts,0))*'Blend Sheet'!$AG29)+(INDEX(ItemCosts,MATCH('Blend Sheet'!$AH$4,ItemNum,0),MATCH(K$1,Districts,0))*'Blend Sheet'!$AH29)+(INDEX(ItemCosts,MATCH('Blend Sheet'!$AI$4,ItemNum,0),MATCH(K$1,Districts,0))*'Blend Sheet'!$AI29)+(INDEX(ItemCosts,MATCH('Blend Sheet'!$AJ$4,ItemNum,0),MATCH(K$1,Districts,0))*'Blend Sheet'!$AJ29)+(INDEX(ItemCosts,MATCH('Blend Sheet'!$AK$4,ItemNum,0),MATCH(K$1,Districts,0))*'Blend Sheet'!$AK29)+(INDEX(ItemCosts,MATCH('Blend Sheet'!$AL$4,ItemNum,0),MATCH(K$1,Districts,0))*'Blend Sheet'!$AL29)+(INDEX(ItemCosts,MATCH('Blend Sheet'!$AM$4,ItemNum,0),MATCH(K$1,Districts,0))*'Blend Sheet'!$AM29)+(INDEX(ItemCosts,MATCH('Blend Sheet'!$AN$4,ItemNum,0),MATCH(K$1,Districts,0))*'Blend Sheet'!$AN29)+(INDEX(ItemCosts,MATCH('Blend Sheet'!$AO$4,ItemNum,0),MATCH(K$1,Districts,0))*'Blend Sheet'!$AO29)+(INDEX(ItemCosts,MATCH('Blend Sheet'!$AP$4,ItemNum,0),MATCH(K$1,Districts,0))*'Blend Sheet'!$AP29)+(INDEX(ItemCosts,MATCH('Blend Sheet'!$AQ$4,ItemNum,0),MATCH(K$1,Districts,0))*'Blend Sheet'!$AQ29)+(INDEX(ItemCosts,MATCH('Blend Sheet'!$AR$4,ItemNum,0),MATCH(K$1,Districts,0))*'Blend Sheet'!$AR29)+(INDEX(ItemCosts,MATCH('Blend Sheet'!$AS$4,ItemNum,0),MATCH(K$1,Districts,0))*'Blend Sheet'!$AS29)</f>
        <v>#N/A</v>
      </c>
      <c r="L26" s="5" t="e">
        <f>(INDEX(ItemCosts,MATCH('Blend Sheet'!$C$4,ItemNum,0),MATCH(L$1,Districts,0))*'Blend Sheet'!$C29)+(INDEX(ItemCosts,MATCH('Blend Sheet'!$D$4,ItemNum,0),MATCH(L$1,Districts,0))*'Blend Sheet'!$D29)+(INDEX(ItemCosts,MATCH('Blend Sheet'!$E$4,ItemNum,0),MATCH(L$1,Districts,0))*'Blend Sheet'!$E29)+(INDEX(ItemCosts,MATCH('Blend Sheet'!$F$4,ItemNum,0),MATCH(L$1,Districts,0))*'Blend Sheet'!$F29)+(INDEX(ItemCosts,MATCH('Blend Sheet'!$G$4,ItemNum,0),MATCH(L$1,Districts,0))*'Blend Sheet'!$G29)+(INDEX(ItemCosts,MATCH('Blend Sheet'!$H$4,ItemNum,0),MATCH(L$1,Districts,0))*'Blend Sheet'!$H29)+(INDEX(ItemCosts,MATCH('Blend Sheet'!$I$4,ItemNum,0),MATCH(L$1,Districts,0))*'Blend Sheet'!$I29)+(INDEX(ItemCosts,MATCH('Blend Sheet'!$J$4,ItemNum,0),MATCH(L$1,Districts,0))*'Blend Sheet'!$J29)+(INDEX(ItemCosts,MATCH('Blend Sheet'!$K$4,ItemNum,0),MATCH(L$1,Districts,0))*'Blend Sheet'!$K29)+(INDEX(ItemCosts,MATCH('Blend Sheet'!$L$4,ItemNum,0),MATCH(L$1,Districts,0))*'Blend Sheet'!$L29)+(INDEX(ItemCosts,MATCH('Blend Sheet'!$M$4,ItemNum,0),MATCH(L$1,Districts,0))*'Blend Sheet'!$M29)+(INDEX(ItemCosts,MATCH('Blend Sheet'!$N$4,ItemNum,0),MATCH(L$1,Districts,0))*'Blend Sheet'!$N29)+(INDEX(ItemCosts,MATCH('Blend Sheet'!$O$4,ItemNum,0),MATCH(L$1,Districts,0))*'Blend Sheet'!$O29)+(INDEX(ItemCosts,MATCH('Blend Sheet'!$P$4,ItemNum,0),MATCH(L$1,Districts,0))*'Blend Sheet'!$P29)+(INDEX(ItemCosts,MATCH('Blend Sheet'!$Q$4,ItemNum,0),MATCH(L$1,Districts,0))*'Blend Sheet'!$Q29)+(INDEX(ItemCosts,MATCH('Blend Sheet'!$R$4,ItemNum,0),MATCH(L$1,Districts,0))*'Blend Sheet'!$R29)+(INDEX(ItemCosts,MATCH('Blend Sheet'!$S$4,ItemNum,0),MATCH(L$1,Districts,0))*'Blend Sheet'!$S29)+(INDEX(ItemCosts,MATCH('Blend Sheet'!$T$4,ItemNum,0),MATCH(L$1,Districts,0))*'Blend Sheet'!$T29)+(INDEX(ItemCosts,MATCH('Blend Sheet'!$U$4,ItemNum,0),MATCH(L$1,Districts,0))*'Blend Sheet'!$U29)+(INDEX(ItemCosts,MATCH('Blend Sheet'!$V$4,ItemNum,0),MATCH(L$1,Districts,0))*'Blend Sheet'!$V29)+(INDEX(ItemCosts,MATCH('Blend Sheet'!$W$4,ItemNum,0),MATCH(L$1,Districts,0))*'Blend Sheet'!$W29)+(INDEX(ItemCosts,MATCH('Blend Sheet'!$X$4,ItemNum,0),MATCH(L$1,Districts,0))*'Blend Sheet'!$X29)+(INDEX(ItemCosts,MATCH('Blend Sheet'!$Y$4,ItemNum,0),MATCH(L$1,Districts,0))*'Blend Sheet'!$Y29)+(INDEX(ItemCosts,MATCH('Blend Sheet'!$Z$4,ItemNum,0),MATCH(L$1,Districts,0))*'Blend Sheet'!$Z29)+(INDEX(ItemCosts,MATCH('Blend Sheet'!$AA$4,ItemNum,0),MATCH(L$1,Districts,0))*'Blend Sheet'!$AA29)+(INDEX(ItemCosts,MATCH('Blend Sheet'!$AB$4,ItemNum,0),MATCH(L$1,Districts,0))*'Blend Sheet'!$AB29)+(INDEX(ItemCosts,MATCH('Blend Sheet'!$AC$4,ItemNum,0),MATCH(L$1,Districts,0))*'Blend Sheet'!$AC29)+(INDEX(ItemCosts,MATCH('Blend Sheet'!$AD$4,ItemNum,0),MATCH(L$1,Districts,0))*'Blend Sheet'!$AD29)+(INDEX(ItemCosts,MATCH('Blend Sheet'!$AE$4,ItemNum,0),MATCH(L$1,Districts,0))*'Blend Sheet'!$AE29)+(INDEX(ItemCosts,MATCH('Blend Sheet'!$AF$4,ItemNum,0),MATCH(L$1,Districts,0))*'Blend Sheet'!$AF29)+(INDEX(ItemCosts,MATCH('Blend Sheet'!$AG$4,ItemNum,0),MATCH(L$1,Districts,0))*'Blend Sheet'!$AG29)+(INDEX(ItemCosts,MATCH('Blend Sheet'!$AH$4,ItemNum,0),MATCH(L$1,Districts,0))*'Blend Sheet'!$AH29)+(INDEX(ItemCosts,MATCH('Blend Sheet'!$AI$4,ItemNum,0),MATCH(L$1,Districts,0))*'Blend Sheet'!$AI29)+(INDEX(ItemCosts,MATCH('Blend Sheet'!$AJ$4,ItemNum,0),MATCH(L$1,Districts,0))*'Blend Sheet'!$AJ29)+(INDEX(ItemCosts,MATCH('Blend Sheet'!$AK$4,ItemNum,0),MATCH(L$1,Districts,0))*'Blend Sheet'!$AK29)+(INDEX(ItemCosts,MATCH('Blend Sheet'!$AL$4,ItemNum,0),MATCH(L$1,Districts,0))*'Blend Sheet'!$AL29)+(INDEX(ItemCosts,MATCH('Blend Sheet'!$AM$4,ItemNum,0),MATCH(L$1,Districts,0))*'Blend Sheet'!$AM29)+(INDEX(ItemCosts,MATCH('Blend Sheet'!$AN$4,ItemNum,0),MATCH(L$1,Districts,0))*'Blend Sheet'!$AN29)+(INDEX(ItemCosts,MATCH('Blend Sheet'!$AO$4,ItemNum,0),MATCH(L$1,Districts,0))*'Blend Sheet'!$AO29)+(INDEX(ItemCosts,MATCH('Blend Sheet'!$AP$4,ItemNum,0),MATCH(L$1,Districts,0))*'Blend Sheet'!$AP29)+(INDEX(ItemCosts,MATCH('Blend Sheet'!$AQ$4,ItemNum,0),MATCH(L$1,Districts,0))*'Blend Sheet'!$AQ29)+(INDEX(ItemCosts,MATCH('Blend Sheet'!$AR$4,ItemNum,0),MATCH(L$1,Districts,0))*'Blend Sheet'!$AR29)+(INDEX(ItemCosts,MATCH('Blend Sheet'!$AS$4,ItemNum,0),MATCH(L$1,Districts,0))*'Blend Sheet'!$AS29)</f>
        <v>#N/A</v>
      </c>
      <c r="M26" s="191"/>
      <c r="N26" s="34" t="e">
        <f>D26/'Blend Sheet'!$BA29</f>
        <v>#N/A</v>
      </c>
      <c r="O26" s="34" t="e">
        <f>E26/'Blend Sheet'!$BA29</f>
        <v>#N/A</v>
      </c>
      <c r="P26" s="34" t="e">
        <f>G26/'Blend Sheet'!$BA29</f>
        <v>#N/A</v>
      </c>
      <c r="Q26" s="34" t="e">
        <f>H26/'Blend Sheet'!$BA29</f>
        <v>#N/A</v>
      </c>
      <c r="R26" s="34" t="e">
        <f>I26/'Blend Sheet'!$BA29</f>
        <v>#N/A</v>
      </c>
      <c r="S26" s="34" t="e">
        <f>J26/'Blend Sheet'!$BA29</f>
        <v>#N/A</v>
      </c>
      <c r="T26" s="34" t="e">
        <f>K26/'Blend Sheet'!$BA29</f>
        <v>#N/A</v>
      </c>
      <c r="U26" s="34" t="e">
        <f>L26/'Blend Sheet'!$BA29</f>
        <v>#N/A</v>
      </c>
    </row>
    <row r="27" spans="1:21" x14ac:dyDescent="0.25">
      <c r="A27" t="str">
        <f>'Blend Sheet'!A30</f>
        <v>2:1:2 'G' (Sask)</v>
      </c>
      <c r="B27" s="5" t="e">
        <f>(INDEX(ItemCosts,MATCH('Blend Sheet'!$C$4,ItemNum,0),MATCH(B$1,Districts,0))*'Blend Sheet'!$C30)+(INDEX(ItemCosts,MATCH('Blend Sheet'!$D$4,ItemNum,0),MATCH(B$1,Districts,0))*'Blend Sheet'!$D30)+(INDEX(ItemCosts,MATCH('Blend Sheet'!$E$4,ItemNum,0),MATCH(B$1,Districts,0))*'Blend Sheet'!$E30)+(INDEX(ItemCosts,MATCH('Blend Sheet'!$F$4,ItemNum,0),MATCH(B$1,Districts,0))*'Blend Sheet'!$F30)+(INDEX(ItemCosts,MATCH('Blend Sheet'!$G$4,ItemNum,0),MATCH(B$1,Districts,0))*'Blend Sheet'!$G30)+(INDEX(ItemCosts,MATCH('Blend Sheet'!$H$4,ItemNum,0),MATCH(B$1,Districts,0))*'Blend Sheet'!$H30)+(INDEX(ItemCosts,MATCH('Blend Sheet'!$I$4,ItemNum,0),MATCH(B$1,Districts,0))*'Blend Sheet'!$I30)+(INDEX(ItemCosts,MATCH('Blend Sheet'!$J$4,ItemNum,0),MATCH(B$1,Districts,0))*'Blend Sheet'!$J30)+(INDEX(ItemCosts,MATCH('Blend Sheet'!$K$4,ItemNum,0),MATCH(B$1,Districts,0))*'Blend Sheet'!$K30)+(INDEX(ItemCosts,MATCH('Blend Sheet'!$L$4,ItemNum,0),MATCH(B$1,Districts,0))*'Blend Sheet'!$L30)+(INDEX(ItemCosts,MATCH('Blend Sheet'!$M$4,ItemNum,0),MATCH(B$1,Districts,0))*'Blend Sheet'!$M30)+(INDEX(ItemCosts,MATCH('Blend Sheet'!$N$4,ItemNum,0),MATCH(B$1,Districts,0))*'Blend Sheet'!$N30)+(INDEX(ItemCosts,MATCH('Blend Sheet'!$O$4,ItemNum,0),MATCH(B$1,Districts,0))*'Blend Sheet'!$O30)+(INDEX(ItemCosts,MATCH('Blend Sheet'!$P$4,ItemNum,0),MATCH(B$1,Districts,0))*'Blend Sheet'!$P30)+(INDEX(ItemCosts,MATCH('Blend Sheet'!$Q$4,ItemNum,0),MATCH(B$1,Districts,0))*'Blend Sheet'!$Q30)+(INDEX(ItemCosts,MATCH('Blend Sheet'!$R$4,ItemNum,0),MATCH(B$1,Districts,0))*'Blend Sheet'!$R30)+(INDEX(ItemCosts,MATCH('Blend Sheet'!$S$4,ItemNum,0),MATCH(B$1,Districts,0))*'Blend Sheet'!$S30)+(INDEX(ItemCosts,MATCH('Blend Sheet'!$T$4,ItemNum,0),MATCH(B$1,Districts,0))*'Blend Sheet'!$T30)+(INDEX(ItemCosts,MATCH('Blend Sheet'!$U$4,ItemNum,0),MATCH(B$1,Districts,0))*'Blend Sheet'!$U30)+(INDEX(ItemCosts,MATCH('Blend Sheet'!$V$4,ItemNum,0),MATCH(B$1,Districts,0))*'Blend Sheet'!$V30)+(INDEX(ItemCosts,MATCH('Blend Sheet'!$W$4,ItemNum,0),MATCH(B$1,Districts,0))*'Blend Sheet'!$W30)+(INDEX(ItemCosts,MATCH('Blend Sheet'!$X$4,ItemNum,0),MATCH(B$1,Districts,0))*'Blend Sheet'!$X30)+(INDEX(ItemCosts,MATCH('Blend Sheet'!$Y$4,ItemNum,0),MATCH(B$1,Districts,0))*'Blend Sheet'!$Y30)+(INDEX(ItemCosts,MATCH('Blend Sheet'!$Z$4,ItemNum,0),MATCH(B$1,Districts,0))*'Blend Sheet'!$Z30)+(INDEX(ItemCosts,MATCH('Blend Sheet'!$AA$4,ItemNum,0),MATCH(B$1,Districts,0))*'Blend Sheet'!$AA30)+(INDEX(ItemCosts,MATCH('Blend Sheet'!$AB$4,ItemNum,0),MATCH(B$1,Districts,0))*'Blend Sheet'!$AB30)+(INDEX(ItemCosts,MATCH('Blend Sheet'!$AC$4,ItemNum,0),MATCH(B$1,Districts,0))*'Blend Sheet'!$AC30)+(INDEX(ItemCosts,MATCH('Blend Sheet'!$AD$4,ItemNum,0),MATCH(B$1,Districts,0))*'Blend Sheet'!$AD30)+(INDEX(ItemCosts,MATCH('Blend Sheet'!$AE$4,ItemNum,0),MATCH(B$1,Districts,0))*'Blend Sheet'!$AE30)+(INDEX(ItemCosts,MATCH('Blend Sheet'!$AF$4,ItemNum,0),MATCH(B$1,Districts,0))*'Blend Sheet'!$AF30)+(INDEX(ItemCosts,MATCH('Blend Sheet'!$AG$4,ItemNum,0),MATCH(B$1,Districts,0))*'Blend Sheet'!$AG30)+(INDEX(ItemCosts,MATCH('Blend Sheet'!$AH$4,ItemNum,0),MATCH(B$1,Districts,0))*'Blend Sheet'!$AH30)+(INDEX(ItemCosts,MATCH('Blend Sheet'!$AI$4,ItemNum,0),MATCH(B$1,Districts,0))*'Blend Sheet'!$AI30)+(INDEX(ItemCosts,MATCH('Blend Sheet'!$AJ$4,ItemNum,0),MATCH(B$1,Districts,0))*'Blend Sheet'!$AJ30)+(INDEX(ItemCosts,MATCH('Blend Sheet'!$AK$4,ItemNum,0),MATCH(B$1,Districts,0))*'Blend Sheet'!$AK30)+(INDEX(ItemCosts,MATCH('Blend Sheet'!$AL$4,ItemNum,0),MATCH(B$1,Districts,0))*'Blend Sheet'!$AL30)+(INDEX(ItemCosts,MATCH('Blend Sheet'!$AM$4,ItemNum,0),MATCH(B$1,Districts,0))*'Blend Sheet'!$AM30)+(INDEX(ItemCosts,MATCH('Blend Sheet'!$AN$4,ItemNum,0),MATCH(B$1,Districts,0))*'Blend Sheet'!$AN30)+(INDEX(ItemCosts,MATCH('Blend Sheet'!$AO$4,ItemNum,0),MATCH(B$1,Districts,0))*'Blend Sheet'!$AO30)+(INDEX(ItemCosts,MATCH('Blend Sheet'!$AP$4,ItemNum,0),MATCH(B$1,Districts,0))*'Blend Sheet'!$AP30)+(INDEX(ItemCosts,MATCH('Blend Sheet'!$AQ$4,ItemNum,0),MATCH(B$1,Districts,0))*'Blend Sheet'!$AQ30)+(INDEX(ItemCosts,MATCH('Blend Sheet'!$AR$4,ItemNum,0),MATCH(B$1,Districts,0))*'Blend Sheet'!$AR30)+(INDEX(ItemCosts,MATCH('Blend Sheet'!$AS$4,ItemNum,0),MATCH(B$1,Districts,0))*'Blend Sheet'!$AS30)</f>
        <v>#N/A</v>
      </c>
      <c r="C27" s="5" t="e">
        <f>(INDEX(ItemCosts,MATCH('Blend Sheet'!$C$4,ItemNum,0),MATCH(C$1,Districts,0))*'Blend Sheet'!$C30)+(INDEX(ItemCosts,MATCH('Blend Sheet'!$D$4,ItemNum,0),MATCH(C$1,Districts,0))*'Blend Sheet'!$D30)+(INDEX(ItemCosts,MATCH('Blend Sheet'!$E$4,ItemNum,0),MATCH(C$1,Districts,0))*'Blend Sheet'!$E30)+(INDEX(ItemCosts,MATCH('Blend Sheet'!$F$4,ItemNum,0),MATCH(C$1,Districts,0))*'Blend Sheet'!$F30)+(INDEX(ItemCosts,MATCH('Blend Sheet'!$G$4,ItemNum,0),MATCH(C$1,Districts,0))*'Blend Sheet'!$G30)+(INDEX(ItemCosts,MATCH('Blend Sheet'!$H$4,ItemNum,0),MATCH(C$1,Districts,0))*'Blend Sheet'!$H30)+(INDEX(ItemCosts,MATCH('Blend Sheet'!$I$4,ItemNum,0),MATCH(C$1,Districts,0))*'Blend Sheet'!$I30)+(INDEX(ItemCosts,MATCH('Blend Sheet'!$J$4,ItemNum,0),MATCH(C$1,Districts,0))*'Blend Sheet'!$J30)+(INDEX(ItemCosts,MATCH('Blend Sheet'!$K$4,ItemNum,0),MATCH(C$1,Districts,0))*'Blend Sheet'!$K30)+(INDEX(ItemCosts,MATCH('Blend Sheet'!$L$4,ItemNum,0),MATCH(C$1,Districts,0))*'Blend Sheet'!$L30)+(INDEX(ItemCosts,MATCH('Blend Sheet'!$M$4,ItemNum,0),MATCH(C$1,Districts,0))*'Blend Sheet'!$M30)+(INDEX(ItemCosts,MATCH('Blend Sheet'!$N$4,ItemNum,0),MATCH(C$1,Districts,0))*'Blend Sheet'!$N30)+(INDEX(ItemCosts,MATCH('Blend Sheet'!$O$4,ItemNum,0),MATCH(C$1,Districts,0))*'Blend Sheet'!$O30)+(INDEX(ItemCosts,MATCH('Blend Sheet'!$P$4,ItemNum,0),MATCH(C$1,Districts,0))*'Blend Sheet'!$P30)+(INDEX(ItemCosts,MATCH('Blend Sheet'!$Q$4,ItemNum,0),MATCH(C$1,Districts,0))*'Blend Sheet'!$Q30)+(INDEX(ItemCosts,MATCH('Blend Sheet'!$R$4,ItemNum,0),MATCH(C$1,Districts,0))*'Blend Sheet'!$R30)+(INDEX(ItemCosts,MATCH('Blend Sheet'!$S$4,ItemNum,0),MATCH(C$1,Districts,0))*'Blend Sheet'!$S30)+(INDEX(ItemCosts,MATCH('Blend Sheet'!$T$4,ItemNum,0),MATCH(C$1,Districts,0))*'Blend Sheet'!$T30)+(INDEX(ItemCosts,MATCH('Blend Sheet'!$U$4,ItemNum,0),MATCH(C$1,Districts,0))*'Blend Sheet'!$U30)+(INDEX(ItemCosts,MATCH('Blend Sheet'!$V$4,ItemNum,0),MATCH(C$1,Districts,0))*'Blend Sheet'!$V30)+(INDEX(ItemCosts,MATCH('Blend Sheet'!$W$4,ItemNum,0),MATCH(C$1,Districts,0))*'Blend Sheet'!$W30)+(INDEX(ItemCosts,MATCH('Blend Sheet'!$X$4,ItemNum,0),MATCH(C$1,Districts,0))*'Blend Sheet'!$X30)+(INDEX(ItemCosts,MATCH('Blend Sheet'!$Y$4,ItemNum,0),MATCH(C$1,Districts,0))*'Blend Sheet'!$Y30)+(INDEX(ItemCosts,MATCH('Blend Sheet'!$Z$4,ItemNum,0),MATCH(C$1,Districts,0))*'Blend Sheet'!$Z30)+(INDEX(ItemCosts,MATCH('Blend Sheet'!$AA$4,ItemNum,0),MATCH(C$1,Districts,0))*'Blend Sheet'!$AA30)+(INDEX(ItemCosts,MATCH('Blend Sheet'!$AB$4,ItemNum,0),MATCH(C$1,Districts,0))*'Blend Sheet'!$AB30)+(INDEX(ItemCosts,MATCH('Blend Sheet'!$AC$4,ItemNum,0),MATCH(C$1,Districts,0))*'Blend Sheet'!$AC30)+(INDEX(ItemCosts,MATCH('Blend Sheet'!$AD$4,ItemNum,0),MATCH(C$1,Districts,0))*'Blend Sheet'!$AD30)+(INDEX(ItemCosts,MATCH('Blend Sheet'!$AE$4,ItemNum,0),MATCH(C$1,Districts,0))*'Blend Sheet'!$AE30)+(INDEX(ItemCosts,MATCH('Blend Sheet'!$AF$4,ItemNum,0),MATCH(C$1,Districts,0))*'Blend Sheet'!$AF30)+(INDEX(ItemCosts,MATCH('Blend Sheet'!$AG$4,ItemNum,0),MATCH(C$1,Districts,0))*'Blend Sheet'!$AG30)+(INDEX(ItemCosts,MATCH('Blend Sheet'!$AH$4,ItemNum,0),MATCH(C$1,Districts,0))*'Blend Sheet'!$AH30)+(INDEX(ItemCosts,MATCH('Blend Sheet'!$AI$4,ItemNum,0),MATCH(C$1,Districts,0))*'Blend Sheet'!$AI30)+(INDEX(ItemCosts,MATCH('Blend Sheet'!$AJ$4,ItemNum,0),MATCH(C$1,Districts,0))*'Blend Sheet'!$AJ30)+(INDEX(ItemCosts,MATCH('Blend Sheet'!$AK$4,ItemNum,0),MATCH(C$1,Districts,0))*'Blend Sheet'!$AK30)+(INDEX(ItemCosts,MATCH('Blend Sheet'!$AL$4,ItemNum,0),MATCH(C$1,Districts,0))*'Blend Sheet'!$AL30)+(INDEX(ItemCosts,MATCH('Blend Sheet'!$AM$4,ItemNum,0),MATCH(C$1,Districts,0))*'Blend Sheet'!$AM30)+(INDEX(ItemCosts,MATCH('Blend Sheet'!$AN$4,ItemNum,0),MATCH(C$1,Districts,0))*'Blend Sheet'!$AN30)+(INDEX(ItemCosts,MATCH('Blend Sheet'!$AO$4,ItemNum,0),MATCH(C$1,Districts,0))*'Blend Sheet'!$AO30)+(INDEX(ItemCosts,MATCH('Blend Sheet'!$AP$4,ItemNum,0),MATCH(C$1,Districts,0))*'Blend Sheet'!$AP30)+(INDEX(ItemCosts,MATCH('Blend Sheet'!$AQ$4,ItemNum,0),MATCH(C$1,Districts,0))*'Blend Sheet'!$AQ30)+(INDEX(ItemCosts,MATCH('Blend Sheet'!$AR$4,ItemNum,0),MATCH(C$1,Districts,0))*'Blend Sheet'!$AR30)+(INDEX(ItemCosts,MATCH('Blend Sheet'!$AS$4,ItemNum,0),MATCH(C$1,Districts,0))*'Blend Sheet'!$AS30)</f>
        <v>#N/A</v>
      </c>
      <c r="D27" s="5" t="e">
        <f>(INDEX(ItemCosts,MATCH('Blend Sheet'!$C$4,ItemNum,0),MATCH(D$1,Districts,0))*'Blend Sheet'!$C30)+(INDEX(ItemCosts,MATCH('Blend Sheet'!$D$4,ItemNum,0),MATCH(D$1,Districts,0))*'Blend Sheet'!$D30)+(INDEX(ItemCosts,MATCH('Blend Sheet'!$E$4,ItemNum,0),MATCH(D$1,Districts,0))*'Blend Sheet'!$E30)+(INDEX(ItemCosts,MATCH('Blend Sheet'!$F$4,ItemNum,0),MATCH(D$1,Districts,0))*'Blend Sheet'!$F30)+(INDEX(ItemCosts,MATCH('Blend Sheet'!$G$4,ItemNum,0),MATCH(D$1,Districts,0))*'Blend Sheet'!$G30)+(INDEX(ItemCosts,MATCH('Blend Sheet'!$H$4,ItemNum,0),MATCH(D$1,Districts,0))*'Blend Sheet'!$H30)+(INDEX(ItemCosts,MATCH('Blend Sheet'!$I$4,ItemNum,0),MATCH(D$1,Districts,0))*'Blend Sheet'!$I30)+(INDEX(ItemCosts,MATCH('Blend Sheet'!$J$4,ItemNum,0),MATCH(D$1,Districts,0))*'Blend Sheet'!$J30)+(INDEX(ItemCosts,MATCH('Blend Sheet'!$K$4,ItemNum,0),MATCH(D$1,Districts,0))*'Blend Sheet'!$K30)+(INDEX(ItemCosts,MATCH('Blend Sheet'!$L$4,ItemNum,0),MATCH(D$1,Districts,0))*'Blend Sheet'!$L30)+(INDEX(ItemCosts,MATCH('Blend Sheet'!$M$4,ItemNum,0),MATCH(D$1,Districts,0))*'Blend Sheet'!$M30)+(INDEX(ItemCosts,MATCH('Blend Sheet'!$N$4,ItemNum,0),MATCH(D$1,Districts,0))*'Blend Sheet'!$N30)+(INDEX(ItemCosts,MATCH('Blend Sheet'!$O$4,ItemNum,0),MATCH(D$1,Districts,0))*'Blend Sheet'!$O30)+(INDEX(ItemCosts,MATCH('Blend Sheet'!$P$4,ItemNum,0),MATCH(D$1,Districts,0))*'Blend Sheet'!$P30)+(INDEX(ItemCosts,MATCH('Blend Sheet'!$Q$4,ItemNum,0),MATCH(D$1,Districts,0))*'Blend Sheet'!$Q30)+(INDEX(ItemCosts,MATCH('Blend Sheet'!$R$4,ItemNum,0),MATCH(D$1,Districts,0))*'Blend Sheet'!$R30)+(INDEX(ItemCosts,MATCH('Blend Sheet'!$S$4,ItemNum,0),MATCH(D$1,Districts,0))*'Blend Sheet'!$S30)+(INDEX(ItemCosts,MATCH('Blend Sheet'!$T$4,ItemNum,0),MATCH(D$1,Districts,0))*'Blend Sheet'!$T30)+(INDEX(ItemCosts,MATCH('Blend Sheet'!$U$4,ItemNum,0),MATCH(D$1,Districts,0))*'Blend Sheet'!$U30)+(INDEX(ItemCosts,MATCH('Blend Sheet'!$V$4,ItemNum,0),MATCH(D$1,Districts,0))*'Blend Sheet'!$V30)+(INDEX(ItemCosts,MATCH('Blend Sheet'!$W$4,ItemNum,0),MATCH(D$1,Districts,0))*'Blend Sheet'!$W30)+(INDEX(ItemCosts,MATCH('Blend Sheet'!$X$4,ItemNum,0),MATCH(D$1,Districts,0))*'Blend Sheet'!$X30)+(INDEX(ItemCosts,MATCH('Blend Sheet'!$Y$4,ItemNum,0),MATCH(D$1,Districts,0))*'Blend Sheet'!$Y30)+(INDEX(ItemCosts,MATCH('Blend Sheet'!$Z$4,ItemNum,0),MATCH(D$1,Districts,0))*'Blend Sheet'!$Z30)+(INDEX(ItemCosts,MATCH('Blend Sheet'!$AA$4,ItemNum,0),MATCH(D$1,Districts,0))*'Blend Sheet'!$AA30)+(INDEX(ItemCosts,MATCH('Blend Sheet'!$AB$4,ItemNum,0),MATCH(D$1,Districts,0))*'Blend Sheet'!$AB30)+(INDEX(ItemCosts,MATCH('Blend Sheet'!$AC$4,ItemNum,0),MATCH(D$1,Districts,0))*'Blend Sheet'!$AC30)+(INDEX(ItemCosts,MATCH('Blend Sheet'!$AD$4,ItemNum,0),MATCH(D$1,Districts,0))*'Blend Sheet'!$AD30)+(INDEX(ItemCosts,MATCH('Blend Sheet'!$AE$4,ItemNum,0),MATCH(D$1,Districts,0))*'Blend Sheet'!$AE30)+(INDEX(ItemCosts,MATCH('Blend Sheet'!$AF$4,ItemNum,0),MATCH(D$1,Districts,0))*'Blend Sheet'!$AF30)+(INDEX(ItemCosts,MATCH('Blend Sheet'!$AG$4,ItemNum,0),MATCH(D$1,Districts,0))*'Blend Sheet'!$AG30)+(INDEX(ItemCosts,MATCH('Blend Sheet'!$AH$4,ItemNum,0),MATCH(D$1,Districts,0))*'Blend Sheet'!$AH30)+(INDEX(ItemCosts,MATCH('Blend Sheet'!$AI$4,ItemNum,0),MATCH(D$1,Districts,0))*'Blend Sheet'!$AI30)+(INDEX(ItemCosts,MATCH('Blend Sheet'!$AJ$4,ItemNum,0),MATCH(D$1,Districts,0))*'Blend Sheet'!$AJ30)+(INDEX(ItemCosts,MATCH('Blend Sheet'!$AK$4,ItemNum,0),MATCH(D$1,Districts,0))*'Blend Sheet'!$AK30)+(INDEX(ItemCosts,MATCH('Blend Sheet'!$AL$4,ItemNum,0),MATCH(D$1,Districts,0))*'Blend Sheet'!$AL30)+(INDEX(ItemCosts,MATCH('Blend Sheet'!$AM$4,ItemNum,0),MATCH(D$1,Districts,0))*'Blend Sheet'!$AM30)+(INDEX(ItemCosts,MATCH('Blend Sheet'!$AN$4,ItemNum,0),MATCH(D$1,Districts,0))*'Blend Sheet'!$AN30)+(INDEX(ItemCosts,MATCH('Blend Sheet'!$AO$4,ItemNum,0),MATCH(D$1,Districts,0))*'Blend Sheet'!$AO30)+(INDEX(ItemCosts,MATCH('Blend Sheet'!$AP$4,ItemNum,0),MATCH(D$1,Districts,0))*'Blend Sheet'!$AP30)+(INDEX(ItemCosts,MATCH('Blend Sheet'!$AQ$4,ItemNum,0),MATCH(D$1,Districts,0))*'Blend Sheet'!$AQ30)+(INDEX(ItemCosts,MATCH('Blend Sheet'!$AR$4,ItemNum,0),MATCH(D$1,Districts,0))*'Blend Sheet'!$AR30)+(INDEX(ItemCosts,MATCH('Blend Sheet'!$AS$4,ItemNum,0),MATCH(D$1,Districts,0))*'Blend Sheet'!$AS30)</f>
        <v>#N/A</v>
      </c>
      <c r="E27" s="5" t="e">
        <f>(INDEX(ItemCosts,MATCH('Blend Sheet'!$C$4,ItemNum,0),MATCH(E$1,Districts,0))*'Blend Sheet'!$C30)+(INDEX(ItemCosts,MATCH('Blend Sheet'!$D$4,ItemNum,0),MATCH(E$1,Districts,0))*'Blend Sheet'!$D30)+(INDEX(ItemCosts,MATCH('Blend Sheet'!$E$4,ItemNum,0),MATCH(E$1,Districts,0))*'Blend Sheet'!$E30)+(INDEX(ItemCosts,MATCH('Blend Sheet'!$F$4,ItemNum,0),MATCH(E$1,Districts,0))*'Blend Sheet'!$F30)+(INDEX(ItemCosts,MATCH('Blend Sheet'!$G$4,ItemNum,0),MATCH(E$1,Districts,0))*'Blend Sheet'!$G30)+(INDEX(ItemCosts,MATCH('Blend Sheet'!$H$4,ItemNum,0),MATCH(E$1,Districts,0))*'Blend Sheet'!$H30)+(INDEX(ItemCosts,MATCH('Blend Sheet'!$I$4,ItemNum,0),MATCH(E$1,Districts,0))*'Blend Sheet'!$I30)+(INDEX(ItemCosts,MATCH('Blend Sheet'!$J$4,ItemNum,0),MATCH(E$1,Districts,0))*'Blend Sheet'!$J30)+(INDEX(ItemCosts,MATCH('Blend Sheet'!$K$4,ItemNum,0),MATCH(E$1,Districts,0))*'Blend Sheet'!$K30)+(INDEX(ItemCosts,MATCH('Blend Sheet'!$L$4,ItemNum,0),MATCH(E$1,Districts,0))*'Blend Sheet'!$L30)+(INDEX(ItemCosts,MATCH('Blend Sheet'!$M$4,ItemNum,0),MATCH(E$1,Districts,0))*'Blend Sheet'!$M30)+(INDEX(ItemCosts,MATCH('Blend Sheet'!$N$4,ItemNum,0),MATCH(E$1,Districts,0))*'Blend Sheet'!$N30)+(INDEX(ItemCosts,MATCH('Blend Sheet'!$O$4,ItemNum,0),MATCH(E$1,Districts,0))*'Blend Sheet'!$O30)+(INDEX(ItemCosts,MATCH('Blend Sheet'!$P$4,ItemNum,0),MATCH(E$1,Districts,0))*'Blend Sheet'!$P30)+(INDEX(ItemCosts,MATCH('Blend Sheet'!$Q$4,ItemNum,0),MATCH(E$1,Districts,0))*'Blend Sheet'!$Q30)+(INDEX(ItemCosts,MATCH('Blend Sheet'!$R$4,ItemNum,0),MATCH(E$1,Districts,0))*'Blend Sheet'!$R30)+(INDEX(ItemCosts,MATCH('Blend Sheet'!$S$4,ItemNum,0),MATCH(E$1,Districts,0))*'Blend Sheet'!$S30)+(INDEX(ItemCosts,MATCH('Blend Sheet'!$T$4,ItemNum,0),MATCH(E$1,Districts,0))*'Blend Sheet'!$T30)+(INDEX(ItemCosts,MATCH('Blend Sheet'!$U$4,ItemNum,0),MATCH(E$1,Districts,0))*'Blend Sheet'!$U30)+(INDEX(ItemCosts,MATCH('Blend Sheet'!$V$4,ItemNum,0),MATCH(E$1,Districts,0))*'Blend Sheet'!$V30)+(INDEX(ItemCosts,MATCH('Blend Sheet'!$W$4,ItemNum,0),MATCH(E$1,Districts,0))*'Blend Sheet'!$W30)+(INDEX(ItemCosts,MATCH('Blend Sheet'!$X$4,ItemNum,0),MATCH(E$1,Districts,0))*'Blend Sheet'!$X30)+(INDEX(ItemCosts,MATCH('Blend Sheet'!$Y$4,ItemNum,0),MATCH(E$1,Districts,0))*'Blend Sheet'!$Y30)+(INDEX(ItemCosts,MATCH('Blend Sheet'!$Z$4,ItemNum,0),MATCH(E$1,Districts,0))*'Blend Sheet'!$Z30)+(INDEX(ItemCosts,MATCH('Blend Sheet'!$AA$4,ItemNum,0),MATCH(E$1,Districts,0))*'Blend Sheet'!$AA30)+(INDEX(ItemCosts,MATCH('Blend Sheet'!$AB$4,ItemNum,0),MATCH(E$1,Districts,0))*'Blend Sheet'!$AB30)+(INDEX(ItemCosts,MATCH('Blend Sheet'!$AC$4,ItemNum,0),MATCH(E$1,Districts,0))*'Blend Sheet'!$AC30)+(INDEX(ItemCosts,MATCH('Blend Sheet'!$AD$4,ItemNum,0),MATCH(E$1,Districts,0))*'Blend Sheet'!$AD30)+(INDEX(ItemCosts,MATCH('Blend Sheet'!$AE$4,ItemNum,0),MATCH(E$1,Districts,0))*'Blend Sheet'!$AE30)+(INDEX(ItemCosts,MATCH('Blend Sheet'!$AF$4,ItemNum,0),MATCH(E$1,Districts,0))*'Blend Sheet'!$AF30)+(INDEX(ItemCosts,MATCH('Blend Sheet'!$AG$4,ItemNum,0),MATCH(E$1,Districts,0))*'Blend Sheet'!$AG30)+(INDEX(ItemCosts,MATCH('Blend Sheet'!$AH$4,ItemNum,0),MATCH(E$1,Districts,0))*'Blend Sheet'!$AH30)+(INDEX(ItemCosts,MATCH('Blend Sheet'!$AI$4,ItemNum,0),MATCH(E$1,Districts,0))*'Blend Sheet'!$AI30)+(INDEX(ItemCosts,MATCH('Blend Sheet'!$AJ$4,ItemNum,0),MATCH(E$1,Districts,0))*'Blend Sheet'!$AJ30)+(INDEX(ItemCosts,MATCH('Blend Sheet'!$AK$4,ItemNum,0),MATCH(E$1,Districts,0))*'Blend Sheet'!$AK30)+(INDEX(ItemCosts,MATCH('Blend Sheet'!$AL$4,ItemNum,0),MATCH(E$1,Districts,0))*'Blend Sheet'!$AL30)+(INDEX(ItemCosts,MATCH('Blend Sheet'!$AM$4,ItemNum,0),MATCH(E$1,Districts,0))*'Blend Sheet'!$AM30)+(INDEX(ItemCosts,MATCH('Blend Sheet'!$AN$4,ItemNum,0),MATCH(E$1,Districts,0))*'Blend Sheet'!$AN30)+(INDEX(ItemCosts,MATCH('Blend Sheet'!$AO$4,ItemNum,0),MATCH(E$1,Districts,0))*'Blend Sheet'!$AO30)+(INDEX(ItemCosts,MATCH('Blend Sheet'!$AP$4,ItemNum,0),MATCH(E$1,Districts,0))*'Blend Sheet'!$AP30)+(INDEX(ItemCosts,MATCH('Blend Sheet'!$AQ$4,ItemNum,0),MATCH(E$1,Districts,0))*'Blend Sheet'!$AQ30)+(INDEX(ItemCosts,MATCH('Blend Sheet'!$AR$4,ItemNum,0),MATCH(E$1,Districts,0))*'Blend Sheet'!$AR30)+(INDEX(ItemCosts,MATCH('Blend Sheet'!$AS$4,ItemNum,0),MATCH(E$1,Districts,0))*'Blend Sheet'!$AS30)</f>
        <v>#N/A</v>
      </c>
      <c r="F27" s="5" t="e">
        <f>(INDEX(ItemCosts,MATCH('Blend Sheet'!$C$4,ItemNum,0),MATCH(F$1,Districts,0))*'Blend Sheet'!$C30)+(INDEX(ItemCosts,MATCH('Blend Sheet'!$D$4,ItemNum,0),MATCH(F$1,Districts,0))*'Blend Sheet'!$D30)+(INDEX(ItemCosts,MATCH('Blend Sheet'!$E$4,ItemNum,0),MATCH(F$1,Districts,0))*'Blend Sheet'!$E30)+(INDEX(ItemCosts,MATCH('Blend Sheet'!$F$4,ItemNum,0),MATCH(F$1,Districts,0))*'Blend Sheet'!$F30)+(INDEX(ItemCosts,MATCH('Blend Sheet'!$G$4,ItemNum,0),MATCH(F$1,Districts,0))*'Blend Sheet'!$G30)+(INDEX(ItemCosts,MATCH('Blend Sheet'!$H$4,ItemNum,0),MATCH(F$1,Districts,0))*'Blend Sheet'!$H30)+(INDEX(ItemCosts,MATCH('Blend Sheet'!$I$4,ItemNum,0),MATCH(F$1,Districts,0))*'Blend Sheet'!$I30)+(INDEX(ItemCosts,MATCH('Blend Sheet'!$J$4,ItemNum,0),MATCH(F$1,Districts,0))*'Blend Sheet'!$J30)+(INDEX(ItemCosts,MATCH('Blend Sheet'!$K$4,ItemNum,0),MATCH(F$1,Districts,0))*'Blend Sheet'!$K30)+(INDEX(ItemCosts,MATCH('Blend Sheet'!$L$4,ItemNum,0),MATCH(F$1,Districts,0))*'Blend Sheet'!$L30)+(INDEX(ItemCosts,MATCH('Blend Sheet'!$M$4,ItemNum,0),MATCH(F$1,Districts,0))*'Blend Sheet'!$M30)+(INDEX(ItemCosts,MATCH('Blend Sheet'!$N$4,ItemNum,0),MATCH(F$1,Districts,0))*'Blend Sheet'!$N30)+(INDEX(ItemCosts,MATCH('Blend Sheet'!$O$4,ItemNum,0),MATCH(F$1,Districts,0))*'Blend Sheet'!$O30)+(INDEX(ItemCosts,MATCH('Blend Sheet'!$P$4,ItemNum,0),MATCH(F$1,Districts,0))*'Blend Sheet'!$P30)+(INDEX(ItemCosts,MATCH('Blend Sheet'!$Q$4,ItemNum,0),MATCH(F$1,Districts,0))*'Blend Sheet'!$Q30)+(INDEX(ItemCosts,MATCH('Blend Sheet'!$R$4,ItemNum,0),MATCH(F$1,Districts,0))*'Blend Sheet'!$R30)+(INDEX(ItemCosts,MATCH('Blend Sheet'!$S$4,ItemNum,0),MATCH(F$1,Districts,0))*'Blend Sheet'!$S30)+(INDEX(ItemCosts,MATCH('Blend Sheet'!$T$4,ItemNum,0),MATCH(F$1,Districts,0))*'Blend Sheet'!$T30)+(INDEX(ItemCosts,MATCH('Blend Sheet'!$U$4,ItemNum,0),MATCH(F$1,Districts,0))*'Blend Sheet'!$U30)+(INDEX(ItemCosts,MATCH('Blend Sheet'!$V$4,ItemNum,0),MATCH(F$1,Districts,0))*'Blend Sheet'!$V30)+(INDEX(ItemCosts,MATCH('Blend Sheet'!$W$4,ItemNum,0),MATCH(F$1,Districts,0))*'Blend Sheet'!$W30)+(INDEX(ItemCosts,MATCH('Blend Sheet'!$X$4,ItemNum,0),MATCH(F$1,Districts,0))*'Blend Sheet'!$X30)+(INDEX(ItemCosts,MATCH('Blend Sheet'!$Y$4,ItemNum,0),MATCH(F$1,Districts,0))*'Blend Sheet'!$Y30)+(INDEX(ItemCosts,MATCH('Blend Sheet'!$Z$4,ItemNum,0),MATCH(F$1,Districts,0))*'Blend Sheet'!$Z30)+(INDEX(ItemCosts,MATCH('Blend Sheet'!$AA$4,ItemNum,0),MATCH(F$1,Districts,0))*'Blend Sheet'!$AA30)+(INDEX(ItemCosts,MATCH('Blend Sheet'!$AB$4,ItemNum,0),MATCH(F$1,Districts,0))*'Blend Sheet'!$AB30)+(INDEX(ItemCosts,MATCH('Blend Sheet'!$AC$4,ItemNum,0),MATCH(F$1,Districts,0))*'Blend Sheet'!$AC30)+(INDEX(ItemCosts,MATCH('Blend Sheet'!$AD$4,ItemNum,0),MATCH(F$1,Districts,0))*'Blend Sheet'!$AD30)+(INDEX(ItemCosts,MATCH('Blend Sheet'!$AE$4,ItemNum,0),MATCH(F$1,Districts,0))*'Blend Sheet'!$AE30)+(INDEX(ItemCosts,MATCH('Blend Sheet'!$AF$4,ItemNum,0),MATCH(F$1,Districts,0))*'Blend Sheet'!$AF30)+(INDEX(ItemCosts,MATCH('Blend Sheet'!$AG$4,ItemNum,0),MATCH(F$1,Districts,0))*'Blend Sheet'!$AG30)+(INDEX(ItemCosts,MATCH('Blend Sheet'!$AH$4,ItemNum,0),MATCH(F$1,Districts,0))*'Blend Sheet'!$AH30)+(INDEX(ItemCosts,MATCH('Blend Sheet'!$AI$4,ItemNum,0),MATCH(F$1,Districts,0))*'Blend Sheet'!$AI30)+(INDEX(ItemCosts,MATCH('Blend Sheet'!$AJ$4,ItemNum,0),MATCH(F$1,Districts,0))*'Blend Sheet'!$AJ30)+(INDEX(ItemCosts,MATCH('Blend Sheet'!$AK$4,ItemNum,0),MATCH(F$1,Districts,0))*'Blend Sheet'!$AK30)+(INDEX(ItemCosts,MATCH('Blend Sheet'!$AL$4,ItemNum,0),MATCH(F$1,Districts,0))*'Blend Sheet'!$AL30)+(INDEX(ItemCosts,MATCH('Blend Sheet'!$AM$4,ItemNum,0),MATCH(F$1,Districts,0))*'Blend Sheet'!$AM30)+(INDEX(ItemCosts,MATCH('Blend Sheet'!$AN$4,ItemNum,0),MATCH(F$1,Districts,0))*'Blend Sheet'!$AN30)+(INDEX(ItemCosts,MATCH('Blend Sheet'!$AO$4,ItemNum,0),MATCH(F$1,Districts,0))*'Blend Sheet'!$AO30)+(INDEX(ItemCosts,MATCH('Blend Sheet'!$AP$4,ItemNum,0),MATCH(F$1,Districts,0))*'Blend Sheet'!$AP30)+(INDEX(ItemCosts,MATCH('Blend Sheet'!$AQ$4,ItemNum,0),MATCH(F$1,Districts,0))*'Blend Sheet'!$AQ30)+(INDEX(ItemCosts,MATCH('Blend Sheet'!$AR$4,ItemNum,0),MATCH(F$1,Districts,0))*'Blend Sheet'!$AR30)+(INDEX(ItemCosts,MATCH('Blend Sheet'!$AS$4,ItemNum,0),MATCH(F$1,Districts,0))*'Blend Sheet'!$AS30)</f>
        <v>#N/A</v>
      </c>
      <c r="G27" s="5" t="e">
        <f>(INDEX(ItemCosts,MATCH('Blend Sheet'!$C$4,ItemNum,0),MATCH(G$1,Districts,0))*'Blend Sheet'!$C30)+(INDEX(ItemCosts,MATCH('Blend Sheet'!$D$4,ItemNum,0),MATCH(G$1,Districts,0))*'Blend Sheet'!$D30)+(INDEX(ItemCosts,MATCH('Blend Sheet'!$E$4,ItemNum,0),MATCH(G$1,Districts,0))*'Blend Sheet'!$E30)+(INDEX(ItemCosts,MATCH('Blend Sheet'!$F$4,ItemNum,0),MATCH(G$1,Districts,0))*'Blend Sheet'!$F30)+(INDEX(ItemCosts,MATCH('Blend Sheet'!$G$4,ItemNum,0),MATCH(G$1,Districts,0))*'Blend Sheet'!$G30)+(INDEX(ItemCosts,MATCH('Blend Sheet'!$H$4,ItemNum,0),MATCH(G$1,Districts,0))*'Blend Sheet'!$H30)+(INDEX(ItemCosts,MATCH('Blend Sheet'!$I$4,ItemNum,0),MATCH(G$1,Districts,0))*'Blend Sheet'!$I30)+(INDEX(ItemCosts,MATCH('Blend Sheet'!$J$4,ItemNum,0),MATCH(G$1,Districts,0))*'Blend Sheet'!$J30)+(INDEX(ItemCosts,MATCH('Blend Sheet'!$K$4,ItemNum,0),MATCH(G$1,Districts,0))*'Blend Sheet'!$K30)+(INDEX(ItemCosts,MATCH('Blend Sheet'!$L$4,ItemNum,0),MATCH(G$1,Districts,0))*'Blend Sheet'!$L30)+(INDEX(ItemCosts,MATCH('Blend Sheet'!$M$4,ItemNum,0),MATCH(G$1,Districts,0))*'Blend Sheet'!$M30)+(INDEX(ItemCosts,MATCH('Blend Sheet'!$N$4,ItemNum,0),MATCH(G$1,Districts,0))*'Blend Sheet'!$N30)+(INDEX(ItemCosts,MATCH('Blend Sheet'!$O$4,ItemNum,0),MATCH(G$1,Districts,0))*'Blend Sheet'!$O30)+(INDEX(ItemCosts,MATCH('Blend Sheet'!$P$4,ItemNum,0),MATCH(G$1,Districts,0))*'Blend Sheet'!$P30)+(INDEX(ItemCosts,MATCH('Blend Sheet'!$Q$4,ItemNum,0),MATCH(G$1,Districts,0))*'Blend Sheet'!$Q30)+(INDEX(ItemCosts,MATCH('Blend Sheet'!$R$4,ItemNum,0),MATCH(G$1,Districts,0))*'Blend Sheet'!$R30)+(INDEX(ItemCosts,MATCH('Blend Sheet'!$S$4,ItemNum,0),MATCH(G$1,Districts,0))*'Blend Sheet'!$S30)+(INDEX(ItemCosts,MATCH('Blend Sheet'!$T$4,ItemNum,0),MATCH(G$1,Districts,0))*'Blend Sheet'!$T30)+(INDEX(ItemCosts,MATCH('Blend Sheet'!$U$4,ItemNum,0),MATCH(G$1,Districts,0))*'Blend Sheet'!$U30)+(INDEX(ItemCosts,MATCH('Blend Sheet'!$V$4,ItemNum,0),MATCH(G$1,Districts,0))*'Blend Sheet'!$V30)+(INDEX(ItemCosts,MATCH('Blend Sheet'!$W$4,ItemNum,0),MATCH(G$1,Districts,0))*'Blend Sheet'!$W30)+(INDEX(ItemCosts,MATCH('Blend Sheet'!$X$4,ItemNum,0),MATCH(G$1,Districts,0))*'Blend Sheet'!$X30)+(INDEX(ItemCosts,MATCH('Blend Sheet'!$Y$4,ItemNum,0),MATCH(G$1,Districts,0))*'Blend Sheet'!$Y30)+(INDEX(ItemCosts,MATCH('Blend Sheet'!$Z$4,ItemNum,0),MATCH(G$1,Districts,0))*'Blend Sheet'!$Z30)+(INDEX(ItemCosts,MATCH('Blend Sheet'!$AA$4,ItemNum,0),MATCH(G$1,Districts,0))*'Blend Sheet'!$AA30)+(INDEX(ItemCosts,MATCH('Blend Sheet'!$AB$4,ItemNum,0),MATCH(G$1,Districts,0))*'Blend Sheet'!$AB30)+(INDEX(ItemCosts,MATCH('Blend Sheet'!$AC$4,ItemNum,0),MATCH(G$1,Districts,0))*'Blend Sheet'!$AC30)+(INDEX(ItemCosts,MATCH('Blend Sheet'!$AD$4,ItemNum,0),MATCH(G$1,Districts,0))*'Blend Sheet'!$AD30)+(INDEX(ItemCosts,MATCH('Blend Sheet'!$AE$4,ItemNum,0),MATCH(G$1,Districts,0))*'Blend Sheet'!$AE30)+(INDEX(ItemCosts,MATCH('Blend Sheet'!$AF$4,ItemNum,0),MATCH(G$1,Districts,0))*'Blend Sheet'!$AF30)+(INDEX(ItemCosts,MATCH('Blend Sheet'!$AG$4,ItemNum,0),MATCH(G$1,Districts,0))*'Blend Sheet'!$AG30)+(INDEX(ItemCosts,MATCH('Blend Sheet'!$AH$4,ItemNum,0),MATCH(G$1,Districts,0))*'Blend Sheet'!$AH30)+(INDEX(ItemCosts,MATCH('Blend Sheet'!$AI$4,ItemNum,0),MATCH(G$1,Districts,0))*'Blend Sheet'!$AI30)+(INDEX(ItemCosts,MATCH('Blend Sheet'!$AJ$4,ItemNum,0),MATCH(G$1,Districts,0))*'Blend Sheet'!$AJ30)+(INDEX(ItemCosts,MATCH('Blend Sheet'!$AK$4,ItemNum,0),MATCH(G$1,Districts,0))*'Blend Sheet'!$AK30)+(INDEX(ItemCosts,MATCH('Blend Sheet'!$AL$4,ItemNum,0),MATCH(G$1,Districts,0))*'Blend Sheet'!$AL30)+(INDEX(ItemCosts,MATCH('Blend Sheet'!$AM$4,ItemNum,0),MATCH(G$1,Districts,0))*'Blend Sheet'!$AM30)+(INDEX(ItemCosts,MATCH('Blend Sheet'!$AN$4,ItemNum,0),MATCH(G$1,Districts,0))*'Blend Sheet'!$AN30)+(INDEX(ItemCosts,MATCH('Blend Sheet'!$AO$4,ItemNum,0),MATCH(G$1,Districts,0))*'Blend Sheet'!$AO30)+(INDEX(ItemCosts,MATCH('Blend Sheet'!$AP$4,ItemNum,0),MATCH(G$1,Districts,0))*'Blend Sheet'!$AP30)+(INDEX(ItemCosts,MATCH('Blend Sheet'!$AQ$4,ItemNum,0),MATCH(G$1,Districts,0))*'Blend Sheet'!$AQ30)+(INDEX(ItemCosts,MATCH('Blend Sheet'!$AR$4,ItemNum,0),MATCH(G$1,Districts,0))*'Blend Sheet'!$AR30)+(INDEX(ItemCosts,MATCH('Blend Sheet'!$AS$4,ItemNum,0),MATCH(G$1,Districts,0))*'Blend Sheet'!$AS30)</f>
        <v>#N/A</v>
      </c>
      <c r="H27" s="5" t="e">
        <f>(INDEX(ItemCosts,MATCH('Blend Sheet'!$C$4,ItemNum,0),MATCH(H$1,Districts,0))*'Blend Sheet'!$C30)+(INDEX(ItemCosts,MATCH('Blend Sheet'!$D$4,ItemNum,0),MATCH(H$1,Districts,0))*'Blend Sheet'!$D30)+(INDEX(ItemCosts,MATCH('Blend Sheet'!$E$4,ItemNum,0),MATCH(H$1,Districts,0))*'Blend Sheet'!$E30)+(INDEX(ItemCosts,MATCH('Blend Sheet'!$F$4,ItemNum,0),MATCH(H$1,Districts,0))*'Blend Sheet'!$F30)+(INDEX(ItemCosts,MATCH('Blend Sheet'!$G$4,ItemNum,0),MATCH(H$1,Districts,0))*'Blend Sheet'!$G30)+(INDEX(ItemCosts,MATCH('Blend Sheet'!$H$4,ItemNum,0),MATCH(H$1,Districts,0))*'Blend Sheet'!$H30)+(INDEX(ItemCosts,MATCH('Blend Sheet'!$I$4,ItemNum,0),MATCH(H$1,Districts,0))*'Blend Sheet'!$I30)+(INDEX(ItemCosts,MATCH('Blend Sheet'!$J$4,ItemNum,0),MATCH(H$1,Districts,0))*'Blend Sheet'!$J30)+(INDEX(ItemCosts,MATCH('Blend Sheet'!$K$4,ItemNum,0),MATCH(H$1,Districts,0))*'Blend Sheet'!$K30)+(INDEX(ItemCosts,MATCH('Blend Sheet'!$L$4,ItemNum,0),MATCH(H$1,Districts,0))*'Blend Sheet'!$L30)+(INDEX(ItemCosts,MATCH('Blend Sheet'!$M$4,ItemNum,0),MATCH(H$1,Districts,0))*'Blend Sheet'!$M30)+(INDEX(ItemCosts,MATCH('Blend Sheet'!$N$4,ItemNum,0),MATCH(H$1,Districts,0))*'Blend Sheet'!$N30)+(INDEX(ItemCosts,MATCH('Blend Sheet'!$O$4,ItemNum,0),MATCH(H$1,Districts,0))*'Blend Sheet'!$O30)+(INDEX(ItemCosts,MATCH('Blend Sheet'!$P$4,ItemNum,0),MATCH(H$1,Districts,0))*'Blend Sheet'!$P30)+(INDEX(ItemCosts,MATCH('Blend Sheet'!$Q$4,ItemNum,0),MATCH(H$1,Districts,0))*'Blend Sheet'!$Q30)+(INDEX(ItemCosts,MATCH('Blend Sheet'!$R$4,ItemNum,0),MATCH(H$1,Districts,0))*'Blend Sheet'!$R30)+(INDEX(ItemCosts,MATCH('Blend Sheet'!$S$4,ItemNum,0),MATCH(H$1,Districts,0))*'Blend Sheet'!$S30)+(INDEX(ItemCosts,MATCH('Blend Sheet'!$T$4,ItemNum,0),MATCH(H$1,Districts,0))*'Blend Sheet'!$T30)+(INDEX(ItemCosts,MATCH('Blend Sheet'!$U$4,ItemNum,0),MATCH(H$1,Districts,0))*'Blend Sheet'!$U30)+(INDEX(ItemCosts,MATCH('Blend Sheet'!$V$4,ItemNum,0),MATCH(H$1,Districts,0))*'Blend Sheet'!$V30)+(INDEX(ItemCosts,MATCH('Blend Sheet'!$W$4,ItemNum,0),MATCH(H$1,Districts,0))*'Blend Sheet'!$W30)+(INDEX(ItemCosts,MATCH('Blend Sheet'!$X$4,ItemNum,0),MATCH(H$1,Districts,0))*'Blend Sheet'!$X30)+(INDEX(ItemCosts,MATCH('Blend Sheet'!$Y$4,ItemNum,0),MATCH(H$1,Districts,0))*'Blend Sheet'!$Y30)+(INDEX(ItemCosts,MATCH('Blend Sheet'!$Z$4,ItemNum,0),MATCH(H$1,Districts,0))*'Blend Sheet'!$Z30)+(INDEX(ItemCosts,MATCH('Blend Sheet'!$AA$4,ItemNum,0),MATCH(H$1,Districts,0))*'Blend Sheet'!$AA30)+(INDEX(ItemCosts,MATCH('Blend Sheet'!$AB$4,ItemNum,0),MATCH(H$1,Districts,0))*'Blend Sheet'!$AB30)+(INDEX(ItemCosts,MATCH('Blend Sheet'!$AC$4,ItemNum,0),MATCH(H$1,Districts,0))*'Blend Sheet'!$AC30)+(INDEX(ItemCosts,MATCH('Blend Sheet'!$AD$4,ItemNum,0),MATCH(H$1,Districts,0))*'Blend Sheet'!$AD30)+(INDEX(ItemCosts,MATCH('Blend Sheet'!$AE$4,ItemNum,0),MATCH(H$1,Districts,0))*'Blend Sheet'!$AE30)+(INDEX(ItemCosts,MATCH('Blend Sheet'!$AF$4,ItemNum,0),MATCH(H$1,Districts,0))*'Blend Sheet'!$AF30)+(INDEX(ItemCosts,MATCH('Blend Sheet'!$AG$4,ItemNum,0),MATCH(H$1,Districts,0))*'Blend Sheet'!$AG30)+(INDEX(ItemCosts,MATCH('Blend Sheet'!$AH$4,ItemNum,0),MATCH(H$1,Districts,0))*'Blend Sheet'!$AH30)+(INDEX(ItemCosts,MATCH('Blend Sheet'!$AI$4,ItemNum,0),MATCH(H$1,Districts,0))*'Blend Sheet'!$AI30)+(INDEX(ItemCosts,MATCH('Blend Sheet'!$AJ$4,ItemNum,0),MATCH(H$1,Districts,0))*'Blend Sheet'!$AJ30)+(INDEX(ItemCosts,MATCH('Blend Sheet'!$AK$4,ItemNum,0),MATCH(H$1,Districts,0))*'Blend Sheet'!$AK30)+(INDEX(ItemCosts,MATCH('Blend Sheet'!$AL$4,ItemNum,0),MATCH(H$1,Districts,0))*'Blend Sheet'!$AL30)+(INDEX(ItemCosts,MATCH('Blend Sheet'!$AM$4,ItemNum,0),MATCH(H$1,Districts,0))*'Blend Sheet'!$AM30)+(INDEX(ItemCosts,MATCH('Blend Sheet'!$AN$4,ItemNum,0),MATCH(H$1,Districts,0))*'Blend Sheet'!$AN30)+(INDEX(ItemCosts,MATCH('Blend Sheet'!$AO$4,ItemNum,0),MATCH(H$1,Districts,0))*'Blend Sheet'!$AO30)+(INDEX(ItemCosts,MATCH('Blend Sheet'!$AP$4,ItemNum,0),MATCH(H$1,Districts,0))*'Blend Sheet'!$AP30)+(INDEX(ItemCosts,MATCH('Blend Sheet'!$AQ$4,ItemNum,0),MATCH(H$1,Districts,0))*'Blend Sheet'!$AQ30)+(INDEX(ItemCosts,MATCH('Blend Sheet'!$AR$4,ItemNum,0),MATCH(H$1,Districts,0))*'Blend Sheet'!$AR30)+(INDEX(ItemCosts,MATCH('Blend Sheet'!$AS$4,ItemNum,0),MATCH(H$1,Districts,0))*'Blend Sheet'!$AS30)</f>
        <v>#N/A</v>
      </c>
      <c r="I27" s="5" t="e">
        <f>(INDEX(ItemCosts,MATCH('Blend Sheet'!$C$4,ItemNum,0),MATCH(I$1,Districts,0))*'Blend Sheet'!$C30)+(INDEX(ItemCosts,MATCH('Blend Sheet'!$D$4,ItemNum,0),MATCH(I$1,Districts,0))*'Blend Sheet'!$D30)+(INDEX(ItemCosts,MATCH('Blend Sheet'!$E$4,ItemNum,0),MATCH(I$1,Districts,0))*'Blend Sheet'!$E30)+(INDEX(ItemCosts,MATCH('Blend Sheet'!$F$4,ItemNum,0),MATCH(I$1,Districts,0))*'Blend Sheet'!$F30)+(INDEX(ItemCosts,MATCH('Blend Sheet'!$G$4,ItemNum,0),MATCH(I$1,Districts,0))*'Blend Sheet'!$G30)+(INDEX(ItemCosts,MATCH('Blend Sheet'!$H$4,ItemNum,0),MATCH(I$1,Districts,0))*'Blend Sheet'!$H30)+(INDEX(ItemCosts,MATCH('Blend Sheet'!$I$4,ItemNum,0),MATCH(I$1,Districts,0))*'Blend Sheet'!$I30)+(INDEX(ItemCosts,MATCH('Blend Sheet'!$J$4,ItemNum,0),MATCH(I$1,Districts,0))*'Blend Sheet'!$J30)+(INDEX(ItemCosts,MATCH('Blend Sheet'!$K$4,ItemNum,0),MATCH(I$1,Districts,0))*'Blend Sheet'!$K30)+(INDEX(ItemCosts,MATCH('Blend Sheet'!$L$4,ItemNum,0),MATCH(I$1,Districts,0))*'Blend Sheet'!$L30)+(INDEX(ItemCosts,MATCH('Blend Sheet'!$M$4,ItemNum,0),MATCH(I$1,Districts,0))*'Blend Sheet'!$M30)+(INDEX(ItemCosts,MATCH('Blend Sheet'!$N$4,ItemNum,0),MATCH(I$1,Districts,0))*'Blend Sheet'!$N30)+(INDEX(ItemCosts,MATCH('Blend Sheet'!$O$4,ItemNum,0),MATCH(I$1,Districts,0))*'Blend Sheet'!$O30)+(INDEX(ItemCosts,MATCH('Blend Sheet'!$P$4,ItemNum,0),MATCH(I$1,Districts,0))*'Blend Sheet'!$P30)+(INDEX(ItemCosts,MATCH('Blend Sheet'!$Q$4,ItemNum,0),MATCH(I$1,Districts,0))*'Blend Sheet'!$Q30)+(INDEX(ItemCosts,MATCH('Blend Sheet'!$R$4,ItemNum,0),MATCH(I$1,Districts,0))*'Blend Sheet'!$R30)+(INDEX(ItemCosts,MATCH('Blend Sheet'!$S$4,ItemNum,0),MATCH(I$1,Districts,0))*'Blend Sheet'!$S30)+(INDEX(ItemCosts,MATCH('Blend Sheet'!$T$4,ItemNum,0),MATCH(I$1,Districts,0))*'Blend Sheet'!$T30)+(INDEX(ItemCosts,MATCH('Blend Sheet'!$U$4,ItemNum,0),MATCH(I$1,Districts,0))*'Blend Sheet'!$U30)+(INDEX(ItemCosts,MATCH('Blend Sheet'!$V$4,ItemNum,0),MATCH(I$1,Districts,0))*'Blend Sheet'!$V30)+(INDEX(ItemCosts,MATCH('Blend Sheet'!$W$4,ItemNum,0),MATCH(I$1,Districts,0))*'Blend Sheet'!$W30)+(INDEX(ItemCosts,MATCH('Blend Sheet'!$X$4,ItemNum,0),MATCH(I$1,Districts,0))*'Blend Sheet'!$X30)+(INDEX(ItemCosts,MATCH('Blend Sheet'!$Y$4,ItemNum,0),MATCH(I$1,Districts,0))*'Blend Sheet'!$Y30)+(INDEX(ItemCosts,MATCH('Blend Sheet'!$Z$4,ItemNum,0),MATCH(I$1,Districts,0))*'Blend Sheet'!$Z30)+(INDEX(ItemCosts,MATCH('Blend Sheet'!$AA$4,ItemNum,0),MATCH(I$1,Districts,0))*'Blend Sheet'!$AA30)+(INDEX(ItemCosts,MATCH('Blend Sheet'!$AB$4,ItemNum,0),MATCH(I$1,Districts,0))*'Blend Sheet'!$AB30)+(INDEX(ItemCosts,MATCH('Blend Sheet'!$AC$4,ItemNum,0),MATCH(I$1,Districts,0))*'Blend Sheet'!$AC30)+(INDEX(ItemCosts,MATCH('Blend Sheet'!$AD$4,ItemNum,0),MATCH(I$1,Districts,0))*'Blend Sheet'!$AD30)+(INDEX(ItemCosts,MATCH('Blend Sheet'!$AE$4,ItemNum,0),MATCH(I$1,Districts,0))*'Blend Sheet'!$AE30)+(INDEX(ItemCosts,MATCH('Blend Sheet'!$AF$4,ItemNum,0),MATCH(I$1,Districts,0))*'Blend Sheet'!$AF30)+(INDEX(ItemCosts,MATCH('Blend Sheet'!$AG$4,ItemNum,0),MATCH(I$1,Districts,0))*'Blend Sheet'!$AG30)+(INDEX(ItemCosts,MATCH('Blend Sheet'!$AH$4,ItemNum,0),MATCH(I$1,Districts,0))*'Blend Sheet'!$AH30)+(INDEX(ItemCosts,MATCH('Blend Sheet'!$AI$4,ItemNum,0),MATCH(I$1,Districts,0))*'Blend Sheet'!$AI30)+(INDEX(ItemCosts,MATCH('Blend Sheet'!$AJ$4,ItemNum,0),MATCH(I$1,Districts,0))*'Blend Sheet'!$AJ30)+(INDEX(ItemCosts,MATCH('Blend Sheet'!$AK$4,ItemNum,0),MATCH(I$1,Districts,0))*'Blend Sheet'!$AK30)+(INDEX(ItemCosts,MATCH('Blend Sheet'!$AL$4,ItemNum,0),MATCH(I$1,Districts,0))*'Blend Sheet'!$AL30)+(INDEX(ItemCosts,MATCH('Blend Sheet'!$AM$4,ItemNum,0),MATCH(I$1,Districts,0))*'Blend Sheet'!$AM30)+(INDEX(ItemCosts,MATCH('Blend Sheet'!$AN$4,ItemNum,0),MATCH(I$1,Districts,0))*'Blend Sheet'!$AN30)+(INDEX(ItemCosts,MATCH('Blend Sheet'!$AO$4,ItemNum,0),MATCH(I$1,Districts,0))*'Blend Sheet'!$AO30)+(INDEX(ItemCosts,MATCH('Blend Sheet'!$AP$4,ItemNum,0),MATCH(I$1,Districts,0))*'Blend Sheet'!$AP30)+(INDEX(ItemCosts,MATCH('Blend Sheet'!$AQ$4,ItemNum,0),MATCH(I$1,Districts,0))*'Blend Sheet'!$AQ30)+(INDEX(ItemCosts,MATCH('Blend Sheet'!$AR$4,ItemNum,0),MATCH(I$1,Districts,0))*'Blend Sheet'!$AR30)+(INDEX(ItemCosts,MATCH('Blend Sheet'!$AS$4,ItemNum,0),MATCH(I$1,Districts,0))*'Blend Sheet'!$AS30)</f>
        <v>#N/A</v>
      </c>
      <c r="J27" s="5" t="e">
        <f>(INDEX(ItemCosts,MATCH('Blend Sheet'!$C$4,ItemNum,0),MATCH(J$1,Districts,0))*'Blend Sheet'!$C30)+(INDEX(ItemCosts,MATCH('Blend Sheet'!$D$4,ItemNum,0),MATCH(J$1,Districts,0))*'Blend Sheet'!$D30)+(INDEX(ItemCosts,MATCH('Blend Sheet'!$E$4,ItemNum,0),MATCH(J$1,Districts,0))*'Blend Sheet'!$E30)+(INDEX(ItemCosts,MATCH('Blend Sheet'!$F$4,ItemNum,0),MATCH(J$1,Districts,0))*'Blend Sheet'!$F30)+(INDEX(ItemCosts,MATCH('Blend Sheet'!$G$4,ItemNum,0),MATCH(J$1,Districts,0))*'Blend Sheet'!$G30)+(INDEX(ItemCosts,MATCH('Blend Sheet'!$H$4,ItemNum,0),MATCH(J$1,Districts,0))*'Blend Sheet'!$H30)+(INDEX(ItemCosts,MATCH('Blend Sheet'!$I$4,ItemNum,0),MATCH(J$1,Districts,0))*'Blend Sheet'!$I30)+(INDEX(ItemCosts,MATCH('Blend Sheet'!$J$4,ItemNum,0),MATCH(J$1,Districts,0))*'Blend Sheet'!$J30)+(INDEX(ItemCosts,MATCH('Blend Sheet'!$K$4,ItemNum,0),MATCH(J$1,Districts,0))*'Blend Sheet'!$K30)+(INDEX(ItemCosts,MATCH('Blend Sheet'!$L$4,ItemNum,0),MATCH(J$1,Districts,0))*'Blend Sheet'!$L30)+(INDEX(ItemCosts,MATCH('Blend Sheet'!$M$4,ItemNum,0),MATCH(J$1,Districts,0))*'Blend Sheet'!$M30)+(INDEX(ItemCosts,MATCH('Blend Sheet'!$N$4,ItemNum,0),MATCH(J$1,Districts,0))*'Blend Sheet'!$N30)+(INDEX(ItemCosts,MATCH('Blend Sheet'!$O$4,ItemNum,0),MATCH(J$1,Districts,0))*'Blend Sheet'!$O30)+(INDEX(ItemCosts,MATCH('Blend Sheet'!$P$4,ItemNum,0),MATCH(J$1,Districts,0))*'Blend Sheet'!$P30)+(INDEX(ItemCosts,MATCH('Blend Sheet'!$Q$4,ItemNum,0),MATCH(J$1,Districts,0))*'Blend Sheet'!$Q30)+(INDEX(ItemCosts,MATCH('Blend Sheet'!$R$4,ItemNum,0),MATCH(J$1,Districts,0))*'Blend Sheet'!$R30)+(INDEX(ItemCosts,MATCH('Blend Sheet'!$S$4,ItemNum,0),MATCH(J$1,Districts,0))*'Blend Sheet'!$S30)+(INDEX(ItemCosts,MATCH('Blend Sheet'!$T$4,ItemNum,0),MATCH(J$1,Districts,0))*'Blend Sheet'!$T30)+(INDEX(ItemCosts,MATCH('Blend Sheet'!$U$4,ItemNum,0),MATCH(J$1,Districts,0))*'Blend Sheet'!$U30)+(INDEX(ItemCosts,MATCH('Blend Sheet'!$V$4,ItemNum,0),MATCH(J$1,Districts,0))*'Blend Sheet'!$V30)+(INDEX(ItemCosts,MATCH('Blend Sheet'!$W$4,ItemNum,0),MATCH(J$1,Districts,0))*'Blend Sheet'!$W30)+(INDEX(ItemCosts,MATCH('Blend Sheet'!$X$4,ItemNum,0),MATCH(J$1,Districts,0))*'Blend Sheet'!$X30)+(INDEX(ItemCosts,MATCH('Blend Sheet'!$Y$4,ItemNum,0),MATCH(J$1,Districts,0))*'Blend Sheet'!$Y30)+(INDEX(ItemCosts,MATCH('Blend Sheet'!$Z$4,ItemNum,0),MATCH(J$1,Districts,0))*'Blend Sheet'!$Z30)+(INDEX(ItemCosts,MATCH('Blend Sheet'!$AA$4,ItemNum,0),MATCH(J$1,Districts,0))*'Blend Sheet'!$AA30)+(INDEX(ItemCosts,MATCH('Blend Sheet'!$AB$4,ItemNum,0),MATCH(J$1,Districts,0))*'Blend Sheet'!$AB30)+(INDEX(ItemCosts,MATCH('Blend Sheet'!$AC$4,ItemNum,0),MATCH(J$1,Districts,0))*'Blend Sheet'!$AC30)+(INDEX(ItemCosts,MATCH('Blend Sheet'!$AD$4,ItemNum,0),MATCH(J$1,Districts,0))*'Blend Sheet'!$AD30)+(INDEX(ItemCosts,MATCH('Blend Sheet'!$AE$4,ItemNum,0),MATCH(J$1,Districts,0))*'Blend Sheet'!$AE30)+(INDEX(ItemCosts,MATCH('Blend Sheet'!$AF$4,ItemNum,0),MATCH(J$1,Districts,0))*'Blend Sheet'!$AF30)+(INDEX(ItemCosts,MATCH('Blend Sheet'!$AG$4,ItemNum,0),MATCH(J$1,Districts,0))*'Blend Sheet'!$AG30)+(INDEX(ItemCosts,MATCH('Blend Sheet'!$AH$4,ItemNum,0),MATCH(J$1,Districts,0))*'Blend Sheet'!$AH30)+(INDEX(ItemCosts,MATCH('Blend Sheet'!$AI$4,ItemNum,0),MATCH(J$1,Districts,0))*'Blend Sheet'!$AI30)+(INDEX(ItemCosts,MATCH('Blend Sheet'!$AJ$4,ItemNum,0),MATCH(J$1,Districts,0))*'Blend Sheet'!$AJ30)+(INDEX(ItemCosts,MATCH('Blend Sheet'!$AK$4,ItemNum,0),MATCH(J$1,Districts,0))*'Blend Sheet'!$AK30)+(INDEX(ItemCosts,MATCH('Blend Sheet'!$AL$4,ItemNum,0),MATCH(J$1,Districts,0))*'Blend Sheet'!$AL30)+(INDEX(ItemCosts,MATCH('Blend Sheet'!$AM$4,ItemNum,0),MATCH(J$1,Districts,0))*'Blend Sheet'!$AM30)+(INDEX(ItemCosts,MATCH('Blend Sheet'!$AN$4,ItemNum,0),MATCH(J$1,Districts,0))*'Blend Sheet'!$AN30)+(INDEX(ItemCosts,MATCH('Blend Sheet'!$AO$4,ItemNum,0),MATCH(J$1,Districts,0))*'Blend Sheet'!$AO30)+(INDEX(ItemCosts,MATCH('Blend Sheet'!$AP$4,ItemNum,0),MATCH(J$1,Districts,0))*'Blend Sheet'!$AP30)+(INDEX(ItemCosts,MATCH('Blend Sheet'!$AQ$4,ItemNum,0),MATCH(J$1,Districts,0))*'Blend Sheet'!$AQ30)+(INDEX(ItemCosts,MATCH('Blend Sheet'!$AR$4,ItemNum,0),MATCH(J$1,Districts,0))*'Blend Sheet'!$AR30)+(INDEX(ItemCosts,MATCH('Blend Sheet'!$AS$4,ItemNum,0),MATCH(J$1,Districts,0))*'Blend Sheet'!$AS30)</f>
        <v>#N/A</v>
      </c>
      <c r="K27" s="5" t="e">
        <f>(INDEX(ItemCosts,MATCH('Blend Sheet'!$C$4,ItemNum,0),MATCH(K$1,Districts,0))*'Blend Sheet'!$C30)+(INDEX(ItemCosts,MATCH('Blend Sheet'!$D$4,ItemNum,0),MATCH(K$1,Districts,0))*'Blend Sheet'!$D30)+(INDEX(ItemCosts,MATCH('Blend Sheet'!$E$4,ItemNum,0),MATCH(K$1,Districts,0))*'Blend Sheet'!$E30)+(INDEX(ItemCosts,MATCH('Blend Sheet'!$F$4,ItemNum,0),MATCH(K$1,Districts,0))*'Blend Sheet'!$F30)+(INDEX(ItemCosts,MATCH('Blend Sheet'!$G$4,ItemNum,0),MATCH(K$1,Districts,0))*'Blend Sheet'!$G30)+(INDEX(ItemCosts,MATCH('Blend Sheet'!$H$4,ItemNum,0),MATCH(K$1,Districts,0))*'Blend Sheet'!$H30)+(INDEX(ItemCosts,MATCH('Blend Sheet'!$I$4,ItemNum,0),MATCH(K$1,Districts,0))*'Blend Sheet'!$I30)+(INDEX(ItemCosts,MATCH('Blend Sheet'!$J$4,ItemNum,0),MATCH(K$1,Districts,0))*'Blend Sheet'!$J30)+(INDEX(ItemCosts,MATCH('Blend Sheet'!$K$4,ItemNum,0),MATCH(K$1,Districts,0))*'Blend Sheet'!$K30)+(INDEX(ItemCosts,MATCH('Blend Sheet'!$L$4,ItemNum,0),MATCH(K$1,Districts,0))*'Blend Sheet'!$L30)+(INDEX(ItemCosts,MATCH('Blend Sheet'!$M$4,ItemNum,0),MATCH(K$1,Districts,0))*'Blend Sheet'!$M30)+(INDEX(ItemCosts,MATCH('Blend Sheet'!$N$4,ItemNum,0),MATCH(K$1,Districts,0))*'Blend Sheet'!$N30)+(INDEX(ItemCosts,MATCH('Blend Sheet'!$O$4,ItemNum,0),MATCH(K$1,Districts,0))*'Blend Sheet'!$O30)+(INDEX(ItemCosts,MATCH('Blend Sheet'!$P$4,ItemNum,0),MATCH(K$1,Districts,0))*'Blend Sheet'!$P30)+(INDEX(ItemCosts,MATCH('Blend Sheet'!$Q$4,ItemNum,0),MATCH(K$1,Districts,0))*'Blend Sheet'!$Q30)+(INDEX(ItemCosts,MATCH('Blend Sheet'!$R$4,ItemNum,0),MATCH(K$1,Districts,0))*'Blend Sheet'!$R30)+(INDEX(ItemCosts,MATCH('Blend Sheet'!$S$4,ItemNum,0),MATCH(K$1,Districts,0))*'Blend Sheet'!$S30)+(INDEX(ItemCosts,MATCH('Blend Sheet'!$T$4,ItemNum,0),MATCH(K$1,Districts,0))*'Blend Sheet'!$T30)+(INDEX(ItemCosts,MATCH('Blend Sheet'!$U$4,ItemNum,0),MATCH(K$1,Districts,0))*'Blend Sheet'!$U30)+(INDEX(ItemCosts,MATCH('Blend Sheet'!$V$4,ItemNum,0),MATCH(K$1,Districts,0))*'Blend Sheet'!$V30)+(INDEX(ItemCosts,MATCH('Blend Sheet'!$W$4,ItemNum,0),MATCH(K$1,Districts,0))*'Blend Sheet'!$W30)+(INDEX(ItemCosts,MATCH('Blend Sheet'!$X$4,ItemNum,0),MATCH(K$1,Districts,0))*'Blend Sheet'!$X30)+(INDEX(ItemCosts,MATCH('Blend Sheet'!$Y$4,ItemNum,0),MATCH(K$1,Districts,0))*'Blend Sheet'!$Y30)+(INDEX(ItemCosts,MATCH('Blend Sheet'!$Z$4,ItemNum,0),MATCH(K$1,Districts,0))*'Blend Sheet'!$Z30)+(INDEX(ItemCosts,MATCH('Blend Sheet'!$AA$4,ItemNum,0),MATCH(K$1,Districts,0))*'Blend Sheet'!$AA30)+(INDEX(ItemCosts,MATCH('Blend Sheet'!$AB$4,ItemNum,0),MATCH(K$1,Districts,0))*'Blend Sheet'!$AB30)+(INDEX(ItemCosts,MATCH('Blend Sheet'!$AC$4,ItemNum,0),MATCH(K$1,Districts,0))*'Blend Sheet'!$AC30)+(INDEX(ItemCosts,MATCH('Blend Sheet'!$AD$4,ItemNum,0),MATCH(K$1,Districts,0))*'Blend Sheet'!$AD30)+(INDEX(ItemCosts,MATCH('Blend Sheet'!$AE$4,ItemNum,0),MATCH(K$1,Districts,0))*'Blend Sheet'!$AE30)+(INDEX(ItemCosts,MATCH('Blend Sheet'!$AF$4,ItemNum,0),MATCH(K$1,Districts,0))*'Blend Sheet'!$AF30)+(INDEX(ItemCosts,MATCH('Blend Sheet'!$AG$4,ItemNum,0),MATCH(K$1,Districts,0))*'Blend Sheet'!$AG30)+(INDEX(ItemCosts,MATCH('Blend Sheet'!$AH$4,ItemNum,0),MATCH(K$1,Districts,0))*'Blend Sheet'!$AH30)+(INDEX(ItemCosts,MATCH('Blend Sheet'!$AI$4,ItemNum,0),MATCH(K$1,Districts,0))*'Blend Sheet'!$AI30)+(INDEX(ItemCosts,MATCH('Blend Sheet'!$AJ$4,ItemNum,0),MATCH(K$1,Districts,0))*'Blend Sheet'!$AJ30)+(INDEX(ItemCosts,MATCH('Blend Sheet'!$AK$4,ItemNum,0),MATCH(K$1,Districts,0))*'Blend Sheet'!$AK30)+(INDEX(ItemCosts,MATCH('Blend Sheet'!$AL$4,ItemNum,0),MATCH(K$1,Districts,0))*'Blend Sheet'!$AL30)+(INDEX(ItemCosts,MATCH('Blend Sheet'!$AM$4,ItemNum,0),MATCH(K$1,Districts,0))*'Blend Sheet'!$AM30)+(INDEX(ItemCosts,MATCH('Blend Sheet'!$AN$4,ItemNum,0),MATCH(K$1,Districts,0))*'Blend Sheet'!$AN30)+(INDEX(ItemCosts,MATCH('Blend Sheet'!$AO$4,ItemNum,0),MATCH(K$1,Districts,0))*'Blend Sheet'!$AO30)+(INDEX(ItemCosts,MATCH('Blend Sheet'!$AP$4,ItemNum,0),MATCH(K$1,Districts,0))*'Blend Sheet'!$AP30)+(INDEX(ItemCosts,MATCH('Blend Sheet'!$AQ$4,ItemNum,0),MATCH(K$1,Districts,0))*'Blend Sheet'!$AQ30)+(INDEX(ItemCosts,MATCH('Blend Sheet'!$AR$4,ItemNum,0),MATCH(K$1,Districts,0))*'Blend Sheet'!$AR30)+(INDEX(ItemCosts,MATCH('Blend Sheet'!$AS$4,ItemNum,0),MATCH(K$1,Districts,0))*'Blend Sheet'!$AS30)</f>
        <v>#N/A</v>
      </c>
      <c r="L27" s="5" t="e">
        <f>(INDEX(ItemCosts,MATCH('Blend Sheet'!$C$4,ItemNum,0),MATCH(L$1,Districts,0))*'Blend Sheet'!$C30)+(INDEX(ItemCosts,MATCH('Blend Sheet'!$D$4,ItemNum,0),MATCH(L$1,Districts,0))*'Blend Sheet'!$D30)+(INDEX(ItemCosts,MATCH('Blend Sheet'!$E$4,ItemNum,0),MATCH(L$1,Districts,0))*'Blend Sheet'!$E30)+(INDEX(ItemCosts,MATCH('Blend Sheet'!$F$4,ItemNum,0),MATCH(L$1,Districts,0))*'Blend Sheet'!$F30)+(INDEX(ItemCosts,MATCH('Blend Sheet'!$G$4,ItemNum,0),MATCH(L$1,Districts,0))*'Blend Sheet'!$G30)+(INDEX(ItemCosts,MATCH('Blend Sheet'!$H$4,ItemNum,0),MATCH(L$1,Districts,0))*'Blend Sheet'!$H30)+(INDEX(ItemCosts,MATCH('Blend Sheet'!$I$4,ItemNum,0),MATCH(L$1,Districts,0))*'Blend Sheet'!$I30)+(INDEX(ItemCosts,MATCH('Blend Sheet'!$J$4,ItemNum,0),MATCH(L$1,Districts,0))*'Blend Sheet'!$J30)+(INDEX(ItemCosts,MATCH('Blend Sheet'!$K$4,ItemNum,0),MATCH(L$1,Districts,0))*'Blend Sheet'!$K30)+(INDEX(ItemCosts,MATCH('Blend Sheet'!$L$4,ItemNum,0),MATCH(L$1,Districts,0))*'Blend Sheet'!$L30)+(INDEX(ItemCosts,MATCH('Blend Sheet'!$M$4,ItemNum,0),MATCH(L$1,Districts,0))*'Blend Sheet'!$M30)+(INDEX(ItemCosts,MATCH('Blend Sheet'!$N$4,ItemNum,0),MATCH(L$1,Districts,0))*'Blend Sheet'!$N30)+(INDEX(ItemCosts,MATCH('Blend Sheet'!$O$4,ItemNum,0),MATCH(L$1,Districts,0))*'Blend Sheet'!$O30)+(INDEX(ItemCosts,MATCH('Blend Sheet'!$P$4,ItemNum,0),MATCH(L$1,Districts,0))*'Blend Sheet'!$P30)+(INDEX(ItemCosts,MATCH('Blend Sheet'!$Q$4,ItemNum,0),MATCH(L$1,Districts,0))*'Blend Sheet'!$Q30)+(INDEX(ItemCosts,MATCH('Blend Sheet'!$R$4,ItemNum,0),MATCH(L$1,Districts,0))*'Blend Sheet'!$R30)+(INDEX(ItemCosts,MATCH('Blend Sheet'!$S$4,ItemNum,0),MATCH(L$1,Districts,0))*'Blend Sheet'!$S30)+(INDEX(ItemCosts,MATCH('Blend Sheet'!$T$4,ItemNum,0),MATCH(L$1,Districts,0))*'Blend Sheet'!$T30)+(INDEX(ItemCosts,MATCH('Blend Sheet'!$U$4,ItemNum,0),MATCH(L$1,Districts,0))*'Blend Sheet'!$U30)+(INDEX(ItemCosts,MATCH('Blend Sheet'!$V$4,ItemNum,0),MATCH(L$1,Districts,0))*'Blend Sheet'!$V30)+(INDEX(ItemCosts,MATCH('Blend Sheet'!$W$4,ItemNum,0),MATCH(L$1,Districts,0))*'Blend Sheet'!$W30)+(INDEX(ItemCosts,MATCH('Blend Sheet'!$X$4,ItemNum,0),MATCH(L$1,Districts,0))*'Blend Sheet'!$X30)+(INDEX(ItemCosts,MATCH('Blend Sheet'!$Y$4,ItemNum,0),MATCH(L$1,Districts,0))*'Blend Sheet'!$Y30)+(INDEX(ItemCosts,MATCH('Blend Sheet'!$Z$4,ItemNum,0),MATCH(L$1,Districts,0))*'Blend Sheet'!$Z30)+(INDEX(ItemCosts,MATCH('Blend Sheet'!$AA$4,ItemNum,0),MATCH(L$1,Districts,0))*'Blend Sheet'!$AA30)+(INDEX(ItemCosts,MATCH('Blend Sheet'!$AB$4,ItemNum,0),MATCH(L$1,Districts,0))*'Blend Sheet'!$AB30)+(INDEX(ItemCosts,MATCH('Blend Sheet'!$AC$4,ItemNum,0),MATCH(L$1,Districts,0))*'Blend Sheet'!$AC30)+(INDEX(ItemCosts,MATCH('Blend Sheet'!$AD$4,ItemNum,0),MATCH(L$1,Districts,0))*'Blend Sheet'!$AD30)+(INDEX(ItemCosts,MATCH('Blend Sheet'!$AE$4,ItemNum,0),MATCH(L$1,Districts,0))*'Blend Sheet'!$AE30)+(INDEX(ItemCosts,MATCH('Blend Sheet'!$AF$4,ItemNum,0),MATCH(L$1,Districts,0))*'Blend Sheet'!$AF30)+(INDEX(ItemCosts,MATCH('Blend Sheet'!$AG$4,ItemNum,0),MATCH(L$1,Districts,0))*'Blend Sheet'!$AG30)+(INDEX(ItemCosts,MATCH('Blend Sheet'!$AH$4,ItemNum,0),MATCH(L$1,Districts,0))*'Blend Sheet'!$AH30)+(INDEX(ItemCosts,MATCH('Blend Sheet'!$AI$4,ItemNum,0),MATCH(L$1,Districts,0))*'Blend Sheet'!$AI30)+(INDEX(ItemCosts,MATCH('Blend Sheet'!$AJ$4,ItemNum,0),MATCH(L$1,Districts,0))*'Blend Sheet'!$AJ30)+(INDEX(ItemCosts,MATCH('Blend Sheet'!$AK$4,ItemNum,0),MATCH(L$1,Districts,0))*'Blend Sheet'!$AK30)+(INDEX(ItemCosts,MATCH('Blend Sheet'!$AL$4,ItemNum,0),MATCH(L$1,Districts,0))*'Blend Sheet'!$AL30)+(INDEX(ItemCosts,MATCH('Blend Sheet'!$AM$4,ItemNum,0),MATCH(L$1,Districts,0))*'Blend Sheet'!$AM30)+(INDEX(ItemCosts,MATCH('Blend Sheet'!$AN$4,ItemNum,0),MATCH(L$1,Districts,0))*'Blend Sheet'!$AN30)+(INDEX(ItemCosts,MATCH('Blend Sheet'!$AO$4,ItemNum,0),MATCH(L$1,Districts,0))*'Blend Sheet'!$AO30)+(INDEX(ItemCosts,MATCH('Blend Sheet'!$AP$4,ItemNum,0),MATCH(L$1,Districts,0))*'Blend Sheet'!$AP30)+(INDEX(ItemCosts,MATCH('Blend Sheet'!$AQ$4,ItemNum,0),MATCH(L$1,Districts,0))*'Blend Sheet'!$AQ30)+(INDEX(ItemCosts,MATCH('Blend Sheet'!$AR$4,ItemNum,0),MATCH(L$1,Districts,0))*'Blend Sheet'!$AR30)+(INDEX(ItemCosts,MATCH('Blend Sheet'!$AS$4,ItemNum,0),MATCH(L$1,Districts,0))*'Blend Sheet'!$AS30)</f>
        <v>#N/A</v>
      </c>
      <c r="M27" s="191"/>
      <c r="N27" s="34" t="e">
        <f>D27/'Blend Sheet'!$BA30</f>
        <v>#N/A</v>
      </c>
      <c r="O27" s="34" t="e">
        <f>E27/'Blend Sheet'!$BA30</f>
        <v>#N/A</v>
      </c>
      <c r="P27" s="34" t="e">
        <f>G27/'Blend Sheet'!$BA30</f>
        <v>#N/A</v>
      </c>
      <c r="Q27" s="34" t="e">
        <f>H27/'Blend Sheet'!$BA30</f>
        <v>#N/A</v>
      </c>
      <c r="R27" s="34" t="e">
        <f>I27/'Blend Sheet'!$BA30</f>
        <v>#N/A</v>
      </c>
      <c r="S27" s="34" t="e">
        <f>J27/'Blend Sheet'!$BA30</f>
        <v>#N/A</v>
      </c>
      <c r="T27" s="34" t="e">
        <f>K27/'Blend Sheet'!$BA30</f>
        <v>#N/A</v>
      </c>
      <c r="U27" s="34" t="e">
        <f>L27/'Blend Sheet'!$BA30</f>
        <v>#N/A</v>
      </c>
    </row>
    <row r="28" spans="1:21" x14ac:dyDescent="0.25">
      <c r="A28" t="str">
        <f>'Blend Sheet'!A31</f>
        <v>2:1:4 'G'</v>
      </c>
      <c r="B28" s="5" t="e">
        <f>(INDEX(ItemCosts,MATCH('Blend Sheet'!$C$4,ItemNum,0),MATCH(B$1,Districts,0))*'Blend Sheet'!$C31)+(INDEX(ItemCosts,MATCH('Blend Sheet'!$D$4,ItemNum,0),MATCH(B$1,Districts,0))*'Blend Sheet'!$D31)+(INDEX(ItemCosts,MATCH('Blend Sheet'!$E$4,ItemNum,0),MATCH(B$1,Districts,0))*'Blend Sheet'!$E31)+(INDEX(ItemCosts,MATCH('Blend Sheet'!$F$4,ItemNum,0),MATCH(B$1,Districts,0))*'Blend Sheet'!$F31)+(INDEX(ItemCosts,MATCH('Blend Sheet'!$G$4,ItemNum,0),MATCH(B$1,Districts,0))*'Blend Sheet'!$G31)+(INDEX(ItemCosts,MATCH('Blend Sheet'!$H$4,ItemNum,0),MATCH(B$1,Districts,0))*'Blend Sheet'!$H31)+(INDEX(ItemCosts,MATCH('Blend Sheet'!$I$4,ItemNum,0),MATCH(B$1,Districts,0))*'Blend Sheet'!$I31)+(INDEX(ItemCosts,MATCH('Blend Sheet'!$J$4,ItemNum,0),MATCH(B$1,Districts,0))*'Blend Sheet'!$J31)+(INDEX(ItemCosts,MATCH('Blend Sheet'!$K$4,ItemNum,0),MATCH(B$1,Districts,0))*'Blend Sheet'!$K31)+(INDEX(ItemCosts,MATCH('Blend Sheet'!$L$4,ItemNum,0),MATCH(B$1,Districts,0))*'Blend Sheet'!$L31)+(INDEX(ItemCosts,MATCH('Blend Sheet'!$M$4,ItemNum,0),MATCH(B$1,Districts,0))*'Blend Sheet'!$M31)+(INDEX(ItemCosts,MATCH('Blend Sheet'!$N$4,ItemNum,0),MATCH(B$1,Districts,0))*'Blend Sheet'!$N31)+(INDEX(ItemCosts,MATCH('Blend Sheet'!$O$4,ItemNum,0),MATCH(B$1,Districts,0))*'Blend Sheet'!$O31)+(INDEX(ItemCosts,MATCH('Blend Sheet'!$P$4,ItemNum,0),MATCH(B$1,Districts,0))*'Blend Sheet'!$P31)+(INDEX(ItemCosts,MATCH('Blend Sheet'!$Q$4,ItemNum,0),MATCH(B$1,Districts,0))*'Blend Sheet'!$Q31)+(INDEX(ItemCosts,MATCH('Blend Sheet'!$R$4,ItemNum,0),MATCH(B$1,Districts,0))*'Blend Sheet'!$R31)+(INDEX(ItemCosts,MATCH('Blend Sheet'!$S$4,ItemNum,0),MATCH(B$1,Districts,0))*'Blend Sheet'!$S31)+(INDEX(ItemCosts,MATCH('Blend Sheet'!$T$4,ItemNum,0),MATCH(B$1,Districts,0))*'Blend Sheet'!$T31)+(INDEX(ItemCosts,MATCH('Blend Sheet'!$U$4,ItemNum,0),MATCH(B$1,Districts,0))*'Blend Sheet'!$U31)+(INDEX(ItemCosts,MATCH('Blend Sheet'!$V$4,ItemNum,0),MATCH(B$1,Districts,0))*'Blend Sheet'!$V31)+(INDEX(ItemCosts,MATCH('Blend Sheet'!$W$4,ItemNum,0),MATCH(B$1,Districts,0))*'Blend Sheet'!$W31)+(INDEX(ItemCosts,MATCH('Blend Sheet'!$X$4,ItemNum,0),MATCH(B$1,Districts,0))*'Blend Sheet'!$X31)+(INDEX(ItemCosts,MATCH('Blend Sheet'!$Y$4,ItemNum,0),MATCH(B$1,Districts,0))*'Blend Sheet'!$Y31)+(INDEX(ItemCosts,MATCH('Blend Sheet'!$Z$4,ItemNum,0),MATCH(B$1,Districts,0))*'Blend Sheet'!$Z31)+(INDEX(ItemCosts,MATCH('Blend Sheet'!$AA$4,ItemNum,0),MATCH(B$1,Districts,0))*'Blend Sheet'!$AA31)+(INDEX(ItemCosts,MATCH('Blend Sheet'!$AB$4,ItemNum,0),MATCH(B$1,Districts,0))*'Blend Sheet'!$AB31)+(INDEX(ItemCosts,MATCH('Blend Sheet'!$AC$4,ItemNum,0),MATCH(B$1,Districts,0))*'Blend Sheet'!$AC31)+(INDEX(ItemCosts,MATCH('Blend Sheet'!$AD$4,ItemNum,0),MATCH(B$1,Districts,0))*'Blend Sheet'!$AD31)+(INDEX(ItemCosts,MATCH('Blend Sheet'!$AE$4,ItemNum,0),MATCH(B$1,Districts,0))*'Blend Sheet'!$AE31)+(INDEX(ItemCosts,MATCH('Blend Sheet'!$AF$4,ItemNum,0),MATCH(B$1,Districts,0))*'Blend Sheet'!$AF31)+(INDEX(ItemCosts,MATCH('Blend Sheet'!$AG$4,ItemNum,0),MATCH(B$1,Districts,0))*'Blend Sheet'!$AG31)+(INDEX(ItemCosts,MATCH('Blend Sheet'!$AH$4,ItemNum,0),MATCH(B$1,Districts,0))*'Blend Sheet'!$AH31)+(INDEX(ItemCosts,MATCH('Blend Sheet'!$AI$4,ItemNum,0),MATCH(B$1,Districts,0))*'Blend Sheet'!$AI31)+(INDEX(ItemCosts,MATCH('Blend Sheet'!$AJ$4,ItemNum,0),MATCH(B$1,Districts,0))*'Blend Sheet'!$AJ31)+(INDEX(ItemCosts,MATCH('Blend Sheet'!$AK$4,ItemNum,0),MATCH(B$1,Districts,0))*'Blend Sheet'!$AK31)+(INDEX(ItemCosts,MATCH('Blend Sheet'!$AL$4,ItemNum,0),MATCH(B$1,Districts,0))*'Blend Sheet'!$AL31)+(INDEX(ItemCosts,MATCH('Blend Sheet'!$AM$4,ItemNum,0),MATCH(B$1,Districts,0))*'Blend Sheet'!$AM31)+(INDEX(ItemCosts,MATCH('Blend Sheet'!$AN$4,ItemNum,0),MATCH(B$1,Districts,0))*'Blend Sheet'!$AN31)+(INDEX(ItemCosts,MATCH('Blend Sheet'!$AO$4,ItemNum,0),MATCH(B$1,Districts,0))*'Blend Sheet'!$AO31)+(INDEX(ItemCosts,MATCH('Blend Sheet'!$AP$4,ItemNum,0),MATCH(B$1,Districts,0))*'Blend Sheet'!$AP31)+(INDEX(ItemCosts,MATCH('Blend Sheet'!$AQ$4,ItemNum,0),MATCH(B$1,Districts,0))*'Blend Sheet'!$AQ31)+(INDEX(ItemCosts,MATCH('Blend Sheet'!$AR$4,ItemNum,0),MATCH(B$1,Districts,0))*'Blend Sheet'!$AR31)+(INDEX(ItemCosts,MATCH('Blend Sheet'!$AS$4,ItemNum,0),MATCH(B$1,Districts,0))*'Blend Sheet'!$AS31)</f>
        <v>#N/A</v>
      </c>
      <c r="C28" s="5" t="e">
        <f>(INDEX(ItemCosts,MATCH('Blend Sheet'!$C$4,ItemNum,0),MATCH(C$1,Districts,0))*'Blend Sheet'!$C31)+(INDEX(ItemCosts,MATCH('Blend Sheet'!$D$4,ItemNum,0),MATCH(C$1,Districts,0))*'Blend Sheet'!$D31)+(INDEX(ItemCosts,MATCH('Blend Sheet'!$E$4,ItemNum,0),MATCH(C$1,Districts,0))*'Blend Sheet'!$E31)+(INDEX(ItemCosts,MATCH('Blend Sheet'!$F$4,ItemNum,0),MATCH(C$1,Districts,0))*'Blend Sheet'!$F31)+(INDEX(ItemCosts,MATCH('Blend Sheet'!$G$4,ItemNum,0),MATCH(C$1,Districts,0))*'Blend Sheet'!$G31)+(INDEX(ItemCosts,MATCH('Blend Sheet'!$H$4,ItemNum,0),MATCH(C$1,Districts,0))*'Blend Sheet'!$H31)+(INDEX(ItemCosts,MATCH('Blend Sheet'!$I$4,ItemNum,0),MATCH(C$1,Districts,0))*'Blend Sheet'!$I31)+(INDEX(ItemCosts,MATCH('Blend Sheet'!$J$4,ItemNum,0),MATCH(C$1,Districts,0))*'Blend Sheet'!$J31)+(INDEX(ItemCosts,MATCH('Blend Sheet'!$K$4,ItemNum,0),MATCH(C$1,Districts,0))*'Blend Sheet'!$K31)+(INDEX(ItemCosts,MATCH('Blend Sheet'!$L$4,ItemNum,0),MATCH(C$1,Districts,0))*'Blend Sheet'!$L31)+(INDEX(ItemCosts,MATCH('Blend Sheet'!$M$4,ItemNum,0),MATCH(C$1,Districts,0))*'Blend Sheet'!$M31)+(INDEX(ItemCosts,MATCH('Blend Sheet'!$N$4,ItemNum,0),MATCH(C$1,Districts,0))*'Blend Sheet'!$N31)+(INDEX(ItemCosts,MATCH('Blend Sheet'!$O$4,ItemNum,0),MATCH(C$1,Districts,0))*'Blend Sheet'!$O31)+(INDEX(ItemCosts,MATCH('Blend Sheet'!$P$4,ItemNum,0),MATCH(C$1,Districts,0))*'Blend Sheet'!$P31)+(INDEX(ItemCosts,MATCH('Blend Sheet'!$Q$4,ItemNum,0),MATCH(C$1,Districts,0))*'Blend Sheet'!$Q31)+(INDEX(ItemCosts,MATCH('Blend Sheet'!$R$4,ItemNum,0),MATCH(C$1,Districts,0))*'Blend Sheet'!$R31)+(INDEX(ItemCosts,MATCH('Blend Sheet'!$S$4,ItemNum,0),MATCH(C$1,Districts,0))*'Blend Sheet'!$S31)+(INDEX(ItemCosts,MATCH('Blend Sheet'!$T$4,ItemNum,0),MATCH(C$1,Districts,0))*'Blend Sheet'!$T31)+(INDEX(ItemCosts,MATCH('Blend Sheet'!$U$4,ItemNum,0),MATCH(C$1,Districts,0))*'Blend Sheet'!$U31)+(INDEX(ItemCosts,MATCH('Blend Sheet'!$V$4,ItemNum,0),MATCH(C$1,Districts,0))*'Blend Sheet'!$V31)+(INDEX(ItemCosts,MATCH('Blend Sheet'!$W$4,ItemNum,0),MATCH(C$1,Districts,0))*'Blend Sheet'!$W31)+(INDEX(ItemCosts,MATCH('Blend Sheet'!$X$4,ItemNum,0),MATCH(C$1,Districts,0))*'Blend Sheet'!$X31)+(INDEX(ItemCosts,MATCH('Blend Sheet'!$Y$4,ItemNum,0),MATCH(C$1,Districts,0))*'Blend Sheet'!$Y31)+(INDEX(ItemCosts,MATCH('Blend Sheet'!$Z$4,ItemNum,0),MATCH(C$1,Districts,0))*'Blend Sheet'!$Z31)+(INDEX(ItemCosts,MATCH('Blend Sheet'!$AA$4,ItemNum,0),MATCH(C$1,Districts,0))*'Blend Sheet'!$AA31)+(INDEX(ItemCosts,MATCH('Blend Sheet'!$AB$4,ItemNum,0),MATCH(C$1,Districts,0))*'Blend Sheet'!$AB31)+(INDEX(ItemCosts,MATCH('Blend Sheet'!$AC$4,ItemNum,0),MATCH(C$1,Districts,0))*'Blend Sheet'!$AC31)+(INDEX(ItemCosts,MATCH('Blend Sheet'!$AD$4,ItemNum,0),MATCH(C$1,Districts,0))*'Blend Sheet'!$AD31)+(INDEX(ItemCosts,MATCH('Blend Sheet'!$AE$4,ItemNum,0),MATCH(C$1,Districts,0))*'Blend Sheet'!$AE31)+(INDEX(ItemCosts,MATCH('Blend Sheet'!$AF$4,ItemNum,0),MATCH(C$1,Districts,0))*'Blend Sheet'!$AF31)+(INDEX(ItemCosts,MATCH('Blend Sheet'!$AG$4,ItemNum,0),MATCH(C$1,Districts,0))*'Blend Sheet'!$AG31)+(INDEX(ItemCosts,MATCH('Blend Sheet'!$AH$4,ItemNum,0),MATCH(C$1,Districts,0))*'Blend Sheet'!$AH31)+(INDEX(ItemCosts,MATCH('Blend Sheet'!$AI$4,ItemNum,0),MATCH(C$1,Districts,0))*'Blend Sheet'!$AI31)+(INDEX(ItemCosts,MATCH('Blend Sheet'!$AJ$4,ItemNum,0),MATCH(C$1,Districts,0))*'Blend Sheet'!$AJ31)+(INDEX(ItemCosts,MATCH('Blend Sheet'!$AK$4,ItemNum,0),MATCH(C$1,Districts,0))*'Blend Sheet'!$AK31)+(INDEX(ItemCosts,MATCH('Blend Sheet'!$AL$4,ItemNum,0),MATCH(C$1,Districts,0))*'Blend Sheet'!$AL31)+(INDEX(ItemCosts,MATCH('Blend Sheet'!$AM$4,ItemNum,0),MATCH(C$1,Districts,0))*'Blend Sheet'!$AM31)+(INDEX(ItemCosts,MATCH('Blend Sheet'!$AN$4,ItemNum,0),MATCH(C$1,Districts,0))*'Blend Sheet'!$AN31)+(INDEX(ItemCosts,MATCH('Blend Sheet'!$AO$4,ItemNum,0),MATCH(C$1,Districts,0))*'Blend Sheet'!$AO31)+(INDEX(ItemCosts,MATCH('Blend Sheet'!$AP$4,ItemNum,0),MATCH(C$1,Districts,0))*'Blend Sheet'!$AP31)+(INDEX(ItemCosts,MATCH('Blend Sheet'!$AQ$4,ItemNum,0),MATCH(C$1,Districts,0))*'Blend Sheet'!$AQ31)+(INDEX(ItemCosts,MATCH('Blend Sheet'!$AR$4,ItemNum,0),MATCH(C$1,Districts,0))*'Blend Sheet'!$AR31)+(INDEX(ItemCosts,MATCH('Blend Sheet'!$AS$4,ItemNum,0),MATCH(C$1,Districts,0))*'Blend Sheet'!$AS31)</f>
        <v>#N/A</v>
      </c>
      <c r="D28" s="5" t="e">
        <f>(INDEX(ItemCosts,MATCH('Blend Sheet'!$C$4,ItemNum,0),MATCH(D$1,Districts,0))*'Blend Sheet'!$C31)+(INDEX(ItemCosts,MATCH('Blend Sheet'!$D$4,ItemNum,0),MATCH(D$1,Districts,0))*'Blend Sheet'!$D31)+(INDEX(ItemCosts,MATCH('Blend Sheet'!$E$4,ItemNum,0),MATCH(D$1,Districts,0))*'Blend Sheet'!$E31)+(INDEX(ItemCosts,MATCH('Blend Sheet'!$F$4,ItemNum,0),MATCH(D$1,Districts,0))*'Blend Sheet'!$F31)+(INDEX(ItemCosts,MATCH('Blend Sheet'!$G$4,ItemNum,0),MATCH(D$1,Districts,0))*'Blend Sheet'!$G31)+(INDEX(ItemCosts,MATCH('Blend Sheet'!$H$4,ItemNum,0),MATCH(D$1,Districts,0))*'Blend Sheet'!$H31)+(INDEX(ItemCosts,MATCH('Blend Sheet'!$I$4,ItemNum,0),MATCH(D$1,Districts,0))*'Blend Sheet'!$I31)+(INDEX(ItemCosts,MATCH('Blend Sheet'!$J$4,ItemNum,0),MATCH(D$1,Districts,0))*'Blend Sheet'!$J31)+(INDEX(ItemCosts,MATCH('Blend Sheet'!$K$4,ItemNum,0),MATCH(D$1,Districts,0))*'Blend Sheet'!$K31)+(INDEX(ItemCosts,MATCH('Blend Sheet'!$L$4,ItemNum,0),MATCH(D$1,Districts,0))*'Blend Sheet'!$L31)+(INDEX(ItemCosts,MATCH('Blend Sheet'!$M$4,ItemNum,0),MATCH(D$1,Districts,0))*'Blend Sheet'!$M31)+(INDEX(ItemCosts,MATCH('Blend Sheet'!$N$4,ItemNum,0),MATCH(D$1,Districts,0))*'Blend Sheet'!$N31)+(INDEX(ItemCosts,MATCH('Blend Sheet'!$O$4,ItemNum,0),MATCH(D$1,Districts,0))*'Blend Sheet'!$O31)+(INDEX(ItemCosts,MATCH('Blend Sheet'!$P$4,ItemNum,0),MATCH(D$1,Districts,0))*'Blend Sheet'!$P31)+(INDEX(ItemCosts,MATCH('Blend Sheet'!$Q$4,ItemNum,0),MATCH(D$1,Districts,0))*'Blend Sheet'!$Q31)+(INDEX(ItemCosts,MATCH('Blend Sheet'!$R$4,ItemNum,0),MATCH(D$1,Districts,0))*'Blend Sheet'!$R31)+(INDEX(ItemCosts,MATCH('Blend Sheet'!$S$4,ItemNum,0),MATCH(D$1,Districts,0))*'Blend Sheet'!$S31)+(INDEX(ItemCosts,MATCH('Blend Sheet'!$T$4,ItemNum,0),MATCH(D$1,Districts,0))*'Blend Sheet'!$T31)+(INDEX(ItemCosts,MATCH('Blend Sheet'!$U$4,ItemNum,0),MATCH(D$1,Districts,0))*'Blend Sheet'!$U31)+(INDEX(ItemCosts,MATCH('Blend Sheet'!$V$4,ItemNum,0),MATCH(D$1,Districts,0))*'Blend Sheet'!$V31)+(INDEX(ItemCosts,MATCH('Blend Sheet'!$W$4,ItemNum,0),MATCH(D$1,Districts,0))*'Blend Sheet'!$W31)+(INDEX(ItemCosts,MATCH('Blend Sheet'!$X$4,ItemNum,0),MATCH(D$1,Districts,0))*'Blend Sheet'!$X31)+(INDEX(ItemCosts,MATCH('Blend Sheet'!$Y$4,ItemNum,0),MATCH(D$1,Districts,0))*'Blend Sheet'!$Y31)+(INDEX(ItemCosts,MATCH('Blend Sheet'!$Z$4,ItemNum,0),MATCH(D$1,Districts,0))*'Blend Sheet'!$Z31)+(INDEX(ItemCosts,MATCH('Blend Sheet'!$AA$4,ItemNum,0),MATCH(D$1,Districts,0))*'Blend Sheet'!$AA31)+(INDEX(ItemCosts,MATCH('Blend Sheet'!$AB$4,ItemNum,0),MATCH(D$1,Districts,0))*'Blend Sheet'!$AB31)+(INDEX(ItemCosts,MATCH('Blend Sheet'!$AC$4,ItemNum,0),MATCH(D$1,Districts,0))*'Blend Sheet'!$AC31)+(INDEX(ItemCosts,MATCH('Blend Sheet'!$AD$4,ItemNum,0),MATCH(D$1,Districts,0))*'Blend Sheet'!$AD31)+(INDEX(ItemCosts,MATCH('Blend Sheet'!$AE$4,ItemNum,0),MATCH(D$1,Districts,0))*'Blend Sheet'!$AE31)+(INDEX(ItemCosts,MATCH('Blend Sheet'!$AF$4,ItemNum,0),MATCH(D$1,Districts,0))*'Blend Sheet'!$AF31)+(INDEX(ItemCosts,MATCH('Blend Sheet'!$AG$4,ItemNum,0),MATCH(D$1,Districts,0))*'Blend Sheet'!$AG31)+(INDEX(ItemCosts,MATCH('Blend Sheet'!$AH$4,ItemNum,0),MATCH(D$1,Districts,0))*'Blend Sheet'!$AH31)+(INDEX(ItemCosts,MATCH('Blend Sheet'!$AI$4,ItemNum,0),MATCH(D$1,Districts,0))*'Blend Sheet'!$AI31)+(INDEX(ItemCosts,MATCH('Blend Sheet'!$AJ$4,ItemNum,0),MATCH(D$1,Districts,0))*'Blend Sheet'!$AJ31)+(INDEX(ItemCosts,MATCH('Blend Sheet'!$AK$4,ItemNum,0),MATCH(D$1,Districts,0))*'Blend Sheet'!$AK31)+(INDEX(ItemCosts,MATCH('Blend Sheet'!$AL$4,ItemNum,0),MATCH(D$1,Districts,0))*'Blend Sheet'!$AL31)+(INDEX(ItemCosts,MATCH('Blend Sheet'!$AM$4,ItemNum,0),MATCH(D$1,Districts,0))*'Blend Sheet'!$AM31)+(INDEX(ItemCosts,MATCH('Blend Sheet'!$AN$4,ItemNum,0),MATCH(D$1,Districts,0))*'Blend Sheet'!$AN31)+(INDEX(ItemCosts,MATCH('Blend Sheet'!$AO$4,ItemNum,0),MATCH(D$1,Districts,0))*'Blend Sheet'!$AO31)+(INDEX(ItemCosts,MATCH('Blend Sheet'!$AP$4,ItemNum,0),MATCH(D$1,Districts,0))*'Blend Sheet'!$AP31)+(INDEX(ItemCosts,MATCH('Blend Sheet'!$AQ$4,ItemNum,0),MATCH(D$1,Districts,0))*'Blend Sheet'!$AQ31)+(INDEX(ItemCosts,MATCH('Blend Sheet'!$AR$4,ItemNum,0),MATCH(D$1,Districts,0))*'Blend Sheet'!$AR31)+(INDEX(ItemCosts,MATCH('Blend Sheet'!$AS$4,ItemNum,0),MATCH(D$1,Districts,0))*'Blend Sheet'!$AS31)</f>
        <v>#N/A</v>
      </c>
      <c r="E28" s="5" t="e">
        <f>(INDEX(ItemCosts,MATCH('Blend Sheet'!$C$4,ItemNum,0),MATCH(E$1,Districts,0))*'Blend Sheet'!$C31)+(INDEX(ItemCosts,MATCH('Blend Sheet'!$D$4,ItemNum,0),MATCH(E$1,Districts,0))*'Blend Sheet'!$D31)+(INDEX(ItemCosts,MATCH('Blend Sheet'!$E$4,ItemNum,0),MATCH(E$1,Districts,0))*'Blend Sheet'!$E31)+(INDEX(ItemCosts,MATCH('Blend Sheet'!$F$4,ItemNum,0),MATCH(E$1,Districts,0))*'Blend Sheet'!$F31)+(INDEX(ItemCosts,MATCH('Blend Sheet'!$G$4,ItemNum,0),MATCH(E$1,Districts,0))*'Blend Sheet'!$G31)+(INDEX(ItemCosts,MATCH('Blend Sheet'!$H$4,ItemNum,0),MATCH(E$1,Districts,0))*'Blend Sheet'!$H31)+(INDEX(ItemCosts,MATCH('Blend Sheet'!$I$4,ItemNum,0),MATCH(E$1,Districts,0))*'Blend Sheet'!$I31)+(INDEX(ItemCosts,MATCH('Blend Sheet'!$J$4,ItemNum,0),MATCH(E$1,Districts,0))*'Blend Sheet'!$J31)+(INDEX(ItemCosts,MATCH('Blend Sheet'!$K$4,ItemNum,0),MATCH(E$1,Districts,0))*'Blend Sheet'!$K31)+(INDEX(ItemCosts,MATCH('Blend Sheet'!$L$4,ItemNum,0),MATCH(E$1,Districts,0))*'Blend Sheet'!$L31)+(INDEX(ItemCosts,MATCH('Blend Sheet'!$M$4,ItemNum,0),MATCH(E$1,Districts,0))*'Blend Sheet'!$M31)+(INDEX(ItemCosts,MATCH('Blend Sheet'!$N$4,ItemNum,0),MATCH(E$1,Districts,0))*'Blend Sheet'!$N31)+(INDEX(ItemCosts,MATCH('Blend Sheet'!$O$4,ItemNum,0),MATCH(E$1,Districts,0))*'Blend Sheet'!$O31)+(INDEX(ItemCosts,MATCH('Blend Sheet'!$P$4,ItemNum,0),MATCH(E$1,Districts,0))*'Blend Sheet'!$P31)+(INDEX(ItemCosts,MATCH('Blend Sheet'!$Q$4,ItemNum,0),MATCH(E$1,Districts,0))*'Blend Sheet'!$Q31)+(INDEX(ItemCosts,MATCH('Blend Sheet'!$R$4,ItemNum,0),MATCH(E$1,Districts,0))*'Blend Sheet'!$R31)+(INDEX(ItemCosts,MATCH('Blend Sheet'!$S$4,ItemNum,0),MATCH(E$1,Districts,0))*'Blend Sheet'!$S31)+(INDEX(ItemCosts,MATCH('Blend Sheet'!$T$4,ItemNum,0),MATCH(E$1,Districts,0))*'Blend Sheet'!$T31)+(INDEX(ItemCosts,MATCH('Blend Sheet'!$U$4,ItemNum,0),MATCH(E$1,Districts,0))*'Blend Sheet'!$U31)+(INDEX(ItemCosts,MATCH('Blend Sheet'!$V$4,ItemNum,0),MATCH(E$1,Districts,0))*'Blend Sheet'!$V31)+(INDEX(ItemCosts,MATCH('Blend Sheet'!$W$4,ItemNum,0),MATCH(E$1,Districts,0))*'Blend Sheet'!$W31)+(INDEX(ItemCosts,MATCH('Blend Sheet'!$X$4,ItemNum,0),MATCH(E$1,Districts,0))*'Blend Sheet'!$X31)+(INDEX(ItemCosts,MATCH('Blend Sheet'!$Y$4,ItemNum,0),MATCH(E$1,Districts,0))*'Blend Sheet'!$Y31)+(INDEX(ItemCosts,MATCH('Blend Sheet'!$Z$4,ItemNum,0),MATCH(E$1,Districts,0))*'Blend Sheet'!$Z31)+(INDEX(ItemCosts,MATCH('Blend Sheet'!$AA$4,ItemNum,0),MATCH(E$1,Districts,0))*'Blend Sheet'!$AA31)+(INDEX(ItemCosts,MATCH('Blend Sheet'!$AB$4,ItemNum,0),MATCH(E$1,Districts,0))*'Blend Sheet'!$AB31)+(INDEX(ItemCosts,MATCH('Blend Sheet'!$AC$4,ItemNum,0),MATCH(E$1,Districts,0))*'Blend Sheet'!$AC31)+(INDEX(ItemCosts,MATCH('Blend Sheet'!$AD$4,ItemNum,0),MATCH(E$1,Districts,0))*'Blend Sheet'!$AD31)+(INDEX(ItemCosts,MATCH('Blend Sheet'!$AE$4,ItemNum,0),MATCH(E$1,Districts,0))*'Blend Sheet'!$AE31)+(INDEX(ItemCosts,MATCH('Blend Sheet'!$AF$4,ItemNum,0),MATCH(E$1,Districts,0))*'Blend Sheet'!$AF31)+(INDEX(ItemCosts,MATCH('Blend Sheet'!$AG$4,ItemNum,0),MATCH(E$1,Districts,0))*'Blend Sheet'!$AG31)+(INDEX(ItemCosts,MATCH('Blend Sheet'!$AH$4,ItemNum,0),MATCH(E$1,Districts,0))*'Blend Sheet'!$AH31)+(INDEX(ItemCosts,MATCH('Blend Sheet'!$AI$4,ItemNum,0),MATCH(E$1,Districts,0))*'Blend Sheet'!$AI31)+(INDEX(ItemCosts,MATCH('Blend Sheet'!$AJ$4,ItemNum,0),MATCH(E$1,Districts,0))*'Blend Sheet'!$AJ31)+(INDEX(ItemCosts,MATCH('Blend Sheet'!$AK$4,ItemNum,0),MATCH(E$1,Districts,0))*'Blend Sheet'!$AK31)+(INDEX(ItemCosts,MATCH('Blend Sheet'!$AL$4,ItemNum,0),MATCH(E$1,Districts,0))*'Blend Sheet'!$AL31)+(INDEX(ItemCosts,MATCH('Blend Sheet'!$AM$4,ItemNum,0),MATCH(E$1,Districts,0))*'Blend Sheet'!$AM31)+(INDEX(ItemCosts,MATCH('Blend Sheet'!$AN$4,ItemNum,0),MATCH(E$1,Districts,0))*'Blend Sheet'!$AN31)+(INDEX(ItemCosts,MATCH('Blend Sheet'!$AO$4,ItemNum,0),MATCH(E$1,Districts,0))*'Blend Sheet'!$AO31)+(INDEX(ItemCosts,MATCH('Blend Sheet'!$AP$4,ItemNum,0),MATCH(E$1,Districts,0))*'Blend Sheet'!$AP31)+(INDEX(ItemCosts,MATCH('Blend Sheet'!$AQ$4,ItemNum,0),MATCH(E$1,Districts,0))*'Blend Sheet'!$AQ31)+(INDEX(ItemCosts,MATCH('Blend Sheet'!$AR$4,ItemNum,0),MATCH(E$1,Districts,0))*'Blend Sheet'!$AR31)+(INDEX(ItemCosts,MATCH('Blend Sheet'!$AS$4,ItemNum,0),MATCH(E$1,Districts,0))*'Blend Sheet'!$AS31)</f>
        <v>#N/A</v>
      </c>
      <c r="F28" s="5" t="e">
        <f>(INDEX(ItemCosts,MATCH('Blend Sheet'!$C$4,ItemNum,0),MATCH(F$1,Districts,0))*'Blend Sheet'!$C31)+(INDEX(ItemCosts,MATCH('Blend Sheet'!$D$4,ItemNum,0),MATCH(F$1,Districts,0))*'Blend Sheet'!$D31)+(INDEX(ItemCosts,MATCH('Blend Sheet'!$E$4,ItemNum,0),MATCH(F$1,Districts,0))*'Blend Sheet'!$E31)+(INDEX(ItemCosts,MATCH('Blend Sheet'!$F$4,ItemNum,0),MATCH(F$1,Districts,0))*'Blend Sheet'!$F31)+(INDEX(ItemCosts,MATCH('Blend Sheet'!$G$4,ItemNum,0),MATCH(F$1,Districts,0))*'Blend Sheet'!$G31)+(INDEX(ItemCosts,MATCH('Blend Sheet'!$H$4,ItemNum,0),MATCH(F$1,Districts,0))*'Blend Sheet'!$H31)+(INDEX(ItemCosts,MATCH('Blend Sheet'!$I$4,ItemNum,0),MATCH(F$1,Districts,0))*'Blend Sheet'!$I31)+(INDEX(ItemCosts,MATCH('Blend Sheet'!$J$4,ItemNum,0),MATCH(F$1,Districts,0))*'Blend Sheet'!$J31)+(INDEX(ItemCosts,MATCH('Blend Sheet'!$K$4,ItemNum,0),MATCH(F$1,Districts,0))*'Blend Sheet'!$K31)+(INDEX(ItemCosts,MATCH('Blend Sheet'!$L$4,ItemNum,0),MATCH(F$1,Districts,0))*'Blend Sheet'!$L31)+(INDEX(ItemCosts,MATCH('Blend Sheet'!$M$4,ItemNum,0),MATCH(F$1,Districts,0))*'Blend Sheet'!$M31)+(INDEX(ItemCosts,MATCH('Blend Sheet'!$N$4,ItemNum,0),MATCH(F$1,Districts,0))*'Blend Sheet'!$N31)+(INDEX(ItemCosts,MATCH('Blend Sheet'!$O$4,ItemNum,0),MATCH(F$1,Districts,0))*'Blend Sheet'!$O31)+(INDEX(ItemCosts,MATCH('Blend Sheet'!$P$4,ItemNum,0),MATCH(F$1,Districts,0))*'Blend Sheet'!$P31)+(INDEX(ItemCosts,MATCH('Blend Sheet'!$Q$4,ItemNum,0),MATCH(F$1,Districts,0))*'Blend Sheet'!$Q31)+(INDEX(ItemCosts,MATCH('Blend Sheet'!$R$4,ItemNum,0),MATCH(F$1,Districts,0))*'Blend Sheet'!$R31)+(INDEX(ItemCosts,MATCH('Blend Sheet'!$S$4,ItemNum,0),MATCH(F$1,Districts,0))*'Blend Sheet'!$S31)+(INDEX(ItemCosts,MATCH('Blend Sheet'!$T$4,ItemNum,0),MATCH(F$1,Districts,0))*'Blend Sheet'!$T31)+(INDEX(ItemCosts,MATCH('Blend Sheet'!$U$4,ItemNum,0),MATCH(F$1,Districts,0))*'Blend Sheet'!$U31)+(INDEX(ItemCosts,MATCH('Blend Sheet'!$V$4,ItemNum,0),MATCH(F$1,Districts,0))*'Blend Sheet'!$V31)+(INDEX(ItemCosts,MATCH('Blend Sheet'!$W$4,ItemNum,0),MATCH(F$1,Districts,0))*'Blend Sheet'!$W31)+(INDEX(ItemCosts,MATCH('Blend Sheet'!$X$4,ItemNum,0),MATCH(F$1,Districts,0))*'Blend Sheet'!$X31)+(INDEX(ItemCosts,MATCH('Blend Sheet'!$Y$4,ItemNum,0),MATCH(F$1,Districts,0))*'Blend Sheet'!$Y31)+(INDEX(ItemCosts,MATCH('Blend Sheet'!$Z$4,ItemNum,0),MATCH(F$1,Districts,0))*'Blend Sheet'!$Z31)+(INDEX(ItemCosts,MATCH('Blend Sheet'!$AA$4,ItemNum,0),MATCH(F$1,Districts,0))*'Blend Sheet'!$AA31)+(INDEX(ItemCosts,MATCH('Blend Sheet'!$AB$4,ItemNum,0),MATCH(F$1,Districts,0))*'Blend Sheet'!$AB31)+(INDEX(ItemCosts,MATCH('Blend Sheet'!$AC$4,ItemNum,0),MATCH(F$1,Districts,0))*'Blend Sheet'!$AC31)+(INDEX(ItemCosts,MATCH('Blend Sheet'!$AD$4,ItemNum,0),MATCH(F$1,Districts,0))*'Blend Sheet'!$AD31)+(INDEX(ItemCosts,MATCH('Blend Sheet'!$AE$4,ItemNum,0),MATCH(F$1,Districts,0))*'Blend Sheet'!$AE31)+(INDEX(ItemCosts,MATCH('Blend Sheet'!$AF$4,ItemNum,0),MATCH(F$1,Districts,0))*'Blend Sheet'!$AF31)+(INDEX(ItemCosts,MATCH('Blend Sheet'!$AG$4,ItemNum,0),MATCH(F$1,Districts,0))*'Blend Sheet'!$AG31)+(INDEX(ItemCosts,MATCH('Blend Sheet'!$AH$4,ItemNum,0),MATCH(F$1,Districts,0))*'Blend Sheet'!$AH31)+(INDEX(ItemCosts,MATCH('Blend Sheet'!$AI$4,ItemNum,0),MATCH(F$1,Districts,0))*'Blend Sheet'!$AI31)+(INDEX(ItemCosts,MATCH('Blend Sheet'!$AJ$4,ItemNum,0),MATCH(F$1,Districts,0))*'Blend Sheet'!$AJ31)+(INDEX(ItemCosts,MATCH('Blend Sheet'!$AK$4,ItemNum,0),MATCH(F$1,Districts,0))*'Blend Sheet'!$AK31)+(INDEX(ItemCosts,MATCH('Blend Sheet'!$AL$4,ItemNum,0),MATCH(F$1,Districts,0))*'Blend Sheet'!$AL31)+(INDEX(ItemCosts,MATCH('Blend Sheet'!$AM$4,ItemNum,0),MATCH(F$1,Districts,0))*'Blend Sheet'!$AM31)+(INDEX(ItemCosts,MATCH('Blend Sheet'!$AN$4,ItemNum,0),MATCH(F$1,Districts,0))*'Blend Sheet'!$AN31)+(INDEX(ItemCosts,MATCH('Blend Sheet'!$AO$4,ItemNum,0),MATCH(F$1,Districts,0))*'Blend Sheet'!$AO31)+(INDEX(ItemCosts,MATCH('Blend Sheet'!$AP$4,ItemNum,0),MATCH(F$1,Districts,0))*'Blend Sheet'!$AP31)+(INDEX(ItemCosts,MATCH('Blend Sheet'!$AQ$4,ItemNum,0),MATCH(F$1,Districts,0))*'Blend Sheet'!$AQ31)+(INDEX(ItemCosts,MATCH('Blend Sheet'!$AR$4,ItemNum,0),MATCH(F$1,Districts,0))*'Blend Sheet'!$AR31)+(INDEX(ItemCosts,MATCH('Blend Sheet'!$AS$4,ItemNum,0),MATCH(F$1,Districts,0))*'Blend Sheet'!$AS31)</f>
        <v>#N/A</v>
      </c>
      <c r="G28" s="5" t="e">
        <f>(INDEX(ItemCosts,MATCH('Blend Sheet'!$C$4,ItemNum,0),MATCH(G$1,Districts,0))*'Blend Sheet'!$C31)+(INDEX(ItemCosts,MATCH('Blend Sheet'!$D$4,ItemNum,0),MATCH(G$1,Districts,0))*'Blend Sheet'!$D31)+(INDEX(ItemCosts,MATCH('Blend Sheet'!$E$4,ItemNum,0),MATCH(G$1,Districts,0))*'Blend Sheet'!$E31)+(INDEX(ItemCosts,MATCH('Blend Sheet'!$F$4,ItemNum,0),MATCH(G$1,Districts,0))*'Blend Sheet'!$F31)+(INDEX(ItemCosts,MATCH('Blend Sheet'!$G$4,ItemNum,0),MATCH(G$1,Districts,0))*'Blend Sheet'!$G31)+(INDEX(ItemCosts,MATCH('Blend Sheet'!$H$4,ItemNum,0),MATCH(G$1,Districts,0))*'Blend Sheet'!$H31)+(INDEX(ItemCosts,MATCH('Blend Sheet'!$I$4,ItemNum,0),MATCH(G$1,Districts,0))*'Blend Sheet'!$I31)+(INDEX(ItemCosts,MATCH('Blend Sheet'!$J$4,ItemNum,0),MATCH(G$1,Districts,0))*'Blend Sheet'!$J31)+(INDEX(ItemCosts,MATCH('Blend Sheet'!$K$4,ItemNum,0),MATCH(G$1,Districts,0))*'Blend Sheet'!$K31)+(INDEX(ItemCosts,MATCH('Blend Sheet'!$L$4,ItemNum,0),MATCH(G$1,Districts,0))*'Blend Sheet'!$L31)+(INDEX(ItemCosts,MATCH('Blend Sheet'!$M$4,ItemNum,0),MATCH(G$1,Districts,0))*'Blend Sheet'!$M31)+(INDEX(ItemCosts,MATCH('Blend Sheet'!$N$4,ItemNum,0),MATCH(G$1,Districts,0))*'Blend Sheet'!$N31)+(INDEX(ItemCosts,MATCH('Blend Sheet'!$O$4,ItemNum,0),MATCH(G$1,Districts,0))*'Blend Sheet'!$O31)+(INDEX(ItemCosts,MATCH('Blend Sheet'!$P$4,ItemNum,0),MATCH(G$1,Districts,0))*'Blend Sheet'!$P31)+(INDEX(ItemCosts,MATCH('Blend Sheet'!$Q$4,ItemNum,0),MATCH(G$1,Districts,0))*'Blend Sheet'!$Q31)+(INDEX(ItemCosts,MATCH('Blend Sheet'!$R$4,ItemNum,0),MATCH(G$1,Districts,0))*'Blend Sheet'!$R31)+(INDEX(ItemCosts,MATCH('Blend Sheet'!$S$4,ItemNum,0),MATCH(G$1,Districts,0))*'Blend Sheet'!$S31)+(INDEX(ItemCosts,MATCH('Blend Sheet'!$T$4,ItemNum,0),MATCH(G$1,Districts,0))*'Blend Sheet'!$T31)+(INDEX(ItemCosts,MATCH('Blend Sheet'!$U$4,ItemNum,0),MATCH(G$1,Districts,0))*'Blend Sheet'!$U31)+(INDEX(ItemCosts,MATCH('Blend Sheet'!$V$4,ItemNum,0),MATCH(G$1,Districts,0))*'Blend Sheet'!$V31)+(INDEX(ItemCosts,MATCH('Blend Sheet'!$W$4,ItemNum,0),MATCH(G$1,Districts,0))*'Blend Sheet'!$W31)+(INDEX(ItemCosts,MATCH('Blend Sheet'!$X$4,ItemNum,0),MATCH(G$1,Districts,0))*'Blend Sheet'!$X31)+(INDEX(ItemCosts,MATCH('Blend Sheet'!$Y$4,ItemNum,0),MATCH(G$1,Districts,0))*'Blend Sheet'!$Y31)+(INDEX(ItemCosts,MATCH('Blend Sheet'!$Z$4,ItemNum,0),MATCH(G$1,Districts,0))*'Blend Sheet'!$Z31)+(INDEX(ItemCosts,MATCH('Blend Sheet'!$AA$4,ItemNum,0),MATCH(G$1,Districts,0))*'Blend Sheet'!$AA31)+(INDEX(ItemCosts,MATCH('Blend Sheet'!$AB$4,ItemNum,0),MATCH(G$1,Districts,0))*'Blend Sheet'!$AB31)+(INDEX(ItemCosts,MATCH('Blend Sheet'!$AC$4,ItemNum,0),MATCH(G$1,Districts,0))*'Blend Sheet'!$AC31)+(INDEX(ItemCosts,MATCH('Blend Sheet'!$AD$4,ItemNum,0),MATCH(G$1,Districts,0))*'Blend Sheet'!$AD31)+(INDEX(ItemCosts,MATCH('Blend Sheet'!$AE$4,ItemNum,0),MATCH(G$1,Districts,0))*'Blend Sheet'!$AE31)+(INDEX(ItemCosts,MATCH('Blend Sheet'!$AF$4,ItemNum,0),MATCH(G$1,Districts,0))*'Blend Sheet'!$AF31)+(INDEX(ItemCosts,MATCH('Blend Sheet'!$AG$4,ItemNum,0),MATCH(G$1,Districts,0))*'Blend Sheet'!$AG31)+(INDEX(ItemCosts,MATCH('Blend Sheet'!$AH$4,ItemNum,0),MATCH(G$1,Districts,0))*'Blend Sheet'!$AH31)+(INDEX(ItemCosts,MATCH('Blend Sheet'!$AI$4,ItemNum,0),MATCH(G$1,Districts,0))*'Blend Sheet'!$AI31)+(INDEX(ItemCosts,MATCH('Blend Sheet'!$AJ$4,ItemNum,0),MATCH(G$1,Districts,0))*'Blend Sheet'!$AJ31)+(INDEX(ItemCosts,MATCH('Blend Sheet'!$AK$4,ItemNum,0),MATCH(G$1,Districts,0))*'Blend Sheet'!$AK31)+(INDEX(ItemCosts,MATCH('Blend Sheet'!$AL$4,ItemNum,0),MATCH(G$1,Districts,0))*'Blend Sheet'!$AL31)+(INDEX(ItemCosts,MATCH('Blend Sheet'!$AM$4,ItemNum,0),MATCH(G$1,Districts,0))*'Blend Sheet'!$AM31)+(INDEX(ItemCosts,MATCH('Blend Sheet'!$AN$4,ItemNum,0),MATCH(G$1,Districts,0))*'Blend Sheet'!$AN31)+(INDEX(ItemCosts,MATCH('Blend Sheet'!$AO$4,ItemNum,0),MATCH(G$1,Districts,0))*'Blend Sheet'!$AO31)+(INDEX(ItemCosts,MATCH('Blend Sheet'!$AP$4,ItemNum,0),MATCH(G$1,Districts,0))*'Blend Sheet'!$AP31)+(INDEX(ItemCosts,MATCH('Blend Sheet'!$AQ$4,ItemNum,0),MATCH(G$1,Districts,0))*'Blend Sheet'!$AQ31)+(INDEX(ItemCosts,MATCH('Blend Sheet'!$AR$4,ItemNum,0),MATCH(G$1,Districts,0))*'Blend Sheet'!$AR31)+(INDEX(ItemCosts,MATCH('Blend Sheet'!$AS$4,ItemNum,0),MATCH(G$1,Districts,0))*'Blend Sheet'!$AS31)</f>
        <v>#N/A</v>
      </c>
      <c r="H28" s="5" t="e">
        <f>(INDEX(ItemCosts,MATCH('Blend Sheet'!$C$4,ItemNum,0),MATCH(H$1,Districts,0))*'Blend Sheet'!$C31)+(INDEX(ItemCosts,MATCH('Blend Sheet'!$D$4,ItemNum,0),MATCH(H$1,Districts,0))*'Blend Sheet'!$D31)+(INDEX(ItemCosts,MATCH('Blend Sheet'!$E$4,ItemNum,0),MATCH(H$1,Districts,0))*'Blend Sheet'!$E31)+(INDEX(ItemCosts,MATCH('Blend Sheet'!$F$4,ItemNum,0),MATCH(H$1,Districts,0))*'Blend Sheet'!$F31)+(INDEX(ItemCosts,MATCH('Blend Sheet'!$G$4,ItemNum,0),MATCH(H$1,Districts,0))*'Blend Sheet'!$G31)+(INDEX(ItemCosts,MATCH('Blend Sheet'!$H$4,ItemNum,0),MATCH(H$1,Districts,0))*'Blend Sheet'!$H31)+(INDEX(ItemCosts,MATCH('Blend Sheet'!$I$4,ItemNum,0),MATCH(H$1,Districts,0))*'Blend Sheet'!$I31)+(INDEX(ItemCosts,MATCH('Blend Sheet'!$J$4,ItemNum,0),MATCH(H$1,Districts,0))*'Blend Sheet'!$J31)+(INDEX(ItemCosts,MATCH('Blend Sheet'!$K$4,ItemNum,0),MATCH(H$1,Districts,0))*'Blend Sheet'!$K31)+(INDEX(ItemCosts,MATCH('Blend Sheet'!$L$4,ItemNum,0),MATCH(H$1,Districts,0))*'Blend Sheet'!$L31)+(INDEX(ItemCosts,MATCH('Blend Sheet'!$M$4,ItemNum,0),MATCH(H$1,Districts,0))*'Blend Sheet'!$M31)+(INDEX(ItemCosts,MATCH('Blend Sheet'!$N$4,ItemNum,0),MATCH(H$1,Districts,0))*'Blend Sheet'!$N31)+(INDEX(ItemCosts,MATCH('Blend Sheet'!$O$4,ItemNum,0),MATCH(H$1,Districts,0))*'Blend Sheet'!$O31)+(INDEX(ItemCosts,MATCH('Blend Sheet'!$P$4,ItemNum,0),MATCH(H$1,Districts,0))*'Blend Sheet'!$P31)+(INDEX(ItemCosts,MATCH('Blend Sheet'!$Q$4,ItemNum,0),MATCH(H$1,Districts,0))*'Blend Sheet'!$Q31)+(INDEX(ItemCosts,MATCH('Blend Sheet'!$R$4,ItemNum,0),MATCH(H$1,Districts,0))*'Blend Sheet'!$R31)+(INDEX(ItemCosts,MATCH('Blend Sheet'!$S$4,ItemNum,0),MATCH(H$1,Districts,0))*'Blend Sheet'!$S31)+(INDEX(ItemCosts,MATCH('Blend Sheet'!$T$4,ItemNum,0),MATCH(H$1,Districts,0))*'Blend Sheet'!$T31)+(INDEX(ItemCosts,MATCH('Blend Sheet'!$U$4,ItemNum,0),MATCH(H$1,Districts,0))*'Blend Sheet'!$U31)+(INDEX(ItemCosts,MATCH('Blend Sheet'!$V$4,ItemNum,0),MATCH(H$1,Districts,0))*'Blend Sheet'!$V31)+(INDEX(ItemCosts,MATCH('Blend Sheet'!$W$4,ItemNum,0),MATCH(H$1,Districts,0))*'Blend Sheet'!$W31)+(INDEX(ItemCosts,MATCH('Blend Sheet'!$X$4,ItemNum,0),MATCH(H$1,Districts,0))*'Blend Sheet'!$X31)+(INDEX(ItemCosts,MATCH('Blend Sheet'!$Y$4,ItemNum,0),MATCH(H$1,Districts,0))*'Blend Sheet'!$Y31)+(INDEX(ItemCosts,MATCH('Blend Sheet'!$Z$4,ItemNum,0),MATCH(H$1,Districts,0))*'Blend Sheet'!$Z31)+(INDEX(ItemCosts,MATCH('Blend Sheet'!$AA$4,ItemNum,0),MATCH(H$1,Districts,0))*'Blend Sheet'!$AA31)+(INDEX(ItemCosts,MATCH('Blend Sheet'!$AB$4,ItemNum,0),MATCH(H$1,Districts,0))*'Blend Sheet'!$AB31)+(INDEX(ItemCosts,MATCH('Blend Sheet'!$AC$4,ItemNum,0),MATCH(H$1,Districts,0))*'Blend Sheet'!$AC31)+(INDEX(ItemCosts,MATCH('Blend Sheet'!$AD$4,ItemNum,0),MATCH(H$1,Districts,0))*'Blend Sheet'!$AD31)+(INDEX(ItemCosts,MATCH('Blend Sheet'!$AE$4,ItemNum,0),MATCH(H$1,Districts,0))*'Blend Sheet'!$AE31)+(INDEX(ItemCosts,MATCH('Blend Sheet'!$AF$4,ItemNum,0),MATCH(H$1,Districts,0))*'Blend Sheet'!$AF31)+(INDEX(ItemCosts,MATCH('Blend Sheet'!$AG$4,ItemNum,0),MATCH(H$1,Districts,0))*'Blend Sheet'!$AG31)+(INDEX(ItemCosts,MATCH('Blend Sheet'!$AH$4,ItemNum,0),MATCH(H$1,Districts,0))*'Blend Sheet'!$AH31)+(INDEX(ItemCosts,MATCH('Blend Sheet'!$AI$4,ItemNum,0),MATCH(H$1,Districts,0))*'Blend Sheet'!$AI31)+(INDEX(ItemCosts,MATCH('Blend Sheet'!$AJ$4,ItemNum,0),MATCH(H$1,Districts,0))*'Blend Sheet'!$AJ31)+(INDEX(ItemCosts,MATCH('Blend Sheet'!$AK$4,ItemNum,0),MATCH(H$1,Districts,0))*'Blend Sheet'!$AK31)+(INDEX(ItemCosts,MATCH('Blend Sheet'!$AL$4,ItemNum,0),MATCH(H$1,Districts,0))*'Blend Sheet'!$AL31)+(INDEX(ItemCosts,MATCH('Blend Sheet'!$AM$4,ItemNum,0),MATCH(H$1,Districts,0))*'Blend Sheet'!$AM31)+(INDEX(ItemCosts,MATCH('Blend Sheet'!$AN$4,ItemNum,0),MATCH(H$1,Districts,0))*'Blend Sheet'!$AN31)+(INDEX(ItemCosts,MATCH('Blend Sheet'!$AO$4,ItemNum,0),MATCH(H$1,Districts,0))*'Blend Sheet'!$AO31)+(INDEX(ItemCosts,MATCH('Blend Sheet'!$AP$4,ItemNum,0),MATCH(H$1,Districts,0))*'Blend Sheet'!$AP31)+(INDEX(ItemCosts,MATCH('Blend Sheet'!$AQ$4,ItemNum,0),MATCH(H$1,Districts,0))*'Blend Sheet'!$AQ31)+(INDEX(ItemCosts,MATCH('Blend Sheet'!$AR$4,ItemNum,0),MATCH(H$1,Districts,0))*'Blend Sheet'!$AR31)+(INDEX(ItemCosts,MATCH('Blend Sheet'!$AS$4,ItemNum,0),MATCH(H$1,Districts,0))*'Blend Sheet'!$AS31)</f>
        <v>#N/A</v>
      </c>
      <c r="I28" s="5" t="e">
        <f>(INDEX(ItemCosts,MATCH('Blend Sheet'!$C$4,ItemNum,0),MATCH(I$1,Districts,0))*'Blend Sheet'!$C31)+(INDEX(ItemCosts,MATCH('Blend Sheet'!$D$4,ItemNum,0),MATCH(I$1,Districts,0))*'Blend Sheet'!$D31)+(INDEX(ItemCosts,MATCH('Blend Sheet'!$E$4,ItemNum,0),MATCH(I$1,Districts,0))*'Blend Sheet'!$E31)+(INDEX(ItemCosts,MATCH('Blend Sheet'!$F$4,ItemNum,0),MATCH(I$1,Districts,0))*'Blend Sheet'!$F31)+(INDEX(ItemCosts,MATCH('Blend Sheet'!$G$4,ItemNum,0),MATCH(I$1,Districts,0))*'Blend Sheet'!$G31)+(INDEX(ItemCosts,MATCH('Blend Sheet'!$H$4,ItemNum,0),MATCH(I$1,Districts,0))*'Blend Sheet'!$H31)+(INDEX(ItemCosts,MATCH('Blend Sheet'!$I$4,ItemNum,0),MATCH(I$1,Districts,0))*'Blend Sheet'!$I31)+(INDEX(ItemCosts,MATCH('Blend Sheet'!$J$4,ItemNum,0),MATCH(I$1,Districts,0))*'Blend Sheet'!$J31)+(INDEX(ItemCosts,MATCH('Blend Sheet'!$K$4,ItemNum,0),MATCH(I$1,Districts,0))*'Blend Sheet'!$K31)+(INDEX(ItemCosts,MATCH('Blend Sheet'!$L$4,ItemNum,0),MATCH(I$1,Districts,0))*'Blend Sheet'!$L31)+(INDEX(ItemCosts,MATCH('Blend Sheet'!$M$4,ItemNum,0),MATCH(I$1,Districts,0))*'Blend Sheet'!$M31)+(INDEX(ItemCosts,MATCH('Blend Sheet'!$N$4,ItemNum,0),MATCH(I$1,Districts,0))*'Blend Sheet'!$N31)+(INDEX(ItemCosts,MATCH('Blend Sheet'!$O$4,ItemNum,0),MATCH(I$1,Districts,0))*'Blend Sheet'!$O31)+(INDEX(ItemCosts,MATCH('Blend Sheet'!$P$4,ItemNum,0),MATCH(I$1,Districts,0))*'Blend Sheet'!$P31)+(INDEX(ItemCosts,MATCH('Blend Sheet'!$Q$4,ItemNum,0),MATCH(I$1,Districts,0))*'Blend Sheet'!$Q31)+(INDEX(ItemCosts,MATCH('Blend Sheet'!$R$4,ItemNum,0),MATCH(I$1,Districts,0))*'Blend Sheet'!$R31)+(INDEX(ItemCosts,MATCH('Blend Sheet'!$S$4,ItemNum,0),MATCH(I$1,Districts,0))*'Blend Sheet'!$S31)+(INDEX(ItemCosts,MATCH('Blend Sheet'!$T$4,ItemNum,0),MATCH(I$1,Districts,0))*'Blend Sheet'!$T31)+(INDEX(ItemCosts,MATCH('Blend Sheet'!$U$4,ItemNum,0),MATCH(I$1,Districts,0))*'Blend Sheet'!$U31)+(INDEX(ItemCosts,MATCH('Blend Sheet'!$V$4,ItemNum,0),MATCH(I$1,Districts,0))*'Blend Sheet'!$V31)+(INDEX(ItemCosts,MATCH('Blend Sheet'!$W$4,ItemNum,0),MATCH(I$1,Districts,0))*'Blend Sheet'!$W31)+(INDEX(ItemCosts,MATCH('Blend Sheet'!$X$4,ItemNum,0),MATCH(I$1,Districts,0))*'Blend Sheet'!$X31)+(INDEX(ItemCosts,MATCH('Blend Sheet'!$Y$4,ItemNum,0),MATCH(I$1,Districts,0))*'Blend Sheet'!$Y31)+(INDEX(ItemCosts,MATCH('Blend Sheet'!$Z$4,ItemNum,0),MATCH(I$1,Districts,0))*'Blend Sheet'!$Z31)+(INDEX(ItemCosts,MATCH('Blend Sheet'!$AA$4,ItemNum,0),MATCH(I$1,Districts,0))*'Blend Sheet'!$AA31)+(INDEX(ItemCosts,MATCH('Blend Sheet'!$AB$4,ItemNum,0),MATCH(I$1,Districts,0))*'Blend Sheet'!$AB31)+(INDEX(ItemCosts,MATCH('Blend Sheet'!$AC$4,ItemNum,0),MATCH(I$1,Districts,0))*'Blend Sheet'!$AC31)+(INDEX(ItemCosts,MATCH('Blend Sheet'!$AD$4,ItemNum,0),MATCH(I$1,Districts,0))*'Blend Sheet'!$AD31)+(INDEX(ItemCosts,MATCH('Blend Sheet'!$AE$4,ItemNum,0),MATCH(I$1,Districts,0))*'Blend Sheet'!$AE31)+(INDEX(ItemCosts,MATCH('Blend Sheet'!$AF$4,ItemNum,0),MATCH(I$1,Districts,0))*'Blend Sheet'!$AF31)+(INDEX(ItemCosts,MATCH('Blend Sheet'!$AG$4,ItemNum,0),MATCH(I$1,Districts,0))*'Blend Sheet'!$AG31)+(INDEX(ItemCosts,MATCH('Blend Sheet'!$AH$4,ItemNum,0),MATCH(I$1,Districts,0))*'Blend Sheet'!$AH31)+(INDEX(ItemCosts,MATCH('Blend Sheet'!$AI$4,ItemNum,0),MATCH(I$1,Districts,0))*'Blend Sheet'!$AI31)+(INDEX(ItemCosts,MATCH('Blend Sheet'!$AJ$4,ItemNum,0),MATCH(I$1,Districts,0))*'Blend Sheet'!$AJ31)+(INDEX(ItemCosts,MATCH('Blend Sheet'!$AK$4,ItemNum,0),MATCH(I$1,Districts,0))*'Blend Sheet'!$AK31)+(INDEX(ItemCosts,MATCH('Blend Sheet'!$AL$4,ItemNum,0),MATCH(I$1,Districts,0))*'Blend Sheet'!$AL31)+(INDEX(ItemCosts,MATCH('Blend Sheet'!$AM$4,ItemNum,0),MATCH(I$1,Districts,0))*'Blend Sheet'!$AM31)+(INDEX(ItemCosts,MATCH('Blend Sheet'!$AN$4,ItemNum,0),MATCH(I$1,Districts,0))*'Blend Sheet'!$AN31)+(INDEX(ItemCosts,MATCH('Blend Sheet'!$AO$4,ItemNum,0),MATCH(I$1,Districts,0))*'Blend Sheet'!$AO31)+(INDEX(ItemCosts,MATCH('Blend Sheet'!$AP$4,ItemNum,0),MATCH(I$1,Districts,0))*'Blend Sheet'!$AP31)+(INDEX(ItemCosts,MATCH('Blend Sheet'!$AQ$4,ItemNum,0),MATCH(I$1,Districts,0))*'Blend Sheet'!$AQ31)+(INDEX(ItemCosts,MATCH('Blend Sheet'!$AR$4,ItemNum,0),MATCH(I$1,Districts,0))*'Blend Sheet'!$AR31)+(INDEX(ItemCosts,MATCH('Blend Sheet'!$AS$4,ItemNum,0),MATCH(I$1,Districts,0))*'Blend Sheet'!$AS31)</f>
        <v>#N/A</v>
      </c>
      <c r="J28" s="5" t="e">
        <f>(INDEX(ItemCosts,MATCH('Blend Sheet'!$C$4,ItemNum,0),MATCH(J$1,Districts,0))*'Blend Sheet'!$C31)+(INDEX(ItemCosts,MATCH('Blend Sheet'!$D$4,ItemNum,0),MATCH(J$1,Districts,0))*'Blend Sheet'!$D31)+(INDEX(ItemCosts,MATCH('Blend Sheet'!$E$4,ItemNum,0),MATCH(J$1,Districts,0))*'Blend Sheet'!$E31)+(INDEX(ItemCosts,MATCH('Blend Sheet'!$F$4,ItemNum,0),MATCH(J$1,Districts,0))*'Blend Sheet'!$F31)+(INDEX(ItemCosts,MATCH('Blend Sheet'!$G$4,ItemNum,0),MATCH(J$1,Districts,0))*'Blend Sheet'!$G31)+(INDEX(ItemCosts,MATCH('Blend Sheet'!$H$4,ItemNum,0),MATCH(J$1,Districts,0))*'Blend Sheet'!$H31)+(INDEX(ItemCosts,MATCH('Blend Sheet'!$I$4,ItemNum,0),MATCH(J$1,Districts,0))*'Blend Sheet'!$I31)+(INDEX(ItemCosts,MATCH('Blend Sheet'!$J$4,ItemNum,0),MATCH(J$1,Districts,0))*'Blend Sheet'!$J31)+(INDEX(ItemCosts,MATCH('Blend Sheet'!$K$4,ItemNum,0),MATCH(J$1,Districts,0))*'Blend Sheet'!$K31)+(INDEX(ItemCosts,MATCH('Blend Sheet'!$L$4,ItemNum,0),MATCH(J$1,Districts,0))*'Blend Sheet'!$L31)+(INDEX(ItemCosts,MATCH('Blend Sheet'!$M$4,ItemNum,0),MATCH(J$1,Districts,0))*'Blend Sheet'!$M31)+(INDEX(ItemCosts,MATCH('Blend Sheet'!$N$4,ItemNum,0),MATCH(J$1,Districts,0))*'Blend Sheet'!$N31)+(INDEX(ItemCosts,MATCH('Blend Sheet'!$O$4,ItemNum,0),MATCH(J$1,Districts,0))*'Blend Sheet'!$O31)+(INDEX(ItemCosts,MATCH('Blend Sheet'!$P$4,ItemNum,0),MATCH(J$1,Districts,0))*'Blend Sheet'!$P31)+(INDEX(ItemCosts,MATCH('Blend Sheet'!$Q$4,ItemNum,0),MATCH(J$1,Districts,0))*'Blend Sheet'!$Q31)+(INDEX(ItemCosts,MATCH('Blend Sheet'!$R$4,ItemNum,0),MATCH(J$1,Districts,0))*'Blend Sheet'!$R31)+(INDEX(ItemCosts,MATCH('Blend Sheet'!$S$4,ItemNum,0),MATCH(J$1,Districts,0))*'Blend Sheet'!$S31)+(INDEX(ItemCosts,MATCH('Blend Sheet'!$T$4,ItemNum,0),MATCH(J$1,Districts,0))*'Blend Sheet'!$T31)+(INDEX(ItemCosts,MATCH('Blend Sheet'!$U$4,ItemNum,0),MATCH(J$1,Districts,0))*'Blend Sheet'!$U31)+(INDEX(ItemCosts,MATCH('Blend Sheet'!$V$4,ItemNum,0),MATCH(J$1,Districts,0))*'Blend Sheet'!$V31)+(INDEX(ItemCosts,MATCH('Blend Sheet'!$W$4,ItemNum,0),MATCH(J$1,Districts,0))*'Blend Sheet'!$W31)+(INDEX(ItemCosts,MATCH('Blend Sheet'!$X$4,ItemNum,0),MATCH(J$1,Districts,0))*'Blend Sheet'!$X31)+(INDEX(ItemCosts,MATCH('Blend Sheet'!$Y$4,ItemNum,0),MATCH(J$1,Districts,0))*'Blend Sheet'!$Y31)+(INDEX(ItemCosts,MATCH('Blend Sheet'!$Z$4,ItemNum,0),MATCH(J$1,Districts,0))*'Blend Sheet'!$Z31)+(INDEX(ItemCosts,MATCH('Blend Sheet'!$AA$4,ItemNum,0),MATCH(J$1,Districts,0))*'Blend Sheet'!$AA31)+(INDEX(ItemCosts,MATCH('Blend Sheet'!$AB$4,ItemNum,0),MATCH(J$1,Districts,0))*'Blend Sheet'!$AB31)+(INDEX(ItemCosts,MATCH('Blend Sheet'!$AC$4,ItemNum,0),MATCH(J$1,Districts,0))*'Blend Sheet'!$AC31)+(INDEX(ItemCosts,MATCH('Blend Sheet'!$AD$4,ItemNum,0),MATCH(J$1,Districts,0))*'Blend Sheet'!$AD31)+(INDEX(ItemCosts,MATCH('Blend Sheet'!$AE$4,ItemNum,0),MATCH(J$1,Districts,0))*'Blend Sheet'!$AE31)+(INDEX(ItemCosts,MATCH('Blend Sheet'!$AF$4,ItemNum,0),MATCH(J$1,Districts,0))*'Blend Sheet'!$AF31)+(INDEX(ItemCosts,MATCH('Blend Sheet'!$AG$4,ItemNum,0),MATCH(J$1,Districts,0))*'Blend Sheet'!$AG31)+(INDEX(ItemCosts,MATCH('Blend Sheet'!$AH$4,ItemNum,0),MATCH(J$1,Districts,0))*'Blend Sheet'!$AH31)+(INDEX(ItemCosts,MATCH('Blend Sheet'!$AI$4,ItemNum,0),MATCH(J$1,Districts,0))*'Blend Sheet'!$AI31)+(INDEX(ItemCosts,MATCH('Blend Sheet'!$AJ$4,ItemNum,0),MATCH(J$1,Districts,0))*'Blend Sheet'!$AJ31)+(INDEX(ItemCosts,MATCH('Blend Sheet'!$AK$4,ItemNum,0),MATCH(J$1,Districts,0))*'Blend Sheet'!$AK31)+(INDEX(ItemCosts,MATCH('Blend Sheet'!$AL$4,ItemNum,0),MATCH(J$1,Districts,0))*'Blend Sheet'!$AL31)+(INDEX(ItemCosts,MATCH('Blend Sheet'!$AM$4,ItemNum,0),MATCH(J$1,Districts,0))*'Blend Sheet'!$AM31)+(INDEX(ItemCosts,MATCH('Blend Sheet'!$AN$4,ItemNum,0),MATCH(J$1,Districts,0))*'Blend Sheet'!$AN31)+(INDEX(ItemCosts,MATCH('Blend Sheet'!$AO$4,ItemNum,0),MATCH(J$1,Districts,0))*'Blend Sheet'!$AO31)+(INDEX(ItemCosts,MATCH('Blend Sheet'!$AP$4,ItemNum,0),MATCH(J$1,Districts,0))*'Blend Sheet'!$AP31)+(INDEX(ItemCosts,MATCH('Blend Sheet'!$AQ$4,ItemNum,0),MATCH(J$1,Districts,0))*'Blend Sheet'!$AQ31)+(INDEX(ItemCosts,MATCH('Blend Sheet'!$AR$4,ItemNum,0),MATCH(J$1,Districts,0))*'Blend Sheet'!$AR31)+(INDEX(ItemCosts,MATCH('Blend Sheet'!$AS$4,ItemNum,0),MATCH(J$1,Districts,0))*'Blend Sheet'!$AS31)</f>
        <v>#N/A</v>
      </c>
      <c r="K28" s="5" t="e">
        <f>(INDEX(ItemCosts,MATCH('Blend Sheet'!$C$4,ItemNum,0),MATCH(K$1,Districts,0))*'Blend Sheet'!$C31)+(INDEX(ItemCosts,MATCH('Blend Sheet'!$D$4,ItemNum,0),MATCH(K$1,Districts,0))*'Blend Sheet'!$D31)+(INDEX(ItemCosts,MATCH('Blend Sheet'!$E$4,ItemNum,0),MATCH(K$1,Districts,0))*'Blend Sheet'!$E31)+(INDEX(ItemCosts,MATCH('Blend Sheet'!$F$4,ItemNum,0),MATCH(K$1,Districts,0))*'Blend Sheet'!$F31)+(INDEX(ItemCosts,MATCH('Blend Sheet'!$G$4,ItemNum,0),MATCH(K$1,Districts,0))*'Blend Sheet'!$G31)+(INDEX(ItemCosts,MATCH('Blend Sheet'!$H$4,ItemNum,0),MATCH(K$1,Districts,0))*'Blend Sheet'!$H31)+(INDEX(ItemCosts,MATCH('Blend Sheet'!$I$4,ItemNum,0),MATCH(K$1,Districts,0))*'Blend Sheet'!$I31)+(INDEX(ItemCosts,MATCH('Blend Sheet'!$J$4,ItemNum,0),MATCH(K$1,Districts,0))*'Blend Sheet'!$J31)+(INDEX(ItemCosts,MATCH('Blend Sheet'!$K$4,ItemNum,0),MATCH(K$1,Districts,0))*'Blend Sheet'!$K31)+(INDEX(ItemCosts,MATCH('Blend Sheet'!$L$4,ItemNum,0),MATCH(K$1,Districts,0))*'Blend Sheet'!$L31)+(INDEX(ItemCosts,MATCH('Blend Sheet'!$M$4,ItemNum,0),MATCH(K$1,Districts,0))*'Blend Sheet'!$M31)+(INDEX(ItemCosts,MATCH('Blend Sheet'!$N$4,ItemNum,0),MATCH(K$1,Districts,0))*'Blend Sheet'!$N31)+(INDEX(ItemCosts,MATCH('Blend Sheet'!$O$4,ItemNum,0),MATCH(K$1,Districts,0))*'Blend Sheet'!$O31)+(INDEX(ItemCosts,MATCH('Blend Sheet'!$P$4,ItemNum,0),MATCH(K$1,Districts,0))*'Blend Sheet'!$P31)+(INDEX(ItemCosts,MATCH('Blend Sheet'!$Q$4,ItemNum,0),MATCH(K$1,Districts,0))*'Blend Sheet'!$Q31)+(INDEX(ItemCosts,MATCH('Blend Sheet'!$R$4,ItemNum,0),MATCH(K$1,Districts,0))*'Blend Sheet'!$R31)+(INDEX(ItemCosts,MATCH('Blend Sheet'!$S$4,ItemNum,0),MATCH(K$1,Districts,0))*'Blend Sheet'!$S31)+(INDEX(ItemCosts,MATCH('Blend Sheet'!$T$4,ItemNum,0),MATCH(K$1,Districts,0))*'Blend Sheet'!$T31)+(INDEX(ItemCosts,MATCH('Blend Sheet'!$U$4,ItemNum,0),MATCH(K$1,Districts,0))*'Blend Sheet'!$U31)+(INDEX(ItemCosts,MATCH('Blend Sheet'!$V$4,ItemNum,0),MATCH(K$1,Districts,0))*'Blend Sheet'!$V31)+(INDEX(ItemCosts,MATCH('Blend Sheet'!$W$4,ItemNum,0),MATCH(K$1,Districts,0))*'Blend Sheet'!$W31)+(INDEX(ItemCosts,MATCH('Blend Sheet'!$X$4,ItemNum,0),MATCH(K$1,Districts,0))*'Blend Sheet'!$X31)+(INDEX(ItemCosts,MATCH('Blend Sheet'!$Y$4,ItemNum,0),MATCH(K$1,Districts,0))*'Blend Sheet'!$Y31)+(INDEX(ItemCosts,MATCH('Blend Sheet'!$Z$4,ItemNum,0),MATCH(K$1,Districts,0))*'Blend Sheet'!$Z31)+(INDEX(ItemCosts,MATCH('Blend Sheet'!$AA$4,ItemNum,0),MATCH(K$1,Districts,0))*'Blend Sheet'!$AA31)+(INDEX(ItemCosts,MATCH('Blend Sheet'!$AB$4,ItemNum,0),MATCH(K$1,Districts,0))*'Blend Sheet'!$AB31)+(INDEX(ItemCosts,MATCH('Blend Sheet'!$AC$4,ItemNum,0),MATCH(K$1,Districts,0))*'Blend Sheet'!$AC31)+(INDEX(ItemCosts,MATCH('Blend Sheet'!$AD$4,ItemNum,0),MATCH(K$1,Districts,0))*'Blend Sheet'!$AD31)+(INDEX(ItemCosts,MATCH('Blend Sheet'!$AE$4,ItemNum,0),MATCH(K$1,Districts,0))*'Blend Sheet'!$AE31)+(INDEX(ItemCosts,MATCH('Blend Sheet'!$AF$4,ItemNum,0),MATCH(K$1,Districts,0))*'Blend Sheet'!$AF31)+(INDEX(ItemCosts,MATCH('Blend Sheet'!$AG$4,ItemNum,0),MATCH(K$1,Districts,0))*'Blend Sheet'!$AG31)+(INDEX(ItemCosts,MATCH('Blend Sheet'!$AH$4,ItemNum,0),MATCH(K$1,Districts,0))*'Blend Sheet'!$AH31)+(INDEX(ItemCosts,MATCH('Blend Sheet'!$AI$4,ItemNum,0),MATCH(K$1,Districts,0))*'Blend Sheet'!$AI31)+(INDEX(ItemCosts,MATCH('Blend Sheet'!$AJ$4,ItemNum,0),MATCH(K$1,Districts,0))*'Blend Sheet'!$AJ31)+(INDEX(ItemCosts,MATCH('Blend Sheet'!$AK$4,ItemNum,0),MATCH(K$1,Districts,0))*'Blend Sheet'!$AK31)+(INDEX(ItemCosts,MATCH('Blend Sheet'!$AL$4,ItemNum,0),MATCH(K$1,Districts,0))*'Blend Sheet'!$AL31)+(INDEX(ItemCosts,MATCH('Blend Sheet'!$AM$4,ItemNum,0),MATCH(K$1,Districts,0))*'Blend Sheet'!$AM31)+(INDEX(ItemCosts,MATCH('Blend Sheet'!$AN$4,ItemNum,0),MATCH(K$1,Districts,0))*'Blend Sheet'!$AN31)+(INDEX(ItemCosts,MATCH('Blend Sheet'!$AO$4,ItemNum,0),MATCH(K$1,Districts,0))*'Blend Sheet'!$AO31)+(INDEX(ItemCosts,MATCH('Blend Sheet'!$AP$4,ItemNum,0),MATCH(K$1,Districts,0))*'Blend Sheet'!$AP31)+(INDEX(ItemCosts,MATCH('Blend Sheet'!$AQ$4,ItemNum,0),MATCH(K$1,Districts,0))*'Blend Sheet'!$AQ31)+(INDEX(ItemCosts,MATCH('Blend Sheet'!$AR$4,ItemNum,0),MATCH(K$1,Districts,0))*'Blend Sheet'!$AR31)+(INDEX(ItemCosts,MATCH('Blend Sheet'!$AS$4,ItemNum,0),MATCH(K$1,Districts,0))*'Blend Sheet'!$AS31)</f>
        <v>#N/A</v>
      </c>
      <c r="L28" s="5" t="e">
        <f>(INDEX(ItemCosts,MATCH('Blend Sheet'!$C$4,ItemNum,0),MATCH(L$1,Districts,0))*'Blend Sheet'!$C31)+(INDEX(ItemCosts,MATCH('Blend Sheet'!$D$4,ItemNum,0),MATCH(L$1,Districts,0))*'Blend Sheet'!$D31)+(INDEX(ItemCosts,MATCH('Blend Sheet'!$E$4,ItemNum,0),MATCH(L$1,Districts,0))*'Blend Sheet'!$E31)+(INDEX(ItemCosts,MATCH('Blend Sheet'!$F$4,ItemNum,0),MATCH(L$1,Districts,0))*'Blend Sheet'!$F31)+(INDEX(ItemCosts,MATCH('Blend Sheet'!$G$4,ItemNum,0),MATCH(L$1,Districts,0))*'Blend Sheet'!$G31)+(INDEX(ItemCosts,MATCH('Blend Sheet'!$H$4,ItemNum,0),MATCH(L$1,Districts,0))*'Blend Sheet'!$H31)+(INDEX(ItemCosts,MATCH('Blend Sheet'!$I$4,ItemNum,0),MATCH(L$1,Districts,0))*'Blend Sheet'!$I31)+(INDEX(ItemCosts,MATCH('Blend Sheet'!$J$4,ItemNum,0),MATCH(L$1,Districts,0))*'Blend Sheet'!$J31)+(INDEX(ItemCosts,MATCH('Blend Sheet'!$K$4,ItemNum,0),MATCH(L$1,Districts,0))*'Blend Sheet'!$K31)+(INDEX(ItemCosts,MATCH('Blend Sheet'!$L$4,ItemNum,0),MATCH(L$1,Districts,0))*'Blend Sheet'!$L31)+(INDEX(ItemCosts,MATCH('Blend Sheet'!$M$4,ItemNum,0),MATCH(L$1,Districts,0))*'Blend Sheet'!$M31)+(INDEX(ItemCosts,MATCH('Blend Sheet'!$N$4,ItemNum,0),MATCH(L$1,Districts,0))*'Blend Sheet'!$N31)+(INDEX(ItemCosts,MATCH('Blend Sheet'!$O$4,ItemNum,0),MATCH(L$1,Districts,0))*'Blend Sheet'!$O31)+(INDEX(ItemCosts,MATCH('Blend Sheet'!$P$4,ItemNum,0),MATCH(L$1,Districts,0))*'Blend Sheet'!$P31)+(INDEX(ItemCosts,MATCH('Blend Sheet'!$Q$4,ItemNum,0),MATCH(L$1,Districts,0))*'Blend Sheet'!$Q31)+(INDEX(ItemCosts,MATCH('Blend Sheet'!$R$4,ItemNum,0),MATCH(L$1,Districts,0))*'Blend Sheet'!$R31)+(INDEX(ItemCosts,MATCH('Blend Sheet'!$S$4,ItemNum,0),MATCH(L$1,Districts,0))*'Blend Sheet'!$S31)+(INDEX(ItemCosts,MATCH('Blend Sheet'!$T$4,ItemNum,0),MATCH(L$1,Districts,0))*'Blend Sheet'!$T31)+(INDEX(ItemCosts,MATCH('Blend Sheet'!$U$4,ItemNum,0),MATCH(L$1,Districts,0))*'Blend Sheet'!$U31)+(INDEX(ItemCosts,MATCH('Blend Sheet'!$V$4,ItemNum,0),MATCH(L$1,Districts,0))*'Blend Sheet'!$V31)+(INDEX(ItemCosts,MATCH('Blend Sheet'!$W$4,ItemNum,0),MATCH(L$1,Districts,0))*'Blend Sheet'!$W31)+(INDEX(ItemCosts,MATCH('Blend Sheet'!$X$4,ItemNum,0),MATCH(L$1,Districts,0))*'Blend Sheet'!$X31)+(INDEX(ItemCosts,MATCH('Blend Sheet'!$Y$4,ItemNum,0),MATCH(L$1,Districts,0))*'Blend Sheet'!$Y31)+(INDEX(ItemCosts,MATCH('Blend Sheet'!$Z$4,ItemNum,0),MATCH(L$1,Districts,0))*'Blend Sheet'!$Z31)+(INDEX(ItemCosts,MATCH('Blend Sheet'!$AA$4,ItemNum,0),MATCH(L$1,Districts,0))*'Blend Sheet'!$AA31)+(INDEX(ItemCosts,MATCH('Blend Sheet'!$AB$4,ItemNum,0),MATCH(L$1,Districts,0))*'Blend Sheet'!$AB31)+(INDEX(ItemCosts,MATCH('Blend Sheet'!$AC$4,ItemNum,0),MATCH(L$1,Districts,0))*'Blend Sheet'!$AC31)+(INDEX(ItemCosts,MATCH('Blend Sheet'!$AD$4,ItemNum,0),MATCH(L$1,Districts,0))*'Blend Sheet'!$AD31)+(INDEX(ItemCosts,MATCH('Blend Sheet'!$AE$4,ItemNum,0),MATCH(L$1,Districts,0))*'Blend Sheet'!$AE31)+(INDEX(ItemCosts,MATCH('Blend Sheet'!$AF$4,ItemNum,0),MATCH(L$1,Districts,0))*'Blend Sheet'!$AF31)+(INDEX(ItemCosts,MATCH('Blend Sheet'!$AG$4,ItemNum,0),MATCH(L$1,Districts,0))*'Blend Sheet'!$AG31)+(INDEX(ItemCosts,MATCH('Blend Sheet'!$AH$4,ItemNum,0),MATCH(L$1,Districts,0))*'Blend Sheet'!$AH31)+(INDEX(ItemCosts,MATCH('Blend Sheet'!$AI$4,ItemNum,0),MATCH(L$1,Districts,0))*'Blend Sheet'!$AI31)+(INDEX(ItemCosts,MATCH('Blend Sheet'!$AJ$4,ItemNum,0),MATCH(L$1,Districts,0))*'Blend Sheet'!$AJ31)+(INDEX(ItemCosts,MATCH('Blend Sheet'!$AK$4,ItemNum,0),MATCH(L$1,Districts,0))*'Blend Sheet'!$AK31)+(INDEX(ItemCosts,MATCH('Blend Sheet'!$AL$4,ItemNum,0),MATCH(L$1,Districts,0))*'Blend Sheet'!$AL31)+(INDEX(ItemCosts,MATCH('Blend Sheet'!$AM$4,ItemNum,0),MATCH(L$1,Districts,0))*'Blend Sheet'!$AM31)+(INDEX(ItemCosts,MATCH('Blend Sheet'!$AN$4,ItemNum,0),MATCH(L$1,Districts,0))*'Blend Sheet'!$AN31)+(INDEX(ItemCosts,MATCH('Blend Sheet'!$AO$4,ItemNum,0),MATCH(L$1,Districts,0))*'Blend Sheet'!$AO31)+(INDEX(ItemCosts,MATCH('Blend Sheet'!$AP$4,ItemNum,0),MATCH(L$1,Districts,0))*'Blend Sheet'!$AP31)+(INDEX(ItemCosts,MATCH('Blend Sheet'!$AQ$4,ItemNum,0),MATCH(L$1,Districts,0))*'Blend Sheet'!$AQ31)+(INDEX(ItemCosts,MATCH('Blend Sheet'!$AR$4,ItemNum,0),MATCH(L$1,Districts,0))*'Blend Sheet'!$AR31)+(INDEX(ItemCosts,MATCH('Blend Sheet'!$AS$4,ItemNum,0),MATCH(L$1,Districts,0))*'Blend Sheet'!$AS31)</f>
        <v>#N/A</v>
      </c>
      <c r="M28" s="191"/>
      <c r="N28" s="34" t="e">
        <f>D28/'Blend Sheet'!$BA31</f>
        <v>#N/A</v>
      </c>
      <c r="O28" s="34" t="e">
        <f>E28/'Blend Sheet'!$BA31</f>
        <v>#N/A</v>
      </c>
      <c r="P28" s="34" t="e">
        <f>G28/'Blend Sheet'!$BA31</f>
        <v>#N/A</v>
      </c>
      <c r="Q28" s="34" t="e">
        <f>H28/'Blend Sheet'!$BA31</f>
        <v>#N/A</v>
      </c>
      <c r="R28" s="34" t="e">
        <f>I28/'Blend Sheet'!$BA31</f>
        <v>#N/A</v>
      </c>
      <c r="S28" s="34" t="e">
        <f>J28/'Blend Sheet'!$BA31</f>
        <v>#N/A</v>
      </c>
      <c r="T28" s="34" t="e">
        <f>K28/'Blend Sheet'!$BA31</f>
        <v>#N/A</v>
      </c>
      <c r="U28" s="34" t="e">
        <f>L28/'Blend Sheet'!$BA31</f>
        <v>#N/A</v>
      </c>
    </row>
    <row r="29" spans="1:21" x14ac:dyDescent="0.25">
      <c r="A29" t="str">
        <f>'Blend Sheet'!A32</f>
        <v>2:1:4 'G' (Sask)</v>
      </c>
      <c r="B29" s="5" t="e">
        <f>(INDEX(ItemCosts,MATCH('Blend Sheet'!$C$4,ItemNum,0),MATCH(B$1,Districts,0))*'Blend Sheet'!$C32)+(INDEX(ItemCosts,MATCH('Blend Sheet'!$D$4,ItemNum,0),MATCH(B$1,Districts,0))*'Blend Sheet'!$D32)+(INDEX(ItemCosts,MATCH('Blend Sheet'!$E$4,ItemNum,0),MATCH(B$1,Districts,0))*'Blend Sheet'!$E32)+(INDEX(ItemCosts,MATCH('Blend Sheet'!$F$4,ItemNum,0),MATCH(B$1,Districts,0))*'Blend Sheet'!$F32)+(INDEX(ItemCosts,MATCH('Blend Sheet'!$G$4,ItemNum,0),MATCH(B$1,Districts,0))*'Blend Sheet'!$G32)+(INDEX(ItemCosts,MATCH('Blend Sheet'!$H$4,ItemNum,0),MATCH(B$1,Districts,0))*'Blend Sheet'!$H32)+(INDEX(ItemCosts,MATCH('Blend Sheet'!$I$4,ItemNum,0),MATCH(B$1,Districts,0))*'Blend Sheet'!$I32)+(INDEX(ItemCosts,MATCH('Blend Sheet'!$J$4,ItemNum,0),MATCH(B$1,Districts,0))*'Blend Sheet'!$J32)+(INDEX(ItemCosts,MATCH('Blend Sheet'!$K$4,ItemNum,0),MATCH(B$1,Districts,0))*'Blend Sheet'!$K32)+(INDEX(ItemCosts,MATCH('Blend Sheet'!$L$4,ItemNum,0),MATCH(B$1,Districts,0))*'Blend Sheet'!$L32)+(INDEX(ItemCosts,MATCH('Blend Sheet'!$M$4,ItemNum,0),MATCH(B$1,Districts,0))*'Blend Sheet'!$M32)+(INDEX(ItemCosts,MATCH('Blend Sheet'!$N$4,ItemNum,0),MATCH(B$1,Districts,0))*'Blend Sheet'!$N32)+(INDEX(ItemCosts,MATCH('Blend Sheet'!$O$4,ItemNum,0),MATCH(B$1,Districts,0))*'Blend Sheet'!$O32)+(INDEX(ItemCosts,MATCH('Blend Sheet'!$P$4,ItemNum,0),MATCH(B$1,Districts,0))*'Blend Sheet'!$P32)+(INDEX(ItemCosts,MATCH('Blend Sheet'!$Q$4,ItemNum,0),MATCH(B$1,Districts,0))*'Blend Sheet'!$Q32)+(INDEX(ItemCosts,MATCH('Blend Sheet'!$R$4,ItemNum,0),MATCH(B$1,Districts,0))*'Blend Sheet'!$R32)+(INDEX(ItemCosts,MATCH('Blend Sheet'!$S$4,ItemNum,0),MATCH(B$1,Districts,0))*'Blend Sheet'!$S32)+(INDEX(ItemCosts,MATCH('Blend Sheet'!$T$4,ItemNum,0),MATCH(B$1,Districts,0))*'Blend Sheet'!$T32)+(INDEX(ItemCosts,MATCH('Blend Sheet'!$U$4,ItemNum,0),MATCH(B$1,Districts,0))*'Blend Sheet'!$U32)+(INDEX(ItemCosts,MATCH('Blend Sheet'!$V$4,ItemNum,0),MATCH(B$1,Districts,0))*'Blend Sheet'!$V32)+(INDEX(ItemCosts,MATCH('Blend Sheet'!$W$4,ItemNum,0),MATCH(B$1,Districts,0))*'Blend Sheet'!$W32)+(INDEX(ItemCosts,MATCH('Blend Sheet'!$X$4,ItemNum,0),MATCH(B$1,Districts,0))*'Blend Sheet'!$X32)+(INDEX(ItemCosts,MATCH('Blend Sheet'!$Y$4,ItemNum,0),MATCH(B$1,Districts,0))*'Blend Sheet'!$Y32)+(INDEX(ItemCosts,MATCH('Blend Sheet'!$Z$4,ItemNum,0),MATCH(B$1,Districts,0))*'Blend Sheet'!$Z32)+(INDEX(ItemCosts,MATCH('Blend Sheet'!$AA$4,ItemNum,0),MATCH(B$1,Districts,0))*'Blend Sheet'!$AA32)+(INDEX(ItemCosts,MATCH('Blend Sheet'!$AB$4,ItemNum,0),MATCH(B$1,Districts,0))*'Blend Sheet'!$AB32)+(INDEX(ItemCosts,MATCH('Blend Sheet'!$AC$4,ItemNum,0),MATCH(B$1,Districts,0))*'Blend Sheet'!$AC32)+(INDEX(ItemCosts,MATCH('Blend Sheet'!$AD$4,ItemNum,0),MATCH(B$1,Districts,0))*'Blend Sheet'!$AD32)+(INDEX(ItemCosts,MATCH('Blend Sheet'!$AE$4,ItemNum,0),MATCH(B$1,Districts,0))*'Blend Sheet'!$AE32)+(INDEX(ItemCosts,MATCH('Blend Sheet'!$AF$4,ItemNum,0),MATCH(B$1,Districts,0))*'Blend Sheet'!$AF32)+(INDEX(ItemCosts,MATCH('Blend Sheet'!$AG$4,ItemNum,0),MATCH(B$1,Districts,0))*'Blend Sheet'!$AG32)+(INDEX(ItemCosts,MATCH('Blend Sheet'!$AH$4,ItemNum,0),MATCH(B$1,Districts,0))*'Blend Sheet'!$AH32)+(INDEX(ItemCosts,MATCH('Blend Sheet'!$AI$4,ItemNum,0),MATCH(B$1,Districts,0))*'Blend Sheet'!$AI32)+(INDEX(ItemCosts,MATCH('Blend Sheet'!$AJ$4,ItemNum,0),MATCH(B$1,Districts,0))*'Blend Sheet'!$AJ32)+(INDEX(ItemCosts,MATCH('Blend Sheet'!$AK$4,ItemNum,0),MATCH(B$1,Districts,0))*'Blend Sheet'!$AK32)+(INDEX(ItemCosts,MATCH('Blend Sheet'!$AL$4,ItemNum,0),MATCH(B$1,Districts,0))*'Blend Sheet'!$AL32)+(INDEX(ItemCosts,MATCH('Blend Sheet'!$AM$4,ItemNum,0),MATCH(B$1,Districts,0))*'Blend Sheet'!$AM32)+(INDEX(ItemCosts,MATCH('Blend Sheet'!$AN$4,ItemNum,0),MATCH(B$1,Districts,0))*'Blend Sheet'!$AN32)+(INDEX(ItemCosts,MATCH('Blend Sheet'!$AO$4,ItemNum,0),MATCH(B$1,Districts,0))*'Blend Sheet'!$AO32)+(INDEX(ItemCosts,MATCH('Blend Sheet'!$AP$4,ItemNum,0),MATCH(B$1,Districts,0))*'Blend Sheet'!$AP32)+(INDEX(ItemCosts,MATCH('Blend Sheet'!$AQ$4,ItemNum,0),MATCH(B$1,Districts,0))*'Blend Sheet'!$AQ32)+(INDEX(ItemCosts,MATCH('Blend Sheet'!$AR$4,ItemNum,0),MATCH(B$1,Districts,0))*'Blend Sheet'!$AR32)+(INDEX(ItemCosts,MATCH('Blend Sheet'!$AS$4,ItemNum,0),MATCH(B$1,Districts,0))*'Blend Sheet'!$AS32)</f>
        <v>#N/A</v>
      </c>
      <c r="C29" s="5" t="e">
        <f>(INDEX(ItemCosts,MATCH('Blend Sheet'!$C$4,ItemNum,0),MATCH(C$1,Districts,0))*'Blend Sheet'!$C32)+(INDEX(ItemCosts,MATCH('Blend Sheet'!$D$4,ItemNum,0),MATCH(C$1,Districts,0))*'Blend Sheet'!$D32)+(INDEX(ItemCosts,MATCH('Blend Sheet'!$E$4,ItemNum,0),MATCH(C$1,Districts,0))*'Blend Sheet'!$E32)+(INDEX(ItemCosts,MATCH('Blend Sheet'!$F$4,ItemNum,0),MATCH(C$1,Districts,0))*'Blend Sheet'!$F32)+(INDEX(ItemCosts,MATCH('Blend Sheet'!$G$4,ItemNum,0),MATCH(C$1,Districts,0))*'Blend Sheet'!$G32)+(INDEX(ItemCosts,MATCH('Blend Sheet'!$H$4,ItemNum,0),MATCH(C$1,Districts,0))*'Blend Sheet'!$H32)+(INDEX(ItemCosts,MATCH('Blend Sheet'!$I$4,ItemNum,0),MATCH(C$1,Districts,0))*'Blend Sheet'!$I32)+(INDEX(ItemCosts,MATCH('Blend Sheet'!$J$4,ItemNum,0),MATCH(C$1,Districts,0))*'Blend Sheet'!$J32)+(INDEX(ItemCosts,MATCH('Blend Sheet'!$K$4,ItemNum,0),MATCH(C$1,Districts,0))*'Blend Sheet'!$K32)+(INDEX(ItemCosts,MATCH('Blend Sheet'!$L$4,ItemNum,0),MATCH(C$1,Districts,0))*'Blend Sheet'!$L32)+(INDEX(ItemCosts,MATCH('Blend Sheet'!$M$4,ItemNum,0),MATCH(C$1,Districts,0))*'Blend Sheet'!$M32)+(INDEX(ItemCosts,MATCH('Blend Sheet'!$N$4,ItemNum,0),MATCH(C$1,Districts,0))*'Blend Sheet'!$N32)+(INDEX(ItemCosts,MATCH('Blend Sheet'!$O$4,ItemNum,0),MATCH(C$1,Districts,0))*'Blend Sheet'!$O32)+(INDEX(ItemCosts,MATCH('Blend Sheet'!$P$4,ItemNum,0),MATCH(C$1,Districts,0))*'Blend Sheet'!$P32)+(INDEX(ItemCosts,MATCH('Blend Sheet'!$Q$4,ItemNum,0),MATCH(C$1,Districts,0))*'Blend Sheet'!$Q32)+(INDEX(ItemCosts,MATCH('Blend Sheet'!$R$4,ItemNum,0),MATCH(C$1,Districts,0))*'Blend Sheet'!$R32)+(INDEX(ItemCosts,MATCH('Blend Sheet'!$S$4,ItemNum,0),MATCH(C$1,Districts,0))*'Blend Sheet'!$S32)+(INDEX(ItemCosts,MATCH('Blend Sheet'!$T$4,ItemNum,0),MATCH(C$1,Districts,0))*'Blend Sheet'!$T32)+(INDEX(ItemCosts,MATCH('Blend Sheet'!$U$4,ItemNum,0),MATCH(C$1,Districts,0))*'Blend Sheet'!$U32)+(INDEX(ItemCosts,MATCH('Blend Sheet'!$V$4,ItemNum,0),MATCH(C$1,Districts,0))*'Blend Sheet'!$V32)+(INDEX(ItemCosts,MATCH('Blend Sheet'!$W$4,ItemNum,0),MATCH(C$1,Districts,0))*'Blend Sheet'!$W32)+(INDEX(ItemCosts,MATCH('Blend Sheet'!$X$4,ItemNum,0),MATCH(C$1,Districts,0))*'Blend Sheet'!$X32)+(INDEX(ItemCosts,MATCH('Blend Sheet'!$Y$4,ItemNum,0),MATCH(C$1,Districts,0))*'Blend Sheet'!$Y32)+(INDEX(ItemCosts,MATCH('Blend Sheet'!$Z$4,ItemNum,0),MATCH(C$1,Districts,0))*'Blend Sheet'!$Z32)+(INDEX(ItemCosts,MATCH('Blend Sheet'!$AA$4,ItemNum,0),MATCH(C$1,Districts,0))*'Blend Sheet'!$AA32)+(INDEX(ItemCosts,MATCH('Blend Sheet'!$AB$4,ItemNum,0),MATCH(C$1,Districts,0))*'Blend Sheet'!$AB32)+(INDEX(ItemCosts,MATCH('Blend Sheet'!$AC$4,ItemNum,0),MATCH(C$1,Districts,0))*'Blend Sheet'!$AC32)+(INDEX(ItemCosts,MATCH('Blend Sheet'!$AD$4,ItemNum,0),MATCH(C$1,Districts,0))*'Blend Sheet'!$AD32)+(INDEX(ItemCosts,MATCH('Blend Sheet'!$AE$4,ItemNum,0),MATCH(C$1,Districts,0))*'Blend Sheet'!$AE32)+(INDEX(ItemCosts,MATCH('Blend Sheet'!$AF$4,ItemNum,0),MATCH(C$1,Districts,0))*'Blend Sheet'!$AF32)+(INDEX(ItemCosts,MATCH('Blend Sheet'!$AG$4,ItemNum,0),MATCH(C$1,Districts,0))*'Blend Sheet'!$AG32)+(INDEX(ItemCosts,MATCH('Blend Sheet'!$AH$4,ItemNum,0),MATCH(C$1,Districts,0))*'Blend Sheet'!$AH32)+(INDEX(ItemCosts,MATCH('Blend Sheet'!$AI$4,ItemNum,0),MATCH(C$1,Districts,0))*'Blend Sheet'!$AI32)+(INDEX(ItemCosts,MATCH('Blend Sheet'!$AJ$4,ItemNum,0),MATCH(C$1,Districts,0))*'Blend Sheet'!$AJ32)+(INDEX(ItemCosts,MATCH('Blend Sheet'!$AK$4,ItemNum,0),MATCH(C$1,Districts,0))*'Blend Sheet'!$AK32)+(INDEX(ItemCosts,MATCH('Blend Sheet'!$AL$4,ItemNum,0),MATCH(C$1,Districts,0))*'Blend Sheet'!$AL32)+(INDEX(ItemCosts,MATCH('Blend Sheet'!$AM$4,ItemNum,0),MATCH(C$1,Districts,0))*'Blend Sheet'!$AM32)+(INDEX(ItemCosts,MATCH('Blend Sheet'!$AN$4,ItemNum,0),MATCH(C$1,Districts,0))*'Blend Sheet'!$AN32)+(INDEX(ItemCosts,MATCH('Blend Sheet'!$AO$4,ItemNum,0),MATCH(C$1,Districts,0))*'Blend Sheet'!$AO32)+(INDEX(ItemCosts,MATCH('Blend Sheet'!$AP$4,ItemNum,0),MATCH(C$1,Districts,0))*'Blend Sheet'!$AP32)+(INDEX(ItemCosts,MATCH('Blend Sheet'!$AQ$4,ItemNum,0),MATCH(C$1,Districts,0))*'Blend Sheet'!$AQ32)+(INDEX(ItemCosts,MATCH('Blend Sheet'!$AR$4,ItemNum,0),MATCH(C$1,Districts,0))*'Blend Sheet'!$AR32)+(INDEX(ItemCosts,MATCH('Blend Sheet'!$AS$4,ItemNum,0),MATCH(C$1,Districts,0))*'Blend Sheet'!$AS32)</f>
        <v>#N/A</v>
      </c>
      <c r="D29" s="5" t="e">
        <f>(INDEX(ItemCosts,MATCH('Blend Sheet'!$C$4,ItemNum,0),MATCH(D$1,Districts,0))*'Blend Sheet'!$C32)+(INDEX(ItemCosts,MATCH('Blend Sheet'!$D$4,ItemNum,0),MATCH(D$1,Districts,0))*'Blend Sheet'!$D32)+(INDEX(ItemCosts,MATCH('Blend Sheet'!$E$4,ItemNum,0),MATCH(D$1,Districts,0))*'Blend Sheet'!$E32)+(INDEX(ItemCosts,MATCH('Blend Sheet'!$F$4,ItemNum,0),MATCH(D$1,Districts,0))*'Blend Sheet'!$F32)+(INDEX(ItemCosts,MATCH('Blend Sheet'!$G$4,ItemNum,0),MATCH(D$1,Districts,0))*'Blend Sheet'!$G32)+(INDEX(ItemCosts,MATCH('Blend Sheet'!$H$4,ItemNum,0),MATCH(D$1,Districts,0))*'Blend Sheet'!$H32)+(INDEX(ItemCosts,MATCH('Blend Sheet'!$I$4,ItemNum,0),MATCH(D$1,Districts,0))*'Blend Sheet'!$I32)+(INDEX(ItemCosts,MATCH('Blend Sheet'!$J$4,ItemNum,0),MATCH(D$1,Districts,0))*'Blend Sheet'!$J32)+(INDEX(ItemCosts,MATCH('Blend Sheet'!$K$4,ItemNum,0),MATCH(D$1,Districts,0))*'Blend Sheet'!$K32)+(INDEX(ItemCosts,MATCH('Blend Sheet'!$L$4,ItemNum,0),MATCH(D$1,Districts,0))*'Blend Sheet'!$L32)+(INDEX(ItemCosts,MATCH('Blend Sheet'!$M$4,ItemNum,0),MATCH(D$1,Districts,0))*'Blend Sheet'!$M32)+(INDEX(ItemCosts,MATCH('Blend Sheet'!$N$4,ItemNum,0),MATCH(D$1,Districts,0))*'Blend Sheet'!$N32)+(INDEX(ItemCosts,MATCH('Blend Sheet'!$O$4,ItemNum,0),MATCH(D$1,Districts,0))*'Blend Sheet'!$O32)+(INDEX(ItemCosts,MATCH('Blend Sheet'!$P$4,ItemNum,0),MATCH(D$1,Districts,0))*'Blend Sheet'!$P32)+(INDEX(ItemCosts,MATCH('Blend Sheet'!$Q$4,ItemNum,0),MATCH(D$1,Districts,0))*'Blend Sheet'!$Q32)+(INDEX(ItemCosts,MATCH('Blend Sheet'!$R$4,ItemNum,0),MATCH(D$1,Districts,0))*'Blend Sheet'!$R32)+(INDEX(ItemCosts,MATCH('Blend Sheet'!$S$4,ItemNum,0),MATCH(D$1,Districts,0))*'Blend Sheet'!$S32)+(INDEX(ItemCosts,MATCH('Blend Sheet'!$T$4,ItemNum,0),MATCH(D$1,Districts,0))*'Blend Sheet'!$T32)+(INDEX(ItemCosts,MATCH('Blend Sheet'!$U$4,ItemNum,0),MATCH(D$1,Districts,0))*'Blend Sheet'!$U32)+(INDEX(ItemCosts,MATCH('Blend Sheet'!$V$4,ItemNum,0),MATCH(D$1,Districts,0))*'Blend Sheet'!$V32)+(INDEX(ItemCosts,MATCH('Blend Sheet'!$W$4,ItemNum,0),MATCH(D$1,Districts,0))*'Blend Sheet'!$W32)+(INDEX(ItemCosts,MATCH('Blend Sheet'!$X$4,ItemNum,0),MATCH(D$1,Districts,0))*'Blend Sheet'!$X32)+(INDEX(ItemCosts,MATCH('Blend Sheet'!$Y$4,ItemNum,0),MATCH(D$1,Districts,0))*'Blend Sheet'!$Y32)+(INDEX(ItemCosts,MATCH('Blend Sheet'!$Z$4,ItemNum,0),MATCH(D$1,Districts,0))*'Blend Sheet'!$Z32)+(INDEX(ItemCosts,MATCH('Blend Sheet'!$AA$4,ItemNum,0),MATCH(D$1,Districts,0))*'Blend Sheet'!$AA32)+(INDEX(ItemCosts,MATCH('Blend Sheet'!$AB$4,ItemNum,0),MATCH(D$1,Districts,0))*'Blend Sheet'!$AB32)+(INDEX(ItemCosts,MATCH('Blend Sheet'!$AC$4,ItemNum,0),MATCH(D$1,Districts,0))*'Blend Sheet'!$AC32)+(INDEX(ItemCosts,MATCH('Blend Sheet'!$AD$4,ItemNum,0),MATCH(D$1,Districts,0))*'Blend Sheet'!$AD32)+(INDEX(ItemCosts,MATCH('Blend Sheet'!$AE$4,ItemNum,0),MATCH(D$1,Districts,0))*'Blend Sheet'!$AE32)+(INDEX(ItemCosts,MATCH('Blend Sheet'!$AF$4,ItemNum,0),MATCH(D$1,Districts,0))*'Blend Sheet'!$AF32)+(INDEX(ItemCosts,MATCH('Blend Sheet'!$AG$4,ItemNum,0),MATCH(D$1,Districts,0))*'Blend Sheet'!$AG32)+(INDEX(ItemCosts,MATCH('Blend Sheet'!$AH$4,ItemNum,0),MATCH(D$1,Districts,0))*'Blend Sheet'!$AH32)+(INDEX(ItemCosts,MATCH('Blend Sheet'!$AI$4,ItemNum,0),MATCH(D$1,Districts,0))*'Blend Sheet'!$AI32)+(INDEX(ItemCosts,MATCH('Blend Sheet'!$AJ$4,ItemNum,0),MATCH(D$1,Districts,0))*'Blend Sheet'!$AJ32)+(INDEX(ItemCosts,MATCH('Blend Sheet'!$AK$4,ItemNum,0),MATCH(D$1,Districts,0))*'Blend Sheet'!$AK32)+(INDEX(ItemCosts,MATCH('Blend Sheet'!$AL$4,ItemNum,0),MATCH(D$1,Districts,0))*'Blend Sheet'!$AL32)+(INDEX(ItemCosts,MATCH('Blend Sheet'!$AM$4,ItemNum,0),MATCH(D$1,Districts,0))*'Blend Sheet'!$AM32)+(INDEX(ItemCosts,MATCH('Blend Sheet'!$AN$4,ItemNum,0),MATCH(D$1,Districts,0))*'Blend Sheet'!$AN32)+(INDEX(ItemCosts,MATCH('Blend Sheet'!$AO$4,ItemNum,0),MATCH(D$1,Districts,0))*'Blend Sheet'!$AO32)+(INDEX(ItemCosts,MATCH('Blend Sheet'!$AP$4,ItemNum,0),MATCH(D$1,Districts,0))*'Blend Sheet'!$AP32)+(INDEX(ItemCosts,MATCH('Blend Sheet'!$AQ$4,ItemNum,0),MATCH(D$1,Districts,0))*'Blend Sheet'!$AQ32)+(INDEX(ItemCosts,MATCH('Blend Sheet'!$AR$4,ItemNum,0),MATCH(D$1,Districts,0))*'Blend Sheet'!$AR32)+(INDEX(ItemCosts,MATCH('Blend Sheet'!$AS$4,ItemNum,0),MATCH(D$1,Districts,0))*'Blend Sheet'!$AS32)</f>
        <v>#N/A</v>
      </c>
      <c r="E29" s="5" t="e">
        <f>(INDEX(ItemCosts,MATCH('Blend Sheet'!$C$4,ItemNum,0),MATCH(E$1,Districts,0))*'Blend Sheet'!$C32)+(INDEX(ItemCosts,MATCH('Blend Sheet'!$D$4,ItemNum,0),MATCH(E$1,Districts,0))*'Blend Sheet'!$D32)+(INDEX(ItemCosts,MATCH('Blend Sheet'!$E$4,ItemNum,0),MATCH(E$1,Districts,0))*'Blend Sheet'!$E32)+(INDEX(ItemCosts,MATCH('Blend Sheet'!$F$4,ItemNum,0),MATCH(E$1,Districts,0))*'Blend Sheet'!$F32)+(INDEX(ItemCosts,MATCH('Blend Sheet'!$G$4,ItemNum,0),MATCH(E$1,Districts,0))*'Blend Sheet'!$G32)+(INDEX(ItemCosts,MATCH('Blend Sheet'!$H$4,ItemNum,0),MATCH(E$1,Districts,0))*'Blend Sheet'!$H32)+(INDEX(ItemCosts,MATCH('Blend Sheet'!$I$4,ItemNum,0),MATCH(E$1,Districts,0))*'Blend Sheet'!$I32)+(INDEX(ItemCosts,MATCH('Blend Sheet'!$J$4,ItemNum,0),MATCH(E$1,Districts,0))*'Blend Sheet'!$J32)+(INDEX(ItemCosts,MATCH('Blend Sheet'!$K$4,ItemNum,0),MATCH(E$1,Districts,0))*'Blend Sheet'!$K32)+(INDEX(ItemCosts,MATCH('Blend Sheet'!$L$4,ItemNum,0),MATCH(E$1,Districts,0))*'Blend Sheet'!$L32)+(INDEX(ItemCosts,MATCH('Blend Sheet'!$M$4,ItemNum,0),MATCH(E$1,Districts,0))*'Blend Sheet'!$M32)+(INDEX(ItemCosts,MATCH('Blend Sheet'!$N$4,ItemNum,0),MATCH(E$1,Districts,0))*'Blend Sheet'!$N32)+(INDEX(ItemCosts,MATCH('Blend Sheet'!$O$4,ItemNum,0),MATCH(E$1,Districts,0))*'Blend Sheet'!$O32)+(INDEX(ItemCosts,MATCH('Blend Sheet'!$P$4,ItemNum,0),MATCH(E$1,Districts,0))*'Blend Sheet'!$P32)+(INDEX(ItemCosts,MATCH('Blend Sheet'!$Q$4,ItemNum,0),MATCH(E$1,Districts,0))*'Blend Sheet'!$Q32)+(INDEX(ItemCosts,MATCH('Blend Sheet'!$R$4,ItemNum,0),MATCH(E$1,Districts,0))*'Blend Sheet'!$R32)+(INDEX(ItemCosts,MATCH('Blend Sheet'!$S$4,ItemNum,0),MATCH(E$1,Districts,0))*'Blend Sheet'!$S32)+(INDEX(ItemCosts,MATCH('Blend Sheet'!$T$4,ItemNum,0),MATCH(E$1,Districts,0))*'Blend Sheet'!$T32)+(INDEX(ItemCosts,MATCH('Blend Sheet'!$U$4,ItemNum,0),MATCH(E$1,Districts,0))*'Blend Sheet'!$U32)+(INDEX(ItemCosts,MATCH('Blend Sheet'!$V$4,ItemNum,0),MATCH(E$1,Districts,0))*'Blend Sheet'!$V32)+(INDEX(ItemCosts,MATCH('Blend Sheet'!$W$4,ItemNum,0),MATCH(E$1,Districts,0))*'Blend Sheet'!$W32)+(INDEX(ItemCosts,MATCH('Blend Sheet'!$X$4,ItemNum,0),MATCH(E$1,Districts,0))*'Blend Sheet'!$X32)+(INDEX(ItemCosts,MATCH('Blend Sheet'!$Y$4,ItemNum,0),MATCH(E$1,Districts,0))*'Blend Sheet'!$Y32)+(INDEX(ItemCosts,MATCH('Blend Sheet'!$Z$4,ItemNum,0),MATCH(E$1,Districts,0))*'Blend Sheet'!$Z32)+(INDEX(ItemCosts,MATCH('Blend Sheet'!$AA$4,ItemNum,0),MATCH(E$1,Districts,0))*'Blend Sheet'!$AA32)+(INDEX(ItemCosts,MATCH('Blend Sheet'!$AB$4,ItemNum,0),MATCH(E$1,Districts,0))*'Blend Sheet'!$AB32)+(INDEX(ItemCosts,MATCH('Blend Sheet'!$AC$4,ItemNum,0),MATCH(E$1,Districts,0))*'Blend Sheet'!$AC32)+(INDEX(ItemCosts,MATCH('Blend Sheet'!$AD$4,ItemNum,0),MATCH(E$1,Districts,0))*'Blend Sheet'!$AD32)+(INDEX(ItemCosts,MATCH('Blend Sheet'!$AE$4,ItemNum,0),MATCH(E$1,Districts,0))*'Blend Sheet'!$AE32)+(INDEX(ItemCosts,MATCH('Blend Sheet'!$AF$4,ItemNum,0),MATCH(E$1,Districts,0))*'Blend Sheet'!$AF32)+(INDEX(ItemCosts,MATCH('Blend Sheet'!$AG$4,ItemNum,0),MATCH(E$1,Districts,0))*'Blend Sheet'!$AG32)+(INDEX(ItemCosts,MATCH('Blend Sheet'!$AH$4,ItemNum,0),MATCH(E$1,Districts,0))*'Blend Sheet'!$AH32)+(INDEX(ItemCosts,MATCH('Blend Sheet'!$AI$4,ItemNum,0),MATCH(E$1,Districts,0))*'Blend Sheet'!$AI32)+(INDEX(ItemCosts,MATCH('Blend Sheet'!$AJ$4,ItemNum,0),MATCH(E$1,Districts,0))*'Blend Sheet'!$AJ32)+(INDEX(ItemCosts,MATCH('Blend Sheet'!$AK$4,ItemNum,0),MATCH(E$1,Districts,0))*'Blend Sheet'!$AK32)+(INDEX(ItemCosts,MATCH('Blend Sheet'!$AL$4,ItemNum,0),MATCH(E$1,Districts,0))*'Blend Sheet'!$AL32)+(INDEX(ItemCosts,MATCH('Blend Sheet'!$AM$4,ItemNum,0),MATCH(E$1,Districts,0))*'Blend Sheet'!$AM32)+(INDEX(ItemCosts,MATCH('Blend Sheet'!$AN$4,ItemNum,0),MATCH(E$1,Districts,0))*'Blend Sheet'!$AN32)+(INDEX(ItemCosts,MATCH('Blend Sheet'!$AO$4,ItemNum,0),MATCH(E$1,Districts,0))*'Blend Sheet'!$AO32)+(INDEX(ItemCosts,MATCH('Blend Sheet'!$AP$4,ItemNum,0),MATCH(E$1,Districts,0))*'Blend Sheet'!$AP32)+(INDEX(ItemCosts,MATCH('Blend Sheet'!$AQ$4,ItemNum,0),MATCH(E$1,Districts,0))*'Blend Sheet'!$AQ32)+(INDEX(ItemCosts,MATCH('Blend Sheet'!$AR$4,ItemNum,0),MATCH(E$1,Districts,0))*'Blend Sheet'!$AR32)+(INDEX(ItemCosts,MATCH('Blend Sheet'!$AS$4,ItemNum,0),MATCH(E$1,Districts,0))*'Blend Sheet'!$AS32)</f>
        <v>#N/A</v>
      </c>
      <c r="F29" s="5" t="e">
        <f>(INDEX(ItemCosts,MATCH('Blend Sheet'!$C$4,ItemNum,0),MATCH(F$1,Districts,0))*'Blend Sheet'!$C32)+(INDEX(ItemCosts,MATCH('Blend Sheet'!$D$4,ItemNum,0),MATCH(F$1,Districts,0))*'Blend Sheet'!$D32)+(INDEX(ItemCosts,MATCH('Blend Sheet'!$E$4,ItemNum,0),MATCH(F$1,Districts,0))*'Blend Sheet'!$E32)+(INDEX(ItemCosts,MATCH('Blend Sheet'!$F$4,ItemNum,0),MATCH(F$1,Districts,0))*'Blend Sheet'!$F32)+(INDEX(ItemCosts,MATCH('Blend Sheet'!$G$4,ItemNum,0),MATCH(F$1,Districts,0))*'Blend Sheet'!$G32)+(INDEX(ItemCosts,MATCH('Blend Sheet'!$H$4,ItemNum,0),MATCH(F$1,Districts,0))*'Blend Sheet'!$H32)+(INDEX(ItemCosts,MATCH('Blend Sheet'!$I$4,ItemNum,0),MATCH(F$1,Districts,0))*'Blend Sheet'!$I32)+(INDEX(ItemCosts,MATCH('Blend Sheet'!$J$4,ItemNum,0),MATCH(F$1,Districts,0))*'Blend Sheet'!$J32)+(INDEX(ItemCosts,MATCH('Blend Sheet'!$K$4,ItemNum,0),MATCH(F$1,Districts,0))*'Blend Sheet'!$K32)+(INDEX(ItemCosts,MATCH('Blend Sheet'!$L$4,ItemNum,0),MATCH(F$1,Districts,0))*'Blend Sheet'!$L32)+(INDEX(ItemCosts,MATCH('Blend Sheet'!$M$4,ItemNum,0),MATCH(F$1,Districts,0))*'Blend Sheet'!$M32)+(INDEX(ItemCosts,MATCH('Blend Sheet'!$N$4,ItemNum,0),MATCH(F$1,Districts,0))*'Blend Sheet'!$N32)+(INDEX(ItemCosts,MATCH('Blend Sheet'!$O$4,ItemNum,0),MATCH(F$1,Districts,0))*'Blend Sheet'!$O32)+(INDEX(ItemCosts,MATCH('Blend Sheet'!$P$4,ItemNum,0),MATCH(F$1,Districts,0))*'Blend Sheet'!$P32)+(INDEX(ItemCosts,MATCH('Blend Sheet'!$Q$4,ItemNum,0),MATCH(F$1,Districts,0))*'Blend Sheet'!$Q32)+(INDEX(ItemCosts,MATCH('Blend Sheet'!$R$4,ItemNum,0),MATCH(F$1,Districts,0))*'Blend Sheet'!$R32)+(INDEX(ItemCosts,MATCH('Blend Sheet'!$S$4,ItemNum,0),MATCH(F$1,Districts,0))*'Blend Sheet'!$S32)+(INDEX(ItemCosts,MATCH('Blend Sheet'!$T$4,ItemNum,0),MATCH(F$1,Districts,0))*'Blend Sheet'!$T32)+(INDEX(ItemCosts,MATCH('Blend Sheet'!$U$4,ItemNum,0),MATCH(F$1,Districts,0))*'Blend Sheet'!$U32)+(INDEX(ItemCosts,MATCH('Blend Sheet'!$V$4,ItemNum,0),MATCH(F$1,Districts,0))*'Blend Sheet'!$V32)+(INDEX(ItemCosts,MATCH('Blend Sheet'!$W$4,ItemNum,0),MATCH(F$1,Districts,0))*'Blend Sheet'!$W32)+(INDEX(ItemCosts,MATCH('Blend Sheet'!$X$4,ItemNum,0),MATCH(F$1,Districts,0))*'Blend Sheet'!$X32)+(INDEX(ItemCosts,MATCH('Blend Sheet'!$Y$4,ItemNum,0),MATCH(F$1,Districts,0))*'Blend Sheet'!$Y32)+(INDEX(ItemCosts,MATCH('Blend Sheet'!$Z$4,ItemNum,0),MATCH(F$1,Districts,0))*'Blend Sheet'!$Z32)+(INDEX(ItemCosts,MATCH('Blend Sheet'!$AA$4,ItemNum,0),MATCH(F$1,Districts,0))*'Blend Sheet'!$AA32)+(INDEX(ItemCosts,MATCH('Blend Sheet'!$AB$4,ItemNum,0),MATCH(F$1,Districts,0))*'Blend Sheet'!$AB32)+(INDEX(ItemCosts,MATCH('Blend Sheet'!$AC$4,ItemNum,0),MATCH(F$1,Districts,0))*'Blend Sheet'!$AC32)+(INDEX(ItemCosts,MATCH('Blend Sheet'!$AD$4,ItemNum,0),MATCH(F$1,Districts,0))*'Blend Sheet'!$AD32)+(INDEX(ItemCosts,MATCH('Blend Sheet'!$AE$4,ItemNum,0),MATCH(F$1,Districts,0))*'Blend Sheet'!$AE32)+(INDEX(ItemCosts,MATCH('Blend Sheet'!$AF$4,ItemNum,0),MATCH(F$1,Districts,0))*'Blend Sheet'!$AF32)+(INDEX(ItemCosts,MATCH('Blend Sheet'!$AG$4,ItemNum,0),MATCH(F$1,Districts,0))*'Blend Sheet'!$AG32)+(INDEX(ItemCosts,MATCH('Blend Sheet'!$AH$4,ItemNum,0),MATCH(F$1,Districts,0))*'Blend Sheet'!$AH32)+(INDEX(ItemCosts,MATCH('Blend Sheet'!$AI$4,ItemNum,0),MATCH(F$1,Districts,0))*'Blend Sheet'!$AI32)+(INDEX(ItemCosts,MATCH('Blend Sheet'!$AJ$4,ItemNum,0),MATCH(F$1,Districts,0))*'Blend Sheet'!$AJ32)+(INDEX(ItemCosts,MATCH('Blend Sheet'!$AK$4,ItemNum,0),MATCH(F$1,Districts,0))*'Blend Sheet'!$AK32)+(INDEX(ItemCosts,MATCH('Blend Sheet'!$AL$4,ItemNum,0),MATCH(F$1,Districts,0))*'Blend Sheet'!$AL32)+(INDEX(ItemCosts,MATCH('Blend Sheet'!$AM$4,ItemNum,0),MATCH(F$1,Districts,0))*'Blend Sheet'!$AM32)+(INDEX(ItemCosts,MATCH('Blend Sheet'!$AN$4,ItemNum,0),MATCH(F$1,Districts,0))*'Blend Sheet'!$AN32)+(INDEX(ItemCosts,MATCH('Blend Sheet'!$AO$4,ItemNum,0),MATCH(F$1,Districts,0))*'Blend Sheet'!$AO32)+(INDEX(ItemCosts,MATCH('Blend Sheet'!$AP$4,ItemNum,0),MATCH(F$1,Districts,0))*'Blend Sheet'!$AP32)+(INDEX(ItemCosts,MATCH('Blend Sheet'!$AQ$4,ItemNum,0),MATCH(F$1,Districts,0))*'Blend Sheet'!$AQ32)+(INDEX(ItemCosts,MATCH('Blend Sheet'!$AR$4,ItemNum,0),MATCH(F$1,Districts,0))*'Blend Sheet'!$AR32)+(INDEX(ItemCosts,MATCH('Blend Sheet'!$AS$4,ItemNum,0),MATCH(F$1,Districts,0))*'Blend Sheet'!$AS32)</f>
        <v>#N/A</v>
      </c>
      <c r="G29" s="5" t="e">
        <f>(INDEX(ItemCosts,MATCH('Blend Sheet'!$C$4,ItemNum,0),MATCH(G$1,Districts,0))*'Blend Sheet'!$C32)+(INDEX(ItemCosts,MATCH('Blend Sheet'!$D$4,ItemNum,0),MATCH(G$1,Districts,0))*'Blend Sheet'!$D32)+(INDEX(ItemCosts,MATCH('Blend Sheet'!$E$4,ItemNum,0),MATCH(G$1,Districts,0))*'Blend Sheet'!$E32)+(INDEX(ItemCosts,MATCH('Blend Sheet'!$F$4,ItemNum,0),MATCH(G$1,Districts,0))*'Blend Sheet'!$F32)+(INDEX(ItemCosts,MATCH('Blend Sheet'!$G$4,ItemNum,0),MATCH(G$1,Districts,0))*'Blend Sheet'!$G32)+(INDEX(ItemCosts,MATCH('Blend Sheet'!$H$4,ItemNum,0),MATCH(G$1,Districts,0))*'Blend Sheet'!$H32)+(INDEX(ItemCosts,MATCH('Blend Sheet'!$I$4,ItemNum,0),MATCH(G$1,Districts,0))*'Blend Sheet'!$I32)+(INDEX(ItemCosts,MATCH('Blend Sheet'!$J$4,ItemNum,0),MATCH(G$1,Districts,0))*'Blend Sheet'!$J32)+(INDEX(ItemCosts,MATCH('Blend Sheet'!$K$4,ItemNum,0),MATCH(G$1,Districts,0))*'Blend Sheet'!$K32)+(INDEX(ItemCosts,MATCH('Blend Sheet'!$L$4,ItemNum,0),MATCH(G$1,Districts,0))*'Blend Sheet'!$L32)+(INDEX(ItemCosts,MATCH('Blend Sheet'!$M$4,ItemNum,0),MATCH(G$1,Districts,0))*'Blend Sheet'!$M32)+(INDEX(ItemCosts,MATCH('Blend Sheet'!$N$4,ItemNum,0),MATCH(G$1,Districts,0))*'Blend Sheet'!$N32)+(INDEX(ItemCosts,MATCH('Blend Sheet'!$O$4,ItemNum,0),MATCH(G$1,Districts,0))*'Blend Sheet'!$O32)+(INDEX(ItemCosts,MATCH('Blend Sheet'!$P$4,ItemNum,0),MATCH(G$1,Districts,0))*'Blend Sheet'!$P32)+(INDEX(ItemCosts,MATCH('Blend Sheet'!$Q$4,ItemNum,0),MATCH(G$1,Districts,0))*'Blend Sheet'!$Q32)+(INDEX(ItemCosts,MATCH('Blend Sheet'!$R$4,ItemNum,0),MATCH(G$1,Districts,0))*'Blend Sheet'!$R32)+(INDEX(ItemCosts,MATCH('Blend Sheet'!$S$4,ItemNum,0),MATCH(G$1,Districts,0))*'Blend Sheet'!$S32)+(INDEX(ItemCosts,MATCH('Blend Sheet'!$T$4,ItemNum,0),MATCH(G$1,Districts,0))*'Blend Sheet'!$T32)+(INDEX(ItemCosts,MATCH('Blend Sheet'!$U$4,ItemNum,0),MATCH(G$1,Districts,0))*'Blend Sheet'!$U32)+(INDEX(ItemCosts,MATCH('Blend Sheet'!$V$4,ItemNum,0),MATCH(G$1,Districts,0))*'Blend Sheet'!$V32)+(INDEX(ItemCosts,MATCH('Blend Sheet'!$W$4,ItemNum,0),MATCH(G$1,Districts,0))*'Blend Sheet'!$W32)+(INDEX(ItemCosts,MATCH('Blend Sheet'!$X$4,ItemNum,0),MATCH(G$1,Districts,0))*'Blend Sheet'!$X32)+(INDEX(ItemCosts,MATCH('Blend Sheet'!$Y$4,ItemNum,0),MATCH(G$1,Districts,0))*'Blend Sheet'!$Y32)+(INDEX(ItemCosts,MATCH('Blend Sheet'!$Z$4,ItemNum,0),MATCH(G$1,Districts,0))*'Blend Sheet'!$Z32)+(INDEX(ItemCosts,MATCH('Blend Sheet'!$AA$4,ItemNum,0),MATCH(G$1,Districts,0))*'Blend Sheet'!$AA32)+(INDEX(ItemCosts,MATCH('Blend Sheet'!$AB$4,ItemNum,0),MATCH(G$1,Districts,0))*'Blend Sheet'!$AB32)+(INDEX(ItemCosts,MATCH('Blend Sheet'!$AC$4,ItemNum,0),MATCH(G$1,Districts,0))*'Blend Sheet'!$AC32)+(INDEX(ItemCosts,MATCH('Blend Sheet'!$AD$4,ItemNum,0),MATCH(G$1,Districts,0))*'Blend Sheet'!$AD32)+(INDEX(ItemCosts,MATCH('Blend Sheet'!$AE$4,ItemNum,0),MATCH(G$1,Districts,0))*'Blend Sheet'!$AE32)+(INDEX(ItemCosts,MATCH('Blend Sheet'!$AF$4,ItemNum,0),MATCH(G$1,Districts,0))*'Blend Sheet'!$AF32)+(INDEX(ItemCosts,MATCH('Blend Sheet'!$AG$4,ItemNum,0),MATCH(G$1,Districts,0))*'Blend Sheet'!$AG32)+(INDEX(ItemCosts,MATCH('Blend Sheet'!$AH$4,ItemNum,0),MATCH(G$1,Districts,0))*'Blend Sheet'!$AH32)+(INDEX(ItemCosts,MATCH('Blend Sheet'!$AI$4,ItemNum,0),MATCH(G$1,Districts,0))*'Blend Sheet'!$AI32)+(INDEX(ItemCosts,MATCH('Blend Sheet'!$AJ$4,ItemNum,0),MATCH(G$1,Districts,0))*'Blend Sheet'!$AJ32)+(INDEX(ItemCosts,MATCH('Blend Sheet'!$AK$4,ItemNum,0),MATCH(G$1,Districts,0))*'Blend Sheet'!$AK32)+(INDEX(ItemCosts,MATCH('Blend Sheet'!$AL$4,ItemNum,0),MATCH(G$1,Districts,0))*'Blend Sheet'!$AL32)+(INDEX(ItemCosts,MATCH('Blend Sheet'!$AM$4,ItemNum,0),MATCH(G$1,Districts,0))*'Blend Sheet'!$AM32)+(INDEX(ItemCosts,MATCH('Blend Sheet'!$AN$4,ItemNum,0),MATCH(G$1,Districts,0))*'Blend Sheet'!$AN32)+(INDEX(ItemCosts,MATCH('Blend Sheet'!$AO$4,ItemNum,0),MATCH(G$1,Districts,0))*'Blend Sheet'!$AO32)+(INDEX(ItemCosts,MATCH('Blend Sheet'!$AP$4,ItemNum,0),MATCH(G$1,Districts,0))*'Blend Sheet'!$AP32)+(INDEX(ItemCosts,MATCH('Blend Sheet'!$AQ$4,ItemNum,0),MATCH(G$1,Districts,0))*'Blend Sheet'!$AQ32)+(INDEX(ItemCosts,MATCH('Blend Sheet'!$AR$4,ItemNum,0),MATCH(G$1,Districts,0))*'Blend Sheet'!$AR32)+(INDEX(ItemCosts,MATCH('Blend Sheet'!$AS$4,ItemNum,0),MATCH(G$1,Districts,0))*'Blend Sheet'!$AS32)</f>
        <v>#N/A</v>
      </c>
      <c r="H29" s="5" t="e">
        <f>(INDEX(ItemCosts,MATCH('Blend Sheet'!$C$4,ItemNum,0),MATCH(H$1,Districts,0))*'Blend Sheet'!$C32)+(INDEX(ItemCosts,MATCH('Blend Sheet'!$D$4,ItemNum,0),MATCH(H$1,Districts,0))*'Blend Sheet'!$D32)+(INDEX(ItemCosts,MATCH('Blend Sheet'!$E$4,ItemNum,0),MATCH(H$1,Districts,0))*'Blend Sheet'!$E32)+(INDEX(ItemCosts,MATCH('Blend Sheet'!$F$4,ItemNum,0),MATCH(H$1,Districts,0))*'Blend Sheet'!$F32)+(INDEX(ItemCosts,MATCH('Blend Sheet'!$G$4,ItemNum,0),MATCH(H$1,Districts,0))*'Blend Sheet'!$G32)+(INDEX(ItemCosts,MATCH('Blend Sheet'!$H$4,ItemNum,0),MATCH(H$1,Districts,0))*'Blend Sheet'!$H32)+(INDEX(ItemCosts,MATCH('Blend Sheet'!$I$4,ItemNum,0),MATCH(H$1,Districts,0))*'Blend Sheet'!$I32)+(INDEX(ItemCosts,MATCH('Blend Sheet'!$J$4,ItemNum,0),MATCH(H$1,Districts,0))*'Blend Sheet'!$J32)+(INDEX(ItemCosts,MATCH('Blend Sheet'!$K$4,ItemNum,0),MATCH(H$1,Districts,0))*'Blend Sheet'!$K32)+(INDEX(ItemCosts,MATCH('Blend Sheet'!$L$4,ItemNum,0),MATCH(H$1,Districts,0))*'Blend Sheet'!$L32)+(INDEX(ItemCosts,MATCH('Blend Sheet'!$M$4,ItemNum,0),MATCH(H$1,Districts,0))*'Blend Sheet'!$M32)+(INDEX(ItemCosts,MATCH('Blend Sheet'!$N$4,ItemNum,0),MATCH(H$1,Districts,0))*'Blend Sheet'!$N32)+(INDEX(ItemCosts,MATCH('Blend Sheet'!$O$4,ItemNum,0),MATCH(H$1,Districts,0))*'Blend Sheet'!$O32)+(INDEX(ItemCosts,MATCH('Blend Sheet'!$P$4,ItemNum,0),MATCH(H$1,Districts,0))*'Blend Sheet'!$P32)+(INDEX(ItemCosts,MATCH('Blend Sheet'!$Q$4,ItemNum,0),MATCH(H$1,Districts,0))*'Blend Sheet'!$Q32)+(INDEX(ItemCosts,MATCH('Blend Sheet'!$R$4,ItemNum,0),MATCH(H$1,Districts,0))*'Blend Sheet'!$R32)+(INDEX(ItemCosts,MATCH('Blend Sheet'!$S$4,ItemNum,0),MATCH(H$1,Districts,0))*'Blend Sheet'!$S32)+(INDEX(ItemCosts,MATCH('Blend Sheet'!$T$4,ItemNum,0),MATCH(H$1,Districts,0))*'Blend Sheet'!$T32)+(INDEX(ItemCosts,MATCH('Blend Sheet'!$U$4,ItemNum,0),MATCH(H$1,Districts,0))*'Blend Sheet'!$U32)+(INDEX(ItemCosts,MATCH('Blend Sheet'!$V$4,ItemNum,0),MATCH(H$1,Districts,0))*'Blend Sheet'!$V32)+(INDEX(ItemCosts,MATCH('Blend Sheet'!$W$4,ItemNum,0),MATCH(H$1,Districts,0))*'Blend Sheet'!$W32)+(INDEX(ItemCosts,MATCH('Blend Sheet'!$X$4,ItemNum,0),MATCH(H$1,Districts,0))*'Blend Sheet'!$X32)+(INDEX(ItemCosts,MATCH('Blend Sheet'!$Y$4,ItemNum,0),MATCH(H$1,Districts,0))*'Blend Sheet'!$Y32)+(INDEX(ItemCosts,MATCH('Blend Sheet'!$Z$4,ItemNum,0),MATCH(H$1,Districts,0))*'Blend Sheet'!$Z32)+(INDEX(ItemCosts,MATCH('Blend Sheet'!$AA$4,ItemNum,0),MATCH(H$1,Districts,0))*'Blend Sheet'!$AA32)+(INDEX(ItemCosts,MATCH('Blend Sheet'!$AB$4,ItemNum,0),MATCH(H$1,Districts,0))*'Blend Sheet'!$AB32)+(INDEX(ItemCosts,MATCH('Blend Sheet'!$AC$4,ItemNum,0),MATCH(H$1,Districts,0))*'Blend Sheet'!$AC32)+(INDEX(ItemCosts,MATCH('Blend Sheet'!$AD$4,ItemNum,0),MATCH(H$1,Districts,0))*'Blend Sheet'!$AD32)+(INDEX(ItemCosts,MATCH('Blend Sheet'!$AE$4,ItemNum,0),MATCH(H$1,Districts,0))*'Blend Sheet'!$AE32)+(INDEX(ItemCosts,MATCH('Blend Sheet'!$AF$4,ItemNum,0),MATCH(H$1,Districts,0))*'Blend Sheet'!$AF32)+(INDEX(ItemCosts,MATCH('Blend Sheet'!$AG$4,ItemNum,0),MATCH(H$1,Districts,0))*'Blend Sheet'!$AG32)+(INDEX(ItemCosts,MATCH('Blend Sheet'!$AH$4,ItemNum,0),MATCH(H$1,Districts,0))*'Blend Sheet'!$AH32)+(INDEX(ItemCosts,MATCH('Blend Sheet'!$AI$4,ItemNum,0),MATCH(H$1,Districts,0))*'Blend Sheet'!$AI32)+(INDEX(ItemCosts,MATCH('Blend Sheet'!$AJ$4,ItemNum,0),MATCH(H$1,Districts,0))*'Blend Sheet'!$AJ32)+(INDEX(ItemCosts,MATCH('Blend Sheet'!$AK$4,ItemNum,0),MATCH(H$1,Districts,0))*'Blend Sheet'!$AK32)+(INDEX(ItemCosts,MATCH('Blend Sheet'!$AL$4,ItemNum,0),MATCH(H$1,Districts,0))*'Blend Sheet'!$AL32)+(INDEX(ItemCosts,MATCH('Blend Sheet'!$AM$4,ItemNum,0),MATCH(H$1,Districts,0))*'Blend Sheet'!$AM32)+(INDEX(ItemCosts,MATCH('Blend Sheet'!$AN$4,ItemNum,0),MATCH(H$1,Districts,0))*'Blend Sheet'!$AN32)+(INDEX(ItemCosts,MATCH('Blend Sheet'!$AO$4,ItemNum,0),MATCH(H$1,Districts,0))*'Blend Sheet'!$AO32)+(INDEX(ItemCosts,MATCH('Blend Sheet'!$AP$4,ItemNum,0),MATCH(H$1,Districts,0))*'Blend Sheet'!$AP32)+(INDEX(ItemCosts,MATCH('Blend Sheet'!$AQ$4,ItemNum,0),MATCH(H$1,Districts,0))*'Blend Sheet'!$AQ32)+(INDEX(ItemCosts,MATCH('Blend Sheet'!$AR$4,ItemNum,0),MATCH(H$1,Districts,0))*'Blend Sheet'!$AR32)+(INDEX(ItemCosts,MATCH('Blend Sheet'!$AS$4,ItemNum,0),MATCH(H$1,Districts,0))*'Blend Sheet'!$AS32)</f>
        <v>#N/A</v>
      </c>
      <c r="I29" s="5" t="e">
        <f>(INDEX(ItemCosts,MATCH('Blend Sheet'!$C$4,ItemNum,0),MATCH(I$1,Districts,0))*'Blend Sheet'!$C32)+(INDEX(ItemCosts,MATCH('Blend Sheet'!$D$4,ItemNum,0),MATCH(I$1,Districts,0))*'Blend Sheet'!$D32)+(INDEX(ItemCosts,MATCH('Blend Sheet'!$E$4,ItemNum,0),MATCH(I$1,Districts,0))*'Blend Sheet'!$E32)+(INDEX(ItemCosts,MATCH('Blend Sheet'!$F$4,ItemNum,0),MATCH(I$1,Districts,0))*'Blend Sheet'!$F32)+(INDEX(ItemCosts,MATCH('Blend Sheet'!$G$4,ItemNum,0),MATCH(I$1,Districts,0))*'Blend Sheet'!$G32)+(INDEX(ItemCosts,MATCH('Blend Sheet'!$H$4,ItemNum,0),MATCH(I$1,Districts,0))*'Blend Sheet'!$H32)+(INDEX(ItemCosts,MATCH('Blend Sheet'!$I$4,ItemNum,0),MATCH(I$1,Districts,0))*'Blend Sheet'!$I32)+(INDEX(ItemCosts,MATCH('Blend Sheet'!$J$4,ItemNum,0),MATCH(I$1,Districts,0))*'Blend Sheet'!$J32)+(INDEX(ItemCosts,MATCH('Blend Sheet'!$K$4,ItemNum,0),MATCH(I$1,Districts,0))*'Blend Sheet'!$K32)+(INDEX(ItemCosts,MATCH('Blend Sheet'!$L$4,ItemNum,0),MATCH(I$1,Districts,0))*'Blend Sheet'!$L32)+(INDEX(ItemCosts,MATCH('Blend Sheet'!$M$4,ItemNum,0),MATCH(I$1,Districts,0))*'Blend Sheet'!$M32)+(INDEX(ItemCosts,MATCH('Blend Sheet'!$N$4,ItemNum,0),MATCH(I$1,Districts,0))*'Blend Sheet'!$N32)+(INDEX(ItemCosts,MATCH('Blend Sheet'!$O$4,ItemNum,0),MATCH(I$1,Districts,0))*'Blend Sheet'!$O32)+(INDEX(ItemCosts,MATCH('Blend Sheet'!$P$4,ItemNum,0),MATCH(I$1,Districts,0))*'Blend Sheet'!$P32)+(INDEX(ItemCosts,MATCH('Blend Sheet'!$Q$4,ItemNum,0),MATCH(I$1,Districts,0))*'Blend Sheet'!$Q32)+(INDEX(ItemCosts,MATCH('Blend Sheet'!$R$4,ItemNum,0),MATCH(I$1,Districts,0))*'Blend Sheet'!$R32)+(INDEX(ItemCosts,MATCH('Blend Sheet'!$S$4,ItemNum,0),MATCH(I$1,Districts,0))*'Blend Sheet'!$S32)+(INDEX(ItemCosts,MATCH('Blend Sheet'!$T$4,ItemNum,0),MATCH(I$1,Districts,0))*'Blend Sheet'!$T32)+(INDEX(ItemCosts,MATCH('Blend Sheet'!$U$4,ItemNum,0),MATCH(I$1,Districts,0))*'Blend Sheet'!$U32)+(INDEX(ItemCosts,MATCH('Blend Sheet'!$V$4,ItemNum,0),MATCH(I$1,Districts,0))*'Blend Sheet'!$V32)+(INDEX(ItemCosts,MATCH('Blend Sheet'!$W$4,ItemNum,0),MATCH(I$1,Districts,0))*'Blend Sheet'!$W32)+(INDEX(ItemCosts,MATCH('Blend Sheet'!$X$4,ItemNum,0),MATCH(I$1,Districts,0))*'Blend Sheet'!$X32)+(INDEX(ItemCosts,MATCH('Blend Sheet'!$Y$4,ItemNum,0),MATCH(I$1,Districts,0))*'Blend Sheet'!$Y32)+(INDEX(ItemCosts,MATCH('Blend Sheet'!$Z$4,ItemNum,0),MATCH(I$1,Districts,0))*'Blend Sheet'!$Z32)+(INDEX(ItemCosts,MATCH('Blend Sheet'!$AA$4,ItemNum,0),MATCH(I$1,Districts,0))*'Blend Sheet'!$AA32)+(INDEX(ItemCosts,MATCH('Blend Sheet'!$AB$4,ItemNum,0),MATCH(I$1,Districts,0))*'Blend Sheet'!$AB32)+(INDEX(ItemCosts,MATCH('Blend Sheet'!$AC$4,ItemNum,0),MATCH(I$1,Districts,0))*'Blend Sheet'!$AC32)+(INDEX(ItemCosts,MATCH('Blend Sheet'!$AD$4,ItemNum,0),MATCH(I$1,Districts,0))*'Blend Sheet'!$AD32)+(INDEX(ItemCosts,MATCH('Blend Sheet'!$AE$4,ItemNum,0),MATCH(I$1,Districts,0))*'Blend Sheet'!$AE32)+(INDEX(ItemCosts,MATCH('Blend Sheet'!$AF$4,ItemNum,0),MATCH(I$1,Districts,0))*'Blend Sheet'!$AF32)+(INDEX(ItemCosts,MATCH('Blend Sheet'!$AG$4,ItemNum,0),MATCH(I$1,Districts,0))*'Blend Sheet'!$AG32)+(INDEX(ItemCosts,MATCH('Blend Sheet'!$AH$4,ItemNum,0),MATCH(I$1,Districts,0))*'Blend Sheet'!$AH32)+(INDEX(ItemCosts,MATCH('Blend Sheet'!$AI$4,ItemNum,0),MATCH(I$1,Districts,0))*'Blend Sheet'!$AI32)+(INDEX(ItemCosts,MATCH('Blend Sheet'!$AJ$4,ItemNum,0),MATCH(I$1,Districts,0))*'Blend Sheet'!$AJ32)+(INDEX(ItemCosts,MATCH('Blend Sheet'!$AK$4,ItemNum,0),MATCH(I$1,Districts,0))*'Blend Sheet'!$AK32)+(INDEX(ItemCosts,MATCH('Blend Sheet'!$AL$4,ItemNum,0),MATCH(I$1,Districts,0))*'Blend Sheet'!$AL32)+(INDEX(ItemCosts,MATCH('Blend Sheet'!$AM$4,ItemNum,0),MATCH(I$1,Districts,0))*'Blend Sheet'!$AM32)+(INDEX(ItemCosts,MATCH('Blend Sheet'!$AN$4,ItemNum,0),MATCH(I$1,Districts,0))*'Blend Sheet'!$AN32)+(INDEX(ItemCosts,MATCH('Blend Sheet'!$AO$4,ItemNum,0),MATCH(I$1,Districts,0))*'Blend Sheet'!$AO32)+(INDEX(ItemCosts,MATCH('Blend Sheet'!$AP$4,ItemNum,0),MATCH(I$1,Districts,0))*'Blend Sheet'!$AP32)+(INDEX(ItemCosts,MATCH('Blend Sheet'!$AQ$4,ItemNum,0),MATCH(I$1,Districts,0))*'Blend Sheet'!$AQ32)+(INDEX(ItemCosts,MATCH('Blend Sheet'!$AR$4,ItemNum,0),MATCH(I$1,Districts,0))*'Blend Sheet'!$AR32)+(INDEX(ItemCosts,MATCH('Blend Sheet'!$AS$4,ItemNum,0),MATCH(I$1,Districts,0))*'Blend Sheet'!$AS32)</f>
        <v>#N/A</v>
      </c>
      <c r="J29" s="5" t="e">
        <f>(INDEX(ItemCosts,MATCH('Blend Sheet'!$C$4,ItemNum,0),MATCH(J$1,Districts,0))*'Blend Sheet'!$C32)+(INDEX(ItemCosts,MATCH('Blend Sheet'!$D$4,ItemNum,0),MATCH(J$1,Districts,0))*'Blend Sheet'!$D32)+(INDEX(ItemCosts,MATCH('Blend Sheet'!$E$4,ItemNum,0),MATCH(J$1,Districts,0))*'Blend Sheet'!$E32)+(INDEX(ItemCosts,MATCH('Blend Sheet'!$F$4,ItemNum,0),MATCH(J$1,Districts,0))*'Blend Sheet'!$F32)+(INDEX(ItemCosts,MATCH('Blend Sheet'!$G$4,ItemNum,0),MATCH(J$1,Districts,0))*'Blend Sheet'!$G32)+(INDEX(ItemCosts,MATCH('Blend Sheet'!$H$4,ItemNum,0),MATCH(J$1,Districts,0))*'Blend Sheet'!$H32)+(INDEX(ItemCosts,MATCH('Blend Sheet'!$I$4,ItemNum,0),MATCH(J$1,Districts,0))*'Blend Sheet'!$I32)+(INDEX(ItemCosts,MATCH('Blend Sheet'!$J$4,ItemNum,0),MATCH(J$1,Districts,0))*'Blend Sheet'!$J32)+(INDEX(ItemCosts,MATCH('Blend Sheet'!$K$4,ItemNum,0),MATCH(J$1,Districts,0))*'Blend Sheet'!$K32)+(INDEX(ItemCosts,MATCH('Blend Sheet'!$L$4,ItemNum,0),MATCH(J$1,Districts,0))*'Blend Sheet'!$L32)+(INDEX(ItemCosts,MATCH('Blend Sheet'!$M$4,ItemNum,0),MATCH(J$1,Districts,0))*'Blend Sheet'!$M32)+(INDEX(ItemCosts,MATCH('Blend Sheet'!$N$4,ItemNum,0),MATCH(J$1,Districts,0))*'Blend Sheet'!$N32)+(INDEX(ItemCosts,MATCH('Blend Sheet'!$O$4,ItemNum,0),MATCH(J$1,Districts,0))*'Blend Sheet'!$O32)+(INDEX(ItemCosts,MATCH('Blend Sheet'!$P$4,ItemNum,0),MATCH(J$1,Districts,0))*'Blend Sheet'!$P32)+(INDEX(ItemCosts,MATCH('Blend Sheet'!$Q$4,ItemNum,0),MATCH(J$1,Districts,0))*'Blend Sheet'!$Q32)+(INDEX(ItemCosts,MATCH('Blend Sheet'!$R$4,ItemNum,0),MATCH(J$1,Districts,0))*'Blend Sheet'!$R32)+(INDEX(ItemCosts,MATCH('Blend Sheet'!$S$4,ItemNum,0),MATCH(J$1,Districts,0))*'Blend Sheet'!$S32)+(INDEX(ItemCosts,MATCH('Blend Sheet'!$T$4,ItemNum,0),MATCH(J$1,Districts,0))*'Blend Sheet'!$T32)+(INDEX(ItemCosts,MATCH('Blend Sheet'!$U$4,ItemNum,0),MATCH(J$1,Districts,0))*'Blend Sheet'!$U32)+(INDEX(ItemCosts,MATCH('Blend Sheet'!$V$4,ItemNum,0),MATCH(J$1,Districts,0))*'Blend Sheet'!$V32)+(INDEX(ItemCosts,MATCH('Blend Sheet'!$W$4,ItemNum,0),MATCH(J$1,Districts,0))*'Blend Sheet'!$W32)+(INDEX(ItemCosts,MATCH('Blend Sheet'!$X$4,ItemNum,0),MATCH(J$1,Districts,0))*'Blend Sheet'!$X32)+(INDEX(ItemCosts,MATCH('Blend Sheet'!$Y$4,ItemNum,0),MATCH(J$1,Districts,0))*'Blend Sheet'!$Y32)+(INDEX(ItemCosts,MATCH('Blend Sheet'!$Z$4,ItemNum,0),MATCH(J$1,Districts,0))*'Blend Sheet'!$Z32)+(INDEX(ItemCosts,MATCH('Blend Sheet'!$AA$4,ItemNum,0),MATCH(J$1,Districts,0))*'Blend Sheet'!$AA32)+(INDEX(ItemCosts,MATCH('Blend Sheet'!$AB$4,ItemNum,0),MATCH(J$1,Districts,0))*'Blend Sheet'!$AB32)+(INDEX(ItemCosts,MATCH('Blend Sheet'!$AC$4,ItemNum,0),MATCH(J$1,Districts,0))*'Blend Sheet'!$AC32)+(INDEX(ItemCosts,MATCH('Blend Sheet'!$AD$4,ItemNum,0),MATCH(J$1,Districts,0))*'Blend Sheet'!$AD32)+(INDEX(ItemCosts,MATCH('Blend Sheet'!$AE$4,ItemNum,0),MATCH(J$1,Districts,0))*'Blend Sheet'!$AE32)+(INDEX(ItemCosts,MATCH('Blend Sheet'!$AF$4,ItemNum,0),MATCH(J$1,Districts,0))*'Blend Sheet'!$AF32)+(INDEX(ItemCosts,MATCH('Blend Sheet'!$AG$4,ItemNum,0),MATCH(J$1,Districts,0))*'Blend Sheet'!$AG32)+(INDEX(ItemCosts,MATCH('Blend Sheet'!$AH$4,ItemNum,0),MATCH(J$1,Districts,0))*'Blend Sheet'!$AH32)+(INDEX(ItemCosts,MATCH('Blend Sheet'!$AI$4,ItemNum,0),MATCH(J$1,Districts,0))*'Blend Sheet'!$AI32)+(INDEX(ItemCosts,MATCH('Blend Sheet'!$AJ$4,ItemNum,0),MATCH(J$1,Districts,0))*'Blend Sheet'!$AJ32)+(INDEX(ItemCosts,MATCH('Blend Sheet'!$AK$4,ItemNum,0),MATCH(J$1,Districts,0))*'Blend Sheet'!$AK32)+(INDEX(ItemCosts,MATCH('Blend Sheet'!$AL$4,ItemNum,0),MATCH(J$1,Districts,0))*'Blend Sheet'!$AL32)+(INDEX(ItemCosts,MATCH('Blend Sheet'!$AM$4,ItemNum,0),MATCH(J$1,Districts,0))*'Blend Sheet'!$AM32)+(INDEX(ItemCosts,MATCH('Blend Sheet'!$AN$4,ItemNum,0),MATCH(J$1,Districts,0))*'Blend Sheet'!$AN32)+(INDEX(ItemCosts,MATCH('Blend Sheet'!$AO$4,ItemNum,0),MATCH(J$1,Districts,0))*'Blend Sheet'!$AO32)+(INDEX(ItemCosts,MATCH('Blend Sheet'!$AP$4,ItemNum,0),MATCH(J$1,Districts,0))*'Blend Sheet'!$AP32)+(INDEX(ItemCosts,MATCH('Blend Sheet'!$AQ$4,ItemNum,0),MATCH(J$1,Districts,0))*'Blend Sheet'!$AQ32)+(INDEX(ItemCosts,MATCH('Blend Sheet'!$AR$4,ItemNum,0),MATCH(J$1,Districts,0))*'Blend Sheet'!$AR32)+(INDEX(ItemCosts,MATCH('Blend Sheet'!$AS$4,ItemNum,0),MATCH(J$1,Districts,0))*'Blend Sheet'!$AS32)</f>
        <v>#N/A</v>
      </c>
      <c r="K29" s="5" t="e">
        <f>(INDEX(ItemCosts,MATCH('Blend Sheet'!$C$4,ItemNum,0),MATCH(K$1,Districts,0))*'Blend Sheet'!$C32)+(INDEX(ItemCosts,MATCH('Blend Sheet'!$D$4,ItemNum,0),MATCH(K$1,Districts,0))*'Blend Sheet'!$D32)+(INDEX(ItemCosts,MATCH('Blend Sheet'!$E$4,ItemNum,0),MATCH(K$1,Districts,0))*'Blend Sheet'!$E32)+(INDEX(ItemCosts,MATCH('Blend Sheet'!$F$4,ItemNum,0),MATCH(K$1,Districts,0))*'Blend Sheet'!$F32)+(INDEX(ItemCosts,MATCH('Blend Sheet'!$G$4,ItemNum,0),MATCH(K$1,Districts,0))*'Blend Sheet'!$G32)+(INDEX(ItemCosts,MATCH('Blend Sheet'!$H$4,ItemNum,0),MATCH(K$1,Districts,0))*'Blend Sheet'!$H32)+(INDEX(ItemCosts,MATCH('Blend Sheet'!$I$4,ItemNum,0),MATCH(K$1,Districts,0))*'Blend Sheet'!$I32)+(INDEX(ItemCosts,MATCH('Blend Sheet'!$J$4,ItemNum,0),MATCH(K$1,Districts,0))*'Blend Sheet'!$J32)+(INDEX(ItemCosts,MATCH('Blend Sheet'!$K$4,ItemNum,0),MATCH(K$1,Districts,0))*'Blend Sheet'!$K32)+(INDEX(ItemCosts,MATCH('Blend Sheet'!$L$4,ItemNum,0),MATCH(K$1,Districts,0))*'Blend Sheet'!$L32)+(INDEX(ItemCosts,MATCH('Blend Sheet'!$M$4,ItemNum,0),MATCH(K$1,Districts,0))*'Blend Sheet'!$M32)+(INDEX(ItemCosts,MATCH('Blend Sheet'!$N$4,ItemNum,0),MATCH(K$1,Districts,0))*'Blend Sheet'!$N32)+(INDEX(ItemCosts,MATCH('Blend Sheet'!$O$4,ItemNum,0),MATCH(K$1,Districts,0))*'Blend Sheet'!$O32)+(INDEX(ItemCosts,MATCH('Blend Sheet'!$P$4,ItemNum,0),MATCH(K$1,Districts,0))*'Blend Sheet'!$P32)+(INDEX(ItemCosts,MATCH('Blend Sheet'!$Q$4,ItemNum,0),MATCH(K$1,Districts,0))*'Blend Sheet'!$Q32)+(INDEX(ItemCosts,MATCH('Blend Sheet'!$R$4,ItemNum,0),MATCH(K$1,Districts,0))*'Blend Sheet'!$R32)+(INDEX(ItemCosts,MATCH('Blend Sheet'!$S$4,ItemNum,0),MATCH(K$1,Districts,0))*'Blend Sheet'!$S32)+(INDEX(ItemCosts,MATCH('Blend Sheet'!$T$4,ItemNum,0),MATCH(K$1,Districts,0))*'Blend Sheet'!$T32)+(INDEX(ItemCosts,MATCH('Blend Sheet'!$U$4,ItemNum,0),MATCH(K$1,Districts,0))*'Blend Sheet'!$U32)+(INDEX(ItemCosts,MATCH('Blend Sheet'!$V$4,ItemNum,0),MATCH(K$1,Districts,0))*'Blend Sheet'!$V32)+(INDEX(ItemCosts,MATCH('Blend Sheet'!$W$4,ItemNum,0),MATCH(K$1,Districts,0))*'Blend Sheet'!$W32)+(INDEX(ItemCosts,MATCH('Blend Sheet'!$X$4,ItemNum,0),MATCH(K$1,Districts,0))*'Blend Sheet'!$X32)+(INDEX(ItemCosts,MATCH('Blend Sheet'!$Y$4,ItemNum,0),MATCH(K$1,Districts,0))*'Blend Sheet'!$Y32)+(INDEX(ItemCosts,MATCH('Blend Sheet'!$Z$4,ItemNum,0),MATCH(K$1,Districts,0))*'Blend Sheet'!$Z32)+(INDEX(ItemCosts,MATCH('Blend Sheet'!$AA$4,ItemNum,0),MATCH(K$1,Districts,0))*'Blend Sheet'!$AA32)+(INDEX(ItemCosts,MATCH('Blend Sheet'!$AB$4,ItemNum,0),MATCH(K$1,Districts,0))*'Blend Sheet'!$AB32)+(INDEX(ItemCosts,MATCH('Blend Sheet'!$AC$4,ItemNum,0),MATCH(K$1,Districts,0))*'Blend Sheet'!$AC32)+(INDEX(ItemCosts,MATCH('Blend Sheet'!$AD$4,ItemNum,0),MATCH(K$1,Districts,0))*'Blend Sheet'!$AD32)+(INDEX(ItemCosts,MATCH('Blend Sheet'!$AE$4,ItemNum,0),MATCH(K$1,Districts,0))*'Blend Sheet'!$AE32)+(INDEX(ItemCosts,MATCH('Blend Sheet'!$AF$4,ItemNum,0),MATCH(K$1,Districts,0))*'Blend Sheet'!$AF32)+(INDEX(ItemCosts,MATCH('Blend Sheet'!$AG$4,ItemNum,0),MATCH(K$1,Districts,0))*'Blend Sheet'!$AG32)+(INDEX(ItemCosts,MATCH('Blend Sheet'!$AH$4,ItemNum,0),MATCH(K$1,Districts,0))*'Blend Sheet'!$AH32)+(INDEX(ItemCosts,MATCH('Blend Sheet'!$AI$4,ItemNum,0),MATCH(K$1,Districts,0))*'Blend Sheet'!$AI32)+(INDEX(ItemCosts,MATCH('Blend Sheet'!$AJ$4,ItemNum,0),MATCH(K$1,Districts,0))*'Blend Sheet'!$AJ32)+(INDEX(ItemCosts,MATCH('Blend Sheet'!$AK$4,ItemNum,0),MATCH(K$1,Districts,0))*'Blend Sheet'!$AK32)+(INDEX(ItemCosts,MATCH('Blend Sheet'!$AL$4,ItemNum,0),MATCH(K$1,Districts,0))*'Blend Sheet'!$AL32)+(INDEX(ItemCosts,MATCH('Blend Sheet'!$AM$4,ItemNum,0),MATCH(K$1,Districts,0))*'Blend Sheet'!$AM32)+(INDEX(ItemCosts,MATCH('Blend Sheet'!$AN$4,ItemNum,0),MATCH(K$1,Districts,0))*'Blend Sheet'!$AN32)+(INDEX(ItemCosts,MATCH('Blend Sheet'!$AO$4,ItemNum,0),MATCH(K$1,Districts,0))*'Blend Sheet'!$AO32)+(INDEX(ItemCosts,MATCH('Blend Sheet'!$AP$4,ItemNum,0),MATCH(K$1,Districts,0))*'Blend Sheet'!$AP32)+(INDEX(ItemCosts,MATCH('Blend Sheet'!$AQ$4,ItemNum,0),MATCH(K$1,Districts,0))*'Blend Sheet'!$AQ32)+(INDEX(ItemCosts,MATCH('Blend Sheet'!$AR$4,ItemNum,0),MATCH(K$1,Districts,0))*'Blend Sheet'!$AR32)+(INDEX(ItemCosts,MATCH('Blend Sheet'!$AS$4,ItemNum,0),MATCH(K$1,Districts,0))*'Blend Sheet'!$AS32)</f>
        <v>#N/A</v>
      </c>
      <c r="L29" s="5" t="e">
        <f>(INDEX(ItemCosts,MATCH('Blend Sheet'!$C$4,ItemNum,0),MATCH(L$1,Districts,0))*'Blend Sheet'!$C32)+(INDEX(ItemCosts,MATCH('Blend Sheet'!$D$4,ItemNum,0),MATCH(L$1,Districts,0))*'Blend Sheet'!$D32)+(INDEX(ItemCosts,MATCH('Blend Sheet'!$E$4,ItemNum,0),MATCH(L$1,Districts,0))*'Blend Sheet'!$E32)+(INDEX(ItemCosts,MATCH('Blend Sheet'!$F$4,ItemNum,0),MATCH(L$1,Districts,0))*'Blend Sheet'!$F32)+(INDEX(ItemCosts,MATCH('Blend Sheet'!$G$4,ItemNum,0),MATCH(L$1,Districts,0))*'Blend Sheet'!$G32)+(INDEX(ItemCosts,MATCH('Blend Sheet'!$H$4,ItemNum,0),MATCH(L$1,Districts,0))*'Blend Sheet'!$H32)+(INDEX(ItemCosts,MATCH('Blend Sheet'!$I$4,ItemNum,0),MATCH(L$1,Districts,0))*'Blend Sheet'!$I32)+(INDEX(ItemCosts,MATCH('Blend Sheet'!$J$4,ItemNum,0),MATCH(L$1,Districts,0))*'Blend Sheet'!$J32)+(INDEX(ItemCosts,MATCH('Blend Sheet'!$K$4,ItemNum,0),MATCH(L$1,Districts,0))*'Blend Sheet'!$K32)+(INDEX(ItemCosts,MATCH('Blend Sheet'!$L$4,ItemNum,0),MATCH(L$1,Districts,0))*'Blend Sheet'!$L32)+(INDEX(ItemCosts,MATCH('Blend Sheet'!$M$4,ItemNum,0),MATCH(L$1,Districts,0))*'Blend Sheet'!$M32)+(INDEX(ItemCosts,MATCH('Blend Sheet'!$N$4,ItemNum,0),MATCH(L$1,Districts,0))*'Blend Sheet'!$N32)+(INDEX(ItemCosts,MATCH('Blend Sheet'!$O$4,ItemNum,0),MATCH(L$1,Districts,0))*'Blend Sheet'!$O32)+(INDEX(ItemCosts,MATCH('Blend Sheet'!$P$4,ItemNum,0),MATCH(L$1,Districts,0))*'Blend Sheet'!$P32)+(INDEX(ItemCosts,MATCH('Blend Sheet'!$Q$4,ItemNum,0),MATCH(L$1,Districts,0))*'Blend Sheet'!$Q32)+(INDEX(ItemCosts,MATCH('Blend Sheet'!$R$4,ItemNum,0),MATCH(L$1,Districts,0))*'Blend Sheet'!$R32)+(INDEX(ItemCosts,MATCH('Blend Sheet'!$S$4,ItemNum,0),MATCH(L$1,Districts,0))*'Blend Sheet'!$S32)+(INDEX(ItemCosts,MATCH('Blend Sheet'!$T$4,ItemNum,0),MATCH(L$1,Districts,0))*'Blend Sheet'!$T32)+(INDEX(ItemCosts,MATCH('Blend Sheet'!$U$4,ItemNum,0),MATCH(L$1,Districts,0))*'Blend Sheet'!$U32)+(INDEX(ItemCosts,MATCH('Blend Sheet'!$V$4,ItemNum,0),MATCH(L$1,Districts,0))*'Blend Sheet'!$V32)+(INDEX(ItemCosts,MATCH('Blend Sheet'!$W$4,ItemNum,0),MATCH(L$1,Districts,0))*'Blend Sheet'!$W32)+(INDEX(ItemCosts,MATCH('Blend Sheet'!$X$4,ItemNum,0),MATCH(L$1,Districts,0))*'Blend Sheet'!$X32)+(INDEX(ItemCosts,MATCH('Blend Sheet'!$Y$4,ItemNum,0),MATCH(L$1,Districts,0))*'Blend Sheet'!$Y32)+(INDEX(ItemCosts,MATCH('Blend Sheet'!$Z$4,ItemNum,0),MATCH(L$1,Districts,0))*'Blend Sheet'!$Z32)+(INDEX(ItemCosts,MATCH('Blend Sheet'!$AA$4,ItemNum,0),MATCH(L$1,Districts,0))*'Blend Sheet'!$AA32)+(INDEX(ItemCosts,MATCH('Blend Sheet'!$AB$4,ItemNum,0),MATCH(L$1,Districts,0))*'Blend Sheet'!$AB32)+(INDEX(ItemCosts,MATCH('Blend Sheet'!$AC$4,ItemNum,0),MATCH(L$1,Districts,0))*'Blend Sheet'!$AC32)+(INDEX(ItemCosts,MATCH('Blend Sheet'!$AD$4,ItemNum,0),MATCH(L$1,Districts,0))*'Blend Sheet'!$AD32)+(INDEX(ItemCosts,MATCH('Blend Sheet'!$AE$4,ItemNum,0),MATCH(L$1,Districts,0))*'Blend Sheet'!$AE32)+(INDEX(ItemCosts,MATCH('Blend Sheet'!$AF$4,ItemNum,0),MATCH(L$1,Districts,0))*'Blend Sheet'!$AF32)+(INDEX(ItemCosts,MATCH('Blend Sheet'!$AG$4,ItemNum,0),MATCH(L$1,Districts,0))*'Blend Sheet'!$AG32)+(INDEX(ItemCosts,MATCH('Blend Sheet'!$AH$4,ItemNum,0),MATCH(L$1,Districts,0))*'Blend Sheet'!$AH32)+(INDEX(ItemCosts,MATCH('Blend Sheet'!$AI$4,ItemNum,0),MATCH(L$1,Districts,0))*'Blend Sheet'!$AI32)+(INDEX(ItemCosts,MATCH('Blend Sheet'!$AJ$4,ItemNum,0),MATCH(L$1,Districts,0))*'Blend Sheet'!$AJ32)+(INDEX(ItemCosts,MATCH('Blend Sheet'!$AK$4,ItemNum,0),MATCH(L$1,Districts,0))*'Blend Sheet'!$AK32)+(INDEX(ItemCosts,MATCH('Blend Sheet'!$AL$4,ItemNum,0),MATCH(L$1,Districts,0))*'Blend Sheet'!$AL32)+(INDEX(ItemCosts,MATCH('Blend Sheet'!$AM$4,ItemNum,0),MATCH(L$1,Districts,0))*'Blend Sheet'!$AM32)+(INDEX(ItemCosts,MATCH('Blend Sheet'!$AN$4,ItemNum,0),MATCH(L$1,Districts,0))*'Blend Sheet'!$AN32)+(INDEX(ItemCosts,MATCH('Blend Sheet'!$AO$4,ItemNum,0),MATCH(L$1,Districts,0))*'Blend Sheet'!$AO32)+(INDEX(ItemCosts,MATCH('Blend Sheet'!$AP$4,ItemNum,0),MATCH(L$1,Districts,0))*'Blend Sheet'!$AP32)+(INDEX(ItemCosts,MATCH('Blend Sheet'!$AQ$4,ItemNum,0),MATCH(L$1,Districts,0))*'Blend Sheet'!$AQ32)+(INDEX(ItemCosts,MATCH('Blend Sheet'!$AR$4,ItemNum,0),MATCH(L$1,Districts,0))*'Blend Sheet'!$AR32)+(INDEX(ItemCosts,MATCH('Blend Sheet'!$AS$4,ItemNum,0),MATCH(L$1,Districts,0))*'Blend Sheet'!$AS32)</f>
        <v>#N/A</v>
      </c>
      <c r="M29" s="191"/>
      <c r="N29" s="34" t="e">
        <f>D29/'Blend Sheet'!$BA32</f>
        <v>#N/A</v>
      </c>
      <c r="O29" s="34" t="e">
        <f>E29/'Blend Sheet'!$BA32</f>
        <v>#N/A</v>
      </c>
      <c r="P29" s="34" t="e">
        <f>G29/'Blend Sheet'!$BA32</f>
        <v>#N/A</v>
      </c>
      <c r="Q29" s="34" t="e">
        <f>H29/'Blend Sheet'!$BA32</f>
        <v>#N/A</v>
      </c>
      <c r="R29" s="34" t="e">
        <f>I29/'Blend Sheet'!$BA32</f>
        <v>#N/A</v>
      </c>
      <c r="S29" s="34" t="e">
        <f>J29/'Blend Sheet'!$BA32</f>
        <v>#N/A</v>
      </c>
      <c r="T29" s="34" t="e">
        <f>K29/'Blend Sheet'!$BA32</f>
        <v>#N/A</v>
      </c>
      <c r="U29" s="34" t="e">
        <f>L29/'Blend Sheet'!$BA32</f>
        <v>#N/A</v>
      </c>
    </row>
    <row r="30" spans="1:21" x14ac:dyDescent="0.25">
      <c r="A30" t="str">
        <f>'Blend Sheet'!A33</f>
        <v>2:1:6 'G'</v>
      </c>
      <c r="B30" s="5" t="e">
        <f>(INDEX(ItemCosts,MATCH('Blend Sheet'!$C$4,ItemNum,0),MATCH(B$1,Districts,0))*'Blend Sheet'!$C33)+(INDEX(ItemCosts,MATCH('Blend Sheet'!$D$4,ItemNum,0),MATCH(B$1,Districts,0))*'Blend Sheet'!$D33)+(INDEX(ItemCosts,MATCH('Blend Sheet'!$E$4,ItemNum,0),MATCH(B$1,Districts,0))*'Blend Sheet'!$E33)+(INDEX(ItemCosts,MATCH('Blend Sheet'!$F$4,ItemNum,0),MATCH(B$1,Districts,0))*'Blend Sheet'!$F33)+(INDEX(ItemCosts,MATCH('Blend Sheet'!$G$4,ItemNum,0),MATCH(B$1,Districts,0))*'Blend Sheet'!$G33)+(INDEX(ItemCosts,MATCH('Blend Sheet'!$H$4,ItemNum,0),MATCH(B$1,Districts,0))*'Blend Sheet'!$H33)+(INDEX(ItemCosts,MATCH('Blend Sheet'!$I$4,ItemNum,0),MATCH(B$1,Districts,0))*'Blend Sheet'!$I33)+(INDEX(ItemCosts,MATCH('Blend Sheet'!$J$4,ItemNum,0),MATCH(B$1,Districts,0))*'Blend Sheet'!$J33)+(INDEX(ItemCosts,MATCH('Blend Sheet'!$K$4,ItemNum,0),MATCH(B$1,Districts,0))*'Blend Sheet'!$K33)+(INDEX(ItemCosts,MATCH('Blend Sheet'!$L$4,ItemNum,0),MATCH(B$1,Districts,0))*'Blend Sheet'!$L33)+(INDEX(ItemCosts,MATCH('Blend Sheet'!$M$4,ItemNum,0),MATCH(B$1,Districts,0))*'Blend Sheet'!$M33)+(INDEX(ItemCosts,MATCH('Blend Sheet'!$N$4,ItemNum,0),MATCH(B$1,Districts,0))*'Blend Sheet'!$N33)+(INDEX(ItemCosts,MATCH('Blend Sheet'!$O$4,ItemNum,0),MATCH(B$1,Districts,0))*'Blend Sheet'!$O33)+(INDEX(ItemCosts,MATCH('Blend Sheet'!$P$4,ItemNum,0),MATCH(B$1,Districts,0))*'Blend Sheet'!$P33)+(INDEX(ItemCosts,MATCH('Blend Sheet'!$Q$4,ItemNum,0),MATCH(B$1,Districts,0))*'Blend Sheet'!$Q33)+(INDEX(ItemCosts,MATCH('Blend Sheet'!$R$4,ItemNum,0),MATCH(B$1,Districts,0))*'Blend Sheet'!$R33)+(INDEX(ItemCosts,MATCH('Blend Sheet'!$S$4,ItemNum,0),MATCH(B$1,Districts,0))*'Blend Sheet'!$S33)+(INDEX(ItemCosts,MATCH('Blend Sheet'!$T$4,ItemNum,0),MATCH(B$1,Districts,0))*'Blend Sheet'!$T33)+(INDEX(ItemCosts,MATCH('Blend Sheet'!$U$4,ItemNum,0),MATCH(B$1,Districts,0))*'Blend Sheet'!$U33)+(INDEX(ItemCosts,MATCH('Blend Sheet'!$V$4,ItemNum,0),MATCH(B$1,Districts,0))*'Blend Sheet'!$V33)+(INDEX(ItemCosts,MATCH('Blend Sheet'!$W$4,ItemNum,0),MATCH(B$1,Districts,0))*'Blend Sheet'!$W33)+(INDEX(ItemCosts,MATCH('Blend Sheet'!$X$4,ItemNum,0),MATCH(B$1,Districts,0))*'Blend Sheet'!$X33)+(INDEX(ItemCosts,MATCH('Blend Sheet'!$Y$4,ItemNum,0),MATCH(B$1,Districts,0))*'Blend Sheet'!$Y33)+(INDEX(ItemCosts,MATCH('Blend Sheet'!$Z$4,ItemNum,0),MATCH(B$1,Districts,0))*'Blend Sheet'!$Z33)+(INDEX(ItemCosts,MATCH('Blend Sheet'!$AA$4,ItemNum,0),MATCH(B$1,Districts,0))*'Blend Sheet'!$AA33)+(INDEX(ItemCosts,MATCH('Blend Sheet'!$AB$4,ItemNum,0),MATCH(B$1,Districts,0))*'Blend Sheet'!$AB33)+(INDEX(ItemCosts,MATCH('Blend Sheet'!$AC$4,ItemNum,0),MATCH(B$1,Districts,0))*'Blend Sheet'!$AC33)+(INDEX(ItemCosts,MATCH('Blend Sheet'!$AD$4,ItemNum,0),MATCH(B$1,Districts,0))*'Blend Sheet'!$AD33)+(INDEX(ItemCosts,MATCH('Blend Sheet'!$AE$4,ItemNum,0),MATCH(B$1,Districts,0))*'Blend Sheet'!$AE33)+(INDEX(ItemCosts,MATCH('Blend Sheet'!$AF$4,ItemNum,0),MATCH(B$1,Districts,0))*'Blend Sheet'!$AF33)+(INDEX(ItemCosts,MATCH('Blend Sheet'!$AG$4,ItemNum,0),MATCH(B$1,Districts,0))*'Blend Sheet'!$AG33)+(INDEX(ItemCosts,MATCH('Blend Sheet'!$AH$4,ItemNum,0),MATCH(B$1,Districts,0))*'Blend Sheet'!$AH33)+(INDEX(ItemCosts,MATCH('Blend Sheet'!$AI$4,ItemNum,0),MATCH(B$1,Districts,0))*'Blend Sheet'!$AI33)+(INDEX(ItemCosts,MATCH('Blend Sheet'!$AJ$4,ItemNum,0),MATCH(B$1,Districts,0))*'Blend Sheet'!$AJ33)+(INDEX(ItemCosts,MATCH('Blend Sheet'!$AK$4,ItemNum,0),MATCH(B$1,Districts,0))*'Blend Sheet'!$AK33)+(INDEX(ItemCosts,MATCH('Blend Sheet'!$AL$4,ItemNum,0),MATCH(B$1,Districts,0))*'Blend Sheet'!$AL33)+(INDEX(ItemCosts,MATCH('Blend Sheet'!$AM$4,ItemNum,0),MATCH(B$1,Districts,0))*'Blend Sheet'!$AM33)+(INDEX(ItemCosts,MATCH('Blend Sheet'!$AN$4,ItemNum,0),MATCH(B$1,Districts,0))*'Blend Sheet'!$AN33)+(INDEX(ItemCosts,MATCH('Blend Sheet'!$AO$4,ItemNum,0),MATCH(B$1,Districts,0))*'Blend Sheet'!$AO33)+(INDEX(ItemCosts,MATCH('Blend Sheet'!$AP$4,ItemNum,0),MATCH(B$1,Districts,0))*'Blend Sheet'!$AP33)+(INDEX(ItemCosts,MATCH('Blend Sheet'!$AQ$4,ItemNum,0),MATCH(B$1,Districts,0))*'Blend Sheet'!$AQ33)+(INDEX(ItemCosts,MATCH('Blend Sheet'!$AR$4,ItemNum,0),MATCH(B$1,Districts,0))*'Blend Sheet'!$AR33)+(INDEX(ItemCosts,MATCH('Blend Sheet'!$AS$4,ItemNum,0),MATCH(B$1,Districts,0))*'Blend Sheet'!$AS33)</f>
        <v>#N/A</v>
      </c>
      <c r="C30" s="5" t="e">
        <f>(INDEX(ItemCosts,MATCH('Blend Sheet'!$C$4,ItemNum,0),MATCH(C$1,Districts,0))*'Blend Sheet'!$C33)+(INDEX(ItemCosts,MATCH('Blend Sheet'!$D$4,ItemNum,0),MATCH(C$1,Districts,0))*'Blend Sheet'!$D33)+(INDEX(ItemCosts,MATCH('Blend Sheet'!$E$4,ItemNum,0),MATCH(C$1,Districts,0))*'Blend Sheet'!$E33)+(INDEX(ItemCosts,MATCH('Blend Sheet'!$F$4,ItemNum,0),MATCH(C$1,Districts,0))*'Blend Sheet'!$F33)+(INDEX(ItemCosts,MATCH('Blend Sheet'!$G$4,ItemNum,0),MATCH(C$1,Districts,0))*'Blend Sheet'!$G33)+(INDEX(ItemCosts,MATCH('Blend Sheet'!$H$4,ItemNum,0),MATCH(C$1,Districts,0))*'Blend Sheet'!$H33)+(INDEX(ItemCosts,MATCH('Blend Sheet'!$I$4,ItemNum,0),MATCH(C$1,Districts,0))*'Blend Sheet'!$I33)+(INDEX(ItemCosts,MATCH('Blend Sheet'!$J$4,ItemNum,0),MATCH(C$1,Districts,0))*'Blend Sheet'!$J33)+(INDEX(ItemCosts,MATCH('Blend Sheet'!$K$4,ItemNum,0),MATCH(C$1,Districts,0))*'Blend Sheet'!$K33)+(INDEX(ItemCosts,MATCH('Blend Sheet'!$L$4,ItemNum,0),MATCH(C$1,Districts,0))*'Blend Sheet'!$L33)+(INDEX(ItemCosts,MATCH('Blend Sheet'!$M$4,ItemNum,0),MATCH(C$1,Districts,0))*'Blend Sheet'!$M33)+(INDEX(ItemCosts,MATCH('Blend Sheet'!$N$4,ItemNum,0),MATCH(C$1,Districts,0))*'Blend Sheet'!$N33)+(INDEX(ItemCosts,MATCH('Blend Sheet'!$O$4,ItemNum,0),MATCH(C$1,Districts,0))*'Blend Sheet'!$O33)+(INDEX(ItemCosts,MATCH('Blend Sheet'!$P$4,ItemNum,0),MATCH(C$1,Districts,0))*'Blend Sheet'!$P33)+(INDEX(ItemCosts,MATCH('Blend Sheet'!$Q$4,ItemNum,0),MATCH(C$1,Districts,0))*'Blend Sheet'!$Q33)+(INDEX(ItemCosts,MATCH('Blend Sheet'!$R$4,ItemNum,0),MATCH(C$1,Districts,0))*'Blend Sheet'!$R33)+(INDEX(ItemCosts,MATCH('Blend Sheet'!$S$4,ItemNum,0),MATCH(C$1,Districts,0))*'Blend Sheet'!$S33)+(INDEX(ItemCosts,MATCH('Blend Sheet'!$T$4,ItemNum,0),MATCH(C$1,Districts,0))*'Blend Sheet'!$T33)+(INDEX(ItemCosts,MATCH('Blend Sheet'!$U$4,ItemNum,0),MATCH(C$1,Districts,0))*'Blend Sheet'!$U33)+(INDEX(ItemCosts,MATCH('Blend Sheet'!$V$4,ItemNum,0),MATCH(C$1,Districts,0))*'Blend Sheet'!$V33)+(INDEX(ItemCosts,MATCH('Blend Sheet'!$W$4,ItemNum,0),MATCH(C$1,Districts,0))*'Blend Sheet'!$W33)+(INDEX(ItemCosts,MATCH('Blend Sheet'!$X$4,ItemNum,0),MATCH(C$1,Districts,0))*'Blend Sheet'!$X33)+(INDEX(ItemCosts,MATCH('Blend Sheet'!$Y$4,ItemNum,0),MATCH(C$1,Districts,0))*'Blend Sheet'!$Y33)+(INDEX(ItemCosts,MATCH('Blend Sheet'!$Z$4,ItemNum,0),MATCH(C$1,Districts,0))*'Blend Sheet'!$Z33)+(INDEX(ItemCosts,MATCH('Blend Sheet'!$AA$4,ItemNum,0),MATCH(C$1,Districts,0))*'Blend Sheet'!$AA33)+(INDEX(ItemCosts,MATCH('Blend Sheet'!$AB$4,ItemNum,0),MATCH(C$1,Districts,0))*'Blend Sheet'!$AB33)+(INDEX(ItemCosts,MATCH('Blend Sheet'!$AC$4,ItemNum,0),MATCH(C$1,Districts,0))*'Blend Sheet'!$AC33)+(INDEX(ItemCosts,MATCH('Blend Sheet'!$AD$4,ItemNum,0),MATCH(C$1,Districts,0))*'Blend Sheet'!$AD33)+(INDEX(ItemCosts,MATCH('Blend Sheet'!$AE$4,ItemNum,0),MATCH(C$1,Districts,0))*'Blend Sheet'!$AE33)+(INDEX(ItemCosts,MATCH('Blend Sheet'!$AF$4,ItemNum,0),MATCH(C$1,Districts,0))*'Blend Sheet'!$AF33)+(INDEX(ItemCosts,MATCH('Blend Sheet'!$AG$4,ItemNum,0),MATCH(C$1,Districts,0))*'Blend Sheet'!$AG33)+(INDEX(ItemCosts,MATCH('Blend Sheet'!$AH$4,ItemNum,0),MATCH(C$1,Districts,0))*'Blend Sheet'!$AH33)+(INDEX(ItemCosts,MATCH('Blend Sheet'!$AI$4,ItemNum,0),MATCH(C$1,Districts,0))*'Blend Sheet'!$AI33)+(INDEX(ItemCosts,MATCH('Blend Sheet'!$AJ$4,ItemNum,0),MATCH(C$1,Districts,0))*'Blend Sheet'!$AJ33)+(INDEX(ItemCosts,MATCH('Blend Sheet'!$AK$4,ItemNum,0),MATCH(C$1,Districts,0))*'Blend Sheet'!$AK33)+(INDEX(ItemCosts,MATCH('Blend Sheet'!$AL$4,ItemNum,0),MATCH(C$1,Districts,0))*'Blend Sheet'!$AL33)+(INDEX(ItemCosts,MATCH('Blend Sheet'!$AM$4,ItemNum,0),MATCH(C$1,Districts,0))*'Blend Sheet'!$AM33)+(INDEX(ItemCosts,MATCH('Blend Sheet'!$AN$4,ItemNum,0),MATCH(C$1,Districts,0))*'Blend Sheet'!$AN33)+(INDEX(ItemCosts,MATCH('Blend Sheet'!$AO$4,ItemNum,0),MATCH(C$1,Districts,0))*'Blend Sheet'!$AO33)+(INDEX(ItemCosts,MATCH('Blend Sheet'!$AP$4,ItemNum,0),MATCH(C$1,Districts,0))*'Blend Sheet'!$AP33)+(INDEX(ItemCosts,MATCH('Blend Sheet'!$AQ$4,ItemNum,0),MATCH(C$1,Districts,0))*'Blend Sheet'!$AQ33)+(INDEX(ItemCosts,MATCH('Blend Sheet'!$AR$4,ItemNum,0),MATCH(C$1,Districts,0))*'Blend Sheet'!$AR33)+(INDEX(ItemCosts,MATCH('Blend Sheet'!$AS$4,ItemNum,0),MATCH(C$1,Districts,0))*'Blend Sheet'!$AS33)</f>
        <v>#N/A</v>
      </c>
      <c r="D30" s="5" t="e">
        <f>(INDEX(ItemCosts,MATCH('Blend Sheet'!$C$4,ItemNum,0),MATCH(D$1,Districts,0))*'Blend Sheet'!$C33)+(INDEX(ItemCosts,MATCH('Blend Sheet'!$D$4,ItemNum,0),MATCH(D$1,Districts,0))*'Blend Sheet'!$D33)+(INDEX(ItemCosts,MATCH('Blend Sheet'!$E$4,ItemNum,0),MATCH(D$1,Districts,0))*'Blend Sheet'!$E33)+(INDEX(ItemCosts,MATCH('Blend Sheet'!$F$4,ItemNum,0),MATCH(D$1,Districts,0))*'Blend Sheet'!$F33)+(INDEX(ItemCosts,MATCH('Blend Sheet'!$G$4,ItemNum,0),MATCH(D$1,Districts,0))*'Blend Sheet'!$G33)+(INDEX(ItemCosts,MATCH('Blend Sheet'!$H$4,ItemNum,0),MATCH(D$1,Districts,0))*'Blend Sheet'!$H33)+(INDEX(ItemCosts,MATCH('Blend Sheet'!$I$4,ItemNum,0),MATCH(D$1,Districts,0))*'Blend Sheet'!$I33)+(INDEX(ItemCosts,MATCH('Blend Sheet'!$J$4,ItemNum,0),MATCH(D$1,Districts,0))*'Blend Sheet'!$J33)+(INDEX(ItemCosts,MATCH('Blend Sheet'!$K$4,ItemNum,0),MATCH(D$1,Districts,0))*'Blend Sheet'!$K33)+(INDEX(ItemCosts,MATCH('Blend Sheet'!$L$4,ItemNum,0),MATCH(D$1,Districts,0))*'Blend Sheet'!$L33)+(INDEX(ItemCosts,MATCH('Blend Sheet'!$M$4,ItemNum,0),MATCH(D$1,Districts,0))*'Blend Sheet'!$M33)+(INDEX(ItemCosts,MATCH('Blend Sheet'!$N$4,ItemNum,0),MATCH(D$1,Districts,0))*'Blend Sheet'!$N33)+(INDEX(ItemCosts,MATCH('Blend Sheet'!$O$4,ItemNum,0),MATCH(D$1,Districts,0))*'Blend Sheet'!$O33)+(INDEX(ItemCosts,MATCH('Blend Sheet'!$P$4,ItemNum,0),MATCH(D$1,Districts,0))*'Blend Sheet'!$P33)+(INDEX(ItemCosts,MATCH('Blend Sheet'!$Q$4,ItemNum,0),MATCH(D$1,Districts,0))*'Blend Sheet'!$Q33)+(INDEX(ItemCosts,MATCH('Blend Sheet'!$R$4,ItemNum,0),MATCH(D$1,Districts,0))*'Blend Sheet'!$R33)+(INDEX(ItemCosts,MATCH('Blend Sheet'!$S$4,ItemNum,0),MATCH(D$1,Districts,0))*'Blend Sheet'!$S33)+(INDEX(ItemCosts,MATCH('Blend Sheet'!$T$4,ItemNum,0),MATCH(D$1,Districts,0))*'Blend Sheet'!$T33)+(INDEX(ItemCosts,MATCH('Blend Sheet'!$U$4,ItemNum,0),MATCH(D$1,Districts,0))*'Blend Sheet'!$U33)+(INDEX(ItemCosts,MATCH('Blend Sheet'!$V$4,ItemNum,0),MATCH(D$1,Districts,0))*'Blend Sheet'!$V33)+(INDEX(ItemCosts,MATCH('Blend Sheet'!$W$4,ItemNum,0),MATCH(D$1,Districts,0))*'Blend Sheet'!$W33)+(INDEX(ItemCosts,MATCH('Blend Sheet'!$X$4,ItemNum,0),MATCH(D$1,Districts,0))*'Blend Sheet'!$X33)+(INDEX(ItemCosts,MATCH('Blend Sheet'!$Y$4,ItemNum,0),MATCH(D$1,Districts,0))*'Blend Sheet'!$Y33)+(INDEX(ItemCosts,MATCH('Blend Sheet'!$Z$4,ItemNum,0),MATCH(D$1,Districts,0))*'Blend Sheet'!$Z33)+(INDEX(ItemCosts,MATCH('Blend Sheet'!$AA$4,ItemNum,0),MATCH(D$1,Districts,0))*'Blend Sheet'!$AA33)+(INDEX(ItemCosts,MATCH('Blend Sheet'!$AB$4,ItemNum,0),MATCH(D$1,Districts,0))*'Blend Sheet'!$AB33)+(INDEX(ItemCosts,MATCH('Blend Sheet'!$AC$4,ItemNum,0),MATCH(D$1,Districts,0))*'Blend Sheet'!$AC33)+(INDEX(ItemCosts,MATCH('Blend Sheet'!$AD$4,ItemNum,0),MATCH(D$1,Districts,0))*'Blend Sheet'!$AD33)+(INDEX(ItemCosts,MATCH('Blend Sheet'!$AE$4,ItemNum,0),MATCH(D$1,Districts,0))*'Blend Sheet'!$AE33)+(INDEX(ItemCosts,MATCH('Blend Sheet'!$AF$4,ItemNum,0),MATCH(D$1,Districts,0))*'Blend Sheet'!$AF33)+(INDEX(ItemCosts,MATCH('Blend Sheet'!$AG$4,ItemNum,0),MATCH(D$1,Districts,0))*'Blend Sheet'!$AG33)+(INDEX(ItemCosts,MATCH('Blend Sheet'!$AH$4,ItemNum,0),MATCH(D$1,Districts,0))*'Blend Sheet'!$AH33)+(INDEX(ItemCosts,MATCH('Blend Sheet'!$AI$4,ItemNum,0),MATCH(D$1,Districts,0))*'Blend Sheet'!$AI33)+(INDEX(ItemCosts,MATCH('Blend Sheet'!$AJ$4,ItemNum,0),MATCH(D$1,Districts,0))*'Blend Sheet'!$AJ33)+(INDEX(ItemCosts,MATCH('Blend Sheet'!$AK$4,ItemNum,0),MATCH(D$1,Districts,0))*'Blend Sheet'!$AK33)+(INDEX(ItemCosts,MATCH('Blend Sheet'!$AL$4,ItemNum,0),MATCH(D$1,Districts,0))*'Blend Sheet'!$AL33)+(INDEX(ItemCosts,MATCH('Blend Sheet'!$AM$4,ItemNum,0),MATCH(D$1,Districts,0))*'Blend Sheet'!$AM33)+(INDEX(ItemCosts,MATCH('Blend Sheet'!$AN$4,ItemNum,0),MATCH(D$1,Districts,0))*'Blend Sheet'!$AN33)+(INDEX(ItemCosts,MATCH('Blend Sheet'!$AO$4,ItemNum,0),MATCH(D$1,Districts,0))*'Blend Sheet'!$AO33)+(INDEX(ItemCosts,MATCH('Blend Sheet'!$AP$4,ItemNum,0),MATCH(D$1,Districts,0))*'Blend Sheet'!$AP33)+(INDEX(ItemCosts,MATCH('Blend Sheet'!$AQ$4,ItemNum,0),MATCH(D$1,Districts,0))*'Blend Sheet'!$AQ33)+(INDEX(ItemCosts,MATCH('Blend Sheet'!$AR$4,ItemNum,0),MATCH(D$1,Districts,0))*'Blend Sheet'!$AR33)+(INDEX(ItemCosts,MATCH('Blend Sheet'!$AS$4,ItemNum,0),MATCH(D$1,Districts,0))*'Blend Sheet'!$AS33)</f>
        <v>#N/A</v>
      </c>
      <c r="E30" s="5" t="e">
        <f>(INDEX(ItemCosts,MATCH('Blend Sheet'!$C$4,ItemNum,0),MATCH(E$1,Districts,0))*'Blend Sheet'!$C33)+(INDEX(ItemCosts,MATCH('Blend Sheet'!$D$4,ItemNum,0),MATCH(E$1,Districts,0))*'Blend Sheet'!$D33)+(INDEX(ItemCosts,MATCH('Blend Sheet'!$E$4,ItemNum,0),MATCH(E$1,Districts,0))*'Blend Sheet'!$E33)+(INDEX(ItemCosts,MATCH('Blend Sheet'!$F$4,ItemNum,0),MATCH(E$1,Districts,0))*'Blend Sheet'!$F33)+(INDEX(ItemCosts,MATCH('Blend Sheet'!$G$4,ItemNum,0),MATCH(E$1,Districts,0))*'Blend Sheet'!$G33)+(INDEX(ItemCosts,MATCH('Blend Sheet'!$H$4,ItemNum,0),MATCH(E$1,Districts,0))*'Blend Sheet'!$H33)+(INDEX(ItemCosts,MATCH('Blend Sheet'!$I$4,ItemNum,0),MATCH(E$1,Districts,0))*'Blend Sheet'!$I33)+(INDEX(ItemCosts,MATCH('Blend Sheet'!$J$4,ItemNum,0),MATCH(E$1,Districts,0))*'Blend Sheet'!$J33)+(INDEX(ItemCosts,MATCH('Blend Sheet'!$K$4,ItemNum,0),MATCH(E$1,Districts,0))*'Blend Sheet'!$K33)+(INDEX(ItemCosts,MATCH('Blend Sheet'!$L$4,ItemNum,0),MATCH(E$1,Districts,0))*'Blend Sheet'!$L33)+(INDEX(ItemCosts,MATCH('Blend Sheet'!$M$4,ItemNum,0),MATCH(E$1,Districts,0))*'Blend Sheet'!$M33)+(INDEX(ItemCosts,MATCH('Blend Sheet'!$N$4,ItemNum,0),MATCH(E$1,Districts,0))*'Blend Sheet'!$N33)+(INDEX(ItemCosts,MATCH('Blend Sheet'!$O$4,ItemNum,0),MATCH(E$1,Districts,0))*'Blend Sheet'!$O33)+(INDEX(ItemCosts,MATCH('Blend Sheet'!$P$4,ItemNum,0),MATCH(E$1,Districts,0))*'Blend Sheet'!$P33)+(INDEX(ItemCosts,MATCH('Blend Sheet'!$Q$4,ItemNum,0),MATCH(E$1,Districts,0))*'Blend Sheet'!$Q33)+(INDEX(ItemCosts,MATCH('Blend Sheet'!$R$4,ItemNum,0),MATCH(E$1,Districts,0))*'Blend Sheet'!$R33)+(INDEX(ItemCosts,MATCH('Blend Sheet'!$S$4,ItemNum,0),MATCH(E$1,Districts,0))*'Blend Sheet'!$S33)+(INDEX(ItemCosts,MATCH('Blend Sheet'!$T$4,ItemNum,0),MATCH(E$1,Districts,0))*'Blend Sheet'!$T33)+(INDEX(ItemCosts,MATCH('Blend Sheet'!$U$4,ItemNum,0),MATCH(E$1,Districts,0))*'Blend Sheet'!$U33)+(INDEX(ItemCosts,MATCH('Blend Sheet'!$V$4,ItemNum,0),MATCH(E$1,Districts,0))*'Blend Sheet'!$V33)+(INDEX(ItemCosts,MATCH('Blend Sheet'!$W$4,ItemNum,0),MATCH(E$1,Districts,0))*'Blend Sheet'!$W33)+(INDEX(ItemCosts,MATCH('Blend Sheet'!$X$4,ItemNum,0),MATCH(E$1,Districts,0))*'Blend Sheet'!$X33)+(INDEX(ItemCosts,MATCH('Blend Sheet'!$Y$4,ItemNum,0),MATCH(E$1,Districts,0))*'Blend Sheet'!$Y33)+(INDEX(ItemCosts,MATCH('Blend Sheet'!$Z$4,ItemNum,0),MATCH(E$1,Districts,0))*'Blend Sheet'!$Z33)+(INDEX(ItemCosts,MATCH('Blend Sheet'!$AA$4,ItemNum,0),MATCH(E$1,Districts,0))*'Blend Sheet'!$AA33)+(INDEX(ItemCosts,MATCH('Blend Sheet'!$AB$4,ItemNum,0),MATCH(E$1,Districts,0))*'Blend Sheet'!$AB33)+(INDEX(ItemCosts,MATCH('Blend Sheet'!$AC$4,ItemNum,0),MATCH(E$1,Districts,0))*'Blend Sheet'!$AC33)+(INDEX(ItemCosts,MATCH('Blend Sheet'!$AD$4,ItemNum,0),MATCH(E$1,Districts,0))*'Blend Sheet'!$AD33)+(INDEX(ItemCosts,MATCH('Blend Sheet'!$AE$4,ItemNum,0),MATCH(E$1,Districts,0))*'Blend Sheet'!$AE33)+(INDEX(ItemCosts,MATCH('Blend Sheet'!$AF$4,ItemNum,0),MATCH(E$1,Districts,0))*'Blend Sheet'!$AF33)+(INDEX(ItemCosts,MATCH('Blend Sheet'!$AG$4,ItemNum,0),MATCH(E$1,Districts,0))*'Blend Sheet'!$AG33)+(INDEX(ItemCosts,MATCH('Blend Sheet'!$AH$4,ItemNum,0),MATCH(E$1,Districts,0))*'Blend Sheet'!$AH33)+(INDEX(ItemCosts,MATCH('Blend Sheet'!$AI$4,ItemNum,0),MATCH(E$1,Districts,0))*'Blend Sheet'!$AI33)+(INDEX(ItemCosts,MATCH('Blend Sheet'!$AJ$4,ItemNum,0),MATCH(E$1,Districts,0))*'Blend Sheet'!$AJ33)+(INDEX(ItemCosts,MATCH('Blend Sheet'!$AK$4,ItemNum,0),MATCH(E$1,Districts,0))*'Blend Sheet'!$AK33)+(INDEX(ItemCosts,MATCH('Blend Sheet'!$AL$4,ItemNum,0),MATCH(E$1,Districts,0))*'Blend Sheet'!$AL33)+(INDEX(ItemCosts,MATCH('Blend Sheet'!$AM$4,ItemNum,0),MATCH(E$1,Districts,0))*'Blend Sheet'!$AM33)+(INDEX(ItemCosts,MATCH('Blend Sheet'!$AN$4,ItemNum,0),MATCH(E$1,Districts,0))*'Blend Sheet'!$AN33)+(INDEX(ItemCosts,MATCH('Blend Sheet'!$AO$4,ItemNum,0),MATCH(E$1,Districts,0))*'Blend Sheet'!$AO33)+(INDEX(ItemCosts,MATCH('Blend Sheet'!$AP$4,ItemNum,0),MATCH(E$1,Districts,0))*'Blend Sheet'!$AP33)+(INDEX(ItemCosts,MATCH('Blend Sheet'!$AQ$4,ItemNum,0),MATCH(E$1,Districts,0))*'Blend Sheet'!$AQ33)+(INDEX(ItemCosts,MATCH('Blend Sheet'!$AR$4,ItemNum,0),MATCH(E$1,Districts,0))*'Blend Sheet'!$AR33)+(INDEX(ItemCosts,MATCH('Blend Sheet'!$AS$4,ItemNum,0),MATCH(E$1,Districts,0))*'Blend Sheet'!$AS33)</f>
        <v>#N/A</v>
      </c>
      <c r="F30" s="5" t="e">
        <f>(INDEX(ItemCosts,MATCH('Blend Sheet'!$C$4,ItemNum,0),MATCH(F$1,Districts,0))*'Blend Sheet'!$C33)+(INDEX(ItemCosts,MATCH('Blend Sheet'!$D$4,ItemNum,0),MATCH(F$1,Districts,0))*'Blend Sheet'!$D33)+(INDEX(ItemCosts,MATCH('Blend Sheet'!$E$4,ItemNum,0),MATCH(F$1,Districts,0))*'Blend Sheet'!$E33)+(INDEX(ItemCosts,MATCH('Blend Sheet'!$F$4,ItemNum,0),MATCH(F$1,Districts,0))*'Blend Sheet'!$F33)+(INDEX(ItemCosts,MATCH('Blend Sheet'!$G$4,ItemNum,0),MATCH(F$1,Districts,0))*'Blend Sheet'!$G33)+(INDEX(ItemCosts,MATCH('Blend Sheet'!$H$4,ItemNum,0),MATCH(F$1,Districts,0))*'Blend Sheet'!$H33)+(INDEX(ItemCosts,MATCH('Blend Sheet'!$I$4,ItemNum,0),MATCH(F$1,Districts,0))*'Blend Sheet'!$I33)+(INDEX(ItemCosts,MATCH('Blend Sheet'!$J$4,ItemNum,0),MATCH(F$1,Districts,0))*'Blend Sheet'!$J33)+(INDEX(ItemCosts,MATCH('Blend Sheet'!$K$4,ItemNum,0),MATCH(F$1,Districts,0))*'Blend Sheet'!$K33)+(INDEX(ItemCosts,MATCH('Blend Sheet'!$L$4,ItemNum,0),MATCH(F$1,Districts,0))*'Blend Sheet'!$L33)+(INDEX(ItemCosts,MATCH('Blend Sheet'!$M$4,ItemNum,0),MATCH(F$1,Districts,0))*'Blend Sheet'!$M33)+(INDEX(ItemCosts,MATCH('Blend Sheet'!$N$4,ItemNum,0),MATCH(F$1,Districts,0))*'Blend Sheet'!$N33)+(INDEX(ItemCosts,MATCH('Blend Sheet'!$O$4,ItemNum,0),MATCH(F$1,Districts,0))*'Blend Sheet'!$O33)+(INDEX(ItemCosts,MATCH('Blend Sheet'!$P$4,ItemNum,0),MATCH(F$1,Districts,0))*'Blend Sheet'!$P33)+(INDEX(ItemCosts,MATCH('Blend Sheet'!$Q$4,ItemNum,0),MATCH(F$1,Districts,0))*'Blend Sheet'!$Q33)+(INDEX(ItemCosts,MATCH('Blend Sheet'!$R$4,ItemNum,0),MATCH(F$1,Districts,0))*'Blend Sheet'!$R33)+(INDEX(ItemCosts,MATCH('Blend Sheet'!$S$4,ItemNum,0),MATCH(F$1,Districts,0))*'Blend Sheet'!$S33)+(INDEX(ItemCosts,MATCH('Blend Sheet'!$T$4,ItemNum,0),MATCH(F$1,Districts,0))*'Blend Sheet'!$T33)+(INDEX(ItemCosts,MATCH('Blend Sheet'!$U$4,ItemNum,0),MATCH(F$1,Districts,0))*'Blend Sheet'!$U33)+(INDEX(ItemCosts,MATCH('Blend Sheet'!$V$4,ItemNum,0),MATCH(F$1,Districts,0))*'Blend Sheet'!$V33)+(INDEX(ItemCosts,MATCH('Blend Sheet'!$W$4,ItemNum,0),MATCH(F$1,Districts,0))*'Blend Sheet'!$W33)+(INDEX(ItemCosts,MATCH('Blend Sheet'!$X$4,ItemNum,0),MATCH(F$1,Districts,0))*'Blend Sheet'!$X33)+(INDEX(ItemCosts,MATCH('Blend Sheet'!$Y$4,ItemNum,0),MATCH(F$1,Districts,0))*'Blend Sheet'!$Y33)+(INDEX(ItemCosts,MATCH('Blend Sheet'!$Z$4,ItemNum,0),MATCH(F$1,Districts,0))*'Blend Sheet'!$Z33)+(INDEX(ItemCosts,MATCH('Blend Sheet'!$AA$4,ItemNum,0),MATCH(F$1,Districts,0))*'Blend Sheet'!$AA33)+(INDEX(ItemCosts,MATCH('Blend Sheet'!$AB$4,ItemNum,0),MATCH(F$1,Districts,0))*'Blend Sheet'!$AB33)+(INDEX(ItemCosts,MATCH('Blend Sheet'!$AC$4,ItemNum,0),MATCH(F$1,Districts,0))*'Blend Sheet'!$AC33)+(INDEX(ItemCosts,MATCH('Blend Sheet'!$AD$4,ItemNum,0),MATCH(F$1,Districts,0))*'Blend Sheet'!$AD33)+(INDEX(ItemCosts,MATCH('Blend Sheet'!$AE$4,ItemNum,0),MATCH(F$1,Districts,0))*'Blend Sheet'!$AE33)+(INDEX(ItemCosts,MATCH('Blend Sheet'!$AF$4,ItemNum,0),MATCH(F$1,Districts,0))*'Blend Sheet'!$AF33)+(INDEX(ItemCosts,MATCH('Blend Sheet'!$AG$4,ItemNum,0),MATCH(F$1,Districts,0))*'Blend Sheet'!$AG33)+(INDEX(ItemCosts,MATCH('Blend Sheet'!$AH$4,ItemNum,0),MATCH(F$1,Districts,0))*'Blend Sheet'!$AH33)+(INDEX(ItemCosts,MATCH('Blend Sheet'!$AI$4,ItemNum,0),MATCH(F$1,Districts,0))*'Blend Sheet'!$AI33)+(INDEX(ItemCosts,MATCH('Blend Sheet'!$AJ$4,ItemNum,0),MATCH(F$1,Districts,0))*'Blend Sheet'!$AJ33)+(INDEX(ItemCosts,MATCH('Blend Sheet'!$AK$4,ItemNum,0),MATCH(F$1,Districts,0))*'Blend Sheet'!$AK33)+(INDEX(ItemCosts,MATCH('Blend Sheet'!$AL$4,ItemNum,0),MATCH(F$1,Districts,0))*'Blend Sheet'!$AL33)+(INDEX(ItemCosts,MATCH('Blend Sheet'!$AM$4,ItemNum,0),MATCH(F$1,Districts,0))*'Blend Sheet'!$AM33)+(INDEX(ItemCosts,MATCH('Blend Sheet'!$AN$4,ItemNum,0),MATCH(F$1,Districts,0))*'Blend Sheet'!$AN33)+(INDEX(ItemCosts,MATCH('Blend Sheet'!$AO$4,ItemNum,0),MATCH(F$1,Districts,0))*'Blend Sheet'!$AO33)+(INDEX(ItemCosts,MATCH('Blend Sheet'!$AP$4,ItemNum,0),MATCH(F$1,Districts,0))*'Blend Sheet'!$AP33)+(INDEX(ItemCosts,MATCH('Blend Sheet'!$AQ$4,ItemNum,0),MATCH(F$1,Districts,0))*'Blend Sheet'!$AQ33)+(INDEX(ItemCosts,MATCH('Blend Sheet'!$AR$4,ItemNum,0),MATCH(F$1,Districts,0))*'Blend Sheet'!$AR33)+(INDEX(ItemCosts,MATCH('Blend Sheet'!$AS$4,ItemNum,0),MATCH(F$1,Districts,0))*'Blend Sheet'!$AS33)</f>
        <v>#N/A</v>
      </c>
      <c r="G30" s="5" t="e">
        <f>(INDEX(ItemCosts,MATCH('Blend Sheet'!$C$4,ItemNum,0),MATCH(G$1,Districts,0))*'Blend Sheet'!$C33)+(INDEX(ItemCosts,MATCH('Blend Sheet'!$D$4,ItemNum,0),MATCH(G$1,Districts,0))*'Blend Sheet'!$D33)+(INDEX(ItemCosts,MATCH('Blend Sheet'!$E$4,ItemNum,0),MATCH(G$1,Districts,0))*'Blend Sheet'!$E33)+(INDEX(ItemCosts,MATCH('Blend Sheet'!$F$4,ItemNum,0),MATCH(G$1,Districts,0))*'Blend Sheet'!$F33)+(INDEX(ItemCosts,MATCH('Blend Sheet'!$G$4,ItemNum,0),MATCH(G$1,Districts,0))*'Blend Sheet'!$G33)+(INDEX(ItemCosts,MATCH('Blend Sheet'!$H$4,ItemNum,0),MATCH(G$1,Districts,0))*'Blend Sheet'!$H33)+(INDEX(ItemCosts,MATCH('Blend Sheet'!$I$4,ItemNum,0),MATCH(G$1,Districts,0))*'Blend Sheet'!$I33)+(INDEX(ItemCosts,MATCH('Blend Sheet'!$J$4,ItemNum,0),MATCH(G$1,Districts,0))*'Blend Sheet'!$J33)+(INDEX(ItemCosts,MATCH('Blend Sheet'!$K$4,ItemNum,0),MATCH(G$1,Districts,0))*'Blend Sheet'!$K33)+(INDEX(ItemCosts,MATCH('Blend Sheet'!$L$4,ItemNum,0),MATCH(G$1,Districts,0))*'Blend Sheet'!$L33)+(INDEX(ItemCosts,MATCH('Blend Sheet'!$M$4,ItemNum,0),MATCH(G$1,Districts,0))*'Blend Sheet'!$M33)+(INDEX(ItemCosts,MATCH('Blend Sheet'!$N$4,ItemNum,0),MATCH(G$1,Districts,0))*'Blend Sheet'!$N33)+(INDEX(ItemCosts,MATCH('Blend Sheet'!$O$4,ItemNum,0),MATCH(G$1,Districts,0))*'Blend Sheet'!$O33)+(INDEX(ItemCosts,MATCH('Blend Sheet'!$P$4,ItemNum,0),MATCH(G$1,Districts,0))*'Blend Sheet'!$P33)+(INDEX(ItemCosts,MATCH('Blend Sheet'!$Q$4,ItemNum,0),MATCH(G$1,Districts,0))*'Blend Sheet'!$Q33)+(INDEX(ItemCosts,MATCH('Blend Sheet'!$R$4,ItemNum,0),MATCH(G$1,Districts,0))*'Blend Sheet'!$R33)+(INDEX(ItemCosts,MATCH('Blend Sheet'!$S$4,ItemNum,0),MATCH(G$1,Districts,0))*'Blend Sheet'!$S33)+(INDEX(ItemCosts,MATCH('Blend Sheet'!$T$4,ItemNum,0),MATCH(G$1,Districts,0))*'Blend Sheet'!$T33)+(INDEX(ItemCosts,MATCH('Blend Sheet'!$U$4,ItemNum,0),MATCH(G$1,Districts,0))*'Blend Sheet'!$U33)+(INDEX(ItemCosts,MATCH('Blend Sheet'!$V$4,ItemNum,0),MATCH(G$1,Districts,0))*'Blend Sheet'!$V33)+(INDEX(ItemCosts,MATCH('Blend Sheet'!$W$4,ItemNum,0),MATCH(G$1,Districts,0))*'Blend Sheet'!$W33)+(INDEX(ItemCosts,MATCH('Blend Sheet'!$X$4,ItemNum,0),MATCH(G$1,Districts,0))*'Blend Sheet'!$X33)+(INDEX(ItemCosts,MATCH('Blend Sheet'!$Y$4,ItemNum,0),MATCH(G$1,Districts,0))*'Blend Sheet'!$Y33)+(INDEX(ItemCosts,MATCH('Blend Sheet'!$Z$4,ItemNum,0),MATCH(G$1,Districts,0))*'Blend Sheet'!$Z33)+(INDEX(ItemCosts,MATCH('Blend Sheet'!$AA$4,ItemNum,0),MATCH(G$1,Districts,0))*'Blend Sheet'!$AA33)+(INDEX(ItemCosts,MATCH('Blend Sheet'!$AB$4,ItemNum,0),MATCH(G$1,Districts,0))*'Blend Sheet'!$AB33)+(INDEX(ItemCosts,MATCH('Blend Sheet'!$AC$4,ItemNum,0),MATCH(G$1,Districts,0))*'Blend Sheet'!$AC33)+(INDEX(ItemCosts,MATCH('Blend Sheet'!$AD$4,ItemNum,0),MATCH(G$1,Districts,0))*'Blend Sheet'!$AD33)+(INDEX(ItemCosts,MATCH('Blend Sheet'!$AE$4,ItemNum,0),MATCH(G$1,Districts,0))*'Blend Sheet'!$AE33)+(INDEX(ItemCosts,MATCH('Blend Sheet'!$AF$4,ItemNum,0),MATCH(G$1,Districts,0))*'Blend Sheet'!$AF33)+(INDEX(ItemCosts,MATCH('Blend Sheet'!$AG$4,ItemNum,0),MATCH(G$1,Districts,0))*'Blend Sheet'!$AG33)+(INDEX(ItemCosts,MATCH('Blend Sheet'!$AH$4,ItemNum,0),MATCH(G$1,Districts,0))*'Blend Sheet'!$AH33)+(INDEX(ItemCosts,MATCH('Blend Sheet'!$AI$4,ItemNum,0),MATCH(G$1,Districts,0))*'Blend Sheet'!$AI33)+(INDEX(ItemCosts,MATCH('Blend Sheet'!$AJ$4,ItemNum,0),MATCH(G$1,Districts,0))*'Blend Sheet'!$AJ33)+(INDEX(ItemCosts,MATCH('Blend Sheet'!$AK$4,ItemNum,0),MATCH(G$1,Districts,0))*'Blend Sheet'!$AK33)+(INDEX(ItemCosts,MATCH('Blend Sheet'!$AL$4,ItemNum,0),MATCH(G$1,Districts,0))*'Blend Sheet'!$AL33)+(INDEX(ItemCosts,MATCH('Blend Sheet'!$AM$4,ItemNum,0),MATCH(G$1,Districts,0))*'Blend Sheet'!$AM33)+(INDEX(ItemCosts,MATCH('Blend Sheet'!$AN$4,ItemNum,0),MATCH(G$1,Districts,0))*'Blend Sheet'!$AN33)+(INDEX(ItemCosts,MATCH('Blend Sheet'!$AO$4,ItemNum,0),MATCH(G$1,Districts,0))*'Blend Sheet'!$AO33)+(INDEX(ItemCosts,MATCH('Blend Sheet'!$AP$4,ItemNum,0),MATCH(G$1,Districts,0))*'Blend Sheet'!$AP33)+(INDEX(ItemCosts,MATCH('Blend Sheet'!$AQ$4,ItemNum,0),MATCH(G$1,Districts,0))*'Blend Sheet'!$AQ33)+(INDEX(ItemCosts,MATCH('Blend Sheet'!$AR$4,ItemNum,0),MATCH(G$1,Districts,0))*'Blend Sheet'!$AR33)+(INDEX(ItemCosts,MATCH('Blend Sheet'!$AS$4,ItemNum,0),MATCH(G$1,Districts,0))*'Blend Sheet'!$AS33)</f>
        <v>#N/A</v>
      </c>
      <c r="H30" s="5" t="e">
        <f>(INDEX(ItemCosts,MATCH('Blend Sheet'!$C$4,ItemNum,0),MATCH(H$1,Districts,0))*'Blend Sheet'!$C33)+(INDEX(ItemCosts,MATCH('Blend Sheet'!$D$4,ItemNum,0),MATCH(H$1,Districts,0))*'Blend Sheet'!$D33)+(INDEX(ItemCosts,MATCH('Blend Sheet'!$E$4,ItemNum,0),MATCH(H$1,Districts,0))*'Blend Sheet'!$E33)+(INDEX(ItemCosts,MATCH('Blend Sheet'!$F$4,ItemNum,0),MATCH(H$1,Districts,0))*'Blend Sheet'!$F33)+(INDEX(ItemCosts,MATCH('Blend Sheet'!$G$4,ItemNum,0),MATCH(H$1,Districts,0))*'Blend Sheet'!$G33)+(INDEX(ItemCosts,MATCH('Blend Sheet'!$H$4,ItemNum,0),MATCH(H$1,Districts,0))*'Blend Sheet'!$H33)+(INDEX(ItemCosts,MATCH('Blend Sheet'!$I$4,ItemNum,0),MATCH(H$1,Districts,0))*'Blend Sheet'!$I33)+(INDEX(ItemCosts,MATCH('Blend Sheet'!$J$4,ItemNum,0),MATCH(H$1,Districts,0))*'Blend Sheet'!$J33)+(INDEX(ItemCosts,MATCH('Blend Sheet'!$K$4,ItemNum,0),MATCH(H$1,Districts,0))*'Blend Sheet'!$K33)+(INDEX(ItemCosts,MATCH('Blend Sheet'!$L$4,ItemNum,0),MATCH(H$1,Districts,0))*'Blend Sheet'!$L33)+(INDEX(ItemCosts,MATCH('Blend Sheet'!$M$4,ItemNum,0),MATCH(H$1,Districts,0))*'Blend Sheet'!$M33)+(INDEX(ItemCosts,MATCH('Blend Sheet'!$N$4,ItemNum,0),MATCH(H$1,Districts,0))*'Blend Sheet'!$N33)+(INDEX(ItemCosts,MATCH('Blend Sheet'!$O$4,ItemNum,0),MATCH(H$1,Districts,0))*'Blend Sheet'!$O33)+(INDEX(ItemCosts,MATCH('Blend Sheet'!$P$4,ItemNum,0),MATCH(H$1,Districts,0))*'Blend Sheet'!$P33)+(INDEX(ItemCosts,MATCH('Blend Sheet'!$Q$4,ItemNum,0),MATCH(H$1,Districts,0))*'Blend Sheet'!$Q33)+(INDEX(ItemCosts,MATCH('Blend Sheet'!$R$4,ItemNum,0),MATCH(H$1,Districts,0))*'Blend Sheet'!$R33)+(INDEX(ItemCosts,MATCH('Blend Sheet'!$S$4,ItemNum,0),MATCH(H$1,Districts,0))*'Blend Sheet'!$S33)+(INDEX(ItemCosts,MATCH('Blend Sheet'!$T$4,ItemNum,0),MATCH(H$1,Districts,0))*'Blend Sheet'!$T33)+(INDEX(ItemCosts,MATCH('Blend Sheet'!$U$4,ItemNum,0),MATCH(H$1,Districts,0))*'Blend Sheet'!$U33)+(INDEX(ItemCosts,MATCH('Blend Sheet'!$V$4,ItemNum,0),MATCH(H$1,Districts,0))*'Blend Sheet'!$V33)+(INDEX(ItemCosts,MATCH('Blend Sheet'!$W$4,ItemNum,0),MATCH(H$1,Districts,0))*'Blend Sheet'!$W33)+(INDEX(ItemCosts,MATCH('Blend Sheet'!$X$4,ItemNum,0),MATCH(H$1,Districts,0))*'Blend Sheet'!$X33)+(INDEX(ItemCosts,MATCH('Blend Sheet'!$Y$4,ItemNum,0),MATCH(H$1,Districts,0))*'Blend Sheet'!$Y33)+(INDEX(ItemCosts,MATCH('Blend Sheet'!$Z$4,ItemNum,0),MATCH(H$1,Districts,0))*'Blend Sheet'!$Z33)+(INDEX(ItemCosts,MATCH('Blend Sheet'!$AA$4,ItemNum,0),MATCH(H$1,Districts,0))*'Blend Sheet'!$AA33)+(INDEX(ItemCosts,MATCH('Blend Sheet'!$AB$4,ItemNum,0),MATCH(H$1,Districts,0))*'Blend Sheet'!$AB33)+(INDEX(ItemCosts,MATCH('Blend Sheet'!$AC$4,ItemNum,0),MATCH(H$1,Districts,0))*'Blend Sheet'!$AC33)+(INDEX(ItemCosts,MATCH('Blend Sheet'!$AD$4,ItemNum,0),MATCH(H$1,Districts,0))*'Blend Sheet'!$AD33)+(INDEX(ItemCosts,MATCH('Blend Sheet'!$AE$4,ItemNum,0),MATCH(H$1,Districts,0))*'Blend Sheet'!$AE33)+(INDEX(ItemCosts,MATCH('Blend Sheet'!$AF$4,ItemNum,0),MATCH(H$1,Districts,0))*'Blend Sheet'!$AF33)+(INDEX(ItemCosts,MATCH('Blend Sheet'!$AG$4,ItemNum,0),MATCH(H$1,Districts,0))*'Blend Sheet'!$AG33)+(INDEX(ItemCosts,MATCH('Blend Sheet'!$AH$4,ItemNum,0),MATCH(H$1,Districts,0))*'Blend Sheet'!$AH33)+(INDEX(ItemCosts,MATCH('Blend Sheet'!$AI$4,ItemNum,0),MATCH(H$1,Districts,0))*'Blend Sheet'!$AI33)+(INDEX(ItemCosts,MATCH('Blend Sheet'!$AJ$4,ItemNum,0),MATCH(H$1,Districts,0))*'Blend Sheet'!$AJ33)+(INDEX(ItemCosts,MATCH('Blend Sheet'!$AK$4,ItemNum,0),MATCH(H$1,Districts,0))*'Blend Sheet'!$AK33)+(INDEX(ItemCosts,MATCH('Blend Sheet'!$AL$4,ItemNum,0),MATCH(H$1,Districts,0))*'Blend Sheet'!$AL33)+(INDEX(ItemCosts,MATCH('Blend Sheet'!$AM$4,ItemNum,0),MATCH(H$1,Districts,0))*'Blend Sheet'!$AM33)+(INDEX(ItemCosts,MATCH('Blend Sheet'!$AN$4,ItemNum,0),MATCH(H$1,Districts,0))*'Blend Sheet'!$AN33)+(INDEX(ItemCosts,MATCH('Blend Sheet'!$AO$4,ItemNum,0),MATCH(H$1,Districts,0))*'Blend Sheet'!$AO33)+(INDEX(ItemCosts,MATCH('Blend Sheet'!$AP$4,ItemNum,0),MATCH(H$1,Districts,0))*'Blend Sheet'!$AP33)+(INDEX(ItemCosts,MATCH('Blend Sheet'!$AQ$4,ItemNum,0),MATCH(H$1,Districts,0))*'Blend Sheet'!$AQ33)+(INDEX(ItemCosts,MATCH('Blend Sheet'!$AR$4,ItemNum,0),MATCH(H$1,Districts,0))*'Blend Sheet'!$AR33)+(INDEX(ItemCosts,MATCH('Blend Sheet'!$AS$4,ItemNum,0),MATCH(H$1,Districts,0))*'Blend Sheet'!$AS33)</f>
        <v>#N/A</v>
      </c>
      <c r="I30" s="5" t="e">
        <f>(INDEX(ItemCosts,MATCH('Blend Sheet'!$C$4,ItemNum,0),MATCH(I$1,Districts,0))*'Blend Sheet'!$C33)+(INDEX(ItemCosts,MATCH('Blend Sheet'!$D$4,ItemNum,0),MATCH(I$1,Districts,0))*'Blend Sheet'!$D33)+(INDEX(ItemCosts,MATCH('Blend Sheet'!$E$4,ItemNum,0),MATCH(I$1,Districts,0))*'Blend Sheet'!$E33)+(INDEX(ItemCosts,MATCH('Blend Sheet'!$F$4,ItemNum,0),MATCH(I$1,Districts,0))*'Blend Sheet'!$F33)+(INDEX(ItemCosts,MATCH('Blend Sheet'!$G$4,ItemNum,0),MATCH(I$1,Districts,0))*'Blend Sheet'!$G33)+(INDEX(ItemCosts,MATCH('Blend Sheet'!$H$4,ItemNum,0),MATCH(I$1,Districts,0))*'Blend Sheet'!$H33)+(INDEX(ItemCosts,MATCH('Blend Sheet'!$I$4,ItemNum,0),MATCH(I$1,Districts,0))*'Blend Sheet'!$I33)+(INDEX(ItemCosts,MATCH('Blend Sheet'!$J$4,ItemNum,0),MATCH(I$1,Districts,0))*'Blend Sheet'!$J33)+(INDEX(ItemCosts,MATCH('Blend Sheet'!$K$4,ItemNum,0),MATCH(I$1,Districts,0))*'Blend Sheet'!$K33)+(INDEX(ItemCosts,MATCH('Blend Sheet'!$L$4,ItemNum,0),MATCH(I$1,Districts,0))*'Blend Sheet'!$L33)+(INDEX(ItemCosts,MATCH('Blend Sheet'!$M$4,ItemNum,0),MATCH(I$1,Districts,0))*'Blend Sheet'!$M33)+(INDEX(ItemCosts,MATCH('Blend Sheet'!$N$4,ItemNum,0),MATCH(I$1,Districts,0))*'Blend Sheet'!$N33)+(INDEX(ItemCosts,MATCH('Blend Sheet'!$O$4,ItemNum,0),MATCH(I$1,Districts,0))*'Blend Sheet'!$O33)+(INDEX(ItemCosts,MATCH('Blend Sheet'!$P$4,ItemNum,0),MATCH(I$1,Districts,0))*'Blend Sheet'!$P33)+(INDEX(ItemCosts,MATCH('Blend Sheet'!$Q$4,ItemNum,0),MATCH(I$1,Districts,0))*'Blend Sheet'!$Q33)+(INDEX(ItemCosts,MATCH('Blend Sheet'!$R$4,ItemNum,0),MATCH(I$1,Districts,0))*'Blend Sheet'!$R33)+(INDEX(ItemCosts,MATCH('Blend Sheet'!$S$4,ItemNum,0),MATCH(I$1,Districts,0))*'Blend Sheet'!$S33)+(INDEX(ItemCosts,MATCH('Blend Sheet'!$T$4,ItemNum,0),MATCH(I$1,Districts,0))*'Blend Sheet'!$T33)+(INDEX(ItemCosts,MATCH('Blend Sheet'!$U$4,ItemNum,0),MATCH(I$1,Districts,0))*'Blend Sheet'!$U33)+(INDEX(ItemCosts,MATCH('Blend Sheet'!$V$4,ItemNum,0),MATCH(I$1,Districts,0))*'Blend Sheet'!$V33)+(INDEX(ItemCosts,MATCH('Blend Sheet'!$W$4,ItemNum,0),MATCH(I$1,Districts,0))*'Blend Sheet'!$W33)+(INDEX(ItemCosts,MATCH('Blend Sheet'!$X$4,ItemNum,0),MATCH(I$1,Districts,0))*'Blend Sheet'!$X33)+(INDEX(ItemCosts,MATCH('Blend Sheet'!$Y$4,ItemNum,0),MATCH(I$1,Districts,0))*'Blend Sheet'!$Y33)+(INDEX(ItemCosts,MATCH('Blend Sheet'!$Z$4,ItemNum,0),MATCH(I$1,Districts,0))*'Blend Sheet'!$Z33)+(INDEX(ItemCosts,MATCH('Blend Sheet'!$AA$4,ItemNum,0),MATCH(I$1,Districts,0))*'Blend Sheet'!$AA33)+(INDEX(ItemCosts,MATCH('Blend Sheet'!$AB$4,ItemNum,0),MATCH(I$1,Districts,0))*'Blend Sheet'!$AB33)+(INDEX(ItemCosts,MATCH('Blend Sheet'!$AC$4,ItemNum,0),MATCH(I$1,Districts,0))*'Blend Sheet'!$AC33)+(INDEX(ItemCosts,MATCH('Blend Sheet'!$AD$4,ItemNum,0),MATCH(I$1,Districts,0))*'Blend Sheet'!$AD33)+(INDEX(ItemCosts,MATCH('Blend Sheet'!$AE$4,ItemNum,0),MATCH(I$1,Districts,0))*'Blend Sheet'!$AE33)+(INDEX(ItemCosts,MATCH('Blend Sheet'!$AF$4,ItemNum,0),MATCH(I$1,Districts,0))*'Blend Sheet'!$AF33)+(INDEX(ItemCosts,MATCH('Blend Sheet'!$AG$4,ItemNum,0),MATCH(I$1,Districts,0))*'Blend Sheet'!$AG33)+(INDEX(ItemCosts,MATCH('Blend Sheet'!$AH$4,ItemNum,0),MATCH(I$1,Districts,0))*'Blend Sheet'!$AH33)+(INDEX(ItemCosts,MATCH('Blend Sheet'!$AI$4,ItemNum,0),MATCH(I$1,Districts,0))*'Blend Sheet'!$AI33)+(INDEX(ItemCosts,MATCH('Blend Sheet'!$AJ$4,ItemNum,0),MATCH(I$1,Districts,0))*'Blend Sheet'!$AJ33)+(INDEX(ItemCosts,MATCH('Blend Sheet'!$AK$4,ItemNum,0),MATCH(I$1,Districts,0))*'Blend Sheet'!$AK33)+(INDEX(ItemCosts,MATCH('Blend Sheet'!$AL$4,ItemNum,0),MATCH(I$1,Districts,0))*'Blend Sheet'!$AL33)+(INDEX(ItemCosts,MATCH('Blend Sheet'!$AM$4,ItemNum,0),MATCH(I$1,Districts,0))*'Blend Sheet'!$AM33)+(INDEX(ItemCosts,MATCH('Blend Sheet'!$AN$4,ItemNum,0),MATCH(I$1,Districts,0))*'Blend Sheet'!$AN33)+(INDEX(ItemCosts,MATCH('Blend Sheet'!$AO$4,ItemNum,0),MATCH(I$1,Districts,0))*'Blend Sheet'!$AO33)+(INDEX(ItemCosts,MATCH('Blend Sheet'!$AP$4,ItemNum,0),MATCH(I$1,Districts,0))*'Blend Sheet'!$AP33)+(INDEX(ItemCosts,MATCH('Blend Sheet'!$AQ$4,ItemNum,0),MATCH(I$1,Districts,0))*'Blend Sheet'!$AQ33)+(INDEX(ItemCosts,MATCH('Blend Sheet'!$AR$4,ItemNum,0),MATCH(I$1,Districts,0))*'Blend Sheet'!$AR33)+(INDEX(ItemCosts,MATCH('Blend Sheet'!$AS$4,ItemNum,0),MATCH(I$1,Districts,0))*'Blend Sheet'!$AS33)</f>
        <v>#N/A</v>
      </c>
      <c r="J30" s="5" t="e">
        <f>(INDEX(ItemCosts,MATCH('Blend Sheet'!$C$4,ItemNum,0),MATCH(J$1,Districts,0))*'Blend Sheet'!$C33)+(INDEX(ItemCosts,MATCH('Blend Sheet'!$D$4,ItemNum,0),MATCH(J$1,Districts,0))*'Blend Sheet'!$D33)+(INDEX(ItemCosts,MATCH('Blend Sheet'!$E$4,ItemNum,0),MATCH(J$1,Districts,0))*'Blend Sheet'!$E33)+(INDEX(ItemCosts,MATCH('Blend Sheet'!$F$4,ItemNum,0),MATCH(J$1,Districts,0))*'Blend Sheet'!$F33)+(INDEX(ItemCosts,MATCH('Blend Sheet'!$G$4,ItemNum,0),MATCH(J$1,Districts,0))*'Blend Sheet'!$G33)+(INDEX(ItemCosts,MATCH('Blend Sheet'!$H$4,ItemNum,0),MATCH(J$1,Districts,0))*'Blend Sheet'!$H33)+(INDEX(ItemCosts,MATCH('Blend Sheet'!$I$4,ItemNum,0),MATCH(J$1,Districts,0))*'Blend Sheet'!$I33)+(INDEX(ItemCosts,MATCH('Blend Sheet'!$J$4,ItemNum,0),MATCH(J$1,Districts,0))*'Blend Sheet'!$J33)+(INDEX(ItemCosts,MATCH('Blend Sheet'!$K$4,ItemNum,0),MATCH(J$1,Districts,0))*'Blend Sheet'!$K33)+(INDEX(ItemCosts,MATCH('Blend Sheet'!$L$4,ItemNum,0),MATCH(J$1,Districts,0))*'Blend Sheet'!$L33)+(INDEX(ItemCosts,MATCH('Blend Sheet'!$M$4,ItemNum,0),MATCH(J$1,Districts,0))*'Blend Sheet'!$M33)+(INDEX(ItemCosts,MATCH('Blend Sheet'!$N$4,ItemNum,0),MATCH(J$1,Districts,0))*'Blend Sheet'!$N33)+(INDEX(ItemCosts,MATCH('Blend Sheet'!$O$4,ItemNum,0),MATCH(J$1,Districts,0))*'Blend Sheet'!$O33)+(INDEX(ItemCosts,MATCH('Blend Sheet'!$P$4,ItemNum,0),MATCH(J$1,Districts,0))*'Blend Sheet'!$P33)+(INDEX(ItemCosts,MATCH('Blend Sheet'!$Q$4,ItemNum,0),MATCH(J$1,Districts,0))*'Blend Sheet'!$Q33)+(INDEX(ItemCosts,MATCH('Blend Sheet'!$R$4,ItemNum,0),MATCH(J$1,Districts,0))*'Blend Sheet'!$R33)+(INDEX(ItemCosts,MATCH('Blend Sheet'!$S$4,ItemNum,0),MATCH(J$1,Districts,0))*'Blend Sheet'!$S33)+(INDEX(ItemCosts,MATCH('Blend Sheet'!$T$4,ItemNum,0),MATCH(J$1,Districts,0))*'Blend Sheet'!$T33)+(INDEX(ItemCosts,MATCH('Blend Sheet'!$U$4,ItemNum,0),MATCH(J$1,Districts,0))*'Blend Sheet'!$U33)+(INDEX(ItemCosts,MATCH('Blend Sheet'!$V$4,ItemNum,0),MATCH(J$1,Districts,0))*'Blend Sheet'!$V33)+(INDEX(ItemCosts,MATCH('Blend Sheet'!$W$4,ItemNum,0),MATCH(J$1,Districts,0))*'Blend Sheet'!$W33)+(INDEX(ItemCosts,MATCH('Blend Sheet'!$X$4,ItemNum,0),MATCH(J$1,Districts,0))*'Blend Sheet'!$X33)+(INDEX(ItemCosts,MATCH('Blend Sheet'!$Y$4,ItemNum,0),MATCH(J$1,Districts,0))*'Blend Sheet'!$Y33)+(INDEX(ItemCosts,MATCH('Blend Sheet'!$Z$4,ItemNum,0),MATCH(J$1,Districts,0))*'Blend Sheet'!$Z33)+(INDEX(ItemCosts,MATCH('Blend Sheet'!$AA$4,ItemNum,0),MATCH(J$1,Districts,0))*'Blend Sheet'!$AA33)+(INDEX(ItemCosts,MATCH('Blend Sheet'!$AB$4,ItemNum,0),MATCH(J$1,Districts,0))*'Blend Sheet'!$AB33)+(INDEX(ItemCosts,MATCH('Blend Sheet'!$AC$4,ItemNum,0),MATCH(J$1,Districts,0))*'Blend Sheet'!$AC33)+(INDEX(ItemCosts,MATCH('Blend Sheet'!$AD$4,ItemNum,0),MATCH(J$1,Districts,0))*'Blend Sheet'!$AD33)+(INDEX(ItemCosts,MATCH('Blend Sheet'!$AE$4,ItemNum,0),MATCH(J$1,Districts,0))*'Blend Sheet'!$AE33)+(INDEX(ItemCosts,MATCH('Blend Sheet'!$AF$4,ItemNum,0),MATCH(J$1,Districts,0))*'Blend Sheet'!$AF33)+(INDEX(ItemCosts,MATCH('Blend Sheet'!$AG$4,ItemNum,0),MATCH(J$1,Districts,0))*'Blend Sheet'!$AG33)+(INDEX(ItemCosts,MATCH('Blend Sheet'!$AH$4,ItemNum,0),MATCH(J$1,Districts,0))*'Blend Sheet'!$AH33)+(INDEX(ItemCosts,MATCH('Blend Sheet'!$AI$4,ItemNum,0),MATCH(J$1,Districts,0))*'Blend Sheet'!$AI33)+(INDEX(ItemCosts,MATCH('Blend Sheet'!$AJ$4,ItemNum,0),MATCH(J$1,Districts,0))*'Blend Sheet'!$AJ33)+(INDEX(ItemCosts,MATCH('Blend Sheet'!$AK$4,ItemNum,0),MATCH(J$1,Districts,0))*'Blend Sheet'!$AK33)+(INDEX(ItemCosts,MATCH('Blend Sheet'!$AL$4,ItemNum,0),MATCH(J$1,Districts,0))*'Blend Sheet'!$AL33)+(INDEX(ItemCosts,MATCH('Blend Sheet'!$AM$4,ItemNum,0),MATCH(J$1,Districts,0))*'Blend Sheet'!$AM33)+(INDEX(ItemCosts,MATCH('Blend Sheet'!$AN$4,ItemNum,0),MATCH(J$1,Districts,0))*'Blend Sheet'!$AN33)+(INDEX(ItemCosts,MATCH('Blend Sheet'!$AO$4,ItemNum,0),MATCH(J$1,Districts,0))*'Blend Sheet'!$AO33)+(INDEX(ItemCosts,MATCH('Blend Sheet'!$AP$4,ItemNum,0),MATCH(J$1,Districts,0))*'Blend Sheet'!$AP33)+(INDEX(ItemCosts,MATCH('Blend Sheet'!$AQ$4,ItemNum,0),MATCH(J$1,Districts,0))*'Blend Sheet'!$AQ33)+(INDEX(ItemCosts,MATCH('Blend Sheet'!$AR$4,ItemNum,0),MATCH(J$1,Districts,0))*'Blend Sheet'!$AR33)+(INDEX(ItemCosts,MATCH('Blend Sheet'!$AS$4,ItemNum,0),MATCH(J$1,Districts,0))*'Blend Sheet'!$AS33)</f>
        <v>#N/A</v>
      </c>
      <c r="K30" s="5" t="e">
        <f>(INDEX(ItemCosts,MATCH('Blend Sheet'!$C$4,ItemNum,0),MATCH(K$1,Districts,0))*'Blend Sheet'!$C33)+(INDEX(ItemCosts,MATCH('Blend Sheet'!$D$4,ItemNum,0),MATCH(K$1,Districts,0))*'Blend Sheet'!$D33)+(INDEX(ItemCosts,MATCH('Blend Sheet'!$E$4,ItemNum,0),MATCH(K$1,Districts,0))*'Blend Sheet'!$E33)+(INDEX(ItemCosts,MATCH('Blend Sheet'!$F$4,ItemNum,0),MATCH(K$1,Districts,0))*'Blend Sheet'!$F33)+(INDEX(ItemCosts,MATCH('Blend Sheet'!$G$4,ItemNum,0),MATCH(K$1,Districts,0))*'Blend Sheet'!$G33)+(INDEX(ItemCosts,MATCH('Blend Sheet'!$H$4,ItemNum,0),MATCH(K$1,Districts,0))*'Blend Sheet'!$H33)+(INDEX(ItemCosts,MATCH('Blend Sheet'!$I$4,ItemNum,0),MATCH(K$1,Districts,0))*'Blend Sheet'!$I33)+(INDEX(ItemCosts,MATCH('Blend Sheet'!$J$4,ItemNum,0),MATCH(K$1,Districts,0))*'Blend Sheet'!$J33)+(INDEX(ItemCosts,MATCH('Blend Sheet'!$K$4,ItemNum,0),MATCH(K$1,Districts,0))*'Blend Sheet'!$K33)+(INDEX(ItemCosts,MATCH('Blend Sheet'!$L$4,ItemNum,0),MATCH(K$1,Districts,0))*'Blend Sheet'!$L33)+(INDEX(ItemCosts,MATCH('Blend Sheet'!$M$4,ItemNum,0),MATCH(K$1,Districts,0))*'Blend Sheet'!$M33)+(INDEX(ItemCosts,MATCH('Blend Sheet'!$N$4,ItemNum,0),MATCH(K$1,Districts,0))*'Blend Sheet'!$N33)+(INDEX(ItemCosts,MATCH('Blend Sheet'!$O$4,ItemNum,0),MATCH(K$1,Districts,0))*'Blend Sheet'!$O33)+(INDEX(ItemCosts,MATCH('Blend Sheet'!$P$4,ItemNum,0),MATCH(K$1,Districts,0))*'Blend Sheet'!$P33)+(INDEX(ItemCosts,MATCH('Blend Sheet'!$Q$4,ItemNum,0),MATCH(K$1,Districts,0))*'Blend Sheet'!$Q33)+(INDEX(ItemCosts,MATCH('Blend Sheet'!$R$4,ItemNum,0),MATCH(K$1,Districts,0))*'Blend Sheet'!$R33)+(INDEX(ItemCosts,MATCH('Blend Sheet'!$S$4,ItemNum,0),MATCH(K$1,Districts,0))*'Blend Sheet'!$S33)+(INDEX(ItemCosts,MATCH('Blend Sheet'!$T$4,ItemNum,0),MATCH(K$1,Districts,0))*'Blend Sheet'!$T33)+(INDEX(ItemCosts,MATCH('Blend Sheet'!$U$4,ItemNum,0),MATCH(K$1,Districts,0))*'Blend Sheet'!$U33)+(INDEX(ItemCosts,MATCH('Blend Sheet'!$V$4,ItemNum,0),MATCH(K$1,Districts,0))*'Blend Sheet'!$V33)+(INDEX(ItemCosts,MATCH('Blend Sheet'!$W$4,ItemNum,0),MATCH(K$1,Districts,0))*'Blend Sheet'!$W33)+(INDEX(ItemCosts,MATCH('Blend Sheet'!$X$4,ItemNum,0),MATCH(K$1,Districts,0))*'Blend Sheet'!$X33)+(INDEX(ItemCosts,MATCH('Blend Sheet'!$Y$4,ItemNum,0),MATCH(K$1,Districts,0))*'Blend Sheet'!$Y33)+(INDEX(ItemCosts,MATCH('Blend Sheet'!$Z$4,ItemNum,0),MATCH(K$1,Districts,0))*'Blend Sheet'!$Z33)+(INDEX(ItemCosts,MATCH('Blend Sheet'!$AA$4,ItemNum,0),MATCH(K$1,Districts,0))*'Blend Sheet'!$AA33)+(INDEX(ItemCosts,MATCH('Blend Sheet'!$AB$4,ItemNum,0),MATCH(K$1,Districts,0))*'Blend Sheet'!$AB33)+(INDEX(ItemCosts,MATCH('Blend Sheet'!$AC$4,ItemNum,0),MATCH(K$1,Districts,0))*'Blend Sheet'!$AC33)+(INDEX(ItemCosts,MATCH('Blend Sheet'!$AD$4,ItemNum,0),MATCH(K$1,Districts,0))*'Blend Sheet'!$AD33)+(INDEX(ItemCosts,MATCH('Blend Sheet'!$AE$4,ItemNum,0),MATCH(K$1,Districts,0))*'Blend Sheet'!$AE33)+(INDEX(ItemCosts,MATCH('Blend Sheet'!$AF$4,ItemNum,0),MATCH(K$1,Districts,0))*'Blend Sheet'!$AF33)+(INDEX(ItemCosts,MATCH('Blend Sheet'!$AG$4,ItemNum,0),MATCH(K$1,Districts,0))*'Blend Sheet'!$AG33)+(INDEX(ItemCosts,MATCH('Blend Sheet'!$AH$4,ItemNum,0),MATCH(K$1,Districts,0))*'Blend Sheet'!$AH33)+(INDEX(ItemCosts,MATCH('Blend Sheet'!$AI$4,ItemNum,0),MATCH(K$1,Districts,0))*'Blend Sheet'!$AI33)+(INDEX(ItemCosts,MATCH('Blend Sheet'!$AJ$4,ItemNum,0),MATCH(K$1,Districts,0))*'Blend Sheet'!$AJ33)+(INDEX(ItemCosts,MATCH('Blend Sheet'!$AK$4,ItemNum,0),MATCH(K$1,Districts,0))*'Blend Sheet'!$AK33)+(INDEX(ItemCosts,MATCH('Blend Sheet'!$AL$4,ItemNum,0),MATCH(K$1,Districts,0))*'Blend Sheet'!$AL33)+(INDEX(ItemCosts,MATCH('Blend Sheet'!$AM$4,ItemNum,0),MATCH(K$1,Districts,0))*'Blend Sheet'!$AM33)+(INDEX(ItemCosts,MATCH('Blend Sheet'!$AN$4,ItemNum,0),MATCH(K$1,Districts,0))*'Blend Sheet'!$AN33)+(INDEX(ItemCosts,MATCH('Blend Sheet'!$AO$4,ItemNum,0),MATCH(K$1,Districts,0))*'Blend Sheet'!$AO33)+(INDEX(ItemCosts,MATCH('Blend Sheet'!$AP$4,ItemNum,0),MATCH(K$1,Districts,0))*'Blend Sheet'!$AP33)+(INDEX(ItemCosts,MATCH('Blend Sheet'!$AQ$4,ItemNum,0),MATCH(K$1,Districts,0))*'Blend Sheet'!$AQ33)+(INDEX(ItemCosts,MATCH('Blend Sheet'!$AR$4,ItemNum,0),MATCH(K$1,Districts,0))*'Blend Sheet'!$AR33)+(INDEX(ItemCosts,MATCH('Blend Sheet'!$AS$4,ItemNum,0),MATCH(K$1,Districts,0))*'Blend Sheet'!$AS33)</f>
        <v>#N/A</v>
      </c>
      <c r="L30" s="5" t="e">
        <f>(INDEX(ItemCosts,MATCH('Blend Sheet'!$C$4,ItemNum,0),MATCH(L$1,Districts,0))*'Blend Sheet'!$C33)+(INDEX(ItemCosts,MATCH('Blend Sheet'!$D$4,ItemNum,0),MATCH(L$1,Districts,0))*'Blend Sheet'!$D33)+(INDEX(ItemCosts,MATCH('Blend Sheet'!$E$4,ItemNum,0),MATCH(L$1,Districts,0))*'Blend Sheet'!$E33)+(INDEX(ItemCosts,MATCH('Blend Sheet'!$F$4,ItemNum,0),MATCH(L$1,Districts,0))*'Blend Sheet'!$F33)+(INDEX(ItemCosts,MATCH('Blend Sheet'!$G$4,ItemNum,0),MATCH(L$1,Districts,0))*'Blend Sheet'!$G33)+(INDEX(ItemCosts,MATCH('Blend Sheet'!$H$4,ItemNum,0),MATCH(L$1,Districts,0))*'Blend Sheet'!$H33)+(INDEX(ItemCosts,MATCH('Blend Sheet'!$I$4,ItemNum,0),MATCH(L$1,Districts,0))*'Blend Sheet'!$I33)+(INDEX(ItemCosts,MATCH('Blend Sheet'!$J$4,ItemNum,0),MATCH(L$1,Districts,0))*'Blend Sheet'!$J33)+(INDEX(ItemCosts,MATCH('Blend Sheet'!$K$4,ItemNum,0),MATCH(L$1,Districts,0))*'Blend Sheet'!$K33)+(INDEX(ItemCosts,MATCH('Blend Sheet'!$L$4,ItemNum,0),MATCH(L$1,Districts,0))*'Blend Sheet'!$L33)+(INDEX(ItemCosts,MATCH('Blend Sheet'!$M$4,ItemNum,0),MATCH(L$1,Districts,0))*'Blend Sheet'!$M33)+(INDEX(ItemCosts,MATCH('Blend Sheet'!$N$4,ItemNum,0),MATCH(L$1,Districts,0))*'Blend Sheet'!$N33)+(INDEX(ItemCosts,MATCH('Blend Sheet'!$O$4,ItemNum,0),MATCH(L$1,Districts,0))*'Blend Sheet'!$O33)+(INDEX(ItemCosts,MATCH('Blend Sheet'!$P$4,ItemNum,0),MATCH(L$1,Districts,0))*'Blend Sheet'!$P33)+(INDEX(ItemCosts,MATCH('Blend Sheet'!$Q$4,ItemNum,0),MATCH(L$1,Districts,0))*'Blend Sheet'!$Q33)+(INDEX(ItemCosts,MATCH('Blend Sheet'!$R$4,ItemNum,0),MATCH(L$1,Districts,0))*'Blend Sheet'!$R33)+(INDEX(ItemCosts,MATCH('Blend Sheet'!$S$4,ItemNum,0),MATCH(L$1,Districts,0))*'Blend Sheet'!$S33)+(INDEX(ItemCosts,MATCH('Blend Sheet'!$T$4,ItemNum,0),MATCH(L$1,Districts,0))*'Blend Sheet'!$T33)+(INDEX(ItemCosts,MATCH('Blend Sheet'!$U$4,ItemNum,0),MATCH(L$1,Districts,0))*'Blend Sheet'!$U33)+(INDEX(ItemCosts,MATCH('Blend Sheet'!$V$4,ItemNum,0),MATCH(L$1,Districts,0))*'Blend Sheet'!$V33)+(INDEX(ItemCosts,MATCH('Blend Sheet'!$W$4,ItemNum,0),MATCH(L$1,Districts,0))*'Blend Sheet'!$W33)+(INDEX(ItemCosts,MATCH('Blend Sheet'!$X$4,ItemNum,0),MATCH(L$1,Districts,0))*'Blend Sheet'!$X33)+(INDEX(ItemCosts,MATCH('Blend Sheet'!$Y$4,ItemNum,0),MATCH(L$1,Districts,0))*'Blend Sheet'!$Y33)+(INDEX(ItemCosts,MATCH('Blend Sheet'!$Z$4,ItemNum,0),MATCH(L$1,Districts,0))*'Blend Sheet'!$Z33)+(INDEX(ItemCosts,MATCH('Blend Sheet'!$AA$4,ItemNum,0),MATCH(L$1,Districts,0))*'Blend Sheet'!$AA33)+(INDEX(ItemCosts,MATCH('Blend Sheet'!$AB$4,ItemNum,0),MATCH(L$1,Districts,0))*'Blend Sheet'!$AB33)+(INDEX(ItemCosts,MATCH('Blend Sheet'!$AC$4,ItemNum,0),MATCH(L$1,Districts,0))*'Blend Sheet'!$AC33)+(INDEX(ItemCosts,MATCH('Blend Sheet'!$AD$4,ItemNum,0),MATCH(L$1,Districts,0))*'Blend Sheet'!$AD33)+(INDEX(ItemCosts,MATCH('Blend Sheet'!$AE$4,ItemNum,0),MATCH(L$1,Districts,0))*'Blend Sheet'!$AE33)+(INDEX(ItemCosts,MATCH('Blend Sheet'!$AF$4,ItemNum,0),MATCH(L$1,Districts,0))*'Blend Sheet'!$AF33)+(INDEX(ItemCosts,MATCH('Blend Sheet'!$AG$4,ItemNum,0),MATCH(L$1,Districts,0))*'Blend Sheet'!$AG33)+(INDEX(ItemCosts,MATCH('Blend Sheet'!$AH$4,ItemNum,0),MATCH(L$1,Districts,0))*'Blend Sheet'!$AH33)+(INDEX(ItemCosts,MATCH('Blend Sheet'!$AI$4,ItemNum,0),MATCH(L$1,Districts,0))*'Blend Sheet'!$AI33)+(INDEX(ItemCosts,MATCH('Blend Sheet'!$AJ$4,ItemNum,0),MATCH(L$1,Districts,0))*'Blend Sheet'!$AJ33)+(INDEX(ItemCosts,MATCH('Blend Sheet'!$AK$4,ItemNum,0),MATCH(L$1,Districts,0))*'Blend Sheet'!$AK33)+(INDEX(ItemCosts,MATCH('Blend Sheet'!$AL$4,ItemNum,0),MATCH(L$1,Districts,0))*'Blend Sheet'!$AL33)+(INDEX(ItemCosts,MATCH('Blend Sheet'!$AM$4,ItemNum,0),MATCH(L$1,Districts,0))*'Blend Sheet'!$AM33)+(INDEX(ItemCosts,MATCH('Blend Sheet'!$AN$4,ItemNum,0),MATCH(L$1,Districts,0))*'Blend Sheet'!$AN33)+(INDEX(ItemCosts,MATCH('Blend Sheet'!$AO$4,ItemNum,0),MATCH(L$1,Districts,0))*'Blend Sheet'!$AO33)+(INDEX(ItemCosts,MATCH('Blend Sheet'!$AP$4,ItemNum,0),MATCH(L$1,Districts,0))*'Blend Sheet'!$AP33)+(INDEX(ItemCosts,MATCH('Blend Sheet'!$AQ$4,ItemNum,0),MATCH(L$1,Districts,0))*'Blend Sheet'!$AQ33)+(INDEX(ItemCosts,MATCH('Blend Sheet'!$AR$4,ItemNum,0),MATCH(L$1,Districts,0))*'Blend Sheet'!$AR33)+(INDEX(ItemCosts,MATCH('Blend Sheet'!$AS$4,ItemNum,0),MATCH(L$1,Districts,0))*'Blend Sheet'!$AS33)</f>
        <v>#N/A</v>
      </c>
      <c r="M30" s="191"/>
      <c r="N30" s="34" t="e">
        <f>D30/'Blend Sheet'!$BA33</f>
        <v>#N/A</v>
      </c>
      <c r="O30" s="34" t="e">
        <f>E30/'Blend Sheet'!$BA33</f>
        <v>#N/A</v>
      </c>
      <c r="P30" s="34" t="e">
        <f>G30/'Blend Sheet'!$BA33</f>
        <v>#N/A</v>
      </c>
      <c r="Q30" s="34" t="e">
        <f>H30/'Blend Sheet'!$BA33</f>
        <v>#N/A</v>
      </c>
      <c r="R30" s="34" t="e">
        <f>I30/'Blend Sheet'!$BA33</f>
        <v>#N/A</v>
      </c>
      <c r="S30" s="34" t="e">
        <f>J30/'Blend Sheet'!$BA33</f>
        <v>#N/A</v>
      </c>
      <c r="T30" s="34" t="e">
        <f>K30/'Blend Sheet'!$BA33</f>
        <v>#N/A</v>
      </c>
      <c r="U30" s="34" t="e">
        <f>L30/'Blend Sheet'!$BA33</f>
        <v>#N/A</v>
      </c>
    </row>
    <row r="31" spans="1:21" x14ac:dyDescent="0.25">
      <c r="A31" t="str">
        <f>'Blend Sheet'!A34</f>
        <v>2:1:6 'G' (Sask)</v>
      </c>
      <c r="B31" s="5" t="e">
        <f>(INDEX(ItemCosts,MATCH('Blend Sheet'!$C$4,ItemNum,0),MATCH(B$1,Districts,0))*'Blend Sheet'!$C34)+(INDEX(ItemCosts,MATCH('Blend Sheet'!$D$4,ItemNum,0),MATCH(B$1,Districts,0))*'Blend Sheet'!$D34)+(INDEX(ItemCosts,MATCH('Blend Sheet'!$E$4,ItemNum,0),MATCH(B$1,Districts,0))*'Blend Sheet'!$E34)+(INDEX(ItemCosts,MATCH('Blend Sheet'!$F$4,ItemNum,0),MATCH(B$1,Districts,0))*'Blend Sheet'!$F34)+(INDEX(ItemCosts,MATCH('Blend Sheet'!$G$4,ItemNum,0),MATCH(B$1,Districts,0))*'Blend Sheet'!$G34)+(INDEX(ItemCosts,MATCH('Blend Sheet'!$H$4,ItemNum,0),MATCH(B$1,Districts,0))*'Blend Sheet'!$H34)+(INDEX(ItemCosts,MATCH('Blend Sheet'!$I$4,ItemNum,0),MATCH(B$1,Districts,0))*'Blend Sheet'!$I34)+(INDEX(ItemCosts,MATCH('Blend Sheet'!$J$4,ItemNum,0),MATCH(B$1,Districts,0))*'Blend Sheet'!$J34)+(INDEX(ItemCosts,MATCH('Blend Sheet'!$K$4,ItemNum,0),MATCH(B$1,Districts,0))*'Blend Sheet'!$K34)+(INDEX(ItemCosts,MATCH('Blend Sheet'!$L$4,ItemNum,0),MATCH(B$1,Districts,0))*'Blend Sheet'!$L34)+(INDEX(ItemCosts,MATCH('Blend Sheet'!$M$4,ItemNum,0),MATCH(B$1,Districts,0))*'Blend Sheet'!$M34)+(INDEX(ItemCosts,MATCH('Blend Sheet'!$N$4,ItemNum,0),MATCH(B$1,Districts,0))*'Blend Sheet'!$N34)+(INDEX(ItemCosts,MATCH('Blend Sheet'!$O$4,ItemNum,0),MATCH(B$1,Districts,0))*'Blend Sheet'!$O34)+(INDEX(ItemCosts,MATCH('Blend Sheet'!$P$4,ItemNum,0),MATCH(B$1,Districts,0))*'Blend Sheet'!$P34)+(INDEX(ItemCosts,MATCH('Blend Sheet'!$Q$4,ItemNum,0),MATCH(B$1,Districts,0))*'Blend Sheet'!$Q34)+(INDEX(ItemCosts,MATCH('Blend Sheet'!$R$4,ItemNum,0),MATCH(B$1,Districts,0))*'Blend Sheet'!$R34)+(INDEX(ItemCosts,MATCH('Blend Sheet'!$S$4,ItemNum,0),MATCH(B$1,Districts,0))*'Blend Sheet'!$S34)+(INDEX(ItemCosts,MATCH('Blend Sheet'!$T$4,ItemNum,0),MATCH(B$1,Districts,0))*'Blend Sheet'!$T34)+(INDEX(ItemCosts,MATCH('Blend Sheet'!$U$4,ItemNum,0),MATCH(B$1,Districts,0))*'Blend Sheet'!$U34)+(INDEX(ItemCosts,MATCH('Blend Sheet'!$V$4,ItemNum,0),MATCH(B$1,Districts,0))*'Blend Sheet'!$V34)+(INDEX(ItemCosts,MATCH('Blend Sheet'!$W$4,ItemNum,0),MATCH(B$1,Districts,0))*'Blend Sheet'!$W34)+(INDEX(ItemCosts,MATCH('Blend Sheet'!$X$4,ItemNum,0),MATCH(B$1,Districts,0))*'Blend Sheet'!$X34)+(INDEX(ItemCosts,MATCH('Blend Sheet'!$Y$4,ItemNum,0),MATCH(B$1,Districts,0))*'Blend Sheet'!$Y34)+(INDEX(ItemCosts,MATCH('Blend Sheet'!$Z$4,ItemNum,0),MATCH(B$1,Districts,0))*'Blend Sheet'!$Z34)+(INDEX(ItemCosts,MATCH('Blend Sheet'!$AA$4,ItemNum,0),MATCH(B$1,Districts,0))*'Blend Sheet'!$AA34)+(INDEX(ItemCosts,MATCH('Blend Sheet'!$AB$4,ItemNum,0),MATCH(B$1,Districts,0))*'Blend Sheet'!$AB34)+(INDEX(ItemCosts,MATCH('Blend Sheet'!$AC$4,ItemNum,0),MATCH(B$1,Districts,0))*'Blend Sheet'!$AC34)+(INDEX(ItemCosts,MATCH('Blend Sheet'!$AD$4,ItemNum,0),MATCH(B$1,Districts,0))*'Blend Sheet'!$AD34)+(INDEX(ItemCosts,MATCH('Blend Sheet'!$AE$4,ItemNum,0),MATCH(B$1,Districts,0))*'Blend Sheet'!$AE34)+(INDEX(ItemCosts,MATCH('Blend Sheet'!$AF$4,ItemNum,0),MATCH(B$1,Districts,0))*'Blend Sheet'!$AF34)+(INDEX(ItemCosts,MATCH('Blend Sheet'!$AG$4,ItemNum,0),MATCH(B$1,Districts,0))*'Blend Sheet'!$AG34)+(INDEX(ItemCosts,MATCH('Blend Sheet'!$AH$4,ItemNum,0),MATCH(B$1,Districts,0))*'Blend Sheet'!$AH34)+(INDEX(ItemCosts,MATCH('Blend Sheet'!$AI$4,ItemNum,0),MATCH(B$1,Districts,0))*'Blend Sheet'!$AI34)+(INDEX(ItemCosts,MATCH('Blend Sheet'!$AJ$4,ItemNum,0),MATCH(B$1,Districts,0))*'Blend Sheet'!$AJ34)+(INDEX(ItemCosts,MATCH('Blend Sheet'!$AK$4,ItemNum,0),MATCH(B$1,Districts,0))*'Blend Sheet'!$AK34)+(INDEX(ItemCosts,MATCH('Blend Sheet'!$AL$4,ItemNum,0),MATCH(B$1,Districts,0))*'Blend Sheet'!$AL34)+(INDEX(ItemCosts,MATCH('Blend Sheet'!$AM$4,ItemNum,0),MATCH(B$1,Districts,0))*'Blend Sheet'!$AM34)+(INDEX(ItemCosts,MATCH('Blend Sheet'!$AN$4,ItemNum,0),MATCH(B$1,Districts,0))*'Blend Sheet'!$AN34)+(INDEX(ItemCosts,MATCH('Blend Sheet'!$AO$4,ItemNum,0),MATCH(B$1,Districts,0))*'Blend Sheet'!$AO34)+(INDEX(ItemCosts,MATCH('Blend Sheet'!$AP$4,ItemNum,0),MATCH(B$1,Districts,0))*'Blend Sheet'!$AP34)+(INDEX(ItemCosts,MATCH('Blend Sheet'!$AQ$4,ItemNum,0),MATCH(B$1,Districts,0))*'Blend Sheet'!$AQ34)+(INDEX(ItemCosts,MATCH('Blend Sheet'!$AR$4,ItemNum,0),MATCH(B$1,Districts,0))*'Blend Sheet'!$AR34)+(INDEX(ItemCosts,MATCH('Blend Sheet'!$AS$4,ItemNum,0),MATCH(B$1,Districts,0))*'Blend Sheet'!$AS34)</f>
        <v>#N/A</v>
      </c>
      <c r="C31" s="5" t="e">
        <f>(INDEX(ItemCosts,MATCH('Blend Sheet'!$C$4,ItemNum,0),MATCH(C$1,Districts,0))*'Blend Sheet'!$C34)+(INDEX(ItemCosts,MATCH('Blend Sheet'!$D$4,ItemNum,0),MATCH(C$1,Districts,0))*'Blend Sheet'!$D34)+(INDEX(ItemCosts,MATCH('Blend Sheet'!$E$4,ItemNum,0),MATCH(C$1,Districts,0))*'Blend Sheet'!$E34)+(INDEX(ItemCosts,MATCH('Blend Sheet'!$F$4,ItemNum,0),MATCH(C$1,Districts,0))*'Blend Sheet'!$F34)+(INDEX(ItemCosts,MATCH('Blend Sheet'!$G$4,ItemNum,0),MATCH(C$1,Districts,0))*'Blend Sheet'!$G34)+(INDEX(ItemCosts,MATCH('Blend Sheet'!$H$4,ItemNum,0),MATCH(C$1,Districts,0))*'Blend Sheet'!$H34)+(INDEX(ItemCosts,MATCH('Blend Sheet'!$I$4,ItemNum,0),MATCH(C$1,Districts,0))*'Blend Sheet'!$I34)+(INDEX(ItemCosts,MATCH('Blend Sheet'!$J$4,ItemNum,0),MATCH(C$1,Districts,0))*'Blend Sheet'!$J34)+(INDEX(ItemCosts,MATCH('Blend Sheet'!$K$4,ItemNum,0),MATCH(C$1,Districts,0))*'Blend Sheet'!$K34)+(INDEX(ItemCosts,MATCH('Blend Sheet'!$L$4,ItemNum,0),MATCH(C$1,Districts,0))*'Blend Sheet'!$L34)+(INDEX(ItemCosts,MATCH('Blend Sheet'!$M$4,ItemNum,0),MATCH(C$1,Districts,0))*'Blend Sheet'!$M34)+(INDEX(ItemCosts,MATCH('Blend Sheet'!$N$4,ItemNum,0),MATCH(C$1,Districts,0))*'Blend Sheet'!$N34)+(INDEX(ItemCosts,MATCH('Blend Sheet'!$O$4,ItemNum,0),MATCH(C$1,Districts,0))*'Blend Sheet'!$O34)+(INDEX(ItemCosts,MATCH('Blend Sheet'!$P$4,ItemNum,0),MATCH(C$1,Districts,0))*'Blend Sheet'!$P34)+(INDEX(ItemCosts,MATCH('Blend Sheet'!$Q$4,ItemNum,0),MATCH(C$1,Districts,0))*'Blend Sheet'!$Q34)+(INDEX(ItemCosts,MATCH('Blend Sheet'!$R$4,ItemNum,0),MATCH(C$1,Districts,0))*'Blend Sheet'!$R34)+(INDEX(ItemCosts,MATCH('Blend Sheet'!$S$4,ItemNum,0),MATCH(C$1,Districts,0))*'Blend Sheet'!$S34)+(INDEX(ItemCosts,MATCH('Blend Sheet'!$T$4,ItemNum,0),MATCH(C$1,Districts,0))*'Blend Sheet'!$T34)+(INDEX(ItemCosts,MATCH('Blend Sheet'!$U$4,ItemNum,0),MATCH(C$1,Districts,0))*'Blend Sheet'!$U34)+(INDEX(ItemCosts,MATCH('Blend Sheet'!$V$4,ItemNum,0),MATCH(C$1,Districts,0))*'Blend Sheet'!$V34)+(INDEX(ItemCosts,MATCH('Blend Sheet'!$W$4,ItemNum,0),MATCH(C$1,Districts,0))*'Blend Sheet'!$W34)+(INDEX(ItemCosts,MATCH('Blend Sheet'!$X$4,ItemNum,0),MATCH(C$1,Districts,0))*'Blend Sheet'!$X34)+(INDEX(ItemCosts,MATCH('Blend Sheet'!$Y$4,ItemNum,0),MATCH(C$1,Districts,0))*'Blend Sheet'!$Y34)+(INDEX(ItemCosts,MATCH('Blend Sheet'!$Z$4,ItemNum,0),MATCH(C$1,Districts,0))*'Blend Sheet'!$Z34)+(INDEX(ItemCosts,MATCH('Blend Sheet'!$AA$4,ItemNum,0),MATCH(C$1,Districts,0))*'Blend Sheet'!$AA34)+(INDEX(ItemCosts,MATCH('Blend Sheet'!$AB$4,ItemNum,0),MATCH(C$1,Districts,0))*'Blend Sheet'!$AB34)+(INDEX(ItemCosts,MATCH('Blend Sheet'!$AC$4,ItemNum,0),MATCH(C$1,Districts,0))*'Blend Sheet'!$AC34)+(INDEX(ItemCosts,MATCH('Blend Sheet'!$AD$4,ItemNum,0),MATCH(C$1,Districts,0))*'Blend Sheet'!$AD34)+(INDEX(ItemCosts,MATCH('Blend Sheet'!$AE$4,ItemNum,0),MATCH(C$1,Districts,0))*'Blend Sheet'!$AE34)+(INDEX(ItemCosts,MATCH('Blend Sheet'!$AF$4,ItemNum,0),MATCH(C$1,Districts,0))*'Blend Sheet'!$AF34)+(INDEX(ItemCosts,MATCH('Blend Sheet'!$AG$4,ItemNum,0),MATCH(C$1,Districts,0))*'Blend Sheet'!$AG34)+(INDEX(ItemCosts,MATCH('Blend Sheet'!$AH$4,ItemNum,0),MATCH(C$1,Districts,0))*'Blend Sheet'!$AH34)+(INDEX(ItemCosts,MATCH('Blend Sheet'!$AI$4,ItemNum,0),MATCH(C$1,Districts,0))*'Blend Sheet'!$AI34)+(INDEX(ItemCosts,MATCH('Blend Sheet'!$AJ$4,ItemNum,0),MATCH(C$1,Districts,0))*'Blend Sheet'!$AJ34)+(INDEX(ItemCosts,MATCH('Blend Sheet'!$AK$4,ItemNum,0),MATCH(C$1,Districts,0))*'Blend Sheet'!$AK34)+(INDEX(ItemCosts,MATCH('Blend Sheet'!$AL$4,ItemNum,0),MATCH(C$1,Districts,0))*'Blend Sheet'!$AL34)+(INDEX(ItemCosts,MATCH('Blend Sheet'!$AM$4,ItemNum,0),MATCH(C$1,Districts,0))*'Blend Sheet'!$AM34)+(INDEX(ItemCosts,MATCH('Blend Sheet'!$AN$4,ItemNum,0),MATCH(C$1,Districts,0))*'Blend Sheet'!$AN34)+(INDEX(ItemCosts,MATCH('Blend Sheet'!$AO$4,ItemNum,0),MATCH(C$1,Districts,0))*'Blend Sheet'!$AO34)+(INDEX(ItemCosts,MATCH('Blend Sheet'!$AP$4,ItemNum,0),MATCH(C$1,Districts,0))*'Blend Sheet'!$AP34)+(INDEX(ItemCosts,MATCH('Blend Sheet'!$AQ$4,ItemNum,0),MATCH(C$1,Districts,0))*'Blend Sheet'!$AQ34)+(INDEX(ItemCosts,MATCH('Blend Sheet'!$AR$4,ItemNum,0),MATCH(C$1,Districts,0))*'Blend Sheet'!$AR34)+(INDEX(ItemCosts,MATCH('Blend Sheet'!$AS$4,ItemNum,0),MATCH(C$1,Districts,0))*'Blend Sheet'!$AS34)</f>
        <v>#N/A</v>
      </c>
      <c r="D31" s="5" t="e">
        <f>(INDEX(ItemCosts,MATCH('Blend Sheet'!$C$4,ItemNum,0),MATCH(D$1,Districts,0))*'Blend Sheet'!$C34)+(INDEX(ItemCosts,MATCH('Blend Sheet'!$D$4,ItemNum,0),MATCH(D$1,Districts,0))*'Blend Sheet'!$D34)+(INDEX(ItemCosts,MATCH('Blend Sheet'!$E$4,ItemNum,0),MATCH(D$1,Districts,0))*'Blend Sheet'!$E34)+(INDEX(ItemCosts,MATCH('Blend Sheet'!$F$4,ItemNum,0),MATCH(D$1,Districts,0))*'Blend Sheet'!$F34)+(INDEX(ItemCosts,MATCH('Blend Sheet'!$G$4,ItemNum,0),MATCH(D$1,Districts,0))*'Blend Sheet'!$G34)+(INDEX(ItemCosts,MATCH('Blend Sheet'!$H$4,ItemNum,0),MATCH(D$1,Districts,0))*'Blend Sheet'!$H34)+(INDEX(ItemCosts,MATCH('Blend Sheet'!$I$4,ItemNum,0),MATCH(D$1,Districts,0))*'Blend Sheet'!$I34)+(INDEX(ItemCosts,MATCH('Blend Sheet'!$J$4,ItemNum,0),MATCH(D$1,Districts,0))*'Blend Sheet'!$J34)+(INDEX(ItemCosts,MATCH('Blend Sheet'!$K$4,ItemNum,0),MATCH(D$1,Districts,0))*'Blend Sheet'!$K34)+(INDEX(ItemCosts,MATCH('Blend Sheet'!$L$4,ItemNum,0),MATCH(D$1,Districts,0))*'Blend Sheet'!$L34)+(INDEX(ItemCosts,MATCH('Blend Sheet'!$M$4,ItemNum,0),MATCH(D$1,Districts,0))*'Blend Sheet'!$M34)+(INDEX(ItemCosts,MATCH('Blend Sheet'!$N$4,ItemNum,0),MATCH(D$1,Districts,0))*'Blend Sheet'!$N34)+(INDEX(ItemCosts,MATCH('Blend Sheet'!$O$4,ItemNum,0),MATCH(D$1,Districts,0))*'Blend Sheet'!$O34)+(INDEX(ItemCosts,MATCH('Blend Sheet'!$P$4,ItemNum,0),MATCH(D$1,Districts,0))*'Blend Sheet'!$P34)+(INDEX(ItemCosts,MATCH('Blend Sheet'!$Q$4,ItemNum,0),MATCH(D$1,Districts,0))*'Blend Sheet'!$Q34)+(INDEX(ItemCosts,MATCH('Blend Sheet'!$R$4,ItemNum,0),MATCH(D$1,Districts,0))*'Blend Sheet'!$R34)+(INDEX(ItemCosts,MATCH('Blend Sheet'!$S$4,ItemNum,0),MATCH(D$1,Districts,0))*'Blend Sheet'!$S34)+(INDEX(ItemCosts,MATCH('Blend Sheet'!$T$4,ItemNum,0),MATCH(D$1,Districts,0))*'Blend Sheet'!$T34)+(INDEX(ItemCosts,MATCH('Blend Sheet'!$U$4,ItemNum,0),MATCH(D$1,Districts,0))*'Blend Sheet'!$U34)+(INDEX(ItemCosts,MATCH('Blend Sheet'!$V$4,ItemNum,0),MATCH(D$1,Districts,0))*'Blend Sheet'!$V34)+(INDEX(ItemCosts,MATCH('Blend Sheet'!$W$4,ItemNum,0),MATCH(D$1,Districts,0))*'Blend Sheet'!$W34)+(INDEX(ItemCosts,MATCH('Blend Sheet'!$X$4,ItemNum,0),MATCH(D$1,Districts,0))*'Blend Sheet'!$X34)+(INDEX(ItemCosts,MATCH('Blend Sheet'!$Y$4,ItemNum,0),MATCH(D$1,Districts,0))*'Blend Sheet'!$Y34)+(INDEX(ItemCosts,MATCH('Blend Sheet'!$Z$4,ItemNum,0),MATCH(D$1,Districts,0))*'Blend Sheet'!$Z34)+(INDEX(ItemCosts,MATCH('Blend Sheet'!$AA$4,ItemNum,0),MATCH(D$1,Districts,0))*'Blend Sheet'!$AA34)+(INDEX(ItemCosts,MATCH('Blend Sheet'!$AB$4,ItemNum,0),MATCH(D$1,Districts,0))*'Blend Sheet'!$AB34)+(INDEX(ItemCosts,MATCH('Blend Sheet'!$AC$4,ItemNum,0),MATCH(D$1,Districts,0))*'Blend Sheet'!$AC34)+(INDEX(ItemCosts,MATCH('Blend Sheet'!$AD$4,ItemNum,0),MATCH(D$1,Districts,0))*'Blend Sheet'!$AD34)+(INDEX(ItemCosts,MATCH('Blend Sheet'!$AE$4,ItemNum,0),MATCH(D$1,Districts,0))*'Blend Sheet'!$AE34)+(INDEX(ItemCosts,MATCH('Blend Sheet'!$AF$4,ItemNum,0),MATCH(D$1,Districts,0))*'Blend Sheet'!$AF34)+(INDEX(ItemCosts,MATCH('Blend Sheet'!$AG$4,ItemNum,0),MATCH(D$1,Districts,0))*'Blend Sheet'!$AG34)+(INDEX(ItemCosts,MATCH('Blend Sheet'!$AH$4,ItemNum,0),MATCH(D$1,Districts,0))*'Blend Sheet'!$AH34)+(INDEX(ItemCosts,MATCH('Blend Sheet'!$AI$4,ItemNum,0),MATCH(D$1,Districts,0))*'Blend Sheet'!$AI34)+(INDEX(ItemCosts,MATCH('Blend Sheet'!$AJ$4,ItemNum,0),MATCH(D$1,Districts,0))*'Blend Sheet'!$AJ34)+(INDEX(ItemCosts,MATCH('Blend Sheet'!$AK$4,ItemNum,0),MATCH(D$1,Districts,0))*'Blend Sheet'!$AK34)+(INDEX(ItemCosts,MATCH('Blend Sheet'!$AL$4,ItemNum,0),MATCH(D$1,Districts,0))*'Blend Sheet'!$AL34)+(INDEX(ItemCosts,MATCH('Blend Sheet'!$AM$4,ItemNum,0),MATCH(D$1,Districts,0))*'Blend Sheet'!$AM34)+(INDEX(ItemCosts,MATCH('Blend Sheet'!$AN$4,ItemNum,0),MATCH(D$1,Districts,0))*'Blend Sheet'!$AN34)+(INDEX(ItemCosts,MATCH('Blend Sheet'!$AO$4,ItemNum,0),MATCH(D$1,Districts,0))*'Blend Sheet'!$AO34)+(INDEX(ItemCosts,MATCH('Blend Sheet'!$AP$4,ItemNum,0),MATCH(D$1,Districts,0))*'Blend Sheet'!$AP34)+(INDEX(ItemCosts,MATCH('Blend Sheet'!$AQ$4,ItemNum,0),MATCH(D$1,Districts,0))*'Blend Sheet'!$AQ34)+(INDEX(ItemCosts,MATCH('Blend Sheet'!$AR$4,ItemNum,0),MATCH(D$1,Districts,0))*'Blend Sheet'!$AR34)+(INDEX(ItemCosts,MATCH('Blend Sheet'!$AS$4,ItemNum,0),MATCH(D$1,Districts,0))*'Blend Sheet'!$AS34)</f>
        <v>#N/A</v>
      </c>
      <c r="E31" s="5" t="e">
        <f>(INDEX(ItemCosts,MATCH('Blend Sheet'!$C$4,ItemNum,0),MATCH(E$1,Districts,0))*'Blend Sheet'!$C34)+(INDEX(ItemCosts,MATCH('Blend Sheet'!$D$4,ItemNum,0),MATCH(E$1,Districts,0))*'Blend Sheet'!$D34)+(INDEX(ItemCosts,MATCH('Blend Sheet'!$E$4,ItemNum,0),MATCH(E$1,Districts,0))*'Blend Sheet'!$E34)+(INDEX(ItemCosts,MATCH('Blend Sheet'!$F$4,ItemNum,0),MATCH(E$1,Districts,0))*'Blend Sheet'!$F34)+(INDEX(ItemCosts,MATCH('Blend Sheet'!$G$4,ItemNum,0),MATCH(E$1,Districts,0))*'Blend Sheet'!$G34)+(INDEX(ItemCosts,MATCH('Blend Sheet'!$H$4,ItemNum,0),MATCH(E$1,Districts,0))*'Blend Sheet'!$H34)+(INDEX(ItemCosts,MATCH('Blend Sheet'!$I$4,ItemNum,0),MATCH(E$1,Districts,0))*'Blend Sheet'!$I34)+(INDEX(ItemCosts,MATCH('Blend Sheet'!$J$4,ItemNum,0),MATCH(E$1,Districts,0))*'Blend Sheet'!$J34)+(INDEX(ItemCosts,MATCH('Blend Sheet'!$K$4,ItemNum,0),MATCH(E$1,Districts,0))*'Blend Sheet'!$K34)+(INDEX(ItemCosts,MATCH('Blend Sheet'!$L$4,ItemNum,0),MATCH(E$1,Districts,0))*'Blend Sheet'!$L34)+(INDEX(ItemCosts,MATCH('Blend Sheet'!$M$4,ItemNum,0),MATCH(E$1,Districts,0))*'Blend Sheet'!$M34)+(INDEX(ItemCosts,MATCH('Blend Sheet'!$N$4,ItemNum,0),MATCH(E$1,Districts,0))*'Blend Sheet'!$N34)+(INDEX(ItemCosts,MATCH('Blend Sheet'!$O$4,ItemNum,0),MATCH(E$1,Districts,0))*'Blend Sheet'!$O34)+(INDEX(ItemCosts,MATCH('Blend Sheet'!$P$4,ItemNum,0),MATCH(E$1,Districts,0))*'Blend Sheet'!$P34)+(INDEX(ItemCosts,MATCH('Blend Sheet'!$Q$4,ItemNum,0),MATCH(E$1,Districts,0))*'Blend Sheet'!$Q34)+(INDEX(ItemCosts,MATCH('Blend Sheet'!$R$4,ItemNum,0),MATCH(E$1,Districts,0))*'Blend Sheet'!$R34)+(INDEX(ItemCosts,MATCH('Blend Sheet'!$S$4,ItemNum,0),MATCH(E$1,Districts,0))*'Blend Sheet'!$S34)+(INDEX(ItemCosts,MATCH('Blend Sheet'!$T$4,ItemNum,0),MATCH(E$1,Districts,0))*'Blend Sheet'!$T34)+(INDEX(ItemCosts,MATCH('Blend Sheet'!$U$4,ItemNum,0),MATCH(E$1,Districts,0))*'Blend Sheet'!$U34)+(INDEX(ItemCosts,MATCH('Blend Sheet'!$V$4,ItemNum,0),MATCH(E$1,Districts,0))*'Blend Sheet'!$V34)+(INDEX(ItemCosts,MATCH('Blend Sheet'!$W$4,ItemNum,0),MATCH(E$1,Districts,0))*'Blend Sheet'!$W34)+(INDEX(ItemCosts,MATCH('Blend Sheet'!$X$4,ItemNum,0),MATCH(E$1,Districts,0))*'Blend Sheet'!$X34)+(INDEX(ItemCosts,MATCH('Blend Sheet'!$Y$4,ItemNum,0),MATCH(E$1,Districts,0))*'Blend Sheet'!$Y34)+(INDEX(ItemCosts,MATCH('Blend Sheet'!$Z$4,ItemNum,0),MATCH(E$1,Districts,0))*'Blend Sheet'!$Z34)+(INDEX(ItemCosts,MATCH('Blend Sheet'!$AA$4,ItemNum,0),MATCH(E$1,Districts,0))*'Blend Sheet'!$AA34)+(INDEX(ItemCosts,MATCH('Blend Sheet'!$AB$4,ItemNum,0),MATCH(E$1,Districts,0))*'Blend Sheet'!$AB34)+(INDEX(ItemCosts,MATCH('Blend Sheet'!$AC$4,ItemNum,0),MATCH(E$1,Districts,0))*'Blend Sheet'!$AC34)+(INDEX(ItemCosts,MATCH('Blend Sheet'!$AD$4,ItemNum,0),MATCH(E$1,Districts,0))*'Blend Sheet'!$AD34)+(INDEX(ItemCosts,MATCH('Blend Sheet'!$AE$4,ItemNum,0),MATCH(E$1,Districts,0))*'Blend Sheet'!$AE34)+(INDEX(ItemCosts,MATCH('Blend Sheet'!$AF$4,ItemNum,0),MATCH(E$1,Districts,0))*'Blend Sheet'!$AF34)+(INDEX(ItemCosts,MATCH('Blend Sheet'!$AG$4,ItemNum,0),MATCH(E$1,Districts,0))*'Blend Sheet'!$AG34)+(INDEX(ItemCosts,MATCH('Blend Sheet'!$AH$4,ItemNum,0),MATCH(E$1,Districts,0))*'Blend Sheet'!$AH34)+(INDEX(ItemCosts,MATCH('Blend Sheet'!$AI$4,ItemNum,0),MATCH(E$1,Districts,0))*'Blend Sheet'!$AI34)+(INDEX(ItemCosts,MATCH('Blend Sheet'!$AJ$4,ItemNum,0),MATCH(E$1,Districts,0))*'Blend Sheet'!$AJ34)+(INDEX(ItemCosts,MATCH('Blend Sheet'!$AK$4,ItemNum,0),MATCH(E$1,Districts,0))*'Blend Sheet'!$AK34)+(INDEX(ItemCosts,MATCH('Blend Sheet'!$AL$4,ItemNum,0),MATCH(E$1,Districts,0))*'Blend Sheet'!$AL34)+(INDEX(ItemCosts,MATCH('Blend Sheet'!$AM$4,ItemNum,0),MATCH(E$1,Districts,0))*'Blend Sheet'!$AM34)+(INDEX(ItemCosts,MATCH('Blend Sheet'!$AN$4,ItemNum,0),MATCH(E$1,Districts,0))*'Blend Sheet'!$AN34)+(INDEX(ItemCosts,MATCH('Blend Sheet'!$AO$4,ItemNum,0),MATCH(E$1,Districts,0))*'Blend Sheet'!$AO34)+(INDEX(ItemCosts,MATCH('Blend Sheet'!$AP$4,ItemNum,0),MATCH(E$1,Districts,0))*'Blend Sheet'!$AP34)+(INDEX(ItemCosts,MATCH('Blend Sheet'!$AQ$4,ItemNum,0),MATCH(E$1,Districts,0))*'Blend Sheet'!$AQ34)+(INDEX(ItemCosts,MATCH('Blend Sheet'!$AR$4,ItemNum,0),MATCH(E$1,Districts,0))*'Blend Sheet'!$AR34)+(INDEX(ItemCosts,MATCH('Blend Sheet'!$AS$4,ItemNum,0),MATCH(E$1,Districts,0))*'Blend Sheet'!$AS34)</f>
        <v>#N/A</v>
      </c>
      <c r="F31" s="5" t="e">
        <f>(INDEX(ItemCosts,MATCH('Blend Sheet'!$C$4,ItemNum,0),MATCH(F$1,Districts,0))*'Blend Sheet'!$C34)+(INDEX(ItemCosts,MATCH('Blend Sheet'!$D$4,ItemNum,0),MATCH(F$1,Districts,0))*'Blend Sheet'!$D34)+(INDEX(ItemCosts,MATCH('Blend Sheet'!$E$4,ItemNum,0),MATCH(F$1,Districts,0))*'Blend Sheet'!$E34)+(INDEX(ItemCosts,MATCH('Blend Sheet'!$F$4,ItemNum,0),MATCH(F$1,Districts,0))*'Blend Sheet'!$F34)+(INDEX(ItemCosts,MATCH('Blend Sheet'!$G$4,ItemNum,0),MATCH(F$1,Districts,0))*'Blend Sheet'!$G34)+(INDEX(ItemCosts,MATCH('Blend Sheet'!$H$4,ItemNum,0),MATCH(F$1,Districts,0))*'Blend Sheet'!$H34)+(INDEX(ItemCosts,MATCH('Blend Sheet'!$I$4,ItemNum,0),MATCH(F$1,Districts,0))*'Blend Sheet'!$I34)+(INDEX(ItemCosts,MATCH('Blend Sheet'!$J$4,ItemNum,0),MATCH(F$1,Districts,0))*'Blend Sheet'!$J34)+(INDEX(ItemCosts,MATCH('Blend Sheet'!$K$4,ItemNum,0),MATCH(F$1,Districts,0))*'Blend Sheet'!$K34)+(INDEX(ItemCosts,MATCH('Blend Sheet'!$L$4,ItemNum,0),MATCH(F$1,Districts,0))*'Blend Sheet'!$L34)+(INDEX(ItemCosts,MATCH('Blend Sheet'!$M$4,ItemNum,0),MATCH(F$1,Districts,0))*'Blend Sheet'!$M34)+(INDEX(ItemCosts,MATCH('Blend Sheet'!$N$4,ItemNum,0),MATCH(F$1,Districts,0))*'Blend Sheet'!$N34)+(INDEX(ItemCosts,MATCH('Blend Sheet'!$O$4,ItemNum,0),MATCH(F$1,Districts,0))*'Blend Sheet'!$O34)+(INDEX(ItemCosts,MATCH('Blend Sheet'!$P$4,ItemNum,0),MATCH(F$1,Districts,0))*'Blend Sheet'!$P34)+(INDEX(ItemCosts,MATCH('Blend Sheet'!$Q$4,ItemNum,0),MATCH(F$1,Districts,0))*'Blend Sheet'!$Q34)+(INDEX(ItemCosts,MATCH('Blend Sheet'!$R$4,ItemNum,0),MATCH(F$1,Districts,0))*'Blend Sheet'!$R34)+(INDEX(ItemCosts,MATCH('Blend Sheet'!$S$4,ItemNum,0),MATCH(F$1,Districts,0))*'Blend Sheet'!$S34)+(INDEX(ItemCosts,MATCH('Blend Sheet'!$T$4,ItemNum,0),MATCH(F$1,Districts,0))*'Blend Sheet'!$T34)+(INDEX(ItemCosts,MATCH('Blend Sheet'!$U$4,ItemNum,0),MATCH(F$1,Districts,0))*'Blend Sheet'!$U34)+(INDEX(ItemCosts,MATCH('Blend Sheet'!$V$4,ItemNum,0),MATCH(F$1,Districts,0))*'Blend Sheet'!$V34)+(INDEX(ItemCosts,MATCH('Blend Sheet'!$W$4,ItemNum,0),MATCH(F$1,Districts,0))*'Blend Sheet'!$W34)+(INDEX(ItemCosts,MATCH('Blend Sheet'!$X$4,ItemNum,0),MATCH(F$1,Districts,0))*'Blend Sheet'!$X34)+(INDEX(ItemCosts,MATCH('Blend Sheet'!$Y$4,ItemNum,0),MATCH(F$1,Districts,0))*'Blend Sheet'!$Y34)+(INDEX(ItemCosts,MATCH('Blend Sheet'!$Z$4,ItemNum,0),MATCH(F$1,Districts,0))*'Blend Sheet'!$Z34)+(INDEX(ItemCosts,MATCH('Blend Sheet'!$AA$4,ItemNum,0),MATCH(F$1,Districts,0))*'Blend Sheet'!$AA34)+(INDEX(ItemCosts,MATCH('Blend Sheet'!$AB$4,ItemNum,0),MATCH(F$1,Districts,0))*'Blend Sheet'!$AB34)+(INDEX(ItemCosts,MATCH('Blend Sheet'!$AC$4,ItemNum,0),MATCH(F$1,Districts,0))*'Blend Sheet'!$AC34)+(INDEX(ItemCosts,MATCH('Blend Sheet'!$AD$4,ItemNum,0),MATCH(F$1,Districts,0))*'Blend Sheet'!$AD34)+(INDEX(ItemCosts,MATCH('Blend Sheet'!$AE$4,ItemNum,0),MATCH(F$1,Districts,0))*'Blend Sheet'!$AE34)+(INDEX(ItemCosts,MATCH('Blend Sheet'!$AF$4,ItemNum,0),MATCH(F$1,Districts,0))*'Blend Sheet'!$AF34)+(INDEX(ItemCosts,MATCH('Blend Sheet'!$AG$4,ItemNum,0),MATCH(F$1,Districts,0))*'Blend Sheet'!$AG34)+(INDEX(ItemCosts,MATCH('Blend Sheet'!$AH$4,ItemNum,0),MATCH(F$1,Districts,0))*'Blend Sheet'!$AH34)+(INDEX(ItemCosts,MATCH('Blend Sheet'!$AI$4,ItemNum,0),MATCH(F$1,Districts,0))*'Blend Sheet'!$AI34)+(INDEX(ItemCosts,MATCH('Blend Sheet'!$AJ$4,ItemNum,0),MATCH(F$1,Districts,0))*'Blend Sheet'!$AJ34)+(INDEX(ItemCosts,MATCH('Blend Sheet'!$AK$4,ItemNum,0),MATCH(F$1,Districts,0))*'Blend Sheet'!$AK34)+(INDEX(ItemCosts,MATCH('Blend Sheet'!$AL$4,ItemNum,0),MATCH(F$1,Districts,0))*'Blend Sheet'!$AL34)+(INDEX(ItemCosts,MATCH('Blend Sheet'!$AM$4,ItemNum,0),MATCH(F$1,Districts,0))*'Blend Sheet'!$AM34)+(INDEX(ItemCosts,MATCH('Blend Sheet'!$AN$4,ItemNum,0),MATCH(F$1,Districts,0))*'Blend Sheet'!$AN34)+(INDEX(ItemCosts,MATCH('Blend Sheet'!$AO$4,ItemNum,0),MATCH(F$1,Districts,0))*'Blend Sheet'!$AO34)+(INDEX(ItemCosts,MATCH('Blend Sheet'!$AP$4,ItemNum,0),MATCH(F$1,Districts,0))*'Blend Sheet'!$AP34)+(INDEX(ItemCosts,MATCH('Blend Sheet'!$AQ$4,ItemNum,0),MATCH(F$1,Districts,0))*'Blend Sheet'!$AQ34)+(INDEX(ItemCosts,MATCH('Blend Sheet'!$AR$4,ItemNum,0),MATCH(F$1,Districts,0))*'Blend Sheet'!$AR34)+(INDEX(ItemCosts,MATCH('Blend Sheet'!$AS$4,ItemNum,0),MATCH(F$1,Districts,0))*'Blend Sheet'!$AS34)</f>
        <v>#N/A</v>
      </c>
      <c r="G31" s="5" t="e">
        <f>(INDEX(ItemCosts,MATCH('Blend Sheet'!$C$4,ItemNum,0),MATCH(G$1,Districts,0))*'Blend Sheet'!$C34)+(INDEX(ItemCosts,MATCH('Blend Sheet'!$D$4,ItemNum,0),MATCH(G$1,Districts,0))*'Blend Sheet'!$D34)+(INDEX(ItemCosts,MATCH('Blend Sheet'!$E$4,ItemNum,0),MATCH(G$1,Districts,0))*'Blend Sheet'!$E34)+(INDEX(ItemCosts,MATCH('Blend Sheet'!$F$4,ItemNum,0),MATCH(G$1,Districts,0))*'Blend Sheet'!$F34)+(INDEX(ItemCosts,MATCH('Blend Sheet'!$G$4,ItemNum,0),MATCH(G$1,Districts,0))*'Blend Sheet'!$G34)+(INDEX(ItemCosts,MATCH('Blend Sheet'!$H$4,ItemNum,0),MATCH(G$1,Districts,0))*'Blend Sheet'!$H34)+(INDEX(ItemCosts,MATCH('Blend Sheet'!$I$4,ItemNum,0),MATCH(G$1,Districts,0))*'Blend Sheet'!$I34)+(INDEX(ItemCosts,MATCH('Blend Sheet'!$J$4,ItemNum,0),MATCH(G$1,Districts,0))*'Blend Sheet'!$J34)+(INDEX(ItemCosts,MATCH('Blend Sheet'!$K$4,ItemNum,0),MATCH(G$1,Districts,0))*'Blend Sheet'!$K34)+(INDEX(ItemCosts,MATCH('Blend Sheet'!$L$4,ItemNum,0),MATCH(G$1,Districts,0))*'Blend Sheet'!$L34)+(INDEX(ItemCosts,MATCH('Blend Sheet'!$M$4,ItemNum,0),MATCH(G$1,Districts,0))*'Blend Sheet'!$M34)+(INDEX(ItemCosts,MATCH('Blend Sheet'!$N$4,ItemNum,0),MATCH(G$1,Districts,0))*'Blend Sheet'!$N34)+(INDEX(ItemCosts,MATCH('Blend Sheet'!$O$4,ItemNum,0),MATCH(G$1,Districts,0))*'Blend Sheet'!$O34)+(INDEX(ItemCosts,MATCH('Blend Sheet'!$P$4,ItemNum,0),MATCH(G$1,Districts,0))*'Blend Sheet'!$P34)+(INDEX(ItemCosts,MATCH('Blend Sheet'!$Q$4,ItemNum,0),MATCH(G$1,Districts,0))*'Blend Sheet'!$Q34)+(INDEX(ItemCosts,MATCH('Blend Sheet'!$R$4,ItemNum,0),MATCH(G$1,Districts,0))*'Blend Sheet'!$R34)+(INDEX(ItemCosts,MATCH('Blend Sheet'!$S$4,ItemNum,0),MATCH(G$1,Districts,0))*'Blend Sheet'!$S34)+(INDEX(ItemCosts,MATCH('Blend Sheet'!$T$4,ItemNum,0),MATCH(G$1,Districts,0))*'Blend Sheet'!$T34)+(INDEX(ItemCosts,MATCH('Blend Sheet'!$U$4,ItemNum,0),MATCH(G$1,Districts,0))*'Blend Sheet'!$U34)+(INDEX(ItemCosts,MATCH('Blend Sheet'!$V$4,ItemNum,0),MATCH(G$1,Districts,0))*'Blend Sheet'!$V34)+(INDEX(ItemCosts,MATCH('Blend Sheet'!$W$4,ItemNum,0),MATCH(G$1,Districts,0))*'Blend Sheet'!$W34)+(INDEX(ItemCosts,MATCH('Blend Sheet'!$X$4,ItemNum,0),MATCH(G$1,Districts,0))*'Blend Sheet'!$X34)+(INDEX(ItemCosts,MATCH('Blend Sheet'!$Y$4,ItemNum,0),MATCH(G$1,Districts,0))*'Blend Sheet'!$Y34)+(INDEX(ItemCosts,MATCH('Blend Sheet'!$Z$4,ItemNum,0),MATCH(G$1,Districts,0))*'Blend Sheet'!$Z34)+(INDEX(ItemCosts,MATCH('Blend Sheet'!$AA$4,ItemNum,0),MATCH(G$1,Districts,0))*'Blend Sheet'!$AA34)+(INDEX(ItemCosts,MATCH('Blend Sheet'!$AB$4,ItemNum,0),MATCH(G$1,Districts,0))*'Blend Sheet'!$AB34)+(INDEX(ItemCosts,MATCH('Blend Sheet'!$AC$4,ItemNum,0),MATCH(G$1,Districts,0))*'Blend Sheet'!$AC34)+(INDEX(ItemCosts,MATCH('Blend Sheet'!$AD$4,ItemNum,0),MATCH(G$1,Districts,0))*'Blend Sheet'!$AD34)+(INDEX(ItemCosts,MATCH('Blend Sheet'!$AE$4,ItemNum,0),MATCH(G$1,Districts,0))*'Blend Sheet'!$AE34)+(INDEX(ItemCosts,MATCH('Blend Sheet'!$AF$4,ItemNum,0),MATCH(G$1,Districts,0))*'Blend Sheet'!$AF34)+(INDEX(ItemCosts,MATCH('Blend Sheet'!$AG$4,ItemNum,0),MATCH(G$1,Districts,0))*'Blend Sheet'!$AG34)+(INDEX(ItemCosts,MATCH('Blend Sheet'!$AH$4,ItemNum,0),MATCH(G$1,Districts,0))*'Blend Sheet'!$AH34)+(INDEX(ItemCosts,MATCH('Blend Sheet'!$AI$4,ItemNum,0),MATCH(G$1,Districts,0))*'Blend Sheet'!$AI34)+(INDEX(ItemCosts,MATCH('Blend Sheet'!$AJ$4,ItemNum,0),MATCH(G$1,Districts,0))*'Blend Sheet'!$AJ34)+(INDEX(ItemCosts,MATCH('Blend Sheet'!$AK$4,ItemNum,0),MATCH(G$1,Districts,0))*'Blend Sheet'!$AK34)+(INDEX(ItemCosts,MATCH('Blend Sheet'!$AL$4,ItemNum,0),MATCH(G$1,Districts,0))*'Blend Sheet'!$AL34)+(INDEX(ItemCosts,MATCH('Blend Sheet'!$AM$4,ItemNum,0),MATCH(G$1,Districts,0))*'Blend Sheet'!$AM34)+(INDEX(ItemCosts,MATCH('Blend Sheet'!$AN$4,ItemNum,0),MATCH(G$1,Districts,0))*'Blend Sheet'!$AN34)+(INDEX(ItemCosts,MATCH('Blend Sheet'!$AO$4,ItemNum,0),MATCH(G$1,Districts,0))*'Blend Sheet'!$AO34)+(INDEX(ItemCosts,MATCH('Blend Sheet'!$AP$4,ItemNum,0),MATCH(G$1,Districts,0))*'Blend Sheet'!$AP34)+(INDEX(ItemCosts,MATCH('Blend Sheet'!$AQ$4,ItemNum,0),MATCH(G$1,Districts,0))*'Blend Sheet'!$AQ34)+(INDEX(ItemCosts,MATCH('Blend Sheet'!$AR$4,ItemNum,0),MATCH(G$1,Districts,0))*'Blend Sheet'!$AR34)+(INDEX(ItemCosts,MATCH('Blend Sheet'!$AS$4,ItemNum,0),MATCH(G$1,Districts,0))*'Blend Sheet'!$AS34)</f>
        <v>#N/A</v>
      </c>
      <c r="H31" s="5" t="e">
        <f>(INDEX(ItemCosts,MATCH('Blend Sheet'!$C$4,ItemNum,0),MATCH(H$1,Districts,0))*'Blend Sheet'!$C34)+(INDEX(ItemCosts,MATCH('Blend Sheet'!$D$4,ItemNum,0),MATCH(H$1,Districts,0))*'Blend Sheet'!$D34)+(INDEX(ItemCosts,MATCH('Blend Sheet'!$E$4,ItemNum,0),MATCH(H$1,Districts,0))*'Blend Sheet'!$E34)+(INDEX(ItemCosts,MATCH('Blend Sheet'!$F$4,ItemNum,0),MATCH(H$1,Districts,0))*'Blend Sheet'!$F34)+(INDEX(ItemCosts,MATCH('Blend Sheet'!$G$4,ItemNum,0),MATCH(H$1,Districts,0))*'Blend Sheet'!$G34)+(INDEX(ItemCosts,MATCH('Blend Sheet'!$H$4,ItemNum,0),MATCH(H$1,Districts,0))*'Blend Sheet'!$H34)+(INDEX(ItemCosts,MATCH('Blend Sheet'!$I$4,ItemNum,0),MATCH(H$1,Districts,0))*'Blend Sheet'!$I34)+(INDEX(ItemCosts,MATCH('Blend Sheet'!$J$4,ItemNum,0),MATCH(H$1,Districts,0))*'Blend Sheet'!$J34)+(INDEX(ItemCosts,MATCH('Blend Sheet'!$K$4,ItemNum,0),MATCH(H$1,Districts,0))*'Blend Sheet'!$K34)+(INDEX(ItemCosts,MATCH('Blend Sheet'!$L$4,ItemNum,0),MATCH(H$1,Districts,0))*'Blend Sheet'!$L34)+(INDEX(ItemCosts,MATCH('Blend Sheet'!$M$4,ItemNum,0),MATCH(H$1,Districts,0))*'Blend Sheet'!$M34)+(INDEX(ItemCosts,MATCH('Blend Sheet'!$N$4,ItemNum,0),MATCH(H$1,Districts,0))*'Blend Sheet'!$N34)+(INDEX(ItemCosts,MATCH('Blend Sheet'!$O$4,ItemNum,0),MATCH(H$1,Districts,0))*'Blend Sheet'!$O34)+(INDEX(ItemCosts,MATCH('Blend Sheet'!$P$4,ItemNum,0),MATCH(H$1,Districts,0))*'Blend Sheet'!$P34)+(INDEX(ItemCosts,MATCH('Blend Sheet'!$Q$4,ItemNum,0),MATCH(H$1,Districts,0))*'Blend Sheet'!$Q34)+(INDEX(ItemCosts,MATCH('Blend Sheet'!$R$4,ItemNum,0),MATCH(H$1,Districts,0))*'Blend Sheet'!$R34)+(INDEX(ItemCosts,MATCH('Blend Sheet'!$S$4,ItemNum,0),MATCH(H$1,Districts,0))*'Blend Sheet'!$S34)+(INDEX(ItemCosts,MATCH('Blend Sheet'!$T$4,ItemNum,0),MATCH(H$1,Districts,0))*'Blend Sheet'!$T34)+(INDEX(ItemCosts,MATCH('Blend Sheet'!$U$4,ItemNum,0),MATCH(H$1,Districts,0))*'Blend Sheet'!$U34)+(INDEX(ItemCosts,MATCH('Blend Sheet'!$V$4,ItemNum,0),MATCH(H$1,Districts,0))*'Blend Sheet'!$V34)+(INDEX(ItemCosts,MATCH('Blend Sheet'!$W$4,ItemNum,0),MATCH(H$1,Districts,0))*'Blend Sheet'!$W34)+(INDEX(ItemCosts,MATCH('Blend Sheet'!$X$4,ItemNum,0),MATCH(H$1,Districts,0))*'Blend Sheet'!$X34)+(INDEX(ItemCosts,MATCH('Blend Sheet'!$Y$4,ItemNum,0),MATCH(H$1,Districts,0))*'Blend Sheet'!$Y34)+(INDEX(ItemCosts,MATCH('Blend Sheet'!$Z$4,ItemNum,0),MATCH(H$1,Districts,0))*'Blend Sheet'!$Z34)+(INDEX(ItemCosts,MATCH('Blend Sheet'!$AA$4,ItemNum,0),MATCH(H$1,Districts,0))*'Blend Sheet'!$AA34)+(INDEX(ItemCosts,MATCH('Blend Sheet'!$AB$4,ItemNum,0),MATCH(H$1,Districts,0))*'Blend Sheet'!$AB34)+(INDEX(ItemCosts,MATCH('Blend Sheet'!$AC$4,ItemNum,0),MATCH(H$1,Districts,0))*'Blend Sheet'!$AC34)+(INDEX(ItemCosts,MATCH('Blend Sheet'!$AD$4,ItemNum,0),MATCH(H$1,Districts,0))*'Blend Sheet'!$AD34)+(INDEX(ItemCosts,MATCH('Blend Sheet'!$AE$4,ItemNum,0),MATCH(H$1,Districts,0))*'Blend Sheet'!$AE34)+(INDEX(ItemCosts,MATCH('Blend Sheet'!$AF$4,ItemNum,0),MATCH(H$1,Districts,0))*'Blend Sheet'!$AF34)+(INDEX(ItemCosts,MATCH('Blend Sheet'!$AG$4,ItemNum,0),MATCH(H$1,Districts,0))*'Blend Sheet'!$AG34)+(INDEX(ItemCosts,MATCH('Blend Sheet'!$AH$4,ItemNum,0),MATCH(H$1,Districts,0))*'Blend Sheet'!$AH34)+(INDEX(ItemCosts,MATCH('Blend Sheet'!$AI$4,ItemNum,0),MATCH(H$1,Districts,0))*'Blend Sheet'!$AI34)+(INDEX(ItemCosts,MATCH('Blend Sheet'!$AJ$4,ItemNum,0),MATCH(H$1,Districts,0))*'Blend Sheet'!$AJ34)+(INDEX(ItemCosts,MATCH('Blend Sheet'!$AK$4,ItemNum,0),MATCH(H$1,Districts,0))*'Blend Sheet'!$AK34)+(INDEX(ItemCosts,MATCH('Blend Sheet'!$AL$4,ItemNum,0),MATCH(H$1,Districts,0))*'Blend Sheet'!$AL34)+(INDEX(ItemCosts,MATCH('Blend Sheet'!$AM$4,ItemNum,0),MATCH(H$1,Districts,0))*'Blend Sheet'!$AM34)+(INDEX(ItemCosts,MATCH('Blend Sheet'!$AN$4,ItemNum,0),MATCH(H$1,Districts,0))*'Blend Sheet'!$AN34)+(INDEX(ItemCosts,MATCH('Blend Sheet'!$AO$4,ItemNum,0),MATCH(H$1,Districts,0))*'Blend Sheet'!$AO34)+(INDEX(ItemCosts,MATCH('Blend Sheet'!$AP$4,ItemNum,0),MATCH(H$1,Districts,0))*'Blend Sheet'!$AP34)+(INDEX(ItemCosts,MATCH('Blend Sheet'!$AQ$4,ItemNum,0),MATCH(H$1,Districts,0))*'Blend Sheet'!$AQ34)+(INDEX(ItemCosts,MATCH('Blend Sheet'!$AR$4,ItemNum,0),MATCH(H$1,Districts,0))*'Blend Sheet'!$AR34)+(INDEX(ItemCosts,MATCH('Blend Sheet'!$AS$4,ItemNum,0),MATCH(H$1,Districts,0))*'Blend Sheet'!$AS34)</f>
        <v>#N/A</v>
      </c>
      <c r="I31" s="5" t="e">
        <f>(INDEX(ItemCosts,MATCH('Blend Sheet'!$C$4,ItemNum,0),MATCH(I$1,Districts,0))*'Blend Sheet'!$C34)+(INDEX(ItemCosts,MATCH('Blend Sheet'!$D$4,ItemNum,0),MATCH(I$1,Districts,0))*'Blend Sheet'!$D34)+(INDEX(ItemCosts,MATCH('Blend Sheet'!$E$4,ItemNum,0),MATCH(I$1,Districts,0))*'Blend Sheet'!$E34)+(INDEX(ItemCosts,MATCH('Blend Sheet'!$F$4,ItemNum,0),MATCH(I$1,Districts,0))*'Blend Sheet'!$F34)+(INDEX(ItemCosts,MATCH('Blend Sheet'!$G$4,ItemNum,0),MATCH(I$1,Districts,0))*'Blend Sheet'!$G34)+(INDEX(ItemCosts,MATCH('Blend Sheet'!$H$4,ItemNum,0),MATCH(I$1,Districts,0))*'Blend Sheet'!$H34)+(INDEX(ItemCosts,MATCH('Blend Sheet'!$I$4,ItemNum,0),MATCH(I$1,Districts,0))*'Blend Sheet'!$I34)+(INDEX(ItemCosts,MATCH('Blend Sheet'!$J$4,ItemNum,0),MATCH(I$1,Districts,0))*'Blend Sheet'!$J34)+(INDEX(ItemCosts,MATCH('Blend Sheet'!$K$4,ItemNum,0),MATCH(I$1,Districts,0))*'Blend Sheet'!$K34)+(INDEX(ItemCosts,MATCH('Blend Sheet'!$L$4,ItemNum,0),MATCH(I$1,Districts,0))*'Blend Sheet'!$L34)+(INDEX(ItemCosts,MATCH('Blend Sheet'!$M$4,ItemNum,0),MATCH(I$1,Districts,0))*'Blend Sheet'!$M34)+(INDEX(ItemCosts,MATCH('Blend Sheet'!$N$4,ItemNum,0),MATCH(I$1,Districts,0))*'Blend Sheet'!$N34)+(INDEX(ItemCosts,MATCH('Blend Sheet'!$O$4,ItemNum,0),MATCH(I$1,Districts,0))*'Blend Sheet'!$O34)+(INDEX(ItemCosts,MATCH('Blend Sheet'!$P$4,ItemNum,0),MATCH(I$1,Districts,0))*'Blend Sheet'!$P34)+(INDEX(ItemCosts,MATCH('Blend Sheet'!$Q$4,ItemNum,0),MATCH(I$1,Districts,0))*'Blend Sheet'!$Q34)+(INDEX(ItemCosts,MATCH('Blend Sheet'!$R$4,ItemNum,0),MATCH(I$1,Districts,0))*'Blend Sheet'!$R34)+(INDEX(ItemCosts,MATCH('Blend Sheet'!$S$4,ItemNum,0),MATCH(I$1,Districts,0))*'Blend Sheet'!$S34)+(INDEX(ItemCosts,MATCH('Blend Sheet'!$T$4,ItemNum,0),MATCH(I$1,Districts,0))*'Blend Sheet'!$T34)+(INDEX(ItemCosts,MATCH('Blend Sheet'!$U$4,ItemNum,0),MATCH(I$1,Districts,0))*'Blend Sheet'!$U34)+(INDEX(ItemCosts,MATCH('Blend Sheet'!$V$4,ItemNum,0),MATCH(I$1,Districts,0))*'Blend Sheet'!$V34)+(INDEX(ItemCosts,MATCH('Blend Sheet'!$W$4,ItemNum,0),MATCH(I$1,Districts,0))*'Blend Sheet'!$W34)+(INDEX(ItemCosts,MATCH('Blend Sheet'!$X$4,ItemNum,0),MATCH(I$1,Districts,0))*'Blend Sheet'!$X34)+(INDEX(ItemCosts,MATCH('Blend Sheet'!$Y$4,ItemNum,0),MATCH(I$1,Districts,0))*'Blend Sheet'!$Y34)+(INDEX(ItemCosts,MATCH('Blend Sheet'!$Z$4,ItemNum,0),MATCH(I$1,Districts,0))*'Blend Sheet'!$Z34)+(INDEX(ItemCosts,MATCH('Blend Sheet'!$AA$4,ItemNum,0),MATCH(I$1,Districts,0))*'Blend Sheet'!$AA34)+(INDEX(ItemCosts,MATCH('Blend Sheet'!$AB$4,ItemNum,0),MATCH(I$1,Districts,0))*'Blend Sheet'!$AB34)+(INDEX(ItemCosts,MATCH('Blend Sheet'!$AC$4,ItemNum,0),MATCH(I$1,Districts,0))*'Blend Sheet'!$AC34)+(INDEX(ItemCosts,MATCH('Blend Sheet'!$AD$4,ItemNum,0),MATCH(I$1,Districts,0))*'Blend Sheet'!$AD34)+(INDEX(ItemCosts,MATCH('Blend Sheet'!$AE$4,ItemNum,0),MATCH(I$1,Districts,0))*'Blend Sheet'!$AE34)+(INDEX(ItemCosts,MATCH('Blend Sheet'!$AF$4,ItemNum,0),MATCH(I$1,Districts,0))*'Blend Sheet'!$AF34)+(INDEX(ItemCosts,MATCH('Blend Sheet'!$AG$4,ItemNum,0),MATCH(I$1,Districts,0))*'Blend Sheet'!$AG34)+(INDEX(ItemCosts,MATCH('Blend Sheet'!$AH$4,ItemNum,0),MATCH(I$1,Districts,0))*'Blend Sheet'!$AH34)+(INDEX(ItemCosts,MATCH('Blend Sheet'!$AI$4,ItemNum,0),MATCH(I$1,Districts,0))*'Blend Sheet'!$AI34)+(INDEX(ItemCosts,MATCH('Blend Sheet'!$AJ$4,ItemNum,0),MATCH(I$1,Districts,0))*'Blend Sheet'!$AJ34)+(INDEX(ItemCosts,MATCH('Blend Sheet'!$AK$4,ItemNum,0),MATCH(I$1,Districts,0))*'Blend Sheet'!$AK34)+(INDEX(ItemCosts,MATCH('Blend Sheet'!$AL$4,ItemNum,0),MATCH(I$1,Districts,0))*'Blend Sheet'!$AL34)+(INDEX(ItemCosts,MATCH('Blend Sheet'!$AM$4,ItemNum,0),MATCH(I$1,Districts,0))*'Blend Sheet'!$AM34)+(INDEX(ItemCosts,MATCH('Blend Sheet'!$AN$4,ItemNum,0),MATCH(I$1,Districts,0))*'Blend Sheet'!$AN34)+(INDEX(ItemCosts,MATCH('Blend Sheet'!$AO$4,ItemNum,0),MATCH(I$1,Districts,0))*'Blend Sheet'!$AO34)+(INDEX(ItemCosts,MATCH('Blend Sheet'!$AP$4,ItemNum,0),MATCH(I$1,Districts,0))*'Blend Sheet'!$AP34)+(INDEX(ItemCosts,MATCH('Blend Sheet'!$AQ$4,ItemNum,0),MATCH(I$1,Districts,0))*'Blend Sheet'!$AQ34)+(INDEX(ItemCosts,MATCH('Blend Sheet'!$AR$4,ItemNum,0),MATCH(I$1,Districts,0))*'Blend Sheet'!$AR34)+(INDEX(ItemCosts,MATCH('Blend Sheet'!$AS$4,ItemNum,0),MATCH(I$1,Districts,0))*'Blend Sheet'!$AS34)</f>
        <v>#N/A</v>
      </c>
      <c r="J31" s="5" t="e">
        <f>(INDEX(ItemCosts,MATCH('Blend Sheet'!$C$4,ItemNum,0),MATCH(J$1,Districts,0))*'Blend Sheet'!$C34)+(INDEX(ItemCosts,MATCH('Blend Sheet'!$D$4,ItemNum,0),MATCH(J$1,Districts,0))*'Blend Sheet'!$D34)+(INDEX(ItemCosts,MATCH('Blend Sheet'!$E$4,ItemNum,0),MATCH(J$1,Districts,0))*'Blend Sheet'!$E34)+(INDEX(ItemCosts,MATCH('Blend Sheet'!$F$4,ItemNum,0),MATCH(J$1,Districts,0))*'Blend Sheet'!$F34)+(INDEX(ItemCosts,MATCH('Blend Sheet'!$G$4,ItemNum,0),MATCH(J$1,Districts,0))*'Blend Sheet'!$G34)+(INDEX(ItemCosts,MATCH('Blend Sheet'!$H$4,ItemNum,0),MATCH(J$1,Districts,0))*'Blend Sheet'!$H34)+(INDEX(ItemCosts,MATCH('Blend Sheet'!$I$4,ItemNum,0),MATCH(J$1,Districts,0))*'Blend Sheet'!$I34)+(INDEX(ItemCosts,MATCH('Blend Sheet'!$J$4,ItemNum,0),MATCH(J$1,Districts,0))*'Blend Sheet'!$J34)+(INDEX(ItemCosts,MATCH('Blend Sheet'!$K$4,ItemNum,0),MATCH(J$1,Districts,0))*'Blend Sheet'!$K34)+(INDEX(ItemCosts,MATCH('Blend Sheet'!$L$4,ItemNum,0),MATCH(J$1,Districts,0))*'Blend Sheet'!$L34)+(INDEX(ItemCosts,MATCH('Blend Sheet'!$M$4,ItemNum,0),MATCH(J$1,Districts,0))*'Blend Sheet'!$M34)+(INDEX(ItemCosts,MATCH('Blend Sheet'!$N$4,ItemNum,0),MATCH(J$1,Districts,0))*'Blend Sheet'!$N34)+(INDEX(ItemCosts,MATCH('Blend Sheet'!$O$4,ItemNum,0),MATCH(J$1,Districts,0))*'Blend Sheet'!$O34)+(INDEX(ItemCosts,MATCH('Blend Sheet'!$P$4,ItemNum,0),MATCH(J$1,Districts,0))*'Blend Sheet'!$P34)+(INDEX(ItemCosts,MATCH('Blend Sheet'!$Q$4,ItemNum,0),MATCH(J$1,Districts,0))*'Blend Sheet'!$Q34)+(INDEX(ItemCosts,MATCH('Blend Sheet'!$R$4,ItemNum,0),MATCH(J$1,Districts,0))*'Blend Sheet'!$R34)+(INDEX(ItemCosts,MATCH('Blend Sheet'!$S$4,ItemNum,0),MATCH(J$1,Districts,0))*'Blend Sheet'!$S34)+(INDEX(ItemCosts,MATCH('Blend Sheet'!$T$4,ItemNum,0),MATCH(J$1,Districts,0))*'Blend Sheet'!$T34)+(INDEX(ItemCosts,MATCH('Blend Sheet'!$U$4,ItemNum,0),MATCH(J$1,Districts,0))*'Blend Sheet'!$U34)+(INDEX(ItemCosts,MATCH('Blend Sheet'!$V$4,ItemNum,0),MATCH(J$1,Districts,0))*'Blend Sheet'!$V34)+(INDEX(ItemCosts,MATCH('Blend Sheet'!$W$4,ItemNum,0),MATCH(J$1,Districts,0))*'Blend Sheet'!$W34)+(INDEX(ItemCosts,MATCH('Blend Sheet'!$X$4,ItemNum,0),MATCH(J$1,Districts,0))*'Blend Sheet'!$X34)+(INDEX(ItemCosts,MATCH('Blend Sheet'!$Y$4,ItemNum,0),MATCH(J$1,Districts,0))*'Blend Sheet'!$Y34)+(INDEX(ItemCosts,MATCH('Blend Sheet'!$Z$4,ItemNum,0),MATCH(J$1,Districts,0))*'Blend Sheet'!$Z34)+(INDEX(ItemCosts,MATCH('Blend Sheet'!$AA$4,ItemNum,0),MATCH(J$1,Districts,0))*'Blend Sheet'!$AA34)+(INDEX(ItemCosts,MATCH('Blend Sheet'!$AB$4,ItemNum,0),MATCH(J$1,Districts,0))*'Blend Sheet'!$AB34)+(INDEX(ItemCosts,MATCH('Blend Sheet'!$AC$4,ItemNum,0),MATCH(J$1,Districts,0))*'Blend Sheet'!$AC34)+(INDEX(ItemCosts,MATCH('Blend Sheet'!$AD$4,ItemNum,0),MATCH(J$1,Districts,0))*'Blend Sheet'!$AD34)+(INDEX(ItemCosts,MATCH('Blend Sheet'!$AE$4,ItemNum,0),MATCH(J$1,Districts,0))*'Blend Sheet'!$AE34)+(INDEX(ItemCosts,MATCH('Blend Sheet'!$AF$4,ItemNum,0),MATCH(J$1,Districts,0))*'Blend Sheet'!$AF34)+(INDEX(ItemCosts,MATCH('Blend Sheet'!$AG$4,ItemNum,0),MATCH(J$1,Districts,0))*'Blend Sheet'!$AG34)+(INDEX(ItemCosts,MATCH('Blend Sheet'!$AH$4,ItemNum,0),MATCH(J$1,Districts,0))*'Blend Sheet'!$AH34)+(INDEX(ItemCosts,MATCH('Blend Sheet'!$AI$4,ItemNum,0),MATCH(J$1,Districts,0))*'Blend Sheet'!$AI34)+(INDEX(ItemCosts,MATCH('Blend Sheet'!$AJ$4,ItemNum,0),MATCH(J$1,Districts,0))*'Blend Sheet'!$AJ34)+(INDEX(ItemCosts,MATCH('Blend Sheet'!$AK$4,ItemNum,0),MATCH(J$1,Districts,0))*'Blend Sheet'!$AK34)+(INDEX(ItemCosts,MATCH('Blend Sheet'!$AL$4,ItemNum,0),MATCH(J$1,Districts,0))*'Blend Sheet'!$AL34)+(INDEX(ItemCosts,MATCH('Blend Sheet'!$AM$4,ItemNum,0),MATCH(J$1,Districts,0))*'Blend Sheet'!$AM34)+(INDEX(ItemCosts,MATCH('Blend Sheet'!$AN$4,ItemNum,0),MATCH(J$1,Districts,0))*'Blend Sheet'!$AN34)+(INDEX(ItemCosts,MATCH('Blend Sheet'!$AO$4,ItemNum,0),MATCH(J$1,Districts,0))*'Blend Sheet'!$AO34)+(INDEX(ItemCosts,MATCH('Blend Sheet'!$AP$4,ItemNum,0),MATCH(J$1,Districts,0))*'Blend Sheet'!$AP34)+(INDEX(ItemCosts,MATCH('Blend Sheet'!$AQ$4,ItemNum,0),MATCH(J$1,Districts,0))*'Blend Sheet'!$AQ34)+(INDEX(ItemCosts,MATCH('Blend Sheet'!$AR$4,ItemNum,0),MATCH(J$1,Districts,0))*'Blend Sheet'!$AR34)+(INDEX(ItemCosts,MATCH('Blend Sheet'!$AS$4,ItemNum,0),MATCH(J$1,Districts,0))*'Blend Sheet'!$AS34)</f>
        <v>#N/A</v>
      </c>
      <c r="K31" s="5" t="e">
        <f>(INDEX(ItemCosts,MATCH('Blend Sheet'!$C$4,ItemNum,0),MATCH(K$1,Districts,0))*'Blend Sheet'!$C34)+(INDEX(ItemCosts,MATCH('Blend Sheet'!$D$4,ItemNum,0),MATCH(K$1,Districts,0))*'Blend Sheet'!$D34)+(INDEX(ItemCosts,MATCH('Blend Sheet'!$E$4,ItemNum,0),MATCH(K$1,Districts,0))*'Blend Sheet'!$E34)+(INDEX(ItemCosts,MATCH('Blend Sheet'!$F$4,ItemNum,0),MATCH(K$1,Districts,0))*'Blend Sheet'!$F34)+(INDEX(ItemCosts,MATCH('Blend Sheet'!$G$4,ItemNum,0),MATCH(K$1,Districts,0))*'Blend Sheet'!$G34)+(INDEX(ItemCosts,MATCH('Blend Sheet'!$H$4,ItemNum,0),MATCH(K$1,Districts,0))*'Blend Sheet'!$H34)+(INDEX(ItemCosts,MATCH('Blend Sheet'!$I$4,ItemNum,0),MATCH(K$1,Districts,0))*'Blend Sheet'!$I34)+(INDEX(ItemCosts,MATCH('Blend Sheet'!$J$4,ItemNum,0),MATCH(K$1,Districts,0))*'Blend Sheet'!$J34)+(INDEX(ItemCosts,MATCH('Blend Sheet'!$K$4,ItemNum,0),MATCH(K$1,Districts,0))*'Blend Sheet'!$K34)+(INDEX(ItemCosts,MATCH('Blend Sheet'!$L$4,ItemNum,0),MATCH(K$1,Districts,0))*'Blend Sheet'!$L34)+(INDEX(ItemCosts,MATCH('Blend Sheet'!$M$4,ItemNum,0),MATCH(K$1,Districts,0))*'Blend Sheet'!$M34)+(INDEX(ItemCosts,MATCH('Blend Sheet'!$N$4,ItemNum,0),MATCH(K$1,Districts,0))*'Blend Sheet'!$N34)+(INDEX(ItemCosts,MATCH('Blend Sheet'!$O$4,ItemNum,0),MATCH(K$1,Districts,0))*'Blend Sheet'!$O34)+(INDEX(ItemCosts,MATCH('Blend Sheet'!$P$4,ItemNum,0),MATCH(K$1,Districts,0))*'Blend Sheet'!$P34)+(INDEX(ItemCosts,MATCH('Blend Sheet'!$Q$4,ItemNum,0),MATCH(K$1,Districts,0))*'Blend Sheet'!$Q34)+(INDEX(ItemCosts,MATCH('Blend Sheet'!$R$4,ItemNum,0),MATCH(K$1,Districts,0))*'Blend Sheet'!$R34)+(INDEX(ItemCosts,MATCH('Blend Sheet'!$S$4,ItemNum,0),MATCH(K$1,Districts,0))*'Blend Sheet'!$S34)+(INDEX(ItemCosts,MATCH('Blend Sheet'!$T$4,ItemNum,0),MATCH(K$1,Districts,0))*'Blend Sheet'!$T34)+(INDEX(ItemCosts,MATCH('Blend Sheet'!$U$4,ItemNum,0),MATCH(K$1,Districts,0))*'Blend Sheet'!$U34)+(INDEX(ItemCosts,MATCH('Blend Sheet'!$V$4,ItemNum,0),MATCH(K$1,Districts,0))*'Blend Sheet'!$V34)+(INDEX(ItemCosts,MATCH('Blend Sheet'!$W$4,ItemNum,0),MATCH(K$1,Districts,0))*'Blend Sheet'!$W34)+(INDEX(ItemCosts,MATCH('Blend Sheet'!$X$4,ItemNum,0),MATCH(K$1,Districts,0))*'Blend Sheet'!$X34)+(INDEX(ItemCosts,MATCH('Blend Sheet'!$Y$4,ItemNum,0),MATCH(K$1,Districts,0))*'Blend Sheet'!$Y34)+(INDEX(ItemCosts,MATCH('Blend Sheet'!$Z$4,ItemNum,0),MATCH(K$1,Districts,0))*'Blend Sheet'!$Z34)+(INDEX(ItemCosts,MATCH('Blend Sheet'!$AA$4,ItemNum,0),MATCH(K$1,Districts,0))*'Blend Sheet'!$AA34)+(INDEX(ItemCosts,MATCH('Blend Sheet'!$AB$4,ItemNum,0),MATCH(K$1,Districts,0))*'Blend Sheet'!$AB34)+(INDEX(ItemCosts,MATCH('Blend Sheet'!$AC$4,ItemNum,0),MATCH(K$1,Districts,0))*'Blend Sheet'!$AC34)+(INDEX(ItemCosts,MATCH('Blend Sheet'!$AD$4,ItemNum,0),MATCH(K$1,Districts,0))*'Blend Sheet'!$AD34)+(INDEX(ItemCosts,MATCH('Blend Sheet'!$AE$4,ItemNum,0),MATCH(K$1,Districts,0))*'Blend Sheet'!$AE34)+(INDEX(ItemCosts,MATCH('Blend Sheet'!$AF$4,ItemNum,0),MATCH(K$1,Districts,0))*'Blend Sheet'!$AF34)+(INDEX(ItemCosts,MATCH('Blend Sheet'!$AG$4,ItemNum,0),MATCH(K$1,Districts,0))*'Blend Sheet'!$AG34)+(INDEX(ItemCosts,MATCH('Blend Sheet'!$AH$4,ItemNum,0),MATCH(K$1,Districts,0))*'Blend Sheet'!$AH34)+(INDEX(ItemCosts,MATCH('Blend Sheet'!$AI$4,ItemNum,0),MATCH(K$1,Districts,0))*'Blend Sheet'!$AI34)+(INDEX(ItemCosts,MATCH('Blend Sheet'!$AJ$4,ItemNum,0),MATCH(K$1,Districts,0))*'Blend Sheet'!$AJ34)+(INDEX(ItemCosts,MATCH('Blend Sheet'!$AK$4,ItemNum,0),MATCH(K$1,Districts,0))*'Blend Sheet'!$AK34)+(INDEX(ItemCosts,MATCH('Blend Sheet'!$AL$4,ItemNum,0),MATCH(K$1,Districts,0))*'Blend Sheet'!$AL34)+(INDEX(ItemCosts,MATCH('Blend Sheet'!$AM$4,ItemNum,0),MATCH(K$1,Districts,0))*'Blend Sheet'!$AM34)+(INDEX(ItemCosts,MATCH('Blend Sheet'!$AN$4,ItemNum,0),MATCH(K$1,Districts,0))*'Blend Sheet'!$AN34)+(INDEX(ItemCosts,MATCH('Blend Sheet'!$AO$4,ItemNum,0),MATCH(K$1,Districts,0))*'Blend Sheet'!$AO34)+(INDEX(ItemCosts,MATCH('Blend Sheet'!$AP$4,ItemNum,0),MATCH(K$1,Districts,0))*'Blend Sheet'!$AP34)+(INDEX(ItemCosts,MATCH('Blend Sheet'!$AQ$4,ItemNum,0),MATCH(K$1,Districts,0))*'Blend Sheet'!$AQ34)+(INDEX(ItemCosts,MATCH('Blend Sheet'!$AR$4,ItemNum,0),MATCH(K$1,Districts,0))*'Blend Sheet'!$AR34)+(INDEX(ItemCosts,MATCH('Blend Sheet'!$AS$4,ItemNum,0),MATCH(K$1,Districts,0))*'Blend Sheet'!$AS34)</f>
        <v>#N/A</v>
      </c>
      <c r="L31" s="5" t="e">
        <f>(INDEX(ItemCosts,MATCH('Blend Sheet'!$C$4,ItemNum,0),MATCH(L$1,Districts,0))*'Blend Sheet'!$C34)+(INDEX(ItemCosts,MATCH('Blend Sheet'!$D$4,ItemNum,0),MATCH(L$1,Districts,0))*'Blend Sheet'!$D34)+(INDEX(ItemCosts,MATCH('Blend Sheet'!$E$4,ItemNum,0),MATCH(L$1,Districts,0))*'Blend Sheet'!$E34)+(INDEX(ItemCosts,MATCH('Blend Sheet'!$F$4,ItemNum,0),MATCH(L$1,Districts,0))*'Blend Sheet'!$F34)+(INDEX(ItemCosts,MATCH('Blend Sheet'!$G$4,ItemNum,0),MATCH(L$1,Districts,0))*'Blend Sheet'!$G34)+(INDEX(ItemCosts,MATCH('Blend Sheet'!$H$4,ItemNum,0),MATCH(L$1,Districts,0))*'Blend Sheet'!$H34)+(INDEX(ItemCosts,MATCH('Blend Sheet'!$I$4,ItemNum,0),MATCH(L$1,Districts,0))*'Blend Sheet'!$I34)+(INDEX(ItemCosts,MATCH('Blend Sheet'!$J$4,ItemNum,0),MATCH(L$1,Districts,0))*'Blend Sheet'!$J34)+(INDEX(ItemCosts,MATCH('Blend Sheet'!$K$4,ItemNum,0),MATCH(L$1,Districts,0))*'Blend Sheet'!$K34)+(INDEX(ItemCosts,MATCH('Blend Sheet'!$L$4,ItemNum,0),MATCH(L$1,Districts,0))*'Blend Sheet'!$L34)+(INDEX(ItemCosts,MATCH('Blend Sheet'!$M$4,ItemNum,0),MATCH(L$1,Districts,0))*'Blend Sheet'!$M34)+(INDEX(ItemCosts,MATCH('Blend Sheet'!$N$4,ItemNum,0),MATCH(L$1,Districts,0))*'Blend Sheet'!$N34)+(INDEX(ItemCosts,MATCH('Blend Sheet'!$O$4,ItemNum,0),MATCH(L$1,Districts,0))*'Blend Sheet'!$O34)+(INDEX(ItemCosts,MATCH('Blend Sheet'!$P$4,ItemNum,0),MATCH(L$1,Districts,0))*'Blend Sheet'!$P34)+(INDEX(ItemCosts,MATCH('Blend Sheet'!$Q$4,ItemNum,0),MATCH(L$1,Districts,0))*'Blend Sheet'!$Q34)+(INDEX(ItemCosts,MATCH('Blend Sheet'!$R$4,ItemNum,0),MATCH(L$1,Districts,0))*'Blend Sheet'!$R34)+(INDEX(ItemCosts,MATCH('Blend Sheet'!$S$4,ItemNum,0),MATCH(L$1,Districts,0))*'Blend Sheet'!$S34)+(INDEX(ItemCosts,MATCH('Blend Sheet'!$T$4,ItemNum,0),MATCH(L$1,Districts,0))*'Blend Sheet'!$T34)+(INDEX(ItemCosts,MATCH('Blend Sheet'!$U$4,ItemNum,0),MATCH(L$1,Districts,0))*'Blend Sheet'!$U34)+(INDEX(ItemCosts,MATCH('Blend Sheet'!$V$4,ItemNum,0),MATCH(L$1,Districts,0))*'Blend Sheet'!$V34)+(INDEX(ItemCosts,MATCH('Blend Sheet'!$W$4,ItemNum,0),MATCH(L$1,Districts,0))*'Blend Sheet'!$W34)+(INDEX(ItemCosts,MATCH('Blend Sheet'!$X$4,ItemNum,0),MATCH(L$1,Districts,0))*'Blend Sheet'!$X34)+(INDEX(ItemCosts,MATCH('Blend Sheet'!$Y$4,ItemNum,0),MATCH(L$1,Districts,0))*'Blend Sheet'!$Y34)+(INDEX(ItemCosts,MATCH('Blend Sheet'!$Z$4,ItemNum,0),MATCH(L$1,Districts,0))*'Blend Sheet'!$Z34)+(INDEX(ItemCosts,MATCH('Blend Sheet'!$AA$4,ItemNum,0),MATCH(L$1,Districts,0))*'Blend Sheet'!$AA34)+(INDEX(ItemCosts,MATCH('Blend Sheet'!$AB$4,ItemNum,0),MATCH(L$1,Districts,0))*'Blend Sheet'!$AB34)+(INDEX(ItemCosts,MATCH('Blend Sheet'!$AC$4,ItemNum,0),MATCH(L$1,Districts,0))*'Blend Sheet'!$AC34)+(INDEX(ItemCosts,MATCH('Blend Sheet'!$AD$4,ItemNum,0),MATCH(L$1,Districts,0))*'Blend Sheet'!$AD34)+(INDEX(ItemCosts,MATCH('Blend Sheet'!$AE$4,ItemNum,0),MATCH(L$1,Districts,0))*'Blend Sheet'!$AE34)+(INDEX(ItemCosts,MATCH('Blend Sheet'!$AF$4,ItemNum,0),MATCH(L$1,Districts,0))*'Blend Sheet'!$AF34)+(INDEX(ItemCosts,MATCH('Blend Sheet'!$AG$4,ItemNum,0),MATCH(L$1,Districts,0))*'Blend Sheet'!$AG34)+(INDEX(ItemCosts,MATCH('Blend Sheet'!$AH$4,ItemNum,0),MATCH(L$1,Districts,0))*'Blend Sheet'!$AH34)+(INDEX(ItemCosts,MATCH('Blend Sheet'!$AI$4,ItemNum,0),MATCH(L$1,Districts,0))*'Blend Sheet'!$AI34)+(INDEX(ItemCosts,MATCH('Blend Sheet'!$AJ$4,ItemNum,0),MATCH(L$1,Districts,0))*'Blend Sheet'!$AJ34)+(INDEX(ItemCosts,MATCH('Blend Sheet'!$AK$4,ItemNum,0),MATCH(L$1,Districts,0))*'Blend Sheet'!$AK34)+(INDEX(ItemCosts,MATCH('Blend Sheet'!$AL$4,ItemNum,0),MATCH(L$1,Districts,0))*'Blend Sheet'!$AL34)+(INDEX(ItemCosts,MATCH('Blend Sheet'!$AM$4,ItemNum,0),MATCH(L$1,Districts,0))*'Blend Sheet'!$AM34)+(INDEX(ItemCosts,MATCH('Blend Sheet'!$AN$4,ItemNum,0),MATCH(L$1,Districts,0))*'Blend Sheet'!$AN34)+(INDEX(ItemCosts,MATCH('Blend Sheet'!$AO$4,ItemNum,0),MATCH(L$1,Districts,0))*'Blend Sheet'!$AO34)+(INDEX(ItemCosts,MATCH('Blend Sheet'!$AP$4,ItemNum,0),MATCH(L$1,Districts,0))*'Blend Sheet'!$AP34)+(INDEX(ItemCosts,MATCH('Blend Sheet'!$AQ$4,ItemNum,0),MATCH(L$1,Districts,0))*'Blend Sheet'!$AQ34)+(INDEX(ItemCosts,MATCH('Blend Sheet'!$AR$4,ItemNum,0),MATCH(L$1,Districts,0))*'Blend Sheet'!$AR34)+(INDEX(ItemCosts,MATCH('Blend Sheet'!$AS$4,ItemNum,0),MATCH(L$1,Districts,0))*'Blend Sheet'!$AS34)</f>
        <v>#N/A</v>
      </c>
      <c r="M31" s="191"/>
      <c r="N31" s="34" t="e">
        <f>D31/'Blend Sheet'!$BA34</f>
        <v>#N/A</v>
      </c>
      <c r="O31" s="34" t="e">
        <f>E31/'Blend Sheet'!$BA34</f>
        <v>#N/A</v>
      </c>
      <c r="P31" s="34" t="e">
        <f>G31/'Blend Sheet'!$BA34</f>
        <v>#N/A</v>
      </c>
      <c r="Q31" s="34" t="e">
        <f>H31/'Blend Sheet'!$BA34</f>
        <v>#N/A</v>
      </c>
      <c r="R31" s="34" t="e">
        <f>I31/'Blend Sheet'!$BA34</f>
        <v>#N/A</v>
      </c>
      <c r="S31" s="34" t="e">
        <f>J31/'Blend Sheet'!$BA34</f>
        <v>#N/A</v>
      </c>
      <c r="T31" s="34" t="e">
        <f>K31/'Blend Sheet'!$BA34</f>
        <v>#N/A</v>
      </c>
      <c r="U31" s="34" t="e">
        <f>L31/'Blend Sheet'!$BA34</f>
        <v>#N/A</v>
      </c>
    </row>
    <row r="32" spans="1:21" x14ac:dyDescent="0.25">
      <c r="A32" t="str">
        <f>'Blend Sheet'!A35</f>
        <v>2:1:8 'G'</v>
      </c>
      <c r="B32" s="5" t="e">
        <f>(INDEX(ItemCosts,MATCH('Blend Sheet'!$C$4,ItemNum,0),MATCH(B$1,Districts,0))*'Blend Sheet'!$C35)+(INDEX(ItemCosts,MATCH('Blend Sheet'!$D$4,ItemNum,0),MATCH(B$1,Districts,0))*'Blend Sheet'!$D35)+(INDEX(ItemCosts,MATCH('Blend Sheet'!$E$4,ItemNum,0),MATCH(B$1,Districts,0))*'Blend Sheet'!$E35)+(INDEX(ItemCosts,MATCH('Blend Sheet'!$F$4,ItemNum,0),MATCH(B$1,Districts,0))*'Blend Sheet'!$F35)+(INDEX(ItemCosts,MATCH('Blend Sheet'!$G$4,ItemNum,0),MATCH(B$1,Districts,0))*'Blend Sheet'!$G35)+(INDEX(ItemCosts,MATCH('Blend Sheet'!$H$4,ItemNum,0),MATCH(B$1,Districts,0))*'Blend Sheet'!$H35)+(INDEX(ItemCosts,MATCH('Blend Sheet'!$I$4,ItemNum,0),MATCH(B$1,Districts,0))*'Blend Sheet'!$I35)+(INDEX(ItemCosts,MATCH('Blend Sheet'!$J$4,ItemNum,0),MATCH(B$1,Districts,0))*'Blend Sheet'!$J35)+(INDEX(ItemCosts,MATCH('Blend Sheet'!$K$4,ItemNum,0),MATCH(B$1,Districts,0))*'Blend Sheet'!$K35)+(INDEX(ItemCosts,MATCH('Blend Sheet'!$L$4,ItemNum,0),MATCH(B$1,Districts,0))*'Blend Sheet'!$L35)+(INDEX(ItemCosts,MATCH('Blend Sheet'!$M$4,ItemNum,0),MATCH(B$1,Districts,0))*'Blend Sheet'!$M35)+(INDEX(ItemCosts,MATCH('Blend Sheet'!$N$4,ItemNum,0),MATCH(B$1,Districts,0))*'Blend Sheet'!$N35)+(INDEX(ItemCosts,MATCH('Blend Sheet'!$O$4,ItemNum,0),MATCH(B$1,Districts,0))*'Blend Sheet'!$O35)+(INDEX(ItemCosts,MATCH('Blend Sheet'!$P$4,ItemNum,0),MATCH(B$1,Districts,0))*'Blend Sheet'!$P35)+(INDEX(ItemCosts,MATCH('Blend Sheet'!$Q$4,ItemNum,0),MATCH(B$1,Districts,0))*'Blend Sheet'!$Q35)+(INDEX(ItemCosts,MATCH('Blend Sheet'!$R$4,ItemNum,0),MATCH(B$1,Districts,0))*'Blend Sheet'!$R35)+(INDEX(ItemCosts,MATCH('Blend Sheet'!$S$4,ItemNum,0),MATCH(B$1,Districts,0))*'Blend Sheet'!$S35)+(INDEX(ItemCosts,MATCH('Blend Sheet'!$T$4,ItemNum,0),MATCH(B$1,Districts,0))*'Blend Sheet'!$T35)+(INDEX(ItemCosts,MATCH('Blend Sheet'!$U$4,ItemNum,0),MATCH(B$1,Districts,0))*'Blend Sheet'!$U35)+(INDEX(ItemCosts,MATCH('Blend Sheet'!$V$4,ItemNum,0),MATCH(B$1,Districts,0))*'Blend Sheet'!$V35)+(INDEX(ItemCosts,MATCH('Blend Sheet'!$W$4,ItemNum,0),MATCH(B$1,Districts,0))*'Blend Sheet'!$W35)+(INDEX(ItemCosts,MATCH('Blend Sheet'!$X$4,ItemNum,0),MATCH(B$1,Districts,0))*'Blend Sheet'!$X35)+(INDEX(ItemCosts,MATCH('Blend Sheet'!$Y$4,ItemNum,0),MATCH(B$1,Districts,0))*'Blend Sheet'!$Y35)+(INDEX(ItemCosts,MATCH('Blend Sheet'!$Z$4,ItemNum,0),MATCH(B$1,Districts,0))*'Blend Sheet'!$Z35)+(INDEX(ItemCosts,MATCH('Blend Sheet'!$AA$4,ItemNum,0),MATCH(B$1,Districts,0))*'Blend Sheet'!$AA35)+(INDEX(ItemCosts,MATCH('Blend Sheet'!$AB$4,ItemNum,0),MATCH(B$1,Districts,0))*'Blend Sheet'!$AB35)+(INDEX(ItemCosts,MATCH('Blend Sheet'!$AC$4,ItemNum,0),MATCH(B$1,Districts,0))*'Blend Sheet'!$AC35)+(INDEX(ItemCosts,MATCH('Blend Sheet'!$AD$4,ItemNum,0),MATCH(B$1,Districts,0))*'Blend Sheet'!$AD35)+(INDEX(ItemCosts,MATCH('Blend Sheet'!$AE$4,ItemNum,0),MATCH(B$1,Districts,0))*'Blend Sheet'!$AE35)+(INDEX(ItemCosts,MATCH('Blend Sheet'!$AF$4,ItemNum,0),MATCH(B$1,Districts,0))*'Blend Sheet'!$AF35)+(INDEX(ItemCosts,MATCH('Blend Sheet'!$AG$4,ItemNum,0),MATCH(B$1,Districts,0))*'Blend Sheet'!$AG35)+(INDEX(ItemCosts,MATCH('Blend Sheet'!$AH$4,ItemNum,0),MATCH(B$1,Districts,0))*'Blend Sheet'!$AH35)+(INDEX(ItemCosts,MATCH('Blend Sheet'!$AI$4,ItemNum,0),MATCH(B$1,Districts,0))*'Blend Sheet'!$AI35)+(INDEX(ItemCosts,MATCH('Blend Sheet'!$AJ$4,ItemNum,0),MATCH(B$1,Districts,0))*'Blend Sheet'!$AJ35)+(INDEX(ItemCosts,MATCH('Blend Sheet'!$AK$4,ItemNum,0),MATCH(B$1,Districts,0))*'Blend Sheet'!$AK35)+(INDEX(ItemCosts,MATCH('Blend Sheet'!$AL$4,ItemNum,0),MATCH(B$1,Districts,0))*'Blend Sheet'!$AL35)+(INDEX(ItemCosts,MATCH('Blend Sheet'!$AM$4,ItemNum,0),MATCH(B$1,Districts,0))*'Blend Sheet'!$AM35)+(INDEX(ItemCosts,MATCH('Blend Sheet'!$AN$4,ItemNum,0),MATCH(B$1,Districts,0))*'Blend Sheet'!$AN35)+(INDEX(ItemCosts,MATCH('Blend Sheet'!$AO$4,ItemNum,0),MATCH(B$1,Districts,0))*'Blend Sheet'!$AO35)+(INDEX(ItemCosts,MATCH('Blend Sheet'!$AP$4,ItemNum,0),MATCH(B$1,Districts,0))*'Blend Sheet'!$AP35)+(INDEX(ItemCosts,MATCH('Blend Sheet'!$AQ$4,ItemNum,0),MATCH(B$1,Districts,0))*'Blend Sheet'!$AQ35)+(INDEX(ItemCosts,MATCH('Blend Sheet'!$AR$4,ItemNum,0),MATCH(B$1,Districts,0))*'Blend Sheet'!$AR35)+(INDEX(ItemCosts,MATCH('Blend Sheet'!$AS$4,ItemNum,0),MATCH(B$1,Districts,0))*'Blend Sheet'!$AS35)</f>
        <v>#N/A</v>
      </c>
      <c r="C32" s="5" t="e">
        <f>(INDEX(ItemCosts,MATCH('Blend Sheet'!$C$4,ItemNum,0),MATCH(C$1,Districts,0))*'Blend Sheet'!$C35)+(INDEX(ItemCosts,MATCH('Blend Sheet'!$D$4,ItemNum,0),MATCH(C$1,Districts,0))*'Blend Sheet'!$D35)+(INDEX(ItemCosts,MATCH('Blend Sheet'!$E$4,ItemNum,0),MATCH(C$1,Districts,0))*'Blend Sheet'!$E35)+(INDEX(ItemCosts,MATCH('Blend Sheet'!$F$4,ItemNum,0),MATCH(C$1,Districts,0))*'Blend Sheet'!$F35)+(INDEX(ItemCosts,MATCH('Blend Sheet'!$G$4,ItemNum,0),MATCH(C$1,Districts,0))*'Blend Sheet'!$G35)+(INDEX(ItemCosts,MATCH('Blend Sheet'!$H$4,ItemNum,0),MATCH(C$1,Districts,0))*'Blend Sheet'!$H35)+(INDEX(ItemCosts,MATCH('Blend Sheet'!$I$4,ItemNum,0),MATCH(C$1,Districts,0))*'Blend Sheet'!$I35)+(INDEX(ItemCosts,MATCH('Blend Sheet'!$J$4,ItemNum,0),MATCH(C$1,Districts,0))*'Blend Sheet'!$J35)+(INDEX(ItemCosts,MATCH('Blend Sheet'!$K$4,ItemNum,0),MATCH(C$1,Districts,0))*'Blend Sheet'!$K35)+(INDEX(ItemCosts,MATCH('Blend Sheet'!$L$4,ItemNum,0),MATCH(C$1,Districts,0))*'Blend Sheet'!$L35)+(INDEX(ItemCosts,MATCH('Blend Sheet'!$M$4,ItemNum,0),MATCH(C$1,Districts,0))*'Blend Sheet'!$M35)+(INDEX(ItemCosts,MATCH('Blend Sheet'!$N$4,ItemNum,0),MATCH(C$1,Districts,0))*'Blend Sheet'!$N35)+(INDEX(ItemCosts,MATCH('Blend Sheet'!$O$4,ItemNum,0),MATCH(C$1,Districts,0))*'Blend Sheet'!$O35)+(INDEX(ItemCosts,MATCH('Blend Sheet'!$P$4,ItemNum,0),MATCH(C$1,Districts,0))*'Blend Sheet'!$P35)+(INDEX(ItemCosts,MATCH('Blend Sheet'!$Q$4,ItemNum,0),MATCH(C$1,Districts,0))*'Blend Sheet'!$Q35)+(INDEX(ItemCosts,MATCH('Blend Sheet'!$R$4,ItemNum,0),MATCH(C$1,Districts,0))*'Blend Sheet'!$R35)+(INDEX(ItemCosts,MATCH('Blend Sheet'!$S$4,ItemNum,0),MATCH(C$1,Districts,0))*'Blend Sheet'!$S35)+(INDEX(ItemCosts,MATCH('Blend Sheet'!$T$4,ItemNum,0),MATCH(C$1,Districts,0))*'Blend Sheet'!$T35)+(INDEX(ItemCosts,MATCH('Blend Sheet'!$U$4,ItemNum,0),MATCH(C$1,Districts,0))*'Blend Sheet'!$U35)+(INDEX(ItemCosts,MATCH('Blend Sheet'!$V$4,ItemNum,0),MATCH(C$1,Districts,0))*'Blend Sheet'!$V35)+(INDEX(ItemCosts,MATCH('Blend Sheet'!$W$4,ItemNum,0),MATCH(C$1,Districts,0))*'Blend Sheet'!$W35)+(INDEX(ItemCosts,MATCH('Blend Sheet'!$X$4,ItemNum,0),MATCH(C$1,Districts,0))*'Blend Sheet'!$X35)+(INDEX(ItemCosts,MATCH('Blend Sheet'!$Y$4,ItemNum,0),MATCH(C$1,Districts,0))*'Blend Sheet'!$Y35)+(INDEX(ItemCosts,MATCH('Blend Sheet'!$Z$4,ItemNum,0),MATCH(C$1,Districts,0))*'Blend Sheet'!$Z35)+(INDEX(ItemCosts,MATCH('Blend Sheet'!$AA$4,ItemNum,0),MATCH(C$1,Districts,0))*'Blend Sheet'!$AA35)+(INDEX(ItemCosts,MATCH('Blend Sheet'!$AB$4,ItemNum,0),MATCH(C$1,Districts,0))*'Blend Sheet'!$AB35)+(INDEX(ItemCosts,MATCH('Blend Sheet'!$AC$4,ItemNum,0),MATCH(C$1,Districts,0))*'Blend Sheet'!$AC35)+(INDEX(ItemCosts,MATCH('Blend Sheet'!$AD$4,ItemNum,0),MATCH(C$1,Districts,0))*'Blend Sheet'!$AD35)+(INDEX(ItemCosts,MATCH('Blend Sheet'!$AE$4,ItemNum,0),MATCH(C$1,Districts,0))*'Blend Sheet'!$AE35)+(INDEX(ItemCosts,MATCH('Blend Sheet'!$AF$4,ItemNum,0),MATCH(C$1,Districts,0))*'Blend Sheet'!$AF35)+(INDEX(ItemCosts,MATCH('Blend Sheet'!$AG$4,ItemNum,0),MATCH(C$1,Districts,0))*'Blend Sheet'!$AG35)+(INDEX(ItemCosts,MATCH('Blend Sheet'!$AH$4,ItemNum,0),MATCH(C$1,Districts,0))*'Blend Sheet'!$AH35)+(INDEX(ItemCosts,MATCH('Blend Sheet'!$AI$4,ItemNum,0),MATCH(C$1,Districts,0))*'Blend Sheet'!$AI35)+(INDEX(ItemCosts,MATCH('Blend Sheet'!$AJ$4,ItemNum,0),MATCH(C$1,Districts,0))*'Blend Sheet'!$AJ35)+(INDEX(ItemCosts,MATCH('Blend Sheet'!$AK$4,ItemNum,0),MATCH(C$1,Districts,0))*'Blend Sheet'!$AK35)+(INDEX(ItemCosts,MATCH('Blend Sheet'!$AL$4,ItemNum,0),MATCH(C$1,Districts,0))*'Blend Sheet'!$AL35)+(INDEX(ItemCosts,MATCH('Blend Sheet'!$AM$4,ItemNum,0),MATCH(C$1,Districts,0))*'Blend Sheet'!$AM35)+(INDEX(ItemCosts,MATCH('Blend Sheet'!$AN$4,ItemNum,0),MATCH(C$1,Districts,0))*'Blend Sheet'!$AN35)+(INDEX(ItemCosts,MATCH('Blend Sheet'!$AO$4,ItemNum,0),MATCH(C$1,Districts,0))*'Blend Sheet'!$AO35)+(INDEX(ItemCosts,MATCH('Blend Sheet'!$AP$4,ItemNum,0),MATCH(C$1,Districts,0))*'Blend Sheet'!$AP35)+(INDEX(ItemCosts,MATCH('Blend Sheet'!$AQ$4,ItemNum,0),MATCH(C$1,Districts,0))*'Blend Sheet'!$AQ35)+(INDEX(ItemCosts,MATCH('Blend Sheet'!$AR$4,ItemNum,0),MATCH(C$1,Districts,0))*'Blend Sheet'!$AR35)+(INDEX(ItemCosts,MATCH('Blend Sheet'!$AS$4,ItemNum,0),MATCH(C$1,Districts,0))*'Blend Sheet'!$AS35)</f>
        <v>#N/A</v>
      </c>
      <c r="D32" s="5" t="e">
        <f>(INDEX(ItemCosts,MATCH('Blend Sheet'!$C$4,ItemNum,0),MATCH(D$1,Districts,0))*'Blend Sheet'!$C35)+(INDEX(ItemCosts,MATCH('Blend Sheet'!$D$4,ItemNum,0),MATCH(D$1,Districts,0))*'Blend Sheet'!$D35)+(INDEX(ItemCosts,MATCH('Blend Sheet'!$E$4,ItemNum,0),MATCH(D$1,Districts,0))*'Blend Sheet'!$E35)+(INDEX(ItemCosts,MATCH('Blend Sheet'!$F$4,ItemNum,0),MATCH(D$1,Districts,0))*'Blend Sheet'!$F35)+(INDEX(ItemCosts,MATCH('Blend Sheet'!$G$4,ItemNum,0),MATCH(D$1,Districts,0))*'Blend Sheet'!$G35)+(INDEX(ItemCosts,MATCH('Blend Sheet'!$H$4,ItemNum,0),MATCH(D$1,Districts,0))*'Blend Sheet'!$H35)+(INDEX(ItemCosts,MATCH('Blend Sheet'!$I$4,ItemNum,0),MATCH(D$1,Districts,0))*'Blend Sheet'!$I35)+(INDEX(ItemCosts,MATCH('Blend Sheet'!$J$4,ItemNum,0),MATCH(D$1,Districts,0))*'Blend Sheet'!$J35)+(INDEX(ItemCosts,MATCH('Blend Sheet'!$K$4,ItemNum,0),MATCH(D$1,Districts,0))*'Blend Sheet'!$K35)+(INDEX(ItemCosts,MATCH('Blend Sheet'!$L$4,ItemNum,0),MATCH(D$1,Districts,0))*'Blend Sheet'!$L35)+(INDEX(ItemCosts,MATCH('Blend Sheet'!$M$4,ItemNum,0),MATCH(D$1,Districts,0))*'Blend Sheet'!$M35)+(INDEX(ItemCosts,MATCH('Blend Sheet'!$N$4,ItemNum,0),MATCH(D$1,Districts,0))*'Blend Sheet'!$N35)+(INDEX(ItemCosts,MATCH('Blend Sheet'!$O$4,ItemNum,0),MATCH(D$1,Districts,0))*'Blend Sheet'!$O35)+(INDEX(ItemCosts,MATCH('Blend Sheet'!$P$4,ItemNum,0),MATCH(D$1,Districts,0))*'Blend Sheet'!$P35)+(INDEX(ItemCosts,MATCH('Blend Sheet'!$Q$4,ItemNum,0),MATCH(D$1,Districts,0))*'Blend Sheet'!$Q35)+(INDEX(ItemCosts,MATCH('Blend Sheet'!$R$4,ItemNum,0),MATCH(D$1,Districts,0))*'Blend Sheet'!$R35)+(INDEX(ItemCosts,MATCH('Blend Sheet'!$S$4,ItemNum,0),MATCH(D$1,Districts,0))*'Blend Sheet'!$S35)+(INDEX(ItemCosts,MATCH('Blend Sheet'!$T$4,ItemNum,0),MATCH(D$1,Districts,0))*'Blend Sheet'!$T35)+(INDEX(ItemCosts,MATCH('Blend Sheet'!$U$4,ItemNum,0),MATCH(D$1,Districts,0))*'Blend Sheet'!$U35)+(INDEX(ItemCosts,MATCH('Blend Sheet'!$V$4,ItemNum,0),MATCH(D$1,Districts,0))*'Blend Sheet'!$V35)+(INDEX(ItemCosts,MATCH('Blend Sheet'!$W$4,ItemNum,0),MATCH(D$1,Districts,0))*'Blend Sheet'!$W35)+(INDEX(ItemCosts,MATCH('Blend Sheet'!$X$4,ItemNum,0),MATCH(D$1,Districts,0))*'Blend Sheet'!$X35)+(INDEX(ItemCosts,MATCH('Blend Sheet'!$Y$4,ItemNum,0),MATCH(D$1,Districts,0))*'Blend Sheet'!$Y35)+(INDEX(ItemCosts,MATCH('Blend Sheet'!$Z$4,ItemNum,0),MATCH(D$1,Districts,0))*'Blend Sheet'!$Z35)+(INDEX(ItemCosts,MATCH('Blend Sheet'!$AA$4,ItemNum,0),MATCH(D$1,Districts,0))*'Blend Sheet'!$AA35)+(INDEX(ItemCosts,MATCH('Blend Sheet'!$AB$4,ItemNum,0),MATCH(D$1,Districts,0))*'Blend Sheet'!$AB35)+(INDEX(ItemCosts,MATCH('Blend Sheet'!$AC$4,ItemNum,0),MATCH(D$1,Districts,0))*'Blend Sheet'!$AC35)+(INDEX(ItemCosts,MATCH('Blend Sheet'!$AD$4,ItemNum,0),MATCH(D$1,Districts,0))*'Blend Sheet'!$AD35)+(INDEX(ItemCosts,MATCH('Blend Sheet'!$AE$4,ItemNum,0),MATCH(D$1,Districts,0))*'Blend Sheet'!$AE35)+(INDEX(ItemCosts,MATCH('Blend Sheet'!$AF$4,ItemNum,0),MATCH(D$1,Districts,0))*'Blend Sheet'!$AF35)+(INDEX(ItemCosts,MATCH('Blend Sheet'!$AG$4,ItemNum,0),MATCH(D$1,Districts,0))*'Blend Sheet'!$AG35)+(INDEX(ItemCosts,MATCH('Blend Sheet'!$AH$4,ItemNum,0),MATCH(D$1,Districts,0))*'Blend Sheet'!$AH35)+(INDEX(ItemCosts,MATCH('Blend Sheet'!$AI$4,ItemNum,0),MATCH(D$1,Districts,0))*'Blend Sheet'!$AI35)+(INDEX(ItemCosts,MATCH('Blend Sheet'!$AJ$4,ItemNum,0),MATCH(D$1,Districts,0))*'Blend Sheet'!$AJ35)+(INDEX(ItemCosts,MATCH('Blend Sheet'!$AK$4,ItemNum,0),MATCH(D$1,Districts,0))*'Blend Sheet'!$AK35)+(INDEX(ItemCosts,MATCH('Blend Sheet'!$AL$4,ItemNum,0),MATCH(D$1,Districts,0))*'Blend Sheet'!$AL35)+(INDEX(ItemCosts,MATCH('Blend Sheet'!$AM$4,ItemNum,0),MATCH(D$1,Districts,0))*'Blend Sheet'!$AM35)+(INDEX(ItemCosts,MATCH('Blend Sheet'!$AN$4,ItemNum,0),MATCH(D$1,Districts,0))*'Blend Sheet'!$AN35)+(INDEX(ItemCosts,MATCH('Blend Sheet'!$AO$4,ItemNum,0),MATCH(D$1,Districts,0))*'Blend Sheet'!$AO35)+(INDEX(ItemCosts,MATCH('Blend Sheet'!$AP$4,ItemNum,0),MATCH(D$1,Districts,0))*'Blend Sheet'!$AP35)+(INDEX(ItemCosts,MATCH('Blend Sheet'!$AQ$4,ItemNum,0),MATCH(D$1,Districts,0))*'Blend Sheet'!$AQ35)+(INDEX(ItemCosts,MATCH('Blend Sheet'!$AR$4,ItemNum,0),MATCH(D$1,Districts,0))*'Blend Sheet'!$AR35)+(INDEX(ItemCosts,MATCH('Blend Sheet'!$AS$4,ItemNum,0),MATCH(D$1,Districts,0))*'Blend Sheet'!$AS35)</f>
        <v>#N/A</v>
      </c>
      <c r="E32" s="5" t="e">
        <f>(INDEX(ItemCosts,MATCH('Blend Sheet'!$C$4,ItemNum,0),MATCH(E$1,Districts,0))*'Blend Sheet'!$C35)+(INDEX(ItemCosts,MATCH('Blend Sheet'!$D$4,ItemNum,0),MATCH(E$1,Districts,0))*'Blend Sheet'!$D35)+(INDEX(ItemCosts,MATCH('Blend Sheet'!$E$4,ItemNum,0),MATCH(E$1,Districts,0))*'Blend Sheet'!$E35)+(INDEX(ItemCosts,MATCH('Blend Sheet'!$F$4,ItemNum,0),MATCH(E$1,Districts,0))*'Blend Sheet'!$F35)+(INDEX(ItemCosts,MATCH('Blend Sheet'!$G$4,ItemNum,0),MATCH(E$1,Districts,0))*'Blend Sheet'!$G35)+(INDEX(ItemCosts,MATCH('Blend Sheet'!$H$4,ItemNum,0),MATCH(E$1,Districts,0))*'Blend Sheet'!$H35)+(INDEX(ItemCosts,MATCH('Blend Sheet'!$I$4,ItemNum,0),MATCH(E$1,Districts,0))*'Blend Sheet'!$I35)+(INDEX(ItemCosts,MATCH('Blend Sheet'!$J$4,ItemNum,0),MATCH(E$1,Districts,0))*'Blend Sheet'!$J35)+(INDEX(ItemCosts,MATCH('Blend Sheet'!$K$4,ItemNum,0),MATCH(E$1,Districts,0))*'Blend Sheet'!$K35)+(INDEX(ItemCosts,MATCH('Blend Sheet'!$L$4,ItemNum,0),MATCH(E$1,Districts,0))*'Blend Sheet'!$L35)+(INDEX(ItemCosts,MATCH('Blend Sheet'!$M$4,ItemNum,0),MATCH(E$1,Districts,0))*'Blend Sheet'!$M35)+(INDEX(ItemCosts,MATCH('Blend Sheet'!$N$4,ItemNum,0),MATCH(E$1,Districts,0))*'Blend Sheet'!$N35)+(INDEX(ItemCosts,MATCH('Blend Sheet'!$O$4,ItemNum,0),MATCH(E$1,Districts,0))*'Blend Sheet'!$O35)+(INDEX(ItemCosts,MATCH('Blend Sheet'!$P$4,ItemNum,0),MATCH(E$1,Districts,0))*'Blend Sheet'!$P35)+(INDEX(ItemCosts,MATCH('Blend Sheet'!$Q$4,ItemNum,0),MATCH(E$1,Districts,0))*'Blend Sheet'!$Q35)+(INDEX(ItemCosts,MATCH('Blend Sheet'!$R$4,ItemNum,0),MATCH(E$1,Districts,0))*'Blend Sheet'!$R35)+(INDEX(ItemCosts,MATCH('Blend Sheet'!$S$4,ItemNum,0),MATCH(E$1,Districts,0))*'Blend Sheet'!$S35)+(INDEX(ItemCosts,MATCH('Blend Sheet'!$T$4,ItemNum,0),MATCH(E$1,Districts,0))*'Blend Sheet'!$T35)+(INDEX(ItemCosts,MATCH('Blend Sheet'!$U$4,ItemNum,0),MATCH(E$1,Districts,0))*'Blend Sheet'!$U35)+(INDEX(ItemCosts,MATCH('Blend Sheet'!$V$4,ItemNum,0),MATCH(E$1,Districts,0))*'Blend Sheet'!$V35)+(INDEX(ItemCosts,MATCH('Blend Sheet'!$W$4,ItemNum,0),MATCH(E$1,Districts,0))*'Blend Sheet'!$W35)+(INDEX(ItemCosts,MATCH('Blend Sheet'!$X$4,ItemNum,0),MATCH(E$1,Districts,0))*'Blend Sheet'!$X35)+(INDEX(ItemCosts,MATCH('Blend Sheet'!$Y$4,ItemNum,0),MATCH(E$1,Districts,0))*'Blend Sheet'!$Y35)+(INDEX(ItemCosts,MATCH('Blend Sheet'!$Z$4,ItemNum,0),MATCH(E$1,Districts,0))*'Blend Sheet'!$Z35)+(INDEX(ItemCosts,MATCH('Blend Sheet'!$AA$4,ItemNum,0),MATCH(E$1,Districts,0))*'Blend Sheet'!$AA35)+(INDEX(ItemCosts,MATCH('Blend Sheet'!$AB$4,ItemNum,0),MATCH(E$1,Districts,0))*'Blend Sheet'!$AB35)+(INDEX(ItemCosts,MATCH('Blend Sheet'!$AC$4,ItemNum,0),MATCH(E$1,Districts,0))*'Blend Sheet'!$AC35)+(INDEX(ItemCosts,MATCH('Blend Sheet'!$AD$4,ItemNum,0),MATCH(E$1,Districts,0))*'Blend Sheet'!$AD35)+(INDEX(ItemCosts,MATCH('Blend Sheet'!$AE$4,ItemNum,0),MATCH(E$1,Districts,0))*'Blend Sheet'!$AE35)+(INDEX(ItemCosts,MATCH('Blend Sheet'!$AF$4,ItemNum,0),MATCH(E$1,Districts,0))*'Blend Sheet'!$AF35)+(INDEX(ItemCosts,MATCH('Blend Sheet'!$AG$4,ItemNum,0),MATCH(E$1,Districts,0))*'Blend Sheet'!$AG35)+(INDEX(ItemCosts,MATCH('Blend Sheet'!$AH$4,ItemNum,0),MATCH(E$1,Districts,0))*'Blend Sheet'!$AH35)+(INDEX(ItemCosts,MATCH('Blend Sheet'!$AI$4,ItemNum,0),MATCH(E$1,Districts,0))*'Blend Sheet'!$AI35)+(INDEX(ItemCosts,MATCH('Blend Sheet'!$AJ$4,ItemNum,0),MATCH(E$1,Districts,0))*'Blend Sheet'!$AJ35)+(INDEX(ItemCosts,MATCH('Blend Sheet'!$AK$4,ItemNum,0),MATCH(E$1,Districts,0))*'Blend Sheet'!$AK35)+(INDEX(ItemCosts,MATCH('Blend Sheet'!$AL$4,ItemNum,0),MATCH(E$1,Districts,0))*'Blend Sheet'!$AL35)+(INDEX(ItemCosts,MATCH('Blend Sheet'!$AM$4,ItemNum,0),MATCH(E$1,Districts,0))*'Blend Sheet'!$AM35)+(INDEX(ItemCosts,MATCH('Blend Sheet'!$AN$4,ItemNum,0),MATCH(E$1,Districts,0))*'Blend Sheet'!$AN35)+(INDEX(ItemCosts,MATCH('Blend Sheet'!$AO$4,ItemNum,0),MATCH(E$1,Districts,0))*'Blend Sheet'!$AO35)+(INDEX(ItemCosts,MATCH('Blend Sheet'!$AP$4,ItemNum,0),MATCH(E$1,Districts,0))*'Blend Sheet'!$AP35)+(INDEX(ItemCosts,MATCH('Blend Sheet'!$AQ$4,ItemNum,0),MATCH(E$1,Districts,0))*'Blend Sheet'!$AQ35)+(INDEX(ItemCosts,MATCH('Blend Sheet'!$AR$4,ItemNum,0),MATCH(E$1,Districts,0))*'Blend Sheet'!$AR35)+(INDEX(ItemCosts,MATCH('Blend Sheet'!$AS$4,ItemNum,0),MATCH(E$1,Districts,0))*'Blend Sheet'!$AS35)</f>
        <v>#N/A</v>
      </c>
      <c r="F32" s="5" t="e">
        <f>(INDEX(ItemCosts,MATCH('Blend Sheet'!$C$4,ItemNum,0),MATCH(F$1,Districts,0))*'Blend Sheet'!$C35)+(INDEX(ItemCosts,MATCH('Blend Sheet'!$D$4,ItemNum,0),MATCH(F$1,Districts,0))*'Blend Sheet'!$D35)+(INDEX(ItemCosts,MATCH('Blend Sheet'!$E$4,ItemNum,0),MATCH(F$1,Districts,0))*'Blend Sheet'!$E35)+(INDEX(ItemCosts,MATCH('Blend Sheet'!$F$4,ItemNum,0),MATCH(F$1,Districts,0))*'Blend Sheet'!$F35)+(INDEX(ItemCosts,MATCH('Blend Sheet'!$G$4,ItemNum,0),MATCH(F$1,Districts,0))*'Blend Sheet'!$G35)+(INDEX(ItemCosts,MATCH('Blend Sheet'!$H$4,ItemNum,0),MATCH(F$1,Districts,0))*'Blend Sheet'!$H35)+(INDEX(ItemCosts,MATCH('Blend Sheet'!$I$4,ItemNum,0),MATCH(F$1,Districts,0))*'Blend Sheet'!$I35)+(INDEX(ItemCosts,MATCH('Blend Sheet'!$J$4,ItemNum,0),MATCH(F$1,Districts,0))*'Blend Sheet'!$J35)+(INDEX(ItemCosts,MATCH('Blend Sheet'!$K$4,ItemNum,0),MATCH(F$1,Districts,0))*'Blend Sheet'!$K35)+(INDEX(ItemCosts,MATCH('Blend Sheet'!$L$4,ItemNum,0),MATCH(F$1,Districts,0))*'Blend Sheet'!$L35)+(INDEX(ItemCosts,MATCH('Blend Sheet'!$M$4,ItemNum,0),MATCH(F$1,Districts,0))*'Blend Sheet'!$M35)+(INDEX(ItemCosts,MATCH('Blend Sheet'!$N$4,ItemNum,0),MATCH(F$1,Districts,0))*'Blend Sheet'!$N35)+(INDEX(ItemCosts,MATCH('Blend Sheet'!$O$4,ItemNum,0),MATCH(F$1,Districts,0))*'Blend Sheet'!$O35)+(INDEX(ItemCosts,MATCH('Blend Sheet'!$P$4,ItemNum,0),MATCH(F$1,Districts,0))*'Blend Sheet'!$P35)+(INDEX(ItemCosts,MATCH('Blend Sheet'!$Q$4,ItemNum,0),MATCH(F$1,Districts,0))*'Blend Sheet'!$Q35)+(INDEX(ItemCosts,MATCH('Blend Sheet'!$R$4,ItemNum,0),MATCH(F$1,Districts,0))*'Blend Sheet'!$R35)+(INDEX(ItemCosts,MATCH('Blend Sheet'!$S$4,ItemNum,0),MATCH(F$1,Districts,0))*'Blend Sheet'!$S35)+(INDEX(ItemCosts,MATCH('Blend Sheet'!$T$4,ItemNum,0),MATCH(F$1,Districts,0))*'Blend Sheet'!$T35)+(INDEX(ItemCosts,MATCH('Blend Sheet'!$U$4,ItemNum,0),MATCH(F$1,Districts,0))*'Blend Sheet'!$U35)+(INDEX(ItemCosts,MATCH('Blend Sheet'!$V$4,ItemNum,0),MATCH(F$1,Districts,0))*'Blend Sheet'!$V35)+(INDEX(ItemCosts,MATCH('Blend Sheet'!$W$4,ItemNum,0),MATCH(F$1,Districts,0))*'Blend Sheet'!$W35)+(INDEX(ItemCosts,MATCH('Blend Sheet'!$X$4,ItemNum,0),MATCH(F$1,Districts,0))*'Blend Sheet'!$X35)+(INDEX(ItemCosts,MATCH('Blend Sheet'!$Y$4,ItemNum,0),MATCH(F$1,Districts,0))*'Blend Sheet'!$Y35)+(INDEX(ItemCosts,MATCH('Blend Sheet'!$Z$4,ItemNum,0),MATCH(F$1,Districts,0))*'Blend Sheet'!$Z35)+(INDEX(ItemCosts,MATCH('Blend Sheet'!$AA$4,ItemNum,0),MATCH(F$1,Districts,0))*'Blend Sheet'!$AA35)+(INDEX(ItemCosts,MATCH('Blend Sheet'!$AB$4,ItemNum,0),MATCH(F$1,Districts,0))*'Blend Sheet'!$AB35)+(INDEX(ItemCosts,MATCH('Blend Sheet'!$AC$4,ItemNum,0),MATCH(F$1,Districts,0))*'Blend Sheet'!$AC35)+(INDEX(ItemCosts,MATCH('Blend Sheet'!$AD$4,ItemNum,0),MATCH(F$1,Districts,0))*'Blend Sheet'!$AD35)+(INDEX(ItemCosts,MATCH('Blend Sheet'!$AE$4,ItemNum,0),MATCH(F$1,Districts,0))*'Blend Sheet'!$AE35)+(INDEX(ItemCosts,MATCH('Blend Sheet'!$AF$4,ItemNum,0),MATCH(F$1,Districts,0))*'Blend Sheet'!$AF35)+(INDEX(ItemCosts,MATCH('Blend Sheet'!$AG$4,ItemNum,0),MATCH(F$1,Districts,0))*'Blend Sheet'!$AG35)+(INDEX(ItemCosts,MATCH('Blend Sheet'!$AH$4,ItemNum,0),MATCH(F$1,Districts,0))*'Blend Sheet'!$AH35)+(INDEX(ItemCosts,MATCH('Blend Sheet'!$AI$4,ItemNum,0),MATCH(F$1,Districts,0))*'Blend Sheet'!$AI35)+(INDEX(ItemCosts,MATCH('Blend Sheet'!$AJ$4,ItemNum,0),MATCH(F$1,Districts,0))*'Blend Sheet'!$AJ35)+(INDEX(ItemCosts,MATCH('Blend Sheet'!$AK$4,ItemNum,0),MATCH(F$1,Districts,0))*'Blend Sheet'!$AK35)+(INDEX(ItemCosts,MATCH('Blend Sheet'!$AL$4,ItemNum,0),MATCH(F$1,Districts,0))*'Blend Sheet'!$AL35)+(INDEX(ItemCosts,MATCH('Blend Sheet'!$AM$4,ItemNum,0),MATCH(F$1,Districts,0))*'Blend Sheet'!$AM35)+(INDEX(ItemCosts,MATCH('Blend Sheet'!$AN$4,ItemNum,0),MATCH(F$1,Districts,0))*'Blend Sheet'!$AN35)+(INDEX(ItemCosts,MATCH('Blend Sheet'!$AO$4,ItemNum,0),MATCH(F$1,Districts,0))*'Blend Sheet'!$AO35)+(INDEX(ItemCosts,MATCH('Blend Sheet'!$AP$4,ItemNum,0),MATCH(F$1,Districts,0))*'Blend Sheet'!$AP35)+(INDEX(ItemCosts,MATCH('Blend Sheet'!$AQ$4,ItemNum,0),MATCH(F$1,Districts,0))*'Blend Sheet'!$AQ35)+(INDEX(ItemCosts,MATCH('Blend Sheet'!$AR$4,ItemNum,0),MATCH(F$1,Districts,0))*'Blend Sheet'!$AR35)+(INDEX(ItemCosts,MATCH('Blend Sheet'!$AS$4,ItemNum,0),MATCH(F$1,Districts,0))*'Blend Sheet'!$AS35)</f>
        <v>#N/A</v>
      </c>
      <c r="G32" s="5" t="e">
        <f>(INDEX(ItemCosts,MATCH('Blend Sheet'!$C$4,ItemNum,0),MATCH(G$1,Districts,0))*'Blend Sheet'!$C35)+(INDEX(ItemCosts,MATCH('Blend Sheet'!$D$4,ItemNum,0),MATCH(G$1,Districts,0))*'Blend Sheet'!$D35)+(INDEX(ItemCosts,MATCH('Blend Sheet'!$E$4,ItemNum,0),MATCH(G$1,Districts,0))*'Blend Sheet'!$E35)+(INDEX(ItemCosts,MATCH('Blend Sheet'!$F$4,ItemNum,0),MATCH(G$1,Districts,0))*'Blend Sheet'!$F35)+(INDEX(ItemCosts,MATCH('Blend Sheet'!$G$4,ItemNum,0),MATCH(G$1,Districts,0))*'Blend Sheet'!$G35)+(INDEX(ItemCosts,MATCH('Blend Sheet'!$H$4,ItemNum,0),MATCH(G$1,Districts,0))*'Blend Sheet'!$H35)+(INDEX(ItemCosts,MATCH('Blend Sheet'!$I$4,ItemNum,0),MATCH(G$1,Districts,0))*'Blend Sheet'!$I35)+(INDEX(ItemCosts,MATCH('Blend Sheet'!$J$4,ItemNum,0),MATCH(G$1,Districts,0))*'Blend Sheet'!$J35)+(INDEX(ItemCosts,MATCH('Blend Sheet'!$K$4,ItemNum,0),MATCH(G$1,Districts,0))*'Blend Sheet'!$K35)+(INDEX(ItemCosts,MATCH('Blend Sheet'!$L$4,ItemNum,0),MATCH(G$1,Districts,0))*'Blend Sheet'!$L35)+(INDEX(ItemCosts,MATCH('Blend Sheet'!$M$4,ItemNum,0),MATCH(G$1,Districts,0))*'Blend Sheet'!$M35)+(INDEX(ItemCosts,MATCH('Blend Sheet'!$N$4,ItemNum,0),MATCH(G$1,Districts,0))*'Blend Sheet'!$N35)+(INDEX(ItemCosts,MATCH('Blend Sheet'!$O$4,ItemNum,0),MATCH(G$1,Districts,0))*'Blend Sheet'!$O35)+(INDEX(ItemCosts,MATCH('Blend Sheet'!$P$4,ItemNum,0),MATCH(G$1,Districts,0))*'Blend Sheet'!$P35)+(INDEX(ItemCosts,MATCH('Blend Sheet'!$Q$4,ItemNum,0),MATCH(G$1,Districts,0))*'Blend Sheet'!$Q35)+(INDEX(ItemCosts,MATCH('Blend Sheet'!$R$4,ItemNum,0),MATCH(G$1,Districts,0))*'Blend Sheet'!$R35)+(INDEX(ItemCosts,MATCH('Blend Sheet'!$S$4,ItemNum,0),MATCH(G$1,Districts,0))*'Blend Sheet'!$S35)+(INDEX(ItemCosts,MATCH('Blend Sheet'!$T$4,ItemNum,0),MATCH(G$1,Districts,0))*'Blend Sheet'!$T35)+(INDEX(ItemCosts,MATCH('Blend Sheet'!$U$4,ItemNum,0),MATCH(G$1,Districts,0))*'Blend Sheet'!$U35)+(INDEX(ItemCosts,MATCH('Blend Sheet'!$V$4,ItemNum,0),MATCH(G$1,Districts,0))*'Blend Sheet'!$V35)+(INDEX(ItemCosts,MATCH('Blend Sheet'!$W$4,ItemNum,0),MATCH(G$1,Districts,0))*'Blend Sheet'!$W35)+(INDEX(ItemCosts,MATCH('Blend Sheet'!$X$4,ItemNum,0),MATCH(G$1,Districts,0))*'Blend Sheet'!$X35)+(INDEX(ItemCosts,MATCH('Blend Sheet'!$Y$4,ItemNum,0),MATCH(G$1,Districts,0))*'Blend Sheet'!$Y35)+(INDEX(ItemCosts,MATCH('Blend Sheet'!$Z$4,ItemNum,0),MATCH(G$1,Districts,0))*'Blend Sheet'!$Z35)+(INDEX(ItemCosts,MATCH('Blend Sheet'!$AA$4,ItemNum,0),MATCH(G$1,Districts,0))*'Blend Sheet'!$AA35)+(INDEX(ItemCosts,MATCH('Blend Sheet'!$AB$4,ItemNum,0),MATCH(G$1,Districts,0))*'Blend Sheet'!$AB35)+(INDEX(ItemCosts,MATCH('Blend Sheet'!$AC$4,ItemNum,0),MATCH(G$1,Districts,0))*'Blend Sheet'!$AC35)+(INDEX(ItemCosts,MATCH('Blend Sheet'!$AD$4,ItemNum,0),MATCH(G$1,Districts,0))*'Blend Sheet'!$AD35)+(INDEX(ItemCosts,MATCH('Blend Sheet'!$AE$4,ItemNum,0),MATCH(G$1,Districts,0))*'Blend Sheet'!$AE35)+(INDEX(ItemCosts,MATCH('Blend Sheet'!$AF$4,ItemNum,0),MATCH(G$1,Districts,0))*'Blend Sheet'!$AF35)+(INDEX(ItemCosts,MATCH('Blend Sheet'!$AG$4,ItemNum,0),MATCH(G$1,Districts,0))*'Blend Sheet'!$AG35)+(INDEX(ItemCosts,MATCH('Blend Sheet'!$AH$4,ItemNum,0),MATCH(G$1,Districts,0))*'Blend Sheet'!$AH35)+(INDEX(ItemCosts,MATCH('Blend Sheet'!$AI$4,ItemNum,0),MATCH(G$1,Districts,0))*'Blend Sheet'!$AI35)+(INDEX(ItemCosts,MATCH('Blend Sheet'!$AJ$4,ItemNum,0),MATCH(G$1,Districts,0))*'Blend Sheet'!$AJ35)+(INDEX(ItemCosts,MATCH('Blend Sheet'!$AK$4,ItemNum,0),MATCH(G$1,Districts,0))*'Blend Sheet'!$AK35)+(INDEX(ItemCosts,MATCH('Blend Sheet'!$AL$4,ItemNum,0),MATCH(G$1,Districts,0))*'Blend Sheet'!$AL35)+(INDEX(ItemCosts,MATCH('Blend Sheet'!$AM$4,ItemNum,0),MATCH(G$1,Districts,0))*'Blend Sheet'!$AM35)+(INDEX(ItemCosts,MATCH('Blend Sheet'!$AN$4,ItemNum,0),MATCH(G$1,Districts,0))*'Blend Sheet'!$AN35)+(INDEX(ItemCosts,MATCH('Blend Sheet'!$AO$4,ItemNum,0),MATCH(G$1,Districts,0))*'Blend Sheet'!$AO35)+(INDEX(ItemCosts,MATCH('Blend Sheet'!$AP$4,ItemNum,0),MATCH(G$1,Districts,0))*'Blend Sheet'!$AP35)+(INDEX(ItemCosts,MATCH('Blend Sheet'!$AQ$4,ItemNum,0),MATCH(G$1,Districts,0))*'Blend Sheet'!$AQ35)+(INDEX(ItemCosts,MATCH('Blend Sheet'!$AR$4,ItemNum,0),MATCH(G$1,Districts,0))*'Blend Sheet'!$AR35)+(INDEX(ItemCosts,MATCH('Blend Sheet'!$AS$4,ItemNum,0),MATCH(G$1,Districts,0))*'Blend Sheet'!$AS35)</f>
        <v>#N/A</v>
      </c>
      <c r="H32" s="5" t="e">
        <f>(INDEX(ItemCosts,MATCH('Blend Sheet'!$C$4,ItemNum,0),MATCH(H$1,Districts,0))*'Blend Sheet'!$C35)+(INDEX(ItemCosts,MATCH('Blend Sheet'!$D$4,ItemNum,0),MATCH(H$1,Districts,0))*'Blend Sheet'!$D35)+(INDEX(ItemCosts,MATCH('Blend Sheet'!$E$4,ItemNum,0),MATCH(H$1,Districts,0))*'Blend Sheet'!$E35)+(INDEX(ItemCosts,MATCH('Blend Sheet'!$F$4,ItemNum,0),MATCH(H$1,Districts,0))*'Blend Sheet'!$F35)+(INDEX(ItemCosts,MATCH('Blend Sheet'!$G$4,ItemNum,0),MATCH(H$1,Districts,0))*'Blend Sheet'!$G35)+(INDEX(ItemCosts,MATCH('Blend Sheet'!$H$4,ItemNum,0),MATCH(H$1,Districts,0))*'Blend Sheet'!$H35)+(INDEX(ItemCosts,MATCH('Blend Sheet'!$I$4,ItemNum,0),MATCH(H$1,Districts,0))*'Blend Sheet'!$I35)+(INDEX(ItemCosts,MATCH('Blend Sheet'!$J$4,ItemNum,0),MATCH(H$1,Districts,0))*'Blend Sheet'!$J35)+(INDEX(ItemCosts,MATCH('Blend Sheet'!$K$4,ItemNum,0),MATCH(H$1,Districts,0))*'Blend Sheet'!$K35)+(INDEX(ItemCosts,MATCH('Blend Sheet'!$L$4,ItemNum,0),MATCH(H$1,Districts,0))*'Blend Sheet'!$L35)+(INDEX(ItemCosts,MATCH('Blend Sheet'!$M$4,ItemNum,0),MATCH(H$1,Districts,0))*'Blend Sheet'!$M35)+(INDEX(ItemCosts,MATCH('Blend Sheet'!$N$4,ItemNum,0),MATCH(H$1,Districts,0))*'Blend Sheet'!$N35)+(INDEX(ItemCosts,MATCH('Blend Sheet'!$O$4,ItemNum,0),MATCH(H$1,Districts,0))*'Blend Sheet'!$O35)+(INDEX(ItemCosts,MATCH('Blend Sheet'!$P$4,ItemNum,0),MATCH(H$1,Districts,0))*'Blend Sheet'!$P35)+(INDEX(ItemCosts,MATCH('Blend Sheet'!$Q$4,ItemNum,0),MATCH(H$1,Districts,0))*'Blend Sheet'!$Q35)+(INDEX(ItemCosts,MATCH('Blend Sheet'!$R$4,ItemNum,0),MATCH(H$1,Districts,0))*'Blend Sheet'!$R35)+(INDEX(ItemCosts,MATCH('Blend Sheet'!$S$4,ItemNum,0),MATCH(H$1,Districts,0))*'Blend Sheet'!$S35)+(INDEX(ItemCosts,MATCH('Blend Sheet'!$T$4,ItemNum,0),MATCH(H$1,Districts,0))*'Blend Sheet'!$T35)+(INDEX(ItemCosts,MATCH('Blend Sheet'!$U$4,ItemNum,0),MATCH(H$1,Districts,0))*'Blend Sheet'!$U35)+(INDEX(ItemCosts,MATCH('Blend Sheet'!$V$4,ItemNum,0),MATCH(H$1,Districts,0))*'Blend Sheet'!$V35)+(INDEX(ItemCosts,MATCH('Blend Sheet'!$W$4,ItemNum,0),MATCH(H$1,Districts,0))*'Blend Sheet'!$W35)+(INDEX(ItemCosts,MATCH('Blend Sheet'!$X$4,ItemNum,0),MATCH(H$1,Districts,0))*'Blend Sheet'!$X35)+(INDEX(ItemCosts,MATCH('Blend Sheet'!$Y$4,ItemNum,0),MATCH(H$1,Districts,0))*'Blend Sheet'!$Y35)+(INDEX(ItemCosts,MATCH('Blend Sheet'!$Z$4,ItemNum,0),MATCH(H$1,Districts,0))*'Blend Sheet'!$Z35)+(INDEX(ItemCosts,MATCH('Blend Sheet'!$AA$4,ItemNum,0),MATCH(H$1,Districts,0))*'Blend Sheet'!$AA35)+(INDEX(ItemCosts,MATCH('Blend Sheet'!$AB$4,ItemNum,0),MATCH(H$1,Districts,0))*'Blend Sheet'!$AB35)+(INDEX(ItemCosts,MATCH('Blend Sheet'!$AC$4,ItemNum,0),MATCH(H$1,Districts,0))*'Blend Sheet'!$AC35)+(INDEX(ItemCosts,MATCH('Blend Sheet'!$AD$4,ItemNum,0),MATCH(H$1,Districts,0))*'Blend Sheet'!$AD35)+(INDEX(ItemCosts,MATCH('Blend Sheet'!$AE$4,ItemNum,0),MATCH(H$1,Districts,0))*'Blend Sheet'!$AE35)+(INDEX(ItemCosts,MATCH('Blend Sheet'!$AF$4,ItemNum,0),MATCH(H$1,Districts,0))*'Blend Sheet'!$AF35)+(INDEX(ItemCosts,MATCH('Blend Sheet'!$AG$4,ItemNum,0),MATCH(H$1,Districts,0))*'Blend Sheet'!$AG35)+(INDEX(ItemCosts,MATCH('Blend Sheet'!$AH$4,ItemNum,0),MATCH(H$1,Districts,0))*'Blend Sheet'!$AH35)+(INDEX(ItemCosts,MATCH('Blend Sheet'!$AI$4,ItemNum,0),MATCH(H$1,Districts,0))*'Blend Sheet'!$AI35)+(INDEX(ItemCosts,MATCH('Blend Sheet'!$AJ$4,ItemNum,0),MATCH(H$1,Districts,0))*'Blend Sheet'!$AJ35)+(INDEX(ItemCosts,MATCH('Blend Sheet'!$AK$4,ItemNum,0),MATCH(H$1,Districts,0))*'Blend Sheet'!$AK35)+(INDEX(ItemCosts,MATCH('Blend Sheet'!$AL$4,ItemNum,0),MATCH(H$1,Districts,0))*'Blend Sheet'!$AL35)+(INDEX(ItemCosts,MATCH('Blend Sheet'!$AM$4,ItemNum,0),MATCH(H$1,Districts,0))*'Blend Sheet'!$AM35)+(INDEX(ItemCosts,MATCH('Blend Sheet'!$AN$4,ItemNum,0),MATCH(H$1,Districts,0))*'Blend Sheet'!$AN35)+(INDEX(ItemCosts,MATCH('Blend Sheet'!$AO$4,ItemNum,0),MATCH(H$1,Districts,0))*'Blend Sheet'!$AO35)+(INDEX(ItemCosts,MATCH('Blend Sheet'!$AP$4,ItemNum,0),MATCH(H$1,Districts,0))*'Blend Sheet'!$AP35)+(INDEX(ItemCosts,MATCH('Blend Sheet'!$AQ$4,ItemNum,0),MATCH(H$1,Districts,0))*'Blend Sheet'!$AQ35)+(INDEX(ItemCosts,MATCH('Blend Sheet'!$AR$4,ItemNum,0),MATCH(H$1,Districts,0))*'Blend Sheet'!$AR35)+(INDEX(ItemCosts,MATCH('Blend Sheet'!$AS$4,ItemNum,0),MATCH(H$1,Districts,0))*'Blend Sheet'!$AS35)</f>
        <v>#N/A</v>
      </c>
      <c r="I32" s="5" t="e">
        <f>(INDEX(ItemCosts,MATCH('Blend Sheet'!$C$4,ItemNum,0),MATCH(I$1,Districts,0))*'Blend Sheet'!$C35)+(INDEX(ItemCosts,MATCH('Blend Sheet'!$D$4,ItemNum,0),MATCH(I$1,Districts,0))*'Blend Sheet'!$D35)+(INDEX(ItemCosts,MATCH('Blend Sheet'!$E$4,ItemNum,0),MATCH(I$1,Districts,0))*'Blend Sheet'!$E35)+(INDEX(ItemCosts,MATCH('Blend Sheet'!$F$4,ItemNum,0),MATCH(I$1,Districts,0))*'Blend Sheet'!$F35)+(INDEX(ItemCosts,MATCH('Blend Sheet'!$G$4,ItemNum,0),MATCH(I$1,Districts,0))*'Blend Sheet'!$G35)+(INDEX(ItemCosts,MATCH('Blend Sheet'!$H$4,ItemNum,0),MATCH(I$1,Districts,0))*'Blend Sheet'!$H35)+(INDEX(ItemCosts,MATCH('Blend Sheet'!$I$4,ItemNum,0),MATCH(I$1,Districts,0))*'Blend Sheet'!$I35)+(INDEX(ItemCosts,MATCH('Blend Sheet'!$J$4,ItemNum,0),MATCH(I$1,Districts,0))*'Blend Sheet'!$J35)+(INDEX(ItemCosts,MATCH('Blend Sheet'!$K$4,ItemNum,0),MATCH(I$1,Districts,0))*'Blend Sheet'!$K35)+(INDEX(ItemCosts,MATCH('Blend Sheet'!$L$4,ItemNum,0),MATCH(I$1,Districts,0))*'Blend Sheet'!$L35)+(INDEX(ItemCosts,MATCH('Blend Sheet'!$M$4,ItemNum,0),MATCH(I$1,Districts,0))*'Blend Sheet'!$M35)+(INDEX(ItemCosts,MATCH('Blend Sheet'!$N$4,ItemNum,0),MATCH(I$1,Districts,0))*'Blend Sheet'!$N35)+(INDEX(ItemCosts,MATCH('Blend Sheet'!$O$4,ItemNum,0),MATCH(I$1,Districts,0))*'Blend Sheet'!$O35)+(INDEX(ItemCosts,MATCH('Blend Sheet'!$P$4,ItemNum,0),MATCH(I$1,Districts,0))*'Blend Sheet'!$P35)+(INDEX(ItemCosts,MATCH('Blend Sheet'!$Q$4,ItemNum,0),MATCH(I$1,Districts,0))*'Blend Sheet'!$Q35)+(INDEX(ItemCosts,MATCH('Blend Sheet'!$R$4,ItemNum,0),MATCH(I$1,Districts,0))*'Blend Sheet'!$R35)+(INDEX(ItemCosts,MATCH('Blend Sheet'!$S$4,ItemNum,0),MATCH(I$1,Districts,0))*'Blend Sheet'!$S35)+(INDEX(ItemCosts,MATCH('Blend Sheet'!$T$4,ItemNum,0),MATCH(I$1,Districts,0))*'Blend Sheet'!$T35)+(INDEX(ItemCosts,MATCH('Blend Sheet'!$U$4,ItemNum,0),MATCH(I$1,Districts,0))*'Blend Sheet'!$U35)+(INDEX(ItemCosts,MATCH('Blend Sheet'!$V$4,ItemNum,0),MATCH(I$1,Districts,0))*'Blend Sheet'!$V35)+(INDEX(ItemCosts,MATCH('Blend Sheet'!$W$4,ItemNum,0),MATCH(I$1,Districts,0))*'Blend Sheet'!$W35)+(INDEX(ItemCosts,MATCH('Blend Sheet'!$X$4,ItemNum,0),MATCH(I$1,Districts,0))*'Blend Sheet'!$X35)+(INDEX(ItemCosts,MATCH('Blend Sheet'!$Y$4,ItemNum,0),MATCH(I$1,Districts,0))*'Blend Sheet'!$Y35)+(INDEX(ItemCosts,MATCH('Blend Sheet'!$Z$4,ItemNum,0),MATCH(I$1,Districts,0))*'Blend Sheet'!$Z35)+(INDEX(ItemCosts,MATCH('Blend Sheet'!$AA$4,ItemNum,0),MATCH(I$1,Districts,0))*'Blend Sheet'!$AA35)+(INDEX(ItemCosts,MATCH('Blend Sheet'!$AB$4,ItemNum,0),MATCH(I$1,Districts,0))*'Blend Sheet'!$AB35)+(INDEX(ItemCosts,MATCH('Blend Sheet'!$AC$4,ItemNum,0),MATCH(I$1,Districts,0))*'Blend Sheet'!$AC35)+(INDEX(ItemCosts,MATCH('Blend Sheet'!$AD$4,ItemNum,0),MATCH(I$1,Districts,0))*'Blend Sheet'!$AD35)+(INDEX(ItemCosts,MATCH('Blend Sheet'!$AE$4,ItemNum,0),MATCH(I$1,Districts,0))*'Blend Sheet'!$AE35)+(INDEX(ItemCosts,MATCH('Blend Sheet'!$AF$4,ItemNum,0),MATCH(I$1,Districts,0))*'Blend Sheet'!$AF35)+(INDEX(ItemCosts,MATCH('Blend Sheet'!$AG$4,ItemNum,0),MATCH(I$1,Districts,0))*'Blend Sheet'!$AG35)+(INDEX(ItemCosts,MATCH('Blend Sheet'!$AH$4,ItemNum,0),MATCH(I$1,Districts,0))*'Blend Sheet'!$AH35)+(INDEX(ItemCosts,MATCH('Blend Sheet'!$AI$4,ItemNum,0),MATCH(I$1,Districts,0))*'Blend Sheet'!$AI35)+(INDEX(ItemCosts,MATCH('Blend Sheet'!$AJ$4,ItemNum,0),MATCH(I$1,Districts,0))*'Blend Sheet'!$AJ35)+(INDEX(ItemCosts,MATCH('Blend Sheet'!$AK$4,ItemNum,0),MATCH(I$1,Districts,0))*'Blend Sheet'!$AK35)+(INDEX(ItemCosts,MATCH('Blend Sheet'!$AL$4,ItemNum,0),MATCH(I$1,Districts,0))*'Blend Sheet'!$AL35)+(INDEX(ItemCosts,MATCH('Blend Sheet'!$AM$4,ItemNum,0),MATCH(I$1,Districts,0))*'Blend Sheet'!$AM35)+(INDEX(ItemCosts,MATCH('Blend Sheet'!$AN$4,ItemNum,0),MATCH(I$1,Districts,0))*'Blend Sheet'!$AN35)+(INDEX(ItemCosts,MATCH('Blend Sheet'!$AO$4,ItemNum,0),MATCH(I$1,Districts,0))*'Blend Sheet'!$AO35)+(INDEX(ItemCosts,MATCH('Blend Sheet'!$AP$4,ItemNum,0),MATCH(I$1,Districts,0))*'Blend Sheet'!$AP35)+(INDEX(ItemCosts,MATCH('Blend Sheet'!$AQ$4,ItemNum,0),MATCH(I$1,Districts,0))*'Blend Sheet'!$AQ35)+(INDEX(ItemCosts,MATCH('Blend Sheet'!$AR$4,ItemNum,0),MATCH(I$1,Districts,0))*'Blend Sheet'!$AR35)+(INDEX(ItemCosts,MATCH('Blend Sheet'!$AS$4,ItemNum,0),MATCH(I$1,Districts,0))*'Blend Sheet'!$AS35)</f>
        <v>#N/A</v>
      </c>
      <c r="J32" s="5" t="e">
        <f>(INDEX(ItemCosts,MATCH('Blend Sheet'!$C$4,ItemNum,0),MATCH(J$1,Districts,0))*'Blend Sheet'!$C35)+(INDEX(ItemCosts,MATCH('Blend Sheet'!$D$4,ItemNum,0),MATCH(J$1,Districts,0))*'Blend Sheet'!$D35)+(INDEX(ItemCosts,MATCH('Blend Sheet'!$E$4,ItemNum,0),MATCH(J$1,Districts,0))*'Blend Sheet'!$E35)+(INDEX(ItemCosts,MATCH('Blend Sheet'!$F$4,ItemNum,0),MATCH(J$1,Districts,0))*'Blend Sheet'!$F35)+(INDEX(ItemCosts,MATCH('Blend Sheet'!$G$4,ItemNum,0),MATCH(J$1,Districts,0))*'Blend Sheet'!$G35)+(INDEX(ItemCosts,MATCH('Blend Sheet'!$H$4,ItemNum,0),MATCH(J$1,Districts,0))*'Blend Sheet'!$H35)+(INDEX(ItemCosts,MATCH('Blend Sheet'!$I$4,ItemNum,0),MATCH(J$1,Districts,0))*'Blend Sheet'!$I35)+(INDEX(ItemCosts,MATCH('Blend Sheet'!$J$4,ItemNum,0),MATCH(J$1,Districts,0))*'Blend Sheet'!$J35)+(INDEX(ItemCosts,MATCH('Blend Sheet'!$K$4,ItemNum,0),MATCH(J$1,Districts,0))*'Blend Sheet'!$K35)+(INDEX(ItemCosts,MATCH('Blend Sheet'!$L$4,ItemNum,0),MATCH(J$1,Districts,0))*'Blend Sheet'!$L35)+(INDEX(ItemCosts,MATCH('Blend Sheet'!$M$4,ItemNum,0),MATCH(J$1,Districts,0))*'Blend Sheet'!$M35)+(INDEX(ItemCosts,MATCH('Blend Sheet'!$N$4,ItemNum,0),MATCH(J$1,Districts,0))*'Blend Sheet'!$N35)+(INDEX(ItemCosts,MATCH('Blend Sheet'!$O$4,ItemNum,0),MATCH(J$1,Districts,0))*'Blend Sheet'!$O35)+(INDEX(ItemCosts,MATCH('Blend Sheet'!$P$4,ItemNum,0),MATCH(J$1,Districts,0))*'Blend Sheet'!$P35)+(INDEX(ItemCosts,MATCH('Blend Sheet'!$Q$4,ItemNum,0),MATCH(J$1,Districts,0))*'Blend Sheet'!$Q35)+(INDEX(ItemCosts,MATCH('Blend Sheet'!$R$4,ItemNum,0),MATCH(J$1,Districts,0))*'Blend Sheet'!$R35)+(INDEX(ItemCosts,MATCH('Blend Sheet'!$S$4,ItemNum,0),MATCH(J$1,Districts,0))*'Blend Sheet'!$S35)+(INDEX(ItemCosts,MATCH('Blend Sheet'!$T$4,ItemNum,0),MATCH(J$1,Districts,0))*'Blend Sheet'!$T35)+(INDEX(ItemCosts,MATCH('Blend Sheet'!$U$4,ItemNum,0),MATCH(J$1,Districts,0))*'Blend Sheet'!$U35)+(INDEX(ItemCosts,MATCH('Blend Sheet'!$V$4,ItemNum,0),MATCH(J$1,Districts,0))*'Blend Sheet'!$V35)+(INDEX(ItemCosts,MATCH('Blend Sheet'!$W$4,ItemNum,0),MATCH(J$1,Districts,0))*'Blend Sheet'!$W35)+(INDEX(ItemCosts,MATCH('Blend Sheet'!$X$4,ItemNum,0),MATCH(J$1,Districts,0))*'Blend Sheet'!$X35)+(INDEX(ItemCosts,MATCH('Blend Sheet'!$Y$4,ItemNum,0),MATCH(J$1,Districts,0))*'Blend Sheet'!$Y35)+(INDEX(ItemCosts,MATCH('Blend Sheet'!$Z$4,ItemNum,0),MATCH(J$1,Districts,0))*'Blend Sheet'!$Z35)+(INDEX(ItemCosts,MATCH('Blend Sheet'!$AA$4,ItemNum,0),MATCH(J$1,Districts,0))*'Blend Sheet'!$AA35)+(INDEX(ItemCosts,MATCH('Blend Sheet'!$AB$4,ItemNum,0),MATCH(J$1,Districts,0))*'Blend Sheet'!$AB35)+(INDEX(ItemCosts,MATCH('Blend Sheet'!$AC$4,ItemNum,0),MATCH(J$1,Districts,0))*'Blend Sheet'!$AC35)+(INDEX(ItemCosts,MATCH('Blend Sheet'!$AD$4,ItemNum,0),MATCH(J$1,Districts,0))*'Blend Sheet'!$AD35)+(INDEX(ItemCosts,MATCH('Blend Sheet'!$AE$4,ItemNum,0),MATCH(J$1,Districts,0))*'Blend Sheet'!$AE35)+(INDEX(ItemCosts,MATCH('Blend Sheet'!$AF$4,ItemNum,0),MATCH(J$1,Districts,0))*'Blend Sheet'!$AF35)+(INDEX(ItemCosts,MATCH('Blend Sheet'!$AG$4,ItemNum,0),MATCH(J$1,Districts,0))*'Blend Sheet'!$AG35)+(INDEX(ItemCosts,MATCH('Blend Sheet'!$AH$4,ItemNum,0),MATCH(J$1,Districts,0))*'Blend Sheet'!$AH35)+(INDEX(ItemCosts,MATCH('Blend Sheet'!$AI$4,ItemNum,0),MATCH(J$1,Districts,0))*'Blend Sheet'!$AI35)+(INDEX(ItemCosts,MATCH('Blend Sheet'!$AJ$4,ItemNum,0),MATCH(J$1,Districts,0))*'Blend Sheet'!$AJ35)+(INDEX(ItemCosts,MATCH('Blend Sheet'!$AK$4,ItemNum,0),MATCH(J$1,Districts,0))*'Blend Sheet'!$AK35)+(INDEX(ItemCosts,MATCH('Blend Sheet'!$AL$4,ItemNum,0),MATCH(J$1,Districts,0))*'Blend Sheet'!$AL35)+(INDEX(ItemCosts,MATCH('Blend Sheet'!$AM$4,ItemNum,0),MATCH(J$1,Districts,0))*'Blend Sheet'!$AM35)+(INDEX(ItemCosts,MATCH('Blend Sheet'!$AN$4,ItemNum,0),MATCH(J$1,Districts,0))*'Blend Sheet'!$AN35)+(INDEX(ItemCosts,MATCH('Blend Sheet'!$AO$4,ItemNum,0),MATCH(J$1,Districts,0))*'Blend Sheet'!$AO35)+(INDEX(ItemCosts,MATCH('Blend Sheet'!$AP$4,ItemNum,0),MATCH(J$1,Districts,0))*'Blend Sheet'!$AP35)+(INDEX(ItemCosts,MATCH('Blend Sheet'!$AQ$4,ItemNum,0),MATCH(J$1,Districts,0))*'Blend Sheet'!$AQ35)+(INDEX(ItemCosts,MATCH('Blend Sheet'!$AR$4,ItemNum,0),MATCH(J$1,Districts,0))*'Blend Sheet'!$AR35)+(INDEX(ItemCosts,MATCH('Blend Sheet'!$AS$4,ItemNum,0),MATCH(J$1,Districts,0))*'Blend Sheet'!$AS35)</f>
        <v>#N/A</v>
      </c>
      <c r="K32" s="5" t="e">
        <f>(INDEX(ItemCosts,MATCH('Blend Sheet'!$C$4,ItemNum,0),MATCH(K$1,Districts,0))*'Blend Sheet'!$C35)+(INDEX(ItemCosts,MATCH('Blend Sheet'!$D$4,ItemNum,0),MATCH(K$1,Districts,0))*'Blend Sheet'!$D35)+(INDEX(ItemCosts,MATCH('Blend Sheet'!$E$4,ItemNum,0),MATCH(K$1,Districts,0))*'Blend Sheet'!$E35)+(INDEX(ItemCosts,MATCH('Blend Sheet'!$F$4,ItemNum,0),MATCH(K$1,Districts,0))*'Blend Sheet'!$F35)+(INDEX(ItemCosts,MATCH('Blend Sheet'!$G$4,ItemNum,0),MATCH(K$1,Districts,0))*'Blend Sheet'!$G35)+(INDEX(ItemCosts,MATCH('Blend Sheet'!$H$4,ItemNum,0),MATCH(K$1,Districts,0))*'Blend Sheet'!$H35)+(INDEX(ItemCosts,MATCH('Blend Sheet'!$I$4,ItemNum,0),MATCH(K$1,Districts,0))*'Blend Sheet'!$I35)+(INDEX(ItemCosts,MATCH('Blend Sheet'!$J$4,ItemNum,0),MATCH(K$1,Districts,0))*'Blend Sheet'!$J35)+(INDEX(ItemCosts,MATCH('Blend Sheet'!$K$4,ItemNum,0),MATCH(K$1,Districts,0))*'Blend Sheet'!$K35)+(INDEX(ItemCosts,MATCH('Blend Sheet'!$L$4,ItemNum,0),MATCH(K$1,Districts,0))*'Blend Sheet'!$L35)+(INDEX(ItemCosts,MATCH('Blend Sheet'!$M$4,ItemNum,0),MATCH(K$1,Districts,0))*'Blend Sheet'!$M35)+(INDEX(ItemCosts,MATCH('Blend Sheet'!$N$4,ItemNum,0),MATCH(K$1,Districts,0))*'Blend Sheet'!$N35)+(INDEX(ItemCosts,MATCH('Blend Sheet'!$O$4,ItemNum,0),MATCH(K$1,Districts,0))*'Blend Sheet'!$O35)+(INDEX(ItemCosts,MATCH('Blend Sheet'!$P$4,ItemNum,0),MATCH(K$1,Districts,0))*'Blend Sheet'!$P35)+(INDEX(ItemCosts,MATCH('Blend Sheet'!$Q$4,ItemNum,0),MATCH(K$1,Districts,0))*'Blend Sheet'!$Q35)+(INDEX(ItemCosts,MATCH('Blend Sheet'!$R$4,ItemNum,0),MATCH(K$1,Districts,0))*'Blend Sheet'!$R35)+(INDEX(ItemCosts,MATCH('Blend Sheet'!$S$4,ItemNum,0),MATCH(K$1,Districts,0))*'Blend Sheet'!$S35)+(INDEX(ItemCosts,MATCH('Blend Sheet'!$T$4,ItemNum,0),MATCH(K$1,Districts,0))*'Blend Sheet'!$T35)+(INDEX(ItemCosts,MATCH('Blend Sheet'!$U$4,ItemNum,0),MATCH(K$1,Districts,0))*'Blend Sheet'!$U35)+(INDEX(ItemCosts,MATCH('Blend Sheet'!$V$4,ItemNum,0),MATCH(K$1,Districts,0))*'Blend Sheet'!$V35)+(INDEX(ItemCosts,MATCH('Blend Sheet'!$W$4,ItemNum,0),MATCH(K$1,Districts,0))*'Blend Sheet'!$W35)+(INDEX(ItemCosts,MATCH('Blend Sheet'!$X$4,ItemNum,0),MATCH(K$1,Districts,0))*'Blend Sheet'!$X35)+(INDEX(ItemCosts,MATCH('Blend Sheet'!$Y$4,ItemNum,0),MATCH(K$1,Districts,0))*'Blend Sheet'!$Y35)+(INDEX(ItemCosts,MATCH('Blend Sheet'!$Z$4,ItemNum,0),MATCH(K$1,Districts,0))*'Blend Sheet'!$Z35)+(INDEX(ItemCosts,MATCH('Blend Sheet'!$AA$4,ItemNum,0),MATCH(K$1,Districts,0))*'Blend Sheet'!$AA35)+(INDEX(ItemCosts,MATCH('Blend Sheet'!$AB$4,ItemNum,0),MATCH(K$1,Districts,0))*'Blend Sheet'!$AB35)+(INDEX(ItemCosts,MATCH('Blend Sheet'!$AC$4,ItemNum,0),MATCH(K$1,Districts,0))*'Blend Sheet'!$AC35)+(INDEX(ItemCosts,MATCH('Blend Sheet'!$AD$4,ItemNum,0),MATCH(K$1,Districts,0))*'Blend Sheet'!$AD35)+(INDEX(ItemCosts,MATCH('Blend Sheet'!$AE$4,ItemNum,0),MATCH(K$1,Districts,0))*'Blend Sheet'!$AE35)+(INDEX(ItemCosts,MATCH('Blend Sheet'!$AF$4,ItemNum,0),MATCH(K$1,Districts,0))*'Blend Sheet'!$AF35)+(INDEX(ItemCosts,MATCH('Blend Sheet'!$AG$4,ItemNum,0),MATCH(K$1,Districts,0))*'Blend Sheet'!$AG35)+(INDEX(ItemCosts,MATCH('Blend Sheet'!$AH$4,ItemNum,0),MATCH(K$1,Districts,0))*'Blend Sheet'!$AH35)+(INDEX(ItemCosts,MATCH('Blend Sheet'!$AI$4,ItemNum,0),MATCH(K$1,Districts,0))*'Blend Sheet'!$AI35)+(INDEX(ItemCosts,MATCH('Blend Sheet'!$AJ$4,ItemNum,0),MATCH(K$1,Districts,0))*'Blend Sheet'!$AJ35)+(INDEX(ItemCosts,MATCH('Blend Sheet'!$AK$4,ItemNum,0),MATCH(K$1,Districts,0))*'Blend Sheet'!$AK35)+(INDEX(ItemCosts,MATCH('Blend Sheet'!$AL$4,ItemNum,0),MATCH(K$1,Districts,0))*'Blend Sheet'!$AL35)+(INDEX(ItemCosts,MATCH('Blend Sheet'!$AM$4,ItemNum,0),MATCH(K$1,Districts,0))*'Blend Sheet'!$AM35)+(INDEX(ItemCosts,MATCH('Blend Sheet'!$AN$4,ItemNum,0),MATCH(K$1,Districts,0))*'Blend Sheet'!$AN35)+(INDEX(ItemCosts,MATCH('Blend Sheet'!$AO$4,ItemNum,0),MATCH(K$1,Districts,0))*'Blend Sheet'!$AO35)+(INDEX(ItemCosts,MATCH('Blend Sheet'!$AP$4,ItemNum,0),MATCH(K$1,Districts,0))*'Blend Sheet'!$AP35)+(INDEX(ItemCosts,MATCH('Blend Sheet'!$AQ$4,ItemNum,0),MATCH(K$1,Districts,0))*'Blend Sheet'!$AQ35)+(INDEX(ItemCosts,MATCH('Blend Sheet'!$AR$4,ItemNum,0),MATCH(K$1,Districts,0))*'Blend Sheet'!$AR35)+(INDEX(ItemCosts,MATCH('Blend Sheet'!$AS$4,ItemNum,0),MATCH(K$1,Districts,0))*'Blend Sheet'!$AS35)</f>
        <v>#N/A</v>
      </c>
      <c r="L32" s="5" t="e">
        <f>(INDEX(ItemCosts,MATCH('Blend Sheet'!$C$4,ItemNum,0),MATCH(L$1,Districts,0))*'Blend Sheet'!$C35)+(INDEX(ItemCosts,MATCH('Blend Sheet'!$D$4,ItemNum,0),MATCH(L$1,Districts,0))*'Blend Sheet'!$D35)+(INDEX(ItemCosts,MATCH('Blend Sheet'!$E$4,ItemNum,0),MATCH(L$1,Districts,0))*'Blend Sheet'!$E35)+(INDEX(ItemCosts,MATCH('Blend Sheet'!$F$4,ItemNum,0),MATCH(L$1,Districts,0))*'Blend Sheet'!$F35)+(INDEX(ItemCosts,MATCH('Blend Sheet'!$G$4,ItemNum,0),MATCH(L$1,Districts,0))*'Blend Sheet'!$G35)+(INDEX(ItemCosts,MATCH('Blend Sheet'!$H$4,ItemNum,0),MATCH(L$1,Districts,0))*'Blend Sheet'!$H35)+(INDEX(ItemCosts,MATCH('Blend Sheet'!$I$4,ItemNum,0),MATCH(L$1,Districts,0))*'Blend Sheet'!$I35)+(INDEX(ItemCosts,MATCH('Blend Sheet'!$J$4,ItemNum,0),MATCH(L$1,Districts,0))*'Blend Sheet'!$J35)+(INDEX(ItemCosts,MATCH('Blend Sheet'!$K$4,ItemNum,0),MATCH(L$1,Districts,0))*'Blend Sheet'!$K35)+(INDEX(ItemCosts,MATCH('Blend Sheet'!$L$4,ItemNum,0),MATCH(L$1,Districts,0))*'Blend Sheet'!$L35)+(INDEX(ItemCosts,MATCH('Blend Sheet'!$M$4,ItemNum,0),MATCH(L$1,Districts,0))*'Blend Sheet'!$M35)+(INDEX(ItemCosts,MATCH('Blend Sheet'!$N$4,ItemNum,0),MATCH(L$1,Districts,0))*'Blend Sheet'!$N35)+(INDEX(ItemCosts,MATCH('Blend Sheet'!$O$4,ItemNum,0),MATCH(L$1,Districts,0))*'Blend Sheet'!$O35)+(INDEX(ItemCosts,MATCH('Blend Sheet'!$P$4,ItemNum,0),MATCH(L$1,Districts,0))*'Blend Sheet'!$P35)+(INDEX(ItemCosts,MATCH('Blend Sheet'!$Q$4,ItemNum,0),MATCH(L$1,Districts,0))*'Blend Sheet'!$Q35)+(INDEX(ItemCosts,MATCH('Blend Sheet'!$R$4,ItemNum,0),MATCH(L$1,Districts,0))*'Blend Sheet'!$R35)+(INDEX(ItemCosts,MATCH('Blend Sheet'!$S$4,ItemNum,0),MATCH(L$1,Districts,0))*'Blend Sheet'!$S35)+(INDEX(ItemCosts,MATCH('Blend Sheet'!$T$4,ItemNum,0),MATCH(L$1,Districts,0))*'Blend Sheet'!$T35)+(INDEX(ItemCosts,MATCH('Blend Sheet'!$U$4,ItemNum,0),MATCH(L$1,Districts,0))*'Blend Sheet'!$U35)+(INDEX(ItemCosts,MATCH('Blend Sheet'!$V$4,ItemNum,0),MATCH(L$1,Districts,0))*'Blend Sheet'!$V35)+(INDEX(ItemCosts,MATCH('Blend Sheet'!$W$4,ItemNum,0),MATCH(L$1,Districts,0))*'Blend Sheet'!$W35)+(INDEX(ItemCosts,MATCH('Blend Sheet'!$X$4,ItemNum,0),MATCH(L$1,Districts,0))*'Blend Sheet'!$X35)+(INDEX(ItemCosts,MATCH('Blend Sheet'!$Y$4,ItemNum,0),MATCH(L$1,Districts,0))*'Blend Sheet'!$Y35)+(INDEX(ItemCosts,MATCH('Blend Sheet'!$Z$4,ItemNum,0),MATCH(L$1,Districts,0))*'Blend Sheet'!$Z35)+(INDEX(ItemCosts,MATCH('Blend Sheet'!$AA$4,ItemNum,0),MATCH(L$1,Districts,0))*'Blend Sheet'!$AA35)+(INDEX(ItemCosts,MATCH('Blend Sheet'!$AB$4,ItemNum,0),MATCH(L$1,Districts,0))*'Blend Sheet'!$AB35)+(INDEX(ItemCosts,MATCH('Blend Sheet'!$AC$4,ItemNum,0),MATCH(L$1,Districts,0))*'Blend Sheet'!$AC35)+(INDEX(ItemCosts,MATCH('Blend Sheet'!$AD$4,ItemNum,0),MATCH(L$1,Districts,0))*'Blend Sheet'!$AD35)+(INDEX(ItemCosts,MATCH('Blend Sheet'!$AE$4,ItemNum,0),MATCH(L$1,Districts,0))*'Blend Sheet'!$AE35)+(INDEX(ItemCosts,MATCH('Blend Sheet'!$AF$4,ItemNum,0),MATCH(L$1,Districts,0))*'Blend Sheet'!$AF35)+(INDEX(ItemCosts,MATCH('Blend Sheet'!$AG$4,ItemNum,0),MATCH(L$1,Districts,0))*'Blend Sheet'!$AG35)+(INDEX(ItemCosts,MATCH('Blend Sheet'!$AH$4,ItemNum,0),MATCH(L$1,Districts,0))*'Blend Sheet'!$AH35)+(INDEX(ItemCosts,MATCH('Blend Sheet'!$AI$4,ItemNum,0),MATCH(L$1,Districts,0))*'Blend Sheet'!$AI35)+(INDEX(ItemCosts,MATCH('Blend Sheet'!$AJ$4,ItemNum,0),MATCH(L$1,Districts,0))*'Blend Sheet'!$AJ35)+(INDEX(ItemCosts,MATCH('Blend Sheet'!$AK$4,ItemNum,0),MATCH(L$1,Districts,0))*'Blend Sheet'!$AK35)+(INDEX(ItemCosts,MATCH('Blend Sheet'!$AL$4,ItemNum,0),MATCH(L$1,Districts,0))*'Blend Sheet'!$AL35)+(INDEX(ItemCosts,MATCH('Blend Sheet'!$AM$4,ItemNum,0),MATCH(L$1,Districts,0))*'Blend Sheet'!$AM35)+(INDEX(ItemCosts,MATCH('Blend Sheet'!$AN$4,ItemNum,0),MATCH(L$1,Districts,0))*'Blend Sheet'!$AN35)+(INDEX(ItemCosts,MATCH('Blend Sheet'!$AO$4,ItemNum,0),MATCH(L$1,Districts,0))*'Blend Sheet'!$AO35)+(INDEX(ItemCosts,MATCH('Blend Sheet'!$AP$4,ItemNum,0),MATCH(L$1,Districts,0))*'Blend Sheet'!$AP35)+(INDEX(ItemCosts,MATCH('Blend Sheet'!$AQ$4,ItemNum,0),MATCH(L$1,Districts,0))*'Blend Sheet'!$AQ35)+(INDEX(ItemCosts,MATCH('Blend Sheet'!$AR$4,ItemNum,0),MATCH(L$1,Districts,0))*'Blend Sheet'!$AR35)+(INDEX(ItemCosts,MATCH('Blend Sheet'!$AS$4,ItemNum,0),MATCH(L$1,Districts,0))*'Blend Sheet'!$AS35)</f>
        <v>#N/A</v>
      </c>
      <c r="M32" s="191"/>
      <c r="N32" s="34" t="e">
        <f>D32/'Blend Sheet'!$BA35</f>
        <v>#N/A</v>
      </c>
      <c r="O32" s="34" t="e">
        <f>E32/'Blend Sheet'!$BA35</f>
        <v>#N/A</v>
      </c>
      <c r="P32" s="34" t="e">
        <f>G32/'Blend Sheet'!$BA35</f>
        <v>#N/A</v>
      </c>
      <c r="Q32" s="34" t="e">
        <f>H32/'Blend Sheet'!$BA35</f>
        <v>#N/A</v>
      </c>
      <c r="R32" s="34" t="e">
        <f>I32/'Blend Sheet'!$BA35</f>
        <v>#N/A</v>
      </c>
      <c r="S32" s="34" t="e">
        <f>J32/'Blend Sheet'!$BA35</f>
        <v>#N/A</v>
      </c>
      <c r="T32" s="34" t="e">
        <f>K32/'Blend Sheet'!$BA35</f>
        <v>#N/A</v>
      </c>
      <c r="U32" s="34" t="e">
        <f>L32/'Blend Sheet'!$BA35</f>
        <v>#N/A</v>
      </c>
    </row>
    <row r="33" spans="1:21" x14ac:dyDescent="0.25">
      <c r="A33" t="str">
        <f>'Blend Sheet'!A36</f>
        <v>2:1:8 'G' (Sask)</v>
      </c>
      <c r="B33" s="5" t="e">
        <f>(INDEX(ItemCosts,MATCH('Blend Sheet'!$C$4,ItemNum,0),MATCH(B$1,Districts,0))*'Blend Sheet'!$C36)+(INDEX(ItemCosts,MATCH('Blend Sheet'!$D$4,ItemNum,0),MATCH(B$1,Districts,0))*'Blend Sheet'!$D36)+(INDEX(ItemCosts,MATCH('Blend Sheet'!$E$4,ItemNum,0),MATCH(B$1,Districts,0))*'Blend Sheet'!$E36)+(INDEX(ItemCosts,MATCH('Blend Sheet'!$F$4,ItemNum,0),MATCH(B$1,Districts,0))*'Blend Sheet'!$F36)+(INDEX(ItemCosts,MATCH('Blend Sheet'!$G$4,ItemNum,0),MATCH(B$1,Districts,0))*'Blend Sheet'!$G36)+(INDEX(ItemCosts,MATCH('Blend Sheet'!$H$4,ItemNum,0),MATCH(B$1,Districts,0))*'Blend Sheet'!$H36)+(INDEX(ItemCosts,MATCH('Blend Sheet'!$I$4,ItemNum,0),MATCH(B$1,Districts,0))*'Blend Sheet'!$I36)+(INDEX(ItemCosts,MATCH('Blend Sheet'!$J$4,ItemNum,0),MATCH(B$1,Districts,0))*'Blend Sheet'!$J36)+(INDEX(ItemCosts,MATCH('Blend Sheet'!$K$4,ItemNum,0),MATCH(B$1,Districts,0))*'Blend Sheet'!$K36)+(INDEX(ItemCosts,MATCH('Blend Sheet'!$L$4,ItemNum,0),MATCH(B$1,Districts,0))*'Blend Sheet'!$L36)+(INDEX(ItemCosts,MATCH('Blend Sheet'!$M$4,ItemNum,0),MATCH(B$1,Districts,0))*'Blend Sheet'!$M36)+(INDEX(ItemCosts,MATCH('Blend Sheet'!$N$4,ItemNum,0),MATCH(B$1,Districts,0))*'Blend Sheet'!$N36)+(INDEX(ItemCosts,MATCH('Blend Sheet'!$O$4,ItemNum,0),MATCH(B$1,Districts,0))*'Blend Sheet'!$O36)+(INDEX(ItemCosts,MATCH('Blend Sheet'!$P$4,ItemNum,0),MATCH(B$1,Districts,0))*'Blend Sheet'!$P36)+(INDEX(ItemCosts,MATCH('Blend Sheet'!$Q$4,ItemNum,0),MATCH(B$1,Districts,0))*'Blend Sheet'!$Q36)+(INDEX(ItemCosts,MATCH('Blend Sheet'!$R$4,ItemNum,0),MATCH(B$1,Districts,0))*'Blend Sheet'!$R36)+(INDEX(ItemCosts,MATCH('Blend Sheet'!$S$4,ItemNum,0),MATCH(B$1,Districts,0))*'Blend Sheet'!$S36)+(INDEX(ItemCosts,MATCH('Blend Sheet'!$T$4,ItemNum,0),MATCH(B$1,Districts,0))*'Blend Sheet'!$T36)+(INDEX(ItemCosts,MATCH('Blend Sheet'!$U$4,ItemNum,0),MATCH(B$1,Districts,0))*'Blend Sheet'!$U36)+(INDEX(ItemCosts,MATCH('Blend Sheet'!$V$4,ItemNum,0),MATCH(B$1,Districts,0))*'Blend Sheet'!$V36)+(INDEX(ItemCosts,MATCH('Blend Sheet'!$W$4,ItemNum,0),MATCH(B$1,Districts,0))*'Blend Sheet'!$W36)+(INDEX(ItemCosts,MATCH('Blend Sheet'!$X$4,ItemNum,0),MATCH(B$1,Districts,0))*'Blend Sheet'!$X36)+(INDEX(ItemCosts,MATCH('Blend Sheet'!$Y$4,ItemNum,0),MATCH(B$1,Districts,0))*'Blend Sheet'!$Y36)+(INDEX(ItemCosts,MATCH('Blend Sheet'!$Z$4,ItemNum,0),MATCH(B$1,Districts,0))*'Blend Sheet'!$Z36)+(INDEX(ItemCosts,MATCH('Blend Sheet'!$AA$4,ItemNum,0),MATCH(B$1,Districts,0))*'Blend Sheet'!$AA36)+(INDEX(ItemCosts,MATCH('Blend Sheet'!$AB$4,ItemNum,0),MATCH(B$1,Districts,0))*'Blend Sheet'!$AB36)+(INDEX(ItemCosts,MATCH('Blend Sheet'!$AC$4,ItemNum,0),MATCH(B$1,Districts,0))*'Blend Sheet'!$AC36)+(INDEX(ItemCosts,MATCH('Blend Sheet'!$AD$4,ItemNum,0),MATCH(B$1,Districts,0))*'Blend Sheet'!$AD36)+(INDEX(ItemCosts,MATCH('Blend Sheet'!$AE$4,ItemNum,0),MATCH(B$1,Districts,0))*'Blend Sheet'!$AE36)+(INDEX(ItemCosts,MATCH('Blend Sheet'!$AF$4,ItemNum,0),MATCH(B$1,Districts,0))*'Blend Sheet'!$AF36)+(INDEX(ItemCosts,MATCH('Blend Sheet'!$AG$4,ItemNum,0),MATCH(B$1,Districts,0))*'Blend Sheet'!$AG36)+(INDEX(ItemCosts,MATCH('Blend Sheet'!$AH$4,ItemNum,0),MATCH(B$1,Districts,0))*'Blend Sheet'!$AH36)+(INDEX(ItemCosts,MATCH('Blend Sheet'!$AI$4,ItemNum,0),MATCH(B$1,Districts,0))*'Blend Sheet'!$AI36)+(INDEX(ItemCosts,MATCH('Blend Sheet'!$AJ$4,ItemNum,0),MATCH(B$1,Districts,0))*'Blend Sheet'!$AJ36)+(INDEX(ItemCosts,MATCH('Blend Sheet'!$AK$4,ItemNum,0),MATCH(B$1,Districts,0))*'Blend Sheet'!$AK36)+(INDEX(ItemCosts,MATCH('Blend Sheet'!$AL$4,ItemNum,0),MATCH(B$1,Districts,0))*'Blend Sheet'!$AL36)+(INDEX(ItemCosts,MATCH('Blend Sheet'!$AM$4,ItemNum,0),MATCH(B$1,Districts,0))*'Blend Sheet'!$AM36)+(INDEX(ItemCosts,MATCH('Blend Sheet'!$AN$4,ItemNum,0),MATCH(B$1,Districts,0))*'Blend Sheet'!$AN36)+(INDEX(ItemCosts,MATCH('Blend Sheet'!$AO$4,ItemNum,0),MATCH(B$1,Districts,0))*'Blend Sheet'!$AO36)+(INDEX(ItemCosts,MATCH('Blend Sheet'!$AP$4,ItemNum,0),MATCH(B$1,Districts,0))*'Blend Sheet'!$AP36)+(INDEX(ItemCosts,MATCH('Blend Sheet'!$AQ$4,ItemNum,0),MATCH(B$1,Districts,0))*'Blend Sheet'!$AQ36)+(INDEX(ItemCosts,MATCH('Blend Sheet'!$AR$4,ItemNum,0),MATCH(B$1,Districts,0))*'Blend Sheet'!$AR36)+(INDEX(ItemCosts,MATCH('Blend Sheet'!$AS$4,ItemNum,0),MATCH(B$1,Districts,0))*'Blend Sheet'!$AS36)</f>
        <v>#N/A</v>
      </c>
      <c r="C33" s="5" t="e">
        <f>(INDEX(ItemCosts,MATCH('Blend Sheet'!$C$4,ItemNum,0),MATCH(C$1,Districts,0))*'Blend Sheet'!$C36)+(INDEX(ItemCosts,MATCH('Blend Sheet'!$D$4,ItemNum,0),MATCH(C$1,Districts,0))*'Blend Sheet'!$D36)+(INDEX(ItemCosts,MATCH('Blend Sheet'!$E$4,ItemNum,0),MATCH(C$1,Districts,0))*'Blend Sheet'!$E36)+(INDEX(ItemCosts,MATCH('Blend Sheet'!$F$4,ItemNum,0),MATCH(C$1,Districts,0))*'Blend Sheet'!$F36)+(INDEX(ItemCosts,MATCH('Blend Sheet'!$G$4,ItemNum,0),MATCH(C$1,Districts,0))*'Blend Sheet'!$G36)+(INDEX(ItemCosts,MATCH('Blend Sheet'!$H$4,ItemNum,0),MATCH(C$1,Districts,0))*'Blend Sheet'!$H36)+(INDEX(ItemCosts,MATCH('Blend Sheet'!$I$4,ItemNum,0),MATCH(C$1,Districts,0))*'Blend Sheet'!$I36)+(INDEX(ItemCosts,MATCH('Blend Sheet'!$J$4,ItemNum,0),MATCH(C$1,Districts,0))*'Blend Sheet'!$J36)+(INDEX(ItemCosts,MATCH('Blend Sheet'!$K$4,ItemNum,0),MATCH(C$1,Districts,0))*'Blend Sheet'!$K36)+(INDEX(ItemCosts,MATCH('Blend Sheet'!$L$4,ItemNum,0),MATCH(C$1,Districts,0))*'Blend Sheet'!$L36)+(INDEX(ItemCosts,MATCH('Blend Sheet'!$M$4,ItemNum,0),MATCH(C$1,Districts,0))*'Blend Sheet'!$M36)+(INDEX(ItemCosts,MATCH('Blend Sheet'!$N$4,ItemNum,0),MATCH(C$1,Districts,0))*'Blend Sheet'!$N36)+(INDEX(ItemCosts,MATCH('Blend Sheet'!$O$4,ItemNum,0),MATCH(C$1,Districts,0))*'Blend Sheet'!$O36)+(INDEX(ItemCosts,MATCH('Blend Sheet'!$P$4,ItemNum,0),MATCH(C$1,Districts,0))*'Blend Sheet'!$P36)+(INDEX(ItemCosts,MATCH('Blend Sheet'!$Q$4,ItemNum,0),MATCH(C$1,Districts,0))*'Blend Sheet'!$Q36)+(INDEX(ItemCosts,MATCH('Blend Sheet'!$R$4,ItemNum,0),MATCH(C$1,Districts,0))*'Blend Sheet'!$R36)+(INDEX(ItemCosts,MATCH('Blend Sheet'!$S$4,ItemNum,0),MATCH(C$1,Districts,0))*'Blend Sheet'!$S36)+(INDEX(ItemCosts,MATCH('Blend Sheet'!$T$4,ItemNum,0),MATCH(C$1,Districts,0))*'Blend Sheet'!$T36)+(INDEX(ItemCosts,MATCH('Blend Sheet'!$U$4,ItemNum,0),MATCH(C$1,Districts,0))*'Blend Sheet'!$U36)+(INDEX(ItemCosts,MATCH('Blend Sheet'!$V$4,ItemNum,0),MATCH(C$1,Districts,0))*'Blend Sheet'!$V36)+(INDEX(ItemCosts,MATCH('Blend Sheet'!$W$4,ItemNum,0),MATCH(C$1,Districts,0))*'Blend Sheet'!$W36)+(INDEX(ItemCosts,MATCH('Blend Sheet'!$X$4,ItemNum,0),MATCH(C$1,Districts,0))*'Blend Sheet'!$X36)+(INDEX(ItemCosts,MATCH('Blend Sheet'!$Y$4,ItemNum,0),MATCH(C$1,Districts,0))*'Blend Sheet'!$Y36)+(INDEX(ItemCosts,MATCH('Blend Sheet'!$Z$4,ItemNum,0),MATCH(C$1,Districts,0))*'Blend Sheet'!$Z36)+(INDEX(ItemCosts,MATCH('Blend Sheet'!$AA$4,ItemNum,0),MATCH(C$1,Districts,0))*'Blend Sheet'!$AA36)+(INDEX(ItemCosts,MATCH('Blend Sheet'!$AB$4,ItemNum,0),MATCH(C$1,Districts,0))*'Blend Sheet'!$AB36)+(INDEX(ItemCosts,MATCH('Blend Sheet'!$AC$4,ItemNum,0),MATCH(C$1,Districts,0))*'Blend Sheet'!$AC36)+(INDEX(ItemCosts,MATCH('Blend Sheet'!$AD$4,ItemNum,0),MATCH(C$1,Districts,0))*'Blend Sheet'!$AD36)+(INDEX(ItemCosts,MATCH('Blend Sheet'!$AE$4,ItemNum,0),MATCH(C$1,Districts,0))*'Blend Sheet'!$AE36)+(INDEX(ItemCosts,MATCH('Blend Sheet'!$AF$4,ItemNum,0),MATCH(C$1,Districts,0))*'Blend Sheet'!$AF36)+(INDEX(ItemCosts,MATCH('Blend Sheet'!$AG$4,ItemNum,0),MATCH(C$1,Districts,0))*'Blend Sheet'!$AG36)+(INDEX(ItemCosts,MATCH('Blend Sheet'!$AH$4,ItemNum,0),MATCH(C$1,Districts,0))*'Blend Sheet'!$AH36)+(INDEX(ItemCosts,MATCH('Blend Sheet'!$AI$4,ItemNum,0),MATCH(C$1,Districts,0))*'Blend Sheet'!$AI36)+(INDEX(ItemCosts,MATCH('Blend Sheet'!$AJ$4,ItemNum,0),MATCH(C$1,Districts,0))*'Blend Sheet'!$AJ36)+(INDEX(ItemCosts,MATCH('Blend Sheet'!$AK$4,ItemNum,0),MATCH(C$1,Districts,0))*'Blend Sheet'!$AK36)+(INDEX(ItemCosts,MATCH('Blend Sheet'!$AL$4,ItemNum,0),MATCH(C$1,Districts,0))*'Blend Sheet'!$AL36)+(INDEX(ItemCosts,MATCH('Blend Sheet'!$AM$4,ItemNum,0),MATCH(C$1,Districts,0))*'Blend Sheet'!$AM36)+(INDEX(ItemCosts,MATCH('Blend Sheet'!$AN$4,ItemNum,0),MATCH(C$1,Districts,0))*'Blend Sheet'!$AN36)+(INDEX(ItemCosts,MATCH('Blend Sheet'!$AO$4,ItemNum,0),MATCH(C$1,Districts,0))*'Blend Sheet'!$AO36)+(INDEX(ItemCosts,MATCH('Blend Sheet'!$AP$4,ItemNum,0),MATCH(C$1,Districts,0))*'Blend Sheet'!$AP36)+(INDEX(ItemCosts,MATCH('Blend Sheet'!$AQ$4,ItemNum,0),MATCH(C$1,Districts,0))*'Blend Sheet'!$AQ36)+(INDEX(ItemCosts,MATCH('Blend Sheet'!$AR$4,ItemNum,0),MATCH(C$1,Districts,0))*'Blend Sheet'!$AR36)+(INDEX(ItemCosts,MATCH('Blend Sheet'!$AS$4,ItemNum,0),MATCH(C$1,Districts,0))*'Blend Sheet'!$AS36)</f>
        <v>#N/A</v>
      </c>
      <c r="D33" s="5" t="e">
        <f>(INDEX(ItemCosts,MATCH('Blend Sheet'!$C$4,ItemNum,0),MATCH(D$1,Districts,0))*'Blend Sheet'!$C36)+(INDEX(ItemCosts,MATCH('Blend Sheet'!$D$4,ItemNum,0),MATCH(D$1,Districts,0))*'Blend Sheet'!$D36)+(INDEX(ItemCosts,MATCH('Blend Sheet'!$E$4,ItemNum,0),MATCH(D$1,Districts,0))*'Blend Sheet'!$E36)+(INDEX(ItemCosts,MATCH('Blend Sheet'!$F$4,ItemNum,0),MATCH(D$1,Districts,0))*'Blend Sheet'!$F36)+(INDEX(ItemCosts,MATCH('Blend Sheet'!$G$4,ItemNum,0),MATCH(D$1,Districts,0))*'Blend Sheet'!$G36)+(INDEX(ItemCosts,MATCH('Blend Sheet'!$H$4,ItemNum,0),MATCH(D$1,Districts,0))*'Blend Sheet'!$H36)+(INDEX(ItemCosts,MATCH('Blend Sheet'!$I$4,ItemNum,0),MATCH(D$1,Districts,0))*'Blend Sheet'!$I36)+(INDEX(ItemCosts,MATCH('Blend Sheet'!$J$4,ItemNum,0),MATCH(D$1,Districts,0))*'Blend Sheet'!$J36)+(INDEX(ItemCosts,MATCH('Blend Sheet'!$K$4,ItemNum,0),MATCH(D$1,Districts,0))*'Blend Sheet'!$K36)+(INDEX(ItemCosts,MATCH('Blend Sheet'!$L$4,ItemNum,0),MATCH(D$1,Districts,0))*'Blend Sheet'!$L36)+(INDEX(ItemCosts,MATCH('Blend Sheet'!$M$4,ItemNum,0),MATCH(D$1,Districts,0))*'Blend Sheet'!$M36)+(INDEX(ItemCosts,MATCH('Blend Sheet'!$N$4,ItemNum,0),MATCH(D$1,Districts,0))*'Blend Sheet'!$N36)+(INDEX(ItemCosts,MATCH('Blend Sheet'!$O$4,ItemNum,0),MATCH(D$1,Districts,0))*'Blend Sheet'!$O36)+(INDEX(ItemCosts,MATCH('Blend Sheet'!$P$4,ItemNum,0),MATCH(D$1,Districts,0))*'Blend Sheet'!$P36)+(INDEX(ItemCosts,MATCH('Blend Sheet'!$Q$4,ItemNum,0),MATCH(D$1,Districts,0))*'Blend Sheet'!$Q36)+(INDEX(ItemCosts,MATCH('Blend Sheet'!$R$4,ItemNum,0),MATCH(D$1,Districts,0))*'Blend Sheet'!$R36)+(INDEX(ItemCosts,MATCH('Blend Sheet'!$S$4,ItemNum,0),MATCH(D$1,Districts,0))*'Blend Sheet'!$S36)+(INDEX(ItemCosts,MATCH('Blend Sheet'!$T$4,ItemNum,0),MATCH(D$1,Districts,0))*'Blend Sheet'!$T36)+(INDEX(ItemCosts,MATCH('Blend Sheet'!$U$4,ItemNum,0),MATCH(D$1,Districts,0))*'Blend Sheet'!$U36)+(INDEX(ItemCosts,MATCH('Blend Sheet'!$V$4,ItemNum,0),MATCH(D$1,Districts,0))*'Blend Sheet'!$V36)+(INDEX(ItemCosts,MATCH('Blend Sheet'!$W$4,ItemNum,0),MATCH(D$1,Districts,0))*'Blend Sheet'!$W36)+(INDEX(ItemCosts,MATCH('Blend Sheet'!$X$4,ItemNum,0),MATCH(D$1,Districts,0))*'Blend Sheet'!$X36)+(INDEX(ItemCosts,MATCH('Blend Sheet'!$Y$4,ItemNum,0),MATCH(D$1,Districts,0))*'Blend Sheet'!$Y36)+(INDEX(ItemCosts,MATCH('Blend Sheet'!$Z$4,ItemNum,0),MATCH(D$1,Districts,0))*'Blend Sheet'!$Z36)+(INDEX(ItemCosts,MATCH('Blend Sheet'!$AA$4,ItemNum,0),MATCH(D$1,Districts,0))*'Blend Sheet'!$AA36)+(INDEX(ItemCosts,MATCH('Blend Sheet'!$AB$4,ItemNum,0),MATCH(D$1,Districts,0))*'Blend Sheet'!$AB36)+(INDEX(ItemCosts,MATCH('Blend Sheet'!$AC$4,ItemNum,0),MATCH(D$1,Districts,0))*'Blend Sheet'!$AC36)+(INDEX(ItemCosts,MATCH('Blend Sheet'!$AD$4,ItemNum,0),MATCH(D$1,Districts,0))*'Blend Sheet'!$AD36)+(INDEX(ItemCosts,MATCH('Blend Sheet'!$AE$4,ItemNum,0),MATCH(D$1,Districts,0))*'Blend Sheet'!$AE36)+(INDEX(ItemCosts,MATCH('Blend Sheet'!$AF$4,ItemNum,0),MATCH(D$1,Districts,0))*'Blend Sheet'!$AF36)+(INDEX(ItemCosts,MATCH('Blend Sheet'!$AG$4,ItemNum,0),MATCH(D$1,Districts,0))*'Blend Sheet'!$AG36)+(INDEX(ItemCosts,MATCH('Blend Sheet'!$AH$4,ItemNum,0),MATCH(D$1,Districts,0))*'Blend Sheet'!$AH36)+(INDEX(ItemCosts,MATCH('Blend Sheet'!$AI$4,ItemNum,0),MATCH(D$1,Districts,0))*'Blend Sheet'!$AI36)+(INDEX(ItemCosts,MATCH('Blend Sheet'!$AJ$4,ItemNum,0),MATCH(D$1,Districts,0))*'Blend Sheet'!$AJ36)+(INDEX(ItemCosts,MATCH('Blend Sheet'!$AK$4,ItemNum,0),MATCH(D$1,Districts,0))*'Blend Sheet'!$AK36)+(INDEX(ItemCosts,MATCH('Blend Sheet'!$AL$4,ItemNum,0),MATCH(D$1,Districts,0))*'Blend Sheet'!$AL36)+(INDEX(ItemCosts,MATCH('Blend Sheet'!$AM$4,ItemNum,0),MATCH(D$1,Districts,0))*'Blend Sheet'!$AM36)+(INDEX(ItemCosts,MATCH('Blend Sheet'!$AN$4,ItemNum,0),MATCH(D$1,Districts,0))*'Blend Sheet'!$AN36)+(INDEX(ItemCosts,MATCH('Blend Sheet'!$AO$4,ItemNum,0),MATCH(D$1,Districts,0))*'Blend Sheet'!$AO36)+(INDEX(ItemCosts,MATCH('Blend Sheet'!$AP$4,ItemNum,0),MATCH(D$1,Districts,0))*'Blend Sheet'!$AP36)+(INDEX(ItemCosts,MATCH('Blend Sheet'!$AQ$4,ItemNum,0),MATCH(D$1,Districts,0))*'Blend Sheet'!$AQ36)+(INDEX(ItemCosts,MATCH('Blend Sheet'!$AR$4,ItemNum,0),MATCH(D$1,Districts,0))*'Blend Sheet'!$AR36)+(INDEX(ItemCosts,MATCH('Blend Sheet'!$AS$4,ItemNum,0),MATCH(D$1,Districts,0))*'Blend Sheet'!$AS36)</f>
        <v>#N/A</v>
      </c>
      <c r="E33" s="5" t="e">
        <f>(INDEX(ItemCosts,MATCH('Blend Sheet'!$C$4,ItemNum,0),MATCH(E$1,Districts,0))*'Blend Sheet'!$C36)+(INDEX(ItemCosts,MATCH('Blend Sheet'!$D$4,ItemNum,0),MATCH(E$1,Districts,0))*'Blend Sheet'!$D36)+(INDEX(ItemCosts,MATCH('Blend Sheet'!$E$4,ItemNum,0),MATCH(E$1,Districts,0))*'Blend Sheet'!$E36)+(INDEX(ItemCosts,MATCH('Blend Sheet'!$F$4,ItemNum,0),MATCH(E$1,Districts,0))*'Blend Sheet'!$F36)+(INDEX(ItemCosts,MATCH('Blend Sheet'!$G$4,ItemNum,0),MATCH(E$1,Districts,0))*'Blend Sheet'!$G36)+(INDEX(ItemCosts,MATCH('Blend Sheet'!$H$4,ItemNum,0),MATCH(E$1,Districts,0))*'Blend Sheet'!$H36)+(INDEX(ItemCosts,MATCH('Blend Sheet'!$I$4,ItemNum,0),MATCH(E$1,Districts,0))*'Blend Sheet'!$I36)+(INDEX(ItemCosts,MATCH('Blend Sheet'!$J$4,ItemNum,0),MATCH(E$1,Districts,0))*'Blend Sheet'!$J36)+(INDEX(ItemCosts,MATCH('Blend Sheet'!$K$4,ItemNum,0),MATCH(E$1,Districts,0))*'Blend Sheet'!$K36)+(INDEX(ItemCosts,MATCH('Blend Sheet'!$L$4,ItemNum,0),MATCH(E$1,Districts,0))*'Blend Sheet'!$L36)+(INDEX(ItemCosts,MATCH('Blend Sheet'!$M$4,ItemNum,0),MATCH(E$1,Districts,0))*'Blend Sheet'!$M36)+(INDEX(ItemCosts,MATCH('Blend Sheet'!$N$4,ItemNum,0),MATCH(E$1,Districts,0))*'Blend Sheet'!$N36)+(INDEX(ItemCosts,MATCH('Blend Sheet'!$O$4,ItemNum,0),MATCH(E$1,Districts,0))*'Blend Sheet'!$O36)+(INDEX(ItemCosts,MATCH('Blend Sheet'!$P$4,ItemNum,0),MATCH(E$1,Districts,0))*'Blend Sheet'!$P36)+(INDEX(ItemCosts,MATCH('Blend Sheet'!$Q$4,ItemNum,0),MATCH(E$1,Districts,0))*'Blend Sheet'!$Q36)+(INDEX(ItemCosts,MATCH('Blend Sheet'!$R$4,ItemNum,0),MATCH(E$1,Districts,0))*'Blend Sheet'!$R36)+(INDEX(ItemCosts,MATCH('Blend Sheet'!$S$4,ItemNum,0),MATCH(E$1,Districts,0))*'Blend Sheet'!$S36)+(INDEX(ItemCosts,MATCH('Blend Sheet'!$T$4,ItemNum,0),MATCH(E$1,Districts,0))*'Blend Sheet'!$T36)+(INDEX(ItemCosts,MATCH('Blend Sheet'!$U$4,ItemNum,0),MATCH(E$1,Districts,0))*'Blend Sheet'!$U36)+(INDEX(ItemCosts,MATCH('Blend Sheet'!$V$4,ItemNum,0),MATCH(E$1,Districts,0))*'Blend Sheet'!$V36)+(INDEX(ItemCosts,MATCH('Blend Sheet'!$W$4,ItemNum,0),MATCH(E$1,Districts,0))*'Blend Sheet'!$W36)+(INDEX(ItemCosts,MATCH('Blend Sheet'!$X$4,ItemNum,0),MATCH(E$1,Districts,0))*'Blend Sheet'!$X36)+(INDEX(ItemCosts,MATCH('Blend Sheet'!$Y$4,ItemNum,0),MATCH(E$1,Districts,0))*'Blend Sheet'!$Y36)+(INDEX(ItemCosts,MATCH('Blend Sheet'!$Z$4,ItemNum,0),MATCH(E$1,Districts,0))*'Blend Sheet'!$Z36)+(INDEX(ItemCosts,MATCH('Blend Sheet'!$AA$4,ItemNum,0),MATCH(E$1,Districts,0))*'Blend Sheet'!$AA36)+(INDEX(ItemCosts,MATCH('Blend Sheet'!$AB$4,ItemNum,0),MATCH(E$1,Districts,0))*'Blend Sheet'!$AB36)+(INDEX(ItemCosts,MATCH('Blend Sheet'!$AC$4,ItemNum,0),MATCH(E$1,Districts,0))*'Blend Sheet'!$AC36)+(INDEX(ItemCosts,MATCH('Blend Sheet'!$AD$4,ItemNum,0),MATCH(E$1,Districts,0))*'Blend Sheet'!$AD36)+(INDEX(ItemCosts,MATCH('Blend Sheet'!$AE$4,ItemNum,0),MATCH(E$1,Districts,0))*'Blend Sheet'!$AE36)+(INDEX(ItemCosts,MATCH('Blend Sheet'!$AF$4,ItemNum,0),MATCH(E$1,Districts,0))*'Blend Sheet'!$AF36)+(INDEX(ItemCosts,MATCH('Blend Sheet'!$AG$4,ItemNum,0),MATCH(E$1,Districts,0))*'Blend Sheet'!$AG36)+(INDEX(ItemCosts,MATCH('Blend Sheet'!$AH$4,ItemNum,0),MATCH(E$1,Districts,0))*'Blend Sheet'!$AH36)+(INDEX(ItemCosts,MATCH('Blend Sheet'!$AI$4,ItemNum,0),MATCH(E$1,Districts,0))*'Blend Sheet'!$AI36)+(INDEX(ItemCosts,MATCH('Blend Sheet'!$AJ$4,ItemNum,0),MATCH(E$1,Districts,0))*'Blend Sheet'!$AJ36)+(INDEX(ItemCosts,MATCH('Blend Sheet'!$AK$4,ItemNum,0),MATCH(E$1,Districts,0))*'Blend Sheet'!$AK36)+(INDEX(ItemCosts,MATCH('Blend Sheet'!$AL$4,ItemNum,0),MATCH(E$1,Districts,0))*'Blend Sheet'!$AL36)+(INDEX(ItemCosts,MATCH('Blend Sheet'!$AM$4,ItemNum,0),MATCH(E$1,Districts,0))*'Blend Sheet'!$AM36)+(INDEX(ItemCosts,MATCH('Blend Sheet'!$AN$4,ItemNum,0),MATCH(E$1,Districts,0))*'Blend Sheet'!$AN36)+(INDEX(ItemCosts,MATCH('Blend Sheet'!$AO$4,ItemNum,0),MATCH(E$1,Districts,0))*'Blend Sheet'!$AO36)+(INDEX(ItemCosts,MATCH('Blend Sheet'!$AP$4,ItemNum,0),MATCH(E$1,Districts,0))*'Blend Sheet'!$AP36)+(INDEX(ItemCosts,MATCH('Blend Sheet'!$AQ$4,ItemNum,0),MATCH(E$1,Districts,0))*'Blend Sheet'!$AQ36)+(INDEX(ItemCosts,MATCH('Blend Sheet'!$AR$4,ItemNum,0),MATCH(E$1,Districts,0))*'Blend Sheet'!$AR36)+(INDEX(ItemCosts,MATCH('Blend Sheet'!$AS$4,ItemNum,0),MATCH(E$1,Districts,0))*'Blend Sheet'!$AS36)</f>
        <v>#N/A</v>
      </c>
      <c r="F33" s="5" t="e">
        <f>(INDEX(ItemCosts,MATCH('Blend Sheet'!$C$4,ItemNum,0),MATCH(F$1,Districts,0))*'Blend Sheet'!$C36)+(INDEX(ItemCosts,MATCH('Blend Sheet'!$D$4,ItemNum,0),MATCH(F$1,Districts,0))*'Blend Sheet'!$D36)+(INDEX(ItemCosts,MATCH('Blend Sheet'!$E$4,ItemNum,0),MATCH(F$1,Districts,0))*'Blend Sheet'!$E36)+(INDEX(ItemCosts,MATCH('Blend Sheet'!$F$4,ItemNum,0),MATCH(F$1,Districts,0))*'Blend Sheet'!$F36)+(INDEX(ItemCosts,MATCH('Blend Sheet'!$G$4,ItemNum,0),MATCH(F$1,Districts,0))*'Blend Sheet'!$G36)+(INDEX(ItemCosts,MATCH('Blend Sheet'!$H$4,ItemNum,0),MATCH(F$1,Districts,0))*'Blend Sheet'!$H36)+(INDEX(ItemCosts,MATCH('Blend Sheet'!$I$4,ItemNum,0),MATCH(F$1,Districts,0))*'Blend Sheet'!$I36)+(INDEX(ItemCosts,MATCH('Blend Sheet'!$J$4,ItemNum,0),MATCH(F$1,Districts,0))*'Blend Sheet'!$J36)+(INDEX(ItemCosts,MATCH('Blend Sheet'!$K$4,ItemNum,0),MATCH(F$1,Districts,0))*'Blend Sheet'!$K36)+(INDEX(ItemCosts,MATCH('Blend Sheet'!$L$4,ItemNum,0),MATCH(F$1,Districts,0))*'Blend Sheet'!$L36)+(INDEX(ItemCosts,MATCH('Blend Sheet'!$M$4,ItemNum,0),MATCH(F$1,Districts,0))*'Blend Sheet'!$M36)+(INDEX(ItemCosts,MATCH('Blend Sheet'!$N$4,ItemNum,0),MATCH(F$1,Districts,0))*'Blend Sheet'!$N36)+(INDEX(ItemCosts,MATCH('Blend Sheet'!$O$4,ItemNum,0),MATCH(F$1,Districts,0))*'Blend Sheet'!$O36)+(INDEX(ItemCosts,MATCH('Blend Sheet'!$P$4,ItemNum,0),MATCH(F$1,Districts,0))*'Blend Sheet'!$P36)+(INDEX(ItemCosts,MATCH('Blend Sheet'!$Q$4,ItemNum,0),MATCH(F$1,Districts,0))*'Blend Sheet'!$Q36)+(INDEX(ItemCosts,MATCH('Blend Sheet'!$R$4,ItemNum,0),MATCH(F$1,Districts,0))*'Blend Sheet'!$R36)+(INDEX(ItemCosts,MATCH('Blend Sheet'!$S$4,ItemNum,0),MATCH(F$1,Districts,0))*'Blend Sheet'!$S36)+(INDEX(ItemCosts,MATCH('Blend Sheet'!$T$4,ItemNum,0),MATCH(F$1,Districts,0))*'Blend Sheet'!$T36)+(INDEX(ItemCosts,MATCH('Blend Sheet'!$U$4,ItemNum,0),MATCH(F$1,Districts,0))*'Blend Sheet'!$U36)+(INDEX(ItemCosts,MATCH('Blend Sheet'!$V$4,ItemNum,0),MATCH(F$1,Districts,0))*'Blend Sheet'!$V36)+(INDEX(ItemCosts,MATCH('Blend Sheet'!$W$4,ItemNum,0),MATCH(F$1,Districts,0))*'Blend Sheet'!$W36)+(INDEX(ItemCosts,MATCH('Blend Sheet'!$X$4,ItemNum,0),MATCH(F$1,Districts,0))*'Blend Sheet'!$X36)+(INDEX(ItemCosts,MATCH('Blend Sheet'!$Y$4,ItemNum,0),MATCH(F$1,Districts,0))*'Blend Sheet'!$Y36)+(INDEX(ItemCosts,MATCH('Blend Sheet'!$Z$4,ItemNum,0),MATCH(F$1,Districts,0))*'Blend Sheet'!$Z36)+(INDEX(ItemCosts,MATCH('Blend Sheet'!$AA$4,ItemNum,0),MATCH(F$1,Districts,0))*'Blend Sheet'!$AA36)+(INDEX(ItemCosts,MATCH('Blend Sheet'!$AB$4,ItemNum,0),MATCH(F$1,Districts,0))*'Blend Sheet'!$AB36)+(INDEX(ItemCosts,MATCH('Blend Sheet'!$AC$4,ItemNum,0),MATCH(F$1,Districts,0))*'Blend Sheet'!$AC36)+(INDEX(ItemCosts,MATCH('Blend Sheet'!$AD$4,ItemNum,0),MATCH(F$1,Districts,0))*'Blend Sheet'!$AD36)+(INDEX(ItemCosts,MATCH('Blend Sheet'!$AE$4,ItemNum,0),MATCH(F$1,Districts,0))*'Blend Sheet'!$AE36)+(INDEX(ItemCosts,MATCH('Blend Sheet'!$AF$4,ItemNum,0),MATCH(F$1,Districts,0))*'Blend Sheet'!$AF36)+(INDEX(ItemCosts,MATCH('Blend Sheet'!$AG$4,ItemNum,0),MATCH(F$1,Districts,0))*'Blend Sheet'!$AG36)+(INDEX(ItemCosts,MATCH('Blend Sheet'!$AH$4,ItemNum,0),MATCH(F$1,Districts,0))*'Blend Sheet'!$AH36)+(INDEX(ItemCosts,MATCH('Blend Sheet'!$AI$4,ItemNum,0),MATCH(F$1,Districts,0))*'Blend Sheet'!$AI36)+(INDEX(ItemCosts,MATCH('Blend Sheet'!$AJ$4,ItemNum,0),MATCH(F$1,Districts,0))*'Blend Sheet'!$AJ36)+(INDEX(ItemCosts,MATCH('Blend Sheet'!$AK$4,ItemNum,0),MATCH(F$1,Districts,0))*'Blend Sheet'!$AK36)+(INDEX(ItemCosts,MATCH('Blend Sheet'!$AL$4,ItemNum,0),MATCH(F$1,Districts,0))*'Blend Sheet'!$AL36)+(INDEX(ItemCosts,MATCH('Blend Sheet'!$AM$4,ItemNum,0),MATCH(F$1,Districts,0))*'Blend Sheet'!$AM36)+(INDEX(ItemCosts,MATCH('Blend Sheet'!$AN$4,ItemNum,0),MATCH(F$1,Districts,0))*'Blend Sheet'!$AN36)+(INDEX(ItemCosts,MATCH('Blend Sheet'!$AO$4,ItemNum,0),MATCH(F$1,Districts,0))*'Blend Sheet'!$AO36)+(INDEX(ItemCosts,MATCH('Blend Sheet'!$AP$4,ItemNum,0),MATCH(F$1,Districts,0))*'Blend Sheet'!$AP36)+(INDEX(ItemCosts,MATCH('Blend Sheet'!$AQ$4,ItemNum,0),MATCH(F$1,Districts,0))*'Blend Sheet'!$AQ36)+(INDEX(ItemCosts,MATCH('Blend Sheet'!$AR$4,ItemNum,0),MATCH(F$1,Districts,0))*'Blend Sheet'!$AR36)+(INDEX(ItemCosts,MATCH('Blend Sheet'!$AS$4,ItemNum,0),MATCH(F$1,Districts,0))*'Blend Sheet'!$AS36)</f>
        <v>#N/A</v>
      </c>
      <c r="G33" s="5" t="e">
        <f>(INDEX(ItemCosts,MATCH('Blend Sheet'!$C$4,ItemNum,0),MATCH(G$1,Districts,0))*'Blend Sheet'!$C36)+(INDEX(ItemCosts,MATCH('Blend Sheet'!$D$4,ItemNum,0),MATCH(G$1,Districts,0))*'Blend Sheet'!$D36)+(INDEX(ItemCosts,MATCH('Blend Sheet'!$E$4,ItemNum,0),MATCH(G$1,Districts,0))*'Blend Sheet'!$E36)+(INDEX(ItemCosts,MATCH('Blend Sheet'!$F$4,ItemNum,0),MATCH(G$1,Districts,0))*'Blend Sheet'!$F36)+(INDEX(ItemCosts,MATCH('Blend Sheet'!$G$4,ItemNum,0),MATCH(G$1,Districts,0))*'Blend Sheet'!$G36)+(INDEX(ItemCosts,MATCH('Blend Sheet'!$H$4,ItemNum,0),MATCH(G$1,Districts,0))*'Blend Sheet'!$H36)+(INDEX(ItemCosts,MATCH('Blend Sheet'!$I$4,ItemNum,0),MATCH(G$1,Districts,0))*'Blend Sheet'!$I36)+(INDEX(ItemCosts,MATCH('Blend Sheet'!$J$4,ItemNum,0),MATCH(G$1,Districts,0))*'Blend Sheet'!$J36)+(INDEX(ItemCosts,MATCH('Blend Sheet'!$K$4,ItemNum,0),MATCH(G$1,Districts,0))*'Blend Sheet'!$K36)+(INDEX(ItemCosts,MATCH('Blend Sheet'!$L$4,ItemNum,0),MATCH(G$1,Districts,0))*'Blend Sheet'!$L36)+(INDEX(ItemCosts,MATCH('Blend Sheet'!$M$4,ItemNum,0),MATCH(G$1,Districts,0))*'Blend Sheet'!$M36)+(INDEX(ItemCosts,MATCH('Blend Sheet'!$N$4,ItemNum,0),MATCH(G$1,Districts,0))*'Blend Sheet'!$N36)+(INDEX(ItemCosts,MATCH('Blend Sheet'!$O$4,ItemNum,0),MATCH(G$1,Districts,0))*'Blend Sheet'!$O36)+(INDEX(ItemCosts,MATCH('Blend Sheet'!$P$4,ItemNum,0),MATCH(G$1,Districts,0))*'Blend Sheet'!$P36)+(INDEX(ItemCosts,MATCH('Blend Sheet'!$Q$4,ItemNum,0),MATCH(G$1,Districts,0))*'Blend Sheet'!$Q36)+(INDEX(ItemCosts,MATCH('Blend Sheet'!$R$4,ItemNum,0),MATCH(G$1,Districts,0))*'Blend Sheet'!$R36)+(INDEX(ItemCosts,MATCH('Blend Sheet'!$S$4,ItemNum,0),MATCH(G$1,Districts,0))*'Blend Sheet'!$S36)+(INDEX(ItemCosts,MATCH('Blend Sheet'!$T$4,ItemNum,0),MATCH(G$1,Districts,0))*'Blend Sheet'!$T36)+(INDEX(ItemCosts,MATCH('Blend Sheet'!$U$4,ItemNum,0),MATCH(G$1,Districts,0))*'Blend Sheet'!$U36)+(INDEX(ItemCosts,MATCH('Blend Sheet'!$V$4,ItemNum,0),MATCH(G$1,Districts,0))*'Blend Sheet'!$V36)+(INDEX(ItemCosts,MATCH('Blend Sheet'!$W$4,ItemNum,0),MATCH(G$1,Districts,0))*'Blend Sheet'!$W36)+(INDEX(ItemCosts,MATCH('Blend Sheet'!$X$4,ItemNum,0),MATCH(G$1,Districts,0))*'Blend Sheet'!$X36)+(INDEX(ItemCosts,MATCH('Blend Sheet'!$Y$4,ItemNum,0),MATCH(G$1,Districts,0))*'Blend Sheet'!$Y36)+(INDEX(ItemCosts,MATCH('Blend Sheet'!$Z$4,ItemNum,0),MATCH(G$1,Districts,0))*'Blend Sheet'!$Z36)+(INDEX(ItemCosts,MATCH('Blend Sheet'!$AA$4,ItemNum,0),MATCH(G$1,Districts,0))*'Blend Sheet'!$AA36)+(INDEX(ItemCosts,MATCH('Blend Sheet'!$AB$4,ItemNum,0),MATCH(G$1,Districts,0))*'Blend Sheet'!$AB36)+(INDEX(ItemCosts,MATCH('Blend Sheet'!$AC$4,ItemNum,0),MATCH(G$1,Districts,0))*'Blend Sheet'!$AC36)+(INDEX(ItemCosts,MATCH('Blend Sheet'!$AD$4,ItemNum,0),MATCH(G$1,Districts,0))*'Blend Sheet'!$AD36)+(INDEX(ItemCosts,MATCH('Blend Sheet'!$AE$4,ItemNum,0),MATCH(G$1,Districts,0))*'Blend Sheet'!$AE36)+(INDEX(ItemCosts,MATCH('Blend Sheet'!$AF$4,ItemNum,0),MATCH(G$1,Districts,0))*'Blend Sheet'!$AF36)+(INDEX(ItemCosts,MATCH('Blend Sheet'!$AG$4,ItemNum,0),MATCH(G$1,Districts,0))*'Blend Sheet'!$AG36)+(INDEX(ItemCosts,MATCH('Blend Sheet'!$AH$4,ItemNum,0),MATCH(G$1,Districts,0))*'Blend Sheet'!$AH36)+(INDEX(ItemCosts,MATCH('Blend Sheet'!$AI$4,ItemNum,0),MATCH(G$1,Districts,0))*'Blend Sheet'!$AI36)+(INDEX(ItemCosts,MATCH('Blend Sheet'!$AJ$4,ItemNum,0),MATCH(G$1,Districts,0))*'Blend Sheet'!$AJ36)+(INDEX(ItemCosts,MATCH('Blend Sheet'!$AK$4,ItemNum,0),MATCH(G$1,Districts,0))*'Blend Sheet'!$AK36)+(INDEX(ItemCosts,MATCH('Blend Sheet'!$AL$4,ItemNum,0),MATCH(G$1,Districts,0))*'Blend Sheet'!$AL36)+(INDEX(ItemCosts,MATCH('Blend Sheet'!$AM$4,ItemNum,0),MATCH(G$1,Districts,0))*'Blend Sheet'!$AM36)+(INDEX(ItemCosts,MATCH('Blend Sheet'!$AN$4,ItemNum,0),MATCH(G$1,Districts,0))*'Blend Sheet'!$AN36)+(INDEX(ItemCosts,MATCH('Blend Sheet'!$AO$4,ItemNum,0),MATCH(G$1,Districts,0))*'Blend Sheet'!$AO36)+(INDEX(ItemCosts,MATCH('Blend Sheet'!$AP$4,ItemNum,0),MATCH(G$1,Districts,0))*'Blend Sheet'!$AP36)+(INDEX(ItemCosts,MATCH('Blend Sheet'!$AQ$4,ItemNum,0),MATCH(G$1,Districts,0))*'Blend Sheet'!$AQ36)+(INDEX(ItemCosts,MATCH('Blend Sheet'!$AR$4,ItemNum,0),MATCH(G$1,Districts,0))*'Blend Sheet'!$AR36)+(INDEX(ItemCosts,MATCH('Blend Sheet'!$AS$4,ItemNum,0),MATCH(G$1,Districts,0))*'Blend Sheet'!$AS36)</f>
        <v>#N/A</v>
      </c>
      <c r="H33" s="5" t="e">
        <f>(INDEX(ItemCosts,MATCH('Blend Sheet'!$C$4,ItemNum,0),MATCH(H$1,Districts,0))*'Blend Sheet'!$C36)+(INDEX(ItemCosts,MATCH('Blend Sheet'!$D$4,ItemNum,0),MATCH(H$1,Districts,0))*'Blend Sheet'!$D36)+(INDEX(ItemCosts,MATCH('Blend Sheet'!$E$4,ItemNum,0),MATCH(H$1,Districts,0))*'Blend Sheet'!$E36)+(INDEX(ItemCosts,MATCH('Blend Sheet'!$F$4,ItemNum,0),MATCH(H$1,Districts,0))*'Blend Sheet'!$F36)+(INDEX(ItemCosts,MATCH('Blend Sheet'!$G$4,ItemNum,0),MATCH(H$1,Districts,0))*'Blend Sheet'!$G36)+(INDEX(ItemCosts,MATCH('Blend Sheet'!$H$4,ItemNum,0),MATCH(H$1,Districts,0))*'Blend Sheet'!$H36)+(INDEX(ItemCosts,MATCH('Blend Sheet'!$I$4,ItemNum,0),MATCH(H$1,Districts,0))*'Blend Sheet'!$I36)+(INDEX(ItemCosts,MATCH('Blend Sheet'!$J$4,ItemNum,0),MATCH(H$1,Districts,0))*'Blend Sheet'!$J36)+(INDEX(ItemCosts,MATCH('Blend Sheet'!$K$4,ItemNum,0),MATCH(H$1,Districts,0))*'Blend Sheet'!$K36)+(INDEX(ItemCosts,MATCH('Blend Sheet'!$L$4,ItemNum,0),MATCH(H$1,Districts,0))*'Blend Sheet'!$L36)+(INDEX(ItemCosts,MATCH('Blend Sheet'!$M$4,ItemNum,0),MATCH(H$1,Districts,0))*'Blend Sheet'!$M36)+(INDEX(ItemCosts,MATCH('Blend Sheet'!$N$4,ItemNum,0),MATCH(H$1,Districts,0))*'Blend Sheet'!$N36)+(INDEX(ItemCosts,MATCH('Blend Sheet'!$O$4,ItemNum,0),MATCH(H$1,Districts,0))*'Blend Sheet'!$O36)+(INDEX(ItemCosts,MATCH('Blend Sheet'!$P$4,ItemNum,0),MATCH(H$1,Districts,0))*'Blend Sheet'!$P36)+(INDEX(ItemCosts,MATCH('Blend Sheet'!$Q$4,ItemNum,0),MATCH(H$1,Districts,0))*'Blend Sheet'!$Q36)+(INDEX(ItemCosts,MATCH('Blend Sheet'!$R$4,ItemNum,0),MATCH(H$1,Districts,0))*'Blend Sheet'!$R36)+(INDEX(ItemCosts,MATCH('Blend Sheet'!$S$4,ItemNum,0),MATCH(H$1,Districts,0))*'Blend Sheet'!$S36)+(INDEX(ItemCosts,MATCH('Blend Sheet'!$T$4,ItemNum,0),MATCH(H$1,Districts,0))*'Blend Sheet'!$T36)+(INDEX(ItemCosts,MATCH('Blend Sheet'!$U$4,ItemNum,0),MATCH(H$1,Districts,0))*'Blend Sheet'!$U36)+(INDEX(ItemCosts,MATCH('Blend Sheet'!$V$4,ItemNum,0),MATCH(H$1,Districts,0))*'Blend Sheet'!$V36)+(INDEX(ItemCosts,MATCH('Blend Sheet'!$W$4,ItemNum,0),MATCH(H$1,Districts,0))*'Blend Sheet'!$W36)+(INDEX(ItemCosts,MATCH('Blend Sheet'!$X$4,ItemNum,0),MATCH(H$1,Districts,0))*'Blend Sheet'!$X36)+(INDEX(ItemCosts,MATCH('Blend Sheet'!$Y$4,ItemNum,0),MATCH(H$1,Districts,0))*'Blend Sheet'!$Y36)+(INDEX(ItemCosts,MATCH('Blend Sheet'!$Z$4,ItemNum,0),MATCH(H$1,Districts,0))*'Blend Sheet'!$Z36)+(INDEX(ItemCosts,MATCH('Blend Sheet'!$AA$4,ItemNum,0),MATCH(H$1,Districts,0))*'Blend Sheet'!$AA36)+(INDEX(ItemCosts,MATCH('Blend Sheet'!$AB$4,ItemNum,0),MATCH(H$1,Districts,0))*'Blend Sheet'!$AB36)+(INDEX(ItemCosts,MATCH('Blend Sheet'!$AC$4,ItemNum,0),MATCH(H$1,Districts,0))*'Blend Sheet'!$AC36)+(INDEX(ItemCosts,MATCH('Blend Sheet'!$AD$4,ItemNum,0),MATCH(H$1,Districts,0))*'Blend Sheet'!$AD36)+(INDEX(ItemCosts,MATCH('Blend Sheet'!$AE$4,ItemNum,0),MATCH(H$1,Districts,0))*'Blend Sheet'!$AE36)+(INDEX(ItemCosts,MATCH('Blend Sheet'!$AF$4,ItemNum,0),MATCH(H$1,Districts,0))*'Blend Sheet'!$AF36)+(INDEX(ItemCosts,MATCH('Blend Sheet'!$AG$4,ItemNum,0),MATCH(H$1,Districts,0))*'Blend Sheet'!$AG36)+(INDEX(ItemCosts,MATCH('Blend Sheet'!$AH$4,ItemNum,0),MATCH(H$1,Districts,0))*'Blend Sheet'!$AH36)+(INDEX(ItemCosts,MATCH('Blend Sheet'!$AI$4,ItemNum,0),MATCH(H$1,Districts,0))*'Blend Sheet'!$AI36)+(INDEX(ItemCosts,MATCH('Blend Sheet'!$AJ$4,ItemNum,0),MATCH(H$1,Districts,0))*'Blend Sheet'!$AJ36)+(INDEX(ItemCosts,MATCH('Blend Sheet'!$AK$4,ItemNum,0),MATCH(H$1,Districts,0))*'Blend Sheet'!$AK36)+(INDEX(ItemCosts,MATCH('Blend Sheet'!$AL$4,ItemNum,0),MATCH(H$1,Districts,0))*'Blend Sheet'!$AL36)+(INDEX(ItemCosts,MATCH('Blend Sheet'!$AM$4,ItemNum,0),MATCH(H$1,Districts,0))*'Blend Sheet'!$AM36)+(INDEX(ItemCosts,MATCH('Blend Sheet'!$AN$4,ItemNum,0),MATCH(H$1,Districts,0))*'Blend Sheet'!$AN36)+(INDEX(ItemCosts,MATCH('Blend Sheet'!$AO$4,ItemNum,0),MATCH(H$1,Districts,0))*'Blend Sheet'!$AO36)+(INDEX(ItemCosts,MATCH('Blend Sheet'!$AP$4,ItemNum,0),MATCH(H$1,Districts,0))*'Blend Sheet'!$AP36)+(INDEX(ItemCosts,MATCH('Blend Sheet'!$AQ$4,ItemNum,0),MATCH(H$1,Districts,0))*'Blend Sheet'!$AQ36)+(INDEX(ItemCosts,MATCH('Blend Sheet'!$AR$4,ItemNum,0),MATCH(H$1,Districts,0))*'Blend Sheet'!$AR36)+(INDEX(ItemCosts,MATCH('Blend Sheet'!$AS$4,ItemNum,0),MATCH(H$1,Districts,0))*'Blend Sheet'!$AS36)</f>
        <v>#N/A</v>
      </c>
      <c r="I33" s="5" t="e">
        <f>(INDEX(ItemCosts,MATCH('Blend Sheet'!$C$4,ItemNum,0),MATCH(I$1,Districts,0))*'Blend Sheet'!$C36)+(INDEX(ItemCosts,MATCH('Blend Sheet'!$D$4,ItemNum,0),MATCH(I$1,Districts,0))*'Blend Sheet'!$D36)+(INDEX(ItemCosts,MATCH('Blend Sheet'!$E$4,ItemNum,0),MATCH(I$1,Districts,0))*'Blend Sheet'!$E36)+(INDEX(ItemCosts,MATCH('Blend Sheet'!$F$4,ItemNum,0),MATCH(I$1,Districts,0))*'Blend Sheet'!$F36)+(INDEX(ItemCosts,MATCH('Blend Sheet'!$G$4,ItemNum,0),MATCH(I$1,Districts,0))*'Blend Sheet'!$G36)+(INDEX(ItemCosts,MATCH('Blend Sheet'!$H$4,ItemNum,0),MATCH(I$1,Districts,0))*'Blend Sheet'!$H36)+(INDEX(ItemCosts,MATCH('Blend Sheet'!$I$4,ItemNum,0),MATCH(I$1,Districts,0))*'Blend Sheet'!$I36)+(INDEX(ItemCosts,MATCH('Blend Sheet'!$J$4,ItemNum,0),MATCH(I$1,Districts,0))*'Blend Sheet'!$J36)+(INDEX(ItemCosts,MATCH('Blend Sheet'!$K$4,ItemNum,0),MATCH(I$1,Districts,0))*'Blend Sheet'!$K36)+(INDEX(ItemCosts,MATCH('Blend Sheet'!$L$4,ItemNum,0),MATCH(I$1,Districts,0))*'Blend Sheet'!$L36)+(INDEX(ItemCosts,MATCH('Blend Sheet'!$M$4,ItemNum,0),MATCH(I$1,Districts,0))*'Blend Sheet'!$M36)+(INDEX(ItemCosts,MATCH('Blend Sheet'!$N$4,ItemNum,0),MATCH(I$1,Districts,0))*'Blend Sheet'!$N36)+(INDEX(ItemCosts,MATCH('Blend Sheet'!$O$4,ItemNum,0),MATCH(I$1,Districts,0))*'Blend Sheet'!$O36)+(INDEX(ItemCosts,MATCH('Blend Sheet'!$P$4,ItemNum,0),MATCH(I$1,Districts,0))*'Blend Sheet'!$P36)+(INDEX(ItemCosts,MATCH('Blend Sheet'!$Q$4,ItemNum,0),MATCH(I$1,Districts,0))*'Blend Sheet'!$Q36)+(INDEX(ItemCosts,MATCH('Blend Sheet'!$R$4,ItemNum,0),MATCH(I$1,Districts,0))*'Blend Sheet'!$R36)+(INDEX(ItemCosts,MATCH('Blend Sheet'!$S$4,ItemNum,0),MATCH(I$1,Districts,0))*'Blend Sheet'!$S36)+(INDEX(ItemCosts,MATCH('Blend Sheet'!$T$4,ItemNum,0),MATCH(I$1,Districts,0))*'Blend Sheet'!$T36)+(INDEX(ItemCosts,MATCH('Blend Sheet'!$U$4,ItemNum,0),MATCH(I$1,Districts,0))*'Blend Sheet'!$U36)+(INDEX(ItemCosts,MATCH('Blend Sheet'!$V$4,ItemNum,0),MATCH(I$1,Districts,0))*'Blend Sheet'!$V36)+(INDEX(ItemCosts,MATCH('Blend Sheet'!$W$4,ItemNum,0),MATCH(I$1,Districts,0))*'Blend Sheet'!$W36)+(INDEX(ItemCosts,MATCH('Blend Sheet'!$X$4,ItemNum,0),MATCH(I$1,Districts,0))*'Blend Sheet'!$X36)+(INDEX(ItemCosts,MATCH('Blend Sheet'!$Y$4,ItemNum,0),MATCH(I$1,Districts,0))*'Blend Sheet'!$Y36)+(INDEX(ItemCosts,MATCH('Blend Sheet'!$Z$4,ItemNum,0),MATCH(I$1,Districts,0))*'Blend Sheet'!$Z36)+(INDEX(ItemCosts,MATCH('Blend Sheet'!$AA$4,ItemNum,0),MATCH(I$1,Districts,0))*'Blend Sheet'!$AA36)+(INDEX(ItemCosts,MATCH('Blend Sheet'!$AB$4,ItemNum,0),MATCH(I$1,Districts,0))*'Blend Sheet'!$AB36)+(INDEX(ItemCosts,MATCH('Blend Sheet'!$AC$4,ItemNum,0),MATCH(I$1,Districts,0))*'Blend Sheet'!$AC36)+(INDEX(ItemCosts,MATCH('Blend Sheet'!$AD$4,ItemNum,0),MATCH(I$1,Districts,0))*'Blend Sheet'!$AD36)+(INDEX(ItemCosts,MATCH('Blend Sheet'!$AE$4,ItemNum,0),MATCH(I$1,Districts,0))*'Blend Sheet'!$AE36)+(INDEX(ItemCosts,MATCH('Blend Sheet'!$AF$4,ItemNum,0),MATCH(I$1,Districts,0))*'Blend Sheet'!$AF36)+(INDEX(ItemCosts,MATCH('Blend Sheet'!$AG$4,ItemNum,0),MATCH(I$1,Districts,0))*'Blend Sheet'!$AG36)+(INDEX(ItemCosts,MATCH('Blend Sheet'!$AH$4,ItemNum,0),MATCH(I$1,Districts,0))*'Blend Sheet'!$AH36)+(INDEX(ItemCosts,MATCH('Blend Sheet'!$AI$4,ItemNum,0),MATCH(I$1,Districts,0))*'Blend Sheet'!$AI36)+(INDEX(ItemCosts,MATCH('Blend Sheet'!$AJ$4,ItemNum,0),MATCH(I$1,Districts,0))*'Blend Sheet'!$AJ36)+(INDEX(ItemCosts,MATCH('Blend Sheet'!$AK$4,ItemNum,0),MATCH(I$1,Districts,0))*'Blend Sheet'!$AK36)+(INDEX(ItemCosts,MATCH('Blend Sheet'!$AL$4,ItemNum,0),MATCH(I$1,Districts,0))*'Blend Sheet'!$AL36)+(INDEX(ItemCosts,MATCH('Blend Sheet'!$AM$4,ItemNum,0),MATCH(I$1,Districts,0))*'Blend Sheet'!$AM36)+(INDEX(ItemCosts,MATCH('Blend Sheet'!$AN$4,ItemNum,0),MATCH(I$1,Districts,0))*'Blend Sheet'!$AN36)+(INDEX(ItemCosts,MATCH('Blend Sheet'!$AO$4,ItemNum,0),MATCH(I$1,Districts,0))*'Blend Sheet'!$AO36)+(INDEX(ItemCosts,MATCH('Blend Sheet'!$AP$4,ItemNum,0),MATCH(I$1,Districts,0))*'Blend Sheet'!$AP36)+(INDEX(ItemCosts,MATCH('Blend Sheet'!$AQ$4,ItemNum,0),MATCH(I$1,Districts,0))*'Blend Sheet'!$AQ36)+(INDEX(ItemCosts,MATCH('Blend Sheet'!$AR$4,ItemNum,0),MATCH(I$1,Districts,0))*'Blend Sheet'!$AR36)+(INDEX(ItemCosts,MATCH('Blend Sheet'!$AS$4,ItemNum,0),MATCH(I$1,Districts,0))*'Blend Sheet'!$AS36)</f>
        <v>#N/A</v>
      </c>
      <c r="J33" s="5" t="e">
        <f>(INDEX(ItemCosts,MATCH('Blend Sheet'!$C$4,ItemNum,0),MATCH(J$1,Districts,0))*'Blend Sheet'!$C36)+(INDEX(ItemCosts,MATCH('Blend Sheet'!$D$4,ItemNum,0),MATCH(J$1,Districts,0))*'Blend Sheet'!$D36)+(INDEX(ItemCosts,MATCH('Blend Sheet'!$E$4,ItemNum,0),MATCH(J$1,Districts,0))*'Blend Sheet'!$E36)+(INDEX(ItemCosts,MATCH('Blend Sheet'!$F$4,ItemNum,0),MATCH(J$1,Districts,0))*'Blend Sheet'!$F36)+(INDEX(ItemCosts,MATCH('Blend Sheet'!$G$4,ItemNum,0),MATCH(J$1,Districts,0))*'Blend Sheet'!$G36)+(INDEX(ItemCosts,MATCH('Blend Sheet'!$H$4,ItemNum,0),MATCH(J$1,Districts,0))*'Blend Sheet'!$H36)+(INDEX(ItemCosts,MATCH('Blend Sheet'!$I$4,ItemNum,0),MATCH(J$1,Districts,0))*'Blend Sheet'!$I36)+(INDEX(ItemCosts,MATCH('Blend Sheet'!$J$4,ItemNum,0),MATCH(J$1,Districts,0))*'Blend Sheet'!$J36)+(INDEX(ItemCosts,MATCH('Blend Sheet'!$K$4,ItemNum,0),MATCH(J$1,Districts,0))*'Blend Sheet'!$K36)+(INDEX(ItemCosts,MATCH('Blend Sheet'!$L$4,ItemNum,0),MATCH(J$1,Districts,0))*'Blend Sheet'!$L36)+(INDEX(ItemCosts,MATCH('Blend Sheet'!$M$4,ItemNum,0),MATCH(J$1,Districts,0))*'Blend Sheet'!$M36)+(INDEX(ItemCosts,MATCH('Blend Sheet'!$N$4,ItemNum,0),MATCH(J$1,Districts,0))*'Blend Sheet'!$N36)+(INDEX(ItemCosts,MATCH('Blend Sheet'!$O$4,ItemNum,0),MATCH(J$1,Districts,0))*'Blend Sheet'!$O36)+(INDEX(ItemCosts,MATCH('Blend Sheet'!$P$4,ItemNum,0),MATCH(J$1,Districts,0))*'Blend Sheet'!$P36)+(INDEX(ItemCosts,MATCH('Blend Sheet'!$Q$4,ItemNum,0),MATCH(J$1,Districts,0))*'Blend Sheet'!$Q36)+(INDEX(ItemCosts,MATCH('Blend Sheet'!$R$4,ItemNum,0),MATCH(J$1,Districts,0))*'Blend Sheet'!$R36)+(INDEX(ItemCosts,MATCH('Blend Sheet'!$S$4,ItemNum,0),MATCH(J$1,Districts,0))*'Blend Sheet'!$S36)+(INDEX(ItemCosts,MATCH('Blend Sheet'!$T$4,ItemNum,0),MATCH(J$1,Districts,0))*'Blend Sheet'!$T36)+(INDEX(ItemCosts,MATCH('Blend Sheet'!$U$4,ItemNum,0),MATCH(J$1,Districts,0))*'Blend Sheet'!$U36)+(INDEX(ItemCosts,MATCH('Blend Sheet'!$V$4,ItemNum,0),MATCH(J$1,Districts,0))*'Blend Sheet'!$V36)+(INDEX(ItemCosts,MATCH('Blend Sheet'!$W$4,ItemNum,0),MATCH(J$1,Districts,0))*'Blend Sheet'!$W36)+(INDEX(ItemCosts,MATCH('Blend Sheet'!$X$4,ItemNum,0),MATCH(J$1,Districts,0))*'Blend Sheet'!$X36)+(INDEX(ItemCosts,MATCH('Blend Sheet'!$Y$4,ItemNum,0),MATCH(J$1,Districts,0))*'Blend Sheet'!$Y36)+(INDEX(ItemCosts,MATCH('Blend Sheet'!$Z$4,ItemNum,0),MATCH(J$1,Districts,0))*'Blend Sheet'!$Z36)+(INDEX(ItemCosts,MATCH('Blend Sheet'!$AA$4,ItemNum,0),MATCH(J$1,Districts,0))*'Blend Sheet'!$AA36)+(INDEX(ItemCosts,MATCH('Blend Sheet'!$AB$4,ItemNum,0),MATCH(J$1,Districts,0))*'Blend Sheet'!$AB36)+(INDEX(ItemCosts,MATCH('Blend Sheet'!$AC$4,ItemNum,0),MATCH(J$1,Districts,0))*'Blend Sheet'!$AC36)+(INDEX(ItemCosts,MATCH('Blend Sheet'!$AD$4,ItemNum,0),MATCH(J$1,Districts,0))*'Blend Sheet'!$AD36)+(INDEX(ItemCosts,MATCH('Blend Sheet'!$AE$4,ItemNum,0),MATCH(J$1,Districts,0))*'Blend Sheet'!$AE36)+(INDEX(ItemCosts,MATCH('Blend Sheet'!$AF$4,ItemNum,0),MATCH(J$1,Districts,0))*'Blend Sheet'!$AF36)+(INDEX(ItemCosts,MATCH('Blend Sheet'!$AG$4,ItemNum,0),MATCH(J$1,Districts,0))*'Blend Sheet'!$AG36)+(INDEX(ItemCosts,MATCH('Blend Sheet'!$AH$4,ItemNum,0),MATCH(J$1,Districts,0))*'Blend Sheet'!$AH36)+(INDEX(ItemCosts,MATCH('Blend Sheet'!$AI$4,ItemNum,0),MATCH(J$1,Districts,0))*'Blend Sheet'!$AI36)+(INDEX(ItemCosts,MATCH('Blend Sheet'!$AJ$4,ItemNum,0),MATCH(J$1,Districts,0))*'Blend Sheet'!$AJ36)+(INDEX(ItemCosts,MATCH('Blend Sheet'!$AK$4,ItemNum,0),MATCH(J$1,Districts,0))*'Blend Sheet'!$AK36)+(INDEX(ItemCosts,MATCH('Blend Sheet'!$AL$4,ItemNum,0),MATCH(J$1,Districts,0))*'Blend Sheet'!$AL36)+(INDEX(ItemCosts,MATCH('Blend Sheet'!$AM$4,ItemNum,0),MATCH(J$1,Districts,0))*'Blend Sheet'!$AM36)+(INDEX(ItemCosts,MATCH('Blend Sheet'!$AN$4,ItemNum,0),MATCH(J$1,Districts,0))*'Blend Sheet'!$AN36)+(INDEX(ItemCosts,MATCH('Blend Sheet'!$AO$4,ItemNum,0),MATCH(J$1,Districts,0))*'Blend Sheet'!$AO36)+(INDEX(ItemCosts,MATCH('Blend Sheet'!$AP$4,ItemNum,0),MATCH(J$1,Districts,0))*'Blend Sheet'!$AP36)+(INDEX(ItemCosts,MATCH('Blend Sheet'!$AQ$4,ItemNum,0),MATCH(J$1,Districts,0))*'Blend Sheet'!$AQ36)+(INDEX(ItemCosts,MATCH('Blend Sheet'!$AR$4,ItemNum,0),MATCH(J$1,Districts,0))*'Blend Sheet'!$AR36)+(INDEX(ItemCosts,MATCH('Blend Sheet'!$AS$4,ItemNum,0),MATCH(J$1,Districts,0))*'Blend Sheet'!$AS36)</f>
        <v>#N/A</v>
      </c>
      <c r="K33" s="5" t="e">
        <f>(INDEX(ItemCosts,MATCH('Blend Sheet'!$C$4,ItemNum,0),MATCH(K$1,Districts,0))*'Blend Sheet'!$C36)+(INDEX(ItemCosts,MATCH('Blend Sheet'!$D$4,ItemNum,0),MATCH(K$1,Districts,0))*'Blend Sheet'!$D36)+(INDEX(ItemCosts,MATCH('Blend Sheet'!$E$4,ItemNum,0),MATCH(K$1,Districts,0))*'Blend Sheet'!$E36)+(INDEX(ItemCosts,MATCH('Blend Sheet'!$F$4,ItemNum,0),MATCH(K$1,Districts,0))*'Blend Sheet'!$F36)+(INDEX(ItemCosts,MATCH('Blend Sheet'!$G$4,ItemNum,0),MATCH(K$1,Districts,0))*'Blend Sheet'!$G36)+(INDEX(ItemCosts,MATCH('Blend Sheet'!$H$4,ItemNum,0),MATCH(K$1,Districts,0))*'Blend Sheet'!$H36)+(INDEX(ItemCosts,MATCH('Blend Sheet'!$I$4,ItemNum,0),MATCH(K$1,Districts,0))*'Blend Sheet'!$I36)+(INDEX(ItemCosts,MATCH('Blend Sheet'!$J$4,ItemNum,0),MATCH(K$1,Districts,0))*'Blend Sheet'!$J36)+(INDEX(ItemCosts,MATCH('Blend Sheet'!$K$4,ItemNum,0),MATCH(K$1,Districts,0))*'Blend Sheet'!$K36)+(INDEX(ItemCosts,MATCH('Blend Sheet'!$L$4,ItemNum,0),MATCH(K$1,Districts,0))*'Blend Sheet'!$L36)+(INDEX(ItemCosts,MATCH('Blend Sheet'!$M$4,ItemNum,0),MATCH(K$1,Districts,0))*'Blend Sheet'!$M36)+(INDEX(ItemCosts,MATCH('Blend Sheet'!$N$4,ItemNum,0),MATCH(K$1,Districts,0))*'Blend Sheet'!$N36)+(INDEX(ItemCosts,MATCH('Blend Sheet'!$O$4,ItemNum,0),MATCH(K$1,Districts,0))*'Blend Sheet'!$O36)+(INDEX(ItemCosts,MATCH('Blend Sheet'!$P$4,ItemNum,0),MATCH(K$1,Districts,0))*'Blend Sheet'!$P36)+(INDEX(ItemCosts,MATCH('Blend Sheet'!$Q$4,ItemNum,0),MATCH(K$1,Districts,0))*'Blend Sheet'!$Q36)+(INDEX(ItemCosts,MATCH('Blend Sheet'!$R$4,ItemNum,0),MATCH(K$1,Districts,0))*'Blend Sheet'!$R36)+(INDEX(ItemCosts,MATCH('Blend Sheet'!$S$4,ItemNum,0),MATCH(K$1,Districts,0))*'Blend Sheet'!$S36)+(INDEX(ItemCosts,MATCH('Blend Sheet'!$T$4,ItemNum,0),MATCH(K$1,Districts,0))*'Blend Sheet'!$T36)+(INDEX(ItemCosts,MATCH('Blend Sheet'!$U$4,ItemNum,0),MATCH(K$1,Districts,0))*'Blend Sheet'!$U36)+(INDEX(ItemCosts,MATCH('Blend Sheet'!$V$4,ItemNum,0),MATCH(K$1,Districts,0))*'Blend Sheet'!$V36)+(INDEX(ItemCosts,MATCH('Blend Sheet'!$W$4,ItemNum,0),MATCH(K$1,Districts,0))*'Blend Sheet'!$W36)+(INDEX(ItemCosts,MATCH('Blend Sheet'!$X$4,ItemNum,0),MATCH(K$1,Districts,0))*'Blend Sheet'!$X36)+(INDEX(ItemCosts,MATCH('Blend Sheet'!$Y$4,ItemNum,0),MATCH(K$1,Districts,0))*'Blend Sheet'!$Y36)+(INDEX(ItemCosts,MATCH('Blend Sheet'!$Z$4,ItemNum,0),MATCH(K$1,Districts,0))*'Blend Sheet'!$Z36)+(INDEX(ItemCosts,MATCH('Blend Sheet'!$AA$4,ItemNum,0),MATCH(K$1,Districts,0))*'Blend Sheet'!$AA36)+(INDEX(ItemCosts,MATCH('Blend Sheet'!$AB$4,ItemNum,0),MATCH(K$1,Districts,0))*'Blend Sheet'!$AB36)+(INDEX(ItemCosts,MATCH('Blend Sheet'!$AC$4,ItemNum,0),MATCH(K$1,Districts,0))*'Blend Sheet'!$AC36)+(INDEX(ItemCosts,MATCH('Blend Sheet'!$AD$4,ItemNum,0),MATCH(K$1,Districts,0))*'Blend Sheet'!$AD36)+(INDEX(ItemCosts,MATCH('Blend Sheet'!$AE$4,ItemNum,0),MATCH(K$1,Districts,0))*'Blend Sheet'!$AE36)+(INDEX(ItemCosts,MATCH('Blend Sheet'!$AF$4,ItemNum,0),MATCH(K$1,Districts,0))*'Blend Sheet'!$AF36)+(INDEX(ItemCosts,MATCH('Blend Sheet'!$AG$4,ItemNum,0),MATCH(K$1,Districts,0))*'Blend Sheet'!$AG36)+(INDEX(ItemCosts,MATCH('Blend Sheet'!$AH$4,ItemNum,0),MATCH(K$1,Districts,0))*'Blend Sheet'!$AH36)+(INDEX(ItemCosts,MATCH('Blend Sheet'!$AI$4,ItemNum,0),MATCH(K$1,Districts,0))*'Blend Sheet'!$AI36)+(INDEX(ItemCosts,MATCH('Blend Sheet'!$AJ$4,ItemNum,0),MATCH(K$1,Districts,0))*'Blend Sheet'!$AJ36)+(INDEX(ItemCosts,MATCH('Blend Sheet'!$AK$4,ItemNum,0),MATCH(K$1,Districts,0))*'Blend Sheet'!$AK36)+(INDEX(ItemCosts,MATCH('Blend Sheet'!$AL$4,ItemNum,0),MATCH(K$1,Districts,0))*'Blend Sheet'!$AL36)+(INDEX(ItemCosts,MATCH('Blend Sheet'!$AM$4,ItemNum,0),MATCH(K$1,Districts,0))*'Blend Sheet'!$AM36)+(INDEX(ItemCosts,MATCH('Blend Sheet'!$AN$4,ItemNum,0),MATCH(K$1,Districts,0))*'Blend Sheet'!$AN36)+(INDEX(ItemCosts,MATCH('Blend Sheet'!$AO$4,ItemNum,0),MATCH(K$1,Districts,0))*'Blend Sheet'!$AO36)+(INDEX(ItemCosts,MATCH('Blend Sheet'!$AP$4,ItemNum,0),MATCH(K$1,Districts,0))*'Blend Sheet'!$AP36)+(INDEX(ItemCosts,MATCH('Blend Sheet'!$AQ$4,ItemNum,0),MATCH(K$1,Districts,0))*'Blend Sheet'!$AQ36)+(INDEX(ItemCosts,MATCH('Blend Sheet'!$AR$4,ItemNum,0),MATCH(K$1,Districts,0))*'Blend Sheet'!$AR36)+(INDEX(ItemCosts,MATCH('Blend Sheet'!$AS$4,ItemNum,0),MATCH(K$1,Districts,0))*'Blend Sheet'!$AS36)</f>
        <v>#N/A</v>
      </c>
      <c r="L33" s="5" t="e">
        <f>(INDEX(ItemCosts,MATCH('Blend Sheet'!$C$4,ItemNum,0),MATCH(L$1,Districts,0))*'Blend Sheet'!$C36)+(INDEX(ItemCosts,MATCH('Blend Sheet'!$D$4,ItemNum,0),MATCH(L$1,Districts,0))*'Blend Sheet'!$D36)+(INDEX(ItemCosts,MATCH('Blend Sheet'!$E$4,ItemNum,0),MATCH(L$1,Districts,0))*'Blend Sheet'!$E36)+(INDEX(ItemCosts,MATCH('Blend Sheet'!$F$4,ItemNum,0),MATCH(L$1,Districts,0))*'Blend Sheet'!$F36)+(INDEX(ItemCosts,MATCH('Blend Sheet'!$G$4,ItemNum,0),MATCH(L$1,Districts,0))*'Blend Sheet'!$G36)+(INDEX(ItemCosts,MATCH('Blend Sheet'!$H$4,ItemNum,0),MATCH(L$1,Districts,0))*'Blend Sheet'!$H36)+(INDEX(ItemCosts,MATCH('Blend Sheet'!$I$4,ItemNum,0),MATCH(L$1,Districts,0))*'Blend Sheet'!$I36)+(INDEX(ItemCosts,MATCH('Blend Sheet'!$J$4,ItemNum,0),MATCH(L$1,Districts,0))*'Blend Sheet'!$J36)+(INDEX(ItemCosts,MATCH('Blend Sheet'!$K$4,ItemNum,0),MATCH(L$1,Districts,0))*'Blend Sheet'!$K36)+(INDEX(ItemCosts,MATCH('Blend Sheet'!$L$4,ItemNum,0),MATCH(L$1,Districts,0))*'Blend Sheet'!$L36)+(INDEX(ItemCosts,MATCH('Blend Sheet'!$M$4,ItemNum,0),MATCH(L$1,Districts,0))*'Blend Sheet'!$M36)+(INDEX(ItemCosts,MATCH('Blend Sheet'!$N$4,ItemNum,0),MATCH(L$1,Districts,0))*'Blend Sheet'!$N36)+(INDEX(ItemCosts,MATCH('Blend Sheet'!$O$4,ItemNum,0),MATCH(L$1,Districts,0))*'Blend Sheet'!$O36)+(INDEX(ItemCosts,MATCH('Blend Sheet'!$P$4,ItemNum,0),MATCH(L$1,Districts,0))*'Blend Sheet'!$P36)+(INDEX(ItemCosts,MATCH('Blend Sheet'!$Q$4,ItemNum,0),MATCH(L$1,Districts,0))*'Blend Sheet'!$Q36)+(INDEX(ItemCosts,MATCH('Blend Sheet'!$R$4,ItemNum,0),MATCH(L$1,Districts,0))*'Blend Sheet'!$R36)+(INDEX(ItemCosts,MATCH('Blend Sheet'!$S$4,ItemNum,0),MATCH(L$1,Districts,0))*'Blend Sheet'!$S36)+(INDEX(ItemCosts,MATCH('Blend Sheet'!$T$4,ItemNum,0),MATCH(L$1,Districts,0))*'Blend Sheet'!$T36)+(INDEX(ItemCosts,MATCH('Blend Sheet'!$U$4,ItemNum,0),MATCH(L$1,Districts,0))*'Blend Sheet'!$U36)+(INDEX(ItemCosts,MATCH('Blend Sheet'!$V$4,ItemNum,0),MATCH(L$1,Districts,0))*'Blend Sheet'!$V36)+(INDEX(ItemCosts,MATCH('Blend Sheet'!$W$4,ItemNum,0),MATCH(L$1,Districts,0))*'Blend Sheet'!$W36)+(INDEX(ItemCosts,MATCH('Blend Sheet'!$X$4,ItemNum,0),MATCH(L$1,Districts,0))*'Blend Sheet'!$X36)+(INDEX(ItemCosts,MATCH('Blend Sheet'!$Y$4,ItemNum,0),MATCH(L$1,Districts,0))*'Blend Sheet'!$Y36)+(INDEX(ItemCosts,MATCH('Blend Sheet'!$Z$4,ItemNum,0),MATCH(L$1,Districts,0))*'Blend Sheet'!$Z36)+(INDEX(ItemCosts,MATCH('Blend Sheet'!$AA$4,ItemNum,0),MATCH(L$1,Districts,0))*'Blend Sheet'!$AA36)+(INDEX(ItemCosts,MATCH('Blend Sheet'!$AB$4,ItemNum,0),MATCH(L$1,Districts,0))*'Blend Sheet'!$AB36)+(INDEX(ItemCosts,MATCH('Blend Sheet'!$AC$4,ItemNum,0),MATCH(L$1,Districts,0))*'Blend Sheet'!$AC36)+(INDEX(ItemCosts,MATCH('Blend Sheet'!$AD$4,ItemNum,0),MATCH(L$1,Districts,0))*'Blend Sheet'!$AD36)+(INDEX(ItemCosts,MATCH('Blend Sheet'!$AE$4,ItemNum,0),MATCH(L$1,Districts,0))*'Blend Sheet'!$AE36)+(INDEX(ItemCosts,MATCH('Blend Sheet'!$AF$4,ItemNum,0),MATCH(L$1,Districts,0))*'Blend Sheet'!$AF36)+(INDEX(ItemCosts,MATCH('Blend Sheet'!$AG$4,ItemNum,0),MATCH(L$1,Districts,0))*'Blend Sheet'!$AG36)+(INDEX(ItemCosts,MATCH('Blend Sheet'!$AH$4,ItemNum,0),MATCH(L$1,Districts,0))*'Blend Sheet'!$AH36)+(INDEX(ItemCosts,MATCH('Blend Sheet'!$AI$4,ItemNum,0),MATCH(L$1,Districts,0))*'Blend Sheet'!$AI36)+(INDEX(ItemCosts,MATCH('Blend Sheet'!$AJ$4,ItemNum,0),MATCH(L$1,Districts,0))*'Blend Sheet'!$AJ36)+(INDEX(ItemCosts,MATCH('Blend Sheet'!$AK$4,ItemNum,0),MATCH(L$1,Districts,0))*'Blend Sheet'!$AK36)+(INDEX(ItemCosts,MATCH('Blend Sheet'!$AL$4,ItemNum,0),MATCH(L$1,Districts,0))*'Blend Sheet'!$AL36)+(INDEX(ItemCosts,MATCH('Blend Sheet'!$AM$4,ItemNum,0),MATCH(L$1,Districts,0))*'Blend Sheet'!$AM36)+(INDEX(ItemCosts,MATCH('Blend Sheet'!$AN$4,ItemNum,0),MATCH(L$1,Districts,0))*'Blend Sheet'!$AN36)+(INDEX(ItemCosts,MATCH('Blend Sheet'!$AO$4,ItemNum,0),MATCH(L$1,Districts,0))*'Blend Sheet'!$AO36)+(INDEX(ItemCosts,MATCH('Blend Sheet'!$AP$4,ItemNum,0),MATCH(L$1,Districts,0))*'Blend Sheet'!$AP36)+(INDEX(ItemCosts,MATCH('Blend Sheet'!$AQ$4,ItemNum,0),MATCH(L$1,Districts,0))*'Blend Sheet'!$AQ36)+(INDEX(ItemCosts,MATCH('Blend Sheet'!$AR$4,ItemNum,0),MATCH(L$1,Districts,0))*'Blend Sheet'!$AR36)+(INDEX(ItemCosts,MATCH('Blend Sheet'!$AS$4,ItemNum,0),MATCH(L$1,Districts,0))*'Blend Sheet'!$AS36)</f>
        <v>#N/A</v>
      </c>
      <c r="M33" s="191"/>
      <c r="N33" s="34" t="e">
        <f>D33/'Blend Sheet'!$BA36</f>
        <v>#N/A</v>
      </c>
      <c r="O33" s="34" t="e">
        <f>E33/'Blend Sheet'!$BA36</f>
        <v>#N/A</v>
      </c>
      <c r="P33" s="34" t="e">
        <f>G33/'Blend Sheet'!$BA36</f>
        <v>#N/A</v>
      </c>
      <c r="Q33" s="34" t="e">
        <f>H33/'Blend Sheet'!$BA36</f>
        <v>#N/A</v>
      </c>
      <c r="R33" s="34" t="e">
        <f>I33/'Blend Sheet'!$BA36</f>
        <v>#N/A</v>
      </c>
      <c r="S33" s="34" t="e">
        <f>J33/'Blend Sheet'!$BA36</f>
        <v>#N/A</v>
      </c>
      <c r="T33" s="34" t="e">
        <f>K33/'Blend Sheet'!$BA36</f>
        <v>#N/A</v>
      </c>
      <c r="U33" s="34" t="e">
        <f>L33/'Blend Sheet'!$BA36</f>
        <v>#N/A</v>
      </c>
    </row>
    <row r="34" spans="1:21" x14ac:dyDescent="0.25">
      <c r="A34" t="str">
        <f>'Blend Sheet'!A37</f>
        <v>ASC (IV)</v>
      </c>
      <c r="B34" s="5" t="e">
        <f>(INDEX(ItemCosts,MATCH('Blend Sheet'!$C$4,ItemNum,0),MATCH(B$1,Districts,0))*'Blend Sheet'!$C37)+(INDEX(ItemCosts,MATCH('Blend Sheet'!$D$4,ItemNum,0),MATCH(B$1,Districts,0))*'Blend Sheet'!$D37)+(INDEX(ItemCosts,MATCH('Blend Sheet'!$E$4,ItemNum,0),MATCH(B$1,Districts,0))*'Blend Sheet'!$E37)+(INDEX(ItemCosts,MATCH('Blend Sheet'!$F$4,ItemNum,0),MATCH(B$1,Districts,0))*'Blend Sheet'!$F37)+(INDEX(ItemCosts,MATCH('Blend Sheet'!$G$4,ItemNum,0),MATCH(B$1,Districts,0))*'Blend Sheet'!$G37)+(INDEX(ItemCosts,MATCH('Blend Sheet'!$H$4,ItemNum,0),MATCH(B$1,Districts,0))*'Blend Sheet'!$H37)+(INDEX(ItemCosts,MATCH('Blend Sheet'!$I$4,ItemNum,0),MATCH(B$1,Districts,0))*'Blend Sheet'!$I37)+(INDEX(ItemCosts,MATCH('Blend Sheet'!$J$4,ItemNum,0),MATCH(B$1,Districts,0))*'Blend Sheet'!$J37)+(INDEX(ItemCosts,MATCH('Blend Sheet'!$K$4,ItemNum,0),MATCH(B$1,Districts,0))*'Blend Sheet'!$K37)+(INDEX(ItemCosts,MATCH('Blend Sheet'!$L$4,ItemNum,0),MATCH(B$1,Districts,0))*'Blend Sheet'!$L37)+(INDEX(ItemCosts,MATCH('Blend Sheet'!$M$4,ItemNum,0),MATCH(B$1,Districts,0))*'Blend Sheet'!$M37)+(INDEX(ItemCosts,MATCH('Blend Sheet'!$N$4,ItemNum,0),MATCH(B$1,Districts,0))*'Blend Sheet'!$N37)+(INDEX(ItemCosts,MATCH('Blend Sheet'!$O$4,ItemNum,0),MATCH(B$1,Districts,0))*'Blend Sheet'!$O37)+(INDEX(ItemCosts,MATCH('Blend Sheet'!$P$4,ItemNum,0),MATCH(B$1,Districts,0))*'Blend Sheet'!$P37)+(INDEX(ItemCosts,MATCH('Blend Sheet'!$Q$4,ItemNum,0),MATCH(B$1,Districts,0))*'Blend Sheet'!$Q37)+(INDEX(ItemCosts,MATCH('Blend Sheet'!$R$4,ItemNum,0),MATCH(B$1,Districts,0))*'Blend Sheet'!$R37)+(INDEX(ItemCosts,MATCH('Blend Sheet'!$S$4,ItemNum,0),MATCH(B$1,Districts,0))*'Blend Sheet'!$S37)+(INDEX(ItemCosts,MATCH('Blend Sheet'!$T$4,ItemNum,0),MATCH(B$1,Districts,0))*'Blend Sheet'!$T37)+(INDEX(ItemCosts,MATCH('Blend Sheet'!$U$4,ItemNum,0),MATCH(B$1,Districts,0))*'Blend Sheet'!$U37)+(INDEX(ItemCosts,MATCH('Blend Sheet'!$V$4,ItemNum,0),MATCH(B$1,Districts,0))*'Blend Sheet'!$V37)+(INDEX(ItemCosts,MATCH('Blend Sheet'!$W$4,ItemNum,0),MATCH(B$1,Districts,0))*'Blend Sheet'!$W37)+(INDEX(ItemCosts,MATCH('Blend Sheet'!$X$4,ItemNum,0),MATCH(B$1,Districts,0))*'Blend Sheet'!$X37)+(INDEX(ItemCosts,MATCH('Blend Sheet'!$Y$4,ItemNum,0),MATCH(B$1,Districts,0))*'Blend Sheet'!$Y37)+(INDEX(ItemCosts,MATCH('Blend Sheet'!$Z$4,ItemNum,0),MATCH(B$1,Districts,0))*'Blend Sheet'!$Z37)+(INDEX(ItemCosts,MATCH('Blend Sheet'!$AA$4,ItemNum,0),MATCH(B$1,Districts,0))*'Blend Sheet'!$AA37)+(INDEX(ItemCosts,MATCH('Blend Sheet'!$AB$4,ItemNum,0),MATCH(B$1,Districts,0))*'Blend Sheet'!$AB37)+(INDEX(ItemCosts,MATCH('Blend Sheet'!$AC$4,ItemNum,0),MATCH(B$1,Districts,0))*'Blend Sheet'!$AC37)+(INDEX(ItemCosts,MATCH('Blend Sheet'!$AD$4,ItemNum,0),MATCH(B$1,Districts,0))*'Blend Sheet'!$AD37)+(INDEX(ItemCosts,MATCH('Blend Sheet'!$AE$4,ItemNum,0),MATCH(B$1,Districts,0))*'Blend Sheet'!$AE37)+(INDEX(ItemCosts,MATCH('Blend Sheet'!$AF$4,ItemNum,0),MATCH(B$1,Districts,0))*'Blend Sheet'!$AF37)+(INDEX(ItemCosts,MATCH('Blend Sheet'!$AG$4,ItemNum,0),MATCH(B$1,Districts,0))*'Blend Sheet'!$AG37)+(INDEX(ItemCosts,MATCH('Blend Sheet'!$AH$4,ItemNum,0),MATCH(B$1,Districts,0))*'Blend Sheet'!$AH37)+(INDEX(ItemCosts,MATCH('Blend Sheet'!$AI$4,ItemNum,0),MATCH(B$1,Districts,0))*'Blend Sheet'!$AI37)+(INDEX(ItemCosts,MATCH('Blend Sheet'!$AJ$4,ItemNum,0),MATCH(B$1,Districts,0))*'Blend Sheet'!$AJ37)+(INDEX(ItemCosts,MATCH('Blend Sheet'!$AK$4,ItemNum,0),MATCH(B$1,Districts,0))*'Blend Sheet'!$AK37)+(INDEX(ItemCosts,MATCH('Blend Sheet'!$AL$4,ItemNum,0),MATCH(B$1,Districts,0))*'Blend Sheet'!$AL37)+(INDEX(ItemCosts,MATCH('Blend Sheet'!$AM$4,ItemNum,0),MATCH(B$1,Districts,0))*'Blend Sheet'!$AM37)+(INDEX(ItemCosts,MATCH('Blend Sheet'!$AN$4,ItemNum,0),MATCH(B$1,Districts,0))*'Blend Sheet'!$AN37)+(INDEX(ItemCosts,MATCH('Blend Sheet'!$AO$4,ItemNum,0),MATCH(B$1,Districts,0))*'Blend Sheet'!$AO37)+(INDEX(ItemCosts,MATCH('Blend Sheet'!$AP$4,ItemNum,0),MATCH(B$1,Districts,0))*'Blend Sheet'!$AP37)+(INDEX(ItemCosts,MATCH('Blend Sheet'!$AQ$4,ItemNum,0),MATCH(B$1,Districts,0))*'Blend Sheet'!$AQ37)+(INDEX(ItemCosts,MATCH('Blend Sheet'!$AR$4,ItemNum,0),MATCH(B$1,Districts,0))*'Blend Sheet'!$AR37)+(INDEX(ItemCosts,MATCH('Blend Sheet'!$AS$4,ItemNum,0),MATCH(B$1,Districts,0))*'Blend Sheet'!$AS37)</f>
        <v>#N/A</v>
      </c>
      <c r="C34" s="5" t="e">
        <f>(INDEX(ItemCosts,MATCH('Blend Sheet'!$C$4,ItemNum,0),MATCH(C$1,Districts,0))*'Blend Sheet'!$C37)+(INDEX(ItemCosts,MATCH('Blend Sheet'!$D$4,ItemNum,0),MATCH(C$1,Districts,0))*'Blend Sheet'!$D37)+(INDEX(ItemCosts,MATCH('Blend Sheet'!$E$4,ItemNum,0),MATCH(C$1,Districts,0))*'Blend Sheet'!$E37)+(INDEX(ItemCosts,MATCH('Blend Sheet'!$F$4,ItemNum,0),MATCH(C$1,Districts,0))*'Blend Sheet'!$F37)+(INDEX(ItemCosts,MATCH('Blend Sheet'!$G$4,ItemNum,0),MATCH(C$1,Districts,0))*'Blend Sheet'!$G37)+(INDEX(ItemCosts,MATCH('Blend Sheet'!$H$4,ItemNum,0),MATCH(C$1,Districts,0))*'Blend Sheet'!$H37)+(INDEX(ItemCosts,MATCH('Blend Sheet'!$I$4,ItemNum,0),MATCH(C$1,Districts,0))*'Blend Sheet'!$I37)+(INDEX(ItemCosts,MATCH('Blend Sheet'!$J$4,ItemNum,0),MATCH(C$1,Districts,0))*'Blend Sheet'!$J37)+(INDEX(ItemCosts,MATCH('Blend Sheet'!$K$4,ItemNum,0),MATCH(C$1,Districts,0))*'Blend Sheet'!$K37)+(INDEX(ItemCosts,MATCH('Blend Sheet'!$L$4,ItemNum,0),MATCH(C$1,Districts,0))*'Blend Sheet'!$L37)+(INDEX(ItemCosts,MATCH('Blend Sheet'!$M$4,ItemNum,0),MATCH(C$1,Districts,0))*'Blend Sheet'!$M37)+(INDEX(ItemCosts,MATCH('Blend Sheet'!$N$4,ItemNum,0),MATCH(C$1,Districts,0))*'Blend Sheet'!$N37)+(INDEX(ItemCosts,MATCH('Blend Sheet'!$O$4,ItemNum,0),MATCH(C$1,Districts,0))*'Blend Sheet'!$O37)+(INDEX(ItemCosts,MATCH('Blend Sheet'!$P$4,ItemNum,0),MATCH(C$1,Districts,0))*'Blend Sheet'!$P37)+(INDEX(ItemCosts,MATCH('Blend Sheet'!$Q$4,ItemNum,0),MATCH(C$1,Districts,0))*'Blend Sheet'!$Q37)+(INDEX(ItemCosts,MATCH('Blend Sheet'!$R$4,ItemNum,0),MATCH(C$1,Districts,0))*'Blend Sheet'!$R37)+(INDEX(ItemCosts,MATCH('Blend Sheet'!$S$4,ItemNum,0),MATCH(C$1,Districts,0))*'Blend Sheet'!$S37)+(INDEX(ItemCosts,MATCH('Blend Sheet'!$T$4,ItemNum,0),MATCH(C$1,Districts,0))*'Blend Sheet'!$T37)+(INDEX(ItemCosts,MATCH('Blend Sheet'!$U$4,ItemNum,0),MATCH(C$1,Districts,0))*'Blend Sheet'!$U37)+(INDEX(ItemCosts,MATCH('Blend Sheet'!$V$4,ItemNum,0),MATCH(C$1,Districts,0))*'Blend Sheet'!$V37)+(INDEX(ItemCosts,MATCH('Blend Sheet'!$W$4,ItemNum,0),MATCH(C$1,Districts,0))*'Blend Sheet'!$W37)+(INDEX(ItemCosts,MATCH('Blend Sheet'!$X$4,ItemNum,0),MATCH(C$1,Districts,0))*'Blend Sheet'!$X37)+(INDEX(ItemCosts,MATCH('Blend Sheet'!$Y$4,ItemNum,0),MATCH(C$1,Districts,0))*'Blend Sheet'!$Y37)+(INDEX(ItemCosts,MATCH('Blend Sheet'!$Z$4,ItemNum,0),MATCH(C$1,Districts,0))*'Blend Sheet'!$Z37)+(INDEX(ItemCosts,MATCH('Blend Sheet'!$AA$4,ItemNum,0),MATCH(C$1,Districts,0))*'Blend Sheet'!$AA37)+(INDEX(ItemCosts,MATCH('Blend Sheet'!$AB$4,ItemNum,0),MATCH(C$1,Districts,0))*'Blend Sheet'!$AB37)+(INDEX(ItemCosts,MATCH('Blend Sheet'!$AC$4,ItemNum,0),MATCH(C$1,Districts,0))*'Blend Sheet'!$AC37)+(INDEX(ItemCosts,MATCH('Blend Sheet'!$AD$4,ItemNum,0),MATCH(C$1,Districts,0))*'Blend Sheet'!$AD37)+(INDEX(ItemCosts,MATCH('Blend Sheet'!$AE$4,ItemNum,0),MATCH(C$1,Districts,0))*'Blend Sheet'!$AE37)+(INDEX(ItemCosts,MATCH('Blend Sheet'!$AF$4,ItemNum,0),MATCH(C$1,Districts,0))*'Blend Sheet'!$AF37)+(INDEX(ItemCosts,MATCH('Blend Sheet'!$AG$4,ItemNum,0),MATCH(C$1,Districts,0))*'Blend Sheet'!$AG37)+(INDEX(ItemCosts,MATCH('Blend Sheet'!$AH$4,ItemNum,0),MATCH(C$1,Districts,0))*'Blend Sheet'!$AH37)+(INDEX(ItemCosts,MATCH('Blend Sheet'!$AI$4,ItemNum,0),MATCH(C$1,Districts,0))*'Blend Sheet'!$AI37)+(INDEX(ItemCosts,MATCH('Blend Sheet'!$AJ$4,ItemNum,0),MATCH(C$1,Districts,0))*'Blend Sheet'!$AJ37)+(INDEX(ItemCosts,MATCH('Blend Sheet'!$AK$4,ItemNum,0),MATCH(C$1,Districts,0))*'Blend Sheet'!$AK37)+(INDEX(ItemCosts,MATCH('Blend Sheet'!$AL$4,ItemNum,0),MATCH(C$1,Districts,0))*'Blend Sheet'!$AL37)+(INDEX(ItemCosts,MATCH('Blend Sheet'!$AM$4,ItemNum,0),MATCH(C$1,Districts,0))*'Blend Sheet'!$AM37)+(INDEX(ItemCosts,MATCH('Blend Sheet'!$AN$4,ItemNum,0),MATCH(C$1,Districts,0))*'Blend Sheet'!$AN37)+(INDEX(ItemCosts,MATCH('Blend Sheet'!$AO$4,ItemNum,0),MATCH(C$1,Districts,0))*'Blend Sheet'!$AO37)+(INDEX(ItemCosts,MATCH('Blend Sheet'!$AP$4,ItemNum,0),MATCH(C$1,Districts,0))*'Blend Sheet'!$AP37)+(INDEX(ItemCosts,MATCH('Blend Sheet'!$AQ$4,ItemNum,0),MATCH(C$1,Districts,0))*'Blend Sheet'!$AQ37)+(INDEX(ItemCosts,MATCH('Blend Sheet'!$AR$4,ItemNum,0),MATCH(C$1,Districts,0))*'Blend Sheet'!$AR37)+(INDEX(ItemCosts,MATCH('Blend Sheet'!$AS$4,ItemNum,0),MATCH(C$1,Districts,0))*'Blend Sheet'!$AS37)</f>
        <v>#N/A</v>
      </c>
      <c r="D34" s="5" t="e">
        <f>(INDEX(ItemCosts,MATCH('Blend Sheet'!$C$4,ItemNum,0),MATCH(D$1,Districts,0))*'Blend Sheet'!$C37)+(INDEX(ItemCosts,MATCH('Blend Sheet'!$D$4,ItemNum,0),MATCH(D$1,Districts,0))*'Blend Sheet'!$D37)+(INDEX(ItemCosts,MATCH('Blend Sheet'!$E$4,ItemNum,0),MATCH(D$1,Districts,0))*'Blend Sheet'!$E37)+(INDEX(ItemCosts,MATCH('Blend Sheet'!$F$4,ItemNum,0),MATCH(D$1,Districts,0))*'Blend Sheet'!$F37)+(INDEX(ItemCosts,MATCH('Blend Sheet'!$G$4,ItemNum,0),MATCH(D$1,Districts,0))*'Blend Sheet'!$G37)+(INDEX(ItemCosts,MATCH('Blend Sheet'!$H$4,ItemNum,0),MATCH(D$1,Districts,0))*'Blend Sheet'!$H37)+(INDEX(ItemCosts,MATCH('Blend Sheet'!$I$4,ItemNum,0),MATCH(D$1,Districts,0))*'Blend Sheet'!$I37)+(INDEX(ItemCosts,MATCH('Blend Sheet'!$J$4,ItemNum,0),MATCH(D$1,Districts,0))*'Blend Sheet'!$J37)+(INDEX(ItemCosts,MATCH('Blend Sheet'!$K$4,ItemNum,0),MATCH(D$1,Districts,0))*'Blend Sheet'!$K37)+(INDEX(ItemCosts,MATCH('Blend Sheet'!$L$4,ItemNum,0),MATCH(D$1,Districts,0))*'Blend Sheet'!$L37)+(INDEX(ItemCosts,MATCH('Blend Sheet'!$M$4,ItemNum,0),MATCH(D$1,Districts,0))*'Blend Sheet'!$M37)+(INDEX(ItemCosts,MATCH('Blend Sheet'!$N$4,ItemNum,0),MATCH(D$1,Districts,0))*'Blend Sheet'!$N37)+(INDEX(ItemCosts,MATCH('Blend Sheet'!$O$4,ItemNum,0),MATCH(D$1,Districts,0))*'Blend Sheet'!$O37)+(INDEX(ItemCosts,MATCH('Blend Sheet'!$P$4,ItemNum,0),MATCH(D$1,Districts,0))*'Blend Sheet'!$P37)+(INDEX(ItemCosts,MATCH('Blend Sheet'!$Q$4,ItemNum,0),MATCH(D$1,Districts,0))*'Blend Sheet'!$Q37)+(INDEX(ItemCosts,MATCH('Blend Sheet'!$R$4,ItemNum,0),MATCH(D$1,Districts,0))*'Blend Sheet'!$R37)+(INDEX(ItemCosts,MATCH('Blend Sheet'!$S$4,ItemNum,0),MATCH(D$1,Districts,0))*'Blend Sheet'!$S37)+(INDEX(ItemCosts,MATCH('Blend Sheet'!$T$4,ItemNum,0),MATCH(D$1,Districts,0))*'Blend Sheet'!$T37)+(INDEX(ItemCosts,MATCH('Blend Sheet'!$U$4,ItemNum,0),MATCH(D$1,Districts,0))*'Blend Sheet'!$U37)+(INDEX(ItemCosts,MATCH('Blend Sheet'!$V$4,ItemNum,0),MATCH(D$1,Districts,0))*'Blend Sheet'!$V37)+(INDEX(ItemCosts,MATCH('Blend Sheet'!$W$4,ItemNum,0),MATCH(D$1,Districts,0))*'Blend Sheet'!$W37)+(INDEX(ItemCosts,MATCH('Blend Sheet'!$X$4,ItemNum,0),MATCH(D$1,Districts,0))*'Blend Sheet'!$X37)+(INDEX(ItemCosts,MATCH('Blend Sheet'!$Y$4,ItemNum,0),MATCH(D$1,Districts,0))*'Blend Sheet'!$Y37)+(INDEX(ItemCosts,MATCH('Blend Sheet'!$Z$4,ItemNum,0),MATCH(D$1,Districts,0))*'Blend Sheet'!$Z37)+(INDEX(ItemCosts,MATCH('Blend Sheet'!$AA$4,ItemNum,0),MATCH(D$1,Districts,0))*'Blend Sheet'!$AA37)+(INDEX(ItemCosts,MATCH('Blend Sheet'!$AB$4,ItemNum,0),MATCH(D$1,Districts,0))*'Blend Sheet'!$AB37)+(INDEX(ItemCosts,MATCH('Blend Sheet'!$AC$4,ItemNum,0),MATCH(D$1,Districts,0))*'Blend Sheet'!$AC37)+(INDEX(ItemCosts,MATCH('Blend Sheet'!$AD$4,ItemNum,0),MATCH(D$1,Districts,0))*'Blend Sheet'!$AD37)+(INDEX(ItemCosts,MATCH('Blend Sheet'!$AE$4,ItemNum,0),MATCH(D$1,Districts,0))*'Blend Sheet'!$AE37)+(INDEX(ItemCosts,MATCH('Blend Sheet'!$AF$4,ItemNum,0),MATCH(D$1,Districts,0))*'Blend Sheet'!$AF37)+(INDEX(ItemCosts,MATCH('Blend Sheet'!$AG$4,ItemNum,0),MATCH(D$1,Districts,0))*'Blend Sheet'!$AG37)+(INDEX(ItemCosts,MATCH('Blend Sheet'!$AH$4,ItemNum,0),MATCH(D$1,Districts,0))*'Blend Sheet'!$AH37)+(INDEX(ItemCosts,MATCH('Blend Sheet'!$AI$4,ItemNum,0),MATCH(D$1,Districts,0))*'Blend Sheet'!$AI37)+(INDEX(ItemCosts,MATCH('Blend Sheet'!$AJ$4,ItemNum,0),MATCH(D$1,Districts,0))*'Blend Sheet'!$AJ37)+(INDEX(ItemCosts,MATCH('Blend Sheet'!$AK$4,ItemNum,0),MATCH(D$1,Districts,0))*'Blend Sheet'!$AK37)+(INDEX(ItemCosts,MATCH('Blend Sheet'!$AL$4,ItemNum,0),MATCH(D$1,Districts,0))*'Blend Sheet'!$AL37)+(INDEX(ItemCosts,MATCH('Blend Sheet'!$AM$4,ItemNum,0),MATCH(D$1,Districts,0))*'Blend Sheet'!$AM37)+(INDEX(ItemCosts,MATCH('Blend Sheet'!$AN$4,ItemNum,0),MATCH(D$1,Districts,0))*'Blend Sheet'!$AN37)+(INDEX(ItemCosts,MATCH('Blend Sheet'!$AO$4,ItemNum,0),MATCH(D$1,Districts,0))*'Blend Sheet'!$AO37)+(INDEX(ItemCosts,MATCH('Blend Sheet'!$AP$4,ItemNum,0),MATCH(D$1,Districts,0))*'Blend Sheet'!$AP37)+(INDEX(ItemCosts,MATCH('Blend Sheet'!$AQ$4,ItemNum,0),MATCH(D$1,Districts,0))*'Blend Sheet'!$AQ37)+(INDEX(ItemCosts,MATCH('Blend Sheet'!$AR$4,ItemNum,0),MATCH(D$1,Districts,0))*'Blend Sheet'!$AR37)+(INDEX(ItemCosts,MATCH('Blend Sheet'!$AS$4,ItemNum,0),MATCH(D$1,Districts,0))*'Blend Sheet'!$AS37)</f>
        <v>#N/A</v>
      </c>
      <c r="E34" s="5" t="e">
        <f>(INDEX(ItemCosts,MATCH('Blend Sheet'!$C$4,ItemNum,0),MATCH(E$1,Districts,0))*'Blend Sheet'!$C37)+(INDEX(ItemCosts,MATCH('Blend Sheet'!$D$4,ItemNum,0),MATCH(E$1,Districts,0))*'Blend Sheet'!$D37)+(INDEX(ItemCosts,MATCH('Blend Sheet'!$E$4,ItemNum,0),MATCH(E$1,Districts,0))*'Blend Sheet'!$E37)+(INDEX(ItemCosts,MATCH('Blend Sheet'!$F$4,ItemNum,0),MATCH(E$1,Districts,0))*'Blend Sheet'!$F37)+(INDEX(ItemCosts,MATCH('Blend Sheet'!$G$4,ItemNum,0),MATCH(E$1,Districts,0))*'Blend Sheet'!$G37)+(INDEX(ItemCosts,MATCH('Blend Sheet'!$H$4,ItemNum,0),MATCH(E$1,Districts,0))*'Blend Sheet'!$H37)+(INDEX(ItemCosts,MATCH('Blend Sheet'!$I$4,ItemNum,0),MATCH(E$1,Districts,0))*'Blend Sheet'!$I37)+(INDEX(ItemCosts,MATCH('Blend Sheet'!$J$4,ItemNum,0),MATCH(E$1,Districts,0))*'Blend Sheet'!$J37)+(INDEX(ItemCosts,MATCH('Blend Sheet'!$K$4,ItemNum,0),MATCH(E$1,Districts,0))*'Blend Sheet'!$K37)+(INDEX(ItemCosts,MATCH('Blend Sheet'!$L$4,ItemNum,0),MATCH(E$1,Districts,0))*'Blend Sheet'!$L37)+(INDEX(ItemCosts,MATCH('Blend Sheet'!$M$4,ItemNum,0),MATCH(E$1,Districts,0))*'Blend Sheet'!$M37)+(INDEX(ItemCosts,MATCH('Blend Sheet'!$N$4,ItemNum,0),MATCH(E$1,Districts,0))*'Blend Sheet'!$N37)+(INDEX(ItemCosts,MATCH('Blend Sheet'!$O$4,ItemNum,0),MATCH(E$1,Districts,0))*'Blend Sheet'!$O37)+(INDEX(ItemCosts,MATCH('Blend Sheet'!$P$4,ItemNum,0),MATCH(E$1,Districts,0))*'Blend Sheet'!$P37)+(INDEX(ItemCosts,MATCH('Blend Sheet'!$Q$4,ItemNum,0),MATCH(E$1,Districts,0))*'Blend Sheet'!$Q37)+(INDEX(ItemCosts,MATCH('Blend Sheet'!$R$4,ItemNum,0),MATCH(E$1,Districts,0))*'Blend Sheet'!$R37)+(INDEX(ItemCosts,MATCH('Blend Sheet'!$S$4,ItemNum,0),MATCH(E$1,Districts,0))*'Blend Sheet'!$S37)+(INDEX(ItemCosts,MATCH('Blend Sheet'!$T$4,ItemNum,0),MATCH(E$1,Districts,0))*'Blend Sheet'!$T37)+(INDEX(ItemCosts,MATCH('Blend Sheet'!$U$4,ItemNum,0),MATCH(E$1,Districts,0))*'Blend Sheet'!$U37)+(INDEX(ItemCosts,MATCH('Blend Sheet'!$V$4,ItemNum,0),MATCH(E$1,Districts,0))*'Blend Sheet'!$V37)+(INDEX(ItemCosts,MATCH('Blend Sheet'!$W$4,ItemNum,0),MATCH(E$1,Districts,0))*'Blend Sheet'!$W37)+(INDEX(ItemCosts,MATCH('Blend Sheet'!$X$4,ItemNum,0),MATCH(E$1,Districts,0))*'Blend Sheet'!$X37)+(INDEX(ItemCosts,MATCH('Blend Sheet'!$Y$4,ItemNum,0),MATCH(E$1,Districts,0))*'Blend Sheet'!$Y37)+(INDEX(ItemCosts,MATCH('Blend Sheet'!$Z$4,ItemNum,0),MATCH(E$1,Districts,0))*'Blend Sheet'!$Z37)+(INDEX(ItemCosts,MATCH('Blend Sheet'!$AA$4,ItemNum,0),MATCH(E$1,Districts,0))*'Blend Sheet'!$AA37)+(INDEX(ItemCosts,MATCH('Blend Sheet'!$AB$4,ItemNum,0),MATCH(E$1,Districts,0))*'Blend Sheet'!$AB37)+(INDEX(ItemCosts,MATCH('Blend Sheet'!$AC$4,ItemNum,0),MATCH(E$1,Districts,0))*'Blend Sheet'!$AC37)+(INDEX(ItemCosts,MATCH('Blend Sheet'!$AD$4,ItemNum,0),MATCH(E$1,Districts,0))*'Blend Sheet'!$AD37)+(INDEX(ItemCosts,MATCH('Blend Sheet'!$AE$4,ItemNum,0),MATCH(E$1,Districts,0))*'Blend Sheet'!$AE37)+(INDEX(ItemCosts,MATCH('Blend Sheet'!$AF$4,ItemNum,0),MATCH(E$1,Districts,0))*'Blend Sheet'!$AF37)+(INDEX(ItemCosts,MATCH('Blend Sheet'!$AG$4,ItemNum,0),MATCH(E$1,Districts,0))*'Blend Sheet'!$AG37)+(INDEX(ItemCosts,MATCH('Blend Sheet'!$AH$4,ItemNum,0),MATCH(E$1,Districts,0))*'Blend Sheet'!$AH37)+(INDEX(ItemCosts,MATCH('Blend Sheet'!$AI$4,ItemNum,0),MATCH(E$1,Districts,0))*'Blend Sheet'!$AI37)+(INDEX(ItemCosts,MATCH('Blend Sheet'!$AJ$4,ItemNum,0),MATCH(E$1,Districts,0))*'Blend Sheet'!$AJ37)+(INDEX(ItemCosts,MATCH('Blend Sheet'!$AK$4,ItemNum,0),MATCH(E$1,Districts,0))*'Blend Sheet'!$AK37)+(INDEX(ItemCosts,MATCH('Blend Sheet'!$AL$4,ItemNum,0),MATCH(E$1,Districts,0))*'Blend Sheet'!$AL37)+(INDEX(ItemCosts,MATCH('Blend Sheet'!$AM$4,ItemNum,0),MATCH(E$1,Districts,0))*'Blend Sheet'!$AM37)+(INDEX(ItemCosts,MATCH('Blend Sheet'!$AN$4,ItemNum,0),MATCH(E$1,Districts,0))*'Blend Sheet'!$AN37)+(INDEX(ItemCosts,MATCH('Blend Sheet'!$AO$4,ItemNum,0),MATCH(E$1,Districts,0))*'Blend Sheet'!$AO37)+(INDEX(ItemCosts,MATCH('Blend Sheet'!$AP$4,ItemNum,0),MATCH(E$1,Districts,0))*'Blend Sheet'!$AP37)+(INDEX(ItemCosts,MATCH('Blend Sheet'!$AQ$4,ItemNum,0),MATCH(E$1,Districts,0))*'Blend Sheet'!$AQ37)+(INDEX(ItemCosts,MATCH('Blend Sheet'!$AR$4,ItemNum,0),MATCH(E$1,Districts,0))*'Blend Sheet'!$AR37)+(INDEX(ItemCosts,MATCH('Blend Sheet'!$AS$4,ItemNum,0),MATCH(E$1,Districts,0))*'Blend Sheet'!$AS37)</f>
        <v>#N/A</v>
      </c>
      <c r="F34" s="5" t="e">
        <f>(INDEX(ItemCosts,MATCH('Blend Sheet'!$C$4,ItemNum,0),MATCH(F$1,Districts,0))*'Blend Sheet'!$C37)+(INDEX(ItemCosts,MATCH('Blend Sheet'!$D$4,ItemNum,0),MATCH(F$1,Districts,0))*'Blend Sheet'!$D37)+(INDEX(ItemCosts,MATCH('Blend Sheet'!$E$4,ItemNum,0),MATCH(F$1,Districts,0))*'Blend Sheet'!$E37)+(INDEX(ItemCosts,MATCH('Blend Sheet'!$F$4,ItemNum,0),MATCH(F$1,Districts,0))*'Blend Sheet'!$F37)+(INDEX(ItemCosts,MATCH('Blend Sheet'!$G$4,ItemNum,0),MATCH(F$1,Districts,0))*'Blend Sheet'!$G37)+(INDEX(ItemCosts,MATCH('Blend Sheet'!$H$4,ItemNum,0),MATCH(F$1,Districts,0))*'Blend Sheet'!$H37)+(INDEX(ItemCosts,MATCH('Blend Sheet'!$I$4,ItemNum,0),MATCH(F$1,Districts,0))*'Blend Sheet'!$I37)+(INDEX(ItemCosts,MATCH('Blend Sheet'!$J$4,ItemNum,0),MATCH(F$1,Districts,0))*'Blend Sheet'!$J37)+(INDEX(ItemCosts,MATCH('Blend Sheet'!$K$4,ItemNum,0),MATCH(F$1,Districts,0))*'Blend Sheet'!$K37)+(INDEX(ItemCosts,MATCH('Blend Sheet'!$L$4,ItemNum,0),MATCH(F$1,Districts,0))*'Blend Sheet'!$L37)+(INDEX(ItemCosts,MATCH('Blend Sheet'!$M$4,ItemNum,0),MATCH(F$1,Districts,0))*'Blend Sheet'!$M37)+(INDEX(ItemCosts,MATCH('Blend Sheet'!$N$4,ItemNum,0),MATCH(F$1,Districts,0))*'Blend Sheet'!$N37)+(INDEX(ItemCosts,MATCH('Blend Sheet'!$O$4,ItemNum,0),MATCH(F$1,Districts,0))*'Blend Sheet'!$O37)+(INDEX(ItemCosts,MATCH('Blend Sheet'!$P$4,ItemNum,0),MATCH(F$1,Districts,0))*'Blend Sheet'!$P37)+(INDEX(ItemCosts,MATCH('Blend Sheet'!$Q$4,ItemNum,0),MATCH(F$1,Districts,0))*'Blend Sheet'!$Q37)+(INDEX(ItemCosts,MATCH('Blend Sheet'!$R$4,ItemNum,0),MATCH(F$1,Districts,0))*'Blend Sheet'!$R37)+(INDEX(ItemCosts,MATCH('Blend Sheet'!$S$4,ItemNum,0),MATCH(F$1,Districts,0))*'Blend Sheet'!$S37)+(INDEX(ItemCosts,MATCH('Blend Sheet'!$T$4,ItemNum,0),MATCH(F$1,Districts,0))*'Blend Sheet'!$T37)+(INDEX(ItemCosts,MATCH('Blend Sheet'!$U$4,ItemNum,0),MATCH(F$1,Districts,0))*'Blend Sheet'!$U37)+(INDEX(ItemCosts,MATCH('Blend Sheet'!$V$4,ItemNum,0),MATCH(F$1,Districts,0))*'Blend Sheet'!$V37)+(INDEX(ItemCosts,MATCH('Blend Sheet'!$W$4,ItemNum,0),MATCH(F$1,Districts,0))*'Blend Sheet'!$W37)+(INDEX(ItemCosts,MATCH('Blend Sheet'!$X$4,ItemNum,0),MATCH(F$1,Districts,0))*'Blend Sheet'!$X37)+(INDEX(ItemCosts,MATCH('Blend Sheet'!$Y$4,ItemNum,0),MATCH(F$1,Districts,0))*'Blend Sheet'!$Y37)+(INDEX(ItemCosts,MATCH('Blend Sheet'!$Z$4,ItemNum,0),MATCH(F$1,Districts,0))*'Blend Sheet'!$Z37)+(INDEX(ItemCosts,MATCH('Blend Sheet'!$AA$4,ItemNum,0),MATCH(F$1,Districts,0))*'Blend Sheet'!$AA37)+(INDEX(ItemCosts,MATCH('Blend Sheet'!$AB$4,ItemNum,0),MATCH(F$1,Districts,0))*'Blend Sheet'!$AB37)+(INDEX(ItemCosts,MATCH('Blend Sheet'!$AC$4,ItemNum,0),MATCH(F$1,Districts,0))*'Blend Sheet'!$AC37)+(INDEX(ItemCosts,MATCH('Blend Sheet'!$AD$4,ItemNum,0),MATCH(F$1,Districts,0))*'Blend Sheet'!$AD37)+(INDEX(ItemCosts,MATCH('Blend Sheet'!$AE$4,ItemNum,0),MATCH(F$1,Districts,0))*'Blend Sheet'!$AE37)+(INDEX(ItemCosts,MATCH('Blend Sheet'!$AF$4,ItemNum,0),MATCH(F$1,Districts,0))*'Blend Sheet'!$AF37)+(INDEX(ItemCosts,MATCH('Blend Sheet'!$AG$4,ItemNum,0),MATCH(F$1,Districts,0))*'Blend Sheet'!$AG37)+(INDEX(ItemCosts,MATCH('Blend Sheet'!$AH$4,ItemNum,0),MATCH(F$1,Districts,0))*'Blend Sheet'!$AH37)+(INDEX(ItemCosts,MATCH('Blend Sheet'!$AI$4,ItemNum,0),MATCH(F$1,Districts,0))*'Blend Sheet'!$AI37)+(INDEX(ItemCosts,MATCH('Blend Sheet'!$AJ$4,ItemNum,0),MATCH(F$1,Districts,0))*'Blend Sheet'!$AJ37)+(INDEX(ItemCosts,MATCH('Blend Sheet'!$AK$4,ItemNum,0),MATCH(F$1,Districts,0))*'Blend Sheet'!$AK37)+(INDEX(ItemCosts,MATCH('Blend Sheet'!$AL$4,ItemNum,0),MATCH(F$1,Districts,0))*'Blend Sheet'!$AL37)+(INDEX(ItemCosts,MATCH('Blend Sheet'!$AM$4,ItemNum,0),MATCH(F$1,Districts,0))*'Blend Sheet'!$AM37)+(INDEX(ItemCosts,MATCH('Blend Sheet'!$AN$4,ItemNum,0),MATCH(F$1,Districts,0))*'Blend Sheet'!$AN37)+(INDEX(ItemCosts,MATCH('Blend Sheet'!$AO$4,ItemNum,0),MATCH(F$1,Districts,0))*'Blend Sheet'!$AO37)+(INDEX(ItemCosts,MATCH('Blend Sheet'!$AP$4,ItemNum,0),MATCH(F$1,Districts,0))*'Blend Sheet'!$AP37)+(INDEX(ItemCosts,MATCH('Blend Sheet'!$AQ$4,ItemNum,0),MATCH(F$1,Districts,0))*'Blend Sheet'!$AQ37)+(INDEX(ItemCosts,MATCH('Blend Sheet'!$AR$4,ItemNum,0),MATCH(F$1,Districts,0))*'Blend Sheet'!$AR37)+(INDEX(ItemCosts,MATCH('Blend Sheet'!$AS$4,ItemNum,0),MATCH(F$1,Districts,0))*'Blend Sheet'!$AS37)</f>
        <v>#N/A</v>
      </c>
      <c r="G34" s="5" t="e">
        <f>(INDEX(ItemCosts,MATCH('Blend Sheet'!$C$4,ItemNum,0),MATCH(G$1,Districts,0))*'Blend Sheet'!$C37)+(INDEX(ItemCosts,MATCH('Blend Sheet'!$D$4,ItemNum,0),MATCH(G$1,Districts,0))*'Blend Sheet'!$D37)+(INDEX(ItemCosts,MATCH('Blend Sheet'!$E$4,ItemNum,0),MATCH(G$1,Districts,0))*'Blend Sheet'!$E37)+(INDEX(ItemCosts,MATCH('Blend Sheet'!$F$4,ItemNum,0),MATCH(G$1,Districts,0))*'Blend Sheet'!$F37)+(INDEX(ItemCosts,MATCH('Blend Sheet'!$G$4,ItemNum,0),MATCH(G$1,Districts,0))*'Blend Sheet'!$G37)+(INDEX(ItemCosts,MATCH('Blend Sheet'!$H$4,ItemNum,0),MATCH(G$1,Districts,0))*'Blend Sheet'!$H37)+(INDEX(ItemCosts,MATCH('Blend Sheet'!$I$4,ItemNum,0),MATCH(G$1,Districts,0))*'Blend Sheet'!$I37)+(INDEX(ItemCosts,MATCH('Blend Sheet'!$J$4,ItemNum,0),MATCH(G$1,Districts,0))*'Blend Sheet'!$J37)+(INDEX(ItemCosts,MATCH('Blend Sheet'!$K$4,ItemNum,0),MATCH(G$1,Districts,0))*'Blend Sheet'!$K37)+(INDEX(ItemCosts,MATCH('Blend Sheet'!$L$4,ItemNum,0),MATCH(G$1,Districts,0))*'Blend Sheet'!$L37)+(INDEX(ItemCosts,MATCH('Blend Sheet'!$M$4,ItemNum,0),MATCH(G$1,Districts,0))*'Blend Sheet'!$M37)+(INDEX(ItemCosts,MATCH('Blend Sheet'!$N$4,ItemNum,0),MATCH(G$1,Districts,0))*'Blend Sheet'!$N37)+(INDEX(ItemCosts,MATCH('Blend Sheet'!$O$4,ItemNum,0),MATCH(G$1,Districts,0))*'Blend Sheet'!$O37)+(INDEX(ItemCosts,MATCH('Blend Sheet'!$P$4,ItemNum,0),MATCH(G$1,Districts,0))*'Blend Sheet'!$P37)+(INDEX(ItemCosts,MATCH('Blend Sheet'!$Q$4,ItemNum,0),MATCH(G$1,Districts,0))*'Blend Sheet'!$Q37)+(INDEX(ItemCosts,MATCH('Blend Sheet'!$R$4,ItemNum,0),MATCH(G$1,Districts,0))*'Blend Sheet'!$R37)+(INDEX(ItemCosts,MATCH('Blend Sheet'!$S$4,ItemNum,0),MATCH(G$1,Districts,0))*'Blend Sheet'!$S37)+(INDEX(ItemCosts,MATCH('Blend Sheet'!$T$4,ItemNum,0),MATCH(G$1,Districts,0))*'Blend Sheet'!$T37)+(INDEX(ItemCosts,MATCH('Blend Sheet'!$U$4,ItemNum,0),MATCH(G$1,Districts,0))*'Blend Sheet'!$U37)+(INDEX(ItemCosts,MATCH('Blend Sheet'!$V$4,ItemNum,0),MATCH(G$1,Districts,0))*'Blend Sheet'!$V37)+(INDEX(ItemCosts,MATCH('Blend Sheet'!$W$4,ItemNum,0),MATCH(G$1,Districts,0))*'Blend Sheet'!$W37)+(INDEX(ItemCosts,MATCH('Blend Sheet'!$X$4,ItemNum,0),MATCH(G$1,Districts,0))*'Blend Sheet'!$X37)+(INDEX(ItemCosts,MATCH('Blend Sheet'!$Y$4,ItemNum,0),MATCH(G$1,Districts,0))*'Blend Sheet'!$Y37)+(INDEX(ItemCosts,MATCH('Blend Sheet'!$Z$4,ItemNum,0),MATCH(G$1,Districts,0))*'Blend Sheet'!$Z37)+(INDEX(ItemCosts,MATCH('Blend Sheet'!$AA$4,ItemNum,0),MATCH(G$1,Districts,0))*'Blend Sheet'!$AA37)+(INDEX(ItemCosts,MATCH('Blend Sheet'!$AB$4,ItemNum,0),MATCH(G$1,Districts,0))*'Blend Sheet'!$AB37)+(INDEX(ItemCosts,MATCH('Blend Sheet'!$AC$4,ItemNum,0),MATCH(G$1,Districts,0))*'Blend Sheet'!$AC37)+(INDEX(ItemCosts,MATCH('Blend Sheet'!$AD$4,ItemNum,0),MATCH(G$1,Districts,0))*'Blend Sheet'!$AD37)+(INDEX(ItemCosts,MATCH('Blend Sheet'!$AE$4,ItemNum,0),MATCH(G$1,Districts,0))*'Blend Sheet'!$AE37)+(INDEX(ItemCosts,MATCH('Blend Sheet'!$AF$4,ItemNum,0),MATCH(G$1,Districts,0))*'Blend Sheet'!$AF37)+(INDEX(ItemCosts,MATCH('Blend Sheet'!$AG$4,ItemNum,0),MATCH(G$1,Districts,0))*'Blend Sheet'!$AG37)+(INDEX(ItemCosts,MATCH('Blend Sheet'!$AH$4,ItemNum,0),MATCH(G$1,Districts,0))*'Blend Sheet'!$AH37)+(INDEX(ItemCosts,MATCH('Blend Sheet'!$AI$4,ItemNum,0),MATCH(G$1,Districts,0))*'Blend Sheet'!$AI37)+(INDEX(ItemCosts,MATCH('Blend Sheet'!$AJ$4,ItemNum,0),MATCH(G$1,Districts,0))*'Blend Sheet'!$AJ37)+(INDEX(ItemCosts,MATCH('Blend Sheet'!$AK$4,ItemNum,0),MATCH(G$1,Districts,0))*'Blend Sheet'!$AK37)+(INDEX(ItemCosts,MATCH('Blend Sheet'!$AL$4,ItemNum,0),MATCH(G$1,Districts,0))*'Blend Sheet'!$AL37)+(INDEX(ItemCosts,MATCH('Blend Sheet'!$AM$4,ItemNum,0),MATCH(G$1,Districts,0))*'Blend Sheet'!$AM37)+(INDEX(ItemCosts,MATCH('Blend Sheet'!$AN$4,ItemNum,0),MATCH(G$1,Districts,0))*'Blend Sheet'!$AN37)+(INDEX(ItemCosts,MATCH('Blend Sheet'!$AO$4,ItemNum,0),MATCH(G$1,Districts,0))*'Blend Sheet'!$AO37)+(INDEX(ItemCosts,MATCH('Blend Sheet'!$AP$4,ItemNum,0),MATCH(G$1,Districts,0))*'Blend Sheet'!$AP37)+(INDEX(ItemCosts,MATCH('Blend Sheet'!$AQ$4,ItemNum,0),MATCH(G$1,Districts,0))*'Blend Sheet'!$AQ37)+(INDEX(ItemCosts,MATCH('Blend Sheet'!$AR$4,ItemNum,0),MATCH(G$1,Districts,0))*'Blend Sheet'!$AR37)+(INDEX(ItemCosts,MATCH('Blend Sheet'!$AS$4,ItemNum,0),MATCH(G$1,Districts,0))*'Blend Sheet'!$AS37)</f>
        <v>#N/A</v>
      </c>
      <c r="H34" s="5" t="e">
        <f>(INDEX(ItemCosts,MATCH('Blend Sheet'!$C$4,ItemNum,0),MATCH(H$1,Districts,0))*'Blend Sheet'!$C37)+(INDEX(ItemCosts,MATCH('Blend Sheet'!$D$4,ItemNum,0),MATCH(H$1,Districts,0))*'Blend Sheet'!$D37)+(INDEX(ItemCosts,MATCH('Blend Sheet'!$E$4,ItemNum,0),MATCH(H$1,Districts,0))*'Blend Sheet'!$E37)+(INDEX(ItemCosts,MATCH('Blend Sheet'!$F$4,ItemNum,0),MATCH(H$1,Districts,0))*'Blend Sheet'!$F37)+(INDEX(ItemCosts,MATCH('Blend Sheet'!$G$4,ItemNum,0),MATCH(H$1,Districts,0))*'Blend Sheet'!$G37)+(INDEX(ItemCosts,MATCH('Blend Sheet'!$H$4,ItemNum,0),MATCH(H$1,Districts,0))*'Blend Sheet'!$H37)+(INDEX(ItemCosts,MATCH('Blend Sheet'!$I$4,ItemNum,0),MATCH(H$1,Districts,0))*'Blend Sheet'!$I37)+(INDEX(ItemCosts,MATCH('Blend Sheet'!$J$4,ItemNum,0),MATCH(H$1,Districts,0))*'Blend Sheet'!$J37)+(INDEX(ItemCosts,MATCH('Blend Sheet'!$K$4,ItemNum,0),MATCH(H$1,Districts,0))*'Blend Sheet'!$K37)+(INDEX(ItemCosts,MATCH('Blend Sheet'!$L$4,ItemNum,0),MATCH(H$1,Districts,0))*'Blend Sheet'!$L37)+(INDEX(ItemCosts,MATCH('Blend Sheet'!$M$4,ItemNum,0),MATCH(H$1,Districts,0))*'Blend Sheet'!$M37)+(INDEX(ItemCosts,MATCH('Blend Sheet'!$N$4,ItemNum,0),MATCH(H$1,Districts,0))*'Blend Sheet'!$N37)+(INDEX(ItemCosts,MATCH('Blend Sheet'!$O$4,ItemNum,0),MATCH(H$1,Districts,0))*'Blend Sheet'!$O37)+(INDEX(ItemCosts,MATCH('Blend Sheet'!$P$4,ItemNum,0),MATCH(H$1,Districts,0))*'Blend Sheet'!$P37)+(INDEX(ItemCosts,MATCH('Blend Sheet'!$Q$4,ItemNum,0),MATCH(H$1,Districts,0))*'Blend Sheet'!$Q37)+(INDEX(ItemCosts,MATCH('Blend Sheet'!$R$4,ItemNum,0),MATCH(H$1,Districts,0))*'Blend Sheet'!$R37)+(INDEX(ItemCosts,MATCH('Blend Sheet'!$S$4,ItemNum,0),MATCH(H$1,Districts,0))*'Blend Sheet'!$S37)+(INDEX(ItemCosts,MATCH('Blend Sheet'!$T$4,ItemNum,0),MATCH(H$1,Districts,0))*'Blend Sheet'!$T37)+(INDEX(ItemCosts,MATCH('Blend Sheet'!$U$4,ItemNum,0),MATCH(H$1,Districts,0))*'Blend Sheet'!$U37)+(INDEX(ItemCosts,MATCH('Blend Sheet'!$V$4,ItemNum,0),MATCH(H$1,Districts,0))*'Blend Sheet'!$V37)+(INDEX(ItemCosts,MATCH('Blend Sheet'!$W$4,ItemNum,0),MATCH(H$1,Districts,0))*'Blend Sheet'!$W37)+(INDEX(ItemCosts,MATCH('Blend Sheet'!$X$4,ItemNum,0),MATCH(H$1,Districts,0))*'Blend Sheet'!$X37)+(INDEX(ItemCosts,MATCH('Blend Sheet'!$Y$4,ItemNum,0),MATCH(H$1,Districts,0))*'Blend Sheet'!$Y37)+(INDEX(ItemCosts,MATCH('Blend Sheet'!$Z$4,ItemNum,0),MATCH(H$1,Districts,0))*'Blend Sheet'!$Z37)+(INDEX(ItemCosts,MATCH('Blend Sheet'!$AA$4,ItemNum,0),MATCH(H$1,Districts,0))*'Blend Sheet'!$AA37)+(INDEX(ItemCosts,MATCH('Blend Sheet'!$AB$4,ItemNum,0),MATCH(H$1,Districts,0))*'Blend Sheet'!$AB37)+(INDEX(ItemCosts,MATCH('Blend Sheet'!$AC$4,ItemNum,0),MATCH(H$1,Districts,0))*'Blend Sheet'!$AC37)+(INDEX(ItemCosts,MATCH('Blend Sheet'!$AD$4,ItemNum,0),MATCH(H$1,Districts,0))*'Blend Sheet'!$AD37)+(INDEX(ItemCosts,MATCH('Blend Sheet'!$AE$4,ItemNum,0),MATCH(H$1,Districts,0))*'Blend Sheet'!$AE37)+(INDEX(ItemCosts,MATCH('Blend Sheet'!$AF$4,ItemNum,0),MATCH(H$1,Districts,0))*'Blend Sheet'!$AF37)+(INDEX(ItemCosts,MATCH('Blend Sheet'!$AG$4,ItemNum,0),MATCH(H$1,Districts,0))*'Blend Sheet'!$AG37)+(INDEX(ItemCosts,MATCH('Blend Sheet'!$AH$4,ItemNum,0),MATCH(H$1,Districts,0))*'Blend Sheet'!$AH37)+(INDEX(ItemCosts,MATCH('Blend Sheet'!$AI$4,ItemNum,0),MATCH(H$1,Districts,0))*'Blend Sheet'!$AI37)+(INDEX(ItemCosts,MATCH('Blend Sheet'!$AJ$4,ItemNum,0),MATCH(H$1,Districts,0))*'Blend Sheet'!$AJ37)+(INDEX(ItemCosts,MATCH('Blend Sheet'!$AK$4,ItemNum,0),MATCH(H$1,Districts,0))*'Blend Sheet'!$AK37)+(INDEX(ItemCosts,MATCH('Blend Sheet'!$AL$4,ItemNum,0),MATCH(H$1,Districts,0))*'Blend Sheet'!$AL37)+(INDEX(ItemCosts,MATCH('Blend Sheet'!$AM$4,ItemNum,0),MATCH(H$1,Districts,0))*'Blend Sheet'!$AM37)+(INDEX(ItemCosts,MATCH('Blend Sheet'!$AN$4,ItemNum,0),MATCH(H$1,Districts,0))*'Blend Sheet'!$AN37)+(INDEX(ItemCosts,MATCH('Blend Sheet'!$AO$4,ItemNum,0),MATCH(H$1,Districts,0))*'Blend Sheet'!$AO37)+(INDEX(ItemCosts,MATCH('Blend Sheet'!$AP$4,ItemNum,0),MATCH(H$1,Districts,0))*'Blend Sheet'!$AP37)+(INDEX(ItemCosts,MATCH('Blend Sheet'!$AQ$4,ItemNum,0),MATCH(H$1,Districts,0))*'Blend Sheet'!$AQ37)+(INDEX(ItemCosts,MATCH('Blend Sheet'!$AR$4,ItemNum,0),MATCH(H$1,Districts,0))*'Blend Sheet'!$AR37)+(INDEX(ItemCosts,MATCH('Blend Sheet'!$AS$4,ItemNum,0),MATCH(H$1,Districts,0))*'Blend Sheet'!$AS37)</f>
        <v>#N/A</v>
      </c>
      <c r="I34" s="5" t="e">
        <f>(INDEX(ItemCosts,MATCH('Blend Sheet'!$C$4,ItemNum,0),MATCH(I$1,Districts,0))*'Blend Sheet'!$C37)+(INDEX(ItemCosts,MATCH('Blend Sheet'!$D$4,ItemNum,0),MATCH(I$1,Districts,0))*'Blend Sheet'!$D37)+(INDEX(ItemCosts,MATCH('Blend Sheet'!$E$4,ItemNum,0),MATCH(I$1,Districts,0))*'Blend Sheet'!$E37)+(INDEX(ItemCosts,MATCH('Blend Sheet'!$F$4,ItemNum,0),MATCH(I$1,Districts,0))*'Blend Sheet'!$F37)+(INDEX(ItemCosts,MATCH('Blend Sheet'!$G$4,ItemNum,0),MATCH(I$1,Districts,0))*'Blend Sheet'!$G37)+(INDEX(ItemCosts,MATCH('Blend Sheet'!$H$4,ItemNum,0),MATCH(I$1,Districts,0))*'Blend Sheet'!$H37)+(INDEX(ItemCosts,MATCH('Blend Sheet'!$I$4,ItemNum,0),MATCH(I$1,Districts,0))*'Blend Sheet'!$I37)+(INDEX(ItemCosts,MATCH('Blend Sheet'!$J$4,ItemNum,0),MATCH(I$1,Districts,0))*'Blend Sheet'!$J37)+(INDEX(ItemCosts,MATCH('Blend Sheet'!$K$4,ItemNum,0),MATCH(I$1,Districts,0))*'Blend Sheet'!$K37)+(INDEX(ItemCosts,MATCH('Blend Sheet'!$L$4,ItemNum,0),MATCH(I$1,Districts,0))*'Blend Sheet'!$L37)+(INDEX(ItemCosts,MATCH('Blend Sheet'!$M$4,ItemNum,0),MATCH(I$1,Districts,0))*'Blend Sheet'!$M37)+(INDEX(ItemCosts,MATCH('Blend Sheet'!$N$4,ItemNum,0),MATCH(I$1,Districts,0))*'Blend Sheet'!$N37)+(INDEX(ItemCosts,MATCH('Blend Sheet'!$O$4,ItemNum,0),MATCH(I$1,Districts,0))*'Blend Sheet'!$O37)+(INDEX(ItemCosts,MATCH('Blend Sheet'!$P$4,ItemNum,0),MATCH(I$1,Districts,0))*'Blend Sheet'!$P37)+(INDEX(ItemCosts,MATCH('Blend Sheet'!$Q$4,ItemNum,0),MATCH(I$1,Districts,0))*'Blend Sheet'!$Q37)+(INDEX(ItemCosts,MATCH('Blend Sheet'!$R$4,ItemNum,0),MATCH(I$1,Districts,0))*'Blend Sheet'!$R37)+(INDEX(ItemCosts,MATCH('Blend Sheet'!$S$4,ItemNum,0),MATCH(I$1,Districts,0))*'Blend Sheet'!$S37)+(INDEX(ItemCosts,MATCH('Blend Sheet'!$T$4,ItemNum,0),MATCH(I$1,Districts,0))*'Blend Sheet'!$T37)+(INDEX(ItemCosts,MATCH('Blend Sheet'!$U$4,ItemNum,0),MATCH(I$1,Districts,0))*'Blend Sheet'!$U37)+(INDEX(ItemCosts,MATCH('Blend Sheet'!$V$4,ItemNum,0),MATCH(I$1,Districts,0))*'Blend Sheet'!$V37)+(INDEX(ItemCosts,MATCH('Blend Sheet'!$W$4,ItemNum,0),MATCH(I$1,Districts,0))*'Blend Sheet'!$W37)+(INDEX(ItemCosts,MATCH('Blend Sheet'!$X$4,ItemNum,0),MATCH(I$1,Districts,0))*'Blend Sheet'!$X37)+(INDEX(ItemCosts,MATCH('Blend Sheet'!$Y$4,ItemNum,0),MATCH(I$1,Districts,0))*'Blend Sheet'!$Y37)+(INDEX(ItemCosts,MATCH('Blend Sheet'!$Z$4,ItemNum,0),MATCH(I$1,Districts,0))*'Blend Sheet'!$Z37)+(INDEX(ItemCosts,MATCH('Blend Sheet'!$AA$4,ItemNum,0),MATCH(I$1,Districts,0))*'Blend Sheet'!$AA37)+(INDEX(ItemCosts,MATCH('Blend Sheet'!$AB$4,ItemNum,0),MATCH(I$1,Districts,0))*'Blend Sheet'!$AB37)+(INDEX(ItemCosts,MATCH('Blend Sheet'!$AC$4,ItemNum,0),MATCH(I$1,Districts,0))*'Blend Sheet'!$AC37)+(INDEX(ItemCosts,MATCH('Blend Sheet'!$AD$4,ItemNum,0),MATCH(I$1,Districts,0))*'Blend Sheet'!$AD37)+(INDEX(ItemCosts,MATCH('Blend Sheet'!$AE$4,ItemNum,0),MATCH(I$1,Districts,0))*'Blend Sheet'!$AE37)+(INDEX(ItemCosts,MATCH('Blend Sheet'!$AF$4,ItemNum,0),MATCH(I$1,Districts,0))*'Blend Sheet'!$AF37)+(INDEX(ItemCosts,MATCH('Blend Sheet'!$AG$4,ItemNum,0),MATCH(I$1,Districts,0))*'Blend Sheet'!$AG37)+(INDEX(ItemCosts,MATCH('Blend Sheet'!$AH$4,ItemNum,0),MATCH(I$1,Districts,0))*'Blend Sheet'!$AH37)+(INDEX(ItemCosts,MATCH('Blend Sheet'!$AI$4,ItemNum,0),MATCH(I$1,Districts,0))*'Blend Sheet'!$AI37)+(INDEX(ItemCosts,MATCH('Blend Sheet'!$AJ$4,ItemNum,0),MATCH(I$1,Districts,0))*'Blend Sheet'!$AJ37)+(INDEX(ItemCosts,MATCH('Blend Sheet'!$AK$4,ItemNum,0),MATCH(I$1,Districts,0))*'Blend Sheet'!$AK37)+(INDEX(ItemCosts,MATCH('Blend Sheet'!$AL$4,ItemNum,0),MATCH(I$1,Districts,0))*'Blend Sheet'!$AL37)+(INDEX(ItemCosts,MATCH('Blend Sheet'!$AM$4,ItemNum,0),MATCH(I$1,Districts,0))*'Blend Sheet'!$AM37)+(INDEX(ItemCosts,MATCH('Blend Sheet'!$AN$4,ItemNum,0),MATCH(I$1,Districts,0))*'Blend Sheet'!$AN37)+(INDEX(ItemCosts,MATCH('Blend Sheet'!$AO$4,ItemNum,0),MATCH(I$1,Districts,0))*'Blend Sheet'!$AO37)+(INDEX(ItemCosts,MATCH('Blend Sheet'!$AP$4,ItemNum,0),MATCH(I$1,Districts,0))*'Blend Sheet'!$AP37)+(INDEX(ItemCosts,MATCH('Blend Sheet'!$AQ$4,ItemNum,0),MATCH(I$1,Districts,0))*'Blend Sheet'!$AQ37)+(INDEX(ItemCosts,MATCH('Blend Sheet'!$AR$4,ItemNum,0),MATCH(I$1,Districts,0))*'Blend Sheet'!$AR37)+(INDEX(ItemCosts,MATCH('Blend Sheet'!$AS$4,ItemNum,0),MATCH(I$1,Districts,0))*'Blend Sheet'!$AS37)</f>
        <v>#N/A</v>
      </c>
      <c r="J34" s="5" t="e">
        <f>(INDEX(ItemCosts,MATCH('Blend Sheet'!$C$4,ItemNum,0),MATCH(J$1,Districts,0))*'Blend Sheet'!$C37)+(INDEX(ItemCosts,MATCH('Blend Sheet'!$D$4,ItemNum,0),MATCH(J$1,Districts,0))*'Blend Sheet'!$D37)+(INDEX(ItemCosts,MATCH('Blend Sheet'!$E$4,ItemNum,0),MATCH(J$1,Districts,0))*'Blend Sheet'!$E37)+(INDEX(ItemCosts,MATCH('Blend Sheet'!$F$4,ItemNum,0),MATCH(J$1,Districts,0))*'Blend Sheet'!$F37)+(INDEX(ItemCosts,MATCH('Blend Sheet'!$G$4,ItemNum,0),MATCH(J$1,Districts,0))*'Blend Sheet'!$G37)+(INDEX(ItemCosts,MATCH('Blend Sheet'!$H$4,ItemNum,0),MATCH(J$1,Districts,0))*'Blend Sheet'!$H37)+(INDEX(ItemCosts,MATCH('Blend Sheet'!$I$4,ItemNum,0),MATCH(J$1,Districts,0))*'Blend Sheet'!$I37)+(INDEX(ItemCosts,MATCH('Blend Sheet'!$J$4,ItemNum,0),MATCH(J$1,Districts,0))*'Blend Sheet'!$J37)+(INDEX(ItemCosts,MATCH('Blend Sheet'!$K$4,ItemNum,0),MATCH(J$1,Districts,0))*'Blend Sheet'!$K37)+(INDEX(ItemCosts,MATCH('Blend Sheet'!$L$4,ItemNum,0),MATCH(J$1,Districts,0))*'Blend Sheet'!$L37)+(INDEX(ItemCosts,MATCH('Blend Sheet'!$M$4,ItemNum,0),MATCH(J$1,Districts,0))*'Blend Sheet'!$M37)+(INDEX(ItemCosts,MATCH('Blend Sheet'!$N$4,ItemNum,0),MATCH(J$1,Districts,0))*'Blend Sheet'!$N37)+(INDEX(ItemCosts,MATCH('Blend Sheet'!$O$4,ItemNum,0),MATCH(J$1,Districts,0))*'Blend Sheet'!$O37)+(INDEX(ItemCosts,MATCH('Blend Sheet'!$P$4,ItemNum,0),MATCH(J$1,Districts,0))*'Blend Sheet'!$P37)+(INDEX(ItemCosts,MATCH('Blend Sheet'!$Q$4,ItemNum,0),MATCH(J$1,Districts,0))*'Blend Sheet'!$Q37)+(INDEX(ItemCosts,MATCH('Blend Sheet'!$R$4,ItemNum,0),MATCH(J$1,Districts,0))*'Blend Sheet'!$R37)+(INDEX(ItemCosts,MATCH('Blend Sheet'!$S$4,ItemNum,0),MATCH(J$1,Districts,0))*'Blend Sheet'!$S37)+(INDEX(ItemCosts,MATCH('Blend Sheet'!$T$4,ItemNum,0),MATCH(J$1,Districts,0))*'Blend Sheet'!$T37)+(INDEX(ItemCosts,MATCH('Blend Sheet'!$U$4,ItemNum,0),MATCH(J$1,Districts,0))*'Blend Sheet'!$U37)+(INDEX(ItemCosts,MATCH('Blend Sheet'!$V$4,ItemNum,0),MATCH(J$1,Districts,0))*'Blend Sheet'!$V37)+(INDEX(ItemCosts,MATCH('Blend Sheet'!$W$4,ItemNum,0),MATCH(J$1,Districts,0))*'Blend Sheet'!$W37)+(INDEX(ItemCosts,MATCH('Blend Sheet'!$X$4,ItemNum,0),MATCH(J$1,Districts,0))*'Blend Sheet'!$X37)+(INDEX(ItemCosts,MATCH('Blend Sheet'!$Y$4,ItemNum,0),MATCH(J$1,Districts,0))*'Blend Sheet'!$Y37)+(INDEX(ItemCosts,MATCH('Blend Sheet'!$Z$4,ItemNum,0),MATCH(J$1,Districts,0))*'Blend Sheet'!$Z37)+(INDEX(ItemCosts,MATCH('Blend Sheet'!$AA$4,ItemNum,0),MATCH(J$1,Districts,0))*'Blend Sheet'!$AA37)+(INDEX(ItemCosts,MATCH('Blend Sheet'!$AB$4,ItemNum,0),MATCH(J$1,Districts,0))*'Blend Sheet'!$AB37)+(INDEX(ItemCosts,MATCH('Blend Sheet'!$AC$4,ItemNum,0),MATCH(J$1,Districts,0))*'Blend Sheet'!$AC37)+(INDEX(ItemCosts,MATCH('Blend Sheet'!$AD$4,ItemNum,0),MATCH(J$1,Districts,0))*'Blend Sheet'!$AD37)+(INDEX(ItemCosts,MATCH('Blend Sheet'!$AE$4,ItemNum,0),MATCH(J$1,Districts,0))*'Blend Sheet'!$AE37)+(INDEX(ItemCosts,MATCH('Blend Sheet'!$AF$4,ItemNum,0),MATCH(J$1,Districts,0))*'Blend Sheet'!$AF37)+(INDEX(ItemCosts,MATCH('Blend Sheet'!$AG$4,ItemNum,0),MATCH(J$1,Districts,0))*'Blend Sheet'!$AG37)+(INDEX(ItemCosts,MATCH('Blend Sheet'!$AH$4,ItemNum,0),MATCH(J$1,Districts,0))*'Blend Sheet'!$AH37)+(INDEX(ItemCosts,MATCH('Blend Sheet'!$AI$4,ItemNum,0),MATCH(J$1,Districts,0))*'Blend Sheet'!$AI37)+(INDEX(ItemCosts,MATCH('Blend Sheet'!$AJ$4,ItemNum,0),MATCH(J$1,Districts,0))*'Blend Sheet'!$AJ37)+(INDEX(ItemCosts,MATCH('Blend Sheet'!$AK$4,ItemNum,0),MATCH(J$1,Districts,0))*'Blend Sheet'!$AK37)+(INDEX(ItemCosts,MATCH('Blend Sheet'!$AL$4,ItemNum,0),MATCH(J$1,Districts,0))*'Blend Sheet'!$AL37)+(INDEX(ItemCosts,MATCH('Blend Sheet'!$AM$4,ItemNum,0),MATCH(J$1,Districts,0))*'Blend Sheet'!$AM37)+(INDEX(ItemCosts,MATCH('Blend Sheet'!$AN$4,ItemNum,0),MATCH(J$1,Districts,0))*'Blend Sheet'!$AN37)+(INDEX(ItemCosts,MATCH('Blend Sheet'!$AO$4,ItemNum,0),MATCH(J$1,Districts,0))*'Blend Sheet'!$AO37)+(INDEX(ItemCosts,MATCH('Blend Sheet'!$AP$4,ItemNum,0),MATCH(J$1,Districts,0))*'Blend Sheet'!$AP37)+(INDEX(ItemCosts,MATCH('Blend Sheet'!$AQ$4,ItemNum,0),MATCH(J$1,Districts,0))*'Blend Sheet'!$AQ37)+(INDEX(ItemCosts,MATCH('Blend Sheet'!$AR$4,ItemNum,0),MATCH(J$1,Districts,0))*'Blend Sheet'!$AR37)+(INDEX(ItemCosts,MATCH('Blend Sheet'!$AS$4,ItemNum,0),MATCH(J$1,Districts,0))*'Blend Sheet'!$AS37)</f>
        <v>#N/A</v>
      </c>
      <c r="K34" s="5" t="e">
        <f>(INDEX(ItemCosts,MATCH('Blend Sheet'!$C$4,ItemNum,0),MATCH(K$1,Districts,0))*'Blend Sheet'!$C37)+(INDEX(ItemCosts,MATCH('Blend Sheet'!$D$4,ItemNum,0),MATCH(K$1,Districts,0))*'Blend Sheet'!$D37)+(INDEX(ItemCosts,MATCH('Blend Sheet'!$E$4,ItemNum,0),MATCH(K$1,Districts,0))*'Blend Sheet'!$E37)+(INDEX(ItemCosts,MATCH('Blend Sheet'!$F$4,ItemNum,0),MATCH(K$1,Districts,0))*'Blend Sheet'!$F37)+(INDEX(ItemCosts,MATCH('Blend Sheet'!$G$4,ItemNum,0),MATCH(K$1,Districts,0))*'Blend Sheet'!$G37)+(INDEX(ItemCosts,MATCH('Blend Sheet'!$H$4,ItemNum,0),MATCH(K$1,Districts,0))*'Blend Sheet'!$H37)+(INDEX(ItemCosts,MATCH('Blend Sheet'!$I$4,ItemNum,0),MATCH(K$1,Districts,0))*'Blend Sheet'!$I37)+(INDEX(ItemCosts,MATCH('Blend Sheet'!$J$4,ItemNum,0),MATCH(K$1,Districts,0))*'Blend Sheet'!$J37)+(INDEX(ItemCosts,MATCH('Blend Sheet'!$K$4,ItemNum,0),MATCH(K$1,Districts,0))*'Blend Sheet'!$K37)+(INDEX(ItemCosts,MATCH('Blend Sheet'!$L$4,ItemNum,0),MATCH(K$1,Districts,0))*'Blend Sheet'!$L37)+(INDEX(ItemCosts,MATCH('Blend Sheet'!$M$4,ItemNum,0),MATCH(K$1,Districts,0))*'Blend Sheet'!$M37)+(INDEX(ItemCosts,MATCH('Blend Sheet'!$N$4,ItemNum,0),MATCH(K$1,Districts,0))*'Blend Sheet'!$N37)+(INDEX(ItemCosts,MATCH('Blend Sheet'!$O$4,ItemNum,0),MATCH(K$1,Districts,0))*'Blend Sheet'!$O37)+(INDEX(ItemCosts,MATCH('Blend Sheet'!$P$4,ItemNum,0),MATCH(K$1,Districts,0))*'Blend Sheet'!$P37)+(INDEX(ItemCosts,MATCH('Blend Sheet'!$Q$4,ItemNum,0),MATCH(K$1,Districts,0))*'Blend Sheet'!$Q37)+(INDEX(ItemCosts,MATCH('Blend Sheet'!$R$4,ItemNum,0),MATCH(K$1,Districts,0))*'Blend Sheet'!$R37)+(INDEX(ItemCosts,MATCH('Blend Sheet'!$S$4,ItemNum,0),MATCH(K$1,Districts,0))*'Blend Sheet'!$S37)+(INDEX(ItemCosts,MATCH('Blend Sheet'!$T$4,ItemNum,0),MATCH(K$1,Districts,0))*'Blend Sheet'!$T37)+(INDEX(ItemCosts,MATCH('Blend Sheet'!$U$4,ItemNum,0),MATCH(K$1,Districts,0))*'Blend Sheet'!$U37)+(INDEX(ItemCosts,MATCH('Blend Sheet'!$V$4,ItemNum,0),MATCH(K$1,Districts,0))*'Blend Sheet'!$V37)+(INDEX(ItemCosts,MATCH('Blend Sheet'!$W$4,ItemNum,0),MATCH(K$1,Districts,0))*'Blend Sheet'!$W37)+(INDEX(ItemCosts,MATCH('Blend Sheet'!$X$4,ItemNum,0),MATCH(K$1,Districts,0))*'Blend Sheet'!$X37)+(INDEX(ItemCosts,MATCH('Blend Sheet'!$Y$4,ItemNum,0),MATCH(K$1,Districts,0))*'Blend Sheet'!$Y37)+(INDEX(ItemCosts,MATCH('Blend Sheet'!$Z$4,ItemNum,0),MATCH(K$1,Districts,0))*'Blend Sheet'!$Z37)+(INDEX(ItemCosts,MATCH('Blend Sheet'!$AA$4,ItemNum,0),MATCH(K$1,Districts,0))*'Blend Sheet'!$AA37)+(INDEX(ItemCosts,MATCH('Blend Sheet'!$AB$4,ItemNum,0),MATCH(K$1,Districts,0))*'Blend Sheet'!$AB37)+(INDEX(ItemCosts,MATCH('Blend Sheet'!$AC$4,ItemNum,0),MATCH(K$1,Districts,0))*'Blend Sheet'!$AC37)+(INDEX(ItemCosts,MATCH('Blend Sheet'!$AD$4,ItemNum,0),MATCH(K$1,Districts,0))*'Blend Sheet'!$AD37)+(INDEX(ItemCosts,MATCH('Blend Sheet'!$AE$4,ItemNum,0),MATCH(K$1,Districts,0))*'Blend Sheet'!$AE37)+(INDEX(ItemCosts,MATCH('Blend Sheet'!$AF$4,ItemNum,0),MATCH(K$1,Districts,0))*'Blend Sheet'!$AF37)+(INDEX(ItemCosts,MATCH('Blend Sheet'!$AG$4,ItemNum,0),MATCH(K$1,Districts,0))*'Blend Sheet'!$AG37)+(INDEX(ItemCosts,MATCH('Blend Sheet'!$AH$4,ItemNum,0),MATCH(K$1,Districts,0))*'Blend Sheet'!$AH37)+(INDEX(ItemCosts,MATCH('Blend Sheet'!$AI$4,ItemNum,0),MATCH(K$1,Districts,0))*'Blend Sheet'!$AI37)+(INDEX(ItemCosts,MATCH('Blend Sheet'!$AJ$4,ItemNum,0),MATCH(K$1,Districts,0))*'Blend Sheet'!$AJ37)+(INDEX(ItemCosts,MATCH('Blend Sheet'!$AK$4,ItemNum,0),MATCH(K$1,Districts,0))*'Blend Sheet'!$AK37)+(INDEX(ItemCosts,MATCH('Blend Sheet'!$AL$4,ItemNum,0),MATCH(K$1,Districts,0))*'Blend Sheet'!$AL37)+(INDEX(ItemCosts,MATCH('Blend Sheet'!$AM$4,ItemNum,0),MATCH(K$1,Districts,0))*'Blend Sheet'!$AM37)+(INDEX(ItemCosts,MATCH('Blend Sheet'!$AN$4,ItemNum,0),MATCH(K$1,Districts,0))*'Blend Sheet'!$AN37)+(INDEX(ItemCosts,MATCH('Blend Sheet'!$AO$4,ItemNum,0),MATCH(K$1,Districts,0))*'Blend Sheet'!$AO37)+(INDEX(ItemCosts,MATCH('Blend Sheet'!$AP$4,ItemNum,0),MATCH(K$1,Districts,0))*'Blend Sheet'!$AP37)+(INDEX(ItemCosts,MATCH('Blend Sheet'!$AQ$4,ItemNum,0),MATCH(K$1,Districts,0))*'Blend Sheet'!$AQ37)+(INDEX(ItemCosts,MATCH('Blend Sheet'!$AR$4,ItemNum,0),MATCH(K$1,Districts,0))*'Blend Sheet'!$AR37)+(INDEX(ItemCosts,MATCH('Blend Sheet'!$AS$4,ItemNum,0),MATCH(K$1,Districts,0))*'Blend Sheet'!$AS37)</f>
        <v>#N/A</v>
      </c>
      <c r="L34" s="5" t="e">
        <f>(INDEX(ItemCosts,MATCH('Blend Sheet'!$C$4,ItemNum,0),MATCH(L$1,Districts,0))*'Blend Sheet'!$C37)+(INDEX(ItemCosts,MATCH('Blend Sheet'!$D$4,ItemNum,0),MATCH(L$1,Districts,0))*'Blend Sheet'!$D37)+(INDEX(ItemCosts,MATCH('Blend Sheet'!$E$4,ItemNum,0),MATCH(L$1,Districts,0))*'Blend Sheet'!$E37)+(INDEX(ItemCosts,MATCH('Blend Sheet'!$F$4,ItemNum,0),MATCH(L$1,Districts,0))*'Blend Sheet'!$F37)+(INDEX(ItemCosts,MATCH('Blend Sheet'!$G$4,ItemNum,0),MATCH(L$1,Districts,0))*'Blend Sheet'!$G37)+(INDEX(ItemCosts,MATCH('Blend Sheet'!$H$4,ItemNum,0),MATCH(L$1,Districts,0))*'Blend Sheet'!$H37)+(INDEX(ItemCosts,MATCH('Blend Sheet'!$I$4,ItemNum,0),MATCH(L$1,Districts,0))*'Blend Sheet'!$I37)+(INDEX(ItemCosts,MATCH('Blend Sheet'!$J$4,ItemNum,0),MATCH(L$1,Districts,0))*'Blend Sheet'!$J37)+(INDEX(ItemCosts,MATCH('Blend Sheet'!$K$4,ItemNum,0),MATCH(L$1,Districts,0))*'Blend Sheet'!$K37)+(INDEX(ItemCosts,MATCH('Blend Sheet'!$L$4,ItemNum,0),MATCH(L$1,Districts,0))*'Blend Sheet'!$L37)+(INDEX(ItemCosts,MATCH('Blend Sheet'!$M$4,ItemNum,0),MATCH(L$1,Districts,0))*'Blend Sheet'!$M37)+(INDEX(ItemCosts,MATCH('Blend Sheet'!$N$4,ItemNum,0),MATCH(L$1,Districts,0))*'Blend Sheet'!$N37)+(INDEX(ItemCosts,MATCH('Blend Sheet'!$O$4,ItemNum,0),MATCH(L$1,Districts,0))*'Blend Sheet'!$O37)+(INDEX(ItemCosts,MATCH('Blend Sheet'!$P$4,ItemNum,0),MATCH(L$1,Districts,0))*'Blend Sheet'!$P37)+(INDEX(ItemCosts,MATCH('Blend Sheet'!$Q$4,ItemNum,0),MATCH(L$1,Districts,0))*'Blend Sheet'!$Q37)+(INDEX(ItemCosts,MATCH('Blend Sheet'!$R$4,ItemNum,0),MATCH(L$1,Districts,0))*'Blend Sheet'!$R37)+(INDEX(ItemCosts,MATCH('Blend Sheet'!$S$4,ItemNum,0),MATCH(L$1,Districts,0))*'Blend Sheet'!$S37)+(INDEX(ItemCosts,MATCH('Blend Sheet'!$T$4,ItemNum,0),MATCH(L$1,Districts,0))*'Blend Sheet'!$T37)+(INDEX(ItemCosts,MATCH('Blend Sheet'!$U$4,ItemNum,0),MATCH(L$1,Districts,0))*'Blend Sheet'!$U37)+(INDEX(ItemCosts,MATCH('Blend Sheet'!$V$4,ItemNum,0),MATCH(L$1,Districts,0))*'Blend Sheet'!$V37)+(INDEX(ItemCosts,MATCH('Blend Sheet'!$W$4,ItemNum,0),MATCH(L$1,Districts,0))*'Blend Sheet'!$W37)+(INDEX(ItemCosts,MATCH('Blend Sheet'!$X$4,ItemNum,0),MATCH(L$1,Districts,0))*'Blend Sheet'!$X37)+(INDEX(ItemCosts,MATCH('Blend Sheet'!$Y$4,ItemNum,0),MATCH(L$1,Districts,0))*'Blend Sheet'!$Y37)+(INDEX(ItemCosts,MATCH('Blend Sheet'!$Z$4,ItemNum,0),MATCH(L$1,Districts,0))*'Blend Sheet'!$Z37)+(INDEX(ItemCosts,MATCH('Blend Sheet'!$AA$4,ItemNum,0),MATCH(L$1,Districts,0))*'Blend Sheet'!$AA37)+(INDEX(ItemCosts,MATCH('Blend Sheet'!$AB$4,ItemNum,0),MATCH(L$1,Districts,0))*'Blend Sheet'!$AB37)+(INDEX(ItemCosts,MATCH('Blend Sheet'!$AC$4,ItemNum,0),MATCH(L$1,Districts,0))*'Blend Sheet'!$AC37)+(INDEX(ItemCosts,MATCH('Blend Sheet'!$AD$4,ItemNum,0),MATCH(L$1,Districts,0))*'Blend Sheet'!$AD37)+(INDEX(ItemCosts,MATCH('Blend Sheet'!$AE$4,ItemNum,0),MATCH(L$1,Districts,0))*'Blend Sheet'!$AE37)+(INDEX(ItemCosts,MATCH('Blend Sheet'!$AF$4,ItemNum,0),MATCH(L$1,Districts,0))*'Blend Sheet'!$AF37)+(INDEX(ItemCosts,MATCH('Blend Sheet'!$AG$4,ItemNum,0),MATCH(L$1,Districts,0))*'Blend Sheet'!$AG37)+(INDEX(ItemCosts,MATCH('Blend Sheet'!$AH$4,ItemNum,0),MATCH(L$1,Districts,0))*'Blend Sheet'!$AH37)+(INDEX(ItemCosts,MATCH('Blend Sheet'!$AI$4,ItemNum,0),MATCH(L$1,Districts,0))*'Blend Sheet'!$AI37)+(INDEX(ItemCosts,MATCH('Blend Sheet'!$AJ$4,ItemNum,0),MATCH(L$1,Districts,0))*'Blend Sheet'!$AJ37)+(INDEX(ItemCosts,MATCH('Blend Sheet'!$AK$4,ItemNum,0),MATCH(L$1,Districts,0))*'Blend Sheet'!$AK37)+(INDEX(ItemCosts,MATCH('Blend Sheet'!$AL$4,ItemNum,0),MATCH(L$1,Districts,0))*'Blend Sheet'!$AL37)+(INDEX(ItemCosts,MATCH('Blend Sheet'!$AM$4,ItemNum,0),MATCH(L$1,Districts,0))*'Blend Sheet'!$AM37)+(INDEX(ItemCosts,MATCH('Blend Sheet'!$AN$4,ItemNum,0),MATCH(L$1,Districts,0))*'Blend Sheet'!$AN37)+(INDEX(ItemCosts,MATCH('Blend Sheet'!$AO$4,ItemNum,0),MATCH(L$1,Districts,0))*'Blend Sheet'!$AO37)+(INDEX(ItemCosts,MATCH('Blend Sheet'!$AP$4,ItemNum,0),MATCH(L$1,Districts,0))*'Blend Sheet'!$AP37)+(INDEX(ItemCosts,MATCH('Blend Sheet'!$AQ$4,ItemNum,0),MATCH(L$1,Districts,0))*'Blend Sheet'!$AQ37)+(INDEX(ItemCosts,MATCH('Blend Sheet'!$AR$4,ItemNum,0),MATCH(L$1,Districts,0))*'Blend Sheet'!$AR37)+(INDEX(ItemCosts,MATCH('Blend Sheet'!$AS$4,ItemNum,0),MATCH(L$1,Districts,0))*'Blend Sheet'!$AS37)</f>
        <v>#N/A</v>
      </c>
      <c r="M34" s="191"/>
      <c r="N34" s="34" t="e">
        <f>D34/'Blend Sheet'!$BA37</f>
        <v>#N/A</v>
      </c>
      <c r="O34" s="34" t="e">
        <f>E34/'Blend Sheet'!$BA37</f>
        <v>#N/A</v>
      </c>
      <c r="P34" s="34" t="e">
        <f>G34/'Blend Sheet'!$BA37</f>
        <v>#N/A</v>
      </c>
      <c r="Q34" s="34" t="e">
        <f>H34/'Blend Sheet'!$BA37</f>
        <v>#N/A</v>
      </c>
      <c r="R34" s="34" t="e">
        <f>I34/'Blend Sheet'!$BA37</f>
        <v>#N/A</v>
      </c>
      <c r="S34" s="34" t="e">
        <f>J34/'Blend Sheet'!$BA37</f>
        <v>#N/A</v>
      </c>
      <c r="T34" s="34" t="e">
        <f>K34/'Blend Sheet'!$BA37</f>
        <v>#N/A</v>
      </c>
      <c r="U34" s="34" t="e">
        <f>L34/'Blend Sheet'!$BA37</f>
        <v>#N/A</v>
      </c>
    </row>
    <row r="35" spans="1:21" x14ac:dyDescent="0.25">
      <c r="A35" t="str">
        <f>'Blend Sheet'!A38</f>
        <v>Expandomix</v>
      </c>
      <c r="B35" s="5" t="e">
        <f>(INDEX(ItemCosts,MATCH('Blend Sheet'!$C$4,ItemNum,0),MATCH(B$1,Districts,0))*'Blend Sheet'!$C38)+(INDEX(ItemCosts,MATCH('Blend Sheet'!$D$4,ItemNum,0),MATCH(B$1,Districts,0))*'Blend Sheet'!$D38)+(INDEX(ItemCosts,MATCH('Blend Sheet'!$E$4,ItemNum,0),MATCH(B$1,Districts,0))*'Blend Sheet'!$E38)+(INDEX(ItemCosts,MATCH('Blend Sheet'!$F$4,ItemNum,0),MATCH(B$1,Districts,0))*'Blend Sheet'!$F38)+(INDEX(ItemCosts,MATCH('Blend Sheet'!$G$4,ItemNum,0),MATCH(B$1,Districts,0))*'Blend Sheet'!$G38)+(INDEX(ItemCosts,MATCH('Blend Sheet'!$H$4,ItemNum,0),MATCH(B$1,Districts,0))*'Blend Sheet'!$H38)+(INDEX(ItemCosts,MATCH('Blend Sheet'!$I$4,ItemNum,0),MATCH(B$1,Districts,0))*'Blend Sheet'!$I38)+(INDEX(ItemCosts,MATCH('Blend Sheet'!$J$4,ItemNum,0),MATCH(B$1,Districts,0))*'Blend Sheet'!$J38)+(INDEX(ItemCosts,MATCH('Blend Sheet'!$K$4,ItemNum,0),MATCH(B$1,Districts,0))*'Blend Sheet'!$K38)+(INDEX(ItemCosts,MATCH('Blend Sheet'!$L$4,ItemNum,0),MATCH(B$1,Districts,0))*'Blend Sheet'!$L38)+(INDEX(ItemCosts,MATCH('Blend Sheet'!$M$4,ItemNum,0),MATCH(B$1,Districts,0))*'Blend Sheet'!$M38)+(INDEX(ItemCosts,MATCH('Blend Sheet'!$N$4,ItemNum,0),MATCH(B$1,Districts,0))*'Blend Sheet'!$N38)+(INDEX(ItemCosts,MATCH('Blend Sheet'!$O$4,ItemNum,0),MATCH(B$1,Districts,0))*'Blend Sheet'!$O38)+(INDEX(ItemCosts,MATCH('Blend Sheet'!$P$4,ItemNum,0),MATCH(B$1,Districts,0))*'Blend Sheet'!$P38)+(INDEX(ItemCosts,MATCH('Blend Sheet'!$Q$4,ItemNum,0),MATCH(B$1,Districts,0))*'Blend Sheet'!$Q38)+(INDEX(ItemCosts,MATCH('Blend Sheet'!$R$4,ItemNum,0),MATCH(B$1,Districts,0))*'Blend Sheet'!$R38)+(INDEX(ItemCosts,MATCH('Blend Sheet'!$S$4,ItemNum,0),MATCH(B$1,Districts,0))*'Blend Sheet'!$S38)+(INDEX(ItemCosts,MATCH('Blend Sheet'!$T$4,ItemNum,0),MATCH(B$1,Districts,0))*'Blend Sheet'!$T38)+(INDEX(ItemCosts,MATCH('Blend Sheet'!$U$4,ItemNum,0),MATCH(B$1,Districts,0))*'Blend Sheet'!$U38)+(INDEX(ItemCosts,MATCH('Blend Sheet'!$V$4,ItemNum,0),MATCH(B$1,Districts,0))*'Blend Sheet'!$V38)+(INDEX(ItemCosts,MATCH('Blend Sheet'!$W$4,ItemNum,0),MATCH(B$1,Districts,0))*'Blend Sheet'!$W38)+(INDEX(ItemCosts,MATCH('Blend Sheet'!$X$4,ItemNum,0),MATCH(B$1,Districts,0))*'Blend Sheet'!$X38)+(INDEX(ItemCosts,MATCH('Blend Sheet'!$Y$4,ItemNum,0),MATCH(B$1,Districts,0))*'Blend Sheet'!$Y38)+(INDEX(ItemCosts,MATCH('Blend Sheet'!$Z$4,ItemNum,0),MATCH(B$1,Districts,0))*'Blend Sheet'!$Z38)+(INDEX(ItemCosts,MATCH('Blend Sheet'!$AA$4,ItemNum,0),MATCH(B$1,Districts,0))*'Blend Sheet'!$AA38)+(INDEX(ItemCosts,MATCH('Blend Sheet'!$AB$4,ItemNum,0),MATCH(B$1,Districts,0))*'Blend Sheet'!$AB38)+(INDEX(ItemCosts,MATCH('Blend Sheet'!$AC$4,ItemNum,0),MATCH(B$1,Districts,0))*'Blend Sheet'!$AC38)+(INDEX(ItemCosts,MATCH('Blend Sheet'!$AD$4,ItemNum,0),MATCH(B$1,Districts,0))*'Blend Sheet'!$AD38)+(INDEX(ItemCosts,MATCH('Blend Sheet'!$AE$4,ItemNum,0),MATCH(B$1,Districts,0))*'Blend Sheet'!$AE38)+(INDEX(ItemCosts,MATCH('Blend Sheet'!$AF$4,ItemNum,0),MATCH(B$1,Districts,0))*'Blend Sheet'!$AF38)+(INDEX(ItemCosts,MATCH('Blend Sheet'!$AG$4,ItemNum,0),MATCH(B$1,Districts,0))*'Blend Sheet'!$AG38)+(INDEX(ItemCosts,MATCH('Blend Sheet'!$AH$4,ItemNum,0),MATCH(B$1,Districts,0))*'Blend Sheet'!$AH38)+(INDEX(ItemCosts,MATCH('Blend Sheet'!$AI$4,ItemNum,0),MATCH(B$1,Districts,0))*'Blend Sheet'!$AI38)+(INDEX(ItemCosts,MATCH('Blend Sheet'!$AJ$4,ItemNum,0),MATCH(B$1,Districts,0))*'Blend Sheet'!$AJ38)+(INDEX(ItemCosts,MATCH('Blend Sheet'!$AK$4,ItemNum,0),MATCH(B$1,Districts,0))*'Blend Sheet'!$AK38)+(INDEX(ItemCosts,MATCH('Blend Sheet'!$AL$4,ItemNum,0),MATCH(B$1,Districts,0))*'Blend Sheet'!$AL38)+(INDEX(ItemCosts,MATCH('Blend Sheet'!$AM$4,ItemNum,0),MATCH(B$1,Districts,0))*'Blend Sheet'!$AM38)+(INDEX(ItemCosts,MATCH('Blend Sheet'!$AN$4,ItemNum,0),MATCH(B$1,Districts,0))*'Blend Sheet'!$AN38)+(INDEX(ItemCosts,MATCH('Blend Sheet'!$AO$4,ItemNum,0),MATCH(B$1,Districts,0))*'Blend Sheet'!$AO38)+(INDEX(ItemCosts,MATCH('Blend Sheet'!$AP$4,ItemNum,0),MATCH(B$1,Districts,0))*'Blend Sheet'!$AP38)+(INDEX(ItemCosts,MATCH('Blend Sheet'!$AQ$4,ItemNum,0),MATCH(B$1,Districts,0))*'Blend Sheet'!$AQ38)+(INDEX(ItemCosts,MATCH('Blend Sheet'!$AR$4,ItemNum,0),MATCH(B$1,Districts,0))*'Blend Sheet'!$AR38)+(INDEX(ItemCosts,MATCH('Blend Sheet'!$AS$4,ItemNum,0),MATCH(B$1,Districts,0))*'Blend Sheet'!$AS38)</f>
        <v>#N/A</v>
      </c>
      <c r="C35" s="5" t="e">
        <f>(INDEX(ItemCosts,MATCH('Blend Sheet'!$C$4,ItemNum,0),MATCH(C$1,Districts,0))*'Blend Sheet'!$C38)+(INDEX(ItemCosts,MATCH('Blend Sheet'!$D$4,ItemNum,0),MATCH(C$1,Districts,0))*'Blend Sheet'!$D38)+(INDEX(ItemCosts,MATCH('Blend Sheet'!$E$4,ItemNum,0),MATCH(C$1,Districts,0))*'Blend Sheet'!$E38)+(INDEX(ItemCosts,MATCH('Blend Sheet'!$F$4,ItemNum,0),MATCH(C$1,Districts,0))*'Blend Sheet'!$F38)+(INDEX(ItemCosts,MATCH('Blend Sheet'!$G$4,ItemNum,0),MATCH(C$1,Districts,0))*'Blend Sheet'!$G38)+(INDEX(ItemCosts,MATCH('Blend Sheet'!$H$4,ItemNum,0),MATCH(C$1,Districts,0))*'Blend Sheet'!$H38)+(INDEX(ItemCosts,MATCH('Blend Sheet'!$I$4,ItemNum,0),MATCH(C$1,Districts,0))*'Blend Sheet'!$I38)+(INDEX(ItemCosts,MATCH('Blend Sheet'!$J$4,ItemNum,0),MATCH(C$1,Districts,0))*'Blend Sheet'!$J38)+(INDEX(ItemCosts,MATCH('Blend Sheet'!$K$4,ItemNum,0),MATCH(C$1,Districts,0))*'Blend Sheet'!$K38)+(INDEX(ItemCosts,MATCH('Blend Sheet'!$L$4,ItemNum,0),MATCH(C$1,Districts,0))*'Blend Sheet'!$L38)+(INDEX(ItemCosts,MATCH('Blend Sheet'!$M$4,ItemNum,0),MATCH(C$1,Districts,0))*'Blend Sheet'!$M38)+(INDEX(ItemCosts,MATCH('Blend Sheet'!$N$4,ItemNum,0),MATCH(C$1,Districts,0))*'Blend Sheet'!$N38)+(INDEX(ItemCosts,MATCH('Blend Sheet'!$O$4,ItemNum,0),MATCH(C$1,Districts,0))*'Blend Sheet'!$O38)+(INDEX(ItemCosts,MATCH('Blend Sheet'!$P$4,ItemNum,0),MATCH(C$1,Districts,0))*'Blend Sheet'!$P38)+(INDEX(ItemCosts,MATCH('Blend Sheet'!$Q$4,ItemNum,0),MATCH(C$1,Districts,0))*'Blend Sheet'!$Q38)+(INDEX(ItemCosts,MATCH('Blend Sheet'!$R$4,ItemNum,0),MATCH(C$1,Districts,0))*'Blend Sheet'!$R38)+(INDEX(ItemCosts,MATCH('Blend Sheet'!$S$4,ItemNum,0),MATCH(C$1,Districts,0))*'Blend Sheet'!$S38)+(INDEX(ItemCosts,MATCH('Blend Sheet'!$T$4,ItemNum,0),MATCH(C$1,Districts,0))*'Blend Sheet'!$T38)+(INDEX(ItemCosts,MATCH('Blend Sheet'!$U$4,ItemNum,0),MATCH(C$1,Districts,0))*'Blend Sheet'!$U38)+(INDEX(ItemCosts,MATCH('Blend Sheet'!$V$4,ItemNum,0),MATCH(C$1,Districts,0))*'Blend Sheet'!$V38)+(INDEX(ItemCosts,MATCH('Blend Sheet'!$W$4,ItemNum,0),MATCH(C$1,Districts,0))*'Blend Sheet'!$W38)+(INDEX(ItemCosts,MATCH('Blend Sheet'!$X$4,ItemNum,0),MATCH(C$1,Districts,0))*'Blend Sheet'!$X38)+(INDEX(ItemCosts,MATCH('Blend Sheet'!$Y$4,ItemNum,0),MATCH(C$1,Districts,0))*'Blend Sheet'!$Y38)+(INDEX(ItemCosts,MATCH('Blend Sheet'!$Z$4,ItemNum,0),MATCH(C$1,Districts,0))*'Blend Sheet'!$Z38)+(INDEX(ItemCosts,MATCH('Blend Sheet'!$AA$4,ItemNum,0),MATCH(C$1,Districts,0))*'Blend Sheet'!$AA38)+(INDEX(ItemCosts,MATCH('Blend Sheet'!$AB$4,ItemNum,0),MATCH(C$1,Districts,0))*'Blend Sheet'!$AB38)+(INDEX(ItemCosts,MATCH('Blend Sheet'!$AC$4,ItemNum,0),MATCH(C$1,Districts,0))*'Blend Sheet'!$AC38)+(INDEX(ItemCosts,MATCH('Blend Sheet'!$AD$4,ItemNum,0),MATCH(C$1,Districts,0))*'Blend Sheet'!$AD38)+(INDEX(ItemCosts,MATCH('Blend Sheet'!$AE$4,ItemNum,0),MATCH(C$1,Districts,0))*'Blend Sheet'!$AE38)+(INDEX(ItemCosts,MATCH('Blend Sheet'!$AF$4,ItemNum,0),MATCH(C$1,Districts,0))*'Blend Sheet'!$AF38)+(INDEX(ItemCosts,MATCH('Blend Sheet'!$AG$4,ItemNum,0),MATCH(C$1,Districts,0))*'Blend Sheet'!$AG38)+(INDEX(ItemCosts,MATCH('Blend Sheet'!$AH$4,ItemNum,0),MATCH(C$1,Districts,0))*'Blend Sheet'!$AH38)+(INDEX(ItemCosts,MATCH('Blend Sheet'!$AI$4,ItemNum,0),MATCH(C$1,Districts,0))*'Blend Sheet'!$AI38)+(INDEX(ItemCosts,MATCH('Blend Sheet'!$AJ$4,ItemNum,0),MATCH(C$1,Districts,0))*'Blend Sheet'!$AJ38)+(INDEX(ItemCosts,MATCH('Blend Sheet'!$AK$4,ItemNum,0),MATCH(C$1,Districts,0))*'Blend Sheet'!$AK38)+(INDEX(ItemCosts,MATCH('Blend Sheet'!$AL$4,ItemNum,0),MATCH(C$1,Districts,0))*'Blend Sheet'!$AL38)+(INDEX(ItemCosts,MATCH('Blend Sheet'!$AM$4,ItemNum,0),MATCH(C$1,Districts,0))*'Blend Sheet'!$AM38)+(INDEX(ItemCosts,MATCH('Blend Sheet'!$AN$4,ItemNum,0),MATCH(C$1,Districts,0))*'Blend Sheet'!$AN38)+(INDEX(ItemCosts,MATCH('Blend Sheet'!$AO$4,ItemNum,0),MATCH(C$1,Districts,0))*'Blend Sheet'!$AO38)+(INDEX(ItemCosts,MATCH('Blend Sheet'!$AP$4,ItemNum,0),MATCH(C$1,Districts,0))*'Blend Sheet'!$AP38)+(INDEX(ItemCosts,MATCH('Blend Sheet'!$AQ$4,ItemNum,0),MATCH(C$1,Districts,0))*'Blend Sheet'!$AQ38)+(INDEX(ItemCosts,MATCH('Blend Sheet'!$AR$4,ItemNum,0),MATCH(C$1,Districts,0))*'Blend Sheet'!$AR38)+(INDEX(ItemCosts,MATCH('Blend Sheet'!$AS$4,ItemNum,0),MATCH(C$1,Districts,0))*'Blend Sheet'!$AS38)</f>
        <v>#N/A</v>
      </c>
      <c r="D35" s="5" t="e">
        <f>(INDEX(ItemCosts,MATCH('Blend Sheet'!$C$4,ItemNum,0),MATCH(D$1,Districts,0))*'Blend Sheet'!$C38)+(INDEX(ItemCosts,MATCH('Blend Sheet'!$D$4,ItemNum,0),MATCH(D$1,Districts,0))*'Blend Sheet'!$D38)+(INDEX(ItemCosts,MATCH('Blend Sheet'!$E$4,ItemNum,0),MATCH(D$1,Districts,0))*'Blend Sheet'!$E38)+(INDEX(ItemCosts,MATCH('Blend Sheet'!$F$4,ItemNum,0),MATCH(D$1,Districts,0))*'Blend Sheet'!$F38)+(INDEX(ItemCosts,MATCH('Blend Sheet'!$G$4,ItemNum,0),MATCH(D$1,Districts,0))*'Blend Sheet'!$G38)+(INDEX(ItemCosts,MATCH('Blend Sheet'!$H$4,ItemNum,0),MATCH(D$1,Districts,0))*'Blend Sheet'!$H38)+(INDEX(ItemCosts,MATCH('Blend Sheet'!$I$4,ItemNum,0),MATCH(D$1,Districts,0))*'Blend Sheet'!$I38)+(INDEX(ItemCosts,MATCH('Blend Sheet'!$J$4,ItemNum,0),MATCH(D$1,Districts,0))*'Blend Sheet'!$J38)+(INDEX(ItemCosts,MATCH('Blend Sheet'!$K$4,ItemNum,0),MATCH(D$1,Districts,0))*'Blend Sheet'!$K38)+(INDEX(ItemCosts,MATCH('Blend Sheet'!$L$4,ItemNum,0),MATCH(D$1,Districts,0))*'Blend Sheet'!$L38)+(INDEX(ItemCosts,MATCH('Blend Sheet'!$M$4,ItemNum,0),MATCH(D$1,Districts,0))*'Blend Sheet'!$M38)+(INDEX(ItemCosts,MATCH('Blend Sheet'!$N$4,ItemNum,0),MATCH(D$1,Districts,0))*'Blend Sheet'!$N38)+(INDEX(ItemCosts,MATCH('Blend Sheet'!$O$4,ItemNum,0),MATCH(D$1,Districts,0))*'Blend Sheet'!$O38)+(INDEX(ItemCosts,MATCH('Blend Sheet'!$P$4,ItemNum,0),MATCH(D$1,Districts,0))*'Blend Sheet'!$P38)+(INDEX(ItemCosts,MATCH('Blend Sheet'!$Q$4,ItemNum,0),MATCH(D$1,Districts,0))*'Blend Sheet'!$Q38)+(INDEX(ItemCosts,MATCH('Blend Sheet'!$R$4,ItemNum,0),MATCH(D$1,Districts,0))*'Blend Sheet'!$R38)+(INDEX(ItemCosts,MATCH('Blend Sheet'!$S$4,ItemNum,0),MATCH(D$1,Districts,0))*'Blend Sheet'!$S38)+(INDEX(ItemCosts,MATCH('Blend Sheet'!$T$4,ItemNum,0),MATCH(D$1,Districts,0))*'Blend Sheet'!$T38)+(INDEX(ItemCosts,MATCH('Blend Sheet'!$U$4,ItemNum,0),MATCH(D$1,Districts,0))*'Blend Sheet'!$U38)+(INDEX(ItemCosts,MATCH('Blend Sheet'!$V$4,ItemNum,0),MATCH(D$1,Districts,0))*'Blend Sheet'!$V38)+(INDEX(ItemCosts,MATCH('Blend Sheet'!$W$4,ItemNum,0),MATCH(D$1,Districts,0))*'Blend Sheet'!$W38)+(INDEX(ItemCosts,MATCH('Blend Sheet'!$X$4,ItemNum,0),MATCH(D$1,Districts,0))*'Blend Sheet'!$X38)+(INDEX(ItemCosts,MATCH('Blend Sheet'!$Y$4,ItemNum,0),MATCH(D$1,Districts,0))*'Blend Sheet'!$Y38)+(INDEX(ItemCosts,MATCH('Blend Sheet'!$Z$4,ItemNum,0),MATCH(D$1,Districts,0))*'Blend Sheet'!$Z38)+(INDEX(ItemCosts,MATCH('Blend Sheet'!$AA$4,ItemNum,0),MATCH(D$1,Districts,0))*'Blend Sheet'!$AA38)+(INDEX(ItemCosts,MATCH('Blend Sheet'!$AB$4,ItemNum,0),MATCH(D$1,Districts,0))*'Blend Sheet'!$AB38)+(INDEX(ItemCosts,MATCH('Blend Sheet'!$AC$4,ItemNum,0),MATCH(D$1,Districts,0))*'Blend Sheet'!$AC38)+(INDEX(ItemCosts,MATCH('Blend Sheet'!$AD$4,ItemNum,0),MATCH(D$1,Districts,0))*'Blend Sheet'!$AD38)+(INDEX(ItemCosts,MATCH('Blend Sheet'!$AE$4,ItemNum,0),MATCH(D$1,Districts,0))*'Blend Sheet'!$AE38)+(INDEX(ItemCosts,MATCH('Blend Sheet'!$AF$4,ItemNum,0),MATCH(D$1,Districts,0))*'Blend Sheet'!$AF38)+(INDEX(ItemCosts,MATCH('Blend Sheet'!$AG$4,ItemNum,0),MATCH(D$1,Districts,0))*'Blend Sheet'!$AG38)+(INDEX(ItemCosts,MATCH('Blend Sheet'!$AH$4,ItemNum,0),MATCH(D$1,Districts,0))*'Blend Sheet'!$AH38)+(INDEX(ItemCosts,MATCH('Blend Sheet'!$AI$4,ItemNum,0),MATCH(D$1,Districts,0))*'Blend Sheet'!$AI38)+(INDEX(ItemCosts,MATCH('Blend Sheet'!$AJ$4,ItemNum,0),MATCH(D$1,Districts,0))*'Blend Sheet'!$AJ38)+(INDEX(ItemCosts,MATCH('Blend Sheet'!$AK$4,ItemNum,0),MATCH(D$1,Districts,0))*'Blend Sheet'!$AK38)+(INDEX(ItemCosts,MATCH('Blend Sheet'!$AL$4,ItemNum,0),MATCH(D$1,Districts,0))*'Blend Sheet'!$AL38)+(INDEX(ItemCosts,MATCH('Blend Sheet'!$AM$4,ItemNum,0),MATCH(D$1,Districts,0))*'Blend Sheet'!$AM38)+(INDEX(ItemCosts,MATCH('Blend Sheet'!$AN$4,ItemNum,0),MATCH(D$1,Districts,0))*'Blend Sheet'!$AN38)+(INDEX(ItemCosts,MATCH('Blend Sheet'!$AO$4,ItemNum,0),MATCH(D$1,Districts,0))*'Blend Sheet'!$AO38)+(INDEX(ItemCosts,MATCH('Blend Sheet'!$AP$4,ItemNum,0),MATCH(D$1,Districts,0))*'Blend Sheet'!$AP38)+(INDEX(ItemCosts,MATCH('Blend Sheet'!$AQ$4,ItemNum,0),MATCH(D$1,Districts,0))*'Blend Sheet'!$AQ38)+(INDEX(ItemCosts,MATCH('Blend Sheet'!$AR$4,ItemNum,0),MATCH(D$1,Districts,0))*'Blend Sheet'!$AR38)+(INDEX(ItemCosts,MATCH('Blend Sheet'!$AS$4,ItemNum,0),MATCH(D$1,Districts,0))*'Blend Sheet'!$AS38)</f>
        <v>#N/A</v>
      </c>
      <c r="E35" s="5" t="e">
        <f>(INDEX(ItemCosts,MATCH('Blend Sheet'!$C$4,ItemNum,0),MATCH(E$1,Districts,0))*'Blend Sheet'!$C38)+(INDEX(ItemCosts,MATCH('Blend Sheet'!$D$4,ItemNum,0),MATCH(E$1,Districts,0))*'Blend Sheet'!$D38)+(INDEX(ItemCosts,MATCH('Blend Sheet'!$E$4,ItemNum,0),MATCH(E$1,Districts,0))*'Blend Sheet'!$E38)+(INDEX(ItemCosts,MATCH('Blend Sheet'!$F$4,ItemNum,0),MATCH(E$1,Districts,0))*'Blend Sheet'!$F38)+(INDEX(ItemCosts,MATCH('Blend Sheet'!$G$4,ItemNum,0),MATCH(E$1,Districts,0))*'Blend Sheet'!$G38)+(INDEX(ItemCosts,MATCH('Blend Sheet'!$H$4,ItemNum,0),MATCH(E$1,Districts,0))*'Blend Sheet'!$H38)+(INDEX(ItemCosts,MATCH('Blend Sheet'!$I$4,ItemNum,0),MATCH(E$1,Districts,0))*'Blend Sheet'!$I38)+(INDEX(ItemCosts,MATCH('Blend Sheet'!$J$4,ItemNum,0),MATCH(E$1,Districts,0))*'Blend Sheet'!$J38)+(INDEX(ItemCosts,MATCH('Blend Sheet'!$K$4,ItemNum,0),MATCH(E$1,Districts,0))*'Blend Sheet'!$K38)+(INDEX(ItemCosts,MATCH('Blend Sheet'!$L$4,ItemNum,0),MATCH(E$1,Districts,0))*'Blend Sheet'!$L38)+(INDEX(ItemCosts,MATCH('Blend Sheet'!$M$4,ItemNum,0),MATCH(E$1,Districts,0))*'Blend Sheet'!$M38)+(INDEX(ItemCosts,MATCH('Blend Sheet'!$N$4,ItemNum,0),MATCH(E$1,Districts,0))*'Blend Sheet'!$N38)+(INDEX(ItemCosts,MATCH('Blend Sheet'!$O$4,ItemNum,0),MATCH(E$1,Districts,0))*'Blend Sheet'!$O38)+(INDEX(ItemCosts,MATCH('Blend Sheet'!$P$4,ItemNum,0),MATCH(E$1,Districts,0))*'Blend Sheet'!$P38)+(INDEX(ItemCosts,MATCH('Blend Sheet'!$Q$4,ItemNum,0),MATCH(E$1,Districts,0))*'Blend Sheet'!$Q38)+(INDEX(ItemCosts,MATCH('Blend Sheet'!$R$4,ItemNum,0),MATCH(E$1,Districts,0))*'Blend Sheet'!$R38)+(INDEX(ItemCosts,MATCH('Blend Sheet'!$S$4,ItemNum,0),MATCH(E$1,Districts,0))*'Blend Sheet'!$S38)+(INDEX(ItemCosts,MATCH('Blend Sheet'!$T$4,ItemNum,0),MATCH(E$1,Districts,0))*'Blend Sheet'!$T38)+(INDEX(ItemCosts,MATCH('Blend Sheet'!$U$4,ItemNum,0),MATCH(E$1,Districts,0))*'Blend Sheet'!$U38)+(INDEX(ItemCosts,MATCH('Blend Sheet'!$V$4,ItemNum,0),MATCH(E$1,Districts,0))*'Blend Sheet'!$V38)+(INDEX(ItemCosts,MATCH('Blend Sheet'!$W$4,ItemNum,0),MATCH(E$1,Districts,0))*'Blend Sheet'!$W38)+(INDEX(ItemCosts,MATCH('Blend Sheet'!$X$4,ItemNum,0),MATCH(E$1,Districts,0))*'Blend Sheet'!$X38)+(INDEX(ItemCosts,MATCH('Blend Sheet'!$Y$4,ItemNum,0),MATCH(E$1,Districts,0))*'Blend Sheet'!$Y38)+(INDEX(ItemCosts,MATCH('Blend Sheet'!$Z$4,ItemNum,0),MATCH(E$1,Districts,0))*'Blend Sheet'!$Z38)+(INDEX(ItemCosts,MATCH('Blend Sheet'!$AA$4,ItemNum,0),MATCH(E$1,Districts,0))*'Blend Sheet'!$AA38)+(INDEX(ItemCosts,MATCH('Blend Sheet'!$AB$4,ItemNum,0),MATCH(E$1,Districts,0))*'Blend Sheet'!$AB38)+(INDEX(ItemCosts,MATCH('Blend Sheet'!$AC$4,ItemNum,0),MATCH(E$1,Districts,0))*'Blend Sheet'!$AC38)+(INDEX(ItemCosts,MATCH('Blend Sheet'!$AD$4,ItemNum,0),MATCH(E$1,Districts,0))*'Blend Sheet'!$AD38)+(INDEX(ItemCosts,MATCH('Blend Sheet'!$AE$4,ItemNum,0),MATCH(E$1,Districts,0))*'Blend Sheet'!$AE38)+(INDEX(ItemCosts,MATCH('Blend Sheet'!$AF$4,ItemNum,0),MATCH(E$1,Districts,0))*'Blend Sheet'!$AF38)+(INDEX(ItemCosts,MATCH('Blend Sheet'!$AG$4,ItemNum,0),MATCH(E$1,Districts,0))*'Blend Sheet'!$AG38)+(INDEX(ItemCosts,MATCH('Blend Sheet'!$AH$4,ItemNum,0),MATCH(E$1,Districts,0))*'Blend Sheet'!$AH38)+(INDEX(ItemCosts,MATCH('Blend Sheet'!$AI$4,ItemNum,0),MATCH(E$1,Districts,0))*'Blend Sheet'!$AI38)+(INDEX(ItemCosts,MATCH('Blend Sheet'!$AJ$4,ItemNum,0),MATCH(E$1,Districts,0))*'Blend Sheet'!$AJ38)+(INDEX(ItemCosts,MATCH('Blend Sheet'!$AK$4,ItemNum,0),MATCH(E$1,Districts,0))*'Blend Sheet'!$AK38)+(INDEX(ItemCosts,MATCH('Blend Sheet'!$AL$4,ItemNum,0),MATCH(E$1,Districts,0))*'Blend Sheet'!$AL38)+(INDEX(ItemCosts,MATCH('Blend Sheet'!$AM$4,ItemNum,0),MATCH(E$1,Districts,0))*'Blend Sheet'!$AM38)+(INDEX(ItemCosts,MATCH('Blend Sheet'!$AN$4,ItemNum,0),MATCH(E$1,Districts,0))*'Blend Sheet'!$AN38)+(INDEX(ItemCosts,MATCH('Blend Sheet'!$AO$4,ItemNum,0),MATCH(E$1,Districts,0))*'Blend Sheet'!$AO38)+(INDEX(ItemCosts,MATCH('Blend Sheet'!$AP$4,ItemNum,0),MATCH(E$1,Districts,0))*'Blend Sheet'!$AP38)+(INDEX(ItemCosts,MATCH('Blend Sheet'!$AQ$4,ItemNum,0),MATCH(E$1,Districts,0))*'Blend Sheet'!$AQ38)+(INDEX(ItemCosts,MATCH('Blend Sheet'!$AR$4,ItemNum,0),MATCH(E$1,Districts,0))*'Blend Sheet'!$AR38)+(INDEX(ItemCosts,MATCH('Blend Sheet'!$AS$4,ItemNum,0),MATCH(E$1,Districts,0))*'Blend Sheet'!$AS38)</f>
        <v>#N/A</v>
      </c>
      <c r="F35" s="5" t="e">
        <f>(INDEX(ItemCosts,MATCH('Blend Sheet'!$C$4,ItemNum,0),MATCH(F$1,Districts,0))*'Blend Sheet'!$C38)+(INDEX(ItemCosts,MATCH('Blend Sheet'!$D$4,ItemNum,0),MATCH(F$1,Districts,0))*'Blend Sheet'!$D38)+(INDEX(ItemCosts,MATCH('Blend Sheet'!$E$4,ItemNum,0),MATCH(F$1,Districts,0))*'Blend Sheet'!$E38)+(INDEX(ItemCosts,MATCH('Blend Sheet'!$F$4,ItemNum,0),MATCH(F$1,Districts,0))*'Blend Sheet'!$F38)+(INDEX(ItemCosts,MATCH('Blend Sheet'!$G$4,ItemNum,0),MATCH(F$1,Districts,0))*'Blend Sheet'!$G38)+(INDEX(ItemCosts,MATCH('Blend Sheet'!$H$4,ItemNum,0),MATCH(F$1,Districts,0))*'Blend Sheet'!$H38)+(INDEX(ItemCosts,MATCH('Blend Sheet'!$I$4,ItemNum,0),MATCH(F$1,Districts,0))*'Blend Sheet'!$I38)+(INDEX(ItemCosts,MATCH('Blend Sheet'!$J$4,ItemNum,0),MATCH(F$1,Districts,0))*'Blend Sheet'!$J38)+(INDEX(ItemCosts,MATCH('Blend Sheet'!$K$4,ItemNum,0),MATCH(F$1,Districts,0))*'Blend Sheet'!$K38)+(INDEX(ItemCosts,MATCH('Blend Sheet'!$L$4,ItemNum,0),MATCH(F$1,Districts,0))*'Blend Sheet'!$L38)+(INDEX(ItemCosts,MATCH('Blend Sheet'!$M$4,ItemNum,0),MATCH(F$1,Districts,0))*'Blend Sheet'!$M38)+(INDEX(ItemCosts,MATCH('Blend Sheet'!$N$4,ItemNum,0),MATCH(F$1,Districts,0))*'Blend Sheet'!$N38)+(INDEX(ItemCosts,MATCH('Blend Sheet'!$O$4,ItemNum,0),MATCH(F$1,Districts,0))*'Blend Sheet'!$O38)+(INDEX(ItemCosts,MATCH('Blend Sheet'!$P$4,ItemNum,0),MATCH(F$1,Districts,0))*'Blend Sheet'!$P38)+(INDEX(ItemCosts,MATCH('Blend Sheet'!$Q$4,ItemNum,0),MATCH(F$1,Districts,0))*'Blend Sheet'!$Q38)+(INDEX(ItemCosts,MATCH('Blend Sheet'!$R$4,ItemNum,0),MATCH(F$1,Districts,0))*'Blend Sheet'!$R38)+(INDEX(ItemCosts,MATCH('Blend Sheet'!$S$4,ItemNum,0),MATCH(F$1,Districts,0))*'Blend Sheet'!$S38)+(INDEX(ItemCosts,MATCH('Blend Sheet'!$T$4,ItemNum,0),MATCH(F$1,Districts,0))*'Blend Sheet'!$T38)+(INDEX(ItemCosts,MATCH('Blend Sheet'!$U$4,ItemNum,0),MATCH(F$1,Districts,0))*'Blend Sheet'!$U38)+(INDEX(ItemCosts,MATCH('Blend Sheet'!$V$4,ItemNum,0),MATCH(F$1,Districts,0))*'Blend Sheet'!$V38)+(INDEX(ItemCosts,MATCH('Blend Sheet'!$W$4,ItemNum,0),MATCH(F$1,Districts,0))*'Blend Sheet'!$W38)+(INDEX(ItemCosts,MATCH('Blend Sheet'!$X$4,ItemNum,0),MATCH(F$1,Districts,0))*'Blend Sheet'!$X38)+(INDEX(ItemCosts,MATCH('Blend Sheet'!$Y$4,ItemNum,0),MATCH(F$1,Districts,0))*'Blend Sheet'!$Y38)+(INDEX(ItemCosts,MATCH('Blend Sheet'!$Z$4,ItemNum,0),MATCH(F$1,Districts,0))*'Blend Sheet'!$Z38)+(INDEX(ItemCosts,MATCH('Blend Sheet'!$AA$4,ItemNum,0),MATCH(F$1,Districts,0))*'Blend Sheet'!$AA38)+(INDEX(ItemCosts,MATCH('Blend Sheet'!$AB$4,ItemNum,0),MATCH(F$1,Districts,0))*'Blend Sheet'!$AB38)+(INDEX(ItemCosts,MATCH('Blend Sheet'!$AC$4,ItemNum,0),MATCH(F$1,Districts,0))*'Blend Sheet'!$AC38)+(INDEX(ItemCosts,MATCH('Blend Sheet'!$AD$4,ItemNum,0),MATCH(F$1,Districts,0))*'Blend Sheet'!$AD38)+(INDEX(ItemCosts,MATCH('Blend Sheet'!$AE$4,ItemNum,0),MATCH(F$1,Districts,0))*'Blend Sheet'!$AE38)+(INDEX(ItemCosts,MATCH('Blend Sheet'!$AF$4,ItemNum,0),MATCH(F$1,Districts,0))*'Blend Sheet'!$AF38)+(INDEX(ItemCosts,MATCH('Blend Sheet'!$AG$4,ItemNum,0),MATCH(F$1,Districts,0))*'Blend Sheet'!$AG38)+(INDEX(ItemCosts,MATCH('Blend Sheet'!$AH$4,ItemNum,0),MATCH(F$1,Districts,0))*'Blend Sheet'!$AH38)+(INDEX(ItemCosts,MATCH('Blend Sheet'!$AI$4,ItemNum,0),MATCH(F$1,Districts,0))*'Blend Sheet'!$AI38)+(INDEX(ItemCosts,MATCH('Blend Sheet'!$AJ$4,ItemNum,0),MATCH(F$1,Districts,0))*'Blend Sheet'!$AJ38)+(INDEX(ItemCosts,MATCH('Blend Sheet'!$AK$4,ItemNum,0),MATCH(F$1,Districts,0))*'Blend Sheet'!$AK38)+(INDEX(ItemCosts,MATCH('Blend Sheet'!$AL$4,ItemNum,0),MATCH(F$1,Districts,0))*'Blend Sheet'!$AL38)+(INDEX(ItemCosts,MATCH('Blend Sheet'!$AM$4,ItemNum,0),MATCH(F$1,Districts,0))*'Blend Sheet'!$AM38)+(INDEX(ItemCosts,MATCH('Blend Sheet'!$AN$4,ItemNum,0),MATCH(F$1,Districts,0))*'Blend Sheet'!$AN38)+(INDEX(ItemCosts,MATCH('Blend Sheet'!$AO$4,ItemNum,0),MATCH(F$1,Districts,0))*'Blend Sheet'!$AO38)+(INDEX(ItemCosts,MATCH('Blend Sheet'!$AP$4,ItemNum,0),MATCH(F$1,Districts,0))*'Blend Sheet'!$AP38)+(INDEX(ItemCosts,MATCH('Blend Sheet'!$AQ$4,ItemNum,0),MATCH(F$1,Districts,0))*'Blend Sheet'!$AQ38)+(INDEX(ItemCosts,MATCH('Blend Sheet'!$AR$4,ItemNum,0),MATCH(F$1,Districts,0))*'Blend Sheet'!$AR38)+(INDEX(ItemCosts,MATCH('Blend Sheet'!$AS$4,ItemNum,0),MATCH(F$1,Districts,0))*'Blend Sheet'!$AS38)</f>
        <v>#N/A</v>
      </c>
      <c r="G35" s="5" t="e">
        <f>(INDEX(ItemCosts,MATCH('Blend Sheet'!$C$4,ItemNum,0),MATCH(G$1,Districts,0))*'Blend Sheet'!$C38)+(INDEX(ItemCosts,MATCH('Blend Sheet'!$D$4,ItemNum,0),MATCH(G$1,Districts,0))*'Blend Sheet'!$D38)+(INDEX(ItemCosts,MATCH('Blend Sheet'!$E$4,ItemNum,0),MATCH(G$1,Districts,0))*'Blend Sheet'!$E38)+(INDEX(ItemCosts,MATCH('Blend Sheet'!$F$4,ItemNum,0),MATCH(G$1,Districts,0))*'Blend Sheet'!$F38)+(INDEX(ItemCosts,MATCH('Blend Sheet'!$G$4,ItemNum,0),MATCH(G$1,Districts,0))*'Blend Sheet'!$G38)+(INDEX(ItemCosts,MATCH('Blend Sheet'!$H$4,ItemNum,0),MATCH(G$1,Districts,0))*'Blend Sheet'!$H38)+(INDEX(ItemCosts,MATCH('Blend Sheet'!$I$4,ItemNum,0),MATCH(G$1,Districts,0))*'Blend Sheet'!$I38)+(INDEX(ItemCosts,MATCH('Blend Sheet'!$J$4,ItemNum,0),MATCH(G$1,Districts,0))*'Blend Sheet'!$J38)+(INDEX(ItemCosts,MATCH('Blend Sheet'!$K$4,ItemNum,0),MATCH(G$1,Districts,0))*'Blend Sheet'!$K38)+(INDEX(ItemCosts,MATCH('Blend Sheet'!$L$4,ItemNum,0),MATCH(G$1,Districts,0))*'Blend Sheet'!$L38)+(INDEX(ItemCosts,MATCH('Blend Sheet'!$M$4,ItemNum,0),MATCH(G$1,Districts,0))*'Blend Sheet'!$M38)+(INDEX(ItemCosts,MATCH('Blend Sheet'!$N$4,ItemNum,0),MATCH(G$1,Districts,0))*'Blend Sheet'!$N38)+(INDEX(ItemCosts,MATCH('Blend Sheet'!$O$4,ItemNum,0),MATCH(G$1,Districts,0))*'Blend Sheet'!$O38)+(INDEX(ItemCosts,MATCH('Blend Sheet'!$P$4,ItemNum,0),MATCH(G$1,Districts,0))*'Blend Sheet'!$P38)+(INDEX(ItemCosts,MATCH('Blend Sheet'!$Q$4,ItemNum,0),MATCH(G$1,Districts,0))*'Blend Sheet'!$Q38)+(INDEX(ItemCosts,MATCH('Blend Sheet'!$R$4,ItemNum,0),MATCH(G$1,Districts,0))*'Blend Sheet'!$R38)+(INDEX(ItemCosts,MATCH('Blend Sheet'!$S$4,ItemNum,0),MATCH(G$1,Districts,0))*'Blend Sheet'!$S38)+(INDEX(ItemCosts,MATCH('Blend Sheet'!$T$4,ItemNum,0),MATCH(G$1,Districts,0))*'Blend Sheet'!$T38)+(INDEX(ItemCosts,MATCH('Blend Sheet'!$U$4,ItemNum,0),MATCH(G$1,Districts,0))*'Blend Sheet'!$U38)+(INDEX(ItemCosts,MATCH('Blend Sheet'!$V$4,ItemNum,0),MATCH(G$1,Districts,0))*'Blend Sheet'!$V38)+(INDEX(ItemCosts,MATCH('Blend Sheet'!$W$4,ItemNum,0),MATCH(G$1,Districts,0))*'Blend Sheet'!$W38)+(INDEX(ItemCosts,MATCH('Blend Sheet'!$X$4,ItemNum,0),MATCH(G$1,Districts,0))*'Blend Sheet'!$X38)+(INDEX(ItemCosts,MATCH('Blend Sheet'!$Y$4,ItemNum,0),MATCH(G$1,Districts,0))*'Blend Sheet'!$Y38)+(INDEX(ItemCosts,MATCH('Blend Sheet'!$Z$4,ItemNum,0),MATCH(G$1,Districts,0))*'Blend Sheet'!$Z38)+(INDEX(ItemCosts,MATCH('Blend Sheet'!$AA$4,ItemNum,0),MATCH(G$1,Districts,0))*'Blend Sheet'!$AA38)+(INDEX(ItemCosts,MATCH('Blend Sheet'!$AB$4,ItemNum,0),MATCH(G$1,Districts,0))*'Blend Sheet'!$AB38)+(INDEX(ItemCosts,MATCH('Blend Sheet'!$AC$4,ItemNum,0),MATCH(G$1,Districts,0))*'Blend Sheet'!$AC38)+(INDEX(ItemCosts,MATCH('Blend Sheet'!$AD$4,ItemNum,0),MATCH(G$1,Districts,0))*'Blend Sheet'!$AD38)+(INDEX(ItemCosts,MATCH('Blend Sheet'!$AE$4,ItemNum,0),MATCH(G$1,Districts,0))*'Blend Sheet'!$AE38)+(INDEX(ItemCosts,MATCH('Blend Sheet'!$AF$4,ItemNum,0),MATCH(G$1,Districts,0))*'Blend Sheet'!$AF38)+(INDEX(ItemCosts,MATCH('Blend Sheet'!$AG$4,ItemNum,0),MATCH(G$1,Districts,0))*'Blend Sheet'!$AG38)+(INDEX(ItemCosts,MATCH('Blend Sheet'!$AH$4,ItemNum,0),MATCH(G$1,Districts,0))*'Blend Sheet'!$AH38)+(INDEX(ItemCosts,MATCH('Blend Sheet'!$AI$4,ItemNum,0),MATCH(G$1,Districts,0))*'Blend Sheet'!$AI38)+(INDEX(ItemCosts,MATCH('Blend Sheet'!$AJ$4,ItemNum,0),MATCH(G$1,Districts,0))*'Blend Sheet'!$AJ38)+(INDEX(ItemCosts,MATCH('Blend Sheet'!$AK$4,ItemNum,0),MATCH(G$1,Districts,0))*'Blend Sheet'!$AK38)+(INDEX(ItemCosts,MATCH('Blend Sheet'!$AL$4,ItemNum,0),MATCH(G$1,Districts,0))*'Blend Sheet'!$AL38)+(INDEX(ItemCosts,MATCH('Blend Sheet'!$AM$4,ItemNum,0),MATCH(G$1,Districts,0))*'Blend Sheet'!$AM38)+(INDEX(ItemCosts,MATCH('Blend Sheet'!$AN$4,ItemNum,0),MATCH(G$1,Districts,0))*'Blend Sheet'!$AN38)+(INDEX(ItemCosts,MATCH('Blend Sheet'!$AO$4,ItemNum,0),MATCH(G$1,Districts,0))*'Blend Sheet'!$AO38)+(INDEX(ItemCosts,MATCH('Blend Sheet'!$AP$4,ItemNum,0),MATCH(G$1,Districts,0))*'Blend Sheet'!$AP38)+(INDEX(ItemCosts,MATCH('Blend Sheet'!$AQ$4,ItemNum,0),MATCH(G$1,Districts,0))*'Blend Sheet'!$AQ38)+(INDEX(ItemCosts,MATCH('Blend Sheet'!$AR$4,ItemNum,0),MATCH(G$1,Districts,0))*'Blend Sheet'!$AR38)+(INDEX(ItemCosts,MATCH('Blend Sheet'!$AS$4,ItemNum,0),MATCH(G$1,Districts,0))*'Blend Sheet'!$AS38)</f>
        <v>#N/A</v>
      </c>
      <c r="H35" s="5" t="e">
        <f>(INDEX(ItemCosts,MATCH('Blend Sheet'!$C$4,ItemNum,0),MATCH(H$1,Districts,0))*'Blend Sheet'!$C38)+(INDEX(ItemCosts,MATCH('Blend Sheet'!$D$4,ItemNum,0),MATCH(H$1,Districts,0))*'Blend Sheet'!$D38)+(INDEX(ItemCosts,MATCH('Blend Sheet'!$E$4,ItemNum,0),MATCH(H$1,Districts,0))*'Blend Sheet'!$E38)+(INDEX(ItemCosts,MATCH('Blend Sheet'!$F$4,ItemNum,0),MATCH(H$1,Districts,0))*'Blend Sheet'!$F38)+(INDEX(ItemCosts,MATCH('Blend Sheet'!$G$4,ItemNum,0),MATCH(H$1,Districts,0))*'Blend Sheet'!$G38)+(INDEX(ItemCosts,MATCH('Blend Sheet'!$H$4,ItemNum,0),MATCH(H$1,Districts,0))*'Blend Sheet'!$H38)+(INDEX(ItemCosts,MATCH('Blend Sheet'!$I$4,ItemNum,0),MATCH(H$1,Districts,0))*'Blend Sheet'!$I38)+(INDEX(ItemCosts,MATCH('Blend Sheet'!$J$4,ItemNum,0),MATCH(H$1,Districts,0))*'Blend Sheet'!$J38)+(INDEX(ItemCosts,MATCH('Blend Sheet'!$K$4,ItemNum,0),MATCH(H$1,Districts,0))*'Blend Sheet'!$K38)+(INDEX(ItemCosts,MATCH('Blend Sheet'!$L$4,ItemNum,0),MATCH(H$1,Districts,0))*'Blend Sheet'!$L38)+(INDEX(ItemCosts,MATCH('Blend Sheet'!$M$4,ItemNum,0),MATCH(H$1,Districts,0))*'Blend Sheet'!$M38)+(INDEX(ItemCosts,MATCH('Blend Sheet'!$N$4,ItemNum,0),MATCH(H$1,Districts,0))*'Blend Sheet'!$N38)+(INDEX(ItemCosts,MATCH('Blend Sheet'!$O$4,ItemNum,0),MATCH(H$1,Districts,0))*'Blend Sheet'!$O38)+(INDEX(ItemCosts,MATCH('Blend Sheet'!$P$4,ItemNum,0),MATCH(H$1,Districts,0))*'Blend Sheet'!$P38)+(INDEX(ItemCosts,MATCH('Blend Sheet'!$Q$4,ItemNum,0),MATCH(H$1,Districts,0))*'Blend Sheet'!$Q38)+(INDEX(ItemCosts,MATCH('Blend Sheet'!$R$4,ItemNum,0),MATCH(H$1,Districts,0))*'Blend Sheet'!$R38)+(INDEX(ItemCosts,MATCH('Blend Sheet'!$S$4,ItemNum,0),MATCH(H$1,Districts,0))*'Blend Sheet'!$S38)+(INDEX(ItemCosts,MATCH('Blend Sheet'!$T$4,ItemNum,0),MATCH(H$1,Districts,0))*'Blend Sheet'!$T38)+(INDEX(ItemCosts,MATCH('Blend Sheet'!$U$4,ItemNum,0),MATCH(H$1,Districts,0))*'Blend Sheet'!$U38)+(INDEX(ItemCosts,MATCH('Blend Sheet'!$V$4,ItemNum,0),MATCH(H$1,Districts,0))*'Blend Sheet'!$V38)+(INDEX(ItemCosts,MATCH('Blend Sheet'!$W$4,ItemNum,0),MATCH(H$1,Districts,0))*'Blend Sheet'!$W38)+(INDEX(ItemCosts,MATCH('Blend Sheet'!$X$4,ItemNum,0),MATCH(H$1,Districts,0))*'Blend Sheet'!$X38)+(INDEX(ItemCosts,MATCH('Blend Sheet'!$Y$4,ItemNum,0),MATCH(H$1,Districts,0))*'Blend Sheet'!$Y38)+(INDEX(ItemCosts,MATCH('Blend Sheet'!$Z$4,ItemNum,0),MATCH(H$1,Districts,0))*'Blend Sheet'!$Z38)+(INDEX(ItemCosts,MATCH('Blend Sheet'!$AA$4,ItemNum,0),MATCH(H$1,Districts,0))*'Blend Sheet'!$AA38)+(INDEX(ItemCosts,MATCH('Blend Sheet'!$AB$4,ItemNum,0),MATCH(H$1,Districts,0))*'Blend Sheet'!$AB38)+(INDEX(ItemCosts,MATCH('Blend Sheet'!$AC$4,ItemNum,0),MATCH(H$1,Districts,0))*'Blend Sheet'!$AC38)+(INDEX(ItemCosts,MATCH('Blend Sheet'!$AD$4,ItemNum,0),MATCH(H$1,Districts,0))*'Blend Sheet'!$AD38)+(INDEX(ItemCosts,MATCH('Blend Sheet'!$AE$4,ItemNum,0),MATCH(H$1,Districts,0))*'Blend Sheet'!$AE38)+(INDEX(ItemCosts,MATCH('Blend Sheet'!$AF$4,ItemNum,0),MATCH(H$1,Districts,0))*'Blend Sheet'!$AF38)+(INDEX(ItemCosts,MATCH('Blend Sheet'!$AG$4,ItemNum,0),MATCH(H$1,Districts,0))*'Blend Sheet'!$AG38)+(INDEX(ItemCosts,MATCH('Blend Sheet'!$AH$4,ItemNum,0),MATCH(H$1,Districts,0))*'Blend Sheet'!$AH38)+(INDEX(ItemCosts,MATCH('Blend Sheet'!$AI$4,ItemNum,0),MATCH(H$1,Districts,0))*'Blend Sheet'!$AI38)+(INDEX(ItemCosts,MATCH('Blend Sheet'!$AJ$4,ItemNum,0),MATCH(H$1,Districts,0))*'Blend Sheet'!$AJ38)+(INDEX(ItemCosts,MATCH('Blend Sheet'!$AK$4,ItemNum,0),MATCH(H$1,Districts,0))*'Blend Sheet'!$AK38)+(INDEX(ItemCosts,MATCH('Blend Sheet'!$AL$4,ItemNum,0),MATCH(H$1,Districts,0))*'Blend Sheet'!$AL38)+(INDEX(ItemCosts,MATCH('Blend Sheet'!$AM$4,ItemNum,0),MATCH(H$1,Districts,0))*'Blend Sheet'!$AM38)+(INDEX(ItemCosts,MATCH('Blend Sheet'!$AN$4,ItemNum,0),MATCH(H$1,Districts,0))*'Blend Sheet'!$AN38)+(INDEX(ItemCosts,MATCH('Blend Sheet'!$AO$4,ItemNum,0),MATCH(H$1,Districts,0))*'Blend Sheet'!$AO38)+(INDEX(ItemCosts,MATCH('Blend Sheet'!$AP$4,ItemNum,0),MATCH(H$1,Districts,0))*'Blend Sheet'!$AP38)+(INDEX(ItemCosts,MATCH('Blend Sheet'!$AQ$4,ItemNum,0),MATCH(H$1,Districts,0))*'Blend Sheet'!$AQ38)+(INDEX(ItemCosts,MATCH('Blend Sheet'!$AR$4,ItemNum,0),MATCH(H$1,Districts,0))*'Blend Sheet'!$AR38)+(INDEX(ItemCosts,MATCH('Blend Sheet'!$AS$4,ItemNum,0),MATCH(H$1,Districts,0))*'Blend Sheet'!$AS38)</f>
        <v>#N/A</v>
      </c>
      <c r="I35" s="5" t="e">
        <f>(INDEX(ItemCosts,MATCH('Blend Sheet'!$C$4,ItemNum,0),MATCH(I$1,Districts,0))*'Blend Sheet'!$C38)+(INDEX(ItemCosts,MATCH('Blend Sheet'!$D$4,ItemNum,0),MATCH(I$1,Districts,0))*'Blend Sheet'!$D38)+(INDEX(ItemCosts,MATCH('Blend Sheet'!$E$4,ItemNum,0),MATCH(I$1,Districts,0))*'Blend Sheet'!$E38)+(INDEX(ItemCosts,MATCH('Blend Sheet'!$F$4,ItemNum,0),MATCH(I$1,Districts,0))*'Blend Sheet'!$F38)+(INDEX(ItemCosts,MATCH('Blend Sheet'!$G$4,ItemNum,0),MATCH(I$1,Districts,0))*'Blend Sheet'!$G38)+(INDEX(ItemCosts,MATCH('Blend Sheet'!$H$4,ItemNum,0),MATCH(I$1,Districts,0))*'Blend Sheet'!$H38)+(INDEX(ItemCosts,MATCH('Blend Sheet'!$I$4,ItemNum,0),MATCH(I$1,Districts,0))*'Blend Sheet'!$I38)+(INDEX(ItemCosts,MATCH('Blend Sheet'!$J$4,ItemNum,0),MATCH(I$1,Districts,0))*'Blend Sheet'!$J38)+(INDEX(ItemCosts,MATCH('Blend Sheet'!$K$4,ItemNum,0),MATCH(I$1,Districts,0))*'Blend Sheet'!$K38)+(INDEX(ItemCosts,MATCH('Blend Sheet'!$L$4,ItemNum,0),MATCH(I$1,Districts,0))*'Blend Sheet'!$L38)+(INDEX(ItemCosts,MATCH('Blend Sheet'!$M$4,ItemNum,0),MATCH(I$1,Districts,0))*'Blend Sheet'!$M38)+(INDEX(ItemCosts,MATCH('Blend Sheet'!$N$4,ItemNum,0),MATCH(I$1,Districts,0))*'Blend Sheet'!$N38)+(INDEX(ItemCosts,MATCH('Blend Sheet'!$O$4,ItemNum,0),MATCH(I$1,Districts,0))*'Blend Sheet'!$O38)+(INDEX(ItemCosts,MATCH('Blend Sheet'!$P$4,ItemNum,0),MATCH(I$1,Districts,0))*'Blend Sheet'!$P38)+(INDEX(ItemCosts,MATCH('Blend Sheet'!$Q$4,ItemNum,0),MATCH(I$1,Districts,0))*'Blend Sheet'!$Q38)+(INDEX(ItemCosts,MATCH('Blend Sheet'!$R$4,ItemNum,0),MATCH(I$1,Districts,0))*'Blend Sheet'!$R38)+(INDEX(ItemCosts,MATCH('Blend Sheet'!$S$4,ItemNum,0),MATCH(I$1,Districts,0))*'Blend Sheet'!$S38)+(INDEX(ItemCosts,MATCH('Blend Sheet'!$T$4,ItemNum,0),MATCH(I$1,Districts,0))*'Blend Sheet'!$T38)+(INDEX(ItemCosts,MATCH('Blend Sheet'!$U$4,ItemNum,0),MATCH(I$1,Districts,0))*'Blend Sheet'!$U38)+(INDEX(ItemCosts,MATCH('Blend Sheet'!$V$4,ItemNum,0),MATCH(I$1,Districts,0))*'Blend Sheet'!$V38)+(INDEX(ItemCosts,MATCH('Blend Sheet'!$W$4,ItemNum,0),MATCH(I$1,Districts,0))*'Blend Sheet'!$W38)+(INDEX(ItemCosts,MATCH('Blend Sheet'!$X$4,ItemNum,0),MATCH(I$1,Districts,0))*'Blend Sheet'!$X38)+(INDEX(ItemCosts,MATCH('Blend Sheet'!$Y$4,ItemNum,0),MATCH(I$1,Districts,0))*'Blend Sheet'!$Y38)+(INDEX(ItemCosts,MATCH('Blend Sheet'!$Z$4,ItemNum,0),MATCH(I$1,Districts,0))*'Blend Sheet'!$Z38)+(INDEX(ItemCosts,MATCH('Blend Sheet'!$AA$4,ItemNum,0),MATCH(I$1,Districts,0))*'Blend Sheet'!$AA38)+(INDEX(ItemCosts,MATCH('Blend Sheet'!$AB$4,ItemNum,0),MATCH(I$1,Districts,0))*'Blend Sheet'!$AB38)+(INDEX(ItemCosts,MATCH('Blend Sheet'!$AC$4,ItemNum,0),MATCH(I$1,Districts,0))*'Blend Sheet'!$AC38)+(INDEX(ItemCosts,MATCH('Blend Sheet'!$AD$4,ItemNum,0),MATCH(I$1,Districts,0))*'Blend Sheet'!$AD38)+(INDEX(ItemCosts,MATCH('Blend Sheet'!$AE$4,ItemNum,0),MATCH(I$1,Districts,0))*'Blend Sheet'!$AE38)+(INDEX(ItemCosts,MATCH('Blend Sheet'!$AF$4,ItemNum,0),MATCH(I$1,Districts,0))*'Blend Sheet'!$AF38)+(INDEX(ItemCosts,MATCH('Blend Sheet'!$AG$4,ItemNum,0),MATCH(I$1,Districts,0))*'Blend Sheet'!$AG38)+(INDEX(ItemCosts,MATCH('Blend Sheet'!$AH$4,ItemNum,0),MATCH(I$1,Districts,0))*'Blend Sheet'!$AH38)+(INDEX(ItemCosts,MATCH('Blend Sheet'!$AI$4,ItemNum,0),MATCH(I$1,Districts,0))*'Blend Sheet'!$AI38)+(INDEX(ItemCosts,MATCH('Blend Sheet'!$AJ$4,ItemNum,0),MATCH(I$1,Districts,0))*'Blend Sheet'!$AJ38)+(INDEX(ItemCosts,MATCH('Blend Sheet'!$AK$4,ItemNum,0),MATCH(I$1,Districts,0))*'Blend Sheet'!$AK38)+(INDEX(ItemCosts,MATCH('Blend Sheet'!$AL$4,ItemNum,0),MATCH(I$1,Districts,0))*'Blend Sheet'!$AL38)+(INDEX(ItemCosts,MATCH('Blend Sheet'!$AM$4,ItemNum,0),MATCH(I$1,Districts,0))*'Blend Sheet'!$AM38)+(INDEX(ItemCosts,MATCH('Blend Sheet'!$AN$4,ItemNum,0),MATCH(I$1,Districts,0))*'Blend Sheet'!$AN38)+(INDEX(ItemCosts,MATCH('Blend Sheet'!$AO$4,ItemNum,0),MATCH(I$1,Districts,0))*'Blend Sheet'!$AO38)+(INDEX(ItemCosts,MATCH('Blend Sheet'!$AP$4,ItemNum,0),MATCH(I$1,Districts,0))*'Blend Sheet'!$AP38)+(INDEX(ItemCosts,MATCH('Blend Sheet'!$AQ$4,ItemNum,0),MATCH(I$1,Districts,0))*'Blend Sheet'!$AQ38)+(INDEX(ItemCosts,MATCH('Blend Sheet'!$AR$4,ItemNum,0),MATCH(I$1,Districts,0))*'Blend Sheet'!$AR38)+(INDEX(ItemCosts,MATCH('Blend Sheet'!$AS$4,ItemNum,0),MATCH(I$1,Districts,0))*'Blend Sheet'!$AS38)</f>
        <v>#N/A</v>
      </c>
      <c r="J35" s="5" t="e">
        <f>(INDEX(ItemCosts,MATCH('Blend Sheet'!$C$4,ItemNum,0),MATCH(J$1,Districts,0))*'Blend Sheet'!$C38)+(INDEX(ItemCosts,MATCH('Blend Sheet'!$D$4,ItemNum,0),MATCH(J$1,Districts,0))*'Blend Sheet'!$D38)+(INDEX(ItemCosts,MATCH('Blend Sheet'!$E$4,ItemNum,0),MATCH(J$1,Districts,0))*'Blend Sheet'!$E38)+(INDEX(ItemCosts,MATCH('Blend Sheet'!$F$4,ItemNum,0),MATCH(J$1,Districts,0))*'Blend Sheet'!$F38)+(INDEX(ItemCosts,MATCH('Blend Sheet'!$G$4,ItemNum,0),MATCH(J$1,Districts,0))*'Blend Sheet'!$G38)+(INDEX(ItemCosts,MATCH('Blend Sheet'!$H$4,ItemNum,0),MATCH(J$1,Districts,0))*'Blend Sheet'!$H38)+(INDEX(ItemCosts,MATCH('Blend Sheet'!$I$4,ItemNum,0),MATCH(J$1,Districts,0))*'Blend Sheet'!$I38)+(INDEX(ItemCosts,MATCH('Blend Sheet'!$J$4,ItemNum,0),MATCH(J$1,Districts,0))*'Blend Sheet'!$J38)+(INDEX(ItemCosts,MATCH('Blend Sheet'!$K$4,ItemNum,0),MATCH(J$1,Districts,0))*'Blend Sheet'!$K38)+(INDEX(ItemCosts,MATCH('Blend Sheet'!$L$4,ItemNum,0),MATCH(J$1,Districts,0))*'Blend Sheet'!$L38)+(INDEX(ItemCosts,MATCH('Blend Sheet'!$M$4,ItemNum,0),MATCH(J$1,Districts,0))*'Blend Sheet'!$M38)+(INDEX(ItemCosts,MATCH('Blend Sheet'!$N$4,ItemNum,0),MATCH(J$1,Districts,0))*'Blend Sheet'!$N38)+(INDEX(ItemCosts,MATCH('Blend Sheet'!$O$4,ItemNum,0),MATCH(J$1,Districts,0))*'Blend Sheet'!$O38)+(INDEX(ItemCosts,MATCH('Blend Sheet'!$P$4,ItemNum,0),MATCH(J$1,Districts,0))*'Blend Sheet'!$P38)+(INDEX(ItemCosts,MATCH('Blend Sheet'!$Q$4,ItemNum,0),MATCH(J$1,Districts,0))*'Blend Sheet'!$Q38)+(INDEX(ItemCosts,MATCH('Blend Sheet'!$R$4,ItemNum,0),MATCH(J$1,Districts,0))*'Blend Sheet'!$R38)+(INDEX(ItemCosts,MATCH('Blend Sheet'!$S$4,ItemNum,0),MATCH(J$1,Districts,0))*'Blend Sheet'!$S38)+(INDEX(ItemCosts,MATCH('Blend Sheet'!$T$4,ItemNum,0),MATCH(J$1,Districts,0))*'Blend Sheet'!$T38)+(INDEX(ItemCosts,MATCH('Blend Sheet'!$U$4,ItemNum,0),MATCH(J$1,Districts,0))*'Blend Sheet'!$U38)+(INDEX(ItemCosts,MATCH('Blend Sheet'!$V$4,ItemNum,0),MATCH(J$1,Districts,0))*'Blend Sheet'!$V38)+(INDEX(ItemCosts,MATCH('Blend Sheet'!$W$4,ItemNum,0),MATCH(J$1,Districts,0))*'Blend Sheet'!$W38)+(INDEX(ItemCosts,MATCH('Blend Sheet'!$X$4,ItemNum,0),MATCH(J$1,Districts,0))*'Blend Sheet'!$X38)+(INDEX(ItemCosts,MATCH('Blend Sheet'!$Y$4,ItemNum,0),MATCH(J$1,Districts,0))*'Blend Sheet'!$Y38)+(INDEX(ItemCosts,MATCH('Blend Sheet'!$Z$4,ItemNum,0),MATCH(J$1,Districts,0))*'Blend Sheet'!$Z38)+(INDEX(ItemCosts,MATCH('Blend Sheet'!$AA$4,ItemNum,0),MATCH(J$1,Districts,0))*'Blend Sheet'!$AA38)+(INDEX(ItemCosts,MATCH('Blend Sheet'!$AB$4,ItemNum,0),MATCH(J$1,Districts,0))*'Blend Sheet'!$AB38)+(INDEX(ItemCosts,MATCH('Blend Sheet'!$AC$4,ItemNum,0),MATCH(J$1,Districts,0))*'Blend Sheet'!$AC38)+(INDEX(ItemCosts,MATCH('Blend Sheet'!$AD$4,ItemNum,0),MATCH(J$1,Districts,0))*'Blend Sheet'!$AD38)+(INDEX(ItemCosts,MATCH('Blend Sheet'!$AE$4,ItemNum,0),MATCH(J$1,Districts,0))*'Blend Sheet'!$AE38)+(INDEX(ItemCosts,MATCH('Blend Sheet'!$AF$4,ItemNum,0),MATCH(J$1,Districts,0))*'Blend Sheet'!$AF38)+(INDEX(ItemCosts,MATCH('Blend Sheet'!$AG$4,ItemNum,0),MATCH(J$1,Districts,0))*'Blend Sheet'!$AG38)+(INDEX(ItemCosts,MATCH('Blend Sheet'!$AH$4,ItemNum,0),MATCH(J$1,Districts,0))*'Blend Sheet'!$AH38)+(INDEX(ItemCosts,MATCH('Blend Sheet'!$AI$4,ItemNum,0),MATCH(J$1,Districts,0))*'Blend Sheet'!$AI38)+(INDEX(ItemCosts,MATCH('Blend Sheet'!$AJ$4,ItemNum,0),MATCH(J$1,Districts,0))*'Blend Sheet'!$AJ38)+(INDEX(ItemCosts,MATCH('Blend Sheet'!$AK$4,ItemNum,0),MATCH(J$1,Districts,0))*'Blend Sheet'!$AK38)+(INDEX(ItemCosts,MATCH('Blend Sheet'!$AL$4,ItemNum,0),MATCH(J$1,Districts,0))*'Blend Sheet'!$AL38)+(INDEX(ItemCosts,MATCH('Blend Sheet'!$AM$4,ItemNum,0),MATCH(J$1,Districts,0))*'Blend Sheet'!$AM38)+(INDEX(ItemCosts,MATCH('Blend Sheet'!$AN$4,ItemNum,0),MATCH(J$1,Districts,0))*'Blend Sheet'!$AN38)+(INDEX(ItemCosts,MATCH('Blend Sheet'!$AO$4,ItemNum,0),MATCH(J$1,Districts,0))*'Blend Sheet'!$AO38)+(INDEX(ItemCosts,MATCH('Blend Sheet'!$AP$4,ItemNum,0),MATCH(J$1,Districts,0))*'Blend Sheet'!$AP38)+(INDEX(ItemCosts,MATCH('Blend Sheet'!$AQ$4,ItemNum,0),MATCH(J$1,Districts,0))*'Blend Sheet'!$AQ38)+(INDEX(ItemCosts,MATCH('Blend Sheet'!$AR$4,ItemNum,0),MATCH(J$1,Districts,0))*'Blend Sheet'!$AR38)+(INDEX(ItemCosts,MATCH('Blend Sheet'!$AS$4,ItemNum,0),MATCH(J$1,Districts,0))*'Blend Sheet'!$AS38)</f>
        <v>#N/A</v>
      </c>
      <c r="K35" s="5" t="e">
        <f>(INDEX(ItemCosts,MATCH('Blend Sheet'!$C$4,ItemNum,0),MATCH(K$1,Districts,0))*'Blend Sheet'!$C38)+(INDEX(ItemCosts,MATCH('Blend Sheet'!$D$4,ItemNum,0),MATCH(K$1,Districts,0))*'Blend Sheet'!$D38)+(INDEX(ItemCosts,MATCH('Blend Sheet'!$E$4,ItemNum,0),MATCH(K$1,Districts,0))*'Blend Sheet'!$E38)+(INDEX(ItemCosts,MATCH('Blend Sheet'!$F$4,ItemNum,0),MATCH(K$1,Districts,0))*'Blend Sheet'!$F38)+(INDEX(ItemCosts,MATCH('Blend Sheet'!$G$4,ItemNum,0),MATCH(K$1,Districts,0))*'Blend Sheet'!$G38)+(INDEX(ItemCosts,MATCH('Blend Sheet'!$H$4,ItemNum,0),MATCH(K$1,Districts,0))*'Blend Sheet'!$H38)+(INDEX(ItemCosts,MATCH('Blend Sheet'!$I$4,ItemNum,0),MATCH(K$1,Districts,0))*'Blend Sheet'!$I38)+(INDEX(ItemCosts,MATCH('Blend Sheet'!$J$4,ItemNum,0),MATCH(K$1,Districts,0))*'Blend Sheet'!$J38)+(INDEX(ItemCosts,MATCH('Blend Sheet'!$K$4,ItemNum,0),MATCH(K$1,Districts,0))*'Blend Sheet'!$K38)+(INDEX(ItemCosts,MATCH('Blend Sheet'!$L$4,ItemNum,0),MATCH(K$1,Districts,0))*'Blend Sheet'!$L38)+(INDEX(ItemCosts,MATCH('Blend Sheet'!$M$4,ItemNum,0),MATCH(K$1,Districts,0))*'Blend Sheet'!$M38)+(INDEX(ItemCosts,MATCH('Blend Sheet'!$N$4,ItemNum,0),MATCH(K$1,Districts,0))*'Blend Sheet'!$N38)+(INDEX(ItemCosts,MATCH('Blend Sheet'!$O$4,ItemNum,0),MATCH(K$1,Districts,0))*'Blend Sheet'!$O38)+(INDEX(ItemCosts,MATCH('Blend Sheet'!$P$4,ItemNum,0),MATCH(K$1,Districts,0))*'Blend Sheet'!$P38)+(INDEX(ItemCosts,MATCH('Blend Sheet'!$Q$4,ItemNum,0),MATCH(K$1,Districts,0))*'Blend Sheet'!$Q38)+(INDEX(ItemCosts,MATCH('Blend Sheet'!$R$4,ItemNum,0),MATCH(K$1,Districts,0))*'Blend Sheet'!$R38)+(INDEX(ItemCosts,MATCH('Blend Sheet'!$S$4,ItemNum,0),MATCH(K$1,Districts,0))*'Blend Sheet'!$S38)+(INDEX(ItemCosts,MATCH('Blend Sheet'!$T$4,ItemNum,0),MATCH(K$1,Districts,0))*'Blend Sheet'!$T38)+(INDEX(ItemCosts,MATCH('Blend Sheet'!$U$4,ItemNum,0),MATCH(K$1,Districts,0))*'Blend Sheet'!$U38)+(INDEX(ItemCosts,MATCH('Blend Sheet'!$V$4,ItemNum,0),MATCH(K$1,Districts,0))*'Blend Sheet'!$V38)+(INDEX(ItemCosts,MATCH('Blend Sheet'!$W$4,ItemNum,0),MATCH(K$1,Districts,0))*'Blend Sheet'!$W38)+(INDEX(ItemCosts,MATCH('Blend Sheet'!$X$4,ItemNum,0),MATCH(K$1,Districts,0))*'Blend Sheet'!$X38)+(INDEX(ItemCosts,MATCH('Blend Sheet'!$Y$4,ItemNum,0),MATCH(K$1,Districts,0))*'Blend Sheet'!$Y38)+(INDEX(ItemCosts,MATCH('Blend Sheet'!$Z$4,ItemNum,0),MATCH(K$1,Districts,0))*'Blend Sheet'!$Z38)+(INDEX(ItemCosts,MATCH('Blend Sheet'!$AA$4,ItemNum,0),MATCH(K$1,Districts,0))*'Blend Sheet'!$AA38)+(INDEX(ItemCosts,MATCH('Blend Sheet'!$AB$4,ItemNum,0),MATCH(K$1,Districts,0))*'Blend Sheet'!$AB38)+(INDEX(ItemCosts,MATCH('Blend Sheet'!$AC$4,ItemNum,0),MATCH(K$1,Districts,0))*'Blend Sheet'!$AC38)+(INDEX(ItemCosts,MATCH('Blend Sheet'!$AD$4,ItemNum,0),MATCH(K$1,Districts,0))*'Blend Sheet'!$AD38)+(INDEX(ItemCosts,MATCH('Blend Sheet'!$AE$4,ItemNum,0),MATCH(K$1,Districts,0))*'Blend Sheet'!$AE38)+(INDEX(ItemCosts,MATCH('Blend Sheet'!$AF$4,ItemNum,0),MATCH(K$1,Districts,0))*'Blend Sheet'!$AF38)+(INDEX(ItemCosts,MATCH('Blend Sheet'!$AG$4,ItemNum,0),MATCH(K$1,Districts,0))*'Blend Sheet'!$AG38)+(INDEX(ItemCosts,MATCH('Blend Sheet'!$AH$4,ItemNum,0),MATCH(K$1,Districts,0))*'Blend Sheet'!$AH38)+(INDEX(ItemCosts,MATCH('Blend Sheet'!$AI$4,ItemNum,0),MATCH(K$1,Districts,0))*'Blend Sheet'!$AI38)+(INDEX(ItemCosts,MATCH('Blend Sheet'!$AJ$4,ItemNum,0),MATCH(K$1,Districts,0))*'Blend Sheet'!$AJ38)+(INDEX(ItemCosts,MATCH('Blend Sheet'!$AK$4,ItemNum,0),MATCH(K$1,Districts,0))*'Blend Sheet'!$AK38)+(INDEX(ItemCosts,MATCH('Blend Sheet'!$AL$4,ItemNum,0),MATCH(K$1,Districts,0))*'Blend Sheet'!$AL38)+(INDEX(ItemCosts,MATCH('Blend Sheet'!$AM$4,ItemNum,0),MATCH(K$1,Districts,0))*'Blend Sheet'!$AM38)+(INDEX(ItemCosts,MATCH('Blend Sheet'!$AN$4,ItemNum,0),MATCH(K$1,Districts,0))*'Blend Sheet'!$AN38)+(INDEX(ItemCosts,MATCH('Blend Sheet'!$AO$4,ItemNum,0),MATCH(K$1,Districts,0))*'Blend Sheet'!$AO38)+(INDEX(ItemCosts,MATCH('Blend Sheet'!$AP$4,ItemNum,0),MATCH(K$1,Districts,0))*'Blend Sheet'!$AP38)+(INDEX(ItemCosts,MATCH('Blend Sheet'!$AQ$4,ItemNum,0),MATCH(K$1,Districts,0))*'Blend Sheet'!$AQ38)+(INDEX(ItemCosts,MATCH('Blend Sheet'!$AR$4,ItemNum,0),MATCH(K$1,Districts,0))*'Blend Sheet'!$AR38)+(INDEX(ItemCosts,MATCH('Blend Sheet'!$AS$4,ItemNum,0),MATCH(K$1,Districts,0))*'Blend Sheet'!$AS38)</f>
        <v>#N/A</v>
      </c>
      <c r="L35" s="5" t="e">
        <f>(INDEX(ItemCosts,MATCH('Blend Sheet'!$C$4,ItemNum,0),MATCH(L$1,Districts,0))*'Blend Sheet'!$C38)+(INDEX(ItemCosts,MATCH('Blend Sheet'!$D$4,ItemNum,0),MATCH(L$1,Districts,0))*'Blend Sheet'!$D38)+(INDEX(ItemCosts,MATCH('Blend Sheet'!$E$4,ItemNum,0),MATCH(L$1,Districts,0))*'Blend Sheet'!$E38)+(INDEX(ItemCosts,MATCH('Blend Sheet'!$F$4,ItemNum,0),MATCH(L$1,Districts,0))*'Blend Sheet'!$F38)+(INDEX(ItemCosts,MATCH('Blend Sheet'!$G$4,ItemNum,0),MATCH(L$1,Districts,0))*'Blend Sheet'!$G38)+(INDEX(ItemCosts,MATCH('Blend Sheet'!$H$4,ItemNum,0),MATCH(L$1,Districts,0))*'Blend Sheet'!$H38)+(INDEX(ItemCosts,MATCH('Blend Sheet'!$I$4,ItemNum,0),MATCH(L$1,Districts,0))*'Blend Sheet'!$I38)+(INDEX(ItemCosts,MATCH('Blend Sheet'!$J$4,ItemNum,0),MATCH(L$1,Districts,0))*'Blend Sheet'!$J38)+(INDEX(ItemCosts,MATCH('Blend Sheet'!$K$4,ItemNum,0),MATCH(L$1,Districts,0))*'Blend Sheet'!$K38)+(INDEX(ItemCosts,MATCH('Blend Sheet'!$L$4,ItemNum,0),MATCH(L$1,Districts,0))*'Blend Sheet'!$L38)+(INDEX(ItemCosts,MATCH('Blend Sheet'!$M$4,ItemNum,0),MATCH(L$1,Districts,0))*'Blend Sheet'!$M38)+(INDEX(ItemCosts,MATCH('Blend Sheet'!$N$4,ItemNum,0),MATCH(L$1,Districts,0))*'Blend Sheet'!$N38)+(INDEX(ItemCosts,MATCH('Blend Sheet'!$O$4,ItemNum,0),MATCH(L$1,Districts,0))*'Blend Sheet'!$O38)+(INDEX(ItemCosts,MATCH('Blend Sheet'!$P$4,ItemNum,0),MATCH(L$1,Districts,0))*'Blend Sheet'!$P38)+(INDEX(ItemCosts,MATCH('Blend Sheet'!$Q$4,ItemNum,0),MATCH(L$1,Districts,0))*'Blend Sheet'!$Q38)+(INDEX(ItemCosts,MATCH('Blend Sheet'!$R$4,ItemNum,0),MATCH(L$1,Districts,0))*'Blend Sheet'!$R38)+(INDEX(ItemCosts,MATCH('Blend Sheet'!$S$4,ItemNum,0),MATCH(L$1,Districts,0))*'Blend Sheet'!$S38)+(INDEX(ItemCosts,MATCH('Blend Sheet'!$T$4,ItemNum,0),MATCH(L$1,Districts,0))*'Blend Sheet'!$T38)+(INDEX(ItemCosts,MATCH('Blend Sheet'!$U$4,ItemNum,0),MATCH(L$1,Districts,0))*'Blend Sheet'!$U38)+(INDEX(ItemCosts,MATCH('Blend Sheet'!$V$4,ItemNum,0),MATCH(L$1,Districts,0))*'Blend Sheet'!$V38)+(INDEX(ItemCosts,MATCH('Blend Sheet'!$W$4,ItemNum,0),MATCH(L$1,Districts,0))*'Blend Sheet'!$W38)+(INDEX(ItemCosts,MATCH('Blend Sheet'!$X$4,ItemNum,0),MATCH(L$1,Districts,0))*'Blend Sheet'!$X38)+(INDEX(ItemCosts,MATCH('Blend Sheet'!$Y$4,ItemNum,0),MATCH(L$1,Districts,0))*'Blend Sheet'!$Y38)+(INDEX(ItemCosts,MATCH('Blend Sheet'!$Z$4,ItemNum,0),MATCH(L$1,Districts,0))*'Blend Sheet'!$Z38)+(INDEX(ItemCosts,MATCH('Blend Sheet'!$AA$4,ItemNum,0),MATCH(L$1,Districts,0))*'Blend Sheet'!$AA38)+(INDEX(ItemCosts,MATCH('Blend Sheet'!$AB$4,ItemNum,0),MATCH(L$1,Districts,0))*'Blend Sheet'!$AB38)+(INDEX(ItemCosts,MATCH('Blend Sheet'!$AC$4,ItemNum,0),MATCH(L$1,Districts,0))*'Blend Sheet'!$AC38)+(INDEX(ItemCosts,MATCH('Blend Sheet'!$AD$4,ItemNum,0),MATCH(L$1,Districts,0))*'Blend Sheet'!$AD38)+(INDEX(ItemCosts,MATCH('Blend Sheet'!$AE$4,ItemNum,0),MATCH(L$1,Districts,0))*'Blend Sheet'!$AE38)+(INDEX(ItemCosts,MATCH('Blend Sheet'!$AF$4,ItemNum,0),MATCH(L$1,Districts,0))*'Blend Sheet'!$AF38)+(INDEX(ItemCosts,MATCH('Blend Sheet'!$AG$4,ItemNum,0),MATCH(L$1,Districts,0))*'Blend Sheet'!$AG38)+(INDEX(ItemCosts,MATCH('Blend Sheet'!$AH$4,ItemNum,0),MATCH(L$1,Districts,0))*'Blend Sheet'!$AH38)+(INDEX(ItemCosts,MATCH('Blend Sheet'!$AI$4,ItemNum,0),MATCH(L$1,Districts,0))*'Blend Sheet'!$AI38)+(INDEX(ItemCosts,MATCH('Blend Sheet'!$AJ$4,ItemNum,0),MATCH(L$1,Districts,0))*'Blend Sheet'!$AJ38)+(INDEX(ItemCosts,MATCH('Blend Sheet'!$AK$4,ItemNum,0),MATCH(L$1,Districts,0))*'Blend Sheet'!$AK38)+(INDEX(ItemCosts,MATCH('Blend Sheet'!$AL$4,ItemNum,0),MATCH(L$1,Districts,0))*'Blend Sheet'!$AL38)+(INDEX(ItemCosts,MATCH('Blend Sheet'!$AM$4,ItemNum,0),MATCH(L$1,Districts,0))*'Blend Sheet'!$AM38)+(INDEX(ItemCosts,MATCH('Blend Sheet'!$AN$4,ItemNum,0),MATCH(L$1,Districts,0))*'Blend Sheet'!$AN38)+(INDEX(ItemCosts,MATCH('Blend Sheet'!$AO$4,ItemNum,0),MATCH(L$1,Districts,0))*'Blend Sheet'!$AO38)+(INDEX(ItemCosts,MATCH('Blend Sheet'!$AP$4,ItemNum,0),MATCH(L$1,Districts,0))*'Blend Sheet'!$AP38)+(INDEX(ItemCosts,MATCH('Blend Sheet'!$AQ$4,ItemNum,0),MATCH(L$1,Districts,0))*'Blend Sheet'!$AQ38)+(INDEX(ItemCosts,MATCH('Blend Sheet'!$AR$4,ItemNum,0),MATCH(L$1,Districts,0))*'Blend Sheet'!$AR38)+(INDEX(ItemCosts,MATCH('Blend Sheet'!$AS$4,ItemNum,0),MATCH(L$1,Districts,0))*'Blend Sheet'!$AS38)</f>
        <v>#N/A</v>
      </c>
      <c r="M35" s="191"/>
      <c r="N35" s="34" t="e">
        <f>D35/'Blend Sheet'!$BA38</f>
        <v>#N/A</v>
      </c>
      <c r="O35" s="34" t="e">
        <f>E35/'Blend Sheet'!$BA38</f>
        <v>#N/A</v>
      </c>
      <c r="P35" s="34" t="e">
        <f>G35/'Blend Sheet'!$BA38</f>
        <v>#N/A</v>
      </c>
      <c r="Q35" s="34" t="e">
        <f>H35/'Blend Sheet'!$BA38</f>
        <v>#N/A</v>
      </c>
      <c r="R35" s="34" t="e">
        <f>I35/'Blend Sheet'!$BA38</f>
        <v>#N/A</v>
      </c>
      <c r="S35" s="34" t="e">
        <f>J35/'Blend Sheet'!$BA38</f>
        <v>#N/A</v>
      </c>
      <c r="T35" s="34" t="e">
        <f>K35/'Blend Sheet'!$BA38</f>
        <v>#N/A</v>
      </c>
      <c r="U35" s="34" t="e">
        <f>L35/'Blend Sheet'!$BA38</f>
        <v>#N/A</v>
      </c>
    </row>
    <row r="36" spans="1:21" x14ac:dyDescent="0.25">
      <c r="A36" t="str">
        <f>'Blend Sheet'!A39</f>
        <v>EXPANDOmix PRO HT</v>
      </c>
      <c r="B36" s="5" t="e">
        <f>(INDEX(ItemCosts,MATCH('Blend Sheet'!$C$4,ItemNum,0),MATCH(B$1,Districts,0))*'Blend Sheet'!$C39)+(INDEX(ItemCosts,MATCH('Blend Sheet'!$D$4,ItemNum,0),MATCH(B$1,Districts,0))*'Blend Sheet'!$D39)+(INDEX(ItemCosts,MATCH('Blend Sheet'!$E$4,ItemNum,0),MATCH(B$1,Districts,0))*'Blend Sheet'!$E39)+(INDEX(ItemCosts,MATCH('Blend Sheet'!$F$4,ItemNum,0),MATCH(B$1,Districts,0))*'Blend Sheet'!$F39)+(INDEX(ItemCosts,MATCH('Blend Sheet'!$G$4,ItemNum,0),MATCH(B$1,Districts,0))*'Blend Sheet'!$G39)+(INDEX(ItemCosts,MATCH('Blend Sheet'!$H$4,ItemNum,0),MATCH(B$1,Districts,0))*'Blend Sheet'!$H39)+(INDEX(ItemCosts,MATCH('Blend Sheet'!$I$4,ItemNum,0),MATCH(B$1,Districts,0))*'Blend Sheet'!$I39)+(INDEX(ItemCosts,MATCH('Blend Sheet'!$J$4,ItemNum,0),MATCH(B$1,Districts,0))*'Blend Sheet'!$J39)+(INDEX(ItemCosts,MATCH('Blend Sheet'!$K$4,ItemNum,0),MATCH(B$1,Districts,0))*'Blend Sheet'!$K39)+(INDEX(ItemCosts,MATCH('Blend Sheet'!$L$4,ItemNum,0),MATCH(B$1,Districts,0))*'Blend Sheet'!$L39)+(INDEX(ItemCosts,MATCH('Blend Sheet'!$M$4,ItemNum,0),MATCH(B$1,Districts,0))*'Blend Sheet'!$M39)+(INDEX(ItemCosts,MATCH('Blend Sheet'!$N$4,ItemNum,0),MATCH(B$1,Districts,0))*'Blend Sheet'!$N39)+(INDEX(ItemCosts,MATCH('Blend Sheet'!$O$4,ItemNum,0),MATCH(B$1,Districts,0))*'Blend Sheet'!$O39)+(INDEX(ItemCosts,MATCH('Blend Sheet'!$P$4,ItemNum,0),MATCH(B$1,Districts,0))*'Blend Sheet'!$P39)+(INDEX(ItemCosts,MATCH('Blend Sheet'!$Q$4,ItemNum,0),MATCH(B$1,Districts,0))*'Blend Sheet'!$Q39)+(INDEX(ItemCosts,MATCH('Blend Sheet'!$R$4,ItemNum,0),MATCH(B$1,Districts,0))*'Blend Sheet'!$R39)+(INDEX(ItemCosts,MATCH('Blend Sheet'!$S$4,ItemNum,0),MATCH(B$1,Districts,0))*'Blend Sheet'!$S39)+(INDEX(ItemCosts,MATCH('Blend Sheet'!$T$4,ItemNum,0),MATCH(B$1,Districts,0))*'Blend Sheet'!$T39)+(INDEX(ItemCosts,MATCH('Blend Sheet'!$U$4,ItemNum,0),MATCH(B$1,Districts,0))*'Blend Sheet'!$U39)+(INDEX(ItemCosts,MATCH('Blend Sheet'!$V$4,ItemNum,0),MATCH(B$1,Districts,0))*'Blend Sheet'!$V39)+(INDEX(ItemCosts,MATCH('Blend Sheet'!$W$4,ItemNum,0),MATCH(B$1,Districts,0))*'Blend Sheet'!$W39)+(INDEX(ItemCosts,MATCH('Blend Sheet'!$X$4,ItemNum,0),MATCH(B$1,Districts,0))*'Blend Sheet'!$X39)+(INDEX(ItemCosts,MATCH('Blend Sheet'!$Y$4,ItemNum,0),MATCH(B$1,Districts,0))*'Blend Sheet'!$Y39)+(INDEX(ItemCosts,MATCH('Blend Sheet'!$Z$4,ItemNum,0),MATCH(B$1,Districts,0))*'Blend Sheet'!$Z39)+(INDEX(ItemCosts,MATCH('Blend Sheet'!$AA$4,ItemNum,0),MATCH(B$1,Districts,0))*'Blend Sheet'!$AA39)+(INDEX(ItemCosts,MATCH('Blend Sheet'!$AB$4,ItemNum,0),MATCH(B$1,Districts,0))*'Blend Sheet'!$AB39)+(INDEX(ItemCosts,MATCH('Blend Sheet'!$AC$4,ItemNum,0),MATCH(B$1,Districts,0))*'Blend Sheet'!$AC39)+(INDEX(ItemCosts,MATCH('Blend Sheet'!$AD$4,ItemNum,0),MATCH(B$1,Districts,0))*'Blend Sheet'!$AD39)+(INDEX(ItemCosts,MATCH('Blend Sheet'!$AE$4,ItemNum,0),MATCH(B$1,Districts,0))*'Blend Sheet'!$AE39)+(INDEX(ItemCosts,MATCH('Blend Sheet'!$AF$4,ItemNum,0),MATCH(B$1,Districts,0))*'Blend Sheet'!$AF39)+(INDEX(ItemCosts,MATCH('Blend Sheet'!$AG$4,ItemNum,0),MATCH(B$1,Districts,0))*'Blend Sheet'!$AG39)+(INDEX(ItemCosts,MATCH('Blend Sheet'!$AH$4,ItemNum,0),MATCH(B$1,Districts,0))*'Blend Sheet'!$AH39)+(INDEX(ItemCosts,MATCH('Blend Sheet'!$AI$4,ItemNum,0),MATCH(B$1,Districts,0))*'Blend Sheet'!$AI39)+(INDEX(ItemCosts,MATCH('Blend Sheet'!$AJ$4,ItemNum,0),MATCH(B$1,Districts,0))*'Blend Sheet'!$AJ39)+(INDEX(ItemCosts,MATCH('Blend Sheet'!$AK$4,ItemNum,0),MATCH(B$1,Districts,0))*'Blend Sheet'!$AK39)+(INDEX(ItemCosts,MATCH('Blend Sheet'!$AL$4,ItemNum,0),MATCH(B$1,Districts,0))*'Blend Sheet'!$AL39)+(INDEX(ItemCosts,MATCH('Blend Sheet'!$AM$4,ItemNum,0),MATCH(B$1,Districts,0))*'Blend Sheet'!$AM39)+(INDEX(ItemCosts,MATCH('Blend Sheet'!$AN$4,ItemNum,0),MATCH(B$1,Districts,0))*'Blend Sheet'!$AN39)+(INDEX(ItemCosts,MATCH('Blend Sheet'!$AO$4,ItemNum,0),MATCH(B$1,Districts,0))*'Blend Sheet'!$AO39)+(INDEX(ItemCosts,MATCH('Blend Sheet'!$AP$4,ItemNum,0),MATCH(B$1,Districts,0))*'Blend Sheet'!$AP39)+(INDEX(ItemCosts,MATCH('Blend Sheet'!$AQ$4,ItemNum,0),MATCH(B$1,Districts,0))*'Blend Sheet'!$AQ39)+(INDEX(ItemCosts,MATCH('Blend Sheet'!$AR$4,ItemNum,0),MATCH(B$1,Districts,0))*'Blend Sheet'!$AR39)+(INDEX(ItemCosts,MATCH('Blend Sheet'!$AS$4,ItemNum,0),MATCH(B$1,Districts,0))*'Blend Sheet'!$AS39)</f>
        <v>#N/A</v>
      </c>
      <c r="C36" s="5" t="e">
        <f>(INDEX(ItemCosts,MATCH('Blend Sheet'!$C$4,ItemNum,0),MATCH(C$1,Districts,0))*'Blend Sheet'!$C39)+(INDEX(ItemCosts,MATCH('Blend Sheet'!$D$4,ItemNum,0),MATCH(C$1,Districts,0))*'Blend Sheet'!$D39)+(INDEX(ItemCosts,MATCH('Blend Sheet'!$E$4,ItemNum,0),MATCH(C$1,Districts,0))*'Blend Sheet'!$E39)+(INDEX(ItemCosts,MATCH('Blend Sheet'!$F$4,ItemNum,0),MATCH(C$1,Districts,0))*'Blend Sheet'!$F39)+(INDEX(ItemCosts,MATCH('Blend Sheet'!$G$4,ItemNum,0),MATCH(C$1,Districts,0))*'Blend Sheet'!$G39)+(INDEX(ItemCosts,MATCH('Blend Sheet'!$H$4,ItemNum,0),MATCH(C$1,Districts,0))*'Blend Sheet'!$H39)+(INDEX(ItemCosts,MATCH('Blend Sheet'!$I$4,ItemNum,0),MATCH(C$1,Districts,0))*'Blend Sheet'!$I39)+(INDEX(ItemCosts,MATCH('Blend Sheet'!$J$4,ItemNum,0),MATCH(C$1,Districts,0))*'Blend Sheet'!$J39)+(INDEX(ItemCosts,MATCH('Blend Sheet'!$K$4,ItemNum,0),MATCH(C$1,Districts,0))*'Blend Sheet'!$K39)+(INDEX(ItemCosts,MATCH('Blend Sheet'!$L$4,ItemNum,0),MATCH(C$1,Districts,0))*'Blend Sheet'!$L39)+(INDEX(ItemCosts,MATCH('Blend Sheet'!$M$4,ItemNum,0),MATCH(C$1,Districts,0))*'Blend Sheet'!$M39)+(INDEX(ItemCosts,MATCH('Blend Sheet'!$N$4,ItemNum,0),MATCH(C$1,Districts,0))*'Blend Sheet'!$N39)+(INDEX(ItemCosts,MATCH('Blend Sheet'!$O$4,ItemNum,0),MATCH(C$1,Districts,0))*'Blend Sheet'!$O39)+(INDEX(ItemCosts,MATCH('Blend Sheet'!$P$4,ItemNum,0),MATCH(C$1,Districts,0))*'Blend Sheet'!$P39)+(INDEX(ItemCosts,MATCH('Blend Sheet'!$Q$4,ItemNum,0),MATCH(C$1,Districts,0))*'Blend Sheet'!$Q39)+(INDEX(ItemCosts,MATCH('Blend Sheet'!$R$4,ItemNum,0),MATCH(C$1,Districts,0))*'Blend Sheet'!$R39)+(INDEX(ItemCosts,MATCH('Blend Sheet'!$S$4,ItemNum,0),MATCH(C$1,Districts,0))*'Blend Sheet'!$S39)+(INDEX(ItemCosts,MATCH('Blend Sheet'!$T$4,ItemNum,0),MATCH(C$1,Districts,0))*'Blend Sheet'!$T39)+(INDEX(ItemCosts,MATCH('Blend Sheet'!$U$4,ItemNum,0),MATCH(C$1,Districts,0))*'Blend Sheet'!$U39)+(INDEX(ItemCosts,MATCH('Blend Sheet'!$V$4,ItemNum,0),MATCH(C$1,Districts,0))*'Blend Sheet'!$V39)+(INDEX(ItemCosts,MATCH('Blend Sheet'!$W$4,ItemNum,0),MATCH(C$1,Districts,0))*'Blend Sheet'!$W39)+(INDEX(ItemCosts,MATCH('Blend Sheet'!$X$4,ItemNum,0),MATCH(C$1,Districts,0))*'Blend Sheet'!$X39)+(INDEX(ItemCosts,MATCH('Blend Sheet'!$Y$4,ItemNum,0),MATCH(C$1,Districts,0))*'Blend Sheet'!$Y39)+(INDEX(ItemCosts,MATCH('Blend Sheet'!$Z$4,ItemNum,0),MATCH(C$1,Districts,0))*'Blend Sheet'!$Z39)+(INDEX(ItemCosts,MATCH('Blend Sheet'!$AA$4,ItemNum,0),MATCH(C$1,Districts,0))*'Blend Sheet'!$AA39)+(INDEX(ItemCosts,MATCH('Blend Sheet'!$AB$4,ItemNum,0),MATCH(C$1,Districts,0))*'Blend Sheet'!$AB39)+(INDEX(ItemCosts,MATCH('Blend Sheet'!$AC$4,ItemNum,0),MATCH(C$1,Districts,0))*'Blend Sheet'!$AC39)+(INDEX(ItemCosts,MATCH('Blend Sheet'!$AD$4,ItemNum,0),MATCH(C$1,Districts,0))*'Blend Sheet'!$AD39)+(INDEX(ItemCosts,MATCH('Blend Sheet'!$AE$4,ItemNum,0),MATCH(C$1,Districts,0))*'Blend Sheet'!$AE39)+(INDEX(ItemCosts,MATCH('Blend Sheet'!$AF$4,ItemNum,0),MATCH(C$1,Districts,0))*'Blend Sheet'!$AF39)+(INDEX(ItemCosts,MATCH('Blend Sheet'!$AG$4,ItemNum,0),MATCH(C$1,Districts,0))*'Blend Sheet'!$AG39)+(INDEX(ItemCosts,MATCH('Blend Sheet'!$AH$4,ItemNum,0),MATCH(C$1,Districts,0))*'Blend Sheet'!$AH39)+(INDEX(ItemCosts,MATCH('Blend Sheet'!$AI$4,ItemNum,0),MATCH(C$1,Districts,0))*'Blend Sheet'!$AI39)+(INDEX(ItemCosts,MATCH('Blend Sheet'!$AJ$4,ItemNum,0),MATCH(C$1,Districts,0))*'Blend Sheet'!$AJ39)+(INDEX(ItemCosts,MATCH('Blend Sheet'!$AK$4,ItemNum,0),MATCH(C$1,Districts,0))*'Blend Sheet'!$AK39)+(INDEX(ItemCosts,MATCH('Blend Sheet'!$AL$4,ItemNum,0),MATCH(C$1,Districts,0))*'Blend Sheet'!$AL39)+(INDEX(ItemCosts,MATCH('Blend Sheet'!$AM$4,ItemNum,0),MATCH(C$1,Districts,0))*'Blend Sheet'!$AM39)+(INDEX(ItemCosts,MATCH('Blend Sheet'!$AN$4,ItemNum,0),MATCH(C$1,Districts,0))*'Blend Sheet'!$AN39)+(INDEX(ItemCosts,MATCH('Blend Sheet'!$AO$4,ItemNum,0),MATCH(C$1,Districts,0))*'Blend Sheet'!$AO39)+(INDEX(ItemCosts,MATCH('Blend Sheet'!$AP$4,ItemNum,0),MATCH(C$1,Districts,0))*'Blend Sheet'!$AP39)+(INDEX(ItemCosts,MATCH('Blend Sheet'!$AQ$4,ItemNum,0),MATCH(C$1,Districts,0))*'Blend Sheet'!$AQ39)+(INDEX(ItemCosts,MATCH('Blend Sheet'!$AR$4,ItemNum,0),MATCH(C$1,Districts,0))*'Blend Sheet'!$AR39)+(INDEX(ItemCosts,MATCH('Blend Sheet'!$AS$4,ItemNum,0),MATCH(C$1,Districts,0))*'Blend Sheet'!$AS39)</f>
        <v>#N/A</v>
      </c>
      <c r="D36" s="5" t="e">
        <f>(INDEX(ItemCosts,MATCH('Blend Sheet'!$C$4,ItemNum,0),MATCH(D$1,Districts,0))*'Blend Sheet'!$C39)+(INDEX(ItemCosts,MATCH('Blend Sheet'!$D$4,ItemNum,0),MATCH(D$1,Districts,0))*'Blend Sheet'!$D39)+(INDEX(ItemCosts,MATCH('Blend Sheet'!$E$4,ItemNum,0),MATCH(D$1,Districts,0))*'Blend Sheet'!$E39)+(INDEX(ItemCosts,MATCH('Blend Sheet'!$F$4,ItemNum,0),MATCH(D$1,Districts,0))*'Blend Sheet'!$F39)+(INDEX(ItemCosts,MATCH('Blend Sheet'!$G$4,ItemNum,0),MATCH(D$1,Districts,0))*'Blend Sheet'!$G39)+(INDEX(ItemCosts,MATCH('Blend Sheet'!$H$4,ItemNum,0),MATCH(D$1,Districts,0))*'Blend Sheet'!$H39)+(INDEX(ItemCosts,MATCH('Blend Sheet'!$I$4,ItemNum,0),MATCH(D$1,Districts,0))*'Blend Sheet'!$I39)+(INDEX(ItemCosts,MATCH('Blend Sheet'!$J$4,ItemNum,0),MATCH(D$1,Districts,0))*'Blend Sheet'!$J39)+(INDEX(ItemCosts,MATCH('Blend Sheet'!$K$4,ItemNum,0),MATCH(D$1,Districts,0))*'Blend Sheet'!$K39)+(INDEX(ItemCosts,MATCH('Blend Sheet'!$L$4,ItemNum,0),MATCH(D$1,Districts,0))*'Blend Sheet'!$L39)+(INDEX(ItemCosts,MATCH('Blend Sheet'!$M$4,ItemNum,0),MATCH(D$1,Districts,0))*'Blend Sheet'!$M39)+(INDEX(ItemCosts,MATCH('Blend Sheet'!$N$4,ItemNum,0),MATCH(D$1,Districts,0))*'Blend Sheet'!$N39)+(INDEX(ItemCosts,MATCH('Blend Sheet'!$O$4,ItemNum,0),MATCH(D$1,Districts,0))*'Blend Sheet'!$O39)+(INDEX(ItemCosts,MATCH('Blend Sheet'!$P$4,ItemNum,0),MATCH(D$1,Districts,0))*'Blend Sheet'!$P39)+(INDEX(ItemCosts,MATCH('Blend Sheet'!$Q$4,ItemNum,0),MATCH(D$1,Districts,0))*'Blend Sheet'!$Q39)+(INDEX(ItemCosts,MATCH('Blend Sheet'!$R$4,ItemNum,0),MATCH(D$1,Districts,0))*'Blend Sheet'!$R39)+(INDEX(ItemCosts,MATCH('Blend Sheet'!$S$4,ItemNum,0),MATCH(D$1,Districts,0))*'Blend Sheet'!$S39)+(INDEX(ItemCosts,MATCH('Blend Sheet'!$T$4,ItemNum,0),MATCH(D$1,Districts,0))*'Blend Sheet'!$T39)+(INDEX(ItemCosts,MATCH('Blend Sheet'!$U$4,ItemNum,0),MATCH(D$1,Districts,0))*'Blend Sheet'!$U39)+(INDEX(ItemCosts,MATCH('Blend Sheet'!$V$4,ItemNum,0),MATCH(D$1,Districts,0))*'Blend Sheet'!$V39)+(INDEX(ItemCosts,MATCH('Blend Sheet'!$W$4,ItemNum,0),MATCH(D$1,Districts,0))*'Blend Sheet'!$W39)+(INDEX(ItemCosts,MATCH('Blend Sheet'!$X$4,ItemNum,0),MATCH(D$1,Districts,0))*'Blend Sheet'!$X39)+(INDEX(ItemCosts,MATCH('Blend Sheet'!$Y$4,ItemNum,0),MATCH(D$1,Districts,0))*'Blend Sheet'!$Y39)+(INDEX(ItemCosts,MATCH('Blend Sheet'!$Z$4,ItemNum,0),MATCH(D$1,Districts,0))*'Blend Sheet'!$Z39)+(INDEX(ItemCosts,MATCH('Blend Sheet'!$AA$4,ItemNum,0),MATCH(D$1,Districts,0))*'Blend Sheet'!$AA39)+(INDEX(ItemCosts,MATCH('Blend Sheet'!$AB$4,ItemNum,0),MATCH(D$1,Districts,0))*'Blend Sheet'!$AB39)+(INDEX(ItemCosts,MATCH('Blend Sheet'!$AC$4,ItemNum,0),MATCH(D$1,Districts,0))*'Blend Sheet'!$AC39)+(INDEX(ItemCosts,MATCH('Blend Sheet'!$AD$4,ItemNum,0),MATCH(D$1,Districts,0))*'Blend Sheet'!$AD39)+(INDEX(ItemCosts,MATCH('Blend Sheet'!$AE$4,ItemNum,0),MATCH(D$1,Districts,0))*'Blend Sheet'!$AE39)+(INDEX(ItemCosts,MATCH('Blend Sheet'!$AF$4,ItemNum,0),MATCH(D$1,Districts,0))*'Blend Sheet'!$AF39)+(INDEX(ItemCosts,MATCH('Blend Sheet'!$AG$4,ItemNum,0),MATCH(D$1,Districts,0))*'Blend Sheet'!$AG39)+(INDEX(ItemCosts,MATCH('Blend Sheet'!$AH$4,ItemNum,0),MATCH(D$1,Districts,0))*'Blend Sheet'!$AH39)+(INDEX(ItemCosts,MATCH('Blend Sheet'!$AI$4,ItemNum,0),MATCH(D$1,Districts,0))*'Blend Sheet'!$AI39)+(INDEX(ItemCosts,MATCH('Blend Sheet'!$AJ$4,ItemNum,0),MATCH(D$1,Districts,0))*'Blend Sheet'!$AJ39)+(INDEX(ItemCosts,MATCH('Blend Sheet'!$AK$4,ItemNum,0),MATCH(D$1,Districts,0))*'Blend Sheet'!$AK39)+(INDEX(ItemCosts,MATCH('Blend Sheet'!$AL$4,ItemNum,0),MATCH(D$1,Districts,0))*'Blend Sheet'!$AL39)+(INDEX(ItemCosts,MATCH('Blend Sheet'!$AM$4,ItemNum,0),MATCH(D$1,Districts,0))*'Blend Sheet'!$AM39)+(INDEX(ItemCosts,MATCH('Blend Sheet'!$AN$4,ItemNum,0),MATCH(D$1,Districts,0))*'Blend Sheet'!$AN39)+(INDEX(ItemCosts,MATCH('Blend Sheet'!$AO$4,ItemNum,0),MATCH(D$1,Districts,0))*'Blend Sheet'!$AO39)+(INDEX(ItemCosts,MATCH('Blend Sheet'!$AP$4,ItemNum,0),MATCH(D$1,Districts,0))*'Blend Sheet'!$AP39)+(INDEX(ItemCosts,MATCH('Blend Sheet'!$AQ$4,ItemNum,0),MATCH(D$1,Districts,0))*'Blend Sheet'!$AQ39)+(INDEX(ItemCosts,MATCH('Blend Sheet'!$AR$4,ItemNum,0),MATCH(D$1,Districts,0))*'Blend Sheet'!$AR39)+(INDEX(ItemCosts,MATCH('Blend Sheet'!$AS$4,ItemNum,0),MATCH(D$1,Districts,0))*'Blend Sheet'!$AS39)</f>
        <v>#N/A</v>
      </c>
      <c r="E36" s="5" t="e">
        <f>(INDEX(ItemCosts,MATCH('Blend Sheet'!$C$4,ItemNum,0),MATCH(E$1,Districts,0))*'Blend Sheet'!$C39)+(INDEX(ItemCosts,MATCH('Blend Sheet'!$D$4,ItemNum,0),MATCH(E$1,Districts,0))*'Blend Sheet'!$D39)+(INDEX(ItemCosts,MATCH('Blend Sheet'!$E$4,ItemNum,0),MATCH(E$1,Districts,0))*'Blend Sheet'!$E39)+(INDEX(ItemCosts,MATCH('Blend Sheet'!$F$4,ItemNum,0),MATCH(E$1,Districts,0))*'Blend Sheet'!$F39)+(INDEX(ItemCosts,MATCH('Blend Sheet'!$G$4,ItemNum,0),MATCH(E$1,Districts,0))*'Blend Sheet'!$G39)+(INDEX(ItemCosts,MATCH('Blend Sheet'!$H$4,ItemNum,0),MATCH(E$1,Districts,0))*'Blend Sheet'!$H39)+(INDEX(ItemCosts,MATCH('Blend Sheet'!$I$4,ItemNum,0),MATCH(E$1,Districts,0))*'Blend Sheet'!$I39)+(INDEX(ItemCosts,MATCH('Blend Sheet'!$J$4,ItemNum,0),MATCH(E$1,Districts,0))*'Blend Sheet'!$J39)+(INDEX(ItemCosts,MATCH('Blend Sheet'!$K$4,ItemNum,0),MATCH(E$1,Districts,0))*'Blend Sheet'!$K39)+(INDEX(ItemCosts,MATCH('Blend Sheet'!$L$4,ItemNum,0),MATCH(E$1,Districts,0))*'Blend Sheet'!$L39)+(INDEX(ItemCosts,MATCH('Blend Sheet'!$M$4,ItemNum,0),MATCH(E$1,Districts,0))*'Blend Sheet'!$M39)+(INDEX(ItemCosts,MATCH('Blend Sheet'!$N$4,ItemNum,0),MATCH(E$1,Districts,0))*'Blend Sheet'!$N39)+(INDEX(ItemCosts,MATCH('Blend Sheet'!$O$4,ItemNum,0),MATCH(E$1,Districts,0))*'Blend Sheet'!$O39)+(INDEX(ItemCosts,MATCH('Blend Sheet'!$P$4,ItemNum,0),MATCH(E$1,Districts,0))*'Blend Sheet'!$P39)+(INDEX(ItemCosts,MATCH('Blend Sheet'!$Q$4,ItemNum,0),MATCH(E$1,Districts,0))*'Blend Sheet'!$Q39)+(INDEX(ItemCosts,MATCH('Blend Sheet'!$R$4,ItemNum,0),MATCH(E$1,Districts,0))*'Blend Sheet'!$R39)+(INDEX(ItemCosts,MATCH('Blend Sheet'!$S$4,ItemNum,0),MATCH(E$1,Districts,0))*'Blend Sheet'!$S39)+(INDEX(ItemCosts,MATCH('Blend Sheet'!$T$4,ItemNum,0),MATCH(E$1,Districts,0))*'Blend Sheet'!$T39)+(INDEX(ItemCosts,MATCH('Blend Sheet'!$U$4,ItemNum,0),MATCH(E$1,Districts,0))*'Blend Sheet'!$U39)+(INDEX(ItemCosts,MATCH('Blend Sheet'!$V$4,ItemNum,0),MATCH(E$1,Districts,0))*'Blend Sheet'!$V39)+(INDEX(ItemCosts,MATCH('Blend Sheet'!$W$4,ItemNum,0),MATCH(E$1,Districts,0))*'Blend Sheet'!$W39)+(INDEX(ItemCosts,MATCH('Blend Sheet'!$X$4,ItemNum,0),MATCH(E$1,Districts,0))*'Blend Sheet'!$X39)+(INDEX(ItemCosts,MATCH('Blend Sheet'!$Y$4,ItemNum,0),MATCH(E$1,Districts,0))*'Blend Sheet'!$Y39)+(INDEX(ItemCosts,MATCH('Blend Sheet'!$Z$4,ItemNum,0),MATCH(E$1,Districts,0))*'Blend Sheet'!$Z39)+(INDEX(ItemCosts,MATCH('Blend Sheet'!$AA$4,ItemNum,0),MATCH(E$1,Districts,0))*'Blend Sheet'!$AA39)+(INDEX(ItemCosts,MATCH('Blend Sheet'!$AB$4,ItemNum,0),MATCH(E$1,Districts,0))*'Blend Sheet'!$AB39)+(INDEX(ItemCosts,MATCH('Blend Sheet'!$AC$4,ItemNum,0),MATCH(E$1,Districts,0))*'Blend Sheet'!$AC39)+(INDEX(ItemCosts,MATCH('Blend Sheet'!$AD$4,ItemNum,0),MATCH(E$1,Districts,0))*'Blend Sheet'!$AD39)+(INDEX(ItemCosts,MATCH('Blend Sheet'!$AE$4,ItemNum,0),MATCH(E$1,Districts,0))*'Blend Sheet'!$AE39)+(INDEX(ItemCosts,MATCH('Blend Sheet'!$AF$4,ItemNum,0),MATCH(E$1,Districts,0))*'Blend Sheet'!$AF39)+(INDEX(ItemCosts,MATCH('Blend Sheet'!$AG$4,ItemNum,0),MATCH(E$1,Districts,0))*'Blend Sheet'!$AG39)+(INDEX(ItemCosts,MATCH('Blend Sheet'!$AH$4,ItemNum,0),MATCH(E$1,Districts,0))*'Blend Sheet'!$AH39)+(INDEX(ItemCosts,MATCH('Blend Sheet'!$AI$4,ItemNum,0),MATCH(E$1,Districts,0))*'Blend Sheet'!$AI39)+(INDEX(ItemCosts,MATCH('Blend Sheet'!$AJ$4,ItemNum,0),MATCH(E$1,Districts,0))*'Blend Sheet'!$AJ39)+(INDEX(ItemCosts,MATCH('Blend Sheet'!$AK$4,ItemNum,0),MATCH(E$1,Districts,0))*'Blend Sheet'!$AK39)+(INDEX(ItemCosts,MATCH('Blend Sheet'!$AL$4,ItemNum,0),MATCH(E$1,Districts,0))*'Blend Sheet'!$AL39)+(INDEX(ItemCosts,MATCH('Blend Sheet'!$AM$4,ItemNum,0),MATCH(E$1,Districts,0))*'Blend Sheet'!$AM39)+(INDEX(ItemCosts,MATCH('Blend Sheet'!$AN$4,ItemNum,0),MATCH(E$1,Districts,0))*'Blend Sheet'!$AN39)+(INDEX(ItemCosts,MATCH('Blend Sheet'!$AO$4,ItemNum,0),MATCH(E$1,Districts,0))*'Blend Sheet'!$AO39)+(INDEX(ItemCosts,MATCH('Blend Sheet'!$AP$4,ItemNum,0),MATCH(E$1,Districts,0))*'Blend Sheet'!$AP39)+(INDEX(ItemCosts,MATCH('Blend Sheet'!$AQ$4,ItemNum,0),MATCH(E$1,Districts,0))*'Blend Sheet'!$AQ39)+(INDEX(ItemCosts,MATCH('Blend Sheet'!$AR$4,ItemNum,0),MATCH(E$1,Districts,0))*'Blend Sheet'!$AR39)+(INDEX(ItemCosts,MATCH('Blend Sheet'!$AS$4,ItemNum,0),MATCH(E$1,Districts,0))*'Blend Sheet'!$AS39)</f>
        <v>#N/A</v>
      </c>
      <c r="F36" s="5" t="e">
        <f>(INDEX(ItemCosts,MATCH('Blend Sheet'!$C$4,ItemNum,0),MATCH(F$1,Districts,0))*'Blend Sheet'!$C39)+(INDEX(ItemCosts,MATCH('Blend Sheet'!$D$4,ItemNum,0),MATCH(F$1,Districts,0))*'Blend Sheet'!$D39)+(INDEX(ItemCosts,MATCH('Blend Sheet'!$E$4,ItemNum,0),MATCH(F$1,Districts,0))*'Blend Sheet'!$E39)+(INDEX(ItemCosts,MATCH('Blend Sheet'!$F$4,ItemNum,0),MATCH(F$1,Districts,0))*'Blend Sheet'!$F39)+(INDEX(ItemCosts,MATCH('Blend Sheet'!$G$4,ItemNum,0),MATCH(F$1,Districts,0))*'Blend Sheet'!$G39)+(INDEX(ItemCosts,MATCH('Blend Sheet'!$H$4,ItemNum,0),MATCH(F$1,Districts,0))*'Blend Sheet'!$H39)+(INDEX(ItemCosts,MATCH('Blend Sheet'!$I$4,ItemNum,0),MATCH(F$1,Districts,0))*'Blend Sheet'!$I39)+(INDEX(ItemCosts,MATCH('Blend Sheet'!$J$4,ItemNum,0),MATCH(F$1,Districts,0))*'Blend Sheet'!$J39)+(INDEX(ItemCosts,MATCH('Blend Sheet'!$K$4,ItemNum,0),MATCH(F$1,Districts,0))*'Blend Sheet'!$K39)+(INDEX(ItemCosts,MATCH('Blend Sheet'!$L$4,ItemNum,0),MATCH(F$1,Districts,0))*'Blend Sheet'!$L39)+(INDEX(ItemCosts,MATCH('Blend Sheet'!$M$4,ItemNum,0),MATCH(F$1,Districts,0))*'Blend Sheet'!$M39)+(INDEX(ItemCosts,MATCH('Blend Sheet'!$N$4,ItemNum,0),MATCH(F$1,Districts,0))*'Blend Sheet'!$N39)+(INDEX(ItemCosts,MATCH('Blend Sheet'!$O$4,ItemNum,0),MATCH(F$1,Districts,0))*'Blend Sheet'!$O39)+(INDEX(ItemCosts,MATCH('Blend Sheet'!$P$4,ItemNum,0),MATCH(F$1,Districts,0))*'Blend Sheet'!$P39)+(INDEX(ItemCosts,MATCH('Blend Sheet'!$Q$4,ItemNum,0),MATCH(F$1,Districts,0))*'Blend Sheet'!$Q39)+(INDEX(ItemCosts,MATCH('Blend Sheet'!$R$4,ItemNum,0),MATCH(F$1,Districts,0))*'Blend Sheet'!$R39)+(INDEX(ItemCosts,MATCH('Blend Sheet'!$S$4,ItemNum,0),MATCH(F$1,Districts,0))*'Blend Sheet'!$S39)+(INDEX(ItemCosts,MATCH('Blend Sheet'!$T$4,ItemNum,0),MATCH(F$1,Districts,0))*'Blend Sheet'!$T39)+(INDEX(ItemCosts,MATCH('Blend Sheet'!$U$4,ItemNum,0),MATCH(F$1,Districts,0))*'Blend Sheet'!$U39)+(INDEX(ItemCosts,MATCH('Blend Sheet'!$V$4,ItemNum,0),MATCH(F$1,Districts,0))*'Blend Sheet'!$V39)+(INDEX(ItemCosts,MATCH('Blend Sheet'!$W$4,ItemNum,0),MATCH(F$1,Districts,0))*'Blend Sheet'!$W39)+(INDEX(ItemCosts,MATCH('Blend Sheet'!$X$4,ItemNum,0),MATCH(F$1,Districts,0))*'Blend Sheet'!$X39)+(INDEX(ItemCosts,MATCH('Blend Sheet'!$Y$4,ItemNum,0),MATCH(F$1,Districts,0))*'Blend Sheet'!$Y39)+(INDEX(ItemCosts,MATCH('Blend Sheet'!$Z$4,ItemNum,0),MATCH(F$1,Districts,0))*'Blend Sheet'!$Z39)+(INDEX(ItemCosts,MATCH('Blend Sheet'!$AA$4,ItemNum,0),MATCH(F$1,Districts,0))*'Blend Sheet'!$AA39)+(INDEX(ItemCosts,MATCH('Blend Sheet'!$AB$4,ItemNum,0),MATCH(F$1,Districts,0))*'Blend Sheet'!$AB39)+(INDEX(ItemCosts,MATCH('Blend Sheet'!$AC$4,ItemNum,0),MATCH(F$1,Districts,0))*'Blend Sheet'!$AC39)+(INDEX(ItemCosts,MATCH('Blend Sheet'!$AD$4,ItemNum,0),MATCH(F$1,Districts,0))*'Blend Sheet'!$AD39)+(INDEX(ItemCosts,MATCH('Blend Sheet'!$AE$4,ItemNum,0),MATCH(F$1,Districts,0))*'Blend Sheet'!$AE39)+(INDEX(ItemCosts,MATCH('Blend Sheet'!$AF$4,ItemNum,0),MATCH(F$1,Districts,0))*'Blend Sheet'!$AF39)+(INDEX(ItemCosts,MATCH('Blend Sheet'!$AG$4,ItemNum,0),MATCH(F$1,Districts,0))*'Blend Sheet'!$AG39)+(INDEX(ItemCosts,MATCH('Blend Sheet'!$AH$4,ItemNum,0),MATCH(F$1,Districts,0))*'Blend Sheet'!$AH39)+(INDEX(ItemCosts,MATCH('Blend Sheet'!$AI$4,ItemNum,0),MATCH(F$1,Districts,0))*'Blend Sheet'!$AI39)+(INDEX(ItemCosts,MATCH('Blend Sheet'!$AJ$4,ItemNum,0),MATCH(F$1,Districts,0))*'Blend Sheet'!$AJ39)+(INDEX(ItemCosts,MATCH('Blend Sheet'!$AK$4,ItemNum,0),MATCH(F$1,Districts,0))*'Blend Sheet'!$AK39)+(INDEX(ItemCosts,MATCH('Blend Sheet'!$AL$4,ItemNum,0),MATCH(F$1,Districts,0))*'Blend Sheet'!$AL39)+(INDEX(ItemCosts,MATCH('Blend Sheet'!$AM$4,ItemNum,0),MATCH(F$1,Districts,0))*'Blend Sheet'!$AM39)+(INDEX(ItemCosts,MATCH('Blend Sheet'!$AN$4,ItemNum,0),MATCH(F$1,Districts,0))*'Blend Sheet'!$AN39)+(INDEX(ItemCosts,MATCH('Blend Sheet'!$AO$4,ItemNum,0),MATCH(F$1,Districts,0))*'Blend Sheet'!$AO39)+(INDEX(ItemCosts,MATCH('Blend Sheet'!$AP$4,ItemNum,0),MATCH(F$1,Districts,0))*'Blend Sheet'!$AP39)+(INDEX(ItemCosts,MATCH('Blend Sheet'!$AQ$4,ItemNum,0),MATCH(F$1,Districts,0))*'Blend Sheet'!$AQ39)+(INDEX(ItemCosts,MATCH('Blend Sheet'!$AR$4,ItemNum,0),MATCH(F$1,Districts,0))*'Blend Sheet'!$AR39)+(INDEX(ItemCosts,MATCH('Blend Sheet'!$AS$4,ItemNum,0),MATCH(F$1,Districts,0))*'Blend Sheet'!$AS39)</f>
        <v>#N/A</v>
      </c>
      <c r="G36" s="5" t="e">
        <f>(INDEX(ItemCosts,MATCH('Blend Sheet'!$C$4,ItemNum,0),MATCH(G$1,Districts,0))*'Blend Sheet'!$C39)+(INDEX(ItemCosts,MATCH('Blend Sheet'!$D$4,ItemNum,0),MATCH(G$1,Districts,0))*'Blend Sheet'!$D39)+(INDEX(ItemCosts,MATCH('Blend Sheet'!$E$4,ItemNum,0),MATCH(G$1,Districts,0))*'Blend Sheet'!$E39)+(INDEX(ItemCosts,MATCH('Blend Sheet'!$F$4,ItemNum,0),MATCH(G$1,Districts,0))*'Blend Sheet'!$F39)+(INDEX(ItemCosts,MATCH('Blend Sheet'!$G$4,ItemNum,0),MATCH(G$1,Districts,0))*'Blend Sheet'!$G39)+(INDEX(ItemCosts,MATCH('Blend Sheet'!$H$4,ItemNum,0),MATCH(G$1,Districts,0))*'Blend Sheet'!$H39)+(INDEX(ItemCosts,MATCH('Blend Sheet'!$I$4,ItemNum,0),MATCH(G$1,Districts,0))*'Blend Sheet'!$I39)+(INDEX(ItemCosts,MATCH('Blend Sheet'!$J$4,ItemNum,0),MATCH(G$1,Districts,0))*'Blend Sheet'!$J39)+(INDEX(ItemCosts,MATCH('Blend Sheet'!$K$4,ItemNum,0),MATCH(G$1,Districts,0))*'Blend Sheet'!$K39)+(INDEX(ItemCosts,MATCH('Blend Sheet'!$L$4,ItemNum,0),MATCH(G$1,Districts,0))*'Blend Sheet'!$L39)+(INDEX(ItemCosts,MATCH('Blend Sheet'!$M$4,ItemNum,0),MATCH(G$1,Districts,0))*'Blend Sheet'!$M39)+(INDEX(ItemCosts,MATCH('Blend Sheet'!$N$4,ItemNum,0),MATCH(G$1,Districts,0))*'Blend Sheet'!$N39)+(INDEX(ItemCosts,MATCH('Blend Sheet'!$O$4,ItemNum,0),MATCH(G$1,Districts,0))*'Blend Sheet'!$O39)+(INDEX(ItemCosts,MATCH('Blend Sheet'!$P$4,ItemNum,0),MATCH(G$1,Districts,0))*'Blend Sheet'!$P39)+(INDEX(ItemCosts,MATCH('Blend Sheet'!$Q$4,ItemNum,0),MATCH(G$1,Districts,0))*'Blend Sheet'!$Q39)+(INDEX(ItemCosts,MATCH('Blend Sheet'!$R$4,ItemNum,0),MATCH(G$1,Districts,0))*'Blend Sheet'!$R39)+(INDEX(ItemCosts,MATCH('Blend Sheet'!$S$4,ItemNum,0),MATCH(G$1,Districts,0))*'Blend Sheet'!$S39)+(INDEX(ItemCosts,MATCH('Blend Sheet'!$T$4,ItemNum,0),MATCH(G$1,Districts,0))*'Blend Sheet'!$T39)+(INDEX(ItemCosts,MATCH('Blend Sheet'!$U$4,ItemNum,0),MATCH(G$1,Districts,0))*'Blend Sheet'!$U39)+(INDEX(ItemCosts,MATCH('Blend Sheet'!$V$4,ItemNum,0),MATCH(G$1,Districts,0))*'Blend Sheet'!$V39)+(INDEX(ItemCosts,MATCH('Blend Sheet'!$W$4,ItemNum,0),MATCH(G$1,Districts,0))*'Blend Sheet'!$W39)+(INDEX(ItemCosts,MATCH('Blend Sheet'!$X$4,ItemNum,0),MATCH(G$1,Districts,0))*'Blend Sheet'!$X39)+(INDEX(ItemCosts,MATCH('Blend Sheet'!$Y$4,ItemNum,0),MATCH(G$1,Districts,0))*'Blend Sheet'!$Y39)+(INDEX(ItemCosts,MATCH('Blend Sheet'!$Z$4,ItemNum,0),MATCH(G$1,Districts,0))*'Blend Sheet'!$Z39)+(INDEX(ItemCosts,MATCH('Blend Sheet'!$AA$4,ItemNum,0),MATCH(G$1,Districts,0))*'Blend Sheet'!$AA39)+(INDEX(ItemCosts,MATCH('Blend Sheet'!$AB$4,ItemNum,0),MATCH(G$1,Districts,0))*'Blend Sheet'!$AB39)+(INDEX(ItemCosts,MATCH('Blend Sheet'!$AC$4,ItemNum,0),MATCH(G$1,Districts,0))*'Blend Sheet'!$AC39)+(INDEX(ItemCosts,MATCH('Blend Sheet'!$AD$4,ItemNum,0),MATCH(G$1,Districts,0))*'Blend Sheet'!$AD39)+(INDEX(ItemCosts,MATCH('Blend Sheet'!$AE$4,ItemNum,0),MATCH(G$1,Districts,0))*'Blend Sheet'!$AE39)+(INDEX(ItemCosts,MATCH('Blend Sheet'!$AF$4,ItemNum,0),MATCH(G$1,Districts,0))*'Blend Sheet'!$AF39)+(INDEX(ItemCosts,MATCH('Blend Sheet'!$AG$4,ItemNum,0),MATCH(G$1,Districts,0))*'Blend Sheet'!$AG39)+(INDEX(ItemCosts,MATCH('Blend Sheet'!$AH$4,ItemNum,0),MATCH(G$1,Districts,0))*'Blend Sheet'!$AH39)+(INDEX(ItemCosts,MATCH('Blend Sheet'!$AI$4,ItemNum,0),MATCH(G$1,Districts,0))*'Blend Sheet'!$AI39)+(INDEX(ItemCosts,MATCH('Blend Sheet'!$AJ$4,ItemNum,0),MATCH(G$1,Districts,0))*'Blend Sheet'!$AJ39)+(INDEX(ItemCosts,MATCH('Blend Sheet'!$AK$4,ItemNum,0),MATCH(G$1,Districts,0))*'Blend Sheet'!$AK39)+(INDEX(ItemCosts,MATCH('Blend Sheet'!$AL$4,ItemNum,0),MATCH(G$1,Districts,0))*'Blend Sheet'!$AL39)+(INDEX(ItemCosts,MATCH('Blend Sheet'!$AM$4,ItemNum,0),MATCH(G$1,Districts,0))*'Blend Sheet'!$AM39)+(INDEX(ItemCosts,MATCH('Blend Sheet'!$AN$4,ItemNum,0),MATCH(G$1,Districts,0))*'Blend Sheet'!$AN39)+(INDEX(ItemCosts,MATCH('Blend Sheet'!$AO$4,ItemNum,0),MATCH(G$1,Districts,0))*'Blend Sheet'!$AO39)+(INDEX(ItemCosts,MATCH('Blend Sheet'!$AP$4,ItemNum,0),MATCH(G$1,Districts,0))*'Blend Sheet'!$AP39)+(INDEX(ItemCosts,MATCH('Blend Sheet'!$AQ$4,ItemNum,0),MATCH(G$1,Districts,0))*'Blend Sheet'!$AQ39)+(INDEX(ItemCosts,MATCH('Blend Sheet'!$AR$4,ItemNum,0),MATCH(G$1,Districts,0))*'Blend Sheet'!$AR39)+(INDEX(ItemCosts,MATCH('Blend Sheet'!$AS$4,ItemNum,0),MATCH(G$1,Districts,0))*'Blend Sheet'!$AS39)</f>
        <v>#N/A</v>
      </c>
      <c r="H36" s="5" t="e">
        <f>(INDEX(ItemCosts,MATCH('Blend Sheet'!$C$4,ItemNum,0),MATCH(H$1,Districts,0))*'Blend Sheet'!$C39)+(INDEX(ItemCosts,MATCH('Blend Sheet'!$D$4,ItemNum,0),MATCH(H$1,Districts,0))*'Blend Sheet'!$D39)+(INDEX(ItemCosts,MATCH('Blend Sheet'!$E$4,ItemNum,0),MATCH(H$1,Districts,0))*'Blend Sheet'!$E39)+(INDEX(ItemCosts,MATCH('Blend Sheet'!$F$4,ItemNum,0),MATCH(H$1,Districts,0))*'Blend Sheet'!$F39)+(INDEX(ItemCosts,MATCH('Blend Sheet'!$G$4,ItemNum,0),MATCH(H$1,Districts,0))*'Blend Sheet'!$G39)+(INDEX(ItemCosts,MATCH('Blend Sheet'!$H$4,ItemNum,0),MATCH(H$1,Districts,0))*'Blend Sheet'!$H39)+(INDEX(ItemCosts,MATCH('Blend Sheet'!$I$4,ItemNum,0),MATCH(H$1,Districts,0))*'Blend Sheet'!$I39)+(INDEX(ItemCosts,MATCH('Blend Sheet'!$J$4,ItemNum,0),MATCH(H$1,Districts,0))*'Blend Sheet'!$J39)+(INDEX(ItemCosts,MATCH('Blend Sheet'!$K$4,ItemNum,0),MATCH(H$1,Districts,0))*'Blend Sheet'!$K39)+(INDEX(ItemCosts,MATCH('Blend Sheet'!$L$4,ItemNum,0),MATCH(H$1,Districts,0))*'Blend Sheet'!$L39)+(INDEX(ItemCosts,MATCH('Blend Sheet'!$M$4,ItemNum,0),MATCH(H$1,Districts,0))*'Blend Sheet'!$M39)+(INDEX(ItemCosts,MATCH('Blend Sheet'!$N$4,ItemNum,0),MATCH(H$1,Districts,0))*'Blend Sheet'!$N39)+(INDEX(ItemCosts,MATCH('Blend Sheet'!$O$4,ItemNum,0),MATCH(H$1,Districts,0))*'Blend Sheet'!$O39)+(INDEX(ItemCosts,MATCH('Blend Sheet'!$P$4,ItemNum,0),MATCH(H$1,Districts,0))*'Blend Sheet'!$P39)+(INDEX(ItemCosts,MATCH('Blend Sheet'!$Q$4,ItemNum,0),MATCH(H$1,Districts,0))*'Blend Sheet'!$Q39)+(INDEX(ItemCosts,MATCH('Blend Sheet'!$R$4,ItemNum,0),MATCH(H$1,Districts,0))*'Blend Sheet'!$R39)+(INDEX(ItemCosts,MATCH('Blend Sheet'!$S$4,ItemNum,0),MATCH(H$1,Districts,0))*'Blend Sheet'!$S39)+(INDEX(ItemCosts,MATCH('Blend Sheet'!$T$4,ItemNum,0),MATCH(H$1,Districts,0))*'Blend Sheet'!$T39)+(INDEX(ItemCosts,MATCH('Blend Sheet'!$U$4,ItemNum,0),MATCH(H$1,Districts,0))*'Blend Sheet'!$U39)+(INDEX(ItemCosts,MATCH('Blend Sheet'!$V$4,ItemNum,0),MATCH(H$1,Districts,0))*'Blend Sheet'!$V39)+(INDEX(ItemCosts,MATCH('Blend Sheet'!$W$4,ItemNum,0),MATCH(H$1,Districts,0))*'Blend Sheet'!$W39)+(INDEX(ItemCosts,MATCH('Blend Sheet'!$X$4,ItemNum,0),MATCH(H$1,Districts,0))*'Blend Sheet'!$X39)+(INDEX(ItemCosts,MATCH('Blend Sheet'!$Y$4,ItemNum,0),MATCH(H$1,Districts,0))*'Blend Sheet'!$Y39)+(INDEX(ItemCosts,MATCH('Blend Sheet'!$Z$4,ItemNum,0),MATCH(H$1,Districts,0))*'Blend Sheet'!$Z39)+(INDEX(ItemCosts,MATCH('Blend Sheet'!$AA$4,ItemNum,0),MATCH(H$1,Districts,0))*'Blend Sheet'!$AA39)+(INDEX(ItemCosts,MATCH('Blend Sheet'!$AB$4,ItemNum,0),MATCH(H$1,Districts,0))*'Blend Sheet'!$AB39)+(INDEX(ItemCosts,MATCH('Blend Sheet'!$AC$4,ItemNum,0),MATCH(H$1,Districts,0))*'Blend Sheet'!$AC39)+(INDEX(ItemCosts,MATCH('Blend Sheet'!$AD$4,ItemNum,0),MATCH(H$1,Districts,0))*'Blend Sheet'!$AD39)+(INDEX(ItemCosts,MATCH('Blend Sheet'!$AE$4,ItemNum,0),MATCH(H$1,Districts,0))*'Blend Sheet'!$AE39)+(INDEX(ItemCosts,MATCH('Blend Sheet'!$AF$4,ItemNum,0),MATCH(H$1,Districts,0))*'Blend Sheet'!$AF39)+(INDEX(ItemCosts,MATCH('Blend Sheet'!$AG$4,ItemNum,0),MATCH(H$1,Districts,0))*'Blend Sheet'!$AG39)+(INDEX(ItemCosts,MATCH('Blend Sheet'!$AH$4,ItemNum,0),MATCH(H$1,Districts,0))*'Blend Sheet'!$AH39)+(INDEX(ItemCosts,MATCH('Blend Sheet'!$AI$4,ItemNum,0),MATCH(H$1,Districts,0))*'Blend Sheet'!$AI39)+(INDEX(ItemCosts,MATCH('Blend Sheet'!$AJ$4,ItemNum,0),MATCH(H$1,Districts,0))*'Blend Sheet'!$AJ39)+(INDEX(ItemCosts,MATCH('Blend Sheet'!$AK$4,ItemNum,0),MATCH(H$1,Districts,0))*'Blend Sheet'!$AK39)+(INDEX(ItemCosts,MATCH('Blend Sheet'!$AL$4,ItemNum,0),MATCH(H$1,Districts,0))*'Blend Sheet'!$AL39)+(INDEX(ItemCosts,MATCH('Blend Sheet'!$AM$4,ItemNum,0),MATCH(H$1,Districts,0))*'Blend Sheet'!$AM39)+(INDEX(ItemCosts,MATCH('Blend Sheet'!$AN$4,ItemNum,0),MATCH(H$1,Districts,0))*'Blend Sheet'!$AN39)+(INDEX(ItemCosts,MATCH('Blend Sheet'!$AO$4,ItemNum,0),MATCH(H$1,Districts,0))*'Blend Sheet'!$AO39)+(INDEX(ItemCosts,MATCH('Blend Sheet'!$AP$4,ItemNum,0),MATCH(H$1,Districts,0))*'Blend Sheet'!$AP39)+(INDEX(ItemCosts,MATCH('Blend Sheet'!$AQ$4,ItemNum,0),MATCH(H$1,Districts,0))*'Blend Sheet'!$AQ39)+(INDEX(ItemCosts,MATCH('Blend Sheet'!$AR$4,ItemNum,0),MATCH(H$1,Districts,0))*'Blend Sheet'!$AR39)+(INDEX(ItemCosts,MATCH('Blend Sheet'!$AS$4,ItemNum,0),MATCH(H$1,Districts,0))*'Blend Sheet'!$AS39)</f>
        <v>#N/A</v>
      </c>
      <c r="I36" s="5" t="e">
        <f>(INDEX(ItemCosts,MATCH('Blend Sheet'!$C$4,ItemNum,0),MATCH(I$1,Districts,0))*'Blend Sheet'!$C39)+(INDEX(ItemCosts,MATCH('Blend Sheet'!$D$4,ItemNum,0),MATCH(I$1,Districts,0))*'Blend Sheet'!$D39)+(INDEX(ItemCosts,MATCH('Blend Sheet'!$E$4,ItemNum,0),MATCH(I$1,Districts,0))*'Blend Sheet'!$E39)+(INDEX(ItemCosts,MATCH('Blend Sheet'!$F$4,ItemNum,0),MATCH(I$1,Districts,0))*'Blend Sheet'!$F39)+(INDEX(ItemCosts,MATCH('Blend Sheet'!$G$4,ItemNum,0),MATCH(I$1,Districts,0))*'Blend Sheet'!$G39)+(INDEX(ItemCosts,MATCH('Blend Sheet'!$H$4,ItemNum,0),MATCH(I$1,Districts,0))*'Blend Sheet'!$H39)+(INDEX(ItemCosts,MATCH('Blend Sheet'!$I$4,ItemNum,0),MATCH(I$1,Districts,0))*'Blend Sheet'!$I39)+(INDEX(ItemCosts,MATCH('Blend Sheet'!$J$4,ItemNum,0),MATCH(I$1,Districts,0))*'Blend Sheet'!$J39)+(INDEX(ItemCosts,MATCH('Blend Sheet'!$K$4,ItemNum,0),MATCH(I$1,Districts,0))*'Blend Sheet'!$K39)+(INDEX(ItemCosts,MATCH('Blend Sheet'!$L$4,ItemNum,0),MATCH(I$1,Districts,0))*'Blend Sheet'!$L39)+(INDEX(ItemCosts,MATCH('Blend Sheet'!$M$4,ItemNum,0),MATCH(I$1,Districts,0))*'Blend Sheet'!$M39)+(INDEX(ItemCosts,MATCH('Blend Sheet'!$N$4,ItemNum,0),MATCH(I$1,Districts,0))*'Blend Sheet'!$N39)+(INDEX(ItemCosts,MATCH('Blend Sheet'!$O$4,ItemNum,0),MATCH(I$1,Districts,0))*'Blend Sheet'!$O39)+(INDEX(ItemCosts,MATCH('Blend Sheet'!$P$4,ItemNum,0),MATCH(I$1,Districts,0))*'Blend Sheet'!$P39)+(INDEX(ItemCosts,MATCH('Blend Sheet'!$Q$4,ItemNum,0),MATCH(I$1,Districts,0))*'Blend Sheet'!$Q39)+(INDEX(ItemCosts,MATCH('Blend Sheet'!$R$4,ItemNum,0),MATCH(I$1,Districts,0))*'Blend Sheet'!$R39)+(INDEX(ItemCosts,MATCH('Blend Sheet'!$S$4,ItemNum,0),MATCH(I$1,Districts,0))*'Blend Sheet'!$S39)+(INDEX(ItemCosts,MATCH('Blend Sheet'!$T$4,ItemNum,0),MATCH(I$1,Districts,0))*'Blend Sheet'!$T39)+(INDEX(ItemCosts,MATCH('Blend Sheet'!$U$4,ItemNum,0),MATCH(I$1,Districts,0))*'Blend Sheet'!$U39)+(INDEX(ItemCosts,MATCH('Blend Sheet'!$V$4,ItemNum,0),MATCH(I$1,Districts,0))*'Blend Sheet'!$V39)+(INDEX(ItemCosts,MATCH('Blend Sheet'!$W$4,ItemNum,0),MATCH(I$1,Districts,0))*'Blend Sheet'!$W39)+(INDEX(ItemCosts,MATCH('Blend Sheet'!$X$4,ItemNum,0),MATCH(I$1,Districts,0))*'Blend Sheet'!$X39)+(INDEX(ItemCosts,MATCH('Blend Sheet'!$Y$4,ItemNum,0),MATCH(I$1,Districts,0))*'Blend Sheet'!$Y39)+(INDEX(ItemCosts,MATCH('Blend Sheet'!$Z$4,ItemNum,0),MATCH(I$1,Districts,0))*'Blend Sheet'!$Z39)+(INDEX(ItemCosts,MATCH('Blend Sheet'!$AA$4,ItemNum,0),MATCH(I$1,Districts,0))*'Blend Sheet'!$AA39)+(INDEX(ItemCosts,MATCH('Blend Sheet'!$AB$4,ItemNum,0),MATCH(I$1,Districts,0))*'Blend Sheet'!$AB39)+(INDEX(ItemCosts,MATCH('Blend Sheet'!$AC$4,ItemNum,0),MATCH(I$1,Districts,0))*'Blend Sheet'!$AC39)+(INDEX(ItemCosts,MATCH('Blend Sheet'!$AD$4,ItemNum,0),MATCH(I$1,Districts,0))*'Blend Sheet'!$AD39)+(INDEX(ItemCosts,MATCH('Blend Sheet'!$AE$4,ItemNum,0),MATCH(I$1,Districts,0))*'Blend Sheet'!$AE39)+(INDEX(ItemCosts,MATCH('Blend Sheet'!$AF$4,ItemNum,0),MATCH(I$1,Districts,0))*'Blend Sheet'!$AF39)+(INDEX(ItemCosts,MATCH('Blend Sheet'!$AG$4,ItemNum,0),MATCH(I$1,Districts,0))*'Blend Sheet'!$AG39)+(INDEX(ItemCosts,MATCH('Blend Sheet'!$AH$4,ItemNum,0),MATCH(I$1,Districts,0))*'Blend Sheet'!$AH39)+(INDEX(ItemCosts,MATCH('Blend Sheet'!$AI$4,ItemNum,0),MATCH(I$1,Districts,0))*'Blend Sheet'!$AI39)+(INDEX(ItemCosts,MATCH('Blend Sheet'!$AJ$4,ItemNum,0),MATCH(I$1,Districts,0))*'Blend Sheet'!$AJ39)+(INDEX(ItemCosts,MATCH('Blend Sheet'!$AK$4,ItemNum,0),MATCH(I$1,Districts,0))*'Blend Sheet'!$AK39)+(INDEX(ItemCosts,MATCH('Blend Sheet'!$AL$4,ItemNum,0),MATCH(I$1,Districts,0))*'Blend Sheet'!$AL39)+(INDEX(ItemCosts,MATCH('Blend Sheet'!$AM$4,ItemNum,0),MATCH(I$1,Districts,0))*'Blend Sheet'!$AM39)+(INDEX(ItemCosts,MATCH('Blend Sheet'!$AN$4,ItemNum,0),MATCH(I$1,Districts,0))*'Blend Sheet'!$AN39)+(INDEX(ItemCosts,MATCH('Blend Sheet'!$AO$4,ItemNum,0),MATCH(I$1,Districts,0))*'Blend Sheet'!$AO39)+(INDEX(ItemCosts,MATCH('Blend Sheet'!$AP$4,ItemNum,0),MATCH(I$1,Districts,0))*'Blend Sheet'!$AP39)+(INDEX(ItemCosts,MATCH('Blend Sheet'!$AQ$4,ItemNum,0),MATCH(I$1,Districts,0))*'Blend Sheet'!$AQ39)+(INDEX(ItemCosts,MATCH('Blend Sheet'!$AR$4,ItemNum,0),MATCH(I$1,Districts,0))*'Blend Sheet'!$AR39)+(INDEX(ItemCosts,MATCH('Blend Sheet'!$AS$4,ItemNum,0),MATCH(I$1,Districts,0))*'Blend Sheet'!$AS39)</f>
        <v>#N/A</v>
      </c>
      <c r="J36" s="5" t="e">
        <f>(INDEX(ItemCosts,MATCH('Blend Sheet'!$C$4,ItemNum,0),MATCH(J$1,Districts,0))*'Blend Sheet'!$C39)+(INDEX(ItemCosts,MATCH('Blend Sheet'!$D$4,ItemNum,0),MATCH(J$1,Districts,0))*'Blend Sheet'!$D39)+(INDEX(ItemCosts,MATCH('Blend Sheet'!$E$4,ItemNum,0),MATCH(J$1,Districts,0))*'Blend Sheet'!$E39)+(INDEX(ItemCosts,MATCH('Blend Sheet'!$F$4,ItemNum,0),MATCH(J$1,Districts,0))*'Blend Sheet'!$F39)+(INDEX(ItemCosts,MATCH('Blend Sheet'!$G$4,ItemNum,0),MATCH(J$1,Districts,0))*'Blend Sheet'!$G39)+(INDEX(ItemCosts,MATCH('Blend Sheet'!$H$4,ItemNum,0),MATCH(J$1,Districts,0))*'Blend Sheet'!$H39)+(INDEX(ItemCosts,MATCH('Blend Sheet'!$I$4,ItemNum,0),MATCH(J$1,Districts,0))*'Blend Sheet'!$I39)+(INDEX(ItemCosts,MATCH('Blend Sheet'!$J$4,ItemNum,0),MATCH(J$1,Districts,0))*'Blend Sheet'!$J39)+(INDEX(ItemCosts,MATCH('Blend Sheet'!$K$4,ItemNum,0),MATCH(J$1,Districts,0))*'Blend Sheet'!$K39)+(INDEX(ItemCosts,MATCH('Blend Sheet'!$L$4,ItemNum,0),MATCH(J$1,Districts,0))*'Blend Sheet'!$L39)+(INDEX(ItemCosts,MATCH('Blend Sheet'!$M$4,ItemNum,0),MATCH(J$1,Districts,0))*'Blend Sheet'!$M39)+(INDEX(ItemCosts,MATCH('Blend Sheet'!$N$4,ItemNum,0),MATCH(J$1,Districts,0))*'Blend Sheet'!$N39)+(INDEX(ItemCosts,MATCH('Blend Sheet'!$O$4,ItemNum,0),MATCH(J$1,Districts,0))*'Blend Sheet'!$O39)+(INDEX(ItemCosts,MATCH('Blend Sheet'!$P$4,ItemNum,0),MATCH(J$1,Districts,0))*'Blend Sheet'!$P39)+(INDEX(ItemCosts,MATCH('Blend Sheet'!$Q$4,ItemNum,0),MATCH(J$1,Districts,0))*'Blend Sheet'!$Q39)+(INDEX(ItemCosts,MATCH('Blend Sheet'!$R$4,ItemNum,0),MATCH(J$1,Districts,0))*'Blend Sheet'!$R39)+(INDEX(ItemCosts,MATCH('Blend Sheet'!$S$4,ItemNum,0),MATCH(J$1,Districts,0))*'Blend Sheet'!$S39)+(INDEX(ItemCosts,MATCH('Blend Sheet'!$T$4,ItemNum,0),MATCH(J$1,Districts,0))*'Blend Sheet'!$T39)+(INDEX(ItemCosts,MATCH('Blend Sheet'!$U$4,ItemNum,0),MATCH(J$1,Districts,0))*'Blend Sheet'!$U39)+(INDEX(ItemCosts,MATCH('Blend Sheet'!$V$4,ItemNum,0),MATCH(J$1,Districts,0))*'Blend Sheet'!$V39)+(INDEX(ItemCosts,MATCH('Blend Sheet'!$W$4,ItemNum,0),MATCH(J$1,Districts,0))*'Blend Sheet'!$W39)+(INDEX(ItemCosts,MATCH('Blend Sheet'!$X$4,ItemNum,0),MATCH(J$1,Districts,0))*'Blend Sheet'!$X39)+(INDEX(ItemCosts,MATCH('Blend Sheet'!$Y$4,ItemNum,0),MATCH(J$1,Districts,0))*'Blend Sheet'!$Y39)+(INDEX(ItemCosts,MATCH('Blend Sheet'!$Z$4,ItemNum,0),MATCH(J$1,Districts,0))*'Blend Sheet'!$Z39)+(INDEX(ItemCosts,MATCH('Blend Sheet'!$AA$4,ItemNum,0),MATCH(J$1,Districts,0))*'Blend Sheet'!$AA39)+(INDEX(ItemCosts,MATCH('Blend Sheet'!$AB$4,ItemNum,0),MATCH(J$1,Districts,0))*'Blend Sheet'!$AB39)+(INDEX(ItemCosts,MATCH('Blend Sheet'!$AC$4,ItemNum,0),MATCH(J$1,Districts,0))*'Blend Sheet'!$AC39)+(INDEX(ItemCosts,MATCH('Blend Sheet'!$AD$4,ItemNum,0),MATCH(J$1,Districts,0))*'Blend Sheet'!$AD39)+(INDEX(ItemCosts,MATCH('Blend Sheet'!$AE$4,ItemNum,0),MATCH(J$1,Districts,0))*'Blend Sheet'!$AE39)+(INDEX(ItemCosts,MATCH('Blend Sheet'!$AF$4,ItemNum,0),MATCH(J$1,Districts,0))*'Blend Sheet'!$AF39)+(INDEX(ItemCosts,MATCH('Blend Sheet'!$AG$4,ItemNum,0),MATCH(J$1,Districts,0))*'Blend Sheet'!$AG39)+(INDEX(ItemCosts,MATCH('Blend Sheet'!$AH$4,ItemNum,0),MATCH(J$1,Districts,0))*'Blend Sheet'!$AH39)+(INDEX(ItemCosts,MATCH('Blend Sheet'!$AI$4,ItemNum,0),MATCH(J$1,Districts,0))*'Blend Sheet'!$AI39)+(INDEX(ItemCosts,MATCH('Blend Sheet'!$AJ$4,ItemNum,0),MATCH(J$1,Districts,0))*'Blend Sheet'!$AJ39)+(INDEX(ItemCosts,MATCH('Blend Sheet'!$AK$4,ItemNum,0),MATCH(J$1,Districts,0))*'Blend Sheet'!$AK39)+(INDEX(ItemCosts,MATCH('Blend Sheet'!$AL$4,ItemNum,0),MATCH(J$1,Districts,0))*'Blend Sheet'!$AL39)+(INDEX(ItemCosts,MATCH('Blend Sheet'!$AM$4,ItemNum,0),MATCH(J$1,Districts,0))*'Blend Sheet'!$AM39)+(INDEX(ItemCosts,MATCH('Blend Sheet'!$AN$4,ItemNum,0),MATCH(J$1,Districts,0))*'Blend Sheet'!$AN39)+(INDEX(ItemCosts,MATCH('Blend Sheet'!$AO$4,ItemNum,0),MATCH(J$1,Districts,0))*'Blend Sheet'!$AO39)+(INDEX(ItemCosts,MATCH('Blend Sheet'!$AP$4,ItemNum,0),MATCH(J$1,Districts,0))*'Blend Sheet'!$AP39)+(INDEX(ItemCosts,MATCH('Blend Sheet'!$AQ$4,ItemNum,0),MATCH(J$1,Districts,0))*'Blend Sheet'!$AQ39)+(INDEX(ItemCosts,MATCH('Blend Sheet'!$AR$4,ItemNum,0),MATCH(J$1,Districts,0))*'Blend Sheet'!$AR39)+(INDEX(ItemCosts,MATCH('Blend Sheet'!$AS$4,ItemNum,0),MATCH(J$1,Districts,0))*'Blend Sheet'!$AS39)</f>
        <v>#N/A</v>
      </c>
      <c r="K36" s="5" t="e">
        <f>(INDEX(ItemCosts,MATCH('Blend Sheet'!$C$4,ItemNum,0),MATCH(K$1,Districts,0))*'Blend Sheet'!$C39)+(INDEX(ItemCosts,MATCH('Blend Sheet'!$D$4,ItemNum,0),MATCH(K$1,Districts,0))*'Blend Sheet'!$D39)+(INDEX(ItemCosts,MATCH('Blend Sheet'!$E$4,ItemNum,0),MATCH(K$1,Districts,0))*'Blend Sheet'!$E39)+(INDEX(ItemCosts,MATCH('Blend Sheet'!$F$4,ItemNum,0),MATCH(K$1,Districts,0))*'Blend Sheet'!$F39)+(INDEX(ItemCosts,MATCH('Blend Sheet'!$G$4,ItemNum,0),MATCH(K$1,Districts,0))*'Blend Sheet'!$G39)+(INDEX(ItemCosts,MATCH('Blend Sheet'!$H$4,ItemNum,0),MATCH(K$1,Districts,0))*'Blend Sheet'!$H39)+(INDEX(ItemCosts,MATCH('Blend Sheet'!$I$4,ItemNum,0),MATCH(K$1,Districts,0))*'Blend Sheet'!$I39)+(INDEX(ItemCosts,MATCH('Blend Sheet'!$J$4,ItemNum,0),MATCH(K$1,Districts,0))*'Blend Sheet'!$J39)+(INDEX(ItemCosts,MATCH('Blend Sheet'!$K$4,ItemNum,0),MATCH(K$1,Districts,0))*'Blend Sheet'!$K39)+(INDEX(ItemCosts,MATCH('Blend Sheet'!$L$4,ItemNum,0),MATCH(K$1,Districts,0))*'Blend Sheet'!$L39)+(INDEX(ItemCosts,MATCH('Blend Sheet'!$M$4,ItemNum,0),MATCH(K$1,Districts,0))*'Blend Sheet'!$M39)+(INDEX(ItemCosts,MATCH('Blend Sheet'!$N$4,ItemNum,0),MATCH(K$1,Districts,0))*'Blend Sheet'!$N39)+(INDEX(ItemCosts,MATCH('Blend Sheet'!$O$4,ItemNum,0),MATCH(K$1,Districts,0))*'Blend Sheet'!$O39)+(INDEX(ItemCosts,MATCH('Blend Sheet'!$P$4,ItemNum,0),MATCH(K$1,Districts,0))*'Blend Sheet'!$P39)+(INDEX(ItemCosts,MATCH('Blend Sheet'!$Q$4,ItemNum,0),MATCH(K$1,Districts,0))*'Blend Sheet'!$Q39)+(INDEX(ItemCosts,MATCH('Blend Sheet'!$R$4,ItemNum,0),MATCH(K$1,Districts,0))*'Blend Sheet'!$R39)+(INDEX(ItemCosts,MATCH('Blend Sheet'!$S$4,ItemNum,0),MATCH(K$1,Districts,0))*'Blend Sheet'!$S39)+(INDEX(ItemCosts,MATCH('Blend Sheet'!$T$4,ItemNum,0),MATCH(K$1,Districts,0))*'Blend Sheet'!$T39)+(INDEX(ItemCosts,MATCH('Blend Sheet'!$U$4,ItemNum,0),MATCH(K$1,Districts,0))*'Blend Sheet'!$U39)+(INDEX(ItemCosts,MATCH('Blend Sheet'!$V$4,ItemNum,0),MATCH(K$1,Districts,0))*'Blend Sheet'!$V39)+(INDEX(ItemCosts,MATCH('Blend Sheet'!$W$4,ItemNum,0),MATCH(K$1,Districts,0))*'Blend Sheet'!$W39)+(INDEX(ItemCosts,MATCH('Blend Sheet'!$X$4,ItemNum,0),MATCH(K$1,Districts,0))*'Blend Sheet'!$X39)+(INDEX(ItemCosts,MATCH('Blend Sheet'!$Y$4,ItemNum,0),MATCH(K$1,Districts,0))*'Blend Sheet'!$Y39)+(INDEX(ItemCosts,MATCH('Blend Sheet'!$Z$4,ItemNum,0),MATCH(K$1,Districts,0))*'Blend Sheet'!$Z39)+(INDEX(ItemCosts,MATCH('Blend Sheet'!$AA$4,ItemNum,0),MATCH(K$1,Districts,0))*'Blend Sheet'!$AA39)+(INDEX(ItemCosts,MATCH('Blend Sheet'!$AB$4,ItemNum,0),MATCH(K$1,Districts,0))*'Blend Sheet'!$AB39)+(INDEX(ItemCosts,MATCH('Blend Sheet'!$AC$4,ItemNum,0),MATCH(K$1,Districts,0))*'Blend Sheet'!$AC39)+(INDEX(ItemCosts,MATCH('Blend Sheet'!$AD$4,ItemNum,0),MATCH(K$1,Districts,0))*'Blend Sheet'!$AD39)+(INDEX(ItemCosts,MATCH('Blend Sheet'!$AE$4,ItemNum,0),MATCH(K$1,Districts,0))*'Blend Sheet'!$AE39)+(INDEX(ItemCosts,MATCH('Blend Sheet'!$AF$4,ItemNum,0),MATCH(K$1,Districts,0))*'Blend Sheet'!$AF39)+(INDEX(ItemCosts,MATCH('Blend Sheet'!$AG$4,ItemNum,0),MATCH(K$1,Districts,0))*'Blend Sheet'!$AG39)+(INDEX(ItemCosts,MATCH('Blend Sheet'!$AH$4,ItemNum,0),MATCH(K$1,Districts,0))*'Blend Sheet'!$AH39)+(INDEX(ItemCosts,MATCH('Blend Sheet'!$AI$4,ItemNum,0),MATCH(K$1,Districts,0))*'Blend Sheet'!$AI39)+(INDEX(ItemCosts,MATCH('Blend Sheet'!$AJ$4,ItemNum,0),MATCH(K$1,Districts,0))*'Blend Sheet'!$AJ39)+(INDEX(ItemCosts,MATCH('Blend Sheet'!$AK$4,ItemNum,0),MATCH(K$1,Districts,0))*'Blend Sheet'!$AK39)+(INDEX(ItemCosts,MATCH('Blend Sheet'!$AL$4,ItemNum,0),MATCH(K$1,Districts,0))*'Blend Sheet'!$AL39)+(INDEX(ItemCosts,MATCH('Blend Sheet'!$AM$4,ItemNum,0),MATCH(K$1,Districts,0))*'Blend Sheet'!$AM39)+(INDEX(ItemCosts,MATCH('Blend Sheet'!$AN$4,ItemNum,0),MATCH(K$1,Districts,0))*'Blend Sheet'!$AN39)+(INDEX(ItemCosts,MATCH('Blend Sheet'!$AO$4,ItemNum,0),MATCH(K$1,Districts,0))*'Blend Sheet'!$AO39)+(INDEX(ItemCosts,MATCH('Blend Sheet'!$AP$4,ItemNum,0),MATCH(K$1,Districts,0))*'Blend Sheet'!$AP39)+(INDEX(ItemCosts,MATCH('Blend Sheet'!$AQ$4,ItemNum,0),MATCH(K$1,Districts,0))*'Blend Sheet'!$AQ39)+(INDEX(ItemCosts,MATCH('Blend Sheet'!$AR$4,ItemNum,0),MATCH(K$1,Districts,0))*'Blend Sheet'!$AR39)+(INDEX(ItemCosts,MATCH('Blend Sheet'!$AS$4,ItemNum,0),MATCH(K$1,Districts,0))*'Blend Sheet'!$AS39)</f>
        <v>#N/A</v>
      </c>
      <c r="L36" s="5" t="e">
        <f>(INDEX(ItemCosts,MATCH('Blend Sheet'!$C$4,ItemNum,0),MATCH(L$1,Districts,0))*'Blend Sheet'!$C39)+(INDEX(ItemCosts,MATCH('Blend Sheet'!$D$4,ItemNum,0),MATCH(L$1,Districts,0))*'Blend Sheet'!$D39)+(INDEX(ItemCosts,MATCH('Blend Sheet'!$E$4,ItemNum,0),MATCH(L$1,Districts,0))*'Blend Sheet'!$E39)+(INDEX(ItemCosts,MATCH('Blend Sheet'!$F$4,ItemNum,0),MATCH(L$1,Districts,0))*'Blend Sheet'!$F39)+(INDEX(ItemCosts,MATCH('Blend Sheet'!$G$4,ItemNum,0),MATCH(L$1,Districts,0))*'Blend Sheet'!$G39)+(INDEX(ItemCosts,MATCH('Blend Sheet'!$H$4,ItemNum,0),MATCH(L$1,Districts,0))*'Blend Sheet'!$H39)+(INDEX(ItemCosts,MATCH('Blend Sheet'!$I$4,ItemNum,0),MATCH(L$1,Districts,0))*'Blend Sheet'!$I39)+(INDEX(ItemCosts,MATCH('Blend Sheet'!$J$4,ItemNum,0),MATCH(L$1,Districts,0))*'Blend Sheet'!$J39)+(INDEX(ItemCosts,MATCH('Blend Sheet'!$K$4,ItemNum,0),MATCH(L$1,Districts,0))*'Blend Sheet'!$K39)+(INDEX(ItemCosts,MATCH('Blend Sheet'!$L$4,ItemNum,0),MATCH(L$1,Districts,0))*'Blend Sheet'!$L39)+(INDEX(ItemCosts,MATCH('Blend Sheet'!$M$4,ItemNum,0),MATCH(L$1,Districts,0))*'Blend Sheet'!$M39)+(INDEX(ItemCosts,MATCH('Blend Sheet'!$N$4,ItemNum,0),MATCH(L$1,Districts,0))*'Blend Sheet'!$N39)+(INDEX(ItemCosts,MATCH('Blend Sheet'!$O$4,ItemNum,0),MATCH(L$1,Districts,0))*'Blend Sheet'!$O39)+(INDEX(ItemCosts,MATCH('Blend Sheet'!$P$4,ItemNum,0),MATCH(L$1,Districts,0))*'Blend Sheet'!$P39)+(INDEX(ItemCosts,MATCH('Blend Sheet'!$Q$4,ItemNum,0),MATCH(L$1,Districts,0))*'Blend Sheet'!$Q39)+(INDEX(ItemCosts,MATCH('Blend Sheet'!$R$4,ItemNum,0),MATCH(L$1,Districts,0))*'Blend Sheet'!$R39)+(INDEX(ItemCosts,MATCH('Blend Sheet'!$S$4,ItemNum,0),MATCH(L$1,Districts,0))*'Blend Sheet'!$S39)+(INDEX(ItemCosts,MATCH('Blend Sheet'!$T$4,ItemNum,0),MATCH(L$1,Districts,0))*'Blend Sheet'!$T39)+(INDEX(ItemCosts,MATCH('Blend Sheet'!$U$4,ItemNum,0),MATCH(L$1,Districts,0))*'Blend Sheet'!$U39)+(INDEX(ItemCosts,MATCH('Blend Sheet'!$V$4,ItemNum,0),MATCH(L$1,Districts,0))*'Blend Sheet'!$V39)+(INDEX(ItemCosts,MATCH('Blend Sheet'!$W$4,ItemNum,0),MATCH(L$1,Districts,0))*'Blend Sheet'!$W39)+(INDEX(ItemCosts,MATCH('Blend Sheet'!$X$4,ItemNum,0),MATCH(L$1,Districts,0))*'Blend Sheet'!$X39)+(INDEX(ItemCosts,MATCH('Blend Sheet'!$Y$4,ItemNum,0),MATCH(L$1,Districts,0))*'Blend Sheet'!$Y39)+(INDEX(ItemCosts,MATCH('Blend Sheet'!$Z$4,ItemNum,0),MATCH(L$1,Districts,0))*'Blend Sheet'!$Z39)+(INDEX(ItemCosts,MATCH('Blend Sheet'!$AA$4,ItemNum,0),MATCH(L$1,Districts,0))*'Blend Sheet'!$AA39)+(INDEX(ItemCosts,MATCH('Blend Sheet'!$AB$4,ItemNum,0),MATCH(L$1,Districts,0))*'Blend Sheet'!$AB39)+(INDEX(ItemCosts,MATCH('Blend Sheet'!$AC$4,ItemNum,0),MATCH(L$1,Districts,0))*'Blend Sheet'!$AC39)+(INDEX(ItemCosts,MATCH('Blend Sheet'!$AD$4,ItemNum,0),MATCH(L$1,Districts,0))*'Blend Sheet'!$AD39)+(INDEX(ItemCosts,MATCH('Blend Sheet'!$AE$4,ItemNum,0),MATCH(L$1,Districts,0))*'Blend Sheet'!$AE39)+(INDEX(ItemCosts,MATCH('Blend Sheet'!$AF$4,ItemNum,0),MATCH(L$1,Districts,0))*'Blend Sheet'!$AF39)+(INDEX(ItemCosts,MATCH('Blend Sheet'!$AG$4,ItemNum,0),MATCH(L$1,Districts,0))*'Blend Sheet'!$AG39)+(INDEX(ItemCosts,MATCH('Blend Sheet'!$AH$4,ItemNum,0),MATCH(L$1,Districts,0))*'Blend Sheet'!$AH39)+(INDEX(ItemCosts,MATCH('Blend Sheet'!$AI$4,ItemNum,0),MATCH(L$1,Districts,0))*'Blend Sheet'!$AI39)+(INDEX(ItemCosts,MATCH('Blend Sheet'!$AJ$4,ItemNum,0),MATCH(L$1,Districts,0))*'Blend Sheet'!$AJ39)+(INDEX(ItemCosts,MATCH('Blend Sheet'!$AK$4,ItemNum,0),MATCH(L$1,Districts,0))*'Blend Sheet'!$AK39)+(INDEX(ItemCosts,MATCH('Blend Sheet'!$AL$4,ItemNum,0),MATCH(L$1,Districts,0))*'Blend Sheet'!$AL39)+(INDEX(ItemCosts,MATCH('Blend Sheet'!$AM$4,ItemNum,0),MATCH(L$1,Districts,0))*'Blend Sheet'!$AM39)+(INDEX(ItemCosts,MATCH('Blend Sheet'!$AN$4,ItemNum,0),MATCH(L$1,Districts,0))*'Blend Sheet'!$AN39)+(INDEX(ItemCosts,MATCH('Blend Sheet'!$AO$4,ItemNum,0),MATCH(L$1,Districts,0))*'Blend Sheet'!$AO39)+(INDEX(ItemCosts,MATCH('Blend Sheet'!$AP$4,ItemNum,0),MATCH(L$1,Districts,0))*'Blend Sheet'!$AP39)+(INDEX(ItemCosts,MATCH('Blend Sheet'!$AQ$4,ItemNum,0),MATCH(L$1,Districts,0))*'Blend Sheet'!$AQ39)+(INDEX(ItemCosts,MATCH('Blend Sheet'!$AR$4,ItemNum,0),MATCH(L$1,Districts,0))*'Blend Sheet'!$AR39)+(INDEX(ItemCosts,MATCH('Blend Sheet'!$AS$4,ItemNum,0),MATCH(L$1,Districts,0))*'Blend Sheet'!$AS39)</f>
        <v>#N/A</v>
      </c>
      <c r="M36" s="191"/>
      <c r="N36" s="34" t="e">
        <f>D36/'Blend Sheet'!$BA39</f>
        <v>#N/A</v>
      </c>
      <c r="O36" s="34" t="e">
        <f>E36/'Blend Sheet'!$BA39</f>
        <v>#N/A</v>
      </c>
      <c r="P36" s="34" t="e">
        <f>G36/'Blend Sheet'!$BA39</f>
        <v>#N/A</v>
      </c>
      <c r="Q36" s="34" t="e">
        <f>H36/'Blend Sheet'!$BA39</f>
        <v>#N/A</v>
      </c>
      <c r="R36" s="34" t="e">
        <f>I36/'Blend Sheet'!$BA39</f>
        <v>#N/A</v>
      </c>
      <c r="S36" s="34" t="e">
        <f>J36/'Blend Sheet'!$BA39</f>
        <v>#N/A</v>
      </c>
      <c r="T36" s="34" t="e">
        <f>K36/'Blend Sheet'!$BA39</f>
        <v>#N/A</v>
      </c>
      <c r="U36" s="34" t="e">
        <f>L36/'Blend Sheet'!$BA39</f>
        <v>#N/A</v>
      </c>
    </row>
    <row r="37" spans="1:21" x14ac:dyDescent="0.25">
      <c r="A37" t="str">
        <f>'Blend Sheet'!A40</f>
        <v>EXPANDOmix PRO HT (Sask)</v>
      </c>
      <c r="B37" s="5" t="e">
        <f>(INDEX(ItemCosts,MATCH('Blend Sheet'!$C$4,ItemNum,0),MATCH(B$1,Districts,0))*'Blend Sheet'!$C40)+(INDEX(ItemCosts,MATCH('Blend Sheet'!$D$4,ItemNum,0),MATCH(B$1,Districts,0))*'Blend Sheet'!$D40)+(INDEX(ItemCosts,MATCH('Blend Sheet'!$E$4,ItemNum,0),MATCH(B$1,Districts,0))*'Blend Sheet'!$E40)+(INDEX(ItemCosts,MATCH('Blend Sheet'!$F$4,ItemNum,0),MATCH(B$1,Districts,0))*'Blend Sheet'!$F40)+(INDEX(ItemCosts,MATCH('Blend Sheet'!$G$4,ItemNum,0),MATCH(B$1,Districts,0))*'Blend Sheet'!$G40)+(INDEX(ItemCosts,MATCH('Blend Sheet'!$H$4,ItemNum,0),MATCH(B$1,Districts,0))*'Blend Sheet'!$H40)+(INDEX(ItemCosts,MATCH('Blend Sheet'!$I$4,ItemNum,0),MATCH(B$1,Districts,0))*'Blend Sheet'!$I40)+(INDEX(ItemCosts,MATCH('Blend Sheet'!$J$4,ItemNum,0),MATCH(B$1,Districts,0))*'Blend Sheet'!$J40)+(INDEX(ItemCosts,MATCH('Blend Sheet'!$K$4,ItemNum,0),MATCH(B$1,Districts,0))*'Blend Sheet'!$K40)+(INDEX(ItemCosts,MATCH('Blend Sheet'!$L$4,ItemNum,0),MATCH(B$1,Districts,0))*'Blend Sheet'!$L40)+(INDEX(ItemCosts,MATCH('Blend Sheet'!$M$4,ItemNum,0),MATCH(B$1,Districts,0))*'Blend Sheet'!$M40)+(INDEX(ItemCosts,MATCH('Blend Sheet'!$N$4,ItemNum,0),MATCH(B$1,Districts,0))*'Blend Sheet'!$N40)+(INDEX(ItemCosts,MATCH('Blend Sheet'!$O$4,ItemNum,0),MATCH(B$1,Districts,0))*'Blend Sheet'!$O40)+(INDEX(ItemCosts,MATCH('Blend Sheet'!$P$4,ItemNum,0),MATCH(B$1,Districts,0))*'Blend Sheet'!$P40)+(INDEX(ItemCosts,MATCH('Blend Sheet'!$Q$4,ItemNum,0),MATCH(B$1,Districts,0))*'Blend Sheet'!$Q40)+(INDEX(ItemCosts,MATCH('Blend Sheet'!$R$4,ItemNum,0),MATCH(B$1,Districts,0))*'Blend Sheet'!$R40)+(INDEX(ItemCosts,MATCH('Blend Sheet'!$S$4,ItemNum,0),MATCH(B$1,Districts,0))*'Blend Sheet'!$S40)+(INDEX(ItemCosts,MATCH('Blend Sheet'!$T$4,ItemNum,0),MATCH(B$1,Districts,0))*'Blend Sheet'!$T40)+(INDEX(ItemCosts,MATCH('Blend Sheet'!$U$4,ItemNum,0),MATCH(B$1,Districts,0))*'Blend Sheet'!$U40)+(INDEX(ItemCosts,MATCH('Blend Sheet'!$V$4,ItemNum,0),MATCH(B$1,Districts,0))*'Blend Sheet'!$V40)+(INDEX(ItemCosts,MATCH('Blend Sheet'!$W$4,ItemNum,0),MATCH(B$1,Districts,0))*'Blend Sheet'!$W40)+(INDEX(ItemCosts,MATCH('Blend Sheet'!$X$4,ItemNum,0),MATCH(B$1,Districts,0))*'Blend Sheet'!$X40)+(INDEX(ItemCosts,MATCH('Blend Sheet'!$Y$4,ItemNum,0),MATCH(B$1,Districts,0))*'Blend Sheet'!$Y40)+(INDEX(ItemCosts,MATCH('Blend Sheet'!$Z$4,ItemNum,0),MATCH(B$1,Districts,0))*'Blend Sheet'!$Z40)+(INDEX(ItemCosts,MATCH('Blend Sheet'!$AA$4,ItemNum,0),MATCH(B$1,Districts,0))*'Blend Sheet'!$AA40)+(INDEX(ItemCosts,MATCH('Blend Sheet'!$AB$4,ItemNum,0),MATCH(B$1,Districts,0))*'Blend Sheet'!$AB40)+(INDEX(ItemCosts,MATCH('Blend Sheet'!$AC$4,ItemNum,0),MATCH(B$1,Districts,0))*'Blend Sheet'!$AC40)+(INDEX(ItemCosts,MATCH('Blend Sheet'!$AD$4,ItemNum,0),MATCH(B$1,Districts,0))*'Blend Sheet'!$AD40)+(INDEX(ItemCosts,MATCH('Blend Sheet'!$AE$4,ItemNum,0),MATCH(B$1,Districts,0))*'Blend Sheet'!$AE40)+(INDEX(ItemCosts,MATCH('Blend Sheet'!$AF$4,ItemNum,0),MATCH(B$1,Districts,0))*'Blend Sheet'!$AF40)+(INDEX(ItemCosts,MATCH('Blend Sheet'!$AG$4,ItemNum,0),MATCH(B$1,Districts,0))*'Blend Sheet'!$AG40)+(INDEX(ItemCosts,MATCH('Blend Sheet'!$AH$4,ItemNum,0),MATCH(B$1,Districts,0))*'Blend Sheet'!$AH40)+(INDEX(ItemCosts,MATCH('Blend Sheet'!$AI$4,ItemNum,0),MATCH(B$1,Districts,0))*'Blend Sheet'!$AI40)+(INDEX(ItemCosts,MATCH('Blend Sheet'!$AJ$4,ItemNum,0),MATCH(B$1,Districts,0))*'Blend Sheet'!$AJ40)+(INDEX(ItemCosts,MATCH('Blend Sheet'!$AK$4,ItemNum,0),MATCH(B$1,Districts,0))*'Blend Sheet'!$AK40)+(INDEX(ItemCosts,MATCH('Blend Sheet'!$AL$4,ItemNum,0),MATCH(B$1,Districts,0))*'Blend Sheet'!$AL40)+(INDEX(ItemCosts,MATCH('Blend Sheet'!$AM$4,ItemNum,0),MATCH(B$1,Districts,0))*'Blend Sheet'!$AM40)+(INDEX(ItemCosts,MATCH('Blend Sheet'!$AN$4,ItemNum,0),MATCH(B$1,Districts,0))*'Blend Sheet'!$AN40)+(INDEX(ItemCosts,MATCH('Blend Sheet'!$AO$4,ItemNum,0),MATCH(B$1,Districts,0))*'Blend Sheet'!$AO40)+(INDEX(ItemCosts,MATCH('Blend Sheet'!$AP$4,ItemNum,0),MATCH(B$1,Districts,0))*'Blend Sheet'!$AP40)+(INDEX(ItemCosts,MATCH('Blend Sheet'!$AQ$4,ItemNum,0),MATCH(B$1,Districts,0))*'Blend Sheet'!$AQ40)+(INDEX(ItemCosts,MATCH('Blend Sheet'!$AR$4,ItemNum,0),MATCH(B$1,Districts,0))*'Blend Sheet'!$AR40)+(INDEX(ItemCosts,MATCH('Blend Sheet'!$AS$4,ItemNum,0),MATCH(B$1,Districts,0))*'Blend Sheet'!$AS40)</f>
        <v>#N/A</v>
      </c>
      <c r="C37" s="5" t="e">
        <f>(INDEX(ItemCosts,MATCH('Blend Sheet'!$C$4,ItemNum,0),MATCH(C$1,Districts,0))*'Blend Sheet'!$C40)+(INDEX(ItemCosts,MATCH('Blend Sheet'!$D$4,ItemNum,0),MATCH(C$1,Districts,0))*'Blend Sheet'!$D40)+(INDEX(ItemCosts,MATCH('Blend Sheet'!$E$4,ItemNum,0),MATCH(C$1,Districts,0))*'Blend Sheet'!$E40)+(INDEX(ItemCosts,MATCH('Blend Sheet'!$F$4,ItemNum,0),MATCH(C$1,Districts,0))*'Blend Sheet'!$F40)+(INDEX(ItemCosts,MATCH('Blend Sheet'!$G$4,ItemNum,0),MATCH(C$1,Districts,0))*'Blend Sheet'!$G40)+(INDEX(ItemCosts,MATCH('Blend Sheet'!$H$4,ItemNum,0),MATCH(C$1,Districts,0))*'Blend Sheet'!$H40)+(INDEX(ItemCosts,MATCH('Blend Sheet'!$I$4,ItemNum,0),MATCH(C$1,Districts,0))*'Blend Sheet'!$I40)+(INDEX(ItemCosts,MATCH('Blend Sheet'!$J$4,ItemNum,0),MATCH(C$1,Districts,0))*'Blend Sheet'!$J40)+(INDEX(ItemCosts,MATCH('Blend Sheet'!$K$4,ItemNum,0),MATCH(C$1,Districts,0))*'Blend Sheet'!$K40)+(INDEX(ItemCosts,MATCH('Blend Sheet'!$L$4,ItemNum,0),MATCH(C$1,Districts,0))*'Blend Sheet'!$L40)+(INDEX(ItemCosts,MATCH('Blend Sheet'!$M$4,ItemNum,0),MATCH(C$1,Districts,0))*'Blend Sheet'!$M40)+(INDEX(ItemCosts,MATCH('Blend Sheet'!$N$4,ItemNum,0),MATCH(C$1,Districts,0))*'Blend Sheet'!$N40)+(INDEX(ItemCosts,MATCH('Blend Sheet'!$O$4,ItemNum,0),MATCH(C$1,Districts,0))*'Blend Sheet'!$O40)+(INDEX(ItemCosts,MATCH('Blend Sheet'!$P$4,ItemNum,0),MATCH(C$1,Districts,0))*'Blend Sheet'!$P40)+(INDEX(ItemCosts,MATCH('Blend Sheet'!$Q$4,ItemNum,0),MATCH(C$1,Districts,0))*'Blend Sheet'!$Q40)+(INDEX(ItemCosts,MATCH('Blend Sheet'!$R$4,ItemNum,0),MATCH(C$1,Districts,0))*'Blend Sheet'!$R40)+(INDEX(ItemCosts,MATCH('Blend Sheet'!$S$4,ItemNum,0),MATCH(C$1,Districts,0))*'Blend Sheet'!$S40)+(INDEX(ItemCosts,MATCH('Blend Sheet'!$T$4,ItemNum,0),MATCH(C$1,Districts,0))*'Blend Sheet'!$T40)+(INDEX(ItemCosts,MATCH('Blend Sheet'!$U$4,ItemNum,0),MATCH(C$1,Districts,0))*'Blend Sheet'!$U40)+(INDEX(ItemCosts,MATCH('Blend Sheet'!$V$4,ItemNum,0),MATCH(C$1,Districts,0))*'Blend Sheet'!$V40)+(INDEX(ItemCosts,MATCH('Blend Sheet'!$W$4,ItemNum,0),MATCH(C$1,Districts,0))*'Blend Sheet'!$W40)+(INDEX(ItemCosts,MATCH('Blend Sheet'!$X$4,ItemNum,0),MATCH(C$1,Districts,0))*'Blend Sheet'!$X40)+(INDEX(ItemCosts,MATCH('Blend Sheet'!$Y$4,ItemNum,0),MATCH(C$1,Districts,0))*'Blend Sheet'!$Y40)+(INDEX(ItemCosts,MATCH('Blend Sheet'!$Z$4,ItemNum,0),MATCH(C$1,Districts,0))*'Blend Sheet'!$Z40)+(INDEX(ItemCosts,MATCH('Blend Sheet'!$AA$4,ItemNum,0),MATCH(C$1,Districts,0))*'Blend Sheet'!$AA40)+(INDEX(ItemCosts,MATCH('Blend Sheet'!$AB$4,ItemNum,0),MATCH(C$1,Districts,0))*'Blend Sheet'!$AB40)+(INDEX(ItemCosts,MATCH('Blend Sheet'!$AC$4,ItemNum,0),MATCH(C$1,Districts,0))*'Blend Sheet'!$AC40)+(INDEX(ItemCosts,MATCH('Blend Sheet'!$AD$4,ItemNum,0),MATCH(C$1,Districts,0))*'Blend Sheet'!$AD40)+(INDEX(ItemCosts,MATCH('Blend Sheet'!$AE$4,ItemNum,0),MATCH(C$1,Districts,0))*'Blend Sheet'!$AE40)+(INDEX(ItemCosts,MATCH('Blend Sheet'!$AF$4,ItemNum,0),MATCH(C$1,Districts,0))*'Blend Sheet'!$AF40)+(INDEX(ItemCosts,MATCH('Blend Sheet'!$AG$4,ItemNum,0),MATCH(C$1,Districts,0))*'Blend Sheet'!$AG40)+(INDEX(ItemCosts,MATCH('Blend Sheet'!$AH$4,ItemNum,0),MATCH(C$1,Districts,0))*'Blend Sheet'!$AH40)+(INDEX(ItemCosts,MATCH('Blend Sheet'!$AI$4,ItemNum,0),MATCH(C$1,Districts,0))*'Blend Sheet'!$AI40)+(INDEX(ItemCosts,MATCH('Blend Sheet'!$AJ$4,ItemNum,0),MATCH(C$1,Districts,0))*'Blend Sheet'!$AJ40)+(INDEX(ItemCosts,MATCH('Blend Sheet'!$AK$4,ItemNum,0),MATCH(C$1,Districts,0))*'Blend Sheet'!$AK40)+(INDEX(ItemCosts,MATCH('Blend Sheet'!$AL$4,ItemNum,0),MATCH(C$1,Districts,0))*'Blend Sheet'!$AL40)+(INDEX(ItemCosts,MATCH('Blend Sheet'!$AM$4,ItemNum,0),MATCH(C$1,Districts,0))*'Blend Sheet'!$AM40)+(INDEX(ItemCosts,MATCH('Blend Sheet'!$AN$4,ItemNum,0),MATCH(C$1,Districts,0))*'Blend Sheet'!$AN40)+(INDEX(ItemCosts,MATCH('Blend Sheet'!$AO$4,ItemNum,0),MATCH(C$1,Districts,0))*'Blend Sheet'!$AO40)+(INDEX(ItemCosts,MATCH('Blend Sheet'!$AP$4,ItemNum,0),MATCH(C$1,Districts,0))*'Blend Sheet'!$AP40)+(INDEX(ItemCosts,MATCH('Blend Sheet'!$AQ$4,ItemNum,0),MATCH(C$1,Districts,0))*'Blend Sheet'!$AQ40)+(INDEX(ItemCosts,MATCH('Blend Sheet'!$AR$4,ItemNum,0),MATCH(C$1,Districts,0))*'Blend Sheet'!$AR40)+(INDEX(ItemCosts,MATCH('Blend Sheet'!$AS$4,ItemNum,0),MATCH(C$1,Districts,0))*'Blend Sheet'!$AS40)</f>
        <v>#N/A</v>
      </c>
      <c r="D37" s="5" t="e">
        <f>(INDEX(ItemCosts,MATCH('Blend Sheet'!$C$4,ItemNum,0),MATCH(D$1,Districts,0))*'Blend Sheet'!$C40)+(INDEX(ItemCosts,MATCH('Blend Sheet'!$D$4,ItemNum,0),MATCH(D$1,Districts,0))*'Blend Sheet'!$D40)+(INDEX(ItemCosts,MATCH('Blend Sheet'!$E$4,ItemNum,0),MATCH(D$1,Districts,0))*'Blend Sheet'!$E40)+(INDEX(ItemCosts,MATCH('Blend Sheet'!$F$4,ItemNum,0),MATCH(D$1,Districts,0))*'Blend Sheet'!$F40)+(INDEX(ItemCosts,MATCH('Blend Sheet'!$G$4,ItemNum,0),MATCH(D$1,Districts,0))*'Blend Sheet'!$G40)+(INDEX(ItemCosts,MATCH('Blend Sheet'!$H$4,ItemNum,0),MATCH(D$1,Districts,0))*'Blend Sheet'!$H40)+(INDEX(ItemCosts,MATCH('Blend Sheet'!$I$4,ItemNum,0),MATCH(D$1,Districts,0))*'Blend Sheet'!$I40)+(INDEX(ItemCosts,MATCH('Blend Sheet'!$J$4,ItemNum,0),MATCH(D$1,Districts,0))*'Blend Sheet'!$J40)+(INDEX(ItemCosts,MATCH('Blend Sheet'!$K$4,ItemNum,0),MATCH(D$1,Districts,0))*'Blend Sheet'!$K40)+(INDEX(ItemCosts,MATCH('Blend Sheet'!$L$4,ItemNum,0),MATCH(D$1,Districts,0))*'Blend Sheet'!$L40)+(INDEX(ItemCosts,MATCH('Blend Sheet'!$M$4,ItemNum,0),MATCH(D$1,Districts,0))*'Blend Sheet'!$M40)+(INDEX(ItemCosts,MATCH('Blend Sheet'!$N$4,ItemNum,0),MATCH(D$1,Districts,0))*'Blend Sheet'!$N40)+(INDEX(ItemCosts,MATCH('Blend Sheet'!$O$4,ItemNum,0),MATCH(D$1,Districts,0))*'Blend Sheet'!$O40)+(INDEX(ItemCosts,MATCH('Blend Sheet'!$P$4,ItemNum,0),MATCH(D$1,Districts,0))*'Blend Sheet'!$P40)+(INDEX(ItemCosts,MATCH('Blend Sheet'!$Q$4,ItemNum,0),MATCH(D$1,Districts,0))*'Blend Sheet'!$Q40)+(INDEX(ItemCosts,MATCH('Blend Sheet'!$R$4,ItemNum,0),MATCH(D$1,Districts,0))*'Blend Sheet'!$R40)+(INDEX(ItemCosts,MATCH('Blend Sheet'!$S$4,ItemNum,0),MATCH(D$1,Districts,0))*'Blend Sheet'!$S40)+(INDEX(ItemCosts,MATCH('Blend Sheet'!$T$4,ItemNum,0),MATCH(D$1,Districts,0))*'Blend Sheet'!$T40)+(INDEX(ItemCosts,MATCH('Blend Sheet'!$U$4,ItemNum,0),MATCH(D$1,Districts,0))*'Blend Sheet'!$U40)+(INDEX(ItemCosts,MATCH('Blend Sheet'!$V$4,ItemNum,0),MATCH(D$1,Districts,0))*'Blend Sheet'!$V40)+(INDEX(ItemCosts,MATCH('Blend Sheet'!$W$4,ItemNum,0),MATCH(D$1,Districts,0))*'Blend Sheet'!$W40)+(INDEX(ItemCosts,MATCH('Blend Sheet'!$X$4,ItemNum,0),MATCH(D$1,Districts,0))*'Blend Sheet'!$X40)+(INDEX(ItemCosts,MATCH('Blend Sheet'!$Y$4,ItemNum,0),MATCH(D$1,Districts,0))*'Blend Sheet'!$Y40)+(INDEX(ItemCosts,MATCH('Blend Sheet'!$Z$4,ItemNum,0),MATCH(D$1,Districts,0))*'Blend Sheet'!$Z40)+(INDEX(ItemCosts,MATCH('Blend Sheet'!$AA$4,ItemNum,0),MATCH(D$1,Districts,0))*'Blend Sheet'!$AA40)+(INDEX(ItemCosts,MATCH('Blend Sheet'!$AB$4,ItemNum,0),MATCH(D$1,Districts,0))*'Blend Sheet'!$AB40)+(INDEX(ItemCosts,MATCH('Blend Sheet'!$AC$4,ItemNum,0),MATCH(D$1,Districts,0))*'Blend Sheet'!$AC40)+(INDEX(ItemCosts,MATCH('Blend Sheet'!$AD$4,ItemNum,0),MATCH(D$1,Districts,0))*'Blend Sheet'!$AD40)+(INDEX(ItemCosts,MATCH('Blend Sheet'!$AE$4,ItemNum,0),MATCH(D$1,Districts,0))*'Blend Sheet'!$AE40)+(INDEX(ItemCosts,MATCH('Blend Sheet'!$AF$4,ItemNum,0),MATCH(D$1,Districts,0))*'Blend Sheet'!$AF40)+(INDEX(ItemCosts,MATCH('Blend Sheet'!$AG$4,ItemNum,0),MATCH(D$1,Districts,0))*'Blend Sheet'!$AG40)+(INDEX(ItemCosts,MATCH('Blend Sheet'!$AH$4,ItemNum,0),MATCH(D$1,Districts,0))*'Blend Sheet'!$AH40)+(INDEX(ItemCosts,MATCH('Blend Sheet'!$AI$4,ItemNum,0),MATCH(D$1,Districts,0))*'Blend Sheet'!$AI40)+(INDEX(ItemCosts,MATCH('Blend Sheet'!$AJ$4,ItemNum,0),MATCH(D$1,Districts,0))*'Blend Sheet'!$AJ40)+(INDEX(ItemCosts,MATCH('Blend Sheet'!$AK$4,ItemNum,0),MATCH(D$1,Districts,0))*'Blend Sheet'!$AK40)+(INDEX(ItemCosts,MATCH('Blend Sheet'!$AL$4,ItemNum,0),MATCH(D$1,Districts,0))*'Blend Sheet'!$AL40)+(INDEX(ItemCosts,MATCH('Blend Sheet'!$AM$4,ItemNum,0),MATCH(D$1,Districts,0))*'Blend Sheet'!$AM40)+(INDEX(ItemCosts,MATCH('Blend Sheet'!$AN$4,ItemNum,0),MATCH(D$1,Districts,0))*'Blend Sheet'!$AN40)+(INDEX(ItemCosts,MATCH('Blend Sheet'!$AO$4,ItemNum,0),MATCH(D$1,Districts,0))*'Blend Sheet'!$AO40)+(INDEX(ItemCosts,MATCH('Blend Sheet'!$AP$4,ItemNum,0),MATCH(D$1,Districts,0))*'Blend Sheet'!$AP40)+(INDEX(ItemCosts,MATCH('Blend Sheet'!$AQ$4,ItemNum,0),MATCH(D$1,Districts,0))*'Blend Sheet'!$AQ40)+(INDEX(ItemCosts,MATCH('Blend Sheet'!$AR$4,ItemNum,0),MATCH(D$1,Districts,0))*'Blend Sheet'!$AR40)+(INDEX(ItemCosts,MATCH('Blend Sheet'!$AS$4,ItemNum,0),MATCH(D$1,Districts,0))*'Blend Sheet'!$AS40)</f>
        <v>#N/A</v>
      </c>
      <c r="E37" s="5" t="e">
        <f>(INDEX(ItemCosts,MATCH('Blend Sheet'!$C$4,ItemNum,0),MATCH(E$1,Districts,0))*'Blend Sheet'!$C40)+(INDEX(ItemCosts,MATCH('Blend Sheet'!$D$4,ItemNum,0),MATCH(E$1,Districts,0))*'Blend Sheet'!$D40)+(INDEX(ItemCosts,MATCH('Blend Sheet'!$E$4,ItemNum,0),MATCH(E$1,Districts,0))*'Blend Sheet'!$E40)+(INDEX(ItemCosts,MATCH('Blend Sheet'!$F$4,ItemNum,0),MATCH(E$1,Districts,0))*'Blend Sheet'!$F40)+(INDEX(ItemCosts,MATCH('Blend Sheet'!$G$4,ItemNum,0),MATCH(E$1,Districts,0))*'Blend Sheet'!$G40)+(INDEX(ItemCosts,MATCH('Blend Sheet'!$H$4,ItemNum,0),MATCH(E$1,Districts,0))*'Blend Sheet'!$H40)+(INDEX(ItemCosts,MATCH('Blend Sheet'!$I$4,ItemNum,0),MATCH(E$1,Districts,0))*'Blend Sheet'!$I40)+(INDEX(ItemCosts,MATCH('Blend Sheet'!$J$4,ItemNum,0),MATCH(E$1,Districts,0))*'Blend Sheet'!$J40)+(INDEX(ItemCosts,MATCH('Blend Sheet'!$K$4,ItemNum,0),MATCH(E$1,Districts,0))*'Blend Sheet'!$K40)+(INDEX(ItemCosts,MATCH('Blend Sheet'!$L$4,ItemNum,0),MATCH(E$1,Districts,0))*'Blend Sheet'!$L40)+(INDEX(ItemCosts,MATCH('Blend Sheet'!$M$4,ItemNum,0),MATCH(E$1,Districts,0))*'Blend Sheet'!$M40)+(INDEX(ItemCosts,MATCH('Blend Sheet'!$N$4,ItemNum,0),MATCH(E$1,Districts,0))*'Blend Sheet'!$N40)+(INDEX(ItemCosts,MATCH('Blend Sheet'!$O$4,ItemNum,0),MATCH(E$1,Districts,0))*'Blend Sheet'!$O40)+(INDEX(ItemCosts,MATCH('Blend Sheet'!$P$4,ItemNum,0),MATCH(E$1,Districts,0))*'Blend Sheet'!$P40)+(INDEX(ItemCosts,MATCH('Blend Sheet'!$Q$4,ItemNum,0),MATCH(E$1,Districts,0))*'Blend Sheet'!$Q40)+(INDEX(ItemCosts,MATCH('Blend Sheet'!$R$4,ItemNum,0),MATCH(E$1,Districts,0))*'Blend Sheet'!$R40)+(INDEX(ItemCosts,MATCH('Blend Sheet'!$S$4,ItemNum,0),MATCH(E$1,Districts,0))*'Blend Sheet'!$S40)+(INDEX(ItemCosts,MATCH('Blend Sheet'!$T$4,ItemNum,0),MATCH(E$1,Districts,0))*'Blend Sheet'!$T40)+(INDEX(ItemCosts,MATCH('Blend Sheet'!$U$4,ItemNum,0),MATCH(E$1,Districts,0))*'Blend Sheet'!$U40)+(INDEX(ItemCosts,MATCH('Blend Sheet'!$V$4,ItemNum,0),MATCH(E$1,Districts,0))*'Blend Sheet'!$V40)+(INDEX(ItemCosts,MATCH('Blend Sheet'!$W$4,ItemNum,0),MATCH(E$1,Districts,0))*'Blend Sheet'!$W40)+(INDEX(ItemCosts,MATCH('Blend Sheet'!$X$4,ItemNum,0),MATCH(E$1,Districts,0))*'Blend Sheet'!$X40)+(INDEX(ItemCosts,MATCH('Blend Sheet'!$Y$4,ItemNum,0),MATCH(E$1,Districts,0))*'Blend Sheet'!$Y40)+(INDEX(ItemCosts,MATCH('Blend Sheet'!$Z$4,ItemNum,0),MATCH(E$1,Districts,0))*'Blend Sheet'!$Z40)+(INDEX(ItemCosts,MATCH('Blend Sheet'!$AA$4,ItemNum,0),MATCH(E$1,Districts,0))*'Blend Sheet'!$AA40)+(INDEX(ItemCosts,MATCH('Blend Sheet'!$AB$4,ItemNum,0),MATCH(E$1,Districts,0))*'Blend Sheet'!$AB40)+(INDEX(ItemCosts,MATCH('Blend Sheet'!$AC$4,ItemNum,0),MATCH(E$1,Districts,0))*'Blend Sheet'!$AC40)+(INDEX(ItemCosts,MATCH('Blend Sheet'!$AD$4,ItemNum,0),MATCH(E$1,Districts,0))*'Blend Sheet'!$AD40)+(INDEX(ItemCosts,MATCH('Blend Sheet'!$AE$4,ItemNum,0),MATCH(E$1,Districts,0))*'Blend Sheet'!$AE40)+(INDEX(ItemCosts,MATCH('Blend Sheet'!$AF$4,ItemNum,0),MATCH(E$1,Districts,0))*'Blend Sheet'!$AF40)+(INDEX(ItemCosts,MATCH('Blend Sheet'!$AG$4,ItemNum,0),MATCH(E$1,Districts,0))*'Blend Sheet'!$AG40)+(INDEX(ItemCosts,MATCH('Blend Sheet'!$AH$4,ItemNum,0),MATCH(E$1,Districts,0))*'Blend Sheet'!$AH40)+(INDEX(ItemCosts,MATCH('Blend Sheet'!$AI$4,ItemNum,0),MATCH(E$1,Districts,0))*'Blend Sheet'!$AI40)+(INDEX(ItemCosts,MATCH('Blend Sheet'!$AJ$4,ItemNum,0),MATCH(E$1,Districts,0))*'Blend Sheet'!$AJ40)+(INDEX(ItemCosts,MATCH('Blend Sheet'!$AK$4,ItemNum,0),MATCH(E$1,Districts,0))*'Blend Sheet'!$AK40)+(INDEX(ItemCosts,MATCH('Blend Sheet'!$AL$4,ItemNum,0),MATCH(E$1,Districts,0))*'Blend Sheet'!$AL40)+(INDEX(ItemCosts,MATCH('Blend Sheet'!$AM$4,ItemNum,0),MATCH(E$1,Districts,0))*'Blend Sheet'!$AM40)+(INDEX(ItemCosts,MATCH('Blend Sheet'!$AN$4,ItemNum,0),MATCH(E$1,Districts,0))*'Blend Sheet'!$AN40)+(INDEX(ItemCosts,MATCH('Blend Sheet'!$AO$4,ItemNum,0),MATCH(E$1,Districts,0))*'Blend Sheet'!$AO40)+(INDEX(ItemCosts,MATCH('Blend Sheet'!$AP$4,ItemNum,0),MATCH(E$1,Districts,0))*'Blend Sheet'!$AP40)+(INDEX(ItemCosts,MATCH('Blend Sheet'!$AQ$4,ItemNum,0),MATCH(E$1,Districts,0))*'Blend Sheet'!$AQ40)+(INDEX(ItemCosts,MATCH('Blend Sheet'!$AR$4,ItemNum,0),MATCH(E$1,Districts,0))*'Blend Sheet'!$AR40)+(INDEX(ItemCosts,MATCH('Blend Sheet'!$AS$4,ItemNum,0),MATCH(E$1,Districts,0))*'Blend Sheet'!$AS40)</f>
        <v>#N/A</v>
      </c>
      <c r="F37" s="5" t="e">
        <f>(INDEX(ItemCosts,MATCH('Blend Sheet'!$C$4,ItemNum,0),MATCH(F$1,Districts,0))*'Blend Sheet'!$C40)+(INDEX(ItemCosts,MATCH('Blend Sheet'!$D$4,ItemNum,0),MATCH(F$1,Districts,0))*'Blend Sheet'!$D40)+(INDEX(ItemCosts,MATCH('Blend Sheet'!$E$4,ItemNum,0),MATCH(F$1,Districts,0))*'Blend Sheet'!$E40)+(INDEX(ItemCosts,MATCH('Blend Sheet'!$F$4,ItemNum,0),MATCH(F$1,Districts,0))*'Blend Sheet'!$F40)+(INDEX(ItemCosts,MATCH('Blend Sheet'!$G$4,ItemNum,0),MATCH(F$1,Districts,0))*'Blend Sheet'!$G40)+(INDEX(ItemCosts,MATCH('Blend Sheet'!$H$4,ItemNum,0),MATCH(F$1,Districts,0))*'Blend Sheet'!$H40)+(INDEX(ItemCosts,MATCH('Blend Sheet'!$I$4,ItemNum,0),MATCH(F$1,Districts,0))*'Blend Sheet'!$I40)+(INDEX(ItemCosts,MATCH('Blend Sheet'!$J$4,ItemNum,0),MATCH(F$1,Districts,0))*'Blend Sheet'!$J40)+(INDEX(ItemCosts,MATCH('Blend Sheet'!$K$4,ItemNum,0),MATCH(F$1,Districts,0))*'Blend Sheet'!$K40)+(INDEX(ItemCosts,MATCH('Blend Sheet'!$L$4,ItemNum,0),MATCH(F$1,Districts,0))*'Blend Sheet'!$L40)+(INDEX(ItemCosts,MATCH('Blend Sheet'!$M$4,ItemNum,0),MATCH(F$1,Districts,0))*'Blend Sheet'!$M40)+(INDEX(ItemCosts,MATCH('Blend Sheet'!$N$4,ItemNum,0),MATCH(F$1,Districts,0))*'Blend Sheet'!$N40)+(INDEX(ItemCosts,MATCH('Blend Sheet'!$O$4,ItemNum,0),MATCH(F$1,Districts,0))*'Blend Sheet'!$O40)+(INDEX(ItemCosts,MATCH('Blend Sheet'!$P$4,ItemNum,0),MATCH(F$1,Districts,0))*'Blend Sheet'!$P40)+(INDEX(ItemCosts,MATCH('Blend Sheet'!$Q$4,ItemNum,0),MATCH(F$1,Districts,0))*'Blend Sheet'!$Q40)+(INDEX(ItemCosts,MATCH('Blend Sheet'!$R$4,ItemNum,0),MATCH(F$1,Districts,0))*'Blend Sheet'!$R40)+(INDEX(ItemCosts,MATCH('Blend Sheet'!$S$4,ItemNum,0),MATCH(F$1,Districts,0))*'Blend Sheet'!$S40)+(INDEX(ItemCosts,MATCH('Blend Sheet'!$T$4,ItemNum,0),MATCH(F$1,Districts,0))*'Blend Sheet'!$T40)+(INDEX(ItemCosts,MATCH('Blend Sheet'!$U$4,ItemNum,0),MATCH(F$1,Districts,0))*'Blend Sheet'!$U40)+(INDEX(ItemCosts,MATCH('Blend Sheet'!$V$4,ItemNum,0),MATCH(F$1,Districts,0))*'Blend Sheet'!$V40)+(INDEX(ItemCosts,MATCH('Blend Sheet'!$W$4,ItemNum,0),MATCH(F$1,Districts,0))*'Blend Sheet'!$W40)+(INDEX(ItemCosts,MATCH('Blend Sheet'!$X$4,ItemNum,0),MATCH(F$1,Districts,0))*'Blend Sheet'!$X40)+(INDEX(ItemCosts,MATCH('Blend Sheet'!$Y$4,ItemNum,0),MATCH(F$1,Districts,0))*'Blend Sheet'!$Y40)+(INDEX(ItemCosts,MATCH('Blend Sheet'!$Z$4,ItemNum,0),MATCH(F$1,Districts,0))*'Blend Sheet'!$Z40)+(INDEX(ItemCosts,MATCH('Blend Sheet'!$AA$4,ItemNum,0),MATCH(F$1,Districts,0))*'Blend Sheet'!$AA40)+(INDEX(ItemCosts,MATCH('Blend Sheet'!$AB$4,ItemNum,0),MATCH(F$1,Districts,0))*'Blend Sheet'!$AB40)+(INDEX(ItemCosts,MATCH('Blend Sheet'!$AC$4,ItemNum,0),MATCH(F$1,Districts,0))*'Blend Sheet'!$AC40)+(INDEX(ItemCosts,MATCH('Blend Sheet'!$AD$4,ItemNum,0),MATCH(F$1,Districts,0))*'Blend Sheet'!$AD40)+(INDEX(ItemCosts,MATCH('Blend Sheet'!$AE$4,ItemNum,0),MATCH(F$1,Districts,0))*'Blend Sheet'!$AE40)+(INDEX(ItemCosts,MATCH('Blend Sheet'!$AF$4,ItemNum,0),MATCH(F$1,Districts,0))*'Blend Sheet'!$AF40)+(INDEX(ItemCosts,MATCH('Blend Sheet'!$AG$4,ItemNum,0),MATCH(F$1,Districts,0))*'Blend Sheet'!$AG40)+(INDEX(ItemCosts,MATCH('Blend Sheet'!$AH$4,ItemNum,0),MATCH(F$1,Districts,0))*'Blend Sheet'!$AH40)+(INDEX(ItemCosts,MATCH('Blend Sheet'!$AI$4,ItemNum,0),MATCH(F$1,Districts,0))*'Blend Sheet'!$AI40)+(INDEX(ItemCosts,MATCH('Blend Sheet'!$AJ$4,ItemNum,0),MATCH(F$1,Districts,0))*'Blend Sheet'!$AJ40)+(INDEX(ItemCosts,MATCH('Blend Sheet'!$AK$4,ItemNum,0),MATCH(F$1,Districts,0))*'Blend Sheet'!$AK40)+(INDEX(ItemCosts,MATCH('Blend Sheet'!$AL$4,ItemNum,0),MATCH(F$1,Districts,0))*'Blend Sheet'!$AL40)+(INDEX(ItemCosts,MATCH('Blend Sheet'!$AM$4,ItemNum,0),MATCH(F$1,Districts,0))*'Blend Sheet'!$AM40)+(INDEX(ItemCosts,MATCH('Blend Sheet'!$AN$4,ItemNum,0),MATCH(F$1,Districts,0))*'Blend Sheet'!$AN40)+(INDEX(ItemCosts,MATCH('Blend Sheet'!$AO$4,ItemNum,0),MATCH(F$1,Districts,0))*'Blend Sheet'!$AO40)+(INDEX(ItemCosts,MATCH('Blend Sheet'!$AP$4,ItemNum,0),MATCH(F$1,Districts,0))*'Blend Sheet'!$AP40)+(INDEX(ItemCosts,MATCH('Blend Sheet'!$AQ$4,ItemNum,0),MATCH(F$1,Districts,0))*'Blend Sheet'!$AQ40)+(INDEX(ItemCosts,MATCH('Blend Sheet'!$AR$4,ItemNum,0),MATCH(F$1,Districts,0))*'Blend Sheet'!$AR40)+(INDEX(ItemCosts,MATCH('Blend Sheet'!$AS$4,ItemNum,0),MATCH(F$1,Districts,0))*'Blend Sheet'!$AS40)</f>
        <v>#N/A</v>
      </c>
      <c r="G37" s="5" t="e">
        <f>(INDEX(ItemCosts,MATCH('Blend Sheet'!$C$4,ItemNum,0),MATCH(G$1,Districts,0))*'Blend Sheet'!$C40)+(INDEX(ItemCosts,MATCH('Blend Sheet'!$D$4,ItemNum,0),MATCH(G$1,Districts,0))*'Blend Sheet'!$D40)+(INDEX(ItemCosts,MATCH('Blend Sheet'!$E$4,ItemNum,0),MATCH(G$1,Districts,0))*'Blend Sheet'!$E40)+(INDEX(ItemCosts,MATCH('Blend Sheet'!$F$4,ItemNum,0),MATCH(G$1,Districts,0))*'Blend Sheet'!$F40)+(INDEX(ItemCosts,MATCH('Blend Sheet'!$G$4,ItemNum,0),MATCH(G$1,Districts,0))*'Blend Sheet'!$G40)+(INDEX(ItemCosts,MATCH('Blend Sheet'!$H$4,ItemNum,0),MATCH(G$1,Districts,0))*'Blend Sheet'!$H40)+(INDEX(ItemCosts,MATCH('Blend Sheet'!$I$4,ItemNum,0),MATCH(G$1,Districts,0))*'Blend Sheet'!$I40)+(INDEX(ItemCosts,MATCH('Blend Sheet'!$J$4,ItemNum,0),MATCH(G$1,Districts,0))*'Blend Sheet'!$J40)+(INDEX(ItemCosts,MATCH('Blend Sheet'!$K$4,ItemNum,0),MATCH(G$1,Districts,0))*'Blend Sheet'!$K40)+(INDEX(ItemCosts,MATCH('Blend Sheet'!$L$4,ItemNum,0),MATCH(G$1,Districts,0))*'Blend Sheet'!$L40)+(INDEX(ItemCosts,MATCH('Blend Sheet'!$M$4,ItemNum,0),MATCH(G$1,Districts,0))*'Blend Sheet'!$M40)+(INDEX(ItemCosts,MATCH('Blend Sheet'!$N$4,ItemNum,0),MATCH(G$1,Districts,0))*'Blend Sheet'!$N40)+(INDEX(ItemCosts,MATCH('Blend Sheet'!$O$4,ItemNum,0),MATCH(G$1,Districts,0))*'Blend Sheet'!$O40)+(INDEX(ItemCosts,MATCH('Blend Sheet'!$P$4,ItemNum,0),MATCH(G$1,Districts,0))*'Blend Sheet'!$P40)+(INDEX(ItemCosts,MATCH('Blend Sheet'!$Q$4,ItemNum,0),MATCH(G$1,Districts,0))*'Blend Sheet'!$Q40)+(INDEX(ItemCosts,MATCH('Blend Sheet'!$R$4,ItemNum,0),MATCH(G$1,Districts,0))*'Blend Sheet'!$R40)+(INDEX(ItemCosts,MATCH('Blend Sheet'!$S$4,ItemNum,0),MATCH(G$1,Districts,0))*'Blend Sheet'!$S40)+(INDEX(ItemCosts,MATCH('Blend Sheet'!$T$4,ItemNum,0),MATCH(G$1,Districts,0))*'Blend Sheet'!$T40)+(INDEX(ItemCosts,MATCH('Blend Sheet'!$U$4,ItemNum,0),MATCH(G$1,Districts,0))*'Blend Sheet'!$U40)+(INDEX(ItemCosts,MATCH('Blend Sheet'!$V$4,ItemNum,0),MATCH(G$1,Districts,0))*'Blend Sheet'!$V40)+(INDEX(ItemCosts,MATCH('Blend Sheet'!$W$4,ItemNum,0),MATCH(G$1,Districts,0))*'Blend Sheet'!$W40)+(INDEX(ItemCosts,MATCH('Blend Sheet'!$X$4,ItemNum,0),MATCH(G$1,Districts,0))*'Blend Sheet'!$X40)+(INDEX(ItemCosts,MATCH('Blend Sheet'!$Y$4,ItemNum,0),MATCH(G$1,Districts,0))*'Blend Sheet'!$Y40)+(INDEX(ItemCosts,MATCH('Blend Sheet'!$Z$4,ItemNum,0),MATCH(G$1,Districts,0))*'Blend Sheet'!$Z40)+(INDEX(ItemCosts,MATCH('Blend Sheet'!$AA$4,ItemNum,0),MATCH(G$1,Districts,0))*'Blend Sheet'!$AA40)+(INDEX(ItemCosts,MATCH('Blend Sheet'!$AB$4,ItemNum,0),MATCH(G$1,Districts,0))*'Blend Sheet'!$AB40)+(INDEX(ItemCosts,MATCH('Blend Sheet'!$AC$4,ItemNum,0),MATCH(G$1,Districts,0))*'Blend Sheet'!$AC40)+(INDEX(ItemCosts,MATCH('Blend Sheet'!$AD$4,ItemNum,0),MATCH(G$1,Districts,0))*'Blend Sheet'!$AD40)+(INDEX(ItemCosts,MATCH('Blend Sheet'!$AE$4,ItemNum,0),MATCH(G$1,Districts,0))*'Blend Sheet'!$AE40)+(INDEX(ItemCosts,MATCH('Blend Sheet'!$AF$4,ItemNum,0),MATCH(G$1,Districts,0))*'Blend Sheet'!$AF40)+(INDEX(ItemCosts,MATCH('Blend Sheet'!$AG$4,ItemNum,0),MATCH(G$1,Districts,0))*'Blend Sheet'!$AG40)+(INDEX(ItemCosts,MATCH('Blend Sheet'!$AH$4,ItemNum,0),MATCH(G$1,Districts,0))*'Blend Sheet'!$AH40)+(INDEX(ItemCosts,MATCH('Blend Sheet'!$AI$4,ItemNum,0),MATCH(G$1,Districts,0))*'Blend Sheet'!$AI40)+(INDEX(ItemCosts,MATCH('Blend Sheet'!$AJ$4,ItemNum,0),MATCH(G$1,Districts,0))*'Blend Sheet'!$AJ40)+(INDEX(ItemCosts,MATCH('Blend Sheet'!$AK$4,ItemNum,0),MATCH(G$1,Districts,0))*'Blend Sheet'!$AK40)+(INDEX(ItemCosts,MATCH('Blend Sheet'!$AL$4,ItemNum,0),MATCH(G$1,Districts,0))*'Blend Sheet'!$AL40)+(INDEX(ItemCosts,MATCH('Blend Sheet'!$AM$4,ItemNum,0),MATCH(G$1,Districts,0))*'Blend Sheet'!$AM40)+(INDEX(ItemCosts,MATCH('Blend Sheet'!$AN$4,ItemNum,0),MATCH(G$1,Districts,0))*'Blend Sheet'!$AN40)+(INDEX(ItemCosts,MATCH('Blend Sheet'!$AO$4,ItemNum,0),MATCH(G$1,Districts,0))*'Blend Sheet'!$AO40)+(INDEX(ItemCosts,MATCH('Blend Sheet'!$AP$4,ItemNum,0),MATCH(G$1,Districts,0))*'Blend Sheet'!$AP40)+(INDEX(ItemCosts,MATCH('Blend Sheet'!$AQ$4,ItemNum,0),MATCH(G$1,Districts,0))*'Blend Sheet'!$AQ40)+(INDEX(ItemCosts,MATCH('Blend Sheet'!$AR$4,ItemNum,0),MATCH(G$1,Districts,0))*'Blend Sheet'!$AR40)+(INDEX(ItemCosts,MATCH('Blend Sheet'!$AS$4,ItemNum,0),MATCH(G$1,Districts,0))*'Blend Sheet'!$AS40)</f>
        <v>#N/A</v>
      </c>
      <c r="H37" s="5" t="e">
        <f>(INDEX(ItemCosts,MATCH('Blend Sheet'!$C$4,ItemNum,0),MATCH(H$1,Districts,0))*'Blend Sheet'!$C40)+(INDEX(ItemCosts,MATCH('Blend Sheet'!$D$4,ItemNum,0),MATCH(H$1,Districts,0))*'Blend Sheet'!$D40)+(INDEX(ItemCosts,MATCH('Blend Sheet'!$E$4,ItemNum,0),MATCH(H$1,Districts,0))*'Blend Sheet'!$E40)+(INDEX(ItemCosts,MATCH('Blend Sheet'!$F$4,ItemNum,0),MATCH(H$1,Districts,0))*'Blend Sheet'!$F40)+(INDEX(ItemCosts,MATCH('Blend Sheet'!$G$4,ItemNum,0),MATCH(H$1,Districts,0))*'Blend Sheet'!$G40)+(INDEX(ItemCosts,MATCH('Blend Sheet'!$H$4,ItemNum,0),MATCH(H$1,Districts,0))*'Blend Sheet'!$H40)+(INDEX(ItemCosts,MATCH('Blend Sheet'!$I$4,ItemNum,0),MATCH(H$1,Districts,0))*'Blend Sheet'!$I40)+(INDEX(ItemCosts,MATCH('Blend Sheet'!$J$4,ItemNum,0),MATCH(H$1,Districts,0))*'Blend Sheet'!$J40)+(INDEX(ItemCosts,MATCH('Blend Sheet'!$K$4,ItemNum,0),MATCH(H$1,Districts,0))*'Blend Sheet'!$K40)+(INDEX(ItemCosts,MATCH('Blend Sheet'!$L$4,ItemNum,0),MATCH(H$1,Districts,0))*'Blend Sheet'!$L40)+(INDEX(ItemCosts,MATCH('Blend Sheet'!$M$4,ItemNum,0),MATCH(H$1,Districts,0))*'Blend Sheet'!$M40)+(INDEX(ItemCosts,MATCH('Blend Sheet'!$N$4,ItemNum,0),MATCH(H$1,Districts,0))*'Blend Sheet'!$N40)+(INDEX(ItemCosts,MATCH('Blend Sheet'!$O$4,ItemNum,0),MATCH(H$1,Districts,0))*'Blend Sheet'!$O40)+(INDEX(ItemCosts,MATCH('Blend Sheet'!$P$4,ItemNum,0),MATCH(H$1,Districts,0))*'Blend Sheet'!$P40)+(INDEX(ItemCosts,MATCH('Blend Sheet'!$Q$4,ItemNum,0),MATCH(H$1,Districts,0))*'Blend Sheet'!$Q40)+(INDEX(ItemCosts,MATCH('Blend Sheet'!$R$4,ItemNum,0),MATCH(H$1,Districts,0))*'Blend Sheet'!$R40)+(INDEX(ItemCosts,MATCH('Blend Sheet'!$S$4,ItemNum,0),MATCH(H$1,Districts,0))*'Blend Sheet'!$S40)+(INDEX(ItemCosts,MATCH('Blend Sheet'!$T$4,ItemNum,0),MATCH(H$1,Districts,0))*'Blend Sheet'!$T40)+(INDEX(ItemCosts,MATCH('Blend Sheet'!$U$4,ItemNum,0),MATCH(H$1,Districts,0))*'Blend Sheet'!$U40)+(INDEX(ItemCosts,MATCH('Blend Sheet'!$V$4,ItemNum,0),MATCH(H$1,Districts,0))*'Blend Sheet'!$V40)+(INDEX(ItemCosts,MATCH('Blend Sheet'!$W$4,ItemNum,0),MATCH(H$1,Districts,0))*'Blend Sheet'!$W40)+(INDEX(ItemCosts,MATCH('Blend Sheet'!$X$4,ItemNum,0),MATCH(H$1,Districts,0))*'Blend Sheet'!$X40)+(INDEX(ItemCosts,MATCH('Blend Sheet'!$Y$4,ItemNum,0),MATCH(H$1,Districts,0))*'Blend Sheet'!$Y40)+(INDEX(ItemCosts,MATCH('Blend Sheet'!$Z$4,ItemNum,0),MATCH(H$1,Districts,0))*'Blend Sheet'!$Z40)+(INDEX(ItemCosts,MATCH('Blend Sheet'!$AA$4,ItemNum,0),MATCH(H$1,Districts,0))*'Blend Sheet'!$AA40)+(INDEX(ItemCosts,MATCH('Blend Sheet'!$AB$4,ItemNum,0),MATCH(H$1,Districts,0))*'Blend Sheet'!$AB40)+(INDEX(ItemCosts,MATCH('Blend Sheet'!$AC$4,ItemNum,0),MATCH(H$1,Districts,0))*'Blend Sheet'!$AC40)+(INDEX(ItemCosts,MATCH('Blend Sheet'!$AD$4,ItemNum,0),MATCH(H$1,Districts,0))*'Blend Sheet'!$AD40)+(INDEX(ItemCosts,MATCH('Blend Sheet'!$AE$4,ItemNum,0),MATCH(H$1,Districts,0))*'Blend Sheet'!$AE40)+(INDEX(ItemCosts,MATCH('Blend Sheet'!$AF$4,ItemNum,0),MATCH(H$1,Districts,0))*'Blend Sheet'!$AF40)+(INDEX(ItemCosts,MATCH('Blend Sheet'!$AG$4,ItemNum,0),MATCH(H$1,Districts,0))*'Blend Sheet'!$AG40)+(INDEX(ItemCosts,MATCH('Blend Sheet'!$AH$4,ItemNum,0),MATCH(H$1,Districts,0))*'Blend Sheet'!$AH40)+(INDEX(ItemCosts,MATCH('Blend Sheet'!$AI$4,ItemNum,0),MATCH(H$1,Districts,0))*'Blend Sheet'!$AI40)+(INDEX(ItemCosts,MATCH('Blend Sheet'!$AJ$4,ItemNum,0),MATCH(H$1,Districts,0))*'Blend Sheet'!$AJ40)+(INDEX(ItemCosts,MATCH('Blend Sheet'!$AK$4,ItemNum,0),MATCH(H$1,Districts,0))*'Blend Sheet'!$AK40)+(INDEX(ItemCosts,MATCH('Blend Sheet'!$AL$4,ItemNum,0),MATCH(H$1,Districts,0))*'Blend Sheet'!$AL40)+(INDEX(ItemCosts,MATCH('Blend Sheet'!$AM$4,ItemNum,0),MATCH(H$1,Districts,0))*'Blend Sheet'!$AM40)+(INDEX(ItemCosts,MATCH('Blend Sheet'!$AN$4,ItemNum,0),MATCH(H$1,Districts,0))*'Blend Sheet'!$AN40)+(INDEX(ItemCosts,MATCH('Blend Sheet'!$AO$4,ItemNum,0),MATCH(H$1,Districts,0))*'Blend Sheet'!$AO40)+(INDEX(ItemCosts,MATCH('Blend Sheet'!$AP$4,ItemNum,0),MATCH(H$1,Districts,0))*'Blend Sheet'!$AP40)+(INDEX(ItemCosts,MATCH('Blend Sheet'!$AQ$4,ItemNum,0),MATCH(H$1,Districts,0))*'Blend Sheet'!$AQ40)+(INDEX(ItemCosts,MATCH('Blend Sheet'!$AR$4,ItemNum,0),MATCH(H$1,Districts,0))*'Blend Sheet'!$AR40)+(INDEX(ItemCosts,MATCH('Blend Sheet'!$AS$4,ItemNum,0),MATCH(H$1,Districts,0))*'Blend Sheet'!$AS40)</f>
        <v>#N/A</v>
      </c>
      <c r="I37" s="5" t="e">
        <f>(INDEX(ItemCosts,MATCH('Blend Sheet'!$C$4,ItemNum,0),MATCH(I$1,Districts,0))*'Blend Sheet'!$C40)+(INDEX(ItemCosts,MATCH('Blend Sheet'!$D$4,ItemNum,0),MATCH(I$1,Districts,0))*'Blend Sheet'!$D40)+(INDEX(ItemCosts,MATCH('Blend Sheet'!$E$4,ItemNum,0),MATCH(I$1,Districts,0))*'Blend Sheet'!$E40)+(INDEX(ItemCosts,MATCH('Blend Sheet'!$F$4,ItemNum,0),MATCH(I$1,Districts,0))*'Blend Sheet'!$F40)+(INDEX(ItemCosts,MATCH('Blend Sheet'!$G$4,ItemNum,0),MATCH(I$1,Districts,0))*'Blend Sheet'!$G40)+(INDEX(ItemCosts,MATCH('Blend Sheet'!$H$4,ItemNum,0),MATCH(I$1,Districts,0))*'Blend Sheet'!$H40)+(INDEX(ItemCosts,MATCH('Blend Sheet'!$I$4,ItemNum,0),MATCH(I$1,Districts,0))*'Blend Sheet'!$I40)+(INDEX(ItemCosts,MATCH('Blend Sheet'!$J$4,ItemNum,0),MATCH(I$1,Districts,0))*'Blend Sheet'!$J40)+(INDEX(ItemCosts,MATCH('Blend Sheet'!$K$4,ItemNum,0),MATCH(I$1,Districts,0))*'Blend Sheet'!$K40)+(INDEX(ItemCosts,MATCH('Blend Sheet'!$L$4,ItemNum,0),MATCH(I$1,Districts,0))*'Blend Sheet'!$L40)+(INDEX(ItemCosts,MATCH('Blend Sheet'!$M$4,ItemNum,0),MATCH(I$1,Districts,0))*'Blend Sheet'!$M40)+(INDEX(ItemCosts,MATCH('Blend Sheet'!$N$4,ItemNum,0),MATCH(I$1,Districts,0))*'Blend Sheet'!$N40)+(INDEX(ItemCosts,MATCH('Blend Sheet'!$O$4,ItemNum,0),MATCH(I$1,Districts,0))*'Blend Sheet'!$O40)+(INDEX(ItemCosts,MATCH('Blend Sheet'!$P$4,ItemNum,0),MATCH(I$1,Districts,0))*'Blend Sheet'!$P40)+(INDEX(ItemCosts,MATCH('Blend Sheet'!$Q$4,ItemNum,0),MATCH(I$1,Districts,0))*'Blend Sheet'!$Q40)+(INDEX(ItemCosts,MATCH('Blend Sheet'!$R$4,ItemNum,0),MATCH(I$1,Districts,0))*'Blend Sheet'!$R40)+(INDEX(ItemCosts,MATCH('Blend Sheet'!$S$4,ItemNum,0),MATCH(I$1,Districts,0))*'Blend Sheet'!$S40)+(INDEX(ItemCosts,MATCH('Blend Sheet'!$T$4,ItemNum,0),MATCH(I$1,Districts,0))*'Blend Sheet'!$T40)+(INDEX(ItemCosts,MATCH('Blend Sheet'!$U$4,ItemNum,0),MATCH(I$1,Districts,0))*'Blend Sheet'!$U40)+(INDEX(ItemCosts,MATCH('Blend Sheet'!$V$4,ItemNum,0),MATCH(I$1,Districts,0))*'Blend Sheet'!$V40)+(INDEX(ItemCosts,MATCH('Blend Sheet'!$W$4,ItemNum,0),MATCH(I$1,Districts,0))*'Blend Sheet'!$W40)+(INDEX(ItemCosts,MATCH('Blend Sheet'!$X$4,ItemNum,0),MATCH(I$1,Districts,0))*'Blend Sheet'!$X40)+(INDEX(ItemCosts,MATCH('Blend Sheet'!$Y$4,ItemNum,0),MATCH(I$1,Districts,0))*'Blend Sheet'!$Y40)+(INDEX(ItemCosts,MATCH('Blend Sheet'!$Z$4,ItemNum,0),MATCH(I$1,Districts,0))*'Blend Sheet'!$Z40)+(INDEX(ItemCosts,MATCH('Blend Sheet'!$AA$4,ItemNum,0),MATCH(I$1,Districts,0))*'Blend Sheet'!$AA40)+(INDEX(ItemCosts,MATCH('Blend Sheet'!$AB$4,ItemNum,0),MATCH(I$1,Districts,0))*'Blend Sheet'!$AB40)+(INDEX(ItemCosts,MATCH('Blend Sheet'!$AC$4,ItemNum,0),MATCH(I$1,Districts,0))*'Blend Sheet'!$AC40)+(INDEX(ItemCosts,MATCH('Blend Sheet'!$AD$4,ItemNum,0),MATCH(I$1,Districts,0))*'Blend Sheet'!$AD40)+(INDEX(ItemCosts,MATCH('Blend Sheet'!$AE$4,ItemNum,0),MATCH(I$1,Districts,0))*'Blend Sheet'!$AE40)+(INDEX(ItemCosts,MATCH('Blend Sheet'!$AF$4,ItemNum,0),MATCH(I$1,Districts,0))*'Blend Sheet'!$AF40)+(INDEX(ItemCosts,MATCH('Blend Sheet'!$AG$4,ItemNum,0),MATCH(I$1,Districts,0))*'Blend Sheet'!$AG40)+(INDEX(ItemCosts,MATCH('Blend Sheet'!$AH$4,ItemNum,0),MATCH(I$1,Districts,0))*'Blend Sheet'!$AH40)+(INDEX(ItemCosts,MATCH('Blend Sheet'!$AI$4,ItemNum,0),MATCH(I$1,Districts,0))*'Blend Sheet'!$AI40)+(INDEX(ItemCosts,MATCH('Blend Sheet'!$AJ$4,ItemNum,0),MATCH(I$1,Districts,0))*'Blend Sheet'!$AJ40)+(INDEX(ItemCosts,MATCH('Blend Sheet'!$AK$4,ItemNum,0),MATCH(I$1,Districts,0))*'Blend Sheet'!$AK40)+(INDEX(ItemCosts,MATCH('Blend Sheet'!$AL$4,ItemNum,0),MATCH(I$1,Districts,0))*'Blend Sheet'!$AL40)+(INDEX(ItemCosts,MATCH('Blend Sheet'!$AM$4,ItemNum,0),MATCH(I$1,Districts,0))*'Blend Sheet'!$AM40)+(INDEX(ItemCosts,MATCH('Blend Sheet'!$AN$4,ItemNum,0),MATCH(I$1,Districts,0))*'Blend Sheet'!$AN40)+(INDEX(ItemCosts,MATCH('Blend Sheet'!$AO$4,ItemNum,0),MATCH(I$1,Districts,0))*'Blend Sheet'!$AO40)+(INDEX(ItemCosts,MATCH('Blend Sheet'!$AP$4,ItemNum,0),MATCH(I$1,Districts,0))*'Blend Sheet'!$AP40)+(INDEX(ItemCosts,MATCH('Blend Sheet'!$AQ$4,ItemNum,0),MATCH(I$1,Districts,0))*'Blend Sheet'!$AQ40)+(INDEX(ItemCosts,MATCH('Blend Sheet'!$AR$4,ItemNum,0),MATCH(I$1,Districts,0))*'Blend Sheet'!$AR40)+(INDEX(ItemCosts,MATCH('Blend Sheet'!$AS$4,ItemNum,0),MATCH(I$1,Districts,0))*'Blend Sheet'!$AS40)</f>
        <v>#N/A</v>
      </c>
      <c r="J37" s="5" t="e">
        <f>(INDEX(ItemCosts,MATCH('Blend Sheet'!$C$4,ItemNum,0),MATCH(J$1,Districts,0))*'Blend Sheet'!$C40)+(INDEX(ItemCosts,MATCH('Blend Sheet'!$D$4,ItemNum,0),MATCH(J$1,Districts,0))*'Blend Sheet'!$D40)+(INDEX(ItemCosts,MATCH('Blend Sheet'!$E$4,ItemNum,0),MATCH(J$1,Districts,0))*'Blend Sheet'!$E40)+(INDEX(ItemCosts,MATCH('Blend Sheet'!$F$4,ItemNum,0),MATCH(J$1,Districts,0))*'Blend Sheet'!$F40)+(INDEX(ItemCosts,MATCH('Blend Sheet'!$G$4,ItemNum,0),MATCH(J$1,Districts,0))*'Blend Sheet'!$G40)+(INDEX(ItemCosts,MATCH('Blend Sheet'!$H$4,ItemNum,0),MATCH(J$1,Districts,0))*'Blend Sheet'!$H40)+(INDEX(ItemCosts,MATCH('Blend Sheet'!$I$4,ItemNum,0),MATCH(J$1,Districts,0))*'Blend Sheet'!$I40)+(INDEX(ItemCosts,MATCH('Blend Sheet'!$J$4,ItemNum,0),MATCH(J$1,Districts,0))*'Blend Sheet'!$J40)+(INDEX(ItemCosts,MATCH('Blend Sheet'!$K$4,ItemNum,0),MATCH(J$1,Districts,0))*'Blend Sheet'!$K40)+(INDEX(ItemCosts,MATCH('Blend Sheet'!$L$4,ItemNum,0),MATCH(J$1,Districts,0))*'Blend Sheet'!$L40)+(INDEX(ItemCosts,MATCH('Blend Sheet'!$M$4,ItemNum,0),MATCH(J$1,Districts,0))*'Blend Sheet'!$M40)+(INDEX(ItemCosts,MATCH('Blend Sheet'!$N$4,ItemNum,0),MATCH(J$1,Districts,0))*'Blend Sheet'!$N40)+(INDEX(ItemCosts,MATCH('Blend Sheet'!$O$4,ItemNum,0),MATCH(J$1,Districts,0))*'Blend Sheet'!$O40)+(INDEX(ItemCosts,MATCH('Blend Sheet'!$P$4,ItemNum,0),MATCH(J$1,Districts,0))*'Blend Sheet'!$P40)+(INDEX(ItemCosts,MATCH('Blend Sheet'!$Q$4,ItemNum,0),MATCH(J$1,Districts,0))*'Blend Sheet'!$Q40)+(INDEX(ItemCosts,MATCH('Blend Sheet'!$R$4,ItemNum,0),MATCH(J$1,Districts,0))*'Blend Sheet'!$R40)+(INDEX(ItemCosts,MATCH('Blend Sheet'!$S$4,ItemNum,0),MATCH(J$1,Districts,0))*'Blend Sheet'!$S40)+(INDEX(ItemCosts,MATCH('Blend Sheet'!$T$4,ItemNum,0),MATCH(J$1,Districts,0))*'Blend Sheet'!$T40)+(INDEX(ItemCosts,MATCH('Blend Sheet'!$U$4,ItemNum,0),MATCH(J$1,Districts,0))*'Blend Sheet'!$U40)+(INDEX(ItemCosts,MATCH('Blend Sheet'!$V$4,ItemNum,0),MATCH(J$1,Districts,0))*'Blend Sheet'!$V40)+(INDEX(ItemCosts,MATCH('Blend Sheet'!$W$4,ItemNum,0),MATCH(J$1,Districts,0))*'Blend Sheet'!$W40)+(INDEX(ItemCosts,MATCH('Blend Sheet'!$X$4,ItemNum,0),MATCH(J$1,Districts,0))*'Blend Sheet'!$X40)+(INDEX(ItemCosts,MATCH('Blend Sheet'!$Y$4,ItemNum,0),MATCH(J$1,Districts,0))*'Blend Sheet'!$Y40)+(INDEX(ItemCosts,MATCH('Blend Sheet'!$Z$4,ItemNum,0),MATCH(J$1,Districts,0))*'Blend Sheet'!$Z40)+(INDEX(ItemCosts,MATCH('Blend Sheet'!$AA$4,ItemNum,0),MATCH(J$1,Districts,0))*'Blend Sheet'!$AA40)+(INDEX(ItemCosts,MATCH('Blend Sheet'!$AB$4,ItemNum,0),MATCH(J$1,Districts,0))*'Blend Sheet'!$AB40)+(INDEX(ItemCosts,MATCH('Blend Sheet'!$AC$4,ItemNum,0),MATCH(J$1,Districts,0))*'Blend Sheet'!$AC40)+(INDEX(ItemCosts,MATCH('Blend Sheet'!$AD$4,ItemNum,0),MATCH(J$1,Districts,0))*'Blend Sheet'!$AD40)+(INDEX(ItemCosts,MATCH('Blend Sheet'!$AE$4,ItemNum,0),MATCH(J$1,Districts,0))*'Blend Sheet'!$AE40)+(INDEX(ItemCosts,MATCH('Blend Sheet'!$AF$4,ItemNum,0),MATCH(J$1,Districts,0))*'Blend Sheet'!$AF40)+(INDEX(ItemCosts,MATCH('Blend Sheet'!$AG$4,ItemNum,0),MATCH(J$1,Districts,0))*'Blend Sheet'!$AG40)+(INDEX(ItemCosts,MATCH('Blend Sheet'!$AH$4,ItemNum,0),MATCH(J$1,Districts,0))*'Blend Sheet'!$AH40)+(INDEX(ItemCosts,MATCH('Blend Sheet'!$AI$4,ItemNum,0),MATCH(J$1,Districts,0))*'Blend Sheet'!$AI40)+(INDEX(ItemCosts,MATCH('Blend Sheet'!$AJ$4,ItemNum,0),MATCH(J$1,Districts,0))*'Blend Sheet'!$AJ40)+(INDEX(ItemCosts,MATCH('Blend Sheet'!$AK$4,ItemNum,0),MATCH(J$1,Districts,0))*'Blend Sheet'!$AK40)+(INDEX(ItemCosts,MATCH('Blend Sheet'!$AL$4,ItemNum,0),MATCH(J$1,Districts,0))*'Blend Sheet'!$AL40)+(INDEX(ItemCosts,MATCH('Blend Sheet'!$AM$4,ItemNum,0),MATCH(J$1,Districts,0))*'Blend Sheet'!$AM40)+(INDEX(ItemCosts,MATCH('Blend Sheet'!$AN$4,ItemNum,0),MATCH(J$1,Districts,0))*'Blend Sheet'!$AN40)+(INDEX(ItemCosts,MATCH('Blend Sheet'!$AO$4,ItemNum,0),MATCH(J$1,Districts,0))*'Blend Sheet'!$AO40)+(INDEX(ItemCosts,MATCH('Blend Sheet'!$AP$4,ItemNum,0),MATCH(J$1,Districts,0))*'Blend Sheet'!$AP40)+(INDEX(ItemCosts,MATCH('Blend Sheet'!$AQ$4,ItemNum,0),MATCH(J$1,Districts,0))*'Blend Sheet'!$AQ40)+(INDEX(ItemCosts,MATCH('Blend Sheet'!$AR$4,ItemNum,0),MATCH(J$1,Districts,0))*'Blend Sheet'!$AR40)+(INDEX(ItemCosts,MATCH('Blend Sheet'!$AS$4,ItemNum,0),MATCH(J$1,Districts,0))*'Blend Sheet'!$AS40)</f>
        <v>#N/A</v>
      </c>
      <c r="K37" s="5" t="e">
        <f>(INDEX(ItemCosts,MATCH('Blend Sheet'!$C$4,ItemNum,0),MATCH(K$1,Districts,0))*'Blend Sheet'!$C40)+(INDEX(ItemCosts,MATCH('Blend Sheet'!$D$4,ItemNum,0),MATCH(K$1,Districts,0))*'Blend Sheet'!$D40)+(INDEX(ItemCosts,MATCH('Blend Sheet'!$E$4,ItemNum,0),MATCH(K$1,Districts,0))*'Blend Sheet'!$E40)+(INDEX(ItemCosts,MATCH('Blend Sheet'!$F$4,ItemNum,0),MATCH(K$1,Districts,0))*'Blend Sheet'!$F40)+(INDEX(ItemCosts,MATCH('Blend Sheet'!$G$4,ItemNum,0),MATCH(K$1,Districts,0))*'Blend Sheet'!$G40)+(INDEX(ItemCosts,MATCH('Blend Sheet'!$H$4,ItemNum,0),MATCH(K$1,Districts,0))*'Blend Sheet'!$H40)+(INDEX(ItemCosts,MATCH('Blend Sheet'!$I$4,ItemNum,0),MATCH(K$1,Districts,0))*'Blend Sheet'!$I40)+(INDEX(ItemCosts,MATCH('Blend Sheet'!$J$4,ItemNum,0),MATCH(K$1,Districts,0))*'Blend Sheet'!$J40)+(INDEX(ItemCosts,MATCH('Blend Sheet'!$K$4,ItemNum,0),MATCH(K$1,Districts,0))*'Blend Sheet'!$K40)+(INDEX(ItemCosts,MATCH('Blend Sheet'!$L$4,ItemNum,0),MATCH(K$1,Districts,0))*'Blend Sheet'!$L40)+(INDEX(ItemCosts,MATCH('Blend Sheet'!$M$4,ItemNum,0),MATCH(K$1,Districts,0))*'Blend Sheet'!$M40)+(INDEX(ItemCosts,MATCH('Blend Sheet'!$N$4,ItemNum,0),MATCH(K$1,Districts,0))*'Blend Sheet'!$N40)+(INDEX(ItemCosts,MATCH('Blend Sheet'!$O$4,ItemNum,0),MATCH(K$1,Districts,0))*'Blend Sheet'!$O40)+(INDEX(ItemCosts,MATCH('Blend Sheet'!$P$4,ItemNum,0),MATCH(K$1,Districts,0))*'Blend Sheet'!$P40)+(INDEX(ItemCosts,MATCH('Blend Sheet'!$Q$4,ItemNum,0),MATCH(K$1,Districts,0))*'Blend Sheet'!$Q40)+(INDEX(ItemCosts,MATCH('Blend Sheet'!$R$4,ItemNum,0),MATCH(K$1,Districts,0))*'Blend Sheet'!$R40)+(INDEX(ItemCosts,MATCH('Blend Sheet'!$S$4,ItemNum,0),MATCH(K$1,Districts,0))*'Blend Sheet'!$S40)+(INDEX(ItemCosts,MATCH('Blend Sheet'!$T$4,ItemNum,0),MATCH(K$1,Districts,0))*'Blend Sheet'!$T40)+(INDEX(ItemCosts,MATCH('Blend Sheet'!$U$4,ItemNum,0),MATCH(K$1,Districts,0))*'Blend Sheet'!$U40)+(INDEX(ItemCosts,MATCH('Blend Sheet'!$V$4,ItemNum,0),MATCH(K$1,Districts,0))*'Blend Sheet'!$V40)+(INDEX(ItemCosts,MATCH('Blend Sheet'!$W$4,ItemNum,0),MATCH(K$1,Districts,0))*'Blend Sheet'!$W40)+(INDEX(ItemCosts,MATCH('Blend Sheet'!$X$4,ItemNum,0),MATCH(K$1,Districts,0))*'Blend Sheet'!$X40)+(INDEX(ItemCosts,MATCH('Blend Sheet'!$Y$4,ItemNum,0),MATCH(K$1,Districts,0))*'Blend Sheet'!$Y40)+(INDEX(ItemCosts,MATCH('Blend Sheet'!$Z$4,ItemNum,0),MATCH(K$1,Districts,0))*'Blend Sheet'!$Z40)+(INDEX(ItemCosts,MATCH('Blend Sheet'!$AA$4,ItemNum,0),MATCH(K$1,Districts,0))*'Blend Sheet'!$AA40)+(INDEX(ItemCosts,MATCH('Blend Sheet'!$AB$4,ItemNum,0),MATCH(K$1,Districts,0))*'Blend Sheet'!$AB40)+(INDEX(ItemCosts,MATCH('Blend Sheet'!$AC$4,ItemNum,0),MATCH(K$1,Districts,0))*'Blend Sheet'!$AC40)+(INDEX(ItemCosts,MATCH('Blend Sheet'!$AD$4,ItemNum,0),MATCH(K$1,Districts,0))*'Blend Sheet'!$AD40)+(INDEX(ItemCosts,MATCH('Blend Sheet'!$AE$4,ItemNum,0),MATCH(K$1,Districts,0))*'Blend Sheet'!$AE40)+(INDEX(ItemCosts,MATCH('Blend Sheet'!$AF$4,ItemNum,0),MATCH(K$1,Districts,0))*'Blend Sheet'!$AF40)+(INDEX(ItemCosts,MATCH('Blend Sheet'!$AG$4,ItemNum,0),MATCH(K$1,Districts,0))*'Blend Sheet'!$AG40)+(INDEX(ItemCosts,MATCH('Blend Sheet'!$AH$4,ItemNum,0),MATCH(K$1,Districts,0))*'Blend Sheet'!$AH40)+(INDEX(ItemCosts,MATCH('Blend Sheet'!$AI$4,ItemNum,0),MATCH(K$1,Districts,0))*'Blend Sheet'!$AI40)+(INDEX(ItemCosts,MATCH('Blend Sheet'!$AJ$4,ItemNum,0),MATCH(K$1,Districts,0))*'Blend Sheet'!$AJ40)+(INDEX(ItemCosts,MATCH('Blend Sheet'!$AK$4,ItemNum,0),MATCH(K$1,Districts,0))*'Blend Sheet'!$AK40)+(INDEX(ItemCosts,MATCH('Blend Sheet'!$AL$4,ItemNum,0),MATCH(K$1,Districts,0))*'Blend Sheet'!$AL40)+(INDEX(ItemCosts,MATCH('Blend Sheet'!$AM$4,ItemNum,0),MATCH(K$1,Districts,0))*'Blend Sheet'!$AM40)+(INDEX(ItemCosts,MATCH('Blend Sheet'!$AN$4,ItemNum,0),MATCH(K$1,Districts,0))*'Blend Sheet'!$AN40)+(INDEX(ItemCosts,MATCH('Blend Sheet'!$AO$4,ItemNum,0),MATCH(K$1,Districts,0))*'Blend Sheet'!$AO40)+(INDEX(ItemCosts,MATCH('Blend Sheet'!$AP$4,ItemNum,0),MATCH(K$1,Districts,0))*'Blend Sheet'!$AP40)+(INDEX(ItemCosts,MATCH('Blend Sheet'!$AQ$4,ItemNum,0),MATCH(K$1,Districts,0))*'Blend Sheet'!$AQ40)+(INDEX(ItemCosts,MATCH('Blend Sheet'!$AR$4,ItemNum,0),MATCH(K$1,Districts,0))*'Blend Sheet'!$AR40)+(INDEX(ItemCosts,MATCH('Blend Sheet'!$AS$4,ItemNum,0),MATCH(K$1,Districts,0))*'Blend Sheet'!$AS40)</f>
        <v>#N/A</v>
      </c>
      <c r="L37" s="5" t="e">
        <f>(INDEX(ItemCosts,MATCH('Blend Sheet'!$C$4,ItemNum,0),MATCH(L$1,Districts,0))*'Blend Sheet'!$C40)+(INDEX(ItemCosts,MATCH('Blend Sheet'!$D$4,ItemNum,0),MATCH(L$1,Districts,0))*'Blend Sheet'!$D40)+(INDEX(ItemCosts,MATCH('Blend Sheet'!$E$4,ItemNum,0),MATCH(L$1,Districts,0))*'Blend Sheet'!$E40)+(INDEX(ItemCosts,MATCH('Blend Sheet'!$F$4,ItemNum,0),MATCH(L$1,Districts,0))*'Blend Sheet'!$F40)+(INDEX(ItemCosts,MATCH('Blend Sheet'!$G$4,ItemNum,0),MATCH(L$1,Districts,0))*'Blend Sheet'!$G40)+(INDEX(ItemCosts,MATCH('Blend Sheet'!$H$4,ItemNum,0),MATCH(L$1,Districts,0))*'Blend Sheet'!$H40)+(INDEX(ItemCosts,MATCH('Blend Sheet'!$I$4,ItemNum,0),MATCH(L$1,Districts,0))*'Blend Sheet'!$I40)+(INDEX(ItemCosts,MATCH('Blend Sheet'!$J$4,ItemNum,0),MATCH(L$1,Districts,0))*'Blend Sheet'!$J40)+(INDEX(ItemCosts,MATCH('Blend Sheet'!$K$4,ItemNum,0),MATCH(L$1,Districts,0))*'Blend Sheet'!$K40)+(INDEX(ItemCosts,MATCH('Blend Sheet'!$L$4,ItemNum,0),MATCH(L$1,Districts,0))*'Blend Sheet'!$L40)+(INDEX(ItemCosts,MATCH('Blend Sheet'!$M$4,ItemNum,0),MATCH(L$1,Districts,0))*'Blend Sheet'!$M40)+(INDEX(ItemCosts,MATCH('Blend Sheet'!$N$4,ItemNum,0),MATCH(L$1,Districts,0))*'Blend Sheet'!$N40)+(INDEX(ItemCosts,MATCH('Blend Sheet'!$O$4,ItemNum,0),MATCH(L$1,Districts,0))*'Blend Sheet'!$O40)+(INDEX(ItemCosts,MATCH('Blend Sheet'!$P$4,ItemNum,0),MATCH(L$1,Districts,0))*'Blend Sheet'!$P40)+(INDEX(ItemCosts,MATCH('Blend Sheet'!$Q$4,ItemNum,0),MATCH(L$1,Districts,0))*'Blend Sheet'!$Q40)+(INDEX(ItemCosts,MATCH('Blend Sheet'!$R$4,ItemNum,0),MATCH(L$1,Districts,0))*'Blend Sheet'!$R40)+(INDEX(ItemCosts,MATCH('Blend Sheet'!$S$4,ItemNum,0),MATCH(L$1,Districts,0))*'Blend Sheet'!$S40)+(INDEX(ItemCosts,MATCH('Blend Sheet'!$T$4,ItemNum,0),MATCH(L$1,Districts,0))*'Blend Sheet'!$T40)+(INDEX(ItemCosts,MATCH('Blend Sheet'!$U$4,ItemNum,0),MATCH(L$1,Districts,0))*'Blend Sheet'!$U40)+(INDEX(ItemCosts,MATCH('Blend Sheet'!$V$4,ItemNum,0),MATCH(L$1,Districts,0))*'Blend Sheet'!$V40)+(INDEX(ItemCosts,MATCH('Blend Sheet'!$W$4,ItemNum,0),MATCH(L$1,Districts,0))*'Blend Sheet'!$W40)+(INDEX(ItemCosts,MATCH('Blend Sheet'!$X$4,ItemNum,0),MATCH(L$1,Districts,0))*'Blend Sheet'!$X40)+(INDEX(ItemCosts,MATCH('Blend Sheet'!$Y$4,ItemNum,0),MATCH(L$1,Districts,0))*'Blend Sheet'!$Y40)+(INDEX(ItemCosts,MATCH('Blend Sheet'!$Z$4,ItemNum,0),MATCH(L$1,Districts,0))*'Blend Sheet'!$Z40)+(INDEX(ItemCosts,MATCH('Blend Sheet'!$AA$4,ItemNum,0),MATCH(L$1,Districts,0))*'Blend Sheet'!$AA40)+(INDEX(ItemCosts,MATCH('Blend Sheet'!$AB$4,ItemNum,0),MATCH(L$1,Districts,0))*'Blend Sheet'!$AB40)+(INDEX(ItemCosts,MATCH('Blend Sheet'!$AC$4,ItemNum,0),MATCH(L$1,Districts,0))*'Blend Sheet'!$AC40)+(INDEX(ItemCosts,MATCH('Blend Sheet'!$AD$4,ItemNum,0),MATCH(L$1,Districts,0))*'Blend Sheet'!$AD40)+(INDEX(ItemCosts,MATCH('Blend Sheet'!$AE$4,ItemNum,0),MATCH(L$1,Districts,0))*'Blend Sheet'!$AE40)+(INDEX(ItemCosts,MATCH('Blend Sheet'!$AF$4,ItemNum,0),MATCH(L$1,Districts,0))*'Blend Sheet'!$AF40)+(INDEX(ItemCosts,MATCH('Blend Sheet'!$AG$4,ItemNum,0),MATCH(L$1,Districts,0))*'Blend Sheet'!$AG40)+(INDEX(ItemCosts,MATCH('Blend Sheet'!$AH$4,ItemNum,0),MATCH(L$1,Districts,0))*'Blend Sheet'!$AH40)+(INDEX(ItemCosts,MATCH('Blend Sheet'!$AI$4,ItemNum,0),MATCH(L$1,Districts,0))*'Blend Sheet'!$AI40)+(INDEX(ItemCosts,MATCH('Blend Sheet'!$AJ$4,ItemNum,0),MATCH(L$1,Districts,0))*'Blend Sheet'!$AJ40)+(INDEX(ItemCosts,MATCH('Blend Sheet'!$AK$4,ItemNum,0),MATCH(L$1,Districts,0))*'Blend Sheet'!$AK40)+(INDEX(ItemCosts,MATCH('Blend Sheet'!$AL$4,ItemNum,0),MATCH(L$1,Districts,0))*'Blend Sheet'!$AL40)+(INDEX(ItemCosts,MATCH('Blend Sheet'!$AM$4,ItemNum,0),MATCH(L$1,Districts,0))*'Blend Sheet'!$AM40)+(INDEX(ItemCosts,MATCH('Blend Sheet'!$AN$4,ItemNum,0),MATCH(L$1,Districts,0))*'Blend Sheet'!$AN40)+(INDEX(ItemCosts,MATCH('Blend Sheet'!$AO$4,ItemNum,0),MATCH(L$1,Districts,0))*'Blend Sheet'!$AO40)+(INDEX(ItemCosts,MATCH('Blend Sheet'!$AP$4,ItemNum,0),MATCH(L$1,Districts,0))*'Blend Sheet'!$AP40)+(INDEX(ItemCosts,MATCH('Blend Sheet'!$AQ$4,ItemNum,0),MATCH(L$1,Districts,0))*'Blend Sheet'!$AQ40)+(INDEX(ItemCosts,MATCH('Blend Sheet'!$AR$4,ItemNum,0),MATCH(L$1,Districts,0))*'Blend Sheet'!$AR40)+(INDEX(ItemCosts,MATCH('Blend Sheet'!$AS$4,ItemNum,0),MATCH(L$1,Districts,0))*'Blend Sheet'!$AS40)</f>
        <v>#N/A</v>
      </c>
      <c r="M37" s="191"/>
      <c r="N37" s="34" t="e">
        <f>D37/'Blend Sheet'!$BA40</f>
        <v>#N/A</v>
      </c>
      <c r="O37" s="34" t="e">
        <f>E37/'Blend Sheet'!$BA40</f>
        <v>#N/A</v>
      </c>
      <c r="P37" s="34" t="e">
        <f>G37/'Blend Sheet'!$BA40</f>
        <v>#N/A</v>
      </c>
      <c r="Q37" s="34" t="e">
        <f>H37/'Blend Sheet'!$BA40</f>
        <v>#N/A</v>
      </c>
      <c r="R37" s="34" t="e">
        <f>I37/'Blend Sheet'!$BA40</f>
        <v>#N/A</v>
      </c>
      <c r="S37" s="34" t="e">
        <f>J37/'Blend Sheet'!$BA40</f>
        <v>#N/A</v>
      </c>
      <c r="T37" s="34" t="e">
        <f>K37/'Blend Sheet'!$BA40</f>
        <v>#N/A</v>
      </c>
      <c r="U37" s="34" t="e">
        <f>L37/'Blend Sheet'!$BA40</f>
        <v>#N/A</v>
      </c>
    </row>
    <row r="38" spans="1:21" x14ac:dyDescent="0.25">
      <c r="A38" t="str">
        <f>'Blend Sheet'!A41</f>
        <v>EXPANDOmix PRO LT</v>
      </c>
      <c r="B38" s="5" t="e">
        <f>(INDEX(ItemCosts,MATCH('Blend Sheet'!$C$4,ItemNum,0),MATCH(B$1,Districts,0))*'Blend Sheet'!$C41)+(INDEX(ItemCosts,MATCH('Blend Sheet'!$D$4,ItemNum,0),MATCH(B$1,Districts,0))*'Blend Sheet'!$D41)+(INDEX(ItemCosts,MATCH('Blend Sheet'!$E$4,ItemNum,0),MATCH(B$1,Districts,0))*'Blend Sheet'!$E41)+(INDEX(ItemCosts,MATCH('Blend Sheet'!$F$4,ItemNum,0),MATCH(B$1,Districts,0))*'Blend Sheet'!$F41)+(INDEX(ItemCosts,MATCH('Blend Sheet'!$G$4,ItemNum,0),MATCH(B$1,Districts,0))*'Blend Sheet'!$G41)+(INDEX(ItemCosts,MATCH('Blend Sheet'!$H$4,ItemNum,0),MATCH(B$1,Districts,0))*'Blend Sheet'!$H41)+(INDEX(ItemCosts,MATCH('Blend Sheet'!$I$4,ItemNum,0),MATCH(B$1,Districts,0))*'Blend Sheet'!$I41)+(INDEX(ItemCosts,MATCH('Blend Sheet'!$J$4,ItemNum,0),MATCH(B$1,Districts,0))*'Blend Sheet'!$J41)+(INDEX(ItemCosts,MATCH('Blend Sheet'!$K$4,ItemNum,0),MATCH(B$1,Districts,0))*'Blend Sheet'!$K41)+(INDEX(ItemCosts,MATCH('Blend Sheet'!$L$4,ItemNum,0),MATCH(B$1,Districts,0))*'Blend Sheet'!$L41)+(INDEX(ItemCosts,MATCH('Blend Sheet'!$M$4,ItemNum,0),MATCH(B$1,Districts,0))*'Blend Sheet'!$M41)+(INDEX(ItemCosts,MATCH('Blend Sheet'!$N$4,ItemNum,0),MATCH(B$1,Districts,0))*'Blend Sheet'!$N41)+(INDEX(ItemCosts,MATCH('Blend Sheet'!$O$4,ItemNum,0),MATCH(B$1,Districts,0))*'Blend Sheet'!$O41)+(INDEX(ItemCosts,MATCH('Blend Sheet'!$P$4,ItemNum,0),MATCH(B$1,Districts,0))*'Blend Sheet'!$P41)+(INDEX(ItemCosts,MATCH('Blend Sheet'!$Q$4,ItemNum,0),MATCH(B$1,Districts,0))*'Blend Sheet'!$Q41)+(INDEX(ItemCosts,MATCH('Blend Sheet'!$R$4,ItemNum,0),MATCH(B$1,Districts,0))*'Blend Sheet'!$R41)+(INDEX(ItemCosts,MATCH('Blend Sheet'!$S$4,ItemNum,0),MATCH(B$1,Districts,0))*'Blend Sheet'!$S41)+(INDEX(ItemCosts,MATCH('Blend Sheet'!$T$4,ItemNum,0),MATCH(B$1,Districts,0))*'Blend Sheet'!$T41)+(INDEX(ItemCosts,MATCH('Blend Sheet'!$U$4,ItemNum,0),MATCH(B$1,Districts,0))*'Blend Sheet'!$U41)+(INDEX(ItemCosts,MATCH('Blend Sheet'!$V$4,ItemNum,0),MATCH(B$1,Districts,0))*'Blend Sheet'!$V41)+(INDEX(ItemCosts,MATCH('Blend Sheet'!$W$4,ItemNum,0),MATCH(B$1,Districts,0))*'Blend Sheet'!$W41)+(INDEX(ItemCosts,MATCH('Blend Sheet'!$X$4,ItemNum,0),MATCH(B$1,Districts,0))*'Blend Sheet'!$X41)+(INDEX(ItemCosts,MATCH('Blend Sheet'!$Y$4,ItemNum,0),MATCH(B$1,Districts,0))*'Blend Sheet'!$Y41)+(INDEX(ItemCosts,MATCH('Blend Sheet'!$Z$4,ItemNum,0),MATCH(B$1,Districts,0))*'Blend Sheet'!$Z41)+(INDEX(ItemCosts,MATCH('Blend Sheet'!$AA$4,ItemNum,0),MATCH(B$1,Districts,0))*'Blend Sheet'!$AA41)+(INDEX(ItemCosts,MATCH('Blend Sheet'!$AB$4,ItemNum,0),MATCH(B$1,Districts,0))*'Blend Sheet'!$AB41)+(INDEX(ItemCosts,MATCH('Blend Sheet'!$AC$4,ItemNum,0),MATCH(B$1,Districts,0))*'Blend Sheet'!$AC41)+(INDEX(ItemCosts,MATCH('Blend Sheet'!$AD$4,ItemNum,0),MATCH(B$1,Districts,0))*'Blend Sheet'!$AD41)+(INDEX(ItemCosts,MATCH('Blend Sheet'!$AE$4,ItemNum,0),MATCH(B$1,Districts,0))*'Blend Sheet'!$AE41)+(INDEX(ItemCosts,MATCH('Blend Sheet'!$AF$4,ItemNum,0),MATCH(B$1,Districts,0))*'Blend Sheet'!$AF41)+(INDEX(ItemCosts,MATCH('Blend Sheet'!$AG$4,ItemNum,0),MATCH(B$1,Districts,0))*'Blend Sheet'!$AG41)+(INDEX(ItemCosts,MATCH('Blend Sheet'!$AH$4,ItemNum,0),MATCH(B$1,Districts,0))*'Blend Sheet'!$AH41)+(INDEX(ItemCosts,MATCH('Blend Sheet'!$AI$4,ItemNum,0),MATCH(B$1,Districts,0))*'Blend Sheet'!$AI41)+(INDEX(ItemCosts,MATCH('Blend Sheet'!$AJ$4,ItemNum,0),MATCH(B$1,Districts,0))*'Blend Sheet'!$AJ41)+(INDEX(ItemCosts,MATCH('Blend Sheet'!$AK$4,ItemNum,0),MATCH(B$1,Districts,0))*'Blend Sheet'!$AK41)+(INDEX(ItemCosts,MATCH('Blend Sheet'!$AL$4,ItemNum,0),MATCH(B$1,Districts,0))*'Blend Sheet'!$AL41)+(INDEX(ItemCosts,MATCH('Blend Sheet'!$AM$4,ItemNum,0),MATCH(B$1,Districts,0))*'Blend Sheet'!$AM41)+(INDEX(ItemCosts,MATCH('Blend Sheet'!$AN$4,ItemNum,0),MATCH(B$1,Districts,0))*'Blend Sheet'!$AN41)+(INDEX(ItemCosts,MATCH('Blend Sheet'!$AO$4,ItemNum,0),MATCH(B$1,Districts,0))*'Blend Sheet'!$AO41)+(INDEX(ItemCosts,MATCH('Blend Sheet'!$AP$4,ItemNum,0),MATCH(B$1,Districts,0))*'Blend Sheet'!$AP41)+(INDEX(ItemCosts,MATCH('Blend Sheet'!$AQ$4,ItemNum,0),MATCH(B$1,Districts,0))*'Blend Sheet'!$AQ41)+(INDEX(ItemCosts,MATCH('Blend Sheet'!$AR$4,ItemNum,0),MATCH(B$1,Districts,0))*'Blend Sheet'!$AR41)+(INDEX(ItemCosts,MATCH('Blend Sheet'!$AS$4,ItemNum,0),MATCH(B$1,Districts,0))*'Blend Sheet'!$AS41)</f>
        <v>#N/A</v>
      </c>
      <c r="C38" s="5" t="e">
        <f>(INDEX(ItemCosts,MATCH('Blend Sheet'!$C$4,ItemNum,0),MATCH(C$1,Districts,0))*'Blend Sheet'!$C41)+(INDEX(ItemCosts,MATCH('Blend Sheet'!$D$4,ItemNum,0),MATCH(C$1,Districts,0))*'Blend Sheet'!$D41)+(INDEX(ItemCosts,MATCH('Blend Sheet'!$E$4,ItemNum,0),MATCH(C$1,Districts,0))*'Blend Sheet'!$E41)+(INDEX(ItemCosts,MATCH('Blend Sheet'!$F$4,ItemNum,0),MATCH(C$1,Districts,0))*'Blend Sheet'!$F41)+(INDEX(ItemCosts,MATCH('Blend Sheet'!$G$4,ItemNum,0),MATCH(C$1,Districts,0))*'Blend Sheet'!$G41)+(INDEX(ItemCosts,MATCH('Blend Sheet'!$H$4,ItemNum,0),MATCH(C$1,Districts,0))*'Blend Sheet'!$H41)+(INDEX(ItemCosts,MATCH('Blend Sheet'!$I$4,ItemNum,0),MATCH(C$1,Districts,0))*'Blend Sheet'!$I41)+(INDEX(ItemCosts,MATCH('Blend Sheet'!$J$4,ItemNum,0),MATCH(C$1,Districts,0))*'Blend Sheet'!$J41)+(INDEX(ItemCosts,MATCH('Blend Sheet'!$K$4,ItemNum,0),MATCH(C$1,Districts,0))*'Blend Sheet'!$K41)+(INDEX(ItemCosts,MATCH('Blend Sheet'!$L$4,ItemNum,0),MATCH(C$1,Districts,0))*'Blend Sheet'!$L41)+(INDEX(ItemCosts,MATCH('Blend Sheet'!$M$4,ItemNum,0),MATCH(C$1,Districts,0))*'Blend Sheet'!$M41)+(INDEX(ItemCosts,MATCH('Blend Sheet'!$N$4,ItemNum,0),MATCH(C$1,Districts,0))*'Blend Sheet'!$N41)+(INDEX(ItemCosts,MATCH('Blend Sheet'!$O$4,ItemNum,0),MATCH(C$1,Districts,0))*'Blend Sheet'!$O41)+(INDEX(ItemCosts,MATCH('Blend Sheet'!$P$4,ItemNum,0),MATCH(C$1,Districts,0))*'Blend Sheet'!$P41)+(INDEX(ItemCosts,MATCH('Blend Sheet'!$Q$4,ItemNum,0),MATCH(C$1,Districts,0))*'Blend Sheet'!$Q41)+(INDEX(ItemCosts,MATCH('Blend Sheet'!$R$4,ItemNum,0),MATCH(C$1,Districts,0))*'Blend Sheet'!$R41)+(INDEX(ItemCosts,MATCH('Blend Sheet'!$S$4,ItemNum,0),MATCH(C$1,Districts,0))*'Blend Sheet'!$S41)+(INDEX(ItemCosts,MATCH('Blend Sheet'!$T$4,ItemNum,0),MATCH(C$1,Districts,0))*'Blend Sheet'!$T41)+(INDEX(ItemCosts,MATCH('Blend Sheet'!$U$4,ItemNum,0),MATCH(C$1,Districts,0))*'Blend Sheet'!$U41)+(INDEX(ItemCosts,MATCH('Blend Sheet'!$V$4,ItemNum,0),MATCH(C$1,Districts,0))*'Blend Sheet'!$V41)+(INDEX(ItemCosts,MATCH('Blend Sheet'!$W$4,ItemNum,0),MATCH(C$1,Districts,0))*'Blend Sheet'!$W41)+(INDEX(ItemCosts,MATCH('Blend Sheet'!$X$4,ItemNum,0),MATCH(C$1,Districts,0))*'Blend Sheet'!$X41)+(INDEX(ItemCosts,MATCH('Blend Sheet'!$Y$4,ItemNum,0),MATCH(C$1,Districts,0))*'Blend Sheet'!$Y41)+(INDEX(ItemCosts,MATCH('Blend Sheet'!$Z$4,ItemNum,0),MATCH(C$1,Districts,0))*'Blend Sheet'!$Z41)+(INDEX(ItemCosts,MATCH('Blend Sheet'!$AA$4,ItemNum,0),MATCH(C$1,Districts,0))*'Blend Sheet'!$AA41)+(INDEX(ItemCosts,MATCH('Blend Sheet'!$AB$4,ItemNum,0),MATCH(C$1,Districts,0))*'Blend Sheet'!$AB41)+(INDEX(ItemCosts,MATCH('Blend Sheet'!$AC$4,ItemNum,0),MATCH(C$1,Districts,0))*'Blend Sheet'!$AC41)+(INDEX(ItemCosts,MATCH('Blend Sheet'!$AD$4,ItemNum,0),MATCH(C$1,Districts,0))*'Blend Sheet'!$AD41)+(INDEX(ItemCosts,MATCH('Blend Sheet'!$AE$4,ItemNum,0),MATCH(C$1,Districts,0))*'Blend Sheet'!$AE41)+(INDEX(ItemCosts,MATCH('Blend Sheet'!$AF$4,ItemNum,0),MATCH(C$1,Districts,0))*'Blend Sheet'!$AF41)+(INDEX(ItemCosts,MATCH('Blend Sheet'!$AG$4,ItemNum,0),MATCH(C$1,Districts,0))*'Blend Sheet'!$AG41)+(INDEX(ItemCosts,MATCH('Blend Sheet'!$AH$4,ItemNum,0),MATCH(C$1,Districts,0))*'Blend Sheet'!$AH41)+(INDEX(ItemCosts,MATCH('Blend Sheet'!$AI$4,ItemNum,0),MATCH(C$1,Districts,0))*'Blend Sheet'!$AI41)+(INDEX(ItemCosts,MATCH('Blend Sheet'!$AJ$4,ItemNum,0),MATCH(C$1,Districts,0))*'Blend Sheet'!$AJ41)+(INDEX(ItemCosts,MATCH('Blend Sheet'!$AK$4,ItemNum,0),MATCH(C$1,Districts,0))*'Blend Sheet'!$AK41)+(INDEX(ItemCosts,MATCH('Blend Sheet'!$AL$4,ItemNum,0),MATCH(C$1,Districts,0))*'Blend Sheet'!$AL41)+(INDEX(ItemCosts,MATCH('Blend Sheet'!$AM$4,ItemNum,0),MATCH(C$1,Districts,0))*'Blend Sheet'!$AM41)+(INDEX(ItemCosts,MATCH('Blend Sheet'!$AN$4,ItemNum,0),MATCH(C$1,Districts,0))*'Blend Sheet'!$AN41)+(INDEX(ItemCosts,MATCH('Blend Sheet'!$AO$4,ItemNum,0),MATCH(C$1,Districts,0))*'Blend Sheet'!$AO41)+(INDEX(ItemCosts,MATCH('Blend Sheet'!$AP$4,ItemNum,0),MATCH(C$1,Districts,0))*'Blend Sheet'!$AP41)+(INDEX(ItemCosts,MATCH('Blend Sheet'!$AQ$4,ItemNum,0),MATCH(C$1,Districts,0))*'Blend Sheet'!$AQ41)+(INDEX(ItemCosts,MATCH('Blend Sheet'!$AR$4,ItemNum,0),MATCH(C$1,Districts,0))*'Blend Sheet'!$AR41)+(INDEX(ItemCosts,MATCH('Blend Sheet'!$AS$4,ItemNum,0),MATCH(C$1,Districts,0))*'Blend Sheet'!$AS41)</f>
        <v>#N/A</v>
      </c>
      <c r="D38" s="5" t="e">
        <f>(INDEX(ItemCosts,MATCH('Blend Sheet'!$C$4,ItemNum,0),MATCH(D$1,Districts,0))*'Blend Sheet'!$C41)+(INDEX(ItemCosts,MATCH('Blend Sheet'!$D$4,ItemNum,0),MATCH(D$1,Districts,0))*'Blend Sheet'!$D41)+(INDEX(ItemCosts,MATCH('Blend Sheet'!$E$4,ItemNum,0),MATCH(D$1,Districts,0))*'Blend Sheet'!$E41)+(INDEX(ItemCosts,MATCH('Blend Sheet'!$F$4,ItemNum,0),MATCH(D$1,Districts,0))*'Blend Sheet'!$F41)+(INDEX(ItemCosts,MATCH('Blend Sheet'!$G$4,ItemNum,0),MATCH(D$1,Districts,0))*'Blend Sheet'!$G41)+(INDEX(ItemCosts,MATCH('Blend Sheet'!$H$4,ItemNum,0),MATCH(D$1,Districts,0))*'Blend Sheet'!$H41)+(INDEX(ItemCosts,MATCH('Blend Sheet'!$I$4,ItemNum,0),MATCH(D$1,Districts,0))*'Blend Sheet'!$I41)+(INDEX(ItemCosts,MATCH('Blend Sheet'!$J$4,ItemNum,0),MATCH(D$1,Districts,0))*'Blend Sheet'!$J41)+(INDEX(ItemCosts,MATCH('Blend Sheet'!$K$4,ItemNum,0),MATCH(D$1,Districts,0))*'Blend Sheet'!$K41)+(INDEX(ItemCosts,MATCH('Blend Sheet'!$L$4,ItemNum,0),MATCH(D$1,Districts,0))*'Blend Sheet'!$L41)+(INDEX(ItemCosts,MATCH('Blend Sheet'!$M$4,ItemNum,0),MATCH(D$1,Districts,0))*'Blend Sheet'!$M41)+(INDEX(ItemCosts,MATCH('Blend Sheet'!$N$4,ItemNum,0),MATCH(D$1,Districts,0))*'Blend Sheet'!$N41)+(INDEX(ItemCosts,MATCH('Blend Sheet'!$O$4,ItemNum,0),MATCH(D$1,Districts,0))*'Blend Sheet'!$O41)+(INDEX(ItemCosts,MATCH('Blend Sheet'!$P$4,ItemNum,0),MATCH(D$1,Districts,0))*'Blend Sheet'!$P41)+(INDEX(ItemCosts,MATCH('Blend Sheet'!$Q$4,ItemNum,0),MATCH(D$1,Districts,0))*'Blend Sheet'!$Q41)+(INDEX(ItemCosts,MATCH('Blend Sheet'!$R$4,ItemNum,0),MATCH(D$1,Districts,0))*'Blend Sheet'!$R41)+(INDEX(ItemCosts,MATCH('Blend Sheet'!$S$4,ItemNum,0),MATCH(D$1,Districts,0))*'Blend Sheet'!$S41)+(INDEX(ItemCosts,MATCH('Blend Sheet'!$T$4,ItemNum,0),MATCH(D$1,Districts,0))*'Blend Sheet'!$T41)+(INDEX(ItemCosts,MATCH('Blend Sheet'!$U$4,ItemNum,0),MATCH(D$1,Districts,0))*'Blend Sheet'!$U41)+(INDEX(ItemCosts,MATCH('Blend Sheet'!$V$4,ItemNum,0),MATCH(D$1,Districts,0))*'Blend Sheet'!$V41)+(INDEX(ItemCosts,MATCH('Blend Sheet'!$W$4,ItemNum,0),MATCH(D$1,Districts,0))*'Blend Sheet'!$W41)+(INDEX(ItemCosts,MATCH('Blend Sheet'!$X$4,ItemNum,0),MATCH(D$1,Districts,0))*'Blend Sheet'!$X41)+(INDEX(ItemCosts,MATCH('Blend Sheet'!$Y$4,ItemNum,0),MATCH(D$1,Districts,0))*'Blend Sheet'!$Y41)+(INDEX(ItemCosts,MATCH('Blend Sheet'!$Z$4,ItemNum,0),MATCH(D$1,Districts,0))*'Blend Sheet'!$Z41)+(INDEX(ItemCosts,MATCH('Blend Sheet'!$AA$4,ItemNum,0),MATCH(D$1,Districts,0))*'Blend Sheet'!$AA41)+(INDEX(ItemCosts,MATCH('Blend Sheet'!$AB$4,ItemNum,0),MATCH(D$1,Districts,0))*'Blend Sheet'!$AB41)+(INDEX(ItemCosts,MATCH('Blend Sheet'!$AC$4,ItemNum,0),MATCH(D$1,Districts,0))*'Blend Sheet'!$AC41)+(INDEX(ItemCosts,MATCH('Blend Sheet'!$AD$4,ItemNum,0),MATCH(D$1,Districts,0))*'Blend Sheet'!$AD41)+(INDEX(ItemCosts,MATCH('Blend Sheet'!$AE$4,ItemNum,0),MATCH(D$1,Districts,0))*'Blend Sheet'!$AE41)+(INDEX(ItemCosts,MATCH('Blend Sheet'!$AF$4,ItemNum,0),MATCH(D$1,Districts,0))*'Blend Sheet'!$AF41)+(INDEX(ItemCosts,MATCH('Blend Sheet'!$AG$4,ItemNum,0),MATCH(D$1,Districts,0))*'Blend Sheet'!$AG41)+(INDEX(ItemCosts,MATCH('Blend Sheet'!$AH$4,ItemNum,0),MATCH(D$1,Districts,0))*'Blend Sheet'!$AH41)+(INDEX(ItemCosts,MATCH('Blend Sheet'!$AI$4,ItemNum,0),MATCH(D$1,Districts,0))*'Blend Sheet'!$AI41)+(INDEX(ItemCosts,MATCH('Blend Sheet'!$AJ$4,ItemNum,0),MATCH(D$1,Districts,0))*'Blend Sheet'!$AJ41)+(INDEX(ItemCosts,MATCH('Blend Sheet'!$AK$4,ItemNum,0),MATCH(D$1,Districts,0))*'Blend Sheet'!$AK41)+(INDEX(ItemCosts,MATCH('Blend Sheet'!$AL$4,ItemNum,0),MATCH(D$1,Districts,0))*'Blend Sheet'!$AL41)+(INDEX(ItemCosts,MATCH('Blend Sheet'!$AM$4,ItemNum,0),MATCH(D$1,Districts,0))*'Blend Sheet'!$AM41)+(INDEX(ItemCosts,MATCH('Blend Sheet'!$AN$4,ItemNum,0),MATCH(D$1,Districts,0))*'Blend Sheet'!$AN41)+(INDEX(ItemCosts,MATCH('Blend Sheet'!$AO$4,ItemNum,0),MATCH(D$1,Districts,0))*'Blend Sheet'!$AO41)+(INDEX(ItemCosts,MATCH('Blend Sheet'!$AP$4,ItemNum,0),MATCH(D$1,Districts,0))*'Blend Sheet'!$AP41)+(INDEX(ItemCosts,MATCH('Blend Sheet'!$AQ$4,ItemNum,0),MATCH(D$1,Districts,0))*'Blend Sheet'!$AQ41)+(INDEX(ItemCosts,MATCH('Blend Sheet'!$AR$4,ItemNum,0),MATCH(D$1,Districts,0))*'Blend Sheet'!$AR41)+(INDEX(ItemCosts,MATCH('Blend Sheet'!$AS$4,ItemNum,0),MATCH(D$1,Districts,0))*'Blend Sheet'!$AS41)</f>
        <v>#N/A</v>
      </c>
      <c r="E38" s="5" t="e">
        <f>(INDEX(ItemCosts,MATCH('Blend Sheet'!$C$4,ItemNum,0),MATCH(E$1,Districts,0))*'Blend Sheet'!$C41)+(INDEX(ItemCosts,MATCH('Blend Sheet'!$D$4,ItemNum,0),MATCH(E$1,Districts,0))*'Blend Sheet'!$D41)+(INDEX(ItemCosts,MATCH('Blend Sheet'!$E$4,ItemNum,0),MATCH(E$1,Districts,0))*'Blend Sheet'!$E41)+(INDEX(ItemCosts,MATCH('Blend Sheet'!$F$4,ItemNum,0),MATCH(E$1,Districts,0))*'Blend Sheet'!$F41)+(INDEX(ItemCosts,MATCH('Blend Sheet'!$G$4,ItemNum,0),MATCH(E$1,Districts,0))*'Blend Sheet'!$G41)+(INDEX(ItemCosts,MATCH('Blend Sheet'!$H$4,ItemNum,0),MATCH(E$1,Districts,0))*'Blend Sheet'!$H41)+(INDEX(ItemCosts,MATCH('Blend Sheet'!$I$4,ItemNum,0),MATCH(E$1,Districts,0))*'Blend Sheet'!$I41)+(INDEX(ItemCosts,MATCH('Blend Sheet'!$J$4,ItemNum,0),MATCH(E$1,Districts,0))*'Blend Sheet'!$J41)+(INDEX(ItemCosts,MATCH('Blend Sheet'!$K$4,ItemNum,0),MATCH(E$1,Districts,0))*'Blend Sheet'!$K41)+(INDEX(ItemCosts,MATCH('Blend Sheet'!$L$4,ItemNum,0),MATCH(E$1,Districts,0))*'Blend Sheet'!$L41)+(INDEX(ItemCosts,MATCH('Blend Sheet'!$M$4,ItemNum,0),MATCH(E$1,Districts,0))*'Blend Sheet'!$M41)+(INDEX(ItemCosts,MATCH('Blend Sheet'!$N$4,ItemNum,0),MATCH(E$1,Districts,0))*'Blend Sheet'!$N41)+(INDEX(ItemCosts,MATCH('Blend Sheet'!$O$4,ItemNum,0),MATCH(E$1,Districts,0))*'Blend Sheet'!$O41)+(INDEX(ItemCosts,MATCH('Blend Sheet'!$P$4,ItemNum,0),MATCH(E$1,Districts,0))*'Blend Sheet'!$P41)+(INDEX(ItemCosts,MATCH('Blend Sheet'!$Q$4,ItemNum,0),MATCH(E$1,Districts,0))*'Blend Sheet'!$Q41)+(INDEX(ItemCosts,MATCH('Blend Sheet'!$R$4,ItemNum,0),MATCH(E$1,Districts,0))*'Blend Sheet'!$R41)+(INDEX(ItemCosts,MATCH('Blend Sheet'!$S$4,ItemNum,0),MATCH(E$1,Districts,0))*'Blend Sheet'!$S41)+(INDEX(ItemCosts,MATCH('Blend Sheet'!$T$4,ItemNum,0),MATCH(E$1,Districts,0))*'Blend Sheet'!$T41)+(INDEX(ItemCosts,MATCH('Blend Sheet'!$U$4,ItemNum,0),MATCH(E$1,Districts,0))*'Blend Sheet'!$U41)+(INDEX(ItemCosts,MATCH('Blend Sheet'!$V$4,ItemNum,0),MATCH(E$1,Districts,0))*'Blend Sheet'!$V41)+(INDEX(ItemCosts,MATCH('Blend Sheet'!$W$4,ItemNum,0),MATCH(E$1,Districts,0))*'Blend Sheet'!$W41)+(INDEX(ItemCosts,MATCH('Blend Sheet'!$X$4,ItemNum,0),MATCH(E$1,Districts,0))*'Blend Sheet'!$X41)+(INDEX(ItemCosts,MATCH('Blend Sheet'!$Y$4,ItemNum,0),MATCH(E$1,Districts,0))*'Blend Sheet'!$Y41)+(INDEX(ItemCosts,MATCH('Blend Sheet'!$Z$4,ItemNum,0),MATCH(E$1,Districts,0))*'Blend Sheet'!$Z41)+(INDEX(ItemCosts,MATCH('Blend Sheet'!$AA$4,ItemNum,0),MATCH(E$1,Districts,0))*'Blend Sheet'!$AA41)+(INDEX(ItemCosts,MATCH('Blend Sheet'!$AB$4,ItemNum,0),MATCH(E$1,Districts,0))*'Blend Sheet'!$AB41)+(INDEX(ItemCosts,MATCH('Blend Sheet'!$AC$4,ItemNum,0),MATCH(E$1,Districts,0))*'Blend Sheet'!$AC41)+(INDEX(ItemCosts,MATCH('Blend Sheet'!$AD$4,ItemNum,0),MATCH(E$1,Districts,0))*'Blend Sheet'!$AD41)+(INDEX(ItemCosts,MATCH('Blend Sheet'!$AE$4,ItemNum,0),MATCH(E$1,Districts,0))*'Blend Sheet'!$AE41)+(INDEX(ItemCosts,MATCH('Blend Sheet'!$AF$4,ItemNum,0),MATCH(E$1,Districts,0))*'Blend Sheet'!$AF41)+(INDEX(ItemCosts,MATCH('Blend Sheet'!$AG$4,ItemNum,0),MATCH(E$1,Districts,0))*'Blend Sheet'!$AG41)+(INDEX(ItemCosts,MATCH('Blend Sheet'!$AH$4,ItemNum,0),MATCH(E$1,Districts,0))*'Blend Sheet'!$AH41)+(INDEX(ItemCosts,MATCH('Blend Sheet'!$AI$4,ItemNum,0),MATCH(E$1,Districts,0))*'Blend Sheet'!$AI41)+(INDEX(ItemCosts,MATCH('Blend Sheet'!$AJ$4,ItemNum,0),MATCH(E$1,Districts,0))*'Blend Sheet'!$AJ41)+(INDEX(ItemCosts,MATCH('Blend Sheet'!$AK$4,ItemNum,0),MATCH(E$1,Districts,0))*'Blend Sheet'!$AK41)+(INDEX(ItemCosts,MATCH('Blend Sheet'!$AL$4,ItemNum,0),MATCH(E$1,Districts,0))*'Blend Sheet'!$AL41)+(INDEX(ItemCosts,MATCH('Blend Sheet'!$AM$4,ItemNum,0),MATCH(E$1,Districts,0))*'Blend Sheet'!$AM41)+(INDEX(ItemCosts,MATCH('Blend Sheet'!$AN$4,ItemNum,0),MATCH(E$1,Districts,0))*'Blend Sheet'!$AN41)+(INDEX(ItemCosts,MATCH('Blend Sheet'!$AO$4,ItemNum,0),MATCH(E$1,Districts,0))*'Blend Sheet'!$AO41)+(INDEX(ItemCosts,MATCH('Blend Sheet'!$AP$4,ItemNum,0),MATCH(E$1,Districts,0))*'Blend Sheet'!$AP41)+(INDEX(ItemCosts,MATCH('Blend Sheet'!$AQ$4,ItemNum,0),MATCH(E$1,Districts,0))*'Blend Sheet'!$AQ41)+(INDEX(ItemCosts,MATCH('Blend Sheet'!$AR$4,ItemNum,0),MATCH(E$1,Districts,0))*'Blend Sheet'!$AR41)+(INDEX(ItemCosts,MATCH('Blend Sheet'!$AS$4,ItemNum,0),MATCH(E$1,Districts,0))*'Blend Sheet'!$AS41)</f>
        <v>#N/A</v>
      </c>
      <c r="F38" s="5" t="e">
        <f>(INDEX(ItemCosts,MATCH('Blend Sheet'!$C$4,ItemNum,0),MATCH(F$1,Districts,0))*'Blend Sheet'!$C41)+(INDEX(ItemCosts,MATCH('Blend Sheet'!$D$4,ItemNum,0),MATCH(F$1,Districts,0))*'Blend Sheet'!$D41)+(INDEX(ItemCosts,MATCH('Blend Sheet'!$E$4,ItemNum,0),MATCH(F$1,Districts,0))*'Blend Sheet'!$E41)+(INDEX(ItemCosts,MATCH('Blend Sheet'!$F$4,ItemNum,0),MATCH(F$1,Districts,0))*'Blend Sheet'!$F41)+(INDEX(ItemCosts,MATCH('Blend Sheet'!$G$4,ItemNum,0),MATCH(F$1,Districts,0))*'Blend Sheet'!$G41)+(INDEX(ItemCosts,MATCH('Blend Sheet'!$H$4,ItemNum,0),MATCH(F$1,Districts,0))*'Blend Sheet'!$H41)+(INDEX(ItemCosts,MATCH('Blend Sheet'!$I$4,ItemNum,0),MATCH(F$1,Districts,0))*'Blend Sheet'!$I41)+(INDEX(ItemCosts,MATCH('Blend Sheet'!$J$4,ItemNum,0),MATCH(F$1,Districts,0))*'Blend Sheet'!$J41)+(INDEX(ItemCosts,MATCH('Blend Sheet'!$K$4,ItemNum,0),MATCH(F$1,Districts,0))*'Blend Sheet'!$K41)+(INDEX(ItemCosts,MATCH('Blend Sheet'!$L$4,ItemNum,0),MATCH(F$1,Districts,0))*'Blend Sheet'!$L41)+(INDEX(ItemCosts,MATCH('Blend Sheet'!$M$4,ItemNum,0),MATCH(F$1,Districts,0))*'Blend Sheet'!$M41)+(INDEX(ItemCosts,MATCH('Blend Sheet'!$N$4,ItemNum,0),MATCH(F$1,Districts,0))*'Blend Sheet'!$N41)+(INDEX(ItemCosts,MATCH('Blend Sheet'!$O$4,ItemNum,0),MATCH(F$1,Districts,0))*'Blend Sheet'!$O41)+(INDEX(ItemCosts,MATCH('Blend Sheet'!$P$4,ItemNum,0),MATCH(F$1,Districts,0))*'Blend Sheet'!$P41)+(INDEX(ItemCosts,MATCH('Blend Sheet'!$Q$4,ItemNum,0),MATCH(F$1,Districts,0))*'Blend Sheet'!$Q41)+(INDEX(ItemCosts,MATCH('Blend Sheet'!$R$4,ItemNum,0),MATCH(F$1,Districts,0))*'Blend Sheet'!$R41)+(INDEX(ItemCosts,MATCH('Blend Sheet'!$S$4,ItemNum,0),MATCH(F$1,Districts,0))*'Blend Sheet'!$S41)+(INDEX(ItemCosts,MATCH('Blend Sheet'!$T$4,ItemNum,0),MATCH(F$1,Districts,0))*'Blend Sheet'!$T41)+(INDEX(ItemCosts,MATCH('Blend Sheet'!$U$4,ItemNum,0),MATCH(F$1,Districts,0))*'Blend Sheet'!$U41)+(INDEX(ItemCosts,MATCH('Blend Sheet'!$V$4,ItemNum,0),MATCH(F$1,Districts,0))*'Blend Sheet'!$V41)+(INDEX(ItemCosts,MATCH('Blend Sheet'!$W$4,ItemNum,0),MATCH(F$1,Districts,0))*'Blend Sheet'!$W41)+(INDEX(ItemCosts,MATCH('Blend Sheet'!$X$4,ItemNum,0),MATCH(F$1,Districts,0))*'Blend Sheet'!$X41)+(INDEX(ItemCosts,MATCH('Blend Sheet'!$Y$4,ItemNum,0),MATCH(F$1,Districts,0))*'Blend Sheet'!$Y41)+(INDEX(ItemCosts,MATCH('Blend Sheet'!$Z$4,ItemNum,0),MATCH(F$1,Districts,0))*'Blend Sheet'!$Z41)+(INDEX(ItemCosts,MATCH('Blend Sheet'!$AA$4,ItemNum,0),MATCH(F$1,Districts,0))*'Blend Sheet'!$AA41)+(INDEX(ItemCosts,MATCH('Blend Sheet'!$AB$4,ItemNum,0),MATCH(F$1,Districts,0))*'Blend Sheet'!$AB41)+(INDEX(ItemCosts,MATCH('Blend Sheet'!$AC$4,ItemNum,0),MATCH(F$1,Districts,0))*'Blend Sheet'!$AC41)+(INDEX(ItemCosts,MATCH('Blend Sheet'!$AD$4,ItemNum,0),MATCH(F$1,Districts,0))*'Blend Sheet'!$AD41)+(INDEX(ItemCosts,MATCH('Blend Sheet'!$AE$4,ItemNum,0),MATCH(F$1,Districts,0))*'Blend Sheet'!$AE41)+(INDEX(ItemCosts,MATCH('Blend Sheet'!$AF$4,ItemNum,0),MATCH(F$1,Districts,0))*'Blend Sheet'!$AF41)+(INDEX(ItemCosts,MATCH('Blend Sheet'!$AG$4,ItemNum,0),MATCH(F$1,Districts,0))*'Blend Sheet'!$AG41)+(INDEX(ItemCosts,MATCH('Blend Sheet'!$AH$4,ItemNum,0),MATCH(F$1,Districts,0))*'Blend Sheet'!$AH41)+(INDEX(ItemCosts,MATCH('Blend Sheet'!$AI$4,ItemNum,0),MATCH(F$1,Districts,0))*'Blend Sheet'!$AI41)+(INDEX(ItemCosts,MATCH('Blend Sheet'!$AJ$4,ItemNum,0),MATCH(F$1,Districts,0))*'Blend Sheet'!$AJ41)+(INDEX(ItemCosts,MATCH('Blend Sheet'!$AK$4,ItemNum,0),MATCH(F$1,Districts,0))*'Blend Sheet'!$AK41)+(INDEX(ItemCosts,MATCH('Blend Sheet'!$AL$4,ItemNum,0),MATCH(F$1,Districts,0))*'Blend Sheet'!$AL41)+(INDEX(ItemCosts,MATCH('Blend Sheet'!$AM$4,ItemNum,0),MATCH(F$1,Districts,0))*'Blend Sheet'!$AM41)+(INDEX(ItemCosts,MATCH('Blend Sheet'!$AN$4,ItemNum,0),MATCH(F$1,Districts,0))*'Blend Sheet'!$AN41)+(INDEX(ItemCosts,MATCH('Blend Sheet'!$AO$4,ItemNum,0),MATCH(F$1,Districts,0))*'Blend Sheet'!$AO41)+(INDEX(ItemCosts,MATCH('Blend Sheet'!$AP$4,ItemNum,0),MATCH(F$1,Districts,0))*'Blend Sheet'!$AP41)+(INDEX(ItemCosts,MATCH('Blend Sheet'!$AQ$4,ItemNum,0),MATCH(F$1,Districts,0))*'Blend Sheet'!$AQ41)+(INDEX(ItemCosts,MATCH('Blend Sheet'!$AR$4,ItemNum,0),MATCH(F$1,Districts,0))*'Blend Sheet'!$AR41)+(INDEX(ItemCosts,MATCH('Blend Sheet'!$AS$4,ItemNum,0),MATCH(F$1,Districts,0))*'Blend Sheet'!$AS41)</f>
        <v>#N/A</v>
      </c>
      <c r="G38" s="5" t="e">
        <f>(INDEX(ItemCosts,MATCH('Blend Sheet'!$C$4,ItemNum,0),MATCH(G$1,Districts,0))*'Blend Sheet'!$C41)+(INDEX(ItemCosts,MATCH('Blend Sheet'!$D$4,ItemNum,0),MATCH(G$1,Districts,0))*'Blend Sheet'!$D41)+(INDEX(ItemCosts,MATCH('Blend Sheet'!$E$4,ItemNum,0),MATCH(G$1,Districts,0))*'Blend Sheet'!$E41)+(INDEX(ItemCosts,MATCH('Blend Sheet'!$F$4,ItemNum,0),MATCH(G$1,Districts,0))*'Blend Sheet'!$F41)+(INDEX(ItemCosts,MATCH('Blend Sheet'!$G$4,ItemNum,0),MATCH(G$1,Districts,0))*'Blend Sheet'!$G41)+(INDEX(ItemCosts,MATCH('Blend Sheet'!$H$4,ItemNum,0),MATCH(G$1,Districts,0))*'Blend Sheet'!$H41)+(INDEX(ItemCosts,MATCH('Blend Sheet'!$I$4,ItemNum,0),MATCH(G$1,Districts,0))*'Blend Sheet'!$I41)+(INDEX(ItemCosts,MATCH('Blend Sheet'!$J$4,ItemNum,0),MATCH(G$1,Districts,0))*'Blend Sheet'!$J41)+(INDEX(ItemCosts,MATCH('Blend Sheet'!$K$4,ItemNum,0),MATCH(G$1,Districts,0))*'Blend Sheet'!$K41)+(INDEX(ItemCosts,MATCH('Blend Sheet'!$L$4,ItemNum,0),MATCH(G$1,Districts,0))*'Blend Sheet'!$L41)+(INDEX(ItemCosts,MATCH('Blend Sheet'!$M$4,ItemNum,0),MATCH(G$1,Districts,0))*'Blend Sheet'!$M41)+(INDEX(ItemCosts,MATCH('Blend Sheet'!$N$4,ItemNum,0),MATCH(G$1,Districts,0))*'Blend Sheet'!$N41)+(INDEX(ItemCosts,MATCH('Blend Sheet'!$O$4,ItemNum,0),MATCH(G$1,Districts,0))*'Blend Sheet'!$O41)+(INDEX(ItemCosts,MATCH('Blend Sheet'!$P$4,ItemNum,0),MATCH(G$1,Districts,0))*'Blend Sheet'!$P41)+(INDEX(ItemCosts,MATCH('Blend Sheet'!$Q$4,ItemNum,0),MATCH(G$1,Districts,0))*'Blend Sheet'!$Q41)+(INDEX(ItemCosts,MATCH('Blend Sheet'!$R$4,ItemNum,0),MATCH(G$1,Districts,0))*'Blend Sheet'!$R41)+(INDEX(ItemCosts,MATCH('Blend Sheet'!$S$4,ItemNum,0),MATCH(G$1,Districts,0))*'Blend Sheet'!$S41)+(INDEX(ItemCosts,MATCH('Blend Sheet'!$T$4,ItemNum,0),MATCH(G$1,Districts,0))*'Blend Sheet'!$T41)+(INDEX(ItemCosts,MATCH('Blend Sheet'!$U$4,ItemNum,0),MATCH(G$1,Districts,0))*'Blend Sheet'!$U41)+(INDEX(ItemCosts,MATCH('Blend Sheet'!$V$4,ItemNum,0),MATCH(G$1,Districts,0))*'Blend Sheet'!$V41)+(INDEX(ItemCosts,MATCH('Blend Sheet'!$W$4,ItemNum,0),MATCH(G$1,Districts,0))*'Blend Sheet'!$W41)+(INDEX(ItemCosts,MATCH('Blend Sheet'!$X$4,ItemNum,0),MATCH(G$1,Districts,0))*'Blend Sheet'!$X41)+(INDEX(ItemCosts,MATCH('Blend Sheet'!$Y$4,ItemNum,0),MATCH(G$1,Districts,0))*'Blend Sheet'!$Y41)+(INDEX(ItemCosts,MATCH('Blend Sheet'!$Z$4,ItemNum,0),MATCH(G$1,Districts,0))*'Blend Sheet'!$Z41)+(INDEX(ItemCosts,MATCH('Blend Sheet'!$AA$4,ItemNum,0),MATCH(G$1,Districts,0))*'Blend Sheet'!$AA41)+(INDEX(ItemCosts,MATCH('Blend Sheet'!$AB$4,ItemNum,0),MATCH(G$1,Districts,0))*'Blend Sheet'!$AB41)+(INDEX(ItemCosts,MATCH('Blend Sheet'!$AC$4,ItemNum,0),MATCH(G$1,Districts,0))*'Blend Sheet'!$AC41)+(INDEX(ItemCosts,MATCH('Blend Sheet'!$AD$4,ItemNum,0),MATCH(G$1,Districts,0))*'Blend Sheet'!$AD41)+(INDEX(ItemCosts,MATCH('Blend Sheet'!$AE$4,ItemNum,0),MATCH(G$1,Districts,0))*'Blend Sheet'!$AE41)+(INDEX(ItemCosts,MATCH('Blend Sheet'!$AF$4,ItemNum,0),MATCH(G$1,Districts,0))*'Blend Sheet'!$AF41)+(INDEX(ItemCosts,MATCH('Blend Sheet'!$AG$4,ItemNum,0),MATCH(G$1,Districts,0))*'Blend Sheet'!$AG41)+(INDEX(ItemCosts,MATCH('Blend Sheet'!$AH$4,ItemNum,0),MATCH(G$1,Districts,0))*'Blend Sheet'!$AH41)+(INDEX(ItemCosts,MATCH('Blend Sheet'!$AI$4,ItemNum,0),MATCH(G$1,Districts,0))*'Blend Sheet'!$AI41)+(INDEX(ItemCosts,MATCH('Blend Sheet'!$AJ$4,ItemNum,0),MATCH(G$1,Districts,0))*'Blend Sheet'!$AJ41)+(INDEX(ItemCosts,MATCH('Blend Sheet'!$AK$4,ItemNum,0),MATCH(G$1,Districts,0))*'Blend Sheet'!$AK41)+(INDEX(ItemCosts,MATCH('Blend Sheet'!$AL$4,ItemNum,0),MATCH(G$1,Districts,0))*'Blend Sheet'!$AL41)+(INDEX(ItemCosts,MATCH('Blend Sheet'!$AM$4,ItemNum,0),MATCH(G$1,Districts,0))*'Blend Sheet'!$AM41)+(INDEX(ItemCosts,MATCH('Blend Sheet'!$AN$4,ItemNum,0),MATCH(G$1,Districts,0))*'Blend Sheet'!$AN41)+(INDEX(ItemCosts,MATCH('Blend Sheet'!$AO$4,ItemNum,0),MATCH(G$1,Districts,0))*'Blend Sheet'!$AO41)+(INDEX(ItemCosts,MATCH('Blend Sheet'!$AP$4,ItemNum,0),MATCH(G$1,Districts,0))*'Blend Sheet'!$AP41)+(INDEX(ItemCosts,MATCH('Blend Sheet'!$AQ$4,ItemNum,0),MATCH(G$1,Districts,0))*'Blend Sheet'!$AQ41)+(INDEX(ItemCosts,MATCH('Blend Sheet'!$AR$4,ItemNum,0),MATCH(G$1,Districts,0))*'Blend Sheet'!$AR41)+(INDEX(ItemCosts,MATCH('Blend Sheet'!$AS$4,ItemNum,0),MATCH(G$1,Districts,0))*'Blend Sheet'!$AS41)</f>
        <v>#N/A</v>
      </c>
      <c r="H38" s="5" t="e">
        <f>(INDEX(ItemCosts,MATCH('Blend Sheet'!$C$4,ItemNum,0),MATCH(H$1,Districts,0))*'Blend Sheet'!$C41)+(INDEX(ItemCosts,MATCH('Blend Sheet'!$D$4,ItemNum,0),MATCH(H$1,Districts,0))*'Blend Sheet'!$D41)+(INDEX(ItemCosts,MATCH('Blend Sheet'!$E$4,ItemNum,0),MATCH(H$1,Districts,0))*'Blend Sheet'!$E41)+(INDEX(ItemCosts,MATCH('Blend Sheet'!$F$4,ItemNum,0),MATCH(H$1,Districts,0))*'Blend Sheet'!$F41)+(INDEX(ItemCosts,MATCH('Blend Sheet'!$G$4,ItemNum,0),MATCH(H$1,Districts,0))*'Blend Sheet'!$G41)+(INDEX(ItemCosts,MATCH('Blend Sheet'!$H$4,ItemNum,0),MATCH(H$1,Districts,0))*'Blend Sheet'!$H41)+(INDEX(ItemCosts,MATCH('Blend Sheet'!$I$4,ItemNum,0),MATCH(H$1,Districts,0))*'Blend Sheet'!$I41)+(INDEX(ItemCosts,MATCH('Blend Sheet'!$J$4,ItemNum,0),MATCH(H$1,Districts,0))*'Blend Sheet'!$J41)+(INDEX(ItemCosts,MATCH('Blend Sheet'!$K$4,ItemNum,0),MATCH(H$1,Districts,0))*'Blend Sheet'!$K41)+(INDEX(ItemCosts,MATCH('Blend Sheet'!$L$4,ItemNum,0),MATCH(H$1,Districts,0))*'Blend Sheet'!$L41)+(INDEX(ItemCosts,MATCH('Blend Sheet'!$M$4,ItemNum,0),MATCH(H$1,Districts,0))*'Blend Sheet'!$M41)+(INDEX(ItemCosts,MATCH('Blend Sheet'!$N$4,ItemNum,0),MATCH(H$1,Districts,0))*'Blend Sheet'!$N41)+(INDEX(ItemCosts,MATCH('Blend Sheet'!$O$4,ItemNum,0),MATCH(H$1,Districts,0))*'Blend Sheet'!$O41)+(INDEX(ItemCosts,MATCH('Blend Sheet'!$P$4,ItemNum,0),MATCH(H$1,Districts,0))*'Blend Sheet'!$P41)+(INDEX(ItemCosts,MATCH('Blend Sheet'!$Q$4,ItemNum,0),MATCH(H$1,Districts,0))*'Blend Sheet'!$Q41)+(INDEX(ItemCosts,MATCH('Blend Sheet'!$R$4,ItemNum,0),MATCH(H$1,Districts,0))*'Blend Sheet'!$R41)+(INDEX(ItemCosts,MATCH('Blend Sheet'!$S$4,ItemNum,0),MATCH(H$1,Districts,0))*'Blend Sheet'!$S41)+(INDEX(ItemCosts,MATCH('Blend Sheet'!$T$4,ItemNum,0),MATCH(H$1,Districts,0))*'Blend Sheet'!$T41)+(INDEX(ItemCosts,MATCH('Blend Sheet'!$U$4,ItemNum,0),MATCH(H$1,Districts,0))*'Blend Sheet'!$U41)+(INDEX(ItemCosts,MATCH('Blend Sheet'!$V$4,ItemNum,0),MATCH(H$1,Districts,0))*'Blend Sheet'!$V41)+(INDEX(ItemCosts,MATCH('Blend Sheet'!$W$4,ItemNum,0),MATCH(H$1,Districts,0))*'Blend Sheet'!$W41)+(INDEX(ItemCosts,MATCH('Blend Sheet'!$X$4,ItemNum,0),MATCH(H$1,Districts,0))*'Blend Sheet'!$X41)+(INDEX(ItemCosts,MATCH('Blend Sheet'!$Y$4,ItemNum,0),MATCH(H$1,Districts,0))*'Blend Sheet'!$Y41)+(INDEX(ItemCosts,MATCH('Blend Sheet'!$Z$4,ItemNum,0),MATCH(H$1,Districts,0))*'Blend Sheet'!$Z41)+(INDEX(ItemCosts,MATCH('Blend Sheet'!$AA$4,ItemNum,0),MATCH(H$1,Districts,0))*'Blend Sheet'!$AA41)+(INDEX(ItemCosts,MATCH('Blend Sheet'!$AB$4,ItemNum,0),MATCH(H$1,Districts,0))*'Blend Sheet'!$AB41)+(INDEX(ItemCosts,MATCH('Blend Sheet'!$AC$4,ItemNum,0),MATCH(H$1,Districts,0))*'Blend Sheet'!$AC41)+(INDEX(ItemCosts,MATCH('Blend Sheet'!$AD$4,ItemNum,0),MATCH(H$1,Districts,0))*'Blend Sheet'!$AD41)+(INDEX(ItemCosts,MATCH('Blend Sheet'!$AE$4,ItemNum,0),MATCH(H$1,Districts,0))*'Blend Sheet'!$AE41)+(INDEX(ItemCosts,MATCH('Blend Sheet'!$AF$4,ItemNum,0),MATCH(H$1,Districts,0))*'Blend Sheet'!$AF41)+(INDEX(ItemCosts,MATCH('Blend Sheet'!$AG$4,ItemNum,0),MATCH(H$1,Districts,0))*'Blend Sheet'!$AG41)+(INDEX(ItemCosts,MATCH('Blend Sheet'!$AH$4,ItemNum,0),MATCH(H$1,Districts,0))*'Blend Sheet'!$AH41)+(INDEX(ItemCosts,MATCH('Blend Sheet'!$AI$4,ItemNum,0),MATCH(H$1,Districts,0))*'Blend Sheet'!$AI41)+(INDEX(ItemCosts,MATCH('Blend Sheet'!$AJ$4,ItemNum,0),MATCH(H$1,Districts,0))*'Blend Sheet'!$AJ41)+(INDEX(ItemCosts,MATCH('Blend Sheet'!$AK$4,ItemNum,0),MATCH(H$1,Districts,0))*'Blend Sheet'!$AK41)+(INDEX(ItemCosts,MATCH('Blend Sheet'!$AL$4,ItemNum,0),MATCH(H$1,Districts,0))*'Blend Sheet'!$AL41)+(INDEX(ItemCosts,MATCH('Blend Sheet'!$AM$4,ItemNum,0),MATCH(H$1,Districts,0))*'Blend Sheet'!$AM41)+(INDEX(ItemCosts,MATCH('Blend Sheet'!$AN$4,ItemNum,0),MATCH(H$1,Districts,0))*'Blend Sheet'!$AN41)+(INDEX(ItemCosts,MATCH('Blend Sheet'!$AO$4,ItemNum,0),MATCH(H$1,Districts,0))*'Blend Sheet'!$AO41)+(INDEX(ItemCosts,MATCH('Blend Sheet'!$AP$4,ItemNum,0),MATCH(H$1,Districts,0))*'Blend Sheet'!$AP41)+(INDEX(ItemCosts,MATCH('Blend Sheet'!$AQ$4,ItemNum,0),MATCH(H$1,Districts,0))*'Blend Sheet'!$AQ41)+(INDEX(ItemCosts,MATCH('Blend Sheet'!$AR$4,ItemNum,0),MATCH(H$1,Districts,0))*'Blend Sheet'!$AR41)+(INDEX(ItemCosts,MATCH('Blend Sheet'!$AS$4,ItemNum,0),MATCH(H$1,Districts,0))*'Blend Sheet'!$AS41)</f>
        <v>#N/A</v>
      </c>
      <c r="I38" s="5" t="e">
        <f>(INDEX(ItemCosts,MATCH('Blend Sheet'!$C$4,ItemNum,0),MATCH(I$1,Districts,0))*'Blend Sheet'!$C41)+(INDEX(ItemCosts,MATCH('Blend Sheet'!$D$4,ItemNum,0),MATCH(I$1,Districts,0))*'Blend Sheet'!$D41)+(INDEX(ItemCosts,MATCH('Blend Sheet'!$E$4,ItemNum,0),MATCH(I$1,Districts,0))*'Blend Sheet'!$E41)+(INDEX(ItemCosts,MATCH('Blend Sheet'!$F$4,ItemNum,0),MATCH(I$1,Districts,0))*'Blend Sheet'!$F41)+(INDEX(ItemCosts,MATCH('Blend Sheet'!$G$4,ItemNum,0),MATCH(I$1,Districts,0))*'Blend Sheet'!$G41)+(INDEX(ItemCosts,MATCH('Blend Sheet'!$H$4,ItemNum,0),MATCH(I$1,Districts,0))*'Blend Sheet'!$H41)+(INDEX(ItemCosts,MATCH('Blend Sheet'!$I$4,ItemNum,0),MATCH(I$1,Districts,0))*'Blend Sheet'!$I41)+(INDEX(ItemCosts,MATCH('Blend Sheet'!$J$4,ItemNum,0),MATCH(I$1,Districts,0))*'Blend Sheet'!$J41)+(INDEX(ItemCosts,MATCH('Blend Sheet'!$K$4,ItemNum,0),MATCH(I$1,Districts,0))*'Blend Sheet'!$K41)+(INDEX(ItemCosts,MATCH('Blend Sheet'!$L$4,ItemNum,0),MATCH(I$1,Districts,0))*'Blend Sheet'!$L41)+(INDEX(ItemCosts,MATCH('Blend Sheet'!$M$4,ItemNum,0),MATCH(I$1,Districts,0))*'Blend Sheet'!$M41)+(INDEX(ItemCosts,MATCH('Blend Sheet'!$N$4,ItemNum,0),MATCH(I$1,Districts,0))*'Blend Sheet'!$N41)+(INDEX(ItemCosts,MATCH('Blend Sheet'!$O$4,ItemNum,0),MATCH(I$1,Districts,0))*'Blend Sheet'!$O41)+(INDEX(ItemCosts,MATCH('Blend Sheet'!$P$4,ItemNum,0),MATCH(I$1,Districts,0))*'Blend Sheet'!$P41)+(INDEX(ItemCosts,MATCH('Blend Sheet'!$Q$4,ItemNum,0),MATCH(I$1,Districts,0))*'Blend Sheet'!$Q41)+(INDEX(ItemCosts,MATCH('Blend Sheet'!$R$4,ItemNum,0),MATCH(I$1,Districts,0))*'Blend Sheet'!$R41)+(INDEX(ItemCosts,MATCH('Blend Sheet'!$S$4,ItemNum,0),MATCH(I$1,Districts,0))*'Blend Sheet'!$S41)+(INDEX(ItemCosts,MATCH('Blend Sheet'!$T$4,ItemNum,0),MATCH(I$1,Districts,0))*'Blend Sheet'!$T41)+(INDEX(ItemCosts,MATCH('Blend Sheet'!$U$4,ItemNum,0),MATCH(I$1,Districts,0))*'Blend Sheet'!$U41)+(INDEX(ItemCosts,MATCH('Blend Sheet'!$V$4,ItemNum,0),MATCH(I$1,Districts,0))*'Blend Sheet'!$V41)+(INDEX(ItemCosts,MATCH('Blend Sheet'!$W$4,ItemNum,0),MATCH(I$1,Districts,0))*'Blend Sheet'!$W41)+(INDEX(ItemCosts,MATCH('Blend Sheet'!$X$4,ItemNum,0),MATCH(I$1,Districts,0))*'Blend Sheet'!$X41)+(INDEX(ItemCosts,MATCH('Blend Sheet'!$Y$4,ItemNum,0),MATCH(I$1,Districts,0))*'Blend Sheet'!$Y41)+(INDEX(ItemCosts,MATCH('Blend Sheet'!$Z$4,ItemNum,0),MATCH(I$1,Districts,0))*'Blend Sheet'!$Z41)+(INDEX(ItemCosts,MATCH('Blend Sheet'!$AA$4,ItemNum,0),MATCH(I$1,Districts,0))*'Blend Sheet'!$AA41)+(INDEX(ItemCosts,MATCH('Blend Sheet'!$AB$4,ItemNum,0),MATCH(I$1,Districts,0))*'Blend Sheet'!$AB41)+(INDEX(ItemCosts,MATCH('Blend Sheet'!$AC$4,ItemNum,0),MATCH(I$1,Districts,0))*'Blend Sheet'!$AC41)+(INDEX(ItemCosts,MATCH('Blend Sheet'!$AD$4,ItemNum,0),MATCH(I$1,Districts,0))*'Blend Sheet'!$AD41)+(INDEX(ItemCosts,MATCH('Blend Sheet'!$AE$4,ItemNum,0),MATCH(I$1,Districts,0))*'Blend Sheet'!$AE41)+(INDEX(ItemCosts,MATCH('Blend Sheet'!$AF$4,ItemNum,0),MATCH(I$1,Districts,0))*'Blend Sheet'!$AF41)+(INDEX(ItemCosts,MATCH('Blend Sheet'!$AG$4,ItemNum,0),MATCH(I$1,Districts,0))*'Blend Sheet'!$AG41)+(INDEX(ItemCosts,MATCH('Blend Sheet'!$AH$4,ItemNum,0),MATCH(I$1,Districts,0))*'Blend Sheet'!$AH41)+(INDEX(ItemCosts,MATCH('Blend Sheet'!$AI$4,ItemNum,0),MATCH(I$1,Districts,0))*'Blend Sheet'!$AI41)+(INDEX(ItemCosts,MATCH('Blend Sheet'!$AJ$4,ItemNum,0),MATCH(I$1,Districts,0))*'Blend Sheet'!$AJ41)+(INDEX(ItemCosts,MATCH('Blend Sheet'!$AK$4,ItemNum,0),MATCH(I$1,Districts,0))*'Blend Sheet'!$AK41)+(INDEX(ItemCosts,MATCH('Blend Sheet'!$AL$4,ItemNum,0),MATCH(I$1,Districts,0))*'Blend Sheet'!$AL41)+(INDEX(ItemCosts,MATCH('Blend Sheet'!$AM$4,ItemNum,0),MATCH(I$1,Districts,0))*'Blend Sheet'!$AM41)+(INDEX(ItemCosts,MATCH('Blend Sheet'!$AN$4,ItemNum,0),MATCH(I$1,Districts,0))*'Blend Sheet'!$AN41)+(INDEX(ItemCosts,MATCH('Blend Sheet'!$AO$4,ItemNum,0),MATCH(I$1,Districts,0))*'Blend Sheet'!$AO41)+(INDEX(ItemCosts,MATCH('Blend Sheet'!$AP$4,ItemNum,0),MATCH(I$1,Districts,0))*'Blend Sheet'!$AP41)+(INDEX(ItemCosts,MATCH('Blend Sheet'!$AQ$4,ItemNum,0),MATCH(I$1,Districts,0))*'Blend Sheet'!$AQ41)+(INDEX(ItemCosts,MATCH('Blend Sheet'!$AR$4,ItemNum,0),MATCH(I$1,Districts,0))*'Blend Sheet'!$AR41)+(INDEX(ItemCosts,MATCH('Blend Sheet'!$AS$4,ItemNum,0),MATCH(I$1,Districts,0))*'Blend Sheet'!$AS41)</f>
        <v>#N/A</v>
      </c>
      <c r="J38" s="5" t="e">
        <f>(INDEX(ItemCosts,MATCH('Blend Sheet'!$C$4,ItemNum,0),MATCH(J$1,Districts,0))*'Blend Sheet'!$C41)+(INDEX(ItemCosts,MATCH('Blend Sheet'!$D$4,ItemNum,0),MATCH(J$1,Districts,0))*'Blend Sheet'!$D41)+(INDEX(ItemCosts,MATCH('Blend Sheet'!$E$4,ItemNum,0),MATCH(J$1,Districts,0))*'Blend Sheet'!$E41)+(INDEX(ItemCosts,MATCH('Blend Sheet'!$F$4,ItemNum,0),MATCH(J$1,Districts,0))*'Blend Sheet'!$F41)+(INDEX(ItemCosts,MATCH('Blend Sheet'!$G$4,ItemNum,0),MATCH(J$1,Districts,0))*'Blend Sheet'!$G41)+(INDEX(ItemCosts,MATCH('Blend Sheet'!$H$4,ItemNum,0),MATCH(J$1,Districts,0))*'Blend Sheet'!$H41)+(INDEX(ItemCosts,MATCH('Blend Sheet'!$I$4,ItemNum,0),MATCH(J$1,Districts,0))*'Blend Sheet'!$I41)+(INDEX(ItemCosts,MATCH('Blend Sheet'!$J$4,ItemNum,0),MATCH(J$1,Districts,0))*'Blend Sheet'!$J41)+(INDEX(ItemCosts,MATCH('Blend Sheet'!$K$4,ItemNum,0),MATCH(J$1,Districts,0))*'Blend Sheet'!$K41)+(INDEX(ItemCosts,MATCH('Blend Sheet'!$L$4,ItemNum,0),MATCH(J$1,Districts,0))*'Blend Sheet'!$L41)+(INDEX(ItemCosts,MATCH('Blend Sheet'!$M$4,ItemNum,0),MATCH(J$1,Districts,0))*'Blend Sheet'!$M41)+(INDEX(ItemCosts,MATCH('Blend Sheet'!$N$4,ItemNum,0),MATCH(J$1,Districts,0))*'Blend Sheet'!$N41)+(INDEX(ItemCosts,MATCH('Blend Sheet'!$O$4,ItemNum,0),MATCH(J$1,Districts,0))*'Blend Sheet'!$O41)+(INDEX(ItemCosts,MATCH('Blend Sheet'!$P$4,ItemNum,0),MATCH(J$1,Districts,0))*'Blend Sheet'!$P41)+(INDEX(ItemCosts,MATCH('Blend Sheet'!$Q$4,ItemNum,0),MATCH(J$1,Districts,0))*'Blend Sheet'!$Q41)+(INDEX(ItemCosts,MATCH('Blend Sheet'!$R$4,ItemNum,0),MATCH(J$1,Districts,0))*'Blend Sheet'!$R41)+(INDEX(ItemCosts,MATCH('Blend Sheet'!$S$4,ItemNum,0),MATCH(J$1,Districts,0))*'Blend Sheet'!$S41)+(INDEX(ItemCosts,MATCH('Blend Sheet'!$T$4,ItemNum,0),MATCH(J$1,Districts,0))*'Blend Sheet'!$T41)+(INDEX(ItemCosts,MATCH('Blend Sheet'!$U$4,ItemNum,0),MATCH(J$1,Districts,0))*'Blend Sheet'!$U41)+(INDEX(ItemCosts,MATCH('Blend Sheet'!$V$4,ItemNum,0),MATCH(J$1,Districts,0))*'Blend Sheet'!$V41)+(INDEX(ItemCosts,MATCH('Blend Sheet'!$W$4,ItemNum,0),MATCH(J$1,Districts,0))*'Blend Sheet'!$W41)+(INDEX(ItemCosts,MATCH('Blend Sheet'!$X$4,ItemNum,0),MATCH(J$1,Districts,0))*'Blend Sheet'!$X41)+(INDEX(ItemCosts,MATCH('Blend Sheet'!$Y$4,ItemNum,0),MATCH(J$1,Districts,0))*'Blend Sheet'!$Y41)+(INDEX(ItemCosts,MATCH('Blend Sheet'!$Z$4,ItemNum,0),MATCH(J$1,Districts,0))*'Blend Sheet'!$Z41)+(INDEX(ItemCosts,MATCH('Blend Sheet'!$AA$4,ItemNum,0),MATCH(J$1,Districts,0))*'Blend Sheet'!$AA41)+(INDEX(ItemCosts,MATCH('Blend Sheet'!$AB$4,ItemNum,0),MATCH(J$1,Districts,0))*'Blend Sheet'!$AB41)+(INDEX(ItemCosts,MATCH('Blend Sheet'!$AC$4,ItemNum,0),MATCH(J$1,Districts,0))*'Blend Sheet'!$AC41)+(INDEX(ItemCosts,MATCH('Blend Sheet'!$AD$4,ItemNum,0),MATCH(J$1,Districts,0))*'Blend Sheet'!$AD41)+(INDEX(ItemCosts,MATCH('Blend Sheet'!$AE$4,ItemNum,0),MATCH(J$1,Districts,0))*'Blend Sheet'!$AE41)+(INDEX(ItemCosts,MATCH('Blend Sheet'!$AF$4,ItemNum,0),MATCH(J$1,Districts,0))*'Blend Sheet'!$AF41)+(INDEX(ItemCosts,MATCH('Blend Sheet'!$AG$4,ItemNum,0),MATCH(J$1,Districts,0))*'Blend Sheet'!$AG41)+(INDEX(ItemCosts,MATCH('Blend Sheet'!$AH$4,ItemNum,0),MATCH(J$1,Districts,0))*'Blend Sheet'!$AH41)+(INDEX(ItemCosts,MATCH('Blend Sheet'!$AI$4,ItemNum,0),MATCH(J$1,Districts,0))*'Blend Sheet'!$AI41)+(INDEX(ItemCosts,MATCH('Blend Sheet'!$AJ$4,ItemNum,0),MATCH(J$1,Districts,0))*'Blend Sheet'!$AJ41)+(INDEX(ItemCosts,MATCH('Blend Sheet'!$AK$4,ItemNum,0),MATCH(J$1,Districts,0))*'Blend Sheet'!$AK41)+(INDEX(ItemCosts,MATCH('Blend Sheet'!$AL$4,ItemNum,0),MATCH(J$1,Districts,0))*'Blend Sheet'!$AL41)+(INDEX(ItemCosts,MATCH('Blend Sheet'!$AM$4,ItemNum,0),MATCH(J$1,Districts,0))*'Blend Sheet'!$AM41)+(INDEX(ItemCosts,MATCH('Blend Sheet'!$AN$4,ItemNum,0),MATCH(J$1,Districts,0))*'Blend Sheet'!$AN41)+(INDEX(ItemCosts,MATCH('Blend Sheet'!$AO$4,ItemNum,0),MATCH(J$1,Districts,0))*'Blend Sheet'!$AO41)+(INDEX(ItemCosts,MATCH('Blend Sheet'!$AP$4,ItemNum,0),MATCH(J$1,Districts,0))*'Blend Sheet'!$AP41)+(INDEX(ItemCosts,MATCH('Blend Sheet'!$AQ$4,ItemNum,0),MATCH(J$1,Districts,0))*'Blend Sheet'!$AQ41)+(INDEX(ItemCosts,MATCH('Blend Sheet'!$AR$4,ItemNum,0),MATCH(J$1,Districts,0))*'Blend Sheet'!$AR41)+(INDEX(ItemCosts,MATCH('Blend Sheet'!$AS$4,ItemNum,0),MATCH(J$1,Districts,0))*'Blend Sheet'!$AS41)</f>
        <v>#N/A</v>
      </c>
      <c r="K38" s="5" t="e">
        <f>(INDEX(ItemCosts,MATCH('Blend Sheet'!$C$4,ItemNum,0),MATCH(K$1,Districts,0))*'Blend Sheet'!$C41)+(INDEX(ItemCosts,MATCH('Blend Sheet'!$D$4,ItemNum,0),MATCH(K$1,Districts,0))*'Blend Sheet'!$D41)+(INDEX(ItemCosts,MATCH('Blend Sheet'!$E$4,ItemNum,0),MATCH(K$1,Districts,0))*'Blend Sheet'!$E41)+(INDEX(ItemCosts,MATCH('Blend Sheet'!$F$4,ItemNum,0),MATCH(K$1,Districts,0))*'Blend Sheet'!$F41)+(INDEX(ItemCosts,MATCH('Blend Sheet'!$G$4,ItemNum,0),MATCH(K$1,Districts,0))*'Blend Sheet'!$G41)+(INDEX(ItemCosts,MATCH('Blend Sheet'!$H$4,ItemNum,0),MATCH(K$1,Districts,0))*'Blend Sheet'!$H41)+(INDEX(ItemCosts,MATCH('Blend Sheet'!$I$4,ItemNum,0),MATCH(K$1,Districts,0))*'Blend Sheet'!$I41)+(INDEX(ItemCosts,MATCH('Blend Sheet'!$J$4,ItemNum,0),MATCH(K$1,Districts,0))*'Blend Sheet'!$J41)+(INDEX(ItemCosts,MATCH('Blend Sheet'!$K$4,ItemNum,0),MATCH(K$1,Districts,0))*'Blend Sheet'!$K41)+(INDEX(ItemCosts,MATCH('Blend Sheet'!$L$4,ItemNum,0),MATCH(K$1,Districts,0))*'Blend Sheet'!$L41)+(INDEX(ItemCosts,MATCH('Blend Sheet'!$M$4,ItemNum,0),MATCH(K$1,Districts,0))*'Blend Sheet'!$M41)+(INDEX(ItemCosts,MATCH('Blend Sheet'!$N$4,ItemNum,0),MATCH(K$1,Districts,0))*'Blend Sheet'!$N41)+(INDEX(ItemCosts,MATCH('Blend Sheet'!$O$4,ItemNum,0),MATCH(K$1,Districts,0))*'Blend Sheet'!$O41)+(INDEX(ItemCosts,MATCH('Blend Sheet'!$P$4,ItemNum,0),MATCH(K$1,Districts,0))*'Blend Sheet'!$P41)+(INDEX(ItemCosts,MATCH('Blend Sheet'!$Q$4,ItemNum,0),MATCH(K$1,Districts,0))*'Blend Sheet'!$Q41)+(INDEX(ItemCosts,MATCH('Blend Sheet'!$R$4,ItemNum,0),MATCH(K$1,Districts,0))*'Blend Sheet'!$R41)+(INDEX(ItemCosts,MATCH('Blend Sheet'!$S$4,ItemNum,0),MATCH(K$1,Districts,0))*'Blend Sheet'!$S41)+(INDEX(ItemCosts,MATCH('Blend Sheet'!$T$4,ItemNum,0),MATCH(K$1,Districts,0))*'Blend Sheet'!$T41)+(INDEX(ItemCosts,MATCH('Blend Sheet'!$U$4,ItemNum,0),MATCH(K$1,Districts,0))*'Blend Sheet'!$U41)+(INDEX(ItemCosts,MATCH('Blend Sheet'!$V$4,ItemNum,0),MATCH(K$1,Districts,0))*'Blend Sheet'!$V41)+(INDEX(ItemCosts,MATCH('Blend Sheet'!$W$4,ItemNum,0),MATCH(K$1,Districts,0))*'Blend Sheet'!$W41)+(INDEX(ItemCosts,MATCH('Blend Sheet'!$X$4,ItemNum,0),MATCH(K$1,Districts,0))*'Blend Sheet'!$X41)+(INDEX(ItemCosts,MATCH('Blend Sheet'!$Y$4,ItemNum,0),MATCH(K$1,Districts,0))*'Blend Sheet'!$Y41)+(INDEX(ItemCosts,MATCH('Blend Sheet'!$Z$4,ItemNum,0),MATCH(K$1,Districts,0))*'Blend Sheet'!$Z41)+(INDEX(ItemCosts,MATCH('Blend Sheet'!$AA$4,ItemNum,0),MATCH(K$1,Districts,0))*'Blend Sheet'!$AA41)+(INDEX(ItemCosts,MATCH('Blend Sheet'!$AB$4,ItemNum,0),MATCH(K$1,Districts,0))*'Blend Sheet'!$AB41)+(INDEX(ItemCosts,MATCH('Blend Sheet'!$AC$4,ItemNum,0),MATCH(K$1,Districts,0))*'Blend Sheet'!$AC41)+(INDEX(ItemCosts,MATCH('Blend Sheet'!$AD$4,ItemNum,0),MATCH(K$1,Districts,0))*'Blend Sheet'!$AD41)+(INDEX(ItemCosts,MATCH('Blend Sheet'!$AE$4,ItemNum,0),MATCH(K$1,Districts,0))*'Blend Sheet'!$AE41)+(INDEX(ItemCosts,MATCH('Blend Sheet'!$AF$4,ItemNum,0),MATCH(K$1,Districts,0))*'Blend Sheet'!$AF41)+(INDEX(ItemCosts,MATCH('Blend Sheet'!$AG$4,ItemNum,0),MATCH(K$1,Districts,0))*'Blend Sheet'!$AG41)+(INDEX(ItemCosts,MATCH('Blend Sheet'!$AH$4,ItemNum,0),MATCH(K$1,Districts,0))*'Blend Sheet'!$AH41)+(INDEX(ItemCosts,MATCH('Blend Sheet'!$AI$4,ItemNum,0),MATCH(K$1,Districts,0))*'Blend Sheet'!$AI41)+(INDEX(ItemCosts,MATCH('Blend Sheet'!$AJ$4,ItemNum,0),MATCH(K$1,Districts,0))*'Blend Sheet'!$AJ41)+(INDEX(ItemCosts,MATCH('Blend Sheet'!$AK$4,ItemNum,0),MATCH(K$1,Districts,0))*'Blend Sheet'!$AK41)+(INDEX(ItemCosts,MATCH('Blend Sheet'!$AL$4,ItemNum,0),MATCH(K$1,Districts,0))*'Blend Sheet'!$AL41)+(INDEX(ItemCosts,MATCH('Blend Sheet'!$AM$4,ItemNum,0),MATCH(K$1,Districts,0))*'Blend Sheet'!$AM41)+(INDEX(ItemCosts,MATCH('Blend Sheet'!$AN$4,ItemNum,0),MATCH(K$1,Districts,0))*'Blend Sheet'!$AN41)+(INDEX(ItemCosts,MATCH('Blend Sheet'!$AO$4,ItemNum,0),MATCH(K$1,Districts,0))*'Blend Sheet'!$AO41)+(INDEX(ItemCosts,MATCH('Blend Sheet'!$AP$4,ItemNum,0),MATCH(K$1,Districts,0))*'Blend Sheet'!$AP41)+(INDEX(ItemCosts,MATCH('Blend Sheet'!$AQ$4,ItemNum,0),MATCH(K$1,Districts,0))*'Blend Sheet'!$AQ41)+(INDEX(ItemCosts,MATCH('Blend Sheet'!$AR$4,ItemNum,0),MATCH(K$1,Districts,0))*'Blend Sheet'!$AR41)+(INDEX(ItemCosts,MATCH('Blend Sheet'!$AS$4,ItemNum,0),MATCH(K$1,Districts,0))*'Blend Sheet'!$AS41)</f>
        <v>#N/A</v>
      </c>
      <c r="L38" s="5" t="e">
        <f>(INDEX(ItemCosts,MATCH('Blend Sheet'!$C$4,ItemNum,0),MATCH(L$1,Districts,0))*'Blend Sheet'!$C41)+(INDEX(ItemCosts,MATCH('Blend Sheet'!$D$4,ItemNum,0),MATCH(L$1,Districts,0))*'Blend Sheet'!$D41)+(INDEX(ItemCosts,MATCH('Blend Sheet'!$E$4,ItemNum,0),MATCH(L$1,Districts,0))*'Blend Sheet'!$E41)+(INDEX(ItemCosts,MATCH('Blend Sheet'!$F$4,ItemNum,0),MATCH(L$1,Districts,0))*'Blend Sheet'!$F41)+(INDEX(ItemCosts,MATCH('Blend Sheet'!$G$4,ItemNum,0),MATCH(L$1,Districts,0))*'Blend Sheet'!$G41)+(INDEX(ItemCosts,MATCH('Blend Sheet'!$H$4,ItemNum,0),MATCH(L$1,Districts,0))*'Blend Sheet'!$H41)+(INDEX(ItemCosts,MATCH('Blend Sheet'!$I$4,ItemNum,0),MATCH(L$1,Districts,0))*'Blend Sheet'!$I41)+(INDEX(ItemCosts,MATCH('Blend Sheet'!$J$4,ItemNum,0),MATCH(L$1,Districts,0))*'Blend Sheet'!$J41)+(INDEX(ItemCosts,MATCH('Blend Sheet'!$K$4,ItemNum,0),MATCH(L$1,Districts,0))*'Blend Sheet'!$K41)+(INDEX(ItemCosts,MATCH('Blend Sheet'!$L$4,ItemNum,0),MATCH(L$1,Districts,0))*'Blend Sheet'!$L41)+(INDEX(ItemCosts,MATCH('Blend Sheet'!$M$4,ItemNum,0),MATCH(L$1,Districts,0))*'Blend Sheet'!$M41)+(INDEX(ItemCosts,MATCH('Blend Sheet'!$N$4,ItemNum,0),MATCH(L$1,Districts,0))*'Blend Sheet'!$N41)+(INDEX(ItemCosts,MATCH('Blend Sheet'!$O$4,ItemNum,0),MATCH(L$1,Districts,0))*'Blend Sheet'!$O41)+(INDEX(ItemCosts,MATCH('Blend Sheet'!$P$4,ItemNum,0),MATCH(L$1,Districts,0))*'Blend Sheet'!$P41)+(INDEX(ItemCosts,MATCH('Blend Sheet'!$Q$4,ItemNum,0),MATCH(L$1,Districts,0))*'Blend Sheet'!$Q41)+(INDEX(ItemCosts,MATCH('Blend Sheet'!$R$4,ItemNum,0),MATCH(L$1,Districts,0))*'Blend Sheet'!$R41)+(INDEX(ItemCosts,MATCH('Blend Sheet'!$S$4,ItemNum,0),MATCH(L$1,Districts,0))*'Blend Sheet'!$S41)+(INDEX(ItemCosts,MATCH('Blend Sheet'!$T$4,ItemNum,0),MATCH(L$1,Districts,0))*'Blend Sheet'!$T41)+(INDEX(ItemCosts,MATCH('Blend Sheet'!$U$4,ItemNum,0),MATCH(L$1,Districts,0))*'Blend Sheet'!$U41)+(INDEX(ItemCosts,MATCH('Blend Sheet'!$V$4,ItemNum,0),MATCH(L$1,Districts,0))*'Blend Sheet'!$V41)+(INDEX(ItemCosts,MATCH('Blend Sheet'!$W$4,ItemNum,0),MATCH(L$1,Districts,0))*'Blend Sheet'!$W41)+(INDEX(ItemCosts,MATCH('Blend Sheet'!$X$4,ItemNum,0),MATCH(L$1,Districts,0))*'Blend Sheet'!$X41)+(INDEX(ItemCosts,MATCH('Blend Sheet'!$Y$4,ItemNum,0),MATCH(L$1,Districts,0))*'Blend Sheet'!$Y41)+(INDEX(ItemCosts,MATCH('Blend Sheet'!$Z$4,ItemNum,0),MATCH(L$1,Districts,0))*'Blend Sheet'!$Z41)+(INDEX(ItemCosts,MATCH('Blend Sheet'!$AA$4,ItemNum,0),MATCH(L$1,Districts,0))*'Blend Sheet'!$AA41)+(INDEX(ItemCosts,MATCH('Blend Sheet'!$AB$4,ItemNum,0),MATCH(L$1,Districts,0))*'Blend Sheet'!$AB41)+(INDEX(ItemCosts,MATCH('Blend Sheet'!$AC$4,ItemNum,0),MATCH(L$1,Districts,0))*'Blend Sheet'!$AC41)+(INDEX(ItemCosts,MATCH('Blend Sheet'!$AD$4,ItemNum,0),MATCH(L$1,Districts,0))*'Blend Sheet'!$AD41)+(INDEX(ItemCosts,MATCH('Blend Sheet'!$AE$4,ItemNum,0),MATCH(L$1,Districts,0))*'Blend Sheet'!$AE41)+(INDEX(ItemCosts,MATCH('Blend Sheet'!$AF$4,ItemNum,0),MATCH(L$1,Districts,0))*'Blend Sheet'!$AF41)+(INDEX(ItemCosts,MATCH('Blend Sheet'!$AG$4,ItemNum,0),MATCH(L$1,Districts,0))*'Blend Sheet'!$AG41)+(INDEX(ItemCosts,MATCH('Blend Sheet'!$AH$4,ItemNum,0),MATCH(L$1,Districts,0))*'Blend Sheet'!$AH41)+(INDEX(ItemCosts,MATCH('Blend Sheet'!$AI$4,ItemNum,0),MATCH(L$1,Districts,0))*'Blend Sheet'!$AI41)+(INDEX(ItemCosts,MATCH('Blend Sheet'!$AJ$4,ItemNum,0),MATCH(L$1,Districts,0))*'Blend Sheet'!$AJ41)+(INDEX(ItemCosts,MATCH('Blend Sheet'!$AK$4,ItemNum,0),MATCH(L$1,Districts,0))*'Blend Sheet'!$AK41)+(INDEX(ItemCosts,MATCH('Blend Sheet'!$AL$4,ItemNum,0),MATCH(L$1,Districts,0))*'Blend Sheet'!$AL41)+(INDEX(ItemCosts,MATCH('Blend Sheet'!$AM$4,ItemNum,0),MATCH(L$1,Districts,0))*'Blend Sheet'!$AM41)+(INDEX(ItemCosts,MATCH('Blend Sheet'!$AN$4,ItemNum,0),MATCH(L$1,Districts,0))*'Blend Sheet'!$AN41)+(INDEX(ItemCosts,MATCH('Blend Sheet'!$AO$4,ItemNum,0),MATCH(L$1,Districts,0))*'Blend Sheet'!$AO41)+(INDEX(ItemCosts,MATCH('Blend Sheet'!$AP$4,ItemNum,0),MATCH(L$1,Districts,0))*'Blend Sheet'!$AP41)+(INDEX(ItemCosts,MATCH('Blend Sheet'!$AQ$4,ItemNum,0),MATCH(L$1,Districts,0))*'Blend Sheet'!$AQ41)+(INDEX(ItemCosts,MATCH('Blend Sheet'!$AR$4,ItemNum,0),MATCH(L$1,Districts,0))*'Blend Sheet'!$AR41)+(INDEX(ItemCosts,MATCH('Blend Sheet'!$AS$4,ItemNum,0),MATCH(L$1,Districts,0))*'Blend Sheet'!$AS41)</f>
        <v>#N/A</v>
      </c>
      <c r="M38" s="191"/>
      <c r="N38" s="34" t="e">
        <f>D38/'Blend Sheet'!$BA41</f>
        <v>#N/A</v>
      </c>
      <c r="O38" s="34" t="e">
        <f>E38/'Blend Sheet'!$BA41</f>
        <v>#N/A</v>
      </c>
      <c r="P38" s="34" t="e">
        <f>G38/'Blend Sheet'!$BA41</f>
        <v>#N/A</v>
      </c>
      <c r="Q38" s="34" t="e">
        <f>H38/'Blend Sheet'!$BA41</f>
        <v>#N/A</v>
      </c>
      <c r="R38" s="34" t="e">
        <f>I38/'Blend Sheet'!$BA41</f>
        <v>#N/A</v>
      </c>
      <c r="S38" s="34" t="e">
        <f>J38/'Blend Sheet'!$BA41</f>
        <v>#N/A</v>
      </c>
      <c r="T38" s="34" t="e">
        <f>K38/'Blend Sheet'!$BA41</f>
        <v>#N/A</v>
      </c>
      <c r="U38" s="34" t="e">
        <f>L38/'Blend Sheet'!$BA41</f>
        <v>#N/A</v>
      </c>
    </row>
    <row r="39" spans="1:21" x14ac:dyDescent="0.25">
      <c r="A39" t="str">
        <f>'Blend Sheet'!A42</f>
        <v>EXPANDOmix PRO LT (Sask)</v>
      </c>
      <c r="B39" s="5" t="e">
        <f>(INDEX(ItemCosts,MATCH('Blend Sheet'!$C$4,ItemNum,0),MATCH(B$1,Districts,0))*'Blend Sheet'!$C42)+(INDEX(ItemCosts,MATCH('Blend Sheet'!$D$4,ItemNum,0),MATCH(B$1,Districts,0))*'Blend Sheet'!$D42)+(INDEX(ItemCosts,MATCH('Blend Sheet'!$E$4,ItemNum,0),MATCH(B$1,Districts,0))*'Blend Sheet'!$E42)+(INDEX(ItemCosts,MATCH('Blend Sheet'!$F$4,ItemNum,0),MATCH(B$1,Districts,0))*'Blend Sheet'!$F42)+(INDEX(ItemCosts,MATCH('Blend Sheet'!$G$4,ItemNum,0),MATCH(B$1,Districts,0))*'Blend Sheet'!$G42)+(INDEX(ItemCosts,MATCH('Blend Sheet'!$H$4,ItemNum,0),MATCH(B$1,Districts,0))*'Blend Sheet'!$H42)+(INDEX(ItemCosts,MATCH('Blend Sheet'!$I$4,ItemNum,0),MATCH(B$1,Districts,0))*'Blend Sheet'!$I42)+(INDEX(ItemCosts,MATCH('Blend Sheet'!$J$4,ItemNum,0),MATCH(B$1,Districts,0))*'Blend Sheet'!$J42)+(INDEX(ItemCosts,MATCH('Blend Sheet'!$K$4,ItemNum,0),MATCH(B$1,Districts,0))*'Blend Sheet'!$K42)+(INDEX(ItemCosts,MATCH('Blend Sheet'!$L$4,ItemNum,0),MATCH(B$1,Districts,0))*'Blend Sheet'!$L42)+(INDEX(ItemCosts,MATCH('Blend Sheet'!$M$4,ItemNum,0),MATCH(B$1,Districts,0))*'Blend Sheet'!$M42)+(INDEX(ItemCosts,MATCH('Blend Sheet'!$N$4,ItemNum,0),MATCH(B$1,Districts,0))*'Blend Sheet'!$N42)+(INDEX(ItemCosts,MATCH('Blend Sheet'!$O$4,ItemNum,0),MATCH(B$1,Districts,0))*'Blend Sheet'!$O42)+(INDEX(ItemCosts,MATCH('Blend Sheet'!$P$4,ItemNum,0),MATCH(B$1,Districts,0))*'Blend Sheet'!$P42)+(INDEX(ItemCosts,MATCH('Blend Sheet'!$Q$4,ItemNum,0),MATCH(B$1,Districts,0))*'Blend Sheet'!$Q42)+(INDEX(ItemCosts,MATCH('Blend Sheet'!$R$4,ItemNum,0),MATCH(B$1,Districts,0))*'Blend Sheet'!$R42)+(INDEX(ItemCosts,MATCH('Blend Sheet'!$S$4,ItemNum,0),MATCH(B$1,Districts,0))*'Blend Sheet'!$S42)+(INDEX(ItemCosts,MATCH('Blend Sheet'!$T$4,ItemNum,0),MATCH(B$1,Districts,0))*'Blend Sheet'!$T42)+(INDEX(ItemCosts,MATCH('Blend Sheet'!$U$4,ItemNum,0),MATCH(B$1,Districts,0))*'Blend Sheet'!$U42)+(INDEX(ItemCosts,MATCH('Blend Sheet'!$V$4,ItemNum,0),MATCH(B$1,Districts,0))*'Blend Sheet'!$V42)+(INDEX(ItemCosts,MATCH('Blend Sheet'!$W$4,ItemNum,0),MATCH(B$1,Districts,0))*'Blend Sheet'!$W42)+(INDEX(ItemCosts,MATCH('Blend Sheet'!$X$4,ItemNum,0),MATCH(B$1,Districts,0))*'Blend Sheet'!$X42)+(INDEX(ItemCosts,MATCH('Blend Sheet'!$Y$4,ItemNum,0),MATCH(B$1,Districts,0))*'Blend Sheet'!$Y42)+(INDEX(ItemCosts,MATCH('Blend Sheet'!$Z$4,ItemNum,0),MATCH(B$1,Districts,0))*'Blend Sheet'!$Z42)+(INDEX(ItemCosts,MATCH('Blend Sheet'!$AA$4,ItemNum,0),MATCH(B$1,Districts,0))*'Blend Sheet'!$AA42)+(INDEX(ItemCosts,MATCH('Blend Sheet'!$AB$4,ItemNum,0),MATCH(B$1,Districts,0))*'Blend Sheet'!$AB42)+(INDEX(ItemCosts,MATCH('Blend Sheet'!$AC$4,ItemNum,0),MATCH(B$1,Districts,0))*'Blend Sheet'!$AC42)+(INDEX(ItemCosts,MATCH('Blend Sheet'!$AD$4,ItemNum,0),MATCH(B$1,Districts,0))*'Blend Sheet'!$AD42)+(INDEX(ItemCosts,MATCH('Blend Sheet'!$AE$4,ItemNum,0),MATCH(B$1,Districts,0))*'Blend Sheet'!$AE42)+(INDEX(ItemCosts,MATCH('Blend Sheet'!$AF$4,ItemNum,0),MATCH(B$1,Districts,0))*'Blend Sheet'!$AF42)+(INDEX(ItemCosts,MATCH('Blend Sheet'!$AG$4,ItemNum,0),MATCH(B$1,Districts,0))*'Blend Sheet'!$AG42)+(INDEX(ItemCosts,MATCH('Blend Sheet'!$AH$4,ItemNum,0),MATCH(B$1,Districts,0))*'Blend Sheet'!$AH42)+(INDEX(ItemCosts,MATCH('Blend Sheet'!$AI$4,ItemNum,0),MATCH(B$1,Districts,0))*'Blend Sheet'!$AI42)+(INDEX(ItemCosts,MATCH('Blend Sheet'!$AJ$4,ItemNum,0),MATCH(B$1,Districts,0))*'Blend Sheet'!$AJ42)+(INDEX(ItemCosts,MATCH('Blend Sheet'!$AK$4,ItemNum,0),MATCH(B$1,Districts,0))*'Blend Sheet'!$AK42)+(INDEX(ItemCosts,MATCH('Blend Sheet'!$AL$4,ItemNum,0),MATCH(B$1,Districts,0))*'Blend Sheet'!$AL42)+(INDEX(ItemCosts,MATCH('Blend Sheet'!$AM$4,ItemNum,0),MATCH(B$1,Districts,0))*'Blend Sheet'!$AM42)+(INDEX(ItemCosts,MATCH('Blend Sheet'!$AN$4,ItemNum,0),MATCH(B$1,Districts,0))*'Blend Sheet'!$AN42)+(INDEX(ItemCosts,MATCH('Blend Sheet'!$AO$4,ItemNum,0),MATCH(B$1,Districts,0))*'Blend Sheet'!$AO42)+(INDEX(ItemCosts,MATCH('Blend Sheet'!$AP$4,ItemNum,0),MATCH(B$1,Districts,0))*'Blend Sheet'!$AP42)+(INDEX(ItemCosts,MATCH('Blend Sheet'!$AQ$4,ItemNum,0),MATCH(B$1,Districts,0))*'Blend Sheet'!$AQ42)+(INDEX(ItemCosts,MATCH('Blend Sheet'!$AR$4,ItemNum,0),MATCH(B$1,Districts,0))*'Blend Sheet'!$AR42)+(INDEX(ItemCosts,MATCH('Blend Sheet'!$AS$4,ItemNum,0),MATCH(B$1,Districts,0))*'Blend Sheet'!$AS42)</f>
        <v>#N/A</v>
      </c>
      <c r="C39" s="5" t="e">
        <f>(INDEX(ItemCosts,MATCH('Blend Sheet'!$C$4,ItemNum,0),MATCH(C$1,Districts,0))*'Blend Sheet'!$C42)+(INDEX(ItemCosts,MATCH('Blend Sheet'!$D$4,ItemNum,0),MATCH(C$1,Districts,0))*'Blend Sheet'!$D42)+(INDEX(ItemCosts,MATCH('Blend Sheet'!$E$4,ItemNum,0),MATCH(C$1,Districts,0))*'Blend Sheet'!$E42)+(INDEX(ItemCosts,MATCH('Blend Sheet'!$F$4,ItemNum,0),MATCH(C$1,Districts,0))*'Blend Sheet'!$F42)+(INDEX(ItemCosts,MATCH('Blend Sheet'!$G$4,ItemNum,0),MATCH(C$1,Districts,0))*'Blend Sheet'!$G42)+(INDEX(ItemCosts,MATCH('Blend Sheet'!$H$4,ItemNum,0),MATCH(C$1,Districts,0))*'Blend Sheet'!$H42)+(INDEX(ItemCosts,MATCH('Blend Sheet'!$I$4,ItemNum,0),MATCH(C$1,Districts,0))*'Blend Sheet'!$I42)+(INDEX(ItemCosts,MATCH('Blend Sheet'!$J$4,ItemNum,0),MATCH(C$1,Districts,0))*'Blend Sheet'!$J42)+(INDEX(ItemCosts,MATCH('Blend Sheet'!$K$4,ItemNum,0),MATCH(C$1,Districts,0))*'Blend Sheet'!$K42)+(INDEX(ItemCosts,MATCH('Blend Sheet'!$L$4,ItemNum,0),MATCH(C$1,Districts,0))*'Blend Sheet'!$L42)+(INDEX(ItemCosts,MATCH('Blend Sheet'!$M$4,ItemNum,0),MATCH(C$1,Districts,0))*'Blend Sheet'!$M42)+(INDEX(ItemCosts,MATCH('Blend Sheet'!$N$4,ItemNum,0),MATCH(C$1,Districts,0))*'Blend Sheet'!$N42)+(INDEX(ItemCosts,MATCH('Blend Sheet'!$O$4,ItemNum,0),MATCH(C$1,Districts,0))*'Blend Sheet'!$O42)+(INDEX(ItemCosts,MATCH('Blend Sheet'!$P$4,ItemNum,0),MATCH(C$1,Districts,0))*'Blend Sheet'!$P42)+(INDEX(ItemCosts,MATCH('Blend Sheet'!$Q$4,ItemNum,0),MATCH(C$1,Districts,0))*'Blend Sheet'!$Q42)+(INDEX(ItemCosts,MATCH('Blend Sheet'!$R$4,ItemNum,0),MATCH(C$1,Districts,0))*'Blend Sheet'!$R42)+(INDEX(ItemCosts,MATCH('Blend Sheet'!$S$4,ItemNum,0),MATCH(C$1,Districts,0))*'Blend Sheet'!$S42)+(INDEX(ItemCosts,MATCH('Blend Sheet'!$T$4,ItemNum,0),MATCH(C$1,Districts,0))*'Blend Sheet'!$T42)+(INDEX(ItemCosts,MATCH('Blend Sheet'!$U$4,ItemNum,0),MATCH(C$1,Districts,0))*'Blend Sheet'!$U42)+(INDEX(ItemCosts,MATCH('Blend Sheet'!$V$4,ItemNum,0),MATCH(C$1,Districts,0))*'Blend Sheet'!$V42)+(INDEX(ItemCosts,MATCH('Blend Sheet'!$W$4,ItemNum,0),MATCH(C$1,Districts,0))*'Blend Sheet'!$W42)+(INDEX(ItemCosts,MATCH('Blend Sheet'!$X$4,ItemNum,0),MATCH(C$1,Districts,0))*'Blend Sheet'!$X42)+(INDEX(ItemCosts,MATCH('Blend Sheet'!$Y$4,ItemNum,0),MATCH(C$1,Districts,0))*'Blend Sheet'!$Y42)+(INDEX(ItemCosts,MATCH('Blend Sheet'!$Z$4,ItemNum,0),MATCH(C$1,Districts,0))*'Blend Sheet'!$Z42)+(INDEX(ItemCosts,MATCH('Blend Sheet'!$AA$4,ItemNum,0),MATCH(C$1,Districts,0))*'Blend Sheet'!$AA42)+(INDEX(ItemCosts,MATCH('Blend Sheet'!$AB$4,ItemNum,0),MATCH(C$1,Districts,0))*'Blend Sheet'!$AB42)+(INDEX(ItemCosts,MATCH('Blend Sheet'!$AC$4,ItemNum,0),MATCH(C$1,Districts,0))*'Blend Sheet'!$AC42)+(INDEX(ItemCosts,MATCH('Blend Sheet'!$AD$4,ItemNum,0),MATCH(C$1,Districts,0))*'Blend Sheet'!$AD42)+(INDEX(ItemCosts,MATCH('Blend Sheet'!$AE$4,ItemNum,0),MATCH(C$1,Districts,0))*'Blend Sheet'!$AE42)+(INDEX(ItemCosts,MATCH('Blend Sheet'!$AF$4,ItemNum,0),MATCH(C$1,Districts,0))*'Blend Sheet'!$AF42)+(INDEX(ItemCosts,MATCH('Blend Sheet'!$AG$4,ItemNum,0),MATCH(C$1,Districts,0))*'Blend Sheet'!$AG42)+(INDEX(ItemCosts,MATCH('Blend Sheet'!$AH$4,ItemNum,0),MATCH(C$1,Districts,0))*'Blend Sheet'!$AH42)+(INDEX(ItemCosts,MATCH('Blend Sheet'!$AI$4,ItemNum,0),MATCH(C$1,Districts,0))*'Blend Sheet'!$AI42)+(INDEX(ItemCosts,MATCH('Blend Sheet'!$AJ$4,ItemNum,0),MATCH(C$1,Districts,0))*'Blend Sheet'!$AJ42)+(INDEX(ItemCosts,MATCH('Blend Sheet'!$AK$4,ItemNum,0),MATCH(C$1,Districts,0))*'Blend Sheet'!$AK42)+(INDEX(ItemCosts,MATCH('Blend Sheet'!$AL$4,ItemNum,0),MATCH(C$1,Districts,0))*'Blend Sheet'!$AL42)+(INDEX(ItemCosts,MATCH('Blend Sheet'!$AM$4,ItemNum,0),MATCH(C$1,Districts,0))*'Blend Sheet'!$AM42)+(INDEX(ItemCosts,MATCH('Blend Sheet'!$AN$4,ItemNum,0),MATCH(C$1,Districts,0))*'Blend Sheet'!$AN42)+(INDEX(ItemCosts,MATCH('Blend Sheet'!$AO$4,ItemNum,0),MATCH(C$1,Districts,0))*'Blend Sheet'!$AO42)+(INDEX(ItemCosts,MATCH('Blend Sheet'!$AP$4,ItemNum,0),MATCH(C$1,Districts,0))*'Blend Sheet'!$AP42)+(INDEX(ItemCosts,MATCH('Blend Sheet'!$AQ$4,ItemNum,0),MATCH(C$1,Districts,0))*'Blend Sheet'!$AQ42)+(INDEX(ItemCosts,MATCH('Blend Sheet'!$AR$4,ItemNum,0),MATCH(C$1,Districts,0))*'Blend Sheet'!$AR42)+(INDEX(ItemCosts,MATCH('Blend Sheet'!$AS$4,ItemNum,0),MATCH(C$1,Districts,0))*'Blend Sheet'!$AS42)</f>
        <v>#N/A</v>
      </c>
      <c r="D39" s="5" t="e">
        <f>(INDEX(ItemCosts,MATCH('Blend Sheet'!$C$4,ItemNum,0),MATCH(D$1,Districts,0))*'Blend Sheet'!$C42)+(INDEX(ItemCosts,MATCH('Blend Sheet'!$D$4,ItemNum,0),MATCH(D$1,Districts,0))*'Blend Sheet'!$D42)+(INDEX(ItemCosts,MATCH('Blend Sheet'!$E$4,ItemNum,0),MATCH(D$1,Districts,0))*'Blend Sheet'!$E42)+(INDEX(ItemCosts,MATCH('Blend Sheet'!$F$4,ItemNum,0),MATCH(D$1,Districts,0))*'Blend Sheet'!$F42)+(INDEX(ItemCosts,MATCH('Blend Sheet'!$G$4,ItemNum,0),MATCH(D$1,Districts,0))*'Blend Sheet'!$G42)+(INDEX(ItemCosts,MATCH('Blend Sheet'!$H$4,ItemNum,0),MATCH(D$1,Districts,0))*'Blend Sheet'!$H42)+(INDEX(ItemCosts,MATCH('Blend Sheet'!$I$4,ItemNum,0),MATCH(D$1,Districts,0))*'Blend Sheet'!$I42)+(INDEX(ItemCosts,MATCH('Blend Sheet'!$J$4,ItemNum,0),MATCH(D$1,Districts,0))*'Blend Sheet'!$J42)+(INDEX(ItemCosts,MATCH('Blend Sheet'!$K$4,ItemNum,0),MATCH(D$1,Districts,0))*'Blend Sheet'!$K42)+(INDEX(ItemCosts,MATCH('Blend Sheet'!$L$4,ItemNum,0),MATCH(D$1,Districts,0))*'Blend Sheet'!$L42)+(INDEX(ItemCosts,MATCH('Blend Sheet'!$M$4,ItemNum,0),MATCH(D$1,Districts,0))*'Blend Sheet'!$M42)+(INDEX(ItemCosts,MATCH('Blend Sheet'!$N$4,ItemNum,0),MATCH(D$1,Districts,0))*'Blend Sheet'!$N42)+(INDEX(ItemCosts,MATCH('Blend Sheet'!$O$4,ItemNum,0),MATCH(D$1,Districts,0))*'Blend Sheet'!$O42)+(INDEX(ItemCosts,MATCH('Blend Sheet'!$P$4,ItemNum,0),MATCH(D$1,Districts,0))*'Blend Sheet'!$P42)+(INDEX(ItemCosts,MATCH('Blend Sheet'!$Q$4,ItemNum,0),MATCH(D$1,Districts,0))*'Blend Sheet'!$Q42)+(INDEX(ItemCosts,MATCH('Blend Sheet'!$R$4,ItemNum,0),MATCH(D$1,Districts,0))*'Blend Sheet'!$R42)+(INDEX(ItemCosts,MATCH('Blend Sheet'!$S$4,ItemNum,0),MATCH(D$1,Districts,0))*'Blend Sheet'!$S42)+(INDEX(ItemCosts,MATCH('Blend Sheet'!$T$4,ItemNum,0),MATCH(D$1,Districts,0))*'Blend Sheet'!$T42)+(INDEX(ItemCosts,MATCH('Blend Sheet'!$U$4,ItemNum,0),MATCH(D$1,Districts,0))*'Blend Sheet'!$U42)+(INDEX(ItemCosts,MATCH('Blend Sheet'!$V$4,ItemNum,0),MATCH(D$1,Districts,0))*'Blend Sheet'!$V42)+(INDEX(ItemCosts,MATCH('Blend Sheet'!$W$4,ItemNum,0),MATCH(D$1,Districts,0))*'Blend Sheet'!$W42)+(INDEX(ItemCosts,MATCH('Blend Sheet'!$X$4,ItemNum,0),MATCH(D$1,Districts,0))*'Blend Sheet'!$X42)+(INDEX(ItemCosts,MATCH('Blend Sheet'!$Y$4,ItemNum,0),MATCH(D$1,Districts,0))*'Blend Sheet'!$Y42)+(INDEX(ItemCosts,MATCH('Blend Sheet'!$Z$4,ItemNum,0),MATCH(D$1,Districts,0))*'Blend Sheet'!$Z42)+(INDEX(ItemCosts,MATCH('Blend Sheet'!$AA$4,ItemNum,0),MATCH(D$1,Districts,0))*'Blend Sheet'!$AA42)+(INDEX(ItemCosts,MATCH('Blend Sheet'!$AB$4,ItemNum,0),MATCH(D$1,Districts,0))*'Blend Sheet'!$AB42)+(INDEX(ItemCosts,MATCH('Blend Sheet'!$AC$4,ItemNum,0),MATCH(D$1,Districts,0))*'Blend Sheet'!$AC42)+(INDEX(ItemCosts,MATCH('Blend Sheet'!$AD$4,ItemNum,0),MATCH(D$1,Districts,0))*'Blend Sheet'!$AD42)+(INDEX(ItemCosts,MATCH('Blend Sheet'!$AE$4,ItemNum,0),MATCH(D$1,Districts,0))*'Blend Sheet'!$AE42)+(INDEX(ItemCosts,MATCH('Blend Sheet'!$AF$4,ItemNum,0),MATCH(D$1,Districts,0))*'Blend Sheet'!$AF42)+(INDEX(ItemCosts,MATCH('Blend Sheet'!$AG$4,ItemNum,0),MATCH(D$1,Districts,0))*'Blend Sheet'!$AG42)+(INDEX(ItemCosts,MATCH('Blend Sheet'!$AH$4,ItemNum,0),MATCH(D$1,Districts,0))*'Blend Sheet'!$AH42)+(INDEX(ItemCosts,MATCH('Blend Sheet'!$AI$4,ItemNum,0),MATCH(D$1,Districts,0))*'Blend Sheet'!$AI42)+(INDEX(ItemCosts,MATCH('Blend Sheet'!$AJ$4,ItemNum,0),MATCH(D$1,Districts,0))*'Blend Sheet'!$AJ42)+(INDEX(ItemCosts,MATCH('Blend Sheet'!$AK$4,ItemNum,0),MATCH(D$1,Districts,0))*'Blend Sheet'!$AK42)+(INDEX(ItemCosts,MATCH('Blend Sheet'!$AL$4,ItemNum,0),MATCH(D$1,Districts,0))*'Blend Sheet'!$AL42)+(INDEX(ItemCosts,MATCH('Blend Sheet'!$AM$4,ItemNum,0),MATCH(D$1,Districts,0))*'Blend Sheet'!$AM42)+(INDEX(ItemCosts,MATCH('Blend Sheet'!$AN$4,ItemNum,0),MATCH(D$1,Districts,0))*'Blend Sheet'!$AN42)+(INDEX(ItemCosts,MATCH('Blend Sheet'!$AO$4,ItemNum,0),MATCH(D$1,Districts,0))*'Blend Sheet'!$AO42)+(INDEX(ItemCosts,MATCH('Blend Sheet'!$AP$4,ItemNum,0),MATCH(D$1,Districts,0))*'Blend Sheet'!$AP42)+(INDEX(ItemCosts,MATCH('Blend Sheet'!$AQ$4,ItemNum,0),MATCH(D$1,Districts,0))*'Blend Sheet'!$AQ42)+(INDEX(ItemCosts,MATCH('Blend Sheet'!$AR$4,ItemNum,0),MATCH(D$1,Districts,0))*'Blend Sheet'!$AR42)+(INDEX(ItemCosts,MATCH('Blend Sheet'!$AS$4,ItemNum,0),MATCH(D$1,Districts,0))*'Blend Sheet'!$AS42)</f>
        <v>#N/A</v>
      </c>
      <c r="E39" s="5" t="e">
        <f>(INDEX(ItemCosts,MATCH('Blend Sheet'!$C$4,ItemNum,0),MATCH(E$1,Districts,0))*'Blend Sheet'!$C42)+(INDEX(ItemCosts,MATCH('Blend Sheet'!$D$4,ItemNum,0),MATCH(E$1,Districts,0))*'Blend Sheet'!$D42)+(INDEX(ItemCosts,MATCH('Blend Sheet'!$E$4,ItemNum,0),MATCH(E$1,Districts,0))*'Blend Sheet'!$E42)+(INDEX(ItemCosts,MATCH('Blend Sheet'!$F$4,ItemNum,0),MATCH(E$1,Districts,0))*'Blend Sheet'!$F42)+(INDEX(ItemCosts,MATCH('Blend Sheet'!$G$4,ItemNum,0),MATCH(E$1,Districts,0))*'Blend Sheet'!$G42)+(INDEX(ItemCosts,MATCH('Blend Sheet'!$H$4,ItemNum,0),MATCH(E$1,Districts,0))*'Blend Sheet'!$H42)+(INDEX(ItemCosts,MATCH('Blend Sheet'!$I$4,ItemNum,0),MATCH(E$1,Districts,0))*'Blend Sheet'!$I42)+(INDEX(ItemCosts,MATCH('Blend Sheet'!$J$4,ItemNum,0),MATCH(E$1,Districts,0))*'Blend Sheet'!$J42)+(INDEX(ItemCosts,MATCH('Blend Sheet'!$K$4,ItemNum,0),MATCH(E$1,Districts,0))*'Blend Sheet'!$K42)+(INDEX(ItemCosts,MATCH('Blend Sheet'!$L$4,ItemNum,0),MATCH(E$1,Districts,0))*'Blend Sheet'!$L42)+(INDEX(ItemCosts,MATCH('Blend Sheet'!$M$4,ItemNum,0),MATCH(E$1,Districts,0))*'Blend Sheet'!$M42)+(INDEX(ItemCosts,MATCH('Blend Sheet'!$N$4,ItemNum,0),MATCH(E$1,Districts,0))*'Blend Sheet'!$N42)+(INDEX(ItemCosts,MATCH('Blend Sheet'!$O$4,ItemNum,0),MATCH(E$1,Districts,0))*'Blend Sheet'!$O42)+(INDEX(ItemCosts,MATCH('Blend Sheet'!$P$4,ItemNum,0),MATCH(E$1,Districts,0))*'Blend Sheet'!$P42)+(INDEX(ItemCosts,MATCH('Blend Sheet'!$Q$4,ItemNum,0),MATCH(E$1,Districts,0))*'Blend Sheet'!$Q42)+(INDEX(ItemCosts,MATCH('Blend Sheet'!$R$4,ItemNum,0),MATCH(E$1,Districts,0))*'Blend Sheet'!$R42)+(INDEX(ItemCosts,MATCH('Blend Sheet'!$S$4,ItemNum,0),MATCH(E$1,Districts,0))*'Blend Sheet'!$S42)+(INDEX(ItemCosts,MATCH('Blend Sheet'!$T$4,ItemNum,0),MATCH(E$1,Districts,0))*'Blend Sheet'!$T42)+(INDEX(ItemCosts,MATCH('Blend Sheet'!$U$4,ItemNum,0),MATCH(E$1,Districts,0))*'Blend Sheet'!$U42)+(INDEX(ItemCosts,MATCH('Blend Sheet'!$V$4,ItemNum,0),MATCH(E$1,Districts,0))*'Blend Sheet'!$V42)+(INDEX(ItemCosts,MATCH('Blend Sheet'!$W$4,ItemNum,0),MATCH(E$1,Districts,0))*'Blend Sheet'!$W42)+(INDEX(ItemCosts,MATCH('Blend Sheet'!$X$4,ItemNum,0),MATCH(E$1,Districts,0))*'Blend Sheet'!$X42)+(INDEX(ItemCosts,MATCH('Blend Sheet'!$Y$4,ItemNum,0),MATCH(E$1,Districts,0))*'Blend Sheet'!$Y42)+(INDEX(ItemCosts,MATCH('Blend Sheet'!$Z$4,ItemNum,0),MATCH(E$1,Districts,0))*'Blend Sheet'!$Z42)+(INDEX(ItemCosts,MATCH('Blend Sheet'!$AA$4,ItemNum,0),MATCH(E$1,Districts,0))*'Blend Sheet'!$AA42)+(INDEX(ItemCosts,MATCH('Blend Sheet'!$AB$4,ItemNum,0),MATCH(E$1,Districts,0))*'Blend Sheet'!$AB42)+(INDEX(ItemCosts,MATCH('Blend Sheet'!$AC$4,ItemNum,0),MATCH(E$1,Districts,0))*'Blend Sheet'!$AC42)+(INDEX(ItemCosts,MATCH('Blend Sheet'!$AD$4,ItemNum,0),MATCH(E$1,Districts,0))*'Blend Sheet'!$AD42)+(INDEX(ItemCosts,MATCH('Blend Sheet'!$AE$4,ItemNum,0),MATCH(E$1,Districts,0))*'Blend Sheet'!$AE42)+(INDEX(ItemCosts,MATCH('Blend Sheet'!$AF$4,ItemNum,0),MATCH(E$1,Districts,0))*'Blend Sheet'!$AF42)+(INDEX(ItemCosts,MATCH('Blend Sheet'!$AG$4,ItemNum,0),MATCH(E$1,Districts,0))*'Blend Sheet'!$AG42)+(INDEX(ItemCosts,MATCH('Blend Sheet'!$AH$4,ItemNum,0),MATCH(E$1,Districts,0))*'Blend Sheet'!$AH42)+(INDEX(ItemCosts,MATCH('Blend Sheet'!$AI$4,ItemNum,0),MATCH(E$1,Districts,0))*'Blend Sheet'!$AI42)+(INDEX(ItemCosts,MATCH('Blend Sheet'!$AJ$4,ItemNum,0),MATCH(E$1,Districts,0))*'Blend Sheet'!$AJ42)+(INDEX(ItemCosts,MATCH('Blend Sheet'!$AK$4,ItemNum,0),MATCH(E$1,Districts,0))*'Blend Sheet'!$AK42)+(INDEX(ItemCosts,MATCH('Blend Sheet'!$AL$4,ItemNum,0),MATCH(E$1,Districts,0))*'Blend Sheet'!$AL42)+(INDEX(ItemCosts,MATCH('Blend Sheet'!$AM$4,ItemNum,0),MATCH(E$1,Districts,0))*'Blend Sheet'!$AM42)+(INDEX(ItemCosts,MATCH('Blend Sheet'!$AN$4,ItemNum,0),MATCH(E$1,Districts,0))*'Blend Sheet'!$AN42)+(INDEX(ItemCosts,MATCH('Blend Sheet'!$AO$4,ItemNum,0),MATCH(E$1,Districts,0))*'Blend Sheet'!$AO42)+(INDEX(ItemCosts,MATCH('Blend Sheet'!$AP$4,ItemNum,0),MATCH(E$1,Districts,0))*'Blend Sheet'!$AP42)+(INDEX(ItemCosts,MATCH('Blend Sheet'!$AQ$4,ItemNum,0),MATCH(E$1,Districts,0))*'Blend Sheet'!$AQ42)+(INDEX(ItemCosts,MATCH('Blend Sheet'!$AR$4,ItemNum,0),MATCH(E$1,Districts,0))*'Blend Sheet'!$AR42)+(INDEX(ItemCosts,MATCH('Blend Sheet'!$AS$4,ItemNum,0),MATCH(E$1,Districts,0))*'Blend Sheet'!$AS42)</f>
        <v>#N/A</v>
      </c>
      <c r="F39" s="5" t="e">
        <f>(INDEX(ItemCosts,MATCH('Blend Sheet'!$C$4,ItemNum,0),MATCH(F$1,Districts,0))*'Blend Sheet'!$C42)+(INDEX(ItemCosts,MATCH('Blend Sheet'!$D$4,ItemNum,0),MATCH(F$1,Districts,0))*'Blend Sheet'!$D42)+(INDEX(ItemCosts,MATCH('Blend Sheet'!$E$4,ItemNum,0),MATCH(F$1,Districts,0))*'Blend Sheet'!$E42)+(INDEX(ItemCosts,MATCH('Blend Sheet'!$F$4,ItemNum,0),MATCH(F$1,Districts,0))*'Blend Sheet'!$F42)+(INDEX(ItemCosts,MATCH('Blend Sheet'!$G$4,ItemNum,0),MATCH(F$1,Districts,0))*'Blend Sheet'!$G42)+(INDEX(ItemCosts,MATCH('Blend Sheet'!$H$4,ItemNum,0),MATCH(F$1,Districts,0))*'Blend Sheet'!$H42)+(INDEX(ItemCosts,MATCH('Blend Sheet'!$I$4,ItemNum,0),MATCH(F$1,Districts,0))*'Blend Sheet'!$I42)+(INDEX(ItemCosts,MATCH('Blend Sheet'!$J$4,ItemNum,0),MATCH(F$1,Districts,0))*'Blend Sheet'!$J42)+(INDEX(ItemCosts,MATCH('Blend Sheet'!$K$4,ItemNum,0),MATCH(F$1,Districts,0))*'Blend Sheet'!$K42)+(INDEX(ItemCosts,MATCH('Blend Sheet'!$L$4,ItemNum,0),MATCH(F$1,Districts,0))*'Blend Sheet'!$L42)+(INDEX(ItemCosts,MATCH('Blend Sheet'!$M$4,ItemNum,0),MATCH(F$1,Districts,0))*'Blend Sheet'!$M42)+(INDEX(ItemCosts,MATCH('Blend Sheet'!$N$4,ItemNum,0),MATCH(F$1,Districts,0))*'Blend Sheet'!$N42)+(INDEX(ItemCosts,MATCH('Blend Sheet'!$O$4,ItemNum,0),MATCH(F$1,Districts,0))*'Blend Sheet'!$O42)+(INDEX(ItemCosts,MATCH('Blend Sheet'!$P$4,ItemNum,0),MATCH(F$1,Districts,0))*'Blend Sheet'!$P42)+(INDEX(ItemCosts,MATCH('Blend Sheet'!$Q$4,ItemNum,0),MATCH(F$1,Districts,0))*'Blend Sheet'!$Q42)+(INDEX(ItemCosts,MATCH('Blend Sheet'!$R$4,ItemNum,0),MATCH(F$1,Districts,0))*'Blend Sheet'!$R42)+(INDEX(ItemCosts,MATCH('Blend Sheet'!$S$4,ItemNum,0),MATCH(F$1,Districts,0))*'Blend Sheet'!$S42)+(INDEX(ItemCosts,MATCH('Blend Sheet'!$T$4,ItemNum,0),MATCH(F$1,Districts,0))*'Blend Sheet'!$T42)+(INDEX(ItemCosts,MATCH('Blend Sheet'!$U$4,ItemNum,0),MATCH(F$1,Districts,0))*'Blend Sheet'!$U42)+(INDEX(ItemCosts,MATCH('Blend Sheet'!$V$4,ItemNum,0),MATCH(F$1,Districts,0))*'Blend Sheet'!$V42)+(INDEX(ItemCosts,MATCH('Blend Sheet'!$W$4,ItemNum,0),MATCH(F$1,Districts,0))*'Blend Sheet'!$W42)+(INDEX(ItemCosts,MATCH('Blend Sheet'!$X$4,ItemNum,0),MATCH(F$1,Districts,0))*'Blend Sheet'!$X42)+(INDEX(ItemCosts,MATCH('Blend Sheet'!$Y$4,ItemNum,0),MATCH(F$1,Districts,0))*'Blend Sheet'!$Y42)+(INDEX(ItemCosts,MATCH('Blend Sheet'!$Z$4,ItemNum,0),MATCH(F$1,Districts,0))*'Blend Sheet'!$Z42)+(INDEX(ItemCosts,MATCH('Blend Sheet'!$AA$4,ItemNum,0),MATCH(F$1,Districts,0))*'Blend Sheet'!$AA42)+(INDEX(ItemCosts,MATCH('Blend Sheet'!$AB$4,ItemNum,0),MATCH(F$1,Districts,0))*'Blend Sheet'!$AB42)+(INDEX(ItemCosts,MATCH('Blend Sheet'!$AC$4,ItemNum,0),MATCH(F$1,Districts,0))*'Blend Sheet'!$AC42)+(INDEX(ItemCosts,MATCH('Blend Sheet'!$AD$4,ItemNum,0),MATCH(F$1,Districts,0))*'Blend Sheet'!$AD42)+(INDEX(ItemCosts,MATCH('Blend Sheet'!$AE$4,ItemNum,0),MATCH(F$1,Districts,0))*'Blend Sheet'!$AE42)+(INDEX(ItemCosts,MATCH('Blend Sheet'!$AF$4,ItemNum,0),MATCH(F$1,Districts,0))*'Blend Sheet'!$AF42)+(INDEX(ItemCosts,MATCH('Blend Sheet'!$AG$4,ItemNum,0),MATCH(F$1,Districts,0))*'Blend Sheet'!$AG42)+(INDEX(ItemCosts,MATCH('Blend Sheet'!$AH$4,ItemNum,0),MATCH(F$1,Districts,0))*'Blend Sheet'!$AH42)+(INDEX(ItemCosts,MATCH('Blend Sheet'!$AI$4,ItemNum,0),MATCH(F$1,Districts,0))*'Blend Sheet'!$AI42)+(INDEX(ItemCosts,MATCH('Blend Sheet'!$AJ$4,ItemNum,0),MATCH(F$1,Districts,0))*'Blend Sheet'!$AJ42)+(INDEX(ItemCosts,MATCH('Blend Sheet'!$AK$4,ItemNum,0),MATCH(F$1,Districts,0))*'Blend Sheet'!$AK42)+(INDEX(ItemCosts,MATCH('Blend Sheet'!$AL$4,ItemNum,0),MATCH(F$1,Districts,0))*'Blend Sheet'!$AL42)+(INDEX(ItemCosts,MATCH('Blend Sheet'!$AM$4,ItemNum,0),MATCH(F$1,Districts,0))*'Blend Sheet'!$AM42)+(INDEX(ItemCosts,MATCH('Blend Sheet'!$AN$4,ItemNum,0),MATCH(F$1,Districts,0))*'Blend Sheet'!$AN42)+(INDEX(ItemCosts,MATCH('Blend Sheet'!$AO$4,ItemNum,0),MATCH(F$1,Districts,0))*'Blend Sheet'!$AO42)+(INDEX(ItemCosts,MATCH('Blend Sheet'!$AP$4,ItemNum,0),MATCH(F$1,Districts,0))*'Blend Sheet'!$AP42)+(INDEX(ItemCosts,MATCH('Blend Sheet'!$AQ$4,ItemNum,0),MATCH(F$1,Districts,0))*'Blend Sheet'!$AQ42)+(INDEX(ItemCosts,MATCH('Blend Sheet'!$AR$4,ItemNum,0),MATCH(F$1,Districts,0))*'Blend Sheet'!$AR42)+(INDEX(ItemCosts,MATCH('Blend Sheet'!$AS$4,ItemNum,0),MATCH(F$1,Districts,0))*'Blend Sheet'!$AS42)</f>
        <v>#N/A</v>
      </c>
      <c r="G39" s="5" t="e">
        <f>(INDEX(ItemCosts,MATCH('Blend Sheet'!$C$4,ItemNum,0),MATCH(G$1,Districts,0))*'Blend Sheet'!$C42)+(INDEX(ItemCosts,MATCH('Blend Sheet'!$D$4,ItemNum,0),MATCH(G$1,Districts,0))*'Blend Sheet'!$D42)+(INDEX(ItemCosts,MATCH('Blend Sheet'!$E$4,ItemNum,0),MATCH(G$1,Districts,0))*'Blend Sheet'!$E42)+(INDEX(ItemCosts,MATCH('Blend Sheet'!$F$4,ItemNum,0),MATCH(G$1,Districts,0))*'Blend Sheet'!$F42)+(INDEX(ItemCosts,MATCH('Blend Sheet'!$G$4,ItemNum,0),MATCH(G$1,Districts,0))*'Blend Sheet'!$G42)+(INDEX(ItemCosts,MATCH('Blend Sheet'!$H$4,ItemNum,0),MATCH(G$1,Districts,0))*'Blend Sheet'!$H42)+(INDEX(ItemCosts,MATCH('Blend Sheet'!$I$4,ItemNum,0),MATCH(G$1,Districts,0))*'Blend Sheet'!$I42)+(INDEX(ItemCosts,MATCH('Blend Sheet'!$J$4,ItemNum,0),MATCH(G$1,Districts,0))*'Blend Sheet'!$J42)+(INDEX(ItemCosts,MATCH('Blend Sheet'!$K$4,ItemNum,0),MATCH(G$1,Districts,0))*'Blend Sheet'!$K42)+(INDEX(ItemCosts,MATCH('Blend Sheet'!$L$4,ItemNum,0),MATCH(G$1,Districts,0))*'Blend Sheet'!$L42)+(INDEX(ItemCosts,MATCH('Blend Sheet'!$M$4,ItemNum,0),MATCH(G$1,Districts,0))*'Blend Sheet'!$M42)+(INDEX(ItemCosts,MATCH('Blend Sheet'!$N$4,ItemNum,0),MATCH(G$1,Districts,0))*'Blend Sheet'!$N42)+(INDEX(ItemCosts,MATCH('Blend Sheet'!$O$4,ItemNum,0),MATCH(G$1,Districts,0))*'Blend Sheet'!$O42)+(INDEX(ItemCosts,MATCH('Blend Sheet'!$P$4,ItemNum,0),MATCH(G$1,Districts,0))*'Blend Sheet'!$P42)+(INDEX(ItemCosts,MATCH('Blend Sheet'!$Q$4,ItemNum,0),MATCH(G$1,Districts,0))*'Blend Sheet'!$Q42)+(INDEX(ItemCosts,MATCH('Blend Sheet'!$R$4,ItemNum,0),MATCH(G$1,Districts,0))*'Blend Sheet'!$R42)+(INDEX(ItemCosts,MATCH('Blend Sheet'!$S$4,ItemNum,0),MATCH(G$1,Districts,0))*'Blend Sheet'!$S42)+(INDEX(ItemCosts,MATCH('Blend Sheet'!$T$4,ItemNum,0),MATCH(G$1,Districts,0))*'Blend Sheet'!$T42)+(INDEX(ItemCosts,MATCH('Blend Sheet'!$U$4,ItemNum,0),MATCH(G$1,Districts,0))*'Blend Sheet'!$U42)+(INDEX(ItemCosts,MATCH('Blend Sheet'!$V$4,ItemNum,0),MATCH(G$1,Districts,0))*'Blend Sheet'!$V42)+(INDEX(ItemCosts,MATCH('Blend Sheet'!$W$4,ItemNum,0),MATCH(G$1,Districts,0))*'Blend Sheet'!$W42)+(INDEX(ItemCosts,MATCH('Blend Sheet'!$X$4,ItemNum,0),MATCH(G$1,Districts,0))*'Blend Sheet'!$X42)+(INDEX(ItemCosts,MATCH('Blend Sheet'!$Y$4,ItemNum,0),MATCH(G$1,Districts,0))*'Blend Sheet'!$Y42)+(INDEX(ItemCosts,MATCH('Blend Sheet'!$Z$4,ItemNum,0),MATCH(G$1,Districts,0))*'Blend Sheet'!$Z42)+(INDEX(ItemCosts,MATCH('Blend Sheet'!$AA$4,ItemNum,0),MATCH(G$1,Districts,0))*'Blend Sheet'!$AA42)+(INDEX(ItemCosts,MATCH('Blend Sheet'!$AB$4,ItemNum,0),MATCH(G$1,Districts,0))*'Blend Sheet'!$AB42)+(INDEX(ItemCosts,MATCH('Blend Sheet'!$AC$4,ItemNum,0),MATCH(G$1,Districts,0))*'Blend Sheet'!$AC42)+(INDEX(ItemCosts,MATCH('Blend Sheet'!$AD$4,ItemNum,0),MATCH(G$1,Districts,0))*'Blend Sheet'!$AD42)+(INDEX(ItemCosts,MATCH('Blend Sheet'!$AE$4,ItemNum,0),MATCH(G$1,Districts,0))*'Blend Sheet'!$AE42)+(INDEX(ItemCosts,MATCH('Blend Sheet'!$AF$4,ItemNum,0),MATCH(G$1,Districts,0))*'Blend Sheet'!$AF42)+(INDEX(ItemCosts,MATCH('Blend Sheet'!$AG$4,ItemNum,0),MATCH(G$1,Districts,0))*'Blend Sheet'!$AG42)+(INDEX(ItemCosts,MATCH('Blend Sheet'!$AH$4,ItemNum,0),MATCH(G$1,Districts,0))*'Blend Sheet'!$AH42)+(INDEX(ItemCosts,MATCH('Blend Sheet'!$AI$4,ItemNum,0),MATCH(G$1,Districts,0))*'Blend Sheet'!$AI42)+(INDEX(ItemCosts,MATCH('Blend Sheet'!$AJ$4,ItemNum,0),MATCH(G$1,Districts,0))*'Blend Sheet'!$AJ42)+(INDEX(ItemCosts,MATCH('Blend Sheet'!$AK$4,ItemNum,0),MATCH(G$1,Districts,0))*'Blend Sheet'!$AK42)+(INDEX(ItemCosts,MATCH('Blend Sheet'!$AL$4,ItemNum,0),MATCH(G$1,Districts,0))*'Blend Sheet'!$AL42)+(INDEX(ItemCosts,MATCH('Blend Sheet'!$AM$4,ItemNum,0),MATCH(G$1,Districts,0))*'Blend Sheet'!$AM42)+(INDEX(ItemCosts,MATCH('Blend Sheet'!$AN$4,ItemNum,0),MATCH(G$1,Districts,0))*'Blend Sheet'!$AN42)+(INDEX(ItemCosts,MATCH('Blend Sheet'!$AO$4,ItemNum,0),MATCH(G$1,Districts,0))*'Blend Sheet'!$AO42)+(INDEX(ItemCosts,MATCH('Blend Sheet'!$AP$4,ItemNum,0),MATCH(G$1,Districts,0))*'Blend Sheet'!$AP42)+(INDEX(ItemCosts,MATCH('Blend Sheet'!$AQ$4,ItemNum,0),MATCH(G$1,Districts,0))*'Blend Sheet'!$AQ42)+(INDEX(ItemCosts,MATCH('Blend Sheet'!$AR$4,ItemNum,0),MATCH(G$1,Districts,0))*'Blend Sheet'!$AR42)+(INDEX(ItemCosts,MATCH('Blend Sheet'!$AS$4,ItemNum,0),MATCH(G$1,Districts,0))*'Blend Sheet'!$AS42)</f>
        <v>#N/A</v>
      </c>
      <c r="H39" s="5" t="e">
        <f>(INDEX(ItemCosts,MATCH('Blend Sheet'!$C$4,ItemNum,0),MATCH(H$1,Districts,0))*'Blend Sheet'!$C42)+(INDEX(ItemCosts,MATCH('Blend Sheet'!$D$4,ItemNum,0),MATCH(H$1,Districts,0))*'Blend Sheet'!$D42)+(INDEX(ItemCosts,MATCH('Blend Sheet'!$E$4,ItemNum,0),MATCH(H$1,Districts,0))*'Blend Sheet'!$E42)+(INDEX(ItemCosts,MATCH('Blend Sheet'!$F$4,ItemNum,0),MATCH(H$1,Districts,0))*'Blend Sheet'!$F42)+(INDEX(ItemCosts,MATCH('Blend Sheet'!$G$4,ItemNum,0),MATCH(H$1,Districts,0))*'Blend Sheet'!$G42)+(INDEX(ItemCosts,MATCH('Blend Sheet'!$H$4,ItemNum,0),MATCH(H$1,Districts,0))*'Blend Sheet'!$H42)+(INDEX(ItemCosts,MATCH('Blend Sheet'!$I$4,ItemNum,0),MATCH(H$1,Districts,0))*'Blend Sheet'!$I42)+(INDEX(ItemCosts,MATCH('Blend Sheet'!$J$4,ItemNum,0),MATCH(H$1,Districts,0))*'Blend Sheet'!$J42)+(INDEX(ItemCosts,MATCH('Blend Sheet'!$K$4,ItemNum,0),MATCH(H$1,Districts,0))*'Blend Sheet'!$K42)+(INDEX(ItemCosts,MATCH('Blend Sheet'!$L$4,ItemNum,0),MATCH(H$1,Districts,0))*'Blend Sheet'!$L42)+(INDEX(ItemCosts,MATCH('Blend Sheet'!$M$4,ItemNum,0),MATCH(H$1,Districts,0))*'Blend Sheet'!$M42)+(INDEX(ItemCosts,MATCH('Blend Sheet'!$N$4,ItemNum,0),MATCH(H$1,Districts,0))*'Blend Sheet'!$N42)+(INDEX(ItemCosts,MATCH('Blend Sheet'!$O$4,ItemNum,0),MATCH(H$1,Districts,0))*'Blend Sheet'!$O42)+(INDEX(ItemCosts,MATCH('Blend Sheet'!$P$4,ItemNum,0),MATCH(H$1,Districts,0))*'Blend Sheet'!$P42)+(INDEX(ItemCosts,MATCH('Blend Sheet'!$Q$4,ItemNum,0),MATCH(H$1,Districts,0))*'Blend Sheet'!$Q42)+(INDEX(ItemCosts,MATCH('Blend Sheet'!$R$4,ItemNum,0),MATCH(H$1,Districts,0))*'Blend Sheet'!$R42)+(INDEX(ItemCosts,MATCH('Blend Sheet'!$S$4,ItemNum,0),MATCH(H$1,Districts,0))*'Blend Sheet'!$S42)+(INDEX(ItemCosts,MATCH('Blend Sheet'!$T$4,ItemNum,0),MATCH(H$1,Districts,0))*'Blend Sheet'!$T42)+(INDEX(ItemCosts,MATCH('Blend Sheet'!$U$4,ItemNum,0),MATCH(H$1,Districts,0))*'Blend Sheet'!$U42)+(INDEX(ItemCosts,MATCH('Blend Sheet'!$V$4,ItemNum,0),MATCH(H$1,Districts,0))*'Blend Sheet'!$V42)+(INDEX(ItemCosts,MATCH('Blend Sheet'!$W$4,ItemNum,0),MATCH(H$1,Districts,0))*'Blend Sheet'!$W42)+(INDEX(ItemCosts,MATCH('Blend Sheet'!$X$4,ItemNum,0),MATCH(H$1,Districts,0))*'Blend Sheet'!$X42)+(INDEX(ItemCosts,MATCH('Blend Sheet'!$Y$4,ItemNum,0),MATCH(H$1,Districts,0))*'Blend Sheet'!$Y42)+(INDEX(ItemCosts,MATCH('Blend Sheet'!$Z$4,ItemNum,0),MATCH(H$1,Districts,0))*'Blend Sheet'!$Z42)+(INDEX(ItemCosts,MATCH('Blend Sheet'!$AA$4,ItemNum,0),MATCH(H$1,Districts,0))*'Blend Sheet'!$AA42)+(INDEX(ItemCosts,MATCH('Blend Sheet'!$AB$4,ItemNum,0),MATCH(H$1,Districts,0))*'Blend Sheet'!$AB42)+(INDEX(ItemCosts,MATCH('Blend Sheet'!$AC$4,ItemNum,0),MATCH(H$1,Districts,0))*'Blend Sheet'!$AC42)+(INDEX(ItemCosts,MATCH('Blend Sheet'!$AD$4,ItemNum,0),MATCH(H$1,Districts,0))*'Blend Sheet'!$AD42)+(INDEX(ItemCosts,MATCH('Blend Sheet'!$AE$4,ItemNum,0),MATCH(H$1,Districts,0))*'Blend Sheet'!$AE42)+(INDEX(ItemCosts,MATCH('Blend Sheet'!$AF$4,ItemNum,0),MATCH(H$1,Districts,0))*'Blend Sheet'!$AF42)+(INDEX(ItemCosts,MATCH('Blend Sheet'!$AG$4,ItemNum,0),MATCH(H$1,Districts,0))*'Blend Sheet'!$AG42)+(INDEX(ItemCosts,MATCH('Blend Sheet'!$AH$4,ItemNum,0),MATCH(H$1,Districts,0))*'Blend Sheet'!$AH42)+(INDEX(ItemCosts,MATCH('Blend Sheet'!$AI$4,ItemNum,0),MATCH(H$1,Districts,0))*'Blend Sheet'!$AI42)+(INDEX(ItemCosts,MATCH('Blend Sheet'!$AJ$4,ItemNum,0),MATCH(H$1,Districts,0))*'Blend Sheet'!$AJ42)+(INDEX(ItemCosts,MATCH('Blend Sheet'!$AK$4,ItemNum,0),MATCH(H$1,Districts,0))*'Blend Sheet'!$AK42)+(INDEX(ItemCosts,MATCH('Blend Sheet'!$AL$4,ItemNum,0),MATCH(H$1,Districts,0))*'Blend Sheet'!$AL42)+(INDEX(ItemCosts,MATCH('Blend Sheet'!$AM$4,ItemNum,0),MATCH(H$1,Districts,0))*'Blend Sheet'!$AM42)+(INDEX(ItemCosts,MATCH('Blend Sheet'!$AN$4,ItemNum,0),MATCH(H$1,Districts,0))*'Blend Sheet'!$AN42)+(INDEX(ItemCosts,MATCH('Blend Sheet'!$AO$4,ItemNum,0),MATCH(H$1,Districts,0))*'Blend Sheet'!$AO42)+(INDEX(ItemCosts,MATCH('Blend Sheet'!$AP$4,ItemNum,0),MATCH(H$1,Districts,0))*'Blend Sheet'!$AP42)+(INDEX(ItemCosts,MATCH('Blend Sheet'!$AQ$4,ItemNum,0),MATCH(H$1,Districts,0))*'Blend Sheet'!$AQ42)+(INDEX(ItemCosts,MATCH('Blend Sheet'!$AR$4,ItemNum,0),MATCH(H$1,Districts,0))*'Blend Sheet'!$AR42)+(INDEX(ItemCosts,MATCH('Blend Sheet'!$AS$4,ItemNum,0),MATCH(H$1,Districts,0))*'Blend Sheet'!$AS42)</f>
        <v>#N/A</v>
      </c>
      <c r="I39" s="5" t="e">
        <f>(INDEX(ItemCosts,MATCH('Blend Sheet'!$C$4,ItemNum,0),MATCH(I$1,Districts,0))*'Blend Sheet'!$C42)+(INDEX(ItemCosts,MATCH('Blend Sheet'!$D$4,ItemNum,0),MATCH(I$1,Districts,0))*'Blend Sheet'!$D42)+(INDEX(ItemCosts,MATCH('Blend Sheet'!$E$4,ItemNum,0),MATCH(I$1,Districts,0))*'Blend Sheet'!$E42)+(INDEX(ItemCosts,MATCH('Blend Sheet'!$F$4,ItemNum,0),MATCH(I$1,Districts,0))*'Blend Sheet'!$F42)+(INDEX(ItemCosts,MATCH('Blend Sheet'!$G$4,ItemNum,0),MATCH(I$1,Districts,0))*'Blend Sheet'!$G42)+(INDEX(ItemCosts,MATCH('Blend Sheet'!$H$4,ItemNum,0),MATCH(I$1,Districts,0))*'Blend Sheet'!$H42)+(INDEX(ItemCosts,MATCH('Blend Sheet'!$I$4,ItemNum,0),MATCH(I$1,Districts,0))*'Blend Sheet'!$I42)+(INDEX(ItemCosts,MATCH('Blend Sheet'!$J$4,ItemNum,0),MATCH(I$1,Districts,0))*'Blend Sheet'!$J42)+(INDEX(ItemCosts,MATCH('Blend Sheet'!$K$4,ItemNum,0),MATCH(I$1,Districts,0))*'Blend Sheet'!$K42)+(INDEX(ItemCosts,MATCH('Blend Sheet'!$L$4,ItemNum,0),MATCH(I$1,Districts,0))*'Blend Sheet'!$L42)+(INDEX(ItemCosts,MATCH('Blend Sheet'!$M$4,ItemNum,0),MATCH(I$1,Districts,0))*'Blend Sheet'!$M42)+(INDEX(ItemCosts,MATCH('Blend Sheet'!$N$4,ItemNum,0),MATCH(I$1,Districts,0))*'Blend Sheet'!$N42)+(INDEX(ItemCosts,MATCH('Blend Sheet'!$O$4,ItemNum,0),MATCH(I$1,Districts,0))*'Blend Sheet'!$O42)+(INDEX(ItemCosts,MATCH('Blend Sheet'!$P$4,ItemNum,0),MATCH(I$1,Districts,0))*'Blend Sheet'!$P42)+(INDEX(ItemCosts,MATCH('Blend Sheet'!$Q$4,ItemNum,0),MATCH(I$1,Districts,0))*'Blend Sheet'!$Q42)+(INDEX(ItemCosts,MATCH('Blend Sheet'!$R$4,ItemNum,0),MATCH(I$1,Districts,0))*'Blend Sheet'!$R42)+(INDEX(ItemCosts,MATCH('Blend Sheet'!$S$4,ItemNum,0),MATCH(I$1,Districts,0))*'Blend Sheet'!$S42)+(INDEX(ItemCosts,MATCH('Blend Sheet'!$T$4,ItemNum,0),MATCH(I$1,Districts,0))*'Blend Sheet'!$T42)+(INDEX(ItemCosts,MATCH('Blend Sheet'!$U$4,ItemNum,0),MATCH(I$1,Districts,0))*'Blend Sheet'!$U42)+(INDEX(ItemCosts,MATCH('Blend Sheet'!$V$4,ItemNum,0),MATCH(I$1,Districts,0))*'Blend Sheet'!$V42)+(INDEX(ItemCosts,MATCH('Blend Sheet'!$W$4,ItemNum,0),MATCH(I$1,Districts,0))*'Blend Sheet'!$W42)+(INDEX(ItemCosts,MATCH('Blend Sheet'!$X$4,ItemNum,0),MATCH(I$1,Districts,0))*'Blend Sheet'!$X42)+(INDEX(ItemCosts,MATCH('Blend Sheet'!$Y$4,ItemNum,0),MATCH(I$1,Districts,0))*'Blend Sheet'!$Y42)+(INDEX(ItemCosts,MATCH('Blend Sheet'!$Z$4,ItemNum,0),MATCH(I$1,Districts,0))*'Blend Sheet'!$Z42)+(INDEX(ItemCosts,MATCH('Blend Sheet'!$AA$4,ItemNum,0),MATCH(I$1,Districts,0))*'Blend Sheet'!$AA42)+(INDEX(ItemCosts,MATCH('Blend Sheet'!$AB$4,ItemNum,0),MATCH(I$1,Districts,0))*'Blend Sheet'!$AB42)+(INDEX(ItemCosts,MATCH('Blend Sheet'!$AC$4,ItemNum,0),MATCH(I$1,Districts,0))*'Blend Sheet'!$AC42)+(INDEX(ItemCosts,MATCH('Blend Sheet'!$AD$4,ItemNum,0),MATCH(I$1,Districts,0))*'Blend Sheet'!$AD42)+(INDEX(ItemCosts,MATCH('Blend Sheet'!$AE$4,ItemNum,0),MATCH(I$1,Districts,0))*'Blend Sheet'!$AE42)+(INDEX(ItemCosts,MATCH('Blend Sheet'!$AF$4,ItemNum,0),MATCH(I$1,Districts,0))*'Blend Sheet'!$AF42)+(INDEX(ItemCosts,MATCH('Blend Sheet'!$AG$4,ItemNum,0),MATCH(I$1,Districts,0))*'Blend Sheet'!$AG42)+(INDEX(ItemCosts,MATCH('Blend Sheet'!$AH$4,ItemNum,0),MATCH(I$1,Districts,0))*'Blend Sheet'!$AH42)+(INDEX(ItemCosts,MATCH('Blend Sheet'!$AI$4,ItemNum,0),MATCH(I$1,Districts,0))*'Blend Sheet'!$AI42)+(INDEX(ItemCosts,MATCH('Blend Sheet'!$AJ$4,ItemNum,0),MATCH(I$1,Districts,0))*'Blend Sheet'!$AJ42)+(INDEX(ItemCosts,MATCH('Blend Sheet'!$AK$4,ItemNum,0),MATCH(I$1,Districts,0))*'Blend Sheet'!$AK42)+(INDEX(ItemCosts,MATCH('Blend Sheet'!$AL$4,ItemNum,0),MATCH(I$1,Districts,0))*'Blend Sheet'!$AL42)+(INDEX(ItemCosts,MATCH('Blend Sheet'!$AM$4,ItemNum,0),MATCH(I$1,Districts,0))*'Blend Sheet'!$AM42)+(INDEX(ItemCosts,MATCH('Blend Sheet'!$AN$4,ItemNum,0),MATCH(I$1,Districts,0))*'Blend Sheet'!$AN42)+(INDEX(ItemCosts,MATCH('Blend Sheet'!$AO$4,ItemNum,0),MATCH(I$1,Districts,0))*'Blend Sheet'!$AO42)+(INDEX(ItemCosts,MATCH('Blend Sheet'!$AP$4,ItemNum,0),MATCH(I$1,Districts,0))*'Blend Sheet'!$AP42)+(INDEX(ItemCosts,MATCH('Blend Sheet'!$AQ$4,ItemNum,0),MATCH(I$1,Districts,0))*'Blend Sheet'!$AQ42)+(INDEX(ItemCosts,MATCH('Blend Sheet'!$AR$4,ItemNum,0),MATCH(I$1,Districts,0))*'Blend Sheet'!$AR42)+(INDEX(ItemCosts,MATCH('Blend Sheet'!$AS$4,ItemNum,0),MATCH(I$1,Districts,0))*'Blend Sheet'!$AS42)</f>
        <v>#N/A</v>
      </c>
      <c r="J39" s="5" t="e">
        <f>(INDEX(ItemCosts,MATCH('Blend Sheet'!$C$4,ItemNum,0),MATCH(J$1,Districts,0))*'Blend Sheet'!$C42)+(INDEX(ItemCosts,MATCH('Blend Sheet'!$D$4,ItemNum,0),MATCH(J$1,Districts,0))*'Blend Sheet'!$D42)+(INDEX(ItemCosts,MATCH('Blend Sheet'!$E$4,ItemNum,0),MATCH(J$1,Districts,0))*'Blend Sheet'!$E42)+(INDEX(ItemCosts,MATCH('Blend Sheet'!$F$4,ItemNum,0),MATCH(J$1,Districts,0))*'Blend Sheet'!$F42)+(INDEX(ItemCosts,MATCH('Blend Sheet'!$G$4,ItemNum,0),MATCH(J$1,Districts,0))*'Blend Sheet'!$G42)+(INDEX(ItemCosts,MATCH('Blend Sheet'!$H$4,ItemNum,0),MATCH(J$1,Districts,0))*'Blend Sheet'!$H42)+(INDEX(ItemCosts,MATCH('Blend Sheet'!$I$4,ItemNum,0),MATCH(J$1,Districts,0))*'Blend Sheet'!$I42)+(INDEX(ItemCosts,MATCH('Blend Sheet'!$J$4,ItemNum,0),MATCH(J$1,Districts,0))*'Blend Sheet'!$J42)+(INDEX(ItemCosts,MATCH('Blend Sheet'!$K$4,ItemNum,0),MATCH(J$1,Districts,0))*'Blend Sheet'!$K42)+(INDEX(ItemCosts,MATCH('Blend Sheet'!$L$4,ItemNum,0),MATCH(J$1,Districts,0))*'Blend Sheet'!$L42)+(INDEX(ItemCosts,MATCH('Blend Sheet'!$M$4,ItemNum,0),MATCH(J$1,Districts,0))*'Blend Sheet'!$M42)+(INDEX(ItemCosts,MATCH('Blend Sheet'!$N$4,ItemNum,0),MATCH(J$1,Districts,0))*'Blend Sheet'!$N42)+(INDEX(ItemCosts,MATCH('Blend Sheet'!$O$4,ItemNum,0),MATCH(J$1,Districts,0))*'Blend Sheet'!$O42)+(INDEX(ItemCosts,MATCH('Blend Sheet'!$P$4,ItemNum,0),MATCH(J$1,Districts,0))*'Blend Sheet'!$P42)+(INDEX(ItemCosts,MATCH('Blend Sheet'!$Q$4,ItemNum,0),MATCH(J$1,Districts,0))*'Blend Sheet'!$Q42)+(INDEX(ItemCosts,MATCH('Blend Sheet'!$R$4,ItemNum,0),MATCH(J$1,Districts,0))*'Blend Sheet'!$R42)+(INDEX(ItemCosts,MATCH('Blend Sheet'!$S$4,ItemNum,0),MATCH(J$1,Districts,0))*'Blend Sheet'!$S42)+(INDEX(ItemCosts,MATCH('Blend Sheet'!$T$4,ItemNum,0),MATCH(J$1,Districts,0))*'Blend Sheet'!$T42)+(INDEX(ItemCosts,MATCH('Blend Sheet'!$U$4,ItemNum,0),MATCH(J$1,Districts,0))*'Blend Sheet'!$U42)+(INDEX(ItemCosts,MATCH('Blend Sheet'!$V$4,ItemNum,0),MATCH(J$1,Districts,0))*'Blend Sheet'!$V42)+(INDEX(ItemCosts,MATCH('Blend Sheet'!$W$4,ItemNum,0),MATCH(J$1,Districts,0))*'Blend Sheet'!$W42)+(INDEX(ItemCosts,MATCH('Blend Sheet'!$X$4,ItemNum,0),MATCH(J$1,Districts,0))*'Blend Sheet'!$X42)+(INDEX(ItemCosts,MATCH('Blend Sheet'!$Y$4,ItemNum,0),MATCH(J$1,Districts,0))*'Blend Sheet'!$Y42)+(INDEX(ItemCosts,MATCH('Blend Sheet'!$Z$4,ItemNum,0),MATCH(J$1,Districts,0))*'Blend Sheet'!$Z42)+(INDEX(ItemCosts,MATCH('Blend Sheet'!$AA$4,ItemNum,0),MATCH(J$1,Districts,0))*'Blend Sheet'!$AA42)+(INDEX(ItemCosts,MATCH('Blend Sheet'!$AB$4,ItemNum,0),MATCH(J$1,Districts,0))*'Blend Sheet'!$AB42)+(INDEX(ItemCosts,MATCH('Blend Sheet'!$AC$4,ItemNum,0),MATCH(J$1,Districts,0))*'Blend Sheet'!$AC42)+(INDEX(ItemCosts,MATCH('Blend Sheet'!$AD$4,ItemNum,0),MATCH(J$1,Districts,0))*'Blend Sheet'!$AD42)+(INDEX(ItemCosts,MATCH('Blend Sheet'!$AE$4,ItemNum,0),MATCH(J$1,Districts,0))*'Blend Sheet'!$AE42)+(INDEX(ItemCosts,MATCH('Blend Sheet'!$AF$4,ItemNum,0),MATCH(J$1,Districts,0))*'Blend Sheet'!$AF42)+(INDEX(ItemCosts,MATCH('Blend Sheet'!$AG$4,ItemNum,0),MATCH(J$1,Districts,0))*'Blend Sheet'!$AG42)+(INDEX(ItemCosts,MATCH('Blend Sheet'!$AH$4,ItemNum,0),MATCH(J$1,Districts,0))*'Blend Sheet'!$AH42)+(INDEX(ItemCosts,MATCH('Blend Sheet'!$AI$4,ItemNum,0),MATCH(J$1,Districts,0))*'Blend Sheet'!$AI42)+(INDEX(ItemCosts,MATCH('Blend Sheet'!$AJ$4,ItemNum,0),MATCH(J$1,Districts,0))*'Blend Sheet'!$AJ42)+(INDEX(ItemCosts,MATCH('Blend Sheet'!$AK$4,ItemNum,0),MATCH(J$1,Districts,0))*'Blend Sheet'!$AK42)+(INDEX(ItemCosts,MATCH('Blend Sheet'!$AL$4,ItemNum,0),MATCH(J$1,Districts,0))*'Blend Sheet'!$AL42)+(INDEX(ItemCosts,MATCH('Blend Sheet'!$AM$4,ItemNum,0),MATCH(J$1,Districts,0))*'Blend Sheet'!$AM42)+(INDEX(ItemCosts,MATCH('Blend Sheet'!$AN$4,ItemNum,0),MATCH(J$1,Districts,0))*'Blend Sheet'!$AN42)+(INDEX(ItemCosts,MATCH('Blend Sheet'!$AO$4,ItemNum,0),MATCH(J$1,Districts,0))*'Blend Sheet'!$AO42)+(INDEX(ItemCosts,MATCH('Blend Sheet'!$AP$4,ItemNum,0),MATCH(J$1,Districts,0))*'Blend Sheet'!$AP42)+(INDEX(ItemCosts,MATCH('Blend Sheet'!$AQ$4,ItemNum,0),MATCH(J$1,Districts,0))*'Blend Sheet'!$AQ42)+(INDEX(ItemCosts,MATCH('Blend Sheet'!$AR$4,ItemNum,0),MATCH(J$1,Districts,0))*'Blend Sheet'!$AR42)+(INDEX(ItemCosts,MATCH('Blend Sheet'!$AS$4,ItemNum,0),MATCH(J$1,Districts,0))*'Blend Sheet'!$AS42)</f>
        <v>#N/A</v>
      </c>
      <c r="K39" s="5" t="e">
        <f>(INDEX(ItemCosts,MATCH('Blend Sheet'!$C$4,ItemNum,0),MATCH(K$1,Districts,0))*'Blend Sheet'!$C42)+(INDEX(ItemCosts,MATCH('Blend Sheet'!$D$4,ItemNum,0),MATCH(K$1,Districts,0))*'Blend Sheet'!$D42)+(INDEX(ItemCosts,MATCH('Blend Sheet'!$E$4,ItemNum,0),MATCH(K$1,Districts,0))*'Blend Sheet'!$E42)+(INDEX(ItemCosts,MATCH('Blend Sheet'!$F$4,ItemNum,0),MATCH(K$1,Districts,0))*'Blend Sheet'!$F42)+(INDEX(ItemCosts,MATCH('Blend Sheet'!$G$4,ItemNum,0),MATCH(K$1,Districts,0))*'Blend Sheet'!$G42)+(INDEX(ItemCosts,MATCH('Blend Sheet'!$H$4,ItemNum,0),MATCH(K$1,Districts,0))*'Blend Sheet'!$H42)+(INDEX(ItemCosts,MATCH('Blend Sheet'!$I$4,ItemNum,0),MATCH(K$1,Districts,0))*'Blend Sheet'!$I42)+(INDEX(ItemCosts,MATCH('Blend Sheet'!$J$4,ItemNum,0),MATCH(K$1,Districts,0))*'Blend Sheet'!$J42)+(INDEX(ItemCosts,MATCH('Blend Sheet'!$K$4,ItemNum,0),MATCH(K$1,Districts,0))*'Blend Sheet'!$K42)+(INDEX(ItemCosts,MATCH('Blend Sheet'!$L$4,ItemNum,0),MATCH(K$1,Districts,0))*'Blend Sheet'!$L42)+(INDEX(ItemCosts,MATCH('Blend Sheet'!$M$4,ItemNum,0),MATCH(K$1,Districts,0))*'Blend Sheet'!$M42)+(INDEX(ItemCosts,MATCH('Blend Sheet'!$N$4,ItemNum,0),MATCH(K$1,Districts,0))*'Blend Sheet'!$N42)+(INDEX(ItemCosts,MATCH('Blend Sheet'!$O$4,ItemNum,0),MATCH(K$1,Districts,0))*'Blend Sheet'!$O42)+(INDEX(ItemCosts,MATCH('Blend Sheet'!$P$4,ItemNum,0),MATCH(K$1,Districts,0))*'Blend Sheet'!$P42)+(INDEX(ItemCosts,MATCH('Blend Sheet'!$Q$4,ItemNum,0),MATCH(K$1,Districts,0))*'Blend Sheet'!$Q42)+(INDEX(ItemCosts,MATCH('Blend Sheet'!$R$4,ItemNum,0),MATCH(K$1,Districts,0))*'Blend Sheet'!$R42)+(INDEX(ItemCosts,MATCH('Blend Sheet'!$S$4,ItemNum,0),MATCH(K$1,Districts,0))*'Blend Sheet'!$S42)+(INDEX(ItemCosts,MATCH('Blend Sheet'!$T$4,ItemNum,0),MATCH(K$1,Districts,0))*'Blend Sheet'!$T42)+(INDEX(ItemCosts,MATCH('Blend Sheet'!$U$4,ItemNum,0),MATCH(K$1,Districts,0))*'Blend Sheet'!$U42)+(INDEX(ItemCosts,MATCH('Blend Sheet'!$V$4,ItemNum,0),MATCH(K$1,Districts,0))*'Blend Sheet'!$V42)+(INDEX(ItemCosts,MATCH('Blend Sheet'!$W$4,ItemNum,0),MATCH(K$1,Districts,0))*'Blend Sheet'!$W42)+(INDEX(ItemCosts,MATCH('Blend Sheet'!$X$4,ItemNum,0),MATCH(K$1,Districts,0))*'Blend Sheet'!$X42)+(INDEX(ItemCosts,MATCH('Blend Sheet'!$Y$4,ItemNum,0),MATCH(K$1,Districts,0))*'Blend Sheet'!$Y42)+(INDEX(ItemCosts,MATCH('Blend Sheet'!$Z$4,ItemNum,0),MATCH(K$1,Districts,0))*'Blend Sheet'!$Z42)+(INDEX(ItemCosts,MATCH('Blend Sheet'!$AA$4,ItemNum,0),MATCH(K$1,Districts,0))*'Blend Sheet'!$AA42)+(INDEX(ItemCosts,MATCH('Blend Sheet'!$AB$4,ItemNum,0),MATCH(K$1,Districts,0))*'Blend Sheet'!$AB42)+(INDEX(ItemCosts,MATCH('Blend Sheet'!$AC$4,ItemNum,0),MATCH(K$1,Districts,0))*'Blend Sheet'!$AC42)+(INDEX(ItemCosts,MATCH('Blend Sheet'!$AD$4,ItemNum,0),MATCH(K$1,Districts,0))*'Blend Sheet'!$AD42)+(INDEX(ItemCosts,MATCH('Blend Sheet'!$AE$4,ItemNum,0),MATCH(K$1,Districts,0))*'Blend Sheet'!$AE42)+(INDEX(ItemCosts,MATCH('Blend Sheet'!$AF$4,ItemNum,0),MATCH(K$1,Districts,0))*'Blend Sheet'!$AF42)+(INDEX(ItemCosts,MATCH('Blend Sheet'!$AG$4,ItemNum,0),MATCH(K$1,Districts,0))*'Blend Sheet'!$AG42)+(INDEX(ItemCosts,MATCH('Blend Sheet'!$AH$4,ItemNum,0),MATCH(K$1,Districts,0))*'Blend Sheet'!$AH42)+(INDEX(ItemCosts,MATCH('Blend Sheet'!$AI$4,ItemNum,0),MATCH(K$1,Districts,0))*'Blend Sheet'!$AI42)+(INDEX(ItemCosts,MATCH('Blend Sheet'!$AJ$4,ItemNum,0),MATCH(K$1,Districts,0))*'Blend Sheet'!$AJ42)+(INDEX(ItemCosts,MATCH('Blend Sheet'!$AK$4,ItemNum,0),MATCH(K$1,Districts,0))*'Blend Sheet'!$AK42)+(INDEX(ItemCosts,MATCH('Blend Sheet'!$AL$4,ItemNum,0),MATCH(K$1,Districts,0))*'Blend Sheet'!$AL42)+(INDEX(ItemCosts,MATCH('Blend Sheet'!$AM$4,ItemNum,0),MATCH(K$1,Districts,0))*'Blend Sheet'!$AM42)+(INDEX(ItemCosts,MATCH('Blend Sheet'!$AN$4,ItemNum,0),MATCH(K$1,Districts,0))*'Blend Sheet'!$AN42)+(INDEX(ItemCosts,MATCH('Blend Sheet'!$AO$4,ItemNum,0),MATCH(K$1,Districts,0))*'Blend Sheet'!$AO42)+(INDEX(ItemCosts,MATCH('Blend Sheet'!$AP$4,ItemNum,0),MATCH(K$1,Districts,0))*'Blend Sheet'!$AP42)+(INDEX(ItemCosts,MATCH('Blend Sheet'!$AQ$4,ItemNum,0),MATCH(K$1,Districts,0))*'Blend Sheet'!$AQ42)+(INDEX(ItemCosts,MATCH('Blend Sheet'!$AR$4,ItemNum,0),MATCH(K$1,Districts,0))*'Blend Sheet'!$AR42)+(INDEX(ItemCosts,MATCH('Blend Sheet'!$AS$4,ItemNum,0),MATCH(K$1,Districts,0))*'Blend Sheet'!$AS42)</f>
        <v>#N/A</v>
      </c>
      <c r="L39" s="5" t="e">
        <f>(INDEX(ItemCosts,MATCH('Blend Sheet'!$C$4,ItemNum,0),MATCH(L$1,Districts,0))*'Blend Sheet'!$C42)+(INDEX(ItemCosts,MATCH('Blend Sheet'!$D$4,ItemNum,0),MATCH(L$1,Districts,0))*'Blend Sheet'!$D42)+(INDEX(ItemCosts,MATCH('Blend Sheet'!$E$4,ItemNum,0),MATCH(L$1,Districts,0))*'Blend Sheet'!$E42)+(INDEX(ItemCosts,MATCH('Blend Sheet'!$F$4,ItemNum,0),MATCH(L$1,Districts,0))*'Blend Sheet'!$F42)+(INDEX(ItemCosts,MATCH('Blend Sheet'!$G$4,ItemNum,0),MATCH(L$1,Districts,0))*'Blend Sheet'!$G42)+(INDEX(ItemCosts,MATCH('Blend Sheet'!$H$4,ItemNum,0),MATCH(L$1,Districts,0))*'Blend Sheet'!$H42)+(INDEX(ItemCosts,MATCH('Blend Sheet'!$I$4,ItemNum,0),MATCH(L$1,Districts,0))*'Blend Sheet'!$I42)+(INDEX(ItemCosts,MATCH('Blend Sheet'!$J$4,ItemNum,0),MATCH(L$1,Districts,0))*'Blend Sheet'!$J42)+(INDEX(ItemCosts,MATCH('Blend Sheet'!$K$4,ItemNum,0),MATCH(L$1,Districts,0))*'Blend Sheet'!$K42)+(INDEX(ItemCosts,MATCH('Blend Sheet'!$L$4,ItemNum,0),MATCH(L$1,Districts,0))*'Blend Sheet'!$L42)+(INDEX(ItemCosts,MATCH('Blend Sheet'!$M$4,ItemNum,0),MATCH(L$1,Districts,0))*'Blend Sheet'!$M42)+(INDEX(ItemCosts,MATCH('Blend Sheet'!$N$4,ItemNum,0),MATCH(L$1,Districts,0))*'Blend Sheet'!$N42)+(INDEX(ItemCosts,MATCH('Blend Sheet'!$O$4,ItemNum,0),MATCH(L$1,Districts,0))*'Blend Sheet'!$O42)+(INDEX(ItemCosts,MATCH('Blend Sheet'!$P$4,ItemNum,0),MATCH(L$1,Districts,0))*'Blend Sheet'!$P42)+(INDEX(ItemCosts,MATCH('Blend Sheet'!$Q$4,ItemNum,0),MATCH(L$1,Districts,0))*'Blend Sheet'!$Q42)+(INDEX(ItemCosts,MATCH('Blend Sheet'!$R$4,ItemNum,0),MATCH(L$1,Districts,0))*'Blend Sheet'!$R42)+(INDEX(ItemCosts,MATCH('Blend Sheet'!$S$4,ItemNum,0),MATCH(L$1,Districts,0))*'Blend Sheet'!$S42)+(INDEX(ItemCosts,MATCH('Blend Sheet'!$T$4,ItemNum,0),MATCH(L$1,Districts,0))*'Blend Sheet'!$T42)+(INDEX(ItemCosts,MATCH('Blend Sheet'!$U$4,ItemNum,0),MATCH(L$1,Districts,0))*'Blend Sheet'!$U42)+(INDEX(ItemCosts,MATCH('Blend Sheet'!$V$4,ItemNum,0),MATCH(L$1,Districts,0))*'Blend Sheet'!$V42)+(INDEX(ItemCosts,MATCH('Blend Sheet'!$W$4,ItemNum,0),MATCH(L$1,Districts,0))*'Blend Sheet'!$W42)+(INDEX(ItemCosts,MATCH('Blend Sheet'!$X$4,ItemNum,0),MATCH(L$1,Districts,0))*'Blend Sheet'!$X42)+(INDEX(ItemCosts,MATCH('Blend Sheet'!$Y$4,ItemNum,0),MATCH(L$1,Districts,0))*'Blend Sheet'!$Y42)+(INDEX(ItemCosts,MATCH('Blend Sheet'!$Z$4,ItemNum,0),MATCH(L$1,Districts,0))*'Blend Sheet'!$Z42)+(INDEX(ItemCosts,MATCH('Blend Sheet'!$AA$4,ItemNum,0),MATCH(L$1,Districts,0))*'Blend Sheet'!$AA42)+(INDEX(ItemCosts,MATCH('Blend Sheet'!$AB$4,ItemNum,0),MATCH(L$1,Districts,0))*'Blend Sheet'!$AB42)+(INDEX(ItemCosts,MATCH('Blend Sheet'!$AC$4,ItemNum,0),MATCH(L$1,Districts,0))*'Blend Sheet'!$AC42)+(INDEX(ItemCosts,MATCH('Blend Sheet'!$AD$4,ItemNum,0),MATCH(L$1,Districts,0))*'Blend Sheet'!$AD42)+(INDEX(ItemCosts,MATCH('Blend Sheet'!$AE$4,ItemNum,0),MATCH(L$1,Districts,0))*'Blend Sheet'!$AE42)+(INDEX(ItemCosts,MATCH('Blend Sheet'!$AF$4,ItemNum,0),MATCH(L$1,Districts,0))*'Blend Sheet'!$AF42)+(INDEX(ItemCosts,MATCH('Blend Sheet'!$AG$4,ItemNum,0),MATCH(L$1,Districts,0))*'Blend Sheet'!$AG42)+(INDEX(ItemCosts,MATCH('Blend Sheet'!$AH$4,ItemNum,0),MATCH(L$1,Districts,0))*'Blend Sheet'!$AH42)+(INDEX(ItemCosts,MATCH('Blend Sheet'!$AI$4,ItemNum,0),MATCH(L$1,Districts,0))*'Blend Sheet'!$AI42)+(INDEX(ItemCosts,MATCH('Blend Sheet'!$AJ$4,ItemNum,0),MATCH(L$1,Districts,0))*'Blend Sheet'!$AJ42)+(INDEX(ItemCosts,MATCH('Blend Sheet'!$AK$4,ItemNum,0),MATCH(L$1,Districts,0))*'Blend Sheet'!$AK42)+(INDEX(ItemCosts,MATCH('Blend Sheet'!$AL$4,ItemNum,0),MATCH(L$1,Districts,0))*'Blend Sheet'!$AL42)+(INDEX(ItemCosts,MATCH('Blend Sheet'!$AM$4,ItemNum,0),MATCH(L$1,Districts,0))*'Blend Sheet'!$AM42)+(INDEX(ItemCosts,MATCH('Blend Sheet'!$AN$4,ItemNum,0),MATCH(L$1,Districts,0))*'Blend Sheet'!$AN42)+(INDEX(ItemCosts,MATCH('Blend Sheet'!$AO$4,ItemNum,0),MATCH(L$1,Districts,0))*'Blend Sheet'!$AO42)+(INDEX(ItemCosts,MATCH('Blend Sheet'!$AP$4,ItemNum,0),MATCH(L$1,Districts,0))*'Blend Sheet'!$AP42)+(INDEX(ItemCosts,MATCH('Blend Sheet'!$AQ$4,ItemNum,0),MATCH(L$1,Districts,0))*'Blend Sheet'!$AQ42)+(INDEX(ItemCosts,MATCH('Blend Sheet'!$AR$4,ItemNum,0),MATCH(L$1,Districts,0))*'Blend Sheet'!$AR42)+(INDEX(ItemCosts,MATCH('Blend Sheet'!$AS$4,ItemNum,0),MATCH(L$1,Districts,0))*'Blend Sheet'!$AS42)</f>
        <v>#N/A</v>
      </c>
      <c r="M39" s="191"/>
      <c r="N39" s="34" t="e">
        <f>D39/'Blend Sheet'!$BA42</f>
        <v>#N/A</v>
      </c>
      <c r="O39" s="34" t="e">
        <f>E39/'Blend Sheet'!$BA42</f>
        <v>#N/A</v>
      </c>
      <c r="P39" s="34" t="e">
        <f>G39/'Blend Sheet'!$BA42</f>
        <v>#N/A</v>
      </c>
      <c r="Q39" s="34" t="e">
        <f>H39/'Blend Sheet'!$BA42</f>
        <v>#N/A</v>
      </c>
      <c r="R39" s="34" t="e">
        <f>I39/'Blend Sheet'!$BA42</f>
        <v>#N/A</v>
      </c>
      <c r="S39" s="34" t="e">
        <f>J39/'Blend Sheet'!$BA42</f>
        <v>#N/A</v>
      </c>
      <c r="T39" s="34" t="e">
        <f>K39/'Blend Sheet'!$BA42</f>
        <v>#N/A</v>
      </c>
      <c r="U39" s="34" t="e">
        <f>L39/'Blend Sheet'!$BA42</f>
        <v>#N/A</v>
      </c>
    </row>
    <row r="40" spans="1:21" x14ac:dyDescent="0.25">
      <c r="A40" t="str">
        <f>'Blend Sheet'!A43</f>
        <v>Expandomix HT</v>
      </c>
      <c r="B40" s="5" t="e">
        <f>(INDEX(ItemCosts,MATCH('Blend Sheet'!$C$4,ItemNum,0),MATCH(B$1,Districts,0))*'Blend Sheet'!$C43)+(INDEX(ItemCosts,MATCH('Blend Sheet'!$D$4,ItemNum,0),MATCH(B$1,Districts,0))*'Blend Sheet'!$D43)+(INDEX(ItemCosts,MATCH('Blend Sheet'!$E$4,ItemNum,0),MATCH(B$1,Districts,0))*'Blend Sheet'!$E43)+(INDEX(ItemCosts,MATCH('Blend Sheet'!$F$4,ItemNum,0),MATCH(B$1,Districts,0))*'Blend Sheet'!$F43)+(INDEX(ItemCosts,MATCH('Blend Sheet'!$G$4,ItemNum,0),MATCH(B$1,Districts,0))*'Blend Sheet'!$G43)+(INDEX(ItemCosts,MATCH('Blend Sheet'!$H$4,ItemNum,0),MATCH(B$1,Districts,0))*'Blend Sheet'!$H43)+(INDEX(ItemCosts,MATCH('Blend Sheet'!$I$4,ItemNum,0),MATCH(B$1,Districts,0))*'Blend Sheet'!$I43)+(INDEX(ItemCosts,MATCH('Blend Sheet'!$J$4,ItemNum,0),MATCH(B$1,Districts,0))*'Blend Sheet'!$J43)+(INDEX(ItemCosts,MATCH('Blend Sheet'!$K$4,ItemNum,0),MATCH(B$1,Districts,0))*'Blend Sheet'!$K43)+(INDEX(ItemCosts,MATCH('Blend Sheet'!$L$4,ItemNum,0),MATCH(B$1,Districts,0))*'Blend Sheet'!$L43)+(INDEX(ItemCosts,MATCH('Blend Sheet'!$M$4,ItemNum,0),MATCH(B$1,Districts,0))*'Blend Sheet'!$M43)+(INDEX(ItemCosts,MATCH('Blend Sheet'!$N$4,ItemNum,0),MATCH(B$1,Districts,0))*'Blend Sheet'!$N43)+(INDEX(ItemCosts,MATCH('Blend Sheet'!$O$4,ItemNum,0),MATCH(B$1,Districts,0))*'Blend Sheet'!$O43)+(INDEX(ItemCosts,MATCH('Blend Sheet'!$P$4,ItemNum,0),MATCH(B$1,Districts,0))*'Blend Sheet'!$P43)+(INDEX(ItemCosts,MATCH('Blend Sheet'!$Q$4,ItemNum,0),MATCH(B$1,Districts,0))*'Blend Sheet'!$Q43)+(INDEX(ItemCosts,MATCH('Blend Sheet'!$R$4,ItemNum,0),MATCH(B$1,Districts,0))*'Blend Sheet'!$R43)+(INDEX(ItemCosts,MATCH('Blend Sheet'!$S$4,ItemNum,0),MATCH(B$1,Districts,0))*'Blend Sheet'!$S43)+(INDEX(ItemCosts,MATCH('Blend Sheet'!$T$4,ItemNum,0),MATCH(B$1,Districts,0))*'Blend Sheet'!$T43)+(INDEX(ItemCosts,MATCH('Blend Sheet'!$U$4,ItemNum,0),MATCH(B$1,Districts,0))*'Blend Sheet'!$U43)+(INDEX(ItemCosts,MATCH('Blend Sheet'!$V$4,ItemNum,0),MATCH(B$1,Districts,0))*'Blend Sheet'!$V43)+(INDEX(ItemCosts,MATCH('Blend Sheet'!$W$4,ItemNum,0),MATCH(B$1,Districts,0))*'Blend Sheet'!$W43)+(INDEX(ItemCosts,MATCH('Blend Sheet'!$X$4,ItemNum,0),MATCH(B$1,Districts,0))*'Blend Sheet'!$X43)+(INDEX(ItemCosts,MATCH('Blend Sheet'!$Y$4,ItemNum,0),MATCH(B$1,Districts,0))*'Blend Sheet'!$Y43)+(INDEX(ItemCosts,MATCH('Blend Sheet'!$Z$4,ItemNum,0),MATCH(B$1,Districts,0))*'Blend Sheet'!$Z43)+(INDEX(ItemCosts,MATCH('Blend Sheet'!$AA$4,ItemNum,0),MATCH(B$1,Districts,0))*'Blend Sheet'!$AA43)+(INDEX(ItemCosts,MATCH('Blend Sheet'!$AB$4,ItemNum,0),MATCH(B$1,Districts,0))*'Blend Sheet'!$AB43)+(INDEX(ItemCosts,MATCH('Blend Sheet'!$AC$4,ItemNum,0),MATCH(B$1,Districts,0))*'Blend Sheet'!$AC43)+(INDEX(ItemCosts,MATCH('Blend Sheet'!$AD$4,ItemNum,0),MATCH(B$1,Districts,0))*'Blend Sheet'!$AD43)+(INDEX(ItemCosts,MATCH('Blend Sheet'!$AE$4,ItemNum,0),MATCH(B$1,Districts,0))*'Blend Sheet'!$AE43)+(INDEX(ItemCosts,MATCH('Blend Sheet'!$AF$4,ItemNum,0),MATCH(B$1,Districts,0))*'Blend Sheet'!$AF43)+(INDEX(ItemCosts,MATCH('Blend Sheet'!$AG$4,ItemNum,0),MATCH(B$1,Districts,0))*'Blend Sheet'!$AG43)+(INDEX(ItemCosts,MATCH('Blend Sheet'!$AH$4,ItemNum,0),MATCH(B$1,Districts,0))*'Blend Sheet'!$AH43)+(INDEX(ItemCosts,MATCH('Blend Sheet'!$AI$4,ItemNum,0),MATCH(B$1,Districts,0))*'Blend Sheet'!$AI43)+(INDEX(ItemCosts,MATCH('Blend Sheet'!$AJ$4,ItemNum,0),MATCH(B$1,Districts,0))*'Blend Sheet'!$AJ43)+(INDEX(ItemCosts,MATCH('Blend Sheet'!$AK$4,ItemNum,0),MATCH(B$1,Districts,0))*'Blend Sheet'!$AK43)+(INDEX(ItemCosts,MATCH('Blend Sheet'!$AL$4,ItemNum,0),MATCH(B$1,Districts,0))*'Blend Sheet'!$AL43)+(INDEX(ItemCosts,MATCH('Blend Sheet'!$AM$4,ItemNum,0),MATCH(B$1,Districts,0))*'Blend Sheet'!$AM43)+(INDEX(ItemCosts,MATCH('Blend Sheet'!$AN$4,ItemNum,0),MATCH(B$1,Districts,0))*'Blend Sheet'!$AN43)+(INDEX(ItemCosts,MATCH('Blend Sheet'!$AO$4,ItemNum,0),MATCH(B$1,Districts,0))*'Blend Sheet'!$AO43)+(INDEX(ItemCosts,MATCH('Blend Sheet'!$AP$4,ItemNum,0),MATCH(B$1,Districts,0))*'Blend Sheet'!$AP43)+(INDEX(ItemCosts,MATCH('Blend Sheet'!$AQ$4,ItemNum,0),MATCH(B$1,Districts,0))*'Blend Sheet'!$AQ43)+(INDEX(ItemCosts,MATCH('Blend Sheet'!$AR$4,ItemNum,0),MATCH(B$1,Districts,0))*'Blend Sheet'!$AR43)+(INDEX(ItemCosts,MATCH('Blend Sheet'!$AS$4,ItemNum,0),MATCH(B$1,Districts,0))*'Blend Sheet'!$AS43)</f>
        <v>#N/A</v>
      </c>
      <c r="C40" s="5" t="e">
        <f>(INDEX(ItemCosts,MATCH('Blend Sheet'!$C$4,ItemNum,0),MATCH(C$1,Districts,0))*'Blend Sheet'!$C43)+(INDEX(ItemCosts,MATCH('Blend Sheet'!$D$4,ItemNum,0),MATCH(C$1,Districts,0))*'Blend Sheet'!$D43)+(INDEX(ItemCosts,MATCH('Blend Sheet'!$E$4,ItemNum,0),MATCH(C$1,Districts,0))*'Blend Sheet'!$E43)+(INDEX(ItemCosts,MATCH('Blend Sheet'!$F$4,ItemNum,0),MATCH(C$1,Districts,0))*'Blend Sheet'!$F43)+(INDEX(ItemCosts,MATCH('Blend Sheet'!$G$4,ItemNum,0),MATCH(C$1,Districts,0))*'Blend Sheet'!$G43)+(INDEX(ItemCosts,MATCH('Blend Sheet'!$H$4,ItemNum,0),MATCH(C$1,Districts,0))*'Blend Sheet'!$H43)+(INDEX(ItemCosts,MATCH('Blend Sheet'!$I$4,ItemNum,0),MATCH(C$1,Districts,0))*'Blend Sheet'!$I43)+(INDEX(ItemCosts,MATCH('Blend Sheet'!$J$4,ItemNum,0),MATCH(C$1,Districts,0))*'Blend Sheet'!$J43)+(INDEX(ItemCosts,MATCH('Blend Sheet'!$K$4,ItemNum,0),MATCH(C$1,Districts,0))*'Blend Sheet'!$K43)+(INDEX(ItemCosts,MATCH('Blend Sheet'!$L$4,ItemNum,0),MATCH(C$1,Districts,0))*'Blend Sheet'!$L43)+(INDEX(ItemCosts,MATCH('Blend Sheet'!$M$4,ItemNum,0),MATCH(C$1,Districts,0))*'Blend Sheet'!$M43)+(INDEX(ItemCosts,MATCH('Blend Sheet'!$N$4,ItemNum,0),MATCH(C$1,Districts,0))*'Blend Sheet'!$N43)+(INDEX(ItemCosts,MATCH('Blend Sheet'!$O$4,ItemNum,0),MATCH(C$1,Districts,0))*'Blend Sheet'!$O43)+(INDEX(ItemCosts,MATCH('Blend Sheet'!$P$4,ItemNum,0),MATCH(C$1,Districts,0))*'Blend Sheet'!$P43)+(INDEX(ItemCosts,MATCH('Blend Sheet'!$Q$4,ItemNum,0),MATCH(C$1,Districts,0))*'Blend Sheet'!$Q43)+(INDEX(ItemCosts,MATCH('Blend Sheet'!$R$4,ItemNum,0),MATCH(C$1,Districts,0))*'Blend Sheet'!$R43)+(INDEX(ItemCosts,MATCH('Blend Sheet'!$S$4,ItemNum,0),MATCH(C$1,Districts,0))*'Blend Sheet'!$S43)+(INDEX(ItemCosts,MATCH('Blend Sheet'!$T$4,ItemNum,0),MATCH(C$1,Districts,0))*'Blend Sheet'!$T43)+(INDEX(ItemCosts,MATCH('Blend Sheet'!$U$4,ItemNum,0),MATCH(C$1,Districts,0))*'Blend Sheet'!$U43)+(INDEX(ItemCosts,MATCH('Blend Sheet'!$V$4,ItemNum,0),MATCH(C$1,Districts,0))*'Blend Sheet'!$V43)+(INDEX(ItemCosts,MATCH('Blend Sheet'!$W$4,ItemNum,0),MATCH(C$1,Districts,0))*'Blend Sheet'!$W43)+(INDEX(ItemCosts,MATCH('Blend Sheet'!$X$4,ItemNum,0),MATCH(C$1,Districts,0))*'Blend Sheet'!$X43)+(INDEX(ItemCosts,MATCH('Blend Sheet'!$Y$4,ItemNum,0),MATCH(C$1,Districts,0))*'Blend Sheet'!$Y43)+(INDEX(ItemCosts,MATCH('Blend Sheet'!$Z$4,ItemNum,0),MATCH(C$1,Districts,0))*'Blend Sheet'!$Z43)+(INDEX(ItemCosts,MATCH('Blend Sheet'!$AA$4,ItemNum,0),MATCH(C$1,Districts,0))*'Blend Sheet'!$AA43)+(INDEX(ItemCosts,MATCH('Blend Sheet'!$AB$4,ItemNum,0),MATCH(C$1,Districts,0))*'Blend Sheet'!$AB43)+(INDEX(ItemCosts,MATCH('Blend Sheet'!$AC$4,ItemNum,0),MATCH(C$1,Districts,0))*'Blend Sheet'!$AC43)+(INDEX(ItemCosts,MATCH('Blend Sheet'!$AD$4,ItemNum,0),MATCH(C$1,Districts,0))*'Blend Sheet'!$AD43)+(INDEX(ItemCosts,MATCH('Blend Sheet'!$AE$4,ItemNum,0),MATCH(C$1,Districts,0))*'Blend Sheet'!$AE43)+(INDEX(ItemCosts,MATCH('Blend Sheet'!$AF$4,ItemNum,0),MATCH(C$1,Districts,0))*'Blend Sheet'!$AF43)+(INDEX(ItemCosts,MATCH('Blend Sheet'!$AG$4,ItemNum,0),MATCH(C$1,Districts,0))*'Blend Sheet'!$AG43)+(INDEX(ItemCosts,MATCH('Blend Sheet'!$AH$4,ItemNum,0),MATCH(C$1,Districts,0))*'Blend Sheet'!$AH43)+(INDEX(ItemCosts,MATCH('Blend Sheet'!$AI$4,ItemNum,0),MATCH(C$1,Districts,0))*'Blend Sheet'!$AI43)+(INDEX(ItemCosts,MATCH('Blend Sheet'!$AJ$4,ItemNum,0),MATCH(C$1,Districts,0))*'Blend Sheet'!$AJ43)+(INDEX(ItemCosts,MATCH('Blend Sheet'!$AK$4,ItemNum,0),MATCH(C$1,Districts,0))*'Blend Sheet'!$AK43)+(INDEX(ItemCosts,MATCH('Blend Sheet'!$AL$4,ItemNum,0),MATCH(C$1,Districts,0))*'Blend Sheet'!$AL43)+(INDEX(ItemCosts,MATCH('Blend Sheet'!$AM$4,ItemNum,0),MATCH(C$1,Districts,0))*'Blend Sheet'!$AM43)+(INDEX(ItemCosts,MATCH('Blend Sheet'!$AN$4,ItemNum,0),MATCH(C$1,Districts,0))*'Blend Sheet'!$AN43)+(INDEX(ItemCosts,MATCH('Blend Sheet'!$AO$4,ItemNum,0),MATCH(C$1,Districts,0))*'Blend Sheet'!$AO43)+(INDEX(ItemCosts,MATCH('Blend Sheet'!$AP$4,ItemNum,0),MATCH(C$1,Districts,0))*'Blend Sheet'!$AP43)+(INDEX(ItemCosts,MATCH('Blend Sheet'!$AQ$4,ItemNum,0),MATCH(C$1,Districts,0))*'Blend Sheet'!$AQ43)+(INDEX(ItemCosts,MATCH('Blend Sheet'!$AR$4,ItemNum,0),MATCH(C$1,Districts,0))*'Blend Sheet'!$AR43)+(INDEX(ItemCosts,MATCH('Blend Sheet'!$AS$4,ItemNum,0),MATCH(C$1,Districts,0))*'Blend Sheet'!$AS43)</f>
        <v>#N/A</v>
      </c>
      <c r="D40" s="5" t="e">
        <f>(INDEX(ItemCosts,MATCH('Blend Sheet'!$C$4,ItemNum,0),MATCH(D$1,Districts,0))*'Blend Sheet'!$C43)+(INDEX(ItemCosts,MATCH('Blend Sheet'!$D$4,ItemNum,0),MATCH(D$1,Districts,0))*'Blend Sheet'!$D43)+(INDEX(ItemCosts,MATCH('Blend Sheet'!$E$4,ItemNum,0),MATCH(D$1,Districts,0))*'Blend Sheet'!$E43)+(INDEX(ItemCosts,MATCH('Blend Sheet'!$F$4,ItemNum,0),MATCH(D$1,Districts,0))*'Blend Sheet'!$F43)+(INDEX(ItemCosts,MATCH('Blend Sheet'!$G$4,ItemNum,0),MATCH(D$1,Districts,0))*'Blend Sheet'!$G43)+(INDEX(ItemCosts,MATCH('Blend Sheet'!$H$4,ItemNum,0),MATCH(D$1,Districts,0))*'Blend Sheet'!$H43)+(INDEX(ItemCosts,MATCH('Blend Sheet'!$I$4,ItemNum,0),MATCH(D$1,Districts,0))*'Blend Sheet'!$I43)+(INDEX(ItemCosts,MATCH('Blend Sheet'!$J$4,ItemNum,0),MATCH(D$1,Districts,0))*'Blend Sheet'!$J43)+(INDEX(ItemCosts,MATCH('Blend Sheet'!$K$4,ItemNum,0),MATCH(D$1,Districts,0))*'Blend Sheet'!$K43)+(INDEX(ItemCosts,MATCH('Blend Sheet'!$L$4,ItemNum,0),MATCH(D$1,Districts,0))*'Blend Sheet'!$L43)+(INDEX(ItemCosts,MATCH('Blend Sheet'!$M$4,ItemNum,0),MATCH(D$1,Districts,0))*'Blend Sheet'!$M43)+(INDEX(ItemCosts,MATCH('Blend Sheet'!$N$4,ItemNum,0),MATCH(D$1,Districts,0))*'Blend Sheet'!$N43)+(INDEX(ItemCosts,MATCH('Blend Sheet'!$O$4,ItemNum,0),MATCH(D$1,Districts,0))*'Blend Sheet'!$O43)+(INDEX(ItemCosts,MATCH('Blend Sheet'!$P$4,ItemNum,0),MATCH(D$1,Districts,0))*'Blend Sheet'!$P43)+(INDEX(ItemCosts,MATCH('Blend Sheet'!$Q$4,ItemNum,0),MATCH(D$1,Districts,0))*'Blend Sheet'!$Q43)+(INDEX(ItemCosts,MATCH('Blend Sheet'!$R$4,ItemNum,0),MATCH(D$1,Districts,0))*'Blend Sheet'!$R43)+(INDEX(ItemCosts,MATCH('Blend Sheet'!$S$4,ItemNum,0),MATCH(D$1,Districts,0))*'Blend Sheet'!$S43)+(INDEX(ItemCosts,MATCH('Blend Sheet'!$T$4,ItemNum,0),MATCH(D$1,Districts,0))*'Blend Sheet'!$T43)+(INDEX(ItemCosts,MATCH('Blend Sheet'!$U$4,ItemNum,0),MATCH(D$1,Districts,0))*'Blend Sheet'!$U43)+(INDEX(ItemCosts,MATCH('Blend Sheet'!$V$4,ItemNum,0),MATCH(D$1,Districts,0))*'Blend Sheet'!$V43)+(INDEX(ItemCosts,MATCH('Blend Sheet'!$W$4,ItemNum,0),MATCH(D$1,Districts,0))*'Blend Sheet'!$W43)+(INDEX(ItemCosts,MATCH('Blend Sheet'!$X$4,ItemNum,0),MATCH(D$1,Districts,0))*'Blend Sheet'!$X43)+(INDEX(ItemCosts,MATCH('Blend Sheet'!$Y$4,ItemNum,0),MATCH(D$1,Districts,0))*'Blend Sheet'!$Y43)+(INDEX(ItemCosts,MATCH('Blend Sheet'!$Z$4,ItemNum,0),MATCH(D$1,Districts,0))*'Blend Sheet'!$Z43)+(INDEX(ItemCosts,MATCH('Blend Sheet'!$AA$4,ItemNum,0),MATCH(D$1,Districts,0))*'Blend Sheet'!$AA43)+(INDEX(ItemCosts,MATCH('Blend Sheet'!$AB$4,ItemNum,0),MATCH(D$1,Districts,0))*'Blend Sheet'!$AB43)+(INDEX(ItemCosts,MATCH('Blend Sheet'!$AC$4,ItemNum,0),MATCH(D$1,Districts,0))*'Blend Sheet'!$AC43)+(INDEX(ItemCosts,MATCH('Blend Sheet'!$AD$4,ItemNum,0),MATCH(D$1,Districts,0))*'Blend Sheet'!$AD43)+(INDEX(ItemCosts,MATCH('Blend Sheet'!$AE$4,ItemNum,0),MATCH(D$1,Districts,0))*'Blend Sheet'!$AE43)+(INDEX(ItemCosts,MATCH('Blend Sheet'!$AF$4,ItemNum,0),MATCH(D$1,Districts,0))*'Blend Sheet'!$AF43)+(INDEX(ItemCosts,MATCH('Blend Sheet'!$AG$4,ItemNum,0),MATCH(D$1,Districts,0))*'Blend Sheet'!$AG43)+(INDEX(ItemCosts,MATCH('Blend Sheet'!$AH$4,ItemNum,0),MATCH(D$1,Districts,0))*'Blend Sheet'!$AH43)+(INDEX(ItemCosts,MATCH('Blend Sheet'!$AI$4,ItemNum,0),MATCH(D$1,Districts,0))*'Blend Sheet'!$AI43)+(INDEX(ItemCosts,MATCH('Blend Sheet'!$AJ$4,ItemNum,0),MATCH(D$1,Districts,0))*'Blend Sheet'!$AJ43)+(INDEX(ItemCosts,MATCH('Blend Sheet'!$AK$4,ItemNum,0),MATCH(D$1,Districts,0))*'Blend Sheet'!$AK43)+(INDEX(ItemCosts,MATCH('Blend Sheet'!$AL$4,ItemNum,0),MATCH(D$1,Districts,0))*'Blend Sheet'!$AL43)+(INDEX(ItemCosts,MATCH('Blend Sheet'!$AM$4,ItemNum,0),MATCH(D$1,Districts,0))*'Blend Sheet'!$AM43)+(INDEX(ItemCosts,MATCH('Blend Sheet'!$AN$4,ItemNum,0),MATCH(D$1,Districts,0))*'Blend Sheet'!$AN43)+(INDEX(ItemCosts,MATCH('Blend Sheet'!$AO$4,ItemNum,0),MATCH(D$1,Districts,0))*'Blend Sheet'!$AO43)+(INDEX(ItemCosts,MATCH('Blend Sheet'!$AP$4,ItemNum,0),MATCH(D$1,Districts,0))*'Blend Sheet'!$AP43)+(INDEX(ItemCosts,MATCH('Blend Sheet'!$AQ$4,ItemNum,0),MATCH(D$1,Districts,0))*'Blend Sheet'!$AQ43)+(INDEX(ItemCosts,MATCH('Blend Sheet'!$AR$4,ItemNum,0),MATCH(D$1,Districts,0))*'Blend Sheet'!$AR43)+(INDEX(ItemCosts,MATCH('Blend Sheet'!$AS$4,ItemNum,0),MATCH(D$1,Districts,0))*'Blend Sheet'!$AS43)</f>
        <v>#N/A</v>
      </c>
      <c r="E40" s="5" t="e">
        <f>(INDEX(ItemCosts,MATCH('Blend Sheet'!$C$4,ItemNum,0),MATCH(E$1,Districts,0))*'Blend Sheet'!$C43)+(INDEX(ItemCosts,MATCH('Blend Sheet'!$D$4,ItemNum,0),MATCH(E$1,Districts,0))*'Blend Sheet'!$D43)+(INDEX(ItemCosts,MATCH('Blend Sheet'!$E$4,ItemNum,0),MATCH(E$1,Districts,0))*'Blend Sheet'!$E43)+(INDEX(ItemCosts,MATCH('Blend Sheet'!$F$4,ItemNum,0),MATCH(E$1,Districts,0))*'Blend Sheet'!$F43)+(INDEX(ItemCosts,MATCH('Blend Sheet'!$G$4,ItemNum,0),MATCH(E$1,Districts,0))*'Blend Sheet'!$G43)+(INDEX(ItemCosts,MATCH('Blend Sheet'!$H$4,ItemNum,0),MATCH(E$1,Districts,0))*'Blend Sheet'!$H43)+(INDEX(ItemCosts,MATCH('Blend Sheet'!$I$4,ItemNum,0),MATCH(E$1,Districts,0))*'Blend Sheet'!$I43)+(INDEX(ItemCosts,MATCH('Blend Sheet'!$J$4,ItemNum,0),MATCH(E$1,Districts,0))*'Blend Sheet'!$J43)+(INDEX(ItemCosts,MATCH('Blend Sheet'!$K$4,ItemNum,0),MATCH(E$1,Districts,0))*'Blend Sheet'!$K43)+(INDEX(ItemCosts,MATCH('Blend Sheet'!$L$4,ItemNum,0),MATCH(E$1,Districts,0))*'Blend Sheet'!$L43)+(INDEX(ItemCosts,MATCH('Blend Sheet'!$M$4,ItemNum,0),MATCH(E$1,Districts,0))*'Blend Sheet'!$M43)+(INDEX(ItemCosts,MATCH('Blend Sheet'!$N$4,ItemNum,0),MATCH(E$1,Districts,0))*'Blend Sheet'!$N43)+(INDEX(ItemCosts,MATCH('Blend Sheet'!$O$4,ItemNum,0),MATCH(E$1,Districts,0))*'Blend Sheet'!$O43)+(INDEX(ItemCosts,MATCH('Blend Sheet'!$P$4,ItemNum,0),MATCH(E$1,Districts,0))*'Blend Sheet'!$P43)+(INDEX(ItemCosts,MATCH('Blend Sheet'!$Q$4,ItemNum,0),MATCH(E$1,Districts,0))*'Blend Sheet'!$Q43)+(INDEX(ItemCosts,MATCH('Blend Sheet'!$R$4,ItemNum,0),MATCH(E$1,Districts,0))*'Blend Sheet'!$R43)+(INDEX(ItemCosts,MATCH('Blend Sheet'!$S$4,ItemNum,0),MATCH(E$1,Districts,0))*'Blend Sheet'!$S43)+(INDEX(ItemCosts,MATCH('Blend Sheet'!$T$4,ItemNum,0),MATCH(E$1,Districts,0))*'Blend Sheet'!$T43)+(INDEX(ItemCosts,MATCH('Blend Sheet'!$U$4,ItemNum,0),MATCH(E$1,Districts,0))*'Blend Sheet'!$U43)+(INDEX(ItemCosts,MATCH('Blend Sheet'!$V$4,ItemNum,0),MATCH(E$1,Districts,0))*'Blend Sheet'!$V43)+(INDEX(ItemCosts,MATCH('Blend Sheet'!$W$4,ItemNum,0),MATCH(E$1,Districts,0))*'Blend Sheet'!$W43)+(INDEX(ItemCosts,MATCH('Blend Sheet'!$X$4,ItemNum,0),MATCH(E$1,Districts,0))*'Blend Sheet'!$X43)+(INDEX(ItemCosts,MATCH('Blend Sheet'!$Y$4,ItemNum,0),MATCH(E$1,Districts,0))*'Blend Sheet'!$Y43)+(INDEX(ItemCosts,MATCH('Blend Sheet'!$Z$4,ItemNum,0),MATCH(E$1,Districts,0))*'Blend Sheet'!$Z43)+(INDEX(ItemCosts,MATCH('Blend Sheet'!$AA$4,ItemNum,0),MATCH(E$1,Districts,0))*'Blend Sheet'!$AA43)+(INDEX(ItemCosts,MATCH('Blend Sheet'!$AB$4,ItemNum,0),MATCH(E$1,Districts,0))*'Blend Sheet'!$AB43)+(INDEX(ItemCosts,MATCH('Blend Sheet'!$AC$4,ItemNum,0),MATCH(E$1,Districts,0))*'Blend Sheet'!$AC43)+(INDEX(ItemCosts,MATCH('Blend Sheet'!$AD$4,ItemNum,0),MATCH(E$1,Districts,0))*'Blend Sheet'!$AD43)+(INDEX(ItemCosts,MATCH('Blend Sheet'!$AE$4,ItemNum,0),MATCH(E$1,Districts,0))*'Blend Sheet'!$AE43)+(INDEX(ItemCosts,MATCH('Blend Sheet'!$AF$4,ItemNum,0),MATCH(E$1,Districts,0))*'Blend Sheet'!$AF43)+(INDEX(ItemCosts,MATCH('Blend Sheet'!$AG$4,ItemNum,0),MATCH(E$1,Districts,0))*'Blend Sheet'!$AG43)+(INDEX(ItemCosts,MATCH('Blend Sheet'!$AH$4,ItemNum,0),MATCH(E$1,Districts,0))*'Blend Sheet'!$AH43)+(INDEX(ItemCosts,MATCH('Blend Sheet'!$AI$4,ItemNum,0),MATCH(E$1,Districts,0))*'Blend Sheet'!$AI43)+(INDEX(ItemCosts,MATCH('Blend Sheet'!$AJ$4,ItemNum,0),MATCH(E$1,Districts,0))*'Blend Sheet'!$AJ43)+(INDEX(ItemCosts,MATCH('Blend Sheet'!$AK$4,ItemNum,0),MATCH(E$1,Districts,0))*'Blend Sheet'!$AK43)+(INDEX(ItemCosts,MATCH('Blend Sheet'!$AL$4,ItemNum,0),MATCH(E$1,Districts,0))*'Blend Sheet'!$AL43)+(INDEX(ItemCosts,MATCH('Blend Sheet'!$AM$4,ItemNum,0),MATCH(E$1,Districts,0))*'Blend Sheet'!$AM43)+(INDEX(ItemCosts,MATCH('Blend Sheet'!$AN$4,ItemNum,0),MATCH(E$1,Districts,0))*'Blend Sheet'!$AN43)+(INDEX(ItemCosts,MATCH('Blend Sheet'!$AO$4,ItemNum,0),MATCH(E$1,Districts,0))*'Blend Sheet'!$AO43)+(INDEX(ItemCosts,MATCH('Blend Sheet'!$AP$4,ItemNum,0),MATCH(E$1,Districts,0))*'Blend Sheet'!$AP43)+(INDEX(ItemCosts,MATCH('Blend Sheet'!$AQ$4,ItemNum,0),MATCH(E$1,Districts,0))*'Blend Sheet'!$AQ43)+(INDEX(ItemCosts,MATCH('Blend Sheet'!$AR$4,ItemNum,0),MATCH(E$1,Districts,0))*'Blend Sheet'!$AR43)+(INDEX(ItemCosts,MATCH('Blend Sheet'!$AS$4,ItemNum,0),MATCH(E$1,Districts,0))*'Blend Sheet'!$AS43)</f>
        <v>#N/A</v>
      </c>
      <c r="F40" s="5" t="e">
        <f>(INDEX(ItemCosts,MATCH('Blend Sheet'!$C$4,ItemNum,0),MATCH(F$1,Districts,0))*'Blend Sheet'!$C43)+(INDEX(ItemCosts,MATCH('Blend Sheet'!$D$4,ItemNum,0),MATCH(F$1,Districts,0))*'Blend Sheet'!$D43)+(INDEX(ItemCosts,MATCH('Blend Sheet'!$E$4,ItemNum,0),MATCH(F$1,Districts,0))*'Blend Sheet'!$E43)+(INDEX(ItemCosts,MATCH('Blend Sheet'!$F$4,ItemNum,0),MATCH(F$1,Districts,0))*'Blend Sheet'!$F43)+(INDEX(ItemCosts,MATCH('Blend Sheet'!$G$4,ItemNum,0),MATCH(F$1,Districts,0))*'Blend Sheet'!$G43)+(INDEX(ItemCosts,MATCH('Blend Sheet'!$H$4,ItemNum,0),MATCH(F$1,Districts,0))*'Blend Sheet'!$H43)+(INDEX(ItemCosts,MATCH('Blend Sheet'!$I$4,ItemNum,0),MATCH(F$1,Districts,0))*'Blend Sheet'!$I43)+(INDEX(ItemCosts,MATCH('Blend Sheet'!$J$4,ItemNum,0),MATCH(F$1,Districts,0))*'Blend Sheet'!$J43)+(INDEX(ItemCosts,MATCH('Blend Sheet'!$K$4,ItemNum,0),MATCH(F$1,Districts,0))*'Blend Sheet'!$K43)+(INDEX(ItemCosts,MATCH('Blend Sheet'!$L$4,ItemNum,0),MATCH(F$1,Districts,0))*'Blend Sheet'!$L43)+(INDEX(ItemCosts,MATCH('Blend Sheet'!$M$4,ItemNum,0),MATCH(F$1,Districts,0))*'Blend Sheet'!$M43)+(INDEX(ItemCosts,MATCH('Blend Sheet'!$N$4,ItemNum,0),MATCH(F$1,Districts,0))*'Blend Sheet'!$N43)+(INDEX(ItemCosts,MATCH('Blend Sheet'!$O$4,ItemNum,0),MATCH(F$1,Districts,0))*'Blend Sheet'!$O43)+(INDEX(ItemCosts,MATCH('Blend Sheet'!$P$4,ItemNum,0),MATCH(F$1,Districts,0))*'Blend Sheet'!$P43)+(INDEX(ItemCosts,MATCH('Blend Sheet'!$Q$4,ItemNum,0),MATCH(F$1,Districts,0))*'Blend Sheet'!$Q43)+(INDEX(ItemCosts,MATCH('Blend Sheet'!$R$4,ItemNum,0),MATCH(F$1,Districts,0))*'Blend Sheet'!$R43)+(INDEX(ItemCosts,MATCH('Blend Sheet'!$S$4,ItemNum,0),MATCH(F$1,Districts,0))*'Blend Sheet'!$S43)+(INDEX(ItemCosts,MATCH('Blend Sheet'!$T$4,ItemNum,0),MATCH(F$1,Districts,0))*'Blend Sheet'!$T43)+(INDEX(ItemCosts,MATCH('Blend Sheet'!$U$4,ItemNum,0),MATCH(F$1,Districts,0))*'Blend Sheet'!$U43)+(INDEX(ItemCosts,MATCH('Blend Sheet'!$V$4,ItemNum,0),MATCH(F$1,Districts,0))*'Blend Sheet'!$V43)+(INDEX(ItemCosts,MATCH('Blend Sheet'!$W$4,ItemNum,0),MATCH(F$1,Districts,0))*'Blend Sheet'!$W43)+(INDEX(ItemCosts,MATCH('Blend Sheet'!$X$4,ItemNum,0),MATCH(F$1,Districts,0))*'Blend Sheet'!$X43)+(INDEX(ItemCosts,MATCH('Blend Sheet'!$Y$4,ItemNum,0),MATCH(F$1,Districts,0))*'Blend Sheet'!$Y43)+(INDEX(ItemCosts,MATCH('Blend Sheet'!$Z$4,ItemNum,0),MATCH(F$1,Districts,0))*'Blend Sheet'!$Z43)+(INDEX(ItemCosts,MATCH('Blend Sheet'!$AA$4,ItemNum,0),MATCH(F$1,Districts,0))*'Blend Sheet'!$AA43)+(INDEX(ItemCosts,MATCH('Blend Sheet'!$AB$4,ItemNum,0),MATCH(F$1,Districts,0))*'Blend Sheet'!$AB43)+(INDEX(ItemCosts,MATCH('Blend Sheet'!$AC$4,ItemNum,0),MATCH(F$1,Districts,0))*'Blend Sheet'!$AC43)+(INDEX(ItemCosts,MATCH('Blend Sheet'!$AD$4,ItemNum,0),MATCH(F$1,Districts,0))*'Blend Sheet'!$AD43)+(INDEX(ItemCosts,MATCH('Blend Sheet'!$AE$4,ItemNum,0),MATCH(F$1,Districts,0))*'Blend Sheet'!$AE43)+(INDEX(ItemCosts,MATCH('Blend Sheet'!$AF$4,ItemNum,0),MATCH(F$1,Districts,0))*'Blend Sheet'!$AF43)+(INDEX(ItemCosts,MATCH('Blend Sheet'!$AG$4,ItemNum,0),MATCH(F$1,Districts,0))*'Blend Sheet'!$AG43)+(INDEX(ItemCosts,MATCH('Blend Sheet'!$AH$4,ItemNum,0),MATCH(F$1,Districts,0))*'Blend Sheet'!$AH43)+(INDEX(ItemCosts,MATCH('Blend Sheet'!$AI$4,ItemNum,0),MATCH(F$1,Districts,0))*'Blend Sheet'!$AI43)+(INDEX(ItemCosts,MATCH('Blend Sheet'!$AJ$4,ItemNum,0),MATCH(F$1,Districts,0))*'Blend Sheet'!$AJ43)+(INDEX(ItemCosts,MATCH('Blend Sheet'!$AK$4,ItemNum,0),MATCH(F$1,Districts,0))*'Blend Sheet'!$AK43)+(INDEX(ItemCosts,MATCH('Blend Sheet'!$AL$4,ItemNum,0),MATCH(F$1,Districts,0))*'Blend Sheet'!$AL43)+(INDEX(ItemCosts,MATCH('Blend Sheet'!$AM$4,ItemNum,0),MATCH(F$1,Districts,0))*'Blend Sheet'!$AM43)+(INDEX(ItemCosts,MATCH('Blend Sheet'!$AN$4,ItemNum,0),MATCH(F$1,Districts,0))*'Blend Sheet'!$AN43)+(INDEX(ItemCosts,MATCH('Blend Sheet'!$AO$4,ItemNum,0),MATCH(F$1,Districts,0))*'Blend Sheet'!$AO43)+(INDEX(ItemCosts,MATCH('Blend Sheet'!$AP$4,ItemNum,0),MATCH(F$1,Districts,0))*'Blend Sheet'!$AP43)+(INDEX(ItemCosts,MATCH('Blend Sheet'!$AQ$4,ItemNum,0),MATCH(F$1,Districts,0))*'Blend Sheet'!$AQ43)+(INDEX(ItemCosts,MATCH('Blend Sheet'!$AR$4,ItemNum,0),MATCH(F$1,Districts,0))*'Blend Sheet'!$AR43)+(INDEX(ItemCosts,MATCH('Blend Sheet'!$AS$4,ItemNum,0),MATCH(F$1,Districts,0))*'Blend Sheet'!$AS43)</f>
        <v>#N/A</v>
      </c>
      <c r="G40" s="5" t="e">
        <f>(INDEX(ItemCosts,MATCH('Blend Sheet'!$C$4,ItemNum,0),MATCH(G$1,Districts,0))*'Blend Sheet'!$C43)+(INDEX(ItemCosts,MATCH('Blend Sheet'!$D$4,ItemNum,0),MATCH(G$1,Districts,0))*'Blend Sheet'!$D43)+(INDEX(ItemCosts,MATCH('Blend Sheet'!$E$4,ItemNum,0),MATCH(G$1,Districts,0))*'Blend Sheet'!$E43)+(INDEX(ItemCosts,MATCH('Blend Sheet'!$F$4,ItemNum,0),MATCH(G$1,Districts,0))*'Blend Sheet'!$F43)+(INDEX(ItemCosts,MATCH('Blend Sheet'!$G$4,ItemNum,0),MATCH(G$1,Districts,0))*'Blend Sheet'!$G43)+(INDEX(ItemCosts,MATCH('Blend Sheet'!$H$4,ItemNum,0),MATCH(G$1,Districts,0))*'Blend Sheet'!$H43)+(INDEX(ItemCosts,MATCH('Blend Sheet'!$I$4,ItemNum,0),MATCH(G$1,Districts,0))*'Blend Sheet'!$I43)+(INDEX(ItemCosts,MATCH('Blend Sheet'!$J$4,ItemNum,0),MATCH(G$1,Districts,0))*'Blend Sheet'!$J43)+(INDEX(ItemCosts,MATCH('Blend Sheet'!$K$4,ItemNum,0),MATCH(G$1,Districts,0))*'Blend Sheet'!$K43)+(INDEX(ItemCosts,MATCH('Blend Sheet'!$L$4,ItemNum,0),MATCH(G$1,Districts,0))*'Blend Sheet'!$L43)+(INDEX(ItemCosts,MATCH('Blend Sheet'!$M$4,ItemNum,0),MATCH(G$1,Districts,0))*'Blend Sheet'!$M43)+(INDEX(ItemCosts,MATCH('Blend Sheet'!$N$4,ItemNum,0),MATCH(G$1,Districts,0))*'Blend Sheet'!$N43)+(INDEX(ItemCosts,MATCH('Blend Sheet'!$O$4,ItemNum,0),MATCH(G$1,Districts,0))*'Blend Sheet'!$O43)+(INDEX(ItemCosts,MATCH('Blend Sheet'!$P$4,ItemNum,0),MATCH(G$1,Districts,0))*'Blend Sheet'!$P43)+(INDEX(ItemCosts,MATCH('Blend Sheet'!$Q$4,ItemNum,0),MATCH(G$1,Districts,0))*'Blend Sheet'!$Q43)+(INDEX(ItemCosts,MATCH('Blend Sheet'!$R$4,ItemNum,0),MATCH(G$1,Districts,0))*'Blend Sheet'!$R43)+(INDEX(ItemCosts,MATCH('Blend Sheet'!$S$4,ItemNum,0),MATCH(G$1,Districts,0))*'Blend Sheet'!$S43)+(INDEX(ItemCosts,MATCH('Blend Sheet'!$T$4,ItemNum,0),MATCH(G$1,Districts,0))*'Blend Sheet'!$T43)+(INDEX(ItemCosts,MATCH('Blend Sheet'!$U$4,ItemNum,0),MATCH(G$1,Districts,0))*'Blend Sheet'!$U43)+(INDEX(ItemCosts,MATCH('Blend Sheet'!$V$4,ItemNum,0),MATCH(G$1,Districts,0))*'Blend Sheet'!$V43)+(INDEX(ItemCosts,MATCH('Blend Sheet'!$W$4,ItemNum,0),MATCH(G$1,Districts,0))*'Blend Sheet'!$W43)+(INDEX(ItemCosts,MATCH('Blend Sheet'!$X$4,ItemNum,0),MATCH(G$1,Districts,0))*'Blend Sheet'!$X43)+(INDEX(ItemCosts,MATCH('Blend Sheet'!$Y$4,ItemNum,0),MATCH(G$1,Districts,0))*'Blend Sheet'!$Y43)+(INDEX(ItemCosts,MATCH('Blend Sheet'!$Z$4,ItemNum,0),MATCH(G$1,Districts,0))*'Blend Sheet'!$Z43)+(INDEX(ItemCosts,MATCH('Blend Sheet'!$AA$4,ItemNum,0),MATCH(G$1,Districts,0))*'Blend Sheet'!$AA43)+(INDEX(ItemCosts,MATCH('Blend Sheet'!$AB$4,ItemNum,0),MATCH(G$1,Districts,0))*'Blend Sheet'!$AB43)+(INDEX(ItemCosts,MATCH('Blend Sheet'!$AC$4,ItemNum,0),MATCH(G$1,Districts,0))*'Blend Sheet'!$AC43)+(INDEX(ItemCosts,MATCH('Blend Sheet'!$AD$4,ItemNum,0),MATCH(G$1,Districts,0))*'Blend Sheet'!$AD43)+(INDEX(ItemCosts,MATCH('Blend Sheet'!$AE$4,ItemNum,0),MATCH(G$1,Districts,0))*'Blend Sheet'!$AE43)+(INDEX(ItemCosts,MATCH('Blend Sheet'!$AF$4,ItemNum,0),MATCH(G$1,Districts,0))*'Blend Sheet'!$AF43)+(INDEX(ItemCosts,MATCH('Blend Sheet'!$AG$4,ItemNum,0),MATCH(G$1,Districts,0))*'Blend Sheet'!$AG43)+(INDEX(ItemCosts,MATCH('Blend Sheet'!$AH$4,ItemNum,0),MATCH(G$1,Districts,0))*'Blend Sheet'!$AH43)+(INDEX(ItemCosts,MATCH('Blend Sheet'!$AI$4,ItemNum,0),MATCH(G$1,Districts,0))*'Blend Sheet'!$AI43)+(INDEX(ItemCosts,MATCH('Blend Sheet'!$AJ$4,ItemNum,0),MATCH(G$1,Districts,0))*'Blend Sheet'!$AJ43)+(INDEX(ItemCosts,MATCH('Blend Sheet'!$AK$4,ItemNum,0),MATCH(G$1,Districts,0))*'Blend Sheet'!$AK43)+(INDEX(ItemCosts,MATCH('Blend Sheet'!$AL$4,ItemNum,0),MATCH(G$1,Districts,0))*'Blend Sheet'!$AL43)+(INDEX(ItemCosts,MATCH('Blend Sheet'!$AM$4,ItemNum,0),MATCH(G$1,Districts,0))*'Blend Sheet'!$AM43)+(INDEX(ItemCosts,MATCH('Blend Sheet'!$AN$4,ItemNum,0),MATCH(G$1,Districts,0))*'Blend Sheet'!$AN43)+(INDEX(ItemCosts,MATCH('Blend Sheet'!$AO$4,ItemNum,0),MATCH(G$1,Districts,0))*'Blend Sheet'!$AO43)+(INDEX(ItemCosts,MATCH('Blend Sheet'!$AP$4,ItemNum,0),MATCH(G$1,Districts,0))*'Blend Sheet'!$AP43)+(INDEX(ItemCosts,MATCH('Blend Sheet'!$AQ$4,ItemNum,0),MATCH(G$1,Districts,0))*'Blend Sheet'!$AQ43)+(INDEX(ItemCosts,MATCH('Blend Sheet'!$AR$4,ItemNum,0),MATCH(G$1,Districts,0))*'Blend Sheet'!$AR43)+(INDEX(ItemCosts,MATCH('Blend Sheet'!$AS$4,ItemNum,0),MATCH(G$1,Districts,0))*'Blend Sheet'!$AS43)</f>
        <v>#N/A</v>
      </c>
      <c r="H40" s="5" t="e">
        <f>(INDEX(ItemCosts,MATCH('Blend Sheet'!$C$4,ItemNum,0),MATCH(H$1,Districts,0))*'Blend Sheet'!$C43)+(INDEX(ItemCosts,MATCH('Blend Sheet'!$D$4,ItemNum,0),MATCH(H$1,Districts,0))*'Blend Sheet'!$D43)+(INDEX(ItemCosts,MATCH('Blend Sheet'!$E$4,ItemNum,0),MATCH(H$1,Districts,0))*'Blend Sheet'!$E43)+(INDEX(ItemCosts,MATCH('Blend Sheet'!$F$4,ItemNum,0),MATCH(H$1,Districts,0))*'Blend Sheet'!$F43)+(INDEX(ItemCosts,MATCH('Blend Sheet'!$G$4,ItemNum,0),MATCH(H$1,Districts,0))*'Blend Sheet'!$G43)+(INDEX(ItemCosts,MATCH('Blend Sheet'!$H$4,ItemNum,0),MATCH(H$1,Districts,0))*'Blend Sheet'!$H43)+(INDEX(ItemCosts,MATCH('Blend Sheet'!$I$4,ItemNum,0),MATCH(H$1,Districts,0))*'Blend Sheet'!$I43)+(INDEX(ItemCosts,MATCH('Blend Sheet'!$J$4,ItemNum,0),MATCH(H$1,Districts,0))*'Blend Sheet'!$J43)+(INDEX(ItemCosts,MATCH('Blend Sheet'!$K$4,ItemNum,0),MATCH(H$1,Districts,0))*'Blend Sheet'!$K43)+(INDEX(ItemCosts,MATCH('Blend Sheet'!$L$4,ItemNum,0),MATCH(H$1,Districts,0))*'Blend Sheet'!$L43)+(INDEX(ItemCosts,MATCH('Blend Sheet'!$M$4,ItemNum,0),MATCH(H$1,Districts,0))*'Blend Sheet'!$M43)+(INDEX(ItemCosts,MATCH('Blend Sheet'!$N$4,ItemNum,0),MATCH(H$1,Districts,0))*'Blend Sheet'!$N43)+(INDEX(ItemCosts,MATCH('Blend Sheet'!$O$4,ItemNum,0),MATCH(H$1,Districts,0))*'Blend Sheet'!$O43)+(INDEX(ItemCosts,MATCH('Blend Sheet'!$P$4,ItemNum,0),MATCH(H$1,Districts,0))*'Blend Sheet'!$P43)+(INDEX(ItemCosts,MATCH('Blend Sheet'!$Q$4,ItemNum,0),MATCH(H$1,Districts,0))*'Blend Sheet'!$Q43)+(INDEX(ItemCosts,MATCH('Blend Sheet'!$R$4,ItemNum,0),MATCH(H$1,Districts,0))*'Blend Sheet'!$R43)+(INDEX(ItemCosts,MATCH('Blend Sheet'!$S$4,ItemNum,0),MATCH(H$1,Districts,0))*'Blend Sheet'!$S43)+(INDEX(ItemCosts,MATCH('Blend Sheet'!$T$4,ItemNum,0),MATCH(H$1,Districts,0))*'Blend Sheet'!$T43)+(INDEX(ItemCosts,MATCH('Blend Sheet'!$U$4,ItemNum,0),MATCH(H$1,Districts,0))*'Blend Sheet'!$U43)+(INDEX(ItemCosts,MATCH('Blend Sheet'!$V$4,ItemNum,0),MATCH(H$1,Districts,0))*'Blend Sheet'!$V43)+(INDEX(ItemCosts,MATCH('Blend Sheet'!$W$4,ItemNum,0),MATCH(H$1,Districts,0))*'Blend Sheet'!$W43)+(INDEX(ItemCosts,MATCH('Blend Sheet'!$X$4,ItemNum,0),MATCH(H$1,Districts,0))*'Blend Sheet'!$X43)+(INDEX(ItemCosts,MATCH('Blend Sheet'!$Y$4,ItemNum,0),MATCH(H$1,Districts,0))*'Blend Sheet'!$Y43)+(INDEX(ItemCosts,MATCH('Blend Sheet'!$Z$4,ItemNum,0),MATCH(H$1,Districts,0))*'Blend Sheet'!$Z43)+(INDEX(ItemCosts,MATCH('Blend Sheet'!$AA$4,ItemNum,0),MATCH(H$1,Districts,0))*'Blend Sheet'!$AA43)+(INDEX(ItemCosts,MATCH('Blend Sheet'!$AB$4,ItemNum,0),MATCH(H$1,Districts,0))*'Blend Sheet'!$AB43)+(INDEX(ItemCosts,MATCH('Blend Sheet'!$AC$4,ItemNum,0),MATCH(H$1,Districts,0))*'Blend Sheet'!$AC43)+(INDEX(ItemCosts,MATCH('Blend Sheet'!$AD$4,ItemNum,0),MATCH(H$1,Districts,0))*'Blend Sheet'!$AD43)+(INDEX(ItemCosts,MATCH('Blend Sheet'!$AE$4,ItemNum,0),MATCH(H$1,Districts,0))*'Blend Sheet'!$AE43)+(INDEX(ItemCosts,MATCH('Blend Sheet'!$AF$4,ItemNum,0),MATCH(H$1,Districts,0))*'Blend Sheet'!$AF43)+(INDEX(ItemCosts,MATCH('Blend Sheet'!$AG$4,ItemNum,0),MATCH(H$1,Districts,0))*'Blend Sheet'!$AG43)+(INDEX(ItemCosts,MATCH('Blend Sheet'!$AH$4,ItemNum,0),MATCH(H$1,Districts,0))*'Blend Sheet'!$AH43)+(INDEX(ItemCosts,MATCH('Blend Sheet'!$AI$4,ItemNum,0),MATCH(H$1,Districts,0))*'Blend Sheet'!$AI43)+(INDEX(ItemCosts,MATCH('Blend Sheet'!$AJ$4,ItemNum,0),MATCH(H$1,Districts,0))*'Blend Sheet'!$AJ43)+(INDEX(ItemCosts,MATCH('Blend Sheet'!$AK$4,ItemNum,0),MATCH(H$1,Districts,0))*'Blend Sheet'!$AK43)+(INDEX(ItemCosts,MATCH('Blend Sheet'!$AL$4,ItemNum,0),MATCH(H$1,Districts,0))*'Blend Sheet'!$AL43)+(INDEX(ItemCosts,MATCH('Blend Sheet'!$AM$4,ItemNum,0),MATCH(H$1,Districts,0))*'Blend Sheet'!$AM43)+(INDEX(ItemCosts,MATCH('Blend Sheet'!$AN$4,ItemNum,0),MATCH(H$1,Districts,0))*'Blend Sheet'!$AN43)+(INDEX(ItemCosts,MATCH('Blend Sheet'!$AO$4,ItemNum,0),MATCH(H$1,Districts,0))*'Blend Sheet'!$AO43)+(INDEX(ItemCosts,MATCH('Blend Sheet'!$AP$4,ItemNum,0),MATCH(H$1,Districts,0))*'Blend Sheet'!$AP43)+(INDEX(ItemCosts,MATCH('Blend Sheet'!$AQ$4,ItemNum,0),MATCH(H$1,Districts,0))*'Blend Sheet'!$AQ43)+(INDEX(ItemCosts,MATCH('Blend Sheet'!$AR$4,ItemNum,0),MATCH(H$1,Districts,0))*'Blend Sheet'!$AR43)+(INDEX(ItemCosts,MATCH('Blend Sheet'!$AS$4,ItemNum,0),MATCH(H$1,Districts,0))*'Blend Sheet'!$AS43)</f>
        <v>#N/A</v>
      </c>
      <c r="I40" s="5" t="e">
        <f>(INDEX(ItemCosts,MATCH('Blend Sheet'!$C$4,ItemNum,0),MATCH(I$1,Districts,0))*'Blend Sheet'!$C43)+(INDEX(ItemCosts,MATCH('Blend Sheet'!$D$4,ItemNum,0),MATCH(I$1,Districts,0))*'Blend Sheet'!$D43)+(INDEX(ItemCosts,MATCH('Blend Sheet'!$E$4,ItemNum,0),MATCH(I$1,Districts,0))*'Blend Sheet'!$E43)+(INDEX(ItemCosts,MATCH('Blend Sheet'!$F$4,ItemNum,0),MATCH(I$1,Districts,0))*'Blend Sheet'!$F43)+(INDEX(ItemCosts,MATCH('Blend Sheet'!$G$4,ItemNum,0),MATCH(I$1,Districts,0))*'Blend Sheet'!$G43)+(INDEX(ItemCosts,MATCH('Blend Sheet'!$H$4,ItemNum,0),MATCH(I$1,Districts,0))*'Blend Sheet'!$H43)+(INDEX(ItemCosts,MATCH('Blend Sheet'!$I$4,ItemNum,0),MATCH(I$1,Districts,0))*'Blend Sheet'!$I43)+(INDEX(ItemCosts,MATCH('Blend Sheet'!$J$4,ItemNum,0),MATCH(I$1,Districts,0))*'Blend Sheet'!$J43)+(INDEX(ItemCosts,MATCH('Blend Sheet'!$K$4,ItemNum,0),MATCH(I$1,Districts,0))*'Blend Sheet'!$K43)+(INDEX(ItemCosts,MATCH('Blend Sheet'!$L$4,ItemNum,0),MATCH(I$1,Districts,0))*'Blend Sheet'!$L43)+(INDEX(ItemCosts,MATCH('Blend Sheet'!$M$4,ItemNum,0),MATCH(I$1,Districts,0))*'Blend Sheet'!$M43)+(INDEX(ItemCosts,MATCH('Blend Sheet'!$N$4,ItemNum,0),MATCH(I$1,Districts,0))*'Blend Sheet'!$N43)+(INDEX(ItemCosts,MATCH('Blend Sheet'!$O$4,ItemNum,0),MATCH(I$1,Districts,0))*'Blend Sheet'!$O43)+(INDEX(ItemCosts,MATCH('Blend Sheet'!$P$4,ItemNum,0),MATCH(I$1,Districts,0))*'Blend Sheet'!$P43)+(INDEX(ItemCosts,MATCH('Blend Sheet'!$Q$4,ItemNum,0),MATCH(I$1,Districts,0))*'Blend Sheet'!$Q43)+(INDEX(ItemCosts,MATCH('Blend Sheet'!$R$4,ItemNum,0),MATCH(I$1,Districts,0))*'Blend Sheet'!$R43)+(INDEX(ItemCosts,MATCH('Blend Sheet'!$S$4,ItemNum,0),MATCH(I$1,Districts,0))*'Blend Sheet'!$S43)+(INDEX(ItemCosts,MATCH('Blend Sheet'!$T$4,ItemNum,0),MATCH(I$1,Districts,0))*'Blend Sheet'!$T43)+(INDEX(ItemCosts,MATCH('Blend Sheet'!$U$4,ItemNum,0),MATCH(I$1,Districts,0))*'Blend Sheet'!$U43)+(INDEX(ItemCosts,MATCH('Blend Sheet'!$V$4,ItemNum,0),MATCH(I$1,Districts,0))*'Blend Sheet'!$V43)+(INDEX(ItemCosts,MATCH('Blend Sheet'!$W$4,ItemNum,0),MATCH(I$1,Districts,0))*'Blend Sheet'!$W43)+(INDEX(ItemCosts,MATCH('Blend Sheet'!$X$4,ItemNum,0),MATCH(I$1,Districts,0))*'Blend Sheet'!$X43)+(INDEX(ItemCosts,MATCH('Blend Sheet'!$Y$4,ItemNum,0),MATCH(I$1,Districts,0))*'Blend Sheet'!$Y43)+(INDEX(ItemCosts,MATCH('Blend Sheet'!$Z$4,ItemNum,0),MATCH(I$1,Districts,0))*'Blend Sheet'!$Z43)+(INDEX(ItemCosts,MATCH('Blend Sheet'!$AA$4,ItemNum,0),MATCH(I$1,Districts,0))*'Blend Sheet'!$AA43)+(INDEX(ItemCosts,MATCH('Blend Sheet'!$AB$4,ItemNum,0),MATCH(I$1,Districts,0))*'Blend Sheet'!$AB43)+(INDEX(ItemCosts,MATCH('Blend Sheet'!$AC$4,ItemNum,0),MATCH(I$1,Districts,0))*'Blend Sheet'!$AC43)+(INDEX(ItemCosts,MATCH('Blend Sheet'!$AD$4,ItemNum,0),MATCH(I$1,Districts,0))*'Blend Sheet'!$AD43)+(INDEX(ItemCosts,MATCH('Blend Sheet'!$AE$4,ItemNum,0),MATCH(I$1,Districts,0))*'Blend Sheet'!$AE43)+(INDEX(ItemCosts,MATCH('Blend Sheet'!$AF$4,ItemNum,0),MATCH(I$1,Districts,0))*'Blend Sheet'!$AF43)+(INDEX(ItemCosts,MATCH('Blend Sheet'!$AG$4,ItemNum,0),MATCH(I$1,Districts,0))*'Blend Sheet'!$AG43)+(INDEX(ItemCosts,MATCH('Blend Sheet'!$AH$4,ItemNum,0),MATCH(I$1,Districts,0))*'Blend Sheet'!$AH43)+(INDEX(ItemCosts,MATCH('Blend Sheet'!$AI$4,ItemNum,0),MATCH(I$1,Districts,0))*'Blend Sheet'!$AI43)+(INDEX(ItemCosts,MATCH('Blend Sheet'!$AJ$4,ItemNum,0),MATCH(I$1,Districts,0))*'Blend Sheet'!$AJ43)+(INDEX(ItemCosts,MATCH('Blend Sheet'!$AK$4,ItemNum,0),MATCH(I$1,Districts,0))*'Blend Sheet'!$AK43)+(INDEX(ItemCosts,MATCH('Blend Sheet'!$AL$4,ItemNum,0),MATCH(I$1,Districts,0))*'Blend Sheet'!$AL43)+(INDEX(ItemCosts,MATCH('Blend Sheet'!$AM$4,ItemNum,0),MATCH(I$1,Districts,0))*'Blend Sheet'!$AM43)+(INDEX(ItemCosts,MATCH('Blend Sheet'!$AN$4,ItemNum,0),MATCH(I$1,Districts,0))*'Blend Sheet'!$AN43)+(INDEX(ItemCosts,MATCH('Blend Sheet'!$AO$4,ItemNum,0),MATCH(I$1,Districts,0))*'Blend Sheet'!$AO43)+(INDEX(ItemCosts,MATCH('Blend Sheet'!$AP$4,ItemNum,0),MATCH(I$1,Districts,0))*'Blend Sheet'!$AP43)+(INDEX(ItemCosts,MATCH('Blend Sheet'!$AQ$4,ItemNum,0),MATCH(I$1,Districts,0))*'Blend Sheet'!$AQ43)+(INDEX(ItemCosts,MATCH('Blend Sheet'!$AR$4,ItemNum,0),MATCH(I$1,Districts,0))*'Blend Sheet'!$AR43)+(INDEX(ItemCosts,MATCH('Blend Sheet'!$AS$4,ItemNum,0),MATCH(I$1,Districts,0))*'Blend Sheet'!$AS43)</f>
        <v>#N/A</v>
      </c>
      <c r="J40" s="5" t="e">
        <f>(INDEX(ItemCosts,MATCH('Blend Sheet'!$C$4,ItemNum,0),MATCH(J$1,Districts,0))*'Blend Sheet'!$C43)+(INDEX(ItemCosts,MATCH('Blend Sheet'!$D$4,ItemNum,0),MATCH(J$1,Districts,0))*'Blend Sheet'!$D43)+(INDEX(ItemCosts,MATCH('Blend Sheet'!$E$4,ItemNum,0),MATCH(J$1,Districts,0))*'Blend Sheet'!$E43)+(INDEX(ItemCosts,MATCH('Blend Sheet'!$F$4,ItemNum,0),MATCH(J$1,Districts,0))*'Blend Sheet'!$F43)+(INDEX(ItemCosts,MATCH('Blend Sheet'!$G$4,ItemNum,0),MATCH(J$1,Districts,0))*'Blend Sheet'!$G43)+(INDEX(ItemCosts,MATCH('Blend Sheet'!$H$4,ItemNum,0),MATCH(J$1,Districts,0))*'Blend Sheet'!$H43)+(INDEX(ItemCosts,MATCH('Blend Sheet'!$I$4,ItemNum,0),MATCH(J$1,Districts,0))*'Blend Sheet'!$I43)+(INDEX(ItemCosts,MATCH('Blend Sheet'!$J$4,ItemNum,0),MATCH(J$1,Districts,0))*'Blend Sheet'!$J43)+(INDEX(ItemCosts,MATCH('Blend Sheet'!$K$4,ItemNum,0),MATCH(J$1,Districts,0))*'Blend Sheet'!$K43)+(INDEX(ItemCosts,MATCH('Blend Sheet'!$L$4,ItemNum,0),MATCH(J$1,Districts,0))*'Blend Sheet'!$L43)+(INDEX(ItemCosts,MATCH('Blend Sheet'!$M$4,ItemNum,0),MATCH(J$1,Districts,0))*'Blend Sheet'!$M43)+(INDEX(ItemCosts,MATCH('Blend Sheet'!$N$4,ItemNum,0),MATCH(J$1,Districts,0))*'Blend Sheet'!$N43)+(INDEX(ItemCosts,MATCH('Blend Sheet'!$O$4,ItemNum,0),MATCH(J$1,Districts,0))*'Blend Sheet'!$O43)+(INDEX(ItemCosts,MATCH('Blend Sheet'!$P$4,ItemNum,0),MATCH(J$1,Districts,0))*'Blend Sheet'!$P43)+(INDEX(ItemCosts,MATCH('Blend Sheet'!$Q$4,ItemNum,0),MATCH(J$1,Districts,0))*'Blend Sheet'!$Q43)+(INDEX(ItemCosts,MATCH('Blend Sheet'!$R$4,ItemNum,0),MATCH(J$1,Districts,0))*'Blend Sheet'!$R43)+(INDEX(ItemCosts,MATCH('Blend Sheet'!$S$4,ItemNum,0),MATCH(J$1,Districts,0))*'Blend Sheet'!$S43)+(INDEX(ItemCosts,MATCH('Blend Sheet'!$T$4,ItemNum,0),MATCH(J$1,Districts,0))*'Blend Sheet'!$T43)+(INDEX(ItemCosts,MATCH('Blend Sheet'!$U$4,ItemNum,0),MATCH(J$1,Districts,0))*'Blend Sheet'!$U43)+(INDEX(ItemCosts,MATCH('Blend Sheet'!$V$4,ItemNum,0),MATCH(J$1,Districts,0))*'Blend Sheet'!$V43)+(INDEX(ItemCosts,MATCH('Blend Sheet'!$W$4,ItemNum,0),MATCH(J$1,Districts,0))*'Blend Sheet'!$W43)+(INDEX(ItemCosts,MATCH('Blend Sheet'!$X$4,ItemNum,0),MATCH(J$1,Districts,0))*'Blend Sheet'!$X43)+(INDEX(ItemCosts,MATCH('Blend Sheet'!$Y$4,ItemNum,0),MATCH(J$1,Districts,0))*'Blend Sheet'!$Y43)+(INDEX(ItemCosts,MATCH('Blend Sheet'!$Z$4,ItemNum,0),MATCH(J$1,Districts,0))*'Blend Sheet'!$Z43)+(INDEX(ItemCosts,MATCH('Blend Sheet'!$AA$4,ItemNum,0),MATCH(J$1,Districts,0))*'Blend Sheet'!$AA43)+(INDEX(ItemCosts,MATCH('Blend Sheet'!$AB$4,ItemNum,0),MATCH(J$1,Districts,0))*'Blend Sheet'!$AB43)+(INDEX(ItemCosts,MATCH('Blend Sheet'!$AC$4,ItemNum,0),MATCH(J$1,Districts,0))*'Blend Sheet'!$AC43)+(INDEX(ItemCosts,MATCH('Blend Sheet'!$AD$4,ItemNum,0),MATCH(J$1,Districts,0))*'Blend Sheet'!$AD43)+(INDEX(ItemCosts,MATCH('Blend Sheet'!$AE$4,ItemNum,0),MATCH(J$1,Districts,0))*'Blend Sheet'!$AE43)+(INDEX(ItemCosts,MATCH('Blend Sheet'!$AF$4,ItemNum,0),MATCH(J$1,Districts,0))*'Blend Sheet'!$AF43)+(INDEX(ItemCosts,MATCH('Blend Sheet'!$AG$4,ItemNum,0),MATCH(J$1,Districts,0))*'Blend Sheet'!$AG43)+(INDEX(ItemCosts,MATCH('Blend Sheet'!$AH$4,ItemNum,0),MATCH(J$1,Districts,0))*'Blend Sheet'!$AH43)+(INDEX(ItemCosts,MATCH('Blend Sheet'!$AI$4,ItemNum,0),MATCH(J$1,Districts,0))*'Blend Sheet'!$AI43)+(INDEX(ItemCosts,MATCH('Blend Sheet'!$AJ$4,ItemNum,0),MATCH(J$1,Districts,0))*'Blend Sheet'!$AJ43)+(INDEX(ItemCosts,MATCH('Blend Sheet'!$AK$4,ItemNum,0),MATCH(J$1,Districts,0))*'Blend Sheet'!$AK43)+(INDEX(ItemCosts,MATCH('Blend Sheet'!$AL$4,ItemNum,0),MATCH(J$1,Districts,0))*'Blend Sheet'!$AL43)+(INDEX(ItemCosts,MATCH('Blend Sheet'!$AM$4,ItemNum,0),MATCH(J$1,Districts,0))*'Blend Sheet'!$AM43)+(INDEX(ItemCosts,MATCH('Blend Sheet'!$AN$4,ItemNum,0),MATCH(J$1,Districts,0))*'Blend Sheet'!$AN43)+(INDEX(ItemCosts,MATCH('Blend Sheet'!$AO$4,ItemNum,0),MATCH(J$1,Districts,0))*'Blend Sheet'!$AO43)+(INDEX(ItemCosts,MATCH('Blend Sheet'!$AP$4,ItemNum,0),MATCH(J$1,Districts,0))*'Blend Sheet'!$AP43)+(INDEX(ItemCosts,MATCH('Blend Sheet'!$AQ$4,ItemNum,0),MATCH(J$1,Districts,0))*'Blend Sheet'!$AQ43)+(INDEX(ItemCosts,MATCH('Blend Sheet'!$AR$4,ItemNum,0),MATCH(J$1,Districts,0))*'Blend Sheet'!$AR43)+(INDEX(ItemCosts,MATCH('Blend Sheet'!$AS$4,ItemNum,0),MATCH(J$1,Districts,0))*'Blend Sheet'!$AS43)</f>
        <v>#N/A</v>
      </c>
      <c r="K40" s="5" t="e">
        <f>(INDEX(ItemCosts,MATCH('Blend Sheet'!$C$4,ItemNum,0),MATCH(K$1,Districts,0))*'Blend Sheet'!$C43)+(INDEX(ItemCosts,MATCH('Blend Sheet'!$D$4,ItemNum,0),MATCH(K$1,Districts,0))*'Blend Sheet'!$D43)+(INDEX(ItemCosts,MATCH('Blend Sheet'!$E$4,ItemNum,0),MATCH(K$1,Districts,0))*'Blend Sheet'!$E43)+(INDEX(ItemCosts,MATCH('Blend Sheet'!$F$4,ItemNum,0),MATCH(K$1,Districts,0))*'Blend Sheet'!$F43)+(INDEX(ItemCosts,MATCH('Blend Sheet'!$G$4,ItemNum,0),MATCH(K$1,Districts,0))*'Blend Sheet'!$G43)+(INDEX(ItemCosts,MATCH('Blend Sheet'!$H$4,ItemNum,0),MATCH(K$1,Districts,0))*'Blend Sheet'!$H43)+(INDEX(ItemCosts,MATCH('Blend Sheet'!$I$4,ItemNum,0),MATCH(K$1,Districts,0))*'Blend Sheet'!$I43)+(INDEX(ItemCosts,MATCH('Blend Sheet'!$J$4,ItemNum,0),MATCH(K$1,Districts,0))*'Blend Sheet'!$J43)+(INDEX(ItemCosts,MATCH('Blend Sheet'!$K$4,ItemNum,0),MATCH(K$1,Districts,0))*'Blend Sheet'!$K43)+(INDEX(ItemCosts,MATCH('Blend Sheet'!$L$4,ItemNum,0),MATCH(K$1,Districts,0))*'Blend Sheet'!$L43)+(INDEX(ItemCosts,MATCH('Blend Sheet'!$M$4,ItemNum,0),MATCH(K$1,Districts,0))*'Blend Sheet'!$M43)+(INDEX(ItemCosts,MATCH('Blend Sheet'!$N$4,ItemNum,0),MATCH(K$1,Districts,0))*'Blend Sheet'!$N43)+(INDEX(ItemCosts,MATCH('Blend Sheet'!$O$4,ItemNum,0),MATCH(K$1,Districts,0))*'Blend Sheet'!$O43)+(INDEX(ItemCosts,MATCH('Blend Sheet'!$P$4,ItemNum,0),MATCH(K$1,Districts,0))*'Blend Sheet'!$P43)+(INDEX(ItemCosts,MATCH('Blend Sheet'!$Q$4,ItemNum,0),MATCH(K$1,Districts,0))*'Blend Sheet'!$Q43)+(INDEX(ItemCosts,MATCH('Blend Sheet'!$R$4,ItemNum,0),MATCH(K$1,Districts,0))*'Blend Sheet'!$R43)+(INDEX(ItemCosts,MATCH('Blend Sheet'!$S$4,ItemNum,0),MATCH(K$1,Districts,0))*'Blend Sheet'!$S43)+(INDEX(ItemCosts,MATCH('Blend Sheet'!$T$4,ItemNum,0),MATCH(K$1,Districts,0))*'Blend Sheet'!$T43)+(INDEX(ItemCosts,MATCH('Blend Sheet'!$U$4,ItemNum,0),MATCH(K$1,Districts,0))*'Blend Sheet'!$U43)+(INDEX(ItemCosts,MATCH('Blend Sheet'!$V$4,ItemNum,0),MATCH(K$1,Districts,0))*'Blend Sheet'!$V43)+(INDEX(ItemCosts,MATCH('Blend Sheet'!$W$4,ItemNum,0),MATCH(K$1,Districts,0))*'Blend Sheet'!$W43)+(INDEX(ItemCosts,MATCH('Blend Sheet'!$X$4,ItemNum,0),MATCH(K$1,Districts,0))*'Blend Sheet'!$X43)+(INDEX(ItemCosts,MATCH('Blend Sheet'!$Y$4,ItemNum,0),MATCH(K$1,Districts,0))*'Blend Sheet'!$Y43)+(INDEX(ItemCosts,MATCH('Blend Sheet'!$Z$4,ItemNum,0),MATCH(K$1,Districts,0))*'Blend Sheet'!$Z43)+(INDEX(ItemCosts,MATCH('Blend Sheet'!$AA$4,ItemNum,0),MATCH(K$1,Districts,0))*'Blend Sheet'!$AA43)+(INDEX(ItemCosts,MATCH('Blend Sheet'!$AB$4,ItemNum,0),MATCH(K$1,Districts,0))*'Blend Sheet'!$AB43)+(INDEX(ItemCosts,MATCH('Blend Sheet'!$AC$4,ItemNum,0),MATCH(K$1,Districts,0))*'Blend Sheet'!$AC43)+(INDEX(ItemCosts,MATCH('Blend Sheet'!$AD$4,ItemNum,0),MATCH(K$1,Districts,0))*'Blend Sheet'!$AD43)+(INDEX(ItemCosts,MATCH('Blend Sheet'!$AE$4,ItemNum,0),MATCH(K$1,Districts,0))*'Blend Sheet'!$AE43)+(INDEX(ItemCosts,MATCH('Blend Sheet'!$AF$4,ItemNum,0),MATCH(K$1,Districts,0))*'Blend Sheet'!$AF43)+(INDEX(ItemCosts,MATCH('Blend Sheet'!$AG$4,ItemNum,0),MATCH(K$1,Districts,0))*'Blend Sheet'!$AG43)+(INDEX(ItemCosts,MATCH('Blend Sheet'!$AH$4,ItemNum,0),MATCH(K$1,Districts,0))*'Blend Sheet'!$AH43)+(INDEX(ItemCosts,MATCH('Blend Sheet'!$AI$4,ItemNum,0),MATCH(K$1,Districts,0))*'Blend Sheet'!$AI43)+(INDEX(ItemCosts,MATCH('Blend Sheet'!$AJ$4,ItemNum,0),MATCH(K$1,Districts,0))*'Blend Sheet'!$AJ43)+(INDEX(ItemCosts,MATCH('Blend Sheet'!$AK$4,ItemNum,0),MATCH(K$1,Districts,0))*'Blend Sheet'!$AK43)+(INDEX(ItemCosts,MATCH('Blend Sheet'!$AL$4,ItemNum,0),MATCH(K$1,Districts,0))*'Blend Sheet'!$AL43)+(INDEX(ItemCosts,MATCH('Blend Sheet'!$AM$4,ItemNum,0),MATCH(K$1,Districts,0))*'Blend Sheet'!$AM43)+(INDEX(ItemCosts,MATCH('Blend Sheet'!$AN$4,ItemNum,0),MATCH(K$1,Districts,0))*'Blend Sheet'!$AN43)+(INDEX(ItemCosts,MATCH('Blend Sheet'!$AO$4,ItemNum,0),MATCH(K$1,Districts,0))*'Blend Sheet'!$AO43)+(INDEX(ItemCosts,MATCH('Blend Sheet'!$AP$4,ItemNum,0),MATCH(K$1,Districts,0))*'Blend Sheet'!$AP43)+(INDEX(ItemCosts,MATCH('Blend Sheet'!$AQ$4,ItemNum,0),MATCH(K$1,Districts,0))*'Blend Sheet'!$AQ43)+(INDEX(ItemCosts,MATCH('Blend Sheet'!$AR$4,ItemNum,0),MATCH(K$1,Districts,0))*'Blend Sheet'!$AR43)+(INDEX(ItemCosts,MATCH('Blend Sheet'!$AS$4,ItemNum,0),MATCH(K$1,Districts,0))*'Blend Sheet'!$AS43)</f>
        <v>#N/A</v>
      </c>
      <c r="L40" s="5" t="e">
        <f>(INDEX(ItemCosts,MATCH('Blend Sheet'!$C$4,ItemNum,0),MATCH(L$1,Districts,0))*'Blend Sheet'!$C43)+(INDEX(ItemCosts,MATCH('Blend Sheet'!$D$4,ItemNum,0),MATCH(L$1,Districts,0))*'Blend Sheet'!$D43)+(INDEX(ItemCosts,MATCH('Blend Sheet'!$E$4,ItemNum,0),MATCH(L$1,Districts,0))*'Blend Sheet'!$E43)+(INDEX(ItemCosts,MATCH('Blend Sheet'!$F$4,ItemNum,0),MATCH(L$1,Districts,0))*'Blend Sheet'!$F43)+(INDEX(ItemCosts,MATCH('Blend Sheet'!$G$4,ItemNum,0),MATCH(L$1,Districts,0))*'Blend Sheet'!$G43)+(INDEX(ItemCosts,MATCH('Blend Sheet'!$H$4,ItemNum,0),MATCH(L$1,Districts,0))*'Blend Sheet'!$H43)+(INDEX(ItemCosts,MATCH('Blend Sheet'!$I$4,ItemNum,0),MATCH(L$1,Districts,0))*'Blend Sheet'!$I43)+(INDEX(ItemCosts,MATCH('Blend Sheet'!$J$4,ItemNum,0),MATCH(L$1,Districts,0))*'Blend Sheet'!$J43)+(INDEX(ItemCosts,MATCH('Blend Sheet'!$K$4,ItemNum,0),MATCH(L$1,Districts,0))*'Blend Sheet'!$K43)+(INDEX(ItemCosts,MATCH('Blend Sheet'!$L$4,ItemNum,0),MATCH(L$1,Districts,0))*'Blend Sheet'!$L43)+(INDEX(ItemCosts,MATCH('Blend Sheet'!$M$4,ItemNum,0),MATCH(L$1,Districts,0))*'Blend Sheet'!$M43)+(INDEX(ItemCosts,MATCH('Blend Sheet'!$N$4,ItemNum,0),MATCH(L$1,Districts,0))*'Blend Sheet'!$N43)+(INDEX(ItemCosts,MATCH('Blend Sheet'!$O$4,ItemNum,0),MATCH(L$1,Districts,0))*'Blend Sheet'!$O43)+(INDEX(ItemCosts,MATCH('Blend Sheet'!$P$4,ItemNum,0),MATCH(L$1,Districts,0))*'Blend Sheet'!$P43)+(INDEX(ItemCosts,MATCH('Blend Sheet'!$Q$4,ItemNum,0),MATCH(L$1,Districts,0))*'Blend Sheet'!$Q43)+(INDEX(ItemCosts,MATCH('Blend Sheet'!$R$4,ItemNum,0),MATCH(L$1,Districts,0))*'Blend Sheet'!$R43)+(INDEX(ItemCosts,MATCH('Blend Sheet'!$S$4,ItemNum,0),MATCH(L$1,Districts,0))*'Blend Sheet'!$S43)+(INDEX(ItemCosts,MATCH('Blend Sheet'!$T$4,ItemNum,0),MATCH(L$1,Districts,0))*'Blend Sheet'!$T43)+(INDEX(ItemCosts,MATCH('Blend Sheet'!$U$4,ItemNum,0),MATCH(L$1,Districts,0))*'Blend Sheet'!$U43)+(INDEX(ItemCosts,MATCH('Blend Sheet'!$V$4,ItemNum,0),MATCH(L$1,Districts,0))*'Blend Sheet'!$V43)+(INDEX(ItemCosts,MATCH('Blend Sheet'!$W$4,ItemNum,0),MATCH(L$1,Districts,0))*'Blend Sheet'!$W43)+(INDEX(ItemCosts,MATCH('Blend Sheet'!$X$4,ItemNum,0),MATCH(L$1,Districts,0))*'Blend Sheet'!$X43)+(INDEX(ItemCosts,MATCH('Blend Sheet'!$Y$4,ItemNum,0),MATCH(L$1,Districts,0))*'Blend Sheet'!$Y43)+(INDEX(ItemCosts,MATCH('Blend Sheet'!$Z$4,ItemNum,0),MATCH(L$1,Districts,0))*'Blend Sheet'!$Z43)+(INDEX(ItemCosts,MATCH('Blend Sheet'!$AA$4,ItemNum,0),MATCH(L$1,Districts,0))*'Blend Sheet'!$AA43)+(INDEX(ItemCosts,MATCH('Blend Sheet'!$AB$4,ItemNum,0),MATCH(L$1,Districts,0))*'Blend Sheet'!$AB43)+(INDEX(ItemCosts,MATCH('Blend Sheet'!$AC$4,ItemNum,0),MATCH(L$1,Districts,0))*'Blend Sheet'!$AC43)+(INDEX(ItemCosts,MATCH('Blend Sheet'!$AD$4,ItemNum,0),MATCH(L$1,Districts,0))*'Blend Sheet'!$AD43)+(INDEX(ItemCosts,MATCH('Blend Sheet'!$AE$4,ItemNum,0),MATCH(L$1,Districts,0))*'Blend Sheet'!$AE43)+(INDEX(ItemCosts,MATCH('Blend Sheet'!$AF$4,ItemNum,0),MATCH(L$1,Districts,0))*'Blend Sheet'!$AF43)+(INDEX(ItemCosts,MATCH('Blend Sheet'!$AG$4,ItemNum,0),MATCH(L$1,Districts,0))*'Blend Sheet'!$AG43)+(INDEX(ItemCosts,MATCH('Blend Sheet'!$AH$4,ItemNum,0),MATCH(L$1,Districts,0))*'Blend Sheet'!$AH43)+(INDEX(ItemCosts,MATCH('Blend Sheet'!$AI$4,ItemNum,0),MATCH(L$1,Districts,0))*'Blend Sheet'!$AI43)+(INDEX(ItemCosts,MATCH('Blend Sheet'!$AJ$4,ItemNum,0),MATCH(L$1,Districts,0))*'Blend Sheet'!$AJ43)+(INDEX(ItemCosts,MATCH('Blend Sheet'!$AK$4,ItemNum,0),MATCH(L$1,Districts,0))*'Blend Sheet'!$AK43)+(INDEX(ItemCosts,MATCH('Blend Sheet'!$AL$4,ItemNum,0),MATCH(L$1,Districts,0))*'Blend Sheet'!$AL43)+(INDEX(ItemCosts,MATCH('Blend Sheet'!$AM$4,ItemNum,0),MATCH(L$1,Districts,0))*'Blend Sheet'!$AM43)+(INDEX(ItemCosts,MATCH('Blend Sheet'!$AN$4,ItemNum,0),MATCH(L$1,Districts,0))*'Blend Sheet'!$AN43)+(INDEX(ItemCosts,MATCH('Blend Sheet'!$AO$4,ItemNum,0),MATCH(L$1,Districts,0))*'Blend Sheet'!$AO43)+(INDEX(ItemCosts,MATCH('Blend Sheet'!$AP$4,ItemNum,0),MATCH(L$1,Districts,0))*'Blend Sheet'!$AP43)+(INDEX(ItemCosts,MATCH('Blend Sheet'!$AQ$4,ItemNum,0),MATCH(L$1,Districts,0))*'Blend Sheet'!$AQ43)+(INDEX(ItemCosts,MATCH('Blend Sheet'!$AR$4,ItemNum,0),MATCH(L$1,Districts,0))*'Blend Sheet'!$AR43)+(INDEX(ItemCosts,MATCH('Blend Sheet'!$AS$4,ItemNum,0),MATCH(L$1,Districts,0))*'Blend Sheet'!$AS43)</f>
        <v>#N/A</v>
      </c>
      <c r="M40" s="191"/>
      <c r="N40" s="34" t="e">
        <f>D40/'Blend Sheet'!$BA43</f>
        <v>#N/A</v>
      </c>
      <c r="O40" s="34" t="e">
        <f>E40/'Blend Sheet'!$BA43</f>
        <v>#N/A</v>
      </c>
      <c r="P40" s="34" t="e">
        <f>G40/'Blend Sheet'!$BA43</f>
        <v>#N/A</v>
      </c>
      <c r="Q40" s="34" t="e">
        <f>H40/'Blend Sheet'!$BA43</f>
        <v>#N/A</v>
      </c>
      <c r="R40" s="34" t="e">
        <f>I40/'Blend Sheet'!$BA43</f>
        <v>#N/A</v>
      </c>
      <c r="S40" s="34" t="e">
        <f>J40/'Blend Sheet'!$BA43</f>
        <v>#N/A</v>
      </c>
      <c r="T40" s="34" t="e">
        <f>K40/'Blend Sheet'!$BA43</f>
        <v>#N/A</v>
      </c>
      <c r="U40" s="34" t="e">
        <f>L40/'Blend Sheet'!$BA43</f>
        <v>#N/A</v>
      </c>
    </row>
    <row r="41" spans="1:21" x14ac:dyDescent="0.25">
      <c r="A41" t="str">
        <f>'Blend Sheet'!A44</f>
        <v>Expandomix HT (SK)</v>
      </c>
      <c r="B41" s="5" t="e">
        <f>(INDEX(ItemCosts,MATCH('Blend Sheet'!$C$4,ItemNum,0),MATCH(B$1,Districts,0))*'Blend Sheet'!$C44)+(INDEX(ItemCosts,MATCH('Blend Sheet'!$D$4,ItemNum,0),MATCH(B$1,Districts,0))*'Blend Sheet'!$D44)+(INDEX(ItemCosts,MATCH('Blend Sheet'!$E$4,ItemNum,0),MATCH(B$1,Districts,0))*'Blend Sheet'!$E44)+(INDEX(ItemCosts,MATCH('Blend Sheet'!$F$4,ItemNum,0),MATCH(B$1,Districts,0))*'Blend Sheet'!$F44)+(INDEX(ItemCosts,MATCH('Blend Sheet'!$G$4,ItemNum,0),MATCH(B$1,Districts,0))*'Blend Sheet'!$G44)+(INDEX(ItemCosts,MATCH('Blend Sheet'!$H$4,ItemNum,0),MATCH(B$1,Districts,0))*'Blend Sheet'!$H44)+(INDEX(ItemCosts,MATCH('Blend Sheet'!$I$4,ItemNum,0),MATCH(B$1,Districts,0))*'Blend Sheet'!$I44)+(INDEX(ItemCosts,MATCH('Blend Sheet'!$J$4,ItemNum,0),MATCH(B$1,Districts,0))*'Blend Sheet'!$J44)+(INDEX(ItemCosts,MATCH('Blend Sheet'!$K$4,ItemNum,0),MATCH(B$1,Districts,0))*'Blend Sheet'!$K44)+(INDEX(ItemCosts,MATCH('Blend Sheet'!$L$4,ItemNum,0),MATCH(B$1,Districts,0))*'Blend Sheet'!$L44)+(INDEX(ItemCosts,MATCH('Blend Sheet'!$M$4,ItemNum,0),MATCH(B$1,Districts,0))*'Blend Sheet'!$M44)+(INDEX(ItemCosts,MATCH('Blend Sheet'!$N$4,ItemNum,0),MATCH(B$1,Districts,0))*'Blend Sheet'!$N44)+(INDEX(ItemCosts,MATCH('Blend Sheet'!$O$4,ItemNum,0),MATCH(B$1,Districts,0))*'Blend Sheet'!$O44)+(INDEX(ItemCosts,MATCH('Blend Sheet'!$P$4,ItemNum,0),MATCH(B$1,Districts,0))*'Blend Sheet'!$P44)+(INDEX(ItemCosts,MATCH('Blend Sheet'!$Q$4,ItemNum,0),MATCH(B$1,Districts,0))*'Blend Sheet'!$Q44)+(INDEX(ItemCosts,MATCH('Blend Sheet'!$R$4,ItemNum,0),MATCH(B$1,Districts,0))*'Blend Sheet'!$R44)+(INDEX(ItemCosts,MATCH('Blend Sheet'!$S$4,ItemNum,0),MATCH(B$1,Districts,0))*'Blend Sheet'!$S44)+(INDEX(ItemCosts,MATCH('Blend Sheet'!$T$4,ItemNum,0),MATCH(B$1,Districts,0))*'Blend Sheet'!$T44)+(INDEX(ItemCosts,MATCH('Blend Sheet'!$U$4,ItemNum,0),MATCH(B$1,Districts,0))*'Blend Sheet'!$U44)+(INDEX(ItemCosts,MATCH('Blend Sheet'!$V$4,ItemNum,0),MATCH(B$1,Districts,0))*'Blend Sheet'!$V44)+(INDEX(ItemCosts,MATCH('Blend Sheet'!$W$4,ItemNum,0),MATCH(B$1,Districts,0))*'Blend Sheet'!$W44)+(INDEX(ItemCosts,MATCH('Blend Sheet'!$X$4,ItemNum,0),MATCH(B$1,Districts,0))*'Blend Sheet'!$X44)+(INDEX(ItemCosts,MATCH('Blend Sheet'!$Y$4,ItemNum,0),MATCH(B$1,Districts,0))*'Blend Sheet'!$Y44)+(INDEX(ItemCosts,MATCH('Blend Sheet'!$Z$4,ItemNum,0),MATCH(B$1,Districts,0))*'Blend Sheet'!$Z44)+(INDEX(ItemCosts,MATCH('Blend Sheet'!$AA$4,ItemNum,0),MATCH(B$1,Districts,0))*'Blend Sheet'!$AA44)+(INDEX(ItemCosts,MATCH('Blend Sheet'!$AB$4,ItemNum,0),MATCH(B$1,Districts,0))*'Blend Sheet'!$AB44)+(INDEX(ItemCosts,MATCH('Blend Sheet'!$AC$4,ItemNum,0),MATCH(B$1,Districts,0))*'Blend Sheet'!$AC44)+(INDEX(ItemCosts,MATCH('Blend Sheet'!$AD$4,ItemNum,0),MATCH(B$1,Districts,0))*'Blend Sheet'!$AD44)+(INDEX(ItemCosts,MATCH('Blend Sheet'!$AE$4,ItemNum,0),MATCH(B$1,Districts,0))*'Blend Sheet'!$AE44)+(INDEX(ItemCosts,MATCH('Blend Sheet'!$AF$4,ItemNum,0),MATCH(B$1,Districts,0))*'Blend Sheet'!$AF44)+(INDEX(ItemCosts,MATCH('Blend Sheet'!$AG$4,ItemNum,0),MATCH(B$1,Districts,0))*'Blend Sheet'!$AG44)+(INDEX(ItemCosts,MATCH('Blend Sheet'!$AH$4,ItemNum,0),MATCH(B$1,Districts,0))*'Blend Sheet'!$AH44)+(INDEX(ItemCosts,MATCH('Blend Sheet'!$AI$4,ItemNum,0),MATCH(B$1,Districts,0))*'Blend Sheet'!$AI44)+(INDEX(ItemCosts,MATCH('Blend Sheet'!$AJ$4,ItemNum,0),MATCH(B$1,Districts,0))*'Blend Sheet'!$AJ44)+(INDEX(ItemCosts,MATCH('Blend Sheet'!$AK$4,ItemNum,0),MATCH(B$1,Districts,0))*'Blend Sheet'!$AK44)+(INDEX(ItemCosts,MATCH('Blend Sheet'!$AL$4,ItemNum,0),MATCH(B$1,Districts,0))*'Blend Sheet'!$AL44)+(INDEX(ItemCosts,MATCH('Blend Sheet'!$AM$4,ItemNum,0),MATCH(B$1,Districts,0))*'Blend Sheet'!$AM44)+(INDEX(ItemCosts,MATCH('Blend Sheet'!$AN$4,ItemNum,0),MATCH(B$1,Districts,0))*'Blend Sheet'!$AN44)+(INDEX(ItemCosts,MATCH('Blend Sheet'!$AO$4,ItemNum,0),MATCH(B$1,Districts,0))*'Blend Sheet'!$AO44)+(INDEX(ItemCosts,MATCH('Blend Sheet'!$AP$4,ItemNum,0),MATCH(B$1,Districts,0))*'Blend Sheet'!$AP44)+(INDEX(ItemCosts,MATCH('Blend Sheet'!$AQ$4,ItemNum,0),MATCH(B$1,Districts,0))*'Blend Sheet'!$AQ44)+(INDEX(ItemCosts,MATCH('Blend Sheet'!$AR$4,ItemNum,0),MATCH(B$1,Districts,0))*'Blend Sheet'!$AR44)+(INDEX(ItemCosts,MATCH('Blend Sheet'!$AS$4,ItemNum,0),MATCH(B$1,Districts,0))*'Blend Sheet'!$AS44)</f>
        <v>#N/A</v>
      </c>
      <c r="C41" s="5" t="e">
        <f>(INDEX(ItemCosts,MATCH('Blend Sheet'!$C$4,ItemNum,0),MATCH(C$1,Districts,0))*'Blend Sheet'!$C44)+(INDEX(ItemCosts,MATCH('Blend Sheet'!$D$4,ItemNum,0),MATCH(C$1,Districts,0))*'Blend Sheet'!$D44)+(INDEX(ItemCosts,MATCH('Blend Sheet'!$E$4,ItemNum,0),MATCH(C$1,Districts,0))*'Blend Sheet'!$E44)+(INDEX(ItemCosts,MATCH('Blend Sheet'!$F$4,ItemNum,0),MATCH(C$1,Districts,0))*'Blend Sheet'!$F44)+(INDEX(ItemCosts,MATCH('Blend Sheet'!$G$4,ItemNum,0),MATCH(C$1,Districts,0))*'Blend Sheet'!$G44)+(INDEX(ItemCosts,MATCH('Blend Sheet'!$H$4,ItemNum,0),MATCH(C$1,Districts,0))*'Blend Sheet'!$H44)+(INDEX(ItemCosts,MATCH('Blend Sheet'!$I$4,ItemNum,0),MATCH(C$1,Districts,0))*'Blend Sheet'!$I44)+(INDEX(ItemCosts,MATCH('Blend Sheet'!$J$4,ItemNum,0),MATCH(C$1,Districts,0))*'Blend Sheet'!$J44)+(INDEX(ItemCosts,MATCH('Blend Sheet'!$K$4,ItemNum,0),MATCH(C$1,Districts,0))*'Blend Sheet'!$K44)+(INDEX(ItemCosts,MATCH('Blend Sheet'!$L$4,ItemNum,0),MATCH(C$1,Districts,0))*'Blend Sheet'!$L44)+(INDEX(ItemCosts,MATCH('Blend Sheet'!$M$4,ItemNum,0),MATCH(C$1,Districts,0))*'Blend Sheet'!$M44)+(INDEX(ItemCosts,MATCH('Blend Sheet'!$N$4,ItemNum,0),MATCH(C$1,Districts,0))*'Blend Sheet'!$N44)+(INDEX(ItemCosts,MATCH('Blend Sheet'!$O$4,ItemNum,0),MATCH(C$1,Districts,0))*'Blend Sheet'!$O44)+(INDEX(ItemCosts,MATCH('Blend Sheet'!$P$4,ItemNum,0),MATCH(C$1,Districts,0))*'Blend Sheet'!$P44)+(INDEX(ItemCosts,MATCH('Blend Sheet'!$Q$4,ItemNum,0),MATCH(C$1,Districts,0))*'Blend Sheet'!$Q44)+(INDEX(ItemCosts,MATCH('Blend Sheet'!$R$4,ItemNum,0),MATCH(C$1,Districts,0))*'Blend Sheet'!$R44)+(INDEX(ItemCosts,MATCH('Blend Sheet'!$S$4,ItemNum,0),MATCH(C$1,Districts,0))*'Blend Sheet'!$S44)+(INDEX(ItemCosts,MATCH('Blend Sheet'!$T$4,ItemNum,0),MATCH(C$1,Districts,0))*'Blend Sheet'!$T44)+(INDEX(ItemCosts,MATCH('Blend Sheet'!$U$4,ItemNum,0),MATCH(C$1,Districts,0))*'Blend Sheet'!$U44)+(INDEX(ItemCosts,MATCH('Blend Sheet'!$V$4,ItemNum,0),MATCH(C$1,Districts,0))*'Blend Sheet'!$V44)+(INDEX(ItemCosts,MATCH('Blend Sheet'!$W$4,ItemNum,0),MATCH(C$1,Districts,0))*'Blend Sheet'!$W44)+(INDEX(ItemCosts,MATCH('Blend Sheet'!$X$4,ItemNum,0),MATCH(C$1,Districts,0))*'Blend Sheet'!$X44)+(INDEX(ItemCosts,MATCH('Blend Sheet'!$Y$4,ItemNum,0),MATCH(C$1,Districts,0))*'Blend Sheet'!$Y44)+(INDEX(ItemCosts,MATCH('Blend Sheet'!$Z$4,ItemNum,0),MATCH(C$1,Districts,0))*'Blend Sheet'!$Z44)+(INDEX(ItemCosts,MATCH('Blend Sheet'!$AA$4,ItemNum,0),MATCH(C$1,Districts,0))*'Blend Sheet'!$AA44)+(INDEX(ItemCosts,MATCH('Blend Sheet'!$AB$4,ItemNum,0),MATCH(C$1,Districts,0))*'Blend Sheet'!$AB44)+(INDEX(ItemCosts,MATCH('Blend Sheet'!$AC$4,ItemNum,0),MATCH(C$1,Districts,0))*'Blend Sheet'!$AC44)+(INDEX(ItemCosts,MATCH('Blend Sheet'!$AD$4,ItemNum,0),MATCH(C$1,Districts,0))*'Blend Sheet'!$AD44)+(INDEX(ItemCosts,MATCH('Blend Sheet'!$AE$4,ItemNum,0),MATCH(C$1,Districts,0))*'Blend Sheet'!$AE44)+(INDEX(ItemCosts,MATCH('Blend Sheet'!$AF$4,ItemNum,0),MATCH(C$1,Districts,0))*'Blend Sheet'!$AF44)+(INDEX(ItemCosts,MATCH('Blend Sheet'!$AG$4,ItemNum,0),MATCH(C$1,Districts,0))*'Blend Sheet'!$AG44)+(INDEX(ItemCosts,MATCH('Blend Sheet'!$AH$4,ItemNum,0),MATCH(C$1,Districts,0))*'Blend Sheet'!$AH44)+(INDEX(ItemCosts,MATCH('Blend Sheet'!$AI$4,ItemNum,0),MATCH(C$1,Districts,0))*'Blend Sheet'!$AI44)+(INDEX(ItemCosts,MATCH('Blend Sheet'!$AJ$4,ItemNum,0),MATCH(C$1,Districts,0))*'Blend Sheet'!$AJ44)+(INDEX(ItemCosts,MATCH('Blend Sheet'!$AK$4,ItemNum,0),MATCH(C$1,Districts,0))*'Blend Sheet'!$AK44)+(INDEX(ItemCosts,MATCH('Blend Sheet'!$AL$4,ItemNum,0),MATCH(C$1,Districts,0))*'Blend Sheet'!$AL44)+(INDEX(ItemCosts,MATCH('Blend Sheet'!$AM$4,ItemNum,0),MATCH(C$1,Districts,0))*'Blend Sheet'!$AM44)+(INDEX(ItemCosts,MATCH('Blend Sheet'!$AN$4,ItemNum,0),MATCH(C$1,Districts,0))*'Blend Sheet'!$AN44)+(INDEX(ItemCosts,MATCH('Blend Sheet'!$AO$4,ItemNum,0),MATCH(C$1,Districts,0))*'Blend Sheet'!$AO44)+(INDEX(ItemCosts,MATCH('Blend Sheet'!$AP$4,ItemNum,0),MATCH(C$1,Districts,0))*'Blend Sheet'!$AP44)+(INDEX(ItemCosts,MATCH('Blend Sheet'!$AQ$4,ItemNum,0),MATCH(C$1,Districts,0))*'Blend Sheet'!$AQ44)+(INDEX(ItemCosts,MATCH('Blend Sheet'!$AR$4,ItemNum,0),MATCH(C$1,Districts,0))*'Blend Sheet'!$AR44)+(INDEX(ItemCosts,MATCH('Blend Sheet'!$AS$4,ItemNum,0),MATCH(C$1,Districts,0))*'Blend Sheet'!$AS44)</f>
        <v>#N/A</v>
      </c>
      <c r="D41" s="5" t="e">
        <f>(INDEX(ItemCosts,MATCH('Blend Sheet'!$C$4,ItemNum,0),MATCH(D$1,Districts,0))*'Blend Sheet'!$C44)+(INDEX(ItemCosts,MATCH('Blend Sheet'!$D$4,ItemNum,0),MATCH(D$1,Districts,0))*'Blend Sheet'!$D44)+(INDEX(ItemCosts,MATCH('Blend Sheet'!$E$4,ItemNum,0),MATCH(D$1,Districts,0))*'Blend Sheet'!$E44)+(INDEX(ItemCosts,MATCH('Blend Sheet'!$F$4,ItemNum,0),MATCH(D$1,Districts,0))*'Blend Sheet'!$F44)+(INDEX(ItemCosts,MATCH('Blend Sheet'!$G$4,ItemNum,0),MATCH(D$1,Districts,0))*'Blend Sheet'!$G44)+(INDEX(ItemCosts,MATCH('Blend Sheet'!$H$4,ItemNum,0),MATCH(D$1,Districts,0))*'Blend Sheet'!$H44)+(INDEX(ItemCosts,MATCH('Blend Sheet'!$I$4,ItemNum,0),MATCH(D$1,Districts,0))*'Blend Sheet'!$I44)+(INDEX(ItemCosts,MATCH('Blend Sheet'!$J$4,ItemNum,0),MATCH(D$1,Districts,0))*'Blend Sheet'!$J44)+(INDEX(ItemCosts,MATCH('Blend Sheet'!$K$4,ItemNum,0),MATCH(D$1,Districts,0))*'Blend Sheet'!$K44)+(INDEX(ItemCosts,MATCH('Blend Sheet'!$L$4,ItemNum,0),MATCH(D$1,Districts,0))*'Blend Sheet'!$L44)+(INDEX(ItemCosts,MATCH('Blend Sheet'!$M$4,ItemNum,0),MATCH(D$1,Districts,0))*'Blend Sheet'!$M44)+(INDEX(ItemCosts,MATCH('Blend Sheet'!$N$4,ItemNum,0),MATCH(D$1,Districts,0))*'Blend Sheet'!$N44)+(INDEX(ItemCosts,MATCH('Blend Sheet'!$O$4,ItemNum,0),MATCH(D$1,Districts,0))*'Blend Sheet'!$O44)+(INDEX(ItemCosts,MATCH('Blend Sheet'!$P$4,ItemNum,0),MATCH(D$1,Districts,0))*'Blend Sheet'!$P44)+(INDEX(ItemCosts,MATCH('Blend Sheet'!$Q$4,ItemNum,0),MATCH(D$1,Districts,0))*'Blend Sheet'!$Q44)+(INDEX(ItemCosts,MATCH('Blend Sheet'!$R$4,ItemNum,0),MATCH(D$1,Districts,0))*'Blend Sheet'!$R44)+(INDEX(ItemCosts,MATCH('Blend Sheet'!$S$4,ItemNum,0),MATCH(D$1,Districts,0))*'Blend Sheet'!$S44)+(INDEX(ItemCosts,MATCH('Blend Sheet'!$T$4,ItemNum,0),MATCH(D$1,Districts,0))*'Blend Sheet'!$T44)+(INDEX(ItemCosts,MATCH('Blend Sheet'!$U$4,ItemNum,0),MATCH(D$1,Districts,0))*'Blend Sheet'!$U44)+(INDEX(ItemCosts,MATCH('Blend Sheet'!$V$4,ItemNum,0),MATCH(D$1,Districts,0))*'Blend Sheet'!$V44)+(INDEX(ItemCosts,MATCH('Blend Sheet'!$W$4,ItemNum,0),MATCH(D$1,Districts,0))*'Blend Sheet'!$W44)+(INDEX(ItemCosts,MATCH('Blend Sheet'!$X$4,ItemNum,0),MATCH(D$1,Districts,0))*'Blend Sheet'!$X44)+(INDEX(ItemCosts,MATCH('Blend Sheet'!$Y$4,ItemNum,0),MATCH(D$1,Districts,0))*'Blend Sheet'!$Y44)+(INDEX(ItemCosts,MATCH('Blend Sheet'!$Z$4,ItemNum,0),MATCH(D$1,Districts,0))*'Blend Sheet'!$Z44)+(INDEX(ItemCosts,MATCH('Blend Sheet'!$AA$4,ItemNum,0),MATCH(D$1,Districts,0))*'Blend Sheet'!$AA44)+(INDEX(ItemCosts,MATCH('Blend Sheet'!$AB$4,ItemNum,0),MATCH(D$1,Districts,0))*'Blend Sheet'!$AB44)+(INDEX(ItemCosts,MATCH('Blend Sheet'!$AC$4,ItemNum,0),MATCH(D$1,Districts,0))*'Blend Sheet'!$AC44)+(INDEX(ItemCosts,MATCH('Blend Sheet'!$AD$4,ItemNum,0),MATCH(D$1,Districts,0))*'Blend Sheet'!$AD44)+(INDEX(ItemCosts,MATCH('Blend Sheet'!$AE$4,ItemNum,0),MATCH(D$1,Districts,0))*'Blend Sheet'!$AE44)+(INDEX(ItemCosts,MATCH('Blend Sheet'!$AF$4,ItemNum,0),MATCH(D$1,Districts,0))*'Blend Sheet'!$AF44)+(INDEX(ItemCosts,MATCH('Blend Sheet'!$AG$4,ItemNum,0),MATCH(D$1,Districts,0))*'Blend Sheet'!$AG44)+(INDEX(ItemCosts,MATCH('Blend Sheet'!$AH$4,ItemNum,0),MATCH(D$1,Districts,0))*'Blend Sheet'!$AH44)+(INDEX(ItemCosts,MATCH('Blend Sheet'!$AI$4,ItemNum,0),MATCH(D$1,Districts,0))*'Blend Sheet'!$AI44)+(INDEX(ItemCosts,MATCH('Blend Sheet'!$AJ$4,ItemNum,0),MATCH(D$1,Districts,0))*'Blend Sheet'!$AJ44)+(INDEX(ItemCosts,MATCH('Blend Sheet'!$AK$4,ItemNum,0),MATCH(D$1,Districts,0))*'Blend Sheet'!$AK44)+(INDEX(ItemCosts,MATCH('Blend Sheet'!$AL$4,ItemNum,0),MATCH(D$1,Districts,0))*'Blend Sheet'!$AL44)+(INDEX(ItemCosts,MATCH('Blend Sheet'!$AM$4,ItemNum,0),MATCH(D$1,Districts,0))*'Blend Sheet'!$AM44)+(INDEX(ItemCosts,MATCH('Blend Sheet'!$AN$4,ItemNum,0),MATCH(D$1,Districts,0))*'Blend Sheet'!$AN44)+(INDEX(ItemCosts,MATCH('Blend Sheet'!$AO$4,ItemNum,0),MATCH(D$1,Districts,0))*'Blend Sheet'!$AO44)+(INDEX(ItemCosts,MATCH('Blend Sheet'!$AP$4,ItemNum,0),MATCH(D$1,Districts,0))*'Blend Sheet'!$AP44)+(INDEX(ItemCosts,MATCH('Blend Sheet'!$AQ$4,ItemNum,0),MATCH(D$1,Districts,0))*'Blend Sheet'!$AQ44)+(INDEX(ItemCosts,MATCH('Blend Sheet'!$AR$4,ItemNum,0),MATCH(D$1,Districts,0))*'Blend Sheet'!$AR44)+(INDEX(ItemCosts,MATCH('Blend Sheet'!$AS$4,ItemNum,0),MATCH(D$1,Districts,0))*'Blend Sheet'!$AS44)</f>
        <v>#N/A</v>
      </c>
      <c r="E41" s="5" t="e">
        <f>(INDEX(ItemCosts,MATCH('Blend Sheet'!$C$4,ItemNum,0),MATCH(E$1,Districts,0))*'Blend Sheet'!$C44)+(INDEX(ItemCosts,MATCH('Blend Sheet'!$D$4,ItemNum,0),MATCH(E$1,Districts,0))*'Blend Sheet'!$D44)+(INDEX(ItemCosts,MATCH('Blend Sheet'!$E$4,ItemNum,0),MATCH(E$1,Districts,0))*'Blend Sheet'!$E44)+(INDEX(ItemCosts,MATCH('Blend Sheet'!$F$4,ItemNum,0),MATCH(E$1,Districts,0))*'Blend Sheet'!$F44)+(INDEX(ItemCosts,MATCH('Blend Sheet'!$G$4,ItemNum,0),MATCH(E$1,Districts,0))*'Blend Sheet'!$G44)+(INDEX(ItemCosts,MATCH('Blend Sheet'!$H$4,ItemNum,0),MATCH(E$1,Districts,0))*'Blend Sheet'!$H44)+(INDEX(ItemCosts,MATCH('Blend Sheet'!$I$4,ItemNum,0),MATCH(E$1,Districts,0))*'Blend Sheet'!$I44)+(INDEX(ItemCosts,MATCH('Blend Sheet'!$J$4,ItemNum,0),MATCH(E$1,Districts,0))*'Blend Sheet'!$J44)+(INDEX(ItemCosts,MATCH('Blend Sheet'!$K$4,ItemNum,0),MATCH(E$1,Districts,0))*'Blend Sheet'!$K44)+(INDEX(ItemCosts,MATCH('Blend Sheet'!$L$4,ItemNum,0),MATCH(E$1,Districts,0))*'Blend Sheet'!$L44)+(INDEX(ItemCosts,MATCH('Blend Sheet'!$M$4,ItemNum,0),MATCH(E$1,Districts,0))*'Blend Sheet'!$M44)+(INDEX(ItemCosts,MATCH('Blend Sheet'!$N$4,ItemNum,0),MATCH(E$1,Districts,0))*'Blend Sheet'!$N44)+(INDEX(ItemCosts,MATCH('Blend Sheet'!$O$4,ItemNum,0),MATCH(E$1,Districts,0))*'Blend Sheet'!$O44)+(INDEX(ItemCosts,MATCH('Blend Sheet'!$P$4,ItemNum,0),MATCH(E$1,Districts,0))*'Blend Sheet'!$P44)+(INDEX(ItemCosts,MATCH('Blend Sheet'!$Q$4,ItemNum,0),MATCH(E$1,Districts,0))*'Blend Sheet'!$Q44)+(INDEX(ItemCosts,MATCH('Blend Sheet'!$R$4,ItemNum,0),MATCH(E$1,Districts,0))*'Blend Sheet'!$R44)+(INDEX(ItemCosts,MATCH('Blend Sheet'!$S$4,ItemNum,0),MATCH(E$1,Districts,0))*'Blend Sheet'!$S44)+(INDEX(ItemCosts,MATCH('Blend Sheet'!$T$4,ItemNum,0),MATCH(E$1,Districts,0))*'Blend Sheet'!$T44)+(INDEX(ItemCosts,MATCH('Blend Sheet'!$U$4,ItemNum,0),MATCH(E$1,Districts,0))*'Blend Sheet'!$U44)+(INDEX(ItemCosts,MATCH('Blend Sheet'!$V$4,ItemNum,0),MATCH(E$1,Districts,0))*'Blend Sheet'!$V44)+(INDEX(ItemCosts,MATCH('Blend Sheet'!$W$4,ItemNum,0),MATCH(E$1,Districts,0))*'Blend Sheet'!$W44)+(INDEX(ItemCosts,MATCH('Blend Sheet'!$X$4,ItemNum,0),MATCH(E$1,Districts,0))*'Blend Sheet'!$X44)+(INDEX(ItemCosts,MATCH('Blend Sheet'!$Y$4,ItemNum,0),MATCH(E$1,Districts,0))*'Blend Sheet'!$Y44)+(INDEX(ItemCosts,MATCH('Blend Sheet'!$Z$4,ItemNum,0),MATCH(E$1,Districts,0))*'Blend Sheet'!$Z44)+(INDEX(ItemCosts,MATCH('Blend Sheet'!$AA$4,ItemNum,0),MATCH(E$1,Districts,0))*'Blend Sheet'!$AA44)+(INDEX(ItemCosts,MATCH('Blend Sheet'!$AB$4,ItemNum,0),MATCH(E$1,Districts,0))*'Blend Sheet'!$AB44)+(INDEX(ItemCosts,MATCH('Blend Sheet'!$AC$4,ItemNum,0),MATCH(E$1,Districts,0))*'Blend Sheet'!$AC44)+(INDEX(ItemCosts,MATCH('Blend Sheet'!$AD$4,ItemNum,0),MATCH(E$1,Districts,0))*'Blend Sheet'!$AD44)+(INDEX(ItemCosts,MATCH('Blend Sheet'!$AE$4,ItemNum,0),MATCH(E$1,Districts,0))*'Blend Sheet'!$AE44)+(INDEX(ItemCosts,MATCH('Blend Sheet'!$AF$4,ItemNum,0),MATCH(E$1,Districts,0))*'Blend Sheet'!$AF44)+(INDEX(ItemCosts,MATCH('Blend Sheet'!$AG$4,ItemNum,0),MATCH(E$1,Districts,0))*'Blend Sheet'!$AG44)+(INDEX(ItemCosts,MATCH('Blend Sheet'!$AH$4,ItemNum,0),MATCH(E$1,Districts,0))*'Blend Sheet'!$AH44)+(INDEX(ItemCosts,MATCH('Blend Sheet'!$AI$4,ItemNum,0),MATCH(E$1,Districts,0))*'Blend Sheet'!$AI44)+(INDEX(ItemCosts,MATCH('Blend Sheet'!$AJ$4,ItemNum,0),MATCH(E$1,Districts,0))*'Blend Sheet'!$AJ44)+(INDEX(ItemCosts,MATCH('Blend Sheet'!$AK$4,ItemNum,0),MATCH(E$1,Districts,0))*'Blend Sheet'!$AK44)+(INDEX(ItemCosts,MATCH('Blend Sheet'!$AL$4,ItemNum,0),MATCH(E$1,Districts,0))*'Blend Sheet'!$AL44)+(INDEX(ItemCosts,MATCH('Blend Sheet'!$AM$4,ItemNum,0),MATCH(E$1,Districts,0))*'Blend Sheet'!$AM44)+(INDEX(ItemCosts,MATCH('Blend Sheet'!$AN$4,ItemNum,0),MATCH(E$1,Districts,0))*'Blend Sheet'!$AN44)+(INDEX(ItemCosts,MATCH('Blend Sheet'!$AO$4,ItemNum,0),MATCH(E$1,Districts,0))*'Blend Sheet'!$AO44)+(INDEX(ItemCosts,MATCH('Blend Sheet'!$AP$4,ItemNum,0),MATCH(E$1,Districts,0))*'Blend Sheet'!$AP44)+(INDEX(ItemCosts,MATCH('Blend Sheet'!$AQ$4,ItemNum,0),MATCH(E$1,Districts,0))*'Blend Sheet'!$AQ44)+(INDEX(ItemCosts,MATCH('Blend Sheet'!$AR$4,ItemNum,0),MATCH(E$1,Districts,0))*'Blend Sheet'!$AR44)+(INDEX(ItemCosts,MATCH('Blend Sheet'!$AS$4,ItemNum,0),MATCH(E$1,Districts,0))*'Blend Sheet'!$AS44)</f>
        <v>#N/A</v>
      </c>
      <c r="F41" s="5" t="e">
        <f>(INDEX(ItemCosts,MATCH('Blend Sheet'!$C$4,ItemNum,0),MATCH(F$1,Districts,0))*'Blend Sheet'!$C44)+(INDEX(ItemCosts,MATCH('Blend Sheet'!$D$4,ItemNum,0),MATCH(F$1,Districts,0))*'Blend Sheet'!$D44)+(INDEX(ItemCosts,MATCH('Blend Sheet'!$E$4,ItemNum,0),MATCH(F$1,Districts,0))*'Blend Sheet'!$E44)+(INDEX(ItemCosts,MATCH('Blend Sheet'!$F$4,ItemNum,0),MATCH(F$1,Districts,0))*'Blend Sheet'!$F44)+(INDEX(ItemCosts,MATCH('Blend Sheet'!$G$4,ItemNum,0),MATCH(F$1,Districts,0))*'Blend Sheet'!$G44)+(INDEX(ItemCosts,MATCH('Blend Sheet'!$H$4,ItemNum,0),MATCH(F$1,Districts,0))*'Blend Sheet'!$H44)+(INDEX(ItemCosts,MATCH('Blend Sheet'!$I$4,ItemNum,0),MATCH(F$1,Districts,0))*'Blend Sheet'!$I44)+(INDEX(ItemCosts,MATCH('Blend Sheet'!$J$4,ItemNum,0),MATCH(F$1,Districts,0))*'Blend Sheet'!$J44)+(INDEX(ItemCosts,MATCH('Blend Sheet'!$K$4,ItemNum,0),MATCH(F$1,Districts,0))*'Blend Sheet'!$K44)+(INDEX(ItemCosts,MATCH('Blend Sheet'!$L$4,ItemNum,0),MATCH(F$1,Districts,0))*'Blend Sheet'!$L44)+(INDEX(ItemCosts,MATCH('Blend Sheet'!$M$4,ItemNum,0),MATCH(F$1,Districts,0))*'Blend Sheet'!$M44)+(INDEX(ItemCosts,MATCH('Blend Sheet'!$N$4,ItemNum,0),MATCH(F$1,Districts,0))*'Blend Sheet'!$N44)+(INDEX(ItemCosts,MATCH('Blend Sheet'!$O$4,ItemNum,0),MATCH(F$1,Districts,0))*'Blend Sheet'!$O44)+(INDEX(ItemCosts,MATCH('Blend Sheet'!$P$4,ItemNum,0),MATCH(F$1,Districts,0))*'Blend Sheet'!$P44)+(INDEX(ItemCosts,MATCH('Blend Sheet'!$Q$4,ItemNum,0),MATCH(F$1,Districts,0))*'Blend Sheet'!$Q44)+(INDEX(ItemCosts,MATCH('Blend Sheet'!$R$4,ItemNum,0),MATCH(F$1,Districts,0))*'Blend Sheet'!$R44)+(INDEX(ItemCosts,MATCH('Blend Sheet'!$S$4,ItemNum,0),MATCH(F$1,Districts,0))*'Blend Sheet'!$S44)+(INDEX(ItemCosts,MATCH('Blend Sheet'!$T$4,ItemNum,0),MATCH(F$1,Districts,0))*'Blend Sheet'!$T44)+(INDEX(ItemCosts,MATCH('Blend Sheet'!$U$4,ItemNum,0),MATCH(F$1,Districts,0))*'Blend Sheet'!$U44)+(INDEX(ItemCosts,MATCH('Blend Sheet'!$V$4,ItemNum,0),MATCH(F$1,Districts,0))*'Blend Sheet'!$V44)+(INDEX(ItemCosts,MATCH('Blend Sheet'!$W$4,ItemNum,0),MATCH(F$1,Districts,0))*'Blend Sheet'!$W44)+(INDEX(ItemCosts,MATCH('Blend Sheet'!$X$4,ItemNum,0),MATCH(F$1,Districts,0))*'Blend Sheet'!$X44)+(INDEX(ItemCosts,MATCH('Blend Sheet'!$Y$4,ItemNum,0),MATCH(F$1,Districts,0))*'Blend Sheet'!$Y44)+(INDEX(ItemCosts,MATCH('Blend Sheet'!$Z$4,ItemNum,0),MATCH(F$1,Districts,0))*'Blend Sheet'!$Z44)+(INDEX(ItemCosts,MATCH('Blend Sheet'!$AA$4,ItemNum,0),MATCH(F$1,Districts,0))*'Blend Sheet'!$AA44)+(INDEX(ItemCosts,MATCH('Blend Sheet'!$AB$4,ItemNum,0),MATCH(F$1,Districts,0))*'Blend Sheet'!$AB44)+(INDEX(ItemCosts,MATCH('Blend Sheet'!$AC$4,ItemNum,0),MATCH(F$1,Districts,0))*'Blend Sheet'!$AC44)+(INDEX(ItemCosts,MATCH('Blend Sheet'!$AD$4,ItemNum,0),MATCH(F$1,Districts,0))*'Blend Sheet'!$AD44)+(INDEX(ItemCosts,MATCH('Blend Sheet'!$AE$4,ItemNum,0),MATCH(F$1,Districts,0))*'Blend Sheet'!$AE44)+(INDEX(ItemCosts,MATCH('Blend Sheet'!$AF$4,ItemNum,0),MATCH(F$1,Districts,0))*'Blend Sheet'!$AF44)+(INDEX(ItemCosts,MATCH('Blend Sheet'!$AG$4,ItemNum,0),MATCH(F$1,Districts,0))*'Blend Sheet'!$AG44)+(INDEX(ItemCosts,MATCH('Blend Sheet'!$AH$4,ItemNum,0),MATCH(F$1,Districts,0))*'Blend Sheet'!$AH44)+(INDEX(ItemCosts,MATCH('Blend Sheet'!$AI$4,ItemNum,0),MATCH(F$1,Districts,0))*'Blend Sheet'!$AI44)+(INDEX(ItemCosts,MATCH('Blend Sheet'!$AJ$4,ItemNum,0),MATCH(F$1,Districts,0))*'Blend Sheet'!$AJ44)+(INDEX(ItemCosts,MATCH('Blend Sheet'!$AK$4,ItemNum,0),MATCH(F$1,Districts,0))*'Blend Sheet'!$AK44)+(INDEX(ItemCosts,MATCH('Blend Sheet'!$AL$4,ItemNum,0),MATCH(F$1,Districts,0))*'Blend Sheet'!$AL44)+(INDEX(ItemCosts,MATCH('Blend Sheet'!$AM$4,ItemNum,0),MATCH(F$1,Districts,0))*'Blend Sheet'!$AM44)+(INDEX(ItemCosts,MATCH('Blend Sheet'!$AN$4,ItemNum,0),MATCH(F$1,Districts,0))*'Blend Sheet'!$AN44)+(INDEX(ItemCosts,MATCH('Blend Sheet'!$AO$4,ItemNum,0),MATCH(F$1,Districts,0))*'Blend Sheet'!$AO44)+(INDEX(ItemCosts,MATCH('Blend Sheet'!$AP$4,ItemNum,0),MATCH(F$1,Districts,0))*'Blend Sheet'!$AP44)+(INDEX(ItemCosts,MATCH('Blend Sheet'!$AQ$4,ItemNum,0),MATCH(F$1,Districts,0))*'Blend Sheet'!$AQ44)+(INDEX(ItemCosts,MATCH('Blend Sheet'!$AR$4,ItemNum,0),MATCH(F$1,Districts,0))*'Blend Sheet'!$AR44)+(INDEX(ItemCosts,MATCH('Blend Sheet'!$AS$4,ItemNum,0),MATCH(F$1,Districts,0))*'Blend Sheet'!$AS44)</f>
        <v>#N/A</v>
      </c>
      <c r="G41" s="5" t="e">
        <f>(INDEX(ItemCosts,MATCH('Blend Sheet'!$C$4,ItemNum,0),MATCH(G$1,Districts,0))*'Blend Sheet'!$C44)+(INDEX(ItemCosts,MATCH('Blend Sheet'!$D$4,ItemNum,0),MATCH(G$1,Districts,0))*'Blend Sheet'!$D44)+(INDEX(ItemCosts,MATCH('Blend Sheet'!$E$4,ItemNum,0),MATCH(G$1,Districts,0))*'Blend Sheet'!$E44)+(INDEX(ItemCosts,MATCH('Blend Sheet'!$F$4,ItemNum,0),MATCH(G$1,Districts,0))*'Blend Sheet'!$F44)+(INDEX(ItemCosts,MATCH('Blend Sheet'!$G$4,ItemNum,0),MATCH(G$1,Districts,0))*'Blend Sheet'!$G44)+(INDEX(ItemCosts,MATCH('Blend Sheet'!$H$4,ItemNum,0),MATCH(G$1,Districts,0))*'Blend Sheet'!$H44)+(INDEX(ItemCosts,MATCH('Blend Sheet'!$I$4,ItemNum,0),MATCH(G$1,Districts,0))*'Blend Sheet'!$I44)+(INDEX(ItemCosts,MATCH('Blend Sheet'!$J$4,ItemNum,0),MATCH(G$1,Districts,0))*'Blend Sheet'!$J44)+(INDEX(ItemCosts,MATCH('Blend Sheet'!$K$4,ItemNum,0),MATCH(G$1,Districts,0))*'Blend Sheet'!$K44)+(INDEX(ItemCosts,MATCH('Blend Sheet'!$L$4,ItemNum,0),MATCH(G$1,Districts,0))*'Blend Sheet'!$L44)+(INDEX(ItemCosts,MATCH('Blend Sheet'!$M$4,ItemNum,0),MATCH(G$1,Districts,0))*'Blend Sheet'!$M44)+(INDEX(ItemCosts,MATCH('Blend Sheet'!$N$4,ItemNum,0),MATCH(G$1,Districts,0))*'Blend Sheet'!$N44)+(INDEX(ItemCosts,MATCH('Blend Sheet'!$O$4,ItemNum,0),MATCH(G$1,Districts,0))*'Blend Sheet'!$O44)+(INDEX(ItemCosts,MATCH('Blend Sheet'!$P$4,ItemNum,0),MATCH(G$1,Districts,0))*'Blend Sheet'!$P44)+(INDEX(ItemCosts,MATCH('Blend Sheet'!$Q$4,ItemNum,0),MATCH(G$1,Districts,0))*'Blend Sheet'!$Q44)+(INDEX(ItemCosts,MATCH('Blend Sheet'!$R$4,ItemNum,0),MATCH(G$1,Districts,0))*'Blend Sheet'!$R44)+(INDEX(ItemCosts,MATCH('Blend Sheet'!$S$4,ItemNum,0),MATCH(G$1,Districts,0))*'Blend Sheet'!$S44)+(INDEX(ItemCosts,MATCH('Blend Sheet'!$T$4,ItemNum,0),MATCH(G$1,Districts,0))*'Blend Sheet'!$T44)+(INDEX(ItemCosts,MATCH('Blend Sheet'!$U$4,ItemNum,0),MATCH(G$1,Districts,0))*'Blend Sheet'!$U44)+(INDEX(ItemCosts,MATCH('Blend Sheet'!$V$4,ItemNum,0),MATCH(G$1,Districts,0))*'Blend Sheet'!$V44)+(INDEX(ItemCosts,MATCH('Blend Sheet'!$W$4,ItemNum,0),MATCH(G$1,Districts,0))*'Blend Sheet'!$W44)+(INDEX(ItemCosts,MATCH('Blend Sheet'!$X$4,ItemNum,0),MATCH(G$1,Districts,0))*'Blend Sheet'!$X44)+(INDEX(ItemCosts,MATCH('Blend Sheet'!$Y$4,ItemNum,0),MATCH(G$1,Districts,0))*'Blend Sheet'!$Y44)+(INDEX(ItemCosts,MATCH('Blend Sheet'!$Z$4,ItemNum,0),MATCH(G$1,Districts,0))*'Blend Sheet'!$Z44)+(INDEX(ItemCosts,MATCH('Blend Sheet'!$AA$4,ItemNum,0),MATCH(G$1,Districts,0))*'Blend Sheet'!$AA44)+(INDEX(ItemCosts,MATCH('Blend Sheet'!$AB$4,ItemNum,0),MATCH(G$1,Districts,0))*'Blend Sheet'!$AB44)+(INDEX(ItemCosts,MATCH('Blend Sheet'!$AC$4,ItemNum,0),MATCH(G$1,Districts,0))*'Blend Sheet'!$AC44)+(INDEX(ItemCosts,MATCH('Blend Sheet'!$AD$4,ItemNum,0),MATCH(G$1,Districts,0))*'Blend Sheet'!$AD44)+(INDEX(ItemCosts,MATCH('Blend Sheet'!$AE$4,ItemNum,0),MATCH(G$1,Districts,0))*'Blend Sheet'!$AE44)+(INDEX(ItemCosts,MATCH('Blend Sheet'!$AF$4,ItemNum,0),MATCH(G$1,Districts,0))*'Blend Sheet'!$AF44)+(INDEX(ItemCosts,MATCH('Blend Sheet'!$AG$4,ItemNum,0),MATCH(G$1,Districts,0))*'Blend Sheet'!$AG44)+(INDEX(ItemCosts,MATCH('Blend Sheet'!$AH$4,ItemNum,0),MATCH(G$1,Districts,0))*'Blend Sheet'!$AH44)+(INDEX(ItemCosts,MATCH('Blend Sheet'!$AI$4,ItemNum,0),MATCH(G$1,Districts,0))*'Blend Sheet'!$AI44)+(INDEX(ItemCosts,MATCH('Blend Sheet'!$AJ$4,ItemNum,0),MATCH(G$1,Districts,0))*'Blend Sheet'!$AJ44)+(INDEX(ItemCosts,MATCH('Blend Sheet'!$AK$4,ItemNum,0),MATCH(G$1,Districts,0))*'Blend Sheet'!$AK44)+(INDEX(ItemCosts,MATCH('Blend Sheet'!$AL$4,ItemNum,0),MATCH(G$1,Districts,0))*'Blend Sheet'!$AL44)+(INDEX(ItemCosts,MATCH('Blend Sheet'!$AM$4,ItemNum,0),MATCH(G$1,Districts,0))*'Blend Sheet'!$AM44)+(INDEX(ItemCosts,MATCH('Blend Sheet'!$AN$4,ItemNum,0),MATCH(G$1,Districts,0))*'Blend Sheet'!$AN44)+(INDEX(ItemCosts,MATCH('Blend Sheet'!$AO$4,ItemNum,0),MATCH(G$1,Districts,0))*'Blend Sheet'!$AO44)+(INDEX(ItemCosts,MATCH('Blend Sheet'!$AP$4,ItemNum,0),MATCH(G$1,Districts,0))*'Blend Sheet'!$AP44)+(INDEX(ItemCosts,MATCH('Blend Sheet'!$AQ$4,ItemNum,0),MATCH(G$1,Districts,0))*'Blend Sheet'!$AQ44)+(INDEX(ItemCosts,MATCH('Blend Sheet'!$AR$4,ItemNum,0),MATCH(G$1,Districts,0))*'Blend Sheet'!$AR44)+(INDEX(ItemCosts,MATCH('Blend Sheet'!$AS$4,ItemNum,0),MATCH(G$1,Districts,0))*'Blend Sheet'!$AS44)</f>
        <v>#N/A</v>
      </c>
      <c r="H41" s="5" t="e">
        <f>(INDEX(ItemCosts,MATCH('Blend Sheet'!$C$4,ItemNum,0),MATCH(H$1,Districts,0))*'Blend Sheet'!$C44)+(INDEX(ItemCosts,MATCH('Blend Sheet'!$D$4,ItemNum,0),MATCH(H$1,Districts,0))*'Blend Sheet'!$D44)+(INDEX(ItemCosts,MATCH('Blend Sheet'!$E$4,ItemNum,0),MATCH(H$1,Districts,0))*'Blend Sheet'!$E44)+(INDEX(ItemCosts,MATCH('Blend Sheet'!$F$4,ItemNum,0),MATCH(H$1,Districts,0))*'Blend Sheet'!$F44)+(INDEX(ItemCosts,MATCH('Blend Sheet'!$G$4,ItemNum,0),MATCH(H$1,Districts,0))*'Blend Sheet'!$G44)+(INDEX(ItemCosts,MATCH('Blend Sheet'!$H$4,ItemNum,0),MATCH(H$1,Districts,0))*'Blend Sheet'!$H44)+(INDEX(ItemCosts,MATCH('Blend Sheet'!$I$4,ItemNum,0),MATCH(H$1,Districts,0))*'Blend Sheet'!$I44)+(INDEX(ItemCosts,MATCH('Blend Sheet'!$J$4,ItemNum,0),MATCH(H$1,Districts,0))*'Blend Sheet'!$J44)+(INDEX(ItemCosts,MATCH('Blend Sheet'!$K$4,ItemNum,0),MATCH(H$1,Districts,0))*'Blend Sheet'!$K44)+(INDEX(ItemCosts,MATCH('Blend Sheet'!$L$4,ItemNum,0),MATCH(H$1,Districts,0))*'Blend Sheet'!$L44)+(INDEX(ItemCosts,MATCH('Blend Sheet'!$M$4,ItemNum,0),MATCH(H$1,Districts,0))*'Blend Sheet'!$M44)+(INDEX(ItemCosts,MATCH('Blend Sheet'!$N$4,ItemNum,0),MATCH(H$1,Districts,0))*'Blend Sheet'!$N44)+(INDEX(ItemCosts,MATCH('Blend Sheet'!$O$4,ItemNum,0),MATCH(H$1,Districts,0))*'Blend Sheet'!$O44)+(INDEX(ItemCosts,MATCH('Blend Sheet'!$P$4,ItemNum,0),MATCH(H$1,Districts,0))*'Blend Sheet'!$P44)+(INDEX(ItemCosts,MATCH('Blend Sheet'!$Q$4,ItemNum,0),MATCH(H$1,Districts,0))*'Blend Sheet'!$Q44)+(INDEX(ItemCosts,MATCH('Blend Sheet'!$R$4,ItemNum,0),MATCH(H$1,Districts,0))*'Blend Sheet'!$R44)+(INDEX(ItemCosts,MATCH('Blend Sheet'!$S$4,ItemNum,0),MATCH(H$1,Districts,0))*'Blend Sheet'!$S44)+(INDEX(ItemCosts,MATCH('Blend Sheet'!$T$4,ItemNum,0),MATCH(H$1,Districts,0))*'Blend Sheet'!$T44)+(INDEX(ItemCosts,MATCH('Blend Sheet'!$U$4,ItemNum,0),MATCH(H$1,Districts,0))*'Blend Sheet'!$U44)+(INDEX(ItemCosts,MATCH('Blend Sheet'!$V$4,ItemNum,0),MATCH(H$1,Districts,0))*'Blend Sheet'!$V44)+(INDEX(ItemCosts,MATCH('Blend Sheet'!$W$4,ItemNum,0),MATCH(H$1,Districts,0))*'Blend Sheet'!$W44)+(INDEX(ItemCosts,MATCH('Blend Sheet'!$X$4,ItemNum,0),MATCH(H$1,Districts,0))*'Blend Sheet'!$X44)+(INDEX(ItemCosts,MATCH('Blend Sheet'!$Y$4,ItemNum,0),MATCH(H$1,Districts,0))*'Blend Sheet'!$Y44)+(INDEX(ItemCosts,MATCH('Blend Sheet'!$Z$4,ItemNum,0),MATCH(H$1,Districts,0))*'Blend Sheet'!$Z44)+(INDEX(ItemCosts,MATCH('Blend Sheet'!$AA$4,ItemNum,0),MATCH(H$1,Districts,0))*'Blend Sheet'!$AA44)+(INDEX(ItemCosts,MATCH('Blend Sheet'!$AB$4,ItemNum,0),MATCH(H$1,Districts,0))*'Blend Sheet'!$AB44)+(INDEX(ItemCosts,MATCH('Blend Sheet'!$AC$4,ItemNum,0),MATCH(H$1,Districts,0))*'Blend Sheet'!$AC44)+(INDEX(ItemCosts,MATCH('Blend Sheet'!$AD$4,ItemNum,0),MATCH(H$1,Districts,0))*'Blend Sheet'!$AD44)+(INDEX(ItemCosts,MATCH('Blend Sheet'!$AE$4,ItemNum,0),MATCH(H$1,Districts,0))*'Blend Sheet'!$AE44)+(INDEX(ItemCosts,MATCH('Blend Sheet'!$AF$4,ItemNum,0),MATCH(H$1,Districts,0))*'Blend Sheet'!$AF44)+(INDEX(ItemCosts,MATCH('Blend Sheet'!$AG$4,ItemNum,0),MATCH(H$1,Districts,0))*'Blend Sheet'!$AG44)+(INDEX(ItemCosts,MATCH('Blend Sheet'!$AH$4,ItemNum,0),MATCH(H$1,Districts,0))*'Blend Sheet'!$AH44)+(INDEX(ItemCosts,MATCH('Blend Sheet'!$AI$4,ItemNum,0),MATCH(H$1,Districts,0))*'Blend Sheet'!$AI44)+(INDEX(ItemCosts,MATCH('Blend Sheet'!$AJ$4,ItemNum,0),MATCH(H$1,Districts,0))*'Blend Sheet'!$AJ44)+(INDEX(ItemCosts,MATCH('Blend Sheet'!$AK$4,ItemNum,0),MATCH(H$1,Districts,0))*'Blend Sheet'!$AK44)+(INDEX(ItemCosts,MATCH('Blend Sheet'!$AL$4,ItemNum,0),MATCH(H$1,Districts,0))*'Blend Sheet'!$AL44)+(INDEX(ItemCosts,MATCH('Blend Sheet'!$AM$4,ItemNum,0),MATCH(H$1,Districts,0))*'Blend Sheet'!$AM44)+(INDEX(ItemCosts,MATCH('Blend Sheet'!$AN$4,ItemNum,0),MATCH(H$1,Districts,0))*'Blend Sheet'!$AN44)+(INDEX(ItemCosts,MATCH('Blend Sheet'!$AO$4,ItemNum,0),MATCH(H$1,Districts,0))*'Blend Sheet'!$AO44)+(INDEX(ItemCosts,MATCH('Blend Sheet'!$AP$4,ItemNum,0),MATCH(H$1,Districts,0))*'Blend Sheet'!$AP44)+(INDEX(ItemCosts,MATCH('Blend Sheet'!$AQ$4,ItemNum,0),MATCH(H$1,Districts,0))*'Blend Sheet'!$AQ44)+(INDEX(ItemCosts,MATCH('Blend Sheet'!$AR$4,ItemNum,0),MATCH(H$1,Districts,0))*'Blend Sheet'!$AR44)+(INDEX(ItemCosts,MATCH('Blend Sheet'!$AS$4,ItemNum,0),MATCH(H$1,Districts,0))*'Blend Sheet'!$AS44)</f>
        <v>#N/A</v>
      </c>
      <c r="I41" s="5" t="e">
        <f>(INDEX(ItemCosts,MATCH('Blend Sheet'!$C$4,ItemNum,0),MATCH(I$1,Districts,0))*'Blend Sheet'!$C44)+(INDEX(ItemCosts,MATCH('Blend Sheet'!$D$4,ItemNum,0),MATCH(I$1,Districts,0))*'Blend Sheet'!$D44)+(INDEX(ItemCosts,MATCH('Blend Sheet'!$E$4,ItemNum,0),MATCH(I$1,Districts,0))*'Blend Sheet'!$E44)+(INDEX(ItemCosts,MATCH('Blend Sheet'!$F$4,ItemNum,0),MATCH(I$1,Districts,0))*'Blend Sheet'!$F44)+(INDEX(ItemCosts,MATCH('Blend Sheet'!$G$4,ItemNum,0),MATCH(I$1,Districts,0))*'Blend Sheet'!$G44)+(INDEX(ItemCosts,MATCH('Blend Sheet'!$H$4,ItemNum,0),MATCH(I$1,Districts,0))*'Blend Sheet'!$H44)+(INDEX(ItemCosts,MATCH('Blend Sheet'!$I$4,ItemNum,0),MATCH(I$1,Districts,0))*'Blend Sheet'!$I44)+(INDEX(ItemCosts,MATCH('Blend Sheet'!$J$4,ItemNum,0),MATCH(I$1,Districts,0))*'Blend Sheet'!$J44)+(INDEX(ItemCosts,MATCH('Blend Sheet'!$K$4,ItemNum,0),MATCH(I$1,Districts,0))*'Blend Sheet'!$K44)+(INDEX(ItemCosts,MATCH('Blend Sheet'!$L$4,ItemNum,0),MATCH(I$1,Districts,0))*'Blend Sheet'!$L44)+(INDEX(ItemCosts,MATCH('Blend Sheet'!$M$4,ItemNum,0),MATCH(I$1,Districts,0))*'Blend Sheet'!$M44)+(INDEX(ItemCosts,MATCH('Blend Sheet'!$N$4,ItemNum,0),MATCH(I$1,Districts,0))*'Blend Sheet'!$N44)+(INDEX(ItemCosts,MATCH('Blend Sheet'!$O$4,ItemNum,0),MATCH(I$1,Districts,0))*'Blend Sheet'!$O44)+(INDEX(ItemCosts,MATCH('Blend Sheet'!$P$4,ItemNum,0),MATCH(I$1,Districts,0))*'Blend Sheet'!$P44)+(INDEX(ItemCosts,MATCH('Blend Sheet'!$Q$4,ItemNum,0),MATCH(I$1,Districts,0))*'Blend Sheet'!$Q44)+(INDEX(ItemCosts,MATCH('Blend Sheet'!$R$4,ItemNum,0),MATCH(I$1,Districts,0))*'Blend Sheet'!$R44)+(INDEX(ItemCosts,MATCH('Blend Sheet'!$S$4,ItemNum,0),MATCH(I$1,Districts,0))*'Blend Sheet'!$S44)+(INDEX(ItemCosts,MATCH('Blend Sheet'!$T$4,ItemNum,0),MATCH(I$1,Districts,0))*'Blend Sheet'!$T44)+(INDEX(ItemCosts,MATCH('Blend Sheet'!$U$4,ItemNum,0),MATCH(I$1,Districts,0))*'Blend Sheet'!$U44)+(INDEX(ItemCosts,MATCH('Blend Sheet'!$V$4,ItemNum,0),MATCH(I$1,Districts,0))*'Blend Sheet'!$V44)+(INDEX(ItemCosts,MATCH('Blend Sheet'!$W$4,ItemNum,0),MATCH(I$1,Districts,0))*'Blend Sheet'!$W44)+(INDEX(ItemCosts,MATCH('Blend Sheet'!$X$4,ItemNum,0),MATCH(I$1,Districts,0))*'Blend Sheet'!$X44)+(INDEX(ItemCosts,MATCH('Blend Sheet'!$Y$4,ItemNum,0),MATCH(I$1,Districts,0))*'Blend Sheet'!$Y44)+(INDEX(ItemCosts,MATCH('Blend Sheet'!$Z$4,ItemNum,0),MATCH(I$1,Districts,0))*'Blend Sheet'!$Z44)+(INDEX(ItemCosts,MATCH('Blend Sheet'!$AA$4,ItemNum,0),MATCH(I$1,Districts,0))*'Blend Sheet'!$AA44)+(INDEX(ItemCosts,MATCH('Blend Sheet'!$AB$4,ItemNum,0),MATCH(I$1,Districts,0))*'Blend Sheet'!$AB44)+(INDEX(ItemCosts,MATCH('Blend Sheet'!$AC$4,ItemNum,0),MATCH(I$1,Districts,0))*'Blend Sheet'!$AC44)+(INDEX(ItemCosts,MATCH('Blend Sheet'!$AD$4,ItemNum,0),MATCH(I$1,Districts,0))*'Blend Sheet'!$AD44)+(INDEX(ItemCosts,MATCH('Blend Sheet'!$AE$4,ItemNum,0),MATCH(I$1,Districts,0))*'Blend Sheet'!$AE44)+(INDEX(ItemCosts,MATCH('Blend Sheet'!$AF$4,ItemNum,0),MATCH(I$1,Districts,0))*'Blend Sheet'!$AF44)+(INDEX(ItemCosts,MATCH('Blend Sheet'!$AG$4,ItemNum,0),MATCH(I$1,Districts,0))*'Blend Sheet'!$AG44)+(INDEX(ItemCosts,MATCH('Blend Sheet'!$AH$4,ItemNum,0),MATCH(I$1,Districts,0))*'Blend Sheet'!$AH44)+(INDEX(ItemCosts,MATCH('Blend Sheet'!$AI$4,ItemNum,0),MATCH(I$1,Districts,0))*'Blend Sheet'!$AI44)+(INDEX(ItemCosts,MATCH('Blend Sheet'!$AJ$4,ItemNum,0),MATCH(I$1,Districts,0))*'Blend Sheet'!$AJ44)+(INDEX(ItemCosts,MATCH('Blend Sheet'!$AK$4,ItemNum,0),MATCH(I$1,Districts,0))*'Blend Sheet'!$AK44)+(INDEX(ItemCosts,MATCH('Blend Sheet'!$AL$4,ItemNum,0),MATCH(I$1,Districts,0))*'Blend Sheet'!$AL44)+(INDEX(ItemCosts,MATCH('Blend Sheet'!$AM$4,ItemNum,0),MATCH(I$1,Districts,0))*'Blend Sheet'!$AM44)+(INDEX(ItemCosts,MATCH('Blend Sheet'!$AN$4,ItemNum,0),MATCH(I$1,Districts,0))*'Blend Sheet'!$AN44)+(INDEX(ItemCosts,MATCH('Blend Sheet'!$AO$4,ItemNum,0),MATCH(I$1,Districts,0))*'Blend Sheet'!$AO44)+(INDEX(ItemCosts,MATCH('Blend Sheet'!$AP$4,ItemNum,0),MATCH(I$1,Districts,0))*'Blend Sheet'!$AP44)+(INDEX(ItemCosts,MATCH('Blend Sheet'!$AQ$4,ItemNum,0),MATCH(I$1,Districts,0))*'Blend Sheet'!$AQ44)+(INDEX(ItemCosts,MATCH('Blend Sheet'!$AR$4,ItemNum,0),MATCH(I$1,Districts,0))*'Blend Sheet'!$AR44)+(INDEX(ItemCosts,MATCH('Blend Sheet'!$AS$4,ItemNum,0),MATCH(I$1,Districts,0))*'Blend Sheet'!$AS44)</f>
        <v>#N/A</v>
      </c>
      <c r="J41" s="5" t="e">
        <f>(INDEX(ItemCosts,MATCH('Blend Sheet'!$C$4,ItemNum,0),MATCH(J$1,Districts,0))*'Blend Sheet'!$C44)+(INDEX(ItemCosts,MATCH('Blend Sheet'!$D$4,ItemNum,0),MATCH(J$1,Districts,0))*'Blend Sheet'!$D44)+(INDEX(ItemCosts,MATCH('Blend Sheet'!$E$4,ItemNum,0),MATCH(J$1,Districts,0))*'Blend Sheet'!$E44)+(INDEX(ItemCosts,MATCH('Blend Sheet'!$F$4,ItemNum,0),MATCH(J$1,Districts,0))*'Blend Sheet'!$F44)+(INDEX(ItemCosts,MATCH('Blend Sheet'!$G$4,ItemNum,0),MATCH(J$1,Districts,0))*'Blend Sheet'!$G44)+(INDEX(ItemCosts,MATCH('Blend Sheet'!$H$4,ItemNum,0),MATCH(J$1,Districts,0))*'Blend Sheet'!$H44)+(INDEX(ItemCosts,MATCH('Blend Sheet'!$I$4,ItemNum,0),MATCH(J$1,Districts,0))*'Blend Sheet'!$I44)+(INDEX(ItemCosts,MATCH('Blend Sheet'!$J$4,ItemNum,0),MATCH(J$1,Districts,0))*'Blend Sheet'!$J44)+(INDEX(ItemCosts,MATCH('Blend Sheet'!$K$4,ItemNum,0),MATCH(J$1,Districts,0))*'Blend Sheet'!$K44)+(INDEX(ItemCosts,MATCH('Blend Sheet'!$L$4,ItemNum,0),MATCH(J$1,Districts,0))*'Blend Sheet'!$L44)+(INDEX(ItemCosts,MATCH('Blend Sheet'!$M$4,ItemNum,0),MATCH(J$1,Districts,0))*'Blend Sheet'!$M44)+(INDEX(ItemCosts,MATCH('Blend Sheet'!$N$4,ItemNum,0),MATCH(J$1,Districts,0))*'Blend Sheet'!$N44)+(INDEX(ItemCosts,MATCH('Blend Sheet'!$O$4,ItemNum,0),MATCH(J$1,Districts,0))*'Blend Sheet'!$O44)+(INDEX(ItemCosts,MATCH('Blend Sheet'!$P$4,ItemNum,0),MATCH(J$1,Districts,0))*'Blend Sheet'!$P44)+(INDEX(ItemCosts,MATCH('Blend Sheet'!$Q$4,ItemNum,0),MATCH(J$1,Districts,0))*'Blend Sheet'!$Q44)+(INDEX(ItemCosts,MATCH('Blend Sheet'!$R$4,ItemNum,0),MATCH(J$1,Districts,0))*'Blend Sheet'!$R44)+(INDEX(ItemCosts,MATCH('Blend Sheet'!$S$4,ItemNum,0),MATCH(J$1,Districts,0))*'Blend Sheet'!$S44)+(INDEX(ItemCosts,MATCH('Blend Sheet'!$T$4,ItemNum,0),MATCH(J$1,Districts,0))*'Blend Sheet'!$T44)+(INDEX(ItemCosts,MATCH('Blend Sheet'!$U$4,ItemNum,0),MATCH(J$1,Districts,0))*'Blend Sheet'!$U44)+(INDEX(ItemCosts,MATCH('Blend Sheet'!$V$4,ItemNum,0),MATCH(J$1,Districts,0))*'Blend Sheet'!$V44)+(INDEX(ItemCosts,MATCH('Blend Sheet'!$W$4,ItemNum,0),MATCH(J$1,Districts,0))*'Blend Sheet'!$W44)+(INDEX(ItemCosts,MATCH('Blend Sheet'!$X$4,ItemNum,0),MATCH(J$1,Districts,0))*'Blend Sheet'!$X44)+(INDEX(ItemCosts,MATCH('Blend Sheet'!$Y$4,ItemNum,0),MATCH(J$1,Districts,0))*'Blend Sheet'!$Y44)+(INDEX(ItemCosts,MATCH('Blend Sheet'!$Z$4,ItemNum,0),MATCH(J$1,Districts,0))*'Blend Sheet'!$Z44)+(INDEX(ItemCosts,MATCH('Blend Sheet'!$AA$4,ItemNum,0),MATCH(J$1,Districts,0))*'Blend Sheet'!$AA44)+(INDEX(ItemCosts,MATCH('Blend Sheet'!$AB$4,ItemNum,0),MATCH(J$1,Districts,0))*'Blend Sheet'!$AB44)+(INDEX(ItemCosts,MATCH('Blend Sheet'!$AC$4,ItemNum,0),MATCH(J$1,Districts,0))*'Blend Sheet'!$AC44)+(INDEX(ItemCosts,MATCH('Blend Sheet'!$AD$4,ItemNum,0),MATCH(J$1,Districts,0))*'Blend Sheet'!$AD44)+(INDEX(ItemCosts,MATCH('Blend Sheet'!$AE$4,ItemNum,0),MATCH(J$1,Districts,0))*'Blend Sheet'!$AE44)+(INDEX(ItemCosts,MATCH('Blend Sheet'!$AF$4,ItemNum,0),MATCH(J$1,Districts,0))*'Blend Sheet'!$AF44)+(INDEX(ItemCosts,MATCH('Blend Sheet'!$AG$4,ItemNum,0),MATCH(J$1,Districts,0))*'Blend Sheet'!$AG44)+(INDEX(ItemCosts,MATCH('Blend Sheet'!$AH$4,ItemNum,0),MATCH(J$1,Districts,0))*'Blend Sheet'!$AH44)+(INDEX(ItemCosts,MATCH('Blend Sheet'!$AI$4,ItemNum,0),MATCH(J$1,Districts,0))*'Blend Sheet'!$AI44)+(INDEX(ItemCosts,MATCH('Blend Sheet'!$AJ$4,ItemNum,0),MATCH(J$1,Districts,0))*'Blend Sheet'!$AJ44)+(INDEX(ItemCosts,MATCH('Blend Sheet'!$AK$4,ItemNum,0),MATCH(J$1,Districts,0))*'Blend Sheet'!$AK44)+(INDEX(ItemCosts,MATCH('Blend Sheet'!$AL$4,ItemNum,0),MATCH(J$1,Districts,0))*'Blend Sheet'!$AL44)+(INDEX(ItemCosts,MATCH('Blend Sheet'!$AM$4,ItemNum,0),MATCH(J$1,Districts,0))*'Blend Sheet'!$AM44)+(INDEX(ItemCosts,MATCH('Blend Sheet'!$AN$4,ItemNum,0),MATCH(J$1,Districts,0))*'Blend Sheet'!$AN44)+(INDEX(ItemCosts,MATCH('Blend Sheet'!$AO$4,ItemNum,0),MATCH(J$1,Districts,0))*'Blend Sheet'!$AO44)+(INDEX(ItemCosts,MATCH('Blend Sheet'!$AP$4,ItemNum,0),MATCH(J$1,Districts,0))*'Blend Sheet'!$AP44)+(INDEX(ItemCosts,MATCH('Blend Sheet'!$AQ$4,ItemNum,0),MATCH(J$1,Districts,0))*'Blend Sheet'!$AQ44)+(INDEX(ItemCosts,MATCH('Blend Sheet'!$AR$4,ItemNum,0),MATCH(J$1,Districts,0))*'Blend Sheet'!$AR44)+(INDEX(ItemCosts,MATCH('Blend Sheet'!$AS$4,ItemNum,0),MATCH(J$1,Districts,0))*'Blend Sheet'!$AS44)</f>
        <v>#N/A</v>
      </c>
      <c r="K41" s="5" t="e">
        <f>(INDEX(ItemCosts,MATCH('Blend Sheet'!$C$4,ItemNum,0),MATCH(K$1,Districts,0))*'Blend Sheet'!$C44)+(INDEX(ItemCosts,MATCH('Blend Sheet'!$D$4,ItemNum,0),MATCH(K$1,Districts,0))*'Blend Sheet'!$D44)+(INDEX(ItemCosts,MATCH('Blend Sheet'!$E$4,ItemNum,0),MATCH(K$1,Districts,0))*'Blend Sheet'!$E44)+(INDEX(ItemCosts,MATCH('Blend Sheet'!$F$4,ItemNum,0),MATCH(K$1,Districts,0))*'Blend Sheet'!$F44)+(INDEX(ItemCosts,MATCH('Blend Sheet'!$G$4,ItemNum,0),MATCH(K$1,Districts,0))*'Blend Sheet'!$G44)+(INDEX(ItemCosts,MATCH('Blend Sheet'!$H$4,ItemNum,0),MATCH(K$1,Districts,0))*'Blend Sheet'!$H44)+(INDEX(ItemCosts,MATCH('Blend Sheet'!$I$4,ItemNum,0),MATCH(K$1,Districts,0))*'Blend Sheet'!$I44)+(INDEX(ItemCosts,MATCH('Blend Sheet'!$J$4,ItemNum,0),MATCH(K$1,Districts,0))*'Blend Sheet'!$J44)+(INDEX(ItemCosts,MATCH('Blend Sheet'!$K$4,ItemNum,0),MATCH(K$1,Districts,0))*'Blend Sheet'!$K44)+(INDEX(ItemCosts,MATCH('Blend Sheet'!$L$4,ItemNum,0),MATCH(K$1,Districts,0))*'Blend Sheet'!$L44)+(INDEX(ItemCosts,MATCH('Blend Sheet'!$M$4,ItemNum,0),MATCH(K$1,Districts,0))*'Blend Sheet'!$M44)+(INDEX(ItemCosts,MATCH('Blend Sheet'!$N$4,ItemNum,0),MATCH(K$1,Districts,0))*'Blend Sheet'!$N44)+(INDEX(ItemCosts,MATCH('Blend Sheet'!$O$4,ItemNum,0),MATCH(K$1,Districts,0))*'Blend Sheet'!$O44)+(INDEX(ItemCosts,MATCH('Blend Sheet'!$P$4,ItemNum,0),MATCH(K$1,Districts,0))*'Blend Sheet'!$P44)+(INDEX(ItemCosts,MATCH('Blend Sheet'!$Q$4,ItemNum,0),MATCH(K$1,Districts,0))*'Blend Sheet'!$Q44)+(INDEX(ItemCosts,MATCH('Blend Sheet'!$R$4,ItemNum,0),MATCH(K$1,Districts,0))*'Blend Sheet'!$R44)+(INDEX(ItemCosts,MATCH('Blend Sheet'!$S$4,ItemNum,0),MATCH(K$1,Districts,0))*'Blend Sheet'!$S44)+(INDEX(ItemCosts,MATCH('Blend Sheet'!$T$4,ItemNum,0),MATCH(K$1,Districts,0))*'Blend Sheet'!$T44)+(INDEX(ItemCosts,MATCH('Blend Sheet'!$U$4,ItemNum,0),MATCH(K$1,Districts,0))*'Blend Sheet'!$U44)+(INDEX(ItemCosts,MATCH('Blend Sheet'!$V$4,ItemNum,0),MATCH(K$1,Districts,0))*'Blend Sheet'!$V44)+(INDEX(ItemCosts,MATCH('Blend Sheet'!$W$4,ItemNum,0),MATCH(K$1,Districts,0))*'Blend Sheet'!$W44)+(INDEX(ItemCosts,MATCH('Blend Sheet'!$X$4,ItemNum,0),MATCH(K$1,Districts,0))*'Blend Sheet'!$X44)+(INDEX(ItemCosts,MATCH('Blend Sheet'!$Y$4,ItemNum,0),MATCH(K$1,Districts,0))*'Blend Sheet'!$Y44)+(INDEX(ItemCosts,MATCH('Blend Sheet'!$Z$4,ItemNum,0),MATCH(K$1,Districts,0))*'Blend Sheet'!$Z44)+(INDEX(ItemCosts,MATCH('Blend Sheet'!$AA$4,ItemNum,0),MATCH(K$1,Districts,0))*'Blend Sheet'!$AA44)+(INDEX(ItemCosts,MATCH('Blend Sheet'!$AB$4,ItemNum,0),MATCH(K$1,Districts,0))*'Blend Sheet'!$AB44)+(INDEX(ItemCosts,MATCH('Blend Sheet'!$AC$4,ItemNum,0),MATCH(K$1,Districts,0))*'Blend Sheet'!$AC44)+(INDEX(ItemCosts,MATCH('Blend Sheet'!$AD$4,ItemNum,0),MATCH(K$1,Districts,0))*'Blend Sheet'!$AD44)+(INDEX(ItemCosts,MATCH('Blend Sheet'!$AE$4,ItemNum,0),MATCH(K$1,Districts,0))*'Blend Sheet'!$AE44)+(INDEX(ItemCosts,MATCH('Blend Sheet'!$AF$4,ItemNum,0),MATCH(K$1,Districts,0))*'Blend Sheet'!$AF44)+(INDEX(ItemCosts,MATCH('Blend Sheet'!$AG$4,ItemNum,0),MATCH(K$1,Districts,0))*'Blend Sheet'!$AG44)+(INDEX(ItemCosts,MATCH('Blend Sheet'!$AH$4,ItemNum,0),MATCH(K$1,Districts,0))*'Blend Sheet'!$AH44)+(INDEX(ItemCosts,MATCH('Blend Sheet'!$AI$4,ItemNum,0),MATCH(K$1,Districts,0))*'Blend Sheet'!$AI44)+(INDEX(ItemCosts,MATCH('Blend Sheet'!$AJ$4,ItemNum,0),MATCH(K$1,Districts,0))*'Blend Sheet'!$AJ44)+(INDEX(ItemCosts,MATCH('Blend Sheet'!$AK$4,ItemNum,0),MATCH(K$1,Districts,0))*'Blend Sheet'!$AK44)+(INDEX(ItemCosts,MATCH('Blend Sheet'!$AL$4,ItemNum,0),MATCH(K$1,Districts,0))*'Blend Sheet'!$AL44)+(INDEX(ItemCosts,MATCH('Blend Sheet'!$AM$4,ItemNum,0),MATCH(K$1,Districts,0))*'Blend Sheet'!$AM44)+(INDEX(ItemCosts,MATCH('Blend Sheet'!$AN$4,ItemNum,0),MATCH(K$1,Districts,0))*'Blend Sheet'!$AN44)+(INDEX(ItemCosts,MATCH('Blend Sheet'!$AO$4,ItemNum,0),MATCH(K$1,Districts,0))*'Blend Sheet'!$AO44)+(INDEX(ItemCosts,MATCH('Blend Sheet'!$AP$4,ItemNum,0),MATCH(K$1,Districts,0))*'Blend Sheet'!$AP44)+(INDEX(ItemCosts,MATCH('Blend Sheet'!$AQ$4,ItemNum,0),MATCH(K$1,Districts,0))*'Blend Sheet'!$AQ44)+(INDEX(ItemCosts,MATCH('Blend Sheet'!$AR$4,ItemNum,0),MATCH(K$1,Districts,0))*'Blend Sheet'!$AR44)+(INDEX(ItemCosts,MATCH('Blend Sheet'!$AS$4,ItemNum,0),MATCH(K$1,Districts,0))*'Blend Sheet'!$AS44)</f>
        <v>#N/A</v>
      </c>
      <c r="L41" s="5" t="e">
        <f>(INDEX(ItemCosts,MATCH('Blend Sheet'!$C$4,ItemNum,0),MATCH(L$1,Districts,0))*'Blend Sheet'!$C44)+(INDEX(ItemCosts,MATCH('Blend Sheet'!$D$4,ItemNum,0),MATCH(L$1,Districts,0))*'Blend Sheet'!$D44)+(INDEX(ItemCosts,MATCH('Blend Sheet'!$E$4,ItemNum,0),MATCH(L$1,Districts,0))*'Blend Sheet'!$E44)+(INDEX(ItemCosts,MATCH('Blend Sheet'!$F$4,ItemNum,0),MATCH(L$1,Districts,0))*'Blend Sheet'!$F44)+(INDEX(ItemCosts,MATCH('Blend Sheet'!$G$4,ItemNum,0),MATCH(L$1,Districts,0))*'Blend Sheet'!$G44)+(INDEX(ItemCosts,MATCH('Blend Sheet'!$H$4,ItemNum,0),MATCH(L$1,Districts,0))*'Blend Sheet'!$H44)+(INDEX(ItemCosts,MATCH('Blend Sheet'!$I$4,ItemNum,0),MATCH(L$1,Districts,0))*'Blend Sheet'!$I44)+(INDEX(ItemCosts,MATCH('Blend Sheet'!$J$4,ItemNum,0),MATCH(L$1,Districts,0))*'Blend Sheet'!$J44)+(INDEX(ItemCosts,MATCH('Blend Sheet'!$K$4,ItemNum,0),MATCH(L$1,Districts,0))*'Blend Sheet'!$K44)+(INDEX(ItemCosts,MATCH('Blend Sheet'!$L$4,ItemNum,0),MATCH(L$1,Districts,0))*'Blend Sheet'!$L44)+(INDEX(ItemCosts,MATCH('Blend Sheet'!$M$4,ItemNum,0),MATCH(L$1,Districts,0))*'Blend Sheet'!$M44)+(INDEX(ItemCosts,MATCH('Blend Sheet'!$N$4,ItemNum,0),MATCH(L$1,Districts,0))*'Blend Sheet'!$N44)+(INDEX(ItemCosts,MATCH('Blend Sheet'!$O$4,ItemNum,0),MATCH(L$1,Districts,0))*'Blend Sheet'!$O44)+(INDEX(ItemCosts,MATCH('Blend Sheet'!$P$4,ItemNum,0),MATCH(L$1,Districts,0))*'Blend Sheet'!$P44)+(INDEX(ItemCosts,MATCH('Blend Sheet'!$Q$4,ItemNum,0),MATCH(L$1,Districts,0))*'Blend Sheet'!$Q44)+(INDEX(ItemCosts,MATCH('Blend Sheet'!$R$4,ItemNum,0),MATCH(L$1,Districts,0))*'Blend Sheet'!$R44)+(INDEX(ItemCosts,MATCH('Blend Sheet'!$S$4,ItemNum,0),MATCH(L$1,Districts,0))*'Blend Sheet'!$S44)+(INDEX(ItemCosts,MATCH('Blend Sheet'!$T$4,ItemNum,0),MATCH(L$1,Districts,0))*'Blend Sheet'!$T44)+(INDEX(ItemCosts,MATCH('Blend Sheet'!$U$4,ItemNum,0),MATCH(L$1,Districts,0))*'Blend Sheet'!$U44)+(INDEX(ItemCosts,MATCH('Blend Sheet'!$V$4,ItemNum,0),MATCH(L$1,Districts,0))*'Blend Sheet'!$V44)+(INDEX(ItemCosts,MATCH('Blend Sheet'!$W$4,ItemNum,0),MATCH(L$1,Districts,0))*'Blend Sheet'!$W44)+(INDEX(ItemCosts,MATCH('Blend Sheet'!$X$4,ItemNum,0),MATCH(L$1,Districts,0))*'Blend Sheet'!$X44)+(INDEX(ItemCosts,MATCH('Blend Sheet'!$Y$4,ItemNum,0),MATCH(L$1,Districts,0))*'Blend Sheet'!$Y44)+(INDEX(ItemCosts,MATCH('Blend Sheet'!$Z$4,ItemNum,0),MATCH(L$1,Districts,0))*'Blend Sheet'!$Z44)+(INDEX(ItemCosts,MATCH('Blend Sheet'!$AA$4,ItemNum,0),MATCH(L$1,Districts,0))*'Blend Sheet'!$AA44)+(INDEX(ItemCosts,MATCH('Blend Sheet'!$AB$4,ItemNum,0),MATCH(L$1,Districts,0))*'Blend Sheet'!$AB44)+(INDEX(ItemCosts,MATCH('Blend Sheet'!$AC$4,ItemNum,0),MATCH(L$1,Districts,0))*'Blend Sheet'!$AC44)+(INDEX(ItemCosts,MATCH('Blend Sheet'!$AD$4,ItemNum,0),MATCH(L$1,Districts,0))*'Blend Sheet'!$AD44)+(INDEX(ItemCosts,MATCH('Blend Sheet'!$AE$4,ItemNum,0),MATCH(L$1,Districts,0))*'Blend Sheet'!$AE44)+(INDEX(ItemCosts,MATCH('Blend Sheet'!$AF$4,ItemNum,0),MATCH(L$1,Districts,0))*'Blend Sheet'!$AF44)+(INDEX(ItemCosts,MATCH('Blend Sheet'!$AG$4,ItemNum,0),MATCH(L$1,Districts,0))*'Blend Sheet'!$AG44)+(INDEX(ItemCosts,MATCH('Blend Sheet'!$AH$4,ItemNum,0),MATCH(L$1,Districts,0))*'Blend Sheet'!$AH44)+(INDEX(ItemCosts,MATCH('Blend Sheet'!$AI$4,ItemNum,0),MATCH(L$1,Districts,0))*'Blend Sheet'!$AI44)+(INDEX(ItemCosts,MATCH('Blend Sheet'!$AJ$4,ItemNum,0),MATCH(L$1,Districts,0))*'Blend Sheet'!$AJ44)+(INDEX(ItemCosts,MATCH('Blend Sheet'!$AK$4,ItemNum,0),MATCH(L$1,Districts,0))*'Blend Sheet'!$AK44)+(INDEX(ItemCosts,MATCH('Blend Sheet'!$AL$4,ItemNum,0),MATCH(L$1,Districts,0))*'Blend Sheet'!$AL44)+(INDEX(ItemCosts,MATCH('Blend Sheet'!$AM$4,ItemNum,0),MATCH(L$1,Districts,0))*'Blend Sheet'!$AM44)+(INDEX(ItemCosts,MATCH('Blend Sheet'!$AN$4,ItemNum,0),MATCH(L$1,Districts,0))*'Blend Sheet'!$AN44)+(INDEX(ItemCosts,MATCH('Blend Sheet'!$AO$4,ItemNum,0),MATCH(L$1,Districts,0))*'Blend Sheet'!$AO44)+(INDEX(ItemCosts,MATCH('Blend Sheet'!$AP$4,ItemNum,0),MATCH(L$1,Districts,0))*'Blend Sheet'!$AP44)+(INDEX(ItemCosts,MATCH('Blend Sheet'!$AQ$4,ItemNum,0),MATCH(L$1,Districts,0))*'Blend Sheet'!$AQ44)+(INDEX(ItemCosts,MATCH('Blend Sheet'!$AR$4,ItemNum,0),MATCH(L$1,Districts,0))*'Blend Sheet'!$AR44)+(INDEX(ItemCosts,MATCH('Blend Sheet'!$AS$4,ItemNum,0),MATCH(L$1,Districts,0))*'Blend Sheet'!$AS44)</f>
        <v>#N/A</v>
      </c>
      <c r="M41" s="191"/>
      <c r="N41" s="34" t="e">
        <f>D41/'Blend Sheet'!$BA44</f>
        <v>#N/A</v>
      </c>
      <c r="O41" s="34" t="e">
        <f>E41/'Blend Sheet'!$BA44</f>
        <v>#N/A</v>
      </c>
      <c r="P41" s="34" t="e">
        <f>G41/'Blend Sheet'!$BA44</f>
        <v>#N/A</v>
      </c>
      <c r="Q41" s="34" t="e">
        <f>H41/'Blend Sheet'!$BA44</f>
        <v>#N/A</v>
      </c>
      <c r="R41" s="34" t="e">
        <f>I41/'Blend Sheet'!$BA44</f>
        <v>#N/A</v>
      </c>
      <c r="S41" s="34" t="e">
        <f>J41/'Blend Sheet'!$BA44</f>
        <v>#N/A</v>
      </c>
      <c r="T41" s="34" t="e">
        <f>K41/'Blend Sheet'!$BA44</f>
        <v>#N/A</v>
      </c>
      <c r="U41" s="34" t="e">
        <f>L41/'Blend Sheet'!$BA44</f>
        <v>#N/A</v>
      </c>
    </row>
    <row r="42" spans="1:21" x14ac:dyDescent="0.25">
      <c r="A42" t="str">
        <f>'Blend Sheet'!A45</f>
        <v>Expandomix LWL</v>
      </c>
      <c r="B42" s="5" t="e">
        <f>(INDEX(ItemCosts,MATCH('Blend Sheet'!$C$4,ItemNum,0),MATCH(B$1,Districts,0))*'Blend Sheet'!$C45)+(INDEX(ItemCosts,MATCH('Blend Sheet'!$D$4,ItemNum,0),MATCH(B$1,Districts,0))*'Blend Sheet'!$D45)+(INDEX(ItemCosts,MATCH('Blend Sheet'!$E$4,ItemNum,0),MATCH(B$1,Districts,0))*'Blend Sheet'!$E45)+(INDEX(ItemCosts,MATCH('Blend Sheet'!$F$4,ItemNum,0),MATCH(B$1,Districts,0))*'Blend Sheet'!$F45)+(INDEX(ItemCosts,MATCH('Blend Sheet'!$G$4,ItemNum,0),MATCH(B$1,Districts,0))*'Blend Sheet'!$G45)+(INDEX(ItemCosts,MATCH('Blend Sheet'!$H$4,ItemNum,0),MATCH(B$1,Districts,0))*'Blend Sheet'!$H45)+(INDEX(ItemCosts,MATCH('Blend Sheet'!$I$4,ItemNum,0),MATCH(B$1,Districts,0))*'Blend Sheet'!$I45)+(INDEX(ItemCosts,MATCH('Blend Sheet'!$J$4,ItemNum,0),MATCH(B$1,Districts,0))*'Blend Sheet'!$J45)+(INDEX(ItemCosts,MATCH('Blend Sheet'!$K$4,ItemNum,0),MATCH(B$1,Districts,0))*'Blend Sheet'!$K45)+(INDEX(ItemCosts,MATCH('Blend Sheet'!$L$4,ItemNum,0),MATCH(B$1,Districts,0))*'Blend Sheet'!$L45)+(INDEX(ItemCosts,MATCH('Blend Sheet'!$M$4,ItemNum,0),MATCH(B$1,Districts,0))*'Blend Sheet'!$M45)+(INDEX(ItemCosts,MATCH('Blend Sheet'!$N$4,ItemNum,0),MATCH(B$1,Districts,0))*'Blend Sheet'!$N45)+(INDEX(ItemCosts,MATCH('Blend Sheet'!$O$4,ItemNum,0),MATCH(B$1,Districts,0))*'Blend Sheet'!$O45)+(INDEX(ItemCosts,MATCH('Blend Sheet'!$P$4,ItemNum,0),MATCH(B$1,Districts,0))*'Blend Sheet'!$P45)+(INDEX(ItemCosts,MATCH('Blend Sheet'!$Q$4,ItemNum,0),MATCH(B$1,Districts,0))*'Blend Sheet'!$Q45)+(INDEX(ItemCosts,MATCH('Blend Sheet'!$R$4,ItemNum,0),MATCH(B$1,Districts,0))*'Blend Sheet'!$R45)+(INDEX(ItemCosts,MATCH('Blend Sheet'!$S$4,ItemNum,0),MATCH(B$1,Districts,0))*'Blend Sheet'!$S45)+(INDEX(ItemCosts,MATCH('Blend Sheet'!$T$4,ItemNum,0),MATCH(B$1,Districts,0))*'Blend Sheet'!$T45)+(INDEX(ItemCosts,MATCH('Blend Sheet'!$U$4,ItemNum,0),MATCH(B$1,Districts,0))*'Blend Sheet'!$U45)+(INDEX(ItemCosts,MATCH('Blend Sheet'!$V$4,ItemNum,0),MATCH(B$1,Districts,0))*'Blend Sheet'!$V45)+(INDEX(ItemCosts,MATCH('Blend Sheet'!$W$4,ItemNum,0),MATCH(B$1,Districts,0))*'Blend Sheet'!$W45)+(INDEX(ItemCosts,MATCH('Blend Sheet'!$X$4,ItemNum,0),MATCH(B$1,Districts,0))*'Blend Sheet'!$X45)+(INDEX(ItemCosts,MATCH('Blend Sheet'!$Y$4,ItemNum,0),MATCH(B$1,Districts,0))*'Blend Sheet'!$Y45)+(INDEX(ItemCosts,MATCH('Blend Sheet'!$Z$4,ItemNum,0),MATCH(B$1,Districts,0))*'Blend Sheet'!$Z45)+(INDEX(ItemCosts,MATCH('Blend Sheet'!$AA$4,ItemNum,0),MATCH(B$1,Districts,0))*'Blend Sheet'!$AA45)+(INDEX(ItemCosts,MATCH('Blend Sheet'!$AB$4,ItemNum,0),MATCH(B$1,Districts,0))*'Blend Sheet'!$AB45)+(INDEX(ItemCosts,MATCH('Blend Sheet'!$AC$4,ItemNum,0),MATCH(B$1,Districts,0))*'Blend Sheet'!$AC45)+(INDEX(ItemCosts,MATCH('Blend Sheet'!$AD$4,ItemNum,0),MATCH(B$1,Districts,0))*'Blend Sheet'!$AD45)+(INDEX(ItemCosts,MATCH('Blend Sheet'!$AE$4,ItemNum,0),MATCH(B$1,Districts,0))*'Blend Sheet'!$AE45)+(INDEX(ItemCosts,MATCH('Blend Sheet'!$AF$4,ItemNum,0),MATCH(B$1,Districts,0))*'Blend Sheet'!$AF45)+(INDEX(ItemCosts,MATCH('Blend Sheet'!$AG$4,ItemNum,0),MATCH(B$1,Districts,0))*'Blend Sheet'!$AG45)+(INDEX(ItemCosts,MATCH('Blend Sheet'!$AH$4,ItemNum,0),MATCH(B$1,Districts,0))*'Blend Sheet'!$AH45)+(INDEX(ItemCosts,MATCH('Blend Sheet'!$AI$4,ItemNum,0),MATCH(B$1,Districts,0))*'Blend Sheet'!$AI45)+(INDEX(ItemCosts,MATCH('Blend Sheet'!$AJ$4,ItemNum,0),MATCH(B$1,Districts,0))*'Blend Sheet'!$AJ45)+(INDEX(ItemCosts,MATCH('Blend Sheet'!$AK$4,ItemNum,0),MATCH(B$1,Districts,0))*'Blend Sheet'!$AK45)+(INDEX(ItemCosts,MATCH('Blend Sheet'!$AL$4,ItemNum,0),MATCH(B$1,Districts,0))*'Blend Sheet'!$AL45)+(INDEX(ItemCosts,MATCH('Blend Sheet'!$AM$4,ItemNum,0),MATCH(B$1,Districts,0))*'Blend Sheet'!$AM45)+(INDEX(ItemCosts,MATCH('Blend Sheet'!$AN$4,ItemNum,0),MATCH(B$1,Districts,0))*'Blend Sheet'!$AN45)+(INDEX(ItemCosts,MATCH('Blend Sheet'!$AO$4,ItemNum,0),MATCH(B$1,Districts,0))*'Blend Sheet'!$AO45)+(INDEX(ItemCosts,MATCH('Blend Sheet'!$AP$4,ItemNum,0),MATCH(B$1,Districts,0))*'Blend Sheet'!$AP45)+(INDEX(ItemCosts,MATCH('Blend Sheet'!$AQ$4,ItemNum,0),MATCH(B$1,Districts,0))*'Blend Sheet'!$AQ45)+(INDEX(ItemCosts,MATCH('Blend Sheet'!$AR$4,ItemNum,0),MATCH(B$1,Districts,0))*'Blend Sheet'!$AR45)+(INDEX(ItemCosts,MATCH('Blend Sheet'!$AS$4,ItemNum,0),MATCH(B$1,Districts,0))*'Blend Sheet'!$AS45)</f>
        <v>#N/A</v>
      </c>
      <c r="C42" s="5" t="e">
        <f>(INDEX(ItemCosts,MATCH('Blend Sheet'!$C$4,ItemNum,0),MATCH(C$1,Districts,0))*'Blend Sheet'!$C45)+(INDEX(ItemCosts,MATCH('Blend Sheet'!$D$4,ItemNum,0),MATCH(C$1,Districts,0))*'Blend Sheet'!$D45)+(INDEX(ItemCosts,MATCH('Blend Sheet'!$E$4,ItemNum,0),MATCH(C$1,Districts,0))*'Blend Sheet'!$E45)+(INDEX(ItemCosts,MATCH('Blend Sheet'!$F$4,ItemNum,0),MATCH(C$1,Districts,0))*'Blend Sheet'!$F45)+(INDEX(ItemCosts,MATCH('Blend Sheet'!$G$4,ItemNum,0),MATCH(C$1,Districts,0))*'Blend Sheet'!$G45)+(INDEX(ItemCosts,MATCH('Blend Sheet'!$H$4,ItemNum,0),MATCH(C$1,Districts,0))*'Blend Sheet'!$H45)+(INDEX(ItemCosts,MATCH('Blend Sheet'!$I$4,ItemNum,0),MATCH(C$1,Districts,0))*'Blend Sheet'!$I45)+(INDEX(ItemCosts,MATCH('Blend Sheet'!$J$4,ItemNum,0),MATCH(C$1,Districts,0))*'Blend Sheet'!$J45)+(INDEX(ItemCosts,MATCH('Blend Sheet'!$K$4,ItemNum,0),MATCH(C$1,Districts,0))*'Blend Sheet'!$K45)+(INDEX(ItemCosts,MATCH('Blend Sheet'!$L$4,ItemNum,0),MATCH(C$1,Districts,0))*'Blend Sheet'!$L45)+(INDEX(ItemCosts,MATCH('Blend Sheet'!$M$4,ItemNum,0),MATCH(C$1,Districts,0))*'Blend Sheet'!$M45)+(INDEX(ItemCosts,MATCH('Blend Sheet'!$N$4,ItemNum,0),MATCH(C$1,Districts,0))*'Blend Sheet'!$N45)+(INDEX(ItemCosts,MATCH('Blend Sheet'!$O$4,ItemNum,0),MATCH(C$1,Districts,0))*'Blend Sheet'!$O45)+(INDEX(ItemCosts,MATCH('Blend Sheet'!$P$4,ItemNum,0),MATCH(C$1,Districts,0))*'Blend Sheet'!$P45)+(INDEX(ItemCosts,MATCH('Blend Sheet'!$Q$4,ItemNum,0),MATCH(C$1,Districts,0))*'Blend Sheet'!$Q45)+(INDEX(ItemCosts,MATCH('Blend Sheet'!$R$4,ItemNum,0),MATCH(C$1,Districts,0))*'Blend Sheet'!$R45)+(INDEX(ItemCosts,MATCH('Blend Sheet'!$S$4,ItemNum,0),MATCH(C$1,Districts,0))*'Blend Sheet'!$S45)+(INDEX(ItemCosts,MATCH('Blend Sheet'!$T$4,ItemNum,0),MATCH(C$1,Districts,0))*'Blend Sheet'!$T45)+(INDEX(ItemCosts,MATCH('Blend Sheet'!$U$4,ItemNum,0),MATCH(C$1,Districts,0))*'Blend Sheet'!$U45)+(INDEX(ItemCosts,MATCH('Blend Sheet'!$V$4,ItemNum,0),MATCH(C$1,Districts,0))*'Blend Sheet'!$V45)+(INDEX(ItemCosts,MATCH('Blend Sheet'!$W$4,ItemNum,0),MATCH(C$1,Districts,0))*'Blend Sheet'!$W45)+(INDEX(ItemCosts,MATCH('Blend Sheet'!$X$4,ItemNum,0),MATCH(C$1,Districts,0))*'Blend Sheet'!$X45)+(INDEX(ItemCosts,MATCH('Blend Sheet'!$Y$4,ItemNum,0),MATCH(C$1,Districts,0))*'Blend Sheet'!$Y45)+(INDEX(ItemCosts,MATCH('Blend Sheet'!$Z$4,ItemNum,0),MATCH(C$1,Districts,0))*'Blend Sheet'!$Z45)+(INDEX(ItemCosts,MATCH('Blend Sheet'!$AA$4,ItemNum,0),MATCH(C$1,Districts,0))*'Blend Sheet'!$AA45)+(INDEX(ItemCosts,MATCH('Blend Sheet'!$AB$4,ItemNum,0),MATCH(C$1,Districts,0))*'Blend Sheet'!$AB45)+(INDEX(ItemCosts,MATCH('Blend Sheet'!$AC$4,ItemNum,0),MATCH(C$1,Districts,0))*'Blend Sheet'!$AC45)+(INDEX(ItemCosts,MATCH('Blend Sheet'!$AD$4,ItemNum,0),MATCH(C$1,Districts,0))*'Blend Sheet'!$AD45)+(INDEX(ItemCosts,MATCH('Blend Sheet'!$AE$4,ItemNum,0),MATCH(C$1,Districts,0))*'Blend Sheet'!$AE45)+(INDEX(ItemCosts,MATCH('Blend Sheet'!$AF$4,ItemNum,0),MATCH(C$1,Districts,0))*'Blend Sheet'!$AF45)+(INDEX(ItemCosts,MATCH('Blend Sheet'!$AG$4,ItemNum,0),MATCH(C$1,Districts,0))*'Blend Sheet'!$AG45)+(INDEX(ItemCosts,MATCH('Blend Sheet'!$AH$4,ItemNum,0),MATCH(C$1,Districts,0))*'Blend Sheet'!$AH45)+(INDEX(ItemCosts,MATCH('Blend Sheet'!$AI$4,ItemNum,0),MATCH(C$1,Districts,0))*'Blend Sheet'!$AI45)+(INDEX(ItemCosts,MATCH('Blend Sheet'!$AJ$4,ItemNum,0),MATCH(C$1,Districts,0))*'Blend Sheet'!$AJ45)+(INDEX(ItemCosts,MATCH('Blend Sheet'!$AK$4,ItemNum,0),MATCH(C$1,Districts,0))*'Blend Sheet'!$AK45)+(INDEX(ItemCosts,MATCH('Blend Sheet'!$AL$4,ItemNum,0),MATCH(C$1,Districts,0))*'Blend Sheet'!$AL45)+(INDEX(ItemCosts,MATCH('Blend Sheet'!$AM$4,ItemNum,0),MATCH(C$1,Districts,0))*'Blend Sheet'!$AM45)+(INDEX(ItemCosts,MATCH('Blend Sheet'!$AN$4,ItemNum,0),MATCH(C$1,Districts,0))*'Blend Sheet'!$AN45)+(INDEX(ItemCosts,MATCH('Blend Sheet'!$AO$4,ItemNum,0),MATCH(C$1,Districts,0))*'Blend Sheet'!$AO45)+(INDEX(ItemCosts,MATCH('Blend Sheet'!$AP$4,ItemNum,0),MATCH(C$1,Districts,0))*'Blend Sheet'!$AP45)+(INDEX(ItemCosts,MATCH('Blend Sheet'!$AQ$4,ItemNum,0),MATCH(C$1,Districts,0))*'Blend Sheet'!$AQ45)+(INDEX(ItemCosts,MATCH('Blend Sheet'!$AR$4,ItemNum,0),MATCH(C$1,Districts,0))*'Blend Sheet'!$AR45)+(INDEX(ItemCosts,MATCH('Blend Sheet'!$AS$4,ItemNum,0),MATCH(C$1,Districts,0))*'Blend Sheet'!$AS45)</f>
        <v>#N/A</v>
      </c>
      <c r="D42" s="5" t="e">
        <f>(INDEX(ItemCosts,MATCH('Blend Sheet'!$C$4,ItemNum,0),MATCH(D$1,Districts,0))*'Blend Sheet'!$C45)+(INDEX(ItemCosts,MATCH('Blend Sheet'!$D$4,ItemNum,0),MATCH(D$1,Districts,0))*'Blend Sheet'!$D45)+(INDEX(ItemCosts,MATCH('Blend Sheet'!$E$4,ItemNum,0),MATCH(D$1,Districts,0))*'Blend Sheet'!$E45)+(INDEX(ItemCosts,MATCH('Blend Sheet'!$F$4,ItemNum,0),MATCH(D$1,Districts,0))*'Blend Sheet'!$F45)+(INDEX(ItemCosts,MATCH('Blend Sheet'!$G$4,ItemNum,0),MATCH(D$1,Districts,0))*'Blend Sheet'!$G45)+(INDEX(ItemCosts,MATCH('Blend Sheet'!$H$4,ItemNum,0),MATCH(D$1,Districts,0))*'Blend Sheet'!$H45)+(INDEX(ItemCosts,MATCH('Blend Sheet'!$I$4,ItemNum,0),MATCH(D$1,Districts,0))*'Blend Sheet'!$I45)+(INDEX(ItemCosts,MATCH('Blend Sheet'!$J$4,ItemNum,0),MATCH(D$1,Districts,0))*'Blend Sheet'!$J45)+(INDEX(ItemCosts,MATCH('Blend Sheet'!$K$4,ItemNum,0),MATCH(D$1,Districts,0))*'Blend Sheet'!$K45)+(INDEX(ItemCosts,MATCH('Blend Sheet'!$L$4,ItemNum,0),MATCH(D$1,Districts,0))*'Blend Sheet'!$L45)+(INDEX(ItemCosts,MATCH('Blend Sheet'!$M$4,ItemNum,0),MATCH(D$1,Districts,0))*'Blend Sheet'!$M45)+(INDEX(ItemCosts,MATCH('Blend Sheet'!$N$4,ItemNum,0),MATCH(D$1,Districts,0))*'Blend Sheet'!$N45)+(INDEX(ItemCosts,MATCH('Blend Sheet'!$O$4,ItemNum,0),MATCH(D$1,Districts,0))*'Blend Sheet'!$O45)+(INDEX(ItemCosts,MATCH('Blend Sheet'!$P$4,ItemNum,0),MATCH(D$1,Districts,0))*'Blend Sheet'!$P45)+(INDEX(ItemCosts,MATCH('Blend Sheet'!$Q$4,ItemNum,0),MATCH(D$1,Districts,0))*'Blend Sheet'!$Q45)+(INDEX(ItemCosts,MATCH('Blend Sheet'!$R$4,ItemNum,0),MATCH(D$1,Districts,0))*'Blend Sheet'!$R45)+(INDEX(ItemCosts,MATCH('Blend Sheet'!$S$4,ItemNum,0),MATCH(D$1,Districts,0))*'Blend Sheet'!$S45)+(INDEX(ItemCosts,MATCH('Blend Sheet'!$T$4,ItemNum,0),MATCH(D$1,Districts,0))*'Blend Sheet'!$T45)+(INDEX(ItemCosts,MATCH('Blend Sheet'!$U$4,ItemNum,0),MATCH(D$1,Districts,0))*'Blend Sheet'!$U45)+(INDEX(ItemCosts,MATCH('Blend Sheet'!$V$4,ItemNum,0),MATCH(D$1,Districts,0))*'Blend Sheet'!$V45)+(INDEX(ItemCosts,MATCH('Blend Sheet'!$W$4,ItemNum,0),MATCH(D$1,Districts,0))*'Blend Sheet'!$W45)+(INDEX(ItemCosts,MATCH('Blend Sheet'!$X$4,ItemNum,0),MATCH(D$1,Districts,0))*'Blend Sheet'!$X45)+(INDEX(ItemCosts,MATCH('Blend Sheet'!$Y$4,ItemNum,0),MATCH(D$1,Districts,0))*'Blend Sheet'!$Y45)+(INDEX(ItemCosts,MATCH('Blend Sheet'!$Z$4,ItemNum,0),MATCH(D$1,Districts,0))*'Blend Sheet'!$Z45)+(INDEX(ItemCosts,MATCH('Blend Sheet'!$AA$4,ItemNum,0),MATCH(D$1,Districts,0))*'Blend Sheet'!$AA45)+(INDEX(ItemCosts,MATCH('Blend Sheet'!$AB$4,ItemNum,0),MATCH(D$1,Districts,0))*'Blend Sheet'!$AB45)+(INDEX(ItemCosts,MATCH('Blend Sheet'!$AC$4,ItemNum,0),MATCH(D$1,Districts,0))*'Blend Sheet'!$AC45)+(INDEX(ItemCosts,MATCH('Blend Sheet'!$AD$4,ItemNum,0),MATCH(D$1,Districts,0))*'Blend Sheet'!$AD45)+(INDEX(ItemCosts,MATCH('Blend Sheet'!$AE$4,ItemNum,0),MATCH(D$1,Districts,0))*'Blend Sheet'!$AE45)+(INDEX(ItemCosts,MATCH('Blend Sheet'!$AF$4,ItemNum,0),MATCH(D$1,Districts,0))*'Blend Sheet'!$AF45)+(INDEX(ItemCosts,MATCH('Blend Sheet'!$AG$4,ItemNum,0),MATCH(D$1,Districts,0))*'Blend Sheet'!$AG45)+(INDEX(ItemCosts,MATCH('Blend Sheet'!$AH$4,ItemNum,0),MATCH(D$1,Districts,0))*'Blend Sheet'!$AH45)+(INDEX(ItemCosts,MATCH('Blend Sheet'!$AI$4,ItemNum,0),MATCH(D$1,Districts,0))*'Blend Sheet'!$AI45)+(INDEX(ItemCosts,MATCH('Blend Sheet'!$AJ$4,ItemNum,0),MATCH(D$1,Districts,0))*'Blend Sheet'!$AJ45)+(INDEX(ItemCosts,MATCH('Blend Sheet'!$AK$4,ItemNum,0),MATCH(D$1,Districts,0))*'Blend Sheet'!$AK45)+(INDEX(ItemCosts,MATCH('Blend Sheet'!$AL$4,ItemNum,0),MATCH(D$1,Districts,0))*'Blend Sheet'!$AL45)+(INDEX(ItemCosts,MATCH('Blend Sheet'!$AM$4,ItemNum,0),MATCH(D$1,Districts,0))*'Blend Sheet'!$AM45)+(INDEX(ItemCosts,MATCH('Blend Sheet'!$AN$4,ItemNum,0),MATCH(D$1,Districts,0))*'Blend Sheet'!$AN45)+(INDEX(ItemCosts,MATCH('Blend Sheet'!$AO$4,ItemNum,0),MATCH(D$1,Districts,0))*'Blend Sheet'!$AO45)+(INDEX(ItemCosts,MATCH('Blend Sheet'!$AP$4,ItemNum,0),MATCH(D$1,Districts,0))*'Blend Sheet'!$AP45)+(INDEX(ItemCosts,MATCH('Blend Sheet'!$AQ$4,ItemNum,0),MATCH(D$1,Districts,0))*'Blend Sheet'!$AQ45)+(INDEX(ItemCosts,MATCH('Blend Sheet'!$AR$4,ItemNum,0),MATCH(D$1,Districts,0))*'Blend Sheet'!$AR45)+(INDEX(ItemCosts,MATCH('Blend Sheet'!$AS$4,ItemNum,0),MATCH(D$1,Districts,0))*'Blend Sheet'!$AS45)</f>
        <v>#N/A</v>
      </c>
      <c r="E42" s="5" t="e">
        <f>(INDEX(ItemCosts,MATCH('Blend Sheet'!$C$4,ItemNum,0),MATCH(E$1,Districts,0))*'Blend Sheet'!$C45)+(INDEX(ItemCosts,MATCH('Blend Sheet'!$D$4,ItemNum,0),MATCH(E$1,Districts,0))*'Blend Sheet'!$D45)+(INDEX(ItemCosts,MATCH('Blend Sheet'!$E$4,ItemNum,0),MATCH(E$1,Districts,0))*'Blend Sheet'!$E45)+(INDEX(ItemCosts,MATCH('Blend Sheet'!$F$4,ItemNum,0),MATCH(E$1,Districts,0))*'Blend Sheet'!$F45)+(INDEX(ItemCosts,MATCH('Blend Sheet'!$G$4,ItemNum,0),MATCH(E$1,Districts,0))*'Blend Sheet'!$G45)+(INDEX(ItemCosts,MATCH('Blend Sheet'!$H$4,ItemNum,0),MATCH(E$1,Districts,0))*'Blend Sheet'!$H45)+(INDEX(ItemCosts,MATCH('Blend Sheet'!$I$4,ItemNum,0),MATCH(E$1,Districts,0))*'Blend Sheet'!$I45)+(INDEX(ItemCosts,MATCH('Blend Sheet'!$J$4,ItemNum,0),MATCH(E$1,Districts,0))*'Blend Sheet'!$J45)+(INDEX(ItemCosts,MATCH('Blend Sheet'!$K$4,ItemNum,0),MATCH(E$1,Districts,0))*'Blend Sheet'!$K45)+(INDEX(ItemCosts,MATCH('Blend Sheet'!$L$4,ItemNum,0),MATCH(E$1,Districts,0))*'Blend Sheet'!$L45)+(INDEX(ItemCosts,MATCH('Blend Sheet'!$M$4,ItemNum,0),MATCH(E$1,Districts,0))*'Blend Sheet'!$M45)+(INDEX(ItemCosts,MATCH('Blend Sheet'!$N$4,ItemNum,0),MATCH(E$1,Districts,0))*'Blend Sheet'!$N45)+(INDEX(ItemCosts,MATCH('Blend Sheet'!$O$4,ItemNum,0),MATCH(E$1,Districts,0))*'Blend Sheet'!$O45)+(INDEX(ItemCosts,MATCH('Blend Sheet'!$P$4,ItemNum,0),MATCH(E$1,Districts,0))*'Blend Sheet'!$P45)+(INDEX(ItemCosts,MATCH('Blend Sheet'!$Q$4,ItemNum,0),MATCH(E$1,Districts,0))*'Blend Sheet'!$Q45)+(INDEX(ItemCosts,MATCH('Blend Sheet'!$R$4,ItemNum,0),MATCH(E$1,Districts,0))*'Blend Sheet'!$R45)+(INDEX(ItemCosts,MATCH('Blend Sheet'!$S$4,ItemNum,0),MATCH(E$1,Districts,0))*'Blend Sheet'!$S45)+(INDEX(ItemCosts,MATCH('Blend Sheet'!$T$4,ItemNum,0),MATCH(E$1,Districts,0))*'Blend Sheet'!$T45)+(INDEX(ItemCosts,MATCH('Blend Sheet'!$U$4,ItemNum,0),MATCH(E$1,Districts,0))*'Blend Sheet'!$U45)+(INDEX(ItemCosts,MATCH('Blend Sheet'!$V$4,ItemNum,0),MATCH(E$1,Districts,0))*'Blend Sheet'!$V45)+(INDEX(ItemCosts,MATCH('Blend Sheet'!$W$4,ItemNum,0),MATCH(E$1,Districts,0))*'Blend Sheet'!$W45)+(INDEX(ItemCosts,MATCH('Blend Sheet'!$X$4,ItemNum,0),MATCH(E$1,Districts,0))*'Blend Sheet'!$X45)+(INDEX(ItemCosts,MATCH('Blend Sheet'!$Y$4,ItemNum,0),MATCH(E$1,Districts,0))*'Blend Sheet'!$Y45)+(INDEX(ItemCosts,MATCH('Blend Sheet'!$Z$4,ItemNum,0),MATCH(E$1,Districts,0))*'Blend Sheet'!$Z45)+(INDEX(ItemCosts,MATCH('Blend Sheet'!$AA$4,ItemNum,0),MATCH(E$1,Districts,0))*'Blend Sheet'!$AA45)+(INDEX(ItemCosts,MATCH('Blend Sheet'!$AB$4,ItemNum,0),MATCH(E$1,Districts,0))*'Blend Sheet'!$AB45)+(INDEX(ItemCosts,MATCH('Blend Sheet'!$AC$4,ItemNum,0),MATCH(E$1,Districts,0))*'Blend Sheet'!$AC45)+(INDEX(ItemCosts,MATCH('Blend Sheet'!$AD$4,ItemNum,0),MATCH(E$1,Districts,0))*'Blend Sheet'!$AD45)+(INDEX(ItemCosts,MATCH('Blend Sheet'!$AE$4,ItemNum,0),MATCH(E$1,Districts,0))*'Blend Sheet'!$AE45)+(INDEX(ItemCosts,MATCH('Blend Sheet'!$AF$4,ItemNum,0),MATCH(E$1,Districts,0))*'Blend Sheet'!$AF45)+(INDEX(ItemCosts,MATCH('Blend Sheet'!$AG$4,ItemNum,0),MATCH(E$1,Districts,0))*'Blend Sheet'!$AG45)+(INDEX(ItemCosts,MATCH('Blend Sheet'!$AH$4,ItemNum,0),MATCH(E$1,Districts,0))*'Blend Sheet'!$AH45)+(INDEX(ItemCosts,MATCH('Blend Sheet'!$AI$4,ItemNum,0),MATCH(E$1,Districts,0))*'Blend Sheet'!$AI45)+(INDEX(ItemCosts,MATCH('Blend Sheet'!$AJ$4,ItemNum,0),MATCH(E$1,Districts,0))*'Blend Sheet'!$AJ45)+(INDEX(ItemCosts,MATCH('Blend Sheet'!$AK$4,ItemNum,0),MATCH(E$1,Districts,0))*'Blend Sheet'!$AK45)+(INDEX(ItemCosts,MATCH('Blend Sheet'!$AL$4,ItemNum,0),MATCH(E$1,Districts,0))*'Blend Sheet'!$AL45)+(INDEX(ItemCosts,MATCH('Blend Sheet'!$AM$4,ItemNum,0),MATCH(E$1,Districts,0))*'Blend Sheet'!$AM45)+(INDEX(ItemCosts,MATCH('Blend Sheet'!$AN$4,ItemNum,0),MATCH(E$1,Districts,0))*'Blend Sheet'!$AN45)+(INDEX(ItemCosts,MATCH('Blend Sheet'!$AO$4,ItemNum,0),MATCH(E$1,Districts,0))*'Blend Sheet'!$AO45)+(INDEX(ItemCosts,MATCH('Blend Sheet'!$AP$4,ItemNum,0),MATCH(E$1,Districts,0))*'Blend Sheet'!$AP45)+(INDEX(ItemCosts,MATCH('Blend Sheet'!$AQ$4,ItemNum,0),MATCH(E$1,Districts,0))*'Blend Sheet'!$AQ45)+(INDEX(ItemCosts,MATCH('Blend Sheet'!$AR$4,ItemNum,0),MATCH(E$1,Districts,0))*'Blend Sheet'!$AR45)+(INDEX(ItemCosts,MATCH('Blend Sheet'!$AS$4,ItemNum,0),MATCH(E$1,Districts,0))*'Blend Sheet'!$AS45)</f>
        <v>#N/A</v>
      </c>
      <c r="F42" s="5" t="e">
        <f>(INDEX(ItemCosts,MATCH('Blend Sheet'!$C$4,ItemNum,0),MATCH(F$1,Districts,0))*'Blend Sheet'!$C45)+(INDEX(ItemCosts,MATCH('Blend Sheet'!$D$4,ItemNum,0),MATCH(F$1,Districts,0))*'Blend Sheet'!$D45)+(INDEX(ItemCosts,MATCH('Blend Sheet'!$E$4,ItemNum,0),MATCH(F$1,Districts,0))*'Blend Sheet'!$E45)+(INDEX(ItemCosts,MATCH('Blend Sheet'!$F$4,ItemNum,0),MATCH(F$1,Districts,0))*'Blend Sheet'!$F45)+(INDEX(ItemCosts,MATCH('Blend Sheet'!$G$4,ItemNum,0),MATCH(F$1,Districts,0))*'Blend Sheet'!$G45)+(INDEX(ItemCosts,MATCH('Blend Sheet'!$H$4,ItemNum,0),MATCH(F$1,Districts,0))*'Blend Sheet'!$H45)+(INDEX(ItemCosts,MATCH('Blend Sheet'!$I$4,ItemNum,0),MATCH(F$1,Districts,0))*'Blend Sheet'!$I45)+(INDEX(ItemCosts,MATCH('Blend Sheet'!$J$4,ItemNum,0),MATCH(F$1,Districts,0))*'Blend Sheet'!$J45)+(INDEX(ItemCosts,MATCH('Blend Sheet'!$K$4,ItemNum,0),MATCH(F$1,Districts,0))*'Blend Sheet'!$K45)+(INDEX(ItemCosts,MATCH('Blend Sheet'!$L$4,ItemNum,0),MATCH(F$1,Districts,0))*'Blend Sheet'!$L45)+(INDEX(ItemCosts,MATCH('Blend Sheet'!$M$4,ItemNum,0),MATCH(F$1,Districts,0))*'Blend Sheet'!$M45)+(INDEX(ItemCosts,MATCH('Blend Sheet'!$N$4,ItemNum,0),MATCH(F$1,Districts,0))*'Blend Sheet'!$N45)+(INDEX(ItemCosts,MATCH('Blend Sheet'!$O$4,ItemNum,0),MATCH(F$1,Districts,0))*'Blend Sheet'!$O45)+(INDEX(ItemCosts,MATCH('Blend Sheet'!$P$4,ItemNum,0),MATCH(F$1,Districts,0))*'Blend Sheet'!$P45)+(INDEX(ItemCosts,MATCH('Blend Sheet'!$Q$4,ItemNum,0),MATCH(F$1,Districts,0))*'Blend Sheet'!$Q45)+(INDEX(ItemCosts,MATCH('Blend Sheet'!$R$4,ItemNum,0),MATCH(F$1,Districts,0))*'Blend Sheet'!$R45)+(INDEX(ItemCosts,MATCH('Blend Sheet'!$S$4,ItemNum,0),MATCH(F$1,Districts,0))*'Blend Sheet'!$S45)+(INDEX(ItemCosts,MATCH('Blend Sheet'!$T$4,ItemNum,0),MATCH(F$1,Districts,0))*'Blend Sheet'!$T45)+(INDEX(ItemCosts,MATCH('Blend Sheet'!$U$4,ItemNum,0),MATCH(F$1,Districts,0))*'Blend Sheet'!$U45)+(INDEX(ItemCosts,MATCH('Blend Sheet'!$V$4,ItemNum,0),MATCH(F$1,Districts,0))*'Blend Sheet'!$V45)+(INDEX(ItemCosts,MATCH('Blend Sheet'!$W$4,ItemNum,0),MATCH(F$1,Districts,0))*'Blend Sheet'!$W45)+(INDEX(ItemCosts,MATCH('Blend Sheet'!$X$4,ItemNum,0),MATCH(F$1,Districts,0))*'Blend Sheet'!$X45)+(INDEX(ItemCosts,MATCH('Blend Sheet'!$Y$4,ItemNum,0),MATCH(F$1,Districts,0))*'Blend Sheet'!$Y45)+(INDEX(ItemCosts,MATCH('Blend Sheet'!$Z$4,ItemNum,0),MATCH(F$1,Districts,0))*'Blend Sheet'!$Z45)+(INDEX(ItemCosts,MATCH('Blend Sheet'!$AA$4,ItemNum,0),MATCH(F$1,Districts,0))*'Blend Sheet'!$AA45)+(INDEX(ItemCosts,MATCH('Blend Sheet'!$AB$4,ItemNum,0),MATCH(F$1,Districts,0))*'Blend Sheet'!$AB45)+(INDEX(ItemCosts,MATCH('Blend Sheet'!$AC$4,ItemNum,0),MATCH(F$1,Districts,0))*'Blend Sheet'!$AC45)+(INDEX(ItemCosts,MATCH('Blend Sheet'!$AD$4,ItemNum,0),MATCH(F$1,Districts,0))*'Blend Sheet'!$AD45)+(INDEX(ItemCosts,MATCH('Blend Sheet'!$AE$4,ItemNum,0),MATCH(F$1,Districts,0))*'Blend Sheet'!$AE45)+(INDEX(ItemCosts,MATCH('Blend Sheet'!$AF$4,ItemNum,0),MATCH(F$1,Districts,0))*'Blend Sheet'!$AF45)+(INDEX(ItemCosts,MATCH('Blend Sheet'!$AG$4,ItemNum,0),MATCH(F$1,Districts,0))*'Blend Sheet'!$AG45)+(INDEX(ItemCosts,MATCH('Blend Sheet'!$AH$4,ItemNum,0),MATCH(F$1,Districts,0))*'Blend Sheet'!$AH45)+(INDEX(ItemCosts,MATCH('Blend Sheet'!$AI$4,ItemNum,0),MATCH(F$1,Districts,0))*'Blend Sheet'!$AI45)+(INDEX(ItemCosts,MATCH('Blend Sheet'!$AJ$4,ItemNum,0),MATCH(F$1,Districts,0))*'Blend Sheet'!$AJ45)+(INDEX(ItemCosts,MATCH('Blend Sheet'!$AK$4,ItemNum,0),MATCH(F$1,Districts,0))*'Blend Sheet'!$AK45)+(INDEX(ItemCosts,MATCH('Blend Sheet'!$AL$4,ItemNum,0),MATCH(F$1,Districts,0))*'Blend Sheet'!$AL45)+(INDEX(ItemCosts,MATCH('Blend Sheet'!$AM$4,ItemNum,0),MATCH(F$1,Districts,0))*'Blend Sheet'!$AM45)+(INDEX(ItemCosts,MATCH('Blend Sheet'!$AN$4,ItemNum,0),MATCH(F$1,Districts,0))*'Blend Sheet'!$AN45)+(INDEX(ItemCosts,MATCH('Blend Sheet'!$AO$4,ItemNum,0),MATCH(F$1,Districts,0))*'Blend Sheet'!$AO45)+(INDEX(ItemCosts,MATCH('Blend Sheet'!$AP$4,ItemNum,0),MATCH(F$1,Districts,0))*'Blend Sheet'!$AP45)+(INDEX(ItemCosts,MATCH('Blend Sheet'!$AQ$4,ItemNum,0),MATCH(F$1,Districts,0))*'Blend Sheet'!$AQ45)+(INDEX(ItemCosts,MATCH('Blend Sheet'!$AR$4,ItemNum,0),MATCH(F$1,Districts,0))*'Blend Sheet'!$AR45)+(INDEX(ItemCosts,MATCH('Blend Sheet'!$AS$4,ItemNum,0),MATCH(F$1,Districts,0))*'Blend Sheet'!$AS45)</f>
        <v>#N/A</v>
      </c>
      <c r="G42" s="5" t="e">
        <f>(INDEX(ItemCosts,MATCH('Blend Sheet'!$C$4,ItemNum,0),MATCH(G$1,Districts,0))*'Blend Sheet'!$C45)+(INDEX(ItemCosts,MATCH('Blend Sheet'!$D$4,ItemNum,0),MATCH(G$1,Districts,0))*'Blend Sheet'!$D45)+(INDEX(ItemCosts,MATCH('Blend Sheet'!$E$4,ItemNum,0),MATCH(G$1,Districts,0))*'Blend Sheet'!$E45)+(INDEX(ItemCosts,MATCH('Blend Sheet'!$F$4,ItemNum,0),MATCH(G$1,Districts,0))*'Blend Sheet'!$F45)+(INDEX(ItemCosts,MATCH('Blend Sheet'!$G$4,ItemNum,0),MATCH(G$1,Districts,0))*'Blend Sheet'!$G45)+(INDEX(ItemCosts,MATCH('Blend Sheet'!$H$4,ItemNum,0),MATCH(G$1,Districts,0))*'Blend Sheet'!$H45)+(INDEX(ItemCosts,MATCH('Blend Sheet'!$I$4,ItemNum,0),MATCH(G$1,Districts,0))*'Blend Sheet'!$I45)+(INDEX(ItemCosts,MATCH('Blend Sheet'!$J$4,ItemNum,0),MATCH(G$1,Districts,0))*'Blend Sheet'!$J45)+(INDEX(ItemCosts,MATCH('Blend Sheet'!$K$4,ItemNum,0),MATCH(G$1,Districts,0))*'Blend Sheet'!$K45)+(INDEX(ItemCosts,MATCH('Blend Sheet'!$L$4,ItemNum,0),MATCH(G$1,Districts,0))*'Blend Sheet'!$L45)+(INDEX(ItemCosts,MATCH('Blend Sheet'!$M$4,ItemNum,0),MATCH(G$1,Districts,0))*'Blend Sheet'!$M45)+(INDEX(ItemCosts,MATCH('Blend Sheet'!$N$4,ItemNum,0),MATCH(G$1,Districts,0))*'Blend Sheet'!$N45)+(INDEX(ItemCosts,MATCH('Blend Sheet'!$O$4,ItemNum,0),MATCH(G$1,Districts,0))*'Blend Sheet'!$O45)+(INDEX(ItemCosts,MATCH('Blend Sheet'!$P$4,ItemNum,0),MATCH(G$1,Districts,0))*'Blend Sheet'!$P45)+(INDEX(ItemCosts,MATCH('Blend Sheet'!$Q$4,ItemNum,0),MATCH(G$1,Districts,0))*'Blend Sheet'!$Q45)+(INDEX(ItemCosts,MATCH('Blend Sheet'!$R$4,ItemNum,0),MATCH(G$1,Districts,0))*'Blend Sheet'!$R45)+(INDEX(ItemCosts,MATCH('Blend Sheet'!$S$4,ItemNum,0),MATCH(G$1,Districts,0))*'Blend Sheet'!$S45)+(INDEX(ItemCosts,MATCH('Blend Sheet'!$T$4,ItemNum,0),MATCH(G$1,Districts,0))*'Blend Sheet'!$T45)+(INDEX(ItemCosts,MATCH('Blend Sheet'!$U$4,ItemNum,0),MATCH(G$1,Districts,0))*'Blend Sheet'!$U45)+(INDEX(ItemCosts,MATCH('Blend Sheet'!$V$4,ItemNum,0),MATCH(G$1,Districts,0))*'Blend Sheet'!$V45)+(INDEX(ItemCosts,MATCH('Blend Sheet'!$W$4,ItemNum,0),MATCH(G$1,Districts,0))*'Blend Sheet'!$W45)+(INDEX(ItemCosts,MATCH('Blend Sheet'!$X$4,ItemNum,0),MATCH(G$1,Districts,0))*'Blend Sheet'!$X45)+(INDEX(ItemCosts,MATCH('Blend Sheet'!$Y$4,ItemNum,0),MATCH(G$1,Districts,0))*'Blend Sheet'!$Y45)+(INDEX(ItemCosts,MATCH('Blend Sheet'!$Z$4,ItemNum,0),MATCH(G$1,Districts,0))*'Blend Sheet'!$Z45)+(INDEX(ItemCosts,MATCH('Blend Sheet'!$AA$4,ItemNum,0),MATCH(G$1,Districts,0))*'Blend Sheet'!$AA45)+(INDEX(ItemCosts,MATCH('Blend Sheet'!$AB$4,ItemNum,0),MATCH(G$1,Districts,0))*'Blend Sheet'!$AB45)+(INDEX(ItemCosts,MATCH('Blend Sheet'!$AC$4,ItemNum,0),MATCH(G$1,Districts,0))*'Blend Sheet'!$AC45)+(INDEX(ItemCosts,MATCH('Blend Sheet'!$AD$4,ItemNum,0),MATCH(G$1,Districts,0))*'Blend Sheet'!$AD45)+(INDEX(ItemCosts,MATCH('Blend Sheet'!$AE$4,ItemNum,0),MATCH(G$1,Districts,0))*'Blend Sheet'!$AE45)+(INDEX(ItemCosts,MATCH('Blend Sheet'!$AF$4,ItemNum,0),MATCH(G$1,Districts,0))*'Blend Sheet'!$AF45)+(INDEX(ItemCosts,MATCH('Blend Sheet'!$AG$4,ItemNum,0),MATCH(G$1,Districts,0))*'Blend Sheet'!$AG45)+(INDEX(ItemCosts,MATCH('Blend Sheet'!$AH$4,ItemNum,0),MATCH(G$1,Districts,0))*'Blend Sheet'!$AH45)+(INDEX(ItemCosts,MATCH('Blend Sheet'!$AI$4,ItemNum,0),MATCH(G$1,Districts,0))*'Blend Sheet'!$AI45)+(INDEX(ItemCosts,MATCH('Blend Sheet'!$AJ$4,ItemNum,0),MATCH(G$1,Districts,0))*'Blend Sheet'!$AJ45)+(INDEX(ItemCosts,MATCH('Blend Sheet'!$AK$4,ItemNum,0),MATCH(G$1,Districts,0))*'Blend Sheet'!$AK45)+(INDEX(ItemCosts,MATCH('Blend Sheet'!$AL$4,ItemNum,0),MATCH(G$1,Districts,0))*'Blend Sheet'!$AL45)+(INDEX(ItemCosts,MATCH('Blend Sheet'!$AM$4,ItemNum,0),MATCH(G$1,Districts,0))*'Blend Sheet'!$AM45)+(INDEX(ItemCosts,MATCH('Blend Sheet'!$AN$4,ItemNum,0),MATCH(G$1,Districts,0))*'Blend Sheet'!$AN45)+(INDEX(ItemCosts,MATCH('Blend Sheet'!$AO$4,ItemNum,0),MATCH(G$1,Districts,0))*'Blend Sheet'!$AO45)+(INDEX(ItemCosts,MATCH('Blend Sheet'!$AP$4,ItemNum,0),MATCH(G$1,Districts,0))*'Blend Sheet'!$AP45)+(INDEX(ItemCosts,MATCH('Blend Sheet'!$AQ$4,ItemNum,0),MATCH(G$1,Districts,0))*'Blend Sheet'!$AQ45)+(INDEX(ItemCosts,MATCH('Blend Sheet'!$AR$4,ItemNum,0),MATCH(G$1,Districts,0))*'Blend Sheet'!$AR45)+(INDEX(ItemCosts,MATCH('Blend Sheet'!$AS$4,ItemNum,0),MATCH(G$1,Districts,0))*'Blend Sheet'!$AS45)</f>
        <v>#N/A</v>
      </c>
      <c r="H42" s="5" t="e">
        <f>(INDEX(ItemCosts,MATCH('Blend Sheet'!$C$4,ItemNum,0),MATCH(H$1,Districts,0))*'Blend Sheet'!$C45)+(INDEX(ItemCosts,MATCH('Blend Sheet'!$D$4,ItemNum,0),MATCH(H$1,Districts,0))*'Blend Sheet'!$D45)+(INDEX(ItemCosts,MATCH('Blend Sheet'!$E$4,ItemNum,0),MATCH(H$1,Districts,0))*'Blend Sheet'!$E45)+(INDEX(ItemCosts,MATCH('Blend Sheet'!$F$4,ItemNum,0),MATCH(H$1,Districts,0))*'Blend Sheet'!$F45)+(INDEX(ItemCosts,MATCH('Blend Sheet'!$G$4,ItemNum,0),MATCH(H$1,Districts,0))*'Blend Sheet'!$G45)+(INDEX(ItemCosts,MATCH('Blend Sheet'!$H$4,ItemNum,0),MATCH(H$1,Districts,0))*'Blend Sheet'!$H45)+(INDEX(ItemCosts,MATCH('Blend Sheet'!$I$4,ItemNum,0),MATCH(H$1,Districts,0))*'Blend Sheet'!$I45)+(INDEX(ItemCosts,MATCH('Blend Sheet'!$J$4,ItemNum,0),MATCH(H$1,Districts,0))*'Blend Sheet'!$J45)+(INDEX(ItemCosts,MATCH('Blend Sheet'!$K$4,ItemNum,0),MATCH(H$1,Districts,0))*'Blend Sheet'!$K45)+(INDEX(ItemCosts,MATCH('Blend Sheet'!$L$4,ItemNum,0),MATCH(H$1,Districts,0))*'Blend Sheet'!$L45)+(INDEX(ItemCosts,MATCH('Blend Sheet'!$M$4,ItemNum,0),MATCH(H$1,Districts,0))*'Blend Sheet'!$M45)+(INDEX(ItemCosts,MATCH('Blend Sheet'!$N$4,ItemNum,0),MATCH(H$1,Districts,0))*'Blend Sheet'!$N45)+(INDEX(ItemCosts,MATCH('Blend Sheet'!$O$4,ItemNum,0),MATCH(H$1,Districts,0))*'Blend Sheet'!$O45)+(INDEX(ItemCosts,MATCH('Blend Sheet'!$P$4,ItemNum,0),MATCH(H$1,Districts,0))*'Blend Sheet'!$P45)+(INDEX(ItemCosts,MATCH('Blend Sheet'!$Q$4,ItemNum,0),MATCH(H$1,Districts,0))*'Blend Sheet'!$Q45)+(INDEX(ItemCosts,MATCH('Blend Sheet'!$R$4,ItemNum,0),MATCH(H$1,Districts,0))*'Blend Sheet'!$R45)+(INDEX(ItemCosts,MATCH('Blend Sheet'!$S$4,ItemNum,0),MATCH(H$1,Districts,0))*'Blend Sheet'!$S45)+(INDEX(ItemCosts,MATCH('Blend Sheet'!$T$4,ItemNum,0),MATCH(H$1,Districts,0))*'Blend Sheet'!$T45)+(INDEX(ItemCosts,MATCH('Blend Sheet'!$U$4,ItemNum,0),MATCH(H$1,Districts,0))*'Blend Sheet'!$U45)+(INDEX(ItemCosts,MATCH('Blend Sheet'!$V$4,ItemNum,0),MATCH(H$1,Districts,0))*'Blend Sheet'!$V45)+(INDEX(ItemCosts,MATCH('Blend Sheet'!$W$4,ItemNum,0),MATCH(H$1,Districts,0))*'Blend Sheet'!$W45)+(INDEX(ItemCosts,MATCH('Blend Sheet'!$X$4,ItemNum,0),MATCH(H$1,Districts,0))*'Blend Sheet'!$X45)+(INDEX(ItemCosts,MATCH('Blend Sheet'!$Y$4,ItemNum,0),MATCH(H$1,Districts,0))*'Blend Sheet'!$Y45)+(INDEX(ItemCosts,MATCH('Blend Sheet'!$Z$4,ItemNum,0),MATCH(H$1,Districts,0))*'Blend Sheet'!$Z45)+(INDEX(ItemCosts,MATCH('Blend Sheet'!$AA$4,ItemNum,0),MATCH(H$1,Districts,0))*'Blend Sheet'!$AA45)+(INDEX(ItemCosts,MATCH('Blend Sheet'!$AB$4,ItemNum,0),MATCH(H$1,Districts,0))*'Blend Sheet'!$AB45)+(INDEX(ItemCosts,MATCH('Blend Sheet'!$AC$4,ItemNum,0),MATCH(H$1,Districts,0))*'Blend Sheet'!$AC45)+(INDEX(ItemCosts,MATCH('Blend Sheet'!$AD$4,ItemNum,0),MATCH(H$1,Districts,0))*'Blend Sheet'!$AD45)+(INDEX(ItemCosts,MATCH('Blend Sheet'!$AE$4,ItemNum,0),MATCH(H$1,Districts,0))*'Blend Sheet'!$AE45)+(INDEX(ItemCosts,MATCH('Blend Sheet'!$AF$4,ItemNum,0),MATCH(H$1,Districts,0))*'Blend Sheet'!$AF45)+(INDEX(ItemCosts,MATCH('Blend Sheet'!$AG$4,ItemNum,0),MATCH(H$1,Districts,0))*'Blend Sheet'!$AG45)+(INDEX(ItemCosts,MATCH('Blend Sheet'!$AH$4,ItemNum,0),MATCH(H$1,Districts,0))*'Blend Sheet'!$AH45)+(INDEX(ItemCosts,MATCH('Blend Sheet'!$AI$4,ItemNum,0),MATCH(H$1,Districts,0))*'Blend Sheet'!$AI45)+(INDEX(ItemCosts,MATCH('Blend Sheet'!$AJ$4,ItemNum,0),MATCH(H$1,Districts,0))*'Blend Sheet'!$AJ45)+(INDEX(ItemCosts,MATCH('Blend Sheet'!$AK$4,ItemNum,0),MATCH(H$1,Districts,0))*'Blend Sheet'!$AK45)+(INDEX(ItemCosts,MATCH('Blend Sheet'!$AL$4,ItemNum,0),MATCH(H$1,Districts,0))*'Blend Sheet'!$AL45)+(INDEX(ItemCosts,MATCH('Blend Sheet'!$AM$4,ItemNum,0),MATCH(H$1,Districts,0))*'Blend Sheet'!$AM45)+(INDEX(ItemCosts,MATCH('Blend Sheet'!$AN$4,ItemNum,0),MATCH(H$1,Districts,0))*'Blend Sheet'!$AN45)+(INDEX(ItemCosts,MATCH('Blend Sheet'!$AO$4,ItemNum,0),MATCH(H$1,Districts,0))*'Blend Sheet'!$AO45)+(INDEX(ItemCosts,MATCH('Blend Sheet'!$AP$4,ItemNum,0),MATCH(H$1,Districts,0))*'Blend Sheet'!$AP45)+(INDEX(ItemCosts,MATCH('Blend Sheet'!$AQ$4,ItemNum,0),MATCH(H$1,Districts,0))*'Blend Sheet'!$AQ45)+(INDEX(ItemCosts,MATCH('Blend Sheet'!$AR$4,ItemNum,0),MATCH(H$1,Districts,0))*'Blend Sheet'!$AR45)+(INDEX(ItemCosts,MATCH('Blend Sheet'!$AS$4,ItemNum,0),MATCH(H$1,Districts,0))*'Blend Sheet'!$AS45)</f>
        <v>#N/A</v>
      </c>
      <c r="I42" s="5" t="e">
        <f>(INDEX(ItemCosts,MATCH('Blend Sheet'!$C$4,ItemNum,0),MATCH(I$1,Districts,0))*'Blend Sheet'!$C45)+(INDEX(ItemCosts,MATCH('Blend Sheet'!$D$4,ItemNum,0),MATCH(I$1,Districts,0))*'Blend Sheet'!$D45)+(INDEX(ItemCosts,MATCH('Blend Sheet'!$E$4,ItemNum,0),MATCH(I$1,Districts,0))*'Blend Sheet'!$E45)+(INDEX(ItemCosts,MATCH('Blend Sheet'!$F$4,ItemNum,0),MATCH(I$1,Districts,0))*'Blend Sheet'!$F45)+(INDEX(ItemCosts,MATCH('Blend Sheet'!$G$4,ItemNum,0),MATCH(I$1,Districts,0))*'Blend Sheet'!$G45)+(INDEX(ItemCosts,MATCH('Blend Sheet'!$H$4,ItemNum,0),MATCH(I$1,Districts,0))*'Blend Sheet'!$H45)+(INDEX(ItemCosts,MATCH('Blend Sheet'!$I$4,ItemNum,0),MATCH(I$1,Districts,0))*'Blend Sheet'!$I45)+(INDEX(ItemCosts,MATCH('Blend Sheet'!$J$4,ItemNum,0),MATCH(I$1,Districts,0))*'Blend Sheet'!$J45)+(INDEX(ItemCosts,MATCH('Blend Sheet'!$K$4,ItemNum,0),MATCH(I$1,Districts,0))*'Blend Sheet'!$K45)+(INDEX(ItemCosts,MATCH('Blend Sheet'!$L$4,ItemNum,0),MATCH(I$1,Districts,0))*'Blend Sheet'!$L45)+(INDEX(ItemCosts,MATCH('Blend Sheet'!$M$4,ItemNum,0),MATCH(I$1,Districts,0))*'Blend Sheet'!$M45)+(INDEX(ItemCosts,MATCH('Blend Sheet'!$N$4,ItemNum,0),MATCH(I$1,Districts,0))*'Blend Sheet'!$N45)+(INDEX(ItemCosts,MATCH('Blend Sheet'!$O$4,ItemNum,0),MATCH(I$1,Districts,0))*'Blend Sheet'!$O45)+(INDEX(ItemCosts,MATCH('Blend Sheet'!$P$4,ItemNum,0),MATCH(I$1,Districts,0))*'Blend Sheet'!$P45)+(INDEX(ItemCosts,MATCH('Blend Sheet'!$Q$4,ItemNum,0),MATCH(I$1,Districts,0))*'Blend Sheet'!$Q45)+(INDEX(ItemCosts,MATCH('Blend Sheet'!$R$4,ItemNum,0),MATCH(I$1,Districts,0))*'Blend Sheet'!$R45)+(INDEX(ItemCosts,MATCH('Blend Sheet'!$S$4,ItemNum,0),MATCH(I$1,Districts,0))*'Blend Sheet'!$S45)+(INDEX(ItemCosts,MATCH('Blend Sheet'!$T$4,ItemNum,0),MATCH(I$1,Districts,0))*'Blend Sheet'!$T45)+(INDEX(ItemCosts,MATCH('Blend Sheet'!$U$4,ItemNum,0),MATCH(I$1,Districts,0))*'Blend Sheet'!$U45)+(INDEX(ItemCosts,MATCH('Blend Sheet'!$V$4,ItemNum,0),MATCH(I$1,Districts,0))*'Blend Sheet'!$V45)+(INDEX(ItemCosts,MATCH('Blend Sheet'!$W$4,ItemNum,0),MATCH(I$1,Districts,0))*'Blend Sheet'!$W45)+(INDEX(ItemCosts,MATCH('Blend Sheet'!$X$4,ItemNum,0),MATCH(I$1,Districts,0))*'Blend Sheet'!$X45)+(INDEX(ItemCosts,MATCH('Blend Sheet'!$Y$4,ItemNum,0),MATCH(I$1,Districts,0))*'Blend Sheet'!$Y45)+(INDEX(ItemCosts,MATCH('Blend Sheet'!$Z$4,ItemNum,0),MATCH(I$1,Districts,0))*'Blend Sheet'!$Z45)+(INDEX(ItemCosts,MATCH('Blend Sheet'!$AA$4,ItemNum,0),MATCH(I$1,Districts,0))*'Blend Sheet'!$AA45)+(INDEX(ItemCosts,MATCH('Blend Sheet'!$AB$4,ItemNum,0),MATCH(I$1,Districts,0))*'Blend Sheet'!$AB45)+(INDEX(ItemCosts,MATCH('Blend Sheet'!$AC$4,ItemNum,0),MATCH(I$1,Districts,0))*'Blend Sheet'!$AC45)+(INDEX(ItemCosts,MATCH('Blend Sheet'!$AD$4,ItemNum,0),MATCH(I$1,Districts,0))*'Blend Sheet'!$AD45)+(INDEX(ItemCosts,MATCH('Blend Sheet'!$AE$4,ItemNum,0),MATCH(I$1,Districts,0))*'Blend Sheet'!$AE45)+(INDEX(ItemCosts,MATCH('Blend Sheet'!$AF$4,ItemNum,0),MATCH(I$1,Districts,0))*'Blend Sheet'!$AF45)+(INDEX(ItemCosts,MATCH('Blend Sheet'!$AG$4,ItemNum,0),MATCH(I$1,Districts,0))*'Blend Sheet'!$AG45)+(INDEX(ItemCosts,MATCH('Blend Sheet'!$AH$4,ItemNum,0),MATCH(I$1,Districts,0))*'Blend Sheet'!$AH45)+(INDEX(ItemCosts,MATCH('Blend Sheet'!$AI$4,ItemNum,0),MATCH(I$1,Districts,0))*'Blend Sheet'!$AI45)+(INDEX(ItemCosts,MATCH('Blend Sheet'!$AJ$4,ItemNum,0),MATCH(I$1,Districts,0))*'Blend Sheet'!$AJ45)+(INDEX(ItemCosts,MATCH('Blend Sheet'!$AK$4,ItemNum,0),MATCH(I$1,Districts,0))*'Blend Sheet'!$AK45)+(INDEX(ItemCosts,MATCH('Blend Sheet'!$AL$4,ItemNum,0),MATCH(I$1,Districts,0))*'Blend Sheet'!$AL45)+(INDEX(ItemCosts,MATCH('Blend Sheet'!$AM$4,ItemNum,0),MATCH(I$1,Districts,0))*'Blend Sheet'!$AM45)+(INDEX(ItemCosts,MATCH('Blend Sheet'!$AN$4,ItemNum,0),MATCH(I$1,Districts,0))*'Blend Sheet'!$AN45)+(INDEX(ItemCosts,MATCH('Blend Sheet'!$AO$4,ItemNum,0),MATCH(I$1,Districts,0))*'Blend Sheet'!$AO45)+(INDEX(ItemCosts,MATCH('Blend Sheet'!$AP$4,ItemNum,0),MATCH(I$1,Districts,0))*'Blend Sheet'!$AP45)+(INDEX(ItemCosts,MATCH('Blend Sheet'!$AQ$4,ItemNum,0),MATCH(I$1,Districts,0))*'Blend Sheet'!$AQ45)+(INDEX(ItemCosts,MATCH('Blend Sheet'!$AR$4,ItemNum,0),MATCH(I$1,Districts,0))*'Blend Sheet'!$AR45)+(INDEX(ItemCosts,MATCH('Blend Sheet'!$AS$4,ItemNum,0),MATCH(I$1,Districts,0))*'Blend Sheet'!$AS45)</f>
        <v>#N/A</v>
      </c>
      <c r="J42" s="5" t="e">
        <f>(INDEX(ItemCosts,MATCH('Blend Sheet'!$C$4,ItemNum,0),MATCH(J$1,Districts,0))*'Blend Sheet'!$C45)+(INDEX(ItemCosts,MATCH('Blend Sheet'!$D$4,ItemNum,0),MATCH(J$1,Districts,0))*'Blend Sheet'!$D45)+(INDEX(ItemCosts,MATCH('Blend Sheet'!$E$4,ItemNum,0),MATCH(J$1,Districts,0))*'Blend Sheet'!$E45)+(INDEX(ItemCosts,MATCH('Blend Sheet'!$F$4,ItemNum,0),MATCH(J$1,Districts,0))*'Blend Sheet'!$F45)+(INDEX(ItemCosts,MATCH('Blend Sheet'!$G$4,ItemNum,0),MATCH(J$1,Districts,0))*'Blend Sheet'!$G45)+(INDEX(ItemCosts,MATCH('Blend Sheet'!$H$4,ItemNum,0),MATCH(J$1,Districts,0))*'Blend Sheet'!$H45)+(INDEX(ItemCosts,MATCH('Blend Sheet'!$I$4,ItemNum,0),MATCH(J$1,Districts,0))*'Blend Sheet'!$I45)+(INDEX(ItemCosts,MATCH('Blend Sheet'!$J$4,ItemNum,0),MATCH(J$1,Districts,0))*'Blend Sheet'!$J45)+(INDEX(ItemCosts,MATCH('Blend Sheet'!$K$4,ItemNum,0),MATCH(J$1,Districts,0))*'Blend Sheet'!$K45)+(INDEX(ItemCosts,MATCH('Blend Sheet'!$L$4,ItemNum,0),MATCH(J$1,Districts,0))*'Blend Sheet'!$L45)+(INDEX(ItemCosts,MATCH('Blend Sheet'!$M$4,ItemNum,0),MATCH(J$1,Districts,0))*'Blend Sheet'!$M45)+(INDEX(ItemCosts,MATCH('Blend Sheet'!$N$4,ItemNum,0),MATCH(J$1,Districts,0))*'Blend Sheet'!$N45)+(INDEX(ItemCosts,MATCH('Blend Sheet'!$O$4,ItemNum,0),MATCH(J$1,Districts,0))*'Blend Sheet'!$O45)+(INDEX(ItemCosts,MATCH('Blend Sheet'!$P$4,ItemNum,0),MATCH(J$1,Districts,0))*'Blend Sheet'!$P45)+(INDEX(ItemCosts,MATCH('Blend Sheet'!$Q$4,ItemNum,0),MATCH(J$1,Districts,0))*'Blend Sheet'!$Q45)+(INDEX(ItemCosts,MATCH('Blend Sheet'!$R$4,ItemNum,0),MATCH(J$1,Districts,0))*'Blend Sheet'!$R45)+(INDEX(ItemCosts,MATCH('Blend Sheet'!$S$4,ItemNum,0),MATCH(J$1,Districts,0))*'Blend Sheet'!$S45)+(INDEX(ItemCosts,MATCH('Blend Sheet'!$T$4,ItemNum,0),MATCH(J$1,Districts,0))*'Blend Sheet'!$T45)+(INDEX(ItemCosts,MATCH('Blend Sheet'!$U$4,ItemNum,0),MATCH(J$1,Districts,0))*'Blend Sheet'!$U45)+(INDEX(ItemCosts,MATCH('Blend Sheet'!$V$4,ItemNum,0),MATCH(J$1,Districts,0))*'Blend Sheet'!$V45)+(INDEX(ItemCosts,MATCH('Blend Sheet'!$W$4,ItemNum,0),MATCH(J$1,Districts,0))*'Blend Sheet'!$W45)+(INDEX(ItemCosts,MATCH('Blend Sheet'!$X$4,ItemNum,0),MATCH(J$1,Districts,0))*'Blend Sheet'!$X45)+(INDEX(ItemCosts,MATCH('Blend Sheet'!$Y$4,ItemNum,0),MATCH(J$1,Districts,0))*'Blend Sheet'!$Y45)+(INDEX(ItemCosts,MATCH('Blend Sheet'!$Z$4,ItemNum,0),MATCH(J$1,Districts,0))*'Blend Sheet'!$Z45)+(INDEX(ItemCosts,MATCH('Blend Sheet'!$AA$4,ItemNum,0),MATCH(J$1,Districts,0))*'Blend Sheet'!$AA45)+(INDEX(ItemCosts,MATCH('Blend Sheet'!$AB$4,ItemNum,0),MATCH(J$1,Districts,0))*'Blend Sheet'!$AB45)+(INDEX(ItemCosts,MATCH('Blend Sheet'!$AC$4,ItemNum,0),MATCH(J$1,Districts,0))*'Blend Sheet'!$AC45)+(INDEX(ItemCosts,MATCH('Blend Sheet'!$AD$4,ItemNum,0),MATCH(J$1,Districts,0))*'Blend Sheet'!$AD45)+(INDEX(ItemCosts,MATCH('Blend Sheet'!$AE$4,ItemNum,0),MATCH(J$1,Districts,0))*'Blend Sheet'!$AE45)+(INDEX(ItemCosts,MATCH('Blend Sheet'!$AF$4,ItemNum,0),MATCH(J$1,Districts,0))*'Blend Sheet'!$AF45)+(INDEX(ItemCosts,MATCH('Blend Sheet'!$AG$4,ItemNum,0),MATCH(J$1,Districts,0))*'Blend Sheet'!$AG45)+(INDEX(ItemCosts,MATCH('Blend Sheet'!$AH$4,ItemNum,0),MATCH(J$1,Districts,0))*'Blend Sheet'!$AH45)+(INDEX(ItemCosts,MATCH('Blend Sheet'!$AI$4,ItemNum,0),MATCH(J$1,Districts,0))*'Blend Sheet'!$AI45)+(INDEX(ItemCosts,MATCH('Blend Sheet'!$AJ$4,ItemNum,0),MATCH(J$1,Districts,0))*'Blend Sheet'!$AJ45)+(INDEX(ItemCosts,MATCH('Blend Sheet'!$AK$4,ItemNum,0),MATCH(J$1,Districts,0))*'Blend Sheet'!$AK45)+(INDEX(ItemCosts,MATCH('Blend Sheet'!$AL$4,ItemNum,0),MATCH(J$1,Districts,0))*'Blend Sheet'!$AL45)+(INDEX(ItemCosts,MATCH('Blend Sheet'!$AM$4,ItemNum,0),MATCH(J$1,Districts,0))*'Blend Sheet'!$AM45)+(INDEX(ItemCosts,MATCH('Blend Sheet'!$AN$4,ItemNum,0),MATCH(J$1,Districts,0))*'Blend Sheet'!$AN45)+(INDEX(ItemCosts,MATCH('Blend Sheet'!$AO$4,ItemNum,0),MATCH(J$1,Districts,0))*'Blend Sheet'!$AO45)+(INDEX(ItemCosts,MATCH('Blend Sheet'!$AP$4,ItemNum,0),MATCH(J$1,Districts,0))*'Blend Sheet'!$AP45)+(INDEX(ItemCosts,MATCH('Blend Sheet'!$AQ$4,ItemNum,0),MATCH(J$1,Districts,0))*'Blend Sheet'!$AQ45)+(INDEX(ItemCosts,MATCH('Blend Sheet'!$AR$4,ItemNum,0),MATCH(J$1,Districts,0))*'Blend Sheet'!$AR45)+(INDEX(ItemCosts,MATCH('Blend Sheet'!$AS$4,ItemNum,0),MATCH(J$1,Districts,0))*'Blend Sheet'!$AS45)</f>
        <v>#N/A</v>
      </c>
      <c r="K42" s="5" t="e">
        <f>(INDEX(ItemCosts,MATCH('Blend Sheet'!$C$4,ItemNum,0),MATCH(K$1,Districts,0))*'Blend Sheet'!$C45)+(INDEX(ItemCosts,MATCH('Blend Sheet'!$D$4,ItemNum,0),MATCH(K$1,Districts,0))*'Blend Sheet'!$D45)+(INDEX(ItemCosts,MATCH('Blend Sheet'!$E$4,ItemNum,0),MATCH(K$1,Districts,0))*'Blend Sheet'!$E45)+(INDEX(ItemCosts,MATCH('Blend Sheet'!$F$4,ItemNum,0),MATCH(K$1,Districts,0))*'Blend Sheet'!$F45)+(INDEX(ItemCosts,MATCH('Blend Sheet'!$G$4,ItemNum,0),MATCH(K$1,Districts,0))*'Blend Sheet'!$G45)+(INDEX(ItemCosts,MATCH('Blend Sheet'!$H$4,ItemNum,0),MATCH(K$1,Districts,0))*'Blend Sheet'!$H45)+(INDEX(ItemCosts,MATCH('Blend Sheet'!$I$4,ItemNum,0),MATCH(K$1,Districts,0))*'Blend Sheet'!$I45)+(INDEX(ItemCosts,MATCH('Blend Sheet'!$J$4,ItemNum,0),MATCH(K$1,Districts,0))*'Blend Sheet'!$J45)+(INDEX(ItemCosts,MATCH('Blend Sheet'!$K$4,ItemNum,0),MATCH(K$1,Districts,0))*'Blend Sheet'!$K45)+(INDEX(ItemCosts,MATCH('Blend Sheet'!$L$4,ItemNum,0),MATCH(K$1,Districts,0))*'Blend Sheet'!$L45)+(INDEX(ItemCosts,MATCH('Blend Sheet'!$M$4,ItemNum,0),MATCH(K$1,Districts,0))*'Blend Sheet'!$M45)+(INDEX(ItemCosts,MATCH('Blend Sheet'!$N$4,ItemNum,0),MATCH(K$1,Districts,0))*'Blend Sheet'!$N45)+(INDEX(ItemCosts,MATCH('Blend Sheet'!$O$4,ItemNum,0),MATCH(K$1,Districts,0))*'Blend Sheet'!$O45)+(INDEX(ItemCosts,MATCH('Blend Sheet'!$P$4,ItemNum,0),MATCH(K$1,Districts,0))*'Blend Sheet'!$P45)+(INDEX(ItemCosts,MATCH('Blend Sheet'!$Q$4,ItemNum,0),MATCH(K$1,Districts,0))*'Blend Sheet'!$Q45)+(INDEX(ItemCosts,MATCH('Blend Sheet'!$R$4,ItemNum,0),MATCH(K$1,Districts,0))*'Blend Sheet'!$R45)+(INDEX(ItemCosts,MATCH('Blend Sheet'!$S$4,ItemNum,0),MATCH(K$1,Districts,0))*'Blend Sheet'!$S45)+(INDEX(ItemCosts,MATCH('Blend Sheet'!$T$4,ItemNum,0),MATCH(K$1,Districts,0))*'Blend Sheet'!$T45)+(INDEX(ItemCosts,MATCH('Blend Sheet'!$U$4,ItemNum,0),MATCH(K$1,Districts,0))*'Blend Sheet'!$U45)+(INDEX(ItemCosts,MATCH('Blend Sheet'!$V$4,ItemNum,0),MATCH(K$1,Districts,0))*'Blend Sheet'!$V45)+(INDEX(ItemCosts,MATCH('Blend Sheet'!$W$4,ItemNum,0),MATCH(K$1,Districts,0))*'Blend Sheet'!$W45)+(INDEX(ItemCosts,MATCH('Blend Sheet'!$X$4,ItemNum,0),MATCH(K$1,Districts,0))*'Blend Sheet'!$X45)+(INDEX(ItemCosts,MATCH('Blend Sheet'!$Y$4,ItemNum,0),MATCH(K$1,Districts,0))*'Blend Sheet'!$Y45)+(INDEX(ItemCosts,MATCH('Blend Sheet'!$Z$4,ItemNum,0),MATCH(K$1,Districts,0))*'Blend Sheet'!$Z45)+(INDEX(ItemCosts,MATCH('Blend Sheet'!$AA$4,ItemNum,0),MATCH(K$1,Districts,0))*'Blend Sheet'!$AA45)+(INDEX(ItemCosts,MATCH('Blend Sheet'!$AB$4,ItemNum,0),MATCH(K$1,Districts,0))*'Blend Sheet'!$AB45)+(INDEX(ItemCosts,MATCH('Blend Sheet'!$AC$4,ItemNum,0),MATCH(K$1,Districts,0))*'Blend Sheet'!$AC45)+(INDEX(ItemCosts,MATCH('Blend Sheet'!$AD$4,ItemNum,0),MATCH(K$1,Districts,0))*'Blend Sheet'!$AD45)+(INDEX(ItemCosts,MATCH('Blend Sheet'!$AE$4,ItemNum,0),MATCH(K$1,Districts,0))*'Blend Sheet'!$AE45)+(INDEX(ItemCosts,MATCH('Blend Sheet'!$AF$4,ItemNum,0),MATCH(K$1,Districts,0))*'Blend Sheet'!$AF45)+(INDEX(ItemCosts,MATCH('Blend Sheet'!$AG$4,ItemNum,0),MATCH(K$1,Districts,0))*'Blend Sheet'!$AG45)+(INDEX(ItemCosts,MATCH('Blend Sheet'!$AH$4,ItemNum,0),MATCH(K$1,Districts,0))*'Blend Sheet'!$AH45)+(INDEX(ItemCosts,MATCH('Blend Sheet'!$AI$4,ItemNum,0),MATCH(K$1,Districts,0))*'Blend Sheet'!$AI45)+(INDEX(ItemCosts,MATCH('Blend Sheet'!$AJ$4,ItemNum,0),MATCH(K$1,Districts,0))*'Blend Sheet'!$AJ45)+(INDEX(ItemCosts,MATCH('Blend Sheet'!$AK$4,ItemNum,0),MATCH(K$1,Districts,0))*'Blend Sheet'!$AK45)+(INDEX(ItemCosts,MATCH('Blend Sheet'!$AL$4,ItemNum,0),MATCH(K$1,Districts,0))*'Blend Sheet'!$AL45)+(INDEX(ItemCosts,MATCH('Blend Sheet'!$AM$4,ItemNum,0),MATCH(K$1,Districts,0))*'Blend Sheet'!$AM45)+(INDEX(ItemCosts,MATCH('Blend Sheet'!$AN$4,ItemNum,0),MATCH(K$1,Districts,0))*'Blend Sheet'!$AN45)+(INDEX(ItemCosts,MATCH('Blend Sheet'!$AO$4,ItemNum,0),MATCH(K$1,Districts,0))*'Blend Sheet'!$AO45)+(INDEX(ItemCosts,MATCH('Blend Sheet'!$AP$4,ItemNum,0),MATCH(K$1,Districts,0))*'Blend Sheet'!$AP45)+(INDEX(ItemCosts,MATCH('Blend Sheet'!$AQ$4,ItemNum,0),MATCH(K$1,Districts,0))*'Blend Sheet'!$AQ45)+(INDEX(ItemCosts,MATCH('Blend Sheet'!$AR$4,ItemNum,0),MATCH(K$1,Districts,0))*'Blend Sheet'!$AR45)+(INDEX(ItemCosts,MATCH('Blend Sheet'!$AS$4,ItemNum,0),MATCH(K$1,Districts,0))*'Blend Sheet'!$AS45)</f>
        <v>#N/A</v>
      </c>
      <c r="L42" s="5" t="e">
        <f>(INDEX(ItemCosts,MATCH('Blend Sheet'!$C$4,ItemNum,0),MATCH(L$1,Districts,0))*'Blend Sheet'!$C45)+(INDEX(ItemCosts,MATCH('Blend Sheet'!$D$4,ItemNum,0),MATCH(L$1,Districts,0))*'Blend Sheet'!$D45)+(INDEX(ItemCosts,MATCH('Blend Sheet'!$E$4,ItemNum,0),MATCH(L$1,Districts,0))*'Blend Sheet'!$E45)+(INDEX(ItemCosts,MATCH('Blend Sheet'!$F$4,ItemNum,0),MATCH(L$1,Districts,0))*'Blend Sheet'!$F45)+(INDEX(ItemCosts,MATCH('Blend Sheet'!$G$4,ItemNum,0),MATCH(L$1,Districts,0))*'Blend Sheet'!$G45)+(INDEX(ItemCosts,MATCH('Blend Sheet'!$H$4,ItemNum,0),MATCH(L$1,Districts,0))*'Blend Sheet'!$H45)+(INDEX(ItemCosts,MATCH('Blend Sheet'!$I$4,ItemNum,0),MATCH(L$1,Districts,0))*'Blend Sheet'!$I45)+(INDEX(ItemCosts,MATCH('Blend Sheet'!$J$4,ItemNum,0),MATCH(L$1,Districts,0))*'Blend Sheet'!$J45)+(INDEX(ItemCosts,MATCH('Blend Sheet'!$K$4,ItemNum,0),MATCH(L$1,Districts,0))*'Blend Sheet'!$K45)+(INDEX(ItemCosts,MATCH('Blend Sheet'!$L$4,ItemNum,0),MATCH(L$1,Districts,0))*'Blend Sheet'!$L45)+(INDEX(ItemCosts,MATCH('Blend Sheet'!$M$4,ItemNum,0),MATCH(L$1,Districts,0))*'Blend Sheet'!$M45)+(INDEX(ItemCosts,MATCH('Blend Sheet'!$N$4,ItemNum,0),MATCH(L$1,Districts,0))*'Blend Sheet'!$N45)+(INDEX(ItemCosts,MATCH('Blend Sheet'!$O$4,ItemNum,0),MATCH(L$1,Districts,0))*'Blend Sheet'!$O45)+(INDEX(ItemCosts,MATCH('Blend Sheet'!$P$4,ItemNum,0),MATCH(L$1,Districts,0))*'Blend Sheet'!$P45)+(INDEX(ItemCosts,MATCH('Blend Sheet'!$Q$4,ItemNum,0),MATCH(L$1,Districts,0))*'Blend Sheet'!$Q45)+(INDEX(ItemCosts,MATCH('Blend Sheet'!$R$4,ItemNum,0),MATCH(L$1,Districts,0))*'Blend Sheet'!$R45)+(INDEX(ItemCosts,MATCH('Blend Sheet'!$S$4,ItemNum,0),MATCH(L$1,Districts,0))*'Blend Sheet'!$S45)+(INDEX(ItemCosts,MATCH('Blend Sheet'!$T$4,ItemNum,0),MATCH(L$1,Districts,0))*'Blend Sheet'!$T45)+(INDEX(ItemCosts,MATCH('Blend Sheet'!$U$4,ItemNum,0),MATCH(L$1,Districts,0))*'Blend Sheet'!$U45)+(INDEX(ItemCosts,MATCH('Blend Sheet'!$V$4,ItemNum,0),MATCH(L$1,Districts,0))*'Blend Sheet'!$V45)+(INDEX(ItemCosts,MATCH('Blend Sheet'!$W$4,ItemNum,0),MATCH(L$1,Districts,0))*'Blend Sheet'!$W45)+(INDEX(ItemCosts,MATCH('Blend Sheet'!$X$4,ItemNum,0),MATCH(L$1,Districts,0))*'Blend Sheet'!$X45)+(INDEX(ItemCosts,MATCH('Blend Sheet'!$Y$4,ItemNum,0),MATCH(L$1,Districts,0))*'Blend Sheet'!$Y45)+(INDEX(ItemCosts,MATCH('Blend Sheet'!$Z$4,ItemNum,0),MATCH(L$1,Districts,0))*'Blend Sheet'!$Z45)+(INDEX(ItemCosts,MATCH('Blend Sheet'!$AA$4,ItemNum,0),MATCH(L$1,Districts,0))*'Blend Sheet'!$AA45)+(INDEX(ItemCosts,MATCH('Blend Sheet'!$AB$4,ItemNum,0),MATCH(L$1,Districts,0))*'Blend Sheet'!$AB45)+(INDEX(ItemCosts,MATCH('Blend Sheet'!$AC$4,ItemNum,0),MATCH(L$1,Districts,0))*'Blend Sheet'!$AC45)+(INDEX(ItemCosts,MATCH('Blend Sheet'!$AD$4,ItemNum,0),MATCH(L$1,Districts,0))*'Blend Sheet'!$AD45)+(INDEX(ItemCosts,MATCH('Blend Sheet'!$AE$4,ItemNum,0),MATCH(L$1,Districts,0))*'Blend Sheet'!$AE45)+(INDEX(ItemCosts,MATCH('Blend Sheet'!$AF$4,ItemNum,0),MATCH(L$1,Districts,0))*'Blend Sheet'!$AF45)+(INDEX(ItemCosts,MATCH('Blend Sheet'!$AG$4,ItemNum,0),MATCH(L$1,Districts,0))*'Blend Sheet'!$AG45)+(INDEX(ItemCosts,MATCH('Blend Sheet'!$AH$4,ItemNum,0),MATCH(L$1,Districts,0))*'Blend Sheet'!$AH45)+(INDEX(ItemCosts,MATCH('Blend Sheet'!$AI$4,ItemNum,0),MATCH(L$1,Districts,0))*'Blend Sheet'!$AI45)+(INDEX(ItemCosts,MATCH('Blend Sheet'!$AJ$4,ItemNum,0),MATCH(L$1,Districts,0))*'Blend Sheet'!$AJ45)+(INDEX(ItemCosts,MATCH('Blend Sheet'!$AK$4,ItemNum,0),MATCH(L$1,Districts,0))*'Blend Sheet'!$AK45)+(INDEX(ItemCosts,MATCH('Blend Sheet'!$AL$4,ItemNum,0),MATCH(L$1,Districts,0))*'Blend Sheet'!$AL45)+(INDEX(ItemCosts,MATCH('Blend Sheet'!$AM$4,ItemNum,0),MATCH(L$1,Districts,0))*'Blend Sheet'!$AM45)+(INDEX(ItemCosts,MATCH('Blend Sheet'!$AN$4,ItemNum,0),MATCH(L$1,Districts,0))*'Blend Sheet'!$AN45)+(INDEX(ItemCosts,MATCH('Blend Sheet'!$AO$4,ItemNum,0),MATCH(L$1,Districts,0))*'Blend Sheet'!$AO45)+(INDEX(ItemCosts,MATCH('Blend Sheet'!$AP$4,ItemNum,0),MATCH(L$1,Districts,0))*'Blend Sheet'!$AP45)+(INDEX(ItemCosts,MATCH('Blend Sheet'!$AQ$4,ItemNum,0),MATCH(L$1,Districts,0))*'Blend Sheet'!$AQ45)+(INDEX(ItemCosts,MATCH('Blend Sheet'!$AR$4,ItemNum,0),MATCH(L$1,Districts,0))*'Blend Sheet'!$AR45)+(INDEX(ItemCosts,MATCH('Blend Sheet'!$AS$4,ItemNum,0),MATCH(L$1,Districts,0))*'Blend Sheet'!$AS45)</f>
        <v>#N/A</v>
      </c>
      <c r="M42" s="191"/>
      <c r="N42" s="34" t="e">
        <f>D42/'Blend Sheet'!$BA45</f>
        <v>#N/A</v>
      </c>
      <c r="O42" s="34" t="e">
        <f>E42/'Blend Sheet'!$BA45</f>
        <v>#N/A</v>
      </c>
      <c r="P42" s="34" t="e">
        <f>G42/'Blend Sheet'!$BA45</f>
        <v>#N/A</v>
      </c>
      <c r="Q42" s="34" t="e">
        <f>H42/'Blend Sheet'!$BA45</f>
        <v>#N/A</v>
      </c>
      <c r="R42" s="34" t="e">
        <f>I42/'Blend Sheet'!$BA45</f>
        <v>#N/A</v>
      </c>
      <c r="S42" s="34" t="e">
        <f>J42/'Blend Sheet'!$BA45</f>
        <v>#N/A</v>
      </c>
      <c r="T42" s="34" t="e">
        <f>K42/'Blend Sheet'!$BA45</f>
        <v>#N/A</v>
      </c>
      <c r="U42" s="34" t="e">
        <f>L42/'Blend Sheet'!$BA45</f>
        <v>#N/A</v>
      </c>
    </row>
    <row r="43" spans="1:21" x14ac:dyDescent="0.25">
      <c r="A43" t="str">
        <f>'Blend Sheet'!A46</f>
        <v>Glacial Mix</v>
      </c>
      <c r="B43" s="5" t="e">
        <f>(INDEX(ItemCosts,MATCH('Blend Sheet'!$C$4,ItemNum,0),MATCH(B$1,Districts,0))*'Blend Sheet'!$C46)+(INDEX(ItemCosts,MATCH('Blend Sheet'!$D$4,ItemNum,0),MATCH(B$1,Districts,0))*'Blend Sheet'!$D46)+(INDEX(ItemCosts,MATCH('Blend Sheet'!$E$4,ItemNum,0),MATCH(B$1,Districts,0))*'Blend Sheet'!$E46)+(INDEX(ItemCosts,MATCH('Blend Sheet'!$F$4,ItemNum,0),MATCH(B$1,Districts,0))*'Blend Sheet'!$F46)+(INDEX(ItemCosts,MATCH('Blend Sheet'!$G$4,ItemNum,0),MATCH(B$1,Districts,0))*'Blend Sheet'!$G46)+(INDEX(ItemCosts,MATCH('Blend Sheet'!$H$4,ItemNum,0),MATCH(B$1,Districts,0))*'Blend Sheet'!$H46)+(INDEX(ItemCosts,MATCH('Blend Sheet'!$I$4,ItemNum,0),MATCH(B$1,Districts,0))*'Blend Sheet'!$I46)+(INDEX(ItemCosts,MATCH('Blend Sheet'!$J$4,ItemNum,0),MATCH(B$1,Districts,0))*'Blend Sheet'!$J46)+(INDEX(ItemCosts,MATCH('Blend Sheet'!$K$4,ItemNum,0),MATCH(B$1,Districts,0))*'Blend Sheet'!$K46)+(INDEX(ItemCosts,MATCH('Blend Sheet'!$L$4,ItemNum,0),MATCH(B$1,Districts,0))*'Blend Sheet'!$L46)+(INDEX(ItemCosts,MATCH('Blend Sheet'!$M$4,ItemNum,0),MATCH(B$1,Districts,0))*'Blend Sheet'!$M46)+(INDEX(ItemCosts,MATCH('Blend Sheet'!$N$4,ItemNum,0),MATCH(B$1,Districts,0))*'Blend Sheet'!$N46)+(INDEX(ItemCosts,MATCH('Blend Sheet'!$O$4,ItemNum,0),MATCH(B$1,Districts,0))*'Blend Sheet'!$O46)+(INDEX(ItemCosts,MATCH('Blend Sheet'!$P$4,ItemNum,0),MATCH(B$1,Districts,0))*'Blend Sheet'!$P46)+(INDEX(ItemCosts,MATCH('Blend Sheet'!$Q$4,ItemNum,0),MATCH(B$1,Districts,0))*'Blend Sheet'!$Q46)+(INDEX(ItemCosts,MATCH('Blend Sheet'!$R$4,ItemNum,0),MATCH(B$1,Districts,0))*'Blend Sheet'!$R46)+(INDEX(ItemCosts,MATCH('Blend Sheet'!$S$4,ItemNum,0),MATCH(B$1,Districts,0))*'Blend Sheet'!$S46)+(INDEX(ItemCosts,MATCH('Blend Sheet'!$T$4,ItemNum,0),MATCH(B$1,Districts,0))*'Blend Sheet'!$T46)+(INDEX(ItemCosts,MATCH('Blend Sheet'!$U$4,ItemNum,0),MATCH(B$1,Districts,0))*'Blend Sheet'!$U46)+(INDEX(ItemCosts,MATCH('Blend Sheet'!$V$4,ItemNum,0),MATCH(B$1,Districts,0))*'Blend Sheet'!$V46)+(INDEX(ItemCosts,MATCH('Blend Sheet'!$W$4,ItemNum,0),MATCH(B$1,Districts,0))*'Blend Sheet'!$W46)+(INDEX(ItemCosts,MATCH('Blend Sheet'!$X$4,ItemNum,0),MATCH(B$1,Districts,0))*'Blend Sheet'!$X46)+(INDEX(ItemCosts,MATCH('Blend Sheet'!$Y$4,ItemNum,0),MATCH(B$1,Districts,0))*'Blend Sheet'!$Y46)+(INDEX(ItemCosts,MATCH('Blend Sheet'!$Z$4,ItemNum,0),MATCH(B$1,Districts,0))*'Blend Sheet'!$Z46)+(INDEX(ItemCosts,MATCH('Blend Sheet'!$AA$4,ItemNum,0),MATCH(B$1,Districts,0))*'Blend Sheet'!$AA46)+(INDEX(ItemCosts,MATCH('Blend Sheet'!$AB$4,ItemNum,0),MATCH(B$1,Districts,0))*'Blend Sheet'!$AB46)+(INDEX(ItemCosts,MATCH('Blend Sheet'!$AC$4,ItemNum,0),MATCH(B$1,Districts,0))*'Blend Sheet'!$AC46)+(INDEX(ItemCosts,MATCH('Blend Sheet'!$AD$4,ItemNum,0),MATCH(B$1,Districts,0))*'Blend Sheet'!$AD46)+(INDEX(ItemCosts,MATCH('Blend Sheet'!$AE$4,ItemNum,0),MATCH(B$1,Districts,0))*'Blend Sheet'!$AE46)+(INDEX(ItemCosts,MATCH('Blend Sheet'!$AF$4,ItemNum,0),MATCH(B$1,Districts,0))*'Blend Sheet'!$AF46)+(INDEX(ItemCosts,MATCH('Blend Sheet'!$AG$4,ItemNum,0),MATCH(B$1,Districts,0))*'Blend Sheet'!$AG46)+(INDEX(ItemCosts,MATCH('Blend Sheet'!$AH$4,ItemNum,0),MATCH(B$1,Districts,0))*'Blend Sheet'!$AH46)+(INDEX(ItemCosts,MATCH('Blend Sheet'!$AI$4,ItemNum,0),MATCH(B$1,Districts,0))*'Blend Sheet'!$AI46)+(INDEX(ItemCosts,MATCH('Blend Sheet'!$AJ$4,ItemNum,0),MATCH(B$1,Districts,0))*'Blend Sheet'!$AJ46)+(INDEX(ItemCosts,MATCH('Blend Sheet'!$AK$4,ItemNum,0),MATCH(B$1,Districts,0))*'Blend Sheet'!$AK46)+(INDEX(ItemCosts,MATCH('Blend Sheet'!$AL$4,ItemNum,0),MATCH(B$1,Districts,0))*'Blend Sheet'!$AL46)+(INDEX(ItemCosts,MATCH('Blend Sheet'!$AM$4,ItemNum,0),MATCH(B$1,Districts,0))*'Blend Sheet'!$AM46)+(INDEX(ItemCosts,MATCH('Blend Sheet'!$AN$4,ItemNum,0),MATCH(B$1,Districts,0))*'Blend Sheet'!$AN46)+(INDEX(ItemCosts,MATCH('Blend Sheet'!$AO$4,ItemNum,0),MATCH(B$1,Districts,0))*'Blend Sheet'!$AO46)+(INDEX(ItemCosts,MATCH('Blend Sheet'!$AP$4,ItemNum,0),MATCH(B$1,Districts,0))*'Blend Sheet'!$AP46)+(INDEX(ItemCosts,MATCH('Blend Sheet'!$AQ$4,ItemNum,0),MATCH(B$1,Districts,0))*'Blend Sheet'!$AQ46)+(INDEX(ItemCosts,MATCH('Blend Sheet'!$AR$4,ItemNum,0),MATCH(B$1,Districts,0))*'Blend Sheet'!$AR46)+(INDEX(ItemCosts,MATCH('Blend Sheet'!$AS$4,ItemNum,0),MATCH(B$1,Districts,0))*'Blend Sheet'!$AS46)</f>
        <v>#N/A</v>
      </c>
      <c r="C43" s="5" t="e">
        <f>(INDEX(ItemCosts,MATCH('Blend Sheet'!$C$4,ItemNum,0),MATCH(C$1,Districts,0))*'Blend Sheet'!$C46)+(INDEX(ItemCosts,MATCH('Blend Sheet'!$D$4,ItemNum,0),MATCH(C$1,Districts,0))*'Blend Sheet'!$D46)+(INDEX(ItemCosts,MATCH('Blend Sheet'!$E$4,ItemNum,0),MATCH(C$1,Districts,0))*'Blend Sheet'!$E46)+(INDEX(ItemCosts,MATCH('Blend Sheet'!$F$4,ItemNum,0),MATCH(C$1,Districts,0))*'Blend Sheet'!$F46)+(INDEX(ItemCosts,MATCH('Blend Sheet'!$G$4,ItemNum,0),MATCH(C$1,Districts,0))*'Blend Sheet'!$G46)+(INDEX(ItemCosts,MATCH('Blend Sheet'!$H$4,ItemNum,0),MATCH(C$1,Districts,0))*'Blend Sheet'!$H46)+(INDEX(ItemCosts,MATCH('Blend Sheet'!$I$4,ItemNum,0),MATCH(C$1,Districts,0))*'Blend Sheet'!$I46)+(INDEX(ItemCosts,MATCH('Blend Sheet'!$J$4,ItemNum,0),MATCH(C$1,Districts,0))*'Blend Sheet'!$J46)+(INDEX(ItemCosts,MATCH('Blend Sheet'!$K$4,ItemNum,0),MATCH(C$1,Districts,0))*'Blend Sheet'!$K46)+(INDEX(ItemCosts,MATCH('Blend Sheet'!$L$4,ItemNum,0),MATCH(C$1,Districts,0))*'Blend Sheet'!$L46)+(INDEX(ItemCosts,MATCH('Blend Sheet'!$M$4,ItemNum,0),MATCH(C$1,Districts,0))*'Blend Sheet'!$M46)+(INDEX(ItemCosts,MATCH('Blend Sheet'!$N$4,ItemNum,0),MATCH(C$1,Districts,0))*'Blend Sheet'!$N46)+(INDEX(ItemCosts,MATCH('Blend Sheet'!$O$4,ItemNum,0),MATCH(C$1,Districts,0))*'Blend Sheet'!$O46)+(INDEX(ItemCosts,MATCH('Blend Sheet'!$P$4,ItemNum,0),MATCH(C$1,Districts,0))*'Blend Sheet'!$P46)+(INDEX(ItemCosts,MATCH('Blend Sheet'!$Q$4,ItemNum,0),MATCH(C$1,Districts,0))*'Blend Sheet'!$Q46)+(INDEX(ItemCosts,MATCH('Blend Sheet'!$R$4,ItemNum,0),MATCH(C$1,Districts,0))*'Blend Sheet'!$R46)+(INDEX(ItemCosts,MATCH('Blend Sheet'!$S$4,ItemNum,0),MATCH(C$1,Districts,0))*'Blend Sheet'!$S46)+(INDEX(ItemCosts,MATCH('Blend Sheet'!$T$4,ItemNum,0),MATCH(C$1,Districts,0))*'Blend Sheet'!$T46)+(INDEX(ItemCosts,MATCH('Blend Sheet'!$U$4,ItemNum,0),MATCH(C$1,Districts,0))*'Blend Sheet'!$U46)+(INDEX(ItemCosts,MATCH('Blend Sheet'!$V$4,ItemNum,0),MATCH(C$1,Districts,0))*'Blend Sheet'!$V46)+(INDEX(ItemCosts,MATCH('Blend Sheet'!$W$4,ItemNum,0),MATCH(C$1,Districts,0))*'Blend Sheet'!$W46)+(INDEX(ItemCosts,MATCH('Blend Sheet'!$X$4,ItemNum,0),MATCH(C$1,Districts,0))*'Blend Sheet'!$X46)+(INDEX(ItemCosts,MATCH('Blend Sheet'!$Y$4,ItemNum,0),MATCH(C$1,Districts,0))*'Blend Sheet'!$Y46)+(INDEX(ItemCosts,MATCH('Blend Sheet'!$Z$4,ItemNum,0),MATCH(C$1,Districts,0))*'Blend Sheet'!$Z46)+(INDEX(ItemCosts,MATCH('Blend Sheet'!$AA$4,ItemNum,0),MATCH(C$1,Districts,0))*'Blend Sheet'!$AA46)+(INDEX(ItemCosts,MATCH('Blend Sheet'!$AB$4,ItemNum,0),MATCH(C$1,Districts,0))*'Blend Sheet'!$AB46)+(INDEX(ItemCosts,MATCH('Blend Sheet'!$AC$4,ItemNum,0),MATCH(C$1,Districts,0))*'Blend Sheet'!$AC46)+(INDEX(ItemCosts,MATCH('Blend Sheet'!$AD$4,ItemNum,0),MATCH(C$1,Districts,0))*'Blend Sheet'!$AD46)+(INDEX(ItemCosts,MATCH('Blend Sheet'!$AE$4,ItemNum,0),MATCH(C$1,Districts,0))*'Blend Sheet'!$AE46)+(INDEX(ItemCosts,MATCH('Blend Sheet'!$AF$4,ItemNum,0),MATCH(C$1,Districts,0))*'Blend Sheet'!$AF46)+(INDEX(ItemCosts,MATCH('Blend Sheet'!$AG$4,ItemNum,0),MATCH(C$1,Districts,0))*'Blend Sheet'!$AG46)+(INDEX(ItemCosts,MATCH('Blend Sheet'!$AH$4,ItemNum,0),MATCH(C$1,Districts,0))*'Blend Sheet'!$AH46)+(INDEX(ItemCosts,MATCH('Blend Sheet'!$AI$4,ItemNum,0),MATCH(C$1,Districts,0))*'Blend Sheet'!$AI46)+(INDEX(ItemCosts,MATCH('Blend Sheet'!$AJ$4,ItemNum,0),MATCH(C$1,Districts,0))*'Blend Sheet'!$AJ46)+(INDEX(ItemCosts,MATCH('Blend Sheet'!$AK$4,ItemNum,0),MATCH(C$1,Districts,0))*'Blend Sheet'!$AK46)+(INDEX(ItemCosts,MATCH('Blend Sheet'!$AL$4,ItemNum,0),MATCH(C$1,Districts,0))*'Blend Sheet'!$AL46)+(INDEX(ItemCosts,MATCH('Blend Sheet'!$AM$4,ItemNum,0),MATCH(C$1,Districts,0))*'Blend Sheet'!$AM46)+(INDEX(ItemCosts,MATCH('Blend Sheet'!$AN$4,ItemNum,0),MATCH(C$1,Districts,0))*'Blend Sheet'!$AN46)+(INDEX(ItemCosts,MATCH('Blend Sheet'!$AO$4,ItemNum,0),MATCH(C$1,Districts,0))*'Blend Sheet'!$AO46)+(INDEX(ItemCosts,MATCH('Blend Sheet'!$AP$4,ItemNum,0),MATCH(C$1,Districts,0))*'Blend Sheet'!$AP46)+(INDEX(ItemCosts,MATCH('Blend Sheet'!$AQ$4,ItemNum,0),MATCH(C$1,Districts,0))*'Blend Sheet'!$AQ46)+(INDEX(ItemCosts,MATCH('Blend Sheet'!$AR$4,ItemNum,0),MATCH(C$1,Districts,0))*'Blend Sheet'!$AR46)+(INDEX(ItemCosts,MATCH('Blend Sheet'!$AS$4,ItemNum,0),MATCH(C$1,Districts,0))*'Blend Sheet'!$AS46)</f>
        <v>#N/A</v>
      </c>
      <c r="D43" s="5" t="e">
        <f>(INDEX(ItemCosts,MATCH('Blend Sheet'!$C$4,ItemNum,0),MATCH(D$1,Districts,0))*'Blend Sheet'!$C46)+(INDEX(ItemCosts,MATCH('Blend Sheet'!$D$4,ItemNum,0),MATCH(D$1,Districts,0))*'Blend Sheet'!$D46)+(INDEX(ItemCosts,MATCH('Blend Sheet'!$E$4,ItemNum,0),MATCH(D$1,Districts,0))*'Blend Sheet'!$E46)+(INDEX(ItemCosts,MATCH('Blend Sheet'!$F$4,ItemNum,0),MATCH(D$1,Districts,0))*'Blend Sheet'!$F46)+(INDEX(ItemCosts,MATCH('Blend Sheet'!$G$4,ItemNum,0),MATCH(D$1,Districts,0))*'Blend Sheet'!$G46)+(INDEX(ItemCosts,MATCH('Blend Sheet'!$H$4,ItemNum,0),MATCH(D$1,Districts,0))*'Blend Sheet'!$H46)+(INDEX(ItemCosts,MATCH('Blend Sheet'!$I$4,ItemNum,0),MATCH(D$1,Districts,0))*'Blend Sheet'!$I46)+(INDEX(ItemCosts,MATCH('Blend Sheet'!$J$4,ItemNum,0),MATCH(D$1,Districts,0))*'Blend Sheet'!$J46)+(INDEX(ItemCosts,MATCH('Blend Sheet'!$K$4,ItemNum,0),MATCH(D$1,Districts,0))*'Blend Sheet'!$K46)+(INDEX(ItemCosts,MATCH('Blend Sheet'!$L$4,ItemNum,0),MATCH(D$1,Districts,0))*'Blend Sheet'!$L46)+(INDEX(ItemCosts,MATCH('Blend Sheet'!$M$4,ItemNum,0),MATCH(D$1,Districts,0))*'Blend Sheet'!$M46)+(INDEX(ItemCosts,MATCH('Blend Sheet'!$N$4,ItemNum,0),MATCH(D$1,Districts,0))*'Blend Sheet'!$N46)+(INDEX(ItemCosts,MATCH('Blend Sheet'!$O$4,ItemNum,0),MATCH(D$1,Districts,0))*'Blend Sheet'!$O46)+(INDEX(ItemCosts,MATCH('Blend Sheet'!$P$4,ItemNum,0),MATCH(D$1,Districts,0))*'Blend Sheet'!$P46)+(INDEX(ItemCosts,MATCH('Blend Sheet'!$Q$4,ItemNum,0),MATCH(D$1,Districts,0))*'Blend Sheet'!$Q46)+(INDEX(ItemCosts,MATCH('Blend Sheet'!$R$4,ItemNum,0),MATCH(D$1,Districts,0))*'Blend Sheet'!$R46)+(INDEX(ItemCosts,MATCH('Blend Sheet'!$S$4,ItemNum,0),MATCH(D$1,Districts,0))*'Blend Sheet'!$S46)+(INDEX(ItemCosts,MATCH('Blend Sheet'!$T$4,ItemNum,0),MATCH(D$1,Districts,0))*'Blend Sheet'!$T46)+(INDEX(ItemCosts,MATCH('Blend Sheet'!$U$4,ItemNum,0),MATCH(D$1,Districts,0))*'Blend Sheet'!$U46)+(INDEX(ItemCosts,MATCH('Blend Sheet'!$V$4,ItemNum,0),MATCH(D$1,Districts,0))*'Blend Sheet'!$V46)+(INDEX(ItemCosts,MATCH('Blend Sheet'!$W$4,ItemNum,0),MATCH(D$1,Districts,0))*'Blend Sheet'!$W46)+(INDEX(ItemCosts,MATCH('Blend Sheet'!$X$4,ItemNum,0),MATCH(D$1,Districts,0))*'Blend Sheet'!$X46)+(INDEX(ItemCosts,MATCH('Blend Sheet'!$Y$4,ItemNum,0),MATCH(D$1,Districts,0))*'Blend Sheet'!$Y46)+(INDEX(ItemCosts,MATCH('Blend Sheet'!$Z$4,ItemNum,0),MATCH(D$1,Districts,0))*'Blend Sheet'!$Z46)+(INDEX(ItemCosts,MATCH('Blend Sheet'!$AA$4,ItemNum,0),MATCH(D$1,Districts,0))*'Blend Sheet'!$AA46)+(INDEX(ItemCosts,MATCH('Blend Sheet'!$AB$4,ItemNum,0),MATCH(D$1,Districts,0))*'Blend Sheet'!$AB46)+(INDEX(ItemCosts,MATCH('Blend Sheet'!$AC$4,ItemNum,0),MATCH(D$1,Districts,0))*'Blend Sheet'!$AC46)+(INDEX(ItemCosts,MATCH('Blend Sheet'!$AD$4,ItemNum,0),MATCH(D$1,Districts,0))*'Blend Sheet'!$AD46)+(INDEX(ItemCosts,MATCH('Blend Sheet'!$AE$4,ItemNum,0),MATCH(D$1,Districts,0))*'Blend Sheet'!$AE46)+(INDEX(ItemCosts,MATCH('Blend Sheet'!$AF$4,ItemNum,0),MATCH(D$1,Districts,0))*'Blend Sheet'!$AF46)+(INDEX(ItemCosts,MATCH('Blend Sheet'!$AG$4,ItemNum,0),MATCH(D$1,Districts,0))*'Blend Sheet'!$AG46)+(INDEX(ItemCosts,MATCH('Blend Sheet'!$AH$4,ItemNum,0),MATCH(D$1,Districts,0))*'Blend Sheet'!$AH46)+(INDEX(ItemCosts,MATCH('Blend Sheet'!$AI$4,ItemNum,0),MATCH(D$1,Districts,0))*'Blend Sheet'!$AI46)+(INDEX(ItemCosts,MATCH('Blend Sheet'!$AJ$4,ItemNum,0),MATCH(D$1,Districts,0))*'Blend Sheet'!$AJ46)+(INDEX(ItemCosts,MATCH('Blend Sheet'!$AK$4,ItemNum,0),MATCH(D$1,Districts,0))*'Blend Sheet'!$AK46)+(INDEX(ItemCosts,MATCH('Blend Sheet'!$AL$4,ItemNum,0),MATCH(D$1,Districts,0))*'Blend Sheet'!$AL46)+(INDEX(ItemCosts,MATCH('Blend Sheet'!$AM$4,ItemNum,0),MATCH(D$1,Districts,0))*'Blend Sheet'!$AM46)+(INDEX(ItemCosts,MATCH('Blend Sheet'!$AN$4,ItemNum,0),MATCH(D$1,Districts,0))*'Blend Sheet'!$AN46)+(INDEX(ItemCosts,MATCH('Blend Sheet'!$AO$4,ItemNum,0),MATCH(D$1,Districts,0))*'Blend Sheet'!$AO46)+(INDEX(ItemCosts,MATCH('Blend Sheet'!$AP$4,ItemNum,0),MATCH(D$1,Districts,0))*'Blend Sheet'!$AP46)+(INDEX(ItemCosts,MATCH('Blend Sheet'!$AQ$4,ItemNum,0),MATCH(D$1,Districts,0))*'Blend Sheet'!$AQ46)+(INDEX(ItemCosts,MATCH('Blend Sheet'!$AR$4,ItemNum,0),MATCH(D$1,Districts,0))*'Blend Sheet'!$AR46)+(INDEX(ItemCosts,MATCH('Blend Sheet'!$AS$4,ItemNum,0),MATCH(D$1,Districts,0))*'Blend Sheet'!$AS46)</f>
        <v>#N/A</v>
      </c>
      <c r="E43" s="5" t="e">
        <f>(INDEX(ItemCosts,MATCH('Blend Sheet'!$C$4,ItemNum,0),MATCH(E$1,Districts,0))*'Blend Sheet'!$C46)+(INDEX(ItemCosts,MATCH('Blend Sheet'!$D$4,ItemNum,0),MATCH(E$1,Districts,0))*'Blend Sheet'!$D46)+(INDEX(ItemCosts,MATCH('Blend Sheet'!$E$4,ItemNum,0),MATCH(E$1,Districts,0))*'Blend Sheet'!$E46)+(INDEX(ItemCosts,MATCH('Blend Sheet'!$F$4,ItemNum,0),MATCH(E$1,Districts,0))*'Blend Sheet'!$F46)+(INDEX(ItemCosts,MATCH('Blend Sheet'!$G$4,ItemNum,0),MATCH(E$1,Districts,0))*'Blend Sheet'!$G46)+(INDEX(ItemCosts,MATCH('Blend Sheet'!$H$4,ItemNum,0),MATCH(E$1,Districts,0))*'Blend Sheet'!$H46)+(INDEX(ItemCosts,MATCH('Blend Sheet'!$I$4,ItemNum,0),MATCH(E$1,Districts,0))*'Blend Sheet'!$I46)+(INDEX(ItemCosts,MATCH('Blend Sheet'!$J$4,ItemNum,0),MATCH(E$1,Districts,0))*'Blend Sheet'!$J46)+(INDEX(ItemCosts,MATCH('Blend Sheet'!$K$4,ItemNum,0),MATCH(E$1,Districts,0))*'Blend Sheet'!$K46)+(INDEX(ItemCosts,MATCH('Blend Sheet'!$L$4,ItemNum,0),MATCH(E$1,Districts,0))*'Blend Sheet'!$L46)+(INDEX(ItemCosts,MATCH('Blend Sheet'!$M$4,ItemNum,0),MATCH(E$1,Districts,0))*'Blend Sheet'!$M46)+(INDEX(ItemCosts,MATCH('Blend Sheet'!$N$4,ItemNum,0),MATCH(E$1,Districts,0))*'Blend Sheet'!$N46)+(INDEX(ItemCosts,MATCH('Blend Sheet'!$O$4,ItemNum,0),MATCH(E$1,Districts,0))*'Blend Sheet'!$O46)+(INDEX(ItemCosts,MATCH('Blend Sheet'!$P$4,ItemNum,0),MATCH(E$1,Districts,0))*'Blend Sheet'!$P46)+(INDEX(ItemCosts,MATCH('Blend Sheet'!$Q$4,ItemNum,0),MATCH(E$1,Districts,0))*'Blend Sheet'!$Q46)+(INDEX(ItemCosts,MATCH('Blend Sheet'!$R$4,ItemNum,0),MATCH(E$1,Districts,0))*'Blend Sheet'!$R46)+(INDEX(ItemCosts,MATCH('Blend Sheet'!$S$4,ItemNum,0),MATCH(E$1,Districts,0))*'Blend Sheet'!$S46)+(INDEX(ItemCosts,MATCH('Blend Sheet'!$T$4,ItemNum,0),MATCH(E$1,Districts,0))*'Blend Sheet'!$T46)+(INDEX(ItemCosts,MATCH('Blend Sheet'!$U$4,ItemNum,0),MATCH(E$1,Districts,0))*'Blend Sheet'!$U46)+(INDEX(ItemCosts,MATCH('Blend Sheet'!$V$4,ItemNum,0),MATCH(E$1,Districts,0))*'Blend Sheet'!$V46)+(INDEX(ItemCosts,MATCH('Blend Sheet'!$W$4,ItemNum,0),MATCH(E$1,Districts,0))*'Blend Sheet'!$W46)+(INDEX(ItemCosts,MATCH('Blend Sheet'!$X$4,ItemNum,0),MATCH(E$1,Districts,0))*'Blend Sheet'!$X46)+(INDEX(ItemCosts,MATCH('Blend Sheet'!$Y$4,ItemNum,0),MATCH(E$1,Districts,0))*'Blend Sheet'!$Y46)+(INDEX(ItemCosts,MATCH('Blend Sheet'!$Z$4,ItemNum,0),MATCH(E$1,Districts,0))*'Blend Sheet'!$Z46)+(INDEX(ItemCosts,MATCH('Blend Sheet'!$AA$4,ItemNum,0),MATCH(E$1,Districts,0))*'Blend Sheet'!$AA46)+(INDEX(ItemCosts,MATCH('Blend Sheet'!$AB$4,ItemNum,0),MATCH(E$1,Districts,0))*'Blend Sheet'!$AB46)+(INDEX(ItemCosts,MATCH('Blend Sheet'!$AC$4,ItemNum,0),MATCH(E$1,Districts,0))*'Blend Sheet'!$AC46)+(INDEX(ItemCosts,MATCH('Blend Sheet'!$AD$4,ItemNum,0),MATCH(E$1,Districts,0))*'Blend Sheet'!$AD46)+(INDEX(ItemCosts,MATCH('Blend Sheet'!$AE$4,ItemNum,0),MATCH(E$1,Districts,0))*'Blend Sheet'!$AE46)+(INDEX(ItemCosts,MATCH('Blend Sheet'!$AF$4,ItemNum,0),MATCH(E$1,Districts,0))*'Blend Sheet'!$AF46)+(INDEX(ItemCosts,MATCH('Blend Sheet'!$AG$4,ItemNum,0),MATCH(E$1,Districts,0))*'Blend Sheet'!$AG46)+(INDEX(ItemCosts,MATCH('Blend Sheet'!$AH$4,ItemNum,0),MATCH(E$1,Districts,0))*'Blend Sheet'!$AH46)+(INDEX(ItemCosts,MATCH('Blend Sheet'!$AI$4,ItemNum,0),MATCH(E$1,Districts,0))*'Blend Sheet'!$AI46)+(INDEX(ItemCosts,MATCH('Blend Sheet'!$AJ$4,ItemNum,0),MATCH(E$1,Districts,0))*'Blend Sheet'!$AJ46)+(INDEX(ItemCosts,MATCH('Blend Sheet'!$AK$4,ItemNum,0),MATCH(E$1,Districts,0))*'Blend Sheet'!$AK46)+(INDEX(ItemCosts,MATCH('Blend Sheet'!$AL$4,ItemNum,0),MATCH(E$1,Districts,0))*'Blend Sheet'!$AL46)+(INDEX(ItemCosts,MATCH('Blend Sheet'!$AM$4,ItemNum,0),MATCH(E$1,Districts,0))*'Blend Sheet'!$AM46)+(INDEX(ItemCosts,MATCH('Blend Sheet'!$AN$4,ItemNum,0),MATCH(E$1,Districts,0))*'Blend Sheet'!$AN46)+(INDEX(ItemCosts,MATCH('Blend Sheet'!$AO$4,ItemNum,0),MATCH(E$1,Districts,0))*'Blend Sheet'!$AO46)+(INDEX(ItemCosts,MATCH('Blend Sheet'!$AP$4,ItemNum,0),MATCH(E$1,Districts,0))*'Blend Sheet'!$AP46)+(INDEX(ItemCosts,MATCH('Blend Sheet'!$AQ$4,ItemNum,0),MATCH(E$1,Districts,0))*'Blend Sheet'!$AQ46)+(INDEX(ItemCosts,MATCH('Blend Sheet'!$AR$4,ItemNum,0),MATCH(E$1,Districts,0))*'Blend Sheet'!$AR46)+(INDEX(ItemCosts,MATCH('Blend Sheet'!$AS$4,ItemNum,0),MATCH(E$1,Districts,0))*'Blend Sheet'!$AS46)</f>
        <v>#N/A</v>
      </c>
      <c r="F43" s="5" t="e">
        <f>(INDEX(ItemCosts,MATCH('Blend Sheet'!$C$4,ItemNum,0),MATCH(F$1,Districts,0))*'Blend Sheet'!$C46)+(INDEX(ItemCosts,MATCH('Blend Sheet'!$D$4,ItemNum,0),MATCH(F$1,Districts,0))*'Blend Sheet'!$D46)+(INDEX(ItemCosts,MATCH('Blend Sheet'!$E$4,ItemNum,0),MATCH(F$1,Districts,0))*'Blend Sheet'!$E46)+(INDEX(ItemCosts,MATCH('Blend Sheet'!$F$4,ItemNum,0),MATCH(F$1,Districts,0))*'Blend Sheet'!$F46)+(INDEX(ItemCosts,MATCH('Blend Sheet'!$G$4,ItemNum,0),MATCH(F$1,Districts,0))*'Blend Sheet'!$G46)+(INDEX(ItemCosts,MATCH('Blend Sheet'!$H$4,ItemNum,0),MATCH(F$1,Districts,0))*'Blend Sheet'!$H46)+(INDEX(ItemCosts,MATCH('Blend Sheet'!$I$4,ItemNum,0),MATCH(F$1,Districts,0))*'Blend Sheet'!$I46)+(INDEX(ItemCosts,MATCH('Blend Sheet'!$J$4,ItemNum,0),MATCH(F$1,Districts,0))*'Blend Sheet'!$J46)+(INDEX(ItemCosts,MATCH('Blend Sheet'!$K$4,ItemNum,0),MATCH(F$1,Districts,0))*'Blend Sheet'!$K46)+(INDEX(ItemCosts,MATCH('Blend Sheet'!$L$4,ItemNum,0),MATCH(F$1,Districts,0))*'Blend Sheet'!$L46)+(INDEX(ItemCosts,MATCH('Blend Sheet'!$M$4,ItemNum,0),MATCH(F$1,Districts,0))*'Blend Sheet'!$M46)+(INDEX(ItemCosts,MATCH('Blend Sheet'!$N$4,ItemNum,0),MATCH(F$1,Districts,0))*'Blend Sheet'!$N46)+(INDEX(ItemCosts,MATCH('Blend Sheet'!$O$4,ItemNum,0),MATCH(F$1,Districts,0))*'Blend Sheet'!$O46)+(INDEX(ItemCosts,MATCH('Blend Sheet'!$P$4,ItemNum,0),MATCH(F$1,Districts,0))*'Blend Sheet'!$P46)+(INDEX(ItemCosts,MATCH('Blend Sheet'!$Q$4,ItemNum,0),MATCH(F$1,Districts,0))*'Blend Sheet'!$Q46)+(INDEX(ItemCosts,MATCH('Blend Sheet'!$R$4,ItemNum,0),MATCH(F$1,Districts,0))*'Blend Sheet'!$R46)+(INDEX(ItemCosts,MATCH('Blend Sheet'!$S$4,ItemNum,0),MATCH(F$1,Districts,0))*'Blend Sheet'!$S46)+(INDEX(ItemCosts,MATCH('Blend Sheet'!$T$4,ItemNum,0),MATCH(F$1,Districts,0))*'Blend Sheet'!$T46)+(INDEX(ItemCosts,MATCH('Blend Sheet'!$U$4,ItemNum,0),MATCH(F$1,Districts,0))*'Blend Sheet'!$U46)+(INDEX(ItemCosts,MATCH('Blend Sheet'!$V$4,ItemNum,0),MATCH(F$1,Districts,0))*'Blend Sheet'!$V46)+(INDEX(ItemCosts,MATCH('Blend Sheet'!$W$4,ItemNum,0),MATCH(F$1,Districts,0))*'Blend Sheet'!$W46)+(INDEX(ItemCosts,MATCH('Blend Sheet'!$X$4,ItemNum,0),MATCH(F$1,Districts,0))*'Blend Sheet'!$X46)+(INDEX(ItemCosts,MATCH('Blend Sheet'!$Y$4,ItemNum,0),MATCH(F$1,Districts,0))*'Blend Sheet'!$Y46)+(INDEX(ItemCosts,MATCH('Blend Sheet'!$Z$4,ItemNum,0),MATCH(F$1,Districts,0))*'Blend Sheet'!$Z46)+(INDEX(ItemCosts,MATCH('Blend Sheet'!$AA$4,ItemNum,0),MATCH(F$1,Districts,0))*'Blend Sheet'!$AA46)+(INDEX(ItemCosts,MATCH('Blend Sheet'!$AB$4,ItemNum,0),MATCH(F$1,Districts,0))*'Blend Sheet'!$AB46)+(INDEX(ItemCosts,MATCH('Blend Sheet'!$AC$4,ItemNum,0),MATCH(F$1,Districts,0))*'Blend Sheet'!$AC46)+(INDEX(ItemCosts,MATCH('Blend Sheet'!$AD$4,ItemNum,0),MATCH(F$1,Districts,0))*'Blend Sheet'!$AD46)+(INDEX(ItemCosts,MATCH('Blend Sheet'!$AE$4,ItemNum,0),MATCH(F$1,Districts,0))*'Blend Sheet'!$AE46)+(INDEX(ItemCosts,MATCH('Blend Sheet'!$AF$4,ItemNum,0),MATCH(F$1,Districts,0))*'Blend Sheet'!$AF46)+(INDEX(ItemCosts,MATCH('Blend Sheet'!$AG$4,ItemNum,0),MATCH(F$1,Districts,0))*'Blend Sheet'!$AG46)+(INDEX(ItemCosts,MATCH('Blend Sheet'!$AH$4,ItemNum,0),MATCH(F$1,Districts,0))*'Blend Sheet'!$AH46)+(INDEX(ItemCosts,MATCH('Blend Sheet'!$AI$4,ItemNum,0),MATCH(F$1,Districts,0))*'Blend Sheet'!$AI46)+(INDEX(ItemCosts,MATCH('Blend Sheet'!$AJ$4,ItemNum,0),MATCH(F$1,Districts,0))*'Blend Sheet'!$AJ46)+(INDEX(ItemCosts,MATCH('Blend Sheet'!$AK$4,ItemNum,0),MATCH(F$1,Districts,0))*'Blend Sheet'!$AK46)+(INDEX(ItemCosts,MATCH('Blend Sheet'!$AL$4,ItemNum,0),MATCH(F$1,Districts,0))*'Blend Sheet'!$AL46)+(INDEX(ItemCosts,MATCH('Blend Sheet'!$AM$4,ItemNum,0),MATCH(F$1,Districts,0))*'Blend Sheet'!$AM46)+(INDEX(ItemCosts,MATCH('Blend Sheet'!$AN$4,ItemNum,0),MATCH(F$1,Districts,0))*'Blend Sheet'!$AN46)+(INDEX(ItemCosts,MATCH('Blend Sheet'!$AO$4,ItemNum,0),MATCH(F$1,Districts,0))*'Blend Sheet'!$AO46)+(INDEX(ItemCosts,MATCH('Blend Sheet'!$AP$4,ItemNum,0),MATCH(F$1,Districts,0))*'Blend Sheet'!$AP46)+(INDEX(ItemCosts,MATCH('Blend Sheet'!$AQ$4,ItemNum,0),MATCH(F$1,Districts,0))*'Blend Sheet'!$AQ46)+(INDEX(ItemCosts,MATCH('Blend Sheet'!$AR$4,ItemNum,0),MATCH(F$1,Districts,0))*'Blend Sheet'!$AR46)+(INDEX(ItemCosts,MATCH('Blend Sheet'!$AS$4,ItemNum,0),MATCH(F$1,Districts,0))*'Blend Sheet'!$AS46)</f>
        <v>#N/A</v>
      </c>
      <c r="G43" s="5" t="e">
        <f>(INDEX(ItemCosts,MATCH('Blend Sheet'!$C$4,ItemNum,0),MATCH(G$1,Districts,0))*'Blend Sheet'!$C46)+(INDEX(ItemCosts,MATCH('Blend Sheet'!$D$4,ItemNum,0),MATCH(G$1,Districts,0))*'Blend Sheet'!$D46)+(INDEX(ItemCosts,MATCH('Blend Sheet'!$E$4,ItemNum,0),MATCH(G$1,Districts,0))*'Blend Sheet'!$E46)+(INDEX(ItemCosts,MATCH('Blend Sheet'!$F$4,ItemNum,0),MATCH(G$1,Districts,0))*'Blend Sheet'!$F46)+(INDEX(ItemCosts,MATCH('Blend Sheet'!$G$4,ItemNum,0),MATCH(G$1,Districts,0))*'Blend Sheet'!$G46)+(INDEX(ItemCosts,MATCH('Blend Sheet'!$H$4,ItemNum,0),MATCH(G$1,Districts,0))*'Blend Sheet'!$H46)+(INDEX(ItemCosts,MATCH('Blend Sheet'!$I$4,ItemNum,0),MATCH(G$1,Districts,0))*'Blend Sheet'!$I46)+(INDEX(ItemCosts,MATCH('Blend Sheet'!$J$4,ItemNum,0),MATCH(G$1,Districts,0))*'Blend Sheet'!$J46)+(INDEX(ItemCosts,MATCH('Blend Sheet'!$K$4,ItemNum,0),MATCH(G$1,Districts,0))*'Blend Sheet'!$K46)+(INDEX(ItemCosts,MATCH('Blend Sheet'!$L$4,ItemNum,0),MATCH(G$1,Districts,0))*'Blend Sheet'!$L46)+(INDEX(ItemCosts,MATCH('Blend Sheet'!$M$4,ItemNum,0),MATCH(G$1,Districts,0))*'Blend Sheet'!$M46)+(INDEX(ItemCosts,MATCH('Blend Sheet'!$N$4,ItemNum,0),MATCH(G$1,Districts,0))*'Blend Sheet'!$N46)+(INDEX(ItemCosts,MATCH('Blend Sheet'!$O$4,ItemNum,0),MATCH(G$1,Districts,0))*'Blend Sheet'!$O46)+(INDEX(ItemCosts,MATCH('Blend Sheet'!$P$4,ItemNum,0),MATCH(G$1,Districts,0))*'Blend Sheet'!$P46)+(INDEX(ItemCosts,MATCH('Blend Sheet'!$Q$4,ItemNum,0),MATCH(G$1,Districts,0))*'Blend Sheet'!$Q46)+(INDEX(ItemCosts,MATCH('Blend Sheet'!$R$4,ItemNum,0),MATCH(G$1,Districts,0))*'Blend Sheet'!$R46)+(INDEX(ItemCosts,MATCH('Blend Sheet'!$S$4,ItemNum,0),MATCH(G$1,Districts,0))*'Blend Sheet'!$S46)+(INDEX(ItemCosts,MATCH('Blend Sheet'!$T$4,ItemNum,0),MATCH(G$1,Districts,0))*'Blend Sheet'!$T46)+(INDEX(ItemCosts,MATCH('Blend Sheet'!$U$4,ItemNum,0),MATCH(G$1,Districts,0))*'Blend Sheet'!$U46)+(INDEX(ItemCosts,MATCH('Blend Sheet'!$V$4,ItemNum,0),MATCH(G$1,Districts,0))*'Blend Sheet'!$V46)+(INDEX(ItemCosts,MATCH('Blend Sheet'!$W$4,ItemNum,0),MATCH(G$1,Districts,0))*'Blend Sheet'!$W46)+(INDEX(ItemCosts,MATCH('Blend Sheet'!$X$4,ItemNum,0),MATCH(G$1,Districts,0))*'Blend Sheet'!$X46)+(INDEX(ItemCosts,MATCH('Blend Sheet'!$Y$4,ItemNum,0),MATCH(G$1,Districts,0))*'Blend Sheet'!$Y46)+(INDEX(ItemCosts,MATCH('Blend Sheet'!$Z$4,ItemNum,0),MATCH(G$1,Districts,0))*'Blend Sheet'!$Z46)+(INDEX(ItemCosts,MATCH('Blend Sheet'!$AA$4,ItemNum,0),MATCH(G$1,Districts,0))*'Blend Sheet'!$AA46)+(INDEX(ItemCosts,MATCH('Blend Sheet'!$AB$4,ItemNum,0),MATCH(G$1,Districts,0))*'Blend Sheet'!$AB46)+(INDEX(ItemCosts,MATCH('Blend Sheet'!$AC$4,ItemNum,0),MATCH(G$1,Districts,0))*'Blend Sheet'!$AC46)+(INDEX(ItemCosts,MATCH('Blend Sheet'!$AD$4,ItemNum,0),MATCH(G$1,Districts,0))*'Blend Sheet'!$AD46)+(INDEX(ItemCosts,MATCH('Blend Sheet'!$AE$4,ItemNum,0),MATCH(G$1,Districts,0))*'Blend Sheet'!$AE46)+(INDEX(ItemCosts,MATCH('Blend Sheet'!$AF$4,ItemNum,0),MATCH(G$1,Districts,0))*'Blend Sheet'!$AF46)+(INDEX(ItemCosts,MATCH('Blend Sheet'!$AG$4,ItemNum,0),MATCH(G$1,Districts,0))*'Blend Sheet'!$AG46)+(INDEX(ItemCosts,MATCH('Blend Sheet'!$AH$4,ItemNum,0),MATCH(G$1,Districts,0))*'Blend Sheet'!$AH46)+(INDEX(ItemCosts,MATCH('Blend Sheet'!$AI$4,ItemNum,0),MATCH(G$1,Districts,0))*'Blend Sheet'!$AI46)+(INDEX(ItemCosts,MATCH('Blend Sheet'!$AJ$4,ItemNum,0),MATCH(G$1,Districts,0))*'Blend Sheet'!$AJ46)+(INDEX(ItemCosts,MATCH('Blend Sheet'!$AK$4,ItemNum,0),MATCH(G$1,Districts,0))*'Blend Sheet'!$AK46)+(INDEX(ItemCosts,MATCH('Blend Sheet'!$AL$4,ItemNum,0),MATCH(G$1,Districts,0))*'Blend Sheet'!$AL46)+(INDEX(ItemCosts,MATCH('Blend Sheet'!$AM$4,ItemNum,0),MATCH(G$1,Districts,0))*'Blend Sheet'!$AM46)+(INDEX(ItemCosts,MATCH('Blend Sheet'!$AN$4,ItemNum,0),MATCH(G$1,Districts,0))*'Blend Sheet'!$AN46)+(INDEX(ItemCosts,MATCH('Blend Sheet'!$AO$4,ItemNum,0),MATCH(G$1,Districts,0))*'Blend Sheet'!$AO46)+(INDEX(ItemCosts,MATCH('Blend Sheet'!$AP$4,ItemNum,0),MATCH(G$1,Districts,0))*'Blend Sheet'!$AP46)+(INDEX(ItemCosts,MATCH('Blend Sheet'!$AQ$4,ItemNum,0),MATCH(G$1,Districts,0))*'Blend Sheet'!$AQ46)+(INDEX(ItemCosts,MATCH('Blend Sheet'!$AR$4,ItemNum,0),MATCH(G$1,Districts,0))*'Blend Sheet'!$AR46)+(INDEX(ItemCosts,MATCH('Blend Sheet'!$AS$4,ItemNum,0),MATCH(G$1,Districts,0))*'Blend Sheet'!$AS46)</f>
        <v>#N/A</v>
      </c>
      <c r="H43" s="5" t="e">
        <f>(INDEX(ItemCosts,MATCH('Blend Sheet'!$C$4,ItemNum,0),MATCH(H$1,Districts,0))*'Blend Sheet'!$C46)+(INDEX(ItemCosts,MATCH('Blend Sheet'!$D$4,ItemNum,0),MATCH(H$1,Districts,0))*'Blend Sheet'!$D46)+(INDEX(ItemCosts,MATCH('Blend Sheet'!$E$4,ItemNum,0),MATCH(H$1,Districts,0))*'Blend Sheet'!$E46)+(INDEX(ItemCosts,MATCH('Blend Sheet'!$F$4,ItemNum,0),MATCH(H$1,Districts,0))*'Blend Sheet'!$F46)+(INDEX(ItemCosts,MATCH('Blend Sheet'!$G$4,ItemNum,0),MATCH(H$1,Districts,0))*'Blend Sheet'!$G46)+(INDEX(ItemCosts,MATCH('Blend Sheet'!$H$4,ItemNum,0),MATCH(H$1,Districts,0))*'Blend Sheet'!$H46)+(INDEX(ItemCosts,MATCH('Blend Sheet'!$I$4,ItemNum,0),MATCH(H$1,Districts,0))*'Blend Sheet'!$I46)+(INDEX(ItemCosts,MATCH('Blend Sheet'!$J$4,ItemNum,0),MATCH(H$1,Districts,0))*'Blend Sheet'!$J46)+(INDEX(ItemCosts,MATCH('Blend Sheet'!$K$4,ItemNum,0),MATCH(H$1,Districts,0))*'Blend Sheet'!$K46)+(INDEX(ItemCosts,MATCH('Blend Sheet'!$L$4,ItemNum,0),MATCH(H$1,Districts,0))*'Blend Sheet'!$L46)+(INDEX(ItemCosts,MATCH('Blend Sheet'!$M$4,ItemNum,0),MATCH(H$1,Districts,0))*'Blend Sheet'!$M46)+(INDEX(ItemCosts,MATCH('Blend Sheet'!$N$4,ItemNum,0),MATCH(H$1,Districts,0))*'Blend Sheet'!$N46)+(INDEX(ItemCosts,MATCH('Blend Sheet'!$O$4,ItemNum,0),MATCH(H$1,Districts,0))*'Blend Sheet'!$O46)+(INDEX(ItemCosts,MATCH('Blend Sheet'!$P$4,ItemNum,0),MATCH(H$1,Districts,0))*'Blend Sheet'!$P46)+(INDEX(ItemCosts,MATCH('Blend Sheet'!$Q$4,ItemNum,0),MATCH(H$1,Districts,0))*'Blend Sheet'!$Q46)+(INDEX(ItemCosts,MATCH('Blend Sheet'!$R$4,ItemNum,0),MATCH(H$1,Districts,0))*'Blend Sheet'!$R46)+(INDEX(ItemCosts,MATCH('Blend Sheet'!$S$4,ItemNum,0),MATCH(H$1,Districts,0))*'Blend Sheet'!$S46)+(INDEX(ItemCosts,MATCH('Blend Sheet'!$T$4,ItemNum,0),MATCH(H$1,Districts,0))*'Blend Sheet'!$T46)+(INDEX(ItemCosts,MATCH('Blend Sheet'!$U$4,ItemNum,0),MATCH(H$1,Districts,0))*'Blend Sheet'!$U46)+(INDEX(ItemCosts,MATCH('Blend Sheet'!$V$4,ItemNum,0),MATCH(H$1,Districts,0))*'Blend Sheet'!$V46)+(INDEX(ItemCosts,MATCH('Blend Sheet'!$W$4,ItemNum,0),MATCH(H$1,Districts,0))*'Blend Sheet'!$W46)+(INDEX(ItemCosts,MATCH('Blend Sheet'!$X$4,ItemNum,0),MATCH(H$1,Districts,0))*'Blend Sheet'!$X46)+(INDEX(ItemCosts,MATCH('Blend Sheet'!$Y$4,ItemNum,0),MATCH(H$1,Districts,0))*'Blend Sheet'!$Y46)+(INDEX(ItemCosts,MATCH('Blend Sheet'!$Z$4,ItemNum,0),MATCH(H$1,Districts,0))*'Blend Sheet'!$Z46)+(INDEX(ItemCosts,MATCH('Blend Sheet'!$AA$4,ItemNum,0),MATCH(H$1,Districts,0))*'Blend Sheet'!$AA46)+(INDEX(ItemCosts,MATCH('Blend Sheet'!$AB$4,ItemNum,0),MATCH(H$1,Districts,0))*'Blend Sheet'!$AB46)+(INDEX(ItemCosts,MATCH('Blend Sheet'!$AC$4,ItemNum,0),MATCH(H$1,Districts,0))*'Blend Sheet'!$AC46)+(INDEX(ItemCosts,MATCH('Blend Sheet'!$AD$4,ItemNum,0),MATCH(H$1,Districts,0))*'Blend Sheet'!$AD46)+(INDEX(ItemCosts,MATCH('Blend Sheet'!$AE$4,ItemNum,0),MATCH(H$1,Districts,0))*'Blend Sheet'!$AE46)+(INDEX(ItemCosts,MATCH('Blend Sheet'!$AF$4,ItemNum,0),MATCH(H$1,Districts,0))*'Blend Sheet'!$AF46)+(INDEX(ItemCosts,MATCH('Blend Sheet'!$AG$4,ItemNum,0),MATCH(H$1,Districts,0))*'Blend Sheet'!$AG46)+(INDEX(ItemCosts,MATCH('Blend Sheet'!$AH$4,ItemNum,0),MATCH(H$1,Districts,0))*'Blend Sheet'!$AH46)+(INDEX(ItemCosts,MATCH('Blend Sheet'!$AI$4,ItemNum,0),MATCH(H$1,Districts,0))*'Blend Sheet'!$AI46)+(INDEX(ItemCosts,MATCH('Blend Sheet'!$AJ$4,ItemNum,0),MATCH(H$1,Districts,0))*'Blend Sheet'!$AJ46)+(INDEX(ItemCosts,MATCH('Blend Sheet'!$AK$4,ItemNum,0),MATCH(H$1,Districts,0))*'Blend Sheet'!$AK46)+(INDEX(ItemCosts,MATCH('Blend Sheet'!$AL$4,ItemNum,0),MATCH(H$1,Districts,0))*'Blend Sheet'!$AL46)+(INDEX(ItemCosts,MATCH('Blend Sheet'!$AM$4,ItemNum,0),MATCH(H$1,Districts,0))*'Blend Sheet'!$AM46)+(INDEX(ItemCosts,MATCH('Blend Sheet'!$AN$4,ItemNum,0),MATCH(H$1,Districts,0))*'Blend Sheet'!$AN46)+(INDEX(ItemCosts,MATCH('Blend Sheet'!$AO$4,ItemNum,0),MATCH(H$1,Districts,0))*'Blend Sheet'!$AO46)+(INDEX(ItemCosts,MATCH('Blend Sheet'!$AP$4,ItemNum,0),MATCH(H$1,Districts,0))*'Blend Sheet'!$AP46)+(INDEX(ItemCosts,MATCH('Blend Sheet'!$AQ$4,ItemNum,0),MATCH(H$1,Districts,0))*'Blend Sheet'!$AQ46)+(INDEX(ItemCosts,MATCH('Blend Sheet'!$AR$4,ItemNum,0),MATCH(H$1,Districts,0))*'Blend Sheet'!$AR46)+(INDEX(ItemCosts,MATCH('Blend Sheet'!$AS$4,ItemNum,0),MATCH(H$1,Districts,0))*'Blend Sheet'!$AS46)</f>
        <v>#N/A</v>
      </c>
      <c r="I43" s="5" t="e">
        <f>(INDEX(ItemCosts,MATCH('Blend Sheet'!$C$4,ItemNum,0),MATCH(I$1,Districts,0))*'Blend Sheet'!$C46)+(INDEX(ItemCosts,MATCH('Blend Sheet'!$D$4,ItemNum,0),MATCH(I$1,Districts,0))*'Blend Sheet'!$D46)+(INDEX(ItemCosts,MATCH('Blend Sheet'!$E$4,ItemNum,0),MATCH(I$1,Districts,0))*'Blend Sheet'!$E46)+(INDEX(ItemCosts,MATCH('Blend Sheet'!$F$4,ItemNum,0),MATCH(I$1,Districts,0))*'Blend Sheet'!$F46)+(INDEX(ItemCosts,MATCH('Blend Sheet'!$G$4,ItemNum,0),MATCH(I$1,Districts,0))*'Blend Sheet'!$G46)+(INDEX(ItemCosts,MATCH('Blend Sheet'!$H$4,ItemNum,0),MATCH(I$1,Districts,0))*'Blend Sheet'!$H46)+(INDEX(ItemCosts,MATCH('Blend Sheet'!$I$4,ItemNum,0),MATCH(I$1,Districts,0))*'Blend Sheet'!$I46)+(INDEX(ItemCosts,MATCH('Blend Sheet'!$J$4,ItemNum,0),MATCH(I$1,Districts,0))*'Blend Sheet'!$J46)+(INDEX(ItemCosts,MATCH('Blend Sheet'!$K$4,ItemNum,0),MATCH(I$1,Districts,0))*'Blend Sheet'!$K46)+(INDEX(ItemCosts,MATCH('Blend Sheet'!$L$4,ItemNum,0),MATCH(I$1,Districts,0))*'Blend Sheet'!$L46)+(INDEX(ItemCosts,MATCH('Blend Sheet'!$M$4,ItemNum,0),MATCH(I$1,Districts,0))*'Blend Sheet'!$M46)+(INDEX(ItemCosts,MATCH('Blend Sheet'!$N$4,ItemNum,0),MATCH(I$1,Districts,0))*'Blend Sheet'!$N46)+(INDEX(ItemCosts,MATCH('Blend Sheet'!$O$4,ItemNum,0),MATCH(I$1,Districts,0))*'Blend Sheet'!$O46)+(INDEX(ItemCosts,MATCH('Blend Sheet'!$P$4,ItemNum,0),MATCH(I$1,Districts,0))*'Blend Sheet'!$P46)+(INDEX(ItemCosts,MATCH('Blend Sheet'!$Q$4,ItemNum,0),MATCH(I$1,Districts,0))*'Blend Sheet'!$Q46)+(INDEX(ItemCosts,MATCH('Blend Sheet'!$R$4,ItemNum,0),MATCH(I$1,Districts,0))*'Blend Sheet'!$R46)+(INDEX(ItemCosts,MATCH('Blend Sheet'!$S$4,ItemNum,0),MATCH(I$1,Districts,0))*'Blend Sheet'!$S46)+(INDEX(ItemCosts,MATCH('Blend Sheet'!$T$4,ItemNum,0),MATCH(I$1,Districts,0))*'Blend Sheet'!$T46)+(INDEX(ItemCosts,MATCH('Blend Sheet'!$U$4,ItemNum,0),MATCH(I$1,Districts,0))*'Blend Sheet'!$U46)+(INDEX(ItemCosts,MATCH('Blend Sheet'!$V$4,ItemNum,0),MATCH(I$1,Districts,0))*'Blend Sheet'!$V46)+(INDEX(ItemCosts,MATCH('Blend Sheet'!$W$4,ItemNum,0),MATCH(I$1,Districts,0))*'Blend Sheet'!$W46)+(INDEX(ItemCosts,MATCH('Blend Sheet'!$X$4,ItemNum,0),MATCH(I$1,Districts,0))*'Blend Sheet'!$X46)+(INDEX(ItemCosts,MATCH('Blend Sheet'!$Y$4,ItemNum,0),MATCH(I$1,Districts,0))*'Blend Sheet'!$Y46)+(INDEX(ItemCosts,MATCH('Blend Sheet'!$Z$4,ItemNum,0),MATCH(I$1,Districts,0))*'Blend Sheet'!$Z46)+(INDEX(ItemCosts,MATCH('Blend Sheet'!$AA$4,ItemNum,0),MATCH(I$1,Districts,0))*'Blend Sheet'!$AA46)+(INDEX(ItemCosts,MATCH('Blend Sheet'!$AB$4,ItemNum,0),MATCH(I$1,Districts,0))*'Blend Sheet'!$AB46)+(INDEX(ItemCosts,MATCH('Blend Sheet'!$AC$4,ItemNum,0),MATCH(I$1,Districts,0))*'Blend Sheet'!$AC46)+(INDEX(ItemCosts,MATCH('Blend Sheet'!$AD$4,ItemNum,0),MATCH(I$1,Districts,0))*'Blend Sheet'!$AD46)+(INDEX(ItemCosts,MATCH('Blend Sheet'!$AE$4,ItemNum,0),MATCH(I$1,Districts,0))*'Blend Sheet'!$AE46)+(INDEX(ItemCosts,MATCH('Blend Sheet'!$AF$4,ItemNum,0),MATCH(I$1,Districts,0))*'Blend Sheet'!$AF46)+(INDEX(ItemCosts,MATCH('Blend Sheet'!$AG$4,ItemNum,0),MATCH(I$1,Districts,0))*'Blend Sheet'!$AG46)+(INDEX(ItemCosts,MATCH('Blend Sheet'!$AH$4,ItemNum,0),MATCH(I$1,Districts,0))*'Blend Sheet'!$AH46)+(INDEX(ItemCosts,MATCH('Blend Sheet'!$AI$4,ItemNum,0),MATCH(I$1,Districts,0))*'Blend Sheet'!$AI46)+(INDEX(ItemCosts,MATCH('Blend Sheet'!$AJ$4,ItemNum,0),MATCH(I$1,Districts,0))*'Blend Sheet'!$AJ46)+(INDEX(ItemCosts,MATCH('Blend Sheet'!$AK$4,ItemNum,0),MATCH(I$1,Districts,0))*'Blend Sheet'!$AK46)+(INDEX(ItemCosts,MATCH('Blend Sheet'!$AL$4,ItemNum,0),MATCH(I$1,Districts,0))*'Blend Sheet'!$AL46)+(INDEX(ItemCosts,MATCH('Blend Sheet'!$AM$4,ItemNum,0),MATCH(I$1,Districts,0))*'Blend Sheet'!$AM46)+(INDEX(ItemCosts,MATCH('Blend Sheet'!$AN$4,ItemNum,0),MATCH(I$1,Districts,0))*'Blend Sheet'!$AN46)+(INDEX(ItemCosts,MATCH('Blend Sheet'!$AO$4,ItemNum,0),MATCH(I$1,Districts,0))*'Blend Sheet'!$AO46)+(INDEX(ItemCosts,MATCH('Blend Sheet'!$AP$4,ItemNum,0),MATCH(I$1,Districts,0))*'Blend Sheet'!$AP46)+(INDEX(ItemCosts,MATCH('Blend Sheet'!$AQ$4,ItemNum,0),MATCH(I$1,Districts,0))*'Blend Sheet'!$AQ46)+(INDEX(ItemCosts,MATCH('Blend Sheet'!$AR$4,ItemNum,0),MATCH(I$1,Districts,0))*'Blend Sheet'!$AR46)+(INDEX(ItemCosts,MATCH('Blend Sheet'!$AS$4,ItemNum,0),MATCH(I$1,Districts,0))*'Blend Sheet'!$AS46)</f>
        <v>#N/A</v>
      </c>
      <c r="J43" s="5" t="e">
        <f>(INDEX(ItemCosts,MATCH('Blend Sheet'!$C$4,ItemNum,0),MATCH(J$1,Districts,0))*'Blend Sheet'!$C46)+(INDEX(ItemCosts,MATCH('Blend Sheet'!$D$4,ItemNum,0),MATCH(J$1,Districts,0))*'Blend Sheet'!$D46)+(INDEX(ItemCosts,MATCH('Blend Sheet'!$E$4,ItemNum,0),MATCH(J$1,Districts,0))*'Blend Sheet'!$E46)+(INDEX(ItemCosts,MATCH('Blend Sheet'!$F$4,ItemNum,0),MATCH(J$1,Districts,0))*'Blend Sheet'!$F46)+(INDEX(ItemCosts,MATCH('Blend Sheet'!$G$4,ItemNum,0),MATCH(J$1,Districts,0))*'Blend Sheet'!$G46)+(INDEX(ItemCosts,MATCH('Blend Sheet'!$H$4,ItemNum,0),MATCH(J$1,Districts,0))*'Blend Sheet'!$H46)+(INDEX(ItemCosts,MATCH('Blend Sheet'!$I$4,ItemNum,0),MATCH(J$1,Districts,0))*'Blend Sheet'!$I46)+(INDEX(ItemCosts,MATCH('Blend Sheet'!$J$4,ItemNum,0),MATCH(J$1,Districts,0))*'Blend Sheet'!$J46)+(INDEX(ItemCosts,MATCH('Blend Sheet'!$K$4,ItemNum,0),MATCH(J$1,Districts,0))*'Blend Sheet'!$K46)+(INDEX(ItemCosts,MATCH('Blend Sheet'!$L$4,ItemNum,0),MATCH(J$1,Districts,0))*'Blend Sheet'!$L46)+(INDEX(ItemCosts,MATCH('Blend Sheet'!$M$4,ItemNum,0),MATCH(J$1,Districts,0))*'Blend Sheet'!$M46)+(INDEX(ItemCosts,MATCH('Blend Sheet'!$N$4,ItemNum,0),MATCH(J$1,Districts,0))*'Blend Sheet'!$N46)+(INDEX(ItemCosts,MATCH('Blend Sheet'!$O$4,ItemNum,0),MATCH(J$1,Districts,0))*'Blend Sheet'!$O46)+(INDEX(ItemCosts,MATCH('Blend Sheet'!$P$4,ItemNum,0),MATCH(J$1,Districts,0))*'Blend Sheet'!$P46)+(INDEX(ItemCosts,MATCH('Blend Sheet'!$Q$4,ItemNum,0),MATCH(J$1,Districts,0))*'Blend Sheet'!$Q46)+(INDEX(ItemCosts,MATCH('Blend Sheet'!$R$4,ItemNum,0),MATCH(J$1,Districts,0))*'Blend Sheet'!$R46)+(INDEX(ItemCosts,MATCH('Blend Sheet'!$S$4,ItemNum,0),MATCH(J$1,Districts,0))*'Blend Sheet'!$S46)+(INDEX(ItemCosts,MATCH('Blend Sheet'!$T$4,ItemNum,0),MATCH(J$1,Districts,0))*'Blend Sheet'!$T46)+(INDEX(ItemCosts,MATCH('Blend Sheet'!$U$4,ItemNum,0),MATCH(J$1,Districts,0))*'Blend Sheet'!$U46)+(INDEX(ItemCosts,MATCH('Blend Sheet'!$V$4,ItemNum,0),MATCH(J$1,Districts,0))*'Blend Sheet'!$V46)+(INDEX(ItemCosts,MATCH('Blend Sheet'!$W$4,ItemNum,0),MATCH(J$1,Districts,0))*'Blend Sheet'!$W46)+(INDEX(ItemCosts,MATCH('Blend Sheet'!$X$4,ItemNum,0),MATCH(J$1,Districts,0))*'Blend Sheet'!$X46)+(INDEX(ItemCosts,MATCH('Blend Sheet'!$Y$4,ItemNum,0),MATCH(J$1,Districts,0))*'Blend Sheet'!$Y46)+(INDEX(ItemCosts,MATCH('Blend Sheet'!$Z$4,ItemNum,0),MATCH(J$1,Districts,0))*'Blend Sheet'!$Z46)+(INDEX(ItemCosts,MATCH('Blend Sheet'!$AA$4,ItemNum,0),MATCH(J$1,Districts,0))*'Blend Sheet'!$AA46)+(INDEX(ItemCosts,MATCH('Blend Sheet'!$AB$4,ItemNum,0),MATCH(J$1,Districts,0))*'Blend Sheet'!$AB46)+(INDEX(ItemCosts,MATCH('Blend Sheet'!$AC$4,ItemNum,0),MATCH(J$1,Districts,0))*'Blend Sheet'!$AC46)+(INDEX(ItemCosts,MATCH('Blend Sheet'!$AD$4,ItemNum,0),MATCH(J$1,Districts,0))*'Blend Sheet'!$AD46)+(INDEX(ItemCosts,MATCH('Blend Sheet'!$AE$4,ItemNum,0),MATCH(J$1,Districts,0))*'Blend Sheet'!$AE46)+(INDEX(ItemCosts,MATCH('Blend Sheet'!$AF$4,ItemNum,0),MATCH(J$1,Districts,0))*'Blend Sheet'!$AF46)+(INDEX(ItemCosts,MATCH('Blend Sheet'!$AG$4,ItemNum,0),MATCH(J$1,Districts,0))*'Blend Sheet'!$AG46)+(INDEX(ItemCosts,MATCH('Blend Sheet'!$AH$4,ItemNum,0),MATCH(J$1,Districts,0))*'Blend Sheet'!$AH46)+(INDEX(ItemCosts,MATCH('Blend Sheet'!$AI$4,ItemNum,0),MATCH(J$1,Districts,0))*'Blend Sheet'!$AI46)+(INDEX(ItemCosts,MATCH('Blend Sheet'!$AJ$4,ItemNum,0),MATCH(J$1,Districts,0))*'Blend Sheet'!$AJ46)+(INDEX(ItemCosts,MATCH('Blend Sheet'!$AK$4,ItemNum,0),MATCH(J$1,Districts,0))*'Blend Sheet'!$AK46)+(INDEX(ItemCosts,MATCH('Blend Sheet'!$AL$4,ItemNum,0),MATCH(J$1,Districts,0))*'Blend Sheet'!$AL46)+(INDEX(ItemCosts,MATCH('Blend Sheet'!$AM$4,ItemNum,0),MATCH(J$1,Districts,0))*'Blend Sheet'!$AM46)+(INDEX(ItemCosts,MATCH('Blend Sheet'!$AN$4,ItemNum,0),MATCH(J$1,Districts,0))*'Blend Sheet'!$AN46)+(INDEX(ItemCosts,MATCH('Blend Sheet'!$AO$4,ItemNum,0),MATCH(J$1,Districts,0))*'Blend Sheet'!$AO46)+(INDEX(ItemCosts,MATCH('Blend Sheet'!$AP$4,ItemNum,0),MATCH(J$1,Districts,0))*'Blend Sheet'!$AP46)+(INDEX(ItemCosts,MATCH('Blend Sheet'!$AQ$4,ItemNum,0),MATCH(J$1,Districts,0))*'Blend Sheet'!$AQ46)+(INDEX(ItemCosts,MATCH('Blend Sheet'!$AR$4,ItemNum,0),MATCH(J$1,Districts,0))*'Blend Sheet'!$AR46)+(INDEX(ItemCosts,MATCH('Blend Sheet'!$AS$4,ItemNum,0),MATCH(J$1,Districts,0))*'Blend Sheet'!$AS46)</f>
        <v>#N/A</v>
      </c>
      <c r="K43" s="5" t="e">
        <f>(INDEX(ItemCosts,MATCH('Blend Sheet'!$C$4,ItemNum,0),MATCH(K$1,Districts,0))*'Blend Sheet'!$C46)+(INDEX(ItemCosts,MATCH('Blend Sheet'!$D$4,ItemNum,0),MATCH(K$1,Districts,0))*'Blend Sheet'!$D46)+(INDEX(ItemCosts,MATCH('Blend Sheet'!$E$4,ItemNum,0),MATCH(K$1,Districts,0))*'Blend Sheet'!$E46)+(INDEX(ItemCosts,MATCH('Blend Sheet'!$F$4,ItemNum,0),MATCH(K$1,Districts,0))*'Blend Sheet'!$F46)+(INDEX(ItemCosts,MATCH('Blend Sheet'!$G$4,ItemNum,0),MATCH(K$1,Districts,0))*'Blend Sheet'!$G46)+(INDEX(ItemCosts,MATCH('Blend Sheet'!$H$4,ItemNum,0),MATCH(K$1,Districts,0))*'Blend Sheet'!$H46)+(INDEX(ItemCosts,MATCH('Blend Sheet'!$I$4,ItemNum,0),MATCH(K$1,Districts,0))*'Blend Sheet'!$I46)+(INDEX(ItemCosts,MATCH('Blend Sheet'!$J$4,ItemNum,0),MATCH(K$1,Districts,0))*'Blend Sheet'!$J46)+(INDEX(ItemCosts,MATCH('Blend Sheet'!$K$4,ItemNum,0),MATCH(K$1,Districts,0))*'Blend Sheet'!$K46)+(INDEX(ItemCosts,MATCH('Blend Sheet'!$L$4,ItemNum,0),MATCH(K$1,Districts,0))*'Blend Sheet'!$L46)+(INDEX(ItemCosts,MATCH('Blend Sheet'!$M$4,ItemNum,0),MATCH(K$1,Districts,0))*'Blend Sheet'!$M46)+(INDEX(ItemCosts,MATCH('Blend Sheet'!$N$4,ItemNum,0),MATCH(K$1,Districts,0))*'Blend Sheet'!$N46)+(INDEX(ItemCosts,MATCH('Blend Sheet'!$O$4,ItemNum,0),MATCH(K$1,Districts,0))*'Blend Sheet'!$O46)+(INDEX(ItemCosts,MATCH('Blend Sheet'!$P$4,ItemNum,0),MATCH(K$1,Districts,0))*'Blend Sheet'!$P46)+(INDEX(ItemCosts,MATCH('Blend Sheet'!$Q$4,ItemNum,0),MATCH(K$1,Districts,0))*'Blend Sheet'!$Q46)+(INDEX(ItemCosts,MATCH('Blend Sheet'!$R$4,ItemNum,0),MATCH(K$1,Districts,0))*'Blend Sheet'!$R46)+(INDEX(ItemCosts,MATCH('Blend Sheet'!$S$4,ItemNum,0),MATCH(K$1,Districts,0))*'Blend Sheet'!$S46)+(INDEX(ItemCosts,MATCH('Blend Sheet'!$T$4,ItemNum,0),MATCH(K$1,Districts,0))*'Blend Sheet'!$T46)+(INDEX(ItemCosts,MATCH('Blend Sheet'!$U$4,ItemNum,0),MATCH(K$1,Districts,0))*'Blend Sheet'!$U46)+(INDEX(ItemCosts,MATCH('Blend Sheet'!$V$4,ItemNum,0),MATCH(K$1,Districts,0))*'Blend Sheet'!$V46)+(INDEX(ItemCosts,MATCH('Blend Sheet'!$W$4,ItemNum,0),MATCH(K$1,Districts,0))*'Blend Sheet'!$W46)+(INDEX(ItemCosts,MATCH('Blend Sheet'!$X$4,ItemNum,0),MATCH(K$1,Districts,0))*'Blend Sheet'!$X46)+(INDEX(ItemCosts,MATCH('Blend Sheet'!$Y$4,ItemNum,0),MATCH(K$1,Districts,0))*'Blend Sheet'!$Y46)+(INDEX(ItemCosts,MATCH('Blend Sheet'!$Z$4,ItemNum,0),MATCH(K$1,Districts,0))*'Blend Sheet'!$Z46)+(INDEX(ItemCosts,MATCH('Blend Sheet'!$AA$4,ItemNum,0),MATCH(K$1,Districts,0))*'Blend Sheet'!$AA46)+(INDEX(ItemCosts,MATCH('Blend Sheet'!$AB$4,ItemNum,0),MATCH(K$1,Districts,0))*'Blend Sheet'!$AB46)+(INDEX(ItemCosts,MATCH('Blend Sheet'!$AC$4,ItemNum,0),MATCH(K$1,Districts,0))*'Blend Sheet'!$AC46)+(INDEX(ItemCosts,MATCH('Blend Sheet'!$AD$4,ItemNum,0),MATCH(K$1,Districts,0))*'Blend Sheet'!$AD46)+(INDEX(ItemCosts,MATCH('Blend Sheet'!$AE$4,ItemNum,0),MATCH(K$1,Districts,0))*'Blend Sheet'!$AE46)+(INDEX(ItemCosts,MATCH('Blend Sheet'!$AF$4,ItemNum,0),MATCH(K$1,Districts,0))*'Blend Sheet'!$AF46)+(INDEX(ItemCosts,MATCH('Blend Sheet'!$AG$4,ItemNum,0),MATCH(K$1,Districts,0))*'Blend Sheet'!$AG46)+(INDEX(ItemCosts,MATCH('Blend Sheet'!$AH$4,ItemNum,0),MATCH(K$1,Districts,0))*'Blend Sheet'!$AH46)+(INDEX(ItemCosts,MATCH('Blend Sheet'!$AI$4,ItemNum,0),MATCH(K$1,Districts,0))*'Blend Sheet'!$AI46)+(INDEX(ItemCosts,MATCH('Blend Sheet'!$AJ$4,ItemNum,0),MATCH(K$1,Districts,0))*'Blend Sheet'!$AJ46)+(INDEX(ItemCosts,MATCH('Blend Sheet'!$AK$4,ItemNum,0),MATCH(K$1,Districts,0))*'Blend Sheet'!$AK46)+(INDEX(ItemCosts,MATCH('Blend Sheet'!$AL$4,ItemNum,0),MATCH(K$1,Districts,0))*'Blend Sheet'!$AL46)+(INDEX(ItemCosts,MATCH('Blend Sheet'!$AM$4,ItemNum,0),MATCH(K$1,Districts,0))*'Blend Sheet'!$AM46)+(INDEX(ItemCosts,MATCH('Blend Sheet'!$AN$4,ItemNum,0),MATCH(K$1,Districts,0))*'Blend Sheet'!$AN46)+(INDEX(ItemCosts,MATCH('Blend Sheet'!$AO$4,ItemNum,0),MATCH(K$1,Districts,0))*'Blend Sheet'!$AO46)+(INDEX(ItemCosts,MATCH('Blend Sheet'!$AP$4,ItemNum,0),MATCH(K$1,Districts,0))*'Blend Sheet'!$AP46)+(INDEX(ItemCosts,MATCH('Blend Sheet'!$AQ$4,ItemNum,0),MATCH(K$1,Districts,0))*'Blend Sheet'!$AQ46)+(INDEX(ItemCosts,MATCH('Blend Sheet'!$AR$4,ItemNum,0),MATCH(K$1,Districts,0))*'Blend Sheet'!$AR46)+(INDEX(ItemCosts,MATCH('Blend Sheet'!$AS$4,ItemNum,0),MATCH(K$1,Districts,0))*'Blend Sheet'!$AS46)</f>
        <v>#N/A</v>
      </c>
      <c r="L43" s="5" t="e">
        <f>(INDEX(ItemCosts,MATCH('Blend Sheet'!$C$4,ItemNum,0),MATCH(L$1,Districts,0))*'Blend Sheet'!$C46)+(INDEX(ItemCosts,MATCH('Blend Sheet'!$D$4,ItemNum,0),MATCH(L$1,Districts,0))*'Blend Sheet'!$D46)+(INDEX(ItemCosts,MATCH('Blend Sheet'!$E$4,ItemNum,0),MATCH(L$1,Districts,0))*'Blend Sheet'!$E46)+(INDEX(ItemCosts,MATCH('Blend Sheet'!$F$4,ItemNum,0),MATCH(L$1,Districts,0))*'Blend Sheet'!$F46)+(INDEX(ItemCosts,MATCH('Blend Sheet'!$G$4,ItemNum,0),MATCH(L$1,Districts,0))*'Blend Sheet'!$G46)+(INDEX(ItemCosts,MATCH('Blend Sheet'!$H$4,ItemNum,0),MATCH(L$1,Districts,0))*'Blend Sheet'!$H46)+(INDEX(ItemCosts,MATCH('Blend Sheet'!$I$4,ItemNum,0),MATCH(L$1,Districts,0))*'Blend Sheet'!$I46)+(INDEX(ItemCosts,MATCH('Blend Sheet'!$J$4,ItemNum,0),MATCH(L$1,Districts,0))*'Blend Sheet'!$J46)+(INDEX(ItemCosts,MATCH('Blend Sheet'!$K$4,ItemNum,0),MATCH(L$1,Districts,0))*'Blend Sheet'!$K46)+(INDEX(ItemCosts,MATCH('Blend Sheet'!$L$4,ItemNum,0),MATCH(L$1,Districts,0))*'Blend Sheet'!$L46)+(INDEX(ItemCosts,MATCH('Blend Sheet'!$M$4,ItemNum,0),MATCH(L$1,Districts,0))*'Blend Sheet'!$M46)+(INDEX(ItemCosts,MATCH('Blend Sheet'!$N$4,ItemNum,0),MATCH(L$1,Districts,0))*'Blend Sheet'!$N46)+(INDEX(ItemCosts,MATCH('Blend Sheet'!$O$4,ItemNum,0),MATCH(L$1,Districts,0))*'Blend Sheet'!$O46)+(INDEX(ItemCosts,MATCH('Blend Sheet'!$P$4,ItemNum,0),MATCH(L$1,Districts,0))*'Blend Sheet'!$P46)+(INDEX(ItemCosts,MATCH('Blend Sheet'!$Q$4,ItemNum,0),MATCH(L$1,Districts,0))*'Blend Sheet'!$Q46)+(INDEX(ItemCosts,MATCH('Blend Sheet'!$R$4,ItemNum,0),MATCH(L$1,Districts,0))*'Blend Sheet'!$R46)+(INDEX(ItemCosts,MATCH('Blend Sheet'!$S$4,ItemNum,0),MATCH(L$1,Districts,0))*'Blend Sheet'!$S46)+(INDEX(ItemCosts,MATCH('Blend Sheet'!$T$4,ItemNum,0),MATCH(L$1,Districts,0))*'Blend Sheet'!$T46)+(INDEX(ItemCosts,MATCH('Blend Sheet'!$U$4,ItemNum,0),MATCH(L$1,Districts,0))*'Blend Sheet'!$U46)+(INDEX(ItemCosts,MATCH('Blend Sheet'!$V$4,ItemNum,0),MATCH(L$1,Districts,0))*'Blend Sheet'!$V46)+(INDEX(ItemCosts,MATCH('Blend Sheet'!$W$4,ItemNum,0),MATCH(L$1,Districts,0))*'Blend Sheet'!$W46)+(INDEX(ItemCosts,MATCH('Blend Sheet'!$X$4,ItemNum,0),MATCH(L$1,Districts,0))*'Blend Sheet'!$X46)+(INDEX(ItemCosts,MATCH('Blend Sheet'!$Y$4,ItemNum,0),MATCH(L$1,Districts,0))*'Blend Sheet'!$Y46)+(INDEX(ItemCosts,MATCH('Blend Sheet'!$Z$4,ItemNum,0),MATCH(L$1,Districts,0))*'Blend Sheet'!$Z46)+(INDEX(ItemCosts,MATCH('Blend Sheet'!$AA$4,ItemNum,0),MATCH(L$1,Districts,0))*'Blend Sheet'!$AA46)+(INDEX(ItemCosts,MATCH('Blend Sheet'!$AB$4,ItemNum,0),MATCH(L$1,Districts,0))*'Blend Sheet'!$AB46)+(INDEX(ItemCosts,MATCH('Blend Sheet'!$AC$4,ItemNum,0),MATCH(L$1,Districts,0))*'Blend Sheet'!$AC46)+(INDEX(ItemCosts,MATCH('Blend Sheet'!$AD$4,ItemNum,0),MATCH(L$1,Districts,0))*'Blend Sheet'!$AD46)+(INDEX(ItemCosts,MATCH('Blend Sheet'!$AE$4,ItemNum,0),MATCH(L$1,Districts,0))*'Blend Sheet'!$AE46)+(INDEX(ItemCosts,MATCH('Blend Sheet'!$AF$4,ItemNum,0),MATCH(L$1,Districts,0))*'Blend Sheet'!$AF46)+(INDEX(ItemCosts,MATCH('Blend Sheet'!$AG$4,ItemNum,0),MATCH(L$1,Districts,0))*'Blend Sheet'!$AG46)+(INDEX(ItemCosts,MATCH('Blend Sheet'!$AH$4,ItemNum,0),MATCH(L$1,Districts,0))*'Blend Sheet'!$AH46)+(INDEX(ItemCosts,MATCH('Blend Sheet'!$AI$4,ItemNum,0),MATCH(L$1,Districts,0))*'Blend Sheet'!$AI46)+(INDEX(ItemCosts,MATCH('Blend Sheet'!$AJ$4,ItemNum,0),MATCH(L$1,Districts,0))*'Blend Sheet'!$AJ46)+(INDEX(ItemCosts,MATCH('Blend Sheet'!$AK$4,ItemNum,0),MATCH(L$1,Districts,0))*'Blend Sheet'!$AK46)+(INDEX(ItemCosts,MATCH('Blend Sheet'!$AL$4,ItemNum,0),MATCH(L$1,Districts,0))*'Blend Sheet'!$AL46)+(INDEX(ItemCosts,MATCH('Blend Sheet'!$AM$4,ItemNum,0),MATCH(L$1,Districts,0))*'Blend Sheet'!$AM46)+(INDEX(ItemCosts,MATCH('Blend Sheet'!$AN$4,ItemNum,0),MATCH(L$1,Districts,0))*'Blend Sheet'!$AN46)+(INDEX(ItemCosts,MATCH('Blend Sheet'!$AO$4,ItemNum,0),MATCH(L$1,Districts,0))*'Blend Sheet'!$AO46)+(INDEX(ItemCosts,MATCH('Blend Sheet'!$AP$4,ItemNum,0),MATCH(L$1,Districts,0))*'Blend Sheet'!$AP46)+(INDEX(ItemCosts,MATCH('Blend Sheet'!$AQ$4,ItemNum,0),MATCH(L$1,Districts,0))*'Blend Sheet'!$AQ46)+(INDEX(ItemCosts,MATCH('Blend Sheet'!$AR$4,ItemNum,0),MATCH(L$1,Districts,0))*'Blend Sheet'!$AR46)+(INDEX(ItemCosts,MATCH('Blend Sheet'!$AS$4,ItemNum,0),MATCH(L$1,Districts,0))*'Blend Sheet'!$AS46)</f>
        <v>#N/A</v>
      </c>
      <c r="M43" s="191"/>
      <c r="N43" s="34" t="e">
        <f>D43/'Blend Sheet'!$BA46</f>
        <v>#N/A</v>
      </c>
      <c r="O43" s="34" t="e">
        <f>E43/'Blend Sheet'!$BA46</f>
        <v>#N/A</v>
      </c>
      <c r="P43" s="34" t="e">
        <f>G43/'Blend Sheet'!$BA46</f>
        <v>#N/A</v>
      </c>
      <c r="Q43" s="34" t="e">
        <f>H43/'Blend Sheet'!$BA46</f>
        <v>#N/A</v>
      </c>
      <c r="R43" s="34" t="e">
        <f>I43/'Blend Sheet'!$BA46</f>
        <v>#N/A</v>
      </c>
      <c r="S43" s="34" t="e">
        <f>J43/'Blend Sheet'!$BA46</f>
        <v>#N/A</v>
      </c>
      <c r="T43" s="34" t="e">
        <f>K43/'Blend Sheet'!$BA46</f>
        <v>#N/A</v>
      </c>
      <c r="U43" s="34" t="e">
        <f>L43/'Blend Sheet'!$BA46</f>
        <v>#N/A</v>
      </c>
    </row>
    <row r="44" spans="1:21" x14ac:dyDescent="0.25">
      <c r="A44" t="str">
        <f>'Blend Sheet'!A47</f>
        <v>iBond</v>
      </c>
      <c r="B44" s="5" t="e">
        <f>(INDEX(ItemCosts,MATCH('Blend Sheet'!$C$4,ItemNum,0),MATCH(B$1,Districts,0))*'Blend Sheet'!$C47)+(INDEX(ItemCosts,MATCH('Blend Sheet'!$D$4,ItemNum,0),MATCH(B$1,Districts,0))*'Blend Sheet'!$D47)+(INDEX(ItemCosts,MATCH('Blend Sheet'!$E$4,ItemNum,0),MATCH(B$1,Districts,0))*'Blend Sheet'!$E47)+(INDEX(ItemCosts,MATCH('Blend Sheet'!$F$4,ItemNum,0),MATCH(B$1,Districts,0))*'Blend Sheet'!$F47)+(INDEX(ItemCosts,MATCH('Blend Sheet'!$G$4,ItemNum,0),MATCH(B$1,Districts,0))*'Blend Sheet'!$G47)+(INDEX(ItemCosts,MATCH('Blend Sheet'!$H$4,ItemNum,0),MATCH(B$1,Districts,0))*'Blend Sheet'!$H47)+(INDEX(ItemCosts,MATCH('Blend Sheet'!$I$4,ItemNum,0),MATCH(B$1,Districts,0))*'Blend Sheet'!$I47)+(INDEX(ItemCosts,MATCH('Blend Sheet'!$J$4,ItemNum,0),MATCH(B$1,Districts,0))*'Blend Sheet'!$J47)+(INDEX(ItemCosts,MATCH('Blend Sheet'!$K$4,ItemNum,0),MATCH(B$1,Districts,0))*'Blend Sheet'!$K47)+(INDEX(ItemCosts,MATCH('Blend Sheet'!$L$4,ItemNum,0),MATCH(B$1,Districts,0))*'Blend Sheet'!$L47)+(INDEX(ItemCosts,MATCH('Blend Sheet'!$M$4,ItemNum,0),MATCH(B$1,Districts,0))*'Blend Sheet'!$M47)+(INDEX(ItemCosts,MATCH('Blend Sheet'!$N$4,ItemNum,0),MATCH(B$1,Districts,0))*'Blend Sheet'!$N47)+(INDEX(ItemCosts,MATCH('Blend Sheet'!$O$4,ItemNum,0),MATCH(B$1,Districts,0))*'Blend Sheet'!$O47)+(INDEX(ItemCosts,MATCH('Blend Sheet'!$P$4,ItemNum,0),MATCH(B$1,Districts,0))*'Blend Sheet'!$P47)+(INDEX(ItemCosts,MATCH('Blend Sheet'!$Q$4,ItemNum,0),MATCH(B$1,Districts,0))*'Blend Sheet'!$Q47)+(INDEX(ItemCosts,MATCH('Blend Sheet'!$R$4,ItemNum,0),MATCH(B$1,Districts,0))*'Blend Sheet'!$R47)+(INDEX(ItemCosts,MATCH('Blend Sheet'!$S$4,ItemNum,0),MATCH(B$1,Districts,0))*'Blend Sheet'!$S47)+(INDEX(ItemCosts,MATCH('Blend Sheet'!$T$4,ItemNum,0),MATCH(B$1,Districts,0))*'Blend Sheet'!$T47)+(INDEX(ItemCosts,MATCH('Blend Sheet'!$U$4,ItemNum,0),MATCH(B$1,Districts,0))*'Blend Sheet'!$U47)+(INDEX(ItemCosts,MATCH('Blend Sheet'!$V$4,ItemNum,0),MATCH(B$1,Districts,0))*'Blend Sheet'!$V47)+(INDEX(ItemCosts,MATCH('Blend Sheet'!$W$4,ItemNum,0),MATCH(B$1,Districts,0))*'Blend Sheet'!$W47)+(INDEX(ItemCosts,MATCH('Blend Sheet'!$X$4,ItemNum,0),MATCH(B$1,Districts,0))*'Blend Sheet'!$X47)+(INDEX(ItemCosts,MATCH('Blend Sheet'!$Y$4,ItemNum,0),MATCH(B$1,Districts,0))*'Blend Sheet'!$Y47)+(INDEX(ItemCosts,MATCH('Blend Sheet'!$Z$4,ItemNum,0),MATCH(B$1,Districts,0))*'Blend Sheet'!$Z47)+(INDEX(ItemCosts,MATCH('Blend Sheet'!$AA$4,ItemNum,0),MATCH(B$1,Districts,0))*'Blend Sheet'!$AA47)+(INDEX(ItemCosts,MATCH('Blend Sheet'!$AB$4,ItemNum,0),MATCH(B$1,Districts,0))*'Blend Sheet'!$AB47)+(INDEX(ItemCosts,MATCH('Blend Sheet'!$AC$4,ItemNum,0),MATCH(B$1,Districts,0))*'Blend Sheet'!$AC47)+(INDEX(ItemCosts,MATCH('Blend Sheet'!$AD$4,ItemNum,0),MATCH(B$1,Districts,0))*'Blend Sheet'!$AD47)+(INDEX(ItemCosts,MATCH('Blend Sheet'!$AE$4,ItemNum,0),MATCH(B$1,Districts,0))*'Blend Sheet'!$AE47)+(INDEX(ItemCosts,MATCH('Blend Sheet'!$AF$4,ItemNum,0),MATCH(B$1,Districts,0))*'Blend Sheet'!$AF47)+(INDEX(ItemCosts,MATCH('Blend Sheet'!$AG$4,ItemNum,0),MATCH(B$1,Districts,0))*'Blend Sheet'!$AG47)+(INDEX(ItemCosts,MATCH('Blend Sheet'!$AH$4,ItemNum,0),MATCH(B$1,Districts,0))*'Blend Sheet'!$AH47)+(INDEX(ItemCosts,MATCH('Blend Sheet'!$AI$4,ItemNum,0),MATCH(B$1,Districts,0))*'Blend Sheet'!$AI47)+(INDEX(ItemCosts,MATCH('Blend Sheet'!$AJ$4,ItemNum,0),MATCH(B$1,Districts,0))*'Blend Sheet'!$AJ47)+(INDEX(ItemCosts,MATCH('Blend Sheet'!$AK$4,ItemNum,0),MATCH(B$1,Districts,0))*'Blend Sheet'!$AK47)+(INDEX(ItemCosts,MATCH('Blend Sheet'!$AL$4,ItemNum,0),MATCH(B$1,Districts,0))*'Blend Sheet'!$AL47)+(INDEX(ItemCosts,MATCH('Blend Sheet'!$AM$4,ItemNum,0),MATCH(B$1,Districts,0))*'Blend Sheet'!$AM47)+(INDEX(ItemCosts,MATCH('Blend Sheet'!$AN$4,ItemNum,0),MATCH(B$1,Districts,0))*'Blend Sheet'!$AN47)+(INDEX(ItemCosts,MATCH('Blend Sheet'!$AO$4,ItemNum,0),MATCH(B$1,Districts,0))*'Blend Sheet'!$AO47)+(INDEX(ItemCosts,MATCH('Blend Sheet'!$AP$4,ItemNum,0),MATCH(B$1,Districts,0))*'Blend Sheet'!$AP47)+(INDEX(ItemCosts,MATCH('Blend Sheet'!$AQ$4,ItemNum,0),MATCH(B$1,Districts,0))*'Blend Sheet'!$AQ47)+(INDEX(ItemCosts,MATCH('Blend Sheet'!$AR$4,ItemNum,0),MATCH(B$1,Districts,0))*'Blend Sheet'!$AR47)+(INDEX(ItemCosts,MATCH('Blend Sheet'!$AS$4,ItemNum,0),MATCH(B$1,Districts,0))*'Blend Sheet'!$AS47)</f>
        <v>#N/A</v>
      </c>
      <c r="C44" s="5" t="e">
        <f>(INDEX(ItemCosts,MATCH('Blend Sheet'!$C$4,ItemNum,0),MATCH(C$1,Districts,0))*'Blend Sheet'!$C47)+(INDEX(ItemCosts,MATCH('Blend Sheet'!$D$4,ItemNum,0),MATCH(C$1,Districts,0))*'Blend Sheet'!$D47)+(INDEX(ItemCosts,MATCH('Blend Sheet'!$E$4,ItemNum,0),MATCH(C$1,Districts,0))*'Blend Sheet'!$E47)+(INDEX(ItemCosts,MATCH('Blend Sheet'!$F$4,ItemNum,0),MATCH(C$1,Districts,0))*'Blend Sheet'!$F47)+(INDEX(ItemCosts,MATCH('Blend Sheet'!$G$4,ItemNum,0),MATCH(C$1,Districts,0))*'Blend Sheet'!$G47)+(INDEX(ItemCosts,MATCH('Blend Sheet'!$H$4,ItemNum,0),MATCH(C$1,Districts,0))*'Blend Sheet'!$H47)+(INDEX(ItemCosts,MATCH('Blend Sheet'!$I$4,ItemNum,0),MATCH(C$1,Districts,0))*'Blend Sheet'!$I47)+(INDEX(ItemCosts,MATCH('Blend Sheet'!$J$4,ItemNum,0),MATCH(C$1,Districts,0))*'Blend Sheet'!$J47)+(INDEX(ItemCosts,MATCH('Blend Sheet'!$K$4,ItemNum,0),MATCH(C$1,Districts,0))*'Blend Sheet'!$K47)+(INDEX(ItemCosts,MATCH('Blend Sheet'!$L$4,ItemNum,0),MATCH(C$1,Districts,0))*'Blend Sheet'!$L47)+(INDEX(ItemCosts,MATCH('Blend Sheet'!$M$4,ItemNum,0),MATCH(C$1,Districts,0))*'Blend Sheet'!$M47)+(INDEX(ItemCosts,MATCH('Blend Sheet'!$N$4,ItemNum,0),MATCH(C$1,Districts,0))*'Blend Sheet'!$N47)+(INDEX(ItemCosts,MATCH('Blend Sheet'!$O$4,ItemNum,0),MATCH(C$1,Districts,0))*'Blend Sheet'!$O47)+(INDEX(ItemCosts,MATCH('Blend Sheet'!$P$4,ItemNum,0),MATCH(C$1,Districts,0))*'Blend Sheet'!$P47)+(INDEX(ItemCosts,MATCH('Blend Sheet'!$Q$4,ItemNum,0),MATCH(C$1,Districts,0))*'Blend Sheet'!$Q47)+(INDEX(ItemCosts,MATCH('Blend Sheet'!$R$4,ItemNum,0),MATCH(C$1,Districts,0))*'Blend Sheet'!$R47)+(INDEX(ItemCosts,MATCH('Blend Sheet'!$S$4,ItemNum,0),MATCH(C$1,Districts,0))*'Blend Sheet'!$S47)+(INDEX(ItemCosts,MATCH('Blend Sheet'!$T$4,ItemNum,0),MATCH(C$1,Districts,0))*'Blend Sheet'!$T47)+(INDEX(ItemCosts,MATCH('Blend Sheet'!$U$4,ItemNum,0),MATCH(C$1,Districts,0))*'Blend Sheet'!$U47)+(INDEX(ItemCosts,MATCH('Blend Sheet'!$V$4,ItemNum,0),MATCH(C$1,Districts,0))*'Blend Sheet'!$V47)+(INDEX(ItemCosts,MATCH('Blend Sheet'!$W$4,ItemNum,0),MATCH(C$1,Districts,0))*'Blend Sheet'!$W47)+(INDEX(ItemCosts,MATCH('Blend Sheet'!$X$4,ItemNum,0),MATCH(C$1,Districts,0))*'Blend Sheet'!$X47)+(INDEX(ItemCosts,MATCH('Blend Sheet'!$Y$4,ItemNum,0),MATCH(C$1,Districts,0))*'Blend Sheet'!$Y47)+(INDEX(ItemCosts,MATCH('Blend Sheet'!$Z$4,ItemNum,0),MATCH(C$1,Districts,0))*'Blend Sheet'!$Z47)+(INDEX(ItemCosts,MATCH('Blend Sheet'!$AA$4,ItemNum,0),MATCH(C$1,Districts,0))*'Blend Sheet'!$AA47)+(INDEX(ItemCosts,MATCH('Blend Sheet'!$AB$4,ItemNum,0),MATCH(C$1,Districts,0))*'Blend Sheet'!$AB47)+(INDEX(ItemCosts,MATCH('Blend Sheet'!$AC$4,ItemNum,0),MATCH(C$1,Districts,0))*'Blend Sheet'!$AC47)+(INDEX(ItemCosts,MATCH('Blend Sheet'!$AD$4,ItemNum,0),MATCH(C$1,Districts,0))*'Blend Sheet'!$AD47)+(INDEX(ItemCosts,MATCH('Blend Sheet'!$AE$4,ItemNum,0),MATCH(C$1,Districts,0))*'Blend Sheet'!$AE47)+(INDEX(ItemCosts,MATCH('Blend Sheet'!$AF$4,ItemNum,0),MATCH(C$1,Districts,0))*'Blend Sheet'!$AF47)+(INDEX(ItemCosts,MATCH('Blend Sheet'!$AG$4,ItemNum,0),MATCH(C$1,Districts,0))*'Blend Sheet'!$AG47)+(INDEX(ItemCosts,MATCH('Blend Sheet'!$AH$4,ItemNum,0),MATCH(C$1,Districts,0))*'Blend Sheet'!$AH47)+(INDEX(ItemCosts,MATCH('Blend Sheet'!$AI$4,ItemNum,0),MATCH(C$1,Districts,0))*'Blend Sheet'!$AI47)+(INDEX(ItemCosts,MATCH('Blend Sheet'!$AJ$4,ItemNum,0),MATCH(C$1,Districts,0))*'Blend Sheet'!$AJ47)+(INDEX(ItemCosts,MATCH('Blend Sheet'!$AK$4,ItemNum,0),MATCH(C$1,Districts,0))*'Blend Sheet'!$AK47)+(INDEX(ItemCosts,MATCH('Blend Sheet'!$AL$4,ItemNum,0),MATCH(C$1,Districts,0))*'Blend Sheet'!$AL47)+(INDEX(ItemCosts,MATCH('Blend Sheet'!$AM$4,ItemNum,0),MATCH(C$1,Districts,0))*'Blend Sheet'!$AM47)+(INDEX(ItemCosts,MATCH('Blend Sheet'!$AN$4,ItemNum,0),MATCH(C$1,Districts,0))*'Blend Sheet'!$AN47)+(INDEX(ItemCosts,MATCH('Blend Sheet'!$AO$4,ItemNum,0),MATCH(C$1,Districts,0))*'Blend Sheet'!$AO47)+(INDEX(ItemCosts,MATCH('Blend Sheet'!$AP$4,ItemNum,0),MATCH(C$1,Districts,0))*'Blend Sheet'!$AP47)+(INDEX(ItemCosts,MATCH('Blend Sheet'!$AQ$4,ItemNum,0),MATCH(C$1,Districts,0))*'Blend Sheet'!$AQ47)+(INDEX(ItemCosts,MATCH('Blend Sheet'!$AR$4,ItemNum,0),MATCH(C$1,Districts,0))*'Blend Sheet'!$AR47)+(INDEX(ItemCosts,MATCH('Blend Sheet'!$AS$4,ItemNum,0),MATCH(C$1,Districts,0))*'Blend Sheet'!$AS47)</f>
        <v>#N/A</v>
      </c>
      <c r="D44" s="5" t="e">
        <f>(INDEX(ItemCosts,MATCH('Blend Sheet'!$C$4,ItemNum,0),MATCH(D$1,Districts,0))*'Blend Sheet'!$C47)+(INDEX(ItemCosts,MATCH('Blend Sheet'!$D$4,ItemNum,0),MATCH(D$1,Districts,0))*'Blend Sheet'!$D47)+(INDEX(ItemCosts,MATCH('Blend Sheet'!$E$4,ItemNum,0),MATCH(D$1,Districts,0))*'Blend Sheet'!$E47)+(INDEX(ItemCosts,MATCH('Blend Sheet'!$F$4,ItemNum,0),MATCH(D$1,Districts,0))*'Blend Sheet'!$F47)+(INDEX(ItemCosts,MATCH('Blend Sheet'!$G$4,ItemNum,0),MATCH(D$1,Districts,0))*'Blend Sheet'!$G47)+(INDEX(ItemCosts,MATCH('Blend Sheet'!$H$4,ItemNum,0),MATCH(D$1,Districts,0))*'Blend Sheet'!$H47)+(INDEX(ItemCosts,MATCH('Blend Sheet'!$I$4,ItemNum,0),MATCH(D$1,Districts,0))*'Blend Sheet'!$I47)+(INDEX(ItemCosts,MATCH('Blend Sheet'!$J$4,ItemNum,0),MATCH(D$1,Districts,0))*'Blend Sheet'!$J47)+(INDEX(ItemCosts,MATCH('Blend Sheet'!$K$4,ItemNum,0),MATCH(D$1,Districts,0))*'Blend Sheet'!$K47)+(INDEX(ItemCosts,MATCH('Blend Sheet'!$L$4,ItemNum,0),MATCH(D$1,Districts,0))*'Blend Sheet'!$L47)+(INDEX(ItemCosts,MATCH('Blend Sheet'!$M$4,ItemNum,0),MATCH(D$1,Districts,0))*'Blend Sheet'!$M47)+(INDEX(ItemCosts,MATCH('Blend Sheet'!$N$4,ItemNum,0),MATCH(D$1,Districts,0))*'Blend Sheet'!$N47)+(INDEX(ItemCosts,MATCH('Blend Sheet'!$O$4,ItemNum,0),MATCH(D$1,Districts,0))*'Blend Sheet'!$O47)+(INDEX(ItemCosts,MATCH('Blend Sheet'!$P$4,ItemNum,0),MATCH(D$1,Districts,0))*'Blend Sheet'!$P47)+(INDEX(ItemCosts,MATCH('Blend Sheet'!$Q$4,ItemNum,0),MATCH(D$1,Districts,0))*'Blend Sheet'!$Q47)+(INDEX(ItemCosts,MATCH('Blend Sheet'!$R$4,ItemNum,0),MATCH(D$1,Districts,0))*'Blend Sheet'!$R47)+(INDEX(ItemCosts,MATCH('Blend Sheet'!$S$4,ItemNum,0),MATCH(D$1,Districts,0))*'Blend Sheet'!$S47)+(INDEX(ItemCosts,MATCH('Blend Sheet'!$T$4,ItemNum,0),MATCH(D$1,Districts,0))*'Blend Sheet'!$T47)+(INDEX(ItemCosts,MATCH('Blend Sheet'!$U$4,ItemNum,0),MATCH(D$1,Districts,0))*'Blend Sheet'!$U47)+(INDEX(ItemCosts,MATCH('Blend Sheet'!$V$4,ItemNum,0),MATCH(D$1,Districts,0))*'Blend Sheet'!$V47)+(INDEX(ItemCosts,MATCH('Blend Sheet'!$W$4,ItemNum,0),MATCH(D$1,Districts,0))*'Blend Sheet'!$W47)+(INDEX(ItemCosts,MATCH('Blend Sheet'!$X$4,ItemNum,0),MATCH(D$1,Districts,0))*'Blend Sheet'!$X47)+(INDEX(ItemCosts,MATCH('Blend Sheet'!$Y$4,ItemNum,0),MATCH(D$1,Districts,0))*'Blend Sheet'!$Y47)+(INDEX(ItemCosts,MATCH('Blend Sheet'!$Z$4,ItemNum,0),MATCH(D$1,Districts,0))*'Blend Sheet'!$Z47)+(INDEX(ItemCosts,MATCH('Blend Sheet'!$AA$4,ItemNum,0),MATCH(D$1,Districts,0))*'Blend Sheet'!$AA47)+(INDEX(ItemCosts,MATCH('Blend Sheet'!$AB$4,ItemNum,0),MATCH(D$1,Districts,0))*'Blend Sheet'!$AB47)+(INDEX(ItemCosts,MATCH('Blend Sheet'!$AC$4,ItemNum,0),MATCH(D$1,Districts,0))*'Blend Sheet'!$AC47)+(INDEX(ItemCosts,MATCH('Blend Sheet'!$AD$4,ItemNum,0),MATCH(D$1,Districts,0))*'Blend Sheet'!$AD47)+(INDEX(ItemCosts,MATCH('Blend Sheet'!$AE$4,ItemNum,0),MATCH(D$1,Districts,0))*'Blend Sheet'!$AE47)+(INDEX(ItemCosts,MATCH('Blend Sheet'!$AF$4,ItemNum,0),MATCH(D$1,Districts,0))*'Blend Sheet'!$AF47)+(INDEX(ItemCosts,MATCH('Blend Sheet'!$AG$4,ItemNum,0),MATCH(D$1,Districts,0))*'Blend Sheet'!$AG47)+(INDEX(ItemCosts,MATCH('Blend Sheet'!$AH$4,ItemNum,0),MATCH(D$1,Districts,0))*'Blend Sheet'!$AH47)+(INDEX(ItemCosts,MATCH('Blend Sheet'!$AI$4,ItemNum,0),MATCH(D$1,Districts,0))*'Blend Sheet'!$AI47)+(INDEX(ItemCosts,MATCH('Blend Sheet'!$AJ$4,ItemNum,0),MATCH(D$1,Districts,0))*'Blend Sheet'!$AJ47)+(INDEX(ItemCosts,MATCH('Blend Sheet'!$AK$4,ItemNum,0),MATCH(D$1,Districts,0))*'Blend Sheet'!$AK47)+(INDEX(ItemCosts,MATCH('Blend Sheet'!$AL$4,ItemNum,0),MATCH(D$1,Districts,0))*'Blend Sheet'!$AL47)+(INDEX(ItemCosts,MATCH('Blend Sheet'!$AM$4,ItemNum,0),MATCH(D$1,Districts,0))*'Blend Sheet'!$AM47)+(INDEX(ItemCosts,MATCH('Blend Sheet'!$AN$4,ItemNum,0),MATCH(D$1,Districts,0))*'Blend Sheet'!$AN47)+(INDEX(ItemCosts,MATCH('Blend Sheet'!$AO$4,ItemNum,0),MATCH(D$1,Districts,0))*'Blend Sheet'!$AO47)+(INDEX(ItemCosts,MATCH('Blend Sheet'!$AP$4,ItemNum,0),MATCH(D$1,Districts,0))*'Blend Sheet'!$AP47)+(INDEX(ItemCosts,MATCH('Blend Sheet'!$AQ$4,ItemNum,0),MATCH(D$1,Districts,0))*'Blend Sheet'!$AQ47)+(INDEX(ItemCosts,MATCH('Blend Sheet'!$AR$4,ItemNum,0),MATCH(D$1,Districts,0))*'Blend Sheet'!$AR47)+(INDEX(ItemCosts,MATCH('Blend Sheet'!$AS$4,ItemNum,0),MATCH(D$1,Districts,0))*'Blend Sheet'!$AS47)</f>
        <v>#N/A</v>
      </c>
      <c r="E44" s="5" t="e">
        <f>(INDEX(ItemCosts,MATCH('Blend Sheet'!$C$4,ItemNum,0),MATCH(E$1,Districts,0))*'Blend Sheet'!$C47)+(INDEX(ItemCosts,MATCH('Blend Sheet'!$D$4,ItemNum,0),MATCH(E$1,Districts,0))*'Blend Sheet'!$D47)+(INDEX(ItemCosts,MATCH('Blend Sheet'!$E$4,ItemNum,0),MATCH(E$1,Districts,0))*'Blend Sheet'!$E47)+(INDEX(ItemCosts,MATCH('Blend Sheet'!$F$4,ItemNum,0),MATCH(E$1,Districts,0))*'Blend Sheet'!$F47)+(INDEX(ItemCosts,MATCH('Blend Sheet'!$G$4,ItemNum,0),MATCH(E$1,Districts,0))*'Blend Sheet'!$G47)+(INDEX(ItemCosts,MATCH('Blend Sheet'!$H$4,ItemNum,0),MATCH(E$1,Districts,0))*'Blend Sheet'!$H47)+(INDEX(ItemCosts,MATCH('Blend Sheet'!$I$4,ItemNum,0),MATCH(E$1,Districts,0))*'Blend Sheet'!$I47)+(INDEX(ItemCosts,MATCH('Blend Sheet'!$J$4,ItemNum,0),MATCH(E$1,Districts,0))*'Blend Sheet'!$J47)+(INDEX(ItemCosts,MATCH('Blend Sheet'!$K$4,ItemNum,0),MATCH(E$1,Districts,0))*'Blend Sheet'!$K47)+(INDEX(ItemCosts,MATCH('Blend Sheet'!$L$4,ItemNum,0),MATCH(E$1,Districts,0))*'Blend Sheet'!$L47)+(INDEX(ItemCosts,MATCH('Blend Sheet'!$M$4,ItemNum,0),MATCH(E$1,Districts,0))*'Blend Sheet'!$M47)+(INDEX(ItemCosts,MATCH('Blend Sheet'!$N$4,ItemNum,0),MATCH(E$1,Districts,0))*'Blend Sheet'!$N47)+(INDEX(ItemCosts,MATCH('Blend Sheet'!$O$4,ItemNum,0),MATCH(E$1,Districts,0))*'Blend Sheet'!$O47)+(INDEX(ItemCosts,MATCH('Blend Sheet'!$P$4,ItemNum,0),MATCH(E$1,Districts,0))*'Blend Sheet'!$P47)+(INDEX(ItemCosts,MATCH('Blend Sheet'!$Q$4,ItemNum,0),MATCH(E$1,Districts,0))*'Blend Sheet'!$Q47)+(INDEX(ItemCosts,MATCH('Blend Sheet'!$R$4,ItemNum,0),MATCH(E$1,Districts,0))*'Blend Sheet'!$R47)+(INDEX(ItemCosts,MATCH('Blend Sheet'!$S$4,ItemNum,0),MATCH(E$1,Districts,0))*'Blend Sheet'!$S47)+(INDEX(ItemCosts,MATCH('Blend Sheet'!$T$4,ItemNum,0),MATCH(E$1,Districts,0))*'Blend Sheet'!$T47)+(INDEX(ItemCosts,MATCH('Blend Sheet'!$U$4,ItemNum,0),MATCH(E$1,Districts,0))*'Blend Sheet'!$U47)+(INDEX(ItemCosts,MATCH('Blend Sheet'!$V$4,ItemNum,0),MATCH(E$1,Districts,0))*'Blend Sheet'!$V47)+(INDEX(ItemCosts,MATCH('Blend Sheet'!$W$4,ItemNum,0),MATCH(E$1,Districts,0))*'Blend Sheet'!$W47)+(INDEX(ItemCosts,MATCH('Blend Sheet'!$X$4,ItemNum,0),MATCH(E$1,Districts,0))*'Blend Sheet'!$X47)+(INDEX(ItemCosts,MATCH('Blend Sheet'!$Y$4,ItemNum,0),MATCH(E$1,Districts,0))*'Blend Sheet'!$Y47)+(INDEX(ItemCosts,MATCH('Blend Sheet'!$Z$4,ItemNum,0),MATCH(E$1,Districts,0))*'Blend Sheet'!$Z47)+(INDEX(ItemCosts,MATCH('Blend Sheet'!$AA$4,ItemNum,0),MATCH(E$1,Districts,0))*'Blend Sheet'!$AA47)+(INDEX(ItemCosts,MATCH('Blend Sheet'!$AB$4,ItemNum,0),MATCH(E$1,Districts,0))*'Blend Sheet'!$AB47)+(INDEX(ItemCosts,MATCH('Blend Sheet'!$AC$4,ItemNum,0),MATCH(E$1,Districts,0))*'Blend Sheet'!$AC47)+(INDEX(ItemCosts,MATCH('Blend Sheet'!$AD$4,ItemNum,0),MATCH(E$1,Districts,0))*'Blend Sheet'!$AD47)+(INDEX(ItemCosts,MATCH('Blend Sheet'!$AE$4,ItemNum,0),MATCH(E$1,Districts,0))*'Blend Sheet'!$AE47)+(INDEX(ItemCosts,MATCH('Blend Sheet'!$AF$4,ItemNum,0),MATCH(E$1,Districts,0))*'Blend Sheet'!$AF47)+(INDEX(ItemCosts,MATCH('Blend Sheet'!$AG$4,ItemNum,0),MATCH(E$1,Districts,0))*'Blend Sheet'!$AG47)+(INDEX(ItemCosts,MATCH('Blend Sheet'!$AH$4,ItemNum,0),MATCH(E$1,Districts,0))*'Blend Sheet'!$AH47)+(INDEX(ItemCosts,MATCH('Blend Sheet'!$AI$4,ItemNum,0),MATCH(E$1,Districts,0))*'Blend Sheet'!$AI47)+(INDEX(ItemCosts,MATCH('Blend Sheet'!$AJ$4,ItemNum,0),MATCH(E$1,Districts,0))*'Blend Sheet'!$AJ47)+(INDEX(ItemCosts,MATCH('Blend Sheet'!$AK$4,ItemNum,0),MATCH(E$1,Districts,0))*'Blend Sheet'!$AK47)+(INDEX(ItemCosts,MATCH('Blend Sheet'!$AL$4,ItemNum,0),MATCH(E$1,Districts,0))*'Blend Sheet'!$AL47)+(INDEX(ItemCosts,MATCH('Blend Sheet'!$AM$4,ItemNum,0),MATCH(E$1,Districts,0))*'Blend Sheet'!$AM47)+(INDEX(ItemCosts,MATCH('Blend Sheet'!$AN$4,ItemNum,0),MATCH(E$1,Districts,0))*'Blend Sheet'!$AN47)+(INDEX(ItemCosts,MATCH('Blend Sheet'!$AO$4,ItemNum,0),MATCH(E$1,Districts,0))*'Blend Sheet'!$AO47)+(INDEX(ItemCosts,MATCH('Blend Sheet'!$AP$4,ItemNum,0),MATCH(E$1,Districts,0))*'Blend Sheet'!$AP47)+(INDEX(ItemCosts,MATCH('Blend Sheet'!$AQ$4,ItemNum,0),MATCH(E$1,Districts,0))*'Blend Sheet'!$AQ47)+(INDEX(ItemCosts,MATCH('Blend Sheet'!$AR$4,ItemNum,0),MATCH(E$1,Districts,0))*'Blend Sheet'!$AR47)+(INDEX(ItemCosts,MATCH('Blend Sheet'!$AS$4,ItemNum,0),MATCH(E$1,Districts,0))*'Blend Sheet'!$AS47)</f>
        <v>#N/A</v>
      </c>
      <c r="F44" s="5" t="e">
        <f>(INDEX(ItemCosts,MATCH('Blend Sheet'!$C$4,ItemNum,0),MATCH(F$1,Districts,0))*'Blend Sheet'!$C47)+(INDEX(ItemCosts,MATCH('Blend Sheet'!$D$4,ItemNum,0),MATCH(F$1,Districts,0))*'Blend Sheet'!$D47)+(INDEX(ItemCosts,MATCH('Blend Sheet'!$E$4,ItemNum,0),MATCH(F$1,Districts,0))*'Blend Sheet'!$E47)+(INDEX(ItemCosts,MATCH('Blend Sheet'!$F$4,ItemNum,0),MATCH(F$1,Districts,0))*'Blend Sheet'!$F47)+(INDEX(ItemCosts,MATCH('Blend Sheet'!$G$4,ItemNum,0),MATCH(F$1,Districts,0))*'Blend Sheet'!$G47)+(INDEX(ItemCosts,MATCH('Blend Sheet'!$H$4,ItemNum,0),MATCH(F$1,Districts,0))*'Blend Sheet'!$H47)+(INDEX(ItemCosts,MATCH('Blend Sheet'!$I$4,ItemNum,0),MATCH(F$1,Districts,0))*'Blend Sheet'!$I47)+(INDEX(ItemCosts,MATCH('Blend Sheet'!$J$4,ItemNum,0),MATCH(F$1,Districts,0))*'Blend Sheet'!$J47)+(INDEX(ItemCosts,MATCH('Blend Sheet'!$K$4,ItemNum,0),MATCH(F$1,Districts,0))*'Blend Sheet'!$K47)+(INDEX(ItemCosts,MATCH('Blend Sheet'!$L$4,ItemNum,0),MATCH(F$1,Districts,0))*'Blend Sheet'!$L47)+(INDEX(ItemCosts,MATCH('Blend Sheet'!$M$4,ItemNum,0),MATCH(F$1,Districts,0))*'Blend Sheet'!$M47)+(INDEX(ItemCosts,MATCH('Blend Sheet'!$N$4,ItemNum,0),MATCH(F$1,Districts,0))*'Blend Sheet'!$N47)+(INDEX(ItemCosts,MATCH('Blend Sheet'!$O$4,ItemNum,0),MATCH(F$1,Districts,0))*'Blend Sheet'!$O47)+(INDEX(ItemCosts,MATCH('Blend Sheet'!$P$4,ItemNum,0),MATCH(F$1,Districts,0))*'Blend Sheet'!$P47)+(INDEX(ItemCosts,MATCH('Blend Sheet'!$Q$4,ItemNum,0),MATCH(F$1,Districts,0))*'Blend Sheet'!$Q47)+(INDEX(ItemCosts,MATCH('Blend Sheet'!$R$4,ItemNum,0),MATCH(F$1,Districts,0))*'Blend Sheet'!$R47)+(INDEX(ItemCosts,MATCH('Blend Sheet'!$S$4,ItemNum,0),MATCH(F$1,Districts,0))*'Blend Sheet'!$S47)+(INDEX(ItemCosts,MATCH('Blend Sheet'!$T$4,ItemNum,0),MATCH(F$1,Districts,0))*'Blend Sheet'!$T47)+(INDEX(ItemCosts,MATCH('Blend Sheet'!$U$4,ItemNum,0),MATCH(F$1,Districts,0))*'Blend Sheet'!$U47)+(INDEX(ItemCosts,MATCH('Blend Sheet'!$V$4,ItemNum,0),MATCH(F$1,Districts,0))*'Blend Sheet'!$V47)+(INDEX(ItemCosts,MATCH('Blend Sheet'!$W$4,ItemNum,0),MATCH(F$1,Districts,0))*'Blend Sheet'!$W47)+(INDEX(ItemCosts,MATCH('Blend Sheet'!$X$4,ItemNum,0),MATCH(F$1,Districts,0))*'Blend Sheet'!$X47)+(INDEX(ItemCosts,MATCH('Blend Sheet'!$Y$4,ItemNum,0),MATCH(F$1,Districts,0))*'Blend Sheet'!$Y47)+(INDEX(ItemCosts,MATCH('Blend Sheet'!$Z$4,ItemNum,0),MATCH(F$1,Districts,0))*'Blend Sheet'!$Z47)+(INDEX(ItemCosts,MATCH('Blend Sheet'!$AA$4,ItemNum,0),MATCH(F$1,Districts,0))*'Blend Sheet'!$AA47)+(INDEX(ItemCosts,MATCH('Blend Sheet'!$AB$4,ItemNum,0),MATCH(F$1,Districts,0))*'Blend Sheet'!$AB47)+(INDEX(ItemCosts,MATCH('Blend Sheet'!$AC$4,ItemNum,0),MATCH(F$1,Districts,0))*'Blend Sheet'!$AC47)+(INDEX(ItemCosts,MATCH('Blend Sheet'!$AD$4,ItemNum,0),MATCH(F$1,Districts,0))*'Blend Sheet'!$AD47)+(INDEX(ItemCosts,MATCH('Blend Sheet'!$AE$4,ItemNum,0),MATCH(F$1,Districts,0))*'Blend Sheet'!$AE47)+(INDEX(ItemCosts,MATCH('Blend Sheet'!$AF$4,ItemNum,0),MATCH(F$1,Districts,0))*'Blend Sheet'!$AF47)+(INDEX(ItemCosts,MATCH('Blend Sheet'!$AG$4,ItemNum,0),MATCH(F$1,Districts,0))*'Blend Sheet'!$AG47)+(INDEX(ItemCosts,MATCH('Blend Sheet'!$AH$4,ItemNum,0),MATCH(F$1,Districts,0))*'Blend Sheet'!$AH47)+(INDEX(ItemCosts,MATCH('Blend Sheet'!$AI$4,ItemNum,0),MATCH(F$1,Districts,0))*'Blend Sheet'!$AI47)+(INDEX(ItemCosts,MATCH('Blend Sheet'!$AJ$4,ItemNum,0),MATCH(F$1,Districts,0))*'Blend Sheet'!$AJ47)+(INDEX(ItemCosts,MATCH('Blend Sheet'!$AK$4,ItemNum,0),MATCH(F$1,Districts,0))*'Blend Sheet'!$AK47)+(INDEX(ItemCosts,MATCH('Blend Sheet'!$AL$4,ItemNum,0),MATCH(F$1,Districts,0))*'Blend Sheet'!$AL47)+(INDEX(ItemCosts,MATCH('Blend Sheet'!$AM$4,ItemNum,0),MATCH(F$1,Districts,0))*'Blend Sheet'!$AM47)+(INDEX(ItemCosts,MATCH('Blend Sheet'!$AN$4,ItemNum,0),MATCH(F$1,Districts,0))*'Blend Sheet'!$AN47)+(INDEX(ItemCosts,MATCH('Blend Sheet'!$AO$4,ItemNum,0),MATCH(F$1,Districts,0))*'Blend Sheet'!$AO47)+(INDEX(ItemCosts,MATCH('Blend Sheet'!$AP$4,ItemNum,0),MATCH(F$1,Districts,0))*'Blend Sheet'!$AP47)+(INDEX(ItemCosts,MATCH('Blend Sheet'!$AQ$4,ItemNum,0),MATCH(F$1,Districts,0))*'Blend Sheet'!$AQ47)+(INDEX(ItemCosts,MATCH('Blend Sheet'!$AR$4,ItemNum,0),MATCH(F$1,Districts,0))*'Blend Sheet'!$AR47)+(INDEX(ItemCosts,MATCH('Blend Sheet'!$AS$4,ItemNum,0),MATCH(F$1,Districts,0))*'Blend Sheet'!$AS47)</f>
        <v>#N/A</v>
      </c>
      <c r="G44" s="5" t="e">
        <f>(INDEX(ItemCosts,MATCH('Blend Sheet'!$C$4,ItemNum,0),MATCH(G$1,Districts,0))*'Blend Sheet'!$C47)+(INDEX(ItemCosts,MATCH('Blend Sheet'!$D$4,ItemNum,0),MATCH(G$1,Districts,0))*'Blend Sheet'!$D47)+(INDEX(ItemCosts,MATCH('Blend Sheet'!$E$4,ItemNum,0),MATCH(G$1,Districts,0))*'Blend Sheet'!$E47)+(INDEX(ItemCosts,MATCH('Blend Sheet'!$F$4,ItemNum,0),MATCH(G$1,Districts,0))*'Blend Sheet'!$F47)+(INDEX(ItemCosts,MATCH('Blend Sheet'!$G$4,ItemNum,0),MATCH(G$1,Districts,0))*'Blend Sheet'!$G47)+(INDEX(ItemCosts,MATCH('Blend Sheet'!$H$4,ItemNum,0),MATCH(G$1,Districts,0))*'Blend Sheet'!$H47)+(INDEX(ItemCosts,MATCH('Blend Sheet'!$I$4,ItemNum,0),MATCH(G$1,Districts,0))*'Blend Sheet'!$I47)+(INDEX(ItemCosts,MATCH('Blend Sheet'!$J$4,ItemNum,0),MATCH(G$1,Districts,0))*'Blend Sheet'!$J47)+(INDEX(ItemCosts,MATCH('Blend Sheet'!$K$4,ItemNum,0),MATCH(G$1,Districts,0))*'Blend Sheet'!$K47)+(INDEX(ItemCosts,MATCH('Blend Sheet'!$L$4,ItemNum,0),MATCH(G$1,Districts,0))*'Blend Sheet'!$L47)+(INDEX(ItemCosts,MATCH('Blend Sheet'!$M$4,ItemNum,0),MATCH(G$1,Districts,0))*'Blend Sheet'!$M47)+(INDEX(ItemCosts,MATCH('Blend Sheet'!$N$4,ItemNum,0),MATCH(G$1,Districts,0))*'Blend Sheet'!$N47)+(INDEX(ItemCosts,MATCH('Blend Sheet'!$O$4,ItemNum,0),MATCH(G$1,Districts,0))*'Blend Sheet'!$O47)+(INDEX(ItemCosts,MATCH('Blend Sheet'!$P$4,ItemNum,0),MATCH(G$1,Districts,0))*'Blend Sheet'!$P47)+(INDEX(ItemCosts,MATCH('Blend Sheet'!$Q$4,ItemNum,0),MATCH(G$1,Districts,0))*'Blend Sheet'!$Q47)+(INDEX(ItemCosts,MATCH('Blend Sheet'!$R$4,ItemNum,0),MATCH(G$1,Districts,0))*'Blend Sheet'!$R47)+(INDEX(ItemCosts,MATCH('Blend Sheet'!$S$4,ItemNum,0),MATCH(G$1,Districts,0))*'Blend Sheet'!$S47)+(INDEX(ItemCosts,MATCH('Blend Sheet'!$T$4,ItemNum,0),MATCH(G$1,Districts,0))*'Blend Sheet'!$T47)+(INDEX(ItemCosts,MATCH('Blend Sheet'!$U$4,ItemNum,0),MATCH(G$1,Districts,0))*'Blend Sheet'!$U47)+(INDEX(ItemCosts,MATCH('Blend Sheet'!$V$4,ItemNum,0),MATCH(G$1,Districts,0))*'Blend Sheet'!$V47)+(INDEX(ItemCosts,MATCH('Blend Sheet'!$W$4,ItemNum,0),MATCH(G$1,Districts,0))*'Blend Sheet'!$W47)+(INDEX(ItemCosts,MATCH('Blend Sheet'!$X$4,ItemNum,0),MATCH(G$1,Districts,0))*'Blend Sheet'!$X47)+(INDEX(ItemCosts,MATCH('Blend Sheet'!$Y$4,ItemNum,0),MATCH(G$1,Districts,0))*'Blend Sheet'!$Y47)+(INDEX(ItemCosts,MATCH('Blend Sheet'!$Z$4,ItemNum,0),MATCH(G$1,Districts,0))*'Blend Sheet'!$Z47)+(INDEX(ItemCosts,MATCH('Blend Sheet'!$AA$4,ItemNum,0),MATCH(G$1,Districts,0))*'Blend Sheet'!$AA47)+(INDEX(ItemCosts,MATCH('Blend Sheet'!$AB$4,ItemNum,0),MATCH(G$1,Districts,0))*'Blend Sheet'!$AB47)+(INDEX(ItemCosts,MATCH('Blend Sheet'!$AC$4,ItemNum,0),MATCH(G$1,Districts,0))*'Blend Sheet'!$AC47)+(INDEX(ItemCosts,MATCH('Blend Sheet'!$AD$4,ItemNum,0),MATCH(G$1,Districts,0))*'Blend Sheet'!$AD47)+(INDEX(ItemCosts,MATCH('Blend Sheet'!$AE$4,ItemNum,0),MATCH(G$1,Districts,0))*'Blend Sheet'!$AE47)+(INDEX(ItemCosts,MATCH('Blend Sheet'!$AF$4,ItemNum,0),MATCH(G$1,Districts,0))*'Blend Sheet'!$AF47)+(INDEX(ItemCosts,MATCH('Blend Sheet'!$AG$4,ItemNum,0),MATCH(G$1,Districts,0))*'Blend Sheet'!$AG47)+(INDEX(ItemCosts,MATCH('Blend Sheet'!$AH$4,ItemNum,0),MATCH(G$1,Districts,0))*'Blend Sheet'!$AH47)+(INDEX(ItemCosts,MATCH('Blend Sheet'!$AI$4,ItemNum,0),MATCH(G$1,Districts,0))*'Blend Sheet'!$AI47)+(INDEX(ItemCosts,MATCH('Blend Sheet'!$AJ$4,ItemNum,0),MATCH(G$1,Districts,0))*'Blend Sheet'!$AJ47)+(INDEX(ItemCosts,MATCH('Blend Sheet'!$AK$4,ItemNum,0),MATCH(G$1,Districts,0))*'Blend Sheet'!$AK47)+(INDEX(ItemCosts,MATCH('Blend Sheet'!$AL$4,ItemNum,0),MATCH(G$1,Districts,0))*'Blend Sheet'!$AL47)+(INDEX(ItemCosts,MATCH('Blend Sheet'!$AM$4,ItemNum,0),MATCH(G$1,Districts,0))*'Blend Sheet'!$AM47)+(INDEX(ItemCosts,MATCH('Blend Sheet'!$AN$4,ItemNum,0),MATCH(G$1,Districts,0))*'Blend Sheet'!$AN47)+(INDEX(ItemCosts,MATCH('Blend Sheet'!$AO$4,ItemNum,0),MATCH(G$1,Districts,0))*'Blend Sheet'!$AO47)+(INDEX(ItemCosts,MATCH('Blend Sheet'!$AP$4,ItemNum,0),MATCH(G$1,Districts,0))*'Blend Sheet'!$AP47)+(INDEX(ItemCosts,MATCH('Blend Sheet'!$AQ$4,ItemNum,0),MATCH(G$1,Districts,0))*'Blend Sheet'!$AQ47)+(INDEX(ItemCosts,MATCH('Blend Sheet'!$AR$4,ItemNum,0),MATCH(G$1,Districts,0))*'Blend Sheet'!$AR47)+(INDEX(ItemCosts,MATCH('Blend Sheet'!$AS$4,ItemNum,0),MATCH(G$1,Districts,0))*'Blend Sheet'!$AS47)</f>
        <v>#N/A</v>
      </c>
      <c r="H44" s="5" t="e">
        <f>(INDEX(ItemCosts,MATCH('Blend Sheet'!$C$4,ItemNum,0),MATCH(H$1,Districts,0))*'Blend Sheet'!$C47)+(INDEX(ItemCosts,MATCH('Blend Sheet'!$D$4,ItemNum,0),MATCH(H$1,Districts,0))*'Blend Sheet'!$D47)+(INDEX(ItemCosts,MATCH('Blend Sheet'!$E$4,ItemNum,0),MATCH(H$1,Districts,0))*'Blend Sheet'!$E47)+(INDEX(ItemCosts,MATCH('Blend Sheet'!$F$4,ItemNum,0),MATCH(H$1,Districts,0))*'Blend Sheet'!$F47)+(INDEX(ItemCosts,MATCH('Blend Sheet'!$G$4,ItemNum,0),MATCH(H$1,Districts,0))*'Blend Sheet'!$G47)+(INDEX(ItemCosts,MATCH('Blend Sheet'!$H$4,ItemNum,0),MATCH(H$1,Districts,0))*'Blend Sheet'!$H47)+(INDEX(ItemCosts,MATCH('Blend Sheet'!$I$4,ItemNum,0),MATCH(H$1,Districts,0))*'Blend Sheet'!$I47)+(INDEX(ItemCosts,MATCH('Blend Sheet'!$J$4,ItemNum,0),MATCH(H$1,Districts,0))*'Blend Sheet'!$J47)+(INDEX(ItemCosts,MATCH('Blend Sheet'!$K$4,ItemNum,0),MATCH(H$1,Districts,0))*'Blend Sheet'!$K47)+(INDEX(ItemCosts,MATCH('Blend Sheet'!$L$4,ItemNum,0),MATCH(H$1,Districts,0))*'Blend Sheet'!$L47)+(INDEX(ItemCosts,MATCH('Blend Sheet'!$M$4,ItemNum,0),MATCH(H$1,Districts,0))*'Blend Sheet'!$M47)+(INDEX(ItemCosts,MATCH('Blend Sheet'!$N$4,ItemNum,0),MATCH(H$1,Districts,0))*'Blend Sheet'!$N47)+(INDEX(ItemCosts,MATCH('Blend Sheet'!$O$4,ItemNum,0),MATCH(H$1,Districts,0))*'Blend Sheet'!$O47)+(INDEX(ItemCosts,MATCH('Blend Sheet'!$P$4,ItemNum,0),MATCH(H$1,Districts,0))*'Blend Sheet'!$P47)+(INDEX(ItemCosts,MATCH('Blend Sheet'!$Q$4,ItemNum,0),MATCH(H$1,Districts,0))*'Blend Sheet'!$Q47)+(INDEX(ItemCosts,MATCH('Blend Sheet'!$R$4,ItemNum,0),MATCH(H$1,Districts,0))*'Blend Sheet'!$R47)+(INDEX(ItemCosts,MATCH('Blend Sheet'!$S$4,ItemNum,0),MATCH(H$1,Districts,0))*'Blend Sheet'!$S47)+(INDEX(ItemCosts,MATCH('Blend Sheet'!$T$4,ItemNum,0),MATCH(H$1,Districts,0))*'Blend Sheet'!$T47)+(INDEX(ItemCosts,MATCH('Blend Sheet'!$U$4,ItemNum,0),MATCH(H$1,Districts,0))*'Blend Sheet'!$U47)+(INDEX(ItemCosts,MATCH('Blend Sheet'!$V$4,ItemNum,0),MATCH(H$1,Districts,0))*'Blend Sheet'!$V47)+(INDEX(ItemCosts,MATCH('Blend Sheet'!$W$4,ItemNum,0),MATCH(H$1,Districts,0))*'Blend Sheet'!$W47)+(INDEX(ItemCosts,MATCH('Blend Sheet'!$X$4,ItemNum,0),MATCH(H$1,Districts,0))*'Blend Sheet'!$X47)+(INDEX(ItemCosts,MATCH('Blend Sheet'!$Y$4,ItemNum,0),MATCH(H$1,Districts,0))*'Blend Sheet'!$Y47)+(INDEX(ItemCosts,MATCH('Blend Sheet'!$Z$4,ItemNum,0),MATCH(H$1,Districts,0))*'Blend Sheet'!$Z47)+(INDEX(ItemCosts,MATCH('Blend Sheet'!$AA$4,ItemNum,0),MATCH(H$1,Districts,0))*'Blend Sheet'!$AA47)+(INDEX(ItemCosts,MATCH('Blend Sheet'!$AB$4,ItemNum,0),MATCH(H$1,Districts,0))*'Blend Sheet'!$AB47)+(INDEX(ItemCosts,MATCH('Blend Sheet'!$AC$4,ItemNum,0),MATCH(H$1,Districts,0))*'Blend Sheet'!$AC47)+(INDEX(ItemCosts,MATCH('Blend Sheet'!$AD$4,ItemNum,0),MATCH(H$1,Districts,0))*'Blend Sheet'!$AD47)+(INDEX(ItemCosts,MATCH('Blend Sheet'!$AE$4,ItemNum,0),MATCH(H$1,Districts,0))*'Blend Sheet'!$AE47)+(INDEX(ItemCosts,MATCH('Blend Sheet'!$AF$4,ItemNum,0),MATCH(H$1,Districts,0))*'Blend Sheet'!$AF47)+(INDEX(ItemCosts,MATCH('Blend Sheet'!$AG$4,ItemNum,0),MATCH(H$1,Districts,0))*'Blend Sheet'!$AG47)+(INDEX(ItemCosts,MATCH('Blend Sheet'!$AH$4,ItemNum,0),MATCH(H$1,Districts,0))*'Blend Sheet'!$AH47)+(INDEX(ItemCosts,MATCH('Blend Sheet'!$AI$4,ItemNum,0),MATCH(H$1,Districts,0))*'Blend Sheet'!$AI47)+(INDEX(ItemCosts,MATCH('Blend Sheet'!$AJ$4,ItemNum,0),MATCH(H$1,Districts,0))*'Blend Sheet'!$AJ47)+(INDEX(ItemCosts,MATCH('Blend Sheet'!$AK$4,ItemNum,0),MATCH(H$1,Districts,0))*'Blend Sheet'!$AK47)+(INDEX(ItemCosts,MATCH('Blend Sheet'!$AL$4,ItemNum,0),MATCH(H$1,Districts,0))*'Blend Sheet'!$AL47)+(INDEX(ItemCosts,MATCH('Blend Sheet'!$AM$4,ItemNum,0),MATCH(H$1,Districts,0))*'Blend Sheet'!$AM47)+(INDEX(ItemCosts,MATCH('Blend Sheet'!$AN$4,ItemNum,0),MATCH(H$1,Districts,0))*'Blend Sheet'!$AN47)+(INDEX(ItemCosts,MATCH('Blend Sheet'!$AO$4,ItemNum,0),MATCH(H$1,Districts,0))*'Blend Sheet'!$AO47)+(INDEX(ItemCosts,MATCH('Blend Sheet'!$AP$4,ItemNum,0),MATCH(H$1,Districts,0))*'Blend Sheet'!$AP47)+(INDEX(ItemCosts,MATCH('Blend Sheet'!$AQ$4,ItemNum,0),MATCH(H$1,Districts,0))*'Blend Sheet'!$AQ47)+(INDEX(ItemCosts,MATCH('Blend Sheet'!$AR$4,ItemNum,0),MATCH(H$1,Districts,0))*'Blend Sheet'!$AR47)+(INDEX(ItemCosts,MATCH('Blend Sheet'!$AS$4,ItemNum,0),MATCH(H$1,Districts,0))*'Blend Sheet'!$AS47)</f>
        <v>#N/A</v>
      </c>
      <c r="I44" s="5" t="e">
        <f>(INDEX(ItemCosts,MATCH('Blend Sheet'!$C$4,ItemNum,0),MATCH(I$1,Districts,0))*'Blend Sheet'!$C47)+(INDEX(ItemCosts,MATCH('Blend Sheet'!$D$4,ItemNum,0),MATCH(I$1,Districts,0))*'Blend Sheet'!$D47)+(INDEX(ItemCosts,MATCH('Blend Sheet'!$E$4,ItemNum,0),MATCH(I$1,Districts,0))*'Blend Sheet'!$E47)+(INDEX(ItemCosts,MATCH('Blend Sheet'!$F$4,ItemNum,0),MATCH(I$1,Districts,0))*'Blend Sheet'!$F47)+(INDEX(ItemCosts,MATCH('Blend Sheet'!$G$4,ItemNum,0),MATCH(I$1,Districts,0))*'Blend Sheet'!$G47)+(INDEX(ItemCosts,MATCH('Blend Sheet'!$H$4,ItemNum,0),MATCH(I$1,Districts,0))*'Blend Sheet'!$H47)+(INDEX(ItemCosts,MATCH('Blend Sheet'!$I$4,ItemNum,0),MATCH(I$1,Districts,0))*'Blend Sheet'!$I47)+(INDEX(ItemCosts,MATCH('Blend Sheet'!$J$4,ItemNum,0),MATCH(I$1,Districts,0))*'Blend Sheet'!$J47)+(INDEX(ItemCosts,MATCH('Blend Sheet'!$K$4,ItemNum,0),MATCH(I$1,Districts,0))*'Blend Sheet'!$K47)+(INDEX(ItemCosts,MATCH('Blend Sheet'!$L$4,ItemNum,0),MATCH(I$1,Districts,0))*'Blend Sheet'!$L47)+(INDEX(ItemCosts,MATCH('Blend Sheet'!$M$4,ItemNum,0),MATCH(I$1,Districts,0))*'Blend Sheet'!$M47)+(INDEX(ItemCosts,MATCH('Blend Sheet'!$N$4,ItemNum,0),MATCH(I$1,Districts,0))*'Blend Sheet'!$N47)+(INDEX(ItemCosts,MATCH('Blend Sheet'!$O$4,ItemNum,0),MATCH(I$1,Districts,0))*'Blend Sheet'!$O47)+(INDEX(ItemCosts,MATCH('Blend Sheet'!$P$4,ItemNum,0),MATCH(I$1,Districts,0))*'Blend Sheet'!$P47)+(INDEX(ItemCosts,MATCH('Blend Sheet'!$Q$4,ItemNum,0),MATCH(I$1,Districts,0))*'Blend Sheet'!$Q47)+(INDEX(ItemCosts,MATCH('Blend Sheet'!$R$4,ItemNum,0),MATCH(I$1,Districts,0))*'Blend Sheet'!$R47)+(INDEX(ItemCosts,MATCH('Blend Sheet'!$S$4,ItemNum,0),MATCH(I$1,Districts,0))*'Blend Sheet'!$S47)+(INDEX(ItemCosts,MATCH('Blend Sheet'!$T$4,ItemNum,0),MATCH(I$1,Districts,0))*'Blend Sheet'!$T47)+(INDEX(ItemCosts,MATCH('Blend Sheet'!$U$4,ItemNum,0),MATCH(I$1,Districts,0))*'Blend Sheet'!$U47)+(INDEX(ItemCosts,MATCH('Blend Sheet'!$V$4,ItemNum,0),MATCH(I$1,Districts,0))*'Blend Sheet'!$V47)+(INDEX(ItemCosts,MATCH('Blend Sheet'!$W$4,ItemNum,0),MATCH(I$1,Districts,0))*'Blend Sheet'!$W47)+(INDEX(ItemCosts,MATCH('Blend Sheet'!$X$4,ItemNum,0),MATCH(I$1,Districts,0))*'Blend Sheet'!$X47)+(INDEX(ItemCosts,MATCH('Blend Sheet'!$Y$4,ItemNum,0),MATCH(I$1,Districts,0))*'Blend Sheet'!$Y47)+(INDEX(ItemCosts,MATCH('Blend Sheet'!$Z$4,ItemNum,0),MATCH(I$1,Districts,0))*'Blend Sheet'!$Z47)+(INDEX(ItemCosts,MATCH('Blend Sheet'!$AA$4,ItemNum,0),MATCH(I$1,Districts,0))*'Blend Sheet'!$AA47)+(INDEX(ItemCosts,MATCH('Blend Sheet'!$AB$4,ItemNum,0),MATCH(I$1,Districts,0))*'Blend Sheet'!$AB47)+(INDEX(ItemCosts,MATCH('Blend Sheet'!$AC$4,ItemNum,0),MATCH(I$1,Districts,0))*'Blend Sheet'!$AC47)+(INDEX(ItemCosts,MATCH('Blend Sheet'!$AD$4,ItemNum,0),MATCH(I$1,Districts,0))*'Blend Sheet'!$AD47)+(INDEX(ItemCosts,MATCH('Blend Sheet'!$AE$4,ItemNum,0),MATCH(I$1,Districts,0))*'Blend Sheet'!$AE47)+(INDEX(ItemCosts,MATCH('Blend Sheet'!$AF$4,ItemNum,0),MATCH(I$1,Districts,0))*'Blend Sheet'!$AF47)+(INDEX(ItemCosts,MATCH('Blend Sheet'!$AG$4,ItemNum,0),MATCH(I$1,Districts,0))*'Blend Sheet'!$AG47)+(INDEX(ItemCosts,MATCH('Blend Sheet'!$AH$4,ItemNum,0),MATCH(I$1,Districts,0))*'Blend Sheet'!$AH47)+(INDEX(ItemCosts,MATCH('Blend Sheet'!$AI$4,ItemNum,0),MATCH(I$1,Districts,0))*'Blend Sheet'!$AI47)+(INDEX(ItemCosts,MATCH('Blend Sheet'!$AJ$4,ItemNum,0),MATCH(I$1,Districts,0))*'Blend Sheet'!$AJ47)+(INDEX(ItemCosts,MATCH('Blend Sheet'!$AK$4,ItemNum,0),MATCH(I$1,Districts,0))*'Blend Sheet'!$AK47)+(INDEX(ItemCosts,MATCH('Blend Sheet'!$AL$4,ItemNum,0),MATCH(I$1,Districts,0))*'Blend Sheet'!$AL47)+(INDEX(ItemCosts,MATCH('Blend Sheet'!$AM$4,ItemNum,0),MATCH(I$1,Districts,0))*'Blend Sheet'!$AM47)+(INDEX(ItemCosts,MATCH('Blend Sheet'!$AN$4,ItemNum,0),MATCH(I$1,Districts,0))*'Blend Sheet'!$AN47)+(INDEX(ItemCosts,MATCH('Blend Sheet'!$AO$4,ItemNum,0),MATCH(I$1,Districts,0))*'Blend Sheet'!$AO47)+(INDEX(ItemCosts,MATCH('Blend Sheet'!$AP$4,ItemNum,0),MATCH(I$1,Districts,0))*'Blend Sheet'!$AP47)+(INDEX(ItemCosts,MATCH('Blend Sheet'!$AQ$4,ItemNum,0),MATCH(I$1,Districts,0))*'Blend Sheet'!$AQ47)+(INDEX(ItemCosts,MATCH('Blend Sheet'!$AR$4,ItemNum,0),MATCH(I$1,Districts,0))*'Blend Sheet'!$AR47)+(INDEX(ItemCosts,MATCH('Blend Sheet'!$AS$4,ItemNum,0),MATCH(I$1,Districts,0))*'Blend Sheet'!$AS47)</f>
        <v>#N/A</v>
      </c>
      <c r="J44" s="5" t="e">
        <f>(INDEX(ItemCosts,MATCH('Blend Sheet'!$C$4,ItemNum,0),MATCH(J$1,Districts,0))*'Blend Sheet'!$C47)+(INDEX(ItemCosts,MATCH('Blend Sheet'!$D$4,ItemNum,0),MATCH(J$1,Districts,0))*'Blend Sheet'!$D47)+(INDEX(ItemCosts,MATCH('Blend Sheet'!$E$4,ItemNum,0),MATCH(J$1,Districts,0))*'Blend Sheet'!$E47)+(INDEX(ItemCosts,MATCH('Blend Sheet'!$F$4,ItemNum,0),MATCH(J$1,Districts,0))*'Blend Sheet'!$F47)+(INDEX(ItemCosts,MATCH('Blend Sheet'!$G$4,ItemNum,0),MATCH(J$1,Districts,0))*'Blend Sheet'!$G47)+(INDEX(ItemCosts,MATCH('Blend Sheet'!$H$4,ItemNum,0),MATCH(J$1,Districts,0))*'Blend Sheet'!$H47)+(INDEX(ItemCosts,MATCH('Blend Sheet'!$I$4,ItemNum,0),MATCH(J$1,Districts,0))*'Blend Sheet'!$I47)+(INDEX(ItemCosts,MATCH('Blend Sheet'!$J$4,ItemNum,0),MATCH(J$1,Districts,0))*'Blend Sheet'!$J47)+(INDEX(ItemCosts,MATCH('Blend Sheet'!$K$4,ItemNum,0),MATCH(J$1,Districts,0))*'Blend Sheet'!$K47)+(INDEX(ItemCosts,MATCH('Blend Sheet'!$L$4,ItemNum,0),MATCH(J$1,Districts,0))*'Blend Sheet'!$L47)+(INDEX(ItemCosts,MATCH('Blend Sheet'!$M$4,ItemNum,0),MATCH(J$1,Districts,0))*'Blend Sheet'!$M47)+(INDEX(ItemCosts,MATCH('Blend Sheet'!$N$4,ItemNum,0),MATCH(J$1,Districts,0))*'Blend Sheet'!$N47)+(INDEX(ItemCosts,MATCH('Blend Sheet'!$O$4,ItemNum,0),MATCH(J$1,Districts,0))*'Blend Sheet'!$O47)+(INDEX(ItemCosts,MATCH('Blend Sheet'!$P$4,ItemNum,0),MATCH(J$1,Districts,0))*'Blend Sheet'!$P47)+(INDEX(ItemCosts,MATCH('Blend Sheet'!$Q$4,ItemNum,0),MATCH(J$1,Districts,0))*'Blend Sheet'!$Q47)+(INDEX(ItemCosts,MATCH('Blend Sheet'!$R$4,ItemNum,0),MATCH(J$1,Districts,0))*'Blend Sheet'!$R47)+(INDEX(ItemCosts,MATCH('Blend Sheet'!$S$4,ItemNum,0),MATCH(J$1,Districts,0))*'Blend Sheet'!$S47)+(INDEX(ItemCosts,MATCH('Blend Sheet'!$T$4,ItemNum,0),MATCH(J$1,Districts,0))*'Blend Sheet'!$T47)+(INDEX(ItemCosts,MATCH('Blend Sheet'!$U$4,ItemNum,0),MATCH(J$1,Districts,0))*'Blend Sheet'!$U47)+(INDEX(ItemCosts,MATCH('Blend Sheet'!$V$4,ItemNum,0),MATCH(J$1,Districts,0))*'Blend Sheet'!$V47)+(INDEX(ItemCosts,MATCH('Blend Sheet'!$W$4,ItemNum,0),MATCH(J$1,Districts,0))*'Blend Sheet'!$W47)+(INDEX(ItemCosts,MATCH('Blend Sheet'!$X$4,ItemNum,0),MATCH(J$1,Districts,0))*'Blend Sheet'!$X47)+(INDEX(ItemCosts,MATCH('Blend Sheet'!$Y$4,ItemNum,0),MATCH(J$1,Districts,0))*'Blend Sheet'!$Y47)+(INDEX(ItemCosts,MATCH('Blend Sheet'!$Z$4,ItemNum,0),MATCH(J$1,Districts,0))*'Blend Sheet'!$Z47)+(INDEX(ItemCosts,MATCH('Blend Sheet'!$AA$4,ItemNum,0),MATCH(J$1,Districts,0))*'Blend Sheet'!$AA47)+(INDEX(ItemCosts,MATCH('Blend Sheet'!$AB$4,ItemNum,0),MATCH(J$1,Districts,0))*'Blend Sheet'!$AB47)+(INDEX(ItemCosts,MATCH('Blend Sheet'!$AC$4,ItemNum,0),MATCH(J$1,Districts,0))*'Blend Sheet'!$AC47)+(INDEX(ItemCosts,MATCH('Blend Sheet'!$AD$4,ItemNum,0),MATCH(J$1,Districts,0))*'Blend Sheet'!$AD47)+(INDEX(ItemCosts,MATCH('Blend Sheet'!$AE$4,ItemNum,0),MATCH(J$1,Districts,0))*'Blend Sheet'!$AE47)+(INDEX(ItemCosts,MATCH('Blend Sheet'!$AF$4,ItemNum,0),MATCH(J$1,Districts,0))*'Blend Sheet'!$AF47)+(INDEX(ItemCosts,MATCH('Blend Sheet'!$AG$4,ItemNum,0),MATCH(J$1,Districts,0))*'Blend Sheet'!$AG47)+(INDEX(ItemCosts,MATCH('Blend Sheet'!$AH$4,ItemNum,0),MATCH(J$1,Districts,0))*'Blend Sheet'!$AH47)+(INDEX(ItemCosts,MATCH('Blend Sheet'!$AI$4,ItemNum,0),MATCH(J$1,Districts,0))*'Blend Sheet'!$AI47)+(INDEX(ItemCosts,MATCH('Blend Sheet'!$AJ$4,ItemNum,0),MATCH(J$1,Districts,0))*'Blend Sheet'!$AJ47)+(INDEX(ItemCosts,MATCH('Blend Sheet'!$AK$4,ItemNum,0),MATCH(J$1,Districts,0))*'Blend Sheet'!$AK47)+(INDEX(ItemCosts,MATCH('Blend Sheet'!$AL$4,ItemNum,0),MATCH(J$1,Districts,0))*'Blend Sheet'!$AL47)+(INDEX(ItemCosts,MATCH('Blend Sheet'!$AM$4,ItemNum,0),MATCH(J$1,Districts,0))*'Blend Sheet'!$AM47)+(INDEX(ItemCosts,MATCH('Blend Sheet'!$AN$4,ItemNum,0),MATCH(J$1,Districts,0))*'Blend Sheet'!$AN47)+(INDEX(ItemCosts,MATCH('Blend Sheet'!$AO$4,ItemNum,0),MATCH(J$1,Districts,0))*'Blend Sheet'!$AO47)+(INDEX(ItemCosts,MATCH('Blend Sheet'!$AP$4,ItemNum,0),MATCH(J$1,Districts,0))*'Blend Sheet'!$AP47)+(INDEX(ItemCosts,MATCH('Blend Sheet'!$AQ$4,ItemNum,0),MATCH(J$1,Districts,0))*'Blend Sheet'!$AQ47)+(INDEX(ItemCosts,MATCH('Blend Sheet'!$AR$4,ItemNum,0),MATCH(J$1,Districts,0))*'Blend Sheet'!$AR47)+(INDEX(ItemCosts,MATCH('Blend Sheet'!$AS$4,ItemNum,0),MATCH(J$1,Districts,0))*'Blend Sheet'!$AS47)</f>
        <v>#N/A</v>
      </c>
      <c r="K44" s="5" t="e">
        <f>(INDEX(ItemCosts,MATCH('Blend Sheet'!$C$4,ItemNum,0),MATCH(K$1,Districts,0))*'Blend Sheet'!$C47)+(INDEX(ItemCosts,MATCH('Blend Sheet'!$D$4,ItemNum,0),MATCH(K$1,Districts,0))*'Blend Sheet'!$D47)+(INDEX(ItemCosts,MATCH('Blend Sheet'!$E$4,ItemNum,0),MATCH(K$1,Districts,0))*'Blend Sheet'!$E47)+(INDEX(ItemCosts,MATCH('Blend Sheet'!$F$4,ItemNum,0),MATCH(K$1,Districts,0))*'Blend Sheet'!$F47)+(INDEX(ItemCosts,MATCH('Blend Sheet'!$G$4,ItemNum,0),MATCH(K$1,Districts,0))*'Blend Sheet'!$G47)+(INDEX(ItemCosts,MATCH('Blend Sheet'!$H$4,ItemNum,0),MATCH(K$1,Districts,0))*'Blend Sheet'!$H47)+(INDEX(ItemCosts,MATCH('Blend Sheet'!$I$4,ItemNum,0),MATCH(K$1,Districts,0))*'Blend Sheet'!$I47)+(INDEX(ItemCosts,MATCH('Blend Sheet'!$J$4,ItemNum,0),MATCH(K$1,Districts,0))*'Blend Sheet'!$J47)+(INDEX(ItemCosts,MATCH('Blend Sheet'!$K$4,ItemNum,0),MATCH(K$1,Districts,0))*'Blend Sheet'!$K47)+(INDEX(ItemCosts,MATCH('Blend Sheet'!$L$4,ItemNum,0),MATCH(K$1,Districts,0))*'Blend Sheet'!$L47)+(INDEX(ItemCosts,MATCH('Blend Sheet'!$M$4,ItemNum,0),MATCH(K$1,Districts,0))*'Blend Sheet'!$M47)+(INDEX(ItemCosts,MATCH('Blend Sheet'!$N$4,ItemNum,0),MATCH(K$1,Districts,0))*'Blend Sheet'!$N47)+(INDEX(ItemCosts,MATCH('Blend Sheet'!$O$4,ItemNum,0),MATCH(K$1,Districts,0))*'Blend Sheet'!$O47)+(INDEX(ItemCosts,MATCH('Blend Sheet'!$P$4,ItemNum,0),MATCH(K$1,Districts,0))*'Blend Sheet'!$P47)+(INDEX(ItemCosts,MATCH('Blend Sheet'!$Q$4,ItemNum,0),MATCH(K$1,Districts,0))*'Blend Sheet'!$Q47)+(INDEX(ItemCosts,MATCH('Blend Sheet'!$R$4,ItemNum,0),MATCH(K$1,Districts,0))*'Blend Sheet'!$R47)+(INDEX(ItemCosts,MATCH('Blend Sheet'!$S$4,ItemNum,0),MATCH(K$1,Districts,0))*'Blend Sheet'!$S47)+(INDEX(ItemCosts,MATCH('Blend Sheet'!$T$4,ItemNum,0),MATCH(K$1,Districts,0))*'Blend Sheet'!$T47)+(INDEX(ItemCosts,MATCH('Blend Sheet'!$U$4,ItemNum,0),MATCH(K$1,Districts,0))*'Blend Sheet'!$U47)+(INDEX(ItemCosts,MATCH('Blend Sheet'!$V$4,ItemNum,0),MATCH(K$1,Districts,0))*'Blend Sheet'!$V47)+(INDEX(ItemCosts,MATCH('Blend Sheet'!$W$4,ItemNum,0),MATCH(K$1,Districts,0))*'Blend Sheet'!$W47)+(INDEX(ItemCosts,MATCH('Blend Sheet'!$X$4,ItemNum,0),MATCH(K$1,Districts,0))*'Blend Sheet'!$X47)+(INDEX(ItemCosts,MATCH('Blend Sheet'!$Y$4,ItemNum,0),MATCH(K$1,Districts,0))*'Blend Sheet'!$Y47)+(INDEX(ItemCosts,MATCH('Blend Sheet'!$Z$4,ItemNum,0),MATCH(K$1,Districts,0))*'Blend Sheet'!$Z47)+(INDEX(ItemCosts,MATCH('Blend Sheet'!$AA$4,ItemNum,0),MATCH(K$1,Districts,0))*'Blend Sheet'!$AA47)+(INDEX(ItemCosts,MATCH('Blend Sheet'!$AB$4,ItemNum,0),MATCH(K$1,Districts,0))*'Blend Sheet'!$AB47)+(INDEX(ItemCosts,MATCH('Blend Sheet'!$AC$4,ItemNum,0),MATCH(K$1,Districts,0))*'Blend Sheet'!$AC47)+(INDEX(ItemCosts,MATCH('Blend Sheet'!$AD$4,ItemNum,0),MATCH(K$1,Districts,0))*'Blend Sheet'!$AD47)+(INDEX(ItemCosts,MATCH('Blend Sheet'!$AE$4,ItemNum,0),MATCH(K$1,Districts,0))*'Blend Sheet'!$AE47)+(INDEX(ItemCosts,MATCH('Blend Sheet'!$AF$4,ItemNum,0),MATCH(K$1,Districts,0))*'Blend Sheet'!$AF47)+(INDEX(ItemCosts,MATCH('Blend Sheet'!$AG$4,ItemNum,0),MATCH(K$1,Districts,0))*'Blend Sheet'!$AG47)+(INDEX(ItemCosts,MATCH('Blend Sheet'!$AH$4,ItemNum,0),MATCH(K$1,Districts,0))*'Blend Sheet'!$AH47)+(INDEX(ItemCosts,MATCH('Blend Sheet'!$AI$4,ItemNum,0),MATCH(K$1,Districts,0))*'Blend Sheet'!$AI47)+(INDEX(ItemCosts,MATCH('Blend Sheet'!$AJ$4,ItemNum,0),MATCH(K$1,Districts,0))*'Blend Sheet'!$AJ47)+(INDEX(ItemCosts,MATCH('Blend Sheet'!$AK$4,ItemNum,0),MATCH(K$1,Districts,0))*'Blend Sheet'!$AK47)+(INDEX(ItemCosts,MATCH('Blend Sheet'!$AL$4,ItemNum,0),MATCH(K$1,Districts,0))*'Blend Sheet'!$AL47)+(INDEX(ItemCosts,MATCH('Blend Sheet'!$AM$4,ItemNum,0),MATCH(K$1,Districts,0))*'Blend Sheet'!$AM47)+(INDEX(ItemCosts,MATCH('Blend Sheet'!$AN$4,ItemNum,0),MATCH(K$1,Districts,0))*'Blend Sheet'!$AN47)+(INDEX(ItemCosts,MATCH('Blend Sheet'!$AO$4,ItemNum,0),MATCH(K$1,Districts,0))*'Blend Sheet'!$AO47)+(INDEX(ItemCosts,MATCH('Blend Sheet'!$AP$4,ItemNum,0),MATCH(K$1,Districts,0))*'Blend Sheet'!$AP47)+(INDEX(ItemCosts,MATCH('Blend Sheet'!$AQ$4,ItemNum,0),MATCH(K$1,Districts,0))*'Blend Sheet'!$AQ47)+(INDEX(ItemCosts,MATCH('Blend Sheet'!$AR$4,ItemNum,0),MATCH(K$1,Districts,0))*'Blend Sheet'!$AR47)+(INDEX(ItemCosts,MATCH('Blend Sheet'!$AS$4,ItemNum,0),MATCH(K$1,Districts,0))*'Blend Sheet'!$AS47)</f>
        <v>#N/A</v>
      </c>
      <c r="L44" s="5" t="e">
        <f>(INDEX(ItemCosts,MATCH('Blend Sheet'!$C$4,ItemNum,0),MATCH(L$1,Districts,0))*'Blend Sheet'!$C47)+(INDEX(ItemCosts,MATCH('Blend Sheet'!$D$4,ItemNum,0),MATCH(L$1,Districts,0))*'Blend Sheet'!$D47)+(INDEX(ItemCosts,MATCH('Blend Sheet'!$E$4,ItemNum,0),MATCH(L$1,Districts,0))*'Blend Sheet'!$E47)+(INDEX(ItemCosts,MATCH('Blend Sheet'!$F$4,ItemNum,0),MATCH(L$1,Districts,0))*'Blend Sheet'!$F47)+(INDEX(ItemCosts,MATCH('Blend Sheet'!$G$4,ItemNum,0),MATCH(L$1,Districts,0))*'Blend Sheet'!$G47)+(INDEX(ItemCosts,MATCH('Blend Sheet'!$H$4,ItemNum,0),MATCH(L$1,Districts,0))*'Blend Sheet'!$H47)+(INDEX(ItemCosts,MATCH('Blend Sheet'!$I$4,ItemNum,0),MATCH(L$1,Districts,0))*'Blend Sheet'!$I47)+(INDEX(ItemCosts,MATCH('Blend Sheet'!$J$4,ItemNum,0),MATCH(L$1,Districts,0))*'Blend Sheet'!$J47)+(INDEX(ItemCosts,MATCH('Blend Sheet'!$K$4,ItemNum,0),MATCH(L$1,Districts,0))*'Blend Sheet'!$K47)+(INDEX(ItemCosts,MATCH('Blend Sheet'!$L$4,ItemNum,0),MATCH(L$1,Districts,0))*'Blend Sheet'!$L47)+(INDEX(ItemCosts,MATCH('Blend Sheet'!$M$4,ItemNum,0),MATCH(L$1,Districts,0))*'Blend Sheet'!$M47)+(INDEX(ItemCosts,MATCH('Blend Sheet'!$N$4,ItemNum,0),MATCH(L$1,Districts,0))*'Blend Sheet'!$N47)+(INDEX(ItemCosts,MATCH('Blend Sheet'!$O$4,ItemNum,0),MATCH(L$1,Districts,0))*'Blend Sheet'!$O47)+(INDEX(ItemCosts,MATCH('Blend Sheet'!$P$4,ItemNum,0),MATCH(L$1,Districts,0))*'Blend Sheet'!$P47)+(INDEX(ItemCosts,MATCH('Blend Sheet'!$Q$4,ItemNum,0),MATCH(L$1,Districts,0))*'Blend Sheet'!$Q47)+(INDEX(ItemCosts,MATCH('Blend Sheet'!$R$4,ItemNum,0),MATCH(L$1,Districts,0))*'Blend Sheet'!$R47)+(INDEX(ItemCosts,MATCH('Blend Sheet'!$S$4,ItemNum,0),MATCH(L$1,Districts,0))*'Blend Sheet'!$S47)+(INDEX(ItemCosts,MATCH('Blend Sheet'!$T$4,ItemNum,0),MATCH(L$1,Districts,0))*'Blend Sheet'!$T47)+(INDEX(ItemCosts,MATCH('Blend Sheet'!$U$4,ItemNum,0),MATCH(L$1,Districts,0))*'Blend Sheet'!$U47)+(INDEX(ItemCosts,MATCH('Blend Sheet'!$V$4,ItemNum,0),MATCH(L$1,Districts,0))*'Blend Sheet'!$V47)+(INDEX(ItemCosts,MATCH('Blend Sheet'!$W$4,ItemNum,0),MATCH(L$1,Districts,0))*'Blend Sheet'!$W47)+(INDEX(ItemCosts,MATCH('Blend Sheet'!$X$4,ItemNum,0),MATCH(L$1,Districts,0))*'Blend Sheet'!$X47)+(INDEX(ItemCosts,MATCH('Blend Sheet'!$Y$4,ItemNum,0),MATCH(L$1,Districts,0))*'Blend Sheet'!$Y47)+(INDEX(ItemCosts,MATCH('Blend Sheet'!$Z$4,ItemNum,0),MATCH(L$1,Districts,0))*'Blend Sheet'!$Z47)+(INDEX(ItemCosts,MATCH('Blend Sheet'!$AA$4,ItemNum,0),MATCH(L$1,Districts,0))*'Blend Sheet'!$AA47)+(INDEX(ItemCosts,MATCH('Blend Sheet'!$AB$4,ItemNum,0),MATCH(L$1,Districts,0))*'Blend Sheet'!$AB47)+(INDEX(ItemCosts,MATCH('Blend Sheet'!$AC$4,ItemNum,0),MATCH(L$1,Districts,0))*'Blend Sheet'!$AC47)+(INDEX(ItemCosts,MATCH('Blend Sheet'!$AD$4,ItemNum,0),MATCH(L$1,Districts,0))*'Blend Sheet'!$AD47)+(INDEX(ItemCosts,MATCH('Blend Sheet'!$AE$4,ItemNum,0),MATCH(L$1,Districts,0))*'Blend Sheet'!$AE47)+(INDEX(ItemCosts,MATCH('Blend Sheet'!$AF$4,ItemNum,0),MATCH(L$1,Districts,0))*'Blend Sheet'!$AF47)+(INDEX(ItemCosts,MATCH('Blend Sheet'!$AG$4,ItemNum,0),MATCH(L$1,Districts,0))*'Blend Sheet'!$AG47)+(INDEX(ItemCosts,MATCH('Blend Sheet'!$AH$4,ItemNum,0),MATCH(L$1,Districts,0))*'Blend Sheet'!$AH47)+(INDEX(ItemCosts,MATCH('Blend Sheet'!$AI$4,ItemNum,0),MATCH(L$1,Districts,0))*'Blend Sheet'!$AI47)+(INDEX(ItemCosts,MATCH('Blend Sheet'!$AJ$4,ItemNum,0),MATCH(L$1,Districts,0))*'Blend Sheet'!$AJ47)+(INDEX(ItemCosts,MATCH('Blend Sheet'!$AK$4,ItemNum,0),MATCH(L$1,Districts,0))*'Blend Sheet'!$AK47)+(INDEX(ItemCosts,MATCH('Blend Sheet'!$AL$4,ItemNum,0),MATCH(L$1,Districts,0))*'Blend Sheet'!$AL47)+(INDEX(ItemCosts,MATCH('Blend Sheet'!$AM$4,ItemNum,0),MATCH(L$1,Districts,0))*'Blend Sheet'!$AM47)+(INDEX(ItemCosts,MATCH('Blend Sheet'!$AN$4,ItemNum,0),MATCH(L$1,Districts,0))*'Blend Sheet'!$AN47)+(INDEX(ItemCosts,MATCH('Blend Sheet'!$AO$4,ItemNum,0),MATCH(L$1,Districts,0))*'Blend Sheet'!$AO47)+(INDEX(ItemCosts,MATCH('Blend Sheet'!$AP$4,ItemNum,0),MATCH(L$1,Districts,0))*'Blend Sheet'!$AP47)+(INDEX(ItemCosts,MATCH('Blend Sheet'!$AQ$4,ItemNum,0),MATCH(L$1,Districts,0))*'Blend Sheet'!$AQ47)+(INDEX(ItemCosts,MATCH('Blend Sheet'!$AR$4,ItemNum,0),MATCH(L$1,Districts,0))*'Blend Sheet'!$AR47)+(INDEX(ItemCosts,MATCH('Blend Sheet'!$AS$4,ItemNum,0),MATCH(L$1,Districts,0))*'Blend Sheet'!$AS47)</f>
        <v>#N/A</v>
      </c>
      <c r="M44" s="191"/>
      <c r="N44" s="34" t="e">
        <f>D44/'Blend Sheet'!$BA47</f>
        <v>#N/A</v>
      </c>
      <c r="O44" s="34" t="e">
        <f>E44/'Blend Sheet'!$BA47</f>
        <v>#N/A</v>
      </c>
      <c r="P44" s="34" t="e">
        <f>G44/'Blend Sheet'!$BA47</f>
        <v>#N/A</v>
      </c>
      <c r="Q44" s="34" t="e">
        <f>H44/'Blend Sheet'!$BA47</f>
        <v>#N/A</v>
      </c>
      <c r="R44" s="34" t="e">
        <f>I44/'Blend Sheet'!$BA47</f>
        <v>#N/A</v>
      </c>
      <c r="S44" s="34" t="e">
        <f>J44/'Blend Sheet'!$BA47</f>
        <v>#N/A</v>
      </c>
      <c r="T44" s="34" t="e">
        <f>K44/'Blend Sheet'!$BA47</f>
        <v>#N/A</v>
      </c>
      <c r="U44" s="34" t="e">
        <f>L44/'Blend Sheet'!$BA47</f>
        <v>#N/A</v>
      </c>
    </row>
    <row r="45" spans="1:21" x14ac:dyDescent="0.25">
      <c r="A45" t="str">
        <f>'Blend Sheet'!A48</f>
        <v>iGain (SK) NOT SUPPORTED</v>
      </c>
      <c r="B45" s="5" t="e">
        <f>(INDEX(ItemCosts,MATCH('Blend Sheet'!$C$4,ItemNum,0),MATCH(B$1,Districts,0))*'Blend Sheet'!$C48)+(INDEX(ItemCosts,MATCH('Blend Sheet'!$D$4,ItemNum,0),MATCH(B$1,Districts,0))*'Blend Sheet'!$D48)+(INDEX(ItemCosts,MATCH('Blend Sheet'!$E$4,ItemNum,0),MATCH(B$1,Districts,0))*'Blend Sheet'!$E48)+(INDEX(ItemCosts,MATCH('Blend Sheet'!$F$4,ItemNum,0),MATCH(B$1,Districts,0))*'Blend Sheet'!$F48)+(INDEX(ItemCosts,MATCH('Blend Sheet'!$G$4,ItemNum,0),MATCH(B$1,Districts,0))*'Blend Sheet'!$G48)+(INDEX(ItemCosts,MATCH('Blend Sheet'!$H$4,ItemNum,0),MATCH(B$1,Districts,0))*'Blend Sheet'!$H48)+(INDEX(ItemCosts,MATCH('Blend Sheet'!$I$4,ItemNum,0),MATCH(B$1,Districts,0))*'Blend Sheet'!$I48)+(INDEX(ItemCosts,MATCH('Blend Sheet'!$J$4,ItemNum,0),MATCH(B$1,Districts,0))*'Blend Sheet'!$J48)+(INDEX(ItemCosts,MATCH('Blend Sheet'!$K$4,ItemNum,0),MATCH(B$1,Districts,0))*'Blend Sheet'!$K48)+(INDEX(ItemCosts,MATCH('Blend Sheet'!$L$4,ItemNum,0),MATCH(B$1,Districts,0))*'Blend Sheet'!$L48)+(INDEX(ItemCosts,MATCH('Blend Sheet'!$M$4,ItemNum,0),MATCH(B$1,Districts,0))*'Blend Sheet'!$M48)+(INDEX(ItemCosts,MATCH('Blend Sheet'!$N$4,ItemNum,0),MATCH(B$1,Districts,0))*'Blend Sheet'!$N48)+(INDEX(ItemCosts,MATCH('Blend Sheet'!$O$4,ItemNum,0),MATCH(B$1,Districts,0))*'Blend Sheet'!$O48)+(INDEX(ItemCosts,MATCH('Blend Sheet'!$P$4,ItemNum,0),MATCH(B$1,Districts,0))*'Blend Sheet'!$P48)+(INDEX(ItemCosts,MATCH('Blend Sheet'!$Q$4,ItemNum,0),MATCH(B$1,Districts,0))*'Blend Sheet'!$Q48)+(INDEX(ItemCosts,MATCH('Blend Sheet'!$R$4,ItemNum,0),MATCH(B$1,Districts,0))*'Blend Sheet'!$R48)+(INDEX(ItemCosts,MATCH('Blend Sheet'!$S$4,ItemNum,0),MATCH(B$1,Districts,0))*'Blend Sheet'!$S48)+(INDEX(ItemCosts,MATCH('Blend Sheet'!$T$4,ItemNum,0),MATCH(B$1,Districts,0))*'Blend Sheet'!$T48)+(INDEX(ItemCosts,MATCH('Blend Sheet'!$U$4,ItemNum,0),MATCH(B$1,Districts,0))*'Blend Sheet'!$U48)+(INDEX(ItemCosts,MATCH('Blend Sheet'!$V$4,ItemNum,0),MATCH(B$1,Districts,0))*'Blend Sheet'!$V48)+(INDEX(ItemCosts,MATCH('Blend Sheet'!$W$4,ItemNum,0),MATCH(B$1,Districts,0))*'Blend Sheet'!$W48)+(INDEX(ItemCosts,MATCH('Blend Sheet'!$X$4,ItemNum,0),MATCH(B$1,Districts,0))*'Blend Sheet'!$X48)+(INDEX(ItemCosts,MATCH('Blend Sheet'!$Y$4,ItemNum,0),MATCH(B$1,Districts,0))*'Blend Sheet'!$Y48)+(INDEX(ItemCosts,MATCH('Blend Sheet'!$Z$4,ItemNum,0),MATCH(B$1,Districts,0))*'Blend Sheet'!$Z48)+(INDEX(ItemCosts,MATCH('Blend Sheet'!$AA$4,ItemNum,0),MATCH(B$1,Districts,0))*'Blend Sheet'!$AA48)+(INDEX(ItemCosts,MATCH('Blend Sheet'!$AB$4,ItemNum,0),MATCH(B$1,Districts,0))*'Blend Sheet'!$AB48)+(INDEX(ItemCosts,MATCH('Blend Sheet'!$AC$4,ItemNum,0),MATCH(B$1,Districts,0))*'Blend Sheet'!$AC48)+(INDEX(ItemCosts,MATCH('Blend Sheet'!$AD$4,ItemNum,0),MATCH(B$1,Districts,0))*'Blend Sheet'!$AD48)+(INDEX(ItemCosts,MATCH('Blend Sheet'!$AE$4,ItemNum,0),MATCH(B$1,Districts,0))*'Blend Sheet'!$AE48)+(INDEX(ItemCosts,MATCH('Blend Sheet'!$AF$4,ItemNum,0),MATCH(B$1,Districts,0))*'Blend Sheet'!$AF48)+(INDEX(ItemCosts,MATCH('Blend Sheet'!$AG$4,ItemNum,0),MATCH(B$1,Districts,0))*'Blend Sheet'!$AG48)+(INDEX(ItemCosts,MATCH('Blend Sheet'!$AH$4,ItemNum,0),MATCH(B$1,Districts,0))*'Blend Sheet'!$AH48)+(INDEX(ItemCosts,MATCH('Blend Sheet'!$AI$4,ItemNum,0),MATCH(B$1,Districts,0))*'Blend Sheet'!$AI48)+(INDEX(ItemCosts,MATCH('Blend Sheet'!$AJ$4,ItemNum,0),MATCH(B$1,Districts,0))*'Blend Sheet'!$AJ48)+(INDEX(ItemCosts,MATCH('Blend Sheet'!$AK$4,ItemNum,0),MATCH(B$1,Districts,0))*'Blend Sheet'!$AK48)+(INDEX(ItemCosts,MATCH('Blend Sheet'!$AL$4,ItemNum,0),MATCH(B$1,Districts,0))*'Blend Sheet'!$AL48)+(INDEX(ItemCosts,MATCH('Blend Sheet'!$AM$4,ItemNum,0),MATCH(B$1,Districts,0))*'Blend Sheet'!$AM48)+(INDEX(ItemCosts,MATCH('Blend Sheet'!$AN$4,ItemNum,0),MATCH(B$1,Districts,0))*'Blend Sheet'!$AN48)+(INDEX(ItemCosts,MATCH('Blend Sheet'!$AO$4,ItemNum,0),MATCH(B$1,Districts,0))*'Blend Sheet'!$AO48)+(INDEX(ItemCosts,MATCH('Blend Sheet'!$AP$4,ItemNum,0),MATCH(B$1,Districts,0))*'Blend Sheet'!$AP48)+(INDEX(ItemCosts,MATCH('Blend Sheet'!$AQ$4,ItemNum,0),MATCH(B$1,Districts,0))*'Blend Sheet'!$AQ48)+(INDEX(ItemCosts,MATCH('Blend Sheet'!$AR$4,ItemNum,0),MATCH(B$1,Districts,0))*'Blend Sheet'!$AR48)+(INDEX(ItemCosts,MATCH('Blend Sheet'!$AS$4,ItemNum,0),MATCH(B$1,Districts,0))*'Blend Sheet'!$AS48)</f>
        <v>#N/A</v>
      </c>
      <c r="C45" s="5" t="e">
        <f>(INDEX(ItemCosts,MATCH('Blend Sheet'!$C$4,ItemNum,0),MATCH(C$1,Districts,0))*'Blend Sheet'!$C48)+(INDEX(ItemCosts,MATCH('Blend Sheet'!$D$4,ItemNum,0),MATCH(C$1,Districts,0))*'Blend Sheet'!$D48)+(INDEX(ItemCosts,MATCH('Blend Sheet'!$E$4,ItemNum,0),MATCH(C$1,Districts,0))*'Blend Sheet'!$E48)+(INDEX(ItemCosts,MATCH('Blend Sheet'!$F$4,ItemNum,0),MATCH(C$1,Districts,0))*'Blend Sheet'!$F48)+(INDEX(ItemCosts,MATCH('Blend Sheet'!$G$4,ItemNum,0),MATCH(C$1,Districts,0))*'Blend Sheet'!$G48)+(INDEX(ItemCosts,MATCH('Blend Sheet'!$H$4,ItemNum,0),MATCH(C$1,Districts,0))*'Blend Sheet'!$H48)+(INDEX(ItemCosts,MATCH('Blend Sheet'!$I$4,ItemNum,0),MATCH(C$1,Districts,0))*'Blend Sheet'!$I48)+(INDEX(ItemCosts,MATCH('Blend Sheet'!$J$4,ItemNum,0),MATCH(C$1,Districts,0))*'Blend Sheet'!$J48)+(INDEX(ItemCosts,MATCH('Blend Sheet'!$K$4,ItemNum,0),MATCH(C$1,Districts,0))*'Blend Sheet'!$K48)+(INDEX(ItemCosts,MATCH('Blend Sheet'!$L$4,ItemNum,0),MATCH(C$1,Districts,0))*'Blend Sheet'!$L48)+(INDEX(ItemCosts,MATCH('Blend Sheet'!$M$4,ItemNum,0),MATCH(C$1,Districts,0))*'Blend Sheet'!$M48)+(INDEX(ItemCosts,MATCH('Blend Sheet'!$N$4,ItemNum,0),MATCH(C$1,Districts,0))*'Blend Sheet'!$N48)+(INDEX(ItemCosts,MATCH('Blend Sheet'!$O$4,ItemNum,0),MATCH(C$1,Districts,0))*'Blend Sheet'!$O48)+(INDEX(ItemCosts,MATCH('Blend Sheet'!$P$4,ItemNum,0),MATCH(C$1,Districts,0))*'Blend Sheet'!$P48)+(INDEX(ItemCosts,MATCH('Blend Sheet'!$Q$4,ItemNum,0),MATCH(C$1,Districts,0))*'Blend Sheet'!$Q48)+(INDEX(ItemCosts,MATCH('Blend Sheet'!$R$4,ItemNum,0),MATCH(C$1,Districts,0))*'Blend Sheet'!$R48)+(INDEX(ItemCosts,MATCH('Blend Sheet'!$S$4,ItemNum,0),MATCH(C$1,Districts,0))*'Blend Sheet'!$S48)+(INDEX(ItemCosts,MATCH('Blend Sheet'!$T$4,ItemNum,0),MATCH(C$1,Districts,0))*'Blend Sheet'!$T48)+(INDEX(ItemCosts,MATCH('Blend Sheet'!$U$4,ItemNum,0),MATCH(C$1,Districts,0))*'Blend Sheet'!$U48)+(INDEX(ItemCosts,MATCH('Blend Sheet'!$V$4,ItemNum,0),MATCH(C$1,Districts,0))*'Blend Sheet'!$V48)+(INDEX(ItemCosts,MATCH('Blend Sheet'!$W$4,ItemNum,0),MATCH(C$1,Districts,0))*'Blend Sheet'!$W48)+(INDEX(ItemCosts,MATCH('Blend Sheet'!$X$4,ItemNum,0),MATCH(C$1,Districts,0))*'Blend Sheet'!$X48)+(INDEX(ItemCosts,MATCH('Blend Sheet'!$Y$4,ItemNum,0),MATCH(C$1,Districts,0))*'Blend Sheet'!$Y48)+(INDEX(ItemCosts,MATCH('Blend Sheet'!$Z$4,ItemNum,0),MATCH(C$1,Districts,0))*'Blend Sheet'!$Z48)+(INDEX(ItemCosts,MATCH('Blend Sheet'!$AA$4,ItemNum,0),MATCH(C$1,Districts,0))*'Blend Sheet'!$AA48)+(INDEX(ItemCosts,MATCH('Blend Sheet'!$AB$4,ItemNum,0),MATCH(C$1,Districts,0))*'Blend Sheet'!$AB48)+(INDEX(ItemCosts,MATCH('Blend Sheet'!$AC$4,ItemNum,0),MATCH(C$1,Districts,0))*'Blend Sheet'!$AC48)+(INDEX(ItemCosts,MATCH('Blend Sheet'!$AD$4,ItemNum,0),MATCH(C$1,Districts,0))*'Blend Sheet'!$AD48)+(INDEX(ItemCosts,MATCH('Blend Sheet'!$AE$4,ItemNum,0),MATCH(C$1,Districts,0))*'Blend Sheet'!$AE48)+(INDEX(ItemCosts,MATCH('Blend Sheet'!$AF$4,ItemNum,0),MATCH(C$1,Districts,0))*'Blend Sheet'!$AF48)+(INDEX(ItemCosts,MATCH('Blend Sheet'!$AG$4,ItemNum,0),MATCH(C$1,Districts,0))*'Blend Sheet'!$AG48)+(INDEX(ItemCosts,MATCH('Blend Sheet'!$AH$4,ItemNum,0),MATCH(C$1,Districts,0))*'Blend Sheet'!$AH48)+(INDEX(ItemCosts,MATCH('Blend Sheet'!$AI$4,ItemNum,0),MATCH(C$1,Districts,0))*'Blend Sheet'!$AI48)+(INDEX(ItemCosts,MATCH('Blend Sheet'!$AJ$4,ItemNum,0),MATCH(C$1,Districts,0))*'Blend Sheet'!$AJ48)+(INDEX(ItemCosts,MATCH('Blend Sheet'!$AK$4,ItemNum,0),MATCH(C$1,Districts,0))*'Blend Sheet'!$AK48)+(INDEX(ItemCosts,MATCH('Blend Sheet'!$AL$4,ItemNum,0),MATCH(C$1,Districts,0))*'Blend Sheet'!$AL48)+(INDEX(ItemCosts,MATCH('Blend Sheet'!$AM$4,ItemNum,0),MATCH(C$1,Districts,0))*'Blend Sheet'!$AM48)+(INDEX(ItemCosts,MATCH('Blend Sheet'!$AN$4,ItemNum,0),MATCH(C$1,Districts,0))*'Blend Sheet'!$AN48)+(INDEX(ItemCosts,MATCH('Blend Sheet'!$AO$4,ItemNum,0),MATCH(C$1,Districts,0))*'Blend Sheet'!$AO48)+(INDEX(ItemCosts,MATCH('Blend Sheet'!$AP$4,ItemNum,0),MATCH(C$1,Districts,0))*'Blend Sheet'!$AP48)+(INDEX(ItemCosts,MATCH('Blend Sheet'!$AQ$4,ItemNum,0),MATCH(C$1,Districts,0))*'Blend Sheet'!$AQ48)+(INDEX(ItemCosts,MATCH('Blend Sheet'!$AR$4,ItemNum,0),MATCH(C$1,Districts,0))*'Blend Sheet'!$AR48)+(INDEX(ItemCosts,MATCH('Blend Sheet'!$AS$4,ItemNum,0),MATCH(C$1,Districts,0))*'Blend Sheet'!$AS48)</f>
        <v>#N/A</v>
      </c>
      <c r="D45" s="5" t="e">
        <f>(INDEX(ItemCosts,MATCH('Blend Sheet'!$C$4,ItemNum,0),MATCH(D$1,Districts,0))*'Blend Sheet'!$C48)+(INDEX(ItemCosts,MATCH('Blend Sheet'!$D$4,ItemNum,0),MATCH(D$1,Districts,0))*'Blend Sheet'!$D48)+(INDEX(ItemCosts,MATCH('Blend Sheet'!$E$4,ItemNum,0),MATCH(D$1,Districts,0))*'Blend Sheet'!$E48)+(INDEX(ItemCosts,MATCH('Blend Sheet'!$F$4,ItemNum,0),MATCH(D$1,Districts,0))*'Blend Sheet'!$F48)+(INDEX(ItemCosts,MATCH('Blend Sheet'!$G$4,ItemNum,0),MATCH(D$1,Districts,0))*'Blend Sheet'!$G48)+(INDEX(ItemCosts,MATCH('Blend Sheet'!$H$4,ItemNum,0),MATCH(D$1,Districts,0))*'Blend Sheet'!$H48)+(INDEX(ItemCosts,MATCH('Blend Sheet'!$I$4,ItemNum,0),MATCH(D$1,Districts,0))*'Blend Sheet'!$I48)+(INDEX(ItemCosts,MATCH('Blend Sheet'!$J$4,ItemNum,0),MATCH(D$1,Districts,0))*'Blend Sheet'!$J48)+(INDEX(ItemCosts,MATCH('Blend Sheet'!$K$4,ItemNum,0),MATCH(D$1,Districts,0))*'Blend Sheet'!$K48)+(INDEX(ItemCosts,MATCH('Blend Sheet'!$L$4,ItemNum,0),MATCH(D$1,Districts,0))*'Blend Sheet'!$L48)+(INDEX(ItemCosts,MATCH('Blend Sheet'!$M$4,ItemNum,0),MATCH(D$1,Districts,0))*'Blend Sheet'!$M48)+(INDEX(ItemCosts,MATCH('Blend Sheet'!$N$4,ItemNum,0),MATCH(D$1,Districts,0))*'Blend Sheet'!$N48)+(INDEX(ItemCosts,MATCH('Blend Sheet'!$O$4,ItemNum,0),MATCH(D$1,Districts,0))*'Blend Sheet'!$O48)+(INDEX(ItemCosts,MATCH('Blend Sheet'!$P$4,ItemNum,0),MATCH(D$1,Districts,0))*'Blend Sheet'!$P48)+(INDEX(ItemCosts,MATCH('Blend Sheet'!$Q$4,ItemNum,0),MATCH(D$1,Districts,0))*'Blend Sheet'!$Q48)+(INDEX(ItemCosts,MATCH('Blend Sheet'!$R$4,ItemNum,0),MATCH(D$1,Districts,0))*'Blend Sheet'!$R48)+(INDEX(ItemCosts,MATCH('Blend Sheet'!$S$4,ItemNum,0),MATCH(D$1,Districts,0))*'Blend Sheet'!$S48)+(INDEX(ItemCosts,MATCH('Blend Sheet'!$T$4,ItemNum,0),MATCH(D$1,Districts,0))*'Blend Sheet'!$T48)+(INDEX(ItemCosts,MATCH('Blend Sheet'!$U$4,ItemNum,0),MATCH(D$1,Districts,0))*'Blend Sheet'!$U48)+(INDEX(ItemCosts,MATCH('Blend Sheet'!$V$4,ItemNum,0),MATCH(D$1,Districts,0))*'Blend Sheet'!$V48)+(INDEX(ItemCosts,MATCH('Blend Sheet'!$W$4,ItemNum,0),MATCH(D$1,Districts,0))*'Blend Sheet'!$W48)+(INDEX(ItemCosts,MATCH('Blend Sheet'!$X$4,ItemNum,0),MATCH(D$1,Districts,0))*'Blend Sheet'!$X48)+(INDEX(ItemCosts,MATCH('Blend Sheet'!$Y$4,ItemNum,0),MATCH(D$1,Districts,0))*'Blend Sheet'!$Y48)+(INDEX(ItemCosts,MATCH('Blend Sheet'!$Z$4,ItemNum,0),MATCH(D$1,Districts,0))*'Blend Sheet'!$Z48)+(INDEX(ItemCosts,MATCH('Blend Sheet'!$AA$4,ItemNum,0),MATCH(D$1,Districts,0))*'Blend Sheet'!$AA48)+(INDEX(ItemCosts,MATCH('Blend Sheet'!$AB$4,ItemNum,0),MATCH(D$1,Districts,0))*'Blend Sheet'!$AB48)+(INDEX(ItemCosts,MATCH('Blend Sheet'!$AC$4,ItemNum,0),MATCH(D$1,Districts,0))*'Blend Sheet'!$AC48)+(INDEX(ItemCosts,MATCH('Blend Sheet'!$AD$4,ItemNum,0),MATCH(D$1,Districts,0))*'Blend Sheet'!$AD48)+(INDEX(ItemCosts,MATCH('Blend Sheet'!$AE$4,ItemNum,0),MATCH(D$1,Districts,0))*'Blend Sheet'!$AE48)+(INDEX(ItemCosts,MATCH('Blend Sheet'!$AF$4,ItemNum,0),MATCH(D$1,Districts,0))*'Blend Sheet'!$AF48)+(INDEX(ItemCosts,MATCH('Blend Sheet'!$AG$4,ItemNum,0),MATCH(D$1,Districts,0))*'Blend Sheet'!$AG48)+(INDEX(ItemCosts,MATCH('Blend Sheet'!$AH$4,ItemNum,0),MATCH(D$1,Districts,0))*'Blend Sheet'!$AH48)+(INDEX(ItemCosts,MATCH('Blend Sheet'!$AI$4,ItemNum,0),MATCH(D$1,Districts,0))*'Blend Sheet'!$AI48)+(INDEX(ItemCosts,MATCH('Blend Sheet'!$AJ$4,ItemNum,0),MATCH(D$1,Districts,0))*'Blend Sheet'!$AJ48)+(INDEX(ItemCosts,MATCH('Blend Sheet'!$AK$4,ItemNum,0),MATCH(D$1,Districts,0))*'Blend Sheet'!$AK48)+(INDEX(ItemCosts,MATCH('Blend Sheet'!$AL$4,ItemNum,0),MATCH(D$1,Districts,0))*'Blend Sheet'!$AL48)+(INDEX(ItemCosts,MATCH('Blend Sheet'!$AM$4,ItemNum,0),MATCH(D$1,Districts,0))*'Blend Sheet'!$AM48)+(INDEX(ItemCosts,MATCH('Blend Sheet'!$AN$4,ItemNum,0),MATCH(D$1,Districts,0))*'Blend Sheet'!$AN48)+(INDEX(ItemCosts,MATCH('Blend Sheet'!$AO$4,ItemNum,0),MATCH(D$1,Districts,0))*'Blend Sheet'!$AO48)+(INDEX(ItemCosts,MATCH('Blend Sheet'!$AP$4,ItemNum,0),MATCH(D$1,Districts,0))*'Blend Sheet'!$AP48)+(INDEX(ItemCosts,MATCH('Blend Sheet'!$AQ$4,ItemNum,0),MATCH(D$1,Districts,0))*'Blend Sheet'!$AQ48)+(INDEX(ItemCosts,MATCH('Blend Sheet'!$AR$4,ItemNum,0),MATCH(D$1,Districts,0))*'Blend Sheet'!$AR48)+(INDEX(ItemCosts,MATCH('Blend Sheet'!$AS$4,ItemNum,0),MATCH(D$1,Districts,0))*'Blend Sheet'!$AS48)</f>
        <v>#N/A</v>
      </c>
      <c r="E45" s="5" t="e">
        <f>(INDEX(ItemCosts,MATCH('Blend Sheet'!$C$4,ItemNum,0),MATCH(E$1,Districts,0))*'Blend Sheet'!$C48)+(INDEX(ItemCosts,MATCH('Blend Sheet'!$D$4,ItemNum,0),MATCH(E$1,Districts,0))*'Blend Sheet'!$D48)+(INDEX(ItemCosts,MATCH('Blend Sheet'!$E$4,ItemNum,0),MATCH(E$1,Districts,0))*'Blend Sheet'!$E48)+(INDEX(ItemCosts,MATCH('Blend Sheet'!$F$4,ItemNum,0),MATCH(E$1,Districts,0))*'Blend Sheet'!$F48)+(INDEX(ItemCosts,MATCH('Blend Sheet'!$G$4,ItemNum,0),MATCH(E$1,Districts,0))*'Blend Sheet'!$G48)+(INDEX(ItemCosts,MATCH('Blend Sheet'!$H$4,ItemNum,0),MATCH(E$1,Districts,0))*'Blend Sheet'!$H48)+(INDEX(ItemCosts,MATCH('Blend Sheet'!$I$4,ItemNum,0),MATCH(E$1,Districts,0))*'Blend Sheet'!$I48)+(INDEX(ItemCosts,MATCH('Blend Sheet'!$J$4,ItemNum,0),MATCH(E$1,Districts,0))*'Blend Sheet'!$J48)+(INDEX(ItemCosts,MATCH('Blend Sheet'!$K$4,ItemNum,0),MATCH(E$1,Districts,0))*'Blend Sheet'!$K48)+(INDEX(ItemCosts,MATCH('Blend Sheet'!$L$4,ItemNum,0),MATCH(E$1,Districts,0))*'Blend Sheet'!$L48)+(INDEX(ItemCosts,MATCH('Blend Sheet'!$M$4,ItemNum,0),MATCH(E$1,Districts,0))*'Blend Sheet'!$M48)+(INDEX(ItemCosts,MATCH('Blend Sheet'!$N$4,ItemNum,0),MATCH(E$1,Districts,0))*'Blend Sheet'!$N48)+(INDEX(ItemCosts,MATCH('Blend Sheet'!$O$4,ItemNum,0),MATCH(E$1,Districts,0))*'Blend Sheet'!$O48)+(INDEX(ItemCosts,MATCH('Blend Sheet'!$P$4,ItemNum,0),MATCH(E$1,Districts,0))*'Blend Sheet'!$P48)+(INDEX(ItemCosts,MATCH('Blend Sheet'!$Q$4,ItemNum,0),MATCH(E$1,Districts,0))*'Blend Sheet'!$Q48)+(INDEX(ItemCosts,MATCH('Blend Sheet'!$R$4,ItemNum,0),MATCH(E$1,Districts,0))*'Blend Sheet'!$R48)+(INDEX(ItemCosts,MATCH('Blend Sheet'!$S$4,ItemNum,0),MATCH(E$1,Districts,0))*'Blend Sheet'!$S48)+(INDEX(ItemCosts,MATCH('Blend Sheet'!$T$4,ItemNum,0),MATCH(E$1,Districts,0))*'Blend Sheet'!$T48)+(INDEX(ItemCosts,MATCH('Blend Sheet'!$U$4,ItemNum,0),MATCH(E$1,Districts,0))*'Blend Sheet'!$U48)+(INDEX(ItemCosts,MATCH('Blend Sheet'!$V$4,ItemNum,0),MATCH(E$1,Districts,0))*'Blend Sheet'!$V48)+(INDEX(ItemCosts,MATCH('Blend Sheet'!$W$4,ItemNum,0),MATCH(E$1,Districts,0))*'Blend Sheet'!$W48)+(INDEX(ItemCosts,MATCH('Blend Sheet'!$X$4,ItemNum,0),MATCH(E$1,Districts,0))*'Blend Sheet'!$X48)+(INDEX(ItemCosts,MATCH('Blend Sheet'!$Y$4,ItemNum,0),MATCH(E$1,Districts,0))*'Blend Sheet'!$Y48)+(INDEX(ItemCosts,MATCH('Blend Sheet'!$Z$4,ItemNum,0),MATCH(E$1,Districts,0))*'Blend Sheet'!$Z48)+(INDEX(ItemCosts,MATCH('Blend Sheet'!$AA$4,ItemNum,0),MATCH(E$1,Districts,0))*'Blend Sheet'!$AA48)+(INDEX(ItemCosts,MATCH('Blend Sheet'!$AB$4,ItemNum,0),MATCH(E$1,Districts,0))*'Blend Sheet'!$AB48)+(INDEX(ItemCosts,MATCH('Blend Sheet'!$AC$4,ItemNum,0),MATCH(E$1,Districts,0))*'Blend Sheet'!$AC48)+(INDEX(ItemCosts,MATCH('Blend Sheet'!$AD$4,ItemNum,0),MATCH(E$1,Districts,0))*'Blend Sheet'!$AD48)+(INDEX(ItemCosts,MATCH('Blend Sheet'!$AE$4,ItemNum,0),MATCH(E$1,Districts,0))*'Blend Sheet'!$AE48)+(INDEX(ItemCosts,MATCH('Blend Sheet'!$AF$4,ItemNum,0),MATCH(E$1,Districts,0))*'Blend Sheet'!$AF48)+(INDEX(ItemCosts,MATCH('Blend Sheet'!$AG$4,ItemNum,0),MATCH(E$1,Districts,0))*'Blend Sheet'!$AG48)+(INDEX(ItemCosts,MATCH('Blend Sheet'!$AH$4,ItemNum,0),MATCH(E$1,Districts,0))*'Blend Sheet'!$AH48)+(INDEX(ItemCosts,MATCH('Blend Sheet'!$AI$4,ItemNum,0),MATCH(E$1,Districts,0))*'Blend Sheet'!$AI48)+(INDEX(ItemCosts,MATCH('Blend Sheet'!$AJ$4,ItemNum,0),MATCH(E$1,Districts,0))*'Blend Sheet'!$AJ48)+(INDEX(ItemCosts,MATCH('Blend Sheet'!$AK$4,ItemNum,0),MATCH(E$1,Districts,0))*'Blend Sheet'!$AK48)+(INDEX(ItemCosts,MATCH('Blend Sheet'!$AL$4,ItemNum,0),MATCH(E$1,Districts,0))*'Blend Sheet'!$AL48)+(INDEX(ItemCosts,MATCH('Blend Sheet'!$AM$4,ItemNum,0),MATCH(E$1,Districts,0))*'Blend Sheet'!$AM48)+(INDEX(ItemCosts,MATCH('Blend Sheet'!$AN$4,ItemNum,0),MATCH(E$1,Districts,0))*'Blend Sheet'!$AN48)+(INDEX(ItemCosts,MATCH('Blend Sheet'!$AO$4,ItemNum,0),MATCH(E$1,Districts,0))*'Blend Sheet'!$AO48)+(INDEX(ItemCosts,MATCH('Blend Sheet'!$AP$4,ItemNum,0),MATCH(E$1,Districts,0))*'Blend Sheet'!$AP48)+(INDEX(ItemCosts,MATCH('Blend Sheet'!$AQ$4,ItemNum,0),MATCH(E$1,Districts,0))*'Blend Sheet'!$AQ48)+(INDEX(ItemCosts,MATCH('Blend Sheet'!$AR$4,ItemNum,0),MATCH(E$1,Districts,0))*'Blend Sheet'!$AR48)+(INDEX(ItemCosts,MATCH('Blend Sheet'!$AS$4,ItemNum,0),MATCH(E$1,Districts,0))*'Blend Sheet'!$AS48)</f>
        <v>#N/A</v>
      </c>
      <c r="F45" s="5" t="e">
        <f>(INDEX(ItemCosts,MATCH('Blend Sheet'!$C$4,ItemNum,0),MATCH(F$1,Districts,0))*'Blend Sheet'!$C48)+(INDEX(ItemCosts,MATCH('Blend Sheet'!$D$4,ItemNum,0),MATCH(F$1,Districts,0))*'Blend Sheet'!$D48)+(INDEX(ItemCosts,MATCH('Blend Sheet'!$E$4,ItemNum,0),MATCH(F$1,Districts,0))*'Blend Sheet'!$E48)+(INDEX(ItemCosts,MATCH('Blend Sheet'!$F$4,ItemNum,0),MATCH(F$1,Districts,0))*'Blend Sheet'!$F48)+(INDEX(ItemCosts,MATCH('Blend Sheet'!$G$4,ItemNum,0),MATCH(F$1,Districts,0))*'Blend Sheet'!$G48)+(INDEX(ItemCosts,MATCH('Blend Sheet'!$H$4,ItemNum,0),MATCH(F$1,Districts,0))*'Blend Sheet'!$H48)+(INDEX(ItemCosts,MATCH('Blend Sheet'!$I$4,ItemNum,0),MATCH(F$1,Districts,0))*'Blend Sheet'!$I48)+(INDEX(ItemCosts,MATCH('Blend Sheet'!$J$4,ItemNum,0),MATCH(F$1,Districts,0))*'Blend Sheet'!$J48)+(INDEX(ItemCosts,MATCH('Blend Sheet'!$K$4,ItemNum,0),MATCH(F$1,Districts,0))*'Blend Sheet'!$K48)+(INDEX(ItemCosts,MATCH('Blend Sheet'!$L$4,ItemNum,0),MATCH(F$1,Districts,0))*'Blend Sheet'!$L48)+(INDEX(ItemCosts,MATCH('Blend Sheet'!$M$4,ItemNum,0),MATCH(F$1,Districts,0))*'Blend Sheet'!$M48)+(INDEX(ItemCosts,MATCH('Blend Sheet'!$N$4,ItemNum,0),MATCH(F$1,Districts,0))*'Blend Sheet'!$N48)+(INDEX(ItemCosts,MATCH('Blend Sheet'!$O$4,ItemNum,0),MATCH(F$1,Districts,0))*'Blend Sheet'!$O48)+(INDEX(ItemCosts,MATCH('Blend Sheet'!$P$4,ItemNum,0),MATCH(F$1,Districts,0))*'Blend Sheet'!$P48)+(INDEX(ItemCosts,MATCH('Blend Sheet'!$Q$4,ItemNum,0),MATCH(F$1,Districts,0))*'Blend Sheet'!$Q48)+(INDEX(ItemCosts,MATCH('Blend Sheet'!$R$4,ItemNum,0),MATCH(F$1,Districts,0))*'Blend Sheet'!$R48)+(INDEX(ItemCosts,MATCH('Blend Sheet'!$S$4,ItemNum,0),MATCH(F$1,Districts,0))*'Blend Sheet'!$S48)+(INDEX(ItemCosts,MATCH('Blend Sheet'!$T$4,ItemNum,0),MATCH(F$1,Districts,0))*'Blend Sheet'!$T48)+(INDEX(ItemCosts,MATCH('Blend Sheet'!$U$4,ItemNum,0),MATCH(F$1,Districts,0))*'Blend Sheet'!$U48)+(INDEX(ItemCosts,MATCH('Blend Sheet'!$V$4,ItemNum,0),MATCH(F$1,Districts,0))*'Blend Sheet'!$V48)+(INDEX(ItemCosts,MATCH('Blend Sheet'!$W$4,ItemNum,0),MATCH(F$1,Districts,0))*'Blend Sheet'!$W48)+(INDEX(ItemCosts,MATCH('Blend Sheet'!$X$4,ItemNum,0),MATCH(F$1,Districts,0))*'Blend Sheet'!$X48)+(INDEX(ItemCosts,MATCH('Blend Sheet'!$Y$4,ItemNum,0),MATCH(F$1,Districts,0))*'Blend Sheet'!$Y48)+(INDEX(ItemCosts,MATCH('Blend Sheet'!$Z$4,ItemNum,0),MATCH(F$1,Districts,0))*'Blend Sheet'!$Z48)+(INDEX(ItemCosts,MATCH('Blend Sheet'!$AA$4,ItemNum,0),MATCH(F$1,Districts,0))*'Blend Sheet'!$AA48)+(INDEX(ItemCosts,MATCH('Blend Sheet'!$AB$4,ItemNum,0),MATCH(F$1,Districts,0))*'Blend Sheet'!$AB48)+(INDEX(ItemCosts,MATCH('Blend Sheet'!$AC$4,ItemNum,0),MATCH(F$1,Districts,0))*'Blend Sheet'!$AC48)+(INDEX(ItemCosts,MATCH('Blend Sheet'!$AD$4,ItemNum,0),MATCH(F$1,Districts,0))*'Blend Sheet'!$AD48)+(INDEX(ItemCosts,MATCH('Blend Sheet'!$AE$4,ItemNum,0),MATCH(F$1,Districts,0))*'Blend Sheet'!$AE48)+(INDEX(ItemCosts,MATCH('Blend Sheet'!$AF$4,ItemNum,0),MATCH(F$1,Districts,0))*'Blend Sheet'!$AF48)+(INDEX(ItemCosts,MATCH('Blend Sheet'!$AG$4,ItemNum,0),MATCH(F$1,Districts,0))*'Blend Sheet'!$AG48)+(INDEX(ItemCosts,MATCH('Blend Sheet'!$AH$4,ItemNum,0),MATCH(F$1,Districts,0))*'Blend Sheet'!$AH48)+(INDEX(ItemCosts,MATCH('Blend Sheet'!$AI$4,ItemNum,0),MATCH(F$1,Districts,0))*'Blend Sheet'!$AI48)+(INDEX(ItemCosts,MATCH('Blend Sheet'!$AJ$4,ItemNum,0),MATCH(F$1,Districts,0))*'Blend Sheet'!$AJ48)+(INDEX(ItemCosts,MATCH('Blend Sheet'!$AK$4,ItemNum,0),MATCH(F$1,Districts,0))*'Blend Sheet'!$AK48)+(INDEX(ItemCosts,MATCH('Blend Sheet'!$AL$4,ItemNum,0),MATCH(F$1,Districts,0))*'Blend Sheet'!$AL48)+(INDEX(ItemCosts,MATCH('Blend Sheet'!$AM$4,ItemNum,0),MATCH(F$1,Districts,0))*'Blend Sheet'!$AM48)+(INDEX(ItemCosts,MATCH('Blend Sheet'!$AN$4,ItemNum,0),MATCH(F$1,Districts,0))*'Blend Sheet'!$AN48)+(INDEX(ItemCosts,MATCH('Blend Sheet'!$AO$4,ItemNum,0),MATCH(F$1,Districts,0))*'Blend Sheet'!$AO48)+(INDEX(ItemCosts,MATCH('Blend Sheet'!$AP$4,ItemNum,0),MATCH(F$1,Districts,0))*'Blend Sheet'!$AP48)+(INDEX(ItemCosts,MATCH('Blend Sheet'!$AQ$4,ItemNum,0),MATCH(F$1,Districts,0))*'Blend Sheet'!$AQ48)+(INDEX(ItemCosts,MATCH('Blend Sheet'!$AR$4,ItemNum,0),MATCH(F$1,Districts,0))*'Blend Sheet'!$AR48)+(INDEX(ItemCosts,MATCH('Blend Sheet'!$AS$4,ItemNum,0),MATCH(F$1,Districts,0))*'Blend Sheet'!$AS48)</f>
        <v>#N/A</v>
      </c>
      <c r="G45" s="5" t="e">
        <f>(INDEX(ItemCosts,MATCH('Blend Sheet'!$C$4,ItemNum,0),MATCH(G$1,Districts,0))*'Blend Sheet'!$C48)+(INDEX(ItemCosts,MATCH('Blend Sheet'!$D$4,ItemNum,0),MATCH(G$1,Districts,0))*'Blend Sheet'!$D48)+(INDEX(ItemCosts,MATCH('Blend Sheet'!$E$4,ItemNum,0),MATCH(G$1,Districts,0))*'Blend Sheet'!$E48)+(INDEX(ItemCosts,MATCH('Blend Sheet'!$F$4,ItemNum,0),MATCH(G$1,Districts,0))*'Blend Sheet'!$F48)+(INDEX(ItemCosts,MATCH('Blend Sheet'!$G$4,ItemNum,0),MATCH(G$1,Districts,0))*'Blend Sheet'!$G48)+(INDEX(ItemCosts,MATCH('Blend Sheet'!$H$4,ItemNum,0),MATCH(G$1,Districts,0))*'Blend Sheet'!$H48)+(INDEX(ItemCosts,MATCH('Blend Sheet'!$I$4,ItemNum,0),MATCH(G$1,Districts,0))*'Blend Sheet'!$I48)+(INDEX(ItemCosts,MATCH('Blend Sheet'!$J$4,ItemNum,0),MATCH(G$1,Districts,0))*'Blend Sheet'!$J48)+(INDEX(ItemCosts,MATCH('Blend Sheet'!$K$4,ItemNum,0),MATCH(G$1,Districts,0))*'Blend Sheet'!$K48)+(INDEX(ItemCosts,MATCH('Blend Sheet'!$L$4,ItemNum,0),MATCH(G$1,Districts,0))*'Blend Sheet'!$L48)+(INDEX(ItemCosts,MATCH('Blend Sheet'!$M$4,ItemNum,0),MATCH(G$1,Districts,0))*'Blend Sheet'!$M48)+(INDEX(ItemCosts,MATCH('Blend Sheet'!$N$4,ItemNum,0),MATCH(G$1,Districts,0))*'Blend Sheet'!$N48)+(INDEX(ItemCosts,MATCH('Blend Sheet'!$O$4,ItemNum,0),MATCH(G$1,Districts,0))*'Blend Sheet'!$O48)+(INDEX(ItemCosts,MATCH('Blend Sheet'!$P$4,ItemNum,0),MATCH(G$1,Districts,0))*'Blend Sheet'!$P48)+(INDEX(ItemCosts,MATCH('Blend Sheet'!$Q$4,ItemNum,0),MATCH(G$1,Districts,0))*'Blend Sheet'!$Q48)+(INDEX(ItemCosts,MATCH('Blend Sheet'!$R$4,ItemNum,0),MATCH(G$1,Districts,0))*'Blend Sheet'!$R48)+(INDEX(ItemCosts,MATCH('Blend Sheet'!$S$4,ItemNum,0),MATCH(G$1,Districts,0))*'Blend Sheet'!$S48)+(INDEX(ItemCosts,MATCH('Blend Sheet'!$T$4,ItemNum,0),MATCH(G$1,Districts,0))*'Blend Sheet'!$T48)+(INDEX(ItemCosts,MATCH('Blend Sheet'!$U$4,ItemNum,0),MATCH(G$1,Districts,0))*'Blend Sheet'!$U48)+(INDEX(ItemCosts,MATCH('Blend Sheet'!$V$4,ItemNum,0),MATCH(G$1,Districts,0))*'Blend Sheet'!$V48)+(INDEX(ItemCosts,MATCH('Blend Sheet'!$W$4,ItemNum,0),MATCH(G$1,Districts,0))*'Blend Sheet'!$W48)+(INDEX(ItemCosts,MATCH('Blend Sheet'!$X$4,ItemNum,0),MATCH(G$1,Districts,0))*'Blend Sheet'!$X48)+(INDEX(ItemCosts,MATCH('Blend Sheet'!$Y$4,ItemNum,0),MATCH(G$1,Districts,0))*'Blend Sheet'!$Y48)+(INDEX(ItemCosts,MATCH('Blend Sheet'!$Z$4,ItemNum,0),MATCH(G$1,Districts,0))*'Blend Sheet'!$Z48)+(INDEX(ItemCosts,MATCH('Blend Sheet'!$AA$4,ItemNum,0),MATCH(G$1,Districts,0))*'Blend Sheet'!$AA48)+(INDEX(ItemCosts,MATCH('Blend Sheet'!$AB$4,ItemNum,0),MATCH(G$1,Districts,0))*'Blend Sheet'!$AB48)+(INDEX(ItemCosts,MATCH('Blend Sheet'!$AC$4,ItemNum,0),MATCH(G$1,Districts,0))*'Blend Sheet'!$AC48)+(INDEX(ItemCosts,MATCH('Blend Sheet'!$AD$4,ItemNum,0),MATCH(G$1,Districts,0))*'Blend Sheet'!$AD48)+(INDEX(ItemCosts,MATCH('Blend Sheet'!$AE$4,ItemNum,0),MATCH(G$1,Districts,0))*'Blend Sheet'!$AE48)+(INDEX(ItemCosts,MATCH('Blend Sheet'!$AF$4,ItemNum,0),MATCH(G$1,Districts,0))*'Blend Sheet'!$AF48)+(INDEX(ItemCosts,MATCH('Blend Sheet'!$AG$4,ItemNum,0),MATCH(G$1,Districts,0))*'Blend Sheet'!$AG48)+(INDEX(ItemCosts,MATCH('Blend Sheet'!$AH$4,ItemNum,0),MATCH(G$1,Districts,0))*'Blend Sheet'!$AH48)+(INDEX(ItemCosts,MATCH('Blend Sheet'!$AI$4,ItemNum,0),MATCH(G$1,Districts,0))*'Blend Sheet'!$AI48)+(INDEX(ItemCosts,MATCH('Blend Sheet'!$AJ$4,ItemNum,0),MATCH(G$1,Districts,0))*'Blend Sheet'!$AJ48)+(INDEX(ItemCosts,MATCH('Blend Sheet'!$AK$4,ItemNum,0),MATCH(G$1,Districts,0))*'Blend Sheet'!$AK48)+(INDEX(ItemCosts,MATCH('Blend Sheet'!$AL$4,ItemNum,0),MATCH(G$1,Districts,0))*'Blend Sheet'!$AL48)+(INDEX(ItemCosts,MATCH('Blend Sheet'!$AM$4,ItemNum,0),MATCH(G$1,Districts,0))*'Blend Sheet'!$AM48)+(INDEX(ItemCosts,MATCH('Blend Sheet'!$AN$4,ItemNum,0),MATCH(G$1,Districts,0))*'Blend Sheet'!$AN48)+(INDEX(ItemCosts,MATCH('Blend Sheet'!$AO$4,ItemNum,0),MATCH(G$1,Districts,0))*'Blend Sheet'!$AO48)+(INDEX(ItemCosts,MATCH('Blend Sheet'!$AP$4,ItemNum,0),MATCH(G$1,Districts,0))*'Blend Sheet'!$AP48)+(INDEX(ItemCosts,MATCH('Blend Sheet'!$AQ$4,ItemNum,0),MATCH(G$1,Districts,0))*'Blend Sheet'!$AQ48)+(INDEX(ItemCosts,MATCH('Blend Sheet'!$AR$4,ItemNum,0),MATCH(G$1,Districts,0))*'Blend Sheet'!$AR48)+(INDEX(ItemCosts,MATCH('Blend Sheet'!$AS$4,ItemNum,0),MATCH(G$1,Districts,0))*'Blend Sheet'!$AS48)</f>
        <v>#N/A</v>
      </c>
      <c r="H45" s="5" t="e">
        <f>(INDEX(ItemCosts,MATCH('Blend Sheet'!$C$4,ItemNum,0),MATCH(H$1,Districts,0))*'Blend Sheet'!$C48)+(INDEX(ItemCosts,MATCH('Blend Sheet'!$D$4,ItemNum,0),MATCH(H$1,Districts,0))*'Blend Sheet'!$D48)+(INDEX(ItemCosts,MATCH('Blend Sheet'!$E$4,ItemNum,0),MATCH(H$1,Districts,0))*'Blend Sheet'!$E48)+(INDEX(ItemCosts,MATCH('Blend Sheet'!$F$4,ItemNum,0),MATCH(H$1,Districts,0))*'Blend Sheet'!$F48)+(INDEX(ItemCosts,MATCH('Blend Sheet'!$G$4,ItemNum,0),MATCH(H$1,Districts,0))*'Blend Sheet'!$G48)+(INDEX(ItemCosts,MATCH('Blend Sheet'!$H$4,ItemNum,0),MATCH(H$1,Districts,0))*'Blend Sheet'!$H48)+(INDEX(ItemCosts,MATCH('Blend Sheet'!$I$4,ItemNum,0),MATCH(H$1,Districts,0))*'Blend Sheet'!$I48)+(INDEX(ItemCosts,MATCH('Blend Sheet'!$J$4,ItemNum,0),MATCH(H$1,Districts,0))*'Blend Sheet'!$J48)+(INDEX(ItemCosts,MATCH('Blend Sheet'!$K$4,ItemNum,0),MATCH(H$1,Districts,0))*'Blend Sheet'!$K48)+(INDEX(ItemCosts,MATCH('Blend Sheet'!$L$4,ItemNum,0),MATCH(H$1,Districts,0))*'Blend Sheet'!$L48)+(INDEX(ItemCosts,MATCH('Blend Sheet'!$M$4,ItemNum,0),MATCH(H$1,Districts,0))*'Blend Sheet'!$M48)+(INDEX(ItemCosts,MATCH('Blend Sheet'!$N$4,ItemNum,0),MATCH(H$1,Districts,0))*'Blend Sheet'!$N48)+(INDEX(ItemCosts,MATCH('Blend Sheet'!$O$4,ItemNum,0),MATCH(H$1,Districts,0))*'Blend Sheet'!$O48)+(INDEX(ItemCosts,MATCH('Blend Sheet'!$P$4,ItemNum,0),MATCH(H$1,Districts,0))*'Blend Sheet'!$P48)+(INDEX(ItemCosts,MATCH('Blend Sheet'!$Q$4,ItemNum,0),MATCH(H$1,Districts,0))*'Blend Sheet'!$Q48)+(INDEX(ItemCosts,MATCH('Blend Sheet'!$R$4,ItemNum,0),MATCH(H$1,Districts,0))*'Blend Sheet'!$R48)+(INDEX(ItemCosts,MATCH('Blend Sheet'!$S$4,ItemNum,0),MATCH(H$1,Districts,0))*'Blend Sheet'!$S48)+(INDEX(ItemCosts,MATCH('Blend Sheet'!$T$4,ItemNum,0),MATCH(H$1,Districts,0))*'Blend Sheet'!$T48)+(INDEX(ItemCosts,MATCH('Blend Sheet'!$U$4,ItemNum,0),MATCH(H$1,Districts,0))*'Blend Sheet'!$U48)+(INDEX(ItemCosts,MATCH('Blend Sheet'!$V$4,ItemNum,0),MATCH(H$1,Districts,0))*'Blend Sheet'!$V48)+(INDEX(ItemCosts,MATCH('Blend Sheet'!$W$4,ItemNum,0),MATCH(H$1,Districts,0))*'Blend Sheet'!$W48)+(INDEX(ItemCosts,MATCH('Blend Sheet'!$X$4,ItemNum,0),MATCH(H$1,Districts,0))*'Blend Sheet'!$X48)+(INDEX(ItemCosts,MATCH('Blend Sheet'!$Y$4,ItemNum,0),MATCH(H$1,Districts,0))*'Blend Sheet'!$Y48)+(INDEX(ItemCosts,MATCH('Blend Sheet'!$Z$4,ItemNum,0),MATCH(H$1,Districts,0))*'Blend Sheet'!$Z48)+(INDEX(ItemCosts,MATCH('Blend Sheet'!$AA$4,ItemNum,0),MATCH(H$1,Districts,0))*'Blend Sheet'!$AA48)+(INDEX(ItemCosts,MATCH('Blend Sheet'!$AB$4,ItemNum,0),MATCH(H$1,Districts,0))*'Blend Sheet'!$AB48)+(INDEX(ItemCosts,MATCH('Blend Sheet'!$AC$4,ItemNum,0),MATCH(H$1,Districts,0))*'Blend Sheet'!$AC48)+(INDEX(ItemCosts,MATCH('Blend Sheet'!$AD$4,ItemNum,0),MATCH(H$1,Districts,0))*'Blend Sheet'!$AD48)+(INDEX(ItemCosts,MATCH('Blend Sheet'!$AE$4,ItemNum,0),MATCH(H$1,Districts,0))*'Blend Sheet'!$AE48)+(INDEX(ItemCosts,MATCH('Blend Sheet'!$AF$4,ItemNum,0),MATCH(H$1,Districts,0))*'Blend Sheet'!$AF48)+(INDEX(ItemCosts,MATCH('Blend Sheet'!$AG$4,ItemNum,0),MATCH(H$1,Districts,0))*'Blend Sheet'!$AG48)+(INDEX(ItemCosts,MATCH('Blend Sheet'!$AH$4,ItemNum,0),MATCH(H$1,Districts,0))*'Blend Sheet'!$AH48)+(INDEX(ItemCosts,MATCH('Blend Sheet'!$AI$4,ItemNum,0),MATCH(H$1,Districts,0))*'Blend Sheet'!$AI48)+(INDEX(ItemCosts,MATCH('Blend Sheet'!$AJ$4,ItemNum,0),MATCH(H$1,Districts,0))*'Blend Sheet'!$AJ48)+(INDEX(ItemCosts,MATCH('Blend Sheet'!$AK$4,ItemNum,0),MATCH(H$1,Districts,0))*'Blend Sheet'!$AK48)+(INDEX(ItemCosts,MATCH('Blend Sheet'!$AL$4,ItemNum,0),MATCH(H$1,Districts,0))*'Blend Sheet'!$AL48)+(INDEX(ItemCosts,MATCH('Blend Sheet'!$AM$4,ItemNum,0),MATCH(H$1,Districts,0))*'Blend Sheet'!$AM48)+(INDEX(ItemCosts,MATCH('Blend Sheet'!$AN$4,ItemNum,0),MATCH(H$1,Districts,0))*'Blend Sheet'!$AN48)+(INDEX(ItemCosts,MATCH('Blend Sheet'!$AO$4,ItemNum,0),MATCH(H$1,Districts,0))*'Blend Sheet'!$AO48)+(INDEX(ItemCosts,MATCH('Blend Sheet'!$AP$4,ItemNum,0),MATCH(H$1,Districts,0))*'Blend Sheet'!$AP48)+(INDEX(ItemCosts,MATCH('Blend Sheet'!$AQ$4,ItemNum,0),MATCH(H$1,Districts,0))*'Blend Sheet'!$AQ48)+(INDEX(ItemCosts,MATCH('Blend Sheet'!$AR$4,ItemNum,0),MATCH(H$1,Districts,0))*'Blend Sheet'!$AR48)+(INDEX(ItemCosts,MATCH('Blend Sheet'!$AS$4,ItemNum,0),MATCH(H$1,Districts,0))*'Blend Sheet'!$AS48)</f>
        <v>#N/A</v>
      </c>
      <c r="I45" s="5" t="e">
        <f>(INDEX(ItemCosts,MATCH('Blend Sheet'!$C$4,ItemNum,0),MATCH(I$1,Districts,0))*'Blend Sheet'!$C48)+(INDEX(ItemCosts,MATCH('Blend Sheet'!$D$4,ItemNum,0),MATCH(I$1,Districts,0))*'Blend Sheet'!$D48)+(INDEX(ItemCosts,MATCH('Blend Sheet'!$E$4,ItemNum,0),MATCH(I$1,Districts,0))*'Blend Sheet'!$E48)+(INDEX(ItemCosts,MATCH('Blend Sheet'!$F$4,ItemNum,0),MATCH(I$1,Districts,0))*'Blend Sheet'!$F48)+(INDEX(ItemCosts,MATCH('Blend Sheet'!$G$4,ItemNum,0),MATCH(I$1,Districts,0))*'Blend Sheet'!$G48)+(INDEX(ItemCosts,MATCH('Blend Sheet'!$H$4,ItemNum,0),MATCH(I$1,Districts,0))*'Blend Sheet'!$H48)+(INDEX(ItemCosts,MATCH('Blend Sheet'!$I$4,ItemNum,0),MATCH(I$1,Districts,0))*'Blend Sheet'!$I48)+(INDEX(ItemCosts,MATCH('Blend Sheet'!$J$4,ItemNum,0),MATCH(I$1,Districts,0))*'Blend Sheet'!$J48)+(INDEX(ItemCosts,MATCH('Blend Sheet'!$K$4,ItemNum,0),MATCH(I$1,Districts,0))*'Blend Sheet'!$K48)+(INDEX(ItemCosts,MATCH('Blend Sheet'!$L$4,ItemNum,0),MATCH(I$1,Districts,0))*'Blend Sheet'!$L48)+(INDEX(ItemCosts,MATCH('Blend Sheet'!$M$4,ItemNum,0),MATCH(I$1,Districts,0))*'Blend Sheet'!$M48)+(INDEX(ItemCosts,MATCH('Blend Sheet'!$N$4,ItemNum,0),MATCH(I$1,Districts,0))*'Blend Sheet'!$N48)+(INDEX(ItemCosts,MATCH('Blend Sheet'!$O$4,ItemNum,0),MATCH(I$1,Districts,0))*'Blend Sheet'!$O48)+(INDEX(ItemCosts,MATCH('Blend Sheet'!$P$4,ItemNum,0),MATCH(I$1,Districts,0))*'Blend Sheet'!$P48)+(INDEX(ItemCosts,MATCH('Blend Sheet'!$Q$4,ItemNum,0),MATCH(I$1,Districts,0))*'Blend Sheet'!$Q48)+(INDEX(ItemCosts,MATCH('Blend Sheet'!$R$4,ItemNum,0),MATCH(I$1,Districts,0))*'Blend Sheet'!$R48)+(INDEX(ItemCosts,MATCH('Blend Sheet'!$S$4,ItemNum,0),MATCH(I$1,Districts,0))*'Blend Sheet'!$S48)+(INDEX(ItemCosts,MATCH('Blend Sheet'!$T$4,ItemNum,0),MATCH(I$1,Districts,0))*'Blend Sheet'!$T48)+(INDEX(ItemCosts,MATCH('Blend Sheet'!$U$4,ItemNum,0),MATCH(I$1,Districts,0))*'Blend Sheet'!$U48)+(INDEX(ItemCosts,MATCH('Blend Sheet'!$V$4,ItemNum,0),MATCH(I$1,Districts,0))*'Blend Sheet'!$V48)+(INDEX(ItemCosts,MATCH('Blend Sheet'!$W$4,ItemNum,0),MATCH(I$1,Districts,0))*'Blend Sheet'!$W48)+(INDEX(ItemCosts,MATCH('Blend Sheet'!$X$4,ItemNum,0),MATCH(I$1,Districts,0))*'Blend Sheet'!$X48)+(INDEX(ItemCosts,MATCH('Blend Sheet'!$Y$4,ItemNum,0),MATCH(I$1,Districts,0))*'Blend Sheet'!$Y48)+(INDEX(ItemCosts,MATCH('Blend Sheet'!$Z$4,ItemNum,0),MATCH(I$1,Districts,0))*'Blend Sheet'!$Z48)+(INDEX(ItemCosts,MATCH('Blend Sheet'!$AA$4,ItemNum,0),MATCH(I$1,Districts,0))*'Blend Sheet'!$AA48)+(INDEX(ItemCosts,MATCH('Blend Sheet'!$AB$4,ItemNum,0),MATCH(I$1,Districts,0))*'Blend Sheet'!$AB48)+(INDEX(ItemCosts,MATCH('Blend Sheet'!$AC$4,ItemNum,0),MATCH(I$1,Districts,0))*'Blend Sheet'!$AC48)+(INDEX(ItemCosts,MATCH('Blend Sheet'!$AD$4,ItemNum,0),MATCH(I$1,Districts,0))*'Blend Sheet'!$AD48)+(INDEX(ItemCosts,MATCH('Blend Sheet'!$AE$4,ItemNum,0),MATCH(I$1,Districts,0))*'Blend Sheet'!$AE48)+(INDEX(ItemCosts,MATCH('Blend Sheet'!$AF$4,ItemNum,0),MATCH(I$1,Districts,0))*'Blend Sheet'!$AF48)+(INDEX(ItemCosts,MATCH('Blend Sheet'!$AG$4,ItemNum,0),MATCH(I$1,Districts,0))*'Blend Sheet'!$AG48)+(INDEX(ItemCosts,MATCH('Blend Sheet'!$AH$4,ItemNum,0),MATCH(I$1,Districts,0))*'Blend Sheet'!$AH48)+(INDEX(ItemCosts,MATCH('Blend Sheet'!$AI$4,ItemNum,0),MATCH(I$1,Districts,0))*'Blend Sheet'!$AI48)+(INDEX(ItemCosts,MATCH('Blend Sheet'!$AJ$4,ItemNum,0),MATCH(I$1,Districts,0))*'Blend Sheet'!$AJ48)+(INDEX(ItemCosts,MATCH('Blend Sheet'!$AK$4,ItemNum,0),MATCH(I$1,Districts,0))*'Blend Sheet'!$AK48)+(INDEX(ItemCosts,MATCH('Blend Sheet'!$AL$4,ItemNum,0),MATCH(I$1,Districts,0))*'Blend Sheet'!$AL48)+(INDEX(ItemCosts,MATCH('Blend Sheet'!$AM$4,ItemNum,0),MATCH(I$1,Districts,0))*'Blend Sheet'!$AM48)+(INDEX(ItemCosts,MATCH('Blend Sheet'!$AN$4,ItemNum,0),MATCH(I$1,Districts,0))*'Blend Sheet'!$AN48)+(INDEX(ItemCosts,MATCH('Blend Sheet'!$AO$4,ItemNum,0),MATCH(I$1,Districts,0))*'Blend Sheet'!$AO48)+(INDEX(ItemCosts,MATCH('Blend Sheet'!$AP$4,ItemNum,0),MATCH(I$1,Districts,0))*'Blend Sheet'!$AP48)+(INDEX(ItemCosts,MATCH('Blend Sheet'!$AQ$4,ItemNum,0),MATCH(I$1,Districts,0))*'Blend Sheet'!$AQ48)+(INDEX(ItemCosts,MATCH('Blend Sheet'!$AR$4,ItemNum,0),MATCH(I$1,Districts,0))*'Blend Sheet'!$AR48)+(INDEX(ItemCosts,MATCH('Blend Sheet'!$AS$4,ItemNum,0),MATCH(I$1,Districts,0))*'Blend Sheet'!$AS48)</f>
        <v>#N/A</v>
      </c>
      <c r="J45" s="5" t="e">
        <f>(INDEX(ItemCosts,MATCH('Blend Sheet'!$C$4,ItemNum,0),MATCH(J$1,Districts,0))*'Blend Sheet'!$C48)+(INDEX(ItemCosts,MATCH('Blend Sheet'!$D$4,ItemNum,0),MATCH(J$1,Districts,0))*'Blend Sheet'!$D48)+(INDEX(ItemCosts,MATCH('Blend Sheet'!$E$4,ItemNum,0),MATCH(J$1,Districts,0))*'Blend Sheet'!$E48)+(INDEX(ItemCosts,MATCH('Blend Sheet'!$F$4,ItemNum,0),MATCH(J$1,Districts,0))*'Blend Sheet'!$F48)+(INDEX(ItemCosts,MATCH('Blend Sheet'!$G$4,ItemNum,0),MATCH(J$1,Districts,0))*'Blend Sheet'!$G48)+(INDEX(ItemCosts,MATCH('Blend Sheet'!$H$4,ItemNum,0),MATCH(J$1,Districts,0))*'Blend Sheet'!$H48)+(INDEX(ItemCosts,MATCH('Blend Sheet'!$I$4,ItemNum,0),MATCH(J$1,Districts,0))*'Blend Sheet'!$I48)+(INDEX(ItemCosts,MATCH('Blend Sheet'!$J$4,ItemNum,0),MATCH(J$1,Districts,0))*'Blend Sheet'!$J48)+(INDEX(ItemCosts,MATCH('Blend Sheet'!$K$4,ItemNum,0),MATCH(J$1,Districts,0))*'Blend Sheet'!$K48)+(INDEX(ItemCosts,MATCH('Blend Sheet'!$L$4,ItemNum,0),MATCH(J$1,Districts,0))*'Blend Sheet'!$L48)+(INDEX(ItemCosts,MATCH('Blend Sheet'!$M$4,ItemNum,0),MATCH(J$1,Districts,0))*'Blend Sheet'!$M48)+(INDEX(ItemCosts,MATCH('Blend Sheet'!$N$4,ItemNum,0),MATCH(J$1,Districts,0))*'Blend Sheet'!$N48)+(INDEX(ItemCosts,MATCH('Blend Sheet'!$O$4,ItemNum,0),MATCH(J$1,Districts,0))*'Blend Sheet'!$O48)+(INDEX(ItemCosts,MATCH('Blend Sheet'!$P$4,ItemNum,0),MATCH(J$1,Districts,0))*'Blend Sheet'!$P48)+(INDEX(ItemCosts,MATCH('Blend Sheet'!$Q$4,ItemNum,0),MATCH(J$1,Districts,0))*'Blend Sheet'!$Q48)+(INDEX(ItemCosts,MATCH('Blend Sheet'!$R$4,ItemNum,0),MATCH(J$1,Districts,0))*'Blend Sheet'!$R48)+(INDEX(ItemCosts,MATCH('Blend Sheet'!$S$4,ItemNum,0),MATCH(J$1,Districts,0))*'Blend Sheet'!$S48)+(INDEX(ItemCosts,MATCH('Blend Sheet'!$T$4,ItemNum,0),MATCH(J$1,Districts,0))*'Blend Sheet'!$T48)+(INDEX(ItemCosts,MATCH('Blend Sheet'!$U$4,ItemNum,0),MATCH(J$1,Districts,0))*'Blend Sheet'!$U48)+(INDEX(ItemCosts,MATCH('Blend Sheet'!$V$4,ItemNum,0),MATCH(J$1,Districts,0))*'Blend Sheet'!$V48)+(INDEX(ItemCosts,MATCH('Blend Sheet'!$W$4,ItemNum,0),MATCH(J$1,Districts,0))*'Blend Sheet'!$W48)+(INDEX(ItemCosts,MATCH('Blend Sheet'!$X$4,ItemNum,0),MATCH(J$1,Districts,0))*'Blend Sheet'!$X48)+(INDEX(ItemCosts,MATCH('Blend Sheet'!$Y$4,ItemNum,0),MATCH(J$1,Districts,0))*'Blend Sheet'!$Y48)+(INDEX(ItemCosts,MATCH('Blend Sheet'!$Z$4,ItemNum,0),MATCH(J$1,Districts,0))*'Blend Sheet'!$Z48)+(INDEX(ItemCosts,MATCH('Blend Sheet'!$AA$4,ItemNum,0),MATCH(J$1,Districts,0))*'Blend Sheet'!$AA48)+(INDEX(ItemCosts,MATCH('Blend Sheet'!$AB$4,ItemNum,0),MATCH(J$1,Districts,0))*'Blend Sheet'!$AB48)+(INDEX(ItemCosts,MATCH('Blend Sheet'!$AC$4,ItemNum,0),MATCH(J$1,Districts,0))*'Blend Sheet'!$AC48)+(INDEX(ItemCosts,MATCH('Blend Sheet'!$AD$4,ItemNum,0),MATCH(J$1,Districts,0))*'Blend Sheet'!$AD48)+(INDEX(ItemCosts,MATCH('Blend Sheet'!$AE$4,ItemNum,0),MATCH(J$1,Districts,0))*'Blend Sheet'!$AE48)+(INDEX(ItemCosts,MATCH('Blend Sheet'!$AF$4,ItemNum,0),MATCH(J$1,Districts,0))*'Blend Sheet'!$AF48)+(INDEX(ItemCosts,MATCH('Blend Sheet'!$AG$4,ItemNum,0),MATCH(J$1,Districts,0))*'Blend Sheet'!$AG48)+(INDEX(ItemCosts,MATCH('Blend Sheet'!$AH$4,ItemNum,0),MATCH(J$1,Districts,0))*'Blend Sheet'!$AH48)+(INDEX(ItemCosts,MATCH('Blend Sheet'!$AI$4,ItemNum,0),MATCH(J$1,Districts,0))*'Blend Sheet'!$AI48)+(INDEX(ItemCosts,MATCH('Blend Sheet'!$AJ$4,ItemNum,0),MATCH(J$1,Districts,0))*'Blend Sheet'!$AJ48)+(INDEX(ItemCosts,MATCH('Blend Sheet'!$AK$4,ItemNum,0),MATCH(J$1,Districts,0))*'Blend Sheet'!$AK48)+(INDEX(ItemCosts,MATCH('Blend Sheet'!$AL$4,ItemNum,0),MATCH(J$1,Districts,0))*'Blend Sheet'!$AL48)+(INDEX(ItemCosts,MATCH('Blend Sheet'!$AM$4,ItemNum,0),MATCH(J$1,Districts,0))*'Blend Sheet'!$AM48)+(INDEX(ItemCosts,MATCH('Blend Sheet'!$AN$4,ItemNum,0),MATCH(J$1,Districts,0))*'Blend Sheet'!$AN48)+(INDEX(ItemCosts,MATCH('Blend Sheet'!$AO$4,ItemNum,0),MATCH(J$1,Districts,0))*'Blend Sheet'!$AO48)+(INDEX(ItemCosts,MATCH('Blend Sheet'!$AP$4,ItemNum,0),MATCH(J$1,Districts,0))*'Blend Sheet'!$AP48)+(INDEX(ItemCosts,MATCH('Blend Sheet'!$AQ$4,ItemNum,0),MATCH(J$1,Districts,0))*'Blend Sheet'!$AQ48)+(INDEX(ItemCosts,MATCH('Blend Sheet'!$AR$4,ItemNum,0),MATCH(J$1,Districts,0))*'Blend Sheet'!$AR48)+(INDEX(ItemCosts,MATCH('Blend Sheet'!$AS$4,ItemNum,0),MATCH(J$1,Districts,0))*'Blend Sheet'!$AS48)</f>
        <v>#N/A</v>
      </c>
      <c r="K45" s="5" t="e">
        <f>(INDEX(ItemCosts,MATCH('Blend Sheet'!$C$4,ItemNum,0),MATCH(K$1,Districts,0))*'Blend Sheet'!$C48)+(INDEX(ItemCosts,MATCH('Blend Sheet'!$D$4,ItemNum,0),MATCH(K$1,Districts,0))*'Blend Sheet'!$D48)+(INDEX(ItemCosts,MATCH('Blend Sheet'!$E$4,ItemNum,0),MATCH(K$1,Districts,0))*'Blend Sheet'!$E48)+(INDEX(ItemCosts,MATCH('Blend Sheet'!$F$4,ItemNum,0),MATCH(K$1,Districts,0))*'Blend Sheet'!$F48)+(INDEX(ItemCosts,MATCH('Blend Sheet'!$G$4,ItemNum,0),MATCH(K$1,Districts,0))*'Blend Sheet'!$G48)+(INDEX(ItemCosts,MATCH('Blend Sheet'!$H$4,ItemNum,0),MATCH(K$1,Districts,0))*'Blend Sheet'!$H48)+(INDEX(ItemCosts,MATCH('Blend Sheet'!$I$4,ItemNum,0),MATCH(K$1,Districts,0))*'Blend Sheet'!$I48)+(INDEX(ItemCosts,MATCH('Blend Sheet'!$J$4,ItemNum,0),MATCH(K$1,Districts,0))*'Blend Sheet'!$J48)+(INDEX(ItemCosts,MATCH('Blend Sheet'!$K$4,ItemNum,0),MATCH(K$1,Districts,0))*'Blend Sheet'!$K48)+(INDEX(ItemCosts,MATCH('Blend Sheet'!$L$4,ItemNum,0),MATCH(K$1,Districts,0))*'Blend Sheet'!$L48)+(INDEX(ItemCosts,MATCH('Blend Sheet'!$M$4,ItemNum,0),MATCH(K$1,Districts,0))*'Blend Sheet'!$M48)+(INDEX(ItemCosts,MATCH('Blend Sheet'!$N$4,ItemNum,0),MATCH(K$1,Districts,0))*'Blend Sheet'!$N48)+(INDEX(ItemCosts,MATCH('Blend Sheet'!$O$4,ItemNum,0),MATCH(K$1,Districts,0))*'Blend Sheet'!$O48)+(INDEX(ItemCosts,MATCH('Blend Sheet'!$P$4,ItemNum,0),MATCH(K$1,Districts,0))*'Blend Sheet'!$P48)+(INDEX(ItemCosts,MATCH('Blend Sheet'!$Q$4,ItemNum,0),MATCH(K$1,Districts,0))*'Blend Sheet'!$Q48)+(INDEX(ItemCosts,MATCH('Blend Sheet'!$R$4,ItemNum,0),MATCH(K$1,Districts,0))*'Blend Sheet'!$R48)+(INDEX(ItemCosts,MATCH('Blend Sheet'!$S$4,ItemNum,0),MATCH(K$1,Districts,0))*'Blend Sheet'!$S48)+(INDEX(ItemCosts,MATCH('Blend Sheet'!$T$4,ItemNum,0),MATCH(K$1,Districts,0))*'Blend Sheet'!$T48)+(INDEX(ItemCosts,MATCH('Blend Sheet'!$U$4,ItemNum,0),MATCH(K$1,Districts,0))*'Blend Sheet'!$U48)+(INDEX(ItemCosts,MATCH('Blend Sheet'!$V$4,ItemNum,0),MATCH(K$1,Districts,0))*'Blend Sheet'!$V48)+(INDEX(ItemCosts,MATCH('Blend Sheet'!$W$4,ItemNum,0),MATCH(K$1,Districts,0))*'Blend Sheet'!$W48)+(INDEX(ItemCosts,MATCH('Blend Sheet'!$X$4,ItemNum,0),MATCH(K$1,Districts,0))*'Blend Sheet'!$X48)+(INDEX(ItemCosts,MATCH('Blend Sheet'!$Y$4,ItemNum,0),MATCH(K$1,Districts,0))*'Blend Sheet'!$Y48)+(INDEX(ItemCosts,MATCH('Blend Sheet'!$Z$4,ItemNum,0),MATCH(K$1,Districts,0))*'Blend Sheet'!$Z48)+(INDEX(ItemCosts,MATCH('Blend Sheet'!$AA$4,ItemNum,0),MATCH(K$1,Districts,0))*'Blend Sheet'!$AA48)+(INDEX(ItemCosts,MATCH('Blend Sheet'!$AB$4,ItemNum,0),MATCH(K$1,Districts,0))*'Blend Sheet'!$AB48)+(INDEX(ItemCosts,MATCH('Blend Sheet'!$AC$4,ItemNum,0),MATCH(K$1,Districts,0))*'Blend Sheet'!$AC48)+(INDEX(ItemCosts,MATCH('Blend Sheet'!$AD$4,ItemNum,0),MATCH(K$1,Districts,0))*'Blend Sheet'!$AD48)+(INDEX(ItemCosts,MATCH('Blend Sheet'!$AE$4,ItemNum,0),MATCH(K$1,Districts,0))*'Blend Sheet'!$AE48)+(INDEX(ItemCosts,MATCH('Blend Sheet'!$AF$4,ItemNum,0),MATCH(K$1,Districts,0))*'Blend Sheet'!$AF48)+(INDEX(ItemCosts,MATCH('Blend Sheet'!$AG$4,ItemNum,0),MATCH(K$1,Districts,0))*'Blend Sheet'!$AG48)+(INDEX(ItemCosts,MATCH('Blend Sheet'!$AH$4,ItemNum,0),MATCH(K$1,Districts,0))*'Blend Sheet'!$AH48)+(INDEX(ItemCosts,MATCH('Blend Sheet'!$AI$4,ItemNum,0),MATCH(K$1,Districts,0))*'Blend Sheet'!$AI48)+(INDEX(ItemCosts,MATCH('Blend Sheet'!$AJ$4,ItemNum,0),MATCH(K$1,Districts,0))*'Blend Sheet'!$AJ48)+(INDEX(ItemCosts,MATCH('Blend Sheet'!$AK$4,ItemNum,0),MATCH(K$1,Districts,0))*'Blend Sheet'!$AK48)+(INDEX(ItemCosts,MATCH('Blend Sheet'!$AL$4,ItemNum,0),MATCH(K$1,Districts,0))*'Blend Sheet'!$AL48)+(INDEX(ItemCosts,MATCH('Blend Sheet'!$AM$4,ItemNum,0),MATCH(K$1,Districts,0))*'Blend Sheet'!$AM48)+(INDEX(ItemCosts,MATCH('Blend Sheet'!$AN$4,ItemNum,0),MATCH(K$1,Districts,0))*'Blend Sheet'!$AN48)+(INDEX(ItemCosts,MATCH('Blend Sheet'!$AO$4,ItemNum,0),MATCH(K$1,Districts,0))*'Blend Sheet'!$AO48)+(INDEX(ItemCosts,MATCH('Blend Sheet'!$AP$4,ItemNum,0),MATCH(K$1,Districts,0))*'Blend Sheet'!$AP48)+(INDEX(ItemCosts,MATCH('Blend Sheet'!$AQ$4,ItemNum,0),MATCH(K$1,Districts,0))*'Blend Sheet'!$AQ48)+(INDEX(ItemCosts,MATCH('Blend Sheet'!$AR$4,ItemNum,0),MATCH(K$1,Districts,0))*'Blend Sheet'!$AR48)+(INDEX(ItemCosts,MATCH('Blend Sheet'!$AS$4,ItemNum,0),MATCH(K$1,Districts,0))*'Blend Sheet'!$AS48)</f>
        <v>#N/A</v>
      </c>
      <c r="L45" s="5" t="e">
        <f>(INDEX(ItemCosts,MATCH('Blend Sheet'!$C$4,ItemNum,0),MATCH(L$1,Districts,0))*'Blend Sheet'!$C48)+(INDEX(ItemCosts,MATCH('Blend Sheet'!$D$4,ItemNum,0),MATCH(L$1,Districts,0))*'Blend Sheet'!$D48)+(INDEX(ItemCosts,MATCH('Blend Sheet'!$E$4,ItemNum,0),MATCH(L$1,Districts,0))*'Blend Sheet'!$E48)+(INDEX(ItemCosts,MATCH('Blend Sheet'!$F$4,ItemNum,0),MATCH(L$1,Districts,0))*'Blend Sheet'!$F48)+(INDEX(ItemCosts,MATCH('Blend Sheet'!$G$4,ItemNum,0),MATCH(L$1,Districts,0))*'Blend Sheet'!$G48)+(INDEX(ItemCosts,MATCH('Blend Sheet'!$H$4,ItemNum,0),MATCH(L$1,Districts,0))*'Blend Sheet'!$H48)+(INDEX(ItemCosts,MATCH('Blend Sheet'!$I$4,ItemNum,0),MATCH(L$1,Districts,0))*'Blend Sheet'!$I48)+(INDEX(ItemCosts,MATCH('Blend Sheet'!$J$4,ItemNum,0),MATCH(L$1,Districts,0))*'Blend Sheet'!$J48)+(INDEX(ItemCosts,MATCH('Blend Sheet'!$K$4,ItemNum,0),MATCH(L$1,Districts,0))*'Blend Sheet'!$K48)+(INDEX(ItemCosts,MATCH('Blend Sheet'!$L$4,ItemNum,0),MATCH(L$1,Districts,0))*'Blend Sheet'!$L48)+(INDEX(ItemCosts,MATCH('Blend Sheet'!$M$4,ItemNum,0),MATCH(L$1,Districts,0))*'Blend Sheet'!$M48)+(INDEX(ItemCosts,MATCH('Blend Sheet'!$N$4,ItemNum,0),MATCH(L$1,Districts,0))*'Blend Sheet'!$N48)+(INDEX(ItemCosts,MATCH('Blend Sheet'!$O$4,ItemNum,0),MATCH(L$1,Districts,0))*'Blend Sheet'!$O48)+(INDEX(ItemCosts,MATCH('Blend Sheet'!$P$4,ItemNum,0),MATCH(L$1,Districts,0))*'Blend Sheet'!$P48)+(INDEX(ItemCosts,MATCH('Blend Sheet'!$Q$4,ItemNum,0),MATCH(L$1,Districts,0))*'Blend Sheet'!$Q48)+(INDEX(ItemCosts,MATCH('Blend Sheet'!$R$4,ItemNum,0),MATCH(L$1,Districts,0))*'Blend Sheet'!$R48)+(INDEX(ItemCosts,MATCH('Blend Sheet'!$S$4,ItemNum,0),MATCH(L$1,Districts,0))*'Blend Sheet'!$S48)+(INDEX(ItemCosts,MATCH('Blend Sheet'!$T$4,ItemNum,0),MATCH(L$1,Districts,0))*'Blend Sheet'!$T48)+(INDEX(ItemCosts,MATCH('Blend Sheet'!$U$4,ItemNum,0),MATCH(L$1,Districts,0))*'Blend Sheet'!$U48)+(INDEX(ItemCosts,MATCH('Blend Sheet'!$V$4,ItemNum,0),MATCH(L$1,Districts,0))*'Blend Sheet'!$V48)+(INDEX(ItemCosts,MATCH('Blend Sheet'!$W$4,ItemNum,0),MATCH(L$1,Districts,0))*'Blend Sheet'!$W48)+(INDEX(ItemCosts,MATCH('Blend Sheet'!$X$4,ItemNum,0),MATCH(L$1,Districts,0))*'Blend Sheet'!$X48)+(INDEX(ItemCosts,MATCH('Blend Sheet'!$Y$4,ItemNum,0),MATCH(L$1,Districts,0))*'Blend Sheet'!$Y48)+(INDEX(ItemCosts,MATCH('Blend Sheet'!$Z$4,ItemNum,0),MATCH(L$1,Districts,0))*'Blend Sheet'!$Z48)+(INDEX(ItemCosts,MATCH('Blend Sheet'!$AA$4,ItemNum,0),MATCH(L$1,Districts,0))*'Blend Sheet'!$AA48)+(INDEX(ItemCosts,MATCH('Blend Sheet'!$AB$4,ItemNum,0),MATCH(L$1,Districts,0))*'Blend Sheet'!$AB48)+(INDEX(ItemCosts,MATCH('Blend Sheet'!$AC$4,ItemNum,0),MATCH(L$1,Districts,0))*'Blend Sheet'!$AC48)+(INDEX(ItemCosts,MATCH('Blend Sheet'!$AD$4,ItemNum,0),MATCH(L$1,Districts,0))*'Blend Sheet'!$AD48)+(INDEX(ItemCosts,MATCH('Blend Sheet'!$AE$4,ItemNum,0),MATCH(L$1,Districts,0))*'Blend Sheet'!$AE48)+(INDEX(ItemCosts,MATCH('Blend Sheet'!$AF$4,ItemNum,0),MATCH(L$1,Districts,0))*'Blend Sheet'!$AF48)+(INDEX(ItemCosts,MATCH('Blend Sheet'!$AG$4,ItemNum,0),MATCH(L$1,Districts,0))*'Blend Sheet'!$AG48)+(INDEX(ItemCosts,MATCH('Blend Sheet'!$AH$4,ItemNum,0),MATCH(L$1,Districts,0))*'Blend Sheet'!$AH48)+(INDEX(ItemCosts,MATCH('Blend Sheet'!$AI$4,ItemNum,0),MATCH(L$1,Districts,0))*'Blend Sheet'!$AI48)+(INDEX(ItemCosts,MATCH('Blend Sheet'!$AJ$4,ItemNum,0),MATCH(L$1,Districts,0))*'Blend Sheet'!$AJ48)+(INDEX(ItemCosts,MATCH('Blend Sheet'!$AK$4,ItemNum,0),MATCH(L$1,Districts,0))*'Blend Sheet'!$AK48)+(INDEX(ItemCosts,MATCH('Blend Sheet'!$AL$4,ItemNum,0),MATCH(L$1,Districts,0))*'Blend Sheet'!$AL48)+(INDEX(ItemCosts,MATCH('Blend Sheet'!$AM$4,ItemNum,0),MATCH(L$1,Districts,0))*'Blend Sheet'!$AM48)+(INDEX(ItemCosts,MATCH('Blend Sheet'!$AN$4,ItemNum,0),MATCH(L$1,Districts,0))*'Blend Sheet'!$AN48)+(INDEX(ItemCosts,MATCH('Blend Sheet'!$AO$4,ItemNum,0),MATCH(L$1,Districts,0))*'Blend Sheet'!$AO48)+(INDEX(ItemCosts,MATCH('Blend Sheet'!$AP$4,ItemNum,0),MATCH(L$1,Districts,0))*'Blend Sheet'!$AP48)+(INDEX(ItemCosts,MATCH('Blend Sheet'!$AQ$4,ItemNum,0),MATCH(L$1,Districts,0))*'Blend Sheet'!$AQ48)+(INDEX(ItemCosts,MATCH('Blend Sheet'!$AR$4,ItemNum,0),MATCH(L$1,Districts,0))*'Blend Sheet'!$AR48)+(INDEX(ItemCosts,MATCH('Blend Sheet'!$AS$4,ItemNum,0),MATCH(L$1,Districts,0))*'Blend Sheet'!$AS48)</f>
        <v>#N/A</v>
      </c>
      <c r="M45" s="191"/>
      <c r="N45" s="34" t="e">
        <f>D45/'Blend Sheet'!$BA48</f>
        <v>#N/A</v>
      </c>
      <c r="O45" s="34" t="e">
        <f>E45/'Blend Sheet'!$BA48</f>
        <v>#N/A</v>
      </c>
      <c r="P45" s="34" t="e">
        <f>G45/'Blend Sheet'!$BA48</f>
        <v>#N/A</v>
      </c>
      <c r="Q45" s="34" t="e">
        <f>H45/'Blend Sheet'!$BA48</f>
        <v>#N/A</v>
      </c>
      <c r="R45" s="34" t="e">
        <f>I45/'Blend Sheet'!$BA48</f>
        <v>#N/A</v>
      </c>
      <c r="S45" s="34" t="e">
        <f>J45/'Blend Sheet'!$BA48</f>
        <v>#N/A</v>
      </c>
      <c r="T45" s="34" t="e">
        <f>K45/'Blend Sheet'!$BA48</f>
        <v>#N/A</v>
      </c>
      <c r="U45" s="34" t="e">
        <f>L45/'Blend Sheet'!$BA48</f>
        <v>#N/A</v>
      </c>
    </row>
    <row r="46" spans="1:21" x14ac:dyDescent="0.25">
      <c r="A46" t="str">
        <f>'Blend Sheet'!A49</f>
        <v>iGain(AB) NOT SUPPORTED</v>
      </c>
      <c r="B46" s="5" t="e">
        <f>(INDEX(ItemCosts,MATCH('Blend Sheet'!$C$4,ItemNum,0),MATCH(B$1,Districts,0))*'Blend Sheet'!$C49)+(INDEX(ItemCosts,MATCH('Blend Sheet'!$D$4,ItemNum,0),MATCH(B$1,Districts,0))*'Blend Sheet'!$D49)+(INDEX(ItemCosts,MATCH('Blend Sheet'!$E$4,ItemNum,0),MATCH(B$1,Districts,0))*'Blend Sheet'!$E49)+(INDEX(ItemCosts,MATCH('Blend Sheet'!$F$4,ItemNum,0),MATCH(B$1,Districts,0))*'Blend Sheet'!$F49)+(INDEX(ItemCosts,MATCH('Blend Sheet'!$G$4,ItemNum,0),MATCH(B$1,Districts,0))*'Blend Sheet'!$G49)+(INDEX(ItemCosts,MATCH('Blend Sheet'!$H$4,ItemNum,0),MATCH(B$1,Districts,0))*'Blend Sheet'!$H49)+(INDEX(ItemCosts,MATCH('Blend Sheet'!$I$4,ItemNum,0),MATCH(B$1,Districts,0))*'Blend Sheet'!$I49)+(INDEX(ItemCosts,MATCH('Blend Sheet'!$J$4,ItemNum,0),MATCH(B$1,Districts,0))*'Blend Sheet'!$J49)+(INDEX(ItemCosts,MATCH('Blend Sheet'!$K$4,ItemNum,0),MATCH(B$1,Districts,0))*'Blend Sheet'!$K49)+(INDEX(ItemCosts,MATCH('Blend Sheet'!$L$4,ItemNum,0),MATCH(B$1,Districts,0))*'Blend Sheet'!$L49)+(INDEX(ItemCosts,MATCH('Blend Sheet'!$M$4,ItemNum,0),MATCH(B$1,Districts,0))*'Blend Sheet'!$M49)+(INDEX(ItemCosts,MATCH('Blend Sheet'!$N$4,ItemNum,0),MATCH(B$1,Districts,0))*'Blend Sheet'!$N49)+(INDEX(ItemCosts,MATCH('Blend Sheet'!$O$4,ItemNum,0),MATCH(B$1,Districts,0))*'Blend Sheet'!$O49)+(INDEX(ItemCosts,MATCH('Blend Sheet'!$P$4,ItemNum,0),MATCH(B$1,Districts,0))*'Blend Sheet'!$P49)+(INDEX(ItemCosts,MATCH('Blend Sheet'!$Q$4,ItemNum,0),MATCH(B$1,Districts,0))*'Blend Sheet'!$Q49)+(INDEX(ItemCosts,MATCH('Blend Sheet'!$R$4,ItemNum,0),MATCH(B$1,Districts,0))*'Blend Sheet'!$R49)+(INDEX(ItemCosts,MATCH('Blend Sheet'!$S$4,ItemNum,0),MATCH(B$1,Districts,0))*'Blend Sheet'!$S49)+(INDEX(ItemCosts,MATCH('Blend Sheet'!$T$4,ItemNum,0),MATCH(B$1,Districts,0))*'Blend Sheet'!$T49)+(INDEX(ItemCosts,MATCH('Blend Sheet'!$U$4,ItemNum,0),MATCH(B$1,Districts,0))*'Blend Sheet'!$U49)+(INDEX(ItemCosts,MATCH('Blend Sheet'!$V$4,ItemNum,0),MATCH(B$1,Districts,0))*'Blend Sheet'!$V49)+(INDEX(ItemCosts,MATCH('Blend Sheet'!$W$4,ItemNum,0),MATCH(B$1,Districts,0))*'Blend Sheet'!$W49)+(INDEX(ItemCosts,MATCH('Blend Sheet'!$X$4,ItemNum,0),MATCH(B$1,Districts,0))*'Blend Sheet'!$X49)+(INDEX(ItemCosts,MATCH('Blend Sheet'!$Y$4,ItemNum,0),MATCH(B$1,Districts,0))*'Blend Sheet'!$Y49)+(INDEX(ItemCosts,MATCH('Blend Sheet'!$Z$4,ItemNum,0),MATCH(B$1,Districts,0))*'Blend Sheet'!$Z49)+(INDEX(ItemCosts,MATCH('Blend Sheet'!$AA$4,ItemNum,0),MATCH(B$1,Districts,0))*'Blend Sheet'!$AA49)+(INDEX(ItemCosts,MATCH('Blend Sheet'!$AB$4,ItemNum,0),MATCH(B$1,Districts,0))*'Blend Sheet'!$AB49)+(INDEX(ItemCosts,MATCH('Blend Sheet'!$AC$4,ItemNum,0),MATCH(B$1,Districts,0))*'Blend Sheet'!$AC49)+(INDEX(ItemCosts,MATCH('Blend Sheet'!$AD$4,ItemNum,0),MATCH(B$1,Districts,0))*'Blend Sheet'!$AD49)+(INDEX(ItemCosts,MATCH('Blend Sheet'!$AE$4,ItemNum,0),MATCH(B$1,Districts,0))*'Blend Sheet'!$AE49)+(INDEX(ItemCosts,MATCH('Blend Sheet'!$AF$4,ItemNum,0),MATCH(B$1,Districts,0))*'Blend Sheet'!$AF49)+(INDEX(ItemCosts,MATCH('Blend Sheet'!$AG$4,ItemNum,0),MATCH(B$1,Districts,0))*'Blend Sheet'!$AG49)+(INDEX(ItemCosts,MATCH('Blend Sheet'!$AH$4,ItemNum,0),MATCH(B$1,Districts,0))*'Blend Sheet'!$AH49)+(INDEX(ItemCosts,MATCH('Blend Sheet'!$AI$4,ItemNum,0),MATCH(B$1,Districts,0))*'Blend Sheet'!$AI49)+(INDEX(ItemCosts,MATCH('Blend Sheet'!$AJ$4,ItemNum,0),MATCH(B$1,Districts,0))*'Blend Sheet'!$AJ49)+(INDEX(ItemCosts,MATCH('Blend Sheet'!$AK$4,ItemNum,0),MATCH(B$1,Districts,0))*'Blend Sheet'!$AK49)+(INDEX(ItemCosts,MATCH('Blend Sheet'!$AL$4,ItemNum,0),MATCH(B$1,Districts,0))*'Blend Sheet'!$AL49)+(INDEX(ItemCosts,MATCH('Blend Sheet'!$AM$4,ItemNum,0),MATCH(B$1,Districts,0))*'Blend Sheet'!$AM49)+(INDEX(ItemCosts,MATCH('Blend Sheet'!$AN$4,ItemNum,0),MATCH(B$1,Districts,0))*'Blend Sheet'!$AN49)+(INDEX(ItemCosts,MATCH('Blend Sheet'!$AO$4,ItemNum,0),MATCH(B$1,Districts,0))*'Blend Sheet'!$AO49)+(INDEX(ItemCosts,MATCH('Blend Sheet'!$AP$4,ItemNum,0),MATCH(B$1,Districts,0))*'Blend Sheet'!$AP49)+(INDEX(ItemCosts,MATCH('Blend Sheet'!$AQ$4,ItemNum,0),MATCH(B$1,Districts,0))*'Blend Sheet'!$AQ49)+(INDEX(ItemCosts,MATCH('Blend Sheet'!$AR$4,ItemNum,0),MATCH(B$1,Districts,0))*'Blend Sheet'!$AR49)+(INDEX(ItemCosts,MATCH('Blend Sheet'!$AS$4,ItemNum,0),MATCH(B$1,Districts,0))*'Blend Sheet'!$AS49)</f>
        <v>#N/A</v>
      </c>
      <c r="C46" s="5" t="e">
        <f>(INDEX(ItemCosts,MATCH('Blend Sheet'!$C$4,ItemNum,0),MATCH(C$1,Districts,0))*'Blend Sheet'!$C49)+(INDEX(ItemCosts,MATCH('Blend Sheet'!$D$4,ItemNum,0),MATCH(C$1,Districts,0))*'Blend Sheet'!$D49)+(INDEX(ItemCosts,MATCH('Blend Sheet'!$E$4,ItemNum,0),MATCH(C$1,Districts,0))*'Blend Sheet'!$E49)+(INDEX(ItemCosts,MATCH('Blend Sheet'!$F$4,ItemNum,0),MATCH(C$1,Districts,0))*'Blend Sheet'!$F49)+(INDEX(ItemCosts,MATCH('Blend Sheet'!$G$4,ItemNum,0),MATCH(C$1,Districts,0))*'Blend Sheet'!$G49)+(INDEX(ItemCosts,MATCH('Blend Sheet'!$H$4,ItemNum,0),MATCH(C$1,Districts,0))*'Blend Sheet'!$H49)+(INDEX(ItemCosts,MATCH('Blend Sheet'!$I$4,ItemNum,0),MATCH(C$1,Districts,0))*'Blend Sheet'!$I49)+(INDEX(ItemCosts,MATCH('Blend Sheet'!$J$4,ItemNum,0),MATCH(C$1,Districts,0))*'Blend Sheet'!$J49)+(INDEX(ItemCosts,MATCH('Blend Sheet'!$K$4,ItemNum,0),MATCH(C$1,Districts,0))*'Blend Sheet'!$K49)+(INDEX(ItemCosts,MATCH('Blend Sheet'!$L$4,ItemNum,0),MATCH(C$1,Districts,0))*'Blend Sheet'!$L49)+(INDEX(ItemCosts,MATCH('Blend Sheet'!$M$4,ItemNum,0),MATCH(C$1,Districts,0))*'Blend Sheet'!$M49)+(INDEX(ItemCosts,MATCH('Blend Sheet'!$N$4,ItemNum,0),MATCH(C$1,Districts,0))*'Blend Sheet'!$N49)+(INDEX(ItemCosts,MATCH('Blend Sheet'!$O$4,ItemNum,0),MATCH(C$1,Districts,0))*'Blend Sheet'!$O49)+(INDEX(ItemCosts,MATCH('Blend Sheet'!$P$4,ItemNum,0),MATCH(C$1,Districts,0))*'Blend Sheet'!$P49)+(INDEX(ItemCosts,MATCH('Blend Sheet'!$Q$4,ItemNum,0),MATCH(C$1,Districts,0))*'Blend Sheet'!$Q49)+(INDEX(ItemCosts,MATCH('Blend Sheet'!$R$4,ItemNum,0),MATCH(C$1,Districts,0))*'Blend Sheet'!$R49)+(INDEX(ItemCosts,MATCH('Blend Sheet'!$S$4,ItemNum,0),MATCH(C$1,Districts,0))*'Blend Sheet'!$S49)+(INDEX(ItemCosts,MATCH('Blend Sheet'!$T$4,ItemNum,0),MATCH(C$1,Districts,0))*'Blend Sheet'!$T49)+(INDEX(ItemCosts,MATCH('Blend Sheet'!$U$4,ItemNum,0),MATCH(C$1,Districts,0))*'Blend Sheet'!$U49)+(INDEX(ItemCosts,MATCH('Blend Sheet'!$V$4,ItemNum,0),MATCH(C$1,Districts,0))*'Blend Sheet'!$V49)+(INDEX(ItemCosts,MATCH('Blend Sheet'!$W$4,ItemNum,0),MATCH(C$1,Districts,0))*'Blend Sheet'!$W49)+(INDEX(ItemCosts,MATCH('Blend Sheet'!$X$4,ItemNum,0),MATCH(C$1,Districts,0))*'Blend Sheet'!$X49)+(INDEX(ItemCosts,MATCH('Blend Sheet'!$Y$4,ItemNum,0),MATCH(C$1,Districts,0))*'Blend Sheet'!$Y49)+(INDEX(ItemCosts,MATCH('Blend Sheet'!$Z$4,ItemNum,0),MATCH(C$1,Districts,0))*'Blend Sheet'!$Z49)+(INDEX(ItemCosts,MATCH('Blend Sheet'!$AA$4,ItemNum,0),MATCH(C$1,Districts,0))*'Blend Sheet'!$AA49)+(INDEX(ItemCosts,MATCH('Blend Sheet'!$AB$4,ItemNum,0),MATCH(C$1,Districts,0))*'Blend Sheet'!$AB49)+(INDEX(ItemCosts,MATCH('Blend Sheet'!$AC$4,ItemNum,0),MATCH(C$1,Districts,0))*'Blend Sheet'!$AC49)+(INDEX(ItemCosts,MATCH('Blend Sheet'!$AD$4,ItemNum,0),MATCH(C$1,Districts,0))*'Blend Sheet'!$AD49)+(INDEX(ItemCosts,MATCH('Blend Sheet'!$AE$4,ItemNum,0),MATCH(C$1,Districts,0))*'Blend Sheet'!$AE49)+(INDEX(ItemCosts,MATCH('Blend Sheet'!$AF$4,ItemNum,0),MATCH(C$1,Districts,0))*'Blend Sheet'!$AF49)+(INDEX(ItemCosts,MATCH('Blend Sheet'!$AG$4,ItemNum,0),MATCH(C$1,Districts,0))*'Blend Sheet'!$AG49)+(INDEX(ItemCosts,MATCH('Blend Sheet'!$AH$4,ItemNum,0),MATCH(C$1,Districts,0))*'Blend Sheet'!$AH49)+(INDEX(ItemCosts,MATCH('Blend Sheet'!$AI$4,ItemNum,0),MATCH(C$1,Districts,0))*'Blend Sheet'!$AI49)+(INDEX(ItemCosts,MATCH('Blend Sheet'!$AJ$4,ItemNum,0),MATCH(C$1,Districts,0))*'Blend Sheet'!$AJ49)+(INDEX(ItemCosts,MATCH('Blend Sheet'!$AK$4,ItemNum,0),MATCH(C$1,Districts,0))*'Blend Sheet'!$AK49)+(INDEX(ItemCosts,MATCH('Blend Sheet'!$AL$4,ItemNum,0),MATCH(C$1,Districts,0))*'Blend Sheet'!$AL49)+(INDEX(ItemCosts,MATCH('Blend Sheet'!$AM$4,ItemNum,0),MATCH(C$1,Districts,0))*'Blend Sheet'!$AM49)+(INDEX(ItemCosts,MATCH('Blend Sheet'!$AN$4,ItemNum,0),MATCH(C$1,Districts,0))*'Blend Sheet'!$AN49)+(INDEX(ItemCosts,MATCH('Blend Sheet'!$AO$4,ItemNum,0),MATCH(C$1,Districts,0))*'Blend Sheet'!$AO49)+(INDEX(ItemCosts,MATCH('Blend Sheet'!$AP$4,ItemNum,0),MATCH(C$1,Districts,0))*'Blend Sheet'!$AP49)+(INDEX(ItemCosts,MATCH('Blend Sheet'!$AQ$4,ItemNum,0),MATCH(C$1,Districts,0))*'Blend Sheet'!$AQ49)+(INDEX(ItemCosts,MATCH('Blend Sheet'!$AR$4,ItemNum,0),MATCH(C$1,Districts,0))*'Blend Sheet'!$AR49)+(INDEX(ItemCosts,MATCH('Blend Sheet'!$AS$4,ItemNum,0),MATCH(C$1,Districts,0))*'Blend Sheet'!$AS49)</f>
        <v>#N/A</v>
      </c>
      <c r="D46" s="5" t="e">
        <f>(INDEX(ItemCosts,MATCH('Blend Sheet'!$C$4,ItemNum,0),MATCH(D$1,Districts,0))*'Blend Sheet'!$C49)+(INDEX(ItemCosts,MATCH('Blend Sheet'!$D$4,ItemNum,0),MATCH(D$1,Districts,0))*'Blend Sheet'!$D49)+(INDEX(ItemCosts,MATCH('Blend Sheet'!$E$4,ItemNum,0),MATCH(D$1,Districts,0))*'Blend Sheet'!$E49)+(INDEX(ItemCosts,MATCH('Blend Sheet'!$F$4,ItemNum,0),MATCH(D$1,Districts,0))*'Blend Sheet'!$F49)+(INDEX(ItemCosts,MATCH('Blend Sheet'!$G$4,ItemNum,0),MATCH(D$1,Districts,0))*'Blend Sheet'!$G49)+(INDEX(ItemCosts,MATCH('Blend Sheet'!$H$4,ItemNum,0),MATCH(D$1,Districts,0))*'Blend Sheet'!$H49)+(INDEX(ItemCosts,MATCH('Blend Sheet'!$I$4,ItemNum,0),MATCH(D$1,Districts,0))*'Blend Sheet'!$I49)+(INDEX(ItemCosts,MATCH('Blend Sheet'!$J$4,ItemNum,0),MATCH(D$1,Districts,0))*'Blend Sheet'!$J49)+(INDEX(ItemCosts,MATCH('Blend Sheet'!$K$4,ItemNum,0),MATCH(D$1,Districts,0))*'Blend Sheet'!$K49)+(INDEX(ItemCosts,MATCH('Blend Sheet'!$L$4,ItemNum,0),MATCH(D$1,Districts,0))*'Blend Sheet'!$L49)+(INDEX(ItemCosts,MATCH('Blend Sheet'!$M$4,ItemNum,0),MATCH(D$1,Districts,0))*'Blend Sheet'!$M49)+(INDEX(ItemCosts,MATCH('Blend Sheet'!$N$4,ItemNum,0),MATCH(D$1,Districts,0))*'Blend Sheet'!$N49)+(INDEX(ItemCosts,MATCH('Blend Sheet'!$O$4,ItemNum,0),MATCH(D$1,Districts,0))*'Blend Sheet'!$O49)+(INDEX(ItemCosts,MATCH('Blend Sheet'!$P$4,ItemNum,0),MATCH(D$1,Districts,0))*'Blend Sheet'!$P49)+(INDEX(ItemCosts,MATCH('Blend Sheet'!$Q$4,ItemNum,0),MATCH(D$1,Districts,0))*'Blend Sheet'!$Q49)+(INDEX(ItemCosts,MATCH('Blend Sheet'!$R$4,ItemNum,0),MATCH(D$1,Districts,0))*'Blend Sheet'!$R49)+(INDEX(ItemCosts,MATCH('Blend Sheet'!$S$4,ItemNum,0),MATCH(D$1,Districts,0))*'Blend Sheet'!$S49)+(INDEX(ItemCosts,MATCH('Blend Sheet'!$T$4,ItemNum,0),MATCH(D$1,Districts,0))*'Blend Sheet'!$T49)+(INDEX(ItemCosts,MATCH('Blend Sheet'!$U$4,ItemNum,0),MATCH(D$1,Districts,0))*'Blend Sheet'!$U49)+(INDEX(ItemCosts,MATCH('Blend Sheet'!$V$4,ItemNum,0),MATCH(D$1,Districts,0))*'Blend Sheet'!$V49)+(INDEX(ItemCosts,MATCH('Blend Sheet'!$W$4,ItemNum,0),MATCH(D$1,Districts,0))*'Blend Sheet'!$W49)+(INDEX(ItemCosts,MATCH('Blend Sheet'!$X$4,ItemNum,0),MATCH(D$1,Districts,0))*'Blend Sheet'!$X49)+(INDEX(ItemCosts,MATCH('Blend Sheet'!$Y$4,ItemNum,0),MATCH(D$1,Districts,0))*'Blend Sheet'!$Y49)+(INDEX(ItemCosts,MATCH('Blend Sheet'!$Z$4,ItemNum,0),MATCH(D$1,Districts,0))*'Blend Sheet'!$Z49)+(INDEX(ItemCosts,MATCH('Blend Sheet'!$AA$4,ItemNum,0),MATCH(D$1,Districts,0))*'Blend Sheet'!$AA49)+(INDEX(ItemCosts,MATCH('Blend Sheet'!$AB$4,ItemNum,0),MATCH(D$1,Districts,0))*'Blend Sheet'!$AB49)+(INDEX(ItemCosts,MATCH('Blend Sheet'!$AC$4,ItemNum,0),MATCH(D$1,Districts,0))*'Blend Sheet'!$AC49)+(INDEX(ItemCosts,MATCH('Blend Sheet'!$AD$4,ItemNum,0),MATCH(D$1,Districts,0))*'Blend Sheet'!$AD49)+(INDEX(ItemCosts,MATCH('Blend Sheet'!$AE$4,ItemNum,0),MATCH(D$1,Districts,0))*'Blend Sheet'!$AE49)+(INDEX(ItemCosts,MATCH('Blend Sheet'!$AF$4,ItemNum,0),MATCH(D$1,Districts,0))*'Blend Sheet'!$AF49)+(INDEX(ItemCosts,MATCH('Blend Sheet'!$AG$4,ItemNum,0),MATCH(D$1,Districts,0))*'Blend Sheet'!$AG49)+(INDEX(ItemCosts,MATCH('Blend Sheet'!$AH$4,ItemNum,0),MATCH(D$1,Districts,0))*'Blend Sheet'!$AH49)+(INDEX(ItemCosts,MATCH('Blend Sheet'!$AI$4,ItemNum,0),MATCH(D$1,Districts,0))*'Blend Sheet'!$AI49)+(INDEX(ItemCosts,MATCH('Blend Sheet'!$AJ$4,ItemNum,0),MATCH(D$1,Districts,0))*'Blend Sheet'!$AJ49)+(INDEX(ItemCosts,MATCH('Blend Sheet'!$AK$4,ItemNum,0),MATCH(D$1,Districts,0))*'Blend Sheet'!$AK49)+(INDEX(ItemCosts,MATCH('Blend Sheet'!$AL$4,ItemNum,0),MATCH(D$1,Districts,0))*'Blend Sheet'!$AL49)+(INDEX(ItemCosts,MATCH('Blend Sheet'!$AM$4,ItemNum,0),MATCH(D$1,Districts,0))*'Blend Sheet'!$AM49)+(INDEX(ItemCosts,MATCH('Blend Sheet'!$AN$4,ItemNum,0),MATCH(D$1,Districts,0))*'Blend Sheet'!$AN49)+(INDEX(ItemCosts,MATCH('Blend Sheet'!$AO$4,ItemNum,0),MATCH(D$1,Districts,0))*'Blend Sheet'!$AO49)+(INDEX(ItemCosts,MATCH('Blend Sheet'!$AP$4,ItemNum,0),MATCH(D$1,Districts,0))*'Blend Sheet'!$AP49)+(INDEX(ItemCosts,MATCH('Blend Sheet'!$AQ$4,ItemNum,0),MATCH(D$1,Districts,0))*'Blend Sheet'!$AQ49)+(INDEX(ItemCosts,MATCH('Blend Sheet'!$AR$4,ItemNum,0),MATCH(D$1,Districts,0))*'Blend Sheet'!$AR49)+(INDEX(ItemCosts,MATCH('Blend Sheet'!$AS$4,ItemNum,0),MATCH(D$1,Districts,0))*'Blend Sheet'!$AS49)</f>
        <v>#N/A</v>
      </c>
      <c r="E46" s="5" t="e">
        <f>(INDEX(ItemCosts,MATCH('Blend Sheet'!$C$4,ItemNum,0),MATCH(E$1,Districts,0))*'Blend Sheet'!$C49)+(INDEX(ItemCosts,MATCH('Blend Sheet'!$D$4,ItemNum,0),MATCH(E$1,Districts,0))*'Blend Sheet'!$D49)+(INDEX(ItemCosts,MATCH('Blend Sheet'!$E$4,ItemNum,0),MATCH(E$1,Districts,0))*'Blend Sheet'!$E49)+(INDEX(ItemCosts,MATCH('Blend Sheet'!$F$4,ItemNum,0),MATCH(E$1,Districts,0))*'Blend Sheet'!$F49)+(INDEX(ItemCosts,MATCH('Blend Sheet'!$G$4,ItemNum,0),MATCH(E$1,Districts,0))*'Blend Sheet'!$G49)+(INDEX(ItemCosts,MATCH('Blend Sheet'!$H$4,ItemNum,0),MATCH(E$1,Districts,0))*'Blend Sheet'!$H49)+(INDEX(ItemCosts,MATCH('Blend Sheet'!$I$4,ItemNum,0),MATCH(E$1,Districts,0))*'Blend Sheet'!$I49)+(INDEX(ItemCosts,MATCH('Blend Sheet'!$J$4,ItemNum,0),MATCH(E$1,Districts,0))*'Blend Sheet'!$J49)+(INDEX(ItemCosts,MATCH('Blend Sheet'!$K$4,ItemNum,0),MATCH(E$1,Districts,0))*'Blend Sheet'!$K49)+(INDEX(ItemCosts,MATCH('Blend Sheet'!$L$4,ItemNum,0),MATCH(E$1,Districts,0))*'Blend Sheet'!$L49)+(INDEX(ItemCosts,MATCH('Blend Sheet'!$M$4,ItemNum,0),MATCH(E$1,Districts,0))*'Blend Sheet'!$M49)+(INDEX(ItemCosts,MATCH('Blend Sheet'!$N$4,ItemNum,0),MATCH(E$1,Districts,0))*'Blend Sheet'!$N49)+(INDEX(ItemCosts,MATCH('Blend Sheet'!$O$4,ItemNum,0),MATCH(E$1,Districts,0))*'Blend Sheet'!$O49)+(INDEX(ItemCosts,MATCH('Blend Sheet'!$P$4,ItemNum,0),MATCH(E$1,Districts,0))*'Blend Sheet'!$P49)+(INDEX(ItemCosts,MATCH('Blend Sheet'!$Q$4,ItemNum,0),MATCH(E$1,Districts,0))*'Blend Sheet'!$Q49)+(INDEX(ItemCosts,MATCH('Blend Sheet'!$R$4,ItemNum,0),MATCH(E$1,Districts,0))*'Blend Sheet'!$R49)+(INDEX(ItemCosts,MATCH('Blend Sheet'!$S$4,ItemNum,0),MATCH(E$1,Districts,0))*'Blend Sheet'!$S49)+(INDEX(ItemCosts,MATCH('Blend Sheet'!$T$4,ItemNum,0),MATCH(E$1,Districts,0))*'Blend Sheet'!$T49)+(INDEX(ItemCosts,MATCH('Blend Sheet'!$U$4,ItemNum,0),MATCH(E$1,Districts,0))*'Blend Sheet'!$U49)+(INDEX(ItemCosts,MATCH('Blend Sheet'!$V$4,ItemNum,0),MATCH(E$1,Districts,0))*'Blend Sheet'!$V49)+(INDEX(ItemCosts,MATCH('Blend Sheet'!$W$4,ItemNum,0),MATCH(E$1,Districts,0))*'Blend Sheet'!$W49)+(INDEX(ItemCosts,MATCH('Blend Sheet'!$X$4,ItemNum,0),MATCH(E$1,Districts,0))*'Blend Sheet'!$X49)+(INDEX(ItemCosts,MATCH('Blend Sheet'!$Y$4,ItemNum,0),MATCH(E$1,Districts,0))*'Blend Sheet'!$Y49)+(INDEX(ItemCosts,MATCH('Blend Sheet'!$Z$4,ItemNum,0),MATCH(E$1,Districts,0))*'Blend Sheet'!$Z49)+(INDEX(ItemCosts,MATCH('Blend Sheet'!$AA$4,ItemNum,0),MATCH(E$1,Districts,0))*'Blend Sheet'!$AA49)+(INDEX(ItemCosts,MATCH('Blend Sheet'!$AB$4,ItemNum,0),MATCH(E$1,Districts,0))*'Blend Sheet'!$AB49)+(INDEX(ItemCosts,MATCH('Blend Sheet'!$AC$4,ItemNum,0),MATCH(E$1,Districts,0))*'Blend Sheet'!$AC49)+(INDEX(ItemCosts,MATCH('Blend Sheet'!$AD$4,ItemNum,0),MATCH(E$1,Districts,0))*'Blend Sheet'!$AD49)+(INDEX(ItemCosts,MATCH('Blend Sheet'!$AE$4,ItemNum,0),MATCH(E$1,Districts,0))*'Blend Sheet'!$AE49)+(INDEX(ItemCosts,MATCH('Blend Sheet'!$AF$4,ItemNum,0),MATCH(E$1,Districts,0))*'Blend Sheet'!$AF49)+(INDEX(ItemCosts,MATCH('Blend Sheet'!$AG$4,ItemNum,0),MATCH(E$1,Districts,0))*'Blend Sheet'!$AG49)+(INDEX(ItemCosts,MATCH('Blend Sheet'!$AH$4,ItemNum,0),MATCH(E$1,Districts,0))*'Blend Sheet'!$AH49)+(INDEX(ItemCosts,MATCH('Blend Sheet'!$AI$4,ItemNum,0),MATCH(E$1,Districts,0))*'Blend Sheet'!$AI49)+(INDEX(ItemCosts,MATCH('Blend Sheet'!$AJ$4,ItemNum,0),MATCH(E$1,Districts,0))*'Blend Sheet'!$AJ49)+(INDEX(ItemCosts,MATCH('Blend Sheet'!$AK$4,ItemNum,0),MATCH(E$1,Districts,0))*'Blend Sheet'!$AK49)+(INDEX(ItemCosts,MATCH('Blend Sheet'!$AL$4,ItemNum,0),MATCH(E$1,Districts,0))*'Blend Sheet'!$AL49)+(INDEX(ItemCosts,MATCH('Blend Sheet'!$AM$4,ItemNum,0),MATCH(E$1,Districts,0))*'Blend Sheet'!$AM49)+(INDEX(ItemCosts,MATCH('Blend Sheet'!$AN$4,ItemNum,0),MATCH(E$1,Districts,0))*'Blend Sheet'!$AN49)+(INDEX(ItemCosts,MATCH('Blend Sheet'!$AO$4,ItemNum,0),MATCH(E$1,Districts,0))*'Blend Sheet'!$AO49)+(INDEX(ItemCosts,MATCH('Blend Sheet'!$AP$4,ItemNum,0),MATCH(E$1,Districts,0))*'Blend Sheet'!$AP49)+(INDEX(ItemCosts,MATCH('Blend Sheet'!$AQ$4,ItemNum,0),MATCH(E$1,Districts,0))*'Blend Sheet'!$AQ49)+(INDEX(ItemCosts,MATCH('Blend Sheet'!$AR$4,ItemNum,0),MATCH(E$1,Districts,0))*'Blend Sheet'!$AR49)+(INDEX(ItemCosts,MATCH('Blend Sheet'!$AS$4,ItemNum,0),MATCH(E$1,Districts,0))*'Blend Sheet'!$AS49)</f>
        <v>#N/A</v>
      </c>
      <c r="F46" s="5" t="e">
        <f>(INDEX(ItemCosts,MATCH('Blend Sheet'!$C$4,ItemNum,0),MATCH(F$1,Districts,0))*'Blend Sheet'!$C49)+(INDEX(ItemCosts,MATCH('Blend Sheet'!$D$4,ItemNum,0),MATCH(F$1,Districts,0))*'Blend Sheet'!$D49)+(INDEX(ItemCosts,MATCH('Blend Sheet'!$E$4,ItemNum,0),MATCH(F$1,Districts,0))*'Blend Sheet'!$E49)+(INDEX(ItemCosts,MATCH('Blend Sheet'!$F$4,ItemNum,0),MATCH(F$1,Districts,0))*'Blend Sheet'!$F49)+(INDEX(ItemCosts,MATCH('Blend Sheet'!$G$4,ItemNum,0),MATCH(F$1,Districts,0))*'Blend Sheet'!$G49)+(INDEX(ItemCosts,MATCH('Blend Sheet'!$H$4,ItemNum,0),MATCH(F$1,Districts,0))*'Blend Sheet'!$H49)+(INDEX(ItemCosts,MATCH('Blend Sheet'!$I$4,ItemNum,0),MATCH(F$1,Districts,0))*'Blend Sheet'!$I49)+(INDEX(ItemCosts,MATCH('Blend Sheet'!$J$4,ItemNum,0),MATCH(F$1,Districts,0))*'Blend Sheet'!$J49)+(INDEX(ItemCosts,MATCH('Blend Sheet'!$K$4,ItemNum,0),MATCH(F$1,Districts,0))*'Blend Sheet'!$K49)+(INDEX(ItemCosts,MATCH('Blend Sheet'!$L$4,ItemNum,0),MATCH(F$1,Districts,0))*'Blend Sheet'!$L49)+(INDEX(ItemCosts,MATCH('Blend Sheet'!$M$4,ItemNum,0),MATCH(F$1,Districts,0))*'Blend Sheet'!$M49)+(INDEX(ItemCosts,MATCH('Blend Sheet'!$N$4,ItemNum,0),MATCH(F$1,Districts,0))*'Blend Sheet'!$N49)+(INDEX(ItemCosts,MATCH('Blend Sheet'!$O$4,ItemNum,0),MATCH(F$1,Districts,0))*'Blend Sheet'!$O49)+(INDEX(ItemCosts,MATCH('Blend Sheet'!$P$4,ItemNum,0),MATCH(F$1,Districts,0))*'Blend Sheet'!$P49)+(INDEX(ItemCosts,MATCH('Blend Sheet'!$Q$4,ItemNum,0),MATCH(F$1,Districts,0))*'Blend Sheet'!$Q49)+(INDEX(ItemCosts,MATCH('Blend Sheet'!$R$4,ItemNum,0),MATCH(F$1,Districts,0))*'Blend Sheet'!$R49)+(INDEX(ItemCosts,MATCH('Blend Sheet'!$S$4,ItemNum,0),MATCH(F$1,Districts,0))*'Blend Sheet'!$S49)+(INDEX(ItemCosts,MATCH('Blend Sheet'!$T$4,ItemNum,0),MATCH(F$1,Districts,0))*'Blend Sheet'!$T49)+(INDEX(ItemCosts,MATCH('Blend Sheet'!$U$4,ItemNum,0),MATCH(F$1,Districts,0))*'Blend Sheet'!$U49)+(INDEX(ItemCosts,MATCH('Blend Sheet'!$V$4,ItemNum,0),MATCH(F$1,Districts,0))*'Blend Sheet'!$V49)+(INDEX(ItemCosts,MATCH('Blend Sheet'!$W$4,ItemNum,0),MATCH(F$1,Districts,0))*'Blend Sheet'!$W49)+(INDEX(ItemCosts,MATCH('Blend Sheet'!$X$4,ItemNum,0),MATCH(F$1,Districts,0))*'Blend Sheet'!$X49)+(INDEX(ItemCosts,MATCH('Blend Sheet'!$Y$4,ItemNum,0),MATCH(F$1,Districts,0))*'Blend Sheet'!$Y49)+(INDEX(ItemCosts,MATCH('Blend Sheet'!$Z$4,ItemNum,0),MATCH(F$1,Districts,0))*'Blend Sheet'!$Z49)+(INDEX(ItemCosts,MATCH('Blend Sheet'!$AA$4,ItemNum,0),MATCH(F$1,Districts,0))*'Blend Sheet'!$AA49)+(INDEX(ItemCosts,MATCH('Blend Sheet'!$AB$4,ItemNum,0),MATCH(F$1,Districts,0))*'Blend Sheet'!$AB49)+(INDEX(ItemCosts,MATCH('Blend Sheet'!$AC$4,ItemNum,0),MATCH(F$1,Districts,0))*'Blend Sheet'!$AC49)+(INDEX(ItemCosts,MATCH('Blend Sheet'!$AD$4,ItemNum,0),MATCH(F$1,Districts,0))*'Blend Sheet'!$AD49)+(INDEX(ItemCosts,MATCH('Blend Sheet'!$AE$4,ItemNum,0),MATCH(F$1,Districts,0))*'Blend Sheet'!$AE49)+(INDEX(ItemCosts,MATCH('Blend Sheet'!$AF$4,ItemNum,0),MATCH(F$1,Districts,0))*'Blend Sheet'!$AF49)+(INDEX(ItemCosts,MATCH('Blend Sheet'!$AG$4,ItemNum,0),MATCH(F$1,Districts,0))*'Blend Sheet'!$AG49)+(INDEX(ItemCosts,MATCH('Blend Sheet'!$AH$4,ItemNum,0),MATCH(F$1,Districts,0))*'Blend Sheet'!$AH49)+(INDEX(ItemCosts,MATCH('Blend Sheet'!$AI$4,ItemNum,0),MATCH(F$1,Districts,0))*'Blend Sheet'!$AI49)+(INDEX(ItemCosts,MATCH('Blend Sheet'!$AJ$4,ItemNum,0),MATCH(F$1,Districts,0))*'Blend Sheet'!$AJ49)+(INDEX(ItemCosts,MATCH('Blend Sheet'!$AK$4,ItemNum,0),MATCH(F$1,Districts,0))*'Blend Sheet'!$AK49)+(INDEX(ItemCosts,MATCH('Blend Sheet'!$AL$4,ItemNum,0),MATCH(F$1,Districts,0))*'Blend Sheet'!$AL49)+(INDEX(ItemCosts,MATCH('Blend Sheet'!$AM$4,ItemNum,0),MATCH(F$1,Districts,0))*'Blend Sheet'!$AM49)+(INDEX(ItemCosts,MATCH('Blend Sheet'!$AN$4,ItemNum,0),MATCH(F$1,Districts,0))*'Blend Sheet'!$AN49)+(INDEX(ItemCosts,MATCH('Blend Sheet'!$AO$4,ItemNum,0),MATCH(F$1,Districts,0))*'Blend Sheet'!$AO49)+(INDEX(ItemCosts,MATCH('Blend Sheet'!$AP$4,ItemNum,0),MATCH(F$1,Districts,0))*'Blend Sheet'!$AP49)+(INDEX(ItemCosts,MATCH('Blend Sheet'!$AQ$4,ItemNum,0),MATCH(F$1,Districts,0))*'Blend Sheet'!$AQ49)+(INDEX(ItemCosts,MATCH('Blend Sheet'!$AR$4,ItemNum,0),MATCH(F$1,Districts,0))*'Blend Sheet'!$AR49)+(INDEX(ItemCosts,MATCH('Blend Sheet'!$AS$4,ItemNum,0),MATCH(F$1,Districts,0))*'Blend Sheet'!$AS49)</f>
        <v>#N/A</v>
      </c>
      <c r="G46" s="5" t="e">
        <f>(INDEX(ItemCosts,MATCH('Blend Sheet'!$C$4,ItemNum,0),MATCH(G$1,Districts,0))*'Blend Sheet'!$C49)+(INDEX(ItemCosts,MATCH('Blend Sheet'!$D$4,ItemNum,0),MATCH(G$1,Districts,0))*'Blend Sheet'!$D49)+(INDEX(ItemCosts,MATCH('Blend Sheet'!$E$4,ItemNum,0),MATCH(G$1,Districts,0))*'Blend Sheet'!$E49)+(INDEX(ItemCosts,MATCH('Blend Sheet'!$F$4,ItemNum,0),MATCH(G$1,Districts,0))*'Blend Sheet'!$F49)+(INDEX(ItemCosts,MATCH('Blend Sheet'!$G$4,ItemNum,0),MATCH(G$1,Districts,0))*'Blend Sheet'!$G49)+(INDEX(ItemCosts,MATCH('Blend Sheet'!$H$4,ItemNum,0),MATCH(G$1,Districts,0))*'Blend Sheet'!$H49)+(INDEX(ItemCosts,MATCH('Blend Sheet'!$I$4,ItemNum,0),MATCH(G$1,Districts,0))*'Blend Sheet'!$I49)+(INDEX(ItemCosts,MATCH('Blend Sheet'!$J$4,ItemNum,0),MATCH(G$1,Districts,0))*'Blend Sheet'!$J49)+(INDEX(ItemCosts,MATCH('Blend Sheet'!$K$4,ItemNum,0),MATCH(G$1,Districts,0))*'Blend Sheet'!$K49)+(INDEX(ItemCosts,MATCH('Blend Sheet'!$L$4,ItemNum,0),MATCH(G$1,Districts,0))*'Blend Sheet'!$L49)+(INDEX(ItemCosts,MATCH('Blend Sheet'!$M$4,ItemNum,0),MATCH(G$1,Districts,0))*'Blend Sheet'!$M49)+(INDEX(ItemCosts,MATCH('Blend Sheet'!$N$4,ItemNum,0),MATCH(G$1,Districts,0))*'Blend Sheet'!$N49)+(INDEX(ItemCosts,MATCH('Blend Sheet'!$O$4,ItemNum,0),MATCH(G$1,Districts,0))*'Blend Sheet'!$O49)+(INDEX(ItemCosts,MATCH('Blend Sheet'!$P$4,ItemNum,0),MATCH(G$1,Districts,0))*'Blend Sheet'!$P49)+(INDEX(ItemCosts,MATCH('Blend Sheet'!$Q$4,ItemNum,0),MATCH(G$1,Districts,0))*'Blend Sheet'!$Q49)+(INDEX(ItemCosts,MATCH('Blend Sheet'!$R$4,ItemNum,0),MATCH(G$1,Districts,0))*'Blend Sheet'!$R49)+(INDEX(ItemCosts,MATCH('Blend Sheet'!$S$4,ItemNum,0),MATCH(G$1,Districts,0))*'Blend Sheet'!$S49)+(INDEX(ItemCosts,MATCH('Blend Sheet'!$T$4,ItemNum,0),MATCH(G$1,Districts,0))*'Blend Sheet'!$T49)+(INDEX(ItemCosts,MATCH('Blend Sheet'!$U$4,ItemNum,0),MATCH(G$1,Districts,0))*'Blend Sheet'!$U49)+(INDEX(ItemCosts,MATCH('Blend Sheet'!$V$4,ItemNum,0),MATCH(G$1,Districts,0))*'Blend Sheet'!$V49)+(INDEX(ItemCosts,MATCH('Blend Sheet'!$W$4,ItemNum,0),MATCH(G$1,Districts,0))*'Blend Sheet'!$W49)+(INDEX(ItemCosts,MATCH('Blend Sheet'!$X$4,ItemNum,0),MATCH(G$1,Districts,0))*'Blend Sheet'!$X49)+(INDEX(ItemCosts,MATCH('Blend Sheet'!$Y$4,ItemNum,0),MATCH(G$1,Districts,0))*'Blend Sheet'!$Y49)+(INDEX(ItemCosts,MATCH('Blend Sheet'!$Z$4,ItemNum,0),MATCH(G$1,Districts,0))*'Blend Sheet'!$Z49)+(INDEX(ItemCosts,MATCH('Blend Sheet'!$AA$4,ItemNum,0),MATCH(G$1,Districts,0))*'Blend Sheet'!$AA49)+(INDEX(ItemCosts,MATCH('Blend Sheet'!$AB$4,ItemNum,0),MATCH(G$1,Districts,0))*'Blend Sheet'!$AB49)+(INDEX(ItemCosts,MATCH('Blend Sheet'!$AC$4,ItemNum,0),MATCH(G$1,Districts,0))*'Blend Sheet'!$AC49)+(INDEX(ItemCosts,MATCH('Blend Sheet'!$AD$4,ItemNum,0),MATCH(G$1,Districts,0))*'Blend Sheet'!$AD49)+(INDEX(ItemCosts,MATCH('Blend Sheet'!$AE$4,ItemNum,0),MATCH(G$1,Districts,0))*'Blend Sheet'!$AE49)+(INDEX(ItemCosts,MATCH('Blend Sheet'!$AF$4,ItemNum,0),MATCH(G$1,Districts,0))*'Blend Sheet'!$AF49)+(INDEX(ItemCosts,MATCH('Blend Sheet'!$AG$4,ItemNum,0),MATCH(G$1,Districts,0))*'Blend Sheet'!$AG49)+(INDEX(ItemCosts,MATCH('Blend Sheet'!$AH$4,ItemNum,0),MATCH(G$1,Districts,0))*'Blend Sheet'!$AH49)+(INDEX(ItemCosts,MATCH('Blend Sheet'!$AI$4,ItemNum,0),MATCH(G$1,Districts,0))*'Blend Sheet'!$AI49)+(INDEX(ItemCosts,MATCH('Blend Sheet'!$AJ$4,ItemNum,0),MATCH(G$1,Districts,0))*'Blend Sheet'!$AJ49)+(INDEX(ItemCosts,MATCH('Blend Sheet'!$AK$4,ItemNum,0),MATCH(G$1,Districts,0))*'Blend Sheet'!$AK49)+(INDEX(ItemCosts,MATCH('Blend Sheet'!$AL$4,ItemNum,0),MATCH(G$1,Districts,0))*'Blend Sheet'!$AL49)+(INDEX(ItemCosts,MATCH('Blend Sheet'!$AM$4,ItemNum,0),MATCH(G$1,Districts,0))*'Blend Sheet'!$AM49)+(INDEX(ItemCosts,MATCH('Blend Sheet'!$AN$4,ItemNum,0),MATCH(G$1,Districts,0))*'Blend Sheet'!$AN49)+(INDEX(ItemCosts,MATCH('Blend Sheet'!$AO$4,ItemNum,0),MATCH(G$1,Districts,0))*'Blend Sheet'!$AO49)+(INDEX(ItemCosts,MATCH('Blend Sheet'!$AP$4,ItemNum,0),MATCH(G$1,Districts,0))*'Blend Sheet'!$AP49)+(INDEX(ItemCosts,MATCH('Blend Sheet'!$AQ$4,ItemNum,0),MATCH(G$1,Districts,0))*'Blend Sheet'!$AQ49)+(INDEX(ItemCosts,MATCH('Blend Sheet'!$AR$4,ItemNum,0),MATCH(G$1,Districts,0))*'Blend Sheet'!$AR49)+(INDEX(ItemCosts,MATCH('Blend Sheet'!$AS$4,ItemNum,0),MATCH(G$1,Districts,0))*'Blend Sheet'!$AS49)</f>
        <v>#N/A</v>
      </c>
      <c r="H46" s="5" t="e">
        <f>(INDEX(ItemCosts,MATCH('Blend Sheet'!$C$4,ItemNum,0),MATCH(H$1,Districts,0))*'Blend Sheet'!$C49)+(INDEX(ItemCosts,MATCH('Blend Sheet'!$D$4,ItemNum,0),MATCH(H$1,Districts,0))*'Blend Sheet'!$D49)+(INDEX(ItemCosts,MATCH('Blend Sheet'!$E$4,ItemNum,0),MATCH(H$1,Districts,0))*'Blend Sheet'!$E49)+(INDEX(ItemCosts,MATCH('Blend Sheet'!$F$4,ItemNum,0),MATCH(H$1,Districts,0))*'Blend Sheet'!$F49)+(INDEX(ItemCosts,MATCH('Blend Sheet'!$G$4,ItemNum,0),MATCH(H$1,Districts,0))*'Blend Sheet'!$G49)+(INDEX(ItemCosts,MATCH('Blend Sheet'!$H$4,ItemNum,0),MATCH(H$1,Districts,0))*'Blend Sheet'!$H49)+(INDEX(ItemCosts,MATCH('Blend Sheet'!$I$4,ItemNum,0),MATCH(H$1,Districts,0))*'Blend Sheet'!$I49)+(INDEX(ItemCosts,MATCH('Blend Sheet'!$J$4,ItemNum,0),MATCH(H$1,Districts,0))*'Blend Sheet'!$J49)+(INDEX(ItemCosts,MATCH('Blend Sheet'!$K$4,ItemNum,0),MATCH(H$1,Districts,0))*'Blend Sheet'!$K49)+(INDEX(ItemCosts,MATCH('Blend Sheet'!$L$4,ItemNum,0),MATCH(H$1,Districts,0))*'Blend Sheet'!$L49)+(INDEX(ItemCosts,MATCH('Blend Sheet'!$M$4,ItemNum,0),MATCH(H$1,Districts,0))*'Blend Sheet'!$M49)+(INDEX(ItemCosts,MATCH('Blend Sheet'!$N$4,ItemNum,0),MATCH(H$1,Districts,0))*'Blend Sheet'!$N49)+(INDEX(ItemCosts,MATCH('Blend Sheet'!$O$4,ItemNum,0),MATCH(H$1,Districts,0))*'Blend Sheet'!$O49)+(INDEX(ItemCosts,MATCH('Blend Sheet'!$P$4,ItemNum,0),MATCH(H$1,Districts,0))*'Blend Sheet'!$P49)+(INDEX(ItemCosts,MATCH('Blend Sheet'!$Q$4,ItemNum,0),MATCH(H$1,Districts,0))*'Blend Sheet'!$Q49)+(INDEX(ItemCosts,MATCH('Blend Sheet'!$R$4,ItemNum,0),MATCH(H$1,Districts,0))*'Blend Sheet'!$R49)+(INDEX(ItemCosts,MATCH('Blend Sheet'!$S$4,ItemNum,0),MATCH(H$1,Districts,0))*'Blend Sheet'!$S49)+(INDEX(ItemCosts,MATCH('Blend Sheet'!$T$4,ItemNum,0),MATCH(H$1,Districts,0))*'Blend Sheet'!$T49)+(INDEX(ItemCosts,MATCH('Blend Sheet'!$U$4,ItemNum,0),MATCH(H$1,Districts,0))*'Blend Sheet'!$U49)+(INDEX(ItemCosts,MATCH('Blend Sheet'!$V$4,ItemNum,0),MATCH(H$1,Districts,0))*'Blend Sheet'!$V49)+(INDEX(ItemCosts,MATCH('Blend Sheet'!$W$4,ItemNum,0),MATCH(H$1,Districts,0))*'Blend Sheet'!$W49)+(INDEX(ItemCosts,MATCH('Blend Sheet'!$X$4,ItemNum,0),MATCH(H$1,Districts,0))*'Blend Sheet'!$X49)+(INDEX(ItemCosts,MATCH('Blend Sheet'!$Y$4,ItemNum,0),MATCH(H$1,Districts,0))*'Blend Sheet'!$Y49)+(INDEX(ItemCosts,MATCH('Blend Sheet'!$Z$4,ItemNum,0),MATCH(H$1,Districts,0))*'Blend Sheet'!$Z49)+(INDEX(ItemCosts,MATCH('Blend Sheet'!$AA$4,ItemNum,0),MATCH(H$1,Districts,0))*'Blend Sheet'!$AA49)+(INDEX(ItemCosts,MATCH('Blend Sheet'!$AB$4,ItemNum,0),MATCH(H$1,Districts,0))*'Blend Sheet'!$AB49)+(INDEX(ItemCosts,MATCH('Blend Sheet'!$AC$4,ItemNum,0),MATCH(H$1,Districts,0))*'Blend Sheet'!$AC49)+(INDEX(ItemCosts,MATCH('Blend Sheet'!$AD$4,ItemNum,0),MATCH(H$1,Districts,0))*'Blend Sheet'!$AD49)+(INDEX(ItemCosts,MATCH('Blend Sheet'!$AE$4,ItemNum,0),MATCH(H$1,Districts,0))*'Blend Sheet'!$AE49)+(INDEX(ItemCosts,MATCH('Blend Sheet'!$AF$4,ItemNum,0),MATCH(H$1,Districts,0))*'Blend Sheet'!$AF49)+(INDEX(ItemCosts,MATCH('Blend Sheet'!$AG$4,ItemNum,0),MATCH(H$1,Districts,0))*'Blend Sheet'!$AG49)+(INDEX(ItemCosts,MATCH('Blend Sheet'!$AH$4,ItemNum,0),MATCH(H$1,Districts,0))*'Blend Sheet'!$AH49)+(INDEX(ItemCosts,MATCH('Blend Sheet'!$AI$4,ItemNum,0),MATCH(H$1,Districts,0))*'Blend Sheet'!$AI49)+(INDEX(ItemCosts,MATCH('Blend Sheet'!$AJ$4,ItemNum,0),MATCH(H$1,Districts,0))*'Blend Sheet'!$AJ49)+(INDEX(ItemCosts,MATCH('Blend Sheet'!$AK$4,ItemNum,0),MATCH(H$1,Districts,0))*'Blend Sheet'!$AK49)+(INDEX(ItemCosts,MATCH('Blend Sheet'!$AL$4,ItemNum,0),MATCH(H$1,Districts,0))*'Blend Sheet'!$AL49)+(INDEX(ItemCosts,MATCH('Blend Sheet'!$AM$4,ItemNum,0),MATCH(H$1,Districts,0))*'Blend Sheet'!$AM49)+(INDEX(ItemCosts,MATCH('Blend Sheet'!$AN$4,ItemNum,0),MATCH(H$1,Districts,0))*'Blend Sheet'!$AN49)+(INDEX(ItemCosts,MATCH('Blend Sheet'!$AO$4,ItemNum,0),MATCH(H$1,Districts,0))*'Blend Sheet'!$AO49)+(INDEX(ItemCosts,MATCH('Blend Sheet'!$AP$4,ItemNum,0),MATCH(H$1,Districts,0))*'Blend Sheet'!$AP49)+(INDEX(ItemCosts,MATCH('Blend Sheet'!$AQ$4,ItemNum,0),MATCH(H$1,Districts,0))*'Blend Sheet'!$AQ49)+(INDEX(ItemCosts,MATCH('Blend Sheet'!$AR$4,ItemNum,0),MATCH(H$1,Districts,0))*'Blend Sheet'!$AR49)+(INDEX(ItemCosts,MATCH('Blend Sheet'!$AS$4,ItemNum,0),MATCH(H$1,Districts,0))*'Blend Sheet'!$AS49)</f>
        <v>#N/A</v>
      </c>
      <c r="I46" s="5" t="e">
        <f>(INDEX(ItemCosts,MATCH('Blend Sheet'!$C$4,ItemNum,0),MATCH(I$1,Districts,0))*'Blend Sheet'!$C49)+(INDEX(ItemCosts,MATCH('Blend Sheet'!$D$4,ItemNum,0),MATCH(I$1,Districts,0))*'Blend Sheet'!$D49)+(INDEX(ItemCosts,MATCH('Blend Sheet'!$E$4,ItemNum,0),MATCH(I$1,Districts,0))*'Blend Sheet'!$E49)+(INDEX(ItemCosts,MATCH('Blend Sheet'!$F$4,ItemNum,0),MATCH(I$1,Districts,0))*'Blend Sheet'!$F49)+(INDEX(ItemCosts,MATCH('Blend Sheet'!$G$4,ItemNum,0),MATCH(I$1,Districts,0))*'Blend Sheet'!$G49)+(INDEX(ItemCosts,MATCH('Blend Sheet'!$H$4,ItemNum,0),MATCH(I$1,Districts,0))*'Blend Sheet'!$H49)+(INDEX(ItemCosts,MATCH('Blend Sheet'!$I$4,ItemNum,0),MATCH(I$1,Districts,0))*'Blend Sheet'!$I49)+(INDEX(ItemCosts,MATCH('Blend Sheet'!$J$4,ItemNum,0),MATCH(I$1,Districts,0))*'Blend Sheet'!$J49)+(INDEX(ItemCosts,MATCH('Blend Sheet'!$K$4,ItemNum,0),MATCH(I$1,Districts,0))*'Blend Sheet'!$K49)+(INDEX(ItemCosts,MATCH('Blend Sheet'!$L$4,ItemNum,0),MATCH(I$1,Districts,0))*'Blend Sheet'!$L49)+(INDEX(ItemCosts,MATCH('Blend Sheet'!$M$4,ItemNum,0),MATCH(I$1,Districts,0))*'Blend Sheet'!$M49)+(INDEX(ItemCosts,MATCH('Blend Sheet'!$N$4,ItemNum,0),MATCH(I$1,Districts,0))*'Blend Sheet'!$N49)+(INDEX(ItemCosts,MATCH('Blend Sheet'!$O$4,ItemNum,0),MATCH(I$1,Districts,0))*'Blend Sheet'!$O49)+(INDEX(ItemCosts,MATCH('Blend Sheet'!$P$4,ItemNum,0),MATCH(I$1,Districts,0))*'Blend Sheet'!$P49)+(INDEX(ItemCosts,MATCH('Blend Sheet'!$Q$4,ItemNum,0),MATCH(I$1,Districts,0))*'Blend Sheet'!$Q49)+(INDEX(ItemCosts,MATCH('Blend Sheet'!$R$4,ItemNum,0),MATCH(I$1,Districts,0))*'Blend Sheet'!$R49)+(INDEX(ItemCosts,MATCH('Blend Sheet'!$S$4,ItemNum,0),MATCH(I$1,Districts,0))*'Blend Sheet'!$S49)+(INDEX(ItemCosts,MATCH('Blend Sheet'!$T$4,ItemNum,0),MATCH(I$1,Districts,0))*'Blend Sheet'!$T49)+(INDEX(ItemCosts,MATCH('Blend Sheet'!$U$4,ItemNum,0),MATCH(I$1,Districts,0))*'Blend Sheet'!$U49)+(INDEX(ItemCosts,MATCH('Blend Sheet'!$V$4,ItemNum,0),MATCH(I$1,Districts,0))*'Blend Sheet'!$V49)+(INDEX(ItemCosts,MATCH('Blend Sheet'!$W$4,ItemNum,0),MATCH(I$1,Districts,0))*'Blend Sheet'!$W49)+(INDEX(ItemCosts,MATCH('Blend Sheet'!$X$4,ItemNum,0),MATCH(I$1,Districts,0))*'Blend Sheet'!$X49)+(INDEX(ItemCosts,MATCH('Blend Sheet'!$Y$4,ItemNum,0),MATCH(I$1,Districts,0))*'Blend Sheet'!$Y49)+(INDEX(ItemCosts,MATCH('Blend Sheet'!$Z$4,ItemNum,0),MATCH(I$1,Districts,0))*'Blend Sheet'!$Z49)+(INDEX(ItemCosts,MATCH('Blend Sheet'!$AA$4,ItemNum,0),MATCH(I$1,Districts,0))*'Blend Sheet'!$AA49)+(INDEX(ItemCosts,MATCH('Blend Sheet'!$AB$4,ItemNum,0),MATCH(I$1,Districts,0))*'Blend Sheet'!$AB49)+(INDEX(ItemCosts,MATCH('Blend Sheet'!$AC$4,ItemNum,0),MATCH(I$1,Districts,0))*'Blend Sheet'!$AC49)+(INDEX(ItemCosts,MATCH('Blend Sheet'!$AD$4,ItemNum,0),MATCH(I$1,Districts,0))*'Blend Sheet'!$AD49)+(INDEX(ItemCosts,MATCH('Blend Sheet'!$AE$4,ItemNum,0),MATCH(I$1,Districts,0))*'Blend Sheet'!$AE49)+(INDEX(ItemCosts,MATCH('Blend Sheet'!$AF$4,ItemNum,0),MATCH(I$1,Districts,0))*'Blend Sheet'!$AF49)+(INDEX(ItemCosts,MATCH('Blend Sheet'!$AG$4,ItemNum,0),MATCH(I$1,Districts,0))*'Blend Sheet'!$AG49)+(INDEX(ItemCosts,MATCH('Blend Sheet'!$AH$4,ItemNum,0),MATCH(I$1,Districts,0))*'Blend Sheet'!$AH49)+(INDEX(ItemCosts,MATCH('Blend Sheet'!$AI$4,ItemNum,0),MATCH(I$1,Districts,0))*'Blend Sheet'!$AI49)+(INDEX(ItemCosts,MATCH('Blend Sheet'!$AJ$4,ItemNum,0),MATCH(I$1,Districts,0))*'Blend Sheet'!$AJ49)+(INDEX(ItemCosts,MATCH('Blend Sheet'!$AK$4,ItemNum,0),MATCH(I$1,Districts,0))*'Blend Sheet'!$AK49)+(INDEX(ItemCosts,MATCH('Blend Sheet'!$AL$4,ItemNum,0),MATCH(I$1,Districts,0))*'Blend Sheet'!$AL49)+(INDEX(ItemCosts,MATCH('Blend Sheet'!$AM$4,ItemNum,0),MATCH(I$1,Districts,0))*'Blend Sheet'!$AM49)+(INDEX(ItemCosts,MATCH('Blend Sheet'!$AN$4,ItemNum,0),MATCH(I$1,Districts,0))*'Blend Sheet'!$AN49)+(INDEX(ItemCosts,MATCH('Blend Sheet'!$AO$4,ItemNum,0),MATCH(I$1,Districts,0))*'Blend Sheet'!$AO49)+(INDEX(ItemCosts,MATCH('Blend Sheet'!$AP$4,ItemNum,0),MATCH(I$1,Districts,0))*'Blend Sheet'!$AP49)+(INDEX(ItemCosts,MATCH('Blend Sheet'!$AQ$4,ItemNum,0),MATCH(I$1,Districts,0))*'Blend Sheet'!$AQ49)+(INDEX(ItemCosts,MATCH('Blend Sheet'!$AR$4,ItemNum,0),MATCH(I$1,Districts,0))*'Blend Sheet'!$AR49)+(INDEX(ItemCosts,MATCH('Blend Sheet'!$AS$4,ItemNum,0),MATCH(I$1,Districts,0))*'Blend Sheet'!$AS49)</f>
        <v>#N/A</v>
      </c>
      <c r="J46" s="5" t="e">
        <f>(INDEX(ItemCosts,MATCH('Blend Sheet'!$C$4,ItemNum,0),MATCH(J$1,Districts,0))*'Blend Sheet'!$C49)+(INDEX(ItemCosts,MATCH('Blend Sheet'!$D$4,ItemNum,0),MATCH(J$1,Districts,0))*'Blend Sheet'!$D49)+(INDEX(ItemCosts,MATCH('Blend Sheet'!$E$4,ItemNum,0),MATCH(J$1,Districts,0))*'Blend Sheet'!$E49)+(INDEX(ItemCosts,MATCH('Blend Sheet'!$F$4,ItemNum,0),MATCH(J$1,Districts,0))*'Blend Sheet'!$F49)+(INDEX(ItemCosts,MATCH('Blend Sheet'!$G$4,ItemNum,0),MATCH(J$1,Districts,0))*'Blend Sheet'!$G49)+(INDEX(ItemCosts,MATCH('Blend Sheet'!$H$4,ItemNum,0),MATCH(J$1,Districts,0))*'Blend Sheet'!$H49)+(INDEX(ItemCosts,MATCH('Blend Sheet'!$I$4,ItemNum,0),MATCH(J$1,Districts,0))*'Blend Sheet'!$I49)+(INDEX(ItemCosts,MATCH('Blend Sheet'!$J$4,ItemNum,0),MATCH(J$1,Districts,0))*'Blend Sheet'!$J49)+(INDEX(ItemCosts,MATCH('Blend Sheet'!$K$4,ItemNum,0),MATCH(J$1,Districts,0))*'Blend Sheet'!$K49)+(INDEX(ItemCosts,MATCH('Blend Sheet'!$L$4,ItemNum,0),MATCH(J$1,Districts,0))*'Blend Sheet'!$L49)+(INDEX(ItemCosts,MATCH('Blend Sheet'!$M$4,ItemNum,0),MATCH(J$1,Districts,0))*'Blend Sheet'!$M49)+(INDEX(ItemCosts,MATCH('Blend Sheet'!$N$4,ItemNum,0),MATCH(J$1,Districts,0))*'Blend Sheet'!$N49)+(INDEX(ItemCosts,MATCH('Blend Sheet'!$O$4,ItemNum,0),MATCH(J$1,Districts,0))*'Blend Sheet'!$O49)+(INDEX(ItemCosts,MATCH('Blend Sheet'!$P$4,ItemNum,0),MATCH(J$1,Districts,0))*'Blend Sheet'!$P49)+(INDEX(ItemCosts,MATCH('Blend Sheet'!$Q$4,ItemNum,0),MATCH(J$1,Districts,0))*'Blend Sheet'!$Q49)+(INDEX(ItemCosts,MATCH('Blend Sheet'!$R$4,ItemNum,0),MATCH(J$1,Districts,0))*'Blend Sheet'!$R49)+(INDEX(ItemCosts,MATCH('Blend Sheet'!$S$4,ItemNum,0),MATCH(J$1,Districts,0))*'Blend Sheet'!$S49)+(INDEX(ItemCosts,MATCH('Blend Sheet'!$T$4,ItemNum,0),MATCH(J$1,Districts,0))*'Blend Sheet'!$T49)+(INDEX(ItemCosts,MATCH('Blend Sheet'!$U$4,ItemNum,0),MATCH(J$1,Districts,0))*'Blend Sheet'!$U49)+(INDEX(ItemCosts,MATCH('Blend Sheet'!$V$4,ItemNum,0),MATCH(J$1,Districts,0))*'Blend Sheet'!$V49)+(INDEX(ItemCosts,MATCH('Blend Sheet'!$W$4,ItemNum,0),MATCH(J$1,Districts,0))*'Blend Sheet'!$W49)+(INDEX(ItemCosts,MATCH('Blend Sheet'!$X$4,ItemNum,0),MATCH(J$1,Districts,0))*'Blend Sheet'!$X49)+(INDEX(ItemCosts,MATCH('Blend Sheet'!$Y$4,ItemNum,0),MATCH(J$1,Districts,0))*'Blend Sheet'!$Y49)+(INDEX(ItemCosts,MATCH('Blend Sheet'!$Z$4,ItemNum,0),MATCH(J$1,Districts,0))*'Blend Sheet'!$Z49)+(INDEX(ItemCosts,MATCH('Blend Sheet'!$AA$4,ItemNum,0),MATCH(J$1,Districts,0))*'Blend Sheet'!$AA49)+(INDEX(ItemCosts,MATCH('Blend Sheet'!$AB$4,ItemNum,0),MATCH(J$1,Districts,0))*'Blend Sheet'!$AB49)+(INDEX(ItemCosts,MATCH('Blend Sheet'!$AC$4,ItemNum,0),MATCH(J$1,Districts,0))*'Blend Sheet'!$AC49)+(INDEX(ItemCosts,MATCH('Blend Sheet'!$AD$4,ItemNum,0),MATCH(J$1,Districts,0))*'Blend Sheet'!$AD49)+(INDEX(ItemCosts,MATCH('Blend Sheet'!$AE$4,ItemNum,0),MATCH(J$1,Districts,0))*'Blend Sheet'!$AE49)+(INDEX(ItemCosts,MATCH('Blend Sheet'!$AF$4,ItemNum,0),MATCH(J$1,Districts,0))*'Blend Sheet'!$AF49)+(INDEX(ItemCosts,MATCH('Blend Sheet'!$AG$4,ItemNum,0),MATCH(J$1,Districts,0))*'Blend Sheet'!$AG49)+(INDEX(ItemCosts,MATCH('Blend Sheet'!$AH$4,ItemNum,0),MATCH(J$1,Districts,0))*'Blend Sheet'!$AH49)+(INDEX(ItemCosts,MATCH('Blend Sheet'!$AI$4,ItemNum,0),MATCH(J$1,Districts,0))*'Blend Sheet'!$AI49)+(INDEX(ItemCosts,MATCH('Blend Sheet'!$AJ$4,ItemNum,0),MATCH(J$1,Districts,0))*'Blend Sheet'!$AJ49)+(INDEX(ItemCosts,MATCH('Blend Sheet'!$AK$4,ItemNum,0),MATCH(J$1,Districts,0))*'Blend Sheet'!$AK49)+(INDEX(ItemCosts,MATCH('Blend Sheet'!$AL$4,ItemNum,0),MATCH(J$1,Districts,0))*'Blend Sheet'!$AL49)+(INDEX(ItemCosts,MATCH('Blend Sheet'!$AM$4,ItemNum,0),MATCH(J$1,Districts,0))*'Blend Sheet'!$AM49)+(INDEX(ItemCosts,MATCH('Blend Sheet'!$AN$4,ItemNum,0),MATCH(J$1,Districts,0))*'Blend Sheet'!$AN49)+(INDEX(ItemCosts,MATCH('Blend Sheet'!$AO$4,ItemNum,0),MATCH(J$1,Districts,0))*'Blend Sheet'!$AO49)+(INDEX(ItemCosts,MATCH('Blend Sheet'!$AP$4,ItemNum,0),MATCH(J$1,Districts,0))*'Blend Sheet'!$AP49)+(INDEX(ItemCosts,MATCH('Blend Sheet'!$AQ$4,ItemNum,0),MATCH(J$1,Districts,0))*'Blend Sheet'!$AQ49)+(INDEX(ItemCosts,MATCH('Blend Sheet'!$AR$4,ItemNum,0),MATCH(J$1,Districts,0))*'Blend Sheet'!$AR49)+(INDEX(ItemCosts,MATCH('Blend Sheet'!$AS$4,ItemNum,0),MATCH(J$1,Districts,0))*'Blend Sheet'!$AS49)</f>
        <v>#N/A</v>
      </c>
      <c r="K46" s="5" t="e">
        <f>(INDEX(ItemCosts,MATCH('Blend Sheet'!$C$4,ItemNum,0),MATCH(K$1,Districts,0))*'Blend Sheet'!$C49)+(INDEX(ItemCosts,MATCH('Blend Sheet'!$D$4,ItemNum,0),MATCH(K$1,Districts,0))*'Blend Sheet'!$D49)+(INDEX(ItemCosts,MATCH('Blend Sheet'!$E$4,ItemNum,0),MATCH(K$1,Districts,0))*'Blend Sheet'!$E49)+(INDEX(ItemCosts,MATCH('Blend Sheet'!$F$4,ItemNum,0),MATCH(K$1,Districts,0))*'Blend Sheet'!$F49)+(INDEX(ItemCosts,MATCH('Blend Sheet'!$G$4,ItemNum,0),MATCH(K$1,Districts,0))*'Blend Sheet'!$G49)+(INDEX(ItemCosts,MATCH('Blend Sheet'!$H$4,ItemNum,0),MATCH(K$1,Districts,0))*'Blend Sheet'!$H49)+(INDEX(ItemCosts,MATCH('Blend Sheet'!$I$4,ItemNum,0),MATCH(K$1,Districts,0))*'Blend Sheet'!$I49)+(INDEX(ItemCosts,MATCH('Blend Sheet'!$J$4,ItemNum,0),MATCH(K$1,Districts,0))*'Blend Sheet'!$J49)+(INDEX(ItemCosts,MATCH('Blend Sheet'!$K$4,ItemNum,0),MATCH(K$1,Districts,0))*'Blend Sheet'!$K49)+(INDEX(ItemCosts,MATCH('Blend Sheet'!$L$4,ItemNum,0),MATCH(K$1,Districts,0))*'Blend Sheet'!$L49)+(INDEX(ItemCosts,MATCH('Blend Sheet'!$M$4,ItemNum,0),MATCH(K$1,Districts,0))*'Blend Sheet'!$M49)+(INDEX(ItemCosts,MATCH('Blend Sheet'!$N$4,ItemNum,0),MATCH(K$1,Districts,0))*'Blend Sheet'!$N49)+(INDEX(ItemCosts,MATCH('Blend Sheet'!$O$4,ItemNum,0),MATCH(K$1,Districts,0))*'Blend Sheet'!$O49)+(INDEX(ItemCosts,MATCH('Blend Sheet'!$P$4,ItemNum,0),MATCH(K$1,Districts,0))*'Blend Sheet'!$P49)+(INDEX(ItemCosts,MATCH('Blend Sheet'!$Q$4,ItemNum,0),MATCH(K$1,Districts,0))*'Blend Sheet'!$Q49)+(INDEX(ItemCosts,MATCH('Blend Sheet'!$R$4,ItemNum,0),MATCH(K$1,Districts,0))*'Blend Sheet'!$R49)+(INDEX(ItemCosts,MATCH('Blend Sheet'!$S$4,ItemNum,0),MATCH(K$1,Districts,0))*'Blend Sheet'!$S49)+(INDEX(ItemCosts,MATCH('Blend Sheet'!$T$4,ItemNum,0),MATCH(K$1,Districts,0))*'Blend Sheet'!$T49)+(INDEX(ItemCosts,MATCH('Blend Sheet'!$U$4,ItemNum,0),MATCH(K$1,Districts,0))*'Blend Sheet'!$U49)+(INDEX(ItemCosts,MATCH('Blend Sheet'!$V$4,ItemNum,0),MATCH(K$1,Districts,0))*'Blend Sheet'!$V49)+(INDEX(ItemCosts,MATCH('Blend Sheet'!$W$4,ItemNum,0),MATCH(K$1,Districts,0))*'Blend Sheet'!$W49)+(INDEX(ItemCosts,MATCH('Blend Sheet'!$X$4,ItemNum,0),MATCH(K$1,Districts,0))*'Blend Sheet'!$X49)+(INDEX(ItemCosts,MATCH('Blend Sheet'!$Y$4,ItemNum,0),MATCH(K$1,Districts,0))*'Blend Sheet'!$Y49)+(INDEX(ItemCosts,MATCH('Blend Sheet'!$Z$4,ItemNum,0),MATCH(K$1,Districts,0))*'Blend Sheet'!$Z49)+(INDEX(ItemCosts,MATCH('Blend Sheet'!$AA$4,ItemNum,0),MATCH(K$1,Districts,0))*'Blend Sheet'!$AA49)+(INDEX(ItemCosts,MATCH('Blend Sheet'!$AB$4,ItemNum,0),MATCH(K$1,Districts,0))*'Blend Sheet'!$AB49)+(INDEX(ItemCosts,MATCH('Blend Sheet'!$AC$4,ItemNum,0),MATCH(K$1,Districts,0))*'Blend Sheet'!$AC49)+(INDEX(ItemCosts,MATCH('Blend Sheet'!$AD$4,ItemNum,0),MATCH(K$1,Districts,0))*'Blend Sheet'!$AD49)+(INDEX(ItemCosts,MATCH('Blend Sheet'!$AE$4,ItemNum,0),MATCH(K$1,Districts,0))*'Blend Sheet'!$AE49)+(INDEX(ItemCosts,MATCH('Blend Sheet'!$AF$4,ItemNum,0),MATCH(K$1,Districts,0))*'Blend Sheet'!$AF49)+(INDEX(ItemCosts,MATCH('Blend Sheet'!$AG$4,ItemNum,0),MATCH(K$1,Districts,0))*'Blend Sheet'!$AG49)+(INDEX(ItemCosts,MATCH('Blend Sheet'!$AH$4,ItemNum,0),MATCH(K$1,Districts,0))*'Blend Sheet'!$AH49)+(INDEX(ItemCosts,MATCH('Blend Sheet'!$AI$4,ItemNum,0),MATCH(K$1,Districts,0))*'Blend Sheet'!$AI49)+(INDEX(ItemCosts,MATCH('Blend Sheet'!$AJ$4,ItemNum,0),MATCH(K$1,Districts,0))*'Blend Sheet'!$AJ49)+(INDEX(ItemCosts,MATCH('Blend Sheet'!$AK$4,ItemNum,0),MATCH(K$1,Districts,0))*'Blend Sheet'!$AK49)+(INDEX(ItemCosts,MATCH('Blend Sheet'!$AL$4,ItemNum,0),MATCH(K$1,Districts,0))*'Blend Sheet'!$AL49)+(INDEX(ItemCosts,MATCH('Blend Sheet'!$AM$4,ItemNum,0),MATCH(K$1,Districts,0))*'Blend Sheet'!$AM49)+(INDEX(ItemCosts,MATCH('Blend Sheet'!$AN$4,ItemNum,0),MATCH(K$1,Districts,0))*'Blend Sheet'!$AN49)+(INDEX(ItemCosts,MATCH('Blend Sheet'!$AO$4,ItemNum,0),MATCH(K$1,Districts,0))*'Blend Sheet'!$AO49)+(INDEX(ItemCosts,MATCH('Blend Sheet'!$AP$4,ItemNum,0),MATCH(K$1,Districts,0))*'Blend Sheet'!$AP49)+(INDEX(ItemCosts,MATCH('Blend Sheet'!$AQ$4,ItemNum,0),MATCH(K$1,Districts,0))*'Blend Sheet'!$AQ49)+(INDEX(ItemCosts,MATCH('Blend Sheet'!$AR$4,ItemNum,0),MATCH(K$1,Districts,0))*'Blend Sheet'!$AR49)+(INDEX(ItemCosts,MATCH('Blend Sheet'!$AS$4,ItemNum,0),MATCH(K$1,Districts,0))*'Blend Sheet'!$AS49)</f>
        <v>#N/A</v>
      </c>
      <c r="L46" s="5" t="e">
        <f>(INDEX(ItemCosts,MATCH('Blend Sheet'!$C$4,ItemNum,0),MATCH(L$1,Districts,0))*'Blend Sheet'!$C49)+(INDEX(ItemCosts,MATCH('Blend Sheet'!$D$4,ItemNum,0),MATCH(L$1,Districts,0))*'Blend Sheet'!$D49)+(INDEX(ItemCosts,MATCH('Blend Sheet'!$E$4,ItemNum,0),MATCH(L$1,Districts,0))*'Blend Sheet'!$E49)+(INDEX(ItemCosts,MATCH('Blend Sheet'!$F$4,ItemNum,0),MATCH(L$1,Districts,0))*'Blend Sheet'!$F49)+(INDEX(ItemCosts,MATCH('Blend Sheet'!$G$4,ItemNum,0),MATCH(L$1,Districts,0))*'Blend Sheet'!$G49)+(INDEX(ItemCosts,MATCH('Blend Sheet'!$H$4,ItemNum,0),MATCH(L$1,Districts,0))*'Blend Sheet'!$H49)+(INDEX(ItemCosts,MATCH('Blend Sheet'!$I$4,ItemNum,0),MATCH(L$1,Districts,0))*'Blend Sheet'!$I49)+(INDEX(ItemCosts,MATCH('Blend Sheet'!$J$4,ItemNum,0),MATCH(L$1,Districts,0))*'Blend Sheet'!$J49)+(INDEX(ItemCosts,MATCH('Blend Sheet'!$K$4,ItemNum,0),MATCH(L$1,Districts,0))*'Blend Sheet'!$K49)+(INDEX(ItemCosts,MATCH('Blend Sheet'!$L$4,ItemNum,0),MATCH(L$1,Districts,0))*'Blend Sheet'!$L49)+(INDEX(ItemCosts,MATCH('Blend Sheet'!$M$4,ItemNum,0),MATCH(L$1,Districts,0))*'Blend Sheet'!$M49)+(INDEX(ItemCosts,MATCH('Blend Sheet'!$N$4,ItemNum,0),MATCH(L$1,Districts,0))*'Blend Sheet'!$N49)+(INDEX(ItemCosts,MATCH('Blend Sheet'!$O$4,ItemNum,0),MATCH(L$1,Districts,0))*'Blend Sheet'!$O49)+(INDEX(ItemCosts,MATCH('Blend Sheet'!$P$4,ItemNum,0),MATCH(L$1,Districts,0))*'Blend Sheet'!$P49)+(INDEX(ItemCosts,MATCH('Blend Sheet'!$Q$4,ItemNum,0),MATCH(L$1,Districts,0))*'Blend Sheet'!$Q49)+(INDEX(ItemCosts,MATCH('Blend Sheet'!$R$4,ItemNum,0),MATCH(L$1,Districts,0))*'Blend Sheet'!$R49)+(INDEX(ItemCosts,MATCH('Blend Sheet'!$S$4,ItemNum,0),MATCH(L$1,Districts,0))*'Blend Sheet'!$S49)+(INDEX(ItemCosts,MATCH('Blend Sheet'!$T$4,ItemNum,0),MATCH(L$1,Districts,0))*'Blend Sheet'!$T49)+(INDEX(ItemCosts,MATCH('Blend Sheet'!$U$4,ItemNum,0),MATCH(L$1,Districts,0))*'Blend Sheet'!$U49)+(INDEX(ItemCosts,MATCH('Blend Sheet'!$V$4,ItemNum,0),MATCH(L$1,Districts,0))*'Blend Sheet'!$V49)+(INDEX(ItemCosts,MATCH('Blend Sheet'!$W$4,ItemNum,0),MATCH(L$1,Districts,0))*'Blend Sheet'!$W49)+(INDEX(ItemCosts,MATCH('Blend Sheet'!$X$4,ItemNum,0),MATCH(L$1,Districts,0))*'Blend Sheet'!$X49)+(INDEX(ItemCosts,MATCH('Blend Sheet'!$Y$4,ItemNum,0),MATCH(L$1,Districts,0))*'Blend Sheet'!$Y49)+(INDEX(ItemCosts,MATCH('Blend Sheet'!$Z$4,ItemNum,0),MATCH(L$1,Districts,0))*'Blend Sheet'!$Z49)+(INDEX(ItemCosts,MATCH('Blend Sheet'!$AA$4,ItemNum,0),MATCH(L$1,Districts,0))*'Blend Sheet'!$AA49)+(INDEX(ItemCosts,MATCH('Blend Sheet'!$AB$4,ItemNum,0),MATCH(L$1,Districts,0))*'Blend Sheet'!$AB49)+(INDEX(ItemCosts,MATCH('Blend Sheet'!$AC$4,ItemNum,0),MATCH(L$1,Districts,0))*'Blend Sheet'!$AC49)+(INDEX(ItemCosts,MATCH('Blend Sheet'!$AD$4,ItemNum,0),MATCH(L$1,Districts,0))*'Blend Sheet'!$AD49)+(INDEX(ItemCosts,MATCH('Blend Sheet'!$AE$4,ItemNum,0),MATCH(L$1,Districts,0))*'Blend Sheet'!$AE49)+(INDEX(ItemCosts,MATCH('Blend Sheet'!$AF$4,ItemNum,0),MATCH(L$1,Districts,0))*'Blend Sheet'!$AF49)+(INDEX(ItemCosts,MATCH('Blend Sheet'!$AG$4,ItemNum,0),MATCH(L$1,Districts,0))*'Blend Sheet'!$AG49)+(INDEX(ItemCosts,MATCH('Blend Sheet'!$AH$4,ItemNum,0),MATCH(L$1,Districts,0))*'Blend Sheet'!$AH49)+(INDEX(ItemCosts,MATCH('Blend Sheet'!$AI$4,ItemNum,0),MATCH(L$1,Districts,0))*'Blend Sheet'!$AI49)+(INDEX(ItemCosts,MATCH('Blend Sheet'!$AJ$4,ItemNum,0),MATCH(L$1,Districts,0))*'Blend Sheet'!$AJ49)+(INDEX(ItemCosts,MATCH('Blend Sheet'!$AK$4,ItemNum,0),MATCH(L$1,Districts,0))*'Blend Sheet'!$AK49)+(INDEX(ItemCosts,MATCH('Blend Sheet'!$AL$4,ItemNum,0),MATCH(L$1,Districts,0))*'Blend Sheet'!$AL49)+(INDEX(ItemCosts,MATCH('Blend Sheet'!$AM$4,ItemNum,0),MATCH(L$1,Districts,0))*'Blend Sheet'!$AM49)+(INDEX(ItemCosts,MATCH('Blend Sheet'!$AN$4,ItemNum,0),MATCH(L$1,Districts,0))*'Blend Sheet'!$AN49)+(INDEX(ItemCosts,MATCH('Blend Sheet'!$AO$4,ItemNum,0),MATCH(L$1,Districts,0))*'Blend Sheet'!$AO49)+(INDEX(ItemCosts,MATCH('Blend Sheet'!$AP$4,ItemNum,0),MATCH(L$1,Districts,0))*'Blend Sheet'!$AP49)+(INDEX(ItemCosts,MATCH('Blend Sheet'!$AQ$4,ItemNum,0),MATCH(L$1,Districts,0))*'Blend Sheet'!$AQ49)+(INDEX(ItemCosts,MATCH('Blend Sheet'!$AR$4,ItemNum,0),MATCH(L$1,Districts,0))*'Blend Sheet'!$AR49)+(INDEX(ItemCosts,MATCH('Blend Sheet'!$AS$4,ItemNum,0),MATCH(L$1,Districts,0))*'Blend Sheet'!$AS49)</f>
        <v>#N/A</v>
      </c>
      <c r="M46" s="191"/>
      <c r="N46" s="34" t="e">
        <f>D46/'Blend Sheet'!$BA49</f>
        <v>#N/A</v>
      </c>
      <c r="O46" s="34" t="e">
        <f>E46/'Blend Sheet'!$BA49</f>
        <v>#N/A</v>
      </c>
      <c r="P46" s="34" t="e">
        <f>G46/'Blend Sheet'!$BA49</f>
        <v>#N/A</v>
      </c>
      <c r="Q46" s="34" t="e">
        <f>H46/'Blend Sheet'!$BA49</f>
        <v>#N/A</v>
      </c>
      <c r="R46" s="34" t="e">
        <f>I46/'Blend Sheet'!$BA49</f>
        <v>#N/A</v>
      </c>
      <c r="S46" s="34" t="e">
        <f>J46/'Blend Sheet'!$BA49</f>
        <v>#N/A</v>
      </c>
      <c r="T46" s="34" t="e">
        <f>K46/'Blend Sheet'!$BA49</f>
        <v>#N/A</v>
      </c>
      <c r="U46" s="34" t="e">
        <f>L46/'Blend Sheet'!$BA49</f>
        <v>#N/A</v>
      </c>
    </row>
    <row r="47" spans="1:21" x14ac:dyDescent="0.25">
      <c r="A47" t="str">
        <f>'Blend Sheet'!A50</f>
        <v>iPrime (AB)</v>
      </c>
      <c r="B47" s="5" t="e">
        <f>(INDEX(ItemCosts,MATCH('Blend Sheet'!$C$4,ItemNum,0),MATCH(B$1,Districts,0))*'Blend Sheet'!$C50)+(INDEX(ItemCosts,MATCH('Blend Sheet'!$D$4,ItemNum,0),MATCH(B$1,Districts,0))*'Blend Sheet'!$D50)+(INDEX(ItemCosts,MATCH('Blend Sheet'!$E$4,ItemNum,0),MATCH(B$1,Districts,0))*'Blend Sheet'!$E50)+(INDEX(ItemCosts,MATCH('Blend Sheet'!$F$4,ItemNum,0),MATCH(B$1,Districts,0))*'Blend Sheet'!$F50)+(INDEX(ItemCosts,MATCH('Blend Sheet'!$G$4,ItemNum,0),MATCH(B$1,Districts,0))*'Blend Sheet'!$G50)+(INDEX(ItemCosts,MATCH('Blend Sheet'!$H$4,ItemNum,0),MATCH(B$1,Districts,0))*'Blend Sheet'!$H50)+(INDEX(ItemCosts,MATCH('Blend Sheet'!$I$4,ItemNum,0),MATCH(B$1,Districts,0))*'Blend Sheet'!$I50)+(INDEX(ItemCosts,MATCH('Blend Sheet'!$J$4,ItemNum,0),MATCH(B$1,Districts,0))*'Blend Sheet'!$J50)+(INDEX(ItemCosts,MATCH('Blend Sheet'!$K$4,ItemNum,0),MATCH(B$1,Districts,0))*'Blend Sheet'!$K50)+(INDEX(ItemCosts,MATCH('Blend Sheet'!$L$4,ItemNum,0),MATCH(B$1,Districts,0))*'Blend Sheet'!$L50)+(INDEX(ItemCosts,MATCH('Blend Sheet'!$M$4,ItemNum,0),MATCH(B$1,Districts,0))*'Blend Sheet'!$M50)+(INDEX(ItemCosts,MATCH('Blend Sheet'!$N$4,ItemNum,0),MATCH(B$1,Districts,0))*'Blend Sheet'!$N50)+(INDEX(ItemCosts,MATCH('Blend Sheet'!$O$4,ItemNum,0),MATCH(B$1,Districts,0))*'Blend Sheet'!$O50)+(INDEX(ItemCosts,MATCH('Blend Sheet'!$P$4,ItemNum,0),MATCH(B$1,Districts,0))*'Blend Sheet'!$P50)+(INDEX(ItemCosts,MATCH('Blend Sheet'!$Q$4,ItemNum,0),MATCH(B$1,Districts,0))*'Blend Sheet'!$Q50)+(INDEX(ItemCosts,MATCH('Blend Sheet'!$R$4,ItemNum,0),MATCH(B$1,Districts,0))*'Blend Sheet'!$R50)+(INDEX(ItemCosts,MATCH('Blend Sheet'!$S$4,ItemNum,0),MATCH(B$1,Districts,0))*'Blend Sheet'!$S50)+(INDEX(ItemCosts,MATCH('Blend Sheet'!$T$4,ItemNum,0),MATCH(B$1,Districts,0))*'Blend Sheet'!$T50)+(INDEX(ItemCosts,MATCH('Blend Sheet'!$U$4,ItemNum,0),MATCH(B$1,Districts,0))*'Blend Sheet'!$U50)+(INDEX(ItemCosts,MATCH('Blend Sheet'!$V$4,ItemNum,0),MATCH(B$1,Districts,0))*'Blend Sheet'!$V50)+(INDEX(ItemCosts,MATCH('Blend Sheet'!$W$4,ItemNum,0),MATCH(B$1,Districts,0))*'Blend Sheet'!$W50)+(INDEX(ItemCosts,MATCH('Blend Sheet'!$X$4,ItemNum,0),MATCH(B$1,Districts,0))*'Blend Sheet'!$X50)+(INDEX(ItemCosts,MATCH('Blend Sheet'!$Y$4,ItemNum,0),MATCH(B$1,Districts,0))*'Blend Sheet'!$Y50)+(INDEX(ItemCosts,MATCH('Blend Sheet'!$Z$4,ItemNum,0),MATCH(B$1,Districts,0))*'Blend Sheet'!$Z50)+(INDEX(ItemCosts,MATCH('Blend Sheet'!$AA$4,ItemNum,0),MATCH(B$1,Districts,0))*'Blend Sheet'!$AA50)+(INDEX(ItemCosts,MATCH('Blend Sheet'!$AB$4,ItemNum,0),MATCH(B$1,Districts,0))*'Blend Sheet'!$AB50)+(INDEX(ItemCosts,MATCH('Blend Sheet'!$AC$4,ItemNum,0),MATCH(B$1,Districts,0))*'Blend Sheet'!$AC50)+(INDEX(ItemCosts,MATCH('Blend Sheet'!$AD$4,ItemNum,0),MATCH(B$1,Districts,0))*'Blend Sheet'!$AD50)+(INDEX(ItemCosts,MATCH('Blend Sheet'!$AE$4,ItemNum,0),MATCH(B$1,Districts,0))*'Blend Sheet'!$AE50)+(INDEX(ItemCosts,MATCH('Blend Sheet'!$AF$4,ItemNum,0),MATCH(B$1,Districts,0))*'Blend Sheet'!$AF50)+(INDEX(ItemCosts,MATCH('Blend Sheet'!$AG$4,ItemNum,0),MATCH(B$1,Districts,0))*'Blend Sheet'!$AG50)+(INDEX(ItemCosts,MATCH('Blend Sheet'!$AH$4,ItemNum,0),MATCH(B$1,Districts,0))*'Blend Sheet'!$AH50)+(INDEX(ItemCosts,MATCH('Blend Sheet'!$AI$4,ItemNum,0),MATCH(B$1,Districts,0))*'Blend Sheet'!$AI50)+(INDEX(ItemCosts,MATCH('Blend Sheet'!$AJ$4,ItemNum,0),MATCH(B$1,Districts,0))*'Blend Sheet'!$AJ50)+(INDEX(ItemCosts,MATCH('Blend Sheet'!$AK$4,ItemNum,0),MATCH(B$1,Districts,0))*'Blend Sheet'!$AK50)+(INDEX(ItemCosts,MATCH('Blend Sheet'!$AL$4,ItemNum,0),MATCH(B$1,Districts,0))*'Blend Sheet'!$AL50)+(INDEX(ItemCosts,MATCH('Blend Sheet'!$AM$4,ItemNum,0),MATCH(B$1,Districts,0))*'Blend Sheet'!$AM50)+(INDEX(ItemCosts,MATCH('Blend Sheet'!$AN$4,ItemNum,0),MATCH(B$1,Districts,0))*'Blend Sheet'!$AN50)+(INDEX(ItemCosts,MATCH('Blend Sheet'!$AO$4,ItemNum,0),MATCH(B$1,Districts,0))*'Blend Sheet'!$AO50)+(INDEX(ItemCosts,MATCH('Blend Sheet'!$AP$4,ItemNum,0),MATCH(B$1,Districts,0))*'Blend Sheet'!$AP50)+(INDEX(ItemCosts,MATCH('Blend Sheet'!$AQ$4,ItemNum,0),MATCH(B$1,Districts,0))*'Blend Sheet'!$AQ50)+(INDEX(ItemCosts,MATCH('Blend Sheet'!$AR$4,ItemNum,0),MATCH(B$1,Districts,0))*'Blend Sheet'!$AR50)+(INDEX(ItemCosts,MATCH('Blend Sheet'!$AS$4,ItemNum,0),MATCH(B$1,Districts,0))*'Blend Sheet'!$AS50)</f>
        <v>#N/A</v>
      </c>
      <c r="C47" s="5" t="e">
        <f>(INDEX(ItemCosts,MATCH('Blend Sheet'!$C$4,ItemNum,0),MATCH(C$1,Districts,0))*'Blend Sheet'!$C50)+(INDEX(ItemCosts,MATCH('Blend Sheet'!$D$4,ItemNum,0),MATCH(C$1,Districts,0))*'Blend Sheet'!$D50)+(INDEX(ItemCosts,MATCH('Blend Sheet'!$E$4,ItemNum,0),MATCH(C$1,Districts,0))*'Blend Sheet'!$E50)+(INDEX(ItemCosts,MATCH('Blend Sheet'!$F$4,ItemNum,0),MATCH(C$1,Districts,0))*'Blend Sheet'!$F50)+(INDEX(ItemCosts,MATCH('Blend Sheet'!$G$4,ItemNum,0),MATCH(C$1,Districts,0))*'Blend Sheet'!$G50)+(INDEX(ItemCosts,MATCH('Blend Sheet'!$H$4,ItemNum,0),MATCH(C$1,Districts,0))*'Blend Sheet'!$H50)+(INDEX(ItemCosts,MATCH('Blend Sheet'!$I$4,ItemNum,0),MATCH(C$1,Districts,0))*'Blend Sheet'!$I50)+(INDEX(ItemCosts,MATCH('Blend Sheet'!$J$4,ItemNum,0),MATCH(C$1,Districts,0))*'Blend Sheet'!$J50)+(INDEX(ItemCosts,MATCH('Blend Sheet'!$K$4,ItemNum,0),MATCH(C$1,Districts,0))*'Blend Sheet'!$K50)+(INDEX(ItemCosts,MATCH('Blend Sheet'!$L$4,ItemNum,0),MATCH(C$1,Districts,0))*'Blend Sheet'!$L50)+(INDEX(ItemCosts,MATCH('Blend Sheet'!$M$4,ItemNum,0),MATCH(C$1,Districts,0))*'Blend Sheet'!$M50)+(INDEX(ItemCosts,MATCH('Blend Sheet'!$N$4,ItemNum,0),MATCH(C$1,Districts,0))*'Blend Sheet'!$N50)+(INDEX(ItemCosts,MATCH('Blend Sheet'!$O$4,ItemNum,0),MATCH(C$1,Districts,0))*'Blend Sheet'!$O50)+(INDEX(ItemCosts,MATCH('Blend Sheet'!$P$4,ItemNum,0),MATCH(C$1,Districts,0))*'Blend Sheet'!$P50)+(INDEX(ItemCosts,MATCH('Blend Sheet'!$Q$4,ItemNum,0),MATCH(C$1,Districts,0))*'Blend Sheet'!$Q50)+(INDEX(ItemCosts,MATCH('Blend Sheet'!$R$4,ItemNum,0),MATCH(C$1,Districts,0))*'Blend Sheet'!$R50)+(INDEX(ItemCosts,MATCH('Blend Sheet'!$S$4,ItemNum,0),MATCH(C$1,Districts,0))*'Blend Sheet'!$S50)+(INDEX(ItemCosts,MATCH('Blend Sheet'!$T$4,ItemNum,0),MATCH(C$1,Districts,0))*'Blend Sheet'!$T50)+(INDEX(ItemCosts,MATCH('Blend Sheet'!$U$4,ItemNum,0),MATCH(C$1,Districts,0))*'Blend Sheet'!$U50)+(INDEX(ItemCosts,MATCH('Blend Sheet'!$V$4,ItemNum,0),MATCH(C$1,Districts,0))*'Blend Sheet'!$V50)+(INDEX(ItemCosts,MATCH('Blend Sheet'!$W$4,ItemNum,0),MATCH(C$1,Districts,0))*'Blend Sheet'!$W50)+(INDEX(ItemCosts,MATCH('Blend Sheet'!$X$4,ItemNum,0),MATCH(C$1,Districts,0))*'Blend Sheet'!$X50)+(INDEX(ItemCosts,MATCH('Blend Sheet'!$Y$4,ItemNum,0),MATCH(C$1,Districts,0))*'Blend Sheet'!$Y50)+(INDEX(ItemCosts,MATCH('Blend Sheet'!$Z$4,ItemNum,0),MATCH(C$1,Districts,0))*'Blend Sheet'!$Z50)+(INDEX(ItemCosts,MATCH('Blend Sheet'!$AA$4,ItemNum,0),MATCH(C$1,Districts,0))*'Blend Sheet'!$AA50)+(INDEX(ItemCosts,MATCH('Blend Sheet'!$AB$4,ItemNum,0),MATCH(C$1,Districts,0))*'Blend Sheet'!$AB50)+(INDEX(ItemCosts,MATCH('Blend Sheet'!$AC$4,ItemNum,0),MATCH(C$1,Districts,0))*'Blend Sheet'!$AC50)+(INDEX(ItemCosts,MATCH('Blend Sheet'!$AD$4,ItemNum,0),MATCH(C$1,Districts,0))*'Blend Sheet'!$AD50)+(INDEX(ItemCosts,MATCH('Blend Sheet'!$AE$4,ItemNum,0),MATCH(C$1,Districts,0))*'Blend Sheet'!$AE50)+(INDEX(ItemCosts,MATCH('Blend Sheet'!$AF$4,ItemNum,0),MATCH(C$1,Districts,0))*'Blend Sheet'!$AF50)+(INDEX(ItemCosts,MATCH('Blend Sheet'!$AG$4,ItemNum,0),MATCH(C$1,Districts,0))*'Blend Sheet'!$AG50)+(INDEX(ItemCosts,MATCH('Blend Sheet'!$AH$4,ItemNum,0),MATCH(C$1,Districts,0))*'Blend Sheet'!$AH50)+(INDEX(ItemCosts,MATCH('Blend Sheet'!$AI$4,ItemNum,0),MATCH(C$1,Districts,0))*'Blend Sheet'!$AI50)+(INDEX(ItemCosts,MATCH('Blend Sheet'!$AJ$4,ItemNum,0),MATCH(C$1,Districts,0))*'Blend Sheet'!$AJ50)+(INDEX(ItemCosts,MATCH('Blend Sheet'!$AK$4,ItemNum,0),MATCH(C$1,Districts,0))*'Blend Sheet'!$AK50)+(INDEX(ItemCosts,MATCH('Blend Sheet'!$AL$4,ItemNum,0),MATCH(C$1,Districts,0))*'Blend Sheet'!$AL50)+(INDEX(ItemCosts,MATCH('Blend Sheet'!$AM$4,ItemNum,0),MATCH(C$1,Districts,0))*'Blend Sheet'!$AM50)+(INDEX(ItemCosts,MATCH('Blend Sheet'!$AN$4,ItemNum,0),MATCH(C$1,Districts,0))*'Blend Sheet'!$AN50)+(INDEX(ItemCosts,MATCH('Blend Sheet'!$AO$4,ItemNum,0),MATCH(C$1,Districts,0))*'Blend Sheet'!$AO50)+(INDEX(ItemCosts,MATCH('Blend Sheet'!$AP$4,ItemNum,0),MATCH(C$1,Districts,0))*'Blend Sheet'!$AP50)+(INDEX(ItemCosts,MATCH('Blend Sheet'!$AQ$4,ItemNum,0),MATCH(C$1,Districts,0))*'Blend Sheet'!$AQ50)+(INDEX(ItemCosts,MATCH('Blend Sheet'!$AR$4,ItemNum,0),MATCH(C$1,Districts,0))*'Blend Sheet'!$AR50)+(INDEX(ItemCosts,MATCH('Blend Sheet'!$AS$4,ItemNum,0),MATCH(C$1,Districts,0))*'Blend Sheet'!$AS50)</f>
        <v>#N/A</v>
      </c>
      <c r="D47" s="5" t="e">
        <f>(INDEX(ItemCosts,MATCH('Blend Sheet'!$C$4,ItemNum,0),MATCH(D$1,Districts,0))*'Blend Sheet'!$C50)+(INDEX(ItemCosts,MATCH('Blend Sheet'!$D$4,ItemNum,0),MATCH(D$1,Districts,0))*'Blend Sheet'!$D50)+(INDEX(ItemCosts,MATCH('Blend Sheet'!$E$4,ItemNum,0),MATCH(D$1,Districts,0))*'Blend Sheet'!$E50)+(INDEX(ItemCosts,MATCH('Blend Sheet'!$F$4,ItemNum,0),MATCH(D$1,Districts,0))*'Blend Sheet'!$F50)+(INDEX(ItemCosts,MATCH('Blend Sheet'!$G$4,ItemNum,0),MATCH(D$1,Districts,0))*'Blend Sheet'!$G50)+(INDEX(ItemCosts,MATCH('Blend Sheet'!$H$4,ItemNum,0),MATCH(D$1,Districts,0))*'Blend Sheet'!$H50)+(INDEX(ItemCosts,MATCH('Blend Sheet'!$I$4,ItemNum,0),MATCH(D$1,Districts,0))*'Blend Sheet'!$I50)+(INDEX(ItemCosts,MATCH('Blend Sheet'!$J$4,ItemNum,0),MATCH(D$1,Districts,0))*'Blend Sheet'!$J50)+(INDEX(ItemCosts,MATCH('Blend Sheet'!$K$4,ItemNum,0),MATCH(D$1,Districts,0))*'Blend Sheet'!$K50)+(INDEX(ItemCosts,MATCH('Blend Sheet'!$L$4,ItemNum,0),MATCH(D$1,Districts,0))*'Blend Sheet'!$L50)+(INDEX(ItemCosts,MATCH('Blend Sheet'!$M$4,ItemNum,0),MATCH(D$1,Districts,0))*'Blend Sheet'!$M50)+(INDEX(ItemCosts,MATCH('Blend Sheet'!$N$4,ItemNum,0),MATCH(D$1,Districts,0))*'Blend Sheet'!$N50)+(INDEX(ItemCosts,MATCH('Blend Sheet'!$O$4,ItemNum,0),MATCH(D$1,Districts,0))*'Blend Sheet'!$O50)+(INDEX(ItemCosts,MATCH('Blend Sheet'!$P$4,ItemNum,0),MATCH(D$1,Districts,0))*'Blend Sheet'!$P50)+(INDEX(ItemCosts,MATCH('Blend Sheet'!$Q$4,ItemNum,0),MATCH(D$1,Districts,0))*'Blend Sheet'!$Q50)+(INDEX(ItemCosts,MATCH('Blend Sheet'!$R$4,ItemNum,0),MATCH(D$1,Districts,0))*'Blend Sheet'!$R50)+(INDEX(ItemCosts,MATCH('Blend Sheet'!$S$4,ItemNum,0),MATCH(D$1,Districts,0))*'Blend Sheet'!$S50)+(INDEX(ItemCosts,MATCH('Blend Sheet'!$T$4,ItemNum,0),MATCH(D$1,Districts,0))*'Blend Sheet'!$T50)+(INDEX(ItemCosts,MATCH('Blend Sheet'!$U$4,ItemNum,0),MATCH(D$1,Districts,0))*'Blend Sheet'!$U50)+(INDEX(ItemCosts,MATCH('Blend Sheet'!$V$4,ItemNum,0),MATCH(D$1,Districts,0))*'Blend Sheet'!$V50)+(INDEX(ItemCosts,MATCH('Blend Sheet'!$W$4,ItemNum,0),MATCH(D$1,Districts,0))*'Blend Sheet'!$W50)+(INDEX(ItemCosts,MATCH('Blend Sheet'!$X$4,ItemNum,0),MATCH(D$1,Districts,0))*'Blend Sheet'!$X50)+(INDEX(ItemCosts,MATCH('Blend Sheet'!$Y$4,ItemNum,0),MATCH(D$1,Districts,0))*'Blend Sheet'!$Y50)+(INDEX(ItemCosts,MATCH('Blend Sheet'!$Z$4,ItemNum,0),MATCH(D$1,Districts,0))*'Blend Sheet'!$Z50)+(INDEX(ItemCosts,MATCH('Blend Sheet'!$AA$4,ItemNum,0),MATCH(D$1,Districts,0))*'Blend Sheet'!$AA50)+(INDEX(ItemCosts,MATCH('Blend Sheet'!$AB$4,ItemNum,0),MATCH(D$1,Districts,0))*'Blend Sheet'!$AB50)+(INDEX(ItemCosts,MATCH('Blend Sheet'!$AC$4,ItemNum,0),MATCH(D$1,Districts,0))*'Blend Sheet'!$AC50)+(INDEX(ItemCosts,MATCH('Blend Sheet'!$AD$4,ItemNum,0),MATCH(D$1,Districts,0))*'Blend Sheet'!$AD50)+(INDEX(ItemCosts,MATCH('Blend Sheet'!$AE$4,ItemNum,0),MATCH(D$1,Districts,0))*'Blend Sheet'!$AE50)+(INDEX(ItemCosts,MATCH('Blend Sheet'!$AF$4,ItemNum,0),MATCH(D$1,Districts,0))*'Blend Sheet'!$AF50)+(INDEX(ItemCosts,MATCH('Blend Sheet'!$AG$4,ItemNum,0),MATCH(D$1,Districts,0))*'Blend Sheet'!$AG50)+(INDEX(ItemCosts,MATCH('Blend Sheet'!$AH$4,ItemNum,0),MATCH(D$1,Districts,0))*'Blend Sheet'!$AH50)+(INDEX(ItemCosts,MATCH('Blend Sheet'!$AI$4,ItemNum,0),MATCH(D$1,Districts,0))*'Blend Sheet'!$AI50)+(INDEX(ItemCosts,MATCH('Blend Sheet'!$AJ$4,ItemNum,0),MATCH(D$1,Districts,0))*'Blend Sheet'!$AJ50)+(INDEX(ItemCosts,MATCH('Blend Sheet'!$AK$4,ItemNum,0),MATCH(D$1,Districts,0))*'Blend Sheet'!$AK50)+(INDEX(ItemCosts,MATCH('Blend Sheet'!$AL$4,ItemNum,0),MATCH(D$1,Districts,0))*'Blend Sheet'!$AL50)+(INDEX(ItemCosts,MATCH('Blend Sheet'!$AM$4,ItemNum,0),MATCH(D$1,Districts,0))*'Blend Sheet'!$AM50)+(INDEX(ItemCosts,MATCH('Blend Sheet'!$AN$4,ItemNum,0),MATCH(D$1,Districts,0))*'Blend Sheet'!$AN50)+(INDEX(ItemCosts,MATCH('Blend Sheet'!$AO$4,ItemNum,0),MATCH(D$1,Districts,0))*'Blend Sheet'!$AO50)+(INDEX(ItemCosts,MATCH('Blend Sheet'!$AP$4,ItemNum,0),MATCH(D$1,Districts,0))*'Blend Sheet'!$AP50)+(INDEX(ItemCosts,MATCH('Blend Sheet'!$AQ$4,ItemNum,0),MATCH(D$1,Districts,0))*'Blend Sheet'!$AQ50)+(INDEX(ItemCosts,MATCH('Blend Sheet'!$AR$4,ItemNum,0),MATCH(D$1,Districts,0))*'Blend Sheet'!$AR50)+(INDEX(ItemCosts,MATCH('Blend Sheet'!$AS$4,ItemNum,0),MATCH(D$1,Districts,0))*'Blend Sheet'!$AS50)</f>
        <v>#N/A</v>
      </c>
      <c r="E47" s="5" t="e">
        <f>(INDEX(ItemCosts,MATCH('Blend Sheet'!$C$4,ItemNum,0),MATCH(E$1,Districts,0))*'Blend Sheet'!$C50)+(INDEX(ItemCosts,MATCH('Blend Sheet'!$D$4,ItemNum,0),MATCH(E$1,Districts,0))*'Blend Sheet'!$D50)+(INDEX(ItemCosts,MATCH('Blend Sheet'!$E$4,ItemNum,0),MATCH(E$1,Districts,0))*'Blend Sheet'!$E50)+(INDEX(ItemCosts,MATCH('Blend Sheet'!$F$4,ItemNum,0),MATCH(E$1,Districts,0))*'Blend Sheet'!$F50)+(INDEX(ItemCosts,MATCH('Blend Sheet'!$G$4,ItemNum,0),MATCH(E$1,Districts,0))*'Blend Sheet'!$G50)+(INDEX(ItemCosts,MATCH('Blend Sheet'!$H$4,ItemNum,0),MATCH(E$1,Districts,0))*'Blend Sheet'!$H50)+(INDEX(ItemCosts,MATCH('Blend Sheet'!$I$4,ItemNum,0),MATCH(E$1,Districts,0))*'Blend Sheet'!$I50)+(INDEX(ItemCosts,MATCH('Blend Sheet'!$J$4,ItemNum,0),MATCH(E$1,Districts,0))*'Blend Sheet'!$J50)+(INDEX(ItemCosts,MATCH('Blend Sheet'!$K$4,ItemNum,0),MATCH(E$1,Districts,0))*'Blend Sheet'!$K50)+(INDEX(ItemCosts,MATCH('Blend Sheet'!$L$4,ItemNum,0),MATCH(E$1,Districts,0))*'Blend Sheet'!$L50)+(INDEX(ItemCosts,MATCH('Blend Sheet'!$M$4,ItemNum,0),MATCH(E$1,Districts,0))*'Blend Sheet'!$M50)+(INDEX(ItemCosts,MATCH('Blend Sheet'!$N$4,ItemNum,0),MATCH(E$1,Districts,0))*'Blend Sheet'!$N50)+(INDEX(ItemCosts,MATCH('Blend Sheet'!$O$4,ItemNum,0),MATCH(E$1,Districts,0))*'Blend Sheet'!$O50)+(INDEX(ItemCosts,MATCH('Blend Sheet'!$P$4,ItemNum,0),MATCH(E$1,Districts,0))*'Blend Sheet'!$P50)+(INDEX(ItemCosts,MATCH('Blend Sheet'!$Q$4,ItemNum,0),MATCH(E$1,Districts,0))*'Blend Sheet'!$Q50)+(INDEX(ItemCosts,MATCH('Blend Sheet'!$R$4,ItemNum,0),MATCH(E$1,Districts,0))*'Blend Sheet'!$R50)+(INDEX(ItemCosts,MATCH('Blend Sheet'!$S$4,ItemNum,0),MATCH(E$1,Districts,0))*'Blend Sheet'!$S50)+(INDEX(ItemCosts,MATCH('Blend Sheet'!$T$4,ItemNum,0),MATCH(E$1,Districts,0))*'Blend Sheet'!$T50)+(INDEX(ItemCosts,MATCH('Blend Sheet'!$U$4,ItemNum,0),MATCH(E$1,Districts,0))*'Blend Sheet'!$U50)+(INDEX(ItemCosts,MATCH('Blend Sheet'!$V$4,ItemNum,0),MATCH(E$1,Districts,0))*'Blend Sheet'!$V50)+(INDEX(ItemCosts,MATCH('Blend Sheet'!$W$4,ItemNum,0),MATCH(E$1,Districts,0))*'Blend Sheet'!$W50)+(INDEX(ItemCosts,MATCH('Blend Sheet'!$X$4,ItemNum,0),MATCH(E$1,Districts,0))*'Blend Sheet'!$X50)+(INDEX(ItemCosts,MATCH('Blend Sheet'!$Y$4,ItemNum,0),MATCH(E$1,Districts,0))*'Blend Sheet'!$Y50)+(INDEX(ItemCosts,MATCH('Blend Sheet'!$Z$4,ItemNum,0),MATCH(E$1,Districts,0))*'Blend Sheet'!$Z50)+(INDEX(ItemCosts,MATCH('Blend Sheet'!$AA$4,ItemNum,0),MATCH(E$1,Districts,0))*'Blend Sheet'!$AA50)+(INDEX(ItemCosts,MATCH('Blend Sheet'!$AB$4,ItemNum,0),MATCH(E$1,Districts,0))*'Blend Sheet'!$AB50)+(INDEX(ItemCosts,MATCH('Blend Sheet'!$AC$4,ItemNum,0),MATCH(E$1,Districts,0))*'Blend Sheet'!$AC50)+(INDEX(ItemCosts,MATCH('Blend Sheet'!$AD$4,ItemNum,0),MATCH(E$1,Districts,0))*'Blend Sheet'!$AD50)+(INDEX(ItemCosts,MATCH('Blend Sheet'!$AE$4,ItemNum,0),MATCH(E$1,Districts,0))*'Blend Sheet'!$AE50)+(INDEX(ItemCosts,MATCH('Blend Sheet'!$AF$4,ItemNum,0),MATCH(E$1,Districts,0))*'Blend Sheet'!$AF50)+(INDEX(ItemCosts,MATCH('Blend Sheet'!$AG$4,ItemNum,0),MATCH(E$1,Districts,0))*'Blend Sheet'!$AG50)+(INDEX(ItemCosts,MATCH('Blend Sheet'!$AH$4,ItemNum,0),MATCH(E$1,Districts,0))*'Blend Sheet'!$AH50)+(INDEX(ItemCosts,MATCH('Blend Sheet'!$AI$4,ItemNum,0),MATCH(E$1,Districts,0))*'Blend Sheet'!$AI50)+(INDEX(ItemCosts,MATCH('Blend Sheet'!$AJ$4,ItemNum,0),MATCH(E$1,Districts,0))*'Blend Sheet'!$AJ50)+(INDEX(ItemCosts,MATCH('Blend Sheet'!$AK$4,ItemNum,0),MATCH(E$1,Districts,0))*'Blend Sheet'!$AK50)+(INDEX(ItemCosts,MATCH('Blend Sheet'!$AL$4,ItemNum,0),MATCH(E$1,Districts,0))*'Blend Sheet'!$AL50)+(INDEX(ItemCosts,MATCH('Blend Sheet'!$AM$4,ItemNum,0),MATCH(E$1,Districts,0))*'Blend Sheet'!$AM50)+(INDEX(ItemCosts,MATCH('Blend Sheet'!$AN$4,ItemNum,0),MATCH(E$1,Districts,0))*'Blend Sheet'!$AN50)+(INDEX(ItemCosts,MATCH('Blend Sheet'!$AO$4,ItemNum,0),MATCH(E$1,Districts,0))*'Blend Sheet'!$AO50)+(INDEX(ItemCosts,MATCH('Blend Sheet'!$AP$4,ItemNum,0),MATCH(E$1,Districts,0))*'Blend Sheet'!$AP50)+(INDEX(ItemCosts,MATCH('Blend Sheet'!$AQ$4,ItemNum,0),MATCH(E$1,Districts,0))*'Blend Sheet'!$AQ50)+(INDEX(ItemCosts,MATCH('Blend Sheet'!$AR$4,ItemNum,0),MATCH(E$1,Districts,0))*'Blend Sheet'!$AR50)+(INDEX(ItemCosts,MATCH('Blend Sheet'!$AS$4,ItemNum,0),MATCH(E$1,Districts,0))*'Blend Sheet'!$AS50)</f>
        <v>#N/A</v>
      </c>
      <c r="F47" s="5" t="e">
        <f>(INDEX(ItemCosts,MATCH('Blend Sheet'!$C$4,ItemNum,0),MATCH(F$1,Districts,0))*'Blend Sheet'!$C50)+(INDEX(ItemCosts,MATCH('Blend Sheet'!$D$4,ItemNum,0),MATCH(F$1,Districts,0))*'Blend Sheet'!$D50)+(INDEX(ItemCosts,MATCH('Blend Sheet'!$E$4,ItemNum,0),MATCH(F$1,Districts,0))*'Blend Sheet'!$E50)+(INDEX(ItemCosts,MATCH('Blend Sheet'!$F$4,ItemNum,0),MATCH(F$1,Districts,0))*'Blend Sheet'!$F50)+(INDEX(ItemCosts,MATCH('Blend Sheet'!$G$4,ItemNum,0),MATCH(F$1,Districts,0))*'Blend Sheet'!$G50)+(INDEX(ItemCosts,MATCH('Blend Sheet'!$H$4,ItemNum,0),MATCH(F$1,Districts,0))*'Blend Sheet'!$H50)+(INDEX(ItemCosts,MATCH('Blend Sheet'!$I$4,ItemNum,0),MATCH(F$1,Districts,0))*'Blend Sheet'!$I50)+(INDEX(ItemCosts,MATCH('Blend Sheet'!$J$4,ItemNum,0),MATCH(F$1,Districts,0))*'Blend Sheet'!$J50)+(INDEX(ItemCosts,MATCH('Blend Sheet'!$K$4,ItemNum,0),MATCH(F$1,Districts,0))*'Blend Sheet'!$K50)+(INDEX(ItemCosts,MATCH('Blend Sheet'!$L$4,ItemNum,0),MATCH(F$1,Districts,0))*'Blend Sheet'!$L50)+(INDEX(ItemCosts,MATCH('Blend Sheet'!$M$4,ItemNum,0),MATCH(F$1,Districts,0))*'Blend Sheet'!$M50)+(INDEX(ItemCosts,MATCH('Blend Sheet'!$N$4,ItemNum,0),MATCH(F$1,Districts,0))*'Blend Sheet'!$N50)+(INDEX(ItemCosts,MATCH('Blend Sheet'!$O$4,ItemNum,0),MATCH(F$1,Districts,0))*'Blend Sheet'!$O50)+(INDEX(ItemCosts,MATCH('Blend Sheet'!$P$4,ItemNum,0),MATCH(F$1,Districts,0))*'Blend Sheet'!$P50)+(INDEX(ItemCosts,MATCH('Blend Sheet'!$Q$4,ItemNum,0),MATCH(F$1,Districts,0))*'Blend Sheet'!$Q50)+(INDEX(ItemCosts,MATCH('Blend Sheet'!$R$4,ItemNum,0),MATCH(F$1,Districts,0))*'Blend Sheet'!$R50)+(INDEX(ItemCosts,MATCH('Blend Sheet'!$S$4,ItemNum,0),MATCH(F$1,Districts,0))*'Blend Sheet'!$S50)+(INDEX(ItemCosts,MATCH('Blend Sheet'!$T$4,ItemNum,0),MATCH(F$1,Districts,0))*'Blend Sheet'!$T50)+(INDEX(ItemCosts,MATCH('Blend Sheet'!$U$4,ItemNum,0),MATCH(F$1,Districts,0))*'Blend Sheet'!$U50)+(INDEX(ItemCosts,MATCH('Blend Sheet'!$V$4,ItemNum,0),MATCH(F$1,Districts,0))*'Blend Sheet'!$V50)+(INDEX(ItemCosts,MATCH('Blend Sheet'!$W$4,ItemNum,0),MATCH(F$1,Districts,0))*'Blend Sheet'!$W50)+(INDEX(ItemCosts,MATCH('Blend Sheet'!$X$4,ItemNum,0),MATCH(F$1,Districts,0))*'Blend Sheet'!$X50)+(INDEX(ItemCosts,MATCH('Blend Sheet'!$Y$4,ItemNum,0),MATCH(F$1,Districts,0))*'Blend Sheet'!$Y50)+(INDEX(ItemCosts,MATCH('Blend Sheet'!$Z$4,ItemNum,0),MATCH(F$1,Districts,0))*'Blend Sheet'!$Z50)+(INDEX(ItemCosts,MATCH('Blend Sheet'!$AA$4,ItemNum,0),MATCH(F$1,Districts,0))*'Blend Sheet'!$AA50)+(INDEX(ItemCosts,MATCH('Blend Sheet'!$AB$4,ItemNum,0),MATCH(F$1,Districts,0))*'Blend Sheet'!$AB50)+(INDEX(ItemCosts,MATCH('Blend Sheet'!$AC$4,ItemNum,0),MATCH(F$1,Districts,0))*'Blend Sheet'!$AC50)+(INDEX(ItemCosts,MATCH('Blend Sheet'!$AD$4,ItemNum,0),MATCH(F$1,Districts,0))*'Blend Sheet'!$AD50)+(INDEX(ItemCosts,MATCH('Blend Sheet'!$AE$4,ItemNum,0),MATCH(F$1,Districts,0))*'Blend Sheet'!$AE50)+(INDEX(ItemCosts,MATCH('Blend Sheet'!$AF$4,ItemNum,0),MATCH(F$1,Districts,0))*'Blend Sheet'!$AF50)+(INDEX(ItemCosts,MATCH('Blend Sheet'!$AG$4,ItemNum,0),MATCH(F$1,Districts,0))*'Blend Sheet'!$AG50)+(INDEX(ItemCosts,MATCH('Blend Sheet'!$AH$4,ItemNum,0),MATCH(F$1,Districts,0))*'Blend Sheet'!$AH50)+(INDEX(ItemCosts,MATCH('Blend Sheet'!$AI$4,ItemNum,0),MATCH(F$1,Districts,0))*'Blend Sheet'!$AI50)+(INDEX(ItemCosts,MATCH('Blend Sheet'!$AJ$4,ItemNum,0),MATCH(F$1,Districts,0))*'Blend Sheet'!$AJ50)+(INDEX(ItemCosts,MATCH('Blend Sheet'!$AK$4,ItemNum,0),MATCH(F$1,Districts,0))*'Blend Sheet'!$AK50)+(INDEX(ItemCosts,MATCH('Blend Sheet'!$AL$4,ItemNum,0),MATCH(F$1,Districts,0))*'Blend Sheet'!$AL50)+(INDEX(ItemCosts,MATCH('Blend Sheet'!$AM$4,ItemNum,0),MATCH(F$1,Districts,0))*'Blend Sheet'!$AM50)+(INDEX(ItemCosts,MATCH('Blend Sheet'!$AN$4,ItemNum,0),MATCH(F$1,Districts,0))*'Blend Sheet'!$AN50)+(INDEX(ItemCosts,MATCH('Blend Sheet'!$AO$4,ItemNum,0),MATCH(F$1,Districts,0))*'Blend Sheet'!$AO50)+(INDEX(ItemCosts,MATCH('Blend Sheet'!$AP$4,ItemNum,0),MATCH(F$1,Districts,0))*'Blend Sheet'!$AP50)+(INDEX(ItemCosts,MATCH('Blend Sheet'!$AQ$4,ItemNum,0),MATCH(F$1,Districts,0))*'Blend Sheet'!$AQ50)+(INDEX(ItemCosts,MATCH('Blend Sheet'!$AR$4,ItemNum,0),MATCH(F$1,Districts,0))*'Blend Sheet'!$AR50)+(INDEX(ItemCosts,MATCH('Blend Sheet'!$AS$4,ItemNum,0),MATCH(F$1,Districts,0))*'Blend Sheet'!$AS50)</f>
        <v>#N/A</v>
      </c>
      <c r="G47" s="5" t="e">
        <f>(INDEX(ItemCosts,MATCH('Blend Sheet'!$C$4,ItemNum,0),MATCH(G$1,Districts,0))*'Blend Sheet'!$C50)+(INDEX(ItemCosts,MATCH('Blend Sheet'!$D$4,ItemNum,0),MATCH(G$1,Districts,0))*'Blend Sheet'!$D50)+(INDEX(ItemCosts,MATCH('Blend Sheet'!$E$4,ItemNum,0),MATCH(G$1,Districts,0))*'Blend Sheet'!$E50)+(INDEX(ItemCosts,MATCH('Blend Sheet'!$F$4,ItemNum,0),MATCH(G$1,Districts,0))*'Blend Sheet'!$F50)+(INDEX(ItemCosts,MATCH('Blend Sheet'!$G$4,ItemNum,0),MATCH(G$1,Districts,0))*'Blend Sheet'!$G50)+(INDEX(ItemCosts,MATCH('Blend Sheet'!$H$4,ItemNum,0),MATCH(G$1,Districts,0))*'Blend Sheet'!$H50)+(INDEX(ItemCosts,MATCH('Blend Sheet'!$I$4,ItemNum,0),MATCH(G$1,Districts,0))*'Blend Sheet'!$I50)+(INDEX(ItemCosts,MATCH('Blend Sheet'!$J$4,ItemNum,0),MATCH(G$1,Districts,0))*'Blend Sheet'!$J50)+(INDEX(ItemCosts,MATCH('Blend Sheet'!$K$4,ItemNum,0),MATCH(G$1,Districts,0))*'Blend Sheet'!$K50)+(INDEX(ItemCosts,MATCH('Blend Sheet'!$L$4,ItemNum,0),MATCH(G$1,Districts,0))*'Blend Sheet'!$L50)+(INDEX(ItemCosts,MATCH('Blend Sheet'!$M$4,ItemNum,0),MATCH(G$1,Districts,0))*'Blend Sheet'!$M50)+(INDEX(ItemCosts,MATCH('Blend Sheet'!$N$4,ItemNum,0),MATCH(G$1,Districts,0))*'Blend Sheet'!$N50)+(INDEX(ItemCosts,MATCH('Blend Sheet'!$O$4,ItemNum,0),MATCH(G$1,Districts,0))*'Blend Sheet'!$O50)+(INDEX(ItemCosts,MATCH('Blend Sheet'!$P$4,ItemNum,0),MATCH(G$1,Districts,0))*'Blend Sheet'!$P50)+(INDEX(ItemCosts,MATCH('Blend Sheet'!$Q$4,ItemNum,0),MATCH(G$1,Districts,0))*'Blend Sheet'!$Q50)+(INDEX(ItemCosts,MATCH('Blend Sheet'!$R$4,ItemNum,0),MATCH(G$1,Districts,0))*'Blend Sheet'!$R50)+(INDEX(ItemCosts,MATCH('Blend Sheet'!$S$4,ItemNum,0),MATCH(G$1,Districts,0))*'Blend Sheet'!$S50)+(INDEX(ItemCosts,MATCH('Blend Sheet'!$T$4,ItemNum,0),MATCH(G$1,Districts,0))*'Blend Sheet'!$T50)+(INDEX(ItemCosts,MATCH('Blend Sheet'!$U$4,ItemNum,0),MATCH(G$1,Districts,0))*'Blend Sheet'!$U50)+(INDEX(ItemCosts,MATCH('Blend Sheet'!$V$4,ItemNum,0),MATCH(G$1,Districts,0))*'Blend Sheet'!$V50)+(INDEX(ItemCosts,MATCH('Blend Sheet'!$W$4,ItemNum,0),MATCH(G$1,Districts,0))*'Blend Sheet'!$W50)+(INDEX(ItemCosts,MATCH('Blend Sheet'!$X$4,ItemNum,0),MATCH(G$1,Districts,0))*'Blend Sheet'!$X50)+(INDEX(ItemCosts,MATCH('Blend Sheet'!$Y$4,ItemNum,0),MATCH(G$1,Districts,0))*'Blend Sheet'!$Y50)+(INDEX(ItemCosts,MATCH('Blend Sheet'!$Z$4,ItemNum,0),MATCH(G$1,Districts,0))*'Blend Sheet'!$Z50)+(INDEX(ItemCosts,MATCH('Blend Sheet'!$AA$4,ItemNum,0),MATCH(G$1,Districts,0))*'Blend Sheet'!$AA50)+(INDEX(ItemCosts,MATCH('Blend Sheet'!$AB$4,ItemNum,0),MATCH(G$1,Districts,0))*'Blend Sheet'!$AB50)+(INDEX(ItemCosts,MATCH('Blend Sheet'!$AC$4,ItemNum,0),MATCH(G$1,Districts,0))*'Blend Sheet'!$AC50)+(INDEX(ItemCosts,MATCH('Blend Sheet'!$AD$4,ItemNum,0),MATCH(G$1,Districts,0))*'Blend Sheet'!$AD50)+(INDEX(ItemCosts,MATCH('Blend Sheet'!$AE$4,ItemNum,0),MATCH(G$1,Districts,0))*'Blend Sheet'!$AE50)+(INDEX(ItemCosts,MATCH('Blend Sheet'!$AF$4,ItemNum,0),MATCH(G$1,Districts,0))*'Blend Sheet'!$AF50)+(INDEX(ItemCosts,MATCH('Blend Sheet'!$AG$4,ItemNum,0),MATCH(G$1,Districts,0))*'Blend Sheet'!$AG50)+(INDEX(ItemCosts,MATCH('Blend Sheet'!$AH$4,ItemNum,0),MATCH(G$1,Districts,0))*'Blend Sheet'!$AH50)+(INDEX(ItemCosts,MATCH('Blend Sheet'!$AI$4,ItemNum,0),MATCH(G$1,Districts,0))*'Blend Sheet'!$AI50)+(INDEX(ItemCosts,MATCH('Blend Sheet'!$AJ$4,ItemNum,0),MATCH(G$1,Districts,0))*'Blend Sheet'!$AJ50)+(INDEX(ItemCosts,MATCH('Blend Sheet'!$AK$4,ItemNum,0),MATCH(G$1,Districts,0))*'Blend Sheet'!$AK50)+(INDEX(ItemCosts,MATCH('Blend Sheet'!$AL$4,ItemNum,0),MATCH(G$1,Districts,0))*'Blend Sheet'!$AL50)+(INDEX(ItemCosts,MATCH('Blend Sheet'!$AM$4,ItemNum,0),MATCH(G$1,Districts,0))*'Blend Sheet'!$AM50)+(INDEX(ItemCosts,MATCH('Blend Sheet'!$AN$4,ItemNum,0),MATCH(G$1,Districts,0))*'Blend Sheet'!$AN50)+(INDEX(ItemCosts,MATCH('Blend Sheet'!$AO$4,ItemNum,0),MATCH(G$1,Districts,0))*'Blend Sheet'!$AO50)+(INDEX(ItemCosts,MATCH('Blend Sheet'!$AP$4,ItemNum,0),MATCH(G$1,Districts,0))*'Blend Sheet'!$AP50)+(INDEX(ItemCosts,MATCH('Blend Sheet'!$AQ$4,ItemNum,0),MATCH(G$1,Districts,0))*'Blend Sheet'!$AQ50)+(INDEX(ItemCosts,MATCH('Blend Sheet'!$AR$4,ItemNum,0),MATCH(G$1,Districts,0))*'Blend Sheet'!$AR50)+(INDEX(ItemCosts,MATCH('Blend Sheet'!$AS$4,ItemNum,0),MATCH(G$1,Districts,0))*'Blend Sheet'!$AS50)</f>
        <v>#N/A</v>
      </c>
      <c r="H47" s="5" t="e">
        <f>(INDEX(ItemCosts,MATCH('Blend Sheet'!$C$4,ItemNum,0),MATCH(H$1,Districts,0))*'Blend Sheet'!$C50)+(INDEX(ItemCosts,MATCH('Blend Sheet'!$D$4,ItemNum,0),MATCH(H$1,Districts,0))*'Blend Sheet'!$D50)+(INDEX(ItemCosts,MATCH('Blend Sheet'!$E$4,ItemNum,0),MATCH(H$1,Districts,0))*'Blend Sheet'!$E50)+(INDEX(ItemCosts,MATCH('Blend Sheet'!$F$4,ItemNum,0),MATCH(H$1,Districts,0))*'Blend Sheet'!$F50)+(INDEX(ItemCosts,MATCH('Blend Sheet'!$G$4,ItemNum,0),MATCH(H$1,Districts,0))*'Blend Sheet'!$G50)+(INDEX(ItemCosts,MATCH('Blend Sheet'!$H$4,ItemNum,0),MATCH(H$1,Districts,0))*'Blend Sheet'!$H50)+(INDEX(ItemCosts,MATCH('Blend Sheet'!$I$4,ItemNum,0),MATCH(H$1,Districts,0))*'Blend Sheet'!$I50)+(INDEX(ItemCosts,MATCH('Blend Sheet'!$J$4,ItemNum,0),MATCH(H$1,Districts,0))*'Blend Sheet'!$J50)+(INDEX(ItemCosts,MATCH('Blend Sheet'!$K$4,ItemNum,0),MATCH(H$1,Districts,0))*'Blend Sheet'!$K50)+(INDEX(ItemCosts,MATCH('Blend Sheet'!$L$4,ItemNum,0),MATCH(H$1,Districts,0))*'Blend Sheet'!$L50)+(INDEX(ItemCosts,MATCH('Blend Sheet'!$M$4,ItemNum,0),MATCH(H$1,Districts,0))*'Blend Sheet'!$M50)+(INDEX(ItemCosts,MATCH('Blend Sheet'!$N$4,ItemNum,0),MATCH(H$1,Districts,0))*'Blend Sheet'!$N50)+(INDEX(ItemCosts,MATCH('Blend Sheet'!$O$4,ItemNum,0),MATCH(H$1,Districts,0))*'Blend Sheet'!$O50)+(INDEX(ItemCosts,MATCH('Blend Sheet'!$P$4,ItemNum,0),MATCH(H$1,Districts,0))*'Blend Sheet'!$P50)+(INDEX(ItemCosts,MATCH('Blend Sheet'!$Q$4,ItemNum,0),MATCH(H$1,Districts,0))*'Blend Sheet'!$Q50)+(INDEX(ItemCosts,MATCH('Blend Sheet'!$R$4,ItemNum,0),MATCH(H$1,Districts,0))*'Blend Sheet'!$R50)+(INDEX(ItemCosts,MATCH('Blend Sheet'!$S$4,ItemNum,0),MATCH(H$1,Districts,0))*'Blend Sheet'!$S50)+(INDEX(ItemCosts,MATCH('Blend Sheet'!$T$4,ItemNum,0),MATCH(H$1,Districts,0))*'Blend Sheet'!$T50)+(INDEX(ItemCosts,MATCH('Blend Sheet'!$U$4,ItemNum,0),MATCH(H$1,Districts,0))*'Blend Sheet'!$U50)+(INDEX(ItemCosts,MATCH('Blend Sheet'!$V$4,ItemNum,0),MATCH(H$1,Districts,0))*'Blend Sheet'!$V50)+(INDEX(ItemCosts,MATCH('Blend Sheet'!$W$4,ItemNum,0),MATCH(H$1,Districts,0))*'Blend Sheet'!$W50)+(INDEX(ItemCosts,MATCH('Blend Sheet'!$X$4,ItemNum,0),MATCH(H$1,Districts,0))*'Blend Sheet'!$X50)+(INDEX(ItemCosts,MATCH('Blend Sheet'!$Y$4,ItemNum,0),MATCH(H$1,Districts,0))*'Blend Sheet'!$Y50)+(INDEX(ItemCosts,MATCH('Blend Sheet'!$Z$4,ItemNum,0),MATCH(H$1,Districts,0))*'Blend Sheet'!$Z50)+(INDEX(ItemCosts,MATCH('Blend Sheet'!$AA$4,ItemNum,0),MATCH(H$1,Districts,0))*'Blend Sheet'!$AA50)+(INDEX(ItemCosts,MATCH('Blend Sheet'!$AB$4,ItemNum,0),MATCH(H$1,Districts,0))*'Blend Sheet'!$AB50)+(INDEX(ItemCosts,MATCH('Blend Sheet'!$AC$4,ItemNum,0),MATCH(H$1,Districts,0))*'Blend Sheet'!$AC50)+(INDEX(ItemCosts,MATCH('Blend Sheet'!$AD$4,ItemNum,0),MATCH(H$1,Districts,0))*'Blend Sheet'!$AD50)+(INDEX(ItemCosts,MATCH('Blend Sheet'!$AE$4,ItemNum,0),MATCH(H$1,Districts,0))*'Blend Sheet'!$AE50)+(INDEX(ItemCosts,MATCH('Blend Sheet'!$AF$4,ItemNum,0),MATCH(H$1,Districts,0))*'Blend Sheet'!$AF50)+(INDEX(ItemCosts,MATCH('Blend Sheet'!$AG$4,ItemNum,0),MATCH(H$1,Districts,0))*'Blend Sheet'!$AG50)+(INDEX(ItemCosts,MATCH('Blend Sheet'!$AH$4,ItemNum,0),MATCH(H$1,Districts,0))*'Blend Sheet'!$AH50)+(INDEX(ItemCosts,MATCH('Blend Sheet'!$AI$4,ItemNum,0),MATCH(H$1,Districts,0))*'Blend Sheet'!$AI50)+(INDEX(ItemCosts,MATCH('Blend Sheet'!$AJ$4,ItemNum,0),MATCH(H$1,Districts,0))*'Blend Sheet'!$AJ50)+(INDEX(ItemCosts,MATCH('Blend Sheet'!$AK$4,ItemNum,0),MATCH(H$1,Districts,0))*'Blend Sheet'!$AK50)+(INDEX(ItemCosts,MATCH('Blend Sheet'!$AL$4,ItemNum,0),MATCH(H$1,Districts,0))*'Blend Sheet'!$AL50)+(INDEX(ItemCosts,MATCH('Blend Sheet'!$AM$4,ItemNum,0),MATCH(H$1,Districts,0))*'Blend Sheet'!$AM50)+(INDEX(ItemCosts,MATCH('Blend Sheet'!$AN$4,ItemNum,0),MATCH(H$1,Districts,0))*'Blend Sheet'!$AN50)+(INDEX(ItemCosts,MATCH('Blend Sheet'!$AO$4,ItemNum,0),MATCH(H$1,Districts,0))*'Blend Sheet'!$AO50)+(INDEX(ItemCosts,MATCH('Blend Sheet'!$AP$4,ItemNum,0),MATCH(H$1,Districts,0))*'Blend Sheet'!$AP50)+(INDEX(ItemCosts,MATCH('Blend Sheet'!$AQ$4,ItemNum,0),MATCH(H$1,Districts,0))*'Blend Sheet'!$AQ50)+(INDEX(ItemCosts,MATCH('Blend Sheet'!$AR$4,ItemNum,0),MATCH(H$1,Districts,0))*'Blend Sheet'!$AR50)+(INDEX(ItemCosts,MATCH('Blend Sheet'!$AS$4,ItemNum,0),MATCH(H$1,Districts,0))*'Blend Sheet'!$AS50)</f>
        <v>#N/A</v>
      </c>
      <c r="I47" s="5" t="e">
        <f>(INDEX(ItemCosts,MATCH('Blend Sheet'!$C$4,ItemNum,0),MATCH(I$1,Districts,0))*'Blend Sheet'!$C50)+(INDEX(ItemCosts,MATCH('Blend Sheet'!$D$4,ItemNum,0),MATCH(I$1,Districts,0))*'Blend Sheet'!$D50)+(INDEX(ItemCosts,MATCH('Blend Sheet'!$E$4,ItemNum,0),MATCH(I$1,Districts,0))*'Blend Sheet'!$E50)+(INDEX(ItemCosts,MATCH('Blend Sheet'!$F$4,ItemNum,0),MATCH(I$1,Districts,0))*'Blend Sheet'!$F50)+(INDEX(ItemCosts,MATCH('Blend Sheet'!$G$4,ItemNum,0),MATCH(I$1,Districts,0))*'Blend Sheet'!$G50)+(INDEX(ItemCosts,MATCH('Blend Sheet'!$H$4,ItemNum,0),MATCH(I$1,Districts,0))*'Blend Sheet'!$H50)+(INDEX(ItemCosts,MATCH('Blend Sheet'!$I$4,ItemNum,0),MATCH(I$1,Districts,0))*'Blend Sheet'!$I50)+(INDEX(ItemCosts,MATCH('Blend Sheet'!$J$4,ItemNum,0),MATCH(I$1,Districts,0))*'Blend Sheet'!$J50)+(INDEX(ItemCosts,MATCH('Blend Sheet'!$K$4,ItemNum,0),MATCH(I$1,Districts,0))*'Blend Sheet'!$K50)+(INDEX(ItemCosts,MATCH('Blend Sheet'!$L$4,ItemNum,0),MATCH(I$1,Districts,0))*'Blend Sheet'!$L50)+(INDEX(ItemCosts,MATCH('Blend Sheet'!$M$4,ItemNum,0),MATCH(I$1,Districts,0))*'Blend Sheet'!$M50)+(INDEX(ItemCosts,MATCH('Blend Sheet'!$N$4,ItemNum,0),MATCH(I$1,Districts,0))*'Blend Sheet'!$N50)+(INDEX(ItemCosts,MATCH('Blend Sheet'!$O$4,ItemNum,0),MATCH(I$1,Districts,0))*'Blend Sheet'!$O50)+(INDEX(ItemCosts,MATCH('Blend Sheet'!$P$4,ItemNum,0),MATCH(I$1,Districts,0))*'Blend Sheet'!$P50)+(INDEX(ItemCosts,MATCH('Blend Sheet'!$Q$4,ItemNum,0),MATCH(I$1,Districts,0))*'Blend Sheet'!$Q50)+(INDEX(ItemCosts,MATCH('Blend Sheet'!$R$4,ItemNum,0),MATCH(I$1,Districts,0))*'Blend Sheet'!$R50)+(INDEX(ItemCosts,MATCH('Blend Sheet'!$S$4,ItemNum,0),MATCH(I$1,Districts,0))*'Blend Sheet'!$S50)+(INDEX(ItemCosts,MATCH('Blend Sheet'!$T$4,ItemNum,0),MATCH(I$1,Districts,0))*'Blend Sheet'!$T50)+(INDEX(ItemCosts,MATCH('Blend Sheet'!$U$4,ItemNum,0),MATCH(I$1,Districts,0))*'Blend Sheet'!$U50)+(INDEX(ItemCosts,MATCH('Blend Sheet'!$V$4,ItemNum,0),MATCH(I$1,Districts,0))*'Blend Sheet'!$V50)+(INDEX(ItemCosts,MATCH('Blend Sheet'!$W$4,ItemNum,0),MATCH(I$1,Districts,0))*'Blend Sheet'!$W50)+(INDEX(ItemCosts,MATCH('Blend Sheet'!$X$4,ItemNum,0),MATCH(I$1,Districts,0))*'Blend Sheet'!$X50)+(INDEX(ItemCosts,MATCH('Blend Sheet'!$Y$4,ItemNum,0),MATCH(I$1,Districts,0))*'Blend Sheet'!$Y50)+(INDEX(ItemCosts,MATCH('Blend Sheet'!$Z$4,ItemNum,0),MATCH(I$1,Districts,0))*'Blend Sheet'!$Z50)+(INDEX(ItemCosts,MATCH('Blend Sheet'!$AA$4,ItemNum,0),MATCH(I$1,Districts,0))*'Blend Sheet'!$AA50)+(INDEX(ItemCosts,MATCH('Blend Sheet'!$AB$4,ItemNum,0),MATCH(I$1,Districts,0))*'Blend Sheet'!$AB50)+(INDEX(ItemCosts,MATCH('Blend Sheet'!$AC$4,ItemNum,0),MATCH(I$1,Districts,0))*'Blend Sheet'!$AC50)+(INDEX(ItemCosts,MATCH('Blend Sheet'!$AD$4,ItemNum,0),MATCH(I$1,Districts,0))*'Blend Sheet'!$AD50)+(INDEX(ItemCosts,MATCH('Blend Sheet'!$AE$4,ItemNum,0),MATCH(I$1,Districts,0))*'Blend Sheet'!$AE50)+(INDEX(ItemCosts,MATCH('Blend Sheet'!$AF$4,ItemNum,0),MATCH(I$1,Districts,0))*'Blend Sheet'!$AF50)+(INDEX(ItemCosts,MATCH('Blend Sheet'!$AG$4,ItemNum,0),MATCH(I$1,Districts,0))*'Blend Sheet'!$AG50)+(INDEX(ItemCosts,MATCH('Blend Sheet'!$AH$4,ItemNum,0),MATCH(I$1,Districts,0))*'Blend Sheet'!$AH50)+(INDEX(ItemCosts,MATCH('Blend Sheet'!$AI$4,ItemNum,0),MATCH(I$1,Districts,0))*'Blend Sheet'!$AI50)+(INDEX(ItemCosts,MATCH('Blend Sheet'!$AJ$4,ItemNum,0),MATCH(I$1,Districts,0))*'Blend Sheet'!$AJ50)+(INDEX(ItemCosts,MATCH('Blend Sheet'!$AK$4,ItemNum,0),MATCH(I$1,Districts,0))*'Blend Sheet'!$AK50)+(INDEX(ItemCosts,MATCH('Blend Sheet'!$AL$4,ItemNum,0),MATCH(I$1,Districts,0))*'Blend Sheet'!$AL50)+(INDEX(ItemCosts,MATCH('Blend Sheet'!$AM$4,ItemNum,0),MATCH(I$1,Districts,0))*'Blend Sheet'!$AM50)+(INDEX(ItemCosts,MATCH('Blend Sheet'!$AN$4,ItemNum,0),MATCH(I$1,Districts,0))*'Blend Sheet'!$AN50)+(INDEX(ItemCosts,MATCH('Blend Sheet'!$AO$4,ItemNum,0),MATCH(I$1,Districts,0))*'Blend Sheet'!$AO50)+(INDEX(ItemCosts,MATCH('Blend Sheet'!$AP$4,ItemNum,0),MATCH(I$1,Districts,0))*'Blend Sheet'!$AP50)+(INDEX(ItemCosts,MATCH('Blend Sheet'!$AQ$4,ItemNum,0),MATCH(I$1,Districts,0))*'Blend Sheet'!$AQ50)+(INDEX(ItemCosts,MATCH('Blend Sheet'!$AR$4,ItemNum,0),MATCH(I$1,Districts,0))*'Blend Sheet'!$AR50)+(INDEX(ItemCosts,MATCH('Blend Sheet'!$AS$4,ItemNum,0),MATCH(I$1,Districts,0))*'Blend Sheet'!$AS50)</f>
        <v>#N/A</v>
      </c>
      <c r="J47" s="5" t="e">
        <f>(INDEX(ItemCosts,MATCH('Blend Sheet'!$C$4,ItemNum,0),MATCH(J$1,Districts,0))*'Blend Sheet'!$C50)+(INDEX(ItemCosts,MATCH('Blend Sheet'!$D$4,ItemNum,0),MATCH(J$1,Districts,0))*'Blend Sheet'!$D50)+(INDEX(ItemCosts,MATCH('Blend Sheet'!$E$4,ItemNum,0),MATCH(J$1,Districts,0))*'Blend Sheet'!$E50)+(INDEX(ItemCosts,MATCH('Blend Sheet'!$F$4,ItemNum,0),MATCH(J$1,Districts,0))*'Blend Sheet'!$F50)+(INDEX(ItemCosts,MATCH('Blend Sheet'!$G$4,ItemNum,0),MATCH(J$1,Districts,0))*'Blend Sheet'!$G50)+(INDEX(ItemCosts,MATCH('Blend Sheet'!$H$4,ItemNum,0),MATCH(J$1,Districts,0))*'Blend Sheet'!$H50)+(INDEX(ItemCosts,MATCH('Blend Sheet'!$I$4,ItemNum,0),MATCH(J$1,Districts,0))*'Blend Sheet'!$I50)+(INDEX(ItemCosts,MATCH('Blend Sheet'!$J$4,ItemNum,0),MATCH(J$1,Districts,0))*'Blend Sheet'!$J50)+(INDEX(ItemCosts,MATCH('Blend Sheet'!$K$4,ItemNum,0),MATCH(J$1,Districts,0))*'Blend Sheet'!$K50)+(INDEX(ItemCosts,MATCH('Blend Sheet'!$L$4,ItemNum,0),MATCH(J$1,Districts,0))*'Blend Sheet'!$L50)+(INDEX(ItemCosts,MATCH('Blend Sheet'!$M$4,ItemNum,0),MATCH(J$1,Districts,0))*'Blend Sheet'!$M50)+(INDEX(ItemCosts,MATCH('Blend Sheet'!$N$4,ItemNum,0),MATCH(J$1,Districts,0))*'Blend Sheet'!$N50)+(INDEX(ItemCosts,MATCH('Blend Sheet'!$O$4,ItemNum,0),MATCH(J$1,Districts,0))*'Blend Sheet'!$O50)+(INDEX(ItemCosts,MATCH('Blend Sheet'!$P$4,ItemNum,0),MATCH(J$1,Districts,0))*'Blend Sheet'!$P50)+(INDEX(ItemCosts,MATCH('Blend Sheet'!$Q$4,ItemNum,0),MATCH(J$1,Districts,0))*'Blend Sheet'!$Q50)+(INDEX(ItemCosts,MATCH('Blend Sheet'!$R$4,ItemNum,0),MATCH(J$1,Districts,0))*'Blend Sheet'!$R50)+(INDEX(ItemCosts,MATCH('Blend Sheet'!$S$4,ItemNum,0),MATCH(J$1,Districts,0))*'Blend Sheet'!$S50)+(INDEX(ItemCosts,MATCH('Blend Sheet'!$T$4,ItemNum,0),MATCH(J$1,Districts,0))*'Blend Sheet'!$T50)+(INDEX(ItemCosts,MATCH('Blend Sheet'!$U$4,ItemNum,0),MATCH(J$1,Districts,0))*'Blend Sheet'!$U50)+(INDEX(ItemCosts,MATCH('Blend Sheet'!$V$4,ItemNum,0),MATCH(J$1,Districts,0))*'Blend Sheet'!$V50)+(INDEX(ItemCosts,MATCH('Blend Sheet'!$W$4,ItemNum,0),MATCH(J$1,Districts,0))*'Blend Sheet'!$W50)+(INDEX(ItemCosts,MATCH('Blend Sheet'!$X$4,ItemNum,0),MATCH(J$1,Districts,0))*'Blend Sheet'!$X50)+(INDEX(ItemCosts,MATCH('Blend Sheet'!$Y$4,ItemNum,0),MATCH(J$1,Districts,0))*'Blend Sheet'!$Y50)+(INDEX(ItemCosts,MATCH('Blend Sheet'!$Z$4,ItemNum,0),MATCH(J$1,Districts,0))*'Blend Sheet'!$Z50)+(INDEX(ItemCosts,MATCH('Blend Sheet'!$AA$4,ItemNum,0),MATCH(J$1,Districts,0))*'Blend Sheet'!$AA50)+(INDEX(ItemCosts,MATCH('Blend Sheet'!$AB$4,ItemNum,0),MATCH(J$1,Districts,0))*'Blend Sheet'!$AB50)+(INDEX(ItemCosts,MATCH('Blend Sheet'!$AC$4,ItemNum,0),MATCH(J$1,Districts,0))*'Blend Sheet'!$AC50)+(INDEX(ItemCosts,MATCH('Blend Sheet'!$AD$4,ItemNum,0),MATCH(J$1,Districts,0))*'Blend Sheet'!$AD50)+(INDEX(ItemCosts,MATCH('Blend Sheet'!$AE$4,ItemNum,0),MATCH(J$1,Districts,0))*'Blend Sheet'!$AE50)+(INDEX(ItemCosts,MATCH('Blend Sheet'!$AF$4,ItemNum,0),MATCH(J$1,Districts,0))*'Blend Sheet'!$AF50)+(INDEX(ItemCosts,MATCH('Blend Sheet'!$AG$4,ItemNum,0),MATCH(J$1,Districts,0))*'Blend Sheet'!$AG50)+(INDEX(ItemCosts,MATCH('Blend Sheet'!$AH$4,ItemNum,0),MATCH(J$1,Districts,0))*'Blend Sheet'!$AH50)+(INDEX(ItemCosts,MATCH('Blend Sheet'!$AI$4,ItemNum,0),MATCH(J$1,Districts,0))*'Blend Sheet'!$AI50)+(INDEX(ItemCosts,MATCH('Blend Sheet'!$AJ$4,ItemNum,0),MATCH(J$1,Districts,0))*'Blend Sheet'!$AJ50)+(INDEX(ItemCosts,MATCH('Blend Sheet'!$AK$4,ItemNum,0),MATCH(J$1,Districts,0))*'Blend Sheet'!$AK50)+(INDEX(ItemCosts,MATCH('Blend Sheet'!$AL$4,ItemNum,0),MATCH(J$1,Districts,0))*'Blend Sheet'!$AL50)+(INDEX(ItemCosts,MATCH('Blend Sheet'!$AM$4,ItemNum,0),MATCH(J$1,Districts,0))*'Blend Sheet'!$AM50)+(INDEX(ItemCosts,MATCH('Blend Sheet'!$AN$4,ItemNum,0),MATCH(J$1,Districts,0))*'Blend Sheet'!$AN50)+(INDEX(ItemCosts,MATCH('Blend Sheet'!$AO$4,ItemNum,0),MATCH(J$1,Districts,0))*'Blend Sheet'!$AO50)+(INDEX(ItemCosts,MATCH('Blend Sheet'!$AP$4,ItemNum,0),MATCH(J$1,Districts,0))*'Blend Sheet'!$AP50)+(INDEX(ItemCosts,MATCH('Blend Sheet'!$AQ$4,ItemNum,0),MATCH(J$1,Districts,0))*'Blend Sheet'!$AQ50)+(INDEX(ItemCosts,MATCH('Blend Sheet'!$AR$4,ItemNum,0),MATCH(J$1,Districts,0))*'Blend Sheet'!$AR50)+(INDEX(ItemCosts,MATCH('Blend Sheet'!$AS$4,ItemNum,0),MATCH(J$1,Districts,0))*'Blend Sheet'!$AS50)</f>
        <v>#N/A</v>
      </c>
      <c r="K47" s="5" t="e">
        <f>(INDEX(ItemCosts,MATCH('Blend Sheet'!$C$4,ItemNum,0),MATCH(K$1,Districts,0))*'Blend Sheet'!$C50)+(INDEX(ItemCosts,MATCH('Blend Sheet'!$D$4,ItemNum,0),MATCH(K$1,Districts,0))*'Blend Sheet'!$D50)+(INDEX(ItemCosts,MATCH('Blend Sheet'!$E$4,ItemNum,0),MATCH(K$1,Districts,0))*'Blend Sheet'!$E50)+(INDEX(ItemCosts,MATCH('Blend Sheet'!$F$4,ItemNum,0),MATCH(K$1,Districts,0))*'Blend Sheet'!$F50)+(INDEX(ItemCosts,MATCH('Blend Sheet'!$G$4,ItemNum,0),MATCH(K$1,Districts,0))*'Blend Sheet'!$G50)+(INDEX(ItemCosts,MATCH('Blend Sheet'!$H$4,ItemNum,0),MATCH(K$1,Districts,0))*'Blend Sheet'!$H50)+(INDEX(ItemCosts,MATCH('Blend Sheet'!$I$4,ItemNum,0),MATCH(K$1,Districts,0))*'Blend Sheet'!$I50)+(INDEX(ItemCosts,MATCH('Blend Sheet'!$J$4,ItemNum,0),MATCH(K$1,Districts,0))*'Blend Sheet'!$J50)+(INDEX(ItemCosts,MATCH('Blend Sheet'!$K$4,ItemNum,0),MATCH(K$1,Districts,0))*'Blend Sheet'!$K50)+(INDEX(ItemCosts,MATCH('Blend Sheet'!$L$4,ItemNum,0),MATCH(K$1,Districts,0))*'Blend Sheet'!$L50)+(INDEX(ItemCosts,MATCH('Blend Sheet'!$M$4,ItemNum,0),MATCH(K$1,Districts,0))*'Blend Sheet'!$M50)+(INDEX(ItemCosts,MATCH('Blend Sheet'!$N$4,ItemNum,0),MATCH(K$1,Districts,0))*'Blend Sheet'!$N50)+(INDEX(ItemCosts,MATCH('Blend Sheet'!$O$4,ItemNum,0),MATCH(K$1,Districts,0))*'Blend Sheet'!$O50)+(INDEX(ItemCosts,MATCH('Blend Sheet'!$P$4,ItemNum,0),MATCH(K$1,Districts,0))*'Blend Sheet'!$P50)+(INDEX(ItemCosts,MATCH('Blend Sheet'!$Q$4,ItemNum,0),MATCH(K$1,Districts,0))*'Blend Sheet'!$Q50)+(INDEX(ItemCosts,MATCH('Blend Sheet'!$R$4,ItemNum,0),MATCH(K$1,Districts,0))*'Blend Sheet'!$R50)+(INDEX(ItemCosts,MATCH('Blend Sheet'!$S$4,ItemNum,0),MATCH(K$1,Districts,0))*'Blend Sheet'!$S50)+(INDEX(ItemCosts,MATCH('Blend Sheet'!$T$4,ItemNum,0),MATCH(K$1,Districts,0))*'Blend Sheet'!$T50)+(INDEX(ItemCosts,MATCH('Blend Sheet'!$U$4,ItemNum,0),MATCH(K$1,Districts,0))*'Blend Sheet'!$U50)+(INDEX(ItemCosts,MATCH('Blend Sheet'!$V$4,ItemNum,0),MATCH(K$1,Districts,0))*'Blend Sheet'!$V50)+(INDEX(ItemCosts,MATCH('Blend Sheet'!$W$4,ItemNum,0),MATCH(K$1,Districts,0))*'Blend Sheet'!$W50)+(INDEX(ItemCosts,MATCH('Blend Sheet'!$X$4,ItemNum,0),MATCH(K$1,Districts,0))*'Blend Sheet'!$X50)+(INDEX(ItemCosts,MATCH('Blend Sheet'!$Y$4,ItemNum,0),MATCH(K$1,Districts,0))*'Blend Sheet'!$Y50)+(INDEX(ItemCosts,MATCH('Blend Sheet'!$Z$4,ItemNum,0),MATCH(K$1,Districts,0))*'Blend Sheet'!$Z50)+(INDEX(ItemCosts,MATCH('Blend Sheet'!$AA$4,ItemNum,0),MATCH(K$1,Districts,0))*'Blend Sheet'!$AA50)+(INDEX(ItemCosts,MATCH('Blend Sheet'!$AB$4,ItemNum,0),MATCH(K$1,Districts,0))*'Blend Sheet'!$AB50)+(INDEX(ItemCosts,MATCH('Blend Sheet'!$AC$4,ItemNum,0),MATCH(K$1,Districts,0))*'Blend Sheet'!$AC50)+(INDEX(ItemCosts,MATCH('Blend Sheet'!$AD$4,ItemNum,0),MATCH(K$1,Districts,0))*'Blend Sheet'!$AD50)+(INDEX(ItemCosts,MATCH('Blend Sheet'!$AE$4,ItemNum,0),MATCH(K$1,Districts,0))*'Blend Sheet'!$AE50)+(INDEX(ItemCosts,MATCH('Blend Sheet'!$AF$4,ItemNum,0),MATCH(K$1,Districts,0))*'Blend Sheet'!$AF50)+(INDEX(ItemCosts,MATCH('Blend Sheet'!$AG$4,ItemNum,0),MATCH(K$1,Districts,0))*'Blend Sheet'!$AG50)+(INDEX(ItemCosts,MATCH('Blend Sheet'!$AH$4,ItemNum,0),MATCH(K$1,Districts,0))*'Blend Sheet'!$AH50)+(INDEX(ItemCosts,MATCH('Blend Sheet'!$AI$4,ItemNum,0),MATCH(K$1,Districts,0))*'Blend Sheet'!$AI50)+(INDEX(ItemCosts,MATCH('Blend Sheet'!$AJ$4,ItemNum,0),MATCH(K$1,Districts,0))*'Blend Sheet'!$AJ50)+(INDEX(ItemCosts,MATCH('Blend Sheet'!$AK$4,ItemNum,0),MATCH(K$1,Districts,0))*'Blend Sheet'!$AK50)+(INDEX(ItemCosts,MATCH('Blend Sheet'!$AL$4,ItemNum,0),MATCH(K$1,Districts,0))*'Blend Sheet'!$AL50)+(INDEX(ItemCosts,MATCH('Blend Sheet'!$AM$4,ItemNum,0),MATCH(K$1,Districts,0))*'Blend Sheet'!$AM50)+(INDEX(ItemCosts,MATCH('Blend Sheet'!$AN$4,ItemNum,0),MATCH(K$1,Districts,0))*'Blend Sheet'!$AN50)+(INDEX(ItemCosts,MATCH('Blend Sheet'!$AO$4,ItemNum,0),MATCH(K$1,Districts,0))*'Blend Sheet'!$AO50)+(INDEX(ItemCosts,MATCH('Blend Sheet'!$AP$4,ItemNum,0),MATCH(K$1,Districts,0))*'Blend Sheet'!$AP50)+(INDEX(ItemCosts,MATCH('Blend Sheet'!$AQ$4,ItemNum,0),MATCH(K$1,Districts,0))*'Blend Sheet'!$AQ50)+(INDEX(ItemCosts,MATCH('Blend Sheet'!$AR$4,ItemNum,0),MATCH(K$1,Districts,0))*'Blend Sheet'!$AR50)+(INDEX(ItemCosts,MATCH('Blend Sheet'!$AS$4,ItemNum,0),MATCH(K$1,Districts,0))*'Blend Sheet'!$AS50)</f>
        <v>#N/A</v>
      </c>
      <c r="L47" s="5" t="e">
        <f>(INDEX(ItemCosts,MATCH('Blend Sheet'!$C$4,ItemNum,0),MATCH(L$1,Districts,0))*'Blend Sheet'!$C50)+(INDEX(ItemCosts,MATCH('Blend Sheet'!$D$4,ItemNum,0),MATCH(L$1,Districts,0))*'Blend Sheet'!$D50)+(INDEX(ItemCosts,MATCH('Blend Sheet'!$E$4,ItemNum,0),MATCH(L$1,Districts,0))*'Blend Sheet'!$E50)+(INDEX(ItemCosts,MATCH('Blend Sheet'!$F$4,ItemNum,0),MATCH(L$1,Districts,0))*'Blend Sheet'!$F50)+(INDEX(ItemCosts,MATCH('Blend Sheet'!$G$4,ItemNum,0),MATCH(L$1,Districts,0))*'Blend Sheet'!$G50)+(INDEX(ItemCosts,MATCH('Blend Sheet'!$H$4,ItemNum,0),MATCH(L$1,Districts,0))*'Blend Sheet'!$H50)+(INDEX(ItemCosts,MATCH('Blend Sheet'!$I$4,ItemNum,0),MATCH(L$1,Districts,0))*'Blend Sheet'!$I50)+(INDEX(ItemCosts,MATCH('Blend Sheet'!$J$4,ItemNum,0),MATCH(L$1,Districts,0))*'Blend Sheet'!$J50)+(INDEX(ItemCosts,MATCH('Blend Sheet'!$K$4,ItemNum,0),MATCH(L$1,Districts,0))*'Blend Sheet'!$K50)+(INDEX(ItemCosts,MATCH('Blend Sheet'!$L$4,ItemNum,0),MATCH(L$1,Districts,0))*'Blend Sheet'!$L50)+(INDEX(ItemCosts,MATCH('Blend Sheet'!$M$4,ItemNum,0),MATCH(L$1,Districts,0))*'Blend Sheet'!$M50)+(INDEX(ItemCosts,MATCH('Blend Sheet'!$N$4,ItemNum,0),MATCH(L$1,Districts,0))*'Blend Sheet'!$N50)+(INDEX(ItemCosts,MATCH('Blend Sheet'!$O$4,ItemNum,0),MATCH(L$1,Districts,0))*'Blend Sheet'!$O50)+(INDEX(ItemCosts,MATCH('Blend Sheet'!$P$4,ItemNum,0),MATCH(L$1,Districts,0))*'Blend Sheet'!$P50)+(INDEX(ItemCosts,MATCH('Blend Sheet'!$Q$4,ItemNum,0),MATCH(L$1,Districts,0))*'Blend Sheet'!$Q50)+(INDEX(ItemCosts,MATCH('Blend Sheet'!$R$4,ItemNum,0),MATCH(L$1,Districts,0))*'Blend Sheet'!$R50)+(INDEX(ItemCosts,MATCH('Blend Sheet'!$S$4,ItemNum,0),MATCH(L$1,Districts,0))*'Blend Sheet'!$S50)+(INDEX(ItemCosts,MATCH('Blend Sheet'!$T$4,ItemNum,0),MATCH(L$1,Districts,0))*'Blend Sheet'!$T50)+(INDEX(ItemCosts,MATCH('Blend Sheet'!$U$4,ItemNum,0),MATCH(L$1,Districts,0))*'Blend Sheet'!$U50)+(INDEX(ItemCosts,MATCH('Blend Sheet'!$V$4,ItemNum,0),MATCH(L$1,Districts,0))*'Blend Sheet'!$V50)+(INDEX(ItemCosts,MATCH('Blend Sheet'!$W$4,ItemNum,0),MATCH(L$1,Districts,0))*'Blend Sheet'!$W50)+(INDEX(ItemCosts,MATCH('Blend Sheet'!$X$4,ItemNum,0),MATCH(L$1,Districts,0))*'Blend Sheet'!$X50)+(INDEX(ItemCosts,MATCH('Blend Sheet'!$Y$4,ItemNum,0),MATCH(L$1,Districts,0))*'Blend Sheet'!$Y50)+(INDEX(ItemCosts,MATCH('Blend Sheet'!$Z$4,ItemNum,0),MATCH(L$1,Districts,0))*'Blend Sheet'!$Z50)+(INDEX(ItemCosts,MATCH('Blend Sheet'!$AA$4,ItemNum,0),MATCH(L$1,Districts,0))*'Blend Sheet'!$AA50)+(INDEX(ItemCosts,MATCH('Blend Sheet'!$AB$4,ItemNum,0),MATCH(L$1,Districts,0))*'Blend Sheet'!$AB50)+(INDEX(ItemCosts,MATCH('Blend Sheet'!$AC$4,ItemNum,0),MATCH(L$1,Districts,0))*'Blend Sheet'!$AC50)+(INDEX(ItemCosts,MATCH('Blend Sheet'!$AD$4,ItemNum,0),MATCH(L$1,Districts,0))*'Blend Sheet'!$AD50)+(INDEX(ItemCosts,MATCH('Blend Sheet'!$AE$4,ItemNum,0),MATCH(L$1,Districts,0))*'Blend Sheet'!$AE50)+(INDEX(ItemCosts,MATCH('Blend Sheet'!$AF$4,ItemNum,0),MATCH(L$1,Districts,0))*'Blend Sheet'!$AF50)+(INDEX(ItemCosts,MATCH('Blend Sheet'!$AG$4,ItemNum,0),MATCH(L$1,Districts,0))*'Blend Sheet'!$AG50)+(INDEX(ItemCosts,MATCH('Blend Sheet'!$AH$4,ItemNum,0),MATCH(L$1,Districts,0))*'Blend Sheet'!$AH50)+(INDEX(ItemCosts,MATCH('Blend Sheet'!$AI$4,ItemNum,0),MATCH(L$1,Districts,0))*'Blend Sheet'!$AI50)+(INDEX(ItemCosts,MATCH('Blend Sheet'!$AJ$4,ItemNum,0),MATCH(L$1,Districts,0))*'Blend Sheet'!$AJ50)+(INDEX(ItemCosts,MATCH('Blend Sheet'!$AK$4,ItemNum,0),MATCH(L$1,Districts,0))*'Blend Sheet'!$AK50)+(INDEX(ItemCosts,MATCH('Blend Sheet'!$AL$4,ItemNum,0),MATCH(L$1,Districts,0))*'Blend Sheet'!$AL50)+(INDEX(ItemCosts,MATCH('Blend Sheet'!$AM$4,ItemNum,0),MATCH(L$1,Districts,0))*'Blend Sheet'!$AM50)+(INDEX(ItemCosts,MATCH('Blend Sheet'!$AN$4,ItemNum,0),MATCH(L$1,Districts,0))*'Blend Sheet'!$AN50)+(INDEX(ItemCosts,MATCH('Blend Sheet'!$AO$4,ItemNum,0),MATCH(L$1,Districts,0))*'Blend Sheet'!$AO50)+(INDEX(ItemCosts,MATCH('Blend Sheet'!$AP$4,ItemNum,0),MATCH(L$1,Districts,0))*'Blend Sheet'!$AP50)+(INDEX(ItemCosts,MATCH('Blend Sheet'!$AQ$4,ItemNum,0),MATCH(L$1,Districts,0))*'Blend Sheet'!$AQ50)+(INDEX(ItemCosts,MATCH('Blend Sheet'!$AR$4,ItemNum,0),MATCH(L$1,Districts,0))*'Blend Sheet'!$AR50)+(INDEX(ItemCosts,MATCH('Blend Sheet'!$AS$4,ItemNum,0),MATCH(L$1,Districts,0))*'Blend Sheet'!$AS50)</f>
        <v>#N/A</v>
      </c>
      <c r="M47" s="191"/>
      <c r="N47" s="34" t="e">
        <f>D47/'Blend Sheet'!$BA50</f>
        <v>#N/A</v>
      </c>
      <c r="O47" s="34" t="e">
        <f>E47/'Blend Sheet'!$BA50</f>
        <v>#N/A</v>
      </c>
      <c r="P47" s="34" t="e">
        <f>G47/'Blend Sheet'!$BA50</f>
        <v>#N/A</v>
      </c>
      <c r="Q47" s="34" t="e">
        <f>H47/'Blend Sheet'!$BA50</f>
        <v>#N/A</v>
      </c>
      <c r="R47" s="34" t="e">
        <f>I47/'Blend Sheet'!$BA50</f>
        <v>#N/A</v>
      </c>
      <c r="S47" s="34" t="e">
        <f>J47/'Blend Sheet'!$BA50</f>
        <v>#N/A</v>
      </c>
      <c r="T47" s="34" t="e">
        <f>K47/'Blend Sheet'!$BA50</f>
        <v>#N/A</v>
      </c>
      <c r="U47" s="34" t="e">
        <f>L47/'Blend Sheet'!$BA50</f>
        <v>#N/A</v>
      </c>
    </row>
    <row r="48" spans="1:21" x14ac:dyDescent="0.25">
      <c r="A48" t="str">
        <f>'Blend Sheet'!A51</f>
        <v>iPrime (SK)</v>
      </c>
      <c r="B48" s="5" t="e">
        <f>(INDEX(ItemCosts,MATCH('Blend Sheet'!$C$4,ItemNum,0),MATCH(B$1,Districts,0))*'Blend Sheet'!$C51)+(INDEX(ItemCosts,MATCH('Blend Sheet'!$D$4,ItemNum,0),MATCH(B$1,Districts,0))*'Blend Sheet'!$D51)+(INDEX(ItemCosts,MATCH('Blend Sheet'!$E$4,ItemNum,0),MATCH(B$1,Districts,0))*'Blend Sheet'!$E51)+(INDEX(ItemCosts,MATCH('Blend Sheet'!$F$4,ItemNum,0),MATCH(B$1,Districts,0))*'Blend Sheet'!$F51)+(INDEX(ItemCosts,MATCH('Blend Sheet'!$G$4,ItemNum,0),MATCH(B$1,Districts,0))*'Blend Sheet'!$G51)+(INDEX(ItemCosts,MATCH('Blend Sheet'!$H$4,ItemNum,0),MATCH(B$1,Districts,0))*'Blend Sheet'!$H51)+(INDEX(ItemCosts,MATCH('Blend Sheet'!$I$4,ItemNum,0),MATCH(B$1,Districts,0))*'Blend Sheet'!$I51)+(INDEX(ItemCosts,MATCH('Blend Sheet'!$J$4,ItemNum,0),MATCH(B$1,Districts,0))*'Blend Sheet'!$J51)+(INDEX(ItemCosts,MATCH('Blend Sheet'!$K$4,ItemNum,0),MATCH(B$1,Districts,0))*'Blend Sheet'!$K51)+(INDEX(ItemCosts,MATCH('Blend Sheet'!$L$4,ItemNum,0),MATCH(B$1,Districts,0))*'Blend Sheet'!$L51)+(INDEX(ItemCosts,MATCH('Blend Sheet'!$M$4,ItemNum,0),MATCH(B$1,Districts,0))*'Blend Sheet'!$M51)+(INDEX(ItemCosts,MATCH('Blend Sheet'!$N$4,ItemNum,0),MATCH(B$1,Districts,0))*'Blend Sheet'!$N51)+(INDEX(ItemCosts,MATCH('Blend Sheet'!$O$4,ItemNum,0),MATCH(B$1,Districts,0))*'Blend Sheet'!$O51)+(INDEX(ItemCosts,MATCH('Blend Sheet'!$P$4,ItemNum,0),MATCH(B$1,Districts,0))*'Blend Sheet'!$P51)+(INDEX(ItemCosts,MATCH('Blend Sheet'!$Q$4,ItemNum,0),MATCH(B$1,Districts,0))*'Blend Sheet'!$Q51)+(INDEX(ItemCosts,MATCH('Blend Sheet'!$R$4,ItemNum,0),MATCH(B$1,Districts,0))*'Blend Sheet'!$R51)+(INDEX(ItemCosts,MATCH('Blend Sheet'!$S$4,ItemNum,0),MATCH(B$1,Districts,0))*'Blend Sheet'!$S51)+(INDEX(ItemCosts,MATCH('Blend Sheet'!$T$4,ItemNum,0),MATCH(B$1,Districts,0))*'Blend Sheet'!$T51)+(INDEX(ItemCosts,MATCH('Blend Sheet'!$U$4,ItemNum,0),MATCH(B$1,Districts,0))*'Blend Sheet'!$U51)+(INDEX(ItemCosts,MATCH('Blend Sheet'!$V$4,ItemNum,0),MATCH(B$1,Districts,0))*'Blend Sheet'!$V51)+(INDEX(ItemCosts,MATCH('Blend Sheet'!$W$4,ItemNum,0),MATCH(B$1,Districts,0))*'Blend Sheet'!$W51)+(INDEX(ItemCosts,MATCH('Blend Sheet'!$X$4,ItemNum,0),MATCH(B$1,Districts,0))*'Blend Sheet'!$X51)+(INDEX(ItemCosts,MATCH('Blend Sheet'!$Y$4,ItemNum,0),MATCH(B$1,Districts,0))*'Blend Sheet'!$Y51)+(INDEX(ItemCosts,MATCH('Blend Sheet'!$Z$4,ItemNum,0),MATCH(B$1,Districts,0))*'Blend Sheet'!$Z51)+(INDEX(ItemCosts,MATCH('Blend Sheet'!$AA$4,ItemNum,0),MATCH(B$1,Districts,0))*'Blend Sheet'!$AA51)+(INDEX(ItemCosts,MATCH('Blend Sheet'!$AB$4,ItemNum,0),MATCH(B$1,Districts,0))*'Blend Sheet'!$AB51)+(INDEX(ItemCosts,MATCH('Blend Sheet'!$AC$4,ItemNum,0),MATCH(B$1,Districts,0))*'Blend Sheet'!$AC51)+(INDEX(ItemCosts,MATCH('Blend Sheet'!$AD$4,ItemNum,0),MATCH(B$1,Districts,0))*'Blend Sheet'!$AD51)+(INDEX(ItemCosts,MATCH('Blend Sheet'!$AE$4,ItemNum,0),MATCH(B$1,Districts,0))*'Blend Sheet'!$AE51)+(INDEX(ItemCosts,MATCH('Blend Sheet'!$AF$4,ItemNum,0),MATCH(B$1,Districts,0))*'Blend Sheet'!$AF51)+(INDEX(ItemCosts,MATCH('Blend Sheet'!$AG$4,ItemNum,0),MATCH(B$1,Districts,0))*'Blend Sheet'!$AG51)+(INDEX(ItemCosts,MATCH('Blend Sheet'!$AH$4,ItemNum,0),MATCH(B$1,Districts,0))*'Blend Sheet'!$AH51)+(INDEX(ItemCosts,MATCH('Blend Sheet'!$AI$4,ItemNum,0),MATCH(B$1,Districts,0))*'Blend Sheet'!$AI51)+(INDEX(ItemCosts,MATCH('Blend Sheet'!$AJ$4,ItemNum,0),MATCH(B$1,Districts,0))*'Blend Sheet'!$AJ51)+(INDEX(ItemCosts,MATCH('Blend Sheet'!$AK$4,ItemNum,0),MATCH(B$1,Districts,0))*'Blend Sheet'!$AK51)+(INDEX(ItemCosts,MATCH('Blend Sheet'!$AL$4,ItemNum,0),MATCH(B$1,Districts,0))*'Blend Sheet'!$AL51)+(INDEX(ItemCosts,MATCH('Blend Sheet'!$AM$4,ItemNum,0),MATCH(B$1,Districts,0))*'Blend Sheet'!$AM51)+(INDEX(ItemCosts,MATCH('Blend Sheet'!$AN$4,ItemNum,0),MATCH(B$1,Districts,0))*'Blend Sheet'!$AN51)+(INDEX(ItemCosts,MATCH('Blend Sheet'!$AO$4,ItemNum,0),MATCH(B$1,Districts,0))*'Blend Sheet'!$AO51)+(INDEX(ItemCosts,MATCH('Blend Sheet'!$AP$4,ItemNum,0),MATCH(B$1,Districts,0))*'Blend Sheet'!$AP51)+(INDEX(ItemCosts,MATCH('Blend Sheet'!$AQ$4,ItemNum,0),MATCH(B$1,Districts,0))*'Blend Sheet'!$AQ51)+(INDEX(ItemCosts,MATCH('Blend Sheet'!$AR$4,ItemNum,0),MATCH(B$1,Districts,0))*'Blend Sheet'!$AR51)+(INDEX(ItemCosts,MATCH('Blend Sheet'!$AS$4,ItemNum,0),MATCH(B$1,Districts,0))*'Blend Sheet'!$AS51)</f>
        <v>#N/A</v>
      </c>
      <c r="C48" s="5" t="e">
        <f>(INDEX(ItemCosts,MATCH('Blend Sheet'!$C$4,ItemNum,0),MATCH(C$1,Districts,0))*'Blend Sheet'!$C51)+(INDEX(ItemCosts,MATCH('Blend Sheet'!$D$4,ItemNum,0),MATCH(C$1,Districts,0))*'Blend Sheet'!$D51)+(INDEX(ItemCosts,MATCH('Blend Sheet'!$E$4,ItemNum,0),MATCH(C$1,Districts,0))*'Blend Sheet'!$E51)+(INDEX(ItemCosts,MATCH('Blend Sheet'!$F$4,ItemNum,0),MATCH(C$1,Districts,0))*'Blend Sheet'!$F51)+(INDEX(ItemCosts,MATCH('Blend Sheet'!$G$4,ItemNum,0),MATCH(C$1,Districts,0))*'Blend Sheet'!$G51)+(INDEX(ItemCosts,MATCH('Blend Sheet'!$H$4,ItemNum,0),MATCH(C$1,Districts,0))*'Blend Sheet'!$H51)+(INDEX(ItemCosts,MATCH('Blend Sheet'!$I$4,ItemNum,0),MATCH(C$1,Districts,0))*'Blend Sheet'!$I51)+(INDEX(ItemCosts,MATCH('Blend Sheet'!$J$4,ItemNum,0),MATCH(C$1,Districts,0))*'Blend Sheet'!$J51)+(INDEX(ItemCosts,MATCH('Blend Sheet'!$K$4,ItemNum,0),MATCH(C$1,Districts,0))*'Blend Sheet'!$K51)+(INDEX(ItemCosts,MATCH('Blend Sheet'!$L$4,ItemNum,0),MATCH(C$1,Districts,0))*'Blend Sheet'!$L51)+(INDEX(ItemCosts,MATCH('Blend Sheet'!$M$4,ItemNum,0),MATCH(C$1,Districts,0))*'Blend Sheet'!$M51)+(INDEX(ItemCosts,MATCH('Blend Sheet'!$N$4,ItemNum,0),MATCH(C$1,Districts,0))*'Blend Sheet'!$N51)+(INDEX(ItemCosts,MATCH('Blend Sheet'!$O$4,ItemNum,0),MATCH(C$1,Districts,0))*'Blend Sheet'!$O51)+(INDEX(ItemCosts,MATCH('Blend Sheet'!$P$4,ItemNum,0),MATCH(C$1,Districts,0))*'Blend Sheet'!$P51)+(INDEX(ItemCosts,MATCH('Blend Sheet'!$Q$4,ItemNum,0),MATCH(C$1,Districts,0))*'Blend Sheet'!$Q51)+(INDEX(ItemCosts,MATCH('Blend Sheet'!$R$4,ItemNum,0),MATCH(C$1,Districts,0))*'Blend Sheet'!$R51)+(INDEX(ItemCosts,MATCH('Blend Sheet'!$S$4,ItemNum,0),MATCH(C$1,Districts,0))*'Blend Sheet'!$S51)+(INDEX(ItemCosts,MATCH('Blend Sheet'!$T$4,ItemNum,0),MATCH(C$1,Districts,0))*'Blend Sheet'!$T51)+(INDEX(ItemCosts,MATCH('Blend Sheet'!$U$4,ItemNum,0),MATCH(C$1,Districts,0))*'Blend Sheet'!$U51)+(INDEX(ItemCosts,MATCH('Blend Sheet'!$V$4,ItemNum,0),MATCH(C$1,Districts,0))*'Blend Sheet'!$V51)+(INDEX(ItemCosts,MATCH('Blend Sheet'!$W$4,ItemNum,0),MATCH(C$1,Districts,0))*'Blend Sheet'!$W51)+(INDEX(ItemCosts,MATCH('Blend Sheet'!$X$4,ItemNum,0),MATCH(C$1,Districts,0))*'Blend Sheet'!$X51)+(INDEX(ItemCosts,MATCH('Blend Sheet'!$Y$4,ItemNum,0),MATCH(C$1,Districts,0))*'Blend Sheet'!$Y51)+(INDEX(ItemCosts,MATCH('Blend Sheet'!$Z$4,ItemNum,0),MATCH(C$1,Districts,0))*'Blend Sheet'!$Z51)+(INDEX(ItemCosts,MATCH('Blend Sheet'!$AA$4,ItemNum,0),MATCH(C$1,Districts,0))*'Blend Sheet'!$AA51)+(INDEX(ItemCosts,MATCH('Blend Sheet'!$AB$4,ItemNum,0),MATCH(C$1,Districts,0))*'Blend Sheet'!$AB51)+(INDEX(ItemCosts,MATCH('Blend Sheet'!$AC$4,ItemNum,0),MATCH(C$1,Districts,0))*'Blend Sheet'!$AC51)+(INDEX(ItemCosts,MATCH('Blend Sheet'!$AD$4,ItemNum,0),MATCH(C$1,Districts,0))*'Blend Sheet'!$AD51)+(INDEX(ItemCosts,MATCH('Blend Sheet'!$AE$4,ItemNum,0),MATCH(C$1,Districts,0))*'Blend Sheet'!$AE51)+(INDEX(ItemCosts,MATCH('Blend Sheet'!$AF$4,ItemNum,0),MATCH(C$1,Districts,0))*'Blend Sheet'!$AF51)+(INDEX(ItemCosts,MATCH('Blend Sheet'!$AG$4,ItemNum,0),MATCH(C$1,Districts,0))*'Blend Sheet'!$AG51)+(INDEX(ItemCosts,MATCH('Blend Sheet'!$AH$4,ItemNum,0),MATCH(C$1,Districts,0))*'Blend Sheet'!$AH51)+(INDEX(ItemCosts,MATCH('Blend Sheet'!$AI$4,ItemNum,0),MATCH(C$1,Districts,0))*'Blend Sheet'!$AI51)+(INDEX(ItemCosts,MATCH('Blend Sheet'!$AJ$4,ItemNum,0),MATCH(C$1,Districts,0))*'Blend Sheet'!$AJ51)+(INDEX(ItemCosts,MATCH('Blend Sheet'!$AK$4,ItemNum,0),MATCH(C$1,Districts,0))*'Blend Sheet'!$AK51)+(INDEX(ItemCosts,MATCH('Blend Sheet'!$AL$4,ItemNum,0),MATCH(C$1,Districts,0))*'Blend Sheet'!$AL51)+(INDEX(ItemCosts,MATCH('Blend Sheet'!$AM$4,ItemNum,0),MATCH(C$1,Districts,0))*'Blend Sheet'!$AM51)+(INDEX(ItemCosts,MATCH('Blend Sheet'!$AN$4,ItemNum,0),MATCH(C$1,Districts,0))*'Blend Sheet'!$AN51)+(INDEX(ItemCosts,MATCH('Blend Sheet'!$AO$4,ItemNum,0),MATCH(C$1,Districts,0))*'Blend Sheet'!$AO51)+(INDEX(ItemCosts,MATCH('Blend Sheet'!$AP$4,ItemNum,0),MATCH(C$1,Districts,0))*'Blend Sheet'!$AP51)+(INDEX(ItemCosts,MATCH('Blend Sheet'!$AQ$4,ItemNum,0),MATCH(C$1,Districts,0))*'Blend Sheet'!$AQ51)+(INDEX(ItemCosts,MATCH('Blend Sheet'!$AR$4,ItemNum,0),MATCH(C$1,Districts,0))*'Blend Sheet'!$AR51)+(INDEX(ItemCosts,MATCH('Blend Sheet'!$AS$4,ItemNum,0),MATCH(C$1,Districts,0))*'Blend Sheet'!$AS51)</f>
        <v>#N/A</v>
      </c>
      <c r="D48" s="5" t="e">
        <f>(INDEX(ItemCosts,MATCH('Blend Sheet'!$C$4,ItemNum,0),MATCH(D$1,Districts,0))*'Blend Sheet'!$C51)+(INDEX(ItemCosts,MATCH('Blend Sheet'!$D$4,ItemNum,0),MATCH(D$1,Districts,0))*'Blend Sheet'!$D51)+(INDEX(ItemCosts,MATCH('Blend Sheet'!$E$4,ItemNum,0),MATCH(D$1,Districts,0))*'Blend Sheet'!$E51)+(INDEX(ItemCosts,MATCH('Blend Sheet'!$F$4,ItemNum,0),MATCH(D$1,Districts,0))*'Blend Sheet'!$F51)+(INDEX(ItemCosts,MATCH('Blend Sheet'!$G$4,ItemNum,0),MATCH(D$1,Districts,0))*'Blend Sheet'!$G51)+(INDEX(ItemCosts,MATCH('Blend Sheet'!$H$4,ItemNum,0),MATCH(D$1,Districts,0))*'Blend Sheet'!$H51)+(INDEX(ItemCosts,MATCH('Blend Sheet'!$I$4,ItemNum,0),MATCH(D$1,Districts,0))*'Blend Sheet'!$I51)+(INDEX(ItemCosts,MATCH('Blend Sheet'!$J$4,ItemNum,0),MATCH(D$1,Districts,0))*'Blend Sheet'!$J51)+(INDEX(ItemCosts,MATCH('Blend Sheet'!$K$4,ItemNum,0),MATCH(D$1,Districts,0))*'Blend Sheet'!$K51)+(INDEX(ItemCosts,MATCH('Blend Sheet'!$L$4,ItemNum,0),MATCH(D$1,Districts,0))*'Blend Sheet'!$L51)+(INDEX(ItemCosts,MATCH('Blend Sheet'!$M$4,ItemNum,0),MATCH(D$1,Districts,0))*'Blend Sheet'!$M51)+(INDEX(ItemCosts,MATCH('Blend Sheet'!$N$4,ItemNum,0),MATCH(D$1,Districts,0))*'Blend Sheet'!$N51)+(INDEX(ItemCosts,MATCH('Blend Sheet'!$O$4,ItemNum,0),MATCH(D$1,Districts,0))*'Blend Sheet'!$O51)+(INDEX(ItemCosts,MATCH('Blend Sheet'!$P$4,ItemNum,0),MATCH(D$1,Districts,0))*'Blend Sheet'!$P51)+(INDEX(ItemCosts,MATCH('Blend Sheet'!$Q$4,ItemNum,0),MATCH(D$1,Districts,0))*'Blend Sheet'!$Q51)+(INDEX(ItemCosts,MATCH('Blend Sheet'!$R$4,ItemNum,0),MATCH(D$1,Districts,0))*'Blend Sheet'!$R51)+(INDEX(ItemCosts,MATCH('Blend Sheet'!$S$4,ItemNum,0),MATCH(D$1,Districts,0))*'Blend Sheet'!$S51)+(INDEX(ItemCosts,MATCH('Blend Sheet'!$T$4,ItemNum,0),MATCH(D$1,Districts,0))*'Blend Sheet'!$T51)+(INDEX(ItemCosts,MATCH('Blend Sheet'!$U$4,ItemNum,0),MATCH(D$1,Districts,0))*'Blend Sheet'!$U51)+(INDEX(ItemCosts,MATCH('Blend Sheet'!$V$4,ItemNum,0),MATCH(D$1,Districts,0))*'Blend Sheet'!$V51)+(INDEX(ItemCosts,MATCH('Blend Sheet'!$W$4,ItemNum,0),MATCH(D$1,Districts,0))*'Blend Sheet'!$W51)+(INDEX(ItemCosts,MATCH('Blend Sheet'!$X$4,ItemNum,0),MATCH(D$1,Districts,0))*'Blend Sheet'!$X51)+(INDEX(ItemCosts,MATCH('Blend Sheet'!$Y$4,ItemNum,0),MATCH(D$1,Districts,0))*'Blend Sheet'!$Y51)+(INDEX(ItemCosts,MATCH('Blend Sheet'!$Z$4,ItemNum,0),MATCH(D$1,Districts,0))*'Blend Sheet'!$Z51)+(INDEX(ItemCosts,MATCH('Blend Sheet'!$AA$4,ItemNum,0),MATCH(D$1,Districts,0))*'Blend Sheet'!$AA51)+(INDEX(ItemCosts,MATCH('Blend Sheet'!$AB$4,ItemNum,0),MATCH(D$1,Districts,0))*'Blend Sheet'!$AB51)+(INDEX(ItemCosts,MATCH('Blend Sheet'!$AC$4,ItemNum,0),MATCH(D$1,Districts,0))*'Blend Sheet'!$AC51)+(INDEX(ItemCosts,MATCH('Blend Sheet'!$AD$4,ItemNum,0),MATCH(D$1,Districts,0))*'Blend Sheet'!$AD51)+(INDEX(ItemCosts,MATCH('Blend Sheet'!$AE$4,ItemNum,0),MATCH(D$1,Districts,0))*'Blend Sheet'!$AE51)+(INDEX(ItemCosts,MATCH('Blend Sheet'!$AF$4,ItemNum,0),MATCH(D$1,Districts,0))*'Blend Sheet'!$AF51)+(INDEX(ItemCosts,MATCH('Blend Sheet'!$AG$4,ItemNum,0),MATCH(D$1,Districts,0))*'Blend Sheet'!$AG51)+(INDEX(ItemCosts,MATCH('Blend Sheet'!$AH$4,ItemNum,0),MATCH(D$1,Districts,0))*'Blend Sheet'!$AH51)+(INDEX(ItemCosts,MATCH('Blend Sheet'!$AI$4,ItemNum,0),MATCH(D$1,Districts,0))*'Blend Sheet'!$AI51)+(INDEX(ItemCosts,MATCH('Blend Sheet'!$AJ$4,ItemNum,0),MATCH(D$1,Districts,0))*'Blend Sheet'!$AJ51)+(INDEX(ItemCosts,MATCH('Blend Sheet'!$AK$4,ItemNum,0),MATCH(D$1,Districts,0))*'Blend Sheet'!$AK51)+(INDEX(ItemCosts,MATCH('Blend Sheet'!$AL$4,ItemNum,0),MATCH(D$1,Districts,0))*'Blend Sheet'!$AL51)+(INDEX(ItemCosts,MATCH('Blend Sheet'!$AM$4,ItemNum,0),MATCH(D$1,Districts,0))*'Blend Sheet'!$AM51)+(INDEX(ItemCosts,MATCH('Blend Sheet'!$AN$4,ItemNum,0),MATCH(D$1,Districts,0))*'Blend Sheet'!$AN51)+(INDEX(ItemCosts,MATCH('Blend Sheet'!$AO$4,ItemNum,0),MATCH(D$1,Districts,0))*'Blend Sheet'!$AO51)+(INDEX(ItemCosts,MATCH('Blend Sheet'!$AP$4,ItemNum,0),MATCH(D$1,Districts,0))*'Blend Sheet'!$AP51)+(INDEX(ItemCosts,MATCH('Blend Sheet'!$AQ$4,ItemNum,0),MATCH(D$1,Districts,0))*'Blend Sheet'!$AQ51)+(INDEX(ItemCosts,MATCH('Blend Sheet'!$AR$4,ItemNum,0),MATCH(D$1,Districts,0))*'Blend Sheet'!$AR51)+(INDEX(ItemCosts,MATCH('Blend Sheet'!$AS$4,ItemNum,0),MATCH(D$1,Districts,0))*'Blend Sheet'!$AS51)</f>
        <v>#N/A</v>
      </c>
      <c r="E48" s="5" t="e">
        <f>(INDEX(ItemCosts,MATCH('Blend Sheet'!$C$4,ItemNum,0),MATCH(E$1,Districts,0))*'Blend Sheet'!$C51)+(INDEX(ItemCosts,MATCH('Blend Sheet'!$D$4,ItemNum,0),MATCH(E$1,Districts,0))*'Blend Sheet'!$D51)+(INDEX(ItemCosts,MATCH('Blend Sheet'!$E$4,ItemNum,0),MATCH(E$1,Districts,0))*'Blend Sheet'!$E51)+(INDEX(ItemCosts,MATCH('Blend Sheet'!$F$4,ItemNum,0),MATCH(E$1,Districts,0))*'Blend Sheet'!$F51)+(INDEX(ItemCosts,MATCH('Blend Sheet'!$G$4,ItemNum,0),MATCH(E$1,Districts,0))*'Blend Sheet'!$G51)+(INDEX(ItemCosts,MATCH('Blend Sheet'!$H$4,ItemNum,0),MATCH(E$1,Districts,0))*'Blend Sheet'!$H51)+(INDEX(ItemCosts,MATCH('Blend Sheet'!$I$4,ItemNum,0),MATCH(E$1,Districts,0))*'Blend Sheet'!$I51)+(INDEX(ItemCosts,MATCH('Blend Sheet'!$J$4,ItemNum,0),MATCH(E$1,Districts,0))*'Blend Sheet'!$J51)+(INDEX(ItemCosts,MATCH('Blend Sheet'!$K$4,ItemNum,0),MATCH(E$1,Districts,0))*'Blend Sheet'!$K51)+(INDEX(ItemCosts,MATCH('Blend Sheet'!$L$4,ItemNum,0),MATCH(E$1,Districts,0))*'Blend Sheet'!$L51)+(INDEX(ItemCosts,MATCH('Blend Sheet'!$M$4,ItemNum,0),MATCH(E$1,Districts,0))*'Blend Sheet'!$M51)+(INDEX(ItemCosts,MATCH('Blend Sheet'!$N$4,ItemNum,0),MATCH(E$1,Districts,0))*'Blend Sheet'!$N51)+(INDEX(ItemCosts,MATCH('Blend Sheet'!$O$4,ItemNum,0),MATCH(E$1,Districts,0))*'Blend Sheet'!$O51)+(INDEX(ItemCosts,MATCH('Blend Sheet'!$P$4,ItemNum,0),MATCH(E$1,Districts,0))*'Blend Sheet'!$P51)+(INDEX(ItemCosts,MATCH('Blend Sheet'!$Q$4,ItemNum,0),MATCH(E$1,Districts,0))*'Blend Sheet'!$Q51)+(INDEX(ItemCosts,MATCH('Blend Sheet'!$R$4,ItemNum,0),MATCH(E$1,Districts,0))*'Blend Sheet'!$R51)+(INDEX(ItemCosts,MATCH('Blend Sheet'!$S$4,ItemNum,0),MATCH(E$1,Districts,0))*'Blend Sheet'!$S51)+(INDEX(ItemCosts,MATCH('Blend Sheet'!$T$4,ItemNum,0),MATCH(E$1,Districts,0))*'Blend Sheet'!$T51)+(INDEX(ItemCosts,MATCH('Blend Sheet'!$U$4,ItemNum,0),MATCH(E$1,Districts,0))*'Blend Sheet'!$U51)+(INDEX(ItemCosts,MATCH('Blend Sheet'!$V$4,ItemNum,0),MATCH(E$1,Districts,0))*'Blend Sheet'!$V51)+(INDEX(ItemCosts,MATCH('Blend Sheet'!$W$4,ItemNum,0),MATCH(E$1,Districts,0))*'Blend Sheet'!$W51)+(INDEX(ItemCosts,MATCH('Blend Sheet'!$X$4,ItemNum,0),MATCH(E$1,Districts,0))*'Blend Sheet'!$X51)+(INDEX(ItemCosts,MATCH('Blend Sheet'!$Y$4,ItemNum,0),MATCH(E$1,Districts,0))*'Blend Sheet'!$Y51)+(INDEX(ItemCosts,MATCH('Blend Sheet'!$Z$4,ItemNum,0),MATCH(E$1,Districts,0))*'Blend Sheet'!$Z51)+(INDEX(ItemCosts,MATCH('Blend Sheet'!$AA$4,ItemNum,0),MATCH(E$1,Districts,0))*'Blend Sheet'!$AA51)+(INDEX(ItemCosts,MATCH('Blend Sheet'!$AB$4,ItemNum,0),MATCH(E$1,Districts,0))*'Blend Sheet'!$AB51)+(INDEX(ItemCosts,MATCH('Blend Sheet'!$AC$4,ItemNum,0),MATCH(E$1,Districts,0))*'Blend Sheet'!$AC51)+(INDEX(ItemCosts,MATCH('Blend Sheet'!$AD$4,ItemNum,0),MATCH(E$1,Districts,0))*'Blend Sheet'!$AD51)+(INDEX(ItemCosts,MATCH('Blend Sheet'!$AE$4,ItemNum,0),MATCH(E$1,Districts,0))*'Blend Sheet'!$AE51)+(INDEX(ItemCosts,MATCH('Blend Sheet'!$AF$4,ItemNum,0),MATCH(E$1,Districts,0))*'Blend Sheet'!$AF51)+(INDEX(ItemCosts,MATCH('Blend Sheet'!$AG$4,ItemNum,0),MATCH(E$1,Districts,0))*'Blend Sheet'!$AG51)+(INDEX(ItemCosts,MATCH('Blend Sheet'!$AH$4,ItemNum,0),MATCH(E$1,Districts,0))*'Blend Sheet'!$AH51)+(INDEX(ItemCosts,MATCH('Blend Sheet'!$AI$4,ItemNum,0),MATCH(E$1,Districts,0))*'Blend Sheet'!$AI51)+(INDEX(ItemCosts,MATCH('Blend Sheet'!$AJ$4,ItemNum,0),MATCH(E$1,Districts,0))*'Blend Sheet'!$AJ51)+(INDEX(ItemCosts,MATCH('Blend Sheet'!$AK$4,ItemNum,0),MATCH(E$1,Districts,0))*'Blend Sheet'!$AK51)+(INDEX(ItemCosts,MATCH('Blend Sheet'!$AL$4,ItemNum,0),MATCH(E$1,Districts,0))*'Blend Sheet'!$AL51)+(INDEX(ItemCosts,MATCH('Blend Sheet'!$AM$4,ItemNum,0),MATCH(E$1,Districts,0))*'Blend Sheet'!$AM51)+(INDEX(ItemCosts,MATCH('Blend Sheet'!$AN$4,ItemNum,0),MATCH(E$1,Districts,0))*'Blend Sheet'!$AN51)+(INDEX(ItemCosts,MATCH('Blend Sheet'!$AO$4,ItemNum,0),MATCH(E$1,Districts,0))*'Blend Sheet'!$AO51)+(INDEX(ItemCosts,MATCH('Blend Sheet'!$AP$4,ItemNum,0),MATCH(E$1,Districts,0))*'Blend Sheet'!$AP51)+(INDEX(ItemCosts,MATCH('Blend Sheet'!$AQ$4,ItemNum,0),MATCH(E$1,Districts,0))*'Blend Sheet'!$AQ51)+(INDEX(ItemCosts,MATCH('Blend Sheet'!$AR$4,ItemNum,0),MATCH(E$1,Districts,0))*'Blend Sheet'!$AR51)+(INDEX(ItemCosts,MATCH('Blend Sheet'!$AS$4,ItemNum,0),MATCH(E$1,Districts,0))*'Blend Sheet'!$AS51)</f>
        <v>#N/A</v>
      </c>
      <c r="F48" s="5" t="e">
        <f>(INDEX(ItemCosts,MATCH('Blend Sheet'!$C$4,ItemNum,0),MATCH(F$1,Districts,0))*'Blend Sheet'!$C51)+(INDEX(ItemCosts,MATCH('Blend Sheet'!$D$4,ItemNum,0),MATCH(F$1,Districts,0))*'Blend Sheet'!$D51)+(INDEX(ItemCosts,MATCH('Blend Sheet'!$E$4,ItemNum,0),MATCH(F$1,Districts,0))*'Blend Sheet'!$E51)+(INDEX(ItemCosts,MATCH('Blend Sheet'!$F$4,ItemNum,0),MATCH(F$1,Districts,0))*'Blend Sheet'!$F51)+(INDEX(ItemCosts,MATCH('Blend Sheet'!$G$4,ItemNum,0),MATCH(F$1,Districts,0))*'Blend Sheet'!$G51)+(INDEX(ItemCosts,MATCH('Blend Sheet'!$H$4,ItemNum,0),MATCH(F$1,Districts,0))*'Blend Sheet'!$H51)+(INDEX(ItemCosts,MATCH('Blend Sheet'!$I$4,ItemNum,0),MATCH(F$1,Districts,0))*'Blend Sheet'!$I51)+(INDEX(ItemCosts,MATCH('Blend Sheet'!$J$4,ItemNum,0),MATCH(F$1,Districts,0))*'Blend Sheet'!$J51)+(INDEX(ItemCosts,MATCH('Blend Sheet'!$K$4,ItemNum,0),MATCH(F$1,Districts,0))*'Blend Sheet'!$K51)+(INDEX(ItemCosts,MATCH('Blend Sheet'!$L$4,ItemNum,0),MATCH(F$1,Districts,0))*'Blend Sheet'!$L51)+(INDEX(ItemCosts,MATCH('Blend Sheet'!$M$4,ItemNum,0),MATCH(F$1,Districts,0))*'Blend Sheet'!$M51)+(INDEX(ItemCosts,MATCH('Blend Sheet'!$N$4,ItemNum,0),MATCH(F$1,Districts,0))*'Blend Sheet'!$N51)+(INDEX(ItemCosts,MATCH('Blend Sheet'!$O$4,ItemNum,0),MATCH(F$1,Districts,0))*'Blend Sheet'!$O51)+(INDEX(ItemCosts,MATCH('Blend Sheet'!$P$4,ItemNum,0),MATCH(F$1,Districts,0))*'Blend Sheet'!$P51)+(INDEX(ItemCosts,MATCH('Blend Sheet'!$Q$4,ItemNum,0),MATCH(F$1,Districts,0))*'Blend Sheet'!$Q51)+(INDEX(ItemCosts,MATCH('Blend Sheet'!$R$4,ItemNum,0),MATCH(F$1,Districts,0))*'Blend Sheet'!$R51)+(INDEX(ItemCosts,MATCH('Blend Sheet'!$S$4,ItemNum,0),MATCH(F$1,Districts,0))*'Blend Sheet'!$S51)+(INDEX(ItemCosts,MATCH('Blend Sheet'!$T$4,ItemNum,0),MATCH(F$1,Districts,0))*'Blend Sheet'!$T51)+(INDEX(ItemCosts,MATCH('Blend Sheet'!$U$4,ItemNum,0),MATCH(F$1,Districts,0))*'Blend Sheet'!$U51)+(INDEX(ItemCosts,MATCH('Blend Sheet'!$V$4,ItemNum,0),MATCH(F$1,Districts,0))*'Blend Sheet'!$V51)+(INDEX(ItemCosts,MATCH('Blend Sheet'!$W$4,ItemNum,0),MATCH(F$1,Districts,0))*'Blend Sheet'!$W51)+(INDEX(ItemCosts,MATCH('Blend Sheet'!$X$4,ItemNum,0),MATCH(F$1,Districts,0))*'Blend Sheet'!$X51)+(INDEX(ItemCosts,MATCH('Blend Sheet'!$Y$4,ItemNum,0),MATCH(F$1,Districts,0))*'Blend Sheet'!$Y51)+(INDEX(ItemCosts,MATCH('Blend Sheet'!$Z$4,ItemNum,0),MATCH(F$1,Districts,0))*'Blend Sheet'!$Z51)+(INDEX(ItemCosts,MATCH('Blend Sheet'!$AA$4,ItemNum,0),MATCH(F$1,Districts,0))*'Blend Sheet'!$AA51)+(INDEX(ItemCosts,MATCH('Blend Sheet'!$AB$4,ItemNum,0),MATCH(F$1,Districts,0))*'Blend Sheet'!$AB51)+(INDEX(ItemCosts,MATCH('Blend Sheet'!$AC$4,ItemNum,0),MATCH(F$1,Districts,0))*'Blend Sheet'!$AC51)+(INDEX(ItemCosts,MATCH('Blend Sheet'!$AD$4,ItemNum,0),MATCH(F$1,Districts,0))*'Blend Sheet'!$AD51)+(INDEX(ItemCosts,MATCH('Blend Sheet'!$AE$4,ItemNum,0),MATCH(F$1,Districts,0))*'Blend Sheet'!$AE51)+(INDEX(ItemCosts,MATCH('Blend Sheet'!$AF$4,ItemNum,0),MATCH(F$1,Districts,0))*'Blend Sheet'!$AF51)+(INDEX(ItemCosts,MATCH('Blend Sheet'!$AG$4,ItemNum,0),MATCH(F$1,Districts,0))*'Blend Sheet'!$AG51)+(INDEX(ItemCosts,MATCH('Blend Sheet'!$AH$4,ItemNum,0),MATCH(F$1,Districts,0))*'Blend Sheet'!$AH51)+(INDEX(ItemCosts,MATCH('Blend Sheet'!$AI$4,ItemNum,0),MATCH(F$1,Districts,0))*'Blend Sheet'!$AI51)+(INDEX(ItemCosts,MATCH('Blend Sheet'!$AJ$4,ItemNum,0),MATCH(F$1,Districts,0))*'Blend Sheet'!$AJ51)+(INDEX(ItemCosts,MATCH('Blend Sheet'!$AK$4,ItemNum,0),MATCH(F$1,Districts,0))*'Blend Sheet'!$AK51)+(INDEX(ItemCosts,MATCH('Blend Sheet'!$AL$4,ItemNum,0),MATCH(F$1,Districts,0))*'Blend Sheet'!$AL51)+(INDEX(ItemCosts,MATCH('Blend Sheet'!$AM$4,ItemNum,0),MATCH(F$1,Districts,0))*'Blend Sheet'!$AM51)+(INDEX(ItemCosts,MATCH('Blend Sheet'!$AN$4,ItemNum,0),MATCH(F$1,Districts,0))*'Blend Sheet'!$AN51)+(INDEX(ItemCosts,MATCH('Blend Sheet'!$AO$4,ItemNum,0),MATCH(F$1,Districts,0))*'Blend Sheet'!$AO51)+(INDEX(ItemCosts,MATCH('Blend Sheet'!$AP$4,ItemNum,0),MATCH(F$1,Districts,0))*'Blend Sheet'!$AP51)+(INDEX(ItemCosts,MATCH('Blend Sheet'!$AQ$4,ItemNum,0),MATCH(F$1,Districts,0))*'Blend Sheet'!$AQ51)+(INDEX(ItemCosts,MATCH('Blend Sheet'!$AR$4,ItemNum,0),MATCH(F$1,Districts,0))*'Blend Sheet'!$AR51)+(INDEX(ItemCosts,MATCH('Blend Sheet'!$AS$4,ItemNum,0),MATCH(F$1,Districts,0))*'Blend Sheet'!$AS51)</f>
        <v>#N/A</v>
      </c>
      <c r="G48" s="5" t="e">
        <f>(INDEX(ItemCosts,MATCH('Blend Sheet'!$C$4,ItemNum,0),MATCH(G$1,Districts,0))*'Blend Sheet'!$C51)+(INDEX(ItemCosts,MATCH('Blend Sheet'!$D$4,ItemNum,0),MATCH(G$1,Districts,0))*'Blend Sheet'!$D51)+(INDEX(ItemCosts,MATCH('Blend Sheet'!$E$4,ItemNum,0),MATCH(G$1,Districts,0))*'Blend Sheet'!$E51)+(INDEX(ItemCosts,MATCH('Blend Sheet'!$F$4,ItemNum,0),MATCH(G$1,Districts,0))*'Blend Sheet'!$F51)+(INDEX(ItemCosts,MATCH('Blend Sheet'!$G$4,ItemNum,0),MATCH(G$1,Districts,0))*'Blend Sheet'!$G51)+(INDEX(ItemCosts,MATCH('Blend Sheet'!$H$4,ItemNum,0),MATCH(G$1,Districts,0))*'Blend Sheet'!$H51)+(INDEX(ItemCosts,MATCH('Blend Sheet'!$I$4,ItemNum,0),MATCH(G$1,Districts,0))*'Blend Sheet'!$I51)+(INDEX(ItemCosts,MATCH('Blend Sheet'!$J$4,ItemNum,0),MATCH(G$1,Districts,0))*'Blend Sheet'!$J51)+(INDEX(ItemCosts,MATCH('Blend Sheet'!$K$4,ItemNum,0),MATCH(G$1,Districts,0))*'Blend Sheet'!$K51)+(INDEX(ItemCosts,MATCH('Blend Sheet'!$L$4,ItemNum,0),MATCH(G$1,Districts,0))*'Blend Sheet'!$L51)+(INDEX(ItemCosts,MATCH('Blend Sheet'!$M$4,ItemNum,0),MATCH(G$1,Districts,0))*'Blend Sheet'!$M51)+(INDEX(ItemCosts,MATCH('Blend Sheet'!$N$4,ItemNum,0),MATCH(G$1,Districts,0))*'Blend Sheet'!$N51)+(INDEX(ItemCosts,MATCH('Blend Sheet'!$O$4,ItemNum,0),MATCH(G$1,Districts,0))*'Blend Sheet'!$O51)+(INDEX(ItemCosts,MATCH('Blend Sheet'!$P$4,ItemNum,0),MATCH(G$1,Districts,0))*'Blend Sheet'!$P51)+(INDEX(ItemCosts,MATCH('Blend Sheet'!$Q$4,ItemNum,0),MATCH(G$1,Districts,0))*'Blend Sheet'!$Q51)+(INDEX(ItemCosts,MATCH('Blend Sheet'!$R$4,ItemNum,0),MATCH(G$1,Districts,0))*'Blend Sheet'!$R51)+(INDEX(ItemCosts,MATCH('Blend Sheet'!$S$4,ItemNum,0),MATCH(G$1,Districts,0))*'Blend Sheet'!$S51)+(INDEX(ItemCosts,MATCH('Blend Sheet'!$T$4,ItemNum,0),MATCH(G$1,Districts,0))*'Blend Sheet'!$T51)+(INDEX(ItemCosts,MATCH('Blend Sheet'!$U$4,ItemNum,0),MATCH(G$1,Districts,0))*'Blend Sheet'!$U51)+(INDEX(ItemCosts,MATCH('Blend Sheet'!$V$4,ItemNum,0),MATCH(G$1,Districts,0))*'Blend Sheet'!$V51)+(INDEX(ItemCosts,MATCH('Blend Sheet'!$W$4,ItemNum,0),MATCH(G$1,Districts,0))*'Blend Sheet'!$W51)+(INDEX(ItemCosts,MATCH('Blend Sheet'!$X$4,ItemNum,0),MATCH(G$1,Districts,0))*'Blend Sheet'!$X51)+(INDEX(ItemCosts,MATCH('Blend Sheet'!$Y$4,ItemNum,0),MATCH(G$1,Districts,0))*'Blend Sheet'!$Y51)+(INDEX(ItemCosts,MATCH('Blend Sheet'!$Z$4,ItemNum,0),MATCH(G$1,Districts,0))*'Blend Sheet'!$Z51)+(INDEX(ItemCosts,MATCH('Blend Sheet'!$AA$4,ItemNum,0),MATCH(G$1,Districts,0))*'Blend Sheet'!$AA51)+(INDEX(ItemCosts,MATCH('Blend Sheet'!$AB$4,ItemNum,0),MATCH(G$1,Districts,0))*'Blend Sheet'!$AB51)+(INDEX(ItemCosts,MATCH('Blend Sheet'!$AC$4,ItemNum,0),MATCH(G$1,Districts,0))*'Blend Sheet'!$AC51)+(INDEX(ItemCosts,MATCH('Blend Sheet'!$AD$4,ItemNum,0),MATCH(G$1,Districts,0))*'Blend Sheet'!$AD51)+(INDEX(ItemCosts,MATCH('Blend Sheet'!$AE$4,ItemNum,0),MATCH(G$1,Districts,0))*'Blend Sheet'!$AE51)+(INDEX(ItemCosts,MATCH('Blend Sheet'!$AF$4,ItemNum,0),MATCH(G$1,Districts,0))*'Blend Sheet'!$AF51)+(INDEX(ItemCosts,MATCH('Blend Sheet'!$AG$4,ItemNum,0),MATCH(G$1,Districts,0))*'Blend Sheet'!$AG51)+(INDEX(ItemCosts,MATCH('Blend Sheet'!$AH$4,ItemNum,0),MATCH(G$1,Districts,0))*'Blend Sheet'!$AH51)+(INDEX(ItemCosts,MATCH('Blend Sheet'!$AI$4,ItemNum,0),MATCH(G$1,Districts,0))*'Blend Sheet'!$AI51)+(INDEX(ItemCosts,MATCH('Blend Sheet'!$AJ$4,ItemNum,0),MATCH(G$1,Districts,0))*'Blend Sheet'!$AJ51)+(INDEX(ItemCosts,MATCH('Blend Sheet'!$AK$4,ItemNum,0),MATCH(G$1,Districts,0))*'Blend Sheet'!$AK51)+(INDEX(ItemCosts,MATCH('Blend Sheet'!$AL$4,ItemNum,0),MATCH(G$1,Districts,0))*'Blend Sheet'!$AL51)+(INDEX(ItemCosts,MATCH('Blend Sheet'!$AM$4,ItemNum,0),MATCH(G$1,Districts,0))*'Blend Sheet'!$AM51)+(INDEX(ItemCosts,MATCH('Blend Sheet'!$AN$4,ItemNum,0),MATCH(G$1,Districts,0))*'Blend Sheet'!$AN51)+(INDEX(ItemCosts,MATCH('Blend Sheet'!$AO$4,ItemNum,0),MATCH(G$1,Districts,0))*'Blend Sheet'!$AO51)+(INDEX(ItemCosts,MATCH('Blend Sheet'!$AP$4,ItemNum,0),MATCH(G$1,Districts,0))*'Blend Sheet'!$AP51)+(INDEX(ItemCosts,MATCH('Blend Sheet'!$AQ$4,ItemNum,0),MATCH(G$1,Districts,0))*'Blend Sheet'!$AQ51)+(INDEX(ItemCosts,MATCH('Blend Sheet'!$AR$4,ItemNum,0),MATCH(G$1,Districts,0))*'Blend Sheet'!$AR51)+(INDEX(ItemCosts,MATCH('Blend Sheet'!$AS$4,ItemNum,0),MATCH(G$1,Districts,0))*'Blend Sheet'!$AS51)</f>
        <v>#N/A</v>
      </c>
      <c r="H48" s="5" t="e">
        <f>(INDEX(ItemCosts,MATCH('Blend Sheet'!$C$4,ItemNum,0),MATCH(H$1,Districts,0))*'Blend Sheet'!$C51)+(INDEX(ItemCosts,MATCH('Blend Sheet'!$D$4,ItemNum,0),MATCH(H$1,Districts,0))*'Blend Sheet'!$D51)+(INDEX(ItemCosts,MATCH('Blend Sheet'!$E$4,ItemNum,0),MATCH(H$1,Districts,0))*'Blend Sheet'!$E51)+(INDEX(ItemCosts,MATCH('Blend Sheet'!$F$4,ItemNum,0),MATCH(H$1,Districts,0))*'Blend Sheet'!$F51)+(INDEX(ItemCosts,MATCH('Blend Sheet'!$G$4,ItemNum,0),MATCH(H$1,Districts,0))*'Blend Sheet'!$G51)+(INDEX(ItemCosts,MATCH('Blend Sheet'!$H$4,ItemNum,0),MATCH(H$1,Districts,0))*'Blend Sheet'!$H51)+(INDEX(ItemCosts,MATCH('Blend Sheet'!$I$4,ItemNum,0),MATCH(H$1,Districts,0))*'Blend Sheet'!$I51)+(INDEX(ItemCosts,MATCH('Blend Sheet'!$J$4,ItemNum,0),MATCH(H$1,Districts,0))*'Blend Sheet'!$J51)+(INDEX(ItemCosts,MATCH('Blend Sheet'!$K$4,ItemNum,0),MATCH(H$1,Districts,0))*'Blend Sheet'!$K51)+(INDEX(ItemCosts,MATCH('Blend Sheet'!$L$4,ItemNum,0),MATCH(H$1,Districts,0))*'Blend Sheet'!$L51)+(INDEX(ItemCosts,MATCH('Blend Sheet'!$M$4,ItemNum,0),MATCH(H$1,Districts,0))*'Blend Sheet'!$M51)+(INDEX(ItemCosts,MATCH('Blend Sheet'!$N$4,ItemNum,0),MATCH(H$1,Districts,0))*'Blend Sheet'!$N51)+(INDEX(ItemCosts,MATCH('Blend Sheet'!$O$4,ItemNum,0),MATCH(H$1,Districts,0))*'Blend Sheet'!$O51)+(INDEX(ItemCosts,MATCH('Blend Sheet'!$P$4,ItemNum,0),MATCH(H$1,Districts,0))*'Blend Sheet'!$P51)+(INDEX(ItemCosts,MATCH('Blend Sheet'!$Q$4,ItemNum,0),MATCH(H$1,Districts,0))*'Blend Sheet'!$Q51)+(INDEX(ItemCosts,MATCH('Blend Sheet'!$R$4,ItemNum,0),MATCH(H$1,Districts,0))*'Blend Sheet'!$R51)+(INDEX(ItemCosts,MATCH('Blend Sheet'!$S$4,ItemNum,0),MATCH(H$1,Districts,0))*'Blend Sheet'!$S51)+(INDEX(ItemCosts,MATCH('Blend Sheet'!$T$4,ItemNum,0),MATCH(H$1,Districts,0))*'Blend Sheet'!$T51)+(INDEX(ItemCosts,MATCH('Blend Sheet'!$U$4,ItemNum,0),MATCH(H$1,Districts,0))*'Blend Sheet'!$U51)+(INDEX(ItemCosts,MATCH('Blend Sheet'!$V$4,ItemNum,0),MATCH(H$1,Districts,0))*'Blend Sheet'!$V51)+(INDEX(ItemCosts,MATCH('Blend Sheet'!$W$4,ItemNum,0),MATCH(H$1,Districts,0))*'Blend Sheet'!$W51)+(INDEX(ItemCosts,MATCH('Blend Sheet'!$X$4,ItemNum,0),MATCH(H$1,Districts,0))*'Blend Sheet'!$X51)+(INDEX(ItemCosts,MATCH('Blend Sheet'!$Y$4,ItemNum,0),MATCH(H$1,Districts,0))*'Blend Sheet'!$Y51)+(INDEX(ItemCosts,MATCH('Blend Sheet'!$Z$4,ItemNum,0),MATCH(H$1,Districts,0))*'Blend Sheet'!$Z51)+(INDEX(ItemCosts,MATCH('Blend Sheet'!$AA$4,ItemNum,0),MATCH(H$1,Districts,0))*'Blend Sheet'!$AA51)+(INDEX(ItemCosts,MATCH('Blend Sheet'!$AB$4,ItemNum,0),MATCH(H$1,Districts,0))*'Blend Sheet'!$AB51)+(INDEX(ItemCosts,MATCH('Blend Sheet'!$AC$4,ItemNum,0),MATCH(H$1,Districts,0))*'Blend Sheet'!$AC51)+(INDEX(ItemCosts,MATCH('Blend Sheet'!$AD$4,ItemNum,0),MATCH(H$1,Districts,0))*'Blend Sheet'!$AD51)+(INDEX(ItemCosts,MATCH('Blend Sheet'!$AE$4,ItemNum,0),MATCH(H$1,Districts,0))*'Blend Sheet'!$AE51)+(INDEX(ItemCosts,MATCH('Blend Sheet'!$AF$4,ItemNum,0),MATCH(H$1,Districts,0))*'Blend Sheet'!$AF51)+(INDEX(ItemCosts,MATCH('Blend Sheet'!$AG$4,ItemNum,0),MATCH(H$1,Districts,0))*'Blend Sheet'!$AG51)+(INDEX(ItemCosts,MATCH('Blend Sheet'!$AH$4,ItemNum,0),MATCH(H$1,Districts,0))*'Blend Sheet'!$AH51)+(INDEX(ItemCosts,MATCH('Blend Sheet'!$AI$4,ItemNum,0),MATCH(H$1,Districts,0))*'Blend Sheet'!$AI51)+(INDEX(ItemCosts,MATCH('Blend Sheet'!$AJ$4,ItemNum,0),MATCH(H$1,Districts,0))*'Blend Sheet'!$AJ51)+(INDEX(ItemCosts,MATCH('Blend Sheet'!$AK$4,ItemNum,0),MATCH(H$1,Districts,0))*'Blend Sheet'!$AK51)+(INDEX(ItemCosts,MATCH('Blend Sheet'!$AL$4,ItemNum,0),MATCH(H$1,Districts,0))*'Blend Sheet'!$AL51)+(INDEX(ItemCosts,MATCH('Blend Sheet'!$AM$4,ItemNum,0),MATCH(H$1,Districts,0))*'Blend Sheet'!$AM51)+(INDEX(ItemCosts,MATCH('Blend Sheet'!$AN$4,ItemNum,0),MATCH(H$1,Districts,0))*'Blend Sheet'!$AN51)+(INDEX(ItemCosts,MATCH('Blend Sheet'!$AO$4,ItemNum,0),MATCH(H$1,Districts,0))*'Blend Sheet'!$AO51)+(INDEX(ItemCosts,MATCH('Blend Sheet'!$AP$4,ItemNum,0),MATCH(H$1,Districts,0))*'Blend Sheet'!$AP51)+(INDEX(ItemCosts,MATCH('Blend Sheet'!$AQ$4,ItemNum,0),MATCH(H$1,Districts,0))*'Blend Sheet'!$AQ51)+(INDEX(ItemCosts,MATCH('Blend Sheet'!$AR$4,ItemNum,0),MATCH(H$1,Districts,0))*'Blend Sheet'!$AR51)+(INDEX(ItemCosts,MATCH('Blend Sheet'!$AS$4,ItemNum,0),MATCH(H$1,Districts,0))*'Blend Sheet'!$AS51)</f>
        <v>#N/A</v>
      </c>
      <c r="I48" s="5" t="e">
        <f>(INDEX(ItemCosts,MATCH('Blend Sheet'!$C$4,ItemNum,0),MATCH(I$1,Districts,0))*'Blend Sheet'!$C51)+(INDEX(ItemCosts,MATCH('Blend Sheet'!$D$4,ItemNum,0),MATCH(I$1,Districts,0))*'Blend Sheet'!$D51)+(INDEX(ItemCosts,MATCH('Blend Sheet'!$E$4,ItemNum,0),MATCH(I$1,Districts,0))*'Blend Sheet'!$E51)+(INDEX(ItemCosts,MATCH('Blend Sheet'!$F$4,ItemNum,0),MATCH(I$1,Districts,0))*'Blend Sheet'!$F51)+(INDEX(ItemCosts,MATCH('Blend Sheet'!$G$4,ItemNum,0),MATCH(I$1,Districts,0))*'Blend Sheet'!$G51)+(INDEX(ItemCosts,MATCH('Blend Sheet'!$H$4,ItemNum,0),MATCH(I$1,Districts,0))*'Blend Sheet'!$H51)+(INDEX(ItemCosts,MATCH('Blend Sheet'!$I$4,ItemNum,0),MATCH(I$1,Districts,0))*'Blend Sheet'!$I51)+(INDEX(ItemCosts,MATCH('Blend Sheet'!$J$4,ItemNum,0),MATCH(I$1,Districts,0))*'Blend Sheet'!$J51)+(INDEX(ItemCosts,MATCH('Blend Sheet'!$K$4,ItemNum,0),MATCH(I$1,Districts,0))*'Blend Sheet'!$K51)+(INDEX(ItemCosts,MATCH('Blend Sheet'!$L$4,ItemNum,0),MATCH(I$1,Districts,0))*'Blend Sheet'!$L51)+(INDEX(ItemCosts,MATCH('Blend Sheet'!$M$4,ItemNum,0),MATCH(I$1,Districts,0))*'Blend Sheet'!$M51)+(INDEX(ItemCosts,MATCH('Blend Sheet'!$N$4,ItemNum,0),MATCH(I$1,Districts,0))*'Blend Sheet'!$N51)+(INDEX(ItemCosts,MATCH('Blend Sheet'!$O$4,ItemNum,0),MATCH(I$1,Districts,0))*'Blend Sheet'!$O51)+(INDEX(ItemCosts,MATCH('Blend Sheet'!$P$4,ItemNum,0),MATCH(I$1,Districts,0))*'Blend Sheet'!$P51)+(INDEX(ItemCosts,MATCH('Blend Sheet'!$Q$4,ItemNum,0),MATCH(I$1,Districts,0))*'Blend Sheet'!$Q51)+(INDEX(ItemCosts,MATCH('Blend Sheet'!$R$4,ItemNum,0),MATCH(I$1,Districts,0))*'Blend Sheet'!$R51)+(INDEX(ItemCosts,MATCH('Blend Sheet'!$S$4,ItemNum,0),MATCH(I$1,Districts,0))*'Blend Sheet'!$S51)+(INDEX(ItemCosts,MATCH('Blend Sheet'!$T$4,ItemNum,0),MATCH(I$1,Districts,0))*'Blend Sheet'!$T51)+(INDEX(ItemCosts,MATCH('Blend Sheet'!$U$4,ItemNum,0),MATCH(I$1,Districts,0))*'Blend Sheet'!$U51)+(INDEX(ItemCosts,MATCH('Blend Sheet'!$V$4,ItemNum,0),MATCH(I$1,Districts,0))*'Blend Sheet'!$V51)+(INDEX(ItemCosts,MATCH('Blend Sheet'!$W$4,ItemNum,0),MATCH(I$1,Districts,0))*'Blend Sheet'!$W51)+(INDEX(ItemCosts,MATCH('Blend Sheet'!$X$4,ItemNum,0),MATCH(I$1,Districts,0))*'Blend Sheet'!$X51)+(INDEX(ItemCosts,MATCH('Blend Sheet'!$Y$4,ItemNum,0),MATCH(I$1,Districts,0))*'Blend Sheet'!$Y51)+(INDEX(ItemCosts,MATCH('Blend Sheet'!$Z$4,ItemNum,0),MATCH(I$1,Districts,0))*'Blend Sheet'!$Z51)+(INDEX(ItemCosts,MATCH('Blend Sheet'!$AA$4,ItemNum,0),MATCH(I$1,Districts,0))*'Blend Sheet'!$AA51)+(INDEX(ItemCosts,MATCH('Blend Sheet'!$AB$4,ItemNum,0),MATCH(I$1,Districts,0))*'Blend Sheet'!$AB51)+(INDEX(ItemCosts,MATCH('Blend Sheet'!$AC$4,ItemNum,0),MATCH(I$1,Districts,0))*'Blend Sheet'!$AC51)+(INDEX(ItemCosts,MATCH('Blend Sheet'!$AD$4,ItemNum,0),MATCH(I$1,Districts,0))*'Blend Sheet'!$AD51)+(INDEX(ItemCosts,MATCH('Blend Sheet'!$AE$4,ItemNum,0),MATCH(I$1,Districts,0))*'Blend Sheet'!$AE51)+(INDEX(ItemCosts,MATCH('Blend Sheet'!$AF$4,ItemNum,0),MATCH(I$1,Districts,0))*'Blend Sheet'!$AF51)+(INDEX(ItemCosts,MATCH('Blend Sheet'!$AG$4,ItemNum,0),MATCH(I$1,Districts,0))*'Blend Sheet'!$AG51)+(INDEX(ItemCosts,MATCH('Blend Sheet'!$AH$4,ItemNum,0),MATCH(I$1,Districts,0))*'Blend Sheet'!$AH51)+(INDEX(ItemCosts,MATCH('Blend Sheet'!$AI$4,ItemNum,0),MATCH(I$1,Districts,0))*'Blend Sheet'!$AI51)+(INDEX(ItemCosts,MATCH('Blend Sheet'!$AJ$4,ItemNum,0),MATCH(I$1,Districts,0))*'Blend Sheet'!$AJ51)+(INDEX(ItemCosts,MATCH('Blend Sheet'!$AK$4,ItemNum,0),MATCH(I$1,Districts,0))*'Blend Sheet'!$AK51)+(INDEX(ItemCosts,MATCH('Blend Sheet'!$AL$4,ItemNum,0),MATCH(I$1,Districts,0))*'Blend Sheet'!$AL51)+(INDEX(ItemCosts,MATCH('Blend Sheet'!$AM$4,ItemNum,0),MATCH(I$1,Districts,0))*'Blend Sheet'!$AM51)+(INDEX(ItemCosts,MATCH('Blend Sheet'!$AN$4,ItemNum,0),MATCH(I$1,Districts,0))*'Blend Sheet'!$AN51)+(INDEX(ItemCosts,MATCH('Blend Sheet'!$AO$4,ItemNum,0),MATCH(I$1,Districts,0))*'Blend Sheet'!$AO51)+(INDEX(ItemCosts,MATCH('Blend Sheet'!$AP$4,ItemNum,0),MATCH(I$1,Districts,0))*'Blend Sheet'!$AP51)+(INDEX(ItemCosts,MATCH('Blend Sheet'!$AQ$4,ItemNum,0),MATCH(I$1,Districts,0))*'Blend Sheet'!$AQ51)+(INDEX(ItemCosts,MATCH('Blend Sheet'!$AR$4,ItemNum,0),MATCH(I$1,Districts,0))*'Blend Sheet'!$AR51)+(INDEX(ItemCosts,MATCH('Blend Sheet'!$AS$4,ItemNum,0),MATCH(I$1,Districts,0))*'Blend Sheet'!$AS51)</f>
        <v>#N/A</v>
      </c>
      <c r="J48" s="5" t="e">
        <f>(INDEX(ItemCosts,MATCH('Blend Sheet'!$C$4,ItemNum,0),MATCH(J$1,Districts,0))*'Blend Sheet'!$C51)+(INDEX(ItemCosts,MATCH('Blend Sheet'!$D$4,ItemNum,0),MATCH(J$1,Districts,0))*'Blend Sheet'!$D51)+(INDEX(ItemCosts,MATCH('Blend Sheet'!$E$4,ItemNum,0),MATCH(J$1,Districts,0))*'Blend Sheet'!$E51)+(INDEX(ItemCosts,MATCH('Blend Sheet'!$F$4,ItemNum,0),MATCH(J$1,Districts,0))*'Blend Sheet'!$F51)+(INDEX(ItemCosts,MATCH('Blend Sheet'!$G$4,ItemNum,0),MATCH(J$1,Districts,0))*'Blend Sheet'!$G51)+(INDEX(ItemCosts,MATCH('Blend Sheet'!$H$4,ItemNum,0),MATCH(J$1,Districts,0))*'Blend Sheet'!$H51)+(INDEX(ItemCosts,MATCH('Blend Sheet'!$I$4,ItemNum,0),MATCH(J$1,Districts,0))*'Blend Sheet'!$I51)+(INDEX(ItemCosts,MATCH('Blend Sheet'!$J$4,ItemNum,0),MATCH(J$1,Districts,0))*'Blend Sheet'!$J51)+(INDEX(ItemCosts,MATCH('Blend Sheet'!$K$4,ItemNum,0),MATCH(J$1,Districts,0))*'Blend Sheet'!$K51)+(INDEX(ItemCosts,MATCH('Blend Sheet'!$L$4,ItemNum,0),MATCH(J$1,Districts,0))*'Blend Sheet'!$L51)+(INDEX(ItemCosts,MATCH('Blend Sheet'!$M$4,ItemNum,0),MATCH(J$1,Districts,0))*'Blend Sheet'!$M51)+(INDEX(ItemCosts,MATCH('Blend Sheet'!$N$4,ItemNum,0),MATCH(J$1,Districts,0))*'Blend Sheet'!$N51)+(INDEX(ItemCosts,MATCH('Blend Sheet'!$O$4,ItemNum,0),MATCH(J$1,Districts,0))*'Blend Sheet'!$O51)+(INDEX(ItemCosts,MATCH('Blend Sheet'!$P$4,ItemNum,0),MATCH(J$1,Districts,0))*'Blend Sheet'!$P51)+(INDEX(ItemCosts,MATCH('Blend Sheet'!$Q$4,ItemNum,0),MATCH(J$1,Districts,0))*'Blend Sheet'!$Q51)+(INDEX(ItemCosts,MATCH('Blend Sheet'!$R$4,ItemNum,0),MATCH(J$1,Districts,0))*'Blend Sheet'!$R51)+(INDEX(ItemCosts,MATCH('Blend Sheet'!$S$4,ItemNum,0),MATCH(J$1,Districts,0))*'Blend Sheet'!$S51)+(INDEX(ItemCosts,MATCH('Blend Sheet'!$T$4,ItemNum,0),MATCH(J$1,Districts,0))*'Blend Sheet'!$T51)+(INDEX(ItemCosts,MATCH('Blend Sheet'!$U$4,ItemNum,0),MATCH(J$1,Districts,0))*'Blend Sheet'!$U51)+(INDEX(ItemCosts,MATCH('Blend Sheet'!$V$4,ItemNum,0),MATCH(J$1,Districts,0))*'Blend Sheet'!$V51)+(INDEX(ItemCosts,MATCH('Blend Sheet'!$W$4,ItemNum,0),MATCH(J$1,Districts,0))*'Blend Sheet'!$W51)+(INDEX(ItemCosts,MATCH('Blend Sheet'!$X$4,ItemNum,0),MATCH(J$1,Districts,0))*'Blend Sheet'!$X51)+(INDEX(ItemCosts,MATCH('Blend Sheet'!$Y$4,ItemNum,0),MATCH(J$1,Districts,0))*'Blend Sheet'!$Y51)+(INDEX(ItemCosts,MATCH('Blend Sheet'!$Z$4,ItemNum,0),MATCH(J$1,Districts,0))*'Blend Sheet'!$Z51)+(INDEX(ItemCosts,MATCH('Blend Sheet'!$AA$4,ItemNum,0),MATCH(J$1,Districts,0))*'Blend Sheet'!$AA51)+(INDEX(ItemCosts,MATCH('Blend Sheet'!$AB$4,ItemNum,0),MATCH(J$1,Districts,0))*'Blend Sheet'!$AB51)+(INDEX(ItemCosts,MATCH('Blend Sheet'!$AC$4,ItemNum,0),MATCH(J$1,Districts,0))*'Blend Sheet'!$AC51)+(INDEX(ItemCosts,MATCH('Blend Sheet'!$AD$4,ItemNum,0),MATCH(J$1,Districts,0))*'Blend Sheet'!$AD51)+(INDEX(ItemCosts,MATCH('Blend Sheet'!$AE$4,ItemNum,0),MATCH(J$1,Districts,0))*'Blend Sheet'!$AE51)+(INDEX(ItemCosts,MATCH('Blend Sheet'!$AF$4,ItemNum,0),MATCH(J$1,Districts,0))*'Blend Sheet'!$AF51)+(INDEX(ItemCosts,MATCH('Blend Sheet'!$AG$4,ItemNum,0),MATCH(J$1,Districts,0))*'Blend Sheet'!$AG51)+(INDEX(ItemCosts,MATCH('Blend Sheet'!$AH$4,ItemNum,0),MATCH(J$1,Districts,0))*'Blend Sheet'!$AH51)+(INDEX(ItemCosts,MATCH('Blend Sheet'!$AI$4,ItemNum,0),MATCH(J$1,Districts,0))*'Blend Sheet'!$AI51)+(INDEX(ItemCosts,MATCH('Blend Sheet'!$AJ$4,ItemNum,0),MATCH(J$1,Districts,0))*'Blend Sheet'!$AJ51)+(INDEX(ItemCosts,MATCH('Blend Sheet'!$AK$4,ItemNum,0),MATCH(J$1,Districts,0))*'Blend Sheet'!$AK51)+(INDEX(ItemCosts,MATCH('Blend Sheet'!$AL$4,ItemNum,0),MATCH(J$1,Districts,0))*'Blend Sheet'!$AL51)+(INDEX(ItemCosts,MATCH('Blend Sheet'!$AM$4,ItemNum,0),MATCH(J$1,Districts,0))*'Blend Sheet'!$AM51)+(INDEX(ItemCosts,MATCH('Blend Sheet'!$AN$4,ItemNum,0),MATCH(J$1,Districts,0))*'Blend Sheet'!$AN51)+(INDEX(ItemCosts,MATCH('Blend Sheet'!$AO$4,ItemNum,0),MATCH(J$1,Districts,0))*'Blend Sheet'!$AO51)+(INDEX(ItemCosts,MATCH('Blend Sheet'!$AP$4,ItemNum,0),MATCH(J$1,Districts,0))*'Blend Sheet'!$AP51)+(INDEX(ItemCosts,MATCH('Blend Sheet'!$AQ$4,ItemNum,0),MATCH(J$1,Districts,0))*'Blend Sheet'!$AQ51)+(INDEX(ItemCosts,MATCH('Blend Sheet'!$AR$4,ItemNum,0),MATCH(J$1,Districts,0))*'Blend Sheet'!$AR51)+(INDEX(ItemCosts,MATCH('Blend Sheet'!$AS$4,ItemNum,0),MATCH(J$1,Districts,0))*'Blend Sheet'!$AS51)</f>
        <v>#N/A</v>
      </c>
      <c r="K48" s="5" t="e">
        <f>(INDEX(ItemCosts,MATCH('Blend Sheet'!$C$4,ItemNum,0),MATCH(K$1,Districts,0))*'Blend Sheet'!$C51)+(INDEX(ItemCosts,MATCH('Blend Sheet'!$D$4,ItemNum,0),MATCH(K$1,Districts,0))*'Blend Sheet'!$D51)+(INDEX(ItemCosts,MATCH('Blend Sheet'!$E$4,ItemNum,0),MATCH(K$1,Districts,0))*'Blend Sheet'!$E51)+(INDEX(ItemCosts,MATCH('Blend Sheet'!$F$4,ItemNum,0),MATCH(K$1,Districts,0))*'Blend Sheet'!$F51)+(INDEX(ItemCosts,MATCH('Blend Sheet'!$G$4,ItemNum,0),MATCH(K$1,Districts,0))*'Blend Sheet'!$G51)+(INDEX(ItemCosts,MATCH('Blend Sheet'!$H$4,ItemNum,0),MATCH(K$1,Districts,0))*'Blend Sheet'!$H51)+(INDEX(ItemCosts,MATCH('Blend Sheet'!$I$4,ItemNum,0),MATCH(K$1,Districts,0))*'Blend Sheet'!$I51)+(INDEX(ItemCosts,MATCH('Blend Sheet'!$J$4,ItemNum,0),MATCH(K$1,Districts,0))*'Blend Sheet'!$J51)+(INDEX(ItemCosts,MATCH('Blend Sheet'!$K$4,ItemNum,0),MATCH(K$1,Districts,0))*'Blend Sheet'!$K51)+(INDEX(ItemCosts,MATCH('Blend Sheet'!$L$4,ItemNum,0),MATCH(K$1,Districts,0))*'Blend Sheet'!$L51)+(INDEX(ItemCosts,MATCH('Blend Sheet'!$M$4,ItemNum,0),MATCH(K$1,Districts,0))*'Blend Sheet'!$M51)+(INDEX(ItemCosts,MATCH('Blend Sheet'!$N$4,ItemNum,0),MATCH(K$1,Districts,0))*'Blend Sheet'!$N51)+(INDEX(ItemCosts,MATCH('Blend Sheet'!$O$4,ItemNum,0),MATCH(K$1,Districts,0))*'Blend Sheet'!$O51)+(INDEX(ItemCosts,MATCH('Blend Sheet'!$P$4,ItemNum,0),MATCH(K$1,Districts,0))*'Blend Sheet'!$P51)+(INDEX(ItemCosts,MATCH('Blend Sheet'!$Q$4,ItemNum,0),MATCH(K$1,Districts,0))*'Blend Sheet'!$Q51)+(INDEX(ItemCosts,MATCH('Blend Sheet'!$R$4,ItemNum,0),MATCH(K$1,Districts,0))*'Blend Sheet'!$R51)+(INDEX(ItemCosts,MATCH('Blend Sheet'!$S$4,ItemNum,0),MATCH(K$1,Districts,0))*'Blend Sheet'!$S51)+(INDEX(ItemCosts,MATCH('Blend Sheet'!$T$4,ItemNum,0),MATCH(K$1,Districts,0))*'Blend Sheet'!$T51)+(INDEX(ItemCosts,MATCH('Blend Sheet'!$U$4,ItemNum,0),MATCH(K$1,Districts,0))*'Blend Sheet'!$U51)+(INDEX(ItemCosts,MATCH('Blend Sheet'!$V$4,ItemNum,0),MATCH(K$1,Districts,0))*'Blend Sheet'!$V51)+(INDEX(ItemCosts,MATCH('Blend Sheet'!$W$4,ItemNum,0),MATCH(K$1,Districts,0))*'Blend Sheet'!$W51)+(INDEX(ItemCosts,MATCH('Blend Sheet'!$X$4,ItemNum,0),MATCH(K$1,Districts,0))*'Blend Sheet'!$X51)+(INDEX(ItemCosts,MATCH('Blend Sheet'!$Y$4,ItemNum,0),MATCH(K$1,Districts,0))*'Blend Sheet'!$Y51)+(INDEX(ItemCosts,MATCH('Blend Sheet'!$Z$4,ItemNum,0),MATCH(K$1,Districts,0))*'Blend Sheet'!$Z51)+(INDEX(ItemCosts,MATCH('Blend Sheet'!$AA$4,ItemNum,0),MATCH(K$1,Districts,0))*'Blend Sheet'!$AA51)+(INDEX(ItemCosts,MATCH('Blend Sheet'!$AB$4,ItemNum,0),MATCH(K$1,Districts,0))*'Blend Sheet'!$AB51)+(INDEX(ItemCosts,MATCH('Blend Sheet'!$AC$4,ItemNum,0),MATCH(K$1,Districts,0))*'Blend Sheet'!$AC51)+(INDEX(ItemCosts,MATCH('Blend Sheet'!$AD$4,ItemNum,0),MATCH(K$1,Districts,0))*'Blend Sheet'!$AD51)+(INDEX(ItemCosts,MATCH('Blend Sheet'!$AE$4,ItemNum,0),MATCH(K$1,Districts,0))*'Blend Sheet'!$AE51)+(INDEX(ItemCosts,MATCH('Blend Sheet'!$AF$4,ItemNum,0),MATCH(K$1,Districts,0))*'Blend Sheet'!$AF51)+(INDEX(ItemCosts,MATCH('Blend Sheet'!$AG$4,ItemNum,0),MATCH(K$1,Districts,0))*'Blend Sheet'!$AG51)+(INDEX(ItemCosts,MATCH('Blend Sheet'!$AH$4,ItemNum,0),MATCH(K$1,Districts,0))*'Blend Sheet'!$AH51)+(INDEX(ItemCosts,MATCH('Blend Sheet'!$AI$4,ItemNum,0),MATCH(K$1,Districts,0))*'Blend Sheet'!$AI51)+(INDEX(ItemCosts,MATCH('Blend Sheet'!$AJ$4,ItemNum,0),MATCH(K$1,Districts,0))*'Blend Sheet'!$AJ51)+(INDEX(ItemCosts,MATCH('Blend Sheet'!$AK$4,ItemNum,0),MATCH(K$1,Districts,0))*'Blend Sheet'!$AK51)+(INDEX(ItemCosts,MATCH('Blend Sheet'!$AL$4,ItemNum,0),MATCH(K$1,Districts,0))*'Blend Sheet'!$AL51)+(INDEX(ItemCosts,MATCH('Blend Sheet'!$AM$4,ItemNum,0),MATCH(K$1,Districts,0))*'Blend Sheet'!$AM51)+(INDEX(ItemCosts,MATCH('Blend Sheet'!$AN$4,ItemNum,0),MATCH(K$1,Districts,0))*'Blend Sheet'!$AN51)+(INDEX(ItemCosts,MATCH('Blend Sheet'!$AO$4,ItemNum,0),MATCH(K$1,Districts,0))*'Blend Sheet'!$AO51)+(INDEX(ItemCosts,MATCH('Blend Sheet'!$AP$4,ItemNum,0),MATCH(K$1,Districts,0))*'Blend Sheet'!$AP51)+(INDEX(ItemCosts,MATCH('Blend Sheet'!$AQ$4,ItemNum,0),MATCH(K$1,Districts,0))*'Blend Sheet'!$AQ51)+(INDEX(ItemCosts,MATCH('Blend Sheet'!$AR$4,ItemNum,0),MATCH(K$1,Districts,0))*'Blend Sheet'!$AR51)+(INDEX(ItemCosts,MATCH('Blend Sheet'!$AS$4,ItemNum,0),MATCH(K$1,Districts,0))*'Blend Sheet'!$AS51)</f>
        <v>#N/A</v>
      </c>
      <c r="L48" s="5" t="e">
        <f>(INDEX(ItemCosts,MATCH('Blend Sheet'!$C$4,ItemNum,0),MATCH(L$1,Districts,0))*'Blend Sheet'!$C51)+(INDEX(ItemCosts,MATCH('Blend Sheet'!$D$4,ItemNum,0),MATCH(L$1,Districts,0))*'Blend Sheet'!$D51)+(INDEX(ItemCosts,MATCH('Blend Sheet'!$E$4,ItemNum,0),MATCH(L$1,Districts,0))*'Blend Sheet'!$E51)+(INDEX(ItemCosts,MATCH('Blend Sheet'!$F$4,ItemNum,0),MATCH(L$1,Districts,0))*'Blend Sheet'!$F51)+(INDEX(ItemCosts,MATCH('Blend Sheet'!$G$4,ItemNum,0),MATCH(L$1,Districts,0))*'Blend Sheet'!$G51)+(INDEX(ItemCosts,MATCH('Blend Sheet'!$H$4,ItemNum,0),MATCH(L$1,Districts,0))*'Blend Sheet'!$H51)+(INDEX(ItemCosts,MATCH('Blend Sheet'!$I$4,ItemNum,0),MATCH(L$1,Districts,0))*'Blend Sheet'!$I51)+(INDEX(ItemCosts,MATCH('Blend Sheet'!$J$4,ItemNum,0),MATCH(L$1,Districts,0))*'Blend Sheet'!$J51)+(INDEX(ItemCosts,MATCH('Blend Sheet'!$K$4,ItemNum,0),MATCH(L$1,Districts,0))*'Blend Sheet'!$K51)+(INDEX(ItemCosts,MATCH('Blend Sheet'!$L$4,ItemNum,0),MATCH(L$1,Districts,0))*'Blend Sheet'!$L51)+(INDEX(ItemCosts,MATCH('Blend Sheet'!$M$4,ItemNum,0),MATCH(L$1,Districts,0))*'Blend Sheet'!$M51)+(INDEX(ItemCosts,MATCH('Blend Sheet'!$N$4,ItemNum,0),MATCH(L$1,Districts,0))*'Blend Sheet'!$N51)+(INDEX(ItemCosts,MATCH('Blend Sheet'!$O$4,ItemNum,0),MATCH(L$1,Districts,0))*'Blend Sheet'!$O51)+(INDEX(ItemCosts,MATCH('Blend Sheet'!$P$4,ItemNum,0),MATCH(L$1,Districts,0))*'Blend Sheet'!$P51)+(INDEX(ItemCosts,MATCH('Blend Sheet'!$Q$4,ItemNum,0),MATCH(L$1,Districts,0))*'Blend Sheet'!$Q51)+(INDEX(ItemCosts,MATCH('Blend Sheet'!$R$4,ItemNum,0),MATCH(L$1,Districts,0))*'Blend Sheet'!$R51)+(INDEX(ItemCosts,MATCH('Blend Sheet'!$S$4,ItemNum,0),MATCH(L$1,Districts,0))*'Blend Sheet'!$S51)+(INDEX(ItemCosts,MATCH('Blend Sheet'!$T$4,ItemNum,0),MATCH(L$1,Districts,0))*'Blend Sheet'!$T51)+(INDEX(ItemCosts,MATCH('Blend Sheet'!$U$4,ItemNum,0),MATCH(L$1,Districts,0))*'Blend Sheet'!$U51)+(INDEX(ItemCosts,MATCH('Blend Sheet'!$V$4,ItemNum,0),MATCH(L$1,Districts,0))*'Blend Sheet'!$V51)+(INDEX(ItemCosts,MATCH('Blend Sheet'!$W$4,ItemNum,0),MATCH(L$1,Districts,0))*'Blend Sheet'!$W51)+(INDEX(ItemCosts,MATCH('Blend Sheet'!$X$4,ItemNum,0),MATCH(L$1,Districts,0))*'Blend Sheet'!$X51)+(INDEX(ItemCosts,MATCH('Blend Sheet'!$Y$4,ItemNum,0),MATCH(L$1,Districts,0))*'Blend Sheet'!$Y51)+(INDEX(ItemCosts,MATCH('Blend Sheet'!$Z$4,ItemNum,0),MATCH(L$1,Districts,0))*'Blend Sheet'!$Z51)+(INDEX(ItemCosts,MATCH('Blend Sheet'!$AA$4,ItemNum,0),MATCH(L$1,Districts,0))*'Blend Sheet'!$AA51)+(INDEX(ItemCosts,MATCH('Blend Sheet'!$AB$4,ItemNum,0),MATCH(L$1,Districts,0))*'Blend Sheet'!$AB51)+(INDEX(ItemCosts,MATCH('Blend Sheet'!$AC$4,ItemNum,0),MATCH(L$1,Districts,0))*'Blend Sheet'!$AC51)+(INDEX(ItemCosts,MATCH('Blend Sheet'!$AD$4,ItemNum,0),MATCH(L$1,Districts,0))*'Blend Sheet'!$AD51)+(INDEX(ItemCosts,MATCH('Blend Sheet'!$AE$4,ItemNum,0),MATCH(L$1,Districts,0))*'Blend Sheet'!$AE51)+(INDEX(ItemCosts,MATCH('Blend Sheet'!$AF$4,ItemNum,0),MATCH(L$1,Districts,0))*'Blend Sheet'!$AF51)+(INDEX(ItemCosts,MATCH('Blend Sheet'!$AG$4,ItemNum,0),MATCH(L$1,Districts,0))*'Blend Sheet'!$AG51)+(INDEX(ItemCosts,MATCH('Blend Sheet'!$AH$4,ItemNum,0),MATCH(L$1,Districts,0))*'Blend Sheet'!$AH51)+(INDEX(ItemCosts,MATCH('Blend Sheet'!$AI$4,ItemNum,0),MATCH(L$1,Districts,0))*'Blend Sheet'!$AI51)+(INDEX(ItemCosts,MATCH('Blend Sheet'!$AJ$4,ItemNum,0),MATCH(L$1,Districts,0))*'Blend Sheet'!$AJ51)+(INDEX(ItemCosts,MATCH('Blend Sheet'!$AK$4,ItemNum,0),MATCH(L$1,Districts,0))*'Blend Sheet'!$AK51)+(INDEX(ItemCosts,MATCH('Blend Sheet'!$AL$4,ItemNum,0),MATCH(L$1,Districts,0))*'Blend Sheet'!$AL51)+(INDEX(ItemCosts,MATCH('Blend Sheet'!$AM$4,ItemNum,0),MATCH(L$1,Districts,0))*'Blend Sheet'!$AM51)+(INDEX(ItemCosts,MATCH('Blend Sheet'!$AN$4,ItemNum,0),MATCH(L$1,Districts,0))*'Blend Sheet'!$AN51)+(INDEX(ItemCosts,MATCH('Blend Sheet'!$AO$4,ItemNum,0),MATCH(L$1,Districts,0))*'Blend Sheet'!$AO51)+(INDEX(ItemCosts,MATCH('Blend Sheet'!$AP$4,ItemNum,0),MATCH(L$1,Districts,0))*'Blend Sheet'!$AP51)+(INDEX(ItemCosts,MATCH('Blend Sheet'!$AQ$4,ItemNum,0),MATCH(L$1,Districts,0))*'Blend Sheet'!$AQ51)+(INDEX(ItemCosts,MATCH('Blend Sheet'!$AR$4,ItemNum,0),MATCH(L$1,Districts,0))*'Blend Sheet'!$AR51)+(INDEX(ItemCosts,MATCH('Blend Sheet'!$AS$4,ItemNum,0),MATCH(L$1,Districts,0))*'Blend Sheet'!$AS51)</f>
        <v>#N/A</v>
      </c>
      <c r="M48" s="191"/>
      <c r="N48" s="34" t="e">
        <f>D48/'Blend Sheet'!$BA51</f>
        <v>#N/A</v>
      </c>
      <c r="O48" s="34" t="e">
        <f>E48/'Blend Sheet'!$BA51</f>
        <v>#N/A</v>
      </c>
      <c r="P48" s="34" t="e">
        <f>G48/'Blend Sheet'!$BA51</f>
        <v>#N/A</v>
      </c>
      <c r="Q48" s="34" t="e">
        <f>H48/'Blend Sheet'!$BA51</f>
        <v>#N/A</v>
      </c>
      <c r="R48" s="34" t="e">
        <f>I48/'Blend Sheet'!$BA51</f>
        <v>#N/A</v>
      </c>
      <c r="S48" s="34" t="e">
        <f>J48/'Blend Sheet'!$BA51</f>
        <v>#N/A</v>
      </c>
      <c r="T48" s="34" t="e">
        <f>K48/'Blend Sheet'!$BA51</f>
        <v>#N/A</v>
      </c>
      <c r="U48" s="34" t="e">
        <f>L48/'Blend Sheet'!$BA51</f>
        <v>#N/A</v>
      </c>
    </row>
    <row r="49" spans="1:21" x14ac:dyDescent="0.25">
      <c r="A49" t="str">
        <f>'Blend Sheet'!A52</f>
        <v>LCS 1600</v>
      </c>
      <c r="B49" s="5" t="e">
        <f>(INDEX(ItemCosts,MATCH('Blend Sheet'!$C$4,ItemNum,0),MATCH(B$1,Districts,0))*'Blend Sheet'!$C52)+(INDEX(ItemCosts,MATCH('Blend Sheet'!$D$4,ItemNum,0),MATCH(B$1,Districts,0))*'Blend Sheet'!$D52)+(INDEX(ItemCosts,MATCH('Blend Sheet'!$E$4,ItemNum,0),MATCH(B$1,Districts,0))*'Blend Sheet'!$E52)+(INDEX(ItemCosts,MATCH('Blend Sheet'!$F$4,ItemNum,0),MATCH(B$1,Districts,0))*'Blend Sheet'!$F52)+(INDEX(ItemCosts,MATCH('Blend Sheet'!$G$4,ItemNum,0),MATCH(B$1,Districts,0))*'Blend Sheet'!$G52)+(INDEX(ItemCosts,MATCH('Blend Sheet'!$H$4,ItemNum,0),MATCH(B$1,Districts,0))*'Blend Sheet'!$H52)+(INDEX(ItemCosts,MATCH('Blend Sheet'!$I$4,ItemNum,0),MATCH(B$1,Districts,0))*'Blend Sheet'!$I52)+(INDEX(ItemCosts,MATCH('Blend Sheet'!$J$4,ItemNum,0),MATCH(B$1,Districts,0))*'Blend Sheet'!$J52)+(INDEX(ItemCosts,MATCH('Blend Sheet'!$K$4,ItemNum,0),MATCH(B$1,Districts,0))*'Blend Sheet'!$K52)+(INDEX(ItemCosts,MATCH('Blend Sheet'!$L$4,ItemNum,0),MATCH(B$1,Districts,0))*'Blend Sheet'!$L52)+(INDEX(ItemCosts,MATCH('Blend Sheet'!$M$4,ItemNum,0),MATCH(B$1,Districts,0))*'Blend Sheet'!$M52)+(INDEX(ItemCosts,MATCH('Blend Sheet'!$N$4,ItemNum,0),MATCH(B$1,Districts,0))*'Blend Sheet'!$N52)+(INDEX(ItemCosts,MATCH('Blend Sheet'!$O$4,ItemNum,0),MATCH(B$1,Districts,0))*'Blend Sheet'!$O52)+(INDEX(ItemCosts,MATCH('Blend Sheet'!$P$4,ItemNum,0),MATCH(B$1,Districts,0))*'Blend Sheet'!$P52)+(INDEX(ItemCosts,MATCH('Blend Sheet'!$Q$4,ItemNum,0),MATCH(B$1,Districts,0))*'Blend Sheet'!$Q52)+(INDEX(ItemCosts,MATCH('Blend Sheet'!$R$4,ItemNum,0),MATCH(B$1,Districts,0))*'Blend Sheet'!$R52)+(INDEX(ItemCosts,MATCH('Blend Sheet'!$S$4,ItemNum,0),MATCH(B$1,Districts,0))*'Blend Sheet'!$S52)+(INDEX(ItemCosts,MATCH('Blend Sheet'!$T$4,ItemNum,0),MATCH(B$1,Districts,0))*'Blend Sheet'!$T52)+(INDEX(ItemCosts,MATCH('Blend Sheet'!$U$4,ItemNum,0),MATCH(B$1,Districts,0))*'Blend Sheet'!$U52)+(INDEX(ItemCosts,MATCH('Blend Sheet'!$V$4,ItemNum,0),MATCH(B$1,Districts,0))*'Blend Sheet'!$V52)+(INDEX(ItemCosts,MATCH('Blend Sheet'!$W$4,ItemNum,0),MATCH(B$1,Districts,0))*'Blend Sheet'!$W52)+(INDEX(ItemCosts,MATCH('Blend Sheet'!$X$4,ItemNum,0),MATCH(B$1,Districts,0))*'Blend Sheet'!$X52)+(INDEX(ItemCosts,MATCH('Blend Sheet'!$Y$4,ItemNum,0),MATCH(B$1,Districts,0))*'Blend Sheet'!$Y52)+(INDEX(ItemCosts,MATCH('Blend Sheet'!$Z$4,ItemNum,0),MATCH(B$1,Districts,0))*'Blend Sheet'!$Z52)+(INDEX(ItemCosts,MATCH('Blend Sheet'!$AA$4,ItemNum,0),MATCH(B$1,Districts,0))*'Blend Sheet'!$AA52)+(INDEX(ItemCosts,MATCH('Blend Sheet'!$AB$4,ItemNum,0),MATCH(B$1,Districts,0))*'Blend Sheet'!$AB52)+(INDEX(ItemCosts,MATCH('Blend Sheet'!$AC$4,ItemNum,0),MATCH(B$1,Districts,0))*'Blend Sheet'!$AC52)+(INDEX(ItemCosts,MATCH('Blend Sheet'!$AD$4,ItemNum,0),MATCH(B$1,Districts,0))*'Blend Sheet'!$AD52)+(INDEX(ItemCosts,MATCH('Blend Sheet'!$AE$4,ItemNum,0),MATCH(B$1,Districts,0))*'Blend Sheet'!$AE52)+(INDEX(ItemCosts,MATCH('Blend Sheet'!$AF$4,ItemNum,0),MATCH(B$1,Districts,0))*'Blend Sheet'!$AF52)+(INDEX(ItemCosts,MATCH('Blend Sheet'!$AG$4,ItemNum,0),MATCH(B$1,Districts,0))*'Blend Sheet'!$AG52)+(INDEX(ItemCosts,MATCH('Blend Sheet'!$AH$4,ItemNum,0),MATCH(B$1,Districts,0))*'Blend Sheet'!$AH52)+(INDEX(ItemCosts,MATCH('Blend Sheet'!$AI$4,ItemNum,0),MATCH(B$1,Districts,0))*'Blend Sheet'!$AI52)+(INDEX(ItemCosts,MATCH('Blend Sheet'!$AJ$4,ItemNum,0),MATCH(B$1,Districts,0))*'Blend Sheet'!$AJ52)+(INDEX(ItemCosts,MATCH('Blend Sheet'!$AK$4,ItemNum,0),MATCH(B$1,Districts,0))*'Blend Sheet'!$AK52)+(INDEX(ItemCosts,MATCH('Blend Sheet'!$AL$4,ItemNum,0),MATCH(B$1,Districts,0))*'Blend Sheet'!$AL52)+(INDEX(ItemCosts,MATCH('Blend Sheet'!$AM$4,ItemNum,0),MATCH(B$1,Districts,0))*'Blend Sheet'!$AM52)+(INDEX(ItemCosts,MATCH('Blend Sheet'!$AN$4,ItemNum,0),MATCH(B$1,Districts,0))*'Blend Sheet'!$AN52)+(INDEX(ItemCosts,MATCH('Blend Sheet'!$AO$4,ItemNum,0),MATCH(B$1,Districts,0))*'Blend Sheet'!$AO52)+(INDEX(ItemCosts,MATCH('Blend Sheet'!$AP$4,ItemNum,0),MATCH(B$1,Districts,0))*'Blend Sheet'!$AP52)+(INDEX(ItemCosts,MATCH('Blend Sheet'!$AQ$4,ItemNum,0),MATCH(B$1,Districts,0))*'Blend Sheet'!$AQ52)+(INDEX(ItemCosts,MATCH('Blend Sheet'!$AR$4,ItemNum,0),MATCH(B$1,Districts,0))*'Blend Sheet'!$AR52)+(INDEX(ItemCosts,MATCH('Blend Sheet'!$AS$4,ItemNum,0),MATCH(B$1,Districts,0))*'Blend Sheet'!$AS52)</f>
        <v>#N/A</v>
      </c>
      <c r="C49" s="5" t="e">
        <f>(INDEX(ItemCosts,MATCH('Blend Sheet'!$C$4,ItemNum,0),MATCH(C$1,Districts,0))*'Blend Sheet'!$C52)+(INDEX(ItemCosts,MATCH('Blend Sheet'!$D$4,ItemNum,0),MATCH(C$1,Districts,0))*'Blend Sheet'!$D52)+(INDEX(ItemCosts,MATCH('Blend Sheet'!$E$4,ItemNum,0),MATCH(C$1,Districts,0))*'Blend Sheet'!$E52)+(INDEX(ItemCosts,MATCH('Blend Sheet'!$F$4,ItemNum,0),MATCH(C$1,Districts,0))*'Blend Sheet'!$F52)+(INDEX(ItemCosts,MATCH('Blend Sheet'!$G$4,ItemNum,0),MATCH(C$1,Districts,0))*'Blend Sheet'!$G52)+(INDEX(ItemCosts,MATCH('Blend Sheet'!$H$4,ItemNum,0),MATCH(C$1,Districts,0))*'Blend Sheet'!$H52)+(INDEX(ItemCosts,MATCH('Blend Sheet'!$I$4,ItemNum,0),MATCH(C$1,Districts,0))*'Blend Sheet'!$I52)+(INDEX(ItemCosts,MATCH('Blend Sheet'!$J$4,ItemNum,0),MATCH(C$1,Districts,0))*'Blend Sheet'!$J52)+(INDEX(ItemCosts,MATCH('Blend Sheet'!$K$4,ItemNum,0),MATCH(C$1,Districts,0))*'Blend Sheet'!$K52)+(INDEX(ItemCosts,MATCH('Blend Sheet'!$L$4,ItemNum,0),MATCH(C$1,Districts,0))*'Blend Sheet'!$L52)+(INDEX(ItemCosts,MATCH('Blend Sheet'!$M$4,ItemNum,0),MATCH(C$1,Districts,0))*'Blend Sheet'!$M52)+(INDEX(ItemCosts,MATCH('Blend Sheet'!$N$4,ItemNum,0),MATCH(C$1,Districts,0))*'Blend Sheet'!$N52)+(INDEX(ItemCosts,MATCH('Blend Sheet'!$O$4,ItemNum,0),MATCH(C$1,Districts,0))*'Blend Sheet'!$O52)+(INDEX(ItemCosts,MATCH('Blend Sheet'!$P$4,ItemNum,0),MATCH(C$1,Districts,0))*'Blend Sheet'!$P52)+(INDEX(ItemCosts,MATCH('Blend Sheet'!$Q$4,ItemNum,0),MATCH(C$1,Districts,0))*'Blend Sheet'!$Q52)+(INDEX(ItemCosts,MATCH('Blend Sheet'!$R$4,ItemNum,0),MATCH(C$1,Districts,0))*'Blend Sheet'!$R52)+(INDEX(ItemCosts,MATCH('Blend Sheet'!$S$4,ItemNum,0),MATCH(C$1,Districts,0))*'Blend Sheet'!$S52)+(INDEX(ItemCosts,MATCH('Blend Sheet'!$T$4,ItemNum,0),MATCH(C$1,Districts,0))*'Blend Sheet'!$T52)+(INDEX(ItemCosts,MATCH('Blend Sheet'!$U$4,ItemNum,0),MATCH(C$1,Districts,0))*'Blend Sheet'!$U52)+(INDEX(ItemCosts,MATCH('Blend Sheet'!$V$4,ItemNum,0),MATCH(C$1,Districts,0))*'Blend Sheet'!$V52)+(INDEX(ItemCosts,MATCH('Blend Sheet'!$W$4,ItemNum,0),MATCH(C$1,Districts,0))*'Blend Sheet'!$W52)+(INDEX(ItemCosts,MATCH('Blend Sheet'!$X$4,ItemNum,0),MATCH(C$1,Districts,0))*'Blend Sheet'!$X52)+(INDEX(ItemCosts,MATCH('Blend Sheet'!$Y$4,ItemNum,0),MATCH(C$1,Districts,0))*'Blend Sheet'!$Y52)+(INDEX(ItemCosts,MATCH('Blend Sheet'!$Z$4,ItemNum,0),MATCH(C$1,Districts,0))*'Blend Sheet'!$Z52)+(INDEX(ItemCosts,MATCH('Blend Sheet'!$AA$4,ItemNum,0),MATCH(C$1,Districts,0))*'Blend Sheet'!$AA52)+(INDEX(ItemCosts,MATCH('Blend Sheet'!$AB$4,ItemNum,0),MATCH(C$1,Districts,0))*'Blend Sheet'!$AB52)+(INDEX(ItemCosts,MATCH('Blend Sheet'!$AC$4,ItemNum,0),MATCH(C$1,Districts,0))*'Blend Sheet'!$AC52)+(INDEX(ItemCosts,MATCH('Blend Sheet'!$AD$4,ItemNum,0),MATCH(C$1,Districts,0))*'Blend Sheet'!$AD52)+(INDEX(ItemCosts,MATCH('Blend Sheet'!$AE$4,ItemNum,0),MATCH(C$1,Districts,0))*'Blend Sheet'!$AE52)+(INDEX(ItemCosts,MATCH('Blend Sheet'!$AF$4,ItemNum,0),MATCH(C$1,Districts,0))*'Blend Sheet'!$AF52)+(INDEX(ItemCosts,MATCH('Blend Sheet'!$AG$4,ItemNum,0),MATCH(C$1,Districts,0))*'Blend Sheet'!$AG52)+(INDEX(ItemCosts,MATCH('Blend Sheet'!$AH$4,ItemNum,0),MATCH(C$1,Districts,0))*'Blend Sheet'!$AH52)+(INDEX(ItemCosts,MATCH('Blend Sheet'!$AI$4,ItemNum,0),MATCH(C$1,Districts,0))*'Blend Sheet'!$AI52)+(INDEX(ItemCosts,MATCH('Blend Sheet'!$AJ$4,ItemNum,0),MATCH(C$1,Districts,0))*'Blend Sheet'!$AJ52)+(INDEX(ItemCosts,MATCH('Blend Sheet'!$AK$4,ItemNum,0),MATCH(C$1,Districts,0))*'Blend Sheet'!$AK52)+(INDEX(ItemCosts,MATCH('Blend Sheet'!$AL$4,ItemNum,0),MATCH(C$1,Districts,0))*'Blend Sheet'!$AL52)+(INDEX(ItemCosts,MATCH('Blend Sheet'!$AM$4,ItemNum,0),MATCH(C$1,Districts,0))*'Blend Sheet'!$AM52)+(INDEX(ItemCosts,MATCH('Blend Sheet'!$AN$4,ItemNum,0),MATCH(C$1,Districts,0))*'Blend Sheet'!$AN52)+(INDEX(ItemCosts,MATCH('Blend Sheet'!$AO$4,ItemNum,0),MATCH(C$1,Districts,0))*'Blend Sheet'!$AO52)+(INDEX(ItemCosts,MATCH('Blend Sheet'!$AP$4,ItemNum,0),MATCH(C$1,Districts,0))*'Blend Sheet'!$AP52)+(INDEX(ItemCosts,MATCH('Blend Sheet'!$AQ$4,ItemNum,0),MATCH(C$1,Districts,0))*'Blend Sheet'!$AQ52)+(INDEX(ItemCosts,MATCH('Blend Sheet'!$AR$4,ItemNum,0),MATCH(C$1,Districts,0))*'Blend Sheet'!$AR52)+(INDEX(ItemCosts,MATCH('Blend Sheet'!$AS$4,ItemNum,0),MATCH(C$1,Districts,0))*'Blend Sheet'!$AS52)</f>
        <v>#N/A</v>
      </c>
      <c r="D49" s="5" t="e">
        <f>(INDEX(ItemCosts,MATCH('Blend Sheet'!$C$4,ItemNum,0),MATCH(D$1,Districts,0))*'Blend Sheet'!$C52)+(INDEX(ItemCosts,MATCH('Blend Sheet'!$D$4,ItemNum,0),MATCH(D$1,Districts,0))*'Blend Sheet'!$D52)+(INDEX(ItemCosts,MATCH('Blend Sheet'!$E$4,ItemNum,0),MATCH(D$1,Districts,0))*'Blend Sheet'!$E52)+(INDEX(ItemCosts,MATCH('Blend Sheet'!$F$4,ItemNum,0),MATCH(D$1,Districts,0))*'Blend Sheet'!$F52)+(INDEX(ItemCosts,MATCH('Blend Sheet'!$G$4,ItemNum,0),MATCH(D$1,Districts,0))*'Blend Sheet'!$G52)+(INDEX(ItemCosts,MATCH('Blend Sheet'!$H$4,ItemNum,0),MATCH(D$1,Districts,0))*'Blend Sheet'!$H52)+(INDEX(ItemCosts,MATCH('Blend Sheet'!$I$4,ItemNum,0),MATCH(D$1,Districts,0))*'Blend Sheet'!$I52)+(INDEX(ItemCosts,MATCH('Blend Sheet'!$J$4,ItemNum,0),MATCH(D$1,Districts,0))*'Blend Sheet'!$J52)+(INDEX(ItemCosts,MATCH('Blend Sheet'!$K$4,ItemNum,0),MATCH(D$1,Districts,0))*'Blend Sheet'!$K52)+(INDEX(ItemCosts,MATCH('Blend Sheet'!$L$4,ItemNum,0),MATCH(D$1,Districts,0))*'Blend Sheet'!$L52)+(INDEX(ItemCosts,MATCH('Blend Sheet'!$M$4,ItemNum,0),MATCH(D$1,Districts,0))*'Blend Sheet'!$M52)+(INDEX(ItemCosts,MATCH('Blend Sheet'!$N$4,ItemNum,0),MATCH(D$1,Districts,0))*'Blend Sheet'!$N52)+(INDEX(ItemCosts,MATCH('Blend Sheet'!$O$4,ItemNum,0),MATCH(D$1,Districts,0))*'Blend Sheet'!$O52)+(INDEX(ItemCosts,MATCH('Blend Sheet'!$P$4,ItemNum,0),MATCH(D$1,Districts,0))*'Blend Sheet'!$P52)+(INDEX(ItemCosts,MATCH('Blend Sheet'!$Q$4,ItemNum,0),MATCH(D$1,Districts,0))*'Blend Sheet'!$Q52)+(INDEX(ItemCosts,MATCH('Blend Sheet'!$R$4,ItemNum,0),MATCH(D$1,Districts,0))*'Blend Sheet'!$R52)+(INDEX(ItemCosts,MATCH('Blend Sheet'!$S$4,ItemNum,0),MATCH(D$1,Districts,0))*'Blend Sheet'!$S52)+(INDEX(ItemCosts,MATCH('Blend Sheet'!$T$4,ItemNum,0),MATCH(D$1,Districts,0))*'Blend Sheet'!$T52)+(INDEX(ItemCosts,MATCH('Blend Sheet'!$U$4,ItemNum,0),MATCH(D$1,Districts,0))*'Blend Sheet'!$U52)+(INDEX(ItemCosts,MATCH('Blend Sheet'!$V$4,ItemNum,0),MATCH(D$1,Districts,0))*'Blend Sheet'!$V52)+(INDEX(ItemCosts,MATCH('Blend Sheet'!$W$4,ItemNum,0),MATCH(D$1,Districts,0))*'Blend Sheet'!$W52)+(INDEX(ItemCosts,MATCH('Blend Sheet'!$X$4,ItemNum,0),MATCH(D$1,Districts,0))*'Blend Sheet'!$X52)+(INDEX(ItemCosts,MATCH('Blend Sheet'!$Y$4,ItemNum,0),MATCH(D$1,Districts,0))*'Blend Sheet'!$Y52)+(INDEX(ItemCosts,MATCH('Blend Sheet'!$Z$4,ItemNum,0),MATCH(D$1,Districts,0))*'Blend Sheet'!$Z52)+(INDEX(ItemCosts,MATCH('Blend Sheet'!$AA$4,ItemNum,0),MATCH(D$1,Districts,0))*'Blend Sheet'!$AA52)+(INDEX(ItemCosts,MATCH('Blend Sheet'!$AB$4,ItemNum,0),MATCH(D$1,Districts,0))*'Blend Sheet'!$AB52)+(INDEX(ItemCosts,MATCH('Blend Sheet'!$AC$4,ItemNum,0),MATCH(D$1,Districts,0))*'Blend Sheet'!$AC52)+(INDEX(ItemCosts,MATCH('Blend Sheet'!$AD$4,ItemNum,0),MATCH(D$1,Districts,0))*'Blend Sheet'!$AD52)+(INDEX(ItemCosts,MATCH('Blend Sheet'!$AE$4,ItemNum,0),MATCH(D$1,Districts,0))*'Blend Sheet'!$AE52)+(INDEX(ItemCosts,MATCH('Blend Sheet'!$AF$4,ItemNum,0),MATCH(D$1,Districts,0))*'Blend Sheet'!$AF52)+(INDEX(ItemCosts,MATCH('Blend Sheet'!$AG$4,ItemNum,0),MATCH(D$1,Districts,0))*'Blend Sheet'!$AG52)+(INDEX(ItemCosts,MATCH('Blend Sheet'!$AH$4,ItemNum,0),MATCH(D$1,Districts,0))*'Blend Sheet'!$AH52)+(INDEX(ItemCosts,MATCH('Blend Sheet'!$AI$4,ItemNum,0),MATCH(D$1,Districts,0))*'Blend Sheet'!$AI52)+(INDEX(ItemCosts,MATCH('Blend Sheet'!$AJ$4,ItemNum,0),MATCH(D$1,Districts,0))*'Blend Sheet'!$AJ52)+(INDEX(ItemCosts,MATCH('Blend Sheet'!$AK$4,ItemNum,0),MATCH(D$1,Districts,0))*'Blend Sheet'!$AK52)+(INDEX(ItemCosts,MATCH('Blend Sheet'!$AL$4,ItemNum,0),MATCH(D$1,Districts,0))*'Blend Sheet'!$AL52)+(INDEX(ItemCosts,MATCH('Blend Sheet'!$AM$4,ItemNum,0),MATCH(D$1,Districts,0))*'Blend Sheet'!$AM52)+(INDEX(ItemCosts,MATCH('Blend Sheet'!$AN$4,ItemNum,0),MATCH(D$1,Districts,0))*'Blend Sheet'!$AN52)+(INDEX(ItemCosts,MATCH('Blend Sheet'!$AO$4,ItemNum,0),MATCH(D$1,Districts,0))*'Blend Sheet'!$AO52)+(INDEX(ItemCosts,MATCH('Blend Sheet'!$AP$4,ItemNum,0),MATCH(D$1,Districts,0))*'Blend Sheet'!$AP52)+(INDEX(ItemCosts,MATCH('Blend Sheet'!$AQ$4,ItemNum,0),MATCH(D$1,Districts,0))*'Blend Sheet'!$AQ52)+(INDEX(ItemCosts,MATCH('Blend Sheet'!$AR$4,ItemNum,0),MATCH(D$1,Districts,0))*'Blend Sheet'!$AR52)+(INDEX(ItemCosts,MATCH('Blend Sheet'!$AS$4,ItemNum,0),MATCH(D$1,Districts,0))*'Blend Sheet'!$AS52)</f>
        <v>#N/A</v>
      </c>
      <c r="E49" s="5" t="e">
        <f>(INDEX(ItemCosts,MATCH('Blend Sheet'!$C$4,ItemNum,0),MATCH(E$1,Districts,0))*'Blend Sheet'!$C52)+(INDEX(ItemCosts,MATCH('Blend Sheet'!$D$4,ItemNum,0),MATCH(E$1,Districts,0))*'Blend Sheet'!$D52)+(INDEX(ItemCosts,MATCH('Blend Sheet'!$E$4,ItemNum,0),MATCH(E$1,Districts,0))*'Blend Sheet'!$E52)+(INDEX(ItemCosts,MATCH('Blend Sheet'!$F$4,ItemNum,0),MATCH(E$1,Districts,0))*'Blend Sheet'!$F52)+(INDEX(ItemCosts,MATCH('Blend Sheet'!$G$4,ItemNum,0),MATCH(E$1,Districts,0))*'Blend Sheet'!$G52)+(INDEX(ItemCosts,MATCH('Blend Sheet'!$H$4,ItemNum,0),MATCH(E$1,Districts,0))*'Blend Sheet'!$H52)+(INDEX(ItemCosts,MATCH('Blend Sheet'!$I$4,ItemNum,0),MATCH(E$1,Districts,0))*'Blend Sheet'!$I52)+(INDEX(ItemCosts,MATCH('Blend Sheet'!$J$4,ItemNum,0),MATCH(E$1,Districts,0))*'Blend Sheet'!$J52)+(INDEX(ItemCosts,MATCH('Blend Sheet'!$K$4,ItemNum,0),MATCH(E$1,Districts,0))*'Blend Sheet'!$K52)+(INDEX(ItemCosts,MATCH('Blend Sheet'!$L$4,ItemNum,0),MATCH(E$1,Districts,0))*'Blend Sheet'!$L52)+(INDEX(ItemCosts,MATCH('Blend Sheet'!$M$4,ItemNum,0),MATCH(E$1,Districts,0))*'Blend Sheet'!$M52)+(INDEX(ItemCosts,MATCH('Blend Sheet'!$N$4,ItemNum,0),MATCH(E$1,Districts,0))*'Blend Sheet'!$N52)+(INDEX(ItemCosts,MATCH('Blend Sheet'!$O$4,ItemNum,0),MATCH(E$1,Districts,0))*'Blend Sheet'!$O52)+(INDEX(ItemCosts,MATCH('Blend Sheet'!$P$4,ItemNum,0),MATCH(E$1,Districts,0))*'Blend Sheet'!$P52)+(INDEX(ItemCosts,MATCH('Blend Sheet'!$Q$4,ItemNum,0),MATCH(E$1,Districts,0))*'Blend Sheet'!$Q52)+(INDEX(ItemCosts,MATCH('Blend Sheet'!$R$4,ItemNum,0),MATCH(E$1,Districts,0))*'Blend Sheet'!$R52)+(INDEX(ItemCosts,MATCH('Blend Sheet'!$S$4,ItemNum,0),MATCH(E$1,Districts,0))*'Blend Sheet'!$S52)+(INDEX(ItemCosts,MATCH('Blend Sheet'!$T$4,ItemNum,0),MATCH(E$1,Districts,0))*'Blend Sheet'!$T52)+(INDEX(ItemCosts,MATCH('Blend Sheet'!$U$4,ItemNum,0),MATCH(E$1,Districts,0))*'Blend Sheet'!$U52)+(INDEX(ItemCosts,MATCH('Blend Sheet'!$V$4,ItemNum,0),MATCH(E$1,Districts,0))*'Blend Sheet'!$V52)+(INDEX(ItemCosts,MATCH('Blend Sheet'!$W$4,ItemNum,0),MATCH(E$1,Districts,0))*'Blend Sheet'!$W52)+(INDEX(ItemCosts,MATCH('Blend Sheet'!$X$4,ItemNum,0),MATCH(E$1,Districts,0))*'Blend Sheet'!$X52)+(INDEX(ItemCosts,MATCH('Blend Sheet'!$Y$4,ItemNum,0),MATCH(E$1,Districts,0))*'Blend Sheet'!$Y52)+(INDEX(ItemCosts,MATCH('Blend Sheet'!$Z$4,ItemNum,0),MATCH(E$1,Districts,0))*'Blend Sheet'!$Z52)+(INDEX(ItemCosts,MATCH('Blend Sheet'!$AA$4,ItemNum,0),MATCH(E$1,Districts,0))*'Blend Sheet'!$AA52)+(INDEX(ItemCosts,MATCH('Blend Sheet'!$AB$4,ItemNum,0),MATCH(E$1,Districts,0))*'Blend Sheet'!$AB52)+(INDEX(ItemCosts,MATCH('Blend Sheet'!$AC$4,ItemNum,0),MATCH(E$1,Districts,0))*'Blend Sheet'!$AC52)+(INDEX(ItemCosts,MATCH('Blend Sheet'!$AD$4,ItemNum,0),MATCH(E$1,Districts,0))*'Blend Sheet'!$AD52)+(INDEX(ItemCosts,MATCH('Blend Sheet'!$AE$4,ItemNum,0),MATCH(E$1,Districts,0))*'Blend Sheet'!$AE52)+(INDEX(ItemCosts,MATCH('Blend Sheet'!$AF$4,ItemNum,0),MATCH(E$1,Districts,0))*'Blend Sheet'!$AF52)+(INDEX(ItemCosts,MATCH('Blend Sheet'!$AG$4,ItemNum,0),MATCH(E$1,Districts,0))*'Blend Sheet'!$AG52)+(INDEX(ItemCosts,MATCH('Blend Sheet'!$AH$4,ItemNum,0),MATCH(E$1,Districts,0))*'Blend Sheet'!$AH52)+(INDEX(ItemCosts,MATCH('Blend Sheet'!$AI$4,ItemNum,0),MATCH(E$1,Districts,0))*'Blend Sheet'!$AI52)+(INDEX(ItemCosts,MATCH('Blend Sheet'!$AJ$4,ItemNum,0),MATCH(E$1,Districts,0))*'Blend Sheet'!$AJ52)+(INDEX(ItemCosts,MATCH('Blend Sheet'!$AK$4,ItemNum,0),MATCH(E$1,Districts,0))*'Blend Sheet'!$AK52)+(INDEX(ItemCosts,MATCH('Blend Sheet'!$AL$4,ItemNum,0),MATCH(E$1,Districts,0))*'Blend Sheet'!$AL52)+(INDEX(ItemCosts,MATCH('Blend Sheet'!$AM$4,ItemNum,0),MATCH(E$1,Districts,0))*'Blend Sheet'!$AM52)+(INDEX(ItemCosts,MATCH('Blend Sheet'!$AN$4,ItemNum,0),MATCH(E$1,Districts,0))*'Blend Sheet'!$AN52)+(INDEX(ItemCosts,MATCH('Blend Sheet'!$AO$4,ItemNum,0),MATCH(E$1,Districts,0))*'Blend Sheet'!$AO52)+(INDEX(ItemCosts,MATCH('Blend Sheet'!$AP$4,ItemNum,0),MATCH(E$1,Districts,0))*'Blend Sheet'!$AP52)+(INDEX(ItemCosts,MATCH('Blend Sheet'!$AQ$4,ItemNum,0),MATCH(E$1,Districts,0))*'Blend Sheet'!$AQ52)+(INDEX(ItemCosts,MATCH('Blend Sheet'!$AR$4,ItemNum,0),MATCH(E$1,Districts,0))*'Blend Sheet'!$AR52)+(INDEX(ItemCosts,MATCH('Blend Sheet'!$AS$4,ItemNum,0),MATCH(E$1,Districts,0))*'Blend Sheet'!$AS52)</f>
        <v>#N/A</v>
      </c>
      <c r="F49" s="5" t="e">
        <f>(INDEX(ItemCosts,MATCH('Blend Sheet'!$C$4,ItemNum,0),MATCH(F$1,Districts,0))*'Blend Sheet'!$C52)+(INDEX(ItemCosts,MATCH('Blend Sheet'!$D$4,ItemNum,0),MATCH(F$1,Districts,0))*'Blend Sheet'!$D52)+(INDEX(ItemCosts,MATCH('Blend Sheet'!$E$4,ItemNum,0),MATCH(F$1,Districts,0))*'Blend Sheet'!$E52)+(INDEX(ItemCosts,MATCH('Blend Sheet'!$F$4,ItemNum,0),MATCH(F$1,Districts,0))*'Blend Sheet'!$F52)+(INDEX(ItemCosts,MATCH('Blend Sheet'!$G$4,ItemNum,0),MATCH(F$1,Districts,0))*'Blend Sheet'!$G52)+(INDEX(ItemCosts,MATCH('Blend Sheet'!$H$4,ItemNum,0),MATCH(F$1,Districts,0))*'Blend Sheet'!$H52)+(INDEX(ItemCosts,MATCH('Blend Sheet'!$I$4,ItemNum,0),MATCH(F$1,Districts,0))*'Blend Sheet'!$I52)+(INDEX(ItemCosts,MATCH('Blend Sheet'!$J$4,ItemNum,0),MATCH(F$1,Districts,0))*'Blend Sheet'!$J52)+(INDEX(ItemCosts,MATCH('Blend Sheet'!$K$4,ItemNum,0),MATCH(F$1,Districts,0))*'Blend Sheet'!$K52)+(INDEX(ItemCosts,MATCH('Blend Sheet'!$L$4,ItemNum,0),MATCH(F$1,Districts,0))*'Blend Sheet'!$L52)+(INDEX(ItemCosts,MATCH('Blend Sheet'!$M$4,ItemNum,0),MATCH(F$1,Districts,0))*'Blend Sheet'!$M52)+(INDEX(ItemCosts,MATCH('Blend Sheet'!$N$4,ItemNum,0),MATCH(F$1,Districts,0))*'Blend Sheet'!$N52)+(INDEX(ItemCosts,MATCH('Blend Sheet'!$O$4,ItemNum,0),MATCH(F$1,Districts,0))*'Blend Sheet'!$O52)+(INDEX(ItemCosts,MATCH('Blend Sheet'!$P$4,ItemNum,0),MATCH(F$1,Districts,0))*'Blend Sheet'!$P52)+(INDEX(ItemCosts,MATCH('Blend Sheet'!$Q$4,ItemNum,0),MATCH(F$1,Districts,0))*'Blend Sheet'!$Q52)+(INDEX(ItemCosts,MATCH('Blend Sheet'!$R$4,ItemNum,0),MATCH(F$1,Districts,0))*'Blend Sheet'!$R52)+(INDEX(ItemCosts,MATCH('Blend Sheet'!$S$4,ItemNum,0),MATCH(F$1,Districts,0))*'Blend Sheet'!$S52)+(INDEX(ItemCosts,MATCH('Blend Sheet'!$T$4,ItemNum,0),MATCH(F$1,Districts,0))*'Blend Sheet'!$T52)+(INDEX(ItemCosts,MATCH('Blend Sheet'!$U$4,ItemNum,0),MATCH(F$1,Districts,0))*'Blend Sheet'!$U52)+(INDEX(ItemCosts,MATCH('Blend Sheet'!$V$4,ItemNum,0),MATCH(F$1,Districts,0))*'Blend Sheet'!$V52)+(INDEX(ItemCosts,MATCH('Blend Sheet'!$W$4,ItemNum,0),MATCH(F$1,Districts,0))*'Blend Sheet'!$W52)+(INDEX(ItemCosts,MATCH('Blend Sheet'!$X$4,ItemNum,0),MATCH(F$1,Districts,0))*'Blend Sheet'!$X52)+(INDEX(ItemCosts,MATCH('Blend Sheet'!$Y$4,ItemNum,0),MATCH(F$1,Districts,0))*'Blend Sheet'!$Y52)+(INDEX(ItemCosts,MATCH('Blend Sheet'!$Z$4,ItemNum,0),MATCH(F$1,Districts,0))*'Blend Sheet'!$Z52)+(INDEX(ItemCosts,MATCH('Blend Sheet'!$AA$4,ItemNum,0),MATCH(F$1,Districts,0))*'Blend Sheet'!$AA52)+(INDEX(ItemCosts,MATCH('Blend Sheet'!$AB$4,ItemNum,0),MATCH(F$1,Districts,0))*'Blend Sheet'!$AB52)+(INDEX(ItemCosts,MATCH('Blend Sheet'!$AC$4,ItemNum,0),MATCH(F$1,Districts,0))*'Blend Sheet'!$AC52)+(INDEX(ItemCosts,MATCH('Blend Sheet'!$AD$4,ItemNum,0),MATCH(F$1,Districts,0))*'Blend Sheet'!$AD52)+(INDEX(ItemCosts,MATCH('Blend Sheet'!$AE$4,ItemNum,0),MATCH(F$1,Districts,0))*'Blend Sheet'!$AE52)+(INDEX(ItemCosts,MATCH('Blend Sheet'!$AF$4,ItemNum,0),MATCH(F$1,Districts,0))*'Blend Sheet'!$AF52)+(INDEX(ItemCosts,MATCH('Blend Sheet'!$AG$4,ItemNum,0),MATCH(F$1,Districts,0))*'Blend Sheet'!$AG52)+(INDEX(ItemCosts,MATCH('Blend Sheet'!$AH$4,ItemNum,0),MATCH(F$1,Districts,0))*'Blend Sheet'!$AH52)+(INDEX(ItemCosts,MATCH('Blend Sheet'!$AI$4,ItemNum,0),MATCH(F$1,Districts,0))*'Blend Sheet'!$AI52)+(INDEX(ItemCosts,MATCH('Blend Sheet'!$AJ$4,ItemNum,0),MATCH(F$1,Districts,0))*'Blend Sheet'!$AJ52)+(INDEX(ItemCosts,MATCH('Blend Sheet'!$AK$4,ItemNum,0),MATCH(F$1,Districts,0))*'Blend Sheet'!$AK52)+(INDEX(ItemCosts,MATCH('Blend Sheet'!$AL$4,ItemNum,0),MATCH(F$1,Districts,0))*'Blend Sheet'!$AL52)+(INDEX(ItemCosts,MATCH('Blend Sheet'!$AM$4,ItemNum,0),MATCH(F$1,Districts,0))*'Blend Sheet'!$AM52)+(INDEX(ItemCosts,MATCH('Blend Sheet'!$AN$4,ItemNum,0),MATCH(F$1,Districts,0))*'Blend Sheet'!$AN52)+(INDEX(ItemCosts,MATCH('Blend Sheet'!$AO$4,ItemNum,0),MATCH(F$1,Districts,0))*'Blend Sheet'!$AO52)+(INDEX(ItemCosts,MATCH('Blend Sheet'!$AP$4,ItemNum,0),MATCH(F$1,Districts,0))*'Blend Sheet'!$AP52)+(INDEX(ItemCosts,MATCH('Blend Sheet'!$AQ$4,ItemNum,0),MATCH(F$1,Districts,0))*'Blend Sheet'!$AQ52)+(INDEX(ItemCosts,MATCH('Blend Sheet'!$AR$4,ItemNum,0),MATCH(F$1,Districts,0))*'Blend Sheet'!$AR52)+(INDEX(ItemCosts,MATCH('Blend Sheet'!$AS$4,ItemNum,0),MATCH(F$1,Districts,0))*'Blend Sheet'!$AS52)</f>
        <v>#N/A</v>
      </c>
      <c r="G49" s="5" t="e">
        <f>(INDEX(ItemCosts,MATCH('Blend Sheet'!$C$4,ItemNum,0),MATCH(G$1,Districts,0))*'Blend Sheet'!$C52)+(INDEX(ItemCosts,MATCH('Blend Sheet'!$D$4,ItemNum,0),MATCH(G$1,Districts,0))*'Blend Sheet'!$D52)+(INDEX(ItemCosts,MATCH('Blend Sheet'!$E$4,ItemNum,0),MATCH(G$1,Districts,0))*'Blend Sheet'!$E52)+(INDEX(ItemCosts,MATCH('Blend Sheet'!$F$4,ItemNum,0),MATCH(G$1,Districts,0))*'Blend Sheet'!$F52)+(INDEX(ItemCosts,MATCH('Blend Sheet'!$G$4,ItemNum,0),MATCH(G$1,Districts,0))*'Blend Sheet'!$G52)+(INDEX(ItemCosts,MATCH('Blend Sheet'!$H$4,ItemNum,0),MATCH(G$1,Districts,0))*'Blend Sheet'!$H52)+(INDEX(ItemCosts,MATCH('Blend Sheet'!$I$4,ItemNum,0),MATCH(G$1,Districts,0))*'Blend Sheet'!$I52)+(INDEX(ItemCosts,MATCH('Blend Sheet'!$J$4,ItemNum,0),MATCH(G$1,Districts,0))*'Blend Sheet'!$J52)+(INDEX(ItemCosts,MATCH('Blend Sheet'!$K$4,ItemNum,0),MATCH(G$1,Districts,0))*'Blend Sheet'!$K52)+(INDEX(ItemCosts,MATCH('Blend Sheet'!$L$4,ItemNum,0),MATCH(G$1,Districts,0))*'Blend Sheet'!$L52)+(INDEX(ItemCosts,MATCH('Blend Sheet'!$M$4,ItemNum,0),MATCH(G$1,Districts,0))*'Blend Sheet'!$M52)+(INDEX(ItemCosts,MATCH('Blend Sheet'!$N$4,ItemNum,0),MATCH(G$1,Districts,0))*'Blend Sheet'!$N52)+(INDEX(ItemCosts,MATCH('Blend Sheet'!$O$4,ItemNum,0),MATCH(G$1,Districts,0))*'Blend Sheet'!$O52)+(INDEX(ItemCosts,MATCH('Blend Sheet'!$P$4,ItemNum,0),MATCH(G$1,Districts,0))*'Blend Sheet'!$P52)+(INDEX(ItemCosts,MATCH('Blend Sheet'!$Q$4,ItemNum,0),MATCH(G$1,Districts,0))*'Blend Sheet'!$Q52)+(INDEX(ItemCosts,MATCH('Blend Sheet'!$R$4,ItemNum,0),MATCH(G$1,Districts,0))*'Blend Sheet'!$R52)+(INDEX(ItemCosts,MATCH('Blend Sheet'!$S$4,ItemNum,0),MATCH(G$1,Districts,0))*'Blend Sheet'!$S52)+(INDEX(ItemCosts,MATCH('Blend Sheet'!$T$4,ItemNum,0),MATCH(G$1,Districts,0))*'Blend Sheet'!$T52)+(INDEX(ItemCosts,MATCH('Blend Sheet'!$U$4,ItemNum,0),MATCH(G$1,Districts,0))*'Blend Sheet'!$U52)+(INDEX(ItemCosts,MATCH('Blend Sheet'!$V$4,ItemNum,0),MATCH(G$1,Districts,0))*'Blend Sheet'!$V52)+(INDEX(ItemCosts,MATCH('Blend Sheet'!$W$4,ItemNum,0),MATCH(G$1,Districts,0))*'Blend Sheet'!$W52)+(INDEX(ItemCosts,MATCH('Blend Sheet'!$X$4,ItemNum,0),MATCH(G$1,Districts,0))*'Blend Sheet'!$X52)+(INDEX(ItemCosts,MATCH('Blend Sheet'!$Y$4,ItemNum,0),MATCH(G$1,Districts,0))*'Blend Sheet'!$Y52)+(INDEX(ItemCosts,MATCH('Blend Sheet'!$Z$4,ItemNum,0),MATCH(G$1,Districts,0))*'Blend Sheet'!$Z52)+(INDEX(ItemCosts,MATCH('Blend Sheet'!$AA$4,ItemNum,0),MATCH(G$1,Districts,0))*'Blend Sheet'!$AA52)+(INDEX(ItemCosts,MATCH('Blend Sheet'!$AB$4,ItemNum,0),MATCH(G$1,Districts,0))*'Blend Sheet'!$AB52)+(INDEX(ItemCosts,MATCH('Blend Sheet'!$AC$4,ItemNum,0),MATCH(G$1,Districts,0))*'Blend Sheet'!$AC52)+(INDEX(ItemCosts,MATCH('Blend Sheet'!$AD$4,ItemNum,0),MATCH(G$1,Districts,0))*'Blend Sheet'!$AD52)+(INDEX(ItemCosts,MATCH('Blend Sheet'!$AE$4,ItemNum,0),MATCH(G$1,Districts,0))*'Blend Sheet'!$AE52)+(INDEX(ItemCosts,MATCH('Blend Sheet'!$AF$4,ItemNum,0),MATCH(G$1,Districts,0))*'Blend Sheet'!$AF52)+(INDEX(ItemCosts,MATCH('Blend Sheet'!$AG$4,ItemNum,0),MATCH(G$1,Districts,0))*'Blend Sheet'!$AG52)+(INDEX(ItemCosts,MATCH('Blend Sheet'!$AH$4,ItemNum,0),MATCH(G$1,Districts,0))*'Blend Sheet'!$AH52)+(INDEX(ItemCosts,MATCH('Blend Sheet'!$AI$4,ItemNum,0),MATCH(G$1,Districts,0))*'Blend Sheet'!$AI52)+(INDEX(ItemCosts,MATCH('Blend Sheet'!$AJ$4,ItemNum,0),MATCH(G$1,Districts,0))*'Blend Sheet'!$AJ52)+(INDEX(ItemCosts,MATCH('Blend Sheet'!$AK$4,ItemNum,0),MATCH(G$1,Districts,0))*'Blend Sheet'!$AK52)+(INDEX(ItemCosts,MATCH('Blend Sheet'!$AL$4,ItemNum,0),MATCH(G$1,Districts,0))*'Blend Sheet'!$AL52)+(INDEX(ItemCosts,MATCH('Blend Sheet'!$AM$4,ItemNum,0),MATCH(G$1,Districts,0))*'Blend Sheet'!$AM52)+(INDEX(ItemCosts,MATCH('Blend Sheet'!$AN$4,ItemNum,0),MATCH(G$1,Districts,0))*'Blend Sheet'!$AN52)+(INDEX(ItemCosts,MATCH('Blend Sheet'!$AO$4,ItemNum,0),MATCH(G$1,Districts,0))*'Blend Sheet'!$AO52)+(INDEX(ItemCosts,MATCH('Blend Sheet'!$AP$4,ItemNum,0),MATCH(G$1,Districts,0))*'Blend Sheet'!$AP52)+(INDEX(ItemCosts,MATCH('Blend Sheet'!$AQ$4,ItemNum,0),MATCH(G$1,Districts,0))*'Blend Sheet'!$AQ52)+(INDEX(ItemCosts,MATCH('Blend Sheet'!$AR$4,ItemNum,0),MATCH(G$1,Districts,0))*'Blend Sheet'!$AR52)+(INDEX(ItemCosts,MATCH('Blend Sheet'!$AS$4,ItemNum,0),MATCH(G$1,Districts,0))*'Blend Sheet'!$AS52)</f>
        <v>#N/A</v>
      </c>
      <c r="H49" s="5" t="e">
        <f>(INDEX(ItemCosts,MATCH('Blend Sheet'!$C$4,ItemNum,0),MATCH(H$1,Districts,0))*'Blend Sheet'!$C52)+(INDEX(ItemCosts,MATCH('Blend Sheet'!$D$4,ItemNum,0),MATCH(H$1,Districts,0))*'Blend Sheet'!$D52)+(INDEX(ItemCosts,MATCH('Blend Sheet'!$E$4,ItemNum,0),MATCH(H$1,Districts,0))*'Blend Sheet'!$E52)+(INDEX(ItemCosts,MATCH('Blend Sheet'!$F$4,ItemNum,0),MATCH(H$1,Districts,0))*'Blend Sheet'!$F52)+(INDEX(ItemCosts,MATCH('Blend Sheet'!$G$4,ItemNum,0),MATCH(H$1,Districts,0))*'Blend Sheet'!$G52)+(INDEX(ItemCosts,MATCH('Blend Sheet'!$H$4,ItemNum,0),MATCH(H$1,Districts,0))*'Blend Sheet'!$H52)+(INDEX(ItemCosts,MATCH('Blend Sheet'!$I$4,ItemNum,0),MATCH(H$1,Districts,0))*'Blend Sheet'!$I52)+(INDEX(ItemCosts,MATCH('Blend Sheet'!$J$4,ItemNum,0),MATCH(H$1,Districts,0))*'Blend Sheet'!$J52)+(INDEX(ItemCosts,MATCH('Blend Sheet'!$K$4,ItemNum,0),MATCH(H$1,Districts,0))*'Blend Sheet'!$K52)+(INDEX(ItemCosts,MATCH('Blend Sheet'!$L$4,ItemNum,0),MATCH(H$1,Districts,0))*'Blend Sheet'!$L52)+(INDEX(ItemCosts,MATCH('Blend Sheet'!$M$4,ItemNum,0),MATCH(H$1,Districts,0))*'Blend Sheet'!$M52)+(INDEX(ItemCosts,MATCH('Blend Sheet'!$N$4,ItemNum,0),MATCH(H$1,Districts,0))*'Blend Sheet'!$N52)+(INDEX(ItemCosts,MATCH('Blend Sheet'!$O$4,ItemNum,0),MATCH(H$1,Districts,0))*'Blend Sheet'!$O52)+(INDEX(ItemCosts,MATCH('Blend Sheet'!$P$4,ItemNum,0),MATCH(H$1,Districts,0))*'Blend Sheet'!$P52)+(INDEX(ItemCosts,MATCH('Blend Sheet'!$Q$4,ItemNum,0),MATCH(H$1,Districts,0))*'Blend Sheet'!$Q52)+(INDEX(ItemCosts,MATCH('Blend Sheet'!$R$4,ItemNum,0),MATCH(H$1,Districts,0))*'Blend Sheet'!$R52)+(INDEX(ItemCosts,MATCH('Blend Sheet'!$S$4,ItemNum,0),MATCH(H$1,Districts,0))*'Blend Sheet'!$S52)+(INDEX(ItemCosts,MATCH('Blend Sheet'!$T$4,ItemNum,0),MATCH(H$1,Districts,0))*'Blend Sheet'!$T52)+(INDEX(ItemCosts,MATCH('Blend Sheet'!$U$4,ItemNum,0),MATCH(H$1,Districts,0))*'Blend Sheet'!$U52)+(INDEX(ItemCosts,MATCH('Blend Sheet'!$V$4,ItemNum,0),MATCH(H$1,Districts,0))*'Blend Sheet'!$V52)+(INDEX(ItemCosts,MATCH('Blend Sheet'!$W$4,ItemNum,0),MATCH(H$1,Districts,0))*'Blend Sheet'!$W52)+(INDEX(ItemCosts,MATCH('Blend Sheet'!$X$4,ItemNum,0),MATCH(H$1,Districts,0))*'Blend Sheet'!$X52)+(INDEX(ItemCosts,MATCH('Blend Sheet'!$Y$4,ItemNum,0),MATCH(H$1,Districts,0))*'Blend Sheet'!$Y52)+(INDEX(ItemCosts,MATCH('Blend Sheet'!$Z$4,ItemNum,0),MATCH(H$1,Districts,0))*'Blend Sheet'!$Z52)+(INDEX(ItemCosts,MATCH('Blend Sheet'!$AA$4,ItemNum,0),MATCH(H$1,Districts,0))*'Blend Sheet'!$AA52)+(INDEX(ItemCosts,MATCH('Blend Sheet'!$AB$4,ItemNum,0),MATCH(H$1,Districts,0))*'Blend Sheet'!$AB52)+(INDEX(ItemCosts,MATCH('Blend Sheet'!$AC$4,ItemNum,0),MATCH(H$1,Districts,0))*'Blend Sheet'!$AC52)+(INDEX(ItemCosts,MATCH('Blend Sheet'!$AD$4,ItemNum,0),MATCH(H$1,Districts,0))*'Blend Sheet'!$AD52)+(INDEX(ItemCosts,MATCH('Blend Sheet'!$AE$4,ItemNum,0),MATCH(H$1,Districts,0))*'Blend Sheet'!$AE52)+(INDEX(ItemCosts,MATCH('Blend Sheet'!$AF$4,ItemNum,0),MATCH(H$1,Districts,0))*'Blend Sheet'!$AF52)+(INDEX(ItemCosts,MATCH('Blend Sheet'!$AG$4,ItemNum,0),MATCH(H$1,Districts,0))*'Blend Sheet'!$AG52)+(INDEX(ItemCosts,MATCH('Blend Sheet'!$AH$4,ItemNum,0),MATCH(H$1,Districts,0))*'Blend Sheet'!$AH52)+(INDEX(ItemCosts,MATCH('Blend Sheet'!$AI$4,ItemNum,0),MATCH(H$1,Districts,0))*'Blend Sheet'!$AI52)+(INDEX(ItemCosts,MATCH('Blend Sheet'!$AJ$4,ItemNum,0),MATCH(H$1,Districts,0))*'Blend Sheet'!$AJ52)+(INDEX(ItemCosts,MATCH('Blend Sheet'!$AK$4,ItemNum,0),MATCH(H$1,Districts,0))*'Blend Sheet'!$AK52)+(INDEX(ItemCosts,MATCH('Blend Sheet'!$AL$4,ItemNum,0),MATCH(H$1,Districts,0))*'Blend Sheet'!$AL52)+(INDEX(ItemCosts,MATCH('Blend Sheet'!$AM$4,ItemNum,0),MATCH(H$1,Districts,0))*'Blend Sheet'!$AM52)+(INDEX(ItemCosts,MATCH('Blend Sheet'!$AN$4,ItemNum,0),MATCH(H$1,Districts,0))*'Blend Sheet'!$AN52)+(INDEX(ItemCosts,MATCH('Blend Sheet'!$AO$4,ItemNum,0),MATCH(H$1,Districts,0))*'Blend Sheet'!$AO52)+(INDEX(ItemCosts,MATCH('Blend Sheet'!$AP$4,ItemNum,0),MATCH(H$1,Districts,0))*'Blend Sheet'!$AP52)+(INDEX(ItemCosts,MATCH('Blend Sheet'!$AQ$4,ItemNum,0),MATCH(H$1,Districts,0))*'Blend Sheet'!$AQ52)+(INDEX(ItemCosts,MATCH('Blend Sheet'!$AR$4,ItemNum,0),MATCH(H$1,Districts,0))*'Blend Sheet'!$AR52)+(INDEX(ItemCosts,MATCH('Blend Sheet'!$AS$4,ItemNum,0),MATCH(H$1,Districts,0))*'Blend Sheet'!$AS52)</f>
        <v>#N/A</v>
      </c>
      <c r="I49" s="5" t="e">
        <f>(INDEX(ItemCosts,MATCH('Blend Sheet'!$C$4,ItemNum,0),MATCH(I$1,Districts,0))*'Blend Sheet'!$C52)+(INDEX(ItemCosts,MATCH('Blend Sheet'!$D$4,ItemNum,0),MATCH(I$1,Districts,0))*'Blend Sheet'!$D52)+(INDEX(ItemCosts,MATCH('Blend Sheet'!$E$4,ItemNum,0),MATCH(I$1,Districts,0))*'Blend Sheet'!$E52)+(INDEX(ItemCosts,MATCH('Blend Sheet'!$F$4,ItemNum,0),MATCH(I$1,Districts,0))*'Blend Sheet'!$F52)+(INDEX(ItemCosts,MATCH('Blend Sheet'!$G$4,ItemNum,0),MATCH(I$1,Districts,0))*'Blend Sheet'!$G52)+(INDEX(ItemCosts,MATCH('Blend Sheet'!$H$4,ItemNum,0),MATCH(I$1,Districts,0))*'Blend Sheet'!$H52)+(INDEX(ItemCosts,MATCH('Blend Sheet'!$I$4,ItemNum,0),MATCH(I$1,Districts,0))*'Blend Sheet'!$I52)+(INDEX(ItemCosts,MATCH('Blend Sheet'!$J$4,ItemNum,0),MATCH(I$1,Districts,0))*'Blend Sheet'!$J52)+(INDEX(ItemCosts,MATCH('Blend Sheet'!$K$4,ItemNum,0),MATCH(I$1,Districts,0))*'Blend Sheet'!$K52)+(INDEX(ItemCosts,MATCH('Blend Sheet'!$L$4,ItemNum,0),MATCH(I$1,Districts,0))*'Blend Sheet'!$L52)+(INDEX(ItemCosts,MATCH('Blend Sheet'!$M$4,ItemNum,0),MATCH(I$1,Districts,0))*'Blend Sheet'!$M52)+(INDEX(ItemCosts,MATCH('Blend Sheet'!$N$4,ItemNum,0),MATCH(I$1,Districts,0))*'Blend Sheet'!$N52)+(INDEX(ItemCosts,MATCH('Blend Sheet'!$O$4,ItemNum,0),MATCH(I$1,Districts,0))*'Blend Sheet'!$O52)+(INDEX(ItemCosts,MATCH('Blend Sheet'!$P$4,ItemNum,0),MATCH(I$1,Districts,0))*'Blend Sheet'!$P52)+(INDEX(ItemCosts,MATCH('Blend Sheet'!$Q$4,ItemNum,0),MATCH(I$1,Districts,0))*'Blend Sheet'!$Q52)+(INDEX(ItemCosts,MATCH('Blend Sheet'!$R$4,ItemNum,0),MATCH(I$1,Districts,0))*'Blend Sheet'!$R52)+(INDEX(ItemCosts,MATCH('Blend Sheet'!$S$4,ItemNum,0),MATCH(I$1,Districts,0))*'Blend Sheet'!$S52)+(INDEX(ItemCosts,MATCH('Blend Sheet'!$T$4,ItemNum,0),MATCH(I$1,Districts,0))*'Blend Sheet'!$T52)+(INDEX(ItemCosts,MATCH('Blend Sheet'!$U$4,ItemNum,0),MATCH(I$1,Districts,0))*'Blend Sheet'!$U52)+(INDEX(ItemCosts,MATCH('Blend Sheet'!$V$4,ItemNum,0),MATCH(I$1,Districts,0))*'Blend Sheet'!$V52)+(INDEX(ItemCosts,MATCH('Blend Sheet'!$W$4,ItemNum,0),MATCH(I$1,Districts,0))*'Blend Sheet'!$W52)+(INDEX(ItemCosts,MATCH('Blend Sheet'!$X$4,ItemNum,0),MATCH(I$1,Districts,0))*'Blend Sheet'!$X52)+(INDEX(ItemCosts,MATCH('Blend Sheet'!$Y$4,ItemNum,0),MATCH(I$1,Districts,0))*'Blend Sheet'!$Y52)+(INDEX(ItemCosts,MATCH('Blend Sheet'!$Z$4,ItemNum,0),MATCH(I$1,Districts,0))*'Blend Sheet'!$Z52)+(INDEX(ItemCosts,MATCH('Blend Sheet'!$AA$4,ItemNum,0),MATCH(I$1,Districts,0))*'Blend Sheet'!$AA52)+(INDEX(ItemCosts,MATCH('Blend Sheet'!$AB$4,ItemNum,0),MATCH(I$1,Districts,0))*'Blend Sheet'!$AB52)+(INDEX(ItemCosts,MATCH('Blend Sheet'!$AC$4,ItemNum,0),MATCH(I$1,Districts,0))*'Blend Sheet'!$AC52)+(INDEX(ItemCosts,MATCH('Blend Sheet'!$AD$4,ItemNum,0),MATCH(I$1,Districts,0))*'Blend Sheet'!$AD52)+(INDEX(ItemCosts,MATCH('Blend Sheet'!$AE$4,ItemNum,0),MATCH(I$1,Districts,0))*'Blend Sheet'!$AE52)+(INDEX(ItemCosts,MATCH('Blend Sheet'!$AF$4,ItemNum,0),MATCH(I$1,Districts,0))*'Blend Sheet'!$AF52)+(INDEX(ItemCosts,MATCH('Blend Sheet'!$AG$4,ItemNum,0),MATCH(I$1,Districts,0))*'Blend Sheet'!$AG52)+(INDEX(ItemCosts,MATCH('Blend Sheet'!$AH$4,ItemNum,0),MATCH(I$1,Districts,0))*'Blend Sheet'!$AH52)+(INDEX(ItemCosts,MATCH('Blend Sheet'!$AI$4,ItemNum,0),MATCH(I$1,Districts,0))*'Blend Sheet'!$AI52)+(INDEX(ItemCosts,MATCH('Blend Sheet'!$AJ$4,ItemNum,0),MATCH(I$1,Districts,0))*'Blend Sheet'!$AJ52)+(INDEX(ItemCosts,MATCH('Blend Sheet'!$AK$4,ItemNum,0),MATCH(I$1,Districts,0))*'Blend Sheet'!$AK52)+(INDEX(ItemCosts,MATCH('Blend Sheet'!$AL$4,ItemNum,0),MATCH(I$1,Districts,0))*'Blend Sheet'!$AL52)+(INDEX(ItemCosts,MATCH('Blend Sheet'!$AM$4,ItemNum,0),MATCH(I$1,Districts,0))*'Blend Sheet'!$AM52)+(INDEX(ItemCosts,MATCH('Blend Sheet'!$AN$4,ItemNum,0),MATCH(I$1,Districts,0))*'Blend Sheet'!$AN52)+(INDEX(ItemCosts,MATCH('Blend Sheet'!$AO$4,ItemNum,0),MATCH(I$1,Districts,0))*'Blend Sheet'!$AO52)+(INDEX(ItemCosts,MATCH('Blend Sheet'!$AP$4,ItemNum,0),MATCH(I$1,Districts,0))*'Blend Sheet'!$AP52)+(INDEX(ItemCosts,MATCH('Blend Sheet'!$AQ$4,ItemNum,0),MATCH(I$1,Districts,0))*'Blend Sheet'!$AQ52)+(INDEX(ItemCosts,MATCH('Blend Sheet'!$AR$4,ItemNum,0),MATCH(I$1,Districts,0))*'Blend Sheet'!$AR52)+(INDEX(ItemCosts,MATCH('Blend Sheet'!$AS$4,ItemNum,0),MATCH(I$1,Districts,0))*'Blend Sheet'!$AS52)</f>
        <v>#N/A</v>
      </c>
      <c r="J49" s="5" t="e">
        <f>(INDEX(ItemCosts,MATCH('Blend Sheet'!$C$4,ItemNum,0),MATCH(J$1,Districts,0))*'Blend Sheet'!$C52)+(INDEX(ItemCosts,MATCH('Blend Sheet'!$D$4,ItemNum,0),MATCH(J$1,Districts,0))*'Blend Sheet'!$D52)+(INDEX(ItemCosts,MATCH('Blend Sheet'!$E$4,ItemNum,0),MATCH(J$1,Districts,0))*'Blend Sheet'!$E52)+(INDEX(ItemCosts,MATCH('Blend Sheet'!$F$4,ItemNum,0),MATCH(J$1,Districts,0))*'Blend Sheet'!$F52)+(INDEX(ItemCosts,MATCH('Blend Sheet'!$G$4,ItemNum,0),MATCH(J$1,Districts,0))*'Blend Sheet'!$G52)+(INDEX(ItemCosts,MATCH('Blend Sheet'!$H$4,ItemNum,0),MATCH(J$1,Districts,0))*'Blend Sheet'!$H52)+(INDEX(ItemCosts,MATCH('Blend Sheet'!$I$4,ItemNum,0),MATCH(J$1,Districts,0))*'Blend Sheet'!$I52)+(INDEX(ItemCosts,MATCH('Blend Sheet'!$J$4,ItemNum,0),MATCH(J$1,Districts,0))*'Blend Sheet'!$J52)+(INDEX(ItemCosts,MATCH('Blend Sheet'!$K$4,ItemNum,0),MATCH(J$1,Districts,0))*'Blend Sheet'!$K52)+(INDEX(ItemCosts,MATCH('Blend Sheet'!$L$4,ItemNum,0),MATCH(J$1,Districts,0))*'Blend Sheet'!$L52)+(INDEX(ItemCosts,MATCH('Blend Sheet'!$M$4,ItemNum,0),MATCH(J$1,Districts,0))*'Blend Sheet'!$M52)+(INDEX(ItemCosts,MATCH('Blend Sheet'!$N$4,ItemNum,0),MATCH(J$1,Districts,0))*'Blend Sheet'!$N52)+(INDEX(ItemCosts,MATCH('Blend Sheet'!$O$4,ItemNum,0),MATCH(J$1,Districts,0))*'Blend Sheet'!$O52)+(INDEX(ItemCosts,MATCH('Blend Sheet'!$P$4,ItemNum,0),MATCH(J$1,Districts,0))*'Blend Sheet'!$P52)+(INDEX(ItemCosts,MATCH('Blend Sheet'!$Q$4,ItemNum,0),MATCH(J$1,Districts,0))*'Blend Sheet'!$Q52)+(INDEX(ItemCosts,MATCH('Blend Sheet'!$R$4,ItemNum,0),MATCH(J$1,Districts,0))*'Blend Sheet'!$R52)+(INDEX(ItemCosts,MATCH('Blend Sheet'!$S$4,ItemNum,0),MATCH(J$1,Districts,0))*'Blend Sheet'!$S52)+(INDEX(ItemCosts,MATCH('Blend Sheet'!$T$4,ItemNum,0),MATCH(J$1,Districts,0))*'Blend Sheet'!$T52)+(INDEX(ItemCosts,MATCH('Blend Sheet'!$U$4,ItemNum,0),MATCH(J$1,Districts,0))*'Blend Sheet'!$U52)+(INDEX(ItemCosts,MATCH('Blend Sheet'!$V$4,ItemNum,0),MATCH(J$1,Districts,0))*'Blend Sheet'!$V52)+(INDEX(ItemCosts,MATCH('Blend Sheet'!$W$4,ItemNum,0),MATCH(J$1,Districts,0))*'Blend Sheet'!$W52)+(INDEX(ItemCosts,MATCH('Blend Sheet'!$X$4,ItemNum,0),MATCH(J$1,Districts,0))*'Blend Sheet'!$X52)+(INDEX(ItemCosts,MATCH('Blend Sheet'!$Y$4,ItemNum,0),MATCH(J$1,Districts,0))*'Blend Sheet'!$Y52)+(INDEX(ItemCosts,MATCH('Blend Sheet'!$Z$4,ItemNum,0),MATCH(J$1,Districts,0))*'Blend Sheet'!$Z52)+(INDEX(ItemCosts,MATCH('Blend Sheet'!$AA$4,ItemNum,0),MATCH(J$1,Districts,0))*'Blend Sheet'!$AA52)+(INDEX(ItemCosts,MATCH('Blend Sheet'!$AB$4,ItemNum,0),MATCH(J$1,Districts,0))*'Blend Sheet'!$AB52)+(INDEX(ItemCosts,MATCH('Blend Sheet'!$AC$4,ItemNum,0),MATCH(J$1,Districts,0))*'Blend Sheet'!$AC52)+(INDEX(ItemCosts,MATCH('Blend Sheet'!$AD$4,ItemNum,0),MATCH(J$1,Districts,0))*'Blend Sheet'!$AD52)+(INDEX(ItemCosts,MATCH('Blend Sheet'!$AE$4,ItemNum,0),MATCH(J$1,Districts,0))*'Blend Sheet'!$AE52)+(INDEX(ItemCosts,MATCH('Blend Sheet'!$AF$4,ItemNum,0),MATCH(J$1,Districts,0))*'Blend Sheet'!$AF52)+(INDEX(ItemCosts,MATCH('Blend Sheet'!$AG$4,ItemNum,0),MATCH(J$1,Districts,0))*'Blend Sheet'!$AG52)+(INDEX(ItemCosts,MATCH('Blend Sheet'!$AH$4,ItemNum,0),MATCH(J$1,Districts,0))*'Blend Sheet'!$AH52)+(INDEX(ItemCosts,MATCH('Blend Sheet'!$AI$4,ItemNum,0),MATCH(J$1,Districts,0))*'Blend Sheet'!$AI52)+(INDEX(ItemCosts,MATCH('Blend Sheet'!$AJ$4,ItemNum,0),MATCH(J$1,Districts,0))*'Blend Sheet'!$AJ52)+(INDEX(ItemCosts,MATCH('Blend Sheet'!$AK$4,ItemNum,0),MATCH(J$1,Districts,0))*'Blend Sheet'!$AK52)+(INDEX(ItemCosts,MATCH('Blend Sheet'!$AL$4,ItemNum,0),MATCH(J$1,Districts,0))*'Blend Sheet'!$AL52)+(INDEX(ItemCosts,MATCH('Blend Sheet'!$AM$4,ItemNum,0),MATCH(J$1,Districts,0))*'Blend Sheet'!$AM52)+(INDEX(ItemCosts,MATCH('Blend Sheet'!$AN$4,ItemNum,0),MATCH(J$1,Districts,0))*'Blend Sheet'!$AN52)+(INDEX(ItemCosts,MATCH('Blend Sheet'!$AO$4,ItemNum,0),MATCH(J$1,Districts,0))*'Blend Sheet'!$AO52)+(INDEX(ItemCosts,MATCH('Blend Sheet'!$AP$4,ItemNum,0),MATCH(J$1,Districts,0))*'Blend Sheet'!$AP52)+(INDEX(ItemCosts,MATCH('Blend Sheet'!$AQ$4,ItemNum,0),MATCH(J$1,Districts,0))*'Blend Sheet'!$AQ52)+(INDEX(ItemCosts,MATCH('Blend Sheet'!$AR$4,ItemNum,0),MATCH(J$1,Districts,0))*'Blend Sheet'!$AR52)+(INDEX(ItemCosts,MATCH('Blend Sheet'!$AS$4,ItemNum,0),MATCH(J$1,Districts,0))*'Blend Sheet'!$AS52)</f>
        <v>#N/A</v>
      </c>
      <c r="K49" s="5" t="e">
        <f>(INDEX(ItemCosts,MATCH('Blend Sheet'!$C$4,ItemNum,0),MATCH(K$1,Districts,0))*'Blend Sheet'!$C52)+(INDEX(ItemCosts,MATCH('Blend Sheet'!$D$4,ItemNum,0),MATCH(K$1,Districts,0))*'Blend Sheet'!$D52)+(INDEX(ItemCosts,MATCH('Blend Sheet'!$E$4,ItemNum,0),MATCH(K$1,Districts,0))*'Blend Sheet'!$E52)+(INDEX(ItemCosts,MATCH('Blend Sheet'!$F$4,ItemNum,0),MATCH(K$1,Districts,0))*'Blend Sheet'!$F52)+(INDEX(ItemCosts,MATCH('Blend Sheet'!$G$4,ItemNum,0),MATCH(K$1,Districts,0))*'Blend Sheet'!$G52)+(INDEX(ItemCosts,MATCH('Blend Sheet'!$H$4,ItemNum,0),MATCH(K$1,Districts,0))*'Blend Sheet'!$H52)+(INDEX(ItemCosts,MATCH('Blend Sheet'!$I$4,ItemNum,0),MATCH(K$1,Districts,0))*'Blend Sheet'!$I52)+(INDEX(ItemCosts,MATCH('Blend Sheet'!$J$4,ItemNum,0),MATCH(K$1,Districts,0))*'Blend Sheet'!$J52)+(INDEX(ItemCosts,MATCH('Blend Sheet'!$K$4,ItemNum,0),MATCH(K$1,Districts,0))*'Blend Sheet'!$K52)+(INDEX(ItemCosts,MATCH('Blend Sheet'!$L$4,ItemNum,0),MATCH(K$1,Districts,0))*'Blend Sheet'!$L52)+(INDEX(ItemCosts,MATCH('Blend Sheet'!$M$4,ItemNum,0),MATCH(K$1,Districts,0))*'Blend Sheet'!$M52)+(INDEX(ItemCosts,MATCH('Blend Sheet'!$N$4,ItemNum,0),MATCH(K$1,Districts,0))*'Blend Sheet'!$N52)+(INDEX(ItemCosts,MATCH('Blend Sheet'!$O$4,ItemNum,0),MATCH(K$1,Districts,0))*'Blend Sheet'!$O52)+(INDEX(ItemCosts,MATCH('Blend Sheet'!$P$4,ItemNum,0),MATCH(K$1,Districts,0))*'Blend Sheet'!$P52)+(INDEX(ItemCosts,MATCH('Blend Sheet'!$Q$4,ItemNum,0),MATCH(K$1,Districts,0))*'Blend Sheet'!$Q52)+(INDEX(ItemCosts,MATCH('Blend Sheet'!$R$4,ItemNum,0),MATCH(K$1,Districts,0))*'Blend Sheet'!$R52)+(INDEX(ItemCosts,MATCH('Blend Sheet'!$S$4,ItemNum,0),MATCH(K$1,Districts,0))*'Blend Sheet'!$S52)+(INDEX(ItemCosts,MATCH('Blend Sheet'!$T$4,ItemNum,0),MATCH(K$1,Districts,0))*'Blend Sheet'!$T52)+(INDEX(ItemCosts,MATCH('Blend Sheet'!$U$4,ItemNum,0),MATCH(K$1,Districts,0))*'Blend Sheet'!$U52)+(INDEX(ItemCosts,MATCH('Blend Sheet'!$V$4,ItemNum,0),MATCH(K$1,Districts,0))*'Blend Sheet'!$V52)+(INDEX(ItemCosts,MATCH('Blend Sheet'!$W$4,ItemNum,0),MATCH(K$1,Districts,0))*'Blend Sheet'!$W52)+(INDEX(ItemCosts,MATCH('Blend Sheet'!$X$4,ItemNum,0),MATCH(K$1,Districts,0))*'Blend Sheet'!$X52)+(INDEX(ItemCosts,MATCH('Blend Sheet'!$Y$4,ItemNum,0),MATCH(K$1,Districts,0))*'Blend Sheet'!$Y52)+(INDEX(ItemCosts,MATCH('Blend Sheet'!$Z$4,ItemNum,0),MATCH(K$1,Districts,0))*'Blend Sheet'!$Z52)+(INDEX(ItemCosts,MATCH('Blend Sheet'!$AA$4,ItemNum,0),MATCH(K$1,Districts,0))*'Blend Sheet'!$AA52)+(INDEX(ItemCosts,MATCH('Blend Sheet'!$AB$4,ItemNum,0),MATCH(K$1,Districts,0))*'Blend Sheet'!$AB52)+(INDEX(ItemCosts,MATCH('Blend Sheet'!$AC$4,ItemNum,0),MATCH(K$1,Districts,0))*'Blend Sheet'!$AC52)+(INDEX(ItemCosts,MATCH('Blend Sheet'!$AD$4,ItemNum,0),MATCH(K$1,Districts,0))*'Blend Sheet'!$AD52)+(INDEX(ItemCosts,MATCH('Blend Sheet'!$AE$4,ItemNum,0),MATCH(K$1,Districts,0))*'Blend Sheet'!$AE52)+(INDEX(ItemCosts,MATCH('Blend Sheet'!$AF$4,ItemNum,0),MATCH(K$1,Districts,0))*'Blend Sheet'!$AF52)+(INDEX(ItemCosts,MATCH('Blend Sheet'!$AG$4,ItemNum,0),MATCH(K$1,Districts,0))*'Blend Sheet'!$AG52)+(INDEX(ItemCosts,MATCH('Blend Sheet'!$AH$4,ItemNum,0),MATCH(K$1,Districts,0))*'Blend Sheet'!$AH52)+(INDEX(ItemCosts,MATCH('Blend Sheet'!$AI$4,ItemNum,0),MATCH(K$1,Districts,0))*'Blend Sheet'!$AI52)+(INDEX(ItemCosts,MATCH('Blend Sheet'!$AJ$4,ItemNum,0),MATCH(K$1,Districts,0))*'Blend Sheet'!$AJ52)+(INDEX(ItemCosts,MATCH('Blend Sheet'!$AK$4,ItemNum,0),MATCH(K$1,Districts,0))*'Blend Sheet'!$AK52)+(INDEX(ItemCosts,MATCH('Blend Sheet'!$AL$4,ItemNum,0),MATCH(K$1,Districts,0))*'Blend Sheet'!$AL52)+(INDEX(ItemCosts,MATCH('Blend Sheet'!$AM$4,ItemNum,0),MATCH(K$1,Districts,0))*'Blend Sheet'!$AM52)+(INDEX(ItemCosts,MATCH('Blend Sheet'!$AN$4,ItemNum,0),MATCH(K$1,Districts,0))*'Blend Sheet'!$AN52)+(INDEX(ItemCosts,MATCH('Blend Sheet'!$AO$4,ItemNum,0),MATCH(K$1,Districts,0))*'Blend Sheet'!$AO52)+(INDEX(ItemCosts,MATCH('Blend Sheet'!$AP$4,ItemNum,0),MATCH(K$1,Districts,0))*'Blend Sheet'!$AP52)+(INDEX(ItemCosts,MATCH('Blend Sheet'!$AQ$4,ItemNum,0),MATCH(K$1,Districts,0))*'Blend Sheet'!$AQ52)+(INDEX(ItemCosts,MATCH('Blend Sheet'!$AR$4,ItemNum,0),MATCH(K$1,Districts,0))*'Blend Sheet'!$AR52)+(INDEX(ItemCosts,MATCH('Blend Sheet'!$AS$4,ItemNum,0),MATCH(K$1,Districts,0))*'Blend Sheet'!$AS52)</f>
        <v>#N/A</v>
      </c>
      <c r="L49" s="5" t="e">
        <f>(INDEX(ItemCosts,MATCH('Blend Sheet'!$C$4,ItemNum,0),MATCH(L$1,Districts,0))*'Blend Sheet'!$C52)+(INDEX(ItemCosts,MATCH('Blend Sheet'!$D$4,ItemNum,0),MATCH(L$1,Districts,0))*'Blend Sheet'!$D52)+(INDEX(ItemCosts,MATCH('Blend Sheet'!$E$4,ItemNum,0),MATCH(L$1,Districts,0))*'Blend Sheet'!$E52)+(INDEX(ItemCosts,MATCH('Blend Sheet'!$F$4,ItemNum,0),MATCH(L$1,Districts,0))*'Blend Sheet'!$F52)+(INDEX(ItemCosts,MATCH('Blend Sheet'!$G$4,ItemNum,0),MATCH(L$1,Districts,0))*'Blend Sheet'!$G52)+(INDEX(ItemCosts,MATCH('Blend Sheet'!$H$4,ItemNum,0),MATCH(L$1,Districts,0))*'Blend Sheet'!$H52)+(INDEX(ItemCosts,MATCH('Blend Sheet'!$I$4,ItemNum,0),MATCH(L$1,Districts,0))*'Blend Sheet'!$I52)+(INDEX(ItemCosts,MATCH('Blend Sheet'!$J$4,ItemNum,0),MATCH(L$1,Districts,0))*'Blend Sheet'!$J52)+(INDEX(ItemCosts,MATCH('Blend Sheet'!$K$4,ItemNum,0),MATCH(L$1,Districts,0))*'Blend Sheet'!$K52)+(INDEX(ItemCosts,MATCH('Blend Sheet'!$L$4,ItemNum,0),MATCH(L$1,Districts,0))*'Blend Sheet'!$L52)+(INDEX(ItemCosts,MATCH('Blend Sheet'!$M$4,ItemNum,0),MATCH(L$1,Districts,0))*'Blend Sheet'!$M52)+(INDEX(ItemCosts,MATCH('Blend Sheet'!$N$4,ItemNum,0),MATCH(L$1,Districts,0))*'Blend Sheet'!$N52)+(INDEX(ItemCosts,MATCH('Blend Sheet'!$O$4,ItemNum,0),MATCH(L$1,Districts,0))*'Blend Sheet'!$O52)+(INDEX(ItemCosts,MATCH('Blend Sheet'!$P$4,ItemNum,0),MATCH(L$1,Districts,0))*'Blend Sheet'!$P52)+(INDEX(ItemCosts,MATCH('Blend Sheet'!$Q$4,ItemNum,0),MATCH(L$1,Districts,0))*'Blend Sheet'!$Q52)+(INDEX(ItemCosts,MATCH('Blend Sheet'!$R$4,ItemNum,0),MATCH(L$1,Districts,0))*'Blend Sheet'!$R52)+(INDEX(ItemCosts,MATCH('Blend Sheet'!$S$4,ItemNum,0),MATCH(L$1,Districts,0))*'Blend Sheet'!$S52)+(INDEX(ItemCosts,MATCH('Blend Sheet'!$T$4,ItemNum,0),MATCH(L$1,Districts,0))*'Blend Sheet'!$T52)+(INDEX(ItemCosts,MATCH('Blend Sheet'!$U$4,ItemNum,0),MATCH(L$1,Districts,0))*'Blend Sheet'!$U52)+(INDEX(ItemCosts,MATCH('Blend Sheet'!$V$4,ItemNum,0),MATCH(L$1,Districts,0))*'Blend Sheet'!$V52)+(INDEX(ItemCosts,MATCH('Blend Sheet'!$W$4,ItemNum,0),MATCH(L$1,Districts,0))*'Blend Sheet'!$W52)+(INDEX(ItemCosts,MATCH('Blend Sheet'!$X$4,ItemNum,0),MATCH(L$1,Districts,0))*'Blend Sheet'!$X52)+(INDEX(ItemCosts,MATCH('Blend Sheet'!$Y$4,ItemNum,0),MATCH(L$1,Districts,0))*'Blend Sheet'!$Y52)+(INDEX(ItemCosts,MATCH('Blend Sheet'!$Z$4,ItemNum,0),MATCH(L$1,Districts,0))*'Blend Sheet'!$Z52)+(INDEX(ItemCosts,MATCH('Blend Sheet'!$AA$4,ItemNum,0),MATCH(L$1,Districts,0))*'Blend Sheet'!$AA52)+(INDEX(ItemCosts,MATCH('Blend Sheet'!$AB$4,ItemNum,0),MATCH(L$1,Districts,0))*'Blend Sheet'!$AB52)+(INDEX(ItemCosts,MATCH('Blend Sheet'!$AC$4,ItemNum,0),MATCH(L$1,Districts,0))*'Blend Sheet'!$AC52)+(INDEX(ItemCosts,MATCH('Blend Sheet'!$AD$4,ItemNum,0),MATCH(L$1,Districts,0))*'Blend Sheet'!$AD52)+(INDEX(ItemCosts,MATCH('Blend Sheet'!$AE$4,ItemNum,0),MATCH(L$1,Districts,0))*'Blend Sheet'!$AE52)+(INDEX(ItemCosts,MATCH('Blend Sheet'!$AF$4,ItemNum,0),MATCH(L$1,Districts,0))*'Blend Sheet'!$AF52)+(INDEX(ItemCosts,MATCH('Blend Sheet'!$AG$4,ItemNum,0),MATCH(L$1,Districts,0))*'Blend Sheet'!$AG52)+(INDEX(ItemCosts,MATCH('Blend Sheet'!$AH$4,ItemNum,0),MATCH(L$1,Districts,0))*'Blend Sheet'!$AH52)+(INDEX(ItemCosts,MATCH('Blend Sheet'!$AI$4,ItemNum,0),MATCH(L$1,Districts,0))*'Blend Sheet'!$AI52)+(INDEX(ItemCosts,MATCH('Blend Sheet'!$AJ$4,ItemNum,0),MATCH(L$1,Districts,0))*'Blend Sheet'!$AJ52)+(INDEX(ItemCosts,MATCH('Blend Sheet'!$AK$4,ItemNum,0),MATCH(L$1,Districts,0))*'Blend Sheet'!$AK52)+(INDEX(ItemCosts,MATCH('Blend Sheet'!$AL$4,ItemNum,0),MATCH(L$1,Districts,0))*'Blend Sheet'!$AL52)+(INDEX(ItemCosts,MATCH('Blend Sheet'!$AM$4,ItemNum,0),MATCH(L$1,Districts,0))*'Blend Sheet'!$AM52)+(INDEX(ItemCosts,MATCH('Blend Sheet'!$AN$4,ItemNum,0),MATCH(L$1,Districts,0))*'Blend Sheet'!$AN52)+(INDEX(ItemCosts,MATCH('Blend Sheet'!$AO$4,ItemNum,0),MATCH(L$1,Districts,0))*'Blend Sheet'!$AO52)+(INDEX(ItemCosts,MATCH('Blend Sheet'!$AP$4,ItemNum,0),MATCH(L$1,Districts,0))*'Blend Sheet'!$AP52)+(INDEX(ItemCosts,MATCH('Blend Sheet'!$AQ$4,ItemNum,0),MATCH(L$1,Districts,0))*'Blend Sheet'!$AQ52)+(INDEX(ItemCosts,MATCH('Blend Sheet'!$AR$4,ItemNum,0),MATCH(L$1,Districts,0))*'Blend Sheet'!$AR52)+(INDEX(ItemCosts,MATCH('Blend Sheet'!$AS$4,ItemNum,0),MATCH(L$1,Districts,0))*'Blend Sheet'!$AS52)</f>
        <v>#N/A</v>
      </c>
      <c r="M49" s="191"/>
      <c r="N49" s="34" t="e">
        <f>D49/'Blend Sheet'!$BA52</f>
        <v>#N/A</v>
      </c>
      <c r="O49" s="34" t="e">
        <f>E49/'Blend Sheet'!$BA52</f>
        <v>#N/A</v>
      </c>
      <c r="P49" s="34" t="e">
        <f>G49/'Blend Sheet'!$BA52</f>
        <v>#N/A</v>
      </c>
      <c r="Q49" s="34" t="e">
        <f>H49/'Blend Sheet'!$BA52</f>
        <v>#N/A</v>
      </c>
      <c r="R49" s="34" t="e">
        <f>I49/'Blend Sheet'!$BA52</f>
        <v>#N/A</v>
      </c>
      <c r="S49" s="34" t="e">
        <f>J49/'Blend Sheet'!$BA52</f>
        <v>#N/A</v>
      </c>
      <c r="T49" s="34" t="e">
        <f>K49/'Blend Sheet'!$BA52</f>
        <v>#N/A</v>
      </c>
      <c r="U49" s="34" t="e">
        <f>L49/'Blend Sheet'!$BA52</f>
        <v>#N/A</v>
      </c>
    </row>
    <row r="50" spans="1:21" x14ac:dyDescent="0.25">
      <c r="A50" t="str">
        <f>'Blend Sheet'!A53</f>
        <v>LCS 1820</v>
      </c>
      <c r="B50" s="5" t="e">
        <f>(INDEX(ItemCosts,MATCH('Blend Sheet'!$C$4,ItemNum,0),MATCH(B$1,Districts,0))*'Blend Sheet'!$C53)+(INDEX(ItemCosts,MATCH('Blend Sheet'!$D$4,ItemNum,0),MATCH(B$1,Districts,0))*'Blend Sheet'!$D53)+(INDEX(ItemCosts,MATCH('Blend Sheet'!$E$4,ItemNum,0),MATCH(B$1,Districts,0))*'Blend Sheet'!$E53)+(INDEX(ItemCosts,MATCH('Blend Sheet'!$F$4,ItemNum,0),MATCH(B$1,Districts,0))*'Blend Sheet'!$F53)+(INDEX(ItemCosts,MATCH('Blend Sheet'!$G$4,ItemNum,0),MATCH(B$1,Districts,0))*'Blend Sheet'!$G53)+(INDEX(ItemCosts,MATCH('Blend Sheet'!$H$4,ItemNum,0),MATCH(B$1,Districts,0))*'Blend Sheet'!$H53)+(INDEX(ItemCosts,MATCH('Blend Sheet'!$I$4,ItemNum,0),MATCH(B$1,Districts,0))*'Blend Sheet'!$I53)+(INDEX(ItemCosts,MATCH('Blend Sheet'!$J$4,ItemNum,0),MATCH(B$1,Districts,0))*'Blend Sheet'!$J53)+(INDEX(ItemCosts,MATCH('Blend Sheet'!$K$4,ItemNum,0),MATCH(B$1,Districts,0))*'Blend Sheet'!$K53)+(INDEX(ItemCosts,MATCH('Blend Sheet'!$L$4,ItemNum,0),MATCH(B$1,Districts,0))*'Blend Sheet'!$L53)+(INDEX(ItemCosts,MATCH('Blend Sheet'!$M$4,ItemNum,0),MATCH(B$1,Districts,0))*'Blend Sheet'!$M53)+(INDEX(ItemCosts,MATCH('Blend Sheet'!$N$4,ItemNum,0),MATCH(B$1,Districts,0))*'Blend Sheet'!$N53)+(INDEX(ItemCosts,MATCH('Blend Sheet'!$O$4,ItemNum,0),MATCH(B$1,Districts,0))*'Blend Sheet'!$O53)+(INDEX(ItemCosts,MATCH('Blend Sheet'!$P$4,ItemNum,0),MATCH(B$1,Districts,0))*'Blend Sheet'!$P53)+(INDEX(ItemCosts,MATCH('Blend Sheet'!$Q$4,ItemNum,0),MATCH(B$1,Districts,0))*'Blend Sheet'!$Q53)+(INDEX(ItemCosts,MATCH('Blend Sheet'!$R$4,ItemNum,0),MATCH(B$1,Districts,0))*'Blend Sheet'!$R53)+(INDEX(ItemCosts,MATCH('Blend Sheet'!$S$4,ItemNum,0),MATCH(B$1,Districts,0))*'Blend Sheet'!$S53)+(INDEX(ItemCosts,MATCH('Blend Sheet'!$T$4,ItemNum,0),MATCH(B$1,Districts,0))*'Blend Sheet'!$T53)+(INDEX(ItemCosts,MATCH('Blend Sheet'!$U$4,ItemNum,0),MATCH(B$1,Districts,0))*'Blend Sheet'!$U53)+(INDEX(ItemCosts,MATCH('Blend Sheet'!$V$4,ItemNum,0),MATCH(B$1,Districts,0))*'Blend Sheet'!$V53)+(INDEX(ItemCosts,MATCH('Blend Sheet'!$W$4,ItemNum,0),MATCH(B$1,Districts,0))*'Blend Sheet'!$W53)+(INDEX(ItemCosts,MATCH('Blend Sheet'!$X$4,ItemNum,0),MATCH(B$1,Districts,0))*'Blend Sheet'!$X53)+(INDEX(ItemCosts,MATCH('Blend Sheet'!$Y$4,ItemNum,0),MATCH(B$1,Districts,0))*'Blend Sheet'!$Y53)+(INDEX(ItemCosts,MATCH('Blend Sheet'!$Z$4,ItemNum,0),MATCH(B$1,Districts,0))*'Blend Sheet'!$Z53)+(INDEX(ItemCosts,MATCH('Blend Sheet'!$AA$4,ItemNum,0),MATCH(B$1,Districts,0))*'Blend Sheet'!$AA53)+(INDEX(ItemCosts,MATCH('Blend Sheet'!$AB$4,ItemNum,0),MATCH(B$1,Districts,0))*'Blend Sheet'!$AB53)+(INDEX(ItemCosts,MATCH('Blend Sheet'!$AC$4,ItemNum,0),MATCH(B$1,Districts,0))*'Blend Sheet'!$AC53)+(INDEX(ItemCosts,MATCH('Blend Sheet'!$AD$4,ItemNum,0),MATCH(B$1,Districts,0))*'Blend Sheet'!$AD53)+(INDEX(ItemCosts,MATCH('Blend Sheet'!$AE$4,ItemNum,0),MATCH(B$1,Districts,0))*'Blend Sheet'!$AE53)+(INDEX(ItemCosts,MATCH('Blend Sheet'!$AF$4,ItemNum,0),MATCH(B$1,Districts,0))*'Blend Sheet'!$AF53)+(INDEX(ItemCosts,MATCH('Blend Sheet'!$AG$4,ItemNum,0),MATCH(B$1,Districts,0))*'Blend Sheet'!$AG53)+(INDEX(ItemCosts,MATCH('Blend Sheet'!$AH$4,ItemNum,0),MATCH(B$1,Districts,0))*'Blend Sheet'!$AH53)+(INDEX(ItemCosts,MATCH('Blend Sheet'!$AI$4,ItemNum,0),MATCH(B$1,Districts,0))*'Blend Sheet'!$AI53)+(INDEX(ItemCosts,MATCH('Blend Sheet'!$AJ$4,ItemNum,0),MATCH(B$1,Districts,0))*'Blend Sheet'!$AJ53)+(INDEX(ItemCosts,MATCH('Blend Sheet'!$AK$4,ItemNum,0),MATCH(B$1,Districts,0))*'Blend Sheet'!$AK53)+(INDEX(ItemCosts,MATCH('Blend Sheet'!$AL$4,ItemNum,0),MATCH(B$1,Districts,0))*'Blend Sheet'!$AL53)+(INDEX(ItemCosts,MATCH('Blend Sheet'!$AM$4,ItemNum,0),MATCH(B$1,Districts,0))*'Blend Sheet'!$AM53)+(INDEX(ItemCosts,MATCH('Blend Sheet'!$AN$4,ItemNum,0),MATCH(B$1,Districts,0))*'Blend Sheet'!$AN53)+(INDEX(ItemCosts,MATCH('Blend Sheet'!$AO$4,ItemNum,0),MATCH(B$1,Districts,0))*'Blend Sheet'!$AO53)+(INDEX(ItemCosts,MATCH('Blend Sheet'!$AP$4,ItemNum,0),MATCH(B$1,Districts,0))*'Blend Sheet'!$AP53)+(INDEX(ItemCosts,MATCH('Blend Sheet'!$AQ$4,ItemNum,0),MATCH(B$1,Districts,0))*'Blend Sheet'!$AQ53)+(INDEX(ItemCosts,MATCH('Blend Sheet'!$AR$4,ItemNum,0),MATCH(B$1,Districts,0))*'Blend Sheet'!$AR53)+(INDEX(ItemCosts,MATCH('Blend Sheet'!$AS$4,ItemNum,0),MATCH(B$1,Districts,0))*'Blend Sheet'!$AS53)</f>
        <v>#N/A</v>
      </c>
      <c r="C50" s="5" t="e">
        <f>(INDEX(ItemCosts,MATCH('Blend Sheet'!$C$4,ItemNum,0),MATCH(C$1,Districts,0))*'Blend Sheet'!$C53)+(INDEX(ItemCosts,MATCH('Blend Sheet'!$D$4,ItemNum,0),MATCH(C$1,Districts,0))*'Blend Sheet'!$D53)+(INDEX(ItemCosts,MATCH('Blend Sheet'!$E$4,ItemNum,0),MATCH(C$1,Districts,0))*'Blend Sheet'!$E53)+(INDEX(ItemCosts,MATCH('Blend Sheet'!$F$4,ItemNum,0),MATCH(C$1,Districts,0))*'Blend Sheet'!$F53)+(INDEX(ItemCosts,MATCH('Blend Sheet'!$G$4,ItemNum,0),MATCH(C$1,Districts,0))*'Blend Sheet'!$G53)+(INDEX(ItemCosts,MATCH('Blend Sheet'!$H$4,ItemNum,0),MATCH(C$1,Districts,0))*'Blend Sheet'!$H53)+(INDEX(ItemCosts,MATCH('Blend Sheet'!$I$4,ItemNum,0),MATCH(C$1,Districts,0))*'Blend Sheet'!$I53)+(INDEX(ItemCosts,MATCH('Blend Sheet'!$J$4,ItemNum,0),MATCH(C$1,Districts,0))*'Blend Sheet'!$J53)+(INDEX(ItemCosts,MATCH('Blend Sheet'!$K$4,ItemNum,0),MATCH(C$1,Districts,0))*'Blend Sheet'!$K53)+(INDEX(ItemCosts,MATCH('Blend Sheet'!$L$4,ItemNum,0),MATCH(C$1,Districts,0))*'Blend Sheet'!$L53)+(INDEX(ItemCosts,MATCH('Blend Sheet'!$M$4,ItemNum,0),MATCH(C$1,Districts,0))*'Blend Sheet'!$M53)+(INDEX(ItemCosts,MATCH('Blend Sheet'!$N$4,ItemNum,0),MATCH(C$1,Districts,0))*'Blend Sheet'!$N53)+(INDEX(ItemCosts,MATCH('Blend Sheet'!$O$4,ItemNum,0),MATCH(C$1,Districts,0))*'Blend Sheet'!$O53)+(INDEX(ItemCosts,MATCH('Blend Sheet'!$P$4,ItemNum,0),MATCH(C$1,Districts,0))*'Blend Sheet'!$P53)+(INDEX(ItemCosts,MATCH('Blend Sheet'!$Q$4,ItemNum,0),MATCH(C$1,Districts,0))*'Blend Sheet'!$Q53)+(INDEX(ItemCosts,MATCH('Blend Sheet'!$R$4,ItemNum,0),MATCH(C$1,Districts,0))*'Blend Sheet'!$R53)+(INDEX(ItemCosts,MATCH('Blend Sheet'!$S$4,ItemNum,0),MATCH(C$1,Districts,0))*'Blend Sheet'!$S53)+(INDEX(ItemCosts,MATCH('Blend Sheet'!$T$4,ItemNum,0),MATCH(C$1,Districts,0))*'Blend Sheet'!$T53)+(INDEX(ItemCosts,MATCH('Blend Sheet'!$U$4,ItemNum,0),MATCH(C$1,Districts,0))*'Blend Sheet'!$U53)+(INDEX(ItemCosts,MATCH('Blend Sheet'!$V$4,ItemNum,0),MATCH(C$1,Districts,0))*'Blend Sheet'!$V53)+(INDEX(ItemCosts,MATCH('Blend Sheet'!$W$4,ItemNum,0),MATCH(C$1,Districts,0))*'Blend Sheet'!$W53)+(INDEX(ItemCosts,MATCH('Blend Sheet'!$X$4,ItemNum,0),MATCH(C$1,Districts,0))*'Blend Sheet'!$X53)+(INDEX(ItemCosts,MATCH('Blend Sheet'!$Y$4,ItemNum,0),MATCH(C$1,Districts,0))*'Blend Sheet'!$Y53)+(INDEX(ItemCosts,MATCH('Blend Sheet'!$Z$4,ItemNum,0),MATCH(C$1,Districts,0))*'Blend Sheet'!$Z53)+(INDEX(ItemCosts,MATCH('Blend Sheet'!$AA$4,ItemNum,0),MATCH(C$1,Districts,0))*'Blend Sheet'!$AA53)+(INDEX(ItemCosts,MATCH('Blend Sheet'!$AB$4,ItemNum,0),MATCH(C$1,Districts,0))*'Blend Sheet'!$AB53)+(INDEX(ItemCosts,MATCH('Blend Sheet'!$AC$4,ItemNum,0),MATCH(C$1,Districts,0))*'Blend Sheet'!$AC53)+(INDEX(ItemCosts,MATCH('Blend Sheet'!$AD$4,ItemNum,0),MATCH(C$1,Districts,0))*'Blend Sheet'!$AD53)+(INDEX(ItemCosts,MATCH('Blend Sheet'!$AE$4,ItemNum,0),MATCH(C$1,Districts,0))*'Blend Sheet'!$AE53)+(INDEX(ItemCosts,MATCH('Blend Sheet'!$AF$4,ItemNum,0),MATCH(C$1,Districts,0))*'Blend Sheet'!$AF53)+(INDEX(ItemCosts,MATCH('Blend Sheet'!$AG$4,ItemNum,0),MATCH(C$1,Districts,0))*'Blend Sheet'!$AG53)+(INDEX(ItemCosts,MATCH('Blend Sheet'!$AH$4,ItemNum,0),MATCH(C$1,Districts,0))*'Blend Sheet'!$AH53)+(INDEX(ItemCosts,MATCH('Blend Sheet'!$AI$4,ItemNum,0),MATCH(C$1,Districts,0))*'Blend Sheet'!$AI53)+(INDEX(ItemCosts,MATCH('Blend Sheet'!$AJ$4,ItemNum,0),MATCH(C$1,Districts,0))*'Blend Sheet'!$AJ53)+(INDEX(ItemCosts,MATCH('Blend Sheet'!$AK$4,ItemNum,0),MATCH(C$1,Districts,0))*'Blend Sheet'!$AK53)+(INDEX(ItemCosts,MATCH('Blend Sheet'!$AL$4,ItemNum,0),MATCH(C$1,Districts,0))*'Blend Sheet'!$AL53)+(INDEX(ItemCosts,MATCH('Blend Sheet'!$AM$4,ItemNum,0),MATCH(C$1,Districts,0))*'Blend Sheet'!$AM53)+(INDEX(ItemCosts,MATCH('Blend Sheet'!$AN$4,ItemNum,0),MATCH(C$1,Districts,0))*'Blend Sheet'!$AN53)+(INDEX(ItemCosts,MATCH('Blend Sheet'!$AO$4,ItemNum,0),MATCH(C$1,Districts,0))*'Blend Sheet'!$AO53)+(INDEX(ItemCosts,MATCH('Blend Sheet'!$AP$4,ItemNum,0),MATCH(C$1,Districts,0))*'Blend Sheet'!$AP53)+(INDEX(ItemCosts,MATCH('Blend Sheet'!$AQ$4,ItemNum,0),MATCH(C$1,Districts,0))*'Blend Sheet'!$AQ53)+(INDEX(ItemCosts,MATCH('Blend Sheet'!$AR$4,ItemNum,0),MATCH(C$1,Districts,0))*'Blend Sheet'!$AR53)+(INDEX(ItemCosts,MATCH('Blend Sheet'!$AS$4,ItemNum,0),MATCH(C$1,Districts,0))*'Blend Sheet'!$AS53)</f>
        <v>#N/A</v>
      </c>
      <c r="D50" s="5" t="e">
        <f>(INDEX(ItemCosts,MATCH('Blend Sheet'!$C$4,ItemNum,0),MATCH(D$1,Districts,0))*'Blend Sheet'!$C53)+(INDEX(ItemCosts,MATCH('Blend Sheet'!$D$4,ItemNum,0),MATCH(D$1,Districts,0))*'Blend Sheet'!$D53)+(INDEX(ItemCosts,MATCH('Blend Sheet'!$E$4,ItemNum,0),MATCH(D$1,Districts,0))*'Blend Sheet'!$E53)+(INDEX(ItemCosts,MATCH('Blend Sheet'!$F$4,ItemNum,0),MATCH(D$1,Districts,0))*'Blend Sheet'!$F53)+(INDEX(ItemCosts,MATCH('Blend Sheet'!$G$4,ItemNum,0),MATCH(D$1,Districts,0))*'Blend Sheet'!$G53)+(INDEX(ItemCosts,MATCH('Blend Sheet'!$H$4,ItemNum,0),MATCH(D$1,Districts,0))*'Blend Sheet'!$H53)+(INDEX(ItemCosts,MATCH('Blend Sheet'!$I$4,ItemNum,0),MATCH(D$1,Districts,0))*'Blend Sheet'!$I53)+(INDEX(ItemCosts,MATCH('Blend Sheet'!$J$4,ItemNum,0),MATCH(D$1,Districts,0))*'Blend Sheet'!$J53)+(INDEX(ItemCosts,MATCH('Blend Sheet'!$K$4,ItemNum,0),MATCH(D$1,Districts,0))*'Blend Sheet'!$K53)+(INDEX(ItemCosts,MATCH('Blend Sheet'!$L$4,ItemNum,0),MATCH(D$1,Districts,0))*'Blend Sheet'!$L53)+(INDEX(ItemCosts,MATCH('Blend Sheet'!$M$4,ItemNum,0),MATCH(D$1,Districts,0))*'Blend Sheet'!$M53)+(INDEX(ItemCosts,MATCH('Blend Sheet'!$N$4,ItemNum,0),MATCH(D$1,Districts,0))*'Blend Sheet'!$N53)+(INDEX(ItemCosts,MATCH('Blend Sheet'!$O$4,ItemNum,0),MATCH(D$1,Districts,0))*'Blend Sheet'!$O53)+(INDEX(ItemCosts,MATCH('Blend Sheet'!$P$4,ItemNum,0),MATCH(D$1,Districts,0))*'Blend Sheet'!$P53)+(INDEX(ItemCosts,MATCH('Blend Sheet'!$Q$4,ItemNum,0),MATCH(D$1,Districts,0))*'Blend Sheet'!$Q53)+(INDEX(ItemCosts,MATCH('Blend Sheet'!$R$4,ItemNum,0),MATCH(D$1,Districts,0))*'Blend Sheet'!$R53)+(INDEX(ItemCosts,MATCH('Blend Sheet'!$S$4,ItemNum,0),MATCH(D$1,Districts,0))*'Blend Sheet'!$S53)+(INDEX(ItemCosts,MATCH('Blend Sheet'!$T$4,ItemNum,0),MATCH(D$1,Districts,0))*'Blend Sheet'!$T53)+(INDEX(ItemCosts,MATCH('Blend Sheet'!$U$4,ItemNum,0),MATCH(D$1,Districts,0))*'Blend Sheet'!$U53)+(INDEX(ItemCosts,MATCH('Blend Sheet'!$V$4,ItemNum,0),MATCH(D$1,Districts,0))*'Blend Sheet'!$V53)+(INDEX(ItemCosts,MATCH('Blend Sheet'!$W$4,ItemNum,0),MATCH(D$1,Districts,0))*'Blend Sheet'!$W53)+(INDEX(ItemCosts,MATCH('Blend Sheet'!$X$4,ItemNum,0),MATCH(D$1,Districts,0))*'Blend Sheet'!$X53)+(INDEX(ItemCosts,MATCH('Blend Sheet'!$Y$4,ItemNum,0),MATCH(D$1,Districts,0))*'Blend Sheet'!$Y53)+(INDEX(ItemCosts,MATCH('Blend Sheet'!$Z$4,ItemNum,0),MATCH(D$1,Districts,0))*'Blend Sheet'!$Z53)+(INDEX(ItemCosts,MATCH('Blend Sheet'!$AA$4,ItemNum,0),MATCH(D$1,Districts,0))*'Blend Sheet'!$AA53)+(INDEX(ItemCosts,MATCH('Blend Sheet'!$AB$4,ItemNum,0),MATCH(D$1,Districts,0))*'Blend Sheet'!$AB53)+(INDEX(ItemCosts,MATCH('Blend Sheet'!$AC$4,ItemNum,0),MATCH(D$1,Districts,0))*'Blend Sheet'!$AC53)+(INDEX(ItemCosts,MATCH('Blend Sheet'!$AD$4,ItemNum,0),MATCH(D$1,Districts,0))*'Blend Sheet'!$AD53)+(INDEX(ItemCosts,MATCH('Blend Sheet'!$AE$4,ItemNum,0),MATCH(D$1,Districts,0))*'Blend Sheet'!$AE53)+(INDEX(ItemCosts,MATCH('Blend Sheet'!$AF$4,ItemNum,0),MATCH(D$1,Districts,0))*'Blend Sheet'!$AF53)+(INDEX(ItemCosts,MATCH('Blend Sheet'!$AG$4,ItemNum,0),MATCH(D$1,Districts,0))*'Blend Sheet'!$AG53)+(INDEX(ItemCosts,MATCH('Blend Sheet'!$AH$4,ItemNum,0),MATCH(D$1,Districts,0))*'Blend Sheet'!$AH53)+(INDEX(ItemCosts,MATCH('Blend Sheet'!$AI$4,ItemNum,0),MATCH(D$1,Districts,0))*'Blend Sheet'!$AI53)+(INDEX(ItemCosts,MATCH('Blend Sheet'!$AJ$4,ItemNum,0),MATCH(D$1,Districts,0))*'Blend Sheet'!$AJ53)+(INDEX(ItemCosts,MATCH('Blend Sheet'!$AK$4,ItemNum,0),MATCH(D$1,Districts,0))*'Blend Sheet'!$AK53)+(INDEX(ItemCosts,MATCH('Blend Sheet'!$AL$4,ItemNum,0),MATCH(D$1,Districts,0))*'Blend Sheet'!$AL53)+(INDEX(ItemCosts,MATCH('Blend Sheet'!$AM$4,ItemNum,0),MATCH(D$1,Districts,0))*'Blend Sheet'!$AM53)+(INDEX(ItemCosts,MATCH('Blend Sheet'!$AN$4,ItemNum,0),MATCH(D$1,Districts,0))*'Blend Sheet'!$AN53)+(INDEX(ItemCosts,MATCH('Blend Sheet'!$AO$4,ItemNum,0),MATCH(D$1,Districts,0))*'Blend Sheet'!$AO53)+(INDEX(ItemCosts,MATCH('Blend Sheet'!$AP$4,ItemNum,0),MATCH(D$1,Districts,0))*'Blend Sheet'!$AP53)+(INDEX(ItemCosts,MATCH('Blend Sheet'!$AQ$4,ItemNum,0),MATCH(D$1,Districts,0))*'Blend Sheet'!$AQ53)+(INDEX(ItemCosts,MATCH('Blend Sheet'!$AR$4,ItemNum,0),MATCH(D$1,Districts,0))*'Blend Sheet'!$AR53)+(INDEX(ItemCosts,MATCH('Blend Sheet'!$AS$4,ItemNum,0),MATCH(D$1,Districts,0))*'Blend Sheet'!$AS53)</f>
        <v>#N/A</v>
      </c>
      <c r="E50" s="5" t="e">
        <f>(INDEX(ItemCosts,MATCH('Blend Sheet'!$C$4,ItemNum,0),MATCH(E$1,Districts,0))*'Blend Sheet'!$C53)+(INDEX(ItemCosts,MATCH('Blend Sheet'!$D$4,ItemNum,0),MATCH(E$1,Districts,0))*'Blend Sheet'!$D53)+(INDEX(ItemCosts,MATCH('Blend Sheet'!$E$4,ItemNum,0),MATCH(E$1,Districts,0))*'Blend Sheet'!$E53)+(INDEX(ItemCosts,MATCH('Blend Sheet'!$F$4,ItemNum,0),MATCH(E$1,Districts,0))*'Blend Sheet'!$F53)+(INDEX(ItemCosts,MATCH('Blend Sheet'!$G$4,ItemNum,0),MATCH(E$1,Districts,0))*'Blend Sheet'!$G53)+(INDEX(ItemCosts,MATCH('Blend Sheet'!$H$4,ItemNum,0),MATCH(E$1,Districts,0))*'Blend Sheet'!$H53)+(INDEX(ItemCosts,MATCH('Blend Sheet'!$I$4,ItemNum,0),MATCH(E$1,Districts,0))*'Blend Sheet'!$I53)+(INDEX(ItemCosts,MATCH('Blend Sheet'!$J$4,ItemNum,0),MATCH(E$1,Districts,0))*'Blend Sheet'!$J53)+(INDEX(ItemCosts,MATCH('Blend Sheet'!$K$4,ItemNum,0),MATCH(E$1,Districts,0))*'Blend Sheet'!$K53)+(INDEX(ItemCosts,MATCH('Blend Sheet'!$L$4,ItemNum,0),MATCH(E$1,Districts,0))*'Blend Sheet'!$L53)+(INDEX(ItemCosts,MATCH('Blend Sheet'!$M$4,ItemNum,0),MATCH(E$1,Districts,0))*'Blend Sheet'!$M53)+(INDEX(ItemCosts,MATCH('Blend Sheet'!$N$4,ItemNum,0),MATCH(E$1,Districts,0))*'Blend Sheet'!$N53)+(INDEX(ItemCosts,MATCH('Blend Sheet'!$O$4,ItemNum,0),MATCH(E$1,Districts,0))*'Blend Sheet'!$O53)+(INDEX(ItemCosts,MATCH('Blend Sheet'!$P$4,ItemNum,0),MATCH(E$1,Districts,0))*'Blend Sheet'!$P53)+(INDEX(ItemCosts,MATCH('Blend Sheet'!$Q$4,ItemNum,0),MATCH(E$1,Districts,0))*'Blend Sheet'!$Q53)+(INDEX(ItemCosts,MATCH('Blend Sheet'!$R$4,ItemNum,0),MATCH(E$1,Districts,0))*'Blend Sheet'!$R53)+(INDEX(ItemCosts,MATCH('Blend Sheet'!$S$4,ItemNum,0),MATCH(E$1,Districts,0))*'Blend Sheet'!$S53)+(INDEX(ItemCosts,MATCH('Blend Sheet'!$T$4,ItemNum,0),MATCH(E$1,Districts,0))*'Blend Sheet'!$T53)+(INDEX(ItemCosts,MATCH('Blend Sheet'!$U$4,ItemNum,0),MATCH(E$1,Districts,0))*'Blend Sheet'!$U53)+(INDEX(ItemCosts,MATCH('Blend Sheet'!$V$4,ItemNum,0),MATCH(E$1,Districts,0))*'Blend Sheet'!$V53)+(INDEX(ItemCosts,MATCH('Blend Sheet'!$W$4,ItemNum,0),MATCH(E$1,Districts,0))*'Blend Sheet'!$W53)+(INDEX(ItemCosts,MATCH('Blend Sheet'!$X$4,ItemNum,0),MATCH(E$1,Districts,0))*'Blend Sheet'!$X53)+(INDEX(ItemCosts,MATCH('Blend Sheet'!$Y$4,ItemNum,0),MATCH(E$1,Districts,0))*'Blend Sheet'!$Y53)+(INDEX(ItemCosts,MATCH('Blend Sheet'!$Z$4,ItemNum,0),MATCH(E$1,Districts,0))*'Blend Sheet'!$Z53)+(INDEX(ItemCosts,MATCH('Blend Sheet'!$AA$4,ItemNum,0),MATCH(E$1,Districts,0))*'Blend Sheet'!$AA53)+(INDEX(ItemCosts,MATCH('Blend Sheet'!$AB$4,ItemNum,0),MATCH(E$1,Districts,0))*'Blend Sheet'!$AB53)+(INDEX(ItemCosts,MATCH('Blend Sheet'!$AC$4,ItemNum,0),MATCH(E$1,Districts,0))*'Blend Sheet'!$AC53)+(INDEX(ItemCosts,MATCH('Blend Sheet'!$AD$4,ItemNum,0),MATCH(E$1,Districts,0))*'Blend Sheet'!$AD53)+(INDEX(ItemCosts,MATCH('Blend Sheet'!$AE$4,ItemNum,0),MATCH(E$1,Districts,0))*'Blend Sheet'!$AE53)+(INDEX(ItemCosts,MATCH('Blend Sheet'!$AF$4,ItemNum,0),MATCH(E$1,Districts,0))*'Blend Sheet'!$AF53)+(INDEX(ItemCosts,MATCH('Blend Sheet'!$AG$4,ItemNum,0),MATCH(E$1,Districts,0))*'Blend Sheet'!$AG53)+(INDEX(ItemCosts,MATCH('Blend Sheet'!$AH$4,ItemNum,0),MATCH(E$1,Districts,0))*'Blend Sheet'!$AH53)+(INDEX(ItemCosts,MATCH('Blend Sheet'!$AI$4,ItemNum,0),MATCH(E$1,Districts,0))*'Blend Sheet'!$AI53)+(INDEX(ItemCosts,MATCH('Blend Sheet'!$AJ$4,ItemNum,0),MATCH(E$1,Districts,0))*'Blend Sheet'!$AJ53)+(INDEX(ItemCosts,MATCH('Blend Sheet'!$AK$4,ItemNum,0),MATCH(E$1,Districts,0))*'Blend Sheet'!$AK53)+(INDEX(ItemCosts,MATCH('Blend Sheet'!$AL$4,ItemNum,0),MATCH(E$1,Districts,0))*'Blend Sheet'!$AL53)+(INDEX(ItemCosts,MATCH('Blend Sheet'!$AM$4,ItemNum,0),MATCH(E$1,Districts,0))*'Blend Sheet'!$AM53)+(INDEX(ItemCosts,MATCH('Blend Sheet'!$AN$4,ItemNum,0),MATCH(E$1,Districts,0))*'Blend Sheet'!$AN53)+(INDEX(ItemCosts,MATCH('Blend Sheet'!$AO$4,ItemNum,0),MATCH(E$1,Districts,0))*'Blend Sheet'!$AO53)+(INDEX(ItemCosts,MATCH('Blend Sheet'!$AP$4,ItemNum,0),MATCH(E$1,Districts,0))*'Blend Sheet'!$AP53)+(INDEX(ItemCosts,MATCH('Blend Sheet'!$AQ$4,ItemNum,0),MATCH(E$1,Districts,0))*'Blend Sheet'!$AQ53)+(INDEX(ItemCosts,MATCH('Blend Sheet'!$AR$4,ItemNum,0),MATCH(E$1,Districts,0))*'Blend Sheet'!$AR53)+(INDEX(ItemCosts,MATCH('Blend Sheet'!$AS$4,ItemNum,0),MATCH(E$1,Districts,0))*'Blend Sheet'!$AS53)</f>
        <v>#N/A</v>
      </c>
      <c r="F50" s="5" t="e">
        <f>(INDEX(ItemCosts,MATCH('Blend Sheet'!$C$4,ItemNum,0),MATCH(F$1,Districts,0))*'Blend Sheet'!$C53)+(INDEX(ItemCosts,MATCH('Blend Sheet'!$D$4,ItemNum,0),MATCH(F$1,Districts,0))*'Blend Sheet'!$D53)+(INDEX(ItemCosts,MATCH('Blend Sheet'!$E$4,ItemNum,0),MATCH(F$1,Districts,0))*'Blend Sheet'!$E53)+(INDEX(ItemCosts,MATCH('Blend Sheet'!$F$4,ItemNum,0),MATCH(F$1,Districts,0))*'Blend Sheet'!$F53)+(INDEX(ItemCosts,MATCH('Blend Sheet'!$G$4,ItemNum,0),MATCH(F$1,Districts,0))*'Blend Sheet'!$G53)+(INDEX(ItemCosts,MATCH('Blend Sheet'!$H$4,ItemNum,0),MATCH(F$1,Districts,0))*'Blend Sheet'!$H53)+(INDEX(ItemCosts,MATCH('Blend Sheet'!$I$4,ItemNum,0),MATCH(F$1,Districts,0))*'Blend Sheet'!$I53)+(INDEX(ItemCosts,MATCH('Blend Sheet'!$J$4,ItemNum,0),MATCH(F$1,Districts,0))*'Blend Sheet'!$J53)+(INDEX(ItemCosts,MATCH('Blend Sheet'!$K$4,ItemNum,0),MATCH(F$1,Districts,0))*'Blend Sheet'!$K53)+(INDEX(ItemCosts,MATCH('Blend Sheet'!$L$4,ItemNum,0),MATCH(F$1,Districts,0))*'Blend Sheet'!$L53)+(INDEX(ItemCosts,MATCH('Blend Sheet'!$M$4,ItemNum,0),MATCH(F$1,Districts,0))*'Blend Sheet'!$M53)+(INDEX(ItemCosts,MATCH('Blend Sheet'!$N$4,ItemNum,0),MATCH(F$1,Districts,0))*'Blend Sheet'!$N53)+(INDEX(ItemCosts,MATCH('Blend Sheet'!$O$4,ItemNum,0),MATCH(F$1,Districts,0))*'Blend Sheet'!$O53)+(INDEX(ItemCosts,MATCH('Blend Sheet'!$P$4,ItemNum,0),MATCH(F$1,Districts,0))*'Blend Sheet'!$P53)+(INDEX(ItemCosts,MATCH('Blend Sheet'!$Q$4,ItemNum,0),MATCH(F$1,Districts,0))*'Blend Sheet'!$Q53)+(INDEX(ItemCosts,MATCH('Blend Sheet'!$R$4,ItemNum,0),MATCH(F$1,Districts,0))*'Blend Sheet'!$R53)+(INDEX(ItemCosts,MATCH('Blend Sheet'!$S$4,ItemNum,0),MATCH(F$1,Districts,0))*'Blend Sheet'!$S53)+(INDEX(ItemCosts,MATCH('Blend Sheet'!$T$4,ItemNum,0),MATCH(F$1,Districts,0))*'Blend Sheet'!$T53)+(INDEX(ItemCosts,MATCH('Blend Sheet'!$U$4,ItemNum,0),MATCH(F$1,Districts,0))*'Blend Sheet'!$U53)+(INDEX(ItemCosts,MATCH('Blend Sheet'!$V$4,ItemNum,0),MATCH(F$1,Districts,0))*'Blend Sheet'!$V53)+(INDEX(ItemCosts,MATCH('Blend Sheet'!$W$4,ItemNum,0),MATCH(F$1,Districts,0))*'Blend Sheet'!$W53)+(INDEX(ItemCosts,MATCH('Blend Sheet'!$X$4,ItemNum,0),MATCH(F$1,Districts,0))*'Blend Sheet'!$X53)+(INDEX(ItemCosts,MATCH('Blend Sheet'!$Y$4,ItemNum,0),MATCH(F$1,Districts,0))*'Blend Sheet'!$Y53)+(INDEX(ItemCosts,MATCH('Blend Sheet'!$Z$4,ItemNum,0),MATCH(F$1,Districts,0))*'Blend Sheet'!$Z53)+(INDEX(ItemCosts,MATCH('Blend Sheet'!$AA$4,ItemNum,0),MATCH(F$1,Districts,0))*'Blend Sheet'!$AA53)+(INDEX(ItemCosts,MATCH('Blend Sheet'!$AB$4,ItemNum,0),MATCH(F$1,Districts,0))*'Blend Sheet'!$AB53)+(INDEX(ItemCosts,MATCH('Blend Sheet'!$AC$4,ItemNum,0),MATCH(F$1,Districts,0))*'Blend Sheet'!$AC53)+(INDEX(ItemCosts,MATCH('Blend Sheet'!$AD$4,ItemNum,0),MATCH(F$1,Districts,0))*'Blend Sheet'!$AD53)+(INDEX(ItemCosts,MATCH('Blend Sheet'!$AE$4,ItemNum,0),MATCH(F$1,Districts,0))*'Blend Sheet'!$AE53)+(INDEX(ItemCosts,MATCH('Blend Sheet'!$AF$4,ItemNum,0),MATCH(F$1,Districts,0))*'Blend Sheet'!$AF53)+(INDEX(ItemCosts,MATCH('Blend Sheet'!$AG$4,ItemNum,0),MATCH(F$1,Districts,0))*'Blend Sheet'!$AG53)+(INDEX(ItemCosts,MATCH('Blend Sheet'!$AH$4,ItemNum,0),MATCH(F$1,Districts,0))*'Blend Sheet'!$AH53)+(INDEX(ItemCosts,MATCH('Blend Sheet'!$AI$4,ItemNum,0),MATCH(F$1,Districts,0))*'Blend Sheet'!$AI53)+(INDEX(ItemCosts,MATCH('Blend Sheet'!$AJ$4,ItemNum,0),MATCH(F$1,Districts,0))*'Blend Sheet'!$AJ53)+(INDEX(ItemCosts,MATCH('Blend Sheet'!$AK$4,ItemNum,0),MATCH(F$1,Districts,0))*'Blend Sheet'!$AK53)+(INDEX(ItemCosts,MATCH('Blend Sheet'!$AL$4,ItemNum,0),MATCH(F$1,Districts,0))*'Blend Sheet'!$AL53)+(INDEX(ItemCosts,MATCH('Blend Sheet'!$AM$4,ItemNum,0),MATCH(F$1,Districts,0))*'Blend Sheet'!$AM53)+(INDEX(ItemCosts,MATCH('Blend Sheet'!$AN$4,ItemNum,0),MATCH(F$1,Districts,0))*'Blend Sheet'!$AN53)+(INDEX(ItemCosts,MATCH('Blend Sheet'!$AO$4,ItemNum,0),MATCH(F$1,Districts,0))*'Blend Sheet'!$AO53)+(INDEX(ItemCosts,MATCH('Blend Sheet'!$AP$4,ItemNum,0),MATCH(F$1,Districts,0))*'Blend Sheet'!$AP53)+(INDEX(ItemCosts,MATCH('Blend Sheet'!$AQ$4,ItemNum,0),MATCH(F$1,Districts,0))*'Blend Sheet'!$AQ53)+(INDEX(ItemCosts,MATCH('Blend Sheet'!$AR$4,ItemNum,0),MATCH(F$1,Districts,0))*'Blend Sheet'!$AR53)+(INDEX(ItemCosts,MATCH('Blend Sheet'!$AS$4,ItemNum,0),MATCH(F$1,Districts,0))*'Blend Sheet'!$AS53)</f>
        <v>#N/A</v>
      </c>
      <c r="G50" s="5" t="e">
        <f>(INDEX(ItemCosts,MATCH('Blend Sheet'!$C$4,ItemNum,0),MATCH(G$1,Districts,0))*'Blend Sheet'!$C53)+(INDEX(ItemCosts,MATCH('Blend Sheet'!$D$4,ItemNum,0),MATCH(G$1,Districts,0))*'Blend Sheet'!$D53)+(INDEX(ItemCosts,MATCH('Blend Sheet'!$E$4,ItemNum,0),MATCH(G$1,Districts,0))*'Blend Sheet'!$E53)+(INDEX(ItemCosts,MATCH('Blend Sheet'!$F$4,ItemNum,0),MATCH(G$1,Districts,0))*'Blend Sheet'!$F53)+(INDEX(ItemCosts,MATCH('Blend Sheet'!$G$4,ItemNum,0),MATCH(G$1,Districts,0))*'Blend Sheet'!$G53)+(INDEX(ItemCosts,MATCH('Blend Sheet'!$H$4,ItemNum,0),MATCH(G$1,Districts,0))*'Blend Sheet'!$H53)+(INDEX(ItemCosts,MATCH('Blend Sheet'!$I$4,ItemNum,0),MATCH(G$1,Districts,0))*'Blend Sheet'!$I53)+(INDEX(ItemCosts,MATCH('Blend Sheet'!$J$4,ItemNum,0),MATCH(G$1,Districts,0))*'Blend Sheet'!$J53)+(INDEX(ItemCosts,MATCH('Blend Sheet'!$K$4,ItemNum,0),MATCH(G$1,Districts,0))*'Blend Sheet'!$K53)+(INDEX(ItemCosts,MATCH('Blend Sheet'!$L$4,ItemNum,0),MATCH(G$1,Districts,0))*'Blend Sheet'!$L53)+(INDEX(ItemCosts,MATCH('Blend Sheet'!$M$4,ItemNum,0),MATCH(G$1,Districts,0))*'Blend Sheet'!$M53)+(INDEX(ItemCosts,MATCH('Blend Sheet'!$N$4,ItemNum,0),MATCH(G$1,Districts,0))*'Blend Sheet'!$N53)+(INDEX(ItemCosts,MATCH('Blend Sheet'!$O$4,ItemNum,0),MATCH(G$1,Districts,0))*'Blend Sheet'!$O53)+(INDEX(ItemCosts,MATCH('Blend Sheet'!$P$4,ItemNum,0),MATCH(G$1,Districts,0))*'Blend Sheet'!$P53)+(INDEX(ItemCosts,MATCH('Blend Sheet'!$Q$4,ItemNum,0),MATCH(G$1,Districts,0))*'Blend Sheet'!$Q53)+(INDEX(ItemCosts,MATCH('Blend Sheet'!$R$4,ItemNum,0),MATCH(G$1,Districts,0))*'Blend Sheet'!$R53)+(INDEX(ItemCosts,MATCH('Blend Sheet'!$S$4,ItemNum,0),MATCH(G$1,Districts,0))*'Blend Sheet'!$S53)+(INDEX(ItemCosts,MATCH('Blend Sheet'!$T$4,ItemNum,0),MATCH(G$1,Districts,0))*'Blend Sheet'!$T53)+(INDEX(ItemCosts,MATCH('Blend Sheet'!$U$4,ItemNum,0),MATCH(G$1,Districts,0))*'Blend Sheet'!$U53)+(INDEX(ItemCosts,MATCH('Blend Sheet'!$V$4,ItemNum,0),MATCH(G$1,Districts,0))*'Blend Sheet'!$V53)+(INDEX(ItemCosts,MATCH('Blend Sheet'!$W$4,ItemNum,0),MATCH(G$1,Districts,0))*'Blend Sheet'!$W53)+(INDEX(ItemCosts,MATCH('Blend Sheet'!$X$4,ItemNum,0),MATCH(G$1,Districts,0))*'Blend Sheet'!$X53)+(INDEX(ItemCosts,MATCH('Blend Sheet'!$Y$4,ItemNum,0),MATCH(G$1,Districts,0))*'Blend Sheet'!$Y53)+(INDEX(ItemCosts,MATCH('Blend Sheet'!$Z$4,ItemNum,0),MATCH(G$1,Districts,0))*'Blend Sheet'!$Z53)+(INDEX(ItemCosts,MATCH('Blend Sheet'!$AA$4,ItemNum,0),MATCH(G$1,Districts,0))*'Blend Sheet'!$AA53)+(INDEX(ItemCosts,MATCH('Blend Sheet'!$AB$4,ItemNum,0),MATCH(G$1,Districts,0))*'Blend Sheet'!$AB53)+(INDEX(ItemCosts,MATCH('Blend Sheet'!$AC$4,ItemNum,0),MATCH(G$1,Districts,0))*'Blend Sheet'!$AC53)+(INDEX(ItemCosts,MATCH('Blend Sheet'!$AD$4,ItemNum,0),MATCH(G$1,Districts,0))*'Blend Sheet'!$AD53)+(INDEX(ItemCosts,MATCH('Blend Sheet'!$AE$4,ItemNum,0),MATCH(G$1,Districts,0))*'Blend Sheet'!$AE53)+(INDEX(ItemCosts,MATCH('Blend Sheet'!$AF$4,ItemNum,0),MATCH(G$1,Districts,0))*'Blend Sheet'!$AF53)+(INDEX(ItemCosts,MATCH('Blend Sheet'!$AG$4,ItemNum,0),MATCH(G$1,Districts,0))*'Blend Sheet'!$AG53)+(INDEX(ItemCosts,MATCH('Blend Sheet'!$AH$4,ItemNum,0),MATCH(G$1,Districts,0))*'Blend Sheet'!$AH53)+(INDEX(ItemCosts,MATCH('Blend Sheet'!$AI$4,ItemNum,0),MATCH(G$1,Districts,0))*'Blend Sheet'!$AI53)+(INDEX(ItemCosts,MATCH('Blend Sheet'!$AJ$4,ItemNum,0),MATCH(G$1,Districts,0))*'Blend Sheet'!$AJ53)+(INDEX(ItemCosts,MATCH('Blend Sheet'!$AK$4,ItemNum,0),MATCH(G$1,Districts,0))*'Blend Sheet'!$AK53)+(INDEX(ItemCosts,MATCH('Blend Sheet'!$AL$4,ItemNum,0),MATCH(G$1,Districts,0))*'Blend Sheet'!$AL53)+(INDEX(ItemCosts,MATCH('Blend Sheet'!$AM$4,ItemNum,0),MATCH(G$1,Districts,0))*'Blend Sheet'!$AM53)+(INDEX(ItemCosts,MATCH('Blend Sheet'!$AN$4,ItemNum,0),MATCH(G$1,Districts,0))*'Blend Sheet'!$AN53)+(INDEX(ItemCosts,MATCH('Blend Sheet'!$AO$4,ItemNum,0),MATCH(G$1,Districts,0))*'Blend Sheet'!$AO53)+(INDEX(ItemCosts,MATCH('Blend Sheet'!$AP$4,ItemNum,0),MATCH(G$1,Districts,0))*'Blend Sheet'!$AP53)+(INDEX(ItemCosts,MATCH('Blend Sheet'!$AQ$4,ItemNum,0),MATCH(G$1,Districts,0))*'Blend Sheet'!$AQ53)+(INDEX(ItemCosts,MATCH('Blend Sheet'!$AR$4,ItemNum,0),MATCH(G$1,Districts,0))*'Blend Sheet'!$AR53)+(INDEX(ItemCosts,MATCH('Blend Sheet'!$AS$4,ItemNum,0),MATCH(G$1,Districts,0))*'Blend Sheet'!$AS53)</f>
        <v>#N/A</v>
      </c>
      <c r="H50" s="5" t="e">
        <f>(INDEX(ItemCosts,MATCH('Blend Sheet'!$C$4,ItemNum,0),MATCH(H$1,Districts,0))*'Blend Sheet'!$C53)+(INDEX(ItemCosts,MATCH('Blend Sheet'!$D$4,ItemNum,0),MATCH(H$1,Districts,0))*'Blend Sheet'!$D53)+(INDEX(ItemCosts,MATCH('Blend Sheet'!$E$4,ItemNum,0),MATCH(H$1,Districts,0))*'Blend Sheet'!$E53)+(INDEX(ItemCosts,MATCH('Blend Sheet'!$F$4,ItemNum,0),MATCH(H$1,Districts,0))*'Blend Sheet'!$F53)+(INDEX(ItemCosts,MATCH('Blend Sheet'!$G$4,ItemNum,0),MATCH(H$1,Districts,0))*'Blend Sheet'!$G53)+(INDEX(ItemCosts,MATCH('Blend Sheet'!$H$4,ItemNum,0),MATCH(H$1,Districts,0))*'Blend Sheet'!$H53)+(INDEX(ItemCosts,MATCH('Blend Sheet'!$I$4,ItemNum,0),MATCH(H$1,Districts,0))*'Blend Sheet'!$I53)+(INDEX(ItemCosts,MATCH('Blend Sheet'!$J$4,ItemNum,0),MATCH(H$1,Districts,0))*'Blend Sheet'!$J53)+(INDEX(ItemCosts,MATCH('Blend Sheet'!$K$4,ItemNum,0),MATCH(H$1,Districts,0))*'Blend Sheet'!$K53)+(INDEX(ItemCosts,MATCH('Blend Sheet'!$L$4,ItemNum,0),MATCH(H$1,Districts,0))*'Blend Sheet'!$L53)+(INDEX(ItemCosts,MATCH('Blend Sheet'!$M$4,ItemNum,0),MATCH(H$1,Districts,0))*'Blend Sheet'!$M53)+(INDEX(ItemCosts,MATCH('Blend Sheet'!$N$4,ItemNum,0),MATCH(H$1,Districts,0))*'Blend Sheet'!$N53)+(INDEX(ItemCosts,MATCH('Blend Sheet'!$O$4,ItemNum,0),MATCH(H$1,Districts,0))*'Blend Sheet'!$O53)+(INDEX(ItemCosts,MATCH('Blend Sheet'!$P$4,ItemNum,0),MATCH(H$1,Districts,0))*'Blend Sheet'!$P53)+(INDEX(ItemCosts,MATCH('Blend Sheet'!$Q$4,ItemNum,0),MATCH(H$1,Districts,0))*'Blend Sheet'!$Q53)+(INDEX(ItemCosts,MATCH('Blend Sheet'!$R$4,ItemNum,0),MATCH(H$1,Districts,0))*'Blend Sheet'!$R53)+(INDEX(ItemCosts,MATCH('Blend Sheet'!$S$4,ItemNum,0),MATCH(H$1,Districts,0))*'Blend Sheet'!$S53)+(INDEX(ItemCosts,MATCH('Blend Sheet'!$T$4,ItemNum,0),MATCH(H$1,Districts,0))*'Blend Sheet'!$T53)+(INDEX(ItemCosts,MATCH('Blend Sheet'!$U$4,ItemNum,0),MATCH(H$1,Districts,0))*'Blend Sheet'!$U53)+(INDEX(ItemCosts,MATCH('Blend Sheet'!$V$4,ItemNum,0),MATCH(H$1,Districts,0))*'Blend Sheet'!$V53)+(INDEX(ItemCosts,MATCH('Blend Sheet'!$W$4,ItemNum,0),MATCH(H$1,Districts,0))*'Blend Sheet'!$W53)+(INDEX(ItemCosts,MATCH('Blend Sheet'!$X$4,ItemNum,0),MATCH(H$1,Districts,0))*'Blend Sheet'!$X53)+(INDEX(ItemCosts,MATCH('Blend Sheet'!$Y$4,ItemNum,0),MATCH(H$1,Districts,0))*'Blend Sheet'!$Y53)+(INDEX(ItemCosts,MATCH('Blend Sheet'!$Z$4,ItemNum,0),MATCH(H$1,Districts,0))*'Blend Sheet'!$Z53)+(INDEX(ItemCosts,MATCH('Blend Sheet'!$AA$4,ItemNum,0),MATCH(H$1,Districts,0))*'Blend Sheet'!$AA53)+(INDEX(ItemCosts,MATCH('Blend Sheet'!$AB$4,ItemNum,0),MATCH(H$1,Districts,0))*'Blend Sheet'!$AB53)+(INDEX(ItemCosts,MATCH('Blend Sheet'!$AC$4,ItemNum,0),MATCH(H$1,Districts,0))*'Blend Sheet'!$AC53)+(INDEX(ItemCosts,MATCH('Blend Sheet'!$AD$4,ItemNum,0),MATCH(H$1,Districts,0))*'Blend Sheet'!$AD53)+(INDEX(ItemCosts,MATCH('Blend Sheet'!$AE$4,ItemNum,0),MATCH(H$1,Districts,0))*'Blend Sheet'!$AE53)+(INDEX(ItemCosts,MATCH('Blend Sheet'!$AF$4,ItemNum,0),MATCH(H$1,Districts,0))*'Blend Sheet'!$AF53)+(INDEX(ItemCosts,MATCH('Blend Sheet'!$AG$4,ItemNum,0),MATCH(H$1,Districts,0))*'Blend Sheet'!$AG53)+(INDEX(ItemCosts,MATCH('Blend Sheet'!$AH$4,ItemNum,0),MATCH(H$1,Districts,0))*'Blend Sheet'!$AH53)+(INDEX(ItemCosts,MATCH('Blend Sheet'!$AI$4,ItemNum,0),MATCH(H$1,Districts,0))*'Blend Sheet'!$AI53)+(INDEX(ItemCosts,MATCH('Blend Sheet'!$AJ$4,ItemNum,0),MATCH(H$1,Districts,0))*'Blend Sheet'!$AJ53)+(INDEX(ItemCosts,MATCH('Blend Sheet'!$AK$4,ItemNum,0),MATCH(H$1,Districts,0))*'Blend Sheet'!$AK53)+(INDEX(ItemCosts,MATCH('Blend Sheet'!$AL$4,ItemNum,0),MATCH(H$1,Districts,0))*'Blend Sheet'!$AL53)+(INDEX(ItemCosts,MATCH('Blend Sheet'!$AM$4,ItemNum,0),MATCH(H$1,Districts,0))*'Blend Sheet'!$AM53)+(INDEX(ItemCosts,MATCH('Blend Sheet'!$AN$4,ItemNum,0),MATCH(H$1,Districts,0))*'Blend Sheet'!$AN53)+(INDEX(ItemCosts,MATCH('Blend Sheet'!$AO$4,ItemNum,0),MATCH(H$1,Districts,0))*'Blend Sheet'!$AO53)+(INDEX(ItemCosts,MATCH('Blend Sheet'!$AP$4,ItemNum,0),MATCH(H$1,Districts,0))*'Blend Sheet'!$AP53)+(INDEX(ItemCosts,MATCH('Blend Sheet'!$AQ$4,ItemNum,0),MATCH(H$1,Districts,0))*'Blend Sheet'!$AQ53)+(INDEX(ItemCosts,MATCH('Blend Sheet'!$AR$4,ItemNum,0),MATCH(H$1,Districts,0))*'Blend Sheet'!$AR53)+(INDEX(ItemCosts,MATCH('Blend Sheet'!$AS$4,ItemNum,0),MATCH(H$1,Districts,0))*'Blend Sheet'!$AS53)</f>
        <v>#N/A</v>
      </c>
      <c r="I50" s="5" t="e">
        <f>(INDEX(ItemCosts,MATCH('Blend Sheet'!$C$4,ItemNum,0),MATCH(I$1,Districts,0))*'Blend Sheet'!$C53)+(INDEX(ItemCosts,MATCH('Blend Sheet'!$D$4,ItemNum,0),MATCH(I$1,Districts,0))*'Blend Sheet'!$D53)+(INDEX(ItemCosts,MATCH('Blend Sheet'!$E$4,ItemNum,0),MATCH(I$1,Districts,0))*'Blend Sheet'!$E53)+(INDEX(ItemCosts,MATCH('Blend Sheet'!$F$4,ItemNum,0),MATCH(I$1,Districts,0))*'Blend Sheet'!$F53)+(INDEX(ItemCosts,MATCH('Blend Sheet'!$G$4,ItemNum,0),MATCH(I$1,Districts,0))*'Blend Sheet'!$G53)+(INDEX(ItemCosts,MATCH('Blend Sheet'!$H$4,ItemNum,0),MATCH(I$1,Districts,0))*'Blend Sheet'!$H53)+(INDEX(ItemCosts,MATCH('Blend Sheet'!$I$4,ItemNum,0),MATCH(I$1,Districts,0))*'Blend Sheet'!$I53)+(INDEX(ItemCosts,MATCH('Blend Sheet'!$J$4,ItemNum,0),MATCH(I$1,Districts,0))*'Blend Sheet'!$J53)+(INDEX(ItemCosts,MATCH('Blend Sheet'!$K$4,ItemNum,0),MATCH(I$1,Districts,0))*'Blend Sheet'!$K53)+(INDEX(ItemCosts,MATCH('Blend Sheet'!$L$4,ItemNum,0),MATCH(I$1,Districts,0))*'Blend Sheet'!$L53)+(INDEX(ItemCosts,MATCH('Blend Sheet'!$M$4,ItemNum,0),MATCH(I$1,Districts,0))*'Blend Sheet'!$M53)+(INDEX(ItemCosts,MATCH('Blend Sheet'!$N$4,ItemNum,0),MATCH(I$1,Districts,0))*'Blend Sheet'!$N53)+(INDEX(ItemCosts,MATCH('Blend Sheet'!$O$4,ItemNum,0),MATCH(I$1,Districts,0))*'Blend Sheet'!$O53)+(INDEX(ItemCosts,MATCH('Blend Sheet'!$P$4,ItemNum,0),MATCH(I$1,Districts,0))*'Blend Sheet'!$P53)+(INDEX(ItemCosts,MATCH('Blend Sheet'!$Q$4,ItemNum,0),MATCH(I$1,Districts,0))*'Blend Sheet'!$Q53)+(INDEX(ItemCosts,MATCH('Blend Sheet'!$R$4,ItemNum,0),MATCH(I$1,Districts,0))*'Blend Sheet'!$R53)+(INDEX(ItemCosts,MATCH('Blend Sheet'!$S$4,ItemNum,0),MATCH(I$1,Districts,0))*'Blend Sheet'!$S53)+(INDEX(ItemCosts,MATCH('Blend Sheet'!$T$4,ItemNum,0),MATCH(I$1,Districts,0))*'Blend Sheet'!$T53)+(INDEX(ItemCosts,MATCH('Blend Sheet'!$U$4,ItemNum,0),MATCH(I$1,Districts,0))*'Blend Sheet'!$U53)+(INDEX(ItemCosts,MATCH('Blend Sheet'!$V$4,ItemNum,0),MATCH(I$1,Districts,0))*'Blend Sheet'!$V53)+(INDEX(ItemCosts,MATCH('Blend Sheet'!$W$4,ItemNum,0),MATCH(I$1,Districts,0))*'Blend Sheet'!$W53)+(INDEX(ItemCosts,MATCH('Blend Sheet'!$X$4,ItemNum,0),MATCH(I$1,Districts,0))*'Blend Sheet'!$X53)+(INDEX(ItemCosts,MATCH('Blend Sheet'!$Y$4,ItemNum,0),MATCH(I$1,Districts,0))*'Blend Sheet'!$Y53)+(INDEX(ItemCosts,MATCH('Blend Sheet'!$Z$4,ItemNum,0),MATCH(I$1,Districts,0))*'Blend Sheet'!$Z53)+(INDEX(ItemCosts,MATCH('Blend Sheet'!$AA$4,ItemNum,0),MATCH(I$1,Districts,0))*'Blend Sheet'!$AA53)+(INDEX(ItemCosts,MATCH('Blend Sheet'!$AB$4,ItemNum,0),MATCH(I$1,Districts,0))*'Blend Sheet'!$AB53)+(INDEX(ItemCosts,MATCH('Blend Sheet'!$AC$4,ItemNum,0),MATCH(I$1,Districts,0))*'Blend Sheet'!$AC53)+(INDEX(ItemCosts,MATCH('Blend Sheet'!$AD$4,ItemNum,0),MATCH(I$1,Districts,0))*'Blend Sheet'!$AD53)+(INDEX(ItemCosts,MATCH('Blend Sheet'!$AE$4,ItemNum,0),MATCH(I$1,Districts,0))*'Blend Sheet'!$AE53)+(INDEX(ItemCosts,MATCH('Blend Sheet'!$AF$4,ItemNum,0),MATCH(I$1,Districts,0))*'Blend Sheet'!$AF53)+(INDEX(ItemCosts,MATCH('Blend Sheet'!$AG$4,ItemNum,0),MATCH(I$1,Districts,0))*'Blend Sheet'!$AG53)+(INDEX(ItemCosts,MATCH('Blend Sheet'!$AH$4,ItemNum,0),MATCH(I$1,Districts,0))*'Blend Sheet'!$AH53)+(INDEX(ItemCosts,MATCH('Blend Sheet'!$AI$4,ItemNum,0),MATCH(I$1,Districts,0))*'Blend Sheet'!$AI53)+(INDEX(ItemCosts,MATCH('Blend Sheet'!$AJ$4,ItemNum,0),MATCH(I$1,Districts,0))*'Blend Sheet'!$AJ53)+(INDEX(ItemCosts,MATCH('Blend Sheet'!$AK$4,ItemNum,0),MATCH(I$1,Districts,0))*'Blend Sheet'!$AK53)+(INDEX(ItemCosts,MATCH('Blend Sheet'!$AL$4,ItemNum,0),MATCH(I$1,Districts,0))*'Blend Sheet'!$AL53)+(INDEX(ItemCosts,MATCH('Blend Sheet'!$AM$4,ItemNum,0),MATCH(I$1,Districts,0))*'Blend Sheet'!$AM53)+(INDEX(ItemCosts,MATCH('Blend Sheet'!$AN$4,ItemNum,0),MATCH(I$1,Districts,0))*'Blend Sheet'!$AN53)+(INDEX(ItemCosts,MATCH('Blend Sheet'!$AO$4,ItemNum,0),MATCH(I$1,Districts,0))*'Blend Sheet'!$AO53)+(INDEX(ItemCosts,MATCH('Blend Sheet'!$AP$4,ItemNum,0),MATCH(I$1,Districts,0))*'Blend Sheet'!$AP53)+(INDEX(ItemCosts,MATCH('Blend Sheet'!$AQ$4,ItemNum,0),MATCH(I$1,Districts,0))*'Blend Sheet'!$AQ53)+(INDEX(ItemCosts,MATCH('Blend Sheet'!$AR$4,ItemNum,0),MATCH(I$1,Districts,0))*'Blend Sheet'!$AR53)+(INDEX(ItemCosts,MATCH('Blend Sheet'!$AS$4,ItemNum,0),MATCH(I$1,Districts,0))*'Blend Sheet'!$AS53)</f>
        <v>#N/A</v>
      </c>
      <c r="J50" s="5" t="e">
        <f>(INDEX(ItemCosts,MATCH('Blend Sheet'!$C$4,ItemNum,0),MATCH(J$1,Districts,0))*'Blend Sheet'!$C53)+(INDEX(ItemCosts,MATCH('Blend Sheet'!$D$4,ItemNum,0),MATCH(J$1,Districts,0))*'Blend Sheet'!$D53)+(INDEX(ItemCosts,MATCH('Blend Sheet'!$E$4,ItemNum,0),MATCH(J$1,Districts,0))*'Blend Sheet'!$E53)+(INDEX(ItemCosts,MATCH('Blend Sheet'!$F$4,ItemNum,0),MATCH(J$1,Districts,0))*'Blend Sheet'!$F53)+(INDEX(ItemCosts,MATCH('Blend Sheet'!$G$4,ItemNum,0),MATCH(J$1,Districts,0))*'Blend Sheet'!$G53)+(INDEX(ItemCosts,MATCH('Blend Sheet'!$H$4,ItemNum,0),MATCH(J$1,Districts,0))*'Blend Sheet'!$H53)+(INDEX(ItemCosts,MATCH('Blend Sheet'!$I$4,ItemNum,0),MATCH(J$1,Districts,0))*'Blend Sheet'!$I53)+(INDEX(ItemCosts,MATCH('Blend Sheet'!$J$4,ItemNum,0),MATCH(J$1,Districts,0))*'Blend Sheet'!$J53)+(INDEX(ItemCosts,MATCH('Blend Sheet'!$K$4,ItemNum,0),MATCH(J$1,Districts,0))*'Blend Sheet'!$K53)+(INDEX(ItemCosts,MATCH('Blend Sheet'!$L$4,ItemNum,0),MATCH(J$1,Districts,0))*'Blend Sheet'!$L53)+(INDEX(ItemCosts,MATCH('Blend Sheet'!$M$4,ItemNum,0),MATCH(J$1,Districts,0))*'Blend Sheet'!$M53)+(INDEX(ItemCosts,MATCH('Blend Sheet'!$N$4,ItemNum,0),MATCH(J$1,Districts,0))*'Blend Sheet'!$N53)+(INDEX(ItemCosts,MATCH('Blend Sheet'!$O$4,ItemNum,0),MATCH(J$1,Districts,0))*'Blend Sheet'!$O53)+(INDEX(ItemCosts,MATCH('Blend Sheet'!$P$4,ItemNum,0),MATCH(J$1,Districts,0))*'Blend Sheet'!$P53)+(INDEX(ItemCosts,MATCH('Blend Sheet'!$Q$4,ItemNum,0),MATCH(J$1,Districts,0))*'Blend Sheet'!$Q53)+(INDEX(ItemCosts,MATCH('Blend Sheet'!$R$4,ItemNum,0),MATCH(J$1,Districts,0))*'Blend Sheet'!$R53)+(INDEX(ItemCosts,MATCH('Blend Sheet'!$S$4,ItemNum,0),MATCH(J$1,Districts,0))*'Blend Sheet'!$S53)+(INDEX(ItemCosts,MATCH('Blend Sheet'!$T$4,ItemNum,0),MATCH(J$1,Districts,0))*'Blend Sheet'!$T53)+(INDEX(ItemCosts,MATCH('Blend Sheet'!$U$4,ItemNum,0),MATCH(J$1,Districts,0))*'Blend Sheet'!$U53)+(INDEX(ItemCosts,MATCH('Blend Sheet'!$V$4,ItemNum,0),MATCH(J$1,Districts,0))*'Blend Sheet'!$V53)+(INDEX(ItemCosts,MATCH('Blend Sheet'!$W$4,ItemNum,0),MATCH(J$1,Districts,0))*'Blend Sheet'!$W53)+(INDEX(ItemCosts,MATCH('Blend Sheet'!$X$4,ItemNum,0),MATCH(J$1,Districts,0))*'Blend Sheet'!$X53)+(INDEX(ItemCosts,MATCH('Blend Sheet'!$Y$4,ItemNum,0),MATCH(J$1,Districts,0))*'Blend Sheet'!$Y53)+(INDEX(ItemCosts,MATCH('Blend Sheet'!$Z$4,ItemNum,0),MATCH(J$1,Districts,0))*'Blend Sheet'!$Z53)+(INDEX(ItemCosts,MATCH('Blend Sheet'!$AA$4,ItemNum,0),MATCH(J$1,Districts,0))*'Blend Sheet'!$AA53)+(INDEX(ItemCosts,MATCH('Blend Sheet'!$AB$4,ItemNum,0),MATCH(J$1,Districts,0))*'Blend Sheet'!$AB53)+(INDEX(ItemCosts,MATCH('Blend Sheet'!$AC$4,ItemNum,0),MATCH(J$1,Districts,0))*'Blend Sheet'!$AC53)+(INDEX(ItemCosts,MATCH('Blend Sheet'!$AD$4,ItemNum,0),MATCH(J$1,Districts,0))*'Blend Sheet'!$AD53)+(INDEX(ItemCosts,MATCH('Blend Sheet'!$AE$4,ItemNum,0),MATCH(J$1,Districts,0))*'Blend Sheet'!$AE53)+(INDEX(ItemCosts,MATCH('Blend Sheet'!$AF$4,ItemNum,0),MATCH(J$1,Districts,0))*'Blend Sheet'!$AF53)+(INDEX(ItemCosts,MATCH('Blend Sheet'!$AG$4,ItemNum,0),MATCH(J$1,Districts,0))*'Blend Sheet'!$AG53)+(INDEX(ItemCosts,MATCH('Blend Sheet'!$AH$4,ItemNum,0),MATCH(J$1,Districts,0))*'Blend Sheet'!$AH53)+(INDEX(ItemCosts,MATCH('Blend Sheet'!$AI$4,ItemNum,0),MATCH(J$1,Districts,0))*'Blend Sheet'!$AI53)+(INDEX(ItemCosts,MATCH('Blend Sheet'!$AJ$4,ItemNum,0),MATCH(J$1,Districts,0))*'Blend Sheet'!$AJ53)+(INDEX(ItemCosts,MATCH('Blend Sheet'!$AK$4,ItemNum,0),MATCH(J$1,Districts,0))*'Blend Sheet'!$AK53)+(INDEX(ItemCosts,MATCH('Blend Sheet'!$AL$4,ItemNum,0),MATCH(J$1,Districts,0))*'Blend Sheet'!$AL53)+(INDEX(ItemCosts,MATCH('Blend Sheet'!$AM$4,ItemNum,0),MATCH(J$1,Districts,0))*'Blend Sheet'!$AM53)+(INDEX(ItemCosts,MATCH('Blend Sheet'!$AN$4,ItemNum,0),MATCH(J$1,Districts,0))*'Blend Sheet'!$AN53)+(INDEX(ItemCosts,MATCH('Blend Sheet'!$AO$4,ItemNum,0),MATCH(J$1,Districts,0))*'Blend Sheet'!$AO53)+(INDEX(ItemCosts,MATCH('Blend Sheet'!$AP$4,ItemNum,0),MATCH(J$1,Districts,0))*'Blend Sheet'!$AP53)+(INDEX(ItemCosts,MATCH('Blend Sheet'!$AQ$4,ItemNum,0),MATCH(J$1,Districts,0))*'Blend Sheet'!$AQ53)+(INDEX(ItemCosts,MATCH('Blend Sheet'!$AR$4,ItemNum,0),MATCH(J$1,Districts,0))*'Blend Sheet'!$AR53)+(INDEX(ItemCosts,MATCH('Blend Sheet'!$AS$4,ItemNum,0),MATCH(J$1,Districts,0))*'Blend Sheet'!$AS53)</f>
        <v>#N/A</v>
      </c>
      <c r="K50" s="5" t="e">
        <f>(INDEX(ItemCosts,MATCH('Blend Sheet'!$C$4,ItemNum,0),MATCH(K$1,Districts,0))*'Blend Sheet'!$C53)+(INDEX(ItemCosts,MATCH('Blend Sheet'!$D$4,ItemNum,0),MATCH(K$1,Districts,0))*'Blend Sheet'!$D53)+(INDEX(ItemCosts,MATCH('Blend Sheet'!$E$4,ItemNum,0),MATCH(K$1,Districts,0))*'Blend Sheet'!$E53)+(INDEX(ItemCosts,MATCH('Blend Sheet'!$F$4,ItemNum,0),MATCH(K$1,Districts,0))*'Blend Sheet'!$F53)+(INDEX(ItemCosts,MATCH('Blend Sheet'!$G$4,ItemNum,0),MATCH(K$1,Districts,0))*'Blend Sheet'!$G53)+(INDEX(ItemCosts,MATCH('Blend Sheet'!$H$4,ItemNum,0),MATCH(K$1,Districts,0))*'Blend Sheet'!$H53)+(INDEX(ItemCosts,MATCH('Blend Sheet'!$I$4,ItemNum,0),MATCH(K$1,Districts,0))*'Blend Sheet'!$I53)+(INDEX(ItemCosts,MATCH('Blend Sheet'!$J$4,ItemNum,0),MATCH(K$1,Districts,0))*'Blend Sheet'!$J53)+(INDEX(ItemCosts,MATCH('Blend Sheet'!$K$4,ItemNum,0),MATCH(K$1,Districts,0))*'Blend Sheet'!$K53)+(INDEX(ItemCosts,MATCH('Blend Sheet'!$L$4,ItemNum,0),MATCH(K$1,Districts,0))*'Blend Sheet'!$L53)+(INDEX(ItemCosts,MATCH('Blend Sheet'!$M$4,ItemNum,0),MATCH(K$1,Districts,0))*'Blend Sheet'!$M53)+(INDEX(ItemCosts,MATCH('Blend Sheet'!$N$4,ItemNum,0),MATCH(K$1,Districts,0))*'Blend Sheet'!$N53)+(INDEX(ItemCosts,MATCH('Blend Sheet'!$O$4,ItemNum,0),MATCH(K$1,Districts,0))*'Blend Sheet'!$O53)+(INDEX(ItemCosts,MATCH('Blend Sheet'!$P$4,ItemNum,0),MATCH(K$1,Districts,0))*'Blend Sheet'!$P53)+(INDEX(ItemCosts,MATCH('Blend Sheet'!$Q$4,ItemNum,0),MATCH(K$1,Districts,0))*'Blend Sheet'!$Q53)+(INDEX(ItemCosts,MATCH('Blend Sheet'!$R$4,ItemNum,0),MATCH(K$1,Districts,0))*'Blend Sheet'!$R53)+(INDEX(ItemCosts,MATCH('Blend Sheet'!$S$4,ItemNum,0),MATCH(K$1,Districts,0))*'Blend Sheet'!$S53)+(INDEX(ItemCosts,MATCH('Blend Sheet'!$T$4,ItemNum,0),MATCH(K$1,Districts,0))*'Blend Sheet'!$T53)+(INDEX(ItemCosts,MATCH('Blend Sheet'!$U$4,ItemNum,0),MATCH(K$1,Districts,0))*'Blend Sheet'!$U53)+(INDEX(ItemCosts,MATCH('Blend Sheet'!$V$4,ItemNum,0),MATCH(K$1,Districts,0))*'Blend Sheet'!$V53)+(INDEX(ItemCosts,MATCH('Blend Sheet'!$W$4,ItemNum,0),MATCH(K$1,Districts,0))*'Blend Sheet'!$W53)+(INDEX(ItemCosts,MATCH('Blend Sheet'!$X$4,ItemNum,0),MATCH(K$1,Districts,0))*'Blend Sheet'!$X53)+(INDEX(ItemCosts,MATCH('Blend Sheet'!$Y$4,ItemNum,0),MATCH(K$1,Districts,0))*'Blend Sheet'!$Y53)+(INDEX(ItemCosts,MATCH('Blend Sheet'!$Z$4,ItemNum,0),MATCH(K$1,Districts,0))*'Blend Sheet'!$Z53)+(INDEX(ItemCosts,MATCH('Blend Sheet'!$AA$4,ItemNum,0),MATCH(K$1,Districts,0))*'Blend Sheet'!$AA53)+(INDEX(ItemCosts,MATCH('Blend Sheet'!$AB$4,ItemNum,0),MATCH(K$1,Districts,0))*'Blend Sheet'!$AB53)+(INDEX(ItemCosts,MATCH('Blend Sheet'!$AC$4,ItemNum,0),MATCH(K$1,Districts,0))*'Blend Sheet'!$AC53)+(INDEX(ItemCosts,MATCH('Blend Sheet'!$AD$4,ItemNum,0),MATCH(K$1,Districts,0))*'Blend Sheet'!$AD53)+(INDEX(ItemCosts,MATCH('Blend Sheet'!$AE$4,ItemNum,0),MATCH(K$1,Districts,0))*'Blend Sheet'!$AE53)+(INDEX(ItemCosts,MATCH('Blend Sheet'!$AF$4,ItemNum,0),MATCH(K$1,Districts,0))*'Blend Sheet'!$AF53)+(INDEX(ItemCosts,MATCH('Blend Sheet'!$AG$4,ItemNum,0),MATCH(K$1,Districts,0))*'Blend Sheet'!$AG53)+(INDEX(ItemCosts,MATCH('Blend Sheet'!$AH$4,ItemNum,0),MATCH(K$1,Districts,0))*'Blend Sheet'!$AH53)+(INDEX(ItemCosts,MATCH('Blend Sheet'!$AI$4,ItemNum,0),MATCH(K$1,Districts,0))*'Blend Sheet'!$AI53)+(INDEX(ItemCosts,MATCH('Blend Sheet'!$AJ$4,ItemNum,0),MATCH(K$1,Districts,0))*'Blend Sheet'!$AJ53)+(INDEX(ItemCosts,MATCH('Blend Sheet'!$AK$4,ItemNum,0),MATCH(K$1,Districts,0))*'Blend Sheet'!$AK53)+(INDEX(ItemCosts,MATCH('Blend Sheet'!$AL$4,ItemNum,0),MATCH(K$1,Districts,0))*'Blend Sheet'!$AL53)+(INDEX(ItemCosts,MATCH('Blend Sheet'!$AM$4,ItemNum,0),MATCH(K$1,Districts,0))*'Blend Sheet'!$AM53)+(INDEX(ItemCosts,MATCH('Blend Sheet'!$AN$4,ItemNum,0),MATCH(K$1,Districts,0))*'Blend Sheet'!$AN53)+(INDEX(ItemCosts,MATCH('Blend Sheet'!$AO$4,ItemNum,0),MATCH(K$1,Districts,0))*'Blend Sheet'!$AO53)+(INDEX(ItemCosts,MATCH('Blend Sheet'!$AP$4,ItemNum,0),MATCH(K$1,Districts,0))*'Blend Sheet'!$AP53)+(INDEX(ItemCosts,MATCH('Blend Sheet'!$AQ$4,ItemNum,0),MATCH(K$1,Districts,0))*'Blend Sheet'!$AQ53)+(INDEX(ItemCosts,MATCH('Blend Sheet'!$AR$4,ItemNum,0),MATCH(K$1,Districts,0))*'Blend Sheet'!$AR53)+(INDEX(ItemCosts,MATCH('Blend Sheet'!$AS$4,ItemNum,0),MATCH(K$1,Districts,0))*'Blend Sheet'!$AS53)</f>
        <v>#N/A</v>
      </c>
      <c r="L50" s="5" t="e">
        <f>(INDEX(ItemCosts,MATCH('Blend Sheet'!$C$4,ItemNum,0),MATCH(L$1,Districts,0))*'Blend Sheet'!$C53)+(INDEX(ItemCosts,MATCH('Blend Sheet'!$D$4,ItemNum,0),MATCH(L$1,Districts,0))*'Blend Sheet'!$D53)+(INDEX(ItemCosts,MATCH('Blend Sheet'!$E$4,ItemNum,0),MATCH(L$1,Districts,0))*'Blend Sheet'!$E53)+(INDEX(ItemCosts,MATCH('Blend Sheet'!$F$4,ItemNum,0),MATCH(L$1,Districts,0))*'Blend Sheet'!$F53)+(INDEX(ItemCosts,MATCH('Blend Sheet'!$G$4,ItemNum,0),MATCH(L$1,Districts,0))*'Blend Sheet'!$G53)+(INDEX(ItemCosts,MATCH('Blend Sheet'!$H$4,ItemNum,0),MATCH(L$1,Districts,0))*'Blend Sheet'!$H53)+(INDEX(ItemCosts,MATCH('Blend Sheet'!$I$4,ItemNum,0),MATCH(L$1,Districts,0))*'Blend Sheet'!$I53)+(INDEX(ItemCosts,MATCH('Blend Sheet'!$J$4,ItemNum,0),MATCH(L$1,Districts,0))*'Blend Sheet'!$J53)+(INDEX(ItemCosts,MATCH('Blend Sheet'!$K$4,ItemNum,0),MATCH(L$1,Districts,0))*'Blend Sheet'!$K53)+(INDEX(ItemCosts,MATCH('Blend Sheet'!$L$4,ItemNum,0),MATCH(L$1,Districts,0))*'Blend Sheet'!$L53)+(INDEX(ItemCosts,MATCH('Blend Sheet'!$M$4,ItemNum,0),MATCH(L$1,Districts,0))*'Blend Sheet'!$M53)+(INDEX(ItemCosts,MATCH('Blend Sheet'!$N$4,ItemNum,0),MATCH(L$1,Districts,0))*'Blend Sheet'!$N53)+(INDEX(ItemCosts,MATCH('Blend Sheet'!$O$4,ItemNum,0),MATCH(L$1,Districts,0))*'Blend Sheet'!$O53)+(INDEX(ItemCosts,MATCH('Blend Sheet'!$P$4,ItemNum,0),MATCH(L$1,Districts,0))*'Blend Sheet'!$P53)+(INDEX(ItemCosts,MATCH('Blend Sheet'!$Q$4,ItemNum,0),MATCH(L$1,Districts,0))*'Blend Sheet'!$Q53)+(INDEX(ItemCosts,MATCH('Blend Sheet'!$R$4,ItemNum,0),MATCH(L$1,Districts,0))*'Blend Sheet'!$R53)+(INDEX(ItemCosts,MATCH('Blend Sheet'!$S$4,ItemNum,0),MATCH(L$1,Districts,0))*'Blend Sheet'!$S53)+(INDEX(ItemCosts,MATCH('Blend Sheet'!$T$4,ItemNum,0),MATCH(L$1,Districts,0))*'Blend Sheet'!$T53)+(INDEX(ItemCosts,MATCH('Blend Sheet'!$U$4,ItemNum,0),MATCH(L$1,Districts,0))*'Blend Sheet'!$U53)+(INDEX(ItemCosts,MATCH('Blend Sheet'!$V$4,ItemNum,0),MATCH(L$1,Districts,0))*'Blend Sheet'!$V53)+(INDEX(ItemCosts,MATCH('Blend Sheet'!$W$4,ItemNum,0),MATCH(L$1,Districts,0))*'Blend Sheet'!$W53)+(INDEX(ItemCosts,MATCH('Blend Sheet'!$X$4,ItemNum,0),MATCH(L$1,Districts,0))*'Blend Sheet'!$X53)+(INDEX(ItemCosts,MATCH('Blend Sheet'!$Y$4,ItemNum,0),MATCH(L$1,Districts,0))*'Blend Sheet'!$Y53)+(INDEX(ItemCosts,MATCH('Blend Sheet'!$Z$4,ItemNum,0),MATCH(L$1,Districts,0))*'Blend Sheet'!$Z53)+(INDEX(ItemCosts,MATCH('Blend Sheet'!$AA$4,ItemNum,0),MATCH(L$1,Districts,0))*'Blend Sheet'!$AA53)+(INDEX(ItemCosts,MATCH('Blend Sheet'!$AB$4,ItemNum,0),MATCH(L$1,Districts,0))*'Blend Sheet'!$AB53)+(INDEX(ItemCosts,MATCH('Blend Sheet'!$AC$4,ItemNum,0),MATCH(L$1,Districts,0))*'Blend Sheet'!$AC53)+(INDEX(ItemCosts,MATCH('Blend Sheet'!$AD$4,ItemNum,0),MATCH(L$1,Districts,0))*'Blend Sheet'!$AD53)+(INDEX(ItemCosts,MATCH('Blend Sheet'!$AE$4,ItemNum,0),MATCH(L$1,Districts,0))*'Blend Sheet'!$AE53)+(INDEX(ItemCosts,MATCH('Blend Sheet'!$AF$4,ItemNum,0),MATCH(L$1,Districts,0))*'Blend Sheet'!$AF53)+(INDEX(ItemCosts,MATCH('Blend Sheet'!$AG$4,ItemNum,0),MATCH(L$1,Districts,0))*'Blend Sheet'!$AG53)+(INDEX(ItemCosts,MATCH('Blend Sheet'!$AH$4,ItemNum,0),MATCH(L$1,Districts,0))*'Blend Sheet'!$AH53)+(INDEX(ItemCosts,MATCH('Blend Sheet'!$AI$4,ItemNum,0),MATCH(L$1,Districts,0))*'Blend Sheet'!$AI53)+(INDEX(ItemCosts,MATCH('Blend Sheet'!$AJ$4,ItemNum,0),MATCH(L$1,Districts,0))*'Blend Sheet'!$AJ53)+(INDEX(ItemCosts,MATCH('Blend Sheet'!$AK$4,ItemNum,0),MATCH(L$1,Districts,0))*'Blend Sheet'!$AK53)+(INDEX(ItemCosts,MATCH('Blend Sheet'!$AL$4,ItemNum,0),MATCH(L$1,Districts,0))*'Blend Sheet'!$AL53)+(INDEX(ItemCosts,MATCH('Blend Sheet'!$AM$4,ItemNum,0),MATCH(L$1,Districts,0))*'Blend Sheet'!$AM53)+(INDEX(ItemCosts,MATCH('Blend Sheet'!$AN$4,ItemNum,0),MATCH(L$1,Districts,0))*'Blend Sheet'!$AN53)+(INDEX(ItemCosts,MATCH('Blend Sheet'!$AO$4,ItemNum,0),MATCH(L$1,Districts,0))*'Blend Sheet'!$AO53)+(INDEX(ItemCosts,MATCH('Blend Sheet'!$AP$4,ItemNum,0),MATCH(L$1,Districts,0))*'Blend Sheet'!$AP53)+(INDEX(ItemCosts,MATCH('Blend Sheet'!$AQ$4,ItemNum,0),MATCH(L$1,Districts,0))*'Blend Sheet'!$AQ53)+(INDEX(ItemCosts,MATCH('Blend Sheet'!$AR$4,ItemNum,0),MATCH(L$1,Districts,0))*'Blend Sheet'!$AR53)+(INDEX(ItemCosts,MATCH('Blend Sheet'!$AS$4,ItemNum,0),MATCH(L$1,Districts,0))*'Blend Sheet'!$AS53)</f>
        <v>#N/A</v>
      </c>
      <c r="M50" s="191"/>
      <c r="N50" s="34" t="e">
        <f>D50/'Blend Sheet'!$BA53</f>
        <v>#N/A</v>
      </c>
      <c r="O50" s="34" t="e">
        <f>E50/'Blend Sheet'!$BA53</f>
        <v>#N/A</v>
      </c>
      <c r="P50" s="34" t="e">
        <f>G50/'Blend Sheet'!$BA53</f>
        <v>#N/A</v>
      </c>
      <c r="Q50" s="34" t="e">
        <f>H50/'Blend Sheet'!$BA53</f>
        <v>#N/A</v>
      </c>
      <c r="R50" s="34" t="e">
        <f>I50/'Blend Sheet'!$BA53</f>
        <v>#N/A</v>
      </c>
      <c r="S50" s="34" t="e">
        <f>J50/'Blend Sheet'!$BA53</f>
        <v>#N/A</v>
      </c>
      <c r="T50" s="34" t="e">
        <f>K50/'Blend Sheet'!$BA53</f>
        <v>#N/A</v>
      </c>
      <c r="U50" s="34" t="e">
        <f>L50/'Blend Sheet'!$BA53</f>
        <v>#N/A</v>
      </c>
    </row>
    <row r="51" spans="1:21" x14ac:dyDescent="0.25">
      <c r="A51" t="str">
        <f>'Blend Sheet'!A54</f>
        <v>LITEmix 1325 (AB)</v>
      </c>
      <c r="B51" s="5" t="e">
        <f>(INDEX(ItemCosts,MATCH('Blend Sheet'!$C$4,ItemNum,0),MATCH(B$1,Districts,0))*'Blend Sheet'!$C54)+(INDEX(ItemCosts,MATCH('Blend Sheet'!$D$4,ItemNum,0),MATCH(B$1,Districts,0))*'Blend Sheet'!$D54)+(INDEX(ItemCosts,MATCH('Blend Sheet'!$E$4,ItemNum,0),MATCH(B$1,Districts,0))*'Blend Sheet'!$E54)+(INDEX(ItemCosts,MATCH('Blend Sheet'!$F$4,ItemNum,0),MATCH(B$1,Districts,0))*'Blend Sheet'!$F54)+(INDEX(ItemCosts,MATCH('Blend Sheet'!$G$4,ItemNum,0),MATCH(B$1,Districts,0))*'Blend Sheet'!$G54)+(INDEX(ItemCosts,MATCH('Blend Sheet'!$H$4,ItemNum,0),MATCH(B$1,Districts,0))*'Blend Sheet'!$H54)+(INDEX(ItemCosts,MATCH('Blend Sheet'!$I$4,ItemNum,0),MATCH(B$1,Districts,0))*'Blend Sheet'!$I54)+(INDEX(ItemCosts,MATCH('Blend Sheet'!$J$4,ItemNum,0),MATCH(B$1,Districts,0))*'Blend Sheet'!$J54)+(INDEX(ItemCosts,MATCH('Blend Sheet'!$K$4,ItemNum,0),MATCH(B$1,Districts,0))*'Blend Sheet'!$K54)+(INDEX(ItemCosts,MATCH('Blend Sheet'!$L$4,ItemNum,0),MATCH(B$1,Districts,0))*'Blend Sheet'!$L54)+(INDEX(ItemCosts,MATCH('Blend Sheet'!$M$4,ItemNum,0),MATCH(B$1,Districts,0))*'Blend Sheet'!$M54)+(INDEX(ItemCosts,MATCH('Blend Sheet'!$N$4,ItemNum,0),MATCH(B$1,Districts,0))*'Blend Sheet'!$N54)+(INDEX(ItemCosts,MATCH('Blend Sheet'!$O$4,ItemNum,0),MATCH(B$1,Districts,0))*'Blend Sheet'!$O54)+(INDEX(ItemCosts,MATCH('Blend Sheet'!$P$4,ItemNum,0),MATCH(B$1,Districts,0))*'Blend Sheet'!$P54)+(INDEX(ItemCosts,MATCH('Blend Sheet'!$Q$4,ItemNum,0),MATCH(B$1,Districts,0))*'Blend Sheet'!$Q54)+(INDEX(ItemCosts,MATCH('Blend Sheet'!$R$4,ItemNum,0),MATCH(B$1,Districts,0))*'Blend Sheet'!$R54)+(INDEX(ItemCosts,MATCH('Blend Sheet'!$S$4,ItemNum,0),MATCH(B$1,Districts,0))*'Blend Sheet'!$S54)+(INDEX(ItemCosts,MATCH('Blend Sheet'!$T$4,ItemNum,0),MATCH(B$1,Districts,0))*'Blend Sheet'!$T54)+(INDEX(ItemCosts,MATCH('Blend Sheet'!$U$4,ItemNum,0),MATCH(B$1,Districts,0))*'Blend Sheet'!$U54)+(INDEX(ItemCosts,MATCH('Blend Sheet'!$V$4,ItemNum,0),MATCH(B$1,Districts,0))*'Blend Sheet'!$V54)+(INDEX(ItemCosts,MATCH('Blend Sheet'!$W$4,ItemNum,0),MATCH(B$1,Districts,0))*'Blend Sheet'!$W54)+(INDEX(ItemCosts,MATCH('Blend Sheet'!$X$4,ItemNum,0),MATCH(B$1,Districts,0))*'Blend Sheet'!$X54)+(INDEX(ItemCosts,MATCH('Blend Sheet'!$Y$4,ItemNum,0),MATCH(B$1,Districts,0))*'Blend Sheet'!$Y54)+(INDEX(ItemCosts,MATCH('Blend Sheet'!$Z$4,ItemNum,0),MATCH(B$1,Districts,0))*'Blend Sheet'!$Z54)+(INDEX(ItemCosts,MATCH('Blend Sheet'!$AA$4,ItemNum,0),MATCH(B$1,Districts,0))*'Blend Sheet'!$AA54)+(INDEX(ItemCosts,MATCH('Blend Sheet'!$AB$4,ItemNum,0),MATCH(B$1,Districts,0))*'Blend Sheet'!$AB54)+(INDEX(ItemCosts,MATCH('Blend Sheet'!$AC$4,ItemNum,0),MATCH(B$1,Districts,0))*'Blend Sheet'!$AC54)+(INDEX(ItemCosts,MATCH('Blend Sheet'!$AD$4,ItemNum,0),MATCH(B$1,Districts,0))*'Blend Sheet'!$AD54)+(INDEX(ItemCosts,MATCH('Blend Sheet'!$AE$4,ItemNum,0),MATCH(B$1,Districts,0))*'Blend Sheet'!$AE54)+(INDEX(ItemCosts,MATCH('Blend Sheet'!$AF$4,ItemNum,0),MATCH(B$1,Districts,0))*'Blend Sheet'!$AF54)+(INDEX(ItemCosts,MATCH('Blend Sheet'!$AG$4,ItemNum,0),MATCH(B$1,Districts,0))*'Blend Sheet'!$AG54)+(INDEX(ItemCosts,MATCH('Blend Sheet'!$AH$4,ItemNum,0),MATCH(B$1,Districts,0))*'Blend Sheet'!$AH54)+(INDEX(ItemCosts,MATCH('Blend Sheet'!$AI$4,ItemNum,0),MATCH(B$1,Districts,0))*'Blend Sheet'!$AI54)+(INDEX(ItemCosts,MATCH('Blend Sheet'!$AJ$4,ItemNum,0),MATCH(B$1,Districts,0))*'Blend Sheet'!$AJ54)+(INDEX(ItemCosts,MATCH('Blend Sheet'!$AK$4,ItemNum,0),MATCH(B$1,Districts,0))*'Blend Sheet'!$AK54)+(INDEX(ItemCosts,MATCH('Blend Sheet'!$AL$4,ItemNum,0),MATCH(B$1,Districts,0))*'Blend Sheet'!$AL54)+(INDEX(ItemCosts,MATCH('Blend Sheet'!$AM$4,ItemNum,0),MATCH(B$1,Districts,0))*'Blend Sheet'!$AM54)+(INDEX(ItemCosts,MATCH('Blend Sheet'!$AN$4,ItemNum,0),MATCH(B$1,Districts,0))*'Blend Sheet'!$AN54)+(INDEX(ItemCosts,MATCH('Blend Sheet'!$AO$4,ItemNum,0),MATCH(B$1,Districts,0))*'Blend Sheet'!$AO54)+(INDEX(ItemCosts,MATCH('Blend Sheet'!$AP$4,ItemNum,0),MATCH(B$1,Districts,0))*'Blend Sheet'!$AP54)+(INDEX(ItemCosts,MATCH('Blend Sheet'!$AQ$4,ItemNum,0),MATCH(B$1,Districts,0))*'Blend Sheet'!$AQ54)+(INDEX(ItemCosts,MATCH('Blend Sheet'!$AR$4,ItemNum,0),MATCH(B$1,Districts,0))*'Blend Sheet'!$AR54)+(INDEX(ItemCosts,MATCH('Blend Sheet'!$AS$4,ItemNum,0),MATCH(B$1,Districts,0))*'Blend Sheet'!$AS54)</f>
        <v>#N/A</v>
      </c>
      <c r="C51" s="5" t="e">
        <f>(INDEX(ItemCosts,MATCH('Blend Sheet'!$C$4,ItemNum,0),MATCH(C$1,Districts,0))*'Blend Sheet'!$C54)+(INDEX(ItemCosts,MATCH('Blend Sheet'!$D$4,ItemNum,0),MATCH(C$1,Districts,0))*'Blend Sheet'!$D54)+(INDEX(ItemCosts,MATCH('Blend Sheet'!$E$4,ItemNum,0),MATCH(C$1,Districts,0))*'Blend Sheet'!$E54)+(INDEX(ItemCosts,MATCH('Blend Sheet'!$F$4,ItemNum,0),MATCH(C$1,Districts,0))*'Blend Sheet'!$F54)+(INDEX(ItemCosts,MATCH('Blend Sheet'!$G$4,ItemNum,0),MATCH(C$1,Districts,0))*'Blend Sheet'!$G54)+(INDEX(ItemCosts,MATCH('Blend Sheet'!$H$4,ItemNum,0),MATCH(C$1,Districts,0))*'Blend Sheet'!$H54)+(INDEX(ItemCosts,MATCH('Blend Sheet'!$I$4,ItemNum,0),MATCH(C$1,Districts,0))*'Blend Sheet'!$I54)+(INDEX(ItemCosts,MATCH('Blend Sheet'!$J$4,ItemNum,0),MATCH(C$1,Districts,0))*'Blend Sheet'!$J54)+(INDEX(ItemCosts,MATCH('Blend Sheet'!$K$4,ItemNum,0),MATCH(C$1,Districts,0))*'Blend Sheet'!$K54)+(INDEX(ItemCosts,MATCH('Blend Sheet'!$L$4,ItemNum,0),MATCH(C$1,Districts,0))*'Blend Sheet'!$L54)+(INDEX(ItemCosts,MATCH('Blend Sheet'!$M$4,ItemNum,0),MATCH(C$1,Districts,0))*'Blend Sheet'!$M54)+(INDEX(ItemCosts,MATCH('Blend Sheet'!$N$4,ItemNum,0),MATCH(C$1,Districts,0))*'Blend Sheet'!$N54)+(INDEX(ItemCosts,MATCH('Blend Sheet'!$O$4,ItemNum,0),MATCH(C$1,Districts,0))*'Blend Sheet'!$O54)+(INDEX(ItemCosts,MATCH('Blend Sheet'!$P$4,ItemNum,0),MATCH(C$1,Districts,0))*'Blend Sheet'!$P54)+(INDEX(ItemCosts,MATCH('Blend Sheet'!$Q$4,ItemNum,0),MATCH(C$1,Districts,0))*'Blend Sheet'!$Q54)+(INDEX(ItemCosts,MATCH('Blend Sheet'!$R$4,ItemNum,0),MATCH(C$1,Districts,0))*'Blend Sheet'!$R54)+(INDEX(ItemCosts,MATCH('Blend Sheet'!$S$4,ItemNum,0),MATCH(C$1,Districts,0))*'Blend Sheet'!$S54)+(INDEX(ItemCosts,MATCH('Blend Sheet'!$T$4,ItemNum,0),MATCH(C$1,Districts,0))*'Blend Sheet'!$T54)+(INDEX(ItemCosts,MATCH('Blend Sheet'!$U$4,ItemNum,0),MATCH(C$1,Districts,0))*'Blend Sheet'!$U54)+(INDEX(ItemCosts,MATCH('Blend Sheet'!$V$4,ItemNum,0),MATCH(C$1,Districts,0))*'Blend Sheet'!$V54)+(INDEX(ItemCosts,MATCH('Blend Sheet'!$W$4,ItemNum,0),MATCH(C$1,Districts,0))*'Blend Sheet'!$W54)+(INDEX(ItemCosts,MATCH('Blend Sheet'!$X$4,ItemNum,0),MATCH(C$1,Districts,0))*'Blend Sheet'!$X54)+(INDEX(ItemCosts,MATCH('Blend Sheet'!$Y$4,ItemNum,0),MATCH(C$1,Districts,0))*'Blend Sheet'!$Y54)+(INDEX(ItemCosts,MATCH('Blend Sheet'!$Z$4,ItemNum,0),MATCH(C$1,Districts,0))*'Blend Sheet'!$Z54)+(INDEX(ItemCosts,MATCH('Blend Sheet'!$AA$4,ItemNum,0),MATCH(C$1,Districts,0))*'Blend Sheet'!$AA54)+(INDEX(ItemCosts,MATCH('Blend Sheet'!$AB$4,ItemNum,0),MATCH(C$1,Districts,0))*'Blend Sheet'!$AB54)+(INDEX(ItemCosts,MATCH('Blend Sheet'!$AC$4,ItemNum,0),MATCH(C$1,Districts,0))*'Blend Sheet'!$AC54)+(INDEX(ItemCosts,MATCH('Blend Sheet'!$AD$4,ItemNum,0),MATCH(C$1,Districts,0))*'Blend Sheet'!$AD54)+(INDEX(ItemCosts,MATCH('Blend Sheet'!$AE$4,ItemNum,0),MATCH(C$1,Districts,0))*'Blend Sheet'!$AE54)+(INDEX(ItemCosts,MATCH('Blend Sheet'!$AF$4,ItemNum,0),MATCH(C$1,Districts,0))*'Blend Sheet'!$AF54)+(INDEX(ItemCosts,MATCH('Blend Sheet'!$AG$4,ItemNum,0),MATCH(C$1,Districts,0))*'Blend Sheet'!$AG54)+(INDEX(ItemCosts,MATCH('Blend Sheet'!$AH$4,ItemNum,0),MATCH(C$1,Districts,0))*'Blend Sheet'!$AH54)+(INDEX(ItemCosts,MATCH('Blend Sheet'!$AI$4,ItemNum,0),MATCH(C$1,Districts,0))*'Blend Sheet'!$AI54)+(INDEX(ItemCosts,MATCH('Blend Sheet'!$AJ$4,ItemNum,0),MATCH(C$1,Districts,0))*'Blend Sheet'!$AJ54)+(INDEX(ItemCosts,MATCH('Blend Sheet'!$AK$4,ItemNum,0),MATCH(C$1,Districts,0))*'Blend Sheet'!$AK54)+(INDEX(ItemCosts,MATCH('Blend Sheet'!$AL$4,ItemNum,0),MATCH(C$1,Districts,0))*'Blend Sheet'!$AL54)+(INDEX(ItemCosts,MATCH('Blend Sheet'!$AM$4,ItemNum,0),MATCH(C$1,Districts,0))*'Blend Sheet'!$AM54)+(INDEX(ItemCosts,MATCH('Blend Sheet'!$AN$4,ItemNum,0),MATCH(C$1,Districts,0))*'Blend Sheet'!$AN54)+(INDEX(ItemCosts,MATCH('Blend Sheet'!$AO$4,ItemNum,0),MATCH(C$1,Districts,0))*'Blend Sheet'!$AO54)+(INDEX(ItemCosts,MATCH('Blend Sheet'!$AP$4,ItemNum,0),MATCH(C$1,Districts,0))*'Blend Sheet'!$AP54)+(INDEX(ItemCosts,MATCH('Blend Sheet'!$AQ$4,ItemNum,0),MATCH(C$1,Districts,0))*'Blend Sheet'!$AQ54)+(INDEX(ItemCosts,MATCH('Blend Sheet'!$AR$4,ItemNum,0),MATCH(C$1,Districts,0))*'Blend Sheet'!$AR54)+(INDEX(ItemCosts,MATCH('Blend Sheet'!$AS$4,ItemNum,0),MATCH(C$1,Districts,0))*'Blend Sheet'!$AS54)</f>
        <v>#N/A</v>
      </c>
      <c r="D51" s="5" t="e">
        <f>(INDEX(ItemCosts,MATCH('Blend Sheet'!$C$4,ItemNum,0),MATCH(D$1,Districts,0))*'Blend Sheet'!$C54)+(INDEX(ItemCosts,MATCH('Blend Sheet'!$D$4,ItemNum,0),MATCH(D$1,Districts,0))*'Blend Sheet'!$D54)+(INDEX(ItemCosts,MATCH('Blend Sheet'!$E$4,ItemNum,0),MATCH(D$1,Districts,0))*'Blend Sheet'!$E54)+(INDEX(ItemCosts,MATCH('Blend Sheet'!$F$4,ItemNum,0),MATCH(D$1,Districts,0))*'Blend Sheet'!$F54)+(INDEX(ItemCosts,MATCH('Blend Sheet'!$G$4,ItemNum,0),MATCH(D$1,Districts,0))*'Blend Sheet'!$G54)+(INDEX(ItemCosts,MATCH('Blend Sheet'!$H$4,ItemNum,0),MATCH(D$1,Districts,0))*'Blend Sheet'!$H54)+(INDEX(ItemCosts,MATCH('Blend Sheet'!$I$4,ItemNum,0),MATCH(D$1,Districts,0))*'Blend Sheet'!$I54)+(INDEX(ItemCosts,MATCH('Blend Sheet'!$J$4,ItemNum,0),MATCH(D$1,Districts,0))*'Blend Sheet'!$J54)+(INDEX(ItemCosts,MATCH('Blend Sheet'!$K$4,ItemNum,0),MATCH(D$1,Districts,0))*'Blend Sheet'!$K54)+(INDEX(ItemCosts,MATCH('Blend Sheet'!$L$4,ItemNum,0),MATCH(D$1,Districts,0))*'Blend Sheet'!$L54)+(INDEX(ItemCosts,MATCH('Blend Sheet'!$M$4,ItemNum,0),MATCH(D$1,Districts,0))*'Blend Sheet'!$M54)+(INDEX(ItemCosts,MATCH('Blend Sheet'!$N$4,ItemNum,0),MATCH(D$1,Districts,0))*'Blend Sheet'!$N54)+(INDEX(ItemCosts,MATCH('Blend Sheet'!$O$4,ItemNum,0),MATCH(D$1,Districts,0))*'Blend Sheet'!$O54)+(INDEX(ItemCosts,MATCH('Blend Sheet'!$P$4,ItemNum,0),MATCH(D$1,Districts,0))*'Blend Sheet'!$P54)+(INDEX(ItemCosts,MATCH('Blend Sheet'!$Q$4,ItemNum,0),MATCH(D$1,Districts,0))*'Blend Sheet'!$Q54)+(INDEX(ItemCosts,MATCH('Blend Sheet'!$R$4,ItemNum,0),MATCH(D$1,Districts,0))*'Blend Sheet'!$R54)+(INDEX(ItemCosts,MATCH('Blend Sheet'!$S$4,ItemNum,0),MATCH(D$1,Districts,0))*'Blend Sheet'!$S54)+(INDEX(ItemCosts,MATCH('Blend Sheet'!$T$4,ItemNum,0),MATCH(D$1,Districts,0))*'Blend Sheet'!$T54)+(INDEX(ItemCosts,MATCH('Blend Sheet'!$U$4,ItemNum,0),MATCH(D$1,Districts,0))*'Blend Sheet'!$U54)+(INDEX(ItemCosts,MATCH('Blend Sheet'!$V$4,ItemNum,0),MATCH(D$1,Districts,0))*'Blend Sheet'!$V54)+(INDEX(ItemCosts,MATCH('Blend Sheet'!$W$4,ItemNum,0),MATCH(D$1,Districts,0))*'Blend Sheet'!$W54)+(INDEX(ItemCosts,MATCH('Blend Sheet'!$X$4,ItemNum,0),MATCH(D$1,Districts,0))*'Blend Sheet'!$X54)+(INDEX(ItemCosts,MATCH('Blend Sheet'!$Y$4,ItemNum,0),MATCH(D$1,Districts,0))*'Blend Sheet'!$Y54)+(INDEX(ItemCosts,MATCH('Blend Sheet'!$Z$4,ItemNum,0),MATCH(D$1,Districts,0))*'Blend Sheet'!$Z54)+(INDEX(ItemCosts,MATCH('Blend Sheet'!$AA$4,ItemNum,0),MATCH(D$1,Districts,0))*'Blend Sheet'!$AA54)+(INDEX(ItemCosts,MATCH('Blend Sheet'!$AB$4,ItemNum,0),MATCH(D$1,Districts,0))*'Blend Sheet'!$AB54)+(INDEX(ItemCosts,MATCH('Blend Sheet'!$AC$4,ItemNum,0),MATCH(D$1,Districts,0))*'Blend Sheet'!$AC54)+(INDEX(ItemCosts,MATCH('Blend Sheet'!$AD$4,ItemNum,0),MATCH(D$1,Districts,0))*'Blend Sheet'!$AD54)+(INDEX(ItemCosts,MATCH('Blend Sheet'!$AE$4,ItemNum,0),MATCH(D$1,Districts,0))*'Blend Sheet'!$AE54)+(INDEX(ItemCosts,MATCH('Blend Sheet'!$AF$4,ItemNum,0),MATCH(D$1,Districts,0))*'Blend Sheet'!$AF54)+(INDEX(ItemCosts,MATCH('Blend Sheet'!$AG$4,ItemNum,0),MATCH(D$1,Districts,0))*'Blend Sheet'!$AG54)+(INDEX(ItemCosts,MATCH('Blend Sheet'!$AH$4,ItemNum,0),MATCH(D$1,Districts,0))*'Blend Sheet'!$AH54)+(INDEX(ItemCosts,MATCH('Blend Sheet'!$AI$4,ItemNum,0),MATCH(D$1,Districts,0))*'Blend Sheet'!$AI54)+(INDEX(ItemCosts,MATCH('Blend Sheet'!$AJ$4,ItemNum,0),MATCH(D$1,Districts,0))*'Blend Sheet'!$AJ54)+(INDEX(ItemCosts,MATCH('Blend Sheet'!$AK$4,ItemNum,0),MATCH(D$1,Districts,0))*'Blend Sheet'!$AK54)+(INDEX(ItemCosts,MATCH('Blend Sheet'!$AL$4,ItemNum,0),MATCH(D$1,Districts,0))*'Blend Sheet'!$AL54)+(INDEX(ItemCosts,MATCH('Blend Sheet'!$AM$4,ItemNum,0),MATCH(D$1,Districts,0))*'Blend Sheet'!$AM54)+(INDEX(ItemCosts,MATCH('Blend Sheet'!$AN$4,ItemNum,0),MATCH(D$1,Districts,0))*'Blend Sheet'!$AN54)+(INDEX(ItemCosts,MATCH('Blend Sheet'!$AO$4,ItemNum,0),MATCH(D$1,Districts,0))*'Blend Sheet'!$AO54)+(INDEX(ItemCosts,MATCH('Blend Sheet'!$AP$4,ItemNum,0),MATCH(D$1,Districts,0))*'Blend Sheet'!$AP54)+(INDEX(ItemCosts,MATCH('Blend Sheet'!$AQ$4,ItemNum,0),MATCH(D$1,Districts,0))*'Blend Sheet'!$AQ54)+(INDEX(ItemCosts,MATCH('Blend Sheet'!$AR$4,ItemNum,0),MATCH(D$1,Districts,0))*'Blend Sheet'!$AR54)+(INDEX(ItemCosts,MATCH('Blend Sheet'!$AS$4,ItemNum,0),MATCH(D$1,Districts,0))*'Blend Sheet'!$AS54)</f>
        <v>#N/A</v>
      </c>
      <c r="E51" s="5" t="e">
        <f>(INDEX(ItemCosts,MATCH('Blend Sheet'!$C$4,ItemNum,0),MATCH(E$1,Districts,0))*'Blend Sheet'!$C54)+(INDEX(ItemCosts,MATCH('Blend Sheet'!$D$4,ItemNum,0),MATCH(E$1,Districts,0))*'Blend Sheet'!$D54)+(INDEX(ItemCosts,MATCH('Blend Sheet'!$E$4,ItemNum,0),MATCH(E$1,Districts,0))*'Blend Sheet'!$E54)+(INDEX(ItemCosts,MATCH('Blend Sheet'!$F$4,ItemNum,0),MATCH(E$1,Districts,0))*'Blend Sheet'!$F54)+(INDEX(ItemCosts,MATCH('Blend Sheet'!$G$4,ItemNum,0),MATCH(E$1,Districts,0))*'Blend Sheet'!$G54)+(INDEX(ItemCosts,MATCH('Blend Sheet'!$H$4,ItemNum,0),MATCH(E$1,Districts,0))*'Blend Sheet'!$H54)+(INDEX(ItemCosts,MATCH('Blend Sheet'!$I$4,ItemNum,0),MATCH(E$1,Districts,0))*'Blend Sheet'!$I54)+(INDEX(ItemCosts,MATCH('Blend Sheet'!$J$4,ItemNum,0),MATCH(E$1,Districts,0))*'Blend Sheet'!$J54)+(INDEX(ItemCosts,MATCH('Blend Sheet'!$K$4,ItemNum,0),MATCH(E$1,Districts,0))*'Blend Sheet'!$K54)+(INDEX(ItemCosts,MATCH('Blend Sheet'!$L$4,ItemNum,0),MATCH(E$1,Districts,0))*'Blend Sheet'!$L54)+(INDEX(ItemCosts,MATCH('Blend Sheet'!$M$4,ItemNum,0),MATCH(E$1,Districts,0))*'Blend Sheet'!$M54)+(INDEX(ItemCosts,MATCH('Blend Sheet'!$N$4,ItemNum,0),MATCH(E$1,Districts,0))*'Blend Sheet'!$N54)+(INDEX(ItemCosts,MATCH('Blend Sheet'!$O$4,ItemNum,0),MATCH(E$1,Districts,0))*'Blend Sheet'!$O54)+(INDEX(ItemCosts,MATCH('Blend Sheet'!$P$4,ItemNum,0),MATCH(E$1,Districts,0))*'Blend Sheet'!$P54)+(INDEX(ItemCosts,MATCH('Blend Sheet'!$Q$4,ItemNum,0),MATCH(E$1,Districts,0))*'Blend Sheet'!$Q54)+(INDEX(ItemCosts,MATCH('Blend Sheet'!$R$4,ItemNum,0),MATCH(E$1,Districts,0))*'Blend Sheet'!$R54)+(INDEX(ItemCosts,MATCH('Blend Sheet'!$S$4,ItemNum,0),MATCH(E$1,Districts,0))*'Blend Sheet'!$S54)+(INDEX(ItemCosts,MATCH('Blend Sheet'!$T$4,ItemNum,0),MATCH(E$1,Districts,0))*'Blend Sheet'!$T54)+(INDEX(ItemCosts,MATCH('Blend Sheet'!$U$4,ItemNum,0),MATCH(E$1,Districts,0))*'Blend Sheet'!$U54)+(INDEX(ItemCosts,MATCH('Blend Sheet'!$V$4,ItemNum,0),MATCH(E$1,Districts,0))*'Blend Sheet'!$V54)+(INDEX(ItemCosts,MATCH('Blend Sheet'!$W$4,ItemNum,0),MATCH(E$1,Districts,0))*'Blend Sheet'!$W54)+(INDEX(ItemCosts,MATCH('Blend Sheet'!$X$4,ItemNum,0),MATCH(E$1,Districts,0))*'Blend Sheet'!$X54)+(INDEX(ItemCosts,MATCH('Blend Sheet'!$Y$4,ItemNum,0),MATCH(E$1,Districts,0))*'Blend Sheet'!$Y54)+(INDEX(ItemCosts,MATCH('Blend Sheet'!$Z$4,ItemNum,0),MATCH(E$1,Districts,0))*'Blend Sheet'!$Z54)+(INDEX(ItemCosts,MATCH('Blend Sheet'!$AA$4,ItemNum,0),MATCH(E$1,Districts,0))*'Blend Sheet'!$AA54)+(INDEX(ItemCosts,MATCH('Blend Sheet'!$AB$4,ItemNum,0),MATCH(E$1,Districts,0))*'Blend Sheet'!$AB54)+(INDEX(ItemCosts,MATCH('Blend Sheet'!$AC$4,ItemNum,0),MATCH(E$1,Districts,0))*'Blend Sheet'!$AC54)+(INDEX(ItemCosts,MATCH('Blend Sheet'!$AD$4,ItemNum,0),MATCH(E$1,Districts,0))*'Blend Sheet'!$AD54)+(INDEX(ItemCosts,MATCH('Blend Sheet'!$AE$4,ItemNum,0),MATCH(E$1,Districts,0))*'Blend Sheet'!$AE54)+(INDEX(ItemCosts,MATCH('Blend Sheet'!$AF$4,ItemNum,0),MATCH(E$1,Districts,0))*'Blend Sheet'!$AF54)+(INDEX(ItemCosts,MATCH('Blend Sheet'!$AG$4,ItemNum,0),MATCH(E$1,Districts,0))*'Blend Sheet'!$AG54)+(INDEX(ItemCosts,MATCH('Blend Sheet'!$AH$4,ItemNum,0),MATCH(E$1,Districts,0))*'Blend Sheet'!$AH54)+(INDEX(ItemCosts,MATCH('Blend Sheet'!$AI$4,ItemNum,0),MATCH(E$1,Districts,0))*'Blend Sheet'!$AI54)+(INDEX(ItemCosts,MATCH('Blend Sheet'!$AJ$4,ItemNum,0),MATCH(E$1,Districts,0))*'Blend Sheet'!$AJ54)+(INDEX(ItemCosts,MATCH('Blend Sheet'!$AK$4,ItemNum,0),MATCH(E$1,Districts,0))*'Blend Sheet'!$AK54)+(INDEX(ItemCosts,MATCH('Blend Sheet'!$AL$4,ItemNum,0),MATCH(E$1,Districts,0))*'Blend Sheet'!$AL54)+(INDEX(ItemCosts,MATCH('Blend Sheet'!$AM$4,ItemNum,0),MATCH(E$1,Districts,0))*'Blend Sheet'!$AM54)+(INDEX(ItemCosts,MATCH('Blend Sheet'!$AN$4,ItemNum,0),MATCH(E$1,Districts,0))*'Blend Sheet'!$AN54)+(INDEX(ItemCosts,MATCH('Blend Sheet'!$AO$4,ItemNum,0),MATCH(E$1,Districts,0))*'Blend Sheet'!$AO54)+(INDEX(ItemCosts,MATCH('Blend Sheet'!$AP$4,ItemNum,0),MATCH(E$1,Districts,0))*'Blend Sheet'!$AP54)+(INDEX(ItemCosts,MATCH('Blend Sheet'!$AQ$4,ItemNum,0),MATCH(E$1,Districts,0))*'Blend Sheet'!$AQ54)+(INDEX(ItemCosts,MATCH('Blend Sheet'!$AR$4,ItemNum,0),MATCH(E$1,Districts,0))*'Blend Sheet'!$AR54)+(INDEX(ItemCosts,MATCH('Blend Sheet'!$AS$4,ItemNum,0),MATCH(E$1,Districts,0))*'Blend Sheet'!$AS54)</f>
        <v>#N/A</v>
      </c>
      <c r="F51" s="5" t="e">
        <f>(INDEX(ItemCosts,MATCH('Blend Sheet'!$C$4,ItemNum,0),MATCH(F$1,Districts,0))*'Blend Sheet'!$C54)+(INDEX(ItemCosts,MATCH('Blend Sheet'!$D$4,ItemNum,0),MATCH(F$1,Districts,0))*'Blend Sheet'!$D54)+(INDEX(ItemCosts,MATCH('Blend Sheet'!$E$4,ItemNum,0),MATCH(F$1,Districts,0))*'Blend Sheet'!$E54)+(INDEX(ItemCosts,MATCH('Blend Sheet'!$F$4,ItemNum,0),MATCH(F$1,Districts,0))*'Blend Sheet'!$F54)+(INDEX(ItemCosts,MATCH('Blend Sheet'!$G$4,ItemNum,0),MATCH(F$1,Districts,0))*'Blend Sheet'!$G54)+(INDEX(ItemCosts,MATCH('Blend Sheet'!$H$4,ItemNum,0),MATCH(F$1,Districts,0))*'Blend Sheet'!$H54)+(INDEX(ItemCosts,MATCH('Blend Sheet'!$I$4,ItemNum,0),MATCH(F$1,Districts,0))*'Blend Sheet'!$I54)+(INDEX(ItemCosts,MATCH('Blend Sheet'!$J$4,ItemNum,0),MATCH(F$1,Districts,0))*'Blend Sheet'!$J54)+(INDEX(ItemCosts,MATCH('Blend Sheet'!$K$4,ItemNum,0),MATCH(F$1,Districts,0))*'Blend Sheet'!$K54)+(INDEX(ItemCosts,MATCH('Blend Sheet'!$L$4,ItemNum,0),MATCH(F$1,Districts,0))*'Blend Sheet'!$L54)+(INDEX(ItemCosts,MATCH('Blend Sheet'!$M$4,ItemNum,0),MATCH(F$1,Districts,0))*'Blend Sheet'!$M54)+(INDEX(ItemCosts,MATCH('Blend Sheet'!$N$4,ItemNum,0),MATCH(F$1,Districts,0))*'Blend Sheet'!$N54)+(INDEX(ItemCosts,MATCH('Blend Sheet'!$O$4,ItemNum,0),MATCH(F$1,Districts,0))*'Blend Sheet'!$O54)+(INDEX(ItemCosts,MATCH('Blend Sheet'!$P$4,ItemNum,0),MATCH(F$1,Districts,0))*'Blend Sheet'!$P54)+(INDEX(ItemCosts,MATCH('Blend Sheet'!$Q$4,ItemNum,0),MATCH(F$1,Districts,0))*'Blend Sheet'!$Q54)+(INDEX(ItemCosts,MATCH('Blend Sheet'!$R$4,ItemNum,0),MATCH(F$1,Districts,0))*'Blend Sheet'!$R54)+(INDEX(ItemCosts,MATCH('Blend Sheet'!$S$4,ItemNum,0),MATCH(F$1,Districts,0))*'Blend Sheet'!$S54)+(INDEX(ItemCosts,MATCH('Blend Sheet'!$T$4,ItemNum,0),MATCH(F$1,Districts,0))*'Blend Sheet'!$T54)+(INDEX(ItemCosts,MATCH('Blend Sheet'!$U$4,ItemNum,0),MATCH(F$1,Districts,0))*'Blend Sheet'!$U54)+(INDEX(ItemCosts,MATCH('Blend Sheet'!$V$4,ItemNum,0),MATCH(F$1,Districts,0))*'Blend Sheet'!$V54)+(INDEX(ItemCosts,MATCH('Blend Sheet'!$W$4,ItemNum,0),MATCH(F$1,Districts,0))*'Blend Sheet'!$W54)+(INDEX(ItemCosts,MATCH('Blend Sheet'!$X$4,ItemNum,0),MATCH(F$1,Districts,0))*'Blend Sheet'!$X54)+(INDEX(ItemCosts,MATCH('Blend Sheet'!$Y$4,ItemNum,0),MATCH(F$1,Districts,0))*'Blend Sheet'!$Y54)+(INDEX(ItemCosts,MATCH('Blend Sheet'!$Z$4,ItemNum,0),MATCH(F$1,Districts,0))*'Blend Sheet'!$Z54)+(INDEX(ItemCosts,MATCH('Blend Sheet'!$AA$4,ItemNum,0),MATCH(F$1,Districts,0))*'Blend Sheet'!$AA54)+(INDEX(ItemCosts,MATCH('Blend Sheet'!$AB$4,ItemNum,0),MATCH(F$1,Districts,0))*'Blend Sheet'!$AB54)+(INDEX(ItemCosts,MATCH('Blend Sheet'!$AC$4,ItemNum,0),MATCH(F$1,Districts,0))*'Blend Sheet'!$AC54)+(INDEX(ItemCosts,MATCH('Blend Sheet'!$AD$4,ItemNum,0),MATCH(F$1,Districts,0))*'Blend Sheet'!$AD54)+(INDEX(ItemCosts,MATCH('Blend Sheet'!$AE$4,ItemNum,0),MATCH(F$1,Districts,0))*'Blend Sheet'!$AE54)+(INDEX(ItemCosts,MATCH('Blend Sheet'!$AF$4,ItemNum,0),MATCH(F$1,Districts,0))*'Blend Sheet'!$AF54)+(INDEX(ItemCosts,MATCH('Blend Sheet'!$AG$4,ItemNum,0),MATCH(F$1,Districts,0))*'Blend Sheet'!$AG54)+(INDEX(ItemCosts,MATCH('Blend Sheet'!$AH$4,ItemNum,0),MATCH(F$1,Districts,0))*'Blend Sheet'!$AH54)+(INDEX(ItemCosts,MATCH('Blend Sheet'!$AI$4,ItemNum,0),MATCH(F$1,Districts,0))*'Blend Sheet'!$AI54)+(INDEX(ItemCosts,MATCH('Blend Sheet'!$AJ$4,ItemNum,0),MATCH(F$1,Districts,0))*'Blend Sheet'!$AJ54)+(INDEX(ItemCosts,MATCH('Blend Sheet'!$AK$4,ItemNum,0),MATCH(F$1,Districts,0))*'Blend Sheet'!$AK54)+(INDEX(ItemCosts,MATCH('Blend Sheet'!$AL$4,ItemNum,0),MATCH(F$1,Districts,0))*'Blend Sheet'!$AL54)+(INDEX(ItemCosts,MATCH('Blend Sheet'!$AM$4,ItemNum,0),MATCH(F$1,Districts,0))*'Blend Sheet'!$AM54)+(INDEX(ItemCosts,MATCH('Blend Sheet'!$AN$4,ItemNum,0),MATCH(F$1,Districts,0))*'Blend Sheet'!$AN54)+(INDEX(ItemCosts,MATCH('Blend Sheet'!$AO$4,ItemNum,0),MATCH(F$1,Districts,0))*'Blend Sheet'!$AO54)+(INDEX(ItemCosts,MATCH('Blend Sheet'!$AP$4,ItemNum,0),MATCH(F$1,Districts,0))*'Blend Sheet'!$AP54)+(INDEX(ItemCosts,MATCH('Blend Sheet'!$AQ$4,ItemNum,0),MATCH(F$1,Districts,0))*'Blend Sheet'!$AQ54)+(INDEX(ItemCosts,MATCH('Blend Sheet'!$AR$4,ItemNum,0),MATCH(F$1,Districts,0))*'Blend Sheet'!$AR54)+(INDEX(ItemCosts,MATCH('Blend Sheet'!$AS$4,ItemNum,0),MATCH(F$1,Districts,0))*'Blend Sheet'!$AS54)</f>
        <v>#N/A</v>
      </c>
      <c r="G51" s="5" t="e">
        <f>(INDEX(ItemCosts,MATCH('Blend Sheet'!$C$4,ItemNum,0),MATCH(G$1,Districts,0))*'Blend Sheet'!$C54)+(INDEX(ItemCosts,MATCH('Blend Sheet'!$D$4,ItemNum,0),MATCH(G$1,Districts,0))*'Blend Sheet'!$D54)+(INDEX(ItemCosts,MATCH('Blend Sheet'!$E$4,ItemNum,0),MATCH(G$1,Districts,0))*'Blend Sheet'!$E54)+(INDEX(ItemCosts,MATCH('Blend Sheet'!$F$4,ItemNum,0),MATCH(G$1,Districts,0))*'Blend Sheet'!$F54)+(INDEX(ItemCosts,MATCH('Blend Sheet'!$G$4,ItemNum,0),MATCH(G$1,Districts,0))*'Blend Sheet'!$G54)+(INDEX(ItemCosts,MATCH('Blend Sheet'!$H$4,ItemNum,0),MATCH(G$1,Districts,0))*'Blend Sheet'!$H54)+(INDEX(ItemCosts,MATCH('Blend Sheet'!$I$4,ItemNum,0),MATCH(G$1,Districts,0))*'Blend Sheet'!$I54)+(INDEX(ItemCosts,MATCH('Blend Sheet'!$J$4,ItemNum,0),MATCH(G$1,Districts,0))*'Blend Sheet'!$J54)+(INDEX(ItemCosts,MATCH('Blend Sheet'!$K$4,ItemNum,0),MATCH(G$1,Districts,0))*'Blend Sheet'!$K54)+(INDEX(ItemCosts,MATCH('Blend Sheet'!$L$4,ItemNum,0),MATCH(G$1,Districts,0))*'Blend Sheet'!$L54)+(INDEX(ItemCosts,MATCH('Blend Sheet'!$M$4,ItemNum,0),MATCH(G$1,Districts,0))*'Blend Sheet'!$M54)+(INDEX(ItemCosts,MATCH('Blend Sheet'!$N$4,ItemNum,0),MATCH(G$1,Districts,0))*'Blend Sheet'!$N54)+(INDEX(ItemCosts,MATCH('Blend Sheet'!$O$4,ItemNum,0),MATCH(G$1,Districts,0))*'Blend Sheet'!$O54)+(INDEX(ItemCosts,MATCH('Blend Sheet'!$P$4,ItemNum,0),MATCH(G$1,Districts,0))*'Blend Sheet'!$P54)+(INDEX(ItemCosts,MATCH('Blend Sheet'!$Q$4,ItemNum,0),MATCH(G$1,Districts,0))*'Blend Sheet'!$Q54)+(INDEX(ItemCosts,MATCH('Blend Sheet'!$R$4,ItemNum,0),MATCH(G$1,Districts,0))*'Blend Sheet'!$R54)+(INDEX(ItemCosts,MATCH('Blend Sheet'!$S$4,ItemNum,0),MATCH(G$1,Districts,0))*'Blend Sheet'!$S54)+(INDEX(ItemCosts,MATCH('Blend Sheet'!$T$4,ItemNum,0),MATCH(G$1,Districts,0))*'Blend Sheet'!$T54)+(INDEX(ItemCosts,MATCH('Blend Sheet'!$U$4,ItemNum,0),MATCH(G$1,Districts,0))*'Blend Sheet'!$U54)+(INDEX(ItemCosts,MATCH('Blend Sheet'!$V$4,ItemNum,0),MATCH(G$1,Districts,0))*'Blend Sheet'!$V54)+(INDEX(ItemCosts,MATCH('Blend Sheet'!$W$4,ItemNum,0),MATCH(G$1,Districts,0))*'Blend Sheet'!$W54)+(INDEX(ItemCosts,MATCH('Blend Sheet'!$X$4,ItemNum,0),MATCH(G$1,Districts,0))*'Blend Sheet'!$X54)+(INDEX(ItemCosts,MATCH('Blend Sheet'!$Y$4,ItemNum,0),MATCH(G$1,Districts,0))*'Blend Sheet'!$Y54)+(INDEX(ItemCosts,MATCH('Blend Sheet'!$Z$4,ItemNum,0),MATCH(G$1,Districts,0))*'Blend Sheet'!$Z54)+(INDEX(ItemCosts,MATCH('Blend Sheet'!$AA$4,ItemNum,0),MATCH(G$1,Districts,0))*'Blend Sheet'!$AA54)+(INDEX(ItemCosts,MATCH('Blend Sheet'!$AB$4,ItemNum,0),MATCH(G$1,Districts,0))*'Blend Sheet'!$AB54)+(INDEX(ItemCosts,MATCH('Blend Sheet'!$AC$4,ItemNum,0),MATCH(G$1,Districts,0))*'Blend Sheet'!$AC54)+(INDEX(ItemCosts,MATCH('Blend Sheet'!$AD$4,ItemNum,0),MATCH(G$1,Districts,0))*'Blend Sheet'!$AD54)+(INDEX(ItemCosts,MATCH('Blend Sheet'!$AE$4,ItemNum,0),MATCH(G$1,Districts,0))*'Blend Sheet'!$AE54)+(INDEX(ItemCosts,MATCH('Blend Sheet'!$AF$4,ItemNum,0),MATCH(G$1,Districts,0))*'Blend Sheet'!$AF54)+(INDEX(ItemCosts,MATCH('Blend Sheet'!$AG$4,ItemNum,0),MATCH(G$1,Districts,0))*'Blend Sheet'!$AG54)+(INDEX(ItemCosts,MATCH('Blend Sheet'!$AH$4,ItemNum,0),MATCH(G$1,Districts,0))*'Blend Sheet'!$AH54)+(INDEX(ItemCosts,MATCH('Blend Sheet'!$AI$4,ItemNum,0),MATCH(G$1,Districts,0))*'Blend Sheet'!$AI54)+(INDEX(ItemCosts,MATCH('Blend Sheet'!$AJ$4,ItemNum,0),MATCH(G$1,Districts,0))*'Blend Sheet'!$AJ54)+(INDEX(ItemCosts,MATCH('Blend Sheet'!$AK$4,ItemNum,0),MATCH(G$1,Districts,0))*'Blend Sheet'!$AK54)+(INDEX(ItemCosts,MATCH('Blend Sheet'!$AL$4,ItemNum,0),MATCH(G$1,Districts,0))*'Blend Sheet'!$AL54)+(INDEX(ItemCosts,MATCH('Blend Sheet'!$AM$4,ItemNum,0),MATCH(G$1,Districts,0))*'Blend Sheet'!$AM54)+(INDEX(ItemCosts,MATCH('Blend Sheet'!$AN$4,ItemNum,0),MATCH(G$1,Districts,0))*'Blend Sheet'!$AN54)+(INDEX(ItemCosts,MATCH('Blend Sheet'!$AO$4,ItemNum,0),MATCH(G$1,Districts,0))*'Blend Sheet'!$AO54)+(INDEX(ItemCosts,MATCH('Blend Sheet'!$AP$4,ItemNum,0),MATCH(G$1,Districts,0))*'Blend Sheet'!$AP54)+(INDEX(ItemCosts,MATCH('Blend Sheet'!$AQ$4,ItemNum,0),MATCH(G$1,Districts,0))*'Blend Sheet'!$AQ54)+(INDEX(ItemCosts,MATCH('Blend Sheet'!$AR$4,ItemNum,0),MATCH(G$1,Districts,0))*'Blend Sheet'!$AR54)+(INDEX(ItemCosts,MATCH('Blend Sheet'!$AS$4,ItemNum,0),MATCH(G$1,Districts,0))*'Blend Sheet'!$AS54)</f>
        <v>#N/A</v>
      </c>
      <c r="H51" s="5" t="e">
        <f>(INDEX(ItemCosts,MATCH('Blend Sheet'!$C$4,ItemNum,0),MATCH(H$1,Districts,0))*'Blend Sheet'!$C54)+(INDEX(ItemCosts,MATCH('Blend Sheet'!$D$4,ItemNum,0),MATCH(H$1,Districts,0))*'Blend Sheet'!$D54)+(INDEX(ItemCosts,MATCH('Blend Sheet'!$E$4,ItemNum,0),MATCH(H$1,Districts,0))*'Blend Sheet'!$E54)+(INDEX(ItemCosts,MATCH('Blend Sheet'!$F$4,ItemNum,0),MATCH(H$1,Districts,0))*'Blend Sheet'!$F54)+(INDEX(ItemCosts,MATCH('Blend Sheet'!$G$4,ItemNum,0),MATCH(H$1,Districts,0))*'Blend Sheet'!$G54)+(INDEX(ItemCosts,MATCH('Blend Sheet'!$H$4,ItemNum,0),MATCH(H$1,Districts,0))*'Blend Sheet'!$H54)+(INDEX(ItemCosts,MATCH('Blend Sheet'!$I$4,ItemNum,0),MATCH(H$1,Districts,0))*'Blend Sheet'!$I54)+(INDEX(ItemCosts,MATCH('Blend Sheet'!$J$4,ItemNum,0),MATCH(H$1,Districts,0))*'Blend Sheet'!$J54)+(INDEX(ItemCosts,MATCH('Blend Sheet'!$K$4,ItemNum,0),MATCH(H$1,Districts,0))*'Blend Sheet'!$K54)+(INDEX(ItemCosts,MATCH('Blend Sheet'!$L$4,ItemNum,0),MATCH(H$1,Districts,0))*'Blend Sheet'!$L54)+(INDEX(ItemCosts,MATCH('Blend Sheet'!$M$4,ItemNum,0),MATCH(H$1,Districts,0))*'Blend Sheet'!$M54)+(INDEX(ItemCosts,MATCH('Blend Sheet'!$N$4,ItemNum,0),MATCH(H$1,Districts,0))*'Blend Sheet'!$N54)+(INDEX(ItemCosts,MATCH('Blend Sheet'!$O$4,ItemNum,0),MATCH(H$1,Districts,0))*'Blend Sheet'!$O54)+(INDEX(ItemCosts,MATCH('Blend Sheet'!$P$4,ItemNum,0),MATCH(H$1,Districts,0))*'Blend Sheet'!$P54)+(INDEX(ItemCosts,MATCH('Blend Sheet'!$Q$4,ItemNum,0),MATCH(H$1,Districts,0))*'Blend Sheet'!$Q54)+(INDEX(ItemCosts,MATCH('Blend Sheet'!$R$4,ItemNum,0),MATCH(H$1,Districts,0))*'Blend Sheet'!$R54)+(INDEX(ItemCosts,MATCH('Blend Sheet'!$S$4,ItemNum,0),MATCH(H$1,Districts,0))*'Blend Sheet'!$S54)+(INDEX(ItemCosts,MATCH('Blend Sheet'!$T$4,ItemNum,0),MATCH(H$1,Districts,0))*'Blend Sheet'!$T54)+(INDEX(ItemCosts,MATCH('Blend Sheet'!$U$4,ItemNum,0),MATCH(H$1,Districts,0))*'Blend Sheet'!$U54)+(INDEX(ItemCosts,MATCH('Blend Sheet'!$V$4,ItemNum,0),MATCH(H$1,Districts,0))*'Blend Sheet'!$V54)+(INDEX(ItemCosts,MATCH('Blend Sheet'!$W$4,ItemNum,0),MATCH(H$1,Districts,0))*'Blend Sheet'!$W54)+(INDEX(ItemCosts,MATCH('Blend Sheet'!$X$4,ItemNum,0),MATCH(H$1,Districts,0))*'Blend Sheet'!$X54)+(INDEX(ItemCosts,MATCH('Blend Sheet'!$Y$4,ItemNum,0),MATCH(H$1,Districts,0))*'Blend Sheet'!$Y54)+(INDEX(ItemCosts,MATCH('Blend Sheet'!$Z$4,ItemNum,0),MATCH(H$1,Districts,0))*'Blend Sheet'!$Z54)+(INDEX(ItemCosts,MATCH('Blend Sheet'!$AA$4,ItemNum,0),MATCH(H$1,Districts,0))*'Blend Sheet'!$AA54)+(INDEX(ItemCosts,MATCH('Blend Sheet'!$AB$4,ItemNum,0),MATCH(H$1,Districts,0))*'Blend Sheet'!$AB54)+(INDEX(ItemCosts,MATCH('Blend Sheet'!$AC$4,ItemNum,0),MATCH(H$1,Districts,0))*'Blend Sheet'!$AC54)+(INDEX(ItemCosts,MATCH('Blend Sheet'!$AD$4,ItemNum,0),MATCH(H$1,Districts,0))*'Blend Sheet'!$AD54)+(INDEX(ItemCosts,MATCH('Blend Sheet'!$AE$4,ItemNum,0),MATCH(H$1,Districts,0))*'Blend Sheet'!$AE54)+(INDEX(ItemCosts,MATCH('Blend Sheet'!$AF$4,ItemNum,0),MATCH(H$1,Districts,0))*'Blend Sheet'!$AF54)+(INDEX(ItemCosts,MATCH('Blend Sheet'!$AG$4,ItemNum,0),MATCH(H$1,Districts,0))*'Blend Sheet'!$AG54)+(INDEX(ItemCosts,MATCH('Blend Sheet'!$AH$4,ItemNum,0),MATCH(H$1,Districts,0))*'Blend Sheet'!$AH54)+(INDEX(ItemCosts,MATCH('Blend Sheet'!$AI$4,ItemNum,0),MATCH(H$1,Districts,0))*'Blend Sheet'!$AI54)+(INDEX(ItemCosts,MATCH('Blend Sheet'!$AJ$4,ItemNum,0),MATCH(H$1,Districts,0))*'Blend Sheet'!$AJ54)+(INDEX(ItemCosts,MATCH('Blend Sheet'!$AK$4,ItemNum,0),MATCH(H$1,Districts,0))*'Blend Sheet'!$AK54)+(INDEX(ItemCosts,MATCH('Blend Sheet'!$AL$4,ItemNum,0),MATCH(H$1,Districts,0))*'Blend Sheet'!$AL54)+(INDEX(ItemCosts,MATCH('Blend Sheet'!$AM$4,ItemNum,0),MATCH(H$1,Districts,0))*'Blend Sheet'!$AM54)+(INDEX(ItemCosts,MATCH('Blend Sheet'!$AN$4,ItemNum,0),MATCH(H$1,Districts,0))*'Blend Sheet'!$AN54)+(INDEX(ItemCosts,MATCH('Blend Sheet'!$AO$4,ItemNum,0),MATCH(H$1,Districts,0))*'Blend Sheet'!$AO54)+(INDEX(ItemCosts,MATCH('Blend Sheet'!$AP$4,ItemNum,0),MATCH(H$1,Districts,0))*'Blend Sheet'!$AP54)+(INDEX(ItemCosts,MATCH('Blend Sheet'!$AQ$4,ItemNum,0),MATCH(H$1,Districts,0))*'Blend Sheet'!$AQ54)+(INDEX(ItemCosts,MATCH('Blend Sheet'!$AR$4,ItemNum,0),MATCH(H$1,Districts,0))*'Blend Sheet'!$AR54)+(INDEX(ItemCosts,MATCH('Blend Sheet'!$AS$4,ItemNum,0),MATCH(H$1,Districts,0))*'Blend Sheet'!$AS54)</f>
        <v>#N/A</v>
      </c>
      <c r="I51" s="5" t="e">
        <f>(INDEX(ItemCosts,MATCH('Blend Sheet'!$C$4,ItemNum,0),MATCH(I$1,Districts,0))*'Blend Sheet'!$C54)+(INDEX(ItemCosts,MATCH('Blend Sheet'!$D$4,ItemNum,0),MATCH(I$1,Districts,0))*'Blend Sheet'!$D54)+(INDEX(ItemCosts,MATCH('Blend Sheet'!$E$4,ItemNum,0),MATCH(I$1,Districts,0))*'Blend Sheet'!$E54)+(INDEX(ItemCosts,MATCH('Blend Sheet'!$F$4,ItemNum,0),MATCH(I$1,Districts,0))*'Blend Sheet'!$F54)+(INDEX(ItemCosts,MATCH('Blend Sheet'!$G$4,ItemNum,0),MATCH(I$1,Districts,0))*'Blend Sheet'!$G54)+(INDEX(ItemCosts,MATCH('Blend Sheet'!$H$4,ItemNum,0),MATCH(I$1,Districts,0))*'Blend Sheet'!$H54)+(INDEX(ItemCosts,MATCH('Blend Sheet'!$I$4,ItemNum,0),MATCH(I$1,Districts,0))*'Blend Sheet'!$I54)+(INDEX(ItemCosts,MATCH('Blend Sheet'!$J$4,ItemNum,0),MATCH(I$1,Districts,0))*'Blend Sheet'!$J54)+(INDEX(ItemCosts,MATCH('Blend Sheet'!$K$4,ItemNum,0),MATCH(I$1,Districts,0))*'Blend Sheet'!$K54)+(INDEX(ItemCosts,MATCH('Blend Sheet'!$L$4,ItemNum,0),MATCH(I$1,Districts,0))*'Blend Sheet'!$L54)+(INDEX(ItemCosts,MATCH('Blend Sheet'!$M$4,ItemNum,0),MATCH(I$1,Districts,0))*'Blend Sheet'!$M54)+(INDEX(ItemCosts,MATCH('Blend Sheet'!$N$4,ItemNum,0),MATCH(I$1,Districts,0))*'Blend Sheet'!$N54)+(INDEX(ItemCosts,MATCH('Blend Sheet'!$O$4,ItemNum,0),MATCH(I$1,Districts,0))*'Blend Sheet'!$O54)+(INDEX(ItemCosts,MATCH('Blend Sheet'!$P$4,ItemNum,0),MATCH(I$1,Districts,0))*'Blend Sheet'!$P54)+(INDEX(ItemCosts,MATCH('Blend Sheet'!$Q$4,ItemNum,0),MATCH(I$1,Districts,0))*'Blend Sheet'!$Q54)+(INDEX(ItemCosts,MATCH('Blend Sheet'!$R$4,ItemNum,0),MATCH(I$1,Districts,0))*'Blend Sheet'!$R54)+(INDEX(ItemCosts,MATCH('Blend Sheet'!$S$4,ItemNum,0),MATCH(I$1,Districts,0))*'Blend Sheet'!$S54)+(INDEX(ItemCosts,MATCH('Blend Sheet'!$T$4,ItemNum,0),MATCH(I$1,Districts,0))*'Blend Sheet'!$T54)+(INDEX(ItemCosts,MATCH('Blend Sheet'!$U$4,ItemNum,0),MATCH(I$1,Districts,0))*'Blend Sheet'!$U54)+(INDEX(ItemCosts,MATCH('Blend Sheet'!$V$4,ItemNum,0),MATCH(I$1,Districts,0))*'Blend Sheet'!$V54)+(INDEX(ItemCosts,MATCH('Blend Sheet'!$W$4,ItemNum,0),MATCH(I$1,Districts,0))*'Blend Sheet'!$W54)+(INDEX(ItemCosts,MATCH('Blend Sheet'!$X$4,ItemNum,0),MATCH(I$1,Districts,0))*'Blend Sheet'!$X54)+(INDEX(ItemCosts,MATCH('Blend Sheet'!$Y$4,ItemNum,0),MATCH(I$1,Districts,0))*'Blend Sheet'!$Y54)+(INDEX(ItemCosts,MATCH('Blend Sheet'!$Z$4,ItemNum,0),MATCH(I$1,Districts,0))*'Blend Sheet'!$Z54)+(INDEX(ItemCosts,MATCH('Blend Sheet'!$AA$4,ItemNum,0),MATCH(I$1,Districts,0))*'Blend Sheet'!$AA54)+(INDEX(ItemCosts,MATCH('Blend Sheet'!$AB$4,ItemNum,0),MATCH(I$1,Districts,0))*'Blend Sheet'!$AB54)+(INDEX(ItemCosts,MATCH('Blend Sheet'!$AC$4,ItemNum,0),MATCH(I$1,Districts,0))*'Blend Sheet'!$AC54)+(INDEX(ItemCosts,MATCH('Blend Sheet'!$AD$4,ItemNum,0),MATCH(I$1,Districts,0))*'Blend Sheet'!$AD54)+(INDEX(ItemCosts,MATCH('Blend Sheet'!$AE$4,ItemNum,0),MATCH(I$1,Districts,0))*'Blend Sheet'!$AE54)+(INDEX(ItemCosts,MATCH('Blend Sheet'!$AF$4,ItemNum,0),MATCH(I$1,Districts,0))*'Blend Sheet'!$AF54)+(INDEX(ItemCosts,MATCH('Blend Sheet'!$AG$4,ItemNum,0),MATCH(I$1,Districts,0))*'Blend Sheet'!$AG54)+(INDEX(ItemCosts,MATCH('Blend Sheet'!$AH$4,ItemNum,0),MATCH(I$1,Districts,0))*'Blend Sheet'!$AH54)+(INDEX(ItemCosts,MATCH('Blend Sheet'!$AI$4,ItemNum,0),MATCH(I$1,Districts,0))*'Blend Sheet'!$AI54)+(INDEX(ItemCosts,MATCH('Blend Sheet'!$AJ$4,ItemNum,0),MATCH(I$1,Districts,0))*'Blend Sheet'!$AJ54)+(INDEX(ItemCosts,MATCH('Blend Sheet'!$AK$4,ItemNum,0),MATCH(I$1,Districts,0))*'Blend Sheet'!$AK54)+(INDEX(ItemCosts,MATCH('Blend Sheet'!$AL$4,ItemNum,0),MATCH(I$1,Districts,0))*'Blend Sheet'!$AL54)+(INDEX(ItemCosts,MATCH('Blend Sheet'!$AM$4,ItemNum,0),MATCH(I$1,Districts,0))*'Blend Sheet'!$AM54)+(INDEX(ItemCosts,MATCH('Blend Sheet'!$AN$4,ItemNum,0),MATCH(I$1,Districts,0))*'Blend Sheet'!$AN54)+(INDEX(ItemCosts,MATCH('Blend Sheet'!$AO$4,ItemNum,0),MATCH(I$1,Districts,0))*'Blend Sheet'!$AO54)+(INDEX(ItemCosts,MATCH('Blend Sheet'!$AP$4,ItemNum,0),MATCH(I$1,Districts,0))*'Blend Sheet'!$AP54)+(INDEX(ItemCosts,MATCH('Blend Sheet'!$AQ$4,ItemNum,0),MATCH(I$1,Districts,0))*'Blend Sheet'!$AQ54)+(INDEX(ItemCosts,MATCH('Blend Sheet'!$AR$4,ItemNum,0),MATCH(I$1,Districts,0))*'Blend Sheet'!$AR54)+(INDEX(ItemCosts,MATCH('Blend Sheet'!$AS$4,ItemNum,0),MATCH(I$1,Districts,0))*'Blend Sheet'!$AS54)</f>
        <v>#N/A</v>
      </c>
      <c r="J51" s="5" t="e">
        <f>(INDEX(ItemCosts,MATCH('Blend Sheet'!$C$4,ItemNum,0),MATCH(J$1,Districts,0))*'Blend Sheet'!$C54)+(INDEX(ItemCosts,MATCH('Blend Sheet'!$D$4,ItemNum,0),MATCH(J$1,Districts,0))*'Blend Sheet'!$D54)+(INDEX(ItemCosts,MATCH('Blend Sheet'!$E$4,ItemNum,0),MATCH(J$1,Districts,0))*'Blend Sheet'!$E54)+(INDEX(ItemCosts,MATCH('Blend Sheet'!$F$4,ItemNum,0),MATCH(J$1,Districts,0))*'Blend Sheet'!$F54)+(INDEX(ItemCosts,MATCH('Blend Sheet'!$G$4,ItemNum,0),MATCH(J$1,Districts,0))*'Blend Sheet'!$G54)+(INDEX(ItemCosts,MATCH('Blend Sheet'!$H$4,ItemNum,0),MATCH(J$1,Districts,0))*'Blend Sheet'!$H54)+(INDEX(ItemCosts,MATCH('Blend Sheet'!$I$4,ItemNum,0),MATCH(J$1,Districts,0))*'Blend Sheet'!$I54)+(INDEX(ItemCosts,MATCH('Blend Sheet'!$J$4,ItemNum,0),MATCH(J$1,Districts,0))*'Blend Sheet'!$J54)+(INDEX(ItemCosts,MATCH('Blend Sheet'!$K$4,ItemNum,0),MATCH(J$1,Districts,0))*'Blend Sheet'!$K54)+(INDEX(ItemCosts,MATCH('Blend Sheet'!$L$4,ItemNum,0),MATCH(J$1,Districts,0))*'Blend Sheet'!$L54)+(INDEX(ItemCosts,MATCH('Blend Sheet'!$M$4,ItemNum,0),MATCH(J$1,Districts,0))*'Blend Sheet'!$M54)+(INDEX(ItemCosts,MATCH('Blend Sheet'!$N$4,ItemNum,0),MATCH(J$1,Districts,0))*'Blend Sheet'!$N54)+(INDEX(ItemCosts,MATCH('Blend Sheet'!$O$4,ItemNum,0),MATCH(J$1,Districts,0))*'Blend Sheet'!$O54)+(INDEX(ItemCosts,MATCH('Blend Sheet'!$P$4,ItemNum,0),MATCH(J$1,Districts,0))*'Blend Sheet'!$P54)+(INDEX(ItemCosts,MATCH('Blend Sheet'!$Q$4,ItemNum,0),MATCH(J$1,Districts,0))*'Blend Sheet'!$Q54)+(INDEX(ItemCosts,MATCH('Blend Sheet'!$R$4,ItemNum,0),MATCH(J$1,Districts,0))*'Blend Sheet'!$R54)+(INDEX(ItemCosts,MATCH('Blend Sheet'!$S$4,ItemNum,0),MATCH(J$1,Districts,0))*'Blend Sheet'!$S54)+(INDEX(ItemCosts,MATCH('Blend Sheet'!$T$4,ItemNum,0),MATCH(J$1,Districts,0))*'Blend Sheet'!$T54)+(INDEX(ItemCosts,MATCH('Blend Sheet'!$U$4,ItemNum,0),MATCH(J$1,Districts,0))*'Blend Sheet'!$U54)+(INDEX(ItemCosts,MATCH('Blend Sheet'!$V$4,ItemNum,0),MATCH(J$1,Districts,0))*'Blend Sheet'!$V54)+(INDEX(ItemCosts,MATCH('Blend Sheet'!$W$4,ItemNum,0),MATCH(J$1,Districts,0))*'Blend Sheet'!$W54)+(INDEX(ItemCosts,MATCH('Blend Sheet'!$X$4,ItemNum,0),MATCH(J$1,Districts,0))*'Blend Sheet'!$X54)+(INDEX(ItemCosts,MATCH('Blend Sheet'!$Y$4,ItemNum,0),MATCH(J$1,Districts,0))*'Blend Sheet'!$Y54)+(INDEX(ItemCosts,MATCH('Blend Sheet'!$Z$4,ItemNum,0),MATCH(J$1,Districts,0))*'Blend Sheet'!$Z54)+(INDEX(ItemCosts,MATCH('Blend Sheet'!$AA$4,ItemNum,0),MATCH(J$1,Districts,0))*'Blend Sheet'!$AA54)+(INDEX(ItemCosts,MATCH('Blend Sheet'!$AB$4,ItemNum,0),MATCH(J$1,Districts,0))*'Blend Sheet'!$AB54)+(INDEX(ItemCosts,MATCH('Blend Sheet'!$AC$4,ItemNum,0),MATCH(J$1,Districts,0))*'Blend Sheet'!$AC54)+(INDEX(ItemCosts,MATCH('Blend Sheet'!$AD$4,ItemNum,0),MATCH(J$1,Districts,0))*'Blend Sheet'!$AD54)+(INDEX(ItemCosts,MATCH('Blend Sheet'!$AE$4,ItemNum,0),MATCH(J$1,Districts,0))*'Blend Sheet'!$AE54)+(INDEX(ItemCosts,MATCH('Blend Sheet'!$AF$4,ItemNum,0),MATCH(J$1,Districts,0))*'Blend Sheet'!$AF54)+(INDEX(ItemCosts,MATCH('Blend Sheet'!$AG$4,ItemNum,0),MATCH(J$1,Districts,0))*'Blend Sheet'!$AG54)+(INDEX(ItemCosts,MATCH('Blend Sheet'!$AH$4,ItemNum,0),MATCH(J$1,Districts,0))*'Blend Sheet'!$AH54)+(INDEX(ItemCosts,MATCH('Blend Sheet'!$AI$4,ItemNum,0),MATCH(J$1,Districts,0))*'Blend Sheet'!$AI54)+(INDEX(ItemCosts,MATCH('Blend Sheet'!$AJ$4,ItemNum,0),MATCH(J$1,Districts,0))*'Blend Sheet'!$AJ54)+(INDEX(ItemCosts,MATCH('Blend Sheet'!$AK$4,ItemNum,0),MATCH(J$1,Districts,0))*'Blend Sheet'!$AK54)+(INDEX(ItemCosts,MATCH('Blend Sheet'!$AL$4,ItemNum,0),MATCH(J$1,Districts,0))*'Blend Sheet'!$AL54)+(INDEX(ItemCosts,MATCH('Blend Sheet'!$AM$4,ItemNum,0),MATCH(J$1,Districts,0))*'Blend Sheet'!$AM54)+(INDEX(ItemCosts,MATCH('Blend Sheet'!$AN$4,ItemNum,0),MATCH(J$1,Districts,0))*'Blend Sheet'!$AN54)+(INDEX(ItemCosts,MATCH('Blend Sheet'!$AO$4,ItemNum,0),MATCH(J$1,Districts,0))*'Blend Sheet'!$AO54)+(INDEX(ItemCosts,MATCH('Blend Sheet'!$AP$4,ItemNum,0),MATCH(J$1,Districts,0))*'Blend Sheet'!$AP54)+(INDEX(ItemCosts,MATCH('Blend Sheet'!$AQ$4,ItemNum,0),MATCH(J$1,Districts,0))*'Blend Sheet'!$AQ54)+(INDEX(ItemCosts,MATCH('Blend Sheet'!$AR$4,ItemNum,0),MATCH(J$1,Districts,0))*'Blend Sheet'!$AR54)+(INDEX(ItemCosts,MATCH('Blend Sheet'!$AS$4,ItemNum,0),MATCH(J$1,Districts,0))*'Blend Sheet'!$AS54)</f>
        <v>#N/A</v>
      </c>
      <c r="K51" s="5" t="e">
        <f>(INDEX(ItemCosts,MATCH('Blend Sheet'!$C$4,ItemNum,0),MATCH(K$1,Districts,0))*'Blend Sheet'!$C54)+(INDEX(ItemCosts,MATCH('Blend Sheet'!$D$4,ItemNum,0),MATCH(K$1,Districts,0))*'Blend Sheet'!$D54)+(INDEX(ItemCosts,MATCH('Blend Sheet'!$E$4,ItemNum,0),MATCH(K$1,Districts,0))*'Blend Sheet'!$E54)+(INDEX(ItemCosts,MATCH('Blend Sheet'!$F$4,ItemNum,0),MATCH(K$1,Districts,0))*'Blend Sheet'!$F54)+(INDEX(ItemCosts,MATCH('Blend Sheet'!$G$4,ItemNum,0),MATCH(K$1,Districts,0))*'Blend Sheet'!$G54)+(INDEX(ItemCosts,MATCH('Blend Sheet'!$H$4,ItemNum,0),MATCH(K$1,Districts,0))*'Blend Sheet'!$H54)+(INDEX(ItemCosts,MATCH('Blend Sheet'!$I$4,ItemNum,0),MATCH(K$1,Districts,0))*'Blend Sheet'!$I54)+(INDEX(ItemCosts,MATCH('Blend Sheet'!$J$4,ItemNum,0),MATCH(K$1,Districts,0))*'Blend Sheet'!$J54)+(INDEX(ItemCosts,MATCH('Blend Sheet'!$K$4,ItemNum,0),MATCH(K$1,Districts,0))*'Blend Sheet'!$K54)+(INDEX(ItemCosts,MATCH('Blend Sheet'!$L$4,ItemNum,0),MATCH(K$1,Districts,0))*'Blend Sheet'!$L54)+(INDEX(ItemCosts,MATCH('Blend Sheet'!$M$4,ItemNum,0),MATCH(K$1,Districts,0))*'Blend Sheet'!$M54)+(INDEX(ItemCosts,MATCH('Blend Sheet'!$N$4,ItemNum,0),MATCH(K$1,Districts,0))*'Blend Sheet'!$N54)+(INDEX(ItemCosts,MATCH('Blend Sheet'!$O$4,ItemNum,0),MATCH(K$1,Districts,0))*'Blend Sheet'!$O54)+(INDEX(ItemCosts,MATCH('Blend Sheet'!$P$4,ItemNum,0),MATCH(K$1,Districts,0))*'Blend Sheet'!$P54)+(INDEX(ItemCosts,MATCH('Blend Sheet'!$Q$4,ItemNum,0),MATCH(K$1,Districts,0))*'Blend Sheet'!$Q54)+(INDEX(ItemCosts,MATCH('Blend Sheet'!$R$4,ItemNum,0),MATCH(K$1,Districts,0))*'Blend Sheet'!$R54)+(INDEX(ItemCosts,MATCH('Blend Sheet'!$S$4,ItemNum,0),MATCH(K$1,Districts,0))*'Blend Sheet'!$S54)+(INDEX(ItemCosts,MATCH('Blend Sheet'!$T$4,ItemNum,0),MATCH(K$1,Districts,0))*'Blend Sheet'!$T54)+(INDEX(ItemCosts,MATCH('Blend Sheet'!$U$4,ItemNum,0),MATCH(K$1,Districts,0))*'Blend Sheet'!$U54)+(INDEX(ItemCosts,MATCH('Blend Sheet'!$V$4,ItemNum,0),MATCH(K$1,Districts,0))*'Blend Sheet'!$V54)+(INDEX(ItemCosts,MATCH('Blend Sheet'!$W$4,ItemNum,0),MATCH(K$1,Districts,0))*'Blend Sheet'!$W54)+(INDEX(ItemCosts,MATCH('Blend Sheet'!$X$4,ItemNum,0),MATCH(K$1,Districts,0))*'Blend Sheet'!$X54)+(INDEX(ItemCosts,MATCH('Blend Sheet'!$Y$4,ItemNum,0),MATCH(K$1,Districts,0))*'Blend Sheet'!$Y54)+(INDEX(ItemCosts,MATCH('Blend Sheet'!$Z$4,ItemNum,0),MATCH(K$1,Districts,0))*'Blend Sheet'!$Z54)+(INDEX(ItemCosts,MATCH('Blend Sheet'!$AA$4,ItemNum,0),MATCH(K$1,Districts,0))*'Blend Sheet'!$AA54)+(INDEX(ItemCosts,MATCH('Blend Sheet'!$AB$4,ItemNum,0),MATCH(K$1,Districts,0))*'Blend Sheet'!$AB54)+(INDEX(ItemCosts,MATCH('Blend Sheet'!$AC$4,ItemNum,0),MATCH(K$1,Districts,0))*'Blend Sheet'!$AC54)+(INDEX(ItemCosts,MATCH('Blend Sheet'!$AD$4,ItemNum,0),MATCH(K$1,Districts,0))*'Blend Sheet'!$AD54)+(INDEX(ItemCosts,MATCH('Blend Sheet'!$AE$4,ItemNum,0),MATCH(K$1,Districts,0))*'Blend Sheet'!$AE54)+(INDEX(ItemCosts,MATCH('Blend Sheet'!$AF$4,ItemNum,0),MATCH(K$1,Districts,0))*'Blend Sheet'!$AF54)+(INDEX(ItemCosts,MATCH('Blend Sheet'!$AG$4,ItemNum,0),MATCH(K$1,Districts,0))*'Blend Sheet'!$AG54)+(INDEX(ItemCosts,MATCH('Blend Sheet'!$AH$4,ItemNum,0),MATCH(K$1,Districts,0))*'Blend Sheet'!$AH54)+(INDEX(ItemCosts,MATCH('Blend Sheet'!$AI$4,ItemNum,0),MATCH(K$1,Districts,0))*'Blend Sheet'!$AI54)+(INDEX(ItemCosts,MATCH('Blend Sheet'!$AJ$4,ItemNum,0),MATCH(K$1,Districts,0))*'Blend Sheet'!$AJ54)+(INDEX(ItemCosts,MATCH('Blend Sheet'!$AK$4,ItemNum,0),MATCH(K$1,Districts,0))*'Blend Sheet'!$AK54)+(INDEX(ItemCosts,MATCH('Blend Sheet'!$AL$4,ItemNum,0),MATCH(K$1,Districts,0))*'Blend Sheet'!$AL54)+(INDEX(ItemCosts,MATCH('Blend Sheet'!$AM$4,ItemNum,0),MATCH(K$1,Districts,0))*'Blend Sheet'!$AM54)+(INDEX(ItemCosts,MATCH('Blend Sheet'!$AN$4,ItemNum,0),MATCH(K$1,Districts,0))*'Blend Sheet'!$AN54)+(INDEX(ItemCosts,MATCH('Blend Sheet'!$AO$4,ItemNum,0),MATCH(K$1,Districts,0))*'Blend Sheet'!$AO54)+(INDEX(ItemCosts,MATCH('Blend Sheet'!$AP$4,ItemNum,0),MATCH(K$1,Districts,0))*'Blend Sheet'!$AP54)+(INDEX(ItemCosts,MATCH('Blend Sheet'!$AQ$4,ItemNum,0),MATCH(K$1,Districts,0))*'Blend Sheet'!$AQ54)+(INDEX(ItemCosts,MATCH('Blend Sheet'!$AR$4,ItemNum,0),MATCH(K$1,Districts,0))*'Blend Sheet'!$AR54)+(INDEX(ItemCosts,MATCH('Blend Sheet'!$AS$4,ItemNum,0),MATCH(K$1,Districts,0))*'Blend Sheet'!$AS54)</f>
        <v>#N/A</v>
      </c>
      <c r="L51" s="5" t="e">
        <f>(INDEX(ItemCosts,MATCH('Blend Sheet'!$C$4,ItemNum,0),MATCH(L$1,Districts,0))*'Blend Sheet'!$C54)+(INDEX(ItemCosts,MATCH('Blend Sheet'!$D$4,ItemNum,0),MATCH(L$1,Districts,0))*'Blend Sheet'!$D54)+(INDEX(ItemCosts,MATCH('Blend Sheet'!$E$4,ItemNum,0),MATCH(L$1,Districts,0))*'Blend Sheet'!$E54)+(INDEX(ItemCosts,MATCH('Blend Sheet'!$F$4,ItemNum,0),MATCH(L$1,Districts,0))*'Blend Sheet'!$F54)+(INDEX(ItemCosts,MATCH('Blend Sheet'!$G$4,ItemNum,0),MATCH(L$1,Districts,0))*'Blend Sheet'!$G54)+(INDEX(ItemCosts,MATCH('Blend Sheet'!$H$4,ItemNum,0),MATCH(L$1,Districts,0))*'Blend Sheet'!$H54)+(INDEX(ItemCosts,MATCH('Blend Sheet'!$I$4,ItemNum,0),MATCH(L$1,Districts,0))*'Blend Sheet'!$I54)+(INDEX(ItemCosts,MATCH('Blend Sheet'!$J$4,ItemNum,0),MATCH(L$1,Districts,0))*'Blend Sheet'!$J54)+(INDEX(ItemCosts,MATCH('Blend Sheet'!$K$4,ItemNum,0),MATCH(L$1,Districts,0))*'Blend Sheet'!$K54)+(INDEX(ItemCosts,MATCH('Blend Sheet'!$L$4,ItemNum,0),MATCH(L$1,Districts,0))*'Blend Sheet'!$L54)+(INDEX(ItemCosts,MATCH('Blend Sheet'!$M$4,ItemNum,0),MATCH(L$1,Districts,0))*'Blend Sheet'!$M54)+(INDEX(ItemCosts,MATCH('Blend Sheet'!$N$4,ItemNum,0),MATCH(L$1,Districts,0))*'Blend Sheet'!$N54)+(INDEX(ItemCosts,MATCH('Blend Sheet'!$O$4,ItemNum,0),MATCH(L$1,Districts,0))*'Blend Sheet'!$O54)+(INDEX(ItemCosts,MATCH('Blend Sheet'!$P$4,ItemNum,0),MATCH(L$1,Districts,0))*'Blend Sheet'!$P54)+(INDEX(ItemCosts,MATCH('Blend Sheet'!$Q$4,ItemNum,0),MATCH(L$1,Districts,0))*'Blend Sheet'!$Q54)+(INDEX(ItemCosts,MATCH('Blend Sheet'!$R$4,ItemNum,0),MATCH(L$1,Districts,0))*'Blend Sheet'!$R54)+(INDEX(ItemCosts,MATCH('Blend Sheet'!$S$4,ItemNum,0),MATCH(L$1,Districts,0))*'Blend Sheet'!$S54)+(INDEX(ItemCosts,MATCH('Blend Sheet'!$T$4,ItemNum,0),MATCH(L$1,Districts,0))*'Blend Sheet'!$T54)+(INDEX(ItemCosts,MATCH('Blend Sheet'!$U$4,ItemNum,0),MATCH(L$1,Districts,0))*'Blend Sheet'!$U54)+(INDEX(ItemCosts,MATCH('Blend Sheet'!$V$4,ItemNum,0),MATCH(L$1,Districts,0))*'Blend Sheet'!$V54)+(INDEX(ItemCosts,MATCH('Blend Sheet'!$W$4,ItemNum,0),MATCH(L$1,Districts,0))*'Blend Sheet'!$W54)+(INDEX(ItemCosts,MATCH('Blend Sheet'!$X$4,ItemNum,0),MATCH(L$1,Districts,0))*'Blend Sheet'!$X54)+(INDEX(ItemCosts,MATCH('Blend Sheet'!$Y$4,ItemNum,0),MATCH(L$1,Districts,0))*'Blend Sheet'!$Y54)+(INDEX(ItemCosts,MATCH('Blend Sheet'!$Z$4,ItemNum,0),MATCH(L$1,Districts,0))*'Blend Sheet'!$Z54)+(INDEX(ItemCosts,MATCH('Blend Sheet'!$AA$4,ItemNum,0),MATCH(L$1,Districts,0))*'Blend Sheet'!$AA54)+(INDEX(ItemCosts,MATCH('Blend Sheet'!$AB$4,ItemNum,0),MATCH(L$1,Districts,0))*'Blend Sheet'!$AB54)+(INDEX(ItemCosts,MATCH('Blend Sheet'!$AC$4,ItemNum,0),MATCH(L$1,Districts,0))*'Blend Sheet'!$AC54)+(INDEX(ItemCosts,MATCH('Blend Sheet'!$AD$4,ItemNum,0),MATCH(L$1,Districts,0))*'Blend Sheet'!$AD54)+(INDEX(ItemCosts,MATCH('Blend Sheet'!$AE$4,ItemNum,0),MATCH(L$1,Districts,0))*'Blend Sheet'!$AE54)+(INDEX(ItemCosts,MATCH('Blend Sheet'!$AF$4,ItemNum,0),MATCH(L$1,Districts,0))*'Blend Sheet'!$AF54)+(INDEX(ItemCosts,MATCH('Blend Sheet'!$AG$4,ItemNum,0),MATCH(L$1,Districts,0))*'Blend Sheet'!$AG54)+(INDEX(ItemCosts,MATCH('Blend Sheet'!$AH$4,ItemNum,0),MATCH(L$1,Districts,0))*'Blend Sheet'!$AH54)+(INDEX(ItemCosts,MATCH('Blend Sheet'!$AI$4,ItemNum,0),MATCH(L$1,Districts,0))*'Blend Sheet'!$AI54)+(INDEX(ItemCosts,MATCH('Blend Sheet'!$AJ$4,ItemNum,0),MATCH(L$1,Districts,0))*'Blend Sheet'!$AJ54)+(INDEX(ItemCosts,MATCH('Blend Sheet'!$AK$4,ItemNum,0),MATCH(L$1,Districts,0))*'Blend Sheet'!$AK54)+(INDEX(ItemCosts,MATCH('Blend Sheet'!$AL$4,ItemNum,0),MATCH(L$1,Districts,0))*'Blend Sheet'!$AL54)+(INDEX(ItemCosts,MATCH('Blend Sheet'!$AM$4,ItemNum,0),MATCH(L$1,Districts,0))*'Blend Sheet'!$AM54)+(INDEX(ItemCosts,MATCH('Blend Sheet'!$AN$4,ItemNum,0),MATCH(L$1,Districts,0))*'Blend Sheet'!$AN54)+(INDEX(ItemCosts,MATCH('Blend Sheet'!$AO$4,ItemNum,0),MATCH(L$1,Districts,0))*'Blend Sheet'!$AO54)+(INDEX(ItemCosts,MATCH('Blend Sheet'!$AP$4,ItemNum,0),MATCH(L$1,Districts,0))*'Blend Sheet'!$AP54)+(INDEX(ItemCosts,MATCH('Blend Sheet'!$AQ$4,ItemNum,0),MATCH(L$1,Districts,0))*'Blend Sheet'!$AQ54)+(INDEX(ItemCosts,MATCH('Blend Sheet'!$AR$4,ItemNum,0),MATCH(L$1,Districts,0))*'Blend Sheet'!$AR54)+(INDEX(ItemCosts,MATCH('Blend Sheet'!$AS$4,ItemNum,0),MATCH(L$1,Districts,0))*'Blend Sheet'!$AS54)</f>
        <v>#N/A</v>
      </c>
      <c r="M51" s="191"/>
      <c r="N51" s="34" t="e">
        <f>D51/'Blend Sheet'!$BA54</f>
        <v>#N/A</v>
      </c>
      <c r="O51" s="34" t="e">
        <f>E51/'Blend Sheet'!$BA54</f>
        <v>#N/A</v>
      </c>
      <c r="P51" s="34" t="e">
        <f>G51/'Blend Sheet'!$BA54</f>
        <v>#N/A</v>
      </c>
      <c r="Q51" s="34" t="e">
        <f>H51/'Blend Sheet'!$BA54</f>
        <v>#N/A</v>
      </c>
      <c r="R51" s="34" t="e">
        <f>I51/'Blend Sheet'!$BA54</f>
        <v>#N/A</v>
      </c>
      <c r="S51" s="34" t="e">
        <f>J51/'Blend Sheet'!$BA54</f>
        <v>#N/A</v>
      </c>
      <c r="T51" s="34" t="e">
        <f>K51/'Blend Sheet'!$BA54</f>
        <v>#N/A</v>
      </c>
      <c r="U51" s="34" t="e">
        <f>L51/'Blend Sheet'!$BA54</f>
        <v>#N/A</v>
      </c>
    </row>
    <row r="52" spans="1:21" x14ac:dyDescent="0.25">
      <c r="A52" t="str">
        <f>'Blend Sheet'!A55</f>
        <v>LITEmix 1325 (SK)</v>
      </c>
      <c r="B52" s="5" t="e">
        <f>(INDEX(ItemCosts,MATCH('Blend Sheet'!$C$4,ItemNum,0),MATCH(B$1,Districts,0))*'Blend Sheet'!$C55)+(INDEX(ItemCosts,MATCH('Blend Sheet'!$D$4,ItemNum,0),MATCH(B$1,Districts,0))*'Blend Sheet'!$D55)+(INDEX(ItemCosts,MATCH('Blend Sheet'!$E$4,ItemNum,0),MATCH(B$1,Districts,0))*'Blend Sheet'!$E55)+(INDEX(ItemCosts,MATCH('Blend Sheet'!$F$4,ItemNum,0),MATCH(B$1,Districts,0))*'Blend Sheet'!$F55)+(INDEX(ItemCosts,MATCH('Blend Sheet'!$G$4,ItemNum,0),MATCH(B$1,Districts,0))*'Blend Sheet'!$G55)+(INDEX(ItemCosts,MATCH('Blend Sheet'!$H$4,ItemNum,0),MATCH(B$1,Districts,0))*'Blend Sheet'!$H55)+(INDEX(ItemCosts,MATCH('Blend Sheet'!$I$4,ItemNum,0),MATCH(B$1,Districts,0))*'Blend Sheet'!$I55)+(INDEX(ItemCosts,MATCH('Blend Sheet'!$J$4,ItemNum,0),MATCH(B$1,Districts,0))*'Blend Sheet'!$J55)+(INDEX(ItemCosts,MATCH('Blend Sheet'!$K$4,ItemNum,0),MATCH(B$1,Districts,0))*'Blend Sheet'!$K55)+(INDEX(ItemCosts,MATCH('Blend Sheet'!$L$4,ItemNum,0),MATCH(B$1,Districts,0))*'Blend Sheet'!$L55)+(INDEX(ItemCosts,MATCH('Blend Sheet'!$M$4,ItemNum,0),MATCH(B$1,Districts,0))*'Blend Sheet'!$M55)+(INDEX(ItemCosts,MATCH('Blend Sheet'!$N$4,ItemNum,0),MATCH(B$1,Districts,0))*'Blend Sheet'!$N55)+(INDEX(ItemCosts,MATCH('Blend Sheet'!$O$4,ItemNum,0),MATCH(B$1,Districts,0))*'Blend Sheet'!$O55)+(INDEX(ItemCosts,MATCH('Blend Sheet'!$P$4,ItemNum,0),MATCH(B$1,Districts,0))*'Blend Sheet'!$P55)+(INDEX(ItemCosts,MATCH('Blend Sheet'!$Q$4,ItemNum,0),MATCH(B$1,Districts,0))*'Blend Sheet'!$Q55)+(INDEX(ItemCosts,MATCH('Blend Sheet'!$R$4,ItemNum,0),MATCH(B$1,Districts,0))*'Blend Sheet'!$R55)+(INDEX(ItemCosts,MATCH('Blend Sheet'!$S$4,ItemNum,0),MATCH(B$1,Districts,0))*'Blend Sheet'!$S55)+(INDEX(ItemCosts,MATCH('Blend Sheet'!$T$4,ItemNum,0),MATCH(B$1,Districts,0))*'Blend Sheet'!$T55)+(INDEX(ItemCosts,MATCH('Blend Sheet'!$U$4,ItemNum,0),MATCH(B$1,Districts,0))*'Blend Sheet'!$U55)+(INDEX(ItemCosts,MATCH('Blend Sheet'!$V$4,ItemNum,0),MATCH(B$1,Districts,0))*'Blend Sheet'!$V55)+(INDEX(ItemCosts,MATCH('Blend Sheet'!$W$4,ItemNum,0),MATCH(B$1,Districts,0))*'Blend Sheet'!$W55)+(INDEX(ItemCosts,MATCH('Blend Sheet'!$X$4,ItemNum,0),MATCH(B$1,Districts,0))*'Blend Sheet'!$X55)+(INDEX(ItemCosts,MATCH('Blend Sheet'!$Y$4,ItemNum,0),MATCH(B$1,Districts,0))*'Blend Sheet'!$Y55)+(INDEX(ItemCosts,MATCH('Blend Sheet'!$Z$4,ItemNum,0),MATCH(B$1,Districts,0))*'Blend Sheet'!$Z55)+(INDEX(ItemCosts,MATCH('Blend Sheet'!$AA$4,ItemNum,0),MATCH(B$1,Districts,0))*'Blend Sheet'!$AA55)+(INDEX(ItemCosts,MATCH('Blend Sheet'!$AB$4,ItemNum,0),MATCH(B$1,Districts,0))*'Blend Sheet'!$AB55)+(INDEX(ItemCosts,MATCH('Blend Sheet'!$AC$4,ItemNum,0),MATCH(B$1,Districts,0))*'Blend Sheet'!$AC55)+(INDEX(ItemCosts,MATCH('Blend Sheet'!$AD$4,ItemNum,0),MATCH(B$1,Districts,0))*'Blend Sheet'!$AD55)+(INDEX(ItemCosts,MATCH('Blend Sheet'!$AE$4,ItemNum,0),MATCH(B$1,Districts,0))*'Blend Sheet'!$AE55)+(INDEX(ItemCosts,MATCH('Blend Sheet'!$AF$4,ItemNum,0),MATCH(B$1,Districts,0))*'Blend Sheet'!$AF55)+(INDEX(ItemCosts,MATCH('Blend Sheet'!$AG$4,ItemNum,0),MATCH(B$1,Districts,0))*'Blend Sheet'!$AG55)+(INDEX(ItemCosts,MATCH('Blend Sheet'!$AH$4,ItemNum,0),MATCH(B$1,Districts,0))*'Blend Sheet'!$AH55)+(INDEX(ItemCosts,MATCH('Blend Sheet'!$AI$4,ItemNum,0),MATCH(B$1,Districts,0))*'Blend Sheet'!$AI55)+(INDEX(ItemCosts,MATCH('Blend Sheet'!$AJ$4,ItemNum,0),MATCH(B$1,Districts,0))*'Blend Sheet'!$AJ55)+(INDEX(ItemCosts,MATCH('Blend Sheet'!$AK$4,ItemNum,0),MATCH(B$1,Districts,0))*'Blend Sheet'!$AK55)+(INDEX(ItemCosts,MATCH('Blend Sheet'!$AL$4,ItemNum,0),MATCH(B$1,Districts,0))*'Blend Sheet'!$AL55)+(INDEX(ItemCosts,MATCH('Blend Sheet'!$AM$4,ItemNum,0),MATCH(B$1,Districts,0))*'Blend Sheet'!$AM55)+(INDEX(ItemCosts,MATCH('Blend Sheet'!$AN$4,ItemNum,0),MATCH(B$1,Districts,0))*'Blend Sheet'!$AN55)+(INDEX(ItemCosts,MATCH('Blend Sheet'!$AO$4,ItemNum,0),MATCH(B$1,Districts,0))*'Blend Sheet'!$AO55)+(INDEX(ItemCosts,MATCH('Blend Sheet'!$AP$4,ItemNum,0),MATCH(B$1,Districts,0))*'Blend Sheet'!$AP55)+(INDEX(ItemCosts,MATCH('Blend Sheet'!$AQ$4,ItemNum,0),MATCH(B$1,Districts,0))*'Blend Sheet'!$AQ55)+(INDEX(ItemCosts,MATCH('Blend Sheet'!$AR$4,ItemNum,0),MATCH(B$1,Districts,0))*'Blend Sheet'!$AR55)+(INDEX(ItemCosts,MATCH('Blend Sheet'!$AS$4,ItemNum,0),MATCH(B$1,Districts,0))*'Blend Sheet'!$AS55)</f>
        <v>#N/A</v>
      </c>
      <c r="C52" s="5" t="e">
        <f>(INDEX(ItemCosts,MATCH('Blend Sheet'!$C$4,ItemNum,0),MATCH(C$1,Districts,0))*'Blend Sheet'!$C55)+(INDEX(ItemCosts,MATCH('Blend Sheet'!$D$4,ItemNum,0),MATCH(C$1,Districts,0))*'Blend Sheet'!$D55)+(INDEX(ItemCosts,MATCH('Blend Sheet'!$E$4,ItemNum,0),MATCH(C$1,Districts,0))*'Blend Sheet'!$E55)+(INDEX(ItemCosts,MATCH('Blend Sheet'!$F$4,ItemNum,0),MATCH(C$1,Districts,0))*'Blend Sheet'!$F55)+(INDEX(ItemCosts,MATCH('Blend Sheet'!$G$4,ItemNum,0),MATCH(C$1,Districts,0))*'Blend Sheet'!$G55)+(INDEX(ItemCosts,MATCH('Blend Sheet'!$H$4,ItemNum,0),MATCH(C$1,Districts,0))*'Blend Sheet'!$H55)+(INDEX(ItemCosts,MATCH('Blend Sheet'!$I$4,ItemNum,0),MATCH(C$1,Districts,0))*'Blend Sheet'!$I55)+(INDEX(ItemCosts,MATCH('Blend Sheet'!$J$4,ItemNum,0),MATCH(C$1,Districts,0))*'Blend Sheet'!$J55)+(INDEX(ItemCosts,MATCH('Blend Sheet'!$K$4,ItemNum,0),MATCH(C$1,Districts,0))*'Blend Sheet'!$K55)+(INDEX(ItemCosts,MATCH('Blend Sheet'!$L$4,ItemNum,0),MATCH(C$1,Districts,0))*'Blend Sheet'!$L55)+(INDEX(ItemCosts,MATCH('Blend Sheet'!$M$4,ItemNum,0),MATCH(C$1,Districts,0))*'Blend Sheet'!$M55)+(INDEX(ItemCosts,MATCH('Blend Sheet'!$N$4,ItemNum,0),MATCH(C$1,Districts,0))*'Blend Sheet'!$N55)+(INDEX(ItemCosts,MATCH('Blend Sheet'!$O$4,ItemNum,0),MATCH(C$1,Districts,0))*'Blend Sheet'!$O55)+(INDEX(ItemCosts,MATCH('Blend Sheet'!$P$4,ItemNum,0),MATCH(C$1,Districts,0))*'Blend Sheet'!$P55)+(INDEX(ItemCosts,MATCH('Blend Sheet'!$Q$4,ItemNum,0),MATCH(C$1,Districts,0))*'Blend Sheet'!$Q55)+(INDEX(ItemCosts,MATCH('Blend Sheet'!$R$4,ItemNum,0),MATCH(C$1,Districts,0))*'Blend Sheet'!$R55)+(INDEX(ItemCosts,MATCH('Blend Sheet'!$S$4,ItemNum,0),MATCH(C$1,Districts,0))*'Blend Sheet'!$S55)+(INDEX(ItemCosts,MATCH('Blend Sheet'!$T$4,ItemNum,0),MATCH(C$1,Districts,0))*'Blend Sheet'!$T55)+(INDEX(ItemCosts,MATCH('Blend Sheet'!$U$4,ItemNum,0),MATCH(C$1,Districts,0))*'Blend Sheet'!$U55)+(INDEX(ItemCosts,MATCH('Blend Sheet'!$V$4,ItemNum,0),MATCH(C$1,Districts,0))*'Blend Sheet'!$V55)+(INDEX(ItemCosts,MATCH('Blend Sheet'!$W$4,ItemNum,0),MATCH(C$1,Districts,0))*'Blend Sheet'!$W55)+(INDEX(ItemCosts,MATCH('Blend Sheet'!$X$4,ItemNum,0),MATCH(C$1,Districts,0))*'Blend Sheet'!$X55)+(INDEX(ItemCosts,MATCH('Blend Sheet'!$Y$4,ItemNum,0),MATCH(C$1,Districts,0))*'Blend Sheet'!$Y55)+(INDEX(ItemCosts,MATCH('Blend Sheet'!$Z$4,ItemNum,0),MATCH(C$1,Districts,0))*'Blend Sheet'!$Z55)+(INDEX(ItemCosts,MATCH('Blend Sheet'!$AA$4,ItemNum,0),MATCH(C$1,Districts,0))*'Blend Sheet'!$AA55)+(INDEX(ItemCosts,MATCH('Blend Sheet'!$AB$4,ItemNum,0),MATCH(C$1,Districts,0))*'Blend Sheet'!$AB55)+(INDEX(ItemCosts,MATCH('Blend Sheet'!$AC$4,ItemNum,0),MATCH(C$1,Districts,0))*'Blend Sheet'!$AC55)+(INDEX(ItemCosts,MATCH('Blend Sheet'!$AD$4,ItemNum,0),MATCH(C$1,Districts,0))*'Blend Sheet'!$AD55)+(INDEX(ItemCosts,MATCH('Blend Sheet'!$AE$4,ItemNum,0),MATCH(C$1,Districts,0))*'Blend Sheet'!$AE55)+(INDEX(ItemCosts,MATCH('Blend Sheet'!$AF$4,ItemNum,0),MATCH(C$1,Districts,0))*'Blend Sheet'!$AF55)+(INDEX(ItemCosts,MATCH('Blend Sheet'!$AG$4,ItemNum,0),MATCH(C$1,Districts,0))*'Blend Sheet'!$AG55)+(INDEX(ItemCosts,MATCH('Blend Sheet'!$AH$4,ItemNum,0),MATCH(C$1,Districts,0))*'Blend Sheet'!$AH55)+(INDEX(ItemCosts,MATCH('Blend Sheet'!$AI$4,ItemNum,0),MATCH(C$1,Districts,0))*'Blend Sheet'!$AI55)+(INDEX(ItemCosts,MATCH('Blend Sheet'!$AJ$4,ItemNum,0),MATCH(C$1,Districts,0))*'Blend Sheet'!$AJ55)+(INDEX(ItemCosts,MATCH('Blend Sheet'!$AK$4,ItemNum,0),MATCH(C$1,Districts,0))*'Blend Sheet'!$AK55)+(INDEX(ItemCosts,MATCH('Blend Sheet'!$AL$4,ItemNum,0),MATCH(C$1,Districts,0))*'Blend Sheet'!$AL55)+(INDEX(ItemCosts,MATCH('Blend Sheet'!$AM$4,ItemNum,0),MATCH(C$1,Districts,0))*'Blend Sheet'!$AM55)+(INDEX(ItemCosts,MATCH('Blend Sheet'!$AN$4,ItemNum,0),MATCH(C$1,Districts,0))*'Blend Sheet'!$AN55)+(INDEX(ItemCosts,MATCH('Blend Sheet'!$AO$4,ItemNum,0),MATCH(C$1,Districts,0))*'Blend Sheet'!$AO55)+(INDEX(ItemCosts,MATCH('Blend Sheet'!$AP$4,ItemNum,0),MATCH(C$1,Districts,0))*'Blend Sheet'!$AP55)+(INDEX(ItemCosts,MATCH('Blend Sheet'!$AQ$4,ItemNum,0),MATCH(C$1,Districts,0))*'Blend Sheet'!$AQ55)+(INDEX(ItemCosts,MATCH('Blend Sheet'!$AR$4,ItemNum,0),MATCH(C$1,Districts,0))*'Blend Sheet'!$AR55)+(INDEX(ItemCosts,MATCH('Blend Sheet'!$AS$4,ItemNum,0),MATCH(C$1,Districts,0))*'Blend Sheet'!$AS55)</f>
        <v>#N/A</v>
      </c>
      <c r="D52" s="5" t="e">
        <f>(INDEX(ItemCosts,MATCH('Blend Sheet'!$C$4,ItemNum,0),MATCH(D$1,Districts,0))*'Blend Sheet'!$C55)+(INDEX(ItemCosts,MATCH('Blend Sheet'!$D$4,ItemNum,0),MATCH(D$1,Districts,0))*'Blend Sheet'!$D55)+(INDEX(ItemCosts,MATCH('Blend Sheet'!$E$4,ItemNum,0),MATCH(D$1,Districts,0))*'Blend Sheet'!$E55)+(INDEX(ItemCosts,MATCH('Blend Sheet'!$F$4,ItemNum,0),MATCH(D$1,Districts,0))*'Blend Sheet'!$F55)+(INDEX(ItemCosts,MATCH('Blend Sheet'!$G$4,ItemNum,0),MATCH(D$1,Districts,0))*'Blend Sheet'!$G55)+(INDEX(ItemCosts,MATCH('Blend Sheet'!$H$4,ItemNum,0),MATCH(D$1,Districts,0))*'Blend Sheet'!$H55)+(INDEX(ItemCosts,MATCH('Blend Sheet'!$I$4,ItemNum,0),MATCH(D$1,Districts,0))*'Blend Sheet'!$I55)+(INDEX(ItemCosts,MATCH('Blend Sheet'!$J$4,ItemNum,0),MATCH(D$1,Districts,0))*'Blend Sheet'!$J55)+(INDEX(ItemCosts,MATCH('Blend Sheet'!$K$4,ItemNum,0),MATCH(D$1,Districts,0))*'Blend Sheet'!$K55)+(INDEX(ItemCosts,MATCH('Blend Sheet'!$L$4,ItemNum,0),MATCH(D$1,Districts,0))*'Blend Sheet'!$L55)+(INDEX(ItemCosts,MATCH('Blend Sheet'!$M$4,ItemNum,0),MATCH(D$1,Districts,0))*'Blend Sheet'!$M55)+(INDEX(ItemCosts,MATCH('Blend Sheet'!$N$4,ItemNum,0),MATCH(D$1,Districts,0))*'Blend Sheet'!$N55)+(INDEX(ItemCosts,MATCH('Blend Sheet'!$O$4,ItemNum,0),MATCH(D$1,Districts,0))*'Blend Sheet'!$O55)+(INDEX(ItemCosts,MATCH('Blend Sheet'!$P$4,ItemNum,0),MATCH(D$1,Districts,0))*'Blend Sheet'!$P55)+(INDEX(ItemCosts,MATCH('Blend Sheet'!$Q$4,ItemNum,0),MATCH(D$1,Districts,0))*'Blend Sheet'!$Q55)+(INDEX(ItemCosts,MATCH('Blend Sheet'!$R$4,ItemNum,0),MATCH(D$1,Districts,0))*'Blend Sheet'!$R55)+(INDEX(ItemCosts,MATCH('Blend Sheet'!$S$4,ItemNum,0),MATCH(D$1,Districts,0))*'Blend Sheet'!$S55)+(INDEX(ItemCosts,MATCH('Blend Sheet'!$T$4,ItemNum,0),MATCH(D$1,Districts,0))*'Blend Sheet'!$T55)+(INDEX(ItemCosts,MATCH('Blend Sheet'!$U$4,ItemNum,0),MATCH(D$1,Districts,0))*'Blend Sheet'!$U55)+(INDEX(ItemCosts,MATCH('Blend Sheet'!$V$4,ItemNum,0),MATCH(D$1,Districts,0))*'Blend Sheet'!$V55)+(INDEX(ItemCosts,MATCH('Blend Sheet'!$W$4,ItemNum,0),MATCH(D$1,Districts,0))*'Blend Sheet'!$W55)+(INDEX(ItemCosts,MATCH('Blend Sheet'!$X$4,ItemNum,0),MATCH(D$1,Districts,0))*'Blend Sheet'!$X55)+(INDEX(ItemCosts,MATCH('Blend Sheet'!$Y$4,ItemNum,0),MATCH(D$1,Districts,0))*'Blend Sheet'!$Y55)+(INDEX(ItemCosts,MATCH('Blend Sheet'!$Z$4,ItemNum,0),MATCH(D$1,Districts,0))*'Blend Sheet'!$Z55)+(INDEX(ItemCosts,MATCH('Blend Sheet'!$AA$4,ItemNum,0),MATCH(D$1,Districts,0))*'Blend Sheet'!$AA55)+(INDEX(ItemCosts,MATCH('Blend Sheet'!$AB$4,ItemNum,0),MATCH(D$1,Districts,0))*'Blend Sheet'!$AB55)+(INDEX(ItemCosts,MATCH('Blend Sheet'!$AC$4,ItemNum,0),MATCH(D$1,Districts,0))*'Blend Sheet'!$AC55)+(INDEX(ItemCosts,MATCH('Blend Sheet'!$AD$4,ItemNum,0),MATCH(D$1,Districts,0))*'Blend Sheet'!$AD55)+(INDEX(ItemCosts,MATCH('Blend Sheet'!$AE$4,ItemNum,0),MATCH(D$1,Districts,0))*'Blend Sheet'!$AE55)+(INDEX(ItemCosts,MATCH('Blend Sheet'!$AF$4,ItemNum,0),MATCH(D$1,Districts,0))*'Blend Sheet'!$AF55)+(INDEX(ItemCosts,MATCH('Blend Sheet'!$AG$4,ItemNum,0),MATCH(D$1,Districts,0))*'Blend Sheet'!$AG55)+(INDEX(ItemCosts,MATCH('Blend Sheet'!$AH$4,ItemNum,0),MATCH(D$1,Districts,0))*'Blend Sheet'!$AH55)+(INDEX(ItemCosts,MATCH('Blend Sheet'!$AI$4,ItemNum,0),MATCH(D$1,Districts,0))*'Blend Sheet'!$AI55)+(INDEX(ItemCosts,MATCH('Blend Sheet'!$AJ$4,ItemNum,0),MATCH(D$1,Districts,0))*'Blend Sheet'!$AJ55)+(INDEX(ItemCosts,MATCH('Blend Sheet'!$AK$4,ItemNum,0),MATCH(D$1,Districts,0))*'Blend Sheet'!$AK55)+(INDEX(ItemCosts,MATCH('Blend Sheet'!$AL$4,ItemNum,0),MATCH(D$1,Districts,0))*'Blend Sheet'!$AL55)+(INDEX(ItemCosts,MATCH('Blend Sheet'!$AM$4,ItemNum,0),MATCH(D$1,Districts,0))*'Blend Sheet'!$AM55)+(INDEX(ItemCosts,MATCH('Blend Sheet'!$AN$4,ItemNum,0),MATCH(D$1,Districts,0))*'Blend Sheet'!$AN55)+(INDEX(ItemCosts,MATCH('Blend Sheet'!$AO$4,ItemNum,0),MATCH(D$1,Districts,0))*'Blend Sheet'!$AO55)+(INDEX(ItemCosts,MATCH('Blend Sheet'!$AP$4,ItemNum,0),MATCH(D$1,Districts,0))*'Blend Sheet'!$AP55)+(INDEX(ItemCosts,MATCH('Blend Sheet'!$AQ$4,ItemNum,0),MATCH(D$1,Districts,0))*'Blend Sheet'!$AQ55)+(INDEX(ItemCosts,MATCH('Blend Sheet'!$AR$4,ItemNum,0),MATCH(D$1,Districts,0))*'Blend Sheet'!$AR55)+(INDEX(ItemCosts,MATCH('Blend Sheet'!$AS$4,ItemNum,0),MATCH(D$1,Districts,0))*'Blend Sheet'!$AS55)</f>
        <v>#N/A</v>
      </c>
      <c r="E52" s="5" t="e">
        <f>(INDEX(ItemCosts,MATCH('Blend Sheet'!$C$4,ItemNum,0),MATCH(E$1,Districts,0))*'Blend Sheet'!$C55)+(INDEX(ItemCosts,MATCH('Blend Sheet'!$D$4,ItemNum,0),MATCH(E$1,Districts,0))*'Blend Sheet'!$D55)+(INDEX(ItemCosts,MATCH('Blend Sheet'!$E$4,ItemNum,0),MATCH(E$1,Districts,0))*'Blend Sheet'!$E55)+(INDEX(ItemCosts,MATCH('Blend Sheet'!$F$4,ItemNum,0),MATCH(E$1,Districts,0))*'Blend Sheet'!$F55)+(INDEX(ItemCosts,MATCH('Blend Sheet'!$G$4,ItemNum,0),MATCH(E$1,Districts,0))*'Blend Sheet'!$G55)+(INDEX(ItemCosts,MATCH('Blend Sheet'!$H$4,ItemNum,0),MATCH(E$1,Districts,0))*'Blend Sheet'!$H55)+(INDEX(ItemCosts,MATCH('Blend Sheet'!$I$4,ItemNum,0),MATCH(E$1,Districts,0))*'Blend Sheet'!$I55)+(INDEX(ItemCosts,MATCH('Blend Sheet'!$J$4,ItemNum,0),MATCH(E$1,Districts,0))*'Blend Sheet'!$J55)+(INDEX(ItemCosts,MATCH('Blend Sheet'!$K$4,ItemNum,0),MATCH(E$1,Districts,0))*'Blend Sheet'!$K55)+(INDEX(ItemCosts,MATCH('Blend Sheet'!$L$4,ItemNum,0),MATCH(E$1,Districts,0))*'Blend Sheet'!$L55)+(INDEX(ItemCosts,MATCH('Blend Sheet'!$M$4,ItemNum,0),MATCH(E$1,Districts,0))*'Blend Sheet'!$M55)+(INDEX(ItemCosts,MATCH('Blend Sheet'!$N$4,ItemNum,0),MATCH(E$1,Districts,0))*'Blend Sheet'!$N55)+(INDEX(ItemCosts,MATCH('Blend Sheet'!$O$4,ItemNum,0),MATCH(E$1,Districts,0))*'Blend Sheet'!$O55)+(INDEX(ItemCosts,MATCH('Blend Sheet'!$P$4,ItemNum,0),MATCH(E$1,Districts,0))*'Blend Sheet'!$P55)+(INDEX(ItemCosts,MATCH('Blend Sheet'!$Q$4,ItemNum,0),MATCH(E$1,Districts,0))*'Blend Sheet'!$Q55)+(INDEX(ItemCosts,MATCH('Blend Sheet'!$R$4,ItemNum,0),MATCH(E$1,Districts,0))*'Blend Sheet'!$R55)+(INDEX(ItemCosts,MATCH('Blend Sheet'!$S$4,ItemNum,0),MATCH(E$1,Districts,0))*'Blend Sheet'!$S55)+(INDEX(ItemCosts,MATCH('Blend Sheet'!$T$4,ItemNum,0),MATCH(E$1,Districts,0))*'Blend Sheet'!$T55)+(INDEX(ItemCosts,MATCH('Blend Sheet'!$U$4,ItemNum,0),MATCH(E$1,Districts,0))*'Blend Sheet'!$U55)+(INDEX(ItemCosts,MATCH('Blend Sheet'!$V$4,ItemNum,0),MATCH(E$1,Districts,0))*'Blend Sheet'!$V55)+(INDEX(ItemCosts,MATCH('Blend Sheet'!$W$4,ItemNum,0),MATCH(E$1,Districts,0))*'Blend Sheet'!$W55)+(INDEX(ItemCosts,MATCH('Blend Sheet'!$X$4,ItemNum,0),MATCH(E$1,Districts,0))*'Blend Sheet'!$X55)+(INDEX(ItemCosts,MATCH('Blend Sheet'!$Y$4,ItemNum,0),MATCH(E$1,Districts,0))*'Blend Sheet'!$Y55)+(INDEX(ItemCosts,MATCH('Blend Sheet'!$Z$4,ItemNum,0),MATCH(E$1,Districts,0))*'Blend Sheet'!$Z55)+(INDEX(ItemCosts,MATCH('Blend Sheet'!$AA$4,ItemNum,0),MATCH(E$1,Districts,0))*'Blend Sheet'!$AA55)+(INDEX(ItemCosts,MATCH('Blend Sheet'!$AB$4,ItemNum,0),MATCH(E$1,Districts,0))*'Blend Sheet'!$AB55)+(INDEX(ItemCosts,MATCH('Blend Sheet'!$AC$4,ItemNum,0),MATCH(E$1,Districts,0))*'Blend Sheet'!$AC55)+(INDEX(ItemCosts,MATCH('Blend Sheet'!$AD$4,ItemNum,0),MATCH(E$1,Districts,0))*'Blend Sheet'!$AD55)+(INDEX(ItemCosts,MATCH('Blend Sheet'!$AE$4,ItemNum,0),MATCH(E$1,Districts,0))*'Blend Sheet'!$AE55)+(INDEX(ItemCosts,MATCH('Blend Sheet'!$AF$4,ItemNum,0),MATCH(E$1,Districts,0))*'Blend Sheet'!$AF55)+(INDEX(ItemCosts,MATCH('Blend Sheet'!$AG$4,ItemNum,0),MATCH(E$1,Districts,0))*'Blend Sheet'!$AG55)+(INDEX(ItemCosts,MATCH('Blend Sheet'!$AH$4,ItemNum,0),MATCH(E$1,Districts,0))*'Blend Sheet'!$AH55)+(INDEX(ItemCosts,MATCH('Blend Sheet'!$AI$4,ItemNum,0),MATCH(E$1,Districts,0))*'Blend Sheet'!$AI55)+(INDEX(ItemCosts,MATCH('Blend Sheet'!$AJ$4,ItemNum,0),MATCH(E$1,Districts,0))*'Blend Sheet'!$AJ55)+(INDEX(ItemCosts,MATCH('Blend Sheet'!$AK$4,ItemNum,0),MATCH(E$1,Districts,0))*'Blend Sheet'!$AK55)+(INDEX(ItemCosts,MATCH('Blend Sheet'!$AL$4,ItemNum,0),MATCH(E$1,Districts,0))*'Blend Sheet'!$AL55)+(INDEX(ItemCosts,MATCH('Blend Sheet'!$AM$4,ItemNum,0),MATCH(E$1,Districts,0))*'Blend Sheet'!$AM55)+(INDEX(ItemCosts,MATCH('Blend Sheet'!$AN$4,ItemNum,0),MATCH(E$1,Districts,0))*'Blend Sheet'!$AN55)+(INDEX(ItemCosts,MATCH('Blend Sheet'!$AO$4,ItemNum,0),MATCH(E$1,Districts,0))*'Blend Sheet'!$AO55)+(INDEX(ItemCosts,MATCH('Blend Sheet'!$AP$4,ItemNum,0),MATCH(E$1,Districts,0))*'Blend Sheet'!$AP55)+(INDEX(ItemCosts,MATCH('Blend Sheet'!$AQ$4,ItemNum,0),MATCH(E$1,Districts,0))*'Blend Sheet'!$AQ55)+(INDEX(ItemCosts,MATCH('Blend Sheet'!$AR$4,ItemNum,0),MATCH(E$1,Districts,0))*'Blend Sheet'!$AR55)+(INDEX(ItemCosts,MATCH('Blend Sheet'!$AS$4,ItemNum,0),MATCH(E$1,Districts,0))*'Blend Sheet'!$AS55)</f>
        <v>#N/A</v>
      </c>
      <c r="F52" s="5" t="e">
        <f>(INDEX(ItemCosts,MATCH('Blend Sheet'!$C$4,ItemNum,0),MATCH(F$1,Districts,0))*'Blend Sheet'!$C55)+(INDEX(ItemCosts,MATCH('Blend Sheet'!$D$4,ItemNum,0),MATCH(F$1,Districts,0))*'Blend Sheet'!$D55)+(INDEX(ItemCosts,MATCH('Blend Sheet'!$E$4,ItemNum,0),MATCH(F$1,Districts,0))*'Blend Sheet'!$E55)+(INDEX(ItemCosts,MATCH('Blend Sheet'!$F$4,ItemNum,0),MATCH(F$1,Districts,0))*'Blend Sheet'!$F55)+(INDEX(ItemCosts,MATCH('Blend Sheet'!$G$4,ItemNum,0),MATCH(F$1,Districts,0))*'Blend Sheet'!$G55)+(INDEX(ItemCosts,MATCH('Blend Sheet'!$H$4,ItemNum,0),MATCH(F$1,Districts,0))*'Blend Sheet'!$H55)+(INDEX(ItemCosts,MATCH('Blend Sheet'!$I$4,ItemNum,0),MATCH(F$1,Districts,0))*'Blend Sheet'!$I55)+(INDEX(ItemCosts,MATCH('Blend Sheet'!$J$4,ItemNum,0),MATCH(F$1,Districts,0))*'Blend Sheet'!$J55)+(INDEX(ItemCosts,MATCH('Blend Sheet'!$K$4,ItemNum,0),MATCH(F$1,Districts,0))*'Blend Sheet'!$K55)+(INDEX(ItemCosts,MATCH('Blend Sheet'!$L$4,ItemNum,0),MATCH(F$1,Districts,0))*'Blend Sheet'!$L55)+(INDEX(ItemCosts,MATCH('Blend Sheet'!$M$4,ItemNum,0),MATCH(F$1,Districts,0))*'Blend Sheet'!$M55)+(INDEX(ItemCosts,MATCH('Blend Sheet'!$N$4,ItemNum,0),MATCH(F$1,Districts,0))*'Blend Sheet'!$N55)+(INDEX(ItemCosts,MATCH('Blend Sheet'!$O$4,ItemNum,0),MATCH(F$1,Districts,0))*'Blend Sheet'!$O55)+(INDEX(ItemCosts,MATCH('Blend Sheet'!$P$4,ItemNum,0),MATCH(F$1,Districts,0))*'Blend Sheet'!$P55)+(INDEX(ItemCosts,MATCH('Blend Sheet'!$Q$4,ItemNum,0),MATCH(F$1,Districts,0))*'Blend Sheet'!$Q55)+(INDEX(ItemCosts,MATCH('Blend Sheet'!$R$4,ItemNum,0),MATCH(F$1,Districts,0))*'Blend Sheet'!$R55)+(INDEX(ItemCosts,MATCH('Blend Sheet'!$S$4,ItemNum,0),MATCH(F$1,Districts,0))*'Blend Sheet'!$S55)+(INDEX(ItemCosts,MATCH('Blend Sheet'!$T$4,ItemNum,0),MATCH(F$1,Districts,0))*'Blend Sheet'!$T55)+(INDEX(ItemCosts,MATCH('Blend Sheet'!$U$4,ItemNum,0),MATCH(F$1,Districts,0))*'Blend Sheet'!$U55)+(INDEX(ItemCosts,MATCH('Blend Sheet'!$V$4,ItemNum,0),MATCH(F$1,Districts,0))*'Blend Sheet'!$V55)+(INDEX(ItemCosts,MATCH('Blend Sheet'!$W$4,ItemNum,0),MATCH(F$1,Districts,0))*'Blend Sheet'!$W55)+(INDEX(ItemCosts,MATCH('Blend Sheet'!$X$4,ItemNum,0),MATCH(F$1,Districts,0))*'Blend Sheet'!$X55)+(INDEX(ItemCosts,MATCH('Blend Sheet'!$Y$4,ItemNum,0),MATCH(F$1,Districts,0))*'Blend Sheet'!$Y55)+(INDEX(ItemCosts,MATCH('Blend Sheet'!$Z$4,ItemNum,0),MATCH(F$1,Districts,0))*'Blend Sheet'!$Z55)+(INDEX(ItemCosts,MATCH('Blend Sheet'!$AA$4,ItemNum,0),MATCH(F$1,Districts,0))*'Blend Sheet'!$AA55)+(INDEX(ItemCosts,MATCH('Blend Sheet'!$AB$4,ItemNum,0),MATCH(F$1,Districts,0))*'Blend Sheet'!$AB55)+(INDEX(ItemCosts,MATCH('Blend Sheet'!$AC$4,ItemNum,0),MATCH(F$1,Districts,0))*'Blend Sheet'!$AC55)+(INDEX(ItemCosts,MATCH('Blend Sheet'!$AD$4,ItemNum,0),MATCH(F$1,Districts,0))*'Blend Sheet'!$AD55)+(INDEX(ItemCosts,MATCH('Blend Sheet'!$AE$4,ItemNum,0),MATCH(F$1,Districts,0))*'Blend Sheet'!$AE55)+(INDEX(ItemCosts,MATCH('Blend Sheet'!$AF$4,ItemNum,0),MATCH(F$1,Districts,0))*'Blend Sheet'!$AF55)+(INDEX(ItemCosts,MATCH('Blend Sheet'!$AG$4,ItemNum,0),MATCH(F$1,Districts,0))*'Blend Sheet'!$AG55)+(INDEX(ItemCosts,MATCH('Blend Sheet'!$AH$4,ItemNum,0),MATCH(F$1,Districts,0))*'Blend Sheet'!$AH55)+(INDEX(ItemCosts,MATCH('Blend Sheet'!$AI$4,ItemNum,0),MATCH(F$1,Districts,0))*'Blend Sheet'!$AI55)+(INDEX(ItemCosts,MATCH('Blend Sheet'!$AJ$4,ItemNum,0),MATCH(F$1,Districts,0))*'Blend Sheet'!$AJ55)+(INDEX(ItemCosts,MATCH('Blend Sheet'!$AK$4,ItemNum,0),MATCH(F$1,Districts,0))*'Blend Sheet'!$AK55)+(INDEX(ItemCosts,MATCH('Blend Sheet'!$AL$4,ItemNum,0),MATCH(F$1,Districts,0))*'Blend Sheet'!$AL55)+(INDEX(ItemCosts,MATCH('Blend Sheet'!$AM$4,ItemNum,0),MATCH(F$1,Districts,0))*'Blend Sheet'!$AM55)+(INDEX(ItemCosts,MATCH('Blend Sheet'!$AN$4,ItemNum,0),MATCH(F$1,Districts,0))*'Blend Sheet'!$AN55)+(INDEX(ItemCosts,MATCH('Blend Sheet'!$AO$4,ItemNum,0),MATCH(F$1,Districts,0))*'Blend Sheet'!$AO55)+(INDEX(ItemCosts,MATCH('Blend Sheet'!$AP$4,ItemNum,0),MATCH(F$1,Districts,0))*'Blend Sheet'!$AP55)+(INDEX(ItemCosts,MATCH('Blend Sheet'!$AQ$4,ItemNum,0),MATCH(F$1,Districts,0))*'Blend Sheet'!$AQ55)+(INDEX(ItemCosts,MATCH('Blend Sheet'!$AR$4,ItemNum,0),MATCH(F$1,Districts,0))*'Blend Sheet'!$AR55)+(INDEX(ItemCosts,MATCH('Blend Sheet'!$AS$4,ItemNum,0),MATCH(F$1,Districts,0))*'Blend Sheet'!$AS55)</f>
        <v>#N/A</v>
      </c>
      <c r="G52" s="5" t="e">
        <f>(INDEX(ItemCosts,MATCH('Blend Sheet'!$C$4,ItemNum,0),MATCH(G$1,Districts,0))*'Blend Sheet'!$C55)+(INDEX(ItemCosts,MATCH('Blend Sheet'!$D$4,ItemNum,0),MATCH(G$1,Districts,0))*'Blend Sheet'!$D55)+(INDEX(ItemCosts,MATCH('Blend Sheet'!$E$4,ItemNum,0),MATCH(G$1,Districts,0))*'Blend Sheet'!$E55)+(INDEX(ItemCosts,MATCH('Blend Sheet'!$F$4,ItemNum,0),MATCH(G$1,Districts,0))*'Blend Sheet'!$F55)+(INDEX(ItemCosts,MATCH('Blend Sheet'!$G$4,ItemNum,0),MATCH(G$1,Districts,0))*'Blend Sheet'!$G55)+(INDEX(ItemCosts,MATCH('Blend Sheet'!$H$4,ItemNum,0),MATCH(G$1,Districts,0))*'Blend Sheet'!$H55)+(INDEX(ItemCosts,MATCH('Blend Sheet'!$I$4,ItemNum,0),MATCH(G$1,Districts,0))*'Blend Sheet'!$I55)+(INDEX(ItemCosts,MATCH('Blend Sheet'!$J$4,ItemNum,0),MATCH(G$1,Districts,0))*'Blend Sheet'!$J55)+(INDEX(ItemCosts,MATCH('Blend Sheet'!$K$4,ItemNum,0),MATCH(G$1,Districts,0))*'Blend Sheet'!$K55)+(INDEX(ItemCosts,MATCH('Blend Sheet'!$L$4,ItemNum,0),MATCH(G$1,Districts,0))*'Blend Sheet'!$L55)+(INDEX(ItemCosts,MATCH('Blend Sheet'!$M$4,ItemNum,0),MATCH(G$1,Districts,0))*'Blend Sheet'!$M55)+(INDEX(ItemCosts,MATCH('Blend Sheet'!$N$4,ItemNum,0),MATCH(G$1,Districts,0))*'Blend Sheet'!$N55)+(INDEX(ItemCosts,MATCH('Blend Sheet'!$O$4,ItemNum,0),MATCH(G$1,Districts,0))*'Blend Sheet'!$O55)+(INDEX(ItemCosts,MATCH('Blend Sheet'!$P$4,ItemNum,0),MATCH(G$1,Districts,0))*'Blend Sheet'!$P55)+(INDEX(ItemCosts,MATCH('Blend Sheet'!$Q$4,ItemNum,0),MATCH(G$1,Districts,0))*'Blend Sheet'!$Q55)+(INDEX(ItemCosts,MATCH('Blend Sheet'!$R$4,ItemNum,0),MATCH(G$1,Districts,0))*'Blend Sheet'!$R55)+(INDEX(ItemCosts,MATCH('Blend Sheet'!$S$4,ItemNum,0),MATCH(G$1,Districts,0))*'Blend Sheet'!$S55)+(INDEX(ItemCosts,MATCH('Blend Sheet'!$T$4,ItemNum,0),MATCH(G$1,Districts,0))*'Blend Sheet'!$T55)+(INDEX(ItemCosts,MATCH('Blend Sheet'!$U$4,ItemNum,0),MATCH(G$1,Districts,0))*'Blend Sheet'!$U55)+(INDEX(ItemCosts,MATCH('Blend Sheet'!$V$4,ItemNum,0),MATCH(G$1,Districts,0))*'Blend Sheet'!$V55)+(INDEX(ItemCosts,MATCH('Blend Sheet'!$W$4,ItemNum,0),MATCH(G$1,Districts,0))*'Blend Sheet'!$W55)+(INDEX(ItemCosts,MATCH('Blend Sheet'!$X$4,ItemNum,0),MATCH(G$1,Districts,0))*'Blend Sheet'!$X55)+(INDEX(ItemCosts,MATCH('Blend Sheet'!$Y$4,ItemNum,0),MATCH(G$1,Districts,0))*'Blend Sheet'!$Y55)+(INDEX(ItemCosts,MATCH('Blend Sheet'!$Z$4,ItemNum,0),MATCH(G$1,Districts,0))*'Blend Sheet'!$Z55)+(INDEX(ItemCosts,MATCH('Blend Sheet'!$AA$4,ItemNum,0),MATCH(G$1,Districts,0))*'Blend Sheet'!$AA55)+(INDEX(ItemCosts,MATCH('Blend Sheet'!$AB$4,ItemNum,0),MATCH(G$1,Districts,0))*'Blend Sheet'!$AB55)+(INDEX(ItemCosts,MATCH('Blend Sheet'!$AC$4,ItemNum,0),MATCH(G$1,Districts,0))*'Blend Sheet'!$AC55)+(INDEX(ItemCosts,MATCH('Blend Sheet'!$AD$4,ItemNum,0),MATCH(G$1,Districts,0))*'Blend Sheet'!$AD55)+(INDEX(ItemCosts,MATCH('Blend Sheet'!$AE$4,ItemNum,0),MATCH(G$1,Districts,0))*'Blend Sheet'!$AE55)+(INDEX(ItemCosts,MATCH('Blend Sheet'!$AF$4,ItemNum,0),MATCH(G$1,Districts,0))*'Blend Sheet'!$AF55)+(INDEX(ItemCosts,MATCH('Blend Sheet'!$AG$4,ItemNum,0),MATCH(G$1,Districts,0))*'Blend Sheet'!$AG55)+(INDEX(ItemCosts,MATCH('Blend Sheet'!$AH$4,ItemNum,0),MATCH(G$1,Districts,0))*'Blend Sheet'!$AH55)+(INDEX(ItemCosts,MATCH('Blend Sheet'!$AI$4,ItemNum,0),MATCH(G$1,Districts,0))*'Blend Sheet'!$AI55)+(INDEX(ItemCosts,MATCH('Blend Sheet'!$AJ$4,ItemNum,0),MATCH(G$1,Districts,0))*'Blend Sheet'!$AJ55)+(INDEX(ItemCosts,MATCH('Blend Sheet'!$AK$4,ItemNum,0),MATCH(G$1,Districts,0))*'Blend Sheet'!$AK55)+(INDEX(ItemCosts,MATCH('Blend Sheet'!$AL$4,ItemNum,0),MATCH(G$1,Districts,0))*'Blend Sheet'!$AL55)+(INDEX(ItemCosts,MATCH('Blend Sheet'!$AM$4,ItemNum,0),MATCH(G$1,Districts,0))*'Blend Sheet'!$AM55)+(INDEX(ItemCosts,MATCH('Blend Sheet'!$AN$4,ItemNum,0),MATCH(G$1,Districts,0))*'Blend Sheet'!$AN55)+(INDEX(ItemCosts,MATCH('Blend Sheet'!$AO$4,ItemNum,0),MATCH(G$1,Districts,0))*'Blend Sheet'!$AO55)+(INDEX(ItemCosts,MATCH('Blend Sheet'!$AP$4,ItemNum,0),MATCH(G$1,Districts,0))*'Blend Sheet'!$AP55)+(INDEX(ItemCosts,MATCH('Blend Sheet'!$AQ$4,ItemNum,0),MATCH(G$1,Districts,0))*'Blend Sheet'!$AQ55)+(INDEX(ItemCosts,MATCH('Blend Sheet'!$AR$4,ItemNum,0),MATCH(G$1,Districts,0))*'Blend Sheet'!$AR55)+(INDEX(ItemCosts,MATCH('Blend Sheet'!$AS$4,ItemNum,0),MATCH(G$1,Districts,0))*'Blend Sheet'!$AS55)</f>
        <v>#N/A</v>
      </c>
      <c r="H52" s="5" t="e">
        <f>(INDEX(ItemCosts,MATCH('Blend Sheet'!$C$4,ItemNum,0),MATCH(H$1,Districts,0))*'Blend Sheet'!$C55)+(INDEX(ItemCosts,MATCH('Blend Sheet'!$D$4,ItemNum,0),MATCH(H$1,Districts,0))*'Blend Sheet'!$D55)+(INDEX(ItemCosts,MATCH('Blend Sheet'!$E$4,ItemNum,0),MATCH(H$1,Districts,0))*'Blend Sheet'!$E55)+(INDEX(ItemCosts,MATCH('Blend Sheet'!$F$4,ItemNum,0),MATCH(H$1,Districts,0))*'Blend Sheet'!$F55)+(INDEX(ItemCosts,MATCH('Blend Sheet'!$G$4,ItemNum,0),MATCH(H$1,Districts,0))*'Blend Sheet'!$G55)+(INDEX(ItemCosts,MATCH('Blend Sheet'!$H$4,ItemNum,0),MATCH(H$1,Districts,0))*'Blend Sheet'!$H55)+(INDEX(ItemCosts,MATCH('Blend Sheet'!$I$4,ItemNum,0),MATCH(H$1,Districts,0))*'Blend Sheet'!$I55)+(INDEX(ItemCosts,MATCH('Blend Sheet'!$J$4,ItemNum,0),MATCH(H$1,Districts,0))*'Blend Sheet'!$J55)+(INDEX(ItemCosts,MATCH('Blend Sheet'!$K$4,ItemNum,0),MATCH(H$1,Districts,0))*'Blend Sheet'!$K55)+(INDEX(ItemCosts,MATCH('Blend Sheet'!$L$4,ItemNum,0),MATCH(H$1,Districts,0))*'Blend Sheet'!$L55)+(INDEX(ItemCosts,MATCH('Blend Sheet'!$M$4,ItemNum,0),MATCH(H$1,Districts,0))*'Blend Sheet'!$M55)+(INDEX(ItemCosts,MATCH('Blend Sheet'!$N$4,ItemNum,0),MATCH(H$1,Districts,0))*'Blend Sheet'!$N55)+(INDEX(ItemCosts,MATCH('Blend Sheet'!$O$4,ItemNum,0),MATCH(H$1,Districts,0))*'Blend Sheet'!$O55)+(INDEX(ItemCosts,MATCH('Blend Sheet'!$P$4,ItemNum,0),MATCH(H$1,Districts,0))*'Blend Sheet'!$P55)+(INDEX(ItemCosts,MATCH('Blend Sheet'!$Q$4,ItemNum,0),MATCH(H$1,Districts,0))*'Blend Sheet'!$Q55)+(INDEX(ItemCosts,MATCH('Blend Sheet'!$R$4,ItemNum,0),MATCH(H$1,Districts,0))*'Blend Sheet'!$R55)+(INDEX(ItemCosts,MATCH('Blend Sheet'!$S$4,ItemNum,0),MATCH(H$1,Districts,0))*'Blend Sheet'!$S55)+(INDEX(ItemCosts,MATCH('Blend Sheet'!$T$4,ItemNum,0),MATCH(H$1,Districts,0))*'Blend Sheet'!$T55)+(INDEX(ItemCosts,MATCH('Blend Sheet'!$U$4,ItemNum,0),MATCH(H$1,Districts,0))*'Blend Sheet'!$U55)+(INDEX(ItemCosts,MATCH('Blend Sheet'!$V$4,ItemNum,0),MATCH(H$1,Districts,0))*'Blend Sheet'!$V55)+(INDEX(ItemCosts,MATCH('Blend Sheet'!$W$4,ItemNum,0),MATCH(H$1,Districts,0))*'Blend Sheet'!$W55)+(INDEX(ItemCosts,MATCH('Blend Sheet'!$X$4,ItemNum,0),MATCH(H$1,Districts,0))*'Blend Sheet'!$X55)+(INDEX(ItemCosts,MATCH('Blend Sheet'!$Y$4,ItemNum,0),MATCH(H$1,Districts,0))*'Blend Sheet'!$Y55)+(INDEX(ItemCosts,MATCH('Blend Sheet'!$Z$4,ItemNum,0),MATCH(H$1,Districts,0))*'Blend Sheet'!$Z55)+(INDEX(ItemCosts,MATCH('Blend Sheet'!$AA$4,ItemNum,0),MATCH(H$1,Districts,0))*'Blend Sheet'!$AA55)+(INDEX(ItemCosts,MATCH('Blend Sheet'!$AB$4,ItemNum,0),MATCH(H$1,Districts,0))*'Blend Sheet'!$AB55)+(INDEX(ItemCosts,MATCH('Blend Sheet'!$AC$4,ItemNum,0),MATCH(H$1,Districts,0))*'Blend Sheet'!$AC55)+(INDEX(ItemCosts,MATCH('Blend Sheet'!$AD$4,ItemNum,0),MATCH(H$1,Districts,0))*'Blend Sheet'!$AD55)+(INDEX(ItemCosts,MATCH('Blend Sheet'!$AE$4,ItemNum,0),MATCH(H$1,Districts,0))*'Blend Sheet'!$AE55)+(INDEX(ItemCosts,MATCH('Blend Sheet'!$AF$4,ItemNum,0),MATCH(H$1,Districts,0))*'Blend Sheet'!$AF55)+(INDEX(ItemCosts,MATCH('Blend Sheet'!$AG$4,ItemNum,0),MATCH(H$1,Districts,0))*'Blend Sheet'!$AG55)+(INDEX(ItemCosts,MATCH('Blend Sheet'!$AH$4,ItemNum,0),MATCH(H$1,Districts,0))*'Blend Sheet'!$AH55)+(INDEX(ItemCosts,MATCH('Blend Sheet'!$AI$4,ItemNum,0),MATCH(H$1,Districts,0))*'Blend Sheet'!$AI55)+(INDEX(ItemCosts,MATCH('Blend Sheet'!$AJ$4,ItemNum,0),MATCH(H$1,Districts,0))*'Blend Sheet'!$AJ55)+(INDEX(ItemCosts,MATCH('Blend Sheet'!$AK$4,ItemNum,0),MATCH(H$1,Districts,0))*'Blend Sheet'!$AK55)+(INDEX(ItemCosts,MATCH('Blend Sheet'!$AL$4,ItemNum,0),MATCH(H$1,Districts,0))*'Blend Sheet'!$AL55)+(INDEX(ItemCosts,MATCH('Blend Sheet'!$AM$4,ItemNum,0),MATCH(H$1,Districts,0))*'Blend Sheet'!$AM55)+(INDEX(ItemCosts,MATCH('Blend Sheet'!$AN$4,ItemNum,0),MATCH(H$1,Districts,0))*'Blend Sheet'!$AN55)+(INDEX(ItemCosts,MATCH('Blend Sheet'!$AO$4,ItemNum,0),MATCH(H$1,Districts,0))*'Blend Sheet'!$AO55)+(INDEX(ItemCosts,MATCH('Blend Sheet'!$AP$4,ItemNum,0),MATCH(H$1,Districts,0))*'Blend Sheet'!$AP55)+(INDEX(ItemCosts,MATCH('Blend Sheet'!$AQ$4,ItemNum,0),MATCH(H$1,Districts,0))*'Blend Sheet'!$AQ55)+(INDEX(ItemCosts,MATCH('Blend Sheet'!$AR$4,ItemNum,0),MATCH(H$1,Districts,0))*'Blend Sheet'!$AR55)+(INDEX(ItemCosts,MATCH('Blend Sheet'!$AS$4,ItemNum,0),MATCH(H$1,Districts,0))*'Blend Sheet'!$AS55)</f>
        <v>#N/A</v>
      </c>
      <c r="I52" s="5" t="e">
        <f>(INDEX(ItemCosts,MATCH('Blend Sheet'!$C$4,ItemNum,0),MATCH(I$1,Districts,0))*'Blend Sheet'!$C55)+(INDEX(ItemCosts,MATCH('Blend Sheet'!$D$4,ItemNum,0),MATCH(I$1,Districts,0))*'Blend Sheet'!$D55)+(INDEX(ItemCosts,MATCH('Blend Sheet'!$E$4,ItemNum,0),MATCH(I$1,Districts,0))*'Blend Sheet'!$E55)+(INDEX(ItemCosts,MATCH('Blend Sheet'!$F$4,ItemNum,0),MATCH(I$1,Districts,0))*'Blend Sheet'!$F55)+(INDEX(ItemCosts,MATCH('Blend Sheet'!$G$4,ItemNum,0),MATCH(I$1,Districts,0))*'Blend Sheet'!$G55)+(INDEX(ItemCosts,MATCH('Blend Sheet'!$H$4,ItemNum,0),MATCH(I$1,Districts,0))*'Blend Sheet'!$H55)+(INDEX(ItemCosts,MATCH('Blend Sheet'!$I$4,ItemNum,0),MATCH(I$1,Districts,0))*'Blend Sheet'!$I55)+(INDEX(ItemCosts,MATCH('Blend Sheet'!$J$4,ItemNum,0),MATCH(I$1,Districts,0))*'Blend Sheet'!$J55)+(INDEX(ItemCosts,MATCH('Blend Sheet'!$K$4,ItemNum,0),MATCH(I$1,Districts,0))*'Blend Sheet'!$K55)+(INDEX(ItemCosts,MATCH('Blend Sheet'!$L$4,ItemNum,0),MATCH(I$1,Districts,0))*'Blend Sheet'!$L55)+(INDEX(ItemCosts,MATCH('Blend Sheet'!$M$4,ItemNum,0),MATCH(I$1,Districts,0))*'Blend Sheet'!$M55)+(INDEX(ItemCosts,MATCH('Blend Sheet'!$N$4,ItemNum,0),MATCH(I$1,Districts,0))*'Blend Sheet'!$N55)+(INDEX(ItemCosts,MATCH('Blend Sheet'!$O$4,ItemNum,0),MATCH(I$1,Districts,0))*'Blend Sheet'!$O55)+(INDEX(ItemCosts,MATCH('Blend Sheet'!$P$4,ItemNum,0),MATCH(I$1,Districts,0))*'Blend Sheet'!$P55)+(INDEX(ItemCosts,MATCH('Blend Sheet'!$Q$4,ItemNum,0),MATCH(I$1,Districts,0))*'Blend Sheet'!$Q55)+(INDEX(ItemCosts,MATCH('Blend Sheet'!$R$4,ItemNum,0),MATCH(I$1,Districts,0))*'Blend Sheet'!$R55)+(INDEX(ItemCosts,MATCH('Blend Sheet'!$S$4,ItemNum,0),MATCH(I$1,Districts,0))*'Blend Sheet'!$S55)+(INDEX(ItemCosts,MATCH('Blend Sheet'!$T$4,ItemNum,0),MATCH(I$1,Districts,0))*'Blend Sheet'!$T55)+(INDEX(ItemCosts,MATCH('Blend Sheet'!$U$4,ItemNum,0),MATCH(I$1,Districts,0))*'Blend Sheet'!$U55)+(INDEX(ItemCosts,MATCH('Blend Sheet'!$V$4,ItemNum,0),MATCH(I$1,Districts,0))*'Blend Sheet'!$V55)+(INDEX(ItemCosts,MATCH('Blend Sheet'!$W$4,ItemNum,0),MATCH(I$1,Districts,0))*'Blend Sheet'!$W55)+(INDEX(ItemCosts,MATCH('Blend Sheet'!$X$4,ItemNum,0),MATCH(I$1,Districts,0))*'Blend Sheet'!$X55)+(INDEX(ItemCosts,MATCH('Blend Sheet'!$Y$4,ItemNum,0),MATCH(I$1,Districts,0))*'Blend Sheet'!$Y55)+(INDEX(ItemCosts,MATCH('Blend Sheet'!$Z$4,ItemNum,0),MATCH(I$1,Districts,0))*'Blend Sheet'!$Z55)+(INDEX(ItemCosts,MATCH('Blend Sheet'!$AA$4,ItemNum,0),MATCH(I$1,Districts,0))*'Blend Sheet'!$AA55)+(INDEX(ItemCosts,MATCH('Blend Sheet'!$AB$4,ItemNum,0),MATCH(I$1,Districts,0))*'Blend Sheet'!$AB55)+(INDEX(ItemCosts,MATCH('Blend Sheet'!$AC$4,ItemNum,0),MATCH(I$1,Districts,0))*'Blend Sheet'!$AC55)+(INDEX(ItemCosts,MATCH('Blend Sheet'!$AD$4,ItemNum,0),MATCH(I$1,Districts,0))*'Blend Sheet'!$AD55)+(INDEX(ItemCosts,MATCH('Blend Sheet'!$AE$4,ItemNum,0),MATCH(I$1,Districts,0))*'Blend Sheet'!$AE55)+(INDEX(ItemCosts,MATCH('Blend Sheet'!$AF$4,ItemNum,0),MATCH(I$1,Districts,0))*'Blend Sheet'!$AF55)+(INDEX(ItemCosts,MATCH('Blend Sheet'!$AG$4,ItemNum,0),MATCH(I$1,Districts,0))*'Blend Sheet'!$AG55)+(INDEX(ItemCosts,MATCH('Blend Sheet'!$AH$4,ItemNum,0),MATCH(I$1,Districts,0))*'Blend Sheet'!$AH55)+(INDEX(ItemCosts,MATCH('Blend Sheet'!$AI$4,ItemNum,0),MATCH(I$1,Districts,0))*'Blend Sheet'!$AI55)+(INDEX(ItemCosts,MATCH('Blend Sheet'!$AJ$4,ItemNum,0),MATCH(I$1,Districts,0))*'Blend Sheet'!$AJ55)+(INDEX(ItemCosts,MATCH('Blend Sheet'!$AK$4,ItemNum,0),MATCH(I$1,Districts,0))*'Blend Sheet'!$AK55)+(INDEX(ItemCosts,MATCH('Blend Sheet'!$AL$4,ItemNum,0),MATCH(I$1,Districts,0))*'Blend Sheet'!$AL55)+(INDEX(ItemCosts,MATCH('Blend Sheet'!$AM$4,ItemNum,0),MATCH(I$1,Districts,0))*'Blend Sheet'!$AM55)+(INDEX(ItemCosts,MATCH('Blend Sheet'!$AN$4,ItemNum,0),MATCH(I$1,Districts,0))*'Blend Sheet'!$AN55)+(INDEX(ItemCosts,MATCH('Blend Sheet'!$AO$4,ItemNum,0),MATCH(I$1,Districts,0))*'Blend Sheet'!$AO55)+(INDEX(ItemCosts,MATCH('Blend Sheet'!$AP$4,ItemNum,0),MATCH(I$1,Districts,0))*'Blend Sheet'!$AP55)+(INDEX(ItemCosts,MATCH('Blend Sheet'!$AQ$4,ItemNum,0),MATCH(I$1,Districts,0))*'Blend Sheet'!$AQ55)+(INDEX(ItemCosts,MATCH('Blend Sheet'!$AR$4,ItemNum,0),MATCH(I$1,Districts,0))*'Blend Sheet'!$AR55)+(INDEX(ItemCosts,MATCH('Blend Sheet'!$AS$4,ItemNum,0),MATCH(I$1,Districts,0))*'Blend Sheet'!$AS55)</f>
        <v>#N/A</v>
      </c>
      <c r="J52" s="5" t="e">
        <f>(INDEX(ItemCosts,MATCH('Blend Sheet'!$C$4,ItemNum,0),MATCH(J$1,Districts,0))*'Blend Sheet'!$C55)+(INDEX(ItemCosts,MATCH('Blend Sheet'!$D$4,ItemNum,0),MATCH(J$1,Districts,0))*'Blend Sheet'!$D55)+(INDEX(ItemCosts,MATCH('Blend Sheet'!$E$4,ItemNum,0),MATCH(J$1,Districts,0))*'Blend Sheet'!$E55)+(INDEX(ItemCosts,MATCH('Blend Sheet'!$F$4,ItemNum,0),MATCH(J$1,Districts,0))*'Blend Sheet'!$F55)+(INDEX(ItemCosts,MATCH('Blend Sheet'!$G$4,ItemNum,0),MATCH(J$1,Districts,0))*'Blend Sheet'!$G55)+(INDEX(ItemCosts,MATCH('Blend Sheet'!$H$4,ItemNum,0),MATCH(J$1,Districts,0))*'Blend Sheet'!$H55)+(INDEX(ItemCosts,MATCH('Blend Sheet'!$I$4,ItemNum,0),MATCH(J$1,Districts,0))*'Blend Sheet'!$I55)+(INDEX(ItemCosts,MATCH('Blend Sheet'!$J$4,ItemNum,0),MATCH(J$1,Districts,0))*'Blend Sheet'!$J55)+(INDEX(ItemCosts,MATCH('Blend Sheet'!$K$4,ItemNum,0),MATCH(J$1,Districts,0))*'Blend Sheet'!$K55)+(INDEX(ItemCosts,MATCH('Blend Sheet'!$L$4,ItemNum,0),MATCH(J$1,Districts,0))*'Blend Sheet'!$L55)+(INDEX(ItemCosts,MATCH('Blend Sheet'!$M$4,ItemNum,0),MATCH(J$1,Districts,0))*'Blend Sheet'!$M55)+(INDEX(ItemCosts,MATCH('Blend Sheet'!$N$4,ItemNum,0),MATCH(J$1,Districts,0))*'Blend Sheet'!$N55)+(INDEX(ItemCosts,MATCH('Blend Sheet'!$O$4,ItemNum,0),MATCH(J$1,Districts,0))*'Blend Sheet'!$O55)+(INDEX(ItemCosts,MATCH('Blend Sheet'!$P$4,ItemNum,0),MATCH(J$1,Districts,0))*'Blend Sheet'!$P55)+(INDEX(ItemCosts,MATCH('Blend Sheet'!$Q$4,ItemNum,0),MATCH(J$1,Districts,0))*'Blend Sheet'!$Q55)+(INDEX(ItemCosts,MATCH('Blend Sheet'!$R$4,ItemNum,0),MATCH(J$1,Districts,0))*'Blend Sheet'!$R55)+(INDEX(ItemCosts,MATCH('Blend Sheet'!$S$4,ItemNum,0),MATCH(J$1,Districts,0))*'Blend Sheet'!$S55)+(INDEX(ItemCosts,MATCH('Blend Sheet'!$T$4,ItemNum,0),MATCH(J$1,Districts,0))*'Blend Sheet'!$T55)+(INDEX(ItemCosts,MATCH('Blend Sheet'!$U$4,ItemNum,0),MATCH(J$1,Districts,0))*'Blend Sheet'!$U55)+(INDEX(ItemCosts,MATCH('Blend Sheet'!$V$4,ItemNum,0),MATCH(J$1,Districts,0))*'Blend Sheet'!$V55)+(INDEX(ItemCosts,MATCH('Blend Sheet'!$W$4,ItemNum,0),MATCH(J$1,Districts,0))*'Blend Sheet'!$W55)+(INDEX(ItemCosts,MATCH('Blend Sheet'!$X$4,ItemNum,0),MATCH(J$1,Districts,0))*'Blend Sheet'!$X55)+(INDEX(ItemCosts,MATCH('Blend Sheet'!$Y$4,ItemNum,0),MATCH(J$1,Districts,0))*'Blend Sheet'!$Y55)+(INDEX(ItemCosts,MATCH('Blend Sheet'!$Z$4,ItemNum,0),MATCH(J$1,Districts,0))*'Blend Sheet'!$Z55)+(INDEX(ItemCosts,MATCH('Blend Sheet'!$AA$4,ItemNum,0),MATCH(J$1,Districts,0))*'Blend Sheet'!$AA55)+(INDEX(ItemCosts,MATCH('Blend Sheet'!$AB$4,ItemNum,0),MATCH(J$1,Districts,0))*'Blend Sheet'!$AB55)+(INDEX(ItemCosts,MATCH('Blend Sheet'!$AC$4,ItemNum,0),MATCH(J$1,Districts,0))*'Blend Sheet'!$AC55)+(INDEX(ItemCosts,MATCH('Blend Sheet'!$AD$4,ItemNum,0),MATCH(J$1,Districts,0))*'Blend Sheet'!$AD55)+(INDEX(ItemCosts,MATCH('Blend Sheet'!$AE$4,ItemNum,0),MATCH(J$1,Districts,0))*'Blend Sheet'!$AE55)+(INDEX(ItemCosts,MATCH('Blend Sheet'!$AF$4,ItemNum,0),MATCH(J$1,Districts,0))*'Blend Sheet'!$AF55)+(INDEX(ItemCosts,MATCH('Blend Sheet'!$AG$4,ItemNum,0),MATCH(J$1,Districts,0))*'Blend Sheet'!$AG55)+(INDEX(ItemCosts,MATCH('Blend Sheet'!$AH$4,ItemNum,0),MATCH(J$1,Districts,0))*'Blend Sheet'!$AH55)+(INDEX(ItemCosts,MATCH('Blend Sheet'!$AI$4,ItemNum,0),MATCH(J$1,Districts,0))*'Blend Sheet'!$AI55)+(INDEX(ItemCosts,MATCH('Blend Sheet'!$AJ$4,ItemNum,0),MATCH(J$1,Districts,0))*'Blend Sheet'!$AJ55)+(INDEX(ItemCosts,MATCH('Blend Sheet'!$AK$4,ItemNum,0),MATCH(J$1,Districts,0))*'Blend Sheet'!$AK55)+(INDEX(ItemCosts,MATCH('Blend Sheet'!$AL$4,ItemNum,0),MATCH(J$1,Districts,0))*'Blend Sheet'!$AL55)+(INDEX(ItemCosts,MATCH('Blend Sheet'!$AM$4,ItemNum,0),MATCH(J$1,Districts,0))*'Blend Sheet'!$AM55)+(INDEX(ItemCosts,MATCH('Blend Sheet'!$AN$4,ItemNum,0),MATCH(J$1,Districts,0))*'Blend Sheet'!$AN55)+(INDEX(ItemCosts,MATCH('Blend Sheet'!$AO$4,ItemNum,0),MATCH(J$1,Districts,0))*'Blend Sheet'!$AO55)+(INDEX(ItemCosts,MATCH('Blend Sheet'!$AP$4,ItemNum,0),MATCH(J$1,Districts,0))*'Blend Sheet'!$AP55)+(INDEX(ItemCosts,MATCH('Blend Sheet'!$AQ$4,ItemNum,0),MATCH(J$1,Districts,0))*'Blend Sheet'!$AQ55)+(INDEX(ItemCosts,MATCH('Blend Sheet'!$AR$4,ItemNum,0),MATCH(J$1,Districts,0))*'Blend Sheet'!$AR55)+(INDEX(ItemCosts,MATCH('Blend Sheet'!$AS$4,ItemNum,0),MATCH(J$1,Districts,0))*'Blend Sheet'!$AS55)</f>
        <v>#N/A</v>
      </c>
      <c r="K52" s="5" t="e">
        <f>(INDEX(ItemCosts,MATCH('Blend Sheet'!$C$4,ItemNum,0),MATCH(K$1,Districts,0))*'Blend Sheet'!$C55)+(INDEX(ItemCosts,MATCH('Blend Sheet'!$D$4,ItemNum,0),MATCH(K$1,Districts,0))*'Blend Sheet'!$D55)+(INDEX(ItemCosts,MATCH('Blend Sheet'!$E$4,ItemNum,0),MATCH(K$1,Districts,0))*'Blend Sheet'!$E55)+(INDEX(ItemCosts,MATCH('Blend Sheet'!$F$4,ItemNum,0),MATCH(K$1,Districts,0))*'Blend Sheet'!$F55)+(INDEX(ItemCosts,MATCH('Blend Sheet'!$G$4,ItemNum,0),MATCH(K$1,Districts,0))*'Blend Sheet'!$G55)+(INDEX(ItemCosts,MATCH('Blend Sheet'!$H$4,ItemNum,0),MATCH(K$1,Districts,0))*'Blend Sheet'!$H55)+(INDEX(ItemCosts,MATCH('Blend Sheet'!$I$4,ItemNum,0),MATCH(K$1,Districts,0))*'Blend Sheet'!$I55)+(INDEX(ItemCosts,MATCH('Blend Sheet'!$J$4,ItemNum,0),MATCH(K$1,Districts,0))*'Blend Sheet'!$J55)+(INDEX(ItemCosts,MATCH('Blend Sheet'!$K$4,ItemNum,0),MATCH(K$1,Districts,0))*'Blend Sheet'!$K55)+(INDEX(ItemCosts,MATCH('Blend Sheet'!$L$4,ItemNum,0),MATCH(K$1,Districts,0))*'Blend Sheet'!$L55)+(INDEX(ItemCosts,MATCH('Blend Sheet'!$M$4,ItemNum,0),MATCH(K$1,Districts,0))*'Blend Sheet'!$M55)+(INDEX(ItemCosts,MATCH('Blend Sheet'!$N$4,ItemNum,0),MATCH(K$1,Districts,0))*'Blend Sheet'!$N55)+(INDEX(ItemCosts,MATCH('Blend Sheet'!$O$4,ItemNum,0),MATCH(K$1,Districts,0))*'Blend Sheet'!$O55)+(INDEX(ItemCosts,MATCH('Blend Sheet'!$P$4,ItemNum,0),MATCH(K$1,Districts,0))*'Blend Sheet'!$P55)+(INDEX(ItemCosts,MATCH('Blend Sheet'!$Q$4,ItemNum,0),MATCH(K$1,Districts,0))*'Blend Sheet'!$Q55)+(INDEX(ItemCosts,MATCH('Blend Sheet'!$R$4,ItemNum,0),MATCH(K$1,Districts,0))*'Blend Sheet'!$R55)+(INDEX(ItemCosts,MATCH('Blend Sheet'!$S$4,ItemNum,0),MATCH(K$1,Districts,0))*'Blend Sheet'!$S55)+(INDEX(ItemCosts,MATCH('Blend Sheet'!$T$4,ItemNum,0),MATCH(K$1,Districts,0))*'Blend Sheet'!$T55)+(INDEX(ItemCosts,MATCH('Blend Sheet'!$U$4,ItemNum,0),MATCH(K$1,Districts,0))*'Blend Sheet'!$U55)+(INDEX(ItemCosts,MATCH('Blend Sheet'!$V$4,ItemNum,0),MATCH(K$1,Districts,0))*'Blend Sheet'!$V55)+(INDEX(ItemCosts,MATCH('Blend Sheet'!$W$4,ItemNum,0),MATCH(K$1,Districts,0))*'Blend Sheet'!$W55)+(INDEX(ItemCosts,MATCH('Blend Sheet'!$X$4,ItemNum,0),MATCH(K$1,Districts,0))*'Blend Sheet'!$X55)+(INDEX(ItemCosts,MATCH('Blend Sheet'!$Y$4,ItemNum,0),MATCH(K$1,Districts,0))*'Blend Sheet'!$Y55)+(INDEX(ItemCosts,MATCH('Blend Sheet'!$Z$4,ItemNum,0),MATCH(K$1,Districts,0))*'Blend Sheet'!$Z55)+(INDEX(ItemCosts,MATCH('Blend Sheet'!$AA$4,ItemNum,0),MATCH(K$1,Districts,0))*'Blend Sheet'!$AA55)+(INDEX(ItemCosts,MATCH('Blend Sheet'!$AB$4,ItemNum,0),MATCH(K$1,Districts,0))*'Blend Sheet'!$AB55)+(INDEX(ItemCosts,MATCH('Blend Sheet'!$AC$4,ItemNum,0),MATCH(K$1,Districts,0))*'Blend Sheet'!$AC55)+(INDEX(ItemCosts,MATCH('Blend Sheet'!$AD$4,ItemNum,0),MATCH(K$1,Districts,0))*'Blend Sheet'!$AD55)+(INDEX(ItemCosts,MATCH('Blend Sheet'!$AE$4,ItemNum,0),MATCH(K$1,Districts,0))*'Blend Sheet'!$AE55)+(INDEX(ItemCosts,MATCH('Blend Sheet'!$AF$4,ItemNum,0),MATCH(K$1,Districts,0))*'Blend Sheet'!$AF55)+(INDEX(ItemCosts,MATCH('Blend Sheet'!$AG$4,ItemNum,0),MATCH(K$1,Districts,0))*'Blend Sheet'!$AG55)+(INDEX(ItemCosts,MATCH('Blend Sheet'!$AH$4,ItemNum,0),MATCH(K$1,Districts,0))*'Blend Sheet'!$AH55)+(INDEX(ItemCosts,MATCH('Blend Sheet'!$AI$4,ItemNum,0),MATCH(K$1,Districts,0))*'Blend Sheet'!$AI55)+(INDEX(ItemCosts,MATCH('Blend Sheet'!$AJ$4,ItemNum,0),MATCH(K$1,Districts,0))*'Blend Sheet'!$AJ55)+(INDEX(ItemCosts,MATCH('Blend Sheet'!$AK$4,ItemNum,0),MATCH(K$1,Districts,0))*'Blend Sheet'!$AK55)+(INDEX(ItemCosts,MATCH('Blend Sheet'!$AL$4,ItemNum,0),MATCH(K$1,Districts,0))*'Blend Sheet'!$AL55)+(INDEX(ItemCosts,MATCH('Blend Sheet'!$AM$4,ItemNum,0),MATCH(K$1,Districts,0))*'Blend Sheet'!$AM55)+(INDEX(ItemCosts,MATCH('Blend Sheet'!$AN$4,ItemNum,0),MATCH(K$1,Districts,0))*'Blend Sheet'!$AN55)+(INDEX(ItemCosts,MATCH('Blend Sheet'!$AO$4,ItemNum,0),MATCH(K$1,Districts,0))*'Blend Sheet'!$AO55)+(INDEX(ItemCosts,MATCH('Blend Sheet'!$AP$4,ItemNum,0),MATCH(K$1,Districts,0))*'Blend Sheet'!$AP55)+(INDEX(ItemCosts,MATCH('Blend Sheet'!$AQ$4,ItemNum,0),MATCH(K$1,Districts,0))*'Blend Sheet'!$AQ55)+(INDEX(ItemCosts,MATCH('Blend Sheet'!$AR$4,ItemNum,0),MATCH(K$1,Districts,0))*'Blend Sheet'!$AR55)+(INDEX(ItemCosts,MATCH('Blend Sheet'!$AS$4,ItemNum,0),MATCH(K$1,Districts,0))*'Blend Sheet'!$AS55)</f>
        <v>#N/A</v>
      </c>
      <c r="L52" s="5" t="e">
        <f>(INDEX(ItemCosts,MATCH('Blend Sheet'!$C$4,ItemNum,0),MATCH(L$1,Districts,0))*'Blend Sheet'!$C55)+(INDEX(ItemCosts,MATCH('Blend Sheet'!$D$4,ItemNum,0),MATCH(L$1,Districts,0))*'Blend Sheet'!$D55)+(INDEX(ItemCosts,MATCH('Blend Sheet'!$E$4,ItemNum,0),MATCH(L$1,Districts,0))*'Blend Sheet'!$E55)+(INDEX(ItemCosts,MATCH('Blend Sheet'!$F$4,ItemNum,0),MATCH(L$1,Districts,0))*'Blend Sheet'!$F55)+(INDEX(ItemCosts,MATCH('Blend Sheet'!$G$4,ItemNum,0),MATCH(L$1,Districts,0))*'Blend Sheet'!$G55)+(INDEX(ItemCosts,MATCH('Blend Sheet'!$H$4,ItemNum,0),MATCH(L$1,Districts,0))*'Blend Sheet'!$H55)+(INDEX(ItemCosts,MATCH('Blend Sheet'!$I$4,ItemNum,0),MATCH(L$1,Districts,0))*'Blend Sheet'!$I55)+(INDEX(ItemCosts,MATCH('Blend Sheet'!$J$4,ItemNum,0),MATCH(L$1,Districts,0))*'Blend Sheet'!$J55)+(INDEX(ItemCosts,MATCH('Blend Sheet'!$K$4,ItemNum,0),MATCH(L$1,Districts,0))*'Blend Sheet'!$K55)+(INDEX(ItemCosts,MATCH('Blend Sheet'!$L$4,ItemNum,0),MATCH(L$1,Districts,0))*'Blend Sheet'!$L55)+(INDEX(ItemCosts,MATCH('Blend Sheet'!$M$4,ItemNum,0),MATCH(L$1,Districts,0))*'Blend Sheet'!$M55)+(INDEX(ItemCosts,MATCH('Blend Sheet'!$N$4,ItemNum,0),MATCH(L$1,Districts,0))*'Blend Sheet'!$N55)+(INDEX(ItemCosts,MATCH('Blend Sheet'!$O$4,ItemNum,0),MATCH(L$1,Districts,0))*'Blend Sheet'!$O55)+(INDEX(ItemCosts,MATCH('Blend Sheet'!$P$4,ItemNum,0),MATCH(L$1,Districts,0))*'Blend Sheet'!$P55)+(INDEX(ItemCosts,MATCH('Blend Sheet'!$Q$4,ItemNum,0),MATCH(L$1,Districts,0))*'Blend Sheet'!$Q55)+(INDEX(ItemCosts,MATCH('Blend Sheet'!$R$4,ItemNum,0),MATCH(L$1,Districts,0))*'Blend Sheet'!$R55)+(INDEX(ItemCosts,MATCH('Blend Sheet'!$S$4,ItemNum,0),MATCH(L$1,Districts,0))*'Blend Sheet'!$S55)+(INDEX(ItemCosts,MATCH('Blend Sheet'!$T$4,ItemNum,0),MATCH(L$1,Districts,0))*'Blend Sheet'!$T55)+(INDEX(ItemCosts,MATCH('Blend Sheet'!$U$4,ItemNum,0),MATCH(L$1,Districts,0))*'Blend Sheet'!$U55)+(INDEX(ItemCosts,MATCH('Blend Sheet'!$V$4,ItemNum,0),MATCH(L$1,Districts,0))*'Blend Sheet'!$V55)+(INDEX(ItemCosts,MATCH('Blend Sheet'!$W$4,ItemNum,0),MATCH(L$1,Districts,0))*'Blend Sheet'!$W55)+(INDEX(ItemCosts,MATCH('Blend Sheet'!$X$4,ItemNum,0),MATCH(L$1,Districts,0))*'Blend Sheet'!$X55)+(INDEX(ItemCosts,MATCH('Blend Sheet'!$Y$4,ItemNum,0),MATCH(L$1,Districts,0))*'Blend Sheet'!$Y55)+(INDEX(ItemCosts,MATCH('Blend Sheet'!$Z$4,ItemNum,0),MATCH(L$1,Districts,0))*'Blend Sheet'!$Z55)+(INDEX(ItemCosts,MATCH('Blend Sheet'!$AA$4,ItemNum,0),MATCH(L$1,Districts,0))*'Blend Sheet'!$AA55)+(INDEX(ItemCosts,MATCH('Blend Sheet'!$AB$4,ItemNum,0),MATCH(L$1,Districts,0))*'Blend Sheet'!$AB55)+(INDEX(ItemCosts,MATCH('Blend Sheet'!$AC$4,ItemNum,0),MATCH(L$1,Districts,0))*'Blend Sheet'!$AC55)+(INDEX(ItemCosts,MATCH('Blend Sheet'!$AD$4,ItemNum,0),MATCH(L$1,Districts,0))*'Blend Sheet'!$AD55)+(INDEX(ItemCosts,MATCH('Blend Sheet'!$AE$4,ItemNum,0),MATCH(L$1,Districts,0))*'Blend Sheet'!$AE55)+(INDEX(ItemCosts,MATCH('Blend Sheet'!$AF$4,ItemNum,0),MATCH(L$1,Districts,0))*'Blend Sheet'!$AF55)+(INDEX(ItemCosts,MATCH('Blend Sheet'!$AG$4,ItemNum,0),MATCH(L$1,Districts,0))*'Blend Sheet'!$AG55)+(INDEX(ItemCosts,MATCH('Blend Sheet'!$AH$4,ItemNum,0),MATCH(L$1,Districts,0))*'Blend Sheet'!$AH55)+(INDEX(ItemCosts,MATCH('Blend Sheet'!$AI$4,ItemNum,0),MATCH(L$1,Districts,0))*'Blend Sheet'!$AI55)+(INDEX(ItemCosts,MATCH('Blend Sheet'!$AJ$4,ItemNum,0),MATCH(L$1,Districts,0))*'Blend Sheet'!$AJ55)+(INDEX(ItemCosts,MATCH('Blend Sheet'!$AK$4,ItemNum,0),MATCH(L$1,Districts,0))*'Blend Sheet'!$AK55)+(INDEX(ItemCosts,MATCH('Blend Sheet'!$AL$4,ItemNum,0),MATCH(L$1,Districts,0))*'Blend Sheet'!$AL55)+(INDEX(ItemCosts,MATCH('Blend Sheet'!$AM$4,ItemNum,0),MATCH(L$1,Districts,0))*'Blend Sheet'!$AM55)+(INDEX(ItemCosts,MATCH('Blend Sheet'!$AN$4,ItemNum,0),MATCH(L$1,Districts,0))*'Blend Sheet'!$AN55)+(INDEX(ItemCosts,MATCH('Blend Sheet'!$AO$4,ItemNum,0),MATCH(L$1,Districts,0))*'Blend Sheet'!$AO55)+(INDEX(ItemCosts,MATCH('Blend Sheet'!$AP$4,ItemNum,0),MATCH(L$1,Districts,0))*'Blend Sheet'!$AP55)+(INDEX(ItemCosts,MATCH('Blend Sheet'!$AQ$4,ItemNum,0),MATCH(L$1,Districts,0))*'Blend Sheet'!$AQ55)+(INDEX(ItemCosts,MATCH('Blend Sheet'!$AR$4,ItemNum,0),MATCH(L$1,Districts,0))*'Blend Sheet'!$AR55)+(INDEX(ItemCosts,MATCH('Blend Sheet'!$AS$4,ItemNum,0),MATCH(L$1,Districts,0))*'Blend Sheet'!$AS55)</f>
        <v>#N/A</v>
      </c>
      <c r="M52" s="191"/>
      <c r="N52" s="34" t="e">
        <f>D52/'Blend Sheet'!$BA55</f>
        <v>#N/A</v>
      </c>
      <c r="O52" s="34" t="e">
        <f>E52/'Blend Sheet'!$BA55</f>
        <v>#N/A</v>
      </c>
      <c r="P52" s="34" t="e">
        <f>G52/'Blend Sheet'!$BA55</f>
        <v>#N/A</v>
      </c>
      <c r="Q52" s="34" t="e">
        <f>H52/'Blend Sheet'!$BA55</f>
        <v>#N/A</v>
      </c>
      <c r="R52" s="34" t="e">
        <f>I52/'Blend Sheet'!$BA55</f>
        <v>#N/A</v>
      </c>
      <c r="S52" s="34" t="e">
        <f>J52/'Blend Sheet'!$BA55</f>
        <v>#N/A</v>
      </c>
      <c r="T52" s="34" t="e">
        <f>K52/'Blend Sheet'!$BA55</f>
        <v>#N/A</v>
      </c>
      <c r="U52" s="34" t="e">
        <f>L52/'Blend Sheet'!$BA55</f>
        <v>#N/A</v>
      </c>
    </row>
    <row r="53" spans="1:21" x14ac:dyDescent="0.25">
      <c r="A53" t="str">
        <f>'Blend Sheet'!A56</f>
        <v>LITEmix 1400 (AB)</v>
      </c>
      <c r="B53" s="5" t="e">
        <f>(INDEX(ItemCosts,MATCH('Blend Sheet'!$C$4,ItemNum,0),MATCH(B$1,Districts,0))*'Blend Sheet'!$C56)+(INDEX(ItemCosts,MATCH('Blend Sheet'!$D$4,ItemNum,0),MATCH(B$1,Districts,0))*'Blend Sheet'!$D56)+(INDEX(ItemCosts,MATCH('Blend Sheet'!$E$4,ItemNum,0),MATCH(B$1,Districts,0))*'Blend Sheet'!$E56)+(INDEX(ItemCosts,MATCH('Blend Sheet'!$F$4,ItemNum,0),MATCH(B$1,Districts,0))*'Blend Sheet'!$F56)+(INDEX(ItemCosts,MATCH('Blend Sheet'!$G$4,ItemNum,0),MATCH(B$1,Districts,0))*'Blend Sheet'!$G56)+(INDEX(ItemCosts,MATCH('Blend Sheet'!$H$4,ItemNum,0),MATCH(B$1,Districts,0))*'Blend Sheet'!$H56)+(INDEX(ItemCosts,MATCH('Blend Sheet'!$I$4,ItemNum,0),MATCH(B$1,Districts,0))*'Blend Sheet'!$I56)+(INDEX(ItemCosts,MATCH('Blend Sheet'!$J$4,ItemNum,0),MATCH(B$1,Districts,0))*'Blend Sheet'!$J56)+(INDEX(ItemCosts,MATCH('Blend Sheet'!$K$4,ItemNum,0),MATCH(B$1,Districts,0))*'Blend Sheet'!$K56)+(INDEX(ItemCosts,MATCH('Blend Sheet'!$L$4,ItemNum,0),MATCH(B$1,Districts,0))*'Blend Sheet'!$L56)+(INDEX(ItemCosts,MATCH('Blend Sheet'!$M$4,ItemNum,0),MATCH(B$1,Districts,0))*'Blend Sheet'!$M56)+(INDEX(ItemCosts,MATCH('Blend Sheet'!$N$4,ItemNum,0),MATCH(B$1,Districts,0))*'Blend Sheet'!$N56)+(INDEX(ItemCosts,MATCH('Blend Sheet'!$O$4,ItemNum,0),MATCH(B$1,Districts,0))*'Blend Sheet'!$O56)+(INDEX(ItemCosts,MATCH('Blend Sheet'!$P$4,ItemNum,0),MATCH(B$1,Districts,0))*'Blend Sheet'!$P56)+(INDEX(ItemCosts,MATCH('Blend Sheet'!$Q$4,ItemNum,0),MATCH(B$1,Districts,0))*'Blend Sheet'!$Q56)+(INDEX(ItemCosts,MATCH('Blend Sheet'!$R$4,ItemNum,0),MATCH(B$1,Districts,0))*'Blend Sheet'!$R56)+(INDEX(ItemCosts,MATCH('Blend Sheet'!$S$4,ItemNum,0),MATCH(B$1,Districts,0))*'Blend Sheet'!$S56)+(INDEX(ItemCosts,MATCH('Blend Sheet'!$T$4,ItemNum,0),MATCH(B$1,Districts,0))*'Blend Sheet'!$T56)+(INDEX(ItemCosts,MATCH('Blend Sheet'!$U$4,ItemNum,0),MATCH(B$1,Districts,0))*'Blend Sheet'!$U56)+(INDEX(ItemCosts,MATCH('Blend Sheet'!$V$4,ItemNum,0),MATCH(B$1,Districts,0))*'Blend Sheet'!$V56)+(INDEX(ItemCosts,MATCH('Blend Sheet'!$W$4,ItemNum,0),MATCH(B$1,Districts,0))*'Blend Sheet'!$W56)+(INDEX(ItemCosts,MATCH('Blend Sheet'!$X$4,ItemNum,0),MATCH(B$1,Districts,0))*'Blend Sheet'!$X56)+(INDEX(ItemCosts,MATCH('Blend Sheet'!$Y$4,ItemNum,0),MATCH(B$1,Districts,0))*'Blend Sheet'!$Y56)+(INDEX(ItemCosts,MATCH('Blend Sheet'!$Z$4,ItemNum,0),MATCH(B$1,Districts,0))*'Blend Sheet'!$Z56)+(INDEX(ItemCosts,MATCH('Blend Sheet'!$AA$4,ItemNum,0),MATCH(B$1,Districts,0))*'Blend Sheet'!$AA56)+(INDEX(ItemCosts,MATCH('Blend Sheet'!$AB$4,ItemNum,0),MATCH(B$1,Districts,0))*'Blend Sheet'!$AB56)+(INDEX(ItemCosts,MATCH('Blend Sheet'!$AC$4,ItemNum,0),MATCH(B$1,Districts,0))*'Blend Sheet'!$AC56)+(INDEX(ItemCosts,MATCH('Blend Sheet'!$AD$4,ItemNum,0),MATCH(B$1,Districts,0))*'Blend Sheet'!$AD56)+(INDEX(ItemCosts,MATCH('Blend Sheet'!$AE$4,ItemNum,0),MATCH(B$1,Districts,0))*'Blend Sheet'!$AE56)+(INDEX(ItemCosts,MATCH('Blend Sheet'!$AF$4,ItemNum,0),MATCH(B$1,Districts,0))*'Blend Sheet'!$AF56)+(INDEX(ItemCosts,MATCH('Blend Sheet'!$AG$4,ItemNum,0),MATCH(B$1,Districts,0))*'Blend Sheet'!$AG56)+(INDEX(ItemCosts,MATCH('Blend Sheet'!$AH$4,ItemNum,0),MATCH(B$1,Districts,0))*'Blend Sheet'!$AH56)+(INDEX(ItemCosts,MATCH('Blend Sheet'!$AI$4,ItemNum,0),MATCH(B$1,Districts,0))*'Blend Sheet'!$AI56)+(INDEX(ItemCosts,MATCH('Blend Sheet'!$AJ$4,ItemNum,0),MATCH(B$1,Districts,0))*'Blend Sheet'!$AJ56)+(INDEX(ItemCosts,MATCH('Blend Sheet'!$AK$4,ItemNum,0),MATCH(B$1,Districts,0))*'Blend Sheet'!$AK56)+(INDEX(ItemCosts,MATCH('Blend Sheet'!$AL$4,ItemNum,0),MATCH(B$1,Districts,0))*'Blend Sheet'!$AL56)+(INDEX(ItemCosts,MATCH('Blend Sheet'!$AM$4,ItemNum,0),MATCH(B$1,Districts,0))*'Blend Sheet'!$AM56)+(INDEX(ItemCosts,MATCH('Blend Sheet'!$AN$4,ItemNum,0),MATCH(B$1,Districts,0))*'Blend Sheet'!$AN56)+(INDEX(ItemCosts,MATCH('Blend Sheet'!$AO$4,ItemNum,0),MATCH(B$1,Districts,0))*'Blend Sheet'!$AO56)+(INDEX(ItemCosts,MATCH('Blend Sheet'!$AP$4,ItemNum,0),MATCH(B$1,Districts,0))*'Blend Sheet'!$AP56)+(INDEX(ItemCosts,MATCH('Blend Sheet'!$AQ$4,ItemNum,0),MATCH(B$1,Districts,0))*'Blend Sheet'!$AQ56)+(INDEX(ItemCosts,MATCH('Blend Sheet'!$AR$4,ItemNum,0),MATCH(B$1,Districts,0))*'Blend Sheet'!$AR56)+(INDEX(ItemCosts,MATCH('Blend Sheet'!$AS$4,ItemNum,0),MATCH(B$1,Districts,0))*'Blend Sheet'!$AS56)</f>
        <v>#N/A</v>
      </c>
      <c r="C53" s="5" t="e">
        <f>(INDEX(ItemCosts,MATCH('Blend Sheet'!$C$4,ItemNum,0),MATCH(C$1,Districts,0))*'Blend Sheet'!$C56)+(INDEX(ItemCosts,MATCH('Blend Sheet'!$D$4,ItemNum,0),MATCH(C$1,Districts,0))*'Blend Sheet'!$D56)+(INDEX(ItemCosts,MATCH('Blend Sheet'!$E$4,ItemNum,0),MATCH(C$1,Districts,0))*'Blend Sheet'!$E56)+(INDEX(ItemCosts,MATCH('Blend Sheet'!$F$4,ItemNum,0),MATCH(C$1,Districts,0))*'Blend Sheet'!$F56)+(INDEX(ItemCosts,MATCH('Blend Sheet'!$G$4,ItemNum,0),MATCH(C$1,Districts,0))*'Blend Sheet'!$G56)+(INDEX(ItemCosts,MATCH('Blend Sheet'!$H$4,ItemNum,0),MATCH(C$1,Districts,0))*'Blend Sheet'!$H56)+(INDEX(ItemCosts,MATCH('Blend Sheet'!$I$4,ItemNum,0),MATCH(C$1,Districts,0))*'Blend Sheet'!$I56)+(INDEX(ItemCosts,MATCH('Blend Sheet'!$J$4,ItemNum,0),MATCH(C$1,Districts,0))*'Blend Sheet'!$J56)+(INDEX(ItemCosts,MATCH('Blend Sheet'!$K$4,ItemNum,0),MATCH(C$1,Districts,0))*'Blend Sheet'!$K56)+(INDEX(ItemCosts,MATCH('Blend Sheet'!$L$4,ItemNum,0),MATCH(C$1,Districts,0))*'Blend Sheet'!$L56)+(INDEX(ItemCosts,MATCH('Blend Sheet'!$M$4,ItemNum,0),MATCH(C$1,Districts,0))*'Blend Sheet'!$M56)+(INDEX(ItemCosts,MATCH('Blend Sheet'!$N$4,ItemNum,0),MATCH(C$1,Districts,0))*'Blend Sheet'!$N56)+(INDEX(ItemCosts,MATCH('Blend Sheet'!$O$4,ItemNum,0),MATCH(C$1,Districts,0))*'Blend Sheet'!$O56)+(INDEX(ItemCosts,MATCH('Blend Sheet'!$P$4,ItemNum,0),MATCH(C$1,Districts,0))*'Blend Sheet'!$P56)+(INDEX(ItemCosts,MATCH('Blend Sheet'!$Q$4,ItemNum,0),MATCH(C$1,Districts,0))*'Blend Sheet'!$Q56)+(INDEX(ItemCosts,MATCH('Blend Sheet'!$R$4,ItemNum,0),MATCH(C$1,Districts,0))*'Blend Sheet'!$R56)+(INDEX(ItemCosts,MATCH('Blend Sheet'!$S$4,ItemNum,0),MATCH(C$1,Districts,0))*'Blend Sheet'!$S56)+(INDEX(ItemCosts,MATCH('Blend Sheet'!$T$4,ItemNum,0),MATCH(C$1,Districts,0))*'Blend Sheet'!$T56)+(INDEX(ItemCosts,MATCH('Blend Sheet'!$U$4,ItemNum,0),MATCH(C$1,Districts,0))*'Blend Sheet'!$U56)+(INDEX(ItemCosts,MATCH('Blend Sheet'!$V$4,ItemNum,0),MATCH(C$1,Districts,0))*'Blend Sheet'!$V56)+(INDEX(ItemCosts,MATCH('Blend Sheet'!$W$4,ItemNum,0),MATCH(C$1,Districts,0))*'Blend Sheet'!$W56)+(INDEX(ItemCosts,MATCH('Blend Sheet'!$X$4,ItemNum,0),MATCH(C$1,Districts,0))*'Blend Sheet'!$X56)+(INDEX(ItemCosts,MATCH('Blend Sheet'!$Y$4,ItemNum,0),MATCH(C$1,Districts,0))*'Blend Sheet'!$Y56)+(INDEX(ItemCosts,MATCH('Blend Sheet'!$Z$4,ItemNum,0),MATCH(C$1,Districts,0))*'Blend Sheet'!$Z56)+(INDEX(ItemCosts,MATCH('Blend Sheet'!$AA$4,ItemNum,0),MATCH(C$1,Districts,0))*'Blend Sheet'!$AA56)+(INDEX(ItemCosts,MATCH('Blend Sheet'!$AB$4,ItemNum,0),MATCH(C$1,Districts,0))*'Blend Sheet'!$AB56)+(INDEX(ItemCosts,MATCH('Blend Sheet'!$AC$4,ItemNum,0),MATCH(C$1,Districts,0))*'Blend Sheet'!$AC56)+(INDEX(ItemCosts,MATCH('Blend Sheet'!$AD$4,ItemNum,0),MATCH(C$1,Districts,0))*'Blend Sheet'!$AD56)+(INDEX(ItemCosts,MATCH('Blend Sheet'!$AE$4,ItemNum,0),MATCH(C$1,Districts,0))*'Blend Sheet'!$AE56)+(INDEX(ItemCosts,MATCH('Blend Sheet'!$AF$4,ItemNum,0),MATCH(C$1,Districts,0))*'Blend Sheet'!$AF56)+(INDEX(ItemCosts,MATCH('Blend Sheet'!$AG$4,ItemNum,0),MATCH(C$1,Districts,0))*'Blend Sheet'!$AG56)+(INDEX(ItemCosts,MATCH('Blend Sheet'!$AH$4,ItemNum,0),MATCH(C$1,Districts,0))*'Blend Sheet'!$AH56)+(INDEX(ItemCosts,MATCH('Blend Sheet'!$AI$4,ItemNum,0),MATCH(C$1,Districts,0))*'Blend Sheet'!$AI56)+(INDEX(ItemCosts,MATCH('Blend Sheet'!$AJ$4,ItemNum,0),MATCH(C$1,Districts,0))*'Blend Sheet'!$AJ56)+(INDEX(ItemCosts,MATCH('Blend Sheet'!$AK$4,ItemNum,0),MATCH(C$1,Districts,0))*'Blend Sheet'!$AK56)+(INDEX(ItemCosts,MATCH('Blend Sheet'!$AL$4,ItemNum,0),MATCH(C$1,Districts,0))*'Blend Sheet'!$AL56)+(INDEX(ItemCosts,MATCH('Blend Sheet'!$AM$4,ItemNum,0),MATCH(C$1,Districts,0))*'Blend Sheet'!$AM56)+(INDEX(ItemCosts,MATCH('Blend Sheet'!$AN$4,ItemNum,0),MATCH(C$1,Districts,0))*'Blend Sheet'!$AN56)+(INDEX(ItemCosts,MATCH('Blend Sheet'!$AO$4,ItemNum,0),MATCH(C$1,Districts,0))*'Blend Sheet'!$AO56)+(INDEX(ItemCosts,MATCH('Blend Sheet'!$AP$4,ItemNum,0),MATCH(C$1,Districts,0))*'Blend Sheet'!$AP56)+(INDEX(ItemCosts,MATCH('Blend Sheet'!$AQ$4,ItemNum,0),MATCH(C$1,Districts,0))*'Blend Sheet'!$AQ56)+(INDEX(ItemCosts,MATCH('Blend Sheet'!$AR$4,ItemNum,0),MATCH(C$1,Districts,0))*'Blend Sheet'!$AR56)+(INDEX(ItemCosts,MATCH('Blend Sheet'!$AS$4,ItemNum,0),MATCH(C$1,Districts,0))*'Blend Sheet'!$AS56)</f>
        <v>#N/A</v>
      </c>
      <c r="D53" s="5" t="e">
        <f>(INDEX(ItemCosts,MATCH('Blend Sheet'!$C$4,ItemNum,0),MATCH(D$1,Districts,0))*'Blend Sheet'!$C56)+(INDEX(ItemCosts,MATCH('Blend Sheet'!$D$4,ItemNum,0),MATCH(D$1,Districts,0))*'Blend Sheet'!$D56)+(INDEX(ItemCosts,MATCH('Blend Sheet'!$E$4,ItemNum,0),MATCH(D$1,Districts,0))*'Blend Sheet'!$E56)+(INDEX(ItemCosts,MATCH('Blend Sheet'!$F$4,ItemNum,0),MATCH(D$1,Districts,0))*'Blend Sheet'!$F56)+(INDEX(ItemCosts,MATCH('Blend Sheet'!$G$4,ItemNum,0),MATCH(D$1,Districts,0))*'Blend Sheet'!$G56)+(INDEX(ItemCosts,MATCH('Blend Sheet'!$H$4,ItemNum,0),MATCH(D$1,Districts,0))*'Blend Sheet'!$H56)+(INDEX(ItemCosts,MATCH('Blend Sheet'!$I$4,ItemNum,0),MATCH(D$1,Districts,0))*'Blend Sheet'!$I56)+(INDEX(ItemCosts,MATCH('Blend Sheet'!$J$4,ItemNum,0),MATCH(D$1,Districts,0))*'Blend Sheet'!$J56)+(INDEX(ItemCosts,MATCH('Blend Sheet'!$K$4,ItemNum,0),MATCH(D$1,Districts,0))*'Blend Sheet'!$K56)+(INDEX(ItemCosts,MATCH('Blend Sheet'!$L$4,ItemNum,0),MATCH(D$1,Districts,0))*'Blend Sheet'!$L56)+(INDEX(ItemCosts,MATCH('Blend Sheet'!$M$4,ItemNum,0),MATCH(D$1,Districts,0))*'Blend Sheet'!$M56)+(INDEX(ItemCosts,MATCH('Blend Sheet'!$N$4,ItemNum,0),MATCH(D$1,Districts,0))*'Blend Sheet'!$N56)+(INDEX(ItemCosts,MATCH('Blend Sheet'!$O$4,ItemNum,0),MATCH(D$1,Districts,0))*'Blend Sheet'!$O56)+(INDEX(ItemCosts,MATCH('Blend Sheet'!$P$4,ItemNum,0),MATCH(D$1,Districts,0))*'Blend Sheet'!$P56)+(INDEX(ItemCosts,MATCH('Blend Sheet'!$Q$4,ItemNum,0),MATCH(D$1,Districts,0))*'Blend Sheet'!$Q56)+(INDEX(ItemCosts,MATCH('Blend Sheet'!$R$4,ItemNum,0),MATCH(D$1,Districts,0))*'Blend Sheet'!$R56)+(INDEX(ItemCosts,MATCH('Blend Sheet'!$S$4,ItemNum,0),MATCH(D$1,Districts,0))*'Blend Sheet'!$S56)+(INDEX(ItemCosts,MATCH('Blend Sheet'!$T$4,ItemNum,0),MATCH(D$1,Districts,0))*'Blend Sheet'!$T56)+(INDEX(ItemCosts,MATCH('Blend Sheet'!$U$4,ItemNum,0),MATCH(D$1,Districts,0))*'Blend Sheet'!$U56)+(INDEX(ItemCosts,MATCH('Blend Sheet'!$V$4,ItemNum,0),MATCH(D$1,Districts,0))*'Blend Sheet'!$V56)+(INDEX(ItemCosts,MATCH('Blend Sheet'!$W$4,ItemNum,0),MATCH(D$1,Districts,0))*'Blend Sheet'!$W56)+(INDEX(ItemCosts,MATCH('Blend Sheet'!$X$4,ItemNum,0),MATCH(D$1,Districts,0))*'Blend Sheet'!$X56)+(INDEX(ItemCosts,MATCH('Blend Sheet'!$Y$4,ItemNum,0),MATCH(D$1,Districts,0))*'Blend Sheet'!$Y56)+(INDEX(ItemCosts,MATCH('Blend Sheet'!$Z$4,ItemNum,0),MATCH(D$1,Districts,0))*'Blend Sheet'!$Z56)+(INDEX(ItemCosts,MATCH('Blend Sheet'!$AA$4,ItemNum,0),MATCH(D$1,Districts,0))*'Blend Sheet'!$AA56)+(INDEX(ItemCosts,MATCH('Blend Sheet'!$AB$4,ItemNum,0),MATCH(D$1,Districts,0))*'Blend Sheet'!$AB56)+(INDEX(ItemCosts,MATCH('Blend Sheet'!$AC$4,ItemNum,0),MATCH(D$1,Districts,0))*'Blend Sheet'!$AC56)+(INDEX(ItemCosts,MATCH('Blend Sheet'!$AD$4,ItemNum,0),MATCH(D$1,Districts,0))*'Blend Sheet'!$AD56)+(INDEX(ItemCosts,MATCH('Blend Sheet'!$AE$4,ItemNum,0),MATCH(D$1,Districts,0))*'Blend Sheet'!$AE56)+(INDEX(ItemCosts,MATCH('Blend Sheet'!$AF$4,ItemNum,0),MATCH(D$1,Districts,0))*'Blend Sheet'!$AF56)+(INDEX(ItemCosts,MATCH('Blend Sheet'!$AG$4,ItemNum,0),MATCH(D$1,Districts,0))*'Blend Sheet'!$AG56)+(INDEX(ItemCosts,MATCH('Blend Sheet'!$AH$4,ItemNum,0),MATCH(D$1,Districts,0))*'Blend Sheet'!$AH56)+(INDEX(ItemCosts,MATCH('Blend Sheet'!$AI$4,ItemNum,0),MATCH(D$1,Districts,0))*'Blend Sheet'!$AI56)+(INDEX(ItemCosts,MATCH('Blend Sheet'!$AJ$4,ItemNum,0),MATCH(D$1,Districts,0))*'Blend Sheet'!$AJ56)+(INDEX(ItemCosts,MATCH('Blend Sheet'!$AK$4,ItemNum,0),MATCH(D$1,Districts,0))*'Blend Sheet'!$AK56)+(INDEX(ItemCosts,MATCH('Blend Sheet'!$AL$4,ItemNum,0),MATCH(D$1,Districts,0))*'Blend Sheet'!$AL56)+(INDEX(ItemCosts,MATCH('Blend Sheet'!$AM$4,ItemNum,0),MATCH(D$1,Districts,0))*'Blend Sheet'!$AM56)+(INDEX(ItemCosts,MATCH('Blend Sheet'!$AN$4,ItemNum,0),MATCH(D$1,Districts,0))*'Blend Sheet'!$AN56)+(INDEX(ItemCosts,MATCH('Blend Sheet'!$AO$4,ItemNum,0),MATCH(D$1,Districts,0))*'Blend Sheet'!$AO56)+(INDEX(ItemCosts,MATCH('Blend Sheet'!$AP$4,ItemNum,0),MATCH(D$1,Districts,0))*'Blend Sheet'!$AP56)+(INDEX(ItemCosts,MATCH('Blend Sheet'!$AQ$4,ItemNum,0),MATCH(D$1,Districts,0))*'Blend Sheet'!$AQ56)+(INDEX(ItemCosts,MATCH('Blend Sheet'!$AR$4,ItemNum,0),MATCH(D$1,Districts,0))*'Blend Sheet'!$AR56)+(INDEX(ItemCosts,MATCH('Blend Sheet'!$AS$4,ItemNum,0),MATCH(D$1,Districts,0))*'Blend Sheet'!$AS56)</f>
        <v>#N/A</v>
      </c>
      <c r="E53" s="5" t="e">
        <f>(INDEX(ItemCosts,MATCH('Blend Sheet'!$C$4,ItemNum,0),MATCH(E$1,Districts,0))*'Blend Sheet'!$C56)+(INDEX(ItemCosts,MATCH('Blend Sheet'!$D$4,ItemNum,0),MATCH(E$1,Districts,0))*'Blend Sheet'!$D56)+(INDEX(ItemCosts,MATCH('Blend Sheet'!$E$4,ItemNum,0),MATCH(E$1,Districts,0))*'Blend Sheet'!$E56)+(INDEX(ItemCosts,MATCH('Blend Sheet'!$F$4,ItemNum,0),MATCH(E$1,Districts,0))*'Blend Sheet'!$F56)+(INDEX(ItemCosts,MATCH('Blend Sheet'!$G$4,ItemNum,0),MATCH(E$1,Districts,0))*'Blend Sheet'!$G56)+(INDEX(ItemCosts,MATCH('Blend Sheet'!$H$4,ItemNum,0),MATCH(E$1,Districts,0))*'Blend Sheet'!$H56)+(INDEX(ItemCosts,MATCH('Blend Sheet'!$I$4,ItemNum,0),MATCH(E$1,Districts,0))*'Blend Sheet'!$I56)+(INDEX(ItemCosts,MATCH('Blend Sheet'!$J$4,ItemNum,0),MATCH(E$1,Districts,0))*'Blend Sheet'!$J56)+(INDEX(ItemCosts,MATCH('Blend Sheet'!$K$4,ItemNum,0),MATCH(E$1,Districts,0))*'Blend Sheet'!$K56)+(INDEX(ItemCosts,MATCH('Blend Sheet'!$L$4,ItemNum,0),MATCH(E$1,Districts,0))*'Blend Sheet'!$L56)+(INDEX(ItemCosts,MATCH('Blend Sheet'!$M$4,ItemNum,0),MATCH(E$1,Districts,0))*'Blend Sheet'!$M56)+(INDEX(ItemCosts,MATCH('Blend Sheet'!$N$4,ItemNum,0),MATCH(E$1,Districts,0))*'Blend Sheet'!$N56)+(INDEX(ItemCosts,MATCH('Blend Sheet'!$O$4,ItemNum,0),MATCH(E$1,Districts,0))*'Blend Sheet'!$O56)+(INDEX(ItemCosts,MATCH('Blend Sheet'!$P$4,ItemNum,0),MATCH(E$1,Districts,0))*'Blend Sheet'!$P56)+(INDEX(ItemCosts,MATCH('Blend Sheet'!$Q$4,ItemNum,0),MATCH(E$1,Districts,0))*'Blend Sheet'!$Q56)+(INDEX(ItemCosts,MATCH('Blend Sheet'!$R$4,ItemNum,0),MATCH(E$1,Districts,0))*'Blend Sheet'!$R56)+(INDEX(ItemCosts,MATCH('Blend Sheet'!$S$4,ItemNum,0),MATCH(E$1,Districts,0))*'Blend Sheet'!$S56)+(INDEX(ItemCosts,MATCH('Blend Sheet'!$T$4,ItemNum,0),MATCH(E$1,Districts,0))*'Blend Sheet'!$T56)+(INDEX(ItemCosts,MATCH('Blend Sheet'!$U$4,ItemNum,0),MATCH(E$1,Districts,0))*'Blend Sheet'!$U56)+(INDEX(ItemCosts,MATCH('Blend Sheet'!$V$4,ItemNum,0),MATCH(E$1,Districts,0))*'Blend Sheet'!$V56)+(INDEX(ItemCosts,MATCH('Blend Sheet'!$W$4,ItemNum,0),MATCH(E$1,Districts,0))*'Blend Sheet'!$W56)+(INDEX(ItemCosts,MATCH('Blend Sheet'!$X$4,ItemNum,0),MATCH(E$1,Districts,0))*'Blend Sheet'!$X56)+(INDEX(ItemCosts,MATCH('Blend Sheet'!$Y$4,ItemNum,0),MATCH(E$1,Districts,0))*'Blend Sheet'!$Y56)+(INDEX(ItemCosts,MATCH('Blend Sheet'!$Z$4,ItemNum,0),MATCH(E$1,Districts,0))*'Blend Sheet'!$Z56)+(INDEX(ItemCosts,MATCH('Blend Sheet'!$AA$4,ItemNum,0),MATCH(E$1,Districts,0))*'Blend Sheet'!$AA56)+(INDEX(ItemCosts,MATCH('Blend Sheet'!$AB$4,ItemNum,0),MATCH(E$1,Districts,0))*'Blend Sheet'!$AB56)+(INDEX(ItemCosts,MATCH('Blend Sheet'!$AC$4,ItemNum,0),MATCH(E$1,Districts,0))*'Blend Sheet'!$AC56)+(INDEX(ItemCosts,MATCH('Blend Sheet'!$AD$4,ItemNum,0),MATCH(E$1,Districts,0))*'Blend Sheet'!$AD56)+(INDEX(ItemCosts,MATCH('Blend Sheet'!$AE$4,ItemNum,0),MATCH(E$1,Districts,0))*'Blend Sheet'!$AE56)+(INDEX(ItemCosts,MATCH('Blend Sheet'!$AF$4,ItemNum,0),MATCH(E$1,Districts,0))*'Blend Sheet'!$AF56)+(INDEX(ItemCosts,MATCH('Blend Sheet'!$AG$4,ItemNum,0),MATCH(E$1,Districts,0))*'Blend Sheet'!$AG56)+(INDEX(ItemCosts,MATCH('Blend Sheet'!$AH$4,ItemNum,0),MATCH(E$1,Districts,0))*'Blend Sheet'!$AH56)+(INDEX(ItemCosts,MATCH('Blend Sheet'!$AI$4,ItemNum,0),MATCH(E$1,Districts,0))*'Blend Sheet'!$AI56)+(INDEX(ItemCosts,MATCH('Blend Sheet'!$AJ$4,ItemNum,0),MATCH(E$1,Districts,0))*'Blend Sheet'!$AJ56)+(INDEX(ItemCosts,MATCH('Blend Sheet'!$AK$4,ItemNum,0),MATCH(E$1,Districts,0))*'Blend Sheet'!$AK56)+(INDEX(ItemCosts,MATCH('Blend Sheet'!$AL$4,ItemNum,0),MATCH(E$1,Districts,0))*'Blend Sheet'!$AL56)+(INDEX(ItemCosts,MATCH('Blend Sheet'!$AM$4,ItemNum,0),MATCH(E$1,Districts,0))*'Blend Sheet'!$AM56)+(INDEX(ItemCosts,MATCH('Blend Sheet'!$AN$4,ItemNum,0),MATCH(E$1,Districts,0))*'Blend Sheet'!$AN56)+(INDEX(ItemCosts,MATCH('Blend Sheet'!$AO$4,ItemNum,0),MATCH(E$1,Districts,0))*'Blend Sheet'!$AO56)+(INDEX(ItemCosts,MATCH('Blend Sheet'!$AP$4,ItemNum,0),MATCH(E$1,Districts,0))*'Blend Sheet'!$AP56)+(INDEX(ItemCosts,MATCH('Blend Sheet'!$AQ$4,ItemNum,0),MATCH(E$1,Districts,0))*'Blend Sheet'!$AQ56)+(INDEX(ItemCosts,MATCH('Blend Sheet'!$AR$4,ItemNum,0),MATCH(E$1,Districts,0))*'Blend Sheet'!$AR56)+(INDEX(ItemCosts,MATCH('Blend Sheet'!$AS$4,ItemNum,0),MATCH(E$1,Districts,0))*'Blend Sheet'!$AS56)</f>
        <v>#N/A</v>
      </c>
      <c r="F53" s="5" t="e">
        <f>(INDEX(ItemCosts,MATCH('Blend Sheet'!$C$4,ItemNum,0),MATCH(F$1,Districts,0))*'Blend Sheet'!$C56)+(INDEX(ItemCosts,MATCH('Blend Sheet'!$D$4,ItemNum,0),MATCH(F$1,Districts,0))*'Blend Sheet'!$D56)+(INDEX(ItemCosts,MATCH('Blend Sheet'!$E$4,ItemNum,0),MATCH(F$1,Districts,0))*'Blend Sheet'!$E56)+(INDEX(ItemCosts,MATCH('Blend Sheet'!$F$4,ItemNum,0),MATCH(F$1,Districts,0))*'Blend Sheet'!$F56)+(INDEX(ItemCosts,MATCH('Blend Sheet'!$G$4,ItemNum,0),MATCH(F$1,Districts,0))*'Blend Sheet'!$G56)+(INDEX(ItemCosts,MATCH('Blend Sheet'!$H$4,ItemNum,0),MATCH(F$1,Districts,0))*'Blend Sheet'!$H56)+(INDEX(ItemCosts,MATCH('Blend Sheet'!$I$4,ItemNum,0),MATCH(F$1,Districts,0))*'Blend Sheet'!$I56)+(INDEX(ItemCosts,MATCH('Blend Sheet'!$J$4,ItemNum,0),MATCH(F$1,Districts,0))*'Blend Sheet'!$J56)+(INDEX(ItemCosts,MATCH('Blend Sheet'!$K$4,ItemNum,0),MATCH(F$1,Districts,0))*'Blend Sheet'!$K56)+(INDEX(ItemCosts,MATCH('Blend Sheet'!$L$4,ItemNum,0),MATCH(F$1,Districts,0))*'Blend Sheet'!$L56)+(INDEX(ItemCosts,MATCH('Blend Sheet'!$M$4,ItemNum,0),MATCH(F$1,Districts,0))*'Blend Sheet'!$M56)+(INDEX(ItemCosts,MATCH('Blend Sheet'!$N$4,ItemNum,0),MATCH(F$1,Districts,0))*'Blend Sheet'!$N56)+(INDEX(ItemCosts,MATCH('Blend Sheet'!$O$4,ItemNum,0),MATCH(F$1,Districts,0))*'Blend Sheet'!$O56)+(INDEX(ItemCosts,MATCH('Blend Sheet'!$P$4,ItemNum,0),MATCH(F$1,Districts,0))*'Blend Sheet'!$P56)+(INDEX(ItemCosts,MATCH('Blend Sheet'!$Q$4,ItemNum,0),MATCH(F$1,Districts,0))*'Blend Sheet'!$Q56)+(INDEX(ItemCosts,MATCH('Blend Sheet'!$R$4,ItemNum,0),MATCH(F$1,Districts,0))*'Blend Sheet'!$R56)+(INDEX(ItemCosts,MATCH('Blend Sheet'!$S$4,ItemNum,0),MATCH(F$1,Districts,0))*'Blend Sheet'!$S56)+(INDEX(ItemCosts,MATCH('Blend Sheet'!$T$4,ItemNum,0),MATCH(F$1,Districts,0))*'Blend Sheet'!$T56)+(INDEX(ItemCosts,MATCH('Blend Sheet'!$U$4,ItemNum,0),MATCH(F$1,Districts,0))*'Blend Sheet'!$U56)+(INDEX(ItemCosts,MATCH('Blend Sheet'!$V$4,ItemNum,0),MATCH(F$1,Districts,0))*'Blend Sheet'!$V56)+(INDEX(ItemCosts,MATCH('Blend Sheet'!$W$4,ItemNum,0),MATCH(F$1,Districts,0))*'Blend Sheet'!$W56)+(INDEX(ItemCosts,MATCH('Blend Sheet'!$X$4,ItemNum,0),MATCH(F$1,Districts,0))*'Blend Sheet'!$X56)+(INDEX(ItemCosts,MATCH('Blend Sheet'!$Y$4,ItemNum,0),MATCH(F$1,Districts,0))*'Blend Sheet'!$Y56)+(INDEX(ItemCosts,MATCH('Blend Sheet'!$Z$4,ItemNum,0),MATCH(F$1,Districts,0))*'Blend Sheet'!$Z56)+(INDEX(ItemCosts,MATCH('Blend Sheet'!$AA$4,ItemNum,0),MATCH(F$1,Districts,0))*'Blend Sheet'!$AA56)+(INDEX(ItemCosts,MATCH('Blend Sheet'!$AB$4,ItemNum,0),MATCH(F$1,Districts,0))*'Blend Sheet'!$AB56)+(INDEX(ItemCosts,MATCH('Blend Sheet'!$AC$4,ItemNum,0),MATCH(F$1,Districts,0))*'Blend Sheet'!$AC56)+(INDEX(ItemCosts,MATCH('Blend Sheet'!$AD$4,ItemNum,0),MATCH(F$1,Districts,0))*'Blend Sheet'!$AD56)+(INDEX(ItemCosts,MATCH('Blend Sheet'!$AE$4,ItemNum,0),MATCH(F$1,Districts,0))*'Blend Sheet'!$AE56)+(INDEX(ItemCosts,MATCH('Blend Sheet'!$AF$4,ItemNum,0),MATCH(F$1,Districts,0))*'Blend Sheet'!$AF56)+(INDEX(ItemCosts,MATCH('Blend Sheet'!$AG$4,ItemNum,0),MATCH(F$1,Districts,0))*'Blend Sheet'!$AG56)+(INDEX(ItemCosts,MATCH('Blend Sheet'!$AH$4,ItemNum,0),MATCH(F$1,Districts,0))*'Blend Sheet'!$AH56)+(INDEX(ItemCosts,MATCH('Blend Sheet'!$AI$4,ItemNum,0),MATCH(F$1,Districts,0))*'Blend Sheet'!$AI56)+(INDEX(ItemCosts,MATCH('Blend Sheet'!$AJ$4,ItemNum,0),MATCH(F$1,Districts,0))*'Blend Sheet'!$AJ56)+(INDEX(ItemCosts,MATCH('Blend Sheet'!$AK$4,ItemNum,0),MATCH(F$1,Districts,0))*'Blend Sheet'!$AK56)+(INDEX(ItemCosts,MATCH('Blend Sheet'!$AL$4,ItemNum,0),MATCH(F$1,Districts,0))*'Blend Sheet'!$AL56)+(INDEX(ItemCosts,MATCH('Blend Sheet'!$AM$4,ItemNum,0),MATCH(F$1,Districts,0))*'Blend Sheet'!$AM56)+(INDEX(ItemCosts,MATCH('Blend Sheet'!$AN$4,ItemNum,0),MATCH(F$1,Districts,0))*'Blend Sheet'!$AN56)+(INDEX(ItemCosts,MATCH('Blend Sheet'!$AO$4,ItemNum,0),MATCH(F$1,Districts,0))*'Blend Sheet'!$AO56)+(INDEX(ItemCosts,MATCH('Blend Sheet'!$AP$4,ItemNum,0),MATCH(F$1,Districts,0))*'Blend Sheet'!$AP56)+(INDEX(ItemCosts,MATCH('Blend Sheet'!$AQ$4,ItemNum,0),MATCH(F$1,Districts,0))*'Blend Sheet'!$AQ56)+(INDEX(ItemCosts,MATCH('Blend Sheet'!$AR$4,ItemNum,0),MATCH(F$1,Districts,0))*'Blend Sheet'!$AR56)+(INDEX(ItemCosts,MATCH('Blend Sheet'!$AS$4,ItemNum,0),MATCH(F$1,Districts,0))*'Blend Sheet'!$AS56)</f>
        <v>#N/A</v>
      </c>
      <c r="G53" s="5" t="e">
        <f>(INDEX(ItemCosts,MATCH('Blend Sheet'!$C$4,ItemNum,0),MATCH(G$1,Districts,0))*'Blend Sheet'!$C56)+(INDEX(ItemCosts,MATCH('Blend Sheet'!$D$4,ItemNum,0),MATCH(G$1,Districts,0))*'Blend Sheet'!$D56)+(INDEX(ItemCosts,MATCH('Blend Sheet'!$E$4,ItemNum,0),MATCH(G$1,Districts,0))*'Blend Sheet'!$E56)+(INDEX(ItemCosts,MATCH('Blend Sheet'!$F$4,ItemNum,0),MATCH(G$1,Districts,0))*'Blend Sheet'!$F56)+(INDEX(ItemCosts,MATCH('Blend Sheet'!$G$4,ItemNum,0),MATCH(G$1,Districts,0))*'Blend Sheet'!$G56)+(INDEX(ItemCosts,MATCH('Blend Sheet'!$H$4,ItemNum,0),MATCH(G$1,Districts,0))*'Blend Sheet'!$H56)+(INDEX(ItemCosts,MATCH('Blend Sheet'!$I$4,ItemNum,0),MATCH(G$1,Districts,0))*'Blend Sheet'!$I56)+(INDEX(ItemCosts,MATCH('Blend Sheet'!$J$4,ItemNum,0),MATCH(G$1,Districts,0))*'Blend Sheet'!$J56)+(INDEX(ItemCosts,MATCH('Blend Sheet'!$K$4,ItemNum,0),MATCH(G$1,Districts,0))*'Blend Sheet'!$K56)+(INDEX(ItemCosts,MATCH('Blend Sheet'!$L$4,ItemNum,0),MATCH(G$1,Districts,0))*'Blend Sheet'!$L56)+(INDEX(ItemCosts,MATCH('Blend Sheet'!$M$4,ItemNum,0),MATCH(G$1,Districts,0))*'Blend Sheet'!$M56)+(INDEX(ItemCosts,MATCH('Blend Sheet'!$N$4,ItemNum,0),MATCH(G$1,Districts,0))*'Blend Sheet'!$N56)+(INDEX(ItemCosts,MATCH('Blend Sheet'!$O$4,ItemNum,0),MATCH(G$1,Districts,0))*'Blend Sheet'!$O56)+(INDEX(ItemCosts,MATCH('Blend Sheet'!$P$4,ItemNum,0),MATCH(G$1,Districts,0))*'Blend Sheet'!$P56)+(INDEX(ItemCosts,MATCH('Blend Sheet'!$Q$4,ItemNum,0),MATCH(G$1,Districts,0))*'Blend Sheet'!$Q56)+(INDEX(ItemCosts,MATCH('Blend Sheet'!$R$4,ItemNum,0),MATCH(G$1,Districts,0))*'Blend Sheet'!$R56)+(INDEX(ItemCosts,MATCH('Blend Sheet'!$S$4,ItemNum,0),MATCH(G$1,Districts,0))*'Blend Sheet'!$S56)+(INDEX(ItemCosts,MATCH('Blend Sheet'!$T$4,ItemNum,0),MATCH(G$1,Districts,0))*'Blend Sheet'!$T56)+(INDEX(ItemCosts,MATCH('Blend Sheet'!$U$4,ItemNum,0),MATCH(G$1,Districts,0))*'Blend Sheet'!$U56)+(INDEX(ItemCosts,MATCH('Blend Sheet'!$V$4,ItemNum,0),MATCH(G$1,Districts,0))*'Blend Sheet'!$V56)+(INDEX(ItemCosts,MATCH('Blend Sheet'!$W$4,ItemNum,0),MATCH(G$1,Districts,0))*'Blend Sheet'!$W56)+(INDEX(ItemCosts,MATCH('Blend Sheet'!$X$4,ItemNum,0),MATCH(G$1,Districts,0))*'Blend Sheet'!$X56)+(INDEX(ItemCosts,MATCH('Blend Sheet'!$Y$4,ItemNum,0),MATCH(G$1,Districts,0))*'Blend Sheet'!$Y56)+(INDEX(ItemCosts,MATCH('Blend Sheet'!$Z$4,ItemNum,0),MATCH(G$1,Districts,0))*'Blend Sheet'!$Z56)+(INDEX(ItemCosts,MATCH('Blend Sheet'!$AA$4,ItemNum,0),MATCH(G$1,Districts,0))*'Blend Sheet'!$AA56)+(INDEX(ItemCosts,MATCH('Blend Sheet'!$AB$4,ItemNum,0),MATCH(G$1,Districts,0))*'Blend Sheet'!$AB56)+(INDEX(ItemCosts,MATCH('Blend Sheet'!$AC$4,ItemNum,0),MATCH(G$1,Districts,0))*'Blend Sheet'!$AC56)+(INDEX(ItemCosts,MATCH('Blend Sheet'!$AD$4,ItemNum,0),MATCH(G$1,Districts,0))*'Blend Sheet'!$AD56)+(INDEX(ItemCosts,MATCH('Blend Sheet'!$AE$4,ItemNum,0),MATCH(G$1,Districts,0))*'Blend Sheet'!$AE56)+(INDEX(ItemCosts,MATCH('Blend Sheet'!$AF$4,ItemNum,0),MATCH(G$1,Districts,0))*'Blend Sheet'!$AF56)+(INDEX(ItemCosts,MATCH('Blend Sheet'!$AG$4,ItemNum,0),MATCH(G$1,Districts,0))*'Blend Sheet'!$AG56)+(INDEX(ItemCosts,MATCH('Blend Sheet'!$AH$4,ItemNum,0),MATCH(G$1,Districts,0))*'Blend Sheet'!$AH56)+(INDEX(ItemCosts,MATCH('Blend Sheet'!$AI$4,ItemNum,0),MATCH(G$1,Districts,0))*'Blend Sheet'!$AI56)+(INDEX(ItemCosts,MATCH('Blend Sheet'!$AJ$4,ItemNum,0),MATCH(G$1,Districts,0))*'Blend Sheet'!$AJ56)+(INDEX(ItemCosts,MATCH('Blend Sheet'!$AK$4,ItemNum,0),MATCH(G$1,Districts,0))*'Blend Sheet'!$AK56)+(INDEX(ItemCosts,MATCH('Blend Sheet'!$AL$4,ItemNum,0),MATCH(G$1,Districts,0))*'Blend Sheet'!$AL56)+(INDEX(ItemCosts,MATCH('Blend Sheet'!$AM$4,ItemNum,0),MATCH(G$1,Districts,0))*'Blend Sheet'!$AM56)+(INDEX(ItemCosts,MATCH('Blend Sheet'!$AN$4,ItemNum,0),MATCH(G$1,Districts,0))*'Blend Sheet'!$AN56)+(INDEX(ItemCosts,MATCH('Blend Sheet'!$AO$4,ItemNum,0),MATCH(G$1,Districts,0))*'Blend Sheet'!$AO56)+(INDEX(ItemCosts,MATCH('Blend Sheet'!$AP$4,ItemNum,0),MATCH(G$1,Districts,0))*'Blend Sheet'!$AP56)+(INDEX(ItemCosts,MATCH('Blend Sheet'!$AQ$4,ItemNum,0),MATCH(G$1,Districts,0))*'Blend Sheet'!$AQ56)+(INDEX(ItemCosts,MATCH('Blend Sheet'!$AR$4,ItemNum,0),MATCH(G$1,Districts,0))*'Blend Sheet'!$AR56)+(INDEX(ItemCosts,MATCH('Blend Sheet'!$AS$4,ItemNum,0),MATCH(G$1,Districts,0))*'Blend Sheet'!$AS56)</f>
        <v>#N/A</v>
      </c>
      <c r="H53" s="5" t="e">
        <f>(INDEX(ItemCosts,MATCH('Blend Sheet'!$C$4,ItemNum,0),MATCH(H$1,Districts,0))*'Blend Sheet'!$C56)+(INDEX(ItemCosts,MATCH('Blend Sheet'!$D$4,ItemNum,0),MATCH(H$1,Districts,0))*'Blend Sheet'!$D56)+(INDEX(ItemCosts,MATCH('Blend Sheet'!$E$4,ItemNum,0),MATCH(H$1,Districts,0))*'Blend Sheet'!$E56)+(INDEX(ItemCosts,MATCH('Blend Sheet'!$F$4,ItemNum,0),MATCH(H$1,Districts,0))*'Blend Sheet'!$F56)+(INDEX(ItemCosts,MATCH('Blend Sheet'!$G$4,ItemNum,0),MATCH(H$1,Districts,0))*'Blend Sheet'!$G56)+(INDEX(ItemCosts,MATCH('Blend Sheet'!$H$4,ItemNum,0),MATCH(H$1,Districts,0))*'Blend Sheet'!$H56)+(INDEX(ItemCosts,MATCH('Blend Sheet'!$I$4,ItemNum,0),MATCH(H$1,Districts,0))*'Blend Sheet'!$I56)+(INDEX(ItemCosts,MATCH('Blend Sheet'!$J$4,ItemNum,0),MATCH(H$1,Districts,0))*'Blend Sheet'!$J56)+(INDEX(ItemCosts,MATCH('Blend Sheet'!$K$4,ItemNum,0),MATCH(H$1,Districts,0))*'Blend Sheet'!$K56)+(INDEX(ItemCosts,MATCH('Blend Sheet'!$L$4,ItemNum,0),MATCH(H$1,Districts,0))*'Blend Sheet'!$L56)+(INDEX(ItemCosts,MATCH('Blend Sheet'!$M$4,ItemNum,0),MATCH(H$1,Districts,0))*'Blend Sheet'!$M56)+(INDEX(ItemCosts,MATCH('Blend Sheet'!$N$4,ItemNum,0),MATCH(H$1,Districts,0))*'Blend Sheet'!$N56)+(INDEX(ItemCosts,MATCH('Blend Sheet'!$O$4,ItemNum,0),MATCH(H$1,Districts,0))*'Blend Sheet'!$O56)+(INDEX(ItemCosts,MATCH('Blend Sheet'!$P$4,ItemNum,0),MATCH(H$1,Districts,0))*'Blend Sheet'!$P56)+(INDEX(ItemCosts,MATCH('Blend Sheet'!$Q$4,ItemNum,0),MATCH(H$1,Districts,0))*'Blend Sheet'!$Q56)+(INDEX(ItemCosts,MATCH('Blend Sheet'!$R$4,ItemNum,0),MATCH(H$1,Districts,0))*'Blend Sheet'!$R56)+(INDEX(ItemCosts,MATCH('Blend Sheet'!$S$4,ItemNum,0),MATCH(H$1,Districts,0))*'Blend Sheet'!$S56)+(INDEX(ItemCosts,MATCH('Blend Sheet'!$T$4,ItemNum,0),MATCH(H$1,Districts,0))*'Blend Sheet'!$T56)+(INDEX(ItemCosts,MATCH('Blend Sheet'!$U$4,ItemNum,0),MATCH(H$1,Districts,0))*'Blend Sheet'!$U56)+(INDEX(ItemCosts,MATCH('Blend Sheet'!$V$4,ItemNum,0),MATCH(H$1,Districts,0))*'Blend Sheet'!$V56)+(INDEX(ItemCosts,MATCH('Blend Sheet'!$W$4,ItemNum,0),MATCH(H$1,Districts,0))*'Blend Sheet'!$W56)+(INDEX(ItemCosts,MATCH('Blend Sheet'!$X$4,ItemNum,0),MATCH(H$1,Districts,0))*'Blend Sheet'!$X56)+(INDEX(ItemCosts,MATCH('Blend Sheet'!$Y$4,ItemNum,0),MATCH(H$1,Districts,0))*'Blend Sheet'!$Y56)+(INDEX(ItemCosts,MATCH('Blend Sheet'!$Z$4,ItemNum,0),MATCH(H$1,Districts,0))*'Blend Sheet'!$Z56)+(INDEX(ItemCosts,MATCH('Blend Sheet'!$AA$4,ItemNum,0),MATCH(H$1,Districts,0))*'Blend Sheet'!$AA56)+(INDEX(ItemCosts,MATCH('Blend Sheet'!$AB$4,ItemNum,0),MATCH(H$1,Districts,0))*'Blend Sheet'!$AB56)+(INDEX(ItemCosts,MATCH('Blend Sheet'!$AC$4,ItemNum,0),MATCH(H$1,Districts,0))*'Blend Sheet'!$AC56)+(INDEX(ItemCosts,MATCH('Blend Sheet'!$AD$4,ItemNum,0),MATCH(H$1,Districts,0))*'Blend Sheet'!$AD56)+(INDEX(ItemCosts,MATCH('Blend Sheet'!$AE$4,ItemNum,0),MATCH(H$1,Districts,0))*'Blend Sheet'!$AE56)+(INDEX(ItemCosts,MATCH('Blend Sheet'!$AF$4,ItemNum,0),MATCH(H$1,Districts,0))*'Blend Sheet'!$AF56)+(INDEX(ItemCosts,MATCH('Blend Sheet'!$AG$4,ItemNum,0),MATCH(H$1,Districts,0))*'Blend Sheet'!$AG56)+(INDEX(ItemCosts,MATCH('Blend Sheet'!$AH$4,ItemNum,0),MATCH(H$1,Districts,0))*'Blend Sheet'!$AH56)+(INDEX(ItemCosts,MATCH('Blend Sheet'!$AI$4,ItemNum,0),MATCH(H$1,Districts,0))*'Blend Sheet'!$AI56)+(INDEX(ItemCosts,MATCH('Blend Sheet'!$AJ$4,ItemNum,0),MATCH(H$1,Districts,0))*'Blend Sheet'!$AJ56)+(INDEX(ItemCosts,MATCH('Blend Sheet'!$AK$4,ItemNum,0),MATCH(H$1,Districts,0))*'Blend Sheet'!$AK56)+(INDEX(ItemCosts,MATCH('Blend Sheet'!$AL$4,ItemNum,0),MATCH(H$1,Districts,0))*'Blend Sheet'!$AL56)+(INDEX(ItemCosts,MATCH('Blend Sheet'!$AM$4,ItemNum,0),MATCH(H$1,Districts,0))*'Blend Sheet'!$AM56)+(INDEX(ItemCosts,MATCH('Blend Sheet'!$AN$4,ItemNum,0),MATCH(H$1,Districts,0))*'Blend Sheet'!$AN56)+(INDEX(ItemCosts,MATCH('Blend Sheet'!$AO$4,ItemNum,0),MATCH(H$1,Districts,0))*'Blend Sheet'!$AO56)+(INDEX(ItemCosts,MATCH('Blend Sheet'!$AP$4,ItemNum,0),MATCH(H$1,Districts,0))*'Blend Sheet'!$AP56)+(INDEX(ItemCosts,MATCH('Blend Sheet'!$AQ$4,ItemNum,0),MATCH(H$1,Districts,0))*'Blend Sheet'!$AQ56)+(INDEX(ItemCosts,MATCH('Blend Sheet'!$AR$4,ItemNum,0),MATCH(H$1,Districts,0))*'Blend Sheet'!$AR56)+(INDEX(ItemCosts,MATCH('Blend Sheet'!$AS$4,ItemNum,0),MATCH(H$1,Districts,0))*'Blend Sheet'!$AS56)</f>
        <v>#N/A</v>
      </c>
      <c r="I53" s="5" t="e">
        <f>(INDEX(ItemCosts,MATCH('Blend Sheet'!$C$4,ItemNum,0),MATCH(I$1,Districts,0))*'Blend Sheet'!$C56)+(INDEX(ItemCosts,MATCH('Blend Sheet'!$D$4,ItemNum,0),MATCH(I$1,Districts,0))*'Blend Sheet'!$D56)+(INDEX(ItemCosts,MATCH('Blend Sheet'!$E$4,ItemNum,0),MATCH(I$1,Districts,0))*'Blend Sheet'!$E56)+(INDEX(ItemCosts,MATCH('Blend Sheet'!$F$4,ItemNum,0),MATCH(I$1,Districts,0))*'Blend Sheet'!$F56)+(INDEX(ItemCosts,MATCH('Blend Sheet'!$G$4,ItemNum,0),MATCH(I$1,Districts,0))*'Blend Sheet'!$G56)+(INDEX(ItemCosts,MATCH('Blend Sheet'!$H$4,ItemNum,0),MATCH(I$1,Districts,0))*'Blend Sheet'!$H56)+(INDEX(ItemCosts,MATCH('Blend Sheet'!$I$4,ItemNum,0),MATCH(I$1,Districts,0))*'Blend Sheet'!$I56)+(INDEX(ItemCosts,MATCH('Blend Sheet'!$J$4,ItemNum,0),MATCH(I$1,Districts,0))*'Blend Sheet'!$J56)+(INDEX(ItemCosts,MATCH('Blend Sheet'!$K$4,ItemNum,0),MATCH(I$1,Districts,0))*'Blend Sheet'!$K56)+(INDEX(ItemCosts,MATCH('Blend Sheet'!$L$4,ItemNum,0),MATCH(I$1,Districts,0))*'Blend Sheet'!$L56)+(INDEX(ItemCosts,MATCH('Blend Sheet'!$M$4,ItemNum,0),MATCH(I$1,Districts,0))*'Blend Sheet'!$M56)+(INDEX(ItemCosts,MATCH('Blend Sheet'!$N$4,ItemNum,0),MATCH(I$1,Districts,0))*'Blend Sheet'!$N56)+(INDEX(ItemCosts,MATCH('Blend Sheet'!$O$4,ItemNum,0),MATCH(I$1,Districts,0))*'Blend Sheet'!$O56)+(INDEX(ItemCosts,MATCH('Blend Sheet'!$P$4,ItemNum,0),MATCH(I$1,Districts,0))*'Blend Sheet'!$P56)+(INDEX(ItemCosts,MATCH('Blend Sheet'!$Q$4,ItemNum,0),MATCH(I$1,Districts,0))*'Blend Sheet'!$Q56)+(INDEX(ItemCosts,MATCH('Blend Sheet'!$R$4,ItemNum,0),MATCH(I$1,Districts,0))*'Blend Sheet'!$R56)+(INDEX(ItemCosts,MATCH('Blend Sheet'!$S$4,ItemNum,0),MATCH(I$1,Districts,0))*'Blend Sheet'!$S56)+(INDEX(ItemCosts,MATCH('Blend Sheet'!$T$4,ItemNum,0),MATCH(I$1,Districts,0))*'Blend Sheet'!$T56)+(INDEX(ItemCosts,MATCH('Blend Sheet'!$U$4,ItemNum,0),MATCH(I$1,Districts,0))*'Blend Sheet'!$U56)+(INDEX(ItemCosts,MATCH('Blend Sheet'!$V$4,ItemNum,0),MATCH(I$1,Districts,0))*'Blend Sheet'!$V56)+(INDEX(ItemCosts,MATCH('Blend Sheet'!$W$4,ItemNum,0),MATCH(I$1,Districts,0))*'Blend Sheet'!$W56)+(INDEX(ItemCosts,MATCH('Blend Sheet'!$X$4,ItemNum,0),MATCH(I$1,Districts,0))*'Blend Sheet'!$X56)+(INDEX(ItemCosts,MATCH('Blend Sheet'!$Y$4,ItemNum,0),MATCH(I$1,Districts,0))*'Blend Sheet'!$Y56)+(INDEX(ItemCosts,MATCH('Blend Sheet'!$Z$4,ItemNum,0),MATCH(I$1,Districts,0))*'Blend Sheet'!$Z56)+(INDEX(ItemCosts,MATCH('Blend Sheet'!$AA$4,ItemNum,0),MATCH(I$1,Districts,0))*'Blend Sheet'!$AA56)+(INDEX(ItemCosts,MATCH('Blend Sheet'!$AB$4,ItemNum,0),MATCH(I$1,Districts,0))*'Blend Sheet'!$AB56)+(INDEX(ItemCosts,MATCH('Blend Sheet'!$AC$4,ItemNum,0),MATCH(I$1,Districts,0))*'Blend Sheet'!$AC56)+(INDEX(ItemCosts,MATCH('Blend Sheet'!$AD$4,ItemNum,0),MATCH(I$1,Districts,0))*'Blend Sheet'!$AD56)+(INDEX(ItemCosts,MATCH('Blend Sheet'!$AE$4,ItemNum,0),MATCH(I$1,Districts,0))*'Blend Sheet'!$AE56)+(INDEX(ItemCosts,MATCH('Blend Sheet'!$AF$4,ItemNum,0),MATCH(I$1,Districts,0))*'Blend Sheet'!$AF56)+(INDEX(ItemCosts,MATCH('Blend Sheet'!$AG$4,ItemNum,0),MATCH(I$1,Districts,0))*'Blend Sheet'!$AG56)+(INDEX(ItemCosts,MATCH('Blend Sheet'!$AH$4,ItemNum,0),MATCH(I$1,Districts,0))*'Blend Sheet'!$AH56)+(INDEX(ItemCosts,MATCH('Blend Sheet'!$AI$4,ItemNum,0),MATCH(I$1,Districts,0))*'Blend Sheet'!$AI56)+(INDEX(ItemCosts,MATCH('Blend Sheet'!$AJ$4,ItemNum,0),MATCH(I$1,Districts,0))*'Blend Sheet'!$AJ56)+(INDEX(ItemCosts,MATCH('Blend Sheet'!$AK$4,ItemNum,0),MATCH(I$1,Districts,0))*'Blend Sheet'!$AK56)+(INDEX(ItemCosts,MATCH('Blend Sheet'!$AL$4,ItemNum,0),MATCH(I$1,Districts,0))*'Blend Sheet'!$AL56)+(INDEX(ItemCosts,MATCH('Blend Sheet'!$AM$4,ItemNum,0),MATCH(I$1,Districts,0))*'Blend Sheet'!$AM56)+(INDEX(ItemCosts,MATCH('Blend Sheet'!$AN$4,ItemNum,0),MATCH(I$1,Districts,0))*'Blend Sheet'!$AN56)+(INDEX(ItemCosts,MATCH('Blend Sheet'!$AO$4,ItemNum,0),MATCH(I$1,Districts,0))*'Blend Sheet'!$AO56)+(INDEX(ItemCosts,MATCH('Blend Sheet'!$AP$4,ItemNum,0),MATCH(I$1,Districts,0))*'Blend Sheet'!$AP56)+(INDEX(ItemCosts,MATCH('Blend Sheet'!$AQ$4,ItemNum,0),MATCH(I$1,Districts,0))*'Blend Sheet'!$AQ56)+(INDEX(ItemCosts,MATCH('Blend Sheet'!$AR$4,ItemNum,0),MATCH(I$1,Districts,0))*'Blend Sheet'!$AR56)+(INDEX(ItemCosts,MATCH('Blend Sheet'!$AS$4,ItemNum,0),MATCH(I$1,Districts,0))*'Blend Sheet'!$AS56)</f>
        <v>#N/A</v>
      </c>
      <c r="J53" s="5" t="e">
        <f>(INDEX(ItemCosts,MATCH('Blend Sheet'!$C$4,ItemNum,0),MATCH(J$1,Districts,0))*'Blend Sheet'!$C56)+(INDEX(ItemCosts,MATCH('Blend Sheet'!$D$4,ItemNum,0),MATCH(J$1,Districts,0))*'Blend Sheet'!$D56)+(INDEX(ItemCosts,MATCH('Blend Sheet'!$E$4,ItemNum,0),MATCH(J$1,Districts,0))*'Blend Sheet'!$E56)+(INDEX(ItemCosts,MATCH('Blend Sheet'!$F$4,ItemNum,0),MATCH(J$1,Districts,0))*'Blend Sheet'!$F56)+(INDEX(ItemCosts,MATCH('Blend Sheet'!$G$4,ItemNum,0),MATCH(J$1,Districts,0))*'Blend Sheet'!$G56)+(INDEX(ItemCosts,MATCH('Blend Sheet'!$H$4,ItemNum,0),MATCH(J$1,Districts,0))*'Blend Sheet'!$H56)+(INDEX(ItemCosts,MATCH('Blend Sheet'!$I$4,ItemNum,0),MATCH(J$1,Districts,0))*'Blend Sheet'!$I56)+(INDEX(ItemCosts,MATCH('Blend Sheet'!$J$4,ItemNum,0),MATCH(J$1,Districts,0))*'Blend Sheet'!$J56)+(INDEX(ItemCosts,MATCH('Blend Sheet'!$K$4,ItemNum,0),MATCH(J$1,Districts,0))*'Blend Sheet'!$K56)+(INDEX(ItemCosts,MATCH('Blend Sheet'!$L$4,ItemNum,0),MATCH(J$1,Districts,0))*'Blend Sheet'!$L56)+(INDEX(ItemCosts,MATCH('Blend Sheet'!$M$4,ItemNum,0),MATCH(J$1,Districts,0))*'Blend Sheet'!$M56)+(INDEX(ItemCosts,MATCH('Blend Sheet'!$N$4,ItemNum,0),MATCH(J$1,Districts,0))*'Blend Sheet'!$N56)+(INDEX(ItemCosts,MATCH('Blend Sheet'!$O$4,ItemNum,0),MATCH(J$1,Districts,0))*'Blend Sheet'!$O56)+(INDEX(ItemCosts,MATCH('Blend Sheet'!$P$4,ItemNum,0),MATCH(J$1,Districts,0))*'Blend Sheet'!$P56)+(INDEX(ItemCosts,MATCH('Blend Sheet'!$Q$4,ItemNum,0),MATCH(J$1,Districts,0))*'Blend Sheet'!$Q56)+(INDEX(ItemCosts,MATCH('Blend Sheet'!$R$4,ItemNum,0),MATCH(J$1,Districts,0))*'Blend Sheet'!$R56)+(INDEX(ItemCosts,MATCH('Blend Sheet'!$S$4,ItemNum,0),MATCH(J$1,Districts,0))*'Blend Sheet'!$S56)+(INDEX(ItemCosts,MATCH('Blend Sheet'!$T$4,ItemNum,0),MATCH(J$1,Districts,0))*'Blend Sheet'!$T56)+(INDEX(ItemCosts,MATCH('Blend Sheet'!$U$4,ItemNum,0),MATCH(J$1,Districts,0))*'Blend Sheet'!$U56)+(INDEX(ItemCosts,MATCH('Blend Sheet'!$V$4,ItemNum,0),MATCH(J$1,Districts,0))*'Blend Sheet'!$V56)+(INDEX(ItemCosts,MATCH('Blend Sheet'!$W$4,ItemNum,0),MATCH(J$1,Districts,0))*'Blend Sheet'!$W56)+(INDEX(ItemCosts,MATCH('Blend Sheet'!$X$4,ItemNum,0),MATCH(J$1,Districts,0))*'Blend Sheet'!$X56)+(INDEX(ItemCosts,MATCH('Blend Sheet'!$Y$4,ItemNum,0),MATCH(J$1,Districts,0))*'Blend Sheet'!$Y56)+(INDEX(ItemCosts,MATCH('Blend Sheet'!$Z$4,ItemNum,0),MATCH(J$1,Districts,0))*'Blend Sheet'!$Z56)+(INDEX(ItemCosts,MATCH('Blend Sheet'!$AA$4,ItemNum,0),MATCH(J$1,Districts,0))*'Blend Sheet'!$AA56)+(INDEX(ItemCosts,MATCH('Blend Sheet'!$AB$4,ItemNum,0),MATCH(J$1,Districts,0))*'Blend Sheet'!$AB56)+(INDEX(ItemCosts,MATCH('Blend Sheet'!$AC$4,ItemNum,0),MATCH(J$1,Districts,0))*'Blend Sheet'!$AC56)+(INDEX(ItemCosts,MATCH('Blend Sheet'!$AD$4,ItemNum,0),MATCH(J$1,Districts,0))*'Blend Sheet'!$AD56)+(INDEX(ItemCosts,MATCH('Blend Sheet'!$AE$4,ItemNum,0),MATCH(J$1,Districts,0))*'Blend Sheet'!$AE56)+(INDEX(ItemCosts,MATCH('Blend Sheet'!$AF$4,ItemNum,0),MATCH(J$1,Districts,0))*'Blend Sheet'!$AF56)+(INDEX(ItemCosts,MATCH('Blend Sheet'!$AG$4,ItemNum,0),MATCH(J$1,Districts,0))*'Blend Sheet'!$AG56)+(INDEX(ItemCosts,MATCH('Blend Sheet'!$AH$4,ItemNum,0),MATCH(J$1,Districts,0))*'Blend Sheet'!$AH56)+(INDEX(ItemCosts,MATCH('Blend Sheet'!$AI$4,ItemNum,0),MATCH(J$1,Districts,0))*'Blend Sheet'!$AI56)+(INDEX(ItemCosts,MATCH('Blend Sheet'!$AJ$4,ItemNum,0),MATCH(J$1,Districts,0))*'Blend Sheet'!$AJ56)+(INDEX(ItemCosts,MATCH('Blend Sheet'!$AK$4,ItemNum,0),MATCH(J$1,Districts,0))*'Blend Sheet'!$AK56)+(INDEX(ItemCosts,MATCH('Blend Sheet'!$AL$4,ItemNum,0),MATCH(J$1,Districts,0))*'Blend Sheet'!$AL56)+(INDEX(ItemCosts,MATCH('Blend Sheet'!$AM$4,ItemNum,0),MATCH(J$1,Districts,0))*'Blend Sheet'!$AM56)+(INDEX(ItemCosts,MATCH('Blend Sheet'!$AN$4,ItemNum,0),MATCH(J$1,Districts,0))*'Blend Sheet'!$AN56)+(INDEX(ItemCosts,MATCH('Blend Sheet'!$AO$4,ItemNum,0),MATCH(J$1,Districts,0))*'Blend Sheet'!$AO56)+(INDEX(ItemCosts,MATCH('Blend Sheet'!$AP$4,ItemNum,0),MATCH(J$1,Districts,0))*'Blend Sheet'!$AP56)+(INDEX(ItemCosts,MATCH('Blend Sheet'!$AQ$4,ItemNum,0),MATCH(J$1,Districts,0))*'Blend Sheet'!$AQ56)+(INDEX(ItemCosts,MATCH('Blend Sheet'!$AR$4,ItemNum,0),MATCH(J$1,Districts,0))*'Blend Sheet'!$AR56)+(INDEX(ItemCosts,MATCH('Blend Sheet'!$AS$4,ItemNum,0),MATCH(J$1,Districts,0))*'Blend Sheet'!$AS56)</f>
        <v>#N/A</v>
      </c>
      <c r="K53" s="5" t="e">
        <f>(INDEX(ItemCosts,MATCH('Blend Sheet'!$C$4,ItemNum,0),MATCH(K$1,Districts,0))*'Blend Sheet'!$C56)+(INDEX(ItemCosts,MATCH('Blend Sheet'!$D$4,ItemNum,0),MATCH(K$1,Districts,0))*'Blend Sheet'!$D56)+(INDEX(ItemCosts,MATCH('Blend Sheet'!$E$4,ItemNum,0),MATCH(K$1,Districts,0))*'Blend Sheet'!$E56)+(INDEX(ItemCosts,MATCH('Blend Sheet'!$F$4,ItemNum,0),MATCH(K$1,Districts,0))*'Blend Sheet'!$F56)+(INDEX(ItemCosts,MATCH('Blend Sheet'!$G$4,ItemNum,0),MATCH(K$1,Districts,0))*'Blend Sheet'!$G56)+(INDEX(ItemCosts,MATCH('Blend Sheet'!$H$4,ItemNum,0),MATCH(K$1,Districts,0))*'Blend Sheet'!$H56)+(INDEX(ItemCosts,MATCH('Blend Sheet'!$I$4,ItemNum,0),MATCH(K$1,Districts,0))*'Blend Sheet'!$I56)+(INDEX(ItemCosts,MATCH('Blend Sheet'!$J$4,ItemNum,0),MATCH(K$1,Districts,0))*'Blend Sheet'!$J56)+(INDEX(ItemCosts,MATCH('Blend Sheet'!$K$4,ItemNum,0),MATCH(K$1,Districts,0))*'Blend Sheet'!$K56)+(INDEX(ItemCosts,MATCH('Blend Sheet'!$L$4,ItemNum,0),MATCH(K$1,Districts,0))*'Blend Sheet'!$L56)+(INDEX(ItemCosts,MATCH('Blend Sheet'!$M$4,ItemNum,0),MATCH(K$1,Districts,0))*'Blend Sheet'!$M56)+(INDEX(ItemCosts,MATCH('Blend Sheet'!$N$4,ItemNum,0),MATCH(K$1,Districts,0))*'Blend Sheet'!$N56)+(INDEX(ItemCosts,MATCH('Blend Sheet'!$O$4,ItemNum,0),MATCH(K$1,Districts,0))*'Blend Sheet'!$O56)+(INDEX(ItemCosts,MATCH('Blend Sheet'!$P$4,ItemNum,0),MATCH(K$1,Districts,0))*'Blend Sheet'!$P56)+(INDEX(ItemCosts,MATCH('Blend Sheet'!$Q$4,ItemNum,0),MATCH(K$1,Districts,0))*'Blend Sheet'!$Q56)+(INDEX(ItemCosts,MATCH('Blend Sheet'!$R$4,ItemNum,0),MATCH(K$1,Districts,0))*'Blend Sheet'!$R56)+(INDEX(ItemCosts,MATCH('Blend Sheet'!$S$4,ItemNum,0),MATCH(K$1,Districts,0))*'Blend Sheet'!$S56)+(INDEX(ItemCosts,MATCH('Blend Sheet'!$T$4,ItemNum,0),MATCH(K$1,Districts,0))*'Blend Sheet'!$T56)+(INDEX(ItemCosts,MATCH('Blend Sheet'!$U$4,ItemNum,0),MATCH(K$1,Districts,0))*'Blend Sheet'!$U56)+(INDEX(ItemCosts,MATCH('Blend Sheet'!$V$4,ItemNum,0),MATCH(K$1,Districts,0))*'Blend Sheet'!$V56)+(INDEX(ItemCosts,MATCH('Blend Sheet'!$W$4,ItemNum,0),MATCH(K$1,Districts,0))*'Blend Sheet'!$W56)+(INDEX(ItemCosts,MATCH('Blend Sheet'!$X$4,ItemNum,0),MATCH(K$1,Districts,0))*'Blend Sheet'!$X56)+(INDEX(ItemCosts,MATCH('Blend Sheet'!$Y$4,ItemNum,0),MATCH(K$1,Districts,0))*'Blend Sheet'!$Y56)+(INDEX(ItemCosts,MATCH('Blend Sheet'!$Z$4,ItemNum,0),MATCH(K$1,Districts,0))*'Blend Sheet'!$Z56)+(INDEX(ItemCosts,MATCH('Blend Sheet'!$AA$4,ItemNum,0),MATCH(K$1,Districts,0))*'Blend Sheet'!$AA56)+(INDEX(ItemCosts,MATCH('Blend Sheet'!$AB$4,ItemNum,0),MATCH(K$1,Districts,0))*'Blend Sheet'!$AB56)+(INDEX(ItemCosts,MATCH('Blend Sheet'!$AC$4,ItemNum,0),MATCH(K$1,Districts,0))*'Blend Sheet'!$AC56)+(INDEX(ItemCosts,MATCH('Blend Sheet'!$AD$4,ItemNum,0),MATCH(K$1,Districts,0))*'Blend Sheet'!$AD56)+(INDEX(ItemCosts,MATCH('Blend Sheet'!$AE$4,ItemNum,0),MATCH(K$1,Districts,0))*'Blend Sheet'!$AE56)+(INDEX(ItemCosts,MATCH('Blend Sheet'!$AF$4,ItemNum,0),MATCH(K$1,Districts,0))*'Blend Sheet'!$AF56)+(INDEX(ItemCosts,MATCH('Blend Sheet'!$AG$4,ItemNum,0),MATCH(K$1,Districts,0))*'Blend Sheet'!$AG56)+(INDEX(ItemCosts,MATCH('Blend Sheet'!$AH$4,ItemNum,0),MATCH(K$1,Districts,0))*'Blend Sheet'!$AH56)+(INDEX(ItemCosts,MATCH('Blend Sheet'!$AI$4,ItemNum,0),MATCH(K$1,Districts,0))*'Blend Sheet'!$AI56)+(INDEX(ItemCosts,MATCH('Blend Sheet'!$AJ$4,ItemNum,0),MATCH(K$1,Districts,0))*'Blend Sheet'!$AJ56)+(INDEX(ItemCosts,MATCH('Blend Sheet'!$AK$4,ItemNum,0),MATCH(K$1,Districts,0))*'Blend Sheet'!$AK56)+(INDEX(ItemCosts,MATCH('Blend Sheet'!$AL$4,ItemNum,0),MATCH(K$1,Districts,0))*'Blend Sheet'!$AL56)+(INDEX(ItemCosts,MATCH('Blend Sheet'!$AM$4,ItemNum,0),MATCH(K$1,Districts,0))*'Blend Sheet'!$AM56)+(INDEX(ItemCosts,MATCH('Blend Sheet'!$AN$4,ItemNum,0),MATCH(K$1,Districts,0))*'Blend Sheet'!$AN56)+(INDEX(ItemCosts,MATCH('Blend Sheet'!$AO$4,ItemNum,0),MATCH(K$1,Districts,0))*'Blend Sheet'!$AO56)+(INDEX(ItemCosts,MATCH('Blend Sheet'!$AP$4,ItemNum,0),MATCH(K$1,Districts,0))*'Blend Sheet'!$AP56)+(INDEX(ItemCosts,MATCH('Blend Sheet'!$AQ$4,ItemNum,0),MATCH(K$1,Districts,0))*'Blend Sheet'!$AQ56)+(INDEX(ItemCosts,MATCH('Blend Sheet'!$AR$4,ItemNum,0),MATCH(K$1,Districts,0))*'Blend Sheet'!$AR56)+(INDEX(ItemCosts,MATCH('Blend Sheet'!$AS$4,ItemNum,0),MATCH(K$1,Districts,0))*'Blend Sheet'!$AS56)</f>
        <v>#N/A</v>
      </c>
      <c r="L53" s="5" t="e">
        <f>(INDEX(ItemCosts,MATCH('Blend Sheet'!$C$4,ItemNum,0),MATCH(L$1,Districts,0))*'Blend Sheet'!$C56)+(INDEX(ItemCosts,MATCH('Blend Sheet'!$D$4,ItemNum,0),MATCH(L$1,Districts,0))*'Blend Sheet'!$D56)+(INDEX(ItemCosts,MATCH('Blend Sheet'!$E$4,ItemNum,0),MATCH(L$1,Districts,0))*'Blend Sheet'!$E56)+(INDEX(ItemCosts,MATCH('Blend Sheet'!$F$4,ItemNum,0),MATCH(L$1,Districts,0))*'Blend Sheet'!$F56)+(INDEX(ItemCosts,MATCH('Blend Sheet'!$G$4,ItemNum,0),MATCH(L$1,Districts,0))*'Blend Sheet'!$G56)+(INDEX(ItemCosts,MATCH('Blend Sheet'!$H$4,ItemNum,0),MATCH(L$1,Districts,0))*'Blend Sheet'!$H56)+(INDEX(ItemCosts,MATCH('Blend Sheet'!$I$4,ItemNum,0),MATCH(L$1,Districts,0))*'Blend Sheet'!$I56)+(INDEX(ItemCosts,MATCH('Blend Sheet'!$J$4,ItemNum,0),MATCH(L$1,Districts,0))*'Blend Sheet'!$J56)+(INDEX(ItemCosts,MATCH('Blend Sheet'!$K$4,ItemNum,0),MATCH(L$1,Districts,0))*'Blend Sheet'!$K56)+(INDEX(ItemCosts,MATCH('Blend Sheet'!$L$4,ItemNum,0),MATCH(L$1,Districts,0))*'Blend Sheet'!$L56)+(INDEX(ItemCosts,MATCH('Blend Sheet'!$M$4,ItemNum,0),MATCH(L$1,Districts,0))*'Blend Sheet'!$M56)+(INDEX(ItemCosts,MATCH('Blend Sheet'!$N$4,ItemNum,0),MATCH(L$1,Districts,0))*'Blend Sheet'!$N56)+(INDEX(ItemCosts,MATCH('Blend Sheet'!$O$4,ItemNum,0),MATCH(L$1,Districts,0))*'Blend Sheet'!$O56)+(INDEX(ItemCosts,MATCH('Blend Sheet'!$P$4,ItemNum,0),MATCH(L$1,Districts,0))*'Blend Sheet'!$P56)+(INDEX(ItemCosts,MATCH('Blend Sheet'!$Q$4,ItemNum,0),MATCH(L$1,Districts,0))*'Blend Sheet'!$Q56)+(INDEX(ItemCosts,MATCH('Blend Sheet'!$R$4,ItemNum,0),MATCH(L$1,Districts,0))*'Blend Sheet'!$R56)+(INDEX(ItemCosts,MATCH('Blend Sheet'!$S$4,ItemNum,0),MATCH(L$1,Districts,0))*'Blend Sheet'!$S56)+(INDEX(ItemCosts,MATCH('Blend Sheet'!$T$4,ItemNum,0),MATCH(L$1,Districts,0))*'Blend Sheet'!$T56)+(INDEX(ItemCosts,MATCH('Blend Sheet'!$U$4,ItemNum,0),MATCH(L$1,Districts,0))*'Blend Sheet'!$U56)+(INDEX(ItemCosts,MATCH('Blend Sheet'!$V$4,ItemNum,0),MATCH(L$1,Districts,0))*'Blend Sheet'!$V56)+(INDEX(ItemCosts,MATCH('Blend Sheet'!$W$4,ItemNum,0),MATCH(L$1,Districts,0))*'Blend Sheet'!$W56)+(INDEX(ItemCosts,MATCH('Blend Sheet'!$X$4,ItemNum,0),MATCH(L$1,Districts,0))*'Blend Sheet'!$X56)+(INDEX(ItemCosts,MATCH('Blend Sheet'!$Y$4,ItemNum,0),MATCH(L$1,Districts,0))*'Blend Sheet'!$Y56)+(INDEX(ItemCosts,MATCH('Blend Sheet'!$Z$4,ItemNum,0),MATCH(L$1,Districts,0))*'Blend Sheet'!$Z56)+(INDEX(ItemCosts,MATCH('Blend Sheet'!$AA$4,ItemNum,0),MATCH(L$1,Districts,0))*'Blend Sheet'!$AA56)+(INDEX(ItemCosts,MATCH('Blend Sheet'!$AB$4,ItemNum,0),MATCH(L$1,Districts,0))*'Blend Sheet'!$AB56)+(INDEX(ItemCosts,MATCH('Blend Sheet'!$AC$4,ItemNum,0),MATCH(L$1,Districts,0))*'Blend Sheet'!$AC56)+(INDEX(ItemCosts,MATCH('Blend Sheet'!$AD$4,ItemNum,0),MATCH(L$1,Districts,0))*'Blend Sheet'!$AD56)+(INDEX(ItemCosts,MATCH('Blend Sheet'!$AE$4,ItemNum,0),MATCH(L$1,Districts,0))*'Blend Sheet'!$AE56)+(INDEX(ItemCosts,MATCH('Blend Sheet'!$AF$4,ItemNum,0),MATCH(L$1,Districts,0))*'Blend Sheet'!$AF56)+(INDEX(ItemCosts,MATCH('Blend Sheet'!$AG$4,ItemNum,0),MATCH(L$1,Districts,0))*'Blend Sheet'!$AG56)+(INDEX(ItemCosts,MATCH('Blend Sheet'!$AH$4,ItemNum,0),MATCH(L$1,Districts,0))*'Blend Sheet'!$AH56)+(INDEX(ItemCosts,MATCH('Blend Sheet'!$AI$4,ItemNum,0),MATCH(L$1,Districts,0))*'Blend Sheet'!$AI56)+(INDEX(ItemCosts,MATCH('Blend Sheet'!$AJ$4,ItemNum,0),MATCH(L$1,Districts,0))*'Blend Sheet'!$AJ56)+(INDEX(ItemCosts,MATCH('Blend Sheet'!$AK$4,ItemNum,0),MATCH(L$1,Districts,0))*'Blend Sheet'!$AK56)+(INDEX(ItemCosts,MATCH('Blend Sheet'!$AL$4,ItemNum,0),MATCH(L$1,Districts,0))*'Blend Sheet'!$AL56)+(INDEX(ItemCosts,MATCH('Blend Sheet'!$AM$4,ItemNum,0),MATCH(L$1,Districts,0))*'Blend Sheet'!$AM56)+(INDEX(ItemCosts,MATCH('Blend Sheet'!$AN$4,ItemNum,0),MATCH(L$1,Districts,0))*'Blend Sheet'!$AN56)+(INDEX(ItemCosts,MATCH('Blend Sheet'!$AO$4,ItemNum,0),MATCH(L$1,Districts,0))*'Blend Sheet'!$AO56)+(INDEX(ItemCosts,MATCH('Blend Sheet'!$AP$4,ItemNum,0),MATCH(L$1,Districts,0))*'Blend Sheet'!$AP56)+(INDEX(ItemCosts,MATCH('Blend Sheet'!$AQ$4,ItemNum,0),MATCH(L$1,Districts,0))*'Blend Sheet'!$AQ56)+(INDEX(ItemCosts,MATCH('Blend Sheet'!$AR$4,ItemNum,0),MATCH(L$1,Districts,0))*'Blend Sheet'!$AR56)+(INDEX(ItemCosts,MATCH('Blend Sheet'!$AS$4,ItemNum,0),MATCH(L$1,Districts,0))*'Blend Sheet'!$AS56)</f>
        <v>#N/A</v>
      </c>
      <c r="M53" s="191"/>
      <c r="N53" s="34" t="e">
        <f>D53/'Blend Sheet'!$BA56</f>
        <v>#N/A</v>
      </c>
      <c r="O53" s="34" t="e">
        <f>E53/'Blend Sheet'!$BA56</f>
        <v>#N/A</v>
      </c>
      <c r="P53" s="34" t="e">
        <f>G53/'Blend Sheet'!$BA56</f>
        <v>#N/A</v>
      </c>
      <c r="Q53" s="34" t="e">
        <f>H53/'Blend Sheet'!$BA56</f>
        <v>#N/A</v>
      </c>
      <c r="R53" s="34" t="e">
        <f>I53/'Blend Sheet'!$BA56</f>
        <v>#N/A</v>
      </c>
      <c r="S53" s="34" t="e">
        <f>J53/'Blend Sheet'!$BA56</f>
        <v>#N/A</v>
      </c>
      <c r="T53" s="34" t="e">
        <f>K53/'Blend Sheet'!$BA56</f>
        <v>#N/A</v>
      </c>
      <c r="U53" s="34" t="e">
        <f>L53/'Blend Sheet'!$BA56</f>
        <v>#N/A</v>
      </c>
    </row>
    <row r="54" spans="1:21" x14ac:dyDescent="0.25">
      <c r="A54" t="str">
        <f>'Blend Sheet'!A57</f>
        <v>LITEmix 1400 (SK)</v>
      </c>
      <c r="B54" s="5" t="e">
        <f>(INDEX(ItemCosts,MATCH('Blend Sheet'!$C$4,ItemNum,0),MATCH(B$1,Districts,0))*'Blend Sheet'!$C57)+(INDEX(ItemCosts,MATCH('Blend Sheet'!$D$4,ItemNum,0),MATCH(B$1,Districts,0))*'Blend Sheet'!$D57)+(INDEX(ItemCosts,MATCH('Blend Sheet'!$E$4,ItemNum,0),MATCH(B$1,Districts,0))*'Blend Sheet'!$E57)+(INDEX(ItemCosts,MATCH('Blend Sheet'!$F$4,ItemNum,0),MATCH(B$1,Districts,0))*'Blend Sheet'!$F57)+(INDEX(ItemCosts,MATCH('Blend Sheet'!$G$4,ItemNum,0),MATCH(B$1,Districts,0))*'Blend Sheet'!$G57)+(INDEX(ItemCosts,MATCH('Blend Sheet'!$H$4,ItemNum,0),MATCH(B$1,Districts,0))*'Blend Sheet'!$H57)+(INDEX(ItemCosts,MATCH('Blend Sheet'!$I$4,ItemNum,0),MATCH(B$1,Districts,0))*'Blend Sheet'!$I57)+(INDEX(ItemCosts,MATCH('Blend Sheet'!$J$4,ItemNum,0),MATCH(B$1,Districts,0))*'Blend Sheet'!$J57)+(INDEX(ItemCosts,MATCH('Blend Sheet'!$K$4,ItemNum,0),MATCH(B$1,Districts,0))*'Blend Sheet'!$K57)+(INDEX(ItemCosts,MATCH('Blend Sheet'!$L$4,ItemNum,0),MATCH(B$1,Districts,0))*'Blend Sheet'!$L57)+(INDEX(ItemCosts,MATCH('Blend Sheet'!$M$4,ItemNum,0),MATCH(B$1,Districts,0))*'Blend Sheet'!$M57)+(INDEX(ItemCosts,MATCH('Blend Sheet'!$N$4,ItemNum,0),MATCH(B$1,Districts,0))*'Blend Sheet'!$N57)+(INDEX(ItemCosts,MATCH('Blend Sheet'!$O$4,ItemNum,0),MATCH(B$1,Districts,0))*'Blend Sheet'!$O57)+(INDEX(ItemCosts,MATCH('Blend Sheet'!$P$4,ItemNum,0),MATCH(B$1,Districts,0))*'Blend Sheet'!$P57)+(INDEX(ItemCosts,MATCH('Blend Sheet'!$Q$4,ItemNum,0),MATCH(B$1,Districts,0))*'Blend Sheet'!$Q57)+(INDEX(ItemCosts,MATCH('Blend Sheet'!$R$4,ItemNum,0),MATCH(B$1,Districts,0))*'Blend Sheet'!$R57)+(INDEX(ItemCosts,MATCH('Blend Sheet'!$S$4,ItemNum,0),MATCH(B$1,Districts,0))*'Blend Sheet'!$S57)+(INDEX(ItemCosts,MATCH('Blend Sheet'!$T$4,ItemNum,0),MATCH(B$1,Districts,0))*'Blend Sheet'!$T57)+(INDEX(ItemCosts,MATCH('Blend Sheet'!$U$4,ItemNum,0),MATCH(B$1,Districts,0))*'Blend Sheet'!$U57)+(INDEX(ItemCosts,MATCH('Blend Sheet'!$V$4,ItemNum,0),MATCH(B$1,Districts,0))*'Blend Sheet'!$V57)+(INDEX(ItemCosts,MATCH('Blend Sheet'!$W$4,ItemNum,0),MATCH(B$1,Districts,0))*'Blend Sheet'!$W57)+(INDEX(ItemCosts,MATCH('Blend Sheet'!$X$4,ItemNum,0),MATCH(B$1,Districts,0))*'Blend Sheet'!$X57)+(INDEX(ItemCosts,MATCH('Blend Sheet'!$Y$4,ItemNum,0),MATCH(B$1,Districts,0))*'Blend Sheet'!$Y57)+(INDEX(ItemCosts,MATCH('Blend Sheet'!$Z$4,ItemNum,0),MATCH(B$1,Districts,0))*'Blend Sheet'!$Z57)+(INDEX(ItemCosts,MATCH('Blend Sheet'!$AA$4,ItemNum,0),MATCH(B$1,Districts,0))*'Blend Sheet'!$AA57)+(INDEX(ItemCosts,MATCH('Blend Sheet'!$AB$4,ItemNum,0),MATCH(B$1,Districts,0))*'Blend Sheet'!$AB57)+(INDEX(ItemCosts,MATCH('Blend Sheet'!$AC$4,ItemNum,0),MATCH(B$1,Districts,0))*'Blend Sheet'!$AC57)+(INDEX(ItemCosts,MATCH('Blend Sheet'!$AD$4,ItemNum,0),MATCH(B$1,Districts,0))*'Blend Sheet'!$AD57)+(INDEX(ItemCosts,MATCH('Blend Sheet'!$AE$4,ItemNum,0),MATCH(B$1,Districts,0))*'Blend Sheet'!$AE57)+(INDEX(ItemCosts,MATCH('Blend Sheet'!$AF$4,ItemNum,0),MATCH(B$1,Districts,0))*'Blend Sheet'!$AF57)+(INDEX(ItemCosts,MATCH('Blend Sheet'!$AG$4,ItemNum,0),MATCH(B$1,Districts,0))*'Blend Sheet'!$AG57)+(INDEX(ItemCosts,MATCH('Blend Sheet'!$AH$4,ItemNum,0),MATCH(B$1,Districts,0))*'Blend Sheet'!$AH57)+(INDEX(ItemCosts,MATCH('Blend Sheet'!$AI$4,ItemNum,0),MATCH(B$1,Districts,0))*'Blend Sheet'!$AI57)+(INDEX(ItemCosts,MATCH('Blend Sheet'!$AJ$4,ItemNum,0),MATCH(B$1,Districts,0))*'Blend Sheet'!$AJ57)+(INDEX(ItemCosts,MATCH('Blend Sheet'!$AK$4,ItemNum,0),MATCH(B$1,Districts,0))*'Blend Sheet'!$AK57)+(INDEX(ItemCosts,MATCH('Blend Sheet'!$AL$4,ItemNum,0),MATCH(B$1,Districts,0))*'Blend Sheet'!$AL57)+(INDEX(ItemCosts,MATCH('Blend Sheet'!$AM$4,ItemNum,0),MATCH(B$1,Districts,0))*'Blend Sheet'!$AM57)+(INDEX(ItemCosts,MATCH('Blend Sheet'!$AN$4,ItemNum,0),MATCH(B$1,Districts,0))*'Blend Sheet'!$AN57)+(INDEX(ItemCosts,MATCH('Blend Sheet'!$AO$4,ItemNum,0),MATCH(B$1,Districts,0))*'Blend Sheet'!$AO57)+(INDEX(ItemCosts,MATCH('Blend Sheet'!$AP$4,ItemNum,0),MATCH(B$1,Districts,0))*'Blend Sheet'!$AP57)+(INDEX(ItemCosts,MATCH('Blend Sheet'!$AQ$4,ItemNum,0),MATCH(B$1,Districts,0))*'Blend Sheet'!$AQ57)+(INDEX(ItemCosts,MATCH('Blend Sheet'!$AR$4,ItemNum,0),MATCH(B$1,Districts,0))*'Blend Sheet'!$AR57)+(INDEX(ItemCosts,MATCH('Blend Sheet'!$AS$4,ItemNum,0),MATCH(B$1,Districts,0))*'Blend Sheet'!$AS57)</f>
        <v>#N/A</v>
      </c>
      <c r="C54" s="5" t="e">
        <f>(INDEX(ItemCosts,MATCH('Blend Sheet'!$C$4,ItemNum,0),MATCH(C$1,Districts,0))*'Blend Sheet'!$C57)+(INDEX(ItemCosts,MATCH('Blend Sheet'!$D$4,ItemNum,0),MATCH(C$1,Districts,0))*'Blend Sheet'!$D57)+(INDEX(ItemCosts,MATCH('Blend Sheet'!$E$4,ItemNum,0),MATCH(C$1,Districts,0))*'Blend Sheet'!$E57)+(INDEX(ItemCosts,MATCH('Blend Sheet'!$F$4,ItemNum,0),MATCH(C$1,Districts,0))*'Blend Sheet'!$F57)+(INDEX(ItemCosts,MATCH('Blend Sheet'!$G$4,ItemNum,0),MATCH(C$1,Districts,0))*'Blend Sheet'!$G57)+(INDEX(ItemCosts,MATCH('Blend Sheet'!$H$4,ItemNum,0),MATCH(C$1,Districts,0))*'Blend Sheet'!$H57)+(INDEX(ItemCosts,MATCH('Blend Sheet'!$I$4,ItemNum,0),MATCH(C$1,Districts,0))*'Blend Sheet'!$I57)+(INDEX(ItemCosts,MATCH('Blend Sheet'!$J$4,ItemNum,0),MATCH(C$1,Districts,0))*'Blend Sheet'!$J57)+(INDEX(ItemCosts,MATCH('Blend Sheet'!$K$4,ItemNum,0),MATCH(C$1,Districts,0))*'Blend Sheet'!$K57)+(INDEX(ItemCosts,MATCH('Blend Sheet'!$L$4,ItemNum,0),MATCH(C$1,Districts,0))*'Blend Sheet'!$L57)+(INDEX(ItemCosts,MATCH('Blend Sheet'!$M$4,ItemNum,0),MATCH(C$1,Districts,0))*'Blend Sheet'!$M57)+(INDEX(ItemCosts,MATCH('Blend Sheet'!$N$4,ItemNum,0),MATCH(C$1,Districts,0))*'Blend Sheet'!$N57)+(INDEX(ItemCosts,MATCH('Blend Sheet'!$O$4,ItemNum,0),MATCH(C$1,Districts,0))*'Blend Sheet'!$O57)+(INDEX(ItemCosts,MATCH('Blend Sheet'!$P$4,ItemNum,0),MATCH(C$1,Districts,0))*'Blend Sheet'!$P57)+(INDEX(ItemCosts,MATCH('Blend Sheet'!$Q$4,ItemNum,0),MATCH(C$1,Districts,0))*'Blend Sheet'!$Q57)+(INDEX(ItemCosts,MATCH('Blend Sheet'!$R$4,ItemNum,0),MATCH(C$1,Districts,0))*'Blend Sheet'!$R57)+(INDEX(ItemCosts,MATCH('Blend Sheet'!$S$4,ItemNum,0),MATCH(C$1,Districts,0))*'Blend Sheet'!$S57)+(INDEX(ItemCosts,MATCH('Blend Sheet'!$T$4,ItemNum,0),MATCH(C$1,Districts,0))*'Blend Sheet'!$T57)+(INDEX(ItemCosts,MATCH('Blend Sheet'!$U$4,ItemNum,0),MATCH(C$1,Districts,0))*'Blend Sheet'!$U57)+(INDEX(ItemCosts,MATCH('Blend Sheet'!$V$4,ItemNum,0),MATCH(C$1,Districts,0))*'Blend Sheet'!$V57)+(INDEX(ItemCosts,MATCH('Blend Sheet'!$W$4,ItemNum,0),MATCH(C$1,Districts,0))*'Blend Sheet'!$W57)+(INDEX(ItemCosts,MATCH('Blend Sheet'!$X$4,ItemNum,0),MATCH(C$1,Districts,0))*'Blend Sheet'!$X57)+(INDEX(ItemCosts,MATCH('Blend Sheet'!$Y$4,ItemNum,0),MATCH(C$1,Districts,0))*'Blend Sheet'!$Y57)+(INDEX(ItemCosts,MATCH('Blend Sheet'!$Z$4,ItemNum,0),MATCH(C$1,Districts,0))*'Blend Sheet'!$Z57)+(INDEX(ItemCosts,MATCH('Blend Sheet'!$AA$4,ItemNum,0),MATCH(C$1,Districts,0))*'Blend Sheet'!$AA57)+(INDEX(ItemCosts,MATCH('Blend Sheet'!$AB$4,ItemNum,0),MATCH(C$1,Districts,0))*'Blend Sheet'!$AB57)+(INDEX(ItemCosts,MATCH('Blend Sheet'!$AC$4,ItemNum,0),MATCH(C$1,Districts,0))*'Blend Sheet'!$AC57)+(INDEX(ItemCosts,MATCH('Blend Sheet'!$AD$4,ItemNum,0),MATCH(C$1,Districts,0))*'Blend Sheet'!$AD57)+(INDEX(ItemCosts,MATCH('Blend Sheet'!$AE$4,ItemNum,0),MATCH(C$1,Districts,0))*'Blend Sheet'!$AE57)+(INDEX(ItemCosts,MATCH('Blend Sheet'!$AF$4,ItemNum,0),MATCH(C$1,Districts,0))*'Blend Sheet'!$AF57)+(INDEX(ItemCosts,MATCH('Blend Sheet'!$AG$4,ItemNum,0),MATCH(C$1,Districts,0))*'Blend Sheet'!$AG57)+(INDEX(ItemCosts,MATCH('Blend Sheet'!$AH$4,ItemNum,0),MATCH(C$1,Districts,0))*'Blend Sheet'!$AH57)+(INDEX(ItemCosts,MATCH('Blend Sheet'!$AI$4,ItemNum,0),MATCH(C$1,Districts,0))*'Blend Sheet'!$AI57)+(INDEX(ItemCosts,MATCH('Blend Sheet'!$AJ$4,ItemNum,0),MATCH(C$1,Districts,0))*'Blend Sheet'!$AJ57)+(INDEX(ItemCosts,MATCH('Blend Sheet'!$AK$4,ItemNum,0),MATCH(C$1,Districts,0))*'Blend Sheet'!$AK57)+(INDEX(ItemCosts,MATCH('Blend Sheet'!$AL$4,ItemNum,0),MATCH(C$1,Districts,0))*'Blend Sheet'!$AL57)+(INDEX(ItemCosts,MATCH('Blend Sheet'!$AM$4,ItemNum,0),MATCH(C$1,Districts,0))*'Blend Sheet'!$AM57)+(INDEX(ItemCosts,MATCH('Blend Sheet'!$AN$4,ItemNum,0),MATCH(C$1,Districts,0))*'Blend Sheet'!$AN57)+(INDEX(ItemCosts,MATCH('Blend Sheet'!$AO$4,ItemNum,0),MATCH(C$1,Districts,0))*'Blend Sheet'!$AO57)+(INDEX(ItemCosts,MATCH('Blend Sheet'!$AP$4,ItemNum,0),MATCH(C$1,Districts,0))*'Blend Sheet'!$AP57)+(INDEX(ItemCosts,MATCH('Blend Sheet'!$AQ$4,ItemNum,0),MATCH(C$1,Districts,0))*'Blend Sheet'!$AQ57)+(INDEX(ItemCosts,MATCH('Blend Sheet'!$AR$4,ItemNum,0),MATCH(C$1,Districts,0))*'Blend Sheet'!$AR57)+(INDEX(ItemCosts,MATCH('Blend Sheet'!$AS$4,ItemNum,0),MATCH(C$1,Districts,0))*'Blend Sheet'!$AS57)</f>
        <v>#N/A</v>
      </c>
      <c r="D54" s="5" t="e">
        <f>(INDEX(ItemCosts,MATCH('Blend Sheet'!$C$4,ItemNum,0),MATCH(D$1,Districts,0))*'Blend Sheet'!$C57)+(INDEX(ItemCosts,MATCH('Blend Sheet'!$D$4,ItemNum,0),MATCH(D$1,Districts,0))*'Blend Sheet'!$D57)+(INDEX(ItemCosts,MATCH('Blend Sheet'!$E$4,ItemNum,0),MATCH(D$1,Districts,0))*'Blend Sheet'!$E57)+(INDEX(ItemCosts,MATCH('Blend Sheet'!$F$4,ItemNum,0),MATCH(D$1,Districts,0))*'Blend Sheet'!$F57)+(INDEX(ItemCosts,MATCH('Blend Sheet'!$G$4,ItemNum,0),MATCH(D$1,Districts,0))*'Blend Sheet'!$G57)+(INDEX(ItemCosts,MATCH('Blend Sheet'!$H$4,ItemNum,0),MATCH(D$1,Districts,0))*'Blend Sheet'!$H57)+(INDEX(ItemCosts,MATCH('Blend Sheet'!$I$4,ItemNum,0),MATCH(D$1,Districts,0))*'Blend Sheet'!$I57)+(INDEX(ItemCosts,MATCH('Blend Sheet'!$J$4,ItemNum,0),MATCH(D$1,Districts,0))*'Blend Sheet'!$J57)+(INDEX(ItemCosts,MATCH('Blend Sheet'!$K$4,ItemNum,0),MATCH(D$1,Districts,0))*'Blend Sheet'!$K57)+(INDEX(ItemCosts,MATCH('Blend Sheet'!$L$4,ItemNum,0),MATCH(D$1,Districts,0))*'Blend Sheet'!$L57)+(INDEX(ItemCosts,MATCH('Blend Sheet'!$M$4,ItemNum,0),MATCH(D$1,Districts,0))*'Blend Sheet'!$M57)+(INDEX(ItemCosts,MATCH('Blend Sheet'!$N$4,ItemNum,0),MATCH(D$1,Districts,0))*'Blend Sheet'!$N57)+(INDEX(ItemCosts,MATCH('Blend Sheet'!$O$4,ItemNum,0),MATCH(D$1,Districts,0))*'Blend Sheet'!$O57)+(INDEX(ItemCosts,MATCH('Blend Sheet'!$P$4,ItemNum,0),MATCH(D$1,Districts,0))*'Blend Sheet'!$P57)+(INDEX(ItemCosts,MATCH('Blend Sheet'!$Q$4,ItemNum,0),MATCH(D$1,Districts,0))*'Blend Sheet'!$Q57)+(INDEX(ItemCosts,MATCH('Blend Sheet'!$R$4,ItemNum,0),MATCH(D$1,Districts,0))*'Blend Sheet'!$R57)+(INDEX(ItemCosts,MATCH('Blend Sheet'!$S$4,ItemNum,0),MATCH(D$1,Districts,0))*'Blend Sheet'!$S57)+(INDEX(ItemCosts,MATCH('Blend Sheet'!$T$4,ItemNum,0),MATCH(D$1,Districts,0))*'Blend Sheet'!$T57)+(INDEX(ItemCosts,MATCH('Blend Sheet'!$U$4,ItemNum,0),MATCH(D$1,Districts,0))*'Blend Sheet'!$U57)+(INDEX(ItemCosts,MATCH('Blend Sheet'!$V$4,ItemNum,0),MATCH(D$1,Districts,0))*'Blend Sheet'!$V57)+(INDEX(ItemCosts,MATCH('Blend Sheet'!$W$4,ItemNum,0),MATCH(D$1,Districts,0))*'Blend Sheet'!$W57)+(INDEX(ItemCosts,MATCH('Blend Sheet'!$X$4,ItemNum,0),MATCH(D$1,Districts,0))*'Blend Sheet'!$X57)+(INDEX(ItemCosts,MATCH('Blend Sheet'!$Y$4,ItemNum,0),MATCH(D$1,Districts,0))*'Blend Sheet'!$Y57)+(INDEX(ItemCosts,MATCH('Blend Sheet'!$Z$4,ItemNum,0),MATCH(D$1,Districts,0))*'Blend Sheet'!$Z57)+(INDEX(ItemCosts,MATCH('Blend Sheet'!$AA$4,ItemNum,0),MATCH(D$1,Districts,0))*'Blend Sheet'!$AA57)+(INDEX(ItemCosts,MATCH('Blend Sheet'!$AB$4,ItemNum,0),MATCH(D$1,Districts,0))*'Blend Sheet'!$AB57)+(INDEX(ItemCosts,MATCH('Blend Sheet'!$AC$4,ItemNum,0),MATCH(D$1,Districts,0))*'Blend Sheet'!$AC57)+(INDEX(ItemCosts,MATCH('Blend Sheet'!$AD$4,ItemNum,0),MATCH(D$1,Districts,0))*'Blend Sheet'!$AD57)+(INDEX(ItemCosts,MATCH('Blend Sheet'!$AE$4,ItemNum,0),MATCH(D$1,Districts,0))*'Blend Sheet'!$AE57)+(INDEX(ItemCosts,MATCH('Blend Sheet'!$AF$4,ItemNum,0),MATCH(D$1,Districts,0))*'Blend Sheet'!$AF57)+(INDEX(ItemCosts,MATCH('Blend Sheet'!$AG$4,ItemNum,0),MATCH(D$1,Districts,0))*'Blend Sheet'!$AG57)+(INDEX(ItemCosts,MATCH('Blend Sheet'!$AH$4,ItemNum,0),MATCH(D$1,Districts,0))*'Blend Sheet'!$AH57)+(INDEX(ItemCosts,MATCH('Blend Sheet'!$AI$4,ItemNum,0),MATCH(D$1,Districts,0))*'Blend Sheet'!$AI57)+(INDEX(ItemCosts,MATCH('Blend Sheet'!$AJ$4,ItemNum,0),MATCH(D$1,Districts,0))*'Blend Sheet'!$AJ57)+(INDEX(ItemCosts,MATCH('Blend Sheet'!$AK$4,ItemNum,0),MATCH(D$1,Districts,0))*'Blend Sheet'!$AK57)+(INDEX(ItemCosts,MATCH('Blend Sheet'!$AL$4,ItemNum,0),MATCH(D$1,Districts,0))*'Blend Sheet'!$AL57)+(INDEX(ItemCosts,MATCH('Blend Sheet'!$AM$4,ItemNum,0),MATCH(D$1,Districts,0))*'Blend Sheet'!$AM57)+(INDEX(ItemCosts,MATCH('Blend Sheet'!$AN$4,ItemNum,0),MATCH(D$1,Districts,0))*'Blend Sheet'!$AN57)+(INDEX(ItemCosts,MATCH('Blend Sheet'!$AO$4,ItemNum,0),MATCH(D$1,Districts,0))*'Blend Sheet'!$AO57)+(INDEX(ItemCosts,MATCH('Blend Sheet'!$AP$4,ItemNum,0),MATCH(D$1,Districts,0))*'Blend Sheet'!$AP57)+(INDEX(ItemCosts,MATCH('Blend Sheet'!$AQ$4,ItemNum,0),MATCH(D$1,Districts,0))*'Blend Sheet'!$AQ57)+(INDEX(ItemCosts,MATCH('Blend Sheet'!$AR$4,ItemNum,0),MATCH(D$1,Districts,0))*'Blend Sheet'!$AR57)+(INDEX(ItemCosts,MATCH('Blend Sheet'!$AS$4,ItemNum,0),MATCH(D$1,Districts,0))*'Blend Sheet'!$AS57)</f>
        <v>#N/A</v>
      </c>
      <c r="E54" s="5" t="e">
        <f>(INDEX(ItemCosts,MATCH('Blend Sheet'!$C$4,ItemNum,0),MATCH(E$1,Districts,0))*'Blend Sheet'!$C57)+(INDEX(ItemCosts,MATCH('Blend Sheet'!$D$4,ItemNum,0),MATCH(E$1,Districts,0))*'Blend Sheet'!$D57)+(INDEX(ItemCosts,MATCH('Blend Sheet'!$E$4,ItemNum,0),MATCH(E$1,Districts,0))*'Blend Sheet'!$E57)+(INDEX(ItemCosts,MATCH('Blend Sheet'!$F$4,ItemNum,0),MATCH(E$1,Districts,0))*'Blend Sheet'!$F57)+(INDEX(ItemCosts,MATCH('Blend Sheet'!$G$4,ItemNum,0),MATCH(E$1,Districts,0))*'Blend Sheet'!$G57)+(INDEX(ItemCosts,MATCH('Blend Sheet'!$H$4,ItemNum,0),MATCH(E$1,Districts,0))*'Blend Sheet'!$H57)+(INDEX(ItemCosts,MATCH('Blend Sheet'!$I$4,ItemNum,0),MATCH(E$1,Districts,0))*'Blend Sheet'!$I57)+(INDEX(ItemCosts,MATCH('Blend Sheet'!$J$4,ItemNum,0),MATCH(E$1,Districts,0))*'Blend Sheet'!$J57)+(INDEX(ItemCosts,MATCH('Blend Sheet'!$K$4,ItemNum,0),MATCH(E$1,Districts,0))*'Blend Sheet'!$K57)+(INDEX(ItemCosts,MATCH('Blend Sheet'!$L$4,ItemNum,0),MATCH(E$1,Districts,0))*'Blend Sheet'!$L57)+(INDEX(ItemCosts,MATCH('Blend Sheet'!$M$4,ItemNum,0),MATCH(E$1,Districts,0))*'Blend Sheet'!$M57)+(INDEX(ItemCosts,MATCH('Blend Sheet'!$N$4,ItemNum,0),MATCH(E$1,Districts,0))*'Blend Sheet'!$N57)+(INDEX(ItemCosts,MATCH('Blend Sheet'!$O$4,ItemNum,0),MATCH(E$1,Districts,0))*'Blend Sheet'!$O57)+(INDEX(ItemCosts,MATCH('Blend Sheet'!$P$4,ItemNum,0),MATCH(E$1,Districts,0))*'Blend Sheet'!$P57)+(INDEX(ItemCosts,MATCH('Blend Sheet'!$Q$4,ItemNum,0),MATCH(E$1,Districts,0))*'Blend Sheet'!$Q57)+(INDEX(ItemCosts,MATCH('Blend Sheet'!$R$4,ItemNum,0),MATCH(E$1,Districts,0))*'Blend Sheet'!$R57)+(INDEX(ItemCosts,MATCH('Blend Sheet'!$S$4,ItemNum,0),MATCH(E$1,Districts,0))*'Blend Sheet'!$S57)+(INDEX(ItemCosts,MATCH('Blend Sheet'!$T$4,ItemNum,0),MATCH(E$1,Districts,0))*'Blend Sheet'!$T57)+(INDEX(ItemCosts,MATCH('Blend Sheet'!$U$4,ItemNum,0),MATCH(E$1,Districts,0))*'Blend Sheet'!$U57)+(INDEX(ItemCosts,MATCH('Blend Sheet'!$V$4,ItemNum,0),MATCH(E$1,Districts,0))*'Blend Sheet'!$V57)+(INDEX(ItemCosts,MATCH('Blend Sheet'!$W$4,ItemNum,0),MATCH(E$1,Districts,0))*'Blend Sheet'!$W57)+(INDEX(ItemCosts,MATCH('Blend Sheet'!$X$4,ItemNum,0),MATCH(E$1,Districts,0))*'Blend Sheet'!$X57)+(INDEX(ItemCosts,MATCH('Blend Sheet'!$Y$4,ItemNum,0),MATCH(E$1,Districts,0))*'Blend Sheet'!$Y57)+(INDEX(ItemCosts,MATCH('Blend Sheet'!$Z$4,ItemNum,0),MATCH(E$1,Districts,0))*'Blend Sheet'!$Z57)+(INDEX(ItemCosts,MATCH('Blend Sheet'!$AA$4,ItemNum,0),MATCH(E$1,Districts,0))*'Blend Sheet'!$AA57)+(INDEX(ItemCosts,MATCH('Blend Sheet'!$AB$4,ItemNum,0),MATCH(E$1,Districts,0))*'Blend Sheet'!$AB57)+(INDEX(ItemCosts,MATCH('Blend Sheet'!$AC$4,ItemNum,0),MATCH(E$1,Districts,0))*'Blend Sheet'!$AC57)+(INDEX(ItemCosts,MATCH('Blend Sheet'!$AD$4,ItemNum,0),MATCH(E$1,Districts,0))*'Blend Sheet'!$AD57)+(INDEX(ItemCosts,MATCH('Blend Sheet'!$AE$4,ItemNum,0),MATCH(E$1,Districts,0))*'Blend Sheet'!$AE57)+(INDEX(ItemCosts,MATCH('Blend Sheet'!$AF$4,ItemNum,0),MATCH(E$1,Districts,0))*'Blend Sheet'!$AF57)+(INDEX(ItemCosts,MATCH('Blend Sheet'!$AG$4,ItemNum,0),MATCH(E$1,Districts,0))*'Blend Sheet'!$AG57)+(INDEX(ItemCosts,MATCH('Blend Sheet'!$AH$4,ItemNum,0),MATCH(E$1,Districts,0))*'Blend Sheet'!$AH57)+(INDEX(ItemCosts,MATCH('Blend Sheet'!$AI$4,ItemNum,0),MATCH(E$1,Districts,0))*'Blend Sheet'!$AI57)+(INDEX(ItemCosts,MATCH('Blend Sheet'!$AJ$4,ItemNum,0),MATCH(E$1,Districts,0))*'Blend Sheet'!$AJ57)+(INDEX(ItemCosts,MATCH('Blend Sheet'!$AK$4,ItemNum,0),MATCH(E$1,Districts,0))*'Blend Sheet'!$AK57)+(INDEX(ItemCosts,MATCH('Blend Sheet'!$AL$4,ItemNum,0),MATCH(E$1,Districts,0))*'Blend Sheet'!$AL57)+(INDEX(ItemCosts,MATCH('Blend Sheet'!$AM$4,ItemNum,0),MATCH(E$1,Districts,0))*'Blend Sheet'!$AM57)+(INDEX(ItemCosts,MATCH('Blend Sheet'!$AN$4,ItemNum,0),MATCH(E$1,Districts,0))*'Blend Sheet'!$AN57)+(INDEX(ItemCosts,MATCH('Blend Sheet'!$AO$4,ItemNum,0),MATCH(E$1,Districts,0))*'Blend Sheet'!$AO57)+(INDEX(ItemCosts,MATCH('Blend Sheet'!$AP$4,ItemNum,0),MATCH(E$1,Districts,0))*'Blend Sheet'!$AP57)+(INDEX(ItemCosts,MATCH('Blend Sheet'!$AQ$4,ItemNum,0),MATCH(E$1,Districts,0))*'Blend Sheet'!$AQ57)+(INDEX(ItemCosts,MATCH('Blend Sheet'!$AR$4,ItemNum,0),MATCH(E$1,Districts,0))*'Blend Sheet'!$AR57)+(INDEX(ItemCosts,MATCH('Blend Sheet'!$AS$4,ItemNum,0),MATCH(E$1,Districts,0))*'Blend Sheet'!$AS57)</f>
        <v>#N/A</v>
      </c>
      <c r="F54" s="5" t="e">
        <f>(INDEX(ItemCosts,MATCH('Blend Sheet'!$C$4,ItemNum,0),MATCH(F$1,Districts,0))*'Blend Sheet'!$C57)+(INDEX(ItemCosts,MATCH('Blend Sheet'!$D$4,ItemNum,0),MATCH(F$1,Districts,0))*'Blend Sheet'!$D57)+(INDEX(ItemCosts,MATCH('Blend Sheet'!$E$4,ItemNum,0),MATCH(F$1,Districts,0))*'Blend Sheet'!$E57)+(INDEX(ItemCosts,MATCH('Blend Sheet'!$F$4,ItemNum,0),MATCH(F$1,Districts,0))*'Blend Sheet'!$F57)+(INDEX(ItemCosts,MATCH('Blend Sheet'!$G$4,ItemNum,0),MATCH(F$1,Districts,0))*'Blend Sheet'!$G57)+(INDEX(ItemCosts,MATCH('Blend Sheet'!$H$4,ItemNum,0),MATCH(F$1,Districts,0))*'Blend Sheet'!$H57)+(INDEX(ItemCosts,MATCH('Blend Sheet'!$I$4,ItemNum,0),MATCH(F$1,Districts,0))*'Blend Sheet'!$I57)+(INDEX(ItemCosts,MATCH('Blend Sheet'!$J$4,ItemNum,0),MATCH(F$1,Districts,0))*'Blend Sheet'!$J57)+(INDEX(ItemCosts,MATCH('Blend Sheet'!$K$4,ItemNum,0),MATCH(F$1,Districts,0))*'Blend Sheet'!$K57)+(INDEX(ItemCosts,MATCH('Blend Sheet'!$L$4,ItemNum,0),MATCH(F$1,Districts,0))*'Blend Sheet'!$L57)+(INDEX(ItemCosts,MATCH('Blend Sheet'!$M$4,ItemNum,0),MATCH(F$1,Districts,0))*'Blend Sheet'!$M57)+(INDEX(ItemCosts,MATCH('Blend Sheet'!$N$4,ItemNum,0),MATCH(F$1,Districts,0))*'Blend Sheet'!$N57)+(INDEX(ItemCosts,MATCH('Blend Sheet'!$O$4,ItemNum,0),MATCH(F$1,Districts,0))*'Blend Sheet'!$O57)+(INDEX(ItemCosts,MATCH('Blend Sheet'!$P$4,ItemNum,0),MATCH(F$1,Districts,0))*'Blend Sheet'!$P57)+(INDEX(ItemCosts,MATCH('Blend Sheet'!$Q$4,ItemNum,0),MATCH(F$1,Districts,0))*'Blend Sheet'!$Q57)+(INDEX(ItemCosts,MATCH('Blend Sheet'!$R$4,ItemNum,0),MATCH(F$1,Districts,0))*'Blend Sheet'!$R57)+(INDEX(ItemCosts,MATCH('Blend Sheet'!$S$4,ItemNum,0),MATCH(F$1,Districts,0))*'Blend Sheet'!$S57)+(INDEX(ItemCosts,MATCH('Blend Sheet'!$T$4,ItemNum,0),MATCH(F$1,Districts,0))*'Blend Sheet'!$T57)+(INDEX(ItemCosts,MATCH('Blend Sheet'!$U$4,ItemNum,0),MATCH(F$1,Districts,0))*'Blend Sheet'!$U57)+(INDEX(ItemCosts,MATCH('Blend Sheet'!$V$4,ItemNum,0),MATCH(F$1,Districts,0))*'Blend Sheet'!$V57)+(INDEX(ItemCosts,MATCH('Blend Sheet'!$W$4,ItemNum,0),MATCH(F$1,Districts,0))*'Blend Sheet'!$W57)+(INDEX(ItemCosts,MATCH('Blend Sheet'!$X$4,ItemNum,0),MATCH(F$1,Districts,0))*'Blend Sheet'!$X57)+(INDEX(ItemCosts,MATCH('Blend Sheet'!$Y$4,ItemNum,0),MATCH(F$1,Districts,0))*'Blend Sheet'!$Y57)+(INDEX(ItemCosts,MATCH('Blend Sheet'!$Z$4,ItemNum,0),MATCH(F$1,Districts,0))*'Blend Sheet'!$Z57)+(INDEX(ItemCosts,MATCH('Blend Sheet'!$AA$4,ItemNum,0),MATCH(F$1,Districts,0))*'Blend Sheet'!$AA57)+(INDEX(ItemCosts,MATCH('Blend Sheet'!$AB$4,ItemNum,0),MATCH(F$1,Districts,0))*'Blend Sheet'!$AB57)+(INDEX(ItemCosts,MATCH('Blend Sheet'!$AC$4,ItemNum,0),MATCH(F$1,Districts,0))*'Blend Sheet'!$AC57)+(INDEX(ItemCosts,MATCH('Blend Sheet'!$AD$4,ItemNum,0),MATCH(F$1,Districts,0))*'Blend Sheet'!$AD57)+(INDEX(ItemCosts,MATCH('Blend Sheet'!$AE$4,ItemNum,0),MATCH(F$1,Districts,0))*'Blend Sheet'!$AE57)+(INDEX(ItemCosts,MATCH('Blend Sheet'!$AF$4,ItemNum,0),MATCH(F$1,Districts,0))*'Blend Sheet'!$AF57)+(INDEX(ItemCosts,MATCH('Blend Sheet'!$AG$4,ItemNum,0),MATCH(F$1,Districts,0))*'Blend Sheet'!$AG57)+(INDEX(ItemCosts,MATCH('Blend Sheet'!$AH$4,ItemNum,0),MATCH(F$1,Districts,0))*'Blend Sheet'!$AH57)+(INDEX(ItemCosts,MATCH('Blend Sheet'!$AI$4,ItemNum,0),MATCH(F$1,Districts,0))*'Blend Sheet'!$AI57)+(INDEX(ItemCosts,MATCH('Blend Sheet'!$AJ$4,ItemNum,0),MATCH(F$1,Districts,0))*'Blend Sheet'!$AJ57)+(INDEX(ItemCosts,MATCH('Blend Sheet'!$AK$4,ItemNum,0),MATCH(F$1,Districts,0))*'Blend Sheet'!$AK57)+(INDEX(ItemCosts,MATCH('Blend Sheet'!$AL$4,ItemNum,0),MATCH(F$1,Districts,0))*'Blend Sheet'!$AL57)+(INDEX(ItemCosts,MATCH('Blend Sheet'!$AM$4,ItemNum,0),MATCH(F$1,Districts,0))*'Blend Sheet'!$AM57)+(INDEX(ItemCosts,MATCH('Blend Sheet'!$AN$4,ItemNum,0),MATCH(F$1,Districts,0))*'Blend Sheet'!$AN57)+(INDEX(ItemCosts,MATCH('Blend Sheet'!$AO$4,ItemNum,0),MATCH(F$1,Districts,0))*'Blend Sheet'!$AO57)+(INDEX(ItemCosts,MATCH('Blend Sheet'!$AP$4,ItemNum,0),MATCH(F$1,Districts,0))*'Blend Sheet'!$AP57)+(INDEX(ItemCosts,MATCH('Blend Sheet'!$AQ$4,ItemNum,0),MATCH(F$1,Districts,0))*'Blend Sheet'!$AQ57)+(INDEX(ItemCosts,MATCH('Blend Sheet'!$AR$4,ItemNum,0),MATCH(F$1,Districts,0))*'Blend Sheet'!$AR57)+(INDEX(ItemCosts,MATCH('Blend Sheet'!$AS$4,ItemNum,0),MATCH(F$1,Districts,0))*'Blend Sheet'!$AS57)</f>
        <v>#N/A</v>
      </c>
      <c r="G54" s="5" t="e">
        <f>(INDEX(ItemCosts,MATCH('Blend Sheet'!$C$4,ItemNum,0),MATCH(G$1,Districts,0))*'Blend Sheet'!$C57)+(INDEX(ItemCosts,MATCH('Blend Sheet'!$D$4,ItemNum,0),MATCH(G$1,Districts,0))*'Blend Sheet'!$D57)+(INDEX(ItemCosts,MATCH('Blend Sheet'!$E$4,ItemNum,0),MATCH(G$1,Districts,0))*'Blend Sheet'!$E57)+(INDEX(ItemCosts,MATCH('Blend Sheet'!$F$4,ItemNum,0),MATCH(G$1,Districts,0))*'Blend Sheet'!$F57)+(INDEX(ItemCosts,MATCH('Blend Sheet'!$G$4,ItemNum,0),MATCH(G$1,Districts,0))*'Blend Sheet'!$G57)+(INDEX(ItemCosts,MATCH('Blend Sheet'!$H$4,ItemNum,0),MATCH(G$1,Districts,0))*'Blend Sheet'!$H57)+(INDEX(ItemCosts,MATCH('Blend Sheet'!$I$4,ItemNum,0),MATCH(G$1,Districts,0))*'Blend Sheet'!$I57)+(INDEX(ItemCosts,MATCH('Blend Sheet'!$J$4,ItemNum,0),MATCH(G$1,Districts,0))*'Blend Sheet'!$J57)+(INDEX(ItemCosts,MATCH('Blend Sheet'!$K$4,ItemNum,0),MATCH(G$1,Districts,0))*'Blend Sheet'!$K57)+(INDEX(ItemCosts,MATCH('Blend Sheet'!$L$4,ItemNum,0),MATCH(G$1,Districts,0))*'Blend Sheet'!$L57)+(INDEX(ItemCosts,MATCH('Blend Sheet'!$M$4,ItemNum,0),MATCH(G$1,Districts,0))*'Blend Sheet'!$M57)+(INDEX(ItemCosts,MATCH('Blend Sheet'!$N$4,ItemNum,0),MATCH(G$1,Districts,0))*'Blend Sheet'!$N57)+(INDEX(ItemCosts,MATCH('Blend Sheet'!$O$4,ItemNum,0),MATCH(G$1,Districts,0))*'Blend Sheet'!$O57)+(INDEX(ItemCosts,MATCH('Blend Sheet'!$P$4,ItemNum,0),MATCH(G$1,Districts,0))*'Blend Sheet'!$P57)+(INDEX(ItemCosts,MATCH('Blend Sheet'!$Q$4,ItemNum,0),MATCH(G$1,Districts,0))*'Blend Sheet'!$Q57)+(INDEX(ItemCosts,MATCH('Blend Sheet'!$R$4,ItemNum,0),MATCH(G$1,Districts,0))*'Blend Sheet'!$R57)+(INDEX(ItemCosts,MATCH('Blend Sheet'!$S$4,ItemNum,0),MATCH(G$1,Districts,0))*'Blend Sheet'!$S57)+(INDEX(ItemCosts,MATCH('Blend Sheet'!$T$4,ItemNum,0),MATCH(G$1,Districts,0))*'Blend Sheet'!$T57)+(INDEX(ItemCosts,MATCH('Blend Sheet'!$U$4,ItemNum,0),MATCH(G$1,Districts,0))*'Blend Sheet'!$U57)+(INDEX(ItemCosts,MATCH('Blend Sheet'!$V$4,ItemNum,0),MATCH(G$1,Districts,0))*'Blend Sheet'!$V57)+(INDEX(ItemCosts,MATCH('Blend Sheet'!$W$4,ItemNum,0),MATCH(G$1,Districts,0))*'Blend Sheet'!$W57)+(INDEX(ItemCosts,MATCH('Blend Sheet'!$X$4,ItemNum,0),MATCH(G$1,Districts,0))*'Blend Sheet'!$X57)+(INDEX(ItemCosts,MATCH('Blend Sheet'!$Y$4,ItemNum,0),MATCH(G$1,Districts,0))*'Blend Sheet'!$Y57)+(INDEX(ItemCosts,MATCH('Blend Sheet'!$Z$4,ItemNum,0),MATCH(G$1,Districts,0))*'Blend Sheet'!$Z57)+(INDEX(ItemCosts,MATCH('Blend Sheet'!$AA$4,ItemNum,0),MATCH(G$1,Districts,0))*'Blend Sheet'!$AA57)+(INDEX(ItemCosts,MATCH('Blend Sheet'!$AB$4,ItemNum,0),MATCH(G$1,Districts,0))*'Blend Sheet'!$AB57)+(INDEX(ItemCosts,MATCH('Blend Sheet'!$AC$4,ItemNum,0),MATCH(G$1,Districts,0))*'Blend Sheet'!$AC57)+(INDEX(ItemCosts,MATCH('Blend Sheet'!$AD$4,ItemNum,0),MATCH(G$1,Districts,0))*'Blend Sheet'!$AD57)+(INDEX(ItemCosts,MATCH('Blend Sheet'!$AE$4,ItemNum,0),MATCH(G$1,Districts,0))*'Blend Sheet'!$AE57)+(INDEX(ItemCosts,MATCH('Blend Sheet'!$AF$4,ItemNum,0),MATCH(G$1,Districts,0))*'Blend Sheet'!$AF57)+(INDEX(ItemCosts,MATCH('Blend Sheet'!$AG$4,ItemNum,0),MATCH(G$1,Districts,0))*'Blend Sheet'!$AG57)+(INDEX(ItemCosts,MATCH('Blend Sheet'!$AH$4,ItemNum,0),MATCH(G$1,Districts,0))*'Blend Sheet'!$AH57)+(INDEX(ItemCosts,MATCH('Blend Sheet'!$AI$4,ItemNum,0),MATCH(G$1,Districts,0))*'Blend Sheet'!$AI57)+(INDEX(ItemCosts,MATCH('Blend Sheet'!$AJ$4,ItemNum,0),MATCH(G$1,Districts,0))*'Blend Sheet'!$AJ57)+(INDEX(ItemCosts,MATCH('Blend Sheet'!$AK$4,ItemNum,0),MATCH(G$1,Districts,0))*'Blend Sheet'!$AK57)+(INDEX(ItemCosts,MATCH('Blend Sheet'!$AL$4,ItemNum,0),MATCH(G$1,Districts,0))*'Blend Sheet'!$AL57)+(INDEX(ItemCosts,MATCH('Blend Sheet'!$AM$4,ItemNum,0),MATCH(G$1,Districts,0))*'Blend Sheet'!$AM57)+(INDEX(ItemCosts,MATCH('Blend Sheet'!$AN$4,ItemNum,0),MATCH(G$1,Districts,0))*'Blend Sheet'!$AN57)+(INDEX(ItemCosts,MATCH('Blend Sheet'!$AO$4,ItemNum,0),MATCH(G$1,Districts,0))*'Blend Sheet'!$AO57)+(INDEX(ItemCosts,MATCH('Blend Sheet'!$AP$4,ItemNum,0),MATCH(G$1,Districts,0))*'Blend Sheet'!$AP57)+(INDEX(ItemCosts,MATCH('Blend Sheet'!$AQ$4,ItemNum,0),MATCH(G$1,Districts,0))*'Blend Sheet'!$AQ57)+(INDEX(ItemCosts,MATCH('Blend Sheet'!$AR$4,ItemNum,0),MATCH(G$1,Districts,0))*'Blend Sheet'!$AR57)+(INDEX(ItemCosts,MATCH('Blend Sheet'!$AS$4,ItemNum,0),MATCH(G$1,Districts,0))*'Blend Sheet'!$AS57)</f>
        <v>#N/A</v>
      </c>
      <c r="H54" s="5" t="e">
        <f>(INDEX(ItemCosts,MATCH('Blend Sheet'!$C$4,ItemNum,0),MATCH(H$1,Districts,0))*'Blend Sheet'!$C57)+(INDEX(ItemCosts,MATCH('Blend Sheet'!$D$4,ItemNum,0),MATCH(H$1,Districts,0))*'Blend Sheet'!$D57)+(INDEX(ItemCosts,MATCH('Blend Sheet'!$E$4,ItemNum,0),MATCH(H$1,Districts,0))*'Blend Sheet'!$E57)+(INDEX(ItemCosts,MATCH('Blend Sheet'!$F$4,ItemNum,0),MATCH(H$1,Districts,0))*'Blend Sheet'!$F57)+(INDEX(ItemCosts,MATCH('Blend Sheet'!$G$4,ItemNum,0),MATCH(H$1,Districts,0))*'Blend Sheet'!$G57)+(INDEX(ItemCosts,MATCH('Blend Sheet'!$H$4,ItemNum,0),MATCH(H$1,Districts,0))*'Blend Sheet'!$H57)+(INDEX(ItemCosts,MATCH('Blend Sheet'!$I$4,ItemNum,0),MATCH(H$1,Districts,0))*'Blend Sheet'!$I57)+(INDEX(ItemCosts,MATCH('Blend Sheet'!$J$4,ItemNum,0),MATCH(H$1,Districts,0))*'Blend Sheet'!$J57)+(INDEX(ItemCosts,MATCH('Blend Sheet'!$K$4,ItemNum,0),MATCH(H$1,Districts,0))*'Blend Sheet'!$K57)+(INDEX(ItemCosts,MATCH('Blend Sheet'!$L$4,ItemNum,0),MATCH(H$1,Districts,0))*'Blend Sheet'!$L57)+(INDEX(ItemCosts,MATCH('Blend Sheet'!$M$4,ItemNum,0),MATCH(H$1,Districts,0))*'Blend Sheet'!$M57)+(INDEX(ItemCosts,MATCH('Blend Sheet'!$N$4,ItemNum,0),MATCH(H$1,Districts,0))*'Blend Sheet'!$N57)+(INDEX(ItemCosts,MATCH('Blend Sheet'!$O$4,ItemNum,0),MATCH(H$1,Districts,0))*'Blend Sheet'!$O57)+(INDEX(ItemCosts,MATCH('Blend Sheet'!$P$4,ItemNum,0),MATCH(H$1,Districts,0))*'Blend Sheet'!$P57)+(INDEX(ItemCosts,MATCH('Blend Sheet'!$Q$4,ItemNum,0),MATCH(H$1,Districts,0))*'Blend Sheet'!$Q57)+(INDEX(ItemCosts,MATCH('Blend Sheet'!$R$4,ItemNum,0),MATCH(H$1,Districts,0))*'Blend Sheet'!$R57)+(INDEX(ItemCosts,MATCH('Blend Sheet'!$S$4,ItemNum,0),MATCH(H$1,Districts,0))*'Blend Sheet'!$S57)+(INDEX(ItemCosts,MATCH('Blend Sheet'!$T$4,ItemNum,0),MATCH(H$1,Districts,0))*'Blend Sheet'!$T57)+(INDEX(ItemCosts,MATCH('Blend Sheet'!$U$4,ItemNum,0),MATCH(H$1,Districts,0))*'Blend Sheet'!$U57)+(INDEX(ItemCosts,MATCH('Blend Sheet'!$V$4,ItemNum,0),MATCH(H$1,Districts,0))*'Blend Sheet'!$V57)+(INDEX(ItemCosts,MATCH('Blend Sheet'!$W$4,ItemNum,0),MATCH(H$1,Districts,0))*'Blend Sheet'!$W57)+(INDEX(ItemCosts,MATCH('Blend Sheet'!$X$4,ItemNum,0),MATCH(H$1,Districts,0))*'Blend Sheet'!$X57)+(INDEX(ItemCosts,MATCH('Blend Sheet'!$Y$4,ItemNum,0),MATCH(H$1,Districts,0))*'Blend Sheet'!$Y57)+(INDEX(ItemCosts,MATCH('Blend Sheet'!$Z$4,ItemNum,0),MATCH(H$1,Districts,0))*'Blend Sheet'!$Z57)+(INDEX(ItemCosts,MATCH('Blend Sheet'!$AA$4,ItemNum,0),MATCH(H$1,Districts,0))*'Blend Sheet'!$AA57)+(INDEX(ItemCosts,MATCH('Blend Sheet'!$AB$4,ItemNum,0),MATCH(H$1,Districts,0))*'Blend Sheet'!$AB57)+(INDEX(ItemCosts,MATCH('Blend Sheet'!$AC$4,ItemNum,0),MATCH(H$1,Districts,0))*'Blend Sheet'!$AC57)+(INDEX(ItemCosts,MATCH('Blend Sheet'!$AD$4,ItemNum,0),MATCH(H$1,Districts,0))*'Blend Sheet'!$AD57)+(INDEX(ItemCosts,MATCH('Blend Sheet'!$AE$4,ItemNum,0),MATCH(H$1,Districts,0))*'Blend Sheet'!$AE57)+(INDEX(ItemCosts,MATCH('Blend Sheet'!$AF$4,ItemNum,0),MATCH(H$1,Districts,0))*'Blend Sheet'!$AF57)+(INDEX(ItemCosts,MATCH('Blend Sheet'!$AG$4,ItemNum,0),MATCH(H$1,Districts,0))*'Blend Sheet'!$AG57)+(INDEX(ItemCosts,MATCH('Blend Sheet'!$AH$4,ItemNum,0),MATCH(H$1,Districts,0))*'Blend Sheet'!$AH57)+(INDEX(ItemCosts,MATCH('Blend Sheet'!$AI$4,ItemNum,0),MATCH(H$1,Districts,0))*'Blend Sheet'!$AI57)+(INDEX(ItemCosts,MATCH('Blend Sheet'!$AJ$4,ItemNum,0),MATCH(H$1,Districts,0))*'Blend Sheet'!$AJ57)+(INDEX(ItemCosts,MATCH('Blend Sheet'!$AK$4,ItemNum,0),MATCH(H$1,Districts,0))*'Blend Sheet'!$AK57)+(INDEX(ItemCosts,MATCH('Blend Sheet'!$AL$4,ItemNum,0),MATCH(H$1,Districts,0))*'Blend Sheet'!$AL57)+(INDEX(ItemCosts,MATCH('Blend Sheet'!$AM$4,ItemNum,0),MATCH(H$1,Districts,0))*'Blend Sheet'!$AM57)+(INDEX(ItemCosts,MATCH('Blend Sheet'!$AN$4,ItemNum,0),MATCH(H$1,Districts,0))*'Blend Sheet'!$AN57)+(INDEX(ItemCosts,MATCH('Blend Sheet'!$AO$4,ItemNum,0),MATCH(H$1,Districts,0))*'Blend Sheet'!$AO57)+(INDEX(ItemCosts,MATCH('Blend Sheet'!$AP$4,ItemNum,0),MATCH(H$1,Districts,0))*'Blend Sheet'!$AP57)+(INDEX(ItemCosts,MATCH('Blend Sheet'!$AQ$4,ItemNum,0),MATCH(H$1,Districts,0))*'Blend Sheet'!$AQ57)+(INDEX(ItemCosts,MATCH('Blend Sheet'!$AR$4,ItemNum,0),MATCH(H$1,Districts,0))*'Blend Sheet'!$AR57)+(INDEX(ItemCosts,MATCH('Blend Sheet'!$AS$4,ItemNum,0),MATCH(H$1,Districts,0))*'Blend Sheet'!$AS57)</f>
        <v>#N/A</v>
      </c>
      <c r="I54" s="5" t="e">
        <f>(INDEX(ItemCosts,MATCH('Blend Sheet'!$C$4,ItemNum,0),MATCH(I$1,Districts,0))*'Blend Sheet'!$C57)+(INDEX(ItemCosts,MATCH('Blend Sheet'!$D$4,ItemNum,0),MATCH(I$1,Districts,0))*'Blend Sheet'!$D57)+(INDEX(ItemCosts,MATCH('Blend Sheet'!$E$4,ItemNum,0),MATCH(I$1,Districts,0))*'Blend Sheet'!$E57)+(INDEX(ItemCosts,MATCH('Blend Sheet'!$F$4,ItemNum,0),MATCH(I$1,Districts,0))*'Blend Sheet'!$F57)+(INDEX(ItemCosts,MATCH('Blend Sheet'!$G$4,ItemNum,0),MATCH(I$1,Districts,0))*'Blend Sheet'!$G57)+(INDEX(ItemCosts,MATCH('Blend Sheet'!$H$4,ItemNum,0),MATCH(I$1,Districts,0))*'Blend Sheet'!$H57)+(INDEX(ItemCosts,MATCH('Blend Sheet'!$I$4,ItemNum,0),MATCH(I$1,Districts,0))*'Blend Sheet'!$I57)+(INDEX(ItemCosts,MATCH('Blend Sheet'!$J$4,ItemNum,0),MATCH(I$1,Districts,0))*'Blend Sheet'!$J57)+(INDEX(ItemCosts,MATCH('Blend Sheet'!$K$4,ItemNum,0),MATCH(I$1,Districts,0))*'Blend Sheet'!$K57)+(INDEX(ItemCosts,MATCH('Blend Sheet'!$L$4,ItemNum,0),MATCH(I$1,Districts,0))*'Blend Sheet'!$L57)+(INDEX(ItemCosts,MATCH('Blend Sheet'!$M$4,ItemNum,0),MATCH(I$1,Districts,0))*'Blend Sheet'!$M57)+(INDEX(ItemCosts,MATCH('Blend Sheet'!$N$4,ItemNum,0),MATCH(I$1,Districts,0))*'Blend Sheet'!$N57)+(INDEX(ItemCosts,MATCH('Blend Sheet'!$O$4,ItemNum,0),MATCH(I$1,Districts,0))*'Blend Sheet'!$O57)+(INDEX(ItemCosts,MATCH('Blend Sheet'!$P$4,ItemNum,0),MATCH(I$1,Districts,0))*'Blend Sheet'!$P57)+(INDEX(ItemCosts,MATCH('Blend Sheet'!$Q$4,ItemNum,0),MATCH(I$1,Districts,0))*'Blend Sheet'!$Q57)+(INDEX(ItemCosts,MATCH('Blend Sheet'!$R$4,ItemNum,0),MATCH(I$1,Districts,0))*'Blend Sheet'!$R57)+(INDEX(ItemCosts,MATCH('Blend Sheet'!$S$4,ItemNum,0),MATCH(I$1,Districts,0))*'Blend Sheet'!$S57)+(INDEX(ItemCosts,MATCH('Blend Sheet'!$T$4,ItemNum,0),MATCH(I$1,Districts,0))*'Blend Sheet'!$T57)+(INDEX(ItemCosts,MATCH('Blend Sheet'!$U$4,ItemNum,0),MATCH(I$1,Districts,0))*'Blend Sheet'!$U57)+(INDEX(ItemCosts,MATCH('Blend Sheet'!$V$4,ItemNum,0),MATCH(I$1,Districts,0))*'Blend Sheet'!$V57)+(INDEX(ItemCosts,MATCH('Blend Sheet'!$W$4,ItemNum,0),MATCH(I$1,Districts,0))*'Blend Sheet'!$W57)+(INDEX(ItemCosts,MATCH('Blend Sheet'!$X$4,ItemNum,0),MATCH(I$1,Districts,0))*'Blend Sheet'!$X57)+(INDEX(ItemCosts,MATCH('Blend Sheet'!$Y$4,ItemNum,0),MATCH(I$1,Districts,0))*'Blend Sheet'!$Y57)+(INDEX(ItemCosts,MATCH('Blend Sheet'!$Z$4,ItemNum,0),MATCH(I$1,Districts,0))*'Blend Sheet'!$Z57)+(INDEX(ItemCosts,MATCH('Blend Sheet'!$AA$4,ItemNum,0),MATCH(I$1,Districts,0))*'Blend Sheet'!$AA57)+(INDEX(ItemCosts,MATCH('Blend Sheet'!$AB$4,ItemNum,0),MATCH(I$1,Districts,0))*'Blend Sheet'!$AB57)+(INDEX(ItemCosts,MATCH('Blend Sheet'!$AC$4,ItemNum,0),MATCH(I$1,Districts,0))*'Blend Sheet'!$AC57)+(INDEX(ItemCosts,MATCH('Blend Sheet'!$AD$4,ItemNum,0),MATCH(I$1,Districts,0))*'Blend Sheet'!$AD57)+(INDEX(ItemCosts,MATCH('Blend Sheet'!$AE$4,ItemNum,0),MATCH(I$1,Districts,0))*'Blend Sheet'!$AE57)+(INDEX(ItemCosts,MATCH('Blend Sheet'!$AF$4,ItemNum,0),MATCH(I$1,Districts,0))*'Blend Sheet'!$AF57)+(INDEX(ItemCosts,MATCH('Blend Sheet'!$AG$4,ItemNum,0),MATCH(I$1,Districts,0))*'Blend Sheet'!$AG57)+(INDEX(ItemCosts,MATCH('Blend Sheet'!$AH$4,ItemNum,0),MATCH(I$1,Districts,0))*'Blend Sheet'!$AH57)+(INDEX(ItemCosts,MATCH('Blend Sheet'!$AI$4,ItemNum,0),MATCH(I$1,Districts,0))*'Blend Sheet'!$AI57)+(INDEX(ItemCosts,MATCH('Blend Sheet'!$AJ$4,ItemNum,0),MATCH(I$1,Districts,0))*'Blend Sheet'!$AJ57)+(INDEX(ItemCosts,MATCH('Blend Sheet'!$AK$4,ItemNum,0),MATCH(I$1,Districts,0))*'Blend Sheet'!$AK57)+(INDEX(ItemCosts,MATCH('Blend Sheet'!$AL$4,ItemNum,0),MATCH(I$1,Districts,0))*'Blend Sheet'!$AL57)+(INDEX(ItemCosts,MATCH('Blend Sheet'!$AM$4,ItemNum,0),MATCH(I$1,Districts,0))*'Blend Sheet'!$AM57)+(INDEX(ItemCosts,MATCH('Blend Sheet'!$AN$4,ItemNum,0),MATCH(I$1,Districts,0))*'Blend Sheet'!$AN57)+(INDEX(ItemCosts,MATCH('Blend Sheet'!$AO$4,ItemNum,0),MATCH(I$1,Districts,0))*'Blend Sheet'!$AO57)+(INDEX(ItemCosts,MATCH('Blend Sheet'!$AP$4,ItemNum,0),MATCH(I$1,Districts,0))*'Blend Sheet'!$AP57)+(INDEX(ItemCosts,MATCH('Blend Sheet'!$AQ$4,ItemNum,0),MATCH(I$1,Districts,0))*'Blend Sheet'!$AQ57)+(INDEX(ItemCosts,MATCH('Blend Sheet'!$AR$4,ItemNum,0),MATCH(I$1,Districts,0))*'Blend Sheet'!$AR57)+(INDEX(ItemCosts,MATCH('Blend Sheet'!$AS$4,ItemNum,0),MATCH(I$1,Districts,0))*'Blend Sheet'!$AS57)</f>
        <v>#N/A</v>
      </c>
      <c r="J54" s="5" t="e">
        <f>(INDEX(ItemCosts,MATCH('Blend Sheet'!$C$4,ItemNum,0),MATCH(J$1,Districts,0))*'Blend Sheet'!$C57)+(INDEX(ItemCosts,MATCH('Blend Sheet'!$D$4,ItemNum,0),MATCH(J$1,Districts,0))*'Blend Sheet'!$D57)+(INDEX(ItemCosts,MATCH('Blend Sheet'!$E$4,ItemNum,0),MATCH(J$1,Districts,0))*'Blend Sheet'!$E57)+(INDEX(ItemCosts,MATCH('Blend Sheet'!$F$4,ItemNum,0),MATCH(J$1,Districts,0))*'Blend Sheet'!$F57)+(INDEX(ItemCosts,MATCH('Blend Sheet'!$G$4,ItemNum,0),MATCH(J$1,Districts,0))*'Blend Sheet'!$G57)+(INDEX(ItemCosts,MATCH('Blend Sheet'!$H$4,ItemNum,0),MATCH(J$1,Districts,0))*'Blend Sheet'!$H57)+(INDEX(ItemCosts,MATCH('Blend Sheet'!$I$4,ItemNum,0),MATCH(J$1,Districts,0))*'Blend Sheet'!$I57)+(INDEX(ItemCosts,MATCH('Blend Sheet'!$J$4,ItemNum,0),MATCH(J$1,Districts,0))*'Blend Sheet'!$J57)+(INDEX(ItemCosts,MATCH('Blend Sheet'!$K$4,ItemNum,0),MATCH(J$1,Districts,0))*'Blend Sheet'!$K57)+(INDEX(ItemCosts,MATCH('Blend Sheet'!$L$4,ItemNum,0),MATCH(J$1,Districts,0))*'Blend Sheet'!$L57)+(INDEX(ItemCosts,MATCH('Blend Sheet'!$M$4,ItemNum,0),MATCH(J$1,Districts,0))*'Blend Sheet'!$M57)+(INDEX(ItemCosts,MATCH('Blend Sheet'!$N$4,ItemNum,0),MATCH(J$1,Districts,0))*'Blend Sheet'!$N57)+(INDEX(ItemCosts,MATCH('Blend Sheet'!$O$4,ItemNum,0),MATCH(J$1,Districts,0))*'Blend Sheet'!$O57)+(INDEX(ItemCosts,MATCH('Blend Sheet'!$P$4,ItemNum,0),MATCH(J$1,Districts,0))*'Blend Sheet'!$P57)+(INDEX(ItemCosts,MATCH('Blend Sheet'!$Q$4,ItemNum,0),MATCH(J$1,Districts,0))*'Blend Sheet'!$Q57)+(INDEX(ItemCosts,MATCH('Blend Sheet'!$R$4,ItemNum,0),MATCH(J$1,Districts,0))*'Blend Sheet'!$R57)+(INDEX(ItemCosts,MATCH('Blend Sheet'!$S$4,ItemNum,0),MATCH(J$1,Districts,0))*'Blend Sheet'!$S57)+(INDEX(ItemCosts,MATCH('Blend Sheet'!$T$4,ItemNum,0),MATCH(J$1,Districts,0))*'Blend Sheet'!$T57)+(INDEX(ItemCosts,MATCH('Blend Sheet'!$U$4,ItemNum,0),MATCH(J$1,Districts,0))*'Blend Sheet'!$U57)+(INDEX(ItemCosts,MATCH('Blend Sheet'!$V$4,ItemNum,0),MATCH(J$1,Districts,0))*'Blend Sheet'!$V57)+(INDEX(ItemCosts,MATCH('Blend Sheet'!$W$4,ItemNum,0),MATCH(J$1,Districts,0))*'Blend Sheet'!$W57)+(INDEX(ItemCosts,MATCH('Blend Sheet'!$X$4,ItemNum,0),MATCH(J$1,Districts,0))*'Blend Sheet'!$X57)+(INDEX(ItemCosts,MATCH('Blend Sheet'!$Y$4,ItemNum,0),MATCH(J$1,Districts,0))*'Blend Sheet'!$Y57)+(INDEX(ItemCosts,MATCH('Blend Sheet'!$Z$4,ItemNum,0),MATCH(J$1,Districts,0))*'Blend Sheet'!$Z57)+(INDEX(ItemCosts,MATCH('Blend Sheet'!$AA$4,ItemNum,0),MATCH(J$1,Districts,0))*'Blend Sheet'!$AA57)+(INDEX(ItemCosts,MATCH('Blend Sheet'!$AB$4,ItemNum,0),MATCH(J$1,Districts,0))*'Blend Sheet'!$AB57)+(INDEX(ItemCosts,MATCH('Blend Sheet'!$AC$4,ItemNum,0),MATCH(J$1,Districts,0))*'Blend Sheet'!$AC57)+(INDEX(ItemCosts,MATCH('Blend Sheet'!$AD$4,ItemNum,0),MATCH(J$1,Districts,0))*'Blend Sheet'!$AD57)+(INDEX(ItemCosts,MATCH('Blend Sheet'!$AE$4,ItemNum,0),MATCH(J$1,Districts,0))*'Blend Sheet'!$AE57)+(INDEX(ItemCosts,MATCH('Blend Sheet'!$AF$4,ItemNum,0),MATCH(J$1,Districts,0))*'Blend Sheet'!$AF57)+(INDEX(ItemCosts,MATCH('Blend Sheet'!$AG$4,ItemNum,0),MATCH(J$1,Districts,0))*'Blend Sheet'!$AG57)+(INDEX(ItemCosts,MATCH('Blend Sheet'!$AH$4,ItemNum,0),MATCH(J$1,Districts,0))*'Blend Sheet'!$AH57)+(INDEX(ItemCosts,MATCH('Blend Sheet'!$AI$4,ItemNum,0),MATCH(J$1,Districts,0))*'Blend Sheet'!$AI57)+(INDEX(ItemCosts,MATCH('Blend Sheet'!$AJ$4,ItemNum,0),MATCH(J$1,Districts,0))*'Blend Sheet'!$AJ57)+(INDEX(ItemCosts,MATCH('Blend Sheet'!$AK$4,ItemNum,0),MATCH(J$1,Districts,0))*'Blend Sheet'!$AK57)+(INDEX(ItemCosts,MATCH('Blend Sheet'!$AL$4,ItemNum,0),MATCH(J$1,Districts,0))*'Blend Sheet'!$AL57)+(INDEX(ItemCosts,MATCH('Blend Sheet'!$AM$4,ItemNum,0),MATCH(J$1,Districts,0))*'Blend Sheet'!$AM57)+(INDEX(ItemCosts,MATCH('Blend Sheet'!$AN$4,ItemNum,0),MATCH(J$1,Districts,0))*'Blend Sheet'!$AN57)+(INDEX(ItemCosts,MATCH('Blend Sheet'!$AO$4,ItemNum,0),MATCH(J$1,Districts,0))*'Blend Sheet'!$AO57)+(INDEX(ItemCosts,MATCH('Blend Sheet'!$AP$4,ItemNum,0),MATCH(J$1,Districts,0))*'Blend Sheet'!$AP57)+(INDEX(ItemCosts,MATCH('Blend Sheet'!$AQ$4,ItemNum,0),MATCH(J$1,Districts,0))*'Blend Sheet'!$AQ57)+(INDEX(ItemCosts,MATCH('Blend Sheet'!$AR$4,ItemNum,0),MATCH(J$1,Districts,0))*'Blend Sheet'!$AR57)+(INDEX(ItemCosts,MATCH('Blend Sheet'!$AS$4,ItemNum,0),MATCH(J$1,Districts,0))*'Blend Sheet'!$AS57)</f>
        <v>#N/A</v>
      </c>
      <c r="K54" s="5" t="e">
        <f>(INDEX(ItemCosts,MATCH('Blend Sheet'!$C$4,ItemNum,0),MATCH(K$1,Districts,0))*'Blend Sheet'!$C57)+(INDEX(ItemCosts,MATCH('Blend Sheet'!$D$4,ItemNum,0),MATCH(K$1,Districts,0))*'Blend Sheet'!$D57)+(INDEX(ItemCosts,MATCH('Blend Sheet'!$E$4,ItemNum,0),MATCH(K$1,Districts,0))*'Blend Sheet'!$E57)+(INDEX(ItemCosts,MATCH('Blend Sheet'!$F$4,ItemNum,0),MATCH(K$1,Districts,0))*'Blend Sheet'!$F57)+(INDEX(ItemCosts,MATCH('Blend Sheet'!$G$4,ItemNum,0),MATCH(K$1,Districts,0))*'Blend Sheet'!$G57)+(INDEX(ItemCosts,MATCH('Blend Sheet'!$H$4,ItemNum,0),MATCH(K$1,Districts,0))*'Blend Sheet'!$H57)+(INDEX(ItemCosts,MATCH('Blend Sheet'!$I$4,ItemNum,0),MATCH(K$1,Districts,0))*'Blend Sheet'!$I57)+(INDEX(ItemCosts,MATCH('Blend Sheet'!$J$4,ItemNum,0),MATCH(K$1,Districts,0))*'Blend Sheet'!$J57)+(INDEX(ItemCosts,MATCH('Blend Sheet'!$K$4,ItemNum,0),MATCH(K$1,Districts,0))*'Blend Sheet'!$K57)+(INDEX(ItemCosts,MATCH('Blend Sheet'!$L$4,ItemNum,0),MATCH(K$1,Districts,0))*'Blend Sheet'!$L57)+(INDEX(ItemCosts,MATCH('Blend Sheet'!$M$4,ItemNum,0),MATCH(K$1,Districts,0))*'Blend Sheet'!$M57)+(INDEX(ItemCosts,MATCH('Blend Sheet'!$N$4,ItemNum,0),MATCH(K$1,Districts,0))*'Blend Sheet'!$N57)+(INDEX(ItemCosts,MATCH('Blend Sheet'!$O$4,ItemNum,0),MATCH(K$1,Districts,0))*'Blend Sheet'!$O57)+(INDEX(ItemCosts,MATCH('Blend Sheet'!$P$4,ItemNum,0),MATCH(K$1,Districts,0))*'Blend Sheet'!$P57)+(INDEX(ItemCosts,MATCH('Blend Sheet'!$Q$4,ItemNum,0),MATCH(K$1,Districts,0))*'Blend Sheet'!$Q57)+(INDEX(ItemCosts,MATCH('Blend Sheet'!$R$4,ItemNum,0),MATCH(K$1,Districts,0))*'Blend Sheet'!$R57)+(INDEX(ItemCosts,MATCH('Blend Sheet'!$S$4,ItemNum,0),MATCH(K$1,Districts,0))*'Blend Sheet'!$S57)+(INDEX(ItemCosts,MATCH('Blend Sheet'!$T$4,ItemNum,0),MATCH(K$1,Districts,0))*'Blend Sheet'!$T57)+(INDEX(ItemCosts,MATCH('Blend Sheet'!$U$4,ItemNum,0),MATCH(K$1,Districts,0))*'Blend Sheet'!$U57)+(INDEX(ItemCosts,MATCH('Blend Sheet'!$V$4,ItemNum,0),MATCH(K$1,Districts,0))*'Blend Sheet'!$V57)+(INDEX(ItemCosts,MATCH('Blend Sheet'!$W$4,ItemNum,0),MATCH(K$1,Districts,0))*'Blend Sheet'!$W57)+(INDEX(ItemCosts,MATCH('Blend Sheet'!$X$4,ItemNum,0),MATCH(K$1,Districts,0))*'Blend Sheet'!$X57)+(INDEX(ItemCosts,MATCH('Blend Sheet'!$Y$4,ItemNum,0),MATCH(K$1,Districts,0))*'Blend Sheet'!$Y57)+(INDEX(ItemCosts,MATCH('Blend Sheet'!$Z$4,ItemNum,0),MATCH(K$1,Districts,0))*'Blend Sheet'!$Z57)+(INDEX(ItemCosts,MATCH('Blend Sheet'!$AA$4,ItemNum,0),MATCH(K$1,Districts,0))*'Blend Sheet'!$AA57)+(INDEX(ItemCosts,MATCH('Blend Sheet'!$AB$4,ItemNum,0),MATCH(K$1,Districts,0))*'Blend Sheet'!$AB57)+(INDEX(ItemCosts,MATCH('Blend Sheet'!$AC$4,ItemNum,0),MATCH(K$1,Districts,0))*'Blend Sheet'!$AC57)+(INDEX(ItemCosts,MATCH('Blend Sheet'!$AD$4,ItemNum,0),MATCH(K$1,Districts,0))*'Blend Sheet'!$AD57)+(INDEX(ItemCosts,MATCH('Blend Sheet'!$AE$4,ItemNum,0),MATCH(K$1,Districts,0))*'Blend Sheet'!$AE57)+(INDEX(ItemCosts,MATCH('Blend Sheet'!$AF$4,ItemNum,0),MATCH(K$1,Districts,0))*'Blend Sheet'!$AF57)+(INDEX(ItemCosts,MATCH('Blend Sheet'!$AG$4,ItemNum,0),MATCH(K$1,Districts,0))*'Blend Sheet'!$AG57)+(INDEX(ItemCosts,MATCH('Blend Sheet'!$AH$4,ItemNum,0),MATCH(K$1,Districts,0))*'Blend Sheet'!$AH57)+(INDEX(ItemCosts,MATCH('Blend Sheet'!$AI$4,ItemNum,0),MATCH(K$1,Districts,0))*'Blend Sheet'!$AI57)+(INDEX(ItemCosts,MATCH('Blend Sheet'!$AJ$4,ItemNum,0),MATCH(K$1,Districts,0))*'Blend Sheet'!$AJ57)+(INDEX(ItemCosts,MATCH('Blend Sheet'!$AK$4,ItemNum,0),MATCH(K$1,Districts,0))*'Blend Sheet'!$AK57)+(INDEX(ItemCosts,MATCH('Blend Sheet'!$AL$4,ItemNum,0),MATCH(K$1,Districts,0))*'Blend Sheet'!$AL57)+(INDEX(ItemCosts,MATCH('Blend Sheet'!$AM$4,ItemNum,0),MATCH(K$1,Districts,0))*'Blend Sheet'!$AM57)+(INDEX(ItemCosts,MATCH('Blend Sheet'!$AN$4,ItemNum,0),MATCH(K$1,Districts,0))*'Blend Sheet'!$AN57)+(INDEX(ItemCosts,MATCH('Blend Sheet'!$AO$4,ItemNum,0),MATCH(K$1,Districts,0))*'Blend Sheet'!$AO57)+(INDEX(ItemCosts,MATCH('Blend Sheet'!$AP$4,ItemNum,0),MATCH(K$1,Districts,0))*'Blend Sheet'!$AP57)+(INDEX(ItemCosts,MATCH('Blend Sheet'!$AQ$4,ItemNum,0),MATCH(K$1,Districts,0))*'Blend Sheet'!$AQ57)+(INDEX(ItemCosts,MATCH('Blend Sheet'!$AR$4,ItemNum,0),MATCH(K$1,Districts,0))*'Blend Sheet'!$AR57)+(INDEX(ItemCosts,MATCH('Blend Sheet'!$AS$4,ItemNum,0),MATCH(K$1,Districts,0))*'Blend Sheet'!$AS57)</f>
        <v>#N/A</v>
      </c>
      <c r="L54" s="5" t="e">
        <f>(INDEX(ItemCosts,MATCH('Blend Sheet'!$C$4,ItemNum,0),MATCH(L$1,Districts,0))*'Blend Sheet'!$C57)+(INDEX(ItemCosts,MATCH('Blend Sheet'!$D$4,ItemNum,0),MATCH(L$1,Districts,0))*'Blend Sheet'!$D57)+(INDEX(ItemCosts,MATCH('Blend Sheet'!$E$4,ItemNum,0),MATCH(L$1,Districts,0))*'Blend Sheet'!$E57)+(INDEX(ItemCosts,MATCH('Blend Sheet'!$F$4,ItemNum,0),MATCH(L$1,Districts,0))*'Blend Sheet'!$F57)+(INDEX(ItemCosts,MATCH('Blend Sheet'!$G$4,ItemNum,0),MATCH(L$1,Districts,0))*'Blend Sheet'!$G57)+(INDEX(ItemCosts,MATCH('Blend Sheet'!$H$4,ItemNum,0),MATCH(L$1,Districts,0))*'Blend Sheet'!$H57)+(INDEX(ItemCosts,MATCH('Blend Sheet'!$I$4,ItemNum,0),MATCH(L$1,Districts,0))*'Blend Sheet'!$I57)+(INDEX(ItemCosts,MATCH('Blend Sheet'!$J$4,ItemNum,0),MATCH(L$1,Districts,0))*'Blend Sheet'!$J57)+(INDEX(ItemCosts,MATCH('Blend Sheet'!$K$4,ItemNum,0),MATCH(L$1,Districts,0))*'Blend Sheet'!$K57)+(INDEX(ItemCosts,MATCH('Blend Sheet'!$L$4,ItemNum,0),MATCH(L$1,Districts,0))*'Blend Sheet'!$L57)+(INDEX(ItemCosts,MATCH('Blend Sheet'!$M$4,ItemNum,0),MATCH(L$1,Districts,0))*'Blend Sheet'!$M57)+(INDEX(ItemCosts,MATCH('Blend Sheet'!$N$4,ItemNum,0),MATCH(L$1,Districts,0))*'Blend Sheet'!$N57)+(INDEX(ItemCosts,MATCH('Blend Sheet'!$O$4,ItemNum,0),MATCH(L$1,Districts,0))*'Blend Sheet'!$O57)+(INDEX(ItemCosts,MATCH('Blend Sheet'!$P$4,ItemNum,0),MATCH(L$1,Districts,0))*'Blend Sheet'!$P57)+(INDEX(ItemCosts,MATCH('Blend Sheet'!$Q$4,ItemNum,0),MATCH(L$1,Districts,0))*'Blend Sheet'!$Q57)+(INDEX(ItemCosts,MATCH('Blend Sheet'!$R$4,ItemNum,0),MATCH(L$1,Districts,0))*'Blend Sheet'!$R57)+(INDEX(ItemCosts,MATCH('Blend Sheet'!$S$4,ItemNum,0),MATCH(L$1,Districts,0))*'Blend Sheet'!$S57)+(INDEX(ItemCosts,MATCH('Blend Sheet'!$T$4,ItemNum,0),MATCH(L$1,Districts,0))*'Blend Sheet'!$T57)+(INDEX(ItemCosts,MATCH('Blend Sheet'!$U$4,ItemNum,0),MATCH(L$1,Districts,0))*'Blend Sheet'!$U57)+(INDEX(ItemCosts,MATCH('Blend Sheet'!$V$4,ItemNum,0),MATCH(L$1,Districts,0))*'Blend Sheet'!$V57)+(INDEX(ItemCosts,MATCH('Blend Sheet'!$W$4,ItemNum,0),MATCH(L$1,Districts,0))*'Blend Sheet'!$W57)+(INDEX(ItemCosts,MATCH('Blend Sheet'!$X$4,ItemNum,0),MATCH(L$1,Districts,0))*'Blend Sheet'!$X57)+(INDEX(ItemCosts,MATCH('Blend Sheet'!$Y$4,ItemNum,0),MATCH(L$1,Districts,0))*'Blend Sheet'!$Y57)+(INDEX(ItemCosts,MATCH('Blend Sheet'!$Z$4,ItemNum,0),MATCH(L$1,Districts,0))*'Blend Sheet'!$Z57)+(INDEX(ItemCosts,MATCH('Blend Sheet'!$AA$4,ItemNum,0),MATCH(L$1,Districts,0))*'Blend Sheet'!$AA57)+(INDEX(ItemCosts,MATCH('Blend Sheet'!$AB$4,ItemNum,0),MATCH(L$1,Districts,0))*'Blend Sheet'!$AB57)+(INDEX(ItemCosts,MATCH('Blend Sheet'!$AC$4,ItemNum,0),MATCH(L$1,Districts,0))*'Blend Sheet'!$AC57)+(INDEX(ItemCosts,MATCH('Blend Sheet'!$AD$4,ItemNum,0),MATCH(L$1,Districts,0))*'Blend Sheet'!$AD57)+(INDEX(ItemCosts,MATCH('Blend Sheet'!$AE$4,ItemNum,0),MATCH(L$1,Districts,0))*'Blend Sheet'!$AE57)+(INDEX(ItemCosts,MATCH('Blend Sheet'!$AF$4,ItemNum,0),MATCH(L$1,Districts,0))*'Blend Sheet'!$AF57)+(INDEX(ItemCosts,MATCH('Blend Sheet'!$AG$4,ItemNum,0),MATCH(L$1,Districts,0))*'Blend Sheet'!$AG57)+(INDEX(ItemCosts,MATCH('Blend Sheet'!$AH$4,ItemNum,0),MATCH(L$1,Districts,0))*'Blend Sheet'!$AH57)+(INDEX(ItemCosts,MATCH('Blend Sheet'!$AI$4,ItemNum,0),MATCH(L$1,Districts,0))*'Blend Sheet'!$AI57)+(INDEX(ItemCosts,MATCH('Blend Sheet'!$AJ$4,ItemNum,0),MATCH(L$1,Districts,0))*'Blend Sheet'!$AJ57)+(INDEX(ItemCosts,MATCH('Blend Sheet'!$AK$4,ItemNum,0),MATCH(L$1,Districts,0))*'Blend Sheet'!$AK57)+(INDEX(ItemCosts,MATCH('Blend Sheet'!$AL$4,ItemNum,0),MATCH(L$1,Districts,0))*'Blend Sheet'!$AL57)+(INDEX(ItemCosts,MATCH('Blend Sheet'!$AM$4,ItemNum,0),MATCH(L$1,Districts,0))*'Blend Sheet'!$AM57)+(INDEX(ItemCosts,MATCH('Blend Sheet'!$AN$4,ItemNum,0),MATCH(L$1,Districts,0))*'Blend Sheet'!$AN57)+(INDEX(ItemCosts,MATCH('Blend Sheet'!$AO$4,ItemNum,0),MATCH(L$1,Districts,0))*'Blend Sheet'!$AO57)+(INDEX(ItemCosts,MATCH('Blend Sheet'!$AP$4,ItemNum,0),MATCH(L$1,Districts,0))*'Blend Sheet'!$AP57)+(INDEX(ItemCosts,MATCH('Blend Sheet'!$AQ$4,ItemNum,0),MATCH(L$1,Districts,0))*'Blend Sheet'!$AQ57)+(INDEX(ItemCosts,MATCH('Blend Sheet'!$AR$4,ItemNum,0),MATCH(L$1,Districts,0))*'Blend Sheet'!$AR57)+(INDEX(ItemCosts,MATCH('Blend Sheet'!$AS$4,ItemNum,0),MATCH(L$1,Districts,0))*'Blend Sheet'!$AS57)</f>
        <v>#N/A</v>
      </c>
      <c r="M54" s="191"/>
      <c r="N54" s="34" t="e">
        <f>D54/'Blend Sheet'!$BA57</f>
        <v>#N/A</v>
      </c>
      <c r="O54" s="34" t="e">
        <f>E54/'Blend Sheet'!$BA57</f>
        <v>#N/A</v>
      </c>
      <c r="P54" s="34" t="e">
        <f>G54/'Blend Sheet'!$BA57</f>
        <v>#N/A</v>
      </c>
      <c r="Q54" s="34" t="e">
        <f>H54/'Blend Sheet'!$BA57</f>
        <v>#N/A</v>
      </c>
      <c r="R54" s="34" t="e">
        <f>I54/'Blend Sheet'!$BA57</f>
        <v>#N/A</v>
      </c>
      <c r="S54" s="34" t="e">
        <f>J54/'Blend Sheet'!$BA57</f>
        <v>#N/A</v>
      </c>
      <c r="T54" s="34" t="e">
        <f>K54/'Blend Sheet'!$BA57</f>
        <v>#N/A</v>
      </c>
      <c r="U54" s="34" t="e">
        <f>L54/'Blend Sheet'!$BA57</f>
        <v>#N/A</v>
      </c>
    </row>
    <row r="55" spans="1:21" x14ac:dyDescent="0.25">
      <c r="A55" t="str">
        <f>'Blend Sheet'!A58</f>
        <v>LITEmix EC</v>
      </c>
      <c r="B55" s="5" t="e">
        <f>(INDEX(ItemCosts,MATCH('Blend Sheet'!$C$4,ItemNum,0),MATCH(B$1,Districts,0))*'Blend Sheet'!$C58)+(INDEX(ItemCosts,MATCH('Blend Sheet'!$D$4,ItemNum,0),MATCH(B$1,Districts,0))*'Blend Sheet'!$D58)+(INDEX(ItemCosts,MATCH('Blend Sheet'!$E$4,ItemNum,0),MATCH(B$1,Districts,0))*'Blend Sheet'!$E58)+(INDEX(ItemCosts,MATCH('Blend Sheet'!$F$4,ItemNum,0),MATCH(B$1,Districts,0))*'Blend Sheet'!$F58)+(INDEX(ItemCosts,MATCH('Blend Sheet'!$G$4,ItemNum,0),MATCH(B$1,Districts,0))*'Blend Sheet'!$G58)+(INDEX(ItemCosts,MATCH('Blend Sheet'!$H$4,ItemNum,0),MATCH(B$1,Districts,0))*'Blend Sheet'!$H58)+(INDEX(ItemCosts,MATCH('Blend Sheet'!$I$4,ItemNum,0),MATCH(B$1,Districts,0))*'Blend Sheet'!$I58)+(INDEX(ItemCosts,MATCH('Blend Sheet'!$J$4,ItemNum,0),MATCH(B$1,Districts,0))*'Blend Sheet'!$J58)+(INDEX(ItemCosts,MATCH('Blend Sheet'!$K$4,ItemNum,0),MATCH(B$1,Districts,0))*'Blend Sheet'!$K58)+(INDEX(ItemCosts,MATCH('Blend Sheet'!$L$4,ItemNum,0),MATCH(B$1,Districts,0))*'Blend Sheet'!$L58)+(INDEX(ItemCosts,MATCH('Blend Sheet'!$M$4,ItemNum,0),MATCH(B$1,Districts,0))*'Blend Sheet'!$M58)+(INDEX(ItemCosts,MATCH('Blend Sheet'!$N$4,ItemNum,0),MATCH(B$1,Districts,0))*'Blend Sheet'!$N58)+(INDEX(ItemCosts,MATCH('Blend Sheet'!$O$4,ItemNum,0),MATCH(B$1,Districts,0))*'Blend Sheet'!$O58)+(INDEX(ItemCosts,MATCH('Blend Sheet'!$P$4,ItemNum,0),MATCH(B$1,Districts,0))*'Blend Sheet'!$P58)+(INDEX(ItemCosts,MATCH('Blend Sheet'!$Q$4,ItemNum,0),MATCH(B$1,Districts,0))*'Blend Sheet'!$Q58)+(INDEX(ItemCosts,MATCH('Blend Sheet'!$R$4,ItemNum,0),MATCH(B$1,Districts,0))*'Blend Sheet'!$R58)+(INDEX(ItemCosts,MATCH('Blend Sheet'!$S$4,ItemNum,0),MATCH(B$1,Districts,0))*'Blend Sheet'!$S58)+(INDEX(ItemCosts,MATCH('Blend Sheet'!$T$4,ItemNum,0),MATCH(B$1,Districts,0))*'Blend Sheet'!$T58)+(INDEX(ItemCosts,MATCH('Blend Sheet'!$U$4,ItemNum,0),MATCH(B$1,Districts,0))*'Blend Sheet'!$U58)+(INDEX(ItemCosts,MATCH('Blend Sheet'!$V$4,ItemNum,0),MATCH(B$1,Districts,0))*'Blend Sheet'!$V58)+(INDEX(ItemCosts,MATCH('Blend Sheet'!$W$4,ItemNum,0),MATCH(B$1,Districts,0))*'Blend Sheet'!$W58)+(INDEX(ItemCosts,MATCH('Blend Sheet'!$X$4,ItemNum,0),MATCH(B$1,Districts,0))*'Blend Sheet'!$X58)+(INDEX(ItemCosts,MATCH('Blend Sheet'!$Y$4,ItemNum,0),MATCH(B$1,Districts,0))*'Blend Sheet'!$Y58)+(INDEX(ItemCosts,MATCH('Blend Sheet'!$Z$4,ItemNum,0),MATCH(B$1,Districts,0))*'Blend Sheet'!$Z58)+(INDEX(ItemCosts,MATCH('Blend Sheet'!$AA$4,ItemNum,0),MATCH(B$1,Districts,0))*'Blend Sheet'!$AA58)+(INDEX(ItemCosts,MATCH('Blend Sheet'!$AB$4,ItemNum,0),MATCH(B$1,Districts,0))*'Blend Sheet'!$AB58)+(INDEX(ItemCosts,MATCH('Blend Sheet'!$AC$4,ItemNum,0),MATCH(B$1,Districts,0))*'Blend Sheet'!$AC58)+(INDEX(ItemCosts,MATCH('Blend Sheet'!$AD$4,ItemNum,0),MATCH(B$1,Districts,0))*'Blend Sheet'!$AD58)+(INDEX(ItemCosts,MATCH('Blend Sheet'!$AE$4,ItemNum,0),MATCH(B$1,Districts,0))*'Blend Sheet'!$AE58)+(INDEX(ItemCosts,MATCH('Blend Sheet'!$AF$4,ItemNum,0),MATCH(B$1,Districts,0))*'Blend Sheet'!$AF58)+(INDEX(ItemCosts,MATCH('Blend Sheet'!$AG$4,ItemNum,0),MATCH(B$1,Districts,0))*'Blend Sheet'!$AG58)+(INDEX(ItemCosts,MATCH('Blend Sheet'!$AH$4,ItemNum,0),MATCH(B$1,Districts,0))*'Blend Sheet'!$AH58)+(INDEX(ItemCosts,MATCH('Blend Sheet'!$AI$4,ItemNum,0),MATCH(B$1,Districts,0))*'Blend Sheet'!$AI58)+(INDEX(ItemCosts,MATCH('Blend Sheet'!$AJ$4,ItemNum,0),MATCH(B$1,Districts,0))*'Blend Sheet'!$AJ58)+(INDEX(ItemCosts,MATCH('Blend Sheet'!$AK$4,ItemNum,0),MATCH(B$1,Districts,0))*'Blend Sheet'!$AK58)+(INDEX(ItemCosts,MATCH('Blend Sheet'!$AL$4,ItemNum,0),MATCH(B$1,Districts,0))*'Blend Sheet'!$AL58)+(INDEX(ItemCosts,MATCH('Blend Sheet'!$AM$4,ItemNum,0),MATCH(B$1,Districts,0))*'Blend Sheet'!$AM58)+(INDEX(ItemCosts,MATCH('Blend Sheet'!$AN$4,ItemNum,0),MATCH(B$1,Districts,0))*'Blend Sheet'!$AN58)+(INDEX(ItemCosts,MATCH('Blend Sheet'!$AO$4,ItemNum,0),MATCH(B$1,Districts,0))*'Blend Sheet'!$AO58)+(INDEX(ItemCosts,MATCH('Blend Sheet'!$AP$4,ItemNum,0),MATCH(B$1,Districts,0))*'Blend Sheet'!$AP58)+(INDEX(ItemCosts,MATCH('Blend Sheet'!$AQ$4,ItemNum,0),MATCH(B$1,Districts,0))*'Blend Sheet'!$AQ58)+(INDEX(ItemCosts,MATCH('Blend Sheet'!$AR$4,ItemNum,0),MATCH(B$1,Districts,0))*'Blend Sheet'!$AR58)+(INDEX(ItemCosts,MATCH('Blend Sheet'!$AS$4,ItemNum,0),MATCH(B$1,Districts,0))*'Blend Sheet'!$AS58)</f>
        <v>#N/A</v>
      </c>
      <c r="C55" s="5" t="e">
        <f>(INDEX(ItemCosts,MATCH('Blend Sheet'!$C$4,ItemNum,0),MATCH(C$1,Districts,0))*'Blend Sheet'!$C58)+(INDEX(ItemCosts,MATCH('Blend Sheet'!$D$4,ItemNum,0),MATCH(C$1,Districts,0))*'Blend Sheet'!$D58)+(INDEX(ItemCosts,MATCH('Blend Sheet'!$E$4,ItemNum,0),MATCH(C$1,Districts,0))*'Blend Sheet'!$E58)+(INDEX(ItemCosts,MATCH('Blend Sheet'!$F$4,ItemNum,0),MATCH(C$1,Districts,0))*'Blend Sheet'!$F58)+(INDEX(ItemCosts,MATCH('Blend Sheet'!$G$4,ItemNum,0),MATCH(C$1,Districts,0))*'Blend Sheet'!$G58)+(INDEX(ItemCosts,MATCH('Blend Sheet'!$H$4,ItemNum,0),MATCH(C$1,Districts,0))*'Blend Sheet'!$H58)+(INDEX(ItemCosts,MATCH('Blend Sheet'!$I$4,ItemNum,0),MATCH(C$1,Districts,0))*'Blend Sheet'!$I58)+(INDEX(ItemCosts,MATCH('Blend Sheet'!$J$4,ItemNum,0),MATCH(C$1,Districts,0))*'Blend Sheet'!$J58)+(INDEX(ItemCosts,MATCH('Blend Sheet'!$K$4,ItemNum,0),MATCH(C$1,Districts,0))*'Blend Sheet'!$K58)+(INDEX(ItemCosts,MATCH('Blend Sheet'!$L$4,ItemNum,0),MATCH(C$1,Districts,0))*'Blend Sheet'!$L58)+(INDEX(ItemCosts,MATCH('Blend Sheet'!$M$4,ItemNum,0),MATCH(C$1,Districts,0))*'Blend Sheet'!$M58)+(INDEX(ItemCosts,MATCH('Blend Sheet'!$N$4,ItemNum,0),MATCH(C$1,Districts,0))*'Blend Sheet'!$N58)+(INDEX(ItemCosts,MATCH('Blend Sheet'!$O$4,ItemNum,0),MATCH(C$1,Districts,0))*'Blend Sheet'!$O58)+(INDEX(ItemCosts,MATCH('Blend Sheet'!$P$4,ItemNum,0),MATCH(C$1,Districts,0))*'Blend Sheet'!$P58)+(INDEX(ItemCosts,MATCH('Blend Sheet'!$Q$4,ItemNum,0),MATCH(C$1,Districts,0))*'Blend Sheet'!$Q58)+(INDEX(ItemCosts,MATCH('Blend Sheet'!$R$4,ItemNum,0),MATCH(C$1,Districts,0))*'Blend Sheet'!$R58)+(INDEX(ItemCosts,MATCH('Blend Sheet'!$S$4,ItemNum,0),MATCH(C$1,Districts,0))*'Blend Sheet'!$S58)+(INDEX(ItemCosts,MATCH('Blend Sheet'!$T$4,ItemNum,0),MATCH(C$1,Districts,0))*'Blend Sheet'!$T58)+(INDEX(ItemCosts,MATCH('Blend Sheet'!$U$4,ItemNum,0),MATCH(C$1,Districts,0))*'Blend Sheet'!$U58)+(INDEX(ItemCosts,MATCH('Blend Sheet'!$V$4,ItemNum,0),MATCH(C$1,Districts,0))*'Blend Sheet'!$V58)+(INDEX(ItemCosts,MATCH('Blend Sheet'!$W$4,ItemNum,0),MATCH(C$1,Districts,0))*'Blend Sheet'!$W58)+(INDEX(ItemCosts,MATCH('Blend Sheet'!$X$4,ItemNum,0),MATCH(C$1,Districts,0))*'Blend Sheet'!$X58)+(INDEX(ItemCosts,MATCH('Blend Sheet'!$Y$4,ItemNum,0),MATCH(C$1,Districts,0))*'Blend Sheet'!$Y58)+(INDEX(ItemCosts,MATCH('Blend Sheet'!$Z$4,ItemNum,0),MATCH(C$1,Districts,0))*'Blend Sheet'!$Z58)+(INDEX(ItemCosts,MATCH('Blend Sheet'!$AA$4,ItemNum,0),MATCH(C$1,Districts,0))*'Blend Sheet'!$AA58)+(INDEX(ItemCosts,MATCH('Blend Sheet'!$AB$4,ItemNum,0),MATCH(C$1,Districts,0))*'Blend Sheet'!$AB58)+(INDEX(ItemCosts,MATCH('Blend Sheet'!$AC$4,ItemNum,0),MATCH(C$1,Districts,0))*'Blend Sheet'!$AC58)+(INDEX(ItemCosts,MATCH('Blend Sheet'!$AD$4,ItemNum,0),MATCH(C$1,Districts,0))*'Blend Sheet'!$AD58)+(INDEX(ItemCosts,MATCH('Blend Sheet'!$AE$4,ItemNum,0),MATCH(C$1,Districts,0))*'Blend Sheet'!$AE58)+(INDEX(ItemCosts,MATCH('Blend Sheet'!$AF$4,ItemNum,0),MATCH(C$1,Districts,0))*'Blend Sheet'!$AF58)+(INDEX(ItemCosts,MATCH('Blend Sheet'!$AG$4,ItemNum,0),MATCH(C$1,Districts,0))*'Blend Sheet'!$AG58)+(INDEX(ItemCosts,MATCH('Blend Sheet'!$AH$4,ItemNum,0),MATCH(C$1,Districts,0))*'Blend Sheet'!$AH58)+(INDEX(ItemCosts,MATCH('Blend Sheet'!$AI$4,ItemNum,0),MATCH(C$1,Districts,0))*'Blend Sheet'!$AI58)+(INDEX(ItemCosts,MATCH('Blend Sheet'!$AJ$4,ItemNum,0),MATCH(C$1,Districts,0))*'Blend Sheet'!$AJ58)+(INDEX(ItemCosts,MATCH('Blend Sheet'!$AK$4,ItemNum,0),MATCH(C$1,Districts,0))*'Blend Sheet'!$AK58)+(INDEX(ItemCosts,MATCH('Blend Sheet'!$AL$4,ItemNum,0),MATCH(C$1,Districts,0))*'Blend Sheet'!$AL58)+(INDEX(ItemCosts,MATCH('Blend Sheet'!$AM$4,ItemNum,0),MATCH(C$1,Districts,0))*'Blend Sheet'!$AM58)+(INDEX(ItemCosts,MATCH('Blend Sheet'!$AN$4,ItemNum,0),MATCH(C$1,Districts,0))*'Blend Sheet'!$AN58)+(INDEX(ItemCosts,MATCH('Blend Sheet'!$AO$4,ItemNum,0),MATCH(C$1,Districts,0))*'Blend Sheet'!$AO58)+(INDEX(ItemCosts,MATCH('Blend Sheet'!$AP$4,ItemNum,0),MATCH(C$1,Districts,0))*'Blend Sheet'!$AP58)+(INDEX(ItemCosts,MATCH('Blend Sheet'!$AQ$4,ItemNum,0),MATCH(C$1,Districts,0))*'Blend Sheet'!$AQ58)+(INDEX(ItemCosts,MATCH('Blend Sheet'!$AR$4,ItemNum,0),MATCH(C$1,Districts,0))*'Blend Sheet'!$AR58)+(INDEX(ItemCosts,MATCH('Blend Sheet'!$AS$4,ItemNum,0),MATCH(C$1,Districts,0))*'Blend Sheet'!$AS58)</f>
        <v>#N/A</v>
      </c>
      <c r="D55" s="5" t="e">
        <f>(INDEX(ItemCosts,MATCH('Blend Sheet'!$C$4,ItemNum,0),MATCH(D$1,Districts,0))*'Blend Sheet'!$C58)+(INDEX(ItemCosts,MATCH('Blend Sheet'!$D$4,ItemNum,0),MATCH(D$1,Districts,0))*'Blend Sheet'!$D58)+(INDEX(ItemCosts,MATCH('Blend Sheet'!$E$4,ItemNum,0),MATCH(D$1,Districts,0))*'Blend Sheet'!$E58)+(INDEX(ItemCosts,MATCH('Blend Sheet'!$F$4,ItemNum,0),MATCH(D$1,Districts,0))*'Blend Sheet'!$F58)+(INDEX(ItemCosts,MATCH('Blend Sheet'!$G$4,ItemNum,0),MATCH(D$1,Districts,0))*'Blend Sheet'!$G58)+(INDEX(ItemCosts,MATCH('Blend Sheet'!$H$4,ItemNum,0),MATCH(D$1,Districts,0))*'Blend Sheet'!$H58)+(INDEX(ItemCosts,MATCH('Blend Sheet'!$I$4,ItemNum,0),MATCH(D$1,Districts,0))*'Blend Sheet'!$I58)+(INDEX(ItemCosts,MATCH('Blend Sheet'!$J$4,ItemNum,0),MATCH(D$1,Districts,0))*'Blend Sheet'!$J58)+(INDEX(ItemCosts,MATCH('Blend Sheet'!$K$4,ItemNum,0),MATCH(D$1,Districts,0))*'Blend Sheet'!$K58)+(INDEX(ItemCosts,MATCH('Blend Sheet'!$L$4,ItemNum,0),MATCH(D$1,Districts,0))*'Blend Sheet'!$L58)+(INDEX(ItemCosts,MATCH('Blend Sheet'!$M$4,ItemNum,0),MATCH(D$1,Districts,0))*'Blend Sheet'!$M58)+(INDEX(ItemCosts,MATCH('Blend Sheet'!$N$4,ItemNum,0),MATCH(D$1,Districts,0))*'Blend Sheet'!$N58)+(INDEX(ItemCosts,MATCH('Blend Sheet'!$O$4,ItemNum,0),MATCH(D$1,Districts,0))*'Blend Sheet'!$O58)+(INDEX(ItemCosts,MATCH('Blend Sheet'!$P$4,ItemNum,0),MATCH(D$1,Districts,0))*'Blend Sheet'!$P58)+(INDEX(ItemCosts,MATCH('Blend Sheet'!$Q$4,ItemNum,0),MATCH(D$1,Districts,0))*'Blend Sheet'!$Q58)+(INDEX(ItemCosts,MATCH('Blend Sheet'!$R$4,ItemNum,0),MATCH(D$1,Districts,0))*'Blend Sheet'!$R58)+(INDEX(ItemCosts,MATCH('Blend Sheet'!$S$4,ItemNum,0),MATCH(D$1,Districts,0))*'Blend Sheet'!$S58)+(INDEX(ItemCosts,MATCH('Blend Sheet'!$T$4,ItemNum,0),MATCH(D$1,Districts,0))*'Blend Sheet'!$T58)+(INDEX(ItemCosts,MATCH('Blend Sheet'!$U$4,ItemNum,0),MATCH(D$1,Districts,0))*'Blend Sheet'!$U58)+(INDEX(ItemCosts,MATCH('Blend Sheet'!$V$4,ItemNum,0),MATCH(D$1,Districts,0))*'Blend Sheet'!$V58)+(INDEX(ItemCosts,MATCH('Blend Sheet'!$W$4,ItemNum,0),MATCH(D$1,Districts,0))*'Blend Sheet'!$W58)+(INDEX(ItemCosts,MATCH('Blend Sheet'!$X$4,ItemNum,0),MATCH(D$1,Districts,0))*'Blend Sheet'!$X58)+(INDEX(ItemCosts,MATCH('Blend Sheet'!$Y$4,ItemNum,0),MATCH(D$1,Districts,0))*'Blend Sheet'!$Y58)+(INDEX(ItemCosts,MATCH('Blend Sheet'!$Z$4,ItemNum,0),MATCH(D$1,Districts,0))*'Blend Sheet'!$Z58)+(INDEX(ItemCosts,MATCH('Blend Sheet'!$AA$4,ItemNum,0),MATCH(D$1,Districts,0))*'Blend Sheet'!$AA58)+(INDEX(ItemCosts,MATCH('Blend Sheet'!$AB$4,ItemNum,0),MATCH(D$1,Districts,0))*'Blend Sheet'!$AB58)+(INDEX(ItemCosts,MATCH('Blend Sheet'!$AC$4,ItemNum,0),MATCH(D$1,Districts,0))*'Blend Sheet'!$AC58)+(INDEX(ItemCosts,MATCH('Blend Sheet'!$AD$4,ItemNum,0),MATCH(D$1,Districts,0))*'Blend Sheet'!$AD58)+(INDEX(ItemCosts,MATCH('Blend Sheet'!$AE$4,ItemNum,0),MATCH(D$1,Districts,0))*'Blend Sheet'!$AE58)+(INDEX(ItemCosts,MATCH('Blend Sheet'!$AF$4,ItemNum,0),MATCH(D$1,Districts,0))*'Blend Sheet'!$AF58)+(INDEX(ItemCosts,MATCH('Blend Sheet'!$AG$4,ItemNum,0),MATCH(D$1,Districts,0))*'Blend Sheet'!$AG58)+(INDEX(ItemCosts,MATCH('Blend Sheet'!$AH$4,ItemNum,0),MATCH(D$1,Districts,0))*'Blend Sheet'!$AH58)+(INDEX(ItemCosts,MATCH('Blend Sheet'!$AI$4,ItemNum,0),MATCH(D$1,Districts,0))*'Blend Sheet'!$AI58)+(INDEX(ItemCosts,MATCH('Blend Sheet'!$AJ$4,ItemNum,0),MATCH(D$1,Districts,0))*'Blend Sheet'!$AJ58)+(INDEX(ItemCosts,MATCH('Blend Sheet'!$AK$4,ItemNum,0),MATCH(D$1,Districts,0))*'Blend Sheet'!$AK58)+(INDEX(ItemCosts,MATCH('Blend Sheet'!$AL$4,ItemNum,0),MATCH(D$1,Districts,0))*'Blend Sheet'!$AL58)+(INDEX(ItemCosts,MATCH('Blend Sheet'!$AM$4,ItemNum,0),MATCH(D$1,Districts,0))*'Blend Sheet'!$AM58)+(INDEX(ItemCosts,MATCH('Blend Sheet'!$AN$4,ItemNum,0),MATCH(D$1,Districts,0))*'Blend Sheet'!$AN58)+(INDEX(ItemCosts,MATCH('Blend Sheet'!$AO$4,ItemNum,0),MATCH(D$1,Districts,0))*'Blend Sheet'!$AO58)+(INDEX(ItemCosts,MATCH('Blend Sheet'!$AP$4,ItemNum,0),MATCH(D$1,Districts,0))*'Blend Sheet'!$AP58)+(INDEX(ItemCosts,MATCH('Blend Sheet'!$AQ$4,ItemNum,0),MATCH(D$1,Districts,0))*'Blend Sheet'!$AQ58)+(INDEX(ItemCosts,MATCH('Blend Sheet'!$AR$4,ItemNum,0),MATCH(D$1,Districts,0))*'Blend Sheet'!$AR58)+(INDEX(ItemCosts,MATCH('Blend Sheet'!$AS$4,ItemNum,0),MATCH(D$1,Districts,0))*'Blend Sheet'!$AS58)</f>
        <v>#N/A</v>
      </c>
      <c r="E55" s="5" t="e">
        <f>(INDEX(ItemCosts,MATCH('Blend Sheet'!$C$4,ItemNum,0),MATCH(E$1,Districts,0))*'Blend Sheet'!$C58)+(INDEX(ItemCosts,MATCH('Blend Sheet'!$D$4,ItemNum,0),MATCH(E$1,Districts,0))*'Blend Sheet'!$D58)+(INDEX(ItemCosts,MATCH('Blend Sheet'!$E$4,ItemNum,0),MATCH(E$1,Districts,0))*'Blend Sheet'!$E58)+(INDEX(ItemCosts,MATCH('Blend Sheet'!$F$4,ItemNum,0),MATCH(E$1,Districts,0))*'Blend Sheet'!$F58)+(INDEX(ItemCosts,MATCH('Blend Sheet'!$G$4,ItemNum,0),MATCH(E$1,Districts,0))*'Blend Sheet'!$G58)+(INDEX(ItemCosts,MATCH('Blend Sheet'!$H$4,ItemNum,0),MATCH(E$1,Districts,0))*'Blend Sheet'!$H58)+(INDEX(ItemCosts,MATCH('Blend Sheet'!$I$4,ItemNum,0),MATCH(E$1,Districts,0))*'Blend Sheet'!$I58)+(INDEX(ItemCosts,MATCH('Blend Sheet'!$J$4,ItemNum,0),MATCH(E$1,Districts,0))*'Blend Sheet'!$J58)+(INDEX(ItemCosts,MATCH('Blend Sheet'!$K$4,ItemNum,0),MATCH(E$1,Districts,0))*'Blend Sheet'!$K58)+(INDEX(ItemCosts,MATCH('Blend Sheet'!$L$4,ItemNum,0),MATCH(E$1,Districts,0))*'Blend Sheet'!$L58)+(INDEX(ItemCosts,MATCH('Blend Sheet'!$M$4,ItemNum,0),MATCH(E$1,Districts,0))*'Blend Sheet'!$M58)+(INDEX(ItemCosts,MATCH('Blend Sheet'!$N$4,ItemNum,0),MATCH(E$1,Districts,0))*'Blend Sheet'!$N58)+(INDEX(ItemCosts,MATCH('Blend Sheet'!$O$4,ItemNum,0),MATCH(E$1,Districts,0))*'Blend Sheet'!$O58)+(INDEX(ItemCosts,MATCH('Blend Sheet'!$P$4,ItemNum,0),MATCH(E$1,Districts,0))*'Blend Sheet'!$P58)+(INDEX(ItemCosts,MATCH('Blend Sheet'!$Q$4,ItemNum,0),MATCH(E$1,Districts,0))*'Blend Sheet'!$Q58)+(INDEX(ItemCosts,MATCH('Blend Sheet'!$R$4,ItemNum,0),MATCH(E$1,Districts,0))*'Blend Sheet'!$R58)+(INDEX(ItemCosts,MATCH('Blend Sheet'!$S$4,ItemNum,0),MATCH(E$1,Districts,0))*'Blend Sheet'!$S58)+(INDEX(ItemCosts,MATCH('Blend Sheet'!$T$4,ItemNum,0),MATCH(E$1,Districts,0))*'Blend Sheet'!$T58)+(INDEX(ItemCosts,MATCH('Blend Sheet'!$U$4,ItemNum,0),MATCH(E$1,Districts,0))*'Blend Sheet'!$U58)+(INDEX(ItemCosts,MATCH('Blend Sheet'!$V$4,ItemNum,0),MATCH(E$1,Districts,0))*'Blend Sheet'!$V58)+(INDEX(ItemCosts,MATCH('Blend Sheet'!$W$4,ItemNum,0),MATCH(E$1,Districts,0))*'Blend Sheet'!$W58)+(INDEX(ItemCosts,MATCH('Blend Sheet'!$X$4,ItemNum,0),MATCH(E$1,Districts,0))*'Blend Sheet'!$X58)+(INDEX(ItemCosts,MATCH('Blend Sheet'!$Y$4,ItemNum,0),MATCH(E$1,Districts,0))*'Blend Sheet'!$Y58)+(INDEX(ItemCosts,MATCH('Blend Sheet'!$Z$4,ItemNum,0),MATCH(E$1,Districts,0))*'Blend Sheet'!$Z58)+(INDEX(ItemCosts,MATCH('Blend Sheet'!$AA$4,ItemNum,0),MATCH(E$1,Districts,0))*'Blend Sheet'!$AA58)+(INDEX(ItemCosts,MATCH('Blend Sheet'!$AB$4,ItemNum,0),MATCH(E$1,Districts,0))*'Blend Sheet'!$AB58)+(INDEX(ItemCosts,MATCH('Blend Sheet'!$AC$4,ItemNum,0),MATCH(E$1,Districts,0))*'Blend Sheet'!$AC58)+(INDEX(ItemCosts,MATCH('Blend Sheet'!$AD$4,ItemNum,0),MATCH(E$1,Districts,0))*'Blend Sheet'!$AD58)+(INDEX(ItemCosts,MATCH('Blend Sheet'!$AE$4,ItemNum,0),MATCH(E$1,Districts,0))*'Blend Sheet'!$AE58)+(INDEX(ItemCosts,MATCH('Blend Sheet'!$AF$4,ItemNum,0),MATCH(E$1,Districts,0))*'Blend Sheet'!$AF58)+(INDEX(ItemCosts,MATCH('Blend Sheet'!$AG$4,ItemNum,0),MATCH(E$1,Districts,0))*'Blend Sheet'!$AG58)+(INDEX(ItemCosts,MATCH('Blend Sheet'!$AH$4,ItemNum,0),MATCH(E$1,Districts,0))*'Blend Sheet'!$AH58)+(INDEX(ItemCosts,MATCH('Blend Sheet'!$AI$4,ItemNum,0),MATCH(E$1,Districts,0))*'Blend Sheet'!$AI58)+(INDEX(ItemCosts,MATCH('Blend Sheet'!$AJ$4,ItemNum,0),MATCH(E$1,Districts,0))*'Blend Sheet'!$AJ58)+(INDEX(ItemCosts,MATCH('Blend Sheet'!$AK$4,ItemNum,0),MATCH(E$1,Districts,0))*'Blend Sheet'!$AK58)+(INDEX(ItemCosts,MATCH('Blend Sheet'!$AL$4,ItemNum,0),MATCH(E$1,Districts,0))*'Blend Sheet'!$AL58)+(INDEX(ItemCosts,MATCH('Blend Sheet'!$AM$4,ItemNum,0),MATCH(E$1,Districts,0))*'Blend Sheet'!$AM58)+(INDEX(ItemCosts,MATCH('Blend Sheet'!$AN$4,ItemNum,0),MATCH(E$1,Districts,0))*'Blend Sheet'!$AN58)+(INDEX(ItemCosts,MATCH('Blend Sheet'!$AO$4,ItemNum,0),MATCH(E$1,Districts,0))*'Blend Sheet'!$AO58)+(INDEX(ItemCosts,MATCH('Blend Sheet'!$AP$4,ItemNum,0),MATCH(E$1,Districts,0))*'Blend Sheet'!$AP58)+(INDEX(ItemCosts,MATCH('Blend Sheet'!$AQ$4,ItemNum,0),MATCH(E$1,Districts,0))*'Blend Sheet'!$AQ58)+(INDEX(ItemCosts,MATCH('Blend Sheet'!$AR$4,ItemNum,0),MATCH(E$1,Districts,0))*'Blend Sheet'!$AR58)+(INDEX(ItemCosts,MATCH('Blend Sheet'!$AS$4,ItemNum,0),MATCH(E$1,Districts,0))*'Blend Sheet'!$AS58)</f>
        <v>#N/A</v>
      </c>
      <c r="F55" s="5" t="e">
        <f>(INDEX(ItemCosts,MATCH('Blend Sheet'!$C$4,ItemNum,0),MATCH(F$1,Districts,0))*'Blend Sheet'!$C58)+(INDEX(ItemCosts,MATCH('Blend Sheet'!$D$4,ItemNum,0),MATCH(F$1,Districts,0))*'Blend Sheet'!$D58)+(INDEX(ItemCosts,MATCH('Blend Sheet'!$E$4,ItemNum,0),MATCH(F$1,Districts,0))*'Blend Sheet'!$E58)+(INDEX(ItemCosts,MATCH('Blend Sheet'!$F$4,ItemNum,0),MATCH(F$1,Districts,0))*'Blend Sheet'!$F58)+(INDEX(ItemCosts,MATCH('Blend Sheet'!$G$4,ItemNum,0),MATCH(F$1,Districts,0))*'Blend Sheet'!$G58)+(INDEX(ItemCosts,MATCH('Blend Sheet'!$H$4,ItemNum,0),MATCH(F$1,Districts,0))*'Blend Sheet'!$H58)+(INDEX(ItemCosts,MATCH('Blend Sheet'!$I$4,ItemNum,0),MATCH(F$1,Districts,0))*'Blend Sheet'!$I58)+(INDEX(ItemCosts,MATCH('Blend Sheet'!$J$4,ItemNum,0),MATCH(F$1,Districts,0))*'Blend Sheet'!$J58)+(INDEX(ItemCosts,MATCH('Blend Sheet'!$K$4,ItemNum,0),MATCH(F$1,Districts,0))*'Blend Sheet'!$K58)+(INDEX(ItemCosts,MATCH('Blend Sheet'!$L$4,ItemNum,0),MATCH(F$1,Districts,0))*'Blend Sheet'!$L58)+(INDEX(ItemCosts,MATCH('Blend Sheet'!$M$4,ItemNum,0),MATCH(F$1,Districts,0))*'Blend Sheet'!$M58)+(INDEX(ItemCosts,MATCH('Blend Sheet'!$N$4,ItemNum,0),MATCH(F$1,Districts,0))*'Blend Sheet'!$N58)+(INDEX(ItemCosts,MATCH('Blend Sheet'!$O$4,ItemNum,0),MATCH(F$1,Districts,0))*'Blend Sheet'!$O58)+(INDEX(ItemCosts,MATCH('Blend Sheet'!$P$4,ItemNum,0),MATCH(F$1,Districts,0))*'Blend Sheet'!$P58)+(INDEX(ItemCosts,MATCH('Blend Sheet'!$Q$4,ItemNum,0),MATCH(F$1,Districts,0))*'Blend Sheet'!$Q58)+(INDEX(ItemCosts,MATCH('Blend Sheet'!$R$4,ItemNum,0),MATCH(F$1,Districts,0))*'Blend Sheet'!$R58)+(INDEX(ItemCosts,MATCH('Blend Sheet'!$S$4,ItemNum,0),MATCH(F$1,Districts,0))*'Blend Sheet'!$S58)+(INDEX(ItemCosts,MATCH('Blend Sheet'!$T$4,ItemNum,0),MATCH(F$1,Districts,0))*'Blend Sheet'!$T58)+(INDEX(ItemCosts,MATCH('Blend Sheet'!$U$4,ItemNum,0),MATCH(F$1,Districts,0))*'Blend Sheet'!$U58)+(INDEX(ItemCosts,MATCH('Blend Sheet'!$V$4,ItemNum,0),MATCH(F$1,Districts,0))*'Blend Sheet'!$V58)+(INDEX(ItemCosts,MATCH('Blend Sheet'!$W$4,ItemNum,0),MATCH(F$1,Districts,0))*'Blend Sheet'!$W58)+(INDEX(ItemCosts,MATCH('Blend Sheet'!$X$4,ItemNum,0),MATCH(F$1,Districts,0))*'Blend Sheet'!$X58)+(INDEX(ItemCosts,MATCH('Blend Sheet'!$Y$4,ItemNum,0),MATCH(F$1,Districts,0))*'Blend Sheet'!$Y58)+(INDEX(ItemCosts,MATCH('Blend Sheet'!$Z$4,ItemNum,0),MATCH(F$1,Districts,0))*'Blend Sheet'!$Z58)+(INDEX(ItemCosts,MATCH('Blend Sheet'!$AA$4,ItemNum,0),MATCH(F$1,Districts,0))*'Blend Sheet'!$AA58)+(INDEX(ItemCosts,MATCH('Blend Sheet'!$AB$4,ItemNum,0),MATCH(F$1,Districts,0))*'Blend Sheet'!$AB58)+(INDEX(ItemCosts,MATCH('Blend Sheet'!$AC$4,ItemNum,0),MATCH(F$1,Districts,0))*'Blend Sheet'!$AC58)+(INDEX(ItemCosts,MATCH('Blend Sheet'!$AD$4,ItemNum,0),MATCH(F$1,Districts,0))*'Blend Sheet'!$AD58)+(INDEX(ItemCosts,MATCH('Blend Sheet'!$AE$4,ItemNum,0),MATCH(F$1,Districts,0))*'Blend Sheet'!$AE58)+(INDEX(ItemCosts,MATCH('Blend Sheet'!$AF$4,ItemNum,0),MATCH(F$1,Districts,0))*'Blend Sheet'!$AF58)+(INDEX(ItemCosts,MATCH('Blend Sheet'!$AG$4,ItemNum,0),MATCH(F$1,Districts,0))*'Blend Sheet'!$AG58)+(INDEX(ItemCosts,MATCH('Blend Sheet'!$AH$4,ItemNum,0),MATCH(F$1,Districts,0))*'Blend Sheet'!$AH58)+(INDEX(ItemCosts,MATCH('Blend Sheet'!$AI$4,ItemNum,0),MATCH(F$1,Districts,0))*'Blend Sheet'!$AI58)+(INDEX(ItemCosts,MATCH('Blend Sheet'!$AJ$4,ItemNum,0),MATCH(F$1,Districts,0))*'Blend Sheet'!$AJ58)+(INDEX(ItemCosts,MATCH('Blend Sheet'!$AK$4,ItemNum,0),MATCH(F$1,Districts,0))*'Blend Sheet'!$AK58)+(INDEX(ItemCosts,MATCH('Blend Sheet'!$AL$4,ItemNum,0),MATCH(F$1,Districts,0))*'Blend Sheet'!$AL58)+(INDEX(ItemCosts,MATCH('Blend Sheet'!$AM$4,ItemNum,0),MATCH(F$1,Districts,0))*'Blend Sheet'!$AM58)+(INDEX(ItemCosts,MATCH('Blend Sheet'!$AN$4,ItemNum,0),MATCH(F$1,Districts,0))*'Blend Sheet'!$AN58)+(INDEX(ItemCosts,MATCH('Blend Sheet'!$AO$4,ItemNum,0),MATCH(F$1,Districts,0))*'Blend Sheet'!$AO58)+(INDEX(ItemCosts,MATCH('Blend Sheet'!$AP$4,ItemNum,0),MATCH(F$1,Districts,0))*'Blend Sheet'!$AP58)+(INDEX(ItemCosts,MATCH('Blend Sheet'!$AQ$4,ItemNum,0),MATCH(F$1,Districts,0))*'Blend Sheet'!$AQ58)+(INDEX(ItemCosts,MATCH('Blend Sheet'!$AR$4,ItemNum,0),MATCH(F$1,Districts,0))*'Blend Sheet'!$AR58)+(INDEX(ItemCosts,MATCH('Blend Sheet'!$AS$4,ItemNum,0),MATCH(F$1,Districts,0))*'Blend Sheet'!$AS58)</f>
        <v>#N/A</v>
      </c>
      <c r="G55" s="5" t="e">
        <f>(INDEX(ItemCosts,MATCH('Blend Sheet'!$C$4,ItemNum,0),MATCH(G$1,Districts,0))*'Blend Sheet'!$C58)+(INDEX(ItemCosts,MATCH('Blend Sheet'!$D$4,ItemNum,0),MATCH(G$1,Districts,0))*'Blend Sheet'!$D58)+(INDEX(ItemCosts,MATCH('Blend Sheet'!$E$4,ItemNum,0),MATCH(G$1,Districts,0))*'Blend Sheet'!$E58)+(INDEX(ItemCosts,MATCH('Blend Sheet'!$F$4,ItemNum,0),MATCH(G$1,Districts,0))*'Blend Sheet'!$F58)+(INDEX(ItemCosts,MATCH('Blend Sheet'!$G$4,ItemNum,0),MATCH(G$1,Districts,0))*'Blend Sheet'!$G58)+(INDEX(ItemCosts,MATCH('Blend Sheet'!$H$4,ItemNum,0),MATCH(G$1,Districts,0))*'Blend Sheet'!$H58)+(INDEX(ItemCosts,MATCH('Blend Sheet'!$I$4,ItemNum,0),MATCH(G$1,Districts,0))*'Blend Sheet'!$I58)+(INDEX(ItemCosts,MATCH('Blend Sheet'!$J$4,ItemNum,0),MATCH(G$1,Districts,0))*'Blend Sheet'!$J58)+(INDEX(ItemCosts,MATCH('Blend Sheet'!$K$4,ItemNum,0),MATCH(G$1,Districts,0))*'Blend Sheet'!$K58)+(INDEX(ItemCosts,MATCH('Blend Sheet'!$L$4,ItemNum,0),MATCH(G$1,Districts,0))*'Blend Sheet'!$L58)+(INDEX(ItemCosts,MATCH('Blend Sheet'!$M$4,ItemNum,0),MATCH(G$1,Districts,0))*'Blend Sheet'!$M58)+(INDEX(ItemCosts,MATCH('Blend Sheet'!$N$4,ItemNum,0),MATCH(G$1,Districts,0))*'Blend Sheet'!$N58)+(INDEX(ItemCosts,MATCH('Blend Sheet'!$O$4,ItemNum,0),MATCH(G$1,Districts,0))*'Blend Sheet'!$O58)+(INDEX(ItemCosts,MATCH('Blend Sheet'!$P$4,ItemNum,0),MATCH(G$1,Districts,0))*'Blend Sheet'!$P58)+(INDEX(ItemCosts,MATCH('Blend Sheet'!$Q$4,ItemNum,0),MATCH(G$1,Districts,0))*'Blend Sheet'!$Q58)+(INDEX(ItemCosts,MATCH('Blend Sheet'!$R$4,ItemNum,0),MATCH(G$1,Districts,0))*'Blend Sheet'!$R58)+(INDEX(ItemCosts,MATCH('Blend Sheet'!$S$4,ItemNum,0),MATCH(G$1,Districts,0))*'Blend Sheet'!$S58)+(INDEX(ItemCosts,MATCH('Blend Sheet'!$T$4,ItemNum,0),MATCH(G$1,Districts,0))*'Blend Sheet'!$T58)+(INDEX(ItemCosts,MATCH('Blend Sheet'!$U$4,ItemNum,0),MATCH(G$1,Districts,0))*'Blend Sheet'!$U58)+(INDEX(ItemCosts,MATCH('Blend Sheet'!$V$4,ItemNum,0),MATCH(G$1,Districts,0))*'Blend Sheet'!$V58)+(INDEX(ItemCosts,MATCH('Blend Sheet'!$W$4,ItemNum,0),MATCH(G$1,Districts,0))*'Blend Sheet'!$W58)+(INDEX(ItemCosts,MATCH('Blend Sheet'!$X$4,ItemNum,0),MATCH(G$1,Districts,0))*'Blend Sheet'!$X58)+(INDEX(ItemCosts,MATCH('Blend Sheet'!$Y$4,ItemNum,0),MATCH(G$1,Districts,0))*'Blend Sheet'!$Y58)+(INDEX(ItemCosts,MATCH('Blend Sheet'!$Z$4,ItemNum,0),MATCH(G$1,Districts,0))*'Blend Sheet'!$Z58)+(INDEX(ItemCosts,MATCH('Blend Sheet'!$AA$4,ItemNum,0),MATCH(G$1,Districts,0))*'Blend Sheet'!$AA58)+(INDEX(ItemCosts,MATCH('Blend Sheet'!$AB$4,ItemNum,0),MATCH(G$1,Districts,0))*'Blend Sheet'!$AB58)+(INDEX(ItemCosts,MATCH('Blend Sheet'!$AC$4,ItemNum,0),MATCH(G$1,Districts,0))*'Blend Sheet'!$AC58)+(INDEX(ItemCosts,MATCH('Blend Sheet'!$AD$4,ItemNum,0),MATCH(G$1,Districts,0))*'Blend Sheet'!$AD58)+(INDEX(ItemCosts,MATCH('Blend Sheet'!$AE$4,ItemNum,0),MATCH(G$1,Districts,0))*'Blend Sheet'!$AE58)+(INDEX(ItemCosts,MATCH('Blend Sheet'!$AF$4,ItemNum,0),MATCH(G$1,Districts,0))*'Blend Sheet'!$AF58)+(INDEX(ItemCosts,MATCH('Blend Sheet'!$AG$4,ItemNum,0),MATCH(G$1,Districts,0))*'Blend Sheet'!$AG58)+(INDEX(ItemCosts,MATCH('Blend Sheet'!$AH$4,ItemNum,0),MATCH(G$1,Districts,0))*'Blend Sheet'!$AH58)+(INDEX(ItemCosts,MATCH('Blend Sheet'!$AI$4,ItemNum,0),MATCH(G$1,Districts,0))*'Blend Sheet'!$AI58)+(INDEX(ItemCosts,MATCH('Blend Sheet'!$AJ$4,ItemNum,0),MATCH(G$1,Districts,0))*'Blend Sheet'!$AJ58)+(INDEX(ItemCosts,MATCH('Blend Sheet'!$AK$4,ItemNum,0),MATCH(G$1,Districts,0))*'Blend Sheet'!$AK58)+(INDEX(ItemCosts,MATCH('Blend Sheet'!$AL$4,ItemNum,0),MATCH(G$1,Districts,0))*'Blend Sheet'!$AL58)+(INDEX(ItemCosts,MATCH('Blend Sheet'!$AM$4,ItemNum,0),MATCH(G$1,Districts,0))*'Blend Sheet'!$AM58)+(INDEX(ItemCosts,MATCH('Blend Sheet'!$AN$4,ItemNum,0),MATCH(G$1,Districts,0))*'Blend Sheet'!$AN58)+(INDEX(ItemCosts,MATCH('Blend Sheet'!$AO$4,ItemNum,0),MATCH(G$1,Districts,0))*'Blend Sheet'!$AO58)+(INDEX(ItemCosts,MATCH('Blend Sheet'!$AP$4,ItemNum,0),MATCH(G$1,Districts,0))*'Blend Sheet'!$AP58)+(INDEX(ItemCosts,MATCH('Blend Sheet'!$AQ$4,ItemNum,0),MATCH(G$1,Districts,0))*'Blend Sheet'!$AQ58)+(INDEX(ItemCosts,MATCH('Blend Sheet'!$AR$4,ItemNum,0),MATCH(G$1,Districts,0))*'Blend Sheet'!$AR58)+(INDEX(ItemCosts,MATCH('Blend Sheet'!$AS$4,ItemNum,0),MATCH(G$1,Districts,0))*'Blend Sheet'!$AS58)</f>
        <v>#N/A</v>
      </c>
      <c r="H55" s="5" t="e">
        <f>(INDEX(ItemCosts,MATCH('Blend Sheet'!$C$4,ItemNum,0),MATCH(H$1,Districts,0))*'Blend Sheet'!$C58)+(INDEX(ItemCosts,MATCH('Blend Sheet'!$D$4,ItemNum,0),MATCH(H$1,Districts,0))*'Blend Sheet'!$D58)+(INDEX(ItemCosts,MATCH('Blend Sheet'!$E$4,ItemNum,0),MATCH(H$1,Districts,0))*'Blend Sheet'!$E58)+(INDEX(ItemCosts,MATCH('Blend Sheet'!$F$4,ItemNum,0),MATCH(H$1,Districts,0))*'Blend Sheet'!$F58)+(INDEX(ItemCosts,MATCH('Blend Sheet'!$G$4,ItemNum,0),MATCH(H$1,Districts,0))*'Blend Sheet'!$G58)+(INDEX(ItemCosts,MATCH('Blend Sheet'!$H$4,ItemNum,0),MATCH(H$1,Districts,0))*'Blend Sheet'!$H58)+(INDEX(ItemCosts,MATCH('Blend Sheet'!$I$4,ItemNum,0),MATCH(H$1,Districts,0))*'Blend Sheet'!$I58)+(INDEX(ItemCosts,MATCH('Blend Sheet'!$J$4,ItemNum,0),MATCH(H$1,Districts,0))*'Blend Sheet'!$J58)+(INDEX(ItemCosts,MATCH('Blend Sheet'!$K$4,ItemNum,0),MATCH(H$1,Districts,0))*'Blend Sheet'!$K58)+(INDEX(ItemCosts,MATCH('Blend Sheet'!$L$4,ItemNum,0),MATCH(H$1,Districts,0))*'Blend Sheet'!$L58)+(INDEX(ItemCosts,MATCH('Blend Sheet'!$M$4,ItemNum,0),MATCH(H$1,Districts,0))*'Blend Sheet'!$M58)+(INDEX(ItemCosts,MATCH('Blend Sheet'!$N$4,ItemNum,0),MATCH(H$1,Districts,0))*'Blend Sheet'!$N58)+(INDEX(ItemCosts,MATCH('Blend Sheet'!$O$4,ItemNum,0),MATCH(H$1,Districts,0))*'Blend Sheet'!$O58)+(INDEX(ItemCosts,MATCH('Blend Sheet'!$P$4,ItemNum,0),MATCH(H$1,Districts,0))*'Blend Sheet'!$P58)+(INDEX(ItemCosts,MATCH('Blend Sheet'!$Q$4,ItemNum,0),MATCH(H$1,Districts,0))*'Blend Sheet'!$Q58)+(INDEX(ItemCosts,MATCH('Blend Sheet'!$R$4,ItemNum,0),MATCH(H$1,Districts,0))*'Blend Sheet'!$R58)+(INDEX(ItemCosts,MATCH('Blend Sheet'!$S$4,ItemNum,0),MATCH(H$1,Districts,0))*'Blend Sheet'!$S58)+(INDEX(ItemCosts,MATCH('Blend Sheet'!$T$4,ItemNum,0),MATCH(H$1,Districts,0))*'Blend Sheet'!$T58)+(INDEX(ItemCosts,MATCH('Blend Sheet'!$U$4,ItemNum,0),MATCH(H$1,Districts,0))*'Blend Sheet'!$U58)+(INDEX(ItemCosts,MATCH('Blend Sheet'!$V$4,ItemNum,0),MATCH(H$1,Districts,0))*'Blend Sheet'!$V58)+(INDEX(ItemCosts,MATCH('Blend Sheet'!$W$4,ItemNum,0),MATCH(H$1,Districts,0))*'Blend Sheet'!$W58)+(INDEX(ItemCosts,MATCH('Blend Sheet'!$X$4,ItemNum,0),MATCH(H$1,Districts,0))*'Blend Sheet'!$X58)+(INDEX(ItemCosts,MATCH('Blend Sheet'!$Y$4,ItemNum,0),MATCH(H$1,Districts,0))*'Blend Sheet'!$Y58)+(INDEX(ItemCosts,MATCH('Blend Sheet'!$Z$4,ItemNum,0),MATCH(H$1,Districts,0))*'Blend Sheet'!$Z58)+(INDEX(ItemCosts,MATCH('Blend Sheet'!$AA$4,ItemNum,0),MATCH(H$1,Districts,0))*'Blend Sheet'!$AA58)+(INDEX(ItemCosts,MATCH('Blend Sheet'!$AB$4,ItemNum,0),MATCH(H$1,Districts,0))*'Blend Sheet'!$AB58)+(INDEX(ItemCosts,MATCH('Blend Sheet'!$AC$4,ItemNum,0),MATCH(H$1,Districts,0))*'Blend Sheet'!$AC58)+(INDEX(ItemCosts,MATCH('Blend Sheet'!$AD$4,ItemNum,0),MATCH(H$1,Districts,0))*'Blend Sheet'!$AD58)+(INDEX(ItemCosts,MATCH('Blend Sheet'!$AE$4,ItemNum,0),MATCH(H$1,Districts,0))*'Blend Sheet'!$AE58)+(INDEX(ItemCosts,MATCH('Blend Sheet'!$AF$4,ItemNum,0),MATCH(H$1,Districts,0))*'Blend Sheet'!$AF58)+(INDEX(ItemCosts,MATCH('Blend Sheet'!$AG$4,ItemNum,0),MATCH(H$1,Districts,0))*'Blend Sheet'!$AG58)+(INDEX(ItemCosts,MATCH('Blend Sheet'!$AH$4,ItemNum,0),MATCH(H$1,Districts,0))*'Blend Sheet'!$AH58)+(INDEX(ItemCosts,MATCH('Blend Sheet'!$AI$4,ItemNum,0),MATCH(H$1,Districts,0))*'Blend Sheet'!$AI58)+(INDEX(ItemCosts,MATCH('Blend Sheet'!$AJ$4,ItemNum,0),MATCH(H$1,Districts,0))*'Blend Sheet'!$AJ58)+(INDEX(ItemCosts,MATCH('Blend Sheet'!$AK$4,ItemNum,0),MATCH(H$1,Districts,0))*'Blend Sheet'!$AK58)+(INDEX(ItemCosts,MATCH('Blend Sheet'!$AL$4,ItemNum,0),MATCH(H$1,Districts,0))*'Blend Sheet'!$AL58)+(INDEX(ItemCosts,MATCH('Blend Sheet'!$AM$4,ItemNum,0),MATCH(H$1,Districts,0))*'Blend Sheet'!$AM58)+(INDEX(ItemCosts,MATCH('Blend Sheet'!$AN$4,ItemNum,0),MATCH(H$1,Districts,0))*'Blend Sheet'!$AN58)+(INDEX(ItemCosts,MATCH('Blend Sheet'!$AO$4,ItemNum,0),MATCH(H$1,Districts,0))*'Blend Sheet'!$AO58)+(INDEX(ItemCosts,MATCH('Blend Sheet'!$AP$4,ItemNum,0),MATCH(H$1,Districts,0))*'Blend Sheet'!$AP58)+(INDEX(ItemCosts,MATCH('Blend Sheet'!$AQ$4,ItemNum,0),MATCH(H$1,Districts,0))*'Blend Sheet'!$AQ58)+(INDEX(ItemCosts,MATCH('Blend Sheet'!$AR$4,ItemNum,0),MATCH(H$1,Districts,0))*'Blend Sheet'!$AR58)+(INDEX(ItemCosts,MATCH('Blend Sheet'!$AS$4,ItemNum,0),MATCH(H$1,Districts,0))*'Blend Sheet'!$AS58)</f>
        <v>#N/A</v>
      </c>
      <c r="I55" s="5" t="e">
        <f>(INDEX(ItemCosts,MATCH('Blend Sheet'!$C$4,ItemNum,0),MATCH(I$1,Districts,0))*'Blend Sheet'!$C58)+(INDEX(ItemCosts,MATCH('Blend Sheet'!$D$4,ItemNum,0),MATCH(I$1,Districts,0))*'Blend Sheet'!$D58)+(INDEX(ItemCosts,MATCH('Blend Sheet'!$E$4,ItemNum,0),MATCH(I$1,Districts,0))*'Blend Sheet'!$E58)+(INDEX(ItemCosts,MATCH('Blend Sheet'!$F$4,ItemNum,0),MATCH(I$1,Districts,0))*'Blend Sheet'!$F58)+(INDEX(ItemCosts,MATCH('Blend Sheet'!$G$4,ItemNum,0),MATCH(I$1,Districts,0))*'Blend Sheet'!$G58)+(INDEX(ItemCosts,MATCH('Blend Sheet'!$H$4,ItemNum,0),MATCH(I$1,Districts,0))*'Blend Sheet'!$H58)+(INDEX(ItemCosts,MATCH('Blend Sheet'!$I$4,ItemNum,0),MATCH(I$1,Districts,0))*'Blend Sheet'!$I58)+(INDEX(ItemCosts,MATCH('Blend Sheet'!$J$4,ItemNum,0),MATCH(I$1,Districts,0))*'Blend Sheet'!$J58)+(INDEX(ItemCosts,MATCH('Blend Sheet'!$K$4,ItemNum,0),MATCH(I$1,Districts,0))*'Blend Sheet'!$K58)+(INDEX(ItemCosts,MATCH('Blend Sheet'!$L$4,ItemNum,0),MATCH(I$1,Districts,0))*'Blend Sheet'!$L58)+(INDEX(ItemCosts,MATCH('Blend Sheet'!$M$4,ItemNum,0),MATCH(I$1,Districts,0))*'Blend Sheet'!$M58)+(INDEX(ItemCosts,MATCH('Blend Sheet'!$N$4,ItemNum,0),MATCH(I$1,Districts,0))*'Blend Sheet'!$N58)+(INDEX(ItemCosts,MATCH('Blend Sheet'!$O$4,ItemNum,0),MATCH(I$1,Districts,0))*'Blend Sheet'!$O58)+(INDEX(ItemCosts,MATCH('Blend Sheet'!$P$4,ItemNum,0),MATCH(I$1,Districts,0))*'Blend Sheet'!$P58)+(INDEX(ItemCosts,MATCH('Blend Sheet'!$Q$4,ItemNum,0),MATCH(I$1,Districts,0))*'Blend Sheet'!$Q58)+(INDEX(ItemCosts,MATCH('Blend Sheet'!$R$4,ItemNum,0),MATCH(I$1,Districts,0))*'Blend Sheet'!$R58)+(INDEX(ItemCosts,MATCH('Blend Sheet'!$S$4,ItemNum,0),MATCH(I$1,Districts,0))*'Blend Sheet'!$S58)+(INDEX(ItemCosts,MATCH('Blend Sheet'!$T$4,ItemNum,0),MATCH(I$1,Districts,0))*'Blend Sheet'!$T58)+(INDEX(ItemCosts,MATCH('Blend Sheet'!$U$4,ItemNum,0),MATCH(I$1,Districts,0))*'Blend Sheet'!$U58)+(INDEX(ItemCosts,MATCH('Blend Sheet'!$V$4,ItemNum,0),MATCH(I$1,Districts,0))*'Blend Sheet'!$V58)+(INDEX(ItemCosts,MATCH('Blend Sheet'!$W$4,ItemNum,0),MATCH(I$1,Districts,0))*'Blend Sheet'!$W58)+(INDEX(ItemCosts,MATCH('Blend Sheet'!$X$4,ItemNum,0),MATCH(I$1,Districts,0))*'Blend Sheet'!$X58)+(INDEX(ItemCosts,MATCH('Blend Sheet'!$Y$4,ItemNum,0),MATCH(I$1,Districts,0))*'Blend Sheet'!$Y58)+(INDEX(ItemCosts,MATCH('Blend Sheet'!$Z$4,ItemNum,0),MATCH(I$1,Districts,0))*'Blend Sheet'!$Z58)+(INDEX(ItemCosts,MATCH('Blend Sheet'!$AA$4,ItemNum,0),MATCH(I$1,Districts,0))*'Blend Sheet'!$AA58)+(INDEX(ItemCosts,MATCH('Blend Sheet'!$AB$4,ItemNum,0),MATCH(I$1,Districts,0))*'Blend Sheet'!$AB58)+(INDEX(ItemCosts,MATCH('Blend Sheet'!$AC$4,ItemNum,0),MATCH(I$1,Districts,0))*'Blend Sheet'!$AC58)+(INDEX(ItemCosts,MATCH('Blend Sheet'!$AD$4,ItemNum,0),MATCH(I$1,Districts,0))*'Blend Sheet'!$AD58)+(INDEX(ItemCosts,MATCH('Blend Sheet'!$AE$4,ItemNum,0),MATCH(I$1,Districts,0))*'Blend Sheet'!$AE58)+(INDEX(ItemCosts,MATCH('Blend Sheet'!$AF$4,ItemNum,0),MATCH(I$1,Districts,0))*'Blend Sheet'!$AF58)+(INDEX(ItemCosts,MATCH('Blend Sheet'!$AG$4,ItemNum,0),MATCH(I$1,Districts,0))*'Blend Sheet'!$AG58)+(INDEX(ItemCosts,MATCH('Blend Sheet'!$AH$4,ItemNum,0),MATCH(I$1,Districts,0))*'Blend Sheet'!$AH58)+(INDEX(ItemCosts,MATCH('Blend Sheet'!$AI$4,ItemNum,0),MATCH(I$1,Districts,0))*'Blend Sheet'!$AI58)+(INDEX(ItemCosts,MATCH('Blend Sheet'!$AJ$4,ItemNum,0),MATCH(I$1,Districts,0))*'Blend Sheet'!$AJ58)+(INDEX(ItemCosts,MATCH('Blend Sheet'!$AK$4,ItemNum,0),MATCH(I$1,Districts,0))*'Blend Sheet'!$AK58)+(INDEX(ItemCosts,MATCH('Blend Sheet'!$AL$4,ItemNum,0),MATCH(I$1,Districts,0))*'Blend Sheet'!$AL58)+(INDEX(ItemCosts,MATCH('Blend Sheet'!$AM$4,ItemNum,0),MATCH(I$1,Districts,0))*'Blend Sheet'!$AM58)+(INDEX(ItemCosts,MATCH('Blend Sheet'!$AN$4,ItemNum,0),MATCH(I$1,Districts,0))*'Blend Sheet'!$AN58)+(INDEX(ItemCosts,MATCH('Blend Sheet'!$AO$4,ItemNum,0),MATCH(I$1,Districts,0))*'Blend Sheet'!$AO58)+(INDEX(ItemCosts,MATCH('Blend Sheet'!$AP$4,ItemNum,0),MATCH(I$1,Districts,0))*'Blend Sheet'!$AP58)+(INDEX(ItemCosts,MATCH('Blend Sheet'!$AQ$4,ItemNum,0),MATCH(I$1,Districts,0))*'Blend Sheet'!$AQ58)+(INDEX(ItemCosts,MATCH('Blend Sheet'!$AR$4,ItemNum,0),MATCH(I$1,Districts,0))*'Blend Sheet'!$AR58)+(INDEX(ItemCosts,MATCH('Blend Sheet'!$AS$4,ItemNum,0),MATCH(I$1,Districts,0))*'Blend Sheet'!$AS58)</f>
        <v>#N/A</v>
      </c>
      <c r="J55" s="5" t="e">
        <f>(INDEX(ItemCosts,MATCH('Blend Sheet'!$C$4,ItemNum,0),MATCH(J$1,Districts,0))*'Blend Sheet'!$C58)+(INDEX(ItemCosts,MATCH('Blend Sheet'!$D$4,ItemNum,0),MATCH(J$1,Districts,0))*'Blend Sheet'!$D58)+(INDEX(ItemCosts,MATCH('Blend Sheet'!$E$4,ItemNum,0),MATCH(J$1,Districts,0))*'Blend Sheet'!$E58)+(INDEX(ItemCosts,MATCH('Blend Sheet'!$F$4,ItemNum,0),MATCH(J$1,Districts,0))*'Blend Sheet'!$F58)+(INDEX(ItemCosts,MATCH('Blend Sheet'!$G$4,ItemNum,0),MATCH(J$1,Districts,0))*'Blend Sheet'!$G58)+(INDEX(ItemCosts,MATCH('Blend Sheet'!$H$4,ItemNum,0),MATCH(J$1,Districts,0))*'Blend Sheet'!$H58)+(INDEX(ItemCosts,MATCH('Blend Sheet'!$I$4,ItemNum,0),MATCH(J$1,Districts,0))*'Blend Sheet'!$I58)+(INDEX(ItemCosts,MATCH('Blend Sheet'!$J$4,ItemNum,0),MATCH(J$1,Districts,0))*'Blend Sheet'!$J58)+(INDEX(ItemCosts,MATCH('Blend Sheet'!$K$4,ItemNum,0),MATCH(J$1,Districts,0))*'Blend Sheet'!$K58)+(INDEX(ItemCosts,MATCH('Blend Sheet'!$L$4,ItemNum,0),MATCH(J$1,Districts,0))*'Blend Sheet'!$L58)+(INDEX(ItemCosts,MATCH('Blend Sheet'!$M$4,ItemNum,0),MATCH(J$1,Districts,0))*'Blend Sheet'!$M58)+(INDEX(ItemCosts,MATCH('Blend Sheet'!$N$4,ItemNum,0),MATCH(J$1,Districts,0))*'Blend Sheet'!$N58)+(INDEX(ItemCosts,MATCH('Blend Sheet'!$O$4,ItemNum,0),MATCH(J$1,Districts,0))*'Blend Sheet'!$O58)+(INDEX(ItemCosts,MATCH('Blend Sheet'!$P$4,ItemNum,0),MATCH(J$1,Districts,0))*'Blend Sheet'!$P58)+(INDEX(ItemCosts,MATCH('Blend Sheet'!$Q$4,ItemNum,0),MATCH(J$1,Districts,0))*'Blend Sheet'!$Q58)+(INDEX(ItemCosts,MATCH('Blend Sheet'!$R$4,ItemNum,0),MATCH(J$1,Districts,0))*'Blend Sheet'!$R58)+(INDEX(ItemCosts,MATCH('Blend Sheet'!$S$4,ItemNum,0),MATCH(J$1,Districts,0))*'Blend Sheet'!$S58)+(INDEX(ItemCosts,MATCH('Blend Sheet'!$T$4,ItemNum,0),MATCH(J$1,Districts,0))*'Blend Sheet'!$T58)+(INDEX(ItemCosts,MATCH('Blend Sheet'!$U$4,ItemNum,0),MATCH(J$1,Districts,0))*'Blend Sheet'!$U58)+(INDEX(ItemCosts,MATCH('Blend Sheet'!$V$4,ItemNum,0),MATCH(J$1,Districts,0))*'Blend Sheet'!$V58)+(INDEX(ItemCosts,MATCH('Blend Sheet'!$W$4,ItemNum,0),MATCH(J$1,Districts,0))*'Blend Sheet'!$W58)+(INDEX(ItemCosts,MATCH('Blend Sheet'!$X$4,ItemNum,0),MATCH(J$1,Districts,0))*'Blend Sheet'!$X58)+(INDEX(ItemCosts,MATCH('Blend Sheet'!$Y$4,ItemNum,0),MATCH(J$1,Districts,0))*'Blend Sheet'!$Y58)+(INDEX(ItemCosts,MATCH('Blend Sheet'!$Z$4,ItemNum,0),MATCH(J$1,Districts,0))*'Blend Sheet'!$Z58)+(INDEX(ItemCosts,MATCH('Blend Sheet'!$AA$4,ItemNum,0),MATCH(J$1,Districts,0))*'Blend Sheet'!$AA58)+(INDEX(ItemCosts,MATCH('Blend Sheet'!$AB$4,ItemNum,0),MATCH(J$1,Districts,0))*'Blend Sheet'!$AB58)+(INDEX(ItemCosts,MATCH('Blend Sheet'!$AC$4,ItemNum,0),MATCH(J$1,Districts,0))*'Blend Sheet'!$AC58)+(INDEX(ItemCosts,MATCH('Blend Sheet'!$AD$4,ItemNum,0),MATCH(J$1,Districts,0))*'Blend Sheet'!$AD58)+(INDEX(ItemCosts,MATCH('Blend Sheet'!$AE$4,ItemNum,0),MATCH(J$1,Districts,0))*'Blend Sheet'!$AE58)+(INDEX(ItemCosts,MATCH('Blend Sheet'!$AF$4,ItemNum,0),MATCH(J$1,Districts,0))*'Blend Sheet'!$AF58)+(INDEX(ItemCosts,MATCH('Blend Sheet'!$AG$4,ItemNum,0),MATCH(J$1,Districts,0))*'Blend Sheet'!$AG58)+(INDEX(ItemCosts,MATCH('Blend Sheet'!$AH$4,ItemNum,0),MATCH(J$1,Districts,0))*'Blend Sheet'!$AH58)+(INDEX(ItemCosts,MATCH('Blend Sheet'!$AI$4,ItemNum,0),MATCH(J$1,Districts,0))*'Blend Sheet'!$AI58)+(INDEX(ItemCosts,MATCH('Blend Sheet'!$AJ$4,ItemNum,0),MATCH(J$1,Districts,0))*'Blend Sheet'!$AJ58)+(INDEX(ItemCosts,MATCH('Blend Sheet'!$AK$4,ItemNum,0),MATCH(J$1,Districts,0))*'Blend Sheet'!$AK58)+(INDEX(ItemCosts,MATCH('Blend Sheet'!$AL$4,ItemNum,0),MATCH(J$1,Districts,0))*'Blend Sheet'!$AL58)+(INDEX(ItemCosts,MATCH('Blend Sheet'!$AM$4,ItemNum,0),MATCH(J$1,Districts,0))*'Blend Sheet'!$AM58)+(INDEX(ItemCosts,MATCH('Blend Sheet'!$AN$4,ItemNum,0),MATCH(J$1,Districts,0))*'Blend Sheet'!$AN58)+(INDEX(ItemCosts,MATCH('Blend Sheet'!$AO$4,ItemNum,0),MATCH(J$1,Districts,0))*'Blend Sheet'!$AO58)+(INDEX(ItemCosts,MATCH('Blend Sheet'!$AP$4,ItemNum,0),MATCH(J$1,Districts,0))*'Blend Sheet'!$AP58)+(INDEX(ItemCosts,MATCH('Blend Sheet'!$AQ$4,ItemNum,0),MATCH(J$1,Districts,0))*'Blend Sheet'!$AQ58)+(INDEX(ItemCosts,MATCH('Blend Sheet'!$AR$4,ItemNum,0),MATCH(J$1,Districts,0))*'Blend Sheet'!$AR58)+(INDEX(ItemCosts,MATCH('Blend Sheet'!$AS$4,ItemNum,0),MATCH(J$1,Districts,0))*'Blend Sheet'!$AS58)</f>
        <v>#N/A</v>
      </c>
      <c r="K55" s="5" t="e">
        <f>(INDEX(ItemCosts,MATCH('Blend Sheet'!$C$4,ItemNum,0),MATCH(K$1,Districts,0))*'Blend Sheet'!$C58)+(INDEX(ItemCosts,MATCH('Blend Sheet'!$D$4,ItemNum,0),MATCH(K$1,Districts,0))*'Blend Sheet'!$D58)+(INDEX(ItemCosts,MATCH('Blend Sheet'!$E$4,ItemNum,0),MATCH(K$1,Districts,0))*'Blend Sheet'!$E58)+(INDEX(ItemCosts,MATCH('Blend Sheet'!$F$4,ItemNum,0),MATCH(K$1,Districts,0))*'Blend Sheet'!$F58)+(INDEX(ItemCosts,MATCH('Blend Sheet'!$G$4,ItemNum,0),MATCH(K$1,Districts,0))*'Blend Sheet'!$G58)+(INDEX(ItemCosts,MATCH('Blend Sheet'!$H$4,ItemNum,0),MATCH(K$1,Districts,0))*'Blend Sheet'!$H58)+(INDEX(ItemCosts,MATCH('Blend Sheet'!$I$4,ItemNum,0),MATCH(K$1,Districts,0))*'Blend Sheet'!$I58)+(INDEX(ItemCosts,MATCH('Blend Sheet'!$J$4,ItemNum,0),MATCH(K$1,Districts,0))*'Blend Sheet'!$J58)+(INDEX(ItemCosts,MATCH('Blend Sheet'!$K$4,ItemNum,0),MATCH(K$1,Districts,0))*'Blend Sheet'!$K58)+(INDEX(ItemCosts,MATCH('Blend Sheet'!$L$4,ItemNum,0),MATCH(K$1,Districts,0))*'Blend Sheet'!$L58)+(INDEX(ItemCosts,MATCH('Blend Sheet'!$M$4,ItemNum,0),MATCH(K$1,Districts,0))*'Blend Sheet'!$M58)+(INDEX(ItemCosts,MATCH('Blend Sheet'!$N$4,ItemNum,0),MATCH(K$1,Districts,0))*'Blend Sheet'!$N58)+(INDEX(ItemCosts,MATCH('Blend Sheet'!$O$4,ItemNum,0),MATCH(K$1,Districts,0))*'Blend Sheet'!$O58)+(INDEX(ItemCosts,MATCH('Blend Sheet'!$P$4,ItemNum,0),MATCH(K$1,Districts,0))*'Blend Sheet'!$P58)+(INDEX(ItemCosts,MATCH('Blend Sheet'!$Q$4,ItemNum,0),MATCH(K$1,Districts,0))*'Blend Sheet'!$Q58)+(INDEX(ItemCosts,MATCH('Blend Sheet'!$R$4,ItemNum,0),MATCH(K$1,Districts,0))*'Blend Sheet'!$R58)+(INDEX(ItemCosts,MATCH('Blend Sheet'!$S$4,ItemNum,0),MATCH(K$1,Districts,0))*'Blend Sheet'!$S58)+(INDEX(ItemCosts,MATCH('Blend Sheet'!$T$4,ItemNum,0),MATCH(K$1,Districts,0))*'Blend Sheet'!$T58)+(INDEX(ItemCosts,MATCH('Blend Sheet'!$U$4,ItemNum,0),MATCH(K$1,Districts,0))*'Blend Sheet'!$U58)+(INDEX(ItemCosts,MATCH('Blend Sheet'!$V$4,ItemNum,0),MATCH(K$1,Districts,0))*'Blend Sheet'!$V58)+(INDEX(ItemCosts,MATCH('Blend Sheet'!$W$4,ItemNum,0),MATCH(K$1,Districts,0))*'Blend Sheet'!$W58)+(INDEX(ItemCosts,MATCH('Blend Sheet'!$X$4,ItemNum,0),MATCH(K$1,Districts,0))*'Blend Sheet'!$X58)+(INDEX(ItemCosts,MATCH('Blend Sheet'!$Y$4,ItemNum,0),MATCH(K$1,Districts,0))*'Blend Sheet'!$Y58)+(INDEX(ItemCosts,MATCH('Blend Sheet'!$Z$4,ItemNum,0),MATCH(K$1,Districts,0))*'Blend Sheet'!$Z58)+(INDEX(ItemCosts,MATCH('Blend Sheet'!$AA$4,ItemNum,0),MATCH(K$1,Districts,0))*'Blend Sheet'!$AA58)+(INDEX(ItemCosts,MATCH('Blend Sheet'!$AB$4,ItemNum,0),MATCH(K$1,Districts,0))*'Blend Sheet'!$AB58)+(INDEX(ItemCosts,MATCH('Blend Sheet'!$AC$4,ItemNum,0),MATCH(K$1,Districts,0))*'Blend Sheet'!$AC58)+(INDEX(ItemCosts,MATCH('Blend Sheet'!$AD$4,ItemNum,0),MATCH(K$1,Districts,0))*'Blend Sheet'!$AD58)+(INDEX(ItemCosts,MATCH('Blend Sheet'!$AE$4,ItemNum,0),MATCH(K$1,Districts,0))*'Blend Sheet'!$AE58)+(INDEX(ItemCosts,MATCH('Blend Sheet'!$AF$4,ItemNum,0),MATCH(K$1,Districts,0))*'Blend Sheet'!$AF58)+(INDEX(ItemCosts,MATCH('Blend Sheet'!$AG$4,ItemNum,0),MATCH(K$1,Districts,0))*'Blend Sheet'!$AG58)+(INDEX(ItemCosts,MATCH('Blend Sheet'!$AH$4,ItemNum,0),MATCH(K$1,Districts,0))*'Blend Sheet'!$AH58)+(INDEX(ItemCosts,MATCH('Blend Sheet'!$AI$4,ItemNum,0),MATCH(K$1,Districts,0))*'Blend Sheet'!$AI58)+(INDEX(ItemCosts,MATCH('Blend Sheet'!$AJ$4,ItemNum,0),MATCH(K$1,Districts,0))*'Blend Sheet'!$AJ58)+(INDEX(ItemCosts,MATCH('Blend Sheet'!$AK$4,ItemNum,0),MATCH(K$1,Districts,0))*'Blend Sheet'!$AK58)+(INDEX(ItemCosts,MATCH('Blend Sheet'!$AL$4,ItemNum,0),MATCH(K$1,Districts,0))*'Blend Sheet'!$AL58)+(INDEX(ItemCosts,MATCH('Blend Sheet'!$AM$4,ItemNum,0),MATCH(K$1,Districts,0))*'Blend Sheet'!$AM58)+(INDEX(ItemCosts,MATCH('Blend Sheet'!$AN$4,ItemNum,0),MATCH(K$1,Districts,0))*'Blend Sheet'!$AN58)+(INDEX(ItemCosts,MATCH('Blend Sheet'!$AO$4,ItemNum,0),MATCH(K$1,Districts,0))*'Blend Sheet'!$AO58)+(INDEX(ItemCosts,MATCH('Blend Sheet'!$AP$4,ItemNum,0),MATCH(K$1,Districts,0))*'Blend Sheet'!$AP58)+(INDEX(ItemCosts,MATCH('Blend Sheet'!$AQ$4,ItemNum,0),MATCH(K$1,Districts,0))*'Blend Sheet'!$AQ58)+(INDEX(ItemCosts,MATCH('Blend Sheet'!$AR$4,ItemNum,0),MATCH(K$1,Districts,0))*'Blend Sheet'!$AR58)+(INDEX(ItemCosts,MATCH('Blend Sheet'!$AS$4,ItemNum,0),MATCH(K$1,Districts,0))*'Blend Sheet'!$AS58)</f>
        <v>#N/A</v>
      </c>
      <c r="L55" s="5" t="e">
        <f>(INDEX(ItemCosts,MATCH('Blend Sheet'!$C$4,ItemNum,0),MATCH(L$1,Districts,0))*'Blend Sheet'!$C58)+(INDEX(ItemCosts,MATCH('Blend Sheet'!$D$4,ItemNum,0),MATCH(L$1,Districts,0))*'Blend Sheet'!$D58)+(INDEX(ItemCosts,MATCH('Blend Sheet'!$E$4,ItemNum,0),MATCH(L$1,Districts,0))*'Blend Sheet'!$E58)+(INDEX(ItemCosts,MATCH('Blend Sheet'!$F$4,ItemNum,0),MATCH(L$1,Districts,0))*'Blend Sheet'!$F58)+(INDEX(ItemCosts,MATCH('Blend Sheet'!$G$4,ItemNum,0),MATCH(L$1,Districts,0))*'Blend Sheet'!$G58)+(INDEX(ItemCosts,MATCH('Blend Sheet'!$H$4,ItemNum,0),MATCH(L$1,Districts,0))*'Blend Sheet'!$H58)+(INDEX(ItemCosts,MATCH('Blend Sheet'!$I$4,ItemNum,0),MATCH(L$1,Districts,0))*'Blend Sheet'!$I58)+(INDEX(ItemCosts,MATCH('Blend Sheet'!$J$4,ItemNum,0),MATCH(L$1,Districts,0))*'Blend Sheet'!$J58)+(INDEX(ItemCosts,MATCH('Blend Sheet'!$K$4,ItemNum,0),MATCH(L$1,Districts,0))*'Blend Sheet'!$K58)+(INDEX(ItemCosts,MATCH('Blend Sheet'!$L$4,ItemNum,0),MATCH(L$1,Districts,0))*'Blend Sheet'!$L58)+(INDEX(ItemCosts,MATCH('Blend Sheet'!$M$4,ItemNum,0),MATCH(L$1,Districts,0))*'Blend Sheet'!$M58)+(INDEX(ItemCosts,MATCH('Blend Sheet'!$N$4,ItemNum,0),MATCH(L$1,Districts,0))*'Blend Sheet'!$N58)+(INDEX(ItemCosts,MATCH('Blend Sheet'!$O$4,ItemNum,0),MATCH(L$1,Districts,0))*'Blend Sheet'!$O58)+(INDEX(ItemCosts,MATCH('Blend Sheet'!$P$4,ItemNum,0),MATCH(L$1,Districts,0))*'Blend Sheet'!$P58)+(INDEX(ItemCosts,MATCH('Blend Sheet'!$Q$4,ItemNum,0),MATCH(L$1,Districts,0))*'Blend Sheet'!$Q58)+(INDEX(ItemCosts,MATCH('Blend Sheet'!$R$4,ItemNum,0),MATCH(L$1,Districts,0))*'Blend Sheet'!$R58)+(INDEX(ItemCosts,MATCH('Blend Sheet'!$S$4,ItemNum,0),MATCH(L$1,Districts,0))*'Blend Sheet'!$S58)+(INDEX(ItemCosts,MATCH('Blend Sheet'!$T$4,ItemNum,0),MATCH(L$1,Districts,0))*'Blend Sheet'!$T58)+(INDEX(ItemCosts,MATCH('Blend Sheet'!$U$4,ItemNum,0),MATCH(L$1,Districts,0))*'Blend Sheet'!$U58)+(INDEX(ItemCosts,MATCH('Blend Sheet'!$V$4,ItemNum,0),MATCH(L$1,Districts,0))*'Blend Sheet'!$V58)+(INDEX(ItemCosts,MATCH('Blend Sheet'!$W$4,ItemNum,0),MATCH(L$1,Districts,0))*'Blend Sheet'!$W58)+(INDEX(ItemCosts,MATCH('Blend Sheet'!$X$4,ItemNum,0),MATCH(L$1,Districts,0))*'Blend Sheet'!$X58)+(INDEX(ItemCosts,MATCH('Blend Sheet'!$Y$4,ItemNum,0),MATCH(L$1,Districts,0))*'Blend Sheet'!$Y58)+(INDEX(ItemCosts,MATCH('Blend Sheet'!$Z$4,ItemNum,0),MATCH(L$1,Districts,0))*'Blend Sheet'!$Z58)+(INDEX(ItemCosts,MATCH('Blend Sheet'!$AA$4,ItemNum,0),MATCH(L$1,Districts,0))*'Blend Sheet'!$AA58)+(INDEX(ItemCosts,MATCH('Blend Sheet'!$AB$4,ItemNum,0),MATCH(L$1,Districts,0))*'Blend Sheet'!$AB58)+(INDEX(ItemCosts,MATCH('Blend Sheet'!$AC$4,ItemNum,0),MATCH(L$1,Districts,0))*'Blend Sheet'!$AC58)+(INDEX(ItemCosts,MATCH('Blend Sheet'!$AD$4,ItemNum,0),MATCH(L$1,Districts,0))*'Blend Sheet'!$AD58)+(INDEX(ItemCosts,MATCH('Blend Sheet'!$AE$4,ItemNum,0),MATCH(L$1,Districts,0))*'Blend Sheet'!$AE58)+(INDEX(ItemCosts,MATCH('Blend Sheet'!$AF$4,ItemNum,0),MATCH(L$1,Districts,0))*'Blend Sheet'!$AF58)+(INDEX(ItemCosts,MATCH('Blend Sheet'!$AG$4,ItemNum,0),MATCH(L$1,Districts,0))*'Blend Sheet'!$AG58)+(INDEX(ItemCosts,MATCH('Blend Sheet'!$AH$4,ItemNum,0),MATCH(L$1,Districts,0))*'Blend Sheet'!$AH58)+(INDEX(ItemCosts,MATCH('Blend Sheet'!$AI$4,ItemNum,0),MATCH(L$1,Districts,0))*'Blend Sheet'!$AI58)+(INDEX(ItemCosts,MATCH('Blend Sheet'!$AJ$4,ItemNum,0),MATCH(L$1,Districts,0))*'Blend Sheet'!$AJ58)+(INDEX(ItemCosts,MATCH('Blend Sheet'!$AK$4,ItemNum,0),MATCH(L$1,Districts,0))*'Blend Sheet'!$AK58)+(INDEX(ItemCosts,MATCH('Blend Sheet'!$AL$4,ItemNum,0),MATCH(L$1,Districts,0))*'Blend Sheet'!$AL58)+(INDEX(ItemCosts,MATCH('Blend Sheet'!$AM$4,ItemNum,0),MATCH(L$1,Districts,0))*'Blend Sheet'!$AM58)+(INDEX(ItemCosts,MATCH('Blend Sheet'!$AN$4,ItemNum,0),MATCH(L$1,Districts,0))*'Blend Sheet'!$AN58)+(INDEX(ItemCosts,MATCH('Blend Sheet'!$AO$4,ItemNum,0),MATCH(L$1,Districts,0))*'Blend Sheet'!$AO58)+(INDEX(ItemCosts,MATCH('Blend Sheet'!$AP$4,ItemNum,0),MATCH(L$1,Districts,0))*'Blend Sheet'!$AP58)+(INDEX(ItemCosts,MATCH('Blend Sheet'!$AQ$4,ItemNum,0),MATCH(L$1,Districts,0))*'Blend Sheet'!$AQ58)+(INDEX(ItemCosts,MATCH('Blend Sheet'!$AR$4,ItemNum,0),MATCH(L$1,Districts,0))*'Blend Sheet'!$AR58)+(INDEX(ItemCosts,MATCH('Blend Sheet'!$AS$4,ItemNum,0),MATCH(L$1,Districts,0))*'Blend Sheet'!$AS58)</f>
        <v>#N/A</v>
      </c>
      <c r="M55" s="191"/>
      <c r="N55" s="34" t="e">
        <f>D55/'Blend Sheet'!$BA58</f>
        <v>#N/A</v>
      </c>
      <c r="O55" s="34" t="e">
        <f>E55/'Blend Sheet'!$BA58</f>
        <v>#N/A</v>
      </c>
      <c r="P55" s="34" t="e">
        <f>G55/'Blend Sheet'!$BA58</f>
        <v>#N/A</v>
      </c>
      <c r="Q55" s="34" t="e">
        <f>H55/'Blend Sheet'!$BA58</f>
        <v>#N/A</v>
      </c>
      <c r="R55" s="34" t="e">
        <f>I55/'Blend Sheet'!$BA58</f>
        <v>#N/A</v>
      </c>
      <c r="S55" s="34" t="e">
        <f>J55/'Blend Sheet'!$BA58</f>
        <v>#N/A</v>
      </c>
      <c r="T55" s="34" t="e">
        <f>K55/'Blend Sheet'!$BA58</f>
        <v>#N/A</v>
      </c>
      <c r="U55" s="34" t="e">
        <f>L55/'Blend Sheet'!$BA58</f>
        <v>#N/A</v>
      </c>
    </row>
    <row r="56" spans="1:21" x14ac:dyDescent="0.25">
      <c r="A56" t="str">
        <f>'Blend Sheet'!A59</f>
        <v>PRODUCTIONmix 1500 PRO NOT SUPPORTED</v>
      </c>
      <c r="B56" s="5" t="e">
        <f>(INDEX(ItemCosts,MATCH('Blend Sheet'!$C$4,ItemNum,0),MATCH(B$1,Districts,0))*'Blend Sheet'!$C59)+(INDEX(ItemCosts,MATCH('Blend Sheet'!$D$4,ItemNum,0),MATCH(B$1,Districts,0))*'Blend Sheet'!$D59)+(INDEX(ItemCosts,MATCH('Blend Sheet'!$E$4,ItemNum,0),MATCH(B$1,Districts,0))*'Blend Sheet'!$E59)+(INDEX(ItemCosts,MATCH('Blend Sheet'!$F$4,ItemNum,0),MATCH(B$1,Districts,0))*'Blend Sheet'!$F59)+(INDEX(ItemCosts,MATCH('Blend Sheet'!$G$4,ItemNum,0),MATCH(B$1,Districts,0))*'Blend Sheet'!$G59)+(INDEX(ItemCosts,MATCH('Blend Sheet'!$H$4,ItemNum,0),MATCH(B$1,Districts,0))*'Blend Sheet'!$H59)+(INDEX(ItemCosts,MATCH('Blend Sheet'!$I$4,ItemNum,0),MATCH(B$1,Districts,0))*'Blend Sheet'!$I59)+(INDEX(ItemCosts,MATCH('Blend Sheet'!$J$4,ItemNum,0),MATCH(B$1,Districts,0))*'Blend Sheet'!$J59)+(INDEX(ItemCosts,MATCH('Blend Sheet'!$K$4,ItemNum,0),MATCH(B$1,Districts,0))*'Blend Sheet'!$K59)+(INDEX(ItemCosts,MATCH('Blend Sheet'!$L$4,ItemNum,0),MATCH(B$1,Districts,0))*'Blend Sheet'!$L59)+(INDEX(ItemCosts,MATCH('Blend Sheet'!$M$4,ItemNum,0),MATCH(B$1,Districts,0))*'Blend Sheet'!$M59)+(INDEX(ItemCosts,MATCH('Blend Sheet'!$N$4,ItemNum,0),MATCH(B$1,Districts,0))*'Blend Sheet'!$N59)+(INDEX(ItemCosts,MATCH('Blend Sheet'!$O$4,ItemNum,0),MATCH(B$1,Districts,0))*'Blend Sheet'!$O59)+(INDEX(ItemCosts,MATCH('Blend Sheet'!$P$4,ItemNum,0),MATCH(B$1,Districts,0))*'Blend Sheet'!$P59)+(INDEX(ItemCosts,MATCH('Blend Sheet'!$Q$4,ItemNum,0),MATCH(B$1,Districts,0))*'Blend Sheet'!$Q59)+(INDEX(ItemCosts,MATCH('Blend Sheet'!$R$4,ItemNum,0),MATCH(B$1,Districts,0))*'Blend Sheet'!$R59)+(INDEX(ItemCosts,MATCH('Blend Sheet'!$S$4,ItemNum,0),MATCH(B$1,Districts,0))*'Blend Sheet'!$S59)+(INDEX(ItemCosts,MATCH('Blend Sheet'!$T$4,ItemNum,0),MATCH(B$1,Districts,0))*'Blend Sheet'!$T59)+(INDEX(ItemCosts,MATCH('Blend Sheet'!$U$4,ItemNum,0),MATCH(B$1,Districts,0))*'Blend Sheet'!$U59)+(INDEX(ItemCosts,MATCH('Blend Sheet'!$V$4,ItemNum,0),MATCH(B$1,Districts,0))*'Blend Sheet'!$V59)+(INDEX(ItemCosts,MATCH('Blend Sheet'!$W$4,ItemNum,0),MATCH(B$1,Districts,0))*'Blend Sheet'!$W59)+(INDEX(ItemCosts,MATCH('Blend Sheet'!$X$4,ItemNum,0),MATCH(B$1,Districts,0))*'Blend Sheet'!$X59)+(INDEX(ItemCosts,MATCH('Blend Sheet'!$Y$4,ItemNum,0),MATCH(B$1,Districts,0))*'Blend Sheet'!$Y59)+(INDEX(ItemCosts,MATCH('Blend Sheet'!$Z$4,ItemNum,0),MATCH(B$1,Districts,0))*'Blend Sheet'!$Z59)+(INDEX(ItemCosts,MATCH('Blend Sheet'!$AA$4,ItemNum,0),MATCH(B$1,Districts,0))*'Blend Sheet'!$AA59)+(INDEX(ItemCosts,MATCH('Blend Sheet'!$AB$4,ItemNum,0),MATCH(B$1,Districts,0))*'Blend Sheet'!$AB59)+(INDEX(ItemCosts,MATCH('Blend Sheet'!$AC$4,ItemNum,0),MATCH(B$1,Districts,0))*'Blend Sheet'!$AC59)+(INDEX(ItemCosts,MATCH('Blend Sheet'!$AD$4,ItemNum,0),MATCH(B$1,Districts,0))*'Blend Sheet'!$AD59)+(INDEX(ItemCosts,MATCH('Blend Sheet'!$AE$4,ItemNum,0),MATCH(B$1,Districts,0))*'Blend Sheet'!$AE59)+(INDEX(ItemCosts,MATCH('Blend Sheet'!$AF$4,ItemNum,0),MATCH(B$1,Districts,0))*'Blend Sheet'!$AF59)+(INDEX(ItemCosts,MATCH('Blend Sheet'!$AG$4,ItemNum,0),MATCH(B$1,Districts,0))*'Blend Sheet'!$AG59)+(INDEX(ItemCosts,MATCH('Blend Sheet'!$AH$4,ItemNum,0),MATCH(B$1,Districts,0))*'Blend Sheet'!$AH59)+(INDEX(ItemCosts,MATCH('Blend Sheet'!$AI$4,ItemNum,0),MATCH(B$1,Districts,0))*'Blend Sheet'!$AI59)+(INDEX(ItemCosts,MATCH('Blend Sheet'!$AJ$4,ItemNum,0),MATCH(B$1,Districts,0))*'Blend Sheet'!$AJ59)+(INDEX(ItemCosts,MATCH('Blend Sheet'!$AK$4,ItemNum,0),MATCH(B$1,Districts,0))*'Blend Sheet'!$AK59)+(INDEX(ItemCosts,MATCH('Blend Sheet'!$AL$4,ItemNum,0),MATCH(B$1,Districts,0))*'Blend Sheet'!$AL59)+(INDEX(ItemCosts,MATCH('Blend Sheet'!$AM$4,ItemNum,0),MATCH(B$1,Districts,0))*'Blend Sheet'!$AM59)+(INDEX(ItemCosts,MATCH('Blend Sheet'!$AN$4,ItemNum,0),MATCH(B$1,Districts,0))*'Blend Sheet'!$AN59)+(INDEX(ItemCosts,MATCH('Blend Sheet'!$AO$4,ItemNum,0),MATCH(B$1,Districts,0))*'Blend Sheet'!$AO59)+(INDEX(ItemCosts,MATCH('Blend Sheet'!$AP$4,ItemNum,0),MATCH(B$1,Districts,0))*'Blend Sheet'!$AP59)+(INDEX(ItemCosts,MATCH('Blend Sheet'!$AQ$4,ItemNum,0),MATCH(B$1,Districts,0))*'Blend Sheet'!$AQ59)+(INDEX(ItemCosts,MATCH('Blend Sheet'!$AR$4,ItemNum,0),MATCH(B$1,Districts,0))*'Blend Sheet'!$AR59)+(INDEX(ItemCosts,MATCH('Blend Sheet'!$AS$4,ItemNum,0),MATCH(B$1,Districts,0))*'Blend Sheet'!$AS59)</f>
        <v>#N/A</v>
      </c>
      <c r="C56" s="5" t="e">
        <f>(INDEX(ItemCosts,MATCH('Blend Sheet'!$C$4,ItemNum,0),MATCH(C$1,Districts,0))*'Blend Sheet'!$C59)+(INDEX(ItemCosts,MATCH('Blend Sheet'!$D$4,ItemNum,0),MATCH(C$1,Districts,0))*'Blend Sheet'!$D59)+(INDEX(ItemCosts,MATCH('Blend Sheet'!$E$4,ItemNum,0),MATCH(C$1,Districts,0))*'Blend Sheet'!$E59)+(INDEX(ItemCosts,MATCH('Blend Sheet'!$F$4,ItemNum,0),MATCH(C$1,Districts,0))*'Blend Sheet'!$F59)+(INDEX(ItemCosts,MATCH('Blend Sheet'!$G$4,ItemNum,0),MATCH(C$1,Districts,0))*'Blend Sheet'!$G59)+(INDEX(ItemCosts,MATCH('Blend Sheet'!$H$4,ItemNum,0),MATCH(C$1,Districts,0))*'Blend Sheet'!$H59)+(INDEX(ItemCosts,MATCH('Blend Sheet'!$I$4,ItemNum,0),MATCH(C$1,Districts,0))*'Blend Sheet'!$I59)+(INDEX(ItemCosts,MATCH('Blend Sheet'!$J$4,ItemNum,0),MATCH(C$1,Districts,0))*'Blend Sheet'!$J59)+(INDEX(ItemCosts,MATCH('Blend Sheet'!$K$4,ItemNum,0),MATCH(C$1,Districts,0))*'Blend Sheet'!$K59)+(INDEX(ItemCosts,MATCH('Blend Sheet'!$L$4,ItemNum,0),MATCH(C$1,Districts,0))*'Blend Sheet'!$L59)+(INDEX(ItemCosts,MATCH('Blend Sheet'!$M$4,ItemNum,0),MATCH(C$1,Districts,0))*'Blend Sheet'!$M59)+(INDEX(ItemCosts,MATCH('Blend Sheet'!$N$4,ItemNum,0),MATCH(C$1,Districts,0))*'Blend Sheet'!$N59)+(INDEX(ItemCosts,MATCH('Blend Sheet'!$O$4,ItemNum,0),MATCH(C$1,Districts,0))*'Blend Sheet'!$O59)+(INDEX(ItemCosts,MATCH('Blend Sheet'!$P$4,ItemNum,0),MATCH(C$1,Districts,0))*'Blend Sheet'!$P59)+(INDEX(ItemCosts,MATCH('Blend Sheet'!$Q$4,ItemNum,0),MATCH(C$1,Districts,0))*'Blend Sheet'!$Q59)+(INDEX(ItemCosts,MATCH('Blend Sheet'!$R$4,ItemNum,0),MATCH(C$1,Districts,0))*'Blend Sheet'!$R59)+(INDEX(ItemCosts,MATCH('Blend Sheet'!$S$4,ItemNum,0),MATCH(C$1,Districts,0))*'Blend Sheet'!$S59)+(INDEX(ItemCosts,MATCH('Blend Sheet'!$T$4,ItemNum,0),MATCH(C$1,Districts,0))*'Blend Sheet'!$T59)+(INDEX(ItemCosts,MATCH('Blend Sheet'!$U$4,ItemNum,0),MATCH(C$1,Districts,0))*'Blend Sheet'!$U59)+(INDEX(ItemCosts,MATCH('Blend Sheet'!$V$4,ItemNum,0),MATCH(C$1,Districts,0))*'Blend Sheet'!$V59)+(INDEX(ItemCosts,MATCH('Blend Sheet'!$W$4,ItemNum,0),MATCH(C$1,Districts,0))*'Blend Sheet'!$W59)+(INDEX(ItemCosts,MATCH('Blend Sheet'!$X$4,ItemNum,0),MATCH(C$1,Districts,0))*'Blend Sheet'!$X59)+(INDEX(ItemCosts,MATCH('Blend Sheet'!$Y$4,ItemNum,0),MATCH(C$1,Districts,0))*'Blend Sheet'!$Y59)+(INDEX(ItemCosts,MATCH('Blend Sheet'!$Z$4,ItemNum,0),MATCH(C$1,Districts,0))*'Blend Sheet'!$Z59)+(INDEX(ItemCosts,MATCH('Blend Sheet'!$AA$4,ItemNum,0),MATCH(C$1,Districts,0))*'Blend Sheet'!$AA59)+(INDEX(ItemCosts,MATCH('Blend Sheet'!$AB$4,ItemNum,0),MATCH(C$1,Districts,0))*'Blend Sheet'!$AB59)+(INDEX(ItemCosts,MATCH('Blend Sheet'!$AC$4,ItemNum,0),MATCH(C$1,Districts,0))*'Blend Sheet'!$AC59)+(INDEX(ItemCosts,MATCH('Blend Sheet'!$AD$4,ItemNum,0),MATCH(C$1,Districts,0))*'Blend Sheet'!$AD59)+(INDEX(ItemCosts,MATCH('Blend Sheet'!$AE$4,ItemNum,0),MATCH(C$1,Districts,0))*'Blend Sheet'!$AE59)+(INDEX(ItemCosts,MATCH('Blend Sheet'!$AF$4,ItemNum,0),MATCH(C$1,Districts,0))*'Blend Sheet'!$AF59)+(INDEX(ItemCosts,MATCH('Blend Sheet'!$AG$4,ItemNum,0),MATCH(C$1,Districts,0))*'Blend Sheet'!$AG59)+(INDEX(ItemCosts,MATCH('Blend Sheet'!$AH$4,ItemNum,0),MATCH(C$1,Districts,0))*'Blend Sheet'!$AH59)+(INDEX(ItemCosts,MATCH('Blend Sheet'!$AI$4,ItemNum,0),MATCH(C$1,Districts,0))*'Blend Sheet'!$AI59)+(INDEX(ItemCosts,MATCH('Blend Sheet'!$AJ$4,ItemNum,0),MATCH(C$1,Districts,0))*'Blend Sheet'!$AJ59)+(INDEX(ItemCosts,MATCH('Blend Sheet'!$AK$4,ItemNum,0),MATCH(C$1,Districts,0))*'Blend Sheet'!$AK59)+(INDEX(ItemCosts,MATCH('Blend Sheet'!$AL$4,ItemNum,0),MATCH(C$1,Districts,0))*'Blend Sheet'!$AL59)+(INDEX(ItemCosts,MATCH('Blend Sheet'!$AM$4,ItemNum,0),MATCH(C$1,Districts,0))*'Blend Sheet'!$AM59)+(INDEX(ItemCosts,MATCH('Blend Sheet'!$AN$4,ItemNum,0),MATCH(C$1,Districts,0))*'Blend Sheet'!$AN59)+(INDEX(ItemCosts,MATCH('Blend Sheet'!$AO$4,ItemNum,0),MATCH(C$1,Districts,0))*'Blend Sheet'!$AO59)+(INDEX(ItemCosts,MATCH('Blend Sheet'!$AP$4,ItemNum,0),MATCH(C$1,Districts,0))*'Blend Sheet'!$AP59)+(INDEX(ItemCosts,MATCH('Blend Sheet'!$AQ$4,ItemNum,0),MATCH(C$1,Districts,0))*'Blend Sheet'!$AQ59)+(INDEX(ItemCosts,MATCH('Blend Sheet'!$AR$4,ItemNum,0),MATCH(C$1,Districts,0))*'Blend Sheet'!$AR59)+(INDEX(ItemCosts,MATCH('Blend Sheet'!$AS$4,ItemNum,0),MATCH(C$1,Districts,0))*'Blend Sheet'!$AS59)</f>
        <v>#N/A</v>
      </c>
      <c r="D56" s="5" t="e">
        <f>(INDEX(ItemCosts,MATCH('Blend Sheet'!$C$4,ItemNum,0),MATCH(D$1,Districts,0))*'Blend Sheet'!$C59)+(INDEX(ItemCosts,MATCH('Blend Sheet'!$D$4,ItemNum,0),MATCH(D$1,Districts,0))*'Blend Sheet'!$D59)+(INDEX(ItemCosts,MATCH('Blend Sheet'!$E$4,ItemNum,0),MATCH(D$1,Districts,0))*'Blend Sheet'!$E59)+(INDEX(ItemCosts,MATCH('Blend Sheet'!$F$4,ItemNum,0),MATCH(D$1,Districts,0))*'Blend Sheet'!$F59)+(INDEX(ItemCosts,MATCH('Blend Sheet'!$G$4,ItemNum,0),MATCH(D$1,Districts,0))*'Blend Sheet'!$G59)+(INDEX(ItemCosts,MATCH('Blend Sheet'!$H$4,ItemNum,0),MATCH(D$1,Districts,0))*'Blend Sheet'!$H59)+(INDEX(ItemCosts,MATCH('Blend Sheet'!$I$4,ItemNum,0),MATCH(D$1,Districts,0))*'Blend Sheet'!$I59)+(INDEX(ItemCosts,MATCH('Blend Sheet'!$J$4,ItemNum,0),MATCH(D$1,Districts,0))*'Blend Sheet'!$J59)+(INDEX(ItemCosts,MATCH('Blend Sheet'!$K$4,ItemNum,0),MATCH(D$1,Districts,0))*'Blend Sheet'!$K59)+(INDEX(ItemCosts,MATCH('Blend Sheet'!$L$4,ItemNum,0),MATCH(D$1,Districts,0))*'Blend Sheet'!$L59)+(INDEX(ItemCosts,MATCH('Blend Sheet'!$M$4,ItemNum,0),MATCH(D$1,Districts,0))*'Blend Sheet'!$M59)+(INDEX(ItemCosts,MATCH('Blend Sheet'!$N$4,ItemNum,0),MATCH(D$1,Districts,0))*'Blend Sheet'!$N59)+(INDEX(ItemCosts,MATCH('Blend Sheet'!$O$4,ItemNum,0),MATCH(D$1,Districts,0))*'Blend Sheet'!$O59)+(INDEX(ItemCosts,MATCH('Blend Sheet'!$P$4,ItemNum,0),MATCH(D$1,Districts,0))*'Blend Sheet'!$P59)+(INDEX(ItemCosts,MATCH('Blend Sheet'!$Q$4,ItemNum,0),MATCH(D$1,Districts,0))*'Blend Sheet'!$Q59)+(INDEX(ItemCosts,MATCH('Blend Sheet'!$R$4,ItemNum,0),MATCH(D$1,Districts,0))*'Blend Sheet'!$R59)+(INDEX(ItemCosts,MATCH('Blend Sheet'!$S$4,ItemNum,0),MATCH(D$1,Districts,0))*'Blend Sheet'!$S59)+(INDEX(ItemCosts,MATCH('Blend Sheet'!$T$4,ItemNum,0),MATCH(D$1,Districts,0))*'Blend Sheet'!$T59)+(INDEX(ItemCosts,MATCH('Blend Sheet'!$U$4,ItemNum,0),MATCH(D$1,Districts,0))*'Blend Sheet'!$U59)+(INDEX(ItemCosts,MATCH('Blend Sheet'!$V$4,ItemNum,0),MATCH(D$1,Districts,0))*'Blend Sheet'!$V59)+(INDEX(ItemCosts,MATCH('Blend Sheet'!$W$4,ItemNum,0),MATCH(D$1,Districts,0))*'Blend Sheet'!$W59)+(INDEX(ItemCosts,MATCH('Blend Sheet'!$X$4,ItemNum,0),MATCH(D$1,Districts,0))*'Blend Sheet'!$X59)+(INDEX(ItemCosts,MATCH('Blend Sheet'!$Y$4,ItemNum,0),MATCH(D$1,Districts,0))*'Blend Sheet'!$Y59)+(INDEX(ItemCosts,MATCH('Blend Sheet'!$Z$4,ItemNum,0),MATCH(D$1,Districts,0))*'Blend Sheet'!$Z59)+(INDEX(ItemCosts,MATCH('Blend Sheet'!$AA$4,ItemNum,0),MATCH(D$1,Districts,0))*'Blend Sheet'!$AA59)+(INDEX(ItemCosts,MATCH('Blend Sheet'!$AB$4,ItemNum,0),MATCH(D$1,Districts,0))*'Blend Sheet'!$AB59)+(INDEX(ItemCosts,MATCH('Blend Sheet'!$AC$4,ItemNum,0),MATCH(D$1,Districts,0))*'Blend Sheet'!$AC59)+(INDEX(ItemCosts,MATCH('Blend Sheet'!$AD$4,ItemNum,0),MATCH(D$1,Districts,0))*'Blend Sheet'!$AD59)+(INDEX(ItemCosts,MATCH('Blend Sheet'!$AE$4,ItemNum,0),MATCH(D$1,Districts,0))*'Blend Sheet'!$AE59)+(INDEX(ItemCosts,MATCH('Blend Sheet'!$AF$4,ItemNum,0),MATCH(D$1,Districts,0))*'Blend Sheet'!$AF59)+(INDEX(ItemCosts,MATCH('Blend Sheet'!$AG$4,ItemNum,0),MATCH(D$1,Districts,0))*'Blend Sheet'!$AG59)+(INDEX(ItemCosts,MATCH('Blend Sheet'!$AH$4,ItemNum,0),MATCH(D$1,Districts,0))*'Blend Sheet'!$AH59)+(INDEX(ItemCosts,MATCH('Blend Sheet'!$AI$4,ItemNum,0),MATCH(D$1,Districts,0))*'Blend Sheet'!$AI59)+(INDEX(ItemCosts,MATCH('Blend Sheet'!$AJ$4,ItemNum,0),MATCH(D$1,Districts,0))*'Blend Sheet'!$AJ59)+(INDEX(ItemCosts,MATCH('Blend Sheet'!$AK$4,ItemNum,0),MATCH(D$1,Districts,0))*'Blend Sheet'!$AK59)+(INDEX(ItemCosts,MATCH('Blend Sheet'!$AL$4,ItemNum,0),MATCH(D$1,Districts,0))*'Blend Sheet'!$AL59)+(INDEX(ItemCosts,MATCH('Blend Sheet'!$AM$4,ItemNum,0),MATCH(D$1,Districts,0))*'Blend Sheet'!$AM59)+(INDEX(ItemCosts,MATCH('Blend Sheet'!$AN$4,ItemNum,0),MATCH(D$1,Districts,0))*'Blend Sheet'!$AN59)+(INDEX(ItemCosts,MATCH('Blend Sheet'!$AO$4,ItemNum,0),MATCH(D$1,Districts,0))*'Blend Sheet'!$AO59)+(INDEX(ItemCosts,MATCH('Blend Sheet'!$AP$4,ItemNum,0),MATCH(D$1,Districts,0))*'Blend Sheet'!$AP59)+(INDEX(ItemCosts,MATCH('Blend Sheet'!$AQ$4,ItemNum,0),MATCH(D$1,Districts,0))*'Blend Sheet'!$AQ59)+(INDEX(ItemCosts,MATCH('Blend Sheet'!$AR$4,ItemNum,0),MATCH(D$1,Districts,0))*'Blend Sheet'!$AR59)+(INDEX(ItemCosts,MATCH('Blend Sheet'!$AS$4,ItemNum,0),MATCH(D$1,Districts,0))*'Blend Sheet'!$AS59)</f>
        <v>#N/A</v>
      </c>
      <c r="E56" s="5" t="e">
        <f>(INDEX(ItemCosts,MATCH('Blend Sheet'!$C$4,ItemNum,0),MATCH(E$1,Districts,0))*'Blend Sheet'!$C59)+(INDEX(ItemCosts,MATCH('Blend Sheet'!$D$4,ItemNum,0),MATCH(E$1,Districts,0))*'Blend Sheet'!$D59)+(INDEX(ItemCosts,MATCH('Blend Sheet'!$E$4,ItemNum,0),MATCH(E$1,Districts,0))*'Blend Sheet'!$E59)+(INDEX(ItemCosts,MATCH('Blend Sheet'!$F$4,ItemNum,0),MATCH(E$1,Districts,0))*'Blend Sheet'!$F59)+(INDEX(ItemCosts,MATCH('Blend Sheet'!$G$4,ItemNum,0),MATCH(E$1,Districts,0))*'Blend Sheet'!$G59)+(INDEX(ItemCosts,MATCH('Blend Sheet'!$H$4,ItemNum,0),MATCH(E$1,Districts,0))*'Blend Sheet'!$H59)+(INDEX(ItemCosts,MATCH('Blend Sheet'!$I$4,ItemNum,0),MATCH(E$1,Districts,0))*'Blend Sheet'!$I59)+(INDEX(ItemCosts,MATCH('Blend Sheet'!$J$4,ItemNum,0),MATCH(E$1,Districts,0))*'Blend Sheet'!$J59)+(INDEX(ItemCosts,MATCH('Blend Sheet'!$K$4,ItemNum,0),MATCH(E$1,Districts,0))*'Blend Sheet'!$K59)+(INDEX(ItemCosts,MATCH('Blend Sheet'!$L$4,ItemNum,0),MATCH(E$1,Districts,0))*'Blend Sheet'!$L59)+(INDEX(ItemCosts,MATCH('Blend Sheet'!$M$4,ItemNum,0),MATCH(E$1,Districts,0))*'Blend Sheet'!$M59)+(INDEX(ItemCosts,MATCH('Blend Sheet'!$N$4,ItemNum,0),MATCH(E$1,Districts,0))*'Blend Sheet'!$N59)+(INDEX(ItemCosts,MATCH('Blend Sheet'!$O$4,ItemNum,0),MATCH(E$1,Districts,0))*'Blend Sheet'!$O59)+(INDEX(ItemCosts,MATCH('Blend Sheet'!$P$4,ItemNum,0),MATCH(E$1,Districts,0))*'Blend Sheet'!$P59)+(INDEX(ItemCosts,MATCH('Blend Sheet'!$Q$4,ItemNum,0),MATCH(E$1,Districts,0))*'Blend Sheet'!$Q59)+(INDEX(ItemCosts,MATCH('Blend Sheet'!$R$4,ItemNum,0),MATCH(E$1,Districts,0))*'Blend Sheet'!$R59)+(INDEX(ItemCosts,MATCH('Blend Sheet'!$S$4,ItemNum,0),MATCH(E$1,Districts,0))*'Blend Sheet'!$S59)+(INDEX(ItemCosts,MATCH('Blend Sheet'!$T$4,ItemNum,0),MATCH(E$1,Districts,0))*'Blend Sheet'!$T59)+(INDEX(ItemCosts,MATCH('Blend Sheet'!$U$4,ItemNum,0),MATCH(E$1,Districts,0))*'Blend Sheet'!$U59)+(INDEX(ItemCosts,MATCH('Blend Sheet'!$V$4,ItemNum,0),MATCH(E$1,Districts,0))*'Blend Sheet'!$V59)+(INDEX(ItemCosts,MATCH('Blend Sheet'!$W$4,ItemNum,0),MATCH(E$1,Districts,0))*'Blend Sheet'!$W59)+(INDEX(ItemCosts,MATCH('Blend Sheet'!$X$4,ItemNum,0),MATCH(E$1,Districts,0))*'Blend Sheet'!$X59)+(INDEX(ItemCosts,MATCH('Blend Sheet'!$Y$4,ItemNum,0),MATCH(E$1,Districts,0))*'Blend Sheet'!$Y59)+(INDEX(ItemCosts,MATCH('Blend Sheet'!$Z$4,ItemNum,0),MATCH(E$1,Districts,0))*'Blend Sheet'!$Z59)+(INDEX(ItemCosts,MATCH('Blend Sheet'!$AA$4,ItemNum,0),MATCH(E$1,Districts,0))*'Blend Sheet'!$AA59)+(INDEX(ItemCosts,MATCH('Blend Sheet'!$AB$4,ItemNum,0),MATCH(E$1,Districts,0))*'Blend Sheet'!$AB59)+(INDEX(ItemCosts,MATCH('Blend Sheet'!$AC$4,ItemNum,0),MATCH(E$1,Districts,0))*'Blend Sheet'!$AC59)+(INDEX(ItemCosts,MATCH('Blend Sheet'!$AD$4,ItemNum,0),MATCH(E$1,Districts,0))*'Blend Sheet'!$AD59)+(INDEX(ItemCosts,MATCH('Blend Sheet'!$AE$4,ItemNum,0),MATCH(E$1,Districts,0))*'Blend Sheet'!$AE59)+(INDEX(ItemCosts,MATCH('Blend Sheet'!$AF$4,ItemNum,0),MATCH(E$1,Districts,0))*'Blend Sheet'!$AF59)+(INDEX(ItemCosts,MATCH('Blend Sheet'!$AG$4,ItemNum,0),MATCH(E$1,Districts,0))*'Blend Sheet'!$AG59)+(INDEX(ItemCosts,MATCH('Blend Sheet'!$AH$4,ItemNum,0),MATCH(E$1,Districts,0))*'Blend Sheet'!$AH59)+(INDEX(ItemCosts,MATCH('Blend Sheet'!$AI$4,ItemNum,0),MATCH(E$1,Districts,0))*'Blend Sheet'!$AI59)+(INDEX(ItemCosts,MATCH('Blend Sheet'!$AJ$4,ItemNum,0),MATCH(E$1,Districts,0))*'Blend Sheet'!$AJ59)+(INDEX(ItemCosts,MATCH('Blend Sheet'!$AK$4,ItemNum,0),MATCH(E$1,Districts,0))*'Blend Sheet'!$AK59)+(INDEX(ItemCosts,MATCH('Blend Sheet'!$AL$4,ItemNum,0),MATCH(E$1,Districts,0))*'Blend Sheet'!$AL59)+(INDEX(ItemCosts,MATCH('Blend Sheet'!$AM$4,ItemNum,0),MATCH(E$1,Districts,0))*'Blend Sheet'!$AM59)+(INDEX(ItemCosts,MATCH('Blend Sheet'!$AN$4,ItemNum,0),MATCH(E$1,Districts,0))*'Blend Sheet'!$AN59)+(INDEX(ItemCosts,MATCH('Blend Sheet'!$AO$4,ItemNum,0),MATCH(E$1,Districts,0))*'Blend Sheet'!$AO59)+(INDEX(ItemCosts,MATCH('Blend Sheet'!$AP$4,ItemNum,0),MATCH(E$1,Districts,0))*'Blend Sheet'!$AP59)+(INDEX(ItemCosts,MATCH('Blend Sheet'!$AQ$4,ItemNum,0),MATCH(E$1,Districts,0))*'Blend Sheet'!$AQ59)+(INDEX(ItemCosts,MATCH('Blend Sheet'!$AR$4,ItemNum,0),MATCH(E$1,Districts,0))*'Blend Sheet'!$AR59)+(INDEX(ItemCosts,MATCH('Blend Sheet'!$AS$4,ItemNum,0),MATCH(E$1,Districts,0))*'Blend Sheet'!$AS59)</f>
        <v>#N/A</v>
      </c>
      <c r="F56" s="5" t="e">
        <f>(INDEX(ItemCosts,MATCH('Blend Sheet'!$C$4,ItemNum,0),MATCH(F$1,Districts,0))*'Blend Sheet'!$C59)+(INDEX(ItemCosts,MATCH('Blend Sheet'!$D$4,ItemNum,0),MATCH(F$1,Districts,0))*'Blend Sheet'!$D59)+(INDEX(ItemCosts,MATCH('Blend Sheet'!$E$4,ItemNum,0),MATCH(F$1,Districts,0))*'Blend Sheet'!$E59)+(INDEX(ItemCosts,MATCH('Blend Sheet'!$F$4,ItemNum,0),MATCH(F$1,Districts,0))*'Blend Sheet'!$F59)+(INDEX(ItemCosts,MATCH('Blend Sheet'!$G$4,ItemNum,0),MATCH(F$1,Districts,0))*'Blend Sheet'!$G59)+(INDEX(ItemCosts,MATCH('Blend Sheet'!$H$4,ItemNum,0),MATCH(F$1,Districts,0))*'Blend Sheet'!$H59)+(INDEX(ItemCosts,MATCH('Blend Sheet'!$I$4,ItemNum,0),MATCH(F$1,Districts,0))*'Blend Sheet'!$I59)+(INDEX(ItemCosts,MATCH('Blend Sheet'!$J$4,ItemNum,0),MATCH(F$1,Districts,0))*'Blend Sheet'!$J59)+(INDEX(ItemCosts,MATCH('Blend Sheet'!$K$4,ItemNum,0),MATCH(F$1,Districts,0))*'Blend Sheet'!$K59)+(INDEX(ItemCosts,MATCH('Blend Sheet'!$L$4,ItemNum,0),MATCH(F$1,Districts,0))*'Blend Sheet'!$L59)+(INDEX(ItemCosts,MATCH('Blend Sheet'!$M$4,ItemNum,0),MATCH(F$1,Districts,0))*'Blend Sheet'!$M59)+(INDEX(ItemCosts,MATCH('Blend Sheet'!$N$4,ItemNum,0),MATCH(F$1,Districts,0))*'Blend Sheet'!$N59)+(INDEX(ItemCosts,MATCH('Blend Sheet'!$O$4,ItemNum,0),MATCH(F$1,Districts,0))*'Blend Sheet'!$O59)+(INDEX(ItemCosts,MATCH('Blend Sheet'!$P$4,ItemNum,0),MATCH(F$1,Districts,0))*'Blend Sheet'!$P59)+(INDEX(ItemCosts,MATCH('Blend Sheet'!$Q$4,ItemNum,0),MATCH(F$1,Districts,0))*'Blend Sheet'!$Q59)+(INDEX(ItemCosts,MATCH('Blend Sheet'!$R$4,ItemNum,0),MATCH(F$1,Districts,0))*'Blend Sheet'!$R59)+(INDEX(ItemCosts,MATCH('Blend Sheet'!$S$4,ItemNum,0),MATCH(F$1,Districts,0))*'Blend Sheet'!$S59)+(INDEX(ItemCosts,MATCH('Blend Sheet'!$T$4,ItemNum,0),MATCH(F$1,Districts,0))*'Blend Sheet'!$T59)+(INDEX(ItemCosts,MATCH('Blend Sheet'!$U$4,ItemNum,0),MATCH(F$1,Districts,0))*'Blend Sheet'!$U59)+(INDEX(ItemCosts,MATCH('Blend Sheet'!$V$4,ItemNum,0),MATCH(F$1,Districts,0))*'Blend Sheet'!$V59)+(INDEX(ItemCosts,MATCH('Blend Sheet'!$W$4,ItemNum,0),MATCH(F$1,Districts,0))*'Blend Sheet'!$W59)+(INDEX(ItemCosts,MATCH('Blend Sheet'!$X$4,ItemNum,0),MATCH(F$1,Districts,0))*'Blend Sheet'!$X59)+(INDEX(ItemCosts,MATCH('Blend Sheet'!$Y$4,ItemNum,0),MATCH(F$1,Districts,0))*'Blend Sheet'!$Y59)+(INDEX(ItemCosts,MATCH('Blend Sheet'!$Z$4,ItemNum,0),MATCH(F$1,Districts,0))*'Blend Sheet'!$Z59)+(INDEX(ItemCosts,MATCH('Blend Sheet'!$AA$4,ItemNum,0),MATCH(F$1,Districts,0))*'Blend Sheet'!$AA59)+(INDEX(ItemCosts,MATCH('Blend Sheet'!$AB$4,ItemNum,0),MATCH(F$1,Districts,0))*'Blend Sheet'!$AB59)+(INDEX(ItemCosts,MATCH('Blend Sheet'!$AC$4,ItemNum,0),MATCH(F$1,Districts,0))*'Blend Sheet'!$AC59)+(INDEX(ItemCosts,MATCH('Blend Sheet'!$AD$4,ItemNum,0),MATCH(F$1,Districts,0))*'Blend Sheet'!$AD59)+(INDEX(ItemCosts,MATCH('Blend Sheet'!$AE$4,ItemNum,0),MATCH(F$1,Districts,0))*'Blend Sheet'!$AE59)+(INDEX(ItemCosts,MATCH('Blend Sheet'!$AF$4,ItemNum,0),MATCH(F$1,Districts,0))*'Blend Sheet'!$AF59)+(INDEX(ItemCosts,MATCH('Blend Sheet'!$AG$4,ItemNum,0),MATCH(F$1,Districts,0))*'Blend Sheet'!$AG59)+(INDEX(ItemCosts,MATCH('Blend Sheet'!$AH$4,ItemNum,0),MATCH(F$1,Districts,0))*'Blend Sheet'!$AH59)+(INDEX(ItemCosts,MATCH('Blend Sheet'!$AI$4,ItemNum,0),MATCH(F$1,Districts,0))*'Blend Sheet'!$AI59)+(INDEX(ItemCosts,MATCH('Blend Sheet'!$AJ$4,ItemNum,0),MATCH(F$1,Districts,0))*'Blend Sheet'!$AJ59)+(INDEX(ItemCosts,MATCH('Blend Sheet'!$AK$4,ItemNum,0),MATCH(F$1,Districts,0))*'Blend Sheet'!$AK59)+(INDEX(ItemCosts,MATCH('Blend Sheet'!$AL$4,ItemNum,0),MATCH(F$1,Districts,0))*'Blend Sheet'!$AL59)+(INDEX(ItemCosts,MATCH('Blend Sheet'!$AM$4,ItemNum,0),MATCH(F$1,Districts,0))*'Blend Sheet'!$AM59)+(INDEX(ItemCosts,MATCH('Blend Sheet'!$AN$4,ItemNum,0),MATCH(F$1,Districts,0))*'Blend Sheet'!$AN59)+(INDEX(ItemCosts,MATCH('Blend Sheet'!$AO$4,ItemNum,0),MATCH(F$1,Districts,0))*'Blend Sheet'!$AO59)+(INDEX(ItemCosts,MATCH('Blend Sheet'!$AP$4,ItemNum,0),MATCH(F$1,Districts,0))*'Blend Sheet'!$AP59)+(INDEX(ItemCosts,MATCH('Blend Sheet'!$AQ$4,ItemNum,0),MATCH(F$1,Districts,0))*'Blend Sheet'!$AQ59)+(INDEX(ItemCosts,MATCH('Blend Sheet'!$AR$4,ItemNum,0),MATCH(F$1,Districts,0))*'Blend Sheet'!$AR59)+(INDEX(ItemCosts,MATCH('Blend Sheet'!$AS$4,ItemNum,0),MATCH(F$1,Districts,0))*'Blend Sheet'!$AS59)</f>
        <v>#N/A</v>
      </c>
      <c r="G56" s="5" t="e">
        <f>(INDEX(ItemCosts,MATCH('Blend Sheet'!$C$4,ItemNum,0),MATCH(G$1,Districts,0))*'Blend Sheet'!$C59)+(INDEX(ItemCosts,MATCH('Blend Sheet'!$D$4,ItemNum,0),MATCH(G$1,Districts,0))*'Blend Sheet'!$D59)+(INDEX(ItemCosts,MATCH('Blend Sheet'!$E$4,ItemNum,0),MATCH(G$1,Districts,0))*'Blend Sheet'!$E59)+(INDEX(ItemCosts,MATCH('Blend Sheet'!$F$4,ItemNum,0),MATCH(G$1,Districts,0))*'Blend Sheet'!$F59)+(INDEX(ItemCosts,MATCH('Blend Sheet'!$G$4,ItemNum,0),MATCH(G$1,Districts,0))*'Blend Sheet'!$G59)+(INDEX(ItemCosts,MATCH('Blend Sheet'!$H$4,ItemNum,0),MATCH(G$1,Districts,0))*'Blend Sheet'!$H59)+(INDEX(ItemCosts,MATCH('Blend Sheet'!$I$4,ItemNum,0),MATCH(G$1,Districts,0))*'Blend Sheet'!$I59)+(INDEX(ItemCosts,MATCH('Blend Sheet'!$J$4,ItemNum,0),MATCH(G$1,Districts,0))*'Blend Sheet'!$J59)+(INDEX(ItemCosts,MATCH('Blend Sheet'!$K$4,ItemNum,0),MATCH(G$1,Districts,0))*'Blend Sheet'!$K59)+(INDEX(ItemCosts,MATCH('Blend Sheet'!$L$4,ItemNum,0),MATCH(G$1,Districts,0))*'Blend Sheet'!$L59)+(INDEX(ItemCosts,MATCH('Blend Sheet'!$M$4,ItemNum,0),MATCH(G$1,Districts,0))*'Blend Sheet'!$M59)+(INDEX(ItemCosts,MATCH('Blend Sheet'!$N$4,ItemNum,0),MATCH(G$1,Districts,0))*'Blend Sheet'!$N59)+(INDEX(ItemCosts,MATCH('Blend Sheet'!$O$4,ItemNum,0),MATCH(G$1,Districts,0))*'Blend Sheet'!$O59)+(INDEX(ItemCosts,MATCH('Blend Sheet'!$P$4,ItemNum,0),MATCH(G$1,Districts,0))*'Blend Sheet'!$P59)+(INDEX(ItemCosts,MATCH('Blend Sheet'!$Q$4,ItemNum,0),MATCH(G$1,Districts,0))*'Blend Sheet'!$Q59)+(INDEX(ItemCosts,MATCH('Blend Sheet'!$R$4,ItemNum,0),MATCH(G$1,Districts,0))*'Blend Sheet'!$R59)+(INDEX(ItemCosts,MATCH('Blend Sheet'!$S$4,ItemNum,0),MATCH(G$1,Districts,0))*'Blend Sheet'!$S59)+(INDEX(ItemCosts,MATCH('Blend Sheet'!$T$4,ItemNum,0),MATCH(G$1,Districts,0))*'Blend Sheet'!$T59)+(INDEX(ItemCosts,MATCH('Blend Sheet'!$U$4,ItemNum,0),MATCH(G$1,Districts,0))*'Blend Sheet'!$U59)+(INDEX(ItemCosts,MATCH('Blend Sheet'!$V$4,ItemNum,0),MATCH(G$1,Districts,0))*'Blend Sheet'!$V59)+(INDEX(ItemCosts,MATCH('Blend Sheet'!$W$4,ItemNum,0),MATCH(G$1,Districts,0))*'Blend Sheet'!$W59)+(INDEX(ItemCosts,MATCH('Blend Sheet'!$X$4,ItemNum,0),MATCH(G$1,Districts,0))*'Blend Sheet'!$X59)+(INDEX(ItemCosts,MATCH('Blend Sheet'!$Y$4,ItemNum,0),MATCH(G$1,Districts,0))*'Blend Sheet'!$Y59)+(INDEX(ItemCosts,MATCH('Blend Sheet'!$Z$4,ItemNum,0),MATCH(G$1,Districts,0))*'Blend Sheet'!$Z59)+(INDEX(ItemCosts,MATCH('Blend Sheet'!$AA$4,ItemNum,0),MATCH(G$1,Districts,0))*'Blend Sheet'!$AA59)+(INDEX(ItemCosts,MATCH('Blend Sheet'!$AB$4,ItemNum,0),MATCH(G$1,Districts,0))*'Blend Sheet'!$AB59)+(INDEX(ItemCosts,MATCH('Blend Sheet'!$AC$4,ItemNum,0),MATCH(G$1,Districts,0))*'Blend Sheet'!$AC59)+(INDEX(ItemCosts,MATCH('Blend Sheet'!$AD$4,ItemNum,0),MATCH(G$1,Districts,0))*'Blend Sheet'!$AD59)+(INDEX(ItemCosts,MATCH('Blend Sheet'!$AE$4,ItemNum,0),MATCH(G$1,Districts,0))*'Blend Sheet'!$AE59)+(INDEX(ItemCosts,MATCH('Blend Sheet'!$AF$4,ItemNum,0),MATCH(G$1,Districts,0))*'Blend Sheet'!$AF59)+(INDEX(ItemCosts,MATCH('Blend Sheet'!$AG$4,ItemNum,0),MATCH(G$1,Districts,0))*'Blend Sheet'!$AG59)+(INDEX(ItemCosts,MATCH('Blend Sheet'!$AH$4,ItemNum,0),MATCH(G$1,Districts,0))*'Blend Sheet'!$AH59)+(INDEX(ItemCosts,MATCH('Blend Sheet'!$AI$4,ItemNum,0),MATCH(G$1,Districts,0))*'Blend Sheet'!$AI59)+(INDEX(ItemCosts,MATCH('Blend Sheet'!$AJ$4,ItemNum,0),MATCH(G$1,Districts,0))*'Blend Sheet'!$AJ59)+(INDEX(ItemCosts,MATCH('Blend Sheet'!$AK$4,ItemNum,0),MATCH(G$1,Districts,0))*'Blend Sheet'!$AK59)+(INDEX(ItemCosts,MATCH('Blend Sheet'!$AL$4,ItemNum,0),MATCH(G$1,Districts,0))*'Blend Sheet'!$AL59)+(INDEX(ItemCosts,MATCH('Blend Sheet'!$AM$4,ItemNum,0),MATCH(G$1,Districts,0))*'Blend Sheet'!$AM59)+(INDEX(ItemCosts,MATCH('Blend Sheet'!$AN$4,ItemNum,0),MATCH(G$1,Districts,0))*'Blend Sheet'!$AN59)+(INDEX(ItemCosts,MATCH('Blend Sheet'!$AO$4,ItemNum,0),MATCH(G$1,Districts,0))*'Blend Sheet'!$AO59)+(INDEX(ItemCosts,MATCH('Blend Sheet'!$AP$4,ItemNum,0),MATCH(G$1,Districts,0))*'Blend Sheet'!$AP59)+(INDEX(ItemCosts,MATCH('Blend Sheet'!$AQ$4,ItemNum,0),MATCH(G$1,Districts,0))*'Blend Sheet'!$AQ59)+(INDEX(ItemCosts,MATCH('Blend Sheet'!$AR$4,ItemNum,0),MATCH(G$1,Districts,0))*'Blend Sheet'!$AR59)+(INDEX(ItemCosts,MATCH('Blend Sheet'!$AS$4,ItemNum,0),MATCH(G$1,Districts,0))*'Blend Sheet'!$AS59)</f>
        <v>#N/A</v>
      </c>
      <c r="H56" s="5" t="e">
        <f>(INDEX(ItemCosts,MATCH('Blend Sheet'!$C$4,ItemNum,0),MATCH(H$1,Districts,0))*'Blend Sheet'!$C59)+(INDEX(ItemCosts,MATCH('Blend Sheet'!$D$4,ItemNum,0),MATCH(H$1,Districts,0))*'Blend Sheet'!$D59)+(INDEX(ItemCosts,MATCH('Blend Sheet'!$E$4,ItemNum,0),MATCH(H$1,Districts,0))*'Blend Sheet'!$E59)+(INDEX(ItemCosts,MATCH('Blend Sheet'!$F$4,ItemNum,0),MATCH(H$1,Districts,0))*'Blend Sheet'!$F59)+(INDEX(ItemCosts,MATCH('Blend Sheet'!$G$4,ItemNum,0),MATCH(H$1,Districts,0))*'Blend Sheet'!$G59)+(INDEX(ItemCosts,MATCH('Blend Sheet'!$H$4,ItemNum,0),MATCH(H$1,Districts,0))*'Blend Sheet'!$H59)+(INDEX(ItemCosts,MATCH('Blend Sheet'!$I$4,ItemNum,0),MATCH(H$1,Districts,0))*'Blend Sheet'!$I59)+(INDEX(ItemCosts,MATCH('Blend Sheet'!$J$4,ItemNum,0),MATCH(H$1,Districts,0))*'Blend Sheet'!$J59)+(INDEX(ItemCosts,MATCH('Blend Sheet'!$K$4,ItemNum,0),MATCH(H$1,Districts,0))*'Blend Sheet'!$K59)+(INDEX(ItemCosts,MATCH('Blend Sheet'!$L$4,ItemNum,0),MATCH(H$1,Districts,0))*'Blend Sheet'!$L59)+(INDEX(ItemCosts,MATCH('Blend Sheet'!$M$4,ItemNum,0),MATCH(H$1,Districts,0))*'Blend Sheet'!$M59)+(INDEX(ItemCosts,MATCH('Blend Sheet'!$N$4,ItemNum,0),MATCH(H$1,Districts,0))*'Blend Sheet'!$N59)+(INDEX(ItemCosts,MATCH('Blend Sheet'!$O$4,ItemNum,0),MATCH(H$1,Districts,0))*'Blend Sheet'!$O59)+(INDEX(ItemCosts,MATCH('Blend Sheet'!$P$4,ItemNum,0),MATCH(H$1,Districts,0))*'Blend Sheet'!$P59)+(INDEX(ItemCosts,MATCH('Blend Sheet'!$Q$4,ItemNum,0),MATCH(H$1,Districts,0))*'Blend Sheet'!$Q59)+(INDEX(ItemCosts,MATCH('Blend Sheet'!$R$4,ItemNum,0),MATCH(H$1,Districts,0))*'Blend Sheet'!$R59)+(INDEX(ItemCosts,MATCH('Blend Sheet'!$S$4,ItemNum,0),MATCH(H$1,Districts,0))*'Blend Sheet'!$S59)+(INDEX(ItemCosts,MATCH('Blend Sheet'!$T$4,ItemNum,0),MATCH(H$1,Districts,0))*'Blend Sheet'!$T59)+(INDEX(ItemCosts,MATCH('Blend Sheet'!$U$4,ItemNum,0),MATCH(H$1,Districts,0))*'Blend Sheet'!$U59)+(INDEX(ItemCosts,MATCH('Blend Sheet'!$V$4,ItemNum,0),MATCH(H$1,Districts,0))*'Blend Sheet'!$V59)+(INDEX(ItemCosts,MATCH('Blend Sheet'!$W$4,ItemNum,0),MATCH(H$1,Districts,0))*'Blend Sheet'!$W59)+(INDEX(ItemCosts,MATCH('Blend Sheet'!$X$4,ItemNum,0),MATCH(H$1,Districts,0))*'Blend Sheet'!$X59)+(INDEX(ItemCosts,MATCH('Blend Sheet'!$Y$4,ItemNum,0),MATCH(H$1,Districts,0))*'Blend Sheet'!$Y59)+(INDEX(ItemCosts,MATCH('Blend Sheet'!$Z$4,ItemNum,0),MATCH(H$1,Districts,0))*'Blend Sheet'!$Z59)+(INDEX(ItemCosts,MATCH('Blend Sheet'!$AA$4,ItemNum,0),MATCH(H$1,Districts,0))*'Blend Sheet'!$AA59)+(INDEX(ItemCosts,MATCH('Blend Sheet'!$AB$4,ItemNum,0),MATCH(H$1,Districts,0))*'Blend Sheet'!$AB59)+(INDEX(ItemCosts,MATCH('Blend Sheet'!$AC$4,ItemNum,0),MATCH(H$1,Districts,0))*'Blend Sheet'!$AC59)+(INDEX(ItemCosts,MATCH('Blend Sheet'!$AD$4,ItemNum,0),MATCH(H$1,Districts,0))*'Blend Sheet'!$AD59)+(INDEX(ItemCosts,MATCH('Blend Sheet'!$AE$4,ItemNum,0),MATCH(H$1,Districts,0))*'Blend Sheet'!$AE59)+(INDEX(ItemCosts,MATCH('Blend Sheet'!$AF$4,ItemNum,0),MATCH(H$1,Districts,0))*'Blend Sheet'!$AF59)+(INDEX(ItemCosts,MATCH('Blend Sheet'!$AG$4,ItemNum,0),MATCH(H$1,Districts,0))*'Blend Sheet'!$AG59)+(INDEX(ItemCosts,MATCH('Blend Sheet'!$AH$4,ItemNum,0),MATCH(H$1,Districts,0))*'Blend Sheet'!$AH59)+(INDEX(ItemCosts,MATCH('Blend Sheet'!$AI$4,ItemNum,0),MATCH(H$1,Districts,0))*'Blend Sheet'!$AI59)+(INDEX(ItemCosts,MATCH('Blend Sheet'!$AJ$4,ItemNum,0),MATCH(H$1,Districts,0))*'Blend Sheet'!$AJ59)+(INDEX(ItemCosts,MATCH('Blend Sheet'!$AK$4,ItemNum,0),MATCH(H$1,Districts,0))*'Blend Sheet'!$AK59)+(INDEX(ItemCosts,MATCH('Blend Sheet'!$AL$4,ItemNum,0),MATCH(H$1,Districts,0))*'Blend Sheet'!$AL59)+(INDEX(ItemCosts,MATCH('Blend Sheet'!$AM$4,ItemNum,0),MATCH(H$1,Districts,0))*'Blend Sheet'!$AM59)+(INDEX(ItemCosts,MATCH('Blend Sheet'!$AN$4,ItemNum,0),MATCH(H$1,Districts,0))*'Blend Sheet'!$AN59)+(INDEX(ItemCosts,MATCH('Blend Sheet'!$AO$4,ItemNum,0),MATCH(H$1,Districts,0))*'Blend Sheet'!$AO59)+(INDEX(ItemCosts,MATCH('Blend Sheet'!$AP$4,ItemNum,0),MATCH(H$1,Districts,0))*'Blend Sheet'!$AP59)+(INDEX(ItemCosts,MATCH('Blend Sheet'!$AQ$4,ItemNum,0),MATCH(H$1,Districts,0))*'Blend Sheet'!$AQ59)+(INDEX(ItemCosts,MATCH('Blend Sheet'!$AR$4,ItemNum,0),MATCH(H$1,Districts,0))*'Blend Sheet'!$AR59)+(INDEX(ItemCosts,MATCH('Blend Sheet'!$AS$4,ItemNum,0),MATCH(H$1,Districts,0))*'Blend Sheet'!$AS59)</f>
        <v>#N/A</v>
      </c>
      <c r="I56" s="5" t="e">
        <f>(INDEX(ItemCosts,MATCH('Blend Sheet'!$C$4,ItemNum,0),MATCH(I$1,Districts,0))*'Blend Sheet'!$C59)+(INDEX(ItemCosts,MATCH('Blend Sheet'!$D$4,ItemNum,0),MATCH(I$1,Districts,0))*'Blend Sheet'!$D59)+(INDEX(ItemCosts,MATCH('Blend Sheet'!$E$4,ItemNum,0),MATCH(I$1,Districts,0))*'Blend Sheet'!$E59)+(INDEX(ItemCosts,MATCH('Blend Sheet'!$F$4,ItemNum,0),MATCH(I$1,Districts,0))*'Blend Sheet'!$F59)+(INDEX(ItemCosts,MATCH('Blend Sheet'!$G$4,ItemNum,0),MATCH(I$1,Districts,0))*'Blend Sheet'!$G59)+(INDEX(ItemCosts,MATCH('Blend Sheet'!$H$4,ItemNum,0),MATCH(I$1,Districts,0))*'Blend Sheet'!$H59)+(INDEX(ItemCosts,MATCH('Blend Sheet'!$I$4,ItemNum,0),MATCH(I$1,Districts,0))*'Blend Sheet'!$I59)+(INDEX(ItemCosts,MATCH('Blend Sheet'!$J$4,ItemNum,0),MATCH(I$1,Districts,0))*'Blend Sheet'!$J59)+(INDEX(ItemCosts,MATCH('Blend Sheet'!$K$4,ItemNum,0),MATCH(I$1,Districts,0))*'Blend Sheet'!$K59)+(INDEX(ItemCosts,MATCH('Blend Sheet'!$L$4,ItemNum,0),MATCH(I$1,Districts,0))*'Blend Sheet'!$L59)+(INDEX(ItemCosts,MATCH('Blend Sheet'!$M$4,ItemNum,0),MATCH(I$1,Districts,0))*'Blend Sheet'!$M59)+(INDEX(ItemCosts,MATCH('Blend Sheet'!$N$4,ItemNum,0),MATCH(I$1,Districts,0))*'Blend Sheet'!$N59)+(INDEX(ItemCosts,MATCH('Blend Sheet'!$O$4,ItemNum,0),MATCH(I$1,Districts,0))*'Blend Sheet'!$O59)+(INDEX(ItemCosts,MATCH('Blend Sheet'!$P$4,ItemNum,0),MATCH(I$1,Districts,0))*'Blend Sheet'!$P59)+(INDEX(ItemCosts,MATCH('Blend Sheet'!$Q$4,ItemNum,0),MATCH(I$1,Districts,0))*'Blend Sheet'!$Q59)+(INDEX(ItemCosts,MATCH('Blend Sheet'!$R$4,ItemNum,0),MATCH(I$1,Districts,0))*'Blend Sheet'!$R59)+(INDEX(ItemCosts,MATCH('Blend Sheet'!$S$4,ItemNum,0),MATCH(I$1,Districts,0))*'Blend Sheet'!$S59)+(INDEX(ItemCosts,MATCH('Blend Sheet'!$T$4,ItemNum,0),MATCH(I$1,Districts,0))*'Blend Sheet'!$T59)+(INDEX(ItemCosts,MATCH('Blend Sheet'!$U$4,ItemNum,0),MATCH(I$1,Districts,0))*'Blend Sheet'!$U59)+(INDEX(ItemCosts,MATCH('Blend Sheet'!$V$4,ItemNum,0),MATCH(I$1,Districts,0))*'Blend Sheet'!$V59)+(INDEX(ItemCosts,MATCH('Blend Sheet'!$W$4,ItemNum,0),MATCH(I$1,Districts,0))*'Blend Sheet'!$W59)+(INDEX(ItemCosts,MATCH('Blend Sheet'!$X$4,ItemNum,0),MATCH(I$1,Districts,0))*'Blend Sheet'!$X59)+(INDEX(ItemCosts,MATCH('Blend Sheet'!$Y$4,ItemNum,0),MATCH(I$1,Districts,0))*'Blend Sheet'!$Y59)+(INDEX(ItemCosts,MATCH('Blend Sheet'!$Z$4,ItemNum,0),MATCH(I$1,Districts,0))*'Blend Sheet'!$Z59)+(INDEX(ItemCosts,MATCH('Blend Sheet'!$AA$4,ItemNum,0),MATCH(I$1,Districts,0))*'Blend Sheet'!$AA59)+(INDEX(ItemCosts,MATCH('Blend Sheet'!$AB$4,ItemNum,0),MATCH(I$1,Districts,0))*'Blend Sheet'!$AB59)+(INDEX(ItemCosts,MATCH('Blend Sheet'!$AC$4,ItemNum,0),MATCH(I$1,Districts,0))*'Blend Sheet'!$AC59)+(INDEX(ItemCosts,MATCH('Blend Sheet'!$AD$4,ItemNum,0),MATCH(I$1,Districts,0))*'Blend Sheet'!$AD59)+(INDEX(ItemCosts,MATCH('Blend Sheet'!$AE$4,ItemNum,0),MATCH(I$1,Districts,0))*'Blend Sheet'!$AE59)+(INDEX(ItemCosts,MATCH('Blend Sheet'!$AF$4,ItemNum,0),MATCH(I$1,Districts,0))*'Blend Sheet'!$AF59)+(INDEX(ItemCosts,MATCH('Blend Sheet'!$AG$4,ItemNum,0),MATCH(I$1,Districts,0))*'Blend Sheet'!$AG59)+(INDEX(ItemCosts,MATCH('Blend Sheet'!$AH$4,ItemNum,0),MATCH(I$1,Districts,0))*'Blend Sheet'!$AH59)+(INDEX(ItemCosts,MATCH('Blend Sheet'!$AI$4,ItemNum,0),MATCH(I$1,Districts,0))*'Blend Sheet'!$AI59)+(INDEX(ItemCosts,MATCH('Blend Sheet'!$AJ$4,ItemNum,0),MATCH(I$1,Districts,0))*'Blend Sheet'!$AJ59)+(INDEX(ItemCosts,MATCH('Blend Sheet'!$AK$4,ItemNum,0),MATCH(I$1,Districts,0))*'Blend Sheet'!$AK59)+(INDEX(ItemCosts,MATCH('Blend Sheet'!$AL$4,ItemNum,0),MATCH(I$1,Districts,0))*'Blend Sheet'!$AL59)+(INDEX(ItemCosts,MATCH('Blend Sheet'!$AM$4,ItemNum,0),MATCH(I$1,Districts,0))*'Blend Sheet'!$AM59)+(INDEX(ItemCosts,MATCH('Blend Sheet'!$AN$4,ItemNum,0),MATCH(I$1,Districts,0))*'Blend Sheet'!$AN59)+(INDEX(ItemCosts,MATCH('Blend Sheet'!$AO$4,ItemNum,0),MATCH(I$1,Districts,0))*'Blend Sheet'!$AO59)+(INDEX(ItemCosts,MATCH('Blend Sheet'!$AP$4,ItemNum,0),MATCH(I$1,Districts,0))*'Blend Sheet'!$AP59)+(INDEX(ItemCosts,MATCH('Blend Sheet'!$AQ$4,ItemNum,0),MATCH(I$1,Districts,0))*'Blend Sheet'!$AQ59)+(INDEX(ItemCosts,MATCH('Blend Sheet'!$AR$4,ItemNum,0),MATCH(I$1,Districts,0))*'Blend Sheet'!$AR59)+(INDEX(ItemCosts,MATCH('Blend Sheet'!$AS$4,ItemNum,0),MATCH(I$1,Districts,0))*'Blend Sheet'!$AS59)</f>
        <v>#N/A</v>
      </c>
      <c r="J56" s="5" t="e">
        <f>(INDEX(ItemCosts,MATCH('Blend Sheet'!$C$4,ItemNum,0),MATCH(J$1,Districts,0))*'Blend Sheet'!$C59)+(INDEX(ItemCosts,MATCH('Blend Sheet'!$D$4,ItemNum,0),MATCH(J$1,Districts,0))*'Blend Sheet'!$D59)+(INDEX(ItemCosts,MATCH('Blend Sheet'!$E$4,ItemNum,0),MATCH(J$1,Districts,0))*'Blend Sheet'!$E59)+(INDEX(ItemCosts,MATCH('Blend Sheet'!$F$4,ItemNum,0),MATCH(J$1,Districts,0))*'Blend Sheet'!$F59)+(INDEX(ItemCosts,MATCH('Blend Sheet'!$G$4,ItemNum,0),MATCH(J$1,Districts,0))*'Blend Sheet'!$G59)+(INDEX(ItemCosts,MATCH('Blend Sheet'!$H$4,ItemNum,0),MATCH(J$1,Districts,0))*'Blend Sheet'!$H59)+(INDEX(ItemCosts,MATCH('Blend Sheet'!$I$4,ItemNum,0),MATCH(J$1,Districts,0))*'Blend Sheet'!$I59)+(INDEX(ItemCosts,MATCH('Blend Sheet'!$J$4,ItemNum,0),MATCH(J$1,Districts,0))*'Blend Sheet'!$J59)+(INDEX(ItemCosts,MATCH('Blend Sheet'!$K$4,ItemNum,0),MATCH(J$1,Districts,0))*'Blend Sheet'!$K59)+(INDEX(ItemCosts,MATCH('Blend Sheet'!$L$4,ItemNum,0),MATCH(J$1,Districts,0))*'Blend Sheet'!$L59)+(INDEX(ItemCosts,MATCH('Blend Sheet'!$M$4,ItemNum,0),MATCH(J$1,Districts,0))*'Blend Sheet'!$M59)+(INDEX(ItemCosts,MATCH('Blend Sheet'!$N$4,ItemNum,0),MATCH(J$1,Districts,0))*'Blend Sheet'!$N59)+(INDEX(ItemCosts,MATCH('Blend Sheet'!$O$4,ItemNum,0),MATCH(J$1,Districts,0))*'Blend Sheet'!$O59)+(INDEX(ItemCosts,MATCH('Blend Sheet'!$P$4,ItemNum,0),MATCH(J$1,Districts,0))*'Blend Sheet'!$P59)+(INDEX(ItemCosts,MATCH('Blend Sheet'!$Q$4,ItemNum,0),MATCH(J$1,Districts,0))*'Blend Sheet'!$Q59)+(INDEX(ItemCosts,MATCH('Blend Sheet'!$R$4,ItemNum,0),MATCH(J$1,Districts,0))*'Blend Sheet'!$R59)+(INDEX(ItemCosts,MATCH('Blend Sheet'!$S$4,ItemNum,0),MATCH(J$1,Districts,0))*'Blend Sheet'!$S59)+(INDEX(ItemCosts,MATCH('Blend Sheet'!$T$4,ItemNum,0),MATCH(J$1,Districts,0))*'Blend Sheet'!$T59)+(INDEX(ItemCosts,MATCH('Blend Sheet'!$U$4,ItemNum,0),MATCH(J$1,Districts,0))*'Blend Sheet'!$U59)+(INDEX(ItemCosts,MATCH('Blend Sheet'!$V$4,ItemNum,0),MATCH(J$1,Districts,0))*'Blend Sheet'!$V59)+(INDEX(ItemCosts,MATCH('Blend Sheet'!$W$4,ItemNum,0),MATCH(J$1,Districts,0))*'Blend Sheet'!$W59)+(INDEX(ItemCosts,MATCH('Blend Sheet'!$X$4,ItemNum,0),MATCH(J$1,Districts,0))*'Blend Sheet'!$X59)+(INDEX(ItemCosts,MATCH('Blend Sheet'!$Y$4,ItemNum,0),MATCH(J$1,Districts,0))*'Blend Sheet'!$Y59)+(INDEX(ItemCosts,MATCH('Blend Sheet'!$Z$4,ItemNum,0),MATCH(J$1,Districts,0))*'Blend Sheet'!$Z59)+(INDEX(ItemCosts,MATCH('Blend Sheet'!$AA$4,ItemNum,0),MATCH(J$1,Districts,0))*'Blend Sheet'!$AA59)+(INDEX(ItemCosts,MATCH('Blend Sheet'!$AB$4,ItemNum,0),MATCH(J$1,Districts,0))*'Blend Sheet'!$AB59)+(INDEX(ItemCosts,MATCH('Blend Sheet'!$AC$4,ItemNum,0),MATCH(J$1,Districts,0))*'Blend Sheet'!$AC59)+(INDEX(ItemCosts,MATCH('Blend Sheet'!$AD$4,ItemNum,0),MATCH(J$1,Districts,0))*'Blend Sheet'!$AD59)+(INDEX(ItemCosts,MATCH('Blend Sheet'!$AE$4,ItemNum,0),MATCH(J$1,Districts,0))*'Blend Sheet'!$AE59)+(INDEX(ItemCosts,MATCH('Blend Sheet'!$AF$4,ItemNum,0),MATCH(J$1,Districts,0))*'Blend Sheet'!$AF59)+(INDEX(ItemCosts,MATCH('Blend Sheet'!$AG$4,ItemNum,0),MATCH(J$1,Districts,0))*'Blend Sheet'!$AG59)+(INDEX(ItemCosts,MATCH('Blend Sheet'!$AH$4,ItemNum,0),MATCH(J$1,Districts,0))*'Blend Sheet'!$AH59)+(INDEX(ItemCosts,MATCH('Blend Sheet'!$AI$4,ItemNum,0),MATCH(J$1,Districts,0))*'Blend Sheet'!$AI59)+(INDEX(ItemCosts,MATCH('Blend Sheet'!$AJ$4,ItemNum,0),MATCH(J$1,Districts,0))*'Blend Sheet'!$AJ59)+(INDEX(ItemCosts,MATCH('Blend Sheet'!$AK$4,ItemNum,0),MATCH(J$1,Districts,0))*'Blend Sheet'!$AK59)+(INDEX(ItemCosts,MATCH('Blend Sheet'!$AL$4,ItemNum,0),MATCH(J$1,Districts,0))*'Blend Sheet'!$AL59)+(INDEX(ItemCosts,MATCH('Blend Sheet'!$AM$4,ItemNum,0),MATCH(J$1,Districts,0))*'Blend Sheet'!$AM59)+(INDEX(ItemCosts,MATCH('Blend Sheet'!$AN$4,ItemNum,0),MATCH(J$1,Districts,0))*'Blend Sheet'!$AN59)+(INDEX(ItemCosts,MATCH('Blend Sheet'!$AO$4,ItemNum,0),MATCH(J$1,Districts,0))*'Blend Sheet'!$AO59)+(INDEX(ItemCosts,MATCH('Blend Sheet'!$AP$4,ItemNum,0),MATCH(J$1,Districts,0))*'Blend Sheet'!$AP59)+(INDEX(ItemCosts,MATCH('Blend Sheet'!$AQ$4,ItemNum,0),MATCH(J$1,Districts,0))*'Blend Sheet'!$AQ59)+(INDEX(ItemCosts,MATCH('Blend Sheet'!$AR$4,ItemNum,0),MATCH(J$1,Districts,0))*'Blend Sheet'!$AR59)+(INDEX(ItemCosts,MATCH('Blend Sheet'!$AS$4,ItemNum,0),MATCH(J$1,Districts,0))*'Blend Sheet'!$AS59)</f>
        <v>#N/A</v>
      </c>
      <c r="K56" s="5" t="e">
        <f>(INDEX(ItemCosts,MATCH('Blend Sheet'!$C$4,ItemNum,0),MATCH(K$1,Districts,0))*'Blend Sheet'!$C59)+(INDEX(ItemCosts,MATCH('Blend Sheet'!$D$4,ItemNum,0),MATCH(K$1,Districts,0))*'Blend Sheet'!$D59)+(INDEX(ItemCosts,MATCH('Blend Sheet'!$E$4,ItemNum,0),MATCH(K$1,Districts,0))*'Blend Sheet'!$E59)+(INDEX(ItemCosts,MATCH('Blend Sheet'!$F$4,ItemNum,0),MATCH(K$1,Districts,0))*'Blend Sheet'!$F59)+(INDEX(ItemCosts,MATCH('Blend Sheet'!$G$4,ItemNum,0),MATCH(K$1,Districts,0))*'Blend Sheet'!$G59)+(INDEX(ItemCosts,MATCH('Blend Sheet'!$H$4,ItemNum,0),MATCH(K$1,Districts,0))*'Blend Sheet'!$H59)+(INDEX(ItemCosts,MATCH('Blend Sheet'!$I$4,ItemNum,0),MATCH(K$1,Districts,0))*'Blend Sheet'!$I59)+(INDEX(ItemCosts,MATCH('Blend Sheet'!$J$4,ItemNum,0),MATCH(K$1,Districts,0))*'Blend Sheet'!$J59)+(INDEX(ItemCosts,MATCH('Blend Sheet'!$K$4,ItemNum,0),MATCH(K$1,Districts,0))*'Blend Sheet'!$K59)+(INDEX(ItemCosts,MATCH('Blend Sheet'!$L$4,ItemNum,0),MATCH(K$1,Districts,0))*'Blend Sheet'!$L59)+(INDEX(ItemCosts,MATCH('Blend Sheet'!$M$4,ItemNum,0),MATCH(K$1,Districts,0))*'Blend Sheet'!$M59)+(INDEX(ItemCosts,MATCH('Blend Sheet'!$N$4,ItemNum,0),MATCH(K$1,Districts,0))*'Blend Sheet'!$N59)+(INDEX(ItemCosts,MATCH('Blend Sheet'!$O$4,ItemNum,0),MATCH(K$1,Districts,0))*'Blend Sheet'!$O59)+(INDEX(ItemCosts,MATCH('Blend Sheet'!$P$4,ItemNum,0),MATCH(K$1,Districts,0))*'Blend Sheet'!$P59)+(INDEX(ItemCosts,MATCH('Blend Sheet'!$Q$4,ItemNum,0),MATCH(K$1,Districts,0))*'Blend Sheet'!$Q59)+(INDEX(ItemCosts,MATCH('Blend Sheet'!$R$4,ItemNum,0),MATCH(K$1,Districts,0))*'Blend Sheet'!$R59)+(INDEX(ItemCosts,MATCH('Blend Sheet'!$S$4,ItemNum,0),MATCH(K$1,Districts,0))*'Blend Sheet'!$S59)+(INDEX(ItemCosts,MATCH('Blend Sheet'!$T$4,ItemNum,0),MATCH(K$1,Districts,0))*'Blend Sheet'!$T59)+(INDEX(ItemCosts,MATCH('Blend Sheet'!$U$4,ItemNum,0),MATCH(K$1,Districts,0))*'Blend Sheet'!$U59)+(INDEX(ItemCosts,MATCH('Blend Sheet'!$V$4,ItemNum,0),MATCH(K$1,Districts,0))*'Blend Sheet'!$V59)+(INDEX(ItemCosts,MATCH('Blend Sheet'!$W$4,ItemNum,0),MATCH(K$1,Districts,0))*'Blend Sheet'!$W59)+(INDEX(ItemCosts,MATCH('Blend Sheet'!$X$4,ItemNum,0),MATCH(K$1,Districts,0))*'Blend Sheet'!$X59)+(INDEX(ItemCosts,MATCH('Blend Sheet'!$Y$4,ItemNum,0),MATCH(K$1,Districts,0))*'Blend Sheet'!$Y59)+(INDEX(ItemCosts,MATCH('Blend Sheet'!$Z$4,ItemNum,0),MATCH(K$1,Districts,0))*'Blend Sheet'!$Z59)+(INDEX(ItemCosts,MATCH('Blend Sheet'!$AA$4,ItemNum,0),MATCH(K$1,Districts,0))*'Blend Sheet'!$AA59)+(INDEX(ItemCosts,MATCH('Blend Sheet'!$AB$4,ItemNum,0),MATCH(K$1,Districts,0))*'Blend Sheet'!$AB59)+(INDEX(ItemCosts,MATCH('Blend Sheet'!$AC$4,ItemNum,0),MATCH(K$1,Districts,0))*'Blend Sheet'!$AC59)+(INDEX(ItemCosts,MATCH('Blend Sheet'!$AD$4,ItemNum,0),MATCH(K$1,Districts,0))*'Blend Sheet'!$AD59)+(INDEX(ItemCosts,MATCH('Blend Sheet'!$AE$4,ItemNum,0),MATCH(K$1,Districts,0))*'Blend Sheet'!$AE59)+(INDEX(ItemCosts,MATCH('Blend Sheet'!$AF$4,ItemNum,0),MATCH(K$1,Districts,0))*'Blend Sheet'!$AF59)+(INDEX(ItemCosts,MATCH('Blend Sheet'!$AG$4,ItemNum,0),MATCH(K$1,Districts,0))*'Blend Sheet'!$AG59)+(INDEX(ItemCosts,MATCH('Blend Sheet'!$AH$4,ItemNum,0),MATCH(K$1,Districts,0))*'Blend Sheet'!$AH59)+(INDEX(ItemCosts,MATCH('Blend Sheet'!$AI$4,ItemNum,0),MATCH(K$1,Districts,0))*'Blend Sheet'!$AI59)+(INDEX(ItemCosts,MATCH('Blend Sheet'!$AJ$4,ItemNum,0),MATCH(K$1,Districts,0))*'Blend Sheet'!$AJ59)+(INDEX(ItemCosts,MATCH('Blend Sheet'!$AK$4,ItemNum,0),MATCH(K$1,Districts,0))*'Blend Sheet'!$AK59)+(INDEX(ItemCosts,MATCH('Blend Sheet'!$AL$4,ItemNum,0),MATCH(K$1,Districts,0))*'Blend Sheet'!$AL59)+(INDEX(ItemCosts,MATCH('Blend Sheet'!$AM$4,ItemNum,0),MATCH(K$1,Districts,0))*'Blend Sheet'!$AM59)+(INDEX(ItemCosts,MATCH('Blend Sheet'!$AN$4,ItemNum,0),MATCH(K$1,Districts,0))*'Blend Sheet'!$AN59)+(INDEX(ItemCosts,MATCH('Blend Sheet'!$AO$4,ItemNum,0),MATCH(K$1,Districts,0))*'Blend Sheet'!$AO59)+(INDEX(ItemCosts,MATCH('Blend Sheet'!$AP$4,ItemNum,0),MATCH(K$1,Districts,0))*'Blend Sheet'!$AP59)+(INDEX(ItemCosts,MATCH('Blend Sheet'!$AQ$4,ItemNum,0),MATCH(K$1,Districts,0))*'Blend Sheet'!$AQ59)+(INDEX(ItemCosts,MATCH('Blend Sheet'!$AR$4,ItemNum,0),MATCH(K$1,Districts,0))*'Blend Sheet'!$AR59)+(INDEX(ItemCosts,MATCH('Blend Sheet'!$AS$4,ItemNum,0),MATCH(K$1,Districts,0))*'Blend Sheet'!$AS59)</f>
        <v>#N/A</v>
      </c>
      <c r="L56" s="5" t="e">
        <f>(INDEX(ItemCosts,MATCH('Blend Sheet'!$C$4,ItemNum,0),MATCH(L$1,Districts,0))*'Blend Sheet'!$C59)+(INDEX(ItemCosts,MATCH('Blend Sheet'!$D$4,ItemNum,0),MATCH(L$1,Districts,0))*'Blend Sheet'!$D59)+(INDEX(ItemCosts,MATCH('Blend Sheet'!$E$4,ItemNum,0),MATCH(L$1,Districts,0))*'Blend Sheet'!$E59)+(INDEX(ItemCosts,MATCH('Blend Sheet'!$F$4,ItemNum,0),MATCH(L$1,Districts,0))*'Blend Sheet'!$F59)+(INDEX(ItemCosts,MATCH('Blend Sheet'!$G$4,ItemNum,0),MATCH(L$1,Districts,0))*'Blend Sheet'!$G59)+(INDEX(ItemCosts,MATCH('Blend Sheet'!$H$4,ItemNum,0),MATCH(L$1,Districts,0))*'Blend Sheet'!$H59)+(INDEX(ItemCosts,MATCH('Blend Sheet'!$I$4,ItemNum,0),MATCH(L$1,Districts,0))*'Blend Sheet'!$I59)+(INDEX(ItemCosts,MATCH('Blend Sheet'!$J$4,ItemNum,0),MATCH(L$1,Districts,0))*'Blend Sheet'!$J59)+(INDEX(ItemCosts,MATCH('Blend Sheet'!$K$4,ItemNum,0),MATCH(L$1,Districts,0))*'Blend Sheet'!$K59)+(INDEX(ItemCosts,MATCH('Blend Sheet'!$L$4,ItemNum,0),MATCH(L$1,Districts,0))*'Blend Sheet'!$L59)+(INDEX(ItemCosts,MATCH('Blend Sheet'!$M$4,ItemNum,0),MATCH(L$1,Districts,0))*'Blend Sheet'!$M59)+(INDEX(ItemCosts,MATCH('Blend Sheet'!$N$4,ItemNum,0),MATCH(L$1,Districts,0))*'Blend Sheet'!$N59)+(INDEX(ItemCosts,MATCH('Blend Sheet'!$O$4,ItemNum,0),MATCH(L$1,Districts,0))*'Blend Sheet'!$O59)+(INDEX(ItemCosts,MATCH('Blend Sheet'!$P$4,ItemNum,0),MATCH(L$1,Districts,0))*'Blend Sheet'!$P59)+(INDEX(ItemCosts,MATCH('Blend Sheet'!$Q$4,ItemNum,0),MATCH(L$1,Districts,0))*'Blend Sheet'!$Q59)+(INDEX(ItemCosts,MATCH('Blend Sheet'!$R$4,ItemNum,0),MATCH(L$1,Districts,0))*'Blend Sheet'!$R59)+(INDEX(ItemCosts,MATCH('Blend Sheet'!$S$4,ItemNum,0),MATCH(L$1,Districts,0))*'Blend Sheet'!$S59)+(INDEX(ItemCosts,MATCH('Blend Sheet'!$T$4,ItemNum,0),MATCH(L$1,Districts,0))*'Blend Sheet'!$T59)+(INDEX(ItemCosts,MATCH('Blend Sheet'!$U$4,ItemNum,0),MATCH(L$1,Districts,0))*'Blend Sheet'!$U59)+(INDEX(ItemCosts,MATCH('Blend Sheet'!$V$4,ItemNum,0),MATCH(L$1,Districts,0))*'Blend Sheet'!$V59)+(INDEX(ItemCosts,MATCH('Blend Sheet'!$W$4,ItemNum,0),MATCH(L$1,Districts,0))*'Blend Sheet'!$W59)+(INDEX(ItemCosts,MATCH('Blend Sheet'!$X$4,ItemNum,0),MATCH(L$1,Districts,0))*'Blend Sheet'!$X59)+(INDEX(ItemCosts,MATCH('Blend Sheet'!$Y$4,ItemNum,0),MATCH(L$1,Districts,0))*'Blend Sheet'!$Y59)+(INDEX(ItemCosts,MATCH('Blend Sheet'!$Z$4,ItemNum,0),MATCH(L$1,Districts,0))*'Blend Sheet'!$Z59)+(INDEX(ItemCosts,MATCH('Blend Sheet'!$AA$4,ItemNum,0),MATCH(L$1,Districts,0))*'Blend Sheet'!$AA59)+(INDEX(ItemCosts,MATCH('Blend Sheet'!$AB$4,ItemNum,0),MATCH(L$1,Districts,0))*'Blend Sheet'!$AB59)+(INDEX(ItemCosts,MATCH('Blend Sheet'!$AC$4,ItemNum,0),MATCH(L$1,Districts,0))*'Blend Sheet'!$AC59)+(INDEX(ItemCosts,MATCH('Blend Sheet'!$AD$4,ItemNum,0),MATCH(L$1,Districts,0))*'Blend Sheet'!$AD59)+(INDEX(ItemCosts,MATCH('Blend Sheet'!$AE$4,ItemNum,0),MATCH(L$1,Districts,0))*'Blend Sheet'!$AE59)+(INDEX(ItemCosts,MATCH('Blend Sheet'!$AF$4,ItemNum,0),MATCH(L$1,Districts,0))*'Blend Sheet'!$AF59)+(INDEX(ItemCosts,MATCH('Blend Sheet'!$AG$4,ItemNum,0),MATCH(L$1,Districts,0))*'Blend Sheet'!$AG59)+(INDEX(ItemCosts,MATCH('Blend Sheet'!$AH$4,ItemNum,0),MATCH(L$1,Districts,0))*'Blend Sheet'!$AH59)+(INDEX(ItemCosts,MATCH('Blend Sheet'!$AI$4,ItemNum,0),MATCH(L$1,Districts,0))*'Blend Sheet'!$AI59)+(INDEX(ItemCosts,MATCH('Blend Sheet'!$AJ$4,ItemNum,0),MATCH(L$1,Districts,0))*'Blend Sheet'!$AJ59)+(INDEX(ItemCosts,MATCH('Blend Sheet'!$AK$4,ItemNum,0),MATCH(L$1,Districts,0))*'Blend Sheet'!$AK59)+(INDEX(ItemCosts,MATCH('Blend Sheet'!$AL$4,ItemNum,0),MATCH(L$1,Districts,0))*'Blend Sheet'!$AL59)+(INDEX(ItemCosts,MATCH('Blend Sheet'!$AM$4,ItemNum,0),MATCH(L$1,Districts,0))*'Blend Sheet'!$AM59)+(INDEX(ItemCosts,MATCH('Blend Sheet'!$AN$4,ItemNum,0),MATCH(L$1,Districts,0))*'Blend Sheet'!$AN59)+(INDEX(ItemCosts,MATCH('Blend Sheet'!$AO$4,ItemNum,0),MATCH(L$1,Districts,0))*'Blend Sheet'!$AO59)+(INDEX(ItemCosts,MATCH('Blend Sheet'!$AP$4,ItemNum,0),MATCH(L$1,Districts,0))*'Blend Sheet'!$AP59)+(INDEX(ItemCosts,MATCH('Blend Sheet'!$AQ$4,ItemNum,0),MATCH(L$1,Districts,0))*'Blend Sheet'!$AQ59)+(INDEX(ItemCosts,MATCH('Blend Sheet'!$AR$4,ItemNum,0),MATCH(L$1,Districts,0))*'Blend Sheet'!$AR59)+(INDEX(ItemCosts,MATCH('Blend Sheet'!$AS$4,ItemNum,0),MATCH(L$1,Districts,0))*'Blend Sheet'!$AS59)</f>
        <v>#N/A</v>
      </c>
      <c r="M56" s="191"/>
      <c r="N56" s="34" t="e">
        <f>D56/'Blend Sheet'!$BA59</f>
        <v>#N/A</v>
      </c>
      <c r="O56" s="34" t="e">
        <f>E56/'Blend Sheet'!$BA59</f>
        <v>#N/A</v>
      </c>
      <c r="P56" s="34" t="e">
        <f>G56/'Blend Sheet'!$BA59</f>
        <v>#N/A</v>
      </c>
      <c r="Q56" s="34" t="e">
        <f>H56/'Blend Sheet'!$BA59</f>
        <v>#N/A</v>
      </c>
      <c r="R56" s="34" t="e">
        <f>I56/'Blend Sheet'!$BA59</f>
        <v>#N/A</v>
      </c>
      <c r="S56" s="34" t="e">
        <f>J56/'Blend Sheet'!$BA59</f>
        <v>#N/A</v>
      </c>
      <c r="T56" s="34" t="e">
        <f>K56/'Blend Sheet'!$BA59</f>
        <v>#N/A</v>
      </c>
      <c r="U56" s="34" t="e">
        <f>L56/'Blend Sheet'!$BA59</f>
        <v>#N/A</v>
      </c>
    </row>
    <row r="57" spans="1:21" x14ac:dyDescent="0.25">
      <c r="A57" t="str">
        <f>'Blend Sheet'!A60</f>
        <v>PRODUCTIONmix 1600</v>
      </c>
      <c r="B57" s="5" t="e">
        <f>(INDEX(ItemCosts,MATCH('Blend Sheet'!$C$4,ItemNum,0),MATCH(B$1,Districts,0))*'Blend Sheet'!$C60)+(INDEX(ItemCosts,MATCH('Blend Sheet'!$D$4,ItemNum,0),MATCH(B$1,Districts,0))*'Blend Sheet'!$D60)+(INDEX(ItemCosts,MATCH('Blend Sheet'!$E$4,ItemNum,0),MATCH(B$1,Districts,0))*'Blend Sheet'!$E60)+(INDEX(ItemCosts,MATCH('Blend Sheet'!$F$4,ItemNum,0),MATCH(B$1,Districts,0))*'Blend Sheet'!$F60)+(INDEX(ItemCosts,MATCH('Blend Sheet'!$G$4,ItemNum,0),MATCH(B$1,Districts,0))*'Blend Sheet'!$G60)+(INDEX(ItemCosts,MATCH('Blend Sheet'!$H$4,ItemNum,0),MATCH(B$1,Districts,0))*'Blend Sheet'!$H60)+(INDEX(ItemCosts,MATCH('Blend Sheet'!$I$4,ItemNum,0),MATCH(B$1,Districts,0))*'Blend Sheet'!$I60)+(INDEX(ItemCosts,MATCH('Blend Sheet'!$J$4,ItemNum,0),MATCH(B$1,Districts,0))*'Blend Sheet'!$J60)+(INDEX(ItemCosts,MATCH('Blend Sheet'!$K$4,ItemNum,0),MATCH(B$1,Districts,0))*'Blend Sheet'!$K60)+(INDEX(ItemCosts,MATCH('Blend Sheet'!$L$4,ItemNum,0),MATCH(B$1,Districts,0))*'Blend Sheet'!$L60)+(INDEX(ItemCosts,MATCH('Blend Sheet'!$M$4,ItemNum,0),MATCH(B$1,Districts,0))*'Blend Sheet'!$M60)+(INDEX(ItemCosts,MATCH('Blend Sheet'!$N$4,ItemNum,0),MATCH(B$1,Districts,0))*'Blend Sheet'!$N60)+(INDEX(ItemCosts,MATCH('Blend Sheet'!$O$4,ItemNum,0),MATCH(B$1,Districts,0))*'Blend Sheet'!$O60)+(INDEX(ItemCosts,MATCH('Blend Sheet'!$P$4,ItemNum,0),MATCH(B$1,Districts,0))*'Blend Sheet'!$P60)+(INDEX(ItemCosts,MATCH('Blend Sheet'!$Q$4,ItemNum,0),MATCH(B$1,Districts,0))*'Blend Sheet'!$Q60)+(INDEX(ItemCosts,MATCH('Blend Sheet'!$R$4,ItemNum,0),MATCH(B$1,Districts,0))*'Blend Sheet'!$R60)+(INDEX(ItemCosts,MATCH('Blend Sheet'!$S$4,ItemNum,0),MATCH(B$1,Districts,0))*'Blend Sheet'!$S60)+(INDEX(ItemCosts,MATCH('Blend Sheet'!$T$4,ItemNum,0),MATCH(B$1,Districts,0))*'Blend Sheet'!$T60)+(INDEX(ItemCosts,MATCH('Blend Sheet'!$U$4,ItemNum,0),MATCH(B$1,Districts,0))*'Blend Sheet'!$U60)+(INDEX(ItemCosts,MATCH('Blend Sheet'!$V$4,ItemNum,0),MATCH(B$1,Districts,0))*'Blend Sheet'!$V60)+(INDEX(ItemCosts,MATCH('Blend Sheet'!$W$4,ItemNum,0),MATCH(B$1,Districts,0))*'Blend Sheet'!$W60)+(INDEX(ItemCosts,MATCH('Blend Sheet'!$X$4,ItemNum,0),MATCH(B$1,Districts,0))*'Blend Sheet'!$X60)+(INDEX(ItemCosts,MATCH('Blend Sheet'!$Y$4,ItemNum,0),MATCH(B$1,Districts,0))*'Blend Sheet'!$Y60)+(INDEX(ItemCosts,MATCH('Blend Sheet'!$Z$4,ItemNum,0),MATCH(B$1,Districts,0))*'Blend Sheet'!$Z60)+(INDEX(ItemCosts,MATCH('Blend Sheet'!$AA$4,ItemNum,0),MATCH(B$1,Districts,0))*'Blend Sheet'!$AA60)+(INDEX(ItemCosts,MATCH('Blend Sheet'!$AB$4,ItemNum,0),MATCH(B$1,Districts,0))*'Blend Sheet'!$AB60)+(INDEX(ItemCosts,MATCH('Blend Sheet'!$AC$4,ItemNum,0),MATCH(B$1,Districts,0))*'Blend Sheet'!$AC60)+(INDEX(ItemCosts,MATCH('Blend Sheet'!$AD$4,ItemNum,0),MATCH(B$1,Districts,0))*'Blend Sheet'!$AD60)+(INDEX(ItemCosts,MATCH('Blend Sheet'!$AE$4,ItemNum,0),MATCH(B$1,Districts,0))*'Blend Sheet'!$AE60)+(INDEX(ItemCosts,MATCH('Blend Sheet'!$AF$4,ItemNum,0),MATCH(B$1,Districts,0))*'Blend Sheet'!$AF60)+(INDEX(ItemCosts,MATCH('Blend Sheet'!$AG$4,ItemNum,0),MATCH(B$1,Districts,0))*'Blend Sheet'!$AG60)+(INDEX(ItemCosts,MATCH('Blend Sheet'!$AH$4,ItemNum,0),MATCH(B$1,Districts,0))*'Blend Sheet'!$AH60)+(INDEX(ItemCosts,MATCH('Blend Sheet'!$AI$4,ItemNum,0),MATCH(B$1,Districts,0))*'Blend Sheet'!$AI60)+(INDEX(ItemCosts,MATCH('Blend Sheet'!$AJ$4,ItemNum,0),MATCH(B$1,Districts,0))*'Blend Sheet'!$AJ60)+(INDEX(ItemCosts,MATCH('Blend Sheet'!$AK$4,ItemNum,0),MATCH(B$1,Districts,0))*'Blend Sheet'!$AK60)+(INDEX(ItemCosts,MATCH('Blend Sheet'!$AL$4,ItemNum,0),MATCH(B$1,Districts,0))*'Blend Sheet'!$AL60)+(INDEX(ItemCosts,MATCH('Blend Sheet'!$AM$4,ItemNum,0),MATCH(B$1,Districts,0))*'Blend Sheet'!$AM60)+(INDEX(ItemCosts,MATCH('Blend Sheet'!$AN$4,ItemNum,0),MATCH(B$1,Districts,0))*'Blend Sheet'!$AN60)+(INDEX(ItemCosts,MATCH('Blend Sheet'!$AO$4,ItemNum,0),MATCH(B$1,Districts,0))*'Blend Sheet'!$AO60)+(INDEX(ItemCosts,MATCH('Blend Sheet'!$AP$4,ItemNum,0),MATCH(B$1,Districts,0))*'Blend Sheet'!$AP60)+(INDEX(ItemCosts,MATCH('Blend Sheet'!$AQ$4,ItemNum,0),MATCH(B$1,Districts,0))*'Blend Sheet'!$AQ60)+(INDEX(ItemCosts,MATCH('Blend Sheet'!$AR$4,ItemNum,0),MATCH(B$1,Districts,0))*'Blend Sheet'!$AR60)+(INDEX(ItemCosts,MATCH('Blend Sheet'!$AS$4,ItemNum,0),MATCH(B$1,Districts,0))*'Blend Sheet'!$AS60)</f>
        <v>#N/A</v>
      </c>
      <c r="C57" s="5" t="e">
        <f>(INDEX(ItemCosts,MATCH('Blend Sheet'!$C$4,ItemNum,0),MATCH(C$1,Districts,0))*'Blend Sheet'!$C60)+(INDEX(ItemCosts,MATCH('Blend Sheet'!$D$4,ItemNum,0),MATCH(C$1,Districts,0))*'Blend Sheet'!$D60)+(INDEX(ItemCosts,MATCH('Blend Sheet'!$E$4,ItemNum,0),MATCH(C$1,Districts,0))*'Blend Sheet'!$E60)+(INDEX(ItemCosts,MATCH('Blend Sheet'!$F$4,ItemNum,0),MATCH(C$1,Districts,0))*'Blend Sheet'!$F60)+(INDEX(ItemCosts,MATCH('Blend Sheet'!$G$4,ItemNum,0),MATCH(C$1,Districts,0))*'Blend Sheet'!$G60)+(INDEX(ItemCosts,MATCH('Blend Sheet'!$H$4,ItemNum,0),MATCH(C$1,Districts,0))*'Blend Sheet'!$H60)+(INDEX(ItemCosts,MATCH('Blend Sheet'!$I$4,ItemNum,0),MATCH(C$1,Districts,0))*'Blend Sheet'!$I60)+(INDEX(ItemCosts,MATCH('Blend Sheet'!$J$4,ItemNum,0),MATCH(C$1,Districts,0))*'Blend Sheet'!$J60)+(INDEX(ItemCosts,MATCH('Blend Sheet'!$K$4,ItemNum,0),MATCH(C$1,Districts,0))*'Blend Sheet'!$K60)+(INDEX(ItemCosts,MATCH('Blend Sheet'!$L$4,ItemNum,0),MATCH(C$1,Districts,0))*'Blend Sheet'!$L60)+(INDEX(ItemCosts,MATCH('Blend Sheet'!$M$4,ItemNum,0),MATCH(C$1,Districts,0))*'Blend Sheet'!$M60)+(INDEX(ItemCosts,MATCH('Blend Sheet'!$N$4,ItemNum,0),MATCH(C$1,Districts,0))*'Blend Sheet'!$N60)+(INDEX(ItemCosts,MATCH('Blend Sheet'!$O$4,ItemNum,0),MATCH(C$1,Districts,0))*'Blend Sheet'!$O60)+(INDEX(ItemCosts,MATCH('Blend Sheet'!$P$4,ItemNum,0),MATCH(C$1,Districts,0))*'Blend Sheet'!$P60)+(INDEX(ItemCosts,MATCH('Blend Sheet'!$Q$4,ItemNum,0),MATCH(C$1,Districts,0))*'Blend Sheet'!$Q60)+(INDEX(ItemCosts,MATCH('Blend Sheet'!$R$4,ItemNum,0),MATCH(C$1,Districts,0))*'Blend Sheet'!$R60)+(INDEX(ItemCosts,MATCH('Blend Sheet'!$S$4,ItemNum,0),MATCH(C$1,Districts,0))*'Blend Sheet'!$S60)+(INDEX(ItemCosts,MATCH('Blend Sheet'!$T$4,ItemNum,0),MATCH(C$1,Districts,0))*'Blend Sheet'!$T60)+(INDEX(ItemCosts,MATCH('Blend Sheet'!$U$4,ItemNum,0),MATCH(C$1,Districts,0))*'Blend Sheet'!$U60)+(INDEX(ItemCosts,MATCH('Blend Sheet'!$V$4,ItemNum,0),MATCH(C$1,Districts,0))*'Blend Sheet'!$V60)+(INDEX(ItemCosts,MATCH('Blend Sheet'!$W$4,ItemNum,0),MATCH(C$1,Districts,0))*'Blend Sheet'!$W60)+(INDEX(ItemCosts,MATCH('Blend Sheet'!$X$4,ItemNum,0),MATCH(C$1,Districts,0))*'Blend Sheet'!$X60)+(INDEX(ItemCosts,MATCH('Blend Sheet'!$Y$4,ItemNum,0),MATCH(C$1,Districts,0))*'Blend Sheet'!$Y60)+(INDEX(ItemCosts,MATCH('Blend Sheet'!$Z$4,ItemNum,0),MATCH(C$1,Districts,0))*'Blend Sheet'!$Z60)+(INDEX(ItemCosts,MATCH('Blend Sheet'!$AA$4,ItemNum,0),MATCH(C$1,Districts,0))*'Blend Sheet'!$AA60)+(INDEX(ItemCosts,MATCH('Blend Sheet'!$AB$4,ItemNum,0),MATCH(C$1,Districts,0))*'Blend Sheet'!$AB60)+(INDEX(ItemCosts,MATCH('Blend Sheet'!$AC$4,ItemNum,0),MATCH(C$1,Districts,0))*'Blend Sheet'!$AC60)+(INDEX(ItemCosts,MATCH('Blend Sheet'!$AD$4,ItemNum,0),MATCH(C$1,Districts,0))*'Blend Sheet'!$AD60)+(INDEX(ItemCosts,MATCH('Blend Sheet'!$AE$4,ItemNum,0),MATCH(C$1,Districts,0))*'Blend Sheet'!$AE60)+(INDEX(ItemCosts,MATCH('Blend Sheet'!$AF$4,ItemNum,0),MATCH(C$1,Districts,0))*'Blend Sheet'!$AF60)+(INDEX(ItemCosts,MATCH('Blend Sheet'!$AG$4,ItemNum,0),MATCH(C$1,Districts,0))*'Blend Sheet'!$AG60)+(INDEX(ItemCosts,MATCH('Blend Sheet'!$AH$4,ItemNum,0),MATCH(C$1,Districts,0))*'Blend Sheet'!$AH60)+(INDEX(ItemCosts,MATCH('Blend Sheet'!$AI$4,ItemNum,0),MATCH(C$1,Districts,0))*'Blend Sheet'!$AI60)+(INDEX(ItemCosts,MATCH('Blend Sheet'!$AJ$4,ItemNum,0),MATCH(C$1,Districts,0))*'Blend Sheet'!$AJ60)+(INDEX(ItemCosts,MATCH('Blend Sheet'!$AK$4,ItemNum,0),MATCH(C$1,Districts,0))*'Blend Sheet'!$AK60)+(INDEX(ItemCosts,MATCH('Blend Sheet'!$AL$4,ItemNum,0),MATCH(C$1,Districts,0))*'Blend Sheet'!$AL60)+(INDEX(ItemCosts,MATCH('Blend Sheet'!$AM$4,ItemNum,0),MATCH(C$1,Districts,0))*'Blend Sheet'!$AM60)+(INDEX(ItemCosts,MATCH('Blend Sheet'!$AN$4,ItemNum,0),MATCH(C$1,Districts,0))*'Blend Sheet'!$AN60)+(INDEX(ItemCosts,MATCH('Blend Sheet'!$AO$4,ItemNum,0),MATCH(C$1,Districts,0))*'Blend Sheet'!$AO60)+(INDEX(ItemCosts,MATCH('Blend Sheet'!$AP$4,ItemNum,0),MATCH(C$1,Districts,0))*'Blend Sheet'!$AP60)+(INDEX(ItemCosts,MATCH('Blend Sheet'!$AQ$4,ItemNum,0),MATCH(C$1,Districts,0))*'Blend Sheet'!$AQ60)+(INDEX(ItemCosts,MATCH('Blend Sheet'!$AR$4,ItemNum,0),MATCH(C$1,Districts,0))*'Blend Sheet'!$AR60)+(INDEX(ItemCosts,MATCH('Blend Sheet'!$AS$4,ItemNum,0),MATCH(C$1,Districts,0))*'Blend Sheet'!$AS60)</f>
        <v>#N/A</v>
      </c>
      <c r="D57" s="5" t="e">
        <f>(INDEX(ItemCosts,MATCH('Blend Sheet'!$C$4,ItemNum,0),MATCH(D$1,Districts,0))*'Blend Sheet'!$C60)+(INDEX(ItemCosts,MATCH('Blend Sheet'!$D$4,ItemNum,0),MATCH(D$1,Districts,0))*'Blend Sheet'!$D60)+(INDEX(ItemCosts,MATCH('Blend Sheet'!$E$4,ItemNum,0),MATCH(D$1,Districts,0))*'Blend Sheet'!$E60)+(INDEX(ItemCosts,MATCH('Blend Sheet'!$F$4,ItemNum,0),MATCH(D$1,Districts,0))*'Blend Sheet'!$F60)+(INDEX(ItemCosts,MATCH('Blend Sheet'!$G$4,ItemNum,0),MATCH(D$1,Districts,0))*'Blend Sheet'!$G60)+(INDEX(ItemCosts,MATCH('Blend Sheet'!$H$4,ItemNum,0),MATCH(D$1,Districts,0))*'Blend Sheet'!$H60)+(INDEX(ItemCosts,MATCH('Blend Sheet'!$I$4,ItemNum,0),MATCH(D$1,Districts,0))*'Blend Sheet'!$I60)+(INDEX(ItemCosts,MATCH('Blend Sheet'!$J$4,ItemNum,0),MATCH(D$1,Districts,0))*'Blend Sheet'!$J60)+(INDEX(ItemCosts,MATCH('Blend Sheet'!$K$4,ItemNum,0),MATCH(D$1,Districts,0))*'Blend Sheet'!$K60)+(INDEX(ItemCosts,MATCH('Blend Sheet'!$L$4,ItemNum,0),MATCH(D$1,Districts,0))*'Blend Sheet'!$L60)+(INDEX(ItemCosts,MATCH('Blend Sheet'!$M$4,ItemNum,0),MATCH(D$1,Districts,0))*'Blend Sheet'!$M60)+(INDEX(ItemCosts,MATCH('Blend Sheet'!$N$4,ItemNum,0),MATCH(D$1,Districts,0))*'Blend Sheet'!$N60)+(INDEX(ItemCosts,MATCH('Blend Sheet'!$O$4,ItemNum,0),MATCH(D$1,Districts,0))*'Blend Sheet'!$O60)+(INDEX(ItemCosts,MATCH('Blend Sheet'!$P$4,ItemNum,0),MATCH(D$1,Districts,0))*'Blend Sheet'!$P60)+(INDEX(ItemCosts,MATCH('Blend Sheet'!$Q$4,ItemNum,0),MATCH(D$1,Districts,0))*'Blend Sheet'!$Q60)+(INDEX(ItemCosts,MATCH('Blend Sheet'!$R$4,ItemNum,0),MATCH(D$1,Districts,0))*'Blend Sheet'!$R60)+(INDEX(ItemCosts,MATCH('Blend Sheet'!$S$4,ItemNum,0),MATCH(D$1,Districts,0))*'Blend Sheet'!$S60)+(INDEX(ItemCosts,MATCH('Blend Sheet'!$T$4,ItemNum,0),MATCH(D$1,Districts,0))*'Blend Sheet'!$T60)+(INDEX(ItemCosts,MATCH('Blend Sheet'!$U$4,ItemNum,0),MATCH(D$1,Districts,0))*'Blend Sheet'!$U60)+(INDEX(ItemCosts,MATCH('Blend Sheet'!$V$4,ItemNum,0),MATCH(D$1,Districts,0))*'Blend Sheet'!$V60)+(INDEX(ItemCosts,MATCH('Blend Sheet'!$W$4,ItemNum,0),MATCH(D$1,Districts,0))*'Blend Sheet'!$W60)+(INDEX(ItemCosts,MATCH('Blend Sheet'!$X$4,ItemNum,0),MATCH(D$1,Districts,0))*'Blend Sheet'!$X60)+(INDEX(ItemCosts,MATCH('Blend Sheet'!$Y$4,ItemNum,0),MATCH(D$1,Districts,0))*'Blend Sheet'!$Y60)+(INDEX(ItemCosts,MATCH('Blend Sheet'!$Z$4,ItemNum,0),MATCH(D$1,Districts,0))*'Blend Sheet'!$Z60)+(INDEX(ItemCosts,MATCH('Blend Sheet'!$AA$4,ItemNum,0),MATCH(D$1,Districts,0))*'Blend Sheet'!$AA60)+(INDEX(ItemCosts,MATCH('Blend Sheet'!$AB$4,ItemNum,0),MATCH(D$1,Districts,0))*'Blend Sheet'!$AB60)+(INDEX(ItemCosts,MATCH('Blend Sheet'!$AC$4,ItemNum,0),MATCH(D$1,Districts,0))*'Blend Sheet'!$AC60)+(INDEX(ItemCosts,MATCH('Blend Sheet'!$AD$4,ItemNum,0),MATCH(D$1,Districts,0))*'Blend Sheet'!$AD60)+(INDEX(ItemCosts,MATCH('Blend Sheet'!$AE$4,ItemNum,0),MATCH(D$1,Districts,0))*'Blend Sheet'!$AE60)+(INDEX(ItemCosts,MATCH('Blend Sheet'!$AF$4,ItemNum,0),MATCH(D$1,Districts,0))*'Blend Sheet'!$AF60)+(INDEX(ItemCosts,MATCH('Blend Sheet'!$AG$4,ItemNum,0),MATCH(D$1,Districts,0))*'Blend Sheet'!$AG60)+(INDEX(ItemCosts,MATCH('Blend Sheet'!$AH$4,ItemNum,0),MATCH(D$1,Districts,0))*'Blend Sheet'!$AH60)+(INDEX(ItemCosts,MATCH('Blend Sheet'!$AI$4,ItemNum,0),MATCH(D$1,Districts,0))*'Blend Sheet'!$AI60)+(INDEX(ItemCosts,MATCH('Blend Sheet'!$AJ$4,ItemNum,0),MATCH(D$1,Districts,0))*'Blend Sheet'!$AJ60)+(INDEX(ItemCosts,MATCH('Blend Sheet'!$AK$4,ItemNum,0),MATCH(D$1,Districts,0))*'Blend Sheet'!$AK60)+(INDEX(ItemCosts,MATCH('Blend Sheet'!$AL$4,ItemNum,0),MATCH(D$1,Districts,0))*'Blend Sheet'!$AL60)+(INDEX(ItemCosts,MATCH('Blend Sheet'!$AM$4,ItemNum,0),MATCH(D$1,Districts,0))*'Blend Sheet'!$AM60)+(INDEX(ItemCosts,MATCH('Blend Sheet'!$AN$4,ItemNum,0),MATCH(D$1,Districts,0))*'Blend Sheet'!$AN60)+(INDEX(ItemCosts,MATCH('Blend Sheet'!$AO$4,ItemNum,0),MATCH(D$1,Districts,0))*'Blend Sheet'!$AO60)+(INDEX(ItemCosts,MATCH('Blend Sheet'!$AP$4,ItemNum,0),MATCH(D$1,Districts,0))*'Blend Sheet'!$AP60)+(INDEX(ItemCosts,MATCH('Blend Sheet'!$AQ$4,ItemNum,0),MATCH(D$1,Districts,0))*'Blend Sheet'!$AQ60)+(INDEX(ItemCosts,MATCH('Blend Sheet'!$AR$4,ItemNum,0),MATCH(D$1,Districts,0))*'Blend Sheet'!$AR60)+(INDEX(ItemCosts,MATCH('Blend Sheet'!$AS$4,ItemNum,0),MATCH(D$1,Districts,0))*'Blend Sheet'!$AS60)</f>
        <v>#N/A</v>
      </c>
      <c r="E57" s="5" t="e">
        <f>(INDEX(ItemCosts,MATCH('Blend Sheet'!$C$4,ItemNum,0),MATCH(E$1,Districts,0))*'Blend Sheet'!$C60)+(INDEX(ItemCosts,MATCH('Blend Sheet'!$D$4,ItemNum,0),MATCH(E$1,Districts,0))*'Blend Sheet'!$D60)+(INDEX(ItemCosts,MATCH('Blend Sheet'!$E$4,ItemNum,0),MATCH(E$1,Districts,0))*'Blend Sheet'!$E60)+(INDEX(ItemCosts,MATCH('Blend Sheet'!$F$4,ItemNum,0),MATCH(E$1,Districts,0))*'Blend Sheet'!$F60)+(INDEX(ItemCosts,MATCH('Blend Sheet'!$G$4,ItemNum,0),MATCH(E$1,Districts,0))*'Blend Sheet'!$G60)+(INDEX(ItemCosts,MATCH('Blend Sheet'!$H$4,ItemNum,0),MATCH(E$1,Districts,0))*'Blend Sheet'!$H60)+(INDEX(ItemCosts,MATCH('Blend Sheet'!$I$4,ItemNum,0),MATCH(E$1,Districts,0))*'Blend Sheet'!$I60)+(INDEX(ItemCosts,MATCH('Blend Sheet'!$J$4,ItemNum,0),MATCH(E$1,Districts,0))*'Blend Sheet'!$J60)+(INDEX(ItemCosts,MATCH('Blend Sheet'!$K$4,ItemNum,0),MATCH(E$1,Districts,0))*'Blend Sheet'!$K60)+(INDEX(ItemCosts,MATCH('Blend Sheet'!$L$4,ItemNum,0),MATCH(E$1,Districts,0))*'Blend Sheet'!$L60)+(INDEX(ItemCosts,MATCH('Blend Sheet'!$M$4,ItemNum,0),MATCH(E$1,Districts,0))*'Blend Sheet'!$M60)+(INDEX(ItemCosts,MATCH('Blend Sheet'!$N$4,ItemNum,0),MATCH(E$1,Districts,0))*'Blend Sheet'!$N60)+(INDEX(ItemCosts,MATCH('Blend Sheet'!$O$4,ItemNum,0),MATCH(E$1,Districts,0))*'Blend Sheet'!$O60)+(INDEX(ItemCosts,MATCH('Blend Sheet'!$P$4,ItemNum,0),MATCH(E$1,Districts,0))*'Blend Sheet'!$P60)+(INDEX(ItemCosts,MATCH('Blend Sheet'!$Q$4,ItemNum,0),MATCH(E$1,Districts,0))*'Blend Sheet'!$Q60)+(INDEX(ItemCosts,MATCH('Blend Sheet'!$R$4,ItemNum,0),MATCH(E$1,Districts,0))*'Blend Sheet'!$R60)+(INDEX(ItemCosts,MATCH('Blend Sheet'!$S$4,ItemNum,0),MATCH(E$1,Districts,0))*'Blend Sheet'!$S60)+(INDEX(ItemCosts,MATCH('Blend Sheet'!$T$4,ItemNum,0),MATCH(E$1,Districts,0))*'Blend Sheet'!$T60)+(INDEX(ItemCosts,MATCH('Blend Sheet'!$U$4,ItemNum,0),MATCH(E$1,Districts,0))*'Blend Sheet'!$U60)+(INDEX(ItemCosts,MATCH('Blend Sheet'!$V$4,ItemNum,0),MATCH(E$1,Districts,0))*'Blend Sheet'!$V60)+(INDEX(ItemCosts,MATCH('Blend Sheet'!$W$4,ItemNum,0),MATCH(E$1,Districts,0))*'Blend Sheet'!$W60)+(INDEX(ItemCosts,MATCH('Blend Sheet'!$X$4,ItemNum,0),MATCH(E$1,Districts,0))*'Blend Sheet'!$X60)+(INDEX(ItemCosts,MATCH('Blend Sheet'!$Y$4,ItemNum,0),MATCH(E$1,Districts,0))*'Blend Sheet'!$Y60)+(INDEX(ItemCosts,MATCH('Blend Sheet'!$Z$4,ItemNum,0),MATCH(E$1,Districts,0))*'Blend Sheet'!$Z60)+(INDEX(ItemCosts,MATCH('Blend Sheet'!$AA$4,ItemNum,0),MATCH(E$1,Districts,0))*'Blend Sheet'!$AA60)+(INDEX(ItemCosts,MATCH('Blend Sheet'!$AB$4,ItemNum,0),MATCH(E$1,Districts,0))*'Blend Sheet'!$AB60)+(INDEX(ItemCosts,MATCH('Blend Sheet'!$AC$4,ItemNum,0),MATCH(E$1,Districts,0))*'Blend Sheet'!$AC60)+(INDEX(ItemCosts,MATCH('Blend Sheet'!$AD$4,ItemNum,0),MATCH(E$1,Districts,0))*'Blend Sheet'!$AD60)+(INDEX(ItemCosts,MATCH('Blend Sheet'!$AE$4,ItemNum,0),MATCH(E$1,Districts,0))*'Blend Sheet'!$AE60)+(INDEX(ItemCosts,MATCH('Blend Sheet'!$AF$4,ItemNum,0),MATCH(E$1,Districts,0))*'Blend Sheet'!$AF60)+(INDEX(ItemCosts,MATCH('Blend Sheet'!$AG$4,ItemNum,0),MATCH(E$1,Districts,0))*'Blend Sheet'!$AG60)+(INDEX(ItemCosts,MATCH('Blend Sheet'!$AH$4,ItemNum,0),MATCH(E$1,Districts,0))*'Blend Sheet'!$AH60)+(INDEX(ItemCosts,MATCH('Blend Sheet'!$AI$4,ItemNum,0),MATCH(E$1,Districts,0))*'Blend Sheet'!$AI60)+(INDEX(ItemCosts,MATCH('Blend Sheet'!$AJ$4,ItemNum,0),MATCH(E$1,Districts,0))*'Blend Sheet'!$AJ60)+(INDEX(ItemCosts,MATCH('Blend Sheet'!$AK$4,ItemNum,0),MATCH(E$1,Districts,0))*'Blend Sheet'!$AK60)+(INDEX(ItemCosts,MATCH('Blend Sheet'!$AL$4,ItemNum,0),MATCH(E$1,Districts,0))*'Blend Sheet'!$AL60)+(INDEX(ItemCosts,MATCH('Blend Sheet'!$AM$4,ItemNum,0),MATCH(E$1,Districts,0))*'Blend Sheet'!$AM60)+(INDEX(ItemCosts,MATCH('Blend Sheet'!$AN$4,ItemNum,0),MATCH(E$1,Districts,0))*'Blend Sheet'!$AN60)+(INDEX(ItemCosts,MATCH('Blend Sheet'!$AO$4,ItemNum,0),MATCH(E$1,Districts,0))*'Blend Sheet'!$AO60)+(INDEX(ItemCosts,MATCH('Blend Sheet'!$AP$4,ItemNum,0),MATCH(E$1,Districts,0))*'Blend Sheet'!$AP60)+(INDEX(ItemCosts,MATCH('Blend Sheet'!$AQ$4,ItemNum,0),MATCH(E$1,Districts,0))*'Blend Sheet'!$AQ60)+(INDEX(ItemCosts,MATCH('Blend Sheet'!$AR$4,ItemNum,0),MATCH(E$1,Districts,0))*'Blend Sheet'!$AR60)+(INDEX(ItemCosts,MATCH('Blend Sheet'!$AS$4,ItemNum,0),MATCH(E$1,Districts,0))*'Blend Sheet'!$AS60)</f>
        <v>#N/A</v>
      </c>
      <c r="F57" s="5" t="e">
        <f>(INDEX(ItemCosts,MATCH('Blend Sheet'!$C$4,ItemNum,0),MATCH(F$1,Districts,0))*'Blend Sheet'!$C60)+(INDEX(ItemCosts,MATCH('Blend Sheet'!$D$4,ItemNum,0),MATCH(F$1,Districts,0))*'Blend Sheet'!$D60)+(INDEX(ItemCosts,MATCH('Blend Sheet'!$E$4,ItemNum,0),MATCH(F$1,Districts,0))*'Blend Sheet'!$E60)+(INDEX(ItemCosts,MATCH('Blend Sheet'!$F$4,ItemNum,0),MATCH(F$1,Districts,0))*'Blend Sheet'!$F60)+(INDEX(ItemCosts,MATCH('Blend Sheet'!$G$4,ItemNum,0),MATCH(F$1,Districts,0))*'Blend Sheet'!$G60)+(INDEX(ItemCosts,MATCH('Blend Sheet'!$H$4,ItemNum,0),MATCH(F$1,Districts,0))*'Blend Sheet'!$H60)+(INDEX(ItemCosts,MATCH('Blend Sheet'!$I$4,ItemNum,0),MATCH(F$1,Districts,0))*'Blend Sheet'!$I60)+(INDEX(ItemCosts,MATCH('Blend Sheet'!$J$4,ItemNum,0),MATCH(F$1,Districts,0))*'Blend Sheet'!$J60)+(INDEX(ItemCosts,MATCH('Blend Sheet'!$K$4,ItemNum,0),MATCH(F$1,Districts,0))*'Blend Sheet'!$K60)+(INDEX(ItemCosts,MATCH('Blend Sheet'!$L$4,ItemNum,0),MATCH(F$1,Districts,0))*'Blend Sheet'!$L60)+(INDEX(ItemCosts,MATCH('Blend Sheet'!$M$4,ItemNum,0),MATCH(F$1,Districts,0))*'Blend Sheet'!$M60)+(INDEX(ItemCosts,MATCH('Blend Sheet'!$N$4,ItemNum,0),MATCH(F$1,Districts,0))*'Blend Sheet'!$N60)+(INDEX(ItemCosts,MATCH('Blend Sheet'!$O$4,ItemNum,0),MATCH(F$1,Districts,0))*'Blend Sheet'!$O60)+(INDEX(ItemCosts,MATCH('Blend Sheet'!$P$4,ItemNum,0),MATCH(F$1,Districts,0))*'Blend Sheet'!$P60)+(INDEX(ItemCosts,MATCH('Blend Sheet'!$Q$4,ItemNum,0),MATCH(F$1,Districts,0))*'Blend Sheet'!$Q60)+(INDEX(ItemCosts,MATCH('Blend Sheet'!$R$4,ItemNum,0),MATCH(F$1,Districts,0))*'Blend Sheet'!$R60)+(INDEX(ItemCosts,MATCH('Blend Sheet'!$S$4,ItemNum,0),MATCH(F$1,Districts,0))*'Blend Sheet'!$S60)+(INDEX(ItemCosts,MATCH('Blend Sheet'!$T$4,ItemNum,0),MATCH(F$1,Districts,0))*'Blend Sheet'!$T60)+(INDEX(ItemCosts,MATCH('Blend Sheet'!$U$4,ItemNum,0),MATCH(F$1,Districts,0))*'Blend Sheet'!$U60)+(INDEX(ItemCosts,MATCH('Blend Sheet'!$V$4,ItemNum,0),MATCH(F$1,Districts,0))*'Blend Sheet'!$V60)+(INDEX(ItemCosts,MATCH('Blend Sheet'!$W$4,ItemNum,0),MATCH(F$1,Districts,0))*'Blend Sheet'!$W60)+(INDEX(ItemCosts,MATCH('Blend Sheet'!$X$4,ItemNum,0),MATCH(F$1,Districts,0))*'Blend Sheet'!$X60)+(INDEX(ItemCosts,MATCH('Blend Sheet'!$Y$4,ItemNum,0),MATCH(F$1,Districts,0))*'Blend Sheet'!$Y60)+(INDEX(ItemCosts,MATCH('Blend Sheet'!$Z$4,ItemNum,0),MATCH(F$1,Districts,0))*'Blend Sheet'!$Z60)+(INDEX(ItemCosts,MATCH('Blend Sheet'!$AA$4,ItemNum,0),MATCH(F$1,Districts,0))*'Blend Sheet'!$AA60)+(INDEX(ItemCosts,MATCH('Blend Sheet'!$AB$4,ItemNum,0),MATCH(F$1,Districts,0))*'Blend Sheet'!$AB60)+(INDEX(ItemCosts,MATCH('Blend Sheet'!$AC$4,ItemNum,0),MATCH(F$1,Districts,0))*'Blend Sheet'!$AC60)+(INDEX(ItemCosts,MATCH('Blend Sheet'!$AD$4,ItemNum,0),MATCH(F$1,Districts,0))*'Blend Sheet'!$AD60)+(INDEX(ItemCosts,MATCH('Blend Sheet'!$AE$4,ItemNum,0),MATCH(F$1,Districts,0))*'Blend Sheet'!$AE60)+(INDEX(ItemCosts,MATCH('Blend Sheet'!$AF$4,ItemNum,0),MATCH(F$1,Districts,0))*'Blend Sheet'!$AF60)+(INDEX(ItemCosts,MATCH('Blend Sheet'!$AG$4,ItemNum,0),MATCH(F$1,Districts,0))*'Blend Sheet'!$AG60)+(INDEX(ItemCosts,MATCH('Blend Sheet'!$AH$4,ItemNum,0),MATCH(F$1,Districts,0))*'Blend Sheet'!$AH60)+(INDEX(ItemCosts,MATCH('Blend Sheet'!$AI$4,ItemNum,0),MATCH(F$1,Districts,0))*'Blend Sheet'!$AI60)+(INDEX(ItemCosts,MATCH('Blend Sheet'!$AJ$4,ItemNum,0),MATCH(F$1,Districts,0))*'Blend Sheet'!$AJ60)+(INDEX(ItemCosts,MATCH('Blend Sheet'!$AK$4,ItemNum,0),MATCH(F$1,Districts,0))*'Blend Sheet'!$AK60)+(INDEX(ItemCosts,MATCH('Blend Sheet'!$AL$4,ItemNum,0),MATCH(F$1,Districts,0))*'Blend Sheet'!$AL60)+(INDEX(ItemCosts,MATCH('Blend Sheet'!$AM$4,ItemNum,0),MATCH(F$1,Districts,0))*'Blend Sheet'!$AM60)+(INDEX(ItemCosts,MATCH('Blend Sheet'!$AN$4,ItemNum,0),MATCH(F$1,Districts,0))*'Blend Sheet'!$AN60)+(INDEX(ItemCosts,MATCH('Blend Sheet'!$AO$4,ItemNum,0),MATCH(F$1,Districts,0))*'Blend Sheet'!$AO60)+(INDEX(ItemCosts,MATCH('Blend Sheet'!$AP$4,ItemNum,0),MATCH(F$1,Districts,0))*'Blend Sheet'!$AP60)+(INDEX(ItemCosts,MATCH('Blend Sheet'!$AQ$4,ItemNum,0),MATCH(F$1,Districts,0))*'Blend Sheet'!$AQ60)+(INDEX(ItemCosts,MATCH('Blend Sheet'!$AR$4,ItemNum,0),MATCH(F$1,Districts,0))*'Blend Sheet'!$AR60)+(INDEX(ItemCosts,MATCH('Blend Sheet'!$AS$4,ItemNum,0),MATCH(F$1,Districts,0))*'Blend Sheet'!$AS60)</f>
        <v>#N/A</v>
      </c>
      <c r="G57" s="5" t="e">
        <f>(INDEX(ItemCosts,MATCH('Blend Sheet'!$C$4,ItemNum,0),MATCH(G$1,Districts,0))*'Blend Sheet'!$C60)+(INDEX(ItemCosts,MATCH('Blend Sheet'!$D$4,ItemNum,0),MATCH(G$1,Districts,0))*'Blend Sheet'!$D60)+(INDEX(ItemCosts,MATCH('Blend Sheet'!$E$4,ItemNum,0),MATCH(G$1,Districts,0))*'Blend Sheet'!$E60)+(INDEX(ItemCosts,MATCH('Blend Sheet'!$F$4,ItemNum,0),MATCH(G$1,Districts,0))*'Blend Sheet'!$F60)+(INDEX(ItemCosts,MATCH('Blend Sheet'!$G$4,ItemNum,0),MATCH(G$1,Districts,0))*'Blend Sheet'!$G60)+(INDEX(ItemCosts,MATCH('Blend Sheet'!$H$4,ItemNum,0),MATCH(G$1,Districts,0))*'Blend Sheet'!$H60)+(INDEX(ItemCosts,MATCH('Blend Sheet'!$I$4,ItemNum,0),MATCH(G$1,Districts,0))*'Blend Sheet'!$I60)+(INDEX(ItemCosts,MATCH('Blend Sheet'!$J$4,ItemNum,0),MATCH(G$1,Districts,0))*'Blend Sheet'!$J60)+(INDEX(ItemCosts,MATCH('Blend Sheet'!$K$4,ItemNum,0),MATCH(G$1,Districts,0))*'Blend Sheet'!$K60)+(INDEX(ItemCosts,MATCH('Blend Sheet'!$L$4,ItemNum,0),MATCH(G$1,Districts,0))*'Blend Sheet'!$L60)+(INDEX(ItemCosts,MATCH('Blend Sheet'!$M$4,ItemNum,0),MATCH(G$1,Districts,0))*'Blend Sheet'!$M60)+(INDEX(ItemCosts,MATCH('Blend Sheet'!$N$4,ItemNum,0),MATCH(G$1,Districts,0))*'Blend Sheet'!$N60)+(INDEX(ItemCosts,MATCH('Blend Sheet'!$O$4,ItemNum,0),MATCH(G$1,Districts,0))*'Blend Sheet'!$O60)+(INDEX(ItemCosts,MATCH('Blend Sheet'!$P$4,ItemNum,0),MATCH(G$1,Districts,0))*'Blend Sheet'!$P60)+(INDEX(ItemCosts,MATCH('Blend Sheet'!$Q$4,ItemNum,0),MATCH(G$1,Districts,0))*'Blend Sheet'!$Q60)+(INDEX(ItemCosts,MATCH('Blend Sheet'!$R$4,ItemNum,0),MATCH(G$1,Districts,0))*'Blend Sheet'!$R60)+(INDEX(ItemCosts,MATCH('Blend Sheet'!$S$4,ItemNum,0),MATCH(G$1,Districts,0))*'Blend Sheet'!$S60)+(INDEX(ItemCosts,MATCH('Blend Sheet'!$T$4,ItemNum,0),MATCH(G$1,Districts,0))*'Blend Sheet'!$T60)+(INDEX(ItemCosts,MATCH('Blend Sheet'!$U$4,ItemNum,0),MATCH(G$1,Districts,0))*'Blend Sheet'!$U60)+(INDEX(ItemCosts,MATCH('Blend Sheet'!$V$4,ItemNum,0),MATCH(G$1,Districts,0))*'Blend Sheet'!$V60)+(INDEX(ItemCosts,MATCH('Blend Sheet'!$W$4,ItemNum,0),MATCH(G$1,Districts,0))*'Blend Sheet'!$W60)+(INDEX(ItemCosts,MATCH('Blend Sheet'!$X$4,ItemNum,0),MATCH(G$1,Districts,0))*'Blend Sheet'!$X60)+(INDEX(ItemCosts,MATCH('Blend Sheet'!$Y$4,ItemNum,0),MATCH(G$1,Districts,0))*'Blend Sheet'!$Y60)+(INDEX(ItemCosts,MATCH('Blend Sheet'!$Z$4,ItemNum,0),MATCH(G$1,Districts,0))*'Blend Sheet'!$Z60)+(INDEX(ItemCosts,MATCH('Blend Sheet'!$AA$4,ItemNum,0),MATCH(G$1,Districts,0))*'Blend Sheet'!$AA60)+(INDEX(ItemCosts,MATCH('Blend Sheet'!$AB$4,ItemNum,0),MATCH(G$1,Districts,0))*'Blend Sheet'!$AB60)+(INDEX(ItemCosts,MATCH('Blend Sheet'!$AC$4,ItemNum,0),MATCH(G$1,Districts,0))*'Blend Sheet'!$AC60)+(INDEX(ItemCosts,MATCH('Blend Sheet'!$AD$4,ItemNum,0),MATCH(G$1,Districts,0))*'Blend Sheet'!$AD60)+(INDEX(ItemCosts,MATCH('Blend Sheet'!$AE$4,ItemNum,0),MATCH(G$1,Districts,0))*'Blend Sheet'!$AE60)+(INDEX(ItemCosts,MATCH('Blend Sheet'!$AF$4,ItemNum,0),MATCH(G$1,Districts,0))*'Blend Sheet'!$AF60)+(INDEX(ItemCosts,MATCH('Blend Sheet'!$AG$4,ItemNum,0),MATCH(G$1,Districts,0))*'Blend Sheet'!$AG60)+(INDEX(ItemCosts,MATCH('Blend Sheet'!$AH$4,ItemNum,0),MATCH(G$1,Districts,0))*'Blend Sheet'!$AH60)+(INDEX(ItemCosts,MATCH('Blend Sheet'!$AI$4,ItemNum,0),MATCH(G$1,Districts,0))*'Blend Sheet'!$AI60)+(INDEX(ItemCosts,MATCH('Blend Sheet'!$AJ$4,ItemNum,0),MATCH(G$1,Districts,0))*'Blend Sheet'!$AJ60)+(INDEX(ItemCosts,MATCH('Blend Sheet'!$AK$4,ItemNum,0),MATCH(G$1,Districts,0))*'Blend Sheet'!$AK60)+(INDEX(ItemCosts,MATCH('Blend Sheet'!$AL$4,ItemNum,0),MATCH(G$1,Districts,0))*'Blend Sheet'!$AL60)+(INDEX(ItemCosts,MATCH('Blend Sheet'!$AM$4,ItemNum,0),MATCH(G$1,Districts,0))*'Blend Sheet'!$AM60)+(INDEX(ItemCosts,MATCH('Blend Sheet'!$AN$4,ItemNum,0),MATCH(G$1,Districts,0))*'Blend Sheet'!$AN60)+(INDEX(ItemCosts,MATCH('Blend Sheet'!$AO$4,ItemNum,0),MATCH(G$1,Districts,0))*'Blend Sheet'!$AO60)+(INDEX(ItemCosts,MATCH('Blend Sheet'!$AP$4,ItemNum,0),MATCH(G$1,Districts,0))*'Blend Sheet'!$AP60)+(INDEX(ItemCosts,MATCH('Blend Sheet'!$AQ$4,ItemNum,0),MATCH(G$1,Districts,0))*'Blend Sheet'!$AQ60)+(INDEX(ItemCosts,MATCH('Blend Sheet'!$AR$4,ItemNum,0),MATCH(G$1,Districts,0))*'Blend Sheet'!$AR60)+(INDEX(ItemCosts,MATCH('Blend Sheet'!$AS$4,ItemNum,0),MATCH(G$1,Districts,0))*'Blend Sheet'!$AS60)</f>
        <v>#N/A</v>
      </c>
      <c r="H57" s="5" t="e">
        <f>(INDEX(ItemCosts,MATCH('Blend Sheet'!$C$4,ItemNum,0),MATCH(H$1,Districts,0))*'Blend Sheet'!$C60)+(INDEX(ItemCosts,MATCH('Blend Sheet'!$D$4,ItemNum,0),MATCH(H$1,Districts,0))*'Blend Sheet'!$D60)+(INDEX(ItemCosts,MATCH('Blend Sheet'!$E$4,ItemNum,0),MATCH(H$1,Districts,0))*'Blend Sheet'!$E60)+(INDEX(ItemCosts,MATCH('Blend Sheet'!$F$4,ItemNum,0),MATCH(H$1,Districts,0))*'Blend Sheet'!$F60)+(INDEX(ItemCosts,MATCH('Blend Sheet'!$G$4,ItemNum,0),MATCH(H$1,Districts,0))*'Blend Sheet'!$G60)+(INDEX(ItemCosts,MATCH('Blend Sheet'!$H$4,ItemNum,0),MATCH(H$1,Districts,0))*'Blend Sheet'!$H60)+(INDEX(ItemCosts,MATCH('Blend Sheet'!$I$4,ItemNum,0),MATCH(H$1,Districts,0))*'Blend Sheet'!$I60)+(INDEX(ItemCosts,MATCH('Blend Sheet'!$J$4,ItemNum,0),MATCH(H$1,Districts,0))*'Blend Sheet'!$J60)+(INDEX(ItemCosts,MATCH('Blend Sheet'!$K$4,ItemNum,0),MATCH(H$1,Districts,0))*'Blend Sheet'!$K60)+(INDEX(ItemCosts,MATCH('Blend Sheet'!$L$4,ItemNum,0),MATCH(H$1,Districts,0))*'Blend Sheet'!$L60)+(INDEX(ItemCosts,MATCH('Blend Sheet'!$M$4,ItemNum,0),MATCH(H$1,Districts,0))*'Blend Sheet'!$M60)+(INDEX(ItemCosts,MATCH('Blend Sheet'!$N$4,ItemNum,0),MATCH(H$1,Districts,0))*'Blend Sheet'!$N60)+(INDEX(ItemCosts,MATCH('Blend Sheet'!$O$4,ItemNum,0),MATCH(H$1,Districts,0))*'Blend Sheet'!$O60)+(INDEX(ItemCosts,MATCH('Blend Sheet'!$P$4,ItemNum,0),MATCH(H$1,Districts,0))*'Blend Sheet'!$P60)+(INDEX(ItemCosts,MATCH('Blend Sheet'!$Q$4,ItemNum,0),MATCH(H$1,Districts,0))*'Blend Sheet'!$Q60)+(INDEX(ItemCosts,MATCH('Blend Sheet'!$R$4,ItemNum,0),MATCH(H$1,Districts,0))*'Blend Sheet'!$R60)+(INDEX(ItemCosts,MATCH('Blend Sheet'!$S$4,ItemNum,0),MATCH(H$1,Districts,0))*'Blend Sheet'!$S60)+(INDEX(ItemCosts,MATCH('Blend Sheet'!$T$4,ItemNum,0),MATCH(H$1,Districts,0))*'Blend Sheet'!$T60)+(INDEX(ItemCosts,MATCH('Blend Sheet'!$U$4,ItemNum,0),MATCH(H$1,Districts,0))*'Blend Sheet'!$U60)+(INDEX(ItemCosts,MATCH('Blend Sheet'!$V$4,ItemNum,0),MATCH(H$1,Districts,0))*'Blend Sheet'!$V60)+(INDEX(ItemCosts,MATCH('Blend Sheet'!$W$4,ItemNum,0),MATCH(H$1,Districts,0))*'Blend Sheet'!$W60)+(INDEX(ItemCosts,MATCH('Blend Sheet'!$X$4,ItemNum,0),MATCH(H$1,Districts,0))*'Blend Sheet'!$X60)+(INDEX(ItemCosts,MATCH('Blend Sheet'!$Y$4,ItemNum,0),MATCH(H$1,Districts,0))*'Blend Sheet'!$Y60)+(INDEX(ItemCosts,MATCH('Blend Sheet'!$Z$4,ItemNum,0),MATCH(H$1,Districts,0))*'Blend Sheet'!$Z60)+(INDEX(ItemCosts,MATCH('Blend Sheet'!$AA$4,ItemNum,0),MATCH(H$1,Districts,0))*'Blend Sheet'!$AA60)+(INDEX(ItemCosts,MATCH('Blend Sheet'!$AB$4,ItemNum,0),MATCH(H$1,Districts,0))*'Blend Sheet'!$AB60)+(INDEX(ItemCosts,MATCH('Blend Sheet'!$AC$4,ItemNum,0),MATCH(H$1,Districts,0))*'Blend Sheet'!$AC60)+(INDEX(ItemCosts,MATCH('Blend Sheet'!$AD$4,ItemNum,0),MATCH(H$1,Districts,0))*'Blend Sheet'!$AD60)+(INDEX(ItemCosts,MATCH('Blend Sheet'!$AE$4,ItemNum,0),MATCH(H$1,Districts,0))*'Blend Sheet'!$AE60)+(INDEX(ItemCosts,MATCH('Blend Sheet'!$AF$4,ItemNum,0),MATCH(H$1,Districts,0))*'Blend Sheet'!$AF60)+(INDEX(ItemCosts,MATCH('Blend Sheet'!$AG$4,ItemNum,0),MATCH(H$1,Districts,0))*'Blend Sheet'!$AG60)+(INDEX(ItemCosts,MATCH('Blend Sheet'!$AH$4,ItemNum,0),MATCH(H$1,Districts,0))*'Blend Sheet'!$AH60)+(INDEX(ItemCosts,MATCH('Blend Sheet'!$AI$4,ItemNum,0),MATCH(H$1,Districts,0))*'Blend Sheet'!$AI60)+(INDEX(ItemCosts,MATCH('Blend Sheet'!$AJ$4,ItemNum,0),MATCH(H$1,Districts,0))*'Blend Sheet'!$AJ60)+(INDEX(ItemCosts,MATCH('Blend Sheet'!$AK$4,ItemNum,0),MATCH(H$1,Districts,0))*'Blend Sheet'!$AK60)+(INDEX(ItemCosts,MATCH('Blend Sheet'!$AL$4,ItemNum,0),MATCH(H$1,Districts,0))*'Blend Sheet'!$AL60)+(INDEX(ItemCosts,MATCH('Blend Sheet'!$AM$4,ItemNum,0),MATCH(H$1,Districts,0))*'Blend Sheet'!$AM60)+(INDEX(ItemCosts,MATCH('Blend Sheet'!$AN$4,ItemNum,0),MATCH(H$1,Districts,0))*'Blend Sheet'!$AN60)+(INDEX(ItemCosts,MATCH('Blend Sheet'!$AO$4,ItemNum,0),MATCH(H$1,Districts,0))*'Blend Sheet'!$AO60)+(INDEX(ItemCosts,MATCH('Blend Sheet'!$AP$4,ItemNum,0),MATCH(H$1,Districts,0))*'Blend Sheet'!$AP60)+(INDEX(ItemCosts,MATCH('Blend Sheet'!$AQ$4,ItemNum,0),MATCH(H$1,Districts,0))*'Blend Sheet'!$AQ60)+(INDEX(ItemCosts,MATCH('Blend Sheet'!$AR$4,ItemNum,0),MATCH(H$1,Districts,0))*'Blend Sheet'!$AR60)+(INDEX(ItemCosts,MATCH('Blend Sheet'!$AS$4,ItemNum,0),MATCH(H$1,Districts,0))*'Blend Sheet'!$AS60)</f>
        <v>#N/A</v>
      </c>
      <c r="I57" s="5" t="e">
        <f>(INDEX(ItemCosts,MATCH('Blend Sheet'!$C$4,ItemNum,0),MATCH(I$1,Districts,0))*'Blend Sheet'!$C60)+(INDEX(ItemCosts,MATCH('Blend Sheet'!$D$4,ItemNum,0),MATCH(I$1,Districts,0))*'Blend Sheet'!$D60)+(INDEX(ItemCosts,MATCH('Blend Sheet'!$E$4,ItemNum,0),MATCH(I$1,Districts,0))*'Blend Sheet'!$E60)+(INDEX(ItemCosts,MATCH('Blend Sheet'!$F$4,ItemNum,0),MATCH(I$1,Districts,0))*'Blend Sheet'!$F60)+(INDEX(ItemCosts,MATCH('Blend Sheet'!$G$4,ItemNum,0),MATCH(I$1,Districts,0))*'Blend Sheet'!$G60)+(INDEX(ItemCosts,MATCH('Blend Sheet'!$H$4,ItemNum,0),MATCH(I$1,Districts,0))*'Blend Sheet'!$H60)+(INDEX(ItemCosts,MATCH('Blend Sheet'!$I$4,ItemNum,0),MATCH(I$1,Districts,0))*'Blend Sheet'!$I60)+(INDEX(ItemCosts,MATCH('Blend Sheet'!$J$4,ItemNum,0),MATCH(I$1,Districts,0))*'Blend Sheet'!$J60)+(INDEX(ItemCosts,MATCH('Blend Sheet'!$K$4,ItemNum,0),MATCH(I$1,Districts,0))*'Blend Sheet'!$K60)+(INDEX(ItemCosts,MATCH('Blend Sheet'!$L$4,ItemNum,0),MATCH(I$1,Districts,0))*'Blend Sheet'!$L60)+(INDEX(ItemCosts,MATCH('Blend Sheet'!$M$4,ItemNum,0),MATCH(I$1,Districts,0))*'Blend Sheet'!$M60)+(INDEX(ItemCosts,MATCH('Blend Sheet'!$N$4,ItemNum,0),MATCH(I$1,Districts,0))*'Blend Sheet'!$N60)+(INDEX(ItemCosts,MATCH('Blend Sheet'!$O$4,ItemNum,0),MATCH(I$1,Districts,0))*'Blend Sheet'!$O60)+(INDEX(ItemCosts,MATCH('Blend Sheet'!$P$4,ItemNum,0),MATCH(I$1,Districts,0))*'Blend Sheet'!$P60)+(INDEX(ItemCosts,MATCH('Blend Sheet'!$Q$4,ItemNum,0),MATCH(I$1,Districts,0))*'Blend Sheet'!$Q60)+(INDEX(ItemCosts,MATCH('Blend Sheet'!$R$4,ItemNum,0),MATCH(I$1,Districts,0))*'Blend Sheet'!$R60)+(INDEX(ItemCosts,MATCH('Blend Sheet'!$S$4,ItemNum,0),MATCH(I$1,Districts,0))*'Blend Sheet'!$S60)+(INDEX(ItemCosts,MATCH('Blend Sheet'!$T$4,ItemNum,0),MATCH(I$1,Districts,0))*'Blend Sheet'!$T60)+(INDEX(ItemCosts,MATCH('Blend Sheet'!$U$4,ItemNum,0),MATCH(I$1,Districts,0))*'Blend Sheet'!$U60)+(INDEX(ItemCosts,MATCH('Blend Sheet'!$V$4,ItemNum,0),MATCH(I$1,Districts,0))*'Blend Sheet'!$V60)+(INDEX(ItemCosts,MATCH('Blend Sheet'!$W$4,ItemNum,0),MATCH(I$1,Districts,0))*'Blend Sheet'!$W60)+(INDEX(ItemCosts,MATCH('Blend Sheet'!$X$4,ItemNum,0),MATCH(I$1,Districts,0))*'Blend Sheet'!$X60)+(INDEX(ItemCosts,MATCH('Blend Sheet'!$Y$4,ItemNum,0),MATCH(I$1,Districts,0))*'Blend Sheet'!$Y60)+(INDEX(ItemCosts,MATCH('Blend Sheet'!$Z$4,ItemNum,0),MATCH(I$1,Districts,0))*'Blend Sheet'!$Z60)+(INDEX(ItemCosts,MATCH('Blend Sheet'!$AA$4,ItemNum,0),MATCH(I$1,Districts,0))*'Blend Sheet'!$AA60)+(INDEX(ItemCosts,MATCH('Blend Sheet'!$AB$4,ItemNum,0),MATCH(I$1,Districts,0))*'Blend Sheet'!$AB60)+(INDEX(ItemCosts,MATCH('Blend Sheet'!$AC$4,ItemNum,0),MATCH(I$1,Districts,0))*'Blend Sheet'!$AC60)+(INDEX(ItemCosts,MATCH('Blend Sheet'!$AD$4,ItemNum,0),MATCH(I$1,Districts,0))*'Blend Sheet'!$AD60)+(INDEX(ItemCosts,MATCH('Blend Sheet'!$AE$4,ItemNum,0),MATCH(I$1,Districts,0))*'Blend Sheet'!$AE60)+(INDEX(ItemCosts,MATCH('Blend Sheet'!$AF$4,ItemNum,0),MATCH(I$1,Districts,0))*'Blend Sheet'!$AF60)+(INDEX(ItemCosts,MATCH('Blend Sheet'!$AG$4,ItemNum,0),MATCH(I$1,Districts,0))*'Blend Sheet'!$AG60)+(INDEX(ItemCosts,MATCH('Blend Sheet'!$AH$4,ItemNum,0),MATCH(I$1,Districts,0))*'Blend Sheet'!$AH60)+(INDEX(ItemCosts,MATCH('Blend Sheet'!$AI$4,ItemNum,0),MATCH(I$1,Districts,0))*'Blend Sheet'!$AI60)+(INDEX(ItemCosts,MATCH('Blend Sheet'!$AJ$4,ItemNum,0),MATCH(I$1,Districts,0))*'Blend Sheet'!$AJ60)+(INDEX(ItemCosts,MATCH('Blend Sheet'!$AK$4,ItemNum,0),MATCH(I$1,Districts,0))*'Blend Sheet'!$AK60)+(INDEX(ItemCosts,MATCH('Blend Sheet'!$AL$4,ItemNum,0),MATCH(I$1,Districts,0))*'Blend Sheet'!$AL60)+(INDEX(ItemCosts,MATCH('Blend Sheet'!$AM$4,ItemNum,0),MATCH(I$1,Districts,0))*'Blend Sheet'!$AM60)+(INDEX(ItemCosts,MATCH('Blend Sheet'!$AN$4,ItemNum,0),MATCH(I$1,Districts,0))*'Blend Sheet'!$AN60)+(INDEX(ItemCosts,MATCH('Blend Sheet'!$AO$4,ItemNum,0),MATCH(I$1,Districts,0))*'Blend Sheet'!$AO60)+(INDEX(ItemCosts,MATCH('Blend Sheet'!$AP$4,ItemNum,0),MATCH(I$1,Districts,0))*'Blend Sheet'!$AP60)+(INDEX(ItemCosts,MATCH('Blend Sheet'!$AQ$4,ItemNum,0),MATCH(I$1,Districts,0))*'Blend Sheet'!$AQ60)+(INDEX(ItemCosts,MATCH('Blend Sheet'!$AR$4,ItemNum,0),MATCH(I$1,Districts,0))*'Blend Sheet'!$AR60)+(INDEX(ItemCosts,MATCH('Blend Sheet'!$AS$4,ItemNum,0),MATCH(I$1,Districts,0))*'Blend Sheet'!$AS60)</f>
        <v>#N/A</v>
      </c>
      <c r="J57" s="5" t="e">
        <f>(INDEX(ItemCosts,MATCH('Blend Sheet'!$C$4,ItemNum,0),MATCH(J$1,Districts,0))*'Blend Sheet'!$C60)+(INDEX(ItemCosts,MATCH('Blend Sheet'!$D$4,ItemNum,0),MATCH(J$1,Districts,0))*'Blend Sheet'!$D60)+(INDEX(ItemCosts,MATCH('Blend Sheet'!$E$4,ItemNum,0),MATCH(J$1,Districts,0))*'Blend Sheet'!$E60)+(INDEX(ItemCosts,MATCH('Blend Sheet'!$F$4,ItemNum,0),MATCH(J$1,Districts,0))*'Blend Sheet'!$F60)+(INDEX(ItemCosts,MATCH('Blend Sheet'!$G$4,ItemNum,0),MATCH(J$1,Districts,0))*'Blend Sheet'!$G60)+(INDEX(ItemCosts,MATCH('Blend Sheet'!$H$4,ItemNum,0),MATCH(J$1,Districts,0))*'Blend Sheet'!$H60)+(INDEX(ItemCosts,MATCH('Blend Sheet'!$I$4,ItemNum,0),MATCH(J$1,Districts,0))*'Blend Sheet'!$I60)+(INDEX(ItemCosts,MATCH('Blend Sheet'!$J$4,ItemNum,0),MATCH(J$1,Districts,0))*'Blend Sheet'!$J60)+(INDEX(ItemCosts,MATCH('Blend Sheet'!$K$4,ItemNum,0),MATCH(J$1,Districts,0))*'Blend Sheet'!$K60)+(INDEX(ItemCosts,MATCH('Blend Sheet'!$L$4,ItemNum,0),MATCH(J$1,Districts,0))*'Blend Sheet'!$L60)+(INDEX(ItemCosts,MATCH('Blend Sheet'!$M$4,ItemNum,0),MATCH(J$1,Districts,0))*'Blend Sheet'!$M60)+(INDEX(ItemCosts,MATCH('Blend Sheet'!$N$4,ItemNum,0),MATCH(J$1,Districts,0))*'Blend Sheet'!$N60)+(INDEX(ItemCosts,MATCH('Blend Sheet'!$O$4,ItemNum,0),MATCH(J$1,Districts,0))*'Blend Sheet'!$O60)+(INDEX(ItemCosts,MATCH('Blend Sheet'!$P$4,ItemNum,0),MATCH(J$1,Districts,0))*'Blend Sheet'!$P60)+(INDEX(ItemCosts,MATCH('Blend Sheet'!$Q$4,ItemNum,0),MATCH(J$1,Districts,0))*'Blend Sheet'!$Q60)+(INDEX(ItemCosts,MATCH('Blend Sheet'!$R$4,ItemNum,0),MATCH(J$1,Districts,0))*'Blend Sheet'!$R60)+(INDEX(ItemCosts,MATCH('Blend Sheet'!$S$4,ItemNum,0),MATCH(J$1,Districts,0))*'Blend Sheet'!$S60)+(INDEX(ItemCosts,MATCH('Blend Sheet'!$T$4,ItemNum,0),MATCH(J$1,Districts,0))*'Blend Sheet'!$T60)+(INDEX(ItemCosts,MATCH('Blend Sheet'!$U$4,ItemNum,0),MATCH(J$1,Districts,0))*'Blend Sheet'!$U60)+(INDEX(ItemCosts,MATCH('Blend Sheet'!$V$4,ItemNum,0),MATCH(J$1,Districts,0))*'Blend Sheet'!$V60)+(INDEX(ItemCosts,MATCH('Blend Sheet'!$W$4,ItemNum,0),MATCH(J$1,Districts,0))*'Blend Sheet'!$W60)+(INDEX(ItemCosts,MATCH('Blend Sheet'!$X$4,ItemNum,0),MATCH(J$1,Districts,0))*'Blend Sheet'!$X60)+(INDEX(ItemCosts,MATCH('Blend Sheet'!$Y$4,ItemNum,0),MATCH(J$1,Districts,0))*'Blend Sheet'!$Y60)+(INDEX(ItemCosts,MATCH('Blend Sheet'!$Z$4,ItemNum,0),MATCH(J$1,Districts,0))*'Blend Sheet'!$Z60)+(INDEX(ItemCosts,MATCH('Blend Sheet'!$AA$4,ItemNum,0),MATCH(J$1,Districts,0))*'Blend Sheet'!$AA60)+(INDEX(ItemCosts,MATCH('Blend Sheet'!$AB$4,ItemNum,0),MATCH(J$1,Districts,0))*'Blend Sheet'!$AB60)+(INDEX(ItemCosts,MATCH('Blend Sheet'!$AC$4,ItemNum,0),MATCH(J$1,Districts,0))*'Blend Sheet'!$AC60)+(INDEX(ItemCosts,MATCH('Blend Sheet'!$AD$4,ItemNum,0),MATCH(J$1,Districts,0))*'Blend Sheet'!$AD60)+(INDEX(ItemCosts,MATCH('Blend Sheet'!$AE$4,ItemNum,0),MATCH(J$1,Districts,0))*'Blend Sheet'!$AE60)+(INDEX(ItemCosts,MATCH('Blend Sheet'!$AF$4,ItemNum,0),MATCH(J$1,Districts,0))*'Blend Sheet'!$AF60)+(INDEX(ItemCosts,MATCH('Blend Sheet'!$AG$4,ItemNum,0),MATCH(J$1,Districts,0))*'Blend Sheet'!$AG60)+(INDEX(ItemCosts,MATCH('Blend Sheet'!$AH$4,ItemNum,0),MATCH(J$1,Districts,0))*'Blend Sheet'!$AH60)+(INDEX(ItemCosts,MATCH('Blend Sheet'!$AI$4,ItemNum,0),MATCH(J$1,Districts,0))*'Blend Sheet'!$AI60)+(INDEX(ItemCosts,MATCH('Blend Sheet'!$AJ$4,ItemNum,0),MATCH(J$1,Districts,0))*'Blend Sheet'!$AJ60)+(INDEX(ItemCosts,MATCH('Blend Sheet'!$AK$4,ItemNum,0),MATCH(J$1,Districts,0))*'Blend Sheet'!$AK60)+(INDEX(ItemCosts,MATCH('Blend Sheet'!$AL$4,ItemNum,0),MATCH(J$1,Districts,0))*'Blend Sheet'!$AL60)+(INDEX(ItemCosts,MATCH('Blend Sheet'!$AM$4,ItemNum,0),MATCH(J$1,Districts,0))*'Blend Sheet'!$AM60)+(INDEX(ItemCosts,MATCH('Blend Sheet'!$AN$4,ItemNum,0),MATCH(J$1,Districts,0))*'Blend Sheet'!$AN60)+(INDEX(ItemCosts,MATCH('Blend Sheet'!$AO$4,ItemNum,0),MATCH(J$1,Districts,0))*'Blend Sheet'!$AO60)+(INDEX(ItemCosts,MATCH('Blend Sheet'!$AP$4,ItemNum,0),MATCH(J$1,Districts,0))*'Blend Sheet'!$AP60)+(INDEX(ItemCosts,MATCH('Blend Sheet'!$AQ$4,ItemNum,0),MATCH(J$1,Districts,0))*'Blend Sheet'!$AQ60)+(INDEX(ItemCosts,MATCH('Blend Sheet'!$AR$4,ItemNum,0),MATCH(J$1,Districts,0))*'Blend Sheet'!$AR60)+(INDEX(ItemCosts,MATCH('Blend Sheet'!$AS$4,ItemNum,0),MATCH(J$1,Districts,0))*'Blend Sheet'!$AS60)</f>
        <v>#N/A</v>
      </c>
      <c r="K57" s="5" t="e">
        <f>(INDEX(ItemCosts,MATCH('Blend Sheet'!$C$4,ItemNum,0),MATCH(K$1,Districts,0))*'Blend Sheet'!$C60)+(INDEX(ItemCosts,MATCH('Blend Sheet'!$D$4,ItemNum,0),MATCH(K$1,Districts,0))*'Blend Sheet'!$D60)+(INDEX(ItemCosts,MATCH('Blend Sheet'!$E$4,ItemNum,0),MATCH(K$1,Districts,0))*'Blend Sheet'!$E60)+(INDEX(ItemCosts,MATCH('Blend Sheet'!$F$4,ItemNum,0),MATCH(K$1,Districts,0))*'Blend Sheet'!$F60)+(INDEX(ItemCosts,MATCH('Blend Sheet'!$G$4,ItemNum,0),MATCH(K$1,Districts,0))*'Blend Sheet'!$G60)+(INDEX(ItemCosts,MATCH('Blend Sheet'!$H$4,ItemNum,0),MATCH(K$1,Districts,0))*'Blend Sheet'!$H60)+(INDEX(ItemCosts,MATCH('Blend Sheet'!$I$4,ItemNum,0),MATCH(K$1,Districts,0))*'Blend Sheet'!$I60)+(INDEX(ItemCosts,MATCH('Blend Sheet'!$J$4,ItemNum,0),MATCH(K$1,Districts,0))*'Blend Sheet'!$J60)+(INDEX(ItemCosts,MATCH('Blend Sheet'!$K$4,ItemNum,0),MATCH(K$1,Districts,0))*'Blend Sheet'!$K60)+(INDEX(ItemCosts,MATCH('Blend Sheet'!$L$4,ItemNum,0),MATCH(K$1,Districts,0))*'Blend Sheet'!$L60)+(INDEX(ItemCosts,MATCH('Blend Sheet'!$M$4,ItemNum,0),MATCH(K$1,Districts,0))*'Blend Sheet'!$M60)+(INDEX(ItemCosts,MATCH('Blend Sheet'!$N$4,ItemNum,0),MATCH(K$1,Districts,0))*'Blend Sheet'!$N60)+(INDEX(ItemCosts,MATCH('Blend Sheet'!$O$4,ItemNum,0),MATCH(K$1,Districts,0))*'Blend Sheet'!$O60)+(INDEX(ItemCosts,MATCH('Blend Sheet'!$P$4,ItemNum,0),MATCH(K$1,Districts,0))*'Blend Sheet'!$P60)+(INDEX(ItemCosts,MATCH('Blend Sheet'!$Q$4,ItemNum,0),MATCH(K$1,Districts,0))*'Blend Sheet'!$Q60)+(INDEX(ItemCosts,MATCH('Blend Sheet'!$R$4,ItemNum,0),MATCH(K$1,Districts,0))*'Blend Sheet'!$R60)+(INDEX(ItemCosts,MATCH('Blend Sheet'!$S$4,ItemNum,0),MATCH(K$1,Districts,0))*'Blend Sheet'!$S60)+(INDEX(ItemCosts,MATCH('Blend Sheet'!$T$4,ItemNum,0),MATCH(K$1,Districts,0))*'Blend Sheet'!$T60)+(INDEX(ItemCosts,MATCH('Blend Sheet'!$U$4,ItemNum,0),MATCH(K$1,Districts,0))*'Blend Sheet'!$U60)+(INDEX(ItemCosts,MATCH('Blend Sheet'!$V$4,ItemNum,0),MATCH(K$1,Districts,0))*'Blend Sheet'!$V60)+(INDEX(ItemCosts,MATCH('Blend Sheet'!$W$4,ItemNum,0),MATCH(K$1,Districts,0))*'Blend Sheet'!$W60)+(INDEX(ItemCosts,MATCH('Blend Sheet'!$X$4,ItemNum,0),MATCH(K$1,Districts,0))*'Blend Sheet'!$X60)+(INDEX(ItemCosts,MATCH('Blend Sheet'!$Y$4,ItemNum,0),MATCH(K$1,Districts,0))*'Blend Sheet'!$Y60)+(INDEX(ItemCosts,MATCH('Blend Sheet'!$Z$4,ItemNum,0),MATCH(K$1,Districts,0))*'Blend Sheet'!$Z60)+(INDEX(ItemCosts,MATCH('Blend Sheet'!$AA$4,ItemNum,0),MATCH(K$1,Districts,0))*'Blend Sheet'!$AA60)+(INDEX(ItemCosts,MATCH('Blend Sheet'!$AB$4,ItemNum,0),MATCH(K$1,Districts,0))*'Blend Sheet'!$AB60)+(INDEX(ItemCosts,MATCH('Blend Sheet'!$AC$4,ItemNum,0),MATCH(K$1,Districts,0))*'Blend Sheet'!$AC60)+(INDEX(ItemCosts,MATCH('Blend Sheet'!$AD$4,ItemNum,0),MATCH(K$1,Districts,0))*'Blend Sheet'!$AD60)+(INDEX(ItemCosts,MATCH('Blend Sheet'!$AE$4,ItemNum,0),MATCH(K$1,Districts,0))*'Blend Sheet'!$AE60)+(INDEX(ItemCosts,MATCH('Blend Sheet'!$AF$4,ItemNum,0),MATCH(K$1,Districts,0))*'Blend Sheet'!$AF60)+(INDEX(ItemCosts,MATCH('Blend Sheet'!$AG$4,ItemNum,0),MATCH(K$1,Districts,0))*'Blend Sheet'!$AG60)+(INDEX(ItemCosts,MATCH('Blend Sheet'!$AH$4,ItemNum,0),MATCH(K$1,Districts,0))*'Blend Sheet'!$AH60)+(INDEX(ItemCosts,MATCH('Blend Sheet'!$AI$4,ItemNum,0),MATCH(K$1,Districts,0))*'Blend Sheet'!$AI60)+(INDEX(ItemCosts,MATCH('Blend Sheet'!$AJ$4,ItemNum,0),MATCH(K$1,Districts,0))*'Blend Sheet'!$AJ60)+(INDEX(ItemCosts,MATCH('Blend Sheet'!$AK$4,ItemNum,0),MATCH(K$1,Districts,0))*'Blend Sheet'!$AK60)+(INDEX(ItemCosts,MATCH('Blend Sheet'!$AL$4,ItemNum,0),MATCH(K$1,Districts,0))*'Blend Sheet'!$AL60)+(INDEX(ItemCosts,MATCH('Blend Sheet'!$AM$4,ItemNum,0),MATCH(K$1,Districts,0))*'Blend Sheet'!$AM60)+(INDEX(ItemCosts,MATCH('Blend Sheet'!$AN$4,ItemNum,0),MATCH(K$1,Districts,0))*'Blend Sheet'!$AN60)+(INDEX(ItemCosts,MATCH('Blend Sheet'!$AO$4,ItemNum,0),MATCH(K$1,Districts,0))*'Blend Sheet'!$AO60)+(INDEX(ItemCosts,MATCH('Blend Sheet'!$AP$4,ItemNum,0),MATCH(K$1,Districts,0))*'Blend Sheet'!$AP60)+(INDEX(ItemCosts,MATCH('Blend Sheet'!$AQ$4,ItemNum,0),MATCH(K$1,Districts,0))*'Blend Sheet'!$AQ60)+(INDEX(ItemCosts,MATCH('Blend Sheet'!$AR$4,ItemNum,0),MATCH(K$1,Districts,0))*'Blend Sheet'!$AR60)+(INDEX(ItemCosts,MATCH('Blend Sheet'!$AS$4,ItemNum,0),MATCH(K$1,Districts,0))*'Blend Sheet'!$AS60)</f>
        <v>#N/A</v>
      </c>
      <c r="L57" s="5" t="e">
        <f>(INDEX(ItemCosts,MATCH('Blend Sheet'!$C$4,ItemNum,0),MATCH(L$1,Districts,0))*'Blend Sheet'!$C60)+(INDEX(ItemCosts,MATCH('Blend Sheet'!$D$4,ItemNum,0),MATCH(L$1,Districts,0))*'Blend Sheet'!$D60)+(INDEX(ItemCosts,MATCH('Blend Sheet'!$E$4,ItemNum,0),MATCH(L$1,Districts,0))*'Blend Sheet'!$E60)+(INDEX(ItemCosts,MATCH('Blend Sheet'!$F$4,ItemNum,0),MATCH(L$1,Districts,0))*'Blend Sheet'!$F60)+(INDEX(ItemCosts,MATCH('Blend Sheet'!$G$4,ItemNum,0),MATCH(L$1,Districts,0))*'Blend Sheet'!$G60)+(INDEX(ItemCosts,MATCH('Blend Sheet'!$H$4,ItemNum,0),MATCH(L$1,Districts,0))*'Blend Sheet'!$H60)+(INDEX(ItemCosts,MATCH('Blend Sheet'!$I$4,ItemNum,0),MATCH(L$1,Districts,0))*'Blend Sheet'!$I60)+(INDEX(ItemCosts,MATCH('Blend Sheet'!$J$4,ItemNum,0),MATCH(L$1,Districts,0))*'Blend Sheet'!$J60)+(INDEX(ItemCosts,MATCH('Blend Sheet'!$K$4,ItemNum,0),MATCH(L$1,Districts,0))*'Blend Sheet'!$K60)+(INDEX(ItemCosts,MATCH('Blend Sheet'!$L$4,ItemNum,0),MATCH(L$1,Districts,0))*'Blend Sheet'!$L60)+(INDEX(ItemCosts,MATCH('Blend Sheet'!$M$4,ItemNum,0),MATCH(L$1,Districts,0))*'Blend Sheet'!$M60)+(INDEX(ItemCosts,MATCH('Blend Sheet'!$N$4,ItemNum,0),MATCH(L$1,Districts,0))*'Blend Sheet'!$N60)+(INDEX(ItemCosts,MATCH('Blend Sheet'!$O$4,ItemNum,0),MATCH(L$1,Districts,0))*'Blend Sheet'!$O60)+(INDEX(ItemCosts,MATCH('Blend Sheet'!$P$4,ItemNum,0),MATCH(L$1,Districts,0))*'Blend Sheet'!$P60)+(INDEX(ItemCosts,MATCH('Blend Sheet'!$Q$4,ItemNum,0),MATCH(L$1,Districts,0))*'Blend Sheet'!$Q60)+(INDEX(ItemCosts,MATCH('Blend Sheet'!$R$4,ItemNum,0),MATCH(L$1,Districts,0))*'Blend Sheet'!$R60)+(INDEX(ItemCosts,MATCH('Blend Sheet'!$S$4,ItemNum,0),MATCH(L$1,Districts,0))*'Blend Sheet'!$S60)+(INDEX(ItemCosts,MATCH('Blend Sheet'!$T$4,ItemNum,0),MATCH(L$1,Districts,0))*'Blend Sheet'!$T60)+(INDEX(ItemCosts,MATCH('Blend Sheet'!$U$4,ItemNum,0),MATCH(L$1,Districts,0))*'Blend Sheet'!$U60)+(INDEX(ItemCosts,MATCH('Blend Sheet'!$V$4,ItemNum,0),MATCH(L$1,Districts,0))*'Blend Sheet'!$V60)+(INDEX(ItemCosts,MATCH('Blend Sheet'!$W$4,ItemNum,0),MATCH(L$1,Districts,0))*'Blend Sheet'!$W60)+(INDEX(ItemCosts,MATCH('Blend Sheet'!$X$4,ItemNum,0),MATCH(L$1,Districts,0))*'Blend Sheet'!$X60)+(INDEX(ItemCosts,MATCH('Blend Sheet'!$Y$4,ItemNum,0),MATCH(L$1,Districts,0))*'Blend Sheet'!$Y60)+(INDEX(ItemCosts,MATCH('Blend Sheet'!$Z$4,ItemNum,0),MATCH(L$1,Districts,0))*'Blend Sheet'!$Z60)+(INDEX(ItemCosts,MATCH('Blend Sheet'!$AA$4,ItemNum,0),MATCH(L$1,Districts,0))*'Blend Sheet'!$AA60)+(INDEX(ItemCosts,MATCH('Blend Sheet'!$AB$4,ItemNum,0),MATCH(L$1,Districts,0))*'Blend Sheet'!$AB60)+(INDEX(ItemCosts,MATCH('Blend Sheet'!$AC$4,ItemNum,0),MATCH(L$1,Districts,0))*'Blend Sheet'!$AC60)+(INDEX(ItemCosts,MATCH('Blend Sheet'!$AD$4,ItemNum,0),MATCH(L$1,Districts,0))*'Blend Sheet'!$AD60)+(INDEX(ItemCosts,MATCH('Blend Sheet'!$AE$4,ItemNum,0),MATCH(L$1,Districts,0))*'Blend Sheet'!$AE60)+(INDEX(ItemCosts,MATCH('Blend Sheet'!$AF$4,ItemNum,0),MATCH(L$1,Districts,0))*'Blend Sheet'!$AF60)+(INDEX(ItemCosts,MATCH('Blend Sheet'!$AG$4,ItemNum,0),MATCH(L$1,Districts,0))*'Blend Sheet'!$AG60)+(INDEX(ItemCosts,MATCH('Blend Sheet'!$AH$4,ItemNum,0),MATCH(L$1,Districts,0))*'Blend Sheet'!$AH60)+(INDEX(ItemCosts,MATCH('Blend Sheet'!$AI$4,ItemNum,0),MATCH(L$1,Districts,0))*'Blend Sheet'!$AI60)+(INDEX(ItemCosts,MATCH('Blend Sheet'!$AJ$4,ItemNum,0),MATCH(L$1,Districts,0))*'Blend Sheet'!$AJ60)+(INDEX(ItemCosts,MATCH('Blend Sheet'!$AK$4,ItemNum,0),MATCH(L$1,Districts,0))*'Blend Sheet'!$AK60)+(INDEX(ItemCosts,MATCH('Blend Sheet'!$AL$4,ItemNum,0),MATCH(L$1,Districts,0))*'Blend Sheet'!$AL60)+(INDEX(ItemCosts,MATCH('Blend Sheet'!$AM$4,ItemNum,0),MATCH(L$1,Districts,0))*'Blend Sheet'!$AM60)+(INDEX(ItemCosts,MATCH('Blend Sheet'!$AN$4,ItemNum,0),MATCH(L$1,Districts,0))*'Blend Sheet'!$AN60)+(INDEX(ItemCosts,MATCH('Blend Sheet'!$AO$4,ItemNum,0),MATCH(L$1,Districts,0))*'Blend Sheet'!$AO60)+(INDEX(ItemCosts,MATCH('Blend Sheet'!$AP$4,ItemNum,0),MATCH(L$1,Districts,0))*'Blend Sheet'!$AP60)+(INDEX(ItemCosts,MATCH('Blend Sheet'!$AQ$4,ItemNum,0),MATCH(L$1,Districts,0))*'Blend Sheet'!$AQ60)+(INDEX(ItemCosts,MATCH('Blend Sheet'!$AR$4,ItemNum,0),MATCH(L$1,Districts,0))*'Blend Sheet'!$AR60)+(INDEX(ItemCosts,MATCH('Blend Sheet'!$AS$4,ItemNum,0),MATCH(L$1,Districts,0))*'Blend Sheet'!$AS60)</f>
        <v>#N/A</v>
      </c>
      <c r="M57" s="191"/>
      <c r="N57" s="34" t="e">
        <f>D57/'Blend Sheet'!$BA60</f>
        <v>#N/A</v>
      </c>
      <c r="O57" s="34" t="e">
        <f>E57/'Blend Sheet'!$BA60</f>
        <v>#N/A</v>
      </c>
      <c r="P57" s="34" t="e">
        <f>G57/'Blend Sheet'!$BA60</f>
        <v>#N/A</v>
      </c>
      <c r="Q57" s="34" t="e">
        <f>H57/'Blend Sheet'!$BA60</f>
        <v>#N/A</v>
      </c>
      <c r="R57" s="34" t="e">
        <f>I57/'Blend Sheet'!$BA60</f>
        <v>#N/A</v>
      </c>
      <c r="S57" s="34" t="e">
        <f>J57/'Blend Sheet'!$BA60</f>
        <v>#N/A</v>
      </c>
      <c r="T57" s="34" t="e">
        <f>K57/'Blend Sheet'!$BA60</f>
        <v>#N/A</v>
      </c>
      <c r="U57" s="34" t="e">
        <f>L57/'Blend Sheet'!$BA60</f>
        <v>#N/A</v>
      </c>
    </row>
    <row r="58" spans="1:21" x14ac:dyDescent="0.25">
      <c r="A58" t="str">
        <f>'Blend Sheet'!A61</f>
        <v>PRODUCTIONmix 1600 (SK)</v>
      </c>
      <c r="B58" s="5" t="e">
        <f>(INDEX(ItemCosts,MATCH('Blend Sheet'!$C$4,ItemNum,0),MATCH(B$1,Districts,0))*'Blend Sheet'!$C61)+(INDEX(ItemCosts,MATCH('Blend Sheet'!$D$4,ItemNum,0),MATCH(B$1,Districts,0))*'Blend Sheet'!$D61)+(INDEX(ItemCosts,MATCH('Blend Sheet'!$E$4,ItemNum,0),MATCH(B$1,Districts,0))*'Blend Sheet'!$E61)+(INDEX(ItemCosts,MATCH('Blend Sheet'!$F$4,ItemNum,0),MATCH(B$1,Districts,0))*'Blend Sheet'!$F61)+(INDEX(ItemCosts,MATCH('Blend Sheet'!$G$4,ItemNum,0),MATCH(B$1,Districts,0))*'Blend Sheet'!$G61)+(INDEX(ItemCosts,MATCH('Blend Sheet'!$H$4,ItemNum,0),MATCH(B$1,Districts,0))*'Blend Sheet'!$H61)+(INDEX(ItemCosts,MATCH('Blend Sheet'!$I$4,ItemNum,0),MATCH(B$1,Districts,0))*'Blend Sheet'!$I61)+(INDEX(ItemCosts,MATCH('Blend Sheet'!$J$4,ItemNum,0),MATCH(B$1,Districts,0))*'Blend Sheet'!$J61)+(INDEX(ItemCosts,MATCH('Blend Sheet'!$K$4,ItemNum,0),MATCH(B$1,Districts,0))*'Blend Sheet'!$K61)+(INDEX(ItemCosts,MATCH('Blend Sheet'!$L$4,ItemNum,0),MATCH(B$1,Districts,0))*'Blend Sheet'!$L61)+(INDEX(ItemCosts,MATCH('Blend Sheet'!$M$4,ItemNum,0),MATCH(B$1,Districts,0))*'Blend Sheet'!$M61)+(INDEX(ItemCosts,MATCH('Blend Sheet'!$N$4,ItemNum,0),MATCH(B$1,Districts,0))*'Blend Sheet'!$N61)+(INDEX(ItemCosts,MATCH('Blend Sheet'!$O$4,ItemNum,0),MATCH(B$1,Districts,0))*'Blend Sheet'!$O61)+(INDEX(ItemCosts,MATCH('Blend Sheet'!$P$4,ItemNum,0),MATCH(B$1,Districts,0))*'Blend Sheet'!$P61)+(INDEX(ItemCosts,MATCH('Blend Sheet'!$Q$4,ItemNum,0),MATCH(B$1,Districts,0))*'Blend Sheet'!$Q61)+(INDEX(ItemCosts,MATCH('Blend Sheet'!$R$4,ItemNum,0),MATCH(B$1,Districts,0))*'Blend Sheet'!$R61)+(INDEX(ItemCosts,MATCH('Blend Sheet'!$S$4,ItemNum,0),MATCH(B$1,Districts,0))*'Blend Sheet'!$S61)+(INDEX(ItemCosts,MATCH('Blend Sheet'!$T$4,ItemNum,0),MATCH(B$1,Districts,0))*'Blend Sheet'!$T61)+(INDEX(ItemCosts,MATCH('Blend Sheet'!$U$4,ItemNum,0),MATCH(B$1,Districts,0))*'Blend Sheet'!$U61)+(INDEX(ItemCosts,MATCH('Blend Sheet'!$V$4,ItemNum,0),MATCH(B$1,Districts,0))*'Blend Sheet'!$V61)+(INDEX(ItemCosts,MATCH('Blend Sheet'!$W$4,ItemNum,0),MATCH(B$1,Districts,0))*'Blend Sheet'!$W61)+(INDEX(ItemCosts,MATCH('Blend Sheet'!$X$4,ItemNum,0),MATCH(B$1,Districts,0))*'Blend Sheet'!$X61)+(INDEX(ItemCosts,MATCH('Blend Sheet'!$Y$4,ItemNum,0),MATCH(B$1,Districts,0))*'Blend Sheet'!$Y61)+(INDEX(ItemCosts,MATCH('Blend Sheet'!$Z$4,ItemNum,0),MATCH(B$1,Districts,0))*'Blend Sheet'!$Z61)+(INDEX(ItemCosts,MATCH('Blend Sheet'!$AA$4,ItemNum,0),MATCH(B$1,Districts,0))*'Blend Sheet'!$AA61)+(INDEX(ItemCosts,MATCH('Blend Sheet'!$AB$4,ItemNum,0),MATCH(B$1,Districts,0))*'Blend Sheet'!$AB61)+(INDEX(ItemCosts,MATCH('Blend Sheet'!$AC$4,ItemNum,0),MATCH(B$1,Districts,0))*'Blend Sheet'!$AC61)+(INDEX(ItemCosts,MATCH('Blend Sheet'!$AD$4,ItemNum,0),MATCH(B$1,Districts,0))*'Blend Sheet'!$AD61)+(INDEX(ItemCosts,MATCH('Blend Sheet'!$AE$4,ItemNum,0),MATCH(B$1,Districts,0))*'Blend Sheet'!$AE61)+(INDEX(ItemCosts,MATCH('Blend Sheet'!$AF$4,ItemNum,0),MATCH(B$1,Districts,0))*'Blend Sheet'!$AF61)+(INDEX(ItemCosts,MATCH('Blend Sheet'!$AG$4,ItemNum,0),MATCH(B$1,Districts,0))*'Blend Sheet'!$AG61)+(INDEX(ItemCosts,MATCH('Blend Sheet'!$AH$4,ItemNum,0),MATCH(B$1,Districts,0))*'Blend Sheet'!$AH61)+(INDEX(ItemCosts,MATCH('Blend Sheet'!$AI$4,ItemNum,0),MATCH(B$1,Districts,0))*'Blend Sheet'!$AI61)+(INDEX(ItemCosts,MATCH('Blend Sheet'!$AJ$4,ItemNum,0),MATCH(B$1,Districts,0))*'Blend Sheet'!$AJ61)+(INDEX(ItemCosts,MATCH('Blend Sheet'!$AK$4,ItemNum,0),MATCH(B$1,Districts,0))*'Blend Sheet'!$AK61)+(INDEX(ItemCosts,MATCH('Blend Sheet'!$AL$4,ItemNum,0),MATCH(B$1,Districts,0))*'Blend Sheet'!$AL61)+(INDEX(ItemCosts,MATCH('Blend Sheet'!$AM$4,ItemNum,0),MATCH(B$1,Districts,0))*'Blend Sheet'!$AM61)+(INDEX(ItemCosts,MATCH('Blend Sheet'!$AN$4,ItemNum,0),MATCH(B$1,Districts,0))*'Blend Sheet'!$AN61)+(INDEX(ItemCosts,MATCH('Blend Sheet'!$AO$4,ItemNum,0),MATCH(B$1,Districts,0))*'Blend Sheet'!$AO61)+(INDEX(ItemCosts,MATCH('Blend Sheet'!$AP$4,ItemNum,0),MATCH(B$1,Districts,0))*'Blend Sheet'!$AP61)+(INDEX(ItemCosts,MATCH('Blend Sheet'!$AQ$4,ItemNum,0),MATCH(B$1,Districts,0))*'Blend Sheet'!$AQ61)+(INDEX(ItemCosts,MATCH('Blend Sheet'!$AR$4,ItemNum,0),MATCH(B$1,Districts,0))*'Blend Sheet'!$AR61)+(INDEX(ItemCosts,MATCH('Blend Sheet'!$AS$4,ItemNum,0),MATCH(B$1,Districts,0))*'Blend Sheet'!$AS61)</f>
        <v>#N/A</v>
      </c>
      <c r="C58" s="5" t="e">
        <f>(INDEX(ItemCosts,MATCH('Blend Sheet'!$C$4,ItemNum,0),MATCH(C$1,Districts,0))*'Blend Sheet'!$C61)+(INDEX(ItemCosts,MATCH('Blend Sheet'!$D$4,ItemNum,0),MATCH(C$1,Districts,0))*'Blend Sheet'!$D61)+(INDEX(ItemCosts,MATCH('Blend Sheet'!$E$4,ItemNum,0),MATCH(C$1,Districts,0))*'Blend Sheet'!$E61)+(INDEX(ItemCosts,MATCH('Blend Sheet'!$F$4,ItemNum,0),MATCH(C$1,Districts,0))*'Blend Sheet'!$F61)+(INDEX(ItemCosts,MATCH('Blend Sheet'!$G$4,ItemNum,0),MATCH(C$1,Districts,0))*'Blend Sheet'!$G61)+(INDEX(ItemCosts,MATCH('Blend Sheet'!$H$4,ItemNum,0),MATCH(C$1,Districts,0))*'Blend Sheet'!$H61)+(INDEX(ItemCosts,MATCH('Blend Sheet'!$I$4,ItemNum,0),MATCH(C$1,Districts,0))*'Blend Sheet'!$I61)+(INDEX(ItemCosts,MATCH('Blend Sheet'!$J$4,ItemNum,0),MATCH(C$1,Districts,0))*'Blend Sheet'!$J61)+(INDEX(ItemCosts,MATCH('Blend Sheet'!$K$4,ItemNum,0),MATCH(C$1,Districts,0))*'Blend Sheet'!$K61)+(INDEX(ItemCosts,MATCH('Blend Sheet'!$L$4,ItemNum,0),MATCH(C$1,Districts,0))*'Blend Sheet'!$L61)+(INDEX(ItemCosts,MATCH('Blend Sheet'!$M$4,ItemNum,0),MATCH(C$1,Districts,0))*'Blend Sheet'!$M61)+(INDEX(ItemCosts,MATCH('Blend Sheet'!$N$4,ItemNum,0),MATCH(C$1,Districts,0))*'Blend Sheet'!$N61)+(INDEX(ItemCosts,MATCH('Blend Sheet'!$O$4,ItemNum,0),MATCH(C$1,Districts,0))*'Blend Sheet'!$O61)+(INDEX(ItemCosts,MATCH('Blend Sheet'!$P$4,ItemNum,0),MATCH(C$1,Districts,0))*'Blend Sheet'!$P61)+(INDEX(ItemCosts,MATCH('Blend Sheet'!$Q$4,ItemNum,0),MATCH(C$1,Districts,0))*'Blend Sheet'!$Q61)+(INDEX(ItemCosts,MATCH('Blend Sheet'!$R$4,ItemNum,0),MATCH(C$1,Districts,0))*'Blend Sheet'!$R61)+(INDEX(ItemCosts,MATCH('Blend Sheet'!$S$4,ItemNum,0),MATCH(C$1,Districts,0))*'Blend Sheet'!$S61)+(INDEX(ItemCosts,MATCH('Blend Sheet'!$T$4,ItemNum,0),MATCH(C$1,Districts,0))*'Blend Sheet'!$T61)+(INDEX(ItemCosts,MATCH('Blend Sheet'!$U$4,ItemNum,0),MATCH(C$1,Districts,0))*'Blend Sheet'!$U61)+(INDEX(ItemCosts,MATCH('Blend Sheet'!$V$4,ItemNum,0),MATCH(C$1,Districts,0))*'Blend Sheet'!$V61)+(INDEX(ItemCosts,MATCH('Blend Sheet'!$W$4,ItemNum,0),MATCH(C$1,Districts,0))*'Blend Sheet'!$W61)+(INDEX(ItemCosts,MATCH('Blend Sheet'!$X$4,ItemNum,0),MATCH(C$1,Districts,0))*'Blend Sheet'!$X61)+(INDEX(ItemCosts,MATCH('Blend Sheet'!$Y$4,ItemNum,0),MATCH(C$1,Districts,0))*'Blend Sheet'!$Y61)+(INDEX(ItemCosts,MATCH('Blend Sheet'!$Z$4,ItemNum,0),MATCH(C$1,Districts,0))*'Blend Sheet'!$Z61)+(INDEX(ItemCosts,MATCH('Blend Sheet'!$AA$4,ItemNum,0),MATCH(C$1,Districts,0))*'Blend Sheet'!$AA61)+(INDEX(ItemCosts,MATCH('Blend Sheet'!$AB$4,ItemNum,0),MATCH(C$1,Districts,0))*'Blend Sheet'!$AB61)+(INDEX(ItemCosts,MATCH('Blend Sheet'!$AC$4,ItemNum,0),MATCH(C$1,Districts,0))*'Blend Sheet'!$AC61)+(INDEX(ItemCosts,MATCH('Blend Sheet'!$AD$4,ItemNum,0),MATCH(C$1,Districts,0))*'Blend Sheet'!$AD61)+(INDEX(ItemCosts,MATCH('Blend Sheet'!$AE$4,ItemNum,0),MATCH(C$1,Districts,0))*'Blend Sheet'!$AE61)+(INDEX(ItemCosts,MATCH('Blend Sheet'!$AF$4,ItemNum,0),MATCH(C$1,Districts,0))*'Blend Sheet'!$AF61)+(INDEX(ItemCosts,MATCH('Blend Sheet'!$AG$4,ItemNum,0),MATCH(C$1,Districts,0))*'Blend Sheet'!$AG61)+(INDEX(ItemCosts,MATCH('Blend Sheet'!$AH$4,ItemNum,0),MATCH(C$1,Districts,0))*'Blend Sheet'!$AH61)+(INDEX(ItemCosts,MATCH('Blend Sheet'!$AI$4,ItemNum,0),MATCH(C$1,Districts,0))*'Blend Sheet'!$AI61)+(INDEX(ItemCosts,MATCH('Blend Sheet'!$AJ$4,ItemNum,0),MATCH(C$1,Districts,0))*'Blend Sheet'!$AJ61)+(INDEX(ItemCosts,MATCH('Blend Sheet'!$AK$4,ItemNum,0),MATCH(C$1,Districts,0))*'Blend Sheet'!$AK61)+(INDEX(ItemCosts,MATCH('Blend Sheet'!$AL$4,ItemNum,0),MATCH(C$1,Districts,0))*'Blend Sheet'!$AL61)+(INDEX(ItemCosts,MATCH('Blend Sheet'!$AM$4,ItemNum,0),MATCH(C$1,Districts,0))*'Blend Sheet'!$AM61)+(INDEX(ItemCosts,MATCH('Blend Sheet'!$AN$4,ItemNum,0),MATCH(C$1,Districts,0))*'Blend Sheet'!$AN61)+(INDEX(ItemCosts,MATCH('Blend Sheet'!$AO$4,ItemNum,0),MATCH(C$1,Districts,0))*'Blend Sheet'!$AO61)+(INDEX(ItemCosts,MATCH('Blend Sheet'!$AP$4,ItemNum,0),MATCH(C$1,Districts,0))*'Blend Sheet'!$AP61)+(INDEX(ItemCosts,MATCH('Blend Sheet'!$AQ$4,ItemNum,0),MATCH(C$1,Districts,0))*'Blend Sheet'!$AQ61)+(INDEX(ItemCosts,MATCH('Blend Sheet'!$AR$4,ItemNum,0),MATCH(C$1,Districts,0))*'Blend Sheet'!$AR61)+(INDEX(ItemCosts,MATCH('Blend Sheet'!$AS$4,ItemNum,0),MATCH(C$1,Districts,0))*'Blend Sheet'!$AS61)</f>
        <v>#N/A</v>
      </c>
      <c r="D58" s="5" t="e">
        <f>(INDEX(ItemCosts,MATCH('Blend Sheet'!$C$4,ItemNum,0),MATCH(D$1,Districts,0))*'Blend Sheet'!$C61)+(INDEX(ItemCosts,MATCH('Blend Sheet'!$D$4,ItemNum,0),MATCH(D$1,Districts,0))*'Blend Sheet'!$D61)+(INDEX(ItemCosts,MATCH('Blend Sheet'!$E$4,ItemNum,0),MATCH(D$1,Districts,0))*'Blend Sheet'!$E61)+(INDEX(ItemCosts,MATCH('Blend Sheet'!$F$4,ItemNum,0),MATCH(D$1,Districts,0))*'Blend Sheet'!$F61)+(INDEX(ItemCosts,MATCH('Blend Sheet'!$G$4,ItemNum,0),MATCH(D$1,Districts,0))*'Blend Sheet'!$G61)+(INDEX(ItemCosts,MATCH('Blend Sheet'!$H$4,ItemNum,0),MATCH(D$1,Districts,0))*'Blend Sheet'!$H61)+(INDEX(ItemCosts,MATCH('Blend Sheet'!$I$4,ItemNum,0),MATCH(D$1,Districts,0))*'Blend Sheet'!$I61)+(INDEX(ItemCosts,MATCH('Blend Sheet'!$J$4,ItemNum,0),MATCH(D$1,Districts,0))*'Blend Sheet'!$J61)+(INDEX(ItemCosts,MATCH('Blend Sheet'!$K$4,ItemNum,0),MATCH(D$1,Districts,0))*'Blend Sheet'!$K61)+(INDEX(ItemCosts,MATCH('Blend Sheet'!$L$4,ItemNum,0),MATCH(D$1,Districts,0))*'Blend Sheet'!$L61)+(INDEX(ItemCosts,MATCH('Blend Sheet'!$M$4,ItemNum,0),MATCH(D$1,Districts,0))*'Blend Sheet'!$M61)+(INDEX(ItemCosts,MATCH('Blend Sheet'!$N$4,ItemNum,0),MATCH(D$1,Districts,0))*'Blend Sheet'!$N61)+(INDEX(ItemCosts,MATCH('Blend Sheet'!$O$4,ItemNum,0),MATCH(D$1,Districts,0))*'Blend Sheet'!$O61)+(INDEX(ItemCosts,MATCH('Blend Sheet'!$P$4,ItemNum,0),MATCH(D$1,Districts,0))*'Blend Sheet'!$P61)+(INDEX(ItemCosts,MATCH('Blend Sheet'!$Q$4,ItemNum,0),MATCH(D$1,Districts,0))*'Blend Sheet'!$Q61)+(INDEX(ItemCosts,MATCH('Blend Sheet'!$R$4,ItemNum,0),MATCH(D$1,Districts,0))*'Blend Sheet'!$R61)+(INDEX(ItemCosts,MATCH('Blend Sheet'!$S$4,ItemNum,0),MATCH(D$1,Districts,0))*'Blend Sheet'!$S61)+(INDEX(ItemCosts,MATCH('Blend Sheet'!$T$4,ItemNum,0),MATCH(D$1,Districts,0))*'Blend Sheet'!$T61)+(INDEX(ItemCosts,MATCH('Blend Sheet'!$U$4,ItemNum,0),MATCH(D$1,Districts,0))*'Blend Sheet'!$U61)+(INDEX(ItemCosts,MATCH('Blend Sheet'!$V$4,ItemNum,0),MATCH(D$1,Districts,0))*'Blend Sheet'!$V61)+(INDEX(ItemCosts,MATCH('Blend Sheet'!$W$4,ItemNum,0),MATCH(D$1,Districts,0))*'Blend Sheet'!$W61)+(INDEX(ItemCosts,MATCH('Blend Sheet'!$X$4,ItemNum,0),MATCH(D$1,Districts,0))*'Blend Sheet'!$X61)+(INDEX(ItemCosts,MATCH('Blend Sheet'!$Y$4,ItemNum,0),MATCH(D$1,Districts,0))*'Blend Sheet'!$Y61)+(INDEX(ItemCosts,MATCH('Blend Sheet'!$Z$4,ItemNum,0),MATCH(D$1,Districts,0))*'Blend Sheet'!$Z61)+(INDEX(ItemCosts,MATCH('Blend Sheet'!$AA$4,ItemNum,0),MATCH(D$1,Districts,0))*'Blend Sheet'!$AA61)+(INDEX(ItemCosts,MATCH('Blend Sheet'!$AB$4,ItemNum,0),MATCH(D$1,Districts,0))*'Blend Sheet'!$AB61)+(INDEX(ItemCosts,MATCH('Blend Sheet'!$AC$4,ItemNum,0),MATCH(D$1,Districts,0))*'Blend Sheet'!$AC61)+(INDEX(ItemCosts,MATCH('Blend Sheet'!$AD$4,ItemNum,0),MATCH(D$1,Districts,0))*'Blend Sheet'!$AD61)+(INDEX(ItemCosts,MATCH('Blend Sheet'!$AE$4,ItemNum,0),MATCH(D$1,Districts,0))*'Blend Sheet'!$AE61)+(INDEX(ItemCosts,MATCH('Blend Sheet'!$AF$4,ItemNum,0),MATCH(D$1,Districts,0))*'Blend Sheet'!$AF61)+(INDEX(ItemCosts,MATCH('Blend Sheet'!$AG$4,ItemNum,0),MATCH(D$1,Districts,0))*'Blend Sheet'!$AG61)+(INDEX(ItemCosts,MATCH('Blend Sheet'!$AH$4,ItemNum,0),MATCH(D$1,Districts,0))*'Blend Sheet'!$AH61)+(INDEX(ItemCosts,MATCH('Blend Sheet'!$AI$4,ItemNum,0),MATCH(D$1,Districts,0))*'Blend Sheet'!$AI61)+(INDEX(ItemCosts,MATCH('Blend Sheet'!$AJ$4,ItemNum,0),MATCH(D$1,Districts,0))*'Blend Sheet'!$AJ61)+(INDEX(ItemCosts,MATCH('Blend Sheet'!$AK$4,ItemNum,0),MATCH(D$1,Districts,0))*'Blend Sheet'!$AK61)+(INDEX(ItemCosts,MATCH('Blend Sheet'!$AL$4,ItemNum,0),MATCH(D$1,Districts,0))*'Blend Sheet'!$AL61)+(INDEX(ItemCosts,MATCH('Blend Sheet'!$AM$4,ItemNum,0),MATCH(D$1,Districts,0))*'Blend Sheet'!$AM61)+(INDEX(ItemCosts,MATCH('Blend Sheet'!$AN$4,ItemNum,0),MATCH(D$1,Districts,0))*'Blend Sheet'!$AN61)+(INDEX(ItemCosts,MATCH('Blend Sheet'!$AO$4,ItemNum,0),MATCH(D$1,Districts,0))*'Blend Sheet'!$AO61)+(INDEX(ItemCosts,MATCH('Blend Sheet'!$AP$4,ItemNum,0),MATCH(D$1,Districts,0))*'Blend Sheet'!$AP61)+(INDEX(ItemCosts,MATCH('Blend Sheet'!$AQ$4,ItemNum,0),MATCH(D$1,Districts,0))*'Blend Sheet'!$AQ61)+(INDEX(ItemCosts,MATCH('Blend Sheet'!$AR$4,ItemNum,0),MATCH(D$1,Districts,0))*'Blend Sheet'!$AR61)+(INDEX(ItemCosts,MATCH('Blend Sheet'!$AS$4,ItemNum,0),MATCH(D$1,Districts,0))*'Blend Sheet'!$AS61)</f>
        <v>#N/A</v>
      </c>
      <c r="E58" s="5" t="e">
        <f>(INDEX(ItemCosts,MATCH('Blend Sheet'!$C$4,ItemNum,0),MATCH(E$1,Districts,0))*'Blend Sheet'!$C61)+(INDEX(ItemCosts,MATCH('Blend Sheet'!$D$4,ItemNum,0),MATCH(E$1,Districts,0))*'Blend Sheet'!$D61)+(INDEX(ItemCosts,MATCH('Blend Sheet'!$E$4,ItemNum,0),MATCH(E$1,Districts,0))*'Blend Sheet'!$E61)+(INDEX(ItemCosts,MATCH('Blend Sheet'!$F$4,ItemNum,0),MATCH(E$1,Districts,0))*'Blend Sheet'!$F61)+(INDEX(ItemCosts,MATCH('Blend Sheet'!$G$4,ItemNum,0),MATCH(E$1,Districts,0))*'Blend Sheet'!$G61)+(INDEX(ItemCosts,MATCH('Blend Sheet'!$H$4,ItemNum,0),MATCH(E$1,Districts,0))*'Blend Sheet'!$H61)+(INDEX(ItemCosts,MATCH('Blend Sheet'!$I$4,ItemNum,0),MATCH(E$1,Districts,0))*'Blend Sheet'!$I61)+(INDEX(ItemCosts,MATCH('Blend Sheet'!$J$4,ItemNum,0),MATCH(E$1,Districts,0))*'Blend Sheet'!$J61)+(INDEX(ItemCosts,MATCH('Blend Sheet'!$K$4,ItemNum,0),MATCH(E$1,Districts,0))*'Blend Sheet'!$K61)+(INDEX(ItemCosts,MATCH('Blend Sheet'!$L$4,ItemNum,0),MATCH(E$1,Districts,0))*'Blend Sheet'!$L61)+(INDEX(ItemCosts,MATCH('Blend Sheet'!$M$4,ItemNum,0),MATCH(E$1,Districts,0))*'Blend Sheet'!$M61)+(INDEX(ItemCosts,MATCH('Blend Sheet'!$N$4,ItemNum,0),MATCH(E$1,Districts,0))*'Blend Sheet'!$N61)+(INDEX(ItemCosts,MATCH('Blend Sheet'!$O$4,ItemNum,0),MATCH(E$1,Districts,0))*'Blend Sheet'!$O61)+(INDEX(ItemCosts,MATCH('Blend Sheet'!$P$4,ItemNum,0),MATCH(E$1,Districts,0))*'Blend Sheet'!$P61)+(INDEX(ItemCosts,MATCH('Blend Sheet'!$Q$4,ItemNum,0),MATCH(E$1,Districts,0))*'Blend Sheet'!$Q61)+(INDEX(ItemCosts,MATCH('Blend Sheet'!$R$4,ItemNum,0),MATCH(E$1,Districts,0))*'Blend Sheet'!$R61)+(INDEX(ItemCosts,MATCH('Blend Sheet'!$S$4,ItemNum,0),MATCH(E$1,Districts,0))*'Blend Sheet'!$S61)+(INDEX(ItemCosts,MATCH('Blend Sheet'!$T$4,ItemNum,0),MATCH(E$1,Districts,0))*'Blend Sheet'!$T61)+(INDEX(ItemCosts,MATCH('Blend Sheet'!$U$4,ItemNum,0),MATCH(E$1,Districts,0))*'Blend Sheet'!$U61)+(INDEX(ItemCosts,MATCH('Blend Sheet'!$V$4,ItemNum,0),MATCH(E$1,Districts,0))*'Blend Sheet'!$V61)+(INDEX(ItemCosts,MATCH('Blend Sheet'!$W$4,ItemNum,0),MATCH(E$1,Districts,0))*'Blend Sheet'!$W61)+(INDEX(ItemCosts,MATCH('Blend Sheet'!$X$4,ItemNum,0),MATCH(E$1,Districts,0))*'Blend Sheet'!$X61)+(INDEX(ItemCosts,MATCH('Blend Sheet'!$Y$4,ItemNum,0),MATCH(E$1,Districts,0))*'Blend Sheet'!$Y61)+(INDEX(ItemCosts,MATCH('Blend Sheet'!$Z$4,ItemNum,0),MATCH(E$1,Districts,0))*'Blend Sheet'!$Z61)+(INDEX(ItemCosts,MATCH('Blend Sheet'!$AA$4,ItemNum,0),MATCH(E$1,Districts,0))*'Blend Sheet'!$AA61)+(INDEX(ItemCosts,MATCH('Blend Sheet'!$AB$4,ItemNum,0),MATCH(E$1,Districts,0))*'Blend Sheet'!$AB61)+(INDEX(ItemCosts,MATCH('Blend Sheet'!$AC$4,ItemNum,0),MATCH(E$1,Districts,0))*'Blend Sheet'!$AC61)+(INDEX(ItemCosts,MATCH('Blend Sheet'!$AD$4,ItemNum,0),MATCH(E$1,Districts,0))*'Blend Sheet'!$AD61)+(INDEX(ItemCosts,MATCH('Blend Sheet'!$AE$4,ItemNum,0),MATCH(E$1,Districts,0))*'Blend Sheet'!$AE61)+(INDEX(ItemCosts,MATCH('Blend Sheet'!$AF$4,ItemNum,0),MATCH(E$1,Districts,0))*'Blend Sheet'!$AF61)+(INDEX(ItemCosts,MATCH('Blend Sheet'!$AG$4,ItemNum,0),MATCH(E$1,Districts,0))*'Blend Sheet'!$AG61)+(INDEX(ItemCosts,MATCH('Blend Sheet'!$AH$4,ItemNum,0),MATCH(E$1,Districts,0))*'Blend Sheet'!$AH61)+(INDEX(ItemCosts,MATCH('Blend Sheet'!$AI$4,ItemNum,0),MATCH(E$1,Districts,0))*'Blend Sheet'!$AI61)+(INDEX(ItemCosts,MATCH('Blend Sheet'!$AJ$4,ItemNum,0),MATCH(E$1,Districts,0))*'Blend Sheet'!$AJ61)+(INDEX(ItemCosts,MATCH('Blend Sheet'!$AK$4,ItemNum,0),MATCH(E$1,Districts,0))*'Blend Sheet'!$AK61)+(INDEX(ItemCosts,MATCH('Blend Sheet'!$AL$4,ItemNum,0),MATCH(E$1,Districts,0))*'Blend Sheet'!$AL61)+(INDEX(ItemCosts,MATCH('Blend Sheet'!$AM$4,ItemNum,0),MATCH(E$1,Districts,0))*'Blend Sheet'!$AM61)+(INDEX(ItemCosts,MATCH('Blend Sheet'!$AN$4,ItemNum,0),MATCH(E$1,Districts,0))*'Blend Sheet'!$AN61)+(INDEX(ItemCosts,MATCH('Blend Sheet'!$AO$4,ItemNum,0),MATCH(E$1,Districts,0))*'Blend Sheet'!$AO61)+(INDEX(ItemCosts,MATCH('Blend Sheet'!$AP$4,ItemNum,0),MATCH(E$1,Districts,0))*'Blend Sheet'!$AP61)+(INDEX(ItemCosts,MATCH('Blend Sheet'!$AQ$4,ItemNum,0),MATCH(E$1,Districts,0))*'Blend Sheet'!$AQ61)+(INDEX(ItemCosts,MATCH('Blend Sheet'!$AR$4,ItemNum,0),MATCH(E$1,Districts,0))*'Blend Sheet'!$AR61)+(INDEX(ItemCosts,MATCH('Blend Sheet'!$AS$4,ItemNum,0),MATCH(E$1,Districts,0))*'Blend Sheet'!$AS61)</f>
        <v>#N/A</v>
      </c>
      <c r="F58" s="5" t="e">
        <f>(INDEX(ItemCosts,MATCH('Blend Sheet'!$C$4,ItemNum,0),MATCH(F$1,Districts,0))*'Blend Sheet'!$C61)+(INDEX(ItemCosts,MATCH('Blend Sheet'!$D$4,ItemNum,0),MATCH(F$1,Districts,0))*'Blend Sheet'!$D61)+(INDEX(ItemCosts,MATCH('Blend Sheet'!$E$4,ItemNum,0),MATCH(F$1,Districts,0))*'Blend Sheet'!$E61)+(INDEX(ItemCosts,MATCH('Blend Sheet'!$F$4,ItemNum,0),MATCH(F$1,Districts,0))*'Blend Sheet'!$F61)+(INDEX(ItemCosts,MATCH('Blend Sheet'!$G$4,ItemNum,0),MATCH(F$1,Districts,0))*'Blend Sheet'!$G61)+(INDEX(ItemCosts,MATCH('Blend Sheet'!$H$4,ItemNum,0),MATCH(F$1,Districts,0))*'Blend Sheet'!$H61)+(INDEX(ItemCosts,MATCH('Blend Sheet'!$I$4,ItemNum,0),MATCH(F$1,Districts,0))*'Blend Sheet'!$I61)+(INDEX(ItemCosts,MATCH('Blend Sheet'!$J$4,ItemNum,0),MATCH(F$1,Districts,0))*'Blend Sheet'!$J61)+(INDEX(ItemCosts,MATCH('Blend Sheet'!$K$4,ItemNum,0),MATCH(F$1,Districts,0))*'Blend Sheet'!$K61)+(INDEX(ItemCosts,MATCH('Blend Sheet'!$L$4,ItemNum,0),MATCH(F$1,Districts,0))*'Blend Sheet'!$L61)+(INDEX(ItemCosts,MATCH('Blend Sheet'!$M$4,ItemNum,0),MATCH(F$1,Districts,0))*'Blend Sheet'!$M61)+(INDEX(ItemCosts,MATCH('Blend Sheet'!$N$4,ItemNum,0),MATCH(F$1,Districts,0))*'Blend Sheet'!$N61)+(INDEX(ItemCosts,MATCH('Blend Sheet'!$O$4,ItemNum,0),MATCH(F$1,Districts,0))*'Blend Sheet'!$O61)+(INDEX(ItemCosts,MATCH('Blend Sheet'!$P$4,ItemNum,0),MATCH(F$1,Districts,0))*'Blend Sheet'!$P61)+(INDEX(ItemCosts,MATCH('Blend Sheet'!$Q$4,ItemNum,0),MATCH(F$1,Districts,0))*'Blend Sheet'!$Q61)+(INDEX(ItemCosts,MATCH('Blend Sheet'!$R$4,ItemNum,0),MATCH(F$1,Districts,0))*'Blend Sheet'!$R61)+(INDEX(ItemCosts,MATCH('Blend Sheet'!$S$4,ItemNum,0),MATCH(F$1,Districts,0))*'Blend Sheet'!$S61)+(INDEX(ItemCosts,MATCH('Blend Sheet'!$T$4,ItemNum,0),MATCH(F$1,Districts,0))*'Blend Sheet'!$T61)+(INDEX(ItemCosts,MATCH('Blend Sheet'!$U$4,ItemNum,0),MATCH(F$1,Districts,0))*'Blend Sheet'!$U61)+(INDEX(ItemCosts,MATCH('Blend Sheet'!$V$4,ItemNum,0),MATCH(F$1,Districts,0))*'Blend Sheet'!$V61)+(INDEX(ItemCosts,MATCH('Blend Sheet'!$W$4,ItemNum,0),MATCH(F$1,Districts,0))*'Blend Sheet'!$W61)+(INDEX(ItemCosts,MATCH('Blend Sheet'!$X$4,ItemNum,0),MATCH(F$1,Districts,0))*'Blend Sheet'!$X61)+(INDEX(ItemCosts,MATCH('Blend Sheet'!$Y$4,ItemNum,0),MATCH(F$1,Districts,0))*'Blend Sheet'!$Y61)+(INDEX(ItemCosts,MATCH('Blend Sheet'!$Z$4,ItemNum,0),MATCH(F$1,Districts,0))*'Blend Sheet'!$Z61)+(INDEX(ItemCosts,MATCH('Blend Sheet'!$AA$4,ItemNum,0),MATCH(F$1,Districts,0))*'Blend Sheet'!$AA61)+(INDEX(ItemCosts,MATCH('Blend Sheet'!$AB$4,ItemNum,0),MATCH(F$1,Districts,0))*'Blend Sheet'!$AB61)+(INDEX(ItemCosts,MATCH('Blend Sheet'!$AC$4,ItemNum,0),MATCH(F$1,Districts,0))*'Blend Sheet'!$AC61)+(INDEX(ItemCosts,MATCH('Blend Sheet'!$AD$4,ItemNum,0),MATCH(F$1,Districts,0))*'Blend Sheet'!$AD61)+(INDEX(ItemCosts,MATCH('Blend Sheet'!$AE$4,ItemNum,0),MATCH(F$1,Districts,0))*'Blend Sheet'!$AE61)+(INDEX(ItemCosts,MATCH('Blend Sheet'!$AF$4,ItemNum,0),MATCH(F$1,Districts,0))*'Blend Sheet'!$AF61)+(INDEX(ItemCosts,MATCH('Blend Sheet'!$AG$4,ItemNum,0),MATCH(F$1,Districts,0))*'Blend Sheet'!$AG61)+(INDEX(ItemCosts,MATCH('Blend Sheet'!$AH$4,ItemNum,0),MATCH(F$1,Districts,0))*'Blend Sheet'!$AH61)+(INDEX(ItemCosts,MATCH('Blend Sheet'!$AI$4,ItemNum,0),MATCH(F$1,Districts,0))*'Blend Sheet'!$AI61)+(INDEX(ItemCosts,MATCH('Blend Sheet'!$AJ$4,ItemNum,0),MATCH(F$1,Districts,0))*'Blend Sheet'!$AJ61)+(INDEX(ItemCosts,MATCH('Blend Sheet'!$AK$4,ItemNum,0),MATCH(F$1,Districts,0))*'Blend Sheet'!$AK61)+(INDEX(ItemCosts,MATCH('Blend Sheet'!$AL$4,ItemNum,0),MATCH(F$1,Districts,0))*'Blend Sheet'!$AL61)+(INDEX(ItemCosts,MATCH('Blend Sheet'!$AM$4,ItemNum,0),MATCH(F$1,Districts,0))*'Blend Sheet'!$AM61)+(INDEX(ItemCosts,MATCH('Blend Sheet'!$AN$4,ItemNum,0),MATCH(F$1,Districts,0))*'Blend Sheet'!$AN61)+(INDEX(ItemCosts,MATCH('Blend Sheet'!$AO$4,ItemNum,0),MATCH(F$1,Districts,0))*'Blend Sheet'!$AO61)+(INDEX(ItemCosts,MATCH('Blend Sheet'!$AP$4,ItemNum,0),MATCH(F$1,Districts,0))*'Blend Sheet'!$AP61)+(INDEX(ItemCosts,MATCH('Blend Sheet'!$AQ$4,ItemNum,0),MATCH(F$1,Districts,0))*'Blend Sheet'!$AQ61)+(INDEX(ItemCosts,MATCH('Blend Sheet'!$AR$4,ItemNum,0),MATCH(F$1,Districts,0))*'Blend Sheet'!$AR61)+(INDEX(ItemCosts,MATCH('Blend Sheet'!$AS$4,ItemNum,0),MATCH(F$1,Districts,0))*'Blend Sheet'!$AS61)</f>
        <v>#N/A</v>
      </c>
      <c r="G58" s="5" t="e">
        <f>(INDEX(ItemCosts,MATCH('Blend Sheet'!$C$4,ItemNum,0),MATCH(G$1,Districts,0))*'Blend Sheet'!$C61)+(INDEX(ItemCosts,MATCH('Blend Sheet'!$D$4,ItemNum,0),MATCH(G$1,Districts,0))*'Blend Sheet'!$D61)+(INDEX(ItemCosts,MATCH('Blend Sheet'!$E$4,ItemNum,0),MATCH(G$1,Districts,0))*'Blend Sheet'!$E61)+(INDEX(ItemCosts,MATCH('Blend Sheet'!$F$4,ItemNum,0),MATCH(G$1,Districts,0))*'Blend Sheet'!$F61)+(INDEX(ItemCosts,MATCH('Blend Sheet'!$G$4,ItemNum,0),MATCH(G$1,Districts,0))*'Blend Sheet'!$G61)+(INDEX(ItemCosts,MATCH('Blend Sheet'!$H$4,ItemNum,0),MATCH(G$1,Districts,0))*'Blend Sheet'!$H61)+(INDEX(ItemCosts,MATCH('Blend Sheet'!$I$4,ItemNum,0),MATCH(G$1,Districts,0))*'Blend Sheet'!$I61)+(INDEX(ItemCosts,MATCH('Blend Sheet'!$J$4,ItemNum,0),MATCH(G$1,Districts,0))*'Blend Sheet'!$J61)+(INDEX(ItemCosts,MATCH('Blend Sheet'!$K$4,ItemNum,0),MATCH(G$1,Districts,0))*'Blend Sheet'!$K61)+(INDEX(ItemCosts,MATCH('Blend Sheet'!$L$4,ItemNum,0),MATCH(G$1,Districts,0))*'Blend Sheet'!$L61)+(INDEX(ItemCosts,MATCH('Blend Sheet'!$M$4,ItemNum,0),MATCH(G$1,Districts,0))*'Blend Sheet'!$M61)+(INDEX(ItemCosts,MATCH('Blend Sheet'!$N$4,ItemNum,0),MATCH(G$1,Districts,0))*'Blend Sheet'!$N61)+(INDEX(ItemCosts,MATCH('Blend Sheet'!$O$4,ItemNum,0),MATCH(G$1,Districts,0))*'Blend Sheet'!$O61)+(INDEX(ItemCosts,MATCH('Blend Sheet'!$P$4,ItemNum,0),MATCH(G$1,Districts,0))*'Blend Sheet'!$P61)+(INDEX(ItemCosts,MATCH('Blend Sheet'!$Q$4,ItemNum,0),MATCH(G$1,Districts,0))*'Blend Sheet'!$Q61)+(INDEX(ItemCosts,MATCH('Blend Sheet'!$R$4,ItemNum,0),MATCH(G$1,Districts,0))*'Blend Sheet'!$R61)+(INDEX(ItemCosts,MATCH('Blend Sheet'!$S$4,ItemNum,0),MATCH(G$1,Districts,0))*'Blend Sheet'!$S61)+(INDEX(ItemCosts,MATCH('Blend Sheet'!$T$4,ItemNum,0),MATCH(G$1,Districts,0))*'Blend Sheet'!$T61)+(INDEX(ItemCosts,MATCH('Blend Sheet'!$U$4,ItemNum,0),MATCH(G$1,Districts,0))*'Blend Sheet'!$U61)+(INDEX(ItemCosts,MATCH('Blend Sheet'!$V$4,ItemNum,0),MATCH(G$1,Districts,0))*'Blend Sheet'!$V61)+(INDEX(ItemCosts,MATCH('Blend Sheet'!$W$4,ItemNum,0),MATCH(G$1,Districts,0))*'Blend Sheet'!$W61)+(INDEX(ItemCosts,MATCH('Blend Sheet'!$X$4,ItemNum,0),MATCH(G$1,Districts,0))*'Blend Sheet'!$X61)+(INDEX(ItemCosts,MATCH('Blend Sheet'!$Y$4,ItemNum,0),MATCH(G$1,Districts,0))*'Blend Sheet'!$Y61)+(INDEX(ItemCosts,MATCH('Blend Sheet'!$Z$4,ItemNum,0),MATCH(G$1,Districts,0))*'Blend Sheet'!$Z61)+(INDEX(ItemCosts,MATCH('Blend Sheet'!$AA$4,ItemNum,0),MATCH(G$1,Districts,0))*'Blend Sheet'!$AA61)+(INDEX(ItemCosts,MATCH('Blend Sheet'!$AB$4,ItemNum,0),MATCH(G$1,Districts,0))*'Blend Sheet'!$AB61)+(INDEX(ItemCosts,MATCH('Blend Sheet'!$AC$4,ItemNum,0),MATCH(G$1,Districts,0))*'Blend Sheet'!$AC61)+(INDEX(ItemCosts,MATCH('Blend Sheet'!$AD$4,ItemNum,0),MATCH(G$1,Districts,0))*'Blend Sheet'!$AD61)+(INDEX(ItemCosts,MATCH('Blend Sheet'!$AE$4,ItemNum,0),MATCH(G$1,Districts,0))*'Blend Sheet'!$AE61)+(INDEX(ItemCosts,MATCH('Blend Sheet'!$AF$4,ItemNum,0),MATCH(G$1,Districts,0))*'Blend Sheet'!$AF61)+(INDEX(ItemCosts,MATCH('Blend Sheet'!$AG$4,ItemNum,0),MATCH(G$1,Districts,0))*'Blend Sheet'!$AG61)+(INDEX(ItemCosts,MATCH('Blend Sheet'!$AH$4,ItemNum,0),MATCH(G$1,Districts,0))*'Blend Sheet'!$AH61)+(INDEX(ItemCosts,MATCH('Blend Sheet'!$AI$4,ItemNum,0),MATCH(G$1,Districts,0))*'Blend Sheet'!$AI61)+(INDEX(ItemCosts,MATCH('Blend Sheet'!$AJ$4,ItemNum,0),MATCH(G$1,Districts,0))*'Blend Sheet'!$AJ61)+(INDEX(ItemCosts,MATCH('Blend Sheet'!$AK$4,ItemNum,0),MATCH(G$1,Districts,0))*'Blend Sheet'!$AK61)+(INDEX(ItemCosts,MATCH('Blend Sheet'!$AL$4,ItemNum,0),MATCH(G$1,Districts,0))*'Blend Sheet'!$AL61)+(INDEX(ItemCosts,MATCH('Blend Sheet'!$AM$4,ItemNum,0),MATCH(G$1,Districts,0))*'Blend Sheet'!$AM61)+(INDEX(ItemCosts,MATCH('Blend Sheet'!$AN$4,ItemNum,0),MATCH(G$1,Districts,0))*'Blend Sheet'!$AN61)+(INDEX(ItemCosts,MATCH('Blend Sheet'!$AO$4,ItemNum,0),MATCH(G$1,Districts,0))*'Blend Sheet'!$AO61)+(INDEX(ItemCosts,MATCH('Blend Sheet'!$AP$4,ItemNum,0),MATCH(G$1,Districts,0))*'Blend Sheet'!$AP61)+(INDEX(ItemCosts,MATCH('Blend Sheet'!$AQ$4,ItemNum,0),MATCH(G$1,Districts,0))*'Blend Sheet'!$AQ61)+(INDEX(ItemCosts,MATCH('Blend Sheet'!$AR$4,ItemNum,0),MATCH(G$1,Districts,0))*'Blend Sheet'!$AR61)+(INDEX(ItemCosts,MATCH('Blend Sheet'!$AS$4,ItemNum,0),MATCH(G$1,Districts,0))*'Blend Sheet'!$AS61)</f>
        <v>#N/A</v>
      </c>
      <c r="H58" s="5" t="e">
        <f>(INDEX(ItemCosts,MATCH('Blend Sheet'!$C$4,ItemNum,0),MATCH(H$1,Districts,0))*'Blend Sheet'!$C61)+(INDEX(ItemCosts,MATCH('Blend Sheet'!$D$4,ItemNum,0),MATCH(H$1,Districts,0))*'Blend Sheet'!$D61)+(INDEX(ItemCosts,MATCH('Blend Sheet'!$E$4,ItemNum,0),MATCH(H$1,Districts,0))*'Blend Sheet'!$E61)+(INDEX(ItemCosts,MATCH('Blend Sheet'!$F$4,ItemNum,0),MATCH(H$1,Districts,0))*'Blend Sheet'!$F61)+(INDEX(ItemCosts,MATCH('Blend Sheet'!$G$4,ItemNum,0),MATCH(H$1,Districts,0))*'Blend Sheet'!$G61)+(INDEX(ItemCosts,MATCH('Blend Sheet'!$H$4,ItemNum,0),MATCH(H$1,Districts,0))*'Blend Sheet'!$H61)+(INDEX(ItemCosts,MATCH('Blend Sheet'!$I$4,ItemNum,0),MATCH(H$1,Districts,0))*'Blend Sheet'!$I61)+(INDEX(ItemCosts,MATCH('Blend Sheet'!$J$4,ItemNum,0),MATCH(H$1,Districts,0))*'Blend Sheet'!$J61)+(INDEX(ItemCosts,MATCH('Blend Sheet'!$K$4,ItemNum,0),MATCH(H$1,Districts,0))*'Blend Sheet'!$K61)+(INDEX(ItemCosts,MATCH('Blend Sheet'!$L$4,ItemNum,0),MATCH(H$1,Districts,0))*'Blend Sheet'!$L61)+(INDEX(ItemCosts,MATCH('Blend Sheet'!$M$4,ItemNum,0),MATCH(H$1,Districts,0))*'Blend Sheet'!$M61)+(INDEX(ItemCosts,MATCH('Blend Sheet'!$N$4,ItemNum,0),MATCH(H$1,Districts,0))*'Blend Sheet'!$N61)+(INDEX(ItemCosts,MATCH('Blend Sheet'!$O$4,ItemNum,0),MATCH(H$1,Districts,0))*'Blend Sheet'!$O61)+(INDEX(ItemCosts,MATCH('Blend Sheet'!$P$4,ItemNum,0),MATCH(H$1,Districts,0))*'Blend Sheet'!$P61)+(INDEX(ItemCosts,MATCH('Blend Sheet'!$Q$4,ItemNum,0),MATCH(H$1,Districts,0))*'Blend Sheet'!$Q61)+(INDEX(ItemCosts,MATCH('Blend Sheet'!$R$4,ItemNum,0),MATCH(H$1,Districts,0))*'Blend Sheet'!$R61)+(INDEX(ItemCosts,MATCH('Blend Sheet'!$S$4,ItemNum,0),MATCH(H$1,Districts,0))*'Blend Sheet'!$S61)+(INDEX(ItemCosts,MATCH('Blend Sheet'!$T$4,ItemNum,0),MATCH(H$1,Districts,0))*'Blend Sheet'!$T61)+(INDEX(ItemCosts,MATCH('Blend Sheet'!$U$4,ItemNum,0),MATCH(H$1,Districts,0))*'Blend Sheet'!$U61)+(INDEX(ItemCosts,MATCH('Blend Sheet'!$V$4,ItemNum,0),MATCH(H$1,Districts,0))*'Blend Sheet'!$V61)+(INDEX(ItemCosts,MATCH('Blend Sheet'!$W$4,ItemNum,0),MATCH(H$1,Districts,0))*'Blend Sheet'!$W61)+(INDEX(ItemCosts,MATCH('Blend Sheet'!$X$4,ItemNum,0),MATCH(H$1,Districts,0))*'Blend Sheet'!$X61)+(INDEX(ItemCosts,MATCH('Blend Sheet'!$Y$4,ItemNum,0),MATCH(H$1,Districts,0))*'Blend Sheet'!$Y61)+(INDEX(ItemCosts,MATCH('Blend Sheet'!$Z$4,ItemNum,0),MATCH(H$1,Districts,0))*'Blend Sheet'!$Z61)+(INDEX(ItemCosts,MATCH('Blend Sheet'!$AA$4,ItemNum,0),MATCH(H$1,Districts,0))*'Blend Sheet'!$AA61)+(INDEX(ItemCosts,MATCH('Blend Sheet'!$AB$4,ItemNum,0),MATCH(H$1,Districts,0))*'Blend Sheet'!$AB61)+(INDEX(ItemCosts,MATCH('Blend Sheet'!$AC$4,ItemNum,0),MATCH(H$1,Districts,0))*'Blend Sheet'!$AC61)+(INDEX(ItemCosts,MATCH('Blend Sheet'!$AD$4,ItemNum,0),MATCH(H$1,Districts,0))*'Blend Sheet'!$AD61)+(INDEX(ItemCosts,MATCH('Blend Sheet'!$AE$4,ItemNum,0),MATCH(H$1,Districts,0))*'Blend Sheet'!$AE61)+(INDEX(ItemCosts,MATCH('Blend Sheet'!$AF$4,ItemNum,0),MATCH(H$1,Districts,0))*'Blend Sheet'!$AF61)+(INDEX(ItemCosts,MATCH('Blend Sheet'!$AG$4,ItemNum,0),MATCH(H$1,Districts,0))*'Blend Sheet'!$AG61)+(INDEX(ItemCosts,MATCH('Blend Sheet'!$AH$4,ItemNum,0),MATCH(H$1,Districts,0))*'Blend Sheet'!$AH61)+(INDEX(ItemCosts,MATCH('Blend Sheet'!$AI$4,ItemNum,0),MATCH(H$1,Districts,0))*'Blend Sheet'!$AI61)+(INDEX(ItemCosts,MATCH('Blend Sheet'!$AJ$4,ItemNum,0),MATCH(H$1,Districts,0))*'Blend Sheet'!$AJ61)+(INDEX(ItemCosts,MATCH('Blend Sheet'!$AK$4,ItemNum,0),MATCH(H$1,Districts,0))*'Blend Sheet'!$AK61)+(INDEX(ItemCosts,MATCH('Blend Sheet'!$AL$4,ItemNum,0),MATCH(H$1,Districts,0))*'Blend Sheet'!$AL61)+(INDEX(ItemCosts,MATCH('Blend Sheet'!$AM$4,ItemNum,0),MATCH(H$1,Districts,0))*'Blend Sheet'!$AM61)+(INDEX(ItemCosts,MATCH('Blend Sheet'!$AN$4,ItemNum,0),MATCH(H$1,Districts,0))*'Blend Sheet'!$AN61)+(INDEX(ItemCosts,MATCH('Blend Sheet'!$AO$4,ItemNum,0),MATCH(H$1,Districts,0))*'Blend Sheet'!$AO61)+(INDEX(ItemCosts,MATCH('Blend Sheet'!$AP$4,ItemNum,0),MATCH(H$1,Districts,0))*'Blend Sheet'!$AP61)+(INDEX(ItemCosts,MATCH('Blend Sheet'!$AQ$4,ItemNum,0),MATCH(H$1,Districts,0))*'Blend Sheet'!$AQ61)+(INDEX(ItemCosts,MATCH('Blend Sheet'!$AR$4,ItemNum,0),MATCH(H$1,Districts,0))*'Blend Sheet'!$AR61)+(INDEX(ItemCosts,MATCH('Blend Sheet'!$AS$4,ItemNum,0),MATCH(H$1,Districts,0))*'Blend Sheet'!$AS61)</f>
        <v>#N/A</v>
      </c>
      <c r="I58" s="5" t="e">
        <f>(INDEX(ItemCosts,MATCH('Blend Sheet'!$C$4,ItemNum,0),MATCH(I$1,Districts,0))*'Blend Sheet'!$C61)+(INDEX(ItemCosts,MATCH('Blend Sheet'!$D$4,ItemNum,0),MATCH(I$1,Districts,0))*'Blend Sheet'!$D61)+(INDEX(ItemCosts,MATCH('Blend Sheet'!$E$4,ItemNum,0),MATCH(I$1,Districts,0))*'Blend Sheet'!$E61)+(INDEX(ItemCosts,MATCH('Blend Sheet'!$F$4,ItemNum,0),MATCH(I$1,Districts,0))*'Blend Sheet'!$F61)+(INDEX(ItemCosts,MATCH('Blend Sheet'!$G$4,ItemNum,0),MATCH(I$1,Districts,0))*'Blend Sheet'!$G61)+(INDEX(ItemCosts,MATCH('Blend Sheet'!$H$4,ItemNum,0),MATCH(I$1,Districts,0))*'Blend Sheet'!$H61)+(INDEX(ItemCosts,MATCH('Blend Sheet'!$I$4,ItemNum,0),MATCH(I$1,Districts,0))*'Blend Sheet'!$I61)+(INDEX(ItemCosts,MATCH('Blend Sheet'!$J$4,ItemNum,0),MATCH(I$1,Districts,0))*'Blend Sheet'!$J61)+(INDEX(ItemCosts,MATCH('Blend Sheet'!$K$4,ItemNum,0),MATCH(I$1,Districts,0))*'Blend Sheet'!$K61)+(INDEX(ItemCosts,MATCH('Blend Sheet'!$L$4,ItemNum,0),MATCH(I$1,Districts,0))*'Blend Sheet'!$L61)+(INDEX(ItemCosts,MATCH('Blend Sheet'!$M$4,ItemNum,0),MATCH(I$1,Districts,0))*'Blend Sheet'!$M61)+(INDEX(ItemCosts,MATCH('Blend Sheet'!$N$4,ItemNum,0),MATCH(I$1,Districts,0))*'Blend Sheet'!$N61)+(INDEX(ItemCosts,MATCH('Blend Sheet'!$O$4,ItemNum,0),MATCH(I$1,Districts,0))*'Blend Sheet'!$O61)+(INDEX(ItemCosts,MATCH('Blend Sheet'!$P$4,ItemNum,0),MATCH(I$1,Districts,0))*'Blend Sheet'!$P61)+(INDEX(ItemCosts,MATCH('Blend Sheet'!$Q$4,ItemNum,0),MATCH(I$1,Districts,0))*'Blend Sheet'!$Q61)+(INDEX(ItemCosts,MATCH('Blend Sheet'!$R$4,ItemNum,0),MATCH(I$1,Districts,0))*'Blend Sheet'!$R61)+(INDEX(ItemCosts,MATCH('Blend Sheet'!$S$4,ItemNum,0),MATCH(I$1,Districts,0))*'Blend Sheet'!$S61)+(INDEX(ItemCosts,MATCH('Blend Sheet'!$T$4,ItemNum,0),MATCH(I$1,Districts,0))*'Blend Sheet'!$T61)+(INDEX(ItemCosts,MATCH('Blend Sheet'!$U$4,ItemNum,0),MATCH(I$1,Districts,0))*'Blend Sheet'!$U61)+(INDEX(ItemCosts,MATCH('Blend Sheet'!$V$4,ItemNum,0),MATCH(I$1,Districts,0))*'Blend Sheet'!$V61)+(INDEX(ItemCosts,MATCH('Blend Sheet'!$W$4,ItemNum,0),MATCH(I$1,Districts,0))*'Blend Sheet'!$W61)+(INDEX(ItemCosts,MATCH('Blend Sheet'!$X$4,ItemNum,0),MATCH(I$1,Districts,0))*'Blend Sheet'!$X61)+(INDEX(ItemCosts,MATCH('Blend Sheet'!$Y$4,ItemNum,0),MATCH(I$1,Districts,0))*'Blend Sheet'!$Y61)+(INDEX(ItemCosts,MATCH('Blend Sheet'!$Z$4,ItemNum,0),MATCH(I$1,Districts,0))*'Blend Sheet'!$Z61)+(INDEX(ItemCosts,MATCH('Blend Sheet'!$AA$4,ItemNum,0),MATCH(I$1,Districts,0))*'Blend Sheet'!$AA61)+(INDEX(ItemCosts,MATCH('Blend Sheet'!$AB$4,ItemNum,0),MATCH(I$1,Districts,0))*'Blend Sheet'!$AB61)+(INDEX(ItemCosts,MATCH('Blend Sheet'!$AC$4,ItemNum,0),MATCH(I$1,Districts,0))*'Blend Sheet'!$AC61)+(INDEX(ItemCosts,MATCH('Blend Sheet'!$AD$4,ItemNum,0),MATCH(I$1,Districts,0))*'Blend Sheet'!$AD61)+(INDEX(ItemCosts,MATCH('Blend Sheet'!$AE$4,ItemNum,0),MATCH(I$1,Districts,0))*'Blend Sheet'!$AE61)+(INDEX(ItemCosts,MATCH('Blend Sheet'!$AF$4,ItemNum,0),MATCH(I$1,Districts,0))*'Blend Sheet'!$AF61)+(INDEX(ItemCosts,MATCH('Blend Sheet'!$AG$4,ItemNum,0),MATCH(I$1,Districts,0))*'Blend Sheet'!$AG61)+(INDEX(ItemCosts,MATCH('Blend Sheet'!$AH$4,ItemNum,0),MATCH(I$1,Districts,0))*'Blend Sheet'!$AH61)+(INDEX(ItemCosts,MATCH('Blend Sheet'!$AI$4,ItemNum,0),MATCH(I$1,Districts,0))*'Blend Sheet'!$AI61)+(INDEX(ItemCosts,MATCH('Blend Sheet'!$AJ$4,ItemNum,0),MATCH(I$1,Districts,0))*'Blend Sheet'!$AJ61)+(INDEX(ItemCosts,MATCH('Blend Sheet'!$AK$4,ItemNum,0),MATCH(I$1,Districts,0))*'Blend Sheet'!$AK61)+(INDEX(ItemCosts,MATCH('Blend Sheet'!$AL$4,ItemNum,0),MATCH(I$1,Districts,0))*'Blend Sheet'!$AL61)+(INDEX(ItemCosts,MATCH('Blend Sheet'!$AM$4,ItemNum,0),MATCH(I$1,Districts,0))*'Blend Sheet'!$AM61)+(INDEX(ItemCosts,MATCH('Blend Sheet'!$AN$4,ItemNum,0),MATCH(I$1,Districts,0))*'Blend Sheet'!$AN61)+(INDEX(ItemCosts,MATCH('Blend Sheet'!$AO$4,ItemNum,0),MATCH(I$1,Districts,0))*'Blend Sheet'!$AO61)+(INDEX(ItemCosts,MATCH('Blend Sheet'!$AP$4,ItemNum,0),MATCH(I$1,Districts,0))*'Blend Sheet'!$AP61)+(INDEX(ItemCosts,MATCH('Blend Sheet'!$AQ$4,ItemNum,0),MATCH(I$1,Districts,0))*'Blend Sheet'!$AQ61)+(INDEX(ItemCosts,MATCH('Blend Sheet'!$AR$4,ItemNum,0),MATCH(I$1,Districts,0))*'Blend Sheet'!$AR61)+(INDEX(ItemCosts,MATCH('Blend Sheet'!$AS$4,ItemNum,0),MATCH(I$1,Districts,0))*'Blend Sheet'!$AS61)</f>
        <v>#N/A</v>
      </c>
      <c r="J58" s="5" t="e">
        <f>(INDEX(ItemCosts,MATCH('Blend Sheet'!$C$4,ItemNum,0),MATCH(J$1,Districts,0))*'Blend Sheet'!$C61)+(INDEX(ItemCosts,MATCH('Blend Sheet'!$D$4,ItemNum,0),MATCH(J$1,Districts,0))*'Blend Sheet'!$D61)+(INDEX(ItemCosts,MATCH('Blend Sheet'!$E$4,ItemNum,0),MATCH(J$1,Districts,0))*'Blend Sheet'!$E61)+(INDEX(ItemCosts,MATCH('Blend Sheet'!$F$4,ItemNum,0),MATCH(J$1,Districts,0))*'Blend Sheet'!$F61)+(INDEX(ItemCosts,MATCH('Blend Sheet'!$G$4,ItemNum,0),MATCH(J$1,Districts,0))*'Blend Sheet'!$G61)+(INDEX(ItemCosts,MATCH('Blend Sheet'!$H$4,ItemNum,0),MATCH(J$1,Districts,0))*'Blend Sheet'!$H61)+(INDEX(ItemCosts,MATCH('Blend Sheet'!$I$4,ItemNum,0),MATCH(J$1,Districts,0))*'Blend Sheet'!$I61)+(INDEX(ItemCosts,MATCH('Blend Sheet'!$J$4,ItemNum,0),MATCH(J$1,Districts,0))*'Blend Sheet'!$J61)+(INDEX(ItemCosts,MATCH('Blend Sheet'!$K$4,ItemNum,0),MATCH(J$1,Districts,0))*'Blend Sheet'!$K61)+(INDEX(ItemCosts,MATCH('Blend Sheet'!$L$4,ItemNum,0),MATCH(J$1,Districts,0))*'Blend Sheet'!$L61)+(INDEX(ItemCosts,MATCH('Blend Sheet'!$M$4,ItemNum,0),MATCH(J$1,Districts,0))*'Blend Sheet'!$M61)+(INDEX(ItemCosts,MATCH('Blend Sheet'!$N$4,ItemNum,0),MATCH(J$1,Districts,0))*'Blend Sheet'!$N61)+(INDEX(ItemCosts,MATCH('Blend Sheet'!$O$4,ItemNum,0),MATCH(J$1,Districts,0))*'Blend Sheet'!$O61)+(INDEX(ItemCosts,MATCH('Blend Sheet'!$P$4,ItemNum,0),MATCH(J$1,Districts,0))*'Blend Sheet'!$P61)+(INDEX(ItemCosts,MATCH('Blend Sheet'!$Q$4,ItemNum,0),MATCH(J$1,Districts,0))*'Blend Sheet'!$Q61)+(INDEX(ItemCosts,MATCH('Blend Sheet'!$R$4,ItemNum,0),MATCH(J$1,Districts,0))*'Blend Sheet'!$R61)+(INDEX(ItemCosts,MATCH('Blend Sheet'!$S$4,ItemNum,0),MATCH(J$1,Districts,0))*'Blend Sheet'!$S61)+(INDEX(ItemCosts,MATCH('Blend Sheet'!$T$4,ItemNum,0),MATCH(J$1,Districts,0))*'Blend Sheet'!$T61)+(INDEX(ItemCosts,MATCH('Blend Sheet'!$U$4,ItemNum,0),MATCH(J$1,Districts,0))*'Blend Sheet'!$U61)+(INDEX(ItemCosts,MATCH('Blend Sheet'!$V$4,ItemNum,0),MATCH(J$1,Districts,0))*'Blend Sheet'!$V61)+(INDEX(ItemCosts,MATCH('Blend Sheet'!$W$4,ItemNum,0),MATCH(J$1,Districts,0))*'Blend Sheet'!$W61)+(INDEX(ItemCosts,MATCH('Blend Sheet'!$X$4,ItemNum,0),MATCH(J$1,Districts,0))*'Blend Sheet'!$X61)+(INDEX(ItemCosts,MATCH('Blend Sheet'!$Y$4,ItemNum,0),MATCH(J$1,Districts,0))*'Blend Sheet'!$Y61)+(INDEX(ItemCosts,MATCH('Blend Sheet'!$Z$4,ItemNum,0),MATCH(J$1,Districts,0))*'Blend Sheet'!$Z61)+(INDEX(ItemCosts,MATCH('Blend Sheet'!$AA$4,ItemNum,0),MATCH(J$1,Districts,0))*'Blend Sheet'!$AA61)+(INDEX(ItemCosts,MATCH('Blend Sheet'!$AB$4,ItemNum,0),MATCH(J$1,Districts,0))*'Blend Sheet'!$AB61)+(INDEX(ItemCosts,MATCH('Blend Sheet'!$AC$4,ItemNum,0),MATCH(J$1,Districts,0))*'Blend Sheet'!$AC61)+(INDEX(ItemCosts,MATCH('Blend Sheet'!$AD$4,ItemNum,0),MATCH(J$1,Districts,0))*'Blend Sheet'!$AD61)+(INDEX(ItemCosts,MATCH('Blend Sheet'!$AE$4,ItemNum,0),MATCH(J$1,Districts,0))*'Blend Sheet'!$AE61)+(INDEX(ItemCosts,MATCH('Blend Sheet'!$AF$4,ItemNum,0),MATCH(J$1,Districts,0))*'Blend Sheet'!$AF61)+(INDEX(ItemCosts,MATCH('Blend Sheet'!$AG$4,ItemNum,0),MATCH(J$1,Districts,0))*'Blend Sheet'!$AG61)+(INDEX(ItemCosts,MATCH('Blend Sheet'!$AH$4,ItemNum,0),MATCH(J$1,Districts,0))*'Blend Sheet'!$AH61)+(INDEX(ItemCosts,MATCH('Blend Sheet'!$AI$4,ItemNum,0),MATCH(J$1,Districts,0))*'Blend Sheet'!$AI61)+(INDEX(ItemCosts,MATCH('Blend Sheet'!$AJ$4,ItemNum,0),MATCH(J$1,Districts,0))*'Blend Sheet'!$AJ61)+(INDEX(ItemCosts,MATCH('Blend Sheet'!$AK$4,ItemNum,0),MATCH(J$1,Districts,0))*'Blend Sheet'!$AK61)+(INDEX(ItemCosts,MATCH('Blend Sheet'!$AL$4,ItemNum,0),MATCH(J$1,Districts,0))*'Blend Sheet'!$AL61)+(INDEX(ItemCosts,MATCH('Blend Sheet'!$AM$4,ItemNum,0),MATCH(J$1,Districts,0))*'Blend Sheet'!$AM61)+(INDEX(ItemCosts,MATCH('Blend Sheet'!$AN$4,ItemNum,0),MATCH(J$1,Districts,0))*'Blend Sheet'!$AN61)+(INDEX(ItemCosts,MATCH('Blend Sheet'!$AO$4,ItemNum,0),MATCH(J$1,Districts,0))*'Blend Sheet'!$AO61)+(INDEX(ItemCosts,MATCH('Blend Sheet'!$AP$4,ItemNum,0),MATCH(J$1,Districts,0))*'Blend Sheet'!$AP61)+(INDEX(ItemCosts,MATCH('Blend Sheet'!$AQ$4,ItemNum,0),MATCH(J$1,Districts,0))*'Blend Sheet'!$AQ61)+(INDEX(ItemCosts,MATCH('Blend Sheet'!$AR$4,ItemNum,0),MATCH(J$1,Districts,0))*'Blend Sheet'!$AR61)+(INDEX(ItemCosts,MATCH('Blend Sheet'!$AS$4,ItemNum,0),MATCH(J$1,Districts,0))*'Blend Sheet'!$AS61)</f>
        <v>#N/A</v>
      </c>
      <c r="K58" s="5" t="e">
        <f>(INDEX(ItemCosts,MATCH('Blend Sheet'!$C$4,ItemNum,0),MATCH(K$1,Districts,0))*'Blend Sheet'!$C61)+(INDEX(ItemCosts,MATCH('Blend Sheet'!$D$4,ItemNum,0),MATCH(K$1,Districts,0))*'Blend Sheet'!$D61)+(INDEX(ItemCosts,MATCH('Blend Sheet'!$E$4,ItemNum,0),MATCH(K$1,Districts,0))*'Blend Sheet'!$E61)+(INDEX(ItemCosts,MATCH('Blend Sheet'!$F$4,ItemNum,0),MATCH(K$1,Districts,0))*'Blend Sheet'!$F61)+(INDEX(ItemCosts,MATCH('Blend Sheet'!$G$4,ItemNum,0),MATCH(K$1,Districts,0))*'Blend Sheet'!$G61)+(INDEX(ItemCosts,MATCH('Blend Sheet'!$H$4,ItemNum,0),MATCH(K$1,Districts,0))*'Blend Sheet'!$H61)+(INDEX(ItemCosts,MATCH('Blend Sheet'!$I$4,ItemNum,0),MATCH(K$1,Districts,0))*'Blend Sheet'!$I61)+(INDEX(ItemCosts,MATCH('Blend Sheet'!$J$4,ItemNum,0),MATCH(K$1,Districts,0))*'Blend Sheet'!$J61)+(INDEX(ItemCosts,MATCH('Blend Sheet'!$K$4,ItemNum,0),MATCH(K$1,Districts,0))*'Blend Sheet'!$K61)+(INDEX(ItemCosts,MATCH('Blend Sheet'!$L$4,ItemNum,0),MATCH(K$1,Districts,0))*'Blend Sheet'!$L61)+(INDEX(ItemCosts,MATCH('Blend Sheet'!$M$4,ItemNum,0),MATCH(K$1,Districts,0))*'Blend Sheet'!$M61)+(INDEX(ItemCosts,MATCH('Blend Sheet'!$N$4,ItemNum,0),MATCH(K$1,Districts,0))*'Blend Sheet'!$N61)+(INDEX(ItemCosts,MATCH('Blend Sheet'!$O$4,ItemNum,0),MATCH(K$1,Districts,0))*'Blend Sheet'!$O61)+(INDEX(ItemCosts,MATCH('Blend Sheet'!$P$4,ItemNum,0),MATCH(K$1,Districts,0))*'Blend Sheet'!$P61)+(INDEX(ItemCosts,MATCH('Blend Sheet'!$Q$4,ItemNum,0),MATCH(K$1,Districts,0))*'Blend Sheet'!$Q61)+(INDEX(ItemCosts,MATCH('Blend Sheet'!$R$4,ItemNum,0),MATCH(K$1,Districts,0))*'Blend Sheet'!$R61)+(INDEX(ItemCosts,MATCH('Blend Sheet'!$S$4,ItemNum,0),MATCH(K$1,Districts,0))*'Blend Sheet'!$S61)+(INDEX(ItemCosts,MATCH('Blend Sheet'!$T$4,ItemNum,0),MATCH(K$1,Districts,0))*'Blend Sheet'!$T61)+(INDEX(ItemCosts,MATCH('Blend Sheet'!$U$4,ItemNum,0),MATCH(K$1,Districts,0))*'Blend Sheet'!$U61)+(INDEX(ItemCosts,MATCH('Blend Sheet'!$V$4,ItemNum,0),MATCH(K$1,Districts,0))*'Blend Sheet'!$V61)+(INDEX(ItemCosts,MATCH('Blend Sheet'!$W$4,ItemNum,0),MATCH(K$1,Districts,0))*'Blend Sheet'!$W61)+(INDEX(ItemCosts,MATCH('Blend Sheet'!$X$4,ItemNum,0),MATCH(K$1,Districts,0))*'Blend Sheet'!$X61)+(INDEX(ItemCosts,MATCH('Blend Sheet'!$Y$4,ItemNum,0),MATCH(K$1,Districts,0))*'Blend Sheet'!$Y61)+(INDEX(ItemCosts,MATCH('Blend Sheet'!$Z$4,ItemNum,0),MATCH(K$1,Districts,0))*'Blend Sheet'!$Z61)+(INDEX(ItemCosts,MATCH('Blend Sheet'!$AA$4,ItemNum,0),MATCH(K$1,Districts,0))*'Blend Sheet'!$AA61)+(INDEX(ItemCosts,MATCH('Blend Sheet'!$AB$4,ItemNum,0),MATCH(K$1,Districts,0))*'Blend Sheet'!$AB61)+(INDEX(ItemCosts,MATCH('Blend Sheet'!$AC$4,ItemNum,0),MATCH(K$1,Districts,0))*'Blend Sheet'!$AC61)+(INDEX(ItemCosts,MATCH('Blend Sheet'!$AD$4,ItemNum,0),MATCH(K$1,Districts,0))*'Blend Sheet'!$AD61)+(INDEX(ItemCosts,MATCH('Blend Sheet'!$AE$4,ItemNum,0),MATCH(K$1,Districts,0))*'Blend Sheet'!$AE61)+(INDEX(ItemCosts,MATCH('Blend Sheet'!$AF$4,ItemNum,0),MATCH(K$1,Districts,0))*'Blend Sheet'!$AF61)+(INDEX(ItemCosts,MATCH('Blend Sheet'!$AG$4,ItemNum,0),MATCH(K$1,Districts,0))*'Blend Sheet'!$AG61)+(INDEX(ItemCosts,MATCH('Blend Sheet'!$AH$4,ItemNum,0),MATCH(K$1,Districts,0))*'Blend Sheet'!$AH61)+(INDEX(ItemCosts,MATCH('Blend Sheet'!$AI$4,ItemNum,0),MATCH(K$1,Districts,0))*'Blend Sheet'!$AI61)+(INDEX(ItemCosts,MATCH('Blend Sheet'!$AJ$4,ItemNum,0),MATCH(K$1,Districts,0))*'Blend Sheet'!$AJ61)+(INDEX(ItemCosts,MATCH('Blend Sheet'!$AK$4,ItemNum,0),MATCH(K$1,Districts,0))*'Blend Sheet'!$AK61)+(INDEX(ItemCosts,MATCH('Blend Sheet'!$AL$4,ItemNum,0),MATCH(K$1,Districts,0))*'Blend Sheet'!$AL61)+(INDEX(ItemCosts,MATCH('Blend Sheet'!$AM$4,ItemNum,0),MATCH(K$1,Districts,0))*'Blend Sheet'!$AM61)+(INDEX(ItemCosts,MATCH('Blend Sheet'!$AN$4,ItemNum,0),MATCH(K$1,Districts,0))*'Blend Sheet'!$AN61)+(INDEX(ItemCosts,MATCH('Blend Sheet'!$AO$4,ItemNum,0),MATCH(K$1,Districts,0))*'Blend Sheet'!$AO61)+(INDEX(ItemCosts,MATCH('Blend Sheet'!$AP$4,ItemNum,0),MATCH(K$1,Districts,0))*'Blend Sheet'!$AP61)+(INDEX(ItemCosts,MATCH('Blend Sheet'!$AQ$4,ItemNum,0),MATCH(K$1,Districts,0))*'Blend Sheet'!$AQ61)+(INDEX(ItemCosts,MATCH('Blend Sheet'!$AR$4,ItemNum,0),MATCH(K$1,Districts,0))*'Blend Sheet'!$AR61)+(INDEX(ItemCosts,MATCH('Blend Sheet'!$AS$4,ItemNum,0),MATCH(K$1,Districts,0))*'Blend Sheet'!$AS61)</f>
        <v>#N/A</v>
      </c>
      <c r="L58" s="5" t="e">
        <f>(INDEX(ItemCosts,MATCH('Blend Sheet'!$C$4,ItemNum,0),MATCH(L$1,Districts,0))*'Blend Sheet'!$C61)+(INDEX(ItemCosts,MATCH('Blend Sheet'!$D$4,ItemNum,0),MATCH(L$1,Districts,0))*'Blend Sheet'!$D61)+(INDEX(ItemCosts,MATCH('Blend Sheet'!$E$4,ItemNum,0),MATCH(L$1,Districts,0))*'Blend Sheet'!$E61)+(INDEX(ItemCosts,MATCH('Blend Sheet'!$F$4,ItemNum,0),MATCH(L$1,Districts,0))*'Blend Sheet'!$F61)+(INDEX(ItemCosts,MATCH('Blend Sheet'!$G$4,ItemNum,0),MATCH(L$1,Districts,0))*'Blend Sheet'!$G61)+(INDEX(ItemCosts,MATCH('Blend Sheet'!$H$4,ItemNum,0),MATCH(L$1,Districts,0))*'Blend Sheet'!$H61)+(INDEX(ItemCosts,MATCH('Blend Sheet'!$I$4,ItemNum,0),MATCH(L$1,Districts,0))*'Blend Sheet'!$I61)+(INDEX(ItemCosts,MATCH('Blend Sheet'!$J$4,ItemNum,0),MATCH(L$1,Districts,0))*'Blend Sheet'!$J61)+(INDEX(ItemCosts,MATCH('Blend Sheet'!$K$4,ItemNum,0),MATCH(L$1,Districts,0))*'Blend Sheet'!$K61)+(INDEX(ItemCosts,MATCH('Blend Sheet'!$L$4,ItemNum,0),MATCH(L$1,Districts,0))*'Blend Sheet'!$L61)+(INDEX(ItemCosts,MATCH('Blend Sheet'!$M$4,ItemNum,0),MATCH(L$1,Districts,0))*'Blend Sheet'!$M61)+(INDEX(ItemCosts,MATCH('Blend Sheet'!$N$4,ItemNum,0),MATCH(L$1,Districts,0))*'Blend Sheet'!$N61)+(INDEX(ItemCosts,MATCH('Blend Sheet'!$O$4,ItemNum,0),MATCH(L$1,Districts,0))*'Blend Sheet'!$O61)+(INDEX(ItemCosts,MATCH('Blend Sheet'!$P$4,ItemNum,0),MATCH(L$1,Districts,0))*'Blend Sheet'!$P61)+(INDEX(ItemCosts,MATCH('Blend Sheet'!$Q$4,ItemNum,0),MATCH(L$1,Districts,0))*'Blend Sheet'!$Q61)+(INDEX(ItemCosts,MATCH('Blend Sheet'!$R$4,ItemNum,0),MATCH(L$1,Districts,0))*'Blend Sheet'!$R61)+(INDEX(ItemCosts,MATCH('Blend Sheet'!$S$4,ItemNum,0),MATCH(L$1,Districts,0))*'Blend Sheet'!$S61)+(INDEX(ItemCosts,MATCH('Blend Sheet'!$T$4,ItemNum,0),MATCH(L$1,Districts,0))*'Blend Sheet'!$T61)+(INDEX(ItemCosts,MATCH('Blend Sheet'!$U$4,ItemNum,0),MATCH(L$1,Districts,0))*'Blend Sheet'!$U61)+(INDEX(ItemCosts,MATCH('Blend Sheet'!$V$4,ItemNum,0),MATCH(L$1,Districts,0))*'Blend Sheet'!$V61)+(INDEX(ItemCosts,MATCH('Blend Sheet'!$W$4,ItemNum,0),MATCH(L$1,Districts,0))*'Blend Sheet'!$W61)+(INDEX(ItemCosts,MATCH('Blend Sheet'!$X$4,ItemNum,0),MATCH(L$1,Districts,0))*'Blend Sheet'!$X61)+(INDEX(ItemCosts,MATCH('Blend Sheet'!$Y$4,ItemNum,0),MATCH(L$1,Districts,0))*'Blend Sheet'!$Y61)+(INDEX(ItemCosts,MATCH('Blend Sheet'!$Z$4,ItemNum,0),MATCH(L$1,Districts,0))*'Blend Sheet'!$Z61)+(INDEX(ItemCosts,MATCH('Blend Sheet'!$AA$4,ItemNum,0),MATCH(L$1,Districts,0))*'Blend Sheet'!$AA61)+(INDEX(ItemCosts,MATCH('Blend Sheet'!$AB$4,ItemNum,0),MATCH(L$1,Districts,0))*'Blend Sheet'!$AB61)+(INDEX(ItemCosts,MATCH('Blend Sheet'!$AC$4,ItemNum,0),MATCH(L$1,Districts,0))*'Blend Sheet'!$AC61)+(INDEX(ItemCosts,MATCH('Blend Sheet'!$AD$4,ItemNum,0),MATCH(L$1,Districts,0))*'Blend Sheet'!$AD61)+(INDEX(ItemCosts,MATCH('Blend Sheet'!$AE$4,ItemNum,0),MATCH(L$1,Districts,0))*'Blend Sheet'!$AE61)+(INDEX(ItemCosts,MATCH('Blend Sheet'!$AF$4,ItemNum,0),MATCH(L$1,Districts,0))*'Blend Sheet'!$AF61)+(INDEX(ItemCosts,MATCH('Blend Sheet'!$AG$4,ItemNum,0),MATCH(L$1,Districts,0))*'Blend Sheet'!$AG61)+(INDEX(ItemCosts,MATCH('Blend Sheet'!$AH$4,ItemNum,0),MATCH(L$1,Districts,0))*'Blend Sheet'!$AH61)+(INDEX(ItemCosts,MATCH('Blend Sheet'!$AI$4,ItemNum,0),MATCH(L$1,Districts,0))*'Blend Sheet'!$AI61)+(INDEX(ItemCosts,MATCH('Blend Sheet'!$AJ$4,ItemNum,0),MATCH(L$1,Districts,0))*'Blend Sheet'!$AJ61)+(INDEX(ItemCosts,MATCH('Blend Sheet'!$AK$4,ItemNum,0),MATCH(L$1,Districts,0))*'Blend Sheet'!$AK61)+(INDEX(ItemCosts,MATCH('Blend Sheet'!$AL$4,ItemNum,0),MATCH(L$1,Districts,0))*'Blend Sheet'!$AL61)+(INDEX(ItemCosts,MATCH('Blend Sheet'!$AM$4,ItemNum,0),MATCH(L$1,Districts,0))*'Blend Sheet'!$AM61)+(INDEX(ItemCosts,MATCH('Blend Sheet'!$AN$4,ItemNum,0),MATCH(L$1,Districts,0))*'Blend Sheet'!$AN61)+(INDEX(ItemCosts,MATCH('Blend Sheet'!$AO$4,ItemNum,0),MATCH(L$1,Districts,0))*'Blend Sheet'!$AO61)+(INDEX(ItemCosts,MATCH('Blend Sheet'!$AP$4,ItemNum,0),MATCH(L$1,Districts,0))*'Blend Sheet'!$AP61)+(INDEX(ItemCosts,MATCH('Blend Sheet'!$AQ$4,ItemNum,0),MATCH(L$1,Districts,0))*'Blend Sheet'!$AQ61)+(INDEX(ItemCosts,MATCH('Blend Sheet'!$AR$4,ItemNum,0),MATCH(L$1,Districts,0))*'Blend Sheet'!$AR61)+(INDEX(ItemCosts,MATCH('Blend Sheet'!$AS$4,ItemNum,0),MATCH(L$1,Districts,0))*'Blend Sheet'!$AS61)</f>
        <v>#N/A</v>
      </c>
      <c r="M58" s="191"/>
      <c r="N58" s="34" t="e">
        <f>D58/'Blend Sheet'!$BA61</f>
        <v>#N/A</v>
      </c>
      <c r="O58" s="34" t="e">
        <f>E58/'Blend Sheet'!$BA61</f>
        <v>#N/A</v>
      </c>
      <c r="P58" s="34" t="e">
        <f>G58/'Blend Sheet'!$BA61</f>
        <v>#N/A</v>
      </c>
      <c r="Q58" s="34" t="e">
        <f>H58/'Blend Sheet'!$BA61</f>
        <v>#N/A</v>
      </c>
      <c r="R58" s="34" t="e">
        <f>I58/'Blend Sheet'!$BA61</f>
        <v>#N/A</v>
      </c>
      <c r="S58" s="34" t="e">
        <f>J58/'Blend Sheet'!$BA61</f>
        <v>#N/A</v>
      </c>
      <c r="T58" s="34" t="e">
        <f>K58/'Blend Sheet'!$BA61</f>
        <v>#N/A</v>
      </c>
      <c r="U58" s="34" t="e">
        <f>L58/'Blend Sheet'!$BA61</f>
        <v>#N/A</v>
      </c>
    </row>
    <row r="59" spans="1:21" x14ac:dyDescent="0.25">
      <c r="A59" t="str">
        <f>'Blend Sheet'!A62</f>
        <v>PRODUCTIONmix 1725</v>
      </c>
      <c r="B59" s="5" t="e">
        <f>(INDEX(ItemCosts,MATCH('Blend Sheet'!$C$4,ItemNum,0),MATCH(B$1,Districts,0))*'Blend Sheet'!$C62)+(INDEX(ItemCosts,MATCH('Blend Sheet'!$D$4,ItemNum,0),MATCH(B$1,Districts,0))*'Blend Sheet'!$D62)+(INDEX(ItemCosts,MATCH('Blend Sheet'!$E$4,ItemNum,0),MATCH(B$1,Districts,0))*'Blend Sheet'!$E62)+(INDEX(ItemCosts,MATCH('Blend Sheet'!$F$4,ItemNum,0),MATCH(B$1,Districts,0))*'Blend Sheet'!$F62)+(INDEX(ItemCosts,MATCH('Blend Sheet'!$G$4,ItemNum,0),MATCH(B$1,Districts,0))*'Blend Sheet'!$G62)+(INDEX(ItemCosts,MATCH('Blend Sheet'!$H$4,ItemNum,0),MATCH(B$1,Districts,0))*'Blend Sheet'!$H62)+(INDEX(ItemCosts,MATCH('Blend Sheet'!$I$4,ItemNum,0),MATCH(B$1,Districts,0))*'Blend Sheet'!$I62)+(INDEX(ItemCosts,MATCH('Blend Sheet'!$J$4,ItemNum,0),MATCH(B$1,Districts,0))*'Blend Sheet'!$J62)+(INDEX(ItemCosts,MATCH('Blend Sheet'!$K$4,ItemNum,0),MATCH(B$1,Districts,0))*'Blend Sheet'!$K62)+(INDEX(ItemCosts,MATCH('Blend Sheet'!$L$4,ItemNum,0),MATCH(B$1,Districts,0))*'Blend Sheet'!$L62)+(INDEX(ItemCosts,MATCH('Blend Sheet'!$M$4,ItemNum,0),MATCH(B$1,Districts,0))*'Blend Sheet'!$M62)+(INDEX(ItemCosts,MATCH('Blend Sheet'!$N$4,ItemNum,0),MATCH(B$1,Districts,0))*'Blend Sheet'!$N62)+(INDEX(ItemCosts,MATCH('Blend Sheet'!$O$4,ItemNum,0),MATCH(B$1,Districts,0))*'Blend Sheet'!$O62)+(INDEX(ItemCosts,MATCH('Blend Sheet'!$P$4,ItemNum,0),MATCH(B$1,Districts,0))*'Blend Sheet'!$P62)+(INDEX(ItemCosts,MATCH('Blend Sheet'!$Q$4,ItemNum,0),MATCH(B$1,Districts,0))*'Blend Sheet'!$Q62)+(INDEX(ItemCosts,MATCH('Blend Sheet'!$R$4,ItemNum,0),MATCH(B$1,Districts,0))*'Blend Sheet'!$R62)+(INDEX(ItemCosts,MATCH('Blend Sheet'!$S$4,ItemNum,0),MATCH(B$1,Districts,0))*'Blend Sheet'!$S62)+(INDEX(ItemCosts,MATCH('Blend Sheet'!$T$4,ItemNum,0),MATCH(B$1,Districts,0))*'Blend Sheet'!$T62)+(INDEX(ItemCosts,MATCH('Blend Sheet'!$U$4,ItemNum,0),MATCH(B$1,Districts,0))*'Blend Sheet'!$U62)+(INDEX(ItemCosts,MATCH('Blend Sheet'!$V$4,ItemNum,0),MATCH(B$1,Districts,0))*'Blend Sheet'!$V62)+(INDEX(ItemCosts,MATCH('Blend Sheet'!$W$4,ItemNum,0),MATCH(B$1,Districts,0))*'Blend Sheet'!$W62)+(INDEX(ItemCosts,MATCH('Blend Sheet'!$X$4,ItemNum,0),MATCH(B$1,Districts,0))*'Blend Sheet'!$X62)+(INDEX(ItemCosts,MATCH('Blend Sheet'!$Y$4,ItemNum,0),MATCH(B$1,Districts,0))*'Blend Sheet'!$Y62)+(INDEX(ItemCosts,MATCH('Blend Sheet'!$Z$4,ItemNum,0),MATCH(B$1,Districts,0))*'Blend Sheet'!$Z62)+(INDEX(ItemCosts,MATCH('Blend Sheet'!$AA$4,ItemNum,0),MATCH(B$1,Districts,0))*'Blend Sheet'!$AA62)+(INDEX(ItemCosts,MATCH('Blend Sheet'!$AB$4,ItemNum,0),MATCH(B$1,Districts,0))*'Blend Sheet'!$AB62)+(INDEX(ItemCosts,MATCH('Blend Sheet'!$AC$4,ItemNum,0),MATCH(B$1,Districts,0))*'Blend Sheet'!$AC62)+(INDEX(ItemCosts,MATCH('Blend Sheet'!$AD$4,ItemNum,0),MATCH(B$1,Districts,0))*'Blend Sheet'!$AD62)+(INDEX(ItemCosts,MATCH('Blend Sheet'!$AE$4,ItemNum,0),MATCH(B$1,Districts,0))*'Blend Sheet'!$AE62)+(INDEX(ItemCosts,MATCH('Blend Sheet'!$AF$4,ItemNum,0),MATCH(B$1,Districts,0))*'Blend Sheet'!$AF62)+(INDEX(ItemCosts,MATCH('Blend Sheet'!$AG$4,ItemNum,0),MATCH(B$1,Districts,0))*'Blend Sheet'!$AG62)+(INDEX(ItemCosts,MATCH('Blend Sheet'!$AH$4,ItemNum,0),MATCH(B$1,Districts,0))*'Blend Sheet'!$AH62)+(INDEX(ItemCosts,MATCH('Blend Sheet'!$AI$4,ItemNum,0),MATCH(B$1,Districts,0))*'Blend Sheet'!$AI62)+(INDEX(ItemCosts,MATCH('Blend Sheet'!$AJ$4,ItemNum,0),MATCH(B$1,Districts,0))*'Blend Sheet'!$AJ62)+(INDEX(ItemCosts,MATCH('Blend Sheet'!$AK$4,ItemNum,0),MATCH(B$1,Districts,0))*'Blend Sheet'!$AK62)+(INDEX(ItemCosts,MATCH('Blend Sheet'!$AL$4,ItemNum,0),MATCH(B$1,Districts,0))*'Blend Sheet'!$AL62)+(INDEX(ItemCosts,MATCH('Blend Sheet'!$AM$4,ItemNum,0),MATCH(B$1,Districts,0))*'Blend Sheet'!$AM62)+(INDEX(ItemCosts,MATCH('Blend Sheet'!$AN$4,ItemNum,0),MATCH(B$1,Districts,0))*'Blend Sheet'!$AN62)+(INDEX(ItemCosts,MATCH('Blend Sheet'!$AO$4,ItemNum,0),MATCH(B$1,Districts,0))*'Blend Sheet'!$AO62)+(INDEX(ItemCosts,MATCH('Blend Sheet'!$AP$4,ItemNum,0),MATCH(B$1,Districts,0))*'Blend Sheet'!$AP62)+(INDEX(ItemCosts,MATCH('Blend Sheet'!$AQ$4,ItemNum,0),MATCH(B$1,Districts,0))*'Blend Sheet'!$AQ62)+(INDEX(ItemCosts,MATCH('Blend Sheet'!$AR$4,ItemNum,0),MATCH(B$1,Districts,0))*'Blend Sheet'!$AR62)+(INDEX(ItemCosts,MATCH('Blend Sheet'!$AS$4,ItemNum,0),MATCH(B$1,Districts,0))*'Blend Sheet'!$AS62)</f>
        <v>#N/A</v>
      </c>
      <c r="C59" s="5" t="e">
        <f>(INDEX(ItemCosts,MATCH('Blend Sheet'!$C$4,ItemNum,0),MATCH(C$1,Districts,0))*'Blend Sheet'!$C62)+(INDEX(ItemCosts,MATCH('Blend Sheet'!$D$4,ItemNum,0),MATCH(C$1,Districts,0))*'Blend Sheet'!$D62)+(INDEX(ItemCosts,MATCH('Blend Sheet'!$E$4,ItemNum,0),MATCH(C$1,Districts,0))*'Blend Sheet'!$E62)+(INDEX(ItemCosts,MATCH('Blend Sheet'!$F$4,ItemNum,0),MATCH(C$1,Districts,0))*'Blend Sheet'!$F62)+(INDEX(ItemCosts,MATCH('Blend Sheet'!$G$4,ItemNum,0),MATCH(C$1,Districts,0))*'Blend Sheet'!$G62)+(INDEX(ItemCosts,MATCH('Blend Sheet'!$H$4,ItemNum,0),MATCH(C$1,Districts,0))*'Blend Sheet'!$H62)+(INDEX(ItemCosts,MATCH('Blend Sheet'!$I$4,ItemNum,0),MATCH(C$1,Districts,0))*'Blend Sheet'!$I62)+(INDEX(ItemCosts,MATCH('Blend Sheet'!$J$4,ItemNum,0),MATCH(C$1,Districts,0))*'Blend Sheet'!$J62)+(INDEX(ItemCosts,MATCH('Blend Sheet'!$K$4,ItemNum,0),MATCH(C$1,Districts,0))*'Blend Sheet'!$K62)+(INDEX(ItemCosts,MATCH('Blend Sheet'!$L$4,ItemNum,0),MATCH(C$1,Districts,0))*'Blend Sheet'!$L62)+(INDEX(ItemCosts,MATCH('Blend Sheet'!$M$4,ItemNum,0),MATCH(C$1,Districts,0))*'Blend Sheet'!$M62)+(INDEX(ItemCosts,MATCH('Blend Sheet'!$N$4,ItemNum,0),MATCH(C$1,Districts,0))*'Blend Sheet'!$N62)+(INDEX(ItemCosts,MATCH('Blend Sheet'!$O$4,ItemNum,0),MATCH(C$1,Districts,0))*'Blend Sheet'!$O62)+(INDEX(ItemCosts,MATCH('Blend Sheet'!$P$4,ItemNum,0),MATCH(C$1,Districts,0))*'Blend Sheet'!$P62)+(INDEX(ItemCosts,MATCH('Blend Sheet'!$Q$4,ItemNum,0),MATCH(C$1,Districts,0))*'Blend Sheet'!$Q62)+(INDEX(ItemCosts,MATCH('Blend Sheet'!$R$4,ItemNum,0),MATCH(C$1,Districts,0))*'Blend Sheet'!$R62)+(INDEX(ItemCosts,MATCH('Blend Sheet'!$S$4,ItemNum,0),MATCH(C$1,Districts,0))*'Blend Sheet'!$S62)+(INDEX(ItemCosts,MATCH('Blend Sheet'!$T$4,ItemNum,0),MATCH(C$1,Districts,0))*'Blend Sheet'!$T62)+(INDEX(ItemCosts,MATCH('Blend Sheet'!$U$4,ItemNum,0),MATCH(C$1,Districts,0))*'Blend Sheet'!$U62)+(INDEX(ItemCosts,MATCH('Blend Sheet'!$V$4,ItemNum,0),MATCH(C$1,Districts,0))*'Blend Sheet'!$V62)+(INDEX(ItemCosts,MATCH('Blend Sheet'!$W$4,ItemNum,0),MATCH(C$1,Districts,0))*'Blend Sheet'!$W62)+(INDEX(ItemCosts,MATCH('Blend Sheet'!$X$4,ItemNum,0),MATCH(C$1,Districts,0))*'Blend Sheet'!$X62)+(INDEX(ItemCosts,MATCH('Blend Sheet'!$Y$4,ItemNum,0),MATCH(C$1,Districts,0))*'Blend Sheet'!$Y62)+(INDEX(ItemCosts,MATCH('Blend Sheet'!$Z$4,ItemNum,0),MATCH(C$1,Districts,0))*'Blend Sheet'!$Z62)+(INDEX(ItemCosts,MATCH('Blend Sheet'!$AA$4,ItemNum,0),MATCH(C$1,Districts,0))*'Blend Sheet'!$AA62)+(INDEX(ItemCosts,MATCH('Blend Sheet'!$AB$4,ItemNum,0),MATCH(C$1,Districts,0))*'Blend Sheet'!$AB62)+(INDEX(ItemCosts,MATCH('Blend Sheet'!$AC$4,ItemNum,0),MATCH(C$1,Districts,0))*'Blend Sheet'!$AC62)+(INDEX(ItemCosts,MATCH('Blend Sheet'!$AD$4,ItemNum,0),MATCH(C$1,Districts,0))*'Blend Sheet'!$AD62)+(INDEX(ItemCosts,MATCH('Blend Sheet'!$AE$4,ItemNum,0),MATCH(C$1,Districts,0))*'Blend Sheet'!$AE62)+(INDEX(ItemCosts,MATCH('Blend Sheet'!$AF$4,ItemNum,0),MATCH(C$1,Districts,0))*'Blend Sheet'!$AF62)+(INDEX(ItemCosts,MATCH('Blend Sheet'!$AG$4,ItemNum,0),MATCH(C$1,Districts,0))*'Blend Sheet'!$AG62)+(INDEX(ItemCosts,MATCH('Blend Sheet'!$AH$4,ItemNum,0),MATCH(C$1,Districts,0))*'Blend Sheet'!$AH62)+(INDEX(ItemCosts,MATCH('Blend Sheet'!$AI$4,ItemNum,0),MATCH(C$1,Districts,0))*'Blend Sheet'!$AI62)+(INDEX(ItemCosts,MATCH('Blend Sheet'!$AJ$4,ItemNum,0),MATCH(C$1,Districts,0))*'Blend Sheet'!$AJ62)+(INDEX(ItemCosts,MATCH('Blend Sheet'!$AK$4,ItemNum,0),MATCH(C$1,Districts,0))*'Blend Sheet'!$AK62)+(INDEX(ItemCosts,MATCH('Blend Sheet'!$AL$4,ItemNum,0),MATCH(C$1,Districts,0))*'Blend Sheet'!$AL62)+(INDEX(ItemCosts,MATCH('Blend Sheet'!$AM$4,ItemNum,0),MATCH(C$1,Districts,0))*'Blend Sheet'!$AM62)+(INDEX(ItemCosts,MATCH('Blend Sheet'!$AN$4,ItemNum,0),MATCH(C$1,Districts,0))*'Blend Sheet'!$AN62)+(INDEX(ItemCosts,MATCH('Blend Sheet'!$AO$4,ItemNum,0),MATCH(C$1,Districts,0))*'Blend Sheet'!$AO62)+(INDEX(ItemCosts,MATCH('Blend Sheet'!$AP$4,ItemNum,0),MATCH(C$1,Districts,0))*'Blend Sheet'!$AP62)+(INDEX(ItemCosts,MATCH('Blend Sheet'!$AQ$4,ItemNum,0),MATCH(C$1,Districts,0))*'Blend Sheet'!$AQ62)+(INDEX(ItemCosts,MATCH('Blend Sheet'!$AR$4,ItemNum,0),MATCH(C$1,Districts,0))*'Blend Sheet'!$AR62)+(INDEX(ItemCosts,MATCH('Blend Sheet'!$AS$4,ItemNum,0),MATCH(C$1,Districts,0))*'Blend Sheet'!$AS62)</f>
        <v>#N/A</v>
      </c>
      <c r="D59" s="5" t="e">
        <f>(INDEX(ItemCosts,MATCH('Blend Sheet'!$C$4,ItemNum,0),MATCH(D$1,Districts,0))*'Blend Sheet'!$C62)+(INDEX(ItemCosts,MATCH('Blend Sheet'!$D$4,ItemNum,0),MATCH(D$1,Districts,0))*'Blend Sheet'!$D62)+(INDEX(ItemCosts,MATCH('Blend Sheet'!$E$4,ItemNum,0),MATCH(D$1,Districts,0))*'Blend Sheet'!$E62)+(INDEX(ItemCosts,MATCH('Blend Sheet'!$F$4,ItemNum,0),MATCH(D$1,Districts,0))*'Blend Sheet'!$F62)+(INDEX(ItemCosts,MATCH('Blend Sheet'!$G$4,ItemNum,0),MATCH(D$1,Districts,0))*'Blend Sheet'!$G62)+(INDEX(ItemCosts,MATCH('Blend Sheet'!$H$4,ItemNum,0),MATCH(D$1,Districts,0))*'Blend Sheet'!$H62)+(INDEX(ItemCosts,MATCH('Blend Sheet'!$I$4,ItemNum,0),MATCH(D$1,Districts,0))*'Blend Sheet'!$I62)+(INDEX(ItemCosts,MATCH('Blend Sheet'!$J$4,ItemNum,0),MATCH(D$1,Districts,0))*'Blend Sheet'!$J62)+(INDEX(ItemCosts,MATCH('Blend Sheet'!$K$4,ItemNum,0),MATCH(D$1,Districts,0))*'Blend Sheet'!$K62)+(INDEX(ItemCosts,MATCH('Blend Sheet'!$L$4,ItemNum,0),MATCH(D$1,Districts,0))*'Blend Sheet'!$L62)+(INDEX(ItemCosts,MATCH('Blend Sheet'!$M$4,ItemNum,0),MATCH(D$1,Districts,0))*'Blend Sheet'!$M62)+(INDEX(ItemCosts,MATCH('Blend Sheet'!$N$4,ItemNum,0),MATCH(D$1,Districts,0))*'Blend Sheet'!$N62)+(INDEX(ItemCosts,MATCH('Blend Sheet'!$O$4,ItemNum,0),MATCH(D$1,Districts,0))*'Blend Sheet'!$O62)+(INDEX(ItemCosts,MATCH('Blend Sheet'!$P$4,ItemNum,0),MATCH(D$1,Districts,0))*'Blend Sheet'!$P62)+(INDEX(ItemCosts,MATCH('Blend Sheet'!$Q$4,ItemNum,0),MATCH(D$1,Districts,0))*'Blend Sheet'!$Q62)+(INDEX(ItemCosts,MATCH('Blend Sheet'!$R$4,ItemNum,0),MATCH(D$1,Districts,0))*'Blend Sheet'!$R62)+(INDEX(ItemCosts,MATCH('Blend Sheet'!$S$4,ItemNum,0),MATCH(D$1,Districts,0))*'Blend Sheet'!$S62)+(INDEX(ItemCosts,MATCH('Blend Sheet'!$T$4,ItemNum,0),MATCH(D$1,Districts,0))*'Blend Sheet'!$T62)+(INDEX(ItemCosts,MATCH('Blend Sheet'!$U$4,ItemNum,0),MATCH(D$1,Districts,0))*'Blend Sheet'!$U62)+(INDEX(ItemCosts,MATCH('Blend Sheet'!$V$4,ItemNum,0),MATCH(D$1,Districts,0))*'Blend Sheet'!$V62)+(INDEX(ItemCosts,MATCH('Blend Sheet'!$W$4,ItemNum,0),MATCH(D$1,Districts,0))*'Blend Sheet'!$W62)+(INDEX(ItemCosts,MATCH('Blend Sheet'!$X$4,ItemNum,0),MATCH(D$1,Districts,0))*'Blend Sheet'!$X62)+(INDEX(ItemCosts,MATCH('Blend Sheet'!$Y$4,ItemNum,0),MATCH(D$1,Districts,0))*'Blend Sheet'!$Y62)+(INDEX(ItemCosts,MATCH('Blend Sheet'!$Z$4,ItemNum,0),MATCH(D$1,Districts,0))*'Blend Sheet'!$Z62)+(INDEX(ItemCosts,MATCH('Blend Sheet'!$AA$4,ItemNum,0),MATCH(D$1,Districts,0))*'Blend Sheet'!$AA62)+(INDEX(ItemCosts,MATCH('Blend Sheet'!$AB$4,ItemNum,0),MATCH(D$1,Districts,0))*'Blend Sheet'!$AB62)+(INDEX(ItemCosts,MATCH('Blend Sheet'!$AC$4,ItemNum,0),MATCH(D$1,Districts,0))*'Blend Sheet'!$AC62)+(INDEX(ItemCosts,MATCH('Blend Sheet'!$AD$4,ItemNum,0),MATCH(D$1,Districts,0))*'Blend Sheet'!$AD62)+(INDEX(ItemCosts,MATCH('Blend Sheet'!$AE$4,ItemNum,0),MATCH(D$1,Districts,0))*'Blend Sheet'!$AE62)+(INDEX(ItemCosts,MATCH('Blend Sheet'!$AF$4,ItemNum,0),MATCH(D$1,Districts,0))*'Blend Sheet'!$AF62)+(INDEX(ItemCosts,MATCH('Blend Sheet'!$AG$4,ItemNum,0),MATCH(D$1,Districts,0))*'Blend Sheet'!$AG62)+(INDEX(ItemCosts,MATCH('Blend Sheet'!$AH$4,ItemNum,0),MATCH(D$1,Districts,0))*'Blend Sheet'!$AH62)+(INDEX(ItemCosts,MATCH('Blend Sheet'!$AI$4,ItemNum,0),MATCH(D$1,Districts,0))*'Blend Sheet'!$AI62)+(INDEX(ItemCosts,MATCH('Blend Sheet'!$AJ$4,ItemNum,0),MATCH(D$1,Districts,0))*'Blend Sheet'!$AJ62)+(INDEX(ItemCosts,MATCH('Blend Sheet'!$AK$4,ItemNum,0),MATCH(D$1,Districts,0))*'Blend Sheet'!$AK62)+(INDEX(ItemCosts,MATCH('Blend Sheet'!$AL$4,ItemNum,0),MATCH(D$1,Districts,0))*'Blend Sheet'!$AL62)+(INDEX(ItemCosts,MATCH('Blend Sheet'!$AM$4,ItemNum,0),MATCH(D$1,Districts,0))*'Blend Sheet'!$AM62)+(INDEX(ItemCosts,MATCH('Blend Sheet'!$AN$4,ItemNum,0),MATCH(D$1,Districts,0))*'Blend Sheet'!$AN62)+(INDEX(ItemCosts,MATCH('Blend Sheet'!$AO$4,ItemNum,0),MATCH(D$1,Districts,0))*'Blend Sheet'!$AO62)+(INDEX(ItemCosts,MATCH('Blend Sheet'!$AP$4,ItemNum,0),MATCH(D$1,Districts,0))*'Blend Sheet'!$AP62)+(INDEX(ItemCosts,MATCH('Blend Sheet'!$AQ$4,ItemNum,0),MATCH(D$1,Districts,0))*'Blend Sheet'!$AQ62)+(INDEX(ItemCosts,MATCH('Blend Sheet'!$AR$4,ItemNum,0),MATCH(D$1,Districts,0))*'Blend Sheet'!$AR62)+(INDEX(ItemCosts,MATCH('Blend Sheet'!$AS$4,ItemNum,0),MATCH(D$1,Districts,0))*'Blend Sheet'!$AS62)</f>
        <v>#N/A</v>
      </c>
      <c r="E59" s="5" t="e">
        <f>(INDEX(ItemCosts,MATCH('Blend Sheet'!$C$4,ItemNum,0),MATCH(E$1,Districts,0))*'Blend Sheet'!$C62)+(INDEX(ItemCosts,MATCH('Blend Sheet'!$D$4,ItemNum,0),MATCH(E$1,Districts,0))*'Blend Sheet'!$D62)+(INDEX(ItemCosts,MATCH('Blend Sheet'!$E$4,ItemNum,0),MATCH(E$1,Districts,0))*'Blend Sheet'!$E62)+(INDEX(ItemCosts,MATCH('Blend Sheet'!$F$4,ItemNum,0),MATCH(E$1,Districts,0))*'Blend Sheet'!$F62)+(INDEX(ItemCosts,MATCH('Blend Sheet'!$G$4,ItemNum,0),MATCH(E$1,Districts,0))*'Blend Sheet'!$G62)+(INDEX(ItemCosts,MATCH('Blend Sheet'!$H$4,ItemNum,0),MATCH(E$1,Districts,0))*'Blend Sheet'!$H62)+(INDEX(ItemCosts,MATCH('Blend Sheet'!$I$4,ItemNum,0),MATCH(E$1,Districts,0))*'Blend Sheet'!$I62)+(INDEX(ItemCosts,MATCH('Blend Sheet'!$J$4,ItemNum,0),MATCH(E$1,Districts,0))*'Blend Sheet'!$J62)+(INDEX(ItemCosts,MATCH('Blend Sheet'!$K$4,ItemNum,0),MATCH(E$1,Districts,0))*'Blend Sheet'!$K62)+(INDEX(ItemCosts,MATCH('Blend Sheet'!$L$4,ItemNum,0),MATCH(E$1,Districts,0))*'Blend Sheet'!$L62)+(INDEX(ItemCosts,MATCH('Blend Sheet'!$M$4,ItemNum,0),MATCH(E$1,Districts,0))*'Blend Sheet'!$M62)+(INDEX(ItemCosts,MATCH('Blend Sheet'!$N$4,ItemNum,0),MATCH(E$1,Districts,0))*'Blend Sheet'!$N62)+(INDEX(ItemCosts,MATCH('Blend Sheet'!$O$4,ItemNum,0),MATCH(E$1,Districts,0))*'Blend Sheet'!$O62)+(INDEX(ItemCosts,MATCH('Blend Sheet'!$P$4,ItemNum,0),MATCH(E$1,Districts,0))*'Blend Sheet'!$P62)+(INDEX(ItemCosts,MATCH('Blend Sheet'!$Q$4,ItemNum,0),MATCH(E$1,Districts,0))*'Blend Sheet'!$Q62)+(INDEX(ItemCosts,MATCH('Blend Sheet'!$R$4,ItemNum,0),MATCH(E$1,Districts,0))*'Blend Sheet'!$R62)+(INDEX(ItemCosts,MATCH('Blend Sheet'!$S$4,ItemNum,0),MATCH(E$1,Districts,0))*'Blend Sheet'!$S62)+(INDEX(ItemCosts,MATCH('Blend Sheet'!$T$4,ItemNum,0),MATCH(E$1,Districts,0))*'Blend Sheet'!$T62)+(INDEX(ItemCosts,MATCH('Blend Sheet'!$U$4,ItemNum,0),MATCH(E$1,Districts,0))*'Blend Sheet'!$U62)+(INDEX(ItemCosts,MATCH('Blend Sheet'!$V$4,ItemNum,0),MATCH(E$1,Districts,0))*'Blend Sheet'!$V62)+(INDEX(ItemCosts,MATCH('Blend Sheet'!$W$4,ItemNum,0),MATCH(E$1,Districts,0))*'Blend Sheet'!$W62)+(INDEX(ItemCosts,MATCH('Blend Sheet'!$X$4,ItemNum,0),MATCH(E$1,Districts,0))*'Blend Sheet'!$X62)+(INDEX(ItemCosts,MATCH('Blend Sheet'!$Y$4,ItemNum,0),MATCH(E$1,Districts,0))*'Blend Sheet'!$Y62)+(INDEX(ItemCosts,MATCH('Blend Sheet'!$Z$4,ItemNum,0),MATCH(E$1,Districts,0))*'Blend Sheet'!$Z62)+(INDEX(ItemCosts,MATCH('Blend Sheet'!$AA$4,ItemNum,0),MATCH(E$1,Districts,0))*'Blend Sheet'!$AA62)+(INDEX(ItemCosts,MATCH('Blend Sheet'!$AB$4,ItemNum,0),MATCH(E$1,Districts,0))*'Blend Sheet'!$AB62)+(INDEX(ItemCosts,MATCH('Blend Sheet'!$AC$4,ItemNum,0),MATCH(E$1,Districts,0))*'Blend Sheet'!$AC62)+(INDEX(ItemCosts,MATCH('Blend Sheet'!$AD$4,ItemNum,0),MATCH(E$1,Districts,0))*'Blend Sheet'!$AD62)+(INDEX(ItemCosts,MATCH('Blend Sheet'!$AE$4,ItemNum,0),MATCH(E$1,Districts,0))*'Blend Sheet'!$AE62)+(INDEX(ItemCosts,MATCH('Blend Sheet'!$AF$4,ItemNum,0),MATCH(E$1,Districts,0))*'Blend Sheet'!$AF62)+(INDEX(ItemCosts,MATCH('Blend Sheet'!$AG$4,ItemNum,0),MATCH(E$1,Districts,0))*'Blend Sheet'!$AG62)+(INDEX(ItemCosts,MATCH('Blend Sheet'!$AH$4,ItemNum,0),MATCH(E$1,Districts,0))*'Blend Sheet'!$AH62)+(INDEX(ItemCosts,MATCH('Blend Sheet'!$AI$4,ItemNum,0),MATCH(E$1,Districts,0))*'Blend Sheet'!$AI62)+(INDEX(ItemCosts,MATCH('Blend Sheet'!$AJ$4,ItemNum,0),MATCH(E$1,Districts,0))*'Blend Sheet'!$AJ62)+(INDEX(ItemCosts,MATCH('Blend Sheet'!$AK$4,ItemNum,0),MATCH(E$1,Districts,0))*'Blend Sheet'!$AK62)+(INDEX(ItemCosts,MATCH('Blend Sheet'!$AL$4,ItemNum,0),MATCH(E$1,Districts,0))*'Blend Sheet'!$AL62)+(INDEX(ItemCosts,MATCH('Blend Sheet'!$AM$4,ItemNum,0),MATCH(E$1,Districts,0))*'Blend Sheet'!$AM62)+(INDEX(ItemCosts,MATCH('Blend Sheet'!$AN$4,ItemNum,0),MATCH(E$1,Districts,0))*'Blend Sheet'!$AN62)+(INDEX(ItemCosts,MATCH('Blend Sheet'!$AO$4,ItemNum,0),MATCH(E$1,Districts,0))*'Blend Sheet'!$AO62)+(INDEX(ItemCosts,MATCH('Blend Sheet'!$AP$4,ItemNum,0),MATCH(E$1,Districts,0))*'Blend Sheet'!$AP62)+(INDEX(ItemCosts,MATCH('Blend Sheet'!$AQ$4,ItemNum,0),MATCH(E$1,Districts,0))*'Blend Sheet'!$AQ62)+(INDEX(ItemCosts,MATCH('Blend Sheet'!$AR$4,ItemNum,0),MATCH(E$1,Districts,0))*'Blend Sheet'!$AR62)+(INDEX(ItemCosts,MATCH('Blend Sheet'!$AS$4,ItemNum,0),MATCH(E$1,Districts,0))*'Blend Sheet'!$AS62)</f>
        <v>#N/A</v>
      </c>
      <c r="F59" s="5" t="e">
        <f>(INDEX(ItemCosts,MATCH('Blend Sheet'!$C$4,ItemNum,0),MATCH(F$1,Districts,0))*'Blend Sheet'!$C62)+(INDEX(ItemCosts,MATCH('Blend Sheet'!$D$4,ItemNum,0),MATCH(F$1,Districts,0))*'Blend Sheet'!$D62)+(INDEX(ItemCosts,MATCH('Blend Sheet'!$E$4,ItemNum,0),MATCH(F$1,Districts,0))*'Blend Sheet'!$E62)+(INDEX(ItemCosts,MATCH('Blend Sheet'!$F$4,ItemNum,0),MATCH(F$1,Districts,0))*'Blend Sheet'!$F62)+(INDEX(ItemCosts,MATCH('Blend Sheet'!$G$4,ItemNum,0),MATCH(F$1,Districts,0))*'Blend Sheet'!$G62)+(INDEX(ItemCosts,MATCH('Blend Sheet'!$H$4,ItemNum,0),MATCH(F$1,Districts,0))*'Blend Sheet'!$H62)+(INDEX(ItemCosts,MATCH('Blend Sheet'!$I$4,ItemNum,0),MATCH(F$1,Districts,0))*'Blend Sheet'!$I62)+(INDEX(ItemCosts,MATCH('Blend Sheet'!$J$4,ItemNum,0),MATCH(F$1,Districts,0))*'Blend Sheet'!$J62)+(INDEX(ItemCosts,MATCH('Blend Sheet'!$K$4,ItemNum,0),MATCH(F$1,Districts,0))*'Blend Sheet'!$K62)+(INDEX(ItemCosts,MATCH('Blend Sheet'!$L$4,ItemNum,0),MATCH(F$1,Districts,0))*'Blend Sheet'!$L62)+(INDEX(ItemCosts,MATCH('Blend Sheet'!$M$4,ItemNum,0),MATCH(F$1,Districts,0))*'Blend Sheet'!$M62)+(INDEX(ItemCosts,MATCH('Blend Sheet'!$N$4,ItemNum,0),MATCH(F$1,Districts,0))*'Blend Sheet'!$N62)+(INDEX(ItemCosts,MATCH('Blend Sheet'!$O$4,ItemNum,0),MATCH(F$1,Districts,0))*'Blend Sheet'!$O62)+(INDEX(ItemCosts,MATCH('Blend Sheet'!$P$4,ItemNum,0),MATCH(F$1,Districts,0))*'Blend Sheet'!$P62)+(INDEX(ItemCosts,MATCH('Blend Sheet'!$Q$4,ItemNum,0),MATCH(F$1,Districts,0))*'Blend Sheet'!$Q62)+(INDEX(ItemCosts,MATCH('Blend Sheet'!$R$4,ItemNum,0),MATCH(F$1,Districts,0))*'Blend Sheet'!$R62)+(INDEX(ItemCosts,MATCH('Blend Sheet'!$S$4,ItemNum,0),MATCH(F$1,Districts,0))*'Blend Sheet'!$S62)+(INDEX(ItemCosts,MATCH('Blend Sheet'!$T$4,ItemNum,0),MATCH(F$1,Districts,0))*'Blend Sheet'!$T62)+(INDEX(ItemCosts,MATCH('Blend Sheet'!$U$4,ItemNum,0),MATCH(F$1,Districts,0))*'Blend Sheet'!$U62)+(INDEX(ItemCosts,MATCH('Blend Sheet'!$V$4,ItemNum,0),MATCH(F$1,Districts,0))*'Blend Sheet'!$V62)+(INDEX(ItemCosts,MATCH('Blend Sheet'!$W$4,ItemNum,0),MATCH(F$1,Districts,0))*'Blend Sheet'!$W62)+(INDEX(ItemCosts,MATCH('Blend Sheet'!$X$4,ItemNum,0),MATCH(F$1,Districts,0))*'Blend Sheet'!$X62)+(INDEX(ItemCosts,MATCH('Blend Sheet'!$Y$4,ItemNum,0),MATCH(F$1,Districts,0))*'Blend Sheet'!$Y62)+(INDEX(ItemCosts,MATCH('Blend Sheet'!$Z$4,ItemNum,0),MATCH(F$1,Districts,0))*'Blend Sheet'!$Z62)+(INDEX(ItemCosts,MATCH('Blend Sheet'!$AA$4,ItemNum,0),MATCH(F$1,Districts,0))*'Blend Sheet'!$AA62)+(INDEX(ItemCosts,MATCH('Blend Sheet'!$AB$4,ItemNum,0),MATCH(F$1,Districts,0))*'Blend Sheet'!$AB62)+(INDEX(ItemCosts,MATCH('Blend Sheet'!$AC$4,ItemNum,0),MATCH(F$1,Districts,0))*'Blend Sheet'!$AC62)+(INDEX(ItemCosts,MATCH('Blend Sheet'!$AD$4,ItemNum,0),MATCH(F$1,Districts,0))*'Blend Sheet'!$AD62)+(INDEX(ItemCosts,MATCH('Blend Sheet'!$AE$4,ItemNum,0),MATCH(F$1,Districts,0))*'Blend Sheet'!$AE62)+(INDEX(ItemCosts,MATCH('Blend Sheet'!$AF$4,ItemNum,0),MATCH(F$1,Districts,0))*'Blend Sheet'!$AF62)+(INDEX(ItemCosts,MATCH('Blend Sheet'!$AG$4,ItemNum,0),MATCH(F$1,Districts,0))*'Blend Sheet'!$AG62)+(INDEX(ItemCosts,MATCH('Blend Sheet'!$AH$4,ItemNum,0),MATCH(F$1,Districts,0))*'Blend Sheet'!$AH62)+(INDEX(ItemCosts,MATCH('Blend Sheet'!$AI$4,ItemNum,0),MATCH(F$1,Districts,0))*'Blend Sheet'!$AI62)+(INDEX(ItemCosts,MATCH('Blend Sheet'!$AJ$4,ItemNum,0),MATCH(F$1,Districts,0))*'Blend Sheet'!$AJ62)+(INDEX(ItemCosts,MATCH('Blend Sheet'!$AK$4,ItemNum,0),MATCH(F$1,Districts,0))*'Blend Sheet'!$AK62)+(INDEX(ItemCosts,MATCH('Blend Sheet'!$AL$4,ItemNum,0),MATCH(F$1,Districts,0))*'Blend Sheet'!$AL62)+(INDEX(ItemCosts,MATCH('Blend Sheet'!$AM$4,ItemNum,0),MATCH(F$1,Districts,0))*'Blend Sheet'!$AM62)+(INDEX(ItemCosts,MATCH('Blend Sheet'!$AN$4,ItemNum,0),MATCH(F$1,Districts,0))*'Blend Sheet'!$AN62)+(INDEX(ItemCosts,MATCH('Blend Sheet'!$AO$4,ItemNum,0),MATCH(F$1,Districts,0))*'Blend Sheet'!$AO62)+(INDEX(ItemCosts,MATCH('Blend Sheet'!$AP$4,ItemNum,0),MATCH(F$1,Districts,0))*'Blend Sheet'!$AP62)+(INDEX(ItemCosts,MATCH('Blend Sheet'!$AQ$4,ItemNum,0),MATCH(F$1,Districts,0))*'Blend Sheet'!$AQ62)+(INDEX(ItemCosts,MATCH('Blend Sheet'!$AR$4,ItemNum,0),MATCH(F$1,Districts,0))*'Blend Sheet'!$AR62)+(INDEX(ItemCosts,MATCH('Blend Sheet'!$AS$4,ItemNum,0),MATCH(F$1,Districts,0))*'Blend Sheet'!$AS62)</f>
        <v>#N/A</v>
      </c>
      <c r="G59" s="5" t="e">
        <f>(INDEX(ItemCosts,MATCH('Blend Sheet'!$C$4,ItemNum,0),MATCH(G$1,Districts,0))*'Blend Sheet'!$C62)+(INDEX(ItemCosts,MATCH('Blend Sheet'!$D$4,ItemNum,0),MATCH(G$1,Districts,0))*'Blend Sheet'!$D62)+(INDEX(ItemCosts,MATCH('Blend Sheet'!$E$4,ItemNum,0),MATCH(G$1,Districts,0))*'Blend Sheet'!$E62)+(INDEX(ItemCosts,MATCH('Blend Sheet'!$F$4,ItemNum,0),MATCH(G$1,Districts,0))*'Blend Sheet'!$F62)+(INDEX(ItemCosts,MATCH('Blend Sheet'!$G$4,ItemNum,0),MATCH(G$1,Districts,0))*'Blend Sheet'!$G62)+(INDEX(ItemCosts,MATCH('Blend Sheet'!$H$4,ItemNum,0),MATCH(G$1,Districts,0))*'Blend Sheet'!$H62)+(INDEX(ItemCosts,MATCH('Blend Sheet'!$I$4,ItemNum,0),MATCH(G$1,Districts,0))*'Blend Sheet'!$I62)+(INDEX(ItemCosts,MATCH('Blend Sheet'!$J$4,ItemNum,0),MATCH(G$1,Districts,0))*'Blend Sheet'!$J62)+(INDEX(ItemCosts,MATCH('Blend Sheet'!$K$4,ItemNum,0),MATCH(G$1,Districts,0))*'Blend Sheet'!$K62)+(INDEX(ItemCosts,MATCH('Blend Sheet'!$L$4,ItemNum,0),MATCH(G$1,Districts,0))*'Blend Sheet'!$L62)+(INDEX(ItemCosts,MATCH('Blend Sheet'!$M$4,ItemNum,0),MATCH(G$1,Districts,0))*'Blend Sheet'!$M62)+(INDEX(ItemCosts,MATCH('Blend Sheet'!$N$4,ItemNum,0),MATCH(G$1,Districts,0))*'Blend Sheet'!$N62)+(INDEX(ItemCosts,MATCH('Blend Sheet'!$O$4,ItemNum,0),MATCH(G$1,Districts,0))*'Blend Sheet'!$O62)+(INDEX(ItemCosts,MATCH('Blend Sheet'!$P$4,ItemNum,0),MATCH(G$1,Districts,0))*'Blend Sheet'!$P62)+(INDEX(ItemCosts,MATCH('Blend Sheet'!$Q$4,ItemNum,0),MATCH(G$1,Districts,0))*'Blend Sheet'!$Q62)+(INDEX(ItemCosts,MATCH('Blend Sheet'!$R$4,ItemNum,0),MATCH(G$1,Districts,0))*'Blend Sheet'!$R62)+(INDEX(ItemCosts,MATCH('Blend Sheet'!$S$4,ItemNum,0),MATCH(G$1,Districts,0))*'Blend Sheet'!$S62)+(INDEX(ItemCosts,MATCH('Blend Sheet'!$T$4,ItemNum,0),MATCH(G$1,Districts,0))*'Blend Sheet'!$T62)+(INDEX(ItemCosts,MATCH('Blend Sheet'!$U$4,ItemNum,0),MATCH(G$1,Districts,0))*'Blend Sheet'!$U62)+(INDEX(ItemCosts,MATCH('Blend Sheet'!$V$4,ItemNum,0),MATCH(G$1,Districts,0))*'Blend Sheet'!$V62)+(INDEX(ItemCosts,MATCH('Blend Sheet'!$W$4,ItemNum,0),MATCH(G$1,Districts,0))*'Blend Sheet'!$W62)+(INDEX(ItemCosts,MATCH('Blend Sheet'!$X$4,ItemNum,0),MATCH(G$1,Districts,0))*'Blend Sheet'!$X62)+(INDEX(ItemCosts,MATCH('Blend Sheet'!$Y$4,ItemNum,0),MATCH(G$1,Districts,0))*'Blend Sheet'!$Y62)+(INDEX(ItemCosts,MATCH('Blend Sheet'!$Z$4,ItemNum,0),MATCH(G$1,Districts,0))*'Blend Sheet'!$Z62)+(INDEX(ItemCosts,MATCH('Blend Sheet'!$AA$4,ItemNum,0),MATCH(G$1,Districts,0))*'Blend Sheet'!$AA62)+(INDEX(ItemCosts,MATCH('Blend Sheet'!$AB$4,ItemNum,0),MATCH(G$1,Districts,0))*'Blend Sheet'!$AB62)+(INDEX(ItemCosts,MATCH('Blend Sheet'!$AC$4,ItemNum,0),MATCH(G$1,Districts,0))*'Blend Sheet'!$AC62)+(INDEX(ItemCosts,MATCH('Blend Sheet'!$AD$4,ItemNum,0),MATCH(G$1,Districts,0))*'Blend Sheet'!$AD62)+(INDEX(ItemCosts,MATCH('Blend Sheet'!$AE$4,ItemNum,0),MATCH(G$1,Districts,0))*'Blend Sheet'!$AE62)+(INDEX(ItemCosts,MATCH('Blend Sheet'!$AF$4,ItemNum,0),MATCH(G$1,Districts,0))*'Blend Sheet'!$AF62)+(INDEX(ItemCosts,MATCH('Blend Sheet'!$AG$4,ItemNum,0),MATCH(G$1,Districts,0))*'Blend Sheet'!$AG62)+(INDEX(ItemCosts,MATCH('Blend Sheet'!$AH$4,ItemNum,0),MATCH(G$1,Districts,0))*'Blend Sheet'!$AH62)+(INDEX(ItemCosts,MATCH('Blend Sheet'!$AI$4,ItemNum,0),MATCH(G$1,Districts,0))*'Blend Sheet'!$AI62)+(INDEX(ItemCosts,MATCH('Blend Sheet'!$AJ$4,ItemNum,0),MATCH(G$1,Districts,0))*'Blend Sheet'!$AJ62)+(INDEX(ItemCosts,MATCH('Blend Sheet'!$AK$4,ItemNum,0),MATCH(G$1,Districts,0))*'Blend Sheet'!$AK62)+(INDEX(ItemCosts,MATCH('Blend Sheet'!$AL$4,ItemNum,0),MATCH(G$1,Districts,0))*'Blend Sheet'!$AL62)+(INDEX(ItemCosts,MATCH('Blend Sheet'!$AM$4,ItemNum,0),MATCH(G$1,Districts,0))*'Blend Sheet'!$AM62)+(INDEX(ItemCosts,MATCH('Blend Sheet'!$AN$4,ItemNum,0),MATCH(G$1,Districts,0))*'Blend Sheet'!$AN62)+(INDEX(ItemCosts,MATCH('Blend Sheet'!$AO$4,ItemNum,0),MATCH(G$1,Districts,0))*'Blend Sheet'!$AO62)+(INDEX(ItemCosts,MATCH('Blend Sheet'!$AP$4,ItemNum,0),MATCH(G$1,Districts,0))*'Blend Sheet'!$AP62)+(INDEX(ItemCosts,MATCH('Blend Sheet'!$AQ$4,ItemNum,0),MATCH(G$1,Districts,0))*'Blend Sheet'!$AQ62)+(INDEX(ItemCosts,MATCH('Blend Sheet'!$AR$4,ItemNum,0),MATCH(G$1,Districts,0))*'Blend Sheet'!$AR62)+(INDEX(ItemCosts,MATCH('Blend Sheet'!$AS$4,ItemNum,0),MATCH(G$1,Districts,0))*'Blend Sheet'!$AS62)</f>
        <v>#N/A</v>
      </c>
      <c r="H59" s="5" t="e">
        <f>(INDEX(ItemCosts,MATCH('Blend Sheet'!$C$4,ItemNum,0),MATCH(H$1,Districts,0))*'Blend Sheet'!$C62)+(INDEX(ItemCosts,MATCH('Blend Sheet'!$D$4,ItemNum,0),MATCH(H$1,Districts,0))*'Blend Sheet'!$D62)+(INDEX(ItemCosts,MATCH('Blend Sheet'!$E$4,ItemNum,0),MATCH(H$1,Districts,0))*'Blend Sheet'!$E62)+(INDEX(ItemCosts,MATCH('Blend Sheet'!$F$4,ItemNum,0),MATCH(H$1,Districts,0))*'Blend Sheet'!$F62)+(INDEX(ItemCosts,MATCH('Blend Sheet'!$G$4,ItemNum,0),MATCH(H$1,Districts,0))*'Blend Sheet'!$G62)+(INDEX(ItemCosts,MATCH('Blend Sheet'!$H$4,ItemNum,0),MATCH(H$1,Districts,0))*'Blend Sheet'!$H62)+(INDEX(ItemCosts,MATCH('Blend Sheet'!$I$4,ItemNum,0),MATCH(H$1,Districts,0))*'Blend Sheet'!$I62)+(INDEX(ItemCosts,MATCH('Blend Sheet'!$J$4,ItemNum,0),MATCH(H$1,Districts,0))*'Blend Sheet'!$J62)+(INDEX(ItemCosts,MATCH('Blend Sheet'!$K$4,ItemNum,0),MATCH(H$1,Districts,0))*'Blend Sheet'!$K62)+(INDEX(ItemCosts,MATCH('Blend Sheet'!$L$4,ItemNum,0),MATCH(H$1,Districts,0))*'Blend Sheet'!$L62)+(INDEX(ItemCosts,MATCH('Blend Sheet'!$M$4,ItemNum,0),MATCH(H$1,Districts,0))*'Blend Sheet'!$M62)+(INDEX(ItemCosts,MATCH('Blend Sheet'!$N$4,ItemNum,0),MATCH(H$1,Districts,0))*'Blend Sheet'!$N62)+(INDEX(ItemCosts,MATCH('Blend Sheet'!$O$4,ItemNum,0),MATCH(H$1,Districts,0))*'Blend Sheet'!$O62)+(INDEX(ItemCosts,MATCH('Blend Sheet'!$P$4,ItemNum,0),MATCH(H$1,Districts,0))*'Blend Sheet'!$P62)+(INDEX(ItemCosts,MATCH('Blend Sheet'!$Q$4,ItemNum,0),MATCH(H$1,Districts,0))*'Blend Sheet'!$Q62)+(INDEX(ItemCosts,MATCH('Blend Sheet'!$R$4,ItemNum,0),MATCH(H$1,Districts,0))*'Blend Sheet'!$R62)+(INDEX(ItemCosts,MATCH('Blend Sheet'!$S$4,ItemNum,0),MATCH(H$1,Districts,0))*'Blend Sheet'!$S62)+(INDEX(ItemCosts,MATCH('Blend Sheet'!$T$4,ItemNum,0),MATCH(H$1,Districts,0))*'Blend Sheet'!$T62)+(INDEX(ItemCosts,MATCH('Blend Sheet'!$U$4,ItemNum,0),MATCH(H$1,Districts,0))*'Blend Sheet'!$U62)+(INDEX(ItemCosts,MATCH('Blend Sheet'!$V$4,ItemNum,0),MATCH(H$1,Districts,0))*'Blend Sheet'!$V62)+(INDEX(ItemCosts,MATCH('Blend Sheet'!$W$4,ItemNum,0),MATCH(H$1,Districts,0))*'Blend Sheet'!$W62)+(INDEX(ItemCosts,MATCH('Blend Sheet'!$X$4,ItemNum,0),MATCH(H$1,Districts,0))*'Blend Sheet'!$X62)+(INDEX(ItemCosts,MATCH('Blend Sheet'!$Y$4,ItemNum,0),MATCH(H$1,Districts,0))*'Blend Sheet'!$Y62)+(INDEX(ItemCosts,MATCH('Blend Sheet'!$Z$4,ItemNum,0),MATCH(H$1,Districts,0))*'Blend Sheet'!$Z62)+(INDEX(ItemCosts,MATCH('Blend Sheet'!$AA$4,ItemNum,0),MATCH(H$1,Districts,0))*'Blend Sheet'!$AA62)+(INDEX(ItemCosts,MATCH('Blend Sheet'!$AB$4,ItemNum,0),MATCH(H$1,Districts,0))*'Blend Sheet'!$AB62)+(INDEX(ItemCosts,MATCH('Blend Sheet'!$AC$4,ItemNum,0),MATCH(H$1,Districts,0))*'Blend Sheet'!$AC62)+(INDEX(ItemCosts,MATCH('Blend Sheet'!$AD$4,ItemNum,0),MATCH(H$1,Districts,0))*'Blend Sheet'!$AD62)+(INDEX(ItemCosts,MATCH('Blend Sheet'!$AE$4,ItemNum,0),MATCH(H$1,Districts,0))*'Blend Sheet'!$AE62)+(INDEX(ItemCosts,MATCH('Blend Sheet'!$AF$4,ItemNum,0),MATCH(H$1,Districts,0))*'Blend Sheet'!$AF62)+(INDEX(ItemCosts,MATCH('Blend Sheet'!$AG$4,ItemNum,0),MATCH(H$1,Districts,0))*'Blend Sheet'!$AG62)+(INDEX(ItemCosts,MATCH('Blend Sheet'!$AH$4,ItemNum,0),MATCH(H$1,Districts,0))*'Blend Sheet'!$AH62)+(INDEX(ItemCosts,MATCH('Blend Sheet'!$AI$4,ItemNum,0),MATCH(H$1,Districts,0))*'Blend Sheet'!$AI62)+(INDEX(ItemCosts,MATCH('Blend Sheet'!$AJ$4,ItemNum,0),MATCH(H$1,Districts,0))*'Blend Sheet'!$AJ62)+(INDEX(ItemCosts,MATCH('Blend Sheet'!$AK$4,ItemNum,0),MATCH(H$1,Districts,0))*'Blend Sheet'!$AK62)+(INDEX(ItemCosts,MATCH('Blend Sheet'!$AL$4,ItemNum,0),MATCH(H$1,Districts,0))*'Blend Sheet'!$AL62)+(INDEX(ItemCosts,MATCH('Blend Sheet'!$AM$4,ItemNum,0),MATCH(H$1,Districts,0))*'Blend Sheet'!$AM62)+(INDEX(ItemCosts,MATCH('Blend Sheet'!$AN$4,ItemNum,0),MATCH(H$1,Districts,0))*'Blend Sheet'!$AN62)+(INDEX(ItemCosts,MATCH('Blend Sheet'!$AO$4,ItemNum,0),MATCH(H$1,Districts,0))*'Blend Sheet'!$AO62)+(INDEX(ItemCosts,MATCH('Blend Sheet'!$AP$4,ItemNum,0),MATCH(H$1,Districts,0))*'Blend Sheet'!$AP62)+(INDEX(ItemCosts,MATCH('Blend Sheet'!$AQ$4,ItemNum,0),MATCH(H$1,Districts,0))*'Blend Sheet'!$AQ62)+(INDEX(ItemCosts,MATCH('Blend Sheet'!$AR$4,ItemNum,0),MATCH(H$1,Districts,0))*'Blend Sheet'!$AR62)+(INDEX(ItemCosts,MATCH('Blend Sheet'!$AS$4,ItemNum,0),MATCH(H$1,Districts,0))*'Blend Sheet'!$AS62)</f>
        <v>#N/A</v>
      </c>
      <c r="I59" s="5" t="e">
        <f>(INDEX(ItemCosts,MATCH('Blend Sheet'!$C$4,ItemNum,0),MATCH(I$1,Districts,0))*'Blend Sheet'!$C62)+(INDEX(ItemCosts,MATCH('Blend Sheet'!$D$4,ItemNum,0),MATCH(I$1,Districts,0))*'Blend Sheet'!$D62)+(INDEX(ItemCosts,MATCH('Blend Sheet'!$E$4,ItemNum,0),MATCH(I$1,Districts,0))*'Blend Sheet'!$E62)+(INDEX(ItemCosts,MATCH('Blend Sheet'!$F$4,ItemNum,0),MATCH(I$1,Districts,0))*'Blend Sheet'!$F62)+(INDEX(ItemCosts,MATCH('Blend Sheet'!$G$4,ItemNum,0),MATCH(I$1,Districts,0))*'Blend Sheet'!$G62)+(INDEX(ItemCosts,MATCH('Blend Sheet'!$H$4,ItemNum,0),MATCH(I$1,Districts,0))*'Blend Sheet'!$H62)+(INDEX(ItemCosts,MATCH('Blend Sheet'!$I$4,ItemNum,0),MATCH(I$1,Districts,0))*'Blend Sheet'!$I62)+(INDEX(ItemCosts,MATCH('Blend Sheet'!$J$4,ItemNum,0),MATCH(I$1,Districts,0))*'Blend Sheet'!$J62)+(INDEX(ItemCosts,MATCH('Blend Sheet'!$K$4,ItemNum,0),MATCH(I$1,Districts,0))*'Blend Sheet'!$K62)+(INDEX(ItemCosts,MATCH('Blend Sheet'!$L$4,ItemNum,0),MATCH(I$1,Districts,0))*'Blend Sheet'!$L62)+(INDEX(ItemCosts,MATCH('Blend Sheet'!$M$4,ItemNum,0),MATCH(I$1,Districts,0))*'Blend Sheet'!$M62)+(INDEX(ItemCosts,MATCH('Blend Sheet'!$N$4,ItemNum,0),MATCH(I$1,Districts,0))*'Blend Sheet'!$N62)+(INDEX(ItemCosts,MATCH('Blend Sheet'!$O$4,ItemNum,0),MATCH(I$1,Districts,0))*'Blend Sheet'!$O62)+(INDEX(ItemCosts,MATCH('Blend Sheet'!$P$4,ItemNum,0),MATCH(I$1,Districts,0))*'Blend Sheet'!$P62)+(INDEX(ItemCosts,MATCH('Blend Sheet'!$Q$4,ItemNum,0),MATCH(I$1,Districts,0))*'Blend Sheet'!$Q62)+(INDEX(ItemCosts,MATCH('Blend Sheet'!$R$4,ItemNum,0),MATCH(I$1,Districts,0))*'Blend Sheet'!$R62)+(INDEX(ItemCosts,MATCH('Blend Sheet'!$S$4,ItemNum,0),MATCH(I$1,Districts,0))*'Blend Sheet'!$S62)+(INDEX(ItemCosts,MATCH('Blend Sheet'!$T$4,ItemNum,0),MATCH(I$1,Districts,0))*'Blend Sheet'!$T62)+(INDEX(ItemCosts,MATCH('Blend Sheet'!$U$4,ItemNum,0),MATCH(I$1,Districts,0))*'Blend Sheet'!$U62)+(INDEX(ItemCosts,MATCH('Blend Sheet'!$V$4,ItemNum,0),MATCH(I$1,Districts,0))*'Blend Sheet'!$V62)+(INDEX(ItemCosts,MATCH('Blend Sheet'!$W$4,ItemNum,0),MATCH(I$1,Districts,0))*'Blend Sheet'!$W62)+(INDEX(ItemCosts,MATCH('Blend Sheet'!$X$4,ItemNum,0),MATCH(I$1,Districts,0))*'Blend Sheet'!$X62)+(INDEX(ItemCosts,MATCH('Blend Sheet'!$Y$4,ItemNum,0),MATCH(I$1,Districts,0))*'Blend Sheet'!$Y62)+(INDEX(ItemCosts,MATCH('Blend Sheet'!$Z$4,ItemNum,0),MATCH(I$1,Districts,0))*'Blend Sheet'!$Z62)+(INDEX(ItemCosts,MATCH('Blend Sheet'!$AA$4,ItemNum,0),MATCH(I$1,Districts,0))*'Blend Sheet'!$AA62)+(INDEX(ItemCosts,MATCH('Blend Sheet'!$AB$4,ItemNum,0),MATCH(I$1,Districts,0))*'Blend Sheet'!$AB62)+(INDEX(ItemCosts,MATCH('Blend Sheet'!$AC$4,ItemNum,0),MATCH(I$1,Districts,0))*'Blend Sheet'!$AC62)+(INDEX(ItemCosts,MATCH('Blend Sheet'!$AD$4,ItemNum,0),MATCH(I$1,Districts,0))*'Blend Sheet'!$AD62)+(INDEX(ItemCosts,MATCH('Blend Sheet'!$AE$4,ItemNum,0),MATCH(I$1,Districts,0))*'Blend Sheet'!$AE62)+(INDEX(ItemCosts,MATCH('Blend Sheet'!$AF$4,ItemNum,0),MATCH(I$1,Districts,0))*'Blend Sheet'!$AF62)+(INDEX(ItemCosts,MATCH('Blend Sheet'!$AG$4,ItemNum,0),MATCH(I$1,Districts,0))*'Blend Sheet'!$AG62)+(INDEX(ItemCosts,MATCH('Blend Sheet'!$AH$4,ItemNum,0),MATCH(I$1,Districts,0))*'Blend Sheet'!$AH62)+(INDEX(ItemCosts,MATCH('Blend Sheet'!$AI$4,ItemNum,0),MATCH(I$1,Districts,0))*'Blend Sheet'!$AI62)+(INDEX(ItemCosts,MATCH('Blend Sheet'!$AJ$4,ItemNum,0),MATCH(I$1,Districts,0))*'Blend Sheet'!$AJ62)+(INDEX(ItemCosts,MATCH('Blend Sheet'!$AK$4,ItemNum,0),MATCH(I$1,Districts,0))*'Blend Sheet'!$AK62)+(INDEX(ItemCosts,MATCH('Blend Sheet'!$AL$4,ItemNum,0),MATCH(I$1,Districts,0))*'Blend Sheet'!$AL62)+(INDEX(ItemCosts,MATCH('Blend Sheet'!$AM$4,ItemNum,0),MATCH(I$1,Districts,0))*'Blend Sheet'!$AM62)+(INDEX(ItemCosts,MATCH('Blend Sheet'!$AN$4,ItemNum,0),MATCH(I$1,Districts,0))*'Blend Sheet'!$AN62)+(INDEX(ItemCosts,MATCH('Blend Sheet'!$AO$4,ItemNum,0),MATCH(I$1,Districts,0))*'Blend Sheet'!$AO62)+(INDEX(ItemCosts,MATCH('Blend Sheet'!$AP$4,ItemNum,0),MATCH(I$1,Districts,0))*'Blend Sheet'!$AP62)+(INDEX(ItemCosts,MATCH('Blend Sheet'!$AQ$4,ItemNum,0),MATCH(I$1,Districts,0))*'Blend Sheet'!$AQ62)+(INDEX(ItemCosts,MATCH('Blend Sheet'!$AR$4,ItemNum,0),MATCH(I$1,Districts,0))*'Blend Sheet'!$AR62)+(INDEX(ItemCosts,MATCH('Blend Sheet'!$AS$4,ItemNum,0),MATCH(I$1,Districts,0))*'Blend Sheet'!$AS62)</f>
        <v>#N/A</v>
      </c>
      <c r="J59" s="5" t="e">
        <f>(INDEX(ItemCosts,MATCH('Blend Sheet'!$C$4,ItemNum,0),MATCH(J$1,Districts,0))*'Blend Sheet'!$C62)+(INDEX(ItemCosts,MATCH('Blend Sheet'!$D$4,ItemNum,0),MATCH(J$1,Districts,0))*'Blend Sheet'!$D62)+(INDEX(ItemCosts,MATCH('Blend Sheet'!$E$4,ItemNum,0),MATCH(J$1,Districts,0))*'Blend Sheet'!$E62)+(INDEX(ItemCosts,MATCH('Blend Sheet'!$F$4,ItemNum,0),MATCH(J$1,Districts,0))*'Blend Sheet'!$F62)+(INDEX(ItemCosts,MATCH('Blend Sheet'!$G$4,ItemNum,0),MATCH(J$1,Districts,0))*'Blend Sheet'!$G62)+(INDEX(ItemCosts,MATCH('Blend Sheet'!$H$4,ItemNum,0),MATCH(J$1,Districts,0))*'Blend Sheet'!$H62)+(INDEX(ItemCosts,MATCH('Blend Sheet'!$I$4,ItemNum,0),MATCH(J$1,Districts,0))*'Blend Sheet'!$I62)+(INDEX(ItemCosts,MATCH('Blend Sheet'!$J$4,ItemNum,0),MATCH(J$1,Districts,0))*'Blend Sheet'!$J62)+(INDEX(ItemCosts,MATCH('Blend Sheet'!$K$4,ItemNum,0),MATCH(J$1,Districts,0))*'Blend Sheet'!$K62)+(INDEX(ItemCosts,MATCH('Blend Sheet'!$L$4,ItemNum,0),MATCH(J$1,Districts,0))*'Blend Sheet'!$L62)+(INDEX(ItemCosts,MATCH('Blend Sheet'!$M$4,ItemNum,0),MATCH(J$1,Districts,0))*'Blend Sheet'!$M62)+(INDEX(ItemCosts,MATCH('Blend Sheet'!$N$4,ItemNum,0),MATCH(J$1,Districts,0))*'Blend Sheet'!$N62)+(INDEX(ItemCosts,MATCH('Blend Sheet'!$O$4,ItemNum,0),MATCH(J$1,Districts,0))*'Blend Sheet'!$O62)+(INDEX(ItemCosts,MATCH('Blend Sheet'!$P$4,ItemNum,0),MATCH(J$1,Districts,0))*'Blend Sheet'!$P62)+(INDEX(ItemCosts,MATCH('Blend Sheet'!$Q$4,ItemNum,0),MATCH(J$1,Districts,0))*'Blend Sheet'!$Q62)+(INDEX(ItemCosts,MATCH('Blend Sheet'!$R$4,ItemNum,0),MATCH(J$1,Districts,0))*'Blend Sheet'!$R62)+(INDEX(ItemCosts,MATCH('Blend Sheet'!$S$4,ItemNum,0),MATCH(J$1,Districts,0))*'Blend Sheet'!$S62)+(INDEX(ItemCosts,MATCH('Blend Sheet'!$T$4,ItemNum,0),MATCH(J$1,Districts,0))*'Blend Sheet'!$T62)+(INDEX(ItemCosts,MATCH('Blend Sheet'!$U$4,ItemNum,0),MATCH(J$1,Districts,0))*'Blend Sheet'!$U62)+(INDEX(ItemCosts,MATCH('Blend Sheet'!$V$4,ItemNum,0),MATCH(J$1,Districts,0))*'Blend Sheet'!$V62)+(INDEX(ItemCosts,MATCH('Blend Sheet'!$W$4,ItemNum,0),MATCH(J$1,Districts,0))*'Blend Sheet'!$W62)+(INDEX(ItemCosts,MATCH('Blend Sheet'!$X$4,ItemNum,0),MATCH(J$1,Districts,0))*'Blend Sheet'!$X62)+(INDEX(ItemCosts,MATCH('Blend Sheet'!$Y$4,ItemNum,0),MATCH(J$1,Districts,0))*'Blend Sheet'!$Y62)+(INDEX(ItemCosts,MATCH('Blend Sheet'!$Z$4,ItemNum,0),MATCH(J$1,Districts,0))*'Blend Sheet'!$Z62)+(INDEX(ItemCosts,MATCH('Blend Sheet'!$AA$4,ItemNum,0),MATCH(J$1,Districts,0))*'Blend Sheet'!$AA62)+(INDEX(ItemCosts,MATCH('Blend Sheet'!$AB$4,ItemNum,0),MATCH(J$1,Districts,0))*'Blend Sheet'!$AB62)+(INDEX(ItemCosts,MATCH('Blend Sheet'!$AC$4,ItemNum,0),MATCH(J$1,Districts,0))*'Blend Sheet'!$AC62)+(INDEX(ItemCosts,MATCH('Blend Sheet'!$AD$4,ItemNum,0),MATCH(J$1,Districts,0))*'Blend Sheet'!$AD62)+(INDEX(ItemCosts,MATCH('Blend Sheet'!$AE$4,ItemNum,0),MATCH(J$1,Districts,0))*'Blend Sheet'!$AE62)+(INDEX(ItemCosts,MATCH('Blend Sheet'!$AF$4,ItemNum,0),MATCH(J$1,Districts,0))*'Blend Sheet'!$AF62)+(INDEX(ItemCosts,MATCH('Blend Sheet'!$AG$4,ItemNum,0),MATCH(J$1,Districts,0))*'Blend Sheet'!$AG62)+(INDEX(ItemCosts,MATCH('Blend Sheet'!$AH$4,ItemNum,0),MATCH(J$1,Districts,0))*'Blend Sheet'!$AH62)+(INDEX(ItemCosts,MATCH('Blend Sheet'!$AI$4,ItemNum,0),MATCH(J$1,Districts,0))*'Blend Sheet'!$AI62)+(INDEX(ItemCosts,MATCH('Blend Sheet'!$AJ$4,ItemNum,0),MATCH(J$1,Districts,0))*'Blend Sheet'!$AJ62)+(INDEX(ItemCosts,MATCH('Blend Sheet'!$AK$4,ItemNum,0),MATCH(J$1,Districts,0))*'Blend Sheet'!$AK62)+(INDEX(ItemCosts,MATCH('Blend Sheet'!$AL$4,ItemNum,0),MATCH(J$1,Districts,0))*'Blend Sheet'!$AL62)+(INDEX(ItemCosts,MATCH('Blend Sheet'!$AM$4,ItemNum,0),MATCH(J$1,Districts,0))*'Blend Sheet'!$AM62)+(INDEX(ItemCosts,MATCH('Blend Sheet'!$AN$4,ItemNum,0),MATCH(J$1,Districts,0))*'Blend Sheet'!$AN62)+(INDEX(ItemCosts,MATCH('Blend Sheet'!$AO$4,ItemNum,0),MATCH(J$1,Districts,0))*'Blend Sheet'!$AO62)+(INDEX(ItemCosts,MATCH('Blend Sheet'!$AP$4,ItemNum,0),MATCH(J$1,Districts,0))*'Blend Sheet'!$AP62)+(INDEX(ItemCosts,MATCH('Blend Sheet'!$AQ$4,ItemNum,0),MATCH(J$1,Districts,0))*'Blend Sheet'!$AQ62)+(INDEX(ItemCosts,MATCH('Blend Sheet'!$AR$4,ItemNum,0),MATCH(J$1,Districts,0))*'Blend Sheet'!$AR62)+(INDEX(ItemCosts,MATCH('Blend Sheet'!$AS$4,ItemNum,0),MATCH(J$1,Districts,0))*'Blend Sheet'!$AS62)</f>
        <v>#N/A</v>
      </c>
      <c r="K59" s="5" t="e">
        <f>(INDEX(ItemCosts,MATCH('Blend Sheet'!$C$4,ItemNum,0),MATCH(K$1,Districts,0))*'Blend Sheet'!$C62)+(INDEX(ItemCosts,MATCH('Blend Sheet'!$D$4,ItemNum,0),MATCH(K$1,Districts,0))*'Blend Sheet'!$D62)+(INDEX(ItemCosts,MATCH('Blend Sheet'!$E$4,ItemNum,0),MATCH(K$1,Districts,0))*'Blend Sheet'!$E62)+(INDEX(ItemCosts,MATCH('Blend Sheet'!$F$4,ItemNum,0),MATCH(K$1,Districts,0))*'Blend Sheet'!$F62)+(INDEX(ItemCosts,MATCH('Blend Sheet'!$G$4,ItemNum,0),MATCH(K$1,Districts,0))*'Blend Sheet'!$G62)+(INDEX(ItemCosts,MATCH('Blend Sheet'!$H$4,ItemNum,0),MATCH(K$1,Districts,0))*'Blend Sheet'!$H62)+(INDEX(ItemCosts,MATCH('Blend Sheet'!$I$4,ItemNum,0),MATCH(K$1,Districts,0))*'Blend Sheet'!$I62)+(INDEX(ItemCosts,MATCH('Blend Sheet'!$J$4,ItemNum,0),MATCH(K$1,Districts,0))*'Blend Sheet'!$J62)+(INDEX(ItemCosts,MATCH('Blend Sheet'!$K$4,ItemNum,0),MATCH(K$1,Districts,0))*'Blend Sheet'!$K62)+(INDEX(ItemCosts,MATCH('Blend Sheet'!$L$4,ItemNum,0),MATCH(K$1,Districts,0))*'Blend Sheet'!$L62)+(INDEX(ItemCosts,MATCH('Blend Sheet'!$M$4,ItemNum,0),MATCH(K$1,Districts,0))*'Blend Sheet'!$M62)+(INDEX(ItemCosts,MATCH('Blend Sheet'!$N$4,ItemNum,0),MATCH(K$1,Districts,0))*'Blend Sheet'!$N62)+(INDEX(ItemCosts,MATCH('Blend Sheet'!$O$4,ItemNum,0),MATCH(K$1,Districts,0))*'Blend Sheet'!$O62)+(INDEX(ItemCosts,MATCH('Blend Sheet'!$P$4,ItemNum,0),MATCH(K$1,Districts,0))*'Blend Sheet'!$P62)+(INDEX(ItemCosts,MATCH('Blend Sheet'!$Q$4,ItemNum,0),MATCH(K$1,Districts,0))*'Blend Sheet'!$Q62)+(INDEX(ItemCosts,MATCH('Blend Sheet'!$R$4,ItemNum,0),MATCH(K$1,Districts,0))*'Blend Sheet'!$R62)+(INDEX(ItemCosts,MATCH('Blend Sheet'!$S$4,ItemNum,0),MATCH(K$1,Districts,0))*'Blend Sheet'!$S62)+(INDEX(ItemCosts,MATCH('Blend Sheet'!$T$4,ItemNum,0),MATCH(K$1,Districts,0))*'Blend Sheet'!$T62)+(INDEX(ItemCosts,MATCH('Blend Sheet'!$U$4,ItemNum,0),MATCH(K$1,Districts,0))*'Blend Sheet'!$U62)+(INDEX(ItemCosts,MATCH('Blend Sheet'!$V$4,ItemNum,0),MATCH(K$1,Districts,0))*'Blend Sheet'!$V62)+(INDEX(ItemCosts,MATCH('Blend Sheet'!$W$4,ItemNum,0),MATCH(K$1,Districts,0))*'Blend Sheet'!$W62)+(INDEX(ItemCosts,MATCH('Blend Sheet'!$X$4,ItemNum,0),MATCH(K$1,Districts,0))*'Blend Sheet'!$X62)+(INDEX(ItemCosts,MATCH('Blend Sheet'!$Y$4,ItemNum,0),MATCH(K$1,Districts,0))*'Blend Sheet'!$Y62)+(INDEX(ItemCosts,MATCH('Blend Sheet'!$Z$4,ItemNum,0),MATCH(K$1,Districts,0))*'Blend Sheet'!$Z62)+(INDEX(ItemCosts,MATCH('Blend Sheet'!$AA$4,ItemNum,0),MATCH(K$1,Districts,0))*'Blend Sheet'!$AA62)+(INDEX(ItemCosts,MATCH('Blend Sheet'!$AB$4,ItemNum,0),MATCH(K$1,Districts,0))*'Blend Sheet'!$AB62)+(INDEX(ItemCosts,MATCH('Blend Sheet'!$AC$4,ItemNum,0),MATCH(K$1,Districts,0))*'Blend Sheet'!$AC62)+(INDEX(ItemCosts,MATCH('Blend Sheet'!$AD$4,ItemNum,0),MATCH(K$1,Districts,0))*'Blend Sheet'!$AD62)+(INDEX(ItemCosts,MATCH('Blend Sheet'!$AE$4,ItemNum,0),MATCH(K$1,Districts,0))*'Blend Sheet'!$AE62)+(INDEX(ItemCosts,MATCH('Blend Sheet'!$AF$4,ItemNum,0),MATCH(K$1,Districts,0))*'Blend Sheet'!$AF62)+(INDEX(ItemCosts,MATCH('Blend Sheet'!$AG$4,ItemNum,0),MATCH(K$1,Districts,0))*'Blend Sheet'!$AG62)+(INDEX(ItemCosts,MATCH('Blend Sheet'!$AH$4,ItemNum,0),MATCH(K$1,Districts,0))*'Blend Sheet'!$AH62)+(INDEX(ItemCosts,MATCH('Blend Sheet'!$AI$4,ItemNum,0),MATCH(K$1,Districts,0))*'Blend Sheet'!$AI62)+(INDEX(ItemCosts,MATCH('Blend Sheet'!$AJ$4,ItemNum,0),MATCH(K$1,Districts,0))*'Blend Sheet'!$AJ62)+(INDEX(ItemCosts,MATCH('Blend Sheet'!$AK$4,ItemNum,0),MATCH(K$1,Districts,0))*'Blend Sheet'!$AK62)+(INDEX(ItemCosts,MATCH('Blend Sheet'!$AL$4,ItemNum,0),MATCH(K$1,Districts,0))*'Blend Sheet'!$AL62)+(INDEX(ItemCosts,MATCH('Blend Sheet'!$AM$4,ItemNum,0),MATCH(K$1,Districts,0))*'Blend Sheet'!$AM62)+(INDEX(ItemCosts,MATCH('Blend Sheet'!$AN$4,ItemNum,0),MATCH(K$1,Districts,0))*'Blend Sheet'!$AN62)+(INDEX(ItemCosts,MATCH('Blend Sheet'!$AO$4,ItemNum,0),MATCH(K$1,Districts,0))*'Blend Sheet'!$AO62)+(INDEX(ItemCosts,MATCH('Blend Sheet'!$AP$4,ItemNum,0),MATCH(K$1,Districts,0))*'Blend Sheet'!$AP62)+(INDEX(ItemCosts,MATCH('Blend Sheet'!$AQ$4,ItemNum,0),MATCH(K$1,Districts,0))*'Blend Sheet'!$AQ62)+(INDEX(ItemCosts,MATCH('Blend Sheet'!$AR$4,ItemNum,0),MATCH(K$1,Districts,0))*'Blend Sheet'!$AR62)+(INDEX(ItemCosts,MATCH('Blend Sheet'!$AS$4,ItemNum,0),MATCH(K$1,Districts,0))*'Blend Sheet'!$AS62)</f>
        <v>#N/A</v>
      </c>
      <c r="L59" s="5" t="e">
        <f>(INDEX(ItemCosts,MATCH('Blend Sheet'!$C$4,ItemNum,0),MATCH(L$1,Districts,0))*'Blend Sheet'!$C62)+(INDEX(ItemCosts,MATCH('Blend Sheet'!$D$4,ItemNum,0),MATCH(L$1,Districts,0))*'Blend Sheet'!$D62)+(INDEX(ItemCosts,MATCH('Blend Sheet'!$E$4,ItemNum,0),MATCH(L$1,Districts,0))*'Blend Sheet'!$E62)+(INDEX(ItemCosts,MATCH('Blend Sheet'!$F$4,ItemNum,0),MATCH(L$1,Districts,0))*'Blend Sheet'!$F62)+(INDEX(ItemCosts,MATCH('Blend Sheet'!$G$4,ItemNum,0),MATCH(L$1,Districts,0))*'Blend Sheet'!$G62)+(INDEX(ItemCosts,MATCH('Blend Sheet'!$H$4,ItemNum,0),MATCH(L$1,Districts,0))*'Blend Sheet'!$H62)+(INDEX(ItemCosts,MATCH('Blend Sheet'!$I$4,ItemNum,0),MATCH(L$1,Districts,0))*'Blend Sheet'!$I62)+(INDEX(ItemCosts,MATCH('Blend Sheet'!$J$4,ItemNum,0),MATCH(L$1,Districts,0))*'Blend Sheet'!$J62)+(INDEX(ItemCosts,MATCH('Blend Sheet'!$K$4,ItemNum,0),MATCH(L$1,Districts,0))*'Blend Sheet'!$K62)+(INDEX(ItemCosts,MATCH('Blend Sheet'!$L$4,ItemNum,0),MATCH(L$1,Districts,0))*'Blend Sheet'!$L62)+(INDEX(ItemCosts,MATCH('Blend Sheet'!$M$4,ItemNum,0),MATCH(L$1,Districts,0))*'Blend Sheet'!$M62)+(INDEX(ItemCosts,MATCH('Blend Sheet'!$N$4,ItemNum,0),MATCH(L$1,Districts,0))*'Blend Sheet'!$N62)+(INDEX(ItemCosts,MATCH('Blend Sheet'!$O$4,ItemNum,0),MATCH(L$1,Districts,0))*'Blend Sheet'!$O62)+(INDEX(ItemCosts,MATCH('Blend Sheet'!$P$4,ItemNum,0),MATCH(L$1,Districts,0))*'Blend Sheet'!$P62)+(INDEX(ItemCosts,MATCH('Blend Sheet'!$Q$4,ItemNum,0),MATCH(L$1,Districts,0))*'Blend Sheet'!$Q62)+(INDEX(ItemCosts,MATCH('Blend Sheet'!$R$4,ItemNum,0),MATCH(L$1,Districts,0))*'Blend Sheet'!$R62)+(INDEX(ItemCosts,MATCH('Blend Sheet'!$S$4,ItemNum,0),MATCH(L$1,Districts,0))*'Blend Sheet'!$S62)+(INDEX(ItemCosts,MATCH('Blend Sheet'!$T$4,ItemNum,0),MATCH(L$1,Districts,0))*'Blend Sheet'!$T62)+(INDEX(ItemCosts,MATCH('Blend Sheet'!$U$4,ItemNum,0),MATCH(L$1,Districts,0))*'Blend Sheet'!$U62)+(INDEX(ItemCosts,MATCH('Blend Sheet'!$V$4,ItemNum,0),MATCH(L$1,Districts,0))*'Blend Sheet'!$V62)+(INDEX(ItemCosts,MATCH('Blend Sheet'!$W$4,ItemNum,0),MATCH(L$1,Districts,0))*'Blend Sheet'!$W62)+(INDEX(ItemCosts,MATCH('Blend Sheet'!$X$4,ItemNum,0),MATCH(L$1,Districts,0))*'Blend Sheet'!$X62)+(INDEX(ItemCosts,MATCH('Blend Sheet'!$Y$4,ItemNum,0),MATCH(L$1,Districts,0))*'Blend Sheet'!$Y62)+(INDEX(ItemCosts,MATCH('Blend Sheet'!$Z$4,ItemNum,0),MATCH(L$1,Districts,0))*'Blend Sheet'!$Z62)+(INDEX(ItemCosts,MATCH('Blend Sheet'!$AA$4,ItemNum,0),MATCH(L$1,Districts,0))*'Blend Sheet'!$AA62)+(INDEX(ItemCosts,MATCH('Blend Sheet'!$AB$4,ItemNum,0),MATCH(L$1,Districts,0))*'Blend Sheet'!$AB62)+(INDEX(ItemCosts,MATCH('Blend Sheet'!$AC$4,ItemNum,0),MATCH(L$1,Districts,0))*'Blend Sheet'!$AC62)+(INDEX(ItemCosts,MATCH('Blend Sheet'!$AD$4,ItemNum,0),MATCH(L$1,Districts,0))*'Blend Sheet'!$AD62)+(INDEX(ItemCosts,MATCH('Blend Sheet'!$AE$4,ItemNum,0),MATCH(L$1,Districts,0))*'Blend Sheet'!$AE62)+(INDEX(ItemCosts,MATCH('Blend Sheet'!$AF$4,ItemNum,0),MATCH(L$1,Districts,0))*'Blend Sheet'!$AF62)+(INDEX(ItemCosts,MATCH('Blend Sheet'!$AG$4,ItemNum,0),MATCH(L$1,Districts,0))*'Blend Sheet'!$AG62)+(INDEX(ItemCosts,MATCH('Blend Sheet'!$AH$4,ItemNum,0),MATCH(L$1,Districts,0))*'Blend Sheet'!$AH62)+(INDEX(ItemCosts,MATCH('Blend Sheet'!$AI$4,ItemNum,0),MATCH(L$1,Districts,0))*'Blend Sheet'!$AI62)+(INDEX(ItemCosts,MATCH('Blend Sheet'!$AJ$4,ItemNum,0),MATCH(L$1,Districts,0))*'Blend Sheet'!$AJ62)+(INDEX(ItemCosts,MATCH('Blend Sheet'!$AK$4,ItemNum,0),MATCH(L$1,Districts,0))*'Blend Sheet'!$AK62)+(INDEX(ItemCosts,MATCH('Blend Sheet'!$AL$4,ItemNum,0),MATCH(L$1,Districts,0))*'Blend Sheet'!$AL62)+(INDEX(ItemCosts,MATCH('Blend Sheet'!$AM$4,ItemNum,0),MATCH(L$1,Districts,0))*'Blend Sheet'!$AM62)+(INDEX(ItemCosts,MATCH('Blend Sheet'!$AN$4,ItemNum,0),MATCH(L$1,Districts,0))*'Blend Sheet'!$AN62)+(INDEX(ItemCosts,MATCH('Blend Sheet'!$AO$4,ItemNum,0),MATCH(L$1,Districts,0))*'Blend Sheet'!$AO62)+(INDEX(ItemCosts,MATCH('Blend Sheet'!$AP$4,ItemNum,0),MATCH(L$1,Districts,0))*'Blend Sheet'!$AP62)+(INDEX(ItemCosts,MATCH('Blend Sheet'!$AQ$4,ItemNum,0),MATCH(L$1,Districts,0))*'Blend Sheet'!$AQ62)+(INDEX(ItemCosts,MATCH('Blend Sheet'!$AR$4,ItemNum,0),MATCH(L$1,Districts,0))*'Blend Sheet'!$AR62)+(INDEX(ItemCosts,MATCH('Blend Sheet'!$AS$4,ItemNum,0),MATCH(L$1,Districts,0))*'Blend Sheet'!$AS62)</f>
        <v>#N/A</v>
      </c>
      <c r="M59" s="191"/>
      <c r="N59" s="34" t="e">
        <f>D59/'Blend Sheet'!$BA62</f>
        <v>#N/A</v>
      </c>
      <c r="O59" s="34" t="e">
        <f>E59/'Blend Sheet'!$BA62</f>
        <v>#N/A</v>
      </c>
      <c r="P59" s="34" t="e">
        <f>G59/'Blend Sheet'!$BA62</f>
        <v>#N/A</v>
      </c>
      <c r="Q59" s="34" t="e">
        <f>H59/'Blend Sheet'!$BA62</f>
        <v>#N/A</v>
      </c>
      <c r="R59" s="34" t="e">
        <f>I59/'Blend Sheet'!$BA62</f>
        <v>#N/A</v>
      </c>
      <c r="S59" s="34" t="e">
        <f>J59/'Blend Sheet'!$BA62</f>
        <v>#N/A</v>
      </c>
      <c r="T59" s="34" t="e">
        <f>K59/'Blend Sheet'!$BA62</f>
        <v>#N/A</v>
      </c>
      <c r="U59" s="34" t="e">
        <f>L59/'Blend Sheet'!$BA62</f>
        <v>#N/A</v>
      </c>
    </row>
    <row r="60" spans="1:21" x14ac:dyDescent="0.25">
      <c r="A60" t="str">
        <f>'Blend Sheet'!A63</f>
        <v>PRODUCTIONmix EC</v>
      </c>
      <c r="B60" s="5" t="e">
        <f>(INDEX(ItemCosts,MATCH('Blend Sheet'!$C$4,ItemNum,0),MATCH(B$1,Districts,0))*'Blend Sheet'!$C63)+(INDEX(ItemCosts,MATCH('Blend Sheet'!$D$4,ItemNum,0),MATCH(B$1,Districts,0))*'Blend Sheet'!$D63)+(INDEX(ItemCosts,MATCH('Blend Sheet'!$E$4,ItemNum,0),MATCH(B$1,Districts,0))*'Blend Sheet'!$E63)+(INDEX(ItemCosts,MATCH('Blend Sheet'!$F$4,ItemNum,0),MATCH(B$1,Districts,0))*'Blend Sheet'!$F63)+(INDEX(ItemCosts,MATCH('Blend Sheet'!$G$4,ItemNum,0),MATCH(B$1,Districts,0))*'Blend Sheet'!$G63)+(INDEX(ItemCosts,MATCH('Blend Sheet'!$H$4,ItemNum,0),MATCH(B$1,Districts,0))*'Blend Sheet'!$H63)+(INDEX(ItemCosts,MATCH('Blend Sheet'!$I$4,ItemNum,0),MATCH(B$1,Districts,0))*'Blend Sheet'!$I63)+(INDEX(ItemCosts,MATCH('Blend Sheet'!$J$4,ItemNum,0),MATCH(B$1,Districts,0))*'Blend Sheet'!$J63)+(INDEX(ItemCosts,MATCH('Blend Sheet'!$K$4,ItemNum,0),MATCH(B$1,Districts,0))*'Blend Sheet'!$K63)+(INDEX(ItemCosts,MATCH('Blend Sheet'!$L$4,ItemNum,0),MATCH(B$1,Districts,0))*'Blend Sheet'!$L63)+(INDEX(ItemCosts,MATCH('Blend Sheet'!$M$4,ItemNum,0),MATCH(B$1,Districts,0))*'Blend Sheet'!$M63)+(INDEX(ItemCosts,MATCH('Blend Sheet'!$N$4,ItemNum,0),MATCH(B$1,Districts,0))*'Blend Sheet'!$N63)+(INDEX(ItemCosts,MATCH('Blend Sheet'!$O$4,ItemNum,0),MATCH(B$1,Districts,0))*'Blend Sheet'!$O63)+(INDEX(ItemCosts,MATCH('Blend Sheet'!$P$4,ItemNum,0),MATCH(B$1,Districts,0))*'Blend Sheet'!$P63)+(INDEX(ItemCosts,MATCH('Blend Sheet'!$Q$4,ItemNum,0),MATCH(B$1,Districts,0))*'Blend Sheet'!$Q63)+(INDEX(ItemCosts,MATCH('Blend Sheet'!$R$4,ItemNum,0),MATCH(B$1,Districts,0))*'Blend Sheet'!$R63)+(INDEX(ItemCosts,MATCH('Blend Sheet'!$S$4,ItemNum,0),MATCH(B$1,Districts,0))*'Blend Sheet'!$S63)+(INDEX(ItemCosts,MATCH('Blend Sheet'!$T$4,ItemNum,0),MATCH(B$1,Districts,0))*'Blend Sheet'!$T63)+(INDEX(ItemCosts,MATCH('Blend Sheet'!$U$4,ItemNum,0),MATCH(B$1,Districts,0))*'Blend Sheet'!$U63)+(INDEX(ItemCosts,MATCH('Blend Sheet'!$V$4,ItemNum,0),MATCH(B$1,Districts,0))*'Blend Sheet'!$V63)+(INDEX(ItemCosts,MATCH('Blend Sheet'!$W$4,ItemNum,0),MATCH(B$1,Districts,0))*'Blend Sheet'!$W63)+(INDEX(ItemCosts,MATCH('Blend Sheet'!$X$4,ItemNum,0),MATCH(B$1,Districts,0))*'Blend Sheet'!$X63)+(INDEX(ItemCosts,MATCH('Blend Sheet'!$Y$4,ItemNum,0),MATCH(B$1,Districts,0))*'Blend Sheet'!$Y63)+(INDEX(ItemCosts,MATCH('Blend Sheet'!$Z$4,ItemNum,0),MATCH(B$1,Districts,0))*'Blend Sheet'!$Z63)+(INDEX(ItemCosts,MATCH('Blend Sheet'!$AA$4,ItemNum,0),MATCH(B$1,Districts,0))*'Blend Sheet'!$AA63)+(INDEX(ItemCosts,MATCH('Blend Sheet'!$AB$4,ItemNum,0),MATCH(B$1,Districts,0))*'Blend Sheet'!$AB63)+(INDEX(ItemCosts,MATCH('Blend Sheet'!$AC$4,ItemNum,0),MATCH(B$1,Districts,0))*'Blend Sheet'!$AC63)+(INDEX(ItemCosts,MATCH('Blend Sheet'!$AD$4,ItemNum,0),MATCH(B$1,Districts,0))*'Blend Sheet'!$AD63)+(INDEX(ItemCosts,MATCH('Blend Sheet'!$AE$4,ItemNum,0),MATCH(B$1,Districts,0))*'Blend Sheet'!$AE63)+(INDEX(ItemCosts,MATCH('Blend Sheet'!$AF$4,ItemNum,0),MATCH(B$1,Districts,0))*'Blend Sheet'!$AF63)+(INDEX(ItemCosts,MATCH('Blend Sheet'!$AG$4,ItemNum,0),MATCH(B$1,Districts,0))*'Blend Sheet'!$AG63)+(INDEX(ItemCosts,MATCH('Blend Sheet'!$AH$4,ItemNum,0),MATCH(B$1,Districts,0))*'Blend Sheet'!$AH63)+(INDEX(ItemCosts,MATCH('Blend Sheet'!$AI$4,ItemNum,0),MATCH(B$1,Districts,0))*'Blend Sheet'!$AI63)+(INDEX(ItemCosts,MATCH('Blend Sheet'!$AJ$4,ItemNum,0),MATCH(B$1,Districts,0))*'Blend Sheet'!$AJ63)+(INDEX(ItemCosts,MATCH('Blend Sheet'!$AK$4,ItemNum,0),MATCH(B$1,Districts,0))*'Blend Sheet'!$AK63)+(INDEX(ItemCosts,MATCH('Blend Sheet'!$AL$4,ItemNum,0),MATCH(B$1,Districts,0))*'Blend Sheet'!$AL63)+(INDEX(ItemCosts,MATCH('Blend Sheet'!$AM$4,ItemNum,0),MATCH(B$1,Districts,0))*'Blend Sheet'!$AM63)+(INDEX(ItemCosts,MATCH('Blend Sheet'!$AN$4,ItemNum,0),MATCH(B$1,Districts,0))*'Blend Sheet'!$AN63)+(INDEX(ItemCosts,MATCH('Blend Sheet'!$AO$4,ItemNum,0),MATCH(B$1,Districts,0))*'Blend Sheet'!$AO63)+(INDEX(ItemCosts,MATCH('Blend Sheet'!$AP$4,ItemNum,0),MATCH(B$1,Districts,0))*'Blend Sheet'!$AP63)+(INDEX(ItemCosts,MATCH('Blend Sheet'!$AQ$4,ItemNum,0),MATCH(B$1,Districts,0))*'Blend Sheet'!$AQ63)+(INDEX(ItemCosts,MATCH('Blend Sheet'!$AR$4,ItemNum,0),MATCH(B$1,Districts,0))*'Blend Sheet'!$AR63)+(INDEX(ItemCosts,MATCH('Blend Sheet'!$AS$4,ItemNum,0),MATCH(B$1,Districts,0))*'Blend Sheet'!$AS63)</f>
        <v>#N/A</v>
      </c>
      <c r="C60" s="5" t="e">
        <f>(INDEX(ItemCosts,MATCH('Blend Sheet'!$C$4,ItemNum,0),MATCH(C$1,Districts,0))*'Blend Sheet'!$C63)+(INDEX(ItemCosts,MATCH('Blend Sheet'!$D$4,ItemNum,0),MATCH(C$1,Districts,0))*'Blend Sheet'!$D63)+(INDEX(ItemCosts,MATCH('Blend Sheet'!$E$4,ItemNum,0),MATCH(C$1,Districts,0))*'Blend Sheet'!$E63)+(INDEX(ItemCosts,MATCH('Blend Sheet'!$F$4,ItemNum,0),MATCH(C$1,Districts,0))*'Blend Sheet'!$F63)+(INDEX(ItemCosts,MATCH('Blend Sheet'!$G$4,ItemNum,0),MATCH(C$1,Districts,0))*'Blend Sheet'!$G63)+(INDEX(ItemCosts,MATCH('Blend Sheet'!$H$4,ItemNum,0),MATCH(C$1,Districts,0))*'Blend Sheet'!$H63)+(INDEX(ItemCosts,MATCH('Blend Sheet'!$I$4,ItemNum,0),MATCH(C$1,Districts,0))*'Blend Sheet'!$I63)+(INDEX(ItemCosts,MATCH('Blend Sheet'!$J$4,ItemNum,0),MATCH(C$1,Districts,0))*'Blend Sheet'!$J63)+(INDEX(ItemCosts,MATCH('Blend Sheet'!$K$4,ItemNum,0),MATCH(C$1,Districts,0))*'Blend Sheet'!$K63)+(INDEX(ItemCosts,MATCH('Blend Sheet'!$L$4,ItemNum,0),MATCH(C$1,Districts,0))*'Blend Sheet'!$L63)+(INDEX(ItemCosts,MATCH('Blend Sheet'!$M$4,ItemNum,0),MATCH(C$1,Districts,0))*'Blend Sheet'!$M63)+(INDEX(ItemCosts,MATCH('Blend Sheet'!$N$4,ItemNum,0),MATCH(C$1,Districts,0))*'Blend Sheet'!$N63)+(INDEX(ItemCosts,MATCH('Blend Sheet'!$O$4,ItemNum,0),MATCH(C$1,Districts,0))*'Blend Sheet'!$O63)+(INDEX(ItemCosts,MATCH('Blend Sheet'!$P$4,ItemNum,0),MATCH(C$1,Districts,0))*'Blend Sheet'!$P63)+(INDEX(ItemCosts,MATCH('Blend Sheet'!$Q$4,ItemNum,0),MATCH(C$1,Districts,0))*'Blend Sheet'!$Q63)+(INDEX(ItemCosts,MATCH('Blend Sheet'!$R$4,ItemNum,0),MATCH(C$1,Districts,0))*'Blend Sheet'!$R63)+(INDEX(ItemCosts,MATCH('Blend Sheet'!$S$4,ItemNum,0),MATCH(C$1,Districts,0))*'Blend Sheet'!$S63)+(INDEX(ItemCosts,MATCH('Blend Sheet'!$T$4,ItemNum,0),MATCH(C$1,Districts,0))*'Blend Sheet'!$T63)+(INDEX(ItemCosts,MATCH('Blend Sheet'!$U$4,ItemNum,0),MATCH(C$1,Districts,0))*'Blend Sheet'!$U63)+(INDEX(ItemCosts,MATCH('Blend Sheet'!$V$4,ItemNum,0),MATCH(C$1,Districts,0))*'Blend Sheet'!$V63)+(INDEX(ItemCosts,MATCH('Blend Sheet'!$W$4,ItemNum,0),MATCH(C$1,Districts,0))*'Blend Sheet'!$W63)+(INDEX(ItemCosts,MATCH('Blend Sheet'!$X$4,ItemNum,0),MATCH(C$1,Districts,0))*'Blend Sheet'!$X63)+(INDEX(ItemCosts,MATCH('Blend Sheet'!$Y$4,ItemNum,0),MATCH(C$1,Districts,0))*'Blend Sheet'!$Y63)+(INDEX(ItemCosts,MATCH('Blend Sheet'!$Z$4,ItemNum,0),MATCH(C$1,Districts,0))*'Blend Sheet'!$Z63)+(INDEX(ItemCosts,MATCH('Blend Sheet'!$AA$4,ItemNum,0),MATCH(C$1,Districts,0))*'Blend Sheet'!$AA63)+(INDEX(ItemCosts,MATCH('Blend Sheet'!$AB$4,ItemNum,0),MATCH(C$1,Districts,0))*'Blend Sheet'!$AB63)+(INDEX(ItemCosts,MATCH('Blend Sheet'!$AC$4,ItemNum,0),MATCH(C$1,Districts,0))*'Blend Sheet'!$AC63)+(INDEX(ItemCosts,MATCH('Blend Sheet'!$AD$4,ItemNum,0),MATCH(C$1,Districts,0))*'Blend Sheet'!$AD63)+(INDEX(ItemCosts,MATCH('Blend Sheet'!$AE$4,ItemNum,0),MATCH(C$1,Districts,0))*'Blend Sheet'!$AE63)+(INDEX(ItemCosts,MATCH('Blend Sheet'!$AF$4,ItemNum,0),MATCH(C$1,Districts,0))*'Blend Sheet'!$AF63)+(INDEX(ItemCosts,MATCH('Blend Sheet'!$AG$4,ItemNum,0),MATCH(C$1,Districts,0))*'Blend Sheet'!$AG63)+(INDEX(ItemCosts,MATCH('Blend Sheet'!$AH$4,ItemNum,0),MATCH(C$1,Districts,0))*'Blend Sheet'!$AH63)+(INDEX(ItemCosts,MATCH('Blend Sheet'!$AI$4,ItemNum,0),MATCH(C$1,Districts,0))*'Blend Sheet'!$AI63)+(INDEX(ItemCosts,MATCH('Blend Sheet'!$AJ$4,ItemNum,0),MATCH(C$1,Districts,0))*'Blend Sheet'!$AJ63)+(INDEX(ItemCosts,MATCH('Blend Sheet'!$AK$4,ItemNum,0),MATCH(C$1,Districts,0))*'Blend Sheet'!$AK63)+(INDEX(ItemCosts,MATCH('Blend Sheet'!$AL$4,ItemNum,0),MATCH(C$1,Districts,0))*'Blend Sheet'!$AL63)+(INDEX(ItemCosts,MATCH('Blend Sheet'!$AM$4,ItemNum,0),MATCH(C$1,Districts,0))*'Blend Sheet'!$AM63)+(INDEX(ItemCosts,MATCH('Blend Sheet'!$AN$4,ItemNum,0),MATCH(C$1,Districts,0))*'Blend Sheet'!$AN63)+(INDEX(ItemCosts,MATCH('Blend Sheet'!$AO$4,ItemNum,0),MATCH(C$1,Districts,0))*'Blend Sheet'!$AO63)+(INDEX(ItemCosts,MATCH('Blend Sheet'!$AP$4,ItemNum,0),MATCH(C$1,Districts,0))*'Blend Sheet'!$AP63)+(INDEX(ItemCosts,MATCH('Blend Sheet'!$AQ$4,ItemNum,0),MATCH(C$1,Districts,0))*'Blend Sheet'!$AQ63)+(INDEX(ItemCosts,MATCH('Blend Sheet'!$AR$4,ItemNum,0),MATCH(C$1,Districts,0))*'Blend Sheet'!$AR63)+(INDEX(ItemCosts,MATCH('Blend Sheet'!$AS$4,ItemNum,0),MATCH(C$1,Districts,0))*'Blend Sheet'!$AS63)</f>
        <v>#N/A</v>
      </c>
      <c r="D60" s="5" t="e">
        <f>(INDEX(ItemCosts,MATCH('Blend Sheet'!$C$4,ItemNum,0),MATCH(D$1,Districts,0))*'Blend Sheet'!$C63)+(INDEX(ItemCosts,MATCH('Blend Sheet'!$D$4,ItemNum,0),MATCH(D$1,Districts,0))*'Blend Sheet'!$D63)+(INDEX(ItemCosts,MATCH('Blend Sheet'!$E$4,ItemNum,0),MATCH(D$1,Districts,0))*'Blend Sheet'!$E63)+(INDEX(ItemCosts,MATCH('Blend Sheet'!$F$4,ItemNum,0),MATCH(D$1,Districts,0))*'Blend Sheet'!$F63)+(INDEX(ItemCosts,MATCH('Blend Sheet'!$G$4,ItemNum,0),MATCH(D$1,Districts,0))*'Blend Sheet'!$G63)+(INDEX(ItemCosts,MATCH('Blend Sheet'!$H$4,ItemNum,0),MATCH(D$1,Districts,0))*'Blend Sheet'!$H63)+(INDEX(ItemCosts,MATCH('Blend Sheet'!$I$4,ItemNum,0),MATCH(D$1,Districts,0))*'Blend Sheet'!$I63)+(INDEX(ItemCosts,MATCH('Blend Sheet'!$J$4,ItemNum,0),MATCH(D$1,Districts,0))*'Blend Sheet'!$J63)+(INDEX(ItemCosts,MATCH('Blend Sheet'!$K$4,ItemNum,0),MATCH(D$1,Districts,0))*'Blend Sheet'!$K63)+(INDEX(ItemCosts,MATCH('Blend Sheet'!$L$4,ItemNum,0),MATCH(D$1,Districts,0))*'Blend Sheet'!$L63)+(INDEX(ItemCosts,MATCH('Blend Sheet'!$M$4,ItemNum,0),MATCH(D$1,Districts,0))*'Blend Sheet'!$M63)+(INDEX(ItemCosts,MATCH('Blend Sheet'!$N$4,ItemNum,0),MATCH(D$1,Districts,0))*'Blend Sheet'!$N63)+(INDEX(ItemCosts,MATCH('Blend Sheet'!$O$4,ItemNum,0),MATCH(D$1,Districts,0))*'Blend Sheet'!$O63)+(INDEX(ItemCosts,MATCH('Blend Sheet'!$P$4,ItemNum,0),MATCH(D$1,Districts,0))*'Blend Sheet'!$P63)+(INDEX(ItemCosts,MATCH('Blend Sheet'!$Q$4,ItemNum,0),MATCH(D$1,Districts,0))*'Blend Sheet'!$Q63)+(INDEX(ItemCosts,MATCH('Blend Sheet'!$R$4,ItemNum,0),MATCH(D$1,Districts,0))*'Blend Sheet'!$R63)+(INDEX(ItemCosts,MATCH('Blend Sheet'!$S$4,ItemNum,0),MATCH(D$1,Districts,0))*'Blend Sheet'!$S63)+(INDEX(ItemCosts,MATCH('Blend Sheet'!$T$4,ItemNum,0),MATCH(D$1,Districts,0))*'Blend Sheet'!$T63)+(INDEX(ItemCosts,MATCH('Blend Sheet'!$U$4,ItemNum,0),MATCH(D$1,Districts,0))*'Blend Sheet'!$U63)+(INDEX(ItemCosts,MATCH('Blend Sheet'!$V$4,ItemNum,0),MATCH(D$1,Districts,0))*'Blend Sheet'!$V63)+(INDEX(ItemCosts,MATCH('Blend Sheet'!$W$4,ItemNum,0),MATCH(D$1,Districts,0))*'Blend Sheet'!$W63)+(INDEX(ItemCosts,MATCH('Blend Sheet'!$X$4,ItemNum,0),MATCH(D$1,Districts,0))*'Blend Sheet'!$X63)+(INDEX(ItemCosts,MATCH('Blend Sheet'!$Y$4,ItemNum,0),MATCH(D$1,Districts,0))*'Blend Sheet'!$Y63)+(INDEX(ItemCosts,MATCH('Blend Sheet'!$Z$4,ItemNum,0),MATCH(D$1,Districts,0))*'Blend Sheet'!$Z63)+(INDEX(ItemCosts,MATCH('Blend Sheet'!$AA$4,ItemNum,0),MATCH(D$1,Districts,0))*'Blend Sheet'!$AA63)+(INDEX(ItemCosts,MATCH('Blend Sheet'!$AB$4,ItemNum,0),MATCH(D$1,Districts,0))*'Blend Sheet'!$AB63)+(INDEX(ItemCosts,MATCH('Blend Sheet'!$AC$4,ItemNum,0),MATCH(D$1,Districts,0))*'Blend Sheet'!$AC63)+(INDEX(ItemCosts,MATCH('Blend Sheet'!$AD$4,ItemNum,0),MATCH(D$1,Districts,0))*'Blend Sheet'!$AD63)+(INDEX(ItemCosts,MATCH('Blend Sheet'!$AE$4,ItemNum,0),MATCH(D$1,Districts,0))*'Blend Sheet'!$AE63)+(INDEX(ItemCosts,MATCH('Blend Sheet'!$AF$4,ItemNum,0),MATCH(D$1,Districts,0))*'Blend Sheet'!$AF63)+(INDEX(ItemCosts,MATCH('Blend Sheet'!$AG$4,ItemNum,0),MATCH(D$1,Districts,0))*'Blend Sheet'!$AG63)+(INDEX(ItemCosts,MATCH('Blend Sheet'!$AH$4,ItemNum,0),MATCH(D$1,Districts,0))*'Blend Sheet'!$AH63)+(INDEX(ItemCosts,MATCH('Blend Sheet'!$AI$4,ItemNum,0),MATCH(D$1,Districts,0))*'Blend Sheet'!$AI63)+(INDEX(ItemCosts,MATCH('Blend Sheet'!$AJ$4,ItemNum,0),MATCH(D$1,Districts,0))*'Blend Sheet'!$AJ63)+(INDEX(ItemCosts,MATCH('Blend Sheet'!$AK$4,ItemNum,0),MATCH(D$1,Districts,0))*'Blend Sheet'!$AK63)+(INDEX(ItemCosts,MATCH('Blend Sheet'!$AL$4,ItemNum,0),MATCH(D$1,Districts,0))*'Blend Sheet'!$AL63)+(INDEX(ItemCosts,MATCH('Blend Sheet'!$AM$4,ItemNum,0),MATCH(D$1,Districts,0))*'Blend Sheet'!$AM63)+(INDEX(ItemCosts,MATCH('Blend Sheet'!$AN$4,ItemNum,0),MATCH(D$1,Districts,0))*'Blend Sheet'!$AN63)+(INDEX(ItemCosts,MATCH('Blend Sheet'!$AO$4,ItemNum,0),MATCH(D$1,Districts,0))*'Blend Sheet'!$AO63)+(INDEX(ItemCosts,MATCH('Blend Sheet'!$AP$4,ItemNum,0),MATCH(D$1,Districts,0))*'Blend Sheet'!$AP63)+(INDEX(ItemCosts,MATCH('Blend Sheet'!$AQ$4,ItemNum,0),MATCH(D$1,Districts,0))*'Blend Sheet'!$AQ63)+(INDEX(ItemCosts,MATCH('Blend Sheet'!$AR$4,ItemNum,0),MATCH(D$1,Districts,0))*'Blend Sheet'!$AR63)+(INDEX(ItemCosts,MATCH('Blend Sheet'!$AS$4,ItemNum,0),MATCH(D$1,Districts,0))*'Blend Sheet'!$AS63)</f>
        <v>#N/A</v>
      </c>
      <c r="E60" s="5" t="e">
        <f>(INDEX(ItemCosts,MATCH('Blend Sheet'!$C$4,ItemNum,0),MATCH(E$1,Districts,0))*'Blend Sheet'!$C63)+(INDEX(ItemCosts,MATCH('Blend Sheet'!$D$4,ItemNum,0),MATCH(E$1,Districts,0))*'Blend Sheet'!$D63)+(INDEX(ItemCosts,MATCH('Blend Sheet'!$E$4,ItemNum,0),MATCH(E$1,Districts,0))*'Blend Sheet'!$E63)+(INDEX(ItemCosts,MATCH('Blend Sheet'!$F$4,ItemNum,0),MATCH(E$1,Districts,0))*'Blend Sheet'!$F63)+(INDEX(ItemCosts,MATCH('Blend Sheet'!$G$4,ItemNum,0),MATCH(E$1,Districts,0))*'Blend Sheet'!$G63)+(INDEX(ItemCosts,MATCH('Blend Sheet'!$H$4,ItemNum,0),MATCH(E$1,Districts,0))*'Blend Sheet'!$H63)+(INDEX(ItemCosts,MATCH('Blend Sheet'!$I$4,ItemNum,0),MATCH(E$1,Districts,0))*'Blend Sheet'!$I63)+(INDEX(ItemCosts,MATCH('Blend Sheet'!$J$4,ItemNum,0),MATCH(E$1,Districts,0))*'Blend Sheet'!$J63)+(INDEX(ItemCosts,MATCH('Blend Sheet'!$K$4,ItemNum,0),MATCH(E$1,Districts,0))*'Blend Sheet'!$K63)+(INDEX(ItemCosts,MATCH('Blend Sheet'!$L$4,ItemNum,0),MATCH(E$1,Districts,0))*'Blend Sheet'!$L63)+(INDEX(ItemCosts,MATCH('Blend Sheet'!$M$4,ItemNum,0),MATCH(E$1,Districts,0))*'Blend Sheet'!$M63)+(INDEX(ItemCosts,MATCH('Blend Sheet'!$N$4,ItemNum,0),MATCH(E$1,Districts,0))*'Blend Sheet'!$N63)+(INDEX(ItemCosts,MATCH('Blend Sheet'!$O$4,ItemNum,0),MATCH(E$1,Districts,0))*'Blend Sheet'!$O63)+(INDEX(ItemCosts,MATCH('Blend Sheet'!$P$4,ItemNum,0),MATCH(E$1,Districts,0))*'Blend Sheet'!$P63)+(INDEX(ItemCosts,MATCH('Blend Sheet'!$Q$4,ItemNum,0),MATCH(E$1,Districts,0))*'Blend Sheet'!$Q63)+(INDEX(ItemCosts,MATCH('Blend Sheet'!$R$4,ItemNum,0),MATCH(E$1,Districts,0))*'Blend Sheet'!$R63)+(INDEX(ItemCosts,MATCH('Blend Sheet'!$S$4,ItemNum,0),MATCH(E$1,Districts,0))*'Blend Sheet'!$S63)+(INDEX(ItemCosts,MATCH('Blend Sheet'!$T$4,ItemNum,0),MATCH(E$1,Districts,0))*'Blend Sheet'!$T63)+(INDEX(ItemCosts,MATCH('Blend Sheet'!$U$4,ItemNum,0),MATCH(E$1,Districts,0))*'Blend Sheet'!$U63)+(INDEX(ItemCosts,MATCH('Blend Sheet'!$V$4,ItemNum,0),MATCH(E$1,Districts,0))*'Blend Sheet'!$V63)+(INDEX(ItemCosts,MATCH('Blend Sheet'!$W$4,ItemNum,0),MATCH(E$1,Districts,0))*'Blend Sheet'!$W63)+(INDEX(ItemCosts,MATCH('Blend Sheet'!$X$4,ItemNum,0),MATCH(E$1,Districts,0))*'Blend Sheet'!$X63)+(INDEX(ItemCosts,MATCH('Blend Sheet'!$Y$4,ItemNum,0),MATCH(E$1,Districts,0))*'Blend Sheet'!$Y63)+(INDEX(ItemCosts,MATCH('Blend Sheet'!$Z$4,ItemNum,0),MATCH(E$1,Districts,0))*'Blend Sheet'!$Z63)+(INDEX(ItemCosts,MATCH('Blend Sheet'!$AA$4,ItemNum,0),MATCH(E$1,Districts,0))*'Blend Sheet'!$AA63)+(INDEX(ItemCosts,MATCH('Blend Sheet'!$AB$4,ItemNum,0),MATCH(E$1,Districts,0))*'Blend Sheet'!$AB63)+(INDEX(ItemCosts,MATCH('Blend Sheet'!$AC$4,ItemNum,0),MATCH(E$1,Districts,0))*'Blend Sheet'!$AC63)+(INDEX(ItemCosts,MATCH('Blend Sheet'!$AD$4,ItemNum,0),MATCH(E$1,Districts,0))*'Blend Sheet'!$AD63)+(INDEX(ItemCosts,MATCH('Blend Sheet'!$AE$4,ItemNum,0),MATCH(E$1,Districts,0))*'Blend Sheet'!$AE63)+(INDEX(ItemCosts,MATCH('Blend Sheet'!$AF$4,ItemNum,0),MATCH(E$1,Districts,0))*'Blend Sheet'!$AF63)+(INDEX(ItemCosts,MATCH('Blend Sheet'!$AG$4,ItemNum,0),MATCH(E$1,Districts,0))*'Blend Sheet'!$AG63)+(INDEX(ItemCosts,MATCH('Blend Sheet'!$AH$4,ItemNum,0),MATCH(E$1,Districts,0))*'Blend Sheet'!$AH63)+(INDEX(ItemCosts,MATCH('Blend Sheet'!$AI$4,ItemNum,0),MATCH(E$1,Districts,0))*'Blend Sheet'!$AI63)+(INDEX(ItemCosts,MATCH('Blend Sheet'!$AJ$4,ItemNum,0),MATCH(E$1,Districts,0))*'Blend Sheet'!$AJ63)+(INDEX(ItemCosts,MATCH('Blend Sheet'!$AK$4,ItemNum,0),MATCH(E$1,Districts,0))*'Blend Sheet'!$AK63)+(INDEX(ItemCosts,MATCH('Blend Sheet'!$AL$4,ItemNum,0),MATCH(E$1,Districts,0))*'Blend Sheet'!$AL63)+(INDEX(ItemCosts,MATCH('Blend Sheet'!$AM$4,ItemNum,0),MATCH(E$1,Districts,0))*'Blend Sheet'!$AM63)+(INDEX(ItemCosts,MATCH('Blend Sheet'!$AN$4,ItemNum,0),MATCH(E$1,Districts,0))*'Blend Sheet'!$AN63)+(INDEX(ItemCosts,MATCH('Blend Sheet'!$AO$4,ItemNum,0),MATCH(E$1,Districts,0))*'Blend Sheet'!$AO63)+(INDEX(ItemCosts,MATCH('Blend Sheet'!$AP$4,ItemNum,0),MATCH(E$1,Districts,0))*'Blend Sheet'!$AP63)+(INDEX(ItemCosts,MATCH('Blend Sheet'!$AQ$4,ItemNum,0),MATCH(E$1,Districts,0))*'Blend Sheet'!$AQ63)+(INDEX(ItemCosts,MATCH('Blend Sheet'!$AR$4,ItemNum,0),MATCH(E$1,Districts,0))*'Blend Sheet'!$AR63)+(INDEX(ItemCosts,MATCH('Blend Sheet'!$AS$4,ItemNum,0),MATCH(E$1,Districts,0))*'Blend Sheet'!$AS63)</f>
        <v>#N/A</v>
      </c>
      <c r="F60" s="5" t="e">
        <f>(INDEX(ItemCosts,MATCH('Blend Sheet'!$C$4,ItemNum,0),MATCH(F$1,Districts,0))*'Blend Sheet'!$C63)+(INDEX(ItemCosts,MATCH('Blend Sheet'!$D$4,ItemNum,0),MATCH(F$1,Districts,0))*'Blend Sheet'!$D63)+(INDEX(ItemCosts,MATCH('Blend Sheet'!$E$4,ItemNum,0),MATCH(F$1,Districts,0))*'Blend Sheet'!$E63)+(INDEX(ItemCosts,MATCH('Blend Sheet'!$F$4,ItemNum,0),MATCH(F$1,Districts,0))*'Blend Sheet'!$F63)+(INDEX(ItemCosts,MATCH('Blend Sheet'!$G$4,ItemNum,0),MATCH(F$1,Districts,0))*'Blend Sheet'!$G63)+(INDEX(ItemCosts,MATCH('Blend Sheet'!$H$4,ItemNum,0),MATCH(F$1,Districts,0))*'Blend Sheet'!$H63)+(INDEX(ItemCosts,MATCH('Blend Sheet'!$I$4,ItemNum,0),MATCH(F$1,Districts,0))*'Blend Sheet'!$I63)+(INDEX(ItemCosts,MATCH('Blend Sheet'!$J$4,ItemNum,0),MATCH(F$1,Districts,0))*'Blend Sheet'!$J63)+(INDEX(ItemCosts,MATCH('Blend Sheet'!$K$4,ItemNum,0),MATCH(F$1,Districts,0))*'Blend Sheet'!$K63)+(INDEX(ItemCosts,MATCH('Blend Sheet'!$L$4,ItemNum,0),MATCH(F$1,Districts,0))*'Blend Sheet'!$L63)+(INDEX(ItemCosts,MATCH('Blend Sheet'!$M$4,ItemNum,0),MATCH(F$1,Districts,0))*'Blend Sheet'!$M63)+(INDEX(ItemCosts,MATCH('Blend Sheet'!$N$4,ItemNum,0),MATCH(F$1,Districts,0))*'Blend Sheet'!$N63)+(INDEX(ItemCosts,MATCH('Blend Sheet'!$O$4,ItemNum,0),MATCH(F$1,Districts,0))*'Blend Sheet'!$O63)+(INDEX(ItemCosts,MATCH('Blend Sheet'!$P$4,ItemNum,0),MATCH(F$1,Districts,0))*'Blend Sheet'!$P63)+(INDEX(ItemCosts,MATCH('Blend Sheet'!$Q$4,ItemNum,0),MATCH(F$1,Districts,0))*'Blend Sheet'!$Q63)+(INDEX(ItemCosts,MATCH('Blend Sheet'!$R$4,ItemNum,0),MATCH(F$1,Districts,0))*'Blend Sheet'!$R63)+(INDEX(ItemCosts,MATCH('Blend Sheet'!$S$4,ItemNum,0),MATCH(F$1,Districts,0))*'Blend Sheet'!$S63)+(INDEX(ItemCosts,MATCH('Blend Sheet'!$T$4,ItemNum,0),MATCH(F$1,Districts,0))*'Blend Sheet'!$T63)+(INDEX(ItemCosts,MATCH('Blend Sheet'!$U$4,ItemNum,0),MATCH(F$1,Districts,0))*'Blend Sheet'!$U63)+(INDEX(ItemCosts,MATCH('Blend Sheet'!$V$4,ItemNum,0),MATCH(F$1,Districts,0))*'Blend Sheet'!$V63)+(INDEX(ItemCosts,MATCH('Blend Sheet'!$W$4,ItemNum,0),MATCH(F$1,Districts,0))*'Blend Sheet'!$W63)+(INDEX(ItemCosts,MATCH('Blend Sheet'!$X$4,ItemNum,0),MATCH(F$1,Districts,0))*'Blend Sheet'!$X63)+(INDEX(ItemCosts,MATCH('Blend Sheet'!$Y$4,ItemNum,0),MATCH(F$1,Districts,0))*'Blend Sheet'!$Y63)+(INDEX(ItemCosts,MATCH('Blend Sheet'!$Z$4,ItemNum,0),MATCH(F$1,Districts,0))*'Blend Sheet'!$Z63)+(INDEX(ItemCosts,MATCH('Blend Sheet'!$AA$4,ItemNum,0),MATCH(F$1,Districts,0))*'Blend Sheet'!$AA63)+(INDEX(ItemCosts,MATCH('Blend Sheet'!$AB$4,ItemNum,0),MATCH(F$1,Districts,0))*'Blend Sheet'!$AB63)+(INDEX(ItemCosts,MATCH('Blend Sheet'!$AC$4,ItemNum,0),MATCH(F$1,Districts,0))*'Blend Sheet'!$AC63)+(INDEX(ItemCosts,MATCH('Blend Sheet'!$AD$4,ItemNum,0),MATCH(F$1,Districts,0))*'Blend Sheet'!$AD63)+(INDEX(ItemCosts,MATCH('Blend Sheet'!$AE$4,ItemNum,0),MATCH(F$1,Districts,0))*'Blend Sheet'!$AE63)+(INDEX(ItemCosts,MATCH('Blend Sheet'!$AF$4,ItemNum,0),MATCH(F$1,Districts,0))*'Blend Sheet'!$AF63)+(INDEX(ItemCosts,MATCH('Blend Sheet'!$AG$4,ItemNum,0),MATCH(F$1,Districts,0))*'Blend Sheet'!$AG63)+(INDEX(ItemCosts,MATCH('Blend Sheet'!$AH$4,ItemNum,0),MATCH(F$1,Districts,0))*'Blend Sheet'!$AH63)+(INDEX(ItemCosts,MATCH('Blend Sheet'!$AI$4,ItemNum,0),MATCH(F$1,Districts,0))*'Blend Sheet'!$AI63)+(INDEX(ItemCosts,MATCH('Blend Sheet'!$AJ$4,ItemNum,0),MATCH(F$1,Districts,0))*'Blend Sheet'!$AJ63)+(INDEX(ItemCosts,MATCH('Blend Sheet'!$AK$4,ItemNum,0),MATCH(F$1,Districts,0))*'Blend Sheet'!$AK63)+(INDEX(ItemCosts,MATCH('Blend Sheet'!$AL$4,ItemNum,0),MATCH(F$1,Districts,0))*'Blend Sheet'!$AL63)+(INDEX(ItemCosts,MATCH('Blend Sheet'!$AM$4,ItemNum,0),MATCH(F$1,Districts,0))*'Blend Sheet'!$AM63)+(INDEX(ItemCosts,MATCH('Blend Sheet'!$AN$4,ItemNum,0),MATCH(F$1,Districts,0))*'Blend Sheet'!$AN63)+(INDEX(ItemCosts,MATCH('Blend Sheet'!$AO$4,ItemNum,0),MATCH(F$1,Districts,0))*'Blend Sheet'!$AO63)+(INDEX(ItemCosts,MATCH('Blend Sheet'!$AP$4,ItemNum,0),MATCH(F$1,Districts,0))*'Blend Sheet'!$AP63)+(INDEX(ItemCosts,MATCH('Blend Sheet'!$AQ$4,ItemNum,0),MATCH(F$1,Districts,0))*'Blend Sheet'!$AQ63)+(INDEX(ItemCosts,MATCH('Blend Sheet'!$AR$4,ItemNum,0),MATCH(F$1,Districts,0))*'Blend Sheet'!$AR63)+(INDEX(ItemCosts,MATCH('Blend Sheet'!$AS$4,ItemNum,0),MATCH(F$1,Districts,0))*'Blend Sheet'!$AS63)</f>
        <v>#N/A</v>
      </c>
      <c r="G60" s="5" t="e">
        <f>(INDEX(ItemCosts,MATCH('Blend Sheet'!$C$4,ItemNum,0),MATCH(G$1,Districts,0))*'Blend Sheet'!$C63)+(INDEX(ItemCosts,MATCH('Blend Sheet'!$D$4,ItemNum,0),MATCH(G$1,Districts,0))*'Blend Sheet'!$D63)+(INDEX(ItemCosts,MATCH('Blend Sheet'!$E$4,ItemNum,0),MATCH(G$1,Districts,0))*'Blend Sheet'!$E63)+(INDEX(ItemCosts,MATCH('Blend Sheet'!$F$4,ItemNum,0),MATCH(G$1,Districts,0))*'Blend Sheet'!$F63)+(INDEX(ItemCosts,MATCH('Blend Sheet'!$G$4,ItemNum,0),MATCH(G$1,Districts,0))*'Blend Sheet'!$G63)+(INDEX(ItemCosts,MATCH('Blend Sheet'!$H$4,ItemNum,0),MATCH(G$1,Districts,0))*'Blend Sheet'!$H63)+(INDEX(ItemCosts,MATCH('Blend Sheet'!$I$4,ItemNum,0),MATCH(G$1,Districts,0))*'Blend Sheet'!$I63)+(INDEX(ItemCosts,MATCH('Blend Sheet'!$J$4,ItemNum,0),MATCH(G$1,Districts,0))*'Blend Sheet'!$J63)+(INDEX(ItemCosts,MATCH('Blend Sheet'!$K$4,ItemNum,0),MATCH(G$1,Districts,0))*'Blend Sheet'!$K63)+(INDEX(ItemCosts,MATCH('Blend Sheet'!$L$4,ItemNum,0),MATCH(G$1,Districts,0))*'Blend Sheet'!$L63)+(INDEX(ItemCosts,MATCH('Blend Sheet'!$M$4,ItemNum,0),MATCH(G$1,Districts,0))*'Blend Sheet'!$M63)+(INDEX(ItemCosts,MATCH('Blend Sheet'!$N$4,ItemNum,0),MATCH(G$1,Districts,0))*'Blend Sheet'!$N63)+(INDEX(ItemCosts,MATCH('Blend Sheet'!$O$4,ItemNum,0),MATCH(G$1,Districts,0))*'Blend Sheet'!$O63)+(INDEX(ItemCosts,MATCH('Blend Sheet'!$P$4,ItemNum,0),MATCH(G$1,Districts,0))*'Blend Sheet'!$P63)+(INDEX(ItemCosts,MATCH('Blend Sheet'!$Q$4,ItemNum,0),MATCH(G$1,Districts,0))*'Blend Sheet'!$Q63)+(INDEX(ItemCosts,MATCH('Blend Sheet'!$R$4,ItemNum,0),MATCH(G$1,Districts,0))*'Blend Sheet'!$R63)+(INDEX(ItemCosts,MATCH('Blend Sheet'!$S$4,ItemNum,0),MATCH(G$1,Districts,0))*'Blend Sheet'!$S63)+(INDEX(ItemCosts,MATCH('Blend Sheet'!$T$4,ItemNum,0),MATCH(G$1,Districts,0))*'Blend Sheet'!$T63)+(INDEX(ItemCosts,MATCH('Blend Sheet'!$U$4,ItemNum,0),MATCH(G$1,Districts,0))*'Blend Sheet'!$U63)+(INDEX(ItemCosts,MATCH('Blend Sheet'!$V$4,ItemNum,0),MATCH(G$1,Districts,0))*'Blend Sheet'!$V63)+(INDEX(ItemCosts,MATCH('Blend Sheet'!$W$4,ItemNum,0),MATCH(G$1,Districts,0))*'Blend Sheet'!$W63)+(INDEX(ItemCosts,MATCH('Blend Sheet'!$X$4,ItemNum,0),MATCH(G$1,Districts,0))*'Blend Sheet'!$X63)+(INDEX(ItemCosts,MATCH('Blend Sheet'!$Y$4,ItemNum,0),MATCH(G$1,Districts,0))*'Blend Sheet'!$Y63)+(INDEX(ItemCosts,MATCH('Blend Sheet'!$Z$4,ItemNum,0),MATCH(G$1,Districts,0))*'Blend Sheet'!$Z63)+(INDEX(ItemCosts,MATCH('Blend Sheet'!$AA$4,ItemNum,0),MATCH(G$1,Districts,0))*'Blend Sheet'!$AA63)+(INDEX(ItemCosts,MATCH('Blend Sheet'!$AB$4,ItemNum,0),MATCH(G$1,Districts,0))*'Blend Sheet'!$AB63)+(INDEX(ItemCosts,MATCH('Blend Sheet'!$AC$4,ItemNum,0),MATCH(G$1,Districts,0))*'Blend Sheet'!$AC63)+(INDEX(ItemCosts,MATCH('Blend Sheet'!$AD$4,ItemNum,0),MATCH(G$1,Districts,0))*'Blend Sheet'!$AD63)+(INDEX(ItemCosts,MATCH('Blend Sheet'!$AE$4,ItemNum,0),MATCH(G$1,Districts,0))*'Blend Sheet'!$AE63)+(INDEX(ItemCosts,MATCH('Blend Sheet'!$AF$4,ItemNum,0),MATCH(G$1,Districts,0))*'Blend Sheet'!$AF63)+(INDEX(ItemCosts,MATCH('Blend Sheet'!$AG$4,ItemNum,0),MATCH(G$1,Districts,0))*'Blend Sheet'!$AG63)+(INDEX(ItemCosts,MATCH('Blend Sheet'!$AH$4,ItemNum,0),MATCH(G$1,Districts,0))*'Blend Sheet'!$AH63)+(INDEX(ItemCosts,MATCH('Blend Sheet'!$AI$4,ItemNum,0),MATCH(G$1,Districts,0))*'Blend Sheet'!$AI63)+(INDEX(ItemCosts,MATCH('Blend Sheet'!$AJ$4,ItemNum,0),MATCH(G$1,Districts,0))*'Blend Sheet'!$AJ63)+(INDEX(ItemCosts,MATCH('Blend Sheet'!$AK$4,ItemNum,0),MATCH(G$1,Districts,0))*'Blend Sheet'!$AK63)+(INDEX(ItemCosts,MATCH('Blend Sheet'!$AL$4,ItemNum,0),MATCH(G$1,Districts,0))*'Blend Sheet'!$AL63)+(INDEX(ItemCosts,MATCH('Blend Sheet'!$AM$4,ItemNum,0),MATCH(G$1,Districts,0))*'Blend Sheet'!$AM63)+(INDEX(ItemCosts,MATCH('Blend Sheet'!$AN$4,ItemNum,0),MATCH(G$1,Districts,0))*'Blend Sheet'!$AN63)+(INDEX(ItemCosts,MATCH('Blend Sheet'!$AO$4,ItemNum,0),MATCH(G$1,Districts,0))*'Blend Sheet'!$AO63)+(INDEX(ItemCosts,MATCH('Blend Sheet'!$AP$4,ItemNum,0),MATCH(G$1,Districts,0))*'Blend Sheet'!$AP63)+(INDEX(ItemCosts,MATCH('Blend Sheet'!$AQ$4,ItemNum,0),MATCH(G$1,Districts,0))*'Blend Sheet'!$AQ63)+(INDEX(ItemCosts,MATCH('Blend Sheet'!$AR$4,ItemNum,0),MATCH(G$1,Districts,0))*'Blend Sheet'!$AR63)+(INDEX(ItemCosts,MATCH('Blend Sheet'!$AS$4,ItemNum,0),MATCH(G$1,Districts,0))*'Blend Sheet'!$AS63)</f>
        <v>#N/A</v>
      </c>
      <c r="H60" s="5" t="e">
        <f>(INDEX(ItemCosts,MATCH('Blend Sheet'!$C$4,ItemNum,0),MATCH(H$1,Districts,0))*'Blend Sheet'!$C63)+(INDEX(ItemCosts,MATCH('Blend Sheet'!$D$4,ItemNum,0),MATCH(H$1,Districts,0))*'Blend Sheet'!$D63)+(INDEX(ItemCosts,MATCH('Blend Sheet'!$E$4,ItemNum,0),MATCH(H$1,Districts,0))*'Blend Sheet'!$E63)+(INDEX(ItemCosts,MATCH('Blend Sheet'!$F$4,ItemNum,0),MATCH(H$1,Districts,0))*'Blend Sheet'!$F63)+(INDEX(ItemCosts,MATCH('Blend Sheet'!$G$4,ItemNum,0),MATCH(H$1,Districts,0))*'Blend Sheet'!$G63)+(INDEX(ItemCosts,MATCH('Blend Sheet'!$H$4,ItemNum,0),MATCH(H$1,Districts,0))*'Blend Sheet'!$H63)+(INDEX(ItemCosts,MATCH('Blend Sheet'!$I$4,ItemNum,0),MATCH(H$1,Districts,0))*'Blend Sheet'!$I63)+(INDEX(ItemCosts,MATCH('Blend Sheet'!$J$4,ItemNum,0),MATCH(H$1,Districts,0))*'Blend Sheet'!$J63)+(INDEX(ItemCosts,MATCH('Blend Sheet'!$K$4,ItemNum,0),MATCH(H$1,Districts,0))*'Blend Sheet'!$K63)+(INDEX(ItemCosts,MATCH('Blend Sheet'!$L$4,ItemNum,0),MATCH(H$1,Districts,0))*'Blend Sheet'!$L63)+(INDEX(ItemCosts,MATCH('Blend Sheet'!$M$4,ItemNum,0),MATCH(H$1,Districts,0))*'Blend Sheet'!$M63)+(INDEX(ItemCosts,MATCH('Blend Sheet'!$N$4,ItemNum,0),MATCH(H$1,Districts,0))*'Blend Sheet'!$N63)+(INDEX(ItemCosts,MATCH('Blend Sheet'!$O$4,ItemNum,0),MATCH(H$1,Districts,0))*'Blend Sheet'!$O63)+(INDEX(ItemCosts,MATCH('Blend Sheet'!$P$4,ItemNum,0),MATCH(H$1,Districts,0))*'Blend Sheet'!$P63)+(INDEX(ItemCosts,MATCH('Blend Sheet'!$Q$4,ItemNum,0),MATCH(H$1,Districts,0))*'Blend Sheet'!$Q63)+(INDEX(ItemCosts,MATCH('Blend Sheet'!$R$4,ItemNum,0),MATCH(H$1,Districts,0))*'Blend Sheet'!$R63)+(INDEX(ItemCosts,MATCH('Blend Sheet'!$S$4,ItemNum,0),MATCH(H$1,Districts,0))*'Blend Sheet'!$S63)+(INDEX(ItemCosts,MATCH('Blend Sheet'!$T$4,ItemNum,0),MATCH(H$1,Districts,0))*'Blend Sheet'!$T63)+(INDEX(ItemCosts,MATCH('Blend Sheet'!$U$4,ItemNum,0),MATCH(H$1,Districts,0))*'Blend Sheet'!$U63)+(INDEX(ItemCosts,MATCH('Blend Sheet'!$V$4,ItemNum,0),MATCH(H$1,Districts,0))*'Blend Sheet'!$V63)+(INDEX(ItemCosts,MATCH('Blend Sheet'!$W$4,ItemNum,0),MATCH(H$1,Districts,0))*'Blend Sheet'!$W63)+(INDEX(ItemCosts,MATCH('Blend Sheet'!$X$4,ItemNum,0),MATCH(H$1,Districts,0))*'Blend Sheet'!$X63)+(INDEX(ItemCosts,MATCH('Blend Sheet'!$Y$4,ItemNum,0),MATCH(H$1,Districts,0))*'Blend Sheet'!$Y63)+(INDEX(ItemCosts,MATCH('Blend Sheet'!$Z$4,ItemNum,0),MATCH(H$1,Districts,0))*'Blend Sheet'!$Z63)+(INDEX(ItemCosts,MATCH('Blend Sheet'!$AA$4,ItemNum,0),MATCH(H$1,Districts,0))*'Blend Sheet'!$AA63)+(INDEX(ItemCosts,MATCH('Blend Sheet'!$AB$4,ItemNum,0),MATCH(H$1,Districts,0))*'Blend Sheet'!$AB63)+(INDEX(ItemCosts,MATCH('Blend Sheet'!$AC$4,ItemNum,0),MATCH(H$1,Districts,0))*'Blend Sheet'!$AC63)+(INDEX(ItemCosts,MATCH('Blend Sheet'!$AD$4,ItemNum,0),MATCH(H$1,Districts,0))*'Blend Sheet'!$AD63)+(INDEX(ItemCosts,MATCH('Blend Sheet'!$AE$4,ItemNum,0),MATCH(H$1,Districts,0))*'Blend Sheet'!$AE63)+(INDEX(ItemCosts,MATCH('Blend Sheet'!$AF$4,ItemNum,0),MATCH(H$1,Districts,0))*'Blend Sheet'!$AF63)+(INDEX(ItemCosts,MATCH('Blend Sheet'!$AG$4,ItemNum,0),MATCH(H$1,Districts,0))*'Blend Sheet'!$AG63)+(INDEX(ItemCosts,MATCH('Blend Sheet'!$AH$4,ItemNum,0),MATCH(H$1,Districts,0))*'Blend Sheet'!$AH63)+(INDEX(ItemCosts,MATCH('Blend Sheet'!$AI$4,ItemNum,0),MATCH(H$1,Districts,0))*'Blend Sheet'!$AI63)+(INDEX(ItemCosts,MATCH('Blend Sheet'!$AJ$4,ItemNum,0),MATCH(H$1,Districts,0))*'Blend Sheet'!$AJ63)+(INDEX(ItemCosts,MATCH('Blend Sheet'!$AK$4,ItemNum,0),MATCH(H$1,Districts,0))*'Blend Sheet'!$AK63)+(INDEX(ItemCosts,MATCH('Blend Sheet'!$AL$4,ItemNum,0),MATCH(H$1,Districts,0))*'Blend Sheet'!$AL63)+(INDEX(ItemCosts,MATCH('Blend Sheet'!$AM$4,ItemNum,0),MATCH(H$1,Districts,0))*'Blend Sheet'!$AM63)+(INDEX(ItemCosts,MATCH('Blend Sheet'!$AN$4,ItemNum,0),MATCH(H$1,Districts,0))*'Blend Sheet'!$AN63)+(INDEX(ItemCosts,MATCH('Blend Sheet'!$AO$4,ItemNum,0),MATCH(H$1,Districts,0))*'Blend Sheet'!$AO63)+(INDEX(ItemCosts,MATCH('Blend Sheet'!$AP$4,ItemNum,0),MATCH(H$1,Districts,0))*'Blend Sheet'!$AP63)+(INDEX(ItemCosts,MATCH('Blend Sheet'!$AQ$4,ItemNum,0),MATCH(H$1,Districts,0))*'Blend Sheet'!$AQ63)+(INDEX(ItemCosts,MATCH('Blend Sheet'!$AR$4,ItemNum,0),MATCH(H$1,Districts,0))*'Blend Sheet'!$AR63)+(INDEX(ItemCosts,MATCH('Blend Sheet'!$AS$4,ItemNum,0),MATCH(H$1,Districts,0))*'Blend Sheet'!$AS63)</f>
        <v>#N/A</v>
      </c>
      <c r="I60" s="5" t="e">
        <f>(INDEX(ItemCosts,MATCH('Blend Sheet'!$C$4,ItemNum,0),MATCH(I$1,Districts,0))*'Blend Sheet'!$C63)+(INDEX(ItemCosts,MATCH('Blend Sheet'!$D$4,ItemNum,0),MATCH(I$1,Districts,0))*'Blend Sheet'!$D63)+(INDEX(ItemCosts,MATCH('Blend Sheet'!$E$4,ItemNum,0),MATCH(I$1,Districts,0))*'Blend Sheet'!$E63)+(INDEX(ItemCosts,MATCH('Blend Sheet'!$F$4,ItemNum,0),MATCH(I$1,Districts,0))*'Blend Sheet'!$F63)+(INDEX(ItemCosts,MATCH('Blend Sheet'!$G$4,ItemNum,0),MATCH(I$1,Districts,0))*'Blend Sheet'!$G63)+(INDEX(ItemCosts,MATCH('Blend Sheet'!$H$4,ItemNum,0),MATCH(I$1,Districts,0))*'Blend Sheet'!$H63)+(INDEX(ItemCosts,MATCH('Blend Sheet'!$I$4,ItemNum,0),MATCH(I$1,Districts,0))*'Blend Sheet'!$I63)+(INDEX(ItemCosts,MATCH('Blend Sheet'!$J$4,ItemNum,0),MATCH(I$1,Districts,0))*'Blend Sheet'!$J63)+(INDEX(ItemCosts,MATCH('Blend Sheet'!$K$4,ItemNum,0),MATCH(I$1,Districts,0))*'Blend Sheet'!$K63)+(INDEX(ItemCosts,MATCH('Blend Sheet'!$L$4,ItemNum,0),MATCH(I$1,Districts,0))*'Blend Sheet'!$L63)+(INDEX(ItemCosts,MATCH('Blend Sheet'!$M$4,ItemNum,0),MATCH(I$1,Districts,0))*'Blend Sheet'!$M63)+(INDEX(ItemCosts,MATCH('Blend Sheet'!$N$4,ItemNum,0),MATCH(I$1,Districts,0))*'Blend Sheet'!$N63)+(INDEX(ItemCosts,MATCH('Blend Sheet'!$O$4,ItemNum,0),MATCH(I$1,Districts,0))*'Blend Sheet'!$O63)+(INDEX(ItemCosts,MATCH('Blend Sheet'!$P$4,ItemNum,0),MATCH(I$1,Districts,0))*'Blend Sheet'!$P63)+(INDEX(ItemCosts,MATCH('Blend Sheet'!$Q$4,ItemNum,0),MATCH(I$1,Districts,0))*'Blend Sheet'!$Q63)+(INDEX(ItemCosts,MATCH('Blend Sheet'!$R$4,ItemNum,0),MATCH(I$1,Districts,0))*'Blend Sheet'!$R63)+(INDEX(ItemCosts,MATCH('Blend Sheet'!$S$4,ItemNum,0),MATCH(I$1,Districts,0))*'Blend Sheet'!$S63)+(INDEX(ItemCosts,MATCH('Blend Sheet'!$T$4,ItemNum,0),MATCH(I$1,Districts,0))*'Blend Sheet'!$T63)+(INDEX(ItemCosts,MATCH('Blend Sheet'!$U$4,ItemNum,0),MATCH(I$1,Districts,0))*'Blend Sheet'!$U63)+(INDEX(ItemCosts,MATCH('Blend Sheet'!$V$4,ItemNum,0),MATCH(I$1,Districts,0))*'Blend Sheet'!$V63)+(INDEX(ItemCosts,MATCH('Blend Sheet'!$W$4,ItemNum,0),MATCH(I$1,Districts,0))*'Blend Sheet'!$W63)+(INDEX(ItemCosts,MATCH('Blend Sheet'!$X$4,ItemNum,0),MATCH(I$1,Districts,0))*'Blend Sheet'!$X63)+(INDEX(ItemCosts,MATCH('Blend Sheet'!$Y$4,ItemNum,0),MATCH(I$1,Districts,0))*'Blend Sheet'!$Y63)+(INDEX(ItemCosts,MATCH('Blend Sheet'!$Z$4,ItemNum,0),MATCH(I$1,Districts,0))*'Blend Sheet'!$Z63)+(INDEX(ItemCosts,MATCH('Blend Sheet'!$AA$4,ItemNum,0),MATCH(I$1,Districts,0))*'Blend Sheet'!$AA63)+(INDEX(ItemCosts,MATCH('Blend Sheet'!$AB$4,ItemNum,0),MATCH(I$1,Districts,0))*'Blend Sheet'!$AB63)+(INDEX(ItemCosts,MATCH('Blend Sheet'!$AC$4,ItemNum,0),MATCH(I$1,Districts,0))*'Blend Sheet'!$AC63)+(INDEX(ItemCosts,MATCH('Blend Sheet'!$AD$4,ItemNum,0),MATCH(I$1,Districts,0))*'Blend Sheet'!$AD63)+(INDEX(ItemCosts,MATCH('Blend Sheet'!$AE$4,ItemNum,0),MATCH(I$1,Districts,0))*'Blend Sheet'!$AE63)+(INDEX(ItemCosts,MATCH('Blend Sheet'!$AF$4,ItemNum,0),MATCH(I$1,Districts,0))*'Blend Sheet'!$AF63)+(INDEX(ItemCosts,MATCH('Blend Sheet'!$AG$4,ItemNum,0),MATCH(I$1,Districts,0))*'Blend Sheet'!$AG63)+(INDEX(ItemCosts,MATCH('Blend Sheet'!$AH$4,ItemNum,0),MATCH(I$1,Districts,0))*'Blend Sheet'!$AH63)+(INDEX(ItemCosts,MATCH('Blend Sheet'!$AI$4,ItemNum,0),MATCH(I$1,Districts,0))*'Blend Sheet'!$AI63)+(INDEX(ItemCosts,MATCH('Blend Sheet'!$AJ$4,ItemNum,0),MATCH(I$1,Districts,0))*'Blend Sheet'!$AJ63)+(INDEX(ItemCosts,MATCH('Blend Sheet'!$AK$4,ItemNum,0),MATCH(I$1,Districts,0))*'Blend Sheet'!$AK63)+(INDEX(ItemCosts,MATCH('Blend Sheet'!$AL$4,ItemNum,0),MATCH(I$1,Districts,0))*'Blend Sheet'!$AL63)+(INDEX(ItemCosts,MATCH('Blend Sheet'!$AM$4,ItemNum,0),MATCH(I$1,Districts,0))*'Blend Sheet'!$AM63)+(INDEX(ItemCosts,MATCH('Blend Sheet'!$AN$4,ItemNum,0),MATCH(I$1,Districts,0))*'Blend Sheet'!$AN63)+(INDEX(ItemCosts,MATCH('Blend Sheet'!$AO$4,ItemNum,0),MATCH(I$1,Districts,0))*'Blend Sheet'!$AO63)+(INDEX(ItemCosts,MATCH('Blend Sheet'!$AP$4,ItemNum,0),MATCH(I$1,Districts,0))*'Blend Sheet'!$AP63)+(INDEX(ItemCosts,MATCH('Blend Sheet'!$AQ$4,ItemNum,0),MATCH(I$1,Districts,0))*'Blend Sheet'!$AQ63)+(INDEX(ItemCosts,MATCH('Blend Sheet'!$AR$4,ItemNum,0),MATCH(I$1,Districts,0))*'Blend Sheet'!$AR63)+(INDEX(ItemCosts,MATCH('Blend Sheet'!$AS$4,ItemNum,0),MATCH(I$1,Districts,0))*'Blend Sheet'!$AS63)</f>
        <v>#N/A</v>
      </c>
      <c r="J60" s="5" t="e">
        <f>(INDEX(ItemCosts,MATCH('Blend Sheet'!$C$4,ItemNum,0),MATCH(J$1,Districts,0))*'Blend Sheet'!$C63)+(INDEX(ItemCosts,MATCH('Blend Sheet'!$D$4,ItemNum,0),MATCH(J$1,Districts,0))*'Blend Sheet'!$D63)+(INDEX(ItemCosts,MATCH('Blend Sheet'!$E$4,ItemNum,0),MATCH(J$1,Districts,0))*'Blend Sheet'!$E63)+(INDEX(ItemCosts,MATCH('Blend Sheet'!$F$4,ItemNum,0),MATCH(J$1,Districts,0))*'Blend Sheet'!$F63)+(INDEX(ItemCosts,MATCH('Blend Sheet'!$G$4,ItemNum,0),MATCH(J$1,Districts,0))*'Blend Sheet'!$G63)+(INDEX(ItemCosts,MATCH('Blend Sheet'!$H$4,ItemNum,0),MATCH(J$1,Districts,0))*'Blend Sheet'!$H63)+(INDEX(ItemCosts,MATCH('Blend Sheet'!$I$4,ItemNum,0),MATCH(J$1,Districts,0))*'Blend Sheet'!$I63)+(INDEX(ItemCosts,MATCH('Blend Sheet'!$J$4,ItemNum,0),MATCH(J$1,Districts,0))*'Blend Sheet'!$J63)+(INDEX(ItemCosts,MATCH('Blend Sheet'!$K$4,ItemNum,0),MATCH(J$1,Districts,0))*'Blend Sheet'!$K63)+(INDEX(ItemCosts,MATCH('Blend Sheet'!$L$4,ItemNum,0),MATCH(J$1,Districts,0))*'Blend Sheet'!$L63)+(INDEX(ItemCosts,MATCH('Blend Sheet'!$M$4,ItemNum,0),MATCH(J$1,Districts,0))*'Blend Sheet'!$M63)+(INDEX(ItemCosts,MATCH('Blend Sheet'!$N$4,ItemNum,0),MATCH(J$1,Districts,0))*'Blend Sheet'!$N63)+(INDEX(ItemCosts,MATCH('Blend Sheet'!$O$4,ItemNum,0),MATCH(J$1,Districts,0))*'Blend Sheet'!$O63)+(INDEX(ItemCosts,MATCH('Blend Sheet'!$P$4,ItemNum,0),MATCH(J$1,Districts,0))*'Blend Sheet'!$P63)+(INDEX(ItemCosts,MATCH('Blend Sheet'!$Q$4,ItemNum,0),MATCH(J$1,Districts,0))*'Blend Sheet'!$Q63)+(INDEX(ItemCosts,MATCH('Blend Sheet'!$R$4,ItemNum,0),MATCH(J$1,Districts,0))*'Blend Sheet'!$R63)+(INDEX(ItemCosts,MATCH('Blend Sheet'!$S$4,ItemNum,0),MATCH(J$1,Districts,0))*'Blend Sheet'!$S63)+(INDEX(ItemCosts,MATCH('Blend Sheet'!$T$4,ItemNum,0),MATCH(J$1,Districts,0))*'Blend Sheet'!$T63)+(INDEX(ItemCosts,MATCH('Blend Sheet'!$U$4,ItemNum,0),MATCH(J$1,Districts,0))*'Blend Sheet'!$U63)+(INDEX(ItemCosts,MATCH('Blend Sheet'!$V$4,ItemNum,0),MATCH(J$1,Districts,0))*'Blend Sheet'!$V63)+(INDEX(ItemCosts,MATCH('Blend Sheet'!$W$4,ItemNum,0),MATCH(J$1,Districts,0))*'Blend Sheet'!$W63)+(INDEX(ItemCosts,MATCH('Blend Sheet'!$X$4,ItemNum,0),MATCH(J$1,Districts,0))*'Blend Sheet'!$X63)+(INDEX(ItemCosts,MATCH('Blend Sheet'!$Y$4,ItemNum,0),MATCH(J$1,Districts,0))*'Blend Sheet'!$Y63)+(INDEX(ItemCosts,MATCH('Blend Sheet'!$Z$4,ItemNum,0),MATCH(J$1,Districts,0))*'Blend Sheet'!$Z63)+(INDEX(ItemCosts,MATCH('Blend Sheet'!$AA$4,ItemNum,0),MATCH(J$1,Districts,0))*'Blend Sheet'!$AA63)+(INDEX(ItemCosts,MATCH('Blend Sheet'!$AB$4,ItemNum,0),MATCH(J$1,Districts,0))*'Blend Sheet'!$AB63)+(INDEX(ItemCosts,MATCH('Blend Sheet'!$AC$4,ItemNum,0),MATCH(J$1,Districts,0))*'Blend Sheet'!$AC63)+(INDEX(ItemCosts,MATCH('Blend Sheet'!$AD$4,ItemNum,0),MATCH(J$1,Districts,0))*'Blend Sheet'!$AD63)+(INDEX(ItemCosts,MATCH('Blend Sheet'!$AE$4,ItemNum,0),MATCH(J$1,Districts,0))*'Blend Sheet'!$AE63)+(INDEX(ItemCosts,MATCH('Blend Sheet'!$AF$4,ItemNum,0),MATCH(J$1,Districts,0))*'Blend Sheet'!$AF63)+(INDEX(ItemCosts,MATCH('Blend Sheet'!$AG$4,ItemNum,0),MATCH(J$1,Districts,0))*'Blend Sheet'!$AG63)+(INDEX(ItemCosts,MATCH('Blend Sheet'!$AH$4,ItemNum,0),MATCH(J$1,Districts,0))*'Blend Sheet'!$AH63)+(INDEX(ItemCosts,MATCH('Blend Sheet'!$AI$4,ItemNum,0),MATCH(J$1,Districts,0))*'Blend Sheet'!$AI63)+(INDEX(ItemCosts,MATCH('Blend Sheet'!$AJ$4,ItemNum,0),MATCH(J$1,Districts,0))*'Blend Sheet'!$AJ63)+(INDEX(ItemCosts,MATCH('Blend Sheet'!$AK$4,ItemNum,0),MATCH(J$1,Districts,0))*'Blend Sheet'!$AK63)+(INDEX(ItemCosts,MATCH('Blend Sheet'!$AL$4,ItemNum,0),MATCH(J$1,Districts,0))*'Blend Sheet'!$AL63)+(INDEX(ItemCosts,MATCH('Blend Sheet'!$AM$4,ItemNum,0),MATCH(J$1,Districts,0))*'Blend Sheet'!$AM63)+(INDEX(ItemCosts,MATCH('Blend Sheet'!$AN$4,ItemNum,0),MATCH(J$1,Districts,0))*'Blend Sheet'!$AN63)+(INDEX(ItemCosts,MATCH('Blend Sheet'!$AO$4,ItemNum,0),MATCH(J$1,Districts,0))*'Blend Sheet'!$AO63)+(INDEX(ItemCosts,MATCH('Blend Sheet'!$AP$4,ItemNum,0),MATCH(J$1,Districts,0))*'Blend Sheet'!$AP63)+(INDEX(ItemCosts,MATCH('Blend Sheet'!$AQ$4,ItemNum,0),MATCH(J$1,Districts,0))*'Blend Sheet'!$AQ63)+(INDEX(ItemCosts,MATCH('Blend Sheet'!$AR$4,ItemNum,0),MATCH(J$1,Districts,0))*'Blend Sheet'!$AR63)+(INDEX(ItemCosts,MATCH('Blend Sheet'!$AS$4,ItemNum,0),MATCH(J$1,Districts,0))*'Blend Sheet'!$AS63)</f>
        <v>#N/A</v>
      </c>
      <c r="K60" s="5" t="e">
        <f>(INDEX(ItemCosts,MATCH('Blend Sheet'!$C$4,ItemNum,0),MATCH(K$1,Districts,0))*'Blend Sheet'!$C63)+(INDEX(ItemCosts,MATCH('Blend Sheet'!$D$4,ItemNum,0),MATCH(K$1,Districts,0))*'Blend Sheet'!$D63)+(INDEX(ItemCosts,MATCH('Blend Sheet'!$E$4,ItemNum,0),MATCH(K$1,Districts,0))*'Blend Sheet'!$E63)+(INDEX(ItemCosts,MATCH('Blend Sheet'!$F$4,ItemNum,0),MATCH(K$1,Districts,0))*'Blend Sheet'!$F63)+(INDEX(ItemCosts,MATCH('Blend Sheet'!$G$4,ItemNum,0),MATCH(K$1,Districts,0))*'Blend Sheet'!$G63)+(INDEX(ItemCosts,MATCH('Blend Sheet'!$H$4,ItemNum,0),MATCH(K$1,Districts,0))*'Blend Sheet'!$H63)+(INDEX(ItemCosts,MATCH('Blend Sheet'!$I$4,ItemNum,0),MATCH(K$1,Districts,0))*'Blend Sheet'!$I63)+(INDEX(ItemCosts,MATCH('Blend Sheet'!$J$4,ItemNum,0),MATCH(K$1,Districts,0))*'Blend Sheet'!$J63)+(INDEX(ItemCosts,MATCH('Blend Sheet'!$K$4,ItemNum,0),MATCH(K$1,Districts,0))*'Blend Sheet'!$K63)+(INDEX(ItemCosts,MATCH('Blend Sheet'!$L$4,ItemNum,0),MATCH(K$1,Districts,0))*'Blend Sheet'!$L63)+(INDEX(ItemCosts,MATCH('Blend Sheet'!$M$4,ItemNum,0),MATCH(K$1,Districts,0))*'Blend Sheet'!$M63)+(INDEX(ItemCosts,MATCH('Blend Sheet'!$N$4,ItemNum,0),MATCH(K$1,Districts,0))*'Blend Sheet'!$N63)+(INDEX(ItemCosts,MATCH('Blend Sheet'!$O$4,ItemNum,0),MATCH(K$1,Districts,0))*'Blend Sheet'!$O63)+(INDEX(ItemCosts,MATCH('Blend Sheet'!$P$4,ItemNum,0),MATCH(K$1,Districts,0))*'Blend Sheet'!$P63)+(INDEX(ItemCosts,MATCH('Blend Sheet'!$Q$4,ItemNum,0),MATCH(K$1,Districts,0))*'Blend Sheet'!$Q63)+(INDEX(ItemCosts,MATCH('Blend Sheet'!$R$4,ItemNum,0),MATCH(K$1,Districts,0))*'Blend Sheet'!$R63)+(INDEX(ItemCosts,MATCH('Blend Sheet'!$S$4,ItemNum,0),MATCH(K$1,Districts,0))*'Blend Sheet'!$S63)+(INDEX(ItemCosts,MATCH('Blend Sheet'!$T$4,ItemNum,0),MATCH(K$1,Districts,0))*'Blend Sheet'!$T63)+(INDEX(ItemCosts,MATCH('Blend Sheet'!$U$4,ItemNum,0),MATCH(K$1,Districts,0))*'Blend Sheet'!$U63)+(INDEX(ItemCosts,MATCH('Blend Sheet'!$V$4,ItemNum,0),MATCH(K$1,Districts,0))*'Blend Sheet'!$V63)+(INDEX(ItemCosts,MATCH('Blend Sheet'!$W$4,ItemNum,0),MATCH(K$1,Districts,0))*'Blend Sheet'!$W63)+(INDEX(ItemCosts,MATCH('Blend Sheet'!$X$4,ItemNum,0),MATCH(K$1,Districts,0))*'Blend Sheet'!$X63)+(INDEX(ItemCosts,MATCH('Blend Sheet'!$Y$4,ItemNum,0),MATCH(K$1,Districts,0))*'Blend Sheet'!$Y63)+(INDEX(ItemCosts,MATCH('Blend Sheet'!$Z$4,ItemNum,0),MATCH(K$1,Districts,0))*'Blend Sheet'!$Z63)+(INDEX(ItemCosts,MATCH('Blend Sheet'!$AA$4,ItemNum,0),MATCH(K$1,Districts,0))*'Blend Sheet'!$AA63)+(INDEX(ItemCosts,MATCH('Blend Sheet'!$AB$4,ItemNum,0),MATCH(K$1,Districts,0))*'Blend Sheet'!$AB63)+(INDEX(ItemCosts,MATCH('Blend Sheet'!$AC$4,ItemNum,0),MATCH(K$1,Districts,0))*'Blend Sheet'!$AC63)+(INDEX(ItemCosts,MATCH('Blend Sheet'!$AD$4,ItemNum,0),MATCH(K$1,Districts,0))*'Blend Sheet'!$AD63)+(INDEX(ItemCosts,MATCH('Blend Sheet'!$AE$4,ItemNum,0),MATCH(K$1,Districts,0))*'Blend Sheet'!$AE63)+(INDEX(ItemCosts,MATCH('Blend Sheet'!$AF$4,ItemNum,0),MATCH(K$1,Districts,0))*'Blend Sheet'!$AF63)+(INDEX(ItemCosts,MATCH('Blend Sheet'!$AG$4,ItemNum,0),MATCH(K$1,Districts,0))*'Blend Sheet'!$AG63)+(INDEX(ItemCosts,MATCH('Blend Sheet'!$AH$4,ItemNum,0),MATCH(K$1,Districts,0))*'Blend Sheet'!$AH63)+(INDEX(ItemCosts,MATCH('Blend Sheet'!$AI$4,ItemNum,0),MATCH(K$1,Districts,0))*'Blend Sheet'!$AI63)+(INDEX(ItemCosts,MATCH('Blend Sheet'!$AJ$4,ItemNum,0),MATCH(K$1,Districts,0))*'Blend Sheet'!$AJ63)+(INDEX(ItemCosts,MATCH('Blend Sheet'!$AK$4,ItemNum,0),MATCH(K$1,Districts,0))*'Blend Sheet'!$AK63)+(INDEX(ItemCosts,MATCH('Blend Sheet'!$AL$4,ItemNum,0),MATCH(K$1,Districts,0))*'Blend Sheet'!$AL63)+(INDEX(ItemCosts,MATCH('Blend Sheet'!$AM$4,ItemNum,0),MATCH(K$1,Districts,0))*'Blend Sheet'!$AM63)+(INDEX(ItemCosts,MATCH('Blend Sheet'!$AN$4,ItemNum,0),MATCH(K$1,Districts,0))*'Blend Sheet'!$AN63)+(INDEX(ItemCosts,MATCH('Blend Sheet'!$AO$4,ItemNum,0),MATCH(K$1,Districts,0))*'Blend Sheet'!$AO63)+(INDEX(ItemCosts,MATCH('Blend Sheet'!$AP$4,ItemNum,0),MATCH(K$1,Districts,0))*'Blend Sheet'!$AP63)+(INDEX(ItemCosts,MATCH('Blend Sheet'!$AQ$4,ItemNum,0),MATCH(K$1,Districts,0))*'Blend Sheet'!$AQ63)+(INDEX(ItemCosts,MATCH('Blend Sheet'!$AR$4,ItemNum,0),MATCH(K$1,Districts,0))*'Blend Sheet'!$AR63)+(INDEX(ItemCosts,MATCH('Blend Sheet'!$AS$4,ItemNum,0),MATCH(K$1,Districts,0))*'Blend Sheet'!$AS63)</f>
        <v>#N/A</v>
      </c>
      <c r="L60" s="5" t="e">
        <f>(INDEX(ItemCosts,MATCH('Blend Sheet'!$C$4,ItemNum,0),MATCH(L$1,Districts,0))*'Blend Sheet'!$C63)+(INDEX(ItemCosts,MATCH('Blend Sheet'!$D$4,ItemNum,0),MATCH(L$1,Districts,0))*'Blend Sheet'!$D63)+(INDEX(ItemCosts,MATCH('Blend Sheet'!$E$4,ItemNum,0),MATCH(L$1,Districts,0))*'Blend Sheet'!$E63)+(INDEX(ItemCosts,MATCH('Blend Sheet'!$F$4,ItemNum,0),MATCH(L$1,Districts,0))*'Blend Sheet'!$F63)+(INDEX(ItemCosts,MATCH('Blend Sheet'!$G$4,ItemNum,0),MATCH(L$1,Districts,0))*'Blend Sheet'!$G63)+(INDEX(ItemCosts,MATCH('Blend Sheet'!$H$4,ItemNum,0),MATCH(L$1,Districts,0))*'Blend Sheet'!$H63)+(INDEX(ItemCosts,MATCH('Blend Sheet'!$I$4,ItemNum,0),MATCH(L$1,Districts,0))*'Blend Sheet'!$I63)+(INDEX(ItemCosts,MATCH('Blend Sheet'!$J$4,ItemNum,0),MATCH(L$1,Districts,0))*'Blend Sheet'!$J63)+(INDEX(ItemCosts,MATCH('Blend Sheet'!$K$4,ItemNum,0),MATCH(L$1,Districts,0))*'Blend Sheet'!$K63)+(INDEX(ItemCosts,MATCH('Blend Sheet'!$L$4,ItemNum,0),MATCH(L$1,Districts,0))*'Blend Sheet'!$L63)+(INDEX(ItemCosts,MATCH('Blend Sheet'!$M$4,ItemNum,0),MATCH(L$1,Districts,0))*'Blend Sheet'!$M63)+(INDEX(ItemCosts,MATCH('Blend Sheet'!$N$4,ItemNum,0),MATCH(L$1,Districts,0))*'Blend Sheet'!$N63)+(INDEX(ItemCosts,MATCH('Blend Sheet'!$O$4,ItemNum,0),MATCH(L$1,Districts,0))*'Blend Sheet'!$O63)+(INDEX(ItemCosts,MATCH('Blend Sheet'!$P$4,ItemNum,0),MATCH(L$1,Districts,0))*'Blend Sheet'!$P63)+(INDEX(ItemCosts,MATCH('Blend Sheet'!$Q$4,ItemNum,0),MATCH(L$1,Districts,0))*'Blend Sheet'!$Q63)+(INDEX(ItemCosts,MATCH('Blend Sheet'!$R$4,ItemNum,0),MATCH(L$1,Districts,0))*'Blend Sheet'!$R63)+(INDEX(ItemCosts,MATCH('Blend Sheet'!$S$4,ItemNum,0),MATCH(L$1,Districts,0))*'Blend Sheet'!$S63)+(INDEX(ItemCosts,MATCH('Blend Sheet'!$T$4,ItemNum,0),MATCH(L$1,Districts,0))*'Blend Sheet'!$T63)+(INDEX(ItemCosts,MATCH('Blend Sheet'!$U$4,ItemNum,0),MATCH(L$1,Districts,0))*'Blend Sheet'!$U63)+(INDEX(ItemCosts,MATCH('Blend Sheet'!$V$4,ItemNum,0),MATCH(L$1,Districts,0))*'Blend Sheet'!$V63)+(INDEX(ItemCosts,MATCH('Blend Sheet'!$W$4,ItemNum,0),MATCH(L$1,Districts,0))*'Blend Sheet'!$W63)+(INDEX(ItemCosts,MATCH('Blend Sheet'!$X$4,ItemNum,0),MATCH(L$1,Districts,0))*'Blend Sheet'!$X63)+(INDEX(ItemCosts,MATCH('Blend Sheet'!$Y$4,ItemNum,0),MATCH(L$1,Districts,0))*'Blend Sheet'!$Y63)+(INDEX(ItemCosts,MATCH('Blend Sheet'!$Z$4,ItemNum,0),MATCH(L$1,Districts,0))*'Blend Sheet'!$Z63)+(INDEX(ItemCosts,MATCH('Blend Sheet'!$AA$4,ItemNum,0),MATCH(L$1,Districts,0))*'Blend Sheet'!$AA63)+(INDEX(ItemCosts,MATCH('Blend Sheet'!$AB$4,ItemNum,0),MATCH(L$1,Districts,0))*'Blend Sheet'!$AB63)+(INDEX(ItemCosts,MATCH('Blend Sheet'!$AC$4,ItemNum,0),MATCH(L$1,Districts,0))*'Blend Sheet'!$AC63)+(INDEX(ItemCosts,MATCH('Blend Sheet'!$AD$4,ItemNum,0),MATCH(L$1,Districts,0))*'Blend Sheet'!$AD63)+(INDEX(ItemCosts,MATCH('Blend Sheet'!$AE$4,ItemNum,0),MATCH(L$1,Districts,0))*'Blend Sheet'!$AE63)+(INDEX(ItemCosts,MATCH('Blend Sheet'!$AF$4,ItemNum,0),MATCH(L$1,Districts,0))*'Blend Sheet'!$AF63)+(INDEX(ItemCosts,MATCH('Blend Sheet'!$AG$4,ItemNum,0),MATCH(L$1,Districts,0))*'Blend Sheet'!$AG63)+(INDEX(ItemCosts,MATCH('Blend Sheet'!$AH$4,ItemNum,0),MATCH(L$1,Districts,0))*'Blend Sheet'!$AH63)+(INDEX(ItemCosts,MATCH('Blend Sheet'!$AI$4,ItemNum,0),MATCH(L$1,Districts,0))*'Blend Sheet'!$AI63)+(INDEX(ItemCosts,MATCH('Blend Sheet'!$AJ$4,ItemNum,0),MATCH(L$1,Districts,0))*'Blend Sheet'!$AJ63)+(INDEX(ItemCosts,MATCH('Blend Sheet'!$AK$4,ItemNum,0),MATCH(L$1,Districts,0))*'Blend Sheet'!$AK63)+(INDEX(ItemCosts,MATCH('Blend Sheet'!$AL$4,ItemNum,0),MATCH(L$1,Districts,0))*'Blend Sheet'!$AL63)+(INDEX(ItemCosts,MATCH('Blend Sheet'!$AM$4,ItemNum,0),MATCH(L$1,Districts,0))*'Blend Sheet'!$AM63)+(INDEX(ItemCosts,MATCH('Blend Sheet'!$AN$4,ItemNum,0),MATCH(L$1,Districts,0))*'Blend Sheet'!$AN63)+(INDEX(ItemCosts,MATCH('Blend Sheet'!$AO$4,ItemNum,0),MATCH(L$1,Districts,0))*'Blend Sheet'!$AO63)+(INDEX(ItemCosts,MATCH('Blend Sheet'!$AP$4,ItemNum,0),MATCH(L$1,Districts,0))*'Blend Sheet'!$AP63)+(INDEX(ItemCosts,MATCH('Blend Sheet'!$AQ$4,ItemNum,0),MATCH(L$1,Districts,0))*'Blend Sheet'!$AQ63)+(INDEX(ItemCosts,MATCH('Blend Sheet'!$AR$4,ItemNum,0),MATCH(L$1,Districts,0))*'Blend Sheet'!$AR63)+(INDEX(ItemCosts,MATCH('Blend Sheet'!$AS$4,ItemNum,0),MATCH(L$1,Districts,0))*'Blend Sheet'!$AS63)</f>
        <v>#N/A</v>
      </c>
      <c r="M60" s="191"/>
      <c r="N60" s="34" t="e">
        <f>D60/'Blend Sheet'!$BA63</f>
        <v>#N/A</v>
      </c>
      <c r="O60" s="34" t="e">
        <f>E60/'Blend Sheet'!$BA63</f>
        <v>#N/A</v>
      </c>
      <c r="P60" s="34" t="e">
        <f>G60/'Blend Sheet'!$BA63</f>
        <v>#N/A</v>
      </c>
      <c r="Q60" s="34" t="e">
        <f>H60/'Blend Sheet'!$BA63</f>
        <v>#N/A</v>
      </c>
      <c r="R60" s="34" t="e">
        <f>I60/'Blend Sheet'!$BA63</f>
        <v>#N/A</v>
      </c>
      <c r="S60" s="34" t="e">
        <f>J60/'Blend Sheet'!$BA63</f>
        <v>#N/A</v>
      </c>
      <c r="T60" s="34" t="e">
        <f>K60/'Blend Sheet'!$BA63</f>
        <v>#N/A</v>
      </c>
      <c r="U60" s="34" t="e">
        <f>L60/'Blend Sheet'!$BA63</f>
        <v>#N/A</v>
      </c>
    </row>
    <row r="61" spans="1:21" x14ac:dyDescent="0.25">
      <c r="A61" t="str">
        <f>'Blend Sheet'!A64</f>
        <v>PRODUCTIONmix EC (Sask)</v>
      </c>
      <c r="B61" s="5" t="e">
        <f>(INDEX(ItemCosts,MATCH('Blend Sheet'!$C$4,ItemNum,0),MATCH(B$1,Districts,0))*'Blend Sheet'!$C64)+(INDEX(ItemCosts,MATCH('Blend Sheet'!$D$4,ItemNum,0),MATCH(B$1,Districts,0))*'Blend Sheet'!$D64)+(INDEX(ItemCosts,MATCH('Blend Sheet'!$E$4,ItemNum,0),MATCH(B$1,Districts,0))*'Blend Sheet'!$E64)+(INDEX(ItemCosts,MATCH('Blend Sheet'!$F$4,ItemNum,0),MATCH(B$1,Districts,0))*'Blend Sheet'!$F64)+(INDEX(ItemCosts,MATCH('Blend Sheet'!$G$4,ItemNum,0),MATCH(B$1,Districts,0))*'Blend Sheet'!$G64)+(INDEX(ItemCosts,MATCH('Blend Sheet'!$H$4,ItemNum,0),MATCH(B$1,Districts,0))*'Blend Sheet'!$H64)+(INDEX(ItemCosts,MATCH('Blend Sheet'!$I$4,ItemNum,0),MATCH(B$1,Districts,0))*'Blend Sheet'!$I64)+(INDEX(ItemCosts,MATCH('Blend Sheet'!$J$4,ItemNum,0),MATCH(B$1,Districts,0))*'Blend Sheet'!$J64)+(INDEX(ItemCosts,MATCH('Blend Sheet'!$K$4,ItemNum,0),MATCH(B$1,Districts,0))*'Blend Sheet'!$K64)+(INDEX(ItemCosts,MATCH('Blend Sheet'!$L$4,ItemNum,0),MATCH(B$1,Districts,0))*'Blend Sheet'!$L64)+(INDEX(ItemCosts,MATCH('Blend Sheet'!$M$4,ItemNum,0),MATCH(B$1,Districts,0))*'Blend Sheet'!$M64)+(INDEX(ItemCosts,MATCH('Blend Sheet'!$N$4,ItemNum,0),MATCH(B$1,Districts,0))*'Blend Sheet'!$N64)+(INDEX(ItemCosts,MATCH('Blend Sheet'!$O$4,ItemNum,0),MATCH(B$1,Districts,0))*'Blend Sheet'!$O64)+(INDEX(ItemCosts,MATCH('Blend Sheet'!$P$4,ItemNum,0),MATCH(B$1,Districts,0))*'Blend Sheet'!$P64)+(INDEX(ItemCosts,MATCH('Blend Sheet'!$Q$4,ItemNum,0),MATCH(B$1,Districts,0))*'Blend Sheet'!$Q64)+(INDEX(ItemCosts,MATCH('Blend Sheet'!$R$4,ItemNum,0),MATCH(B$1,Districts,0))*'Blend Sheet'!$R64)+(INDEX(ItemCosts,MATCH('Blend Sheet'!$S$4,ItemNum,0),MATCH(B$1,Districts,0))*'Blend Sheet'!$S64)+(INDEX(ItemCosts,MATCH('Blend Sheet'!$T$4,ItemNum,0),MATCH(B$1,Districts,0))*'Blend Sheet'!$T64)+(INDEX(ItemCosts,MATCH('Blend Sheet'!$U$4,ItemNum,0),MATCH(B$1,Districts,0))*'Blend Sheet'!$U64)+(INDEX(ItemCosts,MATCH('Blend Sheet'!$V$4,ItemNum,0),MATCH(B$1,Districts,0))*'Blend Sheet'!$V64)+(INDEX(ItemCosts,MATCH('Blend Sheet'!$W$4,ItemNum,0),MATCH(B$1,Districts,0))*'Blend Sheet'!$W64)+(INDEX(ItemCosts,MATCH('Blend Sheet'!$X$4,ItemNum,0),MATCH(B$1,Districts,0))*'Blend Sheet'!$X64)+(INDEX(ItemCosts,MATCH('Blend Sheet'!$Y$4,ItemNum,0),MATCH(B$1,Districts,0))*'Blend Sheet'!$Y64)+(INDEX(ItemCosts,MATCH('Blend Sheet'!$Z$4,ItemNum,0),MATCH(B$1,Districts,0))*'Blend Sheet'!$Z64)+(INDEX(ItemCosts,MATCH('Blend Sheet'!$AA$4,ItemNum,0),MATCH(B$1,Districts,0))*'Blend Sheet'!$AA64)+(INDEX(ItemCosts,MATCH('Blend Sheet'!$AB$4,ItemNum,0),MATCH(B$1,Districts,0))*'Blend Sheet'!$AB64)+(INDEX(ItemCosts,MATCH('Blend Sheet'!$AC$4,ItemNum,0),MATCH(B$1,Districts,0))*'Blend Sheet'!$AC64)+(INDEX(ItemCosts,MATCH('Blend Sheet'!$AD$4,ItemNum,0),MATCH(B$1,Districts,0))*'Blend Sheet'!$AD64)+(INDEX(ItemCosts,MATCH('Blend Sheet'!$AE$4,ItemNum,0),MATCH(B$1,Districts,0))*'Blend Sheet'!$AE64)+(INDEX(ItemCosts,MATCH('Blend Sheet'!$AF$4,ItemNum,0),MATCH(B$1,Districts,0))*'Blend Sheet'!$AF64)+(INDEX(ItemCosts,MATCH('Blend Sheet'!$AG$4,ItemNum,0),MATCH(B$1,Districts,0))*'Blend Sheet'!$AG64)+(INDEX(ItemCosts,MATCH('Blend Sheet'!$AH$4,ItemNum,0),MATCH(B$1,Districts,0))*'Blend Sheet'!$AH64)+(INDEX(ItemCosts,MATCH('Blend Sheet'!$AI$4,ItemNum,0),MATCH(B$1,Districts,0))*'Blend Sheet'!$AI64)+(INDEX(ItemCosts,MATCH('Blend Sheet'!$AJ$4,ItemNum,0),MATCH(B$1,Districts,0))*'Blend Sheet'!$AJ64)+(INDEX(ItemCosts,MATCH('Blend Sheet'!$AK$4,ItemNum,0),MATCH(B$1,Districts,0))*'Blend Sheet'!$AK64)+(INDEX(ItemCosts,MATCH('Blend Sheet'!$AL$4,ItemNum,0),MATCH(B$1,Districts,0))*'Blend Sheet'!$AL64)+(INDEX(ItemCosts,MATCH('Blend Sheet'!$AM$4,ItemNum,0),MATCH(B$1,Districts,0))*'Blend Sheet'!$AM64)+(INDEX(ItemCosts,MATCH('Blend Sheet'!$AN$4,ItemNum,0),MATCH(B$1,Districts,0))*'Blend Sheet'!$AN64)+(INDEX(ItemCosts,MATCH('Blend Sheet'!$AO$4,ItemNum,0),MATCH(B$1,Districts,0))*'Blend Sheet'!$AO64)+(INDEX(ItemCosts,MATCH('Blend Sheet'!$AP$4,ItemNum,0),MATCH(B$1,Districts,0))*'Blend Sheet'!$AP64)+(INDEX(ItemCosts,MATCH('Blend Sheet'!$AQ$4,ItemNum,0),MATCH(B$1,Districts,0))*'Blend Sheet'!$AQ64)+(INDEX(ItemCosts,MATCH('Blend Sheet'!$AR$4,ItemNum,0),MATCH(B$1,Districts,0))*'Blend Sheet'!$AR64)+(INDEX(ItemCosts,MATCH('Blend Sheet'!$AS$4,ItemNum,0),MATCH(B$1,Districts,0))*'Blend Sheet'!$AS64)</f>
        <v>#N/A</v>
      </c>
      <c r="C61" s="5" t="e">
        <f>(INDEX(ItemCosts,MATCH('Blend Sheet'!$C$4,ItemNum,0),MATCH(C$1,Districts,0))*'Blend Sheet'!$C64)+(INDEX(ItemCosts,MATCH('Blend Sheet'!$D$4,ItemNum,0),MATCH(C$1,Districts,0))*'Blend Sheet'!$D64)+(INDEX(ItemCosts,MATCH('Blend Sheet'!$E$4,ItemNum,0),MATCH(C$1,Districts,0))*'Blend Sheet'!$E64)+(INDEX(ItemCosts,MATCH('Blend Sheet'!$F$4,ItemNum,0),MATCH(C$1,Districts,0))*'Blend Sheet'!$F64)+(INDEX(ItemCosts,MATCH('Blend Sheet'!$G$4,ItemNum,0),MATCH(C$1,Districts,0))*'Blend Sheet'!$G64)+(INDEX(ItemCosts,MATCH('Blend Sheet'!$H$4,ItemNum,0),MATCH(C$1,Districts,0))*'Blend Sheet'!$H64)+(INDEX(ItemCosts,MATCH('Blend Sheet'!$I$4,ItemNum,0),MATCH(C$1,Districts,0))*'Blend Sheet'!$I64)+(INDEX(ItemCosts,MATCH('Blend Sheet'!$J$4,ItemNum,0),MATCH(C$1,Districts,0))*'Blend Sheet'!$J64)+(INDEX(ItemCosts,MATCH('Blend Sheet'!$K$4,ItemNum,0),MATCH(C$1,Districts,0))*'Blend Sheet'!$K64)+(INDEX(ItemCosts,MATCH('Blend Sheet'!$L$4,ItemNum,0),MATCH(C$1,Districts,0))*'Blend Sheet'!$L64)+(INDEX(ItemCosts,MATCH('Blend Sheet'!$M$4,ItemNum,0),MATCH(C$1,Districts,0))*'Blend Sheet'!$M64)+(INDEX(ItemCosts,MATCH('Blend Sheet'!$N$4,ItemNum,0),MATCH(C$1,Districts,0))*'Blend Sheet'!$N64)+(INDEX(ItemCosts,MATCH('Blend Sheet'!$O$4,ItemNum,0),MATCH(C$1,Districts,0))*'Blend Sheet'!$O64)+(INDEX(ItemCosts,MATCH('Blend Sheet'!$P$4,ItemNum,0),MATCH(C$1,Districts,0))*'Blend Sheet'!$P64)+(INDEX(ItemCosts,MATCH('Blend Sheet'!$Q$4,ItemNum,0),MATCH(C$1,Districts,0))*'Blend Sheet'!$Q64)+(INDEX(ItemCosts,MATCH('Blend Sheet'!$R$4,ItemNum,0),MATCH(C$1,Districts,0))*'Blend Sheet'!$R64)+(INDEX(ItemCosts,MATCH('Blend Sheet'!$S$4,ItemNum,0),MATCH(C$1,Districts,0))*'Blend Sheet'!$S64)+(INDEX(ItemCosts,MATCH('Blend Sheet'!$T$4,ItemNum,0),MATCH(C$1,Districts,0))*'Blend Sheet'!$T64)+(INDEX(ItemCosts,MATCH('Blend Sheet'!$U$4,ItemNum,0),MATCH(C$1,Districts,0))*'Blend Sheet'!$U64)+(INDEX(ItemCosts,MATCH('Blend Sheet'!$V$4,ItemNum,0),MATCH(C$1,Districts,0))*'Blend Sheet'!$V64)+(INDEX(ItemCosts,MATCH('Blend Sheet'!$W$4,ItemNum,0),MATCH(C$1,Districts,0))*'Blend Sheet'!$W64)+(INDEX(ItemCosts,MATCH('Blend Sheet'!$X$4,ItemNum,0),MATCH(C$1,Districts,0))*'Blend Sheet'!$X64)+(INDEX(ItemCosts,MATCH('Blend Sheet'!$Y$4,ItemNum,0),MATCH(C$1,Districts,0))*'Blend Sheet'!$Y64)+(INDEX(ItemCosts,MATCH('Blend Sheet'!$Z$4,ItemNum,0),MATCH(C$1,Districts,0))*'Blend Sheet'!$Z64)+(INDEX(ItemCosts,MATCH('Blend Sheet'!$AA$4,ItemNum,0),MATCH(C$1,Districts,0))*'Blend Sheet'!$AA64)+(INDEX(ItemCosts,MATCH('Blend Sheet'!$AB$4,ItemNum,0),MATCH(C$1,Districts,0))*'Blend Sheet'!$AB64)+(INDEX(ItemCosts,MATCH('Blend Sheet'!$AC$4,ItemNum,0),MATCH(C$1,Districts,0))*'Blend Sheet'!$AC64)+(INDEX(ItemCosts,MATCH('Blend Sheet'!$AD$4,ItemNum,0),MATCH(C$1,Districts,0))*'Blend Sheet'!$AD64)+(INDEX(ItemCosts,MATCH('Blend Sheet'!$AE$4,ItemNum,0),MATCH(C$1,Districts,0))*'Blend Sheet'!$AE64)+(INDEX(ItemCosts,MATCH('Blend Sheet'!$AF$4,ItemNum,0),MATCH(C$1,Districts,0))*'Blend Sheet'!$AF64)+(INDEX(ItemCosts,MATCH('Blend Sheet'!$AG$4,ItemNum,0),MATCH(C$1,Districts,0))*'Blend Sheet'!$AG64)+(INDEX(ItemCosts,MATCH('Blend Sheet'!$AH$4,ItemNum,0),MATCH(C$1,Districts,0))*'Blend Sheet'!$AH64)+(INDEX(ItemCosts,MATCH('Blend Sheet'!$AI$4,ItemNum,0),MATCH(C$1,Districts,0))*'Blend Sheet'!$AI64)+(INDEX(ItemCosts,MATCH('Blend Sheet'!$AJ$4,ItemNum,0),MATCH(C$1,Districts,0))*'Blend Sheet'!$AJ64)+(INDEX(ItemCosts,MATCH('Blend Sheet'!$AK$4,ItemNum,0),MATCH(C$1,Districts,0))*'Blend Sheet'!$AK64)+(INDEX(ItemCosts,MATCH('Blend Sheet'!$AL$4,ItemNum,0),MATCH(C$1,Districts,0))*'Blend Sheet'!$AL64)+(INDEX(ItemCosts,MATCH('Blend Sheet'!$AM$4,ItemNum,0),MATCH(C$1,Districts,0))*'Blend Sheet'!$AM64)+(INDEX(ItemCosts,MATCH('Blend Sheet'!$AN$4,ItemNum,0),MATCH(C$1,Districts,0))*'Blend Sheet'!$AN64)+(INDEX(ItemCosts,MATCH('Blend Sheet'!$AO$4,ItemNum,0),MATCH(C$1,Districts,0))*'Blend Sheet'!$AO64)+(INDEX(ItemCosts,MATCH('Blend Sheet'!$AP$4,ItemNum,0),MATCH(C$1,Districts,0))*'Blend Sheet'!$AP64)+(INDEX(ItemCosts,MATCH('Blend Sheet'!$AQ$4,ItemNum,0),MATCH(C$1,Districts,0))*'Blend Sheet'!$AQ64)+(INDEX(ItemCosts,MATCH('Blend Sheet'!$AR$4,ItemNum,0),MATCH(C$1,Districts,0))*'Blend Sheet'!$AR64)+(INDEX(ItemCosts,MATCH('Blend Sheet'!$AS$4,ItemNum,0),MATCH(C$1,Districts,0))*'Blend Sheet'!$AS64)</f>
        <v>#N/A</v>
      </c>
      <c r="D61" s="5" t="e">
        <f>(INDEX(ItemCosts,MATCH('Blend Sheet'!$C$4,ItemNum,0),MATCH(D$1,Districts,0))*'Blend Sheet'!$C64)+(INDEX(ItemCosts,MATCH('Blend Sheet'!$D$4,ItemNum,0),MATCH(D$1,Districts,0))*'Blend Sheet'!$D64)+(INDEX(ItemCosts,MATCH('Blend Sheet'!$E$4,ItemNum,0),MATCH(D$1,Districts,0))*'Blend Sheet'!$E64)+(INDEX(ItemCosts,MATCH('Blend Sheet'!$F$4,ItemNum,0),MATCH(D$1,Districts,0))*'Blend Sheet'!$F64)+(INDEX(ItemCosts,MATCH('Blend Sheet'!$G$4,ItemNum,0),MATCH(D$1,Districts,0))*'Blend Sheet'!$G64)+(INDEX(ItemCosts,MATCH('Blend Sheet'!$H$4,ItemNum,0),MATCH(D$1,Districts,0))*'Blend Sheet'!$H64)+(INDEX(ItemCosts,MATCH('Blend Sheet'!$I$4,ItemNum,0),MATCH(D$1,Districts,0))*'Blend Sheet'!$I64)+(INDEX(ItemCosts,MATCH('Blend Sheet'!$J$4,ItemNum,0),MATCH(D$1,Districts,0))*'Blend Sheet'!$J64)+(INDEX(ItemCosts,MATCH('Blend Sheet'!$K$4,ItemNum,0),MATCH(D$1,Districts,0))*'Blend Sheet'!$K64)+(INDEX(ItemCosts,MATCH('Blend Sheet'!$L$4,ItemNum,0),MATCH(D$1,Districts,0))*'Blend Sheet'!$L64)+(INDEX(ItemCosts,MATCH('Blend Sheet'!$M$4,ItemNum,0),MATCH(D$1,Districts,0))*'Blend Sheet'!$M64)+(INDEX(ItemCosts,MATCH('Blend Sheet'!$N$4,ItemNum,0),MATCH(D$1,Districts,0))*'Blend Sheet'!$N64)+(INDEX(ItemCosts,MATCH('Blend Sheet'!$O$4,ItemNum,0),MATCH(D$1,Districts,0))*'Blend Sheet'!$O64)+(INDEX(ItemCosts,MATCH('Blend Sheet'!$P$4,ItemNum,0),MATCH(D$1,Districts,0))*'Blend Sheet'!$P64)+(INDEX(ItemCosts,MATCH('Blend Sheet'!$Q$4,ItemNum,0),MATCH(D$1,Districts,0))*'Blend Sheet'!$Q64)+(INDEX(ItemCosts,MATCH('Blend Sheet'!$R$4,ItemNum,0),MATCH(D$1,Districts,0))*'Blend Sheet'!$R64)+(INDEX(ItemCosts,MATCH('Blend Sheet'!$S$4,ItemNum,0),MATCH(D$1,Districts,0))*'Blend Sheet'!$S64)+(INDEX(ItemCosts,MATCH('Blend Sheet'!$T$4,ItemNum,0),MATCH(D$1,Districts,0))*'Blend Sheet'!$T64)+(INDEX(ItemCosts,MATCH('Blend Sheet'!$U$4,ItemNum,0),MATCH(D$1,Districts,0))*'Blend Sheet'!$U64)+(INDEX(ItemCosts,MATCH('Blend Sheet'!$V$4,ItemNum,0),MATCH(D$1,Districts,0))*'Blend Sheet'!$V64)+(INDEX(ItemCosts,MATCH('Blend Sheet'!$W$4,ItemNum,0),MATCH(D$1,Districts,0))*'Blend Sheet'!$W64)+(INDEX(ItemCosts,MATCH('Blend Sheet'!$X$4,ItemNum,0),MATCH(D$1,Districts,0))*'Blend Sheet'!$X64)+(INDEX(ItemCosts,MATCH('Blend Sheet'!$Y$4,ItemNum,0),MATCH(D$1,Districts,0))*'Blend Sheet'!$Y64)+(INDEX(ItemCosts,MATCH('Blend Sheet'!$Z$4,ItemNum,0),MATCH(D$1,Districts,0))*'Blend Sheet'!$Z64)+(INDEX(ItemCosts,MATCH('Blend Sheet'!$AA$4,ItemNum,0),MATCH(D$1,Districts,0))*'Blend Sheet'!$AA64)+(INDEX(ItemCosts,MATCH('Blend Sheet'!$AB$4,ItemNum,0),MATCH(D$1,Districts,0))*'Blend Sheet'!$AB64)+(INDEX(ItemCosts,MATCH('Blend Sheet'!$AC$4,ItemNum,0),MATCH(D$1,Districts,0))*'Blend Sheet'!$AC64)+(INDEX(ItemCosts,MATCH('Blend Sheet'!$AD$4,ItemNum,0),MATCH(D$1,Districts,0))*'Blend Sheet'!$AD64)+(INDEX(ItemCosts,MATCH('Blend Sheet'!$AE$4,ItemNum,0),MATCH(D$1,Districts,0))*'Blend Sheet'!$AE64)+(INDEX(ItemCosts,MATCH('Blend Sheet'!$AF$4,ItemNum,0),MATCH(D$1,Districts,0))*'Blend Sheet'!$AF64)+(INDEX(ItemCosts,MATCH('Blend Sheet'!$AG$4,ItemNum,0),MATCH(D$1,Districts,0))*'Blend Sheet'!$AG64)+(INDEX(ItemCosts,MATCH('Blend Sheet'!$AH$4,ItemNum,0),MATCH(D$1,Districts,0))*'Blend Sheet'!$AH64)+(INDEX(ItemCosts,MATCH('Blend Sheet'!$AI$4,ItemNum,0),MATCH(D$1,Districts,0))*'Blend Sheet'!$AI64)+(INDEX(ItemCosts,MATCH('Blend Sheet'!$AJ$4,ItemNum,0),MATCH(D$1,Districts,0))*'Blend Sheet'!$AJ64)+(INDEX(ItemCosts,MATCH('Blend Sheet'!$AK$4,ItemNum,0),MATCH(D$1,Districts,0))*'Blend Sheet'!$AK64)+(INDEX(ItemCosts,MATCH('Blend Sheet'!$AL$4,ItemNum,0),MATCH(D$1,Districts,0))*'Blend Sheet'!$AL64)+(INDEX(ItemCosts,MATCH('Blend Sheet'!$AM$4,ItemNum,0),MATCH(D$1,Districts,0))*'Blend Sheet'!$AM64)+(INDEX(ItemCosts,MATCH('Blend Sheet'!$AN$4,ItemNum,0),MATCH(D$1,Districts,0))*'Blend Sheet'!$AN64)+(INDEX(ItemCosts,MATCH('Blend Sheet'!$AO$4,ItemNum,0),MATCH(D$1,Districts,0))*'Blend Sheet'!$AO64)+(INDEX(ItemCosts,MATCH('Blend Sheet'!$AP$4,ItemNum,0),MATCH(D$1,Districts,0))*'Blend Sheet'!$AP64)+(INDEX(ItemCosts,MATCH('Blend Sheet'!$AQ$4,ItemNum,0),MATCH(D$1,Districts,0))*'Blend Sheet'!$AQ64)+(INDEX(ItemCosts,MATCH('Blend Sheet'!$AR$4,ItemNum,0),MATCH(D$1,Districts,0))*'Blend Sheet'!$AR64)+(INDEX(ItemCosts,MATCH('Blend Sheet'!$AS$4,ItemNum,0),MATCH(D$1,Districts,0))*'Blend Sheet'!$AS64)</f>
        <v>#N/A</v>
      </c>
      <c r="E61" s="5" t="e">
        <f>(INDEX(ItemCosts,MATCH('Blend Sheet'!$C$4,ItemNum,0),MATCH(E$1,Districts,0))*'Blend Sheet'!$C64)+(INDEX(ItemCosts,MATCH('Blend Sheet'!$D$4,ItemNum,0),MATCH(E$1,Districts,0))*'Blend Sheet'!$D64)+(INDEX(ItemCosts,MATCH('Blend Sheet'!$E$4,ItemNum,0),MATCH(E$1,Districts,0))*'Blend Sheet'!$E64)+(INDEX(ItemCosts,MATCH('Blend Sheet'!$F$4,ItemNum,0),MATCH(E$1,Districts,0))*'Blend Sheet'!$F64)+(INDEX(ItemCosts,MATCH('Blend Sheet'!$G$4,ItemNum,0),MATCH(E$1,Districts,0))*'Blend Sheet'!$G64)+(INDEX(ItemCosts,MATCH('Blend Sheet'!$H$4,ItemNum,0),MATCH(E$1,Districts,0))*'Blend Sheet'!$H64)+(INDEX(ItemCosts,MATCH('Blend Sheet'!$I$4,ItemNum,0),MATCH(E$1,Districts,0))*'Blend Sheet'!$I64)+(INDEX(ItemCosts,MATCH('Blend Sheet'!$J$4,ItemNum,0),MATCH(E$1,Districts,0))*'Blend Sheet'!$J64)+(INDEX(ItemCosts,MATCH('Blend Sheet'!$K$4,ItemNum,0),MATCH(E$1,Districts,0))*'Blend Sheet'!$K64)+(INDEX(ItemCosts,MATCH('Blend Sheet'!$L$4,ItemNum,0),MATCH(E$1,Districts,0))*'Blend Sheet'!$L64)+(INDEX(ItemCosts,MATCH('Blend Sheet'!$M$4,ItemNum,0),MATCH(E$1,Districts,0))*'Blend Sheet'!$M64)+(INDEX(ItemCosts,MATCH('Blend Sheet'!$N$4,ItemNum,0),MATCH(E$1,Districts,0))*'Blend Sheet'!$N64)+(INDEX(ItemCosts,MATCH('Blend Sheet'!$O$4,ItemNum,0),MATCH(E$1,Districts,0))*'Blend Sheet'!$O64)+(INDEX(ItemCosts,MATCH('Blend Sheet'!$P$4,ItemNum,0),MATCH(E$1,Districts,0))*'Blend Sheet'!$P64)+(INDEX(ItemCosts,MATCH('Blend Sheet'!$Q$4,ItemNum,0),MATCH(E$1,Districts,0))*'Blend Sheet'!$Q64)+(INDEX(ItemCosts,MATCH('Blend Sheet'!$R$4,ItemNum,0),MATCH(E$1,Districts,0))*'Blend Sheet'!$R64)+(INDEX(ItemCosts,MATCH('Blend Sheet'!$S$4,ItemNum,0),MATCH(E$1,Districts,0))*'Blend Sheet'!$S64)+(INDEX(ItemCosts,MATCH('Blend Sheet'!$T$4,ItemNum,0),MATCH(E$1,Districts,0))*'Blend Sheet'!$T64)+(INDEX(ItemCosts,MATCH('Blend Sheet'!$U$4,ItemNum,0),MATCH(E$1,Districts,0))*'Blend Sheet'!$U64)+(INDEX(ItemCosts,MATCH('Blend Sheet'!$V$4,ItemNum,0),MATCH(E$1,Districts,0))*'Blend Sheet'!$V64)+(INDEX(ItemCosts,MATCH('Blend Sheet'!$W$4,ItemNum,0),MATCH(E$1,Districts,0))*'Blend Sheet'!$W64)+(INDEX(ItemCosts,MATCH('Blend Sheet'!$X$4,ItemNum,0),MATCH(E$1,Districts,0))*'Blend Sheet'!$X64)+(INDEX(ItemCosts,MATCH('Blend Sheet'!$Y$4,ItemNum,0),MATCH(E$1,Districts,0))*'Blend Sheet'!$Y64)+(INDEX(ItemCosts,MATCH('Blend Sheet'!$Z$4,ItemNum,0),MATCH(E$1,Districts,0))*'Blend Sheet'!$Z64)+(INDEX(ItemCosts,MATCH('Blend Sheet'!$AA$4,ItemNum,0),MATCH(E$1,Districts,0))*'Blend Sheet'!$AA64)+(INDEX(ItemCosts,MATCH('Blend Sheet'!$AB$4,ItemNum,0),MATCH(E$1,Districts,0))*'Blend Sheet'!$AB64)+(INDEX(ItemCosts,MATCH('Blend Sheet'!$AC$4,ItemNum,0),MATCH(E$1,Districts,0))*'Blend Sheet'!$AC64)+(INDEX(ItemCosts,MATCH('Blend Sheet'!$AD$4,ItemNum,0),MATCH(E$1,Districts,0))*'Blend Sheet'!$AD64)+(INDEX(ItemCosts,MATCH('Blend Sheet'!$AE$4,ItemNum,0),MATCH(E$1,Districts,0))*'Blend Sheet'!$AE64)+(INDEX(ItemCosts,MATCH('Blend Sheet'!$AF$4,ItemNum,0),MATCH(E$1,Districts,0))*'Blend Sheet'!$AF64)+(INDEX(ItemCosts,MATCH('Blend Sheet'!$AG$4,ItemNum,0),MATCH(E$1,Districts,0))*'Blend Sheet'!$AG64)+(INDEX(ItemCosts,MATCH('Blend Sheet'!$AH$4,ItemNum,0),MATCH(E$1,Districts,0))*'Blend Sheet'!$AH64)+(INDEX(ItemCosts,MATCH('Blend Sheet'!$AI$4,ItemNum,0),MATCH(E$1,Districts,0))*'Blend Sheet'!$AI64)+(INDEX(ItemCosts,MATCH('Blend Sheet'!$AJ$4,ItemNum,0),MATCH(E$1,Districts,0))*'Blend Sheet'!$AJ64)+(INDEX(ItemCosts,MATCH('Blend Sheet'!$AK$4,ItemNum,0),MATCH(E$1,Districts,0))*'Blend Sheet'!$AK64)+(INDEX(ItemCosts,MATCH('Blend Sheet'!$AL$4,ItemNum,0),MATCH(E$1,Districts,0))*'Blend Sheet'!$AL64)+(INDEX(ItemCosts,MATCH('Blend Sheet'!$AM$4,ItemNum,0),MATCH(E$1,Districts,0))*'Blend Sheet'!$AM64)+(INDEX(ItemCosts,MATCH('Blend Sheet'!$AN$4,ItemNum,0),MATCH(E$1,Districts,0))*'Blend Sheet'!$AN64)+(INDEX(ItemCosts,MATCH('Blend Sheet'!$AO$4,ItemNum,0),MATCH(E$1,Districts,0))*'Blend Sheet'!$AO64)+(INDEX(ItemCosts,MATCH('Blend Sheet'!$AP$4,ItemNum,0),MATCH(E$1,Districts,0))*'Blend Sheet'!$AP64)+(INDEX(ItemCosts,MATCH('Blend Sheet'!$AQ$4,ItemNum,0),MATCH(E$1,Districts,0))*'Blend Sheet'!$AQ64)+(INDEX(ItemCosts,MATCH('Blend Sheet'!$AR$4,ItemNum,0),MATCH(E$1,Districts,0))*'Blend Sheet'!$AR64)+(INDEX(ItemCosts,MATCH('Blend Sheet'!$AS$4,ItemNum,0),MATCH(E$1,Districts,0))*'Blend Sheet'!$AS64)</f>
        <v>#N/A</v>
      </c>
      <c r="F61" s="5" t="e">
        <f>(INDEX(ItemCosts,MATCH('Blend Sheet'!$C$4,ItemNum,0),MATCH(F$1,Districts,0))*'Blend Sheet'!$C64)+(INDEX(ItemCosts,MATCH('Blend Sheet'!$D$4,ItemNum,0),MATCH(F$1,Districts,0))*'Blend Sheet'!$D64)+(INDEX(ItemCosts,MATCH('Blend Sheet'!$E$4,ItemNum,0),MATCH(F$1,Districts,0))*'Blend Sheet'!$E64)+(INDEX(ItemCosts,MATCH('Blend Sheet'!$F$4,ItemNum,0),MATCH(F$1,Districts,0))*'Blend Sheet'!$F64)+(INDEX(ItemCosts,MATCH('Blend Sheet'!$G$4,ItemNum,0),MATCH(F$1,Districts,0))*'Blend Sheet'!$G64)+(INDEX(ItemCosts,MATCH('Blend Sheet'!$H$4,ItemNum,0),MATCH(F$1,Districts,0))*'Blend Sheet'!$H64)+(INDEX(ItemCosts,MATCH('Blend Sheet'!$I$4,ItemNum,0),MATCH(F$1,Districts,0))*'Blend Sheet'!$I64)+(INDEX(ItemCosts,MATCH('Blend Sheet'!$J$4,ItemNum,0),MATCH(F$1,Districts,0))*'Blend Sheet'!$J64)+(INDEX(ItemCosts,MATCH('Blend Sheet'!$K$4,ItemNum,0),MATCH(F$1,Districts,0))*'Blend Sheet'!$K64)+(INDEX(ItemCosts,MATCH('Blend Sheet'!$L$4,ItemNum,0),MATCH(F$1,Districts,0))*'Blend Sheet'!$L64)+(INDEX(ItemCosts,MATCH('Blend Sheet'!$M$4,ItemNum,0),MATCH(F$1,Districts,0))*'Blend Sheet'!$M64)+(INDEX(ItemCosts,MATCH('Blend Sheet'!$N$4,ItemNum,0),MATCH(F$1,Districts,0))*'Blend Sheet'!$N64)+(INDEX(ItemCosts,MATCH('Blend Sheet'!$O$4,ItemNum,0),MATCH(F$1,Districts,0))*'Blend Sheet'!$O64)+(INDEX(ItemCosts,MATCH('Blend Sheet'!$P$4,ItemNum,0),MATCH(F$1,Districts,0))*'Blend Sheet'!$P64)+(INDEX(ItemCosts,MATCH('Blend Sheet'!$Q$4,ItemNum,0),MATCH(F$1,Districts,0))*'Blend Sheet'!$Q64)+(INDEX(ItemCosts,MATCH('Blend Sheet'!$R$4,ItemNum,0),MATCH(F$1,Districts,0))*'Blend Sheet'!$R64)+(INDEX(ItemCosts,MATCH('Blend Sheet'!$S$4,ItemNum,0),MATCH(F$1,Districts,0))*'Blend Sheet'!$S64)+(INDEX(ItemCosts,MATCH('Blend Sheet'!$T$4,ItemNum,0),MATCH(F$1,Districts,0))*'Blend Sheet'!$T64)+(INDEX(ItemCosts,MATCH('Blend Sheet'!$U$4,ItemNum,0),MATCH(F$1,Districts,0))*'Blend Sheet'!$U64)+(INDEX(ItemCosts,MATCH('Blend Sheet'!$V$4,ItemNum,0),MATCH(F$1,Districts,0))*'Blend Sheet'!$V64)+(INDEX(ItemCosts,MATCH('Blend Sheet'!$W$4,ItemNum,0),MATCH(F$1,Districts,0))*'Blend Sheet'!$W64)+(INDEX(ItemCosts,MATCH('Blend Sheet'!$X$4,ItemNum,0),MATCH(F$1,Districts,0))*'Blend Sheet'!$X64)+(INDEX(ItemCosts,MATCH('Blend Sheet'!$Y$4,ItemNum,0),MATCH(F$1,Districts,0))*'Blend Sheet'!$Y64)+(INDEX(ItemCosts,MATCH('Blend Sheet'!$Z$4,ItemNum,0),MATCH(F$1,Districts,0))*'Blend Sheet'!$Z64)+(INDEX(ItemCosts,MATCH('Blend Sheet'!$AA$4,ItemNum,0),MATCH(F$1,Districts,0))*'Blend Sheet'!$AA64)+(INDEX(ItemCosts,MATCH('Blend Sheet'!$AB$4,ItemNum,0),MATCH(F$1,Districts,0))*'Blend Sheet'!$AB64)+(INDEX(ItemCosts,MATCH('Blend Sheet'!$AC$4,ItemNum,0),MATCH(F$1,Districts,0))*'Blend Sheet'!$AC64)+(INDEX(ItemCosts,MATCH('Blend Sheet'!$AD$4,ItemNum,0),MATCH(F$1,Districts,0))*'Blend Sheet'!$AD64)+(INDEX(ItemCosts,MATCH('Blend Sheet'!$AE$4,ItemNum,0),MATCH(F$1,Districts,0))*'Blend Sheet'!$AE64)+(INDEX(ItemCosts,MATCH('Blend Sheet'!$AF$4,ItemNum,0),MATCH(F$1,Districts,0))*'Blend Sheet'!$AF64)+(INDEX(ItemCosts,MATCH('Blend Sheet'!$AG$4,ItemNum,0),MATCH(F$1,Districts,0))*'Blend Sheet'!$AG64)+(INDEX(ItemCosts,MATCH('Blend Sheet'!$AH$4,ItemNum,0),MATCH(F$1,Districts,0))*'Blend Sheet'!$AH64)+(INDEX(ItemCosts,MATCH('Blend Sheet'!$AI$4,ItemNum,0),MATCH(F$1,Districts,0))*'Blend Sheet'!$AI64)+(INDEX(ItemCosts,MATCH('Blend Sheet'!$AJ$4,ItemNum,0),MATCH(F$1,Districts,0))*'Blend Sheet'!$AJ64)+(INDEX(ItemCosts,MATCH('Blend Sheet'!$AK$4,ItemNum,0),MATCH(F$1,Districts,0))*'Blend Sheet'!$AK64)+(INDEX(ItemCosts,MATCH('Blend Sheet'!$AL$4,ItemNum,0),MATCH(F$1,Districts,0))*'Blend Sheet'!$AL64)+(INDEX(ItemCosts,MATCH('Blend Sheet'!$AM$4,ItemNum,0),MATCH(F$1,Districts,0))*'Blend Sheet'!$AM64)+(INDEX(ItemCosts,MATCH('Blend Sheet'!$AN$4,ItemNum,0),MATCH(F$1,Districts,0))*'Blend Sheet'!$AN64)+(INDEX(ItemCosts,MATCH('Blend Sheet'!$AO$4,ItemNum,0),MATCH(F$1,Districts,0))*'Blend Sheet'!$AO64)+(INDEX(ItemCosts,MATCH('Blend Sheet'!$AP$4,ItemNum,0),MATCH(F$1,Districts,0))*'Blend Sheet'!$AP64)+(INDEX(ItemCosts,MATCH('Blend Sheet'!$AQ$4,ItemNum,0),MATCH(F$1,Districts,0))*'Blend Sheet'!$AQ64)+(INDEX(ItemCosts,MATCH('Blend Sheet'!$AR$4,ItemNum,0),MATCH(F$1,Districts,0))*'Blend Sheet'!$AR64)+(INDEX(ItemCosts,MATCH('Blend Sheet'!$AS$4,ItemNum,0),MATCH(F$1,Districts,0))*'Blend Sheet'!$AS64)</f>
        <v>#N/A</v>
      </c>
      <c r="G61" s="5" t="e">
        <f>(INDEX(ItemCosts,MATCH('Blend Sheet'!$C$4,ItemNum,0),MATCH(G$1,Districts,0))*'Blend Sheet'!$C64)+(INDEX(ItemCosts,MATCH('Blend Sheet'!$D$4,ItemNum,0),MATCH(G$1,Districts,0))*'Blend Sheet'!$D64)+(INDEX(ItemCosts,MATCH('Blend Sheet'!$E$4,ItemNum,0),MATCH(G$1,Districts,0))*'Blend Sheet'!$E64)+(INDEX(ItemCosts,MATCH('Blend Sheet'!$F$4,ItemNum,0),MATCH(G$1,Districts,0))*'Blend Sheet'!$F64)+(INDEX(ItemCosts,MATCH('Blend Sheet'!$G$4,ItemNum,0),MATCH(G$1,Districts,0))*'Blend Sheet'!$G64)+(INDEX(ItemCosts,MATCH('Blend Sheet'!$H$4,ItemNum,0),MATCH(G$1,Districts,0))*'Blend Sheet'!$H64)+(INDEX(ItemCosts,MATCH('Blend Sheet'!$I$4,ItemNum,0),MATCH(G$1,Districts,0))*'Blend Sheet'!$I64)+(INDEX(ItemCosts,MATCH('Blend Sheet'!$J$4,ItemNum,0),MATCH(G$1,Districts,0))*'Blend Sheet'!$J64)+(INDEX(ItemCosts,MATCH('Blend Sheet'!$K$4,ItemNum,0),MATCH(G$1,Districts,0))*'Blend Sheet'!$K64)+(INDEX(ItemCosts,MATCH('Blend Sheet'!$L$4,ItemNum,0),MATCH(G$1,Districts,0))*'Blend Sheet'!$L64)+(INDEX(ItemCosts,MATCH('Blend Sheet'!$M$4,ItemNum,0),MATCH(G$1,Districts,0))*'Blend Sheet'!$M64)+(INDEX(ItemCosts,MATCH('Blend Sheet'!$N$4,ItemNum,0),MATCH(G$1,Districts,0))*'Blend Sheet'!$N64)+(INDEX(ItemCosts,MATCH('Blend Sheet'!$O$4,ItemNum,0),MATCH(G$1,Districts,0))*'Blend Sheet'!$O64)+(INDEX(ItemCosts,MATCH('Blend Sheet'!$P$4,ItemNum,0),MATCH(G$1,Districts,0))*'Blend Sheet'!$P64)+(INDEX(ItemCosts,MATCH('Blend Sheet'!$Q$4,ItemNum,0),MATCH(G$1,Districts,0))*'Blend Sheet'!$Q64)+(INDEX(ItemCosts,MATCH('Blend Sheet'!$R$4,ItemNum,0),MATCH(G$1,Districts,0))*'Blend Sheet'!$R64)+(INDEX(ItemCosts,MATCH('Blend Sheet'!$S$4,ItemNum,0),MATCH(G$1,Districts,0))*'Blend Sheet'!$S64)+(INDEX(ItemCosts,MATCH('Blend Sheet'!$T$4,ItemNum,0),MATCH(G$1,Districts,0))*'Blend Sheet'!$T64)+(INDEX(ItemCosts,MATCH('Blend Sheet'!$U$4,ItemNum,0),MATCH(G$1,Districts,0))*'Blend Sheet'!$U64)+(INDEX(ItemCosts,MATCH('Blend Sheet'!$V$4,ItemNum,0),MATCH(G$1,Districts,0))*'Blend Sheet'!$V64)+(INDEX(ItemCosts,MATCH('Blend Sheet'!$W$4,ItemNum,0),MATCH(G$1,Districts,0))*'Blend Sheet'!$W64)+(INDEX(ItemCosts,MATCH('Blend Sheet'!$X$4,ItemNum,0),MATCH(G$1,Districts,0))*'Blend Sheet'!$X64)+(INDEX(ItemCosts,MATCH('Blend Sheet'!$Y$4,ItemNum,0),MATCH(G$1,Districts,0))*'Blend Sheet'!$Y64)+(INDEX(ItemCosts,MATCH('Blend Sheet'!$Z$4,ItemNum,0),MATCH(G$1,Districts,0))*'Blend Sheet'!$Z64)+(INDEX(ItemCosts,MATCH('Blend Sheet'!$AA$4,ItemNum,0),MATCH(G$1,Districts,0))*'Blend Sheet'!$AA64)+(INDEX(ItemCosts,MATCH('Blend Sheet'!$AB$4,ItemNum,0),MATCH(G$1,Districts,0))*'Blend Sheet'!$AB64)+(INDEX(ItemCosts,MATCH('Blend Sheet'!$AC$4,ItemNum,0),MATCH(G$1,Districts,0))*'Blend Sheet'!$AC64)+(INDEX(ItemCosts,MATCH('Blend Sheet'!$AD$4,ItemNum,0),MATCH(G$1,Districts,0))*'Blend Sheet'!$AD64)+(INDEX(ItemCosts,MATCH('Blend Sheet'!$AE$4,ItemNum,0),MATCH(G$1,Districts,0))*'Blend Sheet'!$AE64)+(INDEX(ItemCosts,MATCH('Blend Sheet'!$AF$4,ItemNum,0),MATCH(G$1,Districts,0))*'Blend Sheet'!$AF64)+(INDEX(ItemCosts,MATCH('Blend Sheet'!$AG$4,ItemNum,0),MATCH(G$1,Districts,0))*'Blend Sheet'!$AG64)+(INDEX(ItemCosts,MATCH('Blend Sheet'!$AH$4,ItemNum,0),MATCH(G$1,Districts,0))*'Blend Sheet'!$AH64)+(INDEX(ItemCosts,MATCH('Blend Sheet'!$AI$4,ItemNum,0),MATCH(G$1,Districts,0))*'Blend Sheet'!$AI64)+(INDEX(ItemCosts,MATCH('Blend Sheet'!$AJ$4,ItemNum,0),MATCH(G$1,Districts,0))*'Blend Sheet'!$AJ64)+(INDEX(ItemCosts,MATCH('Blend Sheet'!$AK$4,ItemNum,0),MATCH(G$1,Districts,0))*'Blend Sheet'!$AK64)+(INDEX(ItemCosts,MATCH('Blend Sheet'!$AL$4,ItemNum,0),MATCH(G$1,Districts,0))*'Blend Sheet'!$AL64)+(INDEX(ItemCosts,MATCH('Blend Sheet'!$AM$4,ItemNum,0),MATCH(G$1,Districts,0))*'Blend Sheet'!$AM64)+(INDEX(ItemCosts,MATCH('Blend Sheet'!$AN$4,ItemNum,0),MATCH(G$1,Districts,0))*'Blend Sheet'!$AN64)+(INDEX(ItemCosts,MATCH('Blend Sheet'!$AO$4,ItemNum,0),MATCH(G$1,Districts,0))*'Blend Sheet'!$AO64)+(INDEX(ItemCosts,MATCH('Blend Sheet'!$AP$4,ItemNum,0),MATCH(G$1,Districts,0))*'Blend Sheet'!$AP64)+(INDEX(ItemCosts,MATCH('Blend Sheet'!$AQ$4,ItemNum,0),MATCH(G$1,Districts,0))*'Blend Sheet'!$AQ64)+(INDEX(ItemCosts,MATCH('Blend Sheet'!$AR$4,ItemNum,0),MATCH(G$1,Districts,0))*'Blend Sheet'!$AR64)+(INDEX(ItemCosts,MATCH('Blend Sheet'!$AS$4,ItemNum,0),MATCH(G$1,Districts,0))*'Blend Sheet'!$AS64)</f>
        <v>#N/A</v>
      </c>
      <c r="H61" s="5" t="e">
        <f>(INDEX(ItemCosts,MATCH('Blend Sheet'!$C$4,ItemNum,0),MATCH(H$1,Districts,0))*'Blend Sheet'!$C64)+(INDEX(ItemCosts,MATCH('Blend Sheet'!$D$4,ItemNum,0),MATCH(H$1,Districts,0))*'Blend Sheet'!$D64)+(INDEX(ItemCosts,MATCH('Blend Sheet'!$E$4,ItemNum,0),MATCH(H$1,Districts,0))*'Blend Sheet'!$E64)+(INDEX(ItemCosts,MATCH('Blend Sheet'!$F$4,ItemNum,0),MATCH(H$1,Districts,0))*'Blend Sheet'!$F64)+(INDEX(ItemCosts,MATCH('Blend Sheet'!$G$4,ItemNum,0),MATCH(H$1,Districts,0))*'Blend Sheet'!$G64)+(INDEX(ItemCosts,MATCH('Blend Sheet'!$H$4,ItemNum,0),MATCH(H$1,Districts,0))*'Blend Sheet'!$H64)+(INDEX(ItemCosts,MATCH('Blend Sheet'!$I$4,ItemNum,0),MATCH(H$1,Districts,0))*'Blend Sheet'!$I64)+(INDEX(ItemCosts,MATCH('Blend Sheet'!$J$4,ItemNum,0),MATCH(H$1,Districts,0))*'Blend Sheet'!$J64)+(INDEX(ItemCosts,MATCH('Blend Sheet'!$K$4,ItemNum,0),MATCH(H$1,Districts,0))*'Blend Sheet'!$K64)+(INDEX(ItemCosts,MATCH('Blend Sheet'!$L$4,ItemNum,0),MATCH(H$1,Districts,0))*'Blend Sheet'!$L64)+(INDEX(ItemCosts,MATCH('Blend Sheet'!$M$4,ItemNum,0),MATCH(H$1,Districts,0))*'Blend Sheet'!$M64)+(INDEX(ItemCosts,MATCH('Blend Sheet'!$N$4,ItemNum,0),MATCH(H$1,Districts,0))*'Blend Sheet'!$N64)+(INDEX(ItemCosts,MATCH('Blend Sheet'!$O$4,ItemNum,0),MATCH(H$1,Districts,0))*'Blend Sheet'!$O64)+(INDEX(ItemCosts,MATCH('Blend Sheet'!$P$4,ItemNum,0),MATCH(H$1,Districts,0))*'Blend Sheet'!$P64)+(INDEX(ItemCosts,MATCH('Blend Sheet'!$Q$4,ItemNum,0),MATCH(H$1,Districts,0))*'Blend Sheet'!$Q64)+(INDEX(ItemCosts,MATCH('Blend Sheet'!$R$4,ItemNum,0),MATCH(H$1,Districts,0))*'Blend Sheet'!$R64)+(INDEX(ItemCosts,MATCH('Blend Sheet'!$S$4,ItemNum,0),MATCH(H$1,Districts,0))*'Blend Sheet'!$S64)+(INDEX(ItemCosts,MATCH('Blend Sheet'!$T$4,ItemNum,0),MATCH(H$1,Districts,0))*'Blend Sheet'!$T64)+(INDEX(ItemCosts,MATCH('Blend Sheet'!$U$4,ItemNum,0),MATCH(H$1,Districts,0))*'Blend Sheet'!$U64)+(INDEX(ItemCosts,MATCH('Blend Sheet'!$V$4,ItemNum,0),MATCH(H$1,Districts,0))*'Blend Sheet'!$V64)+(INDEX(ItemCosts,MATCH('Blend Sheet'!$W$4,ItemNum,0),MATCH(H$1,Districts,0))*'Blend Sheet'!$W64)+(INDEX(ItemCosts,MATCH('Blend Sheet'!$X$4,ItemNum,0),MATCH(H$1,Districts,0))*'Blend Sheet'!$X64)+(INDEX(ItemCosts,MATCH('Blend Sheet'!$Y$4,ItemNum,0),MATCH(H$1,Districts,0))*'Blend Sheet'!$Y64)+(INDEX(ItemCosts,MATCH('Blend Sheet'!$Z$4,ItemNum,0),MATCH(H$1,Districts,0))*'Blend Sheet'!$Z64)+(INDEX(ItemCosts,MATCH('Blend Sheet'!$AA$4,ItemNum,0),MATCH(H$1,Districts,0))*'Blend Sheet'!$AA64)+(INDEX(ItemCosts,MATCH('Blend Sheet'!$AB$4,ItemNum,0),MATCH(H$1,Districts,0))*'Blend Sheet'!$AB64)+(INDEX(ItemCosts,MATCH('Blend Sheet'!$AC$4,ItemNum,0),MATCH(H$1,Districts,0))*'Blend Sheet'!$AC64)+(INDEX(ItemCosts,MATCH('Blend Sheet'!$AD$4,ItemNum,0),MATCH(H$1,Districts,0))*'Blend Sheet'!$AD64)+(INDEX(ItemCosts,MATCH('Blend Sheet'!$AE$4,ItemNum,0),MATCH(H$1,Districts,0))*'Blend Sheet'!$AE64)+(INDEX(ItemCosts,MATCH('Blend Sheet'!$AF$4,ItemNum,0),MATCH(H$1,Districts,0))*'Blend Sheet'!$AF64)+(INDEX(ItemCosts,MATCH('Blend Sheet'!$AG$4,ItemNum,0),MATCH(H$1,Districts,0))*'Blend Sheet'!$AG64)+(INDEX(ItemCosts,MATCH('Blend Sheet'!$AH$4,ItemNum,0),MATCH(H$1,Districts,0))*'Blend Sheet'!$AH64)+(INDEX(ItemCosts,MATCH('Blend Sheet'!$AI$4,ItemNum,0),MATCH(H$1,Districts,0))*'Blend Sheet'!$AI64)+(INDEX(ItemCosts,MATCH('Blend Sheet'!$AJ$4,ItemNum,0),MATCH(H$1,Districts,0))*'Blend Sheet'!$AJ64)+(INDEX(ItemCosts,MATCH('Blend Sheet'!$AK$4,ItemNum,0),MATCH(H$1,Districts,0))*'Blend Sheet'!$AK64)+(INDEX(ItemCosts,MATCH('Blend Sheet'!$AL$4,ItemNum,0),MATCH(H$1,Districts,0))*'Blend Sheet'!$AL64)+(INDEX(ItemCosts,MATCH('Blend Sheet'!$AM$4,ItemNum,0),MATCH(H$1,Districts,0))*'Blend Sheet'!$AM64)+(INDEX(ItemCosts,MATCH('Blend Sheet'!$AN$4,ItemNum,0),MATCH(H$1,Districts,0))*'Blend Sheet'!$AN64)+(INDEX(ItemCosts,MATCH('Blend Sheet'!$AO$4,ItemNum,0),MATCH(H$1,Districts,0))*'Blend Sheet'!$AO64)+(INDEX(ItemCosts,MATCH('Blend Sheet'!$AP$4,ItemNum,0),MATCH(H$1,Districts,0))*'Blend Sheet'!$AP64)+(INDEX(ItemCosts,MATCH('Blend Sheet'!$AQ$4,ItemNum,0),MATCH(H$1,Districts,0))*'Blend Sheet'!$AQ64)+(INDEX(ItemCosts,MATCH('Blend Sheet'!$AR$4,ItemNum,0),MATCH(H$1,Districts,0))*'Blend Sheet'!$AR64)+(INDEX(ItemCosts,MATCH('Blend Sheet'!$AS$4,ItemNum,0),MATCH(H$1,Districts,0))*'Blend Sheet'!$AS64)</f>
        <v>#N/A</v>
      </c>
      <c r="I61" s="5" t="e">
        <f>(INDEX(ItemCosts,MATCH('Blend Sheet'!$C$4,ItemNum,0),MATCH(I$1,Districts,0))*'Blend Sheet'!$C64)+(INDEX(ItemCosts,MATCH('Blend Sheet'!$D$4,ItemNum,0),MATCH(I$1,Districts,0))*'Blend Sheet'!$D64)+(INDEX(ItemCosts,MATCH('Blend Sheet'!$E$4,ItemNum,0),MATCH(I$1,Districts,0))*'Blend Sheet'!$E64)+(INDEX(ItemCosts,MATCH('Blend Sheet'!$F$4,ItemNum,0),MATCH(I$1,Districts,0))*'Blend Sheet'!$F64)+(INDEX(ItemCosts,MATCH('Blend Sheet'!$G$4,ItemNum,0),MATCH(I$1,Districts,0))*'Blend Sheet'!$G64)+(INDEX(ItemCosts,MATCH('Blend Sheet'!$H$4,ItemNum,0),MATCH(I$1,Districts,0))*'Blend Sheet'!$H64)+(INDEX(ItemCosts,MATCH('Blend Sheet'!$I$4,ItemNum,0),MATCH(I$1,Districts,0))*'Blend Sheet'!$I64)+(INDEX(ItemCosts,MATCH('Blend Sheet'!$J$4,ItemNum,0),MATCH(I$1,Districts,0))*'Blend Sheet'!$J64)+(INDEX(ItemCosts,MATCH('Blend Sheet'!$K$4,ItemNum,0),MATCH(I$1,Districts,0))*'Blend Sheet'!$K64)+(INDEX(ItemCosts,MATCH('Blend Sheet'!$L$4,ItemNum,0),MATCH(I$1,Districts,0))*'Blend Sheet'!$L64)+(INDEX(ItemCosts,MATCH('Blend Sheet'!$M$4,ItemNum,0),MATCH(I$1,Districts,0))*'Blend Sheet'!$M64)+(INDEX(ItemCosts,MATCH('Blend Sheet'!$N$4,ItemNum,0),MATCH(I$1,Districts,0))*'Blend Sheet'!$N64)+(INDEX(ItemCosts,MATCH('Blend Sheet'!$O$4,ItemNum,0),MATCH(I$1,Districts,0))*'Blend Sheet'!$O64)+(INDEX(ItemCosts,MATCH('Blend Sheet'!$P$4,ItemNum,0),MATCH(I$1,Districts,0))*'Blend Sheet'!$P64)+(INDEX(ItemCosts,MATCH('Blend Sheet'!$Q$4,ItemNum,0),MATCH(I$1,Districts,0))*'Blend Sheet'!$Q64)+(INDEX(ItemCosts,MATCH('Blend Sheet'!$R$4,ItemNum,0),MATCH(I$1,Districts,0))*'Blend Sheet'!$R64)+(INDEX(ItemCosts,MATCH('Blend Sheet'!$S$4,ItemNum,0),MATCH(I$1,Districts,0))*'Blend Sheet'!$S64)+(INDEX(ItemCosts,MATCH('Blend Sheet'!$T$4,ItemNum,0),MATCH(I$1,Districts,0))*'Blend Sheet'!$T64)+(INDEX(ItemCosts,MATCH('Blend Sheet'!$U$4,ItemNum,0),MATCH(I$1,Districts,0))*'Blend Sheet'!$U64)+(INDEX(ItemCosts,MATCH('Blend Sheet'!$V$4,ItemNum,0),MATCH(I$1,Districts,0))*'Blend Sheet'!$V64)+(INDEX(ItemCosts,MATCH('Blend Sheet'!$W$4,ItemNum,0),MATCH(I$1,Districts,0))*'Blend Sheet'!$W64)+(INDEX(ItemCosts,MATCH('Blend Sheet'!$X$4,ItemNum,0),MATCH(I$1,Districts,0))*'Blend Sheet'!$X64)+(INDEX(ItemCosts,MATCH('Blend Sheet'!$Y$4,ItemNum,0),MATCH(I$1,Districts,0))*'Blend Sheet'!$Y64)+(INDEX(ItemCosts,MATCH('Blend Sheet'!$Z$4,ItemNum,0),MATCH(I$1,Districts,0))*'Blend Sheet'!$Z64)+(INDEX(ItemCosts,MATCH('Blend Sheet'!$AA$4,ItemNum,0),MATCH(I$1,Districts,0))*'Blend Sheet'!$AA64)+(INDEX(ItemCosts,MATCH('Blend Sheet'!$AB$4,ItemNum,0),MATCH(I$1,Districts,0))*'Blend Sheet'!$AB64)+(INDEX(ItemCosts,MATCH('Blend Sheet'!$AC$4,ItemNum,0),MATCH(I$1,Districts,0))*'Blend Sheet'!$AC64)+(INDEX(ItemCosts,MATCH('Blend Sheet'!$AD$4,ItemNum,0),MATCH(I$1,Districts,0))*'Blend Sheet'!$AD64)+(INDEX(ItemCosts,MATCH('Blend Sheet'!$AE$4,ItemNum,0),MATCH(I$1,Districts,0))*'Blend Sheet'!$AE64)+(INDEX(ItemCosts,MATCH('Blend Sheet'!$AF$4,ItemNum,0),MATCH(I$1,Districts,0))*'Blend Sheet'!$AF64)+(INDEX(ItemCosts,MATCH('Blend Sheet'!$AG$4,ItemNum,0),MATCH(I$1,Districts,0))*'Blend Sheet'!$AG64)+(INDEX(ItemCosts,MATCH('Blend Sheet'!$AH$4,ItemNum,0),MATCH(I$1,Districts,0))*'Blend Sheet'!$AH64)+(INDEX(ItemCosts,MATCH('Blend Sheet'!$AI$4,ItemNum,0),MATCH(I$1,Districts,0))*'Blend Sheet'!$AI64)+(INDEX(ItemCosts,MATCH('Blend Sheet'!$AJ$4,ItemNum,0),MATCH(I$1,Districts,0))*'Blend Sheet'!$AJ64)+(INDEX(ItemCosts,MATCH('Blend Sheet'!$AK$4,ItemNum,0),MATCH(I$1,Districts,0))*'Blend Sheet'!$AK64)+(INDEX(ItemCosts,MATCH('Blend Sheet'!$AL$4,ItemNum,0),MATCH(I$1,Districts,0))*'Blend Sheet'!$AL64)+(INDEX(ItemCosts,MATCH('Blend Sheet'!$AM$4,ItemNum,0),MATCH(I$1,Districts,0))*'Blend Sheet'!$AM64)+(INDEX(ItemCosts,MATCH('Blend Sheet'!$AN$4,ItemNum,0),MATCH(I$1,Districts,0))*'Blend Sheet'!$AN64)+(INDEX(ItemCosts,MATCH('Blend Sheet'!$AO$4,ItemNum,0),MATCH(I$1,Districts,0))*'Blend Sheet'!$AO64)+(INDEX(ItemCosts,MATCH('Blend Sheet'!$AP$4,ItemNum,0),MATCH(I$1,Districts,0))*'Blend Sheet'!$AP64)+(INDEX(ItemCosts,MATCH('Blend Sheet'!$AQ$4,ItemNum,0),MATCH(I$1,Districts,0))*'Blend Sheet'!$AQ64)+(INDEX(ItemCosts,MATCH('Blend Sheet'!$AR$4,ItemNum,0),MATCH(I$1,Districts,0))*'Blend Sheet'!$AR64)+(INDEX(ItemCosts,MATCH('Blend Sheet'!$AS$4,ItemNum,0),MATCH(I$1,Districts,0))*'Blend Sheet'!$AS64)</f>
        <v>#N/A</v>
      </c>
      <c r="J61" s="5" t="e">
        <f>(INDEX(ItemCosts,MATCH('Blend Sheet'!$C$4,ItemNum,0),MATCH(J$1,Districts,0))*'Blend Sheet'!$C64)+(INDEX(ItemCosts,MATCH('Blend Sheet'!$D$4,ItemNum,0),MATCH(J$1,Districts,0))*'Blend Sheet'!$D64)+(INDEX(ItemCosts,MATCH('Blend Sheet'!$E$4,ItemNum,0),MATCH(J$1,Districts,0))*'Blend Sheet'!$E64)+(INDEX(ItemCosts,MATCH('Blend Sheet'!$F$4,ItemNum,0),MATCH(J$1,Districts,0))*'Blend Sheet'!$F64)+(INDEX(ItemCosts,MATCH('Blend Sheet'!$G$4,ItemNum,0),MATCH(J$1,Districts,0))*'Blend Sheet'!$G64)+(INDEX(ItemCosts,MATCH('Blend Sheet'!$H$4,ItemNum,0),MATCH(J$1,Districts,0))*'Blend Sheet'!$H64)+(INDEX(ItemCosts,MATCH('Blend Sheet'!$I$4,ItemNum,0),MATCH(J$1,Districts,0))*'Blend Sheet'!$I64)+(INDEX(ItemCosts,MATCH('Blend Sheet'!$J$4,ItemNum,0),MATCH(J$1,Districts,0))*'Blend Sheet'!$J64)+(INDEX(ItemCosts,MATCH('Blend Sheet'!$K$4,ItemNum,0),MATCH(J$1,Districts,0))*'Blend Sheet'!$K64)+(INDEX(ItemCosts,MATCH('Blend Sheet'!$L$4,ItemNum,0),MATCH(J$1,Districts,0))*'Blend Sheet'!$L64)+(INDEX(ItemCosts,MATCH('Blend Sheet'!$M$4,ItemNum,0),MATCH(J$1,Districts,0))*'Blend Sheet'!$M64)+(INDEX(ItemCosts,MATCH('Blend Sheet'!$N$4,ItemNum,0),MATCH(J$1,Districts,0))*'Blend Sheet'!$N64)+(INDEX(ItemCosts,MATCH('Blend Sheet'!$O$4,ItemNum,0),MATCH(J$1,Districts,0))*'Blend Sheet'!$O64)+(INDEX(ItemCosts,MATCH('Blend Sheet'!$P$4,ItemNum,0),MATCH(J$1,Districts,0))*'Blend Sheet'!$P64)+(INDEX(ItemCosts,MATCH('Blend Sheet'!$Q$4,ItemNum,0),MATCH(J$1,Districts,0))*'Blend Sheet'!$Q64)+(INDEX(ItemCosts,MATCH('Blend Sheet'!$R$4,ItemNum,0),MATCH(J$1,Districts,0))*'Blend Sheet'!$R64)+(INDEX(ItemCosts,MATCH('Blend Sheet'!$S$4,ItemNum,0),MATCH(J$1,Districts,0))*'Blend Sheet'!$S64)+(INDEX(ItemCosts,MATCH('Blend Sheet'!$T$4,ItemNum,0),MATCH(J$1,Districts,0))*'Blend Sheet'!$T64)+(INDEX(ItemCosts,MATCH('Blend Sheet'!$U$4,ItemNum,0),MATCH(J$1,Districts,0))*'Blend Sheet'!$U64)+(INDEX(ItemCosts,MATCH('Blend Sheet'!$V$4,ItemNum,0),MATCH(J$1,Districts,0))*'Blend Sheet'!$V64)+(INDEX(ItemCosts,MATCH('Blend Sheet'!$W$4,ItemNum,0),MATCH(J$1,Districts,0))*'Blend Sheet'!$W64)+(INDEX(ItemCosts,MATCH('Blend Sheet'!$X$4,ItemNum,0),MATCH(J$1,Districts,0))*'Blend Sheet'!$X64)+(INDEX(ItemCosts,MATCH('Blend Sheet'!$Y$4,ItemNum,0),MATCH(J$1,Districts,0))*'Blend Sheet'!$Y64)+(INDEX(ItemCosts,MATCH('Blend Sheet'!$Z$4,ItemNum,0),MATCH(J$1,Districts,0))*'Blend Sheet'!$Z64)+(INDEX(ItemCosts,MATCH('Blend Sheet'!$AA$4,ItemNum,0),MATCH(J$1,Districts,0))*'Blend Sheet'!$AA64)+(INDEX(ItemCosts,MATCH('Blend Sheet'!$AB$4,ItemNum,0),MATCH(J$1,Districts,0))*'Blend Sheet'!$AB64)+(INDEX(ItemCosts,MATCH('Blend Sheet'!$AC$4,ItemNum,0),MATCH(J$1,Districts,0))*'Blend Sheet'!$AC64)+(INDEX(ItemCosts,MATCH('Blend Sheet'!$AD$4,ItemNum,0),MATCH(J$1,Districts,0))*'Blend Sheet'!$AD64)+(INDEX(ItemCosts,MATCH('Blend Sheet'!$AE$4,ItemNum,0),MATCH(J$1,Districts,0))*'Blend Sheet'!$AE64)+(INDEX(ItemCosts,MATCH('Blend Sheet'!$AF$4,ItemNum,0),MATCH(J$1,Districts,0))*'Blend Sheet'!$AF64)+(INDEX(ItemCosts,MATCH('Blend Sheet'!$AG$4,ItemNum,0),MATCH(J$1,Districts,0))*'Blend Sheet'!$AG64)+(INDEX(ItemCosts,MATCH('Blend Sheet'!$AH$4,ItemNum,0),MATCH(J$1,Districts,0))*'Blend Sheet'!$AH64)+(INDEX(ItemCosts,MATCH('Blend Sheet'!$AI$4,ItemNum,0),MATCH(J$1,Districts,0))*'Blend Sheet'!$AI64)+(INDEX(ItemCosts,MATCH('Blend Sheet'!$AJ$4,ItemNum,0),MATCH(J$1,Districts,0))*'Blend Sheet'!$AJ64)+(INDEX(ItemCosts,MATCH('Blend Sheet'!$AK$4,ItemNum,0),MATCH(J$1,Districts,0))*'Blend Sheet'!$AK64)+(INDEX(ItemCosts,MATCH('Blend Sheet'!$AL$4,ItemNum,0),MATCH(J$1,Districts,0))*'Blend Sheet'!$AL64)+(INDEX(ItemCosts,MATCH('Blend Sheet'!$AM$4,ItemNum,0),MATCH(J$1,Districts,0))*'Blend Sheet'!$AM64)+(INDEX(ItemCosts,MATCH('Blend Sheet'!$AN$4,ItemNum,0),MATCH(J$1,Districts,0))*'Blend Sheet'!$AN64)+(INDEX(ItemCosts,MATCH('Blend Sheet'!$AO$4,ItemNum,0),MATCH(J$1,Districts,0))*'Blend Sheet'!$AO64)+(INDEX(ItemCosts,MATCH('Blend Sheet'!$AP$4,ItemNum,0),MATCH(J$1,Districts,0))*'Blend Sheet'!$AP64)+(INDEX(ItemCosts,MATCH('Blend Sheet'!$AQ$4,ItemNum,0),MATCH(J$1,Districts,0))*'Blend Sheet'!$AQ64)+(INDEX(ItemCosts,MATCH('Blend Sheet'!$AR$4,ItemNum,0),MATCH(J$1,Districts,0))*'Blend Sheet'!$AR64)+(INDEX(ItemCosts,MATCH('Blend Sheet'!$AS$4,ItemNum,0),MATCH(J$1,Districts,0))*'Blend Sheet'!$AS64)</f>
        <v>#N/A</v>
      </c>
      <c r="K61" s="5" t="e">
        <f>(INDEX(ItemCosts,MATCH('Blend Sheet'!$C$4,ItemNum,0),MATCH(K$1,Districts,0))*'Blend Sheet'!$C64)+(INDEX(ItemCosts,MATCH('Blend Sheet'!$D$4,ItemNum,0),MATCH(K$1,Districts,0))*'Blend Sheet'!$D64)+(INDEX(ItemCosts,MATCH('Blend Sheet'!$E$4,ItemNum,0),MATCH(K$1,Districts,0))*'Blend Sheet'!$E64)+(INDEX(ItemCosts,MATCH('Blend Sheet'!$F$4,ItemNum,0),MATCH(K$1,Districts,0))*'Blend Sheet'!$F64)+(INDEX(ItemCosts,MATCH('Blend Sheet'!$G$4,ItemNum,0),MATCH(K$1,Districts,0))*'Blend Sheet'!$G64)+(INDEX(ItemCosts,MATCH('Blend Sheet'!$H$4,ItemNum,0),MATCH(K$1,Districts,0))*'Blend Sheet'!$H64)+(INDEX(ItemCosts,MATCH('Blend Sheet'!$I$4,ItemNum,0),MATCH(K$1,Districts,0))*'Blend Sheet'!$I64)+(INDEX(ItemCosts,MATCH('Blend Sheet'!$J$4,ItemNum,0),MATCH(K$1,Districts,0))*'Blend Sheet'!$J64)+(INDEX(ItemCosts,MATCH('Blend Sheet'!$K$4,ItemNum,0),MATCH(K$1,Districts,0))*'Blend Sheet'!$K64)+(INDEX(ItemCosts,MATCH('Blend Sheet'!$L$4,ItemNum,0),MATCH(K$1,Districts,0))*'Blend Sheet'!$L64)+(INDEX(ItemCosts,MATCH('Blend Sheet'!$M$4,ItemNum,0),MATCH(K$1,Districts,0))*'Blend Sheet'!$M64)+(INDEX(ItemCosts,MATCH('Blend Sheet'!$N$4,ItemNum,0),MATCH(K$1,Districts,0))*'Blend Sheet'!$N64)+(INDEX(ItemCosts,MATCH('Blend Sheet'!$O$4,ItemNum,0),MATCH(K$1,Districts,0))*'Blend Sheet'!$O64)+(INDEX(ItemCosts,MATCH('Blend Sheet'!$P$4,ItemNum,0),MATCH(K$1,Districts,0))*'Blend Sheet'!$P64)+(INDEX(ItemCosts,MATCH('Blend Sheet'!$Q$4,ItemNum,0),MATCH(K$1,Districts,0))*'Blend Sheet'!$Q64)+(INDEX(ItemCosts,MATCH('Blend Sheet'!$R$4,ItemNum,0),MATCH(K$1,Districts,0))*'Blend Sheet'!$R64)+(INDEX(ItemCosts,MATCH('Blend Sheet'!$S$4,ItemNum,0),MATCH(K$1,Districts,0))*'Blend Sheet'!$S64)+(INDEX(ItemCosts,MATCH('Blend Sheet'!$T$4,ItemNum,0),MATCH(K$1,Districts,0))*'Blend Sheet'!$T64)+(INDEX(ItemCosts,MATCH('Blend Sheet'!$U$4,ItemNum,0),MATCH(K$1,Districts,0))*'Blend Sheet'!$U64)+(INDEX(ItemCosts,MATCH('Blend Sheet'!$V$4,ItemNum,0),MATCH(K$1,Districts,0))*'Blend Sheet'!$V64)+(INDEX(ItemCosts,MATCH('Blend Sheet'!$W$4,ItemNum,0),MATCH(K$1,Districts,0))*'Blend Sheet'!$W64)+(INDEX(ItemCosts,MATCH('Blend Sheet'!$X$4,ItemNum,0),MATCH(K$1,Districts,0))*'Blend Sheet'!$X64)+(INDEX(ItemCosts,MATCH('Blend Sheet'!$Y$4,ItemNum,0),MATCH(K$1,Districts,0))*'Blend Sheet'!$Y64)+(INDEX(ItemCosts,MATCH('Blend Sheet'!$Z$4,ItemNum,0),MATCH(K$1,Districts,0))*'Blend Sheet'!$Z64)+(INDEX(ItemCosts,MATCH('Blend Sheet'!$AA$4,ItemNum,0),MATCH(K$1,Districts,0))*'Blend Sheet'!$AA64)+(INDEX(ItemCosts,MATCH('Blend Sheet'!$AB$4,ItemNum,0),MATCH(K$1,Districts,0))*'Blend Sheet'!$AB64)+(INDEX(ItemCosts,MATCH('Blend Sheet'!$AC$4,ItemNum,0),MATCH(K$1,Districts,0))*'Blend Sheet'!$AC64)+(INDEX(ItemCosts,MATCH('Blend Sheet'!$AD$4,ItemNum,0),MATCH(K$1,Districts,0))*'Blend Sheet'!$AD64)+(INDEX(ItemCosts,MATCH('Blend Sheet'!$AE$4,ItemNum,0),MATCH(K$1,Districts,0))*'Blend Sheet'!$AE64)+(INDEX(ItemCosts,MATCH('Blend Sheet'!$AF$4,ItemNum,0),MATCH(K$1,Districts,0))*'Blend Sheet'!$AF64)+(INDEX(ItemCosts,MATCH('Blend Sheet'!$AG$4,ItemNum,0),MATCH(K$1,Districts,0))*'Blend Sheet'!$AG64)+(INDEX(ItemCosts,MATCH('Blend Sheet'!$AH$4,ItemNum,0),MATCH(K$1,Districts,0))*'Blend Sheet'!$AH64)+(INDEX(ItemCosts,MATCH('Blend Sheet'!$AI$4,ItemNum,0),MATCH(K$1,Districts,0))*'Blend Sheet'!$AI64)+(INDEX(ItemCosts,MATCH('Blend Sheet'!$AJ$4,ItemNum,0),MATCH(K$1,Districts,0))*'Blend Sheet'!$AJ64)+(INDEX(ItemCosts,MATCH('Blend Sheet'!$AK$4,ItemNum,0),MATCH(K$1,Districts,0))*'Blend Sheet'!$AK64)+(INDEX(ItemCosts,MATCH('Blend Sheet'!$AL$4,ItemNum,0),MATCH(K$1,Districts,0))*'Blend Sheet'!$AL64)+(INDEX(ItemCosts,MATCH('Blend Sheet'!$AM$4,ItemNum,0),MATCH(K$1,Districts,0))*'Blend Sheet'!$AM64)+(INDEX(ItemCosts,MATCH('Blend Sheet'!$AN$4,ItemNum,0),MATCH(K$1,Districts,0))*'Blend Sheet'!$AN64)+(INDEX(ItemCosts,MATCH('Blend Sheet'!$AO$4,ItemNum,0),MATCH(K$1,Districts,0))*'Blend Sheet'!$AO64)+(INDEX(ItemCosts,MATCH('Blend Sheet'!$AP$4,ItemNum,0),MATCH(K$1,Districts,0))*'Blend Sheet'!$AP64)+(INDEX(ItemCosts,MATCH('Blend Sheet'!$AQ$4,ItemNum,0),MATCH(K$1,Districts,0))*'Blend Sheet'!$AQ64)+(INDEX(ItemCosts,MATCH('Blend Sheet'!$AR$4,ItemNum,0),MATCH(K$1,Districts,0))*'Blend Sheet'!$AR64)+(INDEX(ItemCosts,MATCH('Blend Sheet'!$AS$4,ItemNum,0),MATCH(K$1,Districts,0))*'Blend Sheet'!$AS64)</f>
        <v>#N/A</v>
      </c>
      <c r="L61" s="5" t="e">
        <f>(INDEX(ItemCosts,MATCH('Blend Sheet'!$C$4,ItemNum,0),MATCH(L$1,Districts,0))*'Blend Sheet'!$C64)+(INDEX(ItemCosts,MATCH('Blend Sheet'!$D$4,ItemNum,0),MATCH(L$1,Districts,0))*'Blend Sheet'!$D64)+(INDEX(ItemCosts,MATCH('Blend Sheet'!$E$4,ItemNum,0),MATCH(L$1,Districts,0))*'Blend Sheet'!$E64)+(INDEX(ItemCosts,MATCH('Blend Sheet'!$F$4,ItemNum,0),MATCH(L$1,Districts,0))*'Blend Sheet'!$F64)+(INDEX(ItemCosts,MATCH('Blend Sheet'!$G$4,ItemNum,0),MATCH(L$1,Districts,0))*'Blend Sheet'!$G64)+(INDEX(ItemCosts,MATCH('Blend Sheet'!$H$4,ItemNum,0),MATCH(L$1,Districts,0))*'Blend Sheet'!$H64)+(INDEX(ItemCosts,MATCH('Blend Sheet'!$I$4,ItemNum,0),MATCH(L$1,Districts,0))*'Blend Sheet'!$I64)+(INDEX(ItemCosts,MATCH('Blend Sheet'!$J$4,ItemNum,0),MATCH(L$1,Districts,0))*'Blend Sheet'!$J64)+(INDEX(ItemCosts,MATCH('Blend Sheet'!$K$4,ItemNum,0),MATCH(L$1,Districts,0))*'Blend Sheet'!$K64)+(INDEX(ItemCosts,MATCH('Blend Sheet'!$L$4,ItemNum,0),MATCH(L$1,Districts,0))*'Blend Sheet'!$L64)+(INDEX(ItemCosts,MATCH('Blend Sheet'!$M$4,ItemNum,0),MATCH(L$1,Districts,0))*'Blend Sheet'!$M64)+(INDEX(ItemCosts,MATCH('Blend Sheet'!$N$4,ItemNum,0),MATCH(L$1,Districts,0))*'Blend Sheet'!$N64)+(INDEX(ItemCosts,MATCH('Blend Sheet'!$O$4,ItemNum,0),MATCH(L$1,Districts,0))*'Blend Sheet'!$O64)+(INDEX(ItemCosts,MATCH('Blend Sheet'!$P$4,ItemNum,0),MATCH(L$1,Districts,0))*'Blend Sheet'!$P64)+(INDEX(ItemCosts,MATCH('Blend Sheet'!$Q$4,ItemNum,0),MATCH(L$1,Districts,0))*'Blend Sheet'!$Q64)+(INDEX(ItemCosts,MATCH('Blend Sheet'!$R$4,ItemNum,0),MATCH(L$1,Districts,0))*'Blend Sheet'!$R64)+(INDEX(ItemCosts,MATCH('Blend Sheet'!$S$4,ItemNum,0),MATCH(L$1,Districts,0))*'Blend Sheet'!$S64)+(INDEX(ItemCosts,MATCH('Blend Sheet'!$T$4,ItemNum,0),MATCH(L$1,Districts,0))*'Blend Sheet'!$T64)+(INDEX(ItemCosts,MATCH('Blend Sheet'!$U$4,ItemNum,0),MATCH(L$1,Districts,0))*'Blend Sheet'!$U64)+(INDEX(ItemCosts,MATCH('Blend Sheet'!$V$4,ItemNum,0),MATCH(L$1,Districts,0))*'Blend Sheet'!$V64)+(INDEX(ItemCosts,MATCH('Blend Sheet'!$W$4,ItemNum,0),MATCH(L$1,Districts,0))*'Blend Sheet'!$W64)+(INDEX(ItemCosts,MATCH('Blend Sheet'!$X$4,ItemNum,0),MATCH(L$1,Districts,0))*'Blend Sheet'!$X64)+(INDEX(ItemCosts,MATCH('Blend Sheet'!$Y$4,ItemNum,0),MATCH(L$1,Districts,0))*'Blend Sheet'!$Y64)+(INDEX(ItemCosts,MATCH('Blend Sheet'!$Z$4,ItemNum,0),MATCH(L$1,Districts,0))*'Blend Sheet'!$Z64)+(INDEX(ItemCosts,MATCH('Blend Sheet'!$AA$4,ItemNum,0),MATCH(L$1,Districts,0))*'Blend Sheet'!$AA64)+(INDEX(ItemCosts,MATCH('Blend Sheet'!$AB$4,ItemNum,0),MATCH(L$1,Districts,0))*'Blend Sheet'!$AB64)+(INDEX(ItemCosts,MATCH('Blend Sheet'!$AC$4,ItemNum,0),MATCH(L$1,Districts,0))*'Blend Sheet'!$AC64)+(INDEX(ItemCosts,MATCH('Blend Sheet'!$AD$4,ItemNum,0),MATCH(L$1,Districts,0))*'Blend Sheet'!$AD64)+(INDEX(ItemCosts,MATCH('Blend Sheet'!$AE$4,ItemNum,0),MATCH(L$1,Districts,0))*'Blend Sheet'!$AE64)+(INDEX(ItemCosts,MATCH('Blend Sheet'!$AF$4,ItemNum,0),MATCH(L$1,Districts,0))*'Blend Sheet'!$AF64)+(INDEX(ItemCosts,MATCH('Blend Sheet'!$AG$4,ItemNum,0),MATCH(L$1,Districts,0))*'Blend Sheet'!$AG64)+(INDEX(ItemCosts,MATCH('Blend Sheet'!$AH$4,ItemNum,0),MATCH(L$1,Districts,0))*'Blend Sheet'!$AH64)+(INDEX(ItemCosts,MATCH('Blend Sheet'!$AI$4,ItemNum,0),MATCH(L$1,Districts,0))*'Blend Sheet'!$AI64)+(INDEX(ItemCosts,MATCH('Blend Sheet'!$AJ$4,ItemNum,0),MATCH(L$1,Districts,0))*'Blend Sheet'!$AJ64)+(INDEX(ItemCosts,MATCH('Blend Sheet'!$AK$4,ItemNum,0),MATCH(L$1,Districts,0))*'Blend Sheet'!$AK64)+(INDEX(ItemCosts,MATCH('Blend Sheet'!$AL$4,ItemNum,0),MATCH(L$1,Districts,0))*'Blend Sheet'!$AL64)+(INDEX(ItemCosts,MATCH('Blend Sheet'!$AM$4,ItemNum,0),MATCH(L$1,Districts,0))*'Blend Sheet'!$AM64)+(INDEX(ItemCosts,MATCH('Blend Sheet'!$AN$4,ItemNum,0),MATCH(L$1,Districts,0))*'Blend Sheet'!$AN64)+(INDEX(ItemCosts,MATCH('Blend Sheet'!$AO$4,ItemNum,0),MATCH(L$1,Districts,0))*'Blend Sheet'!$AO64)+(INDEX(ItemCosts,MATCH('Blend Sheet'!$AP$4,ItemNum,0),MATCH(L$1,Districts,0))*'Blend Sheet'!$AP64)+(INDEX(ItemCosts,MATCH('Blend Sheet'!$AQ$4,ItemNum,0),MATCH(L$1,Districts,0))*'Blend Sheet'!$AQ64)+(INDEX(ItemCosts,MATCH('Blend Sheet'!$AR$4,ItemNum,0),MATCH(L$1,Districts,0))*'Blend Sheet'!$AR64)+(INDEX(ItemCosts,MATCH('Blend Sheet'!$AS$4,ItemNum,0),MATCH(L$1,Districts,0))*'Blend Sheet'!$AS64)</f>
        <v>#N/A</v>
      </c>
      <c r="M61" s="191"/>
      <c r="N61" s="34" t="e">
        <f>D61/'Blend Sheet'!$BA64</f>
        <v>#N/A</v>
      </c>
      <c r="O61" s="34" t="e">
        <f>E61/'Blend Sheet'!$BA64</f>
        <v>#N/A</v>
      </c>
      <c r="P61" s="34" t="e">
        <f>G61/'Blend Sheet'!$BA64</f>
        <v>#N/A</v>
      </c>
      <c r="Q61" s="34" t="e">
        <f>H61/'Blend Sheet'!$BA64</f>
        <v>#N/A</v>
      </c>
      <c r="R61" s="34" t="e">
        <f>I61/'Blend Sheet'!$BA64</f>
        <v>#N/A</v>
      </c>
      <c r="S61" s="34" t="e">
        <f>J61/'Blend Sheet'!$BA64</f>
        <v>#N/A</v>
      </c>
      <c r="T61" s="34" t="e">
        <f>K61/'Blend Sheet'!$BA64</f>
        <v>#N/A</v>
      </c>
      <c r="U61" s="34" t="e">
        <f>L61/'Blend Sheet'!$BA64</f>
        <v>#N/A</v>
      </c>
    </row>
    <row r="62" spans="1:21" x14ac:dyDescent="0.25">
      <c r="A62" t="str">
        <f>'Blend Sheet'!A65</f>
        <v>PRODUCTIONmix LW</v>
      </c>
      <c r="B62" s="5" t="e">
        <f>(INDEX(ItemCosts,MATCH('Blend Sheet'!$C$4,ItemNum,0),MATCH(B$1,Districts,0))*'Blend Sheet'!$C65)+(INDEX(ItemCosts,MATCH('Blend Sheet'!$D$4,ItemNum,0),MATCH(B$1,Districts,0))*'Blend Sheet'!$D65)+(INDEX(ItemCosts,MATCH('Blend Sheet'!$E$4,ItemNum,0),MATCH(B$1,Districts,0))*'Blend Sheet'!$E65)+(INDEX(ItemCosts,MATCH('Blend Sheet'!$F$4,ItemNum,0),MATCH(B$1,Districts,0))*'Blend Sheet'!$F65)+(INDEX(ItemCosts,MATCH('Blend Sheet'!$G$4,ItemNum,0),MATCH(B$1,Districts,0))*'Blend Sheet'!$G65)+(INDEX(ItemCosts,MATCH('Blend Sheet'!$H$4,ItemNum,0),MATCH(B$1,Districts,0))*'Blend Sheet'!$H65)+(INDEX(ItemCosts,MATCH('Blend Sheet'!$I$4,ItemNum,0),MATCH(B$1,Districts,0))*'Blend Sheet'!$I65)+(INDEX(ItemCosts,MATCH('Blend Sheet'!$J$4,ItemNum,0),MATCH(B$1,Districts,0))*'Blend Sheet'!$J65)+(INDEX(ItemCosts,MATCH('Blend Sheet'!$K$4,ItemNum,0),MATCH(B$1,Districts,0))*'Blend Sheet'!$K65)+(INDEX(ItemCosts,MATCH('Blend Sheet'!$L$4,ItemNum,0),MATCH(B$1,Districts,0))*'Blend Sheet'!$L65)+(INDEX(ItemCosts,MATCH('Blend Sheet'!$M$4,ItemNum,0),MATCH(B$1,Districts,0))*'Blend Sheet'!$M65)+(INDEX(ItemCosts,MATCH('Blend Sheet'!$N$4,ItemNum,0),MATCH(B$1,Districts,0))*'Blend Sheet'!$N65)+(INDEX(ItemCosts,MATCH('Blend Sheet'!$O$4,ItemNum,0),MATCH(B$1,Districts,0))*'Blend Sheet'!$O65)+(INDEX(ItemCosts,MATCH('Blend Sheet'!$P$4,ItemNum,0),MATCH(B$1,Districts,0))*'Blend Sheet'!$P65)+(INDEX(ItemCosts,MATCH('Blend Sheet'!$Q$4,ItemNum,0),MATCH(B$1,Districts,0))*'Blend Sheet'!$Q65)+(INDEX(ItemCosts,MATCH('Blend Sheet'!$R$4,ItemNum,0),MATCH(B$1,Districts,0))*'Blend Sheet'!$R65)+(INDEX(ItemCosts,MATCH('Blend Sheet'!$S$4,ItemNum,0),MATCH(B$1,Districts,0))*'Blend Sheet'!$S65)+(INDEX(ItemCosts,MATCH('Blend Sheet'!$T$4,ItemNum,0),MATCH(B$1,Districts,0))*'Blend Sheet'!$T65)+(INDEX(ItemCosts,MATCH('Blend Sheet'!$U$4,ItemNum,0),MATCH(B$1,Districts,0))*'Blend Sheet'!$U65)+(INDEX(ItemCosts,MATCH('Blend Sheet'!$V$4,ItemNum,0),MATCH(B$1,Districts,0))*'Blend Sheet'!$V65)+(INDEX(ItemCosts,MATCH('Blend Sheet'!$W$4,ItemNum,0),MATCH(B$1,Districts,0))*'Blend Sheet'!$W65)+(INDEX(ItemCosts,MATCH('Blend Sheet'!$X$4,ItemNum,0),MATCH(B$1,Districts,0))*'Blend Sheet'!$X65)+(INDEX(ItemCosts,MATCH('Blend Sheet'!$Y$4,ItemNum,0),MATCH(B$1,Districts,0))*'Blend Sheet'!$Y65)+(INDEX(ItemCosts,MATCH('Blend Sheet'!$Z$4,ItemNum,0),MATCH(B$1,Districts,0))*'Blend Sheet'!$Z65)+(INDEX(ItemCosts,MATCH('Blend Sheet'!$AA$4,ItemNum,0),MATCH(B$1,Districts,0))*'Blend Sheet'!$AA65)+(INDEX(ItemCosts,MATCH('Blend Sheet'!$AB$4,ItemNum,0),MATCH(B$1,Districts,0))*'Blend Sheet'!$AB65)+(INDEX(ItemCosts,MATCH('Blend Sheet'!$AC$4,ItemNum,0),MATCH(B$1,Districts,0))*'Blend Sheet'!$AC65)+(INDEX(ItemCosts,MATCH('Blend Sheet'!$AD$4,ItemNum,0),MATCH(B$1,Districts,0))*'Blend Sheet'!$AD65)+(INDEX(ItemCosts,MATCH('Blend Sheet'!$AE$4,ItemNum,0),MATCH(B$1,Districts,0))*'Blend Sheet'!$AE65)+(INDEX(ItemCosts,MATCH('Blend Sheet'!$AF$4,ItemNum,0),MATCH(B$1,Districts,0))*'Blend Sheet'!$AF65)+(INDEX(ItemCosts,MATCH('Blend Sheet'!$AG$4,ItemNum,0),MATCH(B$1,Districts,0))*'Blend Sheet'!$AG65)+(INDEX(ItemCosts,MATCH('Blend Sheet'!$AH$4,ItemNum,0),MATCH(B$1,Districts,0))*'Blend Sheet'!$AH65)+(INDEX(ItemCosts,MATCH('Blend Sheet'!$AI$4,ItemNum,0),MATCH(B$1,Districts,0))*'Blend Sheet'!$AI65)+(INDEX(ItemCosts,MATCH('Blend Sheet'!$AJ$4,ItemNum,0),MATCH(B$1,Districts,0))*'Blend Sheet'!$AJ65)+(INDEX(ItemCosts,MATCH('Blend Sheet'!$AK$4,ItemNum,0),MATCH(B$1,Districts,0))*'Blend Sheet'!$AK65)+(INDEX(ItemCosts,MATCH('Blend Sheet'!$AL$4,ItemNum,0),MATCH(B$1,Districts,0))*'Blend Sheet'!$AL65)+(INDEX(ItemCosts,MATCH('Blend Sheet'!$AM$4,ItemNum,0),MATCH(B$1,Districts,0))*'Blend Sheet'!$AM65)+(INDEX(ItemCosts,MATCH('Blend Sheet'!$AN$4,ItemNum,0),MATCH(B$1,Districts,0))*'Blend Sheet'!$AN65)+(INDEX(ItemCosts,MATCH('Blend Sheet'!$AO$4,ItemNum,0),MATCH(B$1,Districts,0))*'Blend Sheet'!$AO65)+(INDEX(ItemCosts,MATCH('Blend Sheet'!$AP$4,ItemNum,0),MATCH(B$1,Districts,0))*'Blend Sheet'!$AP65)+(INDEX(ItemCosts,MATCH('Blend Sheet'!$AQ$4,ItemNum,0),MATCH(B$1,Districts,0))*'Blend Sheet'!$AQ65)+(INDEX(ItemCosts,MATCH('Blend Sheet'!$AR$4,ItemNum,0),MATCH(B$1,Districts,0))*'Blend Sheet'!$AR65)+(INDEX(ItemCosts,MATCH('Blend Sheet'!$AS$4,ItemNum,0),MATCH(B$1,Districts,0))*'Blend Sheet'!$AS65)</f>
        <v>#N/A</v>
      </c>
      <c r="C62" s="5" t="e">
        <f>(INDEX(ItemCosts,MATCH('Blend Sheet'!$C$4,ItemNum,0),MATCH(C$1,Districts,0))*'Blend Sheet'!$C65)+(INDEX(ItemCosts,MATCH('Blend Sheet'!$D$4,ItemNum,0),MATCH(C$1,Districts,0))*'Blend Sheet'!$D65)+(INDEX(ItemCosts,MATCH('Blend Sheet'!$E$4,ItemNum,0),MATCH(C$1,Districts,0))*'Blend Sheet'!$E65)+(INDEX(ItemCosts,MATCH('Blend Sheet'!$F$4,ItemNum,0),MATCH(C$1,Districts,0))*'Blend Sheet'!$F65)+(INDEX(ItemCosts,MATCH('Blend Sheet'!$G$4,ItemNum,0),MATCH(C$1,Districts,0))*'Blend Sheet'!$G65)+(INDEX(ItemCosts,MATCH('Blend Sheet'!$H$4,ItemNum,0),MATCH(C$1,Districts,0))*'Blend Sheet'!$H65)+(INDEX(ItemCosts,MATCH('Blend Sheet'!$I$4,ItemNum,0),MATCH(C$1,Districts,0))*'Blend Sheet'!$I65)+(INDEX(ItemCosts,MATCH('Blend Sheet'!$J$4,ItemNum,0),MATCH(C$1,Districts,0))*'Blend Sheet'!$J65)+(INDEX(ItemCosts,MATCH('Blend Sheet'!$K$4,ItemNum,0),MATCH(C$1,Districts,0))*'Blend Sheet'!$K65)+(INDEX(ItemCosts,MATCH('Blend Sheet'!$L$4,ItemNum,0),MATCH(C$1,Districts,0))*'Blend Sheet'!$L65)+(INDEX(ItemCosts,MATCH('Blend Sheet'!$M$4,ItemNum,0),MATCH(C$1,Districts,0))*'Blend Sheet'!$M65)+(INDEX(ItemCosts,MATCH('Blend Sheet'!$N$4,ItemNum,0),MATCH(C$1,Districts,0))*'Blend Sheet'!$N65)+(INDEX(ItemCosts,MATCH('Blend Sheet'!$O$4,ItemNum,0),MATCH(C$1,Districts,0))*'Blend Sheet'!$O65)+(INDEX(ItemCosts,MATCH('Blend Sheet'!$P$4,ItemNum,0),MATCH(C$1,Districts,0))*'Blend Sheet'!$P65)+(INDEX(ItemCosts,MATCH('Blend Sheet'!$Q$4,ItemNum,0),MATCH(C$1,Districts,0))*'Blend Sheet'!$Q65)+(INDEX(ItemCosts,MATCH('Blend Sheet'!$R$4,ItemNum,0),MATCH(C$1,Districts,0))*'Blend Sheet'!$R65)+(INDEX(ItemCosts,MATCH('Blend Sheet'!$S$4,ItemNum,0),MATCH(C$1,Districts,0))*'Blend Sheet'!$S65)+(INDEX(ItemCosts,MATCH('Blend Sheet'!$T$4,ItemNum,0),MATCH(C$1,Districts,0))*'Blend Sheet'!$T65)+(INDEX(ItemCosts,MATCH('Blend Sheet'!$U$4,ItemNum,0),MATCH(C$1,Districts,0))*'Blend Sheet'!$U65)+(INDEX(ItemCosts,MATCH('Blend Sheet'!$V$4,ItemNum,0),MATCH(C$1,Districts,0))*'Blend Sheet'!$V65)+(INDEX(ItemCosts,MATCH('Blend Sheet'!$W$4,ItemNum,0),MATCH(C$1,Districts,0))*'Blend Sheet'!$W65)+(INDEX(ItemCosts,MATCH('Blend Sheet'!$X$4,ItemNum,0),MATCH(C$1,Districts,0))*'Blend Sheet'!$X65)+(INDEX(ItemCosts,MATCH('Blend Sheet'!$Y$4,ItemNum,0),MATCH(C$1,Districts,0))*'Blend Sheet'!$Y65)+(INDEX(ItemCosts,MATCH('Blend Sheet'!$Z$4,ItemNum,0),MATCH(C$1,Districts,0))*'Blend Sheet'!$Z65)+(INDEX(ItemCosts,MATCH('Blend Sheet'!$AA$4,ItemNum,0),MATCH(C$1,Districts,0))*'Blend Sheet'!$AA65)+(INDEX(ItemCosts,MATCH('Blend Sheet'!$AB$4,ItemNum,0),MATCH(C$1,Districts,0))*'Blend Sheet'!$AB65)+(INDEX(ItemCosts,MATCH('Blend Sheet'!$AC$4,ItemNum,0),MATCH(C$1,Districts,0))*'Blend Sheet'!$AC65)+(INDEX(ItemCosts,MATCH('Blend Sheet'!$AD$4,ItemNum,0),MATCH(C$1,Districts,0))*'Blend Sheet'!$AD65)+(INDEX(ItemCosts,MATCH('Blend Sheet'!$AE$4,ItemNum,0),MATCH(C$1,Districts,0))*'Blend Sheet'!$AE65)+(INDEX(ItemCosts,MATCH('Blend Sheet'!$AF$4,ItemNum,0),MATCH(C$1,Districts,0))*'Blend Sheet'!$AF65)+(INDEX(ItemCosts,MATCH('Blend Sheet'!$AG$4,ItemNum,0),MATCH(C$1,Districts,0))*'Blend Sheet'!$AG65)+(INDEX(ItemCosts,MATCH('Blend Sheet'!$AH$4,ItemNum,0),MATCH(C$1,Districts,0))*'Blend Sheet'!$AH65)+(INDEX(ItemCosts,MATCH('Blend Sheet'!$AI$4,ItemNum,0),MATCH(C$1,Districts,0))*'Blend Sheet'!$AI65)+(INDEX(ItemCosts,MATCH('Blend Sheet'!$AJ$4,ItemNum,0),MATCH(C$1,Districts,0))*'Blend Sheet'!$AJ65)+(INDEX(ItemCosts,MATCH('Blend Sheet'!$AK$4,ItemNum,0),MATCH(C$1,Districts,0))*'Blend Sheet'!$AK65)+(INDEX(ItemCosts,MATCH('Blend Sheet'!$AL$4,ItemNum,0),MATCH(C$1,Districts,0))*'Blend Sheet'!$AL65)+(INDEX(ItemCosts,MATCH('Blend Sheet'!$AM$4,ItemNum,0),MATCH(C$1,Districts,0))*'Blend Sheet'!$AM65)+(INDEX(ItemCosts,MATCH('Blend Sheet'!$AN$4,ItemNum,0),MATCH(C$1,Districts,0))*'Blend Sheet'!$AN65)+(INDEX(ItemCosts,MATCH('Blend Sheet'!$AO$4,ItemNum,0),MATCH(C$1,Districts,0))*'Blend Sheet'!$AO65)+(INDEX(ItemCosts,MATCH('Blend Sheet'!$AP$4,ItemNum,0),MATCH(C$1,Districts,0))*'Blend Sheet'!$AP65)+(INDEX(ItemCosts,MATCH('Blend Sheet'!$AQ$4,ItemNum,0),MATCH(C$1,Districts,0))*'Blend Sheet'!$AQ65)+(INDEX(ItemCosts,MATCH('Blend Sheet'!$AR$4,ItemNum,0),MATCH(C$1,Districts,0))*'Blend Sheet'!$AR65)+(INDEX(ItemCosts,MATCH('Blend Sheet'!$AS$4,ItemNum,0),MATCH(C$1,Districts,0))*'Blend Sheet'!$AS65)</f>
        <v>#N/A</v>
      </c>
      <c r="D62" s="5" t="e">
        <f>(INDEX(ItemCosts,MATCH('Blend Sheet'!$C$4,ItemNum,0),MATCH(D$1,Districts,0))*'Blend Sheet'!$C65)+(INDEX(ItemCosts,MATCH('Blend Sheet'!$D$4,ItemNum,0),MATCH(D$1,Districts,0))*'Blend Sheet'!$D65)+(INDEX(ItemCosts,MATCH('Blend Sheet'!$E$4,ItemNum,0),MATCH(D$1,Districts,0))*'Blend Sheet'!$E65)+(INDEX(ItemCosts,MATCH('Blend Sheet'!$F$4,ItemNum,0),MATCH(D$1,Districts,0))*'Blend Sheet'!$F65)+(INDEX(ItemCosts,MATCH('Blend Sheet'!$G$4,ItemNum,0),MATCH(D$1,Districts,0))*'Blend Sheet'!$G65)+(INDEX(ItemCosts,MATCH('Blend Sheet'!$H$4,ItemNum,0),MATCH(D$1,Districts,0))*'Blend Sheet'!$H65)+(INDEX(ItemCosts,MATCH('Blend Sheet'!$I$4,ItemNum,0),MATCH(D$1,Districts,0))*'Blend Sheet'!$I65)+(INDEX(ItemCosts,MATCH('Blend Sheet'!$J$4,ItemNum,0),MATCH(D$1,Districts,0))*'Blend Sheet'!$J65)+(INDEX(ItemCosts,MATCH('Blend Sheet'!$K$4,ItemNum,0),MATCH(D$1,Districts,0))*'Blend Sheet'!$K65)+(INDEX(ItemCosts,MATCH('Blend Sheet'!$L$4,ItemNum,0),MATCH(D$1,Districts,0))*'Blend Sheet'!$L65)+(INDEX(ItemCosts,MATCH('Blend Sheet'!$M$4,ItemNum,0),MATCH(D$1,Districts,0))*'Blend Sheet'!$M65)+(INDEX(ItemCosts,MATCH('Blend Sheet'!$N$4,ItemNum,0),MATCH(D$1,Districts,0))*'Blend Sheet'!$N65)+(INDEX(ItemCosts,MATCH('Blend Sheet'!$O$4,ItemNum,0),MATCH(D$1,Districts,0))*'Blend Sheet'!$O65)+(INDEX(ItemCosts,MATCH('Blend Sheet'!$P$4,ItemNum,0),MATCH(D$1,Districts,0))*'Blend Sheet'!$P65)+(INDEX(ItemCosts,MATCH('Blend Sheet'!$Q$4,ItemNum,0),MATCH(D$1,Districts,0))*'Blend Sheet'!$Q65)+(INDEX(ItemCosts,MATCH('Blend Sheet'!$R$4,ItemNum,0),MATCH(D$1,Districts,0))*'Blend Sheet'!$R65)+(INDEX(ItemCosts,MATCH('Blend Sheet'!$S$4,ItemNum,0),MATCH(D$1,Districts,0))*'Blend Sheet'!$S65)+(INDEX(ItemCosts,MATCH('Blend Sheet'!$T$4,ItemNum,0),MATCH(D$1,Districts,0))*'Blend Sheet'!$T65)+(INDEX(ItemCosts,MATCH('Blend Sheet'!$U$4,ItemNum,0),MATCH(D$1,Districts,0))*'Blend Sheet'!$U65)+(INDEX(ItemCosts,MATCH('Blend Sheet'!$V$4,ItemNum,0),MATCH(D$1,Districts,0))*'Blend Sheet'!$V65)+(INDEX(ItemCosts,MATCH('Blend Sheet'!$W$4,ItemNum,0),MATCH(D$1,Districts,0))*'Blend Sheet'!$W65)+(INDEX(ItemCosts,MATCH('Blend Sheet'!$X$4,ItemNum,0),MATCH(D$1,Districts,0))*'Blend Sheet'!$X65)+(INDEX(ItemCosts,MATCH('Blend Sheet'!$Y$4,ItemNum,0),MATCH(D$1,Districts,0))*'Blend Sheet'!$Y65)+(INDEX(ItemCosts,MATCH('Blend Sheet'!$Z$4,ItemNum,0),MATCH(D$1,Districts,0))*'Blend Sheet'!$Z65)+(INDEX(ItemCosts,MATCH('Blend Sheet'!$AA$4,ItemNum,0),MATCH(D$1,Districts,0))*'Blend Sheet'!$AA65)+(INDEX(ItemCosts,MATCH('Blend Sheet'!$AB$4,ItemNum,0),MATCH(D$1,Districts,0))*'Blend Sheet'!$AB65)+(INDEX(ItemCosts,MATCH('Blend Sheet'!$AC$4,ItemNum,0),MATCH(D$1,Districts,0))*'Blend Sheet'!$AC65)+(INDEX(ItemCosts,MATCH('Blend Sheet'!$AD$4,ItemNum,0),MATCH(D$1,Districts,0))*'Blend Sheet'!$AD65)+(INDEX(ItemCosts,MATCH('Blend Sheet'!$AE$4,ItemNum,0),MATCH(D$1,Districts,0))*'Blend Sheet'!$AE65)+(INDEX(ItemCosts,MATCH('Blend Sheet'!$AF$4,ItemNum,0),MATCH(D$1,Districts,0))*'Blend Sheet'!$AF65)+(INDEX(ItemCosts,MATCH('Blend Sheet'!$AG$4,ItemNum,0),MATCH(D$1,Districts,0))*'Blend Sheet'!$AG65)+(INDEX(ItemCosts,MATCH('Blend Sheet'!$AH$4,ItemNum,0),MATCH(D$1,Districts,0))*'Blend Sheet'!$AH65)+(INDEX(ItemCosts,MATCH('Blend Sheet'!$AI$4,ItemNum,0),MATCH(D$1,Districts,0))*'Blend Sheet'!$AI65)+(INDEX(ItemCosts,MATCH('Blend Sheet'!$AJ$4,ItemNum,0),MATCH(D$1,Districts,0))*'Blend Sheet'!$AJ65)+(INDEX(ItemCosts,MATCH('Blend Sheet'!$AK$4,ItemNum,0),MATCH(D$1,Districts,0))*'Blend Sheet'!$AK65)+(INDEX(ItemCosts,MATCH('Blend Sheet'!$AL$4,ItemNum,0),MATCH(D$1,Districts,0))*'Blend Sheet'!$AL65)+(INDEX(ItemCosts,MATCH('Blend Sheet'!$AM$4,ItemNum,0),MATCH(D$1,Districts,0))*'Blend Sheet'!$AM65)+(INDEX(ItemCosts,MATCH('Blend Sheet'!$AN$4,ItemNum,0),MATCH(D$1,Districts,0))*'Blend Sheet'!$AN65)+(INDEX(ItemCosts,MATCH('Blend Sheet'!$AO$4,ItemNum,0),MATCH(D$1,Districts,0))*'Blend Sheet'!$AO65)+(INDEX(ItemCosts,MATCH('Blend Sheet'!$AP$4,ItemNum,0),MATCH(D$1,Districts,0))*'Blend Sheet'!$AP65)+(INDEX(ItemCosts,MATCH('Blend Sheet'!$AQ$4,ItemNum,0),MATCH(D$1,Districts,0))*'Blend Sheet'!$AQ65)+(INDEX(ItemCosts,MATCH('Blend Sheet'!$AR$4,ItemNum,0),MATCH(D$1,Districts,0))*'Blend Sheet'!$AR65)+(INDEX(ItemCosts,MATCH('Blend Sheet'!$AS$4,ItemNum,0),MATCH(D$1,Districts,0))*'Blend Sheet'!$AS65)</f>
        <v>#N/A</v>
      </c>
      <c r="E62" s="5" t="e">
        <f>(INDEX(ItemCosts,MATCH('Blend Sheet'!$C$4,ItemNum,0),MATCH(E$1,Districts,0))*'Blend Sheet'!$C65)+(INDEX(ItemCosts,MATCH('Blend Sheet'!$D$4,ItemNum,0),MATCH(E$1,Districts,0))*'Blend Sheet'!$D65)+(INDEX(ItemCosts,MATCH('Blend Sheet'!$E$4,ItemNum,0),MATCH(E$1,Districts,0))*'Blend Sheet'!$E65)+(INDEX(ItemCosts,MATCH('Blend Sheet'!$F$4,ItemNum,0),MATCH(E$1,Districts,0))*'Blend Sheet'!$F65)+(INDEX(ItemCosts,MATCH('Blend Sheet'!$G$4,ItemNum,0),MATCH(E$1,Districts,0))*'Blend Sheet'!$G65)+(INDEX(ItemCosts,MATCH('Blend Sheet'!$H$4,ItemNum,0),MATCH(E$1,Districts,0))*'Blend Sheet'!$H65)+(INDEX(ItemCosts,MATCH('Blend Sheet'!$I$4,ItemNum,0),MATCH(E$1,Districts,0))*'Blend Sheet'!$I65)+(INDEX(ItemCosts,MATCH('Blend Sheet'!$J$4,ItemNum,0),MATCH(E$1,Districts,0))*'Blend Sheet'!$J65)+(INDEX(ItemCosts,MATCH('Blend Sheet'!$K$4,ItemNum,0),MATCH(E$1,Districts,0))*'Blend Sheet'!$K65)+(INDEX(ItemCosts,MATCH('Blend Sheet'!$L$4,ItemNum,0),MATCH(E$1,Districts,0))*'Blend Sheet'!$L65)+(INDEX(ItemCosts,MATCH('Blend Sheet'!$M$4,ItemNum,0),MATCH(E$1,Districts,0))*'Blend Sheet'!$M65)+(INDEX(ItemCosts,MATCH('Blend Sheet'!$N$4,ItemNum,0),MATCH(E$1,Districts,0))*'Blend Sheet'!$N65)+(INDEX(ItemCosts,MATCH('Blend Sheet'!$O$4,ItemNum,0),MATCH(E$1,Districts,0))*'Blend Sheet'!$O65)+(INDEX(ItemCosts,MATCH('Blend Sheet'!$P$4,ItemNum,0),MATCH(E$1,Districts,0))*'Blend Sheet'!$P65)+(INDEX(ItemCosts,MATCH('Blend Sheet'!$Q$4,ItemNum,0),MATCH(E$1,Districts,0))*'Blend Sheet'!$Q65)+(INDEX(ItemCosts,MATCH('Blend Sheet'!$R$4,ItemNum,0),MATCH(E$1,Districts,0))*'Blend Sheet'!$R65)+(INDEX(ItemCosts,MATCH('Blend Sheet'!$S$4,ItemNum,0),MATCH(E$1,Districts,0))*'Blend Sheet'!$S65)+(INDEX(ItemCosts,MATCH('Blend Sheet'!$T$4,ItemNum,0),MATCH(E$1,Districts,0))*'Blend Sheet'!$T65)+(INDEX(ItemCosts,MATCH('Blend Sheet'!$U$4,ItemNum,0),MATCH(E$1,Districts,0))*'Blend Sheet'!$U65)+(INDEX(ItemCosts,MATCH('Blend Sheet'!$V$4,ItemNum,0),MATCH(E$1,Districts,0))*'Blend Sheet'!$V65)+(INDEX(ItemCosts,MATCH('Blend Sheet'!$W$4,ItemNum,0),MATCH(E$1,Districts,0))*'Blend Sheet'!$W65)+(INDEX(ItemCosts,MATCH('Blend Sheet'!$X$4,ItemNum,0),MATCH(E$1,Districts,0))*'Blend Sheet'!$X65)+(INDEX(ItemCosts,MATCH('Blend Sheet'!$Y$4,ItemNum,0),MATCH(E$1,Districts,0))*'Blend Sheet'!$Y65)+(INDEX(ItemCosts,MATCH('Blend Sheet'!$Z$4,ItemNum,0),MATCH(E$1,Districts,0))*'Blend Sheet'!$Z65)+(INDEX(ItemCosts,MATCH('Blend Sheet'!$AA$4,ItemNum,0),MATCH(E$1,Districts,0))*'Blend Sheet'!$AA65)+(INDEX(ItemCosts,MATCH('Blend Sheet'!$AB$4,ItemNum,0),MATCH(E$1,Districts,0))*'Blend Sheet'!$AB65)+(INDEX(ItemCosts,MATCH('Blend Sheet'!$AC$4,ItemNum,0),MATCH(E$1,Districts,0))*'Blend Sheet'!$AC65)+(INDEX(ItemCosts,MATCH('Blend Sheet'!$AD$4,ItemNum,0),MATCH(E$1,Districts,0))*'Blend Sheet'!$AD65)+(INDEX(ItemCosts,MATCH('Blend Sheet'!$AE$4,ItemNum,0),MATCH(E$1,Districts,0))*'Blend Sheet'!$AE65)+(INDEX(ItemCosts,MATCH('Blend Sheet'!$AF$4,ItemNum,0),MATCH(E$1,Districts,0))*'Blend Sheet'!$AF65)+(INDEX(ItemCosts,MATCH('Blend Sheet'!$AG$4,ItemNum,0),MATCH(E$1,Districts,0))*'Blend Sheet'!$AG65)+(INDEX(ItemCosts,MATCH('Blend Sheet'!$AH$4,ItemNum,0),MATCH(E$1,Districts,0))*'Blend Sheet'!$AH65)+(INDEX(ItemCosts,MATCH('Blend Sheet'!$AI$4,ItemNum,0),MATCH(E$1,Districts,0))*'Blend Sheet'!$AI65)+(INDEX(ItemCosts,MATCH('Blend Sheet'!$AJ$4,ItemNum,0),MATCH(E$1,Districts,0))*'Blend Sheet'!$AJ65)+(INDEX(ItemCosts,MATCH('Blend Sheet'!$AK$4,ItemNum,0),MATCH(E$1,Districts,0))*'Blend Sheet'!$AK65)+(INDEX(ItemCosts,MATCH('Blend Sheet'!$AL$4,ItemNum,0),MATCH(E$1,Districts,0))*'Blend Sheet'!$AL65)+(INDEX(ItemCosts,MATCH('Blend Sheet'!$AM$4,ItemNum,0),MATCH(E$1,Districts,0))*'Blend Sheet'!$AM65)+(INDEX(ItemCosts,MATCH('Blend Sheet'!$AN$4,ItemNum,0),MATCH(E$1,Districts,0))*'Blend Sheet'!$AN65)+(INDEX(ItemCosts,MATCH('Blend Sheet'!$AO$4,ItemNum,0),MATCH(E$1,Districts,0))*'Blend Sheet'!$AO65)+(INDEX(ItemCosts,MATCH('Blend Sheet'!$AP$4,ItemNum,0),MATCH(E$1,Districts,0))*'Blend Sheet'!$AP65)+(INDEX(ItemCosts,MATCH('Blend Sheet'!$AQ$4,ItemNum,0),MATCH(E$1,Districts,0))*'Blend Sheet'!$AQ65)+(INDEX(ItemCosts,MATCH('Blend Sheet'!$AR$4,ItemNum,0),MATCH(E$1,Districts,0))*'Blend Sheet'!$AR65)+(INDEX(ItemCosts,MATCH('Blend Sheet'!$AS$4,ItemNum,0),MATCH(E$1,Districts,0))*'Blend Sheet'!$AS65)</f>
        <v>#N/A</v>
      </c>
      <c r="F62" s="5" t="e">
        <f>(INDEX(ItemCosts,MATCH('Blend Sheet'!$C$4,ItemNum,0),MATCH(F$1,Districts,0))*'Blend Sheet'!$C65)+(INDEX(ItemCosts,MATCH('Blend Sheet'!$D$4,ItemNum,0),MATCH(F$1,Districts,0))*'Blend Sheet'!$D65)+(INDEX(ItemCosts,MATCH('Blend Sheet'!$E$4,ItemNum,0),MATCH(F$1,Districts,0))*'Blend Sheet'!$E65)+(INDEX(ItemCosts,MATCH('Blend Sheet'!$F$4,ItemNum,0),MATCH(F$1,Districts,0))*'Blend Sheet'!$F65)+(INDEX(ItemCosts,MATCH('Blend Sheet'!$G$4,ItemNum,0),MATCH(F$1,Districts,0))*'Blend Sheet'!$G65)+(INDEX(ItemCosts,MATCH('Blend Sheet'!$H$4,ItemNum,0),MATCH(F$1,Districts,0))*'Blend Sheet'!$H65)+(INDEX(ItemCosts,MATCH('Blend Sheet'!$I$4,ItemNum,0),MATCH(F$1,Districts,0))*'Blend Sheet'!$I65)+(INDEX(ItemCosts,MATCH('Blend Sheet'!$J$4,ItemNum,0),MATCH(F$1,Districts,0))*'Blend Sheet'!$J65)+(INDEX(ItemCosts,MATCH('Blend Sheet'!$K$4,ItemNum,0),MATCH(F$1,Districts,0))*'Blend Sheet'!$K65)+(INDEX(ItemCosts,MATCH('Blend Sheet'!$L$4,ItemNum,0),MATCH(F$1,Districts,0))*'Blend Sheet'!$L65)+(INDEX(ItemCosts,MATCH('Blend Sheet'!$M$4,ItemNum,0),MATCH(F$1,Districts,0))*'Blend Sheet'!$M65)+(INDEX(ItemCosts,MATCH('Blend Sheet'!$N$4,ItemNum,0),MATCH(F$1,Districts,0))*'Blend Sheet'!$N65)+(INDEX(ItemCosts,MATCH('Blend Sheet'!$O$4,ItemNum,0),MATCH(F$1,Districts,0))*'Blend Sheet'!$O65)+(INDEX(ItemCosts,MATCH('Blend Sheet'!$P$4,ItemNum,0),MATCH(F$1,Districts,0))*'Blend Sheet'!$P65)+(INDEX(ItemCosts,MATCH('Blend Sheet'!$Q$4,ItemNum,0),MATCH(F$1,Districts,0))*'Blend Sheet'!$Q65)+(INDEX(ItemCosts,MATCH('Blend Sheet'!$R$4,ItemNum,0),MATCH(F$1,Districts,0))*'Blend Sheet'!$R65)+(INDEX(ItemCosts,MATCH('Blend Sheet'!$S$4,ItemNum,0),MATCH(F$1,Districts,0))*'Blend Sheet'!$S65)+(INDEX(ItemCosts,MATCH('Blend Sheet'!$T$4,ItemNum,0),MATCH(F$1,Districts,0))*'Blend Sheet'!$T65)+(INDEX(ItemCosts,MATCH('Blend Sheet'!$U$4,ItemNum,0),MATCH(F$1,Districts,0))*'Blend Sheet'!$U65)+(INDEX(ItemCosts,MATCH('Blend Sheet'!$V$4,ItemNum,0),MATCH(F$1,Districts,0))*'Blend Sheet'!$V65)+(INDEX(ItemCosts,MATCH('Blend Sheet'!$W$4,ItemNum,0),MATCH(F$1,Districts,0))*'Blend Sheet'!$W65)+(INDEX(ItemCosts,MATCH('Blend Sheet'!$X$4,ItemNum,0),MATCH(F$1,Districts,0))*'Blend Sheet'!$X65)+(INDEX(ItemCosts,MATCH('Blend Sheet'!$Y$4,ItemNum,0),MATCH(F$1,Districts,0))*'Blend Sheet'!$Y65)+(INDEX(ItemCosts,MATCH('Blend Sheet'!$Z$4,ItemNum,0),MATCH(F$1,Districts,0))*'Blend Sheet'!$Z65)+(INDEX(ItemCosts,MATCH('Blend Sheet'!$AA$4,ItemNum,0),MATCH(F$1,Districts,0))*'Blend Sheet'!$AA65)+(INDEX(ItemCosts,MATCH('Blend Sheet'!$AB$4,ItemNum,0),MATCH(F$1,Districts,0))*'Blend Sheet'!$AB65)+(INDEX(ItemCosts,MATCH('Blend Sheet'!$AC$4,ItemNum,0),MATCH(F$1,Districts,0))*'Blend Sheet'!$AC65)+(INDEX(ItemCosts,MATCH('Blend Sheet'!$AD$4,ItemNum,0),MATCH(F$1,Districts,0))*'Blend Sheet'!$AD65)+(INDEX(ItemCosts,MATCH('Blend Sheet'!$AE$4,ItemNum,0),MATCH(F$1,Districts,0))*'Blend Sheet'!$AE65)+(INDEX(ItemCosts,MATCH('Blend Sheet'!$AF$4,ItemNum,0),MATCH(F$1,Districts,0))*'Blend Sheet'!$AF65)+(INDEX(ItemCosts,MATCH('Blend Sheet'!$AG$4,ItemNum,0),MATCH(F$1,Districts,0))*'Blend Sheet'!$AG65)+(INDEX(ItemCosts,MATCH('Blend Sheet'!$AH$4,ItemNum,0),MATCH(F$1,Districts,0))*'Blend Sheet'!$AH65)+(INDEX(ItemCosts,MATCH('Blend Sheet'!$AI$4,ItemNum,0),MATCH(F$1,Districts,0))*'Blend Sheet'!$AI65)+(INDEX(ItemCosts,MATCH('Blend Sheet'!$AJ$4,ItemNum,0),MATCH(F$1,Districts,0))*'Blend Sheet'!$AJ65)+(INDEX(ItemCosts,MATCH('Blend Sheet'!$AK$4,ItemNum,0),MATCH(F$1,Districts,0))*'Blend Sheet'!$AK65)+(INDEX(ItemCosts,MATCH('Blend Sheet'!$AL$4,ItemNum,0),MATCH(F$1,Districts,0))*'Blend Sheet'!$AL65)+(INDEX(ItemCosts,MATCH('Blend Sheet'!$AM$4,ItemNum,0),MATCH(F$1,Districts,0))*'Blend Sheet'!$AM65)+(INDEX(ItemCosts,MATCH('Blend Sheet'!$AN$4,ItemNum,0),MATCH(F$1,Districts,0))*'Blend Sheet'!$AN65)+(INDEX(ItemCosts,MATCH('Blend Sheet'!$AO$4,ItemNum,0),MATCH(F$1,Districts,0))*'Blend Sheet'!$AO65)+(INDEX(ItemCosts,MATCH('Blend Sheet'!$AP$4,ItemNum,0),MATCH(F$1,Districts,0))*'Blend Sheet'!$AP65)+(INDEX(ItemCosts,MATCH('Blend Sheet'!$AQ$4,ItemNum,0),MATCH(F$1,Districts,0))*'Blend Sheet'!$AQ65)+(INDEX(ItemCosts,MATCH('Blend Sheet'!$AR$4,ItemNum,0),MATCH(F$1,Districts,0))*'Blend Sheet'!$AR65)+(INDEX(ItemCosts,MATCH('Blend Sheet'!$AS$4,ItemNum,0),MATCH(F$1,Districts,0))*'Blend Sheet'!$AS65)</f>
        <v>#N/A</v>
      </c>
      <c r="G62" s="5" t="e">
        <f>(INDEX(ItemCosts,MATCH('Blend Sheet'!$C$4,ItemNum,0),MATCH(G$1,Districts,0))*'Blend Sheet'!$C65)+(INDEX(ItemCosts,MATCH('Blend Sheet'!$D$4,ItemNum,0),MATCH(G$1,Districts,0))*'Blend Sheet'!$D65)+(INDEX(ItemCosts,MATCH('Blend Sheet'!$E$4,ItemNum,0),MATCH(G$1,Districts,0))*'Blend Sheet'!$E65)+(INDEX(ItemCosts,MATCH('Blend Sheet'!$F$4,ItemNum,0),MATCH(G$1,Districts,0))*'Blend Sheet'!$F65)+(INDEX(ItemCosts,MATCH('Blend Sheet'!$G$4,ItemNum,0),MATCH(G$1,Districts,0))*'Blend Sheet'!$G65)+(INDEX(ItemCosts,MATCH('Blend Sheet'!$H$4,ItemNum,0),MATCH(G$1,Districts,0))*'Blend Sheet'!$H65)+(INDEX(ItemCosts,MATCH('Blend Sheet'!$I$4,ItemNum,0),MATCH(G$1,Districts,0))*'Blend Sheet'!$I65)+(INDEX(ItemCosts,MATCH('Blend Sheet'!$J$4,ItemNum,0),MATCH(G$1,Districts,0))*'Blend Sheet'!$J65)+(INDEX(ItemCosts,MATCH('Blend Sheet'!$K$4,ItemNum,0),MATCH(G$1,Districts,0))*'Blend Sheet'!$K65)+(INDEX(ItemCosts,MATCH('Blend Sheet'!$L$4,ItemNum,0),MATCH(G$1,Districts,0))*'Blend Sheet'!$L65)+(INDEX(ItemCosts,MATCH('Blend Sheet'!$M$4,ItemNum,0),MATCH(G$1,Districts,0))*'Blend Sheet'!$M65)+(INDEX(ItemCosts,MATCH('Blend Sheet'!$N$4,ItemNum,0),MATCH(G$1,Districts,0))*'Blend Sheet'!$N65)+(INDEX(ItemCosts,MATCH('Blend Sheet'!$O$4,ItemNum,0),MATCH(G$1,Districts,0))*'Blend Sheet'!$O65)+(INDEX(ItemCosts,MATCH('Blend Sheet'!$P$4,ItemNum,0),MATCH(G$1,Districts,0))*'Blend Sheet'!$P65)+(INDEX(ItemCosts,MATCH('Blend Sheet'!$Q$4,ItemNum,0),MATCH(G$1,Districts,0))*'Blend Sheet'!$Q65)+(INDEX(ItemCosts,MATCH('Blend Sheet'!$R$4,ItemNum,0),MATCH(G$1,Districts,0))*'Blend Sheet'!$R65)+(INDEX(ItemCosts,MATCH('Blend Sheet'!$S$4,ItemNum,0),MATCH(G$1,Districts,0))*'Blend Sheet'!$S65)+(INDEX(ItemCosts,MATCH('Blend Sheet'!$T$4,ItemNum,0),MATCH(G$1,Districts,0))*'Blend Sheet'!$T65)+(INDEX(ItemCosts,MATCH('Blend Sheet'!$U$4,ItemNum,0),MATCH(G$1,Districts,0))*'Blend Sheet'!$U65)+(INDEX(ItemCosts,MATCH('Blend Sheet'!$V$4,ItemNum,0),MATCH(G$1,Districts,0))*'Blend Sheet'!$V65)+(INDEX(ItemCosts,MATCH('Blend Sheet'!$W$4,ItemNum,0),MATCH(G$1,Districts,0))*'Blend Sheet'!$W65)+(INDEX(ItemCosts,MATCH('Blend Sheet'!$X$4,ItemNum,0),MATCH(G$1,Districts,0))*'Blend Sheet'!$X65)+(INDEX(ItemCosts,MATCH('Blend Sheet'!$Y$4,ItemNum,0),MATCH(G$1,Districts,0))*'Blend Sheet'!$Y65)+(INDEX(ItemCosts,MATCH('Blend Sheet'!$Z$4,ItemNum,0),MATCH(G$1,Districts,0))*'Blend Sheet'!$Z65)+(INDEX(ItemCosts,MATCH('Blend Sheet'!$AA$4,ItemNum,0),MATCH(G$1,Districts,0))*'Blend Sheet'!$AA65)+(INDEX(ItemCosts,MATCH('Blend Sheet'!$AB$4,ItemNum,0),MATCH(G$1,Districts,0))*'Blend Sheet'!$AB65)+(INDEX(ItemCosts,MATCH('Blend Sheet'!$AC$4,ItemNum,0),MATCH(G$1,Districts,0))*'Blend Sheet'!$AC65)+(INDEX(ItemCosts,MATCH('Blend Sheet'!$AD$4,ItemNum,0),MATCH(G$1,Districts,0))*'Blend Sheet'!$AD65)+(INDEX(ItemCosts,MATCH('Blend Sheet'!$AE$4,ItemNum,0),MATCH(G$1,Districts,0))*'Blend Sheet'!$AE65)+(INDEX(ItemCosts,MATCH('Blend Sheet'!$AF$4,ItemNum,0),MATCH(G$1,Districts,0))*'Blend Sheet'!$AF65)+(INDEX(ItemCosts,MATCH('Blend Sheet'!$AG$4,ItemNum,0),MATCH(G$1,Districts,0))*'Blend Sheet'!$AG65)+(INDEX(ItemCosts,MATCH('Blend Sheet'!$AH$4,ItemNum,0),MATCH(G$1,Districts,0))*'Blend Sheet'!$AH65)+(INDEX(ItemCosts,MATCH('Blend Sheet'!$AI$4,ItemNum,0),MATCH(G$1,Districts,0))*'Blend Sheet'!$AI65)+(INDEX(ItemCosts,MATCH('Blend Sheet'!$AJ$4,ItemNum,0),MATCH(G$1,Districts,0))*'Blend Sheet'!$AJ65)+(INDEX(ItemCosts,MATCH('Blend Sheet'!$AK$4,ItemNum,0),MATCH(G$1,Districts,0))*'Blend Sheet'!$AK65)+(INDEX(ItemCosts,MATCH('Blend Sheet'!$AL$4,ItemNum,0),MATCH(G$1,Districts,0))*'Blend Sheet'!$AL65)+(INDEX(ItemCosts,MATCH('Blend Sheet'!$AM$4,ItemNum,0),MATCH(G$1,Districts,0))*'Blend Sheet'!$AM65)+(INDEX(ItemCosts,MATCH('Blend Sheet'!$AN$4,ItemNum,0),MATCH(G$1,Districts,0))*'Blend Sheet'!$AN65)+(INDEX(ItemCosts,MATCH('Blend Sheet'!$AO$4,ItemNum,0),MATCH(G$1,Districts,0))*'Blend Sheet'!$AO65)+(INDEX(ItemCosts,MATCH('Blend Sheet'!$AP$4,ItemNum,0),MATCH(G$1,Districts,0))*'Blend Sheet'!$AP65)+(INDEX(ItemCosts,MATCH('Blend Sheet'!$AQ$4,ItemNum,0),MATCH(G$1,Districts,0))*'Blend Sheet'!$AQ65)+(INDEX(ItemCosts,MATCH('Blend Sheet'!$AR$4,ItemNum,0),MATCH(G$1,Districts,0))*'Blend Sheet'!$AR65)+(INDEX(ItemCosts,MATCH('Blend Sheet'!$AS$4,ItemNum,0),MATCH(G$1,Districts,0))*'Blend Sheet'!$AS65)</f>
        <v>#N/A</v>
      </c>
      <c r="H62" s="5" t="e">
        <f>(INDEX(ItemCosts,MATCH('Blend Sheet'!$C$4,ItemNum,0),MATCH(H$1,Districts,0))*'Blend Sheet'!$C65)+(INDEX(ItemCosts,MATCH('Blend Sheet'!$D$4,ItemNum,0),MATCH(H$1,Districts,0))*'Blend Sheet'!$D65)+(INDEX(ItemCosts,MATCH('Blend Sheet'!$E$4,ItemNum,0),MATCH(H$1,Districts,0))*'Blend Sheet'!$E65)+(INDEX(ItemCosts,MATCH('Blend Sheet'!$F$4,ItemNum,0),MATCH(H$1,Districts,0))*'Blend Sheet'!$F65)+(INDEX(ItemCosts,MATCH('Blend Sheet'!$G$4,ItemNum,0),MATCH(H$1,Districts,0))*'Blend Sheet'!$G65)+(INDEX(ItemCosts,MATCH('Blend Sheet'!$H$4,ItemNum,0),MATCH(H$1,Districts,0))*'Blend Sheet'!$H65)+(INDEX(ItemCosts,MATCH('Blend Sheet'!$I$4,ItemNum,0),MATCH(H$1,Districts,0))*'Blend Sheet'!$I65)+(INDEX(ItemCosts,MATCH('Blend Sheet'!$J$4,ItemNum,0),MATCH(H$1,Districts,0))*'Blend Sheet'!$J65)+(INDEX(ItemCosts,MATCH('Blend Sheet'!$K$4,ItemNum,0),MATCH(H$1,Districts,0))*'Blend Sheet'!$K65)+(INDEX(ItemCosts,MATCH('Blend Sheet'!$L$4,ItemNum,0),MATCH(H$1,Districts,0))*'Blend Sheet'!$L65)+(INDEX(ItemCosts,MATCH('Blend Sheet'!$M$4,ItemNum,0),MATCH(H$1,Districts,0))*'Blend Sheet'!$M65)+(INDEX(ItemCosts,MATCH('Blend Sheet'!$N$4,ItemNum,0),MATCH(H$1,Districts,0))*'Blend Sheet'!$N65)+(INDEX(ItemCosts,MATCH('Blend Sheet'!$O$4,ItemNum,0),MATCH(H$1,Districts,0))*'Blend Sheet'!$O65)+(INDEX(ItemCosts,MATCH('Blend Sheet'!$P$4,ItemNum,0),MATCH(H$1,Districts,0))*'Blend Sheet'!$P65)+(INDEX(ItemCosts,MATCH('Blend Sheet'!$Q$4,ItemNum,0),MATCH(H$1,Districts,0))*'Blend Sheet'!$Q65)+(INDEX(ItemCosts,MATCH('Blend Sheet'!$R$4,ItemNum,0),MATCH(H$1,Districts,0))*'Blend Sheet'!$R65)+(INDEX(ItemCosts,MATCH('Blend Sheet'!$S$4,ItemNum,0),MATCH(H$1,Districts,0))*'Blend Sheet'!$S65)+(INDEX(ItemCosts,MATCH('Blend Sheet'!$T$4,ItemNum,0),MATCH(H$1,Districts,0))*'Blend Sheet'!$T65)+(INDEX(ItemCosts,MATCH('Blend Sheet'!$U$4,ItemNum,0),MATCH(H$1,Districts,0))*'Blend Sheet'!$U65)+(INDEX(ItemCosts,MATCH('Blend Sheet'!$V$4,ItemNum,0),MATCH(H$1,Districts,0))*'Blend Sheet'!$V65)+(INDEX(ItemCosts,MATCH('Blend Sheet'!$W$4,ItemNum,0),MATCH(H$1,Districts,0))*'Blend Sheet'!$W65)+(INDEX(ItemCosts,MATCH('Blend Sheet'!$X$4,ItemNum,0),MATCH(H$1,Districts,0))*'Blend Sheet'!$X65)+(INDEX(ItemCosts,MATCH('Blend Sheet'!$Y$4,ItemNum,0),MATCH(H$1,Districts,0))*'Blend Sheet'!$Y65)+(INDEX(ItemCosts,MATCH('Blend Sheet'!$Z$4,ItemNum,0),MATCH(H$1,Districts,0))*'Blend Sheet'!$Z65)+(INDEX(ItemCosts,MATCH('Blend Sheet'!$AA$4,ItemNum,0),MATCH(H$1,Districts,0))*'Blend Sheet'!$AA65)+(INDEX(ItemCosts,MATCH('Blend Sheet'!$AB$4,ItemNum,0),MATCH(H$1,Districts,0))*'Blend Sheet'!$AB65)+(INDEX(ItemCosts,MATCH('Blend Sheet'!$AC$4,ItemNum,0),MATCH(H$1,Districts,0))*'Blend Sheet'!$AC65)+(INDEX(ItemCosts,MATCH('Blend Sheet'!$AD$4,ItemNum,0),MATCH(H$1,Districts,0))*'Blend Sheet'!$AD65)+(INDEX(ItemCosts,MATCH('Blend Sheet'!$AE$4,ItemNum,0),MATCH(H$1,Districts,0))*'Blend Sheet'!$AE65)+(INDEX(ItemCosts,MATCH('Blend Sheet'!$AF$4,ItemNum,0),MATCH(H$1,Districts,0))*'Blend Sheet'!$AF65)+(INDEX(ItemCosts,MATCH('Blend Sheet'!$AG$4,ItemNum,0),MATCH(H$1,Districts,0))*'Blend Sheet'!$AG65)+(INDEX(ItemCosts,MATCH('Blend Sheet'!$AH$4,ItemNum,0),MATCH(H$1,Districts,0))*'Blend Sheet'!$AH65)+(INDEX(ItemCosts,MATCH('Blend Sheet'!$AI$4,ItemNum,0),MATCH(H$1,Districts,0))*'Blend Sheet'!$AI65)+(INDEX(ItemCosts,MATCH('Blend Sheet'!$AJ$4,ItemNum,0),MATCH(H$1,Districts,0))*'Blend Sheet'!$AJ65)+(INDEX(ItemCosts,MATCH('Blend Sheet'!$AK$4,ItemNum,0),MATCH(H$1,Districts,0))*'Blend Sheet'!$AK65)+(INDEX(ItemCosts,MATCH('Blend Sheet'!$AL$4,ItemNum,0),MATCH(H$1,Districts,0))*'Blend Sheet'!$AL65)+(INDEX(ItemCosts,MATCH('Blend Sheet'!$AM$4,ItemNum,0),MATCH(H$1,Districts,0))*'Blend Sheet'!$AM65)+(INDEX(ItemCosts,MATCH('Blend Sheet'!$AN$4,ItemNum,0),MATCH(H$1,Districts,0))*'Blend Sheet'!$AN65)+(INDEX(ItemCosts,MATCH('Blend Sheet'!$AO$4,ItemNum,0),MATCH(H$1,Districts,0))*'Blend Sheet'!$AO65)+(INDEX(ItemCosts,MATCH('Blend Sheet'!$AP$4,ItemNum,0),MATCH(H$1,Districts,0))*'Blend Sheet'!$AP65)+(INDEX(ItemCosts,MATCH('Blend Sheet'!$AQ$4,ItemNum,0),MATCH(H$1,Districts,0))*'Blend Sheet'!$AQ65)+(INDEX(ItemCosts,MATCH('Blend Sheet'!$AR$4,ItemNum,0),MATCH(H$1,Districts,0))*'Blend Sheet'!$AR65)+(INDEX(ItemCosts,MATCH('Blend Sheet'!$AS$4,ItemNum,0),MATCH(H$1,Districts,0))*'Blend Sheet'!$AS65)</f>
        <v>#N/A</v>
      </c>
      <c r="I62" s="5" t="e">
        <f>(INDEX(ItemCosts,MATCH('Blend Sheet'!$C$4,ItemNum,0),MATCH(I$1,Districts,0))*'Blend Sheet'!$C65)+(INDEX(ItemCosts,MATCH('Blend Sheet'!$D$4,ItemNum,0),MATCH(I$1,Districts,0))*'Blend Sheet'!$D65)+(INDEX(ItemCosts,MATCH('Blend Sheet'!$E$4,ItemNum,0),MATCH(I$1,Districts,0))*'Blend Sheet'!$E65)+(INDEX(ItemCosts,MATCH('Blend Sheet'!$F$4,ItemNum,0),MATCH(I$1,Districts,0))*'Blend Sheet'!$F65)+(INDEX(ItemCosts,MATCH('Blend Sheet'!$G$4,ItemNum,0),MATCH(I$1,Districts,0))*'Blend Sheet'!$G65)+(INDEX(ItemCosts,MATCH('Blend Sheet'!$H$4,ItemNum,0),MATCH(I$1,Districts,0))*'Blend Sheet'!$H65)+(INDEX(ItemCosts,MATCH('Blend Sheet'!$I$4,ItemNum,0),MATCH(I$1,Districts,0))*'Blend Sheet'!$I65)+(INDEX(ItemCosts,MATCH('Blend Sheet'!$J$4,ItemNum,0),MATCH(I$1,Districts,0))*'Blend Sheet'!$J65)+(INDEX(ItemCosts,MATCH('Blend Sheet'!$K$4,ItemNum,0),MATCH(I$1,Districts,0))*'Blend Sheet'!$K65)+(INDEX(ItemCosts,MATCH('Blend Sheet'!$L$4,ItemNum,0),MATCH(I$1,Districts,0))*'Blend Sheet'!$L65)+(INDEX(ItemCosts,MATCH('Blend Sheet'!$M$4,ItemNum,0),MATCH(I$1,Districts,0))*'Blend Sheet'!$M65)+(INDEX(ItemCosts,MATCH('Blend Sheet'!$N$4,ItemNum,0),MATCH(I$1,Districts,0))*'Blend Sheet'!$N65)+(INDEX(ItemCosts,MATCH('Blend Sheet'!$O$4,ItemNum,0),MATCH(I$1,Districts,0))*'Blend Sheet'!$O65)+(INDEX(ItemCosts,MATCH('Blend Sheet'!$P$4,ItemNum,0),MATCH(I$1,Districts,0))*'Blend Sheet'!$P65)+(INDEX(ItemCosts,MATCH('Blend Sheet'!$Q$4,ItemNum,0),MATCH(I$1,Districts,0))*'Blend Sheet'!$Q65)+(INDEX(ItemCosts,MATCH('Blend Sheet'!$R$4,ItemNum,0),MATCH(I$1,Districts,0))*'Blend Sheet'!$R65)+(INDEX(ItemCosts,MATCH('Blend Sheet'!$S$4,ItemNum,0),MATCH(I$1,Districts,0))*'Blend Sheet'!$S65)+(INDEX(ItemCosts,MATCH('Blend Sheet'!$T$4,ItemNum,0),MATCH(I$1,Districts,0))*'Blend Sheet'!$T65)+(INDEX(ItemCosts,MATCH('Blend Sheet'!$U$4,ItemNum,0),MATCH(I$1,Districts,0))*'Blend Sheet'!$U65)+(INDEX(ItemCosts,MATCH('Blend Sheet'!$V$4,ItemNum,0),MATCH(I$1,Districts,0))*'Blend Sheet'!$V65)+(INDEX(ItemCosts,MATCH('Blend Sheet'!$W$4,ItemNum,0),MATCH(I$1,Districts,0))*'Blend Sheet'!$W65)+(INDEX(ItemCosts,MATCH('Blend Sheet'!$X$4,ItemNum,0),MATCH(I$1,Districts,0))*'Blend Sheet'!$X65)+(INDEX(ItemCosts,MATCH('Blend Sheet'!$Y$4,ItemNum,0),MATCH(I$1,Districts,0))*'Blend Sheet'!$Y65)+(INDEX(ItemCosts,MATCH('Blend Sheet'!$Z$4,ItemNum,0),MATCH(I$1,Districts,0))*'Blend Sheet'!$Z65)+(INDEX(ItemCosts,MATCH('Blend Sheet'!$AA$4,ItemNum,0),MATCH(I$1,Districts,0))*'Blend Sheet'!$AA65)+(INDEX(ItemCosts,MATCH('Blend Sheet'!$AB$4,ItemNum,0),MATCH(I$1,Districts,0))*'Blend Sheet'!$AB65)+(INDEX(ItemCosts,MATCH('Blend Sheet'!$AC$4,ItemNum,0),MATCH(I$1,Districts,0))*'Blend Sheet'!$AC65)+(INDEX(ItemCosts,MATCH('Blend Sheet'!$AD$4,ItemNum,0),MATCH(I$1,Districts,0))*'Blend Sheet'!$AD65)+(INDEX(ItemCosts,MATCH('Blend Sheet'!$AE$4,ItemNum,0),MATCH(I$1,Districts,0))*'Blend Sheet'!$AE65)+(INDEX(ItemCosts,MATCH('Blend Sheet'!$AF$4,ItemNum,0),MATCH(I$1,Districts,0))*'Blend Sheet'!$AF65)+(INDEX(ItemCosts,MATCH('Blend Sheet'!$AG$4,ItemNum,0),MATCH(I$1,Districts,0))*'Blend Sheet'!$AG65)+(INDEX(ItemCosts,MATCH('Blend Sheet'!$AH$4,ItemNum,0),MATCH(I$1,Districts,0))*'Blend Sheet'!$AH65)+(INDEX(ItemCosts,MATCH('Blend Sheet'!$AI$4,ItemNum,0),MATCH(I$1,Districts,0))*'Blend Sheet'!$AI65)+(INDEX(ItemCosts,MATCH('Blend Sheet'!$AJ$4,ItemNum,0),MATCH(I$1,Districts,0))*'Blend Sheet'!$AJ65)+(INDEX(ItemCosts,MATCH('Blend Sheet'!$AK$4,ItemNum,0),MATCH(I$1,Districts,0))*'Blend Sheet'!$AK65)+(INDEX(ItemCosts,MATCH('Blend Sheet'!$AL$4,ItemNum,0),MATCH(I$1,Districts,0))*'Blend Sheet'!$AL65)+(INDEX(ItemCosts,MATCH('Blend Sheet'!$AM$4,ItemNum,0),MATCH(I$1,Districts,0))*'Blend Sheet'!$AM65)+(INDEX(ItemCosts,MATCH('Blend Sheet'!$AN$4,ItemNum,0),MATCH(I$1,Districts,0))*'Blend Sheet'!$AN65)+(INDEX(ItemCosts,MATCH('Blend Sheet'!$AO$4,ItemNum,0),MATCH(I$1,Districts,0))*'Blend Sheet'!$AO65)+(INDEX(ItemCosts,MATCH('Blend Sheet'!$AP$4,ItemNum,0),MATCH(I$1,Districts,0))*'Blend Sheet'!$AP65)+(INDEX(ItemCosts,MATCH('Blend Sheet'!$AQ$4,ItemNum,0),MATCH(I$1,Districts,0))*'Blend Sheet'!$AQ65)+(INDEX(ItemCosts,MATCH('Blend Sheet'!$AR$4,ItemNum,0),MATCH(I$1,Districts,0))*'Blend Sheet'!$AR65)+(INDEX(ItemCosts,MATCH('Blend Sheet'!$AS$4,ItemNum,0),MATCH(I$1,Districts,0))*'Blend Sheet'!$AS65)</f>
        <v>#N/A</v>
      </c>
      <c r="J62" s="5" t="e">
        <f>(INDEX(ItemCosts,MATCH('Blend Sheet'!$C$4,ItemNum,0),MATCH(J$1,Districts,0))*'Blend Sheet'!$C65)+(INDEX(ItemCosts,MATCH('Blend Sheet'!$D$4,ItemNum,0),MATCH(J$1,Districts,0))*'Blend Sheet'!$D65)+(INDEX(ItemCosts,MATCH('Blend Sheet'!$E$4,ItemNum,0),MATCH(J$1,Districts,0))*'Blend Sheet'!$E65)+(INDEX(ItemCosts,MATCH('Blend Sheet'!$F$4,ItemNum,0),MATCH(J$1,Districts,0))*'Blend Sheet'!$F65)+(INDEX(ItemCosts,MATCH('Blend Sheet'!$G$4,ItemNum,0),MATCH(J$1,Districts,0))*'Blend Sheet'!$G65)+(INDEX(ItemCosts,MATCH('Blend Sheet'!$H$4,ItemNum,0),MATCH(J$1,Districts,0))*'Blend Sheet'!$H65)+(INDEX(ItemCosts,MATCH('Blend Sheet'!$I$4,ItemNum,0),MATCH(J$1,Districts,0))*'Blend Sheet'!$I65)+(INDEX(ItemCosts,MATCH('Blend Sheet'!$J$4,ItemNum,0),MATCH(J$1,Districts,0))*'Blend Sheet'!$J65)+(INDEX(ItemCosts,MATCH('Blend Sheet'!$K$4,ItemNum,0),MATCH(J$1,Districts,0))*'Blend Sheet'!$K65)+(INDEX(ItemCosts,MATCH('Blend Sheet'!$L$4,ItemNum,0),MATCH(J$1,Districts,0))*'Blend Sheet'!$L65)+(INDEX(ItemCosts,MATCH('Blend Sheet'!$M$4,ItemNum,0),MATCH(J$1,Districts,0))*'Blend Sheet'!$M65)+(INDEX(ItemCosts,MATCH('Blend Sheet'!$N$4,ItemNum,0),MATCH(J$1,Districts,0))*'Blend Sheet'!$N65)+(INDEX(ItemCosts,MATCH('Blend Sheet'!$O$4,ItemNum,0),MATCH(J$1,Districts,0))*'Blend Sheet'!$O65)+(INDEX(ItemCosts,MATCH('Blend Sheet'!$P$4,ItemNum,0),MATCH(J$1,Districts,0))*'Blend Sheet'!$P65)+(INDEX(ItemCosts,MATCH('Blend Sheet'!$Q$4,ItemNum,0),MATCH(J$1,Districts,0))*'Blend Sheet'!$Q65)+(INDEX(ItemCosts,MATCH('Blend Sheet'!$R$4,ItemNum,0),MATCH(J$1,Districts,0))*'Blend Sheet'!$R65)+(INDEX(ItemCosts,MATCH('Blend Sheet'!$S$4,ItemNum,0),MATCH(J$1,Districts,0))*'Blend Sheet'!$S65)+(INDEX(ItemCosts,MATCH('Blend Sheet'!$T$4,ItemNum,0),MATCH(J$1,Districts,0))*'Blend Sheet'!$T65)+(INDEX(ItemCosts,MATCH('Blend Sheet'!$U$4,ItemNum,0),MATCH(J$1,Districts,0))*'Blend Sheet'!$U65)+(INDEX(ItemCosts,MATCH('Blend Sheet'!$V$4,ItemNum,0),MATCH(J$1,Districts,0))*'Blend Sheet'!$V65)+(INDEX(ItemCosts,MATCH('Blend Sheet'!$W$4,ItemNum,0),MATCH(J$1,Districts,0))*'Blend Sheet'!$W65)+(INDEX(ItemCosts,MATCH('Blend Sheet'!$X$4,ItemNum,0),MATCH(J$1,Districts,0))*'Blend Sheet'!$X65)+(INDEX(ItemCosts,MATCH('Blend Sheet'!$Y$4,ItemNum,0),MATCH(J$1,Districts,0))*'Blend Sheet'!$Y65)+(INDEX(ItemCosts,MATCH('Blend Sheet'!$Z$4,ItemNum,0),MATCH(J$1,Districts,0))*'Blend Sheet'!$Z65)+(INDEX(ItemCosts,MATCH('Blend Sheet'!$AA$4,ItemNum,0),MATCH(J$1,Districts,0))*'Blend Sheet'!$AA65)+(INDEX(ItemCosts,MATCH('Blend Sheet'!$AB$4,ItemNum,0),MATCH(J$1,Districts,0))*'Blend Sheet'!$AB65)+(INDEX(ItemCosts,MATCH('Blend Sheet'!$AC$4,ItemNum,0),MATCH(J$1,Districts,0))*'Blend Sheet'!$AC65)+(INDEX(ItemCosts,MATCH('Blend Sheet'!$AD$4,ItemNum,0),MATCH(J$1,Districts,0))*'Blend Sheet'!$AD65)+(INDEX(ItemCosts,MATCH('Blend Sheet'!$AE$4,ItemNum,0),MATCH(J$1,Districts,0))*'Blend Sheet'!$AE65)+(INDEX(ItemCosts,MATCH('Blend Sheet'!$AF$4,ItemNum,0),MATCH(J$1,Districts,0))*'Blend Sheet'!$AF65)+(INDEX(ItemCosts,MATCH('Blend Sheet'!$AG$4,ItemNum,0),MATCH(J$1,Districts,0))*'Blend Sheet'!$AG65)+(INDEX(ItemCosts,MATCH('Blend Sheet'!$AH$4,ItemNum,0),MATCH(J$1,Districts,0))*'Blend Sheet'!$AH65)+(INDEX(ItemCosts,MATCH('Blend Sheet'!$AI$4,ItemNum,0),MATCH(J$1,Districts,0))*'Blend Sheet'!$AI65)+(INDEX(ItemCosts,MATCH('Blend Sheet'!$AJ$4,ItemNum,0),MATCH(J$1,Districts,0))*'Blend Sheet'!$AJ65)+(INDEX(ItemCosts,MATCH('Blend Sheet'!$AK$4,ItemNum,0),MATCH(J$1,Districts,0))*'Blend Sheet'!$AK65)+(INDEX(ItemCosts,MATCH('Blend Sheet'!$AL$4,ItemNum,0),MATCH(J$1,Districts,0))*'Blend Sheet'!$AL65)+(INDEX(ItemCosts,MATCH('Blend Sheet'!$AM$4,ItemNum,0),MATCH(J$1,Districts,0))*'Blend Sheet'!$AM65)+(INDEX(ItemCosts,MATCH('Blend Sheet'!$AN$4,ItemNum,0),MATCH(J$1,Districts,0))*'Blend Sheet'!$AN65)+(INDEX(ItemCosts,MATCH('Blend Sheet'!$AO$4,ItemNum,0),MATCH(J$1,Districts,0))*'Blend Sheet'!$AO65)+(INDEX(ItemCosts,MATCH('Blend Sheet'!$AP$4,ItemNum,0),MATCH(J$1,Districts,0))*'Blend Sheet'!$AP65)+(INDEX(ItemCosts,MATCH('Blend Sheet'!$AQ$4,ItemNum,0),MATCH(J$1,Districts,0))*'Blend Sheet'!$AQ65)+(INDEX(ItemCosts,MATCH('Blend Sheet'!$AR$4,ItemNum,0),MATCH(J$1,Districts,0))*'Blend Sheet'!$AR65)+(INDEX(ItemCosts,MATCH('Blend Sheet'!$AS$4,ItemNum,0),MATCH(J$1,Districts,0))*'Blend Sheet'!$AS65)</f>
        <v>#N/A</v>
      </c>
      <c r="K62" s="5" t="e">
        <f>(INDEX(ItemCosts,MATCH('Blend Sheet'!$C$4,ItemNum,0),MATCH(K$1,Districts,0))*'Blend Sheet'!$C65)+(INDEX(ItemCosts,MATCH('Blend Sheet'!$D$4,ItemNum,0),MATCH(K$1,Districts,0))*'Blend Sheet'!$D65)+(INDEX(ItemCosts,MATCH('Blend Sheet'!$E$4,ItemNum,0),MATCH(K$1,Districts,0))*'Blend Sheet'!$E65)+(INDEX(ItemCosts,MATCH('Blend Sheet'!$F$4,ItemNum,0),MATCH(K$1,Districts,0))*'Blend Sheet'!$F65)+(INDEX(ItemCosts,MATCH('Blend Sheet'!$G$4,ItemNum,0),MATCH(K$1,Districts,0))*'Blend Sheet'!$G65)+(INDEX(ItemCosts,MATCH('Blend Sheet'!$H$4,ItemNum,0),MATCH(K$1,Districts,0))*'Blend Sheet'!$H65)+(INDEX(ItemCosts,MATCH('Blend Sheet'!$I$4,ItemNum,0),MATCH(K$1,Districts,0))*'Blend Sheet'!$I65)+(INDEX(ItemCosts,MATCH('Blend Sheet'!$J$4,ItemNum,0),MATCH(K$1,Districts,0))*'Blend Sheet'!$J65)+(INDEX(ItemCosts,MATCH('Blend Sheet'!$K$4,ItemNum,0),MATCH(K$1,Districts,0))*'Blend Sheet'!$K65)+(INDEX(ItemCosts,MATCH('Blend Sheet'!$L$4,ItemNum,0),MATCH(K$1,Districts,0))*'Blend Sheet'!$L65)+(INDEX(ItemCosts,MATCH('Blend Sheet'!$M$4,ItemNum,0),MATCH(K$1,Districts,0))*'Blend Sheet'!$M65)+(INDEX(ItemCosts,MATCH('Blend Sheet'!$N$4,ItemNum,0),MATCH(K$1,Districts,0))*'Blend Sheet'!$N65)+(INDEX(ItemCosts,MATCH('Blend Sheet'!$O$4,ItemNum,0),MATCH(K$1,Districts,0))*'Blend Sheet'!$O65)+(INDEX(ItemCosts,MATCH('Blend Sheet'!$P$4,ItemNum,0),MATCH(K$1,Districts,0))*'Blend Sheet'!$P65)+(INDEX(ItemCosts,MATCH('Blend Sheet'!$Q$4,ItemNum,0),MATCH(K$1,Districts,0))*'Blend Sheet'!$Q65)+(INDEX(ItemCosts,MATCH('Blend Sheet'!$R$4,ItemNum,0),MATCH(K$1,Districts,0))*'Blend Sheet'!$R65)+(INDEX(ItemCosts,MATCH('Blend Sheet'!$S$4,ItemNum,0),MATCH(K$1,Districts,0))*'Blend Sheet'!$S65)+(INDEX(ItemCosts,MATCH('Blend Sheet'!$T$4,ItemNum,0),MATCH(K$1,Districts,0))*'Blend Sheet'!$T65)+(INDEX(ItemCosts,MATCH('Blend Sheet'!$U$4,ItemNum,0),MATCH(K$1,Districts,0))*'Blend Sheet'!$U65)+(INDEX(ItemCosts,MATCH('Blend Sheet'!$V$4,ItemNum,0),MATCH(K$1,Districts,0))*'Blend Sheet'!$V65)+(INDEX(ItemCosts,MATCH('Blend Sheet'!$W$4,ItemNum,0),MATCH(K$1,Districts,0))*'Blend Sheet'!$W65)+(INDEX(ItemCosts,MATCH('Blend Sheet'!$X$4,ItemNum,0),MATCH(K$1,Districts,0))*'Blend Sheet'!$X65)+(INDEX(ItemCosts,MATCH('Blend Sheet'!$Y$4,ItemNum,0),MATCH(K$1,Districts,0))*'Blend Sheet'!$Y65)+(INDEX(ItemCosts,MATCH('Blend Sheet'!$Z$4,ItemNum,0),MATCH(K$1,Districts,0))*'Blend Sheet'!$Z65)+(INDEX(ItemCosts,MATCH('Blend Sheet'!$AA$4,ItemNum,0),MATCH(K$1,Districts,0))*'Blend Sheet'!$AA65)+(INDEX(ItemCosts,MATCH('Blend Sheet'!$AB$4,ItemNum,0),MATCH(K$1,Districts,0))*'Blend Sheet'!$AB65)+(INDEX(ItemCosts,MATCH('Blend Sheet'!$AC$4,ItemNum,0),MATCH(K$1,Districts,0))*'Blend Sheet'!$AC65)+(INDEX(ItemCosts,MATCH('Blend Sheet'!$AD$4,ItemNum,0),MATCH(K$1,Districts,0))*'Blend Sheet'!$AD65)+(INDEX(ItemCosts,MATCH('Blend Sheet'!$AE$4,ItemNum,0),MATCH(K$1,Districts,0))*'Blend Sheet'!$AE65)+(INDEX(ItemCosts,MATCH('Blend Sheet'!$AF$4,ItemNum,0),MATCH(K$1,Districts,0))*'Blend Sheet'!$AF65)+(INDEX(ItemCosts,MATCH('Blend Sheet'!$AG$4,ItemNum,0),MATCH(K$1,Districts,0))*'Blend Sheet'!$AG65)+(INDEX(ItemCosts,MATCH('Blend Sheet'!$AH$4,ItemNum,0),MATCH(K$1,Districts,0))*'Blend Sheet'!$AH65)+(INDEX(ItemCosts,MATCH('Blend Sheet'!$AI$4,ItemNum,0),MATCH(K$1,Districts,0))*'Blend Sheet'!$AI65)+(INDEX(ItemCosts,MATCH('Blend Sheet'!$AJ$4,ItemNum,0),MATCH(K$1,Districts,0))*'Blend Sheet'!$AJ65)+(INDEX(ItemCosts,MATCH('Blend Sheet'!$AK$4,ItemNum,0),MATCH(K$1,Districts,0))*'Blend Sheet'!$AK65)+(INDEX(ItemCosts,MATCH('Blend Sheet'!$AL$4,ItemNum,0),MATCH(K$1,Districts,0))*'Blend Sheet'!$AL65)+(INDEX(ItemCosts,MATCH('Blend Sheet'!$AM$4,ItemNum,0),MATCH(K$1,Districts,0))*'Blend Sheet'!$AM65)+(INDEX(ItemCosts,MATCH('Blend Sheet'!$AN$4,ItemNum,0),MATCH(K$1,Districts,0))*'Blend Sheet'!$AN65)+(INDEX(ItemCosts,MATCH('Blend Sheet'!$AO$4,ItemNum,0),MATCH(K$1,Districts,0))*'Blend Sheet'!$AO65)+(INDEX(ItemCosts,MATCH('Blend Sheet'!$AP$4,ItemNum,0),MATCH(K$1,Districts,0))*'Blend Sheet'!$AP65)+(INDEX(ItemCosts,MATCH('Blend Sheet'!$AQ$4,ItemNum,0),MATCH(K$1,Districts,0))*'Blend Sheet'!$AQ65)+(INDEX(ItemCosts,MATCH('Blend Sheet'!$AR$4,ItemNum,0),MATCH(K$1,Districts,0))*'Blend Sheet'!$AR65)+(INDEX(ItemCosts,MATCH('Blend Sheet'!$AS$4,ItemNum,0),MATCH(K$1,Districts,0))*'Blend Sheet'!$AS65)</f>
        <v>#N/A</v>
      </c>
      <c r="L62" s="5" t="e">
        <f>(INDEX(ItemCosts,MATCH('Blend Sheet'!$C$4,ItemNum,0),MATCH(L$1,Districts,0))*'Blend Sheet'!$C65)+(INDEX(ItemCosts,MATCH('Blend Sheet'!$D$4,ItemNum,0),MATCH(L$1,Districts,0))*'Blend Sheet'!$D65)+(INDEX(ItemCosts,MATCH('Blend Sheet'!$E$4,ItemNum,0),MATCH(L$1,Districts,0))*'Blend Sheet'!$E65)+(INDEX(ItemCosts,MATCH('Blend Sheet'!$F$4,ItemNum,0),MATCH(L$1,Districts,0))*'Blend Sheet'!$F65)+(INDEX(ItemCosts,MATCH('Blend Sheet'!$G$4,ItemNum,0),MATCH(L$1,Districts,0))*'Blend Sheet'!$G65)+(INDEX(ItemCosts,MATCH('Blend Sheet'!$H$4,ItemNum,0),MATCH(L$1,Districts,0))*'Blend Sheet'!$H65)+(INDEX(ItemCosts,MATCH('Blend Sheet'!$I$4,ItemNum,0),MATCH(L$1,Districts,0))*'Blend Sheet'!$I65)+(INDEX(ItemCosts,MATCH('Blend Sheet'!$J$4,ItemNum,0),MATCH(L$1,Districts,0))*'Blend Sheet'!$J65)+(INDEX(ItemCosts,MATCH('Blend Sheet'!$K$4,ItemNum,0),MATCH(L$1,Districts,0))*'Blend Sheet'!$K65)+(INDEX(ItemCosts,MATCH('Blend Sheet'!$L$4,ItemNum,0),MATCH(L$1,Districts,0))*'Blend Sheet'!$L65)+(INDEX(ItemCosts,MATCH('Blend Sheet'!$M$4,ItemNum,0),MATCH(L$1,Districts,0))*'Blend Sheet'!$M65)+(INDEX(ItemCosts,MATCH('Blend Sheet'!$N$4,ItemNum,0),MATCH(L$1,Districts,0))*'Blend Sheet'!$N65)+(INDEX(ItemCosts,MATCH('Blend Sheet'!$O$4,ItemNum,0),MATCH(L$1,Districts,0))*'Blend Sheet'!$O65)+(INDEX(ItemCosts,MATCH('Blend Sheet'!$P$4,ItemNum,0),MATCH(L$1,Districts,0))*'Blend Sheet'!$P65)+(INDEX(ItemCosts,MATCH('Blend Sheet'!$Q$4,ItemNum,0),MATCH(L$1,Districts,0))*'Blend Sheet'!$Q65)+(INDEX(ItemCosts,MATCH('Blend Sheet'!$R$4,ItemNum,0),MATCH(L$1,Districts,0))*'Blend Sheet'!$R65)+(INDEX(ItemCosts,MATCH('Blend Sheet'!$S$4,ItemNum,0),MATCH(L$1,Districts,0))*'Blend Sheet'!$S65)+(INDEX(ItemCosts,MATCH('Blend Sheet'!$T$4,ItemNum,0),MATCH(L$1,Districts,0))*'Blend Sheet'!$T65)+(INDEX(ItemCosts,MATCH('Blend Sheet'!$U$4,ItemNum,0),MATCH(L$1,Districts,0))*'Blend Sheet'!$U65)+(INDEX(ItemCosts,MATCH('Blend Sheet'!$V$4,ItemNum,0),MATCH(L$1,Districts,0))*'Blend Sheet'!$V65)+(INDEX(ItemCosts,MATCH('Blend Sheet'!$W$4,ItemNum,0),MATCH(L$1,Districts,0))*'Blend Sheet'!$W65)+(INDEX(ItemCosts,MATCH('Blend Sheet'!$X$4,ItemNum,0),MATCH(L$1,Districts,0))*'Blend Sheet'!$X65)+(INDEX(ItemCosts,MATCH('Blend Sheet'!$Y$4,ItemNum,0),MATCH(L$1,Districts,0))*'Blend Sheet'!$Y65)+(INDEX(ItemCosts,MATCH('Blend Sheet'!$Z$4,ItemNum,0),MATCH(L$1,Districts,0))*'Blend Sheet'!$Z65)+(INDEX(ItemCosts,MATCH('Blend Sheet'!$AA$4,ItemNum,0),MATCH(L$1,Districts,0))*'Blend Sheet'!$AA65)+(INDEX(ItemCosts,MATCH('Blend Sheet'!$AB$4,ItemNum,0),MATCH(L$1,Districts,0))*'Blend Sheet'!$AB65)+(INDEX(ItemCosts,MATCH('Blend Sheet'!$AC$4,ItemNum,0),MATCH(L$1,Districts,0))*'Blend Sheet'!$AC65)+(INDEX(ItemCosts,MATCH('Blend Sheet'!$AD$4,ItemNum,0),MATCH(L$1,Districts,0))*'Blend Sheet'!$AD65)+(INDEX(ItemCosts,MATCH('Blend Sheet'!$AE$4,ItemNum,0),MATCH(L$1,Districts,0))*'Blend Sheet'!$AE65)+(INDEX(ItemCosts,MATCH('Blend Sheet'!$AF$4,ItemNum,0),MATCH(L$1,Districts,0))*'Blend Sheet'!$AF65)+(INDEX(ItemCosts,MATCH('Blend Sheet'!$AG$4,ItemNum,0),MATCH(L$1,Districts,0))*'Blend Sheet'!$AG65)+(INDEX(ItemCosts,MATCH('Blend Sheet'!$AH$4,ItemNum,0),MATCH(L$1,Districts,0))*'Blend Sheet'!$AH65)+(INDEX(ItemCosts,MATCH('Blend Sheet'!$AI$4,ItemNum,0),MATCH(L$1,Districts,0))*'Blend Sheet'!$AI65)+(INDEX(ItemCosts,MATCH('Blend Sheet'!$AJ$4,ItemNum,0),MATCH(L$1,Districts,0))*'Blend Sheet'!$AJ65)+(INDEX(ItemCosts,MATCH('Blend Sheet'!$AK$4,ItemNum,0),MATCH(L$1,Districts,0))*'Blend Sheet'!$AK65)+(INDEX(ItemCosts,MATCH('Blend Sheet'!$AL$4,ItemNum,0),MATCH(L$1,Districts,0))*'Blend Sheet'!$AL65)+(INDEX(ItemCosts,MATCH('Blend Sheet'!$AM$4,ItemNum,0),MATCH(L$1,Districts,0))*'Blend Sheet'!$AM65)+(INDEX(ItemCosts,MATCH('Blend Sheet'!$AN$4,ItemNum,0),MATCH(L$1,Districts,0))*'Blend Sheet'!$AN65)+(INDEX(ItemCosts,MATCH('Blend Sheet'!$AO$4,ItemNum,0),MATCH(L$1,Districts,0))*'Blend Sheet'!$AO65)+(INDEX(ItemCosts,MATCH('Blend Sheet'!$AP$4,ItemNum,0),MATCH(L$1,Districts,0))*'Blend Sheet'!$AP65)+(INDEX(ItemCosts,MATCH('Blend Sheet'!$AQ$4,ItemNum,0),MATCH(L$1,Districts,0))*'Blend Sheet'!$AQ65)+(INDEX(ItemCosts,MATCH('Blend Sheet'!$AR$4,ItemNum,0),MATCH(L$1,Districts,0))*'Blend Sheet'!$AR65)+(INDEX(ItemCosts,MATCH('Blend Sheet'!$AS$4,ItemNum,0),MATCH(L$1,Districts,0))*'Blend Sheet'!$AS65)</f>
        <v>#N/A</v>
      </c>
      <c r="M62" s="191"/>
      <c r="N62" s="34" t="e">
        <f>D62/'Blend Sheet'!$BA65</f>
        <v>#N/A</v>
      </c>
      <c r="O62" s="34" t="e">
        <f>E62/'Blend Sheet'!$BA65</f>
        <v>#N/A</v>
      </c>
      <c r="P62" s="34" t="e">
        <f>G62/'Blend Sheet'!$BA65</f>
        <v>#N/A</v>
      </c>
      <c r="Q62" s="34" t="e">
        <f>H62/'Blend Sheet'!$BA65</f>
        <v>#N/A</v>
      </c>
      <c r="R62" s="34" t="e">
        <f>I62/'Blend Sheet'!$BA65</f>
        <v>#N/A</v>
      </c>
      <c r="S62" s="34" t="e">
        <f>J62/'Blend Sheet'!$BA65</f>
        <v>#N/A</v>
      </c>
      <c r="T62" s="34" t="e">
        <f>K62/'Blend Sheet'!$BA65</f>
        <v>#N/A</v>
      </c>
      <c r="U62" s="34" t="e">
        <f>L62/'Blend Sheet'!$BA65</f>
        <v>#N/A</v>
      </c>
    </row>
    <row r="63" spans="1:21" x14ac:dyDescent="0.25">
      <c r="A63" t="str">
        <f>'Blend Sheet'!A66</f>
        <v>PRODUCTIONmix LW (Sask)</v>
      </c>
      <c r="B63" s="5" t="e">
        <f>(INDEX(ItemCosts,MATCH('Blend Sheet'!$C$4,ItemNum,0),MATCH(B$1,Districts,0))*'Blend Sheet'!$C66)+(INDEX(ItemCosts,MATCH('Blend Sheet'!$D$4,ItemNum,0),MATCH(B$1,Districts,0))*'Blend Sheet'!$D66)+(INDEX(ItemCosts,MATCH('Blend Sheet'!$E$4,ItemNum,0),MATCH(B$1,Districts,0))*'Blend Sheet'!$E66)+(INDEX(ItemCosts,MATCH('Blend Sheet'!$F$4,ItemNum,0),MATCH(B$1,Districts,0))*'Blend Sheet'!$F66)+(INDEX(ItemCosts,MATCH('Blend Sheet'!$G$4,ItemNum,0),MATCH(B$1,Districts,0))*'Blend Sheet'!$G66)+(INDEX(ItemCosts,MATCH('Blend Sheet'!$H$4,ItemNum,0),MATCH(B$1,Districts,0))*'Blend Sheet'!$H66)+(INDEX(ItemCosts,MATCH('Blend Sheet'!$I$4,ItemNum,0),MATCH(B$1,Districts,0))*'Blend Sheet'!$I66)+(INDEX(ItemCosts,MATCH('Blend Sheet'!$J$4,ItemNum,0),MATCH(B$1,Districts,0))*'Blend Sheet'!$J66)+(INDEX(ItemCosts,MATCH('Blend Sheet'!$K$4,ItemNum,0),MATCH(B$1,Districts,0))*'Blend Sheet'!$K66)+(INDEX(ItemCosts,MATCH('Blend Sheet'!$L$4,ItemNum,0),MATCH(B$1,Districts,0))*'Blend Sheet'!$L66)+(INDEX(ItemCosts,MATCH('Blend Sheet'!$M$4,ItemNum,0),MATCH(B$1,Districts,0))*'Blend Sheet'!$M66)+(INDEX(ItemCosts,MATCH('Blend Sheet'!$N$4,ItemNum,0),MATCH(B$1,Districts,0))*'Blend Sheet'!$N66)+(INDEX(ItemCosts,MATCH('Blend Sheet'!$O$4,ItemNum,0),MATCH(B$1,Districts,0))*'Blend Sheet'!$O66)+(INDEX(ItemCosts,MATCH('Blend Sheet'!$P$4,ItemNum,0),MATCH(B$1,Districts,0))*'Blend Sheet'!$P66)+(INDEX(ItemCosts,MATCH('Blend Sheet'!$Q$4,ItemNum,0),MATCH(B$1,Districts,0))*'Blend Sheet'!$Q66)+(INDEX(ItemCosts,MATCH('Blend Sheet'!$R$4,ItemNum,0),MATCH(B$1,Districts,0))*'Blend Sheet'!$R66)+(INDEX(ItemCosts,MATCH('Blend Sheet'!$S$4,ItemNum,0),MATCH(B$1,Districts,0))*'Blend Sheet'!$S66)+(INDEX(ItemCosts,MATCH('Blend Sheet'!$T$4,ItemNum,0),MATCH(B$1,Districts,0))*'Blend Sheet'!$T66)+(INDEX(ItemCosts,MATCH('Blend Sheet'!$U$4,ItemNum,0),MATCH(B$1,Districts,0))*'Blend Sheet'!$U66)+(INDEX(ItemCosts,MATCH('Blend Sheet'!$V$4,ItemNum,0),MATCH(B$1,Districts,0))*'Blend Sheet'!$V66)+(INDEX(ItemCosts,MATCH('Blend Sheet'!$W$4,ItemNum,0),MATCH(B$1,Districts,0))*'Blend Sheet'!$W66)+(INDEX(ItemCosts,MATCH('Blend Sheet'!$X$4,ItemNum,0),MATCH(B$1,Districts,0))*'Blend Sheet'!$X66)+(INDEX(ItemCosts,MATCH('Blend Sheet'!$Y$4,ItemNum,0),MATCH(B$1,Districts,0))*'Blend Sheet'!$Y66)+(INDEX(ItemCosts,MATCH('Blend Sheet'!$Z$4,ItemNum,0),MATCH(B$1,Districts,0))*'Blend Sheet'!$Z66)+(INDEX(ItemCosts,MATCH('Blend Sheet'!$AA$4,ItemNum,0),MATCH(B$1,Districts,0))*'Blend Sheet'!$AA66)+(INDEX(ItemCosts,MATCH('Blend Sheet'!$AB$4,ItemNum,0),MATCH(B$1,Districts,0))*'Blend Sheet'!$AB66)+(INDEX(ItemCosts,MATCH('Blend Sheet'!$AC$4,ItemNum,0),MATCH(B$1,Districts,0))*'Blend Sheet'!$AC66)+(INDEX(ItemCosts,MATCH('Blend Sheet'!$AD$4,ItemNum,0),MATCH(B$1,Districts,0))*'Blend Sheet'!$AD66)+(INDEX(ItemCosts,MATCH('Blend Sheet'!$AE$4,ItemNum,0),MATCH(B$1,Districts,0))*'Blend Sheet'!$AE66)+(INDEX(ItemCosts,MATCH('Blend Sheet'!$AF$4,ItemNum,0),MATCH(B$1,Districts,0))*'Blend Sheet'!$AF66)+(INDEX(ItemCosts,MATCH('Blend Sheet'!$AG$4,ItemNum,0),MATCH(B$1,Districts,0))*'Blend Sheet'!$AG66)+(INDEX(ItemCosts,MATCH('Blend Sheet'!$AH$4,ItemNum,0),MATCH(B$1,Districts,0))*'Blend Sheet'!$AH66)+(INDEX(ItemCosts,MATCH('Blend Sheet'!$AI$4,ItemNum,0),MATCH(B$1,Districts,0))*'Blend Sheet'!$AI66)+(INDEX(ItemCosts,MATCH('Blend Sheet'!$AJ$4,ItemNum,0),MATCH(B$1,Districts,0))*'Blend Sheet'!$AJ66)+(INDEX(ItemCosts,MATCH('Blend Sheet'!$AK$4,ItemNum,0),MATCH(B$1,Districts,0))*'Blend Sheet'!$AK66)+(INDEX(ItemCosts,MATCH('Blend Sheet'!$AL$4,ItemNum,0),MATCH(B$1,Districts,0))*'Blend Sheet'!$AL66)+(INDEX(ItemCosts,MATCH('Blend Sheet'!$AM$4,ItemNum,0),MATCH(B$1,Districts,0))*'Blend Sheet'!$AM66)+(INDEX(ItemCosts,MATCH('Blend Sheet'!$AN$4,ItemNum,0),MATCH(B$1,Districts,0))*'Blend Sheet'!$AN66)+(INDEX(ItemCosts,MATCH('Blend Sheet'!$AO$4,ItemNum,0),MATCH(B$1,Districts,0))*'Blend Sheet'!$AO66)+(INDEX(ItemCosts,MATCH('Blend Sheet'!$AP$4,ItemNum,0),MATCH(B$1,Districts,0))*'Blend Sheet'!$AP66)+(INDEX(ItemCosts,MATCH('Blend Sheet'!$AQ$4,ItemNum,0),MATCH(B$1,Districts,0))*'Blend Sheet'!$AQ66)+(INDEX(ItemCosts,MATCH('Blend Sheet'!$AR$4,ItemNum,0),MATCH(B$1,Districts,0))*'Blend Sheet'!$AR66)+(INDEX(ItemCosts,MATCH('Blend Sheet'!$AS$4,ItemNum,0),MATCH(B$1,Districts,0))*'Blend Sheet'!$AS66)</f>
        <v>#N/A</v>
      </c>
      <c r="C63" s="5" t="e">
        <f>(INDEX(ItemCosts,MATCH('Blend Sheet'!$C$4,ItemNum,0),MATCH(C$1,Districts,0))*'Blend Sheet'!$C66)+(INDEX(ItemCosts,MATCH('Blend Sheet'!$D$4,ItemNum,0),MATCH(C$1,Districts,0))*'Blend Sheet'!$D66)+(INDEX(ItemCosts,MATCH('Blend Sheet'!$E$4,ItemNum,0),MATCH(C$1,Districts,0))*'Blend Sheet'!$E66)+(INDEX(ItemCosts,MATCH('Blend Sheet'!$F$4,ItemNum,0),MATCH(C$1,Districts,0))*'Blend Sheet'!$F66)+(INDEX(ItemCosts,MATCH('Blend Sheet'!$G$4,ItemNum,0),MATCH(C$1,Districts,0))*'Blend Sheet'!$G66)+(INDEX(ItemCosts,MATCH('Blend Sheet'!$H$4,ItemNum,0),MATCH(C$1,Districts,0))*'Blend Sheet'!$H66)+(INDEX(ItemCosts,MATCH('Blend Sheet'!$I$4,ItemNum,0),MATCH(C$1,Districts,0))*'Blend Sheet'!$I66)+(INDEX(ItemCosts,MATCH('Blend Sheet'!$J$4,ItemNum,0),MATCH(C$1,Districts,0))*'Blend Sheet'!$J66)+(INDEX(ItemCosts,MATCH('Blend Sheet'!$K$4,ItemNum,0),MATCH(C$1,Districts,0))*'Blend Sheet'!$K66)+(INDEX(ItemCosts,MATCH('Blend Sheet'!$L$4,ItemNum,0),MATCH(C$1,Districts,0))*'Blend Sheet'!$L66)+(INDEX(ItemCosts,MATCH('Blend Sheet'!$M$4,ItemNum,0),MATCH(C$1,Districts,0))*'Blend Sheet'!$M66)+(INDEX(ItemCosts,MATCH('Blend Sheet'!$N$4,ItemNum,0),MATCH(C$1,Districts,0))*'Blend Sheet'!$N66)+(INDEX(ItemCosts,MATCH('Blend Sheet'!$O$4,ItemNum,0),MATCH(C$1,Districts,0))*'Blend Sheet'!$O66)+(INDEX(ItemCosts,MATCH('Blend Sheet'!$P$4,ItemNum,0),MATCH(C$1,Districts,0))*'Blend Sheet'!$P66)+(INDEX(ItemCosts,MATCH('Blend Sheet'!$Q$4,ItemNum,0),MATCH(C$1,Districts,0))*'Blend Sheet'!$Q66)+(INDEX(ItemCosts,MATCH('Blend Sheet'!$R$4,ItemNum,0),MATCH(C$1,Districts,0))*'Blend Sheet'!$R66)+(INDEX(ItemCosts,MATCH('Blend Sheet'!$S$4,ItemNum,0),MATCH(C$1,Districts,0))*'Blend Sheet'!$S66)+(INDEX(ItemCosts,MATCH('Blend Sheet'!$T$4,ItemNum,0),MATCH(C$1,Districts,0))*'Blend Sheet'!$T66)+(INDEX(ItemCosts,MATCH('Blend Sheet'!$U$4,ItemNum,0),MATCH(C$1,Districts,0))*'Blend Sheet'!$U66)+(INDEX(ItemCosts,MATCH('Blend Sheet'!$V$4,ItemNum,0),MATCH(C$1,Districts,0))*'Blend Sheet'!$V66)+(INDEX(ItemCosts,MATCH('Blend Sheet'!$W$4,ItemNum,0),MATCH(C$1,Districts,0))*'Blend Sheet'!$W66)+(INDEX(ItemCosts,MATCH('Blend Sheet'!$X$4,ItemNum,0),MATCH(C$1,Districts,0))*'Blend Sheet'!$X66)+(INDEX(ItemCosts,MATCH('Blend Sheet'!$Y$4,ItemNum,0),MATCH(C$1,Districts,0))*'Blend Sheet'!$Y66)+(INDEX(ItemCosts,MATCH('Blend Sheet'!$Z$4,ItemNum,0),MATCH(C$1,Districts,0))*'Blend Sheet'!$Z66)+(INDEX(ItemCosts,MATCH('Blend Sheet'!$AA$4,ItemNum,0),MATCH(C$1,Districts,0))*'Blend Sheet'!$AA66)+(INDEX(ItemCosts,MATCH('Blend Sheet'!$AB$4,ItemNum,0),MATCH(C$1,Districts,0))*'Blend Sheet'!$AB66)+(INDEX(ItemCosts,MATCH('Blend Sheet'!$AC$4,ItemNum,0),MATCH(C$1,Districts,0))*'Blend Sheet'!$AC66)+(INDEX(ItemCosts,MATCH('Blend Sheet'!$AD$4,ItemNum,0),MATCH(C$1,Districts,0))*'Blend Sheet'!$AD66)+(INDEX(ItemCosts,MATCH('Blend Sheet'!$AE$4,ItemNum,0),MATCH(C$1,Districts,0))*'Blend Sheet'!$AE66)+(INDEX(ItemCosts,MATCH('Blend Sheet'!$AF$4,ItemNum,0),MATCH(C$1,Districts,0))*'Blend Sheet'!$AF66)+(INDEX(ItemCosts,MATCH('Blend Sheet'!$AG$4,ItemNum,0),MATCH(C$1,Districts,0))*'Blend Sheet'!$AG66)+(INDEX(ItemCosts,MATCH('Blend Sheet'!$AH$4,ItemNum,0),MATCH(C$1,Districts,0))*'Blend Sheet'!$AH66)+(INDEX(ItemCosts,MATCH('Blend Sheet'!$AI$4,ItemNum,0),MATCH(C$1,Districts,0))*'Blend Sheet'!$AI66)+(INDEX(ItemCosts,MATCH('Blend Sheet'!$AJ$4,ItemNum,0),MATCH(C$1,Districts,0))*'Blend Sheet'!$AJ66)+(INDEX(ItemCosts,MATCH('Blend Sheet'!$AK$4,ItemNum,0),MATCH(C$1,Districts,0))*'Blend Sheet'!$AK66)+(INDEX(ItemCosts,MATCH('Blend Sheet'!$AL$4,ItemNum,0),MATCH(C$1,Districts,0))*'Blend Sheet'!$AL66)+(INDEX(ItemCosts,MATCH('Blend Sheet'!$AM$4,ItemNum,0),MATCH(C$1,Districts,0))*'Blend Sheet'!$AM66)+(INDEX(ItemCosts,MATCH('Blend Sheet'!$AN$4,ItemNum,0),MATCH(C$1,Districts,0))*'Blend Sheet'!$AN66)+(INDEX(ItemCosts,MATCH('Blend Sheet'!$AO$4,ItemNum,0),MATCH(C$1,Districts,0))*'Blend Sheet'!$AO66)+(INDEX(ItemCosts,MATCH('Blend Sheet'!$AP$4,ItemNum,0),MATCH(C$1,Districts,0))*'Blend Sheet'!$AP66)+(INDEX(ItemCosts,MATCH('Blend Sheet'!$AQ$4,ItemNum,0),MATCH(C$1,Districts,0))*'Blend Sheet'!$AQ66)+(INDEX(ItemCosts,MATCH('Blend Sheet'!$AR$4,ItemNum,0),MATCH(C$1,Districts,0))*'Blend Sheet'!$AR66)+(INDEX(ItemCosts,MATCH('Blend Sheet'!$AS$4,ItemNum,0),MATCH(C$1,Districts,0))*'Blend Sheet'!$AS66)</f>
        <v>#N/A</v>
      </c>
      <c r="D63" s="5" t="e">
        <f>(INDEX(ItemCosts,MATCH('Blend Sheet'!$C$4,ItemNum,0),MATCH(D$1,Districts,0))*'Blend Sheet'!$C66)+(INDEX(ItemCosts,MATCH('Blend Sheet'!$D$4,ItemNum,0),MATCH(D$1,Districts,0))*'Blend Sheet'!$D66)+(INDEX(ItemCosts,MATCH('Blend Sheet'!$E$4,ItemNum,0),MATCH(D$1,Districts,0))*'Blend Sheet'!$E66)+(INDEX(ItemCosts,MATCH('Blend Sheet'!$F$4,ItemNum,0),MATCH(D$1,Districts,0))*'Blend Sheet'!$F66)+(INDEX(ItemCosts,MATCH('Blend Sheet'!$G$4,ItemNum,0),MATCH(D$1,Districts,0))*'Blend Sheet'!$G66)+(INDEX(ItemCosts,MATCH('Blend Sheet'!$H$4,ItemNum,0),MATCH(D$1,Districts,0))*'Blend Sheet'!$H66)+(INDEX(ItemCosts,MATCH('Blend Sheet'!$I$4,ItemNum,0),MATCH(D$1,Districts,0))*'Blend Sheet'!$I66)+(INDEX(ItemCosts,MATCH('Blend Sheet'!$J$4,ItemNum,0),MATCH(D$1,Districts,0))*'Blend Sheet'!$J66)+(INDEX(ItemCosts,MATCH('Blend Sheet'!$K$4,ItemNum,0),MATCH(D$1,Districts,0))*'Blend Sheet'!$K66)+(INDEX(ItemCosts,MATCH('Blend Sheet'!$L$4,ItemNum,0),MATCH(D$1,Districts,0))*'Blend Sheet'!$L66)+(INDEX(ItemCosts,MATCH('Blend Sheet'!$M$4,ItemNum,0),MATCH(D$1,Districts,0))*'Blend Sheet'!$M66)+(INDEX(ItemCosts,MATCH('Blend Sheet'!$N$4,ItemNum,0),MATCH(D$1,Districts,0))*'Blend Sheet'!$N66)+(INDEX(ItemCosts,MATCH('Blend Sheet'!$O$4,ItemNum,0),MATCH(D$1,Districts,0))*'Blend Sheet'!$O66)+(INDEX(ItemCosts,MATCH('Blend Sheet'!$P$4,ItemNum,0),MATCH(D$1,Districts,0))*'Blend Sheet'!$P66)+(INDEX(ItemCosts,MATCH('Blend Sheet'!$Q$4,ItemNum,0),MATCH(D$1,Districts,0))*'Blend Sheet'!$Q66)+(INDEX(ItemCosts,MATCH('Blend Sheet'!$R$4,ItemNum,0),MATCH(D$1,Districts,0))*'Blend Sheet'!$R66)+(INDEX(ItemCosts,MATCH('Blend Sheet'!$S$4,ItemNum,0),MATCH(D$1,Districts,0))*'Blend Sheet'!$S66)+(INDEX(ItemCosts,MATCH('Blend Sheet'!$T$4,ItemNum,0),MATCH(D$1,Districts,0))*'Blend Sheet'!$T66)+(INDEX(ItemCosts,MATCH('Blend Sheet'!$U$4,ItemNum,0),MATCH(D$1,Districts,0))*'Blend Sheet'!$U66)+(INDEX(ItemCosts,MATCH('Blend Sheet'!$V$4,ItemNum,0),MATCH(D$1,Districts,0))*'Blend Sheet'!$V66)+(INDEX(ItemCosts,MATCH('Blend Sheet'!$W$4,ItemNum,0),MATCH(D$1,Districts,0))*'Blend Sheet'!$W66)+(INDEX(ItemCosts,MATCH('Blend Sheet'!$X$4,ItemNum,0),MATCH(D$1,Districts,0))*'Blend Sheet'!$X66)+(INDEX(ItemCosts,MATCH('Blend Sheet'!$Y$4,ItemNum,0),MATCH(D$1,Districts,0))*'Blend Sheet'!$Y66)+(INDEX(ItemCosts,MATCH('Blend Sheet'!$Z$4,ItemNum,0),MATCH(D$1,Districts,0))*'Blend Sheet'!$Z66)+(INDEX(ItemCosts,MATCH('Blend Sheet'!$AA$4,ItemNum,0),MATCH(D$1,Districts,0))*'Blend Sheet'!$AA66)+(INDEX(ItemCosts,MATCH('Blend Sheet'!$AB$4,ItemNum,0),MATCH(D$1,Districts,0))*'Blend Sheet'!$AB66)+(INDEX(ItemCosts,MATCH('Blend Sheet'!$AC$4,ItemNum,0),MATCH(D$1,Districts,0))*'Blend Sheet'!$AC66)+(INDEX(ItemCosts,MATCH('Blend Sheet'!$AD$4,ItemNum,0),MATCH(D$1,Districts,0))*'Blend Sheet'!$AD66)+(INDEX(ItemCosts,MATCH('Blend Sheet'!$AE$4,ItemNum,0),MATCH(D$1,Districts,0))*'Blend Sheet'!$AE66)+(INDEX(ItemCosts,MATCH('Blend Sheet'!$AF$4,ItemNum,0),MATCH(D$1,Districts,0))*'Blend Sheet'!$AF66)+(INDEX(ItemCosts,MATCH('Blend Sheet'!$AG$4,ItemNum,0),MATCH(D$1,Districts,0))*'Blend Sheet'!$AG66)+(INDEX(ItemCosts,MATCH('Blend Sheet'!$AH$4,ItemNum,0),MATCH(D$1,Districts,0))*'Blend Sheet'!$AH66)+(INDEX(ItemCosts,MATCH('Blend Sheet'!$AI$4,ItemNum,0),MATCH(D$1,Districts,0))*'Blend Sheet'!$AI66)+(INDEX(ItemCosts,MATCH('Blend Sheet'!$AJ$4,ItemNum,0),MATCH(D$1,Districts,0))*'Blend Sheet'!$AJ66)+(INDEX(ItemCosts,MATCH('Blend Sheet'!$AK$4,ItemNum,0),MATCH(D$1,Districts,0))*'Blend Sheet'!$AK66)+(INDEX(ItemCosts,MATCH('Blend Sheet'!$AL$4,ItemNum,0),MATCH(D$1,Districts,0))*'Blend Sheet'!$AL66)+(INDEX(ItemCosts,MATCH('Blend Sheet'!$AM$4,ItemNum,0),MATCH(D$1,Districts,0))*'Blend Sheet'!$AM66)+(INDEX(ItemCosts,MATCH('Blend Sheet'!$AN$4,ItemNum,0),MATCH(D$1,Districts,0))*'Blend Sheet'!$AN66)+(INDEX(ItemCosts,MATCH('Blend Sheet'!$AO$4,ItemNum,0),MATCH(D$1,Districts,0))*'Blend Sheet'!$AO66)+(INDEX(ItemCosts,MATCH('Blend Sheet'!$AP$4,ItemNum,0),MATCH(D$1,Districts,0))*'Blend Sheet'!$AP66)+(INDEX(ItemCosts,MATCH('Blend Sheet'!$AQ$4,ItemNum,0),MATCH(D$1,Districts,0))*'Blend Sheet'!$AQ66)+(INDEX(ItemCosts,MATCH('Blend Sheet'!$AR$4,ItemNum,0),MATCH(D$1,Districts,0))*'Blend Sheet'!$AR66)+(INDEX(ItemCosts,MATCH('Blend Sheet'!$AS$4,ItemNum,0),MATCH(D$1,Districts,0))*'Blend Sheet'!$AS66)</f>
        <v>#N/A</v>
      </c>
      <c r="E63" s="5" t="e">
        <f>(INDEX(ItemCosts,MATCH('Blend Sheet'!$C$4,ItemNum,0),MATCH(E$1,Districts,0))*'Blend Sheet'!$C66)+(INDEX(ItemCosts,MATCH('Blend Sheet'!$D$4,ItemNum,0),MATCH(E$1,Districts,0))*'Blend Sheet'!$D66)+(INDEX(ItemCosts,MATCH('Blend Sheet'!$E$4,ItemNum,0),MATCH(E$1,Districts,0))*'Blend Sheet'!$E66)+(INDEX(ItemCosts,MATCH('Blend Sheet'!$F$4,ItemNum,0),MATCH(E$1,Districts,0))*'Blend Sheet'!$F66)+(INDEX(ItemCosts,MATCH('Blend Sheet'!$G$4,ItemNum,0),MATCH(E$1,Districts,0))*'Blend Sheet'!$G66)+(INDEX(ItemCosts,MATCH('Blend Sheet'!$H$4,ItemNum,0),MATCH(E$1,Districts,0))*'Blend Sheet'!$H66)+(INDEX(ItemCosts,MATCH('Blend Sheet'!$I$4,ItemNum,0),MATCH(E$1,Districts,0))*'Blend Sheet'!$I66)+(INDEX(ItemCosts,MATCH('Blend Sheet'!$J$4,ItemNum,0),MATCH(E$1,Districts,0))*'Blend Sheet'!$J66)+(INDEX(ItemCosts,MATCH('Blend Sheet'!$K$4,ItemNum,0),MATCH(E$1,Districts,0))*'Blend Sheet'!$K66)+(INDEX(ItemCosts,MATCH('Blend Sheet'!$L$4,ItemNum,0),MATCH(E$1,Districts,0))*'Blend Sheet'!$L66)+(INDEX(ItemCosts,MATCH('Blend Sheet'!$M$4,ItemNum,0),MATCH(E$1,Districts,0))*'Blend Sheet'!$M66)+(INDEX(ItemCosts,MATCH('Blend Sheet'!$N$4,ItemNum,0),MATCH(E$1,Districts,0))*'Blend Sheet'!$N66)+(INDEX(ItemCosts,MATCH('Blend Sheet'!$O$4,ItemNum,0),MATCH(E$1,Districts,0))*'Blend Sheet'!$O66)+(INDEX(ItemCosts,MATCH('Blend Sheet'!$P$4,ItemNum,0),MATCH(E$1,Districts,0))*'Blend Sheet'!$P66)+(INDEX(ItemCosts,MATCH('Blend Sheet'!$Q$4,ItemNum,0),MATCH(E$1,Districts,0))*'Blend Sheet'!$Q66)+(INDEX(ItemCosts,MATCH('Blend Sheet'!$R$4,ItemNum,0),MATCH(E$1,Districts,0))*'Blend Sheet'!$R66)+(INDEX(ItemCosts,MATCH('Blend Sheet'!$S$4,ItemNum,0),MATCH(E$1,Districts,0))*'Blend Sheet'!$S66)+(INDEX(ItemCosts,MATCH('Blend Sheet'!$T$4,ItemNum,0),MATCH(E$1,Districts,0))*'Blend Sheet'!$T66)+(INDEX(ItemCosts,MATCH('Blend Sheet'!$U$4,ItemNum,0),MATCH(E$1,Districts,0))*'Blend Sheet'!$U66)+(INDEX(ItemCosts,MATCH('Blend Sheet'!$V$4,ItemNum,0),MATCH(E$1,Districts,0))*'Blend Sheet'!$V66)+(INDEX(ItemCosts,MATCH('Blend Sheet'!$W$4,ItemNum,0),MATCH(E$1,Districts,0))*'Blend Sheet'!$W66)+(INDEX(ItemCosts,MATCH('Blend Sheet'!$X$4,ItemNum,0),MATCH(E$1,Districts,0))*'Blend Sheet'!$X66)+(INDEX(ItemCosts,MATCH('Blend Sheet'!$Y$4,ItemNum,0),MATCH(E$1,Districts,0))*'Blend Sheet'!$Y66)+(INDEX(ItemCosts,MATCH('Blend Sheet'!$Z$4,ItemNum,0),MATCH(E$1,Districts,0))*'Blend Sheet'!$Z66)+(INDEX(ItemCosts,MATCH('Blend Sheet'!$AA$4,ItemNum,0),MATCH(E$1,Districts,0))*'Blend Sheet'!$AA66)+(INDEX(ItemCosts,MATCH('Blend Sheet'!$AB$4,ItemNum,0),MATCH(E$1,Districts,0))*'Blend Sheet'!$AB66)+(INDEX(ItemCosts,MATCH('Blend Sheet'!$AC$4,ItemNum,0),MATCH(E$1,Districts,0))*'Blend Sheet'!$AC66)+(INDEX(ItemCosts,MATCH('Blend Sheet'!$AD$4,ItemNum,0),MATCH(E$1,Districts,0))*'Blend Sheet'!$AD66)+(INDEX(ItemCosts,MATCH('Blend Sheet'!$AE$4,ItemNum,0),MATCH(E$1,Districts,0))*'Blend Sheet'!$AE66)+(INDEX(ItemCosts,MATCH('Blend Sheet'!$AF$4,ItemNum,0),MATCH(E$1,Districts,0))*'Blend Sheet'!$AF66)+(INDEX(ItemCosts,MATCH('Blend Sheet'!$AG$4,ItemNum,0),MATCH(E$1,Districts,0))*'Blend Sheet'!$AG66)+(INDEX(ItemCosts,MATCH('Blend Sheet'!$AH$4,ItemNum,0),MATCH(E$1,Districts,0))*'Blend Sheet'!$AH66)+(INDEX(ItemCosts,MATCH('Blend Sheet'!$AI$4,ItemNum,0),MATCH(E$1,Districts,0))*'Blend Sheet'!$AI66)+(INDEX(ItemCosts,MATCH('Blend Sheet'!$AJ$4,ItemNum,0),MATCH(E$1,Districts,0))*'Blend Sheet'!$AJ66)+(INDEX(ItemCosts,MATCH('Blend Sheet'!$AK$4,ItemNum,0),MATCH(E$1,Districts,0))*'Blend Sheet'!$AK66)+(INDEX(ItemCosts,MATCH('Blend Sheet'!$AL$4,ItemNum,0),MATCH(E$1,Districts,0))*'Blend Sheet'!$AL66)+(INDEX(ItemCosts,MATCH('Blend Sheet'!$AM$4,ItemNum,0),MATCH(E$1,Districts,0))*'Blend Sheet'!$AM66)+(INDEX(ItemCosts,MATCH('Blend Sheet'!$AN$4,ItemNum,0),MATCH(E$1,Districts,0))*'Blend Sheet'!$AN66)+(INDEX(ItemCosts,MATCH('Blend Sheet'!$AO$4,ItemNum,0),MATCH(E$1,Districts,0))*'Blend Sheet'!$AO66)+(INDEX(ItemCosts,MATCH('Blend Sheet'!$AP$4,ItemNum,0),MATCH(E$1,Districts,0))*'Blend Sheet'!$AP66)+(INDEX(ItemCosts,MATCH('Blend Sheet'!$AQ$4,ItemNum,0),MATCH(E$1,Districts,0))*'Blend Sheet'!$AQ66)+(INDEX(ItemCosts,MATCH('Blend Sheet'!$AR$4,ItemNum,0),MATCH(E$1,Districts,0))*'Blend Sheet'!$AR66)+(INDEX(ItemCosts,MATCH('Blend Sheet'!$AS$4,ItemNum,0),MATCH(E$1,Districts,0))*'Blend Sheet'!$AS66)</f>
        <v>#N/A</v>
      </c>
      <c r="F63" s="5" t="e">
        <f>(INDEX(ItemCosts,MATCH('Blend Sheet'!$C$4,ItemNum,0),MATCH(F$1,Districts,0))*'Blend Sheet'!$C66)+(INDEX(ItemCosts,MATCH('Blend Sheet'!$D$4,ItemNum,0),MATCH(F$1,Districts,0))*'Blend Sheet'!$D66)+(INDEX(ItemCosts,MATCH('Blend Sheet'!$E$4,ItemNum,0),MATCH(F$1,Districts,0))*'Blend Sheet'!$E66)+(INDEX(ItemCosts,MATCH('Blend Sheet'!$F$4,ItemNum,0),MATCH(F$1,Districts,0))*'Blend Sheet'!$F66)+(INDEX(ItemCosts,MATCH('Blend Sheet'!$G$4,ItemNum,0),MATCH(F$1,Districts,0))*'Blend Sheet'!$G66)+(INDEX(ItemCosts,MATCH('Blend Sheet'!$H$4,ItemNum,0),MATCH(F$1,Districts,0))*'Blend Sheet'!$H66)+(INDEX(ItemCosts,MATCH('Blend Sheet'!$I$4,ItemNum,0),MATCH(F$1,Districts,0))*'Blend Sheet'!$I66)+(INDEX(ItemCosts,MATCH('Blend Sheet'!$J$4,ItemNum,0),MATCH(F$1,Districts,0))*'Blend Sheet'!$J66)+(INDEX(ItemCosts,MATCH('Blend Sheet'!$K$4,ItemNum,0),MATCH(F$1,Districts,0))*'Blend Sheet'!$K66)+(INDEX(ItemCosts,MATCH('Blend Sheet'!$L$4,ItemNum,0),MATCH(F$1,Districts,0))*'Blend Sheet'!$L66)+(INDEX(ItemCosts,MATCH('Blend Sheet'!$M$4,ItemNum,0),MATCH(F$1,Districts,0))*'Blend Sheet'!$M66)+(INDEX(ItemCosts,MATCH('Blend Sheet'!$N$4,ItemNum,0),MATCH(F$1,Districts,0))*'Blend Sheet'!$N66)+(INDEX(ItemCosts,MATCH('Blend Sheet'!$O$4,ItemNum,0),MATCH(F$1,Districts,0))*'Blend Sheet'!$O66)+(INDEX(ItemCosts,MATCH('Blend Sheet'!$P$4,ItemNum,0),MATCH(F$1,Districts,0))*'Blend Sheet'!$P66)+(INDEX(ItemCosts,MATCH('Blend Sheet'!$Q$4,ItemNum,0),MATCH(F$1,Districts,0))*'Blend Sheet'!$Q66)+(INDEX(ItemCosts,MATCH('Blend Sheet'!$R$4,ItemNum,0),MATCH(F$1,Districts,0))*'Blend Sheet'!$R66)+(INDEX(ItemCosts,MATCH('Blend Sheet'!$S$4,ItemNum,0),MATCH(F$1,Districts,0))*'Blend Sheet'!$S66)+(INDEX(ItemCosts,MATCH('Blend Sheet'!$T$4,ItemNum,0),MATCH(F$1,Districts,0))*'Blend Sheet'!$T66)+(INDEX(ItemCosts,MATCH('Blend Sheet'!$U$4,ItemNum,0),MATCH(F$1,Districts,0))*'Blend Sheet'!$U66)+(INDEX(ItemCosts,MATCH('Blend Sheet'!$V$4,ItemNum,0),MATCH(F$1,Districts,0))*'Blend Sheet'!$V66)+(INDEX(ItemCosts,MATCH('Blend Sheet'!$W$4,ItemNum,0),MATCH(F$1,Districts,0))*'Blend Sheet'!$W66)+(INDEX(ItemCosts,MATCH('Blend Sheet'!$X$4,ItemNum,0),MATCH(F$1,Districts,0))*'Blend Sheet'!$X66)+(INDEX(ItemCosts,MATCH('Blend Sheet'!$Y$4,ItemNum,0),MATCH(F$1,Districts,0))*'Blend Sheet'!$Y66)+(INDEX(ItemCosts,MATCH('Blend Sheet'!$Z$4,ItemNum,0),MATCH(F$1,Districts,0))*'Blend Sheet'!$Z66)+(INDEX(ItemCosts,MATCH('Blend Sheet'!$AA$4,ItemNum,0),MATCH(F$1,Districts,0))*'Blend Sheet'!$AA66)+(INDEX(ItemCosts,MATCH('Blend Sheet'!$AB$4,ItemNum,0),MATCH(F$1,Districts,0))*'Blend Sheet'!$AB66)+(INDEX(ItemCosts,MATCH('Blend Sheet'!$AC$4,ItemNum,0),MATCH(F$1,Districts,0))*'Blend Sheet'!$AC66)+(INDEX(ItemCosts,MATCH('Blend Sheet'!$AD$4,ItemNum,0),MATCH(F$1,Districts,0))*'Blend Sheet'!$AD66)+(INDEX(ItemCosts,MATCH('Blend Sheet'!$AE$4,ItemNum,0),MATCH(F$1,Districts,0))*'Blend Sheet'!$AE66)+(INDEX(ItemCosts,MATCH('Blend Sheet'!$AF$4,ItemNum,0),MATCH(F$1,Districts,0))*'Blend Sheet'!$AF66)+(INDEX(ItemCosts,MATCH('Blend Sheet'!$AG$4,ItemNum,0),MATCH(F$1,Districts,0))*'Blend Sheet'!$AG66)+(INDEX(ItemCosts,MATCH('Blend Sheet'!$AH$4,ItemNum,0),MATCH(F$1,Districts,0))*'Blend Sheet'!$AH66)+(INDEX(ItemCosts,MATCH('Blend Sheet'!$AI$4,ItemNum,0),MATCH(F$1,Districts,0))*'Blend Sheet'!$AI66)+(INDEX(ItemCosts,MATCH('Blend Sheet'!$AJ$4,ItemNum,0),MATCH(F$1,Districts,0))*'Blend Sheet'!$AJ66)+(INDEX(ItemCosts,MATCH('Blend Sheet'!$AK$4,ItemNum,0),MATCH(F$1,Districts,0))*'Blend Sheet'!$AK66)+(INDEX(ItemCosts,MATCH('Blend Sheet'!$AL$4,ItemNum,0),MATCH(F$1,Districts,0))*'Blend Sheet'!$AL66)+(INDEX(ItemCosts,MATCH('Blend Sheet'!$AM$4,ItemNum,0),MATCH(F$1,Districts,0))*'Blend Sheet'!$AM66)+(INDEX(ItemCosts,MATCH('Blend Sheet'!$AN$4,ItemNum,0),MATCH(F$1,Districts,0))*'Blend Sheet'!$AN66)+(INDEX(ItemCosts,MATCH('Blend Sheet'!$AO$4,ItemNum,0),MATCH(F$1,Districts,0))*'Blend Sheet'!$AO66)+(INDEX(ItemCosts,MATCH('Blend Sheet'!$AP$4,ItemNum,0),MATCH(F$1,Districts,0))*'Blend Sheet'!$AP66)+(INDEX(ItemCosts,MATCH('Blend Sheet'!$AQ$4,ItemNum,0),MATCH(F$1,Districts,0))*'Blend Sheet'!$AQ66)+(INDEX(ItemCosts,MATCH('Blend Sheet'!$AR$4,ItemNum,0),MATCH(F$1,Districts,0))*'Blend Sheet'!$AR66)+(INDEX(ItemCosts,MATCH('Blend Sheet'!$AS$4,ItemNum,0),MATCH(F$1,Districts,0))*'Blend Sheet'!$AS66)</f>
        <v>#N/A</v>
      </c>
      <c r="G63" s="5" t="e">
        <f>(INDEX(ItemCosts,MATCH('Blend Sheet'!$C$4,ItemNum,0),MATCH(G$1,Districts,0))*'Blend Sheet'!$C66)+(INDEX(ItemCosts,MATCH('Blend Sheet'!$D$4,ItemNum,0),MATCH(G$1,Districts,0))*'Blend Sheet'!$D66)+(INDEX(ItemCosts,MATCH('Blend Sheet'!$E$4,ItemNum,0),MATCH(G$1,Districts,0))*'Blend Sheet'!$E66)+(INDEX(ItemCosts,MATCH('Blend Sheet'!$F$4,ItemNum,0),MATCH(G$1,Districts,0))*'Blend Sheet'!$F66)+(INDEX(ItemCosts,MATCH('Blend Sheet'!$G$4,ItemNum,0),MATCH(G$1,Districts,0))*'Blend Sheet'!$G66)+(INDEX(ItemCosts,MATCH('Blend Sheet'!$H$4,ItemNum,0),MATCH(G$1,Districts,0))*'Blend Sheet'!$H66)+(INDEX(ItemCosts,MATCH('Blend Sheet'!$I$4,ItemNum,0),MATCH(G$1,Districts,0))*'Blend Sheet'!$I66)+(INDEX(ItemCosts,MATCH('Blend Sheet'!$J$4,ItemNum,0),MATCH(G$1,Districts,0))*'Blend Sheet'!$J66)+(INDEX(ItemCosts,MATCH('Blend Sheet'!$K$4,ItemNum,0),MATCH(G$1,Districts,0))*'Blend Sheet'!$K66)+(INDEX(ItemCosts,MATCH('Blend Sheet'!$L$4,ItemNum,0),MATCH(G$1,Districts,0))*'Blend Sheet'!$L66)+(INDEX(ItemCosts,MATCH('Blend Sheet'!$M$4,ItemNum,0),MATCH(G$1,Districts,0))*'Blend Sheet'!$M66)+(INDEX(ItemCosts,MATCH('Blend Sheet'!$N$4,ItemNum,0),MATCH(G$1,Districts,0))*'Blend Sheet'!$N66)+(INDEX(ItemCosts,MATCH('Blend Sheet'!$O$4,ItemNum,0),MATCH(G$1,Districts,0))*'Blend Sheet'!$O66)+(INDEX(ItemCosts,MATCH('Blend Sheet'!$P$4,ItemNum,0),MATCH(G$1,Districts,0))*'Blend Sheet'!$P66)+(INDEX(ItemCosts,MATCH('Blend Sheet'!$Q$4,ItemNum,0),MATCH(G$1,Districts,0))*'Blend Sheet'!$Q66)+(INDEX(ItemCosts,MATCH('Blend Sheet'!$R$4,ItemNum,0),MATCH(G$1,Districts,0))*'Blend Sheet'!$R66)+(INDEX(ItemCosts,MATCH('Blend Sheet'!$S$4,ItemNum,0),MATCH(G$1,Districts,0))*'Blend Sheet'!$S66)+(INDEX(ItemCosts,MATCH('Blend Sheet'!$T$4,ItemNum,0),MATCH(G$1,Districts,0))*'Blend Sheet'!$T66)+(INDEX(ItemCosts,MATCH('Blend Sheet'!$U$4,ItemNum,0),MATCH(G$1,Districts,0))*'Blend Sheet'!$U66)+(INDEX(ItemCosts,MATCH('Blend Sheet'!$V$4,ItemNum,0),MATCH(G$1,Districts,0))*'Blend Sheet'!$V66)+(INDEX(ItemCosts,MATCH('Blend Sheet'!$W$4,ItemNum,0),MATCH(G$1,Districts,0))*'Blend Sheet'!$W66)+(INDEX(ItemCosts,MATCH('Blend Sheet'!$X$4,ItemNum,0),MATCH(G$1,Districts,0))*'Blend Sheet'!$X66)+(INDEX(ItemCosts,MATCH('Blend Sheet'!$Y$4,ItemNum,0),MATCH(G$1,Districts,0))*'Blend Sheet'!$Y66)+(INDEX(ItemCosts,MATCH('Blend Sheet'!$Z$4,ItemNum,0),MATCH(G$1,Districts,0))*'Blend Sheet'!$Z66)+(INDEX(ItemCosts,MATCH('Blend Sheet'!$AA$4,ItemNum,0),MATCH(G$1,Districts,0))*'Blend Sheet'!$AA66)+(INDEX(ItemCosts,MATCH('Blend Sheet'!$AB$4,ItemNum,0),MATCH(G$1,Districts,0))*'Blend Sheet'!$AB66)+(INDEX(ItemCosts,MATCH('Blend Sheet'!$AC$4,ItemNum,0),MATCH(G$1,Districts,0))*'Blend Sheet'!$AC66)+(INDEX(ItemCosts,MATCH('Blend Sheet'!$AD$4,ItemNum,0),MATCH(G$1,Districts,0))*'Blend Sheet'!$AD66)+(INDEX(ItemCosts,MATCH('Blend Sheet'!$AE$4,ItemNum,0),MATCH(G$1,Districts,0))*'Blend Sheet'!$AE66)+(INDEX(ItemCosts,MATCH('Blend Sheet'!$AF$4,ItemNum,0),MATCH(G$1,Districts,0))*'Blend Sheet'!$AF66)+(INDEX(ItemCosts,MATCH('Blend Sheet'!$AG$4,ItemNum,0),MATCH(G$1,Districts,0))*'Blend Sheet'!$AG66)+(INDEX(ItemCosts,MATCH('Blend Sheet'!$AH$4,ItemNum,0),MATCH(G$1,Districts,0))*'Blend Sheet'!$AH66)+(INDEX(ItemCosts,MATCH('Blend Sheet'!$AI$4,ItemNum,0),MATCH(G$1,Districts,0))*'Blend Sheet'!$AI66)+(INDEX(ItemCosts,MATCH('Blend Sheet'!$AJ$4,ItemNum,0),MATCH(G$1,Districts,0))*'Blend Sheet'!$AJ66)+(INDEX(ItemCosts,MATCH('Blend Sheet'!$AK$4,ItemNum,0),MATCH(G$1,Districts,0))*'Blend Sheet'!$AK66)+(INDEX(ItemCosts,MATCH('Blend Sheet'!$AL$4,ItemNum,0),MATCH(G$1,Districts,0))*'Blend Sheet'!$AL66)+(INDEX(ItemCosts,MATCH('Blend Sheet'!$AM$4,ItemNum,0),MATCH(G$1,Districts,0))*'Blend Sheet'!$AM66)+(INDEX(ItemCosts,MATCH('Blend Sheet'!$AN$4,ItemNum,0),MATCH(G$1,Districts,0))*'Blend Sheet'!$AN66)+(INDEX(ItemCosts,MATCH('Blend Sheet'!$AO$4,ItemNum,0),MATCH(G$1,Districts,0))*'Blend Sheet'!$AO66)+(INDEX(ItemCosts,MATCH('Blend Sheet'!$AP$4,ItemNum,0),MATCH(G$1,Districts,0))*'Blend Sheet'!$AP66)+(INDEX(ItemCosts,MATCH('Blend Sheet'!$AQ$4,ItemNum,0),MATCH(G$1,Districts,0))*'Blend Sheet'!$AQ66)+(INDEX(ItemCosts,MATCH('Blend Sheet'!$AR$4,ItemNum,0),MATCH(G$1,Districts,0))*'Blend Sheet'!$AR66)+(INDEX(ItemCosts,MATCH('Blend Sheet'!$AS$4,ItemNum,0),MATCH(G$1,Districts,0))*'Blend Sheet'!$AS66)</f>
        <v>#N/A</v>
      </c>
      <c r="H63" s="5" t="e">
        <f>(INDEX(ItemCosts,MATCH('Blend Sheet'!$C$4,ItemNum,0),MATCH(H$1,Districts,0))*'Blend Sheet'!$C66)+(INDEX(ItemCosts,MATCH('Blend Sheet'!$D$4,ItemNum,0),MATCH(H$1,Districts,0))*'Blend Sheet'!$D66)+(INDEX(ItemCosts,MATCH('Blend Sheet'!$E$4,ItemNum,0),MATCH(H$1,Districts,0))*'Blend Sheet'!$E66)+(INDEX(ItemCosts,MATCH('Blend Sheet'!$F$4,ItemNum,0),MATCH(H$1,Districts,0))*'Blend Sheet'!$F66)+(INDEX(ItemCosts,MATCH('Blend Sheet'!$G$4,ItemNum,0),MATCH(H$1,Districts,0))*'Blend Sheet'!$G66)+(INDEX(ItemCosts,MATCH('Blend Sheet'!$H$4,ItemNum,0),MATCH(H$1,Districts,0))*'Blend Sheet'!$H66)+(INDEX(ItemCosts,MATCH('Blend Sheet'!$I$4,ItemNum,0),MATCH(H$1,Districts,0))*'Blend Sheet'!$I66)+(INDEX(ItemCosts,MATCH('Blend Sheet'!$J$4,ItemNum,0),MATCH(H$1,Districts,0))*'Blend Sheet'!$J66)+(INDEX(ItemCosts,MATCH('Blend Sheet'!$K$4,ItemNum,0),MATCH(H$1,Districts,0))*'Blend Sheet'!$K66)+(INDEX(ItemCosts,MATCH('Blend Sheet'!$L$4,ItemNum,0),MATCH(H$1,Districts,0))*'Blend Sheet'!$L66)+(INDEX(ItemCosts,MATCH('Blend Sheet'!$M$4,ItemNum,0),MATCH(H$1,Districts,0))*'Blend Sheet'!$M66)+(INDEX(ItemCosts,MATCH('Blend Sheet'!$N$4,ItemNum,0),MATCH(H$1,Districts,0))*'Blend Sheet'!$N66)+(INDEX(ItemCosts,MATCH('Blend Sheet'!$O$4,ItemNum,0),MATCH(H$1,Districts,0))*'Blend Sheet'!$O66)+(INDEX(ItemCosts,MATCH('Blend Sheet'!$P$4,ItemNum,0),MATCH(H$1,Districts,0))*'Blend Sheet'!$P66)+(INDEX(ItemCosts,MATCH('Blend Sheet'!$Q$4,ItemNum,0),MATCH(H$1,Districts,0))*'Blend Sheet'!$Q66)+(INDEX(ItemCosts,MATCH('Blend Sheet'!$R$4,ItemNum,0),MATCH(H$1,Districts,0))*'Blend Sheet'!$R66)+(INDEX(ItemCosts,MATCH('Blend Sheet'!$S$4,ItemNum,0),MATCH(H$1,Districts,0))*'Blend Sheet'!$S66)+(INDEX(ItemCosts,MATCH('Blend Sheet'!$T$4,ItemNum,0),MATCH(H$1,Districts,0))*'Blend Sheet'!$T66)+(INDEX(ItemCosts,MATCH('Blend Sheet'!$U$4,ItemNum,0),MATCH(H$1,Districts,0))*'Blend Sheet'!$U66)+(INDEX(ItemCosts,MATCH('Blend Sheet'!$V$4,ItemNum,0),MATCH(H$1,Districts,0))*'Blend Sheet'!$V66)+(INDEX(ItemCosts,MATCH('Blend Sheet'!$W$4,ItemNum,0),MATCH(H$1,Districts,0))*'Blend Sheet'!$W66)+(INDEX(ItemCosts,MATCH('Blend Sheet'!$X$4,ItemNum,0),MATCH(H$1,Districts,0))*'Blend Sheet'!$X66)+(INDEX(ItemCosts,MATCH('Blend Sheet'!$Y$4,ItemNum,0),MATCH(H$1,Districts,0))*'Blend Sheet'!$Y66)+(INDEX(ItemCosts,MATCH('Blend Sheet'!$Z$4,ItemNum,0),MATCH(H$1,Districts,0))*'Blend Sheet'!$Z66)+(INDEX(ItemCosts,MATCH('Blend Sheet'!$AA$4,ItemNum,0),MATCH(H$1,Districts,0))*'Blend Sheet'!$AA66)+(INDEX(ItemCosts,MATCH('Blend Sheet'!$AB$4,ItemNum,0),MATCH(H$1,Districts,0))*'Blend Sheet'!$AB66)+(INDEX(ItemCosts,MATCH('Blend Sheet'!$AC$4,ItemNum,0),MATCH(H$1,Districts,0))*'Blend Sheet'!$AC66)+(INDEX(ItemCosts,MATCH('Blend Sheet'!$AD$4,ItemNum,0),MATCH(H$1,Districts,0))*'Blend Sheet'!$AD66)+(INDEX(ItemCosts,MATCH('Blend Sheet'!$AE$4,ItemNum,0),MATCH(H$1,Districts,0))*'Blend Sheet'!$AE66)+(INDEX(ItemCosts,MATCH('Blend Sheet'!$AF$4,ItemNum,0),MATCH(H$1,Districts,0))*'Blend Sheet'!$AF66)+(INDEX(ItemCosts,MATCH('Blend Sheet'!$AG$4,ItemNum,0),MATCH(H$1,Districts,0))*'Blend Sheet'!$AG66)+(INDEX(ItemCosts,MATCH('Blend Sheet'!$AH$4,ItemNum,0),MATCH(H$1,Districts,0))*'Blend Sheet'!$AH66)+(INDEX(ItemCosts,MATCH('Blend Sheet'!$AI$4,ItemNum,0),MATCH(H$1,Districts,0))*'Blend Sheet'!$AI66)+(INDEX(ItemCosts,MATCH('Blend Sheet'!$AJ$4,ItemNum,0),MATCH(H$1,Districts,0))*'Blend Sheet'!$AJ66)+(INDEX(ItemCosts,MATCH('Blend Sheet'!$AK$4,ItemNum,0),MATCH(H$1,Districts,0))*'Blend Sheet'!$AK66)+(INDEX(ItemCosts,MATCH('Blend Sheet'!$AL$4,ItemNum,0),MATCH(H$1,Districts,0))*'Blend Sheet'!$AL66)+(INDEX(ItemCosts,MATCH('Blend Sheet'!$AM$4,ItemNum,0),MATCH(H$1,Districts,0))*'Blend Sheet'!$AM66)+(INDEX(ItemCosts,MATCH('Blend Sheet'!$AN$4,ItemNum,0),MATCH(H$1,Districts,0))*'Blend Sheet'!$AN66)+(INDEX(ItemCosts,MATCH('Blend Sheet'!$AO$4,ItemNum,0),MATCH(H$1,Districts,0))*'Blend Sheet'!$AO66)+(INDEX(ItemCosts,MATCH('Blend Sheet'!$AP$4,ItemNum,0),MATCH(H$1,Districts,0))*'Blend Sheet'!$AP66)+(INDEX(ItemCosts,MATCH('Blend Sheet'!$AQ$4,ItemNum,0),MATCH(H$1,Districts,0))*'Blend Sheet'!$AQ66)+(INDEX(ItemCosts,MATCH('Blend Sheet'!$AR$4,ItemNum,0),MATCH(H$1,Districts,0))*'Blend Sheet'!$AR66)+(INDEX(ItemCosts,MATCH('Blend Sheet'!$AS$4,ItemNum,0),MATCH(H$1,Districts,0))*'Blend Sheet'!$AS66)</f>
        <v>#N/A</v>
      </c>
      <c r="I63" s="5" t="e">
        <f>(INDEX(ItemCosts,MATCH('Blend Sheet'!$C$4,ItemNum,0),MATCH(I$1,Districts,0))*'Blend Sheet'!$C66)+(INDEX(ItemCosts,MATCH('Blend Sheet'!$D$4,ItemNum,0),MATCH(I$1,Districts,0))*'Blend Sheet'!$D66)+(INDEX(ItemCosts,MATCH('Blend Sheet'!$E$4,ItemNum,0),MATCH(I$1,Districts,0))*'Blend Sheet'!$E66)+(INDEX(ItemCosts,MATCH('Blend Sheet'!$F$4,ItemNum,0),MATCH(I$1,Districts,0))*'Blend Sheet'!$F66)+(INDEX(ItemCosts,MATCH('Blend Sheet'!$G$4,ItemNum,0),MATCH(I$1,Districts,0))*'Blend Sheet'!$G66)+(INDEX(ItemCosts,MATCH('Blend Sheet'!$H$4,ItemNum,0),MATCH(I$1,Districts,0))*'Blend Sheet'!$H66)+(INDEX(ItemCosts,MATCH('Blend Sheet'!$I$4,ItemNum,0),MATCH(I$1,Districts,0))*'Blend Sheet'!$I66)+(INDEX(ItemCosts,MATCH('Blend Sheet'!$J$4,ItemNum,0),MATCH(I$1,Districts,0))*'Blend Sheet'!$J66)+(INDEX(ItemCosts,MATCH('Blend Sheet'!$K$4,ItemNum,0),MATCH(I$1,Districts,0))*'Blend Sheet'!$K66)+(INDEX(ItemCosts,MATCH('Blend Sheet'!$L$4,ItemNum,0),MATCH(I$1,Districts,0))*'Blend Sheet'!$L66)+(INDEX(ItemCosts,MATCH('Blend Sheet'!$M$4,ItemNum,0),MATCH(I$1,Districts,0))*'Blend Sheet'!$M66)+(INDEX(ItemCosts,MATCH('Blend Sheet'!$N$4,ItemNum,0),MATCH(I$1,Districts,0))*'Blend Sheet'!$N66)+(INDEX(ItemCosts,MATCH('Blend Sheet'!$O$4,ItemNum,0),MATCH(I$1,Districts,0))*'Blend Sheet'!$O66)+(INDEX(ItemCosts,MATCH('Blend Sheet'!$P$4,ItemNum,0),MATCH(I$1,Districts,0))*'Blend Sheet'!$P66)+(INDEX(ItemCosts,MATCH('Blend Sheet'!$Q$4,ItemNum,0),MATCH(I$1,Districts,0))*'Blend Sheet'!$Q66)+(INDEX(ItemCosts,MATCH('Blend Sheet'!$R$4,ItemNum,0),MATCH(I$1,Districts,0))*'Blend Sheet'!$R66)+(INDEX(ItemCosts,MATCH('Blend Sheet'!$S$4,ItemNum,0),MATCH(I$1,Districts,0))*'Blend Sheet'!$S66)+(INDEX(ItemCosts,MATCH('Blend Sheet'!$T$4,ItemNum,0),MATCH(I$1,Districts,0))*'Blend Sheet'!$T66)+(INDEX(ItemCosts,MATCH('Blend Sheet'!$U$4,ItemNum,0),MATCH(I$1,Districts,0))*'Blend Sheet'!$U66)+(INDEX(ItemCosts,MATCH('Blend Sheet'!$V$4,ItemNum,0),MATCH(I$1,Districts,0))*'Blend Sheet'!$V66)+(INDEX(ItemCosts,MATCH('Blend Sheet'!$W$4,ItemNum,0),MATCH(I$1,Districts,0))*'Blend Sheet'!$W66)+(INDEX(ItemCosts,MATCH('Blend Sheet'!$X$4,ItemNum,0),MATCH(I$1,Districts,0))*'Blend Sheet'!$X66)+(INDEX(ItemCosts,MATCH('Blend Sheet'!$Y$4,ItemNum,0),MATCH(I$1,Districts,0))*'Blend Sheet'!$Y66)+(INDEX(ItemCosts,MATCH('Blend Sheet'!$Z$4,ItemNum,0),MATCH(I$1,Districts,0))*'Blend Sheet'!$Z66)+(INDEX(ItemCosts,MATCH('Blend Sheet'!$AA$4,ItemNum,0),MATCH(I$1,Districts,0))*'Blend Sheet'!$AA66)+(INDEX(ItemCosts,MATCH('Blend Sheet'!$AB$4,ItemNum,0),MATCH(I$1,Districts,0))*'Blend Sheet'!$AB66)+(INDEX(ItemCosts,MATCH('Blend Sheet'!$AC$4,ItemNum,0),MATCH(I$1,Districts,0))*'Blend Sheet'!$AC66)+(INDEX(ItemCosts,MATCH('Blend Sheet'!$AD$4,ItemNum,0),MATCH(I$1,Districts,0))*'Blend Sheet'!$AD66)+(INDEX(ItemCosts,MATCH('Blend Sheet'!$AE$4,ItemNum,0),MATCH(I$1,Districts,0))*'Blend Sheet'!$AE66)+(INDEX(ItemCosts,MATCH('Blend Sheet'!$AF$4,ItemNum,0),MATCH(I$1,Districts,0))*'Blend Sheet'!$AF66)+(INDEX(ItemCosts,MATCH('Blend Sheet'!$AG$4,ItemNum,0),MATCH(I$1,Districts,0))*'Blend Sheet'!$AG66)+(INDEX(ItemCosts,MATCH('Blend Sheet'!$AH$4,ItemNum,0),MATCH(I$1,Districts,0))*'Blend Sheet'!$AH66)+(INDEX(ItemCosts,MATCH('Blend Sheet'!$AI$4,ItemNum,0),MATCH(I$1,Districts,0))*'Blend Sheet'!$AI66)+(INDEX(ItemCosts,MATCH('Blend Sheet'!$AJ$4,ItemNum,0),MATCH(I$1,Districts,0))*'Blend Sheet'!$AJ66)+(INDEX(ItemCosts,MATCH('Blend Sheet'!$AK$4,ItemNum,0),MATCH(I$1,Districts,0))*'Blend Sheet'!$AK66)+(INDEX(ItemCosts,MATCH('Blend Sheet'!$AL$4,ItemNum,0),MATCH(I$1,Districts,0))*'Blend Sheet'!$AL66)+(INDEX(ItemCosts,MATCH('Blend Sheet'!$AM$4,ItemNum,0),MATCH(I$1,Districts,0))*'Blend Sheet'!$AM66)+(INDEX(ItemCosts,MATCH('Blend Sheet'!$AN$4,ItemNum,0),MATCH(I$1,Districts,0))*'Blend Sheet'!$AN66)+(INDEX(ItemCosts,MATCH('Blend Sheet'!$AO$4,ItemNum,0),MATCH(I$1,Districts,0))*'Blend Sheet'!$AO66)+(INDEX(ItemCosts,MATCH('Blend Sheet'!$AP$4,ItemNum,0),MATCH(I$1,Districts,0))*'Blend Sheet'!$AP66)+(INDEX(ItemCosts,MATCH('Blend Sheet'!$AQ$4,ItemNum,0),MATCH(I$1,Districts,0))*'Blend Sheet'!$AQ66)+(INDEX(ItemCosts,MATCH('Blend Sheet'!$AR$4,ItemNum,0),MATCH(I$1,Districts,0))*'Blend Sheet'!$AR66)+(INDEX(ItemCosts,MATCH('Blend Sheet'!$AS$4,ItemNum,0),MATCH(I$1,Districts,0))*'Blend Sheet'!$AS66)</f>
        <v>#N/A</v>
      </c>
      <c r="J63" s="5" t="e">
        <f>(INDEX(ItemCosts,MATCH('Blend Sheet'!$C$4,ItemNum,0),MATCH(J$1,Districts,0))*'Blend Sheet'!$C66)+(INDEX(ItemCosts,MATCH('Blend Sheet'!$D$4,ItemNum,0),MATCH(J$1,Districts,0))*'Blend Sheet'!$D66)+(INDEX(ItemCosts,MATCH('Blend Sheet'!$E$4,ItemNum,0),MATCH(J$1,Districts,0))*'Blend Sheet'!$E66)+(INDEX(ItemCosts,MATCH('Blend Sheet'!$F$4,ItemNum,0),MATCH(J$1,Districts,0))*'Blend Sheet'!$F66)+(INDEX(ItemCosts,MATCH('Blend Sheet'!$G$4,ItemNum,0),MATCH(J$1,Districts,0))*'Blend Sheet'!$G66)+(INDEX(ItemCosts,MATCH('Blend Sheet'!$H$4,ItemNum,0),MATCH(J$1,Districts,0))*'Blend Sheet'!$H66)+(INDEX(ItemCosts,MATCH('Blend Sheet'!$I$4,ItemNum,0),MATCH(J$1,Districts,0))*'Blend Sheet'!$I66)+(INDEX(ItemCosts,MATCH('Blend Sheet'!$J$4,ItemNum,0),MATCH(J$1,Districts,0))*'Blend Sheet'!$J66)+(INDEX(ItemCosts,MATCH('Blend Sheet'!$K$4,ItemNum,0),MATCH(J$1,Districts,0))*'Blend Sheet'!$K66)+(INDEX(ItemCosts,MATCH('Blend Sheet'!$L$4,ItemNum,0),MATCH(J$1,Districts,0))*'Blend Sheet'!$L66)+(INDEX(ItemCosts,MATCH('Blend Sheet'!$M$4,ItemNum,0),MATCH(J$1,Districts,0))*'Blend Sheet'!$M66)+(INDEX(ItemCosts,MATCH('Blend Sheet'!$N$4,ItemNum,0),MATCH(J$1,Districts,0))*'Blend Sheet'!$N66)+(INDEX(ItemCosts,MATCH('Blend Sheet'!$O$4,ItemNum,0),MATCH(J$1,Districts,0))*'Blend Sheet'!$O66)+(INDEX(ItemCosts,MATCH('Blend Sheet'!$P$4,ItemNum,0),MATCH(J$1,Districts,0))*'Blend Sheet'!$P66)+(INDEX(ItemCosts,MATCH('Blend Sheet'!$Q$4,ItemNum,0),MATCH(J$1,Districts,0))*'Blend Sheet'!$Q66)+(INDEX(ItemCosts,MATCH('Blend Sheet'!$R$4,ItemNum,0),MATCH(J$1,Districts,0))*'Blend Sheet'!$R66)+(INDEX(ItemCosts,MATCH('Blend Sheet'!$S$4,ItemNum,0),MATCH(J$1,Districts,0))*'Blend Sheet'!$S66)+(INDEX(ItemCosts,MATCH('Blend Sheet'!$T$4,ItemNum,0),MATCH(J$1,Districts,0))*'Blend Sheet'!$T66)+(INDEX(ItemCosts,MATCH('Blend Sheet'!$U$4,ItemNum,0),MATCH(J$1,Districts,0))*'Blend Sheet'!$U66)+(INDEX(ItemCosts,MATCH('Blend Sheet'!$V$4,ItemNum,0),MATCH(J$1,Districts,0))*'Blend Sheet'!$V66)+(INDEX(ItemCosts,MATCH('Blend Sheet'!$W$4,ItemNum,0),MATCH(J$1,Districts,0))*'Blend Sheet'!$W66)+(INDEX(ItemCosts,MATCH('Blend Sheet'!$X$4,ItemNum,0),MATCH(J$1,Districts,0))*'Blend Sheet'!$X66)+(INDEX(ItemCosts,MATCH('Blend Sheet'!$Y$4,ItemNum,0),MATCH(J$1,Districts,0))*'Blend Sheet'!$Y66)+(INDEX(ItemCosts,MATCH('Blend Sheet'!$Z$4,ItemNum,0),MATCH(J$1,Districts,0))*'Blend Sheet'!$Z66)+(INDEX(ItemCosts,MATCH('Blend Sheet'!$AA$4,ItemNum,0),MATCH(J$1,Districts,0))*'Blend Sheet'!$AA66)+(INDEX(ItemCosts,MATCH('Blend Sheet'!$AB$4,ItemNum,0),MATCH(J$1,Districts,0))*'Blend Sheet'!$AB66)+(INDEX(ItemCosts,MATCH('Blend Sheet'!$AC$4,ItemNum,0),MATCH(J$1,Districts,0))*'Blend Sheet'!$AC66)+(INDEX(ItemCosts,MATCH('Blend Sheet'!$AD$4,ItemNum,0),MATCH(J$1,Districts,0))*'Blend Sheet'!$AD66)+(INDEX(ItemCosts,MATCH('Blend Sheet'!$AE$4,ItemNum,0),MATCH(J$1,Districts,0))*'Blend Sheet'!$AE66)+(INDEX(ItemCosts,MATCH('Blend Sheet'!$AF$4,ItemNum,0),MATCH(J$1,Districts,0))*'Blend Sheet'!$AF66)+(INDEX(ItemCosts,MATCH('Blend Sheet'!$AG$4,ItemNum,0),MATCH(J$1,Districts,0))*'Blend Sheet'!$AG66)+(INDEX(ItemCosts,MATCH('Blend Sheet'!$AH$4,ItemNum,0),MATCH(J$1,Districts,0))*'Blend Sheet'!$AH66)+(INDEX(ItemCosts,MATCH('Blend Sheet'!$AI$4,ItemNum,0),MATCH(J$1,Districts,0))*'Blend Sheet'!$AI66)+(INDEX(ItemCosts,MATCH('Blend Sheet'!$AJ$4,ItemNum,0),MATCH(J$1,Districts,0))*'Blend Sheet'!$AJ66)+(INDEX(ItemCosts,MATCH('Blend Sheet'!$AK$4,ItemNum,0),MATCH(J$1,Districts,0))*'Blend Sheet'!$AK66)+(INDEX(ItemCosts,MATCH('Blend Sheet'!$AL$4,ItemNum,0),MATCH(J$1,Districts,0))*'Blend Sheet'!$AL66)+(INDEX(ItemCosts,MATCH('Blend Sheet'!$AM$4,ItemNum,0),MATCH(J$1,Districts,0))*'Blend Sheet'!$AM66)+(INDEX(ItemCosts,MATCH('Blend Sheet'!$AN$4,ItemNum,0),MATCH(J$1,Districts,0))*'Blend Sheet'!$AN66)+(INDEX(ItemCosts,MATCH('Blend Sheet'!$AO$4,ItemNum,0),MATCH(J$1,Districts,0))*'Blend Sheet'!$AO66)+(INDEX(ItemCosts,MATCH('Blend Sheet'!$AP$4,ItemNum,0),MATCH(J$1,Districts,0))*'Blend Sheet'!$AP66)+(INDEX(ItemCosts,MATCH('Blend Sheet'!$AQ$4,ItemNum,0),MATCH(J$1,Districts,0))*'Blend Sheet'!$AQ66)+(INDEX(ItemCosts,MATCH('Blend Sheet'!$AR$4,ItemNum,0),MATCH(J$1,Districts,0))*'Blend Sheet'!$AR66)+(INDEX(ItemCosts,MATCH('Blend Sheet'!$AS$4,ItemNum,0),MATCH(J$1,Districts,0))*'Blend Sheet'!$AS66)</f>
        <v>#N/A</v>
      </c>
      <c r="K63" s="5" t="e">
        <f>(INDEX(ItemCosts,MATCH('Blend Sheet'!$C$4,ItemNum,0),MATCH(K$1,Districts,0))*'Blend Sheet'!$C66)+(INDEX(ItemCosts,MATCH('Blend Sheet'!$D$4,ItemNum,0),MATCH(K$1,Districts,0))*'Blend Sheet'!$D66)+(INDEX(ItemCosts,MATCH('Blend Sheet'!$E$4,ItemNum,0),MATCH(K$1,Districts,0))*'Blend Sheet'!$E66)+(INDEX(ItemCosts,MATCH('Blend Sheet'!$F$4,ItemNum,0),MATCH(K$1,Districts,0))*'Blend Sheet'!$F66)+(INDEX(ItemCosts,MATCH('Blend Sheet'!$G$4,ItemNum,0),MATCH(K$1,Districts,0))*'Blend Sheet'!$G66)+(INDEX(ItemCosts,MATCH('Blend Sheet'!$H$4,ItemNum,0),MATCH(K$1,Districts,0))*'Blend Sheet'!$H66)+(INDEX(ItemCosts,MATCH('Blend Sheet'!$I$4,ItemNum,0),MATCH(K$1,Districts,0))*'Blend Sheet'!$I66)+(INDEX(ItemCosts,MATCH('Blend Sheet'!$J$4,ItemNum,0),MATCH(K$1,Districts,0))*'Blend Sheet'!$J66)+(INDEX(ItemCosts,MATCH('Blend Sheet'!$K$4,ItemNum,0),MATCH(K$1,Districts,0))*'Blend Sheet'!$K66)+(INDEX(ItemCosts,MATCH('Blend Sheet'!$L$4,ItemNum,0),MATCH(K$1,Districts,0))*'Blend Sheet'!$L66)+(INDEX(ItemCosts,MATCH('Blend Sheet'!$M$4,ItemNum,0),MATCH(K$1,Districts,0))*'Blend Sheet'!$M66)+(INDEX(ItemCosts,MATCH('Blend Sheet'!$N$4,ItemNum,0),MATCH(K$1,Districts,0))*'Blend Sheet'!$N66)+(INDEX(ItemCosts,MATCH('Blend Sheet'!$O$4,ItemNum,0),MATCH(K$1,Districts,0))*'Blend Sheet'!$O66)+(INDEX(ItemCosts,MATCH('Blend Sheet'!$P$4,ItemNum,0),MATCH(K$1,Districts,0))*'Blend Sheet'!$P66)+(INDEX(ItemCosts,MATCH('Blend Sheet'!$Q$4,ItemNum,0),MATCH(K$1,Districts,0))*'Blend Sheet'!$Q66)+(INDEX(ItemCosts,MATCH('Blend Sheet'!$R$4,ItemNum,0),MATCH(K$1,Districts,0))*'Blend Sheet'!$R66)+(INDEX(ItemCosts,MATCH('Blend Sheet'!$S$4,ItemNum,0),MATCH(K$1,Districts,0))*'Blend Sheet'!$S66)+(INDEX(ItemCosts,MATCH('Blend Sheet'!$T$4,ItemNum,0),MATCH(K$1,Districts,0))*'Blend Sheet'!$T66)+(INDEX(ItemCosts,MATCH('Blend Sheet'!$U$4,ItemNum,0),MATCH(K$1,Districts,0))*'Blend Sheet'!$U66)+(INDEX(ItemCosts,MATCH('Blend Sheet'!$V$4,ItemNum,0),MATCH(K$1,Districts,0))*'Blend Sheet'!$V66)+(INDEX(ItemCosts,MATCH('Blend Sheet'!$W$4,ItemNum,0),MATCH(K$1,Districts,0))*'Blend Sheet'!$W66)+(INDEX(ItemCosts,MATCH('Blend Sheet'!$X$4,ItemNum,0),MATCH(K$1,Districts,0))*'Blend Sheet'!$X66)+(INDEX(ItemCosts,MATCH('Blend Sheet'!$Y$4,ItemNum,0),MATCH(K$1,Districts,0))*'Blend Sheet'!$Y66)+(INDEX(ItemCosts,MATCH('Blend Sheet'!$Z$4,ItemNum,0),MATCH(K$1,Districts,0))*'Blend Sheet'!$Z66)+(INDEX(ItemCosts,MATCH('Blend Sheet'!$AA$4,ItemNum,0),MATCH(K$1,Districts,0))*'Blend Sheet'!$AA66)+(INDEX(ItemCosts,MATCH('Blend Sheet'!$AB$4,ItemNum,0),MATCH(K$1,Districts,0))*'Blend Sheet'!$AB66)+(INDEX(ItemCosts,MATCH('Blend Sheet'!$AC$4,ItemNum,0),MATCH(K$1,Districts,0))*'Blend Sheet'!$AC66)+(INDEX(ItemCosts,MATCH('Blend Sheet'!$AD$4,ItemNum,0),MATCH(K$1,Districts,0))*'Blend Sheet'!$AD66)+(INDEX(ItemCosts,MATCH('Blend Sheet'!$AE$4,ItemNum,0),MATCH(K$1,Districts,0))*'Blend Sheet'!$AE66)+(INDEX(ItemCosts,MATCH('Blend Sheet'!$AF$4,ItemNum,0),MATCH(K$1,Districts,0))*'Blend Sheet'!$AF66)+(INDEX(ItemCosts,MATCH('Blend Sheet'!$AG$4,ItemNum,0),MATCH(K$1,Districts,0))*'Blend Sheet'!$AG66)+(INDEX(ItemCosts,MATCH('Blend Sheet'!$AH$4,ItemNum,0),MATCH(K$1,Districts,0))*'Blend Sheet'!$AH66)+(INDEX(ItemCosts,MATCH('Blend Sheet'!$AI$4,ItemNum,0),MATCH(K$1,Districts,0))*'Blend Sheet'!$AI66)+(INDEX(ItemCosts,MATCH('Blend Sheet'!$AJ$4,ItemNum,0),MATCH(K$1,Districts,0))*'Blend Sheet'!$AJ66)+(INDEX(ItemCosts,MATCH('Blend Sheet'!$AK$4,ItemNum,0),MATCH(K$1,Districts,0))*'Blend Sheet'!$AK66)+(INDEX(ItemCosts,MATCH('Blend Sheet'!$AL$4,ItemNum,0),MATCH(K$1,Districts,0))*'Blend Sheet'!$AL66)+(INDEX(ItemCosts,MATCH('Blend Sheet'!$AM$4,ItemNum,0),MATCH(K$1,Districts,0))*'Blend Sheet'!$AM66)+(INDEX(ItemCosts,MATCH('Blend Sheet'!$AN$4,ItemNum,0),MATCH(K$1,Districts,0))*'Blend Sheet'!$AN66)+(INDEX(ItemCosts,MATCH('Blend Sheet'!$AO$4,ItemNum,0),MATCH(K$1,Districts,0))*'Blend Sheet'!$AO66)+(INDEX(ItemCosts,MATCH('Blend Sheet'!$AP$4,ItemNum,0),MATCH(K$1,Districts,0))*'Blend Sheet'!$AP66)+(INDEX(ItemCosts,MATCH('Blend Sheet'!$AQ$4,ItemNum,0),MATCH(K$1,Districts,0))*'Blend Sheet'!$AQ66)+(INDEX(ItemCosts,MATCH('Blend Sheet'!$AR$4,ItemNum,0),MATCH(K$1,Districts,0))*'Blend Sheet'!$AR66)+(INDEX(ItemCosts,MATCH('Blend Sheet'!$AS$4,ItemNum,0),MATCH(K$1,Districts,0))*'Blend Sheet'!$AS66)</f>
        <v>#N/A</v>
      </c>
      <c r="L63" s="5" t="e">
        <f>(INDEX(ItemCosts,MATCH('Blend Sheet'!$C$4,ItemNum,0),MATCH(L$1,Districts,0))*'Blend Sheet'!$C66)+(INDEX(ItemCosts,MATCH('Blend Sheet'!$D$4,ItemNum,0),MATCH(L$1,Districts,0))*'Blend Sheet'!$D66)+(INDEX(ItemCosts,MATCH('Blend Sheet'!$E$4,ItemNum,0),MATCH(L$1,Districts,0))*'Blend Sheet'!$E66)+(INDEX(ItemCosts,MATCH('Blend Sheet'!$F$4,ItemNum,0),MATCH(L$1,Districts,0))*'Blend Sheet'!$F66)+(INDEX(ItemCosts,MATCH('Blend Sheet'!$G$4,ItemNum,0),MATCH(L$1,Districts,0))*'Blend Sheet'!$G66)+(INDEX(ItemCosts,MATCH('Blend Sheet'!$H$4,ItemNum,0),MATCH(L$1,Districts,0))*'Blend Sheet'!$H66)+(INDEX(ItemCosts,MATCH('Blend Sheet'!$I$4,ItemNum,0),MATCH(L$1,Districts,0))*'Blend Sheet'!$I66)+(INDEX(ItemCosts,MATCH('Blend Sheet'!$J$4,ItemNum,0),MATCH(L$1,Districts,0))*'Blend Sheet'!$J66)+(INDEX(ItemCosts,MATCH('Blend Sheet'!$K$4,ItemNum,0),MATCH(L$1,Districts,0))*'Blend Sheet'!$K66)+(INDEX(ItemCosts,MATCH('Blend Sheet'!$L$4,ItemNum,0),MATCH(L$1,Districts,0))*'Blend Sheet'!$L66)+(INDEX(ItemCosts,MATCH('Blend Sheet'!$M$4,ItemNum,0),MATCH(L$1,Districts,0))*'Blend Sheet'!$M66)+(INDEX(ItemCosts,MATCH('Blend Sheet'!$N$4,ItemNum,0),MATCH(L$1,Districts,0))*'Blend Sheet'!$N66)+(INDEX(ItemCosts,MATCH('Blend Sheet'!$O$4,ItemNum,0),MATCH(L$1,Districts,0))*'Blend Sheet'!$O66)+(INDEX(ItemCosts,MATCH('Blend Sheet'!$P$4,ItemNum,0),MATCH(L$1,Districts,0))*'Blend Sheet'!$P66)+(INDEX(ItemCosts,MATCH('Blend Sheet'!$Q$4,ItemNum,0),MATCH(L$1,Districts,0))*'Blend Sheet'!$Q66)+(INDEX(ItemCosts,MATCH('Blend Sheet'!$R$4,ItemNum,0),MATCH(L$1,Districts,0))*'Blend Sheet'!$R66)+(INDEX(ItemCosts,MATCH('Blend Sheet'!$S$4,ItemNum,0),MATCH(L$1,Districts,0))*'Blend Sheet'!$S66)+(INDEX(ItemCosts,MATCH('Blend Sheet'!$T$4,ItemNum,0),MATCH(L$1,Districts,0))*'Blend Sheet'!$T66)+(INDEX(ItemCosts,MATCH('Blend Sheet'!$U$4,ItemNum,0),MATCH(L$1,Districts,0))*'Blend Sheet'!$U66)+(INDEX(ItemCosts,MATCH('Blend Sheet'!$V$4,ItemNum,0),MATCH(L$1,Districts,0))*'Blend Sheet'!$V66)+(INDEX(ItemCosts,MATCH('Blend Sheet'!$W$4,ItemNum,0),MATCH(L$1,Districts,0))*'Blend Sheet'!$W66)+(INDEX(ItemCosts,MATCH('Blend Sheet'!$X$4,ItemNum,0),MATCH(L$1,Districts,0))*'Blend Sheet'!$X66)+(INDEX(ItemCosts,MATCH('Blend Sheet'!$Y$4,ItemNum,0),MATCH(L$1,Districts,0))*'Blend Sheet'!$Y66)+(INDEX(ItemCosts,MATCH('Blend Sheet'!$Z$4,ItemNum,0),MATCH(L$1,Districts,0))*'Blend Sheet'!$Z66)+(INDEX(ItemCosts,MATCH('Blend Sheet'!$AA$4,ItemNum,0),MATCH(L$1,Districts,0))*'Blend Sheet'!$AA66)+(INDEX(ItemCosts,MATCH('Blend Sheet'!$AB$4,ItemNum,0),MATCH(L$1,Districts,0))*'Blend Sheet'!$AB66)+(INDEX(ItemCosts,MATCH('Blend Sheet'!$AC$4,ItemNum,0),MATCH(L$1,Districts,0))*'Blend Sheet'!$AC66)+(INDEX(ItemCosts,MATCH('Blend Sheet'!$AD$4,ItemNum,0),MATCH(L$1,Districts,0))*'Blend Sheet'!$AD66)+(INDEX(ItemCosts,MATCH('Blend Sheet'!$AE$4,ItemNum,0),MATCH(L$1,Districts,0))*'Blend Sheet'!$AE66)+(INDEX(ItemCosts,MATCH('Blend Sheet'!$AF$4,ItemNum,0),MATCH(L$1,Districts,0))*'Blend Sheet'!$AF66)+(INDEX(ItemCosts,MATCH('Blend Sheet'!$AG$4,ItemNum,0),MATCH(L$1,Districts,0))*'Blend Sheet'!$AG66)+(INDEX(ItemCosts,MATCH('Blend Sheet'!$AH$4,ItemNum,0),MATCH(L$1,Districts,0))*'Blend Sheet'!$AH66)+(INDEX(ItemCosts,MATCH('Blend Sheet'!$AI$4,ItemNum,0),MATCH(L$1,Districts,0))*'Blend Sheet'!$AI66)+(INDEX(ItemCosts,MATCH('Blend Sheet'!$AJ$4,ItemNum,0),MATCH(L$1,Districts,0))*'Blend Sheet'!$AJ66)+(INDEX(ItemCosts,MATCH('Blend Sheet'!$AK$4,ItemNum,0),MATCH(L$1,Districts,0))*'Blend Sheet'!$AK66)+(INDEX(ItemCosts,MATCH('Blend Sheet'!$AL$4,ItemNum,0),MATCH(L$1,Districts,0))*'Blend Sheet'!$AL66)+(INDEX(ItemCosts,MATCH('Blend Sheet'!$AM$4,ItemNum,0),MATCH(L$1,Districts,0))*'Blend Sheet'!$AM66)+(INDEX(ItemCosts,MATCH('Blend Sheet'!$AN$4,ItemNum,0),MATCH(L$1,Districts,0))*'Blend Sheet'!$AN66)+(INDEX(ItemCosts,MATCH('Blend Sheet'!$AO$4,ItemNum,0),MATCH(L$1,Districts,0))*'Blend Sheet'!$AO66)+(INDEX(ItemCosts,MATCH('Blend Sheet'!$AP$4,ItemNum,0),MATCH(L$1,Districts,0))*'Blend Sheet'!$AP66)+(INDEX(ItemCosts,MATCH('Blend Sheet'!$AQ$4,ItemNum,0),MATCH(L$1,Districts,0))*'Blend Sheet'!$AQ66)+(INDEX(ItemCosts,MATCH('Blend Sheet'!$AR$4,ItemNum,0),MATCH(L$1,Districts,0))*'Blend Sheet'!$AR66)+(INDEX(ItemCosts,MATCH('Blend Sheet'!$AS$4,ItemNum,0),MATCH(L$1,Districts,0))*'Blend Sheet'!$AS66)</f>
        <v>#N/A</v>
      </c>
      <c r="M63" s="191"/>
      <c r="N63" s="34" t="e">
        <f>D63/'Blend Sheet'!$BA66</f>
        <v>#N/A</v>
      </c>
      <c r="O63" s="34" t="e">
        <f>E63/'Blend Sheet'!$BA66</f>
        <v>#N/A</v>
      </c>
      <c r="P63" s="34" t="e">
        <f>G63/'Blend Sheet'!$BA66</f>
        <v>#N/A</v>
      </c>
      <c r="Q63" s="34" t="e">
        <f>H63/'Blend Sheet'!$BA66</f>
        <v>#N/A</v>
      </c>
      <c r="R63" s="34" t="e">
        <f>I63/'Blend Sheet'!$BA66</f>
        <v>#N/A</v>
      </c>
      <c r="S63" s="34" t="e">
        <f>J63/'Blend Sheet'!$BA66</f>
        <v>#N/A</v>
      </c>
      <c r="T63" s="34" t="e">
        <f>K63/'Blend Sheet'!$BA66</f>
        <v>#N/A</v>
      </c>
      <c r="U63" s="34" t="e">
        <f>L63/'Blend Sheet'!$BA66</f>
        <v>#N/A</v>
      </c>
    </row>
    <row r="64" spans="1:21" x14ac:dyDescent="0.25">
      <c r="A64" t="str">
        <f>'Blend Sheet'!A67</f>
        <v>PRODUCTIONmix THX NOT SUPPORTED</v>
      </c>
      <c r="B64" s="5" t="e">
        <f>(INDEX(ItemCosts,MATCH('Blend Sheet'!$C$4,ItemNum,0),MATCH(B$1,Districts,0))*'Blend Sheet'!$C67)+(INDEX(ItemCosts,MATCH('Blend Sheet'!$D$4,ItemNum,0),MATCH(B$1,Districts,0))*'Blend Sheet'!$D67)+(INDEX(ItemCosts,MATCH('Blend Sheet'!$E$4,ItemNum,0),MATCH(B$1,Districts,0))*'Blend Sheet'!$E67)+(INDEX(ItemCosts,MATCH('Blend Sheet'!$F$4,ItemNum,0),MATCH(B$1,Districts,0))*'Blend Sheet'!$F67)+(INDEX(ItemCosts,MATCH('Blend Sheet'!$G$4,ItemNum,0),MATCH(B$1,Districts,0))*'Blend Sheet'!$G67)+(INDEX(ItemCosts,MATCH('Blend Sheet'!$H$4,ItemNum,0),MATCH(B$1,Districts,0))*'Blend Sheet'!$H67)+(INDEX(ItemCosts,MATCH('Blend Sheet'!$I$4,ItemNum,0),MATCH(B$1,Districts,0))*'Blend Sheet'!$I67)+(INDEX(ItemCosts,MATCH('Blend Sheet'!$J$4,ItemNum,0),MATCH(B$1,Districts,0))*'Blend Sheet'!$J67)+(INDEX(ItemCosts,MATCH('Blend Sheet'!$K$4,ItemNum,0),MATCH(B$1,Districts,0))*'Blend Sheet'!$K67)+(INDEX(ItemCosts,MATCH('Blend Sheet'!$L$4,ItemNum,0),MATCH(B$1,Districts,0))*'Blend Sheet'!$L67)+(INDEX(ItemCosts,MATCH('Blend Sheet'!$M$4,ItemNum,0),MATCH(B$1,Districts,0))*'Blend Sheet'!$M67)+(INDEX(ItemCosts,MATCH('Blend Sheet'!$N$4,ItemNum,0),MATCH(B$1,Districts,0))*'Blend Sheet'!$N67)+(INDEX(ItemCosts,MATCH('Blend Sheet'!$O$4,ItemNum,0),MATCH(B$1,Districts,0))*'Blend Sheet'!$O67)+(INDEX(ItemCosts,MATCH('Blend Sheet'!$P$4,ItemNum,0),MATCH(B$1,Districts,0))*'Blend Sheet'!$P67)+(INDEX(ItemCosts,MATCH('Blend Sheet'!$Q$4,ItemNum,0),MATCH(B$1,Districts,0))*'Blend Sheet'!$Q67)+(INDEX(ItemCosts,MATCH('Blend Sheet'!$R$4,ItemNum,0),MATCH(B$1,Districts,0))*'Blend Sheet'!$R67)+(INDEX(ItemCosts,MATCH('Blend Sheet'!$S$4,ItemNum,0),MATCH(B$1,Districts,0))*'Blend Sheet'!$S67)+(INDEX(ItemCosts,MATCH('Blend Sheet'!$T$4,ItemNum,0),MATCH(B$1,Districts,0))*'Blend Sheet'!$T67)+(INDEX(ItemCosts,MATCH('Blend Sheet'!$U$4,ItemNum,0),MATCH(B$1,Districts,0))*'Blend Sheet'!$U67)+(INDEX(ItemCosts,MATCH('Blend Sheet'!$V$4,ItemNum,0),MATCH(B$1,Districts,0))*'Blend Sheet'!$V67)+(INDEX(ItemCosts,MATCH('Blend Sheet'!$W$4,ItemNum,0),MATCH(B$1,Districts,0))*'Blend Sheet'!$W67)+(INDEX(ItemCosts,MATCH('Blend Sheet'!$X$4,ItemNum,0),MATCH(B$1,Districts,0))*'Blend Sheet'!$X67)+(INDEX(ItemCosts,MATCH('Blend Sheet'!$Y$4,ItemNum,0),MATCH(B$1,Districts,0))*'Blend Sheet'!$Y67)+(INDEX(ItemCosts,MATCH('Blend Sheet'!$Z$4,ItemNum,0),MATCH(B$1,Districts,0))*'Blend Sheet'!$Z67)+(INDEX(ItemCosts,MATCH('Blend Sheet'!$AA$4,ItemNum,0),MATCH(B$1,Districts,0))*'Blend Sheet'!$AA67)+(INDEX(ItemCosts,MATCH('Blend Sheet'!$AB$4,ItemNum,0),MATCH(B$1,Districts,0))*'Blend Sheet'!$AB67)+(INDEX(ItemCosts,MATCH('Blend Sheet'!$AC$4,ItemNum,0),MATCH(B$1,Districts,0))*'Blend Sheet'!$AC67)+(INDEX(ItemCosts,MATCH('Blend Sheet'!$AD$4,ItemNum,0),MATCH(B$1,Districts,0))*'Blend Sheet'!$AD67)+(INDEX(ItemCosts,MATCH('Blend Sheet'!$AE$4,ItemNum,0),MATCH(B$1,Districts,0))*'Blend Sheet'!$AE67)+(INDEX(ItemCosts,MATCH('Blend Sheet'!$AF$4,ItemNum,0),MATCH(B$1,Districts,0))*'Blend Sheet'!$AF67)+(INDEX(ItemCosts,MATCH('Blend Sheet'!$AG$4,ItemNum,0),MATCH(B$1,Districts,0))*'Blend Sheet'!$AG67)+(INDEX(ItemCosts,MATCH('Blend Sheet'!$AH$4,ItemNum,0),MATCH(B$1,Districts,0))*'Blend Sheet'!$AH67)+(INDEX(ItemCosts,MATCH('Blend Sheet'!$AI$4,ItemNum,0),MATCH(B$1,Districts,0))*'Blend Sheet'!$AI67)+(INDEX(ItemCosts,MATCH('Blend Sheet'!$AJ$4,ItemNum,0),MATCH(B$1,Districts,0))*'Blend Sheet'!$AJ67)+(INDEX(ItemCosts,MATCH('Blend Sheet'!$AK$4,ItemNum,0),MATCH(B$1,Districts,0))*'Blend Sheet'!$AK67)+(INDEX(ItemCosts,MATCH('Blend Sheet'!$AL$4,ItemNum,0),MATCH(B$1,Districts,0))*'Blend Sheet'!$AL67)+(INDEX(ItemCosts,MATCH('Blend Sheet'!$AM$4,ItemNum,0),MATCH(B$1,Districts,0))*'Blend Sheet'!$AM67)+(INDEX(ItemCosts,MATCH('Blend Sheet'!$AN$4,ItemNum,0),MATCH(B$1,Districts,0))*'Blend Sheet'!$AN67)+(INDEX(ItemCosts,MATCH('Blend Sheet'!$AO$4,ItemNum,0),MATCH(B$1,Districts,0))*'Blend Sheet'!$AO67)+(INDEX(ItemCosts,MATCH('Blend Sheet'!$AP$4,ItemNum,0),MATCH(B$1,Districts,0))*'Blend Sheet'!$AP67)+(INDEX(ItemCosts,MATCH('Blend Sheet'!$AQ$4,ItemNum,0),MATCH(B$1,Districts,0))*'Blend Sheet'!$AQ67)+(INDEX(ItemCosts,MATCH('Blend Sheet'!$AR$4,ItemNum,0),MATCH(B$1,Districts,0))*'Blend Sheet'!$AR67)+(INDEX(ItemCosts,MATCH('Blend Sheet'!$AS$4,ItemNum,0),MATCH(B$1,Districts,0))*'Blend Sheet'!$AS67)</f>
        <v>#N/A</v>
      </c>
      <c r="C64" s="5" t="e">
        <f>(INDEX(ItemCosts,MATCH('Blend Sheet'!$C$4,ItemNum,0),MATCH(C$1,Districts,0))*'Blend Sheet'!$C67)+(INDEX(ItemCosts,MATCH('Blend Sheet'!$D$4,ItemNum,0),MATCH(C$1,Districts,0))*'Blend Sheet'!$D67)+(INDEX(ItemCosts,MATCH('Blend Sheet'!$E$4,ItemNum,0),MATCH(C$1,Districts,0))*'Blend Sheet'!$E67)+(INDEX(ItemCosts,MATCH('Blend Sheet'!$F$4,ItemNum,0),MATCH(C$1,Districts,0))*'Blend Sheet'!$F67)+(INDEX(ItemCosts,MATCH('Blend Sheet'!$G$4,ItemNum,0),MATCH(C$1,Districts,0))*'Blend Sheet'!$G67)+(INDEX(ItemCosts,MATCH('Blend Sheet'!$H$4,ItemNum,0),MATCH(C$1,Districts,0))*'Blend Sheet'!$H67)+(INDEX(ItemCosts,MATCH('Blend Sheet'!$I$4,ItemNum,0),MATCH(C$1,Districts,0))*'Blend Sheet'!$I67)+(INDEX(ItemCosts,MATCH('Blend Sheet'!$J$4,ItemNum,0),MATCH(C$1,Districts,0))*'Blend Sheet'!$J67)+(INDEX(ItemCosts,MATCH('Blend Sheet'!$K$4,ItemNum,0),MATCH(C$1,Districts,0))*'Blend Sheet'!$K67)+(INDEX(ItemCosts,MATCH('Blend Sheet'!$L$4,ItemNum,0),MATCH(C$1,Districts,0))*'Blend Sheet'!$L67)+(INDEX(ItemCosts,MATCH('Blend Sheet'!$M$4,ItemNum,0),MATCH(C$1,Districts,0))*'Blend Sheet'!$M67)+(INDEX(ItemCosts,MATCH('Blend Sheet'!$N$4,ItemNum,0),MATCH(C$1,Districts,0))*'Blend Sheet'!$N67)+(INDEX(ItemCosts,MATCH('Blend Sheet'!$O$4,ItemNum,0),MATCH(C$1,Districts,0))*'Blend Sheet'!$O67)+(INDEX(ItemCosts,MATCH('Blend Sheet'!$P$4,ItemNum,0),MATCH(C$1,Districts,0))*'Blend Sheet'!$P67)+(INDEX(ItemCosts,MATCH('Blend Sheet'!$Q$4,ItemNum,0),MATCH(C$1,Districts,0))*'Blend Sheet'!$Q67)+(INDEX(ItemCosts,MATCH('Blend Sheet'!$R$4,ItemNum,0),MATCH(C$1,Districts,0))*'Blend Sheet'!$R67)+(INDEX(ItemCosts,MATCH('Blend Sheet'!$S$4,ItemNum,0),MATCH(C$1,Districts,0))*'Blend Sheet'!$S67)+(INDEX(ItemCosts,MATCH('Blend Sheet'!$T$4,ItemNum,0),MATCH(C$1,Districts,0))*'Blend Sheet'!$T67)+(INDEX(ItemCosts,MATCH('Blend Sheet'!$U$4,ItemNum,0),MATCH(C$1,Districts,0))*'Blend Sheet'!$U67)+(INDEX(ItemCosts,MATCH('Blend Sheet'!$V$4,ItemNum,0),MATCH(C$1,Districts,0))*'Blend Sheet'!$V67)+(INDEX(ItemCosts,MATCH('Blend Sheet'!$W$4,ItemNum,0),MATCH(C$1,Districts,0))*'Blend Sheet'!$W67)+(INDEX(ItemCosts,MATCH('Blend Sheet'!$X$4,ItemNum,0),MATCH(C$1,Districts,0))*'Blend Sheet'!$X67)+(INDEX(ItemCosts,MATCH('Blend Sheet'!$Y$4,ItemNum,0),MATCH(C$1,Districts,0))*'Blend Sheet'!$Y67)+(INDEX(ItemCosts,MATCH('Blend Sheet'!$Z$4,ItemNum,0),MATCH(C$1,Districts,0))*'Blend Sheet'!$Z67)+(INDEX(ItemCosts,MATCH('Blend Sheet'!$AA$4,ItemNum,0),MATCH(C$1,Districts,0))*'Blend Sheet'!$AA67)+(INDEX(ItemCosts,MATCH('Blend Sheet'!$AB$4,ItemNum,0),MATCH(C$1,Districts,0))*'Blend Sheet'!$AB67)+(INDEX(ItemCosts,MATCH('Blend Sheet'!$AC$4,ItemNum,0),MATCH(C$1,Districts,0))*'Blend Sheet'!$AC67)+(INDEX(ItemCosts,MATCH('Blend Sheet'!$AD$4,ItemNum,0),MATCH(C$1,Districts,0))*'Blend Sheet'!$AD67)+(INDEX(ItemCosts,MATCH('Blend Sheet'!$AE$4,ItemNum,0),MATCH(C$1,Districts,0))*'Blend Sheet'!$AE67)+(INDEX(ItemCosts,MATCH('Blend Sheet'!$AF$4,ItemNum,0),MATCH(C$1,Districts,0))*'Blend Sheet'!$AF67)+(INDEX(ItemCosts,MATCH('Blend Sheet'!$AG$4,ItemNum,0),MATCH(C$1,Districts,0))*'Blend Sheet'!$AG67)+(INDEX(ItemCosts,MATCH('Blend Sheet'!$AH$4,ItemNum,0),MATCH(C$1,Districts,0))*'Blend Sheet'!$AH67)+(INDEX(ItemCosts,MATCH('Blend Sheet'!$AI$4,ItemNum,0),MATCH(C$1,Districts,0))*'Blend Sheet'!$AI67)+(INDEX(ItemCosts,MATCH('Blend Sheet'!$AJ$4,ItemNum,0),MATCH(C$1,Districts,0))*'Blend Sheet'!$AJ67)+(INDEX(ItemCosts,MATCH('Blend Sheet'!$AK$4,ItemNum,0),MATCH(C$1,Districts,0))*'Blend Sheet'!$AK67)+(INDEX(ItemCosts,MATCH('Blend Sheet'!$AL$4,ItemNum,0),MATCH(C$1,Districts,0))*'Blend Sheet'!$AL67)+(INDEX(ItemCosts,MATCH('Blend Sheet'!$AM$4,ItemNum,0),MATCH(C$1,Districts,0))*'Blend Sheet'!$AM67)+(INDEX(ItemCosts,MATCH('Blend Sheet'!$AN$4,ItemNum,0),MATCH(C$1,Districts,0))*'Blend Sheet'!$AN67)+(INDEX(ItemCosts,MATCH('Blend Sheet'!$AO$4,ItemNum,0),MATCH(C$1,Districts,0))*'Blend Sheet'!$AO67)+(INDEX(ItemCosts,MATCH('Blend Sheet'!$AP$4,ItemNum,0),MATCH(C$1,Districts,0))*'Blend Sheet'!$AP67)+(INDEX(ItemCosts,MATCH('Blend Sheet'!$AQ$4,ItemNum,0),MATCH(C$1,Districts,0))*'Blend Sheet'!$AQ67)+(INDEX(ItemCosts,MATCH('Blend Sheet'!$AR$4,ItemNum,0),MATCH(C$1,Districts,0))*'Blend Sheet'!$AR67)+(INDEX(ItemCosts,MATCH('Blend Sheet'!$AS$4,ItemNum,0),MATCH(C$1,Districts,0))*'Blend Sheet'!$AS67)</f>
        <v>#N/A</v>
      </c>
      <c r="D64" s="5" t="e">
        <f>(INDEX(ItemCosts,MATCH('Blend Sheet'!$C$4,ItemNum,0),MATCH(D$1,Districts,0))*'Blend Sheet'!$C67)+(INDEX(ItemCosts,MATCH('Blend Sheet'!$D$4,ItemNum,0),MATCH(D$1,Districts,0))*'Blend Sheet'!$D67)+(INDEX(ItemCosts,MATCH('Blend Sheet'!$E$4,ItemNum,0),MATCH(D$1,Districts,0))*'Blend Sheet'!$E67)+(INDEX(ItemCosts,MATCH('Blend Sheet'!$F$4,ItemNum,0),MATCH(D$1,Districts,0))*'Blend Sheet'!$F67)+(INDEX(ItemCosts,MATCH('Blend Sheet'!$G$4,ItemNum,0),MATCH(D$1,Districts,0))*'Blend Sheet'!$G67)+(INDEX(ItemCosts,MATCH('Blend Sheet'!$H$4,ItemNum,0),MATCH(D$1,Districts,0))*'Blend Sheet'!$H67)+(INDEX(ItemCosts,MATCH('Blend Sheet'!$I$4,ItemNum,0),MATCH(D$1,Districts,0))*'Blend Sheet'!$I67)+(INDEX(ItemCosts,MATCH('Blend Sheet'!$J$4,ItemNum,0),MATCH(D$1,Districts,0))*'Blend Sheet'!$J67)+(INDEX(ItemCosts,MATCH('Blend Sheet'!$K$4,ItemNum,0),MATCH(D$1,Districts,0))*'Blend Sheet'!$K67)+(INDEX(ItemCosts,MATCH('Blend Sheet'!$L$4,ItemNum,0),MATCH(D$1,Districts,0))*'Blend Sheet'!$L67)+(INDEX(ItemCosts,MATCH('Blend Sheet'!$M$4,ItemNum,0),MATCH(D$1,Districts,0))*'Blend Sheet'!$M67)+(INDEX(ItemCosts,MATCH('Blend Sheet'!$N$4,ItemNum,0),MATCH(D$1,Districts,0))*'Blend Sheet'!$N67)+(INDEX(ItemCosts,MATCH('Blend Sheet'!$O$4,ItemNum,0),MATCH(D$1,Districts,0))*'Blend Sheet'!$O67)+(INDEX(ItemCosts,MATCH('Blend Sheet'!$P$4,ItemNum,0),MATCH(D$1,Districts,0))*'Blend Sheet'!$P67)+(INDEX(ItemCosts,MATCH('Blend Sheet'!$Q$4,ItemNum,0),MATCH(D$1,Districts,0))*'Blend Sheet'!$Q67)+(INDEX(ItemCosts,MATCH('Blend Sheet'!$R$4,ItemNum,0),MATCH(D$1,Districts,0))*'Blend Sheet'!$R67)+(INDEX(ItemCosts,MATCH('Blend Sheet'!$S$4,ItemNum,0),MATCH(D$1,Districts,0))*'Blend Sheet'!$S67)+(INDEX(ItemCosts,MATCH('Blend Sheet'!$T$4,ItemNum,0),MATCH(D$1,Districts,0))*'Blend Sheet'!$T67)+(INDEX(ItemCosts,MATCH('Blend Sheet'!$U$4,ItemNum,0),MATCH(D$1,Districts,0))*'Blend Sheet'!$U67)+(INDEX(ItemCosts,MATCH('Blend Sheet'!$V$4,ItemNum,0),MATCH(D$1,Districts,0))*'Blend Sheet'!$V67)+(INDEX(ItemCosts,MATCH('Blend Sheet'!$W$4,ItemNum,0),MATCH(D$1,Districts,0))*'Blend Sheet'!$W67)+(INDEX(ItemCosts,MATCH('Blend Sheet'!$X$4,ItemNum,0),MATCH(D$1,Districts,0))*'Blend Sheet'!$X67)+(INDEX(ItemCosts,MATCH('Blend Sheet'!$Y$4,ItemNum,0),MATCH(D$1,Districts,0))*'Blend Sheet'!$Y67)+(INDEX(ItemCosts,MATCH('Blend Sheet'!$Z$4,ItemNum,0),MATCH(D$1,Districts,0))*'Blend Sheet'!$Z67)+(INDEX(ItemCosts,MATCH('Blend Sheet'!$AA$4,ItemNum,0),MATCH(D$1,Districts,0))*'Blend Sheet'!$AA67)+(INDEX(ItemCosts,MATCH('Blend Sheet'!$AB$4,ItemNum,0),MATCH(D$1,Districts,0))*'Blend Sheet'!$AB67)+(INDEX(ItemCosts,MATCH('Blend Sheet'!$AC$4,ItemNum,0),MATCH(D$1,Districts,0))*'Blend Sheet'!$AC67)+(INDEX(ItemCosts,MATCH('Blend Sheet'!$AD$4,ItemNum,0),MATCH(D$1,Districts,0))*'Blend Sheet'!$AD67)+(INDEX(ItemCosts,MATCH('Blend Sheet'!$AE$4,ItemNum,0),MATCH(D$1,Districts,0))*'Blend Sheet'!$AE67)+(INDEX(ItemCosts,MATCH('Blend Sheet'!$AF$4,ItemNum,0),MATCH(D$1,Districts,0))*'Blend Sheet'!$AF67)+(INDEX(ItemCosts,MATCH('Blend Sheet'!$AG$4,ItemNum,0),MATCH(D$1,Districts,0))*'Blend Sheet'!$AG67)+(INDEX(ItemCosts,MATCH('Blend Sheet'!$AH$4,ItemNum,0),MATCH(D$1,Districts,0))*'Blend Sheet'!$AH67)+(INDEX(ItemCosts,MATCH('Blend Sheet'!$AI$4,ItemNum,0),MATCH(D$1,Districts,0))*'Blend Sheet'!$AI67)+(INDEX(ItemCosts,MATCH('Blend Sheet'!$AJ$4,ItemNum,0),MATCH(D$1,Districts,0))*'Blend Sheet'!$AJ67)+(INDEX(ItemCosts,MATCH('Blend Sheet'!$AK$4,ItemNum,0),MATCH(D$1,Districts,0))*'Blend Sheet'!$AK67)+(INDEX(ItemCosts,MATCH('Blend Sheet'!$AL$4,ItemNum,0),MATCH(D$1,Districts,0))*'Blend Sheet'!$AL67)+(INDEX(ItemCosts,MATCH('Blend Sheet'!$AM$4,ItemNum,0),MATCH(D$1,Districts,0))*'Blend Sheet'!$AM67)+(INDEX(ItemCosts,MATCH('Blend Sheet'!$AN$4,ItemNum,0),MATCH(D$1,Districts,0))*'Blend Sheet'!$AN67)+(INDEX(ItemCosts,MATCH('Blend Sheet'!$AO$4,ItemNum,0),MATCH(D$1,Districts,0))*'Blend Sheet'!$AO67)+(INDEX(ItemCosts,MATCH('Blend Sheet'!$AP$4,ItemNum,0),MATCH(D$1,Districts,0))*'Blend Sheet'!$AP67)+(INDEX(ItemCosts,MATCH('Blend Sheet'!$AQ$4,ItemNum,0),MATCH(D$1,Districts,0))*'Blend Sheet'!$AQ67)+(INDEX(ItemCosts,MATCH('Blend Sheet'!$AR$4,ItemNum,0),MATCH(D$1,Districts,0))*'Blend Sheet'!$AR67)+(INDEX(ItemCosts,MATCH('Blend Sheet'!$AS$4,ItemNum,0),MATCH(D$1,Districts,0))*'Blend Sheet'!$AS67)</f>
        <v>#N/A</v>
      </c>
      <c r="E64" s="5" t="e">
        <f>(INDEX(ItemCosts,MATCH('Blend Sheet'!$C$4,ItemNum,0),MATCH(E$1,Districts,0))*'Blend Sheet'!$C67)+(INDEX(ItemCosts,MATCH('Blend Sheet'!$D$4,ItemNum,0),MATCH(E$1,Districts,0))*'Blend Sheet'!$D67)+(INDEX(ItemCosts,MATCH('Blend Sheet'!$E$4,ItemNum,0),MATCH(E$1,Districts,0))*'Blend Sheet'!$E67)+(INDEX(ItemCosts,MATCH('Blend Sheet'!$F$4,ItemNum,0),MATCH(E$1,Districts,0))*'Blend Sheet'!$F67)+(INDEX(ItemCosts,MATCH('Blend Sheet'!$G$4,ItemNum,0),MATCH(E$1,Districts,0))*'Blend Sheet'!$G67)+(INDEX(ItemCosts,MATCH('Blend Sheet'!$H$4,ItemNum,0),MATCH(E$1,Districts,0))*'Blend Sheet'!$H67)+(INDEX(ItemCosts,MATCH('Blend Sheet'!$I$4,ItemNum,0),MATCH(E$1,Districts,0))*'Blend Sheet'!$I67)+(INDEX(ItemCosts,MATCH('Blend Sheet'!$J$4,ItemNum,0),MATCH(E$1,Districts,0))*'Blend Sheet'!$J67)+(INDEX(ItemCosts,MATCH('Blend Sheet'!$K$4,ItemNum,0),MATCH(E$1,Districts,0))*'Blend Sheet'!$K67)+(INDEX(ItemCosts,MATCH('Blend Sheet'!$L$4,ItemNum,0),MATCH(E$1,Districts,0))*'Blend Sheet'!$L67)+(INDEX(ItemCosts,MATCH('Blend Sheet'!$M$4,ItemNum,0),MATCH(E$1,Districts,0))*'Blend Sheet'!$M67)+(INDEX(ItemCosts,MATCH('Blend Sheet'!$N$4,ItemNum,0),MATCH(E$1,Districts,0))*'Blend Sheet'!$N67)+(INDEX(ItemCosts,MATCH('Blend Sheet'!$O$4,ItemNum,0),MATCH(E$1,Districts,0))*'Blend Sheet'!$O67)+(INDEX(ItemCosts,MATCH('Blend Sheet'!$P$4,ItemNum,0),MATCH(E$1,Districts,0))*'Blend Sheet'!$P67)+(INDEX(ItemCosts,MATCH('Blend Sheet'!$Q$4,ItemNum,0),MATCH(E$1,Districts,0))*'Blend Sheet'!$Q67)+(INDEX(ItemCosts,MATCH('Blend Sheet'!$R$4,ItemNum,0),MATCH(E$1,Districts,0))*'Blend Sheet'!$R67)+(INDEX(ItemCosts,MATCH('Blend Sheet'!$S$4,ItemNum,0),MATCH(E$1,Districts,0))*'Blend Sheet'!$S67)+(INDEX(ItemCosts,MATCH('Blend Sheet'!$T$4,ItemNum,0),MATCH(E$1,Districts,0))*'Blend Sheet'!$T67)+(INDEX(ItemCosts,MATCH('Blend Sheet'!$U$4,ItemNum,0),MATCH(E$1,Districts,0))*'Blend Sheet'!$U67)+(INDEX(ItemCosts,MATCH('Blend Sheet'!$V$4,ItemNum,0),MATCH(E$1,Districts,0))*'Blend Sheet'!$V67)+(INDEX(ItemCosts,MATCH('Blend Sheet'!$W$4,ItemNum,0),MATCH(E$1,Districts,0))*'Blend Sheet'!$W67)+(INDEX(ItemCosts,MATCH('Blend Sheet'!$X$4,ItemNum,0),MATCH(E$1,Districts,0))*'Blend Sheet'!$X67)+(INDEX(ItemCosts,MATCH('Blend Sheet'!$Y$4,ItemNum,0),MATCH(E$1,Districts,0))*'Blend Sheet'!$Y67)+(INDEX(ItemCosts,MATCH('Blend Sheet'!$Z$4,ItemNum,0),MATCH(E$1,Districts,0))*'Blend Sheet'!$Z67)+(INDEX(ItemCosts,MATCH('Blend Sheet'!$AA$4,ItemNum,0),MATCH(E$1,Districts,0))*'Blend Sheet'!$AA67)+(INDEX(ItemCosts,MATCH('Blend Sheet'!$AB$4,ItemNum,0),MATCH(E$1,Districts,0))*'Blend Sheet'!$AB67)+(INDEX(ItemCosts,MATCH('Blend Sheet'!$AC$4,ItemNum,0),MATCH(E$1,Districts,0))*'Blend Sheet'!$AC67)+(INDEX(ItemCosts,MATCH('Blend Sheet'!$AD$4,ItemNum,0),MATCH(E$1,Districts,0))*'Blend Sheet'!$AD67)+(INDEX(ItemCosts,MATCH('Blend Sheet'!$AE$4,ItemNum,0),MATCH(E$1,Districts,0))*'Blend Sheet'!$AE67)+(INDEX(ItemCosts,MATCH('Blend Sheet'!$AF$4,ItemNum,0),MATCH(E$1,Districts,0))*'Blend Sheet'!$AF67)+(INDEX(ItemCosts,MATCH('Blend Sheet'!$AG$4,ItemNum,0),MATCH(E$1,Districts,0))*'Blend Sheet'!$AG67)+(INDEX(ItemCosts,MATCH('Blend Sheet'!$AH$4,ItemNum,0),MATCH(E$1,Districts,0))*'Blend Sheet'!$AH67)+(INDEX(ItemCosts,MATCH('Blend Sheet'!$AI$4,ItemNum,0),MATCH(E$1,Districts,0))*'Blend Sheet'!$AI67)+(INDEX(ItemCosts,MATCH('Blend Sheet'!$AJ$4,ItemNum,0),MATCH(E$1,Districts,0))*'Blend Sheet'!$AJ67)+(INDEX(ItemCosts,MATCH('Blend Sheet'!$AK$4,ItemNum,0),MATCH(E$1,Districts,0))*'Blend Sheet'!$AK67)+(INDEX(ItemCosts,MATCH('Blend Sheet'!$AL$4,ItemNum,0),MATCH(E$1,Districts,0))*'Blend Sheet'!$AL67)+(INDEX(ItemCosts,MATCH('Blend Sheet'!$AM$4,ItemNum,0),MATCH(E$1,Districts,0))*'Blend Sheet'!$AM67)+(INDEX(ItemCosts,MATCH('Blend Sheet'!$AN$4,ItemNum,0),MATCH(E$1,Districts,0))*'Blend Sheet'!$AN67)+(INDEX(ItemCosts,MATCH('Blend Sheet'!$AO$4,ItemNum,0),MATCH(E$1,Districts,0))*'Blend Sheet'!$AO67)+(INDEX(ItemCosts,MATCH('Blend Sheet'!$AP$4,ItemNum,0),MATCH(E$1,Districts,0))*'Blend Sheet'!$AP67)+(INDEX(ItemCosts,MATCH('Blend Sheet'!$AQ$4,ItemNum,0),MATCH(E$1,Districts,0))*'Blend Sheet'!$AQ67)+(INDEX(ItemCosts,MATCH('Blend Sheet'!$AR$4,ItemNum,0),MATCH(E$1,Districts,0))*'Blend Sheet'!$AR67)+(INDEX(ItemCosts,MATCH('Blend Sheet'!$AS$4,ItemNum,0),MATCH(E$1,Districts,0))*'Blend Sheet'!$AS67)</f>
        <v>#N/A</v>
      </c>
      <c r="F64" s="5" t="e">
        <f>(INDEX(ItemCosts,MATCH('Blend Sheet'!$C$4,ItemNum,0),MATCH(F$1,Districts,0))*'Blend Sheet'!$C67)+(INDEX(ItemCosts,MATCH('Blend Sheet'!$D$4,ItemNum,0),MATCH(F$1,Districts,0))*'Blend Sheet'!$D67)+(INDEX(ItemCosts,MATCH('Blend Sheet'!$E$4,ItemNum,0),MATCH(F$1,Districts,0))*'Blend Sheet'!$E67)+(INDEX(ItemCosts,MATCH('Blend Sheet'!$F$4,ItemNum,0),MATCH(F$1,Districts,0))*'Blend Sheet'!$F67)+(INDEX(ItemCosts,MATCH('Blend Sheet'!$G$4,ItemNum,0),MATCH(F$1,Districts,0))*'Blend Sheet'!$G67)+(INDEX(ItemCosts,MATCH('Blend Sheet'!$H$4,ItemNum,0),MATCH(F$1,Districts,0))*'Blend Sheet'!$H67)+(INDEX(ItemCosts,MATCH('Blend Sheet'!$I$4,ItemNum,0),MATCH(F$1,Districts,0))*'Blend Sheet'!$I67)+(INDEX(ItemCosts,MATCH('Blend Sheet'!$J$4,ItemNum,0),MATCH(F$1,Districts,0))*'Blend Sheet'!$J67)+(INDEX(ItemCosts,MATCH('Blend Sheet'!$K$4,ItemNum,0),MATCH(F$1,Districts,0))*'Blend Sheet'!$K67)+(INDEX(ItemCosts,MATCH('Blend Sheet'!$L$4,ItemNum,0),MATCH(F$1,Districts,0))*'Blend Sheet'!$L67)+(INDEX(ItemCosts,MATCH('Blend Sheet'!$M$4,ItemNum,0),MATCH(F$1,Districts,0))*'Blend Sheet'!$M67)+(INDEX(ItemCosts,MATCH('Blend Sheet'!$N$4,ItemNum,0),MATCH(F$1,Districts,0))*'Blend Sheet'!$N67)+(INDEX(ItemCosts,MATCH('Blend Sheet'!$O$4,ItemNum,0),MATCH(F$1,Districts,0))*'Blend Sheet'!$O67)+(INDEX(ItemCosts,MATCH('Blend Sheet'!$P$4,ItemNum,0),MATCH(F$1,Districts,0))*'Blend Sheet'!$P67)+(INDEX(ItemCosts,MATCH('Blend Sheet'!$Q$4,ItemNum,0),MATCH(F$1,Districts,0))*'Blend Sheet'!$Q67)+(INDEX(ItemCosts,MATCH('Blend Sheet'!$R$4,ItemNum,0),MATCH(F$1,Districts,0))*'Blend Sheet'!$R67)+(INDEX(ItemCosts,MATCH('Blend Sheet'!$S$4,ItemNum,0),MATCH(F$1,Districts,0))*'Blend Sheet'!$S67)+(INDEX(ItemCosts,MATCH('Blend Sheet'!$T$4,ItemNum,0),MATCH(F$1,Districts,0))*'Blend Sheet'!$T67)+(INDEX(ItemCosts,MATCH('Blend Sheet'!$U$4,ItemNum,0),MATCH(F$1,Districts,0))*'Blend Sheet'!$U67)+(INDEX(ItemCosts,MATCH('Blend Sheet'!$V$4,ItemNum,0),MATCH(F$1,Districts,0))*'Blend Sheet'!$V67)+(INDEX(ItemCosts,MATCH('Blend Sheet'!$W$4,ItemNum,0),MATCH(F$1,Districts,0))*'Blend Sheet'!$W67)+(INDEX(ItemCosts,MATCH('Blend Sheet'!$X$4,ItemNum,0),MATCH(F$1,Districts,0))*'Blend Sheet'!$X67)+(INDEX(ItemCosts,MATCH('Blend Sheet'!$Y$4,ItemNum,0),MATCH(F$1,Districts,0))*'Blend Sheet'!$Y67)+(INDEX(ItemCosts,MATCH('Blend Sheet'!$Z$4,ItemNum,0),MATCH(F$1,Districts,0))*'Blend Sheet'!$Z67)+(INDEX(ItemCosts,MATCH('Blend Sheet'!$AA$4,ItemNum,0),MATCH(F$1,Districts,0))*'Blend Sheet'!$AA67)+(INDEX(ItemCosts,MATCH('Blend Sheet'!$AB$4,ItemNum,0),MATCH(F$1,Districts,0))*'Blend Sheet'!$AB67)+(INDEX(ItemCosts,MATCH('Blend Sheet'!$AC$4,ItemNum,0),MATCH(F$1,Districts,0))*'Blend Sheet'!$AC67)+(INDEX(ItemCosts,MATCH('Blend Sheet'!$AD$4,ItemNum,0),MATCH(F$1,Districts,0))*'Blend Sheet'!$AD67)+(INDEX(ItemCosts,MATCH('Blend Sheet'!$AE$4,ItemNum,0),MATCH(F$1,Districts,0))*'Blend Sheet'!$AE67)+(INDEX(ItemCosts,MATCH('Blend Sheet'!$AF$4,ItemNum,0),MATCH(F$1,Districts,0))*'Blend Sheet'!$AF67)+(INDEX(ItemCosts,MATCH('Blend Sheet'!$AG$4,ItemNum,0),MATCH(F$1,Districts,0))*'Blend Sheet'!$AG67)+(INDEX(ItemCosts,MATCH('Blend Sheet'!$AH$4,ItemNum,0),MATCH(F$1,Districts,0))*'Blend Sheet'!$AH67)+(INDEX(ItemCosts,MATCH('Blend Sheet'!$AI$4,ItemNum,0),MATCH(F$1,Districts,0))*'Blend Sheet'!$AI67)+(INDEX(ItemCosts,MATCH('Blend Sheet'!$AJ$4,ItemNum,0),MATCH(F$1,Districts,0))*'Blend Sheet'!$AJ67)+(INDEX(ItemCosts,MATCH('Blend Sheet'!$AK$4,ItemNum,0),MATCH(F$1,Districts,0))*'Blend Sheet'!$AK67)+(INDEX(ItemCosts,MATCH('Blend Sheet'!$AL$4,ItemNum,0),MATCH(F$1,Districts,0))*'Blend Sheet'!$AL67)+(INDEX(ItemCosts,MATCH('Blend Sheet'!$AM$4,ItemNum,0),MATCH(F$1,Districts,0))*'Blend Sheet'!$AM67)+(INDEX(ItemCosts,MATCH('Blend Sheet'!$AN$4,ItemNum,0),MATCH(F$1,Districts,0))*'Blend Sheet'!$AN67)+(INDEX(ItemCosts,MATCH('Blend Sheet'!$AO$4,ItemNum,0),MATCH(F$1,Districts,0))*'Blend Sheet'!$AO67)+(INDEX(ItemCosts,MATCH('Blend Sheet'!$AP$4,ItemNum,0),MATCH(F$1,Districts,0))*'Blend Sheet'!$AP67)+(INDEX(ItemCosts,MATCH('Blend Sheet'!$AQ$4,ItemNum,0),MATCH(F$1,Districts,0))*'Blend Sheet'!$AQ67)+(INDEX(ItemCosts,MATCH('Blend Sheet'!$AR$4,ItemNum,0),MATCH(F$1,Districts,0))*'Blend Sheet'!$AR67)+(INDEX(ItemCosts,MATCH('Blend Sheet'!$AS$4,ItemNum,0),MATCH(F$1,Districts,0))*'Blend Sheet'!$AS67)</f>
        <v>#N/A</v>
      </c>
      <c r="G64" s="5" t="e">
        <f>(INDEX(ItemCosts,MATCH('Blend Sheet'!$C$4,ItemNum,0),MATCH(G$1,Districts,0))*'Blend Sheet'!$C67)+(INDEX(ItemCosts,MATCH('Blend Sheet'!$D$4,ItemNum,0),MATCH(G$1,Districts,0))*'Blend Sheet'!$D67)+(INDEX(ItemCosts,MATCH('Blend Sheet'!$E$4,ItemNum,0),MATCH(G$1,Districts,0))*'Blend Sheet'!$E67)+(INDEX(ItemCosts,MATCH('Blend Sheet'!$F$4,ItemNum,0),MATCH(G$1,Districts,0))*'Blend Sheet'!$F67)+(INDEX(ItemCosts,MATCH('Blend Sheet'!$G$4,ItemNum,0),MATCH(G$1,Districts,0))*'Blend Sheet'!$G67)+(INDEX(ItemCosts,MATCH('Blend Sheet'!$H$4,ItemNum,0),MATCH(G$1,Districts,0))*'Blend Sheet'!$H67)+(INDEX(ItemCosts,MATCH('Blend Sheet'!$I$4,ItemNum,0),MATCH(G$1,Districts,0))*'Blend Sheet'!$I67)+(INDEX(ItemCosts,MATCH('Blend Sheet'!$J$4,ItemNum,0),MATCH(G$1,Districts,0))*'Blend Sheet'!$J67)+(INDEX(ItemCosts,MATCH('Blend Sheet'!$K$4,ItemNum,0),MATCH(G$1,Districts,0))*'Blend Sheet'!$K67)+(INDEX(ItemCosts,MATCH('Blend Sheet'!$L$4,ItemNum,0),MATCH(G$1,Districts,0))*'Blend Sheet'!$L67)+(INDEX(ItemCosts,MATCH('Blend Sheet'!$M$4,ItemNum,0),MATCH(G$1,Districts,0))*'Blend Sheet'!$M67)+(INDEX(ItemCosts,MATCH('Blend Sheet'!$N$4,ItemNum,0),MATCH(G$1,Districts,0))*'Blend Sheet'!$N67)+(INDEX(ItemCosts,MATCH('Blend Sheet'!$O$4,ItemNum,0),MATCH(G$1,Districts,0))*'Blend Sheet'!$O67)+(INDEX(ItemCosts,MATCH('Blend Sheet'!$P$4,ItemNum,0),MATCH(G$1,Districts,0))*'Blend Sheet'!$P67)+(INDEX(ItemCosts,MATCH('Blend Sheet'!$Q$4,ItemNum,0),MATCH(G$1,Districts,0))*'Blend Sheet'!$Q67)+(INDEX(ItemCosts,MATCH('Blend Sheet'!$R$4,ItemNum,0),MATCH(G$1,Districts,0))*'Blend Sheet'!$R67)+(INDEX(ItemCosts,MATCH('Blend Sheet'!$S$4,ItemNum,0),MATCH(G$1,Districts,0))*'Blend Sheet'!$S67)+(INDEX(ItemCosts,MATCH('Blend Sheet'!$T$4,ItemNum,0),MATCH(G$1,Districts,0))*'Blend Sheet'!$T67)+(INDEX(ItemCosts,MATCH('Blend Sheet'!$U$4,ItemNum,0),MATCH(G$1,Districts,0))*'Blend Sheet'!$U67)+(INDEX(ItemCosts,MATCH('Blend Sheet'!$V$4,ItemNum,0),MATCH(G$1,Districts,0))*'Blend Sheet'!$V67)+(INDEX(ItemCosts,MATCH('Blend Sheet'!$W$4,ItemNum,0),MATCH(G$1,Districts,0))*'Blend Sheet'!$W67)+(INDEX(ItemCosts,MATCH('Blend Sheet'!$X$4,ItemNum,0),MATCH(G$1,Districts,0))*'Blend Sheet'!$X67)+(INDEX(ItemCosts,MATCH('Blend Sheet'!$Y$4,ItemNum,0),MATCH(G$1,Districts,0))*'Blend Sheet'!$Y67)+(INDEX(ItemCosts,MATCH('Blend Sheet'!$Z$4,ItemNum,0),MATCH(G$1,Districts,0))*'Blend Sheet'!$Z67)+(INDEX(ItemCosts,MATCH('Blend Sheet'!$AA$4,ItemNum,0),MATCH(G$1,Districts,0))*'Blend Sheet'!$AA67)+(INDEX(ItemCosts,MATCH('Blend Sheet'!$AB$4,ItemNum,0),MATCH(G$1,Districts,0))*'Blend Sheet'!$AB67)+(INDEX(ItemCosts,MATCH('Blend Sheet'!$AC$4,ItemNum,0),MATCH(G$1,Districts,0))*'Blend Sheet'!$AC67)+(INDEX(ItemCosts,MATCH('Blend Sheet'!$AD$4,ItemNum,0),MATCH(G$1,Districts,0))*'Blend Sheet'!$AD67)+(INDEX(ItemCosts,MATCH('Blend Sheet'!$AE$4,ItemNum,0),MATCH(G$1,Districts,0))*'Blend Sheet'!$AE67)+(INDEX(ItemCosts,MATCH('Blend Sheet'!$AF$4,ItemNum,0),MATCH(G$1,Districts,0))*'Blend Sheet'!$AF67)+(INDEX(ItemCosts,MATCH('Blend Sheet'!$AG$4,ItemNum,0),MATCH(G$1,Districts,0))*'Blend Sheet'!$AG67)+(INDEX(ItemCosts,MATCH('Blend Sheet'!$AH$4,ItemNum,0),MATCH(G$1,Districts,0))*'Blend Sheet'!$AH67)+(INDEX(ItemCosts,MATCH('Blend Sheet'!$AI$4,ItemNum,0),MATCH(G$1,Districts,0))*'Blend Sheet'!$AI67)+(INDEX(ItemCosts,MATCH('Blend Sheet'!$AJ$4,ItemNum,0),MATCH(G$1,Districts,0))*'Blend Sheet'!$AJ67)+(INDEX(ItemCosts,MATCH('Blend Sheet'!$AK$4,ItemNum,0),MATCH(G$1,Districts,0))*'Blend Sheet'!$AK67)+(INDEX(ItemCosts,MATCH('Blend Sheet'!$AL$4,ItemNum,0),MATCH(G$1,Districts,0))*'Blend Sheet'!$AL67)+(INDEX(ItemCosts,MATCH('Blend Sheet'!$AM$4,ItemNum,0),MATCH(G$1,Districts,0))*'Blend Sheet'!$AM67)+(INDEX(ItemCosts,MATCH('Blend Sheet'!$AN$4,ItemNum,0),MATCH(G$1,Districts,0))*'Blend Sheet'!$AN67)+(INDEX(ItemCosts,MATCH('Blend Sheet'!$AO$4,ItemNum,0),MATCH(G$1,Districts,0))*'Blend Sheet'!$AO67)+(INDEX(ItemCosts,MATCH('Blend Sheet'!$AP$4,ItemNum,0),MATCH(G$1,Districts,0))*'Blend Sheet'!$AP67)+(INDEX(ItemCosts,MATCH('Blend Sheet'!$AQ$4,ItemNum,0),MATCH(G$1,Districts,0))*'Blend Sheet'!$AQ67)+(INDEX(ItemCosts,MATCH('Blend Sheet'!$AR$4,ItemNum,0),MATCH(G$1,Districts,0))*'Blend Sheet'!$AR67)+(INDEX(ItemCosts,MATCH('Blend Sheet'!$AS$4,ItemNum,0),MATCH(G$1,Districts,0))*'Blend Sheet'!$AS67)</f>
        <v>#N/A</v>
      </c>
      <c r="H64" s="5" t="e">
        <f>(INDEX(ItemCosts,MATCH('Blend Sheet'!$C$4,ItemNum,0),MATCH(H$1,Districts,0))*'Blend Sheet'!$C67)+(INDEX(ItemCosts,MATCH('Blend Sheet'!$D$4,ItemNum,0),MATCH(H$1,Districts,0))*'Blend Sheet'!$D67)+(INDEX(ItemCosts,MATCH('Blend Sheet'!$E$4,ItemNum,0),MATCH(H$1,Districts,0))*'Blend Sheet'!$E67)+(INDEX(ItemCosts,MATCH('Blend Sheet'!$F$4,ItemNum,0),MATCH(H$1,Districts,0))*'Blend Sheet'!$F67)+(INDEX(ItemCosts,MATCH('Blend Sheet'!$G$4,ItemNum,0),MATCH(H$1,Districts,0))*'Blend Sheet'!$G67)+(INDEX(ItemCosts,MATCH('Blend Sheet'!$H$4,ItemNum,0),MATCH(H$1,Districts,0))*'Blend Sheet'!$H67)+(INDEX(ItemCosts,MATCH('Blend Sheet'!$I$4,ItemNum,0),MATCH(H$1,Districts,0))*'Blend Sheet'!$I67)+(INDEX(ItemCosts,MATCH('Blend Sheet'!$J$4,ItemNum,0),MATCH(H$1,Districts,0))*'Blend Sheet'!$J67)+(INDEX(ItemCosts,MATCH('Blend Sheet'!$K$4,ItemNum,0),MATCH(H$1,Districts,0))*'Blend Sheet'!$K67)+(INDEX(ItemCosts,MATCH('Blend Sheet'!$L$4,ItemNum,0),MATCH(H$1,Districts,0))*'Blend Sheet'!$L67)+(INDEX(ItemCosts,MATCH('Blend Sheet'!$M$4,ItemNum,0),MATCH(H$1,Districts,0))*'Blend Sheet'!$M67)+(INDEX(ItemCosts,MATCH('Blend Sheet'!$N$4,ItemNum,0),MATCH(H$1,Districts,0))*'Blend Sheet'!$N67)+(INDEX(ItemCosts,MATCH('Blend Sheet'!$O$4,ItemNum,0),MATCH(H$1,Districts,0))*'Blend Sheet'!$O67)+(INDEX(ItemCosts,MATCH('Blend Sheet'!$P$4,ItemNum,0),MATCH(H$1,Districts,0))*'Blend Sheet'!$P67)+(INDEX(ItemCosts,MATCH('Blend Sheet'!$Q$4,ItemNum,0),MATCH(H$1,Districts,0))*'Blend Sheet'!$Q67)+(INDEX(ItemCosts,MATCH('Blend Sheet'!$R$4,ItemNum,0),MATCH(H$1,Districts,0))*'Blend Sheet'!$R67)+(INDEX(ItemCosts,MATCH('Blend Sheet'!$S$4,ItemNum,0),MATCH(H$1,Districts,0))*'Blend Sheet'!$S67)+(INDEX(ItemCosts,MATCH('Blend Sheet'!$T$4,ItemNum,0),MATCH(H$1,Districts,0))*'Blend Sheet'!$T67)+(INDEX(ItemCosts,MATCH('Blend Sheet'!$U$4,ItemNum,0),MATCH(H$1,Districts,0))*'Blend Sheet'!$U67)+(INDEX(ItemCosts,MATCH('Blend Sheet'!$V$4,ItemNum,0),MATCH(H$1,Districts,0))*'Blend Sheet'!$V67)+(INDEX(ItemCosts,MATCH('Blend Sheet'!$W$4,ItemNum,0),MATCH(H$1,Districts,0))*'Blend Sheet'!$W67)+(INDEX(ItemCosts,MATCH('Blend Sheet'!$X$4,ItemNum,0),MATCH(H$1,Districts,0))*'Blend Sheet'!$X67)+(INDEX(ItemCosts,MATCH('Blend Sheet'!$Y$4,ItemNum,0),MATCH(H$1,Districts,0))*'Blend Sheet'!$Y67)+(INDEX(ItemCosts,MATCH('Blend Sheet'!$Z$4,ItemNum,0),MATCH(H$1,Districts,0))*'Blend Sheet'!$Z67)+(INDEX(ItemCosts,MATCH('Blend Sheet'!$AA$4,ItemNum,0),MATCH(H$1,Districts,0))*'Blend Sheet'!$AA67)+(INDEX(ItemCosts,MATCH('Blend Sheet'!$AB$4,ItemNum,0),MATCH(H$1,Districts,0))*'Blend Sheet'!$AB67)+(INDEX(ItemCosts,MATCH('Blend Sheet'!$AC$4,ItemNum,0),MATCH(H$1,Districts,0))*'Blend Sheet'!$AC67)+(INDEX(ItemCosts,MATCH('Blend Sheet'!$AD$4,ItemNum,0),MATCH(H$1,Districts,0))*'Blend Sheet'!$AD67)+(INDEX(ItemCosts,MATCH('Blend Sheet'!$AE$4,ItemNum,0),MATCH(H$1,Districts,0))*'Blend Sheet'!$AE67)+(INDEX(ItemCosts,MATCH('Blend Sheet'!$AF$4,ItemNum,0),MATCH(H$1,Districts,0))*'Blend Sheet'!$AF67)+(INDEX(ItemCosts,MATCH('Blend Sheet'!$AG$4,ItemNum,0),MATCH(H$1,Districts,0))*'Blend Sheet'!$AG67)+(INDEX(ItemCosts,MATCH('Blend Sheet'!$AH$4,ItemNum,0),MATCH(H$1,Districts,0))*'Blend Sheet'!$AH67)+(INDEX(ItemCosts,MATCH('Blend Sheet'!$AI$4,ItemNum,0),MATCH(H$1,Districts,0))*'Blend Sheet'!$AI67)+(INDEX(ItemCosts,MATCH('Blend Sheet'!$AJ$4,ItemNum,0),MATCH(H$1,Districts,0))*'Blend Sheet'!$AJ67)+(INDEX(ItemCosts,MATCH('Blend Sheet'!$AK$4,ItemNum,0),MATCH(H$1,Districts,0))*'Blend Sheet'!$AK67)+(INDEX(ItemCosts,MATCH('Blend Sheet'!$AL$4,ItemNum,0),MATCH(H$1,Districts,0))*'Blend Sheet'!$AL67)+(INDEX(ItemCosts,MATCH('Blend Sheet'!$AM$4,ItemNum,0),MATCH(H$1,Districts,0))*'Blend Sheet'!$AM67)+(INDEX(ItemCosts,MATCH('Blend Sheet'!$AN$4,ItemNum,0),MATCH(H$1,Districts,0))*'Blend Sheet'!$AN67)+(INDEX(ItemCosts,MATCH('Blend Sheet'!$AO$4,ItemNum,0),MATCH(H$1,Districts,0))*'Blend Sheet'!$AO67)+(INDEX(ItemCosts,MATCH('Blend Sheet'!$AP$4,ItemNum,0),MATCH(H$1,Districts,0))*'Blend Sheet'!$AP67)+(INDEX(ItemCosts,MATCH('Blend Sheet'!$AQ$4,ItemNum,0),MATCH(H$1,Districts,0))*'Blend Sheet'!$AQ67)+(INDEX(ItemCosts,MATCH('Blend Sheet'!$AR$4,ItemNum,0),MATCH(H$1,Districts,0))*'Blend Sheet'!$AR67)+(INDEX(ItemCosts,MATCH('Blend Sheet'!$AS$4,ItemNum,0),MATCH(H$1,Districts,0))*'Blend Sheet'!$AS67)</f>
        <v>#N/A</v>
      </c>
      <c r="I64" s="5" t="e">
        <f>(INDEX(ItemCosts,MATCH('Blend Sheet'!$C$4,ItemNum,0),MATCH(I$1,Districts,0))*'Blend Sheet'!$C67)+(INDEX(ItemCosts,MATCH('Blend Sheet'!$D$4,ItemNum,0),MATCH(I$1,Districts,0))*'Blend Sheet'!$D67)+(INDEX(ItemCosts,MATCH('Blend Sheet'!$E$4,ItemNum,0),MATCH(I$1,Districts,0))*'Blend Sheet'!$E67)+(INDEX(ItemCosts,MATCH('Blend Sheet'!$F$4,ItemNum,0),MATCH(I$1,Districts,0))*'Blend Sheet'!$F67)+(INDEX(ItemCosts,MATCH('Blend Sheet'!$G$4,ItemNum,0),MATCH(I$1,Districts,0))*'Blend Sheet'!$G67)+(INDEX(ItemCosts,MATCH('Blend Sheet'!$H$4,ItemNum,0),MATCH(I$1,Districts,0))*'Blend Sheet'!$H67)+(INDEX(ItemCosts,MATCH('Blend Sheet'!$I$4,ItemNum,0),MATCH(I$1,Districts,0))*'Blend Sheet'!$I67)+(INDEX(ItemCosts,MATCH('Blend Sheet'!$J$4,ItemNum,0),MATCH(I$1,Districts,0))*'Blend Sheet'!$J67)+(INDEX(ItemCosts,MATCH('Blend Sheet'!$K$4,ItemNum,0),MATCH(I$1,Districts,0))*'Blend Sheet'!$K67)+(INDEX(ItemCosts,MATCH('Blend Sheet'!$L$4,ItemNum,0),MATCH(I$1,Districts,0))*'Blend Sheet'!$L67)+(INDEX(ItemCosts,MATCH('Blend Sheet'!$M$4,ItemNum,0),MATCH(I$1,Districts,0))*'Blend Sheet'!$M67)+(INDEX(ItemCosts,MATCH('Blend Sheet'!$N$4,ItemNum,0),MATCH(I$1,Districts,0))*'Blend Sheet'!$N67)+(INDEX(ItemCosts,MATCH('Blend Sheet'!$O$4,ItemNum,0),MATCH(I$1,Districts,0))*'Blend Sheet'!$O67)+(INDEX(ItemCosts,MATCH('Blend Sheet'!$P$4,ItemNum,0),MATCH(I$1,Districts,0))*'Blend Sheet'!$P67)+(INDEX(ItemCosts,MATCH('Blend Sheet'!$Q$4,ItemNum,0),MATCH(I$1,Districts,0))*'Blend Sheet'!$Q67)+(INDEX(ItemCosts,MATCH('Blend Sheet'!$R$4,ItemNum,0),MATCH(I$1,Districts,0))*'Blend Sheet'!$R67)+(INDEX(ItemCosts,MATCH('Blend Sheet'!$S$4,ItemNum,0),MATCH(I$1,Districts,0))*'Blend Sheet'!$S67)+(INDEX(ItemCosts,MATCH('Blend Sheet'!$T$4,ItemNum,0),MATCH(I$1,Districts,0))*'Blend Sheet'!$T67)+(INDEX(ItemCosts,MATCH('Blend Sheet'!$U$4,ItemNum,0),MATCH(I$1,Districts,0))*'Blend Sheet'!$U67)+(INDEX(ItemCosts,MATCH('Blend Sheet'!$V$4,ItemNum,0),MATCH(I$1,Districts,0))*'Blend Sheet'!$V67)+(INDEX(ItemCosts,MATCH('Blend Sheet'!$W$4,ItemNum,0),MATCH(I$1,Districts,0))*'Blend Sheet'!$W67)+(INDEX(ItemCosts,MATCH('Blend Sheet'!$X$4,ItemNum,0),MATCH(I$1,Districts,0))*'Blend Sheet'!$X67)+(INDEX(ItemCosts,MATCH('Blend Sheet'!$Y$4,ItemNum,0),MATCH(I$1,Districts,0))*'Blend Sheet'!$Y67)+(INDEX(ItemCosts,MATCH('Blend Sheet'!$Z$4,ItemNum,0),MATCH(I$1,Districts,0))*'Blend Sheet'!$Z67)+(INDEX(ItemCosts,MATCH('Blend Sheet'!$AA$4,ItemNum,0),MATCH(I$1,Districts,0))*'Blend Sheet'!$AA67)+(INDEX(ItemCosts,MATCH('Blend Sheet'!$AB$4,ItemNum,0),MATCH(I$1,Districts,0))*'Blend Sheet'!$AB67)+(INDEX(ItemCosts,MATCH('Blend Sheet'!$AC$4,ItemNum,0),MATCH(I$1,Districts,0))*'Blend Sheet'!$AC67)+(INDEX(ItemCosts,MATCH('Blend Sheet'!$AD$4,ItemNum,0),MATCH(I$1,Districts,0))*'Blend Sheet'!$AD67)+(INDEX(ItemCosts,MATCH('Blend Sheet'!$AE$4,ItemNum,0),MATCH(I$1,Districts,0))*'Blend Sheet'!$AE67)+(INDEX(ItemCosts,MATCH('Blend Sheet'!$AF$4,ItemNum,0),MATCH(I$1,Districts,0))*'Blend Sheet'!$AF67)+(INDEX(ItemCosts,MATCH('Blend Sheet'!$AG$4,ItemNum,0),MATCH(I$1,Districts,0))*'Blend Sheet'!$AG67)+(INDEX(ItemCosts,MATCH('Blend Sheet'!$AH$4,ItemNum,0),MATCH(I$1,Districts,0))*'Blend Sheet'!$AH67)+(INDEX(ItemCosts,MATCH('Blend Sheet'!$AI$4,ItemNum,0),MATCH(I$1,Districts,0))*'Blend Sheet'!$AI67)+(INDEX(ItemCosts,MATCH('Blend Sheet'!$AJ$4,ItemNum,0),MATCH(I$1,Districts,0))*'Blend Sheet'!$AJ67)+(INDEX(ItemCosts,MATCH('Blend Sheet'!$AK$4,ItemNum,0),MATCH(I$1,Districts,0))*'Blend Sheet'!$AK67)+(INDEX(ItemCosts,MATCH('Blend Sheet'!$AL$4,ItemNum,0),MATCH(I$1,Districts,0))*'Blend Sheet'!$AL67)+(INDEX(ItemCosts,MATCH('Blend Sheet'!$AM$4,ItemNum,0),MATCH(I$1,Districts,0))*'Blend Sheet'!$AM67)+(INDEX(ItemCosts,MATCH('Blend Sheet'!$AN$4,ItemNum,0),MATCH(I$1,Districts,0))*'Blend Sheet'!$AN67)+(INDEX(ItemCosts,MATCH('Blend Sheet'!$AO$4,ItemNum,0),MATCH(I$1,Districts,0))*'Blend Sheet'!$AO67)+(INDEX(ItemCosts,MATCH('Blend Sheet'!$AP$4,ItemNum,0),MATCH(I$1,Districts,0))*'Blend Sheet'!$AP67)+(INDEX(ItemCosts,MATCH('Blend Sheet'!$AQ$4,ItemNum,0),MATCH(I$1,Districts,0))*'Blend Sheet'!$AQ67)+(INDEX(ItemCosts,MATCH('Blend Sheet'!$AR$4,ItemNum,0),MATCH(I$1,Districts,0))*'Blend Sheet'!$AR67)+(INDEX(ItemCosts,MATCH('Blend Sheet'!$AS$4,ItemNum,0),MATCH(I$1,Districts,0))*'Blend Sheet'!$AS67)</f>
        <v>#N/A</v>
      </c>
      <c r="J64" s="5" t="e">
        <f>(INDEX(ItemCosts,MATCH('Blend Sheet'!$C$4,ItemNum,0),MATCH(J$1,Districts,0))*'Blend Sheet'!$C67)+(INDEX(ItemCosts,MATCH('Blend Sheet'!$D$4,ItemNum,0),MATCH(J$1,Districts,0))*'Blend Sheet'!$D67)+(INDEX(ItemCosts,MATCH('Blend Sheet'!$E$4,ItemNum,0),MATCH(J$1,Districts,0))*'Blend Sheet'!$E67)+(INDEX(ItemCosts,MATCH('Blend Sheet'!$F$4,ItemNum,0),MATCH(J$1,Districts,0))*'Blend Sheet'!$F67)+(INDEX(ItemCosts,MATCH('Blend Sheet'!$G$4,ItemNum,0),MATCH(J$1,Districts,0))*'Blend Sheet'!$G67)+(INDEX(ItemCosts,MATCH('Blend Sheet'!$H$4,ItemNum,0),MATCH(J$1,Districts,0))*'Blend Sheet'!$H67)+(INDEX(ItemCosts,MATCH('Blend Sheet'!$I$4,ItemNum,0),MATCH(J$1,Districts,0))*'Blend Sheet'!$I67)+(INDEX(ItemCosts,MATCH('Blend Sheet'!$J$4,ItemNum,0),MATCH(J$1,Districts,0))*'Blend Sheet'!$J67)+(INDEX(ItemCosts,MATCH('Blend Sheet'!$K$4,ItemNum,0),MATCH(J$1,Districts,0))*'Blend Sheet'!$K67)+(INDEX(ItemCosts,MATCH('Blend Sheet'!$L$4,ItemNum,0),MATCH(J$1,Districts,0))*'Blend Sheet'!$L67)+(INDEX(ItemCosts,MATCH('Blend Sheet'!$M$4,ItemNum,0),MATCH(J$1,Districts,0))*'Blend Sheet'!$M67)+(INDEX(ItemCosts,MATCH('Blend Sheet'!$N$4,ItemNum,0),MATCH(J$1,Districts,0))*'Blend Sheet'!$N67)+(INDEX(ItemCosts,MATCH('Blend Sheet'!$O$4,ItemNum,0),MATCH(J$1,Districts,0))*'Blend Sheet'!$O67)+(INDEX(ItemCosts,MATCH('Blend Sheet'!$P$4,ItemNum,0),MATCH(J$1,Districts,0))*'Blend Sheet'!$P67)+(INDEX(ItemCosts,MATCH('Blend Sheet'!$Q$4,ItemNum,0),MATCH(J$1,Districts,0))*'Blend Sheet'!$Q67)+(INDEX(ItemCosts,MATCH('Blend Sheet'!$R$4,ItemNum,0),MATCH(J$1,Districts,0))*'Blend Sheet'!$R67)+(INDEX(ItemCosts,MATCH('Blend Sheet'!$S$4,ItemNum,0),MATCH(J$1,Districts,0))*'Blend Sheet'!$S67)+(INDEX(ItemCosts,MATCH('Blend Sheet'!$T$4,ItemNum,0),MATCH(J$1,Districts,0))*'Blend Sheet'!$T67)+(INDEX(ItemCosts,MATCH('Blend Sheet'!$U$4,ItemNum,0),MATCH(J$1,Districts,0))*'Blend Sheet'!$U67)+(INDEX(ItemCosts,MATCH('Blend Sheet'!$V$4,ItemNum,0),MATCH(J$1,Districts,0))*'Blend Sheet'!$V67)+(INDEX(ItemCosts,MATCH('Blend Sheet'!$W$4,ItemNum,0),MATCH(J$1,Districts,0))*'Blend Sheet'!$W67)+(INDEX(ItemCosts,MATCH('Blend Sheet'!$X$4,ItemNum,0),MATCH(J$1,Districts,0))*'Blend Sheet'!$X67)+(INDEX(ItemCosts,MATCH('Blend Sheet'!$Y$4,ItemNum,0),MATCH(J$1,Districts,0))*'Blend Sheet'!$Y67)+(INDEX(ItemCosts,MATCH('Blend Sheet'!$Z$4,ItemNum,0),MATCH(J$1,Districts,0))*'Blend Sheet'!$Z67)+(INDEX(ItemCosts,MATCH('Blend Sheet'!$AA$4,ItemNum,0),MATCH(J$1,Districts,0))*'Blend Sheet'!$AA67)+(INDEX(ItemCosts,MATCH('Blend Sheet'!$AB$4,ItemNum,0),MATCH(J$1,Districts,0))*'Blend Sheet'!$AB67)+(INDEX(ItemCosts,MATCH('Blend Sheet'!$AC$4,ItemNum,0),MATCH(J$1,Districts,0))*'Blend Sheet'!$AC67)+(INDEX(ItemCosts,MATCH('Blend Sheet'!$AD$4,ItemNum,0),MATCH(J$1,Districts,0))*'Blend Sheet'!$AD67)+(INDEX(ItemCosts,MATCH('Blend Sheet'!$AE$4,ItemNum,0),MATCH(J$1,Districts,0))*'Blend Sheet'!$AE67)+(INDEX(ItemCosts,MATCH('Blend Sheet'!$AF$4,ItemNum,0),MATCH(J$1,Districts,0))*'Blend Sheet'!$AF67)+(INDEX(ItemCosts,MATCH('Blend Sheet'!$AG$4,ItemNum,0),MATCH(J$1,Districts,0))*'Blend Sheet'!$AG67)+(INDEX(ItemCosts,MATCH('Blend Sheet'!$AH$4,ItemNum,0),MATCH(J$1,Districts,0))*'Blend Sheet'!$AH67)+(INDEX(ItemCosts,MATCH('Blend Sheet'!$AI$4,ItemNum,0),MATCH(J$1,Districts,0))*'Blend Sheet'!$AI67)+(INDEX(ItemCosts,MATCH('Blend Sheet'!$AJ$4,ItemNum,0),MATCH(J$1,Districts,0))*'Blend Sheet'!$AJ67)+(INDEX(ItemCosts,MATCH('Blend Sheet'!$AK$4,ItemNum,0),MATCH(J$1,Districts,0))*'Blend Sheet'!$AK67)+(INDEX(ItemCosts,MATCH('Blend Sheet'!$AL$4,ItemNum,0),MATCH(J$1,Districts,0))*'Blend Sheet'!$AL67)+(INDEX(ItemCosts,MATCH('Blend Sheet'!$AM$4,ItemNum,0),MATCH(J$1,Districts,0))*'Blend Sheet'!$AM67)+(INDEX(ItemCosts,MATCH('Blend Sheet'!$AN$4,ItemNum,0),MATCH(J$1,Districts,0))*'Blend Sheet'!$AN67)+(INDEX(ItemCosts,MATCH('Blend Sheet'!$AO$4,ItemNum,0),MATCH(J$1,Districts,0))*'Blend Sheet'!$AO67)+(INDEX(ItemCosts,MATCH('Blend Sheet'!$AP$4,ItemNum,0),MATCH(J$1,Districts,0))*'Blend Sheet'!$AP67)+(INDEX(ItemCosts,MATCH('Blend Sheet'!$AQ$4,ItemNum,0),MATCH(J$1,Districts,0))*'Blend Sheet'!$AQ67)+(INDEX(ItemCosts,MATCH('Blend Sheet'!$AR$4,ItemNum,0),MATCH(J$1,Districts,0))*'Blend Sheet'!$AR67)+(INDEX(ItemCosts,MATCH('Blend Sheet'!$AS$4,ItemNum,0),MATCH(J$1,Districts,0))*'Blend Sheet'!$AS67)</f>
        <v>#N/A</v>
      </c>
      <c r="K64" s="5" t="e">
        <f>(INDEX(ItemCosts,MATCH('Blend Sheet'!$C$4,ItemNum,0),MATCH(K$1,Districts,0))*'Blend Sheet'!$C67)+(INDEX(ItemCosts,MATCH('Blend Sheet'!$D$4,ItemNum,0),MATCH(K$1,Districts,0))*'Blend Sheet'!$D67)+(INDEX(ItemCosts,MATCH('Blend Sheet'!$E$4,ItemNum,0),MATCH(K$1,Districts,0))*'Blend Sheet'!$E67)+(INDEX(ItemCosts,MATCH('Blend Sheet'!$F$4,ItemNum,0),MATCH(K$1,Districts,0))*'Blend Sheet'!$F67)+(INDEX(ItemCosts,MATCH('Blend Sheet'!$G$4,ItemNum,0),MATCH(K$1,Districts,0))*'Blend Sheet'!$G67)+(INDEX(ItemCosts,MATCH('Blend Sheet'!$H$4,ItemNum,0),MATCH(K$1,Districts,0))*'Blend Sheet'!$H67)+(INDEX(ItemCosts,MATCH('Blend Sheet'!$I$4,ItemNum,0),MATCH(K$1,Districts,0))*'Blend Sheet'!$I67)+(INDEX(ItemCosts,MATCH('Blend Sheet'!$J$4,ItemNum,0),MATCH(K$1,Districts,0))*'Blend Sheet'!$J67)+(INDEX(ItemCosts,MATCH('Blend Sheet'!$K$4,ItemNum,0),MATCH(K$1,Districts,0))*'Blend Sheet'!$K67)+(INDEX(ItemCosts,MATCH('Blend Sheet'!$L$4,ItemNum,0),MATCH(K$1,Districts,0))*'Blend Sheet'!$L67)+(INDEX(ItemCosts,MATCH('Blend Sheet'!$M$4,ItemNum,0),MATCH(K$1,Districts,0))*'Blend Sheet'!$M67)+(INDEX(ItemCosts,MATCH('Blend Sheet'!$N$4,ItemNum,0),MATCH(K$1,Districts,0))*'Blend Sheet'!$N67)+(INDEX(ItemCosts,MATCH('Blend Sheet'!$O$4,ItemNum,0),MATCH(K$1,Districts,0))*'Blend Sheet'!$O67)+(INDEX(ItemCosts,MATCH('Blend Sheet'!$P$4,ItemNum,0),MATCH(K$1,Districts,0))*'Blend Sheet'!$P67)+(INDEX(ItemCosts,MATCH('Blend Sheet'!$Q$4,ItemNum,0),MATCH(K$1,Districts,0))*'Blend Sheet'!$Q67)+(INDEX(ItemCosts,MATCH('Blend Sheet'!$R$4,ItemNum,0),MATCH(K$1,Districts,0))*'Blend Sheet'!$R67)+(INDEX(ItemCosts,MATCH('Blend Sheet'!$S$4,ItemNum,0),MATCH(K$1,Districts,0))*'Blend Sheet'!$S67)+(INDEX(ItemCosts,MATCH('Blend Sheet'!$T$4,ItemNum,0),MATCH(K$1,Districts,0))*'Blend Sheet'!$T67)+(INDEX(ItemCosts,MATCH('Blend Sheet'!$U$4,ItemNum,0),MATCH(K$1,Districts,0))*'Blend Sheet'!$U67)+(INDEX(ItemCosts,MATCH('Blend Sheet'!$V$4,ItemNum,0),MATCH(K$1,Districts,0))*'Blend Sheet'!$V67)+(INDEX(ItemCosts,MATCH('Blend Sheet'!$W$4,ItemNum,0),MATCH(K$1,Districts,0))*'Blend Sheet'!$W67)+(INDEX(ItemCosts,MATCH('Blend Sheet'!$X$4,ItemNum,0),MATCH(K$1,Districts,0))*'Blend Sheet'!$X67)+(INDEX(ItemCosts,MATCH('Blend Sheet'!$Y$4,ItemNum,0),MATCH(K$1,Districts,0))*'Blend Sheet'!$Y67)+(INDEX(ItemCosts,MATCH('Blend Sheet'!$Z$4,ItemNum,0),MATCH(K$1,Districts,0))*'Blend Sheet'!$Z67)+(INDEX(ItemCosts,MATCH('Blend Sheet'!$AA$4,ItemNum,0),MATCH(K$1,Districts,0))*'Blend Sheet'!$AA67)+(INDEX(ItemCosts,MATCH('Blend Sheet'!$AB$4,ItemNum,0),MATCH(K$1,Districts,0))*'Blend Sheet'!$AB67)+(INDEX(ItemCosts,MATCH('Blend Sheet'!$AC$4,ItemNum,0),MATCH(K$1,Districts,0))*'Blend Sheet'!$AC67)+(INDEX(ItemCosts,MATCH('Blend Sheet'!$AD$4,ItemNum,0),MATCH(K$1,Districts,0))*'Blend Sheet'!$AD67)+(INDEX(ItemCosts,MATCH('Blend Sheet'!$AE$4,ItemNum,0),MATCH(K$1,Districts,0))*'Blend Sheet'!$AE67)+(INDEX(ItemCosts,MATCH('Blend Sheet'!$AF$4,ItemNum,0),MATCH(K$1,Districts,0))*'Blend Sheet'!$AF67)+(INDEX(ItemCosts,MATCH('Blend Sheet'!$AG$4,ItemNum,0),MATCH(K$1,Districts,0))*'Blend Sheet'!$AG67)+(INDEX(ItemCosts,MATCH('Blend Sheet'!$AH$4,ItemNum,0),MATCH(K$1,Districts,0))*'Blend Sheet'!$AH67)+(INDEX(ItemCosts,MATCH('Blend Sheet'!$AI$4,ItemNum,0),MATCH(K$1,Districts,0))*'Blend Sheet'!$AI67)+(INDEX(ItemCosts,MATCH('Blend Sheet'!$AJ$4,ItemNum,0),MATCH(K$1,Districts,0))*'Blend Sheet'!$AJ67)+(INDEX(ItemCosts,MATCH('Blend Sheet'!$AK$4,ItemNum,0),MATCH(K$1,Districts,0))*'Blend Sheet'!$AK67)+(INDEX(ItemCosts,MATCH('Blend Sheet'!$AL$4,ItemNum,0),MATCH(K$1,Districts,0))*'Blend Sheet'!$AL67)+(INDEX(ItemCosts,MATCH('Blend Sheet'!$AM$4,ItemNum,0),MATCH(K$1,Districts,0))*'Blend Sheet'!$AM67)+(INDEX(ItemCosts,MATCH('Blend Sheet'!$AN$4,ItemNum,0),MATCH(K$1,Districts,0))*'Blend Sheet'!$AN67)+(INDEX(ItemCosts,MATCH('Blend Sheet'!$AO$4,ItemNum,0),MATCH(K$1,Districts,0))*'Blend Sheet'!$AO67)+(INDEX(ItemCosts,MATCH('Blend Sheet'!$AP$4,ItemNum,0),MATCH(K$1,Districts,0))*'Blend Sheet'!$AP67)+(INDEX(ItemCosts,MATCH('Blend Sheet'!$AQ$4,ItemNum,0),MATCH(K$1,Districts,0))*'Blend Sheet'!$AQ67)+(INDEX(ItemCosts,MATCH('Blend Sheet'!$AR$4,ItemNum,0),MATCH(K$1,Districts,0))*'Blend Sheet'!$AR67)+(INDEX(ItemCosts,MATCH('Blend Sheet'!$AS$4,ItemNum,0),MATCH(K$1,Districts,0))*'Blend Sheet'!$AS67)</f>
        <v>#N/A</v>
      </c>
      <c r="L64" s="5" t="e">
        <f>(INDEX(ItemCosts,MATCH('Blend Sheet'!$C$4,ItemNum,0),MATCH(L$1,Districts,0))*'Blend Sheet'!$C67)+(INDEX(ItemCosts,MATCH('Blend Sheet'!$D$4,ItemNum,0),MATCH(L$1,Districts,0))*'Blend Sheet'!$D67)+(INDEX(ItemCosts,MATCH('Blend Sheet'!$E$4,ItemNum,0),MATCH(L$1,Districts,0))*'Blend Sheet'!$E67)+(INDEX(ItemCosts,MATCH('Blend Sheet'!$F$4,ItemNum,0),MATCH(L$1,Districts,0))*'Blend Sheet'!$F67)+(INDEX(ItemCosts,MATCH('Blend Sheet'!$G$4,ItemNum,0),MATCH(L$1,Districts,0))*'Blend Sheet'!$G67)+(INDEX(ItemCosts,MATCH('Blend Sheet'!$H$4,ItemNum,0),MATCH(L$1,Districts,0))*'Blend Sheet'!$H67)+(INDEX(ItemCosts,MATCH('Blend Sheet'!$I$4,ItemNum,0),MATCH(L$1,Districts,0))*'Blend Sheet'!$I67)+(INDEX(ItemCosts,MATCH('Blend Sheet'!$J$4,ItemNum,0),MATCH(L$1,Districts,0))*'Blend Sheet'!$J67)+(INDEX(ItemCosts,MATCH('Blend Sheet'!$K$4,ItemNum,0),MATCH(L$1,Districts,0))*'Blend Sheet'!$K67)+(INDEX(ItemCosts,MATCH('Blend Sheet'!$L$4,ItemNum,0),MATCH(L$1,Districts,0))*'Blend Sheet'!$L67)+(INDEX(ItemCosts,MATCH('Blend Sheet'!$M$4,ItemNum,0),MATCH(L$1,Districts,0))*'Blend Sheet'!$M67)+(INDEX(ItemCosts,MATCH('Blend Sheet'!$N$4,ItemNum,0),MATCH(L$1,Districts,0))*'Blend Sheet'!$N67)+(INDEX(ItemCosts,MATCH('Blend Sheet'!$O$4,ItemNum,0),MATCH(L$1,Districts,0))*'Blend Sheet'!$O67)+(INDEX(ItemCosts,MATCH('Blend Sheet'!$P$4,ItemNum,0),MATCH(L$1,Districts,0))*'Blend Sheet'!$P67)+(INDEX(ItemCosts,MATCH('Blend Sheet'!$Q$4,ItemNum,0),MATCH(L$1,Districts,0))*'Blend Sheet'!$Q67)+(INDEX(ItemCosts,MATCH('Blend Sheet'!$R$4,ItemNum,0),MATCH(L$1,Districts,0))*'Blend Sheet'!$R67)+(INDEX(ItemCosts,MATCH('Blend Sheet'!$S$4,ItemNum,0),MATCH(L$1,Districts,0))*'Blend Sheet'!$S67)+(INDEX(ItemCosts,MATCH('Blend Sheet'!$T$4,ItemNum,0),MATCH(L$1,Districts,0))*'Blend Sheet'!$T67)+(INDEX(ItemCosts,MATCH('Blend Sheet'!$U$4,ItemNum,0),MATCH(L$1,Districts,0))*'Blend Sheet'!$U67)+(INDEX(ItemCosts,MATCH('Blend Sheet'!$V$4,ItemNum,0),MATCH(L$1,Districts,0))*'Blend Sheet'!$V67)+(INDEX(ItemCosts,MATCH('Blend Sheet'!$W$4,ItemNum,0),MATCH(L$1,Districts,0))*'Blend Sheet'!$W67)+(INDEX(ItemCosts,MATCH('Blend Sheet'!$X$4,ItemNum,0),MATCH(L$1,Districts,0))*'Blend Sheet'!$X67)+(INDEX(ItemCosts,MATCH('Blend Sheet'!$Y$4,ItemNum,0),MATCH(L$1,Districts,0))*'Blend Sheet'!$Y67)+(INDEX(ItemCosts,MATCH('Blend Sheet'!$Z$4,ItemNum,0),MATCH(L$1,Districts,0))*'Blend Sheet'!$Z67)+(INDEX(ItemCosts,MATCH('Blend Sheet'!$AA$4,ItemNum,0),MATCH(L$1,Districts,0))*'Blend Sheet'!$AA67)+(INDEX(ItemCosts,MATCH('Blend Sheet'!$AB$4,ItemNum,0),MATCH(L$1,Districts,0))*'Blend Sheet'!$AB67)+(INDEX(ItemCosts,MATCH('Blend Sheet'!$AC$4,ItemNum,0),MATCH(L$1,Districts,0))*'Blend Sheet'!$AC67)+(INDEX(ItemCosts,MATCH('Blend Sheet'!$AD$4,ItemNum,0),MATCH(L$1,Districts,0))*'Blend Sheet'!$AD67)+(INDEX(ItemCosts,MATCH('Blend Sheet'!$AE$4,ItemNum,0),MATCH(L$1,Districts,0))*'Blend Sheet'!$AE67)+(INDEX(ItemCosts,MATCH('Blend Sheet'!$AF$4,ItemNum,0),MATCH(L$1,Districts,0))*'Blend Sheet'!$AF67)+(INDEX(ItemCosts,MATCH('Blend Sheet'!$AG$4,ItemNum,0),MATCH(L$1,Districts,0))*'Blend Sheet'!$AG67)+(INDEX(ItemCosts,MATCH('Blend Sheet'!$AH$4,ItemNum,0),MATCH(L$1,Districts,0))*'Blend Sheet'!$AH67)+(INDEX(ItemCosts,MATCH('Blend Sheet'!$AI$4,ItemNum,0),MATCH(L$1,Districts,0))*'Blend Sheet'!$AI67)+(INDEX(ItemCosts,MATCH('Blend Sheet'!$AJ$4,ItemNum,0),MATCH(L$1,Districts,0))*'Blend Sheet'!$AJ67)+(INDEX(ItemCosts,MATCH('Blend Sheet'!$AK$4,ItemNum,0),MATCH(L$1,Districts,0))*'Blend Sheet'!$AK67)+(INDEX(ItemCosts,MATCH('Blend Sheet'!$AL$4,ItemNum,0),MATCH(L$1,Districts,0))*'Blend Sheet'!$AL67)+(INDEX(ItemCosts,MATCH('Blend Sheet'!$AM$4,ItemNum,0),MATCH(L$1,Districts,0))*'Blend Sheet'!$AM67)+(INDEX(ItemCosts,MATCH('Blend Sheet'!$AN$4,ItemNum,0),MATCH(L$1,Districts,0))*'Blend Sheet'!$AN67)+(INDEX(ItemCosts,MATCH('Blend Sheet'!$AO$4,ItemNum,0),MATCH(L$1,Districts,0))*'Blend Sheet'!$AO67)+(INDEX(ItemCosts,MATCH('Blend Sheet'!$AP$4,ItemNum,0),MATCH(L$1,Districts,0))*'Blend Sheet'!$AP67)+(INDEX(ItemCosts,MATCH('Blend Sheet'!$AQ$4,ItemNum,0),MATCH(L$1,Districts,0))*'Blend Sheet'!$AQ67)+(INDEX(ItemCosts,MATCH('Blend Sheet'!$AR$4,ItemNum,0),MATCH(L$1,Districts,0))*'Blend Sheet'!$AR67)+(INDEX(ItemCosts,MATCH('Blend Sheet'!$AS$4,ItemNum,0),MATCH(L$1,Districts,0))*'Blend Sheet'!$AS67)</f>
        <v>#N/A</v>
      </c>
      <c r="M64" s="191"/>
      <c r="N64" s="34" t="e">
        <f>D64/'Blend Sheet'!$BA67</f>
        <v>#N/A</v>
      </c>
      <c r="O64" s="34" t="e">
        <f>E64/'Blend Sheet'!$BA67</f>
        <v>#N/A</v>
      </c>
      <c r="P64" s="34" t="e">
        <f>G64/'Blend Sheet'!$BA67</f>
        <v>#N/A</v>
      </c>
      <c r="Q64" s="34" t="e">
        <f>H64/'Blend Sheet'!$BA67</f>
        <v>#N/A</v>
      </c>
      <c r="R64" s="34" t="e">
        <f>I64/'Blend Sheet'!$BA67</f>
        <v>#N/A</v>
      </c>
      <c r="S64" s="34" t="e">
        <f>J64/'Blend Sheet'!$BA67</f>
        <v>#N/A</v>
      </c>
      <c r="T64" s="34" t="e">
        <f>K64/'Blend Sheet'!$BA67</f>
        <v>#N/A</v>
      </c>
      <c r="U64" s="34" t="e">
        <f>L64/'Blend Sheet'!$BA67</f>
        <v>#N/A</v>
      </c>
    </row>
    <row r="65" spans="1:21" x14ac:dyDescent="0.25">
      <c r="A65" t="str">
        <f>'Blend Sheet'!A68</f>
        <v>Proteus Core</v>
      </c>
      <c r="B65" s="5" t="e">
        <f>(INDEX(ItemCosts,MATCH('Blend Sheet'!$C$4,ItemNum,0),MATCH(B$1,Districts,0))*'Blend Sheet'!$C68)+(INDEX(ItemCosts,MATCH('Blend Sheet'!$D$4,ItemNum,0),MATCH(B$1,Districts,0))*'Blend Sheet'!$D68)+(INDEX(ItemCosts,MATCH('Blend Sheet'!$E$4,ItemNum,0),MATCH(B$1,Districts,0))*'Blend Sheet'!$E68)+(INDEX(ItemCosts,MATCH('Blend Sheet'!$F$4,ItemNum,0),MATCH(B$1,Districts,0))*'Blend Sheet'!$F68)+(INDEX(ItemCosts,MATCH('Blend Sheet'!$G$4,ItemNum,0),MATCH(B$1,Districts,0))*'Blend Sheet'!$G68)+(INDEX(ItemCosts,MATCH('Blend Sheet'!$H$4,ItemNum,0),MATCH(B$1,Districts,0))*'Blend Sheet'!$H68)+(INDEX(ItemCosts,MATCH('Blend Sheet'!$I$4,ItemNum,0),MATCH(B$1,Districts,0))*'Blend Sheet'!$I68)+(INDEX(ItemCosts,MATCH('Blend Sheet'!$J$4,ItemNum,0),MATCH(B$1,Districts,0))*'Blend Sheet'!$J68)+(INDEX(ItemCosts,MATCH('Blend Sheet'!$K$4,ItemNum,0),MATCH(B$1,Districts,0))*'Blend Sheet'!$K68)+(INDEX(ItemCosts,MATCH('Blend Sheet'!$L$4,ItemNum,0),MATCH(B$1,Districts,0))*'Blend Sheet'!$L68)+(INDEX(ItemCosts,MATCH('Blend Sheet'!$M$4,ItemNum,0),MATCH(B$1,Districts,0))*'Blend Sheet'!$M68)+(INDEX(ItemCosts,MATCH('Blend Sheet'!$N$4,ItemNum,0),MATCH(B$1,Districts,0))*'Blend Sheet'!$N68)+(INDEX(ItemCosts,MATCH('Blend Sheet'!$O$4,ItemNum,0),MATCH(B$1,Districts,0))*'Blend Sheet'!$O68)+(INDEX(ItemCosts,MATCH('Blend Sheet'!$P$4,ItemNum,0),MATCH(B$1,Districts,0))*'Blend Sheet'!$P68)+(INDEX(ItemCosts,MATCH('Blend Sheet'!$Q$4,ItemNum,0),MATCH(B$1,Districts,0))*'Blend Sheet'!$Q68)+(INDEX(ItemCosts,MATCH('Blend Sheet'!$R$4,ItemNum,0),MATCH(B$1,Districts,0))*'Blend Sheet'!$R68)+(INDEX(ItemCosts,MATCH('Blend Sheet'!$S$4,ItemNum,0),MATCH(B$1,Districts,0))*'Blend Sheet'!$S68)+(INDEX(ItemCosts,MATCH('Blend Sheet'!$T$4,ItemNum,0),MATCH(B$1,Districts,0))*'Blend Sheet'!$T68)+(INDEX(ItemCosts,MATCH('Blend Sheet'!$U$4,ItemNum,0),MATCH(B$1,Districts,0))*'Blend Sheet'!$U68)+(INDEX(ItemCosts,MATCH('Blend Sheet'!$V$4,ItemNum,0),MATCH(B$1,Districts,0))*'Blend Sheet'!$V68)+(INDEX(ItemCosts,MATCH('Blend Sheet'!$W$4,ItemNum,0),MATCH(B$1,Districts,0))*'Blend Sheet'!$W68)+(INDEX(ItemCosts,MATCH('Blend Sheet'!$X$4,ItemNum,0),MATCH(B$1,Districts,0))*'Blend Sheet'!$X68)+(INDEX(ItemCosts,MATCH('Blend Sheet'!$Y$4,ItemNum,0),MATCH(B$1,Districts,0))*'Blend Sheet'!$Y68)+(INDEX(ItemCosts,MATCH('Blend Sheet'!$Z$4,ItemNum,0),MATCH(B$1,Districts,0))*'Blend Sheet'!$Z68)+(INDEX(ItemCosts,MATCH('Blend Sheet'!$AA$4,ItemNum,0),MATCH(B$1,Districts,0))*'Blend Sheet'!$AA68)+(INDEX(ItemCosts,MATCH('Blend Sheet'!$AB$4,ItemNum,0),MATCH(B$1,Districts,0))*'Blend Sheet'!$AB68)+(INDEX(ItemCosts,MATCH('Blend Sheet'!$AC$4,ItemNum,0),MATCH(B$1,Districts,0))*'Blend Sheet'!$AC68)+(INDEX(ItemCosts,MATCH('Blend Sheet'!$AD$4,ItemNum,0),MATCH(B$1,Districts,0))*'Blend Sheet'!$AD68)+(INDEX(ItemCosts,MATCH('Blend Sheet'!$AE$4,ItemNum,0),MATCH(B$1,Districts,0))*'Blend Sheet'!$AE68)+(INDEX(ItemCosts,MATCH('Blend Sheet'!$AF$4,ItemNum,0),MATCH(B$1,Districts,0))*'Blend Sheet'!$AF68)+(INDEX(ItemCosts,MATCH('Blend Sheet'!$AG$4,ItemNum,0),MATCH(B$1,Districts,0))*'Blend Sheet'!$AG68)+(INDEX(ItemCosts,MATCH('Blend Sheet'!$AH$4,ItemNum,0),MATCH(B$1,Districts,0))*'Blend Sheet'!$AH68)+(INDEX(ItemCosts,MATCH('Blend Sheet'!$AI$4,ItemNum,0),MATCH(B$1,Districts,0))*'Blend Sheet'!$AI68)+(INDEX(ItemCosts,MATCH('Blend Sheet'!$AJ$4,ItemNum,0),MATCH(B$1,Districts,0))*'Blend Sheet'!$AJ68)+(INDEX(ItemCosts,MATCH('Blend Sheet'!$AK$4,ItemNum,0),MATCH(B$1,Districts,0))*'Blend Sheet'!$AK68)+(INDEX(ItemCosts,MATCH('Blend Sheet'!$AL$4,ItemNum,0),MATCH(B$1,Districts,0))*'Blend Sheet'!$AL68)+(INDEX(ItemCosts,MATCH('Blend Sheet'!$AM$4,ItemNum,0),MATCH(B$1,Districts,0))*'Blend Sheet'!$AM68)+(INDEX(ItemCosts,MATCH('Blend Sheet'!$AN$4,ItemNum,0),MATCH(B$1,Districts,0))*'Blend Sheet'!$AN68)+(INDEX(ItemCosts,MATCH('Blend Sheet'!$AO$4,ItemNum,0),MATCH(B$1,Districts,0))*'Blend Sheet'!$AO68)+(INDEX(ItemCosts,MATCH('Blend Sheet'!$AP$4,ItemNum,0),MATCH(B$1,Districts,0))*'Blend Sheet'!$AP68)+(INDEX(ItemCosts,MATCH('Blend Sheet'!$AQ$4,ItemNum,0),MATCH(B$1,Districts,0))*'Blend Sheet'!$AQ68)+(INDEX(ItemCosts,MATCH('Blend Sheet'!$AR$4,ItemNum,0),MATCH(B$1,Districts,0))*'Blend Sheet'!$AR68)+(INDEX(ItemCosts,MATCH('Blend Sheet'!$AS$4,ItemNum,0),MATCH(B$1,Districts,0))*'Blend Sheet'!$AS68)</f>
        <v>#N/A</v>
      </c>
      <c r="C65" s="5" t="e">
        <f>(INDEX(ItemCosts,MATCH('Blend Sheet'!$C$4,ItemNum,0),MATCH(C$1,Districts,0))*'Blend Sheet'!$C68)+(INDEX(ItemCosts,MATCH('Blend Sheet'!$D$4,ItemNum,0),MATCH(C$1,Districts,0))*'Blend Sheet'!$D68)+(INDEX(ItemCosts,MATCH('Blend Sheet'!$E$4,ItemNum,0),MATCH(C$1,Districts,0))*'Blend Sheet'!$E68)+(INDEX(ItemCosts,MATCH('Blend Sheet'!$F$4,ItemNum,0),MATCH(C$1,Districts,0))*'Blend Sheet'!$F68)+(INDEX(ItemCosts,MATCH('Blend Sheet'!$G$4,ItemNum,0),MATCH(C$1,Districts,0))*'Blend Sheet'!$G68)+(INDEX(ItemCosts,MATCH('Blend Sheet'!$H$4,ItemNum,0),MATCH(C$1,Districts,0))*'Blend Sheet'!$H68)+(INDEX(ItemCosts,MATCH('Blend Sheet'!$I$4,ItemNum,0),MATCH(C$1,Districts,0))*'Blend Sheet'!$I68)+(INDEX(ItemCosts,MATCH('Blend Sheet'!$J$4,ItemNum,0),MATCH(C$1,Districts,0))*'Blend Sheet'!$J68)+(INDEX(ItemCosts,MATCH('Blend Sheet'!$K$4,ItemNum,0),MATCH(C$1,Districts,0))*'Blend Sheet'!$K68)+(INDEX(ItemCosts,MATCH('Blend Sheet'!$L$4,ItemNum,0),MATCH(C$1,Districts,0))*'Blend Sheet'!$L68)+(INDEX(ItemCosts,MATCH('Blend Sheet'!$M$4,ItemNum,0),MATCH(C$1,Districts,0))*'Blend Sheet'!$M68)+(INDEX(ItemCosts,MATCH('Blend Sheet'!$N$4,ItemNum,0),MATCH(C$1,Districts,0))*'Blend Sheet'!$N68)+(INDEX(ItemCosts,MATCH('Blend Sheet'!$O$4,ItemNum,0),MATCH(C$1,Districts,0))*'Blend Sheet'!$O68)+(INDEX(ItemCosts,MATCH('Blend Sheet'!$P$4,ItemNum,0),MATCH(C$1,Districts,0))*'Blend Sheet'!$P68)+(INDEX(ItemCosts,MATCH('Blend Sheet'!$Q$4,ItemNum,0),MATCH(C$1,Districts,0))*'Blend Sheet'!$Q68)+(INDEX(ItemCosts,MATCH('Blend Sheet'!$R$4,ItemNum,0),MATCH(C$1,Districts,0))*'Blend Sheet'!$R68)+(INDEX(ItemCosts,MATCH('Blend Sheet'!$S$4,ItemNum,0),MATCH(C$1,Districts,0))*'Blend Sheet'!$S68)+(INDEX(ItemCosts,MATCH('Blend Sheet'!$T$4,ItemNum,0),MATCH(C$1,Districts,0))*'Blend Sheet'!$T68)+(INDEX(ItemCosts,MATCH('Blend Sheet'!$U$4,ItemNum,0),MATCH(C$1,Districts,0))*'Blend Sheet'!$U68)+(INDEX(ItemCosts,MATCH('Blend Sheet'!$V$4,ItemNum,0),MATCH(C$1,Districts,0))*'Blend Sheet'!$V68)+(INDEX(ItemCosts,MATCH('Blend Sheet'!$W$4,ItemNum,0),MATCH(C$1,Districts,0))*'Blend Sheet'!$W68)+(INDEX(ItemCosts,MATCH('Blend Sheet'!$X$4,ItemNum,0),MATCH(C$1,Districts,0))*'Blend Sheet'!$X68)+(INDEX(ItemCosts,MATCH('Blend Sheet'!$Y$4,ItemNum,0),MATCH(C$1,Districts,0))*'Blend Sheet'!$Y68)+(INDEX(ItemCosts,MATCH('Blend Sheet'!$Z$4,ItemNum,0),MATCH(C$1,Districts,0))*'Blend Sheet'!$Z68)+(INDEX(ItemCosts,MATCH('Blend Sheet'!$AA$4,ItemNum,0),MATCH(C$1,Districts,0))*'Blend Sheet'!$AA68)+(INDEX(ItemCosts,MATCH('Blend Sheet'!$AB$4,ItemNum,0),MATCH(C$1,Districts,0))*'Blend Sheet'!$AB68)+(INDEX(ItemCosts,MATCH('Blend Sheet'!$AC$4,ItemNum,0),MATCH(C$1,Districts,0))*'Blend Sheet'!$AC68)+(INDEX(ItemCosts,MATCH('Blend Sheet'!$AD$4,ItemNum,0),MATCH(C$1,Districts,0))*'Blend Sheet'!$AD68)+(INDEX(ItemCosts,MATCH('Blend Sheet'!$AE$4,ItemNum,0),MATCH(C$1,Districts,0))*'Blend Sheet'!$AE68)+(INDEX(ItemCosts,MATCH('Blend Sheet'!$AF$4,ItemNum,0),MATCH(C$1,Districts,0))*'Blend Sheet'!$AF68)+(INDEX(ItemCosts,MATCH('Blend Sheet'!$AG$4,ItemNum,0),MATCH(C$1,Districts,0))*'Blend Sheet'!$AG68)+(INDEX(ItemCosts,MATCH('Blend Sheet'!$AH$4,ItemNum,0),MATCH(C$1,Districts,0))*'Blend Sheet'!$AH68)+(INDEX(ItemCosts,MATCH('Blend Sheet'!$AI$4,ItemNum,0),MATCH(C$1,Districts,0))*'Blend Sheet'!$AI68)+(INDEX(ItemCosts,MATCH('Blend Sheet'!$AJ$4,ItemNum,0),MATCH(C$1,Districts,0))*'Blend Sheet'!$AJ68)+(INDEX(ItemCosts,MATCH('Blend Sheet'!$AK$4,ItemNum,0),MATCH(C$1,Districts,0))*'Blend Sheet'!$AK68)+(INDEX(ItemCosts,MATCH('Blend Sheet'!$AL$4,ItemNum,0),MATCH(C$1,Districts,0))*'Blend Sheet'!$AL68)+(INDEX(ItemCosts,MATCH('Blend Sheet'!$AM$4,ItemNum,0),MATCH(C$1,Districts,0))*'Blend Sheet'!$AM68)+(INDEX(ItemCosts,MATCH('Blend Sheet'!$AN$4,ItemNum,0),MATCH(C$1,Districts,0))*'Blend Sheet'!$AN68)+(INDEX(ItemCosts,MATCH('Blend Sheet'!$AO$4,ItemNum,0),MATCH(C$1,Districts,0))*'Blend Sheet'!$AO68)+(INDEX(ItemCosts,MATCH('Blend Sheet'!$AP$4,ItemNum,0),MATCH(C$1,Districts,0))*'Blend Sheet'!$AP68)+(INDEX(ItemCosts,MATCH('Blend Sheet'!$AQ$4,ItemNum,0),MATCH(C$1,Districts,0))*'Blend Sheet'!$AQ68)+(INDEX(ItemCosts,MATCH('Blend Sheet'!$AR$4,ItemNum,0),MATCH(C$1,Districts,0))*'Blend Sheet'!$AR68)+(INDEX(ItemCosts,MATCH('Blend Sheet'!$AS$4,ItemNum,0),MATCH(C$1,Districts,0))*'Blend Sheet'!$AS68)</f>
        <v>#N/A</v>
      </c>
      <c r="D65" s="5" t="e">
        <f>(INDEX(ItemCosts,MATCH('Blend Sheet'!$C$4,ItemNum,0),MATCH(D$1,Districts,0))*'Blend Sheet'!$C68)+(INDEX(ItemCosts,MATCH('Blend Sheet'!$D$4,ItemNum,0),MATCH(D$1,Districts,0))*'Blend Sheet'!$D68)+(INDEX(ItemCosts,MATCH('Blend Sheet'!$E$4,ItemNum,0),MATCH(D$1,Districts,0))*'Blend Sheet'!$E68)+(INDEX(ItemCosts,MATCH('Blend Sheet'!$F$4,ItemNum,0),MATCH(D$1,Districts,0))*'Blend Sheet'!$F68)+(INDEX(ItemCosts,MATCH('Blend Sheet'!$G$4,ItemNum,0),MATCH(D$1,Districts,0))*'Blend Sheet'!$G68)+(INDEX(ItemCosts,MATCH('Blend Sheet'!$H$4,ItemNum,0),MATCH(D$1,Districts,0))*'Blend Sheet'!$H68)+(INDEX(ItemCosts,MATCH('Blend Sheet'!$I$4,ItemNum,0),MATCH(D$1,Districts,0))*'Blend Sheet'!$I68)+(INDEX(ItemCosts,MATCH('Blend Sheet'!$J$4,ItemNum,0),MATCH(D$1,Districts,0))*'Blend Sheet'!$J68)+(INDEX(ItemCosts,MATCH('Blend Sheet'!$K$4,ItemNum,0),MATCH(D$1,Districts,0))*'Blend Sheet'!$K68)+(INDEX(ItemCosts,MATCH('Blend Sheet'!$L$4,ItemNum,0),MATCH(D$1,Districts,0))*'Blend Sheet'!$L68)+(INDEX(ItemCosts,MATCH('Blend Sheet'!$M$4,ItemNum,0),MATCH(D$1,Districts,0))*'Blend Sheet'!$M68)+(INDEX(ItemCosts,MATCH('Blend Sheet'!$N$4,ItemNum,0),MATCH(D$1,Districts,0))*'Blend Sheet'!$N68)+(INDEX(ItemCosts,MATCH('Blend Sheet'!$O$4,ItemNum,0),MATCH(D$1,Districts,0))*'Blend Sheet'!$O68)+(INDEX(ItemCosts,MATCH('Blend Sheet'!$P$4,ItemNum,0),MATCH(D$1,Districts,0))*'Blend Sheet'!$P68)+(INDEX(ItemCosts,MATCH('Blend Sheet'!$Q$4,ItemNum,0),MATCH(D$1,Districts,0))*'Blend Sheet'!$Q68)+(INDEX(ItemCosts,MATCH('Blend Sheet'!$R$4,ItemNum,0),MATCH(D$1,Districts,0))*'Blend Sheet'!$R68)+(INDEX(ItemCosts,MATCH('Blend Sheet'!$S$4,ItemNum,0),MATCH(D$1,Districts,0))*'Blend Sheet'!$S68)+(INDEX(ItemCosts,MATCH('Blend Sheet'!$T$4,ItemNum,0),MATCH(D$1,Districts,0))*'Blend Sheet'!$T68)+(INDEX(ItemCosts,MATCH('Blend Sheet'!$U$4,ItemNum,0),MATCH(D$1,Districts,0))*'Blend Sheet'!$U68)+(INDEX(ItemCosts,MATCH('Blend Sheet'!$V$4,ItemNum,0),MATCH(D$1,Districts,0))*'Blend Sheet'!$V68)+(INDEX(ItemCosts,MATCH('Blend Sheet'!$W$4,ItemNum,0),MATCH(D$1,Districts,0))*'Blend Sheet'!$W68)+(INDEX(ItemCosts,MATCH('Blend Sheet'!$X$4,ItemNum,0),MATCH(D$1,Districts,0))*'Blend Sheet'!$X68)+(INDEX(ItemCosts,MATCH('Blend Sheet'!$Y$4,ItemNum,0),MATCH(D$1,Districts,0))*'Blend Sheet'!$Y68)+(INDEX(ItemCosts,MATCH('Blend Sheet'!$Z$4,ItemNum,0),MATCH(D$1,Districts,0))*'Blend Sheet'!$Z68)+(INDEX(ItemCosts,MATCH('Blend Sheet'!$AA$4,ItemNum,0),MATCH(D$1,Districts,0))*'Blend Sheet'!$AA68)+(INDEX(ItemCosts,MATCH('Blend Sheet'!$AB$4,ItemNum,0),MATCH(D$1,Districts,0))*'Blend Sheet'!$AB68)+(INDEX(ItemCosts,MATCH('Blend Sheet'!$AC$4,ItemNum,0),MATCH(D$1,Districts,0))*'Blend Sheet'!$AC68)+(INDEX(ItemCosts,MATCH('Blend Sheet'!$AD$4,ItemNum,0),MATCH(D$1,Districts,0))*'Blend Sheet'!$AD68)+(INDEX(ItemCosts,MATCH('Blend Sheet'!$AE$4,ItemNum,0),MATCH(D$1,Districts,0))*'Blend Sheet'!$AE68)+(INDEX(ItemCosts,MATCH('Blend Sheet'!$AF$4,ItemNum,0),MATCH(D$1,Districts,0))*'Blend Sheet'!$AF68)+(INDEX(ItemCosts,MATCH('Blend Sheet'!$AG$4,ItemNum,0),MATCH(D$1,Districts,0))*'Blend Sheet'!$AG68)+(INDEX(ItemCosts,MATCH('Blend Sheet'!$AH$4,ItemNum,0),MATCH(D$1,Districts,0))*'Blend Sheet'!$AH68)+(INDEX(ItemCosts,MATCH('Blend Sheet'!$AI$4,ItemNum,0),MATCH(D$1,Districts,0))*'Blend Sheet'!$AI68)+(INDEX(ItemCosts,MATCH('Blend Sheet'!$AJ$4,ItemNum,0),MATCH(D$1,Districts,0))*'Blend Sheet'!$AJ68)+(INDEX(ItemCosts,MATCH('Blend Sheet'!$AK$4,ItemNum,0),MATCH(D$1,Districts,0))*'Blend Sheet'!$AK68)+(INDEX(ItemCosts,MATCH('Blend Sheet'!$AL$4,ItemNum,0),MATCH(D$1,Districts,0))*'Blend Sheet'!$AL68)+(INDEX(ItemCosts,MATCH('Blend Sheet'!$AM$4,ItemNum,0),MATCH(D$1,Districts,0))*'Blend Sheet'!$AM68)+(INDEX(ItemCosts,MATCH('Blend Sheet'!$AN$4,ItemNum,0),MATCH(D$1,Districts,0))*'Blend Sheet'!$AN68)+(INDEX(ItemCosts,MATCH('Blend Sheet'!$AO$4,ItemNum,0),MATCH(D$1,Districts,0))*'Blend Sheet'!$AO68)+(INDEX(ItemCosts,MATCH('Blend Sheet'!$AP$4,ItemNum,0),MATCH(D$1,Districts,0))*'Blend Sheet'!$AP68)+(INDEX(ItemCosts,MATCH('Blend Sheet'!$AQ$4,ItemNum,0),MATCH(D$1,Districts,0))*'Blend Sheet'!$AQ68)+(INDEX(ItemCosts,MATCH('Blend Sheet'!$AR$4,ItemNum,0),MATCH(D$1,Districts,0))*'Blend Sheet'!$AR68)+(INDEX(ItemCosts,MATCH('Blend Sheet'!$AS$4,ItemNum,0),MATCH(D$1,Districts,0))*'Blend Sheet'!$AS68)</f>
        <v>#N/A</v>
      </c>
      <c r="E65" s="5" t="e">
        <f>(INDEX(ItemCosts,MATCH('Blend Sheet'!$C$4,ItemNum,0),MATCH(E$1,Districts,0))*'Blend Sheet'!$C68)+(INDEX(ItemCosts,MATCH('Blend Sheet'!$D$4,ItemNum,0),MATCH(E$1,Districts,0))*'Blend Sheet'!$D68)+(INDEX(ItemCosts,MATCH('Blend Sheet'!$E$4,ItemNum,0),MATCH(E$1,Districts,0))*'Blend Sheet'!$E68)+(INDEX(ItemCosts,MATCH('Blend Sheet'!$F$4,ItemNum,0),MATCH(E$1,Districts,0))*'Blend Sheet'!$F68)+(INDEX(ItemCosts,MATCH('Blend Sheet'!$G$4,ItemNum,0),MATCH(E$1,Districts,0))*'Blend Sheet'!$G68)+(INDEX(ItemCosts,MATCH('Blend Sheet'!$H$4,ItemNum,0),MATCH(E$1,Districts,0))*'Blend Sheet'!$H68)+(INDEX(ItemCosts,MATCH('Blend Sheet'!$I$4,ItemNum,0),MATCH(E$1,Districts,0))*'Blend Sheet'!$I68)+(INDEX(ItemCosts,MATCH('Blend Sheet'!$J$4,ItemNum,0),MATCH(E$1,Districts,0))*'Blend Sheet'!$J68)+(INDEX(ItemCosts,MATCH('Blend Sheet'!$K$4,ItemNum,0),MATCH(E$1,Districts,0))*'Blend Sheet'!$K68)+(INDEX(ItemCosts,MATCH('Blend Sheet'!$L$4,ItemNum,0),MATCH(E$1,Districts,0))*'Blend Sheet'!$L68)+(INDEX(ItemCosts,MATCH('Blend Sheet'!$M$4,ItemNum,0),MATCH(E$1,Districts,0))*'Blend Sheet'!$M68)+(INDEX(ItemCosts,MATCH('Blend Sheet'!$N$4,ItemNum,0),MATCH(E$1,Districts,0))*'Blend Sheet'!$N68)+(INDEX(ItemCosts,MATCH('Blend Sheet'!$O$4,ItemNum,0),MATCH(E$1,Districts,0))*'Blend Sheet'!$O68)+(INDEX(ItemCosts,MATCH('Blend Sheet'!$P$4,ItemNum,0),MATCH(E$1,Districts,0))*'Blend Sheet'!$P68)+(INDEX(ItemCosts,MATCH('Blend Sheet'!$Q$4,ItemNum,0),MATCH(E$1,Districts,0))*'Blend Sheet'!$Q68)+(INDEX(ItemCosts,MATCH('Blend Sheet'!$R$4,ItemNum,0),MATCH(E$1,Districts,0))*'Blend Sheet'!$R68)+(INDEX(ItemCosts,MATCH('Blend Sheet'!$S$4,ItemNum,0),MATCH(E$1,Districts,0))*'Blend Sheet'!$S68)+(INDEX(ItemCosts,MATCH('Blend Sheet'!$T$4,ItemNum,0),MATCH(E$1,Districts,0))*'Blend Sheet'!$T68)+(INDEX(ItemCosts,MATCH('Blend Sheet'!$U$4,ItemNum,0),MATCH(E$1,Districts,0))*'Blend Sheet'!$U68)+(INDEX(ItemCosts,MATCH('Blend Sheet'!$V$4,ItemNum,0),MATCH(E$1,Districts,0))*'Blend Sheet'!$V68)+(INDEX(ItemCosts,MATCH('Blend Sheet'!$W$4,ItemNum,0),MATCH(E$1,Districts,0))*'Blend Sheet'!$W68)+(INDEX(ItemCosts,MATCH('Blend Sheet'!$X$4,ItemNum,0),MATCH(E$1,Districts,0))*'Blend Sheet'!$X68)+(INDEX(ItemCosts,MATCH('Blend Sheet'!$Y$4,ItemNum,0),MATCH(E$1,Districts,0))*'Blend Sheet'!$Y68)+(INDEX(ItemCosts,MATCH('Blend Sheet'!$Z$4,ItemNum,0),MATCH(E$1,Districts,0))*'Blend Sheet'!$Z68)+(INDEX(ItemCosts,MATCH('Blend Sheet'!$AA$4,ItemNum,0),MATCH(E$1,Districts,0))*'Blend Sheet'!$AA68)+(INDEX(ItemCosts,MATCH('Blend Sheet'!$AB$4,ItemNum,0),MATCH(E$1,Districts,0))*'Blend Sheet'!$AB68)+(INDEX(ItemCosts,MATCH('Blend Sheet'!$AC$4,ItemNum,0),MATCH(E$1,Districts,0))*'Blend Sheet'!$AC68)+(INDEX(ItemCosts,MATCH('Blend Sheet'!$AD$4,ItemNum,0),MATCH(E$1,Districts,0))*'Blend Sheet'!$AD68)+(INDEX(ItemCosts,MATCH('Blend Sheet'!$AE$4,ItemNum,0),MATCH(E$1,Districts,0))*'Blend Sheet'!$AE68)+(INDEX(ItemCosts,MATCH('Blend Sheet'!$AF$4,ItemNum,0),MATCH(E$1,Districts,0))*'Blend Sheet'!$AF68)+(INDEX(ItemCosts,MATCH('Blend Sheet'!$AG$4,ItemNum,0),MATCH(E$1,Districts,0))*'Blend Sheet'!$AG68)+(INDEX(ItemCosts,MATCH('Blend Sheet'!$AH$4,ItemNum,0),MATCH(E$1,Districts,0))*'Blend Sheet'!$AH68)+(INDEX(ItemCosts,MATCH('Blend Sheet'!$AI$4,ItemNum,0),MATCH(E$1,Districts,0))*'Blend Sheet'!$AI68)+(INDEX(ItemCosts,MATCH('Blend Sheet'!$AJ$4,ItemNum,0),MATCH(E$1,Districts,0))*'Blend Sheet'!$AJ68)+(INDEX(ItemCosts,MATCH('Blend Sheet'!$AK$4,ItemNum,0),MATCH(E$1,Districts,0))*'Blend Sheet'!$AK68)+(INDEX(ItemCosts,MATCH('Blend Sheet'!$AL$4,ItemNum,0),MATCH(E$1,Districts,0))*'Blend Sheet'!$AL68)+(INDEX(ItemCosts,MATCH('Blend Sheet'!$AM$4,ItemNum,0),MATCH(E$1,Districts,0))*'Blend Sheet'!$AM68)+(INDEX(ItemCosts,MATCH('Blend Sheet'!$AN$4,ItemNum,0),MATCH(E$1,Districts,0))*'Blend Sheet'!$AN68)+(INDEX(ItemCosts,MATCH('Blend Sheet'!$AO$4,ItemNum,0),MATCH(E$1,Districts,0))*'Blend Sheet'!$AO68)+(INDEX(ItemCosts,MATCH('Blend Sheet'!$AP$4,ItemNum,0),MATCH(E$1,Districts,0))*'Blend Sheet'!$AP68)+(INDEX(ItemCosts,MATCH('Blend Sheet'!$AQ$4,ItemNum,0),MATCH(E$1,Districts,0))*'Blend Sheet'!$AQ68)+(INDEX(ItemCosts,MATCH('Blend Sheet'!$AR$4,ItemNum,0),MATCH(E$1,Districts,0))*'Blend Sheet'!$AR68)+(INDEX(ItemCosts,MATCH('Blend Sheet'!$AS$4,ItemNum,0),MATCH(E$1,Districts,0))*'Blend Sheet'!$AS68)</f>
        <v>#N/A</v>
      </c>
      <c r="F65" s="5" t="e">
        <f>(INDEX(ItemCosts,MATCH('Blend Sheet'!$C$4,ItemNum,0),MATCH(F$1,Districts,0))*'Blend Sheet'!$C68)+(INDEX(ItemCosts,MATCH('Blend Sheet'!$D$4,ItemNum,0),MATCH(F$1,Districts,0))*'Blend Sheet'!$D68)+(INDEX(ItemCosts,MATCH('Blend Sheet'!$E$4,ItemNum,0),MATCH(F$1,Districts,0))*'Blend Sheet'!$E68)+(INDEX(ItemCosts,MATCH('Blend Sheet'!$F$4,ItemNum,0),MATCH(F$1,Districts,0))*'Blend Sheet'!$F68)+(INDEX(ItemCosts,MATCH('Blend Sheet'!$G$4,ItemNum,0),MATCH(F$1,Districts,0))*'Blend Sheet'!$G68)+(INDEX(ItemCosts,MATCH('Blend Sheet'!$H$4,ItemNum,0),MATCH(F$1,Districts,0))*'Blend Sheet'!$H68)+(INDEX(ItemCosts,MATCH('Blend Sheet'!$I$4,ItemNum,0),MATCH(F$1,Districts,0))*'Blend Sheet'!$I68)+(INDEX(ItemCosts,MATCH('Blend Sheet'!$J$4,ItemNum,0),MATCH(F$1,Districts,0))*'Blend Sheet'!$J68)+(INDEX(ItemCosts,MATCH('Blend Sheet'!$K$4,ItemNum,0),MATCH(F$1,Districts,0))*'Blend Sheet'!$K68)+(INDEX(ItemCosts,MATCH('Blend Sheet'!$L$4,ItemNum,0),MATCH(F$1,Districts,0))*'Blend Sheet'!$L68)+(INDEX(ItemCosts,MATCH('Blend Sheet'!$M$4,ItemNum,0),MATCH(F$1,Districts,0))*'Blend Sheet'!$M68)+(INDEX(ItemCosts,MATCH('Blend Sheet'!$N$4,ItemNum,0),MATCH(F$1,Districts,0))*'Blend Sheet'!$N68)+(INDEX(ItemCosts,MATCH('Blend Sheet'!$O$4,ItemNum,0),MATCH(F$1,Districts,0))*'Blend Sheet'!$O68)+(INDEX(ItemCosts,MATCH('Blend Sheet'!$P$4,ItemNum,0),MATCH(F$1,Districts,0))*'Blend Sheet'!$P68)+(INDEX(ItemCosts,MATCH('Blend Sheet'!$Q$4,ItemNum,0),MATCH(F$1,Districts,0))*'Blend Sheet'!$Q68)+(INDEX(ItemCosts,MATCH('Blend Sheet'!$R$4,ItemNum,0),MATCH(F$1,Districts,0))*'Blend Sheet'!$R68)+(INDEX(ItemCosts,MATCH('Blend Sheet'!$S$4,ItemNum,0),MATCH(F$1,Districts,0))*'Blend Sheet'!$S68)+(INDEX(ItemCosts,MATCH('Blend Sheet'!$T$4,ItemNum,0),MATCH(F$1,Districts,0))*'Blend Sheet'!$T68)+(INDEX(ItemCosts,MATCH('Blend Sheet'!$U$4,ItemNum,0),MATCH(F$1,Districts,0))*'Blend Sheet'!$U68)+(INDEX(ItemCosts,MATCH('Blend Sheet'!$V$4,ItemNum,0),MATCH(F$1,Districts,0))*'Blend Sheet'!$V68)+(INDEX(ItemCosts,MATCH('Blend Sheet'!$W$4,ItemNum,0),MATCH(F$1,Districts,0))*'Blend Sheet'!$W68)+(INDEX(ItemCosts,MATCH('Blend Sheet'!$X$4,ItemNum,0),MATCH(F$1,Districts,0))*'Blend Sheet'!$X68)+(INDEX(ItemCosts,MATCH('Blend Sheet'!$Y$4,ItemNum,0),MATCH(F$1,Districts,0))*'Blend Sheet'!$Y68)+(INDEX(ItemCosts,MATCH('Blend Sheet'!$Z$4,ItemNum,0),MATCH(F$1,Districts,0))*'Blend Sheet'!$Z68)+(INDEX(ItemCosts,MATCH('Blend Sheet'!$AA$4,ItemNum,0),MATCH(F$1,Districts,0))*'Blend Sheet'!$AA68)+(INDEX(ItemCosts,MATCH('Blend Sheet'!$AB$4,ItemNum,0),MATCH(F$1,Districts,0))*'Blend Sheet'!$AB68)+(INDEX(ItemCosts,MATCH('Blend Sheet'!$AC$4,ItemNum,0),MATCH(F$1,Districts,0))*'Blend Sheet'!$AC68)+(INDEX(ItemCosts,MATCH('Blend Sheet'!$AD$4,ItemNum,0),MATCH(F$1,Districts,0))*'Blend Sheet'!$AD68)+(INDEX(ItemCosts,MATCH('Blend Sheet'!$AE$4,ItemNum,0),MATCH(F$1,Districts,0))*'Blend Sheet'!$AE68)+(INDEX(ItemCosts,MATCH('Blend Sheet'!$AF$4,ItemNum,0),MATCH(F$1,Districts,0))*'Blend Sheet'!$AF68)+(INDEX(ItemCosts,MATCH('Blend Sheet'!$AG$4,ItemNum,0),MATCH(F$1,Districts,0))*'Blend Sheet'!$AG68)+(INDEX(ItemCosts,MATCH('Blend Sheet'!$AH$4,ItemNum,0),MATCH(F$1,Districts,0))*'Blend Sheet'!$AH68)+(INDEX(ItemCosts,MATCH('Blend Sheet'!$AI$4,ItemNum,0),MATCH(F$1,Districts,0))*'Blend Sheet'!$AI68)+(INDEX(ItemCosts,MATCH('Blend Sheet'!$AJ$4,ItemNum,0),MATCH(F$1,Districts,0))*'Blend Sheet'!$AJ68)+(INDEX(ItemCosts,MATCH('Blend Sheet'!$AK$4,ItemNum,0),MATCH(F$1,Districts,0))*'Blend Sheet'!$AK68)+(INDEX(ItemCosts,MATCH('Blend Sheet'!$AL$4,ItemNum,0),MATCH(F$1,Districts,0))*'Blend Sheet'!$AL68)+(INDEX(ItemCosts,MATCH('Blend Sheet'!$AM$4,ItemNum,0),MATCH(F$1,Districts,0))*'Blend Sheet'!$AM68)+(INDEX(ItemCosts,MATCH('Blend Sheet'!$AN$4,ItemNum,0),MATCH(F$1,Districts,0))*'Blend Sheet'!$AN68)+(INDEX(ItemCosts,MATCH('Blend Sheet'!$AO$4,ItemNum,0),MATCH(F$1,Districts,0))*'Blend Sheet'!$AO68)+(INDEX(ItemCosts,MATCH('Blend Sheet'!$AP$4,ItemNum,0),MATCH(F$1,Districts,0))*'Blend Sheet'!$AP68)+(INDEX(ItemCosts,MATCH('Blend Sheet'!$AQ$4,ItemNum,0),MATCH(F$1,Districts,0))*'Blend Sheet'!$AQ68)+(INDEX(ItemCosts,MATCH('Blend Sheet'!$AR$4,ItemNum,0),MATCH(F$1,Districts,0))*'Blend Sheet'!$AR68)+(INDEX(ItemCosts,MATCH('Blend Sheet'!$AS$4,ItemNum,0),MATCH(F$1,Districts,0))*'Blend Sheet'!$AS68)</f>
        <v>#N/A</v>
      </c>
      <c r="G65" s="5" t="e">
        <f>(INDEX(ItemCosts,MATCH('Blend Sheet'!$C$4,ItemNum,0),MATCH(G$1,Districts,0))*'Blend Sheet'!$C68)+(INDEX(ItemCosts,MATCH('Blend Sheet'!$D$4,ItemNum,0),MATCH(G$1,Districts,0))*'Blend Sheet'!$D68)+(INDEX(ItemCosts,MATCH('Blend Sheet'!$E$4,ItemNum,0),MATCH(G$1,Districts,0))*'Blend Sheet'!$E68)+(INDEX(ItemCosts,MATCH('Blend Sheet'!$F$4,ItemNum,0),MATCH(G$1,Districts,0))*'Blend Sheet'!$F68)+(INDEX(ItemCosts,MATCH('Blend Sheet'!$G$4,ItemNum,0),MATCH(G$1,Districts,0))*'Blend Sheet'!$G68)+(INDEX(ItemCosts,MATCH('Blend Sheet'!$H$4,ItemNum,0),MATCH(G$1,Districts,0))*'Blend Sheet'!$H68)+(INDEX(ItemCosts,MATCH('Blend Sheet'!$I$4,ItemNum,0),MATCH(G$1,Districts,0))*'Blend Sheet'!$I68)+(INDEX(ItemCosts,MATCH('Blend Sheet'!$J$4,ItemNum,0),MATCH(G$1,Districts,0))*'Blend Sheet'!$J68)+(INDEX(ItemCosts,MATCH('Blend Sheet'!$K$4,ItemNum,0),MATCH(G$1,Districts,0))*'Blend Sheet'!$K68)+(INDEX(ItemCosts,MATCH('Blend Sheet'!$L$4,ItemNum,0),MATCH(G$1,Districts,0))*'Blend Sheet'!$L68)+(INDEX(ItemCosts,MATCH('Blend Sheet'!$M$4,ItemNum,0),MATCH(G$1,Districts,0))*'Blend Sheet'!$M68)+(INDEX(ItemCosts,MATCH('Blend Sheet'!$N$4,ItemNum,0),MATCH(G$1,Districts,0))*'Blend Sheet'!$N68)+(INDEX(ItemCosts,MATCH('Blend Sheet'!$O$4,ItemNum,0),MATCH(G$1,Districts,0))*'Blend Sheet'!$O68)+(INDEX(ItemCosts,MATCH('Blend Sheet'!$P$4,ItemNum,0),MATCH(G$1,Districts,0))*'Blend Sheet'!$P68)+(INDEX(ItemCosts,MATCH('Blend Sheet'!$Q$4,ItemNum,0),MATCH(G$1,Districts,0))*'Blend Sheet'!$Q68)+(INDEX(ItemCosts,MATCH('Blend Sheet'!$R$4,ItemNum,0),MATCH(G$1,Districts,0))*'Blend Sheet'!$R68)+(INDEX(ItemCosts,MATCH('Blend Sheet'!$S$4,ItemNum,0),MATCH(G$1,Districts,0))*'Blend Sheet'!$S68)+(INDEX(ItemCosts,MATCH('Blend Sheet'!$T$4,ItemNum,0),MATCH(G$1,Districts,0))*'Blend Sheet'!$T68)+(INDEX(ItemCosts,MATCH('Blend Sheet'!$U$4,ItemNum,0),MATCH(G$1,Districts,0))*'Blend Sheet'!$U68)+(INDEX(ItemCosts,MATCH('Blend Sheet'!$V$4,ItemNum,0),MATCH(G$1,Districts,0))*'Blend Sheet'!$V68)+(INDEX(ItemCosts,MATCH('Blend Sheet'!$W$4,ItemNum,0),MATCH(G$1,Districts,0))*'Blend Sheet'!$W68)+(INDEX(ItemCosts,MATCH('Blend Sheet'!$X$4,ItemNum,0),MATCH(G$1,Districts,0))*'Blend Sheet'!$X68)+(INDEX(ItemCosts,MATCH('Blend Sheet'!$Y$4,ItemNum,0),MATCH(G$1,Districts,0))*'Blend Sheet'!$Y68)+(INDEX(ItemCosts,MATCH('Blend Sheet'!$Z$4,ItemNum,0),MATCH(G$1,Districts,0))*'Blend Sheet'!$Z68)+(INDEX(ItemCosts,MATCH('Blend Sheet'!$AA$4,ItemNum,0),MATCH(G$1,Districts,0))*'Blend Sheet'!$AA68)+(INDEX(ItemCosts,MATCH('Blend Sheet'!$AB$4,ItemNum,0),MATCH(G$1,Districts,0))*'Blend Sheet'!$AB68)+(INDEX(ItemCosts,MATCH('Blend Sheet'!$AC$4,ItemNum,0),MATCH(G$1,Districts,0))*'Blend Sheet'!$AC68)+(INDEX(ItemCosts,MATCH('Blend Sheet'!$AD$4,ItemNum,0),MATCH(G$1,Districts,0))*'Blend Sheet'!$AD68)+(INDEX(ItemCosts,MATCH('Blend Sheet'!$AE$4,ItemNum,0),MATCH(G$1,Districts,0))*'Blend Sheet'!$AE68)+(INDEX(ItemCosts,MATCH('Blend Sheet'!$AF$4,ItemNum,0),MATCH(G$1,Districts,0))*'Blend Sheet'!$AF68)+(INDEX(ItemCosts,MATCH('Blend Sheet'!$AG$4,ItemNum,0),MATCH(G$1,Districts,0))*'Blend Sheet'!$AG68)+(INDEX(ItemCosts,MATCH('Blend Sheet'!$AH$4,ItemNum,0),MATCH(G$1,Districts,0))*'Blend Sheet'!$AH68)+(INDEX(ItemCosts,MATCH('Blend Sheet'!$AI$4,ItemNum,0),MATCH(G$1,Districts,0))*'Blend Sheet'!$AI68)+(INDEX(ItemCosts,MATCH('Blend Sheet'!$AJ$4,ItemNum,0),MATCH(G$1,Districts,0))*'Blend Sheet'!$AJ68)+(INDEX(ItemCosts,MATCH('Blend Sheet'!$AK$4,ItemNum,0),MATCH(G$1,Districts,0))*'Blend Sheet'!$AK68)+(INDEX(ItemCosts,MATCH('Blend Sheet'!$AL$4,ItemNum,0),MATCH(G$1,Districts,0))*'Blend Sheet'!$AL68)+(INDEX(ItemCosts,MATCH('Blend Sheet'!$AM$4,ItemNum,0),MATCH(G$1,Districts,0))*'Blend Sheet'!$AM68)+(INDEX(ItemCosts,MATCH('Blend Sheet'!$AN$4,ItemNum,0),MATCH(G$1,Districts,0))*'Blend Sheet'!$AN68)+(INDEX(ItemCosts,MATCH('Blend Sheet'!$AO$4,ItemNum,0),MATCH(G$1,Districts,0))*'Blend Sheet'!$AO68)+(INDEX(ItemCosts,MATCH('Blend Sheet'!$AP$4,ItemNum,0),MATCH(G$1,Districts,0))*'Blend Sheet'!$AP68)+(INDEX(ItemCosts,MATCH('Blend Sheet'!$AQ$4,ItemNum,0),MATCH(G$1,Districts,0))*'Blend Sheet'!$AQ68)+(INDEX(ItemCosts,MATCH('Blend Sheet'!$AR$4,ItemNum,0),MATCH(G$1,Districts,0))*'Blend Sheet'!$AR68)+(INDEX(ItemCosts,MATCH('Blend Sheet'!$AS$4,ItemNum,0),MATCH(G$1,Districts,0))*'Blend Sheet'!$AS68)</f>
        <v>#N/A</v>
      </c>
      <c r="H65" s="5" t="e">
        <f>(INDEX(ItemCosts,MATCH('Blend Sheet'!$C$4,ItemNum,0),MATCH(H$1,Districts,0))*'Blend Sheet'!$C68)+(INDEX(ItemCosts,MATCH('Blend Sheet'!$D$4,ItemNum,0),MATCH(H$1,Districts,0))*'Blend Sheet'!$D68)+(INDEX(ItemCosts,MATCH('Blend Sheet'!$E$4,ItemNum,0),MATCH(H$1,Districts,0))*'Blend Sheet'!$E68)+(INDEX(ItemCosts,MATCH('Blend Sheet'!$F$4,ItemNum,0),MATCH(H$1,Districts,0))*'Blend Sheet'!$F68)+(INDEX(ItemCosts,MATCH('Blend Sheet'!$G$4,ItemNum,0),MATCH(H$1,Districts,0))*'Blend Sheet'!$G68)+(INDEX(ItemCosts,MATCH('Blend Sheet'!$H$4,ItemNum,0),MATCH(H$1,Districts,0))*'Blend Sheet'!$H68)+(INDEX(ItemCosts,MATCH('Blend Sheet'!$I$4,ItemNum,0),MATCH(H$1,Districts,0))*'Blend Sheet'!$I68)+(INDEX(ItemCosts,MATCH('Blend Sheet'!$J$4,ItemNum,0),MATCH(H$1,Districts,0))*'Blend Sheet'!$J68)+(INDEX(ItemCosts,MATCH('Blend Sheet'!$K$4,ItemNum,0),MATCH(H$1,Districts,0))*'Blend Sheet'!$K68)+(INDEX(ItemCosts,MATCH('Blend Sheet'!$L$4,ItemNum,0),MATCH(H$1,Districts,0))*'Blend Sheet'!$L68)+(INDEX(ItemCosts,MATCH('Blend Sheet'!$M$4,ItemNum,0),MATCH(H$1,Districts,0))*'Blend Sheet'!$M68)+(INDEX(ItemCosts,MATCH('Blend Sheet'!$N$4,ItemNum,0),MATCH(H$1,Districts,0))*'Blend Sheet'!$N68)+(INDEX(ItemCosts,MATCH('Blend Sheet'!$O$4,ItemNum,0),MATCH(H$1,Districts,0))*'Blend Sheet'!$O68)+(INDEX(ItemCosts,MATCH('Blend Sheet'!$P$4,ItemNum,0),MATCH(H$1,Districts,0))*'Blend Sheet'!$P68)+(INDEX(ItemCosts,MATCH('Blend Sheet'!$Q$4,ItemNum,0),MATCH(H$1,Districts,0))*'Blend Sheet'!$Q68)+(INDEX(ItemCosts,MATCH('Blend Sheet'!$R$4,ItemNum,0),MATCH(H$1,Districts,0))*'Blend Sheet'!$R68)+(INDEX(ItemCosts,MATCH('Blend Sheet'!$S$4,ItemNum,0),MATCH(H$1,Districts,0))*'Blend Sheet'!$S68)+(INDEX(ItemCosts,MATCH('Blend Sheet'!$T$4,ItemNum,0),MATCH(H$1,Districts,0))*'Blend Sheet'!$T68)+(INDEX(ItemCosts,MATCH('Blend Sheet'!$U$4,ItemNum,0),MATCH(H$1,Districts,0))*'Blend Sheet'!$U68)+(INDEX(ItemCosts,MATCH('Blend Sheet'!$V$4,ItemNum,0),MATCH(H$1,Districts,0))*'Blend Sheet'!$V68)+(INDEX(ItemCosts,MATCH('Blend Sheet'!$W$4,ItemNum,0),MATCH(H$1,Districts,0))*'Blend Sheet'!$W68)+(INDEX(ItemCosts,MATCH('Blend Sheet'!$X$4,ItemNum,0),MATCH(H$1,Districts,0))*'Blend Sheet'!$X68)+(INDEX(ItemCosts,MATCH('Blend Sheet'!$Y$4,ItemNum,0),MATCH(H$1,Districts,0))*'Blend Sheet'!$Y68)+(INDEX(ItemCosts,MATCH('Blend Sheet'!$Z$4,ItemNum,0),MATCH(H$1,Districts,0))*'Blend Sheet'!$Z68)+(INDEX(ItemCosts,MATCH('Blend Sheet'!$AA$4,ItemNum,0),MATCH(H$1,Districts,0))*'Blend Sheet'!$AA68)+(INDEX(ItemCosts,MATCH('Blend Sheet'!$AB$4,ItemNum,0),MATCH(H$1,Districts,0))*'Blend Sheet'!$AB68)+(INDEX(ItemCosts,MATCH('Blend Sheet'!$AC$4,ItemNum,0),MATCH(H$1,Districts,0))*'Blend Sheet'!$AC68)+(INDEX(ItemCosts,MATCH('Blend Sheet'!$AD$4,ItemNum,0),MATCH(H$1,Districts,0))*'Blend Sheet'!$AD68)+(INDEX(ItemCosts,MATCH('Blend Sheet'!$AE$4,ItemNum,0),MATCH(H$1,Districts,0))*'Blend Sheet'!$AE68)+(INDEX(ItemCosts,MATCH('Blend Sheet'!$AF$4,ItemNum,0),MATCH(H$1,Districts,0))*'Blend Sheet'!$AF68)+(INDEX(ItemCosts,MATCH('Blend Sheet'!$AG$4,ItemNum,0),MATCH(H$1,Districts,0))*'Blend Sheet'!$AG68)+(INDEX(ItemCosts,MATCH('Blend Sheet'!$AH$4,ItemNum,0),MATCH(H$1,Districts,0))*'Blend Sheet'!$AH68)+(INDEX(ItemCosts,MATCH('Blend Sheet'!$AI$4,ItemNum,0),MATCH(H$1,Districts,0))*'Blend Sheet'!$AI68)+(INDEX(ItemCosts,MATCH('Blend Sheet'!$AJ$4,ItemNum,0),MATCH(H$1,Districts,0))*'Blend Sheet'!$AJ68)+(INDEX(ItemCosts,MATCH('Blend Sheet'!$AK$4,ItemNum,0),MATCH(H$1,Districts,0))*'Blend Sheet'!$AK68)+(INDEX(ItemCosts,MATCH('Blend Sheet'!$AL$4,ItemNum,0),MATCH(H$1,Districts,0))*'Blend Sheet'!$AL68)+(INDEX(ItemCosts,MATCH('Blend Sheet'!$AM$4,ItemNum,0),MATCH(H$1,Districts,0))*'Blend Sheet'!$AM68)+(INDEX(ItemCosts,MATCH('Blend Sheet'!$AN$4,ItemNum,0),MATCH(H$1,Districts,0))*'Blend Sheet'!$AN68)+(INDEX(ItemCosts,MATCH('Blend Sheet'!$AO$4,ItemNum,0),MATCH(H$1,Districts,0))*'Blend Sheet'!$AO68)+(INDEX(ItemCosts,MATCH('Blend Sheet'!$AP$4,ItemNum,0),MATCH(H$1,Districts,0))*'Blend Sheet'!$AP68)+(INDEX(ItemCosts,MATCH('Blend Sheet'!$AQ$4,ItemNum,0),MATCH(H$1,Districts,0))*'Blend Sheet'!$AQ68)+(INDEX(ItemCosts,MATCH('Blend Sheet'!$AR$4,ItemNum,0),MATCH(H$1,Districts,0))*'Blend Sheet'!$AR68)+(INDEX(ItemCosts,MATCH('Blend Sheet'!$AS$4,ItemNum,0),MATCH(H$1,Districts,0))*'Blend Sheet'!$AS68)</f>
        <v>#N/A</v>
      </c>
      <c r="I65" s="5" t="e">
        <f>(INDEX(ItemCosts,MATCH('Blend Sheet'!$C$4,ItemNum,0),MATCH(I$1,Districts,0))*'Blend Sheet'!$C68)+(INDEX(ItemCosts,MATCH('Blend Sheet'!$D$4,ItemNum,0),MATCH(I$1,Districts,0))*'Blend Sheet'!$D68)+(INDEX(ItemCosts,MATCH('Blend Sheet'!$E$4,ItemNum,0),MATCH(I$1,Districts,0))*'Blend Sheet'!$E68)+(INDEX(ItemCosts,MATCH('Blend Sheet'!$F$4,ItemNum,0),MATCH(I$1,Districts,0))*'Blend Sheet'!$F68)+(INDEX(ItemCosts,MATCH('Blend Sheet'!$G$4,ItemNum,0),MATCH(I$1,Districts,0))*'Blend Sheet'!$G68)+(INDEX(ItemCosts,MATCH('Blend Sheet'!$H$4,ItemNum,0),MATCH(I$1,Districts,0))*'Blend Sheet'!$H68)+(INDEX(ItemCosts,MATCH('Blend Sheet'!$I$4,ItemNum,0),MATCH(I$1,Districts,0))*'Blend Sheet'!$I68)+(INDEX(ItemCosts,MATCH('Blend Sheet'!$J$4,ItemNum,0),MATCH(I$1,Districts,0))*'Blend Sheet'!$J68)+(INDEX(ItemCosts,MATCH('Blend Sheet'!$K$4,ItemNum,0),MATCH(I$1,Districts,0))*'Blend Sheet'!$K68)+(INDEX(ItemCosts,MATCH('Blend Sheet'!$L$4,ItemNum,0),MATCH(I$1,Districts,0))*'Blend Sheet'!$L68)+(INDEX(ItemCosts,MATCH('Blend Sheet'!$M$4,ItemNum,0),MATCH(I$1,Districts,0))*'Blend Sheet'!$M68)+(INDEX(ItemCosts,MATCH('Blend Sheet'!$N$4,ItemNum,0),MATCH(I$1,Districts,0))*'Blend Sheet'!$N68)+(INDEX(ItemCosts,MATCH('Blend Sheet'!$O$4,ItemNum,0),MATCH(I$1,Districts,0))*'Blend Sheet'!$O68)+(INDEX(ItemCosts,MATCH('Blend Sheet'!$P$4,ItemNum,0),MATCH(I$1,Districts,0))*'Blend Sheet'!$P68)+(INDEX(ItemCosts,MATCH('Blend Sheet'!$Q$4,ItemNum,0),MATCH(I$1,Districts,0))*'Blend Sheet'!$Q68)+(INDEX(ItemCosts,MATCH('Blend Sheet'!$R$4,ItemNum,0),MATCH(I$1,Districts,0))*'Blend Sheet'!$R68)+(INDEX(ItemCosts,MATCH('Blend Sheet'!$S$4,ItemNum,0),MATCH(I$1,Districts,0))*'Blend Sheet'!$S68)+(INDEX(ItemCosts,MATCH('Blend Sheet'!$T$4,ItemNum,0),MATCH(I$1,Districts,0))*'Blend Sheet'!$T68)+(INDEX(ItemCosts,MATCH('Blend Sheet'!$U$4,ItemNum,0),MATCH(I$1,Districts,0))*'Blend Sheet'!$U68)+(INDEX(ItemCosts,MATCH('Blend Sheet'!$V$4,ItemNum,0),MATCH(I$1,Districts,0))*'Blend Sheet'!$V68)+(INDEX(ItemCosts,MATCH('Blend Sheet'!$W$4,ItemNum,0),MATCH(I$1,Districts,0))*'Blend Sheet'!$W68)+(INDEX(ItemCosts,MATCH('Blend Sheet'!$X$4,ItemNum,0),MATCH(I$1,Districts,0))*'Blend Sheet'!$X68)+(INDEX(ItemCosts,MATCH('Blend Sheet'!$Y$4,ItemNum,0),MATCH(I$1,Districts,0))*'Blend Sheet'!$Y68)+(INDEX(ItemCosts,MATCH('Blend Sheet'!$Z$4,ItemNum,0),MATCH(I$1,Districts,0))*'Blend Sheet'!$Z68)+(INDEX(ItemCosts,MATCH('Blend Sheet'!$AA$4,ItemNum,0),MATCH(I$1,Districts,0))*'Blend Sheet'!$AA68)+(INDEX(ItemCosts,MATCH('Blend Sheet'!$AB$4,ItemNum,0),MATCH(I$1,Districts,0))*'Blend Sheet'!$AB68)+(INDEX(ItemCosts,MATCH('Blend Sheet'!$AC$4,ItemNum,0),MATCH(I$1,Districts,0))*'Blend Sheet'!$AC68)+(INDEX(ItemCosts,MATCH('Blend Sheet'!$AD$4,ItemNum,0),MATCH(I$1,Districts,0))*'Blend Sheet'!$AD68)+(INDEX(ItemCosts,MATCH('Blend Sheet'!$AE$4,ItemNum,0),MATCH(I$1,Districts,0))*'Blend Sheet'!$AE68)+(INDEX(ItemCosts,MATCH('Blend Sheet'!$AF$4,ItemNum,0),MATCH(I$1,Districts,0))*'Blend Sheet'!$AF68)+(INDEX(ItemCosts,MATCH('Blend Sheet'!$AG$4,ItemNum,0),MATCH(I$1,Districts,0))*'Blend Sheet'!$AG68)+(INDEX(ItemCosts,MATCH('Blend Sheet'!$AH$4,ItemNum,0),MATCH(I$1,Districts,0))*'Blend Sheet'!$AH68)+(INDEX(ItemCosts,MATCH('Blend Sheet'!$AI$4,ItemNum,0),MATCH(I$1,Districts,0))*'Blend Sheet'!$AI68)+(INDEX(ItemCosts,MATCH('Blend Sheet'!$AJ$4,ItemNum,0),MATCH(I$1,Districts,0))*'Blend Sheet'!$AJ68)+(INDEX(ItemCosts,MATCH('Blend Sheet'!$AK$4,ItemNum,0),MATCH(I$1,Districts,0))*'Blend Sheet'!$AK68)+(INDEX(ItemCosts,MATCH('Blend Sheet'!$AL$4,ItemNum,0),MATCH(I$1,Districts,0))*'Blend Sheet'!$AL68)+(INDEX(ItemCosts,MATCH('Blend Sheet'!$AM$4,ItemNum,0),MATCH(I$1,Districts,0))*'Blend Sheet'!$AM68)+(INDEX(ItemCosts,MATCH('Blend Sheet'!$AN$4,ItemNum,0),MATCH(I$1,Districts,0))*'Blend Sheet'!$AN68)+(INDEX(ItemCosts,MATCH('Blend Sheet'!$AO$4,ItemNum,0),MATCH(I$1,Districts,0))*'Blend Sheet'!$AO68)+(INDEX(ItemCosts,MATCH('Blend Sheet'!$AP$4,ItemNum,0),MATCH(I$1,Districts,0))*'Blend Sheet'!$AP68)+(INDEX(ItemCosts,MATCH('Blend Sheet'!$AQ$4,ItemNum,0),MATCH(I$1,Districts,0))*'Blend Sheet'!$AQ68)+(INDEX(ItemCosts,MATCH('Blend Sheet'!$AR$4,ItemNum,0),MATCH(I$1,Districts,0))*'Blend Sheet'!$AR68)+(INDEX(ItemCosts,MATCH('Blend Sheet'!$AS$4,ItemNum,0),MATCH(I$1,Districts,0))*'Blend Sheet'!$AS68)</f>
        <v>#N/A</v>
      </c>
      <c r="J65" s="5" t="e">
        <f>(INDEX(ItemCosts,MATCH('Blend Sheet'!$C$4,ItemNum,0),MATCH(J$1,Districts,0))*'Blend Sheet'!$C68)+(INDEX(ItemCosts,MATCH('Blend Sheet'!$D$4,ItemNum,0),MATCH(J$1,Districts,0))*'Blend Sheet'!$D68)+(INDEX(ItemCosts,MATCH('Blend Sheet'!$E$4,ItemNum,0),MATCH(J$1,Districts,0))*'Blend Sheet'!$E68)+(INDEX(ItemCosts,MATCH('Blend Sheet'!$F$4,ItemNum,0),MATCH(J$1,Districts,0))*'Blend Sheet'!$F68)+(INDEX(ItemCosts,MATCH('Blend Sheet'!$G$4,ItemNum,0),MATCH(J$1,Districts,0))*'Blend Sheet'!$G68)+(INDEX(ItemCosts,MATCH('Blend Sheet'!$H$4,ItemNum,0),MATCH(J$1,Districts,0))*'Blend Sheet'!$H68)+(INDEX(ItemCosts,MATCH('Blend Sheet'!$I$4,ItemNum,0),MATCH(J$1,Districts,0))*'Blend Sheet'!$I68)+(INDEX(ItemCosts,MATCH('Blend Sheet'!$J$4,ItemNum,0),MATCH(J$1,Districts,0))*'Blend Sheet'!$J68)+(INDEX(ItemCosts,MATCH('Blend Sheet'!$K$4,ItemNum,0),MATCH(J$1,Districts,0))*'Blend Sheet'!$K68)+(INDEX(ItemCosts,MATCH('Blend Sheet'!$L$4,ItemNum,0),MATCH(J$1,Districts,0))*'Blend Sheet'!$L68)+(INDEX(ItemCosts,MATCH('Blend Sheet'!$M$4,ItemNum,0),MATCH(J$1,Districts,0))*'Blend Sheet'!$M68)+(INDEX(ItemCosts,MATCH('Blend Sheet'!$N$4,ItemNum,0),MATCH(J$1,Districts,0))*'Blend Sheet'!$N68)+(INDEX(ItemCosts,MATCH('Blend Sheet'!$O$4,ItemNum,0),MATCH(J$1,Districts,0))*'Blend Sheet'!$O68)+(INDEX(ItemCosts,MATCH('Blend Sheet'!$P$4,ItemNum,0),MATCH(J$1,Districts,0))*'Blend Sheet'!$P68)+(INDEX(ItemCosts,MATCH('Blend Sheet'!$Q$4,ItemNum,0),MATCH(J$1,Districts,0))*'Blend Sheet'!$Q68)+(INDEX(ItemCosts,MATCH('Blend Sheet'!$R$4,ItemNum,0),MATCH(J$1,Districts,0))*'Blend Sheet'!$R68)+(INDEX(ItemCosts,MATCH('Blend Sheet'!$S$4,ItemNum,0),MATCH(J$1,Districts,0))*'Blend Sheet'!$S68)+(INDEX(ItemCosts,MATCH('Blend Sheet'!$T$4,ItemNum,0),MATCH(J$1,Districts,0))*'Blend Sheet'!$T68)+(INDEX(ItemCosts,MATCH('Blend Sheet'!$U$4,ItemNum,0),MATCH(J$1,Districts,0))*'Blend Sheet'!$U68)+(INDEX(ItemCosts,MATCH('Blend Sheet'!$V$4,ItemNum,0),MATCH(J$1,Districts,0))*'Blend Sheet'!$V68)+(INDEX(ItemCosts,MATCH('Blend Sheet'!$W$4,ItemNum,0),MATCH(J$1,Districts,0))*'Blend Sheet'!$W68)+(INDEX(ItemCosts,MATCH('Blend Sheet'!$X$4,ItemNum,0),MATCH(J$1,Districts,0))*'Blend Sheet'!$X68)+(INDEX(ItemCosts,MATCH('Blend Sheet'!$Y$4,ItemNum,0),MATCH(J$1,Districts,0))*'Blend Sheet'!$Y68)+(INDEX(ItemCosts,MATCH('Blend Sheet'!$Z$4,ItemNum,0),MATCH(J$1,Districts,0))*'Blend Sheet'!$Z68)+(INDEX(ItemCosts,MATCH('Blend Sheet'!$AA$4,ItemNum,0),MATCH(J$1,Districts,0))*'Blend Sheet'!$AA68)+(INDEX(ItemCosts,MATCH('Blend Sheet'!$AB$4,ItemNum,0),MATCH(J$1,Districts,0))*'Blend Sheet'!$AB68)+(INDEX(ItemCosts,MATCH('Blend Sheet'!$AC$4,ItemNum,0),MATCH(J$1,Districts,0))*'Blend Sheet'!$AC68)+(INDEX(ItemCosts,MATCH('Blend Sheet'!$AD$4,ItemNum,0),MATCH(J$1,Districts,0))*'Blend Sheet'!$AD68)+(INDEX(ItemCosts,MATCH('Blend Sheet'!$AE$4,ItemNum,0),MATCH(J$1,Districts,0))*'Blend Sheet'!$AE68)+(INDEX(ItemCosts,MATCH('Blend Sheet'!$AF$4,ItemNum,0),MATCH(J$1,Districts,0))*'Blend Sheet'!$AF68)+(INDEX(ItemCosts,MATCH('Blend Sheet'!$AG$4,ItemNum,0),MATCH(J$1,Districts,0))*'Blend Sheet'!$AG68)+(INDEX(ItemCosts,MATCH('Blend Sheet'!$AH$4,ItemNum,0),MATCH(J$1,Districts,0))*'Blend Sheet'!$AH68)+(INDEX(ItemCosts,MATCH('Blend Sheet'!$AI$4,ItemNum,0),MATCH(J$1,Districts,0))*'Blend Sheet'!$AI68)+(INDEX(ItemCosts,MATCH('Blend Sheet'!$AJ$4,ItemNum,0),MATCH(J$1,Districts,0))*'Blend Sheet'!$AJ68)+(INDEX(ItemCosts,MATCH('Blend Sheet'!$AK$4,ItemNum,0),MATCH(J$1,Districts,0))*'Blend Sheet'!$AK68)+(INDEX(ItemCosts,MATCH('Blend Sheet'!$AL$4,ItemNum,0),MATCH(J$1,Districts,0))*'Blend Sheet'!$AL68)+(INDEX(ItemCosts,MATCH('Blend Sheet'!$AM$4,ItemNum,0),MATCH(J$1,Districts,0))*'Blend Sheet'!$AM68)+(INDEX(ItemCosts,MATCH('Blend Sheet'!$AN$4,ItemNum,0),MATCH(J$1,Districts,0))*'Blend Sheet'!$AN68)+(INDEX(ItemCosts,MATCH('Blend Sheet'!$AO$4,ItemNum,0),MATCH(J$1,Districts,0))*'Blend Sheet'!$AO68)+(INDEX(ItemCosts,MATCH('Blend Sheet'!$AP$4,ItemNum,0),MATCH(J$1,Districts,0))*'Blend Sheet'!$AP68)+(INDEX(ItemCosts,MATCH('Blend Sheet'!$AQ$4,ItemNum,0),MATCH(J$1,Districts,0))*'Blend Sheet'!$AQ68)+(INDEX(ItemCosts,MATCH('Blend Sheet'!$AR$4,ItemNum,0),MATCH(J$1,Districts,0))*'Blend Sheet'!$AR68)+(INDEX(ItemCosts,MATCH('Blend Sheet'!$AS$4,ItemNum,0),MATCH(J$1,Districts,0))*'Blend Sheet'!$AS68)</f>
        <v>#N/A</v>
      </c>
      <c r="K65" s="5" t="e">
        <f>(INDEX(ItemCosts,MATCH('Blend Sheet'!$C$4,ItemNum,0),MATCH(K$1,Districts,0))*'Blend Sheet'!$C68)+(INDEX(ItemCosts,MATCH('Blend Sheet'!$D$4,ItemNum,0),MATCH(K$1,Districts,0))*'Blend Sheet'!$D68)+(INDEX(ItemCosts,MATCH('Blend Sheet'!$E$4,ItemNum,0),MATCH(K$1,Districts,0))*'Blend Sheet'!$E68)+(INDEX(ItemCosts,MATCH('Blend Sheet'!$F$4,ItemNum,0),MATCH(K$1,Districts,0))*'Blend Sheet'!$F68)+(INDEX(ItemCosts,MATCH('Blend Sheet'!$G$4,ItemNum,0),MATCH(K$1,Districts,0))*'Blend Sheet'!$G68)+(INDEX(ItemCosts,MATCH('Blend Sheet'!$H$4,ItemNum,0),MATCH(K$1,Districts,0))*'Blend Sheet'!$H68)+(INDEX(ItemCosts,MATCH('Blend Sheet'!$I$4,ItemNum,0),MATCH(K$1,Districts,0))*'Blend Sheet'!$I68)+(INDEX(ItemCosts,MATCH('Blend Sheet'!$J$4,ItemNum,0),MATCH(K$1,Districts,0))*'Blend Sheet'!$J68)+(INDEX(ItemCosts,MATCH('Blend Sheet'!$K$4,ItemNum,0),MATCH(K$1,Districts,0))*'Blend Sheet'!$K68)+(INDEX(ItemCosts,MATCH('Blend Sheet'!$L$4,ItemNum,0),MATCH(K$1,Districts,0))*'Blend Sheet'!$L68)+(INDEX(ItemCosts,MATCH('Blend Sheet'!$M$4,ItemNum,0),MATCH(K$1,Districts,0))*'Blend Sheet'!$M68)+(INDEX(ItemCosts,MATCH('Blend Sheet'!$N$4,ItemNum,0),MATCH(K$1,Districts,0))*'Blend Sheet'!$N68)+(INDEX(ItemCosts,MATCH('Blend Sheet'!$O$4,ItemNum,0),MATCH(K$1,Districts,0))*'Blend Sheet'!$O68)+(INDEX(ItemCosts,MATCH('Blend Sheet'!$P$4,ItemNum,0),MATCH(K$1,Districts,0))*'Blend Sheet'!$P68)+(INDEX(ItemCosts,MATCH('Blend Sheet'!$Q$4,ItemNum,0),MATCH(K$1,Districts,0))*'Blend Sheet'!$Q68)+(INDEX(ItemCosts,MATCH('Blend Sheet'!$R$4,ItemNum,0),MATCH(K$1,Districts,0))*'Blend Sheet'!$R68)+(INDEX(ItemCosts,MATCH('Blend Sheet'!$S$4,ItemNum,0),MATCH(K$1,Districts,0))*'Blend Sheet'!$S68)+(INDEX(ItemCosts,MATCH('Blend Sheet'!$T$4,ItemNum,0),MATCH(K$1,Districts,0))*'Blend Sheet'!$T68)+(INDEX(ItemCosts,MATCH('Blend Sheet'!$U$4,ItemNum,0),MATCH(K$1,Districts,0))*'Blend Sheet'!$U68)+(INDEX(ItemCosts,MATCH('Blend Sheet'!$V$4,ItemNum,0),MATCH(K$1,Districts,0))*'Blend Sheet'!$V68)+(INDEX(ItemCosts,MATCH('Blend Sheet'!$W$4,ItemNum,0),MATCH(K$1,Districts,0))*'Blend Sheet'!$W68)+(INDEX(ItemCosts,MATCH('Blend Sheet'!$X$4,ItemNum,0),MATCH(K$1,Districts,0))*'Blend Sheet'!$X68)+(INDEX(ItemCosts,MATCH('Blend Sheet'!$Y$4,ItemNum,0),MATCH(K$1,Districts,0))*'Blend Sheet'!$Y68)+(INDEX(ItemCosts,MATCH('Blend Sheet'!$Z$4,ItemNum,0),MATCH(K$1,Districts,0))*'Blend Sheet'!$Z68)+(INDEX(ItemCosts,MATCH('Blend Sheet'!$AA$4,ItemNum,0),MATCH(K$1,Districts,0))*'Blend Sheet'!$AA68)+(INDEX(ItemCosts,MATCH('Blend Sheet'!$AB$4,ItemNum,0),MATCH(K$1,Districts,0))*'Blend Sheet'!$AB68)+(INDEX(ItemCosts,MATCH('Blend Sheet'!$AC$4,ItemNum,0),MATCH(K$1,Districts,0))*'Blend Sheet'!$AC68)+(INDEX(ItemCosts,MATCH('Blend Sheet'!$AD$4,ItemNum,0),MATCH(K$1,Districts,0))*'Blend Sheet'!$AD68)+(INDEX(ItemCosts,MATCH('Blend Sheet'!$AE$4,ItemNum,0),MATCH(K$1,Districts,0))*'Blend Sheet'!$AE68)+(INDEX(ItemCosts,MATCH('Blend Sheet'!$AF$4,ItemNum,0),MATCH(K$1,Districts,0))*'Blend Sheet'!$AF68)+(INDEX(ItemCosts,MATCH('Blend Sheet'!$AG$4,ItemNum,0),MATCH(K$1,Districts,0))*'Blend Sheet'!$AG68)+(INDEX(ItemCosts,MATCH('Blend Sheet'!$AH$4,ItemNum,0),MATCH(K$1,Districts,0))*'Blend Sheet'!$AH68)+(INDEX(ItemCosts,MATCH('Blend Sheet'!$AI$4,ItemNum,0),MATCH(K$1,Districts,0))*'Blend Sheet'!$AI68)+(INDEX(ItemCosts,MATCH('Blend Sheet'!$AJ$4,ItemNum,0),MATCH(K$1,Districts,0))*'Blend Sheet'!$AJ68)+(INDEX(ItemCosts,MATCH('Blend Sheet'!$AK$4,ItemNum,0),MATCH(K$1,Districts,0))*'Blend Sheet'!$AK68)+(INDEX(ItemCosts,MATCH('Blend Sheet'!$AL$4,ItemNum,0),MATCH(K$1,Districts,0))*'Blend Sheet'!$AL68)+(INDEX(ItemCosts,MATCH('Blend Sheet'!$AM$4,ItemNum,0),MATCH(K$1,Districts,0))*'Blend Sheet'!$AM68)+(INDEX(ItemCosts,MATCH('Blend Sheet'!$AN$4,ItemNum,0),MATCH(K$1,Districts,0))*'Blend Sheet'!$AN68)+(INDEX(ItemCosts,MATCH('Blend Sheet'!$AO$4,ItemNum,0),MATCH(K$1,Districts,0))*'Blend Sheet'!$AO68)+(INDEX(ItemCosts,MATCH('Blend Sheet'!$AP$4,ItemNum,0),MATCH(K$1,Districts,0))*'Blend Sheet'!$AP68)+(INDEX(ItemCosts,MATCH('Blend Sheet'!$AQ$4,ItemNum,0),MATCH(K$1,Districts,0))*'Blend Sheet'!$AQ68)+(INDEX(ItemCosts,MATCH('Blend Sheet'!$AR$4,ItemNum,0),MATCH(K$1,Districts,0))*'Blend Sheet'!$AR68)+(INDEX(ItemCosts,MATCH('Blend Sheet'!$AS$4,ItemNum,0),MATCH(K$1,Districts,0))*'Blend Sheet'!$AS68)</f>
        <v>#N/A</v>
      </c>
      <c r="L65" s="5" t="e">
        <f>(INDEX(ItemCosts,MATCH('Blend Sheet'!$C$4,ItemNum,0),MATCH(L$1,Districts,0))*'Blend Sheet'!$C68)+(INDEX(ItemCosts,MATCH('Blend Sheet'!$D$4,ItemNum,0),MATCH(L$1,Districts,0))*'Blend Sheet'!$D68)+(INDEX(ItemCosts,MATCH('Blend Sheet'!$E$4,ItemNum,0),MATCH(L$1,Districts,0))*'Blend Sheet'!$E68)+(INDEX(ItemCosts,MATCH('Blend Sheet'!$F$4,ItemNum,0),MATCH(L$1,Districts,0))*'Blend Sheet'!$F68)+(INDEX(ItemCosts,MATCH('Blend Sheet'!$G$4,ItemNum,0),MATCH(L$1,Districts,0))*'Blend Sheet'!$G68)+(INDEX(ItemCosts,MATCH('Blend Sheet'!$H$4,ItemNum,0),MATCH(L$1,Districts,0))*'Blend Sheet'!$H68)+(INDEX(ItemCosts,MATCH('Blend Sheet'!$I$4,ItemNum,0),MATCH(L$1,Districts,0))*'Blend Sheet'!$I68)+(INDEX(ItemCosts,MATCH('Blend Sheet'!$J$4,ItemNum,0),MATCH(L$1,Districts,0))*'Blend Sheet'!$J68)+(INDEX(ItemCosts,MATCH('Blend Sheet'!$K$4,ItemNum,0),MATCH(L$1,Districts,0))*'Blend Sheet'!$K68)+(INDEX(ItemCosts,MATCH('Blend Sheet'!$L$4,ItemNum,0),MATCH(L$1,Districts,0))*'Blend Sheet'!$L68)+(INDEX(ItemCosts,MATCH('Blend Sheet'!$M$4,ItemNum,0),MATCH(L$1,Districts,0))*'Blend Sheet'!$M68)+(INDEX(ItemCosts,MATCH('Blend Sheet'!$N$4,ItemNum,0),MATCH(L$1,Districts,0))*'Blend Sheet'!$N68)+(INDEX(ItemCosts,MATCH('Blend Sheet'!$O$4,ItemNum,0),MATCH(L$1,Districts,0))*'Blend Sheet'!$O68)+(INDEX(ItemCosts,MATCH('Blend Sheet'!$P$4,ItemNum,0),MATCH(L$1,Districts,0))*'Blend Sheet'!$P68)+(INDEX(ItemCosts,MATCH('Blend Sheet'!$Q$4,ItemNum,0),MATCH(L$1,Districts,0))*'Blend Sheet'!$Q68)+(INDEX(ItemCosts,MATCH('Blend Sheet'!$R$4,ItemNum,0),MATCH(L$1,Districts,0))*'Blend Sheet'!$R68)+(INDEX(ItemCosts,MATCH('Blend Sheet'!$S$4,ItemNum,0),MATCH(L$1,Districts,0))*'Blend Sheet'!$S68)+(INDEX(ItemCosts,MATCH('Blend Sheet'!$T$4,ItemNum,0),MATCH(L$1,Districts,0))*'Blend Sheet'!$T68)+(INDEX(ItemCosts,MATCH('Blend Sheet'!$U$4,ItemNum,0),MATCH(L$1,Districts,0))*'Blend Sheet'!$U68)+(INDEX(ItemCosts,MATCH('Blend Sheet'!$V$4,ItemNum,0),MATCH(L$1,Districts,0))*'Blend Sheet'!$V68)+(INDEX(ItemCosts,MATCH('Blend Sheet'!$W$4,ItemNum,0),MATCH(L$1,Districts,0))*'Blend Sheet'!$W68)+(INDEX(ItemCosts,MATCH('Blend Sheet'!$X$4,ItemNum,0),MATCH(L$1,Districts,0))*'Blend Sheet'!$X68)+(INDEX(ItemCosts,MATCH('Blend Sheet'!$Y$4,ItemNum,0),MATCH(L$1,Districts,0))*'Blend Sheet'!$Y68)+(INDEX(ItemCosts,MATCH('Blend Sheet'!$Z$4,ItemNum,0),MATCH(L$1,Districts,0))*'Blend Sheet'!$Z68)+(INDEX(ItemCosts,MATCH('Blend Sheet'!$AA$4,ItemNum,0),MATCH(L$1,Districts,0))*'Blend Sheet'!$AA68)+(INDEX(ItemCosts,MATCH('Blend Sheet'!$AB$4,ItemNum,0),MATCH(L$1,Districts,0))*'Blend Sheet'!$AB68)+(INDEX(ItemCosts,MATCH('Blend Sheet'!$AC$4,ItemNum,0),MATCH(L$1,Districts,0))*'Blend Sheet'!$AC68)+(INDEX(ItemCosts,MATCH('Blend Sheet'!$AD$4,ItemNum,0),MATCH(L$1,Districts,0))*'Blend Sheet'!$AD68)+(INDEX(ItemCosts,MATCH('Blend Sheet'!$AE$4,ItemNum,0),MATCH(L$1,Districts,0))*'Blend Sheet'!$AE68)+(INDEX(ItemCosts,MATCH('Blend Sheet'!$AF$4,ItemNum,0),MATCH(L$1,Districts,0))*'Blend Sheet'!$AF68)+(INDEX(ItemCosts,MATCH('Blend Sheet'!$AG$4,ItemNum,0),MATCH(L$1,Districts,0))*'Blend Sheet'!$AG68)+(INDEX(ItemCosts,MATCH('Blend Sheet'!$AH$4,ItemNum,0),MATCH(L$1,Districts,0))*'Blend Sheet'!$AH68)+(INDEX(ItemCosts,MATCH('Blend Sheet'!$AI$4,ItemNum,0),MATCH(L$1,Districts,0))*'Blend Sheet'!$AI68)+(INDEX(ItemCosts,MATCH('Blend Sheet'!$AJ$4,ItemNum,0),MATCH(L$1,Districts,0))*'Blend Sheet'!$AJ68)+(INDEX(ItemCosts,MATCH('Blend Sheet'!$AK$4,ItemNum,0),MATCH(L$1,Districts,0))*'Blend Sheet'!$AK68)+(INDEX(ItemCosts,MATCH('Blend Sheet'!$AL$4,ItemNum,0),MATCH(L$1,Districts,0))*'Blend Sheet'!$AL68)+(INDEX(ItemCosts,MATCH('Blend Sheet'!$AM$4,ItemNum,0),MATCH(L$1,Districts,0))*'Blend Sheet'!$AM68)+(INDEX(ItemCosts,MATCH('Blend Sheet'!$AN$4,ItemNum,0),MATCH(L$1,Districts,0))*'Blend Sheet'!$AN68)+(INDEX(ItemCosts,MATCH('Blend Sheet'!$AO$4,ItemNum,0),MATCH(L$1,Districts,0))*'Blend Sheet'!$AO68)+(INDEX(ItemCosts,MATCH('Blend Sheet'!$AP$4,ItemNum,0),MATCH(L$1,Districts,0))*'Blend Sheet'!$AP68)+(INDEX(ItemCosts,MATCH('Blend Sheet'!$AQ$4,ItemNum,0),MATCH(L$1,Districts,0))*'Blend Sheet'!$AQ68)+(INDEX(ItemCosts,MATCH('Blend Sheet'!$AR$4,ItemNum,0),MATCH(L$1,Districts,0))*'Blend Sheet'!$AR68)+(INDEX(ItemCosts,MATCH('Blend Sheet'!$AS$4,ItemNum,0),MATCH(L$1,Districts,0))*'Blend Sheet'!$AS68)</f>
        <v>#N/A</v>
      </c>
      <c r="M65" s="191"/>
      <c r="N65" s="34" t="e">
        <f>D65/'Blend Sheet'!$BA68</f>
        <v>#N/A</v>
      </c>
      <c r="O65" s="34" t="e">
        <f>E65/'Blend Sheet'!$BA68</f>
        <v>#N/A</v>
      </c>
      <c r="P65" s="34" t="e">
        <f>G65/'Blend Sheet'!$BA68</f>
        <v>#N/A</v>
      </c>
      <c r="Q65" s="34" t="e">
        <f>H65/'Blend Sheet'!$BA68</f>
        <v>#N/A</v>
      </c>
      <c r="R65" s="34" t="e">
        <f>I65/'Blend Sheet'!$BA68</f>
        <v>#N/A</v>
      </c>
      <c r="S65" s="34" t="e">
        <f>J65/'Blend Sheet'!$BA68</f>
        <v>#N/A</v>
      </c>
      <c r="T65" s="34" t="e">
        <f>K65/'Blend Sheet'!$BA68</f>
        <v>#N/A</v>
      </c>
      <c r="U65" s="34" t="e">
        <f>L65/'Blend Sheet'!$BA68</f>
        <v>#N/A</v>
      </c>
    </row>
    <row r="66" spans="1:21" x14ac:dyDescent="0.25">
      <c r="A66" t="str">
        <f>'Blend Sheet'!A69</f>
        <v>Proteus LCS</v>
      </c>
      <c r="B66" s="5" t="e">
        <f>(INDEX(ItemCosts,MATCH('Blend Sheet'!$C$4,ItemNum,0),MATCH(B$1,Districts,0))*'Blend Sheet'!$C69)+(INDEX(ItemCosts,MATCH('Blend Sheet'!$D$4,ItemNum,0),MATCH(B$1,Districts,0))*'Blend Sheet'!$D69)+(INDEX(ItemCosts,MATCH('Blend Sheet'!$E$4,ItemNum,0),MATCH(B$1,Districts,0))*'Blend Sheet'!$E69)+(INDEX(ItemCosts,MATCH('Blend Sheet'!$F$4,ItemNum,0),MATCH(B$1,Districts,0))*'Blend Sheet'!$F69)+(INDEX(ItemCosts,MATCH('Blend Sheet'!$G$4,ItemNum,0),MATCH(B$1,Districts,0))*'Blend Sheet'!$G69)+(INDEX(ItemCosts,MATCH('Blend Sheet'!$H$4,ItemNum,0),MATCH(B$1,Districts,0))*'Blend Sheet'!$H69)+(INDEX(ItemCosts,MATCH('Blend Sheet'!$I$4,ItemNum,0),MATCH(B$1,Districts,0))*'Blend Sheet'!$I69)+(INDEX(ItemCosts,MATCH('Blend Sheet'!$J$4,ItemNum,0),MATCH(B$1,Districts,0))*'Blend Sheet'!$J69)+(INDEX(ItemCosts,MATCH('Blend Sheet'!$K$4,ItemNum,0),MATCH(B$1,Districts,0))*'Blend Sheet'!$K69)+(INDEX(ItemCosts,MATCH('Blend Sheet'!$L$4,ItemNum,0),MATCH(B$1,Districts,0))*'Blend Sheet'!$L69)+(INDEX(ItemCosts,MATCH('Blend Sheet'!$M$4,ItemNum,0),MATCH(B$1,Districts,0))*'Blend Sheet'!$M69)+(INDEX(ItemCosts,MATCH('Blend Sheet'!$N$4,ItemNum,0),MATCH(B$1,Districts,0))*'Blend Sheet'!$N69)+(INDEX(ItemCosts,MATCH('Blend Sheet'!$O$4,ItemNum,0),MATCH(B$1,Districts,0))*'Blend Sheet'!$O69)+(INDEX(ItemCosts,MATCH('Blend Sheet'!$P$4,ItemNum,0),MATCH(B$1,Districts,0))*'Blend Sheet'!$P69)+(INDEX(ItemCosts,MATCH('Blend Sheet'!$Q$4,ItemNum,0),MATCH(B$1,Districts,0))*'Blend Sheet'!$Q69)+(INDEX(ItemCosts,MATCH('Blend Sheet'!$R$4,ItemNum,0),MATCH(B$1,Districts,0))*'Blend Sheet'!$R69)+(INDEX(ItemCosts,MATCH('Blend Sheet'!$S$4,ItemNum,0),MATCH(B$1,Districts,0))*'Blend Sheet'!$S69)+(INDEX(ItemCosts,MATCH('Blend Sheet'!$T$4,ItemNum,0),MATCH(B$1,Districts,0))*'Blend Sheet'!$T69)+(INDEX(ItemCosts,MATCH('Blend Sheet'!$U$4,ItemNum,0),MATCH(B$1,Districts,0))*'Blend Sheet'!$U69)+(INDEX(ItemCosts,MATCH('Blend Sheet'!$V$4,ItemNum,0),MATCH(B$1,Districts,0))*'Blend Sheet'!$V69)+(INDEX(ItemCosts,MATCH('Blend Sheet'!$W$4,ItemNum,0),MATCH(B$1,Districts,0))*'Blend Sheet'!$W69)+(INDEX(ItemCosts,MATCH('Blend Sheet'!$X$4,ItemNum,0),MATCH(B$1,Districts,0))*'Blend Sheet'!$X69)+(INDEX(ItemCosts,MATCH('Blend Sheet'!$Y$4,ItemNum,0),MATCH(B$1,Districts,0))*'Blend Sheet'!$Y69)+(INDEX(ItemCosts,MATCH('Blend Sheet'!$Z$4,ItemNum,0),MATCH(B$1,Districts,0))*'Blend Sheet'!$Z69)+(INDEX(ItemCosts,MATCH('Blend Sheet'!$AA$4,ItemNum,0),MATCH(B$1,Districts,0))*'Blend Sheet'!$AA69)+(INDEX(ItemCosts,MATCH('Blend Sheet'!$AB$4,ItemNum,0),MATCH(B$1,Districts,0))*'Blend Sheet'!$AB69)+(INDEX(ItemCosts,MATCH('Blend Sheet'!$AC$4,ItemNum,0),MATCH(B$1,Districts,0))*'Blend Sheet'!$AC69)+(INDEX(ItemCosts,MATCH('Blend Sheet'!$AD$4,ItemNum,0),MATCH(B$1,Districts,0))*'Blend Sheet'!$AD69)+(INDEX(ItemCosts,MATCH('Blend Sheet'!$AE$4,ItemNum,0),MATCH(B$1,Districts,0))*'Blend Sheet'!$AE69)+(INDEX(ItemCosts,MATCH('Blend Sheet'!$AF$4,ItemNum,0),MATCH(B$1,Districts,0))*'Blend Sheet'!$AF69)+(INDEX(ItemCosts,MATCH('Blend Sheet'!$AG$4,ItemNum,0),MATCH(B$1,Districts,0))*'Blend Sheet'!$AG69)+(INDEX(ItemCosts,MATCH('Blend Sheet'!$AH$4,ItemNum,0),MATCH(B$1,Districts,0))*'Blend Sheet'!$AH69)+(INDEX(ItemCosts,MATCH('Blend Sheet'!$AI$4,ItemNum,0),MATCH(B$1,Districts,0))*'Blend Sheet'!$AI69)+(INDEX(ItemCosts,MATCH('Blend Sheet'!$AJ$4,ItemNum,0),MATCH(B$1,Districts,0))*'Blend Sheet'!$AJ69)+(INDEX(ItemCosts,MATCH('Blend Sheet'!$AK$4,ItemNum,0),MATCH(B$1,Districts,0))*'Blend Sheet'!$AK69)+(INDEX(ItemCosts,MATCH('Blend Sheet'!$AL$4,ItemNum,0),MATCH(B$1,Districts,0))*'Blend Sheet'!$AL69)+(INDEX(ItemCosts,MATCH('Blend Sheet'!$AM$4,ItemNum,0),MATCH(B$1,Districts,0))*'Blend Sheet'!$AM69)+(INDEX(ItemCosts,MATCH('Blend Sheet'!$AN$4,ItemNum,0),MATCH(B$1,Districts,0))*'Blend Sheet'!$AN69)+(INDEX(ItemCosts,MATCH('Blend Sheet'!$AO$4,ItemNum,0),MATCH(B$1,Districts,0))*'Blend Sheet'!$AO69)+(INDEX(ItemCosts,MATCH('Blend Sheet'!$AP$4,ItemNum,0),MATCH(B$1,Districts,0))*'Blend Sheet'!$AP69)+(INDEX(ItemCosts,MATCH('Blend Sheet'!$AQ$4,ItemNum,0),MATCH(B$1,Districts,0))*'Blend Sheet'!$AQ69)+(INDEX(ItemCosts,MATCH('Blend Sheet'!$AR$4,ItemNum,0),MATCH(B$1,Districts,0))*'Blend Sheet'!$AR69)+(INDEX(ItemCosts,MATCH('Blend Sheet'!$AS$4,ItemNum,0),MATCH(B$1,Districts,0))*'Blend Sheet'!$AS69)</f>
        <v>#N/A</v>
      </c>
      <c r="C66" s="5" t="e">
        <f>(INDEX(ItemCosts,MATCH('Blend Sheet'!$C$4,ItemNum,0),MATCH(C$1,Districts,0))*'Blend Sheet'!$C69)+(INDEX(ItemCosts,MATCH('Blend Sheet'!$D$4,ItemNum,0),MATCH(C$1,Districts,0))*'Blend Sheet'!$D69)+(INDEX(ItemCosts,MATCH('Blend Sheet'!$E$4,ItemNum,0),MATCH(C$1,Districts,0))*'Blend Sheet'!$E69)+(INDEX(ItemCosts,MATCH('Blend Sheet'!$F$4,ItemNum,0),MATCH(C$1,Districts,0))*'Blend Sheet'!$F69)+(INDEX(ItemCosts,MATCH('Blend Sheet'!$G$4,ItemNum,0),MATCH(C$1,Districts,0))*'Blend Sheet'!$G69)+(INDEX(ItemCosts,MATCH('Blend Sheet'!$H$4,ItemNum,0),MATCH(C$1,Districts,0))*'Blend Sheet'!$H69)+(INDEX(ItemCosts,MATCH('Blend Sheet'!$I$4,ItemNum,0),MATCH(C$1,Districts,0))*'Blend Sheet'!$I69)+(INDEX(ItemCosts,MATCH('Blend Sheet'!$J$4,ItemNum,0),MATCH(C$1,Districts,0))*'Blend Sheet'!$J69)+(INDEX(ItemCosts,MATCH('Blend Sheet'!$K$4,ItemNum,0),MATCH(C$1,Districts,0))*'Blend Sheet'!$K69)+(INDEX(ItemCosts,MATCH('Blend Sheet'!$L$4,ItemNum,0),MATCH(C$1,Districts,0))*'Blend Sheet'!$L69)+(INDEX(ItemCosts,MATCH('Blend Sheet'!$M$4,ItemNum,0),MATCH(C$1,Districts,0))*'Blend Sheet'!$M69)+(INDEX(ItemCosts,MATCH('Blend Sheet'!$N$4,ItemNum,0),MATCH(C$1,Districts,0))*'Blend Sheet'!$N69)+(INDEX(ItemCosts,MATCH('Blend Sheet'!$O$4,ItemNum,0),MATCH(C$1,Districts,0))*'Blend Sheet'!$O69)+(INDEX(ItemCosts,MATCH('Blend Sheet'!$P$4,ItemNum,0),MATCH(C$1,Districts,0))*'Blend Sheet'!$P69)+(INDEX(ItemCosts,MATCH('Blend Sheet'!$Q$4,ItemNum,0),MATCH(C$1,Districts,0))*'Blend Sheet'!$Q69)+(INDEX(ItemCosts,MATCH('Blend Sheet'!$R$4,ItemNum,0),MATCH(C$1,Districts,0))*'Blend Sheet'!$R69)+(INDEX(ItemCosts,MATCH('Blend Sheet'!$S$4,ItemNum,0),MATCH(C$1,Districts,0))*'Blend Sheet'!$S69)+(INDEX(ItemCosts,MATCH('Blend Sheet'!$T$4,ItemNum,0),MATCH(C$1,Districts,0))*'Blend Sheet'!$T69)+(INDEX(ItemCosts,MATCH('Blend Sheet'!$U$4,ItemNum,0),MATCH(C$1,Districts,0))*'Blend Sheet'!$U69)+(INDEX(ItemCosts,MATCH('Blend Sheet'!$V$4,ItemNum,0),MATCH(C$1,Districts,0))*'Blend Sheet'!$V69)+(INDEX(ItemCosts,MATCH('Blend Sheet'!$W$4,ItemNum,0),MATCH(C$1,Districts,0))*'Blend Sheet'!$W69)+(INDEX(ItemCosts,MATCH('Blend Sheet'!$X$4,ItemNum,0),MATCH(C$1,Districts,0))*'Blend Sheet'!$X69)+(INDEX(ItemCosts,MATCH('Blend Sheet'!$Y$4,ItemNum,0),MATCH(C$1,Districts,0))*'Blend Sheet'!$Y69)+(INDEX(ItemCosts,MATCH('Blend Sheet'!$Z$4,ItemNum,0),MATCH(C$1,Districts,0))*'Blend Sheet'!$Z69)+(INDEX(ItemCosts,MATCH('Blend Sheet'!$AA$4,ItemNum,0),MATCH(C$1,Districts,0))*'Blend Sheet'!$AA69)+(INDEX(ItemCosts,MATCH('Blend Sheet'!$AB$4,ItemNum,0),MATCH(C$1,Districts,0))*'Blend Sheet'!$AB69)+(INDEX(ItemCosts,MATCH('Blend Sheet'!$AC$4,ItemNum,0),MATCH(C$1,Districts,0))*'Blend Sheet'!$AC69)+(INDEX(ItemCosts,MATCH('Blend Sheet'!$AD$4,ItemNum,0),MATCH(C$1,Districts,0))*'Blend Sheet'!$AD69)+(INDEX(ItemCosts,MATCH('Blend Sheet'!$AE$4,ItemNum,0),MATCH(C$1,Districts,0))*'Blend Sheet'!$AE69)+(INDEX(ItemCosts,MATCH('Blend Sheet'!$AF$4,ItemNum,0),MATCH(C$1,Districts,0))*'Blend Sheet'!$AF69)+(INDEX(ItemCosts,MATCH('Blend Sheet'!$AG$4,ItemNum,0),MATCH(C$1,Districts,0))*'Blend Sheet'!$AG69)+(INDEX(ItemCosts,MATCH('Blend Sheet'!$AH$4,ItemNum,0),MATCH(C$1,Districts,0))*'Blend Sheet'!$AH69)+(INDEX(ItemCosts,MATCH('Blend Sheet'!$AI$4,ItemNum,0),MATCH(C$1,Districts,0))*'Blend Sheet'!$AI69)+(INDEX(ItemCosts,MATCH('Blend Sheet'!$AJ$4,ItemNum,0),MATCH(C$1,Districts,0))*'Blend Sheet'!$AJ69)+(INDEX(ItemCosts,MATCH('Blend Sheet'!$AK$4,ItemNum,0),MATCH(C$1,Districts,0))*'Blend Sheet'!$AK69)+(INDEX(ItemCosts,MATCH('Blend Sheet'!$AL$4,ItemNum,0),MATCH(C$1,Districts,0))*'Blend Sheet'!$AL69)+(INDEX(ItemCosts,MATCH('Blend Sheet'!$AM$4,ItemNum,0),MATCH(C$1,Districts,0))*'Blend Sheet'!$AM69)+(INDEX(ItemCosts,MATCH('Blend Sheet'!$AN$4,ItemNum,0),MATCH(C$1,Districts,0))*'Blend Sheet'!$AN69)+(INDEX(ItemCosts,MATCH('Blend Sheet'!$AO$4,ItemNum,0),MATCH(C$1,Districts,0))*'Blend Sheet'!$AO69)+(INDEX(ItemCosts,MATCH('Blend Sheet'!$AP$4,ItemNum,0),MATCH(C$1,Districts,0))*'Blend Sheet'!$AP69)+(INDEX(ItemCosts,MATCH('Blend Sheet'!$AQ$4,ItemNum,0),MATCH(C$1,Districts,0))*'Blend Sheet'!$AQ69)+(INDEX(ItemCosts,MATCH('Blend Sheet'!$AR$4,ItemNum,0),MATCH(C$1,Districts,0))*'Blend Sheet'!$AR69)+(INDEX(ItemCosts,MATCH('Blend Sheet'!$AS$4,ItemNum,0),MATCH(C$1,Districts,0))*'Blend Sheet'!$AS69)</f>
        <v>#N/A</v>
      </c>
      <c r="D66" s="5" t="e">
        <f>(INDEX(ItemCosts,MATCH('Blend Sheet'!$C$4,ItemNum,0),MATCH(D$1,Districts,0))*'Blend Sheet'!$C69)+(INDEX(ItemCosts,MATCH('Blend Sheet'!$D$4,ItemNum,0),MATCH(D$1,Districts,0))*'Blend Sheet'!$D69)+(INDEX(ItemCosts,MATCH('Blend Sheet'!$E$4,ItemNum,0),MATCH(D$1,Districts,0))*'Blend Sheet'!$E69)+(INDEX(ItemCosts,MATCH('Blend Sheet'!$F$4,ItemNum,0),MATCH(D$1,Districts,0))*'Blend Sheet'!$F69)+(INDEX(ItemCosts,MATCH('Blend Sheet'!$G$4,ItemNum,0),MATCH(D$1,Districts,0))*'Blend Sheet'!$G69)+(INDEX(ItemCosts,MATCH('Blend Sheet'!$H$4,ItemNum,0),MATCH(D$1,Districts,0))*'Blend Sheet'!$H69)+(INDEX(ItemCosts,MATCH('Blend Sheet'!$I$4,ItemNum,0),MATCH(D$1,Districts,0))*'Blend Sheet'!$I69)+(INDEX(ItemCosts,MATCH('Blend Sheet'!$J$4,ItemNum,0),MATCH(D$1,Districts,0))*'Blend Sheet'!$J69)+(INDEX(ItemCosts,MATCH('Blend Sheet'!$K$4,ItemNum,0),MATCH(D$1,Districts,0))*'Blend Sheet'!$K69)+(INDEX(ItemCosts,MATCH('Blend Sheet'!$L$4,ItemNum,0),MATCH(D$1,Districts,0))*'Blend Sheet'!$L69)+(INDEX(ItemCosts,MATCH('Blend Sheet'!$M$4,ItemNum,0),MATCH(D$1,Districts,0))*'Blend Sheet'!$M69)+(INDEX(ItemCosts,MATCH('Blend Sheet'!$N$4,ItemNum,0),MATCH(D$1,Districts,0))*'Blend Sheet'!$N69)+(INDEX(ItemCosts,MATCH('Blend Sheet'!$O$4,ItemNum,0),MATCH(D$1,Districts,0))*'Blend Sheet'!$O69)+(INDEX(ItemCosts,MATCH('Blend Sheet'!$P$4,ItemNum,0),MATCH(D$1,Districts,0))*'Blend Sheet'!$P69)+(INDEX(ItemCosts,MATCH('Blend Sheet'!$Q$4,ItemNum,0),MATCH(D$1,Districts,0))*'Blend Sheet'!$Q69)+(INDEX(ItemCosts,MATCH('Blend Sheet'!$R$4,ItemNum,0),MATCH(D$1,Districts,0))*'Blend Sheet'!$R69)+(INDEX(ItemCosts,MATCH('Blend Sheet'!$S$4,ItemNum,0),MATCH(D$1,Districts,0))*'Blend Sheet'!$S69)+(INDEX(ItemCosts,MATCH('Blend Sheet'!$T$4,ItemNum,0),MATCH(D$1,Districts,0))*'Blend Sheet'!$T69)+(INDEX(ItemCosts,MATCH('Blend Sheet'!$U$4,ItemNum,0),MATCH(D$1,Districts,0))*'Blend Sheet'!$U69)+(INDEX(ItemCosts,MATCH('Blend Sheet'!$V$4,ItemNum,0),MATCH(D$1,Districts,0))*'Blend Sheet'!$V69)+(INDEX(ItemCosts,MATCH('Blend Sheet'!$W$4,ItemNum,0),MATCH(D$1,Districts,0))*'Blend Sheet'!$W69)+(INDEX(ItemCosts,MATCH('Blend Sheet'!$X$4,ItemNum,0),MATCH(D$1,Districts,0))*'Blend Sheet'!$X69)+(INDEX(ItemCosts,MATCH('Blend Sheet'!$Y$4,ItemNum,0),MATCH(D$1,Districts,0))*'Blend Sheet'!$Y69)+(INDEX(ItemCosts,MATCH('Blend Sheet'!$Z$4,ItemNum,0),MATCH(D$1,Districts,0))*'Blend Sheet'!$Z69)+(INDEX(ItemCosts,MATCH('Blend Sheet'!$AA$4,ItemNum,0),MATCH(D$1,Districts,0))*'Blend Sheet'!$AA69)+(INDEX(ItemCosts,MATCH('Blend Sheet'!$AB$4,ItemNum,0),MATCH(D$1,Districts,0))*'Blend Sheet'!$AB69)+(INDEX(ItemCosts,MATCH('Blend Sheet'!$AC$4,ItemNum,0),MATCH(D$1,Districts,0))*'Blend Sheet'!$AC69)+(INDEX(ItemCosts,MATCH('Blend Sheet'!$AD$4,ItemNum,0),MATCH(D$1,Districts,0))*'Blend Sheet'!$AD69)+(INDEX(ItemCosts,MATCH('Blend Sheet'!$AE$4,ItemNum,0),MATCH(D$1,Districts,0))*'Blend Sheet'!$AE69)+(INDEX(ItemCosts,MATCH('Blend Sheet'!$AF$4,ItemNum,0),MATCH(D$1,Districts,0))*'Blend Sheet'!$AF69)+(INDEX(ItemCosts,MATCH('Blend Sheet'!$AG$4,ItemNum,0),MATCH(D$1,Districts,0))*'Blend Sheet'!$AG69)+(INDEX(ItemCosts,MATCH('Blend Sheet'!$AH$4,ItemNum,0),MATCH(D$1,Districts,0))*'Blend Sheet'!$AH69)+(INDEX(ItemCosts,MATCH('Blend Sheet'!$AI$4,ItemNum,0),MATCH(D$1,Districts,0))*'Blend Sheet'!$AI69)+(INDEX(ItemCosts,MATCH('Blend Sheet'!$AJ$4,ItemNum,0),MATCH(D$1,Districts,0))*'Blend Sheet'!$AJ69)+(INDEX(ItemCosts,MATCH('Blend Sheet'!$AK$4,ItemNum,0),MATCH(D$1,Districts,0))*'Blend Sheet'!$AK69)+(INDEX(ItemCosts,MATCH('Blend Sheet'!$AL$4,ItemNum,0),MATCH(D$1,Districts,0))*'Blend Sheet'!$AL69)+(INDEX(ItemCosts,MATCH('Blend Sheet'!$AM$4,ItemNum,0),MATCH(D$1,Districts,0))*'Blend Sheet'!$AM69)+(INDEX(ItemCosts,MATCH('Blend Sheet'!$AN$4,ItemNum,0),MATCH(D$1,Districts,0))*'Blend Sheet'!$AN69)+(INDEX(ItemCosts,MATCH('Blend Sheet'!$AO$4,ItemNum,0),MATCH(D$1,Districts,0))*'Blend Sheet'!$AO69)+(INDEX(ItemCosts,MATCH('Blend Sheet'!$AP$4,ItemNum,0),MATCH(D$1,Districts,0))*'Blend Sheet'!$AP69)+(INDEX(ItemCosts,MATCH('Blend Sheet'!$AQ$4,ItemNum,0),MATCH(D$1,Districts,0))*'Blend Sheet'!$AQ69)+(INDEX(ItemCosts,MATCH('Blend Sheet'!$AR$4,ItemNum,0),MATCH(D$1,Districts,0))*'Blend Sheet'!$AR69)+(INDEX(ItemCosts,MATCH('Blend Sheet'!$AS$4,ItemNum,0),MATCH(D$1,Districts,0))*'Blend Sheet'!$AS69)</f>
        <v>#N/A</v>
      </c>
      <c r="E66" s="5" t="e">
        <f>(INDEX(ItemCosts,MATCH('Blend Sheet'!$C$4,ItemNum,0),MATCH(E$1,Districts,0))*'Blend Sheet'!$C69)+(INDEX(ItemCosts,MATCH('Blend Sheet'!$D$4,ItemNum,0),MATCH(E$1,Districts,0))*'Blend Sheet'!$D69)+(INDEX(ItemCosts,MATCH('Blend Sheet'!$E$4,ItemNum,0),MATCH(E$1,Districts,0))*'Blend Sheet'!$E69)+(INDEX(ItemCosts,MATCH('Blend Sheet'!$F$4,ItemNum,0),MATCH(E$1,Districts,0))*'Blend Sheet'!$F69)+(INDEX(ItemCosts,MATCH('Blend Sheet'!$G$4,ItemNum,0),MATCH(E$1,Districts,0))*'Blend Sheet'!$G69)+(INDEX(ItemCosts,MATCH('Blend Sheet'!$H$4,ItemNum,0),MATCH(E$1,Districts,0))*'Blend Sheet'!$H69)+(INDEX(ItemCosts,MATCH('Blend Sheet'!$I$4,ItemNum,0),MATCH(E$1,Districts,0))*'Blend Sheet'!$I69)+(INDEX(ItemCosts,MATCH('Blend Sheet'!$J$4,ItemNum,0),MATCH(E$1,Districts,0))*'Blend Sheet'!$J69)+(INDEX(ItemCosts,MATCH('Blend Sheet'!$K$4,ItemNum,0),MATCH(E$1,Districts,0))*'Blend Sheet'!$K69)+(INDEX(ItemCosts,MATCH('Blend Sheet'!$L$4,ItemNum,0),MATCH(E$1,Districts,0))*'Blend Sheet'!$L69)+(INDEX(ItemCosts,MATCH('Blend Sheet'!$M$4,ItemNum,0),MATCH(E$1,Districts,0))*'Blend Sheet'!$M69)+(INDEX(ItemCosts,MATCH('Blend Sheet'!$N$4,ItemNum,0),MATCH(E$1,Districts,0))*'Blend Sheet'!$N69)+(INDEX(ItemCosts,MATCH('Blend Sheet'!$O$4,ItemNum,0),MATCH(E$1,Districts,0))*'Blend Sheet'!$O69)+(INDEX(ItemCosts,MATCH('Blend Sheet'!$P$4,ItemNum,0),MATCH(E$1,Districts,0))*'Blend Sheet'!$P69)+(INDEX(ItemCosts,MATCH('Blend Sheet'!$Q$4,ItemNum,0),MATCH(E$1,Districts,0))*'Blend Sheet'!$Q69)+(INDEX(ItemCosts,MATCH('Blend Sheet'!$R$4,ItemNum,0),MATCH(E$1,Districts,0))*'Blend Sheet'!$R69)+(INDEX(ItemCosts,MATCH('Blend Sheet'!$S$4,ItemNum,0),MATCH(E$1,Districts,0))*'Blend Sheet'!$S69)+(INDEX(ItemCosts,MATCH('Blend Sheet'!$T$4,ItemNum,0),MATCH(E$1,Districts,0))*'Blend Sheet'!$T69)+(INDEX(ItemCosts,MATCH('Blend Sheet'!$U$4,ItemNum,0),MATCH(E$1,Districts,0))*'Blend Sheet'!$U69)+(INDEX(ItemCosts,MATCH('Blend Sheet'!$V$4,ItemNum,0),MATCH(E$1,Districts,0))*'Blend Sheet'!$V69)+(INDEX(ItemCosts,MATCH('Blend Sheet'!$W$4,ItemNum,0),MATCH(E$1,Districts,0))*'Blend Sheet'!$W69)+(INDEX(ItemCosts,MATCH('Blend Sheet'!$X$4,ItemNum,0),MATCH(E$1,Districts,0))*'Blend Sheet'!$X69)+(INDEX(ItemCosts,MATCH('Blend Sheet'!$Y$4,ItemNum,0),MATCH(E$1,Districts,0))*'Blend Sheet'!$Y69)+(INDEX(ItemCosts,MATCH('Blend Sheet'!$Z$4,ItemNum,0),MATCH(E$1,Districts,0))*'Blend Sheet'!$Z69)+(INDEX(ItemCosts,MATCH('Blend Sheet'!$AA$4,ItemNum,0),MATCH(E$1,Districts,0))*'Blend Sheet'!$AA69)+(INDEX(ItemCosts,MATCH('Blend Sheet'!$AB$4,ItemNum,0),MATCH(E$1,Districts,0))*'Blend Sheet'!$AB69)+(INDEX(ItemCosts,MATCH('Blend Sheet'!$AC$4,ItemNum,0),MATCH(E$1,Districts,0))*'Blend Sheet'!$AC69)+(INDEX(ItemCosts,MATCH('Blend Sheet'!$AD$4,ItemNum,0),MATCH(E$1,Districts,0))*'Blend Sheet'!$AD69)+(INDEX(ItemCosts,MATCH('Blend Sheet'!$AE$4,ItemNum,0),MATCH(E$1,Districts,0))*'Blend Sheet'!$AE69)+(INDEX(ItemCosts,MATCH('Blend Sheet'!$AF$4,ItemNum,0),MATCH(E$1,Districts,0))*'Blend Sheet'!$AF69)+(INDEX(ItemCosts,MATCH('Blend Sheet'!$AG$4,ItemNum,0),MATCH(E$1,Districts,0))*'Blend Sheet'!$AG69)+(INDEX(ItemCosts,MATCH('Blend Sheet'!$AH$4,ItemNum,0),MATCH(E$1,Districts,0))*'Blend Sheet'!$AH69)+(INDEX(ItemCosts,MATCH('Blend Sheet'!$AI$4,ItemNum,0),MATCH(E$1,Districts,0))*'Blend Sheet'!$AI69)+(INDEX(ItemCosts,MATCH('Blend Sheet'!$AJ$4,ItemNum,0),MATCH(E$1,Districts,0))*'Blend Sheet'!$AJ69)+(INDEX(ItemCosts,MATCH('Blend Sheet'!$AK$4,ItemNum,0),MATCH(E$1,Districts,0))*'Blend Sheet'!$AK69)+(INDEX(ItemCosts,MATCH('Blend Sheet'!$AL$4,ItemNum,0),MATCH(E$1,Districts,0))*'Blend Sheet'!$AL69)+(INDEX(ItemCosts,MATCH('Blend Sheet'!$AM$4,ItemNum,0),MATCH(E$1,Districts,0))*'Blend Sheet'!$AM69)+(INDEX(ItemCosts,MATCH('Blend Sheet'!$AN$4,ItemNum,0),MATCH(E$1,Districts,0))*'Blend Sheet'!$AN69)+(INDEX(ItemCosts,MATCH('Blend Sheet'!$AO$4,ItemNum,0),MATCH(E$1,Districts,0))*'Blend Sheet'!$AO69)+(INDEX(ItemCosts,MATCH('Blend Sheet'!$AP$4,ItemNum,0),MATCH(E$1,Districts,0))*'Blend Sheet'!$AP69)+(INDEX(ItemCosts,MATCH('Blend Sheet'!$AQ$4,ItemNum,0),MATCH(E$1,Districts,0))*'Blend Sheet'!$AQ69)+(INDEX(ItemCosts,MATCH('Blend Sheet'!$AR$4,ItemNum,0),MATCH(E$1,Districts,0))*'Blend Sheet'!$AR69)+(INDEX(ItemCosts,MATCH('Blend Sheet'!$AS$4,ItemNum,0),MATCH(E$1,Districts,0))*'Blend Sheet'!$AS69)</f>
        <v>#N/A</v>
      </c>
      <c r="F66" s="5" t="e">
        <f>(INDEX(ItemCosts,MATCH('Blend Sheet'!$C$4,ItemNum,0),MATCH(F$1,Districts,0))*'Blend Sheet'!$C69)+(INDEX(ItemCosts,MATCH('Blend Sheet'!$D$4,ItemNum,0),MATCH(F$1,Districts,0))*'Blend Sheet'!$D69)+(INDEX(ItemCosts,MATCH('Blend Sheet'!$E$4,ItemNum,0),MATCH(F$1,Districts,0))*'Blend Sheet'!$E69)+(INDEX(ItemCosts,MATCH('Blend Sheet'!$F$4,ItemNum,0),MATCH(F$1,Districts,0))*'Blend Sheet'!$F69)+(INDEX(ItemCosts,MATCH('Blend Sheet'!$G$4,ItemNum,0),MATCH(F$1,Districts,0))*'Blend Sheet'!$G69)+(INDEX(ItemCosts,MATCH('Blend Sheet'!$H$4,ItemNum,0),MATCH(F$1,Districts,0))*'Blend Sheet'!$H69)+(INDEX(ItemCosts,MATCH('Blend Sheet'!$I$4,ItemNum,0),MATCH(F$1,Districts,0))*'Blend Sheet'!$I69)+(INDEX(ItemCosts,MATCH('Blend Sheet'!$J$4,ItemNum,0),MATCH(F$1,Districts,0))*'Blend Sheet'!$J69)+(INDEX(ItemCosts,MATCH('Blend Sheet'!$K$4,ItemNum,0),MATCH(F$1,Districts,0))*'Blend Sheet'!$K69)+(INDEX(ItemCosts,MATCH('Blend Sheet'!$L$4,ItemNum,0),MATCH(F$1,Districts,0))*'Blend Sheet'!$L69)+(INDEX(ItemCosts,MATCH('Blend Sheet'!$M$4,ItemNum,0),MATCH(F$1,Districts,0))*'Blend Sheet'!$M69)+(INDEX(ItemCosts,MATCH('Blend Sheet'!$N$4,ItemNum,0),MATCH(F$1,Districts,0))*'Blend Sheet'!$N69)+(INDEX(ItemCosts,MATCH('Blend Sheet'!$O$4,ItemNum,0),MATCH(F$1,Districts,0))*'Blend Sheet'!$O69)+(INDEX(ItemCosts,MATCH('Blend Sheet'!$P$4,ItemNum,0),MATCH(F$1,Districts,0))*'Blend Sheet'!$P69)+(INDEX(ItemCosts,MATCH('Blend Sheet'!$Q$4,ItemNum,0),MATCH(F$1,Districts,0))*'Blend Sheet'!$Q69)+(INDEX(ItemCosts,MATCH('Blend Sheet'!$R$4,ItemNum,0),MATCH(F$1,Districts,0))*'Blend Sheet'!$R69)+(INDEX(ItemCosts,MATCH('Blend Sheet'!$S$4,ItemNum,0),MATCH(F$1,Districts,0))*'Blend Sheet'!$S69)+(INDEX(ItemCosts,MATCH('Blend Sheet'!$T$4,ItemNum,0),MATCH(F$1,Districts,0))*'Blend Sheet'!$T69)+(INDEX(ItemCosts,MATCH('Blend Sheet'!$U$4,ItemNum,0),MATCH(F$1,Districts,0))*'Blend Sheet'!$U69)+(INDEX(ItemCosts,MATCH('Blend Sheet'!$V$4,ItemNum,0),MATCH(F$1,Districts,0))*'Blend Sheet'!$V69)+(INDEX(ItemCosts,MATCH('Blend Sheet'!$W$4,ItemNum,0),MATCH(F$1,Districts,0))*'Blend Sheet'!$W69)+(INDEX(ItemCosts,MATCH('Blend Sheet'!$X$4,ItemNum,0),MATCH(F$1,Districts,0))*'Blend Sheet'!$X69)+(INDEX(ItemCosts,MATCH('Blend Sheet'!$Y$4,ItemNum,0),MATCH(F$1,Districts,0))*'Blend Sheet'!$Y69)+(INDEX(ItemCosts,MATCH('Blend Sheet'!$Z$4,ItemNum,0),MATCH(F$1,Districts,0))*'Blend Sheet'!$Z69)+(INDEX(ItemCosts,MATCH('Blend Sheet'!$AA$4,ItemNum,0),MATCH(F$1,Districts,0))*'Blend Sheet'!$AA69)+(INDEX(ItemCosts,MATCH('Blend Sheet'!$AB$4,ItemNum,0),MATCH(F$1,Districts,0))*'Blend Sheet'!$AB69)+(INDEX(ItemCosts,MATCH('Blend Sheet'!$AC$4,ItemNum,0),MATCH(F$1,Districts,0))*'Blend Sheet'!$AC69)+(INDEX(ItemCosts,MATCH('Blend Sheet'!$AD$4,ItemNum,0),MATCH(F$1,Districts,0))*'Blend Sheet'!$AD69)+(INDEX(ItemCosts,MATCH('Blend Sheet'!$AE$4,ItemNum,0),MATCH(F$1,Districts,0))*'Blend Sheet'!$AE69)+(INDEX(ItemCosts,MATCH('Blend Sheet'!$AF$4,ItemNum,0),MATCH(F$1,Districts,0))*'Blend Sheet'!$AF69)+(INDEX(ItemCosts,MATCH('Blend Sheet'!$AG$4,ItemNum,0),MATCH(F$1,Districts,0))*'Blend Sheet'!$AG69)+(INDEX(ItemCosts,MATCH('Blend Sheet'!$AH$4,ItemNum,0),MATCH(F$1,Districts,0))*'Blend Sheet'!$AH69)+(INDEX(ItemCosts,MATCH('Blend Sheet'!$AI$4,ItemNum,0),MATCH(F$1,Districts,0))*'Blend Sheet'!$AI69)+(INDEX(ItemCosts,MATCH('Blend Sheet'!$AJ$4,ItemNum,0),MATCH(F$1,Districts,0))*'Blend Sheet'!$AJ69)+(INDEX(ItemCosts,MATCH('Blend Sheet'!$AK$4,ItemNum,0),MATCH(F$1,Districts,0))*'Blend Sheet'!$AK69)+(INDEX(ItemCosts,MATCH('Blend Sheet'!$AL$4,ItemNum,0),MATCH(F$1,Districts,0))*'Blend Sheet'!$AL69)+(INDEX(ItemCosts,MATCH('Blend Sheet'!$AM$4,ItemNum,0),MATCH(F$1,Districts,0))*'Blend Sheet'!$AM69)+(INDEX(ItemCosts,MATCH('Blend Sheet'!$AN$4,ItemNum,0),MATCH(F$1,Districts,0))*'Blend Sheet'!$AN69)+(INDEX(ItemCosts,MATCH('Blend Sheet'!$AO$4,ItemNum,0),MATCH(F$1,Districts,0))*'Blend Sheet'!$AO69)+(INDEX(ItemCosts,MATCH('Blend Sheet'!$AP$4,ItemNum,0),MATCH(F$1,Districts,0))*'Blend Sheet'!$AP69)+(INDEX(ItemCosts,MATCH('Blend Sheet'!$AQ$4,ItemNum,0),MATCH(F$1,Districts,0))*'Blend Sheet'!$AQ69)+(INDEX(ItemCosts,MATCH('Blend Sheet'!$AR$4,ItemNum,0),MATCH(F$1,Districts,0))*'Blend Sheet'!$AR69)+(INDEX(ItemCosts,MATCH('Blend Sheet'!$AS$4,ItemNum,0),MATCH(F$1,Districts,0))*'Blend Sheet'!$AS69)</f>
        <v>#N/A</v>
      </c>
      <c r="G66" s="5" t="e">
        <f>(INDEX(ItemCosts,MATCH('Blend Sheet'!$C$4,ItemNum,0),MATCH(G$1,Districts,0))*'Blend Sheet'!$C69)+(INDEX(ItemCosts,MATCH('Blend Sheet'!$D$4,ItemNum,0),MATCH(G$1,Districts,0))*'Blend Sheet'!$D69)+(INDEX(ItemCosts,MATCH('Blend Sheet'!$E$4,ItemNum,0),MATCH(G$1,Districts,0))*'Blend Sheet'!$E69)+(INDEX(ItemCosts,MATCH('Blend Sheet'!$F$4,ItemNum,0),MATCH(G$1,Districts,0))*'Blend Sheet'!$F69)+(INDEX(ItemCosts,MATCH('Blend Sheet'!$G$4,ItemNum,0),MATCH(G$1,Districts,0))*'Blend Sheet'!$G69)+(INDEX(ItemCosts,MATCH('Blend Sheet'!$H$4,ItemNum,0),MATCH(G$1,Districts,0))*'Blend Sheet'!$H69)+(INDEX(ItemCosts,MATCH('Blend Sheet'!$I$4,ItemNum,0),MATCH(G$1,Districts,0))*'Blend Sheet'!$I69)+(INDEX(ItemCosts,MATCH('Blend Sheet'!$J$4,ItemNum,0),MATCH(G$1,Districts,0))*'Blend Sheet'!$J69)+(INDEX(ItemCosts,MATCH('Blend Sheet'!$K$4,ItemNum,0),MATCH(G$1,Districts,0))*'Blend Sheet'!$K69)+(INDEX(ItemCosts,MATCH('Blend Sheet'!$L$4,ItemNum,0),MATCH(G$1,Districts,0))*'Blend Sheet'!$L69)+(INDEX(ItemCosts,MATCH('Blend Sheet'!$M$4,ItemNum,0),MATCH(G$1,Districts,0))*'Blend Sheet'!$M69)+(INDEX(ItemCosts,MATCH('Blend Sheet'!$N$4,ItemNum,0),MATCH(G$1,Districts,0))*'Blend Sheet'!$N69)+(INDEX(ItemCosts,MATCH('Blend Sheet'!$O$4,ItemNum,0),MATCH(G$1,Districts,0))*'Blend Sheet'!$O69)+(INDEX(ItemCosts,MATCH('Blend Sheet'!$P$4,ItemNum,0),MATCH(G$1,Districts,0))*'Blend Sheet'!$P69)+(INDEX(ItemCosts,MATCH('Blend Sheet'!$Q$4,ItemNum,0),MATCH(G$1,Districts,0))*'Blend Sheet'!$Q69)+(INDEX(ItemCosts,MATCH('Blend Sheet'!$R$4,ItemNum,0),MATCH(G$1,Districts,0))*'Blend Sheet'!$R69)+(INDEX(ItemCosts,MATCH('Blend Sheet'!$S$4,ItemNum,0),MATCH(G$1,Districts,0))*'Blend Sheet'!$S69)+(INDEX(ItemCosts,MATCH('Blend Sheet'!$T$4,ItemNum,0),MATCH(G$1,Districts,0))*'Blend Sheet'!$T69)+(INDEX(ItemCosts,MATCH('Blend Sheet'!$U$4,ItemNum,0),MATCH(G$1,Districts,0))*'Blend Sheet'!$U69)+(INDEX(ItemCosts,MATCH('Blend Sheet'!$V$4,ItemNum,0),MATCH(G$1,Districts,0))*'Blend Sheet'!$V69)+(INDEX(ItemCosts,MATCH('Blend Sheet'!$W$4,ItemNum,0),MATCH(G$1,Districts,0))*'Blend Sheet'!$W69)+(INDEX(ItemCosts,MATCH('Blend Sheet'!$X$4,ItemNum,0),MATCH(G$1,Districts,0))*'Blend Sheet'!$X69)+(INDEX(ItemCosts,MATCH('Blend Sheet'!$Y$4,ItemNum,0),MATCH(G$1,Districts,0))*'Blend Sheet'!$Y69)+(INDEX(ItemCosts,MATCH('Blend Sheet'!$Z$4,ItemNum,0),MATCH(G$1,Districts,0))*'Blend Sheet'!$Z69)+(INDEX(ItemCosts,MATCH('Blend Sheet'!$AA$4,ItemNum,0),MATCH(G$1,Districts,0))*'Blend Sheet'!$AA69)+(INDEX(ItemCosts,MATCH('Blend Sheet'!$AB$4,ItemNum,0),MATCH(G$1,Districts,0))*'Blend Sheet'!$AB69)+(INDEX(ItemCosts,MATCH('Blend Sheet'!$AC$4,ItemNum,0),MATCH(G$1,Districts,0))*'Blend Sheet'!$AC69)+(INDEX(ItemCosts,MATCH('Blend Sheet'!$AD$4,ItemNum,0),MATCH(G$1,Districts,0))*'Blend Sheet'!$AD69)+(INDEX(ItemCosts,MATCH('Blend Sheet'!$AE$4,ItemNum,0),MATCH(G$1,Districts,0))*'Blend Sheet'!$AE69)+(INDEX(ItemCosts,MATCH('Blend Sheet'!$AF$4,ItemNum,0),MATCH(G$1,Districts,0))*'Blend Sheet'!$AF69)+(INDEX(ItemCosts,MATCH('Blend Sheet'!$AG$4,ItemNum,0),MATCH(G$1,Districts,0))*'Blend Sheet'!$AG69)+(INDEX(ItemCosts,MATCH('Blend Sheet'!$AH$4,ItemNum,0),MATCH(G$1,Districts,0))*'Blend Sheet'!$AH69)+(INDEX(ItemCosts,MATCH('Blend Sheet'!$AI$4,ItemNum,0),MATCH(G$1,Districts,0))*'Blend Sheet'!$AI69)+(INDEX(ItemCosts,MATCH('Blend Sheet'!$AJ$4,ItemNum,0),MATCH(G$1,Districts,0))*'Blend Sheet'!$AJ69)+(INDEX(ItemCosts,MATCH('Blend Sheet'!$AK$4,ItemNum,0),MATCH(G$1,Districts,0))*'Blend Sheet'!$AK69)+(INDEX(ItemCosts,MATCH('Blend Sheet'!$AL$4,ItemNum,0),MATCH(G$1,Districts,0))*'Blend Sheet'!$AL69)+(INDEX(ItemCosts,MATCH('Blend Sheet'!$AM$4,ItemNum,0),MATCH(G$1,Districts,0))*'Blend Sheet'!$AM69)+(INDEX(ItemCosts,MATCH('Blend Sheet'!$AN$4,ItemNum,0),MATCH(G$1,Districts,0))*'Blend Sheet'!$AN69)+(INDEX(ItemCosts,MATCH('Blend Sheet'!$AO$4,ItemNum,0),MATCH(G$1,Districts,0))*'Blend Sheet'!$AO69)+(INDEX(ItemCosts,MATCH('Blend Sheet'!$AP$4,ItemNum,0),MATCH(G$1,Districts,0))*'Blend Sheet'!$AP69)+(INDEX(ItemCosts,MATCH('Blend Sheet'!$AQ$4,ItemNum,0),MATCH(G$1,Districts,0))*'Blend Sheet'!$AQ69)+(INDEX(ItemCosts,MATCH('Blend Sheet'!$AR$4,ItemNum,0),MATCH(G$1,Districts,0))*'Blend Sheet'!$AR69)+(INDEX(ItemCosts,MATCH('Blend Sheet'!$AS$4,ItemNum,0),MATCH(G$1,Districts,0))*'Blend Sheet'!$AS69)</f>
        <v>#N/A</v>
      </c>
      <c r="H66" s="5" t="e">
        <f>(INDEX(ItemCosts,MATCH('Blend Sheet'!$C$4,ItemNum,0),MATCH(H$1,Districts,0))*'Blend Sheet'!$C69)+(INDEX(ItemCosts,MATCH('Blend Sheet'!$D$4,ItemNum,0),MATCH(H$1,Districts,0))*'Blend Sheet'!$D69)+(INDEX(ItemCosts,MATCH('Blend Sheet'!$E$4,ItemNum,0),MATCH(H$1,Districts,0))*'Blend Sheet'!$E69)+(INDEX(ItemCosts,MATCH('Blend Sheet'!$F$4,ItemNum,0),MATCH(H$1,Districts,0))*'Blend Sheet'!$F69)+(INDEX(ItemCosts,MATCH('Blend Sheet'!$G$4,ItemNum,0),MATCH(H$1,Districts,0))*'Blend Sheet'!$G69)+(INDEX(ItemCosts,MATCH('Blend Sheet'!$H$4,ItemNum,0),MATCH(H$1,Districts,0))*'Blend Sheet'!$H69)+(INDEX(ItemCosts,MATCH('Blend Sheet'!$I$4,ItemNum,0),MATCH(H$1,Districts,0))*'Blend Sheet'!$I69)+(INDEX(ItemCosts,MATCH('Blend Sheet'!$J$4,ItemNum,0),MATCH(H$1,Districts,0))*'Blend Sheet'!$J69)+(INDEX(ItemCosts,MATCH('Blend Sheet'!$K$4,ItemNum,0),MATCH(H$1,Districts,0))*'Blend Sheet'!$K69)+(INDEX(ItemCosts,MATCH('Blend Sheet'!$L$4,ItemNum,0),MATCH(H$1,Districts,0))*'Blend Sheet'!$L69)+(INDEX(ItemCosts,MATCH('Blend Sheet'!$M$4,ItemNum,0),MATCH(H$1,Districts,0))*'Blend Sheet'!$M69)+(INDEX(ItemCosts,MATCH('Blend Sheet'!$N$4,ItemNum,0),MATCH(H$1,Districts,0))*'Blend Sheet'!$N69)+(INDEX(ItemCosts,MATCH('Blend Sheet'!$O$4,ItemNum,0),MATCH(H$1,Districts,0))*'Blend Sheet'!$O69)+(INDEX(ItemCosts,MATCH('Blend Sheet'!$P$4,ItemNum,0),MATCH(H$1,Districts,0))*'Blend Sheet'!$P69)+(INDEX(ItemCosts,MATCH('Blend Sheet'!$Q$4,ItemNum,0),MATCH(H$1,Districts,0))*'Blend Sheet'!$Q69)+(INDEX(ItemCosts,MATCH('Blend Sheet'!$R$4,ItemNum,0),MATCH(H$1,Districts,0))*'Blend Sheet'!$R69)+(INDEX(ItemCosts,MATCH('Blend Sheet'!$S$4,ItemNum,0),MATCH(H$1,Districts,0))*'Blend Sheet'!$S69)+(INDEX(ItemCosts,MATCH('Blend Sheet'!$T$4,ItemNum,0),MATCH(H$1,Districts,0))*'Blend Sheet'!$T69)+(INDEX(ItemCosts,MATCH('Blend Sheet'!$U$4,ItemNum,0),MATCH(H$1,Districts,0))*'Blend Sheet'!$U69)+(INDEX(ItemCosts,MATCH('Blend Sheet'!$V$4,ItemNum,0),MATCH(H$1,Districts,0))*'Blend Sheet'!$V69)+(INDEX(ItemCosts,MATCH('Blend Sheet'!$W$4,ItemNum,0),MATCH(H$1,Districts,0))*'Blend Sheet'!$W69)+(INDEX(ItemCosts,MATCH('Blend Sheet'!$X$4,ItemNum,0),MATCH(H$1,Districts,0))*'Blend Sheet'!$X69)+(INDEX(ItemCosts,MATCH('Blend Sheet'!$Y$4,ItemNum,0),MATCH(H$1,Districts,0))*'Blend Sheet'!$Y69)+(INDEX(ItemCosts,MATCH('Blend Sheet'!$Z$4,ItemNum,0),MATCH(H$1,Districts,0))*'Blend Sheet'!$Z69)+(INDEX(ItemCosts,MATCH('Blend Sheet'!$AA$4,ItemNum,0),MATCH(H$1,Districts,0))*'Blend Sheet'!$AA69)+(INDEX(ItemCosts,MATCH('Blend Sheet'!$AB$4,ItemNum,0),MATCH(H$1,Districts,0))*'Blend Sheet'!$AB69)+(INDEX(ItemCosts,MATCH('Blend Sheet'!$AC$4,ItemNum,0),MATCH(H$1,Districts,0))*'Blend Sheet'!$AC69)+(INDEX(ItemCosts,MATCH('Blend Sheet'!$AD$4,ItemNum,0),MATCH(H$1,Districts,0))*'Blend Sheet'!$AD69)+(INDEX(ItemCosts,MATCH('Blend Sheet'!$AE$4,ItemNum,0),MATCH(H$1,Districts,0))*'Blend Sheet'!$AE69)+(INDEX(ItemCosts,MATCH('Blend Sheet'!$AF$4,ItemNum,0),MATCH(H$1,Districts,0))*'Blend Sheet'!$AF69)+(INDEX(ItemCosts,MATCH('Blend Sheet'!$AG$4,ItemNum,0),MATCH(H$1,Districts,0))*'Blend Sheet'!$AG69)+(INDEX(ItemCosts,MATCH('Blend Sheet'!$AH$4,ItemNum,0),MATCH(H$1,Districts,0))*'Blend Sheet'!$AH69)+(INDEX(ItemCosts,MATCH('Blend Sheet'!$AI$4,ItemNum,0),MATCH(H$1,Districts,0))*'Blend Sheet'!$AI69)+(INDEX(ItemCosts,MATCH('Blend Sheet'!$AJ$4,ItemNum,0),MATCH(H$1,Districts,0))*'Blend Sheet'!$AJ69)+(INDEX(ItemCosts,MATCH('Blend Sheet'!$AK$4,ItemNum,0),MATCH(H$1,Districts,0))*'Blend Sheet'!$AK69)+(INDEX(ItemCosts,MATCH('Blend Sheet'!$AL$4,ItemNum,0),MATCH(H$1,Districts,0))*'Blend Sheet'!$AL69)+(INDEX(ItemCosts,MATCH('Blend Sheet'!$AM$4,ItemNum,0),MATCH(H$1,Districts,0))*'Blend Sheet'!$AM69)+(INDEX(ItemCosts,MATCH('Blend Sheet'!$AN$4,ItemNum,0),MATCH(H$1,Districts,0))*'Blend Sheet'!$AN69)+(INDEX(ItemCosts,MATCH('Blend Sheet'!$AO$4,ItemNum,0),MATCH(H$1,Districts,0))*'Blend Sheet'!$AO69)+(INDEX(ItemCosts,MATCH('Blend Sheet'!$AP$4,ItemNum,0),MATCH(H$1,Districts,0))*'Blend Sheet'!$AP69)+(INDEX(ItemCosts,MATCH('Blend Sheet'!$AQ$4,ItemNum,0),MATCH(H$1,Districts,0))*'Blend Sheet'!$AQ69)+(INDEX(ItemCosts,MATCH('Blend Sheet'!$AR$4,ItemNum,0),MATCH(H$1,Districts,0))*'Blend Sheet'!$AR69)+(INDEX(ItemCosts,MATCH('Blend Sheet'!$AS$4,ItemNum,0),MATCH(H$1,Districts,0))*'Blend Sheet'!$AS69)</f>
        <v>#N/A</v>
      </c>
      <c r="I66" s="5" t="e">
        <f>(INDEX(ItemCosts,MATCH('Blend Sheet'!$C$4,ItemNum,0),MATCH(I$1,Districts,0))*'Blend Sheet'!$C69)+(INDEX(ItemCosts,MATCH('Blend Sheet'!$D$4,ItemNum,0),MATCH(I$1,Districts,0))*'Blend Sheet'!$D69)+(INDEX(ItemCosts,MATCH('Blend Sheet'!$E$4,ItemNum,0),MATCH(I$1,Districts,0))*'Blend Sheet'!$E69)+(INDEX(ItemCosts,MATCH('Blend Sheet'!$F$4,ItemNum,0),MATCH(I$1,Districts,0))*'Blend Sheet'!$F69)+(INDEX(ItemCosts,MATCH('Blend Sheet'!$G$4,ItemNum,0),MATCH(I$1,Districts,0))*'Blend Sheet'!$G69)+(INDEX(ItemCosts,MATCH('Blend Sheet'!$H$4,ItemNum,0),MATCH(I$1,Districts,0))*'Blend Sheet'!$H69)+(INDEX(ItemCosts,MATCH('Blend Sheet'!$I$4,ItemNum,0),MATCH(I$1,Districts,0))*'Blend Sheet'!$I69)+(INDEX(ItemCosts,MATCH('Blend Sheet'!$J$4,ItemNum,0),MATCH(I$1,Districts,0))*'Blend Sheet'!$J69)+(INDEX(ItemCosts,MATCH('Blend Sheet'!$K$4,ItemNum,0),MATCH(I$1,Districts,0))*'Blend Sheet'!$K69)+(INDEX(ItemCosts,MATCH('Blend Sheet'!$L$4,ItemNum,0),MATCH(I$1,Districts,0))*'Blend Sheet'!$L69)+(INDEX(ItemCosts,MATCH('Blend Sheet'!$M$4,ItemNum,0),MATCH(I$1,Districts,0))*'Blend Sheet'!$M69)+(INDEX(ItemCosts,MATCH('Blend Sheet'!$N$4,ItemNum,0),MATCH(I$1,Districts,0))*'Blend Sheet'!$N69)+(INDEX(ItemCosts,MATCH('Blend Sheet'!$O$4,ItemNum,0),MATCH(I$1,Districts,0))*'Blend Sheet'!$O69)+(INDEX(ItemCosts,MATCH('Blend Sheet'!$P$4,ItemNum,0),MATCH(I$1,Districts,0))*'Blend Sheet'!$P69)+(INDEX(ItemCosts,MATCH('Blend Sheet'!$Q$4,ItemNum,0),MATCH(I$1,Districts,0))*'Blend Sheet'!$Q69)+(INDEX(ItemCosts,MATCH('Blend Sheet'!$R$4,ItemNum,0),MATCH(I$1,Districts,0))*'Blend Sheet'!$R69)+(INDEX(ItemCosts,MATCH('Blend Sheet'!$S$4,ItemNum,0),MATCH(I$1,Districts,0))*'Blend Sheet'!$S69)+(INDEX(ItemCosts,MATCH('Blend Sheet'!$T$4,ItemNum,0),MATCH(I$1,Districts,0))*'Blend Sheet'!$T69)+(INDEX(ItemCosts,MATCH('Blend Sheet'!$U$4,ItemNum,0),MATCH(I$1,Districts,0))*'Blend Sheet'!$U69)+(INDEX(ItemCosts,MATCH('Blend Sheet'!$V$4,ItemNum,0),MATCH(I$1,Districts,0))*'Blend Sheet'!$V69)+(INDEX(ItemCosts,MATCH('Blend Sheet'!$W$4,ItemNum,0),MATCH(I$1,Districts,0))*'Blend Sheet'!$W69)+(INDEX(ItemCosts,MATCH('Blend Sheet'!$X$4,ItemNum,0),MATCH(I$1,Districts,0))*'Blend Sheet'!$X69)+(INDEX(ItemCosts,MATCH('Blend Sheet'!$Y$4,ItemNum,0),MATCH(I$1,Districts,0))*'Blend Sheet'!$Y69)+(INDEX(ItemCosts,MATCH('Blend Sheet'!$Z$4,ItemNum,0),MATCH(I$1,Districts,0))*'Blend Sheet'!$Z69)+(INDEX(ItemCosts,MATCH('Blend Sheet'!$AA$4,ItemNum,0),MATCH(I$1,Districts,0))*'Blend Sheet'!$AA69)+(INDEX(ItemCosts,MATCH('Blend Sheet'!$AB$4,ItemNum,0),MATCH(I$1,Districts,0))*'Blend Sheet'!$AB69)+(INDEX(ItemCosts,MATCH('Blend Sheet'!$AC$4,ItemNum,0),MATCH(I$1,Districts,0))*'Blend Sheet'!$AC69)+(INDEX(ItemCosts,MATCH('Blend Sheet'!$AD$4,ItemNum,0),MATCH(I$1,Districts,0))*'Blend Sheet'!$AD69)+(INDEX(ItemCosts,MATCH('Blend Sheet'!$AE$4,ItemNum,0),MATCH(I$1,Districts,0))*'Blend Sheet'!$AE69)+(INDEX(ItemCosts,MATCH('Blend Sheet'!$AF$4,ItemNum,0),MATCH(I$1,Districts,0))*'Blend Sheet'!$AF69)+(INDEX(ItemCosts,MATCH('Blend Sheet'!$AG$4,ItemNum,0),MATCH(I$1,Districts,0))*'Blend Sheet'!$AG69)+(INDEX(ItemCosts,MATCH('Blend Sheet'!$AH$4,ItemNum,0),MATCH(I$1,Districts,0))*'Blend Sheet'!$AH69)+(INDEX(ItemCosts,MATCH('Blend Sheet'!$AI$4,ItemNum,0),MATCH(I$1,Districts,0))*'Blend Sheet'!$AI69)+(INDEX(ItemCosts,MATCH('Blend Sheet'!$AJ$4,ItemNum,0),MATCH(I$1,Districts,0))*'Blend Sheet'!$AJ69)+(INDEX(ItemCosts,MATCH('Blend Sheet'!$AK$4,ItemNum,0),MATCH(I$1,Districts,0))*'Blend Sheet'!$AK69)+(INDEX(ItemCosts,MATCH('Blend Sheet'!$AL$4,ItemNum,0),MATCH(I$1,Districts,0))*'Blend Sheet'!$AL69)+(INDEX(ItemCosts,MATCH('Blend Sheet'!$AM$4,ItemNum,0),MATCH(I$1,Districts,0))*'Blend Sheet'!$AM69)+(INDEX(ItemCosts,MATCH('Blend Sheet'!$AN$4,ItemNum,0),MATCH(I$1,Districts,0))*'Blend Sheet'!$AN69)+(INDEX(ItemCosts,MATCH('Blend Sheet'!$AO$4,ItemNum,0),MATCH(I$1,Districts,0))*'Blend Sheet'!$AO69)+(INDEX(ItemCosts,MATCH('Blend Sheet'!$AP$4,ItemNum,0),MATCH(I$1,Districts,0))*'Blend Sheet'!$AP69)+(INDEX(ItemCosts,MATCH('Blend Sheet'!$AQ$4,ItemNum,0),MATCH(I$1,Districts,0))*'Blend Sheet'!$AQ69)+(INDEX(ItemCosts,MATCH('Blend Sheet'!$AR$4,ItemNum,0),MATCH(I$1,Districts,0))*'Blend Sheet'!$AR69)+(INDEX(ItemCosts,MATCH('Blend Sheet'!$AS$4,ItemNum,0),MATCH(I$1,Districts,0))*'Blend Sheet'!$AS69)</f>
        <v>#N/A</v>
      </c>
      <c r="J66" s="5" t="e">
        <f>(INDEX(ItemCosts,MATCH('Blend Sheet'!$C$4,ItemNum,0),MATCH(J$1,Districts,0))*'Blend Sheet'!$C69)+(INDEX(ItemCosts,MATCH('Blend Sheet'!$D$4,ItemNum,0),MATCH(J$1,Districts,0))*'Blend Sheet'!$D69)+(INDEX(ItemCosts,MATCH('Blend Sheet'!$E$4,ItemNum,0),MATCH(J$1,Districts,0))*'Blend Sheet'!$E69)+(INDEX(ItemCosts,MATCH('Blend Sheet'!$F$4,ItemNum,0),MATCH(J$1,Districts,0))*'Blend Sheet'!$F69)+(INDEX(ItemCosts,MATCH('Blend Sheet'!$G$4,ItemNum,0),MATCH(J$1,Districts,0))*'Blend Sheet'!$G69)+(INDEX(ItemCosts,MATCH('Blend Sheet'!$H$4,ItemNum,0),MATCH(J$1,Districts,0))*'Blend Sheet'!$H69)+(INDEX(ItemCosts,MATCH('Blend Sheet'!$I$4,ItemNum,0),MATCH(J$1,Districts,0))*'Blend Sheet'!$I69)+(INDEX(ItemCosts,MATCH('Blend Sheet'!$J$4,ItemNum,0),MATCH(J$1,Districts,0))*'Blend Sheet'!$J69)+(INDEX(ItemCosts,MATCH('Blend Sheet'!$K$4,ItemNum,0),MATCH(J$1,Districts,0))*'Blend Sheet'!$K69)+(INDEX(ItemCosts,MATCH('Blend Sheet'!$L$4,ItemNum,0),MATCH(J$1,Districts,0))*'Blend Sheet'!$L69)+(INDEX(ItemCosts,MATCH('Blend Sheet'!$M$4,ItemNum,0),MATCH(J$1,Districts,0))*'Blend Sheet'!$M69)+(INDEX(ItemCosts,MATCH('Blend Sheet'!$N$4,ItemNum,0),MATCH(J$1,Districts,0))*'Blend Sheet'!$N69)+(INDEX(ItemCosts,MATCH('Blend Sheet'!$O$4,ItemNum,0),MATCH(J$1,Districts,0))*'Blend Sheet'!$O69)+(INDEX(ItemCosts,MATCH('Blend Sheet'!$P$4,ItemNum,0),MATCH(J$1,Districts,0))*'Blend Sheet'!$P69)+(INDEX(ItemCosts,MATCH('Blend Sheet'!$Q$4,ItemNum,0),MATCH(J$1,Districts,0))*'Blend Sheet'!$Q69)+(INDEX(ItemCosts,MATCH('Blend Sheet'!$R$4,ItemNum,0),MATCH(J$1,Districts,0))*'Blend Sheet'!$R69)+(INDEX(ItemCosts,MATCH('Blend Sheet'!$S$4,ItemNum,0),MATCH(J$1,Districts,0))*'Blend Sheet'!$S69)+(INDEX(ItemCosts,MATCH('Blend Sheet'!$T$4,ItemNum,0),MATCH(J$1,Districts,0))*'Blend Sheet'!$T69)+(INDEX(ItemCosts,MATCH('Blend Sheet'!$U$4,ItemNum,0),MATCH(J$1,Districts,0))*'Blend Sheet'!$U69)+(INDEX(ItemCosts,MATCH('Blend Sheet'!$V$4,ItemNum,0),MATCH(J$1,Districts,0))*'Blend Sheet'!$V69)+(INDEX(ItemCosts,MATCH('Blend Sheet'!$W$4,ItemNum,0),MATCH(J$1,Districts,0))*'Blend Sheet'!$W69)+(INDEX(ItemCosts,MATCH('Blend Sheet'!$X$4,ItemNum,0),MATCH(J$1,Districts,0))*'Blend Sheet'!$X69)+(INDEX(ItemCosts,MATCH('Blend Sheet'!$Y$4,ItemNum,0),MATCH(J$1,Districts,0))*'Blend Sheet'!$Y69)+(INDEX(ItemCosts,MATCH('Blend Sheet'!$Z$4,ItemNum,0),MATCH(J$1,Districts,0))*'Blend Sheet'!$Z69)+(INDEX(ItemCosts,MATCH('Blend Sheet'!$AA$4,ItemNum,0),MATCH(J$1,Districts,0))*'Blend Sheet'!$AA69)+(INDEX(ItemCosts,MATCH('Blend Sheet'!$AB$4,ItemNum,0),MATCH(J$1,Districts,0))*'Blend Sheet'!$AB69)+(INDEX(ItemCosts,MATCH('Blend Sheet'!$AC$4,ItemNum,0),MATCH(J$1,Districts,0))*'Blend Sheet'!$AC69)+(INDEX(ItemCosts,MATCH('Blend Sheet'!$AD$4,ItemNum,0),MATCH(J$1,Districts,0))*'Blend Sheet'!$AD69)+(INDEX(ItemCosts,MATCH('Blend Sheet'!$AE$4,ItemNum,0),MATCH(J$1,Districts,0))*'Blend Sheet'!$AE69)+(INDEX(ItemCosts,MATCH('Blend Sheet'!$AF$4,ItemNum,0),MATCH(J$1,Districts,0))*'Blend Sheet'!$AF69)+(INDEX(ItemCosts,MATCH('Blend Sheet'!$AG$4,ItemNum,0),MATCH(J$1,Districts,0))*'Blend Sheet'!$AG69)+(INDEX(ItemCosts,MATCH('Blend Sheet'!$AH$4,ItemNum,0),MATCH(J$1,Districts,0))*'Blend Sheet'!$AH69)+(INDEX(ItemCosts,MATCH('Blend Sheet'!$AI$4,ItemNum,0),MATCH(J$1,Districts,0))*'Blend Sheet'!$AI69)+(INDEX(ItemCosts,MATCH('Blend Sheet'!$AJ$4,ItemNum,0),MATCH(J$1,Districts,0))*'Blend Sheet'!$AJ69)+(INDEX(ItemCosts,MATCH('Blend Sheet'!$AK$4,ItemNum,0),MATCH(J$1,Districts,0))*'Blend Sheet'!$AK69)+(INDEX(ItemCosts,MATCH('Blend Sheet'!$AL$4,ItemNum,0),MATCH(J$1,Districts,0))*'Blend Sheet'!$AL69)+(INDEX(ItemCosts,MATCH('Blend Sheet'!$AM$4,ItemNum,0),MATCH(J$1,Districts,0))*'Blend Sheet'!$AM69)+(INDEX(ItemCosts,MATCH('Blend Sheet'!$AN$4,ItemNum,0),MATCH(J$1,Districts,0))*'Blend Sheet'!$AN69)+(INDEX(ItemCosts,MATCH('Blend Sheet'!$AO$4,ItemNum,0),MATCH(J$1,Districts,0))*'Blend Sheet'!$AO69)+(INDEX(ItemCosts,MATCH('Blend Sheet'!$AP$4,ItemNum,0),MATCH(J$1,Districts,0))*'Blend Sheet'!$AP69)+(INDEX(ItemCosts,MATCH('Blend Sheet'!$AQ$4,ItemNum,0),MATCH(J$1,Districts,0))*'Blend Sheet'!$AQ69)+(INDEX(ItemCosts,MATCH('Blend Sheet'!$AR$4,ItemNum,0),MATCH(J$1,Districts,0))*'Blend Sheet'!$AR69)+(INDEX(ItemCosts,MATCH('Blend Sheet'!$AS$4,ItemNum,0),MATCH(J$1,Districts,0))*'Blend Sheet'!$AS69)</f>
        <v>#N/A</v>
      </c>
      <c r="K66" s="5" t="e">
        <f>(INDEX(ItemCosts,MATCH('Blend Sheet'!$C$4,ItemNum,0),MATCH(K$1,Districts,0))*'Blend Sheet'!$C69)+(INDEX(ItemCosts,MATCH('Blend Sheet'!$D$4,ItemNum,0),MATCH(K$1,Districts,0))*'Blend Sheet'!$D69)+(INDEX(ItemCosts,MATCH('Blend Sheet'!$E$4,ItemNum,0),MATCH(K$1,Districts,0))*'Blend Sheet'!$E69)+(INDEX(ItemCosts,MATCH('Blend Sheet'!$F$4,ItemNum,0),MATCH(K$1,Districts,0))*'Blend Sheet'!$F69)+(INDEX(ItemCosts,MATCH('Blend Sheet'!$G$4,ItemNum,0),MATCH(K$1,Districts,0))*'Blend Sheet'!$G69)+(INDEX(ItemCosts,MATCH('Blend Sheet'!$H$4,ItemNum,0),MATCH(K$1,Districts,0))*'Blend Sheet'!$H69)+(INDEX(ItemCosts,MATCH('Blend Sheet'!$I$4,ItemNum,0),MATCH(K$1,Districts,0))*'Blend Sheet'!$I69)+(INDEX(ItemCosts,MATCH('Blend Sheet'!$J$4,ItemNum,0),MATCH(K$1,Districts,0))*'Blend Sheet'!$J69)+(INDEX(ItemCosts,MATCH('Blend Sheet'!$K$4,ItemNum,0),MATCH(K$1,Districts,0))*'Blend Sheet'!$K69)+(INDEX(ItemCosts,MATCH('Blend Sheet'!$L$4,ItemNum,0),MATCH(K$1,Districts,0))*'Blend Sheet'!$L69)+(INDEX(ItemCosts,MATCH('Blend Sheet'!$M$4,ItemNum,0),MATCH(K$1,Districts,0))*'Blend Sheet'!$M69)+(INDEX(ItemCosts,MATCH('Blend Sheet'!$N$4,ItemNum,0),MATCH(K$1,Districts,0))*'Blend Sheet'!$N69)+(INDEX(ItemCosts,MATCH('Blend Sheet'!$O$4,ItemNum,0),MATCH(K$1,Districts,0))*'Blend Sheet'!$O69)+(INDEX(ItemCosts,MATCH('Blend Sheet'!$P$4,ItemNum,0),MATCH(K$1,Districts,0))*'Blend Sheet'!$P69)+(INDEX(ItemCosts,MATCH('Blend Sheet'!$Q$4,ItemNum,0),MATCH(K$1,Districts,0))*'Blend Sheet'!$Q69)+(INDEX(ItemCosts,MATCH('Blend Sheet'!$R$4,ItemNum,0),MATCH(K$1,Districts,0))*'Blend Sheet'!$R69)+(INDEX(ItemCosts,MATCH('Blend Sheet'!$S$4,ItemNum,0),MATCH(K$1,Districts,0))*'Blend Sheet'!$S69)+(INDEX(ItemCosts,MATCH('Blend Sheet'!$T$4,ItemNum,0),MATCH(K$1,Districts,0))*'Blend Sheet'!$T69)+(INDEX(ItemCosts,MATCH('Blend Sheet'!$U$4,ItemNum,0),MATCH(K$1,Districts,0))*'Blend Sheet'!$U69)+(INDEX(ItemCosts,MATCH('Blend Sheet'!$V$4,ItemNum,0),MATCH(K$1,Districts,0))*'Blend Sheet'!$V69)+(INDEX(ItemCosts,MATCH('Blend Sheet'!$W$4,ItemNum,0),MATCH(K$1,Districts,0))*'Blend Sheet'!$W69)+(INDEX(ItemCosts,MATCH('Blend Sheet'!$X$4,ItemNum,0),MATCH(K$1,Districts,0))*'Blend Sheet'!$X69)+(INDEX(ItemCosts,MATCH('Blend Sheet'!$Y$4,ItemNum,0),MATCH(K$1,Districts,0))*'Blend Sheet'!$Y69)+(INDEX(ItemCosts,MATCH('Blend Sheet'!$Z$4,ItemNum,0),MATCH(K$1,Districts,0))*'Blend Sheet'!$Z69)+(INDEX(ItemCosts,MATCH('Blend Sheet'!$AA$4,ItemNum,0),MATCH(K$1,Districts,0))*'Blend Sheet'!$AA69)+(INDEX(ItemCosts,MATCH('Blend Sheet'!$AB$4,ItemNum,0),MATCH(K$1,Districts,0))*'Blend Sheet'!$AB69)+(INDEX(ItemCosts,MATCH('Blend Sheet'!$AC$4,ItemNum,0),MATCH(K$1,Districts,0))*'Blend Sheet'!$AC69)+(INDEX(ItemCosts,MATCH('Blend Sheet'!$AD$4,ItemNum,0),MATCH(K$1,Districts,0))*'Blend Sheet'!$AD69)+(INDEX(ItemCosts,MATCH('Blend Sheet'!$AE$4,ItemNum,0),MATCH(K$1,Districts,0))*'Blend Sheet'!$AE69)+(INDEX(ItemCosts,MATCH('Blend Sheet'!$AF$4,ItemNum,0),MATCH(K$1,Districts,0))*'Blend Sheet'!$AF69)+(INDEX(ItemCosts,MATCH('Blend Sheet'!$AG$4,ItemNum,0),MATCH(K$1,Districts,0))*'Blend Sheet'!$AG69)+(INDEX(ItemCosts,MATCH('Blend Sheet'!$AH$4,ItemNum,0),MATCH(K$1,Districts,0))*'Blend Sheet'!$AH69)+(INDEX(ItemCosts,MATCH('Blend Sheet'!$AI$4,ItemNum,0),MATCH(K$1,Districts,0))*'Blend Sheet'!$AI69)+(INDEX(ItemCosts,MATCH('Blend Sheet'!$AJ$4,ItemNum,0),MATCH(K$1,Districts,0))*'Blend Sheet'!$AJ69)+(INDEX(ItemCosts,MATCH('Blend Sheet'!$AK$4,ItemNum,0),MATCH(K$1,Districts,0))*'Blend Sheet'!$AK69)+(INDEX(ItemCosts,MATCH('Blend Sheet'!$AL$4,ItemNum,0),MATCH(K$1,Districts,0))*'Blend Sheet'!$AL69)+(INDEX(ItemCosts,MATCH('Blend Sheet'!$AM$4,ItemNum,0),MATCH(K$1,Districts,0))*'Blend Sheet'!$AM69)+(INDEX(ItemCosts,MATCH('Blend Sheet'!$AN$4,ItemNum,0),MATCH(K$1,Districts,0))*'Blend Sheet'!$AN69)+(INDEX(ItemCosts,MATCH('Blend Sheet'!$AO$4,ItemNum,0),MATCH(K$1,Districts,0))*'Blend Sheet'!$AO69)+(INDEX(ItemCosts,MATCH('Blend Sheet'!$AP$4,ItemNum,0),MATCH(K$1,Districts,0))*'Blend Sheet'!$AP69)+(INDEX(ItemCosts,MATCH('Blend Sheet'!$AQ$4,ItemNum,0),MATCH(K$1,Districts,0))*'Blend Sheet'!$AQ69)+(INDEX(ItemCosts,MATCH('Blend Sheet'!$AR$4,ItemNum,0),MATCH(K$1,Districts,0))*'Blend Sheet'!$AR69)+(INDEX(ItemCosts,MATCH('Blend Sheet'!$AS$4,ItemNum,0),MATCH(K$1,Districts,0))*'Blend Sheet'!$AS69)</f>
        <v>#N/A</v>
      </c>
      <c r="L66" s="5" t="e">
        <f>(INDEX(ItemCosts,MATCH('Blend Sheet'!$C$4,ItemNum,0),MATCH(L$1,Districts,0))*'Blend Sheet'!$C69)+(INDEX(ItemCosts,MATCH('Blend Sheet'!$D$4,ItemNum,0),MATCH(L$1,Districts,0))*'Blend Sheet'!$D69)+(INDEX(ItemCosts,MATCH('Blend Sheet'!$E$4,ItemNum,0),MATCH(L$1,Districts,0))*'Blend Sheet'!$E69)+(INDEX(ItemCosts,MATCH('Blend Sheet'!$F$4,ItemNum,0),MATCH(L$1,Districts,0))*'Blend Sheet'!$F69)+(INDEX(ItemCosts,MATCH('Blend Sheet'!$G$4,ItemNum,0),MATCH(L$1,Districts,0))*'Blend Sheet'!$G69)+(INDEX(ItemCosts,MATCH('Blend Sheet'!$H$4,ItemNum,0),MATCH(L$1,Districts,0))*'Blend Sheet'!$H69)+(INDEX(ItemCosts,MATCH('Blend Sheet'!$I$4,ItemNum,0),MATCH(L$1,Districts,0))*'Blend Sheet'!$I69)+(INDEX(ItemCosts,MATCH('Blend Sheet'!$J$4,ItemNum,0),MATCH(L$1,Districts,0))*'Blend Sheet'!$J69)+(INDEX(ItemCosts,MATCH('Blend Sheet'!$K$4,ItemNum,0),MATCH(L$1,Districts,0))*'Blend Sheet'!$K69)+(INDEX(ItemCosts,MATCH('Blend Sheet'!$L$4,ItemNum,0),MATCH(L$1,Districts,0))*'Blend Sheet'!$L69)+(INDEX(ItemCosts,MATCH('Blend Sheet'!$M$4,ItemNum,0),MATCH(L$1,Districts,0))*'Blend Sheet'!$M69)+(INDEX(ItemCosts,MATCH('Blend Sheet'!$N$4,ItemNum,0),MATCH(L$1,Districts,0))*'Blend Sheet'!$N69)+(INDEX(ItemCosts,MATCH('Blend Sheet'!$O$4,ItemNum,0),MATCH(L$1,Districts,0))*'Blend Sheet'!$O69)+(INDEX(ItemCosts,MATCH('Blend Sheet'!$P$4,ItemNum,0),MATCH(L$1,Districts,0))*'Blend Sheet'!$P69)+(INDEX(ItemCosts,MATCH('Blend Sheet'!$Q$4,ItemNum,0),MATCH(L$1,Districts,0))*'Blend Sheet'!$Q69)+(INDEX(ItemCosts,MATCH('Blend Sheet'!$R$4,ItemNum,0),MATCH(L$1,Districts,0))*'Blend Sheet'!$R69)+(INDEX(ItemCosts,MATCH('Blend Sheet'!$S$4,ItemNum,0),MATCH(L$1,Districts,0))*'Blend Sheet'!$S69)+(INDEX(ItemCosts,MATCH('Blend Sheet'!$T$4,ItemNum,0),MATCH(L$1,Districts,0))*'Blend Sheet'!$T69)+(INDEX(ItemCosts,MATCH('Blend Sheet'!$U$4,ItemNum,0),MATCH(L$1,Districts,0))*'Blend Sheet'!$U69)+(INDEX(ItemCosts,MATCH('Blend Sheet'!$V$4,ItemNum,0),MATCH(L$1,Districts,0))*'Blend Sheet'!$V69)+(INDEX(ItemCosts,MATCH('Blend Sheet'!$W$4,ItemNum,0),MATCH(L$1,Districts,0))*'Blend Sheet'!$W69)+(INDEX(ItemCosts,MATCH('Blend Sheet'!$X$4,ItemNum,0),MATCH(L$1,Districts,0))*'Blend Sheet'!$X69)+(INDEX(ItemCosts,MATCH('Blend Sheet'!$Y$4,ItemNum,0),MATCH(L$1,Districts,0))*'Blend Sheet'!$Y69)+(INDEX(ItemCosts,MATCH('Blend Sheet'!$Z$4,ItemNum,0),MATCH(L$1,Districts,0))*'Blend Sheet'!$Z69)+(INDEX(ItemCosts,MATCH('Blend Sheet'!$AA$4,ItemNum,0),MATCH(L$1,Districts,0))*'Blend Sheet'!$AA69)+(INDEX(ItemCosts,MATCH('Blend Sheet'!$AB$4,ItemNum,0),MATCH(L$1,Districts,0))*'Blend Sheet'!$AB69)+(INDEX(ItemCosts,MATCH('Blend Sheet'!$AC$4,ItemNum,0),MATCH(L$1,Districts,0))*'Blend Sheet'!$AC69)+(INDEX(ItemCosts,MATCH('Blend Sheet'!$AD$4,ItemNum,0),MATCH(L$1,Districts,0))*'Blend Sheet'!$AD69)+(INDEX(ItemCosts,MATCH('Blend Sheet'!$AE$4,ItemNum,0),MATCH(L$1,Districts,0))*'Blend Sheet'!$AE69)+(INDEX(ItemCosts,MATCH('Blend Sheet'!$AF$4,ItemNum,0),MATCH(L$1,Districts,0))*'Blend Sheet'!$AF69)+(INDEX(ItemCosts,MATCH('Blend Sheet'!$AG$4,ItemNum,0),MATCH(L$1,Districts,0))*'Blend Sheet'!$AG69)+(INDEX(ItemCosts,MATCH('Blend Sheet'!$AH$4,ItemNum,0),MATCH(L$1,Districts,0))*'Blend Sheet'!$AH69)+(INDEX(ItemCosts,MATCH('Blend Sheet'!$AI$4,ItemNum,0),MATCH(L$1,Districts,0))*'Blend Sheet'!$AI69)+(INDEX(ItemCosts,MATCH('Blend Sheet'!$AJ$4,ItemNum,0),MATCH(L$1,Districts,0))*'Blend Sheet'!$AJ69)+(INDEX(ItemCosts,MATCH('Blend Sheet'!$AK$4,ItemNum,0),MATCH(L$1,Districts,0))*'Blend Sheet'!$AK69)+(INDEX(ItemCosts,MATCH('Blend Sheet'!$AL$4,ItemNum,0),MATCH(L$1,Districts,0))*'Blend Sheet'!$AL69)+(INDEX(ItemCosts,MATCH('Blend Sheet'!$AM$4,ItemNum,0),MATCH(L$1,Districts,0))*'Blend Sheet'!$AM69)+(INDEX(ItemCosts,MATCH('Blend Sheet'!$AN$4,ItemNum,0),MATCH(L$1,Districts,0))*'Blend Sheet'!$AN69)+(INDEX(ItemCosts,MATCH('Blend Sheet'!$AO$4,ItemNum,0),MATCH(L$1,Districts,0))*'Blend Sheet'!$AO69)+(INDEX(ItemCosts,MATCH('Blend Sheet'!$AP$4,ItemNum,0),MATCH(L$1,Districts,0))*'Blend Sheet'!$AP69)+(INDEX(ItemCosts,MATCH('Blend Sheet'!$AQ$4,ItemNum,0),MATCH(L$1,Districts,0))*'Blend Sheet'!$AQ69)+(INDEX(ItemCosts,MATCH('Blend Sheet'!$AR$4,ItemNum,0),MATCH(L$1,Districts,0))*'Blend Sheet'!$AR69)+(INDEX(ItemCosts,MATCH('Blend Sheet'!$AS$4,ItemNum,0),MATCH(L$1,Districts,0))*'Blend Sheet'!$AS69)</f>
        <v>#N/A</v>
      </c>
      <c r="M66" s="191"/>
      <c r="N66" s="34" t="e">
        <f>D66/'Blend Sheet'!$BA69</f>
        <v>#N/A</v>
      </c>
      <c r="O66" s="34" t="e">
        <f>E66/'Blend Sheet'!$BA69</f>
        <v>#N/A</v>
      </c>
      <c r="P66" s="34" t="e">
        <f>G66/'Blend Sheet'!$BA69</f>
        <v>#N/A</v>
      </c>
      <c r="Q66" s="34" t="e">
        <f>H66/'Blend Sheet'!$BA69</f>
        <v>#N/A</v>
      </c>
      <c r="R66" s="34" t="e">
        <f>I66/'Blend Sheet'!$BA69</f>
        <v>#N/A</v>
      </c>
      <c r="S66" s="34" t="e">
        <f>J66/'Blend Sheet'!$BA69</f>
        <v>#N/A</v>
      </c>
      <c r="T66" s="34" t="e">
        <f>K66/'Blend Sheet'!$BA69</f>
        <v>#N/A</v>
      </c>
      <c r="U66" s="34" t="e">
        <f>L66/'Blend Sheet'!$BA69</f>
        <v>#N/A</v>
      </c>
    </row>
    <row r="67" spans="1:21" x14ac:dyDescent="0.25">
      <c r="A67" t="str">
        <f>'Blend Sheet'!A70</f>
        <v>Proteus Pro</v>
      </c>
      <c r="B67" s="5" t="e">
        <f>(INDEX(ItemCosts,MATCH('Blend Sheet'!$C$4,ItemNum,0),MATCH(B$1,Districts,0))*'Blend Sheet'!$C70)+(INDEX(ItemCosts,MATCH('Blend Sheet'!$D$4,ItemNum,0),MATCH(B$1,Districts,0))*'Blend Sheet'!$D70)+(INDEX(ItemCosts,MATCH('Blend Sheet'!$E$4,ItemNum,0),MATCH(B$1,Districts,0))*'Blend Sheet'!$E70)+(INDEX(ItemCosts,MATCH('Blend Sheet'!$F$4,ItemNum,0),MATCH(B$1,Districts,0))*'Blend Sheet'!$F70)+(INDEX(ItemCosts,MATCH('Blend Sheet'!$G$4,ItemNum,0),MATCH(B$1,Districts,0))*'Blend Sheet'!$G70)+(INDEX(ItemCosts,MATCH('Blend Sheet'!$H$4,ItemNum,0),MATCH(B$1,Districts,0))*'Blend Sheet'!$H70)+(INDEX(ItemCosts,MATCH('Blend Sheet'!$I$4,ItemNum,0),MATCH(B$1,Districts,0))*'Blend Sheet'!$I70)+(INDEX(ItemCosts,MATCH('Blend Sheet'!$J$4,ItemNum,0),MATCH(B$1,Districts,0))*'Blend Sheet'!$J70)+(INDEX(ItemCosts,MATCH('Blend Sheet'!$K$4,ItemNum,0),MATCH(B$1,Districts,0))*'Blend Sheet'!$K70)+(INDEX(ItemCosts,MATCH('Blend Sheet'!$L$4,ItemNum,0),MATCH(B$1,Districts,0))*'Blend Sheet'!$L70)+(INDEX(ItemCosts,MATCH('Blend Sheet'!$M$4,ItemNum,0),MATCH(B$1,Districts,0))*'Blend Sheet'!$M70)+(INDEX(ItemCosts,MATCH('Blend Sheet'!$N$4,ItemNum,0),MATCH(B$1,Districts,0))*'Blend Sheet'!$N70)+(INDEX(ItemCosts,MATCH('Blend Sheet'!$O$4,ItemNum,0),MATCH(B$1,Districts,0))*'Blend Sheet'!$O70)+(INDEX(ItemCosts,MATCH('Blend Sheet'!$P$4,ItemNum,0),MATCH(B$1,Districts,0))*'Blend Sheet'!$P70)+(INDEX(ItemCosts,MATCH('Blend Sheet'!$Q$4,ItemNum,0),MATCH(B$1,Districts,0))*'Blend Sheet'!$Q70)+(INDEX(ItemCosts,MATCH('Blend Sheet'!$R$4,ItemNum,0),MATCH(B$1,Districts,0))*'Blend Sheet'!$R70)+(INDEX(ItemCosts,MATCH('Blend Sheet'!$S$4,ItemNum,0),MATCH(B$1,Districts,0))*'Blend Sheet'!$S70)+(INDEX(ItemCosts,MATCH('Blend Sheet'!$T$4,ItemNum,0),MATCH(B$1,Districts,0))*'Blend Sheet'!$T70)+(INDEX(ItemCosts,MATCH('Blend Sheet'!$U$4,ItemNum,0),MATCH(B$1,Districts,0))*'Blend Sheet'!$U70)+(INDEX(ItemCosts,MATCH('Blend Sheet'!$V$4,ItemNum,0),MATCH(B$1,Districts,0))*'Blend Sheet'!$V70)+(INDEX(ItemCosts,MATCH('Blend Sheet'!$W$4,ItemNum,0),MATCH(B$1,Districts,0))*'Blend Sheet'!$W70)+(INDEX(ItemCosts,MATCH('Blend Sheet'!$X$4,ItemNum,0),MATCH(B$1,Districts,0))*'Blend Sheet'!$X70)+(INDEX(ItemCosts,MATCH('Blend Sheet'!$Y$4,ItemNum,0),MATCH(B$1,Districts,0))*'Blend Sheet'!$Y70)+(INDEX(ItemCosts,MATCH('Blend Sheet'!$Z$4,ItemNum,0),MATCH(B$1,Districts,0))*'Blend Sheet'!$Z70)+(INDEX(ItemCosts,MATCH('Blend Sheet'!$AA$4,ItemNum,0),MATCH(B$1,Districts,0))*'Blend Sheet'!$AA70)+(INDEX(ItemCosts,MATCH('Blend Sheet'!$AB$4,ItemNum,0),MATCH(B$1,Districts,0))*'Blend Sheet'!$AB70)+(INDEX(ItemCosts,MATCH('Blend Sheet'!$AC$4,ItemNum,0),MATCH(B$1,Districts,0))*'Blend Sheet'!$AC70)+(INDEX(ItemCosts,MATCH('Blend Sheet'!$AD$4,ItemNum,0),MATCH(B$1,Districts,0))*'Blend Sheet'!$AD70)+(INDEX(ItemCosts,MATCH('Blend Sheet'!$AE$4,ItemNum,0),MATCH(B$1,Districts,0))*'Blend Sheet'!$AE70)+(INDEX(ItemCosts,MATCH('Blend Sheet'!$AF$4,ItemNum,0),MATCH(B$1,Districts,0))*'Blend Sheet'!$AF70)+(INDEX(ItemCosts,MATCH('Blend Sheet'!$AG$4,ItemNum,0),MATCH(B$1,Districts,0))*'Blend Sheet'!$AG70)+(INDEX(ItemCosts,MATCH('Blend Sheet'!$AH$4,ItemNum,0),MATCH(B$1,Districts,0))*'Blend Sheet'!$AH70)+(INDEX(ItemCosts,MATCH('Blend Sheet'!$AI$4,ItemNum,0),MATCH(B$1,Districts,0))*'Blend Sheet'!$AI70)+(INDEX(ItemCosts,MATCH('Blend Sheet'!$AJ$4,ItemNum,0),MATCH(B$1,Districts,0))*'Blend Sheet'!$AJ70)+(INDEX(ItemCosts,MATCH('Blend Sheet'!$AK$4,ItemNum,0),MATCH(B$1,Districts,0))*'Blend Sheet'!$AK70)+(INDEX(ItemCosts,MATCH('Blend Sheet'!$AL$4,ItemNum,0),MATCH(B$1,Districts,0))*'Blend Sheet'!$AL70)+(INDEX(ItemCosts,MATCH('Blend Sheet'!$AM$4,ItemNum,0),MATCH(B$1,Districts,0))*'Blend Sheet'!$AM70)+(INDEX(ItemCosts,MATCH('Blend Sheet'!$AN$4,ItemNum,0),MATCH(B$1,Districts,0))*'Blend Sheet'!$AN70)+(INDEX(ItemCosts,MATCH('Blend Sheet'!$AO$4,ItemNum,0),MATCH(B$1,Districts,0))*'Blend Sheet'!$AO70)+(INDEX(ItemCosts,MATCH('Blend Sheet'!$AP$4,ItemNum,0),MATCH(B$1,Districts,0))*'Blend Sheet'!$AP70)+(INDEX(ItemCosts,MATCH('Blend Sheet'!$AQ$4,ItemNum,0),MATCH(B$1,Districts,0))*'Blend Sheet'!$AQ70)+(INDEX(ItemCosts,MATCH('Blend Sheet'!$AR$4,ItemNum,0),MATCH(B$1,Districts,0))*'Blend Sheet'!$AR70)+(INDEX(ItemCosts,MATCH('Blend Sheet'!$AS$4,ItemNum,0),MATCH(B$1,Districts,0))*'Blend Sheet'!$AS70)</f>
        <v>#N/A</v>
      </c>
      <c r="C67" s="5" t="e">
        <f>(INDEX(ItemCosts,MATCH('Blend Sheet'!$C$4,ItemNum,0),MATCH(C$1,Districts,0))*'Blend Sheet'!$C70)+(INDEX(ItemCosts,MATCH('Blend Sheet'!$D$4,ItemNum,0),MATCH(C$1,Districts,0))*'Blend Sheet'!$D70)+(INDEX(ItemCosts,MATCH('Blend Sheet'!$E$4,ItemNum,0),MATCH(C$1,Districts,0))*'Blend Sheet'!$E70)+(INDEX(ItemCosts,MATCH('Blend Sheet'!$F$4,ItemNum,0),MATCH(C$1,Districts,0))*'Blend Sheet'!$F70)+(INDEX(ItemCosts,MATCH('Blend Sheet'!$G$4,ItemNum,0),MATCH(C$1,Districts,0))*'Blend Sheet'!$G70)+(INDEX(ItemCosts,MATCH('Blend Sheet'!$H$4,ItemNum,0),MATCH(C$1,Districts,0))*'Blend Sheet'!$H70)+(INDEX(ItemCosts,MATCH('Blend Sheet'!$I$4,ItemNum,0),MATCH(C$1,Districts,0))*'Blend Sheet'!$I70)+(INDEX(ItemCosts,MATCH('Blend Sheet'!$J$4,ItemNum,0),MATCH(C$1,Districts,0))*'Blend Sheet'!$J70)+(INDEX(ItemCosts,MATCH('Blend Sheet'!$K$4,ItemNum,0),MATCH(C$1,Districts,0))*'Blend Sheet'!$K70)+(INDEX(ItemCosts,MATCH('Blend Sheet'!$L$4,ItemNum,0),MATCH(C$1,Districts,0))*'Blend Sheet'!$L70)+(INDEX(ItemCosts,MATCH('Blend Sheet'!$M$4,ItemNum,0),MATCH(C$1,Districts,0))*'Blend Sheet'!$M70)+(INDEX(ItemCosts,MATCH('Blend Sheet'!$N$4,ItemNum,0),MATCH(C$1,Districts,0))*'Blend Sheet'!$N70)+(INDEX(ItemCosts,MATCH('Blend Sheet'!$O$4,ItemNum,0),MATCH(C$1,Districts,0))*'Blend Sheet'!$O70)+(INDEX(ItemCosts,MATCH('Blend Sheet'!$P$4,ItemNum,0),MATCH(C$1,Districts,0))*'Blend Sheet'!$P70)+(INDEX(ItemCosts,MATCH('Blend Sheet'!$Q$4,ItemNum,0),MATCH(C$1,Districts,0))*'Blend Sheet'!$Q70)+(INDEX(ItemCosts,MATCH('Blend Sheet'!$R$4,ItemNum,0),MATCH(C$1,Districts,0))*'Blend Sheet'!$R70)+(INDEX(ItemCosts,MATCH('Blend Sheet'!$S$4,ItemNum,0),MATCH(C$1,Districts,0))*'Blend Sheet'!$S70)+(INDEX(ItemCosts,MATCH('Blend Sheet'!$T$4,ItemNum,0),MATCH(C$1,Districts,0))*'Blend Sheet'!$T70)+(INDEX(ItemCosts,MATCH('Blend Sheet'!$U$4,ItemNum,0),MATCH(C$1,Districts,0))*'Blend Sheet'!$U70)+(INDEX(ItemCosts,MATCH('Blend Sheet'!$V$4,ItemNum,0),MATCH(C$1,Districts,0))*'Blend Sheet'!$V70)+(INDEX(ItemCosts,MATCH('Blend Sheet'!$W$4,ItemNum,0),MATCH(C$1,Districts,0))*'Blend Sheet'!$W70)+(INDEX(ItemCosts,MATCH('Blend Sheet'!$X$4,ItemNum,0),MATCH(C$1,Districts,0))*'Blend Sheet'!$X70)+(INDEX(ItemCosts,MATCH('Blend Sheet'!$Y$4,ItemNum,0),MATCH(C$1,Districts,0))*'Blend Sheet'!$Y70)+(INDEX(ItemCosts,MATCH('Blend Sheet'!$Z$4,ItemNum,0),MATCH(C$1,Districts,0))*'Blend Sheet'!$Z70)+(INDEX(ItemCosts,MATCH('Blend Sheet'!$AA$4,ItemNum,0),MATCH(C$1,Districts,0))*'Blend Sheet'!$AA70)+(INDEX(ItemCosts,MATCH('Blend Sheet'!$AB$4,ItemNum,0),MATCH(C$1,Districts,0))*'Blend Sheet'!$AB70)+(INDEX(ItemCosts,MATCH('Blend Sheet'!$AC$4,ItemNum,0),MATCH(C$1,Districts,0))*'Blend Sheet'!$AC70)+(INDEX(ItemCosts,MATCH('Blend Sheet'!$AD$4,ItemNum,0),MATCH(C$1,Districts,0))*'Blend Sheet'!$AD70)+(INDEX(ItemCosts,MATCH('Blend Sheet'!$AE$4,ItemNum,0),MATCH(C$1,Districts,0))*'Blend Sheet'!$AE70)+(INDEX(ItemCosts,MATCH('Blend Sheet'!$AF$4,ItemNum,0),MATCH(C$1,Districts,0))*'Blend Sheet'!$AF70)+(INDEX(ItemCosts,MATCH('Blend Sheet'!$AG$4,ItemNum,0),MATCH(C$1,Districts,0))*'Blend Sheet'!$AG70)+(INDEX(ItemCosts,MATCH('Blend Sheet'!$AH$4,ItemNum,0),MATCH(C$1,Districts,0))*'Blend Sheet'!$AH70)+(INDEX(ItemCosts,MATCH('Blend Sheet'!$AI$4,ItemNum,0),MATCH(C$1,Districts,0))*'Blend Sheet'!$AI70)+(INDEX(ItemCosts,MATCH('Blend Sheet'!$AJ$4,ItemNum,0),MATCH(C$1,Districts,0))*'Blend Sheet'!$AJ70)+(INDEX(ItemCosts,MATCH('Blend Sheet'!$AK$4,ItemNum,0),MATCH(C$1,Districts,0))*'Blend Sheet'!$AK70)+(INDEX(ItemCosts,MATCH('Blend Sheet'!$AL$4,ItemNum,0),MATCH(C$1,Districts,0))*'Blend Sheet'!$AL70)+(INDEX(ItemCosts,MATCH('Blend Sheet'!$AM$4,ItemNum,0),MATCH(C$1,Districts,0))*'Blend Sheet'!$AM70)+(INDEX(ItemCosts,MATCH('Blend Sheet'!$AN$4,ItemNum,0),MATCH(C$1,Districts,0))*'Blend Sheet'!$AN70)+(INDEX(ItemCosts,MATCH('Blend Sheet'!$AO$4,ItemNum,0),MATCH(C$1,Districts,0))*'Blend Sheet'!$AO70)+(INDEX(ItemCosts,MATCH('Blend Sheet'!$AP$4,ItemNum,0),MATCH(C$1,Districts,0))*'Blend Sheet'!$AP70)+(INDEX(ItemCosts,MATCH('Blend Sheet'!$AQ$4,ItemNum,0),MATCH(C$1,Districts,0))*'Blend Sheet'!$AQ70)+(INDEX(ItemCosts,MATCH('Blend Sheet'!$AR$4,ItemNum,0),MATCH(C$1,Districts,0))*'Blend Sheet'!$AR70)+(INDEX(ItemCosts,MATCH('Blend Sheet'!$AS$4,ItemNum,0),MATCH(C$1,Districts,0))*'Blend Sheet'!$AS70)</f>
        <v>#N/A</v>
      </c>
      <c r="D67" s="5" t="e">
        <f>(INDEX(ItemCosts,MATCH('Blend Sheet'!$C$4,ItemNum,0),MATCH(D$1,Districts,0))*'Blend Sheet'!$C70)+(INDEX(ItemCosts,MATCH('Blend Sheet'!$D$4,ItemNum,0),MATCH(D$1,Districts,0))*'Blend Sheet'!$D70)+(INDEX(ItemCosts,MATCH('Blend Sheet'!$E$4,ItemNum,0),MATCH(D$1,Districts,0))*'Blend Sheet'!$E70)+(INDEX(ItemCosts,MATCH('Blend Sheet'!$F$4,ItemNum,0),MATCH(D$1,Districts,0))*'Blend Sheet'!$F70)+(INDEX(ItemCosts,MATCH('Blend Sheet'!$G$4,ItemNum,0),MATCH(D$1,Districts,0))*'Blend Sheet'!$G70)+(INDEX(ItemCosts,MATCH('Blend Sheet'!$H$4,ItemNum,0),MATCH(D$1,Districts,0))*'Blend Sheet'!$H70)+(INDEX(ItemCosts,MATCH('Blend Sheet'!$I$4,ItemNum,0),MATCH(D$1,Districts,0))*'Blend Sheet'!$I70)+(INDEX(ItemCosts,MATCH('Blend Sheet'!$J$4,ItemNum,0),MATCH(D$1,Districts,0))*'Blend Sheet'!$J70)+(INDEX(ItemCosts,MATCH('Blend Sheet'!$K$4,ItemNum,0),MATCH(D$1,Districts,0))*'Blend Sheet'!$K70)+(INDEX(ItemCosts,MATCH('Blend Sheet'!$L$4,ItemNum,0),MATCH(D$1,Districts,0))*'Blend Sheet'!$L70)+(INDEX(ItemCosts,MATCH('Blend Sheet'!$M$4,ItemNum,0),MATCH(D$1,Districts,0))*'Blend Sheet'!$M70)+(INDEX(ItemCosts,MATCH('Blend Sheet'!$N$4,ItemNum,0),MATCH(D$1,Districts,0))*'Blend Sheet'!$N70)+(INDEX(ItemCosts,MATCH('Blend Sheet'!$O$4,ItemNum,0),MATCH(D$1,Districts,0))*'Blend Sheet'!$O70)+(INDEX(ItemCosts,MATCH('Blend Sheet'!$P$4,ItemNum,0),MATCH(D$1,Districts,0))*'Blend Sheet'!$P70)+(INDEX(ItemCosts,MATCH('Blend Sheet'!$Q$4,ItemNum,0),MATCH(D$1,Districts,0))*'Blend Sheet'!$Q70)+(INDEX(ItemCosts,MATCH('Blend Sheet'!$R$4,ItemNum,0),MATCH(D$1,Districts,0))*'Blend Sheet'!$R70)+(INDEX(ItemCosts,MATCH('Blend Sheet'!$S$4,ItemNum,0),MATCH(D$1,Districts,0))*'Blend Sheet'!$S70)+(INDEX(ItemCosts,MATCH('Blend Sheet'!$T$4,ItemNum,0),MATCH(D$1,Districts,0))*'Blend Sheet'!$T70)+(INDEX(ItemCosts,MATCH('Blend Sheet'!$U$4,ItemNum,0),MATCH(D$1,Districts,0))*'Blend Sheet'!$U70)+(INDEX(ItemCosts,MATCH('Blend Sheet'!$V$4,ItemNum,0),MATCH(D$1,Districts,0))*'Blend Sheet'!$V70)+(INDEX(ItemCosts,MATCH('Blend Sheet'!$W$4,ItemNum,0),MATCH(D$1,Districts,0))*'Blend Sheet'!$W70)+(INDEX(ItemCosts,MATCH('Blend Sheet'!$X$4,ItemNum,0),MATCH(D$1,Districts,0))*'Blend Sheet'!$X70)+(INDEX(ItemCosts,MATCH('Blend Sheet'!$Y$4,ItemNum,0),MATCH(D$1,Districts,0))*'Blend Sheet'!$Y70)+(INDEX(ItemCosts,MATCH('Blend Sheet'!$Z$4,ItemNum,0),MATCH(D$1,Districts,0))*'Blend Sheet'!$Z70)+(INDEX(ItemCosts,MATCH('Blend Sheet'!$AA$4,ItemNum,0),MATCH(D$1,Districts,0))*'Blend Sheet'!$AA70)+(INDEX(ItemCosts,MATCH('Blend Sheet'!$AB$4,ItemNum,0),MATCH(D$1,Districts,0))*'Blend Sheet'!$AB70)+(INDEX(ItemCosts,MATCH('Blend Sheet'!$AC$4,ItemNum,0),MATCH(D$1,Districts,0))*'Blend Sheet'!$AC70)+(INDEX(ItemCosts,MATCH('Blend Sheet'!$AD$4,ItemNum,0),MATCH(D$1,Districts,0))*'Blend Sheet'!$AD70)+(INDEX(ItemCosts,MATCH('Blend Sheet'!$AE$4,ItemNum,0),MATCH(D$1,Districts,0))*'Blend Sheet'!$AE70)+(INDEX(ItemCosts,MATCH('Blend Sheet'!$AF$4,ItemNum,0),MATCH(D$1,Districts,0))*'Blend Sheet'!$AF70)+(INDEX(ItemCosts,MATCH('Blend Sheet'!$AG$4,ItemNum,0),MATCH(D$1,Districts,0))*'Blend Sheet'!$AG70)+(INDEX(ItemCosts,MATCH('Blend Sheet'!$AH$4,ItemNum,0),MATCH(D$1,Districts,0))*'Blend Sheet'!$AH70)+(INDEX(ItemCosts,MATCH('Blend Sheet'!$AI$4,ItemNum,0),MATCH(D$1,Districts,0))*'Blend Sheet'!$AI70)+(INDEX(ItemCosts,MATCH('Blend Sheet'!$AJ$4,ItemNum,0),MATCH(D$1,Districts,0))*'Blend Sheet'!$AJ70)+(INDEX(ItemCosts,MATCH('Blend Sheet'!$AK$4,ItemNum,0),MATCH(D$1,Districts,0))*'Blend Sheet'!$AK70)+(INDEX(ItemCosts,MATCH('Blend Sheet'!$AL$4,ItemNum,0),MATCH(D$1,Districts,0))*'Blend Sheet'!$AL70)+(INDEX(ItemCosts,MATCH('Blend Sheet'!$AM$4,ItemNum,0),MATCH(D$1,Districts,0))*'Blend Sheet'!$AM70)+(INDEX(ItemCosts,MATCH('Blend Sheet'!$AN$4,ItemNum,0),MATCH(D$1,Districts,0))*'Blend Sheet'!$AN70)+(INDEX(ItemCosts,MATCH('Blend Sheet'!$AO$4,ItemNum,0),MATCH(D$1,Districts,0))*'Blend Sheet'!$AO70)+(INDEX(ItemCosts,MATCH('Blend Sheet'!$AP$4,ItemNum,0),MATCH(D$1,Districts,0))*'Blend Sheet'!$AP70)+(INDEX(ItemCosts,MATCH('Blend Sheet'!$AQ$4,ItemNum,0),MATCH(D$1,Districts,0))*'Blend Sheet'!$AQ70)+(INDEX(ItemCosts,MATCH('Blend Sheet'!$AR$4,ItemNum,0),MATCH(D$1,Districts,0))*'Blend Sheet'!$AR70)+(INDEX(ItemCosts,MATCH('Blend Sheet'!$AS$4,ItemNum,0),MATCH(D$1,Districts,0))*'Blend Sheet'!$AS70)</f>
        <v>#N/A</v>
      </c>
      <c r="E67" s="5" t="e">
        <f>(INDEX(ItemCosts,MATCH('Blend Sheet'!$C$4,ItemNum,0),MATCH(E$1,Districts,0))*'Blend Sheet'!$C70)+(INDEX(ItemCosts,MATCH('Blend Sheet'!$D$4,ItemNum,0),MATCH(E$1,Districts,0))*'Blend Sheet'!$D70)+(INDEX(ItemCosts,MATCH('Blend Sheet'!$E$4,ItemNum,0),MATCH(E$1,Districts,0))*'Blend Sheet'!$E70)+(INDEX(ItemCosts,MATCH('Blend Sheet'!$F$4,ItemNum,0),MATCH(E$1,Districts,0))*'Blend Sheet'!$F70)+(INDEX(ItemCosts,MATCH('Blend Sheet'!$G$4,ItemNum,0),MATCH(E$1,Districts,0))*'Blend Sheet'!$G70)+(INDEX(ItemCosts,MATCH('Blend Sheet'!$H$4,ItemNum,0),MATCH(E$1,Districts,0))*'Blend Sheet'!$H70)+(INDEX(ItemCosts,MATCH('Blend Sheet'!$I$4,ItemNum,0),MATCH(E$1,Districts,0))*'Blend Sheet'!$I70)+(INDEX(ItemCosts,MATCH('Blend Sheet'!$J$4,ItemNum,0),MATCH(E$1,Districts,0))*'Blend Sheet'!$J70)+(INDEX(ItemCosts,MATCH('Blend Sheet'!$K$4,ItemNum,0),MATCH(E$1,Districts,0))*'Blend Sheet'!$K70)+(INDEX(ItemCosts,MATCH('Blend Sheet'!$L$4,ItemNum,0),MATCH(E$1,Districts,0))*'Blend Sheet'!$L70)+(INDEX(ItemCosts,MATCH('Blend Sheet'!$M$4,ItemNum,0),MATCH(E$1,Districts,0))*'Blend Sheet'!$M70)+(INDEX(ItemCosts,MATCH('Blend Sheet'!$N$4,ItemNum,0),MATCH(E$1,Districts,0))*'Blend Sheet'!$N70)+(INDEX(ItemCosts,MATCH('Blend Sheet'!$O$4,ItemNum,0),MATCH(E$1,Districts,0))*'Blend Sheet'!$O70)+(INDEX(ItemCosts,MATCH('Blend Sheet'!$P$4,ItemNum,0),MATCH(E$1,Districts,0))*'Blend Sheet'!$P70)+(INDEX(ItemCosts,MATCH('Blend Sheet'!$Q$4,ItemNum,0),MATCH(E$1,Districts,0))*'Blend Sheet'!$Q70)+(INDEX(ItemCosts,MATCH('Blend Sheet'!$R$4,ItemNum,0),MATCH(E$1,Districts,0))*'Blend Sheet'!$R70)+(INDEX(ItemCosts,MATCH('Blend Sheet'!$S$4,ItemNum,0),MATCH(E$1,Districts,0))*'Blend Sheet'!$S70)+(INDEX(ItemCosts,MATCH('Blend Sheet'!$T$4,ItemNum,0),MATCH(E$1,Districts,0))*'Blend Sheet'!$T70)+(INDEX(ItemCosts,MATCH('Blend Sheet'!$U$4,ItemNum,0),MATCH(E$1,Districts,0))*'Blend Sheet'!$U70)+(INDEX(ItemCosts,MATCH('Blend Sheet'!$V$4,ItemNum,0),MATCH(E$1,Districts,0))*'Blend Sheet'!$V70)+(INDEX(ItemCosts,MATCH('Blend Sheet'!$W$4,ItemNum,0),MATCH(E$1,Districts,0))*'Blend Sheet'!$W70)+(INDEX(ItemCosts,MATCH('Blend Sheet'!$X$4,ItemNum,0),MATCH(E$1,Districts,0))*'Blend Sheet'!$X70)+(INDEX(ItemCosts,MATCH('Blend Sheet'!$Y$4,ItemNum,0),MATCH(E$1,Districts,0))*'Blend Sheet'!$Y70)+(INDEX(ItemCosts,MATCH('Blend Sheet'!$Z$4,ItemNum,0),MATCH(E$1,Districts,0))*'Blend Sheet'!$Z70)+(INDEX(ItemCosts,MATCH('Blend Sheet'!$AA$4,ItemNum,0),MATCH(E$1,Districts,0))*'Blend Sheet'!$AA70)+(INDEX(ItemCosts,MATCH('Blend Sheet'!$AB$4,ItemNum,0),MATCH(E$1,Districts,0))*'Blend Sheet'!$AB70)+(INDEX(ItemCosts,MATCH('Blend Sheet'!$AC$4,ItemNum,0),MATCH(E$1,Districts,0))*'Blend Sheet'!$AC70)+(INDEX(ItemCosts,MATCH('Blend Sheet'!$AD$4,ItemNum,0),MATCH(E$1,Districts,0))*'Blend Sheet'!$AD70)+(INDEX(ItemCosts,MATCH('Blend Sheet'!$AE$4,ItemNum,0),MATCH(E$1,Districts,0))*'Blend Sheet'!$AE70)+(INDEX(ItemCosts,MATCH('Blend Sheet'!$AF$4,ItemNum,0),MATCH(E$1,Districts,0))*'Blend Sheet'!$AF70)+(INDEX(ItemCosts,MATCH('Blend Sheet'!$AG$4,ItemNum,0),MATCH(E$1,Districts,0))*'Blend Sheet'!$AG70)+(INDEX(ItemCosts,MATCH('Blend Sheet'!$AH$4,ItemNum,0),MATCH(E$1,Districts,0))*'Blend Sheet'!$AH70)+(INDEX(ItemCosts,MATCH('Blend Sheet'!$AI$4,ItemNum,0),MATCH(E$1,Districts,0))*'Blend Sheet'!$AI70)+(INDEX(ItemCosts,MATCH('Blend Sheet'!$AJ$4,ItemNum,0),MATCH(E$1,Districts,0))*'Blend Sheet'!$AJ70)+(INDEX(ItemCosts,MATCH('Blend Sheet'!$AK$4,ItemNum,0),MATCH(E$1,Districts,0))*'Blend Sheet'!$AK70)+(INDEX(ItemCosts,MATCH('Blend Sheet'!$AL$4,ItemNum,0),MATCH(E$1,Districts,0))*'Blend Sheet'!$AL70)+(INDEX(ItemCosts,MATCH('Blend Sheet'!$AM$4,ItemNum,0),MATCH(E$1,Districts,0))*'Blend Sheet'!$AM70)+(INDEX(ItemCosts,MATCH('Blend Sheet'!$AN$4,ItemNum,0),MATCH(E$1,Districts,0))*'Blend Sheet'!$AN70)+(INDEX(ItemCosts,MATCH('Blend Sheet'!$AO$4,ItemNum,0),MATCH(E$1,Districts,0))*'Blend Sheet'!$AO70)+(INDEX(ItemCosts,MATCH('Blend Sheet'!$AP$4,ItemNum,0),MATCH(E$1,Districts,0))*'Blend Sheet'!$AP70)+(INDEX(ItemCosts,MATCH('Blend Sheet'!$AQ$4,ItemNum,0),MATCH(E$1,Districts,0))*'Blend Sheet'!$AQ70)+(INDEX(ItemCosts,MATCH('Blend Sheet'!$AR$4,ItemNum,0),MATCH(E$1,Districts,0))*'Blend Sheet'!$AR70)+(INDEX(ItemCosts,MATCH('Blend Sheet'!$AS$4,ItemNum,0),MATCH(E$1,Districts,0))*'Blend Sheet'!$AS70)</f>
        <v>#N/A</v>
      </c>
      <c r="F67" s="5" t="e">
        <f>(INDEX(ItemCosts,MATCH('Blend Sheet'!$C$4,ItemNum,0),MATCH(F$1,Districts,0))*'Blend Sheet'!$C70)+(INDEX(ItemCosts,MATCH('Blend Sheet'!$D$4,ItemNum,0),MATCH(F$1,Districts,0))*'Blend Sheet'!$D70)+(INDEX(ItemCosts,MATCH('Blend Sheet'!$E$4,ItemNum,0),MATCH(F$1,Districts,0))*'Blend Sheet'!$E70)+(INDEX(ItemCosts,MATCH('Blend Sheet'!$F$4,ItemNum,0),MATCH(F$1,Districts,0))*'Blend Sheet'!$F70)+(INDEX(ItemCosts,MATCH('Blend Sheet'!$G$4,ItemNum,0),MATCH(F$1,Districts,0))*'Blend Sheet'!$G70)+(INDEX(ItemCosts,MATCH('Blend Sheet'!$H$4,ItemNum,0),MATCH(F$1,Districts,0))*'Blend Sheet'!$H70)+(INDEX(ItemCosts,MATCH('Blend Sheet'!$I$4,ItemNum,0),MATCH(F$1,Districts,0))*'Blend Sheet'!$I70)+(INDEX(ItemCosts,MATCH('Blend Sheet'!$J$4,ItemNum,0),MATCH(F$1,Districts,0))*'Blend Sheet'!$J70)+(INDEX(ItemCosts,MATCH('Blend Sheet'!$K$4,ItemNum,0),MATCH(F$1,Districts,0))*'Blend Sheet'!$K70)+(INDEX(ItemCosts,MATCH('Blend Sheet'!$L$4,ItemNum,0),MATCH(F$1,Districts,0))*'Blend Sheet'!$L70)+(INDEX(ItemCosts,MATCH('Blend Sheet'!$M$4,ItemNum,0),MATCH(F$1,Districts,0))*'Blend Sheet'!$M70)+(INDEX(ItemCosts,MATCH('Blend Sheet'!$N$4,ItemNum,0),MATCH(F$1,Districts,0))*'Blend Sheet'!$N70)+(INDEX(ItemCosts,MATCH('Blend Sheet'!$O$4,ItemNum,0),MATCH(F$1,Districts,0))*'Blend Sheet'!$O70)+(INDEX(ItemCosts,MATCH('Blend Sheet'!$P$4,ItemNum,0),MATCH(F$1,Districts,0))*'Blend Sheet'!$P70)+(INDEX(ItemCosts,MATCH('Blend Sheet'!$Q$4,ItemNum,0),MATCH(F$1,Districts,0))*'Blend Sheet'!$Q70)+(INDEX(ItemCosts,MATCH('Blend Sheet'!$R$4,ItemNum,0),MATCH(F$1,Districts,0))*'Blend Sheet'!$R70)+(INDEX(ItemCosts,MATCH('Blend Sheet'!$S$4,ItemNum,0),MATCH(F$1,Districts,0))*'Blend Sheet'!$S70)+(INDEX(ItemCosts,MATCH('Blend Sheet'!$T$4,ItemNum,0),MATCH(F$1,Districts,0))*'Blend Sheet'!$T70)+(INDEX(ItemCosts,MATCH('Blend Sheet'!$U$4,ItemNum,0),MATCH(F$1,Districts,0))*'Blend Sheet'!$U70)+(INDEX(ItemCosts,MATCH('Blend Sheet'!$V$4,ItemNum,0),MATCH(F$1,Districts,0))*'Blend Sheet'!$V70)+(INDEX(ItemCosts,MATCH('Blend Sheet'!$W$4,ItemNum,0),MATCH(F$1,Districts,0))*'Blend Sheet'!$W70)+(INDEX(ItemCosts,MATCH('Blend Sheet'!$X$4,ItemNum,0),MATCH(F$1,Districts,0))*'Blend Sheet'!$X70)+(INDEX(ItemCosts,MATCH('Blend Sheet'!$Y$4,ItemNum,0),MATCH(F$1,Districts,0))*'Blend Sheet'!$Y70)+(INDEX(ItemCosts,MATCH('Blend Sheet'!$Z$4,ItemNum,0),MATCH(F$1,Districts,0))*'Blend Sheet'!$Z70)+(INDEX(ItemCosts,MATCH('Blend Sheet'!$AA$4,ItemNum,0),MATCH(F$1,Districts,0))*'Blend Sheet'!$AA70)+(INDEX(ItemCosts,MATCH('Blend Sheet'!$AB$4,ItemNum,0),MATCH(F$1,Districts,0))*'Blend Sheet'!$AB70)+(INDEX(ItemCosts,MATCH('Blend Sheet'!$AC$4,ItemNum,0),MATCH(F$1,Districts,0))*'Blend Sheet'!$AC70)+(INDEX(ItemCosts,MATCH('Blend Sheet'!$AD$4,ItemNum,0),MATCH(F$1,Districts,0))*'Blend Sheet'!$AD70)+(INDEX(ItemCosts,MATCH('Blend Sheet'!$AE$4,ItemNum,0),MATCH(F$1,Districts,0))*'Blend Sheet'!$AE70)+(INDEX(ItemCosts,MATCH('Blend Sheet'!$AF$4,ItemNum,0),MATCH(F$1,Districts,0))*'Blend Sheet'!$AF70)+(INDEX(ItemCosts,MATCH('Blend Sheet'!$AG$4,ItemNum,0),MATCH(F$1,Districts,0))*'Blend Sheet'!$AG70)+(INDEX(ItemCosts,MATCH('Blend Sheet'!$AH$4,ItemNum,0),MATCH(F$1,Districts,0))*'Blend Sheet'!$AH70)+(INDEX(ItemCosts,MATCH('Blend Sheet'!$AI$4,ItemNum,0),MATCH(F$1,Districts,0))*'Blend Sheet'!$AI70)+(INDEX(ItemCosts,MATCH('Blend Sheet'!$AJ$4,ItemNum,0),MATCH(F$1,Districts,0))*'Blend Sheet'!$AJ70)+(INDEX(ItemCosts,MATCH('Blend Sheet'!$AK$4,ItemNum,0),MATCH(F$1,Districts,0))*'Blend Sheet'!$AK70)+(INDEX(ItemCosts,MATCH('Blend Sheet'!$AL$4,ItemNum,0),MATCH(F$1,Districts,0))*'Blend Sheet'!$AL70)+(INDEX(ItemCosts,MATCH('Blend Sheet'!$AM$4,ItemNum,0),MATCH(F$1,Districts,0))*'Blend Sheet'!$AM70)+(INDEX(ItemCosts,MATCH('Blend Sheet'!$AN$4,ItemNum,0),MATCH(F$1,Districts,0))*'Blend Sheet'!$AN70)+(INDEX(ItemCosts,MATCH('Blend Sheet'!$AO$4,ItemNum,0),MATCH(F$1,Districts,0))*'Blend Sheet'!$AO70)+(INDEX(ItemCosts,MATCH('Blend Sheet'!$AP$4,ItemNum,0),MATCH(F$1,Districts,0))*'Blend Sheet'!$AP70)+(INDEX(ItemCosts,MATCH('Blend Sheet'!$AQ$4,ItemNum,0),MATCH(F$1,Districts,0))*'Blend Sheet'!$AQ70)+(INDEX(ItemCosts,MATCH('Blend Sheet'!$AR$4,ItemNum,0),MATCH(F$1,Districts,0))*'Blend Sheet'!$AR70)+(INDEX(ItemCosts,MATCH('Blend Sheet'!$AS$4,ItemNum,0),MATCH(F$1,Districts,0))*'Blend Sheet'!$AS70)</f>
        <v>#N/A</v>
      </c>
      <c r="G67" s="5" t="e">
        <f>(INDEX(ItemCosts,MATCH('Blend Sheet'!$C$4,ItemNum,0),MATCH(G$1,Districts,0))*'Blend Sheet'!$C70)+(INDEX(ItemCosts,MATCH('Blend Sheet'!$D$4,ItemNum,0),MATCH(G$1,Districts,0))*'Blend Sheet'!$D70)+(INDEX(ItemCosts,MATCH('Blend Sheet'!$E$4,ItemNum,0),MATCH(G$1,Districts,0))*'Blend Sheet'!$E70)+(INDEX(ItemCosts,MATCH('Blend Sheet'!$F$4,ItemNum,0),MATCH(G$1,Districts,0))*'Blend Sheet'!$F70)+(INDEX(ItemCosts,MATCH('Blend Sheet'!$G$4,ItemNum,0),MATCH(G$1,Districts,0))*'Blend Sheet'!$G70)+(INDEX(ItemCosts,MATCH('Blend Sheet'!$H$4,ItemNum,0),MATCH(G$1,Districts,0))*'Blend Sheet'!$H70)+(INDEX(ItemCosts,MATCH('Blend Sheet'!$I$4,ItemNum,0),MATCH(G$1,Districts,0))*'Blend Sheet'!$I70)+(INDEX(ItemCosts,MATCH('Blend Sheet'!$J$4,ItemNum,0),MATCH(G$1,Districts,0))*'Blend Sheet'!$J70)+(INDEX(ItemCosts,MATCH('Blend Sheet'!$K$4,ItemNum,0),MATCH(G$1,Districts,0))*'Blend Sheet'!$K70)+(INDEX(ItemCosts,MATCH('Blend Sheet'!$L$4,ItemNum,0),MATCH(G$1,Districts,0))*'Blend Sheet'!$L70)+(INDEX(ItemCosts,MATCH('Blend Sheet'!$M$4,ItemNum,0),MATCH(G$1,Districts,0))*'Blend Sheet'!$M70)+(INDEX(ItemCosts,MATCH('Blend Sheet'!$N$4,ItemNum,0),MATCH(G$1,Districts,0))*'Blend Sheet'!$N70)+(INDEX(ItemCosts,MATCH('Blend Sheet'!$O$4,ItemNum,0),MATCH(G$1,Districts,0))*'Blend Sheet'!$O70)+(INDEX(ItemCosts,MATCH('Blend Sheet'!$P$4,ItemNum,0),MATCH(G$1,Districts,0))*'Blend Sheet'!$P70)+(INDEX(ItemCosts,MATCH('Blend Sheet'!$Q$4,ItemNum,0),MATCH(G$1,Districts,0))*'Blend Sheet'!$Q70)+(INDEX(ItemCosts,MATCH('Blend Sheet'!$R$4,ItemNum,0),MATCH(G$1,Districts,0))*'Blend Sheet'!$R70)+(INDEX(ItemCosts,MATCH('Blend Sheet'!$S$4,ItemNum,0),MATCH(G$1,Districts,0))*'Blend Sheet'!$S70)+(INDEX(ItemCosts,MATCH('Blend Sheet'!$T$4,ItemNum,0),MATCH(G$1,Districts,0))*'Blend Sheet'!$T70)+(INDEX(ItemCosts,MATCH('Blend Sheet'!$U$4,ItemNum,0),MATCH(G$1,Districts,0))*'Blend Sheet'!$U70)+(INDEX(ItemCosts,MATCH('Blend Sheet'!$V$4,ItemNum,0),MATCH(G$1,Districts,0))*'Blend Sheet'!$V70)+(INDEX(ItemCosts,MATCH('Blend Sheet'!$W$4,ItemNum,0),MATCH(G$1,Districts,0))*'Blend Sheet'!$W70)+(INDEX(ItemCosts,MATCH('Blend Sheet'!$X$4,ItemNum,0),MATCH(G$1,Districts,0))*'Blend Sheet'!$X70)+(INDEX(ItemCosts,MATCH('Blend Sheet'!$Y$4,ItemNum,0),MATCH(G$1,Districts,0))*'Blend Sheet'!$Y70)+(INDEX(ItemCosts,MATCH('Blend Sheet'!$Z$4,ItemNum,0),MATCH(G$1,Districts,0))*'Blend Sheet'!$Z70)+(INDEX(ItemCosts,MATCH('Blend Sheet'!$AA$4,ItemNum,0),MATCH(G$1,Districts,0))*'Blend Sheet'!$AA70)+(INDEX(ItemCosts,MATCH('Blend Sheet'!$AB$4,ItemNum,0),MATCH(G$1,Districts,0))*'Blend Sheet'!$AB70)+(INDEX(ItemCosts,MATCH('Blend Sheet'!$AC$4,ItemNum,0),MATCH(G$1,Districts,0))*'Blend Sheet'!$AC70)+(INDEX(ItemCosts,MATCH('Blend Sheet'!$AD$4,ItemNum,0),MATCH(G$1,Districts,0))*'Blend Sheet'!$AD70)+(INDEX(ItemCosts,MATCH('Blend Sheet'!$AE$4,ItemNum,0),MATCH(G$1,Districts,0))*'Blend Sheet'!$AE70)+(INDEX(ItemCosts,MATCH('Blend Sheet'!$AF$4,ItemNum,0),MATCH(G$1,Districts,0))*'Blend Sheet'!$AF70)+(INDEX(ItemCosts,MATCH('Blend Sheet'!$AG$4,ItemNum,0),MATCH(G$1,Districts,0))*'Blend Sheet'!$AG70)+(INDEX(ItemCosts,MATCH('Blend Sheet'!$AH$4,ItemNum,0),MATCH(G$1,Districts,0))*'Blend Sheet'!$AH70)+(INDEX(ItemCosts,MATCH('Blend Sheet'!$AI$4,ItemNum,0),MATCH(G$1,Districts,0))*'Blend Sheet'!$AI70)+(INDEX(ItemCosts,MATCH('Blend Sheet'!$AJ$4,ItemNum,0),MATCH(G$1,Districts,0))*'Blend Sheet'!$AJ70)+(INDEX(ItemCosts,MATCH('Blend Sheet'!$AK$4,ItemNum,0),MATCH(G$1,Districts,0))*'Blend Sheet'!$AK70)+(INDEX(ItemCosts,MATCH('Blend Sheet'!$AL$4,ItemNum,0),MATCH(G$1,Districts,0))*'Blend Sheet'!$AL70)+(INDEX(ItemCosts,MATCH('Blend Sheet'!$AM$4,ItemNum,0),MATCH(G$1,Districts,0))*'Blend Sheet'!$AM70)+(INDEX(ItemCosts,MATCH('Blend Sheet'!$AN$4,ItemNum,0),MATCH(G$1,Districts,0))*'Blend Sheet'!$AN70)+(INDEX(ItemCosts,MATCH('Blend Sheet'!$AO$4,ItemNum,0),MATCH(G$1,Districts,0))*'Blend Sheet'!$AO70)+(INDEX(ItemCosts,MATCH('Blend Sheet'!$AP$4,ItemNum,0),MATCH(G$1,Districts,0))*'Blend Sheet'!$AP70)+(INDEX(ItemCosts,MATCH('Blend Sheet'!$AQ$4,ItemNum,0),MATCH(G$1,Districts,0))*'Blend Sheet'!$AQ70)+(INDEX(ItemCosts,MATCH('Blend Sheet'!$AR$4,ItemNum,0),MATCH(G$1,Districts,0))*'Blend Sheet'!$AR70)+(INDEX(ItemCosts,MATCH('Blend Sheet'!$AS$4,ItemNum,0),MATCH(G$1,Districts,0))*'Blend Sheet'!$AS70)</f>
        <v>#N/A</v>
      </c>
      <c r="H67" s="5" t="e">
        <f>(INDEX(ItemCosts,MATCH('Blend Sheet'!$C$4,ItemNum,0),MATCH(H$1,Districts,0))*'Blend Sheet'!$C70)+(INDEX(ItemCosts,MATCH('Blend Sheet'!$D$4,ItemNum,0),MATCH(H$1,Districts,0))*'Blend Sheet'!$D70)+(INDEX(ItemCosts,MATCH('Blend Sheet'!$E$4,ItemNum,0),MATCH(H$1,Districts,0))*'Blend Sheet'!$E70)+(INDEX(ItemCosts,MATCH('Blend Sheet'!$F$4,ItemNum,0),MATCH(H$1,Districts,0))*'Blend Sheet'!$F70)+(INDEX(ItemCosts,MATCH('Blend Sheet'!$G$4,ItemNum,0),MATCH(H$1,Districts,0))*'Blend Sheet'!$G70)+(INDEX(ItemCosts,MATCH('Blend Sheet'!$H$4,ItemNum,0),MATCH(H$1,Districts,0))*'Blend Sheet'!$H70)+(INDEX(ItemCosts,MATCH('Blend Sheet'!$I$4,ItemNum,0),MATCH(H$1,Districts,0))*'Blend Sheet'!$I70)+(INDEX(ItemCosts,MATCH('Blend Sheet'!$J$4,ItemNum,0),MATCH(H$1,Districts,0))*'Blend Sheet'!$J70)+(INDEX(ItemCosts,MATCH('Blend Sheet'!$K$4,ItemNum,0),MATCH(H$1,Districts,0))*'Blend Sheet'!$K70)+(INDEX(ItemCosts,MATCH('Blend Sheet'!$L$4,ItemNum,0),MATCH(H$1,Districts,0))*'Blend Sheet'!$L70)+(INDEX(ItemCosts,MATCH('Blend Sheet'!$M$4,ItemNum,0),MATCH(H$1,Districts,0))*'Blend Sheet'!$M70)+(INDEX(ItemCosts,MATCH('Blend Sheet'!$N$4,ItemNum,0),MATCH(H$1,Districts,0))*'Blend Sheet'!$N70)+(INDEX(ItemCosts,MATCH('Blend Sheet'!$O$4,ItemNum,0),MATCH(H$1,Districts,0))*'Blend Sheet'!$O70)+(INDEX(ItemCosts,MATCH('Blend Sheet'!$P$4,ItemNum,0),MATCH(H$1,Districts,0))*'Blend Sheet'!$P70)+(INDEX(ItemCosts,MATCH('Blend Sheet'!$Q$4,ItemNum,0),MATCH(H$1,Districts,0))*'Blend Sheet'!$Q70)+(INDEX(ItemCosts,MATCH('Blend Sheet'!$R$4,ItemNum,0),MATCH(H$1,Districts,0))*'Blend Sheet'!$R70)+(INDEX(ItemCosts,MATCH('Blend Sheet'!$S$4,ItemNum,0),MATCH(H$1,Districts,0))*'Blend Sheet'!$S70)+(INDEX(ItemCosts,MATCH('Blend Sheet'!$T$4,ItemNum,0),MATCH(H$1,Districts,0))*'Blend Sheet'!$T70)+(INDEX(ItemCosts,MATCH('Blend Sheet'!$U$4,ItemNum,0),MATCH(H$1,Districts,0))*'Blend Sheet'!$U70)+(INDEX(ItemCosts,MATCH('Blend Sheet'!$V$4,ItemNum,0),MATCH(H$1,Districts,0))*'Blend Sheet'!$V70)+(INDEX(ItemCosts,MATCH('Blend Sheet'!$W$4,ItemNum,0),MATCH(H$1,Districts,0))*'Blend Sheet'!$W70)+(INDEX(ItemCosts,MATCH('Blend Sheet'!$X$4,ItemNum,0),MATCH(H$1,Districts,0))*'Blend Sheet'!$X70)+(INDEX(ItemCosts,MATCH('Blend Sheet'!$Y$4,ItemNum,0),MATCH(H$1,Districts,0))*'Blend Sheet'!$Y70)+(INDEX(ItemCosts,MATCH('Blend Sheet'!$Z$4,ItemNum,0),MATCH(H$1,Districts,0))*'Blend Sheet'!$Z70)+(INDEX(ItemCosts,MATCH('Blend Sheet'!$AA$4,ItemNum,0),MATCH(H$1,Districts,0))*'Blend Sheet'!$AA70)+(INDEX(ItemCosts,MATCH('Blend Sheet'!$AB$4,ItemNum,0),MATCH(H$1,Districts,0))*'Blend Sheet'!$AB70)+(INDEX(ItemCosts,MATCH('Blend Sheet'!$AC$4,ItemNum,0),MATCH(H$1,Districts,0))*'Blend Sheet'!$AC70)+(INDEX(ItemCosts,MATCH('Blend Sheet'!$AD$4,ItemNum,0),MATCH(H$1,Districts,0))*'Blend Sheet'!$AD70)+(INDEX(ItemCosts,MATCH('Blend Sheet'!$AE$4,ItemNum,0),MATCH(H$1,Districts,0))*'Blend Sheet'!$AE70)+(INDEX(ItemCosts,MATCH('Blend Sheet'!$AF$4,ItemNum,0),MATCH(H$1,Districts,0))*'Blend Sheet'!$AF70)+(INDEX(ItemCosts,MATCH('Blend Sheet'!$AG$4,ItemNum,0),MATCH(H$1,Districts,0))*'Blend Sheet'!$AG70)+(INDEX(ItemCosts,MATCH('Blend Sheet'!$AH$4,ItemNum,0),MATCH(H$1,Districts,0))*'Blend Sheet'!$AH70)+(INDEX(ItemCosts,MATCH('Blend Sheet'!$AI$4,ItemNum,0),MATCH(H$1,Districts,0))*'Blend Sheet'!$AI70)+(INDEX(ItemCosts,MATCH('Blend Sheet'!$AJ$4,ItemNum,0),MATCH(H$1,Districts,0))*'Blend Sheet'!$AJ70)+(INDEX(ItemCosts,MATCH('Blend Sheet'!$AK$4,ItemNum,0),MATCH(H$1,Districts,0))*'Blend Sheet'!$AK70)+(INDEX(ItemCosts,MATCH('Blend Sheet'!$AL$4,ItemNum,0),MATCH(H$1,Districts,0))*'Blend Sheet'!$AL70)+(INDEX(ItemCosts,MATCH('Blend Sheet'!$AM$4,ItemNum,0),MATCH(H$1,Districts,0))*'Blend Sheet'!$AM70)+(INDEX(ItemCosts,MATCH('Blend Sheet'!$AN$4,ItemNum,0),MATCH(H$1,Districts,0))*'Blend Sheet'!$AN70)+(INDEX(ItemCosts,MATCH('Blend Sheet'!$AO$4,ItemNum,0),MATCH(H$1,Districts,0))*'Blend Sheet'!$AO70)+(INDEX(ItemCosts,MATCH('Blend Sheet'!$AP$4,ItemNum,0),MATCH(H$1,Districts,0))*'Blend Sheet'!$AP70)+(INDEX(ItemCosts,MATCH('Blend Sheet'!$AQ$4,ItemNum,0),MATCH(H$1,Districts,0))*'Blend Sheet'!$AQ70)+(INDEX(ItemCosts,MATCH('Blend Sheet'!$AR$4,ItemNum,0),MATCH(H$1,Districts,0))*'Blend Sheet'!$AR70)+(INDEX(ItemCosts,MATCH('Blend Sheet'!$AS$4,ItemNum,0),MATCH(H$1,Districts,0))*'Blend Sheet'!$AS70)</f>
        <v>#N/A</v>
      </c>
      <c r="I67" s="5" t="e">
        <f>(INDEX(ItemCosts,MATCH('Blend Sheet'!$C$4,ItemNum,0),MATCH(I$1,Districts,0))*'Blend Sheet'!$C70)+(INDEX(ItemCosts,MATCH('Blend Sheet'!$D$4,ItemNum,0),MATCH(I$1,Districts,0))*'Blend Sheet'!$D70)+(INDEX(ItemCosts,MATCH('Blend Sheet'!$E$4,ItemNum,0),MATCH(I$1,Districts,0))*'Blend Sheet'!$E70)+(INDEX(ItemCosts,MATCH('Blend Sheet'!$F$4,ItemNum,0),MATCH(I$1,Districts,0))*'Blend Sheet'!$F70)+(INDEX(ItemCosts,MATCH('Blend Sheet'!$G$4,ItemNum,0),MATCH(I$1,Districts,0))*'Blend Sheet'!$G70)+(INDEX(ItemCosts,MATCH('Blend Sheet'!$H$4,ItemNum,0),MATCH(I$1,Districts,0))*'Blend Sheet'!$H70)+(INDEX(ItemCosts,MATCH('Blend Sheet'!$I$4,ItemNum,0),MATCH(I$1,Districts,0))*'Blend Sheet'!$I70)+(INDEX(ItemCosts,MATCH('Blend Sheet'!$J$4,ItemNum,0),MATCH(I$1,Districts,0))*'Blend Sheet'!$J70)+(INDEX(ItemCosts,MATCH('Blend Sheet'!$K$4,ItemNum,0),MATCH(I$1,Districts,0))*'Blend Sheet'!$K70)+(INDEX(ItemCosts,MATCH('Blend Sheet'!$L$4,ItemNum,0),MATCH(I$1,Districts,0))*'Blend Sheet'!$L70)+(INDEX(ItemCosts,MATCH('Blend Sheet'!$M$4,ItemNum,0),MATCH(I$1,Districts,0))*'Blend Sheet'!$M70)+(INDEX(ItemCosts,MATCH('Blend Sheet'!$N$4,ItemNum,0),MATCH(I$1,Districts,0))*'Blend Sheet'!$N70)+(INDEX(ItemCosts,MATCH('Blend Sheet'!$O$4,ItemNum,0),MATCH(I$1,Districts,0))*'Blend Sheet'!$O70)+(INDEX(ItemCosts,MATCH('Blend Sheet'!$P$4,ItemNum,0),MATCH(I$1,Districts,0))*'Blend Sheet'!$P70)+(INDEX(ItemCosts,MATCH('Blend Sheet'!$Q$4,ItemNum,0),MATCH(I$1,Districts,0))*'Blend Sheet'!$Q70)+(INDEX(ItemCosts,MATCH('Blend Sheet'!$R$4,ItemNum,0),MATCH(I$1,Districts,0))*'Blend Sheet'!$R70)+(INDEX(ItemCosts,MATCH('Blend Sheet'!$S$4,ItemNum,0),MATCH(I$1,Districts,0))*'Blend Sheet'!$S70)+(INDEX(ItemCosts,MATCH('Blend Sheet'!$T$4,ItemNum,0),MATCH(I$1,Districts,0))*'Blend Sheet'!$T70)+(INDEX(ItemCosts,MATCH('Blend Sheet'!$U$4,ItemNum,0),MATCH(I$1,Districts,0))*'Blend Sheet'!$U70)+(INDEX(ItemCosts,MATCH('Blend Sheet'!$V$4,ItemNum,0),MATCH(I$1,Districts,0))*'Blend Sheet'!$V70)+(INDEX(ItemCosts,MATCH('Blend Sheet'!$W$4,ItemNum,0),MATCH(I$1,Districts,0))*'Blend Sheet'!$W70)+(INDEX(ItemCosts,MATCH('Blend Sheet'!$X$4,ItemNum,0),MATCH(I$1,Districts,0))*'Blend Sheet'!$X70)+(INDEX(ItemCosts,MATCH('Blend Sheet'!$Y$4,ItemNum,0),MATCH(I$1,Districts,0))*'Blend Sheet'!$Y70)+(INDEX(ItemCosts,MATCH('Blend Sheet'!$Z$4,ItemNum,0),MATCH(I$1,Districts,0))*'Blend Sheet'!$Z70)+(INDEX(ItemCosts,MATCH('Blend Sheet'!$AA$4,ItemNum,0),MATCH(I$1,Districts,0))*'Blend Sheet'!$AA70)+(INDEX(ItemCosts,MATCH('Blend Sheet'!$AB$4,ItemNum,0),MATCH(I$1,Districts,0))*'Blend Sheet'!$AB70)+(INDEX(ItemCosts,MATCH('Blend Sheet'!$AC$4,ItemNum,0),MATCH(I$1,Districts,0))*'Blend Sheet'!$AC70)+(INDEX(ItemCosts,MATCH('Blend Sheet'!$AD$4,ItemNum,0),MATCH(I$1,Districts,0))*'Blend Sheet'!$AD70)+(INDEX(ItemCosts,MATCH('Blend Sheet'!$AE$4,ItemNum,0),MATCH(I$1,Districts,0))*'Blend Sheet'!$AE70)+(INDEX(ItemCosts,MATCH('Blend Sheet'!$AF$4,ItemNum,0),MATCH(I$1,Districts,0))*'Blend Sheet'!$AF70)+(INDEX(ItemCosts,MATCH('Blend Sheet'!$AG$4,ItemNum,0),MATCH(I$1,Districts,0))*'Blend Sheet'!$AG70)+(INDEX(ItemCosts,MATCH('Blend Sheet'!$AH$4,ItemNum,0),MATCH(I$1,Districts,0))*'Blend Sheet'!$AH70)+(INDEX(ItemCosts,MATCH('Blend Sheet'!$AI$4,ItemNum,0),MATCH(I$1,Districts,0))*'Blend Sheet'!$AI70)+(INDEX(ItemCosts,MATCH('Blend Sheet'!$AJ$4,ItemNum,0),MATCH(I$1,Districts,0))*'Blend Sheet'!$AJ70)+(INDEX(ItemCosts,MATCH('Blend Sheet'!$AK$4,ItemNum,0),MATCH(I$1,Districts,0))*'Blend Sheet'!$AK70)+(INDEX(ItemCosts,MATCH('Blend Sheet'!$AL$4,ItemNum,0),MATCH(I$1,Districts,0))*'Blend Sheet'!$AL70)+(INDEX(ItemCosts,MATCH('Blend Sheet'!$AM$4,ItemNum,0),MATCH(I$1,Districts,0))*'Blend Sheet'!$AM70)+(INDEX(ItemCosts,MATCH('Blend Sheet'!$AN$4,ItemNum,0),MATCH(I$1,Districts,0))*'Blend Sheet'!$AN70)+(INDEX(ItemCosts,MATCH('Blend Sheet'!$AO$4,ItemNum,0),MATCH(I$1,Districts,0))*'Blend Sheet'!$AO70)+(INDEX(ItemCosts,MATCH('Blend Sheet'!$AP$4,ItemNum,0),MATCH(I$1,Districts,0))*'Blend Sheet'!$AP70)+(INDEX(ItemCosts,MATCH('Blend Sheet'!$AQ$4,ItemNum,0),MATCH(I$1,Districts,0))*'Blend Sheet'!$AQ70)+(INDEX(ItemCosts,MATCH('Blend Sheet'!$AR$4,ItemNum,0),MATCH(I$1,Districts,0))*'Blend Sheet'!$AR70)+(INDEX(ItemCosts,MATCH('Blend Sheet'!$AS$4,ItemNum,0),MATCH(I$1,Districts,0))*'Blend Sheet'!$AS70)</f>
        <v>#N/A</v>
      </c>
      <c r="J67" s="5" t="e">
        <f>(INDEX(ItemCosts,MATCH('Blend Sheet'!$C$4,ItemNum,0),MATCH(J$1,Districts,0))*'Blend Sheet'!$C70)+(INDEX(ItemCosts,MATCH('Blend Sheet'!$D$4,ItemNum,0),MATCH(J$1,Districts,0))*'Blend Sheet'!$D70)+(INDEX(ItemCosts,MATCH('Blend Sheet'!$E$4,ItemNum,0),MATCH(J$1,Districts,0))*'Blend Sheet'!$E70)+(INDEX(ItemCosts,MATCH('Blend Sheet'!$F$4,ItemNum,0),MATCH(J$1,Districts,0))*'Blend Sheet'!$F70)+(INDEX(ItemCosts,MATCH('Blend Sheet'!$G$4,ItemNum,0),MATCH(J$1,Districts,0))*'Blend Sheet'!$G70)+(INDEX(ItemCosts,MATCH('Blend Sheet'!$H$4,ItemNum,0),MATCH(J$1,Districts,0))*'Blend Sheet'!$H70)+(INDEX(ItemCosts,MATCH('Blend Sheet'!$I$4,ItemNum,0),MATCH(J$1,Districts,0))*'Blend Sheet'!$I70)+(INDEX(ItemCosts,MATCH('Blend Sheet'!$J$4,ItemNum,0),MATCH(J$1,Districts,0))*'Blend Sheet'!$J70)+(INDEX(ItemCosts,MATCH('Blend Sheet'!$K$4,ItemNum,0),MATCH(J$1,Districts,0))*'Blend Sheet'!$K70)+(INDEX(ItemCosts,MATCH('Blend Sheet'!$L$4,ItemNum,0),MATCH(J$1,Districts,0))*'Blend Sheet'!$L70)+(INDEX(ItemCosts,MATCH('Blend Sheet'!$M$4,ItemNum,0),MATCH(J$1,Districts,0))*'Blend Sheet'!$M70)+(INDEX(ItemCosts,MATCH('Blend Sheet'!$N$4,ItemNum,0),MATCH(J$1,Districts,0))*'Blend Sheet'!$N70)+(INDEX(ItemCosts,MATCH('Blend Sheet'!$O$4,ItemNum,0),MATCH(J$1,Districts,0))*'Blend Sheet'!$O70)+(INDEX(ItemCosts,MATCH('Blend Sheet'!$P$4,ItemNum,0),MATCH(J$1,Districts,0))*'Blend Sheet'!$P70)+(INDEX(ItemCosts,MATCH('Blend Sheet'!$Q$4,ItemNum,0),MATCH(J$1,Districts,0))*'Blend Sheet'!$Q70)+(INDEX(ItemCosts,MATCH('Blend Sheet'!$R$4,ItemNum,0),MATCH(J$1,Districts,0))*'Blend Sheet'!$R70)+(INDEX(ItemCosts,MATCH('Blend Sheet'!$S$4,ItemNum,0),MATCH(J$1,Districts,0))*'Blend Sheet'!$S70)+(INDEX(ItemCosts,MATCH('Blend Sheet'!$T$4,ItemNum,0),MATCH(J$1,Districts,0))*'Blend Sheet'!$T70)+(INDEX(ItemCosts,MATCH('Blend Sheet'!$U$4,ItemNum,0),MATCH(J$1,Districts,0))*'Blend Sheet'!$U70)+(INDEX(ItemCosts,MATCH('Blend Sheet'!$V$4,ItemNum,0),MATCH(J$1,Districts,0))*'Blend Sheet'!$V70)+(INDEX(ItemCosts,MATCH('Blend Sheet'!$W$4,ItemNum,0),MATCH(J$1,Districts,0))*'Blend Sheet'!$W70)+(INDEX(ItemCosts,MATCH('Blend Sheet'!$X$4,ItemNum,0),MATCH(J$1,Districts,0))*'Blend Sheet'!$X70)+(INDEX(ItemCosts,MATCH('Blend Sheet'!$Y$4,ItemNum,0),MATCH(J$1,Districts,0))*'Blend Sheet'!$Y70)+(INDEX(ItemCosts,MATCH('Blend Sheet'!$Z$4,ItemNum,0),MATCH(J$1,Districts,0))*'Blend Sheet'!$Z70)+(INDEX(ItemCosts,MATCH('Blend Sheet'!$AA$4,ItemNum,0),MATCH(J$1,Districts,0))*'Blend Sheet'!$AA70)+(INDEX(ItemCosts,MATCH('Blend Sheet'!$AB$4,ItemNum,0),MATCH(J$1,Districts,0))*'Blend Sheet'!$AB70)+(INDEX(ItemCosts,MATCH('Blend Sheet'!$AC$4,ItemNum,0),MATCH(J$1,Districts,0))*'Blend Sheet'!$AC70)+(INDEX(ItemCosts,MATCH('Blend Sheet'!$AD$4,ItemNum,0),MATCH(J$1,Districts,0))*'Blend Sheet'!$AD70)+(INDEX(ItemCosts,MATCH('Blend Sheet'!$AE$4,ItemNum,0),MATCH(J$1,Districts,0))*'Blend Sheet'!$AE70)+(INDEX(ItemCosts,MATCH('Blend Sheet'!$AF$4,ItemNum,0),MATCH(J$1,Districts,0))*'Blend Sheet'!$AF70)+(INDEX(ItemCosts,MATCH('Blend Sheet'!$AG$4,ItemNum,0),MATCH(J$1,Districts,0))*'Blend Sheet'!$AG70)+(INDEX(ItemCosts,MATCH('Blend Sheet'!$AH$4,ItemNum,0),MATCH(J$1,Districts,0))*'Blend Sheet'!$AH70)+(INDEX(ItemCosts,MATCH('Blend Sheet'!$AI$4,ItemNum,0),MATCH(J$1,Districts,0))*'Blend Sheet'!$AI70)+(INDEX(ItemCosts,MATCH('Blend Sheet'!$AJ$4,ItemNum,0),MATCH(J$1,Districts,0))*'Blend Sheet'!$AJ70)+(INDEX(ItemCosts,MATCH('Blend Sheet'!$AK$4,ItemNum,0),MATCH(J$1,Districts,0))*'Blend Sheet'!$AK70)+(INDEX(ItemCosts,MATCH('Blend Sheet'!$AL$4,ItemNum,0),MATCH(J$1,Districts,0))*'Blend Sheet'!$AL70)+(INDEX(ItemCosts,MATCH('Blend Sheet'!$AM$4,ItemNum,0),MATCH(J$1,Districts,0))*'Blend Sheet'!$AM70)+(INDEX(ItemCosts,MATCH('Blend Sheet'!$AN$4,ItemNum,0),MATCH(J$1,Districts,0))*'Blend Sheet'!$AN70)+(INDEX(ItemCosts,MATCH('Blend Sheet'!$AO$4,ItemNum,0),MATCH(J$1,Districts,0))*'Blend Sheet'!$AO70)+(INDEX(ItemCosts,MATCH('Blend Sheet'!$AP$4,ItemNum,0),MATCH(J$1,Districts,0))*'Blend Sheet'!$AP70)+(INDEX(ItemCosts,MATCH('Blend Sheet'!$AQ$4,ItemNum,0),MATCH(J$1,Districts,0))*'Blend Sheet'!$AQ70)+(INDEX(ItemCosts,MATCH('Blend Sheet'!$AR$4,ItemNum,0),MATCH(J$1,Districts,0))*'Blend Sheet'!$AR70)+(INDEX(ItemCosts,MATCH('Blend Sheet'!$AS$4,ItemNum,0),MATCH(J$1,Districts,0))*'Blend Sheet'!$AS70)</f>
        <v>#N/A</v>
      </c>
      <c r="K67" s="5" t="e">
        <f>(INDEX(ItemCosts,MATCH('Blend Sheet'!$C$4,ItemNum,0),MATCH(K$1,Districts,0))*'Blend Sheet'!$C70)+(INDEX(ItemCosts,MATCH('Blend Sheet'!$D$4,ItemNum,0),MATCH(K$1,Districts,0))*'Blend Sheet'!$D70)+(INDEX(ItemCosts,MATCH('Blend Sheet'!$E$4,ItemNum,0),MATCH(K$1,Districts,0))*'Blend Sheet'!$E70)+(INDEX(ItemCosts,MATCH('Blend Sheet'!$F$4,ItemNum,0),MATCH(K$1,Districts,0))*'Blend Sheet'!$F70)+(INDEX(ItemCosts,MATCH('Blend Sheet'!$G$4,ItemNum,0),MATCH(K$1,Districts,0))*'Blend Sheet'!$G70)+(INDEX(ItemCosts,MATCH('Blend Sheet'!$H$4,ItemNum,0),MATCH(K$1,Districts,0))*'Blend Sheet'!$H70)+(INDEX(ItemCosts,MATCH('Blend Sheet'!$I$4,ItemNum,0),MATCH(K$1,Districts,0))*'Blend Sheet'!$I70)+(INDEX(ItemCosts,MATCH('Blend Sheet'!$J$4,ItemNum,0),MATCH(K$1,Districts,0))*'Blend Sheet'!$J70)+(INDEX(ItemCosts,MATCH('Blend Sheet'!$K$4,ItemNum,0),MATCH(K$1,Districts,0))*'Blend Sheet'!$K70)+(INDEX(ItemCosts,MATCH('Blend Sheet'!$L$4,ItemNum,0),MATCH(K$1,Districts,0))*'Blend Sheet'!$L70)+(INDEX(ItemCosts,MATCH('Blend Sheet'!$M$4,ItemNum,0),MATCH(K$1,Districts,0))*'Blend Sheet'!$M70)+(INDEX(ItemCosts,MATCH('Blend Sheet'!$N$4,ItemNum,0),MATCH(K$1,Districts,0))*'Blend Sheet'!$N70)+(INDEX(ItemCosts,MATCH('Blend Sheet'!$O$4,ItemNum,0),MATCH(K$1,Districts,0))*'Blend Sheet'!$O70)+(INDEX(ItemCosts,MATCH('Blend Sheet'!$P$4,ItemNum,0),MATCH(K$1,Districts,0))*'Blend Sheet'!$P70)+(INDEX(ItemCosts,MATCH('Blend Sheet'!$Q$4,ItemNum,0),MATCH(K$1,Districts,0))*'Blend Sheet'!$Q70)+(INDEX(ItemCosts,MATCH('Blend Sheet'!$R$4,ItemNum,0),MATCH(K$1,Districts,0))*'Blend Sheet'!$R70)+(INDEX(ItemCosts,MATCH('Blend Sheet'!$S$4,ItemNum,0),MATCH(K$1,Districts,0))*'Blend Sheet'!$S70)+(INDEX(ItemCosts,MATCH('Blend Sheet'!$T$4,ItemNum,0),MATCH(K$1,Districts,0))*'Blend Sheet'!$T70)+(INDEX(ItemCosts,MATCH('Blend Sheet'!$U$4,ItemNum,0),MATCH(K$1,Districts,0))*'Blend Sheet'!$U70)+(INDEX(ItemCosts,MATCH('Blend Sheet'!$V$4,ItemNum,0),MATCH(K$1,Districts,0))*'Blend Sheet'!$V70)+(INDEX(ItemCosts,MATCH('Blend Sheet'!$W$4,ItemNum,0),MATCH(K$1,Districts,0))*'Blend Sheet'!$W70)+(INDEX(ItemCosts,MATCH('Blend Sheet'!$X$4,ItemNum,0),MATCH(K$1,Districts,0))*'Blend Sheet'!$X70)+(INDEX(ItemCosts,MATCH('Blend Sheet'!$Y$4,ItemNum,0),MATCH(K$1,Districts,0))*'Blend Sheet'!$Y70)+(INDEX(ItemCosts,MATCH('Blend Sheet'!$Z$4,ItemNum,0),MATCH(K$1,Districts,0))*'Blend Sheet'!$Z70)+(INDEX(ItemCosts,MATCH('Blend Sheet'!$AA$4,ItemNum,0),MATCH(K$1,Districts,0))*'Blend Sheet'!$AA70)+(INDEX(ItemCosts,MATCH('Blend Sheet'!$AB$4,ItemNum,0),MATCH(K$1,Districts,0))*'Blend Sheet'!$AB70)+(INDEX(ItemCosts,MATCH('Blend Sheet'!$AC$4,ItemNum,0),MATCH(K$1,Districts,0))*'Blend Sheet'!$AC70)+(INDEX(ItemCosts,MATCH('Blend Sheet'!$AD$4,ItemNum,0),MATCH(K$1,Districts,0))*'Blend Sheet'!$AD70)+(INDEX(ItemCosts,MATCH('Blend Sheet'!$AE$4,ItemNum,0),MATCH(K$1,Districts,0))*'Blend Sheet'!$AE70)+(INDEX(ItemCosts,MATCH('Blend Sheet'!$AF$4,ItemNum,0),MATCH(K$1,Districts,0))*'Blend Sheet'!$AF70)+(INDEX(ItemCosts,MATCH('Blend Sheet'!$AG$4,ItemNum,0),MATCH(K$1,Districts,0))*'Blend Sheet'!$AG70)+(INDEX(ItemCosts,MATCH('Blend Sheet'!$AH$4,ItemNum,0),MATCH(K$1,Districts,0))*'Blend Sheet'!$AH70)+(INDEX(ItemCosts,MATCH('Blend Sheet'!$AI$4,ItemNum,0),MATCH(K$1,Districts,0))*'Blend Sheet'!$AI70)+(INDEX(ItemCosts,MATCH('Blend Sheet'!$AJ$4,ItemNum,0),MATCH(K$1,Districts,0))*'Blend Sheet'!$AJ70)+(INDEX(ItemCosts,MATCH('Blend Sheet'!$AK$4,ItemNum,0),MATCH(K$1,Districts,0))*'Blend Sheet'!$AK70)+(INDEX(ItemCosts,MATCH('Blend Sheet'!$AL$4,ItemNum,0),MATCH(K$1,Districts,0))*'Blend Sheet'!$AL70)+(INDEX(ItemCosts,MATCH('Blend Sheet'!$AM$4,ItemNum,0),MATCH(K$1,Districts,0))*'Blend Sheet'!$AM70)+(INDEX(ItemCosts,MATCH('Blend Sheet'!$AN$4,ItemNum,0),MATCH(K$1,Districts,0))*'Blend Sheet'!$AN70)+(INDEX(ItemCosts,MATCH('Blend Sheet'!$AO$4,ItemNum,0),MATCH(K$1,Districts,0))*'Blend Sheet'!$AO70)+(INDEX(ItemCosts,MATCH('Blend Sheet'!$AP$4,ItemNum,0),MATCH(K$1,Districts,0))*'Blend Sheet'!$AP70)+(INDEX(ItemCosts,MATCH('Blend Sheet'!$AQ$4,ItemNum,0),MATCH(K$1,Districts,0))*'Blend Sheet'!$AQ70)+(INDEX(ItemCosts,MATCH('Blend Sheet'!$AR$4,ItemNum,0),MATCH(K$1,Districts,0))*'Blend Sheet'!$AR70)+(INDEX(ItemCosts,MATCH('Blend Sheet'!$AS$4,ItemNum,0),MATCH(K$1,Districts,0))*'Blend Sheet'!$AS70)</f>
        <v>#N/A</v>
      </c>
      <c r="L67" s="5" t="e">
        <f>(INDEX(ItemCosts,MATCH('Blend Sheet'!$C$4,ItemNum,0),MATCH(L$1,Districts,0))*'Blend Sheet'!$C70)+(INDEX(ItemCosts,MATCH('Blend Sheet'!$D$4,ItemNum,0),MATCH(L$1,Districts,0))*'Blend Sheet'!$D70)+(INDEX(ItemCosts,MATCH('Blend Sheet'!$E$4,ItemNum,0),MATCH(L$1,Districts,0))*'Blend Sheet'!$E70)+(INDEX(ItemCosts,MATCH('Blend Sheet'!$F$4,ItemNum,0),MATCH(L$1,Districts,0))*'Blend Sheet'!$F70)+(INDEX(ItemCosts,MATCH('Blend Sheet'!$G$4,ItemNum,0),MATCH(L$1,Districts,0))*'Blend Sheet'!$G70)+(INDEX(ItemCosts,MATCH('Blend Sheet'!$H$4,ItemNum,0),MATCH(L$1,Districts,0))*'Blend Sheet'!$H70)+(INDEX(ItemCosts,MATCH('Blend Sheet'!$I$4,ItemNum,0),MATCH(L$1,Districts,0))*'Blend Sheet'!$I70)+(INDEX(ItemCosts,MATCH('Blend Sheet'!$J$4,ItemNum,0),MATCH(L$1,Districts,0))*'Blend Sheet'!$J70)+(INDEX(ItemCosts,MATCH('Blend Sheet'!$K$4,ItemNum,0),MATCH(L$1,Districts,0))*'Blend Sheet'!$K70)+(INDEX(ItemCosts,MATCH('Blend Sheet'!$L$4,ItemNum,0),MATCH(L$1,Districts,0))*'Blend Sheet'!$L70)+(INDEX(ItemCosts,MATCH('Blend Sheet'!$M$4,ItemNum,0),MATCH(L$1,Districts,0))*'Blend Sheet'!$M70)+(INDEX(ItemCosts,MATCH('Blend Sheet'!$N$4,ItemNum,0),MATCH(L$1,Districts,0))*'Blend Sheet'!$N70)+(INDEX(ItemCosts,MATCH('Blend Sheet'!$O$4,ItemNum,0),MATCH(L$1,Districts,0))*'Blend Sheet'!$O70)+(INDEX(ItemCosts,MATCH('Blend Sheet'!$P$4,ItemNum,0),MATCH(L$1,Districts,0))*'Blend Sheet'!$P70)+(INDEX(ItemCosts,MATCH('Blend Sheet'!$Q$4,ItemNum,0),MATCH(L$1,Districts,0))*'Blend Sheet'!$Q70)+(INDEX(ItemCosts,MATCH('Blend Sheet'!$R$4,ItemNum,0),MATCH(L$1,Districts,0))*'Blend Sheet'!$R70)+(INDEX(ItemCosts,MATCH('Blend Sheet'!$S$4,ItemNum,0),MATCH(L$1,Districts,0))*'Blend Sheet'!$S70)+(INDEX(ItemCosts,MATCH('Blend Sheet'!$T$4,ItemNum,0),MATCH(L$1,Districts,0))*'Blend Sheet'!$T70)+(INDEX(ItemCosts,MATCH('Blend Sheet'!$U$4,ItemNum,0),MATCH(L$1,Districts,0))*'Blend Sheet'!$U70)+(INDEX(ItemCosts,MATCH('Blend Sheet'!$V$4,ItemNum,0),MATCH(L$1,Districts,0))*'Blend Sheet'!$V70)+(INDEX(ItemCosts,MATCH('Blend Sheet'!$W$4,ItemNum,0),MATCH(L$1,Districts,0))*'Blend Sheet'!$W70)+(INDEX(ItemCosts,MATCH('Blend Sheet'!$X$4,ItemNum,0),MATCH(L$1,Districts,0))*'Blend Sheet'!$X70)+(INDEX(ItemCosts,MATCH('Blend Sheet'!$Y$4,ItemNum,0),MATCH(L$1,Districts,0))*'Blend Sheet'!$Y70)+(INDEX(ItemCosts,MATCH('Blend Sheet'!$Z$4,ItemNum,0),MATCH(L$1,Districts,0))*'Blend Sheet'!$Z70)+(INDEX(ItemCosts,MATCH('Blend Sheet'!$AA$4,ItemNum,0),MATCH(L$1,Districts,0))*'Blend Sheet'!$AA70)+(INDEX(ItemCosts,MATCH('Blend Sheet'!$AB$4,ItemNum,0),MATCH(L$1,Districts,0))*'Blend Sheet'!$AB70)+(INDEX(ItemCosts,MATCH('Blend Sheet'!$AC$4,ItemNum,0),MATCH(L$1,Districts,0))*'Blend Sheet'!$AC70)+(INDEX(ItemCosts,MATCH('Blend Sheet'!$AD$4,ItemNum,0),MATCH(L$1,Districts,0))*'Blend Sheet'!$AD70)+(INDEX(ItemCosts,MATCH('Blend Sheet'!$AE$4,ItemNum,0),MATCH(L$1,Districts,0))*'Blend Sheet'!$AE70)+(INDEX(ItemCosts,MATCH('Blend Sheet'!$AF$4,ItemNum,0),MATCH(L$1,Districts,0))*'Blend Sheet'!$AF70)+(INDEX(ItemCosts,MATCH('Blend Sheet'!$AG$4,ItemNum,0),MATCH(L$1,Districts,0))*'Blend Sheet'!$AG70)+(INDEX(ItemCosts,MATCH('Blend Sheet'!$AH$4,ItemNum,0),MATCH(L$1,Districts,0))*'Blend Sheet'!$AH70)+(INDEX(ItemCosts,MATCH('Blend Sheet'!$AI$4,ItemNum,0),MATCH(L$1,Districts,0))*'Blend Sheet'!$AI70)+(INDEX(ItemCosts,MATCH('Blend Sheet'!$AJ$4,ItemNum,0),MATCH(L$1,Districts,0))*'Blend Sheet'!$AJ70)+(INDEX(ItemCosts,MATCH('Blend Sheet'!$AK$4,ItemNum,0),MATCH(L$1,Districts,0))*'Blend Sheet'!$AK70)+(INDEX(ItemCosts,MATCH('Blend Sheet'!$AL$4,ItemNum,0),MATCH(L$1,Districts,0))*'Blend Sheet'!$AL70)+(INDEX(ItemCosts,MATCH('Blend Sheet'!$AM$4,ItemNum,0),MATCH(L$1,Districts,0))*'Blend Sheet'!$AM70)+(INDEX(ItemCosts,MATCH('Blend Sheet'!$AN$4,ItemNum,0),MATCH(L$1,Districts,0))*'Blend Sheet'!$AN70)+(INDEX(ItemCosts,MATCH('Blend Sheet'!$AO$4,ItemNum,0),MATCH(L$1,Districts,0))*'Blend Sheet'!$AO70)+(INDEX(ItemCosts,MATCH('Blend Sheet'!$AP$4,ItemNum,0),MATCH(L$1,Districts,0))*'Blend Sheet'!$AP70)+(INDEX(ItemCosts,MATCH('Blend Sheet'!$AQ$4,ItemNum,0),MATCH(L$1,Districts,0))*'Blend Sheet'!$AQ70)+(INDEX(ItemCosts,MATCH('Blend Sheet'!$AR$4,ItemNum,0),MATCH(L$1,Districts,0))*'Blend Sheet'!$AR70)+(INDEX(ItemCosts,MATCH('Blend Sheet'!$AS$4,ItemNum,0),MATCH(L$1,Districts,0))*'Blend Sheet'!$AS70)</f>
        <v>#N/A</v>
      </c>
      <c r="M67" s="191"/>
      <c r="N67" s="34" t="e">
        <f>D67/'Blend Sheet'!$BA70</f>
        <v>#N/A</v>
      </c>
      <c r="O67" s="34" t="e">
        <f>E67/'Blend Sheet'!$BA70</f>
        <v>#N/A</v>
      </c>
      <c r="P67" s="34" t="e">
        <f>G67/'Blend Sheet'!$BA70</f>
        <v>#N/A</v>
      </c>
      <c r="Q67" s="34" t="e">
        <f>H67/'Blend Sheet'!$BA70</f>
        <v>#N/A</v>
      </c>
      <c r="R67" s="34" t="e">
        <f>I67/'Blend Sheet'!$BA70</f>
        <v>#N/A</v>
      </c>
      <c r="S67" s="34" t="e">
        <f>J67/'Blend Sheet'!$BA70</f>
        <v>#N/A</v>
      </c>
      <c r="T67" s="34" t="e">
        <f>K67/'Blend Sheet'!$BA70</f>
        <v>#N/A</v>
      </c>
      <c r="U67" s="34" t="e">
        <f>L67/'Blend Sheet'!$BA70</f>
        <v>#N/A</v>
      </c>
    </row>
    <row r="68" spans="1:21" x14ac:dyDescent="0.25">
      <c r="A68" t="str">
        <f>'Blend Sheet'!A71</f>
        <v>RAS II</v>
      </c>
      <c r="B68" s="5" t="e">
        <f>(INDEX(ItemCosts,MATCH('Blend Sheet'!$C$4,ItemNum,0),MATCH(B$1,Districts,0))*'Blend Sheet'!$C71)+(INDEX(ItemCosts,MATCH('Blend Sheet'!$D$4,ItemNum,0),MATCH(B$1,Districts,0))*'Blend Sheet'!$D71)+(INDEX(ItemCosts,MATCH('Blend Sheet'!$E$4,ItemNum,0),MATCH(B$1,Districts,0))*'Blend Sheet'!$E71)+(INDEX(ItemCosts,MATCH('Blend Sheet'!$F$4,ItemNum,0),MATCH(B$1,Districts,0))*'Blend Sheet'!$F71)+(INDEX(ItemCosts,MATCH('Blend Sheet'!$G$4,ItemNum,0),MATCH(B$1,Districts,0))*'Blend Sheet'!$G71)+(INDEX(ItemCosts,MATCH('Blend Sheet'!$H$4,ItemNum,0),MATCH(B$1,Districts,0))*'Blend Sheet'!$H71)+(INDEX(ItemCosts,MATCH('Blend Sheet'!$I$4,ItemNum,0),MATCH(B$1,Districts,0))*'Blend Sheet'!$I71)+(INDEX(ItemCosts,MATCH('Blend Sheet'!$J$4,ItemNum,0),MATCH(B$1,Districts,0))*'Blend Sheet'!$J71)+(INDEX(ItemCosts,MATCH('Blend Sheet'!$K$4,ItemNum,0),MATCH(B$1,Districts,0))*'Blend Sheet'!$K71)+(INDEX(ItemCosts,MATCH('Blend Sheet'!$L$4,ItemNum,0),MATCH(B$1,Districts,0))*'Blend Sheet'!$L71)+(INDEX(ItemCosts,MATCH('Blend Sheet'!$M$4,ItemNum,0),MATCH(B$1,Districts,0))*'Blend Sheet'!$M71)+(INDEX(ItemCosts,MATCH('Blend Sheet'!$N$4,ItemNum,0),MATCH(B$1,Districts,0))*'Blend Sheet'!$N71)+(INDEX(ItemCosts,MATCH('Blend Sheet'!$O$4,ItemNum,0),MATCH(B$1,Districts,0))*'Blend Sheet'!$O71)+(INDEX(ItemCosts,MATCH('Blend Sheet'!$P$4,ItemNum,0),MATCH(B$1,Districts,0))*'Blend Sheet'!$P71)+(INDEX(ItemCosts,MATCH('Blend Sheet'!$Q$4,ItemNum,0),MATCH(B$1,Districts,0))*'Blend Sheet'!$Q71)+(INDEX(ItemCosts,MATCH('Blend Sheet'!$R$4,ItemNum,0),MATCH(B$1,Districts,0))*'Blend Sheet'!$R71)+(INDEX(ItemCosts,MATCH('Blend Sheet'!$S$4,ItemNum,0),MATCH(B$1,Districts,0))*'Blend Sheet'!$S71)+(INDEX(ItemCosts,MATCH('Blend Sheet'!$T$4,ItemNum,0),MATCH(B$1,Districts,0))*'Blend Sheet'!$T71)+(INDEX(ItemCosts,MATCH('Blend Sheet'!$U$4,ItemNum,0),MATCH(B$1,Districts,0))*'Blend Sheet'!$U71)+(INDEX(ItemCosts,MATCH('Blend Sheet'!$V$4,ItemNum,0),MATCH(B$1,Districts,0))*'Blend Sheet'!$V71)+(INDEX(ItemCosts,MATCH('Blend Sheet'!$W$4,ItemNum,0),MATCH(B$1,Districts,0))*'Blend Sheet'!$W71)+(INDEX(ItemCosts,MATCH('Blend Sheet'!$X$4,ItemNum,0),MATCH(B$1,Districts,0))*'Blend Sheet'!$X71)+(INDEX(ItemCosts,MATCH('Blend Sheet'!$Y$4,ItemNum,0),MATCH(B$1,Districts,0))*'Blend Sheet'!$Y71)+(INDEX(ItemCosts,MATCH('Blend Sheet'!$Z$4,ItemNum,0),MATCH(B$1,Districts,0))*'Blend Sheet'!$Z71)+(INDEX(ItemCosts,MATCH('Blend Sheet'!$AA$4,ItemNum,0),MATCH(B$1,Districts,0))*'Blend Sheet'!$AA71)+(INDEX(ItemCosts,MATCH('Blend Sheet'!$AB$4,ItemNum,0),MATCH(B$1,Districts,0))*'Blend Sheet'!$AB71)+(INDEX(ItemCosts,MATCH('Blend Sheet'!$AC$4,ItemNum,0),MATCH(B$1,Districts,0))*'Blend Sheet'!$AC71)+(INDEX(ItemCosts,MATCH('Blend Sheet'!$AD$4,ItemNum,0),MATCH(B$1,Districts,0))*'Blend Sheet'!$AD71)+(INDEX(ItemCosts,MATCH('Blend Sheet'!$AE$4,ItemNum,0),MATCH(B$1,Districts,0))*'Blend Sheet'!$AE71)+(INDEX(ItemCosts,MATCH('Blend Sheet'!$AF$4,ItemNum,0),MATCH(B$1,Districts,0))*'Blend Sheet'!$AF71)+(INDEX(ItemCosts,MATCH('Blend Sheet'!$AG$4,ItemNum,0),MATCH(B$1,Districts,0))*'Blend Sheet'!$AG71)+(INDEX(ItemCosts,MATCH('Blend Sheet'!$AH$4,ItemNum,0),MATCH(B$1,Districts,0))*'Blend Sheet'!$AH71)+(INDEX(ItemCosts,MATCH('Blend Sheet'!$AI$4,ItemNum,0),MATCH(B$1,Districts,0))*'Blend Sheet'!$AI71)+(INDEX(ItemCosts,MATCH('Blend Sheet'!$AJ$4,ItemNum,0),MATCH(B$1,Districts,0))*'Blend Sheet'!$AJ71)+(INDEX(ItemCosts,MATCH('Blend Sheet'!$AK$4,ItemNum,0),MATCH(B$1,Districts,0))*'Blend Sheet'!$AK71)+(INDEX(ItemCosts,MATCH('Blend Sheet'!$AL$4,ItemNum,0),MATCH(B$1,Districts,0))*'Blend Sheet'!$AL71)+(INDEX(ItemCosts,MATCH('Blend Sheet'!$AM$4,ItemNum,0),MATCH(B$1,Districts,0))*'Blend Sheet'!$AM71)+(INDEX(ItemCosts,MATCH('Blend Sheet'!$AN$4,ItemNum,0),MATCH(B$1,Districts,0))*'Blend Sheet'!$AN71)+(INDEX(ItemCosts,MATCH('Blend Sheet'!$AO$4,ItemNum,0),MATCH(B$1,Districts,0))*'Blend Sheet'!$AO71)+(INDEX(ItemCosts,MATCH('Blend Sheet'!$AP$4,ItemNum,0),MATCH(B$1,Districts,0))*'Blend Sheet'!$AP71)+(INDEX(ItemCosts,MATCH('Blend Sheet'!$AQ$4,ItemNum,0),MATCH(B$1,Districts,0))*'Blend Sheet'!$AQ71)+(INDEX(ItemCosts,MATCH('Blend Sheet'!$AR$4,ItemNum,0),MATCH(B$1,Districts,0))*'Blend Sheet'!$AR71)+(INDEX(ItemCosts,MATCH('Blend Sheet'!$AS$4,ItemNum,0),MATCH(B$1,Districts,0))*'Blend Sheet'!$AS71)</f>
        <v>#N/A</v>
      </c>
      <c r="C68" s="5" t="e">
        <f>(INDEX(ItemCosts,MATCH('Blend Sheet'!$C$4,ItemNum,0),MATCH(C$1,Districts,0))*'Blend Sheet'!$C71)+(INDEX(ItemCosts,MATCH('Blend Sheet'!$D$4,ItemNum,0),MATCH(C$1,Districts,0))*'Blend Sheet'!$D71)+(INDEX(ItemCosts,MATCH('Blend Sheet'!$E$4,ItemNum,0),MATCH(C$1,Districts,0))*'Blend Sheet'!$E71)+(INDEX(ItemCosts,MATCH('Blend Sheet'!$F$4,ItemNum,0),MATCH(C$1,Districts,0))*'Blend Sheet'!$F71)+(INDEX(ItemCosts,MATCH('Blend Sheet'!$G$4,ItemNum,0),MATCH(C$1,Districts,0))*'Blend Sheet'!$G71)+(INDEX(ItemCosts,MATCH('Blend Sheet'!$H$4,ItemNum,0),MATCH(C$1,Districts,0))*'Blend Sheet'!$H71)+(INDEX(ItemCosts,MATCH('Blend Sheet'!$I$4,ItemNum,0),MATCH(C$1,Districts,0))*'Blend Sheet'!$I71)+(INDEX(ItemCosts,MATCH('Blend Sheet'!$J$4,ItemNum,0),MATCH(C$1,Districts,0))*'Blend Sheet'!$J71)+(INDEX(ItemCosts,MATCH('Blend Sheet'!$K$4,ItemNum,0),MATCH(C$1,Districts,0))*'Blend Sheet'!$K71)+(INDEX(ItemCosts,MATCH('Blend Sheet'!$L$4,ItemNum,0),MATCH(C$1,Districts,0))*'Blend Sheet'!$L71)+(INDEX(ItemCosts,MATCH('Blend Sheet'!$M$4,ItemNum,0),MATCH(C$1,Districts,0))*'Blend Sheet'!$M71)+(INDEX(ItemCosts,MATCH('Blend Sheet'!$N$4,ItemNum,0),MATCH(C$1,Districts,0))*'Blend Sheet'!$N71)+(INDEX(ItemCosts,MATCH('Blend Sheet'!$O$4,ItemNum,0),MATCH(C$1,Districts,0))*'Blend Sheet'!$O71)+(INDEX(ItemCosts,MATCH('Blend Sheet'!$P$4,ItemNum,0),MATCH(C$1,Districts,0))*'Blend Sheet'!$P71)+(INDEX(ItemCosts,MATCH('Blend Sheet'!$Q$4,ItemNum,0),MATCH(C$1,Districts,0))*'Blend Sheet'!$Q71)+(INDEX(ItemCosts,MATCH('Blend Sheet'!$R$4,ItemNum,0),MATCH(C$1,Districts,0))*'Blend Sheet'!$R71)+(INDEX(ItemCosts,MATCH('Blend Sheet'!$S$4,ItemNum,0),MATCH(C$1,Districts,0))*'Blend Sheet'!$S71)+(INDEX(ItemCosts,MATCH('Blend Sheet'!$T$4,ItemNum,0),MATCH(C$1,Districts,0))*'Blend Sheet'!$T71)+(INDEX(ItemCosts,MATCH('Blend Sheet'!$U$4,ItemNum,0),MATCH(C$1,Districts,0))*'Blend Sheet'!$U71)+(INDEX(ItemCosts,MATCH('Blend Sheet'!$V$4,ItemNum,0),MATCH(C$1,Districts,0))*'Blend Sheet'!$V71)+(INDEX(ItemCosts,MATCH('Blend Sheet'!$W$4,ItemNum,0),MATCH(C$1,Districts,0))*'Blend Sheet'!$W71)+(INDEX(ItemCosts,MATCH('Blend Sheet'!$X$4,ItemNum,0),MATCH(C$1,Districts,0))*'Blend Sheet'!$X71)+(INDEX(ItemCosts,MATCH('Blend Sheet'!$Y$4,ItemNum,0),MATCH(C$1,Districts,0))*'Blend Sheet'!$Y71)+(INDEX(ItemCosts,MATCH('Blend Sheet'!$Z$4,ItemNum,0),MATCH(C$1,Districts,0))*'Blend Sheet'!$Z71)+(INDEX(ItemCosts,MATCH('Blend Sheet'!$AA$4,ItemNum,0),MATCH(C$1,Districts,0))*'Blend Sheet'!$AA71)+(INDEX(ItemCosts,MATCH('Blend Sheet'!$AB$4,ItemNum,0),MATCH(C$1,Districts,0))*'Blend Sheet'!$AB71)+(INDEX(ItemCosts,MATCH('Blend Sheet'!$AC$4,ItemNum,0),MATCH(C$1,Districts,0))*'Blend Sheet'!$AC71)+(INDEX(ItemCosts,MATCH('Blend Sheet'!$AD$4,ItemNum,0),MATCH(C$1,Districts,0))*'Blend Sheet'!$AD71)+(INDEX(ItemCosts,MATCH('Blend Sheet'!$AE$4,ItemNum,0),MATCH(C$1,Districts,0))*'Blend Sheet'!$AE71)+(INDEX(ItemCosts,MATCH('Blend Sheet'!$AF$4,ItemNum,0),MATCH(C$1,Districts,0))*'Blend Sheet'!$AF71)+(INDEX(ItemCosts,MATCH('Blend Sheet'!$AG$4,ItemNum,0),MATCH(C$1,Districts,0))*'Blend Sheet'!$AG71)+(INDEX(ItemCosts,MATCH('Blend Sheet'!$AH$4,ItemNum,0),MATCH(C$1,Districts,0))*'Blend Sheet'!$AH71)+(INDEX(ItemCosts,MATCH('Blend Sheet'!$AI$4,ItemNum,0),MATCH(C$1,Districts,0))*'Blend Sheet'!$AI71)+(INDEX(ItemCosts,MATCH('Blend Sheet'!$AJ$4,ItemNum,0),MATCH(C$1,Districts,0))*'Blend Sheet'!$AJ71)+(INDEX(ItemCosts,MATCH('Blend Sheet'!$AK$4,ItemNum,0),MATCH(C$1,Districts,0))*'Blend Sheet'!$AK71)+(INDEX(ItemCosts,MATCH('Blend Sheet'!$AL$4,ItemNum,0),MATCH(C$1,Districts,0))*'Blend Sheet'!$AL71)+(INDEX(ItemCosts,MATCH('Blend Sheet'!$AM$4,ItemNum,0),MATCH(C$1,Districts,0))*'Blend Sheet'!$AM71)+(INDEX(ItemCosts,MATCH('Blend Sheet'!$AN$4,ItemNum,0),MATCH(C$1,Districts,0))*'Blend Sheet'!$AN71)+(INDEX(ItemCosts,MATCH('Blend Sheet'!$AO$4,ItemNum,0),MATCH(C$1,Districts,0))*'Blend Sheet'!$AO71)+(INDEX(ItemCosts,MATCH('Blend Sheet'!$AP$4,ItemNum,0),MATCH(C$1,Districts,0))*'Blend Sheet'!$AP71)+(INDEX(ItemCosts,MATCH('Blend Sheet'!$AQ$4,ItemNum,0),MATCH(C$1,Districts,0))*'Blend Sheet'!$AQ71)+(INDEX(ItemCosts,MATCH('Blend Sheet'!$AR$4,ItemNum,0),MATCH(C$1,Districts,0))*'Blend Sheet'!$AR71)+(INDEX(ItemCosts,MATCH('Blend Sheet'!$AS$4,ItemNum,0),MATCH(C$1,Districts,0))*'Blend Sheet'!$AS71)</f>
        <v>#N/A</v>
      </c>
      <c r="D68" s="5" t="e">
        <f>(INDEX(ItemCosts,MATCH('Blend Sheet'!$C$4,ItemNum,0),MATCH(D$1,Districts,0))*'Blend Sheet'!$C71)+(INDEX(ItemCosts,MATCH('Blend Sheet'!$D$4,ItemNum,0),MATCH(D$1,Districts,0))*'Blend Sheet'!$D71)+(INDEX(ItemCosts,MATCH('Blend Sheet'!$E$4,ItemNum,0),MATCH(D$1,Districts,0))*'Blend Sheet'!$E71)+(INDEX(ItemCosts,MATCH('Blend Sheet'!$F$4,ItemNum,0),MATCH(D$1,Districts,0))*'Blend Sheet'!$F71)+(INDEX(ItemCosts,MATCH('Blend Sheet'!$G$4,ItemNum,0),MATCH(D$1,Districts,0))*'Blend Sheet'!$G71)+(INDEX(ItemCosts,MATCH('Blend Sheet'!$H$4,ItemNum,0),MATCH(D$1,Districts,0))*'Blend Sheet'!$H71)+(INDEX(ItemCosts,MATCH('Blend Sheet'!$I$4,ItemNum,0),MATCH(D$1,Districts,0))*'Blend Sheet'!$I71)+(INDEX(ItemCosts,MATCH('Blend Sheet'!$J$4,ItemNum,0),MATCH(D$1,Districts,0))*'Blend Sheet'!$J71)+(INDEX(ItemCosts,MATCH('Blend Sheet'!$K$4,ItemNum,0),MATCH(D$1,Districts,0))*'Blend Sheet'!$K71)+(INDEX(ItemCosts,MATCH('Blend Sheet'!$L$4,ItemNum,0),MATCH(D$1,Districts,0))*'Blend Sheet'!$L71)+(INDEX(ItemCosts,MATCH('Blend Sheet'!$M$4,ItemNum,0),MATCH(D$1,Districts,0))*'Blend Sheet'!$M71)+(INDEX(ItemCosts,MATCH('Blend Sheet'!$N$4,ItemNum,0),MATCH(D$1,Districts,0))*'Blend Sheet'!$N71)+(INDEX(ItemCosts,MATCH('Blend Sheet'!$O$4,ItemNum,0),MATCH(D$1,Districts,0))*'Blend Sheet'!$O71)+(INDEX(ItemCosts,MATCH('Blend Sheet'!$P$4,ItemNum,0),MATCH(D$1,Districts,0))*'Blend Sheet'!$P71)+(INDEX(ItemCosts,MATCH('Blend Sheet'!$Q$4,ItemNum,0),MATCH(D$1,Districts,0))*'Blend Sheet'!$Q71)+(INDEX(ItemCosts,MATCH('Blend Sheet'!$R$4,ItemNum,0),MATCH(D$1,Districts,0))*'Blend Sheet'!$R71)+(INDEX(ItemCosts,MATCH('Blend Sheet'!$S$4,ItemNum,0),MATCH(D$1,Districts,0))*'Blend Sheet'!$S71)+(INDEX(ItemCosts,MATCH('Blend Sheet'!$T$4,ItemNum,0),MATCH(D$1,Districts,0))*'Blend Sheet'!$T71)+(INDEX(ItemCosts,MATCH('Blend Sheet'!$U$4,ItemNum,0),MATCH(D$1,Districts,0))*'Blend Sheet'!$U71)+(INDEX(ItemCosts,MATCH('Blend Sheet'!$V$4,ItemNum,0),MATCH(D$1,Districts,0))*'Blend Sheet'!$V71)+(INDEX(ItemCosts,MATCH('Blend Sheet'!$W$4,ItemNum,0),MATCH(D$1,Districts,0))*'Blend Sheet'!$W71)+(INDEX(ItemCosts,MATCH('Blend Sheet'!$X$4,ItemNum,0),MATCH(D$1,Districts,0))*'Blend Sheet'!$X71)+(INDEX(ItemCosts,MATCH('Blend Sheet'!$Y$4,ItemNum,0),MATCH(D$1,Districts,0))*'Blend Sheet'!$Y71)+(INDEX(ItemCosts,MATCH('Blend Sheet'!$Z$4,ItemNum,0),MATCH(D$1,Districts,0))*'Blend Sheet'!$Z71)+(INDEX(ItemCosts,MATCH('Blend Sheet'!$AA$4,ItemNum,0),MATCH(D$1,Districts,0))*'Blend Sheet'!$AA71)+(INDEX(ItemCosts,MATCH('Blend Sheet'!$AB$4,ItemNum,0),MATCH(D$1,Districts,0))*'Blend Sheet'!$AB71)+(INDEX(ItemCosts,MATCH('Blend Sheet'!$AC$4,ItemNum,0),MATCH(D$1,Districts,0))*'Blend Sheet'!$AC71)+(INDEX(ItemCosts,MATCH('Blend Sheet'!$AD$4,ItemNum,0),MATCH(D$1,Districts,0))*'Blend Sheet'!$AD71)+(INDEX(ItemCosts,MATCH('Blend Sheet'!$AE$4,ItemNum,0),MATCH(D$1,Districts,0))*'Blend Sheet'!$AE71)+(INDEX(ItemCosts,MATCH('Blend Sheet'!$AF$4,ItemNum,0),MATCH(D$1,Districts,0))*'Blend Sheet'!$AF71)+(INDEX(ItemCosts,MATCH('Blend Sheet'!$AG$4,ItemNum,0),MATCH(D$1,Districts,0))*'Blend Sheet'!$AG71)+(INDEX(ItemCosts,MATCH('Blend Sheet'!$AH$4,ItemNum,0),MATCH(D$1,Districts,0))*'Blend Sheet'!$AH71)+(INDEX(ItemCosts,MATCH('Blend Sheet'!$AI$4,ItemNum,0),MATCH(D$1,Districts,0))*'Blend Sheet'!$AI71)+(INDEX(ItemCosts,MATCH('Blend Sheet'!$AJ$4,ItemNum,0),MATCH(D$1,Districts,0))*'Blend Sheet'!$AJ71)+(INDEX(ItemCosts,MATCH('Blend Sheet'!$AK$4,ItemNum,0),MATCH(D$1,Districts,0))*'Blend Sheet'!$AK71)+(INDEX(ItemCosts,MATCH('Blend Sheet'!$AL$4,ItemNum,0),MATCH(D$1,Districts,0))*'Blend Sheet'!$AL71)+(INDEX(ItemCosts,MATCH('Blend Sheet'!$AM$4,ItemNum,0),MATCH(D$1,Districts,0))*'Blend Sheet'!$AM71)+(INDEX(ItemCosts,MATCH('Blend Sheet'!$AN$4,ItemNum,0),MATCH(D$1,Districts,0))*'Blend Sheet'!$AN71)+(INDEX(ItemCosts,MATCH('Blend Sheet'!$AO$4,ItemNum,0),MATCH(D$1,Districts,0))*'Blend Sheet'!$AO71)+(INDEX(ItemCosts,MATCH('Blend Sheet'!$AP$4,ItemNum,0),MATCH(D$1,Districts,0))*'Blend Sheet'!$AP71)+(INDEX(ItemCosts,MATCH('Blend Sheet'!$AQ$4,ItemNum,0),MATCH(D$1,Districts,0))*'Blend Sheet'!$AQ71)+(INDEX(ItemCosts,MATCH('Blend Sheet'!$AR$4,ItemNum,0),MATCH(D$1,Districts,0))*'Blend Sheet'!$AR71)+(INDEX(ItemCosts,MATCH('Blend Sheet'!$AS$4,ItemNum,0),MATCH(D$1,Districts,0))*'Blend Sheet'!$AS71)</f>
        <v>#N/A</v>
      </c>
      <c r="E68" s="5" t="e">
        <f>(INDEX(ItemCosts,MATCH('Blend Sheet'!$C$4,ItemNum,0),MATCH(E$1,Districts,0))*'Blend Sheet'!$C71)+(INDEX(ItemCosts,MATCH('Blend Sheet'!$D$4,ItemNum,0),MATCH(E$1,Districts,0))*'Blend Sheet'!$D71)+(INDEX(ItemCosts,MATCH('Blend Sheet'!$E$4,ItemNum,0),MATCH(E$1,Districts,0))*'Blend Sheet'!$E71)+(INDEX(ItemCosts,MATCH('Blend Sheet'!$F$4,ItemNum,0),MATCH(E$1,Districts,0))*'Blend Sheet'!$F71)+(INDEX(ItemCosts,MATCH('Blend Sheet'!$G$4,ItemNum,0),MATCH(E$1,Districts,0))*'Blend Sheet'!$G71)+(INDEX(ItemCosts,MATCH('Blend Sheet'!$H$4,ItemNum,0),MATCH(E$1,Districts,0))*'Blend Sheet'!$H71)+(INDEX(ItemCosts,MATCH('Blend Sheet'!$I$4,ItemNum,0),MATCH(E$1,Districts,0))*'Blend Sheet'!$I71)+(INDEX(ItemCosts,MATCH('Blend Sheet'!$J$4,ItemNum,0),MATCH(E$1,Districts,0))*'Blend Sheet'!$J71)+(INDEX(ItemCosts,MATCH('Blend Sheet'!$K$4,ItemNum,0),MATCH(E$1,Districts,0))*'Blend Sheet'!$K71)+(INDEX(ItemCosts,MATCH('Blend Sheet'!$L$4,ItemNum,0),MATCH(E$1,Districts,0))*'Blend Sheet'!$L71)+(INDEX(ItemCosts,MATCH('Blend Sheet'!$M$4,ItemNum,0),MATCH(E$1,Districts,0))*'Blend Sheet'!$M71)+(INDEX(ItemCosts,MATCH('Blend Sheet'!$N$4,ItemNum,0),MATCH(E$1,Districts,0))*'Blend Sheet'!$N71)+(INDEX(ItemCosts,MATCH('Blend Sheet'!$O$4,ItemNum,0),MATCH(E$1,Districts,0))*'Blend Sheet'!$O71)+(INDEX(ItemCosts,MATCH('Blend Sheet'!$P$4,ItemNum,0),MATCH(E$1,Districts,0))*'Blend Sheet'!$P71)+(INDEX(ItemCosts,MATCH('Blend Sheet'!$Q$4,ItemNum,0),MATCH(E$1,Districts,0))*'Blend Sheet'!$Q71)+(INDEX(ItemCosts,MATCH('Blend Sheet'!$R$4,ItemNum,0),MATCH(E$1,Districts,0))*'Blend Sheet'!$R71)+(INDEX(ItemCosts,MATCH('Blend Sheet'!$S$4,ItemNum,0),MATCH(E$1,Districts,0))*'Blend Sheet'!$S71)+(INDEX(ItemCosts,MATCH('Blend Sheet'!$T$4,ItemNum,0),MATCH(E$1,Districts,0))*'Blend Sheet'!$T71)+(INDEX(ItemCosts,MATCH('Blend Sheet'!$U$4,ItemNum,0),MATCH(E$1,Districts,0))*'Blend Sheet'!$U71)+(INDEX(ItemCosts,MATCH('Blend Sheet'!$V$4,ItemNum,0),MATCH(E$1,Districts,0))*'Blend Sheet'!$V71)+(INDEX(ItemCosts,MATCH('Blend Sheet'!$W$4,ItemNum,0),MATCH(E$1,Districts,0))*'Blend Sheet'!$W71)+(INDEX(ItemCosts,MATCH('Blend Sheet'!$X$4,ItemNum,0),MATCH(E$1,Districts,0))*'Blend Sheet'!$X71)+(INDEX(ItemCosts,MATCH('Blend Sheet'!$Y$4,ItemNum,0),MATCH(E$1,Districts,0))*'Blend Sheet'!$Y71)+(INDEX(ItemCosts,MATCH('Blend Sheet'!$Z$4,ItemNum,0),MATCH(E$1,Districts,0))*'Blend Sheet'!$Z71)+(INDEX(ItemCosts,MATCH('Blend Sheet'!$AA$4,ItemNum,0),MATCH(E$1,Districts,0))*'Blend Sheet'!$AA71)+(INDEX(ItemCosts,MATCH('Blend Sheet'!$AB$4,ItemNum,0),MATCH(E$1,Districts,0))*'Blend Sheet'!$AB71)+(INDEX(ItemCosts,MATCH('Blend Sheet'!$AC$4,ItemNum,0),MATCH(E$1,Districts,0))*'Blend Sheet'!$AC71)+(INDEX(ItemCosts,MATCH('Blend Sheet'!$AD$4,ItemNum,0),MATCH(E$1,Districts,0))*'Blend Sheet'!$AD71)+(INDEX(ItemCosts,MATCH('Blend Sheet'!$AE$4,ItemNum,0),MATCH(E$1,Districts,0))*'Blend Sheet'!$AE71)+(INDEX(ItemCosts,MATCH('Blend Sheet'!$AF$4,ItemNum,0),MATCH(E$1,Districts,0))*'Blend Sheet'!$AF71)+(INDEX(ItemCosts,MATCH('Blend Sheet'!$AG$4,ItemNum,0),MATCH(E$1,Districts,0))*'Blend Sheet'!$AG71)+(INDEX(ItemCosts,MATCH('Blend Sheet'!$AH$4,ItemNum,0),MATCH(E$1,Districts,0))*'Blend Sheet'!$AH71)+(INDEX(ItemCosts,MATCH('Blend Sheet'!$AI$4,ItemNum,0),MATCH(E$1,Districts,0))*'Blend Sheet'!$AI71)+(INDEX(ItemCosts,MATCH('Blend Sheet'!$AJ$4,ItemNum,0),MATCH(E$1,Districts,0))*'Blend Sheet'!$AJ71)+(INDEX(ItemCosts,MATCH('Blend Sheet'!$AK$4,ItemNum,0),MATCH(E$1,Districts,0))*'Blend Sheet'!$AK71)+(INDEX(ItemCosts,MATCH('Blend Sheet'!$AL$4,ItemNum,0),MATCH(E$1,Districts,0))*'Blend Sheet'!$AL71)+(INDEX(ItemCosts,MATCH('Blend Sheet'!$AM$4,ItemNum,0),MATCH(E$1,Districts,0))*'Blend Sheet'!$AM71)+(INDEX(ItemCosts,MATCH('Blend Sheet'!$AN$4,ItemNum,0),MATCH(E$1,Districts,0))*'Blend Sheet'!$AN71)+(INDEX(ItemCosts,MATCH('Blend Sheet'!$AO$4,ItemNum,0),MATCH(E$1,Districts,0))*'Blend Sheet'!$AO71)+(INDEX(ItemCosts,MATCH('Blend Sheet'!$AP$4,ItemNum,0),MATCH(E$1,Districts,0))*'Blend Sheet'!$AP71)+(INDEX(ItemCosts,MATCH('Blend Sheet'!$AQ$4,ItemNum,0),MATCH(E$1,Districts,0))*'Blend Sheet'!$AQ71)+(INDEX(ItemCosts,MATCH('Blend Sheet'!$AR$4,ItemNum,0),MATCH(E$1,Districts,0))*'Blend Sheet'!$AR71)+(INDEX(ItemCosts,MATCH('Blend Sheet'!$AS$4,ItemNum,0),MATCH(E$1,Districts,0))*'Blend Sheet'!$AS71)</f>
        <v>#N/A</v>
      </c>
      <c r="F68" s="5" t="e">
        <f>(INDEX(ItemCosts,MATCH('Blend Sheet'!$C$4,ItemNum,0),MATCH(F$1,Districts,0))*'Blend Sheet'!$C71)+(INDEX(ItemCosts,MATCH('Blend Sheet'!$D$4,ItemNum,0),MATCH(F$1,Districts,0))*'Blend Sheet'!$D71)+(INDEX(ItemCosts,MATCH('Blend Sheet'!$E$4,ItemNum,0),MATCH(F$1,Districts,0))*'Blend Sheet'!$E71)+(INDEX(ItemCosts,MATCH('Blend Sheet'!$F$4,ItemNum,0),MATCH(F$1,Districts,0))*'Blend Sheet'!$F71)+(INDEX(ItemCosts,MATCH('Blend Sheet'!$G$4,ItemNum,0),MATCH(F$1,Districts,0))*'Blend Sheet'!$G71)+(INDEX(ItemCosts,MATCH('Blend Sheet'!$H$4,ItemNum,0),MATCH(F$1,Districts,0))*'Blend Sheet'!$H71)+(INDEX(ItemCosts,MATCH('Blend Sheet'!$I$4,ItemNum,0),MATCH(F$1,Districts,0))*'Blend Sheet'!$I71)+(INDEX(ItemCosts,MATCH('Blend Sheet'!$J$4,ItemNum,0),MATCH(F$1,Districts,0))*'Blend Sheet'!$J71)+(INDEX(ItemCosts,MATCH('Blend Sheet'!$K$4,ItemNum,0),MATCH(F$1,Districts,0))*'Blend Sheet'!$K71)+(INDEX(ItemCosts,MATCH('Blend Sheet'!$L$4,ItemNum,0),MATCH(F$1,Districts,0))*'Blend Sheet'!$L71)+(INDEX(ItemCosts,MATCH('Blend Sheet'!$M$4,ItemNum,0),MATCH(F$1,Districts,0))*'Blend Sheet'!$M71)+(INDEX(ItemCosts,MATCH('Blend Sheet'!$N$4,ItemNum,0),MATCH(F$1,Districts,0))*'Blend Sheet'!$N71)+(INDEX(ItemCosts,MATCH('Blend Sheet'!$O$4,ItemNum,0),MATCH(F$1,Districts,0))*'Blend Sheet'!$O71)+(INDEX(ItemCosts,MATCH('Blend Sheet'!$P$4,ItemNum,0),MATCH(F$1,Districts,0))*'Blend Sheet'!$P71)+(INDEX(ItemCosts,MATCH('Blend Sheet'!$Q$4,ItemNum,0),MATCH(F$1,Districts,0))*'Blend Sheet'!$Q71)+(INDEX(ItemCosts,MATCH('Blend Sheet'!$R$4,ItemNum,0),MATCH(F$1,Districts,0))*'Blend Sheet'!$R71)+(INDEX(ItemCosts,MATCH('Blend Sheet'!$S$4,ItemNum,0),MATCH(F$1,Districts,0))*'Blend Sheet'!$S71)+(INDEX(ItemCosts,MATCH('Blend Sheet'!$T$4,ItemNum,0),MATCH(F$1,Districts,0))*'Blend Sheet'!$T71)+(INDEX(ItemCosts,MATCH('Blend Sheet'!$U$4,ItemNum,0),MATCH(F$1,Districts,0))*'Blend Sheet'!$U71)+(INDEX(ItemCosts,MATCH('Blend Sheet'!$V$4,ItemNum,0),MATCH(F$1,Districts,0))*'Blend Sheet'!$V71)+(INDEX(ItemCosts,MATCH('Blend Sheet'!$W$4,ItemNum,0),MATCH(F$1,Districts,0))*'Blend Sheet'!$W71)+(INDEX(ItemCosts,MATCH('Blend Sheet'!$X$4,ItemNum,0),MATCH(F$1,Districts,0))*'Blend Sheet'!$X71)+(INDEX(ItemCosts,MATCH('Blend Sheet'!$Y$4,ItemNum,0),MATCH(F$1,Districts,0))*'Blend Sheet'!$Y71)+(INDEX(ItemCosts,MATCH('Blend Sheet'!$Z$4,ItemNum,0),MATCH(F$1,Districts,0))*'Blend Sheet'!$Z71)+(INDEX(ItemCosts,MATCH('Blend Sheet'!$AA$4,ItemNum,0),MATCH(F$1,Districts,0))*'Blend Sheet'!$AA71)+(INDEX(ItemCosts,MATCH('Blend Sheet'!$AB$4,ItemNum,0),MATCH(F$1,Districts,0))*'Blend Sheet'!$AB71)+(INDEX(ItemCosts,MATCH('Blend Sheet'!$AC$4,ItemNum,0),MATCH(F$1,Districts,0))*'Blend Sheet'!$AC71)+(INDEX(ItemCosts,MATCH('Blend Sheet'!$AD$4,ItemNum,0),MATCH(F$1,Districts,0))*'Blend Sheet'!$AD71)+(INDEX(ItemCosts,MATCH('Blend Sheet'!$AE$4,ItemNum,0),MATCH(F$1,Districts,0))*'Blend Sheet'!$AE71)+(INDEX(ItemCosts,MATCH('Blend Sheet'!$AF$4,ItemNum,0),MATCH(F$1,Districts,0))*'Blend Sheet'!$AF71)+(INDEX(ItemCosts,MATCH('Blend Sheet'!$AG$4,ItemNum,0),MATCH(F$1,Districts,0))*'Blend Sheet'!$AG71)+(INDEX(ItemCosts,MATCH('Blend Sheet'!$AH$4,ItemNum,0),MATCH(F$1,Districts,0))*'Blend Sheet'!$AH71)+(INDEX(ItemCosts,MATCH('Blend Sheet'!$AI$4,ItemNum,0),MATCH(F$1,Districts,0))*'Blend Sheet'!$AI71)+(INDEX(ItemCosts,MATCH('Blend Sheet'!$AJ$4,ItemNum,0),MATCH(F$1,Districts,0))*'Blend Sheet'!$AJ71)+(INDEX(ItemCosts,MATCH('Blend Sheet'!$AK$4,ItemNum,0),MATCH(F$1,Districts,0))*'Blend Sheet'!$AK71)+(INDEX(ItemCosts,MATCH('Blend Sheet'!$AL$4,ItemNum,0),MATCH(F$1,Districts,0))*'Blend Sheet'!$AL71)+(INDEX(ItemCosts,MATCH('Blend Sheet'!$AM$4,ItemNum,0),MATCH(F$1,Districts,0))*'Blend Sheet'!$AM71)+(INDEX(ItemCosts,MATCH('Blend Sheet'!$AN$4,ItemNum,0),MATCH(F$1,Districts,0))*'Blend Sheet'!$AN71)+(INDEX(ItemCosts,MATCH('Blend Sheet'!$AO$4,ItemNum,0),MATCH(F$1,Districts,0))*'Blend Sheet'!$AO71)+(INDEX(ItemCosts,MATCH('Blend Sheet'!$AP$4,ItemNum,0),MATCH(F$1,Districts,0))*'Blend Sheet'!$AP71)+(INDEX(ItemCosts,MATCH('Blend Sheet'!$AQ$4,ItemNum,0),MATCH(F$1,Districts,0))*'Blend Sheet'!$AQ71)+(INDEX(ItemCosts,MATCH('Blend Sheet'!$AR$4,ItemNum,0),MATCH(F$1,Districts,0))*'Blend Sheet'!$AR71)+(INDEX(ItemCosts,MATCH('Blend Sheet'!$AS$4,ItemNum,0),MATCH(F$1,Districts,0))*'Blend Sheet'!$AS71)</f>
        <v>#N/A</v>
      </c>
      <c r="G68" s="5" t="e">
        <f>(INDEX(ItemCosts,MATCH('Blend Sheet'!$C$4,ItemNum,0),MATCH(G$1,Districts,0))*'Blend Sheet'!$C71)+(INDEX(ItemCosts,MATCH('Blend Sheet'!$D$4,ItemNum,0),MATCH(G$1,Districts,0))*'Blend Sheet'!$D71)+(INDEX(ItemCosts,MATCH('Blend Sheet'!$E$4,ItemNum,0),MATCH(G$1,Districts,0))*'Blend Sheet'!$E71)+(INDEX(ItemCosts,MATCH('Blend Sheet'!$F$4,ItemNum,0),MATCH(G$1,Districts,0))*'Blend Sheet'!$F71)+(INDEX(ItemCosts,MATCH('Blend Sheet'!$G$4,ItemNum,0),MATCH(G$1,Districts,0))*'Blend Sheet'!$G71)+(INDEX(ItemCosts,MATCH('Blend Sheet'!$H$4,ItemNum,0),MATCH(G$1,Districts,0))*'Blend Sheet'!$H71)+(INDEX(ItemCosts,MATCH('Blend Sheet'!$I$4,ItemNum,0),MATCH(G$1,Districts,0))*'Blend Sheet'!$I71)+(INDEX(ItemCosts,MATCH('Blend Sheet'!$J$4,ItemNum,0),MATCH(G$1,Districts,0))*'Blend Sheet'!$J71)+(INDEX(ItemCosts,MATCH('Blend Sheet'!$K$4,ItemNum,0),MATCH(G$1,Districts,0))*'Blend Sheet'!$K71)+(INDEX(ItemCosts,MATCH('Blend Sheet'!$L$4,ItemNum,0),MATCH(G$1,Districts,0))*'Blend Sheet'!$L71)+(INDEX(ItemCosts,MATCH('Blend Sheet'!$M$4,ItemNum,0),MATCH(G$1,Districts,0))*'Blend Sheet'!$M71)+(INDEX(ItemCosts,MATCH('Blend Sheet'!$N$4,ItemNum,0),MATCH(G$1,Districts,0))*'Blend Sheet'!$N71)+(INDEX(ItemCosts,MATCH('Blend Sheet'!$O$4,ItemNum,0),MATCH(G$1,Districts,0))*'Blend Sheet'!$O71)+(INDEX(ItemCosts,MATCH('Blend Sheet'!$P$4,ItemNum,0),MATCH(G$1,Districts,0))*'Blend Sheet'!$P71)+(INDEX(ItemCosts,MATCH('Blend Sheet'!$Q$4,ItemNum,0),MATCH(G$1,Districts,0))*'Blend Sheet'!$Q71)+(INDEX(ItemCosts,MATCH('Blend Sheet'!$R$4,ItemNum,0),MATCH(G$1,Districts,0))*'Blend Sheet'!$R71)+(INDEX(ItemCosts,MATCH('Blend Sheet'!$S$4,ItemNum,0),MATCH(G$1,Districts,0))*'Blend Sheet'!$S71)+(INDEX(ItemCosts,MATCH('Blend Sheet'!$T$4,ItemNum,0),MATCH(G$1,Districts,0))*'Blend Sheet'!$T71)+(INDEX(ItemCosts,MATCH('Blend Sheet'!$U$4,ItemNum,0),MATCH(G$1,Districts,0))*'Blend Sheet'!$U71)+(INDEX(ItemCosts,MATCH('Blend Sheet'!$V$4,ItemNum,0),MATCH(G$1,Districts,0))*'Blend Sheet'!$V71)+(INDEX(ItemCosts,MATCH('Blend Sheet'!$W$4,ItemNum,0),MATCH(G$1,Districts,0))*'Blend Sheet'!$W71)+(INDEX(ItemCosts,MATCH('Blend Sheet'!$X$4,ItemNum,0),MATCH(G$1,Districts,0))*'Blend Sheet'!$X71)+(INDEX(ItemCosts,MATCH('Blend Sheet'!$Y$4,ItemNum,0),MATCH(G$1,Districts,0))*'Blend Sheet'!$Y71)+(INDEX(ItemCosts,MATCH('Blend Sheet'!$Z$4,ItemNum,0),MATCH(G$1,Districts,0))*'Blend Sheet'!$Z71)+(INDEX(ItemCosts,MATCH('Blend Sheet'!$AA$4,ItemNum,0),MATCH(G$1,Districts,0))*'Blend Sheet'!$AA71)+(INDEX(ItemCosts,MATCH('Blend Sheet'!$AB$4,ItemNum,0),MATCH(G$1,Districts,0))*'Blend Sheet'!$AB71)+(INDEX(ItemCosts,MATCH('Blend Sheet'!$AC$4,ItemNum,0),MATCH(G$1,Districts,0))*'Blend Sheet'!$AC71)+(INDEX(ItemCosts,MATCH('Blend Sheet'!$AD$4,ItemNum,0),MATCH(G$1,Districts,0))*'Blend Sheet'!$AD71)+(INDEX(ItemCosts,MATCH('Blend Sheet'!$AE$4,ItemNum,0),MATCH(G$1,Districts,0))*'Blend Sheet'!$AE71)+(INDEX(ItemCosts,MATCH('Blend Sheet'!$AF$4,ItemNum,0),MATCH(G$1,Districts,0))*'Blend Sheet'!$AF71)+(INDEX(ItemCosts,MATCH('Blend Sheet'!$AG$4,ItemNum,0),MATCH(G$1,Districts,0))*'Blend Sheet'!$AG71)+(INDEX(ItemCosts,MATCH('Blend Sheet'!$AH$4,ItemNum,0),MATCH(G$1,Districts,0))*'Blend Sheet'!$AH71)+(INDEX(ItemCosts,MATCH('Blend Sheet'!$AI$4,ItemNum,0),MATCH(G$1,Districts,0))*'Blend Sheet'!$AI71)+(INDEX(ItemCosts,MATCH('Blend Sheet'!$AJ$4,ItemNum,0),MATCH(G$1,Districts,0))*'Blend Sheet'!$AJ71)+(INDEX(ItemCosts,MATCH('Blend Sheet'!$AK$4,ItemNum,0),MATCH(G$1,Districts,0))*'Blend Sheet'!$AK71)+(INDEX(ItemCosts,MATCH('Blend Sheet'!$AL$4,ItemNum,0),MATCH(G$1,Districts,0))*'Blend Sheet'!$AL71)+(INDEX(ItemCosts,MATCH('Blend Sheet'!$AM$4,ItemNum,0),MATCH(G$1,Districts,0))*'Blend Sheet'!$AM71)+(INDEX(ItemCosts,MATCH('Blend Sheet'!$AN$4,ItemNum,0),MATCH(G$1,Districts,0))*'Blend Sheet'!$AN71)+(INDEX(ItemCosts,MATCH('Blend Sheet'!$AO$4,ItemNum,0),MATCH(G$1,Districts,0))*'Blend Sheet'!$AO71)+(INDEX(ItemCosts,MATCH('Blend Sheet'!$AP$4,ItemNum,0),MATCH(G$1,Districts,0))*'Blend Sheet'!$AP71)+(INDEX(ItemCosts,MATCH('Blend Sheet'!$AQ$4,ItemNum,0),MATCH(G$1,Districts,0))*'Blend Sheet'!$AQ71)+(INDEX(ItemCosts,MATCH('Blend Sheet'!$AR$4,ItemNum,0),MATCH(G$1,Districts,0))*'Blend Sheet'!$AR71)+(INDEX(ItemCosts,MATCH('Blend Sheet'!$AS$4,ItemNum,0),MATCH(G$1,Districts,0))*'Blend Sheet'!$AS71)</f>
        <v>#N/A</v>
      </c>
      <c r="H68" s="5" t="e">
        <f>(INDEX(ItemCosts,MATCH('Blend Sheet'!$C$4,ItemNum,0),MATCH(H$1,Districts,0))*'Blend Sheet'!$C71)+(INDEX(ItemCosts,MATCH('Blend Sheet'!$D$4,ItemNum,0),MATCH(H$1,Districts,0))*'Blend Sheet'!$D71)+(INDEX(ItemCosts,MATCH('Blend Sheet'!$E$4,ItemNum,0),MATCH(H$1,Districts,0))*'Blend Sheet'!$E71)+(INDEX(ItemCosts,MATCH('Blend Sheet'!$F$4,ItemNum,0),MATCH(H$1,Districts,0))*'Blend Sheet'!$F71)+(INDEX(ItemCosts,MATCH('Blend Sheet'!$G$4,ItemNum,0),MATCH(H$1,Districts,0))*'Blend Sheet'!$G71)+(INDEX(ItemCosts,MATCH('Blend Sheet'!$H$4,ItemNum,0),MATCH(H$1,Districts,0))*'Blend Sheet'!$H71)+(INDEX(ItemCosts,MATCH('Blend Sheet'!$I$4,ItemNum,0),MATCH(H$1,Districts,0))*'Blend Sheet'!$I71)+(INDEX(ItemCosts,MATCH('Blend Sheet'!$J$4,ItemNum,0),MATCH(H$1,Districts,0))*'Blend Sheet'!$J71)+(INDEX(ItemCosts,MATCH('Blend Sheet'!$K$4,ItemNum,0),MATCH(H$1,Districts,0))*'Blend Sheet'!$K71)+(INDEX(ItemCosts,MATCH('Blend Sheet'!$L$4,ItemNum,0),MATCH(H$1,Districts,0))*'Blend Sheet'!$L71)+(INDEX(ItemCosts,MATCH('Blend Sheet'!$M$4,ItemNum,0),MATCH(H$1,Districts,0))*'Blend Sheet'!$M71)+(INDEX(ItemCosts,MATCH('Blend Sheet'!$N$4,ItemNum,0),MATCH(H$1,Districts,0))*'Blend Sheet'!$N71)+(INDEX(ItemCosts,MATCH('Blend Sheet'!$O$4,ItemNum,0),MATCH(H$1,Districts,0))*'Blend Sheet'!$O71)+(INDEX(ItemCosts,MATCH('Blend Sheet'!$P$4,ItemNum,0),MATCH(H$1,Districts,0))*'Blend Sheet'!$P71)+(INDEX(ItemCosts,MATCH('Blend Sheet'!$Q$4,ItemNum,0),MATCH(H$1,Districts,0))*'Blend Sheet'!$Q71)+(INDEX(ItemCosts,MATCH('Blend Sheet'!$R$4,ItemNum,0),MATCH(H$1,Districts,0))*'Blend Sheet'!$R71)+(INDEX(ItemCosts,MATCH('Blend Sheet'!$S$4,ItemNum,0),MATCH(H$1,Districts,0))*'Blend Sheet'!$S71)+(INDEX(ItemCosts,MATCH('Blend Sheet'!$T$4,ItemNum,0),MATCH(H$1,Districts,0))*'Blend Sheet'!$T71)+(INDEX(ItemCosts,MATCH('Blend Sheet'!$U$4,ItemNum,0),MATCH(H$1,Districts,0))*'Blend Sheet'!$U71)+(INDEX(ItemCosts,MATCH('Blend Sheet'!$V$4,ItemNum,0),MATCH(H$1,Districts,0))*'Blend Sheet'!$V71)+(INDEX(ItemCosts,MATCH('Blend Sheet'!$W$4,ItemNum,0),MATCH(H$1,Districts,0))*'Blend Sheet'!$W71)+(INDEX(ItemCosts,MATCH('Blend Sheet'!$X$4,ItemNum,0),MATCH(H$1,Districts,0))*'Blend Sheet'!$X71)+(INDEX(ItemCosts,MATCH('Blend Sheet'!$Y$4,ItemNum,0),MATCH(H$1,Districts,0))*'Blend Sheet'!$Y71)+(INDEX(ItemCosts,MATCH('Blend Sheet'!$Z$4,ItemNum,0),MATCH(H$1,Districts,0))*'Blend Sheet'!$Z71)+(INDEX(ItemCosts,MATCH('Blend Sheet'!$AA$4,ItemNum,0),MATCH(H$1,Districts,0))*'Blend Sheet'!$AA71)+(INDEX(ItemCosts,MATCH('Blend Sheet'!$AB$4,ItemNum,0),MATCH(H$1,Districts,0))*'Blend Sheet'!$AB71)+(INDEX(ItemCosts,MATCH('Blend Sheet'!$AC$4,ItemNum,0),MATCH(H$1,Districts,0))*'Blend Sheet'!$AC71)+(INDEX(ItemCosts,MATCH('Blend Sheet'!$AD$4,ItemNum,0),MATCH(H$1,Districts,0))*'Blend Sheet'!$AD71)+(INDEX(ItemCosts,MATCH('Blend Sheet'!$AE$4,ItemNum,0),MATCH(H$1,Districts,0))*'Blend Sheet'!$AE71)+(INDEX(ItemCosts,MATCH('Blend Sheet'!$AF$4,ItemNum,0),MATCH(H$1,Districts,0))*'Blend Sheet'!$AF71)+(INDEX(ItemCosts,MATCH('Blend Sheet'!$AG$4,ItemNum,0),MATCH(H$1,Districts,0))*'Blend Sheet'!$AG71)+(INDEX(ItemCosts,MATCH('Blend Sheet'!$AH$4,ItemNum,0),MATCH(H$1,Districts,0))*'Blend Sheet'!$AH71)+(INDEX(ItemCosts,MATCH('Blend Sheet'!$AI$4,ItemNum,0),MATCH(H$1,Districts,0))*'Blend Sheet'!$AI71)+(INDEX(ItemCosts,MATCH('Blend Sheet'!$AJ$4,ItemNum,0),MATCH(H$1,Districts,0))*'Blend Sheet'!$AJ71)+(INDEX(ItemCosts,MATCH('Blend Sheet'!$AK$4,ItemNum,0),MATCH(H$1,Districts,0))*'Blend Sheet'!$AK71)+(INDEX(ItemCosts,MATCH('Blend Sheet'!$AL$4,ItemNum,0),MATCH(H$1,Districts,0))*'Blend Sheet'!$AL71)+(INDEX(ItemCosts,MATCH('Blend Sheet'!$AM$4,ItemNum,0),MATCH(H$1,Districts,0))*'Blend Sheet'!$AM71)+(INDEX(ItemCosts,MATCH('Blend Sheet'!$AN$4,ItemNum,0),MATCH(H$1,Districts,0))*'Blend Sheet'!$AN71)+(INDEX(ItemCosts,MATCH('Blend Sheet'!$AO$4,ItemNum,0),MATCH(H$1,Districts,0))*'Blend Sheet'!$AO71)+(INDEX(ItemCosts,MATCH('Blend Sheet'!$AP$4,ItemNum,0),MATCH(H$1,Districts,0))*'Blend Sheet'!$AP71)+(INDEX(ItemCosts,MATCH('Blend Sheet'!$AQ$4,ItemNum,0),MATCH(H$1,Districts,0))*'Blend Sheet'!$AQ71)+(INDEX(ItemCosts,MATCH('Blend Sheet'!$AR$4,ItemNum,0),MATCH(H$1,Districts,0))*'Blend Sheet'!$AR71)+(INDEX(ItemCosts,MATCH('Blend Sheet'!$AS$4,ItemNum,0),MATCH(H$1,Districts,0))*'Blend Sheet'!$AS71)</f>
        <v>#N/A</v>
      </c>
      <c r="I68" s="5" t="e">
        <f>(INDEX(ItemCosts,MATCH('Blend Sheet'!$C$4,ItemNum,0),MATCH(I$1,Districts,0))*'Blend Sheet'!$C71)+(INDEX(ItemCosts,MATCH('Blend Sheet'!$D$4,ItemNum,0),MATCH(I$1,Districts,0))*'Blend Sheet'!$D71)+(INDEX(ItemCosts,MATCH('Blend Sheet'!$E$4,ItemNum,0),MATCH(I$1,Districts,0))*'Blend Sheet'!$E71)+(INDEX(ItemCosts,MATCH('Blend Sheet'!$F$4,ItemNum,0),MATCH(I$1,Districts,0))*'Blend Sheet'!$F71)+(INDEX(ItemCosts,MATCH('Blend Sheet'!$G$4,ItemNum,0),MATCH(I$1,Districts,0))*'Blend Sheet'!$G71)+(INDEX(ItemCosts,MATCH('Blend Sheet'!$H$4,ItemNum,0),MATCH(I$1,Districts,0))*'Blend Sheet'!$H71)+(INDEX(ItemCosts,MATCH('Blend Sheet'!$I$4,ItemNum,0),MATCH(I$1,Districts,0))*'Blend Sheet'!$I71)+(INDEX(ItemCosts,MATCH('Blend Sheet'!$J$4,ItemNum,0),MATCH(I$1,Districts,0))*'Blend Sheet'!$J71)+(INDEX(ItemCosts,MATCH('Blend Sheet'!$K$4,ItemNum,0),MATCH(I$1,Districts,0))*'Blend Sheet'!$K71)+(INDEX(ItemCosts,MATCH('Blend Sheet'!$L$4,ItemNum,0),MATCH(I$1,Districts,0))*'Blend Sheet'!$L71)+(INDEX(ItemCosts,MATCH('Blend Sheet'!$M$4,ItemNum,0),MATCH(I$1,Districts,0))*'Blend Sheet'!$M71)+(INDEX(ItemCosts,MATCH('Blend Sheet'!$N$4,ItemNum,0),MATCH(I$1,Districts,0))*'Blend Sheet'!$N71)+(INDEX(ItemCosts,MATCH('Blend Sheet'!$O$4,ItemNum,0),MATCH(I$1,Districts,0))*'Blend Sheet'!$O71)+(INDEX(ItemCosts,MATCH('Blend Sheet'!$P$4,ItemNum,0),MATCH(I$1,Districts,0))*'Blend Sheet'!$P71)+(INDEX(ItemCosts,MATCH('Blend Sheet'!$Q$4,ItemNum,0),MATCH(I$1,Districts,0))*'Blend Sheet'!$Q71)+(INDEX(ItemCosts,MATCH('Blend Sheet'!$R$4,ItemNum,0),MATCH(I$1,Districts,0))*'Blend Sheet'!$R71)+(INDEX(ItemCosts,MATCH('Blend Sheet'!$S$4,ItemNum,0),MATCH(I$1,Districts,0))*'Blend Sheet'!$S71)+(INDEX(ItemCosts,MATCH('Blend Sheet'!$T$4,ItemNum,0),MATCH(I$1,Districts,0))*'Blend Sheet'!$T71)+(INDEX(ItemCosts,MATCH('Blend Sheet'!$U$4,ItemNum,0),MATCH(I$1,Districts,0))*'Blend Sheet'!$U71)+(INDEX(ItemCosts,MATCH('Blend Sheet'!$V$4,ItemNum,0),MATCH(I$1,Districts,0))*'Blend Sheet'!$V71)+(INDEX(ItemCosts,MATCH('Blend Sheet'!$W$4,ItemNum,0),MATCH(I$1,Districts,0))*'Blend Sheet'!$W71)+(INDEX(ItemCosts,MATCH('Blend Sheet'!$X$4,ItemNum,0),MATCH(I$1,Districts,0))*'Blend Sheet'!$X71)+(INDEX(ItemCosts,MATCH('Blend Sheet'!$Y$4,ItemNum,0),MATCH(I$1,Districts,0))*'Blend Sheet'!$Y71)+(INDEX(ItemCosts,MATCH('Blend Sheet'!$Z$4,ItemNum,0),MATCH(I$1,Districts,0))*'Blend Sheet'!$Z71)+(INDEX(ItemCosts,MATCH('Blend Sheet'!$AA$4,ItemNum,0),MATCH(I$1,Districts,0))*'Blend Sheet'!$AA71)+(INDEX(ItemCosts,MATCH('Blend Sheet'!$AB$4,ItemNum,0),MATCH(I$1,Districts,0))*'Blend Sheet'!$AB71)+(INDEX(ItemCosts,MATCH('Blend Sheet'!$AC$4,ItemNum,0),MATCH(I$1,Districts,0))*'Blend Sheet'!$AC71)+(INDEX(ItemCosts,MATCH('Blend Sheet'!$AD$4,ItemNum,0),MATCH(I$1,Districts,0))*'Blend Sheet'!$AD71)+(INDEX(ItemCosts,MATCH('Blend Sheet'!$AE$4,ItemNum,0),MATCH(I$1,Districts,0))*'Blend Sheet'!$AE71)+(INDEX(ItemCosts,MATCH('Blend Sheet'!$AF$4,ItemNum,0),MATCH(I$1,Districts,0))*'Blend Sheet'!$AF71)+(INDEX(ItemCosts,MATCH('Blend Sheet'!$AG$4,ItemNum,0),MATCH(I$1,Districts,0))*'Blend Sheet'!$AG71)+(INDEX(ItemCosts,MATCH('Blend Sheet'!$AH$4,ItemNum,0),MATCH(I$1,Districts,0))*'Blend Sheet'!$AH71)+(INDEX(ItemCosts,MATCH('Blend Sheet'!$AI$4,ItemNum,0),MATCH(I$1,Districts,0))*'Blend Sheet'!$AI71)+(INDEX(ItemCosts,MATCH('Blend Sheet'!$AJ$4,ItemNum,0),MATCH(I$1,Districts,0))*'Blend Sheet'!$AJ71)+(INDEX(ItemCosts,MATCH('Blend Sheet'!$AK$4,ItemNum,0),MATCH(I$1,Districts,0))*'Blend Sheet'!$AK71)+(INDEX(ItemCosts,MATCH('Blend Sheet'!$AL$4,ItemNum,0),MATCH(I$1,Districts,0))*'Blend Sheet'!$AL71)+(INDEX(ItemCosts,MATCH('Blend Sheet'!$AM$4,ItemNum,0),MATCH(I$1,Districts,0))*'Blend Sheet'!$AM71)+(INDEX(ItemCosts,MATCH('Blend Sheet'!$AN$4,ItemNum,0),MATCH(I$1,Districts,0))*'Blend Sheet'!$AN71)+(INDEX(ItemCosts,MATCH('Blend Sheet'!$AO$4,ItemNum,0),MATCH(I$1,Districts,0))*'Blend Sheet'!$AO71)+(INDEX(ItemCosts,MATCH('Blend Sheet'!$AP$4,ItemNum,0),MATCH(I$1,Districts,0))*'Blend Sheet'!$AP71)+(INDEX(ItemCosts,MATCH('Blend Sheet'!$AQ$4,ItemNum,0),MATCH(I$1,Districts,0))*'Blend Sheet'!$AQ71)+(INDEX(ItemCosts,MATCH('Blend Sheet'!$AR$4,ItemNum,0),MATCH(I$1,Districts,0))*'Blend Sheet'!$AR71)+(INDEX(ItemCosts,MATCH('Blend Sheet'!$AS$4,ItemNum,0),MATCH(I$1,Districts,0))*'Blend Sheet'!$AS71)</f>
        <v>#N/A</v>
      </c>
      <c r="J68" s="5" t="e">
        <f>(INDEX(ItemCosts,MATCH('Blend Sheet'!$C$4,ItemNum,0),MATCH(J$1,Districts,0))*'Blend Sheet'!$C71)+(INDEX(ItemCosts,MATCH('Blend Sheet'!$D$4,ItemNum,0),MATCH(J$1,Districts,0))*'Blend Sheet'!$D71)+(INDEX(ItemCosts,MATCH('Blend Sheet'!$E$4,ItemNum,0),MATCH(J$1,Districts,0))*'Blend Sheet'!$E71)+(INDEX(ItemCosts,MATCH('Blend Sheet'!$F$4,ItemNum,0),MATCH(J$1,Districts,0))*'Blend Sheet'!$F71)+(INDEX(ItemCosts,MATCH('Blend Sheet'!$G$4,ItemNum,0),MATCH(J$1,Districts,0))*'Blend Sheet'!$G71)+(INDEX(ItemCosts,MATCH('Blend Sheet'!$H$4,ItemNum,0),MATCH(J$1,Districts,0))*'Blend Sheet'!$H71)+(INDEX(ItemCosts,MATCH('Blend Sheet'!$I$4,ItemNum,0),MATCH(J$1,Districts,0))*'Blend Sheet'!$I71)+(INDEX(ItemCosts,MATCH('Blend Sheet'!$J$4,ItemNum,0),MATCH(J$1,Districts,0))*'Blend Sheet'!$J71)+(INDEX(ItemCosts,MATCH('Blend Sheet'!$K$4,ItemNum,0),MATCH(J$1,Districts,0))*'Blend Sheet'!$K71)+(INDEX(ItemCosts,MATCH('Blend Sheet'!$L$4,ItemNum,0),MATCH(J$1,Districts,0))*'Blend Sheet'!$L71)+(INDEX(ItemCosts,MATCH('Blend Sheet'!$M$4,ItemNum,0),MATCH(J$1,Districts,0))*'Blend Sheet'!$M71)+(INDEX(ItemCosts,MATCH('Blend Sheet'!$N$4,ItemNum,0),MATCH(J$1,Districts,0))*'Blend Sheet'!$N71)+(INDEX(ItemCosts,MATCH('Blend Sheet'!$O$4,ItemNum,0),MATCH(J$1,Districts,0))*'Blend Sheet'!$O71)+(INDEX(ItemCosts,MATCH('Blend Sheet'!$P$4,ItemNum,0),MATCH(J$1,Districts,0))*'Blend Sheet'!$P71)+(INDEX(ItemCosts,MATCH('Blend Sheet'!$Q$4,ItemNum,0),MATCH(J$1,Districts,0))*'Blend Sheet'!$Q71)+(INDEX(ItemCosts,MATCH('Blend Sheet'!$R$4,ItemNum,0),MATCH(J$1,Districts,0))*'Blend Sheet'!$R71)+(INDEX(ItemCosts,MATCH('Blend Sheet'!$S$4,ItemNum,0),MATCH(J$1,Districts,0))*'Blend Sheet'!$S71)+(INDEX(ItemCosts,MATCH('Blend Sheet'!$T$4,ItemNum,0),MATCH(J$1,Districts,0))*'Blend Sheet'!$T71)+(INDEX(ItemCosts,MATCH('Blend Sheet'!$U$4,ItemNum,0),MATCH(J$1,Districts,0))*'Blend Sheet'!$U71)+(INDEX(ItemCosts,MATCH('Blend Sheet'!$V$4,ItemNum,0),MATCH(J$1,Districts,0))*'Blend Sheet'!$V71)+(INDEX(ItemCosts,MATCH('Blend Sheet'!$W$4,ItemNum,0),MATCH(J$1,Districts,0))*'Blend Sheet'!$W71)+(INDEX(ItemCosts,MATCH('Blend Sheet'!$X$4,ItemNum,0),MATCH(J$1,Districts,0))*'Blend Sheet'!$X71)+(INDEX(ItemCosts,MATCH('Blend Sheet'!$Y$4,ItemNum,0),MATCH(J$1,Districts,0))*'Blend Sheet'!$Y71)+(INDEX(ItemCosts,MATCH('Blend Sheet'!$Z$4,ItemNum,0),MATCH(J$1,Districts,0))*'Blend Sheet'!$Z71)+(INDEX(ItemCosts,MATCH('Blend Sheet'!$AA$4,ItemNum,0),MATCH(J$1,Districts,0))*'Blend Sheet'!$AA71)+(INDEX(ItemCosts,MATCH('Blend Sheet'!$AB$4,ItemNum,0),MATCH(J$1,Districts,0))*'Blend Sheet'!$AB71)+(INDEX(ItemCosts,MATCH('Blend Sheet'!$AC$4,ItemNum,0),MATCH(J$1,Districts,0))*'Blend Sheet'!$AC71)+(INDEX(ItemCosts,MATCH('Blend Sheet'!$AD$4,ItemNum,0),MATCH(J$1,Districts,0))*'Blend Sheet'!$AD71)+(INDEX(ItemCosts,MATCH('Blend Sheet'!$AE$4,ItemNum,0),MATCH(J$1,Districts,0))*'Blend Sheet'!$AE71)+(INDEX(ItemCosts,MATCH('Blend Sheet'!$AF$4,ItemNum,0),MATCH(J$1,Districts,0))*'Blend Sheet'!$AF71)+(INDEX(ItemCosts,MATCH('Blend Sheet'!$AG$4,ItemNum,0),MATCH(J$1,Districts,0))*'Blend Sheet'!$AG71)+(INDEX(ItemCosts,MATCH('Blend Sheet'!$AH$4,ItemNum,0),MATCH(J$1,Districts,0))*'Blend Sheet'!$AH71)+(INDEX(ItemCosts,MATCH('Blend Sheet'!$AI$4,ItemNum,0),MATCH(J$1,Districts,0))*'Blend Sheet'!$AI71)+(INDEX(ItemCosts,MATCH('Blend Sheet'!$AJ$4,ItemNum,0),MATCH(J$1,Districts,0))*'Blend Sheet'!$AJ71)+(INDEX(ItemCosts,MATCH('Blend Sheet'!$AK$4,ItemNum,0),MATCH(J$1,Districts,0))*'Blend Sheet'!$AK71)+(INDEX(ItemCosts,MATCH('Blend Sheet'!$AL$4,ItemNum,0),MATCH(J$1,Districts,0))*'Blend Sheet'!$AL71)+(INDEX(ItemCosts,MATCH('Blend Sheet'!$AM$4,ItemNum,0),MATCH(J$1,Districts,0))*'Blend Sheet'!$AM71)+(INDEX(ItemCosts,MATCH('Blend Sheet'!$AN$4,ItemNum,0),MATCH(J$1,Districts,0))*'Blend Sheet'!$AN71)+(INDEX(ItemCosts,MATCH('Blend Sheet'!$AO$4,ItemNum,0),MATCH(J$1,Districts,0))*'Blend Sheet'!$AO71)+(INDEX(ItemCosts,MATCH('Blend Sheet'!$AP$4,ItemNum,0),MATCH(J$1,Districts,0))*'Blend Sheet'!$AP71)+(INDEX(ItemCosts,MATCH('Blend Sheet'!$AQ$4,ItemNum,0),MATCH(J$1,Districts,0))*'Blend Sheet'!$AQ71)+(INDEX(ItemCosts,MATCH('Blend Sheet'!$AR$4,ItemNum,0),MATCH(J$1,Districts,0))*'Blend Sheet'!$AR71)+(INDEX(ItemCosts,MATCH('Blend Sheet'!$AS$4,ItemNum,0),MATCH(J$1,Districts,0))*'Blend Sheet'!$AS71)</f>
        <v>#N/A</v>
      </c>
      <c r="K68" s="5" t="e">
        <f>(INDEX(ItemCosts,MATCH('Blend Sheet'!$C$4,ItemNum,0),MATCH(K$1,Districts,0))*'Blend Sheet'!$C71)+(INDEX(ItemCosts,MATCH('Blend Sheet'!$D$4,ItemNum,0),MATCH(K$1,Districts,0))*'Blend Sheet'!$D71)+(INDEX(ItemCosts,MATCH('Blend Sheet'!$E$4,ItemNum,0),MATCH(K$1,Districts,0))*'Blend Sheet'!$E71)+(INDEX(ItemCosts,MATCH('Blend Sheet'!$F$4,ItemNum,0),MATCH(K$1,Districts,0))*'Blend Sheet'!$F71)+(INDEX(ItemCosts,MATCH('Blend Sheet'!$G$4,ItemNum,0),MATCH(K$1,Districts,0))*'Blend Sheet'!$G71)+(INDEX(ItemCosts,MATCH('Blend Sheet'!$H$4,ItemNum,0),MATCH(K$1,Districts,0))*'Blend Sheet'!$H71)+(INDEX(ItemCosts,MATCH('Blend Sheet'!$I$4,ItemNum,0),MATCH(K$1,Districts,0))*'Blend Sheet'!$I71)+(INDEX(ItemCosts,MATCH('Blend Sheet'!$J$4,ItemNum,0),MATCH(K$1,Districts,0))*'Blend Sheet'!$J71)+(INDEX(ItemCosts,MATCH('Blend Sheet'!$K$4,ItemNum,0),MATCH(K$1,Districts,0))*'Blend Sheet'!$K71)+(INDEX(ItemCosts,MATCH('Blend Sheet'!$L$4,ItemNum,0),MATCH(K$1,Districts,0))*'Blend Sheet'!$L71)+(INDEX(ItemCosts,MATCH('Blend Sheet'!$M$4,ItemNum,0),MATCH(K$1,Districts,0))*'Blend Sheet'!$M71)+(INDEX(ItemCosts,MATCH('Blend Sheet'!$N$4,ItemNum,0),MATCH(K$1,Districts,0))*'Blend Sheet'!$N71)+(INDEX(ItemCosts,MATCH('Blend Sheet'!$O$4,ItemNum,0),MATCH(K$1,Districts,0))*'Blend Sheet'!$O71)+(INDEX(ItemCosts,MATCH('Blend Sheet'!$P$4,ItemNum,0),MATCH(K$1,Districts,0))*'Blend Sheet'!$P71)+(INDEX(ItemCosts,MATCH('Blend Sheet'!$Q$4,ItemNum,0),MATCH(K$1,Districts,0))*'Blend Sheet'!$Q71)+(INDEX(ItemCosts,MATCH('Blend Sheet'!$R$4,ItemNum,0),MATCH(K$1,Districts,0))*'Blend Sheet'!$R71)+(INDEX(ItemCosts,MATCH('Blend Sheet'!$S$4,ItemNum,0),MATCH(K$1,Districts,0))*'Blend Sheet'!$S71)+(INDEX(ItemCosts,MATCH('Blend Sheet'!$T$4,ItemNum,0),MATCH(K$1,Districts,0))*'Blend Sheet'!$T71)+(INDEX(ItemCosts,MATCH('Blend Sheet'!$U$4,ItemNum,0),MATCH(K$1,Districts,0))*'Blend Sheet'!$U71)+(INDEX(ItemCosts,MATCH('Blend Sheet'!$V$4,ItemNum,0),MATCH(K$1,Districts,0))*'Blend Sheet'!$V71)+(INDEX(ItemCosts,MATCH('Blend Sheet'!$W$4,ItemNum,0),MATCH(K$1,Districts,0))*'Blend Sheet'!$W71)+(INDEX(ItemCosts,MATCH('Blend Sheet'!$X$4,ItemNum,0),MATCH(K$1,Districts,0))*'Blend Sheet'!$X71)+(INDEX(ItemCosts,MATCH('Blend Sheet'!$Y$4,ItemNum,0),MATCH(K$1,Districts,0))*'Blend Sheet'!$Y71)+(INDEX(ItemCosts,MATCH('Blend Sheet'!$Z$4,ItemNum,0),MATCH(K$1,Districts,0))*'Blend Sheet'!$Z71)+(INDEX(ItemCosts,MATCH('Blend Sheet'!$AA$4,ItemNum,0),MATCH(K$1,Districts,0))*'Blend Sheet'!$AA71)+(INDEX(ItemCosts,MATCH('Blend Sheet'!$AB$4,ItemNum,0),MATCH(K$1,Districts,0))*'Blend Sheet'!$AB71)+(INDEX(ItemCosts,MATCH('Blend Sheet'!$AC$4,ItemNum,0),MATCH(K$1,Districts,0))*'Blend Sheet'!$AC71)+(INDEX(ItemCosts,MATCH('Blend Sheet'!$AD$4,ItemNum,0),MATCH(K$1,Districts,0))*'Blend Sheet'!$AD71)+(INDEX(ItemCosts,MATCH('Blend Sheet'!$AE$4,ItemNum,0),MATCH(K$1,Districts,0))*'Blend Sheet'!$AE71)+(INDEX(ItemCosts,MATCH('Blend Sheet'!$AF$4,ItemNum,0),MATCH(K$1,Districts,0))*'Blend Sheet'!$AF71)+(INDEX(ItemCosts,MATCH('Blend Sheet'!$AG$4,ItemNum,0),MATCH(K$1,Districts,0))*'Blend Sheet'!$AG71)+(INDEX(ItemCosts,MATCH('Blend Sheet'!$AH$4,ItemNum,0),MATCH(K$1,Districts,0))*'Blend Sheet'!$AH71)+(INDEX(ItemCosts,MATCH('Blend Sheet'!$AI$4,ItemNum,0),MATCH(K$1,Districts,0))*'Blend Sheet'!$AI71)+(INDEX(ItemCosts,MATCH('Blend Sheet'!$AJ$4,ItemNum,0),MATCH(K$1,Districts,0))*'Blend Sheet'!$AJ71)+(INDEX(ItemCosts,MATCH('Blend Sheet'!$AK$4,ItemNum,0),MATCH(K$1,Districts,0))*'Blend Sheet'!$AK71)+(INDEX(ItemCosts,MATCH('Blend Sheet'!$AL$4,ItemNum,0),MATCH(K$1,Districts,0))*'Blend Sheet'!$AL71)+(INDEX(ItemCosts,MATCH('Blend Sheet'!$AM$4,ItemNum,0),MATCH(K$1,Districts,0))*'Blend Sheet'!$AM71)+(INDEX(ItemCosts,MATCH('Blend Sheet'!$AN$4,ItemNum,0),MATCH(K$1,Districts,0))*'Blend Sheet'!$AN71)+(INDEX(ItemCosts,MATCH('Blend Sheet'!$AO$4,ItemNum,0),MATCH(K$1,Districts,0))*'Blend Sheet'!$AO71)+(INDEX(ItemCosts,MATCH('Blend Sheet'!$AP$4,ItemNum,0),MATCH(K$1,Districts,0))*'Blend Sheet'!$AP71)+(INDEX(ItemCosts,MATCH('Blend Sheet'!$AQ$4,ItemNum,0),MATCH(K$1,Districts,0))*'Blend Sheet'!$AQ71)+(INDEX(ItemCosts,MATCH('Blend Sheet'!$AR$4,ItemNum,0),MATCH(K$1,Districts,0))*'Blend Sheet'!$AR71)+(INDEX(ItemCosts,MATCH('Blend Sheet'!$AS$4,ItemNum,0),MATCH(K$1,Districts,0))*'Blend Sheet'!$AS71)</f>
        <v>#N/A</v>
      </c>
      <c r="L68" s="5" t="e">
        <f>(INDEX(ItemCosts,MATCH('Blend Sheet'!$C$4,ItemNum,0),MATCH(L$1,Districts,0))*'Blend Sheet'!$C71)+(INDEX(ItemCosts,MATCH('Blend Sheet'!$D$4,ItemNum,0),MATCH(L$1,Districts,0))*'Blend Sheet'!$D71)+(INDEX(ItemCosts,MATCH('Blend Sheet'!$E$4,ItemNum,0),MATCH(L$1,Districts,0))*'Blend Sheet'!$E71)+(INDEX(ItemCosts,MATCH('Blend Sheet'!$F$4,ItemNum,0),MATCH(L$1,Districts,0))*'Blend Sheet'!$F71)+(INDEX(ItemCosts,MATCH('Blend Sheet'!$G$4,ItemNum,0),MATCH(L$1,Districts,0))*'Blend Sheet'!$G71)+(INDEX(ItemCosts,MATCH('Blend Sheet'!$H$4,ItemNum,0),MATCH(L$1,Districts,0))*'Blend Sheet'!$H71)+(INDEX(ItemCosts,MATCH('Blend Sheet'!$I$4,ItemNum,0),MATCH(L$1,Districts,0))*'Blend Sheet'!$I71)+(INDEX(ItemCosts,MATCH('Blend Sheet'!$J$4,ItemNum,0),MATCH(L$1,Districts,0))*'Blend Sheet'!$J71)+(INDEX(ItemCosts,MATCH('Blend Sheet'!$K$4,ItemNum,0),MATCH(L$1,Districts,0))*'Blend Sheet'!$K71)+(INDEX(ItemCosts,MATCH('Blend Sheet'!$L$4,ItemNum,0),MATCH(L$1,Districts,0))*'Blend Sheet'!$L71)+(INDEX(ItemCosts,MATCH('Blend Sheet'!$M$4,ItemNum,0),MATCH(L$1,Districts,0))*'Blend Sheet'!$M71)+(INDEX(ItemCosts,MATCH('Blend Sheet'!$N$4,ItemNum,0),MATCH(L$1,Districts,0))*'Blend Sheet'!$N71)+(INDEX(ItemCosts,MATCH('Blend Sheet'!$O$4,ItemNum,0),MATCH(L$1,Districts,0))*'Blend Sheet'!$O71)+(INDEX(ItemCosts,MATCH('Blend Sheet'!$P$4,ItemNum,0),MATCH(L$1,Districts,0))*'Blend Sheet'!$P71)+(INDEX(ItemCosts,MATCH('Blend Sheet'!$Q$4,ItemNum,0),MATCH(L$1,Districts,0))*'Blend Sheet'!$Q71)+(INDEX(ItemCosts,MATCH('Blend Sheet'!$R$4,ItemNum,0),MATCH(L$1,Districts,0))*'Blend Sheet'!$R71)+(INDEX(ItemCosts,MATCH('Blend Sheet'!$S$4,ItemNum,0),MATCH(L$1,Districts,0))*'Blend Sheet'!$S71)+(INDEX(ItemCosts,MATCH('Blend Sheet'!$T$4,ItemNum,0),MATCH(L$1,Districts,0))*'Blend Sheet'!$T71)+(INDEX(ItemCosts,MATCH('Blend Sheet'!$U$4,ItemNum,0),MATCH(L$1,Districts,0))*'Blend Sheet'!$U71)+(INDEX(ItemCosts,MATCH('Blend Sheet'!$V$4,ItemNum,0),MATCH(L$1,Districts,0))*'Blend Sheet'!$V71)+(INDEX(ItemCosts,MATCH('Blend Sheet'!$W$4,ItemNum,0),MATCH(L$1,Districts,0))*'Blend Sheet'!$W71)+(INDEX(ItemCosts,MATCH('Blend Sheet'!$X$4,ItemNum,0),MATCH(L$1,Districts,0))*'Blend Sheet'!$X71)+(INDEX(ItemCosts,MATCH('Blend Sheet'!$Y$4,ItemNum,0),MATCH(L$1,Districts,0))*'Blend Sheet'!$Y71)+(INDEX(ItemCosts,MATCH('Blend Sheet'!$Z$4,ItemNum,0),MATCH(L$1,Districts,0))*'Blend Sheet'!$Z71)+(INDEX(ItemCosts,MATCH('Blend Sheet'!$AA$4,ItemNum,0),MATCH(L$1,Districts,0))*'Blend Sheet'!$AA71)+(INDEX(ItemCosts,MATCH('Blend Sheet'!$AB$4,ItemNum,0),MATCH(L$1,Districts,0))*'Blend Sheet'!$AB71)+(INDEX(ItemCosts,MATCH('Blend Sheet'!$AC$4,ItemNum,0),MATCH(L$1,Districts,0))*'Blend Sheet'!$AC71)+(INDEX(ItemCosts,MATCH('Blend Sheet'!$AD$4,ItemNum,0),MATCH(L$1,Districts,0))*'Blend Sheet'!$AD71)+(INDEX(ItemCosts,MATCH('Blend Sheet'!$AE$4,ItemNum,0),MATCH(L$1,Districts,0))*'Blend Sheet'!$AE71)+(INDEX(ItemCosts,MATCH('Blend Sheet'!$AF$4,ItemNum,0),MATCH(L$1,Districts,0))*'Blend Sheet'!$AF71)+(INDEX(ItemCosts,MATCH('Blend Sheet'!$AG$4,ItemNum,0),MATCH(L$1,Districts,0))*'Blend Sheet'!$AG71)+(INDEX(ItemCosts,MATCH('Blend Sheet'!$AH$4,ItemNum,0),MATCH(L$1,Districts,0))*'Blend Sheet'!$AH71)+(INDEX(ItemCosts,MATCH('Blend Sheet'!$AI$4,ItemNum,0),MATCH(L$1,Districts,0))*'Blend Sheet'!$AI71)+(INDEX(ItemCosts,MATCH('Blend Sheet'!$AJ$4,ItemNum,0),MATCH(L$1,Districts,0))*'Blend Sheet'!$AJ71)+(INDEX(ItemCosts,MATCH('Blend Sheet'!$AK$4,ItemNum,0),MATCH(L$1,Districts,0))*'Blend Sheet'!$AK71)+(INDEX(ItemCosts,MATCH('Blend Sheet'!$AL$4,ItemNum,0),MATCH(L$1,Districts,0))*'Blend Sheet'!$AL71)+(INDEX(ItemCosts,MATCH('Blend Sheet'!$AM$4,ItemNum,0),MATCH(L$1,Districts,0))*'Blend Sheet'!$AM71)+(INDEX(ItemCosts,MATCH('Blend Sheet'!$AN$4,ItemNum,0),MATCH(L$1,Districts,0))*'Blend Sheet'!$AN71)+(INDEX(ItemCosts,MATCH('Blend Sheet'!$AO$4,ItemNum,0),MATCH(L$1,Districts,0))*'Blend Sheet'!$AO71)+(INDEX(ItemCosts,MATCH('Blend Sheet'!$AP$4,ItemNum,0),MATCH(L$1,Districts,0))*'Blend Sheet'!$AP71)+(INDEX(ItemCosts,MATCH('Blend Sheet'!$AQ$4,ItemNum,0),MATCH(L$1,Districts,0))*'Blend Sheet'!$AQ71)+(INDEX(ItemCosts,MATCH('Blend Sheet'!$AR$4,ItemNum,0),MATCH(L$1,Districts,0))*'Blend Sheet'!$AR71)+(INDEX(ItemCosts,MATCH('Blend Sheet'!$AS$4,ItemNum,0),MATCH(L$1,Districts,0))*'Blend Sheet'!$AS71)</f>
        <v>#N/A</v>
      </c>
      <c r="M68" s="191"/>
      <c r="N68" s="34" t="e">
        <f>D68/'Blend Sheet'!$BA71</f>
        <v>#N/A</v>
      </c>
      <c r="O68" s="34" t="e">
        <f>E68/'Blend Sheet'!$BA71</f>
        <v>#N/A</v>
      </c>
      <c r="P68" s="34" t="e">
        <f>G68/'Blend Sheet'!$BA71</f>
        <v>#N/A</v>
      </c>
      <c r="Q68" s="34" t="e">
        <f>H68/'Blend Sheet'!$BA71</f>
        <v>#N/A</v>
      </c>
      <c r="R68" s="34" t="e">
        <f>I68/'Blend Sheet'!$BA71</f>
        <v>#N/A</v>
      </c>
      <c r="S68" s="34" t="e">
        <f>J68/'Blend Sheet'!$BA71</f>
        <v>#N/A</v>
      </c>
      <c r="T68" s="34" t="e">
        <f>K68/'Blend Sheet'!$BA71</f>
        <v>#N/A</v>
      </c>
      <c r="U68" s="34" t="e">
        <f>L68/'Blend Sheet'!$BA71</f>
        <v>#N/A</v>
      </c>
    </row>
    <row r="69" spans="1:21" x14ac:dyDescent="0.25">
      <c r="A69" t="str">
        <f>'Blend Sheet'!A72</f>
        <v>SanSeal</v>
      </c>
      <c r="B69" s="5" t="e">
        <f>(INDEX(ItemCosts,MATCH('Blend Sheet'!$C$4,ItemNum,0),MATCH(B$1,Districts,0))*'Blend Sheet'!$C72)+(INDEX(ItemCosts,MATCH('Blend Sheet'!$D$4,ItemNum,0),MATCH(B$1,Districts,0))*'Blend Sheet'!$D72)+(INDEX(ItemCosts,MATCH('Blend Sheet'!$E$4,ItemNum,0),MATCH(B$1,Districts,0))*'Blend Sheet'!$E72)+(INDEX(ItemCosts,MATCH('Blend Sheet'!$F$4,ItemNum,0),MATCH(B$1,Districts,0))*'Blend Sheet'!$F72)+(INDEX(ItemCosts,MATCH('Blend Sheet'!$G$4,ItemNum,0),MATCH(B$1,Districts,0))*'Blend Sheet'!$G72)+(INDEX(ItemCosts,MATCH('Blend Sheet'!$H$4,ItemNum,0),MATCH(B$1,Districts,0))*'Blend Sheet'!$H72)+(INDEX(ItemCosts,MATCH('Blend Sheet'!$I$4,ItemNum,0),MATCH(B$1,Districts,0))*'Blend Sheet'!$I72)+(INDEX(ItemCosts,MATCH('Blend Sheet'!$J$4,ItemNum,0),MATCH(B$1,Districts,0))*'Blend Sheet'!$J72)+(INDEX(ItemCosts,MATCH('Blend Sheet'!$K$4,ItemNum,0),MATCH(B$1,Districts,0))*'Blend Sheet'!$K72)+(INDEX(ItemCosts,MATCH('Blend Sheet'!$L$4,ItemNum,0),MATCH(B$1,Districts,0))*'Blend Sheet'!$L72)+(INDEX(ItemCosts,MATCH('Blend Sheet'!$M$4,ItemNum,0),MATCH(B$1,Districts,0))*'Blend Sheet'!$M72)+(INDEX(ItemCosts,MATCH('Blend Sheet'!$N$4,ItemNum,0),MATCH(B$1,Districts,0))*'Blend Sheet'!$N72)+(INDEX(ItemCosts,MATCH('Blend Sheet'!$O$4,ItemNum,0),MATCH(B$1,Districts,0))*'Blend Sheet'!$O72)+(INDEX(ItemCosts,MATCH('Blend Sheet'!$P$4,ItemNum,0),MATCH(B$1,Districts,0))*'Blend Sheet'!$P72)+(INDEX(ItemCosts,MATCH('Blend Sheet'!$Q$4,ItemNum,0),MATCH(B$1,Districts,0))*'Blend Sheet'!$Q72)+(INDEX(ItemCosts,MATCH('Blend Sheet'!$R$4,ItemNum,0),MATCH(B$1,Districts,0))*'Blend Sheet'!$R72)+(INDEX(ItemCosts,MATCH('Blend Sheet'!$S$4,ItemNum,0),MATCH(B$1,Districts,0))*'Blend Sheet'!$S72)+(INDEX(ItemCosts,MATCH('Blend Sheet'!$T$4,ItemNum,0),MATCH(B$1,Districts,0))*'Blend Sheet'!$T72)+(INDEX(ItemCosts,MATCH('Blend Sheet'!$U$4,ItemNum,0),MATCH(B$1,Districts,0))*'Blend Sheet'!$U72)+(INDEX(ItemCosts,MATCH('Blend Sheet'!$V$4,ItemNum,0),MATCH(B$1,Districts,0))*'Blend Sheet'!$V72)+(INDEX(ItemCosts,MATCH('Blend Sheet'!$W$4,ItemNum,0),MATCH(B$1,Districts,0))*'Blend Sheet'!$W72)+(INDEX(ItemCosts,MATCH('Blend Sheet'!$X$4,ItemNum,0),MATCH(B$1,Districts,0))*'Blend Sheet'!$X72)+(INDEX(ItemCosts,MATCH('Blend Sheet'!$Y$4,ItemNum,0),MATCH(B$1,Districts,0))*'Blend Sheet'!$Y72)+(INDEX(ItemCosts,MATCH('Blend Sheet'!$Z$4,ItemNum,0),MATCH(B$1,Districts,0))*'Blend Sheet'!$Z72)+(INDEX(ItemCosts,MATCH('Blend Sheet'!$AA$4,ItemNum,0),MATCH(B$1,Districts,0))*'Blend Sheet'!$AA72)+(INDEX(ItemCosts,MATCH('Blend Sheet'!$AB$4,ItemNum,0),MATCH(B$1,Districts,0))*'Blend Sheet'!$AB72)+(INDEX(ItemCosts,MATCH('Blend Sheet'!$AC$4,ItemNum,0),MATCH(B$1,Districts,0))*'Blend Sheet'!$AC72)+(INDEX(ItemCosts,MATCH('Blend Sheet'!$AD$4,ItemNum,0),MATCH(B$1,Districts,0))*'Blend Sheet'!$AD72)+(INDEX(ItemCosts,MATCH('Blend Sheet'!$AE$4,ItemNum,0),MATCH(B$1,Districts,0))*'Blend Sheet'!$AE72)+(INDEX(ItemCosts,MATCH('Blend Sheet'!$AF$4,ItemNum,0),MATCH(B$1,Districts,0))*'Blend Sheet'!$AF72)+(INDEX(ItemCosts,MATCH('Blend Sheet'!$AG$4,ItemNum,0),MATCH(B$1,Districts,0))*'Blend Sheet'!$AG72)+(INDEX(ItemCosts,MATCH('Blend Sheet'!$AH$4,ItemNum,0),MATCH(B$1,Districts,0))*'Blend Sheet'!$AH72)+(INDEX(ItemCosts,MATCH('Blend Sheet'!$AI$4,ItemNum,0),MATCH(B$1,Districts,0))*'Blend Sheet'!$AI72)+(INDEX(ItemCosts,MATCH('Blend Sheet'!$AJ$4,ItemNum,0),MATCH(B$1,Districts,0))*'Blend Sheet'!$AJ72)+(INDEX(ItemCosts,MATCH('Blend Sheet'!$AK$4,ItemNum,0),MATCH(B$1,Districts,0))*'Blend Sheet'!$AK72)+(INDEX(ItemCosts,MATCH('Blend Sheet'!$AL$4,ItemNum,0),MATCH(B$1,Districts,0))*'Blend Sheet'!$AL72)+(INDEX(ItemCosts,MATCH('Blend Sheet'!$AM$4,ItemNum,0),MATCH(B$1,Districts,0))*'Blend Sheet'!$AM72)+(INDEX(ItemCosts,MATCH('Blend Sheet'!$AN$4,ItemNum,0),MATCH(B$1,Districts,0))*'Blend Sheet'!$AN72)+(INDEX(ItemCosts,MATCH('Blend Sheet'!$AO$4,ItemNum,0),MATCH(B$1,Districts,0))*'Blend Sheet'!$AO72)+(INDEX(ItemCosts,MATCH('Blend Sheet'!$AP$4,ItemNum,0),MATCH(B$1,Districts,0))*'Blend Sheet'!$AP72)+(INDEX(ItemCosts,MATCH('Blend Sheet'!$AQ$4,ItemNum,0),MATCH(B$1,Districts,0))*'Blend Sheet'!$AQ72)+(INDEX(ItemCosts,MATCH('Blend Sheet'!$AR$4,ItemNum,0),MATCH(B$1,Districts,0))*'Blend Sheet'!$AR72)+(INDEX(ItemCosts,MATCH('Blend Sheet'!$AS$4,ItemNum,0),MATCH(B$1,Districts,0))*'Blend Sheet'!$AS72)</f>
        <v>#N/A</v>
      </c>
      <c r="C69" s="5" t="e">
        <f>(INDEX(ItemCosts,MATCH('Blend Sheet'!$C$4,ItemNum,0),MATCH(C$1,Districts,0))*'Blend Sheet'!$C72)+(INDEX(ItemCosts,MATCH('Blend Sheet'!$D$4,ItemNum,0),MATCH(C$1,Districts,0))*'Blend Sheet'!$D72)+(INDEX(ItemCosts,MATCH('Blend Sheet'!$E$4,ItemNum,0),MATCH(C$1,Districts,0))*'Blend Sheet'!$E72)+(INDEX(ItemCosts,MATCH('Blend Sheet'!$F$4,ItemNum,0),MATCH(C$1,Districts,0))*'Blend Sheet'!$F72)+(INDEX(ItemCosts,MATCH('Blend Sheet'!$G$4,ItemNum,0),MATCH(C$1,Districts,0))*'Blend Sheet'!$G72)+(INDEX(ItemCosts,MATCH('Blend Sheet'!$H$4,ItemNum,0),MATCH(C$1,Districts,0))*'Blend Sheet'!$H72)+(INDEX(ItemCosts,MATCH('Blend Sheet'!$I$4,ItemNum,0),MATCH(C$1,Districts,0))*'Blend Sheet'!$I72)+(INDEX(ItemCosts,MATCH('Blend Sheet'!$J$4,ItemNum,0),MATCH(C$1,Districts,0))*'Blend Sheet'!$J72)+(INDEX(ItemCosts,MATCH('Blend Sheet'!$K$4,ItemNum,0),MATCH(C$1,Districts,0))*'Blend Sheet'!$K72)+(INDEX(ItemCosts,MATCH('Blend Sheet'!$L$4,ItemNum,0),MATCH(C$1,Districts,0))*'Blend Sheet'!$L72)+(INDEX(ItemCosts,MATCH('Blend Sheet'!$M$4,ItemNum,0),MATCH(C$1,Districts,0))*'Blend Sheet'!$M72)+(INDEX(ItemCosts,MATCH('Blend Sheet'!$N$4,ItemNum,0),MATCH(C$1,Districts,0))*'Blend Sheet'!$N72)+(INDEX(ItemCosts,MATCH('Blend Sheet'!$O$4,ItemNum,0),MATCH(C$1,Districts,0))*'Blend Sheet'!$O72)+(INDEX(ItemCosts,MATCH('Blend Sheet'!$P$4,ItemNum,0),MATCH(C$1,Districts,0))*'Blend Sheet'!$P72)+(INDEX(ItemCosts,MATCH('Blend Sheet'!$Q$4,ItemNum,0),MATCH(C$1,Districts,0))*'Blend Sheet'!$Q72)+(INDEX(ItemCosts,MATCH('Blend Sheet'!$R$4,ItemNum,0),MATCH(C$1,Districts,0))*'Blend Sheet'!$R72)+(INDEX(ItemCosts,MATCH('Blend Sheet'!$S$4,ItemNum,0),MATCH(C$1,Districts,0))*'Blend Sheet'!$S72)+(INDEX(ItemCosts,MATCH('Blend Sheet'!$T$4,ItemNum,0),MATCH(C$1,Districts,0))*'Blend Sheet'!$T72)+(INDEX(ItemCosts,MATCH('Blend Sheet'!$U$4,ItemNum,0),MATCH(C$1,Districts,0))*'Blend Sheet'!$U72)+(INDEX(ItemCosts,MATCH('Blend Sheet'!$V$4,ItemNum,0),MATCH(C$1,Districts,0))*'Blend Sheet'!$V72)+(INDEX(ItemCosts,MATCH('Blend Sheet'!$W$4,ItemNum,0),MATCH(C$1,Districts,0))*'Blend Sheet'!$W72)+(INDEX(ItemCosts,MATCH('Blend Sheet'!$X$4,ItemNum,0),MATCH(C$1,Districts,0))*'Blend Sheet'!$X72)+(INDEX(ItemCosts,MATCH('Blend Sheet'!$Y$4,ItemNum,0),MATCH(C$1,Districts,0))*'Blend Sheet'!$Y72)+(INDEX(ItemCosts,MATCH('Blend Sheet'!$Z$4,ItemNum,0),MATCH(C$1,Districts,0))*'Blend Sheet'!$Z72)+(INDEX(ItemCosts,MATCH('Blend Sheet'!$AA$4,ItemNum,0),MATCH(C$1,Districts,0))*'Blend Sheet'!$AA72)+(INDEX(ItemCosts,MATCH('Blend Sheet'!$AB$4,ItemNum,0),MATCH(C$1,Districts,0))*'Blend Sheet'!$AB72)+(INDEX(ItemCosts,MATCH('Blend Sheet'!$AC$4,ItemNum,0),MATCH(C$1,Districts,0))*'Blend Sheet'!$AC72)+(INDEX(ItemCosts,MATCH('Blend Sheet'!$AD$4,ItemNum,0),MATCH(C$1,Districts,0))*'Blend Sheet'!$AD72)+(INDEX(ItemCosts,MATCH('Blend Sheet'!$AE$4,ItemNum,0),MATCH(C$1,Districts,0))*'Blend Sheet'!$AE72)+(INDEX(ItemCosts,MATCH('Blend Sheet'!$AF$4,ItemNum,0),MATCH(C$1,Districts,0))*'Blend Sheet'!$AF72)+(INDEX(ItemCosts,MATCH('Blend Sheet'!$AG$4,ItemNum,0),MATCH(C$1,Districts,0))*'Blend Sheet'!$AG72)+(INDEX(ItemCosts,MATCH('Blend Sheet'!$AH$4,ItemNum,0),MATCH(C$1,Districts,0))*'Blend Sheet'!$AH72)+(INDEX(ItemCosts,MATCH('Blend Sheet'!$AI$4,ItemNum,0),MATCH(C$1,Districts,0))*'Blend Sheet'!$AI72)+(INDEX(ItemCosts,MATCH('Blend Sheet'!$AJ$4,ItemNum,0),MATCH(C$1,Districts,0))*'Blend Sheet'!$AJ72)+(INDEX(ItemCosts,MATCH('Blend Sheet'!$AK$4,ItemNum,0),MATCH(C$1,Districts,0))*'Blend Sheet'!$AK72)+(INDEX(ItemCosts,MATCH('Blend Sheet'!$AL$4,ItemNum,0),MATCH(C$1,Districts,0))*'Blend Sheet'!$AL72)+(INDEX(ItemCosts,MATCH('Blend Sheet'!$AM$4,ItemNum,0),MATCH(C$1,Districts,0))*'Blend Sheet'!$AM72)+(INDEX(ItemCosts,MATCH('Blend Sheet'!$AN$4,ItemNum,0),MATCH(C$1,Districts,0))*'Blend Sheet'!$AN72)+(INDEX(ItemCosts,MATCH('Blend Sheet'!$AO$4,ItemNum,0),MATCH(C$1,Districts,0))*'Blend Sheet'!$AO72)+(INDEX(ItemCosts,MATCH('Blend Sheet'!$AP$4,ItemNum,0),MATCH(C$1,Districts,0))*'Blend Sheet'!$AP72)+(INDEX(ItemCosts,MATCH('Blend Sheet'!$AQ$4,ItemNum,0),MATCH(C$1,Districts,0))*'Blend Sheet'!$AQ72)+(INDEX(ItemCosts,MATCH('Blend Sheet'!$AR$4,ItemNum,0),MATCH(C$1,Districts,0))*'Blend Sheet'!$AR72)+(INDEX(ItemCosts,MATCH('Blend Sheet'!$AS$4,ItemNum,0),MATCH(C$1,Districts,0))*'Blend Sheet'!$AS72)</f>
        <v>#N/A</v>
      </c>
      <c r="D69" s="5" t="e">
        <f>(INDEX(ItemCosts,MATCH('Blend Sheet'!$C$4,ItemNum,0),MATCH(D$1,Districts,0))*'Blend Sheet'!$C72)+(INDEX(ItemCosts,MATCH('Blend Sheet'!$D$4,ItemNum,0),MATCH(D$1,Districts,0))*'Blend Sheet'!$D72)+(INDEX(ItemCosts,MATCH('Blend Sheet'!$E$4,ItemNum,0),MATCH(D$1,Districts,0))*'Blend Sheet'!$E72)+(INDEX(ItemCosts,MATCH('Blend Sheet'!$F$4,ItemNum,0),MATCH(D$1,Districts,0))*'Blend Sheet'!$F72)+(INDEX(ItemCosts,MATCH('Blend Sheet'!$G$4,ItemNum,0),MATCH(D$1,Districts,0))*'Blend Sheet'!$G72)+(INDEX(ItemCosts,MATCH('Blend Sheet'!$H$4,ItemNum,0),MATCH(D$1,Districts,0))*'Blend Sheet'!$H72)+(INDEX(ItemCosts,MATCH('Blend Sheet'!$I$4,ItemNum,0),MATCH(D$1,Districts,0))*'Blend Sheet'!$I72)+(INDEX(ItemCosts,MATCH('Blend Sheet'!$J$4,ItemNum,0),MATCH(D$1,Districts,0))*'Blend Sheet'!$J72)+(INDEX(ItemCosts,MATCH('Blend Sheet'!$K$4,ItemNum,0),MATCH(D$1,Districts,0))*'Blend Sheet'!$K72)+(INDEX(ItemCosts,MATCH('Blend Sheet'!$L$4,ItemNum,0),MATCH(D$1,Districts,0))*'Blend Sheet'!$L72)+(INDEX(ItemCosts,MATCH('Blend Sheet'!$M$4,ItemNum,0),MATCH(D$1,Districts,0))*'Blend Sheet'!$M72)+(INDEX(ItemCosts,MATCH('Blend Sheet'!$N$4,ItemNum,0),MATCH(D$1,Districts,0))*'Blend Sheet'!$N72)+(INDEX(ItemCosts,MATCH('Blend Sheet'!$O$4,ItemNum,0),MATCH(D$1,Districts,0))*'Blend Sheet'!$O72)+(INDEX(ItemCosts,MATCH('Blend Sheet'!$P$4,ItemNum,0),MATCH(D$1,Districts,0))*'Blend Sheet'!$P72)+(INDEX(ItemCosts,MATCH('Blend Sheet'!$Q$4,ItemNum,0),MATCH(D$1,Districts,0))*'Blend Sheet'!$Q72)+(INDEX(ItemCosts,MATCH('Blend Sheet'!$R$4,ItemNum,0),MATCH(D$1,Districts,0))*'Blend Sheet'!$R72)+(INDEX(ItemCosts,MATCH('Blend Sheet'!$S$4,ItemNum,0),MATCH(D$1,Districts,0))*'Blend Sheet'!$S72)+(INDEX(ItemCosts,MATCH('Blend Sheet'!$T$4,ItemNum,0),MATCH(D$1,Districts,0))*'Blend Sheet'!$T72)+(INDEX(ItemCosts,MATCH('Blend Sheet'!$U$4,ItemNum,0),MATCH(D$1,Districts,0))*'Blend Sheet'!$U72)+(INDEX(ItemCosts,MATCH('Blend Sheet'!$V$4,ItemNum,0),MATCH(D$1,Districts,0))*'Blend Sheet'!$V72)+(INDEX(ItemCosts,MATCH('Blend Sheet'!$W$4,ItemNum,0),MATCH(D$1,Districts,0))*'Blend Sheet'!$W72)+(INDEX(ItemCosts,MATCH('Blend Sheet'!$X$4,ItemNum,0),MATCH(D$1,Districts,0))*'Blend Sheet'!$X72)+(INDEX(ItemCosts,MATCH('Blend Sheet'!$Y$4,ItemNum,0),MATCH(D$1,Districts,0))*'Blend Sheet'!$Y72)+(INDEX(ItemCosts,MATCH('Blend Sheet'!$Z$4,ItemNum,0),MATCH(D$1,Districts,0))*'Blend Sheet'!$Z72)+(INDEX(ItemCosts,MATCH('Blend Sheet'!$AA$4,ItemNum,0),MATCH(D$1,Districts,0))*'Blend Sheet'!$AA72)+(INDEX(ItemCosts,MATCH('Blend Sheet'!$AB$4,ItemNum,0),MATCH(D$1,Districts,0))*'Blend Sheet'!$AB72)+(INDEX(ItemCosts,MATCH('Blend Sheet'!$AC$4,ItemNum,0),MATCH(D$1,Districts,0))*'Blend Sheet'!$AC72)+(INDEX(ItemCosts,MATCH('Blend Sheet'!$AD$4,ItemNum,0),MATCH(D$1,Districts,0))*'Blend Sheet'!$AD72)+(INDEX(ItemCosts,MATCH('Blend Sheet'!$AE$4,ItemNum,0),MATCH(D$1,Districts,0))*'Blend Sheet'!$AE72)+(INDEX(ItemCosts,MATCH('Blend Sheet'!$AF$4,ItemNum,0),MATCH(D$1,Districts,0))*'Blend Sheet'!$AF72)+(INDEX(ItemCosts,MATCH('Blend Sheet'!$AG$4,ItemNum,0),MATCH(D$1,Districts,0))*'Blend Sheet'!$AG72)+(INDEX(ItemCosts,MATCH('Blend Sheet'!$AH$4,ItemNum,0),MATCH(D$1,Districts,0))*'Blend Sheet'!$AH72)+(INDEX(ItemCosts,MATCH('Blend Sheet'!$AI$4,ItemNum,0),MATCH(D$1,Districts,0))*'Blend Sheet'!$AI72)+(INDEX(ItemCosts,MATCH('Blend Sheet'!$AJ$4,ItemNum,0),MATCH(D$1,Districts,0))*'Blend Sheet'!$AJ72)+(INDEX(ItemCosts,MATCH('Blend Sheet'!$AK$4,ItemNum,0),MATCH(D$1,Districts,0))*'Blend Sheet'!$AK72)+(INDEX(ItemCosts,MATCH('Blend Sheet'!$AL$4,ItemNum,0),MATCH(D$1,Districts,0))*'Blend Sheet'!$AL72)+(INDEX(ItemCosts,MATCH('Blend Sheet'!$AM$4,ItemNum,0),MATCH(D$1,Districts,0))*'Blend Sheet'!$AM72)+(INDEX(ItemCosts,MATCH('Blend Sheet'!$AN$4,ItemNum,0),MATCH(D$1,Districts,0))*'Blend Sheet'!$AN72)+(INDEX(ItemCosts,MATCH('Blend Sheet'!$AO$4,ItemNum,0),MATCH(D$1,Districts,0))*'Blend Sheet'!$AO72)+(INDEX(ItemCosts,MATCH('Blend Sheet'!$AP$4,ItemNum,0),MATCH(D$1,Districts,0))*'Blend Sheet'!$AP72)+(INDEX(ItemCosts,MATCH('Blend Sheet'!$AQ$4,ItemNum,0),MATCH(D$1,Districts,0))*'Blend Sheet'!$AQ72)+(INDEX(ItemCosts,MATCH('Blend Sheet'!$AR$4,ItemNum,0),MATCH(D$1,Districts,0))*'Blend Sheet'!$AR72)+(INDEX(ItemCosts,MATCH('Blend Sheet'!$AS$4,ItemNum,0),MATCH(D$1,Districts,0))*'Blend Sheet'!$AS72)</f>
        <v>#N/A</v>
      </c>
      <c r="E69" s="5" t="e">
        <f>(INDEX(ItemCosts,MATCH('Blend Sheet'!$C$4,ItemNum,0),MATCH(E$1,Districts,0))*'Blend Sheet'!$C72)+(INDEX(ItemCosts,MATCH('Blend Sheet'!$D$4,ItemNum,0),MATCH(E$1,Districts,0))*'Blend Sheet'!$D72)+(INDEX(ItemCosts,MATCH('Blend Sheet'!$E$4,ItemNum,0),MATCH(E$1,Districts,0))*'Blend Sheet'!$E72)+(INDEX(ItemCosts,MATCH('Blend Sheet'!$F$4,ItemNum,0),MATCH(E$1,Districts,0))*'Blend Sheet'!$F72)+(INDEX(ItemCosts,MATCH('Blend Sheet'!$G$4,ItemNum,0),MATCH(E$1,Districts,0))*'Blend Sheet'!$G72)+(INDEX(ItemCosts,MATCH('Blend Sheet'!$H$4,ItemNum,0),MATCH(E$1,Districts,0))*'Blend Sheet'!$H72)+(INDEX(ItemCosts,MATCH('Blend Sheet'!$I$4,ItemNum,0),MATCH(E$1,Districts,0))*'Blend Sheet'!$I72)+(INDEX(ItemCosts,MATCH('Blend Sheet'!$J$4,ItemNum,0),MATCH(E$1,Districts,0))*'Blend Sheet'!$J72)+(INDEX(ItemCosts,MATCH('Blend Sheet'!$K$4,ItemNum,0),MATCH(E$1,Districts,0))*'Blend Sheet'!$K72)+(INDEX(ItemCosts,MATCH('Blend Sheet'!$L$4,ItemNum,0),MATCH(E$1,Districts,0))*'Blend Sheet'!$L72)+(INDEX(ItemCosts,MATCH('Blend Sheet'!$M$4,ItemNum,0),MATCH(E$1,Districts,0))*'Blend Sheet'!$M72)+(INDEX(ItemCosts,MATCH('Blend Sheet'!$N$4,ItemNum,0),MATCH(E$1,Districts,0))*'Blend Sheet'!$N72)+(INDEX(ItemCosts,MATCH('Blend Sheet'!$O$4,ItemNum,0),MATCH(E$1,Districts,0))*'Blend Sheet'!$O72)+(INDEX(ItemCosts,MATCH('Blend Sheet'!$P$4,ItemNum,0),MATCH(E$1,Districts,0))*'Blend Sheet'!$P72)+(INDEX(ItemCosts,MATCH('Blend Sheet'!$Q$4,ItemNum,0),MATCH(E$1,Districts,0))*'Blend Sheet'!$Q72)+(INDEX(ItemCosts,MATCH('Blend Sheet'!$R$4,ItemNum,0),MATCH(E$1,Districts,0))*'Blend Sheet'!$R72)+(INDEX(ItemCosts,MATCH('Blend Sheet'!$S$4,ItemNum,0),MATCH(E$1,Districts,0))*'Blend Sheet'!$S72)+(INDEX(ItemCosts,MATCH('Blend Sheet'!$T$4,ItemNum,0),MATCH(E$1,Districts,0))*'Blend Sheet'!$T72)+(INDEX(ItemCosts,MATCH('Blend Sheet'!$U$4,ItemNum,0),MATCH(E$1,Districts,0))*'Blend Sheet'!$U72)+(INDEX(ItemCosts,MATCH('Blend Sheet'!$V$4,ItemNum,0),MATCH(E$1,Districts,0))*'Blend Sheet'!$V72)+(INDEX(ItemCosts,MATCH('Blend Sheet'!$W$4,ItemNum,0),MATCH(E$1,Districts,0))*'Blend Sheet'!$W72)+(INDEX(ItemCosts,MATCH('Blend Sheet'!$X$4,ItemNum,0),MATCH(E$1,Districts,0))*'Blend Sheet'!$X72)+(INDEX(ItemCosts,MATCH('Blend Sheet'!$Y$4,ItemNum,0),MATCH(E$1,Districts,0))*'Blend Sheet'!$Y72)+(INDEX(ItemCosts,MATCH('Blend Sheet'!$Z$4,ItemNum,0),MATCH(E$1,Districts,0))*'Blend Sheet'!$Z72)+(INDEX(ItemCosts,MATCH('Blend Sheet'!$AA$4,ItemNum,0),MATCH(E$1,Districts,0))*'Blend Sheet'!$AA72)+(INDEX(ItemCosts,MATCH('Blend Sheet'!$AB$4,ItemNum,0),MATCH(E$1,Districts,0))*'Blend Sheet'!$AB72)+(INDEX(ItemCosts,MATCH('Blend Sheet'!$AC$4,ItemNum,0),MATCH(E$1,Districts,0))*'Blend Sheet'!$AC72)+(INDEX(ItemCosts,MATCH('Blend Sheet'!$AD$4,ItemNum,0),MATCH(E$1,Districts,0))*'Blend Sheet'!$AD72)+(INDEX(ItemCosts,MATCH('Blend Sheet'!$AE$4,ItemNum,0),MATCH(E$1,Districts,0))*'Blend Sheet'!$AE72)+(INDEX(ItemCosts,MATCH('Blend Sheet'!$AF$4,ItemNum,0),MATCH(E$1,Districts,0))*'Blend Sheet'!$AF72)+(INDEX(ItemCosts,MATCH('Blend Sheet'!$AG$4,ItemNum,0),MATCH(E$1,Districts,0))*'Blend Sheet'!$AG72)+(INDEX(ItemCosts,MATCH('Blend Sheet'!$AH$4,ItemNum,0),MATCH(E$1,Districts,0))*'Blend Sheet'!$AH72)+(INDEX(ItemCosts,MATCH('Blend Sheet'!$AI$4,ItemNum,0),MATCH(E$1,Districts,0))*'Blend Sheet'!$AI72)+(INDEX(ItemCosts,MATCH('Blend Sheet'!$AJ$4,ItemNum,0),MATCH(E$1,Districts,0))*'Blend Sheet'!$AJ72)+(INDEX(ItemCosts,MATCH('Blend Sheet'!$AK$4,ItemNum,0),MATCH(E$1,Districts,0))*'Blend Sheet'!$AK72)+(INDEX(ItemCosts,MATCH('Blend Sheet'!$AL$4,ItemNum,0),MATCH(E$1,Districts,0))*'Blend Sheet'!$AL72)+(INDEX(ItemCosts,MATCH('Blend Sheet'!$AM$4,ItemNum,0),MATCH(E$1,Districts,0))*'Blend Sheet'!$AM72)+(INDEX(ItemCosts,MATCH('Blend Sheet'!$AN$4,ItemNum,0),MATCH(E$1,Districts,0))*'Blend Sheet'!$AN72)+(INDEX(ItemCosts,MATCH('Blend Sheet'!$AO$4,ItemNum,0),MATCH(E$1,Districts,0))*'Blend Sheet'!$AO72)+(INDEX(ItemCosts,MATCH('Blend Sheet'!$AP$4,ItemNum,0),MATCH(E$1,Districts,0))*'Blend Sheet'!$AP72)+(INDEX(ItemCosts,MATCH('Blend Sheet'!$AQ$4,ItemNum,0),MATCH(E$1,Districts,0))*'Blend Sheet'!$AQ72)+(INDEX(ItemCosts,MATCH('Blend Sheet'!$AR$4,ItemNum,0),MATCH(E$1,Districts,0))*'Blend Sheet'!$AR72)+(INDEX(ItemCosts,MATCH('Blend Sheet'!$AS$4,ItemNum,0),MATCH(E$1,Districts,0))*'Blend Sheet'!$AS72)</f>
        <v>#N/A</v>
      </c>
      <c r="F69" s="5" t="e">
        <f>(INDEX(ItemCosts,MATCH('Blend Sheet'!$C$4,ItemNum,0),MATCH(F$1,Districts,0))*'Blend Sheet'!$C72)+(INDEX(ItemCosts,MATCH('Blend Sheet'!$D$4,ItemNum,0),MATCH(F$1,Districts,0))*'Blend Sheet'!$D72)+(INDEX(ItemCosts,MATCH('Blend Sheet'!$E$4,ItemNum,0),MATCH(F$1,Districts,0))*'Blend Sheet'!$E72)+(INDEX(ItemCosts,MATCH('Blend Sheet'!$F$4,ItemNum,0),MATCH(F$1,Districts,0))*'Blend Sheet'!$F72)+(INDEX(ItemCosts,MATCH('Blend Sheet'!$G$4,ItemNum,0),MATCH(F$1,Districts,0))*'Blend Sheet'!$G72)+(INDEX(ItemCosts,MATCH('Blend Sheet'!$H$4,ItemNum,0),MATCH(F$1,Districts,0))*'Blend Sheet'!$H72)+(INDEX(ItemCosts,MATCH('Blend Sheet'!$I$4,ItemNum,0),MATCH(F$1,Districts,0))*'Blend Sheet'!$I72)+(INDEX(ItemCosts,MATCH('Blend Sheet'!$J$4,ItemNum,0),MATCH(F$1,Districts,0))*'Blend Sheet'!$J72)+(INDEX(ItemCosts,MATCH('Blend Sheet'!$K$4,ItemNum,0),MATCH(F$1,Districts,0))*'Blend Sheet'!$K72)+(INDEX(ItemCosts,MATCH('Blend Sheet'!$L$4,ItemNum,0),MATCH(F$1,Districts,0))*'Blend Sheet'!$L72)+(INDEX(ItemCosts,MATCH('Blend Sheet'!$M$4,ItemNum,0),MATCH(F$1,Districts,0))*'Blend Sheet'!$M72)+(INDEX(ItemCosts,MATCH('Blend Sheet'!$N$4,ItemNum,0),MATCH(F$1,Districts,0))*'Blend Sheet'!$N72)+(INDEX(ItemCosts,MATCH('Blend Sheet'!$O$4,ItemNum,0),MATCH(F$1,Districts,0))*'Blend Sheet'!$O72)+(INDEX(ItemCosts,MATCH('Blend Sheet'!$P$4,ItemNum,0),MATCH(F$1,Districts,0))*'Blend Sheet'!$P72)+(INDEX(ItemCosts,MATCH('Blend Sheet'!$Q$4,ItemNum,0),MATCH(F$1,Districts,0))*'Blend Sheet'!$Q72)+(INDEX(ItemCosts,MATCH('Blend Sheet'!$R$4,ItemNum,0),MATCH(F$1,Districts,0))*'Blend Sheet'!$R72)+(INDEX(ItemCosts,MATCH('Blend Sheet'!$S$4,ItemNum,0),MATCH(F$1,Districts,0))*'Blend Sheet'!$S72)+(INDEX(ItemCosts,MATCH('Blend Sheet'!$T$4,ItemNum,0),MATCH(F$1,Districts,0))*'Blend Sheet'!$T72)+(INDEX(ItemCosts,MATCH('Blend Sheet'!$U$4,ItemNum,0),MATCH(F$1,Districts,0))*'Blend Sheet'!$U72)+(INDEX(ItemCosts,MATCH('Blend Sheet'!$V$4,ItemNum,0),MATCH(F$1,Districts,0))*'Blend Sheet'!$V72)+(INDEX(ItemCosts,MATCH('Blend Sheet'!$W$4,ItemNum,0),MATCH(F$1,Districts,0))*'Blend Sheet'!$W72)+(INDEX(ItemCosts,MATCH('Blend Sheet'!$X$4,ItemNum,0),MATCH(F$1,Districts,0))*'Blend Sheet'!$X72)+(INDEX(ItemCosts,MATCH('Blend Sheet'!$Y$4,ItemNum,0),MATCH(F$1,Districts,0))*'Blend Sheet'!$Y72)+(INDEX(ItemCosts,MATCH('Blend Sheet'!$Z$4,ItemNum,0),MATCH(F$1,Districts,0))*'Blend Sheet'!$Z72)+(INDEX(ItemCosts,MATCH('Blend Sheet'!$AA$4,ItemNum,0),MATCH(F$1,Districts,0))*'Blend Sheet'!$AA72)+(INDEX(ItemCosts,MATCH('Blend Sheet'!$AB$4,ItemNum,0),MATCH(F$1,Districts,0))*'Blend Sheet'!$AB72)+(INDEX(ItemCosts,MATCH('Blend Sheet'!$AC$4,ItemNum,0),MATCH(F$1,Districts,0))*'Blend Sheet'!$AC72)+(INDEX(ItemCosts,MATCH('Blend Sheet'!$AD$4,ItemNum,0),MATCH(F$1,Districts,0))*'Blend Sheet'!$AD72)+(INDEX(ItemCosts,MATCH('Blend Sheet'!$AE$4,ItemNum,0),MATCH(F$1,Districts,0))*'Blend Sheet'!$AE72)+(INDEX(ItemCosts,MATCH('Blend Sheet'!$AF$4,ItemNum,0),MATCH(F$1,Districts,0))*'Blend Sheet'!$AF72)+(INDEX(ItemCosts,MATCH('Blend Sheet'!$AG$4,ItemNum,0),MATCH(F$1,Districts,0))*'Blend Sheet'!$AG72)+(INDEX(ItemCosts,MATCH('Blend Sheet'!$AH$4,ItemNum,0),MATCH(F$1,Districts,0))*'Blend Sheet'!$AH72)+(INDEX(ItemCosts,MATCH('Blend Sheet'!$AI$4,ItemNum,0),MATCH(F$1,Districts,0))*'Blend Sheet'!$AI72)+(INDEX(ItemCosts,MATCH('Blend Sheet'!$AJ$4,ItemNum,0),MATCH(F$1,Districts,0))*'Blend Sheet'!$AJ72)+(INDEX(ItemCosts,MATCH('Blend Sheet'!$AK$4,ItemNum,0),MATCH(F$1,Districts,0))*'Blend Sheet'!$AK72)+(INDEX(ItemCosts,MATCH('Blend Sheet'!$AL$4,ItemNum,0),MATCH(F$1,Districts,0))*'Blend Sheet'!$AL72)+(INDEX(ItemCosts,MATCH('Blend Sheet'!$AM$4,ItemNum,0),MATCH(F$1,Districts,0))*'Blend Sheet'!$AM72)+(INDEX(ItemCosts,MATCH('Blend Sheet'!$AN$4,ItemNum,0),MATCH(F$1,Districts,0))*'Blend Sheet'!$AN72)+(INDEX(ItemCosts,MATCH('Blend Sheet'!$AO$4,ItemNum,0),MATCH(F$1,Districts,0))*'Blend Sheet'!$AO72)+(INDEX(ItemCosts,MATCH('Blend Sheet'!$AP$4,ItemNum,0),MATCH(F$1,Districts,0))*'Blend Sheet'!$AP72)+(INDEX(ItemCosts,MATCH('Blend Sheet'!$AQ$4,ItemNum,0),MATCH(F$1,Districts,0))*'Blend Sheet'!$AQ72)+(INDEX(ItemCosts,MATCH('Blend Sheet'!$AR$4,ItemNum,0),MATCH(F$1,Districts,0))*'Blend Sheet'!$AR72)+(INDEX(ItemCosts,MATCH('Blend Sheet'!$AS$4,ItemNum,0),MATCH(F$1,Districts,0))*'Blend Sheet'!$AS72)</f>
        <v>#N/A</v>
      </c>
      <c r="G69" s="5" t="e">
        <f>(INDEX(ItemCosts,MATCH('Blend Sheet'!$C$4,ItemNum,0),MATCH(G$1,Districts,0))*'Blend Sheet'!$C72)+(INDEX(ItemCosts,MATCH('Blend Sheet'!$D$4,ItemNum,0),MATCH(G$1,Districts,0))*'Blend Sheet'!$D72)+(INDEX(ItemCosts,MATCH('Blend Sheet'!$E$4,ItemNum,0),MATCH(G$1,Districts,0))*'Blend Sheet'!$E72)+(INDEX(ItemCosts,MATCH('Blend Sheet'!$F$4,ItemNum,0),MATCH(G$1,Districts,0))*'Blend Sheet'!$F72)+(INDEX(ItemCosts,MATCH('Blend Sheet'!$G$4,ItemNum,0),MATCH(G$1,Districts,0))*'Blend Sheet'!$G72)+(INDEX(ItemCosts,MATCH('Blend Sheet'!$H$4,ItemNum,0),MATCH(G$1,Districts,0))*'Blend Sheet'!$H72)+(INDEX(ItemCosts,MATCH('Blend Sheet'!$I$4,ItemNum,0),MATCH(G$1,Districts,0))*'Blend Sheet'!$I72)+(INDEX(ItemCosts,MATCH('Blend Sheet'!$J$4,ItemNum,0),MATCH(G$1,Districts,0))*'Blend Sheet'!$J72)+(INDEX(ItemCosts,MATCH('Blend Sheet'!$K$4,ItemNum,0),MATCH(G$1,Districts,0))*'Blend Sheet'!$K72)+(INDEX(ItemCosts,MATCH('Blend Sheet'!$L$4,ItemNum,0),MATCH(G$1,Districts,0))*'Blend Sheet'!$L72)+(INDEX(ItemCosts,MATCH('Blend Sheet'!$M$4,ItemNum,0),MATCH(G$1,Districts,0))*'Blend Sheet'!$M72)+(INDEX(ItemCosts,MATCH('Blend Sheet'!$N$4,ItemNum,0),MATCH(G$1,Districts,0))*'Blend Sheet'!$N72)+(INDEX(ItemCosts,MATCH('Blend Sheet'!$O$4,ItemNum,0),MATCH(G$1,Districts,0))*'Blend Sheet'!$O72)+(INDEX(ItemCosts,MATCH('Blend Sheet'!$P$4,ItemNum,0),MATCH(G$1,Districts,0))*'Blend Sheet'!$P72)+(INDEX(ItemCosts,MATCH('Blend Sheet'!$Q$4,ItemNum,0),MATCH(G$1,Districts,0))*'Blend Sheet'!$Q72)+(INDEX(ItemCosts,MATCH('Blend Sheet'!$R$4,ItemNum,0),MATCH(G$1,Districts,0))*'Blend Sheet'!$R72)+(INDEX(ItemCosts,MATCH('Blend Sheet'!$S$4,ItemNum,0),MATCH(G$1,Districts,0))*'Blend Sheet'!$S72)+(INDEX(ItemCosts,MATCH('Blend Sheet'!$T$4,ItemNum,0),MATCH(G$1,Districts,0))*'Blend Sheet'!$T72)+(INDEX(ItemCosts,MATCH('Blend Sheet'!$U$4,ItemNum,0),MATCH(G$1,Districts,0))*'Blend Sheet'!$U72)+(INDEX(ItemCosts,MATCH('Blend Sheet'!$V$4,ItemNum,0),MATCH(G$1,Districts,0))*'Blend Sheet'!$V72)+(INDEX(ItemCosts,MATCH('Blend Sheet'!$W$4,ItemNum,0),MATCH(G$1,Districts,0))*'Blend Sheet'!$W72)+(INDEX(ItemCosts,MATCH('Blend Sheet'!$X$4,ItemNum,0),MATCH(G$1,Districts,0))*'Blend Sheet'!$X72)+(INDEX(ItemCosts,MATCH('Blend Sheet'!$Y$4,ItemNum,0),MATCH(G$1,Districts,0))*'Blend Sheet'!$Y72)+(INDEX(ItemCosts,MATCH('Blend Sheet'!$Z$4,ItemNum,0),MATCH(G$1,Districts,0))*'Blend Sheet'!$Z72)+(INDEX(ItemCosts,MATCH('Blend Sheet'!$AA$4,ItemNum,0),MATCH(G$1,Districts,0))*'Blend Sheet'!$AA72)+(INDEX(ItemCosts,MATCH('Blend Sheet'!$AB$4,ItemNum,0),MATCH(G$1,Districts,0))*'Blend Sheet'!$AB72)+(INDEX(ItemCosts,MATCH('Blend Sheet'!$AC$4,ItemNum,0),MATCH(G$1,Districts,0))*'Blend Sheet'!$AC72)+(INDEX(ItemCosts,MATCH('Blend Sheet'!$AD$4,ItemNum,0),MATCH(G$1,Districts,0))*'Blend Sheet'!$AD72)+(INDEX(ItemCosts,MATCH('Blend Sheet'!$AE$4,ItemNum,0),MATCH(G$1,Districts,0))*'Blend Sheet'!$AE72)+(INDEX(ItemCosts,MATCH('Blend Sheet'!$AF$4,ItemNum,0),MATCH(G$1,Districts,0))*'Blend Sheet'!$AF72)+(INDEX(ItemCosts,MATCH('Blend Sheet'!$AG$4,ItemNum,0),MATCH(G$1,Districts,0))*'Blend Sheet'!$AG72)+(INDEX(ItemCosts,MATCH('Blend Sheet'!$AH$4,ItemNum,0),MATCH(G$1,Districts,0))*'Blend Sheet'!$AH72)+(INDEX(ItemCosts,MATCH('Blend Sheet'!$AI$4,ItemNum,0),MATCH(G$1,Districts,0))*'Blend Sheet'!$AI72)+(INDEX(ItemCosts,MATCH('Blend Sheet'!$AJ$4,ItemNum,0),MATCH(G$1,Districts,0))*'Blend Sheet'!$AJ72)+(INDEX(ItemCosts,MATCH('Blend Sheet'!$AK$4,ItemNum,0),MATCH(G$1,Districts,0))*'Blend Sheet'!$AK72)+(INDEX(ItemCosts,MATCH('Blend Sheet'!$AL$4,ItemNum,0),MATCH(G$1,Districts,0))*'Blend Sheet'!$AL72)+(INDEX(ItemCosts,MATCH('Blend Sheet'!$AM$4,ItemNum,0),MATCH(G$1,Districts,0))*'Blend Sheet'!$AM72)+(INDEX(ItemCosts,MATCH('Blend Sheet'!$AN$4,ItemNum,0),MATCH(G$1,Districts,0))*'Blend Sheet'!$AN72)+(INDEX(ItemCosts,MATCH('Blend Sheet'!$AO$4,ItemNum,0),MATCH(G$1,Districts,0))*'Blend Sheet'!$AO72)+(INDEX(ItemCosts,MATCH('Blend Sheet'!$AP$4,ItemNum,0),MATCH(G$1,Districts,0))*'Blend Sheet'!$AP72)+(INDEX(ItemCosts,MATCH('Blend Sheet'!$AQ$4,ItemNum,0),MATCH(G$1,Districts,0))*'Blend Sheet'!$AQ72)+(INDEX(ItemCosts,MATCH('Blend Sheet'!$AR$4,ItemNum,0),MATCH(G$1,Districts,0))*'Blend Sheet'!$AR72)+(INDEX(ItemCosts,MATCH('Blend Sheet'!$AS$4,ItemNum,0),MATCH(G$1,Districts,0))*'Blend Sheet'!$AS72)</f>
        <v>#N/A</v>
      </c>
      <c r="H69" s="5" t="e">
        <f>(INDEX(ItemCosts,MATCH('Blend Sheet'!$C$4,ItemNum,0),MATCH(H$1,Districts,0))*'Blend Sheet'!$C72)+(INDEX(ItemCosts,MATCH('Blend Sheet'!$D$4,ItemNum,0),MATCH(H$1,Districts,0))*'Blend Sheet'!$D72)+(INDEX(ItemCosts,MATCH('Blend Sheet'!$E$4,ItemNum,0),MATCH(H$1,Districts,0))*'Blend Sheet'!$E72)+(INDEX(ItemCosts,MATCH('Blend Sheet'!$F$4,ItemNum,0),MATCH(H$1,Districts,0))*'Blend Sheet'!$F72)+(INDEX(ItemCosts,MATCH('Blend Sheet'!$G$4,ItemNum,0),MATCH(H$1,Districts,0))*'Blend Sheet'!$G72)+(INDEX(ItemCosts,MATCH('Blend Sheet'!$H$4,ItemNum,0),MATCH(H$1,Districts,0))*'Blend Sheet'!$H72)+(INDEX(ItemCosts,MATCH('Blend Sheet'!$I$4,ItemNum,0),MATCH(H$1,Districts,0))*'Blend Sheet'!$I72)+(INDEX(ItemCosts,MATCH('Blend Sheet'!$J$4,ItemNum,0),MATCH(H$1,Districts,0))*'Blend Sheet'!$J72)+(INDEX(ItemCosts,MATCH('Blend Sheet'!$K$4,ItemNum,0),MATCH(H$1,Districts,0))*'Blend Sheet'!$K72)+(INDEX(ItemCosts,MATCH('Blend Sheet'!$L$4,ItemNum,0),MATCH(H$1,Districts,0))*'Blend Sheet'!$L72)+(INDEX(ItemCosts,MATCH('Blend Sheet'!$M$4,ItemNum,0),MATCH(H$1,Districts,0))*'Blend Sheet'!$M72)+(INDEX(ItemCosts,MATCH('Blend Sheet'!$N$4,ItemNum,0),MATCH(H$1,Districts,0))*'Blend Sheet'!$N72)+(INDEX(ItemCosts,MATCH('Blend Sheet'!$O$4,ItemNum,0),MATCH(H$1,Districts,0))*'Blend Sheet'!$O72)+(INDEX(ItemCosts,MATCH('Blend Sheet'!$P$4,ItemNum,0),MATCH(H$1,Districts,0))*'Blend Sheet'!$P72)+(INDEX(ItemCosts,MATCH('Blend Sheet'!$Q$4,ItemNum,0),MATCH(H$1,Districts,0))*'Blend Sheet'!$Q72)+(INDEX(ItemCosts,MATCH('Blend Sheet'!$R$4,ItemNum,0),MATCH(H$1,Districts,0))*'Blend Sheet'!$R72)+(INDEX(ItemCosts,MATCH('Blend Sheet'!$S$4,ItemNum,0),MATCH(H$1,Districts,0))*'Blend Sheet'!$S72)+(INDEX(ItemCosts,MATCH('Blend Sheet'!$T$4,ItemNum,0),MATCH(H$1,Districts,0))*'Blend Sheet'!$T72)+(INDEX(ItemCosts,MATCH('Blend Sheet'!$U$4,ItemNum,0),MATCH(H$1,Districts,0))*'Blend Sheet'!$U72)+(INDEX(ItemCosts,MATCH('Blend Sheet'!$V$4,ItemNum,0),MATCH(H$1,Districts,0))*'Blend Sheet'!$V72)+(INDEX(ItemCosts,MATCH('Blend Sheet'!$W$4,ItemNum,0),MATCH(H$1,Districts,0))*'Blend Sheet'!$W72)+(INDEX(ItemCosts,MATCH('Blend Sheet'!$X$4,ItemNum,0),MATCH(H$1,Districts,0))*'Blend Sheet'!$X72)+(INDEX(ItemCosts,MATCH('Blend Sheet'!$Y$4,ItemNum,0),MATCH(H$1,Districts,0))*'Blend Sheet'!$Y72)+(INDEX(ItemCosts,MATCH('Blend Sheet'!$Z$4,ItemNum,0),MATCH(H$1,Districts,0))*'Blend Sheet'!$Z72)+(INDEX(ItemCosts,MATCH('Blend Sheet'!$AA$4,ItemNum,0),MATCH(H$1,Districts,0))*'Blend Sheet'!$AA72)+(INDEX(ItemCosts,MATCH('Blend Sheet'!$AB$4,ItemNum,0),MATCH(H$1,Districts,0))*'Blend Sheet'!$AB72)+(INDEX(ItemCosts,MATCH('Blend Sheet'!$AC$4,ItemNum,0),MATCH(H$1,Districts,0))*'Blend Sheet'!$AC72)+(INDEX(ItemCosts,MATCH('Blend Sheet'!$AD$4,ItemNum,0),MATCH(H$1,Districts,0))*'Blend Sheet'!$AD72)+(INDEX(ItemCosts,MATCH('Blend Sheet'!$AE$4,ItemNum,0),MATCH(H$1,Districts,0))*'Blend Sheet'!$AE72)+(INDEX(ItemCosts,MATCH('Blend Sheet'!$AF$4,ItemNum,0),MATCH(H$1,Districts,0))*'Blend Sheet'!$AF72)+(INDEX(ItemCosts,MATCH('Blend Sheet'!$AG$4,ItemNum,0),MATCH(H$1,Districts,0))*'Blend Sheet'!$AG72)+(INDEX(ItemCosts,MATCH('Blend Sheet'!$AH$4,ItemNum,0),MATCH(H$1,Districts,0))*'Blend Sheet'!$AH72)+(INDEX(ItemCosts,MATCH('Blend Sheet'!$AI$4,ItemNum,0),MATCH(H$1,Districts,0))*'Blend Sheet'!$AI72)+(INDEX(ItemCosts,MATCH('Blend Sheet'!$AJ$4,ItemNum,0),MATCH(H$1,Districts,0))*'Blend Sheet'!$AJ72)+(INDEX(ItemCosts,MATCH('Blend Sheet'!$AK$4,ItemNum,0),MATCH(H$1,Districts,0))*'Blend Sheet'!$AK72)+(INDEX(ItemCosts,MATCH('Blend Sheet'!$AL$4,ItemNum,0),MATCH(H$1,Districts,0))*'Blend Sheet'!$AL72)+(INDEX(ItemCosts,MATCH('Blend Sheet'!$AM$4,ItemNum,0),MATCH(H$1,Districts,0))*'Blend Sheet'!$AM72)+(INDEX(ItemCosts,MATCH('Blend Sheet'!$AN$4,ItemNum,0),MATCH(H$1,Districts,0))*'Blend Sheet'!$AN72)+(INDEX(ItemCosts,MATCH('Blend Sheet'!$AO$4,ItemNum,0),MATCH(H$1,Districts,0))*'Blend Sheet'!$AO72)+(INDEX(ItemCosts,MATCH('Blend Sheet'!$AP$4,ItemNum,0),MATCH(H$1,Districts,0))*'Blend Sheet'!$AP72)+(INDEX(ItemCosts,MATCH('Blend Sheet'!$AQ$4,ItemNum,0),MATCH(H$1,Districts,0))*'Blend Sheet'!$AQ72)+(INDEX(ItemCosts,MATCH('Blend Sheet'!$AR$4,ItemNum,0),MATCH(H$1,Districts,0))*'Blend Sheet'!$AR72)+(INDEX(ItemCosts,MATCH('Blend Sheet'!$AS$4,ItemNum,0),MATCH(H$1,Districts,0))*'Blend Sheet'!$AS72)</f>
        <v>#N/A</v>
      </c>
      <c r="I69" s="5" t="e">
        <f>(INDEX(ItemCosts,MATCH('Blend Sheet'!$C$4,ItemNum,0),MATCH(I$1,Districts,0))*'Blend Sheet'!$C72)+(INDEX(ItemCosts,MATCH('Blend Sheet'!$D$4,ItemNum,0),MATCH(I$1,Districts,0))*'Blend Sheet'!$D72)+(INDEX(ItemCosts,MATCH('Blend Sheet'!$E$4,ItemNum,0),MATCH(I$1,Districts,0))*'Blend Sheet'!$E72)+(INDEX(ItemCosts,MATCH('Blend Sheet'!$F$4,ItemNum,0),MATCH(I$1,Districts,0))*'Blend Sheet'!$F72)+(INDEX(ItemCosts,MATCH('Blend Sheet'!$G$4,ItemNum,0),MATCH(I$1,Districts,0))*'Blend Sheet'!$G72)+(INDEX(ItemCosts,MATCH('Blend Sheet'!$H$4,ItemNum,0),MATCH(I$1,Districts,0))*'Blend Sheet'!$H72)+(INDEX(ItemCosts,MATCH('Blend Sheet'!$I$4,ItemNum,0),MATCH(I$1,Districts,0))*'Blend Sheet'!$I72)+(INDEX(ItemCosts,MATCH('Blend Sheet'!$J$4,ItemNum,0),MATCH(I$1,Districts,0))*'Blend Sheet'!$J72)+(INDEX(ItemCosts,MATCH('Blend Sheet'!$K$4,ItemNum,0),MATCH(I$1,Districts,0))*'Blend Sheet'!$K72)+(INDEX(ItemCosts,MATCH('Blend Sheet'!$L$4,ItemNum,0),MATCH(I$1,Districts,0))*'Blend Sheet'!$L72)+(INDEX(ItemCosts,MATCH('Blend Sheet'!$M$4,ItemNum,0),MATCH(I$1,Districts,0))*'Blend Sheet'!$M72)+(INDEX(ItemCosts,MATCH('Blend Sheet'!$N$4,ItemNum,0),MATCH(I$1,Districts,0))*'Blend Sheet'!$N72)+(INDEX(ItemCosts,MATCH('Blend Sheet'!$O$4,ItemNum,0),MATCH(I$1,Districts,0))*'Blend Sheet'!$O72)+(INDEX(ItemCosts,MATCH('Blend Sheet'!$P$4,ItemNum,0),MATCH(I$1,Districts,0))*'Blend Sheet'!$P72)+(INDEX(ItemCosts,MATCH('Blend Sheet'!$Q$4,ItemNum,0),MATCH(I$1,Districts,0))*'Blend Sheet'!$Q72)+(INDEX(ItemCosts,MATCH('Blend Sheet'!$R$4,ItemNum,0),MATCH(I$1,Districts,0))*'Blend Sheet'!$R72)+(INDEX(ItemCosts,MATCH('Blend Sheet'!$S$4,ItemNum,0),MATCH(I$1,Districts,0))*'Blend Sheet'!$S72)+(INDEX(ItemCosts,MATCH('Blend Sheet'!$T$4,ItemNum,0),MATCH(I$1,Districts,0))*'Blend Sheet'!$T72)+(INDEX(ItemCosts,MATCH('Blend Sheet'!$U$4,ItemNum,0),MATCH(I$1,Districts,0))*'Blend Sheet'!$U72)+(INDEX(ItemCosts,MATCH('Blend Sheet'!$V$4,ItemNum,0),MATCH(I$1,Districts,0))*'Blend Sheet'!$V72)+(INDEX(ItemCosts,MATCH('Blend Sheet'!$W$4,ItemNum,0),MATCH(I$1,Districts,0))*'Blend Sheet'!$W72)+(INDEX(ItemCosts,MATCH('Blend Sheet'!$X$4,ItemNum,0),MATCH(I$1,Districts,0))*'Blend Sheet'!$X72)+(INDEX(ItemCosts,MATCH('Blend Sheet'!$Y$4,ItemNum,0),MATCH(I$1,Districts,0))*'Blend Sheet'!$Y72)+(INDEX(ItemCosts,MATCH('Blend Sheet'!$Z$4,ItemNum,0),MATCH(I$1,Districts,0))*'Blend Sheet'!$Z72)+(INDEX(ItemCosts,MATCH('Blend Sheet'!$AA$4,ItemNum,0),MATCH(I$1,Districts,0))*'Blend Sheet'!$AA72)+(INDEX(ItemCosts,MATCH('Blend Sheet'!$AB$4,ItemNum,0),MATCH(I$1,Districts,0))*'Blend Sheet'!$AB72)+(INDEX(ItemCosts,MATCH('Blend Sheet'!$AC$4,ItemNum,0),MATCH(I$1,Districts,0))*'Blend Sheet'!$AC72)+(INDEX(ItemCosts,MATCH('Blend Sheet'!$AD$4,ItemNum,0),MATCH(I$1,Districts,0))*'Blend Sheet'!$AD72)+(INDEX(ItemCosts,MATCH('Blend Sheet'!$AE$4,ItemNum,0),MATCH(I$1,Districts,0))*'Blend Sheet'!$AE72)+(INDEX(ItemCosts,MATCH('Blend Sheet'!$AF$4,ItemNum,0),MATCH(I$1,Districts,0))*'Blend Sheet'!$AF72)+(INDEX(ItemCosts,MATCH('Blend Sheet'!$AG$4,ItemNum,0),MATCH(I$1,Districts,0))*'Blend Sheet'!$AG72)+(INDEX(ItemCosts,MATCH('Blend Sheet'!$AH$4,ItemNum,0),MATCH(I$1,Districts,0))*'Blend Sheet'!$AH72)+(INDEX(ItemCosts,MATCH('Blend Sheet'!$AI$4,ItemNum,0),MATCH(I$1,Districts,0))*'Blend Sheet'!$AI72)+(INDEX(ItemCosts,MATCH('Blend Sheet'!$AJ$4,ItemNum,0),MATCH(I$1,Districts,0))*'Blend Sheet'!$AJ72)+(INDEX(ItemCosts,MATCH('Blend Sheet'!$AK$4,ItemNum,0),MATCH(I$1,Districts,0))*'Blend Sheet'!$AK72)+(INDEX(ItemCosts,MATCH('Blend Sheet'!$AL$4,ItemNum,0),MATCH(I$1,Districts,0))*'Blend Sheet'!$AL72)+(INDEX(ItemCosts,MATCH('Blend Sheet'!$AM$4,ItemNum,0),MATCH(I$1,Districts,0))*'Blend Sheet'!$AM72)+(INDEX(ItemCosts,MATCH('Blend Sheet'!$AN$4,ItemNum,0),MATCH(I$1,Districts,0))*'Blend Sheet'!$AN72)+(INDEX(ItemCosts,MATCH('Blend Sheet'!$AO$4,ItemNum,0),MATCH(I$1,Districts,0))*'Blend Sheet'!$AO72)+(INDEX(ItemCosts,MATCH('Blend Sheet'!$AP$4,ItemNum,0),MATCH(I$1,Districts,0))*'Blend Sheet'!$AP72)+(INDEX(ItemCosts,MATCH('Blend Sheet'!$AQ$4,ItemNum,0),MATCH(I$1,Districts,0))*'Blend Sheet'!$AQ72)+(INDEX(ItemCosts,MATCH('Blend Sheet'!$AR$4,ItemNum,0),MATCH(I$1,Districts,0))*'Blend Sheet'!$AR72)+(INDEX(ItemCosts,MATCH('Blend Sheet'!$AS$4,ItemNum,0),MATCH(I$1,Districts,0))*'Blend Sheet'!$AS72)</f>
        <v>#N/A</v>
      </c>
      <c r="J69" s="5" t="e">
        <f>(INDEX(ItemCosts,MATCH('Blend Sheet'!$C$4,ItemNum,0),MATCH(J$1,Districts,0))*'Blend Sheet'!$C72)+(INDEX(ItemCosts,MATCH('Blend Sheet'!$D$4,ItemNum,0),MATCH(J$1,Districts,0))*'Blend Sheet'!$D72)+(INDEX(ItemCosts,MATCH('Blend Sheet'!$E$4,ItemNum,0),MATCH(J$1,Districts,0))*'Blend Sheet'!$E72)+(INDEX(ItemCosts,MATCH('Blend Sheet'!$F$4,ItemNum,0),MATCH(J$1,Districts,0))*'Blend Sheet'!$F72)+(INDEX(ItemCosts,MATCH('Blend Sheet'!$G$4,ItemNum,0),MATCH(J$1,Districts,0))*'Blend Sheet'!$G72)+(INDEX(ItemCosts,MATCH('Blend Sheet'!$H$4,ItemNum,0),MATCH(J$1,Districts,0))*'Blend Sheet'!$H72)+(INDEX(ItemCosts,MATCH('Blend Sheet'!$I$4,ItemNum,0),MATCH(J$1,Districts,0))*'Blend Sheet'!$I72)+(INDEX(ItemCosts,MATCH('Blend Sheet'!$J$4,ItemNum,0),MATCH(J$1,Districts,0))*'Blend Sheet'!$J72)+(INDEX(ItemCosts,MATCH('Blend Sheet'!$K$4,ItemNum,0),MATCH(J$1,Districts,0))*'Blend Sheet'!$K72)+(INDEX(ItemCosts,MATCH('Blend Sheet'!$L$4,ItemNum,0),MATCH(J$1,Districts,0))*'Blend Sheet'!$L72)+(INDEX(ItemCosts,MATCH('Blend Sheet'!$M$4,ItemNum,0),MATCH(J$1,Districts,0))*'Blend Sheet'!$M72)+(INDEX(ItemCosts,MATCH('Blend Sheet'!$N$4,ItemNum,0),MATCH(J$1,Districts,0))*'Blend Sheet'!$N72)+(INDEX(ItemCosts,MATCH('Blend Sheet'!$O$4,ItemNum,0),MATCH(J$1,Districts,0))*'Blend Sheet'!$O72)+(INDEX(ItemCosts,MATCH('Blend Sheet'!$P$4,ItemNum,0),MATCH(J$1,Districts,0))*'Blend Sheet'!$P72)+(INDEX(ItemCosts,MATCH('Blend Sheet'!$Q$4,ItemNum,0),MATCH(J$1,Districts,0))*'Blend Sheet'!$Q72)+(INDEX(ItemCosts,MATCH('Blend Sheet'!$R$4,ItemNum,0),MATCH(J$1,Districts,0))*'Blend Sheet'!$R72)+(INDEX(ItemCosts,MATCH('Blend Sheet'!$S$4,ItemNum,0),MATCH(J$1,Districts,0))*'Blend Sheet'!$S72)+(INDEX(ItemCosts,MATCH('Blend Sheet'!$T$4,ItemNum,0),MATCH(J$1,Districts,0))*'Blend Sheet'!$T72)+(INDEX(ItemCosts,MATCH('Blend Sheet'!$U$4,ItemNum,0),MATCH(J$1,Districts,0))*'Blend Sheet'!$U72)+(INDEX(ItemCosts,MATCH('Blend Sheet'!$V$4,ItemNum,0),MATCH(J$1,Districts,0))*'Blend Sheet'!$V72)+(INDEX(ItemCosts,MATCH('Blend Sheet'!$W$4,ItemNum,0),MATCH(J$1,Districts,0))*'Blend Sheet'!$W72)+(INDEX(ItemCosts,MATCH('Blend Sheet'!$X$4,ItemNum,0),MATCH(J$1,Districts,0))*'Blend Sheet'!$X72)+(INDEX(ItemCosts,MATCH('Blend Sheet'!$Y$4,ItemNum,0),MATCH(J$1,Districts,0))*'Blend Sheet'!$Y72)+(INDEX(ItemCosts,MATCH('Blend Sheet'!$Z$4,ItemNum,0),MATCH(J$1,Districts,0))*'Blend Sheet'!$Z72)+(INDEX(ItemCosts,MATCH('Blend Sheet'!$AA$4,ItemNum,0),MATCH(J$1,Districts,0))*'Blend Sheet'!$AA72)+(INDEX(ItemCosts,MATCH('Blend Sheet'!$AB$4,ItemNum,0),MATCH(J$1,Districts,0))*'Blend Sheet'!$AB72)+(INDEX(ItemCosts,MATCH('Blend Sheet'!$AC$4,ItemNum,0),MATCH(J$1,Districts,0))*'Blend Sheet'!$AC72)+(INDEX(ItemCosts,MATCH('Blend Sheet'!$AD$4,ItemNum,0),MATCH(J$1,Districts,0))*'Blend Sheet'!$AD72)+(INDEX(ItemCosts,MATCH('Blend Sheet'!$AE$4,ItemNum,0),MATCH(J$1,Districts,0))*'Blend Sheet'!$AE72)+(INDEX(ItemCosts,MATCH('Blend Sheet'!$AF$4,ItemNum,0),MATCH(J$1,Districts,0))*'Blend Sheet'!$AF72)+(INDEX(ItemCosts,MATCH('Blend Sheet'!$AG$4,ItemNum,0),MATCH(J$1,Districts,0))*'Blend Sheet'!$AG72)+(INDEX(ItemCosts,MATCH('Blend Sheet'!$AH$4,ItemNum,0),MATCH(J$1,Districts,0))*'Blend Sheet'!$AH72)+(INDEX(ItemCosts,MATCH('Blend Sheet'!$AI$4,ItemNum,0),MATCH(J$1,Districts,0))*'Blend Sheet'!$AI72)+(INDEX(ItemCosts,MATCH('Blend Sheet'!$AJ$4,ItemNum,0),MATCH(J$1,Districts,0))*'Blend Sheet'!$AJ72)+(INDEX(ItemCosts,MATCH('Blend Sheet'!$AK$4,ItemNum,0),MATCH(J$1,Districts,0))*'Blend Sheet'!$AK72)+(INDEX(ItemCosts,MATCH('Blend Sheet'!$AL$4,ItemNum,0),MATCH(J$1,Districts,0))*'Blend Sheet'!$AL72)+(INDEX(ItemCosts,MATCH('Blend Sheet'!$AM$4,ItemNum,0),MATCH(J$1,Districts,0))*'Blend Sheet'!$AM72)+(INDEX(ItemCosts,MATCH('Blend Sheet'!$AN$4,ItemNum,0),MATCH(J$1,Districts,0))*'Blend Sheet'!$AN72)+(INDEX(ItemCosts,MATCH('Blend Sheet'!$AO$4,ItemNum,0),MATCH(J$1,Districts,0))*'Blend Sheet'!$AO72)+(INDEX(ItemCosts,MATCH('Blend Sheet'!$AP$4,ItemNum,0),MATCH(J$1,Districts,0))*'Blend Sheet'!$AP72)+(INDEX(ItemCosts,MATCH('Blend Sheet'!$AQ$4,ItemNum,0),MATCH(J$1,Districts,0))*'Blend Sheet'!$AQ72)+(INDEX(ItemCosts,MATCH('Blend Sheet'!$AR$4,ItemNum,0),MATCH(J$1,Districts,0))*'Blend Sheet'!$AR72)+(INDEX(ItemCosts,MATCH('Blend Sheet'!$AS$4,ItemNum,0),MATCH(J$1,Districts,0))*'Blend Sheet'!$AS72)</f>
        <v>#N/A</v>
      </c>
      <c r="K69" s="5" t="e">
        <f>(INDEX(ItemCosts,MATCH('Blend Sheet'!$C$4,ItemNum,0),MATCH(K$1,Districts,0))*'Blend Sheet'!$C72)+(INDEX(ItemCosts,MATCH('Blend Sheet'!$D$4,ItemNum,0),MATCH(K$1,Districts,0))*'Blend Sheet'!$D72)+(INDEX(ItemCosts,MATCH('Blend Sheet'!$E$4,ItemNum,0),MATCH(K$1,Districts,0))*'Blend Sheet'!$E72)+(INDEX(ItemCosts,MATCH('Blend Sheet'!$F$4,ItemNum,0),MATCH(K$1,Districts,0))*'Blend Sheet'!$F72)+(INDEX(ItemCosts,MATCH('Blend Sheet'!$G$4,ItemNum,0),MATCH(K$1,Districts,0))*'Blend Sheet'!$G72)+(INDEX(ItemCosts,MATCH('Blend Sheet'!$H$4,ItemNum,0),MATCH(K$1,Districts,0))*'Blend Sheet'!$H72)+(INDEX(ItemCosts,MATCH('Blend Sheet'!$I$4,ItemNum,0),MATCH(K$1,Districts,0))*'Blend Sheet'!$I72)+(INDEX(ItemCosts,MATCH('Blend Sheet'!$J$4,ItemNum,0),MATCH(K$1,Districts,0))*'Blend Sheet'!$J72)+(INDEX(ItemCosts,MATCH('Blend Sheet'!$K$4,ItemNum,0),MATCH(K$1,Districts,0))*'Blend Sheet'!$K72)+(INDEX(ItemCosts,MATCH('Blend Sheet'!$L$4,ItemNum,0),MATCH(K$1,Districts,0))*'Blend Sheet'!$L72)+(INDEX(ItemCosts,MATCH('Blend Sheet'!$M$4,ItemNum,0),MATCH(K$1,Districts,0))*'Blend Sheet'!$M72)+(INDEX(ItemCosts,MATCH('Blend Sheet'!$N$4,ItemNum,0),MATCH(K$1,Districts,0))*'Blend Sheet'!$N72)+(INDEX(ItemCosts,MATCH('Blend Sheet'!$O$4,ItemNum,0),MATCH(K$1,Districts,0))*'Blend Sheet'!$O72)+(INDEX(ItemCosts,MATCH('Blend Sheet'!$P$4,ItemNum,0),MATCH(K$1,Districts,0))*'Blend Sheet'!$P72)+(INDEX(ItemCosts,MATCH('Blend Sheet'!$Q$4,ItemNum,0),MATCH(K$1,Districts,0))*'Blend Sheet'!$Q72)+(INDEX(ItemCosts,MATCH('Blend Sheet'!$R$4,ItemNum,0),MATCH(K$1,Districts,0))*'Blend Sheet'!$R72)+(INDEX(ItemCosts,MATCH('Blend Sheet'!$S$4,ItemNum,0),MATCH(K$1,Districts,0))*'Blend Sheet'!$S72)+(INDEX(ItemCosts,MATCH('Blend Sheet'!$T$4,ItemNum,0),MATCH(K$1,Districts,0))*'Blend Sheet'!$T72)+(INDEX(ItemCosts,MATCH('Blend Sheet'!$U$4,ItemNum,0),MATCH(K$1,Districts,0))*'Blend Sheet'!$U72)+(INDEX(ItemCosts,MATCH('Blend Sheet'!$V$4,ItemNum,0),MATCH(K$1,Districts,0))*'Blend Sheet'!$V72)+(INDEX(ItemCosts,MATCH('Blend Sheet'!$W$4,ItemNum,0),MATCH(K$1,Districts,0))*'Blend Sheet'!$W72)+(INDEX(ItemCosts,MATCH('Blend Sheet'!$X$4,ItemNum,0),MATCH(K$1,Districts,0))*'Blend Sheet'!$X72)+(INDEX(ItemCosts,MATCH('Blend Sheet'!$Y$4,ItemNum,0),MATCH(K$1,Districts,0))*'Blend Sheet'!$Y72)+(INDEX(ItemCosts,MATCH('Blend Sheet'!$Z$4,ItemNum,0),MATCH(K$1,Districts,0))*'Blend Sheet'!$Z72)+(INDEX(ItemCosts,MATCH('Blend Sheet'!$AA$4,ItemNum,0),MATCH(K$1,Districts,0))*'Blend Sheet'!$AA72)+(INDEX(ItemCosts,MATCH('Blend Sheet'!$AB$4,ItemNum,0),MATCH(K$1,Districts,0))*'Blend Sheet'!$AB72)+(INDEX(ItemCosts,MATCH('Blend Sheet'!$AC$4,ItemNum,0),MATCH(K$1,Districts,0))*'Blend Sheet'!$AC72)+(INDEX(ItemCosts,MATCH('Blend Sheet'!$AD$4,ItemNum,0),MATCH(K$1,Districts,0))*'Blend Sheet'!$AD72)+(INDEX(ItemCosts,MATCH('Blend Sheet'!$AE$4,ItemNum,0),MATCH(K$1,Districts,0))*'Blend Sheet'!$AE72)+(INDEX(ItemCosts,MATCH('Blend Sheet'!$AF$4,ItemNum,0),MATCH(K$1,Districts,0))*'Blend Sheet'!$AF72)+(INDEX(ItemCosts,MATCH('Blend Sheet'!$AG$4,ItemNum,0),MATCH(K$1,Districts,0))*'Blend Sheet'!$AG72)+(INDEX(ItemCosts,MATCH('Blend Sheet'!$AH$4,ItemNum,0),MATCH(K$1,Districts,0))*'Blend Sheet'!$AH72)+(INDEX(ItemCosts,MATCH('Blend Sheet'!$AI$4,ItemNum,0),MATCH(K$1,Districts,0))*'Blend Sheet'!$AI72)+(INDEX(ItemCosts,MATCH('Blend Sheet'!$AJ$4,ItemNum,0),MATCH(K$1,Districts,0))*'Blend Sheet'!$AJ72)+(INDEX(ItemCosts,MATCH('Blend Sheet'!$AK$4,ItemNum,0),MATCH(K$1,Districts,0))*'Blend Sheet'!$AK72)+(INDEX(ItemCosts,MATCH('Blend Sheet'!$AL$4,ItemNum,0),MATCH(K$1,Districts,0))*'Blend Sheet'!$AL72)+(INDEX(ItemCosts,MATCH('Blend Sheet'!$AM$4,ItemNum,0),MATCH(K$1,Districts,0))*'Blend Sheet'!$AM72)+(INDEX(ItemCosts,MATCH('Blend Sheet'!$AN$4,ItemNum,0),MATCH(K$1,Districts,0))*'Blend Sheet'!$AN72)+(INDEX(ItemCosts,MATCH('Blend Sheet'!$AO$4,ItemNum,0),MATCH(K$1,Districts,0))*'Blend Sheet'!$AO72)+(INDEX(ItemCosts,MATCH('Blend Sheet'!$AP$4,ItemNum,0),MATCH(K$1,Districts,0))*'Blend Sheet'!$AP72)+(INDEX(ItemCosts,MATCH('Blend Sheet'!$AQ$4,ItemNum,0),MATCH(K$1,Districts,0))*'Blend Sheet'!$AQ72)+(INDEX(ItemCosts,MATCH('Blend Sheet'!$AR$4,ItemNum,0),MATCH(K$1,Districts,0))*'Blend Sheet'!$AR72)+(INDEX(ItemCosts,MATCH('Blend Sheet'!$AS$4,ItemNum,0),MATCH(K$1,Districts,0))*'Blend Sheet'!$AS72)</f>
        <v>#N/A</v>
      </c>
      <c r="L69" s="5" t="e">
        <f>(INDEX(ItemCosts,MATCH('Blend Sheet'!$C$4,ItemNum,0),MATCH(L$1,Districts,0))*'Blend Sheet'!$C72)+(INDEX(ItemCosts,MATCH('Blend Sheet'!$D$4,ItemNum,0),MATCH(L$1,Districts,0))*'Blend Sheet'!$D72)+(INDEX(ItemCosts,MATCH('Blend Sheet'!$E$4,ItemNum,0),MATCH(L$1,Districts,0))*'Blend Sheet'!$E72)+(INDEX(ItemCosts,MATCH('Blend Sheet'!$F$4,ItemNum,0),MATCH(L$1,Districts,0))*'Blend Sheet'!$F72)+(INDEX(ItemCosts,MATCH('Blend Sheet'!$G$4,ItemNum,0),MATCH(L$1,Districts,0))*'Blend Sheet'!$G72)+(INDEX(ItemCosts,MATCH('Blend Sheet'!$H$4,ItemNum,0),MATCH(L$1,Districts,0))*'Blend Sheet'!$H72)+(INDEX(ItemCosts,MATCH('Blend Sheet'!$I$4,ItemNum,0),MATCH(L$1,Districts,0))*'Blend Sheet'!$I72)+(INDEX(ItemCosts,MATCH('Blend Sheet'!$J$4,ItemNum,0),MATCH(L$1,Districts,0))*'Blend Sheet'!$J72)+(INDEX(ItemCosts,MATCH('Blend Sheet'!$K$4,ItemNum,0),MATCH(L$1,Districts,0))*'Blend Sheet'!$K72)+(INDEX(ItemCosts,MATCH('Blend Sheet'!$L$4,ItemNum,0),MATCH(L$1,Districts,0))*'Blend Sheet'!$L72)+(INDEX(ItemCosts,MATCH('Blend Sheet'!$M$4,ItemNum,0),MATCH(L$1,Districts,0))*'Blend Sheet'!$M72)+(INDEX(ItemCosts,MATCH('Blend Sheet'!$N$4,ItemNum,0),MATCH(L$1,Districts,0))*'Blend Sheet'!$N72)+(INDEX(ItemCosts,MATCH('Blend Sheet'!$O$4,ItemNum,0),MATCH(L$1,Districts,0))*'Blend Sheet'!$O72)+(INDEX(ItemCosts,MATCH('Blend Sheet'!$P$4,ItemNum,0),MATCH(L$1,Districts,0))*'Blend Sheet'!$P72)+(INDEX(ItemCosts,MATCH('Blend Sheet'!$Q$4,ItemNum,0),MATCH(L$1,Districts,0))*'Blend Sheet'!$Q72)+(INDEX(ItemCosts,MATCH('Blend Sheet'!$R$4,ItemNum,0),MATCH(L$1,Districts,0))*'Blend Sheet'!$R72)+(INDEX(ItemCosts,MATCH('Blend Sheet'!$S$4,ItemNum,0),MATCH(L$1,Districts,0))*'Blend Sheet'!$S72)+(INDEX(ItemCosts,MATCH('Blend Sheet'!$T$4,ItemNum,0),MATCH(L$1,Districts,0))*'Blend Sheet'!$T72)+(INDEX(ItemCosts,MATCH('Blend Sheet'!$U$4,ItemNum,0),MATCH(L$1,Districts,0))*'Blend Sheet'!$U72)+(INDEX(ItemCosts,MATCH('Blend Sheet'!$V$4,ItemNum,0),MATCH(L$1,Districts,0))*'Blend Sheet'!$V72)+(INDEX(ItemCosts,MATCH('Blend Sheet'!$W$4,ItemNum,0),MATCH(L$1,Districts,0))*'Blend Sheet'!$W72)+(INDEX(ItemCosts,MATCH('Blend Sheet'!$X$4,ItemNum,0),MATCH(L$1,Districts,0))*'Blend Sheet'!$X72)+(INDEX(ItemCosts,MATCH('Blend Sheet'!$Y$4,ItemNum,0),MATCH(L$1,Districts,0))*'Blend Sheet'!$Y72)+(INDEX(ItemCosts,MATCH('Blend Sheet'!$Z$4,ItemNum,0),MATCH(L$1,Districts,0))*'Blend Sheet'!$Z72)+(INDEX(ItemCosts,MATCH('Blend Sheet'!$AA$4,ItemNum,0),MATCH(L$1,Districts,0))*'Blend Sheet'!$AA72)+(INDEX(ItemCosts,MATCH('Blend Sheet'!$AB$4,ItemNum,0),MATCH(L$1,Districts,0))*'Blend Sheet'!$AB72)+(INDEX(ItemCosts,MATCH('Blend Sheet'!$AC$4,ItemNum,0),MATCH(L$1,Districts,0))*'Blend Sheet'!$AC72)+(INDEX(ItemCosts,MATCH('Blend Sheet'!$AD$4,ItemNum,0),MATCH(L$1,Districts,0))*'Blend Sheet'!$AD72)+(INDEX(ItemCosts,MATCH('Blend Sheet'!$AE$4,ItemNum,0),MATCH(L$1,Districts,0))*'Blend Sheet'!$AE72)+(INDEX(ItemCosts,MATCH('Blend Sheet'!$AF$4,ItemNum,0),MATCH(L$1,Districts,0))*'Blend Sheet'!$AF72)+(INDEX(ItemCosts,MATCH('Blend Sheet'!$AG$4,ItemNum,0),MATCH(L$1,Districts,0))*'Blend Sheet'!$AG72)+(INDEX(ItemCosts,MATCH('Blend Sheet'!$AH$4,ItemNum,0),MATCH(L$1,Districts,0))*'Blend Sheet'!$AH72)+(INDEX(ItemCosts,MATCH('Blend Sheet'!$AI$4,ItemNum,0),MATCH(L$1,Districts,0))*'Blend Sheet'!$AI72)+(INDEX(ItemCosts,MATCH('Blend Sheet'!$AJ$4,ItemNum,0),MATCH(L$1,Districts,0))*'Blend Sheet'!$AJ72)+(INDEX(ItemCosts,MATCH('Blend Sheet'!$AK$4,ItemNum,0),MATCH(L$1,Districts,0))*'Blend Sheet'!$AK72)+(INDEX(ItemCosts,MATCH('Blend Sheet'!$AL$4,ItemNum,0),MATCH(L$1,Districts,0))*'Blend Sheet'!$AL72)+(INDEX(ItemCosts,MATCH('Blend Sheet'!$AM$4,ItemNum,0),MATCH(L$1,Districts,0))*'Blend Sheet'!$AM72)+(INDEX(ItemCosts,MATCH('Blend Sheet'!$AN$4,ItemNum,0),MATCH(L$1,Districts,0))*'Blend Sheet'!$AN72)+(INDEX(ItemCosts,MATCH('Blend Sheet'!$AO$4,ItemNum,0),MATCH(L$1,Districts,0))*'Blend Sheet'!$AO72)+(INDEX(ItemCosts,MATCH('Blend Sheet'!$AP$4,ItemNum,0),MATCH(L$1,Districts,0))*'Blend Sheet'!$AP72)+(INDEX(ItemCosts,MATCH('Blend Sheet'!$AQ$4,ItemNum,0),MATCH(L$1,Districts,0))*'Blend Sheet'!$AQ72)+(INDEX(ItemCosts,MATCH('Blend Sheet'!$AR$4,ItemNum,0),MATCH(L$1,Districts,0))*'Blend Sheet'!$AR72)+(INDEX(ItemCosts,MATCH('Blend Sheet'!$AS$4,ItemNum,0),MATCH(L$1,Districts,0))*'Blend Sheet'!$AS72)</f>
        <v>#N/A</v>
      </c>
      <c r="M69" s="191"/>
      <c r="N69" s="34" t="e">
        <f>D69/'Blend Sheet'!$BA72</f>
        <v>#N/A</v>
      </c>
      <c r="O69" s="34" t="e">
        <f>E69/'Blend Sheet'!$BA72</f>
        <v>#N/A</v>
      </c>
      <c r="P69" s="34" t="e">
        <f>G69/'Blend Sheet'!$BA72</f>
        <v>#N/A</v>
      </c>
      <c r="Q69" s="34" t="e">
        <f>H69/'Blend Sheet'!$BA72</f>
        <v>#N/A</v>
      </c>
      <c r="R69" s="34" t="e">
        <f>I69/'Blend Sheet'!$BA72</f>
        <v>#N/A</v>
      </c>
      <c r="S69" s="34" t="e">
        <f>J69/'Blend Sheet'!$BA72</f>
        <v>#N/A</v>
      </c>
      <c r="T69" s="34" t="e">
        <f>K69/'Blend Sheet'!$BA72</f>
        <v>#N/A</v>
      </c>
      <c r="U69" s="34" t="e">
        <f>L69/'Blend Sheet'!$BA72</f>
        <v>#N/A</v>
      </c>
    </row>
    <row r="70" spans="1:21" x14ac:dyDescent="0.25">
      <c r="A70" t="str">
        <f>'Blend Sheet'!A73</f>
        <v>SanSeal HT</v>
      </c>
      <c r="B70" s="5" t="e">
        <f>(INDEX(ItemCosts,MATCH('Blend Sheet'!$C$4,ItemNum,0),MATCH(B$1,Districts,0))*'Blend Sheet'!$C73)+(INDEX(ItemCosts,MATCH('Blend Sheet'!$D$4,ItemNum,0),MATCH(B$1,Districts,0))*'Blend Sheet'!$D73)+(INDEX(ItemCosts,MATCH('Blend Sheet'!$E$4,ItemNum,0),MATCH(B$1,Districts,0))*'Blend Sheet'!$E73)+(INDEX(ItemCosts,MATCH('Blend Sheet'!$F$4,ItemNum,0),MATCH(B$1,Districts,0))*'Blend Sheet'!$F73)+(INDEX(ItemCosts,MATCH('Blend Sheet'!$G$4,ItemNum,0),MATCH(B$1,Districts,0))*'Blend Sheet'!$G73)+(INDEX(ItemCosts,MATCH('Blend Sheet'!$H$4,ItemNum,0),MATCH(B$1,Districts,0))*'Blend Sheet'!$H73)+(INDEX(ItemCosts,MATCH('Blend Sheet'!$I$4,ItemNum,0),MATCH(B$1,Districts,0))*'Blend Sheet'!$I73)+(INDEX(ItemCosts,MATCH('Blend Sheet'!$J$4,ItemNum,0),MATCH(B$1,Districts,0))*'Blend Sheet'!$J73)+(INDEX(ItemCosts,MATCH('Blend Sheet'!$K$4,ItemNum,0),MATCH(B$1,Districts,0))*'Blend Sheet'!$K73)+(INDEX(ItemCosts,MATCH('Blend Sheet'!$L$4,ItemNum,0),MATCH(B$1,Districts,0))*'Blend Sheet'!$L73)+(INDEX(ItemCosts,MATCH('Blend Sheet'!$M$4,ItemNum,0),MATCH(B$1,Districts,0))*'Blend Sheet'!$M73)+(INDEX(ItemCosts,MATCH('Blend Sheet'!$N$4,ItemNum,0),MATCH(B$1,Districts,0))*'Blend Sheet'!$N73)+(INDEX(ItemCosts,MATCH('Blend Sheet'!$O$4,ItemNum,0),MATCH(B$1,Districts,0))*'Blend Sheet'!$O73)+(INDEX(ItemCosts,MATCH('Blend Sheet'!$P$4,ItemNum,0),MATCH(B$1,Districts,0))*'Blend Sheet'!$P73)+(INDEX(ItemCosts,MATCH('Blend Sheet'!$Q$4,ItemNum,0),MATCH(B$1,Districts,0))*'Blend Sheet'!$Q73)+(INDEX(ItemCosts,MATCH('Blend Sheet'!$R$4,ItemNum,0),MATCH(B$1,Districts,0))*'Blend Sheet'!$R73)+(INDEX(ItemCosts,MATCH('Blend Sheet'!$S$4,ItemNum,0),MATCH(B$1,Districts,0))*'Blend Sheet'!$S73)+(INDEX(ItemCosts,MATCH('Blend Sheet'!$T$4,ItemNum,0),MATCH(B$1,Districts,0))*'Blend Sheet'!$T73)+(INDEX(ItemCosts,MATCH('Blend Sheet'!$U$4,ItemNum,0),MATCH(B$1,Districts,0))*'Blend Sheet'!$U73)+(INDEX(ItemCosts,MATCH('Blend Sheet'!$V$4,ItemNum,0),MATCH(B$1,Districts,0))*'Blend Sheet'!$V73)+(INDEX(ItemCosts,MATCH('Blend Sheet'!$W$4,ItemNum,0),MATCH(B$1,Districts,0))*'Blend Sheet'!$W73)+(INDEX(ItemCosts,MATCH('Blend Sheet'!$X$4,ItemNum,0),MATCH(B$1,Districts,0))*'Blend Sheet'!$X73)+(INDEX(ItemCosts,MATCH('Blend Sheet'!$Y$4,ItemNum,0),MATCH(B$1,Districts,0))*'Blend Sheet'!$Y73)+(INDEX(ItemCosts,MATCH('Blend Sheet'!$Z$4,ItemNum,0),MATCH(B$1,Districts,0))*'Blend Sheet'!$Z73)+(INDEX(ItemCosts,MATCH('Blend Sheet'!$AA$4,ItemNum,0),MATCH(B$1,Districts,0))*'Blend Sheet'!$AA73)+(INDEX(ItemCosts,MATCH('Blend Sheet'!$AB$4,ItemNum,0),MATCH(B$1,Districts,0))*'Blend Sheet'!$AB73)+(INDEX(ItemCosts,MATCH('Blend Sheet'!$AC$4,ItemNum,0),MATCH(B$1,Districts,0))*'Blend Sheet'!$AC73)+(INDEX(ItemCosts,MATCH('Blend Sheet'!$AD$4,ItemNum,0),MATCH(B$1,Districts,0))*'Blend Sheet'!$AD73)+(INDEX(ItemCosts,MATCH('Blend Sheet'!$AE$4,ItemNum,0),MATCH(B$1,Districts,0))*'Blend Sheet'!$AE73)+(INDEX(ItemCosts,MATCH('Blend Sheet'!$AF$4,ItemNum,0),MATCH(B$1,Districts,0))*'Blend Sheet'!$AF73)+(INDEX(ItemCosts,MATCH('Blend Sheet'!$AG$4,ItemNum,0),MATCH(B$1,Districts,0))*'Blend Sheet'!$AG73)+(INDEX(ItemCosts,MATCH('Blend Sheet'!$AH$4,ItemNum,0),MATCH(B$1,Districts,0))*'Blend Sheet'!$AH73)+(INDEX(ItemCosts,MATCH('Blend Sheet'!$AI$4,ItemNum,0),MATCH(B$1,Districts,0))*'Blend Sheet'!$AI73)+(INDEX(ItemCosts,MATCH('Blend Sheet'!$AJ$4,ItemNum,0),MATCH(B$1,Districts,0))*'Blend Sheet'!$AJ73)+(INDEX(ItemCosts,MATCH('Blend Sheet'!$AK$4,ItemNum,0),MATCH(B$1,Districts,0))*'Blend Sheet'!$AK73)+(INDEX(ItemCosts,MATCH('Blend Sheet'!$AL$4,ItemNum,0),MATCH(B$1,Districts,0))*'Blend Sheet'!$AL73)+(INDEX(ItemCosts,MATCH('Blend Sheet'!$AM$4,ItemNum,0),MATCH(B$1,Districts,0))*'Blend Sheet'!$AM73)+(INDEX(ItemCosts,MATCH('Blend Sheet'!$AN$4,ItemNum,0),MATCH(B$1,Districts,0))*'Blend Sheet'!$AN73)+(INDEX(ItemCosts,MATCH('Blend Sheet'!$AO$4,ItemNum,0),MATCH(B$1,Districts,0))*'Blend Sheet'!$AO73)+(INDEX(ItemCosts,MATCH('Blend Sheet'!$AP$4,ItemNum,0),MATCH(B$1,Districts,0))*'Blend Sheet'!$AP73)+(INDEX(ItemCosts,MATCH('Blend Sheet'!$AQ$4,ItemNum,0),MATCH(B$1,Districts,0))*'Blend Sheet'!$AQ73)+(INDEX(ItemCosts,MATCH('Blend Sheet'!$AR$4,ItemNum,0),MATCH(B$1,Districts,0))*'Blend Sheet'!$AR73)+(INDEX(ItemCosts,MATCH('Blend Sheet'!$AS$4,ItemNum,0),MATCH(B$1,Districts,0))*'Blend Sheet'!$AS73)</f>
        <v>#N/A</v>
      </c>
      <c r="C70" s="5" t="e">
        <f>(INDEX(ItemCosts,MATCH('Blend Sheet'!$C$4,ItemNum,0),MATCH(C$1,Districts,0))*'Blend Sheet'!$C73)+(INDEX(ItemCosts,MATCH('Blend Sheet'!$D$4,ItemNum,0),MATCH(C$1,Districts,0))*'Blend Sheet'!$D73)+(INDEX(ItemCosts,MATCH('Blend Sheet'!$E$4,ItemNum,0),MATCH(C$1,Districts,0))*'Blend Sheet'!$E73)+(INDEX(ItemCosts,MATCH('Blend Sheet'!$F$4,ItemNum,0),MATCH(C$1,Districts,0))*'Blend Sheet'!$F73)+(INDEX(ItemCosts,MATCH('Blend Sheet'!$G$4,ItemNum,0),MATCH(C$1,Districts,0))*'Blend Sheet'!$G73)+(INDEX(ItemCosts,MATCH('Blend Sheet'!$H$4,ItemNum,0),MATCH(C$1,Districts,0))*'Blend Sheet'!$H73)+(INDEX(ItemCosts,MATCH('Blend Sheet'!$I$4,ItemNum,0),MATCH(C$1,Districts,0))*'Blend Sheet'!$I73)+(INDEX(ItemCosts,MATCH('Blend Sheet'!$J$4,ItemNum,0),MATCH(C$1,Districts,0))*'Blend Sheet'!$J73)+(INDEX(ItemCosts,MATCH('Blend Sheet'!$K$4,ItemNum,0),MATCH(C$1,Districts,0))*'Blend Sheet'!$K73)+(INDEX(ItemCosts,MATCH('Blend Sheet'!$L$4,ItemNum,0),MATCH(C$1,Districts,0))*'Blend Sheet'!$L73)+(INDEX(ItemCosts,MATCH('Blend Sheet'!$M$4,ItemNum,0),MATCH(C$1,Districts,0))*'Blend Sheet'!$M73)+(INDEX(ItemCosts,MATCH('Blend Sheet'!$N$4,ItemNum,0),MATCH(C$1,Districts,0))*'Blend Sheet'!$N73)+(INDEX(ItemCosts,MATCH('Blend Sheet'!$O$4,ItemNum,0),MATCH(C$1,Districts,0))*'Blend Sheet'!$O73)+(INDEX(ItemCosts,MATCH('Blend Sheet'!$P$4,ItemNum,0),MATCH(C$1,Districts,0))*'Blend Sheet'!$P73)+(INDEX(ItemCosts,MATCH('Blend Sheet'!$Q$4,ItemNum,0),MATCH(C$1,Districts,0))*'Blend Sheet'!$Q73)+(INDEX(ItemCosts,MATCH('Blend Sheet'!$R$4,ItemNum,0),MATCH(C$1,Districts,0))*'Blend Sheet'!$R73)+(INDEX(ItemCosts,MATCH('Blend Sheet'!$S$4,ItemNum,0),MATCH(C$1,Districts,0))*'Blend Sheet'!$S73)+(INDEX(ItemCosts,MATCH('Blend Sheet'!$T$4,ItemNum,0),MATCH(C$1,Districts,0))*'Blend Sheet'!$T73)+(INDEX(ItemCosts,MATCH('Blend Sheet'!$U$4,ItemNum,0),MATCH(C$1,Districts,0))*'Blend Sheet'!$U73)+(INDEX(ItemCosts,MATCH('Blend Sheet'!$V$4,ItemNum,0),MATCH(C$1,Districts,0))*'Blend Sheet'!$V73)+(INDEX(ItemCosts,MATCH('Blend Sheet'!$W$4,ItemNum,0),MATCH(C$1,Districts,0))*'Blend Sheet'!$W73)+(INDEX(ItemCosts,MATCH('Blend Sheet'!$X$4,ItemNum,0),MATCH(C$1,Districts,0))*'Blend Sheet'!$X73)+(INDEX(ItemCosts,MATCH('Blend Sheet'!$Y$4,ItemNum,0),MATCH(C$1,Districts,0))*'Blend Sheet'!$Y73)+(INDEX(ItemCosts,MATCH('Blend Sheet'!$Z$4,ItemNum,0),MATCH(C$1,Districts,0))*'Blend Sheet'!$Z73)+(INDEX(ItemCosts,MATCH('Blend Sheet'!$AA$4,ItemNum,0),MATCH(C$1,Districts,0))*'Blend Sheet'!$AA73)+(INDEX(ItemCosts,MATCH('Blend Sheet'!$AB$4,ItemNum,0),MATCH(C$1,Districts,0))*'Blend Sheet'!$AB73)+(INDEX(ItemCosts,MATCH('Blend Sheet'!$AC$4,ItemNum,0),MATCH(C$1,Districts,0))*'Blend Sheet'!$AC73)+(INDEX(ItemCosts,MATCH('Blend Sheet'!$AD$4,ItemNum,0),MATCH(C$1,Districts,0))*'Blend Sheet'!$AD73)+(INDEX(ItemCosts,MATCH('Blend Sheet'!$AE$4,ItemNum,0),MATCH(C$1,Districts,0))*'Blend Sheet'!$AE73)+(INDEX(ItemCosts,MATCH('Blend Sheet'!$AF$4,ItemNum,0),MATCH(C$1,Districts,0))*'Blend Sheet'!$AF73)+(INDEX(ItemCosts,MATCH('Blend Sheet'!$AG$4,ItemNum,0),MATCH(C$1,Districts,0))*'Blend Sheet'!$AG73)+(INDEX(ItemCosts,MATCH('Blend Sheet'!$AH$4,ItemNum,0),MATCH(C$1,Districts,0))*'Blend Sheet'!$AH73)+(INDEX(ItemCosts,MATCH('Blend Sheet'!$AI$4,ItemNum,0),MATCH(C$1,Districts,0))*'Blend Sheet'!$AI73)+(INDEX(ItemCosts,MATCH('Blend Sheet'!$AJ$4,ItemNum,0),MATCH(C$1,Districts,0))*'Blend Sheet'!$AJ73)+(INDEX(ItemCosts,MATCH('Blend Sheet'!$AK$4,ItemNum,0),MATCH(C$1,Districts,0))*'Blend Sheet'!$AK73)+(INDEX(ItemCosts,MATCH('Blend Sheet'!$AL$4,ItemNum,0),MATCH(C$1,Districts,0))*'Blend Sheet'!$AL73)+(INDEX(ItemCosts,MATCH('Blend Sheet'!$AM$4,ItemNum,0),MATCH(C$1,Districts,0))*'Blend Sheet'!$AM73)+(INDEX(ItemCosts,MATCH('Blend Sheet'!$AN$4,ItemNum,0),MATCH(C$1,Districts,0))*'Blend Sheet'!$AN73)+(INDEX(ItemCosts,MATCH('Blend Sheet'!$AO$4,ItemNum,0),MATCH(C$1,Districts,0))*'Blend Sheet'!$AO73)+(INDEX(ItemCosts,MATCH('Blend Sheet'!$AP$4,ItemNum,0),MATCH(C$1,Districts,0))*'Blend Sheet'!$AP73)+(INDEX(ItemCosts,MATCH('Blend Sheet'!$AQ$4,ItemNum,0),MATCH(C$1,Districts,0))*'Blend Sheet'!$AQ73)+(INDEX(ItemCosts,MATCH('Blend Sheet'!$AR$4,ItemNum,0),MATCH(C$1,Districts,0))*'Blend Sheet'!$AR73)+(INDEX(ItemCosts,MATCH('Blend Sheet'!$AS$4,ItemNum,0),MATCH(C$1,Districts,0))*'Blend Sheet'!$AS73)</f>
        <v>#N/A</v>
      </c>
      <c r="D70" s="5" t="e">
        <f>(INDEX(ItemCosts,MATCH('Blend Sheet'!$C$4,ItemNum,0),MATCH(D$1,Districts,0))*'Blend Sheet'!$C73)+(INDEX(ItemCosts,MATCH('Blend Sheet'!$D$4,ItemNum,0),MATCH(D$1,Districts,0))*'Blend Sheet'!$D73)+(INDEX(ItemCosts,MATCH('Blend Sheet'!$E$4,ItemNum,0),MATCH(D$1,Districts,0))*'Blend Sheet'!$E73)+(INDEX(ItemCosts,MATCH('Blend Sheet'!$F$4,ItemNum,0),MATCH(D$1,Districts,0))*'Blend Sheet'!$F73)+(INDEX(ItemCosts,MATCH('Blend Sheet'!$G$4,ItemNum,0),MATCH(D$1,Districts,0))*'Blend Sheet'!$G73)+(INDEX(ItemCosts,MATCH('Blend Sheet'!$H$4,ItemNum,0),MATCH(D$1,Districts,0))*'Blend Sheet'!$H73)+(INDEX(ItemCosts,MATCH('Blend Sheet'!$I$4,ItemNum,0),MATCH(D$1,Districts,0))*'Blend Sheet'!$I73)+(INDEX(ItemCosts,MATCH('Blend Sheet'!$J$4,ItemNum,0),MATCH(D$1,Districts,0))*'Blend Sheet'!$J73)+(INDEX(ItemCosts,MATCH('Blend Sheet'!$K$4,ItemNum,0),MATCH(D$1,Districts,0))*'Blend Sheet'!$K73)+(INDEX(ItemCosts,MATCH('Blend Sheet'!$L$4,ItemNum,0),MATCH(D$1,Districts,0))*'Blend Sheet'!$L73)+(INDEX(ItemCosts,MATCH('Blend Sheet'!$M$4,ItemNum,0),MATCH(D$1,Districts,0))*'Blend Sheet'!$M73)+(INDEX(ItemCosts,MATCH('Blend Sheet'!$N$4,ItemNum,0),MATCH(D$1,Districts,0))*'Blend Sheet'!$N73)+(INDEX(ItemCosts,MATCH('Blend Sheet'!$O$4,ItemNum,0),MATCH(D$1,Districts,0))*'Blend Sheet'!$O73)+(INDEX(ItemCosts,MATCH('Blend Sheet'!$P$4,ItemNum,0),MATCH(D$1,Districts,0))*'Blend Sheet'!$P73)+(INDEX(ItemCosts,MATCH('Blend Sheet'!$Q$4,ItemNum,0),MATCH(D$1,Districts,0))*'Blend Sheet'!$Q73)+(INDEX(ItemCosts,MATCH('Blend Sheet'!$R$4,ItemNum,0),MATCH(D$1,Districts,0))*'Blend Sheet'!$R73)+(INDEX(ItemCosts,MATCH('Blend Sheet'!$S$4,ItemNum,0),MATCH(D$1,Districts,0))*'Blend Sheet'!$S73)+(INDEX(ItemCosts,MATCH('Blend Sheet'!$T$4,ItemNum,0),MATCH(D$1,Districts,0))*'Blend Sheet'!$T73)+(INDEX(ItemCosts,MATCH('Blend Sheet'!$U$4,ItemNum,0),MATCH(D$1,Districts,0))*'Blend Sheet'!$U73)+(INDEX(ItemCosts,MATCH('Blend Sheet'!$V$4,ItemNum,0),MATCH(D$1,Districts,0))*'Blend Sheet'!$V73)+(INDEX(ItemCosts,MATCH('Blend Sheet'!$W$4,ItemNum,0),MATCH(D$1,Districts,0))*'Blend Sheet'!$W73)+(INDEX(ItemCosts,MATCH('Blend Sheet'!$X$4,ItemNum,0),MATCH(D$1,Districts,0))*'Blend Sheet'!$X73)+(INDEX(ItemCosts,MATCH('Blend Sheet'!$Y$4,ItemNum,0),MATCH(D$1,Districts,0))*'Blend Sheet'!$Y73)+(INDEX(ItemCosts,MATCH('Blend Sheet'!$Z$4,ItemNum,0),MATCH(D$1,Districts,0))*'Blend Sheet'!$Z73)+(INDEX(ItemCosts,MATCH('Blend Sheet'!$AA$4,ItemNum,0),MATCH(D$1,Districts,0))*'Blend Sheet'!$AA73)+(INDEX(ItemCosts,MATCH('Blend Sheet'!$AB$4,ItemNum,0),MATCH(D$1,Districts,0))*'Blend Sheet'!$AB73)+(INDEX(ItemCosts,MATCH('Blend Sheet'!$AC$4,ItemNum,0),MATCH(D$1,Districts,0))*'Blend Sheet'!$AC73)+(INDEX(ItemCosts,MATCH('Blend Sheet'!$AD$4,ItemNum,0),MATCH(D$1,Districts,0))*'Blend Sheet'!$AD73)+(INDEX(ItemCosts,MATCH('Blend Sheet'!$AE$4,ItemNum,0),MATCH(D$1,Districts,0))*'Blend Sheet'!$AE73)+(INDEX(ItemCosts,MATCH('Blend Sheet'!$AF$4,ItemNum,0),MATCH(D$1,Districts,0))*'Blend Sheet'!$AF73)+(INDEX(ItemCosts,MATCH('Blend Sheet'!$AG$4,ItemNum,0),MATCH(D$1,Districts,0))*'Blend Sheet'!$AG73)+(INDEX(ItemCosts,MATCH('Blend Sheet'!$AH$4,ItemNum,0),MATCH(D$1,Districts,0))*'Blend Sheet'!$AH73)+(INDEX(ItemCosts,MATCH('Blend Sheet'!$AI$4,ItemNum,0),MATCH(D$1,Districts,0))*'Blend Sheet'!$AI73)+(INDEX(ItemCosts,MATCH('Blend Sheet'!$AJ$4,ItemNum,0),MATCH(D$1,Districts,0))*'Blend Sheet'!$AJ73)+(INDEX(ItemCosts,MATCH('Blend Sheet'!$AK$4,ItemNum,0),MATCH(D$1,Districts,0))*'Blend Sheet'!$AK73)+(INDEX(ItemCosts,MATCH('Blend Sheet'!$AL$4,ItemNum,0),MATCH(D$1,Districts,0))*'Blend Sheet'!$AL73)+(INDEX(ItemCosts,MATCH('Blend Sheet'!$AM$4,ItemNum,0),MATCH(D$1,Districts,0))*'Blend Sheet'!$AM73)+(INDEX(ItemCosts,MATCH('Blend Sheet'!$AN$4,ItemNum,0),MATCH(D$1,Districts,0))*'Blend Sheet'!$AN73)+(INDEX(ItemCosts,MATCH('Blend Sheet'!$AO$4,ItemNum,0),MATCH(D$1,Districts,0))*'Blend Sheet'!$AO73)+(INDEX(ItemCosts,MATCH('Blend Sheet'!$AP$4,ItemNum,0),MATCH(D$1,Districts,0))*'Blend Sheet'!$AP73)+(INDEX(ItemCosts,MATCH('Blend Sheet'!$AQ$4,ItemNum,0),MATCH(D$1,Districts,0))*'Blend Sheet'!$AQ73)+(INDEX(ItemCosts,MATCH('Blend Sheet'!$AR$4,ItemNum,0),MATCH(D$1,Districts,0))*'Blend Sheet'!$AR73)+(INDEX(ItemCosts,MATCH('Blend Sheet'!$AS$4,ItemNum,0),MATCH(D$1,Districts,0))*'Blend Sheet'!$AS73)</f>
        <v>#N/A</v>
      </c>
      <c r="E70" s="5" t="e">
        <f>(INDEX(ItemCosts,MATCH('Blend Sheet'!$C$4,ItemNum,0),MATCH(E$1,Districts,0))*'Blend Sheet'!$C73)+(INDEX(ItemCosts,MATCH('Blend Sheet'!$D$4,ItemNum,0),MATCH(E$1,Districts,0))*'Blend Sheet'!$D73)+(INDEX(ItemCosts,MATCH('Blend Sheet'!$E$4,ItemNum,0),MATCH(E$1,Districts,0))*'Blend Sheet'!$E73)+(INDEX(ItemCosts,MATCH('Blend Sheet'!$F$4,ItemNum,0),MATCH(E$1,Districts,0))*'Blend Sheet'!$F73)+(INDEX(ItemCosts,MATCH('Blend Sheet'!$G$4,ItemNum,0),MATCH(E$1,Districts,0))*'Blend Sheet'!$G73)+(INDEX(ItemCosts,MATCH('Blend Sheet'!$H$4,ItemNum,0),MATCH(E$1,Districts,0))*'Blend Sheet'!$H73)+(INDEX(ItemCosts,MATCH('Blend Sheet'!$I$4,ItemNum,0),MATCH(E$1,Districts,0))*'Blend Sheet'!$I73)+(INDEX(ItemCosts,MATCH('Blend Sheet'!$J$4,ItemNum,0),MATCH(E$1,Districts,0))*'Blend Sheet'!$J73)+(INDEX(ItemCosts,MATCH('Blend Sheet'!$K$4,ItemNum,0),MATCH(E$1,Districts,0))*'Blend Sheet'!$K73)+(INDEX(ItemCosts,MATCH('Blend Sheet'!$L$4,ItemNum,0),MATCH(E$1,Districts,0))*'Blend Sheet'!$L73)+(INDEX(ItemCosts,MATCH('Blend Sheet'!$M$4,ItemNum,0),MATCH(E$1,Districts,0))*'Blend Sheet'!$M73)+(INDEX(ItemCosts,MATCH('Blend Sheet'!$N$4,ItemNum,0),MATCH(E$1,Districts,0))*'Blend Sheet'!$N73)+(INDEX(ItemCosts,MATCH('Blend Sheet'!$O$4,ItemNum,0),MATCH(E$1,Districts,0))*'Blend Sheet'!$O73)+(INDEX(ItemCosts,MATCH('Blend Sheet'!$P$4,ItemNum,0),MATCH(E$1,Districts,0))*'Blend Sheet'!$P73)+(INDEX(ItemCosts,MATCH('Blend Sheet'!$Q$4,ItemNum,0),MATCH(E$1,Districts,0))*'Blend Sheet'!$Q73)+(INDEX(ItemCosts,MATCH('Blend Sheet'!$R$4,ItemNum,0),MATCH(E$1,Districts,0))*'Blend Sheet'!$R73)+(INDEX(ItemCosts,MATCH('Blend Sheet'!$S$4,ItemNum,0),MATCH(E$1,Districts,0))*'Blend Sheet'!$S73)+(INDEX(ItemCosts,MATCH('Blend Sheet'!$T$4,ItemNum,0),MATCH(E$1,Districts,0))*'Blend Sheet'!$T73)+(INDEX(ItemCosts,MATCH('Blend Sheet'!$U$4,ItemNum,0),MATCH(E$1,Districts,0))*'Blend Sheet'!$U73)+(INDEX(ItemCosts,MATCH('Blend Sheet'!$V$4,ItemNum,0),MATCH(E$1,Districts,0))*'Blend Sheet'!$V73)+(INDEX(ItemCosts,MATCH('Blend Sheet'!$W$4,ItemNum,0),MATCH(E$1,Districts,0))*'Blend Sheet'!$W73)+(INDEX(ItemCosts,MATCH('Blend Sheet'!$X$4,ItemNum,0),MATCH(E$1,Districts,0))*'Blend Sheet'!$X73)+(INDEX(ItemCosts,MATCH('Blend Sheet'!$Y$4,ItemNum,0),MATCH(E$1,Districts,0))*'Blend Sheet'!$Y73)+(INDEX(ItemCosts,MATCH('Blend Sheet'!$Z$4,ItemNum,0),MATCH(E$1,Districts,0))*'Blend Sheet'!$Z73)+(INDEX(ItemCosts,MATCH('Blend Sheet'!$AA$4,ItemNum,0),MATCH(E$1,Districts,0))*'Blend Sheet'!$AA73)+(INDEX(ItemCosts,MATCH('Blend Sheet'!$AB$4,ItemNum,0),MATCH(E$1,Districts,0))*'Blend Sheet'!$AB73)+(INDEX(ItemCosts,MATCH('Blend Sheet'!$AC$4,ItemNum,0),MATCH(E$1,Districts,0))*'Blend Sheet'!$AC73)+(INDEX(ItemCosts,MATCH('Blend Sheet'!$AD$4,ItemNum,0),MATCH(E$1,Districts,0))*'Blend Sheet'!$AD73)+(INDEX(ItemCosts,MATCH('Blend Sheet'!$AE$4,ItemNum,0),MATCH(E$1,Districts,0))*'Blend Sheet'!$AE73)+(INDEX(ItemCosts,MATCH('Blend Sheet'!$AF$4,ItemNum,0),MATCH(E$1,Districts,0))*'Blend Sheet'!$AF73)+(INDEX(ItemCosts,MATCH('Blend Sheet'!$AG$4,ItemNum,0),MATCH(E$1,Districts,0))*'Blend Sheet'!$AG73)+(INDEX(ItemCosts,MATCH('Blend Sheet'!$AH$4,ItemNum,0),MATCH(E$1,Districts,0))*'Blend Sheet'!$AH73)+(INDEX(ItemCosts,MATCH('Blend Sheet'!$AI$4,ItemNum,0),MATCH(E$1,Districts,0))*'Blend Sheet'!$AI73)+(INDEX(ItemCosts,MATCH('Blend Sheet'!$AJ$4,ItemNum,0),MATCH(E$1,Districts,0))*'Blend Sheet'!$AJ73)+(INDEX(ItemCosts,MATCH('Blend Sheet'!$AK$4,ItemNum,0),MATCH(E$1,Districts,0))*'Blend Sheet'!$AK73)+(INDEX(ItemCosts,MATCH('Blend Sheet'!$AL$4,ItemNum,0),MATCH(E$1,Districts,0))*'Blend Sheet'!$AL73)+(INDEX(ItemCosts,MATCH('Blend Sheet'!$AM$4,ItemNum,0),MATCH(E$1,Districts,0))*'Blend Sheet'!$AM73)+(INDEX(ItemCosts,MATCH('Blend Sheet'!$AN$4,ItemNum,0),MATCH(E$1,Districts,0))*'Blend Sheet'!$AN73)+(INDEX(ItemCosts,MATCH('Blend Sheet'!$AO$4,ItemNum,0),MATCH(E$1,Districts,0))*'Blend Sheet'!$AO73)+(INDEX(ItemCosts,MATCH('Blend Sheet'!$AP$4,ItemNum,0),MATCH(E$1,Districts,0))*'Blend Sheet'!$AP73)+(INDEX(ItemCosts,MATCH('Blend Sheet'!$AQ$4,ItemNum,0),MATCH(E$1,Districts,0))*'Blend Sheet'!$AQ73)+(INDEX(ItemCosts,MATCH('Blend Sheet'!$AR$4,ItemNum,0),MATCH(E$1,Districts,0))*'Blend Sheet'!$AR73)+(INDEX(ItemCosts,MATCH('Blend Sheet'!$AS$4,ItemNum,0),MATCH(E$1,Districts,0))*'Blend Sheet'!$AS73)</f>
        <v>#N/A</v>
      </c>
      <c r="F70" s="5" t="e">
        <f>(INDEX(ItemCosts,MATCH('Blend Sheet'!$C$4,ItemNum,0),MATCH(F$1,Districts,0))*'Blend Sheet'!$C73)+(INDEX(ItemCosts,MATCH('Blend Sheet'!$D$4,ItemNum,0),MATCH(F$1,Districts,0))*'Blend Sheet'!$D73)+(INDEX(ItemCosts,MATCH('Blend Sheet'!$E$4,ItemNum,0),MATCH(F$1,Districts,0))*'Blend Sheet'!$E73)+(INDEX(ItemCosts,MATCH('Blend Sheet'!$F$4,ItemNum,0),MATCH(F$1,Districts,0))*'Blend Sheet'!$F73)+(INDEX(ItemCosts,MATCH('Blend Sheet'!$G$4,ItemNum,0),MATCH(F$1,Districts,0))*'Blend Sheet'!$G73)+(INDEX(ItemCosts,MATCH('Blend Sheet'!$H$4,ItemNum,0),MATCH(F$1,Districts,0))*'Blend Sheet'!$H73)+(INDEX(ItemCosts,MATCH('Blend Sheet'!$I$4,ItemNum,0),MATCH(F$1,Districts,0))*'Blend Sheet'!$I73)+(INDEX(ItemCosts,MATCH('Blend Sheet'!$J$4,ItemNum,0),MATCH(F$1,Districts,0))*'Blend Sheet'!$J73)+(INDEX(ItemCosts,MATCH('Blend Sheet'!$K$4,ItemNum,0),MATCH(F$1,Districts,0))*'Blend Sheet'!$K73)+(INDEX(ItemCosts,MATCH('Blend Sheet'!$L$4,ItemNum,0),MATCH(F$1,Districts,0))*'Blend Sheet'!$L73)+(INDEX(ItemCosts,MATCH('Blend Sheet'!$M$4,ItemNum,0),MATCH(F$1,Districts,0))*'Blend Sheet'!$M73)+(INDEX(ItemCosts,MATCH('Blend Sheet'!$N$4,ItemNum,0),MATCH(F$1,Districts,0))*'Blend Sheet'!$N73)+(INDEX(ItemCosts,MATCH('Blend Sheet'!$O$4,ItemNum,0),MATCH(F$1,Districts,0))*'Blend Sheet'!$O73)+(INDEX(ItemCosts,MATCH('Blend Sheet'!$P$4,ItemNum,0),MATCH(F$1,Districts,0))*'Blend Sheet'!$P73)+(INDEX(ItemCosts,MATCH('Blend Sheet'!$Q$4,ItemNum,0),MATCH(F$1,Districts,0))*'Blend Sheet'!$Q73)+(INDEX(ItemCosts,MATCH('Blend Sheet'!$R$4,ItemNum,0),MATCH(F$1,Districts,0))*'Blend Sheet'!$R73)+(INDEX(ItemCosts,MATCH('Blend Sheet'!$S$4,ItemNum,0),MATCH(F$1,Districts,0))*'Blend Sheet'!$S73)+(INDEX(ItemCosts,MATCH('Blend Sheet'!$T$4,ItemNum,0),MATCH(F$1,Districts,0))*'Blend Sheet'!$T73)+(INDEX(ItemCosts,MATCH('Blend Sheet'!$U$4,ItemNum,0),MATCH(F$1,Districts,0))*'Blend Sheet'!$U73)+(INDEX(ItemCosts,MATCH('Blend Sheet'!$V$4,ItemNum,0),MATCH(F$1,Districts,0))*'Blend Sheet'!$V73)+(INDEX(ItemCosts,MATCH('Blend Sheet'!$W$4,ItemNum,0),MATCH(F$1,Districts,0))*'Blend Sheet'!$W73)+(INDEX(ItemCosts,MATCH('Blend Sheet'!$X$4,ItemNum,0),MATCH(F$1,Districts,0))*'Blend Sheet'!$X73)+(INDEX(ItemCosts,MATCH('Blend Sheet'!$Y$4,ItemNum,0),MATCH(F$1,Districts,0))*'Blend Sheet'!$Y73)+(INDEX(ItemCosts,MATCH('Blend Sheet'!$Z$4,ItemNum,0),MATCH(F$1,Districts,0))*'Blend Sheet'!$Z73)+(INDEX(ItemCosts,MATCH('Blend Sheet'!$AA$4,ItemNum,0),MATCH(F$1,Districts,0))*'Blend Sheet'!$AA73)+(INDEX(ItemCosts,MATCH('Blend Sheet'!$AB$4,ItemNum,0),MATCH(F$1,Districts,0))*'Blend Sheet'!$AB73)+(INDEX(ItemCosts,MATCH('Blend Sheet'!$AC$4,ItemNum,0),MATCH(F$1,Districts,0))*'Blend Sheet'!$AC73)+(INDEX(ItemCosts,MATCH('Blend Sheet'!$AD$4,ItemNum,0),MATCH(F$1,Districts,0))*'Blend Sheet'!$AD73)+(INDEX(ItemCosts,MATCH('Blend Sheet'!$AE$4,ItemNum,0),MATCH(F$1,Districts,0))*'Blend Sheet'!$AE73)+(INDEX(ItemCosts,MATCH('Blend Sheet'!$AF$4,ItemNum,0),MATCH(F$1,Districts,0))*'Blend Sheet'!$AF73)+(INDEX(ItemCosts,MATCH('Blend Sheet'!$AG$4,ItemNum,0),MATCH(F$1,Districts,0))*'Blend Sheet'!$AG73)+(INDEX(ItemCosts,MATCH('Blend Sheet'!$AH$4,ItemNum,0),MATCH(F$1,Districts,0))*'Blend Sheet'!$AH73)+(INDEX(ItemCosts,MATCH('Blend Sheet'!$AI$4,ItemNum,0),MATCH(F$1,Districts,0))*'Blend Sheet'!$AI73)+(INDEX(ItemCosts,MATCH('Blend Sheet'!$AJ$4,ItemNum,0),MATCH(F$1,Districts,0))*'Blend Sheet'!$AJ73)+(INDEX(ItemCosts,MATCH('Blend Sheet'!$AK$4,ItemNum,0),MATCH(F$1,Districts,0))*'Blend Sheet'!$AK73)+(INDEX(ItemCosts,MATCH('Blend Sheet'!$AL$4,ItemNum,0),MATCH(F$1,Districts,0))*'Blend Sheet'!$AL73)+(INDEX(ItemCosts,MATCH('Blend Sheet'!$AM$4,ItemNum,0),MATCH(F$1,Districts,0))*'Blend Sheet'!$AM73)+(INDEX(ItemCosts,MATCH('Blend Sheet'!$AN$4,ItemNum,0),MATCH(F$1,Districts,0))*'Blend Sheet'!$AN73)+(INDEX(ItemCosts,MATCH('Blend Sheet'!$AO$4,ItemNum,0),MATCH(F$1,Districts,0))*'Blend Sheet'!$AO73)+(INDEX(ItemCosts,MATCH('Blend Sheet'!$AP$4,ItemNum,0),MATCH(F$1,Districts,0))*'Blend Sheet'!$AP73)+(INDEX(ItemCosts,MATCH('Blend Sheet'!$AQ$4,ItemNum,0),MATCH(F$1,Districts,0))*'Blend Sheet'!$AQ73)+(INDEX(ItemCosts,MATCH('Blend Sheet'!$AR$4,ItemNum,0),MATCH(F$1,Districts,0))*'Blend Sheet'!$AR73)+(INDEX(ItemCosts,MATCH('Blend Sheet'!$AS$4,ItemNum,0),MATCH(F$1,Districts,0))*'Blend Sheet'!$AS73)</f>
        <v>#N/A</v>
      </c>
      <c r="G70" s="5" t="e">
        <f>(INDEX(ItemCosts,MATCH('Blend Sheet'!$C$4,ItemNum,0),MATCH(G$1,Districts,0))*'Blend Sheet'!$C73)+(INDEX(ItemCosts,MATCH('Blend Sheet'!$D$4,ItemNum,0),MATCH(G$1,Districts,0))*'Blend Sheet'!$D73)+(INDEX(ItemCosts,MATCH('Blend Sheet'!$E$4,ItemNum,0),MATCH(G$1,Districts,0))*'Blend Sheet'!$E73)+(INDEX(ItemCosts,MATCH('Blend Sheet'!$F$4,ItemNum,0),MATCH(G$1,Districts,0))*'Blend Sheet'!$F73)+(INDEX(ItemCosts,MATCH('Blend Sheet'!$G$4,ItemNum,0),MATCH(G$1,Districts,0))*'Blend Sheet'!$G73)+(INDEX(ItemCosts,MATCH('Blend Sheet'!$H$4,ItemNum,0),MATCH(G$1,Districts,0))*'Blend Sheet'!$H73)+(INDEX(ItemCosts,MATCH('Blend Sheet'!$I$4,ItemNum,0),MATCH(G$1,Districts,0))*'Blend Sheet'!$I73)+(INDEX(ItemCosts,MATCH('Blend Sheet'!$J$4,ItemNum,0),MATCH(G$1,Districts,0))*'Blend Sheet'!$J73)+(INDEX(ItemCosts,MATCH('Blend Sheet'!$K$4,ItemNum,0),MATCH(G$1,Districts,0))*'Blend Sheet'!$K73)+(INDEX(ItemCosts,MATCH('Blend Sheet'!$L$4,ItemNum,0),MATCH(G$1,Districts,0))*'Blend Sheet'!$L73)+(INDEX(ItemCosts,MATCH('Blend Sheet'!$M$4,ItemNum,0),MATCH(G$1,Districts,0))*'Blend Sheet'!$M73)+(INDEX(ItemCosts,MATCH('Blend Sheet'!$N$4,ItemNum,0),MATCH(G$1,Districts,0))*'Blend Sheet'!$N73)+(INDEX(ItemCosts,MATCH('Blend Sheet'!$O$4,ItemNum,0),MATCH(G$1,Districts,0))*'Blend Sheet'!$O73)+(INDEX(ItemCosts,MATCH('Blend Sheet'!$P$4,ItemNum,0),MATCH(G$1,Districts,0))*'Blend Sheet'!$P73)+(INDEX(ItemCosts,MATCH('Blend Sheet'!$Q$4,ItemNum,0),MATCH(G$1,Districts,0))*'Blend Sheet'!$Q73)+(INDEX(ItemCosts,MATCH('Blend Sheet'!$R$4,ItemNum,0),MATCH(G$1,Districts,0))*'Blend Sheet'!$R73)+(INDEX(ItemCosts,MATCH('Blend Sheet'!$S$4,ItemNum,0),MATCH(G$1,Districts,0))*'Blend Sheet'!$S73)+(INDEX(ItemCosts,MATCH('Blend Sheet'!$T$4,ItemNum,0),MATCH(G$1,Districts,0))*'Blend Sheet'!$T73)+(INDEX(ItemCosts,MATCH('Blend Sheet'!$U$4,ItemNum,0),MATCH(G$1,Districts,0))*'Blend Sheet'!$U73)+(INDEX(ItemCosts,MATCH('Blend Sheet'!$V$4,ItemNum,0),MATCH(G$1,Districts,0))*'Blend Sheet'!$V73)+(INDEX(ItemCosts,MATCH('Blend Sheet'!$W$4,ItemNum,0),MATCH(G$1,Districts,0))*'Blend Sheet'!$W73)+(INDEX(ItemCosts,MATCH('Blend Sheet'!$X$4,ItemNum,0),MATCH(G$1,Districts,0))*'Blend Sheet'!$X73)+(INDEX(ItemCosts,MATCH('Blend Sheet'!$Y$4,ItemNum,0),MATCH(G$1,Districts,0))*'Blend Sheet'!$Y73)+(INDEX(ItemCosts,MATCH('Blend Sheet'!$Z$4,ItemNum,0),MATCH(G$1,Districts,0))*'Blend Sheet'!$Z73)+(INDEX(ItemCosts,MATCH('Blend Sheet'!$AA$4,ItemNum,0),MATCH(G$1,Districts,0))*'Blend Sheet'!$AA73)+(INDEX(ItemCosts,MATCH('Blend Sheet'!$AB$4,ItemNum,0),MATCH(G$1,Districts,0))*'Blend Sheet'!$AB73)+(INDEX(ItemCosts,MATCH('Blend Sheet'!$AC$4,ItemNum,0),MATCH(G$1,Districts,0))*'Blend Sheet'!$AC73)+(INDEX(ItemCosts,MATCH('Blend Sheet'!$AD$4,ItemNum,0),MATCH(G$1,Districts,0))*'Blend Sheet'!$AD73)+(INDEX(ItemCosts,MATCH('Blend Sheet'!$AE$4,ItemNum,0),MATCH(G$1,Districts,0))*'Blend Sheet'!$AE73)+(INDEX(ItemCosts,MATCH('Blend Sheet'!$AF$4,ItemNum,0),MATCH(G$1,Districts,0))*'Blend Sheet'!$AF73)+(INDEX(ItemCosts,MATCH('Blend Sheet'!$AG$4,ItemNum,0),MATCH(G$1,Districts,0))*'Blend Sheet'!$AG73)+(INDEX(ItemCosts,MATCH('Blend Sheet'!$AH$4,ItemNum,0),MATCH(G$1,Districts,0))*'Blend Sheet'!$AH73)+(INDEX(ItemCosts,MATCH('Blend Sheet'!$AI$4,ItemNum,0),MATCH(G$1,Districts,0))*'Blend Sheet'!$AI73)+(INDEX(ItemCosts,MATCH('Blend Sheet'!$AJ$4,ItemNum,0),MATCH(G$1,Districts,0))*'Blend Sheet'!$AJ73)+(INDEX(ItemCosts,MATCH('Blend Sheet'!$AK$4,ItemNum,0),MATCH(G$1,Districts,0))*'Blend Sheet'!$AK73)+(INDEX(ItemCosts,MATCH('Blend Sheet'!$AL$4,ItemNum,0),MATCH(G$1,Districts,0))*'Blend Sheet'!$AL73)+(INDEX(ItemCosts,MATCH('Blend Sheet'!$AM$4,ItemNum,0),MATCH(G$1,Districts,0))*'Blend Sheet'!$AM73)+(INDEX(ItemCosts,MATCH('Blend Sheet'!$AN$4,ItemNum,0),MATCH(G$1,Districts,0))*'Blend Sheet'!$AN73)+(INDEX(ItemCosts,MATCH('Blend Sheet'!$AO$4,ItemNum,0),MATCH(G$1,Districts,0))*'Blend Sheet'!$AO73)+(INDEX(ItemCosts,MATCH('Blend Sheet'!$AP$4,ItemNum,0),MATCH(G$1,Districts,0))*'Blend Sheet'!$AP73)+(INDEX(ItemCosts,MATCH('Blend Sheet'!$AQ$4,ItemNum,0),MATCH(G$1,Districts,0))*'Blend Sheet'!$AQ73)+(INDEX(ItemCosts,MATCH('Blend Sheet'!$AR$4,ItemNum,0),MATCH(G$1,Districts,0))*'Blend Sheet'!$AR73)+(INDEX(ItemCosts,MATCH('Blend Sheet'!$AS$4,ItemNum,0),MATCH(G$1,Districts,0))*'Blend Sheet'!$AS73)</f>
        <v>#N/A</v>
      </c>
      <c r="H70" s="5" t="e">
        <f>(INDEX(ItemCosts,MATCH('Blend Sheet'!$C$4,ItemNum,0),MATCH(H$1,Districts,0))*'Blend Sheet'!$C73)+(INDEX(ItemCosts,MATCH('Blend Sheet'!$D$4,ItemNum,0),MATCH(H$1,Districts,0))*'Blend Sheet'!$D73)+(INDEX(ItemCosts,MATCH('Blend Sheet'!$E$4,ItemNum,0),MATCH(H$1,Districts,0))*'Blend Sheet'!$E73)+(INDEX(ItemCosts,MATCH('Blend Sheet'!$F$4,ItemNum,0),MATCH(H$1,Districts,0))*'Blend Sheet'!$F73)+(INDEX(ItemCosts,MATCH('Blend Sheet'!$G$4,ItemNum,0),MATCH(H$1,Districts,0))*'Blend Sheet'!$G73)+(INDEX(ItemCosts,MATCH('Blend Sheet'!$H$4,ItemNum,0),MATCH(H$1,Districts,0))*'Blend Sheet'!$H73)+(INDEX(ItemCosts,MATCH('Blend Sheet'!$I$4,ItemNum,0),MATCH(H$1,Districts,0))*'Blend Sheet'!$I73)+(INDEX(ItemCosts,MATCH('Blend Sheet'!$J$4,ItemNum,0),MATCH(H$1,Districts,0))*'Blend Sheet'!$J73)+(INDEX(ItemCosts,MATCH('Blend Sheet'!$K$4,ItemNum,0),MATCH(H$1,Districts,0))*'Blend Sheet'!$K73)+(INDEX(ItemCosts,MATCH('Blend Sheet'!$L$4,ItemNum,0),MATCH(H$1,Districts,0))*'Blend Sheet'!$L73)+(INDEX(ItemCosts,MATCH('Blend Sheet'!$M$4,ItemNum,0),MATCH(H$1,Districts,0))*'Blend Sheet'!$M73)+(INDEX(ItemCosts,MATCH('Blend Sheet'!$N$4,ItemNum,0),MATCH(H$1,Districts,0))*'Blend Sheet'!$N73)+(INDEX(ItemCosts,MATCH('Blend Sheet'!$O$4,ItemNum,0),MATCH(H$1,Districts,0))*'Blend Sheet'!$O73)+(INDEX(ItemCosts,MATCH('Blend Sheet'!$P$4,ItemNum,0),MATCH(H$1,Districts,0))*'Blend Sheet'!$P73)+(INDEX(ItemCosts,MATCH('Blend Sheet'!$Q$4,ItemNum,0),MATCH(H$1,Districts,0))*'Blend Sheet'!$Q73)+(INDEX(ItemCosts,MATCH('Blend Sheet'!$R$4,ItemNum,0),MATCH(H$1,Districts,0))*'Blend Sheet'!$R73)+(INDEX(ItemCosts,MATCH('Blend Sheet'!$S$4,ItemNum,0),MATCH(H$1,Districts,0))*'Blend Sheet'!$S73)+(INDEX(ItemCosts,MATCH('Blend Sheet'!$T$4,ItemNum,0),MATCH(H$1,Districts,0))*'Blend Sheet'!$T73)+(INDEX(ItemCosts,MATCH('Blend Sheet'!$U$4,ItemNum,0),MATCH(H$1,Districts,0))*'Blend Sheet'!$U73)+(INDEX(ItemCosts,MATCH('Blend Sheet'!$V$4,ItemNum,0),MATCH(H$1,Districts,0))*'Blend Sheet'!$V73)+(INDEX(ItemCosts,MATCH('Blend Sheet'!$W$4,ItemNum,0),MATCH(H$1,Districts,0))*'Blend Sheet'!$W73)+(INDEX(ItemCosts,MATCH('Blend Sheet'!$X$4,ItemNum,0),MATCH(H$1,Districts,0))*'Blend Sheet'!$X73)+(INDEX(ItemCosts,MATCH('Blend Sheet'!$Y$4,ItemNum,0),MATCH(H$1,Districts,0))*'Blend Sheet'!$Y73)+(INDEX(ItemCosts,MATCH('Blend Sheet'!$Z$4,ItemNum,0),MATCH(H$1,Districts,0))*'Blend Sheet'!$Z73)+(INDEX(ItemCosts,MATCH('Blend Sheet'!$AA$4,ItemNum,0),MATCH(H$1,Districts,0))*'Blend Sheet'!$AA73)+(INDEX(ItemCosts,MATCH('Blend Sheet'!$AB$4,ItemNum,0),MATCH(H$1,Districts,0))*'Blend Sheet'!$AB73)+(INDEX(ItemCosts,MATCH('Blend Sheet'!$AC$4,ItemNum,0),MATCH(H$1,Districts,0))*'Blend Sheet'!$AC73)+(INDEX(ItemCosts,MATCH('Blend Sheet'!$AD$4,ItemNum,0),MATCH(H$1,Districts,0))*'Blend Sheet'!$AD73)+(INDEX(ItemCosts,MATCH('Blend Sheet'!$AE$4,ItemNum,0),MATCH(H$1,Districts,0))*'Blend Sheet'!$AE73)+(INDEX(ItemCosts,MATCH('Blend Sheet'!$AF$4,ItemNum,0),MATCH(H$1,Districts,0))*'Blend Sheet'!$AF73)+(INDEX(ItemCosts,MATCH('Blend Sheet'!$AG$4,ItemNum,0),MATCH(H$1,Districts,0))*'Blend Sheet'!$AG73)+(INDEX(ItemCosts,MATCH('Blend Sheet'!$AH$4,ItemNum,0),MATCH(H$1,Districts,0))*'Blend Sheet'!$AH73)+(INDEX(ItemCosts,MATCH('Blend Sheet'!$AI$4,ItemNum,0),MATCH(H$1,Districts,0))*'Blend Sheet'!$AI73)+(INDEX(ItemCosts,MATCH('Blend Sheet'!$AJ$4,ItemNum,0),MATCH(H$1,Districts,0))*'Blend Sheet'!$AJ73)+(INDEX(ItemCosts,MATCH('Blend Sheet'!$AK$4,ItemNum,0),MATCH(H$1,Districts,0))*'Blend Sheet'!$AK73)+(INDEX(ItemCosts,MATCH('Blend Sheet'!$AL$4,ItemNum,0),MATCH(H$1,Districts,0))*'Blend Sheet'!$AL73)+(INDEX(ItemCosts,MATCH('Blend Sheet'!$AM$4,ItemNum,0),MATCH(H$1,Districts,0))*'Blend Sheet'!$AM73)+(INDEX(ItemCosts,MATCH('Blend Sheet'!$AN$4,ItemNum,0),MATCH(H$1,Districts,0))*'Blend Sheet'!$AN73)+(INDEX(ItemCosts,MATCH('Blend Sheet'!$AO$4,ItemNum,0),MATCH(H$1,Districts,0))*'Blend Sheet'!$AO73)+(INDEX(ItemCosts,MATCH('Blend Sheet'!$AP$4,ItemNum,0),MATCH(H$1,Districts,0))*'Blend Sheet'!$AP73)+(INDEX(ItemCosts,MATCH('Blend Sheet'!$AQ$4,ItemNum,0),MATCH(H$1,Districts,0))*'Blend Sheet'!$AQ73)+(INDEX(ItemCosts,MATCH('Blend Sheet'!$AR$4,ItemNum,0),MATCH(H$1,Districts,0))*'Blend Sheet'!$AR73)+(INDEX(ItemCosts,MATCH('Blend Sheet'!$AS$4,ItemNum,0),MATCH(H$1,Districts,0))*'Blend Sheet'!$AS73)</f>
        <v>#N/A</v>
      </c>
      <c r="I70" s="5" t="e">
        <f>(INDEX(ItemCosts,MATCH('Blend Sheet'!$C$4,ItemNum,0),MATCH(I$1,Districts,0))*'Blend Sheet'!$C73)+(INDEX(ItemCosts,MATCH('Blend Sheet'!$D$4,ItemNum,0),MATCH(I$1,Districts,0))*'Blend Sheet'!$D73)+(INDEX(ItemCosts,MATCH('Blend Sheet'!$E$4,ItemNum,0),MATCH(I$1,Districts,0))*'Blend Sheet'!$E73)+(INDEX(ItemCosts,MATCH('Blend Sheet'!$F$4,ItemNum,0),MATCH(I$1,Districts,0))*'Blend Sheet'!$F73)+(INDEX(ItemCosts,MATCH('Blend Sheet'!$G$4,ItemNum,0),MATCH(I$1,Districts,0))*'Blend Sheet'!$G73)+(INDEX(ItemCosts,MATCH('Blend Sheet'!$H$4,ItemNum,0),MATCH(I$1,Districts,0))*'Blend Sheet'!$H73)+(INDEX(ItemCosts,MATCH('Blend Sheet'!$I$4,ItemNum,0),MATCH(I$1,Districts,0))*'Blend Sheet'!$I73)+(INDEX(ItemCosts,MATCH('Blend Sheet'!$J$4,ItemNum,0),MATCH(I$1,Districts,0))*'Blend Sheet'!$J73)+(INDEX(ItemCosts,MATCH('Blend Sheet'!$K$4,ItemNum,0),MATCH(I$1,Districts,0))*'Blend Sheet'!$K73)+(INDEX(ItemCosts,MATCH('Blend Sheet'!$L$4,ItemNum,0),MATCH(I$1,Districts,0))*'Blend Sheet'!$L73)+(INDEX(ItemCosts,MATCH('Blend Sheet'!$M$4,ItemNum,0),MATCH(I$1,Districts,0))*'Blend Sheet'!$M73)+(INDEX(ItemCosts,MATCH('Blend Sheet'!$N$4,ItemNum,0),MATCH(I$1,Districts,0))*'Blend Sheet'!$N73)+(INDEX(ItemCosts,MATCH('Blend Sheet'!$O$4,ItemNum,0),MATCH(I$1,Districts,0))*'Blend Sheet'!$O73)+(INDEX(ItemCosts,MATCH('Blend Sheet'!$P$4,ItemNum,0),MATCH(I$1,Districts,0))*'Blend Sheet'!$P73)+(INDEX(ItemCosts,MATCH('Blend Sheet'!$Q$4,ItemNum,0),MATCH(I$1,Districts,0))*'Blend Sheet'!$Q73)+(INDEX(ItemCosts,MATCH('Blend Sheet'!$R$4,ItemNum,0),MATCH(I$1,Districts,0))*'Blend Sheet'!$R73)+(INDEX(ItemCosts,MATCH('Blend Sheet'!$S$4,ItemNum,0),MATCH(I$1,Districts,0))*'Blend Sheet'!$S73)+(INDEX(ItemCosts,MATCH('Blend Sheet'!$T$4,ItemNum,0),MATCH(I$1,Districts,0))*'Blend Sheet'!$T73)+(INDEX(ItemCosts,MATCH('Blend Sheet'!$U$4,ItemNum,0),MATCH(I$1,Districts,0))*'Blend Sheet'!$U73)+(INDEX(ItemCosts,MATCH('Blend Sheet'!$V$4,ItemNum,0),MATCH(I$1,Districts,0))*'Blend Sheet'!$V73)+(INDEX(ItemCosts,MATCH('Blend Sheet'!$W$4,ItemNum,0),MATCH(I$1,Districts,0))*'Blend Sheet'!$W73)+(INDEX(ItemCosts,MATCH('Blend Sheet'!$X$4,ItemNum,0),MATCH(I$1,Districts,0))*'Blend Sheet'!$X73)+(INDEX(ItemCosts,MATCH('Blend Sheet'!$Y$4,ItemNum,0),MATCH(I$1,Districts,0))*'Blend Sheet'!$Y73)+(INDEX(ItemCosts,MATCH('Blend Sheet'!$Z$4,ItemNum,0),MATCH(I$1,Districts,0))*'Blend Sheet'!$Z73)+(INDEX(ItemCosts,MATCH('Blend Sheet'!$AA$4,ItemNum,0),MATCH(I$1,Districts,0))*'Blend Sheet'!$AA73)+(INDEX(ItemCosts,MATCH('Blend Sheet'!$AB$4,ItemNum,0),MATCH(I$1,Districts,0))*'Blend Sheet'!$AB73)+(INDEX(ItemCosts,MATCH('Blend Sheet'!$AC$4,ItemNum,0),MATCH(I$1,Districts,0))*'Blend Sheet'!$AC73)+(INDEX(ItemCosts,MATCH('Blend Sheet'!$AD$4,ItemNum,0),MATCH(I$1,Districts,0))*'Blend Sheet'!$AD73)+(INDEX(ItemCosts,MATCH('Blend Sheet'!$AE$4,ItemNum,0),MATCH(I$1,Districts,0))*'Blend Sheet'!$AE73)+(INDEX(ItemCosts,MATCH('Blend Sheet'!$AF$4,ItemNum,0),MATCH(I$1,Districts,0))*'Blend Sheet'!$AF73)+(INDEX(ItemCosts,MATCH('Blend Sheet'!$AG$4,ItemNum,0),MATCH(I$1,Districts,0))*'Blend Sheet'!$AG73)+(INDEX(ItemCosts,MATCH('Blend Sheet'!$AH$4,ItemNum,0),MATCH(I$1,Districts,0))*'Blend Sheet'!$AH73)+(INDEX(ItemCosts,MATCH('Blend Sheet'!$AI$4,ItemNum,0),MATCH(I$1,Districts,0))*'Blend Sheet'!$AI73)+(INDEX(ItemCosts,MATCH('Blend Sheet'!$AJ$4,ItemNum,0),MATCH(I$1,Districts,0))*'Blend Sheet'!$AJ73)+(INDEX(ItemCosts,MATCH('Blend Sheet'!$AK$4,ItemNum,0),MATCH(I$1,Districts,0))*'Blend Sheet'!$AK73)+(INDEX(ItemCosts,MATCH('Blend Sheet'!$AL$4,ItemNum,0),MATCH(I$1,Districts,0))*'Blend Sheet'!$AL73)+(INDEX(ItemCosts,MATCH('Blend Sheet'!$AM$4,ItemNum,0),MATCH(I$1,Districts,0))*'Blend Sheet'!$AM73)+(INDEX(ItemCosts,MATCH('Blend Sheet'!$AN$4,ItemNum,0),MATCH(I$1,Districts,0))*'Blend Sheet'!$AN73)+(INDEX(ItemCosts,MATCH('Blend Sheet'!$AO$4,ItemNum,0),MATCH(I$1,Districts,0))*'Blend Sheet'!$AO73)+(INDEX(ItemCosts,MATCH('Blend Sheet'!$AP$4,ItemNum,0),MATCH(I$1,Districts,0))*'Blend Sheet'!$AP73)+(INDEX(ItemCosts,MATCH('Blend Sheet'!$AQ$4,ItemNum,0),MATCH(I$1,Districts,0))*'Blend Sheet'!$AQ73)+(INDEX(ItemCosts,MATCH('Blend Sheet'!$AR$4,ItemNum,0),MATCH(I$1,Districts,0))*'Blend Sheet'!$AR73)+(INDEX(ItemCosts,MATCH('Blend Sheet'!$AS$4,ItemNum,0),MATCH(I$1,Districts,0))*'Blend Sheet'!$AS73)</f>
        <v>#N/A</v>
      </c>
      <c r="J70" s="5" t="e">
        <f>(INDEX(ItemCosts,MATCH('Blend Sheet'!$C$4,ItemNum,0),MATCH(J$1,Districts,0))*'Blend Sheet'!$C73)+(INDEX(ItemCosts,MATCH('Blend Sheet'!$D$4,ItemNum,0),MATCH(J$1,Districts,0))*'Blend Sheet'!$D73)+(INDEX(ItemCosts,MATCH('Blend Sheet'!$E$4,ItemNum,0),MATCH(J$1,Districts,0))*'Blend Sheet'!$E73)+(INDEX(ItemCosts,MATCH('Blend Sheet'!$F$4,ItemNum,0),MATCH(J$1,Districts,0))*'Blend Sheet'!$F73)+(INDEX(ItemCosts,MATCH('Blend Sheet'!$G$4,ItemNum,0),MATCH(J$1,Districts,0))*'Blend Sheet'!$G73)+(INDEX(ItemCosts,MATCH('Blend Sheet'!$H$4,ItemNum,0),MATCH(J$1,Districts,0))*'Blend Sheet'!$H73)+(INDEX(ItemCosts,MATCH('Blend Sheet'!$I$4,ItemNum,0),MATCH(J$1,Districts,0))*'Blend Sheet'!$I73)+(INDEX(ItemCosts,MATCH('Blend Sheet'!$J$4,ItemNum,0),MATCH(J$1,Districts,0))*'Blend Sheet'!$J73)+(INDEX(ItemCosts,MATCH('Blend Sheet'!$K$4,ItemNum,0),MATCH(J$1,Districts,0))*'Blend Sheet'!$K73)+(INDEX(ItemCosts,MATCH('Blend Sheet'!$L$4,ItemNum,0),MATCH(J$1,Districts,0))*'Blend Sheet'!$L73)+(INDEX(ItemCosts,MATCH('Blend Sheet'!$M$4,ItemNum,0),MATCH(J$1,Districts,0))*'Blend Sheet'!$M73)+(INDEX(ItemCosts,MATCH('Blend Sheet'!$N$4,ItemNum,0),MATCH(J$1,Districts,0))*'Blend Sheet'!$N73)+(INDEX(ItemCosts,MATCH('Blend Sheet'!$O$4,ItemNum,0),MATCH(J$1,Districts,0))*'Blend Sheet'!$O73)+(INDEX(ItemCosts,MATCH('Blend Sheet'!$P$4,ItemNum,0),MATCH(J$1,Districts,0))*'Blend Sheet'!$P73)+(INDEX(ItemCosts,MATCH('Blend Sheet'!$Q$4,ItemNum,0),MATCH(J$1,Districts,0))*'Blend Sheet'!$Q73)+(INDEX(ItemCosts,MATCH('Blend Sheet'!$R$4,ItemNum,0),MATCH(J$1,Districts,0))*'Blend Sheet'!$R73)+(INDEX(ItemCosts,MATCH('Blend Sheet'!$S$4,ItemNum,0),MATCH(J$1,Districts,0))*'Blend Sheet'!$S73)+(INDEX(ItemCosts,MATCH('Blend Sheet'!$T$4,ItemNum,0),MATCH(J$1,Districts,0))*'Blend Sheet'!$T73)+(INDEX(ItemCosts,MATCH('Blend Sheet'!$U$4,ItemNum,0),MATCH(J$1,Districts,0))*'Blend Sheet'!$U73)+(INDEX(ItemCosts,MATCH('Blend Sheet'!$V$4,ItemNum,0),MATCH(J$1,Districts,0))*'Blend Sheet'!$V73)+(INDEX(ItemCosts,MATCH('Blend Sheet'!$W$4,ItemNum,0),MATCH(J$1,Districts,0))*'Blend Sheet'!$W73)+(INDEX(ItemCosts,MATCH('Blend Sheet'!$X$4,ItemNum,0),MATCH(J$1,Districts,0))*'Blend Sheet'!$X73)+(INDEX(ItemCosts,MATCH('Blend Sheet'!$Y$4,ItemNum,0),MATCH(J$1,Districts,0))*'Blend Sheet'!$Y73)+(INDEX(ItemCosts,MATCH('Blend Sheet'!$Z$4,ItemNum,0),MATCH(J$1,Districts,0))*'Blend Sheet'!$Z73)+(INDEX(ItemCosts,MATCH('Blend Sheet'!$AA$4,ItemNum,0),MATCH(J$1,Districts,0))*'Blend Sheet'!$AA73)+(INDEX(ItemCosts,MATCH('Blend Sheet'!$AB$4,ItemNum,0),MATCH(J$1,Districts,0))*'Blend Sheet'!$AB73)+(INDEX(ItemCosts,MATCH('Blend Sheet'!$AC$4,ItemNum,0),MATCH(J$1,Districts,0))*'Blend Sheet'!$AC73)+(INDEX(ItemCosts,MATCH('Blend Sheet'!$AD$4,ItemNum,0),MATCH(J$1,Districts,0))*'Blend Sheet'!$AD73)+(INDEX(ItemCosts,MATCH('Blend Sheet'!$AE$4,ItemNum,0),MATCH(J$1,Districts,0))*'Blend Sheet'!$AE73)+(INDEX(ItemCosts,MATCH('Blend Sheet'!$AF$4,ItemNum,0),MATCH(J$1,Districts,0))*'Blend Sheet'!$AF73)+(INDEX(ItemCosts,MATCH('Blend Sheet'!$AG$4,ItemNum,0),MATCH(J$1,Districts,0))*'Blend Sheet'!$AG73)+(INDEX(ItemCosts,MATCH('Blend Sheet'!$AH$4,ItemNum,0),MATCH(J$1,Districts,0))*'Blend Sheet'!$AH73)+(INDEX(ItemCosts,MATCH('Blend Sheet'!$AI$4,ItemNum,0),MATCH(J$1,Districts,0))*'Blend Sheet'!$AI73)+(INDEX(ItemCosts,MATCH('Blend Sheet'!$AJ$4,ItemNum,0),MATCH(J$1,Districts,0))*'Blend Sheet'!$AJ73)+(INDEX(ItemCosts,MATCH('Blend Sheet'!$AK$4,ItemNum,0),MATCH(J$1,Districts,0))*'Blend Sheet'!$AK73)+(INDEX(ItemCosts,MATCH('Blend Sheet'!$AL$4,ItemNum,0),MATCH(J$1,Districts,0))*'Blend Sheet'!$AL73)+(INDEX(ItemCosts,MATCH('Blend Sheet'!$AM$4,ItemNum,0),MATCH(J$1,Districts,0))*'Blend Sheet'!$AM73)+(INDEX(ItemCosts,MATCH('Blend Sheet'!$AN$4,ItemNum,0),MATCH(J$1,Districts,0))*'Blend Sheet'!$AN73)+(INDEX(ItemCosts,MATCH('Blend Sheet'!$AO$4,ItemNum,0),MATCH(J$1,Districts,0))*'Blend Sheet'!$AO73)+(INDEX(ItemCosts,MATCH('Blend Sheet'!$AP$4,ItemNum,0),MATCH(J$1,Districts,0))*'Blend Sheet'!$AP73)+(INDEX(ItemCosts,MATCH('Blend Sheet'!$AQ$4,ItemNum,0),MATCH(J$1,Districts,0))*'Blend Sheet'!$AQ73)+(INDEX(ItemCosts,MATCH('Blend Sheet'!$AR$4,ItemNum,0),MATCH(J$1,Districts,0))*'Blend Sheet'!$AR73)+(INDEX(ItemCosts,MATCH('Blend Sheet'!$AS$4,ItemNum,0),MATCH(J$1,Districts,0))*'Blend Sheet'!$AS73)</f>
        <v>#N/A</v>
      </c>
      <c r="K70" s="5" t="e">
        <f>(INDEX(ItemCosts,MATCH('Blend Sheet'!$C$4,ItemNum,0),MATCH(K$1,Districts,0))*'Blend Sheet'!$C73)+(INDEX(ItemCosts,MATCH('Blend Sheet'!$D$4,ItemNum,0),MATCH(K$1,Districts,0))*'Blend Sheet'!$D73)+(INDEX(ItemCosts,MATCH('Blend Sheet'!$E$4,ItemNum,0),MATCH(K$1,Districts,0))*'Blend Sheet'!$E73)+(INDEX(ItemCosts,MATCH('Blend Sheet'!$F$4,ItemNum,0),MATCH(K$1,Districts,0))*'Blend Sheet'!$F73)+(INDEX(ItemCosts,MATCH('Blend Sheet'!$G$4,ItemNum,0),MATCH(K$1,Districts,0))*'Blend Sheet'!$G73)+(INDEX(ItemCosts,MATCH('Blend Sheet'!$H$4,ItemNum,0),MATCH(K$1,Districts,0))*'Blend Sheet'!$H73)+(INDEX(ItemCosts,MATCH('Blend Sheet'!$I$4,ItemNum,0),MATCH(K$1,Districts,0))*'Blend Sheet'!$I73)+(INDEX(ItemCosts,MATCH('Blend Sheet'!$J$4,ItemNum,0),MATCH(K$1,Districts,0))*'Blend Sheet'!$J73)+(INDEX(ItemCosts,MATCH('Blend Sheet'!$K$4,ItemNum,0),MATCH(K$1,Districts,0))*'Blend Sheet'!$K73)+(INDEX(ItemCosts,MATCH('Blend Sheet'!$L$4,ItemNum,0),MATCH(K$1,Districts,0))*'Blend Sheet'!$L73)+(INDEX(ItemCosts,MATCH('Blend Sheet'!$M$4,ItemNum,0),MATCH(K$1,Districts,0))*'Blend Sheet'!$M73)+(INDEX(ItemCosts,MATCH('Blend Sheet'!$N$4,ItemNum,0),MATCH(K$1,Districts,0))*'Blend Sheet'!$N73)+(INDEX(ItemCosts,MATCH('Blend Sheet'!$O$4,ItemNum,0),MATCH(K$1,Districts,0))*'Blend Sheet'!$O73)+(INDEX(ItemCosts,MATCH('Blend Sheet'!$P$4,ItemNum,0),MATCH(K$1,Districts,0))*'Blend Sheet'!$P73)+(INDEX(ItemCosts,MATCH('Blend Sheet'!$Q$4,ItemNum,0),MATCH(K$1,Districts,0))*'Blend Sheet'!$Q73)+(INDEX(ItemCosts,MATCH('Blend Sheet'!$R$4,ItemNum,0),MATCH(K$1,Districts,0))*'Blend Sheet'!$R73)+(INDEX(ItemCosts,MATCH('Blend Sheet'!$S$4,ItemNum,0),MATCH(K$1,Districts,0))*'Blend Sheet'!$S73)+(INDEX(ItemCosts,MATCH('Blend Sheet'!$T$4,ItemNum,0),MATCH(K$1,Districts,0))*'Blend Sheet'!$T73)+(INDEX(ItemCosts,MATCH('Blend Sheet'!$U$4,ItemNum,0),MATCH(K$1,Districts,0))*'Blend Sheet'!$U73)+(INDEX(ItemCosts,MATCH('Blend Sheet'!$V$4,ItemNum,0),MATCH(K$1,Districts,0))*'Blend Sheet'!$V73)+(INDEX(ItemCosts,MATCH('Blend Sheet'!$W$4,ItemNum,0),MATCH(K$1,Districts,0))*'Blend Sheet'!$W73)+(INDEX(ItemCosts,MATCH('Blend Sheet'!$X$4,ItemNum,0),MATCH(K$1,Districts,0))*'Blend Sheet'!$X73)+(INDEX(ItemCosts,MATCH('Blend Sheet'!$Y$4,ItemNum,0),MATCH(K$1,Districts,0))*'Blend Sheet'!$Y73)+(INDEX(ItemCosts,MATCH('Blend Sheet'!$Z$4,ItemNum,0),MATCH(K$1,Districts,0))*'Blend Sheet'!$Z73)+(INDEX(ItemCosts,MATCH('Blend Sheet'!$AA$4,ItemNum,0),MATCH(K$1,Districts,0))*'Blend Sheet'!$AA73)+(INDEX(ItemCosts,MATCH('Blend Sheet'!$AB$4,ItemNum,0),MATCH(K$1,Districts,0))*'Blend Sheet'!$AB73)+(INDEX(ItemCosts,MATCH('Blend Sheet'!$AC$4,ItemNum,0),MATCH(K$1,Districts,0))*'Blend Sheet'!$AC73)+(INDEX(ItemCosts,MATCH('Blend Sheet'!$AD$4,ItemNum,0),MATCH(K$1,Districts,0))*'Blend Sheet'!$AD73)+(INDEX(ItemCosts,MATCH('Blend Sheet'!$AE$4,ItemNum,0),MATCH(K$1,Districts,0))*'Blend Sheet'!$AE73)+(INDEX(ItemCosts,MATCH('Blend Sheet'!$AF$4,ItemNum,0),MATCH(K$1,Districts,0))*'Blend Sheet'!$AF73)+(INDEX(ItemCosts,MATCH('Blend Sheet'!$AG$4,ItemNum,0),MATCH(K$1,Districts,0))*'Blend Sheet'!$AG73)+(INDEX(ItemCosts,MATCH('Blend Sheet'!$AH$4,ItemNum,0),MATCH(K$1,Districts,0))*'Blend Sheet'!$AH73)+(INDEX(ItemCosts,MATCH('Blend Sheet'!$AI$4,ItemNum,0),MATCH(K$1,Districts,0))*'Blend Sheet'!$AI73)+(INDEX(ItemCosts,MATCH('Blend Sheet'!$AJ$4,ItemNum,0),MATCH(K$1,Districts,0))*'Blend Sheet'!$AJ73)+(INDEX(ItemCosts,MATCH('Blend Sheet'!$AK$4,ItemNum,0),MATCH(K$1,Districts,0))*'Blend Sheet'!$AK73)+(INDEX(ItemCosts,MATCH('Blend Sheet'!$AL$4,ItemNum,0),MATCH(K$1,Districts,0))*'Blend Sheet'!$AL73)+(INDEX(ItemCosts,MATCH('Blend Sheet'!$AM$4,ItemNum,0),MATCH(K$1,Districts,0))*'Blend Sheet'!$AM73)+(INDEX(ItemCosts,MATCH('Blend Sheet'!$AN$4,ItemNum,0),MATCH(K$1,Districts,0))*'Blend Sheet'!$AN73)+(INDEX(ItemCosts,MATCH('Blend Sheet'!$AO$4,ItemNum,0),MATCH(K$1,Districts,0))*'Blend Sheet'!$AO73)+(INDEX(ItemCosts,MATCH('Blend Sheet'!$AP$4,ItemNum,0),MATCH(K$1,Districts,0))*'Blend Sheet'!$AP73)+(INDEX(ItemCosts,MATCH('Blend Sheet'!$AQ$4,ItemNum,0),MATCH(K$1,Districts,0))*'Blend Sheet'!$AQ73)+(INDEX(ItemCosts,MATCH('Blend Sheet'!$AR$4,ItemNum,0),MATCH(K$1,Districts,0))*'Blend Sheet'!$AR73)+(INDEX(ItemCosts,MATCH('Blend Sheet'!$AS$4,ItemNum,0),MATCH(K$1,Districts,0))*'Blend Sheet'!$AS73)</f>
        <v>#N/A</v>
      </c>
      <c r="L70" s="5" t="e">
        <f>(INDEX(ItemCosts,MATCH('Blend Sheet'!$C$4,ItemNum,0),MATCH(L$1,Districts,0))*'Blend Sheet'!$C73)+(INDEX(ItemCosts,MATCH('Blend Sheet'!$D$4,ItemNum,0),MATCH(L$1,Districts,0))*'Blend Sheet'!$D73)+(INDEX(ItemCosts,MATCH('Blend Sheet'!$E$4,ItemNum,0),MATCH(L$1,Districts,0))*'Blend Sheet'!$E73)+(INDEX(ItemCosts,MATCH('Blend Sheet'!$F$4,ItemNum,0),MATCH(L$1,Districts,0))*'Blend Sheet'!$F73)+(INDEX(ItemCosts,MATCH('Blend Sheet'!$G$4,ItemNum,0),MATCH(L$1,Districts,0))*'Blend Sheet'!$G73)+(INDEX(ItemCosts,MATCH('Blend Sheet'!$H$4,ItemNum,0),MATCH(L$1,Districts,0))*'Blend Sheet'!$H73)+(INDEX(ItemCosts,MATCH('Blend Sheet'!$I$4,ItemNum,0),MATCH(L$1,Districts,0))*'Blend Sheet'!$I73)+(INDEX(ItemCosts,MATCH('Blend Sheet'!$J$4,ItemNum,0),MATCH(L$1,Districts,0))*'Blend Sheet'!$J73)+(INDEX(ItemCosts,MATCH('Blend Sheet'!$K$4,ItemNum,0),MATCH(L$1,Districts,0))*'Blend Sheet'!$K73)+(INDEX(ItemCosts,MATCH('Blend Sheet'!$L$4,ItemNum,0),MATCH(L$1,Districts,0))*'Blend Sheet'!$L73)+(INDEX(ItemCosts,MATCH('Blend Sheet'!$M$4,ItemNum,0),MATCH(L$1,Districts,0))*'Blend Sheet'!$M73)+(INDEX(ItemCosts,MATCH('Blend Sheet'!$N$4,ItemNum,0),MATCH(L$1,Districts,0))*'Blend Sheet'!$N73)+(INDEX(ItemCosts,MATCH('Blend Sheet'!$O$4,ItemNum,0),MATCH(L$1,Districts,0))*'Blend Sheet'!$O73)+(INDEX(ItemCosts,MATCH('Blend Sheet'!$P$4,ItemNum,0),MATCH(L$1,Districts,0))*'Blend Sheet'!$P73)+(INDEX(ItemCosts,MATCH('Blend Sheet'!$Q$4,ItemNum,0),MATCH(L$1,Districts,0))*'Blend Sheet'!$Q73)+(INDEX(ItemCosts,MATCH('Blend Sheet'!$R$4,ItemNum,0),MATCH(L$1,Districts,0))*'Blend Sheet'!$R73)+(INDEX(ItemCosts,MATCH('Blend Sheet'!$S$4,ItemNum,0),MATCH(L$1,Districts,0))*'Blend Sheet'!$S73)+(INDEX(ItemCosts,MATCH('Blend Sheet'!$T$4,ItemNum,0),MATCH(L$1,Districts,0))*'Blend Sheet'!$T73)+(INDEX(ItemCosts,MATCH('Blend Sheet'!$U$4,ItemNum,0),MATCH(L$1,Districts,0))*'Blend Sheet'!$U73)+(INDEX(ItemCosts,MATCH('Blend Sheet'!$V$4,ItemNum,0),MATCH(L$1,Districts,0))*'Blend Sheet'!$V73)+(INDEX(ItemCosts,MATCH('Blend Sheet'!$W$4,ItemNum,0),MATCH(L$1,Districts,0))*'Blend Sheet'!$W73)+(INDEX(ItemCosts,MATCH('Blend Sheet'!$X$4,ItemNum,0),MATCH(L$1,Districts,0))*'Blend Sheet'!$X73)+(INDEX(ItemCosts,MATCH('Blend Sheet'!$Y$4,ItemNum,0),MATCH(L$1,Districts,0))*'Blend Sheet'!$Y73)+(INDEX(ItemCosts,MATCH('Blend Sheet'!$Z$4,ItemNum,0),MATCH(L$1,Districts,0))*'Blend Sheet'!$Z73)+(INDEX(ItemCosts,MATCH('Blend Sheet'!$AA$4,ItemNum,0),MATCH(L$1,Districts,0))*'Blend Sheet'!$AA73)+(INDEX(ItemCosts,MATCH('Blend Sheet'!$AB$4,ItemNum,0),MATCH(L$1,Districts,0))*'Blend Sheet'!$AB73)+(INDEX(ItemCosts,MATCH('Blend Sheet'!$AC$4,ItemNum,0),MATCH(L$1,Districts,0))*'Blend Sheet'!$AC73)+(INDEX(ItemCosts,MATCH('Blend Sheet'!$AD$4,ItemNum,0),MATCH(L$1,Districts,0))*'Blend Sheet'!$AD73)+(INDEX(ItemCosts,MATCH('Blend Sheet'!$AE$4,ItemNum,0),MATCH(L$1,Districts,0))*'Blend Sheet'!$AE73)+(INDEX(ItemCosts,MATCH('Blend Sheet'!$AF$4,ItemNum,0),MATCH(L$1,Districts,0))*'Blend Sheet'!$AF73)+(INDEX(ItemCosts,MATCH('Blend Sheet'!$AG$4,ItemNum,0),MATCH(L$1,Districts,0))*'Blend Sheet'!$AG73)+(INDEX(ItemCosts,MATCH('Blend Sheet'!$AH$4,ItemNum,0),MATCH(L$1,Districts,0))*'Blend Sheet'!$AH73)+(INDEX(ItemCosts,MATCH('Blend Sheet'!$AI$4,ItemNum,0),MATCH(L$1,Districts,0))*'Blend Sheet'!$AI73)+(INDEX(ItemCosts,MATCH('Blend Sheet'!$AJ$4,ItemNum,0),MATCH(L$1,Districts,0))*'Blend Sheet'!$AJ73)+(INDEX(ItemCosts,MATCH('Blend Sheet'!$AK$4,ItemNum,0),MATCH(L$1,Districts,0))*'Blend Sheet'!$AK73)+(INDEX(ItemCosts,MATCH('Blend Sheet'!$AL$4,ItemNum,0),MATCH(L$1,Districts,0))*'Blend Sheet'!$AL73)+(INDEX(ItemCosts,MATCH('Blend Sheet'!$AM$4,ItemNum,0),MATCH(L$1,Districts,0))*'Blend Sheet'!$AM73)+(INDEX(ItemCosts,MATCH('Blend Sheet'!$AN$4,ItemNum,0),MATCH(L$1,Districts,0))*'Blend Sheet'!$AN73)+(INDEX(ItemCosts,MATCH('Blend Sheet'!$AO$4,ItemNum,0),MATCH(L$1,Districts,0))*'Blend Sheet'!$AO73)+(INDEX(ItemCosts,MATCH('Blend Sheet'!$AP$4,ItemNum,0),MATCH(L$1,Districts,0))*'Blend Sheet'!$AP73)+(INDEX(ItemCosts,MATCH('Blend Sheet'!$AQ$4,ItemNum,0),MATCH(L$1,Districts,0))*'Blend Sheet'!$AQ73)+(INDEX(ItemCosts,MATCH('Blend Sheet'!$AR$4,ItemNum,0),MATCH(L$1,Districts,0))*'Blend Sheet'!$AR73)+(INDEX(ItemCosts,MATCH('Blend Sheet'!$AS$4,ItemNum,0),MATCH(L$1,Districts,0))*'Blend Sheet'!$AS73)</f>
        <v>#N/A</v>
      </c>
      <c r="M70" s="191"/>
      <c r="N70" s="34" t="e">
        <f>D70/'Blend Sheet'!$BA73</f>
        <v>#N/A</v>
      </c>
      <c r="O70" s="34" t="e">
        <f>E70/'Blend Sheet'!$BA73</f>
        <v>#N/A</v>
      </c>
      <c r="P70" s="34" t="e">
        <f>G70/'Blend Sheet'!$BA73</f>
        <v>#N/A</v>
      </c>
      <c r="Q70" s="34" t="e">
        <f>H70/'Blend Sheet'!$BA73</f>
        <v>#N/A</v>
      </c>
      <c r="R70" s="34" t="e">
        <f>I70/'Blend Sheet'!$BA73</f>
        <v>#N/A</v>
      </c>
      <c r="S70" s="34" t="e">
        <f>J70/'Blend Sheet'!$BA73</f>
        <v>#N/A</v>
      </c>
      <c r="T70" s="34" t="e">
        <f>K70/'Blend Sheet'!$BA73</f>
        <v>#N/A</v>
      </c>
      <c r="U70" s="34" t="e">
        <f>L70/'Blend Sheet'!$BA73</f>
        <v>#N/A</v>
      </c>
    </row>
    <row r="71" spans="1:21" x14ac:dyDescent="0.25">
      <c r="A71" t="str">
        <f>'Blend Sheet'!A74</f>
        <v>SSi</v>
      </c>
      <c r="B71" s="5" t="e">
        <f>(INDEX(ItemCosts,MATCH('Blend Sheet'!$C$4,ItemNum,0),MATCH(B$1,Districts,0))*'Blend Sheet'!$C74)+(INDEX(ItemCosts,MATCH('Blend Sheet'!$D$4,ItemNum,0),MATCH(B$1,Districts,0))*'Blend Sheet'!$D74)+(INDEX(ItemCosts,MATCH('Blend Sheet'!$E$4,ItemNum,0),MATCH(B$1,Districts,0))*'Blend Sheet'!$E74)+(INDEX(ItemCosts,MATCH('Blend Sheet'!$F$4,ItemNum,0),MATCH(B$1,Districts,0))*'Blend Sheet'!$F74)+(INDEX(ItemCosts,MATCH('Blend Sheet'!$G$4,ItemNum,0),MATCH(B$1,Districts,0))*'Blend Sheet'!$G74)+(INDEX(ItemCosts,MATCH('Blend Sheet'!$H$4,ItemNum,0),MATCH(B$1,Districts,0))*'Blend Sheet'!$H74)+(INDEX(ItemCosts,MATCH('Blend Sheet'!$I$4,ItemNum,0),MATCH(B$1,Districts,0))*'Blend Sheet'!$I74)+(INDEX(ItemCosts,MATCH('Blend Sheet'!$J$4,ItemNum,0),MATCH(B$1,Districts,0))*'Blend Sheet'!$J74)+(INDEX(ItemCosts,MATCH('Blend Sheet'!$K$4,ItemNum,0),MATCH(B$1,Districts,0))*'Blend Sheet'!$K74)+(INDEX(ItemCosts,MATCH('Blend Sheet'!$L$4,ItemNum,0),MATCH(B$1,Districts,0))*'Blend Sheet'!$L74)+(INDEX(ItemCosts,MATCH('Blend Sheet'!$M$4,ItemNum,0),MATCH(B$1,Districts,0))*'Blend Sheet'!$M74)+(INDEX(ItemCosts,MATCH('Blend Sheet'!$N$4,ItemNum,0),MATCH(B$1,Districts,0))*'Blend Sheet'!$N74)+(INDEX(ItemCosts,MATCH('Blend Sheet'!$O$4,ItemNum,0),MATCH(B$1,Districts,0))*'Blend Sheet'!$O74)+(INDEX(ItemCosts,MATCH('Blend Sheet'!$P$4,ItemNum,0),MATCH(B$1,Districts,0))*'Blend Sheet'!$P74)+(INDEX(ItemCosts,MATCH('Blend Sheet'!$Q$4,ItemNum,0),MATCH(B$1,Districts,0))*'Blend Sheet'!$Q74)+(INDEX(ItemCosts,MATCH('Blend Sheet'!$R$4,ItemNum,0),MATCH(B$1,Districts,0))*'Blend Sheet'!$R74)+(INDEX(ItemCosts,MATCH('Blend Sheet'!$S$4,ItemNum,0),MATCH(B$1,Districts,0))*'Blend Sheet'!$S74)+(INDEX(ItemCosts,MATCH('Blend Sheet'!$T$4,ItemNum,0),MATCH(B$1,Districts,0))*'Blend Sheet'!$T74)+(INDEX(ItemCosts,MATCH('Blend Sheet'!$U$4,ItemNum,0),MATCH(B$1,Districts,0))*'Blend Sheet'!$U74)+(INDEX(ItemCosts,MATCH('Blend Sheet'!$V$4,ItemNum,0),MATCH(B$1,Districts,0))*'Blend Sheet'!$V74)+(INDEX(ItemCosts,MATCH('Blend Sheet'!$W$4,ItemNum,0),MATCH(B$1,Districts,0))*'Blend Sheet'!$W74)+(INDEX(ItemCosts,MATCH('Blend Sheet'!$X$4,ItemNum,0),MATCH(B$1,Districts,0))*'Blend Sheet'!$X74)+(INDEX(ItemCosts,MATCH('Blend Sheet'!$Y$4,ItemNum,0),MATCH(B$1,Districts,0))*'Blend Sheet'!$Y74)+(INDEX(ItemCosts,MATCH('Blend Sheet'!$Z$4,ItemNum,0),MATCH(B$1,Districts,0))*'Blend Sheet'!$Z74)+(INDEX(ItemCosts,MATCH('Blend Sheet'!$AA$4,ItemNum,0),MATCH(B$1,Districts,0))*'Blend Sheet'!$AA74)+(INDEX(ItemCosts,MATCH('Blend Sheet'!$AB$4,ItemNum,0),MATCH(B$1,Districts,0))*'Blend Sheet'!$AB74)+(INDEX(ItemCosts,MATCH('Blend Sheet'!$AC$4,ItemNum,0),MATCH(B$1,Districts,0))*'Blend Sheet'!$AC74)+(INDEX(ItemCosts,MATCH('Blend Sheet'!$AD$4,ItemNum,0),MATCH(B$1,Districts,0))*'Blend Sheet'!$AD74)+(INDEX(ItemCosts,MATCH('Blend Sheet'!$AE$4,ItemNum,0),MATCH(B$1,Districts,0))*'Blend Sheet'!$AE74)+(INDEX(ItemCosts,MATCH('Blend Sheet'!$AF$4,ItemNum,0),MATCH(B$1,Districts,0))*'Blend Sheet'!$AF74)+(INDEX(ItemCosts,MATCH('Blend Sheet'!$AG$4,ItemNum,0),MATCH(B$1,Districts,0))*'Blend Sheet'!$AG74)+(INDEX(ItemCosts,MATCH('Blend Sheet'!$AH$4,ItemNum,0),MATCH(B$1,Districts,0))*'Blend Sheet'!$AH74)+(INDEX(ItemCosts,MATCH('Blend Sheet'!$AI$4,ItemNum,0),MATCH(B$1,Districts,0))*'Blend Sheet'!$AI74)+(INDEX(ItemCosts,MATCH('Blend Sheet'!$AJ$4,ItemNum,0),MATCH(B$1,Districts,0))*'Blend Sheet'!$AJ74)+(INDEX(ItemCosts,MATCH('Blend Sheet'!$AK$4,ItemNum,0),MATCH(B$1,Districts,0))*'Blend Sheet'!$AK74)+(INDEX(ItemCosts,MATCH('Blend Sheet'!$AL$4,ItemNum,0),MATCH(B$1,Districts,0))*'Blend Sheet'!$AL74)+(INDEX(ItemCosts,MATCH('Blend Sheet'!$AM$4,ItemNum,0),MATCH(B$1,Districts,0))*'Blend Sheet'!$AM74)+(INDEX(ItemCosts,MATCH('Blend Sheet'!$AN$4,ItemNum,0),MATCH(B$1,Districts,0))*'Blend Sheet'!$AN74)+(INDEX(ItemCosts,MATCH('Blend Sheet'!$AO$4,ItemNum,0),MATCH(B$1,Districts,0))*'Blend Sheet'!$AO74)+(INDEX(ItemCosts,MATCH('Blend Sheet'!$AP$4,ItemNum,0),MATCH(B$1,Districts,0))*'Blend Sheet'!$AP74)+(INDEX(ItemCosts,MATCH('Blend Sheet'!$AQ$4,ItemNum,0),MATCH(B$1,Districts,0))*'Blend Sheet'!$AQ74)+(INDEX(ItemCosts,MATCH('Blend Sheet'!$AR$4,ItemNum,0),MATCH(B$1,Districts,0))*'Blend Sheet'!$AR74)+(INDEX(ItemCosts,MATCH('Blend Sheet'!$AS$4,ItemNum,0),MATCH(B$1,Districts,0))*'Blend Sheet'!$AS74)</f>
        <v>#N/A</v>
      </c>
      <c r="C71" s="5" t="e">
        <f>(INDEX(ItemCosts,MATCH('Blend Sheet'!$C$4,ItemNum,0),MATCH(C$1,Districts,0))*'Blend Sheet'!$C74)+(INDEX(ItemCosts,MATCH('Blend Sheet'!$D$4,ItemNum,0),MATCH(C$1,Districts,0))*'Blend Sheet'!$D74)+(INDEX(ItemCosts,MATCH('Blend Sheet'!$E$4,ItemNum,0),MATCH(C$1,Districts,0))*'Blend Sheet'!$E74)+(INDEX(ItemCosts,MATCH('Blend Sheet'!$F$4,ItemNum,0),MATCH(C$1,Districts,0))*'Blend Sheet'!$F74)+(INDEX(ItemCosts,MATCH('Blend Sheet'!$G$4,ItemNum,0),MATCH(C$1,Districts,0))*'Blend Sheet'!$G74)+(INDEX(ItemCosts,MATCH('Blend Sheet'!$H$4,ItemNum,0),MATCH(C$1,Districts,0))*'Blend Sheet'!$H74)+(INDEX(ItemCosts,MATCH('Blend Sheet'!$I$4,ItemNum,0),MATCH(C$1,Districts,0))*'Blend Sheet'!$I74)+(INDEX(ItemCosts,MATCH('Blend Sheet'!$J$4,ItemNum,0),MATCH(C$1,Districts,0))*'Blend Sheet'!$J74)+(INDEX(ItemCosts,MATCH('Blend Sheet'!$K$4,ItemNum,0),MATCH(C$1,Districts,0))*'Blend Sheet'!$K74)+(INDEX(ItemCosts,MATCH('Blend Sheet'!$L$4,ItemNum,0),MATCH(C$1,Districts,0))*'Blend Sheet'!$L74)+(INDEX(ItemCosts,MATCH('Blend Sheet'!$M$4,ItemNum,0),MATCH(C$1,Districts,0))*'Blend Sheet'!$M74)+(INDEX(ItemCosts,MATCH('Blend Sheet'!$N$4,ItemNum,0),MATCH(C$1,Districts,0))*'Blend Sheet'!$N74)+(INDEX(ItemCosts,MATCH('Blend Sheet'!$O$4,ItemNum,0),MATCH(C$1,Districts,0))*'Blend Sheet'!$O74)+(INDEX(ItemCosts,MATCH('Blend Sheet'!$P$4,ItemNum,0),MATCH(C$1,Districts,0))*'Blend Sheet'!$P74)+(INDEX(ItemCosts,MATCH('Blend Sheet'!$Q$4,ItemNum,0),MATCH(C$1,Districts,0))*'Blend Sheet'!$Q74)+(INDEX(ItemCosts,MATCH('Blend Sheet'!$R$4,ItemNum,0),MATCH(C$1,Districts,0))*'Blend Sheet'!$R74)+(INDEX(ItemCosts,MATCH('Blend Sheet'!$S$4,ItemNum,0),MATCH(C$1,Districts,0))*'Blend Sheet'!$S74)+(INDEX(ItemCosts,MATCH('Blend Sheet'!$T$4,ItemNum,0),MATCH(C$1,Districts,0))*'Blend Sheet'!$T74)+(INDEX(ItemCosts,MATCH('Blend Sheet'!$U$4,ItemNum,0),MATCH(C$1,Districts,0))*'Blend Sheet'!$U74)+(INDEX(ItemCosts,MATCH('Blend Sheet'!$V$4,ItemNum,0),MATCH(C$1,Districts,0))*'Blend Sheet'!$V74)+(INDEX(ItemCosts,MATCH('Blend Sheet'!$W$4,ItemNum,0),MATCH(C$1,Districts,0))*'Blend Sheet'!$W74)+(INDEX(ItemCosts,MATCH('Blend Sheet'!$X$4,ItemNum,0),MATCH(C$1,Districts,0))*'Blend Sheet'!$X74)+(INDEX(ItemCosts,MATCH('Blend Sheet'!$Y$4,ItemNum,0),MATCH(C$1,Districts,0))*'Blend Sheet'!$Y74)+(INDEX(ItemCosts,MATCH('Blend Sheet'!$Z$4,ItemNum,0),MATCH(C$1,Districts,0))*'Blend Sheet'!$Z74)+(INDEX(ItemCosts,MATCH('Blend Sheet'!$AA$4,ItemNum,0),MATCH(C$1,Districts,0))*'Blend Sheet'!$AA74)+(INDEX(ItemCosts,MATCH('Blend Sheet'!$AB$4,ItemNum,0),MATCH(C$1,Districts,0))*'Blend Sheet'!$AB74)+(INDEX(ItemCosts,MATCH('Blend Sheet'!$AC$4,ItemNum,0),MATCH(C$1,Districts,0))*'Blend Sheet'!$AC74)+(INDEX(ItemCosts,MATCH('Blend Sheet'!$AD$4,ItemNum,0),MATCH(C$1,Districts,0))*'Blend Sheet'!$AD74)+(INDEX(ItemCosts,MATCH('Blend Sheet'!$AE$4,ItemNum,0),MATCH(C$1,Districts,0))*'Blend Sheet'!$AE74)+(INDEX(ItemCosts,MATCH('Blend Sheet'!$AF$4,ItemNum,0),MATCH(C$1,Districts,0))*'Blend Sheet'!$AF74)+(INDEX(ItemCosts,MATCH('Blend Sheet'!$AG$4,ItemNum,0),MATCH(C$1,Districts,0))*'Blend Sheet'!$AG74)+(INDEX(ItemCosts,MATCH('Blend Sheet'!$AH$4,ItemNum,0),MATCH(C$1,Districts,0))*'Blend Sheet'!$AH74)+(INDEX(ItemCosts,MATCH('Blend Sheet'!$AI$4,ItemNum,0),MATCH(C$1,Districts,0))*'Blend Sheet'!$AI74)+(INDEX(ItemCosts,MATCH('Blend Sheet'!$AJ$4,ItemNum,0),MATCH(C$1,Districts,0))*'Blend Sheet'!$AJ74)+(INDEX(ItemCosts,MATCH('Blend Sheet'!$AK$4,ItemNum,0),MATCH(C$1,Districts,0))*'Blend Sheet'!$AK74)+(INDEX(ItemCosts,MATCH('Blend Sheet'!$AL$4,ItemNum,0),MATCH(C$1,Districts,0))*'Blend Sheet'!$AL74)+(INDEX(ItemCosts,MATCH('Blend Sheet'!$AM$4,ItemNum,0),MATCH(C$1,Districts,0))*'Blend Sheet'!$AM74)+(INDEX(ItemCosts,MATCH('Blend Sheet'!$AN$4,ItemNum,0),MATCH(C$1,Districts,0))*'Blend Sheet'!$AN74)+(INDEX(ItemCosts,MATCH('Blend Sheet'!$AO$4,ItemNum,0),MATCH(C$1,Districts,0))*'Blend Sheet'!$AO74)+(INDEX(ItemCosts,MATCH('Blend Sheet'!$AP$4,ItemNum,0),MATCH(C$1,Districts,0))*'Blend Sheet'!$AP74)+(INDEX(ItemCosts,MATCH('Blend Sheet'!$AQ$4,ItemNum,0),MATCH(C$1,Districts,0))*'Blend Sheet'!$AQ74)+(INDEX(ItemCosts,MATCH('Blend Sheet'!$AR$4,ItemNum,0),MATCH(C$1,Districts,0))*'Blend Sheet'!$AR74)+(INDEX(ItemCosts,MATCH('Blend Sheet'!$AS$4,ItemNum,0),MATCH(C$1,Districts,0))*'Blend Sheet'!$AS74)</f>
        <v>#N/A</v>
      </c>
      <c r="D71" s="5" t="e">
        <f>(INDEX(ItemCosts,MATCH('Blend Sheet'!$C$4,ItemNum,0),MATCH(D$1,Districts,0))*'Blend Sheet'!$C74)+(INDEX(ItemCosts,MATCH('Blend Sheet'!$D$4,ItemNum,0),MATCH(D$1,Districts,0))*'Blend Sheet'!$D74)+(INDEX(ItemCosts,MATCH('Blend Sheet'!$E$4,ItemNum,0),MATCH(D$1,Districts,0))*'Blend Sheet'!$E74)+(INDEX(ItemCosts,MATCH('Blend Sheet'!$F$4,ItemNum,0),MATCH(D$1,Districts,0))*'Blend Sheet'!$F74)+(INDEX(ItemCosts,MATCH('Blend Sheet'!$G$4,ItemNum,0),MATCH(D$1,Districts,0))*'Blend Sheet'!$G74)+(INDEX(ItemCosts,MATCH('Blend Sheet'!$H$4,ItemNum,0),MATCH(D$1,Districts,0))*'Blend Sheet'!$H74)+(INDEX(ItemCosts,MATCH('Blend Sheet'!$I$4,ItemNum,0),MATCH(D$1,Districts,0))*'Blend Sheet'!$I74)+(INDEX(ItemCosts,MATCH('Blend Sheet'!$J$4,ItemNum,0),MATCH(D$1,Districts,0))*'Blend Sheet'!$J74)+(INDEX(ItemCosts,MATCH('Blend Sheet'!$K$4,ItemNum,0),MATCH(D$1,Districts,0))*'Blend Sheet'!$K74)+(INDEX(ItemCosts,MATCH('Blend Sheet'!$L$4,ItemNum,0),MATCH(D$1,Districts,0))*'Blend Sheet'!$L74)+(INDEX(ItemCosts,MATCH('Blend Sheet'!$M$4,ItemNum,0),MATCH(D$1,Districts,0))*'Blend Sheet'!$M74)+(INDEX(ItemCosts,MATCH('Blend Sheet'!$N$4,ItemNum,0),MATCH(D$1,Districts,0))*'Blend Sheet'!$N74)+(INDEX(ItemCosts,MATCH('Blend Sheet'!$O$4,ItemNum,0),MATCH(D$1,Districts,0))*'Blend Sheet'!$O74)+(INDEX(ItemCosts,MATCH('Blend Sheet'!$P$4,ItemNum,0),MATCH(D$1,Districts,0))*'Blend Sheet'!$P74)+(INDEX(ItemCosts,MATCH('Blend Sheet'!$Q$4,ItemNum,0),MATCH(D$1,Districts,0))*'Blend Sheet'!$Q74)+(INDEX(ItemCosts,MATCH('Blend Sheet'!$R$4,ItemNum,0),MATCH(D$1,Districts,0))*'Blend Sheet'!$R74)+(INDEX(ItemCosts,MATCH('Blend Sheet'!$S$4,ItemNum,0),MATCH(D$1,Districts,0))*'Blend Sheet'!$S74)+(INDEX(ItemCosts,MATCH('Blend Sheet'!$T$4,ItemNum,0),MATCH(D$1,Districts,0))*'Blend Sheet'!$T74)+(INDEX(ItemCosts,MATCH('Blend Sheet'!$U$4,ItemNum,0),MATCH(D$1,Districts,0))*'Blend Sheet'!$U74)+(INDEX(ItemCosts,MATCH('Blend Sheet'!$V$4,ItemNum,0),MATCH(D$1,Districts,0))*'Blend Sheet'!$V74)+(INDEX(ItemCosts,MATCH('Blend Sheet'!$W$4,ItemNum,0),MATCH(D$1,Districts,0))*'Blend Sheet'!$W74)+(INDEX(ItemCosts,MATCH('Blend Sheet'!$X$4,ItemNum,0),MATCH(D$1,Districts,0))*'Blend Sheet'!$X74)+(INDEX(ItemCosts,MATCH('Blend Sheet'!$Y$4,ItemNum,0),MATCH(D$1,Districts,0))*'Blend Sheet'!$Y74)+(INDEX(ItemCosts,MATCH('Blend Sheet'!$Z$4,ItemNum,0),MATCH(D$1,Districts,0))*'Blend Sheet'!$Z74)+(INDEX(ItemCosts,MATCH('Blend Sheet'!$AA$4,ItemNum,0),MATCH(D$1,Districts,0))*'Blend Sheet'!$AA74)+(INDEX(ItemCosts,MATCH('Blend Sheet'!$AB$4,ItemNum,0),MATCH(D$1,Districts,0))*'Blend Sheet'!$AB74)+(INDEX(ItemCosts,MATCH('Blend Sheet'!$AC$4,ItemNum,0),MATCH(D$1,Districts,0))*'Blend Sheet'!$AC74)+(INDEX(ItemCosts,MATCH('Blend Sheet'!$AD$4,ItemNum,0),MATCH(D$1,Districts,0))*'Blend Sheet'!$AD74)+(INDEX(ItemCosts,MATCH('Blend Sheet'!$AE$4,ItemNum,0),MATCH(D$1,Districts,0))*'Blend Sheet'!$AE74)+(INDEX(ItemCosts,MATCH('Blend Sheet'!$AF$4,ItemNum,0),MATCH(D$1,Districts,0))*'Blend Sheet'!$AF74)+(INDEX(ItemCosts,MATCH('Blend Sheet'!$AG$4,ItemNum,0),MATCH(D$1,Districts,0))*'Blend Sheet'!$AG74)+(INDEX(ItemCosts,MATCH('Blend Sheet'!$AH$4,ItemNum,0),MATCH(D$1,Districts,0))*'Blend Sheet'!$AH74)+(INDEX(ItemCosts,MATCH('Blend Sheet'!$AI$4,ItemNum,0),MATCH(D$1,Districts,0))*'Blend Sheet'!$AI74)+(INDEX(ItemCosts,MATCH('Blend Sheet'!$AJ$4,ItemNum,0),MATCH(D$1,Districts,0))*'Blend Sheet'!$AJ74)+(INDEX(ItemCosts,MATCH('Blend Sheet'!$AK$4,ItemNum,0),MATCH(D$1,Districts,0))*'Blend Sheet'!$AK74)+(INDEX(ItemCosts,MATCH('Blend Sheet'!$AL$4,ItemNum,0),MATCH(D$1,Districts,0))*'Blend Sheet'!$AL74)+(INDEX(ItemCosts,MATCH('Blend Sheet'!$AM$4,ItemNum,0),MATCH(D$1,Districts,0))*'Blend Sheet'!$AM74)+(INDEX(ItemCosts,MATCH('Blend Sheet'!$AN$4,ItemNum,0),MATCH(D$1,Districts,0))*'Blend Sheet'!$AN74)+(INDEX(ItemCosts,MATCH('Blend Sheet'!$AO$4,ItemNum,0),MATCH(D$1,Districts,0))*'Blend Sheet'!$AO74)+(INDEX(ItemCosts,MATCH('Blend Sheet'!$AP$4,ItemNum,0),MATCH(D$1,Districts,0))*'Blend Sheet'!$AP74)+(INDEX(ItemCosts,MATCH('Blend Sheet'!$AQ$4,ItemNum,0),MATCH(D$1,Districts,0))*'Blend Sheet'!$AQ74)+(INDEX(ItemCosts,MATCH('Blend Sheet'!$AR$4,ItemNum,0),MATCH(D$1,Districts,0))*'Blend Sheet'!$AR74)+(INDEX(ItemCosts,MATCH('Blend Sheet'!$AS$4,ItemNum,0),MATCH(D$1,Districts,0))*'Blend Sheet'!$AS74)</f>
        <v>#N/A</v>
      </c>
      <c r="E71" s="5" t="e">
        <f>(INDEX(ItemCosts,MATCH('Blend Sheet'!$C$4,ItemNum,0),MATCH(E$1,Districts,0))*'Blend Sheet'!$C74)+(INDEX(ItemCosts,MATCH('Blend Sheet'!$D$4,ItemNum,0),MATCH(E$1,Districts,0))*'Blend Sheet'!$D74)+(INDEX(ItemCosts,MATCH('Blend Sheet'!$E$4,ItemNum,0),MATCH(E$1,Districts,0))*'Blend Sheet'!$E74)+(INDEX(ItemCosts,MATCH('Blend Sheet'!$F$4,ItemNum,0),MATCH(E$1,Districts,0))*'Blend Sheet'!$F74)+(INDEX(ItemCosts,MATCH('Blend Sheet'!$G$4,ItemNum,0),MATCH(E$1,Districts,0))*'Blend Sheet'!$G74)+(INDEX(ItemCosts,MATCH('Blend Sheet'!$H$4,ItemNum,0),MATCH(E$1,Districts,0))*'Blend Sheet'!$H74)+(INDEX(ItemCosts,MATCH('Blend Sheet'!$I$4,ItemNum,0),MATCH(E$1,Districts,0))*'Blend Sheet'!$I74)+(INDEX(ItemCosts,MATCH('Blend Sheet'!$J$4,ItemNum,0),MATCH(E$1,Districts,0))*'Blend Sheet'!$J74)+(INDEX(ItemCosts,MATCH('Blend Sheet'!$K$4,ItemNum,0),MATCH(E$1,Districts,0))*'Blend Sheet'!$K74)+(INDEX(ItemCosts,MATCH('Blend Sheet'!$L$4,ItemNum,0),MATCH(E$1,Districts,0))*'Blend Sheet'!$L74)+(INDEX(ItemCosts,MATCH('Blend Sheet'!$M$4,ItemNum,0),MATCH(E$1,Districts,0))*'Blend Sheet'!$M74)+(INDEX(ItemCosts,MATCH('Blend Sheet'!$N$4,ItemNum,0),MATCH(E$1,Districts,0))*'Blend Sheet'!$N74)+(INDEX(ItemCosts,MATCH('Blend Sheet'!$O$4,ItemNum,0),MATCH(E$1,Districts,0))*'Blend Sheet'!$O74)+(INDEX(ItemCosts,MATCH('Blend Sheet'!$P$4,ItemNum,0),MATCH(E$1,Districts,0))*'Blend Sheet'!$P74)+(INDEX(ItemCosts,MATCH('Blend Sheet'!$Q$4,ItemNum,0),MATCH(E$1,Districts,0))*'Blend Sheet'!$Q74)+(INDEX(ItemCosts,MATCH('Blend Sheet'!$R$4,ItemNum,0),MATCH(E$1,Districts,0))*'Blend Sheet'!$R74)+(INDEX(ItemCosts,MATCH('Blend Sheet'!$S$4,ItemNum,0),MATCH(E$1,Districts,0))*'Blend Sheet'!$S74)+(INDEX(ItemCosts,MATCH('Blend Sheet'!$T$4,ItemNum,0),MATCH(E$1,Districts,0))*'Blend Sheet'!$T74)+(INDEX(ItemCosts,MATCH('Blend Sheet'!$U$4,ItemNum,0),MATCH(E$1,Districts,0))*'Blend Sheet'!$U74)+(INDEX(ItemCosts,MATCH('Blend Sheet'!$V$4,ItemNum,0),MATCH(E$1,Districts,0))*'Blend Sheet'!$V74)+(INDEX(ItemCosts,MATCH('Blend Sheet'!$W$4,ItemNum,0),MATCH(E$1,Districts,0))*'Blend Sheet'!$W74)+(INDEX(ItemCosts,MATCH('Blend Sheet'!$X$4,ItemNum,0),MATCH(E$1,Districts,0))*'Blend Sheet'!$X74)+(INDEX(ItemCosts,MATCH('Blend Sheet'!$Y$4,ItemNum,0),MATCH(E$1,Districts,0))*'Blend Sheet'!$Y74)+(INDEX(ItemCosts,MATCH('Blend Sheet'!$Z$4,ItemNum,0),MATCH(E$1,Districts,0))*'Blend Sheet'!$Z74)+(INDEX(ItemCosts,MATCH('Blend Sheet'!$AA$4,ItemNum,0),MATCH(E$1,Districts,0))*'Blend Sheet'!$AA74)+(INDEX(ItemCosts,MATCH('Blend Sheet'!$AB$4,ItemNum,0),MATCH(E$1,Districts,0))*'Blend Sheet'!$AB74)+(INDEX(ItemCosts,MATCH('Blend Sheet'!$AC$4,ItemNum,0),MATCH(E$1,Districts,0))*'Blend Sheet'!$AC74)+(INDEX(ItemCosts,MATCH('Blend Sheet'!$AD$4,ItemNum,0),MATCH(E$1,Districts,0))*'Blend Sheet'!$AD74)+(INDEX(ItemCosts,MATCH('Blend Sheet'!$AE$4,ItemNum,0),MATCH(E$1,Districts,0))*'Blend Sheet'!$AE74)+(INDEX(ItemCosts,MATCH('Blend Sheet'!$AF$4,ItemNum,0),MATCH(E$1,Districts,0))*'Blend Sheet'!$AF74)+(INDEX(ItemCosts,MATCH('Blend Sheet'!$AG$4,ItemNum,0),MATCH(E$1,Districts,0))*'Blend Sheet'!$AG74)+(INDEX(ItemCosts,MATCH('Blend Sheet'!$AH$4,ItemNum,0),MATCH(E$1,Districts,0))*'Blend Sheet'!$AH74)+(INDEX(ItemCosts,MATCH('Blend Sheet'!$AI$4,ItemNum,0),MATCH(E$1,Districts,0))*'Blend Sheet'!$AI74)+(INDEX(ItemCosts,MATCH('Blend Sheet'!$AJ$4,ItemNum,0),MATCH(E$1,Districts,0))*'Blend Sheet'!$AJ74)+(INDEX(ItemCosts,MATCH('Blend Sheet'!$AK$4,ItemNum,0),MATCH(E$1,Districts,0))*'Blend Sheet'!$AK74)+(INDEX(ItemCosts,MATCH('Blend Sheet'!$AL$4,ItemNum,0),MATCH(E$1,Districts,0))*'Blend Sheet'!$AL74)+(INDEX(ItemCosts,MATCH('Blend Sheet'!$AM$4,ItemNum,0),MATCH(E$1,Districts,0))*'Blend Sheet'!$AM74)+(INDEX(ItemCosts,MATCH('Blend Sheet'!$AN$4,ItemNum,0),MATCH(E$1,Districts,0))*'Blend Sheet'!$AN74)+(INDEX(ItemCosts,MATCH('Blend Sheet'!$AO$4,ItemNum,0),MATCH(E$1,Districts,0))*'Blend Sheet'!$AO74)+(INDEX(ItemCosts,MATCH('Blend Sheet'!$AP$4,ItemNum,0),MATCH(E$1,Districts,0))*'Blend Sheet'!$AP74)+(INDEX(ItemCosts,MATCH('Blend Sheet'!$AQ$4,ItemNum,0),MATCH(E$1,Districts,0))*'Blend Sheet'!$AQ74)+(INDEX(ItemCosts,MATCH('Blend Sheet'!$AR$4,ItemNum,0),MATCH(E$1,Districts,0))*'Blend Sheet'!$AR74)+(INDEX(ItemCosts,MATCH('Blend Sheet'!$AS$4,ItemNum,0),MATCH(E$1,Districts,0))*'Blend Sheet'!$AS74)</f>
        <v>#N/A</v>
      </c>
      <c r="F71" s="5" t="e">
        <f>(INDEX(ItemCosts,MATCH('Blend Sheet'!$C$4,ItemNum,0),MATCH(F$1,Districts,0))*'Blend Sheet'!$C74)+(INDEX(ItemCosts,MATCH('Blend Sheet'!$D$4,ItemNum,0),MATCH(F$1,Districts,0))*'Blend Sheet'!$D74)+(INDEX(ItemCosts,MATCH('Blend Sheet'!$E$4,ItemNum,0),MATCH(F$1,Districts,0))*'Blend Sheet'!$E74)+(INDEX(ItemCosts,MATCH('Blend Sheet'!$F$4,ItemNum,0),MATCH(F$1,Districts,0))*'Blend Sheet'!$F74)+(INDEX(ItemCosts,MATCH('Blend Sheet'!$G$4,ItemNum,0),MATCH(F$1,Districts,0))*'Blend Sheet'!$G74)+(INDEX(ItemCosts,MATCH('Blend Sheet'!$H$4,ItemNum,0),MATCH(F$1,Districts,0))*'Blend Sheet'!$H74)+(INDEX(ItemCosts,MATCH('Blend Sheet'!$I$4,ItemNum,0),MATCH(F$1,Districts,0))*'Blend Sheet'!$I74)+(INDEX(ItemCosts,MATCH('Blend Sheet'!$J$4,ItemNum,0),MATCH(F$1,Districts,0))*'Blend Sheet'!$J74)+(INDEX(ItemCosts,MATCH('Blend Sheet'!$K$4,ItemNum,0),MATCH(F$1,Districts,0))*'Blend Sheet'!$K74)+(INDEX(ItemCosts,MATCH('Blend Sheet'!$L$4,ItemNum,0),MATCH(F$1,Districts,0))*'Blend Sheet'!$L74)+(INDEX(ItemCosts,MATCH('Blend Sheet'!$M$4,ItemNum,0),MATCH(F$1,Districts,0))*'Blend Sheet'!$M74)+(INDEX(ItemCosts,MATCH('Blend Sheet'!$N$4,ItemNum,0),MATCH(F$1,Districts,0))*'Blend Sheet'!$N74)+(INDEX(ItemCosts,MATCH('Blend Sheet'!$O$4,ItemNum,0),MATCH(F$1,Districts,0))*'Blend Sheet'!$O74)+(INDEX(ItemCosts,MATCH('Blend Sheet'!$P$4,ItemNum,0),MATCH(F$1,Districts,0))*'Blend Sheet'!$P74)+(INDEX(ItemCosts,MATCH('Blend Sheet'!$Q$4,ItemNum,0),MATCH(F$1,Districts,0))*'Blend Sheet'!$Q74)+(INDEX(ItemCosts,MATCH('Blend Sheet'!$R$4,ItemNum,0),MATCH(F$1,Districts,0))*'Blend Sheet'!$R74)+(INDEX(ItemCosts,MATCH('Blend Sheet'!$S$4,ItemNum,0),MATCH(F$1,Districts,0))*'Blend Sheet'!$S74)+(INDEX(ItemCosts,MATCH('Blend Sheet'!$T$4,ItemNum,0),MATCH(F$1,Districts,0))*'Blend Sheet'!$T74)+(INDEX(ItemCosts,MATCH('Blend Sheet'!$U$4,ItemNum,0),MATCH(F$1,Districts,0))*'Blend Sheet'!$U74)+(INDEX(ItemCosts,MATCH('Blend Sheet'!$V$4,ItemNum,0),MATCH(F$1,Districts,0))*'Blend Sheet'!$V74)+(INDEX(ItemCosts,MATCH('Blend Sheet'!$W$4,ItemNum,0),MATCH(F$1,Districts,0))*'Blend Sheet'!$W74)+(INDEX(ItemCosts,MATCH('Blend Sheet'!$X$4,ItemNum,0),MATCH(F$1,Districts,0))*'Blend Sheet'!$X74)+(INDEX(ItemCosts,MATCH('Blend Sheet'!$Y$4,ItemNum,0),MATCH(F$1,Districts,0))*'Blend Sheet'!$Y74)+(INDEX(ItemCosts,MATCH('Blend Sheet'!$Z$4,ItemNum,0),MATCH(F$1,Districts,0))*'Blend Sheet'!$Z74)+(INDEX(ItemCosts,MATCH('Blend Sheet'!$AA$4,ItemNum,0),MATCH(F$1,Districts,0))*'Blend Sheet'!$AA74)+(INDEX(ItemCosts,MATCH('Blend Sheet'!$AB$4,ItemNum,0),MATCH(F$1,Districts,0))*'Blend Sheet'!$AB74)+(INDEX(ItemCosts,MATCH('Blend Sheet'!$AC$4,ItemNum,0),MATCH(F$1,Districts,0))*'Blend Sheet'!$AC74)+(INDEX(ItemCosts,MATCH('Blend Sheet'!$AD$4,ItemNum,0),MATCH(F$1,Districts,0))*'Blend Sheet'!$AD74)+(INDEX(ItemCosts,MATCH('Blend Sheet'!$AE$4,ItemNum,0),MATCH(F$1,Districts,0))*'Blend Sheet'!$AE74)+(INDEX(ItemCosts,MATCH('Blend Sheet'!$AF$4,ItemNum,0),MATCH(F$1,Districts,0))*'Blend Sheet'!$AF74)+(INDEX(ItemCosts,MATCH('Blend Sheet'!$AG$4,ItemNum,0),MATCH(F$1,Districts,0))*'Blend Sheet'!$AG74)+(INDEX(ItemCosts,MATCH('Blend Sheet'!$AH$4,ItemNum,0),MATCH(F$1,Districts,0))*'Blend Sheet'!$AH74)+(INDEX(ItemCosts,MATCH('Blend Sheet'!$AI$4,ItemNum,0),MATCH(F$1,Districts,0))*'Blend Sheet'!$AI74)+(INDEX(ItemCosts,MATCH('Blend Sheet'!$AJ$4,ItemNum,0),MATCH(F$1,Districts,0))*'Blend Sheet'!$AJ74)+(INDEX(ItemCosts,MATCH('Blend Sheet'!$AK$4,ItemNum,0),MATCH(F$1,Districts,0))*'Blend Sheet'!$AK74)+(INDEX(ItemCosts,MATCH('Blend Sheet'!$AL$4,ItemNum,0),MATCH(F$1,Districts,0))*'Blend Sheet'!$AL74)+(INDEX(ItemCosts,MATCH('Blend Sheet'!$AM$4,ItemNum,0),MATCH(F$1,Districts,0))*'Blend Sheet'!$AM74)+(INDEX(ItemCosts,MATCH('Blend Sheet'!$AN$4,ItemNum,0),MATCH(F$1,Districts,0))*'Blend Sheet'!$AN74)+(INDEX(ItemCosts,MATCH('Blend Sheet'!$AO$4,ItemNum,0),MATCH(F$1,Districts,0))*'Blend Sheet'!$AO74)+(INDEX(ItemCosts,MATCH('Blend Sheet'!$AP$4,ItemNum,0),MATCH(F$1,Districts,0))*'Blend Sheet'!$AP74)+(INDEX(ItemCosts,MATCH('Blend Sheet'!$AQ$4,ItemNum,0),MATCH(F$1,Districts,0))*'Blend Sheet'!$AQ74)+(INDEX(ItemCosts,MATCH('Blend Sheet'!$AR$4,ItemNum,0),MATCH(F$1,Districts,0))*'Blend Sheet'!$AR74)+(INDEX(ItemCosts,MATCH('Blend Sheet'!$AS$4,ItemNum,0),MATCH(F$1,Districts,0))*'Blend Sheet'!$AS74)</f>
        <v>#N/A</v>
      </c>
      <c r="G71" s="5" t="e">
        <f>(INDEX(ItemCosts,MATCH('Blend Sheet'!$C$4,ItemNum,0),MATCH(G$1,Districts,0))*'Blend Sheet'!$C74)+(INDEX(ItemCosts,MATCH('Blend Sheet'!$D$4,ItemNum,0),MATCH(G$1,Districts,0))*'Blend Sheet'!$D74)+(INDEX(ItemCosts,MATCH('Blend Sheet'!$E$4,ItemNum,0),MATCH(G$1,Districts,0))*'Blend Sheet'!$E74)+(INDEX(ItemCosts,MATCH('Blend Sheet'!$F$4,ItemNum,0),MATCH(G$1,Districts,0))*'Blend Sheet'!$F74)+(INDEX(ItemCosts,MATCH('Blend Sheet'!$G$4,ItemNum,0),MATCH(G$1,Districts,0))*'Blend Sheet'!$G74)+(INDEX(ItemCosts,MATCH('Blend Sheet'!$H$4,ItemNum,0),MATCH(G$1,Districts,0))*'Blend Sheet'!$H74)+(INDEX(ItemCosts,MATCH('Blend Sheet'!$I$4,ItemNum,0),MATCH(G$1,Districts,0))*'Blend Sheet'!$I74)+(INDEX(ItemCosts,MATCH('Blend Sheet'!$J$4,ItemNum,0),MATCH(G$1,Districts,0))*'Blend Sheet'!$J74)+(INDEX(ItemCosts,MATCH('Blend Sheet'!$K$4,ItemNum,0),MATCH(G$1,Districts,0))*'Blend Sheet'!$K74)+(INDEX(ItemCosts,MATCH('Blend Sheet'!$L$4,ItemNum,0),MATCH(G$1,Districts,0))*'Blend Sheet'!$L74)+(INDEX(ItemCosts,MATCH('Blend Sheet'!$M$4,ItemNum,0),MATCH(G$1,Districts,0))*'Blend Sheet'!$M74)+(INDEX(ItemCosts,MATCH('Blend Sheet'!$N$4,ItemNum,0),MATCH(G$1,Districts,0))*'Blend Sheet'!$N74)+(INDEX(ItemCosts,MATCH('Blend Sheet'!$O$4,ItemNum,0),MATCH(G$1,Districts,0))*'Blend Sheet'!$O74)+(INDEX(ItemCosts,MATCH('Blend Sheet'!$P$4,ItemNum,0),MATCH(G$1,Districts,0))*'Blend Sheet'!$P74)+(INDEX(ItemCosts,MATCH('Blend Sheet'!$Q$4,ItemNum,0),MATCH(G$1,Districts,0))*'Blend Sheet'!$Q74)+(INDEX(ItemCosts,MATCH('Blend Sheet'!$R$4,ItemNum,0),MATCH(G$1,Districts,0))*'Blend Sheet'!$R74)+(INDEX(ItemCosts,MATCH('Blend Sheet'!$S$4,ItemNum,0),MATCH(G$1,Districts,0))*'Blend Sheet'!$S74)+(INDEX(ItemCosts,MATCH('Blend Sheet'!$T$4,ItemNum,0),MATCH(G$1,Districts,0))*'Blend Sheet'!$T74)+(INDEX(ItemCosts,MATCH('Blend Sheet'!$U$4,ItemNum,0),MATCH(G$1,Districts,0))*'Blend Sheet'!$U74)+(INDEX(ItemCosts,MATCH('Blend Sheet'!$V$4,ItemNum,0),MATCH(G$1,Districts,0))*'Blend Sheet'!$V74)+(INDEX(ItemCosts,MATCH('Blend Sheet'!$W$4,ItemNum,0),MATCH(G$1,Districts,0))*'Blend Sheet'!$W74)+(INDEX(ItemCosts,MATCH('Blend Sheet'!$X$4,ItemNum,0),MATCH(G$1,Districts,0))*'Blend Sheet'!$X74)+(INDEX(ItemCosts,MATCH('Blend Sheet'!$Y$4,ItemNum,0),MATCH(G$1,Districts,0))*'Blend Sheet'!$Y74)+(INDEX(ItemCosts,MATCH('Blend Sheet'!$Z$4,ItemNum,0),MATCH(G$1,Districts,0))*'Blend Sheet'!$Z74)+(INDEX(ItemCosts,MATCH('Blend Sheet'!$AA$4,ItemNum,0),MATCH(G$1,Districts,0))*'Blend Sheet'!$AA74)+(INDEX(ItemCosts,MATCH('Blend Sheet'!$AB$4,ItemNum,0),MATCH(G$1,Districts,0))*'Blend Sheet'!$AB74)+(INDEX(ItemCosts,MATCH('Blend Sheet'!$AC$4,ItemNum,0),MATCH(G$1,Districts,0))*'Blend Sheet'!$AC74)+(INDEX(ItemCosts,MATCH('Blend Sheet'!$AD$4,ItemNum,0),MATCH(G$1,Districts,0))*'Blend Sheet'!$AD74)+(INDEX(ItemCosts,MATCH('Blend Sheet'!$AE$4,ItemNum,0),MATCH(G$1,Districts,0))*'Blend Sheet'!$AE74)+(INDEX(ItemCosts,MATCH('Blend Sheet'!$AF$4,ItemNum,0),MATCH(G$1,Districts,0))*'Blend Sheet'!$AF74)+(INDEX(ItemCosts,MATCH('Blend Sheet'!$AG$4,ItemNum,0),MATCH(G$1,Districts,0))*'Blend Sheet'!$AG74)+(INDEX(ItemCosts,MATCH('Blend Sheet'!$AH$4,ItemNum,0),MATCH(G$1,Districts,0))*'Blend Sheet'!$AH74)+(INDEX(ItemCosts,MATCH('Blend Sheet'!$AI$4,ItemNum,0),MATCH(G$1,Districts,0))*'Blend Sheet'!$AI74)+(INDEX(ItemCosts,MATCH('Blend Sheet'!$AJ$4,ItemNum,0),MATCH(G$1,Districts,0))*'Blend Sheet'!$AJ74)+(INDEX(ItemCosts,MATCH('Blend Sheet'!$AK$4,ItemNum,0),MATCH(G$1,Districts,0))*'Blend Sheet'!$AK74)+(INDEX(ItemCosts,MATCH('Blend Sheet'!$AL$4,ItemNum,0),MATCH(G$1,Districts,0))*'Blend Sheet'!$AL74)+(INDEX(ItemCosts,MATCH('Blend Sheet'!$AM$4,ItemNum,0),MATCH(G$1,Districts,0))*'Blend Sheet'!$AM74)+(INDEX(ItemCosts,MATCH('Blend Sheet'!$AN$4,ItemNum,0),MATCH(G$1,Districts,0))*'Blend Sheet'!$AN74)+(INDEX(ItemCosts,MATCH('Blend Sheet'!$AO$4,ItemNum,0),MATCH(G$1,Districts,0))*'Blend Sheet'!$AO74)+(INDEX(ItemCosts,MATCH('Blend Sheet'!$AP$4,ItemNum,0),MATCH(G$1,Districts,0))*'Blend Sheet'!$AP74)+(INDEX(ItemCosts,MATCH('Blend Sheet'!$AQ$4,ItemNum,0),MATCH(G$1,Districts,0))*'Blend Sheet'!$AQ74)+(INDEX(ItemCosts,MATCH('Blend Sheet'!$AR$4,ItemNum,0),MATCH(G$1,Districts,0))*'Blend Sheet'!$AR74)+(INDEX(ItemCosts,MATCH('Blend Sheet'!$AS$4,ItemNum,0),MATCH(G$1,Districts,0))*'Blend Sheet'!$AS74)</f>
        <v>#N/A</v>
      </c>
      <c r="H71" s="5" t="e">
        <f>(INDEX(ItemCosts,MATCH('Blend Sheet'!$C$4,ItemNum,0),MATCH(H$1,Districts,0))*'Blend Sheet'!$C74)+(INDEX(ItemCosts,MATCH('Blend Sheet'!$D$4,ItemNum,0),MATCH(H$1,Districts,0))*'Blend Sheet'!$D74)+(INDEX(ItemCosts,MATCH('Blend Sheet'!$E$4,ItemNum,0),MATCH(H$1,Districts,0))*'Blend Sheet'!$E74)+(INDEX(ItemCosts,MATCH('Blend Sheet'!$F$4,ItemNum,0),MATCH(H$1,Districts,0))*'Blend Sheet'!$F74)+(INDEX(ItemCosts,MATCH('Blend Sheet'!$G$4,ItemNum,0),MATCH(H$1,Districts,0))*'Blend Sheet'!$G74)+(INDEX(ItemCosts,MATCH('Blend Sheet'!$H$4,ItemNum,0),MATCH(H$1,Districts,0))*'Blend Sheet'!$H74)+(INDEX(ItemCosts,MATCH('Blend Sheet'!$I$4,ItemNum,0),MATCH(H$1,Districts,0))*'Blend Sheet'!$I74)+(INDEX(ItemCosts,MATCH('Blend Sheet'!$J$4,ItemNum,0),MATCH(H$1,Districts,0))*'Blend Sheet'!$J74)+(INDEX(ItemCosts,MATCH('Blend Sheet'!$K$4,ItemNum,0),MATCH(H$1,Districts,0))*'Blend Sheet'!$K74)+(INDEX(ItemCosts,MATCH('Blend Sheet'!$L$4,ItemNum,0),MATCH(H$1,Districts,0))*'Blend Sheet'!$L74)+(INDEX(ItemCosts,MATCH('Blend Sheet'!$M$4,ItemNum,0),MATCH(H$1,Districts,0))*'Blend Sheet'!$M74)+(INDEX(ItemCosts,MATCH('Blend Sheet'!$N$4,ItemNum,0),MATCH(H$1,Districts,0))*'Blend Sheet'!$N74)+(INDEX(ItemCosts,MATCH('Blend Sheet'!$O$4,ItemNum,0),MATCH(H$1,Districts,0))*'Blend Sheet'!$O74)+(INDEX(ItemCosts,MATCH('Blend Sheet'!$P$4,ItemNum,0),MATCH(H$1,Districts,0))*'Blend Sheet'!$P74)+(INDEX(ItemCosts,MATCH('Blend Sheet'!$Q$4,ItemNum,0),MATCH(H$1,Districts,0))*'Blend Sheet'!$Q74)+(INDEX(ItemCosts,MATCH('Blend Sheet'!$R$4,ItemNum,0),MATCH(H$1,Districts,0))*'Blend Sheet'!$R74)+(INDEX(ItemCosts,MATCH('Blend Sheet'!$S$4,ItemNum,0),MATCH(H$1,Districts,0))*'Blend Sheet'!$S74)+(INDEX(ItemCosts,MATCH('Blend Sheet'!$T$4,ItemNum,0),MATCH(H$1,Districts,0))*'Blend Sheet'!$T74)+(INDEX(ItemCosts,MATCH('Blend Sheet'!$U$4,ItemNum,0),MATCH(H$1,Districts,0))*'Blend Sheet'!$U74)+(INDEX(ItemCosts,MATCH('Blend Sheet'!$V$4,ItemNum,0),MATCH(H$1,Districts,0))*'Blend Sheet'!$V74)+(INDEX(ItemCosts,MATCH('Blend Sheet'!$W$4,ItemNum,0),MATCH(H$1,Districts,0))*'Blend Sheet'!$W74)+(INDEX(ItemCosts,MATCH('Blend Sheet'!$X$4,ItemNum,0),MATCH(H$1,Districts,0))*'Blend Sheet'!$X74)+(INDEX(ItemCosts,MATCH('Blend Sheet'!$Y$4,ItemNum,0),MATCH(H$1,Districts,0))*'Blend Sheet'!$Y74)+(INDEX(ItemCosts,MATCH('Blend Sheet'!$Z$4,ItemNum,0),MATCH(H$1,Districts,0))*'Blend Sheet'!$Z74)+(INDEX(ItemCosts,MATCH('Blend Sheet'!$AA$4,ItemNum,0),MATCH(H$1,Districts,0))*'Blend Sheet'!$AA74)+(INDEX(ItemCosts,MATCH('Blend Sheet'!$AB$4,ItemNum,0),MATCH(H$1,Districts,0))*'Blend Sheet'!$AB74)+(INDEX(ItemCosts,MATCH('Blend Sheet'!$AC$4,ItemNum,0),MATCH(H$1,Districts,0))*'Blend Sheet'!$AC74)+(INDEX(ItemCosts,MATCH('Blend Sheet'!$AD$4,ItemNum,0),MATCH(H$1,Districts,0))*'Blend Sheet'!$AD74)+(INDEX(ItemCosts,MATCH('Blend Sheet'!$AE$4,ItemNum,0),MATCH(H$1,Districts,0))*'Blend Sheet'!$AE74)+(INDEX(ItemCosts,MATCH('Blend Sheet'!$AF$4,ItemNum,0),MATCH(H$1,Districts,0))*'Blend Sheet'!$AF74)+(INDEX(ItemCosts,MATCH('Blend Sheet'!$AG$4,ItemNum,0),MATCH(H$1,Districts,0))*'Blend Sheet'!$AG74)+(INDEX(ItemCosts,MATCH('Blend Sheet'!$AH$4,ItemNum,0),MATCH(H$1,Districts,0))*'Blend Sheet'!$AH74)+(INDEX(ItemCosts,MATCH('Blend Sheet'!$AI$4,ItemNum,0),MATCH(H$1,Districts,0))*'Blend Sheet'!$AI74)+(INDEX(ItemCosts,MATCH('Blend Sheet'!$AJ$4,ItemNum,0),MATCH(H$1,Districts,0))*'Blend Sheet'!$AJ74)+(INDEX(ItemCosts,MATCH('Blend Sheet'!$AK$4,ItemNum,0),MATCH(H$1,Districts,0))*'Blend Sheet'!$AK74)+(INDEX(ItemCosts,MATCH('Blend Sheet'!$AL$4,ItemNum,0),MATCH(H$1,Districts,0))*'Blend Sheet'!$AL74)+(INDEX(ItemCosts,MATCH('Blend Sheet'!$AM$4,ItemNum,0),MATCH(H$1,Districts,0))*'Blend Sheet'!$AM74)+(INDEX(ItemCosts,MATCH('Blend Sheet'!$AN$4,ItemNum,0),MATCH(H$1,Districts,0))*'Blend Sheet'!$AN74)+(INDEX(ItemCosts,MATCH('Blend Sheet'!$AO$4,ItemNum,0),MATCH(H$1,Districts,0))*'Blend Sheet'!$AO74)+(INDEX(ItemCosts,MATCH('Blend Sheet'!$AP$4,ItemNum,0),MATCH(H$1,Districts,0))*'Blend Sheet'!$AP74)+(INDEX(ItemCosts,MATCH('Blend Sheet'!$AQ$4,ItemNum,0),MATCH(H$1,Districts,0))*'Blend Sheet'!$AQ74)+(INDEX(ItemCosts,MATCH('Blend Sheet'!$AR$4,ItemNum,0),MATCH(H$1,Districts,0))*'Blend Sheet'!$AR74)+(INDEX(ItemCosts,MATCH('Blend Sheet'!$AS$4,ItemNum,0),MATCH(H$1,Districts,0))*'Blend Sheet'!$AS74)</f>
        <v>#N/A</v>
      </c>
      <c r="I71" s="5" t="e">
        <f>(INDEX(ItemCosts,MATCH('Blend Sheet'!$C$4,ItemNum,0),MATCH(I$1,Districts,0))*'Blend Sheet'!$C74)+(INDEX(ItemCosts,MATCH('Blend Sheet'!$D$4,ItemNum,0),MATCH(I$1,Districts,0))*'Blend Sheet'!$D74)+(INDEX(ItemCosts,MATCH('Blend Sheet'!$E$4,ItemNum,0),MATCH(I$1,Districts,0))*'Blend Sheet'!$E74)+(INDEX(ItemCosts,MATCH('Blend Sheet'!$F$4,ItemNum,0),MATCH(I$1,Districts,0))*'Blend Sheet'!$F74)+(INDEX(ItemCosts,MATCH('Blend Sheet'!$G$4,ItemNum,0),MATCH(I$1,Districts,0))*'Blend Sheet'!$G74)+(INDEX(ItemCosts,MATCH('Blend Sheet'!$H$4,ItemNum,0),MATCH(I$1,Districts,0))*'Blend Sheet'!$H74)+(INDEX(ItemCosts,MATCH('Blend Sheet'!$I$4,ItemNum,0),MATCH(I$1,Districts,0))*'Blend Sheet'!$I74)+(INDEX(ItemCosts,MATCH('Blend Sheet'!$J$4,ItemNum,0),MATCH(I$1,Districts,0))*'Blend Sheet'!$J74)+(INDEX(ItemCosts,MATCH('Blend Sheet'!$K$4,ItemNum,0),MATCH(I$1,Districts,0))*'Blend Sheet'!$K74)+(INDEX(ItemCosts,MATCH('Blend Sheet'!$L$4,ItemNum,0),MATCH(I$1,Districts,0))*'Blend Sheet'!$L74)+(INDEX(ItemCosts,MATCH('Blend Sheet'!$M$4,ItemNum,0),MATCH(I$1,Districts,0))*'Blend Sheet'!$M74)+(INDEX(ItemCosts,MATCH('Blend Sheet'!$N$4,ItemNum,0),MATCH(I$1,Districts,0))*'Blend Sheet'!$N74)+(INDEX(ItemCosts,MATCH('Blend Sheet'!$O$4,ItemNum,0),MATCH(I$1,Districts,0))*'Blend Sheet'!$O74)+(INDEX(ItemCosts,MATCH('Blend Sheet'!$P$4,ItemNum,0),MATCH(I$1,Districts,0))*'Blend Sheet'!$P74)+(INDEX(ItemCosts,MATCH('Blend Sheet'!$Q$4,ItemNum,0),MATCH(I$1,Districts,0))*'Blend Sheet'!$Q74)+(INDEX(ItemCosts,MATCH('Blend Sheet'!$R$4,ItemNum,0),MATCH(I$1,Districts,0))*'Blend Sheet'!$R74)+(INDEX(ItemCosts,MATCH('Blend Sheet'!$S$4,ItemNum,0),MATCH(I$1,Districts,0))*'Blend Sheet'!$S74)+(INDEX(ItemCosts,MATCH('Blend Sheet'!$T$4,ItemNum,0),MATCH(I$1,Districts,0))*'Blend Sheet'!$T74)+(INDEX(ItemCosts,MATCH('Blend Sheet'!$U$4,ItemNum,0),MATCH(I$1,Districts,0))*'Blend Sheet'!$U74)+(INDEX(ItemCosts,MATCH('Blend Sheet'!$V$4,ItemNum,0),MATCH(I$1,Districts,0))*'Blend Sheet'!$V74)+(INDEX(ItemCosts,MATCH('Blend Sheet'!$W$4,ItemNum,0),MATCH(I$1,Districts,0))*'Blend Sheet'!$W74)+(INDEX(ItemCosts,MATCH('Blend Sheet'!$X$4,ItemNum,0),MATCH(I$1,Districts,0))*'Blend Sheet'!$X74)+(INDEX(ItemCosts,MATCH('Blend Sheet'!$Y$4,ItemNum,0),MATCH(I$1,Districts,0))*'Blend Sheet'!$Y74)+(INDEX(ItemCosts,MATCH('Blend Sheet'!$Z$4,ItemNum,0),MATCH(I$1,Districts,0))*'Blend Sheet'!$Z74)+(INDEX(ItemCosts,MATCH('Blend Sheet'!$AA$4,ItemNum,0),MATCH(I$1,Districts,0))*'Blend Sheet'!$AA74)+(INDEX(ItemCosts,MATCH('Blend Sheet'!$AB$4,ItemNum,0),MATCH(I$1,Districts,0))*'Blend Sheet'!$AB74)+(INDEX(ItemCosts,MATCH('Blend Sheet'!$AC$4,ItemNum,0),MATCH(I$1,Districts,0))*'Blend Sheet'!$AC74)+(INDEX(ItemCosts,MATCH('Blend Sheet'!$AD$4,ItemNum,0),MATCH(I$1,Districts,0))*'Blend Sheet'!$AD74)+(INDEX(ItemCosts,MATCH('Blend Sheet'!$AE$4,ItemNum,0),MATCH(I$1,Districts,0))*'Blend Sheet'!$AE74)+(INDEX(ItemCosts,MATCH('Blend Sheet'!$AF$4,ItemNum,0),MATCH(I$1,Districts,0))*'Blend Sheet'!$AF74)+(INDEX(ItemCosts,MATCH('Blend Sheet'!$AG$4,ItemNum,0),MATCH(I$1,Districts,0))*'Blend Sheet'!$AG74)+(INDEX(ItemCosts,MATCH('Blend Sheet'!$AH$4,ItemNum,0),MATCH(I$1,Districts,0))*'Blend Sheet'!$AH74)+(INDEX(ItemCosts,MATCH('Blend Sheet'!$AI$4,ItemNum,0),MATCH(I$1,Districts,0))*'Blend Sheet'!$AI74)+(INDEX(ItemCosts,MATCH('Blend Sheet'!$AJ$4,ItemNum,0),MATCH(I$1,Districts,0))*'Blend Sheet'!$AJ74)+(INDEX(ItemCosts,MATCH('Blend Sheet'!$AK$4,ItemNum,0),MATCH(I$1,Districts,0))*'Blend Sheet'!$AK74)+(INDEX(ItemCosts,MATCH('Blend Sheet'!$AL$4,ItemNum,0),MATCH(I$1,Districts,0))*'Blend Sheet'!$AL74)+(INDEX(ItemCosts,MATCH('Blend Sheet'!$AM$4,ItemNum,0),MATCH(I$1,Districts,0))*'Blend Sheet'!$AM74)+(INDEX(ItemCosts,MATCH('Blend Sheet'!$AN$4,ItemNum,0),MATCH(I$1,Districts,0))*'Blend Sheet'!$AN74)+(INDEX(ItemCosts,MATCH('Blend Sheet'!$AO$4,ItemNum,0),MATCH(I$1,Districts,0))*'Blend Sheet'!$AO74)+(INDEX(ItemCosts,MATCH('Blend Sheet'!$AP$4,ItemNum,0),MATCH(I$1,Districts,0))*'Blend Sheet'!$AP74)+(INDEX(ItemCosts,MATCH('Blend Sheet'!$AQ$4,ItemNum,0),MATCH(I$1,Districts,0))*'Blend Sheet'!$AQ74)+(INDEX(ItemCosts,MATCH('Blend Sheet'!$AR$4,ItemNum,0),MATCH(I$1,Districts,0))*'Blend Sheet'!$AR74)+(INDEX(ItemCosts,MATCH('Blend Sheet'!$AS$4,ItemNum,0),MATCH(I$1,Districts,0))*'Blend Sheet'!$AS74)</f>
        <v>#N/A</v>
      </c>
      <c r="J71" s="5" t="e">
        <f>(INDEX(ItemCosts,MATCH('Blend Sheet'!$C$4,ItemNum,0),MATCH(J$1,Districts,0))*'Blend Sheet'!$C74)+(INDEX(ItemCosts,MATCH('Blend Sheet'!$D$4,ItemNum,0),MATCH(J$1,Districts,0))*'Blend Sheet'!$D74)+(INDEX(ItemCosts,MATCH('Blend Sheet'!$E$4,ItemNum,0),MATCH(J$1,Districts,0))*'Blend Sheet'!$E74)+(INDEX(ItemCosts,MATCH('Blend Sheet'!$F$4,ItemNum,0),MATCH(J$1,Districts,0))*'Blend Sheet'!$F74)+(INDEX(ItemCosts,MATCH('Blend Sheet'!$G$4,ItemNum,0),MATCH(J$1,Districts,0))*'Blend Sheet'!$G74)+(INDEX(ItemCosts,MATCH('Blend Sheet'!$H$4,ItemNum,0),MATCH(J$1,Districts,0))*'Blend Sheet'!$H74)+(INDEX(ItemCosts,MATCH('Blend Sheet'!$I$4,ItemNum,0),MATCH(J$1,Districts,0))*'Blend Sheet'!$I74)+(INDEX(ItemCosts,MATCH('Blend Sheet'!$J$4,ItemNum,0),MATCH(J$1,Districts,0))*'Blend Sheet'!$J74)+(INDEX(ItemCosts,MATCH('Blend Sheet'!$K$4,ItemNum,0),MATCH(J$1,Districts,0))*'Blend Sheet'!$K74)+(INDEX(ItemCosts,MATCH('Blend Sheet'!$L$4,ItemNum,0),MATCH(J$1,Districts,0))*'Blend Sheet'!$L74)+(INDEX(ItemCosts,MATCH('Blend Sheet'!$M$4,ItemNum,0),MATCH(J$1,Districts,0))*'Blend Sheet'!$M74)+(INDEX(ItemCosts,MATCH('Blend Sheet'!$N$4,ItemNum,0),MATCH(J$1,Districts,0))*'Blend Sheet'!$N74)+(INDEX(ItemCosts,MATCH('Blend Sheet'!$O$4,ItemNum,0),MATCH(J$1,Districts,0))*'Blend Sheet'!$O74)+(INDEX(ItemCosts,MATCH('Blend Sheet'!$P$4,ItemNum,0),MATCH(J$1,Districts,0))*'Blend Sheet'!$P74)+(INDEX(ItemCosts,MATCH('Blend Sheet'!$Q$4,ItemNum,0),MATCH(J$1,Districts,0))*'Blend Sheet'!$Q74)+(INDEX(ItemCosts,MATCH('Blend Sheet'!$R$4,ItemNum,0),MATCH(J$1,Districts,0))*'Blend Sheet'!$R74)+(INDEX(ItemCosts,MATCH('Blend Sheet'!$S$4,ItemNum,0),MATCH(J$1,Districts,0))*'Blend Sheet'!$S74)+(INDEX(ItemCosts,MATCH('Blend Sheet'!$T$4,ItemNum,0),MATCH(J$1,Districts,0))*'Blend Sheet'!$T74)+(INDEX(ItemCosts,MATCH('Blend Sheet'!$U$4,ItemNum,0),MATCH(J$1,Districts,0))*'Blend Sheet'!$U74)+(INDEX(ItemCosts,MATCH('Blend Sheet'!$V$4,ItemNum,0),MATCH(J$1,Districts,0))*'Blend Sheet'!$V74)+(INDEX(ItemCosts,MATCH('Blend Sheet'!$W$4,ItemNum,0),MATCH(J$1,Districts,0))*'Blend Sheet'!$W74)+(INDEX(ItemCosts,MATCH('Blend Sheet'!$X$4,ItemNum,0),MATCH(J$1,Districts,0))*'Blend Sheet'!$X74)+(INDEX(ItemCosts,MATCH('Blend Sheet'!$Y$4,ItemNum,0),MATCH(J$1,Districts,0))*'Blend Sheet'!$Y74)+(INDEX(ItemCosts,MATCH('Blend Sheet'!$Z$4,ItemNum,0),MATCH(J$1,Districts,0))*'Blend Sheet'!$Z74)+(INDEX(ItemCosts,MATCH('Blend Sheet'!$AA$4,ItemNum,0),MATCH(J$1,Districts,0))*'Blend Sheet'!$AA74)+(INDEX(ItemCosts,MATCH('Blend Sheet'!$AB$4,ItemNum,0),MATCH(J$1,Districts,0))*'Blend Sheet'!$AB74)+(INDEX(ItemCosts,MATCH('Blend Sheet'!$AC$4,ItemNum,0),MATCH(J$1,Districts,0))*'Blend Sheet'!$AC74)+(INDEX(ItemCosts,MATCH('Blend Sheet'!$AD$4,ItemNum,0),MATCH(J$1,Districts,0))*'Blend Sheet'!$AD74)+(INDEX(ItemCosts,MATCH('Blend Sheet'!$AE$4,ItemNum,0),MATCH(J$1,Districts,0))*'Blend Sheet'!$AE74)+(INDEX(ItemCosts,MATCH('Blend Sheet'!$AF$4,ItemNum,0),MATCH(J$1,Districts,0))*'Blend Sheet'!$AF74)+(INDEX(ItemCosts,MATCH('Blend Sheet'!$AG$4,ItemNum,0),MATCH(J$1,Districts,0))*'Blend Sheet'!$AG74)+(INDEX(ItemCosts,MATCH('Blend Sheet'!$AH$4,ItemNum,0),MATCH(J$1,Districts,0))*'Blend Sheet'!$AH74)+(INDEX(ItemCosts,MATCH('Blend Sheet'!$AI$4,ItemNum,0),MATCH(J$1,Districts,0))*'Blend Sheet'!$AI74)+(INDEX(ItemCosts,MATCH('Blend Sheet'!$AJ$4,ItemNum,0),MATCH(J$1,Districts,0))*'Blend Sheet'!$AJ74)+(INDEX(ItemCosts,MATCH('Blend Sheet'!$AK$4,ItemNum,0),MATCH(J$1,Districts,0))*'Blend Sheet'!$AK74)+(INDEX(ItemCosts,MATCH('Blend Sheet'!$AL$4,ItemNum,0),MATCH(J$1,Districts,0))*'Blend Sheet'!$AL74)+(INDEX(ItemCosts,MATCH('Blend Sheet'!$AM$4,ItemNum,0),MATCH(J$1,Districts,0))*'Blend Sheet'!$AM74)+(INDEX(ItemCosts,MATCH('Blend Sheet'!$AN$4,ItemNum,0),MATCH(J$1,Districts,0))*'Blend Sheet'!$AN74)+(INDEX(ItemCosts,MATCH('Blend Sheet'!$AO$4,ItemNum,0),MATCH(J$1,Districts,0))*'Blend Sheet'!$AO74)+(INDEX(ItemCosts,MATCH('Blend Sheet'!$AP$4,ItemNum,0),MATCH(J$1,Districts,0))*'Blend Sheet'!$AP74)+(INDEX(ItemCosts,MATCH('Blend Sheet'!$AQ$4,ItemNum,0),MATCH(J$1,Districts,0))*'Blend Sheet'!$AQ74)+(INDEX(ItemCosts,MATCH('Blend Sheet'!$AR$4,ItemNum,0),MATCH(J$1,Districts,0))*'Blend Sheet'!$AR74)+(INDEX(ItemCosts,MATCH('Blend Sheet'!$AS$4,ItemNum,0),MATCH(J$1,Districts,0))*'Blend Sheet'!$AS74)</f>
        <v>#N/A</v>
      </c>
      <c r="K71" s="5" t="e">
        <f>(INDEX(ItemCosts,MATCH('Blend Sheet'!$C$4,ItemNum,0),MATCH(K$1,Districts,0))*'Blend Sheet'!$C74)+(INDEX(ItemCosts,MATCH('Blend Sheet'!$D$4,ItemNum,0),MATCH(K$1,Districts,0))*'Blend Sheet'!$D74)+(INDEX(ItemCosts,MATCH('Blend Sheet'!$E$4,ItemNum,0),MATCH(K$1,Districts,0))*'Blend Sheet'!$E74)+(INDEX(ItemCosts,MATCH('Blend Sheet'!$F$4,ItemNum,0),MATCH(K$1,Districts,0))*'Blend Sheet'!$F74)+(INDEX(ItemCosts,MATCH('Blend Sheet'!$G$4,ItemNum,0),MATCH(K$1,Districts,0))*'Blend Sheet'!$G74)+(INDEX(ItemCosts,MATCH('Blend Sheet'!$H$4,ItemNum,0),MATCH(K$1,Districts,0))*'Blend Sheet'!$H74)+(INDEX(ItemCosts,MATCH('Blend Sheet'!$I$4,ItemNum,0),MATCH(K$1,Districts,0))*'Blend Sheet'!$I74)+(INDEX(ItemCosts,MATCH('Blend Sheet'!$J$4,ItemNum,0),MATCH(K$1,Districts,0))*'Blend Sheet'!$J74)+(INDEX(ItemCosts,MATCH('Blend Sheet'!$K$4,ItemNum,0),MATCH(K$1,Districts,0))*'Blend Sheet'!$K74)+(INDEX(ItemCosts,MATCH('Blend Sheet'!$L$4,ItemNum,0),MATCH(K$1,Districts,0))*'Blend Sheet'!$L74)+(INDEX(ItemCosts,MATCH('Blend Sheet'!$M$4,ItemNum,0),MATCH(K$1,Districts,0))*'Blend Sheet'!$M74)+(INDEX(ItemCosts,MATCH('Blend Sheet'!$N$4,ItemNum,0),MATCH(K$1,Districts,0))*'Blend Sheet'!$N74)+(INDEX(ItemCosts,MATCH('Blend Sheet'!$O$4,ItemNum,0),MATCH(K$1,Districts,0))*'Blend Sheet'!$O74)+(INDEX(ItemCosts,MATCH('Blend Sheet'!$P$4,ItemNum,0),MATCH(K$1,Districts,0))*'Blend Sheet'!$P74)+(INDEX(ItemCosts,MATCH('Blend Sheet'!$Q$4,ItemNum,0),MATCH(K$1,Districts,0))*'Blend Sheet'!$Q74)+(INDEX(ItemCosts,MATCH('Blend Sheet'!$R$4,ItemNum,0),MATCH(K$1,Districts,0))*'Blend Sheet'!$R74)+(INDEX(ItemCosts,MATCH('Blend Sheet'!$S$4,ItemNum,0),MATCH(K$1,Districts,0))*'Blend Sheet'!$S74)+(INDEX(ItemCosts,MATCH('Blend Sheet'!$T$4,ItemNum,0),MATCH(K$1,Districts,0))*'Blend Sheet'!$T74)+(INDEX(ItemCosts,MATCH('Blend Sheet'!$U$4,ItemNum,0),MATCH(K$1,Districts,0))*'Blend Sheet'!$U74)+(INDEX(ItemCosts,MATCH('Blend Sheet'!$V$4,ItemNum,0),MATCH(K$1,Districts,0))*'Blend Sheet'!$V74)+(INDEX(ItemCosts,MATCH('Blend Sheet'!$W$4,ItemNum,0),MATCH(K$1,Districts,0))*'Blend Sheet'!$W74)+(INDEX(ItemCosts,MATCH('Blend Sheet'!$X$4,ItemNum,0),MATCH(K$1,Districts,0))*'Blend Sheet'!$X74)+(INDEX(ItemCosts,MATCH('Blend Sheet'!$Y$4,ItemNum,0),MATCH(K$1,Districts,0))*'Blend Sheet'!$Y74)+(INDEX(ItemCosts,MATCH('Blend Sheet'!$Z$4,ItemNum,0),MATCH(K$1,Districts,0))*'Blend Sheet'!$Z74)+(INDEX(ItemCosts,MATCH('Blend Sheet'!$AA$4,ItemNum,0),MATCH(K$1,Districts,0))*'Blend Sheet'!$AA74)+(INDEX(ItemCosts,MATCH('Blend Sheet'!$AB$4,ItemNum,0),MATCH(K$1,Districts,0))*'Blend Sheet'!$AB74)+(INDEX(ItemCosts,MATCH('Blend Sheet'!$AC$4,ItemNum,0),MATCH(K$1,Districts,0))*'Blend Sheet'!$AC74)+(INDEX(ItemCosts,MATCH('Blend Sheet'!$AD$4,ItemNum,0),MATCH(K$1,Districts,0))*'Blend Sheet'!$AD74)+(INDEX(ItemCosts,MATCH('Blend Sheet'!$AE$4,ItemNum,0),MATCH(K$1,Districts,0))*'Blend Sheet'!$AE74)+(INDEX(ItemCosts,MATCH('Blend Sheet'!$AF$4,ItemNum,0),MATCH(K$1,Districts,0))*'Blend Sheet'!$AF74)+(INDEX(ItemCosts,MATCH('Blend Sheet'!$AG$4,ItemNum,0),MATCH(K$1,Districts,0))*'Blend Sheet'!$AG74)+(INDEX(ItemCosts,MATCH('Blend Sheet'!$AH$4,ItemNum,0),MATCH(K$1,Districts,0))*'Blend Sheet'!$AH74)+(INDEX(ItemCosts,MATCH('Blend Sheet'!$AI$4,ItemNum,0),MATCH(K$1,Districts,0))*'Blend Sheet'!$AI74)+(INDEX(ItemCosts,MATCH('Blend Sheet'!$AJ$4,ItemNum,0),MATCH(K$1,Districts,0))*'Blend Sheet'!$AJ74)+(INDEX(ItemCosts,MATCH('Blend Sheet'!$AK$4,ItemNum,0),MATCH(K$1,Districts,0))*'Blend Sheet'!$AK74)+(INDEX(ItemCosts,MATCH('Blend Sheet'!$AL$4,ItemNum,0),MATCH(K$1,Districts,0))*'Blend Sheet'!$AL74)+(INDEX(ItemCosts,MATCH('Blend Sheet'!$AM$4,ItemNum,0),MATCH(K$1,Districts,0))*'Blend Sheet'!$AM74)+(INDEX(ItemCosts,MATCH('Blend Sheet'!$AN$4,ItemNum,0),MATCH(K$1,Districts,0))*'Blend Sheet'!$AN74)+(INDEX(ItemCosts,MATCH('Blend Sheet'!$AO$4,ItemNum,0),MATCH(K$1,Districts,0))*'Blend Sheet'!$AO74)+(INDEX(ItemCosts,MATCH('Blend Sheet'!$AP$4,ItemNum,0),MATCH(K$1,Districts,0))*'Blend Sheet'!$AP74)+(INDEX(ItemCosts,MATCH('Blend Sheet'!$AQ$4,ItemNum,0),MATCH(K$1,Districts,0))*'Blend Sheet'!$AQ74)+(INDEX(ItemCosts,MATCH('Blend Sheet'!$AR$4,ItemNum,0),MATCH(K$1,Districts,0))*'Blend Sheet'!$AR74)+(INDEX(ItemCosts,MATCH('Blend Sheet'!$AS$4,ItemNum,0),MATCH(K$1,Districts,0))*'Blend Sheet'!$AS74)</f>
        <v>#N/A</v>
      </c>
      <c r="L71" s="5" t="e">
        <f>(INDEX(ItemCosts,MATCH('Blend Sheet'!$C$4,ItemNum,0),MATCH(L$1,Districts,0))*'Blend Sheet'!$C74)+(INDEX(ItemCosts,MATCH('Blend Sheet'!$D$4,ItemNum,0),MATCH(L$1,Districts,0))*'Blend Sheet'!$D74)+(INDEX(ItemCosts,MATCH('Blend Sheet'!$E$4,ItemNum,0),MATCH(L$1,Districts,0))*'Blend Sheet'!$E74)+(INDEX(ItemCosts,MATCH('Blend Sheet'!$F$4,ItemNum,0),MATCH(L$1,Districts,0))*'Blend Sheet'!$F74)+(INDEX(ItemCosts,MATCH('Blend Sheet'!$G$4,ItemNum,0),MATCH(L$1,Districts,0))*'Blend Sheet'!$G74)+(INDEX(ItemCosts,MATCH('Blend Sheet'!$H$4,ItemNum,0),MATCH(L$1,Districts,0))*'Blend Sheet'!$H74)+(INDEX(ItemCosts,MATCH('Blend Sheet'!$I$4,ItemNum,0),MATCH(L$1,Districts,0))*'Blend Sheet'!$I74)+(INDEX(ItemCosts,MATCH('Blend Sheet'!$J$4,ItemNum,0),MATCH(L$1,Districts,0))*'Blend Sheet'!$J74)+(INDEX(ItemCosts,MATCH('Blend Sheet'!$K$4,ItemNum,0),MATCH(L$1,Districts,0))*'Blend Sheet'!$K74)+(INDEX(ItemCosts,MATCH('Blend Sheet'!$L$4,ItemNum,0),MATCH(L$1,Districts,0))*'Blend Sheet'!$L74)+(INDEX(ItemCosts,MATCH('Blend Sheet'!$M$4,ItemNum,0),MATCH(L$1,Districts,0))*'Blend Sheet'!$M74)+(INDEX(ItemCosts,MATCH('Blend Sheet'!$N$4,ItemNum,0),MATCH(L$1,Districts,0))*'Blend Sheet'!$N74)+(INDEX(ItemCosts,MATCH('Blend Sheet'!$O$4,ItemNum,0),MATCH(L$1,Districts,0))*'Blend Sheet'!$O74)+(INDEX(ItemCosts,MATCH('Blend Sheet'!$P$4,ItemNum,0),MATCH(L$1,Districts,0))*'Blend Sheet'!$P74)+(INDEX(ItemCosts,MATCH('Blend Sheet'!$Q$4,ItemNum,0),MATCH(L$1,Districts,0))*'Blend Sheet'!$Q74)+(INDEX(ItemCosts,MATCH('Blend Sheet'!$R$4,ItemNum,0),MATCH(L$1,Districts,0))*'Blend Sheet'!$R74)+(INDEX(ItemCosts,MATCH('Blend Sheet'!$S$4,ItemNum,0),MATCH(L$1,Districts,0))*'Blend Sheet'!$S74)+(INDEX(ItemCosts,MATCH('Blend Sheet'!$T$4,ItemNum,0),MATCH(L$1,Districts,0))*'Blend Sheet'!$T74)+(INDEX(ItemCosts,MATCH('Blend Sheet'!$U$4,ItemNum,0),MATCH(L$1,Districts,0))*'Blend Sheet'!$U74)+(INDEX(ItemCosts,MATCH('Blend Sheet'!$V$4,ItemNum,0),MATCH(L$1,Districts,0))*'Blend Sheet'!$V74)+(INDEX(ItemCosts,MATCH('Blend Sheet'!$W$4,ItemNum,0),MATCH(L$1,Districts,0))*'Blend Sheet'!$W74)+(INDEX(ItemCosts,MATCH('Blend Sheet'!$X$4,ItemNum,0),MATCH(L$1,Districts,0))*'Blend Sheet'!$X74)+(INDEX(ItemCosts,MATCH('Blend Sheet'!$Y$4,ItemNum,0),MATCH(L$1,Districts,0))*'Blend Sheet'!$Y74)+(INDEX(ItemCosts,MATCH('Blend Sheet'!$Z$4,ItemNum,0),MATCH(L$1,Districts,0))*'Blend Sheet'!$Z74)+(INDEX(ItemCosts,MATCH('Blend Sheet'!$AA$4,ItemNum,0),MATCH(L$1,Districts,0))*'Blend Sheet'!$AA74)+(INDEX(ItemCosts,MATCH('Blend Sheet'!$AB$4,ItemNum,0),MATCH(L$1,Districts,0))*'Blend Sheet'!$AB74)+(INDEX(ItemCosts,MATCH('Blend Sheet'!$AC$4,ItemNum,0),MATCH(L$1,Districts,0))*'Blend Sheet'!$AC74)+(INDEX(ItemCosts,MATCH('Blend Sheet'!$AD$4,ItemNum,0),MATCH(L$1,Districts,0))*'Blend Sheet'!$AD74)+(INDEX(ItemCosts,MATCH('Blend Sheet'!$AE$4,ItemNum,0),MATCH(L$1,Districts,0))*'Blend Sheet'!$AE74)+(INDEX(ItemCosts,MATCH('Blend Sheet'!$AF$4,ItemNum,0),MATCH(L$1,Districts,0))*'Blend Sheet'!$AF74)+(INDEX(ItemCosts,MATCH('Blend Sheet'!$AG$4,ItemNum,0),MATCH(L$1,Districts,0))*'Blend Sheet'!$AG74)+(INDEX(ItemCosts,MATCH('Blend Sheet'!$AH$4,ItemNum,0),MATCH(L$1,Districts,0))*'Blend Sheet'!$AH74)+(INDEX(ItemCosts,MATCH('Blend Sheet'!$AI$4,ItemNum,0),MATCH(L$1,Districts,0))*'Blend Sheet'!$AI74)+(INDEX(ItemCosts,MATCH('Blend Sheet'!$AJ$4,ItemNum,0),MATCH(L$1,Districts,0))*'Blend Sheet'!$AJ74)+(INDEX(ItemCosts,MATCH('Blend Sheet'!$AK$4,ItemNum,0),MATCH(L$1,Districts,0))*'Blend Sheet'!$AK74)+(INDEX(ItemCosts,MATCH('Blend Sheet'!$AL$4,ItemNum,0),MATCH(L$1,Districts,0))*'Blend Sheet'!$AL74)+(INDEX(ItemCosts,MATCH('Blend Sheet'!$AM$4,ItemNum,0),MATCH(L$1,Districts,0))*'Blend Sheet'!$AM74)+(INDEX(ItemCosts,MATCH('Blend Sheet'!$AN$4,ItemNum,0),MATCH(L$1,Districts,0))*'Blend Sheet'!$AN74)+(INDEX(ItemCosts,MATCH('Blend Sheet'!$AO$4,ItemNum,0),MATCH(L$1,Districts,0))*'Blend Sheet'!$AO74)+(INDEX(ItemCosts,MATCH('Blend Sheet'!$AP$4,ItemNum,0),MATCH(L$1,Districts,0))*'Blend Sheet'!$AP74)+(INDEX(ItemCosts,MATCH('Blend Sheet'!$AQ$4,ItemNum,0),MATCH(L$1,Districts,0))*'Blend Sheet'!$AQ74)+(INDEX(ItemCosts,MATCH('Blend Sheet'!$AR$4,ItemNum,0),MATCH(L$1,Districts,0))*'Blend Sheet'!$AR74)+(INDEX(ItemCosts,MATCH('Blend Sheet'!$AS$4,ItemNum,0),MATCH(L$1,Districts,0))*'Blend Sheet'!$AS74)</f>
        <v>#N/A</v>
      </c>
      <c r="M71" s="191"/>
      <c r="N71" s="34" t="e">
        <f>D71/'Blend Sheet'!$BA74</f>
        <v>#N/A</v>
      </c>
      <c r="O71" s="34" t="e">
        <f>E71/'Blend Sheet'!$BA74</f>
        <v>#N/A</v>
      </c>
      <c r="P71" s="34" t="e">
        <f>G71/'Blend Sheet'!$BA74</f>
        <v>#N/A</v>
      </c>
      <c r="Q71" s="34" t="e">
        <f>H71/'Blend Sheet'!$BA74</f>
        <v>#N/A</v>
      </c>
      <c r="R71" s="34" t="e">
        <f>I71/'Blend Sheet'!$BA74</f>
        <v>#N/A</v>
      </c>
      <c r="S71" s="34" t="e">
        <f>J71/'Blend Sheet'!$BA74</f>
        <v>#N/A</v>
      </c>
      <c r="T71" s="34" t="e">
        <f>K71/'Blend Sheet'!$BA74</f>
        <v>#N/A</v>
      </c>
      <c r="U71" s="34" t="e">
        <f>L71/'Blend Sheet'!$BA74</f>
        <v>#N/A</v>
      </c>
    </row>
    <row r="72" spans="1:21" x14ac:dyDescent="0.25">
      <c r="A72" t="str">
        <f>'Blend Sheet'!A75</f>
        <v>Superlite 13</v>
      </c>
      <c r="B72" s="5" t="e">
        <f>(INDEX(ItemCosts,MATCH('Blend Sheet'!$C$4,ItemNum,0),MATCH(B$1,Districts,0))*'Blend Sheet'!$C75)+(INDEX(ItemCosts,MATCH('Blend Sheet'!$D$4,ItemNum,0),MATCH(B$1,Districts,0))*'Blend Sheet'!$D75)+(INDEX(ItemCosts,MATCH('Blend Sheet'!$E$4,ItemNum,0),MATCH(B$1,Districts,0))*'Blend Sheet'!$E75)+(INDEX(ItemCosts,MATCH('Blend Sheet'!$F$4,ItemNum,0),MATCH(B$1,Districts,0))*'Blend Sheet'!$F75)+(INDEX(ItemCosts,MATCH('Blend Sheet'!$G$4,ItemNum,0),MATCH(B$1,Districts,0))*'Blend Sheet'!$G75)+(INDEX(ItemCosts,MATCH('Blend Sheet'!$H$4,ItemNum,0),MATCH(B$1,Districts,0))*'Blend Sheet'!$H75)+(INDEX(ItemCosts,MATCH('Blend Sheet'!$I$4,ItemNum,0),MATCH(B$1,Districts,0))*'Blend Sheet'!$I75)+(INDEX(ItemCosts,MATCH('Blend Sheet'!$J$4,ItemNum,0),MATCH(B$1,Districts,0))*'Blend Sheet'!$J75)+(INDEX(ItemCosts,MATCH('Blend Sheet'!$K$4,ItemNum,0),MATCH(B$1,Districts,0))*'Blend Sheet'!$K75)+(INDEX(ItemCosts,MATCH('Blend Sheet'!$L$4,ItemNum,0),MATCH(B$1,Districts,0))*'Blend Sheet'!$L75)+(INDEX(ItemCosts,MATCH('Blend Sheet'!$M$4,ItemNum,0),MATCH(B$1,Districts,0))*'Blend Sheet'!$M75)+(INDEX(ItemCosts,MATCH('Blend Sheet'!$N$4,ItemNum,0),MATCH(B$1,Districts,0))*'Blend Sheet'!$N75)+(INDEX(ItemCosts,MATCH('Blend Sheet'!$O$4,ItemNum,0),MATCH(B$1,Districts,0))*'Blend Sheet'!$O75)+(INDEX(ItemCosts,MATCH('Blend Sheet'!$P$4,ItemNum,0),MATCH(B$1,Districts,0))*'Blend Sheet'!$P75)+(INDEX(ItemCosts,MATCH('Blend Sheet'!$Q$4,ItemNum,0),MATCH(B$1,Districts,0))*'Blend Sheet'!$Q75)+(INDEX(ItemCosts,MATCH('Blend Sheet'!$R$4,ItemNum,0),MATCH(B$1,Districts,0))*'Blend Sheet'!$R75)+(INDEX(ItemCosts,MATCH('Blend Sheet'!$S$4,ItemNum,0),MATCH(B$1,Districts,0))*'Blend Sheet'!$S75)+(INDEX(ItemCosts,MATCH('Blend Sheet'!$T$4,ItemNum,0),MATCH(B$1,Districts,0))*'Blend Sheet'!$T75)+(INDEX(ItemCosts,MATCH('Blend Sheet'!$U$4,ItemNum,0),MATCH(B$1,Districts,0))*'Blend Sheet'!$U75)+(INDEX(ItemCosts,MATCH('Blend Sheet'!$V$4,ItemNum,0),MATCH(B$1,Districts,0))*'Blend Sheet'!$V75)+(INDEX(ItemCosts,MATCH('Blend Sheet'!$W$4,ItemNum,0),MATCH(B$1,Districts,0))*'Blend Sheet'!$W75)+(INDEX(ItemCosts,MATCH('Blend Sheet'!$X$4,ItemNum,0),MATCH(B$1,Districts,0))*'Blend Sheet'!$X75)+(INDEX(ItemCosts,MATCH('Blend Sheet'!$Y$4,ItemNum,0),MATCH(B$1,Districts,0))*'Blend Sheet'!$Y75)+(INDEX(ItemCosts,MATCH('Blend Sheet'!$Z$4,ItemNum,0),MATCH(B$1,Districts,0))*'Blend Sheet'!$Z75)+(INDEX(ItemCosts,MATCH('Blend Sheet'!$AA$4,ItemNum,0),MATCH(B$1,Districts,0))*'Blend Sheet'!$AA75)+(INDEX(ItemCosts,MATCH('Blend Sheet'!$AB$4,ItemNum,0),MATCH(B$1,Districts,0))*'Blend Sheet'!$AB75)+(INDEX(ItemCosts,MATCH('Blend Sheet'!$AC$4,ItemNum,0),MATCH(B$1,Districts,0))*'Blend Sheet'!$AC75)+(INDEX(ItemCosts,MATCH('Blend Sheet'!$AD$4,ItemNum,0),MATCH(B$1,Districts,0))*'Blend Sheet'!$AD75)+(INDEX(ItemCosts,MATCH('Blend Sheet'!$AE$4,ItemNum,0),MATCH(B$1,Districts,0))*'Blend Sheet'!$AE75)+(INDEX(ItemCosts,MATCH('Blend Sheet'!$AF$4,ItemNum,0),MATCH(B$1,Districts,0))*'Blend Sheet'!$AF75)+(INDEX(ItemCosts,MATCH('Blend Sheet'!$AG$4,ItemNum,0),MATCH(B$1,Districts,0))*'Blend Sheet'!$AG75)+(INDEX(ItemCosts,MATCH('Blend Sheet'!$AH$4,ItemNum,0),MATCH(B$1,Districts,0))*'Blend Sheet'!$AH75)+(INDEX(ItemCosts,MATCH('Blend Sheet'!$AI$4,ItemNum,0),MATCH(B$1,Districts,0))*'Blend Sheet'!$AI75)+(INDEX(ItemCosts,MATCH('Blend Sheet'!$AJ$4,ItemNum,0),MATCH(B$1,Districts,0))*'Blend Sheet'!$AJ75)+(INDEX(ItemCosts,MATCH('Blend Sheet'!$AK$4,ItemNum,0),MATCH(B$1,Districts,0))*'Blend Sheet'!$AK75)+(INDEX(ItemCosts,MATCH('Blend Sheet'!$AL$4,ItemNum,0),MATCH(B$1,Districts,0))*'Blend Sheet'!$AL75)+(INDEX(ItemCosts,MATCH('Blend Sheet'!$AM$4,ItemNum,0),MATCH(B$1,Districts,0))*'Blend Sheet'!$AM75)+(INDEX(ItemCosts,MATCH('Blend Sheet'!$AN$4,ItemNum,0),MATCH(B$1,Districts,0))*'Blend Sheet'!$AN75)+(INDEX(ItemCosts,MATCH('Blend Sheet'!$AO$4,ItemNum,0),MATCH(B$1,Districts,0))*'Blend Sheet'!$AO75)+(INDEX(ItemCosts,MATCH('Blend Sheet'!$AP$4,ItemNum,0),MATCH(B$1,Districts,0))*'Blend Sheet'!$AP75)+(INDEX(ItemCosts,MATCH('Blend Sheet'!$AQ$4,ItemNum,0),MATCH(B$1,Districts,0))*'Blend Sheet'!$AQ75)+(INDEX(ItemCosts,MATCH('Blend Sheet'!$AR$4,ItemNum,0),MATCH(B$1,Districts,0))*'Blend Sheet'!$AR75)+(INDEX(ItemCosts,MATCH('Blend Sheet'!$AS$4,ItemNum,0),MATCH(B$1,Districts,0))*'Blend Sheet'!$AS75)</f>
        <v>#N/A</v>
      </c>
      <c r="C72" s="5" t="e">
        <f>(INDEX(ItemCosts,MATCH('Blend Sheet'!$C$4,ItemNum,0),MATCH(C$1,Districts,0))*'Blend Sheet'!$C75)+(INDEX(ItemCosts,MATCH('Blend Sheet'!$D$4,ItemNum,0),MATCH(C$1,Districts,0))*'Blend Sheet'!$D75)+(INDEX(ItemCosts,MATCH('Blend Sheet'!$E$4,ItemNum,0),MATCH(C$1,Districts,0))*'Blend Sheet'!$E75)+(INDEX(ItemCosts,MATCH('Blend Sheet'!$F$4,ItemNum,0),MATCH(C$1,Districts,0))*'Blend Sheet'!$F75)+(INDEX(ItemCosts,MATCH('Blend Sheet'!$G$4,ItemNum,0),MATCH(C$1,Districts,0))*'Blend Sheet'!$G75)+(INDEX(ItemCosts,MATCH('Blend Sheet'!$H$4,ItemNum,0),MATCH(C$1,Districts,0))*'Blend Sheet'!$H75)+(INDEX(ItemCosts,MATCH('Blend Sheet'!$I$4,ItemNum,0),MATCH(C$1,Districts,0))*'Blend Sheet'!$I75)+(INDEX(ItemCosts,MATCH('Blend Sheet'!$J$4,ItemNum,0),MATCH(C$1,Districts,0))*'Blend Sheet'!$J75)+(INDEX(ItemCosts,MATCH('Blend Sheet'!$K$4,ItemNum,0),MATCH(C$1,Districts,0))*'Blend Sheet'!$K75)+(INDEX(ItemCosts,MATCH('Blend Sheet'!$L$4,ItemNum,0),MATCH(C$1,Districts,0))*'Blend Sheet'!$L75)+(INDEX(ItemCosts,MATCH('Blend Sheet'!$M$4,ItemNum,0),MATCH(C$1,Districts,0))*'Blend Sheet'!$M75)+(INDEX(ItemCosts,MATCH('Blend Sheet'!$N$4,ItemNum,0),MATCH(C$1,Districts,0))*'Blend Sheet'!$N75)+(INDEX(ItemCosts,MATCH('Blend Sheet'!$O$4,ItemNum,0),MATCH(C$1,Districts,0))*'Blend Sheet'!$O75)+(INDEX(ItemCosts,MATCH('Blend Sheet'!$P$4,ItemNum,0),MATCH(C$1,Districts,0))*'Blend Sheet'!$P75)+(INDEX(ItemCosts,MATCH('Blend Sheet'!$Q$4,ItemNum,0),MATCH(C$1,Districts,0))*'Blend Sheet'!$Q75)+(INDEX(ItemCosts,MATCH('Blend Sheet'!$R$4,ItemNum,0),MATCH(C$1,Districts,0))*'Blend Sheet'!$R75)+(INDEX(ItemCosts,MATCH('Blend Sheet'!$S$4,ItemNum,0),MATCH(C$1,Districts,0))*'Blend Sheet'!$S75)+(INDEX(ItemCosts,MATCH('Blend Sheet'!$T$4,ItemNum,0),MATCH(C$1,Districts,0))*'Blend Sheet'!$T75)+(INDEX(ItemCosts,MATCH('Blend Sheet'!$U$4,ItemNum,0),MATCH(C$1,Districts,0))*'Blend Sheet'!$U75)+(INDEX(ItemCosts,MATCH('Blend Sheet'!$V$4,ItemNum,0),MATCH(C$1,Districts,0))*'Blend Sheet'!$V75)+(INDEX(ItemCosts,MATCH('Blend Sheet'!$W$4,ItemNum,0),MATCH(C$1,Districts,0))*'Blend Sheet'!$W75)+(INDEX(ItemCosts,MATCH('Blend Sheet'!$X$4,ItemNum,0),MATCH(C$1,Districts,0))*'Blend Sheet'!$X75)+(INDEX(ItemCosts,MATCH('Blend Sheet'!$Y$4,ItemNum,0),MATCH(C$1,Districts,0))*'Blend Sheet'!$Y75)+(INDEX(ItemCosts,MATCH('Blend Sheet'!$Z$4,ItemNum,0),MATCH(C$1,Districts,0))*'Blend Sheet'!$Z75)+(INDEX(ItemCosts,MATCH('Blend Sheet'!$AA$4,ItemNum,0),MATCH(C$1,Districts,0))*'Blend Sheet'!$AA75)+(INDEX(ItemCosts,MATCH('Blend Sheet'!$AB$4,ItemNum,0),MATCH(C$1,Districts,0))*'Blend Sheet'!$AB75)+(INDEX(ItemCosts,MATCH('Blend Sheet'!$AC$4,ItemNum,0),MATCH(C$1,Districts,0))*'Blend Sheet'!$AC75)+(INDEX(ItemCosts,MATCH('Blend Sheet'!$AD$4,ItemNum,0),MATCH(C$1,Districts,0))*'Blend Sheet'!$AD75)+(INDEX(ItemCosts,MATCH('Blend Sheet'!$AE$4,ItemNum,0),MATCH(C$1,Districts,0))*'Blend Sheet'!$AE75)+(INDEX(ItemCosts,MATCH('Blend Sheet'!$AF$4,ItemNum,0),MATCH(C$1,Districts,0))*'Blend Sheet'!$AF75)+(INDEX(ItemCosts,MATCH('Blend Sheet'!$AG$4,ItemNum,0),MATCH(C$1,Districts,0))*'Blend Sheet'!$AG75)+(INDEX(ItemCosts,MATCH('Blend Sheet'!$AH$4,ItemNum,0),MATCH(C$1,Districts,0))*'Blend Sheet'!$AH75)+(INDEX(ItemCosts,MATCH('Blend Sheet'!$AI$4,ItemNum,0),MATCH(C$1,Districts,0))*'Blend Sheet'!$AI75)+(INDEX(ItemCosts,MATCH('Blend Sheet'!$AJ$4,ItemNum,0),MATCH(C$1,Districts,0))*'Blend Sheet'!$AJ75)+(INDEX(ItemCosts,MATCH('Blend Sheet'!$AK$4,ItemNum,0),MATCH(C$1,Districts,0))*'Blend Sheet'!$AK75)+(INDEX(ItemCosts,MATCH('Blend Sheet'!$AL$4,ItemNum,0),MATCH(C$1,Districts,0))*'Blend Sheet'!$AL75)+(INDEX(ItemCosts,MATCH('Blend Sheet'!$AM$4,ItemNum,0),MATCH(C$1,Districts,0))*'Blend Sheet'!$AM75)+(INDEX(ItemCosts,MATCH('Blend Sheet'!$AN$4,ItemNum,0),MATCH(C$1,Districts,0))*'Blend Sheet'!$AN75)+(INDEX(ItemCosts,MATCH('Blend Sheet'!$AO$4,ItemNum,0),MATCH(C$1,Districts,0))*'Blend Sheet'!$AO75)+(INDEX(ItemCosts,MATCH('Blend Sheet'!$AP$4,ItemNum,0),MATCH(C$1,Districts,0))*'Blend Sheet'!$AP75)+(INDEX(ItemCosts,MATCH('Blend Sheet'!$AQ$4,ItemNum,0),MATCH(C$1,Districts,0))*'Blend Sheet'!$AQ75)+(INDEX(ItemCosts,MATCH('Blend Sheet'!$AR$4,ItemNum,0),MATCH(C$1,Districts,0))*'Blend Sheet'!$AR75)+(INDEX(ItemCosts,MATCH('Blend Sheet'!$AS$4,ItemNum,0),MATCH(C$1,Districts,0))*'Blend Sheet'!$AS75)</f>
        <v>#N/A</v>
      </c>
      <c r="D72" s="5" t="e">
        <f>(INDEX(ItemCosts,MATCH('Blend Sheet'!$C$4,ItemNum,0),MATCH(D$1,Districts,0))*'Blend Sheet'!$C75)+(INDEX(ItemCosts,MATCH('Blend Sheet'!$D$4,ItemNum,0),MATCH(D$1,Districts,0))*'Blend Sheet'!$D75)+(INDEX(ItemCosts,MATCH('Blend Sheet'!$E$4,ItemNum,0),MATCH(D$1,Districts,0))*'Blend Sheet'!$E75)+(INDEX(ItemCosts,MATCH('Blend Sheet'!$F$4,ItemNum,0),MATCH(D$1,Districts,0))*'Blend Sheet'!$F75)+(INDEX(ItemCosts,MATCH('Blend Sheet'!$G$4,ItemNum,0),MATCH(D$1,Districts,0))*'Blend Sheet'!$G75)+(INDEX(ItemCosts,MATCH('Blend Sheet'!$H$4,ItemNum,0),MATCH(D$1,Districts,0))*'Blend Sheet'!$H75)+(INDEX(ItemCosts,MATCH('Blend Sheet'!$I$4,ItemNum,0),MATCH(D$1,Districts,0))*'Blend Sheet'!$I75)+(INDEX(ItemCosts,MATCH('Blend Sheet'!$J$4,ItemNum,0),MATCH(D$1,Districts,0))*'Blend Sheet'!$J75)+(INDEX(ItemCosts,MATCH('Blend Sheet'!$K$4,ItemNum,0),MATCH(D$1,Districts,0))*'Blend Sheet'!$K75)+(INDEX(ItemCosts,MATCH('Blend Sheet'!$L$4,ItemNum,0),MATCH(D$1,Districts,0))*'Blend Sheet'!$L75)+(INDEX(ItemCosts,MATCH('Blend Sheet'!$M$4,ItemNum,0),MATCH(D$1,Districts,0))*'Blend Sheet'!$M75)+(INDEX(ItemCosts,MATCH('Blend Sheet'!$N$4,ItemNum,0),MATCH(D$1,Districts,0))*'Blend Sheet'!$N75)+(INDEX(ItemCosts,MATCH('Blend Sheet'!$O$4,ItemNum,0),MATCH(D$1,Districts,0))*'Blend Sheet'!$O75)+(INDEX(ItemCosts,MATCH('Blend Sheet'!$P$4,ItemNum,0),MATCH(D$1,Districts,0))*'Blend Sheet'!$P75)+(INDEX(ItemCosts,MATCH('Blend Sheet'!$Q$4,ItemNum,0),MATCH(D$1,Districts,0))*'Blend Sheet'!$Q75)+(INDEX(ItemCosts,MATCH('Blend Sheet'!$R$4,ItemNum,0),MATCH(D$1,Districts,0))*'Blend Sheet'!$R75)+(INDEX(ItemCosts,MATCH('Blend Sheet'!$S$4,ItemNum,0),MATCH(D$1,Districts,0))*'Blend Sheet'!$S75)+(INDEX(ItemCosts,MATCH('Blend Sheet'!$T$4,ItemNum,0),MATCH(D$1,Districts,0))*'Blend Sheet'!$T75)+(INDEX(ItemCosts,MATCH('Blend Sheet'!$U$4,ItemNum,0),MATCH(D$1,Districts,0))*'Blend Sheet'!$U75)+(INDEX(ItemCosts,MATCH('Blend Sheet'!$V$4,ItemNum,0),MATCH(D$1,Districts,0))*'Blend Sheet'!$V75)+(INDEX(ItemCosts,MATCH('Blend Sheet'!$W$4,ItemNum,0),MATCH(D$1,Districts,0))*'Blend Sheet'!$W75)+(INDEX(ItemCosts,MATCH('Blend Sheet'!$X$4,ItemNum,0),MATCH(D$1,Districts,0))*'Blend Sheet'!$X75)+(INDEX(ItemCosts,MATCH('Blend Sheet'!$Y$4,ItemNum,0),MATCH(D$1,Districts,0))*'Blend Sheet'!$Y75)+(INDEX(ItemCosts,MATCH('Blend Sheet'!$Z$4,ItemNum,0),MATCH(D$1,Districts,0))*'Blend Sheet'!$Z75)+(INDEX(ItemCosts,MATCH('Blend Sheet'!$AA$4,ItemNum,0),MATCH(D$1,Districts,0))*'Blend Sheet'!$AA75)+(INDEX(ItemCosts,MATCH('Blend Sheet'!$AB$4,ItemNum,0),MATCH(D$1,Districts,0))*'Blend Sheet'!$AB75)+(INDEX(ItemCosts,MATCH('Blend Sheet'!$AC$4,ItemNum,0),MATCH(D$1,Districts,0))*'Blend Sheet'!$AC75)+(INDEX(ItemCosts,MATCH('Blend Sheet'!$AD$4,ItemNum,0),MATCH(D$1,Districts,0))*'Blend Sheet'!$AD75)+(INDEX(ItemCosts,MATCH('Blend Sheet'!$AE$4,ItemNum,0),MATCH(D$1,Districts,0))*'Blend Sheet'!$AE75)+(INDEX(ItemCosts,MATCH('Blend Sheet'!$AF$4,ItemNum,0),MATCH(D$1,Districts,0))*'Blend Sheet'!$AF75)+(INDEX(ItemCosts,MATCH('Blend Sheet'!$AG$4,ItemNum,0),MATCH(D$1,Districts,0))*'Blend Sheet'!$AG75)+(INDEX(ItemCosts,MATCH('Blend Sheet'!$AH$4,ItemNum,0),MATCH(D$1,Districts,0))*'Blend Sheet'!$AH75)+(INDEX(ItemCosts,MATCH('Blend Sheet'!$AI$4,ItemNum,0),MATCH(D$1,Districts,0))*'Blend Sheet'!$AI75)+(INDEX(ItemCosts,MATCH('Blend Sheet'!$AJ$4,ItemNum,0),MATCH(D$1,Districts,0))*'Blend Sheet'!$AJ75)+(INDEX(ItemCosts,MATCH('Blend Sheet'!$AK$4,ItemNum,0),MATCH(D$1,Districts,0))*'Blend Sheet'!$AK75)+(INDEX(ItemCosts,MATCH('Blend Sheet'!$AL$4,ItemNum,0),MATCH(D$1,Districts,0))*'Blend Sheet'!$AL75)+(INDEX(ItemCosts,MATCH('Blend Sheet'!$AM$4,ItemNum,0),MATCH(D$1,Districts,0))*'Blend Sheet'!$AM75)+(INDEX(ItemCosts,MATCH('Blend Sheet'!$AN$4,ItemNum,0),MATCH(D$1,Districts,0))*'Blend Sheet'!$AN75)+(INDEX(ItemCosts,MATCH('Blend Sheet'!$AO$4,ItemNum,0),MATCH(D$1,Districts,0))*'Blend Sheet'!$AO75)+(INDEX(ItemCosts,MATCH('Blend Sheet'!$AP$4,ItemNum,0),MATCH(D$1,Districts,0))*'Blend Sheet'!$AP75)+(INDEX(ItemCosts,MATCH('Blend Sheet'!$AQ$4,ItemNum,0),MATCH(D$1,Districts,0))*'Blend Sheet'!$AQ75)+(INDEX(ItemCosts,MATCH('Blend Sheet'!$AR$4,ItemNum,0),MATCH(D$1,Districts,0))*'Blend Sheet'!$AR75)+(INDEX(ItemCosts,MATCH('Blend Sheet'!$AS$4,ItemNum,0),MATCH(D$1,Districts,0))*'Blend Sheet'!$AS75)</f>
        <v>#N/A</v>
      </c>
      <c r="E72" s="5" t="e">
        <f>(INDEX(ItemCosts,MATCH('Blend Sheet'!$C$4,ItemNum,0),MATCH(E$1,Districts,0))*'Blend Sheet'!$C75)+(INDEX(ItemCosts,MATCH('Blend Sheet'!$D$4,ItemNum,0),MATCH(E$1,Districts,0))*'Blend Sheet'!$D75)+(INDEX(ItemCosts,MATCH('Blend Sheet'!$E$4,ItemNum,0),MATCH(E$1,Districts,0))*'Blend Sheet'!$E75)+(INDEX(ItemCosts,MATCH('Blend Sheet'!$F$4,ItemNum,0),MATCH(E$1,Districts,0))*'Blend Sheet'!$F75)+(INDEX(ItemCosts,MATCH('Blend Sheet'!$G$4,ItemNum,0),MATCH(E$1,Districts,0))*'Blend Sheet'!$G75)+(INDEX(ItemCosts,MATCH('Blend Sheet'!$H$4,ItemNum,0),MATCH(E$1,Districts,0))*'Blend Sheet'!$H75)+(INDEX(ItemCosts,MATCH('Blend Sheet'!$I$4,ItemNum,0),MATCH(E$1,Districts,0))*'Blend Sheet'!$I75)+(INDEX(ItemCosts,MATCH('Blend Sheet'!$J$4,ItemNum,0),MATCH(E$1,Districts,0))*'Blend Sheet'!$J75)+(INDEX(ItemCosts,MATCH('Blend Sheet'!$K$4,ItemNum,0),MATCH(E$1,Districts,0))*'Blend Sheet'!$K75)+(INDEX(ItemCosts,MATCH('Blend Sheet'!$L$4,ItemNum,0),MATCH(E$1,Districts,0))*'Blend Sheet'!$L75)+(INDEX(ItemCosts,MATCH('Blend Sheet'!$M$4,ItemNum,0),MATCH(E$1,Districts,0))*'Blend Sheet'!$M75)+(INDEX(ItemCosts,MATCH('Blend Sheet'!$N$4,ItemNum,0),MATCH(E$1,Districts,0))*'Blend Sheet'!$N75)+(INDEX(ItemCosts,MATCH('Blend Sheet'!$O$4,ItemNum,0),MATCH(E$1,Districts,0))*'Blend Sheet'!$O75)+(INDEX(ItemCosts,MATCH('Blend Sheet'!$P$4,ItemNum,0),MATCH(E$1,Districts,0))*'Blend Sheet'!$P75)+(INDEX(ItemCosts,MATCH('Blend Sheet'!$Q$4,ItemNum,0),MATCH(E$1,Districts,0))*'Blend Sheet'!$Q75)+(INDEX(ItemCosts,MATCH('Blend Sheet'!$R$4,ItemNum,0),MATCH(E$1,Districts,0))*'Blend Sheet'!$R75)+(INDEX(ItemCosts,MATCH('Blend Sheet'!$S$4,ItemNum,0),MATCH(E$1,Districts,0))*'Blend Sheet'!$S75)+(INDEX(ItemCosts,MATCH('Blend Sheet'!$T$4,ItemNum,0),MATCH(E$1,Districts,0))*'Blend Sheet'!$T75)+(INDEX(ItemCosts,MATCH('Blend Sheet'!$U$4,ItemNum,0),MATCH(E$1,Districts,0))*'Blend Sheet'!$U75)+(INDEX(ItemCosts,MATCH('Blend Sheet'!$V$4,ItemNum,0),MATCH(E$1,Districts,0))*'Blend Sheet'!$V75)+(INDEX(ItemCosts,MATCH('Blend Sheet'!$W$4,ItemNum,0),MATCH(E$1,Districts,0))*'Blend Sheet'!$W75)+(INDEX(ItemCosts,MATCH('Blend Sheet'!$X$4,ItemNum,0),MATCH(E$1,Districts,0))*'Blend Sheet'!$X75)+(INDEX(ItemCosts,MATCH('Blend Sheet'!$Y$4,ItemNum,0),MATCH(E$1,Districts,0))*'Blend Sheet'!$Y75)+(INDEX(ItemCosts,MATCH('Blend Sheet'!$Z$4,ItemNum,0),MATCH(E$1,Districts,0))*'Blend Sheet'!$Z75)+(INDEX(ItemCosts,MATCH('Blend Sheet'!$AA$4,ItemNum,0),MATCH(E$1,Districts,0))*'Blend Sheet'!$AA75)+(INDEX(ItemCosts,MATCH('Blend Sheet'!$AB$4,ItemNum,0),MATCH(E$1,Districts,0))*'Blend Sheet'!$AB75)+(INDEX(ItemCosts,MATCH('Blend Sheet'!$AC$4,ItemNum,0),MATCH(E$1,Districts,0))*'Blend Sheet'!$AC75)+(INDEX(ItemCosts,MATCH('Blend Sheet'!$AD$4,ItemNum,0),MATCH(E$1,Districts,0))*'Blend Sheet'!$AD75)+(INDEX(ItemCosts,MATCH('Blend Sheet'!$AE$4,ItemNum,0),MATCH(E$1,Districts,0))*'Blend Sheet'!$AE75)+(INDEX(ItemCosts,MATCH('Blend Sheet'!$AF$4,ItemNum,0),MATCH(E$1,Districts,0))*'Blend Sheet'!$AF75)+(INDEX(ItemCosts,MATCH('Blend Sheet'!$AG$4,ItemNum,0),MATCH(E$1,Districts,0))*'Blend Sheet'!$AG75)+(INDEX(ItemCosts,MATCH('Blend Sheet'!$AH$4,ItemNum,0),MATCH(E$1,Districts,0))*'Blend Sheet'!$AH75)+(INDEX(ItemCosts,MATCH('Blend Sheet'!$AI$4,ItemNum,0),MATCH(E$1,Districts,0))*'Blend Sheet'!$AI75)+(INDEX(ItemCosts,MATCH('Blend Sheet'!$AJ$4,ItemNum,0),MATCH(E$1,Districts,0))*'Blend Sheet'!$AJ75)+(INDEX(ItemCosts,MATCH('Blend Sheet'!$AK$4,ItemNum,0),MATCH(E$1,Districts,0))*'Blend Sheet'!$AK75)+(INDEX(ItemCosts,MATCH('Blend Sheet'!$AL$4,ItemNum,0),MATCH(E$1,Districts,0))*'Blend Sheet'!$AL75)+(INDEX(ItemCosts,MATCH('Blend Sheet'!$AM$4,ItemNum,0),MATCH(E$1,Districts,0))*'Blend Sheet'!$AM75)+(INDEX(ItemCosts,MATCH('Blend Sheet'!$AN$4,ItemNum,0),MATCH(E$1,Districts,0))*'Blend Sheet'!$AN75)+(INDEX(ItemCosts,MATCH('Blend Sheet'!$AO$4,ItemNum,0),MATCH(E$1,Districts,0))*'Blend Sheet'!$AO75)+(INDEX(ItemCosts,MATCH('Blend Sheet'!$AP$4,ItemNum,0),MATCH(E$1,Districts,0))*'Blend Sheet'!$AP75)+(INDEX(ItemCosts,MATCH('Blend Sheet'!$AQ$4,ItemNum,0),MATCH(E$1,Districts,0))*'Blend Sheet'!$AQ75)+(INDEX(ItemCosts,MATCH('Blend Sheet'!$AR$4,ItemNum,0),MATCH(E$1,Districts,0))*'Blend Sheet'!$AR75)+(INDEX(ItemCosts,MATCH('Blend Sheet'!$AS$4,ItemNum,0),MATCH(E$1,Districts,0))*'Blend Sheet'!$AS75)</f>
        <v>#N/A</v>
      </c>
      <c r="F72" s="5" t="e">
        <f>(INDEX(ItemCosts,MATCH('Blend Sheet'!$C$4,ItemNum,0),MATCH(F$1,Districts,0))*'Blend Sheet'!$C75)+(INDEX(ItemCosts,MATCH('Blend Sheet'!$D$4,ItemNum,0),MATCH(F$1,Districts,0))*'Blend Sheet'!$D75)+(INDEX(ItemCosts,MATCH('Blend Sheet'!$E$4,ItemNum,0),MATCH(F$1,Districts,0))*'Blend Sheet'!$E75)+(INDEX(ItemCosts,MATCH('Blend Sheet'!$F$4,ItemNum,0),MATCH(F$1,Districts,0))*'Blend Sheet'!$F75)+(INDEX(ItemCosts,MATCH('Blend Sheet'!$G$4,ItemNum,0),MATCH(F$1,Districts,0))*'Blend Sheet'!$G75)+(INDEX(ItemCosts,MATCH('Blend Sheet'!$H$4,ItemNum,0),MATCH(F$1,Districts,0))*'Blend Sheet'!$H75)+(INDEX(ItemCosts,MATCH('Blend Sheet'!$I$4,ItemNum,0),MATCH(F$1,Districts,0))*'Blend Sheet'!$I75)+(INDEX(ItemCosts,MATCH('Blend Sheet'!$J$4,ItemNum,0),MATCH(F$1,Districts,0))*'Blend Sheet'!$J75)+(INDEX(ItemCosts,MATCH('Blend Sheet'!$K$4,ItemNum,0),MATCH(F$1,Districts,0))*'Blend Sheet'!$K75)+(INDEX(ItemCosts,MATCH('Blend Sheet'!$L$4,ItemNum,0),MATCH(F$1,Districts,0))*'Blend Sheet'!$L75)+(INDEX(ItemCosts,MATCH('Blend Sheet'!$M$4,ItemNum,0),MATCH(F$1,Districts,0))*'Blend Sheet'!$M75)+(INDEX(ItemCosts,MATCH('Blend Sheet'!$N$4,ItemNum,0),MATCH(F$1,Districts,0))*'Blend Sheet'!$N75)+(INDEX(ItemCosts,MATCH('Blend Sheet'!$O$4,ItemNum,0),MATCH(F$1,Districts,0))*'Blend Sheet'!$O75)+(INDEX(ItemCosts,MATCH('Blend Sheet'!$P$4,ItemNum,0),MATCH(F$1,Districts,0))*'Blend Sheet'!$P75)+(INDEX(ItemCosts,MATCH('Blend Sheet'!$Q$4,ItemNum,0),MATCH(F$1,Districts,0))*'Blend Sheet'!$Q75)+(INDEX(ItemCosts,MATCH('Blend Sheet'!$R$4,ItemNum,0),MATCH(F$1,Districts,0))*'Blend Sheet'!$R75)+(INDEX(ItemCosts,MATCH('Blend Sheet'!$S$4,ItemNum,0),MATCH(F$1,Districts,0))*'Blend Sheet'!$S75)+(INDEX(ItemCosts,MATCH('Blend Sheet'!$T$4,ItemNum,0),MATCH(F$1,Districts,0))*'Blend Sheet'!$T75)+(INDEX(ItemCosts,MATCH('Blend Sheet'!$U$4,ItemNum,0),MATCH(F$1,Districts,0))*'Blend Sheet'!$U75)+(INDEX(ItemCosts,MATCH('Blend Sheet'!$V$4,ItemNum,0),MATCH(F$1,Districts,0))*'Blend Sheet'!$V75)+(INDEX(ItemCosts,MATCH('Blend Sheet'!$W$4,ItemNum,0),MATCH(F$1,Districts,0))*'Blend Sheet'!$W75)+(INDEX(ItemCosts,MATCH('Blend Sheet'!$X$4,ItemNum,0),MATCH(F$1,Districts,0))*'Blend Sheet'!$X75)+(INDEX(ItemCosts,MATCH('Blend Sheet'!$Y$4,ItemNum,0),MATCH(F$1,Districts,0))*'Blend Sheet'!$Y75)+(INDEX(ItemCosts,MATCH('Blend Sheet'!$Z$4,ItemNum,0),MATCH(F$1,Districts,0))*'Blend Sheet'!$Z75)+(INDEX(ItemCosts,MATCH('Blend Sheet'!$AA$4,ItemNum,0),MATCH(F$1,Districts,0))*'Blend Sheet'!$AA75)+(INDEX(ItemCosts,MATCH('Blend Sheet'!$AB$4,ItemNum,0),MATCH(F$1,Districts,0))*'Blend Sheet'!$AB75)+(INDEX(ItemCosts,MATCH('Blend Sheet'!$AC$4,ItemNum,0),MATCH(F$1,Districts,0))*'Blend Sheet'!$AC75)+(INDEX(ItemCosts,MATCH('Blend Sheet'!$AD$4,ItemNum,0),MATCH(F$1,Districts,0))*'Blend Sheet'!$AD75)+(INDEX(ItemCosts,MATCH('Blend Sheet'!$AE$4,ItemNum,0),MATCH(F$1,Districts,0))*'Blend Sheet'!$AE75)+(INDEX(ItemCosts,MATCH('Blend Sheet'!$AF$4,ItemNum,0),MATCH(F$1,Districts,0))*'Blend Sheet'!$AF75)+(INDEX(ItemCosts,MATCH('Blend Sheet'!$AG$4,ItemNum,0),MATCH(F$1,Districts,0))*'Blend Sheet'!$AG75)+(INDEX(ItemCosts,MATCH('Blend Sheet'!$AH$4,ItemNum,0),MATCH(F$1,Districts,0))*'Blend Sheet'!$AH75)+(INDEX(ItemCosts,MATCH('Blend Sheet'!$AI$4,ItemNum,0),MATCH(F$1,Districts,0))*'Blend Sheet'!$AI75)+(INDEX(ItemCosts,MATCH('Blend Sheet'!$AJ$4,ItemNum,0),MATCH(F$1,Districts,0))*'Blend Sheet'!$AJ75)+(INDEX(ItemCosts,MATCH('Blend Sheet'!$AK$4,ItemNum,0),MATCH(F$1,Districts,0))*'Blend Sheet'!$AK75)+(INDEX(ItemCosts,MATCH('Blend Sheet'!$AL$4,ItemNum,0),MATCH(F$1,Districts,0))*'Blend Sheet'!$AL75)+(INDEX(ItemCosts,MATCH('Blend Sheet'!$AM$4,ItemNum,0),MATCH(F$1,Districts,0))*'Blend Sheet'!$AM75)+(INDEX(ItemCosts,MATCH('Blend Sheet'!$AN$4,ItemNum,0),MATCH(F$1,Districts,0))*'Blend Sheet'!$AN75)+(INDEX(ItemCosts,MATCH('Blend Sheet'!$AO$4,ItemNum,0),MATCH(F$1,Districts,0))*'Blend Sheet'!$AO75)+(INDEX(ItemCosts,MATCH('Blend Sheet'!$AP$4,ItemNum,0),MATCH(F$1,Districts,0))*'Blend Sheet'!$AP75)+(INDEX(ItemCosts,MATCH('Blend Sheet'!$AQ$4,ItemNum,0),MATCH(F$1,Districts,0))*'Blend Sheet'!$AQ75)+(INDEX(ItemCosts,MATCH('Blend Sheet'!$AR$4,ItemNum,0),MATCH(F$1,Districts,0))*'Blend Sheet'!$AR75)+(INDEX(ItemCosts,MATCH('Blend Sheet'!$AS$4,ItemNum,0),MATCH(F$1,Districts,0))*'Blend Sheet'!$AS75)</f>
        <v>#N/A</v>
      </c>
      <c r="G72" s="5" t="e">
        <f>(INDEX(ItemCosts,MATCH('Blend Sheet'!$C$4,ItemNum,0),MATCH(G$1,Districts,0))*'Blend Sheet'!$C75)+(INDEX(ItemCosts,MATCH('Blend Sheet'!$D$4,ItemNum,0),MATCH(G$1,Districts,0))*'Blend Sheet'!$D75)+(INDEX(ItemCosts,MATCH('Blend Sheet'!$E$4,ItemNum,0),MATCH(G$1,Districts,0))*'Blend Sheet'!$E75)+(INDEX(ItemCosts,MATCH('Blend Sheet'!$F$4,ItemNum,0),MATCH(G$1,Districts,0))*'Blend Sheet'!$F75)+(INDEX(ItemCosts,MATCH('Blend Sheet'!$G$4,ItemNum,0),MATCH(G$1,Districts,0))*'Blend Sheet'!$G75)+(INDEX(ItemCosts,MATCH('Blend Sheet'!$H$4,ItemNum,0),MATCH(G$1,Districts,0))*'Blend Sheet'!$H75)+(INDEX(ItemCosts,MATCH('Blend Sheet'!$I$4,ItemNum,0),MATCH(G$1,Districts,0))*'Blend Sheet'!$I75)+(INDEX(ItemCosts,MATCH('Blend Sheet'!$J$4,ItemNum,0),MATCH(G$1,Districts,0))*'Blend Sheet'!$J75)+(INDEX(ItemCosts,MATCH('Blend Sheet'!$K$4,ItemNum,0),MATCH(G$1,Districts,0))*'Blend Sheet'!$K75)+(INDEX(ItemCosts,MATCH('Blend Sheet'!$L$4,ItemNum,0),MATCH(G$1,Districts,0))*'Blend Sheet'!$L75)+(INDEX(ItemCosts,MATCH('Blend Sheet'!$M$4,ItemNum,0),MATCH(G$1,Districts,0))*'Blend Sheet'!$M75)+(INDEX(ItemCosts,MATCH('Blend Sheet'!$N$4,ItemNum,0),MATCH(G$1,Districts,0))*'Blend Sheet'!$N75)+(INDEX(ItemCosts,MATCH('Blend Sheet'!$O$4,ItemNum,0),MATCH(G$1,Districts,0))*'Blend Sheet'!$O75)+(INDEX(ItemCosts,MATCH('Blend Sheet'!$P$4,ItemNum,0),MATCH(G$1,Districts,0))*'Blend Sheet'!$P75)+(INDEX(ItemCosts,MATCH('Blend Sheet'!$Q$4,ItemNum,0),MATCH(G$1,Districts,0))*'Blend Sheet'!$Q75)+(INDEX(ItemCosts,MATCH('Blend Sheet'!$R$4,ItemNum,0),MATCH(G$1,Districts,0))*'Blend Sheet'!$R75)+(INDEX(ItemCosts,MATCH('Blend Sheet'!$S$4,ItemNum,0),MATCH(G$1,Districts,0))*'Blend Sheet'!$S75)+(INDEX(ItemCosts,MATCH('Blend Sheet'!$T$4,ItemNum,0),MATCH(G$1,Districts,0))*'Blend Sheet'!$T75)+(INDEX(ItemCosts,MATCH('Blend Sheet'!$U$4,ItemNum,0),MATCH(G$1,Districts,0))*'Blend Sheet'!$U75)+(INDEX(ItemCosts,MATCH('Blend Sheet'!$V$4,ItemNum,0),MATCH(G$1,Districts,0))*'Blend Sheet'!$V75)+(INDEX(ItemCosts,MATCH('Blend Sheet'!$W$4,ItemNum,0),MATCH(G$1,Districts,0))*'Blend Sheet'!$W75)+(INDEX(ItemCosts,MATCH('Blend Sheet'!$X$4,ItemNum,0),MATCH(G$1,Districts,0))*'Blend Sheet'!$X75)+(INDEX(ItemCosts,MATCH('Blend Sheet'!$Y$4,ItemNum,0),MATCH(G$1,Districts,0))*'Blend Sheet'!$Y75)+(INDEX(ItemCosts,MATCH('Blend Sheet'!$Z$4,ItemNum,0),MATCH(G$1,Districts,0))*'Blend Sheet'!$Z75)+(INDEX(ItemCosts,MATCH('Blend Sheet'!$AA$4,ItemNum,0),MATCH(G$1,Districts,0))*'Blend Sheet'!$AA75)+(INDEX(ItemCosts,MATCH('Blend Sheet'!$AB$4,ItemNum,0),MATCH(G$1,Districts,0))*'Blend Sheet'!$AB75)+(INDEX(ItemCosts,MATCH('Blend Sheet'!$AC$4,ItemNum,0),MATCH(G$1,Districts,0))*'Blend Sheet'!$AC75)+(INDEX(ItemCosts,MATCH('Blend Sheet'!$AD$4,ItemNum,0),MATCH(G$1,Districts,0))*'Blend Sheet'!$AD75)+(INDEX(ItemCosts,MATCH('Blend Sheet'!$AE$4,ItemNum,0),MATCH(G$1,Districts,0))*'Blend Sheet'!$AE75)+(INDEX(ItemCosts,MATCH('Blend Sheet'!$AF$4,ItemNum,0),MATCH(G$1,Districts,0))*'Blend Sheet'!$AF75)+(INDEX(ItemCosts,MATCH('Blend Sheet'!$AG$4,ItemNum,0),MATCH(G$1,Districts,0))*'Blend Sheet'!$AG75)+(INDEX(ItemCosts,MATCH('Blend Sheet'!$AH$4,ItemNum,0),MATCH(G$1,Districts,0))*'Blend Sheet'!$AH75)+(INDEX(ItemCosts,MATCH('Blend Sheet'!$AI$4,ItemNum,0),MATCH(G$1,Districts,0))*'Blend Sheet'!$AI75)+(INDEX(ItemCosts,MATCH('Blend Sheet'!$AJ$4,ItemNum,0),MATCH(G$1,Districts,0))*'Blend Sheet'!$AJ75)+(INDEX(ItemCosts,MATCH('Blend Sheet'!$AK$4,ItemNum,0),MATCH(G$1,Districts,0))*'Blend Sheet'!$AK75)+(INDEX(ItemCosts,MATCH('Blend Sheet'!$AL$4,ItemNum,0),MATCH(G$1,Districts,0))*'Blend Sheet'!$AL75)+(INDEX(ItemCosts,MATCH('Blend Sheet'!$AM$4,ItemNum,0),MATCH(G$1,Districts,0))*'Blend Sheet'!$AM75)+(INDEX(ItemCosts,MATCH('Blend Sheet'!$AN$4,ItemNum,0),MATCH(G$1,Districts,0))*'Blend Sheet'!$AN75)+(INDEX(ItemCosts,MATCH('Blend Sheet'!$AO$4,ItemNum,0),MATCH(G$1,Districts,0))*'Blend Sheet'!$AO75)+(INDEX(ItemCosts,MATCH('Blend Sheet'!$AP$4,ItemNum,0),MATCH(G$1,Districts,0))*'Blend Sheet'!$AP75)+(INDEX(ItemCosts,MATCH('Blend Sheet'!$AQ$4,ItemNum,0),MATCH(G$1,Districts,0))*'Blend Sheet'!$AQ75)+(INDEX(ItemCosts,MATCH('Blend Sheet'!$AR$4,ItemNum,0),MATCH(G$1,Districts,0))*'Blend Sheet'!$AR75)+(INDEX(ItemCosts,MATCH('Blend Sheet'!$AS$4,ItemNum,0),MATCH(G$1,Districts,0))*'Blend Sheet'!$AS75)</f>
        <v>#N/A</v>
      </c>
      <c r="H72" s="5" t="e">
        <f>(INDEX(ItemCosts,MATCH('Blend Sheet'!$C$4,ItemNum,0),MATCH(H$1,Districts,0))*'Blend Sheet'!$C75)+(INDEX(ItemCosts,MATCH('Blend Sheet'!$D$4,ItemNum,0),MATCH(H$1,Districts,0))*'Blend Sheet'!$D75)+(INDEX(ItemCosts,MATCH('Blend Sheet'!$E$4,ItemNum,0),MATCH(H$1,Districts,0))*'Blend Sheet'!$E75)+(INDEX(ItemCosts,MATCH('Blend Sheet'!$F$4,ItemNum,0),MATCH(H$1,Districts,0))*'Blend Sheet'!$F75)+(INDEX(ItemCosts,MATCH('Blend Sheet'!$G$4,ItemNum,0),MATCH(H$1,Districts,0))*'Blend Sheet'!$G75)+(INDEX(ItemCosts,MATCH('Blend Sheet'!$H$4,ItemNum,0),MATCH(H$1,Districts,0))*'Blend Sheet'!$H75)+(INDEX(ItemCosts,MATCH('Blend Sheet'!$I$4,ItemNum,0),MATCH(H$1,Districts,0))*'Blend Sheet'!$I75)+(INDEX(ItemCosts,MATCH('Blend Sheet'!$J$4,ItemNum,0),MATCH(H$1,Districts,0))*'Blend Sheet'!$J75)+(INDEX(ItemCosts,MATCH('Blend Sheet'!$K$4,ItemNum,0),MATCH(H$1,Districts,0))*'Blend Sheet'!$K75)+(INDEX(ItemCosts,MATCH('Blend Sheet'!$L$4,ItemNum,0),MATCH(H$1,Districts,0))*'Blend Sheet'!$L75)+(INDEX(ItemCosts,MATCH('Blend Sheet'!$M$4,ItemNum,0),MATCH(H$1,Districts,0))*'Blend Sheet'!$M75)+(INDEX(ItemCosts,MATCH('Blend Sheet'!$N$4,ItemNum,0),MATCH(H$1,Districts,0))*'Blend Sheet'!$N75)+(INDEX(ItemCosts,MATCH('Blend Sheet'!$O$4,ItemNum,0),MATCH(H$1,Districts,0))*'Blend Sheet'!$O75)+(INDEX(ItemCosts,MATCH('Blend Sheet'!$P$4,ItemNum,0),MATCH(H$1,Districts,0))*'Blend Sheet'!$P75)+(INDEX(ItemCosts,MATCH('Blend Sheet'!$Q$4,ItemNum,0),MATCH(H$1,Districts,0))*'Blend Sheet'!$Q75)+(INDEX(ItemCosts,MATCH('Blend Sheet'!$R$4,ItemNum,0),MATCH(H$1,Districts,0))*'Blend Sheet'!$R75)+(INDEX(ItemCosts,MATCH('Blend Sheet'!$S$4,ItemNum,0),MATCH(H$1,Districts,0))*'Blend Sheet'!$S75)+(INDEX(ItemCosts,MATCH('Blend Sheet'!$T$4,ItemNum,0),MATCH(H$1,Districts,0))*'Blend Sheet'!$T75)+(INDEX(ItemCosts,MATCH('Blend Sheet'!$U$4,ItemNum,0),MATCH(H$1,Districts,0))*'Blend Sheet'!$U75)+(INDEX(ItemCosts,MATCH('Blend Sheet'!$V$4,ItemNum,0),MATCH(H$1,Districts,0))*'Blend Sheet'!$V75)+(INDEX(ItemCosts,MATCH('Blend Sheet'!$W$4,ItemNum,0),MATCH(H$1,Districts,0))*'Blend Sheet'!$W75)+(INDEX(ItemCosts,MATCH('Blend Sheet'!$X$4,ItemNum,0),MATCH(H$1,Districts,0))*'Blend Sheet'!$X75)+(INDEX(ItemCosts,MATCH('Blend Sheet'!$Y$4,ItemNum,0),MATCH(H$1,Districts,0))*'Blend Sheet'!$Y75)+(INDEX(ItemCosts,MATCH('Blend Sheet'!$Z$4,ItemNum,0),MATCH(H$1,Districts,0))*'Blend Sheet'!$Z75)+(INDEX(ItemCosts,MATCH('Blend Sheet'!$AA$4,ItemNum,0),MATCH(H$1,Districts,0))*'Blend Sheet'!$AA75)+(INDEX(ItemCosts,MATCH('Blend Sheet'!$AB$4,ItemNum,0),MATCH(H$1,Districts,0))*'Blend Sheet'!$AB75)+(INDEX(ItemCosts,MATCH('Blend Sheet'!$AC$4,ItemNum,0),MATCH(H$1,Districts,0))*'Blend Sheet'!$AC75)+(INDEX(ItemCosts,MATCH('Blend Sheet'!$AD$4,ItemNum,0),MATCH(H$1,Districts,0))*'Blend Sheet'!$AD75)+(INDEX(ItemCosts,MATCH('Blend Sheet'!$AE$4,ItemNum,0),MATCH(H$1,Districts,0))*'Blend Sheet'!$AE75)+(INDEX(ItemCosts,MATCH('Blend Sheet'!$AF$4,ItemNum,0),MATCH(H$1,Districts,0))*'Blend Sheet'!$AF75)+(INDEX(ItemCosts,MATCH('Blend Sheet'!$AG$4,ItemNum,0),MATCH(H$1,Districts,0))*'Blend Sheet'!$AG75)+(INDEX(ItemCosts,MATCH('Blend Sheet'!$AH$4,ItemNum,0),MATCH(H$1,Districts,0))*'Blend Sheet'!$AH75)+(INDEX(ItemCosts,MATCH('Blend Sheet'!$AI$4,ItemNum,0),MATCH(H$1,Districts,0))*'Blend Sheet'!$AI75)+(INDEX(ItemCosts,MATCH('Blend Sheet'!$AJ$4,ItemNum,0),MATCH(H$1,Districts,0))*'Blend Sheet'!$AJ75)+(INDEX(ItemCosts,MATCH('Blend Sheet'!$AK$4,ItemNum,0),MATCH(H$1,Districts,0))*'Blend Sheet'!$AK75)+(INDEX(ItemCosts,MATCH('Blend Sheet'!$AL$4,ItemNum,0),MATCH(H$1,Districts,0))*'Blend Sheet'!$AL75)+(INDEX(ItemCosts,MATCH('Blend Sheet'!$AM$4,ItemNum,0),MATCH(H$1,Districts,0))*'Blend Sheet'!$AM75)+(INDEX(ItemCosts,MATCH('Blend Sheet'!$AN$4,ItemNum,0),MATCH(H$1,Districts,0))*'Blend Sheet'!$AN75)+(INDEX(ItemCosts,MATCH('Blend Sheet'!$AO$4,ItemNum,0),MATCH(H$1,Districts,0))*'Blend Sheet'!$AO75)+(INDEX(ItemCosts,MATCH('Blend Sheet'!$AP$4,ItemNum,0),MATCH(H$1,Districts,0))*'Blend Sheet'!$AP75)+(INDEX(ItemCosts,MATCH('Blend Sheet'!$AQ$4,ItemNum,0),MATCH(H$1,Districts,0))*'Blend Sheet'!$AQ75)+(INDEX(ItemCosts,MATCH('Blend Sheet'!$AR$4,ItemNum,0),MATCH(H$1,Districts,0))*'Blend Sheet'!$AR75)+(INDEX(ItemCosts,MATCH('Blend Sheet'!$AS$4,ItemNum,0),MATCH(H$1,Districts,0))*'Blend Sheet'!$AS75)</f>
        <v>#N/A</v>
      </c>
      <c r="I72" s="5" t="e">
        <f>(INDEX(ItemCosts,MATCH('Blend Sheet'!$C$4,ItemNum,0),MATCH(I$1,Districts,0))*'Blend Sheet'!$C75)+(INDEX(ItemCosts,MATCH('Blend Sheet'!$D$4,ItemNum,0),MATCH(I$1,Districts,0))*'Blend Sheet'!$D75)+(INDEX(ItemCosts,MATCH('Blend Sheet'!$E$4,ItemNum,0),MATCH(I$1,Districts,0))*'Blend Sheet'!$E75)+(INDEX(ItemCosts,MATCH('Blend Sheet'!$F$4,ItemNum,0),MATCH(I$1,Districts,0))*'Blend Sheet'!$F75)+(INDEX(ItemCosts,MATCH('Blend Sheet'!$G$4,ItemNum,0),MATCH(I$1,Districts,0))*'Blend Sheet'!$G75)+(INDEX(ItemCosts,MATCH('Blend Sheet'!$H$4,ItemNum,0),MATCH(I$1,Districts,0))*'Blend Sheet'!$H75)+(INDEX(ItemCosts,MATCH('Blend Sheet'!$I$4,ItemNum,0),MATCH(I$1,Districts,0))*'Blend Sheet'!$I75)+(INDEX(ItemCosts,MATCH('Blend Sheet'!$J$4,ItemNum,0),MATCH(I$1,Districts,0))*'Blend Sheet'!$J75)+(INDEX(ItemCosts,MATCH('Blend Sheet'!$K$4,ItemNum,0),MATCH(I$1,Districts,0))*'Blend Sheet'!$K75)+(INDEX(ItemCosts,MATCH('Blend Sheet'!$L$4,ItemNum,0),MATCH(I$1,Districts,0))*'Blend Sheet'!$L75)+(INDEX(ItemCosts,MATCH('Blend Sheet'!$M$4,ItemNum,0),MATCH(I$1,Districts,0))*'Blend Sheet'!$M75)+(INDEX(ItemCosts,MATCH('Blend Sheet'!$N$4,ItemNum,0),MATCH(I$1,Districts,0))*'Blend Sheet'!$N75)+(INDEX(ItemCosts,MATCH('Blend Sheet'!$O$4,ItemNum,0),MATCH(I$1,Districts,0))*'Blend Sheet'!$O75)+(INDEX(ItemCosts,MATCH('Blend Sheet'!$P$4,ItemNum,0),MATCH(I$1,Districts,0))*'Blend Sheet'!$P75)+(INDEX(ItemCosts,MATCH('Blend Sheet'!$Q$4,ItemNum,0),MATCH(I$1,Districts,0))*'Blend Sheet'!$Q75)+(INDEX(ItemCosts,MATCH('Blend Sheet'!$R$4,ItemNum,0),MATCH(I$1,Districts,0))*'Blend Sheet'!$R75)+(INDEX(ItemCosts,MATCH('Blend Sheet'!$S$4,ItemNum,0),MATCH(I$1,Districts,0))*'Blend Sheet'!$S75)+(INDEX(ItemCosts,MATCH('Blend Sheet'!$T$4,ItemNum,0),MATCH(I$1,Districts,0))*'Blend Sheet'!$T75)+(INDEX(ItemCosts,MATCH('Blend Sheet'!$U$4,ItemNum,0),MATCH(I$1,Districts,0))*'Blend Sheet'!$U75)+(INDEX(ItemCosts,MATCH('Blend Sheet'!$V$4,ItemNum,0),MATCH(I$1,Districts,0))*'Blend Sheet'!$V75)+(INDEX(ItemCosts,MATCH('Blend Sheet'!$W$4,ItemNum,0),MATCH(I$1,Districts,0))*'Blend Sheet'!$W75)+(INDEX(ItemCosts,MATCH('Blend Sheet'!$X$4,ItemNum,0),MATCH(I$1,Districts,0))*'Blend Sheet'!$X75)+(INDEX(ItemCosts,MATCH('Blend Sheet'!$Y$4,ItemNum,0),MATCH(I$1,Districts,0))*'Blend Sheet'!$Y75)+(INDEX(ItemCosts,MATCH('Blend Sheet'!$Z$4,ItemNum,0),MATCH(I$1,Districts,0))*'Blend Sheet'!$Z75)+(INDEX(ItemCosts,MATCH('Blend Sheet'!$AA$4,ItemNum,0),MATCH(I$1,Districts,0))*'Blend Sheet'!$AA75)+(INDEX(ItemCosts,MATCH('Blend Sheet'!$AB$4,ItemNum,0),MATCH(I$1,Districts,0))*'Blend Sheet'!$AB75)+(INDEX(ItemCosts,MATCH('Blend Sheet'!$AC$4,ItemNum,0),MATCH(I$1,Districts,0))*'Blend Sheet'!$AC75)+(INDEX(ItemCosts,MATCH('Blend Sheet'!$AD$4,ItemNum,0),MATCH(I$1,Districts,0))*'Blend Sheet'!$AD75)+(INDEX(ItemCosts,MATCH('Blend Sheet'!$AE$4,ItemNum,0),MATCH(I$1,Districts,0))*'Blend Sheet'!$AE75)+(INDEX(ItemCosts,MATCH('Blend Sheet'!$AF$4,ItemNum,0),MATCH(I$1,Districts,0))*'Blend Sheet'!$AF75)+(INDEX(ItemCosts,MATCH('Blend Sheet'!$AG$4,ItemNum,0),MATCH(I$1,Districts,0))*'Blend Sheet'!$AG75)+(INDEX(ItemCosts,MATCH('Blend Sheet'!$AH$4,ItemNum,0),MATCH(I$1,Districts,0))*'Blend Sheet'!$AH75)+(INDEX(ItemCosts,MATCH('Blend Sheet'!$AI$4,ItemNum,0),MATCH(I$1,Districts,0))*'Blend Sheet'!$AI75)+(INDEX(ItemCosts,MATCH('Blend Sheet'!$AJ$4,ItemNum,0),MATCH(I$1,Districts,0))*'Blend Sheet'!$AJ75)+(INDEX(ItemCosts,MATCH('Blend Sheet'!$AK$4,ItemNum,0),MATCH(I$1,Districts,0))*'Blend Sheet'!$AK75)+(INDEX(ItemCosts,MATCH('Blend Sheet'!$AL$4,ItemNum,0),MATCH(I$1,Districts,0))*'Blend Sheet'!$AL75)+(INDEX(ItemCosts,MATCH('Blend Sheet'!$AM$4,ItemNum,0),MATCH(I$1,Districts,0))*'Blend Sheet'!$AM75)+(INDEX(ItemCosts,MATCH('Blend Sheet'!$AN$4,ItemNum,0),MATCH(I$1,Districts,0))*'Blend Sheet'!$AN75)+(INDEX(ItemCosts,MATCH('Blend Sheet'!$AO$4,ItemNum,0),MATCH(I$1,Districts,0))*'Blend Sheet'!$AO75)+(INDEX(ItemCosts,MATCH('Blend Sheet'!$AP$4,ItemNum,0),MATCH(I$1,Districts,0))*'Blend Sheet'!$AP75)+(INDEX(ItemCosts,MATCH('Blend Sheet'!$AQ$4,ItemNum,0),MATCH(I$1,Districts,0))*'Blend Sheet'!$AQ75)+(INDEX(ItemCosts,MATCH('Blend Sheet'!$AR$4,ItemNum,0),MATCH(I$1,Districts,0))*'Blend Sheet'!$AR75)+(INDEX(ItemCosts,MATCH('Blend Sheet'!$AS$4,ItemNum,0),MATCH(I$1,Districts,0))*'Blend Sheet'!$AS75)</f>
        <v>#N/A</v>
      </c>
      <c r="J72" s="5" t="e">
        <f>(INDEX(ItemCosts,MATCH('Blend Sheet'!$C$4,ItemNum,0),MATCH(J$1,Districts,0))*'Blend Sheet'!$C75)+(INDEX(ItemCosts,MATCH('Blend Sheet'!$D$4,ItemNum,0),MATCH(J$1,Districts,0))*'Blend Sheet'!$D75)+(INDEX(ItemCosts,MATCH('Blend Sheet'!$E$4,ItemNum,0),MATCH(J$1,Districts,0))*'Blend Sheet'!$E75)+(INDEX(ItemCosts,MATCH('Blend Sheet'!$F$4,ItemNum,0),MATCH(J$1,Districts,0))*'Blend Sheet'!$F75)+(INDEX(ItemCosts,MATCH('Blend Sheet'!$G$4,ItemNum,0),MATCH(J$1,Districts,0))*'Blend Sheet'!$G75)+(INDEX(ItemCosts,MATCH('Blend Sheet'!$H$4,ItemNum,0),MATCH(J$1,Districts,0))*'Blend Sheet'!$H75)+(INDEX(ItemCosts,MATCH('Blend Sheet'!$I$4,ItemNum,0),MATCH(J$1,Districts,0))*'Blend Sheet'!$I75)+(INDEX(ItemCosts,MATCH('Blend Sheet'!$J$4,ItemNum,0),MATCH(J$1,Districts,0))*'Blend Sheet'!$J75)+(INDEX(ItemCosts,MATCH('Blend Sheet'!$K$4,ItemNum,0),MATCH(J$1,Districts,0))*'Blend Sheet'!$K75)+(INDEX(ItemCosts,MATCH('Blend Sheet'!$L$4,ItemNum,0),MATCH(J$1,Districts,0))*'Blend Sheet'!$L75)+(INDEX(ItemCosts,MATCH('Blend Sheet'!$M$4,ItemNum,0),MATCH(J$1,Districts,0))*'Blend Sheet'!$M75)+(INDEX(ItemCosts,MATCH('Blend Sheet'!$N$4,ItemNum,0),MATCH(J$1,Districts,0))*'Blend Sheet'!$N75)+(INDEX(ItemCosts,MATCH('Blend Sheet'!$O$4,ItemNum,0),MATCH(J$1,Districts,0))*'Blend Sheet'!$O75)+(INDEX(ItemCosts,MATCH('Blend Sheet'!$P$4,ItemNum,0),MATCH(J$1,Districts,0))*'Blend Sheet'!$P75)+(INDEX(ItemCosts,MATCH('Blend Sheet'!$Q$4,ItemNum,0),MATCH(J$1,Districts,0))*'Blend Sheet'!$Q75)+(INDEX(ItemCosts,MATCH('Blend Sheet'!$R$4,ItemNum,0),MATCH(J$1,Districts,0))*'Blend Sheet'!$R75)+(INDEX(ItemCosts,MATCH('Blend Sheet'!$S$4,ItemNum,0),MATCH(J$1,Districts,0))*'Blend Sheet'!$S75)+(INDEX(ItemCosts,MATCH('Blend Sheet'!$T$4,ItemNum,0),MATCH(J$1,Districts,0))*'Blend Sheet'!$T75)+(INDEX(ItemCosts,MATCH('Blend Sheet'!$U$4,ItemNum,0),MATCH(J$1,Districts,0))*'Blend Sheet'!$U75)+(INDEX(ItemCosts,MATCH('Blend Sheet'!$V$4,ItemNum,0),MATCH(J$1,Districts,0))*'Blend Sheet'!$V75)+(INDEX(ItemCosts,MATCH('Blend Sheet'!$W$4,ItemNum,0),MATCH(J$1,Districts,0))*'Blend Sheet'!$W75)+(INDEX(ItemCosts,MATCH('Blend Sheet'!$X$4,ItemNum,0),MATCH(J$1,Districts,0))*'Blend Sheet'!$X75)+(INDEX(ItemCosts,MATCH('Blend Sheet'!$Y$4,ItemNum,0),MATCH(J$1,Districts,0))*'Blend Sheet'!$Y75)+(INDEX(ItemCosts,MATCH('Blend Sheet'!$Z$4,ItemNum,0),MATCH(J$1,Districts,0))*'Blend Sheet'!$Z75)+(INDEX(ItemCosts,MATCH('Blend Sheet'!$AA$4,ItemNum,0),MATCH(J$1,Districts,0))*'Blend Sheet'!$AA75)+(INDEX(ItemCosts,MATCH('Blend Sheet'!$AB$4,ItemNum,0),MATCH(J$1,Districts,0))*'Blend Sheet'!$AB75)+(INDEX(ItemCosts,MATCH('Blend Sheet'!$AC$4,ItemNum,0),MATCH(J$1,Districts,0))*'Blend Sheet'!$AC75)+(INDEX(ItemCosts,MATCH('Blend Sheet'!$AD$4,ItemNum,0),MATCH(J$1,Districts,0))*'Blend Sheet'!$AD75)+(INDEX(ItemCosts,MATCH('Blend Sheet'!$AE$4,ItemNum,0),MATCH(J$1,Districts,0))*'Blend Sheet'!$AE75)+(INDEX(ItemCosts,MATCH('Blend Sheet'!$AF$4,ItemNum,0),MATCH(J$1,Districts,0))*'Blend Sheet'!$AF75)+(INDEX(ItemCosts,MATCH('Blend Sheet'!$AG$4,ItemNum,0),MATCH(J$1,Districts,0))*'Blend Sheet'!$AG75)+(INDEX(ItemCosts,MATCH('Blend Sheet'!$AH$4,ItemNum,0),MATCH(J$1,Districts,0))*'Blend Sheet'!$AH75)+(INDEX(ItemCosts,MATCH('Blend Sheet'!$AI$4,ItemNum,0),MATCH(J$1,Districts,0))*'Blend Sheet'!$AI75)+(INDEX(ItemCosts,MATCH('Blend Sheet'!$AJ$4,ItemNum,0),MATCH(J$1,Districts,0))*'Blend Sheet'!$AJ75)+(INDEX(ItemCosts,MATCH('Blend Sheet'!$AK$4,ItemNum,0),MATCH(J$1,Districts,0))*'Blend Sheet'!$AK75)+(INDEX(ItemCosts,MATCH('Blend Sheet'!$AL$4,ItemNum,0),MATCH(J$1,Districts,0))*'Blend Sheet'!$AL75)+(INDEX(ItemCosts,MATCH('Blend Sheet'!$AM$4,ItemNum,0),MATCH(J$1,Districts,0))*'Blend Sheet'!$AM75)+(INDEX(ItemCosts,MATCH('Blend Sheet'!$AN$4,ItemNum,0),MATCH(J$1,Districts,0))*'Blend Sheet'!$AN75)+(INDEX(ItemCosts,MATCH('Blend Sheet'!$AO$4,ItemNum,0),MATCH(J$1,Districts,0))*'Blend Sheet'!$AO75)+(INDEX(ItemCosts,MATCH('Blend Sheet'!$AP$4,ItemNum,0),MATCH(J$1,Districts,0))*'Blend Sheet'!$AP75)+(INDEX(ItemCosts,MATCH('Blend Sheet'!$AQ$4,ItemNum,0),MATCH(J$1,Districts,0))*'Blend Sheet'!$AQ75)+(INDEX(ItemCosts,MATCH('Blend Sheet'!$AR$4,ItemNum,0),MATCH(J$1,Districts,0))*'Blend Sheet'!$AR75)+(INDEX(ItemCosts,MATCH('Blend Sheet'!$AS$4,ItemNum,0),MATCH(J$1,Districts,0))*'Blend Sheet'!$AS75)</f>
        <v>#N/A</v>
      </c>
      <c r="K72" s="5" t="e">
        <f>(INDEX(ItemCosts,MATCH('Blend Sheet'!$C$4,ItemNum,0),MATCH(K$1,Districts,0))*'Blend Sheet'!$C75)+(INDEX(ItemCosts,MATCH('Blend Sheet'!$D$4,ItemNum,0),MATCH(K$1,Districts,0))*'Blend Sheet'!$D75)+(INDEX(ItemCosts,MATCH('Blend Sheet'!$E$4,ItemNum,0),MATCH(K$1,Districts,0))*'Blend Sheet'!$E75)+(INDEX(ItemCosts,MATCH('Blend Sheet'!$F$4,ItemNum,0),MATCH(K$1,Districts,0))*'Blend Sheet'!$F75)+(INDEX(ItemCosts,MATCH('Blend Sheet'!$G$4,ItemNum,0),MATCH(K$1,Districts,0))*'Blend Sheet'!$G75)+(INDEX(ItemCosts,MATCH('Blend Sheet'!$H$4,ItemNum,0),MATCH(K$1,Districts,0))*'Blend Sheet'!$H75)+(INDEX(ItemCosts,MATCH('Blend Sheet'!$I$4,ItemNum,0),MATCH(K$1,Districts,0))*'Blend Sheet'!$I75)+(INDEX(ItemCosts,MATCH('Blend Sheet'!$J$4,ItemNum,0),MATCH(K$1,Districts,0))*'Blend Sheet'!$J75)+(INDEX(ItemCosts,MATCH('Blend Sheet'!$K$4,ItemNum,0),MATCH(K$1,Districts,0))*'Blend Sheet'!$K75)+(INDEX(ItemCosts,MATCH('Blend Sheet'!$L$4,ItemNum,0),MATCH(K$1,Districts,0))*'Blend Sheet'!$L75)+(INDEX(ItemCosts,MATCH('Blend Sheet'!$M$4,ItemNum,0),MATCH(K$1,Districts,0))*'Blend Sheet'!$M75)+(INDEX(ItemCosts,MATCH('Blend Sheet'!$N$4,ItemNum,0),MATCH(K$1,Districts,0))*'Blend Sheet'!$N75)+(INDEX(ItemCosts,MATCH('Blend Sheet'!$O$4,ItemNum,0),MATCH(K$1,Districts,0))*'Blend Sheet'!$O75)+(INDEX(ItemCosts,MATCH('Blend Sheet'!$P$4,ItemNum,0),MATCH(K$1,Districts,0))*'Blend Sheet'!$P75)+(INDEX(ItemCosts,MATCH('Blend Sheet'!$Q$4,ItemNum,0),MATCH(K$1,Districts,0))*'Blend Sheet'!$Q75)+(INDEX(ItemCosts,MATCH('Blend Sheet'!$R$4,ItemNum,0),MATCH(K$1,Districts,0))*'Blend Sheet'!$R75)+(INDEX(ItemCosts,MATCH('Blend Sheet'!$S$4,ItemNum,0),MATCH(K$1,Districts,0))*'Blend Sheet'!$S75)+(INDEX(ItemCosts,MATCH('Blend Sheet'!$T$4,ItemNum,0),MATCH(K$1,Districts,0))*'Blend Sheet'!$T75)+(INDEX(ItemCosts,MATCH('Blend Sheet'!$U$4,ItemNum,0),MATCH(K$1,Districts,0))*'Blend Sheet'!$U75)+(INDEX(ItemCosts,MATCH('Blend Sheet'!$V$4,ItemNum,0),MATCH(K$1,Districts,0))*'Blend Sheet'!$V75)+(INDEX(ItemCosts,MATCH('Blend Sheet'!$W$4,ItemNum,0),MATCH(K$1,Districts,0))*'Blend Sheet'!$W75)+(INDEX(ItemCosts,MATCH('Blend Sheet'!$X$4,ItemNum,0),MATCH(K$1,Districts,0))*'Blend Sheet'!$X75)+(INDEX(ItemCosts,MATCH('Blend Sheet'!$Y$4,ItemNum,0),MATCH(K$1,Districts,0))*'Blend Sheet'!$Y75)+(INDEX(ItemCosts,MATCH('Blend Sheet'!$Z$4,ItemNum,0),MATCH(K$1,Districts,0))*'Blend Sheet'!$Z75)+(INDEX(ItemCosts,MATCH('Blend Sheet'!$AA$4,ItemNum,0),MATCH(K$1,Districts,0))*'Blend Sheet'!$AA75)+(INDEX(ItemCosts,MATCH('Blend Sheet'!$AB$4,ItemNum,0),MATCH(K$1,Districts,0))*'Blend Sheet'!$AB75)+(INDEX(ItemCosts,MATCH('Blend Sheet'!$AC$4,ItemNum,0),MATCH(K$1,Districts,0))*'Blend Sheet'!$AC75)+(INDEX(ItemCosts,MATCH('Blend Sheet'!$AD$4,ItemNum,0),MATCH(K$1,Districts,0))*'Blend Sheet'!$AD75)+(INDEX(ItemCosts,MATCH('Blend Sheet'!$AE$4,ItemNum,0),MATCH(K$1,Districts,0))*'Blend Sheet'!$AE75)+(INDEX(ItemCosts,MATCH('Blend Sheet'!$AF$4,ItemNum,0),MATCH(K$1,Districts,0))*'Blend Sheet'!$AF75)+(INDEX(ItemCosts,MATCH('Blend Sheet'!$AG$4,ItemNum,0),MATCH(K$1,Districts,0))*'Blend Sheet'!$AG75)+(INDEX(ItemCosts,MATCH('Blend Sheet'!$AH$4,ItemNum,0),MATCH(K$1,Districts,0))*'Blend Sheet'!$AH75)+(INDEX(ItemCosts,MATCH('Blend Sheet'!$AI$4,ItemNum,0),MATCH(K$1,Districts,0))*'Blend Sheet'!$AI75)+(INDEX(ItemCosts,MATCH('Blend Sheet'!$AJ$4,ItemNum,0),MATCH(K$1,Districts,0))*'Blend Sheet'!$AJ75)+(INDEX(ItemCosts,MATCH('Blend Sheet'!$AK$4,ItemNum,0),MATCH(K$1,Districts,0))*'Blend Sheet'!$AK75)+(INDEX(ItemCosts,MATCH('Blend Sheet'!$AL$4,ItemNum,0),MATCH(K$1,Districts,0))*'Blend Sheet'!$AL75)+(INDEX(ItemCosts,MATCH('Blend Sheet'!$AM$4,ItemNum,0),MATCH(K$1,Districts,0))*'Blend Sheet'!$AM75)+(INDEX(ItemCosts,MATCH('Blend Sheet'!$AN$4,ItemNum,0),MATCH(K$1,Districts,0))*'Blend Sheet'!$AN75)+(INDEX(ItemCosts,MATCH('Blend Sheet'!$AO$4,ItemNum,0),MATCH(K$1,Districts,0))*'Blend Sheet'!$AO75)+(INDEX(ItemCosts,MATCH('Blend Sheet'!$AP$4,ItemNum,0),MATCH(K$1,Districts,0))*'Blend Sheet'!$AP75)+(INDEX(ItemCosts,MATCH('Blend Sheet'!$AQ$4,ItemNum,0),MATCH(K$1,Districts,0))*'Blend Sheet'!$AQ75)+(INDEX(ItemCosts,MATCH('Blend Sheet'!$AR$4,ItemNum,0),MATCH(K$1,Districts,0))*'Blend Sheet'!$AR75)+(INDEX(ItemCosts,MATCH('Blend Sheet'!$AS$4,ItemNum,0),MATCH(K$1,Districts,0))*'Blend Sheet'!$AS75)</f>
        <v>#N/A</v>
      </c>
      <c r="L72" s="5" t="e">
        <f>(INDEX(ItemCosts,MATCH('Blend Sheet'!$C$4,ItemNum,0),MATCH(L$1,Districts,0))*'Blend Sheet'!$C75)+(INDEX(ItemCosts,MATCH('Blend Sheet'!$D$4,ItemNum,0),MATCH(L$1,Districts,0))*'Blend Sheet'!$D75)+(INDEX(ItemCosts,MATCH('Blend Sheet'!$E$4,ItemNum,0),MATCH(L$1,Districts,0))*'Blend Sheet'!$E75)+(INDEX(ItemCosts,MATCH('Blend Sheet'!$F$4,ItemNum,0),MATCH(L$1,Districts,0))*'Blend Sheet'!$F75)+(INDEX(ItemCosts,MATCH('Blend Sheet'!$G$4,ItemNum,0),MATCH(L$1,Districts,0))*'Blend Sheet'!$G75)+(INDEX(ItemCosts,MATCH('Blend Sheet'!$H$4,ItemNum,0),MATCH(L$1,Districts,0))*'Blend Sheet'!$H75)+(INDEX(ItemCosts,MATCH('Blend Sheet'!$I$4,ItemNum,0),MATCH(L$1,Districts,0))*'Blend Sheet'!$I75)+(INDEX(ItemCosts,MATCH('Blend Sheet'!$J$4,ItemNum,0),MATCH(L$1,Districts,0))*'Blend Sheet'!$J75)+(INDEX(ItemCosts,MATCH('Blend Sheet'!$K$4,ItemNum,0),MATCH(L$1,Districts,0))*'Blend Sheet'!$K75)+(INDEX(ItemCosts,MATCH('Blend Sheet'!$L$4,ItemNum,0),MATCH(L$1,Districts,0))*'Blend Sheet'!$L75)+(INDEX(ItemCosts,MATCH('Blend Sheet'!$M$4,ItemNum,0),MATCH(L$1,Districts,0))*'Blend Sheet'!$M75)+(INDEX(ItemCosts,MATCH('Blend Sheet'!$N$4,ItemNum,0),MATCH(L$1,Districts,0))*'Blend Sheet'!$N75)+(INDEX(ItemCosts,MATCH('Blend Sheet'!$O$4,ItemNum,0),MATCH(L$1,Districts,0))*'Blend Sheet'!$O75)+(INDEX(ItemCosts,MATCH('Blend Sheet'!$P$4,ItemNum,0),MATCH(L$1,Districts,0))*'Blend Sheet'!$P75)+(INDEX(ItemCosts,MATCH('Blend Sheet'!$Q$4,ItemNum,0),MATCH(L$1,Districts,0))*'Blend Sheet'!$Q75)+(INDEX(ItemCosts,MATCH('Blend Sheet'!$R$4,ItemNum,0),MATCH(L$1,Districts,0))*'Blend Sheet'!$R75)+(INDEX(ItemCosts,MATCH('Blend Sheet'!$S$4,ItemNum,0),MATCH(L$1,Districts,0))*'Blend Sheet'!$S75)+(INDEX(ItemCosts,MATCH('Blend Sheet'!$T$4,ItemNum,0),MATCH(L$1,Districts,0))*'Blend Sheet'!$T75)+(INDEX(ItemCosts,MATCH('Blend Sheet'!$U$4,ItemNum,0),MATCH(L$1,Districts,0))*'Blend Sheet'!$U75)+(INDEX(ItemCosts,MATCH('Blend Sheet'!$V$4,ItemNum,0),MATCH(L$1,Districts,0))*'Blend Sheet'!$V75)+(INDEX(ItemCosts,MATCH('Blend Sheet'!$W$4,ItemNum,0),MATCH(L$1,Districts,0))*'Blend Sheet'!$W75)+(INDEX(ItemCosts,MATCH('Blend Sheet'!$X$4,ItemNum,0),MATCH(L$1,Districts,0))*'Blend Sheet'!$X75)+(INDEX(ItemCosts,MATCH('Blend Sheet'!$Y$4,ItemNum,0),MATCH(L$1,Districts,0))*'Blend Sheet'!$Y75)+(INDEX(ItemCosts,MATCH('Blend Sheet'!$Z$4,ItemNum,0),MATCH(L$1,Districts,0))*'Blend Sheet'!$Z75)+(INDEX(ItemCosts,MATCH('Blend Sheet'!$AA$4,ItemNum,0),MATCH(L$1,Districts,0))*'Blend Sheet'!$AA75)+(INDEX(ItemCosts,MATCH('Blend Sheet'!$AB$4,ItemNum,0),MATCH(L$1,Districts,0))*'Blend Sheet'!$AB75)+(INDEX(ItemCosts,MATCH('Blend Sheet'!$AC$4,ItemNum,0),MATCH(L$1,Districts,0))*'Blend Sheet'!$AC75)+(INDEX(ItemCosts,MATCH('Blend Sheet'!$AD$4,ItemNum,0),MATCH(L$1,Districts,0))*'Blend Sheet'!$AD75)+(INDEX(ItemCosts,MATCH('Blend Sheet'!$AE$4,ItemNum,0),MATCH(L$1,Districts,0))*'Blend Sheet'!$AE75)+(INDEX(ItemCosts,MATCH('Blend Sheet'!$AF$4,ItemNum,0),MATCH(L$1,Districts,0))*'Blend Sheet'!$AF75)+(INDEX(ItemCosts,MATCH('Blend Sheet'!$AG$4,ItemNum,0),MATCH(L$1,Districts,0))*'Blend Sheet'!$AG75)+(INDEX(ItemCosts,MATCH('Blend Sheet'!$AH$4,ItemNum,0),MATCH(L$1,Districts,0))*'Blend Sheet'!$AH75)+(INDEX(ItemCosts,MATCH('Blend Sheet'!$AI$4,ItemNum,0),MATCH(L$1,Districts,0))*'Blend Sheet'!$AI75)+(INDEX(ItemCosts,MATCH('Blend Sheet'!$AJ$4,ItemNum,0),MATCH(L$1,Districts,0))*'Blend Sheet'!$AJ75)+(INDEX(ItemCosts,MATCH('Blend Sheet'!$AK$4,ItemNum,0),MATCH(L$1,Districts,0))*'Blend Sheet'!$AK75)+(INDEX(ItemCosts,MATCH('Blend Sheet'!$AL$4,ItemNum,0),MATCH(L$1,Districts,0))*'Blend Sheet'!$AL75)+(INDEX(ItemCosts,MATCH('Blend Sheet'!$AM$4,ItemNum,0),MATCH(L$1,Districts,0))*'Blend Sheet'!$AM75)+(INDEX(ItemCosts,MATCH('Blend Sheet'!$AN$4,ItemNum,0),MATCH(L$1,Districts,0))*'Blend Sheet'!$AN75)+(INDEX(ItemCosts,MATCH('Blend Sheet'!$AO$4,ItemNum,0),MATCH(L$1,Districts,0))*'Blend Sheet'!$AO75)+(INDEX(ItemCosts,MATCH('Blend Sheet'!$AP$4,ItemNum,0),MATCH(L$1,Districts,0))*'Blend Sheet'!$AP75)+(INDEX(ItemCosts,MATCH('Blend Sheet'!$AQ$4,ItemNum,0),MATCH(L$1,Districts,0))*'Blend Sheet'!$AQ75)+(INDEX(ItemCosts,MATCH('Blend Sheet'!$AR$4,ItemNum,0),MATCH(L$1,Districts,0))*'Blend Sheet'!$AR75)+(INDEX(ItemCosts,MATCH('Blend Sheet'!$AS$4,ItemNum,0),MATCH(L$1,Districts,0))*'Blend Sheet'!$AS75)</f>
        <v>#N/A</v>
      </c>
      <c r="M72" s="191"/>
      <c r="N72" s="34" t="e">
        <f>D72/'Blend Sheet'!$BA75</f>
        <v>#N/A</v>
      </c>
      <c r="O72" s="34" t="e">
        <f>E72/'Blend Sheet'!$BA75</f>
        <v>#N/A</v>
      </c>
      <c r="P72" s="34" t="e">
        <f>G72/'Blend Sheet'!$BA75</f>
        <v>#N/A</v>
      </c>
      <c r="Q72" s="34" t="e">
        <f>H72/'Blend Sheet'!$BA75</f>
        <v>#N/A</v>
      </c>
      <c r="R72" s="34" t="e">
        <f>I72/'Blend Sheet'!$BA75</f>
        <v>#N/A</v>
      </c>
      <c r="S72" s="34" t="e">
        <f>J72/'Blend Sheet'!$BA75</f>
        <v>#N/A</v>
      </c>
      <c r="T72" s="34" t="e">
        <f>K72/'Blend Sheet'!$BA75</f>
        <v>#N/A</v>
      </c>
      <c r="U72" s="34" t="e">
        <f>L72/'Blend Sheet'!$BA75</f>
        <v>#N/A</v>
      </c>
    </row>
    <row r="73" spans="1:21" x14ac:dyDescent="0.25">
      <c r="A73" t="str">
        <f>'Blend Sheet'!A76</f>
        <v>Superlite 13 (CDM-5)</v>
      </c>
      <c r="B73" s="5" t="e">
        <f>(INDEX(ItemCosts,MATCH('Blend Sheet'!$C$4,ItemNum,0),MATCH(B$1,Districts,0))*'Blend Sheet'!$C76)+(INDEX(ItemCosts,MATCH('Blend Sheet'!$D$4,ItemNum,0),MATCH(B$1,Districts,0))*'Blend Sheet'!$D76)+(INDEX(ItemCosts,MATCH('Blend Sheet'!$E$4,ItemNum,0),MATCH(B$1,Districts,0))*'Blend Sheet'!$E76)+(INDEX(ItemCosts,MATCH('Blend Sheet'!$F$4,ItemNum,0),MATCH(B$1,Districts,0))*'Blend Sheet'!$F76)+(INDEX(ItemCosts,MATCH('Blend Sheet'!$G$4,ItemNum,0),MATCH(B$1,Districts,0))*'Blend Sheet'!$G76)+(INDEX(ItemCosts,MATCH('Blend Sheet'!$H$4,ItemNum,0),MATCH(B$1,Districts,0))*'Blend Sheet'!$H76)+(INDEX(ItemCosts,MATCH('Blend Sheet'!$I$4,ItemNum,0),MATCH(B$1,Districts,0))*'Blend Sheet'!$I76)+(INDEX(ItemCosts,MATCH('Blend Sheet'!$J$4,ItemNum,0),MATCH(B$1,Districts,0))*'Blend Sheet'!$J76)+(INDEX(ItemCosts,MATCH('Blend Sheet'!$K$4,ItemNum,0),MATCH(B$1,Districts,0))*'Blend Sheet'!$K76)+(INDEX(ItemCosts,MATCH('Blend Sheet'!$L$4,ItemNum,0),MATCH(B$1,Districts,0))*'Blend Sheet'!$L76)+(INDEX(ItemCosts,MATCH('Blend Sheet'!$M$4,ItemNum,0),MATCH(B$1,Districts,0))*'Blend Sheet'!$M76)+(INDEX(ItemCosts,MATCH('Blend Sheet'!$N$4,ItemNum,0),MATCH(B$1,Districts,0))*'Blend Sheet'!$N76)+(INDEX(ItemCosts,MATCH('Blend Sheet'!$O$4,ItemNum,0),MATCH(B$1,Districts,0))*'Blend Sheet'!$O76)+(INDEX(ItemCosts,MATCH('Blend Sheet'!$P$4,ItemNum,0),MATCH(B$1,Districts,0))*'Blend Sheet'!$P76)+(INDEX(ItemCosts,MATCH('Blend Sheet'!$Q$4,ItemNum,0),MATCH(B$1,Districts,0))*'Blend Sheet'!$Q76)+(INDEX(ItemCosts,MATCH('Blend Sheet'!$R$4,ItemNum,0),MATCH(B$1,Districts,0))*'Blend Sheet'!$R76)+(INDEX(ItemCosts,MATCH('Blend Sheet'!$S$4,ItemNum,0),MATCH(B$1,Districts,0))*'Blend Sheet'!$S76)+(INDEX(ItemCosts,MATCH('Blend Sheet'!$T$4,ItemNum,0),MATCH(B$1,Districts,0))*'Blend Sheet'!$T76)+(INDEX(ItemCosts,MATCH('Blend Sheet'!$U$4,ItemNum,0),MATCH(B$1,Districts,0))*'Blend Sheet'!$U76)+(INDEX(ItemCosts,MATCH('Blend Sheet'!$V$4,ItemNum,0),MATCH(B$1,Districts,0))*'Blend Sheet'!$V76)+(INDEX(ItemCosts,MATCH('Blend Sheet'!$W$4,ItemNum,0),MATCH(B$1,Districts,0))*'Blend Sheet'!$W76)+(INDEX(ItemCosts,MATCH('Blend Sheet'!$X$4,ItemNum,0),MATCH(B$1,Districts,0))*'Blend Sheet'!$X76)+(INDEX(ItemCosts,MATCH('Blend Sheet'!$Y$4,ItemNum,0),MATCH(B$1,Districts,0))*'Blend Sheet'!$Y76)+(INDEX(ItemCosts,MATCH('Blend Sheet'!$Z$4,ItemNum,0),MATCH(B$1,Districts,0))*'Blend Sheet'!$Z76)+(INDEX(ItemCosts,MATCH('Blend Sheet'!$AA$4,ItemNum,0),MATCH(B$1,Districts,0))*'Blend Sheet'!$AA76)+(INDEX(ItemCosts,MATCH('Blend Sheet'!$AB$4,ItemNum,0),MATCH(B$1,Districts,0))*'Blend Sheet'!$AB76)+(INDEX(ItemCosts,MATCH('Blend Sheet'!$AC$4,ItemNum,0),MATCH(B$1,Districts,0))*'Blend Sheet'!$AC76)+(INDEX(ItemCosts,MATCH('Blend Sheet'!$AD$4,ItemNum,0),MATCH(B$1,Districts,0))*'Blend Sheet'!$AD76)+(INDEX(ItemCosts,MATCH('Blend Sheet'!$AE$4,ItemNum,0),MATCH(B$1,Districts,0))*'Blend Sheet'!$AE76)+(INDEX(ItemCosts,MATCH('Blend Sheet'!$AF$4,ItemNum,0),MATCH(B$1,Districts,0))*'Blend Sheet'!$AF76)+(INDEX(ItemCosts,MATCH('Blend Sheet'!$AG$4,ItemNum,0),MATCH(B$1,Districts,0))*'Blend Sheet'!$AG76)+(INDEX(ItemCosts,MATCH('Blend Sheet'!$AH$4,ItemNum,0),MATCH(B$1,Districts,0))*'Blend Sheet'!$AH76)+(INDEX(ItemCosts,MATCH('Blend Sheet'!$AI$4,ItemNum,0),MATCH(B$1,Districts,0))*'Blend Sheet'!$AI76)+(INDEX(ItemCosts,MATCH('Blend Sheet'!$AJ$4,ItemNum,0),MATCH(B$1,Districts,0))*'Blend Sheet'!$AJ76)+(INDEX(ItemCosts,MATCH('Blend Sheet'!$AK$4,ItemNum,0),MATCH(B$1,Districts,0))*'Blend Sheet'!$AK76)+(INDEX(ItemCosts,MATCH('Blend Sheet'!$AL$4,ItemNum,0),MATCH(B$1,Districts,0))*'Blend Sheet'!$AL76)+(INDEX(ItemCosts,MATCH('Blend Sheet'!$AM$4,ItemNum,0),MATCH(B$1,Districts,0))*'Blend Sheet'!$AM76)+(INDEX(ItemCosts,MATCH('Blend Sheet'!$AN$4,ItemNum,0),MATCH(B$1,Districts,0))*'Blend Sheet'!$AN76)+(INDEX(ItemCosts,MATCH('Blend Sheet'!$AO$4,ItemNum,0),MATCH(B$1,Districts,0))*'Blend Sheet'!$AO76)+(INDEX(ItemCosts,MATCH('Blend Sheet'!$AP$4,ItemNum,0),MATCH(B$1,Districts,0))*'Blend Sheet'!$AP76)+(INDEX(ItemCosts,MATCH('Blend Sheet'!$AQ$4,ItemNum,0),MATCH(B$1,Districts,0))*'Blend Sheet'!$AQ76)+(INDEX(ItemCosts,MATCH('Blend Sheet'!$AR$4,ItemNum,0),MATCH(B$1,Districts,0))*'Blend Sheet'!$AR76)+(INDEX(ItemCosts,MATCH('Blend Sheet'!$AS$4,ItemNum,0),MATCH(B$1,Districts,0))*'Blend Sheet'!$AS76)</f>
        <v>#N/A</v>
      </c>
      <c r="C73" s="5" t="e">
        <f>(INDEX(ItemCosts,MATCH('Blend Sheet'!$C$4,ItemNum,0),MATCH(C$1,Districts,0))*'Blend Sheet'!$C76)+(INDEX(ItemCosts,MATCH('Blend Sheet'!$D$4,ItemNum,0),MATCH(C$1,Districts,0))*'Blend Sheet'!$D76)+(INDEX(ItemCosts,MATCH('Blend Sheet'!$E$4,ItemNum,0),MATCH(C$1,Districts,0))*'Blend Sheet'!$E76)+(INDEX(ItemCosts,MATCH('Blend Sheet'!$F$4,ItemNum,0),MATCH(C$1,Districts,0))*'Blend Sheet'!$F76)+(INDEX(ItemCosts,MATCH('Blend Sheet'!$G$4,ItemNum,0),MATCH(C$1,Districts,0))*'Blend Sheet'!$G76)+(INDEX(ItemCosts,MATCH('Blend Sheet'!$H$4,ItemNum,0),MATCH(C$1,Districts,0))*'Blend Sheet'!$H76)+(INDEX(ItemCosts,MATCH('Blend Sheet'!$I$4,ItemNum,0),MATCH(C$1,Districts,0))*'Blend Sheet'!$I76)+(INDEX(ItemCosts,MATCH('Blend Sheet'!$J$4,ItemNum,0),MATCH(C$1,Districts,0))*'Blend Sheet'!$J76)+(INDEX(ItemCosts,MATCH('Blend Sheet'!$K$4,ItemNum,0),MATCH(C$1,Districts,0))*'Blend Sheet'!$K76)+(INDEX(ItemCosts,MATCH('Blend Sheet'!$L$4,ItemNum,0),MATCH(C$1,Districts,0))*'Blend Sheet'!$L76)+(INDEX(ItemCosts,MATCH('Blend Sheet'!$M$4,ItemNum,0),MATCH(C$1,Districts,0))*'Blend Sheet'!$M76)+(INDEX(ItemCosts,MATCH('Blend Sheet'!$N$4,ItemNum,0),MATCH(C$1,Districts,0))*'Blend Sheet'!$N76)+(INDEX(ItemCosts,MATCH('Blend Sheet'!$O$4,ItemNum,0),MATCH(C$1,Districts,0))*'Blend Sheet'!$O76)+(INDEX(ItemCosts,MATCH('Blend Sheet'!$P$4,ItemNum,0),MATCH(C$1,Districts,0))*'Blend Sheet'!$P76)+(INDEX(ItemCosts,MATCH('Blend Sheet'!$Q$4,ItemNum,0),MATCH(C$1,Districts,0))*'Blend Sheet'!$Q76)+(INDEX(ItemCosts,MATCH('Blend Sheet'!$R$4,ItemNum,0),MATCH(C$1,Districts,0))*'Blend Sheet'!$R76)+(INDEX(ItemCosts,MATCH('Blend Sheet'!$S$4,ItemNum,0),MATCH(C$1,Districts,0))*'Blend Sheet'!$S76)+(INDEX(ItemCosts,MATCH('Blend Sheet'!$T$4,ItemNum,0),MATCH(C$1,Districts,0))*'Blend Sheet'!$T76)+(INDEX(ItemCosts,MATCH('Blend Sheet'!$U$4,ItemNum,0),MATCH(C$1,Districts,0))*'Blend Sheet'!$U76)+(INDEX(ItemCosts,MATCH('Blend Sheet'!$V$4,ItemNum,0),MATCH(C$1,Districts,0))*'Blend Sheet'!$V76)+(INDEX(ItemCosts,MATCH('Blend Sheet'!$W$4,ItemNum,0),MATCH(C$1,Districts,0))*'Blend Sheet'!$W76)+(INDEX(ItemCosts,MATCH('Blend Sheet'!$X$4,ItemNum,0),MATCH(C$1,Districts,0))*'Blend Sheet'!$X76)+(INDEX(ItemCosts,MATCH('Blend Sheet'!$Y$4,ItemNum,0),MATCH(C$1,Districts,0))*'Blend Sheet'!$Y76)+(INDEX(ItemCosts,MATCH('Blend Sheet'!$Z$4,ItemNum,0),MATCH(C$1,Districts,0))*'Blend Sheet'!$Z76)+(INDEX(ItemCosts,MATCH('Blend Sheet'!$AA$4,ItemNum,0),MATCH(C$1,Districts,0))*'Blend Sheet'!$AA76)+(INDEX(ItemCosts,MATCH('Blend Sheet'!$AB$4,ItemNum,0),MATCH(C$1,Districts,0))*'Blend Sheet'!$AB76)+(INDEX(ItemCosts,MATCH('Blend Sheet'!$AC$4,ItemNum,0),MATCH(C$1,Districts,0))*'Blend Sheet'!$AC76)+(INDEX(ItemCosts,MATCH('Blend Sheet'!$AD$4,ItemNum,0),MATCH(C$1,Districts,0))*'Blend Sheet'!$AD76)+(INDEX(ItemCosts,MATCH('Blend Sheet'!$AE$4,ItemNum,0),MATCH(C$1,Districts,0))*'Blend Sheet'!$AE76)+(INDEX(ItemCosts,MATCH('Blend Sheet'!$AF$4,ItemNum,0),MATCH(C$1,Districts,0))*'Blend Sheet'!$AF76)+(INDEX(ItemCosts,MATCH('Blend Sheet'!$AG$4,ItemNum,0),MATCH(C$1,Districts,0))*'Blend Sheet'!$AG76)+(INDEX(ItemCosts,MATCH('Blend Sheet'!$AH$4,ItemNum,0),MATCH(C$1,Districts,0))*'Blend Sheet'!$AH76)+(INDEX(ItemCosts,MATCH('Blend Sheet'!$AI$4,ItemNum,0),MATCH(C$1,Districts,0))*'Blend Sheet'!$AI76)+(INDEX(ItemCosts,MATCH('Blend Sheet'!$AJ$4,ItemNum,0),MATCH(C$1,Districts,0))*'Blend Sheet'!$AJ76)+(INDEX(ItemCosts,MATCH('Blend Sheet'!$AK$4,ItemNum,0),MATCH(C$1,Districts,0))*'Blend Sheet'!$AK76)+(INDEX(ItemCosts,MATCH('Blend Sheet'!$AL$4,ItemNum,0),MATCH(C$1,Districts,0))*'Blend Sheet'!$AL76)+(INDEX(ItemCosts,MATCH('Blend Sheet'!$AM$4,ItemNum,0),MATCH(C$1,Districts,0))*'Blend Sheet'!$AM76)+(INDEX(ItemCosts,MATCH('Blend Sheet'!$AN$4,ItemNum,0),MATCH(C$1,Districts,0))*'Blend Sheet'!$AN76)+(INDEX(ItemCosts,MATCH('Blend Sheet'!$AO$4,ItemNum,0),MATCH(C$1,Districts,0))*'Blend Sheet'!$AO76)+(INDEX(ItemCosts,MATCH('Blend Sheet'!$AP$4,ItemNum,0),MATCH(C$1,Districts,0))*'Blend Sheet'!$AP76)+(INDEX(ItemCosts,MATCH('Blend Sheet'!$AQ$4,ItemNum,0),MATCH(C$1,Districts,0))*'Blend Sheet'!$AQ76)+(INDEX(ItemCosts,MATCH('Blend Sheet'!$AR$4,ItemNum,0),MATCH(C$1,Districts,0))*'Blend Sheet'!$AR76)+(INDEX(ItemCosts,MATCH('Blend Sheet'!$AS$4,ItemNum,0),MATCH(C$1,Districts,0))*'Blend Sheet'!$AS76)</f>
        <v>#N/A</v>
      </c>
      <c r="D73" s="5" t="e">
        <f>(INDEX(ItemCosts,MATCH('Blend Sheet'!$C$4,ItemNum,0),MATCH(D$1,Districts,0))*'Blend Sheet'!$C76)+(INDEX(ItemCosts,MATCH('Blend Sheet'!$D$4,ItemNum,0),MATCH(D$1,Districts,0))*'Blend Sheet'!$D76)+(INDEX(ItemCosts,MATCH('Blend Sheet'!$E$4,ItemNum,0),MATCH(D$1,Districts,0))*'Blend Sheet'!$E76)+(INDEX(ItemCosts,MATCH('Blend Sheet'!$F$4,ItemNum,0),MATCH(D$1,Districts,0))*'Blend Sheet'!$F76)+(INDEX(ItemCosts,MATCH('Blend Sheet'!$G$4,ItemNum,0),MATCH(D$1,Districts,0))*'Blend Sheet'!$G76)+(INDEX(ItemCosts,MATCH('Blend Sheet'!$H$4,ItemNum,0),MATCH(D$1,Districts,0))*'Blend Sheet'!$H76)+(INDEX(ItemCosts,MATCH('Blend Sheet'!$I$4,ItemNum,0),MATCH(D$1,Districts,0))*'Blend Sheet'!$I76)+(INDEX(ItemCosts,MATCH('Blend Sheet'!$J$4,ItemNum,0),MATCH(D$1,Districts,0))*'Blend Sheet'!$J76)+(INDEX(ItemCosts,MATCH('Blend Sheet'!$K$4,ItemNum,0),MATCH(D$1,Districts,0))*'Blend Sheet'!$K76)+(INDEX(ItemCosts,MATCH('Blend Sheet'!$L$4,ItemNum,0),MATCH(D$1,Districts,0))*'Blend Sheet'!$L76)+(INDEX(ItemCosts,MATCH('Blend Sheet'!$M$4,ItemNum,0),MATCH(D$1,Districts,0))*'Blend Sheet'!$M76)+(INDEX(ItemCosts,MATCH('Blend Sheet'!$N$4,ItemNum,0),MATCH(D$1,Districts,0))*'Blend Sheet'!$N76)+(INDEX(ItemCosts,MATCH('Blend Sheet'!$O$4,ItemNum,0),MATCH(D$1,Districts,0))*'Blend Sheet'!$O76)+(INDEX(ItemCosts,MATCH('Blend Sheet'!$P$4,ItemNum,0),MATCH(D$1,Districts,0))*'Blend Sheet'!$P76)+(INDEX(ItemCosts,MATCH('Blend Sheet'!$Q$4,ItemNum,0),MATCH(D$1,Districts,0))*'Blend Sheet'!$Q76)+(INDEX(ItemCosts,MATCH('Blend Sheet'!$R$4,ItemNum,0),MATCH(D$1,Districts,0))*'Blend Sheet'!$R76)+(INDEX(ItemCosts,MATCH('Blend Sheet'!$S$4,ItemNum,0),MATCH(D$1,Districts,0))*'Blend Sheet'!$S76)+(INDEX(ItemCosts,MATCH('Blend Sheet'!$T$4,ItemNum,0),MATCH(D$1,Districts,0))*'Blend Sheet'!$T76)+(INDEX(ItemCosts,MATCH('Blend Sheet'!$U$4,ItemNum,0),MATCH(D$1,Districts,0))*'Blend Sheet'!$U76)+(INDEX(ItemCosts,MATCH('Blend Sheet'!$V$4,ItemNum,0),MATCH(D$1,Districts,0))*'Blend Sheet'!$V76)+(INDEX(ItemCosts,MATCH('Blend Sheet'!$W$4,ItemNum,0),MATCH(D$1,Districts,0))*'Blend Sheet'!$W76)+(INDEX(ItemCosts,MATCH('Blend Sheet'!$X$4,ItemNum,0),MATCH(D$1,Districts,0))*'Blend Sheet'!$X76)+(INDEX(ItemCosts,MATCH('Blend Sheet'!$Y$4,ItemNum,0),MATCH(D$1,Districts,0))*'Blend Sheet'!$Y76)+(INDEX(ItemCosts,MATCH('Blend Sheet'!$Z$4,ItemNum,0),MATCH(D$1,Districts,0))*'Blend Sheet'!$Z76)+(INDEX(ItemCosts,MATCH('Blend Sheet'!$AA$4,ItemNum,0),MATCH(D$1,Districts,0))*'Blend Sheet'!$AA76)+(INDEX(ItemCosts,MATCH('Blend Sheet'!$AB$4,ItemNum,0),MATCH(D$1,Districts,0))*'Blend Sheet'!$AB76)+(INDEX(ItemCosts,MATCH('Blend Sheet'!$AC$4,ItemNum,0),MATCH(D$1,Districts,0))*'Blend Sheet'!$AC76)+(INDEX(ItemCosts,MATCH('Blend Sheet'!$AD$4,ItemNum,0),MATCH(D$1,Districts,0))*'Blend Sheet'!$AD76)+(INDEX(ItemCosts,MATCH('Blend Sheet'!$AE$4,ItemNum,0),MATCH(D$1,Districts,0))*'Blend Sheet'!$AE76)+(INDEX(ItemCosts,MATCH('Blend Sheet'!$AF$4,ItemNum,0),MATCH(D$1,Districts,0))*'Blend Sheet'!$AF76)+(INDEX(ItemCosts,MATCH('Blend Sheet'!$AG$4,ItemNum,0),MATCH(D$1,Districts,0))*'Blend Sheet'!$AG76)+(INDEX(ItemCosts,MATCH('Blend Sheet'!$AH$4,ItemNum,0),MATCH(D$1,Districts,0))*'Blend Sheet'!$AH76)+(INDEX(ItemCosts,MATCH('Blend Sheet'!$AI$4,ItemNum,0),MATCH(D$1,Districts,0))*'Blend Sheet'!$AI76)+(INDEX(ItemCosts,MATCH('Blend Sheet'!$AJ$4,ItemNum,0),MATCH(D$1,Districts,0))*'Blend Sheet'!$AJ76)+(INDEX(ItemCosts,MATCH('Blend Sheet'!$AK$4,ItemNum,0),MATCH(D$1,Districts,0))*'Blend Sheet'!$AK76)+(INDEX(ItemCosts,MATCH('Blend Sheet'!$AL$4,ItemNum,0),MATCH(D$1,Districts,0))*'Blend Sheet'!$AL76)+(INDEX(ItemCosts,MATCH('Blend Sheet'!$AM$4,ItemNum,0),MATCH(D$1,Districts,0))*'Blend Sheet'!$AM76)+(INDEX(ItemCosts,MATCH('Blend Sheet'!$AN$4,ItemNum,0),MATCH(D$1,Districts,0))*'Blend Sheet'!$AN76)+(INDEX(ItemCosts,MATCH('Blend Sheet'!$AO$4,ItemNum,0),MATCH(D$1,Districts,0))*'Blend Sheet'!$AO76)+(INDEX(ItemCosts,MATCH('Blend Sheet'!$AP$4,ItemNum,0),MATCH(D$1,Districts,0))*'Blend Sheet'!$AP76)+(INDEX(ItemCosts,MATCH('Blend Sheet'!$AQ$4,ItemNum,0),MATCH(D$1,Districts,0))*'Blend Sheet'!$AQ76)+(INDEX(ItemCosts,MATCH('Blend Sheet'!$AR$4,ItemNum,0),MATCH(D$1,Districts,0))*'Blend Sheet'!$AR76)+(INDEX(ItemCosts,MATCH('Blend Sheet'!$AS$4,ItemNum,0),MATCH(D$1,Districts,0))*'Blend Sheet'!$AS76)</f>
        <v>#N/A</v>
      </c>
      <c r="E73" s="5" t="e">
        <f>(INDEX(ItemCosts,MATCH('Blend Sheet'!$C$4,ItemNum,0),MATCH(E$1,Districts,0))*'Blend Sheet'!$C76)+(INDEX(ItemCosts,MATCH('Blend Sheet'!$D$4,ItemNum,0),MATCH(E$1,Districts,0))*'Blend Sheet'!$D76)+(INDEX(ItemCosts,MATCH('Blend Sheet'!$E$4,ItemNum,0),MATCH(E$1,Districts,0))*'Blend Sheet'!$E76)+(INDEX(ItemCosts,MATCH('Blend Sheet'!$F$4,ItemNum,0),MATCH(E$1,Districts,0))*'Blend Sheet'!$F76)+(INDEX(ItemCosts,MATCH('Blend Sheet'!$G$4,ItemNum,0),MATCH(E$1,Districts,0))*'Blend Sheet'!$G76)+(INDEX(ItemCosts,MATCH('Blend Sheet'!$H$4,ItemNum,0),MATCH(E$1,Districts,0))*'Blend Sheet'!$H76)+(INDEX(ItemCosts,MATCH('Blend Sheet'!$I$4,ItemNum,0),MATCH(E$1,Districts,0))*'Blend Sheet'!$I76)+(INDEX(ItemCosts,MATCH('Blend Sheet'!$J$4,ItemNum,0),MATCH(E$1,Districts,0))*'Blend Sheet'!$J76)+(INDEX(ItemCosts,MATCH('Blend Sheet'!$K$4,ItemNum,0),MATCH(E$1,Districts,0))*'Blend Sheet'!$K76)+(INDEX(ItemCosts,MATCH('Blend Sheet'!$L$4,ItemNum,0),MATCH(E$1,Districts,0))*'Blend Sheet'!$L76)+(INDEX(ItemCosts,MATCH('Blend Sheet'!$M$4,ItemNum,0),MATCH(E$1,Districts,0))*'Blend Sheet'!$M76)+(INDEX(ItemCosts,MATCH('Blend Sheet'!$N$4,ItemNum,0),MATCH(E$1,Districts,0))*'Blend Sheet'!$N76)+(INDEX(ItemCosts,MATCH('Blend Sheet'!$O$4,ItemNum,0),MATCH(E$1,Districts,0))*'Blend Sheet'!$O76)+(INDEX(ItemCosts,MATCH('Blend Sheet'!$P$4,ItemNum,0),MATCH(E$1,Districts,0))*'Blend Sheet'!$P76)+(INDEX(ItemCosts,MATCH('Blend Sheet'!$Q$4,ItemNum,0),MATCH(E$1,Districts,0))*'Blend Sheet'!$Q76)+(INDEX(ItemCosts,MATCH('Blend Sheet'!$R$4,ItemNum,0),MATCH(E$1,Districts,0))*'Blend Sheet'!$R76)+(INDEX(ItemCosts,MATCH('Blend Sheet'!$S$4,ItemNum,0),MATCH(E$1,Districts,0))*'Blend Sheet'!$S76)+(INDEX(ItemCosts,MATCH('Blend Sheet'!$T$4,ItemNum,0),MATCH(E$1,Districts,0))*'Blend Sheet'!$T76)+(INDEX(ItemCosts,MATCH('Blend Sheet'!$U$4,ItemNum,0),MATCH(E$1,Districts,0))*'Blend Sheet'!$U76)+(INDEX(ItemCosts,MATCH('Blend Sheet'!$V$4,ItemNum,0),MATCH(E$1,Districts,0))*'Blend Sheet'!$V76)+(INDEX(ItemCosts,MATCH('Blend Sheet'!$W$4,ItemNum,0),MATCH(E$1,Districts,0))*'Blend Sheet'!$W76)+(INDEX(ItemCosts,MATCH('Blend Sheet'!$X$4,ItemNum,0),MATCH(E$1,Districts,0))*'Blend Sheet'!$X76)+(INDEX(ItemCosts,MATCH('Blend Sheet'!$Y$4,ItemNum,0),MATCH(E$1,Districts,0))*'Blend Sheet'!$Y76)+(INDEX(ItemCosts,MATCH('Blend Sheet'!$Z$4,ItemNum,0),MATCH(E$1,Districts,0))*'Blend Sheet'!$Z76)+(INDEX(ItemCosts,MATCH('Blend Sheet'!$AA$4,ItemNum,0),MATCH(E$1,Districts,0))*'Blend Sheet'!$AA76)+(INDEX(ItemCosts,MATCH('Blend Sheet'!$AB$4,ItemNum,0),MATCH(E$1,Districts,0))*'Blend Sheet'!$AB76)+(INDEX(ItemCosts,MATCH('Blend Sheet'!$AC$4,ItemNum,0),MATCH(E$1,Districts,0))*'Blend Sheet'!$AC76)+(INDEX(ItemCosts,MATCH('Blend Sheet'!$AD$4,ItemNum,0),MATCH(E$1,Districts,0))*'Blend Sheet'!$AD76)+(INDEX(ItemCosts,MATCH('Blend Sheet'!$AE$4,ItemNum,0),MATCH(E$1,Districts,0))*'Blend Sheet'!$AE76)+(INDEX(ItemCosts,MATCH('Blend Sheet'!$AF$4,ItemNum,0),MATCH(E$1,Districts,0))*'Blend Sheet'!$AF76)+(INDEX(ItemCosts,MATCH('Blend Sheet'!$AG$4,ItemNum,0),MATCH(E$1,Districts,0))*'Blend Sheet'!$AG76)+(INDEX(ItemCosts,MATCH('Blend Sheet'!$AH$4,ItemNum,0),MATCH(E$1,Districts,0))*'Blend Sheet'!$AH76)+(INDEX(ItemCosts,MATCH('Blend Sheet'!$AI$4,ItemNum,0),MATCH(E$1,Districts,0))*'Blend Sheet'!$AI76)+(INDEX(ItemCosts,MATCH('Blend Sheet'!$AJ$4,ItemNum,0),MATCH(E$1,Districts,0))*'Blend Sheet'!$AJ76)+(INDEX(ItemCosts,MATCH('Blend Sheet'!$AK$4,ItemNum,0),MATCH(E$1,Districts,0))*'Blend Sheet'!$AK76)+(INDEX(ItemCosts,MATCH('Blend Sheet'!$AL$4,ItemNum,0),MATCH(E$1,Districts,0))*'Blend Sheet'!$AL76)+(INDEX(ItemCosts,MATCH('Blend Sheet'!$AM$4,ItemNum,0),MATCH(E$1,Districts,0))*'Blend Sheet'!$AM76)+(INDEX(ItemCosts,MATCH('Blend Sheet'!$AN$4,ItemNum,0),MATCH(E$1,Districts,0))*'Blend Sheet'!$AN76)+(INDEX(ItemCosts,MATCH('Blend Sheet'!$AO$4,ItemNum,0),MATCH(E$1,Districts,0))*'Blend Sheet'!$AO76)+(INDEX(ItemCosts,MATCH('Blend Sheet'!$AP$4,ItemNum,0),MATCH(E$1,Districts,0))*'Blend Sheet'!$AP76)+(INDEX(ItemCosts,MATCH('Blend Sheet'!$AQ$4,ItemNum,0),MATCH(E$1,Districts,0))*'Blend Sheet'!$AQ76)+(INDEX(ItemCosts,MATCH('Blend Sheet'!$AR$4,ItemNum,0),MATCH(E$1,Districts,0))*'Blend Sheet'!$AR76)+(INDEX(ItemCosts,MATCH('Blend Sheet'!$AS$4,ItemNum,0),MATCH(E$1,Districts,0))*'Blend Sheet'!$AS76)</f>
        <v>#N/A</v>
      </c>
      <c r="F73" s="5" t="e">
        <f>(INDEX(ItemCosts,MATCH('Blend Sheet'!$C$4,ItemNum,0),MATCH(F$1,Districts,0))*'Blend Sheet'!$C76)+(INDEX(ItemCosts,MATCH('Blend Sheet'!$D$4,ItemNum,0),MATCH(F$1,Districts,0))*'Blend Sheet'!$D76)+(INDEX(ItemCosts,MATCH('Blend Sheet'!$E$4,ItemNum,0),MATCH(F$1,Districts,0))*'Blend Sheet'!$E76)+(INDEX(ItemCosts,MATCH('Blend Sheet'!$F$4,ItemNum,0),MATCH(F$1,Districts,0))*'Blend Sheet'!$F76)+(INDEX(ItemCosts,MATCH('Blend Sheet'!$G$4,ItemNum,0),MATCH(F$1,Districts,0))*'Blend Sheet'!$G76)+(INDEX(ItemCosts,MATCH('Blend Sheet'!$H$4,ItemNum,0),MATCH(F$1,Districts,0))*'Blend Sheet'!$H76)+(INDEX(ItemCosts,MATCH('Blend Sheet'!$I$4,ItemNum,0),MATCH(F$1,Districts,0))*'Blend Sheet'!$I76)+(INDEX(ItemCosts,MATCH('Blend Sheet'!$J$4,ItemNum,0),MATCH(F$1,Districts,0))*'Blend Sheet'!$J76)+(INDEX(ItemCosts,MATCH('Blend Sheet'!$K$4,ItemNum,0),MATCH(F$1,Districts,0))*'Blend Sheet'!$K76)+(INDEX(ItemCosts,MATCH('Blend Sheet'!$L$4,ItemNum,0),MATCH(F$1,Districts,0))*'Blend Sheet'!$L76)+(INDEX(ItemCosts,MATCH('Blend Sheet'!$M$4,ItemNum,0),MATCH(F$1,Districts,0))*'Blend Sheet'!$M76)+(INDEX(ItemCosts,MATCH('Blend Sheet'!$N$4,ItemNum,0),MATCH(F$1,Districts,0))*'Blend Sheet'!$N76)+(INDEX(ItemCosts,MATCH('Blend Sheet'!$O$4,ItemNum,0),MATCH(F$1,Districts,0))*'Blend Sheet'!$O76)+(INDEX(ItemCosts,MATCH('Blend Sheet'!$P$4,ItemNum,0),MATCH(F$1,Districts,0))*'Blend Sheet'!$P76)+(INDEX(ItemCosts,MATCH('Blend Sheet'!$Q$4,ItemNum,0),MATCH(F$1,Districts,0))*'Blend Sheet'!$Q76)+(INDEX(ItemCosts,MATCH('Blend Sheet'!$R$4,ItemNum,0),MATCH(F$1,Districts,0))*'Blend Sheet'!$R76)+(INDEX(ItemCosts,MATCH('Blend Sheet'!$S$4,ItemNum,0),MATCH(F$1,Districts,0))*'Blend Sheet'!$S76)+(INDEX(ItemCosts,MATCH('Blend Sheet'!$T$4,ItemNum,0),MATCH(F$1,Districts,0))*'Blend Sheet'!$T76)+(INDEX(ItemCosts,MATCH('Blend Sheet'!$U$4,ItemNum,0),MATCH(F$1,Districts,0))*'Blend Sheet'!$U76)+(INDEX(ItemCosts,MATCH('Blend Sheet'!$V$4,ItemNum,0),MATCH(F$1,Districts,0))*'Blend Sheet'!$V76)+(INDEX(ItemCosts,MATCH('Blend Sheet'!$W$4,ItemNum,0),MATCH(F$1,Districts,0))*'Blend Sheet'!$W76)+(INDEX(ItemCosts,MATCH('Blend Sheet'!$X$4,ItemNum,0),MATCH(F$1,Districts,0))*'Blend Sheet'!$X76)+(INDEX(ItemCosts,MATCH('Blend Sheet'!$Y$4,ItemNum,0),MATCH(F$1,Districts,0))*'Blend Sheet'!$Y76)+(INDEX(ItemCosts,MATCH('Blend Sheet'!$Z$4,ItemNum,0),MATCH(F$1,Districts,0))*'Blend Sheet'!$Z76)+(INDEX(ItemCosts,MATCH('Blend Sheet'!$AA$4,ItemNum,0),MATCH(F$1,Districts,0))*'Blend Sheet'!$AA76)+(INDEX(ItemCosts,MATCH('Blend Sheet'!$AB$4,ItemNum,0),MATCH(F$1,Districts,0))*'Blend Sheet'!$AB76)+(INDEX(ItemCosts,MATCH('Blend Sheet'!$AC$4,ItemNum,0),MATCH(F$1,Districts,0))*'Blend Sheet'!$AC76)+(INDEX(ItemCosts,MATCH('Blend Sheet'!$AD$4,ItemNum,0),MATCH(F$1,Districts,0))*'Blend Sheet'!$AD76)+(INDEX(ItemCosts,MATCH('Blend Sheet'!$AE$4,ItemNum,0),MATCH(F$1,Districts,0))*'Blend Sheet'!$AE76)+(INDEX(ItemCosts,MATCH('Blend Sheet'!$AF$4,ItemNum,0),MATCH(F$1,Districts,0))*'Blend Sheet'!$AF76)+(INDEX(ItemCosts,MATCH('Blend Sheet'!$AG$4,ItemNum,0),MATCH(F$1,Districts,0))*'Blend Sheet'!$AG76)+(INDEX(ItemCosts,MATCH('Blend Sheet'!$AH$4,ItemNum,0),MATCH(F$1,Districts,0))*'Blend Sheet'!$AH76)+(INDEX(ItemCosts,MATCH('Blend Sheet'!$AI$4,ItemNum,0),MATCH(F$1,Districts,0))*'Blend Sheet'!$AI76)+(INDEX(ItemCosts,MATCH('Blend Sheet'!$AJ$4,ItemNum,0),MATCH(F$1,Districts,0))*'Blend Sheet'!$AJ76)+(INDEX(ItemCosts,MATCH('Blend Sheet'!$AK$4,ItemNum,0),MATCH(F$1,Districts,0))*'Blend Sheet'!$AK76)+(INDEX(ItemCosts,MATCH('Blend Sheet'!$AL$4,ItemNum,0),MATCH(F$1,Districts,0))*'Blend Sheet'!$AL76)+(INDEX(ItemCosts,MATCH('Blend Sheet'!$AM$4,ItemNum,0),MATCH(F$1,Districts,0))*'Blend Sheet'!$AM76)+(INDEX(ItemCosts,MATCH('Blend Sheet'!$AN$4,ItemNum,0),MATCH(F$1,Districts,0))*'Blend Sheet'!$AN76)+(INDEX(ItemCosts,MATCH('Blend Sheet'!$AO$4,ItemNum,0),MATCH(F$1,Districts,0))*'Blend Sheet'!$AO76)+(INDEX(ItemCosts,MATCH('Blend Sheet'!$AP$4,ItemNum,0),MATCH(F$1,Districts,0))*'Blend Sheet'!$AP76)+(INDEX(ItemCosts,MATCH('Blend Sheet'!$AQ$4,ItemNum,0),MATCH(F$1,Districts,0))*'Blend Sheet'!$AQ76)+(INDEX(ItemCosts,MATCH('Blend Sheet'!$AR$4,ItemNum,0),MATCH(F$1,Districts,0))*'Blend Sheet'!$AR76)+(INDEX(ItemCosts,MATCH('Blend Sheet'!$AS$4,ItemNum,0),MATCH(F$1,Districts,0))*'Blend Sheet'!$AS76)</f>
        <v>#N/A</v>
      </c>
      <c r="G73" s="5" t="e">
        <f>(INDEX(ItemCosts,MATCH('Blend Sheet'!$C$4,ItemNum,0),MATCH(G$1,Districts,0))*'Blend Sheet'!$C76)+(INDEX(ItemCosts,MATCH('Blend Sheet'!$D$4,ItemNum,0),MATCH(G$1,Districts,0))*'Blend Sheet'!$D76)+(INDEX(ItemCosts,MATCH('Blend Sheet'!$E$4,ItemNum,0),MATCH(G$1,Districts,0))*'Blend Sheet'!$E76)+(INDEX(ItemCosts,MATCH('Blend Sheet'!$F$4,ItemNum,0),MATCH(G$1,Districts,0))*'Blend Sheet'!$F76)+(INDEX(ItemCosts,MATCH('Blend Sheet'!$G$4,ItemNum,0),MATCH(G$1,Districts,0))*'Blend Sheet'!$G76)+(INDEX(ItemCosts,MATCH('Blend Sheet'!$H$4,ItemNum,0),MATCH(G$1,Districts,0))*'Blend Sheet'!$H76)+(INDEX(ItemCosts,MATCH('Blend Sheet'!$I$4,ItemNum,0),MATCH(G$1,Districts,0))*'Blend Sheet'!$I76)+(INDEX(ItemCosts,MATCH('Blend Sheet'!$J$4,ItemNum,0),MATCH(G$1,Districts,0))*'Blend Sheet'!$J76)+(INDEX(ItemCosts,MATCH('Blend Sheet'!$K$4,ItemNum,0),MATCH(G$1,Districts,0))*'Blend Sheet'!$K76)+(INDEX(ItemCosts,MATCH('Blend Sheet'!$L$4,ItemNum,0),MATCH(G$1,Districts,0))*'Blend Sheet'!$L76)+(INDEX(ItemCosts,MATCH('Blend Sheet'!$M$4,ItemNum,0),MATCH(G$1,Districts,0))*'Blend Sheet'!$M76)+(INDEX(ItemCosts,MATCH('Blend Sheet'!$N$4,ItemNum,0),MATCH(G$1,Districts,0))*'Blend Sheet'!$N76)+(INDEX(ItemCosts,MATCH('Blend Sheet'!$O$4,ItemNum,0),MATCH(G$1,Districts,0))*'Blend Sheet'!$O76)+(INDEX(ItemCosts,MATCH('Blend Sheet'!$P$4,ItemNum,0),MATCH(G$1,Districts,0))*'Blend Sheet'!$P76)+(INDEX(ItemCosts,MATCH('Blend Sheet'!$Q$4,ItemNum,0),MATCH(G$1,Districts,0))*'Blend Sheet'!$Q76)+(INDEX(ItemCosts,MATCH('Blend Sheet'!$R$4,ItemNum,0),MATCH(G$1,Districts,0))*'Blend Sheet'!$R76)+(INDEX(ItemCosts,MATCH('Blend Sheet'!$S$4,ItemNum,0),MATCH(G$1,Districts,0))*'Blend Sheet'!$S76)+(INDEX(ItemCosts,MATCH('Blend Sheet'!$T$4,ItemNum,0),MATCH(G$1,Districts,0))*'Blend Sheet'!$T76)+(INDEX(ItemCosts,MATCH('Blend Sheet'!$U$4,ItemNum,0),MATCH(G$1,Districts,0))*'Blend Sheet'!$U76)+(INDEX(ItemCosts,MATCH('Blend Sheet'!$V$4,ItemNum,0),MATCH(G$1,Districts,0))*'Blend Sheet'!$V76)+(INDEX(ItemCosts,MATCH('Blend Sheet'!$W$4,ItemNum,0),MATCH(G$1,Districts,0))*'Blend Sheet'!$W76)+(INDEX(ItemCosts,MATCH('Blend Sheet'!$X$4,ItemNum,0),MATCH(G$1,Districts,0))*'Blend Sheet'!$X76)+(INDEX(ItemCosts,MATCH('Blend Sheet'!$Y$4,ItemNum,0),MATCH(G$1,Districts,0))*'Blend Sheet'!$Y76)+(INDEX(ItemCosts,MATCH('Blend Sheet'!$Z$4,ItemNum,0),MATCH(G$1,Districts,0))*'Blend Sheet'!$Z76)+(INDEX(ItemCosts,MATCH('Blend Sheet'!$AA$4,ItemNum,0),MATCH(G$1,Districts,0))*'Blend Sheet'!$AA76)+(INDEX(ItemCosts,MATCH('Blend Sheet'!$AB$4,ItemNum,0),MATCH(G$1,Districts,0))*'Blend Sheet'!$AB76)+(INDEX(ItemCosts,MATCH('Blend Sheet'!$AC$4,ItemNum,0),MATCH(G$1,Districts,0))*'Blend Sheet'!$AC76)+(INDEX(ItemCosts,MATCH('Blend Sheet'!$AD$4,ItemNum,0),MATCH(G$1,Districts,0))*'Blend Sheet'!$AD76)+(INDEX(ItemCosts,MATCH('Blend Sheet'!$AE$4,ItemNum,0),MATCH(G$1,Districts,0))*'Blend Sheet'!$AE76)+(INDEX(ItemCosts,MATCH('Blend Sheet'!$AF$4,ItemNum,0),MATCH(G$1,Districts,0))*'Blend Sheet'!$AF76)+(INDEX(ItemCosts,MATCH('Blend Sheet'!$AG$4,ItemNum,0),MATCH(G$1,Districts,0))*'Blend Sheet'!$AG76)+(INDEX(ItemCosts,MATCH('Blend Sheet'!$AH$4,ItemNum,0),MATCH(G$1,Districts,0))*'Blend Sheet'!$AH76)+(INDEX(ItemCosts,MATCH('Blend Sheet'!$AI$4,ItemNum,0),MATCH(G$1,Districts,0))*'Blend Sheet'!$AI76)+(INDEX(ItemCosts,MATCH('Blend Sheet'!$AJ$4,ItemNum,0),MATCH(G$1,Districts,0))*'Blend Sheet'!$AJ76)+(INDEX(ItemCosts,MATCH('Blend Sheet'!$AK$4,ItemNum,0),MATCH(G$1,Districts,0))*'Blend Sheet'!$AK76)+(INDEX(ItemCosts,MATCH('Blend Sheet'!$AL$4,ItemNum,0),MATCH(G$1,Districts,0))*'Blend Sheet'!$AL76)+(INDEX(ItemCosts,MATCH('Blend Sheet'!$AM$4,ItemNum,0),MATCH(G$1,Districts,0))*'Blend Sheet'!$AM76)+(INDEX(ItemCosts,MATCH('Blend Sheet'!$AN$4,ItemNum,0),MATCH(G$1,Districts,0))*'Blend Sheet'!$AN76)+(INDEX(ItemCosts,MATCH('Blend Sheet'!$AO$4,ItemNum,0),MATCH(G$1,Districts,0))*'Blend Sheet'!$AO76)+(INDEX(ItemCosts,MATCH('Blend Sheet'!$AP$4,ItemNum,0),MATCH(G$1,Districts,0))*'Blend Sheet'!$AP76)+(INDEX(ItemCosts,MATCH('Blend Sheet'!$AQ$4,ItemNum,0),MATCH(G$1,Districts,0))*'Blend Sheet'!$AQ76)+(INDEX(ItemCosts,MATCH('Blend Sheet'!$AR$4,ItemNum,0),MATCH(G$1,Districts,0))*'Blend Sheet'!$AR76)+(INDEX(ItemCosts,MATCH('Blend Sheet'!$AS$4,ItemNum,0),MATCH(G$1,Districts,0))*'Blend Sheet'!$AS76)</f>
        <v>#N/A</v>
      </c>
      <c r="H73" s="5" t="e">
        <f>(INDEX(ItemCosts,MATCH('Blend Sheet'!$C$4,ItemNum,0),MATCH(H$1,Districts,0))*'Blend Sheet'!$C76)+(INDEX(ItemCosts,MATCH('Blend Sheet'!$D$4,ItemNum,0),MATCH(H$1,Districts,0))*'Blend Sheet'!$D76)+(INDEX(ItemCosts,MATCH('Blend Sheet'!$E$4,ItemNum,0),MATCH(H$1,Districts,0))*'Blend Sheet'!$E76)+(INDEX(ItemCosts,MATCH('Blend Sheet'!$F$4,ItemNum,0),MATCH(H$1,Districts,0))*'Blend Sheet'!$F76)+(INDEX(ItemCosts,MATCH('Blend Sheet'!$G$4,ItemNum,0),MATCH(H$1,Districts,0))*'Blend Sheet'!$G76)+(INDEX(ItemCosts,MATCH('Blend Sheet'!$H$4,ItemNum,0),MATCH(H$1,Districts,0))*'Blend Sheet'!$H76)+(INDEX(ItemCosts,MATCH('Blend Sheet'!$I$4,ItemNum,0),MATCH(H$1,Districts,0))*'Blend Sheet'!$I76)+(INDEX(ItemCosts,MATCH('Blend Sheet'!$J$4,ItemNum,0),MATCH(H$1,Districts,0))*'Blend Sheet'!$J76)+(INDEX(ItemCosts,MATCH('Blend Sheet'!$K$4,ItemNum,0),MATCH(H$1,Districts,0))*'Blend Sheet'!$K76)+(INDEX(ItemCosts,MATCH('Blend Sheet'!$L$4,ItemNum,0),MATCH(H$1,Districts,0))*'Blend Sheet'!$L76)+(INDEX(ItemCosts,MATCH('Blend Sheet'!$M$4,ItemNum,0),MATCH(H$1,Districts,0))*'Blend Sheet'!$M76)+(INDEX(ItemCosts,MATCH('Blend Sheet'!$N$4,ItemNum,0),MATCH(H$1,Districts,0))*'Blend Sheet'!$N76)+(INDEX(ItemCosts,MATCH('Blend Sheet'!$O$4,ItemNum,0),MATCH(H$1,Districts,0))*'Blend Sheet'!$O76)+(INDEX(ItemCosts,MATCH('Blend Sheet'!$P$4,ItemNum,0),MATCH(H$1,Districts,0))*'Blend Sheet'!$P76)+(INDEX(ItemCosts,MATCH('Blend Sheet'!$Q$4,ItemNum,0),MATCH(H$1,Districts,0))*'Blend Sheet'!$Q76)+(INDEX(ItemCosts,MATCH('Blend Sheet'!$R$4,ItemNum,0),MATCH(H$1,Districts,0))*'Blend Sheet'!$R76)+(INDEX(ItemCosts,MATCH('Blend Sheet'!$S$4,ItemNum,0),MATCH(H$1,Districts,0))*'Blend Sheet'!$S76)+(INDEX(ItemCosts,MATCH('Blend Sheet'!$T$4,ItemNum,0),MATCH(H$1,Districts,0))*'Blend Sheet'!$T76)+(INDEX(ItemCosts,MATCH('Blend Sheet'!$U$4,ItemNum,0),MATCH(H$1,Districts,0))*'Blend Sheet'!$U76)+(INDEX(ItemCosts,MATCH('Blend Sheet'!$V$4,ItemNum,0),MATCH(H$1,Districts,0))*'Blend Sheet'!$V76)+(INDEX(ItemCosts,MATCH('Blend Sheet'!$W$4,ItemNum,0),MATCH(H$1,Districts,0))*'Blend Sheet'!$W76)+(INDEX(ItemCosts,MATCH('Blend Sheet'!$X$4,ItemNum,0),MATCH(H$1,Districts,0))*'Blend Sheet'!$X76)+(INDEX(ItemCosts,MATCH('Blend Sheet'!$Y$4,ItemNum,0),MATCH(H$1,Districts,0))*'Blend Sheet'!$Y76)+(INDEX(ItemCosts,MATCH('Blend Sheet'!$Z$4,ItemNum,0),MATCH(H$1,Districts,0))*'Blend Sheet'!$Z76)+(INDEX(ItemCosts,MATCH('Blend Sheet'!$AA$4,ItemNum,0),MATCH(H$1,Districts,0))*'Blend Sheet'!$AA76)+(INDEX(ItemCosts,MATCH('Blend Sheet'!$AB$4,ItemNum,0),MATCH(H$1,Districts,0))*'Blend Sheet'!$AB76)+(INDEX(ItemCosts,MATCH('Blend Sheet'!$AC$4,ItemNum,0),MATCH(H$1,Districts,0))*'Blend Sheet'!$AC76)+(INDEX(ItemCosts,MATCH('Blend Sheet'!$AD$4,ItemNum,0),MATCH(H$1,Districts,0))*'Blend Sheet'!$AD76)+(INDEX(ItemCosts,MATCH('Blend Sheet'!$AE$4,ItemNum,0),MATCH(H$1,Districts,0))*'Blend Sheet'!$AE76)+(INDEX(ItemCosts,MATCH('Blend Sheet'!$AF$4,ItemNum,0),MATCH(H$1,Districts,0))*'Blend Sheet'!$AF76)+(INDEX(ItemCosts,MATCH('Blend Sheet'!$AG$4,ItemNum,0),MATCH(H$1,Districts,0))*'Blend Sheet'!$AG76)+(INDEX(ItemCosts,MATCH('Blend Sheet'!$AH$4,ItemNum,0),MATCH(H$1,Districts,0))*'Blend Sheet'!$AH76)+(INDEX(ItemCosts,MATCH('Blend Sheet'!$AI$4,ItemNum,0),MATCH(H$1,Districts,0))*'Blend Sheet'!$AI76)+(INDEX(ItemCosts,MATCH('Blend Sheet'!$AJ$4,ItemNum,0),MATCH(H$1,Districts,0))*'Blend Sheet'!$AJ76)+(INDEX(ItemCosts,MATCH('Blend Sheet'!$AK$4,ItemNum,0),MATCH(H$1,Districts,0))*'Blend Sheet'!$AK76)+(INDEX(ItemCosts,MATCH('Blend Sheet'!$AL$4,ItemNum,0),MATCH(H$1,Districts,0))*'Blend Sheet'!$AL76)+(INDEX(ItemCosts,MATCH('Blend Sheet'!$AM$4,ItemNum,0),MATCH(H$1,Districts,0))*'Blend Sheet'!$AM76)+(INDEX(ItemCosts,MATCH('Blend Sheet'!$AN$4,ItemNum,0),MATCH(H$1,Districts,0))*'Blend Sheet'!$AN76)+(INDEX(ItemCosts,MATCH('Blend Sheet'!$AO$4,ItemNum,0),MATCH(H$1,Districts,0))*'Blend Sheet'!$AO76)+(INDEX(ItemCosts,MATCH('Blend Sheet'!$AP$4,ItemNum,0),MATCH(H$1,Districts,0))*'Blend Sheet'!$AP76)+(INDEX(ItemCosts,MATCH('Blend Sheet'!$AQ$4,ItemNum,0),MATCH(H$1,Districts,0))*'Blend Sheet'!$AQ76)+(INDEX(ItemCosts,MATCH('Blend Sheet'!$AR$4,ItemNum,0),MATCH(H$1,Districts,0))*'Blend Sheet'!$AR76)+(INDEX(ItemCosts,MATCH('Blend Sheet'!$AS$4,ItemNum,0),MATCH(H$1,Districts,0))*'Blend Sheet'!$AS76)</f>
        <v>#N/A</v>
      </c>
      <c r="I73" s="5" t="e">
        <f>(INDEX(ItemCosts,MATCH('Blend Sheet'!$C$4,ItemNum,0),MATCH(I$1,Districts,0))*'Blend Sheet'!$C76)+(INDEX(ItemCosts,MATCH('Blend Sheet'!$D$4,ItemNum,0),MATCH(I$1,Districts,0))*'Blend Sheet'!$D76)+(INDEX(ItemCosts,MATCH('Blend Sheet'!$E$4,ItemNum,0),MATCH(I$1,Districts,0))*'Blend Sheet'!$E76)+(INDEX(ItemCosts,MATCH('Blend Sheet'!$F$4,ItemNum,0),MATCH(I$1,Districts,0))*'Blend Sheet'!$F76)+(INDEX(ItemCosts,MATCH('Blend Sheet'!$G$4,ItemNum,0),MATCH(I$1,Districts,0))*'Blend Sheet'!$G76)+(INDEX(ItemCosts,MATCH('Blend Sheet'!$H$4,ItemNum,0),MATCH(I$1,Districts,0))*'Blend Sheet'!$H76)+(INDEX(ItemCosts,MATCH('Blend Sheet'!$I$4,ItemNum,0),MATCH(I$1,Districts,0))*'Blend Sheet'!$I76)+(INDEX(ItemCosts,MATCH('Blend Sheet'!$J$4,ItemNum,0),MATCH(I$1,Districts,0))*'Blend Sheet'!$J76)+(INDEX(ItemCosts,MATCH('Blend Sheet'!$K$4,ItemNum,0),MATCH(I$1,Districts,0))*'Blend Sheet'!$K76)+(INDEX(ItemCosts,MATCH('Blend Sheet'!$L$4,ItemNum,0),MATCH(I$1,Districts,0))*'Blend Sheet'!$L76)+(INDEX(ItemCosts,MATCH('Blend Sheet'!$M$4,ItemNum,0),MATCH(I$1,Districts,0))*'Blend Sheet'!$M76)+(INDEX(ItemCosts,MATCH('Blend Sheet'!$N$4,ItemNum,0),MATCH(I$1,Districts,0))*'Blend Sheet'!$N76)+(INDEX(ItemCosts,MATCH('Blend Sheet'!$O$4,ItemNum,0),MATCH(I$1,Districts,0))*'Blend Sheet'!$O76)+(INDEX(ItemCosts,MATCH('Blend Sheet'!$P$4,ItemNum,0),MATCH(I$1,Districts,0))*'Blend Sheet'!$P76)+(INDEX(ItemCosts,MATCH('Blend Sheet'!$Q$4,ItemNum,0),MATCH(I$1,Districts,0))*'Blend Sheet'!$Q76)+(INDEX(ItemCosts,MATCH('Blend Sheet'!$R$4,ItemNum,0),MATCH(I$1,Districts,0))*'Blend Sheet'!$R76)+(INDEX(ItemCosts,MATCH('Blend Sheet'!$S$4,ItemNum,0),MATCH(I$1,Districts,0))*'Blend Sheet'!$S76)+(INDEX(ItemCosts,MATCH('Blend Sheet'!$T$4,ItemNum,0),MATCH(I$1,Districts,0))*'Blend Sheet'!$T76)+(INDEX(ItemCosts,MATCH('Blend Sheet'!$U$4,ItemNum,0),MATCH(I$1,Districts,0))*'Blend Sheet'!$U76)+(INDEX(ItemCosts,MATCH('Blend Sheet'!$V$4,ItemNum,0),MATCH(I$1,Districts,0))*'Blend Sheet'!$V76)+(INDEX(ItemCosts,MATCH('Blend Sheet'!$W$4,ItemNum,0),MATCH(I$1,Districts,0))*'Blend Sheet'!$W76)+(INDEX(ItemCosts,MATCH('Blend Sheet'!$X$4,ItemNum,0),MATCH(I$1,Districts,0))*'Blend Sheet'!$X76)+(INDEX(ItemCosts,MATCH('Blend Sheet'!$Y$4,ItemNum,0),MATCH(I$1,Districts,0))*'Blend Sheet'!$Y76)+(INDEX(ItemCosts,MATCH('Blend Sheet'!$Z$4,ItemNum,0),MATCH(I$1,Districts,0))*'Blend Sheet'!$Z76)+(INDEX(ItemCosts,MATCH('Blend Sheet'!$AA$4,ItemNum,0),MATCH(I$1,Districts,0))*'Blend Sheet'!$AA76)+(INDEX(ItemCosts,MATCH('Blend Sheet'!$AB$4,ItemNum,0),MATCH(I$1,Districts,0))*'Blend Sheet'!$AB76)+(INDEX(ItemCosts,MATCH('Blend Sheet'!$AC$4,ItemNum,0),MATCH(I$1,Districts,0))*'Blend Sheet'!$AC76)+(INDEX(ItemCosts,MATCH('Blend Sheet'!$AD$4,ItemNum,0),MATCH(I$1,Districts,0))*'Blend Sheet'!$AD76)+(INDEX(ItemCosts,MATCH('Blend Sheet'!$AE$4,ItemNum,0),MATCH(I$1,Districts,0))*'Blend Sheet'!$AE76)+(INDEX(ItemCosts,MATCH('Blend Sheet'!$AF$4,ItemNum,0),MATCH(I$1,Districts,0))*'Blend Sheet'!$AF76)+(INDEX(ItemCosts,MATCH('Blend Sheet'!$AG$4,ItemNum,0),MATCH(I$1,Districts,0))*'Blend Sheet'!$AG76)+(INDEX(ItemCosts,MATCH('Blend Sheet'!$AH$4,ItemNum,0),MATCH(I$1,Districts,0))*'Blend Sheet'!$AH76)+(INDEX(ItemCosts,MATCH('Blend Sheet'!$AI$4,ItemNum,0),MATCH(I$1,Districts,0))*'Blend Sheet'!$AI76)+(INDEX(ItemCosts,MATCH('Blend Sheet'!$AJ$4,ItemNum,0),MATCH(I$1,Districts,0))*'Blend Sheet'!$AJ76)+(INDEX(ItemCosts,MATCH('Blend Sheet'!$AK$4,ItemNum,0),MATCH(I$1,Districts,0))*'Blend Sheet'!$AK76)+(INDEX(ItemCosts,MATCH('Blend Sheet'!$AL$4,ItemNum,0),MATCH(I$1,Districts,0))*'Blend Sheet'!$AL76)+(INDEX(ItemCosts,MATCH('Blend Sheet'!$AM$4,ItemNum,0),MATCH(I$1,Districts,0))*'Blend Sheet'!$AM76)+(INDEX(ItemCosts,MATCH('Blend Sheet'!$AN$4,ItemNum,0),MATCH(I$1,Districts,0))*'Blend Sheet'!$AN76)+(INDEX(ItemCosts,MATCH('Blend Sheet'!$AO$4,ItemNum,0),MATCH(I$1,Districts,0))*'Blend Sheet'!$AO76)+(INDEX(ItemCosts,MATCH('Blend Sheet'!$AP$4,ItemNum,0),MATCH(I$1,Districts,0))*'Blend Sheet'!$AP76)+(INDEX(ItemCosts,MATCH('Blend Sheet'!$AQ$4,ItemNum,0),MATCH(I$1,Districts,0))*'Blend Sheet'!$AQ76)+(INDEX(ItemCosts,MATCH('Blend Sheet'!$AR$4,ItemNum,0),MATCH(I$1,Districts,0))*'Blend Sheet'!$AR76)+(INDEX(ItemCosts,MATCH('Blend Sheet'!$AS$4,ItemNum,0),MATCH(I$1,Districts,0))*'Blend Sheet'!$AS76)</f>
        <v>#N/A</v>
      </c>
      <c r="J73" s="5" t="e">
        <f>(INDEX(ItemCosts,MATCH('Blend Sheet'!$C$4,ItemNum,0),MATCH(J$1,Districts,0))*'Blend Sheet'!$C76)+(INDEX(ItemCosts,MATCH('Blend Sheet'!$D$4,ItemNum,0),MATCH(J$1,Districts,0))*'Blend Sheet'!$D76)+(INDEX(ItemCosts,MATCH('Blend Sheet'!$E$4,ItemNum,0),MATCH(J$1,Districts,0))*'Blend Sheet'!$E76)+(INDEX(ItemCosts,MATCH('Blend Sheet'!$F$4,ItemNum,0),MATCH(J$1,Districts,0))*'Blend Sheet'!$F76)+(INDEX(ItemCosts,MATCH('Blend Sheet'!$G$4,ItemNum,0),MATCH(J$1,Districts,0))*'Blend Sheet'!$G76)+(INDEX(ItemCosts,MATCH('Blend Sheet'!$H$4,ItemNum,0),MATCH(J$1,Districts,0))*'Blend Sheet'!$H76)+(INDEX(ItemCosts,MATCH('Blend Sheet'!$I$4,ItemNum,0),MATCH(J$1,Districts,0))*'Blend Sheet'!$I76)+(INDEX(ItemCosts,MATCH('Blend Sheet'!$J$4,ItemNum,0),MATCH(J$1,Districts,0))*'Blend Sheet'!$J76)+(INDEX(ItemCosts,MATCH('Blend Sheet'!$K$4,ItemNum,0),MATCH(J$1,Districts,0))*'Blend Sheet'!$K76)+(INDEX(ItemCosts,MATCH('Blend Sheet'!$L$4,ItemNum,0),MATCH(J$1,Districts,0))*'Blend Sheet'!$L76)+(INDEX(ItemCosts,MATCH('Blend Sheet'!$M$4,ItemNum,0),MATCH(J$1,Districts,0))*'Blend Sheet'!$M76)+(INDEX(ItemCosts,MATCH('Blend Sheet'!$N$4,ItemNum,0),MATCH(J$1,Districts,0))*'Blend Sheet'!$N76)+(INDEX(ItemCosts,MATCH('Blend Sheet'!$O$4,ItemNum,0),MATCH(J$1,Districts,0))*'Blend Sheet'!$O76)+(INDEX(ItemCosts,MATCH('Blend Sheet'!$P$4,ItemNum,0),MATCH(J$1,Districts,0))*'Blend Sheet'!$P76)+(INDEX(ItemCosts,MATCH('Blend Sheet'!$Q$4,ItemNum,0),MATCH(J$1,Districts,0))*'Blend Sheet'!$Q76)+(INDEX(ItemCosts,MATCH('Blend Sheet'!$R$4,ItemNum,0),MATCH(J$1,Districts,0))*'Blend Sheet'!$R76)+(INDEX(ItemCosts,MATCH('Blend Sheet'!$S$4,ItemNum,0),MATCH(J$1,Districts,0))*'Blend Sheet'!$S76)+(INDEX(ItemCosts,MATCH('Blend Sheet'!$T$4,ItemNum,0),MATCH(J$1,Districts,0))*'Blend Sheet'!$T76)+(INDEX(ItemCosts,MATCH('Blend Sheet'!$U$4,ItemNum,0),MATCH(J$1,Districts,0))*'Blend Sheet'!$U76)+(INDEX(ItemCosts,MATCH('Blend Sheet'!$V$4,ItemNum,0),MATCH(J$1,Districts,0))*'Blend Sheet'!$V76)+(INDEX(ItemCosts,MATCH('Blend Sheet'!$W$4,ItemNum,0),MATCH(J$1,Districts,0))*'Blend Sheet'!$W76)+(INDEX(ItemCosts,MATCH('Blend Sheet'!$X$4,ItemNum,0),MATCH(J$1,Districts,0))*'Blend Sheet'!$X76)+(INDEX(ItemCosts,MATCH('Blend Sheet'!$Y$4,ItemNum,0),MATCH(J$1,Districts,0))*'Blend Sheet'!$Y76)+(INDEX(ItemCosts,MATCH('Blend Sheet'!$Z$4,ItemNum,0),MATCH(J$1,Districts,0))*'Blend Sheet'!$Z76)+(INDEX(ItemCosts,MATCH('Blend Sheet'!$AA$4,ItemNum,0),MATCH(J$1,Districts,0))*'Blend Sheet'!$AA76)+(INDEX(ItemCosts,MATCH('Blend Sheet'!$AB$4,ItemNum,0),MATCH(J$1,Districts,0))*'Blend Sheet'!$AB76)+(INDEX(ItemCosts,MATCH('Blend Sheet'!$AC$4,ItemNum,0),MATCH(J$1,Districts,0))*'Blend Sheet'!$AC76)+(INDEX(ItemCosts,MATCH('Blend Sheet'!$AD$4,ItemNum,0),MATCH(J$1,Districts,0))*'Blend Sheet'!$AD76)+(INDEX(ItemCosts,MATCH('Blend Sheet'!$AE$4,ItemNum,0),MATCH(J$1,Districts,0))*'Blend Sheet'!$AE76)+(INDEX(ItemCosts,MATCH('Blend Sheet'!$AF$4,ItemNum,0),MATCH(J$1,Districts,0))*'Blend Sheet'!$AF76)+(INDEX(ItemCosts,MATCH('Blend Sheet'!$AG$4,ItemNum,0),MATCH(J$1,Districts,0))*'Blend Sheet'!$AG76)+(INDEX(ItemCosts,MATCH('Blend Sheet'!$AH$4,ItemNum,0),MATCH(J$1,Districts,0))*'Blend Sheet'!$AH76)+(INDEX(ItemCosts,MATCH('Blend Sheet'!$AI$4,ItemNum,0),MATCH(J$1,Districts,0))*'Blend Sheet'!$AI76)+(INDEX(ItemCosts,MATCH('Blend Sheet'!$AJ$4,ItemNum,0),MATCH(J$1,Districts,0))*'Blend Sheet'!$AJ76)+(INDEX(ItemCosts,MATCH('Blend Sheet'!$AK$4,ItemNum,0),MATCH(J$1,Districts,0))*'Blend Sheet'!$AK76)+(INDEX(ItemCosts,MATCH('Blend Sheet'!$AL$4,ItemNum,0),MATCH(J$1,Districts,0))*'Blend Sheet'!$AL76)+(INDEX(ItemCosts,MATCH('Blend Sheet'!$AM$4,ItemNum,0),MATCH(J$1,Districts,0))*'Blend Sheet'!$AM76)+(INDEX(ItemCosts,MATCH('Blend Sheet'!$AN$4,ItemNum,0),MATCH(J$1,Districts,0))*'Blend Sheet'!$AN76)+(INDEX(ItemCosts,MATCH('Blend Sheet'!$AO$4,ItemNum,0),MATCH(J$1,Districts,0))*'Blend Sheet'!$AO76)+(INDEX(ItemCosts,MATCH('Blend Sheet'!$AP$4,ItemNum,0),MATCH(J$1,Districts,0))*'Blend Sheet'!$AP76)+(INDEX(ItemCosts,MATCH('Blend Sheet'!$AQ$4,ItemNum,0),MATCH(J$1,Districts,0))*'Blend Sheet'!$AQ76)+(INDEX(ItemCosts,MATCH('Blend Sheet'!$AR$4,ItemNum,0),MATCH(J$1,Districts,0))*'Blend Sheet'!$AR76)+(INDEX(ItemCosts,MATCH('Blend Sheet'!$AS$4,ItemNum,0),MATCH(J$1,Districts,0))*'Blend Sheet'!$AS76)</f>
        <v>#N/A</v>
      </c>
      <c r="K73" s="5" t="e">
        <f>(INDEX(ItemCosts,MATCH('Blend Sheet'!$C$4,ItemNum,0),MATCH(K$1,Districts,0))*'Blend Sheet'!$C76)+(INDEX(ItemCosts,MATCH('Blend Sheet'!$D$4,ItemNum,0),MATCH(K$1,Districts,0))*'Blend Sheet'!$D76)+(INDEX(ItemCosts,MATCH('Blend Sheet'!$E$4,ItemNum,0),MATCH(K$1,Districts,0))*'Blend Sheet'!$E76)+(INDEX(ItemCosts,MATCH('Blend Sheet'!$F$4,ItemNum,0),MATCH(K$1,Districts,0))*'Blend Sheet'!$F76)+(INDEX(ItemCosts,MATCH('Blend Sheet'!$G$4,ItemNum,0),MATCH(K$1,Districts,0))*'Blend Sheet'!$G76)+(INDEX(ItemCosts,MATCH('Blend Sheet'!$H$4,ItemNum,0),MATCH(K$1,Districts,0))*'Blend Sheet'!$H76)+(INDEX(ItemCosts,MATCH('Blend Sheet'!$I$4,ItemNum,0),MATCH(K$1,Districts,0))*'Blend Sheet'!$I76)+(INDEX(ItemCosts,MATCH('Blend Sheet'!$J$4,ItemNum,0),MATCH(K$1,Districts,0))*'Blend Sheet'!$J76)+(INDEX(ItemCosts,MATCH('Blend Sheet'!$K$4,ItemNum,0),MATCH(K$1,Districts,0))*'Blend Sheet'!$K76)+(INDEX(ItemCosts,MATCH('Blend Sheet'!$L$4,ItemNum,0),MATCH(K$1,Districts,0))*'Blend Sheet'!$L76)+(INDEX(ItemCosts,MATCH('Blend Sheet'!$M$4,ItemNum,0),MATCH(K$1,Districts,0))*'Blend Sheet'!$M76)+(INDEX(ItemCosts,MATCH('Blend Sheet'!$N$4,ItemNum,0),MATCH(K$1,Districts,0))*'Blend Sheet'!$N76)+(INDEX(ItemCosts,MATCH('Blend Sheet'!$O$4,ItemNum,0),MATCH(K$1,Districts,0))*'Blend Sheet'!$O76)+(INDEX(ItemCosts,MATCH('Blend Sheet'!$P$4,ItemNum,0),MATCH(K$1,Districts,0))*'Blend Sheet'!$P76)+(INDEX(ItemCosts,MATCH('Blend Sheet'!$Q$4,ItemNum,0),MATCH(K$1,Districts,0))*'Blend Sheet'!$Q76)+(INDEX(ItemCosts,MATCH('Blend Sheet'!$R$4,ItemNum,0),MATCH(K$1,Districts,0))*'Blend Sheet'!$R76)+(INDEX(ItemCosts,MATCH('Blend Sheet'!$S$4,ItemNum,0),MATCH(K$1,Districts,0))*'Blend Sheet'!$S76)+(INDEX(ItemCosts,MATCH('Blend Sheet'!$T$4,ItemNum,0),MATCH(K$1,Districts,0))*'Blend Sheet'!$T76)+(INDEX(ItemCosts,MATCH('Blend Sheet'!$U$4,ItemNum,0),MATCH(K$1,Districts,0))*'Blend Sheet'!$U76)+(INDEX(ItemCosts,MATCH('Blend Sheet'!$V$4,ItemNum,0),MATCH(K$1,Districts,0))*'Blend Sheet'!$V76)+(INDEX(ItemCosts,MATCH('Blend Sheet'!$W$4,ItemNum,0),MATCH(K$1,Districts,0))*'Blend Sheet'!$W76)+(INDEX(ItemCosts,MATCH('Blend Sheet'!$X$4,ItemNum,0),MATCH(K$1,Districts,0))*'Blend Sheet'!$X76)+(INDEX(ItemCosts,MATCH('Blend Sheet'!$Y$4,ItemNum,0),MATCH(K$1,Districts,0))*'Blend Sheet'!$Y76)+(INDEX(ItemCosts,MATCH('Blend Sheet'!$Z$4,ItemNum,0),MATCH(K$1,Districts,0))*'Blend Sheet'!$Z76)+(INDEX(ItemCosts,MATCH('Blend Sheet'!$AA$4,ItemNum,0),MATCH(K$1,Districts,0))*'Blend Sheet'!$AA76)+(INDEX(ItemCosts,MATCH('Blend Sheet'!$AB$4,ItemNum,0),MATCH(K$1,Districts,0))*'Blend Sheet'!$AB76)+(INDEX(ItemCosts,MATCH('Blend Sheet'!$AC$4,ItemNum,0),MATCH(K$1,Districts,0))*'Blend Sheet'!$AC76)+(INDEX(ItemCosts,MATCH('Blend Sheet'!$AD$4,ItemNum,0),MATCH(K$1,Districts,0))*'Blend Sheet'!$AD76)+(INDEX(ItemCosts,MATCH('Blend Sheet'!$AE$4,ItemNum,0),MATCH(K$1,Districts,0))*'Blend Sheet'!$AE76)+(INDEX(ItemCosts,MATCH('Blend Sheet'!$AF$4,ItemNum,0),MATCH(K$1,Districts,0))*'Blend Sheet'!$AF76)+(INDEX(ItemCosts,MATCH('Blend Sheet'!$AG$4,ItemNum,0),MATCH(K$1,Districts,0))*'Blend Sheet'!$AG76)+(INDEX(ItemCosts,MATCH('Blend Sheet'!$AH$4,ItemNum,0),MATCH(K$1,Districts,0))*'Blend Sheet'!$AH76)+(INDEX(ItemCosts,MATCH('Blend Sheet'!$AI$4,ItemNum,0),MATCH(K$1,Districts,0))*'Blend Sheet'!$AI76)+(INDEX(ItemCosts,MATCH('Blend Sheet'!$AJ$4,ItemNum,0),MATCH(K$1,Districts,0))*'Blend Sheet'!$AJ76)+(INDEX(ItemCosts,MATCH('Blend Sheet'!$AK$4,ItemNum,0),MATCH(K$1,Districts,0))*'Blend Sheet'!$AK76)+(INDEX(ItemCosts,MATCH('Blend Sheet'!$AL$4,ItemNum,0),MATCH(K$1,Districts,0))*'Blend Sheet'!$AL76)+(INDEX(ItemCosts,MATCH('Blend Sheet'!$AM$4,ItemNum,0),MATCH(K$1,Districts,0))*'Blend Sheet'!$AM76)+(INDEX(ItemCosts,MATCH('Blend Sheet'!$AN$4,ItemNum,0),MATCH(K$1,Districts,0))*'Blend Sheet'!$AN76)+(INDEX(ItemCosts,MATCH('Blend Sheet'!$AO$4,ItemNum,0),MATCH(K$1,Districts,0))*'Blend Sheet'!$AO76)+(INDEX(ItemCosts,MATCH('Blend Sheet'!$AP$4,ItemNum,0),MATCH(K$1,Districts,0))*'Blend Sheet'!$AP76)+(INDEX(ItemCosts,MATCH('Blend Sheet'!$AQ$4,ItemNum,0),MATCH(K$1,Districts,0))*'Blend Sheet'!$AQ76)+(INDEX(ItemCosts,MATCH('Blend Sheet'!$AR$4,ItemNum,0),MATCH(K$1,Districts,0))*'Blend Sheet'!$AR76)+(INDEX(ItemCosts,MATCH('Blend Sheet'!$AS$4,ItemNum,0),MATCH(K$1,Districts,0))*'Blend Sheet'!$AS76)</f>
        <v>#N/A</v>
      </c>
      <c r="L73" s="5" t="e">
        <f>(INDEX(ItemCosts,MATCH('Blend Sheet'!$C$4,ItemNum,0),MATCH(L$1,Districts,0))*'Blend Sheet'!$C76)+(INDEX(ItemCosts,MATCH('Blend Sheet'!$D$4,ItemNum,0),MATCH(L$1,Districts,0))*'Blend Sheet'!$D76)+(INDEX(ItemCosts,MATCH('Blend Sheet'!$E$4,ItemNum,0),MATCH(L$1,Districts,0))*'Blend Sheet'!$E76)+(INDEX(ItemCosts,MATCH('Blend Sheet'!$F$4,ItemNum,0),MATCH(L$1,Districts,0))*'Blend Sheet'!$F76)+(INDEX(ItemCosts,MATCH('Blend Sheet'!$G$4,ItemNum,0),MATCH(L$1,Districts,0))*'Blend Sheet'!$G76)+(INDEX(ItemCosts,MATCH('Blend Sheet'!$H$4,ItemNum,0),MATCH(L$1,Districts,0))*'Blend Sheet'!$H76)+(INDEX(ItemCosts,MATCH('Blend Sheet'!$I$4,ItemNum,0),MATCH(L$1,Districts,0))*'Blend Sheet'!$I76)+(INDEX(ItemCosts,MATCH('Blend Sheet'!$J$4,ItemNum,0),MATCH(L$1,Districts,0))*'Blend Sheet'!$J76)+(INDEX(ItemCosts,MATCH('Blend Sheet'!$K$4,ItemNum,0),MATCH(L$1,Districts,0))*'Blend Sheet'!$K76)+(INDEX(ItemCosts,MATCH('Blend Sheet'!$L$4,ItemNum,0),MATCH(L$1,Districts,0))*'Blend Sheet'!$L76)+(INDEX(ItemCosts,MATCH('Blend Sheet'!$M$4,ItemNum,0),MATCH(L$1,Districts,0))*'Blend Sheet'!$M76)+(INDEX(ItemCosts,MATCH('Blend Sheet'!$N$4,ItemNum,0),MATCH(L$1,Districts,0))*'Blend Sheet'!$N76)+(INDEX(ItemCosts,MATCH('Blend Sheet'!$O$4,ItemNum,0),MATCH(L$1,Districts,0))*'Blend Sheet'!$O76)+(INDEX(ItemCosts,MATCH('Blend Sheet'!$P$4,ItemNum,0),MATCH(L$1,Districts,0))*'Blend Sheet'!$P76)+(INDEX(ItemCosts,MATCH('Blend Sheet'!$Q$4,ItemNum,0),MATCH(L$1,Districts,0))*'Blend Sheet'!$Q76)+(INDEX(ItemCosts,MATCH('Blend Sheet'!$R$4,ItemNum,0),MATCH(L$1,Districts,0))*'Blend Sheet'!$R76)+(INDEX(ItemCosts,MATCH('Blend Sheet'!$S$4,ItemNum,0),MATCH(L$1,Districts,0))*'Blend Sheet'!$S76)+(INDEX(ItemCosts,MATCH('Blend Sheet'!$T$4,ItemNum,0),MATCH(L$1,Districts,0))*'Blend Sheet'!$T76)+(INDEX(ItemCosts,MATCH('Blend Sheet'!$U$4,ItemNum,0),MATCH(L$1,Districts,0))*'Blend Sheet'!$U76)+(INDEX(ItemCosts,MATCH('Blend Sheet'!$V$4,ItemNum,0),MATCH(L$1,Districts,0))*'Blend Sheet'!$V76)+(INDEX(ItemCosts,MATCH('Blend Sheet'!$W$4,ItemNum,0),MATCH(L$1,Districts,0))*'Blend Sheet'!$W76)+(INDEX(ItemCosts,MATCH('Blend Sheet'!$X$4,ItemNum,0),MATCH(L$1,Districts,0))*'Blend Sheet'!$X76)+(INDEX(ItemCosts,MATCH('Blend Sheet'!$Y$4,ItemNum,0),MATCH(L$1,Districts,0))*'Blend Sheet'!$Y76)+(INDEX(ItemCosts,MATCH('Blend Sheet'!$Z$4,ItemNum,0),MATCH(L$1,Districts,0))*'Blend Sheet'!$Z76)+(INDEX(ItemCosts,MATCH('Blend Sheet'!$AA$4,ItemNum,0),MATCH(L$1,Districts,0))*'Blend Sheet'!$AA76)+(INDEX(ItemCosts,MATCH('Blend Sheet'!$AB$4,ItemNum,0),MATCH(L$1,Districts,0))*'Blend Sheet'!$AB76)+(INDEX(ItemCosts,MATCH('Blend Sheet'!$AC$4,ItemNum,0),MATCH(L$1,Districts,0))*'Blend Sheet'!$AC76)+(INDEX(ItemCosts,MATCH('Blend Sheet'!$AD$4,ItemNum,0),MATCH(L$1,Districts,0))*'Blend Sheet'!$AD76)+(INDEX(ItemCosts,MATCH('Blend Sheet'!$AE$4,ItemNum,0),MATCH(L$1,Districts,0))*'Blend Sheet'!$AE76)+(INDEX(ItemCosts,MATCH('Blend Sheet'!$AF$4,ItemNum,0),MATCH(L$1,Districts,0))*'Blend Sheet'!$AF76)+(INDEX(ItemCosts,MATCH('Blend Sheet'!$AG$4,ItemNum,0),MATCH(L$1,Districts,0))*'Blend Sheet'!$AG76)+(INDEX(ItemCosts,MATCH('Blend Sheet'!$AH$4,ItemNum,0),MATCH(L$1,Districts,0))*'Blend Sheet'!$AH76)+(INDEX(ItemCosts,MATCH('Blend Sheet'!$AI$4,ItemNum,0),MATCH(L$1,Districts,0))*'Blend Sheet'!$AI76)+(INDEX(ItemCosts,MATCH('Blend Sheet'!$AJ$4,ItemNum,0),MATCH(L$1,Districts,0))*'Blend Sheet'!$AJ76)+(INDEX(ItemCosts,MATCH('Blend Sheet'!$AK$4,ItemNum,0),MATCH(L$1,Districts,0))*'Blend Sheet'!$AK76)+(INDEX(ItemCosts,MATCH('Blend Sheet'!$AL$4,ItemNum,0),MATCH(L$1,Districts,0))*'Blend Sheet'!$AL76)+(INDEX(ItemCosts,MATCH('Blend Sheet'!$AM$4,ItemNum,0),MATCH(L$1,Districts,0))*'Blend Sheet'!$AM76)+(INDEX(ItemCosts,MATCH('Blend Sheet'!$AN$4,ItemNum,0),MATCH(L$1,Districts,0))*'Blend Sheet'!$AN76)+(INDEX(ItemCosts,MATCH('Blend Sheet'!$AO$4,ItemNum,0),MATCH(L$1,Districts,0))*'Blend Sheet'!$AO76)+(INDEX(ItemCosts,MATCH('Blend Sheet'!$AP$4,ItemNum,0),MATCH(L$1,Districts,0))*'Blend Sheet'!$AP76)+(INDEX(ItemCosts,MATCH('Blend Sheet'!$AQ$4,ItemNum,0),MATCH(L$1,Districts,0))*'Blend Sheet'!$AQ76)+(INDEX(ItemCosts,MATCH('Blend Sheet'!$AR$4,ItemNum,0),MATCH(L$1,Districts,0))*'Blend Sheet'!$AR76)+(INDEX(ItemCosts,MATCH('Blend Sheet'!$AS$4,ItemNum,0),MATCH(L$1,Districts,0))*'Blend Sheet'!$AS76)</f>
        <v>#N/A</v>
      </c>
      <c r="M73" s="191"/>
      <c r="N73" s="34" t="e">
        <f>D73/'Blend Sheet'!$BA76</f>
        <v>#N/A</v>
      </c>
      <c r="O73" s="34" t="e">
        <f>E73/'Blend Sheet'!$BA76</f>
        <v>#N/A</v>
      </c>
      <c r="P73" s="34" t="e">
        <f>G73/'Blend Sheet'!$BA76</f>
        <v>#N/A</v>
      </c>
      <c r="Q73" s="34" t="e">
        <f>H73/'Blend Sheet'!$BA76</f>
        <v>#N/A</v>
      </c>
      <c r="R73" s="34" t="e">
        <f>I73/'Blend Sheet'!$BA76</f>
        <v>#N/A</v>
      </c>
      <c r="S73" s="34" t="e">
        <f>J73/'Blend Sheet'!$BA76</f>
        <v>#N/A</v>
      </c>
      <c r="T73" s="34" t="e">
        <f>K73/'Blend Sheet'!$BA76</f>
        <v>#N/A</v>
      </c>
      <c r="U73" s="34" t="e">
        <f>L73/'Blend Sheet'!$BA76</f>
        <v>#N/A</v>
      </c>
    </row>
    <row r="74" spans="1:21" x14ac:dyDescent="0.25">
      <c r="A74" t="str">
        <f>'Blend Sheet'!A77</f>
        <v>SUPERLITEmix 1100x</v>
      </c>
      <c r="B74" s="5" t="e">
        <f>(INDEX(ItemCosts,MATCH('Blend Sheet'!$C$4,ItemNum,0),MATCH(B$1,Districts,0))*'Blend Sheet'!$C77)+(INDEX(ItemCosts,MATCH('Blend Sheet'!$D$4,ItemNum,0),MATCH(B$1,Districts,0))*'Blend Sheet'!$D77)+(INDEX(ItemCosts,MATCH('Blend Sheet'!$E$4,ItemNum,0),MATCH(B$1,Districts,0))*'Blend Sheet'!$E77)+(INDEX(ItemCosts,MATCH('Blend Sheet'!$F$4,ItemNum,0),MATCH(B$1,Districts,0))*'Blend Sheet'!$F77)+(INDEX(ItemCosts,MATCH('Blend Sheet'!$G$4,ItemNum,0),MATCH(B$1,Districts,0))*'Blend Sheet'!$G77)+(INDEX(ItemCosts,MATCH('Blend Sheet'!$H$4,ItemNum,0),MATCH(B$1,Districts,0))*'Blend Sheet'!$H77)+(INDEX(ItemCosts,MATCH('Blend Sheet'!$I$4,ItemNum,0),MATCH(B$1,Districts,0))*'Blend Sheet'!$I77)+(INDEX(ItemCosts,MATCH('Blend Sheet'!$J$4,ItemNum,0),MATCH(B$1,Districts,0))*'Blend Sheet'!$J77)+(INDEX(ItemCosts,MATCH('Blend Sheet'!$K$4,ItemNum,0),MATCH(B$1,Districts,0))*'Blend Sheet'!$K77)+(INDEX(ItemCosts,MATCH('Blend Sheet'!$L$4,ItemNum,0),MATCH(B$1,Districts,0))*'Blend Sheet'!$L77)+(INDEX(ItemCosts,MATCH('Blend Sheet'!$M$4,ItemNum,0),MATCH(B$1,Districts,0))*'Blend Sheet'!$M77)+(INDEX(ItemCosts,MATCH('Blend Sheet'!$N$4,ItemNum,0),MATCH(B$1,Districts,0))*'Blend Sheet'!$N77)+(INDEX(ItemCosts,MATCH('Blend Sheet'!$O$4,ItemNum,0),MATCH(B$1,Districts,0))*'Blend Sheet'!$O77)+(INDEX(ItemCosts,MATCH('Blend Sheet'!$P$4,ItemNum,0),MATCH(B$1,Districts,0))*'Blend Sheet'!$P77)+(INDEX(ItemCosts,MATCH('Blend Sheet'!$Q$4,ItemNum,0),MATCH(B$1,Districts,0))*'Blend Sheet'!$Q77)+(INDEX(ItemCosts,MATCH('Blend Sheet'!$R$4,ItemNum,0),MATCH(B$1,Districts,0))*'Blend Sheet'!$R77)+(INDEX(ItemCosts,MATCH('Blend Sheet'!$S$4,ItemNum,0),MATCH(B$1,Districts,0))*'Blend Sheet'!$S77)+(INDEX(ItemCosts,MATCH('Blend Sheet'!$T$4,ItemNum,0),MATCH(B$1,Districts,0))*'Blend Sheet'!$T77)+(INDEX(ItemCosts,MATCH('Blend Sheet'!$U$4,ItemNum,0),MATCH(B$1,Districts,0))*'Blend Sheet'!$U77)+(INDEX(ItemCosts,MATCH('Blend Sheet'!$V$4,ItemNum,0),MATCH(B$1,Districts,0))*'Blend Sheet'!$V77)+(INDEX(ItemCosts,MATCH('Blend Sheet'!$W$4,ItemNum,0),MATCH(B$1,Districts,0))*'Blend Sheet'!$W77)+(INDEX(ItemCosts,MATCH('Blend Sheet'!$X$4,ItemNum,0),MATCH(B$1,Districts,0))*'Blend Sheet'!$X77)+(INDEX(ItemCosts,MATCH('Blend Sheet'!$Y$4,ItemNum,0),MATCH(B$1,Districts,0))*'Blend Sheet'!$Y77)+(INDEX(ItemCosts,MATCH('Blend Sheet'!$Z$4,ItemNum,0),MATCH(B$1,Districts,0))*'Blend Sheet'!$Z77)+(INDEX(ItemCosts,MATCH('Blend Sheet'!$AA$4,ItemNum,0),MATCH(B$1,Districts,0))*'Blend Sheet'!$AA77)+(INDEX(ItemCosts,MATCH('Blend Sheet'!$AB$4,ItemNum,0),MATCH(B$1,Districts,0))*'Blend Sheet'!$AB77)+(INDEX(ItemCosts,MATCH('Blend Sheet'!$AC$4,ItemNum,0),MATCH(B$1,Districts,0))*'Blend Sheet'!$AC77)+(INDEX(ItemCosts,MATCH('Blend Sheet'!$AD$4,ItemNum,0),MATCH(B$1,Districts,0))*'Blend Sheet'!$AD77)+(INDEX(ItemCosts,MATCH('Blend Sheet'!$AE$4,ItemNum,0),MATCH(B$1,Districts,0))*'Blend Sheet'!$AE77)+(INDEX(ItemCosts,MATCH('Blend Sheet'!$AF$4,ItemNum,0),MATCH(B$1,Districts,0))*'Blend Sheet'!$AF77)+(INDEX(ItemCosts,MATCH('Blend Sheet'!$AG$4,ItemNum,0),MATCH(B$1,Districts,0))*'Blend Sheet'!$AG77)+(INDEX(ItemCosts,MATCH('Blend Sheet'!$AH$4,ItemNum,0),MATCH(B$1,Districts,0))*'Blend Sheet'!$AH77)+(INDEX(ItemCosts,MATCH('Blend Sheet'!$AI$4,ItemNum,0),MATCH(B$1,Districts,0))*'Blend Sheet'!$AI77)+(INDEX(ItemCosts,MATCH('Blend Sheet'!$AJ$4,ItemNum,0),MATCH(B$1,Districts,0))*'Blend Sheet'!$AJ77)+(INDEX(ItemCosts,MATCH('Blend Sheet'!$AK$4,ItemNum,0),MATCH(B$1,Districts,0))*'Blend Sheet'!$AK77)+(INDEX(ItemCosts,MATCH('Blend Sheet'!$AL$4,ItemNum,0),MATCH(B$1,Districts,0))*'Blend Sheet'!$AL77)+(INDEX(ItemCosts,MATCH('Blend Sheet'!$AM$4,ItemNum,0),MATCH(B$1,Districts,0))*'Blend Sheet'!$AM77)+(INDEX(ItemCosts,MATCH('Blend Sheet'!$AN$4,ItemNum,0),MATCH(B$1,Districts,0))*'Blend Sheet'!$AN77)+(INDEX(ItemCosts,MATCH('Blend Sheet'!$AO$4,ItemNum,0),MATCH(B$1,Districts,0))*'Blend Sheet'!$AO77)+(INDEX(ItemCosts,MATCH('Blend Sheet'!$AP$4,ItemNum,0),MATCH(B$1,Districts,0))*'Blend Sheet'!$AP77)+(INDEX(ItemCosts,MATCH('Blend Sheet'!$AQ$4,ItemNum,0),MATCH(B$1,Districts,0))*'Blend Sheet'!$AQ77)+(INDEX(ItemCosts,MATCH('Blend Sheet'!$AR$4,ItemNum,0),MATCH(B$1,Districts,0))*'Blend Sheet'!$AR77)+(INDEX(ItemCosts,MATCH('Blend Sheet'!$AS$4,ItemNum,0),MATCH(B$1,Districts,0))*'Blend Sheet'!$AS77)</f>
        <v>#N/A</v>
      </c>
      <c r="C74" s="5" t="e">
        <f>(INDEX(ItemCosts,MATCH('Blend Sheet'!$C$4,ItemNum,0),MATCH(C$1,Districts,0))*'Blend Sheet'!$C77)+(INDEX(ItemCosts,MATCH('Blend Sheet'!$D$4,ItemNum,0),MATCH(C$1,Districts,0))*'Blend Sheet'!$D77)+(INDEX(ItemCosts,MATCH('Blend Sheet'!$E$4,ItemNum,0),MATCH(C$1,Districts,0))*'Blend Sheet'!$E77)+(INDEX(ItemCosts,MATCH('Blend Sheet'!$F$4,ItemNum,0),MATCH(C$1,Districts,0))*'Blend Sheet'!$F77)+(INDEX(ItemCosts,MATCH('Blend Sheet'!$G$4,ItemNum,0),MATCH(C$1,Districts,0))*'Blend Sheet'!$G77)+(INDEX(ItemCosts,MATCH('Blend Sheet'!$H$4,ItemNum,0),MATCH(C$1,Districts,0))*'Blend Sheet'!$H77)+(INDEX(ItemCosts,MATCH('Blend Sheet'!$I$4,ItemNum,0),MATCH(C$1,Districts,0))*'Blend Sheet'!$I77)+(INDEX(ItemCosts,MATCH('Blend Sheet'!$J$4,ItemNum,0),MATCH(C$1,Districts,0))*'Blend Sheet'!$J77)+(INDEX(ItemCosts,MATCH('Blend Sheet'!$K$4,ItemNum,0),MATCH(C$1,Districts,0))*'Blend Sheet'!$K77)+(INDEX(ItemCosts,MATCH('Blend Sheet'!$L$4,ItemNum,0),MATCH(C$1,Districts,0))*'Blend Sheet'!$L77)+(INDEX(ItemCosts,MATCH('Blend Sheet'!$M$4,ItemNum,0),MATCH(C$1,Districts,0))*'Blend Sheet'!$M77)+(INDEX(ItemCosts,MATCH('Blend Sheet'!$N$4,ItemNum,0),MATCH(C$1,Districts,0))*'Blend Sheet'!$N77)+(INDEX(ItemCosts,MATCH('Blend Sheet'!$O$4,ItemNum,0),MATCH(C$1,Districts,0))*'Blend Sheet'!$O77)+(INDEX(ItemCosts,MATCH('Blend Sheet'!$P$4,ItemNum,0),MATCH(C$1,Districts,0))*'Blend Sheet'!$P77)+(INDEX(ItemCosts,MATCH('Blend Sheet'!$Q$4,ItemNum,0),MATCH(C$1,Districts,0))*'Blend Sheet'!$Q77)+(INDEX(ItemCosts,MATCH('Blend Sheet'!$R$4,ItemNum,0),MATCH(C$1,Districts,0))*'Blend Sheet'!$R77)+(INDEX(ItemCosts,MATCH('Blend Sheet'!$S$4,ItemNum,0),MATCH(C$1,Districts,0))*'Blend Sheet'!$S77)+(INDEX(ItemCosts,MATCH('Blend Sheet'!$T$4,ItemNum,0),MATCH(C$1,Districts,0))*'Blend Sheet'!$T77)+(INDEX(ItemCosts,MATCH('Blend Sheet'!$U$4,ItemNum,0),MATCH(C$1,Districts,0))*'Blend Sheet'!$U77)+(INDEX(ItemCosts,MATCH('Blend Sheet'!$V$4,ItemNum,0),MATCH(C$1,Districts,0))*'Blend Sheet'!$V77)+(INDEX(ItemCosts,MATCH('Blend Sheet'!$W$4,ItemNum,0),MATCH(C$1,Districts,0))*'Blend Sheet'!$W77)+(INDEX(ItemCosts,MATCH('Blend Sheet'!$X$4,ItemNum,0),MATCH(C$1,Districts,0))*'Blend Sheet'!$X77)+(INDEX(ItemCosts,MATCH('Blend Sheet'!$Y$4,ItemNum,0),MATCH(C$1,Districts,0))*'Blend Sheet'!$Y77)+(INDEX(ItemCosts,MATCH('Blend Sheet'!$Z$4,ItemNum,0),MATCH(C$1,Districts,0))*'Blend Sheet'!$Z77)+(INDEX(ItemCosts,MATCH('Blend Sheet'!$AA$4,ItemNum,0),MATCH(C$1,Districts,0))*'Blend Sheet'!$AA77)+(INDEX(ItemCosts,MATCH('Blend Sheet'!$AB$4,ItemNum,0),MATCH(C$1,Districts,0))*'Blend Sheet'!$AB77)+(INDEX(ItemCosts,MATCH('Blend Sheet'!$AC$4,ItemNum,0),MATCH(C$1,Districts,0))*'Blend Sheet'!$AC77)+(INDEX(ItemCosts,MATCH('Blend Sheet'!$AD$4,ItemNum,0),MATCH(C$1,Districts,0))*'Blend Sheet'!$AD77)+(INDEX(ItemCosts,MATCH('Blend Sheet'!$AE$4,ItemNum,0),MATCH(C$1,Districts,0))*'Blend Sheet'!$AE77)+(INDEX(ItemCosts,MATCH('Blend Sheet'!$AF$4,ItemNum,0),MATCH(C$1,Districts,0))*'Blend Sheet'!$AF77)+(INDEX(ItemCosts,MATCH('Blend Sheet'!$AG$4,ItemNum,0),MATCH(C$1,Districts,0))*'Blend Sheet'!$AG77)+(INDEX(ItemCosts,MATCH('Blend Sheet'!$AH$4,ItemNum,0),MATCH(C$1,Districts,0))*'Blend Sheet'!$AH77)+(INDEX(ItemCosts,MATCH('Blend Sheet'!$AI$4,ItemNum,0),MATCH(C$1,Districts,0))*'Blend Sheet'!$AI77)+(INDEX(ItemCosts,MATCH('Blend Sheet'!$AJ$4,ItemNum,0),MATCH(C$1,Districts,0))*'Blend Sheet'!$AJ77)+(INDEX(ItemCosts,MATCH('Blend Sheet'!$AK$4,ItemNum,0),MATCH(C$1,Districts,0))*'Blend Sheet'!$AK77)+(INDEX(ItemCosts,MATCH('Blend Sheet'!$AL$4,ItemNum,0),MATCH(C$1,Districts,0))*'Blend Sheet'!$AL77)+(INDEX(ItemCosts,MATCH('Blend Sheet'!$AM$4,ItemNum,0),MATCH(C$1,Districts,0))*'Blend Sheet'!$AM77)+(INDEX(ItemCosts,MATCH('Blend Sheet'!$AN$4,ItemNum,0),MATCH(C$1,Districts,0))*'Blend Sheet'!$AN77)+(INDEX(ItemCosts,MATCH('Blend Sheet'!$AO$4,ItemNum,0),MATCH(C$1,Districts,0))*'Blend Sheet'!$AO77)+(INDEX(ItemCosts,MATCH('Blend Sheet'!$AP$4,ItemNum,0),MATCH(C$1,Districts,0))*'Blend Sheet'!$AP77)+(INDEX(ItemCosts,MATCH('Blend Sheet'!$AQ$4,ItemNum,0),MATCH(C$1,Districts,0))*'Blend Sheet'!$AQ77)+(INDEX(ItemCosts,MATCH('Blend Sheet'!$AR$4,ItemNum,0),MATCH(C$1,Districts,0))*'Blend Sheet'!$AR77)+(INDEX(ItemCosts,MATCH('Blend Sheet'!$AS$4,ItemNum,0),MATCH(C$1,Districts,0))*'Blend Sheet'!$AS77)</f>
        <v>#N/A</v>
      </c>
      <c r="D74" s="5" t="e">
        <f>(INDEX(ItemCosts,MATCH('Blend Sheet'!$C$4,ItemNum,0),MATCH(D$1,Districts,0))*'Blend Sheet'!$C77)+(INDEX(ItemCosts,MATCH('Blend Sheet'!$D$4,ItemNum,0),MATCH(D$1,Districts,0))*'Blend Sheet'!$D77)+(INDEX(ItemCosts,MATCH('Blend Sheet'!$E$4,ItemNum,0),MATCH(D$1,Districts,0))*'Blend Sheet'!$E77)+(INDEX(ItemCosts,MATCH('Blend Sheet'!$F$4,ItemNum,0),MATCH(D$1,Districts,0))*'Blend Sheet'!$F77)+(INDEX(ItemCosts,MATCH('Blend Sheet'!$G$4,ItemNum,0),MATCH(D$1,Districts,0))*'Blend Sheet'!$G77)+(INDEX(ItemCosts,MATCH('Blend Sheet'!$H$4,ItemNum,0),MATCH(D$1,Districts,0))*'Blend Sheet'!$H77)+(INDEX(ItemCosts,MATCH('Blend Sheet'!$I$4,ItemNum,0),MATCH(D$1,Districts,0))*'Blend Sheet'!$I77)+(INDEX(ItemCosts,MATCH('Blend Sheet'!$J$4,ItemNum,0),MATCH(D$1,Districts,0))*'Blend Sheet'!$J77)+(INDEX(ItemCosts,MATCH('Blend Sheet'!$K$4,ItemNum,0),MATCH(D$1,Districts,0))*'Blend Sheet'!$K77)+(INDEX(ItemCosts,MATCH('Blend Sheet'!$L$4,ItemNum,0),MATCH(D$1,Districts,0))*'Blend Sheet'!$L77)+(INDEX(ItemCosts,MATCH('Blend Sheet'!$M$4,ItemNum,0),MATCH(D$1,Districts,0))*'Blend Sheet'!$M77)+(INDEX(ItemCosts,MATCH('Blend Sheet'!$N$4,ItemNum,0),MATCH(D$1,Districts,0))*'Blend Sheet'!$N77)+(INDEX(ItemCosts,MATCH('Blend Sheet'!$O$4,ItemNum,0),MATCH(D$1,Districts,0))*'Blend Sheet'!$O77)+(INDEX(ItemCosts,MATCH('Blend Sheet'!$P$4,ItemNum,0),MATCH(D$1,Districts,0))*'Blend Sheet'!$P77)+(INDEX(ItemCosts,MATCH('Blend Sheet'!$Q$4,ItemNum,0),MATCH(D$1,Districts,0))*'Blend Sheet'!$Q77)+(INDEX(ItemCosts,MATCH('Blend Sheet'!$R$4,ItemNum,0),MATCH(D$1,Districts,0))*'Blend Sheet'!$R77)+(INDEX(ItemCosts,MATCH('Blend Sheet'!$S$4,ItemNum,0),MATCH(D$1,Districts,0))*'Blend Sheet'!$S77)+(INDEX(ItemCosts,MATCH('Blend Sheet'!$T$4,ItemNum,0),MATCH(D$1,Districts,0))*'Blend Sheet'!$T77)+(INDEX(ItemCosts,MATCH('Blend Sheet'!$U$4,ItemNum,0),MATCH(D$1,Districts,0))*'Blend Sheet'!$U77)+(INDEX(ItemCosts,MATCH('Blend Sheet'!$V$4,ItemNum,0),MATCH(D$1,Districts,0))*'Blend Sheet'!$V77)+(INDEX(ItemCosts,MATCH('Blend Sheet'!$W$4,ItemNum,0),MATCH(D$1,Districts,0))*'Blend Sheet'!$W77)+(INDEX(ItemCosts,MATCH('Blend Sheet'!$X$4,ItemNum,0),MATCH(D$1,Districts,0))*'Blend Sheet'!$X77)+(INDEX(ItemCosts,MATCH('Blend Sheet'!$Y$4,ItemNum,0),MATCH(D$1,Districts,0))*'Blend Sheet'!$Y77)+(INDEX(ItemCosts,MATCH('Blend Sheet'!$Z$4,ItemNum,0),MATCH(D$1,Districts,0))*'Blend Sheet'!$Z77)+(INDEX(ItemCosts,MATCH('Blend Sheet'!$AA$4,ItemNum,0),MATCH(D$1,Districts,0))*'Blend Sheet'!$AA77)+(INDEX(ItemCosts,MATCH('Blend Sheet'!$AB$4,ItemNum,0),MATCH(D$1,Districts,0))*'Blend Sheet'!$AB77)+(INDEX(ItemCosts,MATCH('Blend Sheet'!$AC$4,ItemNum,0),MATCH(D$1,Districts,0))*'Blend Sheet'!$AC77)+(INDEX(ItemCosts,MATCH('Blend Sheet'!$AD$4,ItemNum,0),MATCH(D$1,Districts,0))*'Blend Sheet'!$AD77)+(INDEX(ItemCosts,MATCH('Blend Sheet'!$AE$4,ItemNum,0),MATCH(D$1,Districts,0))*'Blend Sheet'!$AE77)+(INDEX(ItemCosts,MATCH('Blend Sheet'!$AF$4,ItemNum,0),MATCH(D$1,Districts,0))*'Blend Sheet'!$AF77)+(INDEX(ItemCosts,MATCH('Blend Sheet'!$AG$4,ItemNum,0),MATCH(D$1,Districts,0))*'Blend Sheet'!$AG77)+(INDEX(ItemCosts,MATCH('Blend Sheet'!$AH$4,ItemNum,0),MATCH(D$1,Districts,0))*'Blend Sheet'!$AH77)+(INDEX(ItemCosts,MATCH('Blend Sheet'!$AI$4,ItemNum,0),MATCH(D$1,Districts,0))*'Blend Sheet'!$AI77)+(INDEX(ItemCosts,MATCH('Blend Sheet'!$AJ$4,ItemNum,0),MATCH(D$1,Districts,0))*'Blend Sheet'!$AJ77)+(INDEX(ItemCosts,MATCH('Blend Sheet'!$AK$4,ItemNum,0),MATCH(D$1,Districts,0))*'Blend Sheet'!$AK77)+(INDEX(ItemCosts,MATCH('Blend Sheet'!$AL$4,ItemNum,0),MATCH(D$1,Districts,0))*'Blend Sheet'!$AL77)+(INDEX(ItemCosts,MATCH('Blend Sheet'!$AM$4,ItemNum,0),MATCH(D$1,Districts,0))*'Blend Sheet'!$AM77)+(INDEX(ItemCosts,MATCH('Blend Sheet'!$AN$4,ItemNum,0),MATCH(D$1,Districts,0))*'Blend Sheet'!$AN77)+(INDEX(ItemCosts,MATCH('Blend Sheet'!$AO$4,ItemNum,0),MATCH(D$1,Districts,0))*'Blend Sheet'!$AO77)+(INDEX(ItemCosts,MATCH('Blend Sheet'!$AP$4,ItemNum,0),MATCH(D$1,Districts,0))*'Blend Sheet'!$AP77)+(INDEX(ItemCosts,MATCH('Blend Sheet'!$AQ$4,ItemNum,0),MATCH(D$1,Districts,0))*'Blend Sheet'!$AQ77)+(INDEX(ItemCosts,MATCH('Blend Sheet'!$AR$4,ItemNum,0),MATCH(D$1,Districts,0))*'Blend Sheet'!$AR77)+(INDEX(ItemCosts,MATCH('Blend Sheet'!$AS$4,ItemNum,0),MATCH(D$1,Districts,0))*'Blend Sheet'!$AS77)</f>
        <v>#N/A</v>
      </c>
      <c r="E74" s="5" t="e">
        <f>(INDEX(ItemCosts,MATCH('Blend Sheet'!$C$4,ItemNum,0),MATCH(E$1,Districts,0))*'Blend Sheet'!$C77)+(INDEX(ItemCosts,MATCH('Blend Sheet'!$D$4,ItemNum,0),MATCH(E$1,Districts,0))*'Blend Sheet'!$D77)+(INDEX(ItemCosts,MATCH('Blend Sheet'!$E$4,ItemNum,0),MATCH(E$1,Districts,0))*'Blend Sheet'!$E77)+(INDEX(ItemCosts,MATCH('Blend Sheet'!$F$4,ItemNum,0),MATCH(E$1,Districts,0))*'Blend Sheet'!$F77)+(INDEX(ItemCosts,MATCH('Blend Sheet'!$G$4,ItemNum,0),MATCH(E$1,Districts,0))*'Blend Sheet'!$G77)+(INDEX(ItemCosts,MATCH('Blend Sheet'!$H$4,ItemNum,0),MATCH(E$1,Districts,0))*'Blend Sheet'!$H77)+(INDEX(ItemCosts,MATCH('Blend Sheet'!$I$4,ItemNum,0),MATCH(E$1,Districts,0))*'Blend Sheet'!$I77)+(INDEX(ItemCosts,MATCH('Blend Sheet'!$J$4,ItemNum,0),MATCH(E$1,Districts,0))*'Blend Sheet'!$J77)+(INDEX(ItemCosts,MATCH('Blend Sheet'!$K$4,ItemNum,0),MATCH(E$1,Districts,0))*'Blend Sheet'!$K77)+(INDEX(ItemCosts,MATCH('Blend Sheet'!$L$4,ItemNum,0),MATCH(E$1,Districts,0))*'Blend Sheet'!$L77)+(INDEX(ItemCosts,MATCH('Blend Sheet'!$M$4,ItemNum,0),MATCH(E$1,Districts,0))*'Blend Sheet'!$M77)+(INDEX(ItemCosts,MATCH('Blend Sheet'!$N$4,ItemNum,0),MATCH(E$1,Districts,0))*'Blend Sheet'!$N77)+(INDEX(ItemCosts,MATCH('Blend Sheet'!$O$4,ItemNum,0),MATCH(E$1,Districts,0))*'Blend Sheet'!$O77)+(INDEX(ItemCosts,MATCH('Blend Sheet'!$P$4,ItemNum,0),MATCH(E$1,Districts,0))*'Blend Sheet'!$P77)+(INDEX(ItemCosts,MATCH('Blend Sheet'!$Q$4,ItemNum,0),MATCH(E$1,Districts,0))*'Blend Sheet'!$Q77)+(INDEX(ItemCosts,MATCH('Blend Sheet'!$R$4,ItemNum,0),MATCH(E$1,Districts,0))*'Blend Sheet'!$R77)+(INDEX(ItemCosts,MATCH('Blend Sheet'!$S$4,ItemNum,0),MATCH(E$1,Districts,0))*'Blend Sheet'!$S77)+(INDEX(ItemCosts,MATCH('Blend Sheet'!$T$4,ItemNum,0),MATCH(E$1,Districts,0))*'Blend Sheet'!$T77)+(INDEX(ItemCosts,MATCH('Blend Sheet'!$U$4,ItemNum,0),MATCH(E$1,Districts,0))*'Blend Sheet'!$U77)+(INDEX(ItemCosts,MATCH('Blend Sheet'!$V$4,ItemNum,0),MATCH(E$1,Districts,0))*'Blend Sheet'!$V77)+(INDEX(ItemCosts,MATCH('Blend Sheet'!$W$4,ItemNum,0),MATCH(E$1,Districts,0))*'Blend Sheet'!$W77)+(INDEX(ItemCosts,MATCH('Blend Sheet'!$X$4,ItemNum,0),MATCH(E$1,Districts,0))*'Blend Sheet'!$X77)+(INDEX(ItemCosts,MATCH('Blend Sheet'!$Y$4,ItemNum,0),MATCH(E$1,Districts,0))*'Blend Sheet'!$Y77)+(INDEX(ItemCosts,MATCH('Blend Sheet'!$Z$4,ItemNum,0),MATCH(E$1,Districts,0))*'Blend Sheet'!$Z77)+(INDEX(ItemCosts,MATCH('Blend Sheet'!$AA$4,ItemNum,0),MATCH(E$1,Districts,0))*'Blend Sheet'!$AA77)+(INDEX(ItemCosts,MATCH('Blend Sheet'!$AB$4,ItemNum,0),MATCH(E$1,Districts,0))*'Blend Sheet'!$AB77)+(INDEX(ItemCosts,MATCH('Blend Sheet'!$AC$4,ItemNum,0),MATCH(E$1,Districts,0))*'Blend Sheet'!$AC77)+(INDEX(ItemCosts,MATCH('Blend Sheet'!$AD$4,ItemNum,0),MATCH(E$1,Districts,0))*'Blend Sheet'!$AD77)+(INDEX(ItemCosts,MATCH('Blend Sheet'!$AE$4,ItemNum,0),MATCH(E$1,Districts,0))*'Blend Sheet'!$AE77)+(INDEX(ItemCosts,MATCH('Blend Sheet'!$AF$4,ItemNum,0),MATCH(E$1,Districts,0))*'Blend Sheet'!$AF77)+(INDEX(ItemCosts,MATCH('Blend Sheet'!$AG$4,ItemNum,0),MATCH(E$1,Districts,0))*'Blend Sheet'!$AG77)+(INDEX(ItemCosts,MATCH('Blend Sheet'!$AH$4,ItemNum,0),MATCH(E$1,Districts,0))*'Blend Sheet'!$AH77)+(INDEX(ItemCosts,MATCH('Blend Sheet'!$AI$4,ItemNum,0),MATCH(E$1,Districts,0))*'Blend Sheet'!$AI77)+(INDEX(ItemCosts,MATCH('Blend Sheet'!$AJ$4,ItemNum,0),MATCH(E$1,Districts,0))*'Blend Sheet'!$AJ77)+(INDEX(ItemCosts,MATCH('Blend Sheet'!$AK$4,ItemNum,0),MATCH(E$1,Districts,0))*'Blend Sheet'!$AK77)+(INDEX(ItemCosts,MATCH('Blend Sheet'!$AL$4,ItemNum,0),MATCH(E$1,Districts,0))*'Blend Sheet'!$AL77)+(INDEX(ItemCosts,MATCH('Blend Sheet'!$AM$4,ItemNum,0),MATCH(E$1,Districts,0))*'Blend Sheet'!$AM77)+(INDEX(ItemCosts,MATCH('Blend Sheet'!$AN$4,ItemNum,0),MATCH(E$1,Districts,0))*'Blend Sheet'!$AN77)+(INDEX(ItemCosts,MATCH('Blend Sheet'!$AO$4,ItemNum,0),MATCH(E$1,Districts,0))*'Blend Sheet'!$AO77)+(INDEX(ItemCosts,MATCH('Blend Sheet'!$AP$4,ItemNum,0),MATCH(E$1,Districts,0))*'Blend Sheet'!$AP77)+(INDEX(ItemCosts,MATCH('Blend Sheet'!$AQ$4,ItemNum,0),MATCH(E$1,Districts,0))*'Blend Sheet'!$AQ77)+(INDEX(ItemCosts,MATCH('Blend Sheet'!$AR$4,ItemNum,0),MATCH(E$1,Districts,0))*'Blend Sheet'!$AR77)+(INDEX(ItemCosts,MATCH('Blend Sheet'!$AS$4,ItemNum,0),MATCH(E$1,Districts,0))*'Blend Sheet'!$AS77)</f>
        <v>#N/A</v>
      </c>
      <c r="F74" s="5" t="e">
        <f>(INDEX(ItemCosts,MATCH('Blend Sheet'!$C$4,ItemNum,0),MATCH(F$1,Districts,0))*'Blend Sheet'!$C77)+(INDEX(ItemCosts,MATCH('Blend Sheet'!$D$4,ItemNum,0),MATCH(F$1,Districts,0))*'Blend Sheet'!$D77)+(INDEX(ItemCosts,MATCH('Blend Sheet'!$E$4,ItemNum,0),MATCH(F$1,Districts,0))*'Blend Sheet'!$E77)+(INDEX(ItemCosts,MATCH('Blend Sheet'!$F$4,ItemNum,0),MATCH(F$1,Districts,0))*'Blend Sheet'!$F77)+(INDEX(ItemCosts,MATCH('Blend Sheet'!$G$4,ItemNum,0),MATCH(F$1,Districts,0))*'Blend Sheet'!$G77)+(INDEX(ItemCosts,MATCH('Blend Sheet'!$H$4,ItemNum,0),MATCH(F$1,Districts,0))*'Blend Sheet'!$H77)+(INDEX(ItemCosts,MATCH('Blend Sheet'!$I$4,ItemNum,0),MATCH(F$1,Districts,0))*'Blend Sheet'!$I77)+(INDEX(ItemCosts,MATCH('Blend Sheet'!$J$4,ItemNum,0),MATCH(F$1,Districts,0))*'Blend Sheet'!$J77)+(INDEX(ItemCosts,MATCH('Blend Sheet'!$K$4,ItemNum,0),MATCH(F$1,Districts,0))*'Blend Sheet'!$K77)+(INDEX(ItemCosts,MATCH('Blend Sheet'!$L$4,ItemNum,0),MATCH(F$1,Districts,0))*'Blend Sheet'!$L77)+(INDEX(ItemCosts,MATCH('Blend Sheet'!$M$4,ItemNum,0),MATCH(F$1,Districts,0))*'Blend Sheet'!$M77)+(INDEX(ItemCosts,MATCH('Blend Sheet'!$N$4,ItemNum,0),MATCH(F$1,Districts,0))*'Blend Sheet'!$N77)+(INDEX(ItemCosts,MATCH('Blend Sheet'!$O$4,ItemNum,0),MATCH(F$1,Districts,0))*'Blend Sheet'!$O77)+(INDEX(ItemCosts,MATCH('Blend Sheet'!$P$4,ItemNum,0),MATCH(F$1,Districts,0))*'Blend Sheet'!$P77)+(INDEX(ItemCosts,MATCH('Blend Sheet'!$Q$4,ItemNum,0),MATCH(F$1,Districts,0))*'Blend Sheet'!$Q77)+(INDEX(ItemCosts,MATCH('Blend Sheet'!$R$4,ItemNum,0),MATCH(F$1,Districts,0))*'Blend Sheet'!$R77)+(INDEX(ItemCosts,MATCH('Blend Sheet'!$S$4,ItemNum,0),MATCH(F$1,Districts,0))*'Blend Sheet'!$S77)+(INDEX(ItemCosts,MATCH('Blend Sheet'!$T$4,ItemNum,0),MATCH(F$1,Districts,0))*'Blend Sheet'!$T77)+(INDEX(ItemCosts,MATCH('Blend Sheet'!$U$4,ItemNum,0),MATCH(F$1,Districts,0))*'Blend Sheet'!$U77)+(INDEX(ItemCosts,MATCH('Blend Sheet'!$V$4,ItemNum,0),MATCH(F$1,Districts,0))*'Blend Sheet'!$V77)+(INDEX(ItemCosts,MATCH('Blend Sheet'!$W$4,ItemNum,0),MATCH(F$1,Districts,0))*'Blend Sheet'!$W77)+(INDEX(ItemCosts,MATCH('Blend Sheet'!$X$4,ItemNum,0),MATCH(F$1,Districts,0))*'Blend Sheet'!$X77)+(INDEX(ItemCosts,MATCH('Blend Sheet'!$Y$4,ItemNum,0),MATCH(F$1,Districts,0))*'Blend Sheet'!$Y77)+(INDEX(ItemCosts,MATCH('Blend Sheet'!$Z$4,ItemNum,0),MATCH(F$1,Districts,0))*'Blend Sheet'!$Z77)+(INDEX(ItemCosts,MATCH('Blend Sheet'!$AA$4,ItemNum,0),MATCH(F$1,Districts,0))*'Blend Sheet'!$AA77)+(INDEX(ItemCosts,MATCH('Blend Sheet'!$AB$4,ItemNum,0),MATCH(F$1,Districts,0))*'Blend Sheet'!$AB77)+(INDEX(ItemCosts,MATCH('Blend Sheet'!$AC$4,ItemNum,0),MATCH(F$1,Districts,0))*'Blend Sheet'!$AC77)+(INDEX(ItemCosts,MATCH('Blend Sheet'!$AD$4,ItemNum,0),MATCH(F$1,Districts,0))*'Blend Sheet'!$AD77)+(INDEX(ItemCosts,MATCH('Blend Sheet'!$AE$4,ItemNum,0),MATCH(F$1,Districts,0))*'Blend Sheet'!$AE77)+(INDEX(ItemCosts,MATCH('Blend Sheet'!$AF$4,ItemNum,0),MATCH(F$1,Districts,0))*'Blend Sheet'!$AF77)+(INDEX(ItemCosts,MATCH('Blend Sheet'!$AG$4,ItemNum,0),MATCH(F$1,Districts,0))*'Blend Sheet'!$AG77)+(INDEX(ItemCosts,MATCH('Blend Sheet'!$AH$4,ItemNum,0),MATCH(F$1,Districts,0))*'Blend Sheet'!$AH77)+(INDEX(ItemCosts,MATCH('Blend Sheet'!$AI$4,ItemNum,0),MATCH(F$1,Districts,0))*'Blend Sheet'!$AI77)+(INDEX(ItemCosts,MATCH('Blend Sheet'!$AJ$4,ItemNum,0),MATCH(F$1,Districts,0))*'Blend Sheet'!$AJ77)+(INDEX(ItemCosts,MATCH('Blend Sheet'!$AK$4,ItemNum,0),MATCH(F$1,Districts,0))*'Blend Sheet'!$AK77)+(INDEX(ItemCosts,MATCH('Blend Sheet'!$AL$4,ItemNum,0),MATCH(F$1,Districts,0))*'Blend Sheet'!$AL77)+(INDEX(ItemCosts,MATCH('Blend Sheet'!$AM$4,ItemNum,0),MATCH(F$1,Districts,0))*'Blend Sheet'!$AM77)+(INDEX(ItemCosts,MATCH('Blend Sheet'!$AN$4,ItemNum,0),MATCH(F$1,Districts,0))*'Blend Sheet'!$AN77)+(INDEX(ItemCosts,MATCH('Blend Sheet'!$AO$4,ItemNum,0),MATCH(F$1,Districts,0))*'Blend Sheet'!$AO77)+(INDEX(ItemCosts,MATCH('Blend Sheet'!$AP$4,ItemNum,0),MATCH(F$1,Districts,0))*'Blend Sheet'!$AP77)+(INDEX(ItemCosts,MATCH('Blend Sheet'!$AQ$4,ItemNum,0),MATCH(F$1,Districts,0))*'Blend Sheet'!$AQ77)+(INDEX(ItemCosts,MATCH('Blend Sheet'!$AR$4,ItemNum,0),MATCH(F$1,Districts,0))*'Blend Sheet'!$AR77)+(INDEX(ItemCosts,MATCH('Blend Sheet'!$AS$4,ItemNum,0),MATCH(F$1,Districts,0))*'Blend Sheet'!$AS77)</f>
        <v>#N/A</v>
      </c>
      <c r="G74" s="5" t="e">
        <f>(INDEX(ItemCosts,MATCH('Blend Sheet'!$C$4,ItemNum,0),MATCH(G$1,Districts,0))*'Blend Sheet'!$C77)+(INDEX(ItemCosts,MATCH('Blend Sheet'!$D$4,ItemNum,0),MATCH(G$1,Districts,0))*'Blend Sheet'!$D77)+(INDEX(ItemCosts,MATCH('Blend Sheet'!$E$4,ItemNum,0),MATCH(G$1,Districts,0))*'Blend Sheet'!$E77)+(INDEX(ItemCosts,MATCH('Blend Sheet'!$F$4,ItemNum,0),MATCH(G$1,Districts,0))*'Blend Sheet'!$F77)+(INDEX(ItemCosts,MATCH('Blend Sheet'!$G$4,ItemNum,0),MATCH(G$1,Districts,0))*'Blend Sheet'!$G77)+(INDEX(ItemCosts,MATCH('Blend Sheet'!$H$4,ItemNum,0),MATCH(G$1,Districts,0))*'Blend Sheet'!$H77)+(INDEX(ItemCosts,MATCH('Blend Sheet'!$I$4,ItemNum,0),MATCH(G$1,Districts,0))*'Blend Sheet'!$I77)+(INDEX(ItemCosts,MATCH('Blend Sheet'!$J$4,ItemNum,0),MATCH(G$1,Districts,0))*'Blend Sheet'!$J77)+(INDEX(ItemCosts,MATCH('Blend Sheet'!$K$4,ItemNum,0),MATCH(G$1,Districts,0))*'Blend Sheet'!$K77)+(INDEX(ItemCosts,MATCH('Blend Sheet'!$L$4,ItemNum,0),MATCH(G$1,Districts,0))*'Blend Sheet'!$L77)+(INDEX(ItemCosts,MATCH('Blend Sheet'!$M$4,ItemNum,0),MATCH(G$1,Districts,0))*'Blend Sheet'!$M77)+(INDEX(ItemCosts,MATCH('Blend Sheet'!$N$4,ItemNum,0),MATCH(G$1,Districts,0))*'Blend Sheet'!$N77)+(INDEX(ItemCosts,MATCH('Blend Sheet'!$O$4,ItemNum,0),MATCH(G$1,Districts,0))*'Blend Sheet'!$O77)+(INDEX(ItemCosts,MATCH('Blend Sheet'!$P$4,ItemNum,0),MATCH(G$1,Districts,0))*'Blend Sheet'!$P77)+(INDEX(ItemCosts,MATCH('Blend Sheet'!$Q$4,ItemNum,0),MATCH(G$1,Districts,0))*'Blend Sheet'!$Q77)+(INDEX(ItemCosts,MATCH('Blend Sheet'!$R$4,ItemNum,0),MATCH(G$1,Districts,0))*'Blend Sheet'!$R77)+(INDEX(ItemCosts,MATCH('Blend Sheet'!$S$4,ItemNum,0),MATCH(G$1,Districts,0))*'Blend Sheet'!$S77)+(INDEX(ItemCosts,MATCH('Blend Sheet'!$T$4,ItemNum,0),MATCH(G$1,Districts,0))*'Blend Sheet'!$T77)+(INDEX(ItemCosts,MATCH('Blend Sheet'!$U$4,ItemNum,0),MATCH(G$1,Districts,0))*'Blend Sheet'!$U77)+(INDEX(ItemCosts,MATCH('Blend Sheet'!$V$4,ItemNum,0),MATCH(G$1,Districts,0))*'Blend Sheet'!$V77)+(INDEX(ItemCosts,MATCH('Blend Sheet'!$W$4,ItemNum,0),MATCH(G$1,Districts,0))*'Blend Sheet'!$W77)+(INDEX(ItemCosts,MATCH('Blend Sheet'!$X$4,ItemNum,0),MATCH(G$1,Districts,0))*'Blend Sheet'!$X77)+(INDEX(ItemCosts,MATCH('Blend Sheet'!$Y$4,ItemNum,0),MATCH(G$1,Districts,0))*'Blend Sheet'!$Y77)+(INDEX(ItemCosts,MATCH('Blend Sheet'!$Z$4,ItemNum,0),MATCH(G$1,Districts,0))*'Blend Sheet'!$Z77)+(INDEX(ItemCosts,MATCH('Blend Sheet'!$AA$4,ItemNum,0),MATCH(G$1,Districts,0))*'Blend Sheet'!$AA77)+(INDEX(ItemCosts,MATCH('Blend Sheet'!$AB$4,ItemNum,0),MATCH(G$1,Districts,0))*'Blend Sheet'!$AB77)+(INDEX(ItemCosts,MATCH('Blend Sheet'!$AC$4,ItemNum,0),MATCH(G$1,Districts,0))*'Blend Sheet'!$AC77)+(INDEX(ItemCosts,MATCH('Blend Sheet'!$AD$4,ItemNum,0),MATCH(G$1,Districts,0))*'Blend Sheet'!$AD77)+(INDEX(ItemCosts,MATCH('Blend Sheet'!$AE$4,ItemNum,0),MATCH(G$1,Districts,0))*'Blend Sheet'!$AE77)+(INDEX(ItemCosts,MATCH('Blend Sheet'!$AF$4,ItemNum,0),MATCH(G$1,Districts,0))*'Blend Sheet'!$AF77)+(INDEX(ItemCosts,MATCH('Blend Sheet'!$AG$4,ItemNum,0),MATCH(G$1,Districts,0))*'Blend Sheet'!$AG77)+(INDEX(ItemCosts,MATCH('Blend Sheet'!$AH$4,ItemNum,0),MATCH(G$1,Districts,0))*'Blend Sheet'!$AH77)+(INDEX(ItemCosts,MATCH('Blend Sheet'!$AI$4,ItemNum,0),MATCH(G$1,Districts,0))*'Blend Sheet'!$AI77)+(INDEX(ItemCosts,MATCH('Blend Sheet'!$AJ$4,ItemNum,0),MATCH(G$1,Districts,0))*'Blend Sheet'!$AJ77)+(INDEX(ItemCosts,MATCH('Blend Sheet'!$AK$4,ItemNum,0),MATCH(G$1,Districts,0))*'Blend Sheet'!$AK77)+(INDEX(ItemCosts,MATCH('Blend Sheet'!$AL$4,ItemNum,0),MATCH(G$1,Districts,0))*'Blend Sheet'!$AL77)+(INDEX(ItemCosts,MATCH('Blend Sheet'!$AM$4,ItemNum,0),MATCH(G$1,Districts,0))*'Blend Sheet'!$AM77)+(INDEX(ItemCosts,MATCH('Blend Sheet'!$AN$4,ItemNum,0),MATCH(G$1,Districts,0))*'Blend Sheet'!$AN77)+(INDEX(ItemCosts,MATCH('Blend Sheet'!$AO$4,ItemNum,0),MATCH(G$1,Districts,0))*'Blend Sheet'!$AO77)+(INDEX(ItemCosts,MATCH('Blend Sheet'!$AP$4,ItemNum,0),MATCH(G$1,Districts,0))*'Blend Sheet'!$AP77)+(INDEX(ItemCosts,MATCH('Blend Sheet'!$AQ$4,ItemNum,0),MATCH(G$1,Districts,0))*'Blend Sheet'!$AQ77)+(INDEX(ItemCosts,MATCH('Blend Sheet'!$AR$4,ItemNum,0),MATCH(G$1,Districts,0))*'Blend Sheet'!$AR77)+(INDEX(ItemCosts,MATCH('Blend Sheet'!$AS$4,ItemNum,0),MATCH(G$1,Districts,0))*'Blend Sheet'!$AS77)</f>
        <v>#N/A</v>
      </c>
      <c r="H74" s="5" t="e">
        <f>(INDEX(ItemCosts,MATCH('Blend Sheet'!$C$4,ItemNum,0),MATCH(H$1,Districts,0))*'Blend Sheet'!$C77)+(INDEX(ItemCosts,MATCH('Blend Sheet'!$D$4,ItemNum,0),MATCH(H$1,Districts,0))*'Blend Sheet'!$D77)+(INDEX(ItemCosts,MATCH('Blend Sheet'!$E$4,ItemNum,0),MATCH(H$1,Districts,0))*'Blend Sheet'!$E77)+(INDEX(ItemCosts,MATCH('Blend Sheet'!$F$4,ItemNum,0),MATCH(H$1,Districts,0))*'Blend Sheet'!$F77)+(INDEX(ItemCosts,MATCH('Blend Sheet'!$G$4,ItemNum,0),MATCH(H$1,Districts,0))*'Blend Sheet'!$G77)+(INDEX(ItemCosts,MATCH('Blend Sheet'!$H$4,ItemNum,0),MATCH(H$1,Districts,0))*'Blend Sheet'!$H77)+(INDEX(ItemCosts,MATCH('Blend Sheet'!$I$4,ItemNum,0),MATCH(H$1,Districts,0))*'Blend Sheet'!$I77)+(INDEX(ItemCosts,MATCH('Blend Sheet'!$J$4,ItemNum,0),MATCH(H$1,Districts,0))*'Blend Sheet'!$J77)+(INDEX(ItemCosts,MATCH('Blend Sheet'!$K$4,ItemNum,0),MATCH(H$1,Districts,0))*'Blend Sheet'!$K77)+(INDEX(ItemCosts,MATCH('Blend Sheet'!$L$4,ItemNum,0),MATCH(H$1,Districts,0))*'Blend Sheet'!$L77)+(INDEX(ItemCosts,MATCH('Blend Sheet'!$M$4,ItemNum,0),MATCH(H$1,Districts,0))*'Blend Sheet'!$M77)+(INDEX(ItemCosts,MATCH('Blend Sheet'!$N$4,ItemNum,0),MATCH(H$1,Districts,0))*'Blend Sheet'!$N77)+(INDEX(ItemCosts,MATCH('Blend Sheet'!$O$4,ItemNum,0),MATCH(H$1,Districts,0))*'Blend Sheet'!$O77)+(INDEX(ItemCosts,MATCH('Blend Sheet'!$P$4,ItemNum,0),MATCH(H$1,Districts,0))*'Blend Sheet'!$P77)+(INDEX(ItemCosts,MATCH('Blend Sheet'!$Q$4,ItemNum,0),MATCH(H$1,Districts,0))*'Blend Sheet'!$Q77)+(INDEX(ItemCosts,MATCH('Blend Sheet'!$R$4,ItemNum,0),MATCH(H$1,Districts,0))*'Blend Sheet'!$R77)+(INDEX(ItemCosts,MATCH('Blend Sheet'!$S$4,ItemNum,0),MATCH(H$1,Districts,0))*'Blend Sheet'!$S77)+(INDEX(ItemCosts,MATCH('Blend Sheet'!$T$4,ItemNum,0),MATCH(H$1,Districts,0))*'Blend Sheet'!$T77)+(INDEX(ItemCosts,MATCH('Blend Sheet'!$U$4,ItemNum,0),MATCH(H$1,Districts,0))*'Blend Sheet'!$U77)+(INDEX(ItemCosts,MATCH('Blend Sheet'!$V$4,ItemNum,0),MATCH(H$1,Districts,0))*'Blend Sheet'!$V77)+(INDEX(ItemCosts,MATCH('Blend Sheet'!$W$4,ItemNum,0),MATCH(H$1,Districts,0))*'Blend Sheet'!$W77)+(INDEX(ItemCosts,MATCH('Blend Sheet'!$X$4,ItemNum,0),MATCH(H$1,Districts,0))*'Blend Sheet'!$X77)+(INDEX(ItemCosts,MATCH('Blend Sheet'!$Y$4,ItemNum,0),MATCH(H$1,Districts,0))*'Blend Sheet'!$Y77)+(INDEX(ItemCosts,MATCH('Blend Sheet'!$Z$4,ItemNum,0),MATCH(H$1,Districts,0))*'Blend Sheet'!$Z77)+(INDEX(ItemCosts,MATCH('Blend Sheet'!$AA$4,ItemNum,0),MATCH(H$1,Districts,0))*'Blend Sheet'!$AA77)+(INDEX(ItemCosts,MATCH('Blend Sheet'!$AB$4,ItemNum,0),MATCH(H$1,Districts,0))*'Blend Sheet'!$AB77)+(INDEX(ItemCosts,MATCH('Blend Sheet'!$AC$4,ItemNum,0),MATCH(H$1,Districts,0))*'Blend Sheet'!$AC77)+(INDEX(ItemCosts,MATCH('Blend Sheet'!$AD$4,ItemNum,0),MATCH(H$1,Districts,0))*'Blend Sheet'!$AD77)+(INDEX(ItemCosts,MATCH('Blend Sheet'!$AE$4,ItemNum,0),MATCH(H$1,Districts,0))*'Blend Sheet'!$AE77)+(INDEX(ItemCosts,MATCH('Blend Sheet'!$AF$4,ItemNum,0),MATCH(H$1,Districts,0))*'Blend Sheet'!$AF77)+(INDEX(ItemCosts,MATCH('Blend Sheet'!$AG$4,ItemNum,0),MATCH(H$1,Districts,0))*'Blend Sheet'!$AG77)+(INDEX(ItemCosts,MATCH('Blend Sheet'!$AH$4,ItemNum,0),MATCH(H$1,Districts,0))*'Blend Sheet'!$AH77)+(INDEX(ItemCosts,MATCH('Blend Sheet'!$AI$4,ItemNum,0),MATCH(H$1,Districts,0))*'Blend Sheet'!$AI77)+(INDEX(ItemCosts,MATCH('Blend Sheet'!$AJ$4,ItemNum,0),MATCH(H$1,Districts,0))*'Blend Sheet'!$AJ77)+(INDEX(ItemCosts,MATCH('Blend Sheet'!$AK$4,ItemNum,0),MATCH(H$1,Districts,0))*'Blend Sheet'!$AK77)+(INDEX(ItemCosts,MATCH('Blend Sheet'!$AL$4,ItemNum,0),MATCH(H$1,Districts,0))*'Blend Sheet'!$AL77)+(INDEX(ItemCosts,MATCH('Blend Sheet'!$AM$4,ItemNum,0),MATCH(H$1,Districts,0))*'Blend Sheet'!$AM77)+(INDEX(ItemCosts,MATCH('Blend Sheet'!$AN$4,ItemNum,0),MATCH(H$1,Districts,0))*'Blend Sheet'!$AN77)+(INDEX(ItemCosts,MATCH('Blend Sheet'!$AO$4,ItemNum,0),MATCH(H$1,Districts,0))*'Blend Sheet'!$AO77)+(INDEX(ItemCosts,MATCH('Blend Sheet'!$AP$4,ItemNum,0),MATCH(H$1,Districts,0))*'Blend Sheet'!$AP77)+(INDEX(ItemCosts,MATCH('Blend Sheet'!$AQ$4,ItemNum,0),MATCH(H$1,Districts,0))*'Blend Sheet'!$AQ77)+(INDEX(ItemCosts,MATCH('Blend Sheet'!$AR$4,ItemNum,0),MATCH(H$1,Districts,0))*'Blend Sheet'!$AR77)+(INDEX(ItemCosts,MATCH('Blend Sheet'!$AS$4,ItemNum,0),MATCH(H$1,Districts,0))*'Blend Sheet'!$AS77)</f>
        <v>#N/A</v>
      </c>
      <c r="I74" s="5" t="e">
        <f>(INDEX(ItemCosts,MATCH('Blend Sheet'!$C$4,ItemNum,0),MATCH(I$1,Districts,0))*'Blend Sheet'!$C77)+(INDEX(ItemCosts,MATCH('Blend Sheet'!$D$4,ItemNum,0),MATCH(I$1,Districts,0))*'Blend Sheet'!$D77)+(INDEX(ItemCosts,MATCH('Blend Sheet'!$E$4,ItemNum,0),MATCH(I$1,Districts,0))*'Blend Sheet'!$E77)+(INDEX(ItemCosts,MATCH('Blend Sheet'!$F$4,ItemNum,0),MATCH(I$1,Districts,0))*'Blend Sheet'!$F77)+(INDEX(ItemCosts,MATCH('Blend Sheet'!$G$4,ItemNum,0),MATCH(I$1,Districts,0))*'Blend Sheet'!$G77)+(INDEX(ItemCosts,MATCH('Blend Sheet'!$H$4,ItemNum,0),MATCH(I$1,Districts,0))*'Blend Sheet'!$H77)+(INDEX(ItemCosts,MATCH('Blend Sheet'!$I$4,ItemNum,0),MATCH(I$1,Districts,0))*'Blend Sheet'!$I77)+(INDEX(ItemCosts,MATCH('Blend Sheet'!$J$4,ItemNum,0),MATCH(I$1,Districts,0))*'Blend Sheet'!$J77)+(INDEX(ItemCosts,MATCH('Blend Sheet'!$K$4,ItemNum,0),MATCH(I$1,Districts,0))*'Blend Sheet'!$K77)+(INDEX(ItemCosts,MATCH('Blend Sheet'!$L$4,ItemNum,0),MATCH(I$1,Districts,0))*'Blend Sheet'!$L77)+(INDEX(ItemCosts,MATCH('Blend Sheet'!$M$4,ItemNum,0),MATCH(I$1,Districts,0))*'Blend Sheet'!$M77)+(INDEX(ItemCosts,MATCH('Blend Sheet'!$N$4,ItemNum,0),MATCH(I$1,Districts,0))*'Blend Sheet'!$N77)+(INDEX(ItemCosts,MATCH('Blend Sheet'!$O$4,ItemNum,0),MATCH(I$1,Districts,0))*'Blend Sheet'!$O77)+(INDEX(ItemCosts,MATCH('Blend Sheet'!$P$4,ItemNum,0),MATCH(I$1,Districts,0))*'Blend Sheet'!$P77)+(INDEX(ItemCosts,MATCH('Blend Sheet'!$Q$4,ItemNum,0),MATCH(I$1,Districts,0))*'Blend Sheet'!$Q77)+(INDEX(ItemCosts,MATCH('Blend Sheet'!$R$4,ItemNum,0),MATCH(I$1,Districts,0))*'Blend Sheet'!$R77)+(INDEX(ItemCosts,MATCH('Blend Sheet'!$S$4,ItemNum,0),MATCH(I$1,Districts,0))*'Blend Sheet'!$S77)+(INDEX(ItemCosts,MATCH('Blend Sheet'!$T$4,ItemNum,0),MATCH(I$1,Districts,0))*'Blend Sheet'!$T77)+(INDEX(ItemCosts,MATCH('Blend Sheet'!$U$4,ItemNum,0),MATCH(I$1,Districts,0))*'Blend Sheet'!$U77)+(INDEX(ItemCosts,MATCH('Blend Sheet'!$V$4,ItemNum,0),MATCH(I$1,Districts,0))*'Blend Sheet'!$V77)+(INDEX(ItemCosts,MATCH('Blend Sheet'!$W$4,ItemNum,0),MATCH(I$1,Districts,0))*'Blend Sheet'!$W77)+(INDEX(ItemCosts,MATCH('Blend Sheet'!$X$4,ItemNum,0),MATCH(I$1,Districts,0))*'Blend Sheet'!$X77)+(INDEX(ItemCosts,MATCH('Blend Sheet'!$Y$4,ItemNum,0),MATCH(I$1,Districts,0))*'Blend Sheet'!$Y77)+(INDEX(ItemCosts,MATCH('Blend Sheet'!$Z$4,ItemNum,0),MATCH(I$1,Districts,0))*'Blend Sheet'!$Z77)+(INDEX(ItemCosts,MATCH('Blend Sheet'!$AA$4,ItemNum,0),MATCH(I$1,Districts,0))*'Blend Sheet'!$AA77)+(INDEX(ItemCosts,MATCH('Blend Sheet'!$AB$4,ItemNum,0),MATCH(I$1,Districts,0))*'Blend Sheet'!$AB77)+(INDEX(ItemCosts,MATCH('Blend Sheet'!$AC$4,ItemNum,0),MATCH(I$1,Districts,0))*'Blend Sheet'!$AC77)+(INDEX(ItemCosts,MATCH('Blend Sheet'!$AD$4,ItemNum,0),MATCH(I$1,Districts,0))*'Blend Sheet'!$AD77)+(INDEX(ItemCosts,MATCH('Blend Sheet'!$AE$4,ItemNum,0),MATCH(I$1,Districts,0))*'Blend Sheet'!$AE77)+(INDEX(ItemCosts,MATCH('Blend Sheet'!$AF$4,ItemNum,0),MATCH(I$1,Districts,0))*'Blend Sheet'!$AF77)+(INDEX(ItemCosts,MATCH('Blend Sheet'!$AG$4,ItemNum,0),MATCH(I$1,Districts,0))*'Blend Sheet'!$AG77)+(INDEX(ItemCosts,MATCH('Blend Sheet'!$AH$4,ItemNum,0),MATCH(I$1,Districts,0))*'Blend Sheet'!$AH77)+(INDEX(ItemCosts,MATCH('Blend Sheet'!$AI$4,ItemNum,0),MATCH(I$1,Districts,0))*'Blend Sheet'!$AI77)+(INDEX(ItemCosts,MATCH('Blend Sheet'!$AJ$4,ItemNum,0),MATCH(I$1,Districts,0))*'Blend Sheet'!$AJ77)+(INDEX(ItemCosts,MATCH('Blend Sheet'!$AK$4,ItemNum,0),MATCH(I$1,Districts,0))*'Blend Sheet'!$AK77)+(INDEX(ItemCosts,MATCH('Blend Sheet'!$AL$4,ItemNum,0),MATCH(I$1,Districts,0))*'Blend Sheet'!$AL77)+(INDEX(ItemCosts,MATCH('Blend Sheet'!$AM$4,ItemNum,0),MATCH(I$1,Districts,0))*'Blend Sheet'!$AM77)+(INDEX(ItemCosts,MATCH('Blend Sheet'!$AN$4,ItemNum,0),MATCH(I$1,Districts,0))*'Blend Sheet'!$AN77)+(INDEX(ItemCosts,MATCH('Blend Sheet'!$AO$4,ItemNum,0),MATCH(I$1,Districts,0))*'Blend Sheet'!$AO77)+(INDEX(ItemCosts,MATCH('Blend Sheet'!$AP$4,ItemNum,0),MATCH(I$1,Districts,0))*'Blend Sheet'!$AP77)+(INDEX(ItemCosts,MATCH('Blend Sheet'!$AQ$4,ItemNum,0),MATCH(I$1,Districts,0))*'Blend Sheet'!$AQ77)+(INDEX(ItemCosts,MATCH('Blend Sheet'!$AR$4,ItemNum,0),MATCH(I$1,Districts,0))*'Blend Sheet'!$AR77)+(INDEX(ItemCosts,MATCH('Blend Sheet'!$AS$4,ItemNum,0),MATCH(I$1,Districts,0))*'Blend Sheet'!$AS77)</f>
        <v>#N/A</v>
      </c>
      <c r="J74" s="5" t="e">
        <f>(INDEX(ItemCosts,MATCH('Blend Sheet'!$C$4,ItemNum,0),MATCH(J$1,Districts,0))*'Blend Sheet'!$C77)+(INDEX(ItemCosts,MATCH('Blend Sheet'!$D$4,ItemNum,0),MATCH(J$1,Districts,0))*'Blend Sheet'!$D77)+(INDEX(ItemCosts,MATCH('Blend Sheet'!$E$4,ItemNum,0),MATCH(J$1,Districts,0))*'Blend Sheet'!$E77)+(INDEX(ItemCosts,MATCH('Blend Sheet'!$F$4,ItemNum,0),MATCH(J$1,Districts,0))*'Blend Sheet'!$F77)+(INDEX(ItemCosts,MATCH('Blend Sheet'!$G$4,ItemNum,0),MATCH(J$1,Districts,0))*'Blend Sheet'!$G77)+(INDEX(ItemCosts,MATCH('Blend Sheet'!$H$4,ItemNum,0),MATCH(J$1,Districts,0))*'Blend Sheet'!$H77)+(INDEX(ItemCosts,MATCH('Blend Sheet'!$I$4,ItemNum,0),MATCH(J$1,Districts,0))*'Blend Sheet'!$I77)+(INDEX(ItemCosts,MATCH('Blend Sheet'!$J$4,ItemNum,0),MATCH(J$1,Districts,0))*'Blend Sheet'!$J77)+(INDEX(ItemCosts,MATCH('Blend Sheet'!$K$4,ItemNum,0),MATCH(J$1,Districts,0))*'Blend Sheet'!$K77)+(INDEX(ItemCosts,MATCH('Blend Sheet'!$L$4,ItemNum,0),MATCH(J$1,Districts,0))*'Blend Sheet'!$L77)+(INDEX(ItemCosts,MATCH('Blend Sheet'!$M$4,ItemNum,0),MATCH(J$1,Districts,0))*'Blend Sheet'!$M77)+(INDEX(ItemCosts,MATCH('Blend Sheet'!$N$4,ItemNum,0),MATCH(J$1,Districts,0))*'Blend Sheet'!$N77)+(INDEX(ItemCosts,MATCH('Blend Sheet'!$O$4,ItemNum,0),MATCH(J$1,Districts,0))*'Blend Sheet'!$O77)+(INDEX(ItemCosts,MATCH('Blend Sheet'!$P$4,ItemNum,0),MATCH(J$1,Districts,0))*'Blend Sheet'!$P77)+(INDEX(ItemCosts,MATCH('Blend Sheet'!$Q$4,ItemNum,0),MATCH(J$1,Districts,0))*'Blend Sheet'!$Q77)+(INDEX(ItemCosts,MATCH('Blend Sheet'!$R$4,ItemNum,0),MATCH(J$1,Districts,0))*'Blend Sheet'!$R77)+(INDEX(ItemCosts,MATCH('Blend Sheet'!$S$4,ItemNum,0),MATCH(J$1,Districts,0))*'Blend Sheet'!$S77)+(INDEX(ItemCosts,MATCH('Blend Sheet'!$T$4,ItemNum,0),MATCH(J$1,Districts,0))*'Blend Sheet'!$T77)+(INDEX(ItemCosts,MATCH('Blend Sheet'!$U$4,ItemNum,0),MATCH(J$1,Districts,0))*'Blend Sheet'!$U77)+(INDEX(ItemCosts,MATCH('Blend Sheet'!$V$4,ItemNum,0),MATCH(J$1,Districts,0))*'Blend Sheet'!$V77)+(INDEX(ItemCosts,MATCH('Blend Sheet'!$W$4,ItemNum,0),MATCH(J$1,Districts,0))*'Blend Sheet'!$W77)+(INDEX(ItemCosts,MATCH('Blend Sheet'!$X$4,ItemNum,0),MATCH(J$1,Districts,0))*'Blend Sheet'!$X77)+(INDEX(ItemCosts,MATCH('Blend Sheet'!$Y$4,ItemNum,0),MATCH(J$1,Districts,0))*'Blend Sheet'!$Y77)+(INDEX(ItemCosts,MATCH('Blend Sheet'!$Z$4,ItemNum,0),MATCH(J$1,Districts,0))*'Blend Sheet'!$Z77)+(INDEX(ItemCosts,MATCH('Blend Sheet'!$AA$4,ItemNum,0),MATCH(J$1,Districts,0))*'Blend Sheet'!$AA77)+(INDEX(ItemCosts,MATCH('Blend Sheet'!$AB$4,ItemNum,0),MATCH(J$1,Districts,0))*'Blend Sheet'!$AB77)+(INDEX(ItemCosts,MATCH('Blend Sheet'!$AC$4,ItemNum,0),MATCH(J$1,Districts,0))*'Blend Sheet'!$AC77)+(INDEX(ItemCosts,MATCH('Blend Sheet'!$AD$4,ItemNum,0),MATCH(J$1,Districts,0))*'Blend Sheet'!$AD77)+(INDEX(ItemCosts,MATCH('Blend Sheet'!$AE$4,ItemNum,0),MATCH(J$1,Districts,0))*'Blend Sheet'!$AE77)+(INDEX(ItemCosts,MATCH('Blend Sheet'!$AF$4,ItemNum,0),MATCH(J$1,Districts,0))*'Blend Sheet'!$AF77)+(INDEX(ItemCosts,MATCH('Blend Sheet'!$AG$4,ItemNum,0),MATCH(J$1,Districts,0))*'Blend Sheet'!$AG77)+(INDEX(ItemCosts,MATCH('Blend Sheet'!$AH$4,ItemNum,0),MATCH(J$1,Districts,0))*'Blend Sheet'!$AH77)+(INDEX(ItemCosts,MATCH('Blend Sheet'!$AI$4,ItemNum,0),MATCH(J$1,Districts,0))*'Blend Sheet'!$AI77)+(INDEX(ItemCosts,MATCH('Blend Sheet'!$AJ$4,ItemNum,0),MATCH(J$1,Districts,0))*'Blend Sheet'!$AJ77)+(INDEX(ItemCosts,MATCH('Blend Sheet'!$AK$4,ItemNum,0),MATCH(J$1,Districts,0))*'Blend Sheet'!$AK77)+(INDEX(ItemCosts,MATCH('Blend Sheet'!$AL$4,ItemNum,0),MATCH(J$1,Districts,0))*'Blend Sheet'!$AL77)+(INDEX(ItemCosts,MATCH('Blend Sheet'!$AM$4,ItemNum,0),MATCH(J$1,Districts,0))*'Blend Sheet'!$AM77)+(INDEX(ItemCosts,MATCH('Blend Sheet'!$AN$4,ItemNum,0),MATCH(J$1,Districts,0))*'Blend Sheet'!$AN77)+(INDEX(ItemCosts,MATCH('Blend Sheet'!$AO$4,ItemNum,0),MATCH(J$1,Districts,0))*'Blend Sheet'!$AO77)+(INDEX(ItemCosts,MATCH('Blend Sheet'!$AP$4,ItemNum,0),MATCH(J$1,Districts,0))*'Blend Sheet'!$AP77)+(INDEX(ItemCosts,MATCH('Blend Sheet'!$AQ$4,ItemNum,0),MATCH(J$1,Districts,0))*'Blend Sheet'!$AQ77)+(INDEX(ItemCosts,MATCH('Blend Sheet'!$AR$4,ItemNum,0),MATCH(J$1,Districts,0))*'Blend Sheet'!$AR77)+(INDEX(ItemCosts,MATCH('Blend Sheet'!$AS$4,ItemNum,0),MATCH(J$1,Districts,0))*'Blend Sheet'!$AS77)</f>
        <v>#N/A</v>
      </c>
      <c r="K74" s="5" t="e">
        <f>(INDEX(ItemCosts,MATCH('Blend Sheet'!$C$4,ItemNum,0),MATCH(K$1,Districts,0))*'Blend Sheet'!$C77)+(INDEX(ItemCosts,MATCH('Blend Sheet'!$D$4,ItemNum,0),MATCH(K$1,Districts,0))*'Blend Sheet'!$D77)+(INDEX(ItemCosts,MATCH('Blend Sheet'!$E$4,ItemNum,0),MATCH(K$1,Districts,0))*'Blend Sheet'!$E77)+(INDEX(ItemCosts,MATCH('Blend Sheet'!$F$4,ItemNum,0),MATCH(K$1,Districts,0))*'Blend Sheet'!$F77)+(INDEX(ItemCosts,MATCH('Blend Sheet'!$G$4,ItemNum,0),MATCH(K$1,Districts,0))*'Blend Sheet'!$G77)+(INDEX(ItemCosts,MATCH('Blend Sheet'!$H$4,ItemNum,0),MATCH(K$1,Districts,0))*'Blend Sheet'!$H77)+(INDEX(ItemCosts,MATCH('Blend Sheet'!$I$4,ItemNum,0),MATCH(K$1,Districts,0))*'Blend Sheet'!$I77)+(INDEX(ItemCosts,MATCH('Blend Sheet'!$J$4,ItemNum,0),MATCH(K$1,Districts,0))*'Blend Sheet'!$J77)+(INDEX(ItemCosts,MATCH('Blend Sheet'!$K$4,ItemNum,0),MATCH(K$1,Districts,0))*'Blend Sheet'!$K77)+(INDEX(ItemCosts,MATCH('Blend Sheet'!$L$4,ItemNum,0),MATCH(K$1,Districts,0))*'Blend Sheet'!$L77)+(INDEX(ItemCosts,MATCH('Blend Sheet'!$M$4,ItemNum,0),MATCH(K$1,Districts,0))*'Blend Sheet'!$M77)+(INDEX(ItemCosts,MATCH('Blend Sheet'!$N$4,ItemNum,0),MATCH(K$1,Districts,0))*'Blend Sheet'!$N77)+(INDEX(ItemCosts,MATCH('Blend Sheet'!$O$4,ItemNum,0),MATCH(K$1,Districts,0))*'Blend Sheet'!$O77)+(INDEX(ItemCosts,MATCH('Blend Sheet'!$P$4,ItemNum,0),MATCH(K$1,Districts,0))*'Blend Sheet'!$P77)+(INDEX(ItemCosts,MATCH('Blend Sheet'!$Q$4,ItemNum,0),MATCH(K$1,Districts,0))*'Blend Sheet'!$Q77)+(INDEX(ItemCosts,MATCH('Blend Sheet'!$R$4,ItemNum,0),MATCH(K$1,Districts,0))*'Blend Sheet'!$R77)+(INDEX(ItemCosts,MATCH('Blend Sheet'!$S$4,ItemNum,0),MATCH(K$1,Districts,0))*'Blend Sheet'!$S77)+(INDEX(ItemCosts,MATCH('Blend Sheet'!$T$4,ItemNum,0),MATCH(K$1,Districts,0))*'Blend Sheet'!$T77)+(INDEX(ItemCosts,MATCH('Blend Sheet'!$U$4,ItemNum,0),MATCH(K$1,Districts,0))*'Blend Sheet'!$U77)+(INDEX(ItemCosts,MATCH('Blend Sheet'!$V$4,ItemNum,0),MATCH(K$1,Districts,0))*'Blend Sheet'!$V77)+(INDEX(ItemCosts,MATCH('Blend Sheet'!$W$4,ItemNum,0),MATCH(K$1,Districts,0))*'Blend Sheet'!$W77)+(INDEX(ItemCosts,MATCH('Blend Sheet'!$X$4,ItemNum,0),MATCH(K$1,Districts,0))*'Blend Sheet'!$X77)+(INDEX(ItemCosts,MATCH('Blend Sheet'!$Y$4,ItemNum,0),MATCH(K$1,Districts,0))*'Blend Sheet'!$Y77)+(INDEX(ItemCosts,MATCH('Blend Sheet'!$Z$4,ItemNum,0),MATCH(K$1,Districts,0))*'Blend Sheet'!$Z77)+(INDEX(ItemCosts,MATCH('Blend Sheet'!$AA$4,ItemNum,0),MATCH(K$1,Districts,0))*'Blend Sheet'!$AA77)+(INDEX(ItemCosts,MATCH('Blend Sheet'!$AB$4,ItemNum,0),MATCH(K$1,Districts,0))*'Blend Sheet'!$AB77)+(INDEX(ItemCosts,MATCH('Blend Sheet'!$AC$4,ItemNum,0),MATCH(K$1,Districts,0))*'Blend Sheet'!$AC77)+(INDEX(ItemCosts,MATCH('Blend Sheet'!$AD$4,ItemNum,0),MATCH(K$1,Districts,0))*'Blend Sheet'!$AD77)+(INDEX(ItemCosts,MATCH('Blend Sheet'!$AE$4,ItemNum,0),MATCH(K$1,Districts,0))*'Blend Sheet'!$AE77)+(INDEX(ItemCosts,MATCH('Blend Sheet'!$AF$4,ItemNum,0),MATCH(K$1,Districts,0))*'Blend Sheet'!$AF77)+(INDEX(ItemCosts,MATCH('Blend Sheet'!$AG$4,ItemNum,0),MATCH(K$1,Districts,0))*'Blend Sheet'!$AG77)+(INDEX(ItemCosts,MATCH('Blend Sheet'!$AH$4,ItemNum,0),MATCH(K$1,Districts,0))*'Blend Sheet'!$AH77)+(INDEX(ItemCosts,MATCH('Blend Sheet'!$AI$4,ItemNum,0),MATCH(K$1,Districts,0))*'Blend Sheet'!$AI77)+(INDEX(ItemCosts,MATCH('Blend Sheet'!$AJ$4,ItemNum,0),MATCH(K$1,Districts,0))*'Blend Sheet'!$AJ77)+(INDEX(ItemCosts,MATCH('Blend Sheet'!$AK$4,ItemNum,0),MATCH(K$1,Districts,0))*'Blend Sheet'!$AK77)+(INDEX(ItemCosts,MATCH('Blend Sheet'!$AL$4,ItemNum,0),MATCH(K$1,Districts,0))*'Blend Sheet'!$AL77)+(INDEX(ItemCosts,MATCH('Blend Sheet'!$AM$4,ItemNum,0),MATCH(K$1,Districts,0))*'Blend Sheet'!$AM77)+(INDEX(ItemCosts,MATCH('Blend Sheet'!$AN$4,ItemNum,0),MATCH(K$1,Districts,0))*'Blend Sheet'!$AN77)+(INDEX(ItemCosts,MATCH('Blend Sheet'!$AO$4,ItemNum,0),MATCH(K$1,Districts,0))*'Blend Sheet'!$AO77)+(INDEX(ItemCosts,MATCH('Blend Sheet'!$AP$4,ItemNum,0),MATCH(K$1,Districts,0))*'Blend Sheet'!$AP77)+(INDEX(ItemCosts,MATCH('Blend Sheet'!$AQ$4,ItemNum,0),MATCH(K$1,Districts,0))*'Blend Sheet'!$AQ77)+(INDEX(ItemCosts,MATCH('Blend Sheet'!$AR$4,ItemNum,0),MATCH(K$1,Districts,0))*'Blend Sheet'!$AR77)+(INDEX(ItemCosts,MATCH('Blend Sheet'!$AS$4,ItemNum,0),MATCH(K$1,Districts,0))*'Blend Sheet'!$AS77)</f>
        <v>#N/A</v>
      </c>
      <c r="L74" s="5" t="e">
        <f>(INDEX(ItemCosts,MATCH('Blend Sheet'!$C$4,ItemNum,0),MATCH(L$1,Districts,0))*'Blend Sheet'!$C77)+(INDEX(ItemCosts,MATCH('Blend Sheet'!$D$4,ItemNum,0),MATCH(L$1,Districts,0))*'Blend Sheet'!$D77)+(INDEX(ItemCosts,MATCH('Blend Sheet'!$E$4,ItemNum,0),MATCH(L$1,Districts,0))*'Blend Sheet'!$E77)+(INDEX(ItemCosts,MATCH('Blend Sheet'!$F$4,ItemNum,0),MATCH(L$1,Districts,0))*'Blend Sheet'!$F77)+(INDEX(ItemCosts,MATCH('Blend Sheet'!$G$4,ItemNum,0),MATCH(L$1,Districts,0))*'Blend Sheet'!$G77)+(INDEX(ItemCosts,MATCH('Blend Sheet'!$H$4,ItemNum,0),MATCH(L$1,Districts,0))*'Blend Sheet'!$H77)+(INDEX(ItemCosts,MATCH('Blend Sheet'!$I$4,ItemNum,0),MATCH(L$1,Districts,0))*'Blend Sheet'!$I77)+(INDEX(ItemCosts,MATCH('Blend Sheet'!$J$4,ItemNum,0),MATCH(L$1,Districts,0))*'Blend Sheet'!$J77)+(INDEX(ItemCosts,MATCH('Blend Sheet'!$K$4,ItemNum,0),MATCH(L$1,Districts,0))*'Blend Sheet'!$K77)+(INDEX(ItemCosts,MATCH('Blend Sheet'!$L$4,ItemNum,0),MATCH(L$1,Districts,0))*'Blend Sheet'!$L77)+(INDEX(ItemCosts,MATCH('Blend Sheet'!$M$4,ItemNum,0),MATCH(L$1,Districts,0))*'Blend Sheet'!$M77)+(INDEX(ItemCosts,MATCH('Blend Sheet'!$N$4,ItemNum,0),MATCH(L$1,Districts,0))*'Blend Sheet'!$N77)+(INDEX(ItemCosts,MATCH('Blend Sheet'!$O$4,ItemNum,0),MATCH(L$1,Districts,0))*'Blend Sheet'!$O77)+(INDEX(ItemCosts,MATCH('Blend Sheet'!$P$4,ItemNum,0),MATCH(L$1,Districts,0))*'Blend Sheet'!$P77)+(INDEX(ItemCosts,MATCH('Blend Sheet'!$Q$4,ItemNum,0),MATCH(L$1,Districts,0))*'Blend Sheet'!$Q77)+(INDEX(ItemCosts,MATCH('Blend Sheet'!$R$4,ItemNum,0),MATCH(L$1,Districts,0))*'Blend Sheet'!$R77)+(INDEX(ItemCosts,MATCH('Blend Sheet'!$S$4,ItemNum,0),MATCH(L$1,Districts,0))*'Blend Sheet'!$S77)+(INDEX(ItemCosts,MATCH('Blend Sheet'!$T$4,ItemNum,0),MATCH(L$1,Districts,0))*'Blend Sheet'!$T77)+(INDEX(ItemCosts,MATCH('Blend Sheet'!$U$4,ItemNum,0),MATCH(L$1,Districts,0))*'Blend Sheet'!$U77)+(INDEX(ItemCosts,MATCH('Blend Sheet'!$V$4,ItemNum,0),MATCH(L$1,Districts,0))*'Blend Sheet'!$V77)+(INDEX(ItemCosts,MATCH('Blend Sheet'!$W$4,ItemNum,0),MATCH(L$1,Districts,0))*'Blend Sheet'!$W77)+(INDEX(ItemCosts,MATCH('Blend Sheet'!$X$4,ItemNum,0),MATCH(L$1,Districts,0))*'Blend Sheet'!$X77)+(INDEX(ItemCosts,MATCH('Blend Sheet'!$Y$4,ItemNum,0),MATCH(L$1,Districts,0))*'Blend Sheet'!$Y77)+(INDEX(ItemCosts,MATCH('Blend Sheet'!$Z$4,ItemNum,0),MATCH(L$1,Districts,0))*'Blend Sheet'!$Z77)+(INDEX(ItemCosts,MATCH('Blend Sheet'!$AA$4,ItemNum,0),MATCH(L$1,Districts,0))*'Blend Sheet'!$AA77)+(INDEX(ItemCosts,MATCH('Blend Sheet'!$AB$4,ItemNum,0),MATCH(L$1,Districts,0))*'Blend Sheet'!$AB77)+(INDEX(ItemCosts,MATCH('Blend Sheet'!$AC$4,ItemNum,0),MATCH(L$1,Districts,0))*'Blend Sheet'!$AC77)+(INDEX(ItemCosts,MATCH('Blend Sheet'!$AD$4,ItemNum,0),MATCH(L$1,Districts,0))*'Blend Sheet'!$AD77)+(INDEX(ItemCosts,MATCH('Blend Sheet'!$AE$4,ItemNum,0),MATCH(L$1,Districts,0))*'Blend Sheet'!$AE77)+(INDEX(ItemCosts,MATCH('Blend Sheet'!$AF$4,ItemNum,0),MATCH(L$1,Districts,0))*'Blend Sheet'!$AF77)+(INDEX(ItemCosts,MATCH('Blend Sheet'!$AG$4,ItemNum,0),MATCH(L$1,Districts,0))*'Blend Sheet'!$AG77)+(INDEX(ItemCosts,MATCH('Blend Sheet'!$AH$4,ItemNum,0),MATCH(L$1,Districts,0))*'Blend Sheet'!$AH77)+(INDEX(ItemCosts,MATCH('Blend Sheet'!$AI$4,ItemNum,0),MATCH(L$1,Districts,0))*'Blend Sheet'!$AI77)+(INDEX(ItemCosts,MATCH('Blend Sheet'!$AJ$4,ItemNum,0),MATCH(L$1,Districts,0))*'Blend Sheet'!$AJ77)+(INDEX(ItemCosts,MATCH('Blend Sheet'!$AK$4,ItemNum,0),MATCH(L$1,Districts,0))*'Blend Sheet'!$AK77)+(INDEX(ItemCosts,MATCH('Blend Sheet'!$AL$4,ItemNum,0),MATCH(L$1,Districts,0))*'Blend Sheet'!$AL77)+(INDEX(ItemCosts,MATCH('Blend Sheet'!$AM$4,ItemNum,0),MATCH(L$1,Districts,0))*'Blend Sheet'!$AM77)+(INDEX(ItemCosts,MATCH('Blend Sheet'!$AN$4,ItemNum,0),MATCH(L$1,Districts,0))*'Blend Sheet'!$AN77)+(INDEX(ItemCosts,MATCH('Blend Sheet'!$AO$4,ItemNum,0),MATCH(L$1,Districts,0))*'Blend Sheet'!$AO77)+(INDEX(ItemCosts,MATCH('Blend Sheet'!$AP$4,ItemNum,0),MATCH(L$1,Districts,0))*'Blend Sheet'!$AP77)+(INDEX(ItemCosts,MATCH('Blend Sheet'!$AQ$4,ItemNum,0),MATCH(L$1,Districts,0))*'Blend Sheet'!$AQ77)+(INDEX(ItemCosts,MATCH('Blend Sheet'!$AR$4,ItemNum,0),MATCH(L$1,Districts,0))*'Blend Sheet'!$AR77)+(INDEX(ItemCosts,MATCH('Blend Sheet'!$AS$4,ItemNum,0),MATCH(L$1,Districts,0))*'Blend Sheet'!$AS77)</f>
        <v>#N/A</v>
      </c>
      <c r="M74" s="191"/>
      <c r="N74" s="34" t="e">
        <f>D74/'Blend Sheet'!$BA77</f>
        <v>#N/A</v>
      </c>
      <c r="O74" s="34" t="e">
        <f>E74/'Blend Sheet'!$BA77</f>
        <v>#N/A</v>
      </c>
      <c r="P74" s="34" t="e">
        <f>G74/'Blend Sheet'!$BA77</f>
        <v>#N/A</v>
      </c>
      <c r="Q74" s="34" t="e">
        <f>H74/'Blend Sheet'!$BA77</f>
        <v>#N/A</v>
      </c>
      <c r="R74" s="34" t="e">
        <f>I74/'Blend Sheet'!$BA77</f>
        <v>#N/A</v>
      </c>
      <c r="S74" s="34" t="e">
        <f>J74/'Blend Sheet'!$BA77</f>
        <v>#N/A</v>
      </c>
      <c r="T74" s="34" t="e">
        <f>K74/'Blend Sheet'!$BA77</f>
        <v>#N/A</v>
      </c>
      <c r="U74" s="34" t="e">
        <f>L74/'Blend Sheet'!$BA77</f>
        <v>#N/A</v>
      </c>
    </row>
    <row r="75" spans="1:21" x14ac:dyDescent="0.25">
      <c r="A75" t="str">
        <f>'Blend Sheet'!A78</f>
        <v>SUPERLITEmix 1160</v>
      </c>
      <c r="B75" s="5" t="e">
        <f>(INDEX(ItemCosts,MATCH('Blend Sheet'!$C$4,ItemNum,0),MATCH(B$1,Districts,0))*'Blend Sheet'!$C78)+(INDEX(ItemCosts,MATCH('Blend Sheet'!$D$4,ItemNum,0),MATCH(B$1,Districts,0))*'Blend Sheet'!$D78)+(INDEX(ItemCosts,MATCH('Blend Sheet'!$E$4,ItemNum,0),MATCH(B$1,Districts,0))*'Blend Sheet'!$E78)+(INDEX(ItemCosts,MATCH('Blend Sheet'!$F$4,ItemNum,0),MATCH(B$1,Districts,0))*'Blend Sheet'!$F78)+(INDEX(ItemCosts,MATCH('Blend Sheet'!$G$4,ItemNum,0),MATCH(B$1,Districts,0))*'Blend Sheet'!$G78)+(INDEX(ItemCosts,MATCH('Blend Sheet'!$H$4,ItemNum,0),MATCH(B$1,Districts,0))*'Blend Sheet'!$H78)+(INDEX(ItemCosts,MATCH('Blend Sheet'!$I$4,ItemNum,0),MATCH(B$1,Districts,0))*'Blend Sheet'!$I78)+(INDEX(ItemCosts,MATCH('Blend Sheet'!$J$4,ItemNum,0),MATCH(B$1,Districts,0))*'Blend Sheet'!$J78)+(INDEX(ItemCosts,MATCH('Blend Sheet'!$K$4,ItemNum,0),MATCH(B$1,Districts,0))*'Blend Sheet'!$K78)+(INDEX(ItemCosts,MATCH('Blend Sheet'!$L$4,ItemNum,0),MATCH(B$1,Districts,0))*'Blend Sheet'!$L78)+(INDEX(ItemCosts,MATCH('Blend Sheet'!$M$4,ItemNum,0),MATCH(B$1,Districts,0))*'Blend Sheet'!$M78)+(INDEX(ItemCosts,MATCH('Blend Sheet'!$N$4,ItemNum,0),MATCH(B$1,Districts,0))*'Blend Sheet'!$N78)+(INDEX(ItemCosts,MATCH('Blend Sheet'!$O$4,ItemNum,0),MATCH(B$1,Districts,0))*'Blend Sheet'!$O78)+(INDEX(ItemCosts,MATCH('Blend Sheet'!$P$4,ItemNum,0),MATCH(B$1,Districts,0))*'Blend Sheet'!$P78)+(INDEX(ItemCosts,MATCH('Blend Sheet'!$Q$4,ItemNum,0),MATCH(B$1,Districts,0))*'Blend Sheet'!$Q78)+(INDEX(ItemCosts,MATCH('Blend Sheet'!$R$4,ItemNum,0),MATCH(B$1,Districts,0))*'Blend Sheet'!$R78)+(INDEX(ItemCosts,MATCH('Blend Sheet'!$S$4,ItemNum,0),MATCH(B$1,Districts,0))*'Blend Sheet'!$S78)+(INDEX(ItemCosts,MATCH('Blend Sheet'!$T$4,ItemNum,0),MATCH(B$1,Districts,0))*'Blend Sheet'!$T78)+(INDEX(ItemCosts,MATCH('Blend Sheet'!$U$4,ItemNum,0),MATCH(B$1,Districts,0))*'Blend Sheet'!$U78)+(INDEX(ItemCosts,MATCH('Blend Sheet'!$V$4,ItemNum,0),MATCH(B$1,Districts,0))*'Blend Sheet'!$V78)+(INDEX(ItemCosts,MATCH('Blend Sheet'!$W$4,ItemNum,0),MATCH(B$1,Districts,0))*'Blend Sheet'!$W78)+(INDEX(ItemCosts,MATCH('Blend Sheet'!$X$4,ItemNum,0),MATCH(B$1,Districts,0))*'Blend Sheet'!$X78)+(INDEX(ItemCosts,MATCH('Blend Sheet'!$Y$4,ItemNum,0),MATCH(B$1,Districts,0))*'Blend Sheet'!$Y78)+(INDEX(ItemCosts,MATCH('Blend Sheet'!$Z$4,ItemNum,0),MATCH(B$1,Districts,0))*'Blend Sheet'!$Z78)+(INDEX(ItemCosts,MATCH('Blend Sheet'!$AA$4,ItemNum,0),MATCH(B$1,Districts,0))*'Blend Sheet'!$AA78)+(INDEX(ItemCosts,MATCH('Blend Sheet'!$AB$4,ItemNum,0),MATCH(B$1,Districts,0))*'Blend Sheet'!$AB78)+(INDEX(ItemCosts,MATCH('Blend Sheet'!$AC$4,ItemNum,0),MATCH(B$1,Districts,0))*'Blend Sheet'!$AC78)+(INDEX(ItemCosts,MATCH('Blend Sheet'!$AD$4,ItemNum,0),MATCH(B$1,Districts,0))*'Blend Sheet'!$AD78)+(INDEX(ItemCosts,MATCH('Blend Sheet'!$AE$4,ItemNum,0),MATCH(B$1,Districts,0))*'Blend Sheet'!$AE78)+(INDEX(ItemCosts,MATCH('Blend Sheet'!$AF$4,ItemNum,0),MATCH(B$1,Districts,0))*'Blend Sheet'!$AF78)+(INDEX(ItemCosts,MATCH('Blend Sheet'!$AG$4,ItemNum,0),MATCH(B$1,Districts,0))*'Blend Sheet'!$AG78)+(INDEX(ItemCosts,MATCH('Blend Sheet'!$AH$4,ItemNum,0),MATCH(B$1,Districts,0))*'Blend Sheet'!$AH78)+(INDEX(ItemCosts,MATCH('Blend Sheet'!$AI$4,ItemNum,0),MATCH(B$1,Districts,0))*'Blend Sheet'!$AI78)+(INDEX(ItemCosts,MATCH('Blend Sheet'!$AJ$4,ItemNum,0),MATCH(B$1,Districts,0))*'Blend Sheet'!$AJ78)+(INDEX(ItemCosts,MATCH('Blend Sheet'!$AK$4,ItemNum,0),MATCH(B$1,Districts,0))*'Blend Sheet'!$AK78)+(INDEX(ItemCosts,MATCH('Blend Sheet'!$AL$4,ItemNum,0),MATCH(B$1,Districts,0))*'Blend Sheet'!$AL78)+(INDEX(ItemCosts,MATCH('Blend Sheet'!$AM$4,ItemNum,0),MATCH(B$1,Districts,0))*'Blend Sheet'!$AM78)+(INDEX(ItemCosts,MATCH('Blend Sheet'!$AN$4,ItemNum,0),MATCH(B$1,Districts,0))*'Blend Sheet'!$AN78)+(INDEX(ItemCosts,MATCH('Blend Sheet'!$AO$4,ItemNum,0),MATCH(B$1,Districts,0))*'Blend Sheet'!$AO78)+(INDEX(ItemCosts,MATCH('Blend Sheet'!$AP$4,ItemNum,0),MATCH(B$1,Districts,0))*'Blend Sheet'!$AP78)+(INDEX(ItemCosts,MATCH('Blend Sheet'!$AQ$4,ItemNum,0),MATCH(B$1,Districts,0))*'Blend Sheet'!$AQ78)+(INDEX(ItemCosts,MATCH('Blend Sheet'!$AR$4,ItemNum,0),MATCH(B$1,Districts,0))*'Blend Sheet'!$AR78)+(INDEX(ItemCosts,MATCH('Blend Sheet'!$AS$4,ItemNum,0),MATCH(B$1,Districts,0))*'Blend Sheet'!$AS78)</f>
        <v>#N/A</v>
      </c>
      <c r="C75" s="5" t="e">
        <f>(INDEX(ItemCosts,MATCH('Blend Sheet'!$C$4,ItemNum,0),MATCH(C$1,Districts,0))*'Blend Sheet'!$C78)+(INDEX(ItemCosts,MATCH('Blend Sheet'!$D$4,ItemNum,0),MATCH(C$1,Districts,0))*'Blend Sheet'!$D78)+(INDEX(ItemCosts,MATCH('Blend Sheet'!$E$4,ItemNum,0),MATCH(C$1,Districts,0))*'Blend Sheet'!$E78)+(INDEX(ItemCosts,MATCH('Blend Sheet'!$F$4,ItemNum,0),MATCH(C$1,Districts,0))*'Blend Sheet'!$F78)+(INDEX(ItemCosts,MATCH('Blend Sheet'!$G$4,ItemNum,0),MATCH(C$1,Districts,0))*'Blend Sheet'!$G78)+(INDEX(ItemCosts,MATCH('Blend Sheet'!$H$4,ItemNum,0),MATCH(C$1,Districts,0))*'Blend Sheet'!$H78)+(INDEX(ItemCosts,MATCH('Blend Sheet'!$I$4,ItemNum,0),MATCH(C$1,Districts,0))*'Blend Sheet'!$I78)+(INDEX(ItemCosts,MATCH('Blend Sheet'!$J$4,ItemNum,0),MATCH(C$1,Districts,0))*'Blend Sheet'!$J78)+(INDEX(ItemCosts,MATCH('Blend Sheet'!$K$4,ItemNum,0),MATCH(C$1,Districts,0))*'Blend Sheet'!$K78)+(INDEX(ItemCosts,MATCH('Blend Sheet'!$L$4,ItemNum,0),MATCH(C$1,Districts,0))*'Blend Sheet'!$L78)+(INDEX(ItemCosts,MATCH('Blend Sheet'!$M$4,ItemNum,0),MATCH(C$1,Districts,0))*'Blend Sheet'!$M78)+(INDEX(ItemCosts,MATCH('Blend Sheet'!$N$4,ItemNum,0),MATCH(C$1,Districts,0))*'Blend Sheet'!$N78)+(INDEX(ItemCosts,MATCH('Blend Sheet'!$O$4,ItemNum,0),MATCH(C$1,Districts,0))*'Blend Sheet'!$O78)+(INDEX(ItemCosts,MATCH('Blend Sheet'!$P$4,ItemNum,0),MATCH(C$1,Districts,0))*'Blend Sheet'!$P78)+(INDEX(ItemCosts,MATCH('Blend Sheet'!$Q$4,ItemNum,0),MATCH(C$1,Districts,0))*'Blend Sheet'!$Q78)+(INDEX(ItemCosts,MATCH('Blend Sheet'!$R$4,ItemNum,0),MATCH(C$1,Districts,0))*'Blend Sheet'!$R78)+(INDEX(ItemCosts,MATCH('Blend Sheet'!$S$4,ItemNum,0),MATCH(C$1,Districts,0))*'Blend Sheet'!$S78)+(INDEX(ItemCosts,MATCH('Blend Sheet'!$T$4,ItemNum,0),MATCH(C$1,Districts,0))*'Blend Sheet'!$T78)+(INDEX(ItemCosts,MATCH('Blend Sheet'!$U$4,ItemNum,0),MATCH(C$1,Districts,0))*'Blend Sheet'!$U78)+(INDEX(ItemCosts,MATCH('Blend Sheet'!$V$4,ItemNum,0),MATCH(C$1,Districts,0))*'Blend Sheet'!$V78)+(INDEX(ItemCosts,MATCH('Blend Sheet'!$W$4,ItemNum,0),MATCH(C$1,Districts,0))*'Blend Sheet'!$W78)+(INDEX(ItemCosts,MATCH('Blend Sheet'!$X$4,ItemNum,0),MATCH(C$1,Districts,0))*'Blend Sheet'!$X78)+(INDEX(ItemCosts,MATCH('Blend Sheet'!$Y$4,ItemNum,0),MATCH(C$1,Districts,0))*'Blend Sheet'!$Y78)+(INDEX(ItemCosts,MATCH('Blend Sheet'!$Z$4,ItemNum,0),MATCH(C$1,Districts,0))*'Blend Sheet'!$Z78)+(INDEX(ItemCosts,MATCH('Blend Sheet'!$AA$4,ItemNum,0),MATCH(C$1,Districts,0))*'Blend Sheet'!$AA78)+(INDEX(ItemCosts,MATCH('Blend Sheet'!$AB$4,ItemNum,0),MATCH(C$1,Districts,0))*'Blend Sheet'!$AB78)+(INDEX(ItemCosts,MATCH('Blend Sheet'!$AC$4,ItemNum,0),MATCH(C$1,Districts,0))*'Blend Sheet'!$AC78)+(INDEX(ItemCosts,MATCH('Blend Sheet'!$AD$4,ItemNum,0),MATCH(C$1,Districts,0))*'Blend Sheet'!$AD78)+(INDEX(ItemCosts,MATCH('Blend Sheet'!$AE$4,ItemNum,0),MATCH(C$1,Districts,0))*'Blend Sheet'!$AE78)+(INDEX(ItemCosts,MATCH('Blend Sheet'!$AF$4,ItemNum,0),MATCH(C$1,Districts,0))*'Blend Sheet'!$AF78)+(INDEX(ItemCosts,MATCH('Blend Sheet'!$AG$4,ItemNum,0),MATCH(C$1,Districts,0))*'Blend Sheet'!$AG78)+(INDEX(ItemCosts,MATCH('Blend Sheet'!$AH$4,ItemNum,0),MATCH(C$1,Districts,0))*'Blend Sheet'!$AH78)+(INDEX(ItemCosts,MATCH('Blend Sheet'!$AI$4,ItemNum,0),MATCH(C$1,Districts,0))*'Blend Sheet'!$AI78)+(INDEX(ItemCosts,MATCH('Blend Sheet'!$AJ$4,ItemNum,0),MATCH(C$1,Districts,0))*'Blend Sheet'!$AJ78)+(INDEX(ItemCosts,MATCH('Blend Sheet'!$AK$4,ItemNum,0),MATCH(C$1,Districts,0))*'Blend Sheet'!$AK78)+(INDEX(ItemCosts,MATCH('Blend Sheet'!$AL$4,ItemNum,0),MATCH(C$1,Districts,0))*'Blend Sheet'!$AL78)+(INDEX(ItemCosts,MATCH('Blend Sheet'!$AM$4,ItemNum,0),MATCH(C$1,Districts,0))*'Blend Sheet'!$AM78)+(INDEX(ItemCosts,MATCH('Blend Sheet'!$AN$4,ItemNum,0),MATCH(C$1,Districts,0))*'Blend Sheet'!$AN78)+(INDEX(ItemCosts,MATCH('Blend Sheet'!$AO$4,ItemNum,0),MATCH(C$1,Districts,0))*'Blend Sheet'!$AO78)+(INDEX(ItemCosts,MATCH('Blend Sheet'!$AP$4,ItemNum,0),MATCH(C$1,Districts,0))*'Blend Sheet'!$AP78)+(INDEX(ItemCosts,MATCH('Blend Sheet'!$AQ$4,ItemNum,0),MATCH(C$1,Districts,0))*'Blend Sheet'!$AQ78)+(INDEX(ItemCosts,MATCH('Blend Sheet'!$AR$4,ItemNum,0),MATCH(C$1,Districts,0))*'Blend Sheet'!$AR78)+(INDEX(ItemCosts,MATCH('Blend Sheet'!$AS$4,ItemNum,0),MATCH(C$1,Districts,0))*'Blend Sheet'!$AS78)</f>
        <v>#N/A</v>
      </c>
      <c r="D75" s="5" t="e">
        <f>(INDEX(ItemCosts,MATCH('Blend Sheet'!$C$4,ItemNum,0),MATCH(D$1,Districts,0))*'Blend Sheet'!$C78)+(INDEX(ItemCosts,MATCH('Blend Sheet'!$D$4,ItemNum,0),MATCH(D$1,Districts,0))*'Blend Sheet'!$D78)+(INDEX(ItemCosts,MATCH('Blend Sheet'!$E$4,ItemNum,0),MATCH(D$1,Districts,0))*'Blend Sheet'!$E78)+(INDEX(ItemCosts,MATCH('Blend Sheet'!$F$4,ItemNum,0),MATCH(D$1,Districts,0))*'Blend Sheet'!$F78)+(INDEX(ItemCosts,MATCH('Blend Sheet'!$G$4,ItemNum,0),MATCH(D$1,Districts,0))*'Blend Sheet'!$G78)+(INDEX(ItemCosts,MATCH('Blend Sheet'!$H$4,ItemNum,0),MATCH(D$1,Districts,0))*'Blend Sheet'!$H78)+(INDEX(ItemCosts,MATCH('Blend Sheet'!$I$4,ItemNum,0),MATCH(D$1,Districts,0))*'Blend Sheet'!$I78)+(INDEX(ItemCosts,MATCH('Blend Sheet'!$J$4,ItemNum,0),MATCH(D$1,Districts,0))*'Blend Sheet'!$J78)+(INDEX(ItemCosts,MATCH('Blend Sheet'!$K$4,ItemNum,0),MATCH(D$1,Districts,0))*'Blend Sheet'!$K78)+(INDEX(ItemCosts,MATCH('Blend Sheet'!$L$4,ItemNum,0),MATCH(D$1,Districts,0))*'Blend Sheet'!$L78)+(INDEX(ItemCosts,MATCH('Blend Sheet'!$M$4,ItemNum,0),MATCH(D$1,Districts,0))*'Blend Sheet'!$M78)+(INDEX(ItemCosts,MATCH('Blend Sheet'!$N$4,ItemNum,0),MATCH(D$1,Districts,0))*'Blend Sheet'!$N78)+(INDEX(ItemCosts,MATCH('Blend Sheet'!$O$4,ItemNum,0),MATCH(D$1,Districts,0))*'Blend Sheet'!$O78)+(INDEX(ItemCosts,MATCH('Blend Sheet'!$P$4,ItemNum,0),MATCH(D$1,Districts,0))*'Blend Sheet'!$P78)+(INDEX(ItemCosts,MATCH('Blend Sheet'!$Q$4,ItemNum,0),MATCH(D$1,Districts,0))*'Blend Sheet'!$Q78)+(INDEX(ItemCosts,MATCH('Blend Sheet'!$R$4,ItemNum,0),MATCH(D$1,Districts,0))*'Blend Sheet'!$R78)+(INDEX(ItemCosts,MATCH('Blend Sheet'!$S$4,ItemNum,0),MATCH(D$1,Districts,0))*'Blend Sheet'!$S78)+(INDEX(ItemCosts,MATCH('Blend Sheet'!$T$4,ItemNum,0),MATCH(D$1,Districts,0))*'Blend Sheet'!$T78)+(INDEX(ItemCosts,MATCH('Blend Sheet'!$U$4,ItemNum,0),MATCH(D$1,Districts,0))*'Blend Sheet'!$U78)+(INDEX(ItemCosts,MATCH('Blend Sheet'!$V$4,ItemNum,0),MATCH(D$1,Districts,0))*'Blend Sheet'!$V78)+(INDEX(ItemCosts,MATCH('Blend Sheet'!$W$4,ItemNum,0),MATCH(D$1,Districts,0))*'Blend Sheet'!$W78)+(INDEX(ItemCosts,MATCH('Blend Sheet'!$X$4,ItemNum,0),MATCH(D$1,Districts,0))*'Blend Sheet'!$X78)+(INDEX(ItemCosts,MATCH('Blend Sheet'!$Y$4,ItemNum,0),MATCH(D$1,Districts,0))*'Blend Sheet'!$Y78)+(INDEX(ItemCosts,MATCH('Blend Sheet'!$Z$4,ItemNum,0),MATCH(D$1,Districts,0))*'Blend Sheet'!$Z78)+(INDEX(ItemCosts,MATCH('Blend Sheet'!$AA$4,ItemNum,0),MATCH(D$1,Districts,0))*'Blend Sheet'!$AA78)+(INDEX(ItemCosts,MATCH('Blend Sheet'!$AB$4,ItemNum,0),MATCH(D$1,Districts,0))*'Blend Sheet'!$AB78)+(INDEX(ItemCosts,MATCH('Blend Sheet'!$AC$4,ItemNum,0),MATCH(D$1,Districts,0))*'Blend Sheet'!$AC78)+(INDEX(ItemCosts,MATCH('Blend Sheet'!$AD$4,ItemNum,0),MATCH(D$1,Districts,0))*'Blend Sheet'!$AD78)+(INDEX(ItemCosts,MATCH('Blend Sheet'!$AE$4,ItemNum,0),MATCH(D$1,Districts,0))*'Blend Sheet'!$AE78)+(INDEX(ItemCosts,MATCH('Blend Sheet'!$AF$4,ItemNum,0),MATCH(D$1,Districts,0))*'Blend Sheet'!$AF78)+(INDEX(ItemCosts,MATCH('Blend Sheet'!$AG$4,ItemNum,0),MATCH(D$1,Districts,0))*'Blend Sheet'!$AG78)+(INDEX(ItemCosts,MATCH('Blend Sheet'!$AH$4,ItemNum,0),MATCH(D$1,Districts,0))*'Blend Sheet'!$AH78)+(INDEX(ItemCosts,MATCH('Blend Sheet'!$AI$4,ItemNum,0),MATCH(D$1,Districts,0))*'Blend Sheet'!$AI78)+(INDEX(ItemCosts,MATCH('Blend Sheet'!$AJ$4,ItemNum,0),MATCH(D$1,Districts,0))*'Blend Sheet'!$AJ78)+(INDEX(ItemCosts,MATCH('Blend Sheet'!$AK$4,ItemNum,0),MATCH(D$1,Districts,0))*'Blend Sheet'!$AK78)+(INDEX(ItemCosts,MATCH('Blend Sheet'!$AL$4,ItemNum,0),MATCH(D$1,Districts,0))*'Blend Sheet'!$AL78)+(INDEX(ItemCosts,MATCH('Blend Sheet'!$AM$4,ItemNum,0),MATCH(D$1,Districts,0))*'Blend Sheet'!$AM78)+(INDEX(ItemCosts,MATCH('Blend Sheet'!$AN$4,ItemNum,0),MATCH(D$1,Districts,0))*'Blend Sheet'!$AN78)+(INDEX(ItemCosts,MATCH('Blend Sheet'!$AO$4,ItemNum,0),MATCH(D$1,Districts,0))*'Blend Sheet'!$AO78)+(INDEX(ItemCosts,MATCH('Blend Sheet'!$AP$4,ItemNum,0),MATCH(D$1,Districts,0))*'Blend Sheet'!$AP78)+(INDEX(ItemCosts,MATCH('Blend Sheet'!$AQ$4,ItemNum,0),MATCH(D$1,Districts,0))*'Blend Sheet'!$AQ78)+(INDEX(ItemCosts,MATCH('Blend Sheet'!$AR$4,ItemNum,0),MATCH(D$1,Districts,0))*'Blend Sheet'!$AR78)+(INDEX(ItemCosts,MATCH('Blend Sheet'!$AS$4,ItemNum,0),MATCH(D$1,Districts,0))*'Blend Sheet'!$AS78)</f>
        <v>#N/A</v>
      </c>
      <c r="E75" s="5" t="e">
        <f>(INDEX(ItemCosts,MATCH('Blend Sheet'!$C$4,ItemNum,0),MATCH(E$1,Districts,0))*'Blend Sheet'!$C78)+(INDEX(ItemCosts,MATCH('Blend Sheet'!$D$4,ItemNum,0),MATCH(E$1,Districts,0))*'Blend Sheet'!$D78)+(INDEX(ItemCosts,MATCH('Blend Sheet'!$E$4,ItemNum,0),MATCH(E$1,Districts,0))*'Blend Sheet'!$E78)+(INDEX(ItemCosts,MATCH('Blend Sheet'!$F$4,ItemNum,0),MATCH(E$1,Districts,0))*'Blend Sheet'!$F78)+(INDEX(ItemCosts,MATCH('Blend Sheet'!$G$4,ItemNum,0),MATCH(E$1,Districts,0))*'Blend Sheet'!$G78)+(INDEX(ItemCosts,MATCH('Blend Sheet'!$H$4,ItemNum,0),MATCH(E$1,Districts,0))*'Blend Sheet'!$H78)+(INDEX(ItemCosts,MATCH('Blend Sheet'!$I$4,ItemNum,0),MATCH(E$1,Districts,0))*'Blend Sheet'!$I78)+(INDEX(ItemCosts,MATCH('Blend Sheet'!$J$4,ItemNum,0),MATCH(E$1,Districts,0))*'Blend Sheet'!$J78)+(INDEX(ItemCosts,MATCH('Blend Sheet'!$K$4,ItemNum,0),MATCH(E$1,Districts,0))*'Blend Sheet'!$K78)+(INDEX(ItemCosts,MATCH('Blend Sheet'!$L$4,ItemNum,0),MATCH(E$1,Districts,0))*'Blend Sheet'!$L78)+(INDEX(ItemCosts,MATCH('Blend Sheet'!$M$4,ItemNum,0),MATCH(E$1,Districts,0))*'Blend Sheet'!$M78)+(INDEX(ItemCosts,MATCH('Blend Sheet'!$N$4,ItemNum,0),MATCH(E$1,Districts,0))*'Blend Sheet'!$N78)+(INDEX(ItemCosts,MATCH('Blend Sheet'!$O$4,ItemNum,0),MATCH(E$1,Districts,0))*'Blend Sheet'!$O78)+(INDEX(ItemCosts,MATCH('Blend Sheet'!$P$4,ItemNum,0),MATCH(E$1,Districts,0))*'Blend Sheet'!$P78)+(INDEX(ItemCosts,MATCH('Blend Sheet'!$Q$4,ItemNum,0),MATCH(E$1,Districts,0))*'Blend Sheet'!$Q78)+(INDEX(ItemCosts,MATCH('Blend Sheet'!$R$4,ItemNum,0),MATCH(E$1,Districts,0))*'Blend Sheet'!$R78)+(INDEX(ItemCosts,MATCH('Blend Sheet'!$S$4,ItemNum,0),MATCH(E$1,Districts,0))*'Blend Sheet'!$S78)+(INDEX(ItemCosts,MATCH('Blend Sheet'!$T$4,ItemNum,0),MATCH(E$1,Districts,0))*'Blend Sheet'!$T78)+(INDEX(ItemCosts,MATCH('Blend Sheet'!$U$4,ItemNum,0),MATCH(E$1,Districts,0))*'Blend Sheet'!$U78)+(INDEX(ItemCosts,MATCH('Blend Sheet'!$V$4,ItemNum,0),MATCH(E$1,Districts,0))*'Blend Sheet'!$V78)+(INDEX(ItemCosts,MATCH('Blend Sheet'!$W$4,ItemNum,0),MATCH(E$1,Districts,0))*'Blend Sheet'!$W78)+(INDEX(ItemCosts,MATCH('Blend Sheet'!$X$4,ItemNum,0),MATCH(E$1,Districts,0))*'Blend Sheet'!$X78)+(INDEX(ItemCosts,MATCH('Blend Sheet'!$Y$4,ItemNum,0),MATCH(E$1,Districts,0))*'Blend Sheet'!$Y78)+(INDEX(ItemCosts,MATCH('Blend Sheet'!$Z$4,ItemNum,0),MATCH(E$1,Districts,0))*'Blend Sheet'!$Z78)+(INDEX(ItemCosts,MATCH('Blend Sheet'!$AA$4,ItemNum,0),MATCH(E$1,Districts,0))*'Blend Sheet'!$AA78)+(INDEX(ItemCosts,MATCH('Blend Sheet'!$AB$4,ItemNum,0),MATCH(E$1,Districts,0))*'Blend Sheet'!$AB78)+(INDEX(ItemCosts,MATCH('Blend Sheet'!$AC$4,ItemNum,0),MATCH(E$1,Districts,0))*'Blend Sheet'!$AC78)+(INDEX(ItemCosts,MATCH('Blend Sheet'!$AD$4,ItemNum,0),MATCH(E$1,Districts,0))*'Blend Sheet'!$AD78)+(INDEX(ItemCosts,MATCH('Blend Sheet'!$AE$4,ItemNum,0),MATCH(E$1,Districts,0))*'Blend Sheet'!$AE78)+(INDEX(ItemCosts,MATCH('Blend Sheet'!$AF$4,ItemNum,0),MATCH(E$1,Districts,0))*'Blend Sheet'!$AF78)+(INDEX(ItemCosts,MATCH('Blend Sheet'!$AG$4,ItemNum,0),MATCH(E$1,Districts,0))*'Blend Sheet'!$AG78)+(INDEX(ItemCosts,MATCH('Blend Sheet'!$AH$4,ItemNum,0),MATCH(E$1,Districts,0))*'Blend Sheet'!$AH78)+(INDEX(ItemCosts,MATCH('Blend Sheet'!$AI$4,ItemNum,0),MATCH(E$1,Districts,0))*'Blend Sheet'!$AI78)+(INDEX(ItemCosts,MATCH('Blend Sheet'!$AJ$4,ItemNum,0),MATCH(E$1,Districts,0))*'Blend Sheet'!$AJ78)+(INDEX(ItemCosts,MATCH('Blend Sheet'!$AK$4,ItemNum,0),MATCH(E$1,Districts,0))*'Blend Sheet'!$AK78)+(INDEX(ItemCosts,MATCH('Blend Sheet'!$AL$4,ItemNum,0),MATCH(E$1,Districts,0))*'Blend Sheet'!$AL78)+(INDEX(ItemCosts,MATCH('Blend Sheet'!$AM$4,ItemNum,0),MATCH(E$1,Districts,0))*'Blend Sheet'!$AM78)+(INDEX(ItemCosts,MATCH('Blend Sheet'!$AN$4,ItemNum,0),MATCH(E$1,Districts,0))*'Blend Sheet'!$AN78)+(INDEX(ItemCosts,MATCH('Blend Sheet'!$AO$4,ItemNum,0),MATCH(E$1,Districts,0))*'Blend Sheet'!$AO78)+(INDEX(ItemCosts,MATCH('Blend Sheet'!$AP$4,ItemNum,0),MATCH(E$1,Districts,0))*'Blend Sheet'!$AP78)+(INDEX(ItemCosts,MATCH('Blend Sheet'!$AQ$4,ItemNum,0),MATCH(E$1,Districts,0))*'Blend Sheet'!$AQ78)+(INDEX(ItemCosts,MATCH('Blend Sheet'!$AR$4,ItemNum,0),MATCH(E$1,Districts,0))*'Blend Sheet'!$AR78)+(INDEX(ItemCosts,MATCH('Blend Sheet'!$AS$4,ItemNum,0),MATCH(E$1,Districts,0))*'Blend Sheet'!$AS78)</f>
        <v>#N/A</v>
      </c>
      <c r="F75" s="5" t="e">
        <f>(INDEX(ItemCosts,MATCH('Blend Sheet'!$C$4,ItemNum,0),MATCH(F$1,Districts,0))*'Blend Sheet'!$C78)+(INDEX(ItemCosts,MATCH('Blend Sheet'!$D$4,ItemNum,0),MATCH(F$1,Districts,0))*'Blend Sheet'!$D78)+(INDEX(ItemCosts,MATCH('Blend Sheet'!$E$4,ItemNum,0),MATCH(F$1,Districts,0))*'Blend Sheet'!$E78)+(INDEX(ItemCosts,MATCH('Blend Sheet'!$F$4,ItemNum,0),MATCH(F$1,Districts,0))*'Blend Sheet'!$F78)+(INDEX(ItemCosts,MATCH('Blend Sheet'!$G$4,ItemNum,0),MATCH(F$1,Districts,0))*'Blend Sheet'!$G78)+(INDEX(ItemCosts,MATCH('Blend Sheet'!$H$4,ItemNum,0),MATCH(F$1,Districts,0))*'Blend Sheet'!$H78)+(INDEX(ItemCosts,MATCH('Blend Sheet'!$I$4,ItemNum,0),MATCH(F$1,Districts,0))*'Blend Sheet'!$I78)+(INDEX(ItemCosts,MATCH('Blend Sheet'!$J$4,ItemNum,0),MATCH(F$1,Districts,0))*'Blend Sheet'!$J78)+(INDEX(ItemCosts,MATCH('Blend Sheet'!$K$4,ItemNum,0),MATCH(F$1,Districts,0))*'Blend Sheet'!$K78)+(INDEX(ItemCosts,MATCH('Blend Sheet'!$L$4,ItemNum,0),MATCH(F$1,Districts,0))*'Blend Sheet'!$L78)+(INDEX(ItemCosts,MATCH('Blend Sheet'!$M$4,ItemNum,0),MATCH(F$1,Districts,0))*'Blend Sheet'!$M78)+(INDEX(ItemCosts,MATCH('Blend Sheet'!$N$4,ItemNum,0),MATCH(F$1,Districts,0))*'Blend Sheet'!$N78)+(INDEX(ItemCosts,MATCH('Blend Sheet'!$O$4,ItemNum,0),MATCH(F$1,Districts,0))*'Blend Sheet'!$O78)+(INDEX(ItemCosts,MATCH('Blend Sheet'!$P$4,ItemNum,0),MATCH(F$1,Districts,0))*'Blend Sheet'!$P78)+(INDEX(ItemCosts,MATCH('Blend Sheet'!$Q$4,ItemNum,0),MATCH(F$1,Districts,0))*'Blend Sheet'!$Q78)+(INDEX(ItemCosts,MATCH('Blend Sheet'!$R$4,ItemNum,0),MATCH(F$1,Districts,0))*'Blend Sheet'!$R78)+(INDEX(ItemCosts,MATCH('Blend Sheet'!$S$4,ItemNum,0),MATCH(F$1,Districts,0))*'Blend Sheet'!$S78)+(INDEX(ItemCosts,MATCH('Blend Sheet'!$T$4,ItemNum,0),MATCH(F$1,Districts,0))*'Blend Sheet'!$T78)+(INDEX(ItemCosts,MATCH('Blend Sheet'!$U$4,ItemNum,0),MATCH(F$1,Districts,0))*'Blend Sheet'!$U78)+(INDEX(ItemCosts,MATCH('Blend Sheet'!$V$4,ItemNum,0),MATCH(F$1,Districts,0))*'Blend Sheet'!$V78)+(INDEX(ItemCosts,MATCH('Blend Sheet'!$W$4,ItemNum,0),MATCH(F$1,Districts,0))*'Blend Sheet'!$W78)+(INDEX(ItemCosts,MATCH('Blend Sheet'!$X$4,ItemNum,0),MATCH(F$1,Districts,0))*'Blend Sheet'!$X78)+(INDEX(ItemCosts,MATCH('Blend Sheet'!$Y$4,ItemNum,0),MATCH(F$1,Districts,0))*'Blend Sheet'!$Y78)+(INDEX(ItemCosts,MATCH('Blend Sheet'!$Z$4,ItemNum,0),MATCH(F$1,Districts,0))*'Blend Sheet'!$Z78)+(INDEX(ItemCosts,MATCH('Blend Sheet'!$AA$4,ItemNum,0),MATCH(F$1,Districts,0))*'Blend Sheet'!$AA78)+(INDEX(ItemCosts,MATCH('Blend Sheet'!$AB$4,ItemNum,0),MATCH(F$1,Districts,0))*'Blend Sheet'!$AB78)+(INDEX(ItemCosts,MATCH('Blend Sheet'!$AC$4,ItemNum,0),MATCH(F$1,Districts,0))*'Blend Sheet'!$AC78)+(INDEX(ItemCosts,MATCH('Blend Sheet'!$AD$4,ItemNum,0),MATCH(F$1,Districts,0))*'Blend Sheet'!$AD78)+(INDEX(ItemCosts,MATCH('Blend Sheet'!$AE$4,ItemNum,0),MATCH(F$1,Districts,0))*'Blend Sheet'!$AE78)+(INDEX(ItemCosts,MATCH('Blend Sheet'!$AF$4,ItemNum,0),MATCH(F$1,Districts,0))*'Blend Sheet'!$AF78)+(INDEX(ItemCosts,MATCH('Blend Sheet'!$AG$4,ItemNum,0),MATCH(F$1,Districts,0))*'Blend Sheet'!$AG78)+(INDEX(ItemCosts,MATCH('Blend Sheet'!$AH$4,ItemNum,0),MATCH(F$1,Districts,0))*'Blend Sheet'!$AH78)+(INDEX(ItemCosts,MATCH('Blend Sheet'!$AI$4,ItemNum,0),MATCH(F$1,Districts,0))*'Blend Sheet'!$AI78)+(INDEX(ItemCosts,MATCH('Blend Sheet'!$AJ$4,ItemNum,0),MATCH(F$1,Districts,0))*'Blend Sheet'!$AJ78)+(INDEX(ItemCosts,MATCH('Blend Sheet'!$AK$4,ItemNum,0),MATCH(F$1,Districts,0))*'Blend Sheet'!$AK78)+(INDEX(ItemCosts,MATCH('Blend Sheet'!$AL$4,ItemNum,0),MATCH(F$1,Districts,0))*'Blend Sheet'!$AL78)+(INDEX(ItemCosts,MATCH('Blend Sheet'!$AM$4,ItemNum,0),MATCH(F$1,Districts,0))*'Blend Sheet'!$AM78)+(INDEX(ItemCosts,MATCH('Blend Sheet'!$AN$4,ItemNum,0),MATCH(F$1,Districts,0))*'Blend Sheet'!$AN78)+(INDEX(ItemCosts,MATCH('Blend Sheet'!$AO$4,ItemNum,0),MATCH(F$1,Districts,0))*'Blend Sheet'!$AO78)+(INDEX(ItemCosts,MATCH('Blend Sheet'!$AP$4,ItemNum,0),MATCH(F$1,Districts,0))*'Blend Sheet'!$AP78)+(INDEX(ItemCosts,MATCH('Blend Sheet'!$AQ$4,ItemNum,0),MATCH(F$1,Districts,0))*'Blend Sheet'!$AQ78)+(INDEX(ItemCosts,MATCH('Blend Sheet'!$AR$4,ItemNum,0),MATCH(F$1,Districts,0))*'Blend Sheet'!$AR78)+(INDEX(ItemCosts,MATCH('Blend Sheet'!$AS$4,ItemNum,0),MATCH(F$1,Districts,0))*'Blend Sheet'!$AS78)</f>
        <v>#N/A</v>
      </c>
      <c r="G75" s="5" t="e">
        <f>(INDEX(ItemCosts,MATCH('Blend Sheet'!$C$4,ItemNum,0),MATCH(G$1,Districts,0))*'Blend Sheet'!$C78)+(INDEX(ItemCosts,MATCH('Blend Sheet'!$D$4,ItemNum,0),MATCH(G$1,Districts,0))*'Blend Sheet'!$D78)+(INDEX(ItemCosts,MATCH('Blend Sheet'!$E$4,ItemNum,0),MATCH(G$1,Districts,0))*'Blend Sheet'!$E78)+(INDEX(ItemCosts,MATCH('Blend Sheet'!$F$4,ItemNum,0),MATCH(G$1,Districts,0))*'Blend Sheet'!$F78)+(INDEX(ItemCosts,MATCH('Blend Sheet'!$G$4,ItemNum,0),MATCH(G$1,Districts,0))*'Blend Sheet'!$G78)+(INDEX(ItemCosts,MATCH('Blend Sheet'!$H$4,ItemNum,0),MATCH(G$1,Districts,0))*'Blend Sheet'!$H78)+(INDEX(ItemCosts,MATCH('Blend Sheet'!$I$4,ItemNum,0),MATCH(G$1,Districts,0))*'Blend Sheet'!$I78)+(INDEX(ItemCosts,MATCH('Blend Sheet'!$J$4,ItemNum,0),MATCH(G$1,Districts,0))*'Blend Sheet'!$J78)+(INDEX(ItemCosts,MATCH('Blend Sheet'!$K$4,ItemNum,0),MATCH(G$1,Districts,0))*'Blend Sheet'!$K78)+(INDEX(ItemCosts,MATCH('Blend Sheet'!$L$4,ItemNum,0),MATCH(G$1,Districts,0))*'Blend Sheet'!$L78)+(INDEX(ItemCosts,MATCH('Blend Sheet'!$M$4,ItemNum,0),MATCH(G$1,Districts,0))*'Blend Sheet'!$M78)+(INDEX(ItemCosts,MATCH('Blend Sheet'!$N$4,ItemNum,0),MATCH(G$1,Districts,0))*'Blend Sheet'!$N78)+(INDEX(ItemCosts,MATCH('Blend Sheet'!$O$4,ItemNum,0),MATCH(G$1,Districts,0))*'Blend Sheet'!$O78)+(INDEX(ItemCosts,MATCH('Blend Sheet'!$P$4,ItemNum,0),MATCH(G$1,Districts,0))*'Blend Sheet'!$P78)+(INDEX(ItemCosts,MATCH('Blend Sheet'!$Q$4,ItemNum,0),MATCH(G$1,Districts,0))*'Blend Sheet'!$Q78)+(INDEX(ItemCosts,MATCH('Blend Sheet'!$R$4,ItemNum,0),MATCH(G$1,Districts,0))*'Blend Sheet'!$R78)+(INDEX(ItemCosts,MATCH('Blend Sheet'!$S$4,ItemNum,0),MATCH(G$1,Districts,0))*'Blend Sheet'!$S78)+(INDEX(ItemCosts,MATCH('Blend Sheet'!$T$4,ItemNum,0),MATCH(G$1,Districts,0))*'Blend Sheet'!$T78)+(INDEX(ItemCosts,MATCH('Blend Sheet'!$U$4,ItemNum,0),MATCH(G$1,Districts,0))*'Blend Sheet'!$U78)+(INDEX(ItemCosts,MATCH('Blend Sheet'!$V$4,ItemNum,0),MATCH(G$1,Districts,0))*'Blend Sheet'!$V78)+(INDEX(ItemCosts,MATCH('Blend Sheet'!$W$4,ItemNum,0),MATCH(G$1,Districts,0))*'Blend Sheet'!$W78)+(INDEX(ItemCosts,MATCH('Blend Sheet'!$X$4,ItemNum,0),MATCH(G$1,Districts,0))*'Blend Sheet'!$X78)+(INDEX(ItemCosts,MATCH('Blend Sheet'!$Y$4,ItemNum,0),MATCH(G$1,Districts,0))*'Blend Sheet'!$Y78)+(INDEX(ItemCosts,MATCH('Blend Sheet'!$Z$4,ItemNum,0),MATCH(G$1,Districts,0))*'Blend Sheet'!$Z78)+(INDEX(ItemCosts,MATCH('Blend Sheet'!$AA$4,ItemNum,0),MATCH(G$1,Districts,0))*'Blend Sheet'!$AA78)+(INDEX(ItemCosts,MATCH('Blend Sheet'!$AB$4,ItemNum,0),MATCH(G$1,Districts,0))*'Blend Sheet'!$AB78)+(INDEX(ItemCosts,MATCH('Blend Sheet'!$AC$4,ItemNum,0),MATCH(G$1,Districts,0))*'Blend Sheet'!$AC78)+(INDEX(ItemCosts,MATCH('Blend Sheet'!$AD$4,ItemNum,0),MATCH(G$1,Districts,0))*'Blend Sheet'!$AD78)+(INDEX(ItemCosts,MATCH('Blend Sheet'!$AE$4,ItemNum,0),MATCH(G$1,Districts,0))*'Blend Sheet'!$AE78)+(INDEX(ItemCosts,MATCH('Blend Sheet'!$AF$4,ItemNum,0),MATCH(G$1,Districts,0))*'Blend Sheet'!$AF78)+(INDEX(ItemCosts,MATCH('Blend Sheet'!$AG$4,ItemNum,0),MATCH(G$1,Districts,0))*'Blend Sheet'!$AG78)+(INDEX(ItemCosts,MATCH('Blend Sheet'!$AH$4,ItemNum,0),MATCH(G$1,Districts,0))*'Blend Sheet'!$AH78)+(INDEX(ItemCosts,MATCH('Blend Sheet'!$AI$4,ItemNum,0),MATCH(G$1,Districts,0))*'Blend Sheet'!$AI78)+(INDEX(ItemCosts,MATCH('Blend Sheet'!$AJ$4,ItemNum,0),MATCH(G$1,Districts,0))*'Blend Sheet'!$AJ78)+(INDEX(ItemCosts,MATCH('Blend Sheet'!$AK$4,ItemNum,0),MATCH(G$1,Districts,0))*'Blend Sheet'!$AK78)+(INDEX(ItemCosts,MATCH('Blend Sheet'!$AL$4,ItemNum,0),MATCH(G$1,Districts,0))*'Blend Sheet'!$AL78)+(INDEX(ItemCosts,MATCH('Blend Sheet'!$AM$4,ItemNum,0),MATCH(G$1,Districts,0))*'Blend Sheet'!$AM78)+(INDEX(ItemCosts,MATCH('Blend Sheet'!$AN$4,ItemNum,0),MATCH(G$1,Districts,0))*'Blend Sheet'!$AN78)+(INDEX(ItemCosts,MATCH('Blend Sheet'!$AO$4,ItemNum,0),MATCH(G$1,Districts,0))*'Blend Sheet'!$AO78)+(INDEX(ItemCosts,MATCH('Blend Sheet'!$AP$4,ItemNum,0),MATCH(G$1,Districts,0))*'Blend Sheet'!$AP78)+(INDEX(ItemCosts,MATCH('Blend Sheet'!$AQ$4,ItemNum,0),MATCH(G$1,Districts,0))*'Blend Sheet'!$AQ78)+(INDEX(ItemCosts,MATCH('Blend Sheet'!$AR$4,ItemNum,0),MATCH(G$1,Districts,0))*'Blend Sheet'!$AR78)+(INDEX(ItemCosts,MATCH('Blend Sheet'!$AS$4,ItemNum,0),MATCH(G$1,Districts,0))*'Blend Sheet'!$AS78)</f>
        <v>#N/A</v>
      </c>
      <c r="H75" s="5" t="e">
        <f>(INDEX(ItemCosts,MATCH('Blend Sheet'!$C$4,ItemNum,0),MATCH(H$1,Districts,0))*'Blend Sheet'!$C78)+(INDEX(ItemCosts,MATCH('Blend Sheet'!$D$4,ItemNum,0),MATCH(H$1,Districts,0))*'Blend Sheet'!$D78)+(INDEX(ItemCosts,MATCH('Blend Sheet'!$E$4,ItemNum,0),MATCH(H$1,Districts,0))*'Blend Sheet'!$E78)+(INDEX(ItemCosts,MATCH('Blend Sheet'!$F$4,ItemNum,0),MATCH(H$1,Districts,0))*'Blend Sheet'!$F78)+(INDEX(ItemCosts,MATCH('Blend Sheet'!$G$4,ItemNum,0),MATCH(H$1,Districts,0))*'Blend Sheet'!$G78)+(INDEX(ItemCosts,MATCH('Blend Sheet'!$H$4,ItemNum,0),MATCH(H$1,Districts,0))*'Blend Sheet'!$H78)+(INDEX(ItemCosts,MATCH('Blend Sheet'!$I$4,ItemNum,0),MATCH(H$1,Districts,0))*'Blend Sheet'!$I78)+(INDEX(ItemCosts,MATCH('Blend Sheet'!$J$4,ItemNum,0),MATCH(H$1,Districts,0))*'Blend Sheet'!$J78)+(INDEX(ItemCosts,MATCH('Blend Sheet'!$K$4,ItemNum,0),MATCH(H$1,Districts,0))*'Blend Sheet'!$K78)+(INDEX(ItemCosts,MATCH('Blend Sheet'!$L$4,ItemNum,0),MATCH(H$1,Districts,0))*'Blend Sheet'!$L78)+(INDEX(ItemCosts,MATCH('Blend Sheet'!$M$4,ItemNum,0),MATCH(H$1,Districts,0))*'Blend Sheet'!$M78)+(INDEX(ItemCosts,MATCH('Blend Sheet'!$N$4,ItemNum,0),MATCH(H$1,Districts,0))*'Blend Sheet'!$N78)+(INDEX(ItemCosts,MATCH('Blend Sheet'!$O$4,ItemNum,0),MATCH(H$1,Districts,0))*'Blend Sheet'!$O78)+(INDEX(ItemCosts,MATCH('Blend Sheet'!$P$4,ItemNum,0),MATCH(H$1,Districts,0))*'Blend Sheet'!$P78)+(INDEX(ItemCosts,MATCH('Blend Sheet'!$Q$4,ItemNum,0),MATCH(H$1,Districts,0))*'Blend Sheet'!$Q78)+(INDEX(ItemCosts,MATCH('Blend Sheet'!$R$4,ItemNum,0),MATCH(H$1,Districts,0))*'Blend Sheet'!$R78)+(INDEX(ItemCosts,MATCH('Blend Sheet'!$S$4,ItemNum,0),MATCH(H$1,Districts,0))*'Blend Sheet'!$S78)+(INDEX(ItemCosts,MATCH('Blend Sheet'!$T$4,ItemNum,0),MATCH(H$1,Districts,0))*'Blend Sheet'!$T78)+(INDEX(ItemCosts,MATCH('Blend Sheet'!$U$4,ItemNum,0),MATCH(H$1,Districts,0))*'Blend Sheet'!$U78)+(INDEX(ItemCosts,MATCH('Blend Sheet'!$V$4,ItemNum,0),MATCH(H$1,Districts,0))*'Blend Sheet'!$V78)+(INDEX(ItemCosts,MATCH('Blend Sheet'!$W$4,ItemNum,0),MATCH(H$1,Districts,0))*'Blend Sheet'!$W78)+(INDEX(ItemCosts,MATCH('Blend Sheet'!$X$4,ItemNum,0),MATCH(H$1,Districts,0))*'Blend Sheet'!$X78)+(INDEX(ItemCosts,MATCH('Blend Sheet'!$Y$4,ItemNum,0),MATCH(H$1,Districts,0))*'Blend Sheet'!$Y78)+(INDEX(ItemCosts,MATCH('Blend Sheet'!$Z$4,ItemNum,0),MATCH(H$1,Districts,0))*'Blend Sheet'!$Z78)+(INDEX(ItemCosts,MATCH('Blend Sheet'!$AA$4,ItemNum,0),MATCH(H$1,Districts,0))*'Blend Sheet'!$AA78)+(INDEX(ItemCosts,MATCH('Blend Sheet'!$AB$4,ItemNum,0),MATCH(H$1,Districts,0))*'Blend Sheet'!$AB78)+(INDEX(ItemCosts,MATCH('Blend Sheet'!$AC$4,ItemNum,0),MATCH(H$1,Districts,0))*'Blend Sheet'!$AC78)+(INDEX(ItemCosts,MATCH('Blend Sheet'!$AD$4,ItemNum,0),MATCH(H$1,Districts,0))*'Blend Sheet'!$AD78)+(INDEX(ItemCosts,MATCH('Blend Sheet'!$AE$4,ItemNum,0),MATCH(H$1,Districts,0))*'Blend Sheet'!$AE78)+(INDEX(ItemCosts,MATCH('Blend Sheet'!$AF$4,ItemNum,0),MATCH(H$1,Districts,0))*'Blend Sheet'!$AF78)+(INDEX(ItemCosts,MATCH('Blend Sheet'!$AG$4,ItemNum,0),MATCH(H$1,Districts,0))*'Blend Sheet'!$AG78)+(INDEX(ItemCosts,MATCH('Blend Sheet'!$AH$4,ItemNum,0),MATCH(H$1,Districts,0))*'Blend Sheet'!$AH78)+(INDEX(ItemCosts,MATCH('Blend Sheet'!$AI$4,ItemNum,0),MATCH(H$1,Districts,0))*'Blend Sheet'!$AI78)+(INDEX(ItemCosts,MATCH('Blend Sheet'!$AJ$4,ItemNum,0),MATCH(H$1,Districts,0))*'Blend Sheet'!$AJ78)+(INDEX(ItemCosts,MATCH('Blend Sheet'!$AK$4,ItemNum,0),MATCH(H$1,Districts,0))*'Blend Sheet'!$AK78)+(INDEX(ItemCosts,MATCH('Blend Sheet'!$AL$4,ItemNum,0),MATCH(H$1,Districts,0))*'Blend Sheet'!$AL78)+(INDEX(ItemCosts,MATCH('Blend Sheet'!$AM$4,ItemNum,0),MATCH(H$1,Districts,0))*'Blend Sheet'!$AM78)+(INDEX(ItemCosts,MATCH('Blend Sheet'!$AN$4,ItemNum,0),MATCH(H$1,Districts,0))*'Blend Sheet'!$AN78)+(INDEX(ItemCosts,MATCH('Blend Sheet'!$AO$4,ItemNum,0),MATCH(H$1,Districts,0))*'Blend Sheet'!$AO78)+(INDEX(ItemCosts,MATCH('Blend Sheet'!$AP$4,ItemNum,0),MATCH(H$1,Districts,0))*'Blend Sheet'!$AP78)+(INDEX(ItemCosts,MATCH('Blend Sheet'!$AQ$4,ItemNum,0),MATCH(H$1,Districts,0))*'Blend Sheet'!$AQ78)+(INDEX(ItemCosts,MATCH('Blend Sheet'!$AR$4,ItemNum,0),MATCH(H$1,Districts,0))*'Blend Sheet'!$AR78)+(INDEX(ItemCosts,MATCH('Blend Sheet'!$AS$4,ItemNum,0),MATCH(H$1,Districts,0))*'Blend Sheet'!$AS78)</f>
        <v>#N/A</v>
      </c>
      <c r="I75" s="5" t="e">
        <f>(INDEX(ItemCosts,MATCH('Blend Sheet'!$C$4,ItemNum,0),MATCH(I$1,Districts,0))*'Blend Sheet'!$C78)+(INDEX(ItemCosts,MATCH('Blend Sheet'!$D$4,ItemNum,0),MATCH(I$1,Districts,0))*'Blend Sheet'!$D78)+(INDEX(ItemCosts,MATCH('Blend Sheet'!$E$4,ItemNum,0),MATCH(I$1,Districts,0))*'Blend Sheet'!$E78)+(INDEX(ItemCosts,MATCH('Blend Sheet'!$F$4,ItemNum,0),MATCH(I$1,Districts,0))*'Blend Sheet'!$F78)+(INDEX(ItemCosts,MATCH('Blend Sheet'!$G$4,ItemNum,0),MATCH(I$1,Districts,0))*'Blend Sheet'!$G78)+(INDEX(ItemCosts,MATCH('Blend Sheet'!$H$4,ItemNum,0),MATCH(I$1,Districts,0))*'Blend Sheet'!$H78)+(INDEX(ItemCosts,MATCH('Blend Sheet'!$I$4,ItemNum,0),MATCH(I$1,Districts,0))*'Blend Sheet'!$I78)+(INDEX(ItemCosts,MATCH('Blend Sheet'!$J$4,ItemNum,0),MATCH(I$1,Districts,0))*'Blend Sheet'!$J78)+(INDEX(ItemCosts,MATCH('Blend Sheet'!$K$4,ItemNum,0),MATCH(I$1,Districts,0))*'Blend Sheet'!$K78)+(INDEX(ItemCosts,MATCH('Blend Sheet'!$L$4,ItemNum,0),MATCH(I$1,Districts,0))*'Blend Sheet'!$L78)+(INDEX(ItemCosts,MATCH('Blend Sheet'!$M$4,ItemNum,0),MATCH(I$1,Districts,0))*'Blend Sheet'!$M78)+(INDEX(ItemCosts,MATCH('Blend Sheet'!$N$4,ItemNum,0),MATCH(I$1,Districts,0))*'Blend Sheet'!$N78)+(INDEX(ItemCosts,MATCH('Blend Sheet'!$O$4,ItemNum,0),MATCH(I$1,Districts,0))*'Blend Sheet'!$O78)+(INDEX(ItemCosts,MATCH('Blend Sheet'!$P$4,ItemNum,0),MATCH(I$1,Districts,0))*'Blend Sheet'!$P78)+(INDEX(ItemCosts,MATCH('Blend Sheet'!$Q$4,ItemNum,0),MATCH(I$1,Districts,0))*'Blend Sheet'!$Q78)+(INDEX(ItemCosts,MATCH('Blend Sheet'!$R$4,ItemNum,0),MATCH(I$1,Districts,0))*'Blend Sheet'!$R78)+(INDEX(ItemCosts,MATCH('Blend Sheet'!$S$4,ItemNum,0),MATCH(I$1,Districts,0))*'Blend Sheet'!$S78)+(INDEX(ItemCosts,MATCH('Blend Sheet'!$T$4,ItemNum,0),MATCH(I$1,Districts,0))*'Blend Sheet'!$T78)+(INDEX(ItemCosts,MATCH('Blend Sheet'!$U$4,ItemNum,0),MATCH(I$1,Districts,0))*'Blend Sheet'!$U78)+(INDEX(ItemCosts,MATCH('Blend Sheet'!$V$4,ItemNum,0),MATCH(I$1,Districts,0))*'Blend Sheet'!$V78)+(INDEX(ItemCosts,MATCH('Blend Sheet'!$W$4,ItemNum,0),MATCH(I$1,Districts,0))*'Blend Sheet'!$W78)+(INDEX(ItemCosts,MATCH('Blend Sheet'!$X$4,ItemNum,0),MATCH(I$1,Districts,0))*'Blend Sheet'!$X78)+(INDEX(ItemCosts,MATCH('Blend Sheet'!$Y$4,ItemNum,0),MATCH(I$1,Districts,0))*'Blend Sheet'!$Y78)+(INDEX(ItemCosts,MATCH('Blend Sheet'!$Z$4,ItemNum,0),MATCH(I$1,Districts,0))*'Blend Sheet'!$Z78)+(INDEX(ItemCosts,MATCH('Blend Sheet'!$AA$4,ItemNum,0),MATCH(I$1,Districts,0))*'Blend Sheet'!$AA78)+(INDEX(ItemCosts,MATCH('Blend Sheet'!$AB$4,ItemNum,0),MATCH(I$1,Districts,0))*'Blend Sheet'!$AB78)+(INDEX(ItemCosts,MATCH('Blend Sheet'!$AC$4,ItemNum,0),MATCH(I$1,Districts,0))*'Blend Sheet'!$AC78)+(INDEX(ItemCosts,MATCH('Blend Sheet'!$AD$4,ItemNum,0),MATCH(I$1,Districts,0))*'Blend Sheet'!$AD78)+(INDEX(ItemCosts,MATCH('Blend Sheet'!$AE$4,ItemNum,0),MATCH(I$1,Districts,0))*'Blend Sheet'!$AE78)+(INDEX(ItemCosts,MATCH('Blend Sheet'!$AF$4,ItemNum,0),MATCH(I$1,Districts,0))*'Blend Sheet'!$AF78)+(INDEX(ItemCosts,MATCH('Blend Sheet'!$AG$4,ItemNum,0),MATCH(I$1,Districts,0))*'Blend Sheet'!$AG78)+(INDEX(ItemCosts,MATCH('Blend Sheet'!$AH$4,ItemNum,0),MATCH(I$1,Districts,0))*'Blend Sheet'!$AH78)+(INDEX(ItemCosts,MATCH('Blend Sheet'!$AI$4,ItemNum,0),MATCH(I$1,Districts,0))*'Blend Sheet'!$AI78)+(INDEX(ItemCosts,MATCH('Blend Sheet'!$AJ$4,ItemNum,0),MATCH(I$1,Districts,0))*'Blend Sheet'!$AJ78)+(INDEX(ItemCosts,MATCH('Blend Sheet'!$AK$4,ItemNum,0),MATCH(I$1,Districts,0))*'Blend Sheet'!$AK78)+(INDEX(ItemCosts,MATCH('Blend Sheet'!$AL$4,ItemNum,0),MATCH(I$1,Districts,0))*'Blend Sheet'!$AL78)+(INDEX(ItemCosts,MATCH('Blend Sheet'!$AM$4,ItemNum,0),MATCH(I$1,Districts,0))*'Blend Sheet'!$AM78)+(INDEX(ItemCosts,MATCH('Blend Sheet'!$AN$4,ItemNum,0),MATCH(I$1,Districts,0))*'Blend Sheet'!$AN78)+(INDEX(ItemCosts,MATCH('Blend Sheet'!$AO$4,ItemNum,0),MATCH(I$1,Districts,0))*'Blend Sheet'!$AO78)+(INDEX(ItemCosts,MATCH('Blend Sheet'!$AP$4,ItemNum,0),MATCH(I$1,Districts,0))*'Blend Sheet'!$AP78)+(INDEX(ItemCosts,MATCH('Blend Sheet'!$AQ$4,ItemNum,0),MATCH(I$1,Districts,0))*'Blend Sheet'!$AQ78)+(INDEX(ItemCosts,MATCH('Blend Sheet'!$AR$4,ItemNum,0),MATCH(I$1,Districts,0))*'Blend Sheet'!$AR78)+(INDEX(ItemCosts,MATCH('Blend Sheet'!$AS$4,ItemNum,0),MATCH(I$1,Districts,0))*'Blend Sheet'!$AS78)</f>
        <v>#N/A</v>
      </c>
      <c r="J75" s="5" t="e">
        <f>(INDEX(ItemCosts,MATCH('Blend Sheet'!$C$4,ItemNum,0),MATCH(J$1,Districts,0))*'Blend Sheet'!$C78)+(INDEX(ItemCosts,MATCH('Blend Sheet'!$D$4,ItemNum,0),MATCH(J$1,Districts,0))*'Blend Sheet'!$D78)+(INDEX(ItemCosts,MATCH('Blend Sheet'!$E$4,ItemNum,0),MATCH(J$1,Districts,0))*'Blend Sheet'!$E78)+(INDEX(ItemCosts,MATCH('Blend Sheet'!$F$4,ItemNum,0),MATCH(J$1,Districts,0))*'Blend Sheet'!$F78)+(INDEX(ItemCosts,MATCH('Blend Sheet'!$G$4,ItemNum,0),MATCH(J$1,Districts,0))*'Blend Sheet'!$G78)+(INDEX(ItemCosts,MATCH('Blend Sheet'!$H$4,ItemNum,0),MATCH(J$1,Districts,0))*'Blend Sheet'!$H78)+(INDEX(ItemCosts,MATCH('Blend Sheet'!$I$4,ItemNum,0),MATCH(J$1,Districts,0))*'Blend Sheet'!$I78)+(INDEX(ItemCosts,MATCH('Blend Sheet'!$J$4,ItemNum,0),MATCH(J$1,Districts,0))*'Blend Sheet'!$J78)+(INDEX(ItemCosts,MATCH('Blend Sheet'!$K$4,ItemNum,0),MATCH(J$1,Districts,0))*'Blend Sheet'!$K78)+(INDEX(ItemCosts,MATCH('Blend Sheet'!$L$4,ItemNum,0),MATCH(J$1,Districts,0))*'Blend Sheet'!$L78)+(INDEX(ItemCosts,MATCH('Blend Sheet'!$M$4,ItemNum,0),MATCH(J$1,Districts,0))*'Blend Sheet'!$M78)+(INDEX(ItemCosts,MATCH('Blend Sheet'!$N$4,ItemNum,0),MATCH(J$1,Districts,0))*'Blend Sheet'!$N78)+(INDEX(ItemCosts,MATCH('Blend Sheet'!$O$4,ItemNum,0),MATCH(J$1,Districts,0))*'Blend Sheet'!$O78)+(INDEX(ItemCosts,MATCH('Blend Sheet'!$P$4,ItemNum,0),MATCH(J$1,Districts,0))*'Blend Sheet'!$P78)+(INDEX(ItemCosts,MATCH('Blend Sheet'!$Q$4,ItemNum,0),MATCH(J$1,Districts,0))*'Blend Sheet'!$Q78)+(INDEX(ItemCosts,MATCH('Blend Sheet'!$R$4,ItemNum,0),MATCH(J$1,Districts,0))*'Blend Sheet'!$R78)+(INDEX(ItemCosts,MATCH('Blend Sheet'!$S$4,ItemNum,0),MATCH(J$1,Districts,0))*'Blend Sheet'!$S78)+(INDEX(ItemCosts,MATCH('Blend Sheet'!$T$4,ItemNum,0),MATCH(J$1,Districts,0))*'Blend Sheet'!$T78)+(INDEX(ItemCosts,MATCH('Blend Sheet'!$U$4,ItemNum,0),MATCH(J$1,Districts,0))*'Blend Sheet'!$U78)+(INDEX(ItemCosts,MATCH('Blend Sheet'!$V$4,ItemNum,0),MATCH(J$1,Districts,0))*'Blend Sheet'!$V78)+(INDEX(ItemCosts,MATCH('Blend Sheet'!$W$4,ItemNum,0),MATCH(J$1,Districts,0))*'Blend Sheet'!$W78)+(INDEX(ItemCosts,MATCH('Blend Sheet'!$X$4,ItemNum,0),MATCH(J$1,Districts,0))*'Blend Sheet'!$X78)+(INDEX(ItemCosts,MATCH('Blend Sheet'!$Y$4,ItemNum,0),MATCH(J$1,Districts,0))*'Blend Sheet'!$Y78)+(INDEX(ItemCosts,MATCH('Blend Sheet'!$Z$4,ItemNum,0),MATCH(J$1,Districts,0))*'Blend Sheet'!$Z78)+(INDEX(ItemCosts,MATCH('Blend Sheet'!$AA$4,ItemNum,0),MATCH(J$1,Districts,0))*'Blend Sheet'!$AA78)+(INDEX(ItemCosts,MATCH('Blend Sheet'!$AB$4,ItemNum,0),MATCH(J$1,Districts,0))*'Blend Sheet'!$AB78)+(INDEX(ItemCosts,MATCH('Blend Sheet'!$AC$4,ItemNum,0),MATCH(J$1,Districts,0))*'Blend Sheet'!$AC78)+(INDEX(ItemCosts,MATCH('Blend Sheet'!$AD$4,ItemNum,0),MATCH(J$1,Districts,0))*'Blend Sheet'!$AD78)+(INDEX(ItemCosts,MATCH('Blend Sheet'!$AE$4,ItemNum,0),MATCH(J$1,Districts,0))*'Blend Sheet'!$AE78)+(INDEX(ItemCosts,MATCH('Blend Sheet'!$AF$4,ItemNum,0),MATCH(J$1,Districts,0))*'Blend Sheet'!$AF78)+(INDEX(ItemCosts,MATCH('Blend Sheet'!$AG$4,ItemNum,0),MATCH(J$1,Districts,0))*'Blend Sheet'!$AG78)+(INDEX(ItemCosts,MATCH('Blend Sheet'!$AH$4,ItemNum,0),MATCH(J$1,Districts,0))*'Blend Sheet'!$AH78)+(INDEX(ItemCosts,MATCH('Blend Sheet'!$AI$4,ItemNum,0),MATCH(J$1,Districts,0))*'Blend Sheet'!$AI78)+(INDEX(ItemCosts,MATCH('Blend Sheet'!$AJ$4,ItemNum,0),MATCH(J$1,Districts,0))*'Blend Sheet'!$AJ78)+(INDEX(ItemCosts,MATCH('Blend Sheet'!$AK$4,ItemNum,0),MATCH(J$1,Districts,0))*'Blend Sheet'!$AK78)+(INDEX(ItemCosts,MATCH('Blend Sheet'!$AL$4,ItemNum,0),MATCH(J$1,Districts,0))*'Blend Sheet'!$AL78)+(INDEX(ItemCosts,MATCH('Blend Sheet'!$AM$4,ItemNum,0),MATCH(J$1,Districts,0))*'Blend Sheet'!$AM78)+(INDEX(ItemCosts,MATCH('Blend Sheet'!$AN$4,ItemNum,0),MATCH(J$1,Districts,0))*'Blend Sheet'!$AN78)+(INDEX(ItemCosts,MATCH('Blend Sheet'!$AO$4,ItemNum,0),MATCH(J$1,Districts,0))*'Blend Sheet'!$AO78)+(INDEX(ItemCosts,MATCH('Blend Sheet'!$AP$4,ItemNum,0),MATCH(J$1,Districts,0))*'Blend Sheet'!$AP78)+(INDEX(ItemCosts,MATCH('Blend Sheet'!$AQ$4,ItemNum,0),MATCH(J$1,Districts,0))*'Blend Sheet'!$AQ78)+(INDEX(ItemCosts,MATCH('Blend Sheet'!$AR$4,ItemNum,0),MATCH(J$1,Districts,0))*'Blend Sheet'!$AR78)+(INDEX(ItemCosts,MATCH('Blend Sheet'!$AS$4,ItemNum,0),MATCH(J$1,Districts,0))*'Blend Sheet'!$AS78)</f>
        <v>#N/A</v>
      </c>
      <c r="K75" s="5" t="e">
        <f>(INDEX(ItemCosts,MATCH('Blend Sheet'!$C$4,ItemNum,0),MATCH(K$1,Districts,0))*'Blend Sheet'!$C78)+(INDEX(ItemCosts,MATCH('Blend Sheet'!$D$4,ItemNum,0),MATCH(K$1,Districts,0))*'Blend Sheet'!$D78)+(INDEX(ItemCosts,MATCH('Blend Sheet'!$E$4,ItemNum,0),MATCH(K$1,Districts,0))*'Blend Sheet'!$E78)+(INDEX(ItemCosts,MATCH('Blend Sheet'!$F$4,ItemNum,0),MATCH(K$1,Districts,0))*'Blend Sheet'!$F78)+(INDEX(ItemCosts,MATCH('Blend Sheet'!$G$4,ItemNum,0),MATCH(K$1,Districts,0))*'Blend Sheet'!$G78)+(INDEX(ItemCosts,MATCH('Blend Sheet'!$H$4,ItemNum,0),MATCH(K$1,Districts,0))*'Blend Sheet'!$H78)+(INDEX(ItemCosts,MATCH('Blend Sheet'!$I$4,ItemNum,0),MATCH(K$1,Districts,0))*'Blend Sheet'!$I78)+(INDEX(ItemCosts,MATCH('Blend Sheet'!$J$4,ItemNum,0),MATCH(K$1,Districts,0))*'Blend Sheet'!$J78)+(INDEX(ItemCosts,MATCH('Blend Sheet'!$K$4,ItemNum,0),MATCH(K$1,Districts,0))*'Blend Sheet'!$K78)+(INDEX(ItemCosts,MATCH('Blend Sheet'!$L$4,ItemNum,0),MATCH(K$1,Districts,0))*'Blend Sheet'!$L78)+(INDEX(ItemCosts,MATCH('Blend Sheet'!$M$4,ItemNum,0),MATCH(K$1,Districts,0))*'Blend Sheet'!$M78)+(INDEX(ItemCosts,MATCH('Blend Sheet'!$N$4,ItemNum,0),MATCH(K$1,Districts,0))*'Blend Sheet'!$N78)+(INDEX(ItemCosts,MATCH('Blend Sheet'!$O$4,ItemNum,0),MATCH(K$1,Districts,0))*'Blend Sheet'!$O78)+(INDEX(ItemCosts,MATCH('Blend Sheet'!$P$4,ItemNum,0),MATCH(K$1,Districts,0))*'Blend Sheet'!$P78)+(INDEX(ItemCosts,MATCH('Blend Sheet'!$Q$4,ItemNum,0),MATCH(K$1,Districts,0))*'Blend Sheet'!$Q78)+(INDEX(ItemCosts,MATCH('Blend Sheet'!$R$4,ItemNum,0),MATCH(K$1,Districts,0))*'Blend Sheet'!$R78)+(INDEX(ItemCosts,MATCH('Blend Sheet'!$S$4,ItemNum,0),MATCH(K$1,Districts,0))*'Blend Sheet'!$S78)+(INDEX(ItemCosts,MATCH('Blend Sheet'!$T$4,ItemNum,0),MATCH(K$1,Districts,0))*'Blend Sheet'!$T78)+(INDEX(ItemCosts,MATCH('Blend Sheet'!$U$4,ItemNum,0),MATCH(K$1,Districts,0))*'Blend Sheet'!$U78)+(INDEX(ItemCosts,MATCH('Blend Sheet'!$V$4,ItemNum,0),MATCH(K$1,Districts,0))*'Blend Sheet'!$V78)+(INDEX(ItemCosts,MATCH('Blend Sheet'!$W$4,ItemNum,0),MATCH(K$1,Districts,0))*'Blend Sheet'!$W78)+(INDEX(ItemCosts,MATCH('Blend Sheet'!$X$4,ItemNum,0),MATCH(K$1,Districts,0))*'Blend Sheet'!$X78)+(INDEX(ItemCosts,MATCH('Blend Sheet'!$Y$4,ItemNum,0),MATCH(K$1,Districts,0))*'Blend Sheet'!$Y78)+(INDEX(ItemCosts,MATCH('Blend Sheet'!$Z$4,ItemNum,0),MATCH(K$1,Districts,0))*'Blend Sheet'!$Z78)+(INDEX(ItemCosts,MATCH('Blend Sheet'!$AA$4,ItemNum,0),MATCH(K$1,Districts,0))*'Blend Sheet'!$AA78)+(INDEX(ItemCosts,MATCH('Blend Sheet'!$AB$4,ItemNum,0),MATCH(K$1,Districts,0))*'Blend Sheet'!$AB78)+(INDEX(ItemCosts,MATCH('Blend Sheet'!$AC$4,ItemNum,0),MATCH(K$1,Districts,0))*'Blend Sheet'!$AC78)+(INDEX(ItemCosts,MATCH('Blend Sheet'!$AD$4,ItemNum,0),MATCH(K$1,Districts,0))*'Blend Sheet'!$AD78)+(INDEX(ItemCosts,MATCH('Blend Sheet'!$AE$4,ItemNum,0),MATCH(K$1,Districts,0))*'Blend Sheet'!$AE78)+(INDEX(ItemCosts,MATCH('Blend Sheet'!$AF$4,ItemNum,0),MATCH(K$1,Districts,0))*'Blend Sheet'!$AF78)+(INDEX(ItemCosts,MATCH('Blend Sheet'!$AG$4,ItemNum,0),MATCH(K$1,Districts,0))*'Blend Sheet'!$AG78)+(INDEX(ItemCosts,MATCH('Blend Sheet'!$AH$4,ItemNum,0),MATCH(K$1,Districts,0))*'Blend Sheet'!$AH78)+(INDEX(ItemCosts,MATCH('Blend Sheet'!$AI$4,ItemNum,0),MATCH(K$1,Districts,0))*'Blend Sheet'!$AI78)+(INDEX(ItemCosts,MATCH('Blend Sheet'!$AJ$4,ItemNum,0),MATCH(K$1,Districts,0))*'Blend Sheet'!$AJ78)+(INDEX(ItemCosts,MATCH('Blend Sheet'!$AK$4,ItemNum,0),MATCH(K$1,Districts,0))*'Blend Sheet'!$AK78)+(INDEX(ItemCosts,MATCH('Blend Sheet'!$AL$4,ItemNum,0),MATCH(K$1,Districts,0))*'Blend Sheet'!$AL78)+(INDEX(ItemCosts,MATCH('Blend Sheet'!$AM$4,ItemNum,0),MATCH(K$1,Districts,0))*'Blend Sheet'!$AM78)+(INDEX(ItemCosts,MATCH('Blend Sheet'!$AN$4,ItemNum,0),MATCH(K$1,Districts,0))*'Blend Sheet'!$AN78)+(INDEX(ItemCosts,MATCH('Blend Sheet'!$AO$4,ItemNum,0),MATCH(K$1,Districts,0))*'Blend Sheet'!$AO78)+(INDEX(ItemCosts,MATCH('Blend Sheet'!$AP$4,ItemNum,0),MATCH(K$1,Districts,0))*'Blend Sheet'!$AP78)+(INDEX(ItemCosts,MATCH('Blend Sheet'!$AQ$4,ItemNum,0),MATCH(K$1,Districts,0))*'Blend Sheet'!$AQ78)+(INDEX(ItemCosts,MATCH('Blend Sheet'!$AR$4,ItemNum,0),MATCH(K$1,Districts,0))*'Blend Sheet'!$AR78)+(INDEX(ItemCosts,MATCH('Blend Sheet'!$AS$4,ItemNum,0),MATCH(K$1,Districts,0))*'Blend Sheet'!$AS78)</f>
        <v>#N/A</v>
      </c>
      <c r="L75" s="5" t="e">
        <f>(INDEX(ItemCosts,MATCH('Blend Sheet'!$C$4,ItemNum,0),MATCH(L$1,Districts,0))*'Blend Sheet'!$C78)+(INDEX(ItemCosts,MATCH('Blend Sheet'!$D$4,ItemNum,0),MATCH(L$1,Districts,0))*'Blend Sheet'!$D78)+(INDEX(ItemCosts,MATCH('Blend Sheet'!$E$4,ItemNum,0),MATCH(L$1,Districts,0))*'Blend Sheet'!$E78)+(INDEX(ItemCosts,MATCH('Blend Sheet'!$F$4,ItemNum,0),MATCH(L$1,Districts,0))*'Blend Sheet'!$F78)+(INDEX(ItemCosts,MATCH('Blend Sheet'!$G$4,ItemNum,0),MATCH(L$1,Districts,0))*'Blend Sheet'!$G78)+(INDEX(ItemCosts,MATCH('Blend Sheet'!$H$4,ItemNum,0),MATCH(L$1,Districts,0))*'Blend Sheet'!$H78)+(INDEX(ItemCosts,MATCH('Blend Sheet'!$I$4,ItemNum,0),MATCH(L$1,Districts,0))*'Blend Sheet'!$I78)+(INDEX(ItemCosts,MATCH('Blend Sheet'!$J$4,ItemNum,0),MATCH(L$1,Districts,0))*'Blend Sheet'!$J78)+(INDEX(ItemCosts,MATCH('Blend Sheet'!$K$4,ItemNum,0),MATCH(L$1,Districts,0))*'Blend Sheet'!$K78)+(INDEX(ItemCosts,MATCH('Blend Sheet'!$L$4,ItemNum,0),MATCH(L$1,Districts,0))*'Blend Sheet'!$L78)+(INDEX(ItemCosts,MATCH('Blend Sheet'!$M$4,ItemNum,0),MATCH(L$1,Districts,0))*'Blend Sheet'!$M78)+(INDEX(ItemCosts,MATCH('Blend Sheet'!$N$4,ItemNum,0),MATCH(L$1,Districts,0))*'Blend Sheet'!$N78)+(INDEX(ItemCosts,MATCH('Blend Sheet'!$O$4,ItemNum,0),MATCH(L$1,Districts,0))*'Blend Sheet'!$O78)+(INDEX(ItemCosts,MATCH('Blend Sheet'!$P$4,ItemNum,0),MATCH(L$1,Districts,0))*'Blend Sheet'!$P78)+(INDEX(ItemCosts,MATCH('Blend Sheet'!$Q$4,ItemNum,0),MATCH(L$1,Districts,0))*'Blend Sheet'!$Q78)+(INDEX(ItemCosts,MATCH('Blend Sheet'!$R$4,ItemNum,0),MATCH(L$1,Districts,0))*'Blend Sheet'!$R78)+(INDEX(ItemCosts,MATCH('Blend Sheet'!$S$4,ItemNum,0),MATCH(L$1,Districts,0))*'Blend Sheet'!$S78)+(INDEX(ItemCosts,MATCH('Blend Sheet'!$T$4,ItemNum,0),MATCH(L$1,Districts,0))*'Blend Sheet'!$T78)+(INDEX(ItemCosts,MATCH('Blend Sheet'!$U$4,ItemNum,0),MATCH(L$1,Districts,0))*'Blend Sheet'!$U78)+(INDEX(ItemCosts,MATCH('Blend Sheet'!$V$4,ItemNum,0),MATCH(L$1,Districts,0))*'Blend Sheet'!$V78)+(INDEX(ItemCosts,MATCH('Blend Sheet'!$W$4,ItemNum,0),MATCH(L$1,Districts,0))*'Blend Sheet'!$W78)+(INDEX(ItemCosts,MATCH('Blend Sheet'!$X$4,ItemNum,0),MATCH(L$1,Districts,0))*'Blend Sheet'!$X78)+(INDEX(ItemCosts,MATCH('Blend Sheet'!$Y$4,ItemNum,0),MATCH(L$1,Districts,0))*'Blend Sheet'!$Y78)+(INDEX(ItemCosts,MATCH('Blend Sheet'!$Z$4,ItemNum,0),MATCH(L$1,Districts,0))*'Blend Sheet'!$Z78)+(INDEX(ItemCosts,MATCH('Blend Sheet'!$AA$4,ItemNum,0),MATCH(L$1,Districts,0))*'Blend Sheet'!$AA78)+(INDEX(ItemCosts,MATCH('Blend Sheet'!$AB$4,ItemNum,0),MATCH(L$1,Districts,0))*'Blend Sheet'!$AB78)+(INDEX(ItemCosts,MATCH('Blend Sheet'!$AC$4,ItemNum,0),MATCH(L$1,Districts,0))*'Blend Sheet'!$AC78)+(INDEX(ItemCosts,MATCH('Blend Sheet'!$AD$4,ItemNum,0),MATCH(L$1,Districts,0))*'Blend Sheet'!$AD78)+(INDEX(ItemCosts,MATCH('Blend Sheet'!$AE$4,ItemNum,0),MATCH(L$1,Districts,0))*'Blend Sheet'!$AE78)+(INDEX(ItemCosts,MATCH('Blend Sheet'!$AF$4,ItemNum,0),MATCH(L$1,Districts,0))*'Blend Sheet'!$AF78)+(INDEX(ItemCosts,MATCH('Blend Sheet'!$AG$4,ItemNum,0),MATCH(L$1,Districts,0))*'Blend Sheet'!$AG78)+(INDEX(ItemCosts,MATCH('Blend Sheet'!$AH$4,ItemNum,0),MATCH(L$1,Districts,0))*'Blend Sheet'!$AH78)+(INDEX(ItemCosts,MATCH('Blend Sheet'!$AI$4,ItemNum,0),MATCH(L$1,Districts,0))*'Blend Sheet'!$AI78)+(INDEX(ItemCosts,MATCH('Blend Sheet'!$AJ$4,ItemNum,0),MATCH(L$1,Districts,0))*'Blend Sheet'!$AJ78)+(INDEX(ItemCosts,MATCH('Blend Sheet'!$AK$4,ItemNum,0),MATCH(L$1,Districts,0))*'Blend Sheet'!$AK78)+(INDEX(ItemCosts,MATCH('Blend Sheet'!$AL$4,ItemNum,0),MATCH(L$1,Districts,0))*'Blend Sheet'!$AL78)+(INDEX(ItemCosts,MATCH('Blend Sheet'!$AM$4,ItemNum,0),MATCH(L$1,Districts,0))*'Blend Sheet'!$AM78)+(INDEX(ItemCosts,MATCH('Blend Sheet'!$AN$4,ItemNum,0),MATCH(L$1,Districts,0))*'Blend Sheet'!$AN78)+(INDEX(ItemCosts,MATCH('Blend Sheet'!$AO$4,ItemNum,0),MATCH(L$1,Districts,0))*'Blend Sheet'!$AO78)+(INDEX(ItemCosts,MATCH('Blend Sheet'!$AP$4,ItemNum,0),MATCH(L$1,Districts,0))*'Blend Sheet'!$AP78)+(INDEX(ItemCosts,MATCH('Blend Sheet'!$AQ$4,ItemNum,0),MATCH(L$1,Districts,0))*'Blend Sheet'!$AQ78)+(INDEX(ItemCosts,MATCH('Blend Sheet'!$AR$4,ItemNum,0),MATCH(L$1,Districts,0))*'Blend Sheet'!$AR78)+(INDEX(ItemCosts,MATCH('Blend Sheet'!$AS$4,ItemNum,0),MATCH(L$1,Districts,0))*'Blend Sheet'!$AS78)</f>
        <v>#N/A</v>
      </c>
      <c r="M75" s="191"/>
      <c r="N75" s="34" t="e">
        <f>D75/'Blend Sheet'!$BA78</f>
        <v>#N/A</v>
      </c>
      <c r="O75" s="34" t="e">
        <f>E75/'Blend Sheet'!$BA78</f>
        <v>#N/A</v>
      </c>
      <c r="P75" s="34" t="e">
        <f>G75/'Blend Sheet'!$BA78</f>
        <v>#N/A</v>
      </c>
      <c r="Q75" s="34" t="e">
        <f>H75/'Blend Sheet'!$BA78</f>
        <v>#N/A</v>
      </c>
      <c r="R75" s="34" t="e">
        <f>I75/'Blend Sheet'!$BA78</f>
        <v>#N/A</v>
      </c>
      <c r="S75" s="34" t="e">
        <f>J75/'Blend Sheet'!$BA78</f>
        <v>#N/A</v>
      </c>
      <c r="T75" s="34" t="e">
        <f>K75/'Blend Sheet'!$BA78</f>
        <v>#N/A</v>
      </c>
      <c r="U75" s="34" t="e">
        <f>L75/'Blend Sheet'!$BA78</f>
        <v>#N/A</v>
      </c>
    </row>
    <row r="76" spans="1:21" x14ac:dyDescent="0.25">
      <c r="A76" t="str">
        <f>'Blend Sheet'!A79</f>
        <v>SUPERLITEmix 1160X</v>
      </c>
      <c r="B76" s="5" t="e">
        <f>(INDEX(ItemCosts,MATCH('Blend Sheet'!$C$4,ItemNum,0),MATCH(B$1,Districts,0))*'Blend Sheet'!$C79)+(INDEX(ItemCosts,MATCH('Blend Sheet'!$D$4,ItemNum,0),MATCH(B$1,Districts,0))*'Blend Sheet'!$D79)+(INDEX(ItemCosts,MATCH('Blend Sheet'!$E$4,ItemNum,0),MATCH(B$1,Districts,0))*'Blend Sheet'!$E79)+(INDEX(ItemCosts,MATCH('Blend Sheet'!$F$4,ItemNum,0),MATCH(B$1,Districts,0))*'Blend Sheet'!$F79)+(INDEX(ItemCosts,MATCH('Blend Sheet'!$G$4,ItemNum,0),MATCH(B$1,Districts,0))*'Blend Sheet'!$G79)+(INDEX(ItemCosts,MATCH('Blend Sheet'!$H$4,ItemNum,0),MATCH(B$1,Districts,0))*'Blend Sheet'!$H79)+(INDEX(ItemCosts,MATCH('Blend Sheet'!$I$4,ItemNum,0),MATCH(B$1,Districts,0))*'Blend Sheet'!$I79)+(INDEX(ItemCosts,MATCH('Blend Sheet'!$J$4,ItemNum,0),MATCH(B$1,Districts,0))*'Blend Sheet'!$J79)+(INDEX(ItemCosts,MATCH('Blend Sheet'!$K$4,ItemNum,0),MATCH(B$1,Districts,0))*'Blend Sheet'!$K79)+(INDEX(ItemCosts,MATCH('Blend Sheet'!$L$4,ItemNum,0),MATCH(B$1,Districts,0))*'Blend Sheet'!$L79)+(INDEX(ItemCosts,MATCH('Blend Sheet'!$M$4,ItemNum,0),MATCH(B$1,Districts,0))*'Blend Sheet'!$M79)+(INDEX(ItemCosts,MATCH('Blend Sheet'!$N$4,ItemNum,0),MATCH(B$1,Districts,0))*'Blend Sheet'!$N79)+(INDEX(ItemCosts,MATCH('Blend Sheet'!$O$4,ItemNum,0),MATCH(B$1,Districts,0))*'Blend Sheet'!$O79)+(INDEX(ItemCosts,MATCH('Blend Sheet'!$P$4,ItemNum,0),MATCH(B$1,Districts,0))*'Blend Sheet'!$P79)+(INDEX(ItemCosts,MATCH('Blend Sheet'!$Q$4,ItemNum,0),MATCH(B$1,Districts,0))*'Blend Sheet'!$Q79)+(INDEX(ItemCosts,MATCH('Blend Sheet'!$R$4,ItemNum,0),MATCH(B$1,Districts,0))*'Blend Sheet'!$R79)+(INDEX(ItemCosts,MATCH('Blend Sheet'!$S$4,ItemNum,0),MATCH(B$1,Districts,0))*'Blend Sheet'!$S79)+(INDEX(ItemCosts,MATCH('Blend Sheet'!$T$4,ItemNum,0),MATCH(B$1,Districts,0))*'Blend Sheet'!$T79)+(INDEX(ItemCosts,MATCH('Blend Sheet'!$U$4,ItemNum,0),MATCH(B$1,Districts,0))*'Blend Sheet'!$U79)+(INDEX(ItemCosts,MATCH('Blend Sheet'!$V$4,ItemNum,0),MATCH(B$1,Districts,0))*'Blend Sheet'!$V79)+(INDEX(ItemCosts,MATCH('Blend Sheet'!$W$4,ItemNum,0),MATCH(B$1,Districts,0))*'Blend Sheet'!$W79)+(INDEX(ItemCosts,MATCH('Blend Sheet'!$X$4,ItemNum,0),MATCH(B$1,Districts,0))*'Blend Sheet'!$X79)+(INDEX(ItemCosts,MATCH('Blend Sheet'!$Y$4,ItemNum,0),MATCH(B$1,Districts,0))*'Blend Sheet'!$Y79)+(INDEX(ItemCosts,MATCH('Blend Sheet'!$Z$4,ItemNum,0),MATCH(B$1,Districts,0))*'Blend Sheet'!$Z79)+(INDEX(ItemCosts,MATCH('Blend Sheet'!$AA$4,ItemNum,0),MATCH(B$1,Districts,0))*'Blend Sheet'!$AA79)+(INDEX(ItemCosts,MATCH('Blend Sheet'!$AB$4,ItemNum,0),MATCH(B$1,Districts,0))*'Blend Sheet'!$AB79)+(INDEX(ItemCosts,MATCH('Blend Sheet'!$AC$4,ItemNum,0),MATCH(B$1,Districts,0))*'Blend Sheet'!$AC79)+(INDEX(ItemCosts,MATCH('Blend Sheet'!$AD$4,ItemNum,0),MATCH(B$1,Districts,0))*'Blend Sheet'!$AD79)+(INDEX(ItemCosts,MATCH('Blend Sheet'!$AE$4,ItemNum,0),MATCH(B$1,Districts,0))*'Blend Sheet'!$AE79)+(INDEX(ItemCosts,MATCH('Blend Sheet'!$AF$4,ItemNum,0),MATCH(B$1,Districts,0))*'Blend Sheet'!$AF79)+(INDEX(ItemCosts,MATCH('Blend Sheet'!$AG$4,ItemNum,0),MATCH(B$1,Districts,0))*'Blend Sheet'!$AG79)+(INDEX(ItemCosts,MATCH('Blend Sheet'!$AH$4,ItemNum,0),MATCH(B$1,Districts,0))*'Blend Sheet'!$AH79)+(INDEX(ItemCosts,MATCH('Blend Sheet'!$AI$4,ItemNum,0),MATCH(B$1,Districts,0))*'Blend Sheet'!$AI79)+(INDEX(ItemCosts,MATCH('Blend Sheet'!$AJ$4,ItemNum,0),MATCH(B$1,Districts,0))*'Blend Sheet'!$AJ79)+(INDEX(ItemCosts,MATCH('Blend Sheet'!$AK$4,ItemNum,0),MATCH(B$1,Districts,0))*'Blend Sheet'!$AK79)+(INDEX(ItemCosts,MATCH('Blend Sheet'!$AL$4,ItemNum,0),MATCH(B$1,Districts,0))*'Blend Sheet'!$AL79)+(INDEX(ItemCosts,MATCH('Blend Sheet'!$AM$4,ItemNum,0),MATCH(B$1,Districts,0))*'Blend Sheet'!$AM79)+(INDEX(ItemCosts,MATCH('Blend Sheet'!$AN$4,ItemNum,0),MATCH(B$1,Districts,0))*'Blend Sheet'!$AN79)+(INDEX(ItemCosts,MATCH('Blend Sheet'!$AO$4,ItemNum,0),MATCH(B$1,Districts,0))*'Blend Sheet'!$AO79)+(INDEX(ItemCosts,MATCH('Blend Sheet'!$AP$4,ItemNum,0),MATCH(B$1,Districts,0))*'Blend Sheet'!$AP79)+(INDEX(ItemCosts,MATCH('Blend Sheet'!$AQ$4,ItemNum,0),MATCH(B$1,Districts,0))*'Blend Sheet'!$AQ79)+(INDEX(ItemCosts,MATCH('Blend Sheet'!$AR$4,ItemNum,0),MATCH(B$1,Districts,0))*'Blend Sheet'!$AR79)+(INDEX(ItemCosts,MATCH('Blend Sheet'!$AS$4,ItemNum,0),MATCH(B$1,Districts,0))*'Blend Sheet'!$AS79)</f>
        <v>#N/A</v>
      </c>
      <c r="C76" s="5" t="e">
        <f>(INDEX(ItemCosts,MATCH('Blend Sheet'!$C$4,ItemNum,0),MATCH(C$1,Districts,0))*'Blend Sheet'!$C79)+(INDEX(ItemCosts,MATCH('Blend Sheet'!$D$4,ItemNum,0),MATCH(C$1,Districts,0))*'Blend Sheet'!$D79)+(INDEX(ItemCosts,MATCH('Blend Sheet'!$E$4,ItemNum,0),MATCH(C$1,Districts,0))*'Blend Sheet'!$E79)+(INDEX(ItemCosts,MATCH('Blend Sheet'!$F$4,ItemNum,0),MATCH(C$1,Districts,0))*'Blend Sheet'!$F79)+(INDEX(ItemCosts,MATCH('Blend Sheet'!$G$4,ItemNum,0),MATCH(C$1,Districts,0))*'Blend Sheet'!$G79)+(INDEX(ItemCosts,MATCH('Blend Sheet'!$H$4,ItemNum,0),MATCH(C$1,Districts,0))*'Blend Sheet'!$H79)+(INDEX(ItemCosts,MATCH('Blend Sheet'!$I$4,ItemNum,0),MATCH(C$1,Districts,0))*'Blend Sheet'!$I79)+(INDEX(ItemCosts,MATCH('Blend Sheet'!$J$4,ItemNum,0),MATCH(C$1,Districts,0))*'Blend Sheet'!$J79)+(INDEX(ItemCosts,MATCH('Blend Sheet'!$K$4,ItemNum,0),MATCH(C$1,Districts,0))*'Blend Sheet'!$K79)+(INDEX(ItemCosts,MATCH('Blend Sheet'!$L$4,ItemNum,0),MATCH(C$1,Districts,0))*'Blend Sheet'!$L79)+(INDEX(ItemCosts,MATCH('Blend Sheet'!$M$4,ItemNum,0),MATCH(C$1,Districts,0))*'Blend Sheet'!$M79)+(INDEX(ItemCosts,MATCH('Blend Sheet'!$N$4,ItemNum,0),MATCH(C$1,Districts,0))*'Blend Sheet'!$N79)+(INDEX(ItemCosts,MATCH('Blend Sheet'!$O$4,ItemNum,0),MATCH(C$1,Districts,0))*'Blend Sheet'!$O79)+(INDEX(ItemCosts,MATCH('Blend Sheet'!$P$4,ItemNum,0),MATCH(C$1,Districts,0))*'Blend Sheet'!$P79)+(INDEX(ItemCosts,MATCH('Blend Sheet'!$Q$4,ItemNum,0),MATCH(C$1,Districts,0))*'Blend Sheet'!$Q79)+(INDEX(ItemCosts,MATCH('Blend Sheet'!$R$4,ItemNum,0),MATCH(C$1,Districts,0))*'Blend Sheet'!$R79)+(INDEX(ItemCosts,MATCH('Blend Sheet'!$S$4,ItemNum,0),MATCH(C$1,Districts,0))*'Blend Sheet'!$S79)+(INDEX(ItemCosts,MATCH('Blend Sheet'!$T$4,ItemNum,0),MATCH(C$1,Districts,0))*'Blend Sheet'!$T79)+(INDEX(ItemCosts,MATCH('Blend Sheet'!$U$4,ItemNum,0),MATCH(C$1,Districts,0))*'Blend Sheet'!$U79)+(INDEX(ItemCosts,MATCH('Blend Sheet'!$V$4,ItemNum,0),MATCH(C$1,Districts,0))*'Blend Sheet'!$V79)+(INDEX(ItemCosts,MATCH('Blend Sheet'!$W$4,ItemNum,0),MATCH(C$1,Districts,0))*'Blend Sheet'!$W79)+(INDEX(ItemCosts,MATCH('Blend Sheet'!$X$4,ItemNum,0),MATCH(C$1,Districts,0))*'Blend Sheet'!$X79)+(INDEX(ItemCosts,MATCH('Blend Sheet'!$Y$4,ItemNum,0),MATCH(C$1,Districts,0))*'Blend Sheet'!$Y79)+(INDEX(ItemCosts,MATCH('Blend Sheet'!$Z$4,ItemNum,0),MATCH(C$1,Districts,0))*'Blend Sheet'!$Z79)+(INDEX(ItemCosts,MATCH('Blend Sheet'!$AA$4,ItemNum,0),MATCH(C$1,Districts,0))*'Blend Sheet'!$AA79)+(INDEX(ItemCosts,MATCH('Blend Sheet'!$AB$4,ItemNum,0),MATCH(C$1,Districts,0))*'Blend Sheet'!$AB79)+(INDEX(ItemCosts,MATCH('Blend Sheet'!$AC$4,ItemNum,0),MATCH(C$1,Districts,0))*'Blend Sheet'!$AC79)+(INDEX(ItemCosts,MATCH('Blend Sheet'!$AD$4,ItemNum,0),MATCH(C$1,Districts,0))*'Blend Sheet'!$AD79)+(INDEX(ItemCosts,MATCH('Blend Sheet'!$AE$4,ItemNum,0),MATCH(C$1,Districts,0))*'Blend Sheet'!$AE79)+(INDEX(ItemCosts,MATCH('Blend Sheet'!$AF$4,ItemNum,0),MATCH(C$1,Districts,0))*'Blend Sheet'!$AF79)+(INDEX(ItemCosts,MATCH('Blend Sheet'!$AG$4,ItemNum,0),MATCH(C$1,Districts,0))*'Blend Sheet'!$AG79)+(INDEX(ItemCosts,MATCH('Blend Sheet'!$AH$4,ItemNum,0),MATCH(C$1,Districts,0))*'Blend Sheet'!$AH79)+(INDEX(ItemCosts,MATCH('Blend Sheet'!$AI$4,ItemNum,0),MATCH(C$1,Districts,0))*'Blend Sheet'!$AI79)+(INDEX(ItemCosts,MATCH('Blend Sheet'!$AJ$4,ItemNum,0),MATCH(C$1,Districts,0))*'Blend Sheet'!$AJ79)+(INDEX(ItemCosts,MATCH('Blend Sheet'!$AK$4,ItemNum,0),MATCH(C$1,Districts,0))*'Blend Sheet'!$AK79)+(INDEX(ItemCosts,MATCH('Blend Sheet'!$AL$4,ItemNum,0),MATCH(C$1,Districts,0))*'Blend Sheet'!$AL79)+(INDEX(ItemCosts,MATCH('Blend Sheet'!$AM$4,ItemNum,0),MATCH(C$1,Districts,0))*'Blend Sheet'!$AM79)+(INDEX(ItemCosts,MATCH('Blend Sheet'!$AN$4,ItemNum,0),MATCH(C$1,Districts,0))*'Blend Sheet'!$AN79)+(INDEX(ItemCosts,MATCH('Blend Sheet'!$AO$4,ItemNum,0),MATCH(C$1,Districts,0))*'Blend Sheet'!$AO79)+(INDEX(ItemCosts,MATCH('Blend Sheet'!$AP$4,ItemNum,0),MATCH(C$1,Districts,0))*'Blend Sheet'!$AP79)+(INDEX(ItemCosts,MATCH('Blend Sheet'!$AQ$4,ItemNum,0),MATCH(C$1,Districts,0))*'Blend Sheet'!$AQ79)+(INDEX(ItemCosts,MATCH('Blend Sheet'!$AR$4,ItemNum,0),MATCH(C$1,Districts,0))*'Blend Sheet'!$AR79)+(INDEX(ItemCosts,MATCH('Blend Sheet'!$AS$4,ItemNum,0),MATCH(C$1,Districts,0))*'Blend Sheet'!$AS79)</f>
        <v>#N/A</v>
      </c>
      <c r="D76" s="5" t="e">
        <f>(INDEX(ItemCosts,MATCH('Blend Sheet'!$C$4,ItemNum,0),MATCH(D$1,Districts,0))*'Blend Sheet'!$C79)+(INDEX(ItemCosts,MATCH('Blend Sheet'!$D$4,ItemNum,0),MATCH(D$1,Districts,0))*'Blend Sheet'!$D79)+(INDEX(ItemCosts,MATCH('Blend Sheet'!$E$4,ItemNum,0),MATCH(D$1,Districts,0))*'Blend Sheet'!$E79)+(INDEX(ItemCosts,MATCH('Blend Sheet'!$F$4,ItemNum,0),MATCH(D$1,Districts,0))*'Blend Sheet'!$F79)+(INDEX(ItemCosts,MATCH('Blend Sheet'!$G$4,ItemNum,0),MATCH(D$1,Districts,0))*'Blend Sheet'!$G79)+(INDEX(ItemCosts,MATCH('Blend Sheet'!$H$4,ItemNum,0),MATCH(D$1,Districts,0))*'Blend Sheet'!$H79)+(INDEX(ItemCosts,MATCH('Blend Sheet'!$I$4,ItemNum,0),MATCH(D$1,Districts,0))*'Blend Sheet'!$I79)+(INDEX(ItemCosts,MATCH('Blend Sheet'!$J$4,ItemNum,0),MATCH(D$1,Districts,0))*'Blend Sheet'!$J79)+(INDEX(ItemCosts,MATCH('Blend Sheet'!$K$4,ItemNum,0),MATCH(D$1,Districts,0))*'Blend Sheet'!$K79)+(INDEX(ItemCosts,MATCH('Blend Sheet'!$L$4,ItemNum,0),MATCH(D$1,Districts,0))*'Blend Sheet'!$L79)+(INDEX(ItemCosts,MATCH('Blend Sheet'!$M$4,ItemNum,0),MATCH(D$1,Districts,0))*'Blend Sheet'!$M79)+(INDEX(ItemCosts,MATCH('Blend Sheet'!$N$4,ItemNum,0),MATCH(D$1,Districts,0))*'Blend Sheet'!$N79)+(INDEX(ItemCosts,MATCH('Blend Sheet'!$O$4,ItemNum,0),MATCH(D$1,Districts,0))*'Blend Sheet'!$O79)+(INDEX(ItemCosts,MATCH('Blend Sheet'!$P$4,ItemNum,0),MATCH(D$1,Districts,0))*'Blend Sheet'!$P79)+(INDEX(ItemCosts,MATCH('Blend Sheet'!$Q$4,ItemNum,0),MATCH(D$1,Districts,0))*'Blend Sheet'!$Q79)+(INDEX(ItemCosts,MATCH('Blend Sheet'!$R$4,ItemNum,0),MATCH(D$1,Districts,0))*'Blend Sheet'!$R79)+(INDEX(ItemCosts,MATCH('Blend Sheet'!$S$4,ItemNum,0),MATCH(D$1,Districts,0))*'Blend Sheet'!$S79)+(INDEX(ItemCosts,MATCH('Blend Sheet'!$T$4,ItemNum,0),MATCH(D$1,Districts,0))*'Blend Sheet'!$T79)+(INDEX(ItemCosts,MATCH('Blend Sheet'!$U$4,ItemNum,0),MATCH(D$1,Districts,0))*'Blend Sheet'!$U79)+(INDEX(ItemCosts,MATCH('Blend Sheet'!$V$4,ItemNum,0),MATCH(D$1,Districts,0))*'Blend Sheet'!$V79)+(INDEX(ItemCosts,MATCH('Blend Sheet'!$W$4,ItemNum,0),MATCH(D$1,Districts,0))*'Blend Sheet'!$W79)+(INDEX(ItemCosts,MATCH('Blend Sheet'!$X$4,ItemNum,0),MATCH(D$1,Districts,0))*'Blend Sheet'!$X79)+(INDEX(ItemCosts,MATCH('Blend Sheet'!$Y$4,ItemNum,0),MATCH(D$1,Districts,0))*'Blend Sheet'!$Y79)+(INDEX(ItemCosts,MATCH('Blend Sheet'!$Z$4,ItemNum,0),MATCH(D$1,Districts,0))*'Blend Sheet'!$Z79)+(INDEX(ItemCosts,MATCH('Blend Sheet'!$AA$4,ItemNum,0),MATCH(D$1,Districts,0))*'Blend Sheet'!$AA79)+(INDEX(ItemCosts,MATCH('Blend Sheet'!$AB$4,ItemNum,0),MATCH(D$1,Districts,0))*'Blend Sheet'!$AB79)+(INDEX(ItemCosts,MATCH('Blend Sheet'!$AC$4,ItemNum,0),MATCH(D$1,Districts,0))*'Blend Sheet'!$AC79)+(INDEX(ItemCosts,MATCH('Blend Sheet'!$AD$4,ItemNum,0),MATCH(D$1,Districts,0))*'Blend Sheet'!$AD79)+(INDEX(ItemCosts,MATCH('Blend Sheet'!$AE$4,ItemNum,0),MATCH(D$1,Districts,0))*'Blend Sheet'!$AE79)+(INDEX(ItemCosts,MATCH('Blend Sheet'!$AF$4,ItemNum,0),MATCH(D$1,Districts,0))*'Blend Sheet'!$AF79)+(INDEX(ItemCosts,MATCH('Blend Sheet'!$AG$4,ItemNum,0),MATCH(D$1,Districts,0))*'Blend Sheet'!$AG79)+(INDEX(ItemCosts,MATCH('Blend Sheet'!$AH$4,ItemNum,0),MATCH(D$1,Districts,0))*'Blend Sheet'!$AH79)+(INDEX(ItemCosts,MATCH('Blend Sheet'!$AI$4,ItemNum,0),MATCH(D$1,Districts,0))*'Blend Sheet'!$AI79)+(INDEX(ItemCosts,MATCH('Blend Sheet'!$AJ$4,ItemNum,0),MATCH(D$1,Districts,0))*'Blend Sheet'!$AJ79)+(INDEX(ItemCosts,MATCH('Blend Sheet'!$AK$4,ItemNum,0),MATCH(D$1,Districts,0))*'Blend Sheet'!$AK79)+(INDEX(ItemCosts,MATCH('Blend Sheet'!$AL$4,ItemNum,0),MATCH(D$1,Districts,0))*'Blend Sheet'!$AL79)+(INDEX(ItemCosts,MATCH('Blend Sheet'!$AM$4,ItemNum,0),MATCH(D$1,Districts,0))*'Blend Sheet'!$AM79)+(INDEX(ItemCosts,MATCH('Blend Sheet'!$AN$4,ItemNum,0),MATCH(D$1,Districts,0))*'Blend Sheet'!$AN79)+(INDEX(ItemCosts,MATCH('Blend Sheet'!$AO$4,ItemNum,0),MATCH(D$1,Districts,0))*'Blend Sheet'!$AO79)+(INDEX(ItemCosts,MATCH('Blend Sheet'!$AP$4,ItemNum,0),MATCH(D$1,Districts,0))*'Blend Sheet'!$AP79)+(INDEX(ItemCosts,MATCH('Blend Sheet'!$AQ$4,ItemNum,0),MATCH(D$1,Districts,0))*'Blend Sheet'!$AQ79)+(INDEX(ItemCosts,MATCH('Blend Sheet'!$AR$4,ItemNum,0),MATCH(D$1,Districts,0))*'Blend Sheet'!$AR79)+(INDEX(ItemCosts,MATCH('Blend Sheet'!$AS$4,ItemNum,0),MATCH(D$1,Districts,0))*'Blend Sheet'!$AS79)</f>
        <v>#N/A</v>
      </c>
      <c r="E76" s="5" t="e">
        <f>(INDEX(ItemCosts,MATCH('Blend Sheet'!$C$4,ItemNum,0),MATCH(E$1,Districts,0))*'Blend Sheet'!$C79)+(INDEX(ItemCosts,MATCH('Blend Sheet'!$D$4,ItemNum,0),MATCH(E$1,Districts,0))*'Blend Sheet'!$D79)+(INDEX(ItemCosts,MATCH('Blend Sheet'!$E$4,ItemNum,0),MATCH(E$1,Districts,0))*'Blend Sheet'!$E79)+(INDEX(ItemCosts,MATCH('Blend Sheet'!$F$4,ItemNum,0),MATCH(E$1,Districts,0))*'Blend Sheet'!$F79)+(INDEX(ItemCosts,MATCH('Blend Sheet'!$G$4,ItemNum,0),MATCH(E$1,Districts,0))*'Blend Sheet'!$G79)+(INDEX(ItemCosts,MATCH('Blend Sheet'!$H$4,ItemNum,0),MATCH(E$1,Districts,0))*'Blend Sheet'!$H79)+(INDEX(ItemCosts,MATCH('Blend Sheet'!$I$4,ItemNum,0),MATCH(E$1,Districts,0))*'Blend Sheet'!$I79)+(INDEX(ItemCosts,MATCH('Blend Sheet'!$J$4,ItemNum,0),MATCH(E$1,Districts,0))*'Blend Sheet'!$J79)+(INDEX(ItemCosts,MATCH('Blend Sheet'!$K$4,ItemNum,0),MATCH(E$1,Districts,0))*'Blend Sheet'!$K79)+(INDEX(ItemCosts,MATCH('Blend Sheet'!$L$4,ItemNum,0),MATCH(E$1,Districts,0))*'Blend Sheet'!$L79)+(INDEX(ItemCosts,MATCH('Blend Sheet'!$M$4,ItemNum,0),MATCH(E$1,Districts,0))*'Blend Sheet'!$M79)+(INDEX(ItemCosts,MATCH('Blend Sheet'!$N$4,ItemNum,0),MATCH(E$1,Districts,0))*'Blend Sheet'!$N79)+(INDEX(ItemCosts,MATCH('Blend Sheet'!$O$4,ItemNum,0),MATCH(E$1,Districts,0))*'Blend Sheet'!$O79)+(INDEX(ItemCosts,MATCH('Blend Sheet'!$P$4,ItemNum,0),MATCH(E$1,Districts,0))*'Blend Sheet'!$P79)+(INDEX(ItemCosts,MATCH('Blend Sheet'!$Q$4,ItemNum,0),MATCH(E$1,Districts,0))*'Blend Sheet'!$Q79)+(INDEX(ItemCosts,MATCH('Blend Sheet'!$R$4,ItemNum,0),MATCH(E$1,Districts,0))*'Blend Sheet'!$R79)+(INDEX(ItemCosts,MATCH('Blend Sheet'!$S$4,ItemNum,0),MATCH(E$1,Districts,0))*'Blend Sheet'!$S79)+(INDEX(ItemCosts,MATCH('Blend Sheet'!$T$4,ItemNum,0),MATCH(E$1,Districts,0))*'Blend Sheet'!$T79)+(INDEX(ItemCosts,MATCH('Blend Sheet'!$U$4,ItemNum,0),MATCH(E$1,Districts,0))*'Blend Sheet'!$U79)+(INDEX(ItemCosts,MATCH('Blend Sheet'!$V$4,ItemNum,0),MATCH(E$1,Districts,0))*'Blend Sheet'!$V79)+(INDEX(ItemCosts,MATCH('Blend Sheet'!$W$4,ItemNum,0),MATCH(E$1,Districts,0))*'Blend Sheet'!$W79)+(INDEX(ItemCosts,MATCH('Blend Sheet'!$X$4,ItemNum,0),MATCH(E$1,Districts,0))*'Blend Sheet'!$X79)+(INDEX(ItemCosts,MATCH('Blend Sheet'!$Y$4,ItemNum,0),MATCH(E$1,Districts,0))*'Blend Sheet'!$Y79)+(INDEX(ItemCosts,MATCH('Blend Sheet'!$Z$4,ItemNum,0),MATCH(E$1,Districts,0))*'Blend Sheet'!$Z79)+(INDEX(ItemCosts,MATCH('Blend Sheet'!$AA$4,ItemNum,0),MATCH(E$1,Districts,0))*'Blend Sheet'!$AA79)+(INDEX(ItemCosts,MATCH('Blend Sheet'!$AB$4,ItemNum,0),MATCH(E$1,Districts,0))*'Blend Sheet'!$AB79)+(INDEX(ItemCosts,MATCH('Blend Sheet'!$AC$4,ItemNum,0),MATCH(E$1,Districts,0))*'Blend Sheet'!$AC79)+(INDEX(ItemCosts,MATCH('Blend Sheet'!$AD$4,ItemNum,0),MATCH(E$1,Districts,0))*'Blend Sheet'!$AD79)+(INDEX(ItemCosts,MATCH('Blend Sheet'!$AE$4,ItemNum,0),MATCH(E$1,Districts,0))*'Blend Sheet'!$AE79)+(INDEX(ItemCosts,MATCH('Blend Sheet'!$AF$4,ItemNum,0),MATCH(E$1,Districts,0))*'Blend Sheet'!$AF79)+(INDEX(ItemCosts,MATCH('Blend Sheet'!$AG$4,ItemNum,0),MATCH(E$1,Districts,0))*'Blend Sheet'!$AG79)+(INDEX(ItemCosts,MATCH('Blend Sheet'!$AH$4,ItemNum,0),MATCH(E$1,Districts,0))*'Blend Sheet'!$AH79)+(INDEX(ItemCosts,MATCH('Blend Sheet'!$AI$4,ItemNum,0),MATCH(E$1,Districts,0))*'Blend Sheet'!$AI79)+(INDEX(ItemCosts,MATCH('Blend Sheet'!$AJ$4,ItemNum,0),MATCH(E$1,Districts,0))*'Blend Sheet'!$AJ79)+(INDEX(ItemCosts,MATCH('Blend Sheet'!$AK$4,ItemNum,0),MATCH(E$1,Districts,0))*'Blend Sheet'!$AK79)+(INDEX(ItemCosts,MATCH('Blend Sheet'!$AL$4,ItemNum,0),MATCH(E$1,Districts,0))*'Blend Sheet'!$AL79)+(INDEX(ItemCosts,MATCH('Blend Sheet'!$AM$4,ItemNum,0),MATCH(E$1,Districts,0))*'Blend Sheet'!$AM79)+(INDEX(ItemCosts,MATCH('Blend Sheet'!$AN$4,ItemNum,0),MATCH(E$1,Districts,0))*'Blend Sheet'!$AN79)+(INDEX(ItemCosts,MATCH('Blend Sheet'!$AO$4,ItemNum,0),MATCH(E$1,Districts,0))*'Blend Sheet'!$AO79)+(INDEX(ItemCosts,MATCH('Blend Sheet'!$AP$4,ItemNum,0),MATCH(E$1,Districts,0))*'Blend Sheet'!$AP79)+(INDEX(ItemCosts,MATCH('Blend Sheet'!$AQ$4,ItemNum,0),MATCH(E$1,Districts,0))*'Blend Sheet'!$AQ79)+(INDEX(ItemCosts,MATCH('Blend Sheet'!$AR$4,ItemNum,0),MATCH(E$1,Districts,0))*'Blend Sheet'!$AR79)+(INDEX(ItemCosts,MATCH('Blend Sheet'!$AS$4,ItemNum,0),MATCH(E$1,Districts,0))*'Blend Sheet'!$AS79)</f>
        <v>#N/A</v>
      </c>
      <c r="F76" s="5" t="e">
        <f>(INDEX(ItemCosts,MATCH('Blend Sheet'!$C$4,ItemNum,0),MATCH(F$1,Districts,0))*'Blend Sheet'!$C79)+(INDEX(ItemCosts,MATCH('Blend Sheet'!$D$4,ItemNum,0),MATCH(F$1,Districts,0))*'Blend Sheet'!$D79)+(INDEX(ItemCosts,MATCH('Blend Sheet'!$E$4,ItemNum,0),MATCH(F$1,Districts,0))*'Blend Sheet'!$E79)+(INDEX(ItemCosts,MATCH('Blend Sheet'!$F$4,ItemNum,0),MATCH(F$1,Districts,0))*'Blend Sheet'!$F79)+(INDEX(ItemCosts,MATCH('Blend Sheet'!$G$4,ItemNum,0),MATCH(F$1,Districts,0))*'Blend Sheet'!$G79)+(INDEX(ItemCosts,MATCH('Blend Sheet'!$H$4,ItemNum,0),MATCH(F$1,Districts,0))*'Blend Sheet'!$H79)+(INDEX(ItemCosts,MATCH('Blend Sheet'!$I$4,ItemNum,0),MATCH(F$1,Districts,0))*'Blend Sheet'!$I79)+(INDEX(ItemCosts,MATCH('Blend Sheet'!$J$4,ItemNum,0),MATCH(F$1,Districts,0))*'Blend Sheet'!$J79)+(INDEX(ItemCosts,MATCH('Blend Sheet'!$K$4,ItemNum,0),MATCH(F$1,Districts,0))*'Blend Sheet'!$K79)+(INDEX(ItemCosts,MATCH('Blend Sheet'!$L$4,ItemNum,0),MATCH(F$1,Districts,0))*'Blend Sheet'!$L79)+(INDEX(ItemCosts,MATCH('Blend Sheet'!$M$4,ItemNum,0),MATCH(F$1,Districts,0))*'Blend Sheet'!$M79)+(INDEX(ItemCosts,MATCH('Blend Sheet'!$N$4,ItemNum,0),MATCH(F$1,Districts,0))*'Blend Sheet'!$N79)+(INDEX(ItemCosts,MATCH('Blend Sheet'!$O$4,ItemNum,0),MATCH(F$1,Districts,0))*'Blend Sheet'!$O79)+(INDEX(ItemCosts,MATCH('Blend Sheet'!$P$4,ItemNum,0),MATCH(F$1,Districts,0))*'Blend Sheet'!$P79)+(INDEX(ItemCosts,MATCH('Blend Sheet'!$Q$4,ItemNum,0),MATCH(F$1,Districts,0))*'Blend Sheet'!$Q79)+(INDEX(ItemCosts,MATCH('Blend Sheet'!$R$4,ItemNum,0),MATCH(F$1,Districts,0))*'Blend Sheet'!$R79)+(INDEX(ItemCosts,MATCH('Blend Sheet'!$S$4,ItemNum,0),MATCH(F$1,Districts,0))*'Blend Sheet'!$S79)+(INDEX(ItemCosts,MATCH('Blend Sheet'!$T$4,ItemNum,0),MATCH(F$1,Districts,0))*'Blend Sheet'!$T79)+(INDEX(ItemCosts,MATCH('Blend Sheet'!$U$4,ItemNum,0),MATCH(F$1,Districts,0))*'Blend Sheet'!$U79)+(INDEX(ItemCosts,MATCH('Blend Sheet'!$V$4,ItemNum,0),MATCH(F$1,Districts,0))*'Blend Sheet'!$V79)+(INDEX(ItemCosts,MATCH('Blend Sheet'!$W$4,ItemNum,0),MATCH(F$1,Districts,0))*'Blend Sheet'!$W79)+(INDEX(ItemCosts,MATCH('Blend Sheet'!$X$4,ItemNum,0),MATCH(F$1,Districts,0))*'Blend Sheet'!$X79)+(INDEX(ItemCosts,MATCH('Blend Sheet'!$Y$4,ItemNum,0),MATCH(F$1,Districts,0))*'Blend Sheet'!$Y79)+(INDEX(ItemCosts,MATCH('Blend Sheet'!$Z$4,ItemNum,0),MATCH(F$1,Districts,0))*'Blend Sheet'!$Z79)+(INDEX(ItemCosts,MATCH('Blend Sheet'!$AA$4,ItemNum,0),MATCH(F$1,Districts,0))*'Blend Sheet'!$AA79)+(INDEX(ItemCosts,MATCH('Blend Sheet'!$AB$4,ItemNum,0),MATCH(F$1,Districts,0))*'Blend Sheet'!$AB79)+(INDEX(ItemCosts,MATCH('Blend Sheet'!$AC$4,ItemNum,0),MATCH(F$1,Districts,0))*'Blend Sheet'!$AC79)+(INDEX(ItemCosts,MATCH('Blend Sheet'!$AD$4,ItemNum,0),MATCH(F$1,Districts,0))*'Blend Sheet'!$AD79)+(INDEX(ItemCosts,MATCH('Blend Sheet'!$AE$4,ItemNum,0),MATCH(F$1,Districts,0))*'Blend Sheet'!$AE79)+(INDEX(ItemCosts,MATCH('Blend Sheet'!$AF$4,ItemNum,0),MATCH(F$1,Districts,0))*'Blend Sheet'!$AF79)+(INDEX(ItemCosts,MATCH('Blend Sheet'!$AG$4,ItemNum,0),MATCH(F$1,Districts,0))*'Blend Sheet'!$AG79)+(INDEX(ItemCosts,MATCH('Blend Sheet'!$AH$4,ItemNum,0),MATCH(F$1,Districts,0))*'Blend Sheet'!$AH79)+(INDEX(ItemCosts,MATCH('Blend Sheet'!$AI$4,ItemNum,0),MATCH(F$1,Districts,0))*'Blend Sheet'!$AI79)+(INDEX(ItemCosts,MATCH('Blend Sheet'!$AJ$4,ItemNum,0),MATCH(F$1,Districts,0))*'Blend Sheet'!$AJ79)+(INDEX(ItemCosts,MATCH('Blend Sheet'!$AK$4,ItemNum,0),MATCH(F$1,Districts,0))*'Blend Sheet'!$AK79)+(INDEX(ItemCosts,MATCH('Blend Sheet'!$AL$4,ItemNum,0),MATCH(F$1,Districts,0))*'Blend Sheet'!$AL79)+(INDEX(ItemCosts,MATCH('Blend Sheet'!$AM$4,ItemNum,0),MATCH(F$1,Districts,0))*'Blend Sheet'!$AM79)+(INDEX(ItemCosts,MATCH('Blend Sheet'!$AN$4,ItemNum,0),MATCH(F$1,Districts,0))*'Blend Sheet'!$AN79)+(INDEX(ItemCosts,MATCH('Blend Sheet'!$AO$4,ItemNum,0),MATCH(F$1,Districts,0))*'Blend Sheet'!$AO79)+(INDEX(ItemCosts,MATCH('Blend Sheet'!$AP$4,ItemNum,0),MATCH(F$1,Districts,0))*'Blend Sheet'!$AP79)+(INDEX(ItemCosts,MATCH('Blend Sheet'!$AQ$4,ItemNum,0),MATCH(F$1,Districts,0))*'Blend Sheet'!$AQ79)+(INDEX(ItemCosts,MATCH('Blend Sheet'!$AR$4,ItemNum,0),MATCH(F$1,Districts,0))*'Blend Sheet'!$AR79)+(INDEX(ItemCosts,MATCH('Blend Sheet'!$AS$4,ItemNum,0),MATCH(F$1,Districts,0))*'Blend Sheet'!$AS79)</f>
        <v>#N/A</v>
      </c>
      <c r="G76" s="5" t="e">
        <f>(INDEX(ItemCosts,MATCH('Blend Sheet'!$C$4,ItemNum,0),MATCH(G$1,Districts,0))*'Blend Sheet'!$C79)+(INDEX(ItemCosts,MATCH('Blend Sheet'!$D$4,ItemNum,0),MATCH(G$1,Districts,0))*'Blend Sheet'!$D79)+(INDEX(ItemCosts,MATCH('Blend Sheet'!$E$4,ItemNum,0),MATCH(G$1,Districts,0))*'Blend Sheet'!$E79)+(INDEX(ItemCosts,MATCH('Blend Sheet'!$F$4,ItemNum,0),MATCH(G$1,Districts,0))*'Blend Sheet'!$F79)+(INDEX(ItemCosts,MATCH('Blend Sheet'!$G$4,ItemNum,0),MATCH(G$1,Districts,0))*'Blend Sheet'!$G79)+(INDEX(ItemCosts,MATCH('Blend Sheet'!$H$4,ItemNum,0),MATCH(G$1,Districts,0))*'Blend Sheet'!$H79)+(INDEX(ItemCosts,MATCH('Blend Sheet'!$I$4,ItemNum,0),MATCH(G$1,Districts,0))*'Blend Sheet'!$I79)+(INDEX(ItemCosts,MATCH('Blend Sheet'!$J$4,ItemNum,0),MATCH(G$1,Districts,0))*'Blend Sheet'!$J79)+(INDEX(ItemCosts,MATCH('Blend Sheet'!$K$4,ItemNum,0),MATCH(G$1,Districts,0))*'Blend Sheet'!$K79)+(INDEX(ItemCosts,MATCH('Blend Sheet'!$L$4,ItemNum,0),MATCH(G$1,Districts,0))*'Blend Sheet'!$L79)+(INDEX(ItemCosts,MATCH('Blend Sheet'!$M$4,ItemNum,0),MATCH(G$1,Districts,0))*'Blend Sheet'!$M79)+(INDEX(ItemCosts,MATCH('Blend Sheet'!$N$4,ItemNum,0),MATCH(G$1,Districts,0))*'Blend Sheet'!$N79)+(INDEX(ItemCosts,MATCH('Blend Sheet'!$O$4,ItemNum,0),MATCH(G$1,Districts,0))*'Blend Sheet'!$O79)+(INDEX(ItemCosts,MATCH('Blend Sheet'!$P$4,ItemNum,0),MATCH(G$1,Districts,0))*'Blend Sheet'!$P79)+(INDEX(ItemCosts,MATCH('Blend Sheet'!$Q$4,ItemNum,0),MATCH(G$1,Districts,0))*'Blend Sheet'!$Q79)+(INDEX(ItemCosts,MATCH('Blend Sheet'!$R$4,ItemNum,0),MATCH(G$1,Districts,0))*'Blend Sheet'!$R79)+(INDEX(ItemCosts,MATCH('Blend Sheet'!$S$4,ItemNum,0),MATCH(G$1,Districts,0))*'Blend Sheet'!$S79)+(INDEX(ItemCosts,MATCH('Blend Sheet'!$T$4,ItemNum,0),MATCH(G$1,Districts,0))*'Blend Sheet'!$T79)+(INDEX(ItemCosts,MATCH('Blend Sheet'!$U$4,ItemNum,0),MATCH(G$1,Districts,0))*'Blend Sheet'!$U79)+(INDEX(ItemCosts,MATCH('Blend Sheet'!$V$4,ItemNum,0),MATCH(G$1,Districts,0))*'Blend Sheet'!$V79)+(INDEX(ItemCosts,MATCH('Blend Sheet'!$W$4,ItemNum,0),MATCH(G$1,Districts,0))*'Blend Sheet'!$W79)+(INDEX(ItemCosts,MATCH('Blend Sheet'!$X$4,ItemNum,0),MATCH(G$1,Districts,0))*'Blend Sheet'!$X79)+(INDEX(ItemCosts,MATCH('Blend Sheet'!$Y$4,ItemNum,0),MATCH(G$1,Districts,0))*'Blend Sheet'!$Y79)+(INDEX(ItemCosts,MATCH('Blend Sheet'!$Z$4,ItemNum,0),MATCH(G$1,Districts,0))*'Blend Sheet'!$Z79)+(INDEX(ItemCosts,MATCH('Blend Sheet'!$AA$4,ItemNum,0),MATCH(G$1,Districts,0))*'Blend Sheet'!$AA79)+(INDEX(ItemCosts,MATCH('Blend Sheet'!$AB$4,ItemNum,0),MATCH(G$1,Districts,0))*'Blend Sheet'!$AB79)+(INDEX(ItemCosts,MATCH('Blend Sheet'!$AC$4,ItemNum,0),MATCH(G$1,Districts,0))*'Blend Sheet'!$AC79)+(INDEX(ItemCosts,MATCH('Blend Sheet'!$AD$4,ItemNum,0),MATCH(G$1,Districts,0))*'Blend Sheet'!$AD79)+(INDEX(ItemCosts,MATCH('Blend Sheet'!$AE$4,ItemNum,0),MATCH(G$1,Districts,0))*'Blend Sheet'!$AE79)+(INDEX(ItemCosts,MATCH('Blend Sheet'!$AF$4,ItemNum,0),MATCH(G$1,Districts,0))*'Blend Sheet'!$AF79)+(INDEX(ItemCosts,MATCH('Blend Sheet'!$AG$4,ItemNum,0),MATCH(G$1,Districts,0))*'Blend Sheet'!$AG79)+(INDEX(ItemCosts,MATCH('Blend Sheet'!$AH$4,ItemNum,0),MATCH(G$1,Districts,0))*'Blend Sheet'!$AH79)+(INDEX(ItemCosts,MATCH('Blend Sheet'!$AI$4,ItemNum,0),MATCH(G$1,Districts,0))*'Blend Sheet'!$AI79)+(INDEX(ItemCosts,MATCH('Blend Sheet'!$AJ$4,ItemNum,0),MATCH(G$1,Districts,0))*'Blend Sheet'!$AJ79)+(INDEX(ItemCosts,MATCH('Blend Sheet'!$AK$4,ItemNum,0),MATCH(G$1,Districts,0))*'Blend Sheet'!$AK79)+(INDEX(ItemCosts,MATCH('Blend Sheet'!$AL$4,ItemNum,0),MATCH(G$1,Districts,0))*'Blend Sheet'!$AL79)+(INDEX(ItemCosts,MATCH('Blend Sheet'!$AM$4,ItemNum,0),MATCH(G$1,Districts,0))*'Blend Sheet'!$AM79)+(INDEX(ItemCosts,MATCH('Blend Sheet'!$AN$4,ItemNum,0),MATCH(G$1,Districts,0))*'Blend Sheet'!$AN79)+(INDEX(ItemCosts,MATCH('Blend Sheet'!$AO$4,ItemNum,0),MATCH(G$1,Districts,0))*'Blend Sheet'!$AO79)+(INDEX(ItemCosts,MATCH('Blend Sheet'!$AP$4,ItemNum,0),MATCH(G$1,Districts,0))*'Blend Sheet'!$AP79)+(INDEX(ItemCosts,MATCH('Blend Sheet'!$AQ$4,ItemNum,0),MATCH(G$1,Districts,0))*'Blend Sheet'!$AQ79)+(INDEX(ItemCosts,MATCH('Blend Sheet'!$AR$4,ItemNum,0),MATCH(G$1,Districts,0))*'Blend Sheet'!$AR79)+(INDEX(ItemCosts,MATCH('Blend Sheet'!$AS$4,ItemNum,0),MATCH(G$1,Districts,0))*'Blend Sheet'!$AS79)</f>
        <v>#N/A</v>
      </c>
      <c r="H76" s="5" t="e">
        <f>(INDEX(ItemCosts,MATCH('Blend Sheet'!$C$4,ItemNum,0),MATCH(H$1,Districts,0))*'Blend Sheet'!$C79)+(INDEX(ItemCosts,MATCH('Blend Sheet'!$D$4,ItemNum,0),MATCH(H$1,Districts,0))*'Blend Sheet'!$D79)+(INDEX(ItemCosts,MATCH('Blend Sheet'!$E$4,ItemNum,0),MATCH(H$1,Districts,0))*'Blend Sheet'!$E79)+(INDEX(ItemCosts,MATCH('Blend Sheet'!$F$4,ItemNum,0),MATCH(H$1,Districts,0))*'Blend Sheet'!$F79)+(INDEX(ItemCosts,MATCH('Blend Sheet'!$G$4,ItemNum,0),MATCH(H$1,Districts,0))*'Blend Sheet'!$G79)+(INDEX(ItemCosts,MATCH('Blend Sheet'!$H$4,ItemNum,0),MATCH(H$1,Districts,0))*'Blend Sheet'!$H79)+(INDEX(ItemCosts,MATCH('Blend Sheet'!$I$4,ItemNum,0),MATCH(H$1,Districts,0))*'Blend Sheet'!$I79)+(INDEX(ItemCosts,MATCH('Blend Sheet'!$J$4,ItemNum,0),MATCH(H$1,Districts,0))*'Blend Sheet'!$J79)+(INDEX(ItemCosts,MATCH('Blend Sheet'!$K$4,ItemNum,0),MATCH(H$1,Districts,0))*'Blend Sheet'!$K79)+(INDEX(ItemCosts,MATCH('Blend Sheet'!$L$4,ItemNum,0),MATCH(H$1,Districts,0))*'Blend Sheet'!$L79)+(INDEX(ItemCosts,MATCH('Blend Sheet'!$M$4,ItemNum,0),MATCH(H$1,Districts,0))*'Blend Sheet'!$M79)+(INDEX(ItemCosts,MATCH('Blend Sheet'!$N$4,ItemNum,0),MATCH(H$1,Districts,0))*'Blend Sheet'!$N79)+(INDEX(ItemCosts,MATCH('Blend Sheet'!$O$4,ItemNum,0),MATCH(H$1,Districts,0))*'Blend Sheet'!$O79)+(INDEX(ItemCosts,MATCH('Blend Sheet'!$P$4,ItemNum,0),MATCH(H$1,Districts,0))*'Blend Sheet'!$P79)+(INDEX(ItemCosts,MATCH('Blend Sheet'!$Q$4,ItemNum,0),MATCH(H$1,Districts,0))*'Blend Sheet'!$Q79)+(INDEX(ItemCosts,MATCH('Blend Sheet'!$R$4,ItemNum,0),MATCH(H$1,Districts,0))*'Blend Sheet'!$R79)+(INDEX(ItemCosts,MATCH('Blend Sheet'!$S$4,ItemNum,0),MATCH(H$1,Districts,0))*'Blend Sheet'!$S79)+(INDEX(ItemCosts,MATCH('Blend Sheet'!$T$4,ItemNum,0),MATCH(H$1,Districts,0))*'Blend Sheet'!$T79)+(INDEX(ItemCosts,MATCH('Blend Sheet'!$U$4,ItemNum,0),MATCH(H$1,Districts,0))*'Blend Sheet'!$U79)+(INDEX(ItemCosts,MATCH('Blend Sheet'!$V$4,ItemNum,0),MATCH(H$1,Districts,0))*'Blend Sheet'!$V79)+(INDEX(ItemCosts,MATCH('Blend Sheet'!$W$4,ItemNum,0),MATCH(H$1,Districts,0))*'Blend Sheet'!$W79)+(INDEX(ItemCosts,MATCH('Blend Sheet'!$X$4,ItemNum,0),MATCH(H$1,Districts,0))*'Blend Sheet'!$X79)+(INDEX(ItemCosts,MATCH('Blend Sheet'!$Y$4,ItemNum,0),MATCH(H$1,Districts,0))*'Blend Sheet'!$Y79)+(INDEX(ItemCosts,MATCH('Blend Sheet'!$Z$4,ItemNum,0),MATCH(H$1,Districts,0))*'Blend Sheet'!$Z79)+(INDEX(ItemCosts,MATCH('Blend Sheet'!$AA$4,ItemNum,0),MATCH(H$1,Districts,0))*'Blend Sheet'!$AA79)+(INDEX(ItemCosts,MATCH('Blend Sheet'!$AB$4,ItemNum,0),MATCH(H$1,Districts,0))*'Blend Sheet'!$AB79)+(INDEX(ItemCosts,MATCH('Blend Sheet'!$AC$4,ItemNum,0),MATCH(H$1,Districts,0))*'Blend Sheet'!$AC79)+(INDEX(ItemCosts,MATCH('Blend Sheet'!$AD$4,ItemNum,0),MATCH(H$1,Districts,0))*'Blend Sheet'!$AD79)+(INDEX(ItemCosts,MATCH('Blend Sheet'!$AE$4,ItemNum,0),MATCH(H$1,Districts,0))*'Blend Sheet'!$AE79)+(INDEX(ItemCosts,MATCH('Blend Sheet'!$AF$4,ItemNum,0),MATCH(H$1,Districts,0))*'Blend Sheet'!$AF79)+(INDEX(ItemCosts,MATCH('Blend Sheet'!$AG$4,ItemNum,0),MATCH(H$1,Districts,0))*'Blend Sheet'!$AG79)+(INDEX(ItemCosts,MATCH('Blend Sheet'!$AH$4,ItemNum,0),MATCH(H$1,Districts,0))*'Blend Sheet'!$AH79)+(INDEX(ItemCosts,MATCH('Blend Sheet'!$AI$4,ItemNum,0),MATCH(H$1,Districts,0))*'Blend Sheet'!$AI79)+(INDEX(ItemCosts,MATCH('Blend Sheet'!$AJ$4,ItemNum,0),MATCH(H$1,Districts,0))*'Blend Sheet'!$AJ79)+(INDEX(ItemCosts,MATCH('Blend Sheet'!$AK$4,ItemNum,0),MATCH(H$1,Districts,0))*'Blend Sheet'!$AK79)+(INDEX(ItemCosts,MATCH('Blend Sheet'!$AL$4,ItemNum,0),MATCH(H$1,Districts,0))*'Blend Sheet'!$AL79)+(INDEX(ItemCosts,MATCH('Blend Sheet'!$AM$4,ItemNum,0),MATCH(H$1,Districts,0))*'Blend Sheet'!$AM79)+(INDEX(ItemCosts,MATCH('Blend Sheet'!$AN$4,ItemNum,0),MATCH(H$1,Districts,0))*'Blend Sheet'!$AN79)+(INDEX(ItemCosts,MATCH('Blend Sheet'!$AO$4,ItemNum,0),MATCH(H$1,Districts,0))*'Blend Sheet'!$AO79)+(INDEX(ItemCosts,MATCH('Blend Sheet'!$AP$4,ItemNum,0),MATCH(H$1,Districts,0))*'Blend Sheet'!$AP79)+(INDEX(ItemCosts,MATCH('Blend Sheet'!$AQ$4,ItemNum,0),MATCH(H$1,Districts,0))*'Blend Sheet'!$AQ79)+(INDEX(ItemCosts,MATCH('Blend Sheet'!$AR$4,ItemNum,0),MATCH(H$1,Districts,0))*'Blend Sheet'!$AR79)+(INDEX(ItemCosts,MATCH('Blend Sheet'!$AS$4,ItemNum,0),MATCH(H$1,Districts,0))*'Blend Sheet'!$AS79)</f>
        <v>#N/A</v>
      </c>
      <c r="I76" s="5" t="e">
        <f>(INDEX(ItemCosts,MATCH('Blend Sheet'!$C$4,ItemNum,0),MATCH(I$1,Districts,0))*'Blend Sheet'!$C79)+(INDEX(ItemCosts,MATCH('Blend Sheet'!$D$4,ItemNum,0),MATCH(I$1,Districts,0))*'Blend Sheet'!$D79)+(INDEX(ItemCosts,MATCH('Blend Sheet'!$E$4,ItemNum,0),MATCH(I$1,Districts,0))*'Blend Sheet'!$E79)+(INDEX(ItemCosts,MATCH('Blend Sheet'!$F$4,ItemNum,0),MATCH(I$1,Districts,0))*'Blend Sheet'!$F79)+(INDEX(ItemCosts,MATCH('Blend Sheet'!$G$4,ItemNum,0),MATCH(I$1,Districts,0))*'Blend Sheet'!$G79)+(INDEX(ItemCosts,MATCH('Blend Sheet'!$H$4,ItemNum,0),MATCH(I$1,Districts,0))*'Blend Sheet'!$H79)+(INDEX(ItemCosts,MATCH('Blend Sheet'!$I$4,ItemNum,0),MATCH(I$1,Districts,0))*'Blend Sheet'!$I79)+(INDEX(ItemCosts,MATCH('Blend Sheet'!$J$4,ItemNum,0),MATCH(I$1,Districts,0))*'Blend Sheet'!$J79)+(INDEX(ItemCosts,MATCH('Blend Sheet'!$K$4,ItemNum,0),MATCH(I$1,Districts,0))*'Blend Sheet'!$K79)+(INDEX(ItemCosts,MATCH('Blend Sheet'!$L$4,ItemNum,0),MATCH(I$1,Districts,0))*'Blend Sheet'!$L79)+(INDEX(ItemCosts,MATCH('Blend Sheet'!$M$4,ItemNum,0),MATCH(I$1,Districts,0))*'Blend Sheet'!$M79)+(INDEX(ItemCosts,MATCH('Blend Sheet'!$N$4,ItemNum,0),MATCH(I$1,Districts,0))*'Blend Sheet'!$N79)+(INDEX(ItemCosts,MATCH('Blend Sheet'!$O$4,ItemNum,0),MATCH(I$1,Districts,0))*'Blend Sheet'!$O79)+(INDEX(ItemCosts,MATCH('Blend Sheet'!$P$4,ItemNum,0),MATCH(I$1,Districts,0))*'Blend Sheet'!$P79)+(INDEX(ItemCosts,MATCH('Blend Sheet'!$Q$4,ItemNum,0),MATCH(I$1,Districts,0))*'Blend Sheet'!$Q79)+(INDEX(ItemCosts,MATCH('Blend Sheet'!$R$4,ItemNum,0),MATCH(I$1,Districts,0))*'Blend Sheet'!$R79)+(INDEX(ItemCosts,MATCH('Blend Sheet'!$S$4,ItemNum,0),MATCH(I$1,Districts,0))*'Blend Sheet'!$S79)+(INDEX(ItemCosts,MATCH('Blend Sheet'!$T$4,ItemNum,0),MATCH(I$1,Districts,0))*'Blend Sheet'!$T79)+(INDEX(ItemCosts,MATCH('Blend Sheet'!$U$4,ItemNum,0),MATCH(I$1,Districts,0))*'Blend Sheet'!$U79)+(INDEX(ItemCosts,MATCH('Blend Sheet'!$V$4,ItemNum,0),MATCH(I$1,Districts,0))*'Blend Sheet'!$V79)+(INDEX(ItemCosts,MATCH('Blend Sheet'!$W$4,ItemNum,0),MATCH(I$1,Districts,0))*'Blend Sheet'!$W79)+(INDEX(ItemCosts,MATCH('Blend Sheet'!$X$4,ItemNum,0),MATCH(I$1,Districts,0))*'Blend Sheet'!$X79)+(INDEX(ItemCosts,MATCH('Blend Sheet'!$Y$4,ItemNum,0),MATCH(I$1,Districts,0))*'Blend Sheet'!$Y79)+(INDEX(ItemCosts,MATCH('Blend Sheet'!$Z$4,ItemNum,0),MATCH(I$1,Districts,0))*'Blend Sheet'!$Z79)+(INDEX(ItemCosts,MATCH('Blend Sheet'!$AA$4,ItemNum,0),MATCH(I$1,Districts,0))*'Blend Sheet'!$AA79)+(INDEX(ItemCosts,MATCH('Blend Sheet'!$AB$4,ItemNum,0),MATCH(I$1,Districts,0))*'Blend Sheet'!$AB79)+(INDEX(ItemCosts,MATCH('Blend Sheet'!$AC$4,ItemNum,0),MATCH(I$1,Districts,0))*'Blend Sheet'!$AC79)+(INDEX(ItemCosts,MATCH('Blend Sheet'!$AD$4,ItemNum,0),MATCH(I$1,Districts,0))*'Blend Sheet'!$AD79)+(INDEX(ItemCosts,MATCH('Blend Sheet'!$AE$4,ItemNum,0),MATCH(I$1,Districts,0))*'Blend Sheet'!$AE79)+(INDEX(ItemCosts,MATCH('Blend Sheet'!$AF$4,ItemNum,0),MATCH(I$1,Districts,0))*'Blend Sheet'!$AF79)+(INDEX(ItemCosts,MATCH('Blend Sheet'!$AG$4,ItemNum,0),MATCH(I$1,Districts,0))*'Blend Sheet'!$AG79)+(INDEX(ItemCosts,MATCH('Blend Sheet'!$AH$4,ItemNum,0),MATCH(I$1,Districts,0))*'Blend Sheet'!$AH79)+(INDEX(ItemCosts,MATCH('Blend Sheet'!$AI$4,ItemNum,0),MATCH(I$1,Districts,0))*'Blend Sheet'!$AI79)+(INDEX(ItemCosts,MATCH('Blend Sheet'!$AJ$4,ItemNum,0),MATCH(I$1,Districts,0))*'Blend Sheet'!$AJ79)+(INDEX(ItemCosts,MATCH('Blend Sheet'!$AK$4,ItemNum,0),MATCH(I$1,Districts,0))*'Blend Sheet'!$AK79)+(INDEX(ItemCosts,MATCH('Blend Sheet'!$AL$4,ItemNum,0),MATCH(I$1,Districts,0))*'Blend Sheet'!$AL79)+(INDEX(ItemCosts,MATCH('Blend Sheet'!$AM$4,ItemNum,0),MATCH(I$1,Districts,0))*'Blend Sheet'!$AM79)+(INDEX(ItemCosts,MATCH('Blend Sheet'!$AN$4,ItemNum,0),MATCH(I$1,Districts,0))*'Blend Sheet'!$AN79)+(INDEX(ItemCosts,MATCH('Blend Sheet'!$AO$4,ItemNum,0),MATCH(I$1,Districts,0))*'Blend Sheet'!$AO79)+(INDEX(ItemCosts,MATCH('Blend Sheet'!$AP$4,ItemNum,0),MATCH(I$1,Districts,0))*'Blend Sheet'!$AP79)+(INDEX(ItemCosts,MATCH('Blend Sheet'!$AQ$4,ItemNum,0),MATCH(I$1,Districts,0))*'Blend Sheet'!$AQ79)+(INDEX(ItemCosts,MATCH('Blend Sheet'!$AR$4,ItemNum,0),MATCH(I$1,Districts,0))*'Blend Sheet'!$AR79)+(INDEX(ItemCosts,MATCH('Blend Sheet'!$AS$4,ItemNum,0),MATCH(I$1,Districts,0))*'Blend Sheet'!$AS79)</f>
        <v>#N/A</v>
      </c>
      <c r="J76" s="5" t="e">
        <f>(INDEX(ItemCosts,MATCH('Blend Sheet'!$C$4,ItemNum,0),MATCH(J$1,Districts,0))*'Blend Sheet'!$C79)+(INDEX(ItemCosts,MATCH('Blend Sheet'!$D$4,ItemNum,0),MATCH(J$1,Districts,0))*'Blend Sheet'!$D79)+(INDEX(ItemCosts,MATCH('Blend Sheet'!$E$4,ItemNum,0),MATCH(J$1,Districts,0))*'Blend Sheet'!$E79)+(INDEX(ItemCosts,MATCH('Blend Sheet'!$F$4,ItemNum,0),MATCH(J$1,Districts,0))*'Blend Sheet'!$F79)+(INDEX(ItemCosts,MATCH('Blend Sheet'!$G$4,ItemNum,0),MATCH(J$1,Districts,0))*'Blend Sheet'!$G79)+(INDEX(ItemCosts,MATCH('Blend Sheet'!$H$4,ItemNum,0),MATCH(J$1,Districts,0))*'Blend Sheet'!$H79)+(INDEX(ItemCosts,MATCH('Blend Sheet'!$I$4,ItemNum,0),MATCH(J$1,Districts,0))*'Blend Sheet'!$I79)+(INDEX(ItemCosts,MATCH('Blend Sheet'!$J$4,ItemNum,0),MATCH(J$1,Districts,0))*'Blend Sheet'!$J79)+(INDEX(ItemCosts,MATCH('Blend Sheet'!$K$4,ItemNum,0),MATCH(J$1,Districts,0))*'Blend Sheet'!$K79)+(INDEX(ItemCosts,MATCH('Blend Sheet'!$L$4,ItemNum,0),MATCH(J$1,Districts,0))*'Blend Sheet'!$L79)+(INDEX(ItemCosts,MATCH('Blend Sheet'!$M$4,ItemNum,0),MATCH(J$1,Districts,0))*'Blend Sheet'!$M79)+(INDEX(ItemCosts,MATCH('Blend Sheet'!$N$4,ItemNum,0),MATCH(J$1,Districts,0))*'Blend Sheet'!$N79)+(INDEX(ItemCosts,MATCH('Blend Sheet'!$O$4,ItemNum,0),MATCH(J$1,Districts,0))*'Blend Sheet'!$O79)+(INDEX(ItemCosts,MATCH('Blend Sheet'!$P$4,ItemNum,0),MATCH(J$1,Districts,0))*'Blend Sheet'!$P79)+(INDEX(ItemCosts,MATCH('Blend Sheet'!$Q$4,ItemNum,0),MATCH(J$1,Districts,0))*'Blend Sheet'!$Q79)+(INDEX(ItemCosts,MATCH('Blend Sheet'!$R$4,ItemNum,0),MATCH(J$1,Districts,0))*'Blend Sheet'!$R79)+(INDEX(ItemCosts,MATCH('Blend Sheet'!$S$4,ItemNum,0),MATCH(J$1,Districts,0))*'Blend Sheet'!$S79)+(INDEX(ItemCosts,MATCH('Blend Sheet'!$T$4,ItemNum,0),MATCH(J$1,Districts,0))*'Blend Sheet'!$T79)+(INDEX(ItemCosts,MATCH('Blend Sheet'!$U$4,ItemNum,0),MATCH(J$1,Districts,0))*'Blend Sheet'!$U79)+(INDEX(ItemCosts,MATCH('Blend Sheet'!$V$4,ItemNum,0),MATCH(J$1,Districts,0))*'Blend Sheet'!$V79)+(INDEX(ItemCosts,MATCH('Blend Sheet'!$W$4,ItemNum,0),MATCH(J$1,Districts,0))*'Blend Sheet'!$W79)+(INDEX(ItemCosts,MATCH('Blend Sheet'!$X$4,ItemNum,0),MATCH(J$1,Districts,0))*'Blend Sheet'!$X79)+(INDEX(ItemCosts,MATCH('Blend Sheet'!$Y$4,ItemNum,0),MATCH(J$1,Districts,0))*'Blend Sheet'!$Y79)+(INDEX(ItemCosts,MATCH('Blend Sheet'!$Z$4,ItemNum,0),MATCH(J$1,Districts,0))*'Blend Sheet'!$Z79)+(INDEX(ItemCosts,MATCH('Blend Sheet'!$AA$4,ItemNum,0),MATCH(J$1,Districts,0))*'Blend Sheet'!$AA79)+(INDEX(ItemCosts,MATCH('Blend Sheet'!$AB$4,ItemNum,0),MATCH(J$1,Districts,0))*'Blend Sheet'!$AB79)+(INDEX(ItemCosts,MATCH('Blend Sheet'!$AC$4,ItemNum,0),MATCH(J$1,Districts,0))*'Blend Sheet'!$AC79)+(INDEX(ItemCosts,MATCH('Blend Sheet'!$AD$4,ItemNum,0),MATCH(J$1,Districts,0))*'Blend Sheet'!$AD79)+(INDEX(ItemCosts,MATCH('Blend Sheet'!$AE$4,ItemNum,0),MATCH(J$1,Districts,0))*'Blend Sheet'!$AE79)+(INDEX(ItemCosts,MATCH('Blend Sheet'!$AF$4,ItemNum,0),MATCH(J$1,Districts,0))*'Blend Sheet'!$AF79)+(INDEX(ItemCosts,MATCH('Blend Sheet'!$AG$4,ItemNum,0),MATCH(J$1,Districts,0))*'Blend Sheet'!$AG79)+(INDEX(ItemCosts,MATCH('Blend Sheet'!$AH$4,ItemNum,0),MATCH(J$1,Districts,0))*'Blend Sheet'!$AH79)+(INDEX(ItemCosts,MATCH('Blend Sheet'!$AI$4,ItemNum,0),MATCH(J$1,Districts,0))*'Blend Sheet'!$AI79)+(INDEX(ItemCosts,MATCH('Blend Sheet'!$AJ$4,ItemNum,0),MATCH(J$1,Districts,0))*'Blend Sheet'!$AJ79)+(INDEX(ItemCosts,MATCH('Blend Sheet'!$AK$4,ItemNum,0),MATCH(J$1,Districts,0))*'Blend Sheet'!$AK79)+(INDEX(ItemCosts,MATCH('Blend Sheet'!$AL$4,ItemNum,0),MATCH(J$1,Districts,0))*'Blend Sheet'!$AL79)+(INDEX(ItemCosts,MATCH('Blend Sheet'!$AM$4,ItemNum,0),MATCH(J$1,Districts,0))*'Blend Sheet'!$AM79)+(INDEX(ItemCosts,MATCH('Blend Sheet'!$AN$4,ItemNum,0),MATCH(J$1,Districts,0))*'Blend Sheet'!$AN79)+(INDEX(ItemCosts,MATCH('Blend Sheet'!$AO$4,ItemNum,0),MATCH(J$1,Districts,0))*'Blend Sheet'!$AO79)+(INDEX(ItemCosts,MATCH('Blend Sheet'!$AP$4,ItemNum,0),MATCH(J$1,Districts,0))*'Blend Sheet'!$AP79)+(INDEX(ItemCosts,MATCH('Blend Sheet'!$AQ$4,ItemNum,0),MATCH(J$1,Districts,0))*'Blend Sheet'!$AQ79)+(INDEX(ItemCosts,MATCH('Blend Sheet'!$AR$4,ItemNum,0),MATCH(J$1,Districts,0))*'Blend Sheet'!$AR79)+(INDEX(ItemCosts,MATCH('Blend Sheet'!$AS$4,ItemNum,0),MATCH(J$1,Districts,0))*'Blend Sheet'!$AS79)</f>
        <v>#N/A</v>
      </c>
      <c r="K76" s="5" t="e">
        <f>(INDEX(ItemCosts,MATCH('Blend Sheet'!$C$4,ItemNum,0),MATCH(K$1,Districts,0))*'Blend Sheet'!$C79)+(INDEX(ItemCosts,MATCH('Blend Sheet'!$D$4,ItemNum,0),MATCH(K$1,Districts,0))*'Blend Sheet'!$D79)+(INDEX(ItemCosts,MATCH('Blend Sheet'!$E$4,ItemNum,0),MATCH(K$1,Districts,0))*'Blend Sheet'!$E79)+(INDEX(ItemCosts,MATCH('Blend Sheet'!$F$4,ItemNum,0),MATCH(K$1,Districts,0))*'Blend Sheet'!$F79)+(INDEX(ItemCosts,MATCH('Blend Sheet'!$G$4,ItemNum,0),MATCH(K$1,Districts,0))*'Blend Sheet'!$G79)+(INDEX(ItemCosts,MATCH('Blend Sheet'!$H$4,ItemNum,0),MATCH(K$1,Districts,0))*'Blend Sheet'!$H79)+(INDEX(ItemCosts,MATCH('Blend Sheet'!$I$4,ItemNum,0),MATCH(K$1,Districts,0))*'Blend Sheet'!$I79)+(INDEX(ItemCosts,MATCH('Blend Sheet'!$J$4,ItemNum,0),MATCH(K$1,Districts,0))*'Blend Sheet'!$J79)+(INDEX(ItemCosts,MATCH('Blend Sheet'!$K$4,ItemNum,0),MATCH(K$1,Districts,0))*'Blend Sheet'!$K79)+(INDEX(ItemCosts,MATCH('Blend Sheet'!$L$4,ItemNum,0),MATCH(K$1,Districts,0))*'Blend Sheet'!$L79)+(INDEX(ItemCosts,MATCH('Blend Sheet'!$M$4,ItemNum,0),MATCH(K$1,Districts,0))*'Blend Sheet'!$M79)+(INDEX(ItemCosts,MATCH('Blend Sheet'!$N$4,ItemNum,0),MATCH(K$1,Districts,0))*'Blend Sheet'!$N79)+(INDEX(ItemCosts,MATCH('Blend Sheet'!$O$4,ItemNum,0),MATCH(K$1,Districts,0))*'Blend Sheet'!$O79)+(INDEX(ItemCosts,MATCH('Blend Sheet'!$P$4,ItemNum,0),MATCH(K$1,Districts,0))*'Blend Sheet'!$P79)+(INDEX(ItemCosts,MATCH('Blend Sheet'!$Q$4,ItemNum,0),MATCH(K$1,Districts,0))*'Blend Sheet'!$Q79)+(INDEX(ItemCosts,MATCH('Blend Sheet'!$R$4,ItemNum,0),MATCH(K$1,Districts,0))*'Blend Sheet'!$R79)+(INDEX(ItemCosts,MATCH('Blend Sheet'!$S$4,ItemNum,0),MATCH(K$1,Districts,0))*'Blend Sheet'!$S79)+(INDEX(ItemCosts,MATCH('Blend Sheet'!$T$4,ItemNum,0),MATCH(K$1,Districts,0))*'Blend Sheet'!$T79)+(INDEX(ItemCosts,MATCH('Blend Sheet'!$U$4,ItemNum,0),MATCH(K$1,Districts,0))*'Blend Sheet'!$U79)+(INDEX(ItemCosts,MATCH('Blend Sheet'!$V$4,ItemNum,0),MATCH(K$1,Districts,0))*'Blend Sheet'!$V79)+(INDEX(ItemCosts,MATCH('Blend Sheet'!$W$4,ItemNum,0),MATCH(K$1,Districts,0))*'Blend Sheet'!$W79)+(INDEX(ItemCosts,MATCH('Blend Sheet'!$X$4,ItemNum,0),MATCH(K$1,Districts,0))*'Blend Sheet'!$X79)+(INDEX(ItemCosts,MATCH('Blend Sheet'!$Y$4,ItemNum,0),MATCH(K$1,Districts,0))*'Blend Sheet'!$Y79)+(INDEX(ItemCosts,MATCH('Blend Sheet'!$Z$4,ItemNum,0),MATCH(K$1,Districts,0))*'Blend Sheet'!$Z79)+(INDEX(ItemCosts,MATCH('Blend Sheet'!$AA$4,ItemNum,0),MATCH(K$1,Districts,0))*'Blend Sheet'!$AA79)+(INDEX(ItemCosts,MATCH('Blend Sheet'!$AB$4,ItemNum,0),MATCH(K$1,Districts,0))*'Blend Sheet'!$AB79)+(INDEX(ItemCosts,MATCH('Blend Sheet'!$AC$4,ItemNum,0),MATCH(K$1,Districts,0))*'Blend Sheet'!$AC79)+(INDEX(ItemCosts,MATCH('Blend Sheet'!$AD$4,ItemNum,0),MATCH(K$1,Districts,0))*'Blend Sheet'!$AD79)+(INDEX(ItemCosts,MATCH('Blend Sheet'!$AE$4,ItemNum,0),MATCH(K$1,Districts,0))*'Blend Sheet'!$AE79)+(INDEX(ItemCosts,MATCH('Blend Sheet'!$AF$4,ItemNum,0),MATCH(K$1,Districts,0))*'Blend Sheet'!$AF79)+(INDEX(ItemCosts,MATCH('Blend Sheet'!$AG$4,ItemNum,0),MATCH(K$1,Districts,0))*'Blend Sheet'!$AG79)+(INDEX(ItemCosts,MATCH('Blend Sheet'!$AH$4,ItemNum,0),MATCH(K$1,Districts,0))*'Blend Sheet'!$AH79)+(INDEX(ItemCosts,MATCH('Blend Sheet'!$AI$4,ItemNum,0),MATCH(K$1,Districts,0))*'Blend Sheet'!$AI79)+(INDEX(ItemCosts,MATCH('Blend Sheet'!$AJ$4,ItemNum,0),MATCH(K$1,Districts,0))*'Blend Sheet'!$AJ79)+(INDEX(ItemCosts,MATCH('Blend Sheet'!$AK$4,ItemNum,0),MATCH(K$1,Districts,0))*'Blend Sheet'!$AK79)+(INDEX(ItemCosts,MATCH('Blend Sheet'!$AL$4,ItemNum,0),MATCH(K$1,Districts,0))*'Blend Sheet'!$AL79)+(INDEX(ItemCosts,MATCH('Blend Sheet'!$AM$4,ItemNum,0),MATCH(K$1,Districts,0))*'Blend Sheet'!$AM79)+(INDEX(ItemCosts,MATCH('Blend Sheet'!$AN$4,ItemNum,0),MATCH(K$1,Districts,0))*'Blend Sheet'!$AN79)+(INDEX(ItemCosts,MATCH('Blend Sheet'!$AO$4,ItemNum,0),MATCH(K$1,Districts,0))*'Blend Sheet'!$AO79)+(INDEX(ItemCosts,MATCH('Blend Sheet'!$AP$4,ItemNum,0),MATCH(K$1,Districts,0))*'Blend Sheet'!$AP79)+(INDEX(ItemCosts,MATCH('Blend Sheet'!$AQ$4,ItemNum,0),MATCH(K$1,Districts,0))*'Blend Sheet'!$AQ79)+(INDEX(ItemCosts,MATCH('Blend Sheet'!$AR$4,ItemNum,0),MATCH(K$1,Districts,0))*'Blend Sheet'!$AR79)+(INDEX(ItemCosts,MATCH('Blend Sheet'!$AS$4,ItemNum,0),MATCH(K$1,Districts,0))*'Blend Sheet'!$AS79)</f>
        <v>#N/A</v>
      </c>
      <c r="L76" s="5" t="e">
        <f>(INDEX(ItemCosts,MATCH('Blend Sheet'!$C$4,ItemNum,0),MATCH(L$1,Districts,0))*'Blend Sheet'!$C79)+(INDEX(ItemCosts,MATCH('Blend Sheet'!$D$4,ItemNum,0),MATCH(L$1,Districts,0))*'Blend Sheet'!$D79)+(INDEX(ItemCosts,MATCH('Blend Sheet'!$E$4,ItemNum,0),MATCH(L$1,Districts,0))*'Blend Sheet'!$E79)+(INDEX(ItemCosts,MATCH('Blend Sheet'!$F$4,ItemNum,0),MATCH(L$1,Districts,0))*'Blend Sheet'!$F79)+(INDEX(ItemCosts,MATCH('Blend Sheet'!$G$4,ItemNum,0),MATCH(L$1,Districts,0))*'Blend Sheet'!$G79)+(INDEX(ItemCosts,MATCH('Blend Sheet'!$H$4,ItemNum,0),MATCH(L$1,Districts,0))*'Blend Sheet'!$H79)+(INDEX(ItemCosts,MATCH('Blend Sheet'!$I$4,ItemNum,0),MATCH(L$1,Districts,0))*'Blend Sheet'!$I79)+(INDEX(ItemCosts,MATCH('Blend Sheet'!$J$4,ItemNum,0),MATCH(L$1,Districts,0))*'Blend Sheet'!$J79)+(INDEX(ItemCosts,MATCH('Blend Sheet'!$K$4,ItemNum,0),MATCH(L$1,Districts,0))*'Blend Sheet'!$K79)+(INDEX(ItemCosts,MATCH('Blend Sheet'!$L$4,ItemNum,0),MATCH(L$1,Districts,0))*'Blend Sheet'!$L79)+(INDEX(ItemCosts,MATCH('Blend Sheet'!$M$4,ItemNum,0),MATCH(L$1,Districts,0))*'Blend Sheet'!$M79)+(INDEX(ItemCosts,MATCH('Blend Sheet'!$N$4,ItemNum,0),MATCH(L$1,Districts,0))*'Blend Sheet'!$N79)+(INDEX(ItemCosts,MATCH('Blend Sheet'!$O$4,ItemNum,0),MATCH(L$1,Districts,0))*'Blend Sheet'!$O79)+(INDEX(ItemCosts,MATCH('Blend Sheet'!$P$4,ItemNum,0),MATCH(L$1,Districts,0))*'Blend Sheet'!$P79)+(INDEX(ItemCosts,MATCH('Blend Sheet'!$Q$4,ItemNum,0),MATCH(L$1,Districts,0))*'Blend Sheet'!$Q79)+(INDEX(ItemCosts,MATCH('Blend Sheet'!$R$4,ItemNum,0),MATCH(L$1,Districts,0))*'Blend Sheet'!$R79)+(INDEX(ItemCosts,MATCH('Blend Sheet'!$S$4,ItemNum,0),MATCH(L$1,Districts,0))*'Blend Sheet'!$S79)+(INDEX(ItemCosts,MATCH('Blend Sheet'!$T$4,ItemNum,0),MATCH(L$1,Districts,0))*'Blend Sheet'!$T79)+(INDEX(ItemCosts,MATCH('Blend Sheet'!$U$4,ItemNum,0),MATCH(L$1,Districts,0))*'Blend Sheet'!$U79)+(INDEX(ItemCosts,MATCH('Blend Sheet'!$V$4,ItemNum,0),MATCH(L$1,Districts,0))*'Blend Sheet'!$V79)+(INDEX(ItemCosts,MATCH('Blend Sheet'!$W$4,ItemNum,0),MATCH(L$1,Districts,0))*'Blend Sheet'!$W79)+(INDEX(ItemCosts,MATCH('Blend Sheet'!$X$4,ItemNum,0),MATCH(L$1,Districts,0))*'Blend Sheet'!$X79)+(INDEX(ItemCosts,MATCH('Blend Sheet'!$Y$4,ItemNum,0),MATCH(L$1,Districts,0))*'Blend Sheet'!$Y79)+(INDEX(ItemCosts,MATCH('Blend Sheet'!$Z$4,ItemNum,0),MATCH(L$1,Districts,0))*'Blend Sheet'!$Z79)+(INDEX(ItemCosts,MATCH('Blend Sheet'!$AA$4,ItemNum,0),MATCH(L$1,Districts,0))*'Blend Sheet'!$AA79)+(INDEX(ItemCosts,MATCH('Blend Sheet'!$AB$4,ItemNum,0),MATCH(L$1,Districts,0))*'Blend Sheet'!$AB79)+(INDEX(ItemCosts,MATCH('Blend Sheet'!$AC$4,ItemNum,0),MATCH(L$1,Districts,0))*'Blend Sheet'!$AC79)+(INDEX(ItemCosts,MATCH('Blend Sheet'!$AD$4,ItemNum,0),MATCH(L$1,Districts,0))*'Blend Sheet'!$AD79)+(INDEX(ItemCosts,MATCH('Blend Sheet'!$AE$4,ItemNum,0),MATCH(L$1,Districts,0))*'Blend Sheet'!$AE79)+(INDEX(ItemCosts,MATCH('Blend Sheet'!$AF$4,ItemNum,0),MATCH(L$1,Districts,0))*'Blend Sheet'!$AF79)+(INDEX(ItemCosts,MATCH('Blend Sheet'!$AG$4,ItemNum,0),MATCH(L$1,Districts,0))*'Blend Sheet'!$AG79)+(INDEX(ItemCosts,MATCH('Blend Sheet'!$AH$4,ItemNum,0),MATCH(L$1,Districts,0))*'Blend Sheet'!$AH79)+(INDEX(ItemCosts,MATCH('Blend Sheet'!$AI$4,ItemNum,0),MATCH(L$1,Districts,0))*'Blend Sheet'!$AI79)+(INDEX(ItemCosts,MATCH('Blend Sheet'!$AJ$4,ItemNum,0),MATCH(L$1,Districts,0))*'Blend Sheet'!$AJ79)+(INDEX(ItemCosts,MATCH('Blend Sheet'!$AK$4,ItemNum,0),MATCH(L$1,Districts,0))*'Blend Sheet'!$AK79)+(INDEX(ItemCosts,MATCH('Blend Sheet'!$AL$4,ItemNum,0),MATCH(L$1,Districts,0))*'Blend Sheet'!$AL79)+(INDEX(ItemCosts,MATCH('Blend Sheet'!$AM$4,ItemNum,0),MATCH(L$1,Districts,0))*'Blend Sheet'!$AM79)+(INDEX(ItemCosts,MATCH('Blend Sheet'!$AN$4,ItemNum,0),MATCH(L$1,Districts,0))*'Blend Sheet'!$AN79)+(INDEX(ItemCosts,MATCH('Blend Sheet'!$AO$4,ItemNum,0),MATCH(L$1,Districts,0))*'Blend Sheet'!$AO79)+(INDEX(ItemCosts,MATCH('Blend Sheet'!$AP$4,ItemNum,0),MATCH(L$1,Districts,0))*'Blend Sheet'!$AP79)+(INDEX(ItemCosts,MATCH('Blend Sheet'!$AQ$4,ItemNum,0),MATCH(L$1,Districts,0))*'Blend Sheet'!$AQ79)+(INDEX(ItemCosts,MATCH('Blend Sheet'!$AR$4,ItemNum,0),MATCH(L$1,Districts,0))*'Blend Sheet'!$AR79)+(INDEX(ItemCosts,MATCH('Blend Sheet'!$AS$4,ItemNum,0),MATCH(L$1,Districts,0))*'Blend Sheet'!$AS79)</f>
        <v>#N/A</v>
      </c>
      <c r="M76" s="191"/>
      <c r="N76" s="34" t="e">
        <f>D76/'Blend Sheet'!$BA79</f>
        <v>#N/A</v>
      </c>
      <c r="O76" s="34" t="e">
        <f>E76/'Blend Sheet'!$BA79</f>
        <v>#N/A</v>
      </c>
      <c r="P76" s="34" t="e">
        <f>G76/'Blend Sheet'!$BA79</f>
        <v>#N/A</v>
      </c>
      <c r="Q76" s="34" t="e">
        <f>H76/'Blend Sheet'!$BA79</f>
        <v>#N/A</v>
      </c>
      <c r="R76" s="34" t="e">
        <f>I76/'Blend Sheet'!$BA79</f>
        <v>#N/A</v>
      </c>
      <c r="S76" s="34" t="e">
        <f>J76/'Blend Sheet'!$BA79</f>
        <v>#N/A</v>
      </c>
      <c r="T76" s="34" t="e">
        <f>K76/'Blend Sheet'!$BA79</f>
        <v>#N/A</v>
      </c>
      <c r="U76" s="34" t="e">
        <f>L76/'Blend Sheet'!$BA79</f>
        <v>#N/A</v>
      </c>
    </row>
    <row r="77" spans="1:21" x14ac:dyDescent="0.25">
      <c r="A77" t="str">
        <f>'Blend Sheet'!A80</f>
        <v>SUPERLITEmix PRO HT</v>
      </c>
      <c r="B77" s="5" t="e">
        <f>(INDEX(ItemCosts,MATCH('Blend Sheet'!$C$4,ItemNum,0),MATCH(B$1,Districts,0))*'Blend Sheet'!$C80)+(INDEX(ItemCosts,MATCH('Blend Sheet'!$D$4,ItemNum,0),MATCH(B$1,Districts,0))*'Blend Sheet'!$D80)+(INDEX(ItemCosts,MATCH('Blend Sheet'!$E$4,ItemNum,0),MATCH(B$1,Districts,0))*'Blend Sheet'!$E80)+(INDEX(ItemCosts,MATCH('Blend Sheet'!$F$4,ItemNum,0),MATCH(B$1,Districts,0))*'Blend Sheet'!$F80)+(INDEX(ItemCosts,MATCH('Blend Sheet'!$G$4,ItemNum,0),MATCH(B$1,Districts,0))*'Blend Sheet'!$G80)+(INDEX(ItemCosts,MATCH('Blend Sheet'!$H$4,ItemNum,0),MATCH(B$1,Districts,0))*'Blend Sheet'!$H80)+(INDEX(ItemCosts,MATCH('Blend Sheet'!$I$4,ItemNum,0),MATCH(B$1,Districts,0))*'Blend Sheet'!$I80)+(INDEX(ItemCosts,MATCH('Blend Sheet'!$J$4,ItemNum,0),MATCH(B$1,Districts,0))*'Blend Sheet'!$J80)+(INDEX(ItemCosts,MATCH('Blend Sheet'!$K$4,ItemNum,0),MATCH(B$1,Districts,0))*'Blend Sheet'!$K80)+(INDEX(ItemCosts,MATCH('Blend Sheet'!$L$4,ItemNum,0),MATCH(B$1,Districts,0))*'Blend Sheet'!$L80)+(INDEX(ItemCosts,MATCH('Blend Sheet'!$M$4,ItemNum,0),MATCH(B$1,Districts,0))*'Blend Sheet'!$M80)+(INDEX(ItemCosts,MATCH('Blend Sheet'!$N$4,ItemNum,0),MATCH(B$1,Districts,0))*'Blend Sheet'!$N80)+(INDEX(ItemCosts,MATCH('Blend Sheet'!$O$4,ItemNum,0),MATCH(B$1,Districts,0))*'Blend Sheet'!$O80)+(INDEX(ItemCosts,MATCH('Blend Sheet'!$P$4,ItemNum,0),MATCH(B$1,Districts,0))*'Blend Sheet'!$P80)+(INDEX(ItemCosts,MATCH('Blend Sheet'!$Q$4,ItemNum,0),MATCH(B$1,Districts,0))*'Blend Sheet'!$Q80)+(INDEX(ItemCosts,MATCH('Blend Sheet'!$R$4,ItemNum,0),MATCH(B$1,Districts,0))*'Blend Sheet'!$R80)+(INDEX(ItemCosts,MATCH('Blend Sheet'!$S$4,ItemNum,0),MATCH(B$1,Districts,0))*'Blend Sheet'!$S80)+(INDEX(ItemCosts,MATCH('Blend Sheet'!$T$4,ItemNum,0),MATCH(B$1,Districts,0))*'Blend Sheet'!$T80)+(INDEX(ItemCosts,MATCH('Blend Sheet'!$U$4,ItemNum,0),MATCH(B$1,Districts,0))*'Blend Sheet'!$U80)+(INDEX(ItemCosts,MATCH('Blend Sheet'!$V$4,ItemNum,0),MATCH(B$1,Districts,0))*'Blend Sheet'!$V80)+(INDEX(ItemCosts,MATCH('Blend Sheet'!$W$4,ItemNum,0),MATCH(B$1,Districts,0))*'Blend Sheet'!$W80)+(INDEX(ItemCosts,MATCH('Blend Sheet'!$X$4,ItemNum,0),MATCH(B$1,Districts,0))*'Blend Sheet'!$X80)+(INDEX(ItemCosts,MATCH('Blend Sheet'!$Y$4,ItemNum,0),MATCH(B$1,Districts,0))*'Blend Sheet'!$Y80)+(INDEX(ItemCosts,MATCH('Blend Sheet'!$Z$4,ItemNum,0),MATCH(B$1,Districts,0))*'Blend Sheet'!$Z80)+(INDEX(ItemCosts,MATCH('Blend Sheet'!$AA$4,ItemNum,0),MATCH(B$1,Districts,0))*'Blend Sheet'!$AA80)+(INDEX(ItemCosts,MATCH('Blend Sheet'!$AB$4,ItemNum,0),MATCH(B$1,Districts,0))*'Blend Sheet'!$AB80)+(INDEX(ItemCosts,MATCH('Blend Sheet'!$AC$4,ItemNum,0),MATCH(B$1,Districts,0))*'Blend Sheet'!$AC80)+(INDEX(ItemCosts,MATCH('Blend Sheet'!$AD$4,ItemNum,0),MATCH(B$1,Districts,0))*'Blend Sheet'!$AD80)+(INDEX(ItemCosts,MATCH('Blend Sheet'!$AE$4,ItemNum,0),MATCH(B$1,Districts,0))*'Blend Sheet'!$AE80)+(INDEX(ItemCosts,MATCH('Blend Sheet'!$AF$4,ItemNum,0),MATCH(B$1,Districts,0))*'Blend Sheet'!$AF80)+(INDEX(ItemCosts,MATCH('Blend Sheet'!$AG$4,ItemNum,0),MATCH(B$1,Districts,0))*'Blend Sheet'!$AG80)+(INDEX(ItemCosts,MATCH('Blend Sheet'!$AH$4,ItemNum,0),MATCH(B$1,Districts,0))*'Blend Sheet'!$AH80)+(INDEX(ItemCosts,MATCH('Blend Sheet'!$AI$4,ItemNum,0),MATCH(B$1,Districts,0))*'Blend Sheet'!$AI80)+(INDEX(ItemCosts,MATCH('Blend Sheet'!$AJ$4,ItemNum,0),MATCH(B$1,Districts,0))*'Blend Sheet'!$AJ80)+(INDEX(ItemCosts,MATCH('Blend Sheet'!$AK$4,ItemNum,0),MATCH(B$1,Districts,0))*'Blend Sheet'!$AK80)+(INDEX(ItemCosts,MATCH('Blend Sheet'!$AL$4,ItemNum,0),MATCH(B$1,Districts,0))*'Blend Sheet'!$AL80)+(INDEX(ItemCosts,MATCH('Blend Sheet'!$AM$4,ItemNum,0),MATCH(B$1,Districts,0))*'Blend Sheet'!$AM80)+(INDEX(ItemCosts,MATCH('Blend Sheet'!$AN$4,ItemNum,0),MATCH(B$1,Districts,0))*'Blend Sheet'!$AN80)+(INDEX(ItemCosts,MATCH('Blend Sheet'!$AO$4,ItemNum,0),MATCH(B$1,Districts,0))*'Blend Sheet'!$AO80)+(INDEX(ItemCosts,MATCH('Blend Sheet'!$AP$4,ItemNum,0),MATCH(B$1,Districts,0))*'Blend Sheet'!$AP80)+(INDEX(ItemCosts,MATCH('Blend Sheet'!$AQ$4,ItemNum,0),MATCH(B$1,Districts,0))*'Blend Sheet'!$AQ80)+(INDEX(ItemCosts,MATCH('Blend Sheet'!$AR$4,ItemNum,0),MATCH(B$1,Districts,0))*'Blend Sheet'!$AR80)+(INDEX(ItemCosts,MATCH('Blend Sheet'!$AS$4,ItemNum,0),MATCH(B$1,Districts,0))*'Blend Sheet'!$AS80)</f>
        <v>#N/A</v>
      </c>
      <c r="C77" s="5" t="e">
        <f>(INDEX(ItemCosts,MATCH('Blend Sheet'!$C$4,ItemNum,0),MATCH(C$1,Districts,0))*'Blend Sheet'!$C80)+(INDEX(ItemCosts,MATCH('Blend Sheet'!$D$4,ItemNum,0),MATCH(C$1,Districts,0))*'Blend Sheet'!$D80)+(INDEX(ItemCosts,MATCH('Blend Sheet'!$E$4,ItemNum,0),MATCH(C$1,Districts,0))*'Blend Sheet'!$E80)+(INDEX(ItemCosts,MATCH('Blend Sheet'!$F$4,ItemNum,0),MATCH(C$1,Districts,0))*'Blend Sheet'!$F80)+(INDEX(ItemCosts,MATCH('Blend Sheet'!$G$4,ItemNum,0),MATCH(C$1,Districts,0))*'Blend Sheet'!$G80)+(INDEX(ItemCosts,MATCH('Blend Sheet'!$H$4,ItemNum,0),MATCH(C$1,Districts,0))*'Blend Sheet'!$H80)+(INDEX(ItemCosts,MATCH('Blend Sheet'!$I$4,ItemNum,0),MATCH(C$1,Districts,0))*'Blend Sheet'!$I80)+(INDEX(ItemCosts,MATCH('Blend Sheet'!$J$4,ItemNum,0),MATCH(C$1,Districts,0))*'Blend Sheet'!$J80)+(INDEX(ItemCosts,MATCH('Blend Sheet'!$K$4,ItemNum,0),MATCH(C$1,Districts,0))*'Blend Sheet'!$K80)+(INDEX(ItemCosts,MATCH('Blend Sheet'!$L$4,ItemNum,0),MATCH(C$1,Districts,0))*'Blend Sheet'!$L80)+(INDEX(ItemCosts,MATCH('Blend Sheet'!$M$4,ItemNum,0),MATCH(C$1,Districts,0))*'Blend Sheet'!$M80)+(INDEX(ItemCosts,MATCH('Blend Sheet'!$N$4,ItemNum,0),MATCH(C$1,Districts,0))*'Blend Sheet'!$N80)+(INDEX(ItemCosts,MATCH('Blend Sheet'!$O$4,ItemNum,0),MATCH(C$1,Districts,0))*'Blend Sheet'!$O80)+(INDEX(ItemCosts,MATCH('Blend Sheet'!$P$4,ItemNum,0),MATCH(C$1,Districts,0))*'Blend Sheet'!$P80)+(INDEX(ItemCosts,MATCH('Blend Sheet'!$Q$4,ItemNum,0),MATCH(C$1,Districts,0))*'Blend Sheet'!$Q80)+(INDEX(ItemCosts,MATCH('Blend Sheet'!$R$4,ItemNum,0),MATCH(C$1,Districts,0))*'Blend Sheet'!$R80)+(INDEX(ItemCosts,MATCH('Blend Sheet'!$S$4,ItemNum,0),MATCH(C$1,Districts,0))*'Blend Sheet'!$S80)+(INDEX(ItemCosts,MATCH('Blend Sheet'!$T$4,ItemNum,0),MATCH(C$1,Districts,0))*'Blend Sheet'!$T80)+(INDEX(ItemCosts,MATCH('Blend Sheet'!$U$4,ItemNum,0),MATCH(C$1,Districts,0))*'Blend Sheet'!$U80)+(INDEX(ItemCosts,MATCH('Blend Sheet'!$V$4,ItemNum,0),MATCH(C$1,Districts,0))*'Blend Sheet'!$V80)+(INDEX(ItemCosts,MATCH('Blend Sheet'!$W$4,ItemNum,0),MATCH(C$1,Districts,0))*'Blend Sheet'!$W80)+(INDEX(ItemCosts,MATCH('Blend Sheet'!$X$4,ItemNum,0),MATCH(C$1,Districts,0))*'Blend Sheet'!$X80)+(INDEX(ItemCosts,MATCH('Blend Sheet'!$Y$4,ItemNum,0),MATCH(C$1,Districts,0))*'Blend Sheet'!$Y80)+(INDEX(ItemCosts,MATCH('Blend Sheet'!$Z$4,ItemNum,0),MATCH(C$1,Districts,0))*'Blend Sheet'!$Z80)+(INDEX(ItemCosts,MATCH('Blend Sheet'!$AA$4,ItemNum,0),MATCH(C$1,Districts,0))*'Blend Sheet'!$AA80)+(INDEX(ItemCosts,MATCH('Blend Sheet'!$AB$4,ItemNum,0),MATCH(C$1,Districts,0))*'Blend Sheet'!$AB80)+(INDEX(ItemCosts,MATCH('Blend Sheet'!$AC$4,ItemNum,0),MATCH(C$1,Districts,0))*'Blend Sheet'!$AC80)+(INDEX(ItemCosts,MATCH('Blend Sheet'!$AD$4,ItemNum,0),MATCH(C$1,Districts,0))*'Blend Sheet'!$AD80)+(INDEX(ItemCosts,MATCH('Blend Sheet'!$AE$4,ItemNum,0),MATCH(C$1,Districts,0))*'Blend Sheet'!$AE80)+(INDEX(ItemCosts,MATCH('Blend Sheet'!$AF$4,ItemNum,0),MATCH(C$1,Districts,0))*'Blend Sheet'!$AF80)+(INDEX(ItemCosts,MATCH('Blend Sheet'!$AG$4,ItemNum,0),MATCH(C$1,Districts,0))*'Blend Sheet'!$AG80)+(INDEX(ItemCosts,MATCH('Blend Sheet'!$AH$4,ItemNum,0),MATCH(C$1,Districts,0))*'Blend Sheet'!$AH80)+(INDEX(ItemCosts,MATCH('Blend Sheet'!$AI$4,ItemNum,0),MATCH(C$1,Districts,0))*'Blend Sheet'!$AI80)+(INDEX(ItemCosts,MATCH('Blend Sheet'!$AJ$4,ItemNum,0),MATCH(C$1,Districts,0))*'Blend Sheet'!$AJ80)+(INDEX(ItemCosts,MATCH('Blend Sheet'!$AK$4,ItemNum,0),MATCH(C$1,Districts,0))*'Blend Sheet'!$AK80)+(INDEX(ItemCosts,MATCH('Blend Sheet'!$AL$4,ItemNum,0),MATCH(C$1,Districts,0))*'Blend Sheet'!$AL80)+(INDEX(ItemCosts,MATCH('Blend Sheet'!$AM$4,ItemNum,0),MATCH(C$1,Districts,0))*'Blend Sheet'!$AM80)+(INDEX(ItemCosts,MATCH('Blend Sheet'!$AN$4,ItemNum,0),MATCH(C$1,Districts,0))*'Blend Sheet'!$AN80)+(INDEX(ItemCosts,MATCH('Blend Sheet'!$AO$4,ItemNum,0),MATCH(C$1,Districts,0))*'Blend Sheet'!$AO80)+(INDEX(ItemCosts,MATCH('Blend Sheet'!$AP$4,ItemNum,0),MATCH(C$1,Districts,0))*'Blend Sheet'!$AP80)+(INDEX(ItemCosts,MATCH('Blend Sheet'!$AQ$4,ItemNum,0),MATCH(C$1,Districts,0))*'Blend Sheet'!$AQ80)+(INDEX(ItemCosts,MATCH('Blend Sheet'!$AR$4,ItemNum,0),MATCH(C$1,Districts,0))*'Blend Sheet'!$AR80)+(INDEX(ItemCosts,MATCH('Blend Sheet'!$AS$4,ItemNum,0),MATCH(C$1,Districts,0))*'Blend Sheet'!$AS80)</f>
        <v>#N/A</v>
      </c>
      <c r="D77" s="5" t="e">
        <f>(INDEX(ItemCosts,MATCH('Blend Sheet'!$C$4,ItemNum,0),MATCH(D$1,Districts,0))*'Blend Sheet'!$C80)+(INDEX(ItemCosts,MATCH('Blend Sheet'!$D$4,ItemNum,0),MATCH(D$1,Districts,0))*'Blend Sheet'!$D80)+(INDEX(ItemCosts,MATCH('Blend Sheet'!$E$4,ItemNum,0),MATCH(D$1,Districts,0))*'Blend Sheet'!$E80)+(INDEX(ItemCosts,MATCH('Blend Sheet'!$F$4,ItemNum,0),MATCH(D$1,Districts,0))*'Blend Sheet'!$F80)+(INDEX(ItemCosts,MATCH('Blend Sheet'!$G$4,ItemNum,0),MATCH(D$1,Districts,0))*'Blend Sheet'!$G80)+(INDEX(ItemCosts,MATCH('Blend Sheet'!$H$4,ItemNum,0),MATCH(D$1,Districts,0))*'Blend Sheet'!$H80)+(INDEX(ItemCosts,MATCH('Blend Sheet'!$I$4,ItemNum,0),MATCH(D$1,Districts,0))*'Blend Sheet'!$I80)+(INDEX(ItemCosts,MATCH('Blend Sheet'!$J$4,ItemNum,0),MATCH(D$1,Districts,0))*'Blend Sheet'!$J80)+(INDEX(ItemCosts,MATCH('Blend Sheet'!$K$4,ItemNum,0),MATCH(D$1,Districts,0))*'Blend Sheet'!$K80)+(INDEX(ItemCosts,MATCH('Blend Sheet'!$L$4,ItemNum,0),MATCH(D$1,Districts,0))*'Blend Sheet'!$L80)+(INDEX(ItemCosts,MATCH('Blend Sheet'!$M$4,ItemNum,0),MATCH(D$1,Districts,0))*'Blend Sheet'!$M80)+(INDEX(ItemCosts,MATCH('Blend Sheet'!$N$4,ItemNum,0),MATCH(D$1,Districts,0))*'Blend Sheet'!$N80)+(INDEX(ItemCosts,MATCH('Blend Sheet'!$O$4,ItemNum,0),MATCH(D$1,Districts,0))*'Blend Sheet'!$O80)+(INDEX(ItemCosts,MATCH('Blend Sheet'!$P$4,ItemNum,0),MATCH(D$1,Districts,0))*'Blend Sheet'!$P80)+(INDEX(ItemCosts,MATCH('Blend Sheet'!$Q$4,ItemNum,0),MATCH(D$1,Districts,0))*'Blend Sheet'!$Q80)+(INDEX(ItemCosts,MATCH('Blend Sheet'!$R$4,ItemNum,0),MATCH(D$1,Districts,0))*'Blend Sheet'!$R80)+(INDEX(ItemCosts,MATCH('Blend Sheet'!$S$4,ItemNum,0),MATCH(D$1,Districts,0))*'Blend Sheet'!$S80)+(INDEX(ItemCosts,MATCH('Blend Sheet'!$T$4,ItemNum,0),MATCH(D$1,Districts,0))*'Blend Sheet'!$T80)+(INDEX(ItemCosts,MATCH('Blend Sheet'!$U$4,ItemNum,0),MATCH(D$1,Districts,0))*'Blend Sheet'!$U80)+(INDEX(ItemCosts,MATCH('Blend Sheet'!$V$4,ItemNum,0),MATCH(D$1,Districts,0))*'Blend Sheet'!$V80)+(INDEX(ItemCosts,MATCH('Blend Sheet'!$W$4,ItemNum,0),MATCH(D$1,Districts,0))*'Blend Sheet'!$W80)+(INDEX(ItemCosts,MATCH('Blend Sheet'!$X$4,ItemNum,0),MATCH(D$1,Districts,0))*'Blend Sheet'!$X80)+(INDEX(ItemCosts,MATCH('Blend Sheet'!$Y$4,ItemNum,0),MATCH(D$1,Districts,0))*'Blend Sheet'!$Y80)+(INDEX(ItemCosts,MATCH('Blend Sheet'!$Z$4,ItemNum,0),MATCH(D$1,Districts,0))*'Blend Sheet'!$Z80)+(INDEX(ItemCosts,MATCH('Blend Sheet'!$AA$4,ItemNum,0),MATCH(D$1,Districts,0))*'Blend Sheet'!$AA80)+(INDEX(ItemCosts,MATCH('Blend Sheet'!$AB$4,ItemNum,0),MATCH(D$1,Districts,0))*'Blend Sheet'!$AB80)+(INDEX(ItemCosts,MATCH('Blend Sheet'!$AC$4,ItemNum,0),MATCH(D$1,Districts,0))*'Blend Sheet'!$AC80)+(INDEX(ItemCosts,MATCH('Blend Sheet'!$AD$4,ItemNum,0),MATCH(D$1,Districts,0))*'Blend Sheet'!$AD80)+(INDEX(ItemCosts,MATCH('Blend Sheet'!$AE$4,ItemNum,0),MATCH(D$1,Districts,0))*'Blend Sheet'!$AE80)+(INDEX(ItemCosts,MATCH('Blend Sheet'!$AF$4,ItemNum,0),MATCH(D$1,Districts,0))*'Blend Sheet'!$AF80)+(INDEX(ItemCosts,MATCH('Blend Sheet'!$AG$4,ItemNum,0),MATCH(D$1,Districts,0))*'Blend Sheet'!$AG80)+(INDEX(ItemCosts,MATCH('Blend Sheet'!$AH$4,ItemNum,0),MATCH(D$1,Districts,0))*'Blend Sheet'!$AH80)+(INDEX(ItemCosts,MATCH('Blend Sheet'!$AI$4,ItemNum,0),MATCH(D$1,Districts,0))*'Blend Sheet'!$AI80)+(INDEX(ItemCosts,MATCH('Blend Sheet'!$AJ$4,ItemNum,0),MATCH(D$1,Districts,0))*'Blend Sheet'!$AJ80)+(INDEX(ItemCosts,MATCH('Blend Sheet'!$AK$4,ItemNum,0),MATCH(D$1,Districts,0))*'Blend Sheet'!$AK80)+(INDEX(ItemCosts,MATCH('Blend Sheet'!$AL$4,ItemNum,0),MATCH(D$1,Districts,0))*'Blend Sheet'!$AL80)+(INDEX(ItemCosts,MATCH('Blend Sheet'!$AM$4,ItemNum,0),MATCH(D$1,Districts,0))*'Blend Sheet'!$AM80)+(INDEX(ItemCosts,MATCH('Blend Sheet'!$AN$4,ItemNum,0),MATCH(D$1,Districts,0))*'Blend Sheet'!$AN80)+(INDEX(ItemCosts,MATCH('Blend Sheet'!$AO$4,ItemNum,0),MATCH(D$1,Districts,0))*'Blend Sheet'!$AO80)+(INDEX(ItemCosts,MATCH('Blend Sheet'!$AP$4,ItemNum,0),MATCH(D$1,Districts,0))*'Blend Sheet'!$AP80)+(INDEX(ItemCosts,MATCH('Blend Sheet'!$AQ$4,ItemNum,0),MATCH(D$1,Districts,0))*'Blend Sheet'!$AQ80)+(INDEX(ItemCosts,MATCH('Blend Sheet'!$AR$4,ItemNum,0),MATCH(D$1,Districts,0))*'Blend Sheet'!$AR80)+(INDEX(ItemCosts,MATCH('Blend Sheet'!$AS$4,ItemNum,0),MATCH(D$1,Districts,0))*'Blend Sheet'!$AS80)</f>
        <v>#N/A</v>
      </c>
      <c r="E77" s="5" t="e">
        <f>(INDEX(ItemCosts,MATCH('Blend Sheet'!$C$4,ItemNum,0),MATCH(E$1,Districts,0))*'Blend Sheet'!$C80)+(INDEX(ItemCosts,MATCH('Blend Sheet'!$D$4,ItemNum,0),MATCH(E$1,Districts,0))*'Blend Sheet'!$D80)+(INDEX(ItemCosts,MATCH('Blend Sheet'!$E$4,ItemNum,0),MATCH(E$1,Districts,0))*'Blend Sheet'!$E80)+(INDEX(ItemCosts,MATCH('Blend Sheet'!$F$4,ItemNum,0),MATCH(E$1,Districts,0))*'Blend Sheet'!$F80)+(INDEX(ItemCosts,MATCH('Blend Sheet'!$G$4,ItemNum,0),MATCH(E$1,Districts,0))*'Blend Sheet'!$G80)+(INDEX(ItemCosts,MATCH('Blend Sheet'!$H$4,ItemNum,0),MATCH(E$1,Districts,0))*'Blend Sheet'!$H80)+(INDEX(ItemCosts,MATCH('Blend Sheet'!$I$4,ItemNum,0),MATCH(E$1,Districts,0))*'Blend Sheet'!$I80)+(INDEX(ItemCosts,MATCH('Blend Sheet'!$J$4,ItemNum,0),MATCH(E$1,Districts,0))*'Blend Sheet'!$J80)+(INDEX(ItemCosts,MATCH('Blend Sheet'!$K$4,ItemNum,0),MATCH(E$1,Districts,0))*'Blend Sheet'!$K80)+(INDEX(ItemCosts,MATCH('Blend Sheet'!$L$4,ItemNum,0),MATCH(E$1,Districts,0))*'Blend Sheet'!$L80)+(INDEX(ItemCosts,MATCH('Blend Sheet'!$M$4,ItemNum,0),MATCH(E$1,Districts,0))*'Blend Sheet'!$M80)+(INDEX(ItemCosts,MATCH('Blend Sheet'!$N$4,ItemNum,0),MATCH(E$1,Districts,0))*'Blend Sheet'!$N80)+(INDEX(ItemCosts,MATCH('Blend Sheet'!$O$4,ItemNum,0),MATCH(E$1,Districts,0))*'Blend Sheet'!$O80)+(INDEX(ItemCosts,MATCH('Blend Sheet'!$P$4,ItemNum,0),MATCH(E$1,Districts,0))*'Blend Sheet'!$P80)+(INDEX(ItemCosts,MATCH('Blend Sheet'!$Q$4,ItemNum,0),MATCH(E$1,Districts,0))*'Blend Sheet'!$Q80)+(INDEX(ItemCosts,MATCH('Blend Sheet'!$R$4,ItemNum,0),MATCH(E$1,Districts,0))*'Blend Sheet'!$R80)+(INDEX(ItemCosts,MATCH('Blend Sheet'!$S$4,ItemNum,0),MATCH(E$1,Districts,0))*'Blend Sheet'!$S80)+(INDEX(ItemCosts,MATCH('Blend Sheet'!$T$4,ItemNum,0),MATCH(E$1,Districts,0))*'Blend Sheet'!$T80)+(INDEX(ItemCosts,MATCH('Blend Sheet'!$U$4,ItemNum,0),MATCH(E$1,Districts,0))*'Blend Sheet'!$U80)+(INDEX(ItemCosts,MATCH('Blend Sheet'!$V$4,ItemNum,0),MATCH(E$1,Districts,0))*'Blend Sheet'!$V80)+(INDEX(ItemCosts,MATCH('Blend Sheet'!$W$4,ItemNum,0),MATCH(E$1,Districts,0))*'Blend Sheet'!$W80)+(INDEX(ItemCosts,MATCH('Blend Sheet'!$X$4,ItemNum,0),MATCH(E$1,Districts,0))*'Blend Sheet'!$X80)+(INDEX(ItemCosts,MATCH('Blend Sheet'!$Y$4,ItemNum,0),MATCH(E$1,Districts,0))*'Blend Sheet'!$Y80)+(INDEX(ItemCosts,MATCH('Blend Sheet'!$Z$4,ItemNum,0),MATCH(E$1,Districts,0))*'Blend Sheet'!$Z80)+(INDEX(ItemCosts,MATCH('Blend Sheet'!$AA$4,ItemNum,0),MATCH(E$1,Districts,0))*'Blend Sheet'!$AA80)+(INDEX(ItemCosts,MATCH('Blend Sheet'!$AB$4,ItemNum,0),MATCH(E$1,Districts,0))*'Blend Sheet'!$AB80)+(INDEX(ItemCosts,MATCH('Blend Sheet'!$AC$4,ItemNum,0),MATCH(E$1,Districts,0))*'Blend Sheet'!$AC80)+(INDEX(ItemCosts,MATCH('Blend Sheet'!$AD$4,ItemNum,0),MATCH(E$1,Districts,0))*'Blend Sheet'!$AD80)+(INDEX(ItemCosts,MATCH('Blend Sheet'!$AE$4,ItemNum,0),MATCH(E$1,Districts,0))*'Blend Sheet'!$AE80)+(INDEX(ItemCosts,MATCH('Blend Sheet'!$AF$4,ItemNum,0),MATCH(E$1,Districts,0))*'Blend Sheet'!$AF80)+(INDEX(ItemCosts,MATCH('Blend Sheet'!$AG$4,ItemNum,0),MATCH(E$1,Districts,0))*'Blend Sheet'!$AG80)+(INDEX(ItemCosts,MATCH('Blend Sheet'!$AH$4,ItemNum,0),MATCH(E$1,Districts,0))*'Blend Sheet'!$AH80)+(INDEX(ItemCosts,MATCH('Blend Sheet'!$AI$4,ItemNum,0),MATCH(E$1,Districts,0))*'Blend Sheet'!$AI80)+(INDEX(ItemCosts,MATCH('Blend Sheet'!$AJ$4,ItemNum,0),MATCH(E$1,Districts,0))*'Blend Sheet'!$AJ80)+(INDEX(ItemCosts,MATCH('Blend Sheet'!$AK$4,ItemNum,0),MATCH(E$1,Districts,0))*'Blend Sheet'!$AK80)+(INDEX(ItemCosts,MATCH('Blend Sheet'!$AL$4,ItemNum,0),MATCH(E$1,Districts,0))*'Blend Sheet'!$AL80)+(INDEX(ItemCosts,MATCH('Blend Sheet'!$AM$4,ItemNum,0),MATCH(E$1,Districts,0))*'Blend Sheet'!$AM80)+(INDEX(ItemCosts,MATCH('Blend Sheet'!$AN$4,ItemNum,0),MATCH(E$1,Districts,0))*'Blend Sheet'!$AN80)+(INDEX(ItemCosts,MATCH('Blend Sheet'!$AO$4,ItemNum,0),MATCH(E$1,Districts,0))*'Blend Sheet'!$AO80)+(INDEX(ItemCosts,MATCH('Blend Sheet'!$AP$4,ItemNum,0),MATCH(E$1,Districts,0))*'Blend Sheet'!$AP80)+(INDEX(ItemCosts,MATCH('Blend Sheet'!$AQ$4,ItemNum,0),MATCH(E$1,Districts,0))*'Blend Sheet'!$AQ80)+(INDEX(ItemCosts,MATCH('Blend Sheet'!$AR$4,ItemNum,0),MATCH(E$1,Districts,0))*'Blend Sheet'!$AR80)+(INDEX(ItemCosts,MATCH('Blend Sheet'!$AS$4,ItemNum,0),MATCH(E$1,Districts,0))*'Blend Sheet'!$AS80)</f>
        <v>#N/A</v>
      </c>
      <c r="F77" s="5" t="e">
        <f>(INDEX(ItemCosts,MATCH('Blend Sheet'!$C$4,ItemNum,0),MATCH(F$1,Districts,0))*'Blend Sheet'!$C80)+(INDEX(ItemCosts,MATCH('Blend Sheet'!$D$4,ItemNum,0),MATCH(F$1,Districts,0))*'Blend Sheet'!$D80)+(INDEX(ItemCosts,MATCH('Blend Sheet'!$E$4,ItemNum,0),MATCH(F$1,Districts,0))*'Blend Sheet'!$E80)+(INDEX(ItemCosts,MATCH('Blend Sheet'!$F$4,ItemNum,0),MATCH(F$1,Districts,0))*'Blend Sheet'!$F80)+(INDEX(ItemCosts,MATCH('Blend Sheet'!$G$4,ItemNum,0),MATCH(F$1,Districts,0))*'Blend Sheet'!$G80)+(INDEX(ItemCosts,MATCH('Blend Sheet'!$H$4,ItemNum,0),MATCH(F$1,Districts,0))*'Blend Sheet'!$H80)+(INDEX(ItemCosts,MATCH('Blend Sheet'!$I$4,ItemNum,0),MATCH(F$1,Districts,0))*'Blend Sheet'!$I80)+(INDEX(ItemCosts,MATCH('Blend Sheet'!$J$4,ItemNum,0),MATCH(F$1,Districts,0))*'Blend Sheet'!$J80)+(INDEX(ItemCosts,MATCH('Blend Sheet'!$K$4,ItemNum,0),MATCH(F$1,Districts,0))*'Blend Sheet'!$K80)+(INDEX(ItemCosts,MATCH('Blend Sheet'!$L$4,ItemNum,0),MATCH(F$1,Districts,0))*'Blend Sheet'!$L80)+(INDEX(ItemCosts,MATCH('Blend Sheet'!$M$4,ItemNum,0),MATCH(F$1,Districts,0))*'Blend Sheet'!$M80)+(INDEX(ItemCosts,MATCH('Blend Sheet'!$N$4,ItemNum,0),MATCH(F$1,Districts,0))*'Blend Sheet'!$N80)+(INDEX(ItemCosts,MATCH('Blend Sheet'!$O$4,ItemNum,0),MATCH(F$1,Districts,0))*'Blend Sheet'!$O80)+(INDEX(ItemCosts,MATCH('Blend Sheet'!$P$4,ItemNum,0),MATCH(F$1,Districts,0))*'Blend Sheet'!$P80)+(INDEX(ItemCosts,MATCH('Blend Sheet'!$Q$4,ItemNum,0),MATCH(F$1,Districts,0))*'Blend Sheet'!$Q80)+(INDEX(ItemCosts,MATCH('Blend Sheet'!$R$4,ItemNum,0),MATCH(F$1,Districts,0))*'Blend Sheet'!$R80)+(INDEX(ItemCosts,MATCH('Blend Sheet'!$S$4,ItemNum,0),MATCH(F$1,Districts,0))*'Blend Sheet'!$S80)+(INDEX(ItemCosts,MATCH('Blend Sheet'!$T$4,ItemNum,0),MATCH(F$1,Districts,0))*'Blend Sheet'!$T80)+(INDEX(ItemCosts,MATCH('Blend Sheet'!$U$4,ItemNum,0),MATCH(F$1,Districts,0))*'Blend Sheet'!$U80)+(INDEX(ItemCosts,MATCH('Blend Sheet'!$V$4,ItemNum,0),MATCH(F$1,Districts,0))*'Blend Sheet'!$V80)+(INDEX(ItemCosts,MATCH('Blend Sheet'!$W$4,ItemNum,0),MATCH(F$1,Districts,0))*'Blend Sheet'!$W80)+(INDEX(ItemCosts,MATCH('Blend Sheet'!$X$4,ItemNum,0),MATCH(F$1,Districts,0))*'Blend Sheet'!$X80)+(INDEX(ItemCosts,MATCH('Blend Sheet'!$Y$4,ItemNum,0),MATCH(F$1,Districts,0))*'Blend Sheet'!$Y80)+(INDEX(ItemCosts,MATCH('Blend Sheet'!$Z$4,ItemNum,0),MATCH(F$1,Districts,0))*'Blend Sheet'!$Z80)+(INDEX(ItemCosts,MATCH('Blend Sheet'!$AA$4,ItemNum,0),MATCH(F$1,Districts,0))*'Blend Sheet'!$AA80)+(INDEX(ItemCosts,MATCH('Blend Sheet'!$AB$4,ItemNum,0),MATCH(F$1,Districts,0))*'Blend Sheet'!$AB80)+(INDEX(ItemCosts,MATCH('Blend Sheet'!$AC$4,ItemNum,0),MATCH(F$1,Districts,0))*'Blend Sheet'!$AC80)+(INDEX(ItemCosts,MATCH('Blend Sheet'!$AD$4,ItemNum,0),MATCH(F$1,Districts,0))*'Blend Sheet'!$AD80)+(INDEX(ItemCosts,MATCH('Blend Sheet'!$AE$4,ItemNum,0),MATCH(F$1,Districts,0))*'Blend Sheet'!$AE80)+(INDEX(ItemCosts,MATCH('Blend Sheet'!$AF$4,ItemNum,0),MATCH(F$1,Districts,0))*'Blend Sheet'!$AF80)+(INDEX(ItemCosts,MATCH('Blend Sheet'!$AG$4,ItemNum,0),MATCH(F$1,Districts,0))*'Blend Sheet'!$AG80)+(INDEX(ItemCosts,MATCH('Blend Sheet'!$AH$4,ItemNum,0),MATCH(F$1,Districts,0))*'Blend Sheet'!$AH80)+(INDEX(ItemCosts,MATCH('Blend Sheet'!$AI$4,ItemNum,0),MATCH(F$1,Districts,0))*'Blend Sheet'!$AI80)+(INDEX(ItemCosts,MATCH('Blend Sheet'!$AJ$4,ItemNum,0),MATCH(F$1,Districts,0))*'Blend Sheet'!$AJ80)+(INDEX(ItemCosts,MATCH('Blend Sheet'!$AK$4,ItemNum,0),MATCH(F$1,Districts,0))*'Blend Sheet'!$AK80)+(INDEX(ItemCosts,MATCH('Blend Sheet'!$AL$4,ItemNum,0),MATCH(F$1,Districts,0))*'Blend Sheet'!$AL80)+(INDEX(ItemCosts,MATCH('Blend Sheet'!$AM$4,ItemNum,0),MATCH(F$1,Districts,0))*'Blend Sheet'!$AM80)+(INDEX(ItemCosts,MATCH('Blend Sheet'!$AN$4,ItemNum,0),MATCH(F$1,Districts,0))*'Blend Sheet'!$AN80)+(INDEX(ItemCosts,MATCH('Blend Sheet'!$AO$4,ItemNum,0),MATCH(F$1,Districts,0))*'Blend Sheet'!$AO80)+(INDEX(ItemCosts,MATCH('Blend Sheet'!$AP$4,ItemNum,0),MATCH(F$1,Districts,0))*'Blend Sheet'!$AP80)+(INDEX(ItemCosts,MATCH('Blend Sheet'!$AQ$4,ItemNum,0),MATCH(F$1,Districts,0))*'Blend Sheet'!$AQ80)+(INDEX(ItemCosts,MATCH('Blend Sheet'!$AR$4,ItemNum,0),MATCH(F$1,Districts,0))*'Blend Sheet'!$AR80)+(INDEX(ItemCosts,MATCH('Blend Sheet'!$AS$4,ItemNum,0),MATCH(F$1,Districts,0))*'Blend Sheet'!$AS80)</f>
        <v>#N/A</v>
      </c>
      <c r="G77" s="5" t="e">
        <f>(INDEX(ItemCosts,MATCH('Blend Sheet'!$C$4,ItemNum,0),MATCH(G$1,Districts,0))*'Blend Sheet'!$C80)+(INDEX(ItemCosts,MATCH('Blend Sheet'!$D$4,ItemNum,0),MATCH(G$1,Districts,0))*'Blend Sheet'!$D80)+(INDEX(ItemCosts,MATCH('Blend Sheet'!$E$4,ItemNum,0),MATCH(G$1,Districts,0))*'Blend Sheet'!$E80)+(INDEX(ItemCosts,MATCH('Blend Sheet'!$F$4,ItemNum,0),MATCH(G$1,Districts,0))*'Blend Sheet'!$F80)+(INDEX(ItemCosts,MATCH('Blend Sheet'!$G$4,ItemNum,0),MATCH(G$1,Districts,0))*'Blend Sheet'!$G80)+(INDEX(ItemCosts,MATCH('Blend Sheet'!$H$4,ItemNum,0),MATCH(G$1,Districts,0))*'Blend Sheet'!$H80)+(INDEX(ItemCosts,MATCH('Blend Sheet'!$I$4,ItemNum,0),MATCH(G$1,Districts,0))*'Blend Sheet'!$I80)+(INDEX(ItemCosts,MATCH('Blend Sheet'!$J$4,ItemNum,0),MATCH(G$1,Districts,0))*'Blend Sheet'!$J80)+(INDEX(ItemCosts,MATCH('Blend Sheet'!$K$4,ItemNum,0),MATCH(G$1,Districts,0))*'Blend Sheet'!$K80)+(INDEX(ItemCosts,MATCH('Blend Sheet'!$L$4,ItemNum,0),MATCH(G$1,Districts,0))*'Blend Sheet'!$L80)+(INDEX(ItemCosts,MATCH('Blend Sheet'!$M$4,ItemNum,0),MATCH(G$1,Districts,0))*'Blend Sheet'!$M80)+(INDEX(ItemCosts,MATCH('Blend Sheet'!$N$4,ItemNum,0),MATCH(G$1,Districts,0))*'Blend Sheet'!$N80)+(INDEX(ItemCosts,MATCH('Blend Sheet'!$O$4,ItemNum,0),MATCH(G$1,Districts,0))*'Blend Sheet'!$O80)+(INDEX(ItemCosts,MATCH('Blend Sheet'!$P$4,ItemNum,0),MATCH(G$1,Districts,0))*'Blend Sheet'!$P80)+(INDEX(ItemCosts,MATCH('Blend Sheet'!$Q$4,ItemNum,0),MATCH(G$1,Districts,0))*'Blend Sheet'!$Q80)+(INDEX(ItemCosts,MATCH('Blend Sheet'!$R$4,ItemNum,0),MATCH(G$1,Districts,0))*'Blend Sheet'!$R80)+(INDEX(ItemCosts,MATCH('Blend Sheet'!$S$4,ItemNum,0),MATCH(G$1,Districts,0))*'Blend Sheet'!$S80)+(INDEX(ItemCosts,MATCH('Blend Sheet'!$T$4,ItemNum,0),MATCH(G$1,Districts,0))*'Blend Sheet'!$T80)+(INDEX(ItemCosts,MATCH('Blend Sheet'!$U$4,ItemNum,0),MATCH(G$1,Districts,0))*'Blend Sheet'!$U80)+(INDEX(ItemCosts,MATCH('Blend Sheet'!$V$4,ItemNum,0),MATCH(G$1,Districts,0))*'Blend Sheet'!$V80)+(INDEX(ItemCosts,MATCH('Blend Sheet'!$W$4,ItemNum,0),MATCH(G$1,Districts,0))*'Blend Sheet'!$W80)+(INDEX(ItemCosts,MATCH('Blend Sheet'!$X$4,ItemNum,0),MATCH(G$1,Districts,0))*'Blend Sheet'!$X80)+(INDEX(ItemCosts,MATCH('Blend Sheet'!$Y$4,ItemNum,0),MATCH(G$1,Districts,0))*'Blend Sheet'!$Y80)+(INDEX(ItemCosts,MATCH('Blend Sheet'!$Z$4,ItemNum,0),MATCH(G$1,Districts,0))*'Blend Sheet'!$Z80)+(INDEX(ItemCosts,MATCH('Blend Sheet'!$AA$4,ItemNum,0),MATCH(G$1,Districts,0))*'Blend Sheet'!$AA80)+(INDEX(ItemCosts,MATCH('Blend Sheet'!$AB$4,ItemNum,0),MATCH(G$1,Districts,0))*'Blend Sheet'!$AB80)+(INDEX(ItemCosts,MATCH('Blend Sheet'!$AC$4,ItemNum,0),MATCH(G$1,Districts,0))*'Blend Sheet'!$AC80)+(INDEX(ItemCosts,MATCH('Blend Sheet'!$AD$4,ItemNum,0),MATCH(G$1,Districts,0))*'Blend Sheet'!$AD80)+(INDEX(ItemCosts,MATCH('Blend Sheet'!$AE$4,ItemNum,0),MATCH(G$1,Districts,0))*'Blend Sheet'!$AE80)+(INDEX(ItemCosts,MATCH('Blend Sheet'!$AF$4,ItemNum,0),MATCH(G$1,Districts,0))*'Blend Sheet'!$AF80)+(INDEX(ItemCosts,MATCH('Blend Sheet'!$AG$4,ItemNum,0),MATCH(G$1,Districts,0))*'Blend Sheet'!$AG80)+(INDEX(ItemCosts,MATCH('Blend Sheet'!$AH$4,ItemNum,0),MATCH(G$1,Districts,0))*'Blend Sheet'!$AH80)+(INDEX(ItemCosts,MATCH('Blend Sheet'!$AI$4,ItemNum,0),MATCH(G$1,Districts,0))*'Blend Sheet'!$AI80)+(INDEX(ItemCosts,MATCH('Blend Sheet'!$AJ$4,ItemNum,0),MATCH(G$1,Districts,0))*'Blend Sheet'!$AJ80)+(INDEX(ItemCosts,MATCH('Blend Sheet'!$AK$4,ItemNum,0),MATCH(G$1,Districts,0))*'Blend Sheet'!$AK80)+(INDEX(ItemCosts,MATCH('Blend Sheet'!$AL$4,ItemNum,0),MATCH(G$1,Districts,0))*'Blend Sheet'!$AL80)+(INDEX(ItemCosts,MATCH('Blend Sheet'!$AM$4,ItemNum,0),MATCH(G$1,Districts,0))*'Blend Sheet'!$AM80)+(INDEX(ItemCosts,MATCH('Blend Sheet'!$AN$4,ItemNum,0),MATCH(G$1,Districts,0))*'Blend Sheet'!$AN80)+(INDEX(ItemCosts,MATCH('Blend Sheet'!$AO$4,ItemNum,0),MATCH(G$1,Districts,0))*'Blend Sheet'!$AO80)+(INDEX(ItemCosts,MATCH('Blend Sheet'!$AP$4,ItemNum,0),MATCH(G$1,Districts,0))*'Blend Sheet'!$AP80)+(INDEX(ItemCosts,MATCH('Blend Sheet'!$AQ$4,ItemNum,0),MATCH(G$1,Districts,0))*'Blend Sheet'!$AQ80)+(INDEX(ItemCosts,MATCH('Blend Sheet'!$AR$4,ItemNum,0),MATCH(G$1,Districts,0))*'Blend Sheet'!$AR80)+(INDEX(ItemCosts,MATCH('Blend Sheet'!$AS$4,ItemNum,0),MATCH(G$1,Districts,0))*'Blend Sheet'!$AS80)</f>
        <v>#N/A</v>
      </c>
      <c r="H77" s="5" t="e">
        <f>(INDEX(ItemCosts,MATCH('Blend Sheet'!$C$4,ItemNum,0),MATCH(H$1,Districts,0))*'Blend Sheet'!$C80)+(INDEX(ItemCosts,MATCH('Blend Sheet'!$D$4,ItemNum,0),MATCH(H$1,Districts,0))*'Blend Sheet'!$D80)+(INDEX(ItemCosts,MATCH('Blend Sheet'!$E$4,ItemNum,0),MATCH(H$1,Districts,0))*'Blend Sheet'!$E80)+(INDEX(ItemCosts,MATCH('Blend Sheet'!$F$4,ItemNum,0),MATCH(H$1,Districts,0))*'Blend Sheet'!$F80)+(INDEX(ItemCosts,MATCH('Blend Sheet'!$G$4,ItemNum,0),MATCH(H$1,Districts,0))*'Blend Sheet'!$G80)+(INDEX(ItemCosts,MATCH('Blend Sheet'!$H$4,ItemNum,0),MATCH(H$1,Districts,0))*'Blend Sheet'!$H80)+(INDEX(ItemCosts,MATCH('Blend Sheet'!$I$4,ItemNum,0),MATCH(H$1,Districts,0))*'Blend Sheet'!$I80)+(INDEX(ItemCosts,MATCH('Blend Sheet'!$J$4,ItemNum,0),MATCH(H$1,Districts,0))*'Blend Sheet'!$J80)+(INDEX(ItemCosts,MATCH('Blend Sheet'!$K$4,ItemNum,0),MATCH(H$1,Districts,0))*'Blend Sheet'!$K80)+(INDEX(ItemCosts,MATCH('Blend Sheet'!$L$4,ItemNum,0),MATCH(H$1,Districts,0))*'Blend Sheet'!$L80)+(INDEX(ItemCosts,MATCH('Blend Sheet'!$M$4,ItemNum,0),MATCH(H$1,Districts,0))*'Blend Sheet'!$M80)+(INDEX(ItemCosts,MATCH('Blend Sheet'!$N$4,ItemNum,0),MATCH(H$1,Districts,0))*'Blend Sheet'!$N80)+(INDEX(ItemCosts,MATCH('Blend Sheet'!$O$4,ItemNum,0),MATCH(H$1,Districts,0))*'Blend Sheet'!$O80)+(INDEX(ItemCosts,MATCH('Blend Sheet'!$P$4,ItemNum,0),MATCH(H$1,Districts,0))*'Blend Sheet'!$P80)+(INDEX(ItemCosts,MATCH('Blend Sheet'!$Q$4,ItemNum,0),MATCH(H$1,Districts,0))*'Blend Sheet'!$Q80)+(INDEX(ItemCosts,MATCH('Blend Sheet'!$R$4,ItemNum,0),MATCH(H$1,Districts,0))*'Blend Sheet'!$R80)+(INDEX(ItemCosts,MATCH('Blend Sheet'!$S$4,ItemNum,0),MATCH(H$1,Districts,0))*'Blend Sheet'!$S80)+(INDEX(ItemCosts,MATCH('Blend Sheet'!$T$4,ItemNum,0),MATCH(H$1,Districts,0))*'Blend Sheet'!$T80)+(INDEX(ItemCosts,MATCH('Blend Sheet'!$U$4,ItemNum,0),MATCH(H$1,Districts,0))*'Blend Sheet'!$U80)+(INDEX(ItemCosts,MATCH('Blend Sheet'!$V$4,ItemNum,0),MATCH(H$1,Districts,0))*'Blend Sheet'!$V80)+(INDEX(ItemCosts,MATCH('Blend Sheet'!$W$4,ItemNum,0),MATCH(H$1,Districts,0))*'Blend Sheet'!$W80)+(INDEX(ItemCosts,MATCH('Blend Sheet'!$X$4,ItemNum,0),MATCH(H$1,Districts,0))*'Blend Sheet'!$X80)+(INDEX(ItemCosts,MATCH('Blend Sheet'!$Y$4,ItemNum,0),MATCH(H$1,Districts,0))*'Blend Sheet'!$Y80)+(INDEX(ItemCosts,MATCH('Blend Sheet'!$Z$4,ItemNum,0),MATCH(H$1,Districts,0))*'Blend Sheet'!$Z80)+(INDEX(ItemCosts,MATCH('Blend Sheet'!$AA$4,ItemNum,0),MATCH(H$1,Districts,0))*'Blend Sheet'!$AA80)+(INDEX(ItemCosts,MATCH('Blend Sheet'!$AB$4,ItemNum,0),MATCH(H$1,Districts,0))*'Blend Sheet'!$AB80)+(INDEX(ItemCosts,MATCH('Blend Sheet'!$AC$4,ItemNum,0),MATCH(H$1,Districts,0))*'Blend Sheet'!$AC80)+(INDEX(ItemCosts,MATCH('Blend Sheet'!$AD$4,ItemNum,0),MATCH(H$1,Districts,0))*'Blend Sheet'!$AD80)+(INDEX(ItemCosts,MATCH('Blend Sheet'!$AE$4,ItemNum,0),MATCH(H$1,Districts,0))*'Blend Sheet'!$AE80)+(INDEX(ItemCosts,MATCH('Blend Sheet'!$AF$4,ItemNum,0),MATCH(H$1,Districts,0))*'Blend Sheet'!$AF80)+(INDEX(ItemCosts,MATCH('Blend Sheet'!$AG$4,ItemNum,0),MATCH(H$1,Districts,0))*'Blend Sheet'!$AG80)+(INDEX(ItemCosts,MATCH('Blend Sheet'!$AH$4,ItemNum,0),MATCH(H$1,Districts,0))*'Blend Sheet'!$AH80)+(INDEX(ItemCosts,MATCH('Blend Sheet'!$AI$4,ItemNum,0),MATCH(H$1,Districts,0))*'Blend Sheet'!$AI80)+(INDEX(ItemCosts,MATCH('Blend Sheet'!$AJ$4,ItemNum,0),MATCH(H$1,Districts,0))*'Blend Sheet'!$AJ80)+(INDEX(ItemCosts,MATCH('Blend Sheet'!$AK$4,ItemNum,0),MATCH(H$1,Districts,0))*'Blend Sheet'!$AK80)+(INDEX(ItemCosts,MATCH('Blend Sheet'!$AL$4,ItemNum,0),MATCH(H$1,Districts,0))*'Blend Sheet'!$AL80)+(INDEX(ItemCosts,MATCH('Blend Sheet'!$AM$4,ItemNum,0),MATCH(H$1,Districts,0))*'Blend Sheet'!$AM80)+(INDEX(ItemCosts,MATCH('Blend Sheet'!$AN$4,ItemNum,0),MATCH(H$1,Districts,0))*'Blend Sheet'!$AN80)+(INDEX(ItemCosts,MATCH('Blend Sheet'!$AO$4,ItemNum,0),MATCH(H$1,Districts,0))*'Blend Sheet'!$AO80)+(INDEX(ItemCosts,MATCH('Blend Sheet'!$AP$4,ItemNum,0),MATCH(H$1,Districts,0))*'Blend Sheet'!$AP80)+(INDEX(ItemCosts,MATCH('Blend Sheet'!$AQ$4,ItemNum,0),MATCH(H$1,Districts,0))*'Blend Sheet'!$AQ80)+(INDEX(ItemCosts,MATCH('Blend Sheet'!$AR$4,ItemNum,0),MATCH(H$1,Districts,0))*'Blend Sheet'!$AR80)+(INDEX(ItemCosts,MATCH('Blend Sheet'!$AS$4,ItemNum,0),MATCH(H$1,Districts,0))*'Blend Sheet'!$AS80)</f>
        <v>#N/A</v>
      </c>
      <c r="I77" s="5" t="e">
        <f>(INDEX(ItemCosts,MATCH('Blend Sheet'!$C$4,ItemNum,0),MATCH(I$1,Districts,0))*'Blend Sheet'!$C80)+(INDEX(ItemCosts,MATCH('Blend Sheet'!$D$4,ItemNum,0),MATCH(I$1,Districts,0))*'Blend Sheet'!$D80)+(INDEX(ItemCosts,MATCH('Blend Sheet'!$E$4,ItemNum,0),MATCH(I$1,Districts,0))*'Blend Sheet'!$E80)+(INDEX(ItemCosts,MATCH('Blend Sheet'!$F$4,ItemNum,0),MATCH(I$1,Districts,0))*'Blend Sheet'!$F80)+(INDEX(ItemCosts,MATCH('Blend Sheet'!$G$4,ItemNum,0),MATCH(I$1,Districts,0))*'Blend Sheet'!$G80)+(INDEX(ItemCosts,MATCH('Blend Sheet'!$H$4,ItemNum,0),MATCH(I$1,Districts,0))*'Blend Sheet'!$H80)+(INDEX(ItemCosts,MATCH('Blend Sheet'!$I$4,ItemNum,0),MATCH(I$1,Districts,0))*'Blend Sheet'!$I80)+(INDEX(ItemCosts,MATCH('Blend Sheet'!$J$4,ItemNum,0),MATCH(I$1,Districts,0))*'Blend Sheet'!$J80)+(INDEX(ItemCosts,MATCH('Blend Sheet'!$K$4,ItemNum,0),MATCH(I$1,Districts,0))*'Blend Sheet'!$K80)+(INDEX(ItemCosts,MATCH('Blend Sheet'!$L$4,ItemNum,0),MATCH(I$1,Districts,0))*'Blend Sheet'!$L80)+(INDEX(ItemCosts,MATCH('Blend Sheet'!$M$4,ItemNum,0),MATCH(I$1,Districts,0))*'Blend Sheet'!$M80)+(INDEX(ItemCosts,MATCH('Blend Sheet'!$N$4,ItemNum,0),MATCH(I$1,Districts,0))*'Blend Sheet'!$N80)+(INDEX(ItemCosts,MATCH('Blend Sheet'!$O$4,ItemNum,0),MATCH(I$1,Districts,0))*'Blend Sheet'!$O80)+(INDEX(ItemCosts,MATCH('Blend Sheet'!$P$4,ItemNum,0),MATCH(I$1,Districts,0))*'Blend Sheet'!$P80)+(INDEX(ItemCosts,MATCH('Blend Sheet'!$Q$4,ItemNum,0),MATCH(I$1,Districts,0))*'Blend Sheet'!$Q80)+(INDEX(ItemCosts,MATCH('Blend Sheet'!$R$4,ItemNum,0),MATCH(I$1,Districts,0))*'Blend Sheet'!$R80)+(INDEX(ItemCosts,MATCH('Blend Sheet'!$S$4,ItemNum,0),MATCH(I$1,Districts,0))*'Blend Sheet'!$S80)+(INDEX(ItemCosts,MATCH('Blend Sheet'!$T$4,ItemNum,0),MATCH(I$1,Districts,0))*'Blend Sheet'!$T80)+(INDEX(ItemCosts,MATCH('Blend Sheet'!$U$4,ItemNum,0),MATCH(I$1,Districts,0))*'Blend Sheet'!$U80)+(INDEX(ItemCosts,MATCH('Blend Sheet'!$V$4,ItemNum,0),MATCH(I$1,Districts,0))*'Blend Sheet'!$V80)+(INDEX(ItemCosts,MATCH('Blend Sheet'!$W$4,ItemNum,0),MATCH(I$1,Districts,0))*'Blend Sheet'!$W80)+(INDEX(ItemCosts,MATCH('Blend Sheet'!$X$4,ItemNum,0),MATCH(I$1,Districts,0))*'Blend Sheet'!$X80)+(INDEX(ItemCosts,MATCH('Blend Sheet'!$Y$4,ItemNum,0),MATCH(I$1,Districts,0))*'Blend Sheet'!$Y80)+(INDEX(ItemCosts,MATCH('Blend Sheet'!$Z$4,ItemNum,0),MATCH(I$1,Districts,0))*'Blend Sheet'!$Z80)+(INDEX(ItemCosts,MATCH('Blend Sheet'!$AA$4,ItemNum,0),MATCH(I$1,Districts,0))*'Blend Sheet'!$AA80)+(INDEX(ItemCosts,MATCH('Blend Sheet'!$AB$4,ItemNum,0),MATCH(I$1,Districts,0))*'Blend Sheet'!$AB80)+(INDEX(ItemCosts,MATCH('Blend Sheet'!$AC$4,ItemNum,0),MATCH(I$1,Districts,0))*'Blend Sheet'!$AC80)+(INDEX(ItemCosts,MATCH('Blend Sheet'!$AD$4,ItemNum,0),MATCH(I$1,Districts,0))*'Blend Sheet'!$AD80)+(INDEX(ItemCosts,MATCH('Blend Sheet'!$AE$4,ItemNum,0),MATCH(I$1,Districts,0))*'Blend Sheet'!$AE80)+(INDEX(ItemCosts,MATCH('Blend Sheet'!$AF$4,ItemNum,0),MATCH(I$1,Districts,0))*'Blend Sheet'!$AF80)+(INDEX(ItemCosts,MATCH('Blend Sheet'!$AG$4,ItemNum,0),MATCH(I$1,Districts,0))*'Blend Sheet'!$AG80)+(INDEX(ItemCosts,MATCH('Blend Sheet'!$AH$4,ItemNum,0),MATCH(I$1,Districts,0))*'Blend Sheet'!$AH80)+(INDEX(ItemCosts,MATCH('Blend Sheet'!$AI$4,ItemNum,0),MATCH(I$1,Districts,0))*'Blend Sheet'!$AI80)+(INDEX(ItemCosts,MATCH('Blend Sheet'!$AJ$4,ItemNum,0),MATCH(I$1,Districts,0))*'Blend Sheet'!$AJ80)+(INDEX(ItemCosts,MATCH('Blend Sheet'!$AK$4,ItemNum,0),MATCH(I$1,Districts,0))*'Blend Sheet'!$AK80)+(INDEX(ItemCosts,MATCH('Blend Sheet'!$AL$4,ItemNum,0),MATCH(I$1,Districts,0))*'Blend Sheet'!$AL80)+(INDEX(ItemCosts,MATCH('Blend Sheet'!$AM$4,ItemNum,0),MATCH(I$1,Districts,0))*'Blend Sheet'!$AM80)+(INDEX(ItemCosts,MATCH('Blend Sheet'!$AN$4,ItemNum,0),MATCH(I$1,Districts,0))*'Blend Sheet'!$AN80)+(INDEX(ItemCosts,MATCH('Blend Sheet'!$AO$4,ItemNum,0),MATCH(I$1,Districts,0))*'Blend Sheet'!$AO80)+(INDEX(ItemCosts,MATCH('Blend Sheet'!$AP$4,ItemNum,0),MATCH(I$1,Districts,0))*'Blend Sheet'!$AP80)+(INDEX(ItemCosts,MATCH('Blend Sheet'!$AQ$4,ItemNum,0),MATCH(I$1,Districts,0))*'Blend Sheet'!$AQ80)+(INDEX(ItemCosts,MATCH('Blend Sheet'!$AR$4,ItemNum,0),MATCH(I$1,Districts,0))*'Blend Sheet'!$AR80)+(INDEX(ItemCosts,MATCH('Blend Sheet'!$AS$4,ItemNum,0),MATCH(I$1,Districts,0))*'Blend Sheet'!$AS80)</f>
        <v>#N/A</v>
      </c>
      <c r="J77" s="5" t="e">
        <f>(INDEX(ItemCosts,MATCH('Blend Sheet'!$C$4,ItemNum,0),MATCH(J$1,Districts,0))*'Blend Sheet'!$C80)+(INDEX(ItemCosts,MATCH('Blend Sheet'!$D$4,ItemNum,0),MATCH(J$1,Districts,0))*'Blend Sheet'!$D80)+(INDEX(ItemCosts,MATCH('Blend Sheet'!$E$4,ItemNum,0),MATCH(J$1,Districts,0))*'Blend Sheet'!$E80)+(INDEX(ItemCosts,MATCH('Blend Sheet'!$F$4,ItemNum,0),MATCH(J$1,Districts,0))*'Blend Sheet'!$F80)+(INDEX(ItemCosts,MATCH('Blend Sheet'!$G$4,ItemNum,0),MATCH(J$1,Districts,0))*'Blend Sheet'!$G80)+(INDEX(ItemCosts,MATCH('Blend Sheet'!$H$4,ItemNum,0),MATCH(J$1,Districts,0))*'Blend Sheet'!$H80)+(INDEX(ItemCosts,MATCH('Blend Sheet'!$I$4,ItemNum,0),MATCH(J$1,Districts,0))*'Blend Sheet'!$I80)+(INDEX(ItemCosts,MATCH('Blend Sheet'!$J$4,ItemNum,0),MATCH(J$1,Districts,0))*'Blend Sheet'!$J80)+(INDEX(ItemCosts,MATCH('Blend Sheet'!$K$4,ItemNum,0),MATCH(J$1,Districts,0))*'Blend Sheet'!$K80)+(INDEX(ItemCosts,MATCH('Blend Sheet'!$L$4,ItemNum,0),MATCH(J$1,Districts,0))*'Blend Sheet'!$L80)+(INDEX(ItemCosts,MATCH('Blend Sheet'!$M$4,ItemNum,0),MATCH(J$1,Districts,0))*'Blend Sheet'!$M80)+(INDEX(ItemCosts,MATCH('Blend Sheet'!$N$4,ItemNum,0),MATCH(J$1,Districts,0))*'Blend Sheet'!$N80)+(INDEX(ItemCosts,MATCH('Blend Sheet'!$O$4,ItemNum,0),MATCH(J$1,Districts,0))*'Blend Sheet'!$O80)+(INDEX(ItemCosts,MATCH('Blend Sheet'!$P$4,ItemNum,0),MATCH(J$1,Districts,0))*'Blend Sheet'!$P80)+(INDEX(ItemCosts,MATCH('Blend Sheet'!$Q$4,ItemNum,0),MATCH(J$1,Districts,0))*'Blend Sheet'!$Q80)+(INDEX(ItemCosts,MATCH('Blend Sheet'!$R$4,ItemNum,0),MATCH(J$1,Districts,0))*'Blend Sheet'!$R80)+(INDEX(ItemCosts,MATCH('Blend Sheet'!$S$4,ItemNum,0),MATCH(J$1,Districts,0))*'Blend Sheet'!$S80)+(INDEX(ItemCosts,MATCH('Blend Sheet'!$T$4,ItemNum,0),MATCH(J$1,Districts,0))*'Blend Sheet'!$T80)+(INDEX(ItemCosts,MATCH('Blend Sheet'!$U$4,ItemNum,0),MATCH(J$1,Districts,0))*'Blend Sheet'!$U80)+(INDEX(ItemCosts,MATCH('Blend Sheet'!$V$4,ItemNum,0),MATCH(J$1,Districts,0))*'Blend Sheet'!$V80)+(INDEX(ItemCosts,MATCH('Blend Sheet'!$W$4,ItemNum,0),MATCH(J$1,Districts,0))*'Blend Sheet'!$W80)+(INDEX(ItemCosts,MATCH('Blend Sheet'!$X$4,ItemNum,0),MATCH(J$1,Districts,0))*'Blend Sheet'!$X80)+(INDEX(ItemCosts,MATCH('Blend Sheet'!$Y$4,ItemNum,0),MATCH(J$1,Districts,0))*'Blend Sheet'!$Y80)+(INDEX(ItemCosts,MATCH('Blend Sheet'!$Z$4,ItemNum,0),MATCH(J$1,Districts,0))*'Blend Sheet'!$Z80)+(INDEX(ItemCosts,MATCH('Blend Sheet'!$AA$4,ItemNum,0),MATCH(J$1,Districts,0))*'Blend Sheet'!$AA80)+(INDEX(ItemCosts,MATCH('Blend Sheet'!$AB$4,ItemNum,0),MATCH(J$1,Districts,0))*'Blend Sheet'!$AB80)+(INDEX(ItemCosts,MATCH('Blend Sheet'!$AC$4,ItemNum,0),MATCH(J$1,Districts,0))*'Blend Sheet'!$AC80)+(INDEX(ItemCosts,MATCH('Blend Sheet'!$AD$4,ItemNum,0),MATCH(J$1,Districts,0))*'Blend Sheet'!$AD80)+(INDEX(ItemCosts,MATCH('Blend Sheet'!$AE$4,ItemNum,0),MATCH(J$1,Districts,0))*'Blend Sheet'!$AE80)+(INDEX(ItemCosts,MATCH('Blend Sheet'!$AF$4,ItemNum,0),MATCH(J$1,Districts,0))*'Blend Sheet'!$AF80)+(INDEX(ItemCosts,MATCH('Blend Sheet'!$AG$4,ItemNum,0),MATCH(J$1,Districts,0))*'Blend Sheet'!$AG80)+(INDEX(ItemCosts,MATCH('Blend Sheet'!$AH$4,ItemNum,0),MATCH(J$1,Districts,0))*'Blend Sheet'!$AH80)+(INDEX(ItemCosts,MATCH('Blend Sheet'!$AI$4,ItemNum,0),MATCH(J$1,Districts,0))*'Blend Sheet'!$AI80)+(INDEX(ItemCosts,MATCH('Blend Sheet'!$AJ$4,ItemNum,0),MATCH(J$1,Districts,0))*'Blend Sheet'!$AJ80)+(INDEX(ItemCosts,MATCH('Blend Sheet'!$AK$4,ItemNum,0),MATCH(J$1,Districts,0))*'Blend Sheet'!$AK80)+(INDEX(ItemCosts,MATCH('Blend Sheet'!$AL$4,ItemNum,0),MATCH(J$1,Districts,0))*'Blend Sheet'!$AL80)+(INDEX(ItemCosts,MATCH('Blend Sheet'!$AM$4,ItemNum,0),MATCH(J$1,Districts,0))*'Blend Sheet'!$AM80)+(INDEX(ItemCosts,MATCH('Blend Sheet'!$AN$4,ItemNum,0),MATCH(J$1,Districts,0))*'Blend Sheet'!$AN80)+(INDEX(ItemCosts,MATCH('Blend Sheet'!$AO$4,ItemNum,0),MATCH(J$1,Districts,0))*'Blend Sheet'!$AO80)+(INDEX(ItemCosts,MATCH('Blend Sheet'!$AP$4,ItemNum,0),MATCH(J$1,Districts,0))*'Blend Sheet'!$AP80)+(INDEX(ItemCosts,MATCH('Blend Sheet'!$AQ$4,ItemNum,0),MATCH(J$1,Districts,0))*'Blend Sheet'!$AQ80)+(INDEX(ItemCosts,MATCH('Blend Sheet'!$AR$4,ItemNum,0),MATCH(J$1,Districts,0))*'Blend Sheet'!$AR80)+(INDEX(ItemCosts,MATCH('Blend Sheet'!$AS$4,ItemNum,0),MATCH(J$1,Districts,0))*'Blend Sheet'!$AS80)</f>
        <v>#N/A</v>
      </c>
      <c r="K77" s="5" t="e">
        <f>(INDEX(ItemCosts,MATCH('Blend Sheet'!$C$4,ItemNum,0),MATCH(K$1,Districts,0))*'Blend Sheet'!$C80)+(INDEX(ItemCosts,MATCH('Blend Sheet'!$D$4,ItemNum,0),MATCH(K$1,Districts,0))*'Blend Sheet'!$D80)+(INDEX(ItemCosts,MATCH('Blend Sheet'!$E$4,ItemNum,0),MATCH(K$1,Districts,0))*'Blend Sheet'!$E80)+(INDEX(ItemCosts,MATCH('Blend Sheet'!$F$4,ItemNum,0),MATCH(K$1,Districts,0))*'Blend Sheet'!$F80)+(INDEX(ItemCosts,MATCH('Blend Sheet'!$G$4,ItemNum,0),MATCH(K$1,Districts,0))*'Blend Sheet'!$G80)+(INDEX(ItemCosts,MATCH('Blend Sheet'!$H$4,ItemNum,0),MATCH(K$1,Districts,0))*'Blend Sheet'!$H80)+(INDEX(ItemCosts,MATCH('Blend Sheet'!$I$4,ItemNum,0),MATCH(K$1,Districts,0))*'Blend Sheet'!$I80)+(INDEX(ItemCosts,MATCH('Blend Sheet'!$J$4,ItemNum,0),MATCH(K$1,Districts,0))*'Blend Sheet'!$J80)+(INDEX(ItemCosts,MATCH('Blend Sheet'!$K$4,ItemNum,0),MATCH(K$1,Districts,0))*'Blend Sheet'!$K80)+(INDEX(ItemCosts,MATCH('Blend Sheet'!$L$4,ItemNum,0),MATCH(K$1,Districts,0))*'Blend Sheet'!$L80)+(INDEX(ItemCosts,MATCH('Blend Sheet'!$M$4,ItemNum,0),MATCH(K$1,Districts,0))*'Blend Sheet'!$M80)+(INDEX(ItemCosts,MATCH('Blend Sheet'!$N$4,ItemNum,0),MATCH(K$1,Districts,0))*'Blend Sheet'!$N80)+(INDEX(ItemCosts,MATCH('Blend Sheet'!$O$4,ItemNum,0),MATCH(K$1,Districts,0))*'Blend Sheet'!$O80)+(INDEX(ItemCosts,MATCH('Blend Sheet'!$P$4,ItemNum,0),MATCH(K$1,Districts,0))*'Blend Sheet'!$P80)+(INDEX(ItemCosts,MATCH('Blend Sheet'!$Q$4,ItemNum,0),MATCH(K$1,Districts,0))*'Blend Sheet'!$Q80)+(INDEX(ItemCosts,MATCH('Blend Sheet'!$R$4,ItemNum,0),MATCH(K$1,Districts,0))*'Blend Sheet'!$R80)+(INDEX(ItemCosts,MATCH('Blend Sheet'!$S$4,ItemNum,0),MATCH(K$1,Districts,0))*'Blend Sheet'!$S80)+(INDEX(ItemCosts,MATCH('Blend Sheet'!$T$4,ItemNum,0),MATCH(K$1,Districts,0))*'Blend Sheet'!$T80)+(INDEX(ItemCosts,MATCH('Blend Sheet'!$U$4,ItemNum,0),MATCH(K$1,Districts,0))*'Blend Sheet'!$U80)+(INDEX(ItemCosts,MATCH('Blend Sheet'!$V$4,ItemNum,0),MATCH(K$1,Districts,0))*'Blend Sheet'!$V80)+(INDEX(ItemCosts,MATCH('Blend Sheet'!$W$4,ItemNum,0),MATCH(K$1,Districts,0))*'Blend Sheet'!$W80)+(INDEX(ItemCosts,MATCH('Blend Sheet'!$X$4,ItemNum,0),MATCH(K$1,Districts,0))*'Blend Sheet'!$X80)+(INDEX(ItemCosts,MATCH('Blend Sheet'!$Y$4,ItemNum,0),MATCH(K$1,Districts,0))*'Blend Sheet'!$Y80)+(INDEX(ItemCosts,MATCH('Blend Sheet'!$Z$4,ItemNum,0),MATCH(K$1,Districts,0))*'Blend Sheet'!$Z80)+(INDEX(ItemCosts,MATCH('Blend Sheet'!$AA$4,ItemNum,0),MATCH(K$1,Districts,0))*'Blend Sheet'!$AA80)+(INDEX(ItemCosts,MATCH('Blend Sheet'!$AB$4,ItemNum,0),MATCH(K$1,Districts,0))*'Blend Sheet'!$AB80)+(INDEX(ItemCosts,MATCH('Blend Sheet'!$AC$4,ItemNum,0),MATCH(K$1,Districts,0))*'Blend Sheet'!$AC80)+(INDEX(ItemCosts,MATCH('Blend Sheet'!$AD$4,ItemNum,0),MATCH(K$1,Districts,0))*'Blend Sheet'!$AD80)+(INDEX(ItemCosts,MATCH('Blend Sheet'!$AE$4,ItemNum,0),MATCH(K$1,Districts,0))*'Blend Sheet'!$AE80)+(INDEX(ItemCosts,MATCH('Blend Sheet'!$AF$4,ItemNum,0),MATCH(K$1,Districts,0))*'Blend Sheet'!$AF80)+(INDEX(ItemCosts,MATCH('Blend Sheet'!$AG$4,ItemNum,0),MATCH(K$1,Districts,0))*'Blend Sheet'!$AG80)+(INDEX(ItemCosts,MATCH('Blend Sheet'!$AH$4,ItemNum,0),MATCH(K$1,Districts,0))*'Blend Sheet'!$AH80)+(INDEX(ItemCosts,MATCH('Blend Sheet'!$AI$4,ItemNum,0),MATCH(K$1,Districts,0))*'Blend Sheet'!$AI80)+(INDEX(ItemCosts,MATCH('Blend Sheet'!$AJ$4,ItemNum,0),MATCH(K$1,Districts,0))*'Blend Sheet'!$AJ80)+(INDEX(ItemCosts,MATCH('Blend Sheet'!$AK$4,ItemNum,0),MATCH(K$1,Districts,0))*'Blend Sheet'!$AK80)+(INDEX(ItemCosts,MATCH('Blend Sheet'!$AL$4,ItemNum,0),MATCH(K$1,Districts,0))*'Blend Sheet'!$AL80)+(INDEX(ItemCosts,MATCH('Blend Sheet'!$AM$4,ItemNum,0),MATCH(K$1,Districts,0))*'Blend Sheet'!$AM80)+(INDEX(ItemCosts,MATCH('Blend Sheet'!$AN$4,ItemNum,0),MATCH(K$1,Districts,0))*'Blend Sheet'!$AN80)+(INDEX(ItemCosts,MATCH('Blend Sheet'!$AO$4,ItemNum,0),MATCH(K$1,Districts,0))*'Blend Sheet'!$AO80)+(INDEX(ItemCosts,MATCH('Blend Sheet'!$AP$4,ItemNum,0),MATCH(K$1,Districts,0))*'Blend Sheet'!$AP80)+(INDEX(ItemCosts,MATCH('Blend Sheet'!$AQ$4,ItemNum,0),MATCH(K$1,Districts,0))*'Blend Sheet'!$AQ80)+(INDEX(ItemCosts,MATCH('Blend Sheet'!$AR$4,ItemNum,0),MATCH(K$1,Districts,0))*'Blend Sheet'!$AR80)+(INDEX(ItemCosts,MATCH('Blend Sheet'!$AS$4,ItemNum,0),MATCH(K$1,Districts,0))*'Blend Sheet'!$AS80)</f>
        <v>#N/A</v>
      </c>
      <c r="L77" s="5" t="e">
        <f>(INDEX(ItemCosts,MATCH('Blend Sheet'!$C$4,ItemNum,0),MATCH(L$1,Districts,0))*'Blend Sheet'!$C80)+(INDEX(ItemCosts,MATCH('Blend Sheet'!$D$4,ItemNum,0),MATCH(L$1,Districts,0))*'Blend Sheet'!$D80)+(INDEX(ItemCosts,MATCH('Blend Sheet'!$E$4,ItemNum,0),MATCH(L$1,Districts,0))*'Blend Sheet'!$E80)+(INDEX(ItemCosts,MATCH('Blend Sheet'!$F$4,ItemNum,0),MATCH(L$1,Districts,0))*'Blend Sheet'!$F80)+(INDEX(ItemCosts,MATCH('Blend Sheet'!$G$4,ItemNum,0),MATCH(L$1,Districts,0))*'Blend Sheet'!$G80)+(INDEX(ItemCosts,MATCH('Blend Sheet'!$H$4,ItemNum,0),MATCH(L$1,Districts,0))*'Blend Sheet'!$H80)+(INDEX(ItemCosts,MATCH('Blend Sheet'!$I$4,ItemNum,0),MATCH(L$1,Districts,0))*'Blend Sheet'!$I80)+(INDEX(ItemCosts,MATCH('Blend Sheet'!$J$4,ItemNum,0),MATCH(L$1,Districts,0))*'Blend Sheet'!$J80)+(INDEX(ItemCosts,MATCH('Blend Sheet'!$K$4,ItemNum,0),MATCH(L$1,Districts,0))*'Blend Sheet'!$K80)+(INDEX(ItemCosts,MATCH('Blend Sheet'!$L$4,ItemNum,0),MATCH(L$1,Districts,0))*'Blend Sheet'!$L80)+(INDEX(ItemCosts,MATCH('Blend Sheet'!$M$4,ItemNum,0),MATCH(L$1,Districts,0))*'Blend Sheet'!$M80)+(INDEX(ItemCosts,MATCH('Blend Sheet'!$N$4,ItemNum,0),MATCH(L$1,Districts,0))*'Blend Sheet'!$N80)+(INDEX(ItemCosts,MATCH('Blend Sheet'!$O$4,ItemNum,0),MATCH(L$1,Districts,0))*'Blend Sheet'!$O80)+(INDEX(ItemCosts,MATCH('Blend Sheet'!$P$4,ItemNum,0),MATCH(L$1,Districts,0))*'Blend Sheet'!$P80)+(INDEX(ItemCosts,MATCH('Blend Sheet'!$Q$4,ItemNum,0),MATCH(L$1,Districts,0))*'Blend Sheet'!$Q80)+(INDEX(ItemCosts,MATCH('Blend Sheet'!$R$4,ItemNum,0),MATCH(L$1,Districts,0))*'Blend Sheet'!$R80)+(INDEX(ItemCosts,MATCH('Blend Sheet'!$S$4,ItemNum,0),MATCH(L$1,Districts,0))*'Blend Sheet'!$S80)+(INDEX(ItemCosts,MATCH('Blend Sheet'!$T$4,ItemNum,0),MATCH(L$1,Districts,0))*'Blend Sheet'!$T80)+(INDEX(ItemCosts,MATCH('Blend Sheet'!$U$4,ItemNum,0),MATCH(L$1,Districts,0))*'Blend Sheet'!$U80)+(INDEX(ItemCosts,MATCH('Blend Sheet'!$V$4,ItemNum,0),MATCH(L$1,Districts,0))*'Blend Sheet'!$V80)+(INDEX(ItemCosts,MATCH('Blend Sheet'!$W$4,ItemNum,0),MATCH(L$1,Districts,0))*'Blend Sheet'!$W80)+(INDEX(ItemCosts,MATCH('Blend Sheet'!$X$4,ItemNum,0),MATCH(L$1,Districts,0))*'Blend Sheet'!$X80)+(INDEX(ItemCosts,MATCH('Blend Sheet'!$Y$4,ItemNum,0),MATCH(L$1,Districts,0))*'Blend Sheet'!$Y80)+(INDEX(ItemCosts,MATCH('Blend Sheet'!$Z$4,ItemNum,0),MATCH(L$1,Districts,0))*'Blend Sheet'!$Z80)+(INDEX(ItemCosts,MATCH('Blend Sheet'!$AA$4,ItemNum,0),MATCH(L$1,Districts,0))*'Blend Sheet'!$AA80)+(INDEX(ItemCosts,MATCH('Blend Sheet'!$AB$4,ItemNum,0),MATCH(L$1,Districts,0))*'Blend Sheet'!$AB80)+(INDEX(ItemCosts,MATCH('Blend Sheet'!$AC$4,ItemNum,0),MATCH(L$1,Districts,0))*'Blend Sheet'!$AC80)+(INDEX(ItemCosts,MATCH('Blend Sheet'!$AD$4,ItemNum,0),MATCH(L$1,Districts,0))*'Blend Sheet'!$AD80)+(INDEX(ItemCosts,MATCH('Blend Sheet'!$AE$4,ItemNum,0),MATCH(L$1,Districts,0))*'Blend Sheet'!$AE80)+(INDEX(ItemCosts,MATCH('Blend Sheet'!$AF$4,ItemNum,0),MATCH(L$1,Districts,0))*'Blend Sheet'!$AF80)+(INDEX(ItemCosts,MATCH('Blend Sheet'!$AG$4,ItemNum,0),MATCH(L$1,Districts,0))*'Blend Sheet'!$AG80)+(INDEX(ItemCosts,MATCH('Blend Sheet'!$AH$4,ItemNum,0),MATCH(L$1,Districts,0))*'Blend Sheet'!$AH80)+(INDEX(ItemCosts,MATCH('Blend Sheet'!$AI$4,ItemNum,0),MATCH(L$1,Districts,0))*'Blend Sheet'!$AI80)+(INDEX(ItemCosts,MATCH('Blend Sheet'!$AJ$4,ItemNum,0),MATCH(L$1,Districts,0))*'Blend Sheet'!$AJ80)+(INDEX(ItemCosts,MATCH('Blend Sheet'!$AK$4,ItemNum,0),MATCH(L$1,Districts,0))*'Blend Sheet'!$AK80)+(INDEX(ItemCosts,MATCH('Blend Sheet'!$AL$4,ItemNum,0),MATCH(L$1,Districts,0))*'Blend Sheet'!$AL80)+(INDEX(ItemCosts,MATCH('Blend Sheet'!$AM$4,ItemNum,0),MATCH(L$1,Districts,0))*'Blend Sheet'!$AM80)+(INDEX(ItemCosts,MATCH('Blend Sheet'!$AN$4,ItemNum,0),MATCH(L$1,Districts,0))*'Blend Sheet'!$AN80)+(INDEX(ItemCosts,MATCH('Blend Sheet'!$AO$4,ItemNum,0),MATCH(L$1,Districts,0))*'Blend Sheet'!$AO80)+(INDEX(ItemCosts,MATCH('Blend Sheet'!$AP$4,ItemNum,0),MATCH(L$1,Districts,0))*'Blend Sheet'!$AP80)+(INDEX(ItemCosts,MATCH('Blend Sheet'!$AQ$4,ItemNum,0),MATCH(L$1,Districts,0))*'Blend Sheet'!$AQ80)+(INDEX(ItemCosts,MATCH('Blend Sheet'!$AR$4,ItemNum,0),MATCH(L$1,Districts,0))*'Blend Sheet'!$AR80)+(INDEX(ItemCosts,MATCH('Blend Sheet'!$AS$4,ItemNum,0),MATCH(L$1,Districts,0))*'Blend Sheet'!$AS80)</f>
        <v>#N/A</v>
      </c>
      <c r="M77" s="191"/>
      <c r="N77" s="34" t="e">
        <f>D77/'Blend Sheet'!$BA80</f>
        <v>#N/A</v>
      </c>
      <c r="O77" s="34" t="e">
        <f>E77/'Blend Sheet'!$BA80</f>
        <v>#N/A</v>
      </c>
      <c r="P77" s="34" t="e">
        <f>G77/'Blend Sheet'!$BA80</f>
        <v>#N/A</v>
      </c>
      <c r="Q77" s="34" t="e">
        <f>H77/'Blend Sheet'!$BA80</f>
        <v>#N/A</v>
      </c>
      <c r="R77" s="34" t="e">
        <f>I77/'Blend Sheet'!$BA80</f>
        <v>#N/A</v>
      </c>
      <c r="S77" s="34" t="e">
        <f>J77/'Blend Sheet'!$BA80</f>
        <v>#N/A</v>
      </c>
      <c r="T77" s="34" t="e">
        <f>K77/'Blend Sheet'!$BA80</f>
        <v>#N/A</v>
      </c>
      <c r="U77" s="34" t="e">
        <f>L77/'Blend Sheet'!$BA80</f>
        <v>#N/A</v>
      </c>
    </row>
    <row r="78" spans="1:21" x14ac:dyDescent="0.25">
      <c r="A78" t="str">
        <f>'Blend Sheet'!A81</f>
        <v>SUPERLITEmix PRO</v>
      </c>
      <c r="B78" s="5" t="e">
        <f>(INDEX(ItemCosts,MATCH('Blend Sheet'!$C$4,ItemNum,0),MATCH(B$1,Districts,0))*'Blend Sheet'!$C81)+(INDEX(ItemCosts,MATCH('Blend Sheet'!$D$4,ItemNum,0),MATCH(B$1,Districts,0))*'Blend Sheet'!$D81)+(INDEX(ItemCosts,MATCH('Blend Sheet'!$E$4,ItemNum,0),MATCH(B$1,Districts,0))*'Blend Sheet'!$E81)+(INDEX(ItemCosts,MATCH('Blend Sheet'!$F$4,ItemNum,0),MATCH(B$1,Districts,0))*'Blend Sheet'!$F81)+(INDEX(ItemCosts,MATCH('Blend Sheet'!$G$4,ItemNum,0),MATCH(B$1,Districts,0))*'Blend Sheet'!$G81)+(INDEX(ItemCosts,MATCH('Blend Sheet'!$H$4,ItemNum,0),MATCH(B$1,Districts,0))*'Blend Sheet'!$H81)+(INDEX(ItemCosts,MATCH('Blend Sheet'!$I$4,ItemNum,0),MATCH(B$1,Districts,0))*'Blend Sheet'!$I81)+(INDEX(ItemCosts,MATCH('Blend Sheet'!$J$4,ItemNum,0),MATCH(B$1,Districts,0))*'Blend Sheet'!$J81)+(INDEX(ItemCosts,MATCH('Blend Sheet'!$K$4,ItemNum,0),MATCH(B$1,Districts,0))*'Blend Sheet'!$K81)+(INDEX(ItemCosts,MATCH('Blend Sheet'!$L$4,ItemNum,0),MATCH(B$1,Districts,0))*'Blend Sheet'!$L81)+(INDEX(ItemCosts,MATCH('Blend Sheet'!$M$4,ItemNum,0),MATCH(B$1,Districts,0))*'Blend Sheet'!$M81)+(INDEX(ItemCosts,MATCH('Blend Sheet'!$N$4,ItemNum,0),MATCH(B$1,Districts,0))*'Blend Sheet'!$N81)+(INDEX(ItemCosts,MATCH('Blend Sheet'!$O$4,ItemNum,0),MATCH(B$1,Districts,0))*'Blend Sheet'!$O81)+(INDEX(ItemCosts,MATCH('Blend Sheet'!$P$4,ItemNum,0),MATCH(B$1,Districts,0))*'Blend Sheet'!$P81)+(INDEX(ItemCosts,MATCH('Blend Sheet'!$Q$4,ItemNum,0),MATCH(B$1,Districts,0))*'Blend Sheet'!$Q81)+(INDEX(ItemCosts,MATCH('Blend Sheet'!$R$4,ItemNum,0),MATCH(B$1,Districts,0))*'Blend Sheet'!$R81)+(INDEX(ItemCosts,MATCH('Blend Sheet'!$S$4,ItemNum,0),MATCH(B$1,Districts,0))*'Blend Sheet'!$S81)+(INDEX(ItemCosts,MATCH('Blend Sheet'!$T$4,ItemNum,0),MATCH(B$1,Districts,0))*'Blend Sheet'!$T81)+(INDEX(ItemCosts,MATCH('Blend Sheet'!$U$4,ItemNum,0),MATCH(B$1,Districts,0))*'Blend Sheet'!$U81)+(INDEX(ItemCosts,MATCH('Blend Sheet'!$V$4,ItemNum,0),MATCH(B$1,Districts,0))*'Blend Sheet'!$V81)+(INDEX(ItemCosts,MATCH('Blend Sheet'!$W$4,ItemNum,0),MATCH(B$1,Districts,0))*'Blend Sheet'!$W81)+(INDEX(ItemCosts,MATCH('Blend Sheet'!$X$4,ItemNum,0),MATCH(B$1,Districts,0))*'Blend Sheet'!$X81)+(INDEX(ItemCosts,MATCH('Blend Sheet'!$Y$4,ItemNum,0),MATCH(B$1,Districts,0))*'Blend Sheet'!$Y81)+(INDEX(ItemCosts,MATCH('Blend Sheet'!$Z$4,ItemNum,0),MATCH(B$1,Districts,0))*'Blend Sheet'!$Z81)+(INDEX(ItemCosts,MATCH('Blend Sheet'!$AA$4,ItemNum,0),MATCH(B$1,Districts,0))*'Blend Sheet'!$AA81)+(INDEX(ItemCosts,MATCH('Blend Sheet'!$AB$4,ItemNum,0),MATCH(B$1,Districts,0))*'Blend Sheet'!$AB81)+(INDEX(ItemCosts,MATCH('Blend Sheet'!$AC$4,ItemNum,0),MATCH(B$1,Districts,0))*'Blend Sheet'!$AC81)+(INDEX(ItemCosts,MATCH('Blend Sheet'!$AD$4,ItemNum,0),MATCH(B$1,Districts,0))*'Blend Sheet'!$AD81)+(INDEX(ItemCosts,MATCH('Blend Sheet'!$AE$4,ItemNum,0),MATCH(B$1,Districts,0))*'Blend Sheet'!$AE81)+(INDEX(ItemCosts,MATCH('Blend Sheet'!$AF$4,ItemNum,0),MATCH(B$1,Districts,0))*'Blend Sheet'!$AF81)+(INDEX(ItemCosts,MATCH('Blend Sheet'!$AG$4,ItemNum,0),MATCH(B$1,Districts,0))*'Blend Sheet'!$AG81)+(INDEX(ItemCosts,MATCH('Blend Sheet'!$AH$4,ItemNum,0),MATCH(B$1,Districts,0))*'Blend Sheet'!$AH81)+(INDEX(ItemCosts,MATCH('Blend Sheet'!$AI$4,ItemNum,0),MATCH(B$1,Districts,0))*'Blend Sheet'!$AI81)+(INDEX(ItemCosts,MATCH('Blend Sheet'!$AJ$4,ItemNum,0),MATCH(B$1,Districts,0))*'Blend Sheet'!$AJ81)+(INDEX(ItemCosts,MATCH('Blend Sheet'!$AK$4,ItemNum,0),MATCH(B$1,Districts,0))*'Blend Sheet'!$AK81)+(INDEX(ItemCosts,MATCH('Blend Sheet'!$AL$4,ItemNum,0),MATCH(B$1,Districts,0))*'Blend Sheet'!$AL81)+(INDEX(ItemCosts,MATCH('Blend Sheet'!$AM$4,ItemNum,0),MATCH(B$1,Districts,0))*'Blend Sheet'!$AM81)+(INDEX(ItemCosts,MATCH('Blend Sheet'!$AN$4,ItemNum,0),MATCH(B$1,Districts,0))*'Blend Sheet'!$AN81)+(INDEX(ItemCosts,MATCH('Blend Sheet'!$AO$4,ItemNum,0),MATCH(B$1,Districts,0))*'Blend Sheet'!$AO81)+(INDEX(ItemCosts,MATCH('Blend Sheet'!$AP$4,ItemNum,0),MATCH(B$1,Districts,0))*'Blend Sheet'!$AP81)+(INDEX(ItemCosts,MATCH('Blend Sheet'!$AQ$4,ItemNum,0),MATCH(B$1,Districts,0))*'Blend Sheet'!$AQ81)+(INDEX(ItemCosts,MATCH('Blend Sheet'!$AR$4,ItemNum,0),MATCH(B$1,Districts,0))*'Blend Sheet'!$AR81)+(INDEX(ItemCosts,MATCH('Blend Sheet'!$AS$4,ItemNum,0),MATCH(B$1,Districts,0))*'Blend Sheet'!$AS81)</f>
        <v>#N/A</v>
      </c>
      <c r="C78" s="5" t="e">
        <f>(INDEX(ItemCosts,MATCH('Blend Sheet'!$C$4,ItemNum,0),MATCH(C$1,Districts,0))*'Blend Sheet'!$C81)+(INDEX(ItemCosts,MATCH('Blend Sheet'!$D$4,ItemNum,0),MATCH(C$1,Districts,0))*'Blend Sheet'!$D81)+(INDEX(ItemCosts,MATCH('Blend Sheet'!$E$4,ItemNum,0),MATCH(C$1,Districts,0))*'Blend Sheet'!$E81)+(INDEX(ItemCosts,MATCH('Blend Sheet'!$F$4,ItemNum,0),MATCH(C$1,Districts,0))*'Blend Sheet'!$F81)+(INDEX(ItemCosts,MATCH('Blend Sheet'!$G$4,ItemNum,0),MATCH(C$1,Districts,0))*'Blend Sheet'!$G81)+(INDEX(ItemCosts,MATCH('Blend Sheet'!$H$4,ItemNum,0),MATCH(C$1,Districts,0))*'Blend Sheet'!$H81)+(INDEX(ItemCosts,MATCH('Blend Sheet'!$I$4,ItemNum,0),MATCH(C$1,Districts,0))*'Blend Sheet'!$I81)+(INDEX(ItemCosts,MATCH('Blend Sheet'!$J$4,ItemNum,0),MATCH(C$1,Districts,0))*'Blend Sheet'!$J81)+(INDEX(ItemCosts,MATCH('Blend Sheet'!$K$4,ItemNum,0),MATCH(C$1,Districts,0))*'Blend Sheet'!$K81)+(INDEX(ItemCosts,MATCH('Blend Sheet'!$L$4,ItemNum,0),MATCH(C$1,Districts,0))*'Blend Sheet'!$L81)+(INDEX(ItemCosts,MATCH('Blend Sheet'!$M$4,ItemNum,0),MATCH(C$1,Districts,0))*'Blend Sheet'!$M81)+(INDEX(ItemCosts,MATCH('Blend Sheet'!$N$4,ItemNum,0),MATCH(C$1,Districts,0))*'Blend Sheet'!$N81)+(INDEX(ItemCosts,MATCH('Blend Sheet'!$O$4,ItemNum,0),MATCH(C$1,Districts,0))*'Blend Sheet'!$O81)+(INDEX(ItemCosts,MATCH('Blend Sheet'!$P$4,ItemNum,0),MATCH(C$1,Districts,0))*'Blend Sheet'!$P81)+(INDEX(ItemCosts,MATCH('Blend Sheet'!$Q$4,ItemNum,0),MATCH(C$1,Districts,0))*'Blend Sheet'!$Q81)+(INDEX(ItemCosts,MATCH('Blend Sheet'!$R$4,ItemNum,0),MATCH(C$1,Districts,0))*'Blend Sheet'!$R81)+(INDEX(ItemCosts,MATCH('Blend Sheet'!$S$4,ItemNum,0),MATCH(C$1,Districts,0))*'Blend Sheet'!$S81)+(INDEX(ItemCosts,MATCH('Blend Sheet'!$T$4,ItemNum,0),MATCH(C$1,Districts,0))*'Blend Sheet'!$T81)+(INDEX(ItemCosts,MATCH('Blend Sheet'!$U$4,ItemNum,0),MATCH(C$1,Districts,0))*'Blend Sheet'!$U81)+(INDEX(ItemCosts,MATCH('Blend Sheet'!$V$4,ItemNum,0),MATCH(C$1,Districts,0))*'Blend Sheet'!$V81)+(INDEX(ItemCosts,MATCH('Blend Sheet'!$W$4,ItemNum,0),MATCH(C$1,Districts,0))*'Blend Sheet'!$W81)+(INDEX(ItemCosts,MATCH('Blend Sheet'!$X$4,ItemNum,0),MATCH(C$1,Districts,0))*'Blend Sheet'!$X81)+(INDEX(ItemCosts,MATCH('Blend Sheet'!$Y$4,ItemNum,0),MATCH(C$1,Districts,0))*'Blend Sheet'!$Y81)+(INDEX(ItemCosts,MATCH('Blend Sheet'!$Z$4,ItemNum,0),MATCH(C$1,Districts,0))*'Blend Sheet'!$Z81)+(INDEX(ItemCosts,MATCH('Blend Sheet'!$AA$4,ItemNum,0),MATCH(C$1,Districts,0))*'Blend Sheet'!$AA81)+(INDEX(ItemCosts,MATCH('Blend Sheet'!$AB$4,ItemNum,0),MATCH(C$1,Districts,0))*'Blend Sheet'!$AB81)+(INDEX(ItemCosts,MATCH('Blend Sheet'!$AC$4,ItemNum,0),MATCH(C$1,Districts,0))*'Blend Sheet'!$AC81)+(INDEX(ItemCosts,MATCH('Blend Sheet'!$AD$4,ItemNum,0),MATCH(C$1,Districts,0))*'Blend Sheet'!$AD81)+(INDEX(ItemCosts,MATCH('Blend Sheet'!$AE$4,ItemNum,0),MATCH(C$1,Districts,0))*'Blend Sheet'!$AE81)+(INDEX(ItemCosts,MATCH('Blend Sheet'!$AF$4,ItemNum,0),MATCH(C$1,Districts,0))*'Blend Sheet'!$AF81)+(INDEX(ItemCosts,MATCH('Blend Sheet'!$AG$4,ItemNum,0),MATCH(C$1,Districts,0))*'Blend Sheet'!$AG81)+(INDEX(ItemCosts,MATCH('Blend Sheet'!$AH$4,ItemNum,0),MATCH(C$1,Districts,0))*'Blend Sheet'!$AH81)+(INDEX(ItemCosts,MATCH('Blend Sheet'!$AI$4,ItemNum,0),MATCH(C$1,Districts,0))*'Blend Sheet'!$AI81)+(INDEX(ItemCosts,MATCH('Blend Sheet'!$AJ$4,ItemNum,0),MATCH(C$1,Districts,0))*'Blend Sheet'!$AJ81)+(INDEX(ItemCosts,MATCH('Blend Sheet'!$AK$4,ItemNum,0),MATCH(C$1,Districts,0))*'Blend Sheet'!$AK81)+(INDEX(ItemCosts,MATCH('Blend Sheet'!$AL$4,ItemNum,0),MATCH(C$1,Districts,0))*'Blend Sheet'!$AL81)+(INDEX(ItemCosts,MATCH('Blend Sheet'!$AM$4,ItemNum,0),MATCH(C$1,Districts,0))*'Blend Sheet'!$AM81)+(INDEX(ItemCosts,MATCH('Blend Sheet'!$AN$4,ItemNum,0),MATCH(C$1,Districts,0))*'Blend Sheet'!$AN81)+(INDEX(ItemCosts,MATCH('Blend Sheet'!$AO$4,ItemNum,0),MATCH(C$1,Districts,0))*'Blend Sheet'!$AO81)+(INDEX(ItemCosts,MATCH('Blend Sheet'!$AP$4,ItemNum,0),MATCH(C$1,Districts,0))*'Blend Sheet'!$AP81)+(INDEX(ItemCosts,MATCH('Blend Sheet'!$AQ$4,ItemNum,0),MATCH(C$1,Districts,0))*'Blend Sheet'!$AQ81)+(INDEX(ItemCosts,MATCH('Blend Sheet'!$AR$4,ItemNum,0),MATCH(C$1,Districts,0))*'Blend Sheet'!$AR81)+(INDEX(ItemCosts,MATCH('Blend Sheet'!$AS$4,ItemNum,0),MATCH(C$1,Districts,0))*'Blend Sheet'!$AS81)</f>
        <v>#N/A</v>
      </c>
      <c r="D78" s="5" t="e">
        <f>(INDEX(ItemCosts,MATCH('Blend Sheet'!$C$4,ItemNum,0),MATCH(D$1,Districts,0))*'Blend Sheet'!$C81)+(INDEX(ItemCosts,MATCH('Blend Sheet'!$D$4,ItemNum,0),MATCH(D$1,Districts,0))*'Blend Sheet'!$D81)+(INDEX(ItemCosts,MATCH('Blend Sheet'!$E$4,ItemNum,0),MATCH(D$1,Districts,0))*'Blend Sheet'!$E81)+(INDEX(ItemCosts,MATCH('Blend Sheet'!$F$4,ItemNum,0),MATCH(D$1,Districts,0))*'Blend Sheet'!$F81)+(INDEX(ItemCosts,MATCH('Blend Sheet'!$G$4,ItemNum,0),MATCH(D$1,Districts,0))*'Blend Sheet'!$G81)+(INDEX(ItemCosts,MATCH('Blend Sheet'!$H$4,ItemNum,0),MATCH(D$1,Districts,0))*'Blend Sheet'!$H81)+(INDEX(ItemCosts,MATCH('Blend Sheet'!$I$4,ItemNum,0),MATCH(D$1,Districts,0))*'Blend Sheet'!$I81)+(INDEX(ItemCosts,MATCH('Blend Sheet'!$J$4,ItemNum,0),MATCH(D$1,Districts,0))*'Blend Sheet'!$J81)+(INDEX(ItemCosts,MATCH('Blend Sheet'!$K$4,ItemNum,0),MATCH(D$1,Districts,0))*'Blend Sheet'!$K81)+(INDEX(ItemCosts,MATCH('Blend Sheet'!$L$4,ItemNum,0),MATCH(D$1,Districts,0))*'Blend Sheet'!$L81)+(INDEX(ItemCosts,MATCH('Blend Sheet'!$M$4,ItemNum,0),MATCH(D$1,Districts,0))*'Blend Sheet'!$M81)+(INDEX(ItemCosts,MATCH('Blend Sheet'!$N$4,ItemNum,0),MATCH(D$1,Districts,0))*'Blend Sheet'!$N81)+(INDEX(ItemCosts,MATCH('Blend Sheet'!$O$4,ItemNum,0),MATCH(D$1,Districts,0))*'Blend Sheet'!$O81)+(INDEX(ItemCosts,MATCH('Blend Sheet'!$P$4,ItemNum,0),MATCH(D$1,Districts,0))*'Blend Sheet'!$P81)+(INDEX(ItemCosts,MATCH('Blend Sheet'!$Q$4,ItemNum,0),MATCH(D$1,Districts,0))*'Blend Sheet'!$Q81)+(INDEX(ItemCosts,MATCH('Blend Sheet'!$R$4,ItemNum,0),MATCH(D$1,Districts,0))*'Blend Sheet'!$R81)+(INDEX(ItemCosts,MATCH('Blend Sheet'!$S$4,ItemNum,0),MATCH(D$1,Districts,0))*'Blend Sheet'!$S81)+(INDEX(ItemCosts,MATCH('Blend Sheet'!$T$4,ItemNum,0),MATCH(D$1,Districts,0))*'Blend Sheet'!$T81)+(INDEX(ItemCosts,MATCH('Blend Sheet'!$U$4,ItemNum,0),MATCH(D$1,Districts,0))*'Blend Sheet'!$U81)+(INDEX(ItemCosts,MATCH('Blend Sheet'!$V$4,ItemNum,0),MATCH(D$1,Districts,0))*'Blend Sheet'!$V81)+(INDEX(ItemCosts,MATCH('Blend Sheet'!$W$4,ItemNum,0),MATCH(D$1,Districts,0))*'Blend Sheet'!$W81)+(INDEX(ItemCosts,MATCH('Blend Sheet'!$X$4,ItemNum,0),MATCH(D$1,Districts,0))*'Blend Sheet'!$X81)+(INDEX(ItemCosts,MATCH('Blend Sheet'!$Y$4,ItemNum,0),MATCH(D$1,Districts,0))*'Blend Sheet'!$Y81)+(INDEX(ItemCosts,MATCH('Blend Sheet'!$Z$4,ItemNum,0),MATCH(D$1,Districts,0))*'Blend Sheet'!$Z81)+(INDEX(ItemCosts,MATCH('Blend Sheet'!$AA$4,ItemNum,0),MATCH(D$1,Districts,0))*'Blend Sheet'!$AA81)+(INDEX(ItemCosts,MATCH('Blend Sheet'!$AB$4,ItemNum,0),MATCH(D$1,Districts,0))*'Blend Sheet'!$AB81)+(INDEX(ItemCosts,MATCH('Blend Sheet'!$AC$4,ItemNum,0),MATCH(D$1,Districts,0))*'Blend Sheet'!$AC81)+(INDEX(ItemCosts,MATCH('Blend Sheet'!$AD$4,ItemNum,0),MATCH(D$1,Districts,0))*'Blend Sheet'!$AD81)+(INDEX(ItemCosts,MATCH('Blend Sheet'!$AE$4,ItemNum,0),MATCH(D$1,Districts,0))*'Blend Sheet'!$AE81)+(INDEX(ItemCosts,MATCH('Blend Sheet'!$AF$4,ItemNum,0),MATCH(D$1,Districts,0))*'Blend Sheet'!$AF81)+(INDEX(ItemCosts,MATCH('Blend Sheet'!$AG$4,ItemNum,0),MATCH(D$1,Districts,0))*'Blend Sheet'!$AG81)+(INDEX(ItemCosts,MATCH('Blend Sheet'!$AH$4,ItemNum,0),MATCH(D$1,Districts,0))*'Blend Sheet'!$AH81)+(INDEX(ItemCosts,MATCH('Blend Sheet'!$AI$4,ItemNum,0),MATCH(D$1,Districts,0))*'Blend Sheet'!$AI81)+(INDEX(ItemCosts,MATCH('Blend Sheet'!$AJ$4,ItemNum,0),MATCH(D$1,Districts,0))*'Blend Sheet'!$AJ81)+(INDEX(ItemCosts,MATCH('Blend Sheet'!$AK$4,ItemNum,0),MATCH(D$1,Districts,0))*'Blend Sheet'!$AK81)+(INDEX(ItemCosts,MATCH('Blend Sheet'!$AL$4,ItemNum,0),MATCH(D$1,Districts,0))*'Blend Sheet'!$AL81)+(INDEX(ItemCosts,MATCH('Blend Sheet'!$AM$4,ItemNum,0),MATCH(D$1,Districts,0))*'Blend Sheet'!$AM81)+(INDEX(ItemCosts,MATCH('Blend Sheet'!$AN$4,ItemNum,0),MATCH(D$1,Districts,0))*'Blend Sheet'!$AN81)+(INDEX(ItemCosts,MATCH('Blend Sheet'!$AO$4,ItemNum,0),MATCH(D$1,Districts,0))*'Blend Sheet'!$AO81)+(INDEX(ItemCosts,MATCH('Blend Sheet'!$AP$4,ItemNum,0),MATCH(D$1,Districts,0))*'Blend Sheet'!$AP81)+(INDEX(ItemCosts,MATCH('Blend Sheet'!$AQ$4,ItemNum,0),MATCH(D$1,Districts,0))*'Blend Sheet'!$AQ81)+(INDEX(ItemCosts,MATCH('Blend Sheet'!$AR$4,ItemNum,0),MATCH(D$1,Districts,0))*'Blend Sheet'!$AR81)+(INDEX(ItemCosts,MATCH('Blend Sheet'!$AS$4,ItemNum,0),MATCH(D$1,Districts,0))*'Blend Sheet'!$AS81)</f>
        <v>#N/A</v>
      </c>
      <c r="E78" s="5" t="e">
        <f>(INDEX(ItemCosts,MATCH('Blend Sheet'!$C$4,ItemNum,0),MATCH(E$1,Districts,0))*'Blend Sheet'!$C81)+(INDEX(ItemCosts,MATCH('Blend Sheet'!$D$4,ItemNum,0),MATCH(E$1,Districts,0))*'Blend Sheet'!$D81)+(INDEX(ItemCosts,MATCH('Blend Sheet'!$E$4,ItemNum,0),MATCH(E$1,Districts,0))*'Blend Sheet'!$E81)+(INDEX(ItemCosts,MATCH('Blend Sheet'!$F$4,ItemNum,0),MATCH(E$1,Districts,0))*'Blend Sheet'!$F81)+(INDEX(ItemCosts,MATCH('Blend Sheet'!$G$4,ItemNum,0),MATCH(E$1,Districts,0))*'Blend Sheet'!$G81)+(INDEX(ItemCosts,MATCH('Blend Sheet'!$H$4,ItemNum,0),MATCH(E$1,Districts,0))*'Blend Sheet'!$H81)+(INDEX(ItemCosts,MATCH('Blend Sheet'!$I$4,ItemNum,0),MATCH(E$1,Districts,0))*'Blend Sheet'!$I81)+(INDEX(ItemCosts,MATCH('Blend Sheet'!$J$4,ItemNum,0),MATCH(E$1,Districts,0))*'Blend Sheet'!$J81)+(INDEX(ItemCosts,MATCH('Blend Sheet'!$K$4,ItemNum,0),MATCH(E$1,Districts,0))*'Blend Sheet'!$K81)+(INDEX(ItemCosts,MATCH('Blend Sheet'!$L$4,ItemNum,0),MATCH(E$1,Districts,0))*'Blend Sheet'!$L81)+(INDEX(ItemCosts,MATCH('Blend Sheet'!$M$4,ItemNum,0),MATCH(E$1,Districts,0))*'Blend Sheet'!$M81)+(INDEX(ItemCosts,MATCH('Blend Sheet'!$N$4,ItemNum,0),MATCH(E$1,Districts,0))*'Blend Sheet'!$N81)+(INDEX(ItemCosts,MATCH('Blend Sheet'!$O$4,ItemNum,0),MATCH(E$1,Districts,0))*'Blend Sheet'!$O81)+(INDEX(ItemCosts,MATCH('Blend Sheet'!$P$4,ItemNum,0),MATCH(E$1,Districts,0))*'Blend Sheet'!$P81)+(INDEX(ItemCosts,MATCH('Blend Sheet'!$Q$4,ItemNum,0),MATCH(E$1,Districts,0))*'Blend Sheet'!$Q81)+(INDEX(ItemCosts,MATCH('Blend Sheet'!$R$4,ItemNum,0),MATCH(E$1,Districts,0))*'Blend Sheet'!$R81)+(INDEX(ItemCosts,MATCH('Blend Sheet'!$S$4,ItemNum,0),MATCH(E$1,Districts,0))*'Blend Sheet'!$S81)+(INDEX(ItemCosts,MATCH('Blend Sheet'!$T$4,ItemNum,0),MATCH(E$1,Districts,0))*'Blend Sheet'!$T81)+(INDEX(ItemCosts,MATCH('Blend Sheet'!$U$4,ItemNum,0),MATCH(E$1,Districts,0))*'Blend Sheet'!$U81)+(INDEX(ItemCosts,MATCH('Blend Sheet'!$V$4,ItemNum,0),MATCH(E$1,Districts,0))*'Blend Sheet'!$V81)+(INDEX(ItemCosts,MATCH('Blend Sheet'!$W$4,ItemNum,0),MATCH(E$1,Districts,0))*'Blend Sheet'!$W81)+(INDEX(ItemCosts,MATCH('Blend Sheet'!$X$4,ItemNum,0),MATCH(E$1,Districts,0))*'Blend Sheet'!$X81)+(INDEX(ItemCosts,MATCH('Blend Sheet'!$Y$4,ItemNum,0),MATCH(E$1,Districts,0))*'Blend Sheet'!$Y81)+(INDEX(ItemCosts,MATCH('Blend Sheet'!$Z$4,ItemNum,0),MATCH(E$1,Districts,0))*'Blend Sheet'!$Z81)+(INDEX(ItemCosts,MATCH('Blend Sheet'!$AA$4,ItemNum,0),MATCH(E$1,Districts,0))*'Blend Sheet'!$AA81)+(INDEX(ItemCosts,MATCH('Blend Sheet'!$AB$4,ItemNum,0),MATCH(E$1,Districts,0))*'Blend Sheet'!$AB81)+(INDEX(ItemCosts,MATCH('Blend Sheet'!$AC$4,ItemNum,0),MATCH(E$1,Districts,0))*'Blend Sheet'!$AC81)+(INDEX(ItemCosts,MATCH('Blend Sheet'!$AD$4,ItemNum,0),MATCH(E$1,Districts,0))*'Blend Sheet'!$AD81)+(INDEX(ItemCosts,MATCH('Blend Sheet'!$AE$4,ItemNum,0),MATCH(E$1,Districts,0))*'Blend Sheet'!$AE81)+(INDEX(ItemCosts,MATCH('Blend Sheet'!$AF$4,ItemNum,0),MATCH(E$1,Districts,0))*'Blend Sheet'!$AF81)+(INDEX(ItemCosts,MATCH('Blend Sheet'!$AG$4,ItemNum,0),MATCH(E$1,Districts,0))*'Blend Sheet'!$AG81)+(INDEX(ItemCosts,MATCH('Blend Sheet'!$AH$4,ItemNum,0),MATCH(E$1,Districts,0))*'Blend Sheet'!$AH81)+(INDEX(ItemCosts,MATCH('Blend Sheet'!$AI$4,ItemNum,0),MATCH(E$1,Districts,0))*'Blend Sheet'!$AI81)+(INDEX(ItemCosts,MATCH('Blend Sheet'!$AJ$4,ItemNum,0),MATCH(E$1,Districts,0))*'Blend Sheet'!$AJ81)+(INDEX(ItemCosts,MATCH('Blend Sheet'!$AK$4,ItemNum,0),MATCH(E$1,Districts,0))*'Blend Sheet'!$AK81)+(INDEX(ItemCosts,MATCH('Blend Sheet'!$AL$4,ItemNum,0),MATCH(E$1,Districts,0))*'Blend Sheet'!$AL81)+(INDEX(ItemCosts,MATCH('Blend Sheet'!$AM$4,ItemNum,0),MATCH(E$1,Districts,0))*'Blend Sheet'!$AM81)+(INDEX(ItemCosts,MATCH('Blend Sheet'!$AN$4,ItemNum,0),MATCH(E$1,Districts,0))*'Blend Sheet'!$AN81)+(INDEX(ItemCosts,MATCH('Blend Sheet'!$AO$4,ItemNum,0),MATCH(E$1,Districts,0))*'Blend Sheet'!$AO81)+(INDEX(ItemCosts,MATCH('Blend Sheet'!$AP$4,ItemNum,0),MATCH(E$1,Districts,0))*'Blend Sheet'!$AP81)+(INDEX(ItemCosts,MATCH('Blend Sheet'!$AQ$4,ItemNum,0),MATCH(E$1,Districts,0))*'Blend Sheet'!$AQ81)+(INDEX(ItemCosts,MATCH('Blend Sheet'!$AR$4,ItemNum,0),MATCH(E$1,Districts,0))*'Blend Sheet'!$AR81)+(INDEX(ItemCosts,MATCH('Blend Sheet'!$AS$4,ItemNum,0),MATCH(E$1,Districts,0))*'Blend Sheet'!$AS81)</f>
        <v>#N/A</v>
      </c>
      <c r="F78" s="5" t="e">
        <f>(INDEX(ItemCosts,MATCH('Blend Sheet'!$C$4,ItemNum,0),MATCH(F$1,Districts,0))*'Blend Sheet'!$C81)+(INDEX(ItemCosts,MATCH('Blend Sheet'!$D$4,ItemNum,0),MATCH(F$1,Districts,0))*'Blend Sheet'!$D81)+(INDEX(ItemCosts,MATCH('Blend Sheet'!$E$4,ItemNum,0),MATCH(F$1,Districts,0))*'Blend Sheet'!$E81)+(INDEX(ItemCosts,MATCH('Blend Sheet'!$F$4,ItemNum,0),MATCH(F$1,Districts,0))*'Blend Sheet'!$F81)+(INDEX(ItemCosts,MATCH('Blend Sheet'!$G$4,ItemNum,0),MATCH(F$1,Districts,0))*'Blend Sheet'!$G81)+(INDEX(ItemCosts,MATCH('Blend Sheet'!$H$4,ItemNum,0),MATCH(F$1,Districts,0))*'Blend Sheet'!$H81)+(INDEX(ItemCosts,MATCH('Blend Sheet'!$I$4,ItemNum,0),MATCH(F$1,Districts,0))*'Blend Sheet'!$I81)+(INDEX(ItemCosts,MATCH('Blend Sheet'!$J$4,ItemNum,0),MATCH(F$1,Districts,0))*'Blend Sheet'!$J81)+(INDEX(ItemCosts,MATCH('Blend Sheet'!$K$4,ItemNum,0),MATCH(F$1,Districts,0))*'Blend Sheet'!$K81)+(INDEX(ItemCosts,MATCH('Blend Sheet'!$L$4,ItemNum,0),MATCH(F$1,Districts,0))*'Blend Sheet'!$L81)+(INDEX(ItemCosts,MATCH('Blend Sheet'!$M$4,ItemNum,0),MATCH(F$1,Districts,0))*'Blend Sheet'!$M81)+(INDEX(ItemCosts,MATCH('Blend Sheet'!$N$4,ItemNum,0),MATCH(F$1,Districts,0))*'Blend Sheet'!$N81)+(INDEX(ItemCosts,MATCH('Blend Sheet'!$O$4,ItemNum,0),MATCH(F$1,Districts,0))*'Blend Sheet'!$O81)+(INDEX(ItemCosts,MATCH('Blend Sheet'!$P$4,ItemNum,0),MATCH(F$1,Districts,0))*'Blend Sheet'!$P81)+(INDEX(ItemCosts,MATCH('Blend Sheet'!$Q$4,ItemNum,0),MATCH(F$1,Districts,0))*'Blend Sheet'!$Q81)+(INDEX(ItemCosts,MATCH('Blend Sheet'!$R$4,ItemNum,0),MATCH(F$1,Districts,0))*'Blend Sheet'!$R81)+(INDEX(ItemCosts,MATCH('Blend Sheet'!$S$4,ItemNum,0),MATCH(F$1,Districts,0))*'Blend Sheet'!$S81)+(INDEX(ItemCosts,MATCH('Blend Sheet'!$T$4,ItemNum,0),MATCH(F$1,Districts,0))*'Blend Sheet'!$T81)+(INDEX(ItemCosts,MATCH('Blend Sheet'!$U$4,ItemNum,0),MATCH(F$1,Districts,0))*'Blend Sheet'!$U81)+(INDEX(ItemCosts,MATCH('Blend Sheet'!$V$4,ItemNum,0),MATCH(F$1,Districts,0))*'Blend Sheet'!$V81)+(INDEX(ItemCosts,MATCH('Blend Sheet'!$W$4,ItemNum,0),MATCH(F$1,Districts,0))*'Blend Sheet'!$W81)+(INDEX(ItemCosts,MATCH('Blend Sheet'!$X$4,ItemNum,0),MATCH(F$1,Districts,0))*'Blend Sheet'!$X81)+(INDEX(ItemCosts,MATCH('Blend Sheet'!$Y$4,ItemNum,0),MATCH(F$1,Districts,0))*'Blend Sheet'!$Y81)+(INDEX(ItemCosts,MATCH('Blend Sheet'!$Z$4,ItemNum,0),MATCH(F$1,Districts,0))*'Blend Sheet'!$Z81)+(INDEX(ItemCosts,MATCH('Blend Sheet'!$AA$4,ItemNum,0),MATCH(F$1,Districts,0))*'Blend Sheet'!$AA81)+(INDEX(ItemCosts,MATCH('Blend Sheet'!$AB$4,ItemNum,0),MATCH(F$1,Districts,0))*'Blend Sheet'!$AB81)+(INDEX(ItemCosts,MATCH('Blend Sheet'!$AC$4,ItemNum,0),MATCH(F$1,Districts,0))*'Blend Sheet'!$AC81)+(INDEX(ItemCosts,MATCH('Blend Sheet'!$AD$4,ItemNum,0),MATCH(F$1,Districts,0))*'Blend Sheet'!$AD81)+(INDEX(ItemCosts,MATCH('Blend Sheet'!$AE$4,ItemNum,0),MATCH(F$1,Districts,0))*'Blend Sheet'!$AE81)+(INDEX(ItemCosts,MATCH('Blend Sheet'!$AF$4,ItemNum,0),MATCH(F$1,Districts,0))*'Blend Sheet'!$AF81)+(INDEX(ItemCosts,MATCH('Blend Sheet'!$AG$4,ItemNum,0),MATCH(F$1,Districts,0))*'Blend Sheet'!$AG81)+(INDEX(ItemCosts,MATCH('Blend Sheet'!$AH$4,ItemNum,0),MATCH(F$1,Districts,0))*'Blend Sheet'!$AH81)+(INDEX(ItemCosts,MATCH('Blend Sheet'!$AI$4,ItemNum,0),MATCH(F$1,Districts,0))*'Blend Sheet'!$AI81)+(INDEX(ItemCosts,MATCH('Blend Sheet'!$AJ$4,ItemNum,0),MATCH(F$1,Districts,0))*'Blend Sheet'!$AJ81)+(INDEX(ItemCosts,MATCH('Blend Sheet'!$AK$4,ItemNum,0),MATCH(F$1,Districts,0))*'Blend Sheet'!$AK81)+(INDEX(ItemCosts,MATCH('Blend Sheet'!$AL$4,ItemNum,0),MATCH(F$1,Districts,0))*'Blend Sheet'!$AL81)+(INDEX(ItemCosts,MATCH('Blend Sheet'!$AM$4,ItemNum,0),MATCH(F$1,Districts,0))*'Blend Sheet'!$AM81)+(INDEX(ItemCosts,MATCH('Blend Sheet'!$AN$4,ItemNum,0),MATCH(F$1,Districts,0))*'Blend Sheet'!$AN81)+(INDEX(ItemCosts,MATCH('Blend Sheet'!$AO$4,ItemNum,0),MATCH(F$1,Districts,0))*'Blend Sheet'!$AO81)+(INDEX(ItemCosts,MATCH('Blend Sheet'!$AP$4,ItemNum,0),MATCH(F$1,Districts,0))*'Blend Sheet'!$AP81)+(INDEX(ItemCosts,MATCH('Blend Sheet'!$AQ$4,ItemNum,0),MATCH(F$1,Districts,0))*'Blend Sheet'!$AQ81)+(INDEX(ItemCosts,MATCH('Blend Sheet'!$AR$4,ItemNum,0),MATCH(F$1,Districts,0))*'Blend Sheet'!$AR81)+(INDEX(ItemCosts,MATCH('Blend Sheet'!$AS$4,ItemNum,0),MATCH(F$1,Districts,0))*'Blend Sheet'!$AS81)</f>
        <v>#N/A</v>
      </c>
      <c r="G78" s="5" t="e">
        <f>(INDEX(ItemCosts,MATCH('Blend Sheet'!$C$4,ItemNum,0),MATCH(G$1,Districts,0))*'Blend Sheet'!$C81)+(INDEX(ItemCosts,MATCH('Blend Sheet'!$D$4,ItemNum,0),MATCH(G$1,Districts,0))*'Blend Sheet'!$D81)+(INDEX(ItemCosts,MATCH('Blend Sheet'!$E$4,ItemNum,0),MATCH(G$1,Districts,0))*'Blend Sheet'!$E81)+(INDEX(ItemCosts,MATCH('Blend Sheet'!$F$4,ItemNum,0),MATCH(G$1,Districts,0))*'Blend Sheet'!$F81)+(INDEX(ItemCosts,MATCH('Blend Sheet'!$G$4,ItemNum,0),MATCH(G$1,Districts,0))*'Blend Sheet'!$G81)+(INDEX(ItemCosts,MATCH('Blend Sheet'!$H$4,ItemNum,0),MATCH(G$1,Districts,0))*'Blend Sheet'!$H81)+(INDEX(ItemCosts,MATCH('Blend Sheet'!$I$4,ItemNum,0),MATCH(G$1,Districts,0))*'Blend Sheet'!$I81)+(INDEX(ItemCosts,MATCH('Blend Sheet'!$J$4,ItemNum,0),MATCH(G$1,Districts,0))*'Blend Sheet'!$J81)+(INDEX(ItemCosts,MATCH('Blend Sheet'!$K$4,ItemNum,0),MATCH(G$1,Districts,0))*'Blend Sheet'!$K81)+(INDEX(ItemCosts,MATCH('Blend Sheet'!$L$4,ItemNum,0),MATCH(G$1,Districts,0))*'Blend Sheet'!$L81)+(INDEX(ItemCosts,MATCH('Blend Sheet'!$M$4,ItemNum,0),MATCH(G$1,Districts,0))*'Blend Sheet'!$M81)+(INDEX(ItemCosts,MATCH('Blend Sheet'!$N$4,ItemNum,0),MATCH(G$1,Districts,0))*'Blend Sheet'!$N81)+(INDEX(ItemCosts,MATCH('Blend Sheet'!$O$4,ItemNum,0),MATCH(G$1,Districts,0))*'Blend Sheet'!$O81)+(INDEX(ItemCosts,MATCH('Blend Sheet'!$P$4,ItemNum,0),MATCH(G$1,Districts,0))*'Blend Sheet'!$P81)+(INDEX(ItemCosts,MATCH('Blend Sheet'!$Q$4,ItemNum,0),MATCH(G$1,Districts,0))*'Blend Sheet'!$Q81)+(INDEX(ItemCosts,MATCH('Blend Sheet'!$R$4,ItemNum,0),MATCH(G$1,Districts,0))*'Blend Sheet'!$R81)+(INDEX(ItemCosts,MATCH('Blend Sheet'!$S$4,ItemNum,0),MATCH(G$1,Districts,0))*'Blend Sheet'!$S81)+(INDEX(ItemCosts,MATCH('Blend Sheet'!$T$4,ItemNum,0),MATCH(G$1,Districts,0))*'Blend Sheet'!$T81)+(INDEX(ItemCosts,MATCH('Blend Sheet'!$U$4,ItemNum,0),MATCH(G$1,Districts,0))*'Blend Sheet'!$U81)+(INDEX(ItemCosts,MATCH('Blend Sheet'!$V$4,ItemNum,0),MATCH(G$1,Districts,0))*'Blend Sheet'!$V81)+(INDEX(ItemCosts,MATCH('Blend Sheet'!$W$4,ItemNum,0),MATCH(G$1,Districts,0))*'Blend Sheet'!$W81)+(INDEX(ItemCosts,MATCH('Blend Sheet'!$X$4,ItemNum,0),MATCH(G$1,Districts,0))*'Blend Sheet'!$X81)+(INDEX(ItemCosts,MATCH('Blend Sheet'!$Y$4,ItemNum,0),MATCH(G$1,Districts,0))*'Blend Sheet'!$Y81)+(INDEX(ItemCosts,MATCH('Blend Sheet'!$Z$4,ItemNum,0),MATCH(G$1,Districts,0))*'Blend Sheet'!$Z81)+(INDEX(ItemCosts,MATCH('Blend Sheet'!$AA$4,ItemNum,0),MATCH(G$1,Districts,0))*'Blend Sheet'!$AA81)+(INDEX(ItemCosts,MATCH('Blend Sheet'!$AB$4,ItemNum,0),MATCH(G$1,Districts,0))*'Blend Sheet'!$AB81)+(INDEX(ItemCosts,MATCH('Blend Sheet'!$AC$4,ItemNum,0),MATCH(G$1,Districts,0))*'Blend Sheet'!$AC81)+(INDEX(ItemCosts,MATCH('Blend Sheet'!$AD$4,ItemNum,0),MATCH(G$1,Districts,0))*'Blend Sheet'!$AD81)+(INDEX(ItemCosts,MATCH('Blend Sheet'!$AE$4,ItemNum,0),MATCH(G$1,Districts,0))*'Blend Sheet'!$AE81)+(INDEX(ItemCosts,MATCH('Blend Sheet'!$AF$4,ItemNum,0),MATCH(G$1,Districts,0))*'Blend Sheet'!$AF81)+(INDEX(ItemCosts,MATCH('Blend Sheet'!$AG$4,ItemNum,0),MATCH(G$1,Districts,0))*'Blend Sheet'!$AG81)+(INDEX(ItemCosts,MATCH('Blend Sheet'!$AH$4,ItemNum,0),MATCH(G$1,Districts,0))*'Blend Sheet'!$AH81)+(INDEX(ItemCosts,MATCH('Blend Sheet'!$AI$4,ItemNum,0),MATCH(G$1,Districts,0))*'Blend Sheet'!$AI81)+(INDEX(ItemCosts,MATCH('Blend Sheet'!$AJ$4,ItemNum,0),MATCH(G$1,Districts,0))*'Blend Sheet'!$AJ81)+(INDEX(ItemCosts,MATCH('Blend Sheet'!$AK$4,ItemNum,0),MATCH(G$1,Districts,0))*'Blend Sheet'!$AK81)+(INDEX(ItemCosts,MATCH('Blend Sheet'!$AL$4,ItemNum,0),MATCH(G$1,Districts,0))*'Blend Sheet'!$AL81)+(INDEX(ItemCosts,MATCH('Blend Sheet'!$AM$4,ItemNum,0),MATCH(G$1,Districts,0))*'Blend Sheet'!$AM81)+(INDEX(ItemCosts,MATCH('Blend Sheet'!$AN$4,ItemNum,0),MATCH(G$1,Districts,0))*'Blend Sheet'!$AN81)+(INDEX(ItemCosts,MATCH('Blend Sheet'!$AO$4,ItemNum,0),MATCH(G$1,Districts,0))*'Blend Sheet'!$AO81)+(INDEX(ItemCosts,MATCH('Blend Sheet'!$AP$4,ItemNum,0),MATCH(G$1,Districts,0))*'Blend Sheet'!$AP81)+(INDEX(ItemCosts,MATCH('Blend Sheet'!$AQ$4,ItemNum,0),MATCH(G$1,Districts,0))*'Blend Sheet'!$AQ81)+(INDEX(ItemCosts,MATCH('Blend Sheet'!$AR$4,ItemNum,0),MATCH(G$1,Districts,0))*'Blend Sheet'!$AR81)+(INDEX(ItemCosts,MATCH('Blend Sheet'!$AS$4,ItemNum,0),MATCH(G$1,Districts,0))*'Blend Sheet'!$AS81)</f>
        <v>#N/A</v>
      </c>
      <c r="H78" s="5" t="e">
        <f>(INDEX(ItemCosts,MATCH('Blend Sheet'!$C$4,ItemNum,0),MATCH(H$1,Districts,0))*'Blend Sheet'!$C81)+(INDEX(ItemCosts,MATCH('Blend Sheet'!$D$4,ItemNum,0),MATCH(H$1,Districts,0))*'Blend Sheet'!$D81)+(INDEX(ItemCosts,MATCH('Blend Sheet'!$E$4,ItemNum,0),MATCH(H$1,Districts,0))*'Blend Sheet'!$E81)+(INDEX(ItemCosts,MATCH('Blend Sheet'!$F$4,ItemNum,0),MATCH(H$1,Districts,0))*'Blend Sheet'!$F81)+(INDEX(ItemCosts,MATCH('Blend Sheet'!$G$4,ItemNum,0),MATCH(H$1,Districts,0))*'Blend Sheet'!$G81)+(INDEX(ItemCosts,MATCH('Blend Sheet'!$H$4,ItemNum,0),MATCH(H$1,Districts,0))*'Blend Sheet'!$H81)+(INDEX(ItemCosts,MATCH('Blend Sheet'!$I$4,ItemNum,0),MATCH(H$1,Districts,0))*'Blend Sheet'!$I81)+(INDEX(ItemCosts,MATCH('Blend Sheet'!$J$4,ItemNum,0),MATCH(H$1,Districts,0))*'Blend Sheet'!$J81)+(INDEX(ItemCosts,MATCH('Blend Sheet'!$K$4,ItemNum,0),MATCH(H$1,Districts,0))*'Blend Sheet'!$K81)+(INDEX(ItemCosts,MATCH('Blend Sheet'!$L$4,ItemNum,0),MATCH(H$1,Districts,0))*'Blend Sheet'!$L81)+(INDEX(ItemCosts,MATCH('Blend Sheet'!$M$4,ItemNum,0),MATCH(H$1,Districts,0))*'Blend Sheet'!$M81)+(INDEX(ItemCosts,MATCH('Blend Sheet'!$N$4,ItemNum,0),MATCH(H$1,Districts,0))*'Blend Sheet'!$N81)+(INDEX(ItemCosts,MATCH('Blend Sheet'!$O$4,ItemNum,0),MATCH(H$1,Districts,0))*'Blend Sheet'!$O81)+(INDEX(ItemCosts,MATCH('Blend Sheet'!$P$4,ItemNum,0),MATCH(H$1,Districts,0))*'Blend Sheet'!$P81)+(INDEX(ItemCosts,MATCH('Blend Sheet'!$Q$4,ItemNum,0),MATCH(H$1,Districts,0))*'Blend Sheet'!$Q81)+(INDEX(ItemCosts,MATCH('Blend Sheet'!$R$4,ItemNum,0),MATCH(H$1,Districts,0))*'Blend Sheet'!$R81)+(INDEX(ItemCosts,MATCH('Blend Sheet'!$S$4,ItemNum,0),MATCH(H$1,Districts,0))*'Blend Sheet'!$S81)+(INDEX(ItemCosts,MATCH('Blend Sheet'!$T$4,ItemNum,0),MATCH(H$1,Districts,0))*'Blend Sheet'!$T81)+(INDEX(ItemCosts,MATCH('Blend Sheet'!$U$4,ItemNum,0),MATCH(H$1,Districts,0))*'Blend Sheet'!$U81)+(INDEX(ItemCosts,MATCH('Blend Sheet'!$V$4,ItemNum,0),MATCH(H$1,Districts,0))*'Blend Sheet'!$V81)+(INDEX(ItemCosts,MATCH('Blend Sheet'!$W$4,ItemNum,0),MATCH(H$1,Districts,0))*'Blend Sheet'!$W81)+(INDEX(ItemCosts,MATCH('Blend Sheet'!$X$4,ItemNum,0),MATCH(H$1,Districts,0))*'Blend Sheet'!$X81)+(INDEX(ItemCosts,MATCH('Blend Sheet'!$Y$4,ItemNum,0),MATCH(H$1,Districts,0))*'Blend Sheet'!$Y81)+(INDEX(ItemCosts,MATCH('Blend Sheet'!$Z$4,ItemNum,0),MATCH(H$1,Districts,0))*'Blend Sheet'!$Z81)+(INDEX(ItemCosts,MATCH('Blend Sheet'!$AA$4,ItemNum,0),MATCH(H$1,Districts,0))*'Blend Sheet'!$AA81)+(INDEX(ItemCosts,MATCH('Blend Sheet'!$AB$4,ItemNum,0),MATCH(H$1,Districts,0))*'Blend Sheet'!$AB81)+(INDEX(ItemCosts,MATCH('Blend Sheet'!$AC$4,ItemNum,0),MATCH(H$1,Districts,0))*'Blend Sheet'!$AC81)+(INDEX(ItemCosts,MATCH('Blend Sheet'!$AD$4,ItemNum,0),MATCH(H$1,Districts,0))*'Blend Sheet'!$AD81)+(INDEX(ItemCosts,MATCH('Blend Sheet'!$AE$4,ItemNum,0),MATCH(H$1,Districts,0))*'Blend Sheet'!$AE81)+(INDEX(ItemCosts,MATCH('Blend Sheet'!$AF$4,ItemNum,0),MATCH(H$1,Districts,0))*'Blend Sheet'!$AF81)+(INDEX(ItemCosts,MATCH('Blend Sheet'!$AG$4,ItemNum,0),MATCH(H$1,Districts,0))*'Blend Sheet'!$AG81)+(INDEX(ItemCosts,MATCH('Blend Sheet'!$AH$4,ItemNum,0),MATCH(H$1,Districts,0))*'Blend Sheet'!$AH81)+(INDEX(ItemCosts,MATCH('Blend Sheet'!$AI$4,ItemNum,0),MATCH(H$1,Districts,0))*'Blend Sheet'!$AI81)+(INDEX(ItemCosts,MATCH('Blend Sheet'!$AJ$4,ItemNum,0),MATCH(H$1,Districts,0))*'Blend Sheet'!$AJ81)+(INDEX(ItemCosts,MATCH('Blend Sheet'!$AK$4,ItemNum,0),MATCH(H$1,Districts,0))*'Blend Sheet'!$AK81)+(INDEX(ItemCosts,MATCH('Blend Sheet'!$AL$4,ItemNum,0),MATCH(H$1,Districts,0))*'Blend Sheet'!$AL81)+(INDEX(ItemCosts,MATCH('Blend Sheet'!$AM$4,ItemNum,0),MATCH(H$1,Districts,0))*'Blend Sheet'!$AM81)+(INDEX(ItemCosts,MATCH('Blend Sheet'!$AN$4,ItemNum,0),MATCH(H$1,Districts,0))*'Blend Sheet'!$AN81)+(INDEX(ItemCosts,MATCH('Blend Sheet'!$AO$4,ItemNum,0),MATCH(H$1,Districts,0))*'Blend Sheet'!$AO81)+(INDEX(ItemCosts,MATCH('Blend Sheet'!$AP$4,ItemNum,0),MATCH(H$1,Districts,0))*'Blend Sheet'!$AP81)+(INDEX(ItemCosts,MATCH('Blend Sheet'!$AQ$4,ItemNum,0),MATCH(H$1,Districts,0))*'Blend Sheet'!$AQ81)+(INDEX(ItemCosts,MATCH('Blend Sheet'!$AR$4,ItemNum,0),MATCH(H$1,Districts,0))*'Blend Sheet'!$AR81)+(INDEX(ItemCosts,MATCH('Blend Sheet'!$AS$4,ItemNum,0),MATCH(H$1,Districts,0))*'Blend Sheet'!$AS81)</f>
        <v>#N/A</v>
      </c>
      <c r="I78" s="5" t="e">
        <f>(INDEX(ItemCosts,MATCH('Blend Sheet'!$C$4,ItemNum,0),MATCH(I$1,Districts,0))*'Blend Sheet'!$C81)+(INDEX(ItemCosts,MATCH('Blend Sheet'!$D$4,ItemNum,0),MATCH(I$1,Districts,0))*'Blend Sheet'!$D81)+(INDEX(ItemCosts,MATCH('Blend Sheet'!$E$4,ItemNum,0),MATCH(I$1,Districts,0))*'Blend Sheet'!$E81)+(INDEX(ItemCosts,MATCH('Blend Sheet'!$F$4,ItemNum,0),MATCH(I$1,Districts,0))*'Blend Sheet'!$F81)+(INDEX(ItemCosts,MATCH('Blend Sheet'!$G$4,ItemNum,0),MATCH(I$1,Districts,0))*'Blend Sheet'!$G81)+(INDEX(ItemCosts,MATCH('Blend Sheet'!$H$4,ItemNum,0),MATCH(I$1,Districts,0))*'Blend Sheet'!$H81)+(INDEX(ItemCosts,MATCH('Blend Sheet'!$I$4,ItemNum,0),MATCH(I$1,Districts,0))*'Blend Sheet'!$I81)+(INDEX(ItemCosts,MATCH('Blend Sheet'!$J$4,ItemNum,0),MATCH(I$1,Districts,0))*'Blend Sheet'!$J81)+(INDEX(ItemCosts,MATCH('Blend Sheet'!$K$4,ItemNum,0),MATCH(I$1,Districts,0))*'Blend Sheet'!$K81)+(INDEX(ItemCosts,MATCH('Blend Sheet'!$L$4,ItemNum,0),MATCH(I$1,Districts,0))*'Blend Sheet'!$L81)+(INDEX(ItemCosts,MATCH('Blend Sheet'!$M$4,ItemNum,0),MATCH(I$1,Districts,0))*'Blend Sheet'!$M81)+(INDEX(ItemCosts,MATCH('Blend Sheet'!$N$4,ItemNum,0),MATCH(I$1,Districts,0))*'Blend Sheet'!$N81)+(INDEX(ItemCosts,MATCH('Blend Sheet'!$O$4,ItemNum,0),MATCH(I$1,Districts,0))*'Blend Sheet'!$O81)+(INDEX(ItemCosts,MATCH('Blend Sheet'!$P$4,ItemNum,0),MATCH(I$1,Districts,0))*'Blend Sheet'!$P81)+(INDEX(ItemCosts,MATCH('Blend Sheet'!$Q$4,ItemNum,0),MATCH(I$1,Districts,0))*'Blend Sheet'!$Q81)+(INDEX(ItemCosts,MATCH('Blend Sheet'!$R$4,ItemNum,0),MATCH(I$1,Districts,0))*'Blend Sheet'!$R81)+(INDEX(ItemCosts,MATCH('Blend Sheet'!$S$4,ItemNum,0),MATCH(I$1,Districts,0))*'Blend Sheet'!$S81)+(INDEX(ItemCosts,MATCH('Blend Sheet'!$T$4,ItemNum,0),MATCH(I$1,Districts,0))*'Blend Sheet'!$T81)+(INDEX(ItemCosts,MATCH('Blend Sheet'!$U$4,ItemNum,0),MATCH(I$1,Districts,0))*'Blend Sheet'!$U81)+(INDEX(ItemCosts,MATCH('Blend Sheet'!$V$4,ItemNum,0),MATCH(I$1,Districts,0))*'Blend Sheet'!$V81)+(INDEX(ItemCosts,MATCH('Blend Sheet'!$W$4,ItemNum,0),MATCH(I$1,Districts,0))*'Blend Sheet'!$W81)+(INDEX(ItemCosts,MATCH('Blend Sheet'!$X$4,ItemNum,0),MATCH(I$1,Districts,0))*'Blend Sheet'!$X81)+(INDEX(ItemCosts,MATCH('Blend Sheet'!$Y$4,ItemNum,0),MATCH(I$1,Districts,0))*'Blend Sheet'!$Y81)+(INDEX(ItemCosts,MATCH('Blend Sheet'!$Z$4,ItemNum,0),MATCH(I$1,Districts,0))*'Blend Sheet'!$Z81)+(INDEX(ItemCosts,MATCH('Blend Sheet'!$AA$4,ItemNum,0),MATCH(I$1,Districts,0))*'Blend Sheet'!$AA81)+(INDEX(ItemCosts,MATCH('Blend Sheet'!$AB$4,ItemNum,0),MATCH(I$1,Districts,0))*'Blend Sheet'!$AB81)+(INDEX(ItemCosts,MATCH('Blend Sheet'!$AC$4,ItemNum,0),MATCH(I$1,Districts,0))*'Blend Sheet'!$AC81)+(INDEX(ItemCosts,MATCH('Blend Sheet'!$AD$4,ItemNum,0),MATCH(I$1,Districts,0))*'Blend Sheet'!$AD81)+(INDEX(ItemCosts,MATCH('Blend Sheet'!$AE$4,ItemNum,0),MATCH(I$1,Districts,0))*'Blend Sheet'!$AE81)+(INDEX(ItemCosts,MATCH('Blend Sheet'!$AF$4,ItemNum,0),MATCH(I$1,Districts,0))*'Blend Sheet'!$AF81)+(INDEX(ItemCosts,MATCH('Blend Sheet'!$AG$4,ItemNum,0),MATCH(I$1,Districts,0))*'Blend Sheet'!$AG81)+(INDEX(ItemCosts,MATCH('Blend Sheet'!$AH$4,ItemNum,0),MATCH(I$1,Districts,0))*'Blend Sheet'!$AH81)+(INDEX(ItemCosts,MATCH('Blend Sheet'!$AI$4,ItemNum,0),MATCH(I$1,Districts,0))*'Blend Sheet'!$AI81)+(INDEX(ItemCosts,MATCH('Blend Sheet'!$AJ$4,ItemNum,0),MATCH(I$1,Districts,0))*'Blend Sheet'!$AJ81)+(INDEX(ItemCosts,MATCH('Blend Sheet'!$AK$4,ItemNum,0),MATCH(I$1,Districts,0))*'Blend Sheet'!$AK81)+(INDEX(ItemCosts,MATCH('Blend Sheet'!$AL$4,ItemNum,0),MATCH(I$1,Districts,0))*'Blend Sheet'!$AL81)+(INDEX(ItemCosts,MATCH('Blend Sheet'!$AM$4,ItemNum,0),MATCH(I$1,Districts,0))*'Blend Sheet'!$AM81)+(INDEX(ItemCosts,MATCH('Blend Sheet'!$AN$4,ItemNum,0),MATCH(I$1,Districts,0))*'Blend Sheet'!$AN81)+(INDEX(ItemCosts,MATCH('Blend Sheet'!$AO$4,ItemNum,0),MATCH(I$1,Districts,0))*'Blend Sheet'!$AO81)+(INDEX(ItemCosts,MATCH('Blend Sheet'!$AP$4,ItemNum,0),MATCH(I$1,Districts,0))*'Blend Sheet'!$AP81)+(INDEX(ItemCosts,MATCH('Blend Sheet'!$AQ$4,ItemNum,0),MATCH(I$1,Districts,0))*'Blend Sheet'!$AQ81)+(INDEX(ItemCosts,MATCH('Blend Sheet'!$AR$4,ItemNum,0),MATCH(I$1,Districts,0))*'Blend Sheet'!$AR81)+(INDEX(ItemCosts,MATCH('Blend Sheet'!$AS$4,ItemNum,0),MATCH(I$1,Districts,0))*'Blend Sheet'!$AS81)</f>
        <v>#N/A</v>
      </c>
      <c r="J78" s="5" t="e">
        <f>(INDEX(ItemCosts,MATCH('Blend Sheet'!$C$4,ItemNum,0),MATCH(J$1,Districts,0))*'Blend Sheet'!$C81)+(INDEX(ItemCosts,MATCH('Blend Sheet'!$D$4,ItemNum,0),MATCH(J$1,Districts,0))*'Blend Sheet'!$D81)+(INDEX(ItemCosts,MATCH('Blend Sheet'!$E$4,ItemNum,0),MATCH(J$1,Districts,0))*'Blend Sheet'!$E81)+(INDEX(ItemCosts,MATCH('Blend Sheet'!$F$4,ItemNum,0),MATCH(J$1,Districts,0))*'Blend Sheet'!$F81)+(INDEX(ItemCosts,MATCH('Blend Sheet'!$G$4,ItemNum,0),MATCH(J$1,Districts,0))*'Blend Sheet'!$G81)+(INDEX(ItemCosts,MATCH('Blend Sheet'!$H$4,ItemNum,0),MATCH(J$1,Districts,0))*'Blend Sheet'!$H81)+(INDEX(ItemCosts,MATCH('Blend Sheet'!$I$4,ItemNum,0),MATCH(J$1,Districts,0))*'Blend Sheet'!$I81)+(INDEX(ItemCosts,MATCH('Blend Sheet'!$J$4,ItemNum,0),MATCH(J$1,Districts,0))*'Blend Sheet'!$J81)+(INDEX(ItemCosts,MATCH('Blend Sheet'!$K$4,ItemNum,0),MATCH(J$1,Districts,0))*'Blend Sheet'!$K81)+(INDEX(ItemCosts,MATCH('Blend Sheet'!$L$4,ItemNum,0),MATCH(J$1,Districts,0))*'Blend Sheet'!$L81)+(INDEX(ItemCosts,MATCH('Blend Sheet'!$M$4,ItemNum,0),MATCH(J$1,Districts,0))*'Blend Sheet'!$M81)+(INDEX(ItemCosts,MATCH('Blend Sheet'!$N$4,ItemNum,0),MATCH(J$1,Districts,0))*'Blend Sheet'!$N81)+(INDEX(ItemCosts,MATCH('Blend Sheet'!$O$4,ItemNum,0),MATCH(J$1,Districts,0))*'Blend Sheet'!$O81)+(INDEX(ItemCosts,MATCH('Blend Sheet'!$P$4,ItemNum,0),MATCH(J$1,Districts,0))*'Blend Sheet'!$P81)+(INDEX(ItemCosts,MATCH('Blend Sheet'!$Q$4,ItemNum,0),MATCH(J$1,Districts,0))*'Blend Sheet'!$Q81)+(INDEX(ItemCosts,MATCH('Blend Sheet'!$R$4,ItemNum,0),MATCH(J$1,Districts,0))*'Blend Sheet'!$R81)+(INDEX(ItemCosts,MATCH('Blend Sheet'!$S$4,ItemNum,0),MATCH(J$1,Districts,0))*'Blend Sheet'!$S81)+(INDEX(ItemCosts,MATCH('Blend Sheet'!$T$4,ItemNum,0),MATCH(J$1,Districts,0))*'Blend Sheet'!$T81)+(INDEX(ItemCosts,MATCH('Blend Sheet'!$U$4,ItemNum,0),MATCH(J$1,Districts,0))*'Blend Sheet'!$U81)+(INDEX(ItemCosts,MATCH('Blend Sheet'!$V$4,ItemNum,0),MATCH(J$1,Districts,0))*'Blend Sheet'!$V81)+(INDEX(ItemCosts,MATCH('Blend Sheet'!$W$4,ItemNum,0),MATCH(J$1,Districts,0))*'Blend Sheet'!$W81)+(INDEX(ItemCosts,MATCH('Blend Sheet'!$X$4,ItemNum,0),MATCH(J$1,Districts,0))*'Blend Sheet'!$X81)+(INDEX(ItemCosts,MATCH('Blend Sheet'!$Y$4,ItemNum,0),MATCH(J$1,Districts,0))*'Blend Sheet'!$Y81)+(INDEX(ItemCosts,MATCH('Blend Sheet'!$Z$4,ItemNum,0),MATCH(J$1,Districts,0))*'Blend Sheet'!$Z81)+(INDEX(ItemCosts,MATCH('Blend Sheet'!$AA$4,ItemNum,0),MATCH(J$1,Districts,0))*'Blend Sheet'!$AA81)+(INDEX(ItemCosts,MATCH('Blend Sheet'!$AB$4,ItemNum,0),MATCH(J$1,Districts,0))*'Blend Sheet'!$AB81)+(INDEX(ItemCosts,MATCH('Blend Sheet'!$AC$4,ItemNum,0),MATCH(J$1,Districts,0))*'Blend Sheet'!$AC81)+(INDEX(ItemCosts,MATCH('Blend Sheet'!$AD$4,ItemNum,0),MATCH(J$1,Districts,0))*'Blend Sheet'!$AD81)+(INDEX(ItemCosts,MATCH('Blend Sheet'!$AE$4,ItemNum,0),MATCH(J$1,Districts,0))*'Blend Sheet'!$AE81)+(INDEX(ItemCosts,MATCH('Blend Sheet'!$AF$4,ItemNum,0),MATCH(J$1,Districts,0))*'Blend Sheet'!$AF81)+(INDEX(ItemCosts,MATCH('Blend Sheet'!$AG$4,ItemNum,0),MATCH(J$1,Districts,0))*'Blend Sheet'!$AG81)+(INDEX(ItemCosts,MATCH('Blend Sheet'!$AH$4,ItemNum,0),MATCH(J$1,Districts,0))*'Blend Sheet'!$AH81)+(INDEX(ItemCosts,MATCH('Blend Sheet'!$AI$4,ItemNum,0),MATCH(J$1,Districts,0))*'Blend Sheet'!$AI81)+(INDEX(ItemCosts,MATCH('Blend Sheet'!$AJ$4,ItemNum,0),MATCH(J$1,Districts,0))*'Blend Sheet'!$AJ81)+(INDEX(ItemCosts,MATCH('Blend Sheet'!$AK$4,ItemNum,0),MATCH(J$1,Districts,0))*'Blend Sheet'!$AK81)+(INDEX(ItemCosts,MATCH('Blend Sheet'!$AL$4,ItemNum,0),MATCH(J$1,Districts,0))*'Blend Sheet'!$AL81)+(INDEX(ItemCosts,MATCH('Blend Sheet'!$AM$4,ItemNum,0),MATCH(J$1,Districts,0))*'Blend Sheet'!$AM81)+(INDEX(ItemCosts,MATCH('Blend Sheet'!$AN$4,ItemNum,0),MATCH(J$1,Districts,0))*'Blend Sheet'!$AN81)+(INDEX(ItemCosts,MATCH('Blend Sheet'!$AO$4,ItemNum,0),MATCH(J$1,Districts,0))*'Blend Sheet'!$AO81)+(INDEX(ItemCosts,MATCH('Blend Sheet'!$AP$4,ItemNum,0),MATCH(J$1,Districts,0))*'Blend Sheet'!$AP81)+(INDEX(ItemCosts,MATCH('Blend Sheet'!$AQ$4,ItemNum,0),MATCH(J$1,Districts,0))*'Blend Sheet'!$AQ81)+(INDEX(ItemCosts,MATCH('Blend Sheet'!$AR$4,ItemNum,0),MATCH(J$1,Districts,0))*'Blend Sheet'!$AR81)+(INDEX(ItemCosts,MATCH('Blend Sheet'!$AS$4,ItemNum,0),MATCH(J$1,Districts,0))*'Blend Sheet'!$AS81)</f>
        <v>#N/A</v>
      </c>
      <c r="K78" s="5" t="e">
        <f>(INDEX(ItemCosts,MATCH('Blend Sheet'!$C$4,ItemNum,0),MATCH(K$1,Districts,0))*'Blend Sheet'!$C81)+(INDEX(ItemCosts,MATCH('Blend Sheet'!$D$4,ItemNum,0),MATCH(K$1,Districts,0))*'Blend Sheet'!$D81)+(INDEX(ItemCosts,MATCH('Blend Sheet'!$E$4,ItemNum,0),MATCH(K$1,Districts,0))*'Blend Sheet'!$E81)+(INDEX(ItemCosts,MATCH('Blend Sheet'!$F$4,ItemNum,0),MATCH(K$1,Districts,0))*'Blend Sheet'!$F81)+(INDEX(ItemCosts,MATCH('Blend Sheet'!$G$4,ItemNum,0),MATCH(K$1,Districts,0))*'Blend Sheet'!$G81)+(INDEX(ItemCosts,MATCH('Blend Sheet'!$H$4,ItemNum,0),MATCH(K$1,Districts,0))*'Blend Sheet'!$H81)+(INDEX(ItemCosts,MATCH('Blend Sheet'!$I$4,ItemNum,0),MATCH(K$1,Districts,0))*'Blend Sheet'!$I81)+(INDEX(ItemCosts,MATCH('Blend Sheet'!$J$4,ItemNum,0),MATCH(K$1,Districts,0))*'Blend Sheet'!$J81)+(INDEX(ItemCosts,MATCH('Blend Sheet'!$K$4,ItemNum,0),MATCH(K$1,Districts,0))*'Blend Sheet'!$K81)+(INDEX(ItemCosts,MATCH('Blend Sheet'!$L$4,ItemNum,0),MATCH(K$1,Districts,0))*'Blend Sheet'!$L81)+(INDEX(ItemCosts,MATCH('Blend Sheet'!$M$4,ItemNum,0),MATCH(K$1,Districts,0))*'Blend Sheet'!$M81)+(INDEX(ItemCosts,MATCH('Blend Sheet'!$N$4,ItemNum,0),MATCH(K$1,Districts,0))*'Blend Sheet'!$N81)+(INDEX(ItemCosts,MATCH('Blend Sheet'!$O$4,ItemNum,0),MATCH(K$1,Districts,0))*'Blend Sheet'!$O81)+(INDEX(ItemCosts,MATCH('Blend Sheet'!$P$4,ItemNum,0),MATCH(K$1,Districts,0))*'Blend Sheet'!$P81)+(INDEX(ItemCosts,MATCH('Blend Sheet'!$Q$4,ItemNum,0),MATCH(K$1,Districts,0))*'Blend Sheet'!$Q81)+(INDEX(ItemCosts,MATCH('Blend Sheet'!$R$4,ItemNum,0),MATCH(K$1,Districts,0))*'Blend Sheet'!$R81)+(INDEX(ItemCosts,MATCH('Blend Sheet'!$S$4,ItemNum,0),MATCH(K$1,Districts,0))*'Blend Sheet'!$S81)+(INDEX(ItemCosts,MATCH('Blend Sheet'!$T$4,ItemNum,0),MATCH(K$1,Districts,0))*'Blend Sheet'!$T81)+(INDEX(ItemCosts,MATCH('Blend Sheet'!$U$4,ItemNum,0),MATCH(K$1,Districts,0))*'Blend Sheet'!$U81)+(INDEX(ItemCosts,MATCH('Blend Sheet'!$V$4,ItemNum,0),MATCH(K$1,Districts,0))*'Blend Sheet'!$V81)+(INDEX(ItemCosts,MATCH('Blend Sheet'!$W$4,ItemNum,0),MATCH(K$1,Districts,0))*'Blend Sheet'!$W81)+(INDEX(ItemCosts,MATCH('Blend Sheet'!$X$4,ItemNum,0),MATCH(K$1,Districts,0))*'Blend Sheet'!$X81)+(INDEX(ItemCosts,MATCH('Blend Sheet'!$Y$4,ItemNum,0),MATCH(K$1,Districts,0))*'Blend Sheet'!$Y81)+(INDEX(ItemCosts,MATCH('Blend Sheet'!$Z$4,ItemNum,0),MATCH(K$1,Districts,0))*'Blend Sheet'!$Z81)+(INDEX(ItemCosts,MATCH('Blend Sheet'!$AA$4,ItemNum,0),MATCH(K$1,Districts,0))*'Blend Sheet'!$AA81)+(INDEX(ItemCosts,MATCH('Blend Sheet'!$AB$4,ItemNum,0),MATCH(K$1,Districts,0))*'Blend Sheet'!$AB81)+(INDEX(ItemCosts,MATCH('Blend Sheet'!$AC$4,ItemNum,0),MATCH(K$1,Districts,0))*'Blend Sheet'!$AC81)+(INDEX(ItemCosts,MATCH('Blend Sheet'!$AD$4,ItemNum,0),MATCH(K$1,Districts,0))*'Blend Sheet'!$AD81)+(INDEX(ItemCosts,MATCH('Blend Sheet'!$AE$4,ItemNum,0),MATCH(K$1,Districts,0))*'Blend Sheet'!$AE81)+(INDEX(ItemCosts,MATCH('Blend Sheet'!$AF$4,ItemNum,0),MATCH(K$1,Districts,0))*'Blend Sheet'!$AF81)+(INDEX(ItemCosts,MATCH('Blend Sheet'!$AG$4,ItemNum,0),MATCH(K$1,Districts,0))*'Blend Sheet'!$AG81)+(INDEX(ItemCosts,MATCH('Blend Sheet'!$AH$4,ItemNum,0),MATCH(K$1,Districts,0))*'Blend Sheet'!$AH81)+(INDEX(ItemCosts,MATCH('Blend Sheet'!$AI$4,ItemNum,0),MATCH(K$1,Districts,0))*'Blend Sheet'!$AI81)+(INDEX(ItemCosts,MATCH('Blend Sheet'!$AJ$4,ItemNum,0),MATCH(K$1,Districts,0))*'Blend Sheet'!$AJ81)+(INDEX(ItemCosts,MATCH('Blend Sheet'!$AK$4,ItemNum,0),MATCH(K$1,Districts,0))*'Blend Sheet'!$AK81)+(INDEX(ItemCosts,MATCH('Blend Sheet'!$AL$4,ItemNum,0),MATCH(K$1,Districts,0))*'Blend Sheet'!$AL81)+(INDEX(ItemCosts,MATCH('Blend Sheet'!$AM$4,ItemNum,0),MATCH(K$1,Districts,0))*'Blend Sheet'!$AM81)+(INDEX(ItemCosts,MATCH('Blend Sheet'!$AN$4,ItemNum,0),MATCH(K$1,Districts,0))*'Blend Sheet'!$AN81)+(INDEX(ItemCosts,MATCH('Blend Sheet'!$AO$4,ItemNum,0),MATCH(K$1,Districts,0))*'Blend Sheet'!$AO81)+(INDEX(ItemCosts,MATCH('Blend Sheet'!$AP$4,ItemNum,0),MATCH(K$1,Districts,0))*'Blend Sheet'!$AP81)+(INDEX(ItemCosts,MATCH('Blend Sheet'!$AQ$4,ItemNum,0),MATCH(K$1,Districts,0))*'Blend Sheet'!$AQ81)+(INDEX(ItemCosts,MATCH('Blend Sheet'!$AR$4,ItemNum,0),MATCH(K$1,Districts,0))*'Blend Sheet'!$AR81)+(INDEX(ItemCosts,MATCH('Blend Sheet'!$AS$4,ItemNum,0),MATCH(K$1,Districts,0))*'Blend Sheet'!$AS81)</f>
        <v>#N/A</v>
      </c>
      <c r="L78" s="5" t="e">
        <f>(INDEX(ItemCosts,MATCH('Blend Sheet'!$C$4,ItemNum,0),MATCH(L$1,Districts,0))*'Blend Sheet'!$C81)+(INDEX(ItemCosts,MATCH('Blend Sheet'!$D$4,ItemNum,0),MATCH(L$1,Districts,0))*'Blend Sheet'!$D81)+(INDEX(ItemCosts,MATCH('Blend Sheet'!$E$4,ItemNum,0),MATCH(L$1,Districts,0))*'Blend Sheet'!$E81)+(INDEX(ItemCosts,MATCH('Blend Sheet'!$F$4,ItemNum,0),MATCH(L$1,Districts,0))*'Blend Sheet'!$F81)+(INDEX(ItemCosts,MATCH('Blend Sheet'!$G$4,ItemNum,0),MATCH(L$1,Districts,0))*'Blend Sheet'!$G81)+(INDEX(ItemCosts,MATCH('Blend Sheet'!$H$4,ItemNum,0),MATCH(L$1,Districts,0))*'Blend Sheet'!$H81)+(INDEX(ItemCosts,MATCH('Blend Sheet'!$I$4,ItemNum,0),MATCH(L$1,Districts,0))*'Blend Sheet'!$I81)+(INDEX(ItemCosts,MATCH('Blend Sheet'!$J$4,ItemNum,0),MATCH(L$1,Districts,0))*'Blend Sheet'!$J81)+(INDEX(ItemCosts,MATCH('Blend Sheet'!$K$4,ItemNum,0),MATCH(L$1,Districts,0))*'Blend Sheet'!$K81)+(INDEX(ItemCosts,MATCH('Blend Sheet'!$L$4,ItemNum,0),MATCH(L$1,Districts,0))*'Blend Sheet'!$L81)+(INDEX(ItemCosts,MATCH('Blend Sheet'!$M$4,ItemNum,0),MATCH(L$1,Districts,0))*'Blend Sheet'!$M81)+(INDEX(ItemCosts,MATCH('Blend Sheet'!$N$4,ItemNum,0),MATCH(L$1,Districts,0))*'Blend Sheet'!$N81)+(INDEX(ItemCosts,MATCH('Blend Sheet'!$O$4,ItemNum,0),MATCH(L$1,Districts,0))*'Blend Sheet'!$O81)+(INDEX(ItemCosts,MATCH('Blend Sheet'!$P$4,ItemNum,0),MATCH(L$1,Districts,0))*'Blend Sheet'!$P81)+(INDEX(ItemCosts,MATCH('Blend Sheet'!$Q$4,ItemNum,0),MATCH(L$1,Districts,0))*'Blend Sheet'!$Q81)+(INDEX(ItemCosts,MATCH('Blend Sheet'!$R$4,ItemNum,0),MATCH(L$1,Districts,0))*'Blend Sheet'!$R81)+(INDEX(ItemCosts,MATCH('Blend Sheet'!$S$4,ItemNum,0),MATCH(L$1,Districts,0))*'Blend Sheet'!$S81)+(INDEX(ItemCosts,MATCH('Blend Sheet'!$T$4,ItemNum,0),MATCH(L$1,Districts,0))*'Blend Sheet'!$T81)+(INDEX(ItemCosts,MATCH('Blend Sheet'!$U$4,ItemNum,0),MATCH(L$1,Districts,0))*'Blend Sheet'!$U81)+(INDEX(ItemCosts,MATCH('Blend Sheet'!$V$4,ItemNum,0),MATCH(L$1,Districts,0))*'Blend Sheet'!$V81)+(INDEX(ItemCosts,MATCH('Blend Sheet'!$W$4,ItemNum,0),MATCH(L$1,Districts,0))*'Blend Sheet'!$W81)+(INDEX(ItemCosts,MATCH('Blend Sheet'!$X$4,ItemNum,0),MATCH(L$1,Districts,0))*'Blend Sheet'!$X81)+(INDEX(ItemCosts,MATCH('Blend Sheet'!$Y$4,ItemNum,0),MATCH(L$1,Districts,0))*'Blend Sheet'!$Y81)+(INDEX(ItemCosts,MATCH('Blend Sheet'!$Z$4,ItemNum,0),MATCH(L$1,Districts,0))*'Blend Sheet'!$Z81)+(INDEX(ItemCosts,MATCH('Blend Sheet'!$AA$4,ItemNum,0),MATCH(L$1,Districts,0))*'Blend Sheet'!$AA81)+(INDEX(ItemCosts,MATCH('Blend Sheet'!$AB$4,ItemNum,0),MATCH(L$1,Districts,0))*'Blend Sheet'!$AB81)+(INDEX(ItemCosts,MATCH('Blend Sheet'!$AC$4,ItemNum,0),MATCH(L$1,Districts,0))*'Blend Sheet'!$AC81)+(INDEX(ItemCosts,MATCH('Blend Sheet'!$AD$4,ItemNum,0),MATCH(L$1,Districts,0))*'Blend Sheet'!$AD81)+(INDEX(ItemCosts,MATCH('Blend Sheet'!$AE$4,ItemNum,0),MATCH(L$1,Districts,0))*'Blend Sheet'!$AE81)+(INDEX(ItemCosts,MATCH('Blend Sheet'!$AF$4,ItemNum,0),MATCH(L$1,Districts,0))*'Blend Sheet'!$AF81)+(INDEX(ItemCosts,MATCH('Blend Sheet'!$AG$4,ItemNum,0),MATCH(L$1,Districts,0))*'Blend Sheet'!$AG81)+(INDEX(ItemCosts,MATCH('Blend Sheet'!$AH$4,ItemNum,0),MATCH(L$1,Districts,0))*'Blend Sheet'!$AH81)+(INDEX(ItemCosts,MATCH('Blend Sheet'!$AI$4,ItemNum,0),MATCH(L$1,Districts,0))*'Blend Sheet'!$AI81)+(INDEX(ItemCosts,MATCH('Blend Sheet'!$AJ$4,ItemNum,0),MATCH(L$1,Districts,0))*'Blend Sheet'!$AJ81)+(INDEX(ItemCosts,MATCH('Blend Sheet'!$AK$4,ItemNum,0),MATCH(L$1,Districts,0))*'Blend Sheet'!$AK81)+(INDEX(ItemCosts,MATCH('Blend Sheet'!$AL$4,ItemNum,0),MATCH(L$1,Districts,0))*'Blend Sheet'!$AL81)+(INDEX(ItemCosts,MATCH('Blend Sheet'!$AM$4,ItemNum,0),MATCH(L$1,Districts,0))*'Blend Sheet'!$AM81)+(INDEX(ItemCosts,MATCH('Blend Sheet'!$AN$4,ItemNum,0),MATCH(L$1,Districts,0))*'Blend Sheet'!$AN81)+(INDEX(ItemCosts,MATCH('Blend Sheet'!$AO$4,ItemNum,0),MATCH(L$1,Districts,0))*'Blend Sheet'!$AO81)+(INDEX(ItemCosts,MATCH('Blend Sheet'!$AP$4,ItemNum,0),MATCH(L$1,Districts,0))*'Blend Sheet'!$AP81)+(INDEX(ItemCosts,MATCH('Blend Sheet'!$AQ$4,ItemNum,0),MATCH(L$1,Districts,0))*'Blend Sheet'!$AQ81)+(INDEX(ItemCosts,MATCH('Blend Sheet'!$AR$4,ItemNum,0),MATCH(L$1,Districts,0))*'Blend Sheet'!$AR81)+(INDEX(ItemCosts,MATCH('Blend Sheet'!$AS$4,ItemNum,0),MATCH(L$1,Districts,0))*'Blend Sheet'!$AS81)</f>
        <v>#N/A</v>
      </c>
      <c r="M78" s="191"/>
      <c r="N78" s="34" t="e">
        <f>D78/'Blend Sheet'!$BA81</f>
        <v>#N/A</v>
      </c>
      <c r="O78" s="34" t="e">
        <f>E78/'Blend Sheet'!$BA81</f>
        <v>#N/A</v>
      </c>
      <c r="P78" s="34" t="e">
        <f>G78/'Blend Sheet'!$BA81</f>
        <v>#N/A</v>
      </c>
      <c r="Q78" s="34" t="e">
        <f>H78/'Blend Sheet'!$BA81</f>
        <v>#N/A</v>
      </c>
      <c r="R78" s="34" t="e">
        <f>I78/'Blend Sheet'!$BA81</f>
        <v>#N/A</v>
      </c>
      <c r="S78" s="34" t="e">
        <f>J78/'Blend Sheet'!$BA81</f>
        <v>#N/A</v>
      </c>
      <c r="T78" s="34" t="e">
        <f>K78/'Blend Sheet'!$BA81</f>
        <v>#N/A</v>
      </c>
      <c r="U78" s="34" t="e">
        <f>L78/'Blend Sheet'!$BA81</f>
        <v>#N/A</v>
      </c>
    </row>
    <row r="79" spans="1:21" x14ac:dyDescent="0.25">
      <c r="A79" t="str">
        <f>'Blend Sheet'!A82</f>
        <v>SUPERLITEmix PROX</v>
      </c>
      <c r="B79" s="5" t="e">
        <f>(INDEX(ItemCosts,MATCH('Blend Sheet'!$C$4,ItemNum,0),MATCH(B$1,Districts,0))*'Blend Sheet'!$C82)+(INDEX(ItemCosts,MATCH('Blend Sheet'!$D$4,ItemNum,0),MATCH(B$1,Districts,0))*'Blend Sheet'!$D82)+(INDEX(ItemCosts,MATCH('Blend Sheet'!$E$4,ItemNum,0),MATCH(B$1,Districts,0))*'Blend Sheet'!$E82)+(INDEX(ItemCosts,MATCH('Blend Sheet'!$F$4,ItemNum,0),MATCH(B$1,Districts,0))*'Blend Sheet'!$F82)+(INDEX(ItemCosts,MATCH('Blend Sheet'!$G$4,ItemNum,0),MATCH(B$1,Districts,0))*'Blend Sheet'!$G82)+(INDEX(ItemCosts,MATCH('Blend Sheet'!$H$4,ItemNum,0),MATCH(B$1,Districts,0))*'Blend Sheet'!$H82)+(INDEX(ItemCosts,MATCH('Blend Sheet'!$I$4,ItemNum,0),MATCH(B$1,Districts,0))*'Blend Sheet'!$I82)+(INDEX(ItemCosts,MATCH('Blend Sheet'!$J$4,ItemNum,0),MATCH(B$1,Districts,0))*'Blend Sheet'!$J82)+(INDEX(ItemCosts,MATCH('Blend Sheet'!$K$4,ItemNum,0),MATCH(B$1,Districts,0))*'Blend Sheet'!$K82)+(INDEX(ItemCosts,MATCH('Blend Sheet'!$L$4,ItemNum,0),MATCH(B$1,Districts,0))*'Blend Sheet'!$L82)+(INDEX(ItemCosts,MATCH('Blend Sheet'!$M$4,ItemNum,0),MATCH(B$1,Districts,0))*'Blend Sheet'!$M82)+(INDEX(ItemCosts,MATCH('Blend Sheet'!$N$4,ItemNum,0),MATCH(B$1,Districts,0))*'Blend Sheet'!$N82)+(INDEX(ItemCosts,MATCH('Blend Sheet'!$O$4,ItemNum,0),MATCH(B$1,Districts,0))*'Blend Sheet'!$O82)+(INDEX(ItemCosts,MATCH('Blend Sheet'!$P$4,ItemNum,0),MATCH(B$1,Districts,0))*'Blend Sheet'!$P82)+(INDEX(ItemCosts,MATCH('Blend Sheet'!$Q$4,ItemNum,0),MATCH(B$1,Districts,0))*'Blend Sheet'!$Q82)+(INDEX(ItemCosts,MATCH('Blend Sheet'!$R$4,ItemNum,0),MATCH(B$1,Districts,0))*'Blend Sheet'!$R82)+(INDEX(ItemCosts,MATCH('Blend Sheet'!$S$4,ItemNum,0),MATCH(B$1,Districts,0))*'Blend Sheet'!$S82)+(INDEX(ItemCosts,MATCH('Blend Sheet'!$T$4,ItemNum,0),MATCH(B$1,Districts,0))*'Blend Sheet'!$T82)+(INDEX(ItemCosts,MATCH('Blend Sheet'!$U$4,ItemNum,0),MATCH(B$1,Districts,0))*'Blend Sheet'!$U82)+(INDEX(ItemCosts,MATCH('Blend Sheet'!$V$4,ItemNum,0),MATCH(B$1,Districts,0))*'Blend Sheet'!$V82)+(INDEX(ItemCosts,MATCH('Blend Sheet'!$W$4,ItemNum,0),MATCH(B$1,Districts,0))*'Blend Sheet'!$W82)+(INDEX(ItemCosts,MATCH('Blend Sheet'!$X$4,ItemNum,0),MATCH(B$1,Districts,0))*'Blend Sheet'!$X82)+(INDEX(ItemCosts,MATCH('Blend Sheet'!$Y$4,ItemNum,0),MATCH(B$1,Districts,0))*'Blend Sheet'!$Y82)+(INDEX(ItemCosts,MATCH('Blend Sheet'!$Z$4,ItemNum,0),MATCH(B$1,Districts,0))*'Blend Sheet'!$Z82)+(INDEX(ItemCosts,MATCH('Blend Sheet'!$AA$4,ItemNum,0),MATCH(B$1,Districts,0))*'Blend Sheet'!$AA82)+(INDEX(ItemCosts,MATCH('Blend Sheet'!$AB$4,ItemNum,0),MATCH(B$1,Districts,0))*'Blend Sheet'!$AB82)+(INDEX(ItemCosts,MATCH('Blend Sheet'!$AC$4,ItemNum,0),MATCH(B$1,Districts,0))*'Blend Sheet'!$AC82)+(INDEX(ItemCosts,MATCH('Blend Sheet'!$AD$4,ItemNum,0),MATCH(B$1,Districts,0))*'Blend Sheet'!$AD82)+(INDEX(ItemCosts,MATCH('Blend Sheet'!$AE$4,ItemNum,0),MATCH(B$1,Districts,0))*'Blend Sheet'!$AE82)+(INDEX(ItemCosts,MATCH('Blend Sheet'!$AF$4,ItemNum,0),MATCH(B$1,Districts,0))*'Blend Sheet'!$AF82)+(INDEX(ItemCosts,MATCH('Blend Sheet'!$AG$4,ItemNum,0),MATCH(B$1,Districts,0))*'Blend Sheet'!$AG82)+(INDEX(ItemCosts,MATCH('Blend Sheet'!$AH$4,ItemNum,0),MATCH(B$1,Districts,0))*'Blend Sheet'!$AH82)+(INDEX(ItemCosts,MATCH('Blend Sheet'!$AI$4,ItemNum,0),MATCH(B$1,Districts,0))*'Blend Sheet'!$AI82)+(INDEX(ItemCosts,MATCH('Blend Sheet'!$AJ$4,ItemNum,0),MATCH(B$1,Districts,0))*'Blend Sheet'!$AJ82)+(INDEX(ItemCosts,MATCH('Blend Sheet'!$AK$4,ItemNum,0),MATCH(B$1,Districts,0))*'Blend Sheet'!$AK82)+(INDEX(ItemCosts,MATCH('Blend Sheet'!$AL$4,ItemNum,0),MATCH(B$1,Districts,0))*'Blend Sheet'!$AL82)+(INDEX(ItemCosts,MATCH('Blend Sheet'!$AM$4,ItemNum,0),MATCH(B$1,Districts,0))*'Blend Sheet'!$AM82)+(INDEX(ItemCosts,MATCH('Blend Sheet'!$AN$4,ItemNum,0),MATCH(B$1,Districts,0))*'Blend Sheet'!$AN82)+(INDEX(ItemCosts,MATCH('Blend Sheet'!$AO$4,ItemNum,0),MATCH(B$1,Districts,0))*'Blend Sheet'!$AO82)+(INDEX(ItemCosts,MATCH('Blend Sheet'!$AP$4,ItemNum,0),MATCH(B$1,Districts,0))*'Blend Sheet'!$AP82)+(INDEX(ItemCosts,MATCH('Blend Sheet'!$AQ$4,ItemNum,0),MATCH(B$1,Districts,0))*'Blend Sheet'!$AQ82)+(INDEX(ItemCosts,MATCH('Blend Sheet'!$AR$4,ItemNum,0),MATCH(B$1,Districts,0))*'Blend Sheet'!$AR82)+(INDEX(ItemCosts,MATCH('Blend Sheet'!$AS$4,ItemNum,0),MATCH(B$1,Districts,0))*'Blend Sheet'!$AS82)</f>
        <v>#N/A</v>
      </c>
      <c r="C79" s="5" t="e">
        <f>(INDEX(ItemCosts,MATCH('Blend Sheet'!$C$4,ItemNum,0),MATCH(C$1,Districts,0))*'Blend Sheet'!$C82)+(INDEX(ItemCosts,MATCH('Blend Sheet'!$D$4,ItemNum,0),MATCH(C$1,Districts,0))*'Blend Sheet'!$D82)+(INDEX(ItemCosts,MATCH('Blend Sheet'!$E$4,ItemNum,0),MATCH(C$1,Districts,0))*'Blend Sheet'!$E82)+(INDEX(ItemCosts,MATCH('Blend Sheet'!$F$4,ItemNum,0),MATCH(C$1,Districts,0))*'Blend Sheet'!$F82)+(INDEX(ItemCosts,MATCH('Blend Sheet'!$G$4,ItemNum,0),MATCH(C$1,Districts,0))*'Blend Sheet'!$G82)+(INDEX(ItemCosts,MATCH('Blend Sheet'!$H$4,ItemNum,0),MATCH(C$1,Districts,0))*'Blend Sheet'!$H82)+(INDEX(ItemCosts,MATCH('Blend Sheet'!$I$4,ItemNum,0),MATCH(C$1,Districts,0))*'Blend Sheet'!$I82)+(INDEX(ItemCosts,MATCH('Blend Sheet'!$J$4,ItemNum,0),MATCH(C$1,Districts,0))*'Blend Sheet'!$J82)+(INDEX(ItemCosts,MATCH('Blend Sheet'!$K$4,ItemNum,0),MATCH(C$1,Districts,0))*'Blend Sheet'!$K82)+(INDEX(ItemCosts,MATCH('Blend Sheet'!$L$4,ItemNum,0),MATCH(C$1,Districts,0))*'Blend Sheet'!$L82)+(INDEX(ItemCosts,MATCH('Blend Sheet'!$M$4,ItemNum,0),MATCH(C$1,Districts,0))*'Blend Sheet'!$M82)+(INDEX(ItemCosts,MATCH('Blend Sheet'!$N$4,ItemNum,0),MATCH(C$1,Districts,0))*'Blend Sheet'!$N82)+(INDEX(ItemCosts,MATCH('Blend Sheet'!$O$4,ItemNum,0),MATCH(C$1,Districts,0))*'Blend Sheet'!$O82)+(INDEX(ItemCosts,MATCH('Blend Sheet'!$P$4,ItemNum,0),MATCH(C$1,Districts,0))*'Blend Sheet'!$P82)+(INDEX(ItemCosts,MATCH('Blend Sheet'!$Q$4,ItemNum,0),MATCH(C$1,Districts,0))*'Blend Sheet'!$Q82)+(INDEX(ItemCosts,MATCH('Blend Sheet'!$R$4,ItemNum,0),MATCH(C$1,Districts,0))*'Blend Sheet'!$R82)+(INDEX(ItemCosts,MATCH('Blend Sheet'!$S$4,ItemNum,0),MATCH(C$1,Districts,0))*'Blend Sheet'!$S82)+(INDEX(ItemCosts,MATCH('Blend Sheet'!$T$4,ItemNum,0),MATCH(C$1,Districts,0))*'Blend Sheet'!$T82)+(INDEX(ItemCosts,MATCH('Blend Sheet'!$U$4,ItemNum,0),MATCH(C$1,Districts,0))*'Blend Sheet'!$U82)+(INDEX(ItemCosts,MATCH('Blend Sheet'!$V$4,ItemNum,0),MATCH(C$1,Districts,0))*'Blend Sheet'!$V82)+(INDEX(ItemCosts,MATCH('Blend Sheet'!$W$4,ItemNum,0),MATCH(C$1,Districts,0))*'Blend Sheet'!$W82)+(INDEX(ItemCosts,MATCH('Blend Sheet'!$X$4,ItemNum,0),MATCH(C$1,Districts,0))*'Blend Sheet'!$X82)+(INDEX(ItemCosts,MATCH('Blend Sheet'!$Y$4,ItemNum,0),MATCH(C$1,Districts,0))*'Blend Sheet'!$Y82)+(INDEX(ItemCosts,MATCH('Blend Sheet'!$Z$4,ItemNum,0),MATCH(C$1,Districts,0))*'Blend Sheet'!$Z82)+(INDEX(ItemCosts,MATCH('Blend Sheet'!$AA$4,ItemNum,0),MATCH(C$1,Districts,0))*'Blend Sheet'!$AA82)+(INDEX(ItemCosts,MATCH('Blend Sheet'!$AB$4,ItemNum,0),MATCH(C$1,Districts,0))*'Blend Sheet'!$AB82)+(INDEX(ItemCosts,MATCH('Blend Sheet'!$AC$4,ItemNum,0),MATCH(C$1,Districts,0))*'Blend Sheet'!$AC82)+(INDEX(ItemCosts,MATCH('Blend Sheet'!$AD$4,ItemNum,0),MATCH(C$1,Districts,0))*'Blend Sheet'!$AD82)+(INDEX(ItemCosts,MATCH('Blend Sheet'!$AE$4,ItemNum,0),MATCH(C$1,Districts,0))*'Blend Sheet'!$AE82)+(INDEX(ItemCosts,MATCH('Blend Sheet'!$AF$4,ItemNum,0),MATCH(C$1,Districts,0))*'Blend Sheet'!$AF82)+(INDEX(ItemCosts,MATCH('Blend Sheet'!$AG$4,ItemNum,0),MATCH(C$1,Districts,0))*'Blend Sheet'!$AG82)+(INDEX(ItemCosts,MATCH('Blend Sheet'!$AH$4,ItemNum,0),MATCH(C$1,Districts,0))*'Blend Sheet'!$AH82)+(INDEX(ItemCosts,MATCH('Blend Sheet'!$AI$4,ItemNum,0),MATCH(C$1,Districts,0))*'Blend Sheet'!$AI82)+(INDEX(ItemCosts,MATCH('Blend Sheet'!$AJ$4,ItemNum,0),MATCH(C$1,Districts,0))*'Blend Sheet'!$AJ82)+(INDEX(ItemCosts,MATCH('Blend Sheet'!$AK$4,ItemNum,0),MATCH(C$1,Districts,0))*'Blend Sheet'!$AK82)+(INDEX(ItemCosts,MATCH('Blend Sheet'!$AL$4,ItemNum,0),MATCH(C$1,Districts,0))*'Blend Sheet'!$AL82)+(INDEX(ItemCosts,MATCH('Blend Sheet'!$AM$4,ItemNum,0),MATCH(C$1,Districts,0))*'Blend Sheet'!$AM82)+(INDEX(ItemCosts,MATCH('Blend Sheet'!$AN$4,ItemNum,0),MATCH(C$1,Districts,0))*'Blend Sheet'!$AN82)+(INDEX(ItemCosts,MATCH('Blend Sheet'!$AO$4,ItemNum,0),MATCH(C$1,Districts,0))*'Blend Sheet'!$AO82)+(INDEX(ItemCosts,MATCH('Blend Sheet'!$AP$4,ItemNum,0),MATCH(C$1,Districts,0))*'Blend Sheet'!$AP82)+(INDEX(ItemCosts,MATCH('Blend Sheet'!$AQ$4,ItemNum,0),MATCH(C$1,Districts,0))*'Blend Sheet'!$AQ82)+(INDEX(ItemCosts,MATCH('Blend Sheet'!$AR$4,ItemNum,0),MATCH(C$1,Districts,0))*'Blend Sheet'!$AR82)+(INDEX(ItemCosts,MATCH('Blend Sheet'!$AS$4,ItemNum,0),MATCH(C$1,Districts,0))*'Blend Sheet'!$AS82)</f>
        <v>#N/A</v>
      </c>
      <c r="D79" s="5" t="e">
        <f>(INDEX(ItemCosts,MATCH('Blend Sheet'!$C$4,ItemNum,0),MATCH(D$1,Districts,0))*'Blend Sheet'!$C82)+(INDEX(ItemCosts,MATCH('Blend Sheet'!$D$4,ItemNum,0),MATCH(D$1,Districts,0))*'Blend Sheet'!$D82)+(INDEX(ItemCosts,MATCH('Blend Sheet'!$E$4,ItemNum,0),MATCH(D$1,Districts,0))*'Blend Sheet'!$E82)+(INDEX(ItemCosts,MATCH('Blend Sheet'!$F$4,ItemNum,0),MATCH(D$1,Districts,0))*'Blend Sheet'!$F82)+(INDEX(ItemCosts,MATCH('Blend Sheet'!$G$4,ItemNum,0),MATCH(D$1,Districts,0))*'Blend Sheet'!$G82)+(INDEX(ItemCosts,MATCH('Blend Sheet'!$H$4,ItemNum,0),MATCH(D$1,Districts,0))*'Blend Sheet'!$H82)+(INDEX(ItemCosts,MATCH('Blend Sheet'!$I$4,ItemNum,0),MATCH(D$1,Districts,0))*'Blend Sheet'!$I82)+(INDEX(ItemCosts,MATCH('Blend Sheet'!$J$4,ItemNum,0),MATCH(D$1,Districts,0))*'Blend Sheet'!$J82)+(INDEX(ItemCosts,MATCH('Blend Sheet'!$K$4,ItemNum,0),MATCH(D$1,Districts,0))*'Blend Sheet'!$K82)+(INDEX(ItemCosts,MATCH('Blend Sheet'!$L$4,ItemNum,0),MATCH(D$1,Districts,0))*'Blend Sheet'!$L82)+(INDEX(ItemCosts,MATCH('Blend Sheet'!$M$4,ItemNum,0),MATCH(D$1,Districts,0))*'Blend Sheet'!$M82)+(INDEX(ItemCosts,MATCH('Blend Sheet'!$N$4,ItemNum,0),MATCH(D$1,Districts,0))*'Blend Sheet'!$N82)+(INDEX(ItemCosts,MATCH('Blend Sheet'!$O$4,ItemNum,0),MATCH(D$1,Districts,0))*'Blend Sheet'!$O82)+(INDEX(ItemCosts,MATCH('Blend Sheet'!$P$4,ItemNum,0),MATCH(D$1,Districts,0))*'Blend Sheet'!$P82)+(INDEX(ItemCosts,MATCH('Blend Sheet'!$Q$4,ItemNum,0),MATCH(D$1,Districts,0))*'Blend Sheet'!$Q82)+(INDEX(ItemCosts,MATCH('Blend Sheet'!$R$4,ItemNum,0),MATCH(D$1,Districts,0))*'Blend Sheet'!$R82)+(INDEX(ItemCosts,MATCH('Blend Sheet'!$S$4,ItemNum,0),MATCH(D$1,Districts,0))*'Blend Sheet'!$S82)+(INDEX(ItemCosts,MATCH('Blend Sheet'!$T$4,ItemNum,0),MATCH(D$1,Districts,0))*'Blend Sheet'!$T82)+(INDEX(ItemCosts,MATCH('Blend Sheet'!$U$4,ItemNum,0),MATCH(D$1,Districts,0))*'Blend Sheet'!$U82)+(INDEX(ItemCosts,MATCH('Blend Sheet'!$V$4,ItemNum,0),MATCH(D$1,Districts,0))*'Blend Sheet'!$V82)+(INDEX(ItemCosts,MATCH('Blend Sheet'!$W$4,ItemNum,0),MATCH(D$1,Districts,0))*'Blend Sheet'!$W82)+(INDEX(ItemCosts,MATCH('Blend Sheet'!$X$4,ItemNum,0),MATCH(D$1,Districts,0))*'Blend Sheet'!$X82)+(INDEX(ItemCosts,MATCH('Blend Sheet'!$Y$4,ItemNum,0),MATCH(D$1,Districts,0))*'Blend Sheet'!$Y82)+(INDEX(ItemCosts,MATCH('Blend Sheet'!$Z$4,ItemNum,0),MATCH(D$1,Districts,0))*'Blend Sheet'!$Z82)+(INDEX(ItemCosts,MATCH('Blend Sheet'!$AA$4,ItemNum,0),MATCH(D$1,Districts,0))*'Blend Sheet'!$AA82)+(INDEX(ItemCosts,MATCH('Blend Sheet'!$AB$4,ItemNum,0),MATCH(D$1,Districts,0))*'Blend Sheet'!$AB82)+(INDEX(ItemCosts,MATCH('Blend Sheet'!$AC$4,ItemNum,0),MATCH(D$1,Districts,0))*'Blend Sheet'!$AC82)+(INDEX(ItemCosts,MATCH('Blend Sheet'!$AD$4,ItemNum,0),MATCH(D$1,Districts,0))*'Blend Sheet'!$AD82)+(INDEX(ItemCosts,MATCH('Blend Sheet'!$AE$4,ItemNum,0),MATCH(D$1,Districts,0))*'Blend Sheet'!$AE82)+(INDEX(ItemCosts,MATCH('Blend Sheet'!$AF$4,ItemNum,0),MATCH(D$1,Districts,0))*'Blend Sheet'!$AF82)+(INDEX(ItemCosts,MATCH('Blend Sheet'!$AG$4,ItemNum,0),MATCH(D$1,Districts,0))*'Blend Sheet'!$AG82)+(INDEX(ItemCosts,MATCH('Blend Sheet'!$AH$4,ItemNum,0),MATCH(D$1,Districts,0))*'Blend Sheet'!$AH82)+(INDEX(ItemCosts,MATCH('Blend Sheet'!$AI$4,ItemNum,0),MATCH(D$1,Districts,0))*'Blend Sheet'!$AI82)+(INDEX(ItemCosts,MATCH('Blend Sheet'!$AJ$4,ItemNum,0),MATCH(D$1,Districts,0))*'Blend Sheet'!$AJ82)+(INDEX(ItemCosts,MATCH('Blend Sheet'!$AK$4,ItemNum,0),MATCH(D$1,Districts,0))*'Blend Sheet'!$AK82)+(INDEX(ItemCosts,MATCH('Blend Sheet'!$AL$4,ItemNum,0),MATCH(D$1,Districts,0))*'Blend Sheet'!$AL82)+(INDEX(ItemCosts,MATCH('Blend Sheet'!$AM$4,ItemNum,0),MATCH(D$1,Districts,0))*'Blend Sheet'!$AM82)+(INDEX(ItemCosts,MATCH('Blend Sheet'!$AN$4,ItemNum,0),MATCH(D$1,Districts,0))*'Blend Sheet'!$AN82)+(INDEX(ItemCosts,MATCH('Blend Sheet'!$AO$4,ItemNum,0),MATCH(D$1,Districts,0))*'Blend Sheet'!$AO82)+(INDEX(ItemCosts,MATCH('Blend Sheet'!$AP$4,ItemNum,0),MATCH(D$1,Districts,0))*'Blend Sheet'!$AP82)+(INDEX(ItemCosts,MATCH('Blend Sheet'!$AQ$4,ItemNum,0),MATCH(D$1,Districts,0))*'Blend Sheet'!$AQ82)+(INDEX(ItemCosts,MATCH('Blend Sheet'!$AR$4,ItemNum,0),MATCH(D$1,Districts,0))*'Blend Sheet'!$AR82)+(INDEX(ItemCosts,MATCH('Blend Sheet'!$AS$4,ItemNum,0),MATCH(D$1,Districts,0))*'Blend Sheet'!$AS82)</f>
        <v>#N/A</v>
      </c>
      <c r="E79" s="5" t="e">
        <f>(INDEX(ItemCosts,MATCH('Blend Sheet'!$C$4,ItemNum,0),MATCH(E$1,Districts,0))*'Blend Sheet'!$C82)+(INDEX(ItemCosts,MATCH('Blend Sheet'!$D$4,ItemNum,0),MATCH(E$1,Districts,0))*'Blend Sheet'!$D82)+(INDEX(ItemCosts,MATCH('Blend Sheet'!$E$4,ItemNum,0),MATCH(E$1,Districts,0))*'Blend Sheet'!$E82)+(INDEX(ItemCosts,MATCH('Blend Sheet'!$F$4,ItemNum,0),MATCH(E$1,Districts,0))*'Blend Sheet'!$F82)+(INDEX(ItemCosts,MATCH('Blend Sheet'!$G$4,ItemNum,0),MATCH(E$1,Districts,0))*'Blend Sheet'!$G82)+(INDEX(ItemCosts,MATCH('Blend Sheet'!$H$4,ItemNum,0),MATCH(E$1,Districts,0))*'Blend Sheet'!$H82)+(INDEX(ItemCosts,MATCH('Blend Sheet'!$I$4,ItemNum,0),MATCH(E$1,Districts,0))*'Blend Sheet'!$I82)+(INDEX(ItemCosts,MATCH('Blend Sheet'!$J$4,ItemNum,0),MATCH(E$1,Districts,0))*'Blend Sheet'!$J82)+(INDEX(ItemCosts,MATCH('Blend Sheet'!$K$4,ItemNum,0),MATCH(E$1,Districts,0))*'Blend Sheet'!$K82)+(INDEX(ItemCosts,MATCH('Blend Sheet'!$L$4,ItemNum,0),MATCH(E$1,Districts,0))*'Blend Sheet'!$L82)+(INDEX(ItemCosts,MATCH('Blend Sheet'!$M$4,ItemNum,0),MATCH(E$1,Districts,0))*'Blend Sheet'!$M82)+(INDEX(ItemCosts,MATCH('Blend Sheet'!$N$4,ItemNum,0),MATCH(E$1,Districts,0))*'Blend Sheet'!$N82)+(INDEX(ItemCosts,MATCH('Blend Sheet'!$O$4,ItemNum,0),MATCH(E$1,Districts,0))*'Blend Sheet'!$O82)+(INDEX(ItemCosts,MATCH('Blend Sheet'!$P$4,ItemNum,0),MATCH(E$1,Districts,0))*'Blend Sheet'!$P82)+(INDEX(ItemCosts,MATCH('Blend Sheet'!$Q$4,ItemNum,0),MATCH(E$1,Districts,0))*'Blend Sheet'!$Q82)+(INDEX(ItemCosts,MATCH('Blend Sheet'!$R$4,ItemNum,0),MATCH(E$1,Districts,0))*'Blend Sheet'!$R82)+(INDEX(ItemCosts,MATCH('Blend Sheet'!$S$4,ItemNum,0),MATCH(E$1,Districts,0))*'Blend Sheet'!$S82)+(INDEX(ItemCosts,MATCH('Blend Sheet'!$T$4,ItemNum,0),MATCH(E$1,Districts,0))*'Blend Sheet'!$T82)+(INDEX(ItemCosts,MATCH('Blend Sheet'!$U$4,ItemNum,0),MATCH(E$1,Districts,0))*'Blend Sheet'!$U82)+(INDEX(ItemCosts,MATCH('Blend Sheet'!$V$4,ItemNum,0),MATCH(E$1,Districts,0))*'Blend Sheet'!$V82)+(INDEX(ItemCosts,MATCH('Blend Sheet'!$W$4,ItemNum,0),MATCH(E$1,Districts,0))*'Blend Sheet'!$W82)+(INDEX(ItemCosts,MATCH('Blend Sheet'!$X$4,ItemNum,0),MATCH(E$1,Districts,0))*'Blend Sheet'!$X82)+(INDEX(ItemCosts,MATCH('Blend Sheet'!$Y$4,ItemNum,0),MATCH(E$1,Districts,0))*'Blend Sheet'!$Y82)+(INDEX(ItemCosts,MATCH('Blend Sheet'!$Z$4,ItemNum,0),MATCH(E$1,Districts,0))*'Blend Sheet'!$Z82)+(INDEX(ItemCosts,MATCH('Blend Sheet'!$AA$4,ItemNum,0),MATCH(E$1,Districts,0))*'Blend Sheet'!$AA82)+(INDEX(ItemCosts,MATCH('Blend Sheet'!$AB$4,ItemNum,0),MATCH(E$1,Districts,0))*'Blend Sheet'!$AB82)+(INDEX(ItemCosts,MATCH('Blend Sheet'!$AC$4,ItemNum,0),MATCH(E$1,Districts,0))*'Blend Sheet'!$AC82)+(INDEX(ItemCosts,MATCH('Blend Sheet'!$AD$4,ItemNum,0),MATCH(E$1,Districts,0))*'Blend Sheet'!$AD82)+(INDEX(ItemCosts,MATCH('Blend Sheet'!$AE$4,ItemNum,0),MATCH(E$1,Districts,0))*'Blend Sheet'!$AE82)+(INDEX(ItemCosts,MATCH('Blend Sheet'!$AF$4,ItemNum,0),MATCH(E$1,Districts,0))*'Blend Sheet'!$AF82)+(INDEX(ItemCosts,MATCH('Blend Sheet'!$AG$4,ItemNum,0),MATCH(E$1,Districts,0))*'Blend Sheet'!$AG82)+(INDEX(ItemCosts,MATCH('Blend Sheet'!$AH$4,ItemNum,0),MATCH(E$1,Districts,0))*'Blend Sheet'!$AH82)+(INDEX(ItemCosts,MATCH('Blend Sheet'!$AI$4,ItemNum,0),MATCH(E$1,Districts,0))*'Blend Sheet'!$AI82)+(INDEX(ItemCosts,MATCH('Blend Sheet'!$AJ$4,ItemNum,0),MATCH(E$1,Districts,0))*'Blend Sheet'!$AJ82)+(INDEX(ItemCosts,MATCH('Blend Sheet'!$AK$4,ItemNum,0),MATCH(E$1,Districts,0))*'Blend Sheet'!$AK82)+(INDEX(ItemCosts,MATCH('Blend Sheet'!$AL$4,ItemNum,0),MATCH(E$1,Districts,0))*'Blend Sheet'!$AL82)+(INDEX(ItemCosts,MATCH('Blend Sheet'!$AM$4,ItemNum,0),MATCH(E$1,Districts,0))*'Blend Sheet'!$AM82)+(INDEX(ItemCosts,MATCH('Blend Sheet'!$AN$4,ItemNum,0),MATCH(E$1,Districts,0))*'Blend Sheet'!$AN82)+(INDEX(ItemCosts,MATCH('Blend Sheet'!$AO$4,ItemNum,0),MATCH(E$1,Districts,0))*'Blend Sheet'!$AO82)+(INDEX(ItemCosts,MATCH('Blend Sheet'!$AP$4,ItemNum,0),MATCH(E$1,Districts,0))*'Blend Sheet'!$AP82)+(INDEX(ItemCosts,MATCH('Blend Sheet'!$AQ$4,ItemNum,0),MATCH(E$1,Districts,0))*'Blend Sheet'!$AQ82)+(INDEX(ItemCosts,MATCH('Blend Sheet'!$AR$4,ItemNum,0),MATCH(E$1,Districts,0))*'Blend Sheet'!$AR82)+(INDEX(ItemCosts,MATCH('Blend Sheet'!$AS$4,ItemNum,0),MATCH(E$1,Districts,0))*'Blend Sheet'!$AS82)</f>
        <v>#N/A</v>
      </c>
      <c r="F79" s="5" t="e">
        <f>(INDEX(ItemCosts,MATCH('Blend Sheet'!$C$4,ItemNum,0),MATCH(F$1,Districts,0))*'Blend Sheet'!$C82)+(INDEX(ItemCosts,MATCH('Blend Sheet'!$D$4,ItemNum,0),MATCH(F$1,Districts,0))*'Blend Sheet'!$D82)+(INDEX(ItemCosts,MATCH('Blend Sheet'!$E$4,ItemNum,0),MATCH(F$1,Districts,0))*'Blend Sheet'!$E82)+(INDEX(ItemCosts,MATCH('Blend Sheet'!$F$4,ItemNum,0),MATCH(F$1,Districts,0))*'Blend Sheet'!$F82)+(INDEX(ItemCosts,MATCH('Blend Sheet'!$G$4,ItemNum,0),MATCH(F$1,Districts,0))*'Blend Sheet'!$G82)+(INDEX(ItemCosts,MATCH('Blend Sheet'!$H$4,ItemNum,0),MATCH(F$1,Districts,0))*'Blend Sheet'!$H82)+(INDEX(ItemCosts,MATCH('Blend Sheet'!$I$4,ItemNum,0),MATCH(F$1,Districts,0))*'Blend Sheet'!$I82)+(INDEX(ItemCosts,MATCH('Blend Sheet'!$J$4,ItemNum,0),MATCH(F$1,Districts,0))*'Blend Sheet'!$J82)+(INDEX(ItemCosts,MATCH('Blend Sheet'!$K$4,ItemNum,0),MATCH(F$1,Districts,0))*'Blend Sheet'!$K82)+(INDEX(ItemCosts,MATCH('Blend Sheet'!$L$4,ItemNum,0),MATCH(F$1,Districts,0))*'Blend Sheet'!$L82)+(INDEX(ItemCosts,MATCH('Blend Sheet'!$M$4,ItemNum,0),MATCH(F$1,Districts,0))*'Blend Sheet'!$M82)+(INDEX(ItemCosts,MATCH('Blend Sheet'!$N$4,ItemNum,0),MATCH(F$1,Districts,0))*'Blend Sheet'!$N82)+(INDEX(ItemCosts,MATCH('Blend Sheet'!$O$4,ItemNum,0),MATCH(F$1,Districts,0))*'Blend Sheet'!$O82)+(INDEX(ItemCosts,MATCH('Blend Sheet'!$P$4,ItemNum,0),MATCH(F$1,Districts,0))*'Blend Sheet'!$P82)+(INDEX(ItemCosts,MATCH('Blend Sheet'!$Q$4,ItemNum,0),MATCH(F$1,Districts,0))*'Blend Sheet'!$Q82)+(INDEX(ItemCosts,MATCH('Blend Sheet'!$R$4,ItemNum,0),MATCH(F$1,Districts,0))*'Blend Sheet'!$R82)+(INDEX(ItemCosts,MATCH('Blend Sheet'!$S$4,ItemNum,0),MATCH(F$1,Districts,0))*'Blend Sheet'!$S82)+(INDEX(ItemCosts,MATCH('Blend Sheet'!$T$4,ItemNum,0),MATCH(F$1,Districts,0))*'Blend Sheet'!$T82)+(INDEX(ItemCosts,MATCH('Blend Sheet'!$U$4,ItemNum,0),MATCH(F$1,Districts,0))*'Blend Sheet'!$U82)+(INDEX(ItemCosts,MATCH('Blend Sheet'!$V$4,ItemNum,0),MATCH(F$1,Districts,0))*'Blend Sheet'!$V82)+(INDEX(ItemCosts,MATCH('Blend Sheet'!$W$4,ItemNum,0),MATCH(F$1,Districts,0))*'Blend Sheet'!$W82)+(INDEX(ItemCosts,MATCH('Blend Sheet'!$X$4,ItemNum,0),MATCH(F$1,Districts,0))*'Blend Sheet'!$X82)+(INDEX(ItemCosts,MATCH('Blend Sheet'!$Y$4,ItemNum,0),MATCH(F$1,Districts,0))*'Blend Sheet'!$Y82)+(INDEX(ItemCosts,MATCH('Blend Sheet'!$Z$4,ItemNum,0),MATCH(F$1,Districts,0))*'Blend Sheet'!$Z82)+(INDEX(ItemCosts,MATCH('Blend Sheet'!$AA$4,ItemNum,0),MATCH(F$1,Districts,0))*'Blend Sheet'!$AA82)+(INDEX(ItemCosts,MATCH('Blend Sheet'!$AB$4,ItemNum,0),MATCH(F$1,Districts,0))*'Blend Sheet'!$AB82)+(INDEX(ItemCosts,MATCH('Blend Sheet'!$AC$4,ItemNum,0),MATCH(F$1,Districts,0))*'Blend Sheet'!$AC82)+(INDEX(ItemCosts,MATCH('Blend Sheet'!$AD$4,ItemNum,0),MATCH(F$1,Districts,0))*'Blend Sheet'!$AD82)+(INDEX(ItemCosts,MATCH('Blend Sheet'!$AE$4,ItemNum,0),MATCH(F$1,Districts,0))*'Blend Sheet'!$AE82)+(INDEX(ItemCosts,MATCH('Blend Sheet'!$AF$4,ItemNum,0),MATCH(F$1,Districts,0))*'Blend Sheet'!$AF82)+(INDEX(ItemCosts,MATCH('Blend Sheet'!$AG$4,ItemNum,0),MATCH(F$1,Districts,0))*'Blend Sheet'!$AG82)+(INDEX(ItemCosts,MATCH('Blend Sheet'!$AH$4,ItemNum,0),MATCH(F$1,Districts,0))*'Blend Sheet'!$AH82)+(INDEX(ItemCosts,MATCH('Blend Sheet'!$AI$4,ItemNum,0),MATCH(F$1,Districts,0))*'Blend Sheet'!$AI82)+(INDEX(ItemCosts,MATCH('Blend Sheet'!$AJ$4,ItemNum,0),MATCH(F$1,Districts,0))*'Blend Sheet'!$AJ82)+(INDEX(ItemCosts,MATCH('Blend Sheet'!$AK$4,ItemNum,0),MATCH(F$1,Districts,0))*'Blend Sheet'!$AK82)+(INDEX(ItemCosts,MATCH('Blend Sheet'!$AL$4,ItemNum,0),MATCH(F$1,Districts,0))*'Blend Sheet'!$AL82)+(INDEX(ItemCosts,MATCH('Blend Sheet'!$AM$4,ItemNum,0),MATCH(F$1,Districts,0))*'Blend Sheet'!$AM82)+(INDEX(ItemCosts,MATCH('Blend Sheet'!$AN$4,ItemNum,0),MATCH(F$1,Districts,0))*'Blend Sheet'!$AN82)+(INDEX(ItemCosts,MATCH('Blend Sheet'!$AO$4,ItemNum,0),MATCH(F$1,Districts,0))*'Blend Sheet'!$AO82)+(INDEX(ItemCosts,MATCH('Blend Sheet'!$AP$4,ItemNum,0),MATCH(F$1,Districts,0))*'Blend Sheet'!$AP82)+(INDEX(ItemCosts,MATCH('Blend Sheet'!$AQ$4,ItemNum,0),MATCH(F$1,Districts,0))*'Blend Sheet'!$AQ82)+(INDEX(ItemCosts,MATCH('Blend Sheet'!$AR$4,ItemNum,0),MATCH(F$1,Districts,0))*'Blend Sheet'!$AR82)+(INDEX(ItemCosts,MATCH('Blend Sheet'!$AS$4,ItemNum,0),MATCH(F$1,Districts,0))*'Blend Sheet'!$AS82)</f>
        <v>#N/A</v>
      </c>
      <c r="G79" s="5" t="e">
        <f>(INDEX(ItemCosts,MATCH('Blend Sheet'!$C$4,ItemNum,0),MATCH(G$1,Districts,0))*'Blend Sheet'!$C82)+(INDEX(ItemCosts,MATCH('Blend Sheet'!$D$4,ItemNum,0),MATCH(G$1,Districts,0))*'Blend Sheet'!$D82)+(INDEX(ItemCosts,MATCH('Blend Sheet'!$E$4,ItemNum,0),MATCH(G$1,Districts,0))*'Blend Sheet'!$E82)+(INDEX(ItemCosts,MATCH('Blend Sheet'!$F$4,ItemNum,0),MATCH(G$1,Districts,0))*'Blend Sheet'!$F82)+(INDEX(ItemCosts,MATCH('Blend Sheet'!$G$4,ItemNum,0),MATCH(G$1,Districts,0))*'Blend Sheet'!$G82)+(INDEX(ItemCosts,MATCH('Blend Sheet'!$H$4,ItemNum,0),MATCH(G$1,Districts,0))*'Blend Sheet'!$H82)+(INDEX(ItemCosts,MATCH('Blend Sheet'!$I$4,ItemNum,0),MATCH(G$1,Districts,0))*'Blend Sheet'!$I82)+(INDEX(ItemCosts,MATCH('Blend Sheet'!$J$4,ItemNum,0),MATCH(G$1,Districts,0))*'Blend Sheet'!$J82)+(INDEX(ItemCosts,MATCH('Blend Sheet'!$K$4,ItemNum,0),MATCH(G$1,Districts,0))*'Blend Sheet'!$K82)+(INDEX(ItemCosts,MATCH('Blend Sheet'!$L$4,ItemNum,0),MATCH(G$1,Districts,0))*'Blend Sheet'!$L82)+(INDEX(ItemCosts,MATCH('Blend Sheet'!$M$4,ItemNum,0),MATCH(G$1,Districts,0))*'Blend Sheet'!$M82)+(INDEX(ItemCosts,MATCH('Blend Sheet'!$N$4,ItemNum,0),MATCH(G$1,Districts,0))*'Blend Sheet'!$N82)+(INDEX(ItemCosts,MATCH('Blend Sheet'!$O$4,ItemNum,0),MATCH(G$1,Districts,0))*'Blend Sheet'!$O82)+(INDEX(ItemCosts,MATCH('Blend Sheet'!$P$4,ItemNum,0),MATCH(G$1,Districts,0))*'Blend Sheet'!$P82)+(INDEX(ItemCosts,MATCH('Blend Sheet'!$Q$4,ItemNum,0),MATCH(G$1,Districts,0))*'Blend Sheet'!$Q82)+(INDEX(ItemCosts,MATCH('Blend Sheet'!$R$4,ItemNum,0),MATCH(G$1,Districts,0))*'Blend Sheet'!$R82)+(INDEX(ItemCosts,MATCH('Blend Sheet'!$S$4,ItemNum,0),MATCH(G$1,Districts,0))*'Blend Sheet'!$S82)+(INDEX(ItemCosts,MATCH('Blend Sheet'!$T$4,ItemNum,0),MATCH(G$1,Districts,0))*'Blend Sheet'!$T82)+(INDEX(ItemCosts,MATCH('Blend Sheet'!$U$4,ItemNum,0),MATCH(G$1,Districts,0))*'Blend Sheet'!$U82)+(INDEX(ItemCosts,MATCH('Blend Sheet'!$V$4,ItemNum,0),MATCH(G$1,Districts,0))*'Blend Sheet'!$V82)+(INDEX(ItemCosts,MATCH('Blend Sheet'!$W$4,ItemNum,0),MATCH(G$1,Districts,0))*'Blend Sheet'!$W82)+(INDEX(ItemCosts,MATCH('Blend Sheet'!$X$4,ItemNum,0),MATCH(G$1,Districts,0))*'Blend Sheet'!$X82)+(INDEX(ItemCosts,MATCH('Blend Sheet'!$Y$4,ItemNum,0),MATCH(G$1,Districts,0))*'Blend Sheet'!$Y82)+(INDEX(ItemCosts,MATCH('Blend Sheet'!$Z$4,ItemNum,0),MATCH(G$1,Districts,0))*'Blend Sheet'!$Z82)+(INDEX(ItemCosts,MATCH('Blend Sheet'!$AA$4,ItemNum,0),MATCH(G$1,Districts,0))*'Blend Sheet'!$AA82)+(INDEX(ItemCosts,MATCH('Blend Sheet'!$AB$4,ItemNum,0),MATCH(G$1,Districts,0))*'Blend Sheet'!$AB82)+(INDEX(ItemCosts,MATCH('Blend Sheet'!$AC$4,ItemNum,0),MATCH(G$1,Districts,0))*'Blend Sheet'!$AC82)+(INDEX(ItemCosts,MATCH('Blend Sheet'!$AD$4,ItemNum,0),MATCH(G$1,Districts,0))*'Blend Sheet'!$AD82)+(INDEX(ItemCosts,MATCH('Blend Sheet'!$AE$4,ItemNum,0),MATCH(G$1,Districts,0))*'Blend Sheet'!$AE82)+(INDEX(ItemCosts,MATCH('Blend Sheet'!$AF$4,ItemNum,0),MATCH(G$1,Districts,0))*'Blend Sheet'!$AF82)+(INDEX(ItemCosts,MATCH('Blend Sheet'!$AG$4,ItemNum,0),MATCH(G$1,Districts,0))*'Blend Sheet'!$AG82)+(INDEX(ItemCosts,MATCH('Blend Sheet'!$AH$4,ItemNum,0),MATCH(G$1,Districts,0))*'Blend Sheet'!$AH82)+(INDEX(ItemCosts,MATCH('Blend Sheet'!$AI$4,ItemNum,0),MATCH(G$1,Districts,0))*'Blend Sheet'!$AI82)+(INDEX(ItemCosts,MATCH('Blend Sheet'!$AJ$4,ItemNum,0),MATCH(G$1,Districts,0))*'Blend Sheet'!$AJ82)+(INDEX(ItemCosts,MATCH('Blend Sheet'!$AK$4,ItemNum,0),MATCH(G$1,Districts,0))*'Blend Sheet'!$AK82)+(INDEX(ItemCosts,MATCH('Blend Sheet'!$AL$4,ItemNum,0),MATCH(G$1,Districts,0))*'Blend Sheet'!$AL82)+(INDEX(ItemCosts,MATCH('Blend Sheet'!$AM$4,ItemNum,0),MATCH(G$1,Districts,0))*'Blend Sheet'!$AM82)+(INDEX(ItemCosts,MATCH('Blend Sheet'!$AN$4,ItemNum,0),MATCH(G$1,Districts,0))*'Blend Sheet'!$AN82)+(INDEX(ItemCosts,MATCH('Blend Sheet'!$AO$4,ItemNum,0),MATCH(G$1,Districts,0))*'Blend Sheet'!$AO82)+(INDEX(ItemCosts,MATCH('Blend Sheet'!$AP$4,ItemNum,0),MATCH(G$1,Districts,0))*'Blend Sheet'!$AP82)+(INDEX(ItemCosts,MATCH('Blend Sheet'!$AQ$4,ItemNum,0),MATCH(G$1,Districts,0))*'Blend Sheet'!$AQ82)+(INDEX(ItemCosts,MATCH('Blend Sheet'!$AR$4,ItemNum,0),MATCH(G$1,Districts,0))*'Blend Sheet'!$AR82)+(INDEX(ItemCosts,MATCH('Blend Sheet'!$AS$4,ItemNum,0),MATCH(G$1,Districts,0))*'Blend Sheet'!$AS82)</f>
        <v>#N/A</v>
      </c>
      <c r="H79" s="5" t="e">
        <f>(INDEX(ItemCosts,MATCH('Blend Sheet'!$C$4,ItemNum,0),MATCH(H$1,Districts,0))*'Blend Sheet'!$C82)+(INDEX(ItemCosts,MATCH('Blend Sheet'!$D$4,ItemNum,0),MATCH(H$1,Districts,0))*'Blend Sheet'!$D82)+(INDEX(ItemCosts,MATCH('Blend Sheet'!$E$4,ItemNum,0),MATCH(H$1,Districts,0))*'Blend Sheet'!$E82)+(INDEX(ItemCosts,MATCH('Blend Sheet'!$F$4,ItemNum,0),MATCH(H$1,Districts,0))*'Blend Sheet'!$F82)+(INDEX(ItemCosts,MATCH('Blend Sheet'!$G$4,ItemNum,0),MATCH(H$1,Districts,0))*'Blend Sheet'!$G82)+(INDEX(ItemCosts,MATCH('Blend Sheet'!$H$4,ItemNum,0),MATCH(H$1,Districts,0))*'Blend Sheet'!$H82)+(INDEX(ItemCosts,MATCH('Blend Sheet'!$I$4,ItemNum,0),MATCH(H$1,Districts,0))*'Blend Sheet'!$I82)+(INDEX(ItemCosts,MATCH('Blend Sheet'!$J$4,ItemNum,0),MATCH(H$1,Districts,0))*'Blend Sheet'!$J82)+(INDEX(ItemCosts,MATCH('Blend Sheet'!$K$4,ItemNum,0),MATCH(H$1,Districts,0))*'Blend Sheet'!$K82)+(INDEX(ItemCosts,MATCH('Blend Sheet'!$L$4,ItemNum,0),MATCH(H$1,Districts,0))*'Blend Sheet'!$L82)+(INDEX(ItemCosts,MATCH('Blend Sheet'!$M$4,ItemNum,0),MATCH(H$1,Districts,0))*'Blend Sheet'!$M82)+(INDEX(ItemCosts,MATCH('Blend Sheet'!$N$4,ItemNum,0),MATCH(H$1,Districts,0))*'Blend Sheet'!$N82)+(INDEX(ItemCosts,MATCH('Blend Sheet'!$O$4,ItemNum,0),MATCH(H$1,Districts,0))*'Blend Sheet'!$O82)+(INDEX(ItemCosts,MATCH('Blend Sheet'!$P$4,ItemNum,0),MATCH(H$1,Districts,0))*'Blend Sheet'!$P82)+(INDEX(ItemCosts,MATCH('Blend Sheet'!$Q$4,ItemNum,0),MATCH(H$1,Districts,0))*'Blend Sheet'!$Q82)+(INDEX(ItemCosts,MATCH('Blend Sheet'!$R$4,ItemNum,0),MATCH(H$1,Districts,0))*'Blend Sheet'!$R82)+(INDEX(ItemCosts,MATCH('Blend Sheet'!$S$4,ItemNum,0),MATCH(H$1,Districts,0))*'Blend Sheet'!$S82)+(INDEX(ItemCosts,MATCH('Blend Sheet'!$T$4,ItemNum,0),MATCH(H$1,Districts,0))*'Blend Sheet'!$T82)+(INDEX(ItemCosts,MATCH('Blend Sheet'!$U$4,ItemNum,0),MATCH(H$1,Districts,0))*'Blend Sheet'!$U82)+(INDEX(ItemCosts,MATCH('Blend Sheet'!$V$4,ItemNum,0),MATCH(H$1,Districts,0))*'Blend Sheet'!$V82)+(INDEX(ItemCosts,MATCH('Blend Sheet'!$W$4,ItemNum,0),MATCH(H$1,Districts,0))*'Blend Sheet'!$W82)+(INDEX(ItemCosts,MATCH('Blend Sheet'!$X$4,ItemNum,0),MATCH(H$1,Districts,0))*'Blend Sheet'!$X82)+(INDEX(ItemCosts,MATCH('Blend Sheet'!$Y$4,ItemNum,0),MATCH(H$1,Districts,0))*'Blend Sheet'!$Y82)+(INDEX(ItemCosts,MATCH('Blend Sheet'!$Z$4,ItemNum,0),MATCH(H$1,Districts,0))*'Blend Sheet'!$Z82)+(INDEX(ItemCosts,MATCH('Blend Sheet'!$AA$4,ItemNum,0),MATCH(H$1,Districts,0))*'Blend Sheet'!$AA82)+(INDEX(ItemCosts,MATCH('Blend Sheet'!$AB$4,ItemNum,0),MATCH(H$1,Districts,0))*'Blend Sheet'!$AB82)+(INDEX(ItemCosts,MATCH('Blend Sheet'!$AC$4,ItemNum,0),MATCH(H$1,Districts,0))*'Blend Sheet'!$AC82)+(INDEX(ItemCosts,MATCH('Blend Sheet'!$AD$4,ItemNum,0),MATCH(H$1,Districts,0))*'Blend Sheet'!$AD82)+(INDEX(ItemCosts,MATCH('Blend Sheet'!$AE$4,ItemNum,0),MATCH(H$1,Districts,0))*'Blend Sheet'!$AE82)+(INDEX(ItemCosts,MATCH('Blend Sheet'!$AF$4,ItemNum,0),MATCH(H$1,Districts,0))*'Blend Sheet'!$AF82)+(INDEX(ItemCosts,MATCH('Blend Sheet'!$AG$4,ItemNum,0),MATCH(H$1,Districts,0))*'Blend Sheet'!$AG82)+(INDEX(ItemCosts,MATCH('Blend Sheet'!$AH$4,ItemNum,0),MATCH(H$1,Districts,0))*'Blend Sheet'!$AH82)+(INDEX(ItemCosts,MATCH('Blend Sheet'!$AI$4,ItemNum,0),MATCH(H$1,Districts,0))*'Blend Sheet'!$AI82)+(INDEX(ItemCosts,MATCH('Blend Sheet'!$AJ$4,ItemNum,0),MATCH(H$1,Districts,0))*'Blend Sheet'!$AJ82)+(INDEX(ItemCosts,MATCH('Blend Sheet'!$AK$4,ItemNum,0),MATCH(H$1,Districts,0))*'Blend Sheet'!$AK82)+(INDEX(ItemCosts,MATCH('Blend Sheet'!$AL$4,ItemNum,0),MATCH(H$1,Districts,0))*'Blend Sheet'!$AL82)+(INDEX(ItemCosts,MATCH('Blend Sheet'!$AM$4,ItemNum,0),MATCH(H$1,Districts,0))*'Blend Sheet'!$AM82)+(INDEX(ItemCosts,MATCH('Blend Sheet'!$AN$4,ItemNum,0),MATCH(H$1,Districts,0))*'Blend Sheet'!$AN82)+(INDEX(ItemCosts,MATCH('Blend Sheet'!$AO$4,ItemNum,0),MATCH(H$1,Districts,0))*'Blend Sheet'!$AO82)+(INDEX(ItemCosts,MATCH('Blend Sheet'!$AP$4,ItemNum,0),MATCH(H$1,Districts,0))*'Blend Sheet'!$AP82)+(INDEX(ItemCosts,MATCH('Blend Sheet'!$AQ$4,ItemNum,0),MATCH(H$1,Districts,0))*'Blend Sheet'!$AQ82)+(INDEX(ItemCosts,MATCH('Blend Sheet'!$AR$4,ItemNum,0),MATCH(H$1,Districts,0))*'Blend Sheet'!$AR82)+(INDEX(ItemCosts,MATCH('Blend Sheet'!$AS$4,ItemNum,0),MATCH(H$1,Districts,0))*'Blend Sheet'!$AS82)</f>
        <v>#N/A</v>
      </c>
      <c r="I79" s="5" t="e">
        <f>(INDEX(ItemCosts,MATCH('Blend Sheet'!$C$4,ItemNum,0),MATCH(I$1,Districts,0))*'Blend Sheet'!$C82)+(INDEX(ItemCosts,MATCH('Blend Sheet'!$D$4,ItemNum,0),MATCH(I$1,Districts,0))*'Blend Sheet'!$D82)+(INDEX(ItemCosts,MATCH('Blend Sheet'!$E$4,ItemNum,0),MATCH(I$1,Districts,0))*'Blend Sheet'!$E82)+(INDEX(ItemCosts,MATCH('Blend Sheet'!$F$4,ItemNum,0),MATCH(I$1,Districts,0))*'Blend Sheet'!$F82)+(INDEX(ItemCosts,MATCH('Blend Sheet'!$G$4,ItemNum,0),MATCH(I$1,Districts,0))*'Blend Sheet'!$G82)+(INDEX(ItemCosts,MATCH('Blend Sheet'!$H$4,ItemNum,0),MATCH(I$1,Districts,0))*'Blend Sheet'!$H82)+(INDEX(ItemCosts,MATCH('Blend Sheet'!$I$4,ItemNum,0),MATCH(I$1,Districts,0))*'Blend Sheet'!$I82)+(INDEX(ItemCosts,MATCH('Blend Sheet'!$J$4,ItemNum,0),MATCH(I$1,Districts,0))*'Blend Sheet'!$J82)+(INDEX(ItemCosts,MATCH('Blend Sheet'!$K$4,ItemNum,0),MATCH(I$1,Districts,0))*'Blend Sheet'!$K82)+(INDEX(ItemCosts,MATCH('Blend Sheet'!$L$4,ItemNum,0),MATCH(I$1,Districts,0))*'Blend Sheet'!$L82)+(INDEX(ItemCosts,MATCH('Blend Sheet'!$M$4,ItemNum,0),MATCH(I$1,Districts,0))*'Blend Sheet'!$M82)+(INDEX(ItemCosts,MATCH('Blend Sheet'!$N$4,ItemNum,0),MATCH(I$1,Districts,0))*'Blend Sheet'!$N82)+(INDEX(ItemCosts,MATCH('Blend Sheet'!$O$4,ItemNum,0),MATCH(I$1,Districts,0))*'Blend Sheet'!$O82)+(INDEX(ItemCosts,MATCH('Blend Sheet'!$P$4,ItemNum,0),MATCH(I$1,Districts,0))*'Blend Sheet'!$P82)+(INDEX(ItemCosts,MATCH('Blend Sheet'!$Q$4,ItemNum,0),MATCH(I$1,Districts,0))*'Blend Sheet'!$Q82)+(INDEX(ItemCosts,MATCH('Blend Sheet'!$R$4,ItemNum,0),MATCH(I$1,Districts,0))*'Blend Sheet'!$R82)+(INDEX(ItemCosts,MATCH('Blend Sheet'!$S$4,ItemNum,0),MATCH(I$1,Districts,0))*'Blend Sheet'!$S82)+(INDEX(ItemCosts,MATCH('Blend Sheet'!$T$4,ItemNum,0),MATCH(I$1,Districts,0))*'Blend Sheet'!$T82)+(INDEX(ItemCosts,MATCH('Blend Sheet'!$U$4,ItemNum,0),MATCH(I$1,Districts,0))*'Blend Sheet'!$U82)+(INDEX(ItemCosts,MATCH('Blend Sheet'!$V$4,ItemNum,0),MATCH(I$1,Districts,0))*'Blend Sheet'!$V82)+(INDEX(ItemCosts,MATCH('Blend Sheet'!$W$4,ItemNum,0),MATCH(I$1,Districts,0))*'Blend Sheet'!$W82)+(INDEX(ItemCosts,MATCH('Blend Sheet'!$X$4,ItemNum,0),MATCH(I$1,Districts,0))*'Blend Sheet'!$X82)+(INDEX(ItemCosts,MATCH('Blend Sheet'!$Y$4,ItemNum,0),MATCH(I$1,Districts,0))*'Blend Sheet'!$Y82)+(INDEX(ItemCosts,MATCH('Blend Sheet'!$Z$4,ItemNum,0),MATCH(I$1,Districts,0))*'Blend Sheet'!$Z82)+(INDEX(ItemCosts,MATCH('Blend Sheet'!$AA$4,ItemNum,0),MATCH(I$1,Districts,0))*'Blend Sheet'!$AA82)+(INDEX(ItemCosts,MATCH('Blend Sheet'!$AB$4,ItemNum,0),MATCH(I$1,Districts,0))*'Blend Sheet'!$AB82)+(INDEX(ItemCosts,MATCH('Blend Sheet'!$AC$4,ItemNum,0),MATCH(I$1,Districts,0))*'Blend Sheet'!$AC82)+(INDEX(ItemCosts,MATCH('Blend Sheet'!$AD$4,ItemNum,0),MATCH(I$1,Districts,0))*'Blend Sheet'!$AD82)+(INDEX(ItemCosts,MATCH('Blend Sheet'!$AE$4,ItemNum,0),MATCH(I$1,Districts,0))*'Blend Sheet'!$AE82)+(INDEX(ItemCosts,MATCH('Blend Sheet'!$AF$4,ItemNum,0),MATCH(I$1,Districts,0))*'Blend Sheet'!$AF82)+(INDEX(ItemCosts,MATCH('Blend Sheet'!$AG$4,ItemNum,0),MATCH(I$1,Districts,0))*'Blend Sheet'!$AG82)+(INDEX(ItemCosts,MATCH('Blend Sheet'!$AH$4,ItemNum,0),MATCH(I$1,Districts,0))*'Blend Sheet'!$AH82)+(INDEX(ItemCosts,MATCH('Blend Sheet'!$AI$4,ItemNum,0),MATCH(I$1,Districts,0))*'Blend Sheet'!$AI82)+(INDEX(ItemCosts,MATCH('Blend Sheet'!$AJ$4,ItemNum,0),MATCH(I$1,Districts,0))*'Blend Sheet'!$AJ82)+(INDEX(ItemCosts,MATCH('Blend Sheet'!$AK$4,ItemNum,0),MATCH(I$1,Districts,0))*'Blend Sheet'!$AK82)+(INDEX(ItemCosts,MATCH('Blend Sheet'!$AL$4,ItemNum,0),MATCH(I$1,Districts,0))*'Blend Sheet'!$AL82)+(INDEX(ItemCosts,MATCH('Blend Sheet'!$AM$4,ItemNum,0),MATCH(I$1,Districts,0))*'Blend Sheet'!$AM82)+(INDEX(ItemCosts,MATCH('Blend Sheet'!$AN$4,ItemNum,0),MATCH(I$1,Districts,0))*'Blend Sheet'!$AN82)+(INDEX(ItemCosts,MATCH('Blend Sheet'!$AO$4,ItemNum,0),MATCH(I$1,Districts,0))*'Blend Sheet'!$AO82)+(INDEX(ItemCosts,MATCH('Blend Sheet'!$AP$4,ItemNum,0),MATCH(I$1,Districts,0))*'Blend Sheet'!$AP82)+(INDEX(ItemCosts,MATCH('Blend Sheet'!$AQ$4,ItemNum,0),MATCH(I$1,Districts,0))*'Blend Sheet'!$AQ82)+(INDEX(ItemCosts,MATCH('Blend Sheet'!$AR$4,ItemNum,0),MATCH(I$1,Districts,0))*'Blend Sheet'!$AR82)+(INDEX(ItemCosts,MATCH('Blend Sheet'!$AS$4,ItemNum,0),MATCH(I$1,Districts,0))*'Blend Sheet'!$AS82)</f>
        <v>#N/A</v>
      </c>
      <c r="J79" s="5" t="e">
        <f>(INDEX(ItemCosts,MATCH('Blend Sheet'!$C$4,ItemNum,0),MATCH(J$1,Districts,0))*'Blend Sheet'!$C82)+(INDEX(ItemCosts,MATCH('Blend Sheet'!$D$4,ItemNum,0),MATCH(J$1,Districts,0))*'Blend Sheet'!$D82)+(INDEX(ItemCosts,MATCH('Blend Sheet'!$E$4,ItemNum,0),MATCH(J$1,Districts,0))*'Blend Sheet'!$E82)+(INDEX(ItemCosts,MATCH('Blend Sheet'!$F$4,ItemNum,0),MATCH(J$1,Districts,0))*'Blend Sheet'!$F82)+(INDEX(ItemCosts,MATCH('Blend Sheet'!$G$4,ItemNum,0),MATCH(J$1,Districts,0))*'Blend Sheet'!$G82)+(INDEX(ItemCosts,MATCH('Blend Sheet'!$H$4,ItemNum,0),MATCH(J$1,Districts,0))*'Blend Sheet'!$H82)+(INDEX(ItemCosts,MATCH('Blend Sheet'!$I$4,ItemNum,0),MATCH(J$1,Districts,0))*'Blend Sheet'!$I82)+(INDEX(ItemCosts,MATCH('Blend Sheet'!$J$4,ItemNum,0),MATCH(J$1,Districts,0))*'Blend Sheet'!$J82)+(INDEX(ItemCosts,MATCH('Blend Sheet'!$K$4,ItemNum,0),MATCH(J$1,Districts,0))*'Blend Sheet'!$K82)+(INDEX(ItemCosts,MATCH('Blend Sheet'!$L$4,ItemNum,0),MATCH(J$1,Districts,0))*'Blend Sheet'!$L82)+(INDEX(ItemCosts,MATCH('Blend Sheet'!$M$4,ItemNum,0),MATCH(J$1,Districts,0))*'Blend Sheet'!$M82)+(INDEX(ItemCosts,MATCH('Blend Sheet'!$N$4,ItemNum,0),MATCH(J$1,Districts,0))*'Blend Sheet'!$N82)+(INDEX(ItemCosts,MATCH('Blend Sheet'!$O$4,ItemNum,0),MATCH(J$1,Districts,0))*'Blend Sheet'!$O82)+(INDEX(ItemCosts,MATCH('Blend Sheet'!$P$4,ItemNum,0),MATCH(J$1,Districts,0))*'Blend Sheet'!$P82)+(INDEX(ItemCosts,MATCH('Blend Sheet'!$Q$4,ItemNum,0),MATCH(J$1,Districts,0))*'Blend Sheet'!$Q82)+(INDEX(ItemCosts,MATCH('Blend Sheet'!$R$4,ItemNum,0),MATCH(J$1,Districts,0))*'Blend Sheet'!$R82)+(INDEX(ItemCosts,MATCH('Blend Sheet'!$S$4,ItemNum,0),MATCH(J$1,Districts,0))*'Blend Sheet'!$S82)+(INDEX(ItemCosts,MATCH('Blend Sheet'!$T$4,ItemNum,0),MATCH(J$1,Districts,0))*'Blend Sheet'!$T82)+(INDEX(ItemCosts,MATCH('Blend Sheet'!$U$4,ItemNum,0),MATCH(J$1,Districts,0))*'Blend Sheet'!$U82)+(INDEX(ItemCosts,MATCH('Blend Sheet'!$V$4,ItemNum,0),MATCH(J$1,Districts,0))*'Blend Sheet'!$V82)+(INDEX(ItemCosts,MATCH('Blend Sheet'!$W$4,ItemNum,0),MATCH(J$1,Districts,0))*'Blend Sheet'!$W82)+(INDEX(ItemCosts,MATCH('Blend Sheet'!$X$4,ItemNum,0),MATCH(J$1,Districts,0))*'Blend Sheet'!$X82)+(INDEX(ItemCosts,MATCH('Blend Sheet'!$Y$4,ItemNum,0),MATCH(J$1,Districts,0))*'Blend Sheet'!$Y82)+(INDEX(ItemCosts,MATCH('Blend Sheet'!$Z$4,ItemNum,0),MATCH(J$1,Districts,0))*'Blend Sheet'!$Z82)+(INDEX(ItemCosts,MATCH('Blend Sheet'!$AA$4,ItemNum,0),MATCH(J$1,Districts,0))*'Blend Sheet'!$AA82)+(INDEX(ItemCosts,MATCH('Blend Sheet'!$AB$4,ItemNum,0),MATCH(J$1,Districts,0))*'Blend Sheet'!$AB82)+(INDEX(ItemCosts,MATCH('Blend Sheet'!$AC$4,ItemNum,0),MATCH(J$1,Districts,0))*'Blend Sheet'!$AC82)+(INDEX(ItemCosts,MATCH('Blend Sheet'!$AD$4,ItemNum,0),MATCH(J$1,Districts,0))*'Blend Sheet'!$AD82)+(INDEX(ItemCosts,MATCH('Blend Sheet'!$AE$4,ItemNum,0),MATCH(J$1,Districts,0))*'Blend Sheet'!$AE82)+(INDEX(ItemCosts,MATCH('Blend Sheet'!$AF$4,ItemNum,0),MATCH(J$1,Districts,0))*'Blend Sheet'!$AF82)+(INDEX(ItemCosts,MATCH('Blend Sheet'!$AG$4,ItemNum,0),MATCH(J$1,Districts,0))*'Blend Sheet'!$AG82)+(INDEX(ItemCosts,MATCH('Blend Sheet'!$AH$4,ItemNum,0),MATCH(J$1,Districts,0))*'Blend Sheet'!$AH82)+(INDEX(ItemCosts,MATCH('Blend Sheet'!$AI$4,ItemNum,0),MATCH(J$1,Districts,0))*'Blend Sheet'!$AI82)+(INDEX(ItemCosts,MATCH('Blend Sheet'!$AJ$4,ItemNum,0),MATCH(J$1,Districts,0))*'Blend Sheet'!$AJ82)+(INDEX(ItemCosts,MATCH('Blend Sheet'!$AK$4,ItemNum,0),MATCH(J$1,Districts,0))*'Blend Sheet'!$AK82)+(INDEX(ItemCosts,MATCH('Blend Sheet'!$AL$4,ItemNum,0),MATCH(J$1,Districts,0))*'Blend Sheet'!$AL82)+(INDEX(ItemCosts,MATCH('Blend Sheet'!$AM$4,ItemNum,0),MATCH(J$1,Districts,0))*'Blend Sheet'!$AM82)+(INDEX(ItemCosts,MATCH('Blend Sheet'!$AN$4,ItemNum,0),MATCH(J$1,Districts,0))*'Blend Sheet'!$AN82)+(INDEX(ItemCosts,MATCH('Blend Sheet'!$AO$4,ItemNum,0),MATCH(J$1,Districts,0))*'Blend Sheet'!$AO82)+(INDEX(ItemCosts,MATCH('Blend Sheet'!$AP$4,ItemNum,0),MATCH(J$1,Districts,0))*'Blend Sheet'!$AP82)+(INDEX(ItemCosts,MATCH('Blend Sheet'!$AQ$4,ItemNum,0),MATCH(J$1,Districts,0))*'Blend Sheet'!$AQ82)+(INDEX(ItemCosts,MATCH('Blend Sheet'!$AR$4,ItemNum,0),MATCH(J$1,Districts,0))*'Blend Sheet'!$AR82)+(INDEX(ItemCosts,MATCH('Blend Sheet'!$AS$4,ItemNum,0),MATCH(J$1,Districts,0))*'Blend Sheet'!$AS82)</f>
        <v>#N/A</v>
      </c>
      <c r="K79" s="5" t="e">
        <f>(INDEX(ItemCosts,MATCH('Blend Sheet'!$C$4,ItemNum,0),MATCH(K$1,Districts,0))*'Blend Sheet'!$C82)+(INDEX(ItemCosts,MATCH('Blend Sheet'!$D$4,ItemNum,0),MATCH(K$1,Districts,0))*'Blend Sheet'!$D82)+(INDEX(ItemCosts,MATCH('Blend Sheet'!$E$4,ItemNum,0),MATCH(K$1,Districts,0))*'Blend Sheet'!$E82)+(INDEX(ItemCosts,MATCH('Blend Sheet'!$F$4,ItemNum,0),MATCH(K$1,Districts,0))*'Blend Sheet'!$F82)+(INDEX(ItemCosts,MATCH('Blend Sheet'!$G$4,ItemNum,0),MATCH(K$1,Districts,0))*'Blend Sheet'!$G82)+(INDEX(ItemCosts,MATCH('Blend Sheet'!$H$4,ItemNum,0),MATCH(K$1,Districts,0))*'Blend Sheet'!$H82)+(INDEX(ItemCosts,MATCH('Blend Sheet'!$I$4,ItemNum,0),MATCH(K$1,Districts,0))*'Blend Sheet'!$I82)+(INDEX(ItemCosts,MATCH('Blend Sheet'!$J$4,ItemNum,0),MATCH(K$1,Districts,0))*'Blend Sheet'!$J82)+(INDEX(ItemCosts,MATCH('Blend Sheet'!$K$4,ItemNum,0),MATCH(K$1,Districts,0))*'Blend Sheet'!$K82)+(INDEX(ItemCosts,MATCH('Blend Sheet'!$L$4,ItemNum,0),MATCH(K$1,Districts,0))*'Blend Sheet'!$L82)+(INDEX(ItemCosts,MATCH('Blend Sheet'!$M$4,ItemNum,0),MATCH(K$1,Districts,0))*'Blend Sheet'!$M82)+(INDEX(ItemCosts,MATCH('Blend Sheet'!$N$4,ItemNum,0),MATCH(K$1,Districts,0))*'Blend Sheet'!$N82)+(INDEX(ItemCosts,MATCH('Blend Sheet'!$O$4,ItemNum,0),MATCH(K$1,Districts,0))*'Blend Sheet'!$O82)+(INDEX(ItemCosts,MATCH('Blend Sheet'!$P$4,ItemNum,0),MATCH(K$1,Districts,0))*'Blend Sheet'!$P82)+(INDEX(ItemCosts,MATCH('Blend Sheet'!$Q$4,ItemNum,0),MATCH(K$1,Districts,0))*'Blend Sheet'!$Q82)+(INDEX(ItemCosts,MATCH('Blend Sheet'!$R$4,ItemNum,0),MATCH(K$1,Districts,0))*'Blend Sheet'!$R82)+(INDEX(ItemCosts,MATCH('Blend Sheet'!$S$4,ItemNum,0),MATCH(K$1,Districts,0))*'Blend Sheet'!$S82)+(INDEX(ItemCosts,MATCH('Blend Sheet'!$T$4,ItemNum,0),MATCH(K$1,Districts,0))*'Blend Sheet'!$T82)+(INDEX(ItemCosts,MATCH('Blend Sheet'!$U$4,ItemNum,0),MATCH(K$1,Districts,0))*'Blend Sheet'!$U82)+(INDEX(ItemCosts,MATCH('Blend Sheet'!$V$4,ItemNum,0),MATCH(K$1,Districts,0))*'Blend Sheet'!$V82)+(INDEX(ItemCosts,MATCH('Blend Sheet'!$W$4,ItemNum,0),MATCH(K$1,Districts,0))*'Blend Sheet'!$W82)+(INDEX(ItemCosts,MATCH('Blend Sheet'!$X$4,ItemNum,0),MATCH(K$1,Districts,0))*'Blend Sheet'!$X82)+(INDEX(ItemCosts,MATCH('Blend Sheet'!$Y$4,ItemNum,0),MATCH(K$1,Districts,0))*'Blend Sheet'!$Y82)+(INDEX(ItemCosts,MATCH('Blend Sheet'!$Z$4,ItemNum,0),MATCH(K$1,Districts,0))*'Blend Sheet'!$Z82)+(INDEX(ItemCosts,MATCH('Blend Sheet'!$AA$4,ItemNum,0),MATCH(K$1,Districts,0))*'Blend Sheet'!$AA82)+(INDEX(ItemCosts,MATCH('Blend Sheet'!$AB$4,ItemNum,0),MATCH(K$1,Districts,0))*'Blend Sheet'!$AB82)+(INDEX(ItemCosts,MATCH('Blend Sheet'!$AC$4,ItemNum,0),MATCH(K$1,Districts,0))*'Blend Sheet'!$AC82)+(INDEX(ItemCosts,MATCH('Blend Sheet'!$AD$4,ItemNum,0),MATCH(K$1,Districts,0))*'Blend Sheet'!$AD82)+(INDEX(ItemCosts,MATCH('Blend Sheet'!$AE$4,ItemNum,0),MATCH(K$1,Districts,0))*'Blend Sheet'!$AE82)+(INDEX(ItemCosts,MATCH('Blend Sheet'!$AF$4,ItemNum,0),MATCH(K$1,Districts,0))*'Blend Sheet'!$AF82)+(INDEX(ItemCosts,MATCH('Blend Sheet'!$AG$4,ItemNum,0),MATCH(K$1,Districts,0))*'Blend Sheet'!$AG82)+(INDEX(ItemCosts,MATCH('Blend Sheet'!$AH$4,ItemNum,0),MATCH(K$1,Districts,0))*'Blend Sheet'!$AH82)+(INDEX(ItemCosts,MATCH('Blend Sheet'!$AI$4,ItemNum,0),MATCH(K$1,Districts,0))*'Blend Sheet'!$AI82)+(INDEX(ItemCosts,MATCH('Blend Sheet'!$AJ$4,ItemNum,0),MATCH(K$1,Districts,0))*'Blend Sheet'!$AJ82)+(INDEX(ItemCosts,MATCH('Blend Sheet'!$AK$4,ItemNum,0),MATCH(K$1,Districts,0))*'Blend Sheet'!$AK82)+(INDEX(ItemCosts,MATCH('Blend Sheet'!$AL$4,ItemNum,0),MATCH(K$1,Districts,0))*'Blend Sheet'!$AL82)+(INDEX(ItemCosts,MATCH('Blend Sheet'!$AM$4,ItemNum,0),MATCH(K$1,Districts,0))*'Blend Sheet'!$AM82)+(INDEX(ItemCosts,MATCH('Blend Sheet'!$AN$4,ItemNum,0),MATCH(K$1,Districts,0))*'Blend Sheet'!$AN82)+(INDEX(ItemCosts,MATCH('Blend Sheet'!$AO$4,ItemNum,0),MATCH(K$1,Districts,0))*'Blend Sheet'!$AO82)+(INDEX(ItemCosts,MATCH('Blend Sheet'!$AP$4,ItemNum,0),MATCH(K$1,Districts,0))*'Blend Sheet'!$AP82)+(INDEX(ItemCosts,MATCH('Blend Sheet'!$AQ$4,ItemNum,0),MATCH(K$1,Districts,0))*'Blend Sheet'!$AQ82)+(INDEX(ItemCosts,MATCH('Blend Sheet'!$AR$4,ItemNum,0),MATCH(K$1,Districts,0))*'Blend Sheet'!$AR82)+(INDEX(ItemCosts,MATCH('Blend Sheet'!$AS$4,ItemNum,0),MATCH(K$1,Districts,0))*'Blend Sheet'!$AS82)</f>
        <v>#N/A</v>
      </c>
      <c r="L79" s="5" t="e">
        <f>(INDEX(ItemCosts,MATCH('Blend Sheet'!$C$4,ItemNum,0),MATCH(L$1,Districts,0))*'Blend Sheet'!$C82)+(INDEX(ItemCosts,MATCH('Blend Sheet'!$D$4,ItemNum,0),MATCH(L$1,Districts,0))*'Blend Sheet'!$D82)+(INDEX(ItemCosts,MATCH('Blend Sheet'!$E$4,ItemNum,0),MATCH(L$1,Districts,0))*'Blend Sheet'!$E82)+(INDEX(ItemCosts,MATCH('Blend Sheet'!$F$4,ItemNum,0),MATCH(L$1,Districts,0))*'Blend Sheet'!$F82)+(INDEX(ItemCosts,MATCH('Blend Sheet'!$G$4,ItemNum,0),MATCH(L$1,Districts,0))*'Blend Sheet'!$G82)+(INDEX(ItemCosts,MATCH('Blend Sheet'!$H$4,ItemNum,0),MATCH(L$1,Districts,0))*'Blend Sheet'!$H82)+(INDEX(ItemCosts,MATCH('Blend Sheet'!$I$4,ItemNum,0),MATCH(L$1,Districts,0))*'Blend Sheet'!$I82)+(INDEX(ItemCosts,MATCH('Blend Sheet'!$J$4,ItemNum,0),MATCH(L$1,Districts,0))*'Blend Sheet'!$J82)+(INDEX(ItemCosts,MATCH('Blend Sheet'!$K$4,ItemNum,0),MATCH(L$1,Districts,0))*'Blend Sheet'!$K82)+(INDEX(ItemCosts,MATCH('Blend Sheet'!$L$4,ItemNum,0),MATCH(L$1,Districts,0))*'Blend Sheet'!$L82)+(INDEX(ItemCosts,MATCH('Blend Sheet'!$M$4,ItemNum,0),MATCH(L$1,Districts,0))*'Blend Sheet'!$M82)+(INDEX(ItemCosts,MATCH('Blend Sheet'!$N$4,ItemNum,0),MATCH(L$1,Districts,0))*'Blend Sheet'!$N82)+(INDEX(ItemCosts,MATCH('Blend Sheet'!$O$4,ItemNum,0),MATCH(L$1,Districts,0))*'Blend Sheet'!$O82)+(INDEX(ItemCosts,MATCH('Blend Sheet'!$P$4,ItemNum,0),MATCH(L$1,Districts,0))*'Blend Sheet'!$P82)+(INDEX(ItemCosts,MATCH('Blend Sheet'!$Q$4,ItemNum,0),MATCH(L$1,Districts,0))*'Blend Sheet'!$Q82)+(INDEX(ItemCosts,MATCH('Blend Sheet'!$R$4,ItemNum,0),MATCH(L$1,Districts,0))*'Blend Sheet'!$R82)+(INDEX(ItemCosts,MATCH('Blend Sheet'!$S$4,ItemNum,0),MATCH(L$1,Districts,0))*'Blend Sheet'!$S82)+(INDEX(ItemCosts,MATCH('Blend Sheet'!$T$4,ItemNum,0),MATCH(L$1,Districts,0))*'Blend Sheet'!$T82)+(INDEX(ItemCosts,MATCH('Blend Sheet'!$U$4,ItemNum,0),MATCH(L$1,Districts,0))*'Blend Sheet'!$U82)+(INDEX(ItemCosts,MATCH('Blend Sheet'!$V$4,ItemNum,0),MATCH(L$1,Districts,0))*'Blend Sheet'!$V82)+(INDEX(ItemCosts,MATCH('Blend Sheet'!$W$4,ItemNum,0),MATCH(L$1,Districts,0))*'Blend Sheet'!$W82)+(INDEX(ItemCosts,MATCH('Blend Sheet'!$X$4,ItemNum,0),MATCH(L$1,Districts,0))*'Blend Sheet'!$X82)+(INDEX(ItemCosts,MATCH('Blend Sheet'!$Y$4,ItemNum,0),MATCH(L$1,Districts,0))*'Blend Sheet'!$Y82)+(INDEX(ItemCosts,MATCH('Blend Sheet'!$Z$4,ItemNum,0),MATCH(L$1,Districts,0))*'Blend Sheet'!$Z82)+(INDEX(ItemCosts,MATCH('Blend Sheet'!$AA$4,ItemNum,0),MATCH(L$1,Districts,0))*'Blend Sheet'!$AA82)+(INDEX(ItemCosts,MATCH('Blend Sheet'!$AB$4,ItemNum,0),MATCH(L$1,Districts,0))*'Blend Sheet'!$AB82)+(INDEX(ItemCosts,MATCH('Blend Sheet'!$AC$4,ItemNum,0),MATCH(L$1,Districts,0))*'Blend Sheet'!$AC82)+(INDEX(ItemCosts,MATCH('Blend Sheet'!$AD$4,ItemNum,0),MATCH(L$1,Districts,0))*'Blend Sheet'!$AD82)+(INDEX(ItemCosts,MATCH('Blend Sheet'!$AE$4,ItemNum,0),MATCH(L$1,Districts,0))*'Blend Sheet'!$AE82)+(INDEX(ItemCosts,MATCH('Blend Sheet'!$AF$4,ItemNum,0),MATCH(L$1,Districts,0))*'Blend Sheet'!$AF82)+(INDEX(ItemCosts,MATCH('Blend Sheet'!$AG$4,ItemNum,0),MATCH(L$1,Districts,0))*'Blend Sheet'!$AG82)+(INDEX(ItemCosts,MATCH('Blend Sheet'!$AH$4,ItemNum,0),MATCH(L$1,Districts,0))*'Blend Sheet'!$AH82)+(INDEX(ItemCosts,MATCH('Blend Sheet'!$AI$4,ItemNum,0),MATCH(L$1,Districts,0))*'Blend Sheet'!$AI82)+(INDEX(ItemCosts,MATCH('Blend Sheet'!$AJ$4,ItemNum,0),MATCH(L$1,Districts,0))*'Blend Sheet'!$AJ82)+(INDEX(ItemCosts,MATCH('Blend Sheet'!$AK$4,ItemNum,0),MATCH(L$1,Districts,0))*'Blend Sheet'!$AK82)+(INDEX(ItemCosts,MATCH('Blend Sheet'!$AL$4,ItemNum,0),MATCH(L$1,Districts,0))*'Blend Sheet'!$AL82)+(INDEX(ItemCosts,MATCH('Blend Sheet'!$AM$4,ItemNum,0),MATCH(L$1,Districts,0))*'Blend Sheet'!$AM82)+(INDEX(ItemCosts,MATCH('Blend Sheet'!$AN$4,ItemNum,0),MATCH(L$1,Districts,0))*'Blend Sheet'!$AN82)+(INDEX(ItemCosts,MATCH('Blend Sheet'!$AO$4,ItemNum,0),MATCH(L$1,Districts,0))*'Blend Sheet'!$AO82)+(INDEX(ItemCosts,MATCH('Blend Sheet'!$AP$4,ItemNum,0),MATCH(L$1,Districts,0))*'Blend Sheet'!$AP82)+(INDEX(ItemCosts,MATCH('Blend Sheet'!$AQ$4,ItemNum,0),MATCH(L$1,Districts,0))*'Blend Sheet'!$AQ82)+(INDEX(ItemCosts,MATCH('Blend Sheet'!$AR$4,ItemNum,0),MATCH(L$1,Districts,0))*'Blend Sheet'!$AR82)+(INDEX(ItemCosts,MATCH('Blend Sheet'!$AS$4,ItemNum,0),MATCH(L$1,Districts,0))*'Blend Sheet'!$AS82)</f>
        <v>#N/A</v>
      </c>
      <c r="M79" s="191"/>
      <c r="N79" s="34" t="e">
        <f>D79/'Blend Sheet'!$BA82</f>
        <v>#N/A</v>
      </c>
      <c r="O79" s="34" t="e">
        <f>E79/'Blend Sheet'!$BA82</f>
        <v>#N/A</v>
      </c>
      <c r="P79" s="34" t="e">
        <f>G79/'Blend Sheet'!$BA82</f>
        <v>#N/A</v>
      </c>
      <c r="Q79" s="34" t="e">
        <f>H79/'Blend Sheet'!$BA82</f>
        <v>#N/A</v>
      </c>
      <c r="R79" s="34" t="e">
        <f>I79/'Blend Sheet'!$BA82</f>
        <v>#N/A</v>
      </c>
      <c r="S79" s="34" t="e">
        <f>J79/'Blend Sheet'!$BA82</f>
        <v>#N/A</v>
      </c>
      <c r="T79" s="34" t="e">
        <f>K79/'Blend Sheet'!$BA82</f>
        <v>#N/A</v>
      </c>
      <c r="U79" s="34" t="e">
        <f>L79/'Blend Sheet'!$BA82</f>
        <v>#N/A</v>
      </c>
    </row>
    <row r="80" spans="1:21" x14ac:dyDescent="0.25">
      <c r="A80" t="str">
        <f>'Blend Sheet'!A83</f>
        <v>SURFACEmix LW (SK) NOT SUPPORTED</v>
      </c>
      <c r="B80" s="5" t="e">
        <f>(INDEX(ItemCosts,MATCH('Blend Sheet'!$C$4,ItemNum,0),MATCH(B$1,Districts,0))*'Blend Sheet'!$C83)+(INDEX(ItemCosts,MATCH('Blend Sheet'!$D$4,ItemNum,0),MATCH(B$1,Districts,0))*'Blend Sheet'!$D83)+(INDEX(ItemCosts,MATCH('Blend Sheet'!$E$4,ItemNum,0),MATCH(B$1,Districts,0))*'Blend Sheet'!$E83)+(INDEX(ItemCosts,MATCH('Blend Sheet'!$F$4,ItemNum,0),MATCH(B$1,Districts,0))*'Blend Sheet'!$F83)+(INDEX(ItemCosts,MATCH('Blend Sheet'!$G$4,ItemNum,0),MATCH(B$1,Districts,0))*'Blend Sheet'!$G83)+(INDEX(ItemCosts,MATCH('Blend Sheet'!$H$4,ItemNum,0),MATCH(B$1,Districts,0))*'Blend Sheet'!$H83)+(INDEX(ItemCosts,MATCH('Blend Sheet'!$I$4,ItemNum,0),MATCH(B$1,Districts,0))*'Blend Sheet'!$I83)+(INDEX(ItemCosts,MATCH('Blend Sheet'!$J$4,ItemNum,0),MATCH(B$1,Districts,0))*'Blend Sheet'!$J83)+(INDEX(ItemCosts,MATCH('Blend Sheet'!$K$4,ItemNum,0),MATCH(B$1,Districts,0))*'Blend Sheet'!$K83)+(INDEX(ItemCosts,MATCH('Blend Sheet'!$L$4,ItemNum,0),MATCH(B$1,Districts,0))*'Blend Sheet'!$L83)+(INDEX(ItemCosts,MATCH('Blend Sheet'!$M$4,ItemNum,0),MATCH(B$1,Districts,0))*'Blend Sheet'!$M83)+(INDEX(ItemCosts,MATCH('Blend Sheet'!$N$4,ItemNum,0),MATCH(B$1,Districts,0))*'Blend Sheet'!$N83)+(INDEX(ItemCosts,MATCH('Blend Sheet'!$O$4,ItemNum,0),MATCH(B$1,Districts,0))*'Blend Sheet'!$O83)+(INDEX(ItemCosts,MATCH('Blend Sheet'!$P$4,ItemNum,0),MATCH(B$1,Districts,0))*'Blend Sheet'!$P83)+(INDEX(ItemCosts,MATCH('Blend Sheet'!$Q$4,ItemNum,0),MATCH(B$1,Districts,0))*'Blend Sheet'!$Q83)+(INDEX(ItemCosts,MATCH('Blend Sheet'!$R$4,ItemNum,0),MATCH(B$1,Districts,0))*'Blend Sheet'!$R83)+(INDEX(ItemCosts,MATCH('Blend Sheet'!$S$4,ItemNum,0),MATCH(B$1,Districts,0))*'Blend Sheet'!$S83)+(INDEX(ItemCosts,MATCH('Blend Sheet'!$T$4,ItemNum,0),MATCH(B$1,Districts,0))*'Blend Sheet'!$T83)+(INDEX(ItemCosts,MATCH('Blend Sheet'!$U$4,ItemNum,0),MATCH(B$1,Districts,0))*'Blend Sheet'!$U83)+(INDEX(ItemCosts,MATCH('Blend Sheet'!$V$4,ItemNum,0),MATCH(B$1,Districts,0))*'Blend Sheet'!$V83)+(INDEX(ItemCosts,MATCH('Blend Sheet'!$W$4,ItemNum,0),MATCH(B$1,Districts,0))*'Blend Sheet'!$W83)+(INDEX(ItemCosts,MATCH('Blend Sheet'!$X$4,ItemNum,0),MATCH(B$1,Districts,0))*'Blend Sheet'!$X83)+(INDEX(ItemCosts,MATCH('Blend Sheet'!$Y$4,ItemNum,0),MATCH(B$1,Districts,0))*'Blend Sheet'!$Y83)+(INDEX(ItemCosts,MATCH('Blend Sheet'!$Z$4,ItemNum,0),MATCH(B$1,Districts,0))*'Blend Sheet'!$Z83)+(INDEX(ItemCosts,MATCH('Blend Sheet'!$AA$4,ItemNum,0),MATCH(B$1,Districts,0))*'Blend Sheet'!$AA83)+(INDEX(ItemCosts,MATCH('Blend Sheet'!$AB$4,ItemNum,0),MATCH(B$1,Districts,0))*'Blend Sheet'!$AB83)+(INDEX(ItemCosts,MATCH('Blend Sheet'!$AC$4,ItemNum,0),MATCH(B$1,Districts,0))*'Blend Sheet'!$AC83)+(INDEX(ItemCosts,MATCH('Blend Sheet'!$AD$4,ItemNum,0),MATCH(B$1,Districts,0))*'Blend Sheet'!$AD83)+(INDEX(ItemCosts,MATCH('Blend Sheet'!$AE$4,ItemNum,0),MATCH(B$1,Districts,0))*'Blend Sheet'!$AE83)+(INDEX(ItemCosts,MATCH('Blend Sheet'!$AF$4,ItemNum,0),MATCH(B$1,Districts,0))*'Blend Sheet'!$AF83)+(INDEX(ItemCosts,MATCH('Blend Sheet'!$AG$4,ItemNum,0),MATCH(B$1,Districts,0))*'Blend Sheet'!$AG83)+(INDEX(ItemCosts,MATCH('Blend Sheet'!$AH$4,ItemNum,0),MATCH(B$1,Districts,0))*'Blend Sheet'!$AH83)+(INDEX(ItemCosts,MATCH('Blend Sheet'!$AI$4,ItemNum,0),MATCH(B$1,Districts,0))*'Blend Sheet'!$AI83)+(INDEX(ItemCosts,MATCH('Blend Sheet'!$AJ$4,ItemNum,0),MATCH(B$1,Districts,0))*'Blend Sheet'!$AJ83)+(INDEX(ItemCosts,MATCH('Blend Sheet'!$AK$4,ItemNum,0),MATCH(B$1,Districts,0))*'Blend Sheet'!$AK83)+(INDEX(ItemCosts,MATCH('Blend Sheet'!$AL$4,ItemNum,0),MATCH(B$1,Districts,0))*'Blend Sheet'!$AL83)+(INDEX(ItemCosts,MATCH('Blend Sheet'!$AM$4,ItemNum,0),MATCH(B$1,Districts,0))*'Blend Sheet'!$AM83)+(INDEX(ItemCosts,MATCH('Blend Sheet'!$AN$4,ItemNum,0),MATCH(B$1,Districts,0))*'Blend Sheet'!$AN83)+(INDEX(ItemCosts,MATCH('Blend Sheet'!$AO$4,ItemNum,0),MATCH(B$1,Districts,0))*'Blend Sheet'!$AO83)+(INDEX(ItemCosts,MATCH('Blend Sheet'!$AP$4,ItemNum,0),MATCH(B$1,Districts,0))*'Blend Sheet'!$AP83)+(INDEX(ItemCosts,MATCH('Blend Sheet'!$AQ$4,ItemNum,0),MATCH(B$1,Districts,0))*'Blend Sheet'!$AQ83)+(INDEX(ItemCosts,MATCH('Blend Sheet'!$AR$4,ItemNum,0),MATCH(B$1,Districts,0))*'Blend Sheet'!$AR83)+(INDEX(ItemCosts,MATCH('Blend Sheet'!$AS$4,ItemNum,0),MATCH(B$1,Districts,0))*'Blend Sheet'!$AS83)</f>
        <v>#N/A</v>
      </c>
      <c r="C80" s="5" t="e">
        <f>(INDEX(ItemCosts,MATCH('Blend Sheet'!$C$4,ItemNum,0),MATCH(C$1,Districts,0))*'Blend Sheet'!$C83)+(INDEX(ItemCosts,MATCH('Blend Sheet'!$D$4,ItemNum,0),MATCH(C$1,Districts,0))*'Blend Sheet'!$D83)+(INDEX(ItemCosts,MATCH('Blend Sheet'!$E$4,ItemNum,0),MATCH(C$1,Districts,0))*'Blend Sheet'!$E83)+(INDEX(ItemCosts,MATCH('Blend Sheet'!$F$4,ItemNum,0),MATCH(C$1,Districts,0))*'Blend Sheet'!$F83)+(INDEX(ItemCosts,MATCH('Blend Sheet'!$G$4,ItemNum,0),MATCH(C$1,Districts,0))*'Blend Sheet'!$G83)+(INDEX(ItemCosts,MATCH('Blend Sheet'!$H$4,ItemNum,0),MATCH(C$1,Districts,0))*'Blend Sheet'!$H83)+(INDEX(ItemCosts,MATCH('Blend Sheet'!$I$4,ItemNum,0),MATCH(C$1,Districts,0))*'Blend Sheet'!$I83)+(INDEX(ItemCosts,MATCH('Blend Sheet'!$J$4,ItemNum,0),MATCH(C$1,Districts,0))*'Blend Sheet'!$J83)+(INDEX(ItemCosts,MATCH('Blend Sheet'!$K$4,ItemNum,0),MATCH(C$1,Districts,0))*'Blend Sheet'!$K83)+(INDEX(ItemCosts,MATCH('Blend Sheet'!$L$4,ItemNum,0),MATCH(C$1,Districts,0))*'Blend Sheet'!$L83)+(INDEX(ItemCosts,MATCH('Blend Sheet'!$M$4,ItemNum,0),MATCH(C$1,Districts,0))*'Blend Sheet'!$M83)+(INDEX(ItemCosts,MATCH('Blend Sheet'!$N$4,ItemNum,0),MATCH(C$1,Districts,0))*'Blend Sheet'!$N83)+(INDEX(ItemCosts,MATCH('Blend Sheet'!$O$4,ItemNum,0),MATCH(C$1,Districts,0))*'Blend Sheet'!$O83)+(INDEX(ItemCosts,MATCH('Blend Sheet'!$P$4,ItemNum,0),MATCH(C$1,Districts,0))*'Blend Sheet'!$P83)+(INDEX(ItemCosts,MATCH('Blend Sheet'!$Q$4,ItemNum,0),MATCH(C$1,Districts,0))*'Blend Sheet'!$Q83)+(INDEX(ItemCosts,MATCH('Blend Sheet'!$R$4,ItemNum,0),MATCH(C$1,Districts,0))*'Blend Sheet'!$R83)+(INDEX(ItemCosts,MATCH('Blend Sheet'!$S$4,ItemNum,0),MATCH(C$1,Districts,0))*'Blend Sheet'!$S83)+(INDEX(ItemCosts,MATCH('Blend Sheet'!$T$4,ItemNum,0),MATCH(C$1,Districts,0))*'Blend Sheet'!$T83)+(INDEX(ItemCosts,MATCH('Blend Sheet'!$U$4,ItemNum,0),MATCH(C$1,Districts,0))*'Blend Sheet'!$U83)+(INDEX(ItemCosts,MATCH('Blend Sheet'!$V$4,ItemNum,0),MATCH(C$1,Districts,0))*'Blend Sheet'!$V83)+(INDEX(ItemCosts,MATCH('Blend Sheet'!$W$4,ItemNum,0),MATCH(C$1,Districts,0))*'Blend Sheet'!$W83)+(INDEX(ItemCosts,MATCH('Blend Sheet'!$X$4,ItemNum,0),MATCH(C$1,Districts,0))*'Blend Sheet'!$X83)+(INDEX(ItemCosts,MATCH('Blend Sheet'!$Y$4,ItemNum,0),MATCH(C$1,Districts,0))*'Blend Sheet'!$Y83)+(INDEX(ItemCosts,MATCH('Blend Sheet'!$Z$4,ItemNum,0),MATCH(C$1,Districts,0))*'Blend Sheet'!$Z83)+(INDEX(ItemCosts,MATCH('Blend Sheet'!$AA$4,ItemNum,0),MATCH(C$1,Districts,0))*'Blend Sheet'!$AA83)+(INDEX(ItemCosts,MATCH('Blend Sheet'!$AB$4,ItemNum,0),MATCH(C$1,Districts,0))*'Blend Sheet'!$AB83)+(INDEX(ItemCosts,MATCH('Blend Sheet'!$AC$4,ItemNum,0),MATCH(C$1,Districts,0))*'Blend Sheet'!$AC83)+(INDEX(ItemCosts,MATCH('Blend Sheet'!$AD$4,ItemNum,0),MATCH(C$1,Districts,0))*'Blend Sheet'!$AD83)+(INDEX(ItemCosts,MATCH('Blend Sheet'!$AE$4,ItemNum,0),MATCH(C$1,Districts,0))*'Blend Sheet'!$AE83)+(INDEX(ItemCosts,MATCH('Blend Sheet'!$AF$4,ItemNum,0),MATCH(C$1,Districts,0))*'Blend Sheet'!$AF83)+(INDEX(ItemCosts,MATCH('Blend Sheet'!$AG$4,ItemNum,0),MATCH(C$1,Districts,0))*'Blend Sheet'!$AG83)+(INDEX(ItemCosts,MATCH('Blend Sheet'!$AH$4,ItemNum,0),MATCH(C$1,Districts,0))*'Blend Sheet'!$AH83)+(INDEX(ItemCosts,MATCH('Blend Sheet'!$AI$4,ItemNum,0),MATCH(C$1,Districts,0))*'Blend Sheet'!$AI83)+(INDEX(ItemCosts,MATCH('Blend Sheet'!$AJ$4,ItemNum,0),MATCH(C$1,Districts,0))*'Blend Sheet'!$AJ83)+(INDEX(ItemCosts,MATCH('Blend Sheet'!$AK$4,ItemNum,0),MATCH(C$1,Districts,0))*'Blend Sheet'!$AK83)+(INDEX(ItemCosts,MATCH('Blend Sheet'!$AL$4,ItemNum,0),MATCH(C$1,Districts,0))*'Blend Sheet'!$AL83)+(INDEX(ItemCosts,MATCH('Blend Sheet'!$AM$4,ItemNum,0),MATCH(C$1,Districts,0))*'Blend Sheet'!$AM83)+(INDEX(ItemCosts,MATCH('Blend Sheet'!$AN$4,ItemNum,0),MATCH(C$1,Districts,0))*'Blend Sheet'!$AN83)+(INDEX(ItemCosts,MATCH('Blend Sheet'!$AO$4,ItemNum,0),MATCH(C$1,Districts,0))*'Blend Sheet'!$AO83)+(INDEX(ItemCosts,MATCH('Blend Sheet'!$AP$4,ItemNum,0),MATCH(C$1,Districts,0))*'Blend Sheet'!$AP83)+(INDEX(ItemCosts,MATCH('Blend Sheet'!$AQ$4,ItemNum,0),MATCH(C$1,Districts,0))*'Blend Sheet'!$AQ83)+(INDEX(ItemCosts,MATCH('Blend Sheet'!$AR$4,ItemNum,0),MATCH(C$1,Districts,0))*'Blend Sheet'!$AR83)+(INDEX(ItemCosts,MATCH('Blend Sheet'!$AS$4,ItemNum,0),MATCH(C$1,Districts,0))*'Blend Sheet'!$AS83)</f>
        <v>#N/A</v>
      </c>
      <c r="D80" s="5" t="e">
        <f>(INDEX(ItemCosts,MATCH('Blend Sheet'!$C$4,ItemNum,0),MATCH(D$1,Districts,0))*'Blend Sheet'!$C83)+(INDEX(ItemCosts,MATCH('Blend Sheet'!$D$4,ItemNum,0),MATCH(D$1,Districts,0))*'Blend Sheet'!$D83)+(INDEX(ItemCosts,MATCH('Blend Sheet'!$E$4,ItemNum,0),MATCH(D$1,Districts,0))*'Blend Sheet'!$E83)+(INDEX(ItemCosts,MATCH('Blend Sheet'!$F$4,ItemNum,0),MATCH(D$1,Districts,0))*'Blend Sheet'!$F83)+(INDEX(ItemCosts,MATCH('Blend Sheet'!$G$4,ItemNum,0),MATCH(D$1,Districts,0))*'Blend Sheet'!$G83)+(INDEX(ItemCosts,MATCH('Blend Sheet'!$H$4,ItemNum,0),MATCH(D$1,Districts,0))*'Blend Sheet'!$H83)+(INDEX(ItemCosts,MATCH('Blend Sheet'!$I$4,ItemNum,0),MATCH(D$1,Districts,0))*'Blend Sheet'!$I83)+(INDEX(ItemCosts,MATCH('Blend Sheet'!$J$4,ItemNum,0),MATCH(D$1,Districts,0))*'Blend Sheet'!$J83)+(INDEX(ItemCosts,MATCH('Blend Sheet'!$K$4,ItemNum,0),MATCH(D$1,Districts,0))*'Blend Sheet'!$K83)+(INDEX(ItemCosts,MATCH('Blend Sheet'!$L$4,ItemNum,0),MATCH(D$1,Districts,0))*'Blend Sheet'!$L83)+(INDEX(ItemCosts,MATCH('Blend Sheet'!$M$4,ItemNum,0),MATCH(D$1,Districts,0))*'Blend Sheet'!$M83)+(INDEX(ItemCosts,MATCH('Blend Sheet'!$N$4,ItemNum,0),MATCH(D$1,Districts,0))*'Blend Sheet'!$N83)+(INDEX(ItemCosts,MATCH('Blend Sheet'!$O$4,ItemNum,0),MATCH(D$1,Districts,0))*'Blend Sheet'!$O83)+(INDEX(ItemCosts,MATCH('Blend Sheet'!$P$4,ItemNum,0),MATCH(D$1,Districts,0))*'Blend Sheet'!$P83)+(INDEX(ItemCosts,MATCH('Blend Sheet'!$Q$4,ItemNum,0),MATCH(D$1,Districts,0))*'Blend Sheet'!$Q83)+(INDEX(ItemCosts,MATCH('Blend Sheet'!$R$4,ItemNum,0),MATCH(D$1,Districts,0))*'Blend Sheet'!$R83)+(INDEX(ItemCosts,MATCH('Blend Sheet'!$S$4,ItemNum,0),MATCH(D$1,Districts,0))*'Blend Sheet'!$S83)+(INDEX(ItemCosts,MATCH('Blend Sheet'!$T$4,ItemNum,0),MATCH(D$1,Districts,0))*'Blend Sheet'!$T83)+(INDEX(ItemCosts,MATCH('Blend Sheet'!$U$4,ItemNum,0),MATCH(D$1,Districts,0))*'Blend Sheet'!$U83)+(INDEX(ItemCosts,MATCH('Blend Sheet'!$V$4,ItemNum,0),MATCH(D$1,Districts,0))*'Blend Sheet'!$V83)+(INDEX(ItemCosts,MATCH('Blend Sheet'!$W$4,ItemNum,0),MATCH(D$1,Districts,0))*'Blend Sheet'!$W83)+(INDEX(ItemCosts,MATCH('Blend Sheet'!$X$4,ItemNum,0),MATCH(D$1,Districts,0))*'Blend Sheet'!$X83)+(INDEX(ItemCosts,MATCH('Blend Sheet'!$Y$4,ItemNum,0),MATCH(D$1,Districts,0))*'Blend Sheet'!$Y83)+(INDEX(ItemCosts,MATCH('Blend Sheet'!$Z$4,ItemNum,0),MATCH(D$1,Districts,0))*'Blend Sheet'!$Z83)+(INDEX(ItemCosts,MATCH('Blend Sheet'!$AA$4,ItemNum,0),MATCH(D$1,Districts,0))*'Blend Sheet'!$AA83)+(INDEX(ItemCosts,MATCH('Blend Sheet'!$AB$4,ItemNum,0),MATCH(D$1,Districts,0))*'Blend Sheet'!$AB83)+(INDEX(ItemCosts,MATCH('Blend Sheet'!$AC$4,ItemNum,0),MATCH(D$1,Districts,0))*'Blend Sheet'!$AC83)+(INDEX(ItemCosts,MATCH('Blend Sheet'!$AD$4,ItemNum,0),MATCH(D$1,Districts,0))*'Blend Sheet'!$AD83)+(INDEX(ItemCosts,MATCH('Blend Sheet'!$AE$4,ItemNum,0),MATCH(D$1,Districts,0))*'Blend Sheet'!$AE83)+(INDEX(ItemCosts,MATCH('Blend Sheet'!$AF$4,ItemNum,0),MATCH(D$1,Districts,0))*'Blend Sheet'!$AF83)+(INDEX(ItemCosts,MATCH('Blend Sheet'!$AG$4,ItemNum,0),MATCH(D$1,Districts,0))*'Blend Sheet'!$AG83)+(INDEX(ItemCosts,MATCH('Blend Sheet'!$AH$4,ItemNum,0),MATCH(D$1,Districts,0))*'Blend Sheet'!$AH83)+(INDEX(ItemCosts,MATCH('Blend Sheet'!$AI$4,ItemNum,0),MATCH(D$1,Districts,0))*'Blend Sheet'!$AI83)+(INDEX(ItemCosts,MATCH('Blend Sheet'!$AJ$4,ItemNum,0),MATCH(D$1,Districts,0))*'Blend Sheet'!$AJ83)+(INDEX(ItemCosts,MATCH('Blend Sheet'!$AK$4,ItemNum,0),MATCH(D$1,Districts,0))*'Blend Sheet'!$AK83)+(INDEX(ItemCosts,MATCH('Blend Sheet'!$AL$4,ItemNum,0),MATCH(D$1,Districts,0))*'Blend Sheet'!$AL83)+(INDEX(ItemCosts,MATCH('Blend Sheet'!$AM$4,ItemNum,0),MATCH(D$1,Districts,0))*'Blend Sheet'!$AM83)+(INDEX(ItemCosts,MATCH('Blend Sheet'!$AN$4,ItemNum,0),MATCH(D$1,Districts,0))*'Blend Sheet'!$AN83)+(INDEX(ItemCosts,MATCH('Blend Sheet'!$AO$4,ItemNum,0),MATCH(D$1,Districts,0))*'Blend Sheet'!$AO83)+(INDEX(ItemCosts,MATCH('Blend Sheet'!$AP$4,ItemNum,0),MATCH(D$1,Districts,0))*'Blend Sheet'!$AP83)+(INDEX(ItemCosts,MATCH('Blend Sheet'!$AQ$4,ItemNum,0),MATCH(D$1,Districts,0))*'Blend Sheet'!$AQ83)+(INDEX(ItemCosts,MATCH('Blend Sheet'!$AR$4,ItemNum,0),MATCH(D$1,Districts,0))*'Blend Sheet'!$AR83)+(INDEX(ItemCosts,MATCH('Blend Sheet'!$AS$4,ItemNum,0),MATCH(D$1,Districts,0))*'Blend Sheet'!$AS83)</f>
        <v>#N/A</v>
      </c>
      <c r="E80" s="5" t="e">
        <f>(INDEX(ItemCosts,MATCH('Blend Sheet'!$C$4,ItemNum,0),MATCH(E$1,Districts,0))*'Blend Sheet'!$C83)+(INDEX(ItemCosts,MATCH('Blend Sheet'!$D$4,ItemNum,0),MATCH(E$1,Districts,0))*'Blend Sheet'!$D83)+(INDEX(ItemCosts,MATCH('Blend Sheet'!$E$4,ItemNum,0),MATCH(E$1,Districts,0))*'Blend Sheet'!$E83)+(INDEX(ItemCosts,MATCH('Blend Sheet'!$F$4,ItemNum,0),MATCH(E$1,Districts,0))*'Blend Sheet'!$F83)+(INDEX(ItemCosts,MATCH('Blend Sheet'!$G$4,ItemNum,0),MATCH(E$1,Districts,0))*'Blend Sheet'!$G83)+(INDEX(ItemCosts,MATCH('Blend Sheet'!$H$4,ItemNum,0),MATCH(E$1,Districts,0))*'Blend Sheet'!$H83)+(INDEX(ItemCosts,MATCH('Blend Sheet'!$I$4,ItemNum,0),MATCH(E$1,Districts,0))*'Blend Sheet'!$I83)+(INDEX(ItemCosts,MATCH('Blend Sheet'!$J$4,ItemNum,0),MATCH(E$1,Districts,0))*'Blend Sheet'!$J83)+(INDEX(ItemCosts,MATCH('Blend Sheet'!$K$4,ItemNum,0),MATCH(E$1,Districts,0))*'Blend Sheet'!$K83)+(INDEX(ItemCosts,MATCH('Blend Sheet'!$L$4,ItemNum,0),MATCH(E$1,Districts,0))*'Blend Sheet'!$L83)+(INDEX(ItemCosts,MATCH('Blend Sheet'!$M$4,ItemNum,0),MATCH(E$1,Districts,0))*'Blend Sheet'!$M83)+(INDEX(ItemCosts,MATCH('Blend Sheet'!$N$4,ItemNum,0),MATCH(E$1,Districts,0))*'Blend Sheet'!$N83)+(INDEX(ItemCosts,MATCH('Blend Sheet'!$O$4,ItemNum,0),MATCH(E$1,Districts,0))*'Blend Sheet'!$O83)+(INDEX(ItemCosts,MATCH('Blend Sheet'!$P$4,ItemNum,0),MATCH(E$1,Districts,0))*'Blend Sheet'!$P83)+(INDEX(ItemCosts,MATCH('Blend Sheet'!$Q$4,ItemNum,0),MATCH(E$1,Districts,0))*'Blend Sheet'!$Q83)+(INDEX(ItemCosts,MATCH('Blend Sheet'!$R$4,ItemNum,0),MATCH(E$1,Districts,0))*'Blend Sheet'!$R83)+(INDEX(ItemCosts,MATCH('Blend Sheet'!$S$4,ItemNum,0),MATCH(E$1,Districts,0))*'Blend Sheet'!$S83)+(INDEX(ItemCosts,MATCH('Blend Sheet'!$T$4,ItemNum,0),MATCH(E$1,Districts,0))*'Blend Sheet'!$T83)+(INDEX(ItemCosts,MATCH('Blend Sheet'!$U$4,ItemNum,0),MATCH(E$1,Districts,0))*'Blend Sheet'!$U83)+(INDEX(ItemCosts,MATCH('Blend Sheet'!$V$4,ItemNum,0),MATCH(E$1,Districts,0))*'Blend Sheet'!$V83)+(INDEX(ItemCosts,MATCH('Blend Sheet'!$W$4,ItemNum,0),MATCH(E$1,Districts,0))*'Blend Sheet'!$W83)+(INDEX(ItemCosts,MATCH('Blend Sheet'!$X$4,ItemNum,0),MATCH(E$1,Districts,0))*'Blend Sheet'!$X83)+(INDEX(ItemCosts,MATCH('Blend Sheet'!$Y$4,ItemNum,0),MATCH(E$1,Districts,0))*'Blend Sheet'!$Y83)+(INDEX(ItemCosts,MATCH('Blend Sheet'!$Z$4,ItemNum,0),MATCH(E$1,Districts,0))*'Blend Sheet'!$Z83)+(INDEX(ItemCosts,MATCH('Blend Sheet'!$AA$4,ItemNum,0),MATCH(E$1,Districts,0))*'Blend Sheet'!$AA83)+(INDEX(ItemCosts,MATCH('Blend Sheet'!$AB$4,ItemNum,0),MATCH(E$1,Districts,0))*'Blend Sheet'!$AB83)+(INDEX(ItemCosts,MATCH('Blend Sheet'!$AC$4,ItemNum,0),MATCH(E$1,Districts,0))*'Blend Sheet'!$AC83)+(INDEX(ItemCosts,MATCH('Blend Sheet'!$AD$4,ItemNum,0),MATCH(E$1,Districts,0))*'Blend Sheet'!$AD83)+(INDEX(ItemCosts,MATCH('Blend Sheet'!$AE$4,ItemNum,0),MATCH(E$1,Districts,0))*'Blend Sheet'!$AE83)+(INDEX(ItemCosts,MATCH('Blend Sheet'!$AF$4,ItemNum,0),MATCH(E$1,Districts,0))*'Blend Sheet'!$AF83)+(INDEX(ItemCosts,MATCH('Blend Sheet'!$AG$4,ItemNum,0),MATCH(E$1,Districts,0))*'Blend Sheet'!$AG83)+(INDEX(ItemCosts,MATCH('Blend Sheet'!$AH$4,ItemNum,0),MATCH(E$1,Districts,0))*'Blend Sheet'!$AH83)+(INDEX(ItemCosts,MATCH('Blend Sheet'!$AI$4,ItemNum,0),MATCH(E$1,Districts,0))*'Blend Sheet'!$AI83)+(INDEX(ItemCosts,MATCH('Blend Sheet'!$AJ$4,ItemNum,0),MATCH(E$1,Districts,0))*'Blend Sheet'!$AJ83)+(INDEX(ItemCosts,MATCH('Blend Sheet'!$AK$4,ItemNum,0),MATCH(E$1,Districts,0))*'Blend Sheet'!$AK83)+(INDEX(ItemCosts,MATCH('Blend Sheet'!$AL$4,ItemNum,0),MATCH(E$1,Districts,0))*'Blend Sheet'!$AL83)+(INDEX(ItemCosts,MATCH('Blend Sheet'!$AM$4,ItemNum,0),MATCH(E$1,Districts,0))*'Blend Sheet'!$AM83)+(INDEX(ItemCosts,MATCH('Blend Sheet'!$AN$4,ItemNum,0),MATCH(E$1,Districts,0))*'Blend Sheet'!$AN83)+(INDEX(ItemCosts,MATCH('Blend Sheet'!$AO$4,ItemNum,0),MATCH(E$1,Districts,0))*'Blend Sheet'!$AO83)+(INDEX(ItemCosts,MATCH('Blend Sheet'!$AP$4,ItemNum,0),MATCH(E$1,Districts,0))*'Blend Sheet'!$AP83)+(INDEX(ItemCosts,MATCH('Blend Sheet'!$AQ$4,ItemNum,0),MATCH(E$1,Districts,0))*'Blend Sheet'!$AQ83)+(INDEX(ItemCosts,MATCH('Blend Sheet'!$AR$4,ItemNum,0),MATCH(E$1,Districts,0))*'Blend Sheet'!$AR83)+(INDEX(ItemCosts,MATCH('Blend Sheet'!$AS$4,ItemNum,0),MATCH(E$1,Districts,0))*'Blend Sheet'!$AS83)</f>
        <v>#N/A</v>
      </c>
      <c r="F80" s="5" t="e">
        <f>(INDEX(ItemCosts,MATCH('Blend Sheet'!$C$4,ItemNum,0),MATCH(F$1,Districts,0))*'Blend Sheet'!$C83)+(INDEX(ItemCosts,MATCH('Blend Sheet'!$D$4,ItemNum,0),MATCH(F$1,Districts,0))*'Blend Sheet'!$D83)+(INDEX(ItemCosts,MATCH('Blend Sheet'!$E$4,ItemNum,0),MATCH(F$1,Districts,0))*'Blend Sheet'!$E83)+(INDEX(ItemCosts,MATCH('Blend Sheet'!$F$4,ItemNum,0),MATCH(F$1,Districts,0))*'Blend Sheet'!$F83)+(INDEX(ItemCosts,MATCH('Blend Sheet'!$G$4,ItemNum,0),MATCH(F$1,Districts,0))*'Blend Sheet'!$G83)+(INDEX(ItemCosts,MATCH('Blend Sheet'!$H$4,ItemNum,0),MATCH(F$1,Districts,0))*'Blend Sheet'!$H83)+(INDEX(ItemCosts,MATCH('Blend Sheet'!$I$4,ItemNum,0),MATCH(F$1,Districts,0))*'Blend Sheet'!$I83)+(INDEX(ItemCosts,MATCH('Blend Sheet'!$J$4,ItemNum,0),MATCH(F$1,Districts,0))*'Blend Sheet'!$J83)+(INDEX(ItemCosts,MATCH('Blend Sheet'!$K$4,ItemNum,0),MATCH(F$1,Districts,0))*'Blend Sheet'!$K83)+(INDEX(ItemCosts,MATCH('Blend Sheet'!$L$4,ItemNum,0),MATCH(F$1,Districts,0))*'Blend Sheet'!$L83)+(INDEX(ItemCosts,MATCH('Blend Sheet'!$M$4,ItemNum,0),MATCH(F$1,Districts,0))*'Blend Sheet'!$M83)+(INDEX(ItemCosts,MATCH('Blend Sheet'!$N$4,ItemNum,0),MATCH(F$1,Districts,0))*'Blend Sheet'!$N83)+(INDEX(ItemCosts,MATCH('Blend Sheet'!$O$4,ItemNum,0),MATCH(F$1,Districts,0))*'Blend Sheet'!$O83)+(INDEX(ItemCosts,MATCH('Blend Sheet'!$P$4,ItemNum,0),MATCH(F$1,Districts,0))*'Blend Sheet'!$P83)+(INDEX(ItemCosts,MATCH('Blend Sheet'!$Q$4,ItemNum,0),MATCH(F$1,Districts,0))*'Blend Sheet'!$Q83)+(INDEX(ItemCosts,MATCH('Blend Sheet'!$R$4,ItemNum,0),MATCH(F$1,Districts,0))*'Blend Sheet'!$R83)+(INDEX(ItemCosts,MATCH('Blend Sheet'!$S$4,ItemNum,0),MATCH(F$1,Districts,0))*'Blend Sheet'!$S83)+(INDEX(ItemCosts,MATCH('Blend Sheet'!$T$4,ItemNum,0),MATCH(F$1,Districts,0))*'Blend Sheet'!$T83)+(INDEX(ItemCosts,MATCH('Blend Sheet'!$U$4,ItemNum,0),MATCH(F$1,Districts,0))*'Blend Sheet'!$U83)+(INDEX(ItemCosts,MATCH('Blend Sheet'!$V$4,ItemNum,0),MATCH(F$1,Districts,0))*'Blend Sheet'!$V83)+(INDEX(ItemCosts,MATCH('Blend Sheet'!$W$4,ItemNum,0),MATCH(F$1,Districts,0))*'Blend Sheet'!$W83)+(INDEX(ItemCosts,MATCH('Blend Sheet'!$X$4,ItemNum,0),MATCH(F$1,Districts,0))*'Blend Sheet'!$X83)+(INDEX(ItemCosts,MATCH('Blend Sheet'!$Y$4,ItemNum,0),MATCH(F$1,Districts,0))*'Blend Sheet'!$Y83)+(INDEX(ItemCosts,MATCH('Blend Sheet'!$Z$4,ItemNum,0),MATCH(F$1,Districts,0))*'Blend Sheet'!$Z83)+(INDEX(ItemCosts,MATCH('Blend Sheet'!$AA$4,ItemNum,0),MATCH(F$1,Districts,0))*'Blend Sheet'!$AA83)+(INDEX(ItemCosts,MATCH('Blend Sheet'!$AB$4,ItemNum,0),MATCH(F$1,Districts,0))*'Blend Sheet'!$AB83)+(INDEX(ItemCosts,MATCH('Blend Sheet'!$AC$4,ItemNum,0),MATCH(F$1,Districts,0))*'Blend Sheet'!$AC83)+(INDEX(ItemCosts,MATCH('Blend Sheet'!$AD$4,ItemNum,0),MATCH(F$1,Districts,0))*'Blend Sheet'!$AD83)+(INDEX(ItemCosts,MATCH('Blend Sheet'!$AE$4,ItemNum,0),MATCH(F$1,Districts,0))*'Blend Sheet'!$AE83)+(INDEX(ItemCosts,MATCH('Blend Sheet'!$AF$4,ItemNum,0),MATCH(F$1,Districts,0))*'Blend Sheet'!$AF83)+(INDEX(ItemCosts,MATCH('Blend Sheet'!$AG$4,ItemNum,0),MATCH(F$1,Districts,0))*'Blend Sheet'!$AG83)+(INDEX(ItemCosts,MATCH('Blend Sheet'!$AH$4,ItemNum,0),MATCH(F$1,Districts,0))*'Blend Sheet'!$AH83)+(INDEX(ItemCosts,MATCH('Blend Sheet'!$AI$4,ItemNum,0),MATCH(F$1,Districts,0))*'Blend Sheet'!$AI83)+(INDEX(ItemCosts,MATCH('Blend Sheet'!$AJ$4,ItemNum,0),MATCH(F$1,Districts,0))*'Blend Sheet'!$AJ83)+(INDEX(ItemCosts,MATCH('Blend Sheet'!$AK$4,ItemNum,0),MATCH(F$1,Districts,0))*'Blend Sheet'!$AK83)+(INDEX(ItemCosts,MATCH('Blend Sheet'!$AL$4,ItemNum,0),MATCH(F$1,Districts,0))*'Blend Sheet'!$AL83)+(INDEX(ItemCosts,MATCH('Blend Sheet'!$AM$4,ItemNum,0),MATCH(F$1,Districts,0))*'Blend Sheet'!$AM83)+(INDEX(ItemCosts,MATCH('Blend Sheet'!$AN$4,ItemNum,0),MATCH(F$1,Districts,0))*'Blend Sheet'!$AN83)+(INDEX(ItemCosts,MATCH('Blend Sheet'!$AO$4,ItemNum,0),MATCH(F$1,Districts,0))*'Blend Sheet'!$AO83)+(INDEX(ItemCosts,MATCH('Blend Sheet'!$AP$4,ItemNum,0),MATCH(F$1,Districts,0))*'Blend Sheet'!$AP83)+(INDEX(ItemCosts,MATCH('Blend Sheet'!$AQ$4,ItemNum,0),MATCH(F$1,Districts,0))*'Blend Sheet'!$AQ83)+(INDEX(ItemCosts,MATCH('Blend Sheet'!$AR$4,ItemNum,0),MATCH(F$1,Districts,0))*'Blend Sheet'!$AR83)+(INDEX(ItemCosts,MATCH('Blend Sheet'!$AS$4,ItemNum,0),MATCH(F$1,Districts,0))*'Blend Sheet'!$AS83)</f>
        <v>#N/A</v>
      </c>
      <c r="G80" s="5" t="e">
        <f>(INDEX(ItemCosts,MATCH('Blend Sheet'!$C$4,ItemNum,0),MATCH(G$1,Districts,0))*'Blend Sheet'!$C83)+(INDEX(ItemCosts,MATCH('Blend Sheet'!$D$4,ItemNum,0),MATCH(G$1,Districts,0))*'Blend Sheet'!$D83)+(INDEX(ItemCosts,MATCH('Blend Sheet'!$E$4,ItemNum,0),MATCH(G$1,Districts,0))*'Blend Sheet'!$E83)+(INDEX(ItemCosts,MATCH('Blend Sheet'!$F$4,ItemNum,0),MATCH(G$1,Districts,0))*'Blend Sheet'!$F83)+(INDEX(ItemCosts,MATCH('Blend Sheet'!$G$4,ItemNum,0),MATCH(G$1,Districts,0))*'Blend Sheet'!$G83)+(INDEX(ItemCosts,MATCH('Blend Sheet'!$H$4,ItemNum,0),MATCH(G$1,Districts,0))*'Blend Sheet'!$H83)+(INDEX(ItemCosts,MATCH('Blend Sheet'!$I$4,ItemNum,0),MATCH(G$1,Districts,0))*'Blend Sheet'!$I83)+(INDEX(ItemCosts,MATCH('Blend Sheet'!$J$4,ItemNum,0),MATCH(G$1,Districts,0))*'Blend Sheet'!$J83)+(INDEX(ItemCosts,MATCH('Blend Sheet'!$K$4,ItemNum,0),MATCH(G$1,Districts,0))*'Blend Sheet'!$K83)+(INDEX(ItemCosts,MATCH('Blend Sheet'!$L$4,ItemNum,0),MATCH(G$1,Districts,0))*'Blend Sheet'!$L83)+(INDEX(ItemCosts,MATCH('Blend Sheet'!$M$4,ItemNum,0),MATCH(G$1,Districts,0))*'Blend Sheet'!$M83)+(INDEX(ItemCosts,MATCH('Blend Sheet'!$N$4,ItemNum,0),MATCH(G$1,Districts,0))*'Blend Sheet'!$N83)+(INDEX(ItemCosts,MATCH('Blend Sheet'!$O$4,ItemNum,0),MATCH(G$1,Districts,0))*'Blend Sheet'!$O83)+(INDEX(ItemCosts,MATCH('Blend Sheet'!$P$4,ItemNum,0),MATCH(G$1,Districts,0))*'Blend Sheet'!$P83)+(INDEX(ItemCosts,MATCH('Blend Sheet'!$Q$4,ItemNum,0),MATCH(G$1,Districts,0))*'Blend Sheet'!$Q83)+(INDEX(ItemCosts,MATCH('Blend Sheet'!$R$4,ItemNum,0),MATCH(G$1,Districts,0))*'Blend Sheet'!$R83)+(INDEX(ItemCosts,MATCH('Blend Sheet'!$S$4,ItemNum,0),MATCH(G$1,Districts,0))*'Blend Sheet'!$S83)+(INDEX(ItemCosts,MATCH('Blend Sheet'!$T$4,ItemNum,0),MATCH(G$1,Districts,0))*'Blend Sheet'!$T83)+(INDEX(ItemCosts,MATCH('Blend Sheet'!$U$4,ItemNum,0),MATCH(G$1,Districts,0))*'Blend Sheet'!$U83)+(INDEX(ItemCosts,MATCH('Blend Sheet'!$V$4,ItemNum,0),MATCH(G$1,Districts,0))*'Blend Sheet'!$V83)+(INDEX(ItemCosts,MATCH('Blend Sheet'!$W$4,ItemNum,0),MATCH(G$1,Districts,0))*'Blend Sheet'!$W83)+(INDEX(ItemCosts,MATCH('Blend Sheet'!$X$4,ItemNum,0),MATCH(G$1,Districts,0))*'Blend Sheet'!$X83)+(INDEX(ItemCosts,MATCH('Blend Sheet'!$Y$4,ItemNum,0),MATCH(G$1,Districts,0))*'Blend Sheet'!$Y83)+(INDEX(ItemCosts,MATCH('Blend Sheet'!$Z$4,ItemNum,0),MATCH(G$1,Districts,0))*'Blend Sheet'!$Z83)+(INDEX(ItemCosts,MATCH('Blend Sheet'!$AA$4,ItemNum,0),MATCH(G$1,Districts,0))*'Blend Sheet'!$AA83)+(INDEX(ItemCosts,MATCH('Blend Sheet'!$AB$4,ItemNum,0),MATCH(G$1,Districts,0))*'Blend Sheet'!$AB83)+(INDEX(ItemCosts,MATCH('Blend Sheet'!$AC$4,ItemNum,0),MATCH(G$1,Districts,0))*'Blend Sheet'!$AC83)+(INDEX(ItemCosts,MATCH('Blend Sheet'!$AD$4,ItemNum,0),MATCH(G$1,Districts,0))*'Blend Sheet'!$AD83)+(INDEX(ItemCosts,MATCH('Blend Sheet'!$AE$4,ItemNum,0),MATCH(G$1,Districts,0))*'Blend Sheet'!$AE83)+(INDEX(ItemCosts,MATCH('Blend Sheet'!$AF$4,ItemNum,0),MATCH(G$1,Districts,0))*'Blend Sheet'!$AF83)+(INDEX(ItemCosts,MATCH('Blend Sheet'!$AG$4,ItemNum,0),MATCH(G$1,Districts,0))*'Blend Sheet'!$AG83)+(INDEX(ItemCosts,MATCH('Blend Sheet'!$AH$4,ItemNum,0),MATCH(G$1,Districts,0))*'Blend Sheet'!$AH83)+(INDEX(ItemCosts,MATCH('Blend Sheet'!$AI$4,ItemNum,0),MATCH(G$1,Districts,0))*'Blend Sheet'!$AI83)+(INDEX(ItemCosts,MATCH('Blend Sheet'!$AJ$4,ItemNum,0),MATCH(G$1,Districts,0))*'Blend Sheet'!$AJ83)+(INDEX(ItemCosts,MATCH('Blend Sheet'!$AK$4,ItemNum,0),MATCH(G$1,Districts,0))*'Blend Sheet'!$AK83)+(INDEX(ItemCosts,MATCH('Blend Sheet'!$AL$4,ItemNum,0),MATCH(G$1,Districts,0))*'Blend Sheet'!$AL83)+(INDEX(ItemCosts,MATCH('Blend Sheet'!$AM$4,ItemNum,0),MATCH(G$1,Districts,0))*'Blend Sheet'!$AM83)+(INDEX(ItemCosts,MATCH('Blend Sheet'!$AN$4,ItemNum,0),MATCH(G$1,Districts,0))*'Blend Sheet'!$AN83)+(INDEX(ItemCosts,MATCH('Blend Sheet'!$AO$4,ItemNum,0),MATCH(G$1,Districts,0))*'Blend Sheet'!$AO83)+(INDEX(ItemCosts,MATCH('Blend Sheet'!$AP$4,ItemNum,0),MATCH(G$1,Districts,0))*'Blend Sheet'!$AP83)+(INDEX(ItemCosts,MATCH('Blend Sheet'!$AQ$4,ItemNum,0),MATCH(G$1,Districts,0))*'Blend Sheet'!$AQ83)+(INDEX(ItemCosts,MATCH('Blend Sheet'!$AR$4,ItemNum,0),MATCH(G$1,Districts,0))*'Blend Sheet'!$AR83)+(INDEX(ItemCosts,MATCH('Blend Sheet'!$AS$4,ItemNum,0),MATCH(G$1,Districts,0))*'Blend Sheet'!$AS83)</f>
        <v>#N/A</v>
      </c>
      <c r="H80" s="5" t="e">
        <f>(INDEX(ItemCosts,MATCH('Blend Sheet'!$C$4,ItemNum,0),MATCH(H$1,Districts,0))*'Blend Sheet'!$C83)+(INDEX(ItemCosts,MATCH('Blend Sheet'!$D$4,ItemNum,0),MATCH(H$1,Districts,0))*'Blend Sheet'!$D83)+(INDEX(ItemCosts,MATCH('Blend Sheet'!$E$4,ItemNum,0),MATCH(H$1,Districts,0))*'Blend Sheet'!$E83)+(INDEX(ItemCosts,MATCH('Blend Sheet'!$F$4,ItemNum,0),MATCH(H$1,Districts,0))*'Blend Sheet'!$F83)+(INDEX(ItemCosts,MATCH('Blend Sheet'!$G$4,ItemNum,0),MATCH(H$1,Districts,0))*'Blend Sheet'!$G83)+(INDEX(ItemCosts,MATCH('Blend Sheet'!$H$4,ItemNum,0),MATCH(H$1,Districts,0))*'Blend Sheet'!$H83)+(INDEX(ItemCosts,MATCH('Blend Sheet'!$I$4,ItemNum,0),MATCH(H$1,Districts,0))*'Blend Sheet'!$I83)+(INDEX(ItemCosts,MATCH('Blend Sheet'!$J$4,ItemNum,0),MATCH(H$1,Districts,0))*'Blend Sheet'!$J83)+(INDEX(ItemCosts,MATCH('Blend Sheet'!$K$4,ItemNum,0),MATCH(H$1,Districts,0))*'Blend Sheet'!$K83)+(INDEX(ItemCosts,MATCH('Blend Sheet'!$L$4,ItemNum,0),MATCH(H$1,Districts,0))*'Blend Sheet'!$L83)+(INDEX(ItemCosts,MATCH('Blend Sheet'!$M$4,ItemNum,0),MATCH(H$1,Districts,0))*'Blend Sheet'!$M83)+(INDEX(ItemCosts,MATCH('Blend Sheet'!$N$4,ItemNum,0),MATCH(H$1,Districts,0))*'Blend Sheet'!$N83)+(INDEX(ItemCosts,MATCH('Blend Sheet'!$O$4,ItemNum,0),MATCH(H$1,Districts,0))*'Blend Sheet'!$O83)+(INDEX(ItemCosts,MATCH('Blend Sheet'!$P$4,ItemNum,0),MATCH(H$1,Districts,0))*'Blend Sheet'!$P83)+(INDEX(ItemCosts,MATCH('Blend Sheet'!$Q$4,ItemNum,0),MATCH(H$1,Districts,0))*'Blend Sheet'!$Q83)+(INDEX(ItemCosts,MATCH('Blend Sheet'!$R$4,ItemNum,0),MATCH(H$1,Districts,0))*'Blend Sheet'!$R83)+(INDEX(ItemCosts,MATCH('Blend Sheet'!$S$4,ItemNum,0),MATCH(H$1,Districts,0))*'Blend Sheet'!$S83)+(INDEX(ItemCosts,MATCH('Blend Sheet'!$T$4,ItemNum,0),MATCH(H$1,Districts,0))*'Blend Sheet'!$T83)+(INDEX(ItemCosts,MATCH('Blend Sheet'!$U$4,ItemNum,0),MATCH(H$1,Districts,0))*'Blend Sheet'!$U83)+(INDEX(ItemCosts,MATCH('Blend Sheet'!$V$4,ItemNum,0),MATCH(H$1,Districts,0))*'Blend Sheet'!$V83)+(INDEX(ItemCosts,MATCH('Blend Sheet'!$W$4,ItemNum,0),MATCH(H$1,Districts,0))*'Blend Sheet'!$W83)+(INDEX(ItemCosts,MATCH('Blend Sheet'!$X$4,ItemNum,0),MATCH(H$1,Districts,0))*'Blend Sheet'!$X83)+(INDEX(ItemCosts,MATCH('Blend Sheet'!$Y$4,ItemNum,0),MATCH(H$1,Districts,0))*'Blend Sheet'!$Y83)+(INDEX(ItemCosts,MATCH('Blend Sheet'!$Z$4,ItemNum,0),MATCH(H$1,Districts,0))*'Blend Sheet'!$Z83)+(INDEX(ItemCosts,MATCH('Blend Sheet'!$AA$4,ItemNum,0),MATCH(H$1,Districts,0))*'Blend Sheet'!$AA83)+(INDEX(ItemCosts,MATCH('Blend Sheet'!$AB$4,ItemNum,0),MATCH(H$1,Districts,0))*'Blend Sheet'!$AB83)+(INDEX(ItemCosts,MATCH('Blend Sheet'!$AC$4,ItemNum,0),MATCH(H$1,Districts,0))*'Blend Sheet'!$AC83)+(INDEX(ItemCosts,MATCH('Blend Sheet'!$AD$4,ItemNum,0),MATCH(H$1,Districts,0))*'Blend Sheet'!$AD83)+(INDEX(ItemCosts,MATCH('Blend Sheet'!$AE$4,ItemNum,0),MATCH(H$1,Districts,0))*'Blend Sheet'!$AE83)+(INDEX(ItemCosts,MATCH('Blend Sheet'!$AF$4,ItemNum,0),MATCH(H$1,Districts,0))*'Blend Sheet'!$AF83)+(INDEX(ItemCosts,MATCH('Blend Sheet'!$AG$4,ItemNum,0),MATCH(H$1,Districts,0))*'Blend Sheet'!$AG83)+(INDEX(ItemCosts,MATCH('Blend Sheet'!$AH$4,ItemNum,0),MATCH(H$1,Districts,0))*'Blend Sheet'!$AH83)+(INDEX(ItemCosts,MATCH('Blend Sheet'!$AI$4,ItemNum,0),MATCH(H$1,Districts,0))*'Blend Sheet'!$AI83)+(INDEX(ItemCosts,MATCH('Blend Sheet'!$AJ$4,ItemNum,0),MATCH(H$1,Districts,0))*'Blend Sheet'!$AJ83)+(INDEX(ItemCosts,MATCH('Blend Sheet'!$AK$4,ItemNum,0),MATCH(H$1,Districts,0))*'Blend Sheet'!$AK83)+(INDEX(ItemCosts,MATCH('Blend Sheet'!$AL$4,ItemNum,0),MATCH(H$1,Districts,0))*'Blend Sheet'!$AL83)+(INDEX(ItemCosts,MATCH('Blend Sheet'!$AM$4,ItemNum,0),MATCH(H$1,Districts,0))*'Blend Sheet'!$AM83)+(INDEX(ItemCosts,MATCH('Blend Sheet'!$AN$4,ItemNum,0),MATCH(H$1,Districts,0))*'Blend Sheet'!$AN83)+(INDEX(ItemCosts,MATCH('Blend Sheet'!$AO$4,ItemNum,0),MATCH(H$1,Districts,0))*'Blend Sheet'!$AO83)+(INDEX(ItemCosts,MATCH('Blend Sheet'!$AP$4,ItemNum,0),MATCH(H$1,Districts,0))*'Blend Sheet'!$AP83)+(INDEX(ItemCosts,MATCH('Blend Sheet'!$AQ$4,ItemNum,0),MATCH(H$1,Districts,0))*'Blend Sheet'!$AQ83)+(INDEX(ItemCosts,MATCH('Blend Sheet'!$AR$4,ItemNum,0),MATCH(H$1,Districts,0))*'Blend Sheet'!$AR83)+(INDEX(ItemCosts,MATCH('Blend Sheet'!$AS$4,ItemNum,0),MATCH(H$1,Districts,0))*'Blend Sheet'!$AS83)</f>
        <v>#N/A</v>
      </c>
      <c r="I80" s="5" t="e">
        <f>(INDEX(ItemCosts,MATCH('Blend Sheet'!$C$4,ItemNum,0),MATCH(I$1,Districts,0))*'Blend Sheet'!$C83)+(INDEX(ItemCosts,MATCH('Blend Sheet'!$D$4,ItemNum,0),MATCH(I$1,Districts,0))*'Blend Sheet'!$D83)+(INDEX(ItemCosts,MATCH('Blend Sheet'!$E$4,ItemNum,0),MATCH(I$1,Districts,0))*'Blend Sheet'!$E83)+(INDEX(ItemCosts,MATCH('Blend Sheet'!$F$4,ItemNum,0),MATCH(I$1,Districts,0))*'Blend Sheet'!$F83)+(INDEX(ItemCosts,MATCH('Blend Sheet'!$G$4,ItemNum,0),MATCH(I$1,Districts,0))*'Blend Sheet'!$G83)+(INDEX(ItemCosts,MATCH('Blend Sheet'!$H$4,ItemNum,0),MATCH(I$1,Districts,0))*'Blend Sheet'!$H83)+(INDEX(ItemCosts,MATCH('Blend Sheet'!$I$4,ItemNum,0),MATCH(I$1,Districts,0))*'Blend Sheet'!$I83)+(INDEX(ItemCosts,MATCH('Blend Sheet'!$J$4,ItemNum,0),MATCH(I$1,Districts,0))*'Blend Sheet'!$J83)+(INDEX(ItemCosts,MATCH('Blend Sheet'!$K$4,ItemNum,0),MATCH(I$1,Districts,0))*'Blend Sheet'!$K83)+(INDEX(ItemCosts,MATCH('Blend Sheet'!$L$4,ItemNum,0),MATCH(I$1,Districts,0))*'Blend Sheet'!$L83)+(INDEX(ItemCosts,MATCH('Blend Sheet'!$M$4,ItemNum,0),MATCH(I$1,Districts,0))*'Blend Sheet'!$M83)+(INDEX(ItemCosts,MATCH('Blend Sheet'!$N$4,ItemNum,0),MATCH(I$1,Districts,0))*'Blend Sheet'!$N83)+(INDEX(ItemCosts,MATCH('Blend Sheet'!$O$4,ItemNum,0),MATCH(I$1,Districts,0))*'Blend Sheet'!$O83)+(INDEX(ItemCosts,MATCH('Blend Sheet'!$P$4,ItemNum,0),MATCH(I$1,Districts,0))*'Blend Sheet'!$P83)+(INDEX(ItemCosts,MATCH('Blend Sheet'!$Q$4,ItemNum,0),MATCH(I$1,Districts,0))*'Blend Sheet'!$Q83)+(INDEX(ItemCosts,MATCH('Blend Sheet'!$R$4,ItemNum,0),MATCH(I$1,Districts,0))*'Blend Sheet'!$R83)+(INDEX(ItemCosts,MATCH('Blend Sheet'!$S$4,ItemNum,0),MATCH(I$1,Districts,0))*'Blend Sheet'!$S83)+(INDEX(ItemCosts,MATCH('Blend Sheet'!$T$4,ItemNum,0),MATCH(I$1,Districts,0))*'Blend Sheet'!$T83)+(INDEX(ItemCosts,MATCH('Blend Sheet'!$U$4,ItemNum,0),MATCH(I$1,Districts,0))*'Blend Sheet'!$U83)+(INDEX(ItemCosts,MATCH('Blend Sheet'!$V$4,ItemNum,0),MATCH(I$1,Districts,0))*'Blend Sheet'!$V83)+(INDEX(ItemCosts,MATCH('Blend Sheet'!$W$4,ItemNum,0),MATCH(I$1,Districts,0))*'Blend Sheet'!$W83)+(INDEX(ItemCosts,MATCH('Blend Sheet'!$X$4,ItemNum,0),MATCH(I$1,Districts,0))*'Blend Sheet'!$X83)+(INDEX(ItemCosts,MATCH('Blend Sheet'!$Y$4,ItemNum,0),MATCH(I$1,Districts,0))*'Blend Sheet'!$Y83)+(INDEX(ItemCosts,MATCH('Blend Sheet'!$Z$4,ItemNum,0),MATCH(I$1,Districts,0))*'Blend Sheet'!$Z83)+(INDEX(ItemCosts,MATCH('Blend Sheet'!$AA$4,ItemNum,0),MATCH(I$1,Districts,0))*'Blend Sheet'!$AA83)+(INDEX(ItemCosts,MATCH('Blend Sheet'!$AB$4,ItemNum,0),MATCH(I$1,Districts,0))*'Blend Sheet'!$AB83)+(INDEX(ItemCosts,MATCH('Blend Sheet'!$AC$4,ItemNum,0),MATCH(I$1,Districts,0))*'Blend Sheet'!$AC83)+(INDEX(ItemCosts,MATCH('Blend Sheet'!$AD$4,ItemNum,0),MATCH(I$1,Districts,0))*'Blend Sheet'!$AD83)+(INDEX(ItemCosts,MATCH('Blend Sheet'!$AE$4,ItemNum,0),MATCH(I$1,Districts,0))*'Blend Sheet'!$AE83)+(INDEX(ItemCosts,MATCH('Blend Sheet'!$AF$4,ItemNum,0),MATCH(I$1,Districts,0))*'Blend Sheet'!$AF83)+(INDEX(ItemCosts,MATCH('Blend Sheet'!$AG$4,ItemNum,0),MATCH(I$1,Districts,0))*'Blend Sheet'!$AG83)+(INDEX(ItemCosts,MATCH('Blend Sheet'!$AH$4,ItemNum,0),MATCH(I$1,Districts,0))*'Blend Sheet'!$AH83)+(INDEX(ItemCosts,MATCH('Blend Sheet'!$AI$4,ItemNum,0),MATCH(I$1,Districts,0))*'Blend Sheet'!$AI83)+(INDEX(ItemCosts,MATCH('Blend Sheet'!$AJ$4,ItemNum,0),MATCH(I$1,Districts,0))*'Blend Sheet'!$AJ83)+(INDEX(ItemCosts,MATCH('Blend Sheet'!$AK$4,ItemNum,0),MATCH(I$1,Districts,0))*'Blend Sheet'!$AK83)+(INDEX(ItemCosts,MATCH('Blend Sheet'!$AL$4,ItemNum,0),MATCH(I$1,Districts,0))*'Blend Sheet'!$AL83)+(INDEX(ItemCosts,MATCH('Blend Sheet'!$AM$4,ItemNum,0),MATCH(I$1,Districts,0))*'Blend Sheet'!$AM83)+(INDEX(ItemCosts,MATCH('Blend Sheet'!$AN$4,ItemNum,0),MATCH(I$1,Districts,0))*'Blend Sheet'!$AN83)+(INDEX(ItemCosts,MATCH('Blend Sheet'!$AO$4,ItemNum,0),MATCH(I$1,Districts,0))*'Blend Sheet'!$AO83)+(INDEX(ItemCosts,MATCH('Blend Sheet'!$AP$4,ItemNum,0),MATCH(I$1,Districts,0))*'Blend Sheet'!$AP83)+(INDEX(ItemCosts,MATCH('Blend Sheet'!$AQ$4,ItemNum,0),MATCH(I$1,Districts,0))*'Blend Sheet'!$AQ83)+(INDEX(ItemCosts,MATCH('Blend Sheet'!$AR$4,ItemNum,0),MATCH(I$1,Districts,0))*'Blend Sheet'!$AR83)+(INDEX(ItemCosts,MATCH('Blend Sheet'!$AS$4,ItemNum,0),MATCH(I$1,Districts,0))*'Blend Sheet'!$AS83)</f>
        <v>#N/A</v>
      </c>
      <c r="J80" s="5" t="e">
        <f>(INDEX(ItemCosts,MATCH('Blend Sheet'!$C$4,ItemNum,0),MATCH(J$1,Districts,0))*'Blend Sheet'!$C83)+(INDEX(ItemCosts,MATCH('Blend Sheet'!$D$4,ItemNum,0),MATCH(J$1,Districts,0))*'Blend Sheet'!$D83)+(INDEX(ItemCosts,MATCH('Blend Sheet'!$E$4,ItemNum,0),MATCH(J$1,Districts,0))*'Blend Sheet'!$E83)+(INDEX(ItemCosts,MATCH('Blend Sheet'!$F$4,ItemNum,0),MATCH(J$1,Districts,0))*'Blend Sheet'!$F83)+(INDEX(ItemCosts,MATCH('Blend Sheet'!$G$4,ItemNum,0),MATCH(J$1,Districts,0))*'Blend Sheet'!$G83)+(INDEX(ItemCosts,MATCH('Blend Sheet'!$H$4,ItemNum,0),MATCH(J$1,Districts,0))*'Blend Sheet'!$H83)+(INDEX(ItemCosts,MATCH('Blend Sheet'!$I$4,ItemNum,0),MATCH(J$1,Districts,0))*'Blend Sheet'!$I83)+(INDEX(ItemCosts,MATCH('Blend Sheet'!$J$4,ItemNum,0),MATCH(J$1,Districts,0))*'Blend Sheet'!$J83)+(INDEX(ItemCosts,MATCH('Blend Sheet'!$K$4,ItemNum,0),MATCH(J$1,Districts,0))*'Blend Sheet'!$K83)+(INDEX(ItemCosts,MATCH('Blend Sheet'!$L$4,ItemNum,0),MATCH(J$1,Districts,0))*'Blend Sheet'!$L83)+(INDEX(ItemCosts,MATCH('Blend Sheet'!$M$4,ItemNum,0),MATCH(J$1,Districts,0))*'Blend Sheet'!$M83)+(INDEX(ItemCosts,MATCH('Blend Sheet'!$N$4,ItemNum,0),MATCH(J$1,Districts,0))*'Blend Sheet'!$N83)+(INDEX(ItemCosts,MATCH('Blend Sheet'!$O$4,ItemNum,0),MATCH(J$1,Districts,0))*'Blend Sheet'!$O83)+(INDEX(ItemCosts,MATCH('Blend Sheet'!$P$4,ItemNum,0),MATCH(J$1,Districts,0))*'Blend Sheet'!$P83)+(INDEX(ItemCosts,MATCH('Blend Sheet'!$Q$4,ItemNum,0),MATCH(J$1,Districts,0))*'Blend Sheet'!$Q83)+(INDEX(ItemCosts,MATCH('Blend Sheet'!$R$4,ItemNum,0),MATCH(J$1,Districts,0))*'Blend Sheet'!$R83)+(INDEX(ItemCosts,MATCH('Blend Sheet'!$S$4,ItemNum,0),MATCH(J$1,Districts,0))*'Blend Sheet'!$S83)+(INDEX(ItemCosts,MATCH('Blend Sheet'!$T$4,ItemNum,0),MATCH(J$1,Districts,0))*'Blend Sheet'!$T83)+(INDEX(ItemCosts,MATCH('Blend Sheet'!$U$4,ItemNum,0),MATCH(J$1,Districts,0))*'Blend Sheet'!$U83)+(INDEX(ItemCosts,MATCH('Blend Sheet'!$V$4,ItemNum,0),MATCH(J$1,Districts,0))*'Blend Sheet'!$V83)+(INDEX(ItemCosts,MATCH('Blend Sheet'!$W$4,ItemNum,0),MATCH(J$1,Districts,0))*'Blend Sheet'!$W83)+(INDEX(ItemCosts,MATCH('Blend Sheet'!$X$4,ItemNum,0),MATCH(J$1,Districts,0))*'Blend Sheet'!$X83)+(INDEX(ItemCosts,MATCH('Blend Sheet'!$Y$4,ItemNum,0),MATCH(J$1,Districts,0))*'Blend Sheet'!$Y83)+(INDEX(ItemCosts,MATCH('Blend Sheet'!$Z$4,ItemNum,0),MATCH(J$1,Districts,0))*'Blend Sheet'!$Z83)+(INDEX(ItemCosts,MATCH('Blend Sheet'!$AA$4,ItemNum,0),MATCH(J$1,Districts,0))*'Blend Sheet'!$AA83)+(INDEX(ItemCosts,MATCH('Blend Sheet'!$AB$4,ItemNum,0),MATCH(J$1,Districts,0))*'Blend Sheet'!$AB83)+(INDEX(ItemCosts,MATCH('Blend Sheet'!$AC$4,ItemNum,0),MATCH(J$1,Districts,0))*'Blend Sheet'!$AC83)+(INDEX(ItemCosts,MATCH('Blend Sheet'!$AD$4,ItemNum,0),MATCH(J$1,Districts,0))*'Blend Sheet'!$AD83)+(INDEX(ItemCosts,MATCH('Blend Sheet'!$AE$4,ItemNum,0),MATCH(J$1,Districts,0))*'Blend Sheet'!$AE83)+(INDEX(ItemCosts,MATCH('Blend Sheet'!$AF$4,ItemNum,0),MATCH(J$1,Districts,0))*'Blend Sheet'!$AF83)+(INDEX(ItemCosts,MATCH('Blend Sheet'!$AG$4,ItemNum,0),MATCH(J$1,Districts,0))*'Blend Sheet'!$AG83)+(INDEX(ItemCosts,MATCH('Blend Sheet'!$AH$4,ItemNum,0),MATCH(J$1,Districts,0))*'Blend Sheet'!$AH83)+(INDEX(ItemCosts,MATCH('Blend Sheet'!$AI$4,ItemNum,0),MATCH(J$1,Districts,0))*'Blend Sheet'!$AI83)+(INDEX(ItemCosts,MATCH('Blend Sheet'!$AJ$4,ItemNum,0),MATCH(J$1,Districts,0))*'Blend Sheet'!$AJ83)+(INDEX(ItemCosts,MATCH('Blend Sheet'!$AK$4,ItemNum,0),MATCH(J$1,Districts,0))*'Blend Sheet'!$AK83)+(INDEX(ItemCosts,MATCH('Blend Sheet'!$AL$4,ItemNum,0),MATCH(J$1,Districts,0))*'Blend Sheet'!$AL83)+(INDEX(ItemCosts,MATCH('Blend Sheet'!$AM$4,ItemNum,0),MATCH(J$1,Districts,0))*'Blend Sheet'!$AM83)+(INDEX(ItemCosts,MATCH('Blend Sheet'!$AN$4,ItemNum,0),MATCH(J$1,Districts,0))*'Blend Sheet'!$AN83)+(INDEX(ItemCosts,MATCH('Blend Sheet'!$AO$4,ItemNum,0),MATCH(J$1,Districts,0))*'Blend Sheet'!$AO83)+(INDEX(ItemCosts,MATCH('Blend Sheet'!$AP$4,ItemNum,0),MATCH(J$1,Districts,0))*'Blend Sheet'!$AP83)+(INDEX(ItemCosts,MATCH('Blend Sheet'!$AQ$4,ItemNum,0),MATCH(J$1,Districts,0))*'Blend Sheet'!$AQ83)+(INDEX(ItemCosts,MATCH('Blend Sheet'!$AR$4,ItemNum,0),MATCH(J$1,Districts,0))*'Blend Sheet'!$AR83)+(INDEX(ItemCosts,MATCH('Blend Sheet'!$AS$4,ItemNum,0),MATCH(J$1,Districts,0))*'Blend Sheet'!$AS83)</f>
        <v>#N/A</v>
      </c>
      <c r="K80" s="5" t="e">
        <f>(INDEX(ItemCosts,MATCH('Blend Sheet'!$C$4,ItemNum,0),MATCH(K$1,Districts,0))*'Blend Sheet'!$C83)+(INDEX(ItemCosts,MATCH('Blend Sheet'!$D$4,ItemNum,0),MATCH(K$1,Districts,0))*'Blend Sheet'!$D83)+(INDEX(ItemCosts,MATCH('Blend Sheet'!$E$4,ItemNum,0),MATCH(K$1,Districts,0))*'Blend Sheet'!$E83)+(INDEX(ItemCosts,MATCH('Blend Sheet'!$F$4,ItemNum,0),MATCH(K$1,Districts,0))*'Blend Sheet'!$F83)+(INDEX(ItemCosts,MATCH('Blend Sheet'!$G$4,ItemNum,0),MATCH(K$1,Districts,0))*'Blend Sheet'!$G83)+(INDEX(ItemCosts,MATCH('Blend Sheet'!$H$4,ItemNum,0),MATCH(K$1,Districts,0))*'Blend Sheet'!$H83)+(INDEX(ItemCosts,MATCH('Blend Sheet'!$I$4,ItemNum,0),MATCH(K$1,Districts,0))*'Blend Sheet'!$I83)+(INDEX(ItemCosts,MATCH('Blend Sheet'!$J$4,ItemNum,0),MATCH(K$1,Districts,0))*'Blend Sheet'!$J83)+(INDEX(ItemCosts,MATCH('Blend Sheet'!$K$4,ItemNum,0),MATCH(K$1,Districts,0))*'Blend Sheet'!$K83)+(INDEX(ItemCosts,MATCH('Blend Sheet'!$L$4,ItemNum,0),MATCH(K$1,Districts,0))*'Blend Sheet'!$L83)+(INDEX(ItemCosts,MATCH('Blend Sheet'!$M$4,ItemNum,0),MATCH(K$1,Districts,0))*'Blend Sheet'!$M83)+(INDEX(ItemCosts,MATCH('Blend Sheet'!$N$4,ItemNum,0),MATCH(K$1,Districts,0))*'Blend Sheet'!$N83)+(INDEX(ItemCosts,MATCH('Blend Sheet'!$O$4,ItemNum,0),MATCH(K$1,Districts,0))*'Blend Sheet'!$O83)+(INDEX(ItemCosts,MATCH('Blend Sheet'!$P$4,ItemNum,0),MATCH(K$1,Districts,0))*'Blend Sheet'!$P83)+(INDEX(ItemCosts,MATCH('Blend Sheet'!$Q$4,ItemNum,0),MATCH(K$1,Districts,0))*'Blend Sheet'!$Q83)+(INDEX(ItemCosts,MATCH('Blend Sheet'!$R$4,ItemNum,0),MATCH(K$1,Districts,0))*'Blend Sheet'!$R83)+(INDEX(ItemCosts,MATCH('Blend Sheet'!$S$4,ItemNum,0),MATCH(K$1,Districts,0))*'Blend Sheet'!$S83)+(INDEX(ItemCosts,MATCH('Blend Sheet'!$T$4,ItemNum,0),MATCH(K$1,Districts,0))*'Blend Sheet'!$T83)+(INDEX(ItemCosts,MATCH('Blend Sheet'!$U$4,ItemNum,0),MATCH(K$1,Districts,0))*'Blend Sheet'!$U83)+(INDEX(ItemCosts,MATCH('Blend Sheet'!$V$4,ItemNum,0),MATCH(K$1,Districts,0))*'Blend Sheet'!$V83)+(INDEX(ItemCosts,MATCH('Blend Sheet'!$W$4,ItemNum,0),MATCH(K$1,Districts,0))*'Blend Sheet'!$W83)+(INDEX(ItemCosts,MATCH('Blend Sheet'!$X$4,ItemNum,0),MATCH(K$1,Districts,0))*'Blend Sheet'!$X83)+(INDEX(ItemCosts,MATCH('Blend Sheet'!$Y$4,ItemNum,0),MATCH(K$1,Districts,0))*'Blend Sheet'!$Y83)+(INDEX(ItemCosts,MATCH('Blend Sheet'!$Z$4,ItemNum,0),MATCH(K$1,Districts,0))*'Blend Sheet'!$Z83)+(INDEX(ItemCosts,MATCH('Blend Sheet'!$AA$4,ItemNum,0),MATCH(K$1,Districts,0))*'Blend Sheet'!$AA83)+(INDEX(ItemCosts,MATCH('Blend Sheet'!$AB$4,ItemNum,0),MATCH(K$1,Districts,0))*'Blend Sheet'!$AB83)+(INDEX(ItemCosts,MATCH('Blend Sheet'!$AC$4,ItemNum,0),MATCH(K$1,Districts,0))*'Blend Sheet'!$AC83)+(INDEX(ItemCosts,MATCH('Blend Sheet'!$AD$4,ItemNum,0),MATCH(K$1,Districts,0))*'Blend Sheet'!$AD83)+(INDEX(ItemCosts,MATCH('Blend Sheet'!$AE$4,ItemNum,0),MATCH(K$1,Districts,0))*'Blend Sheet'!$AE83)+(INDEX(ItemCosts,MATCH('Blend Sheet'!$AF$4,ItemNum,0),MATCH(K$1,Districts,0))*'Blend Sheet'!$AF83)+(INDEX(ItemCosts,MATCH('Blend Sheet'!$AG$4,ItemNum,0),MATCH(K$1,Districts,0))*'Blend Sheet'!$AG83)+(INDEX(ItemCosts,MATCH('Blend Sheet'!$AH$4,ItemNum,0),MATCH(K$1,Districts,0))*'Blend Sheet'!$AH83)+(INDEX(ItemCosts,MATCH('Blend Sheet'!$AI$4,ItemNum,0),MATCH(K$1,Districts,0))*'Blend Sheet'!$AI83)+(INDEX(ItemCosts,MATCH('Blend Sheet'!$AJ$4,ItemNum,0),MATCH(K$1,Districts,0))*'Blend Sheet'!$AJ83)+(INDEX(ItemCosts,MATCH('Blend Sheet'!$AK$4,ItemNum,0),MATCH(K$1,Districts,0))*'Blend Sheet'!$AK83)+(INDEX(ItemCosts,MATCH('Blend Sheet'!$AL$4,ItemNum,0),MATCH(K$1,Districts,0))*'Blend Sheet'!$AL83)+(INDEX(ItemCosts,MATCH('Blend Sheet'!$AM$4,ItemNum,0),MATCH(K$1,Districts,0))*'Blend Sheet'!$AM83)+(INDEX(ItemCosts,MATCH('Blend Sheet'!$AN$4,ItemNum,0),MATCH(K$1,Districts,0))*'Blend Sheet'!$AN83)+(INDEX(ItemCosts,MATCH('Blend Sheet'!$AO$4,ItemNum,0),MATCH(K$1,Districts,0))*'Blend Sheet'!$AO83)+(INDEX(ItemCosts,MATCH('Blend Sheet'!$AP$4,ItemNum,0),MATCH(K$1,Districts,0))*'Blend Sheet'!$AP83)+(INDEX(ItemCosts,MATCH('Blend Sheet'!$AQ$4,ItemNum,0),MATCH(K$1,Districts,0))*'Blend Sheet'!$AQ83)+(INDEX(ItemCosts,MATCH('Blend Sheet'!$AR$4,ItemNum,0),MATCH(K$1,Districts,0))*'Blend Sheet'!$AR83)+(INDEX(ItemCosts,MATCH('Blend Sheet'!$AS$4,ItemNum,0),MATCH(K$1,Districts,0))*'Blend Sheet'!$AS83)</f>
        <v>#N/A</v>
      </c>
      <c r="L80" s="5" t="e">
        <f>(INDEX(ItemCosts,MATCH('Blend Sheet'!$C$4,ItemNum,0),MATCH(L$1,Districts,0))*'Blend Sheet'!$C83)+(INDEX(ItemCosts,MATCH('Blend Sheet'!$D$4,ItemNum,0),MATCH(L$1,Districts,0))*'Blend Sheet'!$D83)+(INDEX(ItemCosts,MATCH('Blend Sheet'!$E$4,ItemNum,0),MATCH(L$1,Districts,0))*'Blend Sheet'!$E83)+(INDEX(ItemCosts,MATCH('Blend Sheet'!$F$4,ItemNum,0),MATCH(L$1,Districts,0))*'Blend Sheet'!$F83)+(INDEX(ItemCosts,MATCH('Blend Sheet'!$G$4,ItemNum,0),MATCH(L$1,Districts,0))*'Blend Sheet'!$G83)+(INDEX(ItemCosts,MATCH('Blend Sheet'!$H$4,ItemNum,0),MATCH(L$1,Districts,0))*'Blend Sheet'!$H83)+(INDEX(ItemCosts,MATCH('Blend Sheet'!$I$4,ItemNum,0),MATCH(L$1,Districts,0))*'Blend Sheet'!$I83)+(INDEX(ItemCosts,MATCH('Blend Sheet'!$J$4,ItemNum,0),MATCH(L$1,Districts,0))*'Blend Sheet'!$J83)+(INDEX(ItemCosts,MATCH('Blend Sheet'!$K$4,ItemNum,0),MATCH(L$1,Districts,0))*'Blend Sheet'!$K83)+(INDEX(ItemCosts,MATCH('Blend Sheet'!$L$4,ItemNum,0),MATCH(L$1,Districts,0))*'Blend Sheet'!$L83)+(INDEX(ItemCosts,MATCH('Blend Sheet'!$M$4,ItemNum,0),MATCH(L$1,Districts,0))*'Blend Sheet'!$M83)+(INDEX(ItemCosts,MATCH('Blend Sheet'!$N$4,ItemNum,0),MATCH(L$1,Districts,0))*'Blend Sheet'!$N83)+(INDEX(ItemCosts,MATCH('Blend Sheet'!$O$4,ItemNum,0),MATCH(L$1,Districts,0))*'Blend Sheet'!$O83)+(INDEX(ItemCosts,MATCH('Blend Sheet'!$P$4,ItemNum,0),MATCH(L$1,Districts,0))*'Blend Sheet'!$P83)+(INDEX(ItemCosts,MATCH('Blend Sheet'!$Q$4,ItemNum,0),MATCH(L$1,Districts,0))*'Blend Sheet'!$Q83)+(INDEX(ItemCosts,MATCH('Blend Sheet'!$R$4,ItemNum,0),MATCH(L$1,Districts,0))*'Blend Sheet'!$R83)+(INDEX(ItemCosts,MATCH('Blend Sheet'!$S$4,ItemNum,0),MATCH(L$1,Districts,0))*'Blend Sheet'!$S83)+(INDEX(ItemCosts,MATCH('Blend Sheet'!$T$4,ItemNum,0),MATCH(L$1,Districts,0))*'Blend Sheet'!$T83)+(INDEX(ItemCosts,MATCH('Blend Sheet'!$U$4,ItemNum,0),MATCH(L$1,Districts,0))*'Blend Sheet'!$U83)+(INDEX(ItemCosts,MATCH('Blend Sheet'!$V$4,ItemNum,0),MATCH(L$1,Districts,0))*'Blend Sheet'!$V83)+(INDEX(ItemCosts,MATCH('Blend Sheet'!$W$4,ItemNum,0),MATCH(L$1,Districts,0))*'Blend Sheet'!$W83)+(INDEX(ItemCosts,MATCH('Blend Sheet'!$X$4,ItemNum,0),MATCH(L$1,Districts,0))*'Blend Sheet'!$X83)+(INDEX(ItemCosts,MATCH('Blend Sheet'!$Y$4,ItemNum,0),MATCH(L$1,Districts,0))*'Blend Sheet'!$Y83)+(INDEX(ItemCosts,MATCH('Blend Sheet'!$Z$4,ItemNum,0),MATCH(L$1,Districts,0))*'Blend Sheet'!$Z83)+(INDEX(ItemCosts,MATCH('Blend Sheet'!$AA$4,ItemNum,0),MATCH(L$1,Districts,0))*'Blend Sheet'!$AA83)+(INDEX(ItemCosts,MATCH('Blend Sheet'!$AB$4,ItemNum,0),MATCH(L$1,Districts,0))*'Blend Sheet'!$AB83)+(INDEX(ItemCosts,MATCH('Blend Sheet'!$AC$4,ItemNum,0),MATCH(L$1,Districts,0))*'Blend Sheet'!$AC83)+(INDEX(ItemCosts,MATCH('Blend Sheet'!$AD$4,ItemNum,0),MATCH(L$1,Districts,0))*'Blend Sheet'!$AD83)+(INDEX(ItemCosts,MATCH('Blend Sheet'!$AE$4,ItemNum,0),MATCH(L$1,Districts,0))*'Blend Sheet'!$AE83)+(INDEX(ItemCosts,MATCH('Blend Sheet'!$AF$4,ItemNum,0),MATCH(L$1,Districts,0))*'Blend Sheet'!$AF83)+(INDEX(ItemCosts,MATCH('Blend Sheet'!$AG$4,ItemNum,0),MATCH(L$1,Districts,0))*'Blend Sheet'!$AG83)+(INDEX(ItemCosts,MATCH('Blend Sheet'!$AH$4,ItemNum,0),MATCH(L$1,Districts,0))*'Blend Sheet'!$AH83)+(INDEX(ItemCosts,MATCH('Blend Sheet'!$AI$4,ItemNum,0),MATCH(L$1,Districts,0))*'Blend Sheet'!$AI83)+(INDEX(ItemCosts,MATCH('Blend Sheet'!$AJ$4,ItemNum,0),MATCH(L$1,Districts,0))*'Blend Sheet'!$AJ83)+(INDEX(ItemCosts,MATCH('Blend Sheet'!$AK$4,ItemNum,0),MATCH(L$1,Districts,0))*'Blend Sheet'!$AK83)+(INDEX(ItemCosts,MATCH('Blend Sheet'!$AL$4,ItemNum,0),MATCH(L$1,Districts,0))*'Blend Sheet'!$AL83)+(INDEX(ItemCosts,MATCH('Blend Sheet'!$AM$4,ItemNum,0),MATCH(L$1,Districts,0))*'Blend Sheet'!$AM83)+(INDEX(ItemCosts,MATCH('Blend Sheet'!$AN$4,ItemNum,0),MATCH(L$1,Districts,0))*'Blend Sheet'!$AN83)+(INDEX(ItemCosts,MATCH('Blend Sheet'!$AO$4,ItemNum,0),MATCH(L$1,Districts,0))*'Blend Sheet'!$AO83)+(INDEX(ItemCosts,MATCH('Blend Sheet'!$AP$4,ItemNum,0),MATCH(L$1,Districts,0))*'Blend Sheet'!$AP83)+(INDEX(ItemCosts,MATCH('Blend Sheet'!$AQ$4,ItemNum,0),MATCH(L$1,Districts,0))*'Blend Sheet'!$AQ83)+(INDEX(ItemCosts,MATCH('Blend Sheet'!$AR$4,ItemNum,0),MATCH(L$1,Districts,0))*'Blend Sheet'!$AR83)+(INDEX(ItemCosts,MATCH('Blend Sheet'!$AS$4,ItemNum,0),MATCH(L$1,Districts,0))*'Blend Sheet'!$AS83)</f>
        <v>#N/A</v>
      </c>
      <c r="M80" s="191"/>
      <c r="N80" s="34" t="e">
        <f>D80/'Blend Sheet'!$BA83</f>
        <v>#N/A</v>
      </c>
      <c r="O80" s="34" t="e">
        <f>E80/'Blend Sheet'!$BA83</f>
        <v>#N/A</v>
      </c>
      <c r="P80" s="34" t="e">
        <f>G80/'Blend Sheet'!$BA83</f>
        <v>#N/A</v>
      </c>
      <c r="Q80" s="34" t="e">
        <f>H80/'Blend Sheet'!$BA83</f>
        <v>#N/A</v>
      </c>
      <c r="R80" s="34" t="e">
        <f>I80/'Blend Sheet'!$BA83</f>
        <v>#N/A</v>
      </c>
      <c r="S80" s="34" t="e">
        <f>J80/'Blend Sheet'!$BA83</f>
        <v>#N/A</v>
      </c>
      <c r="T80" s="34" t="e">
        <f>K80/'Blend Sheet'!$BA83</f>
        <v>#N/A</v>
      </c>
      <c r="U80" s="34" t="e">
        <f>L80/'Blend Sheet'!$BA83</f>
        <v>#N/A</v>
      </c>
    </row>
    <row r="81" spans="1:21" x14ac:dyDescent="0.25">
      <c r="A81" t="str">
        <f>'Blend Sheet'!A84</f>
        <v>SURFACEmix LW PRO</v>
      </c>
      <c r="B81" s="5" t="e">
        <f>(INDEX(ItemCosts,MATCH('Blend Sheet'!$C$4,ItemNum,0),MATCH(B$1,Districts,0))*'Blend Sheet'!$C84)+(INDEX(ItemCosts,MATCH('Blend Sheet'!$D$4,ItemNum,0),MATCH(B$1,Districts,0))*'Blend Sheet'!$D84)+(INDEX(ItemCosts,MATCH('Blend Sheet'!$E$4,ItemNum,0),MATCH(B$1,Districts,0))*'Blend Sheet'!$E84)+(INDEX(ItemCosts,MATCH('Blend Sheet'!$F$4,ItemNum,0),MATCH(B$1,Districts,0))*'Blend Sheet'!$F84)+(INDEX(ItemCosts,MATCH('Blend Sheet'!$G$4,ItemNum,0),MATCH(B$1,Districts,0))*'Blend Sheet'!$G84)+(INDEX(ItemCosts,MATCH('Blend Sheet'!$H$4,ItemNum,0),MATCH(B$1,Districts,0))*'Blend Sheet'!$H84)+(INDEX(ItemCosts,MATCH('Blend Sheet'!$I$4,ItemNum,0),MATCH(B$1,Districts,0))*'Blend Sheet'!$I84)+(INDEX(ItemCosts,MATCH('Blend Sheet'!$J$4,ItemNum,0),MATCH(B$1,Districts,0))*'Blend Sheet'!$J84)+(INDEX(ItemCosts,MATCH('Blend Sheet'!$K$4,ItemNum,0),MATCH(B$1,Districts,0))*'Blend Sheet'!$K84)+(INDEX(ItemCosts,MATCH('Blend Sheet'!$L$4,ItemNum,0),MATCH(B$1,Districts,0))*'Blend Sheet'!$L84)+(INDEX(ItemCosts,MATCH('Blend Sheet'!$M$4,ItemNum,0),MATCH(B$1,Districts,0))*'Blend Sheet'!$M84)+(INDEX(ItemCosts,MATCH('Blend Sheet'!$N$4,ItemNum,0),MATCH(B$1,Districts,0))*'Blend Sheet'!$N84)+(INDEX(ItemCosts,MATCH('Blend Sheet'!$O$4,ItemNum,0),MATCH(B$1,Districts,0))*'Blend Sheet'!$O84)+(INDEX(ItemCosts,MATCH('Blend Sheet'!$P$4,ItemNum,0),MATCH(B$1,Districts,0))*'Blend Sheet'!$P84)+(INDEX(ItemCosts,MATCH('Blend Sheet'!$Q$4,ItemNum,0),MATCH(B$1,Districts,0))*'Blend Sheet'!$Q84)+(INDEX(ItemCosts,MATCH('Blend Sheet'!$R$4,ItemNum,0),MATCH(B$1,Districts,0))*'Blend Sheet'!$R84)+(INDEX(ItemCosts,MATCH('Blend Sheet'!$S$4,ItemNum,0),MATCH(B$1,Districts,0))*'Blend Sheet'!$S84)+(INDEX(ItemCosts,MATCH('Blend Sheet'!$T$4,ItemNum,0),MATCH(B$1,Districts,0))*'Blend Sheet'!$T84)+(INDEX(ItemCosts,MATCH('Blend Sheet'!$U$4,ItemNum,0),MATCH(B$1,Districts,0))*'Blend Sheet'!$U84)+(INDEX(ItemCosts,MATCH('Blend Sheet'!$V$4,ItemNum,0),MATCH(B$1,Districts,0))*'Blend Sheet'!$V84)+(INDEX(ItemCosts,MATCH('Blend Sheet'!$W$4,ItemNum,0),MATCH(B$1,Districts,0))*'Blend Sheet'!$W84)+(INDEX(ItemCosts,MATCH('Blend Sheet'!$X$4,ItemNum,0),MATCH(B$1,Districts,0))*'Blend Sheet'!$X84)+(INDEX(ItemCosts,MATCH('Blend Sheet'!$Y$4,ItemNum,0),MATCH(B$1,Districts,0))*'Blend Sheet'!$Y84)+(INDEX(ItemCosts,MATCH('Blend Sheet'!$Z$4,ItemNum,0),MATCH(B$1,Districts,0))*'Blend Sheet'!$Z84)+(INDEX(ItemCosts,MATCH('Blend Sheet'!$AA$4,ItemNum,0),MATCH(B$1,Districts,0))*'Blend Sheet'!$AA84)+(INDEX(ItemCosts,MATCH('Blend Sheet'!$AB$4,ItemNum,0),MATCH(B$1,Districts,0))*'Blend Sheet'!$AB84)+(INDEX(ItemCosts,MATCH('Blend Sheet'!$AC$4,ItemNum,0),MATCH(B$1,Districts,0))*'Blend Sheet'!$AC84)+(INDEX(ItemCosts,MATCH('Blend Sheet'!$AD$4,ItemNum,0),MATCH(B$1,Districts,0))*'Blend Sheet'!$AD84)+(INDEX(ItemCosts,MATCH('Blend Sheet'!$AE$4,ItemNum,0),MATCH(B$1,Districts,0))*'Blend Sheet'!$AE84)+(INDEX(ItemCosts,MATCH('Blend Sheet'!$AF$4,ItemNum,0),MATCH(B$1,Districts,0))*'Blend Sheet'!$AF84)+(INDEX(ItemCosts,MATCH('Blend Sheet'!$AG$4,ItemNum,0),MATCH(B$1,Districts,0))*'Blend Sheet'!$AG84)+(INDEX(ItemCosts,MATCH('Blend Sheet'!$AH$4,ItemNum,0),MATCH(B$1,Districts,0))*'Blend Sheet'!$AH84)+(INDEX(ItemCosts,MATCH('Blend Sheet'!$AI$4,ItemNum,0),MATCH(B$1,Districts,0))*'Blend Sheet'!$AI84)+(INDEX(ItemCosts,MATCH('Blend Sheet'!$AJ$4,ItemNum,0),MATCH(B$1,Districts,0))*'Blend Sheet'!$AJ84)+(INDEX(ItemCosts,MATCH('Blend Sheet'!$AK$4,ItemNum,0),MATCH(B$1,Districts,0))*'Blend Sheet'!$AK84)+(INDEX(ItemCosts,MATCH('Blend Sheet'!$AL$4,ItemNum,0),MATCH(B$1,Districts,0))*'Blend Sheet'!$AL84)+(INDEX(ItemCosts,MATCH('Blend Sheet'!$AM$4,ItemNum,0),MATCH(B$1,Districts,0))*'Blend Sheet'!$AM84)+(INDEX(ItemCosts,MATCH('Blend Sheet'!$AN$4,ItemNum,0),MATCH(B$1,Districts,0))*'Blend Sheet'!$AN84)+(INDEX(ItemCosts,MATCH('Blend Sheet'!$AO$4,ItemNum,0),MATCH(B$1,Districts,0))*'Blend Sheet'!$AO84)+(INDEX(ItemCosts,MATCH('Blend Sheet'!$AP$4,ItemNum,0),MATCH(B$1,Districts,0))*'Blend Sheet'!$AP84)+(INDEX(ItemCosts,MATCH('Blend Sheet'!$AQ$4,ItemNum,0),MATCH(B$1,Districts,0))*'Blend Sheet'!$AQ84)+(INDEX(ItemCosts,MATCH('Blend Sheet'!$AR$4,ItemNum,0),MATCH(B$1,Districts,0))*'Blend Sheet'!$AR84)+(INDEX(ItemCosts,MATCH('Blend Sheet'!$AS$4,ItemNum,0),MATCH(B$1,Districts,0))*'Blend Sheet'!$AS84)</f>
        <v>#N/A</v>
      </c>
      <c r="C81" s="5" t="e">
        <f>(INDEX(ItemCosts,MATCH('Blend Sheet'!$C$4,ItemNum,0),MATCH(C$1,Districts,0))*'Blend Sheet'!$C84)+(INDEX(ItemCosts,MATCH('Blend Sheet'!$D$4,ItemNum,0),MATCH(C$1,Districts,0))*'Blend Sheet'!$D84)+(INDEX(ItemCosts,MATCH('Blend Sheet'!$E$4,ItemNum,0),MATCH(C$1,Districts,0))*'Blend Sheet'!$E84)+(INDEX(ItemCosts,MATCH('Blend Sheet'!$F$4,ItemNum,0),MATCH(C$1,Districts,0))*'Blend Sheet'!$F84)+(INDEX(ItemCosts,MATCH('Blend Sheet'!$G$4,ItemNum,0),MATCH(C$1,Districts,0))*'Blend Sheet'!$G84)+(INDEX(ItemCosts,MATCH('Blend Sheet'!$H$4,ItemNum,0),MATCH(C$1,Districts,0))*'Blend Sheet'!$H84)+(INDEX(ItemCosts,MATCH('Blend Sheet'!$I$4,ItemNum,0),MATCH(C$1,Districts,0))*'Blend Sheet'!$I84)+(INDEX(ItemCosts,MATCH('Blend Sheet'!$J$4,ItemNum,0),MATCH(C$1,Districts,0))*'Blend Sheet'!$J84)+(INDEX(ItemCosts,MATCH('Blend Sheet'!$K$4,ItemNum,0),MATCH(C$1,Districts,0))*'Blend Sheet'!$K84)+(INDEX(ItemCosts,MATCH('Blend Sheet'!$L$4,ItemNum,0),MATCH(C$1,Districts,0))*'Blend Sheet'!$L84)+(INDEX(ItemCosts,MATCH('Blend Sheet'!$M$4,ItemNum,0),MATCH(C$1,Districts,0))*'Blend Sheet'!$M84)+(INDEX(ItemCosts,MATCH('Blend Sheet'!$N$4,ItemNum,0),MATCH(C$1,Districts,0))*'Blend Sheet'!$N84)+(INDEX(ItemCosts,MATCH('Blend Sheet'!$O$4,ItemNum,0),MATCH(C$1,Districts,0))*'Blend Sheet'!$O84)+(INDEX(ItemCosts,MATCH('Blend Sheet'!$P$4,ItemNum,0),MATCH(C$1,Districts,0))*'Blend Sheet'!$P84)+(INDEX(ItemCosts,MATCH('Blend Sheet'!$Q$4,ItemNum,0),MATCH(C$1,Districts,0))*'Blend Sheet'!$Q84)+(INDEX(ItemCosts,MATCH('Blend Sheet'!$R$4,ItemNum,0),MATCH(C$1,Districts,0))*'Blend Sheet'!$R84)+(INDEX(ItemCosts,MATCH('Blend Sheet'!$S$4,ItemNum,0),MATCH(C$1,Districts,0))*'Blend Sheet'!$S84)+(INDEX(ItemCosts,MATCH('Blend Sheet'!$T$4,ItemNum,0),MATCH(C$1,Districts,0))*'Blend Sheet'!$T84)+(INDEX(ItemCosts,MATCH('Blend Sheet'!$U$4,ItemNum,0),MATCH(C$1,Districts,0))*'Blend Sheet'!$U84)+(INDEX(ItemCosts,MATCH('Blend Sheet'!$V$4,ItemNum,0),MATCH(C$1,Districts,0))*'Blend Sheet'!$V84)+(INDEX(ItemCosts,MATCH('Blend Sheet'!$W$4,ItemNum,0),MATCH(C$1,Districts,0))*'Blend Sheet'!$W84)+(INDEX(ItemCosts,MATCH('Blend Sheet'!$X$4,ItemNum,0),MATCH(C$1,Districts,0))*'Blend Sheet'!$X84)+(INDEX(ItemCosts,MATCH('Blend Sheet'!$Y$4,ItemNum,0),MATCH(C$1,Districts,0))*'Blend Sheet'!$Y84)+(INDEX(ItemCosts,MATCH('Blend Sheet'!$Z$4,ItemNum,0),MATCH(C$1,Districts,0))*'Blend Sheet'!$Z84)+(INDEX(ItemCosts,MATCH('Blend Sheet'!$AA$4,ItemNum,0),MATCH(C$1,Districts,0))*'Blend Sheet'!$AA84)+(INDEX(ItemCosts,MATCH('Blend Sheet'!$AB$4,ItemNum,0),MATCH(C$1,Districts,0))*'Blend Sheet'!$AB84)+(INDEX(ItemCosts,MATCH('Blend Sheet'!$AC$4,ItemNum,0),MATCH(C$1,Districts,0))*'Blend Sheet'!$AC84)+(INDEX(ItemCosts,MATCH('Blend Sheet'!$AD$4,ItemNum,0),MATCH(C$1,Districts,0))*'Blend Sheet'!$AD84)+(INDEX(ItemCosts,MATCH('Blend Sheet'!$AE$4,ItemNum,0),MATCH(C$1,Districts,0))*'Blend Sheet'!$AE84)+(INDEX(ItemCosts,MATCH('Blend Sheet'!$AF$4,ItemNum,0),MATCH(C$1,Districts,0))*'Blend Sheet'!$AF84)+(INDEX(ItemCosts,MATCH('Blend Sheet'!$AG$4,ItemNum,0),MATCH(C$1,Districts,0))*'Blend Sheet'!$AG84)+(INDEX(ItemCosts,MATCH('Blend Sheet'!$AH$4,ItemNum,0),MATCH(C$1,Districts,0))*'Blend Sheet'!$AH84)+(INDEX(ItemCosts,MATCH('Blend Sheet'!$AI$4,ItemNum,0),MATCH(C$1,Districts,0))*'Blend Sheet'!$AI84)+(INDEX(ItemCosts,MATCH('Blend Sheet'!$AJ$4,ItemNum,0),MATCH(C$1,Districts,0))*'Blend Sheet'!$AJ84)+(INDEX(ItemCosts,MATCH('Blend Sheet'!$AK$4,ItemNum,0),MATCH(C$1,Districts,0))*'Blend Sheet'!$AK84)+(INDEX(ItemCosts,MATCH('Blend Sheet'!$AL$4,ItemNum,0),MATCH(C$1,Districts,0))*'Blend Sheet'!$AL84)+(INDEX(ItemCosts,MATCH('Blend Sheet'!$AM$4,ItemNum,0),MATCH(C$1,Districts,0))*'Blend Sheet'!$AM84)+(INDEX(ItemCosts,MATCH('Blend Sheet'!$AN$4,ItemNum,0),MATCH(C$1,Districts,0))*'Blend Sheet'!$AN84)+(INDEX(ItemCosts,MATCH('Blend Sheet'!$AO$4,ItemNum,0),MATCH(C$1,Districts,0))*'Blend Sheet'!$AO84)+(INDEX(ItemCosts,MATCH('Blend Sheet'!$AP$4,ItemNum,0),MATCH(C$1,Districts,0))*'Blend Sheet'!$AP84)+(INDEX(ItemCosts,MATCH('Blend Sheet'!$AQ$4,ItemNum,0),MATCH(C$1,Districts,0))*'Blend Sheet'!$AQ84)+(INDEX(ItemCosts,MATCH('Blend Sheet'!$AR$4,ItemNum,0),MATCH(C$1,Districts,0))*'Blend Sheet'!$AR84)+(INDEX(ItemCosts,MATCH('Blend Sheet'!$AS$4,ItemNum,0),MATCH(C$1,Districts,0))*'Blend Sheet'!$AS84)</f>
        <v>#N/A</v>
      </c>
      <c r="D81" s="5" t="e">
        <f>(INDEX(ItemCosts,MATCH('Blend Sheet'!$C$4,ItemNum,0),MATCH(D$1,Districts,0))*'Blend Sheet'!$C84)+(INDEX(ItemCosts,MATCH('Blend Sheet'!$D$4,ItemNum,0),MATCH(D$1,Districts,0))*'Blend Sheet'!$D84)+(INDEX(ItemCosts,MATCH('Blend Sheet'!$E$4,ItemNum,0),MATCH(D$1,Districts,0))*'Blend Sheet'!$E84)+(INDEX(ItemCosts,MATCH('Blend Sheet'!$F$4,ItemNum,0),MATCH(D$1,Districts,0))*'Blend Sheet'!$F84)+(INDEX(ItemCosts,MATCH('Blend Sheet'!$G$4,ItemNum,0),MATCH(D$1,Districts,0))*'Blend Sheet'!$G84)+(INDEX(ItemCosts,MATCH('Blend Sheet'!$H$4,ItemNum,0),MATCH(D$1,Districts,0))*'Blend Sheet'!$H84)+(INDEX(ItemCosts,MATCH('Blend Sheet'!$I$4,ItemNum,0),MATCH(D$1,Districts,0))*'Blend Sheet'!$I84)+(INDEX(ItemCosts,MATCH('Blend Sheet'!$J$4,ItemNum,0),MATCH(D$1,Districts,0))*'Blend Sheet'!$J84)+(INDEX(ItemCosts,MATCH('Blend Sheet'!$K$4,ItemNum,0),MATCH(D$1,Districts,0))*'Blend Sheet'!$K84)+(INDEX(ItemCosts,MATCH('Blend Sheet'!$L$4,ItemNum,0),MATCH(D$1,Districts,0))*'Blend Sheet'!$L84)+(INDEX(ItemCosts,MATCH('Blend Sheet'!$M$4,ItemNum,0),MATCH(D$1,Districts,0))*'Blend Sheet'!$M84)+(INDEX(ItemCosts,MATCH('Blend Sheet'!$N$4,ItemNum,0),MATCH(D$1,Districts,0))*'Blend Sheet'!$N84)+(INDEX(ItemCosts,MATCH('Blend Sheet'!$O$4,ItemNum,0),MATCH(D$1,Districts,0))*'Blend Sheet'!$O84)+(INDEX(ItemCosts,MATCH('Blend Sheet'!$P$4,ItemNum,0),MATCH(D$1,Districts,0))*'Blend Sheet'!$P84)+(INDEX(ItemCosts,MATCH('Blend Sheet'!$Q$4,ItemNum,0),MATCH(D$1,Districts,0))*'Blend Sheet'!$Q84)+(INDEX(ItemCosts,MATCH('Blend Sheet'!$R$4,ItemNum,0),MATCH(D$1,Districts,0))*'Blend Sheet'!$R84)+(INDEX(ItemCosts,MATCH('Blend Sheet'!$S$4,ItemNum,0),MATCH(D$1,Districts,0))*'Blend Sheet'!$S84)+(INDEX(ItemCosts,MATCH('Blend Sheet'!$T$4,ItemNum,0),MATCH(D$1,Districts,0))*'Blend Sheet'!$T84)+(INDEX(ItemCosts,MATCH('Blend Sheet'!$U$4,ItemNum,0),MATCH(D$1,Districts,0))*'Blend Sheet'!$U84)+(INDEX(ItemCosts,MATCH('Blend Sheet'!$V$4,ItemNum,0),MATCH(D$1,Districts,0))*'Blend Sheet'!$V84)+(INDEX(ItemCosts,MATCH('Blend Sheet'!$W$4,ItemNum,0),MATCH(D$1,Districts,0))*'Blend Sheet'!$W84)+(INDEX(ItemCosts,MATCH('Blend Sheet'!$X$4,ItemNum,0),MATCH(D$1,Districts,0))*'Blend Sheet'!$X84)+(INDEX(ItemCosts,MATCH('Blend Sheet'!$Y$4,ItemNum,0),MATCH(D$1,Districts,0))*'Blend Sheet'!$Y84)+(INDEX(ItemCosts,MATCH('Blend Sheet'!$Z$4,ItemNum,0),MATCH(D$1,Districts,0))*'Blend Sheet'!$Z84)+(INDEX(ItemCosts,MATCH('Blend Sheet'!$AA$4,ItemNum,0),MATCH(D$1,Districts,0))*'Blend Sheet'!$AA84)+(INDEX(ItemCosts,MATCH('Blend Sheet'!$AB$4,ItemNum,0),MATCH(D$1,Districts,0))*'Blend Sheet'!$AB84)+(INDEX(ItemCosts,MATCH('Blend Sheet'!$AC$4,ItemNum,0),MATCH(D$1,Districts,0))*'Blend Sheet'!$AC84)+(INDEX(ItemCosts,MATCH('Blend Sheet'!$AD$4,ItemNum,0),MATCH(D$1,Districts,0))*'Blend Sheet'!$AD84)+(INDEX(ItemCosts,MATCH('Blend Sheet'!$AE$4,ItemNum,0),MATCH(D$1,Districts,0))*'Blend Sheet'!$AE84)+(INDEX(ItemCosts,MATCH('Blend Sheet'!$AF$4,ItemNum,0),MATCH(D$1,Districts,0))*'Blend Sheet'!$AF84)+(INDEX(ItemCosts,MATCH('Blend Sheet'!$AG$4,ItemNum,0),MATCH(D$1,Districts,0))*'Blend Sheet'!$AG84)+(INDEX(ItemCosts,MATCH('Blend Sheet'!$AH$4,ItemNum,0),MATCH(D$1,Districts,0))*'Blend Sheet'!$AH84)+(INDEX(ItemCosts,MATCH('Blend Sheet'!$AI$4,ItemNum,0),MATCH(D$1,Districts,0))*'Blend Sheet'!$AI84)+(INDEX(ItemCosts,MATCH('Blend Sheet'!$AJ$4,ItemNum,0),MATCH(D$1,Districts,0))*'Blend Sheet'!$AJ84)+(INDEX(ItemCosts,MATCH('Blend Sheet'!$AK$4,ItemNum,0),MATCH(D$1,Districts,0))*'Blend Sheet'!$AK84)+(INDEX(ItemCosts,MATCH('Blend Sheet'!$AL$4,ItemNum,0),MATCH(D$1,Districts,0))*'Blend Sheet'!$AL84)+(INDEX(ItemCosts,MATCH('Blend Sheet'!$AM$4,ItemNum,0),MATCH(D$1,Districts,0))*'Blend Sheet'!$AM84)+(INDEX(ItemCosts,MATCH('Blend Sheet'!$AN$4,ItemNum,0),MATCH(D$1,Districts,0))*'Blend Sheet'!$AN84)+(INDEX(ItemCosts,MATCH('Blend Sheet'!$AO$4,ItemNum,0),MATCH(D$1,Districts,0))*'Blend Sheet'!$AO84)+(INDEX(ItemCosts,MATCH('Blend Sheet'!$AP$4,ItemNum,0),MATCH(D$1,Districts,0))*'Blend Sheet'!$AP84)+(INDEX(ItemCosts,MATCH('Blend Sheet'!$AQ$4,ItemNum,0),MATCH(D$1,Districts,0))*'Blend Sheet'!$AQ84)+(INDEX(ItemCosts,MATCH('Blend Sheet'!$AR$4,ItemNum,0),MATCH(D$1,Districts,0))*'Blend Sheet'!$AR84)+(INDEX(ItemCosts,MATCH('Blend Sheet'!$AS$4,ItemNum,0),MATCH(D$1,Districts,0))*'Blend Sheet'!$AS84)</f>
        <v>#N/A</v>
      </c>
      <c r="E81" s="5" t="e">
        <f>(INDEX(ItemCosts,MATCH('Blend Sheet'!$C$4,ItemNum,0),MATCH(E$1,Districts,0))*'Blend Sheet'!$C84)+(INDEX(ItemCosts,MATCH('Blend Sheet'!$D$4,ItemNum,0),MATCH(E$1,Districts,0))*'Blend Sheet'!$D84)+(INDEX(ItemCosts,MATCH('Blend Sheet'!$E$4,ItemNum,0),MATCH(E$1,Districts,0))*'Blend Sheet'!$E84)+(INDEX(ItemCosts,MATCH('Blend Sheet'!$F$4,ItemNum,0),MATCH(E$1,Districts,0))*'Blend Sheet'!$F84)+(INDEX(ItemCosts,MATCH('Blend Sheet'!$G$4,ItemNum,0),MATCH(E$1,Districts,0))*'Blend Sheet'!$G84)+(INDEX(ItemCosts,MATCH('Blend Sheet'!$H$4,ItemNum,0),MATCH(E$1,Districts,0))*'Blend Sheet'!$H84)+(INDEX(ItemCosts,MATCH('Blend Sheet'!$I$4,ItemNum,0),MATCH(E$1,Districts,0))*'Blend Sheet'!$I84)+(INDEX(ItemCosts,MATCH('Blend Sheet'!$J$4,ItemNum,0),MATCH(E$1,Districts,0))*'Blend Sheet'!$J84)+(INDEX(ItemCosts,MATCH('Blend Sheet'!$K$4,ItemNum,0),MATCH(E$1,Districts,0))*'Blend Sheet'!$K84)+(INDEX(ItemCosts,MATCH('Blend Sheet'!$L$4,ItemNum,0),MATCH(E$1,Districts,0))*'Blend Sheet'!$L84)+(INDEX(ItemCosts,MATCH('Blend Sheet'!$M$4,ItemNum,0),MATCH(E$1,Districts,0))*'Blend Sheet'!$M84)+(INDEX(ItemCosts,MATCH('Blend Sheet'!$N$4,ItemNum,0),MATCH(E$1,Districts,0))*'Blend Sheet'!$N84)+(INDEX(ItemCosts,MATCH('Blend Sheet'!$O$4,ItemNum,0),MATCH(E$1,Districts,0))*'Blend Sheet'!$O84)+(INDEX(ItemCosts,MATCH('Blend Sheet'!$P$4,ItemNum,0),MATCH(E$1,Districts,0))*'Blend Sheet'!$P84)+(INDEX(ItemCosts,MATCH('Blend Sheet'!$Q$4,ItemNum,0),MATCH(E$1,Districts,0))*'Blend Sheet'!$Q84)+(INDEX(ItemCosts,MATCH('Blend Sheet'!$R$4,ItemNum,0),MATCH(E$1,Districts,0))*'Blend Sheet'!$R84)+(INDEX(ItemCosts,MATCH('Blend Sheet'!$S$4,ItemNum,0),MATCH(E$1,Districts,0))*'Blend Sheet'!$S84)+(INDEX(ItemCosts,MATCH('Blend Sheet'!$T$4,ItemNum,0),MATCH(E$1,Districts,0))*'Blend Sheet'!$T84)+(INDEX(ItemCosts,MATCH('Blend Sheet'!$U$4,ItemNum,0),MATCH(E$1,Districts,0))*'Blend Sheet'!$U84)+(INDEX(ItemCosts,MATCH('Blend Sheet'!$V$4,ItemNum,0),MATCH(E$1,Districts,0))*'Blend Sheet'!$V84)+(INDEX(ItemCosts,MATCH('Blend Sheet'!$W$4,ItemNum,0),MATCH(E$1,Districts,0))*'Blend Sheet'!$W84)+(INDEX(ItemCosts,MATCH('Blend Sheet'!$X$4,ItemNum,0),MATCH(E$1,Districts,0))*'Blend Sheet'!$X84)+(INDEX(ItemCosts,MATCH('Blend Sheet'!$Y$4,ItemNum,0),MATCH(E$1,Districts,0))*'Blend Sheet'!$Y84)+(INDEX(ItemCosts,MATCH('Blend Sheet'!$Z$4,ItemNum,0),MATCH(E$1,Districts,0))*'Blend Sheet'!$Z84)+(INDEX(ItemCosts,MATCH('Blend Sheet'!$AA$4,ItemNum,0),MATCH(E$1,Districts,0))*'Blend Sheet'!$AA84)+(INDEX(ItemCosts,MATCH('Blend Sheet'!$AB$4,ItemNum,0),MATCH(E$1,Districts,0))*'Blend Sheet'!$AB84)+(INDEX(ItemCosts,MATCH('Blend Sheet'!$AC$4,ItemNum,0),MATCH(E$1,Districts,0))*'Blend Sheet'!$AC84)+(INDEX(ItemCosts,MATCH('Blend Sheet'!$AD$4,ItemNum,0),MATCH(E$1,Districts,0))*'Blend Sheet'!$AD84)+(INDEX(ItemCosts,MATCH('Blend Sheet'!$AE$4,ItemNum,0),MATCH(E$1,Districts,0))*'Blend Sheet'!$AE84)+(INDEX(ItemCosts,MATCH('Blend Sheet'!$AF$4,ItemNum,0),MATCH(E$1,Districts,0))*'Blend Sheet'!$AF84)+(INDEX(ItemCosts,MATCH('Blend Sheet'!$AG$4,ItemNum,0),MATCH(E$1,Districts,0))*'Blend Sheet'!$AG84)+(INDEX(ItemCosts,MATCH('Blend Sheet'!$AH$4,ItemNum,0),MATCH(E$1,Districts,0))*'Blend Sheet'!$AH84)+(INDEX(ItemCosts,MATCH('Blend Sheet'!$AI$4,ItemNum,0),MATCH(E$1,Districts,0))*'Blend Sheet'!$AI84)+(INDEX(ItemCosts,MATCH('Blend Sheet'!$AJ$4,ItemNum,0),MATCH(E$1,Districts,0))*'Blend Sheet'!$AJ84)+(INDEX(ItemCosts,MATCH('Blend Sheet'!$AK$4,ItemNum,0),MATCH(E$1,Districts,0))*'Blend Sheet'!$AK84)+(INDEX(ItemCosts,MATCH('Blend Sheet'!$AL$4,ItemNum,0),MATCH(E$1,Districts,0))*'Blend Sheet'!$AL84)+(INDEX(ItemCosts,MATCH('Blend Sheet'!$AM$4,ItemNum,0),MATCH(E$1,Districts,0))*'Blend Sheet'!$AM84)+(INDEX(ItemCosts,MATCH('Blend Sheet'!$AN$4,ItemNum,0),MATCH(E$1,Districts,0))*'Blend Sheet'!$AN84)+(INDEX(ItemCosts,MATCH('Blend Sheet'!$AO$4,ItemNum,0),MATCH(E$1,Districts,0))*'Blend Sheet'!$AO84)+(INDEX(ItemCosts,MATCH('Blend Sheet'!$AP$4,ItemNum,0),MATCH(E$1,Districts,0))*'Blend Sheet'!$AP84)+(INDEX(ItemCosts,MATCH('Blend Sheet'!$AQ$4,ItemNum,0),MATCH(E$1,Districts,0))*'Blend Sheet'!$AQ84)+(INDEX(ItemCosts,MATCH('Blend Sheet'!$AR$4,ItemNum,0),MATCH(E$1,Districts,0))*'Blend Sheet'!$AR84)+(INDEX(ItemCosts,MATCH('Blend Sheet'!$AS$4,ItemNum,0),MATCH(E$1,Districts,0))*'Blend Sheet'!$AS84)</f>
        <v>#N/A</v>
      </c>
      <c r="F81" s="5" t="e">
        <f>(INDEX(ItemCosts,MATCH('Blend Sheet'!$C$4,ItemNum,0),MATCH(F$1,Districts,0))*'Blend Sheet'!$C84)+(INDEX(ItemCosts,MATCH('Blend Sheet'!$D$4,ItemNum,0),MATCH(F$1,Districts,0))*'Blend Sheet'!$D84)+(INDEX(ItemCosts,MATCH('Blend Sheet'!$E$4,ItemNum,0),MATCH(F$1,Districts,0))*'Blend Sheet'!$E84)+(INDEX(ItemCosts,MATCH('Blend Sheet'!$F$4,ItemNum,0),MATCH(F$1,Districts,0))*'Blend Sheet'!$F84)+(INDEX(ItemCosts,MATCH('Blend Sheet'!$G$4,ItemNum,0),MATCH(F$1,Districts,0))*'Blend Sheet'!$G84)+(INDEX(ItemCosts,MATCH('Blend Sheet'!$H$4,ItemNum,0),MATCH(F$1,Districts,0))*'Blend Sheet'!$H84)+(INDEX(ItemCosts,MATCH('Blend Sheet'!$I$4,ItemNum,0),MATCH(F$1,Districts,0))*'Blend Sheet'!$I84)+(INDEX(ItemCosts,MATCH('Blend Sheet'!$J$4,ItemNum,0),MATCH(F$1,Districts,0))*'Blend Sheet'!$J84)+(INDEX(ItemCosts,MATCH('Blend Sheet'!$K$4,ItemNum,0),MATCH(F$1,Districts,0))*'Blend Sheet'!$K84)+(INDEX(ItemCosts,MATCH('Blend Sheet'!$L$4,ItemNum,0),MATCH(F$1,Districts,0))*'Blend Sheet'!$L84)+(INDEX(ItemCosts,MATCH('Blend Sheet'!$M$4,ItemNum,0),MATCH(F$1,Districts,0))*'Blend Sheet'!$M84)+(INDEX(ItemCosts,MATCH('Blend Sheet'!$N$4,ItemNum,0),MATCH(F$1,Districts,0))*'Blend Sheet'!$N84)+(INDEX(ItemCosts,MATCH('Blend Sheet'!$O$4,ItemNum,0),MATCH(F$1,Districts,0))*'Blend Sheet'!$O84)+(INDEX(ItemCosts,MATCH('Blend Sheet'!$P$4,ItemNum,0),MATCH(F$1,Districts,0))*'Blend Sheet'!$P84)+(INDEX(ItemCosts,MATCH('Blend Sheet'!$Q$4,ItemNum,0),MATCH(F$1,Districts,0))*'Blend Sheet'!$Q84)+(INDEX(ItemCosts,MATCH('Blend Sheet'!$R$4,ItemNum,0),MATCH(F$1,Districts,0))*'Blend Sheet'!$R84)+(INDEX(ItemCosts,MATCH('Blend Sheet'!$S$4,ItemNum,0),MATCH(F$1,Districts,0))*'Blend Sheet'!$S84)+(INDEX(ItemCosts,MATCH('Blend Sheet'!$T$4,ItemNum,0),MATCH(F$1,Districts,0))*'Blend Sheet'!$T84)+(INDEX(ItemCosts,MATCH('Blend Sheet'!$U$4,ItemNum,0),MATCH(F$1,Districts,0))*'Blend Sheet'!$U84)+(INDEX(ItemCosts,MATCH('Blend Sheet'!$V$4,ItemNum,0),MATCH(F$1,Districts,0))*'Blend Sheet'!$V84)+(INDEX(ItemCosts,MATCH('Blend Sheet'!$W$4,ItemNum,0),MATCH(F$1,Districts,0))*'Blend Sheet'!$W84)+(INDEX(ItemCosts,MATCH('Blend Sheet'!$X$4,ItemNum,0),MATCH(F$1,Districts,0))*'Blend Sheet'!$X84)+(INDEX(ItemCosts,MATCH('Blend Sheet'!$Y$4,ItemNum,0),MATCH(F$1,Districts,0))*'Blend Sheet'!$Y84)+(INDEX(ItemCosts,MATCH('Blend Sheet'!$Z$4,ItemNum,0),MATCH(F$1,Districts,0))*'Blend Sheet'!$Z84)+(INDEX(ItemCosts,MATCH('Blend Sheet'!$AA$4,ItemNum,0),MATCH(F$1,Districts,0))*'Blend Sheet'!$AA84)+(INDEX(ItemCosts,MATCH('Blend Sheet'!$AB$4,ItemNum,0),MATCH(F$1,Districts,0))*'Blend Sheet'!$AB84)+(INDEX(ItemCosts,MATCH('Blend Sheet'!$AC$4,ItemNum,0),MATCH(F$1,Districts,0))*'Blend Sheet'!$AC84)+(INDEX(ItemCosts,MATCH('Blend Sheet'!$AD$4,ItemNum,0),MATCH(F$1,Districts,0))*'Blend Sheet'!$AD84)+(INDEX(ItemCosts,MATCH('Blend Sheet'!$AE$4,ItemNum,0),MATCH(F$1,Districts,0))*'Blend Sheet'!$AE84)+(INDEX(ItemCosts,MATCH('Blend Sheet'!$AF$4,ItemNum,0),MATCH(F$1,Districts,0))*'Blend Sheet'!$AF84)+(INDEX(ItemCosts,MATCH('Blend Sheet'!$AG$4,ItemNum,0),MATCH(F$1,Districts,0))*'Blend Sheet'!$AG84)+(INDEX(ItemCosts,MATCH('Blend Sheet'!$AH$4,ItemNum,0),MATCH(F$1,Districts,0))*'Blend Sheet'!$AH84)+(INDEX(ItemCosts,MATCH('Blend Sheet'!$AI$4,ItemNum,0),MATCH(F$1,Districts,0))*'Blend Sheet'!$AI84)+(INDEX(ItemCosts,MATCH('Blend Sheet'!$AJ$4,ItemNum,0),MATCH(F$1,Districts,0))*'Blend Sheet'!$AJ84)+(INDEX(ItemCosts,MATCH('Blend Sheet'!$AK$4,ItemNum,0),MATCH(F$1,Districts,0))*'Blend Sheet'!$AK84)+(INDEX(ItemCosts,MATCH('Blend Sheet'!$AL$4,ItemNum,0),MATCH(F$1,Districts,0))*'Blend Sheet'!$AL84)+(INDEX(ItemCosts,MATCH('Blend Sheet'!$AM$4,ItemNum,0),MATCH(F$1,Districts,0))*'Blend Sheet'!$AM84)+(INDEX(ItemCosts,MATCH('Blend Sheet'!$AN$4,ItemNum,0),MATCH(F$1,Districts,0))*'Blend Sheet'!$AN84)+(INDEX(ItemCosts,MATCH('Blend Sheet'!$AO$4,ItemNum,0),MATCH(F$1,Districts,0))*'Blend Sheet'!$AO84)+(INDEX(ItemCosts,MATCH('Blend Sheet'!$AP$4,ItemNum,0),MATCH(F$1,Districts,0))*'Blend Sheet'!$AP84)+(INDEX(ItemCosts,MATCH('Blend Sheet'!$AQ$4,ItemNum,0),MATCH(F$1,Districts,0))*'Blend Sheet'!$AQ84)+(INDEX(ItemCosts,MATCH('Blend Sheet'!$AR$4,ItemNum,0),MATCH(F$1,Districts,0))*'Blend Sheet'!$AR84)+(INDEX(ItemCosts,MATCH('Blend Sheet'!$AS$4,ItemNum,0),MATCH(F$1,Districts,0))*'Blend Sheet'!$AS84)</f>
        <v>#N/A</v>
      </c>
      <c r="G81" s="5" t="e">
        <f>(INDEX(ItemCosts,MATCH('Blend Sheet'!$C$4,ItemNum,0),MATCH(G$1,Districts,0))*'Blend Sheet'!$C84)+(INDEX(ItemCosts,MATCH('Blend Sheet'!$D$4,ItemNum,0),MATCH(G$1,Districts,0))*'Blend Sheet'!$D84)+(INDEX(ItemCosts,MATCH('Blend Sheet'!$E$4,ItemNum,0),MATCH(G$1,Districts,0))*'Blend Sheet'!$E84)+(INDEX(ItemCosts,MATCH('Blend Sheet'!$F$4,ItemNum,0),MATCH(G$1,Districts,0))*'Blend Sheet'!$F84)+(INDEX(ItemCosts,MATCH('Blend Sheet'!$G$4,ItemNum,0),MATCH(G$1,Districts,0))*'Blend Sheet'!$G84)+(INDEX(ItemCosts,MATCH('Blend Sheet'!$H$4,ItemNum,0),MATCH(G$1,Districts,0))*'Blend Sheet'!$H84)+(INDEX(ItemCosts,MATCH('Blend Sheet'!$I$4,ItemNum,0),MATCH(G$1,Districts,0))*'Blend Sheet'!$I84)+(INDEX(ItemCosts,MATCH('Blend Sheet'!$J$4,ItemNum,0),MATCH(G$1,Districts,0))*'Blend Sheet'!$J84)+(INDEX(ItemCosts,MATCH('Blend Sheet'!$K$4,ItemNum,0),MATCH(G$1,Districts,0))*'Blend Sheet'!$K84)+(INDEX(ItemCosts,MATCH('Blend Sheet'!$L$4,ItemNum,0),MATCH(G$1,Districts,0))*'Blend Sheet'!$L84)+(INDEX(ItemCosts,MATCH('Blend Sheet'!$M$4,ItemNum,0),MATCH(G$1,Districts,0))*'Blend Sheet'!$M84)+(INDEX(ItemCosts,MATCH('Blend Sheet'!$N$4,ItemNum,0),MATCH(G$1,Districts,0))*'Blend Sheet'!$N84)+(INDEX(ItemCosts,MATCH('Blend Sheet'!$O$4,ItemNum,0),MATCH(G$1,Districts,0))*'Blend Sheet'!$O84)+(INDEX(ItemCosts,MATCH('Blend Sheet'!$P$4,ItemNum,0),MATCH(G$1,Districts,0))*'Blend Sheet'!$P84)+(INDEX(ItemCosts,MATCH('Blend Sheet'!$Q$4,ItemNum,0),MATCH(G$1,Districts,0))*'Blend Sheet'!$Q84)+(INDEX(ItemCosts,MATCH('Blend Sheet'!$R$4,ItemNum,0),MATCH(G$1,Districts,0))*'Blend Sheet'!$R84)+(INDEX(ItemCosts,MATCH('Blend Sheet'!$S$4,ItemNum,0),MATCH(G$1,Districts,0))*'Blend Sheet'!$S84)+(INDEX(ItemCosts,MATCH('Blend Sheet'!$T$4,ItemNum,0),MATCH(G$1,Districts,0))*'Blend Sheet'!$T84)+(INDEX(ItemCosts,MATCH('Blend Sheet'!$U$4,ItemNum,0),MATCH(G$1,Districts,0))*'Blend Sheet'!$U84)+(INDEX(ItemCosts,MATCH('Blend Sheet'!$V$4,ItemNum,0),MATCH(G$1,Districts,0))*'Blend Sheet'!$V84)+(INDEX(ItemCosts,MATCH('Blend Sheet'!$W$4,ItemNum,0),MATCH(G$1,Districts,0))*'Blend Sheet'!$W84)+(INDEX(ItemCosts,MATCH('Blend Sheet'!$X$4,ItemNum,0),MATCH(G$1,Districts,0))*'Blend Sheet'!$X84)+(INDEX(ItemCosts,MATCH('Blend Sheet'!$Y$4,ItemNum,0),MATCH(G$1,Districts,0))*'Blend Sheet'!$Y84)+(INDEX(ItemCosts,MATCH('Blend Sheet'!$Z$4,ItemNum,0),MATCH(G$1,Districts,0))*'Blend Sheet'!$Z84)+(INDEX(ItemCosts,MATCH('Blend Sheet'!$AA$4,ItemNum,0),MATCH(G$1,Districts,0))*'Blend Sheet'!$AA84)+(INDEX(ItemCosts,MATCH('Blend Sheet'!$AB$4,ItemNum,0),MATCH(G$1,Districts,0))*'Blend Sheet'!$AB84)+(INDEX(ItemCosts,MATCH('Blend Sheet'!$AC$4,ItemNum,0),MATCH(G$1,Districts,0))*'Blend Sheet'!$AC84)+(INDEX(ItemCosts,MATCH('Blend Sheet'!$AD$4,ItemNum,0),MATCH(G$1,Districts,0))*'Blend Sheet'!$AD84)+(INDEX(ItemCosts,MATCH('Blend Sheet'!$AE$4,ItemNum,0),MATCH(G$1,Districts,0))*'Blend Sheet'!$AE84)+(INDEX(ItemCosts,MATCH('Blend Sheet'!$AF$4,ItemNum,0),MATCH(G$1,Districts,0))*'Blend Sheet'!$AF84)+(INDEX(ItemCosts,MATCH('Blend Sheet'!$AG$4,ItemNum,0),MATCH(G$1,Districts,0))*'Blend Sheet'!$AG84)+(INDEX(ItemCosts,MATCH('Blend Sheet'!$AH$4,ItemNum,0),MATCH(G$1,Districts,0))*'Blend Sheet'!$AH84)+(INDEX(ItemCosts,MATCH('Blend Sheet'!$AI$4,ItemNum,0),MATCH(G$1,Districts,0))*'Blend Sheet'!$AI84)+(INDEX(ItemCosts,MATCH('Blend Sheet'!$AJ$4,ItemNum,0),MATCH(G$1,Districts,0))*'Blend Sheet'!$AJ84)+(INDEX(ItemCosts,MATCH('Blend Sheet'!$AK$4,ItemNum,0),MATCH(G$1,Districts,0))*'Blend Sheet'!$AK84)+(INDEX(ItemCosts,MATCH('Blend Sheet'!$AL$4,ItemNum,0),MATCH(G$1,Districts,0))*'Blend Sheet'!$AL84)+(INDEX(ItemCosts,MATCH('Blend Sheet'!$AM$4,ItemNum,0),MATCH(G$1,Districts,0))*'Blend Sheet'!$AM84)+(INDEX(ItemCosts,MATCH('Blend Sheet'!$AN$4,ItemNum,0),MATCH(G$1,Districts,0))*'Blend Sheet'!$AN84)+(INDEX(ItemCosts,MATCH('Blend Sheet'!$AO$4,ItemNum,0),MATCH(G$1,Districts,0))*'Blend Sheet'!$AO84)+(INDEX(ItemCosts,MATCH('Blend Sheet'!$AP$4,ItemNum,0),MATCH(G$1,Districts,0))*'Blend Sheet'!$AP84)+(INDEX(ItemCosts,MATCH('Blend Sheet'!$AQ$4,ItemNum,0),MATCH(G$1,Districts,0))*'Blend Sheet'!$AQ84)+(INDEX(ItemCosts,MATCH('Blend Sheet'!$AR$4,ItemNum,0),MATCH(G$1,Districts,0))*'Blend Sheet'!$AR84)+(INDEX(ItemCosts,MATCH('Blend Sheet'!$AS$4,ItemNum,0),MATCH(G$1,Districts,0))*'Blend Sheet'!$AS84)</f>
        <v>#N/A</v>
      </c>
      <c r="H81" s="5" t="e">
        <f>(INDEX(ItemCosts,MATCH('Blend Sheet'!$C$4,ItemNum,0),MATCH(H$1,Districts,0))*'Blend Sheet'!$C84)+(INDEX(ItemCosts,MATCH('Blend Sheet'!$D$4,ItemNum,0),MATCH(H$1,Districts,0))*'Blend Sheet'!$D84)+(INDEX(ItemCosts,MATCH('Blend Sheet'!$E$4,ItemNum,0),MATCH(H$1,Districts,0))*'Blend Sheet'!$E84)+(INDEX(ItemCosts,MATCH('Blend Sheet'!$F$4,ItemNum,0),MATCH(H$1,Districts,0))*'Blend Sheet'!$F84)+(INDEX(ItemCosts,MATCH('Blend Sheet'!$G$4,ItemNum,0),MATCH(H$1,Districts,0))*'Blend Sheet'!$G84)+(INDEX(ItemCosts,MATCH('Blend Sheet'!$H$4,ItemNum,0),MATCH(H$1,Districts,0))*'Blend Sheet'!$H84)+(INDEX(ItemCosts,MATCH('Blend Sheet'!$I$4,ItemNum,0),MATCH(H$1,Districts,0))*'Blend Sheet'!$I84)+(INDEX(ItemCosts,MATCH('Blend Sheet'!$J$4,ItemNum,0),MATCH(H$1,Districts,0))*'Blend Sheet'!$J84)+(INDEX(ItemCosts,MATCH('Blend Sheet'!$K$4,ItemNum,0),MATCH(H$1,Districts,0))*'Blend Sheet'!$K84)+(INDEX(ItemCosts,MATCH('Blend Sheet'!$L$4,ItemNum,0),MATCH(H$1,Districts,0))*'Blend Sheet'!$L84)+(INDEX(ItemCosts,MATCH('Blend Sheet'!$M$4,ItemNum,0),MATCH(H$1,Districts,0))*'Blend Sheet'!$M84)+(INDEX(ItemCosts,MATCH('Blend Sheet'!$N$4,ItemNum,0),MATCH(H$1,Districts,0))*'Blend Sheet'!$N84)+(INDEX(ItemCosts,MATCH('Blend Sheet'!$O$4,ItemNum,0),MATCH(H$1,Districts,0))*'Blend Sheet'!$O84)+(INDEX(ItemCosts,MATCH('Blend Sheet'!$P$4,ItemNum,0),MATCH(H$1,Districts,0))*'Blend Sheet'!$P84)+(INDEX(ItemCosts,MATCH('Blend Sheet'!$Q$4,ItemNum,0),MATCH(H$1,Districts,0))*'Blend Sheet'!$Q84)+(INDEX(ItemCosts,MATCH('Blend Sheet'!$R$4,ItemNum,0),MATCH(H$1,Districts,0))*'Blend Sheet'!$R84)+(INDEX(ItemCosts,MATCH('Blend Sheet'!$S$4,ItemNum,0),MATCH(H$1,Districts,0))*'Blend Sheet'!$S84)+(INDEX(ItemCosts,MATCH('Blend Sheet'!$T$4,ItemNum,0),MATCH(H$1,Districts,0))*'Blend Sheet'!$T84)+(INDEX(ItemCosts,MATCH('Blend Sheet'!$U$4,ItemNum,0),MATCH(H$1,Districts,0))*'Blend Sheet'!$U84)+(INDEX(ItemCosts,MATCH('Blend Sheet'!$V$4,ItemNum,0),MATCH(H$1,Districts,0))*'Blend Sheet'!$V84)+(INDEX(ItemCosts,MATCH('Blend Sheet'!$W$4,ItemNum,0),MATCH(H$1,Districts,0))*'Blend Sheet'!$W84)+(INDEX(ItemCosts,MATCH('Blend Sheet'!$X$4,ItemNum,0),MATCH(H$1,Districts,0))*'Blend Sheet'!$X84)+(INDEX(ItemCosts,MATCH('Blend Sheet'!$Y$4,ItemNum,0),MATCH(H$1,Districts,0))*'Blend Sheet'!$Y84)+(INDEX(ItemCosts,MATCH('Blend Sheet'!$Z$4,ItemNum,0),MATCH(H$1,Districts,0))*'Blend Sheet'!$Z84)+(INDEX(ItemCosts,MATCH('Blend Sheet'!$AA$4,ItemNum,0),MATCH(H$1,Districts,0))*'Blend Sheet'!$AA84)+(INDEX(ItemCosts,MATCH('Blend Sheet'!$AB$4,ItemNum,0),MATCH(H$1,Districts,0))*'Blend Sheet'!$AB84)+(INDEX(ItemCosts,MATCH('Blend Sheet'!$AC$4,ItemNum,0),MATCH(H$1,Districts,0))*'Blend Sheet'!$AC84)+(INDEX(ItemCosts,MATCH('Blend Sheet'!$AD$4,ItemNum,0),MATCH(H$1,Districts,0))*'Blend Sheet'!$AD84)+(INDEX(ItemCosts,MATCH('Blend Sheet'!$AE$4,ItemNum,0),MATCH(H$1,Districts,0))*'Blend Sheet'!$AE84)+(INDEX(ItemCosts,MATCH('Blend Sheet'!$AF$4,ItemNum,0),MATCH(H$1,Districts,0))*'Blend Sheet'!$AF84)+(INDEX(ItemCosts,MATCH('Blend Sheet'!$AG$4,ItemNum,0),MATCH(H$1,Districts,0))*'Blend Sheet'!$AG84)+(INDEX(ItemCosts,MATCH('Blend Sheet'!$AH$4,ItemNum,0),MATCH(H$1,Districts,0))*'Blend Sheet'!$AH84)+(INDEX(ItemCosts,MATCH('Blend Sheet'!$AI$4,ItemNum,0),MATCH(H$1,Districts,0))*'Blend Sheet'!$AI84)+(INDEX(ItemCosts,MATCH('Blend Sheet'!$AJ$4,ItemNum,0),MATCH(H$1,Districts,0))*'Blend Sheet'!$AJ84)+(INDEX(ItemCosts,MATCH('Blend Sheet'!$AK$4,ItemNum,0),MATCH(H$1,Districts,0))*'Blend Sheet'!$AK84)+(INDEX(ItemCosts,MATCH('Blend Sheet'!$AL$4,ItemNum,0),MATCH(H$1,Districts,0))*'Blend Sheet'!$AL84)+(INDEX(ItemCosts,MATCH('Blend Sheet'!$AM$4,ItemNum,0),MATCH(H$1,Districts,0))*'Blend Sheet'!$AM84)+(INDEX(ItemCosts,MATCH('Blend Sheet'!$AN$4,ItemNum,0),MATCH(H$1,Districts,0))*'Blend Sheet'!$AN84)+(INDEX(ItemCosts,MATCH('Blend Sheet'!$AO$4,ItemNum,0),MATCH(H$1,Districts,0))*'Blend Sheet'!$AO84)+(INDEX(ItemCosts,MATCH('Blend Sheet'!$AP$4,ItemNum,0),MATCH(H$1,Districts,0))*'Blend Sheet'!$AP84)+(INDEX(ItemCosts,MATCH('Blend Sheet'!$AQ$4,ItemNum,0),MATCH(H$1,Districts,0))*'Blend Sheet'!$AQ84)+(INDEX(ItemCosts,MATCH('Blend Sheet'!$AR$4,ItemNum,0),MATCH(H$1,Districts,0))*'Blend Sheet'!$AR84)+(INDEX(ItemCosts,MATCH('Blend Sheet'!$AS$4,ItemNum,0),MATCH(H$1,Districts,0))*'Blend Sheet'!$AS84)</f>
        <v>#N/A</v>
      </c>
      <c r="I81" s="5" t="e">
        <f>(INDEX(ItemCosts,MATCH('Blend Sheet'!$C$4,ItemNum,0),MATCH(I$1,Districts,0))*'Blend Sheet'!$C84)+(INDEX(ItemCosts,MATCH('Blend Sheet'!$D$4,ItemNum,0),MATCH(I$1,Districts,0))*'Blend Sheet'!$D84)+(INDEX(ItemCosts,MATCH('Blend Sheet'!$E$4,ItemNum,0),MATCH(I$1,Districts,0))*'Blend Sheet'!$E84)+(INDEX(ItemCosts,MATCH('Blend Sheet'!$F$4,ItemNum,0),MATCH(I$1,Districts,0))*'Blend Sheet'!$F84)+(INDEX(ItemCosts,MATCH('Blend Sheet'!$G$4,ItemNum,0),MATCH(I$1,Districts,0))*'Blend Sheet'!$G84)+(INDEX(ItemCosts,MATCH('Blend Sheet'!$H$4,ItemNum,0),MATCH(I$1,Districts,0))*'Blend Sheet'!$H84)+(INDEX(ItemCosts,MATCH('Blend Sheet'!$I$4,ItemNum,0),MATCH(I$1,Districts,0))*'Blend Sheet'!$I84)+(INDEX(ItemCosts,MATCH('Blend Sheet'!$J$4,ItemNum,0),MATCH(I$1,Districts,0))*'Blend Sheet'!$J84)+(INDEX(ItemCosts,MATCH('Blend Sheet'!$K$4,ItemNum,0),MATCH(I$1,Districts,0))*'Blend Sheet'!$K84)+(INDEX(ItemCosts,MATCH('Blend Sheet'!$L$4,ItemNum,0),MATCH(I$1,Districts,0))*'Blend Sheet'!$L84)+(INDEX(ItemCosts,MATCH('Blend Sheet'!$M$4,ItemNum,0),MATCH(I$1,Districts,0))*'Blend Sheet'!$M84)+(INDEX(ItemCosts,MATCH('Blend Sheet'!$N$4,ItemNum,0),MATCH(I$1,Districts,0))*'Blend Sheet'!$N84)+(INDEX(ItemCosts,MATCH('Blend Sheet'!$O$4,ItemNum,0),MATCH(I$1,Districts,0))*'Blend Sheet'!$O84)+(INDEX(ItemCosts,MATCH('Blend Sheet'!$P$4,ItemNum,0),MATCH(I$1,Districts,0))*'Blend Sheet'!$P84)+(INDEX(ItemCosts,MATCH('Blend Sheet'!$Q$4,ItemNum,0),MATCH(I$1,Districts,0))*'Blend Sheet'!$Q84)+(INDEX(ItemCosts,MATCH('Blend Sheet'!$R$4,ItemNum,0),MATCH(I$1,Districts,0))*'Blend Sheet'!$R84)+(INDEX(ItemCosts,MATCH('Blend Sheet'!$S$4,ItemNum,0),MATCH(I$1,Districts,0))*'Blend Sheet'!$S84)+(INDEX(ItemCosts,MATCH('Blend Sheet'!$T$4,ItemNum,0),MATCH(I$1,Districts,0))*'Blend Sheet'!$T84)+(INDEX(ItemCosts,MATCH('Blend Sheet'!$U$4,ItemNum,0),MATCH(I$1,Districts,0))*'Blend Sheet'!$U84)+(INDEX(ItemCosts,MATCH('Blend Sheet'!$V$4,ItemNum,0),MATCH(I$1,Districts,0))*'Blend Sheet'!$V84)+(INDEX(ItemCosts,MATCH('Blend Sheet'!$W$4,ItemNum,0),MATCH(I$1,Districts,0))*'Blend Sheet'!$W84)+(INDEX(ItemCosts,MATCH('Blend Sheet'!$X$4,ItemNum,0),MATCH(I$1,Districts,0))*'Blend Sheet'!$X84)+(INDEX(ItemCosts,MATCH('Blend Sheet'!$Y$4,ItemNum,0),MATCH(I$1,Districts,0))*'Blend Sheet'!$Y84)+(INDEX(ItemCosts,MATCH('Blend Sheet'!$Z$4,ItemNum,0),MATCH(I$1,Districts,0))*'Blend Sheet'!$Z84)+(INDEX(ItemCosts,MATCH('Blend Sheet'!$AA$4,ItemNum,0),MATCH(I$1,Districts,0))*'Blend Sheet'!$AA84)+(INDEX(ItemCosts,MATCH('Blend Sheet'!$AB$4,ItemNum,0),MATCH(I$1,Districts,0))*'Blend Sheet'!$AB84)+(INDEX(ItemCosts,MATCH('Blend Sheet'!$AC$4,ItemNum,0),MATCH(I$1,Districts,0))*'Blend Sheet'!$AC84)+(INDEX(ItemCosts,MATCH('Blend Sheet'!$AD$4,ItemNum,0),MATCH(I$1,Districts,0))*'Blend Sheet'!$AD84)+(INDEX(ItemCosts,MATCH('Blend Sheet'!$AE$4,ItemNum,0),MATCH(I$1,Districts,0))*'Blend Sheet'!$AE84)+(INDEX(ItemCosts,MATCH('Blend Sheet'!$AF$4,ItemNum,0),MATCH(I$1,Districts,0))*'Blend Sheet'!$AF84)+(INDEX(ItemCosts,MATCH('Blend Sheet'!$AG$4,ItemNum,0),MATCH(I$1,Districts,0))*'Blend Sheet'!$AG84)+(INDEX(ItemCosts,MATCH('Blend Sheet'!$AH$4,ItemNum,0),MATCH(I$1,Districts,0))*'Blend Sheet'!$AH84)+(INDEX(ItemCosts,MATCH('Blend Sheet'!$AI$4,ItemNum,0),MATCH(I$1,Districts,0))*'Blend Sheet'!$AI84)+(INDEX(ItemCosts,MATCH('Blend Sheet'!$AJ$4,ItemNum,0),MATCH(I$1,Districts,0))*'Blend Sheet'!$AJ84)+(INDEX(ItemCosts,MATCH('Blend Sheet'!$AK$4,ItemNum,0),MATCH(I$1,Districts,0))*'Blend Sheet'!$AK84)+(INDEX(ItemCosts,MATCH('Blend Sheet'!$AL$4,ItemNum,0),MATCH(I$1,Districts,0))*'Blend Sheet'!$AL84)+(INDEX(ItemCosts,MATCH('Blend Sheet'!$AM$4,ItemNum,0),MATCH(I$1,Districts,0))*'Blend Sheet'!$AM84)+(INDEX(ItemCosts,MATCH('Blend Sheet'!$AN$4,ItemNum,0),MATCH(I$1,Districts,0))*'Blend Sheet'!$AN84)+(INDEX(ItemCosts,MATCH('Blend Sheet'!$AO$4,ItemNum,0),MATCH(I$1,Districts,0))*'Blend Sheet'!$AO84)+(INDEX(ItemCosts,MATCH('Blend Sheet'!$AP$4,ItemNum,0),MATCH(I$1,Districts,0))*'Blend Sheet'!$AP84)+(INDEX(ItemCosts,MATCH('Blend Sheet'!$AQ$4,ItemNum,0),MATCH(I$1,Districts,0))*'Blend Sheet'!$AQ84)+(INDEX(ItemCosts,MATCH('Blend Sheet'!$AR$4,ItemNum,0),MATCH(I$1,Districts,0))*'Blend Sheet'!$AR84)+(INDEX(ItemCosts,MATCH('Blend Sheet'!$AS$4,ItemNum,0),MATCH(I$1,Districts,0))*'Blend Sheet'!$AS84)</f>
        <v>#N/A</v>
      </c>
      <c r="J81" s="5" t="e">
        <f>(INDEX(ItemCosts,MATCH('Blend Sheet'!$C$4,ItemNum,0),MATCH(J$1,Districts,0))*'Blend Sheet'!$C84)+(INDEX(ItemCosts,MATCH('Blend Sheet'!$D$4,ItemNum,0),MATCH(J$1,Districts,0))*'Blend Sheet'!$D84)+(INDEX(ItemCosts,MATCH('Blend Sheet'!$E$4,ItemNum,0),MATCH(J$1,Districts,0))*'Blend Sheet'!$E84)+(INDEX(ItemCosts,MATCH('Blend Sheet'!$F$4,ItemNum,0),MATCH(J$1,Districts,0))*'Blend Sheet'!$F84)+(INDEX(ItemCosts,MATCH('Blend Sheet'!$G$4,ItemNum,0),MATCH(J$1,Districts,0))*'Blend Sheet'!$G84)+(INDEX(ItemCosts,MATCH('Blend Sheet'!$H$4,ItemNum,0),MATCH(J$1,Districts,0))*'Blend Sheet'!$H84)+(INDEX(ItemCosts,MATCH('Blend Sheet'!$I$4,ItemNum,0),MATCH(J$1,Districts,0))*'Blend Sheet'!$I84)+(INDEX(ItemCosts,MATCH('Blend Sheet'!$J$4,ItemNum,0),MATCH(J$1,Districts,0))*'Blend Sheet'!$J84)+(INDEX(ItemCosts,MATCH('Blend Sheet'!$K$4,ItemNum,0),MATCH(J$1,Districts,0))*'Blend Sheet'!$K84)+(INDEX(ItemCosts,MATCH('Blend Sheet'!$L$4,ItemNum,0),MATCH(J$1,Districts,0))*'Blend Sheet'!$L84)+(INDEX(ItemCosts,MATCH('Blend Sheet'!$M$4,ItemNum,0),MATCH(J$1,Districts,0))*'Blend Sheet'!$M84)+(INDEX(ItemCosts,MATCH('Blend Sheet'!$N$4,ItemNum,0),MATCH(J$1,Districts,0))*'Blend Sheet'!$N84)+(INDEX(ItemCosts,MATCH('Blend Sheet'!$O$4,ItemNum,0),MATCH(J$1,Districts,0))*'Blend Sheet'!$O84)+(INDEX(ItemCosts,MATCH('Blend Sheet'!$P$4,ItemNum,0),MATCH(J$1,Districts,0))*'Blend Sheet'!$P84)+(INDEX(ItemCosts,MATCH('Blend Sheet'!$Q$4,ItemNum,0),MATCH(J$1,Districts,0))*'Blend Sheet'!$Q84)+(INDEX(ItemCosts,MATCH('Blend Sheet'!$R$4,ItemNum,0),MATCH(J$1,Districts,0))*'Blend Sheet'!$R84)+(INDEX(ItemCosts,MATCH('Blend Sheet'!$S$4,ItemNum,0),MATCH(J$1,Districts,0))*'Blend Sheet'!$S84)+(INDEX(ItemCosts,MATCH('Blend Sheet'!$T$4,ItemNum,0),MATCH(J$1,Districts,0))*'Blend Sheet'!$T84)+(INDEX(ItemCosts,MATCH('Blend Sheet'!$U$4,ItemNum,0),MATCH(J$1,Districts,0))*'Blend Sheet'!$U84)+(INDEX(ItemCosts,MATCH('Blend Sheet'!$V$4,ItemNum,0),MATCH(J$1,Districts,0))*'Blend Sheet'!$V84)+(INDEX(ItemCosts,MATCH('Blend Sheet'!$W$4,ItemNum,0),MATCH(J$1,Districts,0))*'Blend Sheet'!$W84)+(INDEX(ItemCosts,MATCH('Blend Sheet'!$X$4,ItemNum,0),MATCH(J$1,Districts,0))*'Blend Sheet'!$X84)+(INDEX(ItemCosts,MATCH('Blend Sheet'!$Y$4,ItemNum,0),MATCH(J$1,Districts,0))*'Blend Sheet'!$Y84)+(INDEX(ItemCosts,MATCH('Blend Sheet'!$Z$4,ItemNum,0),MATCH(J$1,Districts,0))*'Blend Sheet'!$Z84)+(INDEX(ItemCosts,MATCH('Blend Sheet'!$AA$4,ItemNum,0),MATCH(J$1,Districts,0))*'Blend Sheet'!$AA84)+(INDEX(ItemCosts,MATCH('Blend Sheet'!$AB$4,ItemNum,0),MATCH(J$1,Districts,0))*'Blend Sheet'!$AB84)+(INDEX(ItemCosts,MATCH('Blend Sheet'!$AC$4,ItemNum,0),MATCH(J$1,Districts,0))*'Blend Sheet'!$AC84)+(INDEX(ItemCosts,MATCH('Blend Sheet'!$AD$4,ItemNum,0),MATCH(J$1,Districts,0))*'Blend Sheet'!$AD84)+(INDEX(ItemCosts,MATCH('Blend Sheet'!$AE$4,ItemNum,0),MATCH(J$1,Districts,0))*'Blend Sheet'!$AE84)+(INDEX(ItemCosts,MATCH('Blend Sheet'!$AF$4,ItemNum,0),MATCH(J$1,Districts,0))*'Blend Sheet'!$AF84)+(INDEX(ItemCosts,MATCH('Blend Sheet'!$AG$4,ItemNum,0),MATCH(J$1,Districts,0))*'Blend Sheet'!$AG84)+(INDEX(ItemCosts,MATCH('Blend Sheet'!$AH$4,ItemNum,0),MATCH(J$1,Districts,0))*'Blend Sheet'!$AH84)+(INDEX(ItemCosts,MATCH('Blend Sheet'!$AI$4,ItemNum,0),MATCH(J$1,Districts,0))*'Blend Sheet'!$AI84)+(INDEX(ItemCosts,MATCH('Blend Sheet'!$AJ$4,ItemNum,0),MATCH(J$1,Districts,0))*'Blend Sheet'!$AJ84)+(INDEX(ItemCosts,MATCH('Blend Sheet'!$AK$4,ItemNum,0),MATCH(J$1,Districts,0))*'Blend Sheet'!$AK84)+(INDEX(ItemCosts,MATCH('Blend Sheet'!$AL$4,ItemNum,0),MATCH(J$1,Districts,0))*'Blend Sheet'!$AL84)+(INDEX(ItemCosts,MATCH('Blend Sheet'!$AM$4,ItemNum,0),MATCH(J$1,Districts,0))*'Blend Sheet'!$AM84)+(INDEX(ItemCosts,MATCH('Blend Sheet'!$AN$4,ItemNum,0),MATCH(J$1,Districts,0))*'Blend Sheet'!$AN84)+(INDEX(ItemCosts,MATCH('Blend Sheet'!$AO$4,ItemNum,0),MATCH(J$1,Districts,0))*'Blend Sheet'!$AO84)+(INDEX(ItemCosts,MATCH('Blend Sheet'!$AP$4,ItemNum,0),MATCH(J$1,Districts,0))*'Blend Sheet'!$AP84)+(INDEX(ItemCosts,MATCH('Blend Sheet'!$AQ$4,ItemNum,0),MATCH(J$1,Districts,0))*'Blend Sheet'!$AQ84)+(INDEX(ItemCosts,MATCH('Blend Sheet'!$AR$4,ItemNum,0),MATCH(J$1,Districts,0))*'Blend Sheet'!$AR84)+(INDEX(ItemCosts,MATCH('Blend Sheet'!$AS$4,ItemNum,0),MATCH(J$1,Districts,0))*'Blend Sheet'!$AS84)</f>
        <v>#N/A</v>
      </c>
      <c r="K81" s="5" t="e">
        <f>(INDEX(ItemCosts,MATCH('Blend Sheet'!$C$4,ItemNum,0),MATCH(K$1,Districts,0))*'Blend Sheet'!$C84)+(INDEX(ItemCosts,MATCH('Blend Sheet'!$D$4,ItemNum,0),MATCH(K$1,Districts,0))*'Blend Sheet'!$D84)+(INDEX(ItemCosts,MATCH('Blend Sheet'!$E$4,ItemNum,0),MATCH(K$1,Districts,0))*'Blend Sheet'!$E84)+(INDEX(ItemCosts,MATCH('Blend Sheet'!$F$4,ItemNum,0),MATCH(K$1,Districts,0))*'Blend Sheet'!$F84)+(INDEX(ItemCosts,MATCH('Blend Sheet'!$G$4,ItemNum,0),MATCH(K$1,Districts,0))*'Blend Sheet'!$G84)+(INDEX(ItemCosts,MATCH('Blend Sheet'!$H$4,ItemNum,0),MATCH(K$1,Districts,0))*'Blend Sheet'!$H84)+(INDEX(ItemCosts,MATCH('Blend Sheet'!$I$4,ItemNum,0),MATCH(K$1,Districts,0))*'Blend Sheet'!$I84)+(INDEX(ItemCosts,MATCH('Blend Sheet'!$J$4,ItemNum,0),MATCH(K$1,Districts,0))*'Blend Sheet'!$J84)+(INDEX(ItemCosts,MATCH('Blend Sheet'!$K$4,ItemNum,0),MATCH(K$1,Districts,0))*'Blend Sheet'!$K84)+(INDEX(ItemCosts,MATCH('Blend Sheet'!$L$4,ItemNum,0),MATCH(K$1,Districts,0))*'Blend Sheet'!$L84)+(INDEX(ItemCosts,MATCH('Blend Sheet'!$M$4,ItemNum,0),MATCH(K$1,Districts,0))*'Blend Sheet'!$M84)+(INDEX(ItemCosts,MATCH('Blend Sheet'!$N$4,ItemNum,0),MATCH(K$1,Districts,0))*'Blend Sheet'!$N84)+(INDEX(ItemCosts,MATCH('Blend Sheet'!$O$4,ItemNum,0),MATCH(K$1,Districts,0))*'Blend Sheet'!$O84)+(INDEX(ItemCosts,MATCH('Blend Sheet'!$P$4,ItemNum,0),MATCH(K$1,Districts,0))*'Blend Sheet'!$P84)+(INDEX(ItemCosts,MATCH('Blend Sheet'!$Q$4,ItemNum,0),MATCH(K$1,Districts,0))*'Blend Sheet'!$Q84)+(INDEX(ItemCosts,MATCH('Blend Sheet'!$R$4,ItemNum,0),MATCH(K$1,Districts,0))*'Blend Sheet'!$R84)+(INDEX(ItemCosts,MATCH('Blend Sheet'!$S$4,ItemNum,0),MATCH(K$1,Districts,0))*'Blend Sheet'!$S84)+(INDEX(ItemCosts,MATCH('Blend Sheet'!$T$4,ItemNum,0),MATCH(K$1,Districts,0))*'Blend Sheet'!$T84)+(INDEX(ItemCosts,MATCH('Blend Sheet'!$U$4,ItemNum,0),MATCH(K$1,Districts,0))*'Blend Sheet'!$U84)+(INDEX(ItemCosts,MATCH('Blend Sheet'!$V$4,ItemNum,0),MATCH(K$1,Districts,0))*'Blend Sheet'!$V84)+(INDEX(ItemCosts,MATCH('Blend Sheet'!$W$4,ItemNum,0),MATCH(K$1,Districts,0))*'Blend Sheet'!$W84)+(INDEX(ItemCosts,MATCH('Blend Sheet'!$X$4,ItemNum,0),MATCH(K$1,Districts,0))*'Blend Sheet'!$X84)+(INDEX(ItemCosts,MATCH('Blend Sheet'!$Y$4,ItemNum,0),MATCH(K$1,Districts,0))*'Blend Sheet'!$Y84)+(INDEX(ItemCosts,MATCH('Blend Sheet'!$Z$4,ItemNum,0),MATCH(K$1,Districts,0))*'Blend Sheet'!$Z84)+(INDEX(ItemCosts,MATCH('Blend Sheet'!$AA$4,ItemNum,0),MATCH(K$1,Districts,0))*'Blend Sheet'!$AA84)+(INDEX(ItemCosts,MATCH('Blend Sheet'!$AB$4,ItemNum,0),MATCH(K$1,Districts,0))*'Blend Sheet'!$AB84)+(INDEX(ItemCosts,MATCH('Blend Sheet'!$AC$4,ItemNum,0),MATCH(K$1,Districts,0))*'Blend Sheet'!$AC84)+(INDEX(ItemCosts,MATCH('Blend Sheet'!$AD$4,ItemNum,0),MATCH(K$1,Districts,0))*'Blend Sheet'!$AD84)+(INDEX(ItemCosts,MATCH('Blend Sheet'!$AE$4,ItemNum,0),MATCH(K$1,Districts,0))*'Blend Sheet'!$AE84)+(INDEX(ItemCosts,MATCH('Blend Sheet'!$AF$4,ItemNum,0),MATCH(K$1,Districts,0))*'Blend Sheet'!$AF84)+(INDEX(ItemCosts,MATCH('Blend Sheet'!$AG$4,ItemNum,0),MATCH(K$1,Districts,0))*'Blend Sheet'!$AG84)+(INDEX(ItemCosts,MATCH('Blend Sheet'!$AH$4,ItemNum,0),MATCH(K$1,Districts,0))*'Blend Sheet'!$AH84)+(INDEX(ItemCosts,MATCH('Blend Sheet'!$AI$4,ItemNum,0),MATCH(K$1,Districts,0))*'Blend Sheet'!$AI84)+(INDEX(ItemCosts,MATCH('Blend Sheet'!$AJ$4,ItemNum,0),MATCH(K$1,Districts,0))*'Blend Sheet'!$AJ84)+(INDEX(ItemCosts,MATCH('Blend Sheet'!$AK$4,ItemNum,0),MATCH(K$1,Districts,0))*'Blend Sheet'!$AK84)+(INDEX(ItemCosts,MATCH('Blend Sheet'!$AL$4,ItemNum,0),MATCH(K$1,Districts,0))*'Blend Sheet'!$AL84)+(INDEX(ItemCosts,MATCH('Blend Sheet'!$AM$4,ItemNum,0),MATCH(K$1,Districts,0))*'Blend Sheet'!$AM84)+(INDEX(ItemCosts,MATCH('Blend Sheet'!$AN$4,ItemNum,0),MATCH(K$1,Districts,0))*'Blend Sheet'!$AN84)+(INDEX(ItemCosts,MATCH('Blend Sheet'!$AO$4,ItemNum,0),MATCH(K$1,Districts,0))*'Blend Sheet'!$AO84)+(INDEX(ItemCosts,MATCH('Blend Sheet'!$AP$4,ItemNum,0),MATCH(K$1,Districts,0))*'Blend Sheet'!$AP84)+(INDEX(ItemCosts,MATCH('Blend Sheet'!$AQ$4,ItemNum,0),MATCH(K$1,Districts,0))*'Blend Sheet'!$AQ84)+(INDEX(ItemCosts,MATCH('Blend Sheet'!$AR$4,ItemNum,0),MATCH(K$1,Districts,0))*'Blend Sheet'!$AR84)+(INDEX(ItemCosts,MATCH('Blend Sheet'!$AS$4,ItemNum,0),MATCH(K$1,Districts,0))*'Blend Sheet'!$AS84)</f>
        <v>#N/A</v>
      </c>
      <c r="L81" s="5" t="e">
        <f>(INDEX(ItemCosts,MATCH('Blend Sheet'!$C$4,ItemNum,0),MATCH(L$1,Districts,0))*'Blend Sheet'!$C84)+(INDEX(ItemCosts,MATCH('Blend Sheet'!$D$4,ItemNum,0),MATCH(L$1,Districts,0))*'Blend Sheet'!$D84)+(INDEX(ItemCosts,MATCH('Blend Sheet'!$E$4,ItemNum,0),MATCH(L$1,Districts,0))*'Blend Sheet'!$E84)+(INDEX(ItemCosts,MATCH('Blend Sheet'!$F$4,ItemNum,0),MATCH(L$1,Districts,0))*'Blend Sheet'!$F84)+(INDEX(ItemCosts,MATCH('Blend Sheet'!$G$4,ItemNum,0),MATCH(L$1,Districts,0))*'Blend Sheet'!$G84)+(INDEX(ItemCosts,MATCH('Blend Sheet'!$H$4,ItemNum,0),MATCH(L$1,Districts,0))*'Blend Sheet'!$H84)+(INDEX(ItemCosts,MATCH('Blend Sheet'!$I$4,ItemNum,0),MATCH(L$1,Districts,0))*'Blend Sheet'!$I84)+(INDEX(ItemCosts,MATCH('Blend Sheet'!$J$4,ItemNum,0),MATCH(L$1,Districts,0))*'Blend Sheet'!$J84)+(INDEX(ItemCosts,MATCH('Blend Sheet'!$K$4,ItemNum,0),MATCH(L$1,Districts,0))*'Blend Sheet'!$K84)+(INDEX(ItemCosts,MATCH('Blend Sheet'!$L$4,ItemNum,0),MATCH(L$1,Districts,0))*'Blend Sheet'!$L84)+(INDEX(ItemCosts,MATCH('Blend Sheet'!$M$4,ItemNum,0),MATCH(L$1,Districts,0))*'Blend Sheet'!$M84)+(INDEX(ItemCosts,MATCH('Blend Sheet'!$N$4,ItemNum,0),MATCH(L$1,Districts,0))*'Blend Sheet'!$N84)+(INDEX(ItemCosts,MATCH('Blend Sheet'!$O$4,ItemNum,0),MATCH(L$1,Districts,0))*'Blend Sheet'!$O84)+(INDEX(ItemCosts,MATCH('Blend Sheet'!$P$4,ItemNum,0),MATCH(L$1,Districts,0))*'Blend Sheet'!$P84)+(INDEX(ItemCosts,MATCH('Blend Sheet'!$Q$4,ItemNum,0),MATCH(L$1,Districts,0))*'Blend Sheet'!$Q84)+(INDEX(ItemCosts,MATCH('Blend Sheet'!$R$4,ItemNum,0),MATCH(L$1,Districts,0))*'Blend Sheet'!$R84)+(INDEX(ItemCosts,MATCH('Blend Sheet'!$S$4,ItemNum,0),MATCH(L$1,Districts,0))*'Blend Sheet'!$S84)+(INDEX(ItemCosts,MATCH('Blend Sheet'!$T$4,ItemNum,0),MATCH(L$1,Districts,0))*'Blend Sheet'!$T84)+(INDEX(ItemCosts,MATCH('Blend Sheet'!$U$4,ItemNum,0),MATCH(L$1,Districts,0))*'Blend Sheet'!$U84)+(INDEX(ItemCosts,MATCH('Blend Sheet'!$V$4,ItemNum,0),MATCH(L$1,Districts,0))*'Blend Sheet'!$V84)+(INDEX(ItemCosts,MATCH('Blend Sheet'!$W$4,ItemNum,0),MATCH(L$1,Districts,0))*'Blend Sheet'!$W84)+(INDEX(ItemCosts,MATCH('Blend Sheet'!$X$4,ItemNum,0),MATCH(L$1,Districts,0))*'Blend Sheet'!$X84)+(INDEX(ItemCosts,MATCH('Blend Sheet'!$Y$4,ItemNum,0),MATCH(L$1,Districts,0))*'Blend Sheet'!$Y84)+(INDEX(ItemCosts,MATCH('Blend Sheet'!$Z$4,ItemNum,0),MATCH(L$1,Districts,0))*'Blend Sheet'!$Z84)+(INDEX(ItemCosts,MATCH('Blend Sheet'!$AA$4,ItemNum,0),MATCH(L$1,Districts,0))*'Blend Sheet'!$AA84)+(INDEX(ItemCosts,MATCH('Blend Sheet'!$AB$4,ItemNum,0),MATCH(L$1,Districts,0))*'Blend Sheet'!$AB84)+(INDEX(ItemCosts,MATCH('Blend Sheet'!$AC$4,ItemNum,0),MATCH(L$1,Districts,0))*'Blend Sheet'!$AC84)+(INDEX(ItemCosts,MATCH('Blend Sheet'!$AD$4,ItemNum,0),MATCH(L$1,Districts,0))*'Blend Sheet'!$AD84)+(INDEX(ItemCosts,MATCH('Blend Sheet'!$AE$4,ItemNum,0),MATCH(L$1,Districts,0))*'Blend Sheet'!$AE84)+(INDEX(ItemCosts,MATCH('Blend Sheet'!$AF$4,ItemNum,0),MATCH(L$1,Districts,0))*'Blend Sheet'!$AF84)+(INDEX(ItemCosts,MATCH('Blend Sheet'!$AG$4,ItemNum,0),MATCH(L$1,Districts,0))*'Blend Sheet'!$AG84)+(INDEX(ItemCosts,MATCH('Blend Sheet'!$AH$4,ItemNum,0),MATCH(L$1,Districts,0))*'Blend Sheet'!$AH84)+(INDEX(ItemCosts,MATCH('Blend Sheet'!$AI$4,ItemNum,0),MATCH(L$1,Districts,0))*'Blend Sheet'!$AI84)+(INDEX(ItemCosts,MATCH('Blend Sheet'!$AJ$4,ItemNum,0),MATCH(L$1,Districts,0))*'Blend Sheet'!$AJ84)+(INDEX(ItemCosts,MATCH('Blend Sheet'!$AK$4,ItemNum,0),MATCH(L$1,Districts,0))*'Blend Sheet'!$AK84)+(INDEX(ItemCosts,MATCH('Blend Sheet'!$AL$4,ItemNum,0),MATCH(L$1,Districts,0))*'Blend Sheet'!$AL84)+(INDEX(ItemCosts,MATCH('Blend Sheet'!$AM$4,ItemNum,0),MATCH(L$1,Districts,0))*'Blend Sheet'!$AM84)+(INDEX(ItemCosts,MATCH('Blend Sheet'!$AN$4,ItemNum,0),MATCH(L$1,Districts,0))*'Blend Sheet'!$AN84)+(INDEX(ItemCosts,MATCH('Blend Sheet'!$AO$4,ItemNum,0),MATCH(L$1,Districts,0))*'Blend Sheet'!$AO84)+(INDEX(ItemCosts,MATCH('Blend Sheet'!$AP$4,ItemNum,0),MATCH(L$1,Districts,0))*'Blend Sheet'!$AP84)+(INDEX(ItemCosts,MATCH('Blend Sheet'!$AQ$4,ItemNum,0),MATCH(L$1,Districts,0))*'Blend Sheet'!$AQ84)+(INDEX(ItemCosts,MATCH('Blend Sheet'!$AR$4,ItemNum,0),MATCH(L$1,Districts,0))*'Blend Sheet'!$AR84)+(INDEX(ItemCosts,MATCH('Blend Sheet'!$AS$4,ItemNum,0),MATCH(L$1,Districts,0))*'Blend Sheet'!$AS84)</f>
        <v>#N/A</v>
      </c>
      <c r="M81" s="191"/>
      <c r="N81" s="34" t="e">
        <f>D81/'Blend Sheet'!$BA84</f>
        <v>#N/A</v>
      </c>
      <c r="O81" s="34" t="e">
        <f>E81/'Blend Sheet'!$BA84</f>
        <v>#N/A</v>
      </c>
      <c r="P81" s="34" t="e">
        <f>G81/'Blend Sheet'!$BA84</f>
        <v>#N/A</v>
      </c>
      <c r="Q81" s="34" t="e">
        <f>H81/'Blend Sheet'!$BA84</f>
        <v>#N/A</v>
      </c>
      <c r="R81" s="34" t="e">
        <f>I81/'Blend Sheet'!$BA84</f>
        <v>#N/A</v>
      </c>
      <c r="S81" s="34" t="e">
        <f>J81/'Blend Sheet'!$BA84</f>
        <v>#N/A</v>
      </c>
      <c r="T81" s="34" t="e">
        <f>K81/'Blend Sheet'!$BA84</f>
        <v>#N/A</v>
      </c>
      <c r="U81" s="34" t="e">
        <f>L81/'Blend Sheet'!$BA84</f>
        <v>#N/A</v>
      </c>
    </row>
    <row r="82" spans="1:21" x14ac:dyDescent="0.25">
      <c r="A82" t="str">
        <f>'Blend Sheet'!A85</f>
        <v>SURFACEmix LW PRO (SK)</v>
      </c>
      <c r="B82" s="5" t="e">
        <f>(INDEX(ItemCosts,MATCH('Blend Sheet'!$C$4,ItemNum,0),MATCH(B$1,Districts,0))*'Blend Sheet'!$C85)+(INDEX(ItemCosts,MATCH('Blend Sheet'!$D$4,ItemNum,0),MATCH(B$1,Districts,0))*'Blend Sheet'!$D85)+(INDEX(ItemCosts,MATCH('Blend Sheet'!$E$4,ItemNum,0),MATCH(B$1,Districts,0))*'Blend Sheet'!$E85)+(INDEX(ItemCosts,MATCH('Blend Sheet'!$F$4,ItemNum,0),MATCH(B$1,Districts,0))*'Blend Sheet'!$F85)+(INDEX(ItemCosts,MATCH('Blend Sheet'!$G$4,ItemNum,0),MATCH(B$1,Districts,0))*'Blend Sheet'!$G85)+(INDEX(ItemCosts,MATCH('Blend Sheet'!$H$4,ItemNum,0),MATCH(B$1,Districts,0))*'Blend Sheet'!$H85)+(INDEX(ItemCosts,MATCH('Blend Sheet'!$I$4,ItemNum,0),MATCH(B$1,Districts,0))*'Blend Sheet'!$I85)+(INDEX(ItemCosts,MATCH('Blend Sheet'!$J$4,ItemNum,0),MATCH(B$1,Districts,0))*'Blend Sheet'!$J85)+(INDEX(ItemCosts,MATCH('Blend Sheet'!$K$4,ItemNum,0),MATCH(B$1,Districts,0))*'Blend Sheet'!$K85)+(INDEX(ItemCosts,MATCH('Blend Sheet'!$L$4,ItemNum,0),MATCH(B$1,Districts,0))*'Blend Sheet'!$L85)+(INDEX(ItemCosts,MATCH('Blend Sheet'!$M$4,ItemNum,0),MATCH(B$1,Districts,0))*'Blend Sheet'!$M85)+(INDEX(ItemCosts,MATCH('Blend Sheet'!$N$4,ItemNum,0),MATCH(B$1,Districts,0))*'Blend Sheet'!$N85)+(INDEX(ItemCosts,MATCH('Blend Sheet'!$O$4,ItemNum,0),MATCH(B$1,Districts,0))*'Blend Sheet'!$O85)+(INDEX(ItemCosts,MATCH('Blend Sheet'!$P$4,ItemNum,0),MATCH(B$1,Districts,0))*'Blend Sheet'!$P85)+(INDEX(ItemCosts,MATCH('Blend Sheet'!$Q$4,ItemNum,0),MATCH(B$1,Districts,0))*'Blend Sheet'!$Q85)+(INDEX(ItemCosts,MATCH('Blend Sheet'!$R$4,ItemNum,0),MATCH(B$1,Districts,0))*'Blend Sheet'!$R85)+(INDEX(ItemCosts,MATCH('Blend Sheet'!$S$4,ItemNum,0),MATCH(B$1,Districts,0))*'Blend Sheet'!$S85)+(INDEX(ItemCosts,MATCH('Blend Sheet'!$T$4,ItemNum,0),MATCH(B$1,Districts,0))*'Blend Sheet'!$T85)+(INDEX(ItemCosts,MATCH('Blend Sheet'!$U$4,ItemNum,0),MATCH(B$1,Districts,0))*'Blend Sheet'!$U85)+(INDEX(ItemCosts,MATCH('Blend Sheet'!$V$4,ItemNum,0),MATCH(B$1,Districts,0))*'Blend Sheet'!$V85)+(INDEX(ItemCosts,MATCH('Blend Sheet'!$W$4,ItemNum,0),MATCH(B$1,Districts,0))*'Blend Sheet'!$W85)+(INDEX(ItemCosts,MATCH('Blend Sheet'!$X$4,ItemNum,0),MATCH(B$1,Districts,0))*'Blend Sheet'!$X85)+(INDEX(ItemCosts,MATCH('Blend Sheet'!$Y$4,ItemNum,0),MATCH(B$1,Districts,0))*'Blend Sheet'!$Y85)+(INDEX(ItemCosts,MATCH('Blend Sheet'!$Z$4,ItemNum,0),MATCH(B$1,Districts,0))*'Blend Sheet'!$Z85)+(INDEX(ItemCosts,MATCH('Blend Sheet'!$AA$4,ItemNum,0),MATCH(B$1,Districts,0))*'Blend Sheet'!$AA85)+(INDEX(ItemCosts,MATCH('Blend Sheet'!$AB$4,ItemNum,0),MATCH(B$1,Districts,0))*'Blend Sheet'!$AB85)+(INDEX(ItemCosts,MATCH('Blend Sheet'!$AC$4,ItemNum,0),MATCH(B$1,Districts,0))*'Blend Sheet'!$AC85)+(INDEX(ItemCosts,MATCH('Blend Sheet'!$AD$4,ItemNum,0),MATCH(B$1,Districts,0))*'Blend Sheet'!$AD85)+(INDEX(ItemCosts,MATCH('Blend Sheet'!$AE$4,ItemNum,0),MATCH(B$1,Districts,0))*'Blend Sheet'!$AE85)+(INDEX(ItemCosts,MATCH('Blend Sheet'!$AF$4,ItemNum,0),MATCH(B$1,Districts,0))*'Blend Sheet'!$AF85)+(INDEX(ItemCosts,MATCH('Blend Sheet'!$AG$4,ItemNum,0),MATCH(B$1,Districts,0))*'Blend Sheet'!$AG85)+(INDEX(ItemCosts,MATCH('Blend Sheet'!$AH$4,ItemNum,0),MATCH(B$1,Districts,0))*'Blend Sheet'!$AH85)+(INDEX(ItemCosts,MATCH('Blend Sheet'!$AI$4,ItemNum,0),MATCH(B$1,Districts,0))*'Blend Sheet'!$AI85)+(INDEX(ItemCosts,MATCH('Blend Sheet'!$AJ$4,ItemNum,0),MATCH(B$1,Districts,0))*'Blend Sheet'!$AJ85)+(INDEX(ItemCosts,MATCH('Blend Sheet'!$AK$4,ItemNum,0),MATCH(B$1,Districts,0))*'Blend Sheet'!$AK85)+(INDEX(ItemCosts,MATCH('Blend Sheet'!$AL$4,ItemNum,0),MATCH(B$1,Districts,0))*'Blend Sheet'!$AL85)+(INDEX(ItemCosts,MATCH('Blend Sheet'!$AM$4,ItemNum,0),MATCH(B$1,Districts,0))*'Blend Sheet'!$AM85)+(INDEX(ItemCosts,MATCH('Blend Sheet'!$AN$4,ItemNum,0),MATCH(B$1,Districts,0))*'Blend Sheet'!$AN85)+(INDEX(ItemCosts,MATCH('Blend Sheet'!$AO$4,ItemNum,0),MATCH(B$1,Districts,0))*'Blend Sheet'!$AO85)+(INDEX(ItemCosts,MATCH('Blend Sheet'!$AP$4,ItemNum,0),MATCH(B$1,Districts,0))*'Blend Sheet'!$AP85)+(INDEX(ItemCosts,MATCH('Blend Sheet'!$AQ$4,ItemNum,0),MATCH(B$1,Districts,0))*'Blend Sheet'!$AQ85)+(INDEX(ItemCosts,MATCH('Blend Sheet'!$AR$4,ItemNum,0),MATCH(B$1,Districts,0))*'Blend Sheet'!$AR85)+(INDEX(ItemCosts,MATCH('Blend Sheet'!$AS$4,ItemNum,0),MATCH(B$1,Districts,0))*'Blend Sheet'!$AS85)</f>
        <v>#N/A</v>
      </c>
      <c r="C82" s="5" t="e">
        <f>(INDEX(ItemCosts,MATCH('Blend Sheet'!$C$4,ItemNum,0),MATCH(C$1,Districts,0))*'Blend Sheet'!$C85)+(INDEX(ItemCosts,MATCH('Blend Sheet'!$D$4,ItemNum,0),MATCH(C$1,Districts,0))*'Blend Sheet'!$D85)+(INDEX(ItemCosts,MATCH('Blend Sheet'!$E$4,ItemNum,0),MATCH(C$1,Districts,0))*'Blend Sheet'!$E85)+(INDEX(ItemCosts,MATCH('Blend Sheet'!$F$4,ItemNum,0),MATCH(C$1,Districts,0))*'Blend Sheet'!$F85)+(INDEX(ItemCosts,MATCH('Blend Sheet'!$G$4,ItemNum,0),MATCH(C$1,Districts,0))*'Blend Sheet'!$G85)+(INDEX(ItemCosts,MATCH('Blend Sheet'!$H$4,ItemNum,0),MATCH(C$1,Districts,0))*'Blend Sheet'!$H85)+(INDEX(ItemCosts,MATCH('Blend Sheet'!$I$4,ItemNum,0),MATCH(C$1,Districts,0))*'Blend Sheet'!$I85)+(INDEX(ItemCosts,MATCH('Blend Sheet'!$J$4,ItemNum,0),MATCH(C$1,Districts,0))*'Blend Sheet'!$J85)+(INDEX(ItemCosts,MATCH('Blend Sheet'!$K$4,ItemNum,0),MATCH(C$1,Districts,0))*'Blend Sheet'!$K85)+(INDEX(ItemCosts,MATCH('Blend Sheet'!$L$4,ItemNum,0),MATCH(C$1,Districts,0))*'Blend Sheet'!$L85)+(INDEX(ItemCosts,MATCH('Blend Sheet'!$M$4,ItemNum,0),MATCH(C$1,Districts,0))*'Blend Sheet'!$M85)+(INDEX(ItemCosts,MATCH('Blend Sheet'!$N$4,ItemNum,0),MATCH(C$1,Districts,0))*'Blend Sheet'!$N85)+(INDEX(ItemCosts,MATCH('Blend Sheet'!$O$4,ItemNum,0),MATCH(C$1,Districts,0))*'Blend Sheet'!$O85)+(INDEX(ItemCosts,MATCH('Blend Sheet'!$P$4,ItemNum,0),MATCH(C$1,Districts,0))*'Blend Sheet'!$P85)+(INDEX(ItemCosts,MATCH('Blend Sheet'!$Q$4,ItemNum,0),MATCH(C$1,Districts,0))*'Blend Sheet'!$Q85)+(INDEX(ItemCosts,MATCH('Blend Sheet'!$R$4,ItemNum,0),MATCH(C$1,Districts,0))*'Blend Sheet'!$R85)+(INDEX(ItemCosts,MATCH('Blend Sheet'!$S$4,ItemNum,0),MATCH(C$1,Districts,0))*'Blend Sheet'!$S85)+(INDEX(ItemCosts,MATCH('Blend Sheet'!$T$4,ItemNum,0),MATCH(C$1,Districts,0))*'Blend Sheet'!$T85)+(INDEX(ItemCosts,MATCH('Blend Sheet'!$U$4,ItemNum,0),MATCH(C$1,Districts,0))*'Blend Sheet'!$U85)+(INDEX(ItemCosts,MATCH('Blend Sheet'!$V$4,ItemNum,0),MATCH(C$1,Districts,0))*'Blend Sheet'!$V85)+(INDEX(ItemCosts,MATCH('Blend Sheet'!$W$4,ItemNum,0),MATCH(C$1,Districts,0))*'Blend Sheet'!$W85)+(INDEX(ItemCosts,MATCH('Blend Sheet'!$X$4,ItemNum,0),MATCH(C$1,Districts,0))*'Blend Sheet'!$X85)+(INDEX(ItemCosts,MATCH('Blend Sheet'!$Y$4,ItemNum,0),MATCH(C$1,Districts,0))*'Blend Sheet'!$Y85)+(INDEX(ItemCosts,MATCH('Blend Sheet'!$Z$4,ItemNum,0),MATCH(C$1,Districts,0))*'Blend Sheet'!$Z85)+(INDEX(ItemCosts,MATCH('Blend Sheet'!$AA$4,ItemNum,0),MATCH(C$1,Districts,0))*'Blend Sheet'!$AA85)+(INDEX(ItemCosts,MATCH('Blend Sheet'!$AB$4,ItemNum,0),MATCH(C$1,Districts,0))*'Blend Sheet'!$AB85)+(INDEX(ItemCosts,MATCH('Blend Sheet'!$AC$4,ItemNum,0),MATCH(C$1,Districts,0))*'Blend Sheet'!$AC85)+(INDEX(ItemCosts,MATCH('Blend Sheet'!$AD$4,ItemNum,0),MATCH(C$1,Districts,0))*'Blend Sheet'!$AD85)+(INDEX(ItemCosts,MATCH('Blend Sheet'!$AE$4,ItemNum,0),MATCH(C$1,Districts,0))*'Blend Sheet'!$AE85)+(INDEX(ItemCosts,MATCH('Blend Sheet'!$AF$4,ItemNum,0),MATCH(C$1,Districts,0))*'Blend Sheet'!$AF85)+(INDEX(ItemCosts,MATCH('Blend Sheet'!$AG$4,ItemNum,0),MATCH(C$1,Districts,0))*'Blend Sheet'!$AG85)+(INDEX(ItemCosts,MATCH('Blend Sheet'!$AH$4,ItemNum,0),MATCH(C$1,Districts,0))*'Blend Sheet'!$AH85)+(INDEX(ItemCosts,MATCH('Blend Sheet'!$AI$4,ItemNum,0),MATCH(C$1,Districts,0))*'Blend Sheet'!$AI85)+(INDEX(ItemCosts,MATCH('Blend Sheet'!$AJ$4,ItemNum,0),MATCH(C$1,Districts,0))*'Blend Sheet'!$AJ85)+(INDEX(ItemCosts,MATCH('Blend Sheet'!$AK$4,ItemNum,0),MATCH(C$1,Districts,0))*'Blend Sheet'!$AK85)+(INDEX(ItemCosts,MATCH('Blend Sheet'!$AL$4,ItemNum,0),MATCH(C$1,Districts,0))*'Blend Sheet'!$AL85)+(INDEX(ItemCosts,MATCH('Blend Sheet'!$AM$4,ItemNum,0),MATCH(C$1,Districts,0))*'Blend Sheet'!$AM85)+(INDEX(ItemCosts,MATCH('Blend Sheet'!$AN$4,ItemNum,0),MATCH(C$1,Districts,0))*'Blend Sheet'!$AN85)+(INDEX(ItemCosts,MATCH('Blend Sheet'!$AO$4,ItemNum,0),MATCH(C$1,Districts,0))*'Blend Sheet'!$AO85)+(INDEX(ItemCosts,MATCH('Blend Sheet'!$AP$4,ItemNum,0),MATCH(C$1,Districts,0))*'Blend Sheet'!$AP85)+(INDEX(ItemCosts,MATCH('Blend Sheet'!$AQ$4,ItemNum,0),MATCH(C$1,Districts,0))*'Blend Sheet'!$AQ85)+(INDEX(ItemCosts,MATCH('Blend Sheet'!$AR$4,ItemNum,0),MATCH(C$1,Districts,0))*'Blend Sheet'!$AR85)+(INDEX(ItemCosts,MATCH('Blend Sheet'!$AS$4,ItemNum,0),MATCH(C$1,Districts,0))*'Blend Sheet'!$AS85)</f>
        <v>#N/A</v>
      </c>
      <c r="D82" s="5" t="e">
        <f>(INDEX(ItemCosts,MATCH('Blend Sheet'!$C$4,ItemNum,0),MATCH(D$1,Districts,0))*'Blend Sheet'!$C85)+(INDEX(ItemCosts,MATCH('Blend Sheet'!$D$4,ItemNum,0),MATCH(D$1,Districts,0))*'Blend Sheet'!$D85)+(INDEX(ItemCosts,MATCH('Blend Sheet'!$E$4,ItemNum,0),MATCH(D$1,Districts,0))*'Blend Sheet'!$E85)+(INDEX(ItemCosts,MATCH('Blend Sheet'!$F$4,ItemNum,0),MATCH(D$1,Districts,0))*'Blend Sheet'!$F85)+(INDEX(ItemCosts,MATCH('Blend Sheet'!$G$4,ItemNum,0),MATCH(D$1,Districts,0))*'Blend Sheet'!$G85)+(INDEX(ItemCosts,MATCH('Blend Sheet'!$H$4,ItemNum,0),MATCH(D$1,Districts,0))*'Blend Sheet'!$H85)+(INDEX(ItemCosts,MATCH('Blend Sheet'!$I$4,ItemNum,0),MATCH(D$1,Districts,0))*'Blend Sheet'!$I85)+(INDEX(ItemCosts,MATCH('Blend Sheet'!$J$4,ItemNum,0),MATCH(D$1,Districts,0))*'Blend Sheet'!$J85)+(INDEX(ItemCosts,MATCH('Blend Sheet'!$K$4,ItemNum,0),MATCH(D$1,Districts,0))*'Blend Sheet'!$K85)+(INDEX(ItemCosts,MATCH('Blend Sheet'!$L$4,ItemNum,0),MATCH(D$1,Districts,0))*'Blend Sheet'!$L85)+(INDEX(ItemCosts,MATCH('Blend Sheet'!$M$4,ItemNum,0),MATCH(D$1,Districts,0))*'Blend Sheet'!$M85)+(INDEX(ItemCosts,MATCH('Blend Sheet'!$N$4,ItemNum,0),MATCH(D$1,Districts,0))*'Blend Sheet'!$N85)+(INDEX(ItemCosts,MATCH('Blend Sheet'!$O$4,ItemNum,0),MATCH(D$1,Districts,0))*'Blend Sheet'!$O85)+(INDEX(ItemCosts,MATCH('Blend Sheet'!$P$4,ItemNum,0),MATCH(D$1,Districts,0))*'Blend Sheet'!$P85)+(INDEX(ItemCosts,MATCH('Blend Sheet'!$Q$4,ItemNum,0),MATCH(D$1,Districts,0))*'Blend Sheet'!$Q85)+(INDEX(ItemCosts,MATCH('Blend Sheet'!$R$4,ItemNum,0),MATCH(D$1,Districts,0))*'Blend Sheet'!$R85)+(INDEX(ItemCosts,MATCH('Blend Sheet'!$S$4,ItemNum,0),MATCH(D$1,Districts,0))*'Blend Sheet'!$S85)+(INDEX(ItemCosts,MATCH('Blend Sheet'!$T$4,ItemNum,0),MATCH(D$1,Districts,0))*'Blend Sheet'!$T85)+(INDEX(ItemCosts,MATCH('Blend Sheet'!$U$4,ItemNum,0),MATCH(D$1,Districts,0))*'Blend Sheet'!$U85)+(INDEX(ItemCosts,MATCH('Blend Sheet'!$V$4,ItemNum,0),MATCH(D$1,Districts,0))*'Blend Sheet'!$V85)+(INDEX(ItemCosts,MATCH('Blend Sheet'!$W$4,ItemNum,0),MATCH(D$1,Districts,0))*'Blend Sheet'!$W85)+(INDEX(ItemCosts,MATCH('Blend Sheet'!$X$4,ItemNum,0),MATCH(D$1,Districts,0))*'Blend Sheet'!$X85)+(INDEX(ItemCosts,MATCH('Blend Sheet'!$Y$4,ItemNum,0),MATCH(D$1,Districts,0))*'Blend Sheet'!$Y85)+(INDEX(ItemCosts,MATCH('Blend Sheet'!$Z$4,ItemNum,0),MATCH(D$1,Districts,0))*'Blend Sheet'!$Z85)+(INDEX(ItemCosts,MATCH('Blend Sheet'!$AA$4,ItemNum,0),MATCH(D$1,Districts,0))*'Blend Sheet'!$AA85)+(INDEX(ItemCosts,MATCH('Blend Sheet'!$AB$4,ItemNum,0),MATCH(D$1,Districts,0))*'Blend Sheet'!$AB85)+(INDEX(ItemCosts,MATCH('Blend Sheet'!$AC$4,ItemNum,0),MATCH(D$1,Districts,0))*'Blend Sheet'!$AC85)+(INDEX(ItemCosts,MATCH('Blend Sheet'!$AD$4,ItemNum,0),MATCH(D$1,Districts,0))*'Blend Sheet'!$AD85)+(INDEX(ItemCosts,MATCH('Blend Sheet'!$AE$4,ItemNum,0),MATCH(D$1,Districts,0))*'Blend Sheet'!$AE85)+(INDEX(ItemCosts,MATCH('Blend Sheet'!$AF$4,ItemNum,0),MATCH(D$1,Districts,0))*'Blend Sheet'!$AF85)+(INDEX(ItemCosts,MATCH('Blend Sheet'!$AG$4,ItemNum,0),MATCH(D$1,Districts,0))*'Blend Sheet'!$AG85)+(INDEX(ItemCosts,MATCH('Blend Sheet'!$AH$4,ItemNum,0),MATCH(D$1,Districts,0))*'Blend Sheet'!$AH85)+(INDEX(ItemCosts,MATCH('Blend Sheet'!$AI$4,ItemNum,0),MATCH(D$1,Districts,0))*'Blend Sheet'!$AI85)+(INDEX(ItemCosts,MATCH('Blend Sheet'!$AJ$4,ItemNum,0),MATCH(D$1,Districts,0))*'Blend Sheet'!$AJ85)+(INDEX(ItemCosts,MATCH('Blend Sheet'!$AK$4,ItemNum,0),MATCH(D$1,Districts,0))*'Blend Sheet'!$AK85)+(INDEX(ItemCosts,MATCH('Blend Sheet'!$AL$4,ItemNum,0),MATCH(D$1,Districts,0))*'Blend Sheet'!$AL85)+(INDEX(ItemCosts,MATCH('Blend Sheet'!$AM$4,ItemNum,0),MATCH(D$1,Districts,0))*'Blend Sheet'!$AM85)+(INDEX(ItemCosts,MATCH('Blend Sheet'!$AN$4,ItemNum,0),MATCH(D$1,Districts,0))*'Blend Sheet'!$AN85)+(INDEX(ItemCosts,MATCH('Blend Sheet'!$AO$4,ItemNum,0),MATCH(D$1,Districts,0))*'Blend Sheet'!$AO85)+(INDEX(ItemCosts,MATCH('Blend Sheet'!$AP$4,ItemNum,0),MATCH(D$1,Districts,0))*'Blend Sheet'!$AP85)+(INDEX(ItemCosts,MATCH('Blend Sheet'!$AQ$4,ItemNum,0),MATCH(D$1,Districts,0))*'Blend Sheet'!$AQ85)+(INDEX(ItemCosts,MATCH('Blend Sheet'!$AR$4,ItemNum,0),MATCH(D$1,Districts,0))*'Blend Sheet'!$AR85)+(INDEX(ItemCosts,MATCH('Blend Sheet'!$AS$4,ItemNum,0),MATCH(D$1,Districts,0))*'Blend Sheet'!$AS85)</f>
        <v>#N/A</v>
      </c>
      <c r="E82" s="5" t="e">
        <f>(INDEX(ItemCosts,MATCH('Blend Sheet'!$C$4,ItemNum,0),MATCH(E$1,Districts,0))*'Blend Sheet'!$C85)+(INDEX(ItemCosts,MATCH('Blend Sheet'!$D$4,ItemNum,0),MATCH(E$1,Districts,0))*'Blend Sheet'!$D85)+(INDEX(ItemCosts,MATCH('Blend Sheet'!$E$4,ItemNum,0),MATCH(E$1,Districts,0))*'Blend Sheet'!$E85)+(INDEX(ItemCosts,MATCH('Blend Sheet'!$F$4,ItemNum,0),MATCH(E$1,Districts,0))*'Blend Sheet'!$F85)+(INDEX(ItemCosts,MATCH('Blend Sheet'!$G$4,ItemNum,0),MATCH(E$1,Districts,0))*'Blend Sheet'!$G85)+(INDEX(ItemCosts,MATCH('Blend Sheet'!$H$4,ItemNum,0),MATCH(E$1,Districts,0))*'Blend Sheet'!$H85)+(INDEX(ItemCosts,MATCH('Blend Sheet'!$I$4,ItemNum,0),MATCH(E$1,Districts,0))*'Blend Sheet'!$I85)+(INDEX(ItemCosts,MATCH('Blend Sheet'!$J$4,ItemNum,0),MATCH(E$1,Districts,0))*'Blend Sheet'!$J85)+(INDEX(ItemCosts,MATCH('Blend Sheet'!$K$4,ItemNum,0),MATCH(E$1,Districts,0))*'Blend Sheet'!$K85)+(INDEX(ItemCosts,MATCH('Blend Sheet'!$L$4,ItemNum,0),MATCH(E$1,Districts,0))*'Blend Sheet'!$L85)+(INDEX(ItemCosts,MATCH('Blend Sheet'!$M$4,ItemNum,0),MATCH(E$1,Districts,0))*'Blend Sheet'!$M85)+(INDEX(ItemCosts,MATCH('Blend Sheet'!$N$4,ItemNum,0),MATCH(E$1,Districts,0))*'Blend Sheet'!$N85)+(INDEX(ItemCosts,MATCH('Blend Sheet'!$O$4,ItemNum,0),MATCH(E$1,Districts,0))*'Blend Sheet'!$O85)+(INDEX(ItemCosts,MATCH('Blend Sheet'!$P$4,ItemNum,0),MATCH(E$1,Districts,0))*'Blend Sheet'!$P85)+(INDEX(ItemCosts,MATCH('Blend Sheet'!$Q$4,ItemNum,0),MATCH(E$1,Districts,0))*'Blend Sheet'!$Q85)+(INDEX(ItemCosts,MATCH('Blend Sheet'!$R$4,ItemNum,0),MATCH(E$1,Districts,0))*'Blend Sheet'!$R85)+(INDEX(ItemCosts,MATCH('Blend Sheet'!$S$4,ItemNum,0),MATCH(E$1,Districts,0))*'Blend Sheet'!$S85)+(INDEX(ItemCosts,MATCH('Blend Sheet'!$T$4,ItemNum,0),MATCH(E$1,Districts,0))*'Blend Sheet'!$T85)+(INDEX(ItemCosts,MATCH('Blend Sheet'!$U$4,ItemNum,0),MATCH(E$1,Districts,0))*'Blend Sheet'!$U85)+(INDEX(ItemCosts,MATCH('Blend Sheet'!$V$4,ItemNum,0),MATCH(E$1,Districts,0))*'Blend Sheet'!$V85)+(INDEX(ItemCosts,MATCH('Blend Sheet'!$W$4,ItemNum,0),MATCH(E$1,Districts,0))*'Blend Sheet'!$W85)+(INDEX(ItemCosts,MATCH('Blend Sheet'!$X$4,ItemNum,0),MATCH(E$1,Districts,0))*'Blend Sheet'!$X85)+(INDEX(ItemCosts,MATCH('Blend Sheet'!$Y$4,ItemNum,0),MATCH(E$1,Districts,0))*'Blend Sheet'!$Y85)+(INDEX(ItemCosts,MATCH('Blend Sheet'!$Z$4,ItemNum,0),MATCH(E$1,Districts,0))*'Blend Sheet'!$Z85)+(INDEX(ItemCosts,MATCH('Blend Sheet'!$AA$4,ItemNum,0),MATCH(E$1,Districts,0))*'Blend Sheet'!$AA85)+(INDEX(ItemCosts,MATCH('Blend Sheet'!$AB$4,ItemNum,0),MATCH(E$1,Districts,0))*'Blend Sheet'!$AB85)+(INDEX(ItemCosts,MATCH('Blend Sheet'!$AC$4,ItemNum,0),MATCH(E$1,Districts,0))*'Blend Sheet'!$AC85)+(INDEX(ItemCosts,MATCH('Blend Sheet'!$AD$4,ItemNum,0),MATCH(E$1,Districts,0))*'Blend Sheet'!$AD85)+(INDEX(ItemCosts,MATCH('Blend Sheet'!$AE$4,ItemNum,0),MATCH(E$1,Districts,0))*'Blend Sheet'!$AE85)+(INDEX(ItemCosts,MATCH('Blend Sheet'!$AF$4,ItemNum,0),MATCH(E$1,Districts,0))*'Blend Sheet'!$AF85)+(INDEX(ItemCosts,MATCH('Blend Sheet'!$AG$4,ItemNum,0),MATCH(E$1,Districts,0))*'Blend Sheet'!$AG85)+(INDEX(ItemCosts,MATCH('Blend Sheet'!$AH$4,ItemNum,0),MATCH(E$1,Districts,0))*'Blend Sheet'!$AH85)+(INDEX(ItemCosts,MATCH('Blend Sheet'!$AI$4,ItemNum,0),MATCH(E$1,Districts,0))*'Blend Sheet'!$AI85)+(INDEX(ItemCosts,MATCH('Blend Sheet'!$AJ$4,ItemNum,0),MATCH(E$1,Districts,0))*'Blend Sheet'!$AJ85)+(INDEX(ItemCosts,MATCH('Blend Sheet'!$AK$4,ItemNum,0),MATCH(E$1,Districts,0))*'Blend Sheet'!$AK85)+(INDEX(ItemCosts,MATCH('Blend Sheet'!$AL$4,ItemNum,0),MATCH(E$1,Districts,0))*'Blend Sheet'!$AL85)+(INDEX(ItemCosts,MATCH('Blend Sheet'!$AM$4,ItemNum,0),MATCH(E$1,Districts,0))*'Blend Sheet'!$AM85)+(INDEX(ItemCosts,MATCH('Blend Sheet'!$AN$4,ItemNum,0),MATCH(E$1,Districts,0))*'Blend Sheet'!$AN85)+(INDEX(ItemCosts,MATCH('Blend Sheet'!$AO$4,ItemNum,0),MATCH(E$1,Districts,0))*'Blend Sheet'!$AO85)+(INDEX(ItemCosts,MATCH('Blend Sheet'!$AP$4,ItemNum,0),MATCH(E$1,Districts,0))*'Blend Sheet'!$AP85)+(INDEX(ItemCosts,MATCH('Blend Sheet'!$AQ$4,ItemNum,0),MATCH(E$1,Districts,0))*'Blend Sheet'!$AQ85)+(INDEX(ItemCosts,MATCH('Blend Sheet'!$AR$4,ItemNum,0),MATCH(E$1,Districts,0))*'Blend Sheet'!$AR85)+(INDEX(ItemCosts,MATCH('Blend Sheet'!$AS$4,ItemNum,0),MATCH(E$1,Districts,0))*'Blend Sheet'!$AS85)</f>
        <v>#N/A</v>
      </c>
      <c r="F82" s="5" t="e">
        <f>(INDEX(ItemCosts,MATCH('Blend Sheet'!$C$4,ItemNum,0),MATCH(F$1,Districts,0))*'Blend Sheet'!$C85)+(INDEX(ItemCosts,MATCH('Blend Sheet'!$D$4,ItemNum,0),MATCH(F$1,Districts,0))*'Blend Sheet'!$D85)+(INDEX(ItemCosts,MATCH('Blend Sheet'!$E$4,ItemNum,0),MATCH(F$1,Districts,0))*'Blend Sheet'!$E85)+(INDEX(ItemCosts,MATCH('Blend Sheet'!$F$4,ItemNum,0),MATCH(F$1,Districts,0))*'Blend Sheet'!$F85)+(INDEX(ItemCosts,MATCH('Blend Sheet'!$G$4,ItemNum,0),MATCH(F$1,Districts,0))*'Blend Sheet'!$G85)+(INDEX(ItemCosts,MATCH('Blend Sheet'!$H$4,ItemNum,0),MATCH(F$1,Districts,0))*'Blend Sheet'!$H85)+(INDEX(ItemCosts,MATCH('Blend Sheet'!$I$4,ItemNum,0),MATCH(F$1,Districts,0))*'Blend Sheet'!$I85)+(INDEX(ItemCosts,MATCH('Blend Sheet'!$J$4,ItemNum,0),MATCH(F$1,Districts,0))*'Blend Sheet'!$J85)+(INDEX(ItemCosts,MATCH('Blend Sheet'!$K$4,ItemNum,0),MATCH(F$1,Districts,0))*'Blend Sheet'!$K85)+(INDEX(ItemCosts,MATCH('Blend Sheet'!$L$4,ItemNum,0),MATCH(F$1,Districts,0))*'Blend Sheet'!$L85)+(INDEX(ItemCosts,MATCH('Blend Sheet'!$M$4,ItemNum,0),MATCH(F$1,Districts,0))*'Blend Sheet'!$M85)+(INDEX(ItemCosts,MATCH('Blend Sheet'!$N$4,ItemNum,0),MATCH(F$1,Districts,0))*'Blend Sheet'!$N85)+(INDEX(ItemCosts,MATCH('Blend Sheet'!$O$4,ItemNum,0),MATCH(F$1,Districts,0))*'Blend Sheet'!$O85)+(INDEX(ItemCosts,MATCH('Blend Sheet'!$P$4,ItemNum,0),MATCH(F$1,Districts,0))*'Blend Sheet'!$P85)+(INDEX(ItemCosts,MATCH('Blend Sheet'!$Q$4,ItemNum,0),MATCH(F$1,Districts,0))*'Blend Sheet'!$Q85)+(INDEX(ItemCosts,MATCH('Blend Sheet'!$R$4,ItemNum,0),MATCH(F$1,Districts,0))*'Blend Sheet'!$R85)+(INDEX(ItemCosts,MATCH('Blend Sheet'!$S$4,ItemNum,0),MATCH(F$1,Districts,0))*'Blend Sheet'!$S85)+(INDEX(ItemCosts,MATCH('Blend Sheet'!$T$4,ItemNum,0),MATCH(F$1,Districts,0))*'Blend Sheet'!$T85)+(INDEX(ItemCosts,MATCH('Blend Sheet'!$U$4,ItemNum,0),MATCH(F$1,Districts,0))*'Blend Sheet'!$U85)+(INDEX(ItemCosts,MATCH('Blend Sheet'!$V$4,ItemNum,0),MATCH(F$1,Districts,0))*'Blend Sheet'!$V85)+(INDEX(ItemCosts,MATCH('Blend Sheet'!$W$4,ItemNum,0),MATCH(F$1,Districts,0))*'Blend Sheet'!$W85)+(INDEX(ItemCosts,MATCH('Blend Sheet'!$X$4,ItemNum,0),MATCH(F$1,Districts,0))*'Blend Sheet'!$X85)+(INDEX(ItemCosts,MATCH('Blend Sheet'!$Y$4,ItemNum,0),MATCH(F$1,Districts,0))*'Blend Sheet'!$Y85)+(INDEX(ItemCosts,MATCH('Blend Sheet'!$Z$4,ItemNum,0),MATCH(F$1,Districts,0))*'Blend Sheet'!$Z85)+(INDEX(ItemCosts,MATCH('Blend Sheet'!$AA$4,ItemNum,0),MATCH(F$1,Districts,0))*'Blend Sheet'!$AA85)+(INDEX(ItemCosts,MATCH('Blend Sheet'!$AB$4,ItemNum,0),MATCH(F$1,Districts,0))*'Blend Sheet'!$AB85)+(INDEX(ItemCosts,MATCH('Blend Sheet'!$AC$4,ItemNum,0),MATCH(F$1,Districts,0))*'Blend Sheet'!$AC85)+(INDEX(ItemCosts,MATCH('Blend Sheet'!$AD$4,ItemNum,0),MATCH(F$1,Districts,0))*'Blend Sheet'!$AD85)+(INDEX(ItemCosts,MATCH('Blend Sheet'!$AE$4,ItemNum,0),MATCH(F$1,Districts,0))*'Blend Sheet'!$AE85)+(INDEX(ItemCosts,MATCH('Blend Sheet'!$AF$4,ItemNum,0),MATCH(F$1,Districts,0))*'Blend Sheet'!$AF85)+(INDEX(ItemCosts,MATCH('Blend Sheet'!$AG$4,ItemNum,0),MATCH(F$1,Districts,0))*'Blend Sheet'!$AG85)+(INDEX(ItemCosts,MATCH('Blend Sheet'!$AH$4,ItemNum,0),MATCH(F$1,Districts,0))*'Blend Sheet'!$AH85)+(INDEX(ItemCosts,MATCH('Blend Sheet'!$AI$4,ItemNum,0),MATCH(F$1,Districts,0))*'Blend Sheet'!$AI85)+(INDEX(ItemCosts,MATCH('Blend Sheet'!$AJ$4,ItemNum,0),MATCH(F$1,Districts,0))*'Blend Sheet'!$AJ85)+(INDEX(ItemCosts,MATCH('Blend Sheet'!$AK$4,ItemNum,0),MATCH(F$1,Districts,0))*'Blend Sheet'!$AK85)+(INDEX(ItemCosts,MATCH('Blend Sheet'!$AL$4,ItemNum,0),MATCH(F$1,Districts,0))*'Blend Sheet'!$AL85)+(INDEX(ItemCosts,MATCH('Blend Sheet'!$AM$4,ItemNum,0),MATCH(F$1,Districts,0))*'Blend Sheet'!$AM85)+(INDEX(ItemCosts,MATCH('Blend Sheet'!$AN$4,ItemNum,0),MATCH(F$1,Districts,0))*'Blend Sheet'!$AN85)+(INDEX(ItemCosts,MATCH('Blend Sheet'!$AO$4,ItemNum,0),MATCH(F$1,Districts,0))*'Blend Sheet'!$AO85)+(INDEX(ItemCosts,MATCH('Blend Sheet'!$AP$4,ItemNum,0),MATCH(F$1,Districts,0))*'Blend Sheet'!$AP85)+(INDEX(ItemCosts,MATCH('Blend Sheet'!$AQ$4,ItemNum,0),MATCH(F$1,Districts,0))*'Blend Sheet'!$AQ85)+(INDEX(ItemCosts,MATCH('Blend Sheet'!$AR$4,ItemNum,0),MATCH(F$1,Districts,0))*'Blend Sheet'!$AR85)+(INDEX(ItemCosts,MATCH('Blend Sheet'!$AS$4,ItemNum,0),MATCH(F$1,Districts,0))*'Blend Sheet'!$AS85)</f>
        <v>#N/A</v>
      </c>
      <c r="G82" s="5" t="e">
        <f>(INDEX(ItemCosts,MATCH('Blend Sheet'!$C$4,ItemNum,0),MATCH(G$1,Districts,0))*'Blend Sheet'!$C85)+(INDEX(ItemCosts,MATCH('Blend Sheet'!$D$4,ItemNum,0),MATCH(G$1,Districts,0))*'Blend Sheet'!$D85)+(INDEX(ItemCosts,MATCH('Blend Sheet'!$E$4,ItemNum,0),MATCH(G$1,Districts,0))*'Blend Sheet'!$E85)+(INDEX(ItemCosts,MATCH('Blend Sheet'!$F$4,ItemNum,0),MATCH(G$1,Districts,0))*'Blend Sheet'!$F85)+(INDEX(ItemCosts,MATCH('Blend Sheet'!$G$4,ItemNum,0),MATCH(G$1,Districts,0))*'Blend Sheet'!$G85)+(INDEX(ItemCosts,MATCH('Blend Sheet'!$H$4,ItemNum,0),MATCH(G$1,Districts,0))*'Blend Sheet'!$H85)+(INDEX(ItemCosts,MATCH('Blend Sheet'!$I$4,ItemNum,0),MATCH(G$1,Districts,0))*'Blend Sheet'!$I85)+(INDEX(ItemCosts,MATCH('Blend Sheet'!$J$4,ItemNum,0),MATCH(G$1,Districts,0))*'Blend Sheet'!$J85)+(INDEX(ItemCosts,MATCH('Blend Sheet'!$K$4,ItemNum,0),MATCH(G$1,Districts,0))*'Blend Sheet'!$K85)+(INDEX(ItemCosts,MATCH('Blend Sheet'!$L$4,ItemNum,0),MATCH(G$1,Districts,0))*'Blend Sheet'!$L85)+(INDEX(ItemCosts,MATCH('Blend Sheet'!$M$4,ItemNum,0),MATCH(G$1,Districts,0))*'Blend Sheet'!$M85)+(INDEX(ItemCosts,MATCH('Blend Sheet'!$N$4,ItemNum,0),MATCH(G$1,Districts,0))*'Blend Sheet'!$N85)+(INDEX(ItemCosts,MATCH('Blend Sheet'!$O$4,ItemNum,0),MATCH(G$1,Districts,0))*'Blend Sheet'!$O85)+(INDEX(ItemCosts,MATCH('Blend Sheet'!$P$4,ItemNum,0),MATCH(G$1,Districts,0))*'Blend Sheet'!$P85)+(INDEX(ItemCosts,MATCH('Blend Sheet'!$Q$4,ItemNum,0),MATCH(G$1,Districts,0))*'Blend Sheet'!$Q85)+(INDEX(ItemCosts,MATCH('Blend Sheet'!$R$4,ItemNum,0),MATCH(G$1,Districts,0))*'Blend Sheet'!$R85)+(INDEX(ItemCosts,MATCH('Blend Sheet'!$S$4,ItemNum,0),MATCH(G$1,Districts,0))*'Blend Sheet'!$S85)+(INDEX(ItemCosts,MATCH('Blend Sheet'!$T$4,ItemNum,0),MATCH(G$1,Districts,0))*'Blend Sheet'!$T85)+(INDEX(ItemCosts,MATCH('Blend Sheet'!$U$4,ItemNum,0),MATCH(G$1,Districts,0))*'Blend Sheet'!$U85)+(INDEX(ItemCosts,MATCH('Blend Sheet'!$V$4,ItemNum,0),MATCH(G$1,Districts,0))*'Blend Sheet'!$V85)+(INDEX(ItemCosts,MATCH('Blend Sheet'!$W$4,ItemNum,0),MATCH(G$1,Districts,0))*'Blend Sheet'!$W85)+(INDEX(ItemCosts,MATCH('Blend Sheet'!$X$4,ItemNum,0),MATCH(G$1,Districts,0))*'Blend Sheet'!$X85)+(INDEX(ItemCosts,MATCH('Blend Sheet'!$Y$4,ItemNum,0),MATCH(G$1,Districts,0))*'Blend Sheet'!$Y85)+(INDEX(ItemCosts,MATCH('Blend Sheet'!$Z$4,ItemNum,0),MATCH(G$1,Districts,0))*'Blend Sheet'!$Z85)+(INDEX(ItemCosts,MATCH('Blend Sheet'!$AA$4,ItemNum,0),MATCH(G$1,Districts,0))*'Blend Sheet'!$AA85)+(INDEX(ItemCosts,MATCH('Blend Sheet'!$AB$4,ItemNum,0),MATCH(G$1,Districts,0))*'Blend Sheet'!$AB85)+(INDEX(ItemCosts,MATCH('Blend Sheet'!$AC$4,ItemNum,0),MATCH(G$1,Districts,0))*'Blend Sheet'!$AC85)+(INDEX(ItemCosts,MATCH('Blend Sheet'!$AD$4,ItemNum,0),MATCH(G$1,Districts,0))*'Blend Sheet'!$AD85)+(INDEX(ItemCosts,MATCH('Blend Sheet'!$AE$4,ItemNum,0),MATCH(G$1,Districts,0))*'Blend Sheet'!$AE85)+(INDEX(ItemCosts,MATCH('Blend Sheet'!$AF$4,ItemNum,0),MATCH(G$1,Districts,0))*'Blend Sheet'!$AF85)+(INDEX(ItemCosts,MATCH('Blend Sheet'!$AG$4,ItemNum,0),MATCH(G$1,Districts,0))*'Blend Sheet'!$AG85)+(INDEX(ItemCosts,MATCH('Blend Sheet'!$AH$4,ItemNum,0),MATCH(G$1,Districts,0))*'Blend Sheet'!$AH85)+(INDEX(ItemCosts,MATCH('Blend Sheet'!$AI$4,ItemNum,0),MATCH(G$1,Districts,0))*'Blend Sheet'!$AI85)+(INDEX(ItemCosts,MATCH('Blend Sheet'!$AJ$4,ItemNum,0),MATCH(G$1,Districts,0))*'Blend Sheet'!$AJ85)+(INDEX(ItemCosts,MATCH('Blend Sheet'!$AK$4,ItemNum,0),MATCH(G$1,Districts,0))*'Blend Sheet'!$AK85)+(INDEX(ItemCosts,MATCH('Blend Sheet'!$AL$4,ItemNum,0),MATCH(G$1,Districts,0))*'Blend Sheet'!$AL85)+(INDEX(ItemCosts,MATCH('Blend Sheet'!$AM$4,ItemNum,0),MATCH(G$1,Districts,0))*'Blend Sheet'!$AM85)+(INDEX(ItemCosts,MATCH('Blend Sheet'!$AN$4,ItemNum,0),MATCH(G$1,Districts,0))*'Blend Sheet'!$AN85)+(INDEX(ItemCosts,MATCH('Blend Sheet'!$AO$4,ItemNum,0),MATCH(G$1,Districts,0))*'Blend Sheet'!$AO85)+(INDEX(ItemCosts,MATCH('Blend Sheet'!$AP$4,ItemNum,0),MATCH(G$1,Districts,0))*'Blend Sheet'!$AP85)+(INDEX(ItemCosts,MATCH('Blend Sheet'!$AQ$4,ItemNum,0),MATCH(G$1,Districts,0))*'Blend Sheet'!$AQ85)+(INDEX(ItemCosts,MATCH('Blend Sheet'!$AR$4,ItemNum,0),MATCH(G$1,Districts,0))*'Blend Sheet'!$AR85)+(INDEX(ItemCosts,MATCH('Blend Sheet'!$AS$4,ItemNum,0),MATCH(G$1,Districts,0))*'Blend Sheet'!$AS85)</f>
        <v>#N/A</v>
      </c>
      <c r="H82" s="5" t="e">
        <f>(INDEX(ItemCosts,MATCH('Blend Sheet'!$C$4,ItemNum,0),MATCH(H$1,Districts,0))*'Blend Sheet'!$C85)+(INDEX(ItemCosts,MATCH('Blend Sheet'!$D$4,ItemNum,0),MATCH(H$1,Districts,0))*'Blend Sheet'!$D85)+(INDEX(ItemCosts,MATCH('Blend Sheet'!$E$4,ItemNum,0),MATCH(H$1,Districts,0))*'Blend Sheet'!$E85)+(INDEX(ItemCosts,MATCH('Blend Sheet'!$F$4,ItemNum,0),MATCH(H$1,Districts,0))*'Blend Sheet'!$F85)+(INDEX(ItemCosts,MATCH('Blend Sheet'!$G$4,ItemNum,0),MATCH(H$1,Districts,0))*'Blend Sheet'!$G85)+(INDEX(ItemCosts,MATCH('Blend Sheet'!$H$4,ItemNum,0),MATCH(H$1,Districts,0))*'Blend Sheet'!$H85)+(INDEX(ItemCosts,MATCH('Blend Sheet'!$I$4,ItemNum,0),MATCH(H$1,Districts,0))*'Blend Sheet'!$I85)+(INDEX(ItemCosts,MATCH('Blend Sheet'!$J$4,ItemNum,0),MATCH(H$1,Districts,0))*'Blend Sheet'!$J85)+(INDEX(ItemCosts,MATCH('Blend Sheet'!$K$4,ItemNum,0),MATCH(H$1,Districts,0))*'Blend Sheet'!$K85)+(INDEX(ItemCosts,MATCH('Blend Sheet'!$L$4,ItemNum,0),MATCH(H$1,Districts,0))*'Blend Sheet'!$L85)+(INDEX(ItemCosts,MATCH('Blend Sheet'!$M$4,ItemNum,0),MATCH(H$1,Districts,0))*'Blend Sheet'!$M85)+(INDEX(ItemCosts,MATCH('Blend Sheet'!$N$4,ItemNum,0),MATCH(H$1,Districts,0))*'Blend Sheet'!$N85)+(INDEX(ItemCosts,MATCH('Blend Sheet'!$O$4,ItemNum,0),MATCH(H$1,Districts,0))*'Blend Sheet'!$O85)+(INDEX(ItemCosts,MATCH('Blend Sheet'!$P$4,ItemNum,0),MATCH(H$1,Districts,0))*'Blend Sheet'!$P85)+(INDEX(ItemCosts,MATCH('Blend Sheet'!$Q$4,ItemNum,0),MATCH(H$1,Districts,0))*'Blend Sheet'!$Q85)+(INDEX(ItemCosts,MATCH('Blend Sheet'!$R$4,ItemNum,0),MATCH(H$1,Districts,0))*'Blend Sheet'!$R85)+(INDEX(ItemCosts,MATCH('Blend Sheet'!$S$4,ItemNum,0),MATCH(H$1,Districts,0))*'Blend Sheet'!$S85)+(INDEX(ItemCosts,MATCH('Blend Sheet'!$T$4,ItemNum,0),MATCH(H$1,Districts,0))*'Blend Sheet'!$T85)+(INDEX(ItemCosts,MATCH('Blend Sheet'!$U$4,ItemNum,0),MATCH(H$1,Districts,0))*'Blend Sheet'!$U85)+(INDEX(ItemCosts,MATCH('Blend Sheet'!$V$4,ItemNum,0),MATCH(H$1,Districts,0))*'Blend Sheet'!$V85)+(INDEX(ItemCosts,MATCH('Blend Sheet'!$W$4,ItemNum,0),MATCH(H$1,Districts,0))*'Blend Sheet'!$W85)+(INDEX(ItemCosts,MATCH('Blend Sheet'!$X$4,ItemNum,0),MATCH(H$1,Districts,0))*'Blend Sheet'!$X85)+(INDEX(ItemCosts,MATCH('Blend Sheet'!$Y$4,ItemNum,0),MATCH(H$1,Districts,0))*'Blend Sheet'!$Y85)+(INDEX(ItemCosts,MATCH('Blend Sheet'!$Z$4,ItemNum,0),MATCH(H$1,Districts,0))*'Blend Sheet'!$Z85)+(INDEX(ItemCosts,MATCH('Blend Sheet'!$AA$4,ItemNum,0),MATCH(H$1,Districts,0))*'Blend Sheet'!$AA85)+(INDEX(ItemCosts,MATCH('Blend Sheet'!$AB$4,ItemNum,0),MATCH(H$1,Districts,0))*'Blend Sheet'!$AB85)+(INDEX(ItemCosts,MATCH('Blend Sheet'!$AC$4,ItemNum,0),MATCH(H$1,Districts,0))*'Blend Sheet'!$AC85)+(INDEX(ItemCosts,MATCH('Blend Sheet'!$AD$4,ItemNum,0),MATCH(H$1,Districts,0))*'Blend Sheet'!$AD85)+(INDEX(ItemCosts,MATCH('Blend Sheet'!$AE$4,ItemNum,0),MATCH(H$1,Districts,0))*'Blend Sheet'!$AE85)+(INDEX(ItemCosts,MATCH('Blend Sheet'!$AF$4,ItemNum,0),MATCH(H$1,Districts,0))*'Blend Sheet'!$AF85)+(INDEX(ItemCosts,MATCH('Blend Sheet'!$AG$4,ItemNum,0),MATCH(H$1,Districts,0))*'Blend Sheet'!$AG85)+(INDEX(ItemCosts,MATCH('Blend Sheet'!$AH$4,ItemNum,0),MATCH(H$1,Districts,0))*'Blend Sheet'!$AH85)+(INDEX(ItemCosts,MATCH('Blend Sheet'!$AI$4,ItemNum,0),MATCH(H$1,Districts,0))*'Blend Sheet'!$AI85)+(INDEX(ItemCosts,MATCH('Blend Sheet'!$AJ$4,ItemNum,0),MATCH(H$1,Districts,0))*'Blend Sheet'!$AJ85)+(INDEX(ItemCosts,MATCH('Blend Sheet'!$AK$4,ItemNum,0),MATCH(H$1,Districts,0))*'Blend Sheet'!$AK85)+(INDEX(ItemCosts,MATCH('Blend Sheet'!$AL$4,ItemNum,0),MATCH(H$1,Districts,0))*'Blend Sheet'!$AL85)+(INDEX(ItemCosts,MATCH('Blend Sheet'!$AM$4,ItemNum,0),MATCH(H$1,Districts,0))*'Blend Sheet'!$AM85)+(INDEX(ItemCosts,MATCH('Blend Sheet'!$AN$4,ItemNum,0),MATCH(H$1,Districts,0))*'Blend Sheet'!$AN85)+(INDEX(ItemCosts,MATCH('Blend Sheet'!$AO$4,ItemNum,0),MATCH(H$1,Districts,0))*'Blend Sheet'!$AO85)+(INDEX(ItemCosts,MATCH('Blend Sheet'!$AP$4,ItemNum,0),MATCH(H$1,Districts,0))*'Blend Sheet'!$AP85)+(INDEX(ItemCosts,MATCH('Blend Sheet'!$AQ$4,ItemNum,0),MATCH(H$1,Districts,0))*'Blend Sheet'!$AQ85)+(INDEX(ItemCosts,MATCH('Blend Sheet'!$AR$4,ItemNum,0),MATCH(H$1,Districts,0))*'Blend Sheet'!$AR85)+(INDEX(ItemCosts,MATCH('Blend Sheet'!$AS$4,ItemNum,0),MATCH(H$1,Districts,0))*'Blend Sheet'!$AS85)</f>
        <v>#N/A</v>
      </c>
      <c r="I82" s="5" t="e">
        <f>(INDEX(ItemCosts,MATCH('Blend Sheet'!$C$4,ItemNum,0),MATCH(I$1,Districts,0))*'Blend Sheet'!$C85)+(INDEX(ItemCosts,MATCH('Blend Sheet'!$D$4,ItemNum,0),MATCH(I$1,Districts,0))*'Blend Sheet'!$D85)+(INDEX(ItemCosts,MATCH('Blend Sheet'!$E$4,ItemNum,0),MATCH(I$1,Districts,0))*'Blend Sheet'!$E85)+(INDEX(ItemCosts,MATCH('Blend Sheet'!$F$4,ItemNum,0),MATCH(I$1,Districts,0))*'Blend Sheet'!$F85)+(INDEX(ItemCosts,MATCH('Blend Sheet'!$G$4,ItemNum,0),MATCH(I$1,Districts,0))*'Blend Sheet'!$G85)+(INDEX(ItemCosts,MATCH('Blend Sheet'!$H$4,ItemNum,0),MATCH(I$1,Districts,0))*'Blend Sheet'!$H85)+(INDEX(ItemCosts,MATCH('Blend Sheet'!$I$4,ItemNum,0),MATCH(I$1,Districts,0))*'Blend Sheet'!$I85)+(INDEX(ItemCosts,MATCH('Blend Sheet'!$J$4,ItemNum,0),MATCH(I$1,Districts,0))*'Blend Sheet'!$J85)+(INDEX(ItemCosts,MATCH('Blend Sheet'!$K$4,ItemNum,0),MATCH(I$1,Districts,0))*'Blend Sheet'!$K85)+(INDEX(ItemCosts,MATCH('Blend Sheet'!$L$4,ItemNum,0),MATCH(I$1,Districts,0))*'Blend Sheet'!$L85)+(INDEX(ItemCosts,MATCH('Blend Sheet'!$M$4,ItemNum,0),MATCH(I$1,Districts,0))*'Blend Sheet'!$M85)+(INDEX(ItemCosts,MATCH('Blend Sheet'!$N$4,ItemNum,0),MATCH(I$1,Districts,0))*'Blend Sheet'!$N85)+(INDEX(ItemCosts,MATCH('Blend Sheet'!$O$4,ItemNum,0),MATCH(I$1,Districts,0))*'Blend Sheet'!$O85)+(INDEX(ItemCosts,MATCH('Blend Sheet'!$P$4,ItemNum,0),MATCH(I$1,Districts,0))*'Blend Sheet'!$P85)+(INDEX(ItemCosts,MATCH('Blend Sheet'!$Q$4,ItemNum,0),MATCH(I$1,Districts,0))*'Blend Sheet'!$Q85)+(INDEX(ItemCosts,MATCH('Blend Sheet'!$R$4,ItemNum,0),MATCH(I$1,Districts,0))*'Blend Sheet'!$R85)+(INDEX(ItemCosts,MATCH('Blend Sheet'!$S$4,ItemNum,0),MATCH(I$1,Districts,0))*'Blend Sheet'!$S85)+(INDEX(ItemCosts,MATCH('Blend Sheet'!$T$4,ItemNum,0),MATCH(I$1,Districts,0))*'Blend Sheet'!$T85)+(INDEX(ItemCosts,MATCH('Blend Sheet'!$U$4,ItemNum,0),MATCH(I$1,Districts,0))*'Blend Sheet'!$U85)+(INDEX(ItemCosts,MATCH('Blend Sheet'!$V$4,ItemNum,0),MATCH(I$1,Districts,0))*'Blend Sheet'!$V85)+(INDEX(ItemCosts,MATCH('Blend Sheet'!$W$4,ItemNum,0),MATCH(I$1,Districts,0))*'Blend Sheet'!$W85)+(INDEX(ItemCosts,MATCH('Blend Sheet'!$X$4,ItemNum,0),MATCH(I$1,Districts,0))*'Blend Sheet'!$X85)+(INDEX(ItemCosts,MATCH('Blend Sheet'!$Y$4,ItemNum,0),MATCH(I$1,Districts,0))*'Blend Sheet'!$Y85)+(INDEX(ItemCosts,MATCH('Blend Sheet'!$Z$4,ItemNum,0),MATCH(I$1,Districts,0))*'Blend Sheet'!$Z85)+(INDEX(ItemCosts,MATCH('Blend Sheet'!$AA$4,ItemNum,0),MATCH(I$1,Districts,0))*'Blend Sheet'!$AA85)+(INDEX(ItemCosts,MATCH('Blend Sheet'!$AB$4,ItemNum,0),MATCH(I$1,Districts,0))*'Blend Sheet'!$AB85)+(INDEX(ItemCosts,MATCH('Blend Sheet'!$AC$4,ItemNum,0),MATCH(I$1,Districts,0))*'Blend Sheet'!$AC85)+(INDEX(ItemCosts,MATCH('Blend Sheet'!$AD$4,ItemNum,0),MATCH(I$1,Districts,0))*'Blend Sheet'!$AD85)+(INDEX(ItemCosts,MATCH('Blend Sheet'!$AE$4,ItemNum,0),MATCH(I$1,Districts,0))*'Blend Sheet'!$AE85)+(INDEX(ItemCosts,MATCH('Blend Sheet'!$AF$4,ItemNum,0),MATCH(I$1,Districts,0))*'Blend Sheet'!$AF85)+(INDEX(ItemCosts,MATCH('Blend Sheet'!$AG$4,ItemNum,0),MATCH(I$1,Districts,0))*'Blend Sheet'!$AG85)+(INDEX(ItemCosts,MATCH('Blend Sheet'!$AH$4,ItemNum,0),MATCH(I$1,Districts,0))*'Blend Sheet'!$AH85)+(INDEX(ItemCosts,MATCH('Blend Sheet'!$AI$4,ItemNum,0),MATCH(I$1,Districts,0))*'Blend Sheet'!$AI85)+(INDEX(ItemCosts,MATCH('Blend Sheet'!$AJ$4,ItemNum,0),MATCH(I$1,Districts,0))*'Blend Sheet'!$AJ85)+(INDEX(ItemCosts,MATCH('Blend Sheet'!$AK$4,ItemNum,0),MATCH(I$1,Districts,0))*'Blend Sheet'!$AK85)+(INDEX(ItemCosts,MATCH('Blend Sheet'!$AL$4,ItemNum,0),MATCH(I$1,Districts,0))*'Blend Sheet'!$AL85)+(INDEX(ItemCosts,MATCH('Blend Sheet'!$AM$4,ItemNum,0),MATCH(I$1,Districts,0))*'Blend Sheet'!$AM85)+(INDEX(ItemCosts,MATCH('Blend Sheet'!$AN$4,ItemNum,0),MATCH(I$1,Districts,0))*'Blend Sheet'!$AN85)+(INDEX(ItemCosts,MATCH('Blend Sheet'!$AO$4,ItemNum,0),MATCH(I$1,Districts,0))*'Blend Sheet'!$AO85)+(INDEX(ItemCosts,MATCH('Blend Sheet'!$AP$4,ItemNum,0),MATCH(I$1,Districts,0))*'Blend Sheet'!$AP85)+(INDEX(ItemCosts,MATCH('Blend Sheet'!$AQ$4,ItemNum,0),MATCH(I$1,Districts,0))*'Blend Sheet'!$AQ85)+(INDEX(ItemCosts,MATCH('Blend Sheet'!$AR$4,ItemNum,0),MATCH(I$1,Districts,0))*'Blend Sheet'!$AR85)+(INDEX(ItemCosts,MATCH('Blend Sheet'!$AS$4,ItemNum,0),MATCH(I$1,Districts,0))*'Blend Sheet'!$AS85)</f>
        <v>#N/A</v>
      </c>
      <c r="J82" s="5" t="e">
        <f>(INDEX(ItemCosts,MATCH('Blend Sheet'!$C$4,ItemNum,0),MATCH(J$1,Districts,0))*'Blend Sheet'!$C85)+(INDEX(ItemCosts,MATCH('Blend Sheet'!$D$4,ItemNum,0),MATCH(J$1,Districts,0))*'Blend Sheet'!$D85)+(INDEX(ItemCosts,MATCH('Blend Sheet'!$E$4,ItemNum,0),MATCH(J$1,Districts,0))*'Blend Sheet'!$E85)+(INDEX(ItemCosts,MATCH('Blend Sheet'!$F$4,ItemNum,0),MATCH(J$1,Districts,0))*'Blend Sheet'!$F85)+(INDEX(ItemCosts,MATCH('Blend Sheet'!$G$4,ItemNum,0),MATCH(J$1,Districts,0))*'Blend Sheet'!$G85)+(INDEX(ItemCosts,MATCH('Blend Sheet'!$H$4,ItemNum,0),MATCH(J$1,Districts,0))*'Blend Sheet'!$H85)+(INDEX(ItemCosts,MATCH('Blend Sheet'!$I$4,ItemNum,0),MATCH(J$1,Districts,0))*'Blend Sheet'!$I85)+(INDEX(ItemCosts,MATCH('Blend Sheet'!$J$4,ItemNum,0),MATCH(J$1,Districts,0))*'Blend Sheet'!$J85)+(INDEX(ItemCosts,MATCH('Blend Sheet'!$K$4,ItemNum,0),MATCH(J$1,Districts,0))*'Blend Sheet'!$K85)+(INDEX(ItemCosts,MATCH('Blend Sheet'!$L$4,ItemNum,0),MATCH(J$1,Districts,0))*'Blend Sheet'!$L85)+(INDEX(ItemCosts,MATCH('Blend Sheet'!$M$4,ItemNum,0),MATCH(J$1,Districts,0))*'Blend Sheet'!$M85)+(INDEX(ItemCosts,MATCH('Blend Sheet'!$N$4,ItemNum,0),MATCH(J$1,Districts,0))*'Blend Sheet'!$N85)+(INDEX(ItemCosts,MATCH('Blend Sheet'!$O$4,ItemNum,0),MATCH(J$1,Districts,0))*'Blend Sheet'!$O85)+(INDEX(ItemCosts,MATCH('Blend Sheet'!$P$4,ItemNum,0),MATCH(J$1,Districts,0))*'Blend Sheet'!$P85)+(INDEX(ItemCosts,MATCH('Blend Sheet'!$Q$4,ItemNum,0),MATCH(J$1,Districts,0))*'Blend Sheet'!$Q85)+(INDEX(ItemCosts,MATCH('Blend Sheet'!$R$4,ItemNum,0),MATCH(J$1,Districts,0))*'Blend Sheet'!$R85)+(INDEX(ItemCosts,MATCH('Blend Sheet'!$S$4,ItemNum,0),MATCH(J$1,Districts,0))*'Blend Sheet'!$S85)+(INDEX(ItemCosts,MATCH('Blend Sheet'!$T$4,ItemNum,0),MATCH(J$1,Districts,0))*'Blend Sheet'!$T85)+(INDEX(ItemCosts,MATCH('Blend Sheet'!$U$4,ItemNum,0),MATCH(J$1,Districts,0))*'Blend Sheet'!$U85)+(INDEX(ItemCosts,MATCH('Blend Sheet'!$V$4,ItemNum,0),MATCH(J$1,Districts,0))*'Blend Sheet'!$V85)+(INDEX(ItemCosts,MATCH('Blend Sheet'!$W$4,ItemNum,0),MATCH(J$1,Districts,0))*'Blend Sheet'!$W85)+(INDEX(ItemCosts,MATCH('Blend Sheet'!$X$4,ItemNum,0),MATCH(J$1,Districts,0))*'Blend Sheet'!$X85)+(INDEX(ItemCosts,MATCH('Blend Sheet'!$Y$4,ItemNum,0),MATCH(J$1,Districts,0))*'Blend Sheet'!$Y85)+(INDEX(ItemCosts,MATCH('Blend Sheet'!$Z$4,ItemNum,0),MATCH(J$1,Districts,0))*'Blend Sheet'!$Z85)+(INDEX(ItemCosts,MATCH('Blend Sheet'!$AA$4,ItemNum,0),MATCH(J$1,Districts,0))*'Blend Sheet'!$AA85)+(INDEX(ItemCosts,MATCH('Blend Sheet'!$AB$4,ItemNum,0),MATCH(J$1,Districts,0))*'Blend Sheet'!$AB85)+(INDEX(ItemCosts,MATCH('Blend Sheet'!$AC$4,ItemNum,0),MATCH(J$1,Districts,0))*'Blend Sheet'!$AC85)+(INDEX(ItemCosts,MATCH('Blend Sheet'!$AD$4,ItemNum,0),MATCH(J$1,Districts,0))*'Blend Sheet'!$AD85)+(INDEX(ItemCosts,MATCH('Blend Sheet'!$AE$4,ItemNum,0),MATCH(J$1,Districts,0))*'Blend Sheet'!$AE85)+(INDEX(ItemCosts,MATCH('Blend Sheet'!$AF$4,ItemNum,0),MATCH(J$1,Districts,0))*'Blend Sheet'!$AF85)+(INDEX(ItemCosts,MATCH('Blend Sheet'!$AG$4,ItemNum,0),MATCH(J$1,Districts,0))*'Blend Sheet'!$AG85)+(INDEX(ItemCosts,MATCH('Blend Sheet'!$AH$4,ItemNum,0),MATCH(J$1,Districts,0))*'Blend Sheet'!$AH85)+(INDEX(ItemCosts,MATCH('Blend Sheet'!$AI$4,ItemNum,0),MATCH(J$1,Districts,0))*'Blend Sheet'!$AI85)+(INDEX(ItemCosts,MATCH('Blend Sheet'!$AJ$4,ItemNum,0),MATCH(J$1,Districts,0))*'Blend Sheet'!$AJ85)+(INDEX(ItemCosts,MATCH('Blend Sheet'!$AK$4,ItemNum,0),MATCH(J$1,Districts,0))*'Blend Sheet'!$AK85)+(INDEX(ItemCosts,MATCH('Blend Sheet'!$AL$4,ItemNum,0),MATCH(J$1,Districts,0))*'Blend Sheet'!$AL85)+(INDEX(ItemCosts,MATCH('Blend Sheet'!$AM$4,ItemNum,0),MATCH(J$1,Districts,0))*'Blend Sheet'!$AM85)+(INDEX(ItemCosts,MATCH('Blend Sheet'!$AN$4,ItemNum,0),MATCH(J$1,Districts,0))*'Blend Sheet'!$AN85)+(INDEX(ItemCosts,MATCH('Blend Sheet'!$AO$4,ItemNum,0),MATCH(J$1,Districts,0))*'Blend Sheet'!$AO85)+(INDEX(ItemCosts,MATCH('Blend Sheet'!$AP$4,ItemNum,0),MATCH(J$1,Districts,0))*'Blend Sheet'!$AP85)+(INDEX(ItemCosts,MATCH('Blend Sheet'!$AQ$4,ItemNum,0),MATCH(J$1,Districts,0))*'Blend Sheet'!$AQ85)+(INDEX(ItemCosts,MATCH('Blend Sheet'!$AR$4,ItemNum,0),MATCH(J$1,Districts,0))*'Blend Sheet'!$AR85)+(INDEX(ItemCosts,MATCH('Blend Sheet'!$AS$4,ItemNum,0),MATCH(J$1,Districts,0))*'Blend Sheet'!$AS85)</f>
        <v>#N/A</v>
      </c>
      <c r="K82" s="5" t="e">
        <f>(INDEX(ItemCosts,MATCH('Blend Sheet'!$C$4,ItemNum,0),MATCH(K$1,Districts,0))*'Blend Sheet'!$C85)+(INDEX(ItemCosts,MATCH('Blend Sheet'!$D$4,ItemNum,0),MATCH(K$1,Districts,0))*'Blend Sheet'!$D85)+(INDEX(ItemCosts,MATCH('Blend Sheet'!$E$4,ItemNum,0),MATCH(K$1,Districts,0))*'Blend Sheet'!$E85)+(INDEX(ItemCosts,MATCH('Blend Sheet'!$F$4,ItemNum,0),MATCH(K$1,Districts,0))*'Blend Sheet'!$F85)+(INDEX(ItemCosts,MATCH('Blend Sheet'!$G$4,ItemNum,0),MATCH(K$1,Districts,0))*'Blend Sheet'!$G85)+(INDEX(ItemCosts,MATCH('Blend Sheet'!$H$4,ItemNum,0),MATCH(K$1,Districts,0))*'Blend Sheet'!$H85)+(INDEX(ItemCosts,MATCH('Blend Sheet'!$I$4,ItemNum,0),MATCH(K$1,Districts,0))*'Blend Sheet'!$I85)+(INDEX(ItemCosts,MATCH('Blend Sheet'!$J$4,ItemNum,0),MATCH(K$1,Districts,0))*'Blend Sheet'!$J85)+(INDEX(ItemCosts,MATCH('Blend Sheet'!$K$4,ItemNum,0),MATCH(K$1,Districts,0))*'Blend Sheet'!$K85)+(INDEX(ItemCosts,MATCH('Blend Sheet'!$L$4,ItemNum,0),MATCH(K$1,Districts,0))*'Blend Sheet'!$L85)+(INDEX(ItemCosts,MATCH('Blend Sheet'!$M$4,ItemNum,0),MATCH(K$1,Districts,0))*'Blend Sheet'!$M85)+(INDEX(ItemCosts,MATCH('Blend Sheet'!$N$4,ItemNum,0),MATCH(K$1,Districts,0))*'Blend Sheet'!$N85)+(INDEX(ItemCosts,MATCH('Blend Sheet'!$O$4,ItemNum,0),MATCH(K$1,Districts,0))*'Blend Sheet'!$O85)+(INDEX(ItemCosts,MATCH('Blend Sheet'!$P$4,ItemNum,0),MATCH(K$1,Districts,0))*'Blend Sheet'!$P85)+(INDEX(ItemCosts,MATCH('Blend Sheet'!$Q$4,ItemNum,0),MATCH(K$1,Districts,0))*'Blend Sheet'!$Q85)+(INDEX(ItemCosts,MATCH('Blend Sheet'!$R$4,ItemNum,0),MATCH(K$1,Districts,0))*'Blend Sheet'!$R85)+(INDEX(ItemCosts,MATCH('Blend Sheet'!$S$4,ItemNum,0),MATCH(K$1,Districts,0))*'Blend Sheet'!$S85)+(INDEX(ItemCosts,MATCH('Blend Sheet'!$T$4,ItemNum,0),MATCH(K$1,Districts,0))*'Blend Sheet'!$T85)+(INDEX(ItemCosts,MATCH('Blend Sheet'!$U$4,ItemNum,0),MATCH(K$1,Districts,0))*'Blend Sheet'!$U85)+(INDEX(ItemCosts,MATCH('Blend Sheet'!$V$4,ItemNum,0),MATCH(K$1,Districts,0))*'Blend Sheet'!$V85)+(INDEX(ItemCosts,MATCH('Blend Sheet'!$W$4,ItemNum,0),MATCH(K$1,Districts,0))*'Blend Sheet'!$W85)+(INDEX(ItemCosts,MATCH('Blend Sheet'!$X$4,ItemNum,0),MATCH(K$1,Districts,0))*'Blend Sheet'!$X85)+(INDEX(ItemCosts,MATCH('Blend Sheet'!$Y$4,ItemNum,0),MATCH(K$1,Districts,0))*'Blend Sheet'!$Y85)+(INDEX(ItemCosts,MATCH('Blend Sheet'!$Z$4,ItemNum,0),MATCH(K$1,Districts,0))*'Blend Sheet'!$Z85)+(INDEX(ItemCosts,MATCH('Blend Sheet'!$AA$4,ItemNum,0),MATCH(K$1,Districts,0))*'Blend Sheet'!$AA85)+(INDEX(ItemCosts,MATCH('Blend Sheet'!$AB$4,ItemNum,0),MATCH(K$1,Districts,0))*'Blend Sheet'!$AB85)+(INDEX(ItemCosts,MATCH('Blend Sheet'!$AC$4,ItemNum,0),MATCH(K$1,Districts,0))*'Blend Sheet'!$AC85)+(INDEX(ItemCosts,MATCH('Blend Sheet'!$AD$4,ItemNum,0),MATCH(K$1,Districts,0))*'Blend Sheet'!$AD85)+(INDEX(ItemCosts,MATCH('Blend Sheet'!$AE$4,ItemNum,0),MATCH(K$1,Districts,0))*'Blend Sheet'!$AE85)+(INDEX(ItemCosts,MATCH('Blend Sheet'!$AF$4,ItemNum,0),MATCH(K$1,Districts,0))*'Blend Sheet'!$AF85)+(INDEX(ItemCosts,MATCH('Blend Sheet'!$AG$4,ItemNum,0),MATCH(K$1,Districts,0))*'Blend Sheet'!$AG85)+(INDEX(ItemCosts,MATCH('Blend Sheet'!$AH$4,ItemNum,0),MATCH(K$1,Districts,0))*'Blend Sheet'!$AH85)+(INDEX(ItemCosts,MATCH('Blend Sheet'!$AI$4,ItemNum,0),MATCH(K$1,Districts,0))*'Blend Sheet'!$AI85)+(INDEX(ItemCosts,MATCH('Blend Sheet'!$AJ$4,ItemNum,0),MATCH(K$1,Districts,0))*'Blend Sheet'!$AJ85)+(INDEX(ItemCosts,MATCH('Blend Sheet'!$AK$4,ItemNum,0),MATCH(K$1,Districts,0))*'Blend Sheet'!$AK85)+(INDEX(ItemCosts,MATCH('Blend Sheet'!$AL$4,ItemNum,0),MATCH(K$1,Districts,0))*'Blend Sheet'!$AL85)+(INDEX(ItemCosts,MATCH('Blend Sheet'!$AM$4,ItemNum,0),MATCH(K$1,Districts,0))*'Blend Sheet'!$AM85)+(INDEX(ItemCosts,MATCH('Blend Sheet'!$AN$4,ItemNum,0),MATCH(K$1,Districts,0))*'Blend Sheet'!$AN85)+(INDEX(ItemCosts,MATCH('Blend Sheet'!$AO$4,ItemNum,0),MATCH(K$1,Districts,0))*'Blend Sheet'!$AO85)+(INDEX(ItemCosts,MATCH('Blend Sheet'!$AP$4,ItemNum,0),MATCH(K$1,Districts,0))*'Blend Sheet'!$AP85)+(INDEX(ItemCosts,MATCH('Blend Sheet'!$AQ$4,ItemNum,0),MATCH(K$1,Districts,0))*'Blend Sheet'!$AQ85)+(INDEX(ItemCosts,MATCH('Blend Sheet'!$AR$4,ItemNum,0),MATCH(K$1,Districts,0))*'Blend Sheet'!$AR85)+(INDEX(ItemCosts,MATCH('Blend Sheet'!$AS$4,ItemNum,0),MATCH(K$1,Districts,0))*'Blend Sheet'!$AS85)</f>
        <v>#N/A</v>
      </c>
      <c r="L82" s="5" t="e">
        <f>(INDEX(ItemCosts,MATCH('Blend Sheet'!$C$4,ItemNum,0),MATCH(L$1,Districts,0))*'Blend Sheet'!$C85)+(INDEX(ItemCosts,MATCH('Blend Sheet'!$D$4,ItemNum,0),MATCH(L$1,Districts,0))*'Blend Sheet'!$D85)+(INDEX(ItemCosts,MATCH('Blend Sheet'!$E$4,ItemNum,0),MATCH(L$1,Districts,0))*'Blend Sheet'!$E85)+(INDEX(ItemCosts,MATCH('Blend Sheet'!$F$4,ItemNum,0),MATCH(L$1,Districts,0))*'Blend Sheet'!$F85)+(INDEX(ItemCosts,MATCH('Blend Sheet'!$G$4,ItemNum,0),MATCH(L$1,Districts,0))*'Blend Sheet'!$G85)+(INDEX(ItemCosts,MATCH('Blend Sheet'!$H$4,ItemNum,0),MATCH(L$1,Districts,0))*'Blend Sheet'!$H85)+(INDEX(ItemCosts,MATCH('Blend Sheet'!$I$4,ItemNum,0),MATCH(L$1,Districts,0))*'Blend Sheet'!$I85)+(INDEX(ItemCosts,MATCH('Blend Sheet'!$J$4,ItemNum,0),MATCH(L$1,Districts,0))*'Blend Sheet'!$J85)+(INDEX(ItemCosts,MATCH('Blend Sheet'!$K$4,ItemNum,0),MATCH(L$1,Districts,0))*'Blend Sheet'!$K85)+(INDEX(ItemCosts,MATCH('Blend Sheet'!$L$4,ItemNum,0),MATCH(L$1,Districts,0))*'Blend Sheet'!$L85)+(INDEX(ItemCosts,MATCH('Blend Sheet'!$M$4,ItemNum,0),MATCH(L$1,Districts,0))*'Blend Sheet'!$M85)+(INDEX(ItemCosts,MATCH('Blend Sheet'!$N$4,ItemNum,0),MATCH(L$1,Districts,0))*'Blend Sheet'!$N85)+(INDEX(ItemCosts,MATCH('Blend Sheet'!$O$4,ItemNum,0),MATCH(L$1,Districts,0))*'Blend Sheet'!$O85)+(INDEX(ItemCosts,MATCH('Blend Sheet'!$P$4,ItemNum,0),MATCH(L$1,Districts,0))*'Blend Sheet'!$P85)+(INDEX(ItemCosts,MATCH('Blend Sheet'!$Q$4,ItemNum,0),MATCH(L$1,Districts,0))*'Blend Sheet'!$Q85)+(INDEX(ItemCosts,MATCH('Blend Sheet'!$R$4,ItemNum,0),MATCH(L$1,Districts,0))*'Blend Sheet'!$R85)+(INDEX(ItemCosts,MATCH('Blend Sheet'!$S$4,ItemNum,0),MATCH(L$1,Districts,0))*'Blend Sheet'!$S85)+(INDEX(ItemCosts,MATCH('Blend Sheet'!$T$4,ItemNum,0),MATCH(L$1,Districts,0))*'Blend Sheet'!$T85)+(INDEX(ItemCosts,MATCH('Blend Sheet'!$U$4,ItemNum,0),MATCH(L$1,Districts,0))*'Blend Sheet'!$U85)+(INDEX(ItemCosts,MATCH('Blend Sheet'!$V$4,ItemNum,0),MATCH(L$1,Districts,0))*'Blend Sheet'!$V85)+(INDEX(ItemCosts,MATCH('Blend Sheet'!$W$4,ItemNum,0),MATCH(L$1,Districts,0))*'Blend Sheet'!$W85)+(INDEX(ItemCosts,MATCH('Blend Sheet'!$X$4,ItemNum,0),MATCH(L$1,Districts,0))*'Blend Sheet'!$X85)+(INDEX(ItemCosts,MATCH('Blend Sheet'!$Y$4,ItemNum,0),MATCH(L$1,Districts,0))*'Blend Sheet'!$Y85)+(INDEX(ItemCosts,MATCH('Blend Sheet'!$Z$4,ItemNum,0),MATCH(L$1,Districts,0))*'Blend Sheet'!$Z85)+(INDEX(ItemCosts,MATCH('Blend Sheet'!$AA$4,ItemNum,0),MATCH(L$1,Districts,0))*'Blend Sheet'!$AA85)+(INDEX(ItemCosts,MATCH('Blend Sheet'!$AB$4,ItemNum,0),MATCH(L$1,Districts,0))*'Blend Sheet'!$AB85)+(INDEX(ItemCosts,MATCH('Blend Sheet'!$AC$4,ItemNum,0),MATCH(L$1,Districts,0))*'Blend Sheet'!$AC85)+(INDEX(ItemCosts,MATCH('Blend Sheet'!$AD$4,ItemNum,0),MATCH(L$1,Districts,0))*'Blend Sheet'!$AD85)+(INDEX(ItemCosts,MATCH('Blend Sheet'!$AE$4,ItemNum,0),MATCH(L$1,Districts,0))*'Blend Sheet'!$AE85)+(INDEX(ItemCosts,MATCH('Blend Sheet'!$AF$4,ItemNum,0),MATCH(L$1,Districts,0))*'Blend Sheet'!$AF85)+(INDEX(ItemCosts,MATCH('Blend Sheet'!$AG$4,ItemNum,0),MATCH(L$1,Districts,0))*'Blend Sheet'!$AG85)+(INDEX(ItemCosts,MATCH('Blend Sheet'!$AH$4,ItemNum,0),MATCH(L$1,Districts,0))*'Blend Sheet'!$AH85)+(INDEX(ItemCosts,MATCH('Blend Sheet'!$AI$4,ItemNum,0),MATCH(L$1,Districts,0))*'Blend Sheet'!$AI85)+(INDEX(ItemCosts,MATCH('Blend Sheet'!$AJ$4,ItemNum,0),MATCH(L$1,Districts,0))*'Blend Sheet'!$AJ85)+(INDEX(ItemCosts,MATCH('Blend Sheet'!$AK$4,ItemNum,0),MATCH(L$1,Districts,0))*'Blend Sheet'!$AK85)+(INDEX(ItemCosts,MATCH('Blend Sheet'!$AL$4,ItemNum,0),MATCH(L$1,Districts,0))*'Blend Sheet'!$AL85)+(INDEX(ItemCosts,MATCH('Blend Sheet'!$AM$4,ItemNum,0),MATCH(L$1,Districts,0))*'Blend Sheet'!$AM85)+(INDEX(ItemCosts,MATCH('Blend Sheet'!$AN$4,ItemNum,0),MATCH(L$1,Districts,0))*'Blend Sheet'!$AN85)+(INDEX(ItemCosts,MATCH('Blend Sheet'!$AO$4,ItemNum,0),MATCH(L$1,Districts,0))*'Blend Sheet'!$AO85)+(INDEX(ItemCosts,MATCH('Blend Sheet'!$AP$4,ItemNum,0),MATCH(L$1,Districts,0))*'Blend Sheet'!$AP85)+(INDEX(ItemCosts,MATCH('Blend Sheet'!$AQ$4,ItemNum,0),MATCH(L$1,Districts,0))*'Blend Sheet'!$AQ85)+(INDEX(ItemCosts,MATCH('Blend Sheet'!$AR$4,ItemNum,0),MATCH(L$1,Districts,0))*'Blend Sheet'!$AR85)+(INDEX(ItemCosts,MATCH('Blend Sheet'!$AS$4,ItemNum,0),MATCH(L$1,Districts,0))*'Blend Sheet'!$AS85)</f>
        <v>#N/A</v>
      </c>
      <c r="M82" s="191"/>
      <c r="N82" s="34" t="e">
        <f>D82/'Blend Sheet'!$BA85</f>
        <v>#N/A</v>
      </c>
      <c r="O82" s="34" t="e">
        <f>E82/'Blend Sheet'!$BA85</f>
        <v>#N/A</v>
      </c>
      <c r="P82" s="34" t="e">
        <f>G82/'Blend Sheet'!$BA85</f>
        <v>#N/A</v>
      </c>
      <c r="Q82" s="34" t="e">
        <f>H82/'Blend Sheet'!$BA85</f>
        <v>#N/A</v>
      </c>
      <c r="R82" s="34" t="e">
        <f>I82/'Blend Sheet'!$BA85</f>
        <v>#N/A</v>
      </c>
      <c r="S82" s="34" t="e">
        <f>J82/'Blend Sheet'!$BA85</f>
        <v>#N/A</v>
      </c>
      <c r="T82" s="34" t="e">
        <f>K82/'Blend Sheet'!$BA85</f>
        <v>#N/A</v>
      </c>
      <c r="U82" s="34" t="e">
        <f>L82/'Blend Sheet'!$BA85</f>
        <v>#N/A</v>
      </c>
    </row>
    <row r="83" spans="1:21" x14ac:dyDescent="0.25">
      <c r="A83" t="str">
        <f>'Blend Sheet'!A86</f>
        <v>SURFACEmix PRO</v>
      </c>
      <c r="B83" s="5" t="e">
        <f>(INDEX(ItemCosts,MATCH('Blend Sheet'!$C$4,ItemNum,0),MATCH(B$1,Districts,0))*'Blend Sheet'!$C86)+(INDEX(ItemCosts,MATCH('Blend Sheet'!$D$4,ItemNum,0),MATCH(B$1,Districts,0))*'Blend Sheet'!$D86)+(INDEX(ItemCosts,MATCH('Blend Sheet'!$E$4,ItemNum,0),MATCH(B$1,Districts,0))*'Blend Sheet'!$E86)+(INDEX(ItemCosts,MATCH('Blend Sheet'!$F$4,ItemNum,0),MATCH(B$1,Districts,0))*'Blend Sheet'!$F86)+(INDEX(ItemCosts,MATCH('Blend Sheet'!$G$4,ItemNum,0),MATCH(B$1,Districts,0))*'Blend Sheet'!$G86)+(INDEX(ItemCosts,MATCH('Blend Sheet'!$H$4,ItemNum,0),MATCH(B$1,Districts,0))*'Blend Sheet'!$H86)+(INDEX(ItemCosts,MATCH('Blend Sheet'!$I$4,ItemNum,0),MATCH(B$1,Districts,0))*'Blend Sheet'!$I86)+(INDEX(ItemCosts,MATCH('Blend Sheet'!$J$4,ItemNum,0),MATCH(B$1,Districts,0))*'Blend Sheet'!$J86)+(INDEX(ItemCosts,MATCH('Blend Sheet'!$K$4,ItemNum,0),MATCH(B$1,Districts,0))*'Blend Sheet'!$K86)+(INDEX(ItemCosts,MATCH('Blend Sheet'!$L$4,ItemNum,0),MATCH(B$1,Districts,0))*'Blend Sheet'!$L86)+(INDEX(ItemCosts,MATCH('Blend Sheet'!$M$4,ItemNum,0),MATCH(B$1,Districts,0))*'Blend Sheet'!$M86)+(INDEX(ItemCosts,MATCH('Blend Sheet'!$N$4,ItemNum,0),MATCH(B$1,Districts,0))*'Blend Sheet'!$N86)+(INDEX(ItemCosts,MATCH('Blend Sheet'!$O$4,ItemNum,0),MATCH(B$1,Districts,0))*'Blend Sheet'!$O86)+(INDEX(ItemCosts,MATCH('Blend Sheet'!$P$4,ItemNum,0),MATCH(B$1,Districts,0))*'Blend Sheet'!$P86)+(INDEX(ItemCosts,MATCH('Blend Sheet'!$Q$4,ItemNum,0),MATCH(B$1,Districts,0))*'Blend Sheet'!$Q86)+(INDEX(ItemCosts,MATCH('Blend Sheet'!$R$4,ItemNum,0),MATCH(B$1,Districts,0))*'Blend Sheet'!$R86)+(INDEX(ItemCosts,MATCH('Blend Sheet'!$S$4,ItemNum,0),MATCH(B$1,Districts,0))*'Blend Sheet'!$S86)+(INDEX(ItemCosts,MATCH('Blend Sheet'!$T$4,ItemNum,0),MATCH(B$1,Districts,0))*'Blend Sheet'!$T86)+(INDEX(ItemCosts,MATCH('Blend Sheet'!$U$4,ItemNum,0),MATCH(B$1,Districts,0))*'Blend Sheet'!$U86)+(INDEX(ItemCosts,MATCH('Blend Sheet'!$V$4,ItemNum,0),MATCH(B$1,Districts,0))*'Blend Sheet'!$V86)+(INDEX(ItemCosts,MATCH('Blend Sheet'!$W$4,ItemNum,0),MATCH(B$1,Districts,0))*'Blend Sheet'!$W86)+(INDEX(ItemCosts,MATCH('Blend Sheet'!$X$4,ItemNum,0),MATCH(B$1,Districts,0))*'Blend Sheet'!$X86)+(INDEX(ItemCosts,MATCH('Blend Sheet'!$Y$4,ItemNum,0),MATCH(B$1,Districts,0))*'Blend Sheet'!$Y86)+(INDEX(ItemCosts,MATCH('Blend Sheet'!$Z$4,ItemNum,0),MATCH(B$1,Districts,0))*'Blend Sheet'!$Z86)+(INDEX(ItemCosts,MATCH('Blend Sheet'!$AA$4,ItemNum,0),MATCH(B$1,Districts,0))*'Blend Sheet'!$AA86)+(INDEX(ItemCosts,MATCH('Blend Sheet'!$AB$4,ItemNum,0),MATCH(B$1,Districts,0))*'Blend Sheet'!$AB86)+(INDEX(ItemCosts,MATCH('Blend Sheet'!$AC$4,ItemNum,0),MATCH(B$1,Districts,0))*'Blend Sheet'!$AC86)+(INDEX(ItemCosts,MATCH('Blend Sheet'!$AD$4,ItemNum,0),MATCH(B$1,Districts,0))*'Blend Sheet'!$AD86)+(INDEX(ItemCosts,MATCH('Blend Sheet'!$AE$4,ItemNum,0),MATCH(B$1,Districts,0))*'Blend Sheet'!$AE86)+(INDEX(ItemCosts,MATCH('Blend Sheet'!$AF$4,ItemNum,0),MATCH(B$1,Districts,0))*'Blend Sheet'!$AF86)+(INDEX(ItemCosts,MATCH('Blend Sheet'!$AG$4,ItemNum,0),MATCH(B$1,Districts,0))*'Blend Sheet'!$AG86)+(INDEX(ItemCosts,MATCH('Blend Sheet'!$AH$4,ItemNum,0),MATCH(B$1,Districts,0))*'Blend Sheet'!$AH86)+(INDEX(ItemCosts,MATCH('Blend Sheet'!$AI$4,ItemNum,0),MATCH(B$1,Districts,0))*'Blend Sheet'!$AI86)+(INDEX(ItemCosts,MATCH('Blend Sheet'!$AJ$4,ItemNum,0),MATCH(B$1,Districts,0))*'Blend Sheet'!$AJ86)+(INDEX(ItemCosts,MATCH('Blend Sheet'!$AK$4,ItemNum,0),MATCH(B$1,Districts,0))*'Blend Sheet'!$AK86)+(INDEX(ItemCosts,MATCH('Blend Sheet'!$AL$4,ItemNum,0),MATCH(B$1,Districts,0))*'Blend Sheet'!$AL86)+(INDEX(ItemCosts,MATCH('Blend Sheet'!$AM$4,ItemNum,0),MATCH(B$1,Districts,0))*'Blend Sheet'!$AM86)+(INDEX(ItemCosts,MATCH('Blend Sheet'!$AN$4,ItemNum,0),MATCH(B$1,Districts,0))*'Blend Sheet'!$AN86)+(INDEX(ItemCosts,MATCH('Blend Sheet'!$AO$4,ItemNum,0),MATCH(B$1,Districts,0))*'Blend Sheet'!$AO86)+(INDEX(ItemCosts,MATCH('Blend Sheet'!$AP$4,ItemNum,0),MATCH(B$1,Districts,0))*'Blend Sheet'!$AP86)+(INDEX(ItemCosts,MATCH('Blend Sheet'!$AQ$4,ItemNum,0),MATCH(B$1,Districts,0))*'Blend Sheet'!$AQ86)+(INDEX(ItemCosts,MATCH('Blend Sheet'!$AR$4,ItemNum,0),MATCH(B$1,Districts,0))*'Blend Sheet'!$AR86)+(INDEX(ItemCosts,MATCH('Blend Sheet'!$AS$4,ItemNum,0),MATCH(B$1,Districts,0))*'Blend Sheet'!$AS86)</f>
        <v>#N/A</v>
      </c>
      <c r="C83" s="5" t="e">
        <f>(INDEX(ItemCosts,MATCH('Blend Sheet'!$C$4,ItemNum,0),MATCH(C$1,Districts,0))*'Blend Sheet'!$C86)+(INDEX(ItemCosts,MATCH('Blend Sheet'!$D$4,ItemNum,0),MATCH(C$1,Districts,0))*'Blend Sheet'!$D86)+(INDEX(ItemCosts,MATCH('Blend Sheet'!$E$4,ItemNum,0),MATCH(C$1,Districts,0))*'Blend Sheet'!$E86)+(INDEX(ItemCosts,MATCH('Blend Sheet'!$F$4,ItemNum,0),MATCH(C$1,Districts,0))*'Blend Sheet'!$F86)+(INDEX(ItemCosts,MATCH('Blend Sheet'!$G$4,ItemNum,0),MATCH(C$1,Districts,0))*'Blend Sheet'!$G86)+(INDEX(ItemCosts,MATCH('Blend Sheet'!$H$4,ItemNum,0),MATCH(C$1,Districts,0))*'Blend Sheet'!$H86)+(INDEX(ItemCosts,MATCH('Blend Sheet'!$I$4,ItemNum,0),MATCH(C$1,Districts,0))*'Blend Sheet'!$I86)+(INDEX(ItemCosts,MATCH('Blend Sheet'!$J$4,ItemNum,0),MATCH(C$1,Districts,0))*'Blend Sheet'!$J86)+(INDEX(ItemCosts,MATCH('Blend Sheet'!$K$4,ItemNum,0),MATCH(C$1,Districts,0))*'Blend Sheet'!$K86)+(INDEX(ItemCosts,MATCH('Blend Sheet'!$L$4,ItemNum,0),MATCH(C$1,Districts,0))*'Blend Sheet'!$L86)+(INDEX(ItemCosts,MATCH('Blend Sheet'!$M$4,ItemNum,0),MATCH(C$1,Districts,0))*'Blend Sheet'!$M86)+(INDEX(ItemCosts,MATCH('Blend Sheet'!$N$4,ItemNum,0),MATCH(C$1,Districts,0))*'Blend Sheet'!$N86)+(INDEX(ItemCosts,MATCH('Blend Sheet'!$O$4,ItemNum,0),MATCH(C$1,Districts,0))*'Blend Sheet'!$O86)+(INDEX(ItemCosts,MATCH('Blend Sheet'!$P$4,ItemNum,0),MATCH(C$1,Districts,0))*'Blend Sheet'!$P86)+(INDEX(ItemCosts,MATCH('Blend Sheet'!$Q$4,ItemNum,0),MATCH(C$1,Districts,0))*'Blend Sheet'!$Q86)+(INDEX(ItemCosts,MATCH('Blend Sheet'!$R$4,ItemNum,0),MATCH(C$1,Districts,0))*'Blend Sheet'!$R86)+(INDEX(ItemCosts,MATCH('Blend Sheet'!$S$4,ItemNum,0),MATCH(C$1,Districts,0))*'Blend Sheet'!$S86)+(INDEX(ItemCosts,MATCH('Blend Sheet'!$T$4,ItemNum,0),MATCH(C$1,Districts,0))*'Blend Sheet'!$T86)+(INDEX(ItemCosts,MATCH('Blend Sheet'!$U$4,ItemNum,0),MATCH(C$1,Districts,0))*'Blend Sheet'!$U86)+(INDEX(ItemCosts,MATCH('Blend Sheet'!$V$4,ItemNum,0),MATCH(C$1,Districts,0))*'Blend Sheet'!$V86)+(INDEX(ItemCosts,MATCH('Blend Sheet'!$W$4,ItemNum,0),MATCH(C$1,Districts,0))*'Blend Sheet'!$W86)+(INDEX(ItemCosts,MATCH('Blend Sheet'!$X$4,ItemNum,0),MATCH(C$1,Districts,0))*'Blend Sheet'!$X86)+(INDEX(ItemCosts,MATCH('Blend Sheet'!$Y$4,ItemNum,0),MATCH(C$1,Districts,0))*'Blend Sheet'!$Y86)+(INDEX(ItemCosts,MATCH('Blend Sheet'!$Z$4,ItemNum,0),MATCH(C$1,Districts,0))*'Blend Sheet'!$Z86)+(INDEX(ItemCosts,MATCH('Blend Sheet'!$AA$4,ItemNum,0),MATCH(C$1,Districts,0))*'Blend Sheet'!$AA86)+(INDEX(ItemCosts,MATCH('Blend Sheet'!$AB$4,ItemNum,0),MATCH(C$1,Districts,0))*'Blend Sheet'!$AB86)+(INDEX(ItemCosts,MATCH('Blend Sheet'!$AC$4,ItemNum,0),MATCH(C$1,Districts,0))*'Blend Sheet'!$AC86)+(INDEX(ItemCosts,MATCH('Blend Sheet'!$AD$4,ItemNum,0),MATCH(C$1,Districts,0))*'Blend Sheet'!$AD86)+(INDEX(ItemCosts,MATCH('Blend Sheet'!$AE$4,ItemNum,0),MATCH(C$1,Districts,0))*'Blend Sheet'!$AE86)+(INDEX(ItemCosts,MATCH('Blend Sheet'!$AF$4,ItemNum,0),MATCH(C$1,Districts,0))*'Blend Sheet'!$AF86)+(INDEX(ItemCosts,MATCH('Blend Sheet'!$AG$4,ItemNum,0),MATCH(C$1,Districts,0))*'Blend Sheet'!$AG86)+(INDEX(ItemCosts,MATCH('Blend Sheet'!$AH$4,ItemNum,0),MATCH(C$1,Districts,0))*'Blend Sheet'!$AH86)+(INDEX(ItemCosts,MATCH('Blend Sheet'!$AI$4,ItemNum,0),MATCH(C$1,Districts,0))*'Blend Sheet'!$AI86)+(INDEX(ItemCosts,MATCH('Blend Sheet'!$AJ$4,ItemNum,0),MATCH(C$1,Districts,0))*'Blend Sheet'!$AJ86)+(INDEX(ItemCosts,MATCH('Blend Sheet'!$AK$4,ItemNum,0),MATCH(C$1,Districts,0))*'Blend Sheet'!$AK86)+(INDEX(ItemCosts,MATCH('Blend Sheet'!$AL$4,ItemNum,0),MATCH(C$1,Districts,0))*'Blend Sheet'!$AL86)+(INDEX(ItemCosts,MATCH('Blend Sheet'!$AM$4,ItemNum,0),MATCH(C$1,Districts,0))*'Blend Sheet'!$AM86)+(INDEX(ItemCosts,MATCH('Blend Sheet'!$AN$4,ItemNum,0),MATCH(C$1,Districts,0))*'Blend Sheet'!$AN86)+(INDEX(ItemCosts,MATCH('Blend Sheet'!$AO$4,ItemNum,0),MATCH(C$1,Districts,0))*'Blend Sheet'!$AO86)+(INDEX(ItemCosts,MATCH('Blend Sheet'!$AP$4,ItemNum,0),MATCH(C$1,Districts,0))*'Blend Sheet'!$AP86)+(INDEX(ItemCosts,MATCH('Blend Sheet'!$AQ$4,ItemNum,0),MATCH(C$1,Districts,0))*'Blend Sheet'!$AQ86)+(INDEX(ItemCosts,MATCH('Blend Sheet'!$AR$4,ItemNum,0),MATCH(C$1,Districts,0))*'Blend Sheet'!$AR86)+(INDEX(ItemCosts,MATCH('Blend Sheet'!$AS$4,ItemNum,0),MATCH(C$1,Districts,0))*'Blend Sheet'!$AS86)</f>
        <v>#N/A</v>
      </c>
      <c r="D83" s="5" t="e">
        <f>(INDEX(ItemCosts,MATCH('Blend Sheet'!$C$4,ItemNum,0),MATCH(D$1,Districts,0))*'Blend Sheet'!$C86)+(INDEX(ItemCosts,MATCH('Blend Sheet'!$D$4,ItemNum,0),MATCH(D$1,Districts,0))*'Blend Sheet'!$D86)+(INDEX(ItemCosts,MATCH('Blend Sheet'!$E$4,ItemNum,0),MATCH(D$1,Districts,0))*'Blend Sheet'!$E86)+(INDEX(ItemCosts,MATCH('Blend Sheet'!$F$4,ItemNum,0),MATCH(D$1,Districts,0))*'Blend Sheet'!$F86)+(INDEX(ItemCosts,MATCH('Blend Sheet'!$G$4,ItemNum,0),MATCH(D$1,Districts,0))*'Blend Sheet'!$G86)+(INDEX(ItemCosts,MATCH('Blend Sheet'!$H$4,ItemNum,0),MATCH(D$1,Districts,0))*'Blend Sheet'!$H86)+(INDEX(ItemCosts,MATCH('Blend Sheet'!$I$4,ItemNum,0),MATCH(D$1,Districts,0))*'Blend Sheet'!$I86)+(INDEX(ItemCosts,MATCH('Blend Sheet'!$J$4,ItemNum,0),MATCH(D$1,Districts,0))*'Blend Sheet'!$J86)+(INDEX(ItemCosts,MATCH('Blend Sheet'!$K$4,ItemNum,0),MATCH(D$1,Districts,0))*'Blend Sheet'!$K86)+(INDEX(ItemCosts,MATCH('Blend Sheet'!$L$4,ItemNum,0),MATCH(D$1,Districts,0))*'Blend Sheet'!$L86)+(INDEX(ItemCosts,MATCH('Blend Sheet'!$M$4,ItemNum,0),MATCH(D$1,Districts,0))*'Blend Sheet'!$M86)+(INDEX(ItemCosts,MATCH('Blend Sheet'!$N$4,ItemNum,0),MATCH(D$1,Districts,0))*'Blend Sheet'!$N86)+(INDEX(ItemCosts,MATCH('Blend Sheet'!$O$4,ItemNum,0),MATCH(D$1,Districts,0))*'Blend Sheet'!$O86)+(INDEX(ItemCosts,MATCH('Blend Sheet'!$P$4,ItemNum,0),MATCH(D$1,Districts,0))*'Blend Sheet'!$P86)+(INDEX(ItemCosts,MATCH('Blend Sheet'!$Q$4,ItemNum,0),MATCH(D$1,Districts,0))*'Blend Sheet'!$Q86)+(INDEX(ItemCosts,MATCH('Blend Sheet'!$R$4,ItemNum,0),MATCH(D$1,Districts,0))*'Blend Sheet'!$R86)+(INDEX(ItemCosts,MATCH('Blend Sheet'!$S$4,ItemNum,0),MATCH(D$1,Districts,0))*'Blend Sheet'!$S86)+(INDEX(ItemCosts,MATCH('Blend Sheet'!$T$4,ItemNum,0),MATCH(D$1,Districts,0))*'Blend Sheet'!$T86)+(INDEX(ItemCosts,MATCH('Blend Sheet'!$U$4,ItemNum,0),MATCH(D$1,Districts,0))*'Blend Sheet'!$U86)+(INDEX(ItemCosts,MATCH('Blend Sheet'!$V$4,ItemNum,0),MATCH(D$1,Districts,0))*'Blend Sheet'!$V86)+(INDEX(ItemCosts,MATCH('Blend Sheet'!$W$4,ItemNum,0),MATCH(D$1,Districts,0))*'Blend Sheet'!$W86)+(INDEX(ItemCosts,MATCH('Blend Sheet'!$X$4,ItemNum,0),MATCH(D$1,Districts,0))*'Blend Sheet'!$X86)+(INDEX(ItemCosts,MATCH('Blend Sheet'!$Y$4,ItemNum,0),MATCH(D$1,Districts,0))*'Blend Sheet'!$Y86)+(INDEX(ItemCosts,MATCH('Blend Sheet'!$Z$4,ItemNum,0),MATCH(D$1,Districts,0))*'Blend Sheet'!$Z86)+(INDEX(ItemCosts,MATCH('Blend Sheet'!$AA$4,ItemNum,0),MATCH(D$1,Districts,0))*'Blend Sheet'!$AA86)+(INDEX(ItemCosts,MATCH('Blend Sheet'!$AB$4,ItemNum,0),MATCH(D$1,Districts,0))*'Blend Sheet'!$AB86)+(INDEX(ItemCosts,MATCH('Blend Sheet'!$AC$4,ItemNum,0),MATCH(D$1,Districts,0))*'Blend Sheet'!$AC86)+(INDEX(ItemCosts,MATCH('Blend Sheet'!$AD$4,ItemNum,0),MATCH(D$1,Districts,0))*'Blend Sheet'!$AD86)+(INDEX(ItemCosts,MATCH('Blend Sheet'!$AE$4,ItemNum,0),MATCH(D$1,Districts,0))*'Blend Sheet'!$AE86)+(INDEX(ItemCosts,MATCH('Blend Sheet'!$AF$4,ItemNum,0),MATCH(D$1,Districts,0))*'Blend Sheet'!$AF86)+(INDEX(ItemCosts,MATCH('Blend Sheet'!$AG$4,ItemNum,0),MATCH(D$1,Districts,0))*'Blend Sheet'!$AG86)+(INDEX(ItemCosts,MATCH('Blend Sheet'!$AH$4,ItemNum,0),MATCH(D$1,Districts,0))*'Blend Sheet'!$AH86)+(INDEX(ItemCosts,MATCH('Blend Sheet'!$AI$4,ItemNum,0),MATCH(D$1,Districts,0))*'Blend Sheet'!$AI86)+(INDEX(ItemCosts,MATCH('Blend Sheet'!$AJ$4,ItemNum,0),MATCH(D$1,Districts,0))*'Blend Sheet'!$AJ86)+(INDEX(ItemCosts,MATCH('Blend Sheet'!$AK$4,ItemNum,0),MATCH(D$1,Districts,0))*'Blend Sheet'!$AK86)+(INDEX(ItemCosts,MATCH('Blend Sheet'!$AL$4,ItemNum,0),MATCH(D$1,Districts,0))*'Blend Sheet'!$AL86)+(INDEX(ItemCosts,MATCH('Blend Sheet'!$AM$4,ItemNum,0),MATCH(D$1,Districts,0))*'Blend Sheet'!$AM86)+(INDEX(ItemCosts,MATCH('Blend Sheet'!$AN$4,ItemNum,0),MATCH(D$1,Districts,0))*'Blend Sheet'!$AN86)+(INDEX(ItemCosts,MATCH('Blend Sheet'!$AO$4,ItemNum,0),MATCH(D$1,Districts,0))*'Blend Sheet'!$AO86)+(INDEX(ItemCosts,MATCH('Blend Sheet'!$AP$4,ItemNum,0),MATCH(D$1,Districts,0))*'Blend Sheet'!$AP86)+(INDEX(ItemCosts,MATCH('Blend Sheet'!$AQ$4,ItemNum,0),MATCH(D$1,Districts,0))*'Blend Sheet'!$AQ86)+(INDEX(ItemCosts,MATCH('Blend Sheet'!$AR$4,ItemNum,0),MATCH(D$1,Districts,0))*'Blend Sheet'!$AR86)+(INDEX(ItemCosts,MATCH('Blend Sheet'!$AS$4,ItemNum,0),MATCH(D$1,Districts,0))*'Blend Sheet'!$AS86)</f>
        <v>#N/A</v>
      </c>
      <c r="E83" s="5" t="e">
        <f>(INDEX(ItemCosts,MATCH('Blend Sheet'!$C$4,ItemNum,0),MATCH(E$1,Districts,0))*'Blend Sheet'!$C86)+(INDEX(ItemCosts,MATCH('Blend Sheet'!$D$4,ItemNum,0),MATCH(E$1,Districts,0))*'Blend Sheet'!$D86)+(INDEX(ItemCosts,MATCH('Blend Sheet'!$E$4,ItemNum,0),MATCH(E$1,Districts,0))*'Blend Sheet'!$E86)+(INDEX(ItemCosts,MATCH('Blend Sheet'!$F$4,ItemNum,0),MATCH(E$1,Districts,0))*'Blend Sheet'!$F86)+(INDEX(ItemCosts,MATCH('Blend Sheet'!$G$4,ItemNum,0),MATCH(E$1,Districts,0))*'Blend Sheet'!$G86)+(INDEX(ItemCosts,MATCH('Blend Sheet'!$H$4,ItemNum,0),MATCH(E$1,Districts,0))*'Blend Sheet'!$H86)+(INDEX(ItemCosts,MATCH('Blend Sheet'!$I$4,ItemNum,0),MATCH(E$1,Districts,0))*'Blend Sheet'!$I86)+(INDEX(ItemCosts,MATCH('Blend Sheet'!$J$4,ItemNum,0),MATCH(E$1,Districts,0))*'Blend Sheet'!$J86)+(INDEX(ItemCosts,MATCH('Blend Sheet'!$K$4,ItemNum,0),MATCH(E$1,Districts,0))*'Blend Sheet'!$K86)+(INDEX(ItemCosts,MATCH('Blend Sheet'!$L$4,ItemNum,0),MATCH(E$1,Districts,0))*'Blend Sheet'!$L86)+(INDEX(ItemCosts,MATCH('Blend Sheet'!$M$4,ItemNum,0),MATCH(E$1,Districts,0))*'Blend Sheet'!$M86)+(INDEX(ItemCosts,MATCH('Blend Sheet'!$N$4,ItemNum,0),MATCH(E$1,Districts,0))*'Blend Sheet'!$N86)+(INDEX(ItemCosts,MATCH('Blend Sheet'!$O$4,ItemNum,0),MATCH(E$1,Districts,0))*'Blend Sheet'!$O86)+(INDEX(ItemCosts,MATCH('Blend Sheet'!$P$4,ItemNum,0),MATCH(E$1,Districts,0))*'Blend Sheet'!$P86)+(INDEX(ItemCosts,MATCH('Blend Sheet'!$Q$4,ItemNum,0),MATCH(E$1,Districts,0))*'Blend Sheet'!$Q86)+(INDEX(ItemCosts,MATCH('Blend Sheet'!$R$4,ItemNum,0),MATCH(E$1,Districts,0))*'Blend Sheet'!$R86)+(INDEX(ItemCosts,MATCH('Blend Sheet'!$S$4,ItemNum,0),MATCH(E$1,Districts,0))*'Blend Sheet'!$S86)+(INDEX(ItemCosts,MATCH('Blend Sheet'!$T$4,ItemNum,0),MATCH(E$1,Districts,0))*'Blend Sheet'!$T86)+(INDEX(ItemCosts,MATCH('Blend Sheet'!$U$4,ItemNum,0),MATCH(E$1,Districts,0))*'Blend Sheet'!$U86)+(INDEX(ItemCosts,MATCH('Blend Sheet'!$V$4,ItemNum,0),MATCH(E$1,Districts,0))*'Blend Sheet'!$V86)+(INDEX(ItemCosts,MATCH('Blend Sheet'!$W$4,ItemNum,0),MATCH(E$1,Districts,0))*'Blend Sheet'!$W86)+(INDEX(ItemCosts,MATCH('Blend Sheet'!$X$4,ItemNum,0),MATCH(E$1,Districts,0))*'Blend Sheet'!$X86)+(INDEX(ItemCosts,MATCH('Blend Sheet'!$Y$4,ItemNum,0),MATCH(E$1,Districts,0))*'Blend Sheet'!$Y86)+(INDEX(ItemCosts,MATCH('Blend Sheet'!$Z$4,ItemNum,0),MATCH(E$1,Districts,0))*'Blend Sheet'!$Z86)+(INDEX(ItemCosts,MATCH('Blend Sheet'!$AA$4,ItemNum,0),MATCH(E$1,Districts,0))*'Blend Sheet'!$AA86)+(INDEX(ItemCosts,MATCH('Blend Sheet'!$AB$4,ItemNum,0),MATCH(E$1,Districts,0))*'Blend Sheet'!$AB86)+(INDEX(ItemCosts,MATCH('Blend Sheet'!$AC$4,ItemNum,0),MATCH(E$1,Districts,0))*'Blend Sheet'!$AC86)+(INDEX(ItemCosts,MATCH('Blend Sheet'!$AD$4,ItemNum,0),MATCH(E$1,Districts,0))*'Blend Sheet'!$AD86)+(INDEX(ItemCosts,MATCH('Blend Sheet'!$AE$4,ItemNum,0),MATCH(E$1,Districts,0))*'Blend Sheet'!$AE86)+(INDEX(ItemCosts,MATCH('Blend Sheet'!$AF$4,ItemNum,0),MATCH(E$1,Districts,0))*'Blend Sheet'!$AF86)+(INDEX(ItemCosts,MATCH('Blend Sheet'!$AG$4,ItemNum,0),MATCH(E$1,Districts,0))*'Blend Sheet'!$AG86)+(INDEX(ItemCosts,MATCH('Blend Sheet'!$AH$4,ItemNum,0),MATCH(E$1,Districts,0))*'Blend Sheet'!$AH86)+(INDEX(ItemCosts,MATCH('Blend Sheet'!$AI$4,ItemNum,0),MATCH(E$1,Districts,0))*'Blend Sheet'!$AI86)+(INDEX(ItemCosts,MATCH('Blend Sheet'!$AJ$4,ItemNum,0),MATCH(E$1,Districts,0))*'Blend Sheet'!$AJ86)+(INDEX(ItemCosts,MATCH('Blend Sheet'!$AK$4,ItemNum,0),MATCH(E$1,Districts,0))*'Blend Sheet'!$AK86)+(INDEX(ItemCosts,MATCH('Blend Sheet'!$AL$4,ItemNum,0),MATCH(E$1,Districts,0))*'Blend Sheet'!$AL86)+(INDEX(ItemCosts,MATCH('Blend Sheet'!$AM$4,ItemNum,0),MATCH(E$1,Districts,0))*'Blend Sheet'!$AM86)+(INDEX(ItemCosts,MATCH('Blend Sheet'!$AN$4,ItemNum,0),MATCH(E$1,Districts,0))*'Blend Sheet'!$AN86)+(INDEX(ItemCosts,MATCH('Blend Sheet'!$AO$4,ItemNum,0),MATCH(E$1,Districts,0))*'Blend Sheet'!$AO86)+(INDEX(ItemCosts,MATCH('Blend Sheet'!$AP$4,ItemNum,0),MATCH(E$1,Districts,0))*'Blend Sheet'!$AP86)+(INDEX(ItemCosts,MATCH('Blend Sheet'!$AQ$4,ItemNum,0),MATCH(E$1,Districts,0))*'Blend Sheet'!$AQ86)+(INDEX(ItemCosts,MATCH('Blend Sheet'!$AR$4,ItemNum,0),MATCH(E$1,Districts,0))*'Blend Sheet'!$AR86)+(INDEX(ItemCosts,MATCH('Blend Sheet'!$AS$4,ItemNum,0),MATCH(E$1,Districts,0))*'Blend Sheet'!$AS86)</f>
        <v>#N/A</v>
      </c>
      <c r="F83" s="5" t="e">
        <f>(INDEX(ItemCosts,MATCH('Blend Sheet'!$C$4,ItemNum,0),MATCH(F$1,Districts,0))*'Blend Sheet'!$C86)+(INDEX(ItemCosts,MATCH('Blend Sheet'!$D$4,ItemNum,0),MATCH(F$1,Districts,0))*'Blend Sheet'!$D86)+(INDEX(ItemCosts,MATCH('Blend Sheet'!$E$4,ItemNum,0),MATCH(F$1,Districts,0))*'Blend Sheet'!$E86)+(INDEX(ItemCosts,MATCH('Blend Sheet'!$F$4,ItemNum,0),MATCH(F$1,Districts,0))*'Blend Sheet'!$F86)+(INDEX(ItemCosts,MATCH('Blend Sheet'!$G$4,ItemNum,0),MATCH(F$1,Districts,0))*'Blend Sheet'!$G86)+(INDEX(ItemCosts,MATCH('Blend Sheet'!$H$4,ItemNum,0),MATCH(F$1,Districts,0))*'Blend Sheet'!$H86)+(INDEX(ItemCosts,MATCH('Blend Sheet'!$I$4,ItemNum,0),MATCH(F$1,Districts,0))*'Blend Sheet'!$I86)+(INDEX(ItemCosts,MATCH('Blend Sheet'!$J$4,ItemNum,0),MATCH(F$1,Districts,0))*'Blend Sheet'!$J86)+(INDEX(ItemCosts,MATCH('Blend Sheet'!$K$4,ItemNum,0),MATCH(F$1,Districts,0))*'Blend Sheet'!$K86)+(INDEX(ItemCosts,MATCH('Blend Sheet'!$L$4,ItemNum,0),MATCH(F$1,Districts,0))*'Blend Sheet'!$L86)+(INDEX(ItemCosts,MATCH('Blend Sheet'!$M$4,ItemNum,0),MATCH(F$1,Districts,0))*'Blend Sheet'!$M86)+(INDEX(ItemCosts,MATCH('Blend Sheet'!$N$4,ItemNum,0),MATCH(F$1,Districts,0))*'Blend Sheet'!$N86)+(INDEX(ItemCosts,MATCH('Blend Sheet'!$O$4,ItemNum,0),MATCH(F$1,Districts,0))*'Blend Sheet'!$O86)+(INDEX(ItemCosts,MATCH('Blend Sheet'!$P$4,ItemNum,0),MATCH(F$1,Districts,0))*'Blend Sheet'!$P86)+(INDEX(ItemCosts,MATCH('Blend Sheet'!$Q$4,ItemNum,0),MATCH(F$1,Districts,0))*'Blend Sheet'!$Q86)+(INDEX(ItemCosts,MATCH('Blend Sheet'!$R$4,ItemNum,0),MATCH(F$1,Districts,0))*'Blend Sheet'!$R86)+(INDEX(ItemCosts,MATCH('Blend Sheet'!$S$4,ItemNum,0),MATCH(F$1,Districts,0))*'Blend Sheet'!$S86)+(INDEX(ItemCosts,MATCH('Blend Sheet'!$T$4,ItemNum,0),MATCH(F$1,Districts,0))*'Blend Sheet'!$T86)+(INDEX(ItemCosts,MATCH('Blend Sheet'!$U$4,ItemNum,0),MATCH(F$1,Districts,0))*'Blend Sheet'!$U86)+(INDEX(ItemCosts,MATCH('Blend Sheet'!$V$4,ItemNum,0),MATCH(F$1,Districts,0))*'Blend Sheet'!$V86)+(INDEX(ItemCosts,MATCH('Blend Sheet'!$W$4,ItemNum,0),MATCH(F$1,Districts,0))*'Blend Sheet'!$W86)+(INDEX(ItemCosts,MATCH('Blend Sheet'!$X$4,ItemNum,0),MATCH(F$1,Districts,0))*'Blend Sheet'!$X86)+(INDEX(ItemCosts,MATCH('Blend Sheet'!$Y$4,ItemNum,0),MATCH(F$1,Districts,0))*'Blend Sheet'!$Y86)+(INDEX(ItemCosts,MATCH('Blend Sheet'!$Z$4,ItemNum,0),MATCH(F$1,Districts,0))*'Blend Sheet'!$Z86)+(INDEX(ItemCosts,MATCH('Blend Sheet'!$AA$4,ItemNum,0),MATCH(F$1,Districts,0))*'Blend Sheet'!$AA86)+(INDEX(ItemCosts,MATCH('Blend Sheet'!$AB$4,ItemNum,0),MATCH(F$1,Districts,0))*'Blend Sheet'!$AB86)+(INDEX(ItemCosts,MATCH('Blend Sheet'!$AC$4,ItemNum,0),MATCH(F$1,Districts,0))*'Blend Sheet'!$AC86)+(INDEX(ItemCosts,MATCH('Blend Sheet'!$AD$4,ItemNum,0),MATCH(F$1,Districts,0))*'Blend Sheet'!$AD86)+(INDEX(ItemCosts,MATCH('Blend Sheet'!$AE$4,ItemNum,0),MATCH(F$1,Districts,0))*'Blend Sheet'!$AE86)+(INDEX(ItemCosts,MATCH('Blend Sheet'!$AF$4,ItemNum,0),MATCH(F$1,Districts,0))*'Blend Sheet'!$AF86)+(INDEX(ItemCosts,MATCH('Blend Sheet'!$AG$4,ItemNum,0),MATCH(F$1,Districts,0))*'Blend Sheet'!$AG86)+(INDEX(ItemCosts,MATCH('Blend Sheet'!$AH$4,ItemNum,0),MATCH(F$1,Districts,0))*'Blend Sheet'!$AH86)+(INDEX(ItemCosts,MATCH('Blend Sheet'!$AI$4,ItemNum,0),MATCH(F$1,Districts,0))*'Blend Sheet'!$AI86)+(INDEX(ItemCosts,MATCH('Blend Sheet'!$AJ$4,ItemNum,0),MATCH(F$1,Districts,0))*'Blend Sheet'!$AJ86)+(INDEX(ItemCosts,MATCH('Blend Sheet'!$AK$4,ItemNum,0),MATCH(F$1,Districts,0))*'Blend Sheet'!$AK86)+(INDEX(ItemCosts,MATCH('Blend Sheet'!$AL$4,ItemNum,0),MATCH(F$1,Districts,0))*'Blend Sheet'!$AL86)+(INDEX(ItemCosts,MATCH('Blend Sheet'!$AM$4,ItemNum,0),MATCH(F$1,Districts,0))*'Blend Sheet'!$AM86)+(INDEX(ItemCosts,MATCH('Blend Sheet'!$AN$4,ItemNum,0),MATCH(F$1,Districts,0))*'Blend Sheet'!$AN86)+(INDEX(ItemCosts,MATCH('Blend Sheet'!$AO$4,ItemNum,0),MATCH(F$1,Districts,0))*'Blend Sheet'!$AO86)+(INDEX(ItemCosts,MATCH('Blend Sheet'!$AP$4,ItemNum,0),MATCH(F$1,Districts,0))*'Blend Sheet'!$AP86)+(INDEX(ItemCosts,MATCH('Blend Sheet'!$AQ$4,ItemNum,0),MATCH(F$1,Districts,0))*'Blend Sheet'!$AQ86)+(INDEX(ItemCosts,MATCH('Blend Sheet'!$AR$4,ItemNum,0),MATCH(F$1,Districts,0))*'Blend Sheet'!$AR86)+(INDEX(ItemCosts,MATCH('Blend Sheet'!$AS$4,ItemNum,0),MATCH(F$1,Districts,0))*'Blend Sheet'!$AS86)</f>
        <v>#N/A</v>
      </c>
      <c r="G83" s="5" t="e">
        <f>(INDEX(ItemCosts,MATCH('Blend Sheet'!$C$4,ItemNum,0),MATCH(G$1,Districts,0))*'Blend Sheet'!$C86)+(INDEX(ItemCosts,MATCH('Blend Sheet'!$D$4,ItemNum,0),MATCH(G$1,Districts,0))*'Blend Sheet'!$D86)+(INDEX(ItemCosts,MATCH('Blend Sheet'!$E$4,ItemNum,0),MATCH(G$1,Districts,0))*'Blend Sheet'!$E86)+(INDEX(ItemCosts,MATCH('Blend Sheet'!$F$4,ItemNum,0),MATCH(G$1,Districts,0))*'Blend Sheet'!$F86)+(INDEX(ItemCosts,MATCH('Blend Sheet'!$G$4,ItemNum,0),MATCH(G$1,Districts,0))*'Blend Sheet'!$G86)+(INDEX(ItemCosts,MATCH('Blend Sheet'!$H$4,ItemNum,0),MATCH(G$1,Districts,0))*'Blend Sheet'!$H86)+(INDEX(ItemCosts,MATCH('Blend Sheet'!$I$4,ItemNum,0),MATCH(G$1,Districts,0))*'Blend Sheet'!$I86)+(INDEX(ItemCosts,MATCH('Blend Sheet'!$J$4,ItemNum,0),MATCH(G$1,Districts,0))*'Blend Sheet'!$J86)+(INDEX(ItemCosts,MATCH('Blend Sheet'!$K$4,ItemNum,0),MATCH(G$1,Districts,0))*'Blend Sheet'!$K86)+(INDEX(ItemCosts,MATCH('Blend Sheet'!$L$4,ItemNum,0),MATCH(G$1,Districts,0))*'Blend Sheet'!$L86)+(INDEX(ItemCosts,MATCH('Blend Sheet'!$M$4,ItemNum,0),MATCH(G$1,Districts,0))*'Blend Sheet'!$M86)+(INDEX(ItemCosts,MATCH('Blend Sheet'!$N$4,ItemNum,0),MATCH(G$1,Districts,0))*'Blend Sheet'!$N86)+(INDEX(ItemCosts,MATCH('Blend Sheet'!$O$4,ItemNum,0),MATCH(G$1,Districts,0))*'Blend Sheet'!$O86)+(INDEX(ItemCosts,MATCH('Blend Sheet'!$P$4,ItemNum,0),MATCH(G$1,Districts,0))*'Blend Sheet'!$P86)+(INDEX(ItemCosts,MATCH('Blend Sheet'!$Q$4,ItemNum,0),MATCH(G$1,Districts,0))*'Blend Sheet'!$Q86)+(INDEX(ItemCosts,MATCH('Blend Sheet'!$R$4,ItemNum,0),MATCH(G$1,Districts,0))*'Blend Sheet'!$R86)+(INDEX(ItemCosts,MATCH('Blend Sheet'!$S$4,ItemNum,0),MATCH(G$1,Districts,0))*'Blend Sheet'!$S86)+(INDEX(ItemCosts,MATCH('Blend Sheet'!$T$4,ItemNum,0),MATCH(G$1,Districts,0))*'Blend Sheet'!$T86)+(INDEX(ItemCosts,MATCH('Blend Sheet'!$U$4,ItemNum,0),MATCH(G$1,Districts,0))*'Blend Sheet'!$U86)+(INDEX(ItemCosts,MATCH('Blend Sheet'!$V$4,ItemNum,0),MATCH(G$1,Districts,0))*'Blend Sheet'!$V86)+(INDEX(ItemCosts,MATCH('Blend Sheet'!$W$4,ItemNum,0),MATCH(G$1,Districts,0))*'Blend Sheet'!$W86)+(INDEX(ItemCosts,MATCH('Blend Sheet'!$X$4,ItemNum,0),MATCH(G$1,Districts,0))*'Blend Sheet'!$X86)+(INDEX(ItemCosts,MATCH('Blend Sheet'!$Y$4,ItemNum,0),MATCH(G$1,Districts,0))*'Blend Sheet'!$Y86)+(INDEX(ItemCosts,MATCH('Blend Sheet'!$Z$4,ItemNum,0),MATCH(G$1,Districts,0))*'Blend Sheet'!$Z86)+(INDEX(ItemCosts,MATCH('Blend Sheet'!$AA$4,ItemNum,0),MATCH(G$1,Districts,0))*'Blend Sheet'!$AA86)+(INDEX(ItemCosts,MATCH('Blend Sheet'!$AB$4,ItemNum,0),MATCH(G$1,Districts,0))*'Blend Sheet'!$AB86)+(INDEX(ItemCosts,MATCH('Blend Sheet'!$AC$4,ItemNum,0),MATCH(G$1,Districts,0))*'Blend Sheet'!$AC86)+(INDEX(ItemCosts,MATCH('Blend Sheet'!$AD$4,ItemNum,0),MATCH(G$1,Districts,0))*'Blend Sheet'!$AD86)+(INDEX(ItemCosts,MATCH('Blend Sheet'!$AE$4,ItemNum,0),MATCH(G$1,Districts,0))*'Blend Sheet'!$AE86)+(INDEX(ItemCosts,MATCH('Blend Sheet'!$AF$4,ItemNum,0),MATCH(G$1,Districts,0))*'Blend Sheet'!$AF86)+(INDEX(ItemCosts,MATCH('Blend Sheet'!$AG$4,ItemNum,0),MATCH(G$1,Districts,0))*'Blend Sheet'!$AG86)+(INDEX(ItemCosts,MATCH('Blend Sheet'!$AH$4,ItemNum,0),MATCH(G$1,Districts,0))*'Blend Sheet'!$AH86)+(INDEX(ItemCosts,MATCH('Blend Sheet'!$AI$4,ItemNum,0),MATCH(G$1,Districts,0))*'Blend Sheet'!$AI86)+(INDEX(ItemCosts,MATCH('Blend Sheet'!$AJ$4,ItemNum,0),MATCH(G$1,Districts,0))*'Blend Sheet'!$AJ86)+(INDEX(ItemCosts,MATCH('Blend Sheet'!$AK$4,ItemNum,0),MATCH(G$1,Districts,0))*'Blend Sheet'!$AK86)+(INDEX(ItemCosts,MATCH('Blend Sheet'!$AL$4,ItemNum,0),MATCH(G$1,Districts,0))*'Blend Sheet'!$AL86)+(INDEX(ItemCosts,MATCH('Blend Sheet'!$AM$4,ItemNum,0),MATCH(G$1,Districts,0))*'Blend Sheet'!$AM86)+(INDEX(ItemCosts,MATCH('Blend Sheet'!$AN$4,ItemNum,0),MATCH(G$1,Districts,0))*'Blend Sheet'!$AN86)+(INDEX(ItemCosts,MATCH('Blend Sheet'!$AO$4,ItemNum,0),MATCH(G$1,Districts,0))*'Blend Sheet'!$AO86)+(INDEX(ItemCosts,MATCH('Blend Sheet'!$AP$4,ItemNum,0),MATCH(G$1,Districts,0))*'Blend Sheet'!$AP86)+(INDEX(ItemCosts,MATCH('Blend Sheet'!$AQ$4,ItemNum,0),MATCH(G$1,Districts,0))*'Blend Sheet'!$AQ86)+(INDEX(ItemCosts,MATCH('Blend Sheet'!$AR$4,ItemNum,0),MATCH(G$1,Districts,0))*'Blend Sheet'!$AR86)+(INDEX(ItemCosts,MATCH('Blend Sheet'!$AS$4,ItemNum,0),MATCH(G$1,Districts,0))*'Blend Sheet'!$AS86)</f>
        <v>#N/A</v>
      </c>
      <c r="H83" s="5" t="e">
        <f>(INDEX(ItemCosts,MATCH('Blend Sheet'!$C$4,ItemNum,0),MATCH(H$1,Districts,0))*'Blend Sheet'!$C86)+(INDEX(ItemCosts,MATCH('Blend Sheet'!$D$4,ItemNum,0),MATCH(H$1,Districts,0))*'Blend Sheet'!$D86)+(INDEX(ItemCosts,MATCH('Blend Sheet'!$E$4,ItemNum,0),MATCH(H$1,Districts,0))*'Blend Sheet'!$E86)+(INDEX(ItemCosts,MATCH('Blend Sheet'!$F$4,ItemNum,0),MATCH(H$1,Districts,0))*'Blend Sheet'!$F86)+(INDEX(ItemCosts,MATCH('Blend Sheet'!$G$4,ItemNum,0),MATCH(H$1,Districts,0))*'Blend Sheet'!$G86)+(INDEX(ItemCosts,MATCH('Blend Sheet'!$H$4,ItemNum,0),MATCH(H$1,Districts,0))*'Blend Sheet'!$H86)+(INDEX(ItemCosts,MATCH('Blend Sheet'!$I$4,ItemNum,0),MATCH(H$1,Districts,0))*'Blend Sheet'!$I86)+(INDEX(ItemCosts,MATCH('Blend Sheet'!$J$4,ItemNum,0),MATCH(H$1,Districts,0))*'Blend Sheet'!$J86)+(INDEX(ItemCosts,MATCH('Blend Sheet'!$K$4,ItemNum,0),MATCH(H$1,Districts,0))*'Blend Sheet'!$K86)+(INDEX(ItemCosts,MATCH('Blend Sheet'!$L$4,ItemNum,0),MATCH(H$1,Districts,0))*'Blend Sheet'!$L86)+(INDEX(ItemCosts,MATCH('Blend Sheet'!$M$4,ItemNum,0),MATCH(H$1,Districts,0))*'Blend Sheet'!$M86)+(INDEX(ItemCosts,MATCH('Blend Sheet'!$N$4,ItemNum,0),MATCH(H$1,Districts,0))*'Blend Sheet'!$N86)+(INDEX(ItemCosts,MATCH('Blend Sheet'!$O$4,ItemNum,0),MATCH(H$1,Districts,0))*'Blend Sheet'!$O86)+(INDEX(ItemCosts,MATCH('Blend Sheet'!$P$4,ItemNum,0),MATCH(H$1,Districts,0))*'Blend Sheet'!$P86)+(INDEX(ItemCosts,MATCH('Blend Sheet'!$Q$4,ItemNum,0),MATCH(H$1,Districts,0))*'Blend Sheet'!$Q86)+(INDEX(ItemCosts,MATCH('Blend Sheet'!$R$4,ItemNum,0),MATCH(H$1,Districts,0))*'Blend Sheet'!$R86)+(INDEX(ItemCosts,MATCH('Blend Sheet'!$S$4,ItemNum,0),MATCH(H$1,Districts,0))*'Blend Sheet'!$S86)+(INDEX(ItemCosts,MATCH('Blend Sheet'!$T$4,ItemNum,0),MATCH(H$1,Districts,0))*'Blend Sheet'!$T86)+(INDEX(ItemCosts,MATCH('Blend Sheet'!$U$4,ItemNum,0),MATCH(H$1,Districts,0))*'Blend Sheet'!$U86)+(INDEX(ItemCosts,MATCH('Blend Sheet'!$V$4,ItemNum,0),MATCH(H$1,Districts,0))*'Blend Sheet'!$V86)+(INDEX(ItemCosts,MATCH('Blend Sheet'!$W$4,ItemNum,0),MATCH(H$1,Districts,0))*'Blend Sheet'!$W86)+(INDEX(ItemCosts,MATCH('Blend Sheet'!$X$4,ItemNum,0),MATCH(H$1,Districts,0))*'Blend Sheet'!$X86)+(INDEX(ItemCosts,MATCH('Blend Sheet'!$Y$4,ItemNum,0),MATCH(H$1,Districts,0))*'Blend Sheet'!$Y86)+(INDEX(ItemCosts,MATCH('Blend Sheet'!$Z$4,ItemNum,0),MATCH(H$1,Districts,0))*'Blend Sheet'!$Z86)+(INDEX(ItemCosts,MATCH('Blend Sheet'!$AA$4,ItemNum,0),MATCH(H$1,Districts,0))*'Blend Sheet'!$AA86)+(INDEX(ItemCosts,MATCH('Blend Sheet'!$AB$4,ItemNum,0),MATCH(H$1,Districts,0))*'Blend Sheet'!$AB86)+(INDEX(ItemCosts,MATCH('Blend Sheet'!$AC$4,ItemNum,0),MATCH(H$1,Districts,0))*'Blend Sheet'!$AC86)+(INDEX(ItemCosts,MATCH('Blend Sheet'!$AD$4,ItemNum,0),MATCH(H$1,Districts,0))*'Blend Sheet'!$AD86)+(INDEX(ItemCosts,MATCH('Blend Sheet'!$AE$4,ItemNum,0),MATCH(H$1,Districts,0))*'Blend Sheet'!$AE86)+(INDEX(ItemCosts,MATCH('Blend Sheet'!$AF$4,ItemNum,0),MATCH(H$1,Districts,0))*'Blend Sheet'!$AF86)+(INDEX(ItemCosts,MATCH('Blend Sheet'!$AG$4,ItemNum,0),MATCH(H$1,Districts,0))*'Blend Sheet'!$AG86)+(INDEX(ItemCosts,MATCH('Blend Sheet'!$AH$4,ItemNum,0),MATCH(H$1,Districts,0))*'Blend Sheet'!$AH86)+(INDEX(ItemCosts,MATCH('Blend Sheet'!$AI$4,ItemNum,0),MATCH(H$1,Districts,0))*'Blend Sheet'!$AI86)+(INDEX(ItemCosts,MATCH('Blend Sheet'!$AJ$4,ItemNum,0),MATCH(H$1,Districts,0))*'Blend Sheet'!$AJ86)+(INDEX(ItemCosts,MATCH('Blend Sheet'!$AK$4,ItemNum,0),MATCH(H$1,Districts,0))*'Blend Sheet'!$AK86)+(INDEX(ItemCosts,MATCH('Blend Sheet'!$AL$4,ItemNum,0),MATCH(H$1,Districts,0))*'Blend Sheet'!$AL86)+(INDEX(ItemCosts,MATCH('Blend Sheet'!$AM$4,ItemNum,0),MATCH(H$1,Districts,0))*'Blend Sheet'!$AM86)+(INDEX(ItemCosts,MATCH('Blend Sheet'!$AN$4,ItemNum,0),MATCH(H$1,Districts,0))*'Blend Sheet'!$AN86)+(INDEX(ItemCosts,MATCH('Blend Sheet'!$AO$4,ItemNum,0),MATCH(H$1,Districts,0))*'Blend Sheet'!$AO86)+(INDEX(ItemCosts,MATCH('Blend Sheet'!$AP$4,ItemNum,0),MATCH(H$1,Districts,0))*'Blend Sheet'!$AP86)+(INDEX(ItemCosts,MATCH('Blend Sheet'!$AQ$4,ItemNum,0),MATCH(H$1,Districts,0))*'Blend Sheet'!$AQ86)+(INDEX(ItemCosts,MATCH('Blend Sheet'!$AR$4,ItemNum,0),MATCH(H$1,Districts,0))*'Blend Sheet'!$AR86)+(INDEX(ItemCosts,MATCH('Blend Sheet'!$AS$4,ItemNum,0),MATCH(H$1,Districts,0))*'Blend Sheet'!$AS86)</f>
        <v>#N/A</v>
      </c>
      <c r="I83" s="5" t="e">
        <f>(INDEX(ItemCosts,MATCH('Blend Sheet'!$C$4,ItemNum,0),MATCH(I$1,Districts,0))*'Blend Sheet'!$C86)+(INDEX(ItemCosts,MATCH('Blend Sheet'!$D$4,ItemNum,0),MATCH(I$1,Districts,0))*'Blend Sheet'!$D86)+(INDEX(ItemCosts,MATCH('Blend Sheet'!$E$4,ItemNum,0),MATCH(I$1,Districts,0))*'Blend Sheet'!$E86)+(INDEX(ItemCosts,MATCH('Blend Sheet'!$F$4,ItemNum,0),MATCH(I$1,Districts,0))*'Blend Sheet'!$F86)+(INDEX(ItemCosts,MATCH('Blend Sheet'!$G$4,ItemNum,0),MATCH(I$1,Districts,0))*'Blend Sheet'!$G86)+(INDEX(ItemCosts,MATCH('Blend Sheet'!$H$4,ItemNum,0),MATCH(I$1,Districts,0))*'Blend Sheet'!$H86)+(INDEX(ItemCosts,MATCH('Blend Sheet'!$I$4,ItemNum,0),MATCH(I$1,Districts,0))*'Blend Sheet'!$I86)+(INDEX(ItemCosts,MATCH('Blend Sheet'!$J$4,ItemNum,0),MATCH(I$1,Districts,0))*'Blend Sheet'!$J86)+(INDEX(ItemCosts,MATCH('Blend Sheet'!$K$4,ItemNum,0),MATCH(I$1,Districts,0))*'Blend Sheet'!$K86)+(INDEX(ItemCosts,MATCH('Blend Sheet'!$L$4,ItemNum,0),MATCH(I$1,Districts,0))*'Blend Sheet'!$L86)+(INDEX(ItemCosts,MATCH('Blend Sheet'!$M$4,ItemNum,0),MATCH(I$1,Districts,0))*'Blend Sheet'!$M86)+(INDEX(ItemCosts,MATCH('Blend Sheet'!$N$4,ItemNum,0),MATCH(I$1,Districts,0))*'Blend Sheet'!$N86)+(INDEX(ItemCosts,MATCH('Blend Sheet'!$O$4,ItemNum,0),MATCH(I$1,Districts,0))*'Blend Sheet'!$O86)+(INDEX(ItemCosts,MATCH('Blend Sheet'!$P$4,ItemNum,0),MATCH(I$1,Districts,0))*'Blend Sheet'!$P86)+(INDEX(ItemCosts,MATCH('Blend Sheet'!$Q$4,ItemNum,0),MATCH(I$1,Districts,0))*'Blend Sheet'!$Q86)+(INDEX(ItemCosts,MATCH('Blend Sheet'!$R$4,ItemNum,0),MATCH(I$1,Districts,0))*'Blend Sheet'!$R86)+(INDEX(ItemCosts,MATCH('Blend Sheet'!$S$4,ItemNum,0),MATCH(I$1,Districts,0))*'Blend Sheet'!$S86)+(INDEX(ItemCosts,MATCH('Blend Sheet'!$T$4,ItemNum,0),MATCH(I$1,Districts,0))*'Blend Sheet'!$T86)+(INDEX(ItemCosts,MATCH('Blend Sheet'!$U$4,ItemNum,0),MATCH(I$1,Districts,0))*'Blend Sheet'!$U86)+(INDEX(ItemCosts,MATCH('Blend Sheet'!$V$4,ItemNum,0),MATCH(I$1,Districts,0))*'Blend Sheet'!$V86)+(INDEX(ItemCosts,MATCH('Blend Sheet'!$W$4,ItemNum,0),MATCH(I$1,Districts,0))*'Blend Sheet'!$W86)+(INDEX(ItemCosts,MATCH('Blend Sheet'!$X$4,ItemNum,0),MATCH(I$1,Districts,0))*'Blend Sheet'!$X86)+(INDEX(ItemCosts,MATCH('Blend Sheet'!$Y$4,ItemNum,0),MATCH(I$1,Districts,0))*'Blend Sheet'!$Y86)+(INDEX(ItemCosts,MATCH('Blend Sheet'!$Z$4,ItemNum,0),MATCH(I$1,Districts,0))*'Blend Sheet'!$Z86)+(INDEX(ItemCosts,MATCH('Blend Sheet'!$AA$4,ItemNum,0),MATCH(I$1,Districts,0))*'Blend Sheet'!$AA86)+(INDEX(ItemCosts,MATCH('Blend Sheet'!$AB$4,ItemNum,0),MATCH(I$1,Districts,0))*'Blend Sheet'!$AB86)+(INDEX(ItemCosts,MATCH('Blend Sheet'!$AC$4,ItemNum,0),MATCH(I$1,Districts,0))*'Blend Sheet'!$AC86)+(INDEX(ItemCosts,MATCH('Blend Sheet'!$AD$4,ItemNum,0),MATCH(I$1,Districts,0))*'Blend Sheet'!$AD86)+(INDEX(ItemCosts,MATCH('Blend Sheet'!$AE$4,ItemNum,0),MATCH(I$1,Districts,0))*'Blend Sheet'!$AE86)+(INDEX(ItemCosts,MATCH('Blend Sheet'!$AF$4,ItemNum,0),MATCH(I$1,Districts,0))*'Blend Sheet'!$AF86)+(INDEX(ItemCosts,MATCH('Blend Sheet'!$AG$4,ItemNum,0),MATCH(I$1,Districts,0))*'Blend Sheet'!$AG86)+(INDEX(ItemCosts,MATCH('Blend Sheet'!$AH$4,ItemNum,0),MATCH(I$1,Districts,0))*'Blend Sheet'!$AH86)+(INDEX(ItemCosts,MATCH('Blend Sheet'!$AI$4,ItemNum,0),MATCH(I$1,Districts,0))*'Blend Sheet'!$AI86)+(INDEX(ItemCosts,MATCH('Blend Sheet'!$AJ$4,ItemNum,0),MATCH(I$1,Districts,0))*'Blend Sheet'!$AJ86)+(INDEX(ItemCosts,MATCH('Blend Sheet'!$AK$4,ItemNum,0),MATCH(I$1,Districts,0))*'Blend Sheet'!$AK86)+(INDEX(ItemCosts,MATCH('Blend Sheet'!$AL$4,ItemNum,0),MATCH(I$1,Districts,0))*'Blend Sheet'!$AL86)+(INDEX(ItemCosts,MATCH('Blend Sheet'!$AM$4,ItemNum,0),MATCH(I$1,Districts,0))*'Blend Sheet'!$AM86)+(INDEX(ItemCosts,MATCH('Blend Sheet'!$AN$4,ItemNum,0),MATCH(I$1,Districts,0))*'Blend Sheet'!$AN86)+(INDEX(ItemCosts,MATCH('Blend Sheet'!$AO$4,ItemNum,0),MATCH(I$1,Districts,0))*'Blend Sheet'!$AO86)+(INDEX(ItemCosts,MATCH('Blend Sheet'!$AP$4,ItemNum,0),MATCH(I$1,Districts,0))*'Blend Sheet'!$AP86)+(INDEX(ItemCosts,MATCH('Blend Sheet'!$AQ$4,ItemNum,0),MATCH(I$1,Districts,0))*'Blend Sheet'!$AQ86)+(INDEX(ItemCosts,MATCH('Blend Sheet'!$AR$4,ItemNum,0),MATCH(I$1,Districts,0))*'Blend Sheet'!$AR86)+(INDEX(ItemCosts,MATCH('Blend Sheet'!$AS$4,ItemNum,0),MATCH(I$1,Districts,0))*'Blend Sheet'!$AS86)</f>
        <v>#N/A</v>
      </c>
      <c r="J83" s="5" t="e">
        <f>(INDEX(ItemCosts,MATCH('Blend Sheet'!$C$4,ItemNum,0),MATCH(J$1,Districts,0))*'Blend Sheet'!$C86)+(INDEX(ItemCosts,MATCH('Blend Sheet'!$D$4,ItemNum,0),MATCH(J$1,Districts,0))*'Blend Sheet'!$D86)+(INDEX(ItemCosts,MATCH('Blend Sheet'!$E$4,ItemNum,0),MATCH(J$1,Districts,0))*'Blend Sheet'!$E86)+(INDEX(ItemCosts,MATCH('Blend Sheet'!$F$4,ItemNum,0),MATCH(J$1,Districts,0))*'Blend Sheet'!$F86)+(INDEX(ItemCosts,MATCH('Blend Sheet'!$G$4,ItemNum,0),MATCH(J$1,Districts,0))*'Blend Sheet'!$G86)+(INDEX(ItemCosts,MATCH('Blend Sheet'!$H$4,ItemNum,0),MATCH(J$1,Districts,0))*'Blend Sheet'!$H86)+(INDEX(ItemCosts,MATCH('Blend Sheet'!$I$4,ItemNum,0),MATCH(J$1,Districts,0))*'Blend Sheet'!$I86)+(INDEX(ItemCosts,MATCH('Blend Sheet'!$J$4,ItemNum,0),MATCH(J$1,Districts,0))*'Blend Sheet'!$J86)+(INDEX(ItemCosts,MATCH('Blend Sheet'!$K$4,ItemNum,0),MATCH(J$1,Districts,0))*'Blend Sheet'!$K86)+(INDEX(ItemCosts,MATCH('Blend Sheet'!$L$4,ItemNum,0),MATCH(J$1,Districts,0))*'Blend Sheet'!$L86)+(INDEX(ItemCosts,MATCH('Blend Sheet'!$M$4,ItemNum,0),MATCH(J$1,Districts,0))*'Blend Sheet'!$M86)+(INDEX(ItemCosts,MATCH('Blend Sheet'!$N$4,ItemNum,0),MATCH(J$1,Districts,0))*'Blend Sheet'!$N86)+(INDEX(ItemCosts,MATCH('Blend Sheet'!$O$4,ItemNum,0),MATCH(J$1,Districts,0))*'Blend Sheet'!$O86)+(INDEX(ItemCosts,MATCH('Blend Sheet'!$P$4,ItemNum,0),MATCH(J$1,Districts,0))*'Blend Sheet'!$P86)+(INDEX(ItemCosts,MATCH('Blend Sheet'!$Q$4,ItemNum,0),MATCH(J$1,Districts,0))*'Blend Sheet'!$Q86)+(INDEX(ItemCosts,MATCH('Blend Sheet'!$R$4,ItemNum,0),MATCH(J$1,Districts,0))*'Blend Sheet'!$R86)+(INDEX(ItemCosts,MATCH('Blend Sheet'!$S$4,ItemNum,0),MATCH(J$1,Districts,0))*'Blend Sheet'!$S86)+(INDEX(ItemCosts,MATCH('Blend Sheet'!$T$4,ItemNum,0),MATCH(J$1,Districts,0))*'Blend Sheet'!$T86)+(INDEX(ItemCosts,MATCH('Blend Sheet'!$U$4,ItemNum,0),MATCH(J$1,Districts,0))*'Blend Sheet'!$U86)+(INDEX(ItemCosts,MATCH('Blend Sheet'!$V$4,ItemNum,0),MATCH(J$1,Districts,0))*'Blend Sheet'!$V86)+(INDEX(ItemCosts,MATCH('Blend Sheet'!$W$4,ItemNum,0),MATCH(J$1,Districts,0))*'Blend Sheet'!$W86)+(INDEX(ItemCosts,MATCH('Blend Sheet'!$X$4,ItemNum,0),MATCH(J$1,Districts,0))*'Blend Sheet'!$X86)+(INDEX(ItemCosts,MATCH('Blend Sheet'!$Y$4,ItemNum,0),MATCH(J$1,Districts,0))*'Blend Sheet'!$Y86)+(INDEX(ItemCosts,MATCH('Blend Sheet'!$Z$4,ItemNum,0),MATCH(J$1,Districts,0))*'Blend Sheet'!$Z86)+(INDEX(ItemCosts,MATCH('Blend Sheet'!$AA$4,ItemNum,0),MATCH(J$1,Districts,0))*'Blend Sheet'!$AA86)+(INDEX(ItemCosts,MATCH('Blend Sheet'!$AB$4,ItemNum,0),MATCH(J$1,Districts,0))*'Blend Sheet'!$AB86)+(INDEX(ItemCosts,MATCH('Blend Sheet'!$AC$4,ItemNum,0),MATCH(J$1,Districts,0))*'Blend Sheet'!$AC86)+(INDEX(ItemCosts,MATCH('Blend Sheet'!$AD$4,ItemNum,0),MATCH(J$1,Districts,0))*'Blend Sheet'!$AD86)+(INDEX(ItemCosts,MATCH('Blend Sheet'!$AE$4,ItemNum,0),MATCH(J$1,Districts,0))*'Blend Sheet'!$AE86)+(INDEX(ItemCosts,MATCH('Blend Sheet'!$AF$4,ItemNum,0),MATCH(J$1,Districts,0))*'Blend Sheet'!$AF86)+(INDEX(ItemCosts,MATCH('Blend Sheet'!$AG$4,ItemNum,0),MATCH(J$1,Districts,0))*'Blend Sheet'!$AG86)+(INDEX(ItemCosts,MATCH('Blend Sheet'!$AH$4,ItemNum,0),MATCH(J$1,Districts,0))*'Blend Sheet'!$AH86)+(INDEX(ItemCosts,MATCH('Blend Sheet'!$AI$4,ItemNum,0),MATCH(J$1,Districts,0))*'Blend Sheet'!$AI86)+(INDEX(ItemCosts,MATCH('Blend Sheet'!$AJ$4,ItemNum,0),MATCH(J$1,Districts,0))*'Blend Sheet'!$AJ86)+(INDEX(ItemCosts,MATCH('Blend Sheet'!$AK$4,ItemNum,0),MATCH(J$1,Districts,0))*'Blend Sheet'!$AK86)+(INDEX(ItemCosts,MATCH('Blend Sheet'!$AL$4,ItemNum,0),MATCH(J$1,Districts,0))*'Blend Sheet'!$AL86)+(INDEX(ItemCosts,MATCH('Blend Sheet'!$AM$4,ItemNum,0),MATCH(J$1,Districts,0))*'Blend Sheet'!$AM86)+(INDEX(ItemCosts,MATCH('Blend Sheet'!$AN$4,ItemNum,0),MATCH(J$1,Districts,0))*'Blend Sheet'!$AN86)+(INDEX(ItemCosts,MATCH('Blend Sheet'!$AO$4,ItemNum,0),MATCH(J$1,Districts,0))*'Blend Sheet'!$AO86)+(INDEX(ItemCosts,MATCH('Blend Sheet'!$AP$4,ItemNum,0),MATCH(J$1,Districts,0))*'Blend Sheet'!$AP86)+(INDEX(ItemCosts,MATCH('Blend Sheet'!$AQ$4,ItemNum,0),MATCH(J$1,Districts,0))*'Blend Sheet'!$AQ86)+(INDEX(ItemCosts,MATCH('Blend Sheet'!$AR$4,ItemNum,0),MATCH(J$1,Districts,0))*'Blend Sheet'!$AR86)+(INDEX(ItemCosts,MATCH('Blend Sheet'!$AS$4,ItemNum,0),MATCH(J$1,Districts,0))*'Blend Sheet'!$AS86)</f>
        <v>#N/A</v>
      </c>
      <c r="K83" s="5" t="e">
        <f>(INDEX(ItemCosts,MATCH('Blend Sheet'!$C$4,ItemNum,0),MATCH(K$1,Districts,0))*'Blend Sheet'!$C86)+(INDEX(ItemCosts,MATCH('Blend Sheet'!$D$4,ItemNum,0),MATCH(K$1,Districts,0))*'Blend Sheet'!$D86)+(INDEX(ItemCosts,MATCH('Blend Sheet'!$E$4,ItemNum,0),MATCH(K$1,Districts,0))*'Blend Sheet'!$E86)+(INDEX(ItemCosts,MATCH('Blend Sheet'!$F$4,ItemNum,0),MATCH(K$1,Districts,0))*'Blend Sheet'!$F86)+(INDEX(ItemCosts,MATCH('Blend Sheet'!$G$4,ItemNum,0),MATCH(K$1,Districts,0))*'Blend Sheet'!$G86)+(INDEX(ItemCosts,MATCH('Blend Sheet'!$H$4,ItemNum,0),MATCH(K$1,Districts,0))*'Blend Sheet'!$H86)+(INDEX(ItemCosts,MATCH('Blend Sheet'!$I$4,ItemNum,0),MATCH(K$1,Districts,0))*'Blend Sheet'!$I86)+(INDEX(ItemCosts,MATCH('Blend Sheet'!$J$4,ItemNum,0),MATCH(K$1,Districts,0))*'Blend Sheet'!$J86)+(INDEX(ItemCosts,MATCH('Blend Sheet'!$K$4,ItemNum,0),MATCH(K$1,Districts,0))*'Blend Sheet'!$K86)+(INDEX(ItemCosts,MATCH('Blend Sheet'!$L$4,ItemNum,0),MATCH(K$1,Districts,0))*'Blend Sheet'!$L86)+(INDEX(ItemCosts,MATCH('Blend Sheet'!$M$4,ItemNum,0),MATCH(K$1,Districts,0))*'Blend Sheet'!$M86)+(INDEX(ItemCosts,MATCH('Blend Sheet'!$N$4,ItemNum,0),MATCH(K$1,Districts,0))*'Blend Sheet'!$N86)+(INDEX(ItemCosts,MATCH('Blend Sheet'!$O$4,ItemNum,0),MATCH(K$1,Districts,0))*'Blend Sheet'!$O86)+(INDEX(ItemCosts,MATCH('Blend Sheet'!$P$4,ItemNum,0),MATCH(K$1,Districts,0))*'Blend Sheet'!$P86)+(INDEX(ItemCosts,MATCH('Blend Sheet'!$Q$4,ItemNum,0),MATCH(K$1,Districts,0))*'Blend Sheet'!$Q86)+(INDEX(ItemCosts,MATCH('Blend Sheet'!$R$4,ItemNum,0),MATCH(K$1,Districts,0))*'Blend Sheet'!$R86)+(INDEX(ItemCosts,MATCH('Blend Sheet'!$S$4,ItemNum,0),MATCH(K$1,Districts,0))*'Blend Sheet'!$S86)+(INDEX(ItemCosts,MATCH('Blend Sheet'!$T$4,ItemNum,0),MATCH(K$1,Districts,0))*'Blend Sheet'!$T86)+(INDEX(ItemCosts,MATCH('Blend Sheet'!$U$4,ItemNum,0),MATCH(K$1,Districts,0))*'Blend Sheet'!$U86)+(INDEX(ItemCosts,MATCH('Blend Sheet'!$V$4,ItemNum,0),MATCH(K$1,Districts,0))*'Blend Sheet'!$V86)+(INDEX(ItemCosts,MATCH('Blend Sheet'!$W$4,ItemNum,0),MATCH(K$1,Districts,0))*'Blend Sheet'!$W86)+(INDEX(ItemCosts,MATCH('Blend Sheet'!$X$4,ItemNum,0),MATCH(K$1,Districts,0))*'Blend Sheet'!$X86)+(INDEX(ItemCosts,MATCH('Blend Sheet'!$Y$4,ItemNum,0),MATCH(K$1,Districts,0))*'Blend Sheet'!$Y86)+(INDEX(ItemCosts,MATCH('Blend Sheet'!$Z$4,ItemNum,0),MATCH(K$1,Districts,0))*'Blend Sheet'!$Z86)+(INDEX(ItemCosts,MATCH('Blend Sheet'!$AA$4,ItemNum,0),MATCH(K$1,Districts,0))*'Blend Sheet'!$AA86)+(INDEX(ItemCosts,MATCH('Blend Sheet'!$AB$4,ItemNum,0),MATCH(K$1,Districts,0))*'Blend Sheet'!$AB86)+(INDEX(ItemCosts,MATCH('Blend Sheet'!$AC$4,ItemNum,0),MATCH(K$1,Districts,0))*'Blend Sheet'!$AC86)+(INDEX(ItemCosts,MATCH('Blend Sheet'!$AD$4,ItemNum,0),MATCH(K$1,Districts,0))*'Blend Sheet'!$AD86)+(INDEX(ItemCosts,MATCH('Blend Sheet'!$AE$4,ItemNum,0),MATCH(K$1,Districts,0))*'Blend Sheet'!$AE86)+(INDEX(ItemCosts,MATCH('Blend Sheet'!$AF$4,ItemNum,0),MATCH(K$1,Districts,0))*'Blend Sheet'!$AF86)+(INDEX(ItemCosts,MATCH('Blend Sheet'!$AG$4,ItemNum,0),MATCH(K$1,Districts,0))*'Blend Sheet'!$AG86)+(INDEX(ItemCosts,MATCH('Blend Sheet'!$AH$4,ItemNum,0),MATCH(K$1,Districts,0))*'Blend Sheet'!$AH86)+(INDEX(ItemCosts,MATCH('Blend Sheet'!$AI$4,ItemNum,0),MATCH(K$1,Districts,0))*'Blend Sheet'!$AI86)+(INDEX(ItemCosts,MATCH('Blend Sheet'!$AJ$4,ItemNum,0),MATCH(K$1,Districts,0))*'Blend Sheet'!$AJ86)+(INDEX(ItemCosts,MATCH('Blend Sheet'!$AK$4,ItemNum,0),MATCH(K$1,Districts,0))*'Blend Sheet'!$AK86)+(INDEX(ItemCosts,MATCH('Blend Sheet'!$AL$4,ItemNum,0),MATCH(K$1,Districts,0))*'Blend Sheet'!$AL86)+(INDEX(ItemCosts,MATCH('Blend Sheet'!$AM$4,ItemNum,0),MATCH(K$1,Districts,0))*'Blend Sheet'!$AM86)+(INDEX(ItemCosts,MATCH('Blend Sheet'!$AN$4,ItemNum,0),MATCH(K$1,Districts,0))*'Blend Sheet'!$AN86)+(INDEX(ItemCosts,MATCH('Blend Sheet'!$AO$4,ItemNum,0),MATCH(K$1,Districts,0))*'Blend Sheet'!$AO86)+(INDEX(ItemCosts,MATCH('Blend Sheet'!$AP$4,ItemNum,0),MATCH(K$1,Districts,0))*'Blend Sheet'!$AP86)+(INDEX(ItemCosts,MATCH('Blend Sheet'!$AQ$4,ItemNum,0),MATCH(K$1,Districts,0))*'Blend Sheet'!$AQ86)+(INDEX(ItemCosts,MATCH('Blend Sheet'!$AR$4,ItemNum,0),MATCH(K$1,Districts,0))*'Blend Sheet'!$AR86)+(INDEX(ItemCosts,MATCH('Blend Sheet'!$AS$4,ItemNum,0),MATCH(K$1,Districts,0))*'Blend Sheet'!$AS86)</f>
        <v>#N/A</v>
      </c>
      <c r="L83" s="5" t="e">
        <f>(INDEX(ItemCosts,MATCH('Blend Sheet'!$C$4,ItemNum,0),MATCH(L$1,Districts,0))*'Blend Sheet'!$C86)+(INDEX(ItemCosts,MATCH('Blend Sheet'!$D$4,ItemNum,0),MATCH(L$1,Districts,0))*'Blend Sheet'!$D86)+(INDEX(ItemCosts,MATCH('Blend Sheet'!$E$4,ItemNum,0),MATCH(L$1,Districts,0))*'Blend Sheet'!$E86)+(INDEX(ItemCosts,MATCH('Blend Sheet'!$F$4,ItemNum,0),MATCH(L$1,Districts,0))*'Blend Sheet'!$F86)+(INDEX(ItemCosts,MATCH('Blend Sheet'!$G$4,ItemNum,0),MATCH(L$1,Districts,0))*'Blend Sheet'!$G86)+(INDEX(ItemCosts,MATCH('Blend Sheet'!$H$4,ItemNum,0),MATCH(L$1,Districts,0))*'Blend Sheet'!$H86)+(INDEX(ItemCosts,MATCH('Blend Sheet'!$I$4,ItemNum,0),MATCH(L$1,Districts,0))*'Blend Sheet'!$I86)+(INDEX(ItemCosts,MATCH('Blend Sheet'!$J$4,ItemNum,0),MATCH(L$1,Districts,0))*'Blend Sheet'!$J86)+(INDEX(ItemCosts,MATCH('Blend Sheet'!$K$4,ItemNum,0),MATCH(L$1,Districts,0))*'Blend Sheet'!$K86)+(INDEX(ItemCosts,MATCH('Blend Sheet'!$L$4,ItemNum,0),MATCH(L$1,Districts,0))*'Blend Sheet'!$L86)+(INDEX(ItemCosts,MATCH('Blend Sheet'!$M$4,ItemNum,0),MATCH(L$1,Districts,0))*'Blend Sheet'!$M86)+(INDEX(ItemCosts,MATCH('Blend Sheet'!$N$4,ItemNum,0),MATCH(L$1,Districts,0))*'Blend Sheet'!$N86)+(INDEX(ItemCosts,MATCH('Blend Sheet'!$O$4,ItemNum,0),MATCH(L$1,Districts,0))*'Blend Sheet'!$O86)+(INDEX(ItemCosts,MATCH('Blend Sheet'!$P$4,ItemNum,0),MATCH(L$1,Districts,0))*'Blend Sheet'!$P86)+(INDEX(ItemCosts,MATCH('Blend Sheet'!$Q$4,ItemNum,0),MATCH(L$1,Districts,0))*'Blend Sheet'!$Q86)+(INDEX(ItemCosts,MATCH('Blend Sheet'!$R$4,ItemNum,0),MATCH(L$1,Districts,0))*'Blend Sheet'!$R86)+(INDEX(ItemCosts,MATCH('Blend Sheet'!$S$4,ItemNum,0),MATCH(L$1,Districts,0))*'Blend Sheet'!$S86)+(INDEX(ItemCosts,MATCH('Blend Sheet'!$T$4,ItemNum,0),MATCH(L$1,Districts,0))*'Blend Sheet'!$T86)+(INDEX(ItemCosts,MATCH('Blend Sheet'!$U$4,ItemNum,0),MATCH(L$1,Districts,0))*'Blend Sheet'!$U86)+(INDEX(ItemCosts,MATCH('Blend Sheet'!$V$4,ItemNum,0),MATCH(L$1,Districts,0))*'Blend Sheet'!$V86)+(INDEX(ItemCosts,MATCH('Blend Sheet'!$W$4,ItemNum,0),MATCH(L$1,Districts,0))*'Blend Sheet'!$W86)+(INDEX(ItemCosts,MATCH('Blend Sheet'!$X$4,ItemNum,0),MATCH(L$1,Districts,0))*'Blend Sheet'!$X86)+(INDEX(ItemCosts,MATCH('Blend Sheet'!$Y$4,ItemNum,0),MATCH(L$1,Districts,0))*'Blend Sheet'!$Y86)+(INDEX(ItemCosts,MATCH('Blend Sheet'!$Z$4,ItemNum,0),MATCH(L$1,Districts,0))*'Blend Sheet'!$Z86)+(INDEX(ItemCosts,MATCH('Blend Sheet'!$AA$4,ItemNum,0),MATCH(L$1,Districts,0))*'Blend Sheet'!$AA86)+(INDEX(ItemCosts,MATCH('Blend Sheet'!$AB$4,ItemNum,0),MATCH(L$1,Districts,0))*'Blend Sheet'!$AB86)+(INDEX(ItemCosts,MATCH('Blend Sheet'!$AC$4,ItemNum,0),MATCH(L$1,Districts,0))*'Blend Sheet'!$AC86)+(INDEX(ItemCosts,MATCH('Blend Sheet'!$AD$4,ItemNum,0),MATCH(L$1,Districts,0))*'Blend Sheet'!$AD86)+(INDEX(ItemCosts,MATCH('Blend Sheet'!$AE$4,ItemNum,0),MATCH(L$1,Districts,0))*'Blend Sheet'!$AE86)+(INDEX(ItemCosts,MATCH('Blend Sheet'!$AF$4,ItemNum,0),MATCH(L$1,Districts,0))*'Blend Sheet'!$AF86)+(INDEX(ItemCosts,MATCH('Blend Sheet'!$AG$4,ItemNum,0),MATCH(L$1,Districts,0))*'Blend Sheet'!$AG86)+(INDEX(ItemCosts,MATCH('Blend Sheet'!$AH$4,ItemNum,0),MATCH(L$1,Districts,0))*'Blend Sheet'!$AH86)+(INDEX(ItemCosts,MATCH('Blend Sheet'!$AI$4,ItemNum,0),MATCH(L$1,Districts,0))*'Blend Sheet'!$AI86)+(INDEX(ItemCosts,MATCH('Blend Sheet'!$AJ$4,ItemNum,0),MATCH(L$1,Districts,0))*'Blend Sheet'!$AJ86)+(INDEX(ItemCosts,MATCH('Blend Sheet'!$AK$4,ItemNum,0),MATCH(L$1,Districts,0))*'Blend Sheet'!$AK86)+(INDEX(ItemCosts,MATCH('Blend Sheet'!$AL$4,ItemNum,0),MATCH(L$1,Districts,0))*'Blend Sheet'!$AL86)+(INDEX(ItemCosts,MATCH('Blend Sheet'!$AM$4,ItemNum,0),MATCH(L$1,Districts,0))*'Blend Sheet'!$AM86)+(INDEX(ItemCosts,MATCH('Blend Sheet'!$AN$4,ItemNum,0),MATCH(L$1,Districts,0))*'Blend Sheet'!$AN86)+(INDEX(ItemCosts,MATCH('Blend Sheet'!$AO$4,ItemNum,0),MATCH(L$1,Districts,0))*'Blend Sheet'!$AO86)+(INDEX(ItemCosts,MATCH('Blend Sheet'!$AP$4,ItemNum,0),MATCH(L$1,Districts,0))*'Blend Sheet'!$AP86)+(INDEX(ItemCosts,MATCH('Blend Sheet'!$AQ$4,ItemNum,0),MATCH(L$1,Districts,0))*'Blend Sheet'!$AQ86)+(INDEX(ItemCosts,MATCH('Blend Sheet'!$AR$4,ItemNum,0),MATCH(L$1,Districts,0))*'Blend Sheet'!$AR86)+(INDEX(ItemCosts,MATCH('Blend Sheet'!$AS$4,ItemNum,0),MATCH(L$1,Districts,0))*'Blend Sheet'!$AS86)</f>
        <v>#N/A</v>
      </c>
      <c r="M83" s="191"/>
      <c r="N83" s="34" t="e">
        <f>D83/'Blend Sheet'!$BA86</f>
        <v>#N/A</v>
      </c>
      <c r="O83" s="34" t="e">
        <f>E83/'Blend Sheet'!$BA86</f>
        <v>#N/A</v>
      </c>
      <c r="P83" s="34" t="e">
        <f>G83/'Blend Sheet'!$BA86</f>
        <v>#N/A</v>
      </c>
      <c r="Q83" s="34" t="e">
        <f>H83/'Blend Sheet'!$BA86</f>
        <v>#N/A</v>
      </c>
      <c r="R83" s="34" t="e">
        <f>I83/'Blend Sheet'!$BA86</f>
        <v>#N/A</v>
      </c>
      <c r="S83" s="34" t="e">
        <f>J83/'Blend Sheet'!$BA86</f>
        <v>#N/A</v>
      </c>
      <c r="T83" s="34" t="e">
        <f>K83/'Blend Sheet'!$BA86</f>
        <v>#N/A</v>
      </c>
      <c r="U83" s="34" t="e">
        <f>L83/'Blend Sheet'!$BA86</f>
        <v>#N/A</v>
      </c>
    </row>
    <row r="84" spans="1:21" x14ac:dyDescent="0.25">
      <c r="A84" t="str">
        <f>'Blend Sheet'!A87</f>
        <v>SURFACEmix SLW (CDM-4)</v>
      </c>
      <c r="B84" s="5" t="e">
        <f>(INDEX(ItemCosts,MATCH('Blend Sheet'!$C$4,ItemNum,0),MATCH(B$1,Districts,0))*'Blend Sheet'!$C87)+(INDEX(ItemCosts,MATCH('Blend Sheet'!$D$4,ItemNum,0),MATCH(B$1,Districts,0))*'Blend Sheet'!$D87)+(INDEX(ItemCosts,MATCH('Blend Sheet'!$E$4,ItemNum,0),MATCH(B$1,Districts,0))*'Blend Sheet'!$E87)+(INDEX(ItemCosts,MATCH('Blend Sheet'!$F$4,ItemNum,0),MATCH(B$1,Districts,0))*'Blend Sheet'!$F87)+(INDEX(ItemCosts,MATCH('Blend Sheet'!$G$4,ItemNum,0),MATCH(B$1,Districts,0))*'Blend Sheet'!$G87)+(INDEX(ItemCosts,MATCH('Blend Sheet'!$H$4,ItemNum,0),MATCH(B$1,Districts,0))*'Blend Sheet'!$H87)+(INDEX(ItemCosts,MATCH('Blend Sheet'!$I$4,ItemNum,0),MATCH(B$1,Districts,0))*'Blend Sheet'!$I87)+(INDEX(ItemCosts,MATCH('Blend Sheet'!$J$4,ItemNum,0),MATCH(B$1,Districts,0))*'Blend Sheet'!$J87)+(INDEX(ItemCosts,MATCH('Blend Sheet'!$K$4,ItemNum,0),MATCH(B$1,Districts,0))*'Blend Sheet'!$K87)+(INDEX(ItemCosts,MATCH('Blend Sheet'!$L$4,ItemNum,0),MATCH(B$1,Districts,0))*'Blend Sheet'!$L87)+(INDEX(ItemCosts,MATCH('Blend Sheet'!$M$4,ItemNum,0),MATCH(B$1,Districts,0))*'Blend Sheet'!$M87)+(INDEX(ItemCosts,MATCH('Blend Sheet'!$N$4,ItemNum,0),MATCH(B$1,Districts,0))*'Blend Sheet'!$N87)+(INDEX(ItemCosts,MATCH('Blend Sheet'!$O$4,ItemNum,0),MATCH(B$1,Districts,0))*'Blend Sheet'!$O87)+(INDEX(ItemCosts,MATCH('Blend Sheet'!$P$4,ItemNum,0),MATCH(B$1,Districts,0))*'Blend Sheet'!$P87)+(INDEX(ItemCosts,MATCH('Blend Sheet'!$Q$4,ItemNum,0),MATCH(B$1,Districts,0))*'Blend Sheet'!$Q87)+(INDEX(ItemCosts,MATCH('Blend Sheet'!$R$4,ItemNum,0),MATCH(B$1,Districts,0))*'Blend Sheet'!$R87)+(INDEX(ItemCosts,MATCH('Blend Sheet'!$S$4,ItemNum,0),MATCH(B$1,Districts,0))*'Blend Sheet'!$S87)+(INDEX(ItemCosts,MATCH('Blend Sheet'!$T$4,ItemNum,0),MATCH(B$1,Districts,0))*'Blend Sheet'!$T87)+(INDEX(ItemCosts,MATCH('Blend Sheet'!$U$4,ItemNum,0),MATCH(B$1,Districts,0))*'Blend Sheet'!$U87)+(INDEX(ItemCosts,MATCH('Blend Sheet'!$V$4,ItemNum,0),MATCH(B$1,Districts,0))*'Blend Sheet'!$V87)+(INDEX(ItemCosts,MATCH('Blend Sheet'!$W$4,ItemNum,0),MATCH(B$1,Districts,0))*'Blend Sheet'!$W87)+(INDEX(ItemCosts,MATCH('Blend Sheet'!$X$4,ItemNum,0),MATCH(B$1,Districts,0))*'Blend Sheet'!$X87)+(INDEX(ItemCosts,MATCH('Blend Sheet'!$Y$4,ItemNum,0),MATCH(B$1,Districts,0))*'Blend Sheet'!$Y87)+(INDEX(ItemCosts,MATCH('Blend Sheet'!$Z$4,ItemNum,0),MATCH(B$1,Districts,0))*'Blend Sheet'!$Z87)+(INDEX(ItemCosts,MATCH('Blend Sheet'!$AA$4,ItemNum,0),MATCH(B$1,Districts,0))*'Blend Sheet'!$AA87)+(INDEX(ItemCosts,MATCH('Blend Sheet'!$AB$4,ItemNum,0),MATCH(B$1,Districts,0))*'Blend Sheet'!$AB87)+(INDEX(ItemCosts,MATCH('Blend Sheet'!$AC$4,ItemNum,0),MATCH(B$1,Districts,0))*'Blend Sheet'!$AC87)+(INDEX(ItemCosts,MATCH('Blend Sheet'!$AD$4,ItemNum,0),MATCH(B$1,Districts,0))*'Blend Sheet'!$AD87)+(INDEX(ItemCosts,MATCH('Blend Sheet'!$AE$4,ItemNum,0),MATCH(B$1,Districts,0))*'Blend Sheet'!$AE87)+(INDEX(ItemCosts,MATCH('Blend Sheet'!$AF$4,ItemNum,0),MATCH(B$1,Districts,0))*'Blend Sheet'!$AF87)+(INDEX(ItemCosts,MATCH('Blend Sheet'!$AG$4,ItemNum,0),MATCH(B$1,Districts,0))*'Blend Sheet'!$AG87)+(INDEX(ItemCosts,MATCH('Blend Sheet'!$AH$4,ItemNum,0),MATCH(B$1,Districts,0))*'Blend Sheet'!$AH87)+(INDEX(ItemCosts,MATCH('Blend Sheet'!$AI$4,ItemNum,0),MATCH(B$1,Districts,0))*'Blend Sheet'!$AI87)+(INDEX(ItemCosts,MATCH('Blend Sheet'!$AJ$4,ItemNum,0),MATCH(B$1,Districts,0))*'Blend Sheet'!$AJ87)+(INDEX(ItemCosts,MATCH('Blend Sheet'!$AK$4,ItemNum,0),MATCH(B$1,Districts,0))*'Blend Sheet'!$AK87)+(INDEX(ItemCosts,MATCH('Blend Sheet'!$AL$4,ItemNum,0),MATCH(B$1,Districts,0))*'Blend Sheet'!$AL87)+(INDEX(ItemCosts,MATCH('Blend Sheet'!$AM$4,ItemNum,0),MATCH(B$1,Districts,0))*'Blend Sheet'!$AM87)+(INDEX(ItemCosts,MATCH('Blend Sheet'!$AN$4,ItemNum,0),MATCH(B$1,Districts,0))*'Blend Sheet'!$AN87)+(INDEX(ItemCosts,MATCH('Blend Sheet'!$AO$4,ItemNum,0),MATCH(B$1,Districts,0))*'Blend Sheet'!$AO87)+(INDEX(ItemCosts,MATCH('Blend Sheet'!$AP$4,ItemNum,0),MATCH(B$1,Districts,0))*'Blend Sheet'!$AP87)+(INDEX(ItemCosts,MATCH('Blend Sheet'!$AQ$4,ItemNum,0),MATCH(B$1,Districts,0))*'Blend Sheet'!$AQ87)+(INDEX(ItemCosts,MATCH('Blend Sheet'!$AR$4,ItemNum,0),MATCH(B$1,Districts,0))*'Blend Sheet'!$AR87)+(INDEX(ItemCosts,MATCH('Blend Sheet'!$AS$4,ItemNum,0),MATCH(B$1,Districts,0))*'Blend Sheet'!$AS87)</f>
        <v>#N/A</v>
      </c>
      <c r="C84" s="5" t="e">
        <f>(INDEX(ItemCosts,MATCH('Blend Sheet'!$C$4,ItemNum,0),MATCH(C$1,Districts,0))*'Blend Sheet'!$C87)+(INDEX(ItemCosts,MATCH('Blend Sheet'!$D$4,ItemNum,0),MATCH(C$1,Districts,0))*'Blend Sheet'!$D87)+(INDEX(ItemCosts,MATCH('Blend Sheet'!$E$4,ItemNum,0),MATCH(C$1,Districts,0))*'Blend Sheet'!$E87)+(INDEX(ItemCosts,MATCH('Blend Sheet'!$F$4,ItemNum,0),MATCH(C$1,Districts,0))*'Blend Sheet'!$F87)+(INDEX(ItemCosts,MATCH('Blend Sheet'!$G$4,ItemNum,0),MATCH(C$1,Districts,0))*'Blend Sheet'!$G87)+(INDEX(ItemCosts,MATCH('Blend Sheet'!$H$4,ItemNum,0),MATCH(C$1,Districts,0))*'Blend Sheet'!$H87)+(INDEX(ItemCosts,MATCH('Blend Sheet'!$I$4,ItemNum,0),MATCH(C$1,Districts,0))*'Blend Sheet'!$I87)+(INDEX(ItemCosts,MATCH('Blend Sheet'!$J$4,ItemNum,0),MATCH(C$1,Districts,0))*'Blend Sheet'!$J87)+(INDEX(ItemCosts,MATCH('Blend Sheet'!$K$4,ItemNum,0),MATCH(C$1,Districts,0))*'Blend Sheet'!$K87)+(INDEX(ItemCosts,MATCH('Blend Sheet'!$L$4,ItemNum,0),MATCH(C$1,Districts,0))*'Blend Sheet'!$L87)+(INDEX(ItemCosts,MATCH('Blend Sheet'!$M$4,ItemNum,0),MATCH(C$1,Districts,0))*'Blend Sheet'!$M87)+(INDEX(ItemCosts,MATCH('Blend Sheet'!$N$4,ItemNum,0),MATCH(C$1,Districts,0))*'Blend Sheet'!$N87)+(INDEX(ItemCosts,MATCH('Blend Sheet'!$O$4,ItemNum,0),MATCH(C$1,Districts,0))*'Blend Sheet'!$O87)+(INDEX(ItemCosts,MATCH('Blend Sheet'!$P$4,ItemNum,0),MATCH(C$1,Districts,0))*'Blend Sheet'!$P87)+(INDEX(ItemCosts,MATCH('Blend Sheet'!$Q$4,ItemNum,0),MATCH(C$1,Districts,0))*'Blend Sheet'!$Q87)+(INDEX(ItemCosts,MATCH('Blend Sheet'!$R$4,ItemNum,0),MATCH(C$1,Districts,0))*'Blend Sheet'!$R87)+(INDEX(ItemCosts,MATCH('Blend Sheet'!$S$4,ItemNum,0),MATCH(C$1,Districts,0))*'Blend Sheet'!$S87)+(INDEX(ItemCosts,MATCH('Blend Sheet'!$T$4,ItemNum,0),MATCH(C$1,Districts,0))*'Blend Sheet'!$T87)+(INDEX(ItemCosts,MATCH('Blend Sheet'!$U$4,ItemNum,0),MATCH(C$1,Districts,0))*'Blend Sheet'!$U87)+(INDEX(ItemCosts,MATCH('Blend Sheet'!$V$4,ItemNum,0),MATCH(C$1,Districts,0))*'Blend Sheet'!$V87)+(INDEX(ItemCosts,MATCH('Blend Sheet'!$W$4,ItemNum,0),MATCH(C$1,Districts,0))*'Blend Sheet'!$W87)+(INDEX(ItemCosts,MATCH('Blend Sheet'!$X$4,ItemNum,0),MATCH(C$1,Districts,0))*'Blend Sheet'!$X87)+(INDEX(ItemCosts,MATCH('Blend Sheet'!$Y$4,ItemNum,0),MATCH(C$1,Districts,0))*'Blend Sheet'!$Y87)+(INDEX(ItemCosts,MATCH('Blend Sheet'!$Z$4,ItemNum,0),MATCH(C$1,Districts,0))*'Blend Sheet'!$Z87)+(INDEX(ItemCosts,MATCH('Blend Sheet'!$AA$4,ItemNum,0),MATCH(C$1,Districts,0))*'Blend Sheet'!$AA87)+(INDEX(ItemCosts,MATCH('Blend Sheet'!$AB$4,ItemNum,0),MATCH(C$1,Districts,0))*'Blend Sheet'!$AB87)+(INDEX(ItemCosts,MATCH('Blend Sheet'!$AC$4,ItemNum,0),MATCH(C$1,Districts,0))*'Blend Sheet'!$AC87)+(INDEX(ItemCosts,MATCH('Blend Sheet'!$AD$4,ItemNum,0),MATCH(C$1,Districts,0))*'Blend Sheet'!$AD87)+(INDEX(ItemCosts,MATCH('Blend Sheet'!$AE$4,ItemNum,0),MATCH(C$1,Districts,0))*'Blend Sheet'!$AE87)+(INDEX(ItemCosts,MATCH('Blend Sheet'!$AF$4,ItemNum,0),MATCH(C$1,Districts,0))*'Blend Sheet'!$AF87)+(INDEX(ItemCosts,MATCH('Blend Sheet'!$AG$4,ItemNum,0),MATCH(C$1,Districts,0))*'Blend Sheet'!$AG87)+(INDEX(ItemCosts,MATCH('Blend Sheet'!$AH$4,ItemNum,0),MATCH(C$1,Districts,0))*'Blend Sheet'!$AH87)+(INDEX(ItemCosts,MATCH('Blend Sheet'!$AI$4,ItemNum,0),MATCH(C$1,Districts,0))*'Blend Sheet'!$AI87)+(INDEX(ItemCosts,MATCH('Blend Sheet'!$AJ$4,ItemNum,0),MATCH(C$1,Districts,0))*'Blend Sheet'!$AJ87)+(INDEX(ItemCosts,MATCH('Blend Sheet'!$AK$4,ItemNum,0),MATCH(C$1,Districts,0))*'Blend Sheet'!$AK87)+(INDEX(ItemCosts,MATCH('Blend Sheet'!$AL$4,ItemNum,0),MATCH(C$1,Districts,0))*'Blend Sheet'!$AL87)+(INDEX(ItemCosts,MATCH('Blend Sheet'!$AM$4,ItemNum,0),MATCH(C$1,Districts,0))*'Blend Sheet'!$AM87)+(INDEX(ItemCosts,MATCH('Blend Sheet'!$AN$4,ItemNum,0),MATCH(C$1,Districts,0))*'Blend Sheet'!$AN87)+(INDEX(ItemCosts,MATCH('Blend Sheet'!$AO$4,ItemNum,0),MATCH(C$1,Districts,0))*'Blend Sheet'!$AO87)+(INDEX(ItemCosts,MATCH('Blend Sheet'!$AP$4,ItemNum,0),MATCH(C$1,Districts,0))*'Blend Sheet'!$AP87)+(INDEX(ItemCosts,MATCH('Blend Sheet'!$AQ$4,ItemNum,0),MATCH(C$1,Districts,0))*'Blend Sheet'!$AQ87)+(INDEX(ItemCosts,MATCH('Blend Sheet'!$AR$4,ItemNum,0),MATCH(C$1,Districts,0))*'Blend Sheet'!$AR87)+(INDEX(ItemCosts,MATCH('Blend Sheet'!$AS$4,ItemNum,0),MATCH(C$1,Districts,0))*'Blend Sheet'!$AS87)</f>
        <v>#N/A</v>
      </c>
      <c r="D84" s="5" t="e">
        <f>(INDEX(ItemCosts,MATCH('Blend Sheet'!$C$4,ItemNum,0),MATCH(D$1,Districts,0))*'Blend Sheet'!$C87)+(INDEX(ItemCosts,MATCH('Blend Sheet'!$D$4,ItemNum,0),MATCH(D$1,Districts,0))*'Blend Sheet'!$D87)+(INDEX(ItemCosts,MATCH('Blend Sheet'!$E$4,ItemNum,0),MATCH(D$1,Districts,0))*'Blend Sheet'!$E87)+(INDEX(ItemCosts,MATCH('Blend Sheet'!$F$4,ItemNum,0),MATCH(D$1,Districts,0))*'Blend Sheet'!$F87)+(INDEX(ItemCosts,MATCH('Blend Sheet'!$G$4,ItemNum,0),MATCH(D$1,Districts,0))*'Blend Sheet'!$G87)+(INDEX(ItemCosts,MATCH('Blend Sheet'!$H$4,ItemNum,0),MATCH(D$1,Districts,0))*'Blend Sheet'!$H87)+(INDEX(ItemCosts,MATCH('Blend Sheet'!$I$4,ItemNum,0),MATCH(D$1,Districts,0))*'Blend Sheet'!$I87)+(INDEX(ItemCosts,MATCH('Blend Sheet'!$J$4,ItemNum,0),MATCH(D$1,Districts,0))*'Blend Sheet'!$J87)+(INDEX(ItemCosts,MATCH('Blend Sheet'!$K$4,ItemNum,0),MATCH(D$1,Districts,0))*'Blend Sheet'!$K87)+(INDEX(ItemCosts,MATCH('Blend Sheet'!$L$4,ItemNum,0),MATCH(D$1,Districts,0))*'Blend Sheet'!$L87)+(INDEX(ItemCosts,MATCH('Blend Sheet'!$M$4,ItemNum,0),MATCH(D$1,Districts,0))*'Blend Sheet'!$M87)+(INDEX(ItemCosts,MATCH('Blend Sheet'!$N$4,ItemNum,0),MATCH(D$1,Districts,0))*'Blend Sheet'!$N87)+(INDEX(ItemCosts,MATCH('Blend Sheet'!$O$4,ItemNum,0),MATCH(D$1,Districts,0))*'Blend Sheet'!$O87)+(INDEX(ItemCosts,MATCH('Blend Sheet'!$P$4,ItemNum,0),MATCH(D$1,Districts,0))*'Blend Sheet'!$P87)+(INDEX(ItemCosts,MATCH('Blend Sheet'!$Q$4,ItemNum,0),MATCH(D$1,Districts,0))*'Blend Sheet'!$Q87)+(INDEX(ItemCosts,MATCH('Blend Sheet'!$R$4,ItemNum,0),MATCH(D$1,Districts,0))*'Blend Sheet'!$R87)+(INDEX(ItemCosts,MATCH('Blend Sheet'!$S$4,ItemNum,0),MATCH(D$1,Districts,0))*'Blend Sheet'!$S87)+(INDEX(ItemCosts,MATCH('Blend Sheet'!$T$4,ItemNum,0),MATCH(D$1,Districts,0))*'Blend Sheet'!$T87)+(INDEX(ItemCosts,MATCH('Blend Sheet'!$U$4,ItemNum,0),MATCH(D$1,Districts,0))*'Blend Sheet'!$U87)+(INDEX(ItemCosts,MATCH('Blend Sheet'!$V$4,ItemNum,0),MATCH(D$1,Districts,0))*'Blend Sheet'!$V87)+(INDEX(ItemCosts,MATCH('Blend Sheet'!$W$4,ItemNum,0),MATCH(D$1,Districts,0))*'Blend Sheet'!$W87)+(INDEX(ItemCosts,MATCH('Blend Sheet'!$X$4,ItemNum,0),MATCH(D$1,Districts,0))*'Blend Sheet'!$X87)+(INDEX(ItemCosts,MATCH('Blend Sheet'!$Y$4,ItemNum,0),MATCH(D$1,Districts,0))*'Blend Sheet'!$Y87)+(INDEX(ItemCosts,MATCH('Blend Sheet'!$Z$4,ItemNum,0),MATCH(D$1,Districts,0))*'Blend Sheet'!$Z87)+(INDEX(ItemCosts,MATCH('Blend Sheet'!$AA$4,ItemNum,0),MATCH(D$1,Districts,0))*'Blend Sheet'!$AA87)+(INDEX(ItemCosts,MATCH('Blend Sheet'!$AB$4,ItemNum,0),MATCH(D$1,Districts,0))*'Blend Sheet'!$AB87)+(INDEX(ItemCosts,MATCH('Blend Sheet'!$AC$4,ItemNum,0),MATCH(D$1,Districts,0))*'Blend Sheet'!$AC87)+(INDEX(ItemCosts,MATCH('Blend Sheet'!$AD$4,ItemNum,0),MATCH(D$1,Districts,0))*'Blend Sheet'!$AD87)+(INDEX(ItemCosts,MATCH('Blend Sheet'!$AE$4,ItemNum,0),MATCH(D$1,Districts,0))*'Blend Sheet'!$AE87)+(INDEX(ItemCosts,MATCH('Blend Sheet'!$AF$4,ItemNum,0),MATCH(D$1,Districts,0))*'Blend Sheet'!$AF87)+(INDEX(ItemCosts,MATCH('Blend Sheet'!$AG$4,ItemNum,0),MATCH(D$1,Districts,0))*'Blend Sheet'!$AG87)+(INDEX(ItemCosts,MATCH('Blend Sheet'!$AH$4,ItemNum,0),MATCH(D$1,Districts,0))*'Blend Sheet'!$AH87)+(INDEX(ItemCosts,MATCH('Blend Sheet'!$AI$4,ItemNum,0),MATCH(D$1,Districts,0))*'Blend Sheet'!$AI87)+(INDEX(ItemCosts,MATCH('Blend Sheet'!$AJ$4,ItemNum,0),MATCH(D$1,Districts,0))*'Blend Sheet'!$AJ87)+(INDEX(ItemCosts,MATCH('Blend Sheet'!$AK$4,ItemNum,0),MATCH(D$1,Districts,0))*'Blend Sheet'!$AK87)+(INDEX(ItemCosts,MATCH('Blend Sheet'!$AL$4,ItemNum,0),MATCH(D$1,Districts,0))*'Blend Sheet'!$AL87)+(INDEX(ItemCosts,MATCH('Blend Sheet'!$AM$4,ItemNum,0),MATCH(D$1,Districts,0))*'Blend Sheet'!$AM87)+(INDEX(ItemCosts,MATCH('Blend Sheet'!$AN$4,ItemNum,0),MATCH(D$1,Districts,0))*'Blend Sheet'!$AN87)+(INDEX(ItemCosts,MATCH('Blend Sheet'!$AO$4,ItemNum,0),MATCH(D$1,Districts,0))*'Blend Sheet'!$AO87)+(INDEX(ItemCosts,MATCH('Blend Sheet'!$AP$4,ItemNum,0),MATCH(D$1,Districts,0))*'Blend Sheet'!$AP87)+(INDEX(ItemCosts,MATCH('Blend Sheet'!$AQ$4,ItemNum,0),MATCH(D$1,Districts,0))*'Blend Sheet'!$AQ87)+(INDEX(ItemCosts,MATCH('Blend Sheet'!$AR$4,ItemNum,0),MATCH(D$1,Districts,0))*'Blend Sheet'!$AR87)+(INDEX(ItemCosts,MATCH('Blend Sheet'!$AS$4,ItemNum,0),MATCH(D$1,Districts,0))*'Blend Sheet'!$AS87)</f>
        <v>#N/A</v>
      </c>
      <c r="E84" s="5" t="e">
        <f>(INDEX(ItemCosts,MATCH('Blend Sheet'!$C$4,ItemNum,0),MATCH(E$1,Districts,0))*'Blend Sheet'!$C87)+(INDEX(ItemCosts,MATCH('Blend Sheet'!$D$4,ItemNum,0),MATCH(E$1,Districts,0))*'Blend Sheet'!$D87)+(INDEX(ItemCosts,MATCH('Blend Sheet'!$E$4,ItemNum,0),MATCH(E$1,Districts,0))*'Blend Sheet'!$E87)+(INDEX(ItemCosts,MATCH('Blend Sheet'!$F$4,ItemNum,0),MATCH(E$1,Districts,0))*'Blend Sheet'!$F87)+(INDEX(ItemCosts,MATCH('Blend Sheet'!$G$4,ItemNum,0),MATCH(E$1,Districts,0))*'Blend Sheet'!$G87)+(INDEX(ItemCosts,MATCH('Blend Sheet'!$H$4,ItemNum,0),MATCH(E$1,Districts,0))*'Blend Sheet'!$H87)+(INDEX(ItemCosts,MATCH('Blend Sheet'!$I$4,ItemNum,0),MATCH(E$1,Districts,0))*'Blend Sheet'!$I87)+(INDEX(ItemCosts,MATCH('Blend Sheet'!$J$4,ItemNum,0),MATCH(E$1,Districts,0))*'Blend Sheet'!$J87)+(INDEX(ItemCosts,MATCH('Blend Sheet'!$K$4,ItemNum,0),MATCH(E$1,Districts,0))*'Blend Sheet'!$K87)+(INDEX(ItemCosts,MATCH('Blend Sheet'!$L$4,ItemNum,0),MATCH(E$1,Districts,0))*'Blend Sheet'!$L87)+(INDEX(ItemCosts,MATCH('Blend Sheet'!$M$4,ItemNum,0),MATCH(E$1,Districts,0))*'Blend Sheet'!$M87)+(INDEX(ItemCosts,MATCH('Blend Sheet'!$N$4,ItemNum,0),MATCH(E$1,Districts,0))*'Blend Sheet'!$N87)+(INDEX(ItemCosts,MATCH('Blend Sheet'!$O$4,ItemNum,0),MATCH(E$1,Districts,0))*'Blend Sheet'!$O87)+(INDEX(ItemCosts,MATCH('Blend Sheet'!$P$4,ItemNum,0),MATCH(E$1,Districts,0))*'Blend Sheet'!$P87)+(INDEX(ItemCosts,MATCH('Blend Sheet'!$Q$4,ItemNum,0),MATCH(E$1,Districts,0))*'Blend Sheet'!$Q87)+(INDEX(ItemCosts,MATCH('Blend Sheet'!$R$4,ItemNum,0),MATCH(E$1,Districts,0))*'Blend Sheet'!$R87)+(INDEX(ItemCosts,MATCH('Blend Sheet'!$S$4,ItemNum,0),MATCH(E$1,Districts,0))*'Blend Sheet'!$S87)+(INDEX(ItemCosts,MATCH('Blend Sheet'!$T$4,ItemNum,0),MATCH(E$1,Districts,0))*'Blend Sheet'!$T87)+(INDEX(ItemCosts,MATCH('Blend Sheet'!$U$4,ItemNum,0),MATCH(E$1,Districts,0))*'Blend Sheet'!$U87)+(INDEX(ItemCosts,MATCH('Blend Sheet'!$V$4,ItemNum,0),MATCH(E$1,Districts,0))*'Blend Sheet'!$V87)+(INDEX(ItemCosts,MATCH('Blend Sheet'!$W$4,ItemNum,0),MATCH(E$1,Districts,0))*'Blend Sheet'!$W87)+(INDEX(ItemCosts,MATCH('Blend Sheet'!$X$4,ItemNum,0),MATCH(E$1,Districts,0))*'Blend Sheet'!$X87)+(INDEX(ItemCosts,MATCH('Blend Sheet'!$Y$4,ItemNum,0),MATCH(E$1,Districts,0))*'Blend Sheet'!$Y87)+(INDEX(ItemCosts,MATCH('Blend Sheet'!$Z$4,ItemNum,0),MATCH(E$1,Districts,0))*'Blend Sheet'!$Z87)+(INDEX(ItemCosts,MATCH('Blend Sheet'!$AA$4,ItemNum,0),MATCH(E$1,Districts,0))*'Blend Sheet'!$AA87)+(INDEX(ItemCosts,MATCH('Blend Sheet'!$AB$4,ItemNum,0),MATCH(E$1,Districts,0))*'Blend Sheet'!$AB87)+(INDEX(ItemCosts,MATCH('Blend Sheet'!$AC$4,ItemNum,0),MATCH(E$1,Districts,0))*'Blend Sheet'!$AC87)+(INDEX(ItemCosts,MATCH('Blend Sheet'!$AD$4,ItemNum,0),MATCH(E$1,Districts,0))*'Blend Sheet'!$AD87)+(INDEX(ItemCosts,MATCH('Blend Sheet'!$AE$4,ItemNum,0),MATCH(E$1,Districts,0))*'Blend Sheet'!$AE87)+(INDEX(ItemCosts,MATCH('Blend Sheet'!$AF$4,ItemNum,0),MATCH(E$1,Districts,0))*'Blend Sheet'!$AF87)+(INDEX(ItemCosts,MATCH('Blend Sheet'!$AG$4,ItemNum,0),MATCH(E$1,Districts,0))*'Blend Sheet'!$AG87)+(INDEX(ItemCosts,MATCH('Blend Sheet'!$AH$4,ItemNum,0),MATCH(E$1,Districts,0))*'Blend Sheet'!$AH87)+(INDEX(ItemCosts,MATCH('Blend Sheet'!$AI$4,ItemNum,0),MATCH(E$1,Districts,0))*'Blend Sheet'!$AI87)+(INDEX(ItemCosts,MATCH('Blend Sheet'!$AJ$4,ItemNum,0),MATCH(E$1,Districts,0))*'Blend Sheet'!$AJ87)+(INDEX(ItemCosts,MATCH('Blend Sheet'!$AK$4,ItemNum,0),MATCH(E$1,Districts,0))*'Blend Sheet'!$AK87)+(INDEX(ItemCosts,MATCH('Blend Sheet'!$AL$4,ItemNum,0),MATCH(E$1,Districts,0))*'Blend Sheet'!$AL87)+(INDEX(ItemCosts,MATCH('Blend Sheet'!$AM$4,ItemNum,0),MATCH(E$1,Districts,0))*'Blend Sheet'!$AM87)+(INDEX(ItemCosts,MATCH('Blend Sheet'!$AN$4,ItemNum,0),MATCH(E$1,Districts,0))*'Blend Sheet'!$AN87)+(INDEX(ItemCosts,MATCH('Blend Sheet'!$AO$4,ItemNum,0),MATCH(E$1,Districts,0))*'Blend Sheet'!$AO87)+(INDEX(ItemCosts,MATCH('Blend Sheet'!$AP$4,ItemNum,0),MATCH(E$1,Districts,0))*'Blend Sheet'!$AP87)+(INDEX(ItemCosts,MATCH('Blend Sheet'!$AQ$4,ItemNum,0),MATCH(E$1,Districts,0))*'Blend Sheet'!$AQ87)+(INDEX(ItemCosts,MATCH('Blend Sheet'!$AR$4,ItemNum,0),MATCH(E$1,Districts,0))*'Blend Sheet'!$AR87)+(INDEX(ItemCosts,MATCH('Blend Sheet'!$AS$4,ItemNum,0),MATCH(E$1,Districts,0))*'Blend Sheet'!$AS87)</f>
        <v>#N/A</v>
      </c>
      <c r="F84" s="5" t="e">
        <f>(INDEX(ItemCosts,MATCH('Blend Sheet'!$C$4,ItemNum,0),MATCH(F$1,Districts,0))*'Blend Sheet'!$C87)+(INDEX(ItemCosts,MATCH('Blend Sheet'!$D$4,ItemNum,0),MATCH(F$1,Districts,0))*'Blend Sheet'!$D87)+(INDEX(ItemCosts,MATCH('Blend Sheet'!$E$4,ItemNum,0),MATCH(F$1,Districts,0))*'Blend Sheet'!$E87)+(INDEX(ItemCosts,MATCH('Blend Sheet'!$F$4,ItemNum,0),MATCH(F$1,Districts,0))*'Blend Sheet'!$F87)+(INDEX(ItemCosts,MATCH('Blend Sheet'!$G$4,ItemNum,0),MATCH(F$1,Districts,0))*'Blend Sheet'!$G87)+(INDEX(ItemCosts,MATCH('Blend Sheet'!$H$4,ItemNum,0),MATCH(F$1,Districts,0))*'Blend Sheet'!$H87)+(INDEX(ItemCosts,MATCH('Blend Sheet'!$I$4,ItemNum,0),MATCH(F$1,Districts,0))*'Blend Sheet'!$I87)+(INDEX(ItemCosts,MATCH('Blend Sheet'!$J$4,ItemNum,0),MATCH(F$1,Districts,0))*'Blend Sheet'!$J87)+(INDEX(ItemCosts,MATCH('Blend Sheet'!$K$4,ItemNum,0),MATCH(F$1,Districts,0))*'Blend Sheet'!$K87)+(INDEX(ItemCosts,MATCH('Blend Sheet'!$L$4,ItemNum,0),MATCH(F$1,Districts,0))*'Blend Sheet'!$L87)+(INDEX(ItemCosts,MATCH('Blend Sheet'!$M$4,ItemNum,0),MATCH(F$1,Districts,0))*'Blend Sheet'!$M87)+(INDEX(ItemCosts,MATCH('Blend Sheet'!$N$4,ItemNum,0),MATCH(F$1,Districts,0))*'Blend Sheet'!$N87)+(INDEX(ItemCosts,MATCH('Blend Sheet'!$O$4,ItemNum,0),MATCH(F$1,Districts,0))*'Blend Sheet'!$O87)+(INDEX(ItemCosts,MATCH('Blend Sheet'!$P$4,ItemNum,0),MATCH(F$1,Districts,0))*'Blend Sheet'!$P87)+(INDEX(ItemCosts,MATCH('Blend Sheet'!$Q$4,ItemNum,0),MATCH(F$1,Districts,0))*'Blend Sheet'!$Q87)+(INDEX(ItemCosts,MATCH('Blend Sheet'!$R$4,ItemNum,0),MATCH(F$1,Districts,0))*'Blend Sheet'!$R87)+(INDEX(ItemCosts,MATCH('Blend Sheet'!$S$4,ItemNum,0),MATCH(F$1,Districts,0))*'Blend Sheet'!$S87)+(INDEX(ItemCosts,MATCH('Blend Sheet'!$T$4,ItemNum,0),MATCH(F$1,Districts,0))*'Blend Sheet'!$T87)+(INDEX(ItemCosts,MATCH('Blend Sheet'!$U$4,ItemNum,0),MATCH(F$1,Districts,0))*'Blend Sheet'!$U87)+(INDEX(ItemCosts,MATCH('Blend Sheet'!$V$4,ItemNum,0),MATCH(F$1,Districts,0))*'Blend Sheet'!$V87)+(INDEX(ItemCosts,MATCH('Blend Sheet'!$W$4,ItemNum,0),MATCH(F$1,Districts,0))*'Blend Sheet'!$W87)+(INDEX(ItemCosts,MATCH('Blend Sheet'!$X$4,ItemNum,0),MATCH(F$1,Districts,0))*'Blend Sheet'!$X87)+(INDEX(ItemCosts,MATCH('Blend Sheet'!$Y$4,ItemNum,0),MATCH(F$1,Districts,0))*'Blend Sheet'!$Y87)+(INDEX(ItemCosts,MATCH('Blend Sheet'!$Z$4,ItemNum,0),MATCH(F$1,Districts,0))*'Blend Sheet'!$Z87)+(INDEX(ItemCosts,MATCH('Blend Sheet'!$AA$4,ItemNum,0),MATCH(F$1,Districts,0))*'Blend Sheet'!$AA87)+(INDEX(ItemCosts,MATCH('Blend Sheet'!$AB$4,ItemNum,0),MATCH(F$1,Districts,0))*'Blend Sheet'!$AB87)+(INDEX(ItemCosts,MATCH('Blend Sheet'!$AC$4,ItemNum,0),MATCH(F$1,Districts,0))*'Blend Sheet'!$AC87)+(INDEX(ItemCosts,MATCH('Blend Sheet'!$AD$4,ItemNum,0),MATCH(F$1,Districts,0))*'Blend Sheet'!$AD87)+(INDEX(ItemCosts,MATCH('Blend Sheet'!$AE$4,ItemNum,0),MATCH(F$1,Districts,0))*'Blend Sheet'!$AE87)+(INDEX(ItemCosts,MATCH('Blend Sheet'!$AF$4,ItemNum,0),MATCH(F$1,Districts,0))*'Blend Sheet'!$AF87)+(INDEX(ItemCosts,MATCH('Blend Sheet'!$AG$4,ItemNum,0),MATCH(F$1,Districts,0))*'Blend Sheet'!$AG87)+(INDEX(ItemCosts,MATCH('Blend Sheet'!$AH$4,ItemNum,0),MATCH(F$1,Districts,0))*'Blend Sheet'!$AH87)+(INDEX(ItemCosts,MATCH('Blend Sheet'!$AI$4,ItemNum,0),MATCH(F$1,Districts,0))*'Blend Sheet'!$AI87)+(INDEX(ItemCosts,MATCH('Blend Sheet'!$AJ$4,ItemNum,0),MATCH(F$1,Districts,0))*'Blend Sheet'!$AJ87)+(INDEX(ItemCosts,MATCH('Blend Sheet'!$AK$4,ItemNum,0),MATCH(F$1,Districts,0))*'Blend Sheet'!$AK87)+(INDEX(ItemCosts,MATCH('Blend Sheet'!$AL$4,ItemNum,0),MATCH(F$1,Districts,0))*'Blend Sheet'!$AL87)+(INDEX(ItemCosts,MATCH('Blend Sheet'!$AM$4,ItemNum,0),MATCH(F$1,Districts,0))*'Blend Sheet'!$AM87)+(INDEX(ItemCosts,MATCH('Blend Sheet'!$AN$4,ItemNum,0),MATCH(F$1,Districts,0))*'Blend Sheet'!$AN87)+(INDEX(ItemCosts,MATCH('Blend Sheet'!$AO$4,ItemNum,0),MATCH(F$1,Districts,0))*'Blend Sheet'!$AO87)+(INDEX(ItemCosts,MATCH('Blend Sheet'!$AP$4,ItemNum,0),MATCH(F$1,Districts,0))*'Blend Sheet'!$AP87)+(INDEX(ItemCosts,MATCH('Blend Sheet'!$AQ$4,ItemNum,0),MATCH(F$1,Districts,0))*'Blend Sheet'!$AQ87)+(INDEX(ItemCosts,MATCH('Blend Sheet'!$AR$4,ItemNum,0),MATCH(F$1,Districts,0))*'Blend Sheet'!$AR87)+(INDEX(ItemCosts,MATCH('Blend Sheet'!$AS$4,ItemNum,0),MATCH(F$1,Districts,0))*'Blend Sheet'!$AS87)</f>
        <v>#N/A</v>
      </c>
      <c r="G84" s="5" t="e">
        <f>(INDEX(ItemCosts,MATCH('Blend Sheet'!$C$4,ItemNum,0),MATCH(G$1,Districts,0))*'Blend Sheet'!$C87)+(INDEX(ItemCosts,MATCH('Blend Sheet'!$D$4,ItemNum,0),MATCH(G$1,Districts,0))*'Blend Sheet'!$D87)+(INDEX(ItemCosts,MATCH('Blend Sheet'!$E$4,ItemNum,0),MATCH(G$1,Districts,0))*'Blend Sheet'!$E87)+(INDEX(ItemCosts,MATCH('Blend Sheet'!$F$4,ItemNum,0),MATCH(G$1,Districts,0))*'Blend Sheet'!$F87)+(INDEX(ItemCosts,MATCH('Blend Sheet'!$G$4,ItemNum,0),MATCH(G$1,Districts,0))*'Blend Sheet'!$G87)+(INDEX(ItemCosts,MATCH('Blend Sheet'!$H$4,ItemNum,0),MATCH(G$1,Districts,0))*'Blend Sheet'!$H87)+(INDEX(ItemCosts,MATCH('Blend Sheet'!$I$4,ItemNum,0),MATCH(G$1,Districts,0))*'Blend Sheet'!$I87)+(INDEX(ItemCosts,MATCH('Blend Sheet'!$J$4,ItemNum,0),MATCH(G$1,Districts,0))*'Blend Sheet'!$J87)+(INDEX(ItemCosts,MATCH('Blend Sheet'!$K$4,ItemNum,0),MATCH(G$1,Districts,0))*'Blend Sheet'!$K87)+(INDEX(ItemCosts,MATCH('Blend Sheet'!$L$4,ItemNum,0),MATCH(G$1,Districts,0))*'Blend Sheet'!$L87)+(INDEX(ItemCosts,MATCH('Blend Sheet'!$M$4,ItemNum,0),MATCH(G$1,Districts,0))*'Blend Sheet'!$M87)+(INDEX(ItemCosts,MATCH('Blend Sheet'!$N$4,ItemNum,0),MATCH(G$1,Districts,0))*'Blend Sheet'!$N87)+(INDEX(ItemCosts,MATCH('Blend Sheet'!$O$4,ItemNum,0),MATCH(G$1,Districts,0))*'Blend Sheet'!$O87)+(INDEX(ItemCosts,MATCH('Blend Sheet'!$P$4,ItemNum,0),MATCH(G$1,Districts,0))*'Blend Sheet'!$P87)+(INDEX(ItemCosts,MATCH('Blend Sheet'!$Q$4,ItemNum,0),MATCH(G$1,Districts,0))*'Blend Sheet'!$Q87)+(INDEX(ItemCosts,MATCH('Blend Sheet'!$R$4,ItemNum,0),MATCH(G$1,Districts,0))*'Blend Sheet'!$R87)+(INDEX(ItemCosts,MATCH('Blend Sheet'!$S$4,ItemNum,0),MATCH(G$1,Districts,0))*'Blend Sheet'!$S87)+(INDEX(ItemCosts,MATCH('Blend Sheet'!$T$4,ItemNum,0),MATCH(G$1,Districts,0))*'Blend Sheet'!$T87)+(INDEX(ItemCosts,MATCH('Blend Sheet'!$U$4,ItemNum,0),MATCH(G$1,Districts,0))*'Blend Sheet'!$U87)+(INDEX(ItemCosts,MATCH('Blend Sheet'!$V$4,ItemNum,0),MATCH(G$1,Districts,0))*'Blend Sheet'!$V87)+(INDEX(ItemCosts,MATCH('Blend Sheet'!$W$4,ItemNum,0),MATCH(G$1,Districts,0))*'Blend Sheet'!$W87)+(INDEX(ItemCosts,MATCH('Blend Sheet'!$X$4,ItemNum,0),MATCH(G$1,Districts,0))*'Blend Sheet'!$X87)+(INDEX(ItemCosts,MATCH('Blend Sheet'!$Y$4,ItemNum,0),MATCH(G$1,Districts,0))*'Blend Sheet'!$Y87)+(INDEX(ItemCosts,MATCH('Blend Sheet'!$Z$4,ItemNum,0),MATCH(G$1,Districts,0))*'Blend Sheet'!$Z87)+(INDEX(ItemCosts,MATCH('Blend Sheet'!$AA$4,ItemNum,0),MATCH(G$1,Districts,0))*'Blend Sheet'!$AA87)+(INDEX(ItemCosts,MATCH('Blend Sheet'!$AB$4,ItemNum,0),MATCH(G$1,Districts,0))*'Blend Sheet'!$AB87)+(INDEX(ItemCosts,MATCH('Blend Sheet'!$AC$4,ItemNum,0),MATCH(G$1,Districts,0))*'Blend Sheet'!$AC87)+(INDEX(ItemCosts,MATCH('Blend Sheet'!$AD$4,ItemNum,0),MATCH(G$1,Districts,0))*'Blend Sheet'!$AD87)+(INDEX(ItemCosts,MATCH('Blend Sheet'!$AE$4,ItemNum,0),MATCH(G$1,Districts,0))*'Blend Sheet'!$AE87)+(INDEX(ItemCosts,MATCH('Blend Sheet'!$AF$4,ItemNum,0),MATCH(G$1,Districts,0))*'Blend Sheet'!$AF87)+(INDEX(ItemCosts,MATCH('Blend Sheet'!$AG$4,ItemNum,0),MATCH(G$1,Districts,0))*'Blend Sheet'!$AG87)+(INDEX(ItemCosts,MATCH('Blend Sheet'!$AH$4,ItemNum,0),MATCH(G$1,Districts,0))*'Blend Sheet'!$AH87)+(INDEX(ItemCosts,MATCH('Blend Sheet'!$AI$4,ItemNum,0),MATCH(G$1,Districts,0))*'Blend Sheet'!$AI87)+(INDEX(ItemCosts,MATCH('Blend Sheet'!$AJ$4,ItemNum,0),MATCH(G$1,Districts,0))*'Blend Sheet'!$AJ87)+(INDEX(ItemCosts,MATCH('Blend Sheet'!$AK$4,ItemNum,0),MATCH(G$1,Districts,0))*'Blend Sheet'!$AK87)+(INDEX(ItemCosts,MATCH('Blend Sheet'!$AL$4,ItemNum,0),MATCH(G$1,Districts,0))*'Blend Sheet'!$AL87)+(INDEX(ItemCosts,MATCH('Blend Sheet'!$AM$4,ItemNum,0),MATCH(G$1,Districts,0))*'Blend Sheet'!$AM87)+(INDEX(ItemCosts,MATCH('Blend Sheet'!$AN$4,ItemNum,0),MATCH(G$1,Districts,0))*'Blend Sheet'!$AN87)+(INDEX(ItemCosts,MATCH('Blend Sheet'!$AO$4,ItemNum,0),MATCH(G$1,Districts,0))*'Blend Sheet'!$AO87)+(INDEX(ItemCosts,MATCH('Blend Sheet'!$AP$4,ItemNum,0),MATCH(G$1,Districts,0))*'Blend Sheet'!$AP87)+(INDEX(ItemCosts,MATCH('Blend Sheet'!$AQ$4,ItemNum,0),MATCH(G$1,Districts,0))*'Blend Sheet'!$AQ87)+(INDEX(ItemCosts,MATCH('Blend Sheet'!$AR$4,ItemNum,0),MATCH(G$1,Districts,0))*'Blend Sheet'!$AR87)+(INDEX(ItemCosts,MATCH('Blend Sheet'!$AS$4,ItemNum,0),MATCH(G$1,Districts,0))*'Blend Sheet'!$AS87)</f>
        <v>#N/A</v>
      </c>
      <c r="H84" s="5" t="e">
        <f>(INDEX(ItemCosts,MATCH('Blend Sheet'!$C$4,ItemNum,0),MATCH(H$1,Districts,0))*'Blend Sheet'!$C87)+(INDEX(ItemCosts,MATCH('Blend Sheet'!$D$4,ItemNum,0),MATCH(H$1,Districts,0))*'Blend Sheet'!$D87)+(INDEX(ItemCosts,MATCH('Blend Sheet'!$E$4,ItemNum,0),MATCH(H$1,Districts,0))*'Blend Sheet'!$E87)+(INDEX(ItemCosts,MATCH('Blend Sheet'!$F$4,ItemNum,0),MATCH(H$1,Districts,0))*'Blend Sheet'!$F87)+(INDEX(ItemCosts,MATCH('Blend Sheet'!$G$4,ItemNum,0),MATCH(H$1,Districts,0))*'Blend Sheet'!$G87)+(INDEX(ItemCosts,MATCH('Blend Sheet'!$H$4,ItemNum,0),MATCH(H$1,Districts,0))*'Blend Sheet'!$H87)+(INDEX(ItemCosts,MATCH('Blend Sheet'!$I$4,ItemNum,0),MATCH(H$1,Districts,0))*'Blend Sheet'!$I87)+(INDEX(ItemCosts,MATCH('Blend Sheet'!$J$4,ItemNum,0),MATCH(H$1,Districts,0))*'Blend Sheet'!$J87)+(INDEX(ItemCosts,MATCH('Blend Sheet'!$K$4,ItemNum,0),MATCH(H$1,Districts,0))*'Blend Sheet'!$K87)+(INDEX(ItemCosts,MATCH('Blend Sheet'!$L$4,ItemNum,0),MATCH(H$1,Districts,0))*'Blend Sheet'!$L87)+(INDEX(ItemCosts,MATCH('Blend Sheet'!$M$4,ItemNum,0),MATCH(H$1,Districts,0))*'Blend Sheet'!$M87)+(INDEX(ItemCosts,MATCH('Blend Sheet'!$N$4,ItemNum,0),MATCH(H$1,Districts,0))*'Blend Sheet'!$N87)+(INDEX(ItemCosts,MATCH('Blend Sheet'!$O$4,ItemNum,0),MATCH(H$1,Districts,0))*'Blend Sheet'!$O87)+(INDEX(ItemCosts,MATCH('Blend Sheet'!$P$4,ItemNum,0),MATCH(H$1,Districts,0))*'Blend Sheet'!$P87)+(INDEX(ItemCosts,MATCH('Blend Sheet'!$Q$4,ItemNum,0),MATCH(H$1,Districts,0))*'Blend Sheet'!$Q87)+(INDEX(ItemCosts,MATCH('Blend Sheet'!$R$4,ItemNum,0),MATCH(H$1,Districts,0))*'Blend Sheet'!$R87)+(INDEX(ItemCosts,MATCH('Blend Sheet'!$S$4,ItemNum,0),MATCH(H$1,Districts,0))*'Blend Sheet'!$S87)+(INDEX(ItemCosts,MATCH('Blend Sheet'!$T$4,ItemNum,0),MATCH(H$1,Districts,0))*'Blend Sheet'!$T87)+(INDEX(ItemCosts,MATCH('Blend Sheet'!$U$4,ItemNum,0),MATCH(H$1,Districts,0))*'Blend Sheet'!$U87)+(INDEX(ItemCosts,MATCH('Blend Sheet'!$V$4,ItemNum,0),MATCH(H$1,Districts,0))*'Blend Sheet'!$V87)+(INDEX(ItemCosts,MATCH('Blend Sheet'!$W$4,ItemNum,0),MATCH(H$1,Districts,0))*'Blend Sheet'!$W87)+(INDEX(ItemCosts,MATCH('Blend Sheet'!$X$4,ItemNum,0),MATCH(H$1,Districts,0))*'Blend Sheet'!$X87)+(INDEX(ItemCosts,MATCH('Blend Sheet'!$Y$4,ItemNum,0),MATCH(H$1,Districts,0))*'Blend Sheet'!$Y87)+(INDEX(ItemCosts,MATCH('Blend Sheet'!$Z$4,ItemNum,0),MATCH(H$1,Districts,0))*'Blend Sheet'!$Z87)+(INDEX(ItemCosts,MATCH('Blend Sheet'!$AA$4,ItemNum,0),MATCH(H$1,Districts,0))*'Blend Sheet'!$AA87)+(INDEX(ItemCosts,MATCH('Blend Sheet'!$AB$4,ItemNum,0),MATCH(H$1,Districts,0))*'Blend Sheet'!$AB87)+(INDEX(ItemCosts,MATCH('Blend Sheet'!$AC$4,ItemNum,0),MATCH(H$1,Districts,0))*'Blend Sheet'!$AC87)+(INDEX(ItemCosts,MATCH('Blend Sheet'!$AD$4,ItemNum,0),MATCH(H$1,Districts,0))*'Blend Sheet'!$AD87)+(INDEX(ItemCosts,MATCH('Blend Sheet'!$AE$4,ItemNum,0),MATCH(H$1,Districts,0))*'Blend Sheet'!$AE87)+(INDEX(ItemCosts,MATCH('Blend Sheet'!$AF$4,ItemNum,0),MATCH(H$1,Districts,0))*'Blend Sheet'!$AF87)+(INDEX(ItemCosts,MATCH('Blend Sheet'!$AG$4,ItemNum,0),MATCH(H$1,Districts,0))*'Blend Sheet'!$AG87)+(INDEX(ItemCosts,MATCH('Blend Sheet'!$AH$4,ItemNum,0),MATCH(H$1,Districts,0))*'Blend Sheet'!$AH87)+(INDEX(ItemCosts,MATCH('Blend Sheet'!$AI$4,ItemNum,0),MATCH(H$1,Districts,0))*'Blend Sheet'!$AI87)+(INDEX(ItemCosts,MATCH('Blend Sheet'!$AJ$4,ItemNum,0),MATCH(H$1,Districts,0))*'Blend Sheet'!$AJ87)+(INDEX(ItemCosts,MATCH('Blend Sheet'!$AK$4,ItemNum,0),MATCH(H$1,Districts,0))*'Blend Sheet'!$AK87)+(INDEX(ItemCosts,MATCH('Blend Sheet'!$AL$4,ItemNum,0),MATCH(H$1,Districts,0))*'Blend Sheet'!$AL87)+(INDEX(ItemCosts,MATCH('Blend Sheet'!$AM$4,ItemNum,0),MATCH(H$1,Districts,0))*'Blend Sheet'!$AM87)+(INDEX(ItemCosts,MATCH('Blend Sheet'!$AN$4,ItemNum,0),MATCH(H$1,Districts,0))*'Blend Sheet'!$AN87)+(INDEX(ItemCosts,MATCH('Blend Sheet'!$AO$4,ItemNum,0),MATCH(H$1,Districts,0))*'Blend Sheet'!$AO87)+(INDEX(ItemCosts,MATCH('Blend Sheet'!$AP$4,ItemNum,0),MATCH(H$1,Districts,0))*'Blend Sheet'!$AP87)+(INDEX(ItemCosts,MATCH('Blend Sheet'!$AQ$4,ItemNum,0),MATCH(H$1,Districts,0))*'Blend Sheet'!$AQ87)+(INDEX(ItemCosts,MATCH('Blend Sheet'!$AR$4,ItemNum,0),MATCH(H$1,Districts,0))*'Blend Sheet'!$AR87)+(INDEX(ItemCosts,MATCH('Blend Sheet'!$AS$4,ItemNum,0),MATCH(H$1,Districts,0))*'Blend Sheet'!$AS87)</f>
        <v>#N/A</v>
      </c>
      <c r="I84" s="5" t="e">
        <f>(INDEX(ItemCosts,MATCH('Blend Sheet'!$C$4,ItemNum,0),MATCH(I$1,Districts,0))*'Blend Sheet'!$C87)+(INDEX(ItemCosts,MATCH('Blend Sheet'!$D$4,ItemNum,0),MATCH(I$1,Districts,0))*'Blend Sheet'!$D87)+(INDEX(ItemCosts,MATCH('Blend Sheet'!$E$4,ItemNum,0),MATCH(I$1,Districts,0))*'Blend Sheet'!$E87)+(INDEX(ItemCosts,MATCH('Blend Sheet'!$F$4,ItemNum,0),MATCH(I$1,Districts,0))*'Blend Sheet'!$F87)+(INDEX(ItemCosts,MATCH('Blend Sheet'!$G$4,ItemNum,0),MATCH(I$1,Districts,0))*'Blend Sheet'!$G87)+(INDEX(ItemCosts,MATCH('Blend Sheet'!$H$4,ItemNum,0),MATCH(I$1,Districts,0))*'Blend Sheet'!$H87)+(INDEX(ItemCosts,MATCH('Blend Sheet'!$I$4,ItemNum,0),MATCH(I$1,Districts,0))*'Blend Sheet'!$I87)+(INDEX(ItemCosts,MATCH('Blend Sheet'!$J$4,ItemNum,0),MATCH(I$1,Districts,0))*'Blend Sheet'!$J87)+(INDEX(ItemCosts,MATCH('Blend Sheet'!$K$4,ItemNum,0),MATCH(I$1,Districts,0))*'Blend Sheet'!$K87)+(INDEX(ItemCosts,MATCH('Blend Sheet'!$L$4,ItemNum,0),MATCH(I$1,Districts,0))*'Blend Sheet'!$L87)+(INDEX(ItemCosts,MATCH('Blend Sheet'!$M$4,ItemNum,0),MATCH(I$1,Districts,0))*'Blend Sheet'!$M87)+(INDEX(ItemCosts,MATCH('Blend Sheet'!$N$4,ItemNum,0),MATCH(I$1,Districts,0))*'Blend Sheet'!$N87)+(INDEX(ItemCosts,MATCH('Blend Sheet'!$O$4,ItemNum,0),MATCH(I$1,Districts,0))*'Blend Sheet'!$O87)+(INDEX(ItemCosts,MATCH('Blend Sheet'!$P$4,ItemNum,0),MATCH(I$1,Districts,0))*'Blend Sheet'!$P87)+(INDEX(ItemCosts,MATCH('Blend Sheet'!$Q$4,ItemNum,0),MATCH(I$1,Districts,0))*'Blend Sheet'!$Q87)+(INDEX(ItemCosts,MATCH('Blend Sheet'!$R$4,ItemNum,0),MATCH(I$1,Districts,0))*'Blend Sheet'!$R87)+(INDEX(ItemCosts,MATCH('Blend Sheet'!$S$4,ItemNum,0),MATCH(I$1,Districts,0))*'Blend Sheet'!$S87)+(INDEX(ItemCosts,MATCH('Blend Sheet'!$T$4,ItemNum,0),MATCH(I$1,Districts,0))*'Blend Sheet'!$T87)+(INDEX(ItemCosts,MATCH('Blend Sheet'!$U$4,ItemNum,0),MATCH(I$1,Districts,0))*'Blend Sheet'!$U87)+(INDEX(ItemCosts,MATCH('Blend Sheet'!$V$4,ItemNum,0),MATCH(I$1,Districts,0))*'Blend Sheet'!$V87)+(INDEX(ItemCosts,MATCH('Blend Sheet'!$W$4,ItemNum,0),MATCH(I$1,Districts,0))*'Blend Sheet'!$W87)+(INDEX(ItemCosts,MATCH('Blend Sheet'!$X$4,ItemNum,0),MATCH(I$1,Districts,0))*'Blend Sheet'!$X87)+(INDEX(ItemCosts,MATCH('Blend Sheet'!$Y$4,ItemNum,0),MATCH(I$1,Districts,0))*'Blend Sheet'!$Y87)+(INDEX(ItemCosts,MATCH('Blend Sheet'!$Z$4,ItemNum,0),MATCH(I$1,Districts,0))*'Blend Sheet'!$Z87)+(INDEX(ItemCosts,MATCH('Blend Sheet'!$AA$4,ItemNum,0),MATCH(I$1,Districts,0))*'Blend Sheet'!$AA87)+(INDEX(ItemCosts,MATCH('Blend Sheet'!$AB$4,ItemNum,0),MATCH(I$1,Districts,0))*'Blend Sheet'!$AB87)+(INDEX(ItemCosts,MATCH('Blend Sheet'!$AC$4,ItemNum,0),MATCH(I$1,Districts,0))*'Blend Sheet'!$AC87)+(INDEX(ItemCosts,MATCH('Blend Sheet'!$AD$4,ItemNum,0),MATCH(I$1,Districts,0))*'Blend Sheet'!$AD87)+(INDEX(ItemCosts,MATCH('Blend Sheet'!$AE$4,ItemNum,0),MATCH(I$1,Districts,0))*'Blend Sheet'!$AE87)+(INDEX(ItemCosts,MATCH('Blend Sheet'!$AF$4,ItemNum,0),MATCH(I$1,Districts,0))*'Blend Sheet'!$AF87)+(INDEX(ItemCosts,MATCH('Blend Sheet'!$AG$4,ItemNum,0),MATCH(I$1,Districts,0))*'Blend Sheet'!$AG87)+(INDEX(ItemCosts,MATCH('Blend Sheet'!$AH$4,ItemNum,0),MATCH(I$1,Districts,0))*'Blend Sheet'!$AH87)+(INDEX(ItemCosts,MATCH('Blend Sheet'!$AI$4,ItemNum,0),MATCH(I$1,Districts,0))*'Blend Sheet'!$AI87)+(INDEX(ItemCosts,MATCH('Blend Sheet'!$AJ$4,ItemNum,0),MATCH(I$1,Districts,0))*'Blend Sheet'!$AJ87)+(INDEX(ItemCosts,MATCH('Blend Sheet'!$AK$4,ItemNum,0),MATCH(I$1,Districts,0))*'Blend Sheet'!$AK87)+(INDEX(ItemCosts,MATCH('Blend Sheet'!$AL$4,ItemNum,0),MATCH(I$1,Districts,0))*'Blend Sheet'!$AL87)+(INDEX(ItemCosts,MATCH('Blend Sheet'!$AM$4,ItemNum,0),MATCH(I$1,Districts,0))*'Blend Sheet'!$AM87)+(INDEX(ItemCosts,MATCH('Blend Sheet'!$AN$4,ItemNum,0),MATCH(I$1,Districts,0))*'Blend Sheet'!$AN87)+(INDEX(ItemCosts,MATCH('Blend Sheet'!$AO$4,ItemNum,0),MATCH(I$1,Districts,0))*'Blend Sheet'!$AO87)+(INDEX(ItemCosts,MATCH('Blend Sheet'!$AP$4,ItemNum,0),MATCH(I$1,Districts,0))*'Blend Sheet'!$AP87)+(INDEX(ItemCosts,MATCH('Blend Sheet'!$AQ$4,ItemNum,0),MATCH(I$1,Districts,0))*'Blend Sheet'!$AQ87)+(INDEX(ItemCosts,MATCH('Blend Sheet'!$AR$4,ItemNum,0),MATCH(I$1,Districts,0))*'Blend Sheet'!$AR87)+(INDEX(ItemCosts,MATCH('Blend Sheet'!$AS$4,ItemNum,0),MATCH(I$1,Districts,0))*'Blend Sheet'!$AS87)</f>
        <v>#N/A</v>
      </c>
      <c r="J84" s="5" t="e">
        <f>(INDEX(ItemCosts,MATCH('Blend Sheet'!$C$4,ItemNum,0),MATCH(J$1,Districts,0))*'Blend Sheet'!$C87)+(INDEX(ItemCosts,MATCH('Blend Sheet'!$D$4,ItemNum,0),MATCH(J$1,Districts,0))*'Blend Sheet'!$D87)+(INDEX(ItemCosts,MATCH('Blend Sheet'!$E$4,ItemNum,0),MATCH(J$1,Districts,0))*'Blend Sheet'!$E87)+(INDEX(ItemCosts,MATCH('Blend Sheet'!$F$4,ItemNum,0),MATCH(J$1,Districts,0))*'Blend Sheet'!$F87)+(INDEX(ItemCosts,MATCH('Blend Sheet'!$G$4,ItemNum,0),MATCH(J$1,Districts,0))*'Blend Sheet'!$G87)+(INDEX(ItemCosts,MATCH('Blend Sheet'!$H$4,ItemNum,0),MATCH(J$1,Districts,0))*'Blend Sheet'!$H87)+(INDEX(ItemCosts,MATCH('Blend Sheet'!$I$4,ItemNum,0),MATCH(J$1,Districts,0))*'Blend Sheet'!$I87)+(INDEX(ItemCosts,MATCH('Blend Sheet'!$J$4,ItemNum,0),MATCH(J$1,Districts,0))*'Blend Sheet'!$J87)+(INDEX(ItemCosts,MATCH('Blend Sheet'!$K$4,ItemNum,0),MATCH(J$1,Districts,0))*'Blend Sheet'!$K87)+(INDEX(ItemCosts,MATCH('Blend Sheet'!$L$4,ItemNum,0),MATCH(J$1,Districts,0))*'Blend Sheet'!$L87)+(INDEX(ItemCosts,MATCH('Blend Sheet'!$M$4,ItemNum,0),MATCH(J$1,Districts,0))*'Blend Sheet'!$M87)+(INDEX(ItemCosts,MATCH('Blend Sheet'!$N$4,ItemNum,0),MATCH(J$1,Districts,0))*'Blend Sheet'!$N87)+(INDEX(ItemCosts,MATCH('Blend Sheet'!$O$4,ItemNum,0),MATCH(J$1,Districts,0))*'Blend Sheet'!$O87)+(INDEX(ItemCosts,MATCH('Blend Sheet'!$P$4,ItemNum,0),MATCH(J$1,Districts,0))*'Blend Sheet'!$P87)+(INDEX(ItemCosts,MATCH('Blend Sheet'!$Q$4,ItemNum,0),MATCH(J$1,Districts,0))*'Blend Sheet'!$Q87)+(INDEX(ItemCosts,MATCH('Blend Sheet'!$R$4,ItemNum,0),MATCH(J$1,Districts,0))*'Blend Sheet'!$R87)+(INDEX(ItemCosts,MATCH('Blend Sheet'!$S$4,ItemNum,0),MATCH(J$1,Districts,0))*'Blend Sheet'!$S87)+(INDEX(ItemCosts,MATCH('Blend Sheet'!$T$4,ItemNum,0),MATCH(J$1,Districts,0))*'Blend Sheet'!$T87)+(INDEX(ItemCosts,MATCH('Blend Sheet'!$U$4,ItemNum,0),MATCH(J$1,Districts,0))*'Blend Sheet'!$U87)+(INDEX(ItemCosts,MATCH('Blend Sheet'!$V$4,ItemNum,0),MATCH(J$1,Districts,0))*'Blend Sheet'!$V87)+(INDEX(ItemCosts,MATCH('Blend Sheet'!$W$4,ItemNum,0),MATCH(J$1,Districts,0))*'Blend Sheet'!$W87)+(INDEX(ItemCosts,MATCH('Blend Sheet'!$X$4,ItemNum,0),MATCH(J$1,Districts,0))*'Blend Sheet'!$X87)+(INDEX(ItemCosts,MATCH('Blend Sheet'!$Y$4,ItemNum,0),MATCH(J$1,Districts,0))*'Blend Sheet'!$Y87)+(INDEX(ItemCosts,MATCH('Blend Sheet'!$Z$4,ItemNum,0),MATCH(J$1,Districts,0))*'Blend Sheet'!$Z87)+(INDEX(ItemCosts,MATCH('Blend Sheet'!$AA$4,ItemNum,0),MATCH(J$1,Districts,0))*'Blend Sheet'!$AA87)+(INDEX(ItemCosts,MATCH('Blend Sheet'!$AB$4,ItemNum,0),MATCH(J$1,Districts,0))*'Blend Sheet'!$AB87)+(INDEX(ItemCosts,MATCH('Blend Sheet'!$AC$4,ItemNum,0),MATCH(J$1,Districts,0))*'Blend Sheet'!$AC87)+(INDEX(ItemCosts,MATCH('Blend Sheet'!$AD$4,ItemNum,0),MATCH(J$1,Districts,0))*'Blend Sheet'!$AD87)+(INDEX(ItemCosts,MATCH('Blend Sheet'!$AE$4,ItemNum,0),MATCH(J$1,Districts,0))*'Blend Sheet'!$AE87)+(INDEX(ItemCosts,MATCH('Blend Sheet'!$AF$4,ItemNum,0),MATCH(J$1,Districts,0))*'Blend Sheet'!$AF87)+(INDEX(ItemCosts,MATCH('Blend Sheet'!$AG$4,ItemNum,0),MATCH(J$1,Districts,0))*'Blend Sheet'!$AG87)+(INDEX(ItemCosts,MATCH('Blend Sheet'!$AH$4,ItemNum,0),MATCH(J$1,Districts,0))*'Blend Sheet'!$AH87)+(INDEX(ItemCosts,MATCH('Blend Sheet'!$AI$4,ItemNum,0),MATCH(J$1,Districts,0))*'Blend Sheet'!$AI87)+(INDEX(ItemCosts,MATCH('Blend Sheet'!$AJ$4,ItemNum,0),MATCH(J$1,Districts,0))*'Blend Sheet'!$AJ87)+(INDEX(ItemCosts,MATCH('Blend Sheet'!$AK$4,ItemNum,0),MATCH(J$1,Districts,0))*'Blend Sheet'!$AK87)+(INDEX(ItemCosts,MATCH('Blend Sheet'!$AL$4,ItemNum,0),MATCH(J$1,Districts,0))*'Blend Sheet'!$AL87)+(INDEX(ItemCosts,MATCH('Blend Sheet'!$AM$4,ItemNum,0),MATCH(J$1,Districts,0))*'Blend Sheet'!$AM87)+(INDEX(ItemCosts,MATCH('Blend Sheet'!$AN$4,ItemNum,0),MATCH(J$1,Districts,0))*'Blend Sheet'!$AN87)+(INDEX(ItemCosts,MATCH('Blend Sheet'!$AO$4,ItemNum,0),MATCH(J$1,Districts,0))*'Blend Sheet'!$AO87)+(INDEX(ItemCosts,MATCH('Blend Sheet'!$AP$4,ItemNum,0),MATCH(J$1,Districts,0))*'Blend Sheet'!$AP87)+(INDEX(ItemCosts,MATCH('Blend Sheet'!$AQ$4,ItemNum,0),MATCH(J$1,Districts,0))*'Blend Sheet'!$AQ87)+(INDEX(ItemCosts,MATCH('Blend Sheet'!$AR$4,ItemNum,0),MATCH(J$1,Districts,0))*'Blend Sheet'!$AR87)+(INDEX(ItemCosts,MATCH('Blend Sheet'!$AS$4,ItemNum,0),MATCH(J$1,Districts,0))*'Blend Sheet'!$AS87)</f>
        <v>#N/A</v>
      </c>
      <c r="K84" s="5" t="e">
        <f>(INDEX(ItemCosts,MATCH('Blend Sheet'!$C$4,ItemNum,0),MATCH(K$1,Districts,0))*'Blend Sheet'!$C87)+(INDEX(ItemCosts,MATCH('Blend Sheet'!$D$4,ItemNum,0),MATCH(K$1,Districts,0))*'Blend Sheet'!$D87)+(INDEX(ItemCosts,MATCH('Blend Sheet'!$E$4,ItemNum,0),MATCH(K$1,Districts,0))*'Blend Sheet'!$E87)+(INDEX(ItemCosts,MATCH('Blend Sheet'!$F$4,ItemNum,0),MATCH(K$1,Districts,0))*'Blend Sheet'!$F87)+(INDEX(ItemCosts,MATCH('Blend Sheet'!$G$4,ItemNum,0),MATCH(K$1,Districts,0))*'Blend Sheet'!$G87)+(INDEX(ItemCosts,MATCH('Blend Sheet'!$H$4,ItemNum,0),MATCH(K$1,Districts,0))*'Blend Sheet'!$H87)+(INDEX(ItemCosts,MATCH('Blend Sheet'!$I$4,ItemNum,0),MATCH(K$1,Districts,0))*'Blend Sheet'!$I87)+(INDEX(ItemCosts,MATCH('Blend Sheet'!$J$4,ItemNum,0),MATCH(K$1,Districts,0))*'Blend Sheet'!$J87)+(INDEX(ItemCosts,MATCH('Blend Sheet'!$K$4,ItemNum,0),MATCH(K$1,Districts,0))*'Blend Sheet'!$K87)+(INDEX(ItemCosts,MATCH('Blend Sheet'!$L$4,ItemNum,0),MATCH(K$1,Districts,0))*'Blend Sheet'!$L87)+(INDEX(ItemCosts,MATCH('Blend Sheet'!$M$4,ItemNum,0),MATCH(K$1,Districts,0))*'Blend Sheet'!$M87)+(INDEX(ItemCosts,MATCH('Blend Sheet'!$N$4,ItemNum,0),MATCH(K$1,Districts,0))*'Blend Sheet'!$N87)+(INDEX(ItemCosts,MATCH('Blend Sheet'!$O$4,ItemNum,0),MATCH(K$1,Districts,0))*'Blend Sheet'!$O87)+(INDEX(ItemCosts,MATCH('Blend Sheet'!$P$4,ItemNum,0),MATCH(K$1,Districts,0))*'Blend Sheet'!$P87)+(INDEX(ItemCosts,MATCH('Blend Sheet'!$Q$4,ItemNum,0),MATCH(K$1,Districts,0))*'Blend Sheet'!$Q87)+(INDEX(ItemCosts,MATCH('Blend Sheet'!$R$4,ItemNum,0),MATCH(K$1,Districts,0))*'Blend Sheet'!$R87)+(INDEX(ItemCosts,MATCH('Blend Sheet'!$S$4,ItemNum,0),MATCH(K$1,Districts,0))*'Blend Sheet'!$S87)+(INDEX(ItemCosts,MATCH('Blend Sheet'!$T$4,ItemNum,0),MATCH(K$1,Districts,0))*'Blend Sheet'!$T87)+(INDEX(ItemCosts,MATCH('Blend Sheet'!$U$4,ItemNum,0),MATCH(K$1,Districts,0))*'Blend Sheet'!$U87)+(INDEX(ItemCosts,MATCH('Blend Sheet'!$V$4,ItemNum,0),MATCH(K$1,Districts,0))*'Blend Sheet'!$V87)+(INDEX(ItemCosts,MATCH('Blend Sheet'!$W$4,ItemNum,0),MATCH(K$1,Districts,0))*'Blend Sheet'!$W87)+(INDEX(ItemCosts,MATCH('Blend Sheet'!$X$4,ItemNum,0),MATCH(K$1,Districts,0))*'Blend Sheet'!$X87)+(INDEX(ItemCosts,MATCH('Blend Sheet'!$Y$4,ItemNum,0),MATCH(K$1,Districts,0))*'Blend Sheet'!$Y87)+(INDEX(ItemCosts,MATCH('Blend Sheet'!$Z$4,ItemNum,0),MATCH(K$1,Districts,0))*'Blend Sheet'!$Z87)+(INDEX(ItemCosts,MATCH('Blend Sheet'!$AA$4,ItemNum,0),MATCH(K$1,Districts,0))*'Blend Sheet'!$AA87)+(INDEX(ItemCosts,MATCH('Blend Sheet'!$AB$4,ItemNum,0),MATCH(K$1,Districts,0))*'Blend Sheet'!$AB87)+(INDEX(ItemCosts,MATCH('Blend Sheet'!$AC$4,ItemNum,0),MATCH(K$1,Districts,0))*'Blend Sheet'!$AC87)+(INDEX(ItemCosts,MATCH('Blend Sheet'!$AD$4,ItemNum,0),MATCH(K$1,Districts,0))*'Blend Sheet'!$AD87)+(INDEX(ItemCosts,MATCH('Blend Sheet'!$AE$4,ItemNum,0),MATCH(K$1,Districts,0))*'Blend Sheet'!$AE87)+(INDEX(ItemCosts,MATCH('Blend Sheet'!$AF$4,ItemNum,0),MATCH(K$1,Districts,0))*'Blend Sheet'!$AF87)+(INDEX(ItemCosts,MATCH('Blend Sheet'!$AG$4,ItemNum,0),MATCH(K$1,Districts,0))*'Blend Sheet'!$AG87)+(INDEX(ItemCosts,MATCH('Blend Sheet'!$AH$4,ItemNum,0),MATCH(K$1,Districts,0))*'Blend Sheet'!$AH87)+(INDEX(ItemCosts,MATCH('Blend Sheet'!$AI$4,ItemNum,0),MATCH(K$1,Districts,0))*'Blend Sheet'!$AI87)+(INDEX(ItemCosts,MATCH('Blend Sheet'!$AJ$4,ItemNum,0),MATCH(K$1,Districts,0))*'Blend Sheet'!$AJ87)+(INDEX(ItemCosts,MATCH('Blend Sheet'!$AK$4,ItemNum,0),MATCH(K$1,Districts,0))*'Blend Sheet'!$AK87)+(INDEX(ItemCosts,MATCH('Blend Sheet'!$AL$4,ItemNum,0),MATCH(K$1,Districts,0))*'Blend Sheet'!$AL87)+(INDEX(ItemCosts,MATCH('Blend Sheet'!$AM$4,ItemNum,0),MATCH(K$1,Districts,0))*'Blend Sheet'!$AM87)+(INDEX(ItemCosts,MATCH('Blend Sheet'!$AN$4,ItemNum,0),MATCH(K$1,Districts,0))*'Blend Sheet'!$AN87)+(INDEX(ItemCosts,MATCH('Blend Sheet'!$AO$4,ItemNum,0),MATCH(K$1,Districts,0))*'Blend Sheet'!$AO87)+(INDEX(ItemCosts,MATCH('Blend Sheet'!$AP$4,ItemNum,0),MATCH(K$1,Districts,0))*'Blend Sheet'!$AP87)+(INDEX(ItemCosts,MATCH('Blend Sheet'!$AQ$4,ItemNum,0),MATCH(K$1,Districts,0))*'Blend Sheet'!$AQ87)+(INDEX(ItemCosts,MATCH('Blend Sheet'!$AR$4,ItemNum,0),MATCH(K$1,Districts,0))*'Blend Sheet'!$AR87)+(INDEX(ItemCosts,MATCH('Blend Sheet'!$AS$4,ItemNum,0),MATCH(K$1,Districts,0))*'Blend Sheet'!$AS87)</f>
        <v>#N/A</v>
      </c>
      <c r="L84" s="5" t="e">
        <f>(INDEX(ItemCosts,MATCH('Blend Sheet'!$C$4,ItemNum,0),MATCH(L$1,Districts,0))*'Blend Sheet'!$C87)+(INDEX(ItemCosts,MATCH('Blend Sheet'!$D$4,ItemNum,0),MATCH(L$1,Districts,0))*'Blend Sheet'!$D87)+(INDEX(ItemCosts,MATCH('Blend Sheet'!$E$4,ItemNum,0),MATCH(L$1,Districts,0))*'Blend Sheet'!$E87)+(INDEX(ItemCosts,MATCH('Blend Sheet'!$F$4,ItemNum,0),MATCH(L$1,Districts,0))*'Blend Sheet'!$F87)+(INDEX(ItemCosts,MATCH('Blend Sheet'!$G$4,ItemNum,0),MATCH(L$1,Districts,0))*'Blend Sheet'!$G87)+(INDEX(ItemCosts,MATCH('Blend Sheet'!$H$4,ItemNum,0),MATCH(L$1,Districts,0))*'Blend Sheet'!$H87)+(INDEX(ItemCosts,MATCH('Blend Sheet'!$I$4,ItemNum,0),MATCH(L$1,Districts,0))*'Blend Sheet'!$I87)+(INDEX(ItemCosts,MATCH('Blend Sheet'!$J$4,ItemNum,0),MATCH(L$1,Districts,0))*'Blend Sheet'!$J87)+(INDEX(ItemCosts,MATCH('Blend Sheet'!$K$4,ItemNum,0),MATCH(L$1,Districts,0))*'Blend Sheet'!$K87)+(INDEX(ItemCosts,MATCH('Blend Sheet'!$L$4,ItemNum,0),MATCH(L$1,Districts,0))*'Blend Sheet'!$L87)+(INDEX(ItemCosts,MATCH('Blend Sheet'!$M$4,ItemNum,0),MATCH(L$1,Districts,0))*'Blend Sheet'!$M87)+(INDEX(ItemCosts,MATCH('Blend Sheet'!$N$4,ItemNum,0),MATCH(L$1,Districts,0))*'Blend Sheet'!$N87)+(INDEX(ItemCosts,MATCH('Blend Sheet'!$O$4,ItemNum,0),MATCH(L$1,Districts,0))*'Blend Sheet'!$O87)+(INDEX(ItemCosts,MATCH('Blend Sheet'!$P$4,ItemNum,0),MATCH(L$1,Districts,0))*'Blend Sheet'!$P87)+(INDEX(ItemCosts,MATCH('Blend Sheet'!$Q$4,ItemNum,0),MATCH(L$1,Districts,0))*'Blend Sheet'!$Q87)+(INDEX(ItemCosts,MATCH('Blend Sheet'!$R$4,ItemNum,0),MATCH(L$1,Districts,0))*'Blend Sheet'!$R87)+(INDEX(ItemCosts,MATCH('Blend Sheet'!$S$4,ItemNum,0),MATCH(L$1,Districts,0))*'Blend Sheet'!$S87)+(INDEX(ItemCosts,MATCH('Blend Sheet'!$T$4,ItemNum,0),MATCH(L$1,Districts,0))*'Blend Sheet'!$T87)+(INDEX(ItemCosts,MATCH('Blend Sheet'!$U$4,ItemNum,0),MATCH(L$1,Districts,0))*'Blend Sheet'!$U87)+(INDEX(ItemCosts,MATCH('Blend Sheet'!$V$4,ItemNum,0),MATCH(L$1,Districts,0))*'Blend Sheet'!$V87)+(INDEX(ItemCosts,MATCH('Blend Sheet'!$W$4,ItemNum,0),MATCH(L$1,Districts,0))*'Blend Sheet'!$W87)+(INDEX(ItemCosts,MATCH('Blend Sheet'!$X$4,ItemNum,0),MATCH(L$1,Districts,0))*'Blend Sheet'!$X87)+(INDEX(ItemCosts,MATCH('Blend Sheet'!$Y$4,ItemNum,0),MATCH(L$1,Districts,0))*'Blend Sheet'!$Y87)+(INDEX(ItemCosts,MATCH('Blend Sheet'!$Z$4,ItemNum,0),MATCH(L$1,Districts,0))*'Blend Sheet'!$Z87)+(INDEX(ItemCosts,MATCH('Blend Sheet'!$AA$4,ItemNum,0),MATCH(L$1,Districts,0))*'Blend Sheet'!$AA87)+(INDEX(ItemCosts,MATCH('Blend Sheet'!$AB$4,ItemNum,0),MATCH(L$1,Districts,0))*'Blend Sheet'!$AB87)+(INDEX(ItemCosts,MATCH('Blend Sheet'!$AC$4,ItemNum,0),MATCH(L$1,Districts,0))*'Blend Sheet'!$AC87)+(INDEX(ItemCosts,MATCH('Blend Sheet'!$AD$4,ItemNum,0),MATCH(L$1,Districts,0))*'Blend Sheet'!$AD87)+(INDEX(ItemCosts,MATCH('Blend Sheet'!$AE$4,ItemNum,0),MATCH(L$1,Districts,0))*'Blend Sheet'!$AE87)+(INDEX(ItemCosts,MATCH('Blend Sheet'!$AF$4,ItemNum,0),MATCH(L$1,Districts,0))*'Blend Sheet'!$AF87)+(INDEX(ItemCosts,MATCH('Blend Sheet'!$AG$4,ItemNum,0),MATCH(L$1,Districts,0))*'Blend Sheet'!$AG87)+(INDEX(ItemCosts,MATCH('Blend Sheet'!$AH$4,ItemNum,0),MATCH(L$1,Districts,0))*'Blend Sheet'!$AH87)+(INDEX(ItemCosts,MATCH('Blend Sheet'!$AI$4,ItemNum,0),MATCH(L$1,Districts,0))*'Blend Sheet'!$AI87)+(INDEX(ItemCosts,MATCH('Blend Sheet'!$AJ$4,ItemNum,0),MATCH(L$1,Districts,0))*'Blend Sheet'!$AJ87)+(INDEX(ItemCosts,MATCH('Blend Sheet'!$AK$4,ItemNum,0),MATCH(L$1,Districts,0))*'Blend Sheet'!$AK87)+(INDEX(ItemCosts,MATCH('Blend Sheet'!$AL$4,ItemNum,0),MATCH(L$1,Districts,0))*'Blend Sheet'!$AL87)+(INDEX(ItemCosts,MATCH('Blend Sheet'!$AM$4,ItemNum,0),MATCH(L$1,Districts,0))*'Blend Sheet'!$AM87)+(INDEX(ItemCosts,MATCH('Blend Sheet'!$AN$4,ItemNum,0),MATCH(L$1,Districts,0))*'Blend Sheet'!$AN87)+(INDEX(ItemCosts,MATCH('Blend Sheet'!$AO$4,ItemNum,0),MATCH(L$1,Districts,0))*'Blend Sheet'!$AO87)+(INDEX(ItemCosts,MATCH('Blend Sheet'!$AP$4,ItemNum,0),MATCH(L$1,Districts,0))*'Blend Sheet'!$AP87)+(INDEX(ItemCosts,MATCH('Blend Sheet'!$AQ$4,ItemNum,0),MATCH(L$1,Districts,0))*'Blend Sheet'!$AQ87)+(INDEX(ItemCosts,MATCH('Blend Sheet'!$AR$4,ItemNum,0),MATCH(L$1,Districts,0))*'Blend Sheet'!$AR87)+(INDEX(ItemCosts,MATCH('Blend Sheet'!$AS$4,ItemNum,0),MATCH(L$1,Districts,0))*'Blend Sheet'!$AS87)</f>
        <v>#N/A</v>
      </c>
      <c r="M84" s="191"/>
      <c r="N84" s="34" t="e">
        <f>D84/'Blend Sheet'!$BA87</f>
        <v>#N/A</v>
      </c>
      <c r="O84" s="34" t="e">
        <f>E84/'Blend Sheet'!$BA87</f>
        <v>#N/A</v>
      </c>
      <c r="P84" s="34" t="e">
        <f>G84/'Blend Sheet'!$BA87</f>
        <v>#N/A</v>
      </c>
      <c r="Q84" s="34" t="e">
        <f>H84/'Blend Sheet'!$BA87</f>
        <v>#N/A</v>
      </c>
      <c r="R84" s="34" t="e">
        <f>I84/'Blend Sheet'!$BA87</f>
        <v>#N/A</v>
      </c>
      <c r="S84" s="34" t="e">
        <f>J84/'Blend Sheet'!$BA87</f>
        <v>#N/A</v>
      </c>
      <c r="T84" s="34" t="e">
        <f>K84/'Blend Sheet'!$BA87</f>
        <v>#N/A</v>
      </c>
      <c r="U84" s="34" t="e">
        <f>L84/'Blend Sheet'!$BA87</f>
        <v>#N/A</v>
      </c>
    </row>
    <row r="85" spans="1:21" x14ac:dyDescent="0.25">
      <c r="A85" t="str">
        <f>'Blend Sheet'!A88</f>
        <v>Thermal 40</v>
      </c>
      <c r="B85" s="5" t="e">
        <f>(INDEX(ItemCosts,MATCH('Blend Sheet'!$C$4,ItemNum,0),MATCH(B$1,Districts,0))*'Blend Sheet'!$C88)+(INDEX(ItemCosts,MATCH('Blend Sheet'!$D$4,ItemNum,0),MATCH(B$1,Districts,0))*'Blend Sheet'!$D88)+(INDEX(ItemCosts,MATCH('Blend Sheet'!$E$4,ItemNum,0),MATCH(B$1,Districts,0))*'Blend Sheet'!$E88)+(INDEX(ItemCosts,MATCH('Blend Sheet'!$F$4,ItemNum,0),MATCH(B$1,Districts,0))*'Blend Sheet'!$F88)+(INDEX(ItemCosts,MATCH('Blend Sheet'!$G$4,ItemNum,0),MATCH(B$1,Districts,0))*'Blend Sheet'!$G88)+(INDEX(ItemCosts,MATCH('Blend Sheet'!$H$4,ItemNum,0),MATCH(B$1,Districts,0))*'Blend Sheet'!$H88)+(INDEX(ItemCosts,MATCH('Blend Sheet'!$I$4,ItemNum,0),MATCH(B$1,Districts,0))*'Blend Sheet'!$I88)+(INDEX(ItemCosts,MATCH('Blend Sheet'!$J$4,ItemNum,0),MATCH(B$1,Districts,0))*'Blend Sheet'!$J88)+(INDEX(ItemCosts,MATCH('Blend Sheet'!$K$4,ItemNum,0),MATCH(B$1,Districts,0))*'Blend Sheet'!$K88)+(INDEX(ItemCosts,MATCH('Blend Sheet'!$L$4,ItemNum,0),MATCH(B$1,Districts,0))*'Blend Sheet'!$L88)+(INDEX(ItemCosts,MATCH('Blend Sheet'!$M$4,ItemNum,0),MATCH(B$1,Districts,0))*'Blend Sheet'!$M88)+(INDEX(ItemCosts,MATCH('Blend Sheet'!$N$4,ItemNum,0),MATCH(B$1,Districts,0))*'Blend Sheet'!$N88)+(INDEX(ItemCosts,MATCH('Blend Sheet'!$O$4,ItemNum,0),MATCH(B$1,Districts,0))*'Blend Sheet'!$O88)+(INDEX(ItemCosts,MATCH('Blend Sheet'!$P$4,ItemNum,0),MATCH(B$1,Districts,0))*'Blend Sheet'!$P88)+(INDEX(ItemCosts,MATCH('Blend Sheet'!$Q$4,ItemNum,0),MATCH(B$1,Districts,0))*'Blend Sheet'!$Q88)+(INDEX(ItemCosts,MATCH('Blend Sheet'!$R$4,ItemNum,0),MATCH(B$1,Districts,0))*'Blend Sheet'!$R88)+(INDEX(ItemCosts,MATCH('Blend Sheet'!$S$4,ItemNum,0),MATCH(B$1,Districts,0))*'Blend Sheet'!$S88)+(INDEX(ItemCosts,MATCH('Blend Sheet'!$T$4,ItemNum,0),MATCH(B$1,Districts,0))*'Blend Sheet'!$T88)+(INDEX(ItemCosts,MATCH('Blend Sheet'!$U$4,ItemNum,0),MATCH(B$1,Districts,0))*'Blend Sheet'!$U88)+(INDEX(ItemCosts,MATCH('Blend Sheet'!$V$4,ItemNum,0),MATCH(B$1,Districts,0))*'Blend Sheet'!$V88)+(INDEX(ItemCosts,MATCH('Blend Sheet'!$W$4,ItemNum,0),MATCH(B$1,Districts,0))*'Blend Sheet'!$W88)+(INDEX(ItemCosts,MATCH('Blend Sheet'!$X$4,ItemNum,0),MATCH(B$1,Districts,0))*'Blend Sheet'!$X88)+(INDEX(ItemCosts,MATCH('Blend Sheet'!$Y$4,ItemNum,0),MATCH(B$1,Districts,0))*'Blend Sheet'!$Y88)+(INDEX(ItemCosts,MATCH('Blend Sheet'!$Z$4,ItemNum,0),MATCH(B$1,Districts,0))*'Blend Sheet'!$Z88)+(INDEX(ItemCosts,MATCH('Blend Sheet'!$AA$4,ItemNum,0),MATCH(B$1,Districts,0))*'Blend Sheet'!$AA88)+(INDEX(ItemCosts,MATCH('Blend Sheet'!$AB$4,ItemNum,0),MATCH(B$1,Districts,0))*'Blend Sheet'!$AB88)+(INDEX(ItemCosts,MATCH('Blend Sheet'!$AC$4,ItemNum,0),MATCH(B$1,Districts,0))*'Blend Sheet'!$AC88)+(INDEX(ItemCosts,MATCH('Blend Sheet'!$AD$4,ItemNum,0),MATCH(B$1,Districts,0))*'Blend Sheet'!$AD88)+(INDEX(ItemCosts,MATCH('Blend Sheet'!$AE$4,ItemNum,0),MATCH(B$1,Districts,0))*'Blend Sheet'!$AE88)+(INDEX(ItemCosts,MATCH('Blend Sheet'!$AF$4,ItemNum,0),MATCH(B$1,Districts,0))*'Blend Sheet'!$AF88)+(INDEX(ItemCosts,MATCH('Blend Sheet'!$AG$4,ItemNum,0),MATCH(B$1,Districts,0))*'Blend Sheet'!$AG88)+(INDEX(ItemCosts,MATCH('Blend Sheet'!$AH$4,ItemNum,0),MATCH(B$1,Districts,0))*'Blend Sheet'!$AH88)+(INDEX(ItemCosts,MATCH('Blend Sheet'!$AI$4,ItemNum,0),MATCH(B$1,Districts,0))*'Blend Sheet'!$AI88)+(INDEX(ItemCosts,MATCH('Blend Sheet'!$AJ$4,ItemNum,0),MATCH(B$1,Districts,0))*'Blend Sheet'!$AJ88)+(INDEX(ItemCosts,MATCH('Blend Sheet'!$AK$4,ItemNum,0),MATCH(B$1,Districts,0))*'Blend Sheet'!$AK88)+(INDEX(ItemCosts,MATCH('Blend Sheet'!$AL$4,ItemNum,0),MATCH(B$1,Districts,0))*'Blend Sheet'!$AL88)+(INDEX(ItemCosts,MATCH('Blend Sheet'!$AM$4,ItemNum,0),MATCH(B$1,Districts,0))*'Blend Sheet'!$AM88)+(INDEX(ItemCosts,MATCH('Blend Sheet'!$AN$4,ItemNum,0),MATCH(B$1,Districts,0))*'Blend Sheet'!$AN88)+(INDEX(ItemCosts,MATCH('Blend Sheet'!$AO$4,ItemNum,0),MATCH(B$1,Districts,0))*'Blend Sheet'!$AO88)+(INDEX(ItemCosts,MATCH('Blend Sheet'!$AP$4,ItemNum,0),MATCH(B$1,Districts,0))*'Blend Sheet'!$AP88)+(INDEX(ItemCosts,MATCH('Blend Sheet'!$AQ$4,ItemNum,0),MATCH(B$1,Districts,0))*'Blend Sheet'!$AQ88)+(INDEX(ItemCosts,MATCH('Blend Sheet'!$AR$4,ItemNum,0),MATCH(B$1,Districts,0))*'Blend Sheet'!$AR88)+(INDEX(ItemCosts,MATCH('Blend Sheet'!$AS$4,ItemNum,0),MATCH(B$1,Districts,0))*'Blend Sheet'!$AS88)</f>
        <v>#N/A</v>
      </c>
      <c r="C85" s="5" t="e">
        <f>(INDEX(ItemCosts,MATCH('Blend Sheet'!$C$4,ItemNum,0),MATCH(C$1,Districts,0))*'Blend Sheet'!$C88)+(INDEX(ItemCosts,MATCH('Blend Sheet'!$D$4,ItemNum,0),MATCH(C$1,Districts,0))*'Blend Sheet'!$D88)+(INDEX(ItemCosts,MATCH('Blend Sheet'!$E$4,ItemNum,0),MATCH(C$1,Districts,0))*'Blend Sheet'!$E88)+(INDEX(ItemCosts,MATCH('Blend Sheet'!$F$4,ItemNum,0),MATCH(C$1,Districts,0))*'Blend Sheet'!$F88)+(INDEX(ItemCosts,MATCH('Blend Sheet'!$G$4,ItemNum,0),MATCH(C$1,Districts,0))*'Blend Sheet'!$G88)+(INDEX(ItemCosts,MATCH('Blend Sheet'!$H$4,ItemNum,0),MATCH(C$1,Districts,0))*'Blend Sheet'!$H88)+(INDEX(ItemCosts,MATCH('Blend Sheet'!$I$4,ItemNum,0),MATCH(C$1,Districts,0))*'Blend Sheet'!$I88)+(INDEX(ItemCosts,MATCH('Blend Sheet'!$J$4,ItemNum,0),MATCH(C$1,Districts,0))*'Blend Sheet'!$J88)+(INDEX(ItemCosts,MATCH('Blend Sheet'!$K$4,ItemNum,0),MATCH(C$1,Districts,0))*'Blend Sheet'!$K88)+(INDEX(ItemCosts,MATCH('Blend Sheet'!$L$4,ItemNum,0),MATCH(C$1,Districts,0))*'Blend Sheet'!$L88)+(INDEX(ItemCosts,MATCH('Blend Sheet'!$M$4,ItemNum,0),MATCH(C$1,Districts,0))*'Blend Sheet'!$M88)+(INDEX(ItemCosts,MATCH('Blend Sheet'!$N$4,ItemNum,0),MATCH(C$1,Districts,0))*'Blend Sheet'!$N88)+(INDEX(ItemCosts,MATCH('Blend Sheet'!$O$4,ItemNum,0),MATCH(C$1,Districts,0))*'Blend Sheet'!$O88)+(INDEX(ItemCosts,MATCH('Blend Sheet'!$P$4,ItemNum,0),MATCH(C$1,Districts,0))*'Blend Sheet'!$P88)+(INDEX(ItemCosts,MATCH('Blend Sheet'!$Q$4,ItemNum,0),MATCH(C$1,Districts,0))*'Blend Sheet'!$Q88)+(INDEX(ItemCosts,MATCH('Blend Sheet'!$R$4,ItemNum,0),MATCH(C$1,Districts,0))*'Blend Sheet'!$R88)+(INDEX(ItemCosts,MATCH('Blend Sheet'!$S$4,ItemNum,0),MATCH(C$1,Districts,0))*'Blend Sheet'!$S88)+(INDEX(ItemCosts,MATCH('Blend Sheet'!$T$4,ItemNum,0),MATCH(C$1,Districts,0))*'Blend Sheet'!$T88)+(INDEX(ItemCosts,MATCH('Blend Sheet'!$U$4,ItemNum,0),MATCH(C$1,Districts,0))*'Blend Sheet'!$U88)+(INDEX(ItemCosts,MATCH('Blend Sheet'!$V$4,ItemNum,0),MATCH(C$1,Districts,0))*'Blend Sheet'!$V88)+(INDEX(ItemCosts,MATCH('Blend Sheet'!$W$4,ItemNum,0),MATCH(C$1,Districts,0))*'Blend Sheet'!$W88)+(INDEX(ItemCosts,MATCH('Blend Sheet'!$X$4,ItemNum,0),MATCH(C$1,Districts,0))*'Blend Sheet'!$X88)+(INDEX(ItemCosts,MATCH('Blend Sheet'!$Y$4,ItemNum,0),MATCH(C$1,Districts,0))*'Blend Sheet'!$Y88)+(INDEX(ItemCosts,MATCH('Blend Sheet'!$Z$4,ItemNum,0),MATCH(C$1,Districts,0))*'Blend Sheet'!$Z88)+(INDEX(ItemCosts,MATCH('Blend Sheet'!$AA$4,ItemNum,0),MATCH(C$1,Districts,0))*'Blend Sheet'!$AA88)+(INDEX(ItemCosts,MATCH('Blend Sheet'!$AB$4,ItemNum,0),MATCH(C$1,Districts,0))*'Blend Sheet'!$AB88)+(INDEX(ItemCosts,MATCH('Blend Sheet'!$AC$4,ItemNum,0),MATCH(C$1,Districts,0))*'Blend Sheet'!$AC88)+(INDEX(ItemCosts,MATCH('Blend Sheet'!$AD$4,ItemNum,0),MATCH(C$1,Districts,0))*'Blend Sheet'!$AD88)+(INDEX(ItemCosts,MATCH('Blend Sheet'!$AE$4,ItemNum,0),MATCH(C$1,Districts,0))*'Blend Sheet'!$AE88)+(INDEX(ItemCosts,MATCH('Blend Sheet'!$AF$4,ItemNum,0),MATCH(C$1,Districts,0))*'Blend Sheet'!$AF88)+(INDEX(ItemCosts,MATCH('Blend Sheet'!$AG$4,ItemNum,0),MATCH(C$1,Districts,0))*'Blend Sheet'!$AG88)+(INDEX(ItemCosts,MATCH('Blend Sheet'!$AH$4,ItemNum,0),MATCH(C$1,Districts,0))*'Blend Sheet'!$AH88)+(INDEX(ItemCosts,MATCH('Blend Sheet'!$AI$4,ItemNum,0),MATCH(C$1,Districts,0))*'Blend Sheet'!$AI88)+(INDEX(ItemCosts,MATCH('Blend Sheet'!$AJ$4,ItemNum,0),MATCH(C$1,Districts,0))*'Blend Sheet'!$AJ88)+(INDEX(ItemCosts,MATCH('Blend Sheet'!$AK$4,ItemNum,0),MATCH(C$1,Districts,0))*'Blend Sheet'!$AK88)+(INDEX(ItemCosts,MATCH('Blend Sheet'!$AL$4,ItemNum,0),MATCH(C$1,Districts,0))*'Blend Sheet'!$AL88)+(INDEX(ItemCosts,MATCH('Blend Sheet'!$AM$4,ItemNum,0),MATCH(C$1,Districts,0))*'Blend Sheet'!$AM88)+(INDEX(ItemCosts,MATCH('Blend Sheet'!$AN$4,ItemNum,0),MATCH(C$1,Districts,0))*'Blend Sheet'!$AN88)+(INDEX(ItemCosts,MATCH('Blend Sheet'!$AO$4,ItemNum,0),MATCH(C$1,Districts,0))*'Blend Sheet'!$AO88)+(INDEX(ItemCosts,MATCH('Blend Sheet'!$AP$4,ItemNum,0),MATCH(C$1,Districts,0))*'Blend Sheet'!$AP88)+(INDEX(ItemCosts,MATCH('Blend Sheet'!$AQ$4,ItemNum,0),MATCH(C$1,Districts,0))*'Blend Sheet'!$AQ88)+(INDEX(ItemCosts,MATCH('Blend Sheet'!$AR$4,ItemNum,0),MATCH(C$1,Districts,0))*'Blend Sheet'!$AR88)+(INDEX(ItemCosts,MATCH('Blend Sheet'!$AS$4,ItemNum,0),MATCH(C$1,Districts,0))*'Blend Sheet'!$AS88)</f>
        <v>#N/A</v>
      </c>
      <c r="D85" s="5" t="e">
        <f>(INDEX(ItemCosts,MATCH('Blend Sheet'!$C$4,ItemNum,0),MATCH(D$1,Districts,0))*'Blend Sheet'!$C88)+(INDEX(ItemCosts,MATCH('Blend Sheet'!$D$4,ItemNum,0),MATCH(D$1,Districts,0))*'Blend Sheet'!$D88)+(INDEX(ItemCosts,MATCH('Blend Sheet'!$E$4,ItemNum,0),MATCH(D$1,Districts,0))*'Blend Sheet'!$E88)+(INDEX(ItemCosts,MATCH('Blend Sheet'!$F$4,ItemNum,0),MATCH(D$1,Districts,0))*'Blend Sheet'!$F88)+(INDEX(ItemCosts,MATCH('Blend Sheet'!$G$4,ItemNum,0),MATCH(D$1,Districts,0))*'Blend Sheet'!$G88)+(INDEX(ItemCosts,MATCH('Blend Sheet'!$H$4,ItemNum,0),MATCH(D$1,Districts,0))*'Blend Sheet'!$H88)+(INDEX(ItemCosts,MATCH('Blend Sheet'!$I$4,ItemNum,0),MATCH(D$1,Districts,0))*'Blend Sheet'!$I88)+(INDEX(ItemCosts,MATCH('Blend Sheet'!$J$4,ItemNum,0),MATCH(D$1,Districts,0))*'Blend Sheet'!$J88)+(INDEX(ItemCosts,MATCH('Blend Sheet'!$K$4,ItemNum,0),MATCH(D$1,Districts,0))*'Blend Sheet'!$K88)+(INDEX(ItemCosts,MATCH('Blend Sheet'!$L$4,ItemNum,0),MATCH(D$1,Districts,0))*'Blend Sheet'!$L88)+(INDEX(ItemCosts,MATCH('Blend Sheet'!$M$4,ItemNum,0),MATCH(D$1,Districts,0))*'Blend Sheet'!$M88)+(INDEX(ItemCosts,MATCH('Blend Sheet'!$N$4,ItemNum,0),MATCH(D$1,Districts,0))*'Blend Sheet'!$N88)+(INDEX(ItemCosts,MATCH('Blend Sheet'!$O$4,ItemNum,0),MATCH(D$1,Districts,0))*'Blend Sheet'!$O88)+(INDEX(ItemCosts,MATCH('Blend Sheet'!$P$4,ItemNum,0),MATCH(D$1,Districts,0))*'Blend Sheet'!$P88)+(INDEX(ItemCosts,MATCH('Blend Sheet'!$Q$4,ItemNum,0),MATCH(D$1,Districts,0))*'Blend Sheet'!$Q88)+(INDEX(ItemCosts,MATCH('Blend Sheet'!$R$4,ItemNum,0),MATCH(D$1,Districts,0))*'Blend Sheet'!$R88)+(INDEX(ItemCosts,MATCH('Blend Sheet'!$S$4,ItemNum,0),MATCH(D$1,Districts,0))*'Blend Sheet'!$S88)+(INDEX(ItemCosts,MATCH('Blend Sheet'!$T$4,ItemNum,0),MATCH(D$1,Districts,0))*'Blend Sheet'!$T88)+(INDEX(ItemCosts,MATCH('Blend Sheet'!$U$4,ItemNum,0),MATCH(D$1,Districts,0))*'Blend Sheet'!$U88)+(INDEX(ItemCosts,MATCH('Blend Sheet'!$V$4,ItemNum,0),MATCH(D$1,Districts,0))*'Blend Sheet'!$V88)+(INDEX(ItemCosts,MATCH('Blend Sheet'!$W$4,ItemNum,0),MATCH(D$1,Districts,0))*'Blend Sheet'!$W88)+(INDEX(ItemCosts,MATCH('Blend Sheet'!$X$4,ItemNum,0),MATCH(D$1,Districts,0))*'Blend Sheet'!$X88)+(INDEX(ItemCosts,MATCH('Blend Sheet'!$Y$4,ItemNum,0),MATCH(D$1,Districts,0))*'Blend Sheet'!$Y88)+(INDEX(ItemCosts,MATCH('Blend Sheet'!$Z$4,ItemNum,0),MATCH(D$1,Districts,0))*'Blend Sheet'!$Z88)+(INDEX(ItemCosts,MATCH('Blend Sheet'!$AA$4,ItemNum,0),MATCH(D$1,Districts,0))*'Blend Sheet'!$AA88)+(INDEX(ItemCosts,MATCH('Blend Sheet'!$AB$4,ItemNum,0),MATCH(D$1,Districts,0))*'Blend Sheet'!$AB88)+(INDEX(ItemCosts,MATCH('Blend Sheet'!$AC$4,ItemNum,0),MATCH(D$1,Districts,0))*'Blend Sheet'!$AC88)+(INDEX(ItemCosts,MATCH('Blend Sheet'!$AD$4,ItemNum,0),MATCH(D$1,Districts,0))*'Blend Sheet'!$AD88)+(INDEX(ItemCosts,MATCH('Blend Sheet'!$AE$4,ItemNum,0),MATCH(D$1,Districts,0))*'Blend Sheet'!$AE88)+(INDEX(ItemCosts,MATCH('Blend Sheet'!$AF$4,ItemNum,0),MATCH(D$1,Districts,0))*'Blend Sheet'!$AF88)+(INDEX(ItemCosts,MATCH('Blend Sheet'!$AG$4,ItemNum,0),MATCH(D$1,Districts,0))*'Blend Sheet'!$AG88)+(INDEX(ItemCosts,MATCH('Blend Sheet'!$AH$4,ItemNum,0),MATCH(D$1,Districts,0))*'Blend Sheet'!$AH88)+(INDEX(ItemCosts,MATCH('Blend Sheet'!$AI$4,ItemNum,0),MATCH(D$1,Districts,0))*'Blend Sheet'!$AI88)+(INDEX(ItemCosts,MATCH('Blend Sheet'!$AJ$4,ItemNum,0),MATCH(D$1,Districts,0))*'Blend Sheet'!$AJ88)+(INDEX(ItemCosts,MATCH('Blend Sheet'!$AK$4,ItemNum,0),MATCH(D$1,Districts,0))*'Blend Sheet'!$AK88)+(INDEX(ItemCosts,MATCH('Blend Sheet'!$AL$4,ItemNum,0),MATCH(D$1,Districts,0))*'Blend Sheet'!$AL88)+(INDEX(ItemCosts,MATCH('Blend Sheet'!$AM$4,ItemNum,0),MATCH(D$1,Districts,0))*'Blend Sheet'!$AM88)+(INDEX(ItemCosts,MATCH('Blend Sheet'!$AN$4,ItemNum,0),MATCH(D$1,Districts,0))*'Blend Sheet'!$AN88)+(INDEX(ItemCosts,MATCH('Blend Sheet'!$AO$4,ItemNum,0),MATCH(D$1,Districts,0))*'Blend Sheet'!$AO88)+(INDEX(ItemCosts,MATCH('Blend Sheet'!$AP$4,ItemNum,0),MATCH(D$1,Districts,0))*'Blend Sheet'!$AP88)+(INDEX(ItemCosts,MATCH('Blend Sheet'!$AQ$4,ItemNum,0),MATCH(D$1,Districts,0))*'Blend Sheet'!$AQ88)+(INDEX(ItemCosts,MATCH('Blend Sheet'!$AR$4,ItemNum,0),MATCH(D$1,Districts,0))*'Blend Sheet'!$AR88)+(INDEX(ItemCosts,MATCH('Blend Sheet'!$AS$4,ItemNum,0),MATCH(D$1,Districts,0))*'Blend Sheet'!$AS88)</f>
        <v>#N/A</v>
      </c>
      <c r="E85" s="5" t="e">
        <f>(INDEX(ItemCosts,MATCH('Blend Sheet'!$C$4,ItemNum,0),MATCH(E$1,Districts,0))*'Blend Sheet'!$C88)+(INDEX(ItemCosts,MATCH('Blend Sheet'!$D$4,ItemNum,0),MATCH(E$1,Districts,0))*'Blend Sheet'!$D88)+(INDEX(ItemCosts,MATCH('Blend Sheet'!$E$4,ItemNum,0),MATCH(E$1,Districts,0))*'Blend Sheet'!$E88)+(INDEX(ItemCosts,MATCH('Blend Sheet'!$F$4,ItemNum,0),MATCH(E$1,Districts,0))*'Blend Sheet'!$F88)+(INDEX(ItemCosts,MATCH('Blend Sheet'!$G$4,ItemNum,0),MATCH(E$1,Districts,0))*'Blend Sheet'!$G88)+(INDEX(ItemCosts,MATCH('Blend Sheet'!$H$4,ItemNum,0),MATCH(E$1,Districts,0))*'Blend Sheet'!$H88)+(INDEX(ItemCosts,MATCH('Blend Sheet'!$I$4,ItemNum,0),MATCH(E$1,Districts,0))*'Blend Sheet'!$I88)+(INDEX(ItemCosts,MATCH('Blend Sheet'!$J$4,ItemNum,0),MATCH(E$1,Districts,0))*'Blend Sheet'!$J88)+(INDEX(ItemCosts,MATCH('Blend Sheet'!$K$4,ItemNum,0),MATCH(E$1,Districts,0))*'Blend Sheet'!$K88)+(INDEX(ItemCosts,MATCH('Blend Sheet'!$L$4,ItemNum,0),MATCH(E$1,Districts,0))*'Blend Sheet'!$L88)+(INDEX(ItemCosts,MATCH('Blend Sheet'!$M$4,ItemNum,0),MATCH(E$1,Districts,0))*'Blend Sheet'!$M88)+(INDEX(ItemCosts,MATCH('Blend Sheet'!$N$4,ItemNum,0),MATCH(E$1,Districts,0))*'Blend Sheet'!$N88)+(INDEX(ItemCosts,MATCH('Blend Sheet'!$O$4,ItemNum,0),MATCH(E$1,Districts,0))*'Blend Sheet'!$O88)+(INDEX(ItemCosts,MATCH('Blend Sheet'!$P$4,ItemNum,0),MATCH(E$1,Districts,0))*'Blend Sheet'!$P88)+(INDEX(ItemCosts,MATCH('Blend Sheet'!$Q$4,ItemNum,0),MATCH(E$1,Districts,0))*'Blend Sheet'!$Q88)+(INDEX(ItemCosts,MATCH('Blend Sheet'!$R$4,ItemNum,0),MATCH(E$1,Districts,0))*'Blend Sheet'!$R88)+(INDEX(ItemCosts,MATCH('Blend Sheet'!$S$4,ItemNum,0),MATCH(E$1,Districts,0))*'Blend Sheet'!$S88)+(INDEX(ItemCosts,MATCH('Blend Sheet'!$T$4,ItemNum,0),MATCH(E$1,Districts,0))*'Blend Sheet'!$T88)+(INDEX(ItemCosts,MATCH('Blend Sheet'!$U$4,ItemNum,0),MATCH(E$1,Districts,0))*'Blend Sheet'!$U88)+(INDEX(ItemCosts,MATCH('Blend Sheet'!$V$4,ItemNum,0),MATCH(E$1,Districts,0))*'Blend Sheet'!$V88)+(INDEX(ItemCosts,MATCH('Blend Sheet'!$W$4,ItemNum,0),MATCH(E$1,Districts,0))*'Blend Sheet'!$W88)+(INDEX(ItemCosts,MATCH('Blend Sheet'!$X$4,ItemNum,0),MATCH(E$1,Districts,0))*'Blend Sheet'!$X88)+(INDEX(ItemCosts,MATCH('Blend Sheet'!$Y$4,ItemNum,0),MATCH(E$1,Districts,0))*'Blend Sheet'!$Y88)+(INDEX(ItemCosts,MATCH('Blend Sheet'!$Z$4,ItemNum,0),MATCH(E$1,Districts,0))*'Blend Sheet'!$Z88)+(INDEX(ItemCosts,MATCH('Blend Sheet'!$AA$4,ItemNum,0),MATCH(E$1,Districts,0))*'Blend Sheet'!$AA88)+(INDEX(ItemCosts,MATCH('Blend Sheet'!$AB$4,ItemNum,0),MATCH(E$1,Districts,0))*'Blend Sheet'!$AB88)+(INDEX(ItemCosts,MATCH('Blend Sheet'!$AC$4,ItemNum,0),MATCH(E$1,Districts,0))*'Blend Sheet'!$AC88)+(INDEX(ItemCosts,MATCH('Blend Sheet'!$AD$4,ItemNum,0),MATCH(E$1,Districts,0))*'Blend Sheet'!$AD88)+(INDEX(ItemCosts,MATCH('Blend Sheet'!$AE$4,ItemNum,0),MATCH(E$1,Districts,0))*'Blend Sheet'!$AE88)+(INDEX(ItemCosts,MATCH('Blend Sheet'!$AF$4,ItemNum,0),MATCH(E$1,Districts,0))*'Blend Sheet'!$AF88)+(INDEX(ItemCosts,MATCH('Blend Sheet'!$AG$4,ItemNum,0),MATCH(E$1,Districts,0))*'Blend Sheet'!$AG88)+(INDEX(ItemCosts,MATCH('Blend Sheet'!$AH$4,ItemNum,0),MATCH(E$1,Districts,0))*'Blend Sheet'!$AH88)+(INDEX(ItemCosts,MATCH('Blend Sheet'!$AI$4,ItemNum,0),MATCH(E$1,Districts,0))*'Blend Sheet'!$AI88)+(INDEX(ItemCosts,MATCH('Blend Sheet'!$AJ$4,ItemNum,0),MATCH(E$1,Districts,0))*'Blend Sheet'!$AJ88)+(INDEX(ItemCosts,MATCH('Blend Sheet'!$AK$4,ItemNum,0),MATCH(E$1,Districts,0))*'Blend Sheet'!$AK88)+(INDEX(ItemCosts,MATCH('Blend Sheet'!$AL$4,ItemNum,0),MATCH(E$1,Districts,0))*'Blend Sheet'!$AL88)+(INDEX(ItemCosts,MATCH('Blend Sheet'!$AM$4,ItemNum,0),MATCH(E$1,Districts,0))*'Blend Sheet'!$AM88)+(INDEX(ItemCosts,MATCH('Blend Sheet'!$AN$4,ItemNum,0),MATCH(E$1,Districts,0))*'Blend Sheet'!$AN88)+(INDEX(ItemCosts,MATCH('Blend Sheet'!$AO$4,ItemNum,0),MATCH(E$1,Districts,0))*'Blend Sheet'!$AO88)+(INDEX(ItemCosts,MATCH('Blend Sheet'!$AP$4,ItemNum,0),MATCH(E$1,Districts,0))*'Blend Sheet'!$AP88)+(INDEX(ItemCosts,MATCH('Blend Sheet'!$AQ$4,ItemNum,0),MATCH(E$1,Districts,0))*'Blend Sheet'!$AQ88)+(INDEX(ItemCosts,MATCH('Blend Sheet'!$AR$4,ItemNum,0),MATCH(E$1,Districts,0))*'Blend Sheet'!$AR88)+(INDEX(ItemCosts,MATCH('Blend Sheet'!$AS$4,ItemNum,0),MATCH(E$1,Districts,0))*'Blend Sheet'!$AS88)</f>
        <v>#N/A</v>
      </c>
      <c r="F85" s="5" t="e">
        <f>(INDEX(ItemCosts,MATCH('Blend Sheet'!$C$4,ItemNum,0),MATCH(F$1,Districts,0))*'Blend Sheet'!$C88)+(INDEX(ItemCosts,MATCH('Blend Sheet'!$D$4,ItemNum,0),MATCH(F$1,Districts,0))*'Blend Sheet'!$D88)+(INDEX(ItemCosts,MATCH('Blend Sheet'!$E$4,ItemNum,0),MATCH(F$1,Districts,0))*'Blend Sheet'!$E88)+(INDEX(ItemCosts,MATCH('Blend Sheet'!$F$4,ItemNum,0),MATCH(F$1,Districts,0))*'Blend Sheet'!$F88)+(INDEX(ItemCosts,MATCH('Blend Sheet'!$G$4,ItemNum,0),MATCH(F$1,Districts,0))*'Blend Sheet'!$G88)+(INDEX(ItemCosts,MATCH('Blend Sheet'!$H$4,ItemNum,0),MATCH(F$1,Districts,0))*'Blend Sheet'!$H88)+(INDEX(ItemCosts,MATCH('Blend Sheet'!$I$4,ItemNum,0),MATCH(F$1,Districts,0))*'Blend Sheet'!$I88)+(INDEX(ItemCosts,MATCH('Blend Sheet'!$J$4,ItemNum,0),MATCH(F$1,Districts,0))*'Blend Sheet'!$J88)+(INDEX(ItemCosts,MATCH('Blend Sheet'!$K$4,ItemNum,0),MATCH(F$1,Districts,0))*'Blend Sheet'!$K88)+(INDEX(ItemCosts,MATCH('Blend Sheet'!$L$4,ItemNum,0),MATCH(F$1,Districts,0))*'Blend Sheet'!$L88)+(INDEX(ItemCosts,MATCH('Blend Sheet'!$M$4,ItemNum,0),MATCH(F$1,Districts,0))*'Blend Sheet'!$M88)+(INDEX(ItemCosts,MATCH('Blend Sheet'!$N$4,ItemNum,0),MATCH(F$1,Districts,0))*'Blend Sheet'!$N88)+(INDEX(ItemCosts,MATCH('Blend Sheet'!$O$4,ItemNum,0),MATCH(F$1,Districts,0))*'Blend Sheet'!$O88)+(INDEX(ItemCosts,MATCH('Blend Sheet'!$P$4,ItemNum,0),MATCH(F$1,Districts,0))*'Blend Sheet'!$P88)+(INDEX(ItemCosts,MATCH('Blend Sheet'!$Q$4,ItemNum,0),MATCH(F$1,Districts,0))*'Blend Sheet'!$Q88)+(INDEX(ItemCosts,MATCH('Blend Sheet'!$R$4,ItemNum,0),MATCH(F$1,Districts,0))*'Blend Sheet'!$R88)+(INDEX(ItemCosts,MATCH('Blend Sheet'!$S$4,ItemNum,0),MATCH(F$1,Districts,0))*'Blend Sheet'!$S88)+(INDEX(ItemCosts,MATCH('Blend Sheet'!$T$4,ItemNum,0),MATCH(F$1,Districts,0))*'Blend Sheet'!$T88)+(INDEX(ItemCosts,MATCH('Blend Sheet'!$U$4,ItemNum,0),MATCH(F$1,Districts,0))*'Blend Sheet'!$U88)+(INDEX(ItemCosts,MATCH('Blend Sheet'!$V$4,ItemNum,0),MATCH(F$1,Districts,0))*'Blend Sheet'!$V88)+(INDEX(ItemCosts,MATCH('Blend Sheet'!$W$4,ItemNum,0),MATCH(F$1,Districts,0))*'Blend Sheet'!$W88)+(INDEX(ItemCosts,MATCH('Blend Sheet'!$X$4,ItemNum,0),MATCH(F$1,Districts,0))*'Blend Sheet'!$X88)+(INDEX(ItemCosts,MATCH('Blend Sheet'!$Y$4,ItemNum,0),MATCH(F$1,Districts,0))*'Blend Sheet'!$Y88)+(INDEX(ItemCosts,MATCH('Blend Sheet'!$Z$4,ItemNum,0),MATCH(F$1,Districts,0))*'Blend Sheet'!$Z88)+(INDEX(ItemCosts,MATCH('Blend Sheet'!$AA$4,ItemNum,0),MATCH(F$1,Districts,0))*'Blend Sheet'!$AA88)+(INDEX(ItemCosts,MATCH('Blend Sheet'!$AB$4,ItemNum,0),MATCH(F$1,Districts,0))*'Blend Sheet'!$AB88)+(INDEX(ItemCosts,MATCH('Blend Sheet'!$AC$4,ItemNum,0),MATCH(F$1,Districts,0))*'Blend Sheet'!$AC88)+(INDEX(ItemCosts,MATCH('Blend Sheet'!$AD$4,ItemNum,0),MATCH(F$1,Districts,0))*'Blend Sheet'!$AD88)+(INDEX(ItemCosts,MATCH('Blend Sheet'!$AE$4,ItemNum,0),MATCH(F$1,Districts,0))*'Blend Sheet'!$AE88)+(INDEX(ItemCosts,MATCH('Blend Sheet'!$AF$4,ItemNum,0),MATCH(F$1,Districts,0))*'Blend Sheet'!$AF88)+(INDEX(ItemCosts,MATCH('Blend Sheet'!$AG$4,ItemNum,0),MATCH(F$1,Districts,0))*'Blend Sheet'!$AG88)+(INDEX(ItemCosts,MATCH('Blend Sheet'!$AH$4,ItemNum,0),MATCH(F$1,Districts,0))*'Blend Sheet'!$AH88)+(INDEX(ItemCosts,MATCH('Blend Sheet'!$AI$4,ItemNum,0),MATCH(F$1,Districts,0))*'Blend Sheet'!$AI88)+(INDEX(ItemCosts,MATCH('Blend Sheet'!$AJ$4,ItemNum,0),MATCH(F$1,Districts,0))*'Blend Sheet'!$AJ88)+(INDEX(ItemCosts,MATCH('Blend Sheet'!$AK$4,ItemNum,0),MATCH(F$1,Districts,0))*'Blend Sheet'!$AK88)+(INDEX(ItemCosts,MATCH('Blend Sheet'!$AL$4,ItemNum,0),MATCH(F$1,Districts,0))*'Blend Sheet'!$AL88)+(INDEX(ItemCosts,MATCH('Blend Sheet'!$AM$4,ItemNum,0),MATCH(F$1,Districts,0))*'Blend Sheet'!$AM88)+(INDEX(ItemCosts,MATCH('Blend Sheet'!$AN$4,ItemNum,0),MATCH(F$1,Districts,0))*'Blend Sheet'!$AN88)+(INDEX(ItemCosts,MATCH('Blend Sheet'!$AO$4,ItemNum,0),MATCH(F$1,Districts,0))*'Blend Sheet'!$AO88)+(INDEX(ItemCosts,MATCH('Blend Sheet'!$AP$4,ItemNum,0),MATCH(F$1,Districts,0))*'Blend Sheet'!$AP88)+(INDEX(ItemCosts,MATCH('Blend Sheet'!$AQ$4,ItemNum,0),MATCH(F$1,Districts,0))*'Blend Sheet'!$AQ88)+(INDEX(ItemCosts,MATCH('Blend Sheet'!$AR$4,ItemNum,0),MATCH(F$1,Districts,0))*'Blend Sheet'!$AR88)+(INDEX(ItemCosts,MATCH('Blend Sheet'!$AS$4,ItemNum,0),MATCH(F$1,Districts,0))*'Blend Sheet'!$AS88)</f>
        <v>#N/A</v>
      </c>
      <c r="G85" s="5" t="e">
        <f>(INDEX(ItemCosts,MATCH('Blend Sheet'!$C$4,ItemNum,0),MATCH(G$1,Districts,0))*'Blend Sheet'!$C88)+(INDEX(ItemCosts,MATCH('Blend Sheet'!$D$4,ItemNum,0),MATCH(G$1,Districts,0))*'Blend Sheet'!$D88)+(INDEX(ItemCosts,MATCH('Blend Sheet'!$E$4,ItemNum,0),MATCH(G$1,Districts,0))*'Blend Sheet'!$E88)+(INDEX(ItemCosts,MATCH('Blend Sheet'!$F$4,ItemNum,0),MATCH(G$1,Districts,0))*'Blend Sheet'!$F88)+(INDEX(ItemCosts,MATCH('Blend Sheet'!$G$4,ItemNum,0),MATCH(G$1,Districts,0))*'Blend Sheet'!$G88)+(INDEX(ItemCosts,MATCH('Blend Sheet'!$H$4,ItemNum,0),MATCH(G$1,Districts,0))*'Blend Sheet'!$H88)+(INDEX(ItemCosts,MATCH('Blend Sheet'!$I$4,ItemNum,0),MATCH(G$1,Districts,0))*'Blend Sheet'!$I88)+(INDEX(ItemCosts,MATCH('Blend Sheet'!$J$4,ItemNum,0),MATCH(G$1,Districts,0))*'Blend Sheet'!$J88)+(INDEX(ItemCosts,MATCH('Blend Sheet'!$K$4,ItemNum,0),MATCH(G$1,Districts,0))*'Blend Sheet'!$K88)+(INDEX(ItemCosts,MATCH('Blend Sheet'!$L$4,ItemNum,0),MATCH(G$1,Districts,0))*'Blend Sheet'!$L88)+(INDEX(ItemCosts,MATCH('Blend Sheet'!$M$4,ItemNum,0),MATCH(G$1,Districts,0))*'Blend Sheet'!$M88)+(INDEX(ItemCosts,MATCH('Blend Sheet'!$N$4,ItemNum,0),MATCH(G$1,Districts,0))*'Blend Sheet'!$N88)+(INDEX(ItemCosts,MATCH('Blend Sheet'!$O$4,ItemNum,0),MATCH(G$1,Districts,0))*'Blend Sheet'!$O88)+(INDEX(ItemCosts,MATCH('Blend Sheet'!$P$4,ItemNum,0),MATCH(G$1,Districts,0))*'Blend Sheet'!$P88)+(INDEX(ItemCosts,MATCH('Blend Sheet'!$Q$4,ItemNum,0),MATCH(G$1,Districts,0))*'Blend Sheet'!$Q88)+(INDEX(ItemCosts,MATCH('Blend Sheet'!$R$4,ItemNum,0),MATCH(G$1,Districts,0))*'Blend Sheet'!$R88)+(INDEX(ItemCosts,MATCH('Blend Sheet'!$S$4,ItemNum,0),MATCH(G$1,Districts,0))*'Blend Sheet'!$S88)+(INDEX(ItemCosts,MATCH('Blend Sheet'!$T$4,ItemNum,0),MATCH(G$1,Districts,0))*'Blend Sheet'!$T88)+(INDEX(ItemCosts,MATCH('Blend Sheet'!$U$4,ItemNum,0),MATCH(G$1,Districts,0))*'Blend Sheet'!$U88)+(INDEX(ItemCosts,MATCH('Blend Sheet'!$V$4,ItemNum,0),MATCH(G$1,Districts,0))*'Blend Sheet'!$V88)+(INDEX(ItemCosts,MATCH('Blend Sheet'!$W$4,ItemNum,0),MATCH(G$1,Districts,0))*'Blend Sheet'!$W88)+(INDEX(ItemCosts,MATCH('Blend Sheet'!$X$4,ItemNum,0),MATCH(G$1,Districts,0))*'Blend Sheet'!$X88)+(INDEX(ItemCosts,MATCH('Blend Sheet'!$Y$4,ItemNum,0),MATCH(G$1,Districts,0))*'Blend Sheet'!$Y88)+(INDEX(ItemCosts,MATCH('Blend Sheet'!$Z$4,ItemNum,0),MATCH(G$1,Districts,0))*'Blend Sheet'!$Z88)+(INDEX(ItemCosts,MATCH('Blend Sheet'!$AA$4,ItemNum,0),MATCH(G$1,Districts,0))*'Blend Sheet'!$AA88)+(INDEX(ItemCosts,MATCH('Blend Sheet'!$AB$4,ItemNum,0),MATCH(G$1,Districts,0))*'Blend Sheet'!$AB88)+(INDEX(ItemCosts,MATCH('Blend Sheet'!$AC$4,ItemNum,0),MATCH(G$1,Districts,0))*'Blend Sheet'!$AC88)+(INDEX(ItemCosts,MATCH('Blend Sheet'!$AD$4,ItemNum,0),MATCH(G$1,Districts,0))*'Blend Sheet'!$AD88)+(INDEX(ItemCosts,MATCH('Blend Sheet'!$AE$4,ItemNum,0),MATCH(G$1,Districts,0))*'Blend Sheet'!$AE88)+(INDEX(ItemCosts,MATCH('Blend Sheet'!$AF$4,ItemNum,0),MATCH(G$1,Districts,0))*'Blend Sheet'!$AF88)+(INDEX(ItemCosts,MATCH('Blend Sheet'!$AG$4,ItemNum,0),MATCH(G$1,Districts,0))*'Blend Sheet'!$AG88)+(INDEX(ItemCosts,MATCH('Blend Sheet'!$AH$4,ItemNum,0),MATCH(G$1,Districts,0))*'Blend Sheet'!$AH88)+(INDEX(ItemCosts,MATCH('Blend Sheet'!$AI$4,ItemNum,0),MATCH(G$1,Districts,0))*'Blend Sheet'!$AI88)+(INDEX(ItemCosts,MATCH('Blend Sheet'!$AJ$4,ItemNum,0),MATCH(G$1,Districts,0))*'Blend Sheet'!$AJ88)+(INDEX(ItemCosts,MATCH('Blend Sheet'!$AK$4,ItemNum,0),MATCH(G$1,Districts,0))*'Blend Sheet'!$AK88)+(INDEX(ItemCosts,MATCH('Blend Sheet'!$AL$4,ItemNum,0),MATCH(G$1,Districts,0))*'Blend Sheet'!$AL88)+(INDEX(ItemCosts,MATCH('Blend Sheet'!$AM$4,ItemNum,0),MATCH(G$1,Districts,0))*'Blend Sheet'!$AM88)+(INDEX(ItemCosts,MATCH('Blend Sheet'!$AN$4,ItemNum,0),MATCH(G$1,Districts,0))*'Blend Sheet'!$AN88)+(INDEX(ItemCosts,MATCH('Blend Sheet'!$AO$4,ItemNum,0),MATCH(G$1,Districts,0))*'Blend Sheet'!$AO88)+(INDEX(ItemCosts,MATCH('Blend Sheet'!$AP$4,ItemNum,0),MATCH(G$1,Districts,0))*'Blend Sheet'!$AP88)+(INDEX(ItemCosts,MATCH('Blend Sheet'!$AQ$4,ItemNum,0),MATCH(G$1,Districts,0))*'Blend Sheet'!$AQ88)+(INDEX(ItemCosts,MATCH('Blend Sheet'!$AR$4,ItemNum,0),MATCH(G$1,Districts,0))*'Blend Sheet'!$AR88)+(INDEX(ItemCosts,MATCH('Blend Sheet'!$AS$4,ItemNum,0),MATCH(G$1,Districts,0))*'Blend Sheet'!$AS88)</f>
        <v>#N/A</v>
      </c>
      <c r="H85" s="5" t="e">
        <f>(INDEX(ItemCosts,MATCH('Blend Sheet'!$C$4,ItemNum,0),MATCH(H$1,Districts,0))*'Blend Sheet'!$C88)+(INDEX(ItemCosts,MATCH('Blend Sheet'!$D$4,ItemNum,0),MATCH(H$1,Districts,0))*'Blend Sheet'!$D88)+(INDEX(ItemCosts,MATCH('Blend Sheet'!$E$4,ItemNum,0),MATCH(H$1,Districts,0))*'Blend Sheet'!$E88)+(INDEX(ItemCosts,MATCH('Blend Sheet'!$F$4,ItemNum,0),MATCH(H$1,Districts,0))*'Blend Sheet'!$F88)+(INDEX(ItemCosts,MATCH('Blend Sheet'!$G$4,ItemNum,0),MATCH(H$1,Districts,0))*'Blend Sheet'!$G88)+(INDEX(ItemCosts,MATCH('Blend Sheet'!$H$4,ItemNum,0),MATCH(H$1,Districts,0))*'Blend Sheet'!$H88)+(INDEX(ItemCosts,MATCH('Blend Sheet'!$I$4,ItemNum,0),MATCH(H$1,Districts,0))*'Blend Sheet'!$I88)+(INDEX(ItemCosts,MATCH('Blend Sheet'!$J$4,ItemNum,0),MATCH(H$1,Districts,0))*'Blend Sheet'!$J88)+(INDEX(ItemCosts,MATCH('Blend Sheet'!$K$4,ItemNum,0),MATCH(H$1,Districts,0))*'Blend Sheet'!$K88)+(INDEX(ItemCosts,MATCH('Blend Sheet'!$L$4,ItemNum,0),MATCH(H$1,Districts,0))*'Blend Sheet'!$L88)+(INDEX(ItemCosts,MATCH('Blend Sheet'!$M$4,ItemNum,0),MATCH(H$1,Districts,0))*'Blend Sheet'!$M88)+(INDEX(ItemCosts,MATCH('Blend Sheet'!$N$4,ItemNum,0),MATCH(H$1,Districts,0))*'Blend Sheet'!$N88)+(INDEX(ItemCosts,MATCH('Blend Sheet'!$O$4,ItemNum,0),MATCH(H$1,Districts,0))*'Blend Sheet'!$O88)+(INDEX(ItemCosts,MATCH('Blend Sheet'!$P$4,ItemNum,0),MATCH(H$1,Districts,0))*'Blend Sheet'!$P88)+(INDEX(ItemCosts,MATCH('Blend Sheet'!$Q$4,ItemNum,0),MATCH(H$1,Districts,0))*'Blend Sheet'!$Q88)+(INDEX(ItemCosts,MATCH('Blend Sheet'!$R$4,ItemNum,0),MATCH(H$1,Districts,0))*'Blend Sheet'!$R88)+(INDEX(ItemCosts,MATCH('Blend Sheet'!$S$4,ItemNum,0),MATCH(H$1,Districts,0))*'Blend Sheet'!$S88)+(INDEX(ItemCosts,MATCH('Blend Sheet'!$T$4,ItemNum,0),MATCH(H$1,Districts,0))*'Blend Sheet'!$T88)+(INDEX(ItemCosts,MATCH('Blend Sheet'!$U$4,ItemNum,0),MATCH(H$1,Districts,0))*'Blend Sheet'!$U88)+(INDEX(ItemCosts,MATCH('Blend Sheet'!$V$4,ItemNum,0),MATCH(H$1,Districts,0))*'Blend Sheet'!$V88)+(INDEX(ItemCosts,MATCH('Blend Sheet'!$W$4,ItemNum,0),MATCH(H$1,Districts,0))*'Blend Sheet'!$W88)+(INDEX(ItemCosts,MATCH('Blend Sheet'!$X$4,ItemNum,0),MATCH(H$1,Districts,0))*'Blend Sheet'!$X88)+(INDEX(ItemCosts,MATCH('Blend Sheet'!$Y$4,ItemNum,0),MATCH(H$1,Districts,0))*'Blend Sheet'!$Y88)+(INDEX(ItemCosts,MATCH('Blend Sheet'!$Z$4,ItemNum,0),MATCH(H$1,Districts,0))*'Blend Sheet'!$Z88)+(INDEX(ItemCosts,MATCH('Blend Sheet'!$AA$4,ItemNum,0),MATCH(H$1,Districts,0))*'Blend Sheet'!$AA88)+(INDEX(ItemCosts,MATCH('Blend Sheet'!$AB$4,ItemNum,0),MATCH(H$1,Districts,0))*'Blend Sheet'!$AB88)+(INDEX(ItemCosts,MATCH('Blend Sheet'!$AC$4,ItemNum,0),MATCH(H$1,Districts,0))*'Blend Sheet'!$AC88)+(INDEX(ItemCosts,MATCH('Blend Sheet'!$AD$4,ItemNum,0),MATCH(H$1,Districts,0))*'Blend Sheet'!$AD88)+(INDEX(ItemCosts,MATCH('Blend Sheet'!$AE$4,ItemNum,0),MATCH(H$1,Districts,0))*'Blend Sheet'!$AE88)+(INDEX(ItemCosts,MATCH('Blend Sheet'!$AF$4,ItemNum,0),MATCH(H$1,Districts,0))*'Blend Sheet'!$AF88)+(INDEX(ItemCosts,MATCH('Blend Sheet'!$AG$4,ItemNum,0),MATCH(H$1,Districts,0))*'Blend Sheet'!$AG88)+(INDEX(ItemCosts,MATCH('Blend Sheet'!$AH$4,ItemNum,0),MATCH(H$1,Districts,0))*'Blend Sheet'!$AH88)+(INDEX(ItemCosts,MATCH('Blend Sheet'!$AI$4,ItemNum,0),MATCH(H$1,Districts,0))*'Blend Sheet'!$AI88)+(INDEX(ItemCosts,MATCH('Blend Sheet'!$AJ$4,ItemNum,0),MATCH(H$1,Districts,0))*'Blend Sheet'!$AJ88)+(INDEX(ItemCosts,MATCH('Blend Sheet'!$AK$4,ItemNum,0),MATCH(H$1,Districts,0))*'Blend Sheet'!$AK88)+(INDEX(ItemCosts,MATCH('Blend Sheet'!$AL$4,ItemNum,0),MATCH(H$1,Districts,0))*'Blend Sheet'!$AL88)+(INDEX(ItemCosts,MATCH('Blend Sheet'!$AM$4,ItemNum,0),MATCH(H$1,Districts,0))*'Blend Sheet'!$AM88)+(INDEX(ItemCosts,MATCH('Blend Sheet'!$AN$4,ItemNum,0),MATCH(H$1,Districts,0))*'Blend Sheet'!$AN88)+(INDEX(ItemCosts,MATCH('Blend Sheet'!$AO$4,ItemNum,0),MATCH(H$1,Districts,0))*'Blend Sheet'!$AO88)+(INDEX(ItemCosts,MATCH('Blend Sheet'!$AP$4,ItemNum,0),MATCH(H$1,Districts,0))*'Blend Sheet'!$AP88)+(INDEX(ItemCosts,MATCH('Blend Sheet'!$AQ$4,ItemNum,0),MATCH(H$1,Districts,0))*'Blend Sheet'!$AQ88)+(INDEX(ItemCosts,MATCH('Blend Sheet'!$AR$4,ItemNum,0),MATCH(H$1,Districts,0))*'Blend Sheet'!$AR88)+(INDEX(ItemCosts,MATCH('Blend Sheet'!$AS$4,ItemNum,0),MATCH(H$1,Districts,0))*'Blend Sheet'!$AS88)</f>
        <v>#N/A</v>
      </c>
      <c r="I85" s="5" t="e">
        <f>(INDEX(ItemCosts,MATCH('Blend Sheet'!$C$4,ItemNum,0),MATCH(I$1,Districts,0))*'Blend Sheet'!$C88)+(INDEX(ItemCosts,MATCH('Blend Sheet'!$D$4,ItemNum,0),MATCH(I$1,Districts,0))*'Blend Sheet'!$D88)+(INDEX(ItemCosts,MATCH('Blend Sheet'!$E$4,ItemNum,0),MATCH(I$1,Districts,0))*'Blend Sheet'!$E88)+(INDEX(ItemCosts,MATCH('Blend Sheet'!$F$4,ItemNum,0),MATCH(I$1,Districts,0))*'Blend Sheet'!$F88)+(INDEX(ItemCosts,MATCH('Blend Sheet'!$G$4,ItemNum,0),MATCH(I$1,Districts,0))*'Blend Sheet'!$G88)+(INDEX(ItemCosts,MATCH('Blend Sheet'!$H$4,ItemNum,0),MATCH(I$1,Districts,0))*'Blend Sheet'!$H88)+(INDEX(ItemCosts,MATCH('Blend Sheet'!$I$4,ItemNum,0),MATCH(I$1,Districts,0))*'Blend Sheet'!$I88)+(INDEX(ItemCosts,MATCH('Blend Sheet'!$J$4,ItemNum,0),MATCH(I$1,Districts,0))*'Blend Sheet'!$J88)+(INDEX(ItemCosts,MATCH('Blend Sheet'!$K$4,ItemNum,0),MATCH(I$1,Districts,0))*'Blend Sheet'!$K88)+(INDEX(ItemCosts,MATCH('Blend Sheet'!$L$4,ItemNum,0),MATCH(I$1,Districts,0))*'Blend Sheet'!$L88)+(INDEX(ItemCosts,MATCH('Blend Sheet'!$M$4,ItemNum,0),MATCH(I$1,Districts,0))*'Blend Sheet'!$M88)+(INDEX(ItemCosts,MATCH('Blend Sheet'!$N$4,ItemNum,0),MATCH(I$1,Districts,0))*'Blend Sheet'!$N88)+(INDEX(ItemCosts,MATCH('Blend Sheet'!$O$4,ItemNum,0),MATCH(I$1,Districts,0))*'Blend Sheet'!$O88)+(INDEX(ItemCosts,MATCH('Blend Sheet'!$P$4,ItemNum,0),MATCH(I$1,Districts,0))*'Blend Sheet'!$P88)+(INDEX(ItemCosts,MATCH('Blend Sheet'!$Q$4,ItemNum,0),MATCH(I$1,Districts,0))*'Blend Sheet'!$Q88)+(INDEX(ItemCosts,MATCH('Blend Sheet'!$R$4,ItemNum,0),MATCH(I$1,Districts,0))*'Blend Sheet'!$R88)+(INDEX(ItemCosts,MATCH('Blend Sheet'!$S$4,ItemNum,0),MATCH(I$1,Districts,0))*'Blend Sheet'!$S88)+(INDEX(ItemCosts,MATCH('Blend Sheet'!$T$4,ItemNum,0),MATCH(I$1,Districts,0))*'Blend Sheet'!$T88)+(INDEX(ItemCosts,MATCH('Blend Sheet'!$U$4,ItemNum,0),MATCH(I$1,Districts,0))*'Blend Sheet'!$U88)+(INDEX(ItemCosts,MATCH('Blend Sheet'!$V$4,ItemNum,0),MATCH(I$1,Districts,0))*'Blend Sheet'!$V88)+(INDEX(ItemCosts,MATCH('Blend Sheet'!$W$4,ItemNum,0),MATCH(I$1,Districts,0))*'Blend Sheet'!$W88)+(INDEX(ItemCosts,MATCH('Blend Sheet'!$X$4,ItemNum,0),MATCH(I$1,Districts,0))*'Blend Sheet'!$X88)+(INDEX(ItemCosts,MATCH('Blend Sheet'!$Y$4,ItemNum,0),MATCH(I$1,Districts,0))*'Blend Sheet'!$Y88)+(INDEX(ItemCosts,MATCH('Blend Sheet'!$Z$4,ItemNum,0),MATCH(I$1,Districts,0))*'Blend Sheet'!$Z88)+(INDEX(ItemCosts,MATCH('Blend Sheet'!$AA$4,ItemNum,0),MATCH(I$1,Districts,0))*'Blend Sheet'!$AA88)+(INDEX(ItemCosts,MATCH('Blend Sheet'!$AB$4,ItemNum,0),MATCH(I$1,Districts,0))*'Blend Sheet'!$AB88)+(INDEX(ItemCosts,MATCH('Blend Sheet'!$AC$4,ItemNum,0),MATCH(I$1,Districts,0))*'Blend Sheet'!$AC88)+(INDEX(ItemCosts,MATCH('Blend Sheet'!$AD$4,ItemNum,0),MATCH(I$1,Districts,0))*'Blend Sheet'!$AD88)+(INDEX(ItemCosts,MATCH('Blend Sheet'!$AE$4,ItemNum,0),MATCH(I$1,Districts,0))*'Blend Sheet'!$AE88)+(INDEX(ItemCosts,MATCH('Blend Sheet'!$AF$4,ItemNum,0),MATCH(I$1,Districts,0))*'Blend Sheet'!$AF88)+(INDEX(ItemCosts,MATCH('Blend Sheet'!$AG$4,ItemNum,0),MATCH(I$1,Districts,0))*'Blend Sheet'!$AG88)+(INDEX(ItemCosts,MATCH('Blend Sheet'!$AH$4,ItemNum,0),MATCH(I$1,Districts,0))*'Blend Sheet'!$AH88)+(INDEX(ItemCosts,MATCH('Blend Sheet'!$AI$4,ItemNum,0),MATCH(I$1,Districts,0))*'Blend Sheet'!$AI88)+(INDEX(ItemCosts,MATCH('Blend Sheet'!$AJ$4,ItemNum,0),MATCH(I$1,Districts,0))*'Blend Sheet'!$AJ88)+(INDEX(ItemCosts,MATCH('Blend Sheet'!$AK$4,ItemNum,0),MATCH(I$1,Districts,0))*'Blend Sheet'!$AK88)+(INDEX(ItemCosts,MATCH('Blend Sheet'!$AL$4,ItemNum,0),MATCH(I$1,Districts,0))*'Blend Sheet'!$AL88)+(INDEX(ItemCosts,MATCH('Blend Sheet'!$AM$4,ItemNum,0),MATCH(I$1,Districts,0))*'Blend Sheet'!$AM88)+(INDEX(ItemCosts,MATCH('Blend Sheet'!$AN$4,ItemNum,0),MATCH(I$1,Districts,0))*'Blend Sheet'!$AN88)+(INDEX(ItemCosts,MATCH('Blend Sheet'!$AO$4,ItemNum,0),MATCH(I$1,Districts,0))*'Blend Sheet'!$AO88)+(INDEX(ItemCosts,MATCH('Blend Sheet'!$AP$4,ItemNum,0),MATCH(I$1,Districts,0))*'Blend Sheet'!$AP88)+(INDEX(ItemCosts,MATCH('Blend Sheet'!$AQ$4,ItemNum,0),MATCH(I$1,Districts,0))*'Blend Sheet'!$AQ88)+(INDEX(ItemCosts,MATCH('Blend Sheet'!$AR$4,ItemNum,0),MATCH(I$1,Districts,0))*'Blend Sheet'!$AR88)+(INDEX(ItemCosts,MATCH('Blend Sheet'!$AS$4,ItemNum,0),MATCH(I$1,Districts,0))*'Blend Sheet'!$AS88)</f>
        <v>#N/A</v>
      </c>
      <c r="J85" s="5" t="e">
        <f>(INDEX(ItemCosts,MATCH('Blend Sheet'!$C$4,ItemNum,0),MATCH(J$1,Districts,0))*'Blend Sheet'!$C88)+(INDEX(ItemCosts,MATCH('Blend Sheet'!$D$4,ItemNum,0),MATCH(J$1,Districts,0))*'Blend Sheet'!$D88)+(INDEX(ItemCosts,MATCH('Blend Sheet'!$E$4,ItemNum,0),MATCH(J$1,Districts,0))*'Blend Sheet'!$E88)+(INDEX(ItemCosts,MATCH('Blend Sheet'!$F$4,ItemNum,0),MATCH(J$1,Districts,0))*'Blend Sheet'!$F88)+(INDEX(ItemCosts,MATCH('Blend Sheet'!$G$4,ItemNum,0),MATCH(J$1,Districts,0))*'Blend Sheet'!$G88)+(INDEX(ItemCosts,MATCH('Blend Sheet'!$H$4,ItemNum,0),MATCH(J$1,Districts,0))*'Blend Sheet'!$H88)+(INDEX(ItemCosts,MATCH('Blend Sheet'!$I$4,ItemNum,0),MATCH(J$1,Districts,0))*'Blend Sheet'!$I88)+(INDEX(ItemCosts,MATCH('Blend Sheet'!$J$4,ItemNum,0),MATCH(J$1,Districts,0))*'Blend Sheet'!$J88)+(INDEX(ItemCosts,MATCH('Blend Sheet'!$K$4,ItemNum,0),MATCH(J$1,Districts,0))*'Blend Sheet'!$K88)+(INDEX(ItemCosts,MATCH('Blend Sheet'!$L$4,ItemNum,0),MATCH(J$1,Districts,0))*'Blend Sheet'!$L88)+(INDEX(ItemCosts,MATCH('Blend Sheet'!$M$4,ItemNum,0),MATCH(J$1,Districts,0))*'Blend Sheet'!$M88)+(INDEX(ItemCosts,MATCH('Blend Sheet'!$N$4,ItemNum,0),MATCH(J$1,Districts,0))*'Blend Sheet'!$N88)+(INDEX(ItemCosts,MATCH('Blend Sheet'!$O$4,ItemNum,0),MATCH(J$1,Districts,0))*'Blend Sheet'!$O88)+(INDEX(ItemCosts,MATCH('Blend Sheet'!$P$4,ItemNum,0),MATCH(J$1,Districts,0))*'Blend Sheet'!$P88)+(INDEX(ItemCosts,MATCH('Blend Sheet'!$Q$4,ItemNum,0),MATCH(J$1,Districts,0))*'Blend Sheet'!$Q88)+(INDEX(ItemCosts,MATCH('Blend Sheet'!$R$4,ItemNum,0),MATCH(J$1,Districts,0))*'Blend Sheet'!$R88)+(INDEX(ItemCosts,MATCH('Blend Sheet'!$S$4,ItemNum,0),MATCH(J$1,Districts,0))*'Blend Sheet'!$S88)+(INDEX(ItemCosts,MATCH('Blend Sheet'!$T$4,ItemNum,0),MATCH(J$1,Districts,0))*'Blend Sheet'!$T88)+(INDEX(ItemCosts,MATCH('Blend Sheet'!$U$4,ItemNum,0),MATCH(J$1,Districts,0))*'Blend Sheet'!$U88)+(INDEX(ItemCosts,MATCH('Blend Sheet'!$V$4,ItemNum,0),MATCH(J$1,Districts,0))*'Blend Sheet'!$V88)+(INDEX(ItemCosts,MATCH('Blend Sheet'!$W$4,ItemNum,0),MATCH(J$1,Districts,0))*'Blend Sheet'!$W88)+(INDEX(ItemCosts,MATCH('Blend Sheet'!$X$4,ItemNum,0),MATCH(J$1,Districts,0))*'Blend Sheet'!$X88)+(INDEX(ItemCosts,MATCH('Blend Sheet'!$Y$4,ItemNum,0),MATCH(J$1,Districts,0))*'Blend Sheet'!$Y88)+(INDEX(ItemCosts,MATCH('Blend Sheet'!$Z$4,ItemNum,0),MATCH(J$1,Districts,0))*'Blend Sheet'!$Z88)+(INDEX(ItemCosts,MATCH('Blend Sheet'!$AA$4,ItemNum,0),MATCH(J$1,Districts,0))*'Blend Sheet'!$AA88)+(INDEX(ItemCosts,MATCH('Blend Sheet'!$AB$4,ItemNum,0),MATCH(J$1,Districts,0))*'Blend Sheet'!$AB88)+(INDEX(ItemCosts,MATCH('Blend Sheet'!$AC$4,ItemNum,0),MATCH(J$1,Districts,0))*'Blend Sheet'!$AC88)+(INDEX(ItemCosts,MATCH('Blend Sheet'!$AD$4,ItemNum,0),MATCH(J$1,Districts,0))*'Blend Sheet'!$AD88)+(INDEX(ItemCosts,MATCH('Blend Sheet'!$AE$4,ItemNum,0),MATCH(J$1,Districts,0))*'Blend Sheet'!$AE88)+(INDEX(ItemCosts,MATCH('Blend Sheet'!$AF$4,ItemNum,0),MATCH(J$1,Districts,0))*'Blend Sheet'!$AF88)+(INDEX(ItemCosts,MATCH('Blend Sheet'!$AG$4,ItemNum,0),MATCH(J$1,Districts,0))*'Blend Sheet'!$AG88)+(INDEX(ItemCosts,MATCH('Blend Sheet'!$AH$4,ItemNum,0),MATCH(J$1,Districts,0))*'Blend Sheet'!$AH88)+(INDEX(ItemCosts,MATCH('Blend Sheet'!$AI$4,ItemNum,0),MATCH(J$1,Districts,0))*'Blend Sheet'!$AI88)+(INDEX(ItemCosts,MATCH('Blend Sheet'!$AJ$4,ItemNum,0),MATCH(J$1,Districts,0))*'Blend Sheet'!$AJ88)+(INDEX(ItemCosts,MATCH('Blend Sheet'!$AK$4,ItemNum,0),MATCH(J$1,Districts,0))*'Blend Sheet'!$AK88)+(INDEX(ItemCosts,MATCH('Blend Sheet'!$AL$4,ItemNum,0),MATCH(J$1,Districts,0))*'Blend Sheet'!$AL88)+(INDEX(ItemCosts,MATCH('Blend Sheet'!$AM$4,ItemNum,0),MATCH(J$1,Districts,0))*'Blend Sheet'!$AM88)+(INDEX(ItemCosts,MATCH('Blend Sheet'!$AN$4,ItemNum,0),MATCH(J$1,Districts,0))*'Blend Sheet'!$AN88)+(INDEX(ItemCosts,MATCH('Blend Sheet'!$AO$4,ItemNum,0),MATCH(J$1,Districts,0))*'Blend Sheet'!$AO88)+(INDEX(ItemCosts,MATCH('Blend Sheet'!$AP$4,ItemNum,0),MATCH(J$1,Districts,0))*'Blend Sheet'!$AP88)+(INDEX(ItemCosts,MATCH('Blend Sheet'!$AQ$4,ItemNum,0),MATCH(J$1,Districts,0))*'Blend Sheet'!$AQ88)+(INDEX(ItemCosts,MATCH('Blend Sheet'!$AR$4,ItemNum,0),MATCH(J$1,Districts,0))*'Blend Sheet'!$AR88)+(INDEX(ItemCosts,MATCH('Blend Sheet'!$AS$4,ItemNum,0),MATCH(J$1,Districts,0))*'Blend Sheet'!$AS88)</f>
        <v>#N/A</v>
      </c>
      <c r="K85" s="5" t="e">
        <f>(INDEX(ItemCosts,MATCH('Blend Sheet'!$C$4,ItemNum,0),MATCH(K$1,Districts,0))*'Blend Sheet'!$C88)+(INDEX(ItemCosts,MATCH('Blend Sheet'!$D$4,ItemNum,0),MATCH(K$1,Districts,0))*'Blend Sheet'!$D88)+(INDEX(ItemCosts,MATCH('Blend Sheet'!$E$4,ItemNum,0),MATCH(K$1,Districts,0))*'Blend Sheet'!$E88)+(INDEX(ItemCosts,MATCH('Blend Sheet'!$F$4,ItemNum,0),MATCH(K$1,Districts,0))*'Blend Sheet'!$F88)+(INDEX(ItemCosts,MATCH('Blend Sheet'!$G$4,ItemNum,0),MATCH(K$1,Districts,0))*'Blend Sheet'!$G88)+(INDEX(ItemCosts,MATCH('Blend Sheet'!$H$4,ItemNum,0),MATCH(K$1,Districts,0))*'Blend Sheet'!$H88)+(INDEX(ItemCosts,MATCH('Blend Sheet'!$I$4,ItemNum,0),MATCH(K$1,Districts,0))*'Blend Sheet'!$I88)+(INDEX(ItemCosts,MATCH('Blend Sheet'!$J$4,ItemNum,0),MATCH(K$1,Districts,0))*'Blend Sheet'!$J88)+(INDEX(ItemCosts,MATCH('Blend Sheet'!$K$4,ItemNum,0),MATCH(K$1,Districts,0))*'Blend Sheet'!$K88)+(INDEX(ItemCosts,MATCH('Blend Sheet'!$L$4,ItemNum,0),MATCH(K$1,Districts,0))*'Blend Sheet'!$L88)+(INDEX(ItemCosts,MATCH('Blend Sheet'!$M$4,ItemNum,0),MATCH(K$1,Districts,0))*'Blend Sheet'!$M88)+(INDEX(ItemCosts,MATCH('Blend Sheet'!$N$4,ItemNum,0),MATCH(K$1,Districts,0))*'Blend Sheet'!$N88)+(INDEX(ItemCosts,MATCH('Blend Sheet'!$O$4,ItemNum,0),MATCH(K$1,Districts,0))*'Blend Sheet'!$O88)+(INDEX(ItemCosts,MATCH('Blend Sheet'!$P$4,ItemNum,0),MATCH(K$1,Districts,0))*'Blend Sheet'!$P88)+(INDEX(ItemCosts,MATCH('Blend Sheet'!$Q$4,ItemNum,0),MATCH(K$1,Districts,0))*'Blend Sheet'!$Q88)+(INDEX(ItemCosts,MATCH('Blend Sheet'!$R$4,ItemNum,0),MATCH(K$1,Districts,0))*'Blend Sheet'!$R88)+(INDEX(ItemCosts,MATCH('Blend Sheet'!$S$4,ItemNum,0),MATCH(K$1,Districts,0))*'Blend Sheet'!$S88)+(INDEX(ItemCosts,MATCH('Blend Sheet'!$T$4,ItemNum,0),MATCH(K$1,Districts,0))*'Blend Sheet'!$T88)+(INDEX(ItemCosts,MATCH('Blend Sheet'!$U$4,ItemNum,0),MATCH(K$1,Districts,0))*'Blend Sheet'!$U88)+(INDEX(ItemCosts,MATCH('Blend Sheet'!$V$4,ItemNum,0),MATCH(K$1,Districts,0))*'Blend Sheet'!$V88)+(INDEX(ItemCosts,MATCH('Blend Sheet'!$W$4,ItemNum,0),MATCH(K$1,Districts,0))*'Blend Sheet'!$W88)+(INDEX(ItemCosts,MATCH('Blend Sheet'!$X$4,ItemNum,0),MATCH(K$1,Districts,0))*'Blend Sheet'!$X88)+(INDEX(ItemCosts,MATCH('Blend Sheet'!$Y$4,ItemNum,0),MATCH(K$1,Districts,0))*'Blend Sheet'!$Y88)+(INDEX(ItemCosts,MATCH('Blend Sheet'!$Z$4,ItemNum,0),MATCH(K$1,Districts,0))*'Blend Sheet'!$Z88)+(INDEX(ItemCosts,MATCH('Blend Sheet'!$AA$4,ItemNum,0),MATCH(K$1,Districts,0))*'Blend Sheet'!$AA88)+(INDEX(ItemCosts,MATCH('Blend Sheet'!$AB$4,ItemNum,0),MATCH(K$1,Districts,0))*'Blend Sheet'!$AB88)+(INDEX(ItemCosts,MATCH('Blend Sheet'!$AC$4,ItemNum,0),MATCH(K$1,Districts,0))*'Blend Sheet'!$AC88)+(INDEX(ItemCosts,MATCH('Blend Sheet'!$AD$4,ItemNum,0),MATCH(K$1,Districts,0))*'Blend Sheet'!$AD88)+(INDEX(ItemCosts,MATCH('Blend Sheet'!$AE$4,ItemNum,0),MATCH(K$1,Districts,0))*'Blend Sheet'!$AE88)+(INDEX(ItemCosts,MATCH('Blend Sheet'!$AF$4,ItemNum,0),MATCH(K$1,Districts,0))*'Blend Sheet'!$AF88)+(INDEX(ItemCosts,MATCH('Blend Sheet'!$AG$4,ItemNum,0),MATCH(K$1,Districts,0))*'Blend Sheet'!$AG88)+(INDEX(ItemCosts,MATCH('Blend Sheet'!$AH$4,ItemNum,0),MATCH(K$1,Districts,0))*'Blend Sheet'!$AH88)+(INDEX(ItemCosts,MATCH('Blend Sheet'!$AI$4,ItemNum,0),MATCH(K$1,Districts,0))*'Blend Sheet'!$AI88)+(INDEX(ItemCosts,MATCH('Blend Sheet'!$AJ$4,ItemNum,0),MATCH(K$1,Districts,0))*'Blend Sheet'!$AJ88)+(INDEX(ItemCosts,MATCH('Blend Sheet'!$AK$4,ItemNum,0),MATCH(K$1,Districts,0))*'Blend Sheet'!$AK88)+(INDEX(ItemCosts,MATCH('Blend Sheet'!$AL$4,ItemNum,0),MATCH(K$1,Districts,0))*'Blend Sheet'!$AL88)+(INDEX(ItemCosts,MATCH('Blend Sheet'!$AM$4,ItemNum,0),MATCH(K$1,Districts,0))*'Blend Sheet'!$AM88)+(INDEX(ItemCosts,MATCH('Blend Sheet'!$AN$4,ItemNum,0),MATCH(K$1,Districts,0))*'Blend Sheet'!$AN88)+(INDEX(ItemCosts,MATCH('Blend Sheet'!$AO$4,ItemNum,0),MATCH(K$1,Districts,0))*'Blend Sheet'!$AO88)+(INDEX(ItemCosts,MATCH('Blend Sheet'!$AP$4,ItemNum,0),MATCH(K$1,Districts,0))*'Blend Sheet'!$AP88)+(INDEX(ItemCosts,MATCH('Blend Sheet'!$AQ$4,ItemNum,0),MATCH(K$1,Districts,0))*'Blend Sheet'!$AQ88)+(INDEX(ItemCosts,MATCH('Blend Sheet'!$AR$4,ItemNum,0),MATCH(K$1,Districts,0))*'Blend Sheet'!$AR88)+(INDEX(ItemCosts,MATCH('Blend Sheet'!$AS$4,ItemNum,0),MATCH(K$1,Districts,0))*'Blend Sheet'!$AS88)</f>
        <v>#N/A</v>
      </c>
      <c r="L85" s="5" t="e">
        <f>(INDEX(ItemCosts,MATCH('Blend Sheet'!$C$4,ItemNum,0),MATCH(L$1,Districts,0))*'Blend Sheet'!$C88)+(INDEX(ItemCosts,MATCH('Blend Sheet'!$D$4,ItemNum,0),MATCH(L$1,Districts,0))*'Blend Sheet'!$D88)+(INDEX(ItemCosts,MATCH('Blend Sheet'!$E$4,ItemNum,0),MATCH(L$1,Districts,0))*'Blend Sheet'!$E88)+(INDEX(ItemCosts,MATCH('Blend Sheet'!$F$4,ItemNum,0),MATCH(L$1,Districts,0))*'Blend Sheet'!$F88)+(INDEX(ItemCosts,MATCH('Blend Sheet'!$G$4,ItemNum,0),MATCH(L$1,Districts,0))*'Blend Sheet'!$G88)+(INDEX(ItemCosts,MATCH('Blend Sheet'!$H$4,ItemNum,0),MATCH(L$1,Districts,0))*'Blend Sheet'!$H88)+(INDEX(ItemCosts,MATCH('Blend Sheet'!$I$4,ItemNum,0),MATCH(L$1,Districts,0))*'Blend Sheet'!$I88)+(INDEX(ItemCosts,MATCH('Blend Sheet'!$J$4,ItemNum,0),MATCH(L$1,Districts,0))*'Blend Sheet'!$J88)+(INDEX(ItemCosts,MATCH('Blend Sheet'!$K$4,ItemNum,0),MATCH(L$1,Districts,0))*'Blend Sheet'!$K88)+(INDEX(ItemCosts,MATCH('Blend Sheet'!$L$4,ItemNum,0),MATCH(L$1,Districts,0))*'Blend Sheet'!$L88)+(INDEX(ItemCosts,MATCH('Blend Sheet'!$M$4,ItemNum,0),MATCH(L$1,Districts,0))*'Blend Sheet'!$M88)+(INDEX(ItemCosts,MATCH('Blend Sheet'!$N$4,ItemNum,0),MATCH(L$1,Districts,0))*'Blend Sheet'!$N88)+(INDEX(ItemCosts,MATCH('Blend Sheet'!$O$4,ItemNum,0),MATCH(L$1,Districts,0))*'Blend Sheet'!$O88)+(INDEX(ItemCosts,MATCH('Blend Sheet'!$P$4,ItemNum,0),MATCH(L$1,Districts,0))*'Blend Sheet'!$P88)+(INDEX(ItemCosts,MATCH('Blend Sheet'!$Q$4,ItemNum,0),MATCH(L$1,Districts,0))*'Blend Sheet'!$Q88)+(INDEX(ItemCosts,MATCH('Blend Sheet'!$R$4,ItemNum,0),MATCH(L$1,Districts,0))*'Blend Sheet'!$R88)+(INDEX(ItemCosts,MATCH('Blend Sheet'!$S$4,ItemNum,0),MATCH(L$1,Districts,0))*'Blend Sheet'!$S88)+(INDEX(ItemCosts,MATCH('Blend Sheet'!$T$4,ItemNum,0),MATCH(L$1,Districts,0))*'Blend Sheet'!$T88)+(INDEX(ItemCosts,MATCH('Blend Sheet'!$U$4,ItemNum,0),MATCH(L$1,Districts,0))*'Blend Sheet'!$U88)+(INDEX(ItemCosts,MATCH('Blend Sheet'!$V$4,ItemNum,0),MATCH(L$1,Districts,0))*'Blend Sheet'!$V88)+(INDEX(ItemCosts,MATCH('Blend Sheet'!$W$4,ItemNum,0),MATCH(L$1,Districts,0))*'Blend Sheet'!$W88)+(INDEX(ItemCosts,MATCH('Blend Sheet'!$X$4,ItemNum,0),MATCH(L$1,Districts,0))*'Blend Sheet'!$X88)+(INDEX(ItemCosts,MATCH('Blend Sheet'!$Y$4,ItemNum,0),MATCH(L$1,Districts,0))*'Blend Sheet'!$Y88)+(INDEX(ItemCosts,MATCH('Blend Sheet'!$Z$4,ItemNum,0),MATCH(L$1,Districts,0))*'Blend Sheet'!$Z88)+(INDEX(ItemCosts,MATCH('Blend Sheet'!$AA$4,ItemNum,0),MATCH(L$1,Districts,0))*'Blend Sheet'!$AA88)+(INDEX(ItemCosts,MATCH('Blend Sheet'!$AB$4,ItemNum,0),MATCH(L$1,Districts,0))*'Blend Sheet'!$AB88)+(INDEX(ItemCosts,MATCH('Blend Sheet'!$AC$4,ItemNum,0),MATCH(L$1,Districts,0))*'Blend Sheet'!$AC88)+(INDEX(ItemCosts,MATCH('Blend Sheet'!$AD$4,ItemNum,0),MATCH(L$1,Districts,0))*'Blend Sheet'!$AD88)+(INDEX(ItemCosts,MATCH('Blend Sheet'!$AE$4,ItemNum,0),MATCH(L$1,Districts,0))*'Blend Sheet'!$AE88)+(INDEX(ItemCosts,MATCH('Blend Sheet'!$AF$4,ItemNum,0),MATCH(L$1,Districts,0))*'Blend Sheet'!$AF88)+(INDEX(ItemCosts,MATCH('Blend Sheet'!$AG$4,ItemNum,0),MATCH(L$1,Districts,0))*'Blend Sheet'!$AG88)+(INDEX(ItemCosts,MATCH('Blend Sheet'!$AH$4,ItemNum,0),MATCH(L$1,Districts,0))*'Blend Sheet'!$AH88)+(INDEX(ItemCosts,MATCH('Blend Sheet'!$AI$4,ItemNum,0),MATCH(L$1,Districts,0))*'Blend Sheet'!$AI88)+(INDEX(ItemCosts,MATCH('Blend Sheet'!$AJ$4,ItemNum,0),MATCH(L$1,Districts,0))*'Blend Sheet'!$AJ88)+(INDEX(ItemCosts,MATCH('Blend Sheet'!$AK$4,ItemNum,0),MATCH(L$1,Districts,0))*'Blend Sheet'!$AK88)+(INDEX(ItemCosts,MATCH('Blend Sheet'!$AL$4,ItemNum,0),MATCH(L$1,Districts,0))*'Blend Sheet'!$AL88)+(INDEX(ItemCosts,MATCH('Blend Sheet'!$AM$4,ItemNum,0),MATCH(L$1,Districts,0))*'Blend Sheet'!$AM88)+(INDEX(ItemCosts,MATCH('Blend Sheet'!$AN$4,ItemNum,0),MATCH(L$1,Districts,0))*'Blend Sheet'!$AN88)+(INDEX(ItemCosts,MATCH('Blend Sheet'!$AO$4,ItemNum,0),MATCH(L$1,Districts,0))*'Blend Sheet'!$AO88)+(INDEX(ItemCosts,MATCH('Blend Sheet'!$AP$4,ItemNum,0),MATCH(L$1,Districts,0))*'Blend Sheet'!$AP88)+(INDEX(ItemCosts,MATCH('Blend Sheet'!$AQ$4,ItemNum,0),MATCH(L$1,Districts,0))*'Blend Sheet'!$AQ88)+(INDEX(ItemCosts,MATCH('Blend Sheet'!$AR$4,ItemNum,0),MATCH(L$1,Districts,0))*'Blend Sheet'!$AR88)+(INDEX(ItemCosts,MATCH('Blend Sheet'!$AS$4,ItemNum,0),MATCH(L$1,Districts,0))*'Blend Sheet'!$AS88)</f>
        <v>#N/A</v>
      </c>
      <c r="M85" s="191"/>
      <c r="N85" s="34" t="e">
        <f>D85/'Blend Sheet'!$BA88</f>
        <v>#N/A</v>
      </c>
      <c r="O85" s="34" t="e">
        <f>E85/'Blend Sheet'!$BA88</f>
        <v>#N/A</v>
      </c>
      <c r="P85" s="34" t="e">
        <f>G85/'Blend Sheet'!$BA88</f>
        <v>#N/A</v>
      </c>
      <c r="Q85" s="34" t="e">
        <f>H85/'Blend Sheet'!$BA88</f>
        <v>#N/A</v>
      </c>
      <c r="R85" s="34" t="e">
        <f>I85/'Blend Sheet'!$BA88</f>
        <v>#N/A</v>
      </c>
      <c r="S85" s="34" t="e">
        <f>J85/'Blend Sheet'!$BA88</f>
        <v>#N/A</v>
      </c>
      <c r="T85" s="34" t="e">
        <f>K85/'Blend Sheet'!$BA88</f>
        <v>#N/A</v>
      </c>
      <c r="U85" s="34" t="e">
        <f>L85/'Blend Sheet'!$BA88</f>
        <v>#N/A</v>
      </c>
    </row>
    <row r="86" spans="1:21" x14ac:dyDescent="0.25">
      <c r="A86" s="15" t="str">
        <f>'Blend Sheet'!A89</f>
        <v>Thermal 40 EXP</v>
      </c>
      <c r="B86" s="5" t="e">
        <f>(INDEX(ItemCosts,MATCH('Blend Sheet'!$C$4,ItemNum,0),MATCH(B$1,Districts,0))*'Blend Sheet'!$C89)+(INDEX(ItemCosts,MATCH('Blend Sheet'!$D$4,ItemNum,0),MATCH(B$1,Districts,0))*'Blend Sheet'!$D89)+(INDEX(ItemCosts,MATCH('Blend Sheet'!$E$4,ItemNum,0),MATCH(B$1,Districts,0))*'Blend Sheet'!$E89)+(INDEX(ItemCosts,MATCH('Blend Sheet'!$F$4,ItemNum,0),MATCH(B$1,Districts,0))*'Blend Sheet'!$F89)+(INDEX(ItemCosts,MATCH('Blend Sheet'!$G$4,ItemNum,0),MATCH(B$1,Districts,0))*'Blend Sheet'!$G89)+(INDEX(ItemCosts,MATCH('Blend Sheet'!$H$4,ItemNum,0),MATCH(B$1,Districts,0))*'Blend Sheet'!$H89)+(INDEX(ItemCosts,MATCH('Blend Sheet'!$I$4,ItemNum,0),MATCH(B$1,Districts,0))*'Blend Sheet'!$I89)+(INDEX(ItemCosts,MATCH('Blend Sheet'!$J$4,ItemNum,0),MATCH(B$1,Districts,0))*'Blend Sheet'!$J89)+(INDEX(ItemCosts,MATCH('Blend Sheet'!$K$4,ItemNum,0),MATCH(B$1,Districts,0))*'Blend Sheet'!$K89)+(INDEX(ItemCosts,MATCH('Blend Sheet'!$L$4,ItemNum,0),MATCH(B$1,Districts,0))*'Blend Sheet'!$L89)+(INDEX(ItemCosts,MATCH('Blend Sheet'!$M$4,ItemNum,0),MATCH(B$1,Districts,0))*'Blend Sheet'!$M89)+(INDEX(ItemCosts,MATCH('Blend Sheet'!$N$4,ItemNum,0),MATCH(B$1,Districts,0))*'Blend Sheet'!$N89)+(INDEX(ItemCosts,MATCH('Blend Sheet'!$O$4,ItemNum,0),MATCH(B$1,Districts,0))*'Blend Sheet'!$O89)+(INDEX(ItemCosts,MATCH('Blend Sheet'!$P$4,ItemNum,0),MATCH(B$1,Districts,0))*'Blend Sheet'!$P89)+(INDEX(ItemCosts,MATCH('Blend Sheet'!$Q$4,ItemNum,0),MATCH(B$1,Districts,0))*'Blend Sheet'!$Q89)+(INDEX(ItemCosts,MATCH('Blend Sheet'!$R$4,ItemNum,0),MATCH(B$1,Districts,0))*'Blend Sheet'!$R89)+(INDEX(ItemCosts,MATCH('Blend Sheet'!$S$4,ItemNum,0),MATCH(B$1,Districts,0))*'Blend Sheet'!$S89)+(INDEX(ItemCosts,MATCH('Blend Sheet'!$T$4,ItemNum,0),MATCH(B$1,Districts,0))*'Blend Sheet'!$T89)+(INDEX(ItemCosts,MATCH('Blend Sheet'!$U$4,ItemNum,0),MATCH(B$1,Districts,0))*'Blend Sheet'!$U89)+(INDEX(ItemCosts,MATCH('Blend Sheet'!$V$4,ItemNum,0),MATCH(B$1,Districts,0))*'Blend Sheet'!$V89)+(INDEX(ItemCosts,MATCH('Blend Sheet'!$W$4,ItemNum,0),MATCH(B$1,Districts,0))*'Blend Sheet'!$W89)+(INDEX(ItemCosts,MATCH('Blend Sheet'!$X$4,ItemNum,0),MATCH(B$1,Districts,0))*'Blend Sheet'!$X89)+(INDEX(ItemCosts,MATCH('Blend Sheet'!$Y$4,ItemNum,0),MATCH(B$1,Districts,0))*'Blend Sheet'!$Y89)+(INDEX(ItemCosts,MATCH('Blend Sheet'!$Z$4,ItemNum,0),MATCH(B$1,Districts,0))*'Blend Sheet'!$Z89)+(INDEX(ItemCosts,MATCH('Blend Sheet'!$AA$4,ItemNum,0),MATCH(B$1,Districts,0))*'Blend Sheet'!$AA89)+(INDEX(ItemCosts,MATCH('Blend Sheet'!$AB$4,ItemNum,0),MATCH(B$1,Districts,0))*'Blend Sheet'!$AB89)+(INDEX(ItemCosts,MATCH('Blend Sheet'!$AC$4,ItemNum,0),MATCH(B$1,Districts,0))*'Blend Sheet'!$AC89)+(INDEX(ItemCosts,MATCH('Blend Sheet'!$AD$4,ItemNum,0),MATCH(B$1,Districts,0))*'Blend Sheet'!$AD89)+(INDEX(ItemCosts,MATCH('Blend Sheet'!$AE$4,ItemNum,0),MATCH(B$1,Districts,0))*'Blend Sheet'!$AE89)+(INDEX(ItemCosts,MATCH('Blend Sheet'!$AF$4,ItemNum,0),MATCH(B$1,Districts,0))*'Blend Sheet'!$AF89)+(INDEX(ItemCosts,MATCH('Blend Sheet'!$AG$4,ItemNum,0),MATCH(B$1,Districts,0))*'Blend Sheet'!$AG89)+(INDEX(ItemCosts,MATCH('Blend Sheet'!$AH$4,ItemNum,0),MATCH(B$1,Districts,0))*'Blend Sheet'!$AH89)+(INDEX(ItemCosts,MATCH('Blend Sheet'!$AI$4,ItemNum,0),MATCH(B$1,Districts,0))*'Blend Sheet'!$AI89)+(INDEX(ItemCosts,MATCH('Blend Sheet'!$AJ$4,ItemNum,0),MATCH(B$1,Districts,0))*'Blend Sheet'!$AJ89)+(INDEX(ItemCosts,MATCH('Blend Sheet'!$AK$4,ItemNum,0),MATCH(B$1,Districts,0))*'Blend Sheet'!$AK89)+(INDEX(ItemCosts,MATCH('Blend Sheet'!$AL$4,ItemNum,0),MATCH(B$1,Districts,0))*'Blend Sheet'!$AL89)+(INDEX(ItemCosts,MATCH('Blend Sheet'!$AM$4,ItemNum,0),MATCH(B$1,Districts,0))*'Blend Sheet'!$AM89)+(INDEX(ItemCosts,MATCH('Blend Sheet'!$AN$4,ItemNum,0),MATCH(B$1,Districts,0))*'Blend Sheet'!$AN89)+(INDEX(ItemCosts,MATCH('Blend Sheet'!$AO$4,ItemNum,0),MATCH(B$1,Districts,0))*'Blend Sheet'!$AO89)+(INDEX(ItemCosts,MATCH('Blend Sheet'!$AP$4,ItemNum,0),MATCH(B$1,Districts,0))*'Blend Sheet'!$AP89)+(INDEX(ItemCosts,MATCH('Blend Sheet'!$AQ$4,ItemNum,0),MATCH(B$1,Districts,0))*'Blend Sheet'!$AQ89)+(INDEX(ItemCosts,MATCH('Blend Sheet'!$AR$4,ItemNum,0),MATCH(B$1,Districts,0))*'Blend Sheet'!$AR89)+(INDEX(ItemCosts,MATCH('Blend Sheet'!$AS$4,ItemNum,0),MATCH(B$1,Districts,0))*'Blend Sheet'!$AS89)</f>
        <v>#N/A</v>
      </c>
      <c r="C86" s="5" t="e">
        <f>(INDEX(ItemCosts,MATCH('Blend Sheet'!$C$4,ItemNum,0),MATCH(C$1,Districts,0))*'Blend Sheet'!$C89)+(INDEX(ItemCosts,MATCH('Blend Sheet'!$D$4,ItemNum,0),MATCH(C$1,Districts,0))*'Blend Sheet'!$D89)+(INDEX(ItemCosts,MATCH('Blend Sheet'!$E$4,ItemNum,0),MATCH(C$1,Districts,0))*'Blend Sheet'!$E89)+(INDEX(ItemCosts,MATCH('Blend Sheet'!$F$4,ItemNum,0),MATCH(C$1,Districts,0))*'Blend Sheet'!$F89)+(INDEX(ItemCosts,MATCH('Blend Sheet'!$G$4,ItemNum,0),MATCH(C$1,Districts,0))*'Blend Sheet'!$G89)+(INDEX(ItemCosts,MATCH('Blend Sheet'!$H$4,ItemNum,0),MATCH(C$1,Districts,0))*'Blend Sheet'!$H89)+(INDEX(ItemCosts,MATCH('Blend Sheet'!$I$4,ItemNum,0),MATCH(C$1,Districts,0))*'Blend Sheet'!$I89)+(INDEX(ItemCosts,MATCH('Blend Sheet'!$J$4,ItemNum,0),MATCH(C$1,Districts,0))*'Blend Sheet'!$J89)+(INDEX(ItemCosts,MATCH('Blend Sheet'!$K$4,ItemNum,0),MATCH(C$1,Districts,0))*'Blend Sheet'!$K89)+(INDEX(ItemCosts,MATCH('Blend Sheet'!$L$4,ItemNum,0),MATCH(C$1,Districts,0))*'Blend Sheet'!$L89)+(INDEX(ItemCosts,MATCH('Blend Sheet'!$M$4,ItemNum,0),MATCH(C$1,Districts,0))*'Blend Sheet'!$M89)+(INDEX(ItemCosts,MATCH('Blend Sheet'!$N$4,ItemNum,0),MATCH(C$1,Districts,0))*'Blend Sheet'!$N89)+(INDEX(ItemCosts,MATCH('Blend Sheet'!$O$4,ItemNum,0),MATCH(C$1,Districts,0))*'Blend Sheet'!$O89)+(INDEX(ItemCosts,MATCH('Blend Sheet'!$P$4,ItemNum,0),MATCH(C$1,Districts,0))*'Blend Sheet'!$P89)+(INDEX(ItemCosts,MATCH('Blend Sheet'!$Q$4,ItemNum,0),MATCH(C$1,Districts,0))*'Blend Sheet'!$Q89)+(INDEX(ItemCosts,MATCH('Blend Sheet'!$R$4,ItemNum,0),MATCH(C$1,Districts,0))*'Blend Sheet'!$R89)+(INDEX(ItemCosts,MATCH('Blend Sheet'!$S$4,ItemNum,0),MATCH(C$1,Districts,0))*'Blend Sheet'!$S89)+(INDEX(ItemCosts,MATCH('Blend Sheet'!$T$4,ItemNum,0),MATCH(C$1,Districts,0))*'Blend Sheet'!$T89)+(INDEX(ItemCosts,MATCH('Blend Sheet'!$U$4,ItemNum,0),MATCH(C$1,Districts,0))*'Blend Sheet'!$U89)+(INDEX(ItemCosts,MATCH('Blend Sheet'!$V$4,ItemNum,0),MATCH(C$1,Districts,0))*'Blend Sheet'!$V89)+(INDEX(ItemCosts,MATCH('Blend Sheet'!$W$4,ItemNum,0),MATCH(C$1,Districts,0))*'Blend Sheet'!$W89)+(INDEX(ItemCosts,MATCH('Blend Sheet'!$X$4,ItemNum,0),MATCH(C$1,Districts,0))*'Blend Sheet'!$X89)+(INDEX(ItemCosts,MATCH('Blend Sheet'!$Y$4,ItemNum,0),MATCH(C$1,Districts,0))*'Blend Sheet'!$Y89)+(INDEX(ItemCosts,MATCH('Blend Sheet'!$Z$4,ItemNum,0),MATCH(C$1,Districts,0))*'Blend Sheet'!$Z89)+(INDEX(ItemCosts,MATCH('Blend Sheet'!$AA$4,ItemNum,0),MATCH(C$1,Districts,0))*'Blend Sheet'!$AA89)+(INDEX(ItemCosts,MATCH('Blend Sheet'!$AB$4,ItemNum,0),MATCH(C$1,Districts,0))*'Blend Sheet'!$AB89)+(INDEX(ItemCosts,MATCH('Blend Sheet'!$AC$4,ItemNum,0),MATCH(C$1,Districts,0))*'Blend Sheet'!$AC89)+(INDEX(ItemCosts,MATCH('Blend Sheet'!$AD$4,ItemNum,0),MATCH(C$1,Districts,0))*'Blend Sheet'!$AD89)+(INDEX(ItemCosts,MATCH('Blend Sheet'!$AE$4,ItemNum,0),MATCH(C$1,Districts,0))*'Blend Sheet'!$AE89)+(INDEX(ItemCosts,MATCH('Blend Sheet'!$AF$4,ItemNum,0),MATCH(C$1,Districts,0))*'Blend Sheet'!$AF89)+(INDEX(ItemCosts,MATCH('Blend Sheet'!$AG$4,ItemNum,0),MATCH(C$1,Districts,0))*'Blend Sheet'!$AG89)+(INDEX(ItemCosts,MATCH('Blend Sheet'!$AH$4,ItemNum,0),MATCH(C$1,Districts,0))*'Blend Sheet'!$AH89)+(INDEX(ItemCosts,MATCH('Blend Sheet'!$AI$4,ItemNum,0),MATCH(C$1,Districts,0))*'Blend Sheet'!$AI89)+(INDEX(ItemCosts,MATCH('Blend Sheet'!$AJ$4,ItemNum,0),MATCH(C$1,Districts,0))*'Blend Sheet'!$AJ89)+(INDEX(ItemCosts,MATCH('Blend Sheet'!$AK$4,ItemNum,0),MATCH(C$1,Districts,0))*'Blend Sheet'!$AK89)+(INDEX(ItemCosts,MATCH('Blend Sheet'!$AL$4,ItemNum,0),MATCH(C$1,Districts,0))*'Blend Sheet'!$AL89)+(INDEX(ItemCosts,MATCH('Blend Sheet'!$AM$4,ItemNum,0),MATCH(C$1,Districts,0))*'Blend Sheet'!$AM89)+(INDEX(ItemCosts,MATCH('Blend Sheet'!$AN$4,ItemNum,0),MATCH(C$1,Districts,0))*'Blend Sheet'!$AN89)+(INDEX(ItemCosts,MATCH('Blend Sheet'!$AO$4,ItemNum,0),MATCH(C$1,Districts,0))*'Blend Sheet'!$AO89)+(INDEX(ItemCosts,MATCH('Blend Sheet'!$AP$4,ItemNum,0),MATCH(C$1,Districts,0))*'Blend Sheet'!$AP89)+(INDEX(ItemCosts,MATCH('Blend Sheet'!$AQ$4,ItemNum,0),MATCH(C$1,Districts,0))*'Blend Sheet'!$AQ89)+(INDEX(ItemCosts,MATCH('Blend Sheet'!$AR$4,ItemNum,0),MATCH(C$1,Districts,0))*'Blend Sheet'!$AR89)+(INDEX(ItemCosts,MATCH('Blend Sheet'!$AS$4,ItemNum,0),MATCH(C$1,Districts,0))*'Blend Sheet'!$AS89)</f>
        <v>#N/A</v>
      </c>
      <c r="D86" s="5" t="e">
        <f>(INDEX(ItemCosts,MATCH('Blend Sheet'!$C$4,ItemNum,0),MATCH(D$1,Districts,0))*'Blend Sheet'!$C89)+(INDEX(ItemCosts,MATCH('Blend Sheet'!$D$4,ItemNum,0),MATCH(D$1,Districts,0))*'Blend Sheet'!$D89)+(INDEX(ItemCosts,MATCH('Blend Sheet'!$E$4,ItemNum,0),MATCH(D$1,Districts,0))*'Blend Sheet'!$E89)+(INDEX(ItemCosts,MATCH('Blend Sheet'!$F$4,ItemNum,0),MATCH(D$1,Districts,0))*'Blend Sheet'!$F89)+(INDEX(ItemCosts,MATCH('Blend Sheet'!$G$4,ItemNum,0),MATCH(D$1,Districts,0))*'Blend Sheet'!$G89)+(INDEX(ItemCosts,MATCH('Blend Sheet'!$H$4,ItemNum,0),MATCH(D$1,Districts,0))*'Blend Sheet'!$H89)+(INDEX(ItemCosts,MATCH('Blend Sheet'!$I$4,ItemNum,0),MATCH(D$1,Districts,0))*'Blend Sheet'!$I89)+(INDEX(ItemCosts,MATCH('Blend Sheet'!$J$4,ItemNum,0),MATCH(D$1,Districts,0))*'Blend Sheet'!$J89)+(INDEX(ItemCosts,MATCH('Blend Sheet'!$K$4,ItemNum,0),MATCH(D$1,Districts,0))*'Blend Sheet'!$K89)+(INDEX(ItemCosts,MATCH('Blend Sheet'!$L$4,ItemNum,0),MATCH(D$1,Districts,0))*'Blend Sheet'!$L89)+(INDEX(ItemCosts,MATCH('Blend Sheet'!$M$4,ItemNum,0),MATCH(D$1,Districts,0))*'Blend Sheet'!$M89)+(INDEX(ItemCosts,MATCH('Blend Sheet'!$N$4,ItemNum,0),MATCH(D$1,Districts,0))*'Blend Sheet'!$N89)+(INDEX(ItemCosts,MATCH('Blend Sheet'!$O$4,ItemNum,0),MATCH(D$1,Districts,0))*'Blend Sheet'!$O89)+(INDEX(ItemCosts,MATCH('Blend Sheet'!$P$4,ItemNum,0),MATCH(D$1,Districts,0))*'Blend Sheet'!$P89)+(INDEX(ItemCosts,MATCH('Blend Sheet'!$Q$4,ItemNum,0),MATCH(D$1,Districts,0))*'Blend Sheet'!$Q89)+(INDEX(ItemCosts,MATCH('Blend Sheet'!$R$4,ItemNum,0),MATCH(D$1,Districts,0))*'Blend Sheet'!$R89)+(INDEX(ItemCosts,MATCH('Blend Sheet'!$S$4,ItemNum,0),MATCH(D$1,Districts,0))*'Blend Sheet'!$S89)+(INDEX(ItemCosts,MATCH('Blend Sheet'!$T$4,ItemNum,0),MATCH(D$1,Districts,0))*'Blend Sheet'!$T89)+(INDEX(ItemCosts,MATCH('Blend Sheet'!$U$4,ItemNum,0),MATCH(D$1,Districts,0))*'Blend Sheet'!$U89)+(INDEX(ItemCosts,MATCH('Blend Sheet'!$V$4,ItemNum,0),MATCH(D$1,Districts,0))*'Blend Sheet'!$V89)+(INDEX(ItemCosts,MATCH('Blend Sheet'!$W$4,ItemNum,0),MATCH(D$1,Districts,0))*'Blend Sheet'!$W89)+(INDEX(ItemCosts,MATCH('Blend Sheet'!$X$4,ItemNum,0),MATCH(D$1,Districts,0))*'Blend Sheet'!$X89)+(INDEX(ItemCosts,MATCH('Blend Sheet'!$Y$4,ItemNum,0),MATCH(D$1,Districts,0))*'Blend Sheet'!$Y89)+(INDEX(ItemCosts,MATCH('Blend Sheet'!$Z$4,ItemNum,0),MATCH(D$1,Districts,0))*'Blend Sheet'!$Z89)+(INDEX(ItemCosts,MATCH('Blend Sheet'!$AA$4,ItemNum,0),MATCH(D$1,Districts,0))*'Blend Sheet'!$AA89)+(INDEX(ItemCosts,MATCH('Blend Sheet'!$AB$4,ItemNum,0),MATCH(D$1,Districts,0))*'Blend Sheet'!$AB89)+(INDEX(ItemCosts,MATCH('Blend Sheet'!$AC$4,ItemNum,0),MATCH(D$1,Districts,0))*'Blend Sheet'!$AC89)+(INDEX(ItemCosts,MATCH('Blend Sheet'!$AD$4,ItemNum,0),MATCH(D$1,Districts,0))*'Blend Sheet'!$AD89)+(INDEX(ItemCosts,MATCH('Blend Sheet'!$AE$4,ItemNum,0),MATCH(D$1,Districts,0))*'Blend Sheet'!$AE89)+(INDEX(ItemCosts,MATCH('Blend Sheet'!$AF$4,ItemNum,0),MATCH(D$1,Districts,0))*'Blend Sheet'!$AF89)+(INDEX(ItemCosts,MATCH('Blend Sheet'!$AG$4,ItemNum,0),MATCH(D$1,Districts,0))*'Blend Sheet'!$AG89)+(INDEX(ItemCosts,MATCH('Blend Sheet'!$AH$4,ItemNum,0),MATCH(D$1,Districts,0))*'Blend Sheet'!$AH89)+(INDEX(ItemCosts,MATCH('Blend Sheet'!$AI$4,ItemNum,0),MATCH(D$1,Districts,0))*'Blend Sheet'!$AI89)+(INDEX(ItemCosts,MATCH('Blend Sheet'!$AJ$4,ItemNum,0),MATCH(D$1,Districts,0))*'Blend Sheet'!$AJ89)+(INDEX(ItemCosts,MATCH('Blend Sheet'!$AK$4,ItemNum,0),MATCH(D$1,Districts,0))*'Blend Sheet'!$AK89)+(INDEX(ItemCosts,MATCH('Blend Sheet'!$AL$4,ItemNum,0),MATCH(D$1,Districts,0))*'Blend Sheet'!$AL89)+(INDEX(ItemCosts,MATCH('Blend Sheet'!$AM$4,ItemNum,0),MATCH(D$1,Districts,0))*'Blend Sheet'!$AM89)+(INDEX(ItemCosts,MATCH('Blend Sheet'!$AN$4,ItemNum,0),MATCH(D$1,Districts,0))*'Blend Sheet'!$AN89)+(INDEX(ItemCosts,MATCH('Blend Sheet'!$AO$4,ItemNum,0),MATCH(D$1,Districts,0))*'Blend Sheet'!$AO89)+(INDEX(ItemCosts,MATCH('Blend Sheet'!$AP$4,ItemNum,0),MATCH(D$1,Districts,0))*'Blend Sheet'!$AP89)+(INDEX(ItemCosts,MATCH('Blend Sheet'!$AQ$4,ItemNum,0),MATCH(D$1,Districts,0))*'Blend Sheet'!$AQ89)+(INDEX(ItemCosts,MATCH('Blend Sheet'!$AR$4,ItemNum,0),MATCH(D$1,Districts,0))*'Blend Sheet'!$AR89)+(INDEX(ItemCosts,MATCH('Blend Sheet'!$AS$4,ItemNum,0),MATCH(D$1,Districts,0))*'Blend Sheet'!$AS89)</f>
        <v>#N/A</v>
      </c>
      <c r="E86" s="5" t="e">
        <f>(INDEX(ItemCosts,MATCH('Blend Sheet'!$C$4,ItemNum,0),MATCH(E$1,Districts,0))*'Blend Sheet'!$C89)+(INDEX(ItemCosts,MATCH('Blend Sheet'!$D$4,ItemNum,0),MATCH(E$1,Districts,0))*'Blend Sheet'!$D89)+(INDEX(ItemCosts,MATCH('Blend Sheet'!$E$4,ItemNum,0),MATCH(E$1,Districts,0))*'Blend Sheet'!$E89)+(INDEX(ItemCosts,MATCH('Blend Sheet'!$F$4,ItemNum,0),MATCH(E$1,Districts,0))*'Blend Sheet'!$F89)+(INDEX(ItemCosts,MATCH('Blend Sheet'!$G$4,ItemNum,0),MATCH(E$1,Districts,0))*'Blend Sheet'!$G89)+(INDEX(ItemCosts,MATCH('Blend Sheet'!$H$4,ItemNum,0),MATCH(E$1,Districts,0))*'Blend Sheet'!$H89)+(INDEX(ItemCosts,MATCH('Blend Sheet'!$I$4,ItemNum,0),MATCH(E$1,Districts,0))*'Blend Sheet'!$I89)+(INDEX(ItemCosts,MATCH('Blend Sheet'!$J$4,ItemNum,0),MATCH(E$1,Districts,0))*'Blend Sheet'!$J89)+(INDEX(ItemCosts,MATCH('Blend Sheet'!$K$4,ItemNum,0),MATCH(E$1,Districts,0))*'Blend Sheet'!$K89)+(INDEX(ItemCosts,MATCH('Blend Sheet'!$L$4,ItemNum,0),MATCH(E$1,Districts,0))*'Blend Sheet'!$L89)+(INDEX(ItemCosts,MATCH('Blend Sheet'!$M$4,ItemNum,0),MATCH(E$1,Districts,0))*'Blend Sheet'!$M89)+(INDEX(ItemCosts,MATCH('Blend Sheet'!$N$4,ItemNum,0),MATCH(E$1,Districts,0))*'Blend Sheet'!$N89)+(INDEX(ItemCosts,MATCH('Blend Sheet'!$O$4,ItemNum,0),MATCH(E$1,Districts,0))*'Blend Sheet'!$O89)+(INDEX(ItemCosts,MATCH('Blend Sheet'!$P$4,ItemNum,0),MATCH(E$1,Districts,0))*'Blend Sheet'!$P89)+(INDEX(ItemCosts,MATCH('Blend Sheet'!$Q$4,ItemNum,0),MATCH(E$1,Districts,0))*'Blend Sheet'!$Q89)+(INDEX(ItemCosts,MATCH('Blend Sheet'!$R$4,ItemNum,0),MATCH(E$1,Districts,0))*'Blend Sheet'!$R89)+(INDEX(ItemCosts,MATCH('Blend Sheet'!$S$4,ItemNum,0),MATCH(E$1,Districts,0))*'Blend Sheet'!$S89)+(INDEX(ItemCosts,MATCH('Blend Sheet'!$T$4,ItemNum,0),MATCH(E$1,Districts,0))*'Blend Sheet'!$T89)+(INDEX(ItemCosts,MATCH('Blend Sheet'!$U$4,ItemNum,0),MATCH(E$1,Districts,0))*'Blend Sheet'!$U89)+(INDEX(ItemCosts,MATCH('Blend Sheet'!$V$4,ItemNum,0),MATCH(E$1,Districts,0))*'Blend Sheet'!$V89)+(INDEX(ItemCosts,MATCH('Blend Sheet'!$W$4,ItemNum,0),MATCH(E$1,Districts,0))*'Blend Sheet'!$W89)+(INDEX(ItemCosts,MATCH('Blend Sheet'!$X$4,ItemNum,0),MATCH(E$1,Districts,0))*'Blend Sheet'!$X89)+(INDEX(ItemCosts,MATCH('Blend Sheet'!$Y$4,ItemNum,0),MATCH(E$1,Districts,0))*'Blend Sheet'!$Y89)+(INDEX(ItemCosts,MATCH('Blend Sheet'!$Z$4,ItemNum,0),MATCH(E$1,Districts,0))*'Blend Sheet'!$Z89)+(INDEX(ItemCosts,MATCH('Blend Sheet'!$AA$4,ItemNum,0),MATCH(E$1,Districts,0))*'Blend Sheet'!$AA89)+(INDEX(ItemCosts,MATCH('Blend Sheet'!$AB$4,ItemNum,0),MATCH(E$1,Districts,0))*'Blend Sheet'!$AB89)+(INDEX(ItemCosts,MATCH('Blend Sheet'!$AC$4,ItemNum,0),MATCH(E$1,Districts,0))*'Blend Sheet'!$AC89)+(INDEX(ItemCosts,MATCH('Blend Sheet'!$AD$4,ItemNum,0),MATCH(E$1,Districts,0))*'Blend Sheet'!$AD89)+(INDEX(ItemCosts,MATCH('Blend Sheet'!$AE$4,ItemNum,0),MATCH(E$1,Districts,0))*'Blend Sheet'!$AE89)+(INDEX(ItemCosts,MATCH('Blend Sheet'!$AF$4,ItemNum,0),MATCH(E$1,Districts,0))*'Blend Sheet'!$AF89)+(INDEX(ItemCosts,MATCH('Blend Sheet'!$AG$4,ItemNum,0),MATCH(E$1,Districts,0))*'Blend Sheet'!$AG89)+(INDEX(ItemCosts,MATCH('Blend Sheet'!$AH$4,ItemNum,0),MATCH(E$1,Districts,0))*'Blend Sheet'!$AH89)+(INDEX(ItemCosts,MATCH('Blend Sheet'!$AI$4,ItemNum,0),MATCH(E$1,Districts,0))*'Blend Sheet'!$AI89)+(INDEX(ItemCosts,MATCH('Blend Sheet'!$AJ$4,ItemNum,0),MATCH(E$1,Districts,0))*'Blend Sheet'!$AJ89)+(INDEX(ItemCosts,MATCH('Blend Sheet'!$AK$4,ItemNum,0),MATCH(E$1,Districts,0))*'Blend Sheet'!$AK89)+(INDEX(ItemCosts,MATCH('Blend Sheet'!$AL$4,ItemNum,0),MATCH(E$1,Districts,0))*'Blend Sheet'!$AL89)+(INDEX(ItemCosts,MATCH('Blend Sheet'!$AM$4,ItemNum,0),MATCH(E$1,Districts,0))*'Blend Sheet'!$AM89)+(INDEX(ItemCosts,MATCH('Blend Sheet'!$AN$4,ItemNum,0),MATCH(E$1,Districts,0))*'Blend Sheet'!$AN89)+(INDEX(ItemCosts,MATCH('Blend Sheet'!$AO$4,ItemNum,0),MATCH(E$1,Districts,0))*'Blend Sheet'!$AO89)+(INDEX(ItemCosts,MATCH('Blend Sheet'!$AP$4,ItemNum,0),MATCH(E$1,Districts,0))*'Blend Sheet'!$AP89)+(INDEX(ItemCosts,MATCH('Blend Sheet'!$AQ$4,ItemNum,0),MATCH(E$1,Districts,0))*'Blend Sheet'!$AQ89)+(INDEX(ItemCosts,MATCH('Blend Sheet'!$AR$4,ItemNum,0),MATCH(E$1,Districts,0))*'Blend Sheet'!$AR89)+(INDEX(ItemCosts,MATCH('Blend Sheet'!$AS$4,ItemNum,0),MATCH(E$1,Districts,0))*'Blend Sheet'!$AS89)</f>
        <v>#N/A</v>
      </c>
      <c r="F86" s="5" t="e">
        <f>(INDEX(ItemCosts,MATCH('Blend Sheet'!$C$4,ItemNum,0),MATCH(F$1,Districts,0))*'Blend Sheet'!$C89)+(INDEX(ItemCosts,MATCH('Blend Sheet'!$D$4,ItemNum,0),MATCH(F$1,Districts,0))*'Blend Sheet'!$D89)+(INDEX(ItemCosts,MATCH('Blend Sheet'!$E$4,ItemNum,0),MATCH(F$1,Districts,0))*'Blend Sheet'!$E89)+(INDEX(ItemCosts,MATCH('Blend Sheet'!$F$4,ItemNum,0),MATCH(F$1,Districts,0))*'Blend Sheet'!$F89)+(INDEX(ItemCosts,MATCH('Blend Sheet'!$G$4,ItemNum,0),MATCH(F$1,Districts,0))*'Blend Sheet'!$G89)+(INDEX(ItemCosts,MATCH('Blend Sheet'!$H$4,ItemNum,0),MATCH(F$1,Districts,0))*'Blend Sheet'!$H89)+(INDEX(ItemCosts,MATCH('Blend Sheet'!$I$4,ItemNum,0),MATCH(F$1,Districts,0))*'Blend Sheet'!$I89)+(INDEX(ItemCosts,MATCH('Blend Sheet'!$J$4,ItemNum,0),MATCH(F$1,Districts,0))*'Blend Sheet'!$J89)+(INDEX(ItemCosts,MATCH('Blend Sheet'!$K$4,ItemNum,0),MATCH(F$1,Districts,0))*'Blend Sheet'!$K89)+(INDEX(ItemCosts,MATCH('Blend Sheet'!$L$4,ItemNum,0),MATCH(F$1,Districts,0))*'Blend Sheet'!$L89)+(INDEX(ItemCosts,MATCH('Blend Sheet'!$M$4,ItemNum,0),MATCH(F$1,Districts,0))*'Blend Sheet'!$M89)+(INDEX(ItemCosts,MATCH('Blend Sheet'!$N$4,ItemNum,0),MATCH(F$1,Districts,0))*'Blend Sheet'!$N89)+(INDEX(ItemCosts,MATCH('Blend Sheet'!$O$4,ItemNum,0),MATCH(F$1,Districts,0))*'Blend Sheet'!$O89)+(INDEX(ItemCosts,MATCH('Blend Sheet'!$P$4,ItemNum,0),MATCH(F$1,Districts,0))*'Blend Sheet'!$P89)+(INDEX(ItemCosts,MATCH('Blend Sheet'!$Q$4,ItemNum,0),MATCH(F$1,Districts,0))*'Blend Sheet'!$Q89)+(INDEX(ItemCosts,MATCH('Blend Sheet'!$R$4,ItemNum,0),MATCH(F$1,Districts,0))*'Blend Sheet'!$R89)+(INDEX(ItemCosts,MATCH('Blend Sheet'!$S$4,ItemNum,0),MATCH(F$1,Districts,0))*'Blend Sheet'!$S89)+(INDEX(ItemCosts,MATCH('Blend Sheet'!$T$4,ItemNum,0),MATCH(F$1,Districts,0))*'Blend Sheet'!$T89)+(INDEX(ItemCosts,MATCH('Blend Sheet'!$U$4,ItemNum,0),MATCH(F$1,Districts,0))*'Blend Sheet'!$U89)+(INDEX(ItemCosts,MATCH('Blend Sheet'!$V$4,ItemNum,0),MATCH(F$1,Districts,0))*'Blend Sheet'!$V89)+(INDEX(ItemCosts,MATCH('Blend Sheet'!$W$4,ItemNum,0),MATCH(F$1,Districts,0))*'Blend Sheet'!$W89)+(INDEX(ItemCosts,MATCH('Blend Sheet'!$X$4,ItemNum,0),MATCH(F$1,Districts,0))*'Blend Sheet'!$X89)+(INDEX(ItemCosts,MATCH('Blend Sheet'!$Y$4,ItemNum,0),MATCH(F$1,Districts,0))*'Blend Sheet'!$Y89)+(INDEX(ItemCosts,MATCH('Blend Sheet'!$Z$4,ItemNum,0),MATCH(F$1,Districts,0))*'Blend Sheet'!$Z89)+(INDEX(ItemCosts,MATCH('Blend Sheet'!$AA$4,ItemNum,0),MATCH(F$1,Districts,0))*'Blend Sheet'!$AA89)+(INDEX(ItemCosts,MATCH('Blend Sheet'!$AB$4,ItemNum,0),MATCH(F$1,Districts,0))*'Blend Sheet'!$AB89)+(INDEX(ItemCosts,MATCH('Blend Sheet'!$AC$4,ItemNum,0),MATCH(F$1,Districts,0))*'Blend Sheet'!$AC89)+(INDEX(ItemCosts,MATCH('Blend Sheet'!$AD$4,ItemNum,0),MATCH(F$1,Districts,0))*'Blend Sheet'!$AD89)+(INDEX(ItemCosts,MATCH('Blend Sheet'!$AE$4,ItemNum,0),MATCH(F$1,Districts,0))*'Blend Sheet'!$AE89)+(INDEX(ItemCosts,MATCH('Blend Sheet'!$AF$4,ItemNum,0),MATCH(F$1,Districts,0))*'Blend Sheet'!$AF89)+(INDEX(ItemCosts,MATCH('Blend Sheet'!$AG$4,ItemNum,0),MATCH(F$1,Districts,0))*'Blend Sheet'!$AG89)+(INDEX(ItemCosts,MATCH('Blend Sheet'!$AH$4,ItemNum,0),MATCH(F$1,Districts,0))*'Blend Sheet'!$AH89)+(INDEX(ItemCosts,MATCH('Blend Sheet'!$AI$4,ItemNum,0),MATCH(F$1,Districts,0))*'Blend Sheet'!$AI89)+(INDEX(ItemCosts,MATCH('Blend Sheet'!$AJ$4,ItemNum,0),MATCH(F$1,Districts,0))*'Blend Sheet'!$AJ89)+(INDEX(ItemCosts,MATCH('Blend Sheet'!$AK$4,ItemNum,0),MATCH(F$1,Districts,0))*'Blend Sheet'!$AK89)+(INDEX(ItemCosts,MATCH('Blend Sheet'!$AL$4,ItemNum,0),MATCH(F$1,Districts,0))*'Blend Sheet'!$AL89)+(INDEX(ItemCosts,MATCH('Blend Sheet'!$AM$4,ItemNum,0),MATCH(F$1,Districts,0))*'Blend Sheet'!$AM89)+(INDEX(ItemCosts,MATCH('Blend Sheet'!$AN$4,ItemNum,0),MATCH(F$1,Districts,0))*'Blend Sheet'!$AN89)+(INDEX(ItemCosts,MATCH('Blend Sheet'!$AO$4,ItemNum,0),MATCH(F$1,Districts,0))*'Blend Sheet'!$AO89)+(INDEX(ItemCosts,MATCH('Blend Sheet'!$AP$4,ItemNum,0),MATCH(F$1,Districts,0))*'Blend Sheet'!$AP89)+(INDEX(ItemCosts,MATCH('Blend Sheet'!$AQ$4,ItemNum,0),MATCH(F$1,Districts,0))*'Blend Sheet'!$AQ89)+(INDEX(ItemCosts,MATCH('Blend Sheet'!$AR$4,ItemNum,0),MATCH(F$1,Districts,0))*'Blend Sheet'!$AR89)+(INDEX(ItemCosts,MATCH('Blend Sheet'!$AS$4,ItemNum,0),MATCH(F$1,Districts,0))*'Blend Sheet'!$AS89)</f>
        <v>#N/A</v>
      </c>
      <c r="G86" s="5" t="e">
        <f>(INDEX(ItemCosts,MATCH('Blend Sheet'!$C$4,ItemNum,0),MATCH(G$1,Districts,0))*'Blend Sheet'!$C89)+(INDEX(ItemCosts,MATCH('Blend Sheet'!$D$4,ItemNum,0),MATCH(G$1,Districts,0))*'Blend Sheet'!$D89)+(INDEX(ItemCosts,MATCH('Blend Sheet'!$E$4,ItemNum,0),MATCH(G$1,Districts,0))*'Blend Sheet'!$E89)+(INDEX(ItemCosts,MATCH('Blend Sheet'!$F$4,ItemNum,0),MATCH(G$1,Districts,0))*'Blend Sheet'!$F89)+(INDEX(ItemCosts,MATCH('Blend Sheet'!$G$4,ItemNum,0),MATCH(G$1,Districts,0))*'Blend Sheet'!$G89)+(INDEX(ItemCosts,MATCH('Blend Sheet'!$H$4,ItemNum,0),MATCH(G$1,Districts,0))*'Blend Sheet'!$H89)+(INDEX(ItemCosts,MATCH('Blend Sheet'!$I$4,ItemNum,0),MATCH(G$1,Districts,0))*'Blend Sheet'!$I89)+(INDEX(ItemCosts,MATCH('Blend Sheet'!$J$4,ItemNum,0),MATCH(G$1,Districts,0))*'Blend Sheet'!$J89)+(INDEX(ItemCosts,MATCH('Blend Sheet'!$K$4,ItemNum,0),MATCH(G$1,Districts,0))*'Blend Sheet'!$K89)+(INDEX(ItemCosts,MATCH('Blend Sheet'!$L$4,ItemNum,0),MATCH(G$1,Districts,0))*'Blend Sheet'!$L89)+(INDEX(ItemCosts,MATCH('Blend Sheet'!$M$4,ItemNum,0),MATCH(G$1,Districts,0))*'Blend Sheet'!$M89)+(INDEX(ItemCosts,MATCH('Blend Sheet'!$N$4,ItemNum,0),MATCH(G$1,Districts,0))*'Blend Sheet'!$N89)+(INDEX(ItemCosts,MATCH('Blend Sheet'!$O$4,ItemNum,0),MATCH(G$1,Districts,0))*'Blend Sheet'!$O89)+(INDEX(ItemCosts,MATCH('Blend Sheet'!$P$4,ItemNum,0),MATCH(G$1,Districts,0))*'Blend Sheet'!$P89)+(INDEX(ItemCosts,MATCH('Blend Sheet'!$Q$4,ItemNum,0),MATCH(G$1,Districts,0))*'Blend Sheet'!$Q89)+(INDEX(ItemCosts,MATCH('Blend Sheet'!$R$4,ItemNum,0),MATCH(G$1,Districts,0))*'Blend Sheet'!$R89)+(INDEX(ItemCosts,MATCH('Blend Sheet'!$S$4,ItemNum,0),MATCH(G$1,Districts,0))*'Blend Sheet'!$S89)+(INDEX(ItemCosts,MATCH('Blend Sheet'!$T$4,ItemNum,0),MATCH(G$1,Districts,0))*'Blend Sheet'!$T89)+(INDEX(ItemCosts,MATCH('Blend Sheet'!$U$4,ItemNum,0),MATCH(G$1,Districts,0))*'Blend Sheet'!$U89)+(INDEX(ItemCosts,MATCH('Blend Sheet'!$V$4,ItemNum,0),MATCH(G$1,Districts,0))*'Blend Sheet'!$V89)+(INDEX(ItemCosts,MATCH('Blend Sheet'!$W$4,ItemNum,0),MATCH(G$1,Districts,0))*'Blend Sheet'!$W89)+(INDEX(ItemCosts,MATCH('Blend Sheet'!$X$4,ItemNum,0),MATCH(G$1,Districts,0))*'Blend Sheet'!$X89)+(INDEX(ItemCosts,MATCH('Blend Sheet'!$Y$4,ItemNum,0),MATCH(G$1,Districts,0))*'Blend Sheet'!$Y89)+(INDEX(ItemCosts,MATCH('Blend Sheet'!$Z$4,ItemNum,0),MATCH(G$1,Districts,0))*'Blend Sheet'!$Z89)+(INDEX(ItemCosts,MATCH('Blend Sheet'!$AA$4,ItemNum,0),MATCH(G$1,Districts,0))*'Blend Sheet'!$AA89)+(INDEX(ItemCosts,MATCH('Blend Sheet'!$AB$4,ItemNum,0),MATCH(G$1,Districts,0))*'Blend Sheet'!$AB89)+(INDEX(ItemCosts,MATCH('Blend Sheet'!$AC$4,ItemNum,0),MATCH(G$1,Districts,0))*'Blend Sheet'!$AC89)+(INDEX(ItemCosts,MATCH('Blend Sheet'!$AD$4,ItemNum,0),MATCH(G$1,Districts,0))*'Blend Sheet'!$AD89)+(INDEX(ItemCosts,MATCH('Blend Sheet'!$AE$4,ItemNum,0),MATCH(G$1,Districts,0))*'Blend Sheet'!$AE89)+(INDEX(ItemCosts,MATCH('Blend Sheet'!$AF$4,ItemNum,0),MATCH(G$1,Districts,0))*'Blend Sheet'!$AF89)+(INDEX(ItemCosts,MATCH('Blend Sheet'!$AG$4,ItemNum,0),MATCH(G$1,Districts,0))*'Blend Sheet'!$AG89)+(INDEX(ItemCosts,MATCH('Blend Sheet'!$AH$4,ItemNum,0),MATCH(G$1,Districts,0))*'Blend Sheet'!$AH89)+(INDEX(ItemCosts,MATCH('Blend Sheet'!$AI$4,ItemNum,0),MATCH(G$1,Districts,0))*'Blend Sheet'!$AI89)+(INDEX(ItemCosts,MATCH('Blend Sheet'!$AJ$4,ItemNum,0),MATCH(G$1,Districts,0))*'Blend Sheet'!$AJ89)+(INDEX(ItemCosts,MATCH('Blend Sheet'!$AK$4,ItemNum,0),MATCH(G$1,Districts,0))*'Blend Sheet'!$AK89)+(INDEX(ItemCosts,MATCH('Blend Sheet'!$AL$4,ItemNum,0),MATCH(G$1,Districts,0))*'Blend Sheet'!$AL89)+(INDEX(ItemCosts,MATCH('Blend Sheet'!$AM$4,ItemNum,0),MATCH(G$1,Districts,0))*'Blend Sheet'!$AM89)+(INDEX(ItemCosts,MATCH('Blend Sheet'!$AN$4,ItemNum,0),MATCH(G$1,Districts,0))*'Blend Sheet'!$AN89)+(INDEX(ItemCosts,MATCH('Blend Sheet'!$AO$4,ItemNum,0),MATCH(G$1,Districts,0))*'Blend Sheet'!$AO89)+(INDEX(ItemCosts,MATCH('Blend Sheet'!$AP$4,ItemNum,0),MATCH(G$1,Districts,0))*'Blend Sheet'!$AP89)+(INDEX(ItemCosts,MATCH('Blend Sheet'!$AQ$4,ItemNum,0),MATCH(G$1,Districts,0))*'Blend Sheet'!$AQ89)+(INDEX(ItemCosts,MATCH('Blend Sheet'!$AR$4,ItemNum,0),MATCH(G$1,Districts,0))*'Blend Sheet'!$AR89)+(INDEX(ItemCosts,MATCH('Blend Sheet'!$AS$4,ItemNum,0),MATCH(G$1,Districts,0))*'Blend Sheet'!$AS89)</f>
        <v>#N/A</v>
      </c>
      <c r="H86" s="5" t="e">
        <f>(INDEX(ItemCosts,MATCH('Blend Sheet'!$C$4,ItemNum,0),MATCH(H$1,Districts,0))*'Blend Sheet'!$C89)+(INDEX(ItemCosts,MATCH('Blend Sheet'!$D$4,ItemNum,0),MATCH(H$1,Districts,0))*'Blend Sheet'!$D89)+(INDEX(ItemCosts,MATCH('Blend Sheet'!$E$4,ItemNum,0),MATCH(H$1,Districts,0))*'Blend Sheet'!$E89)+(INDEX(ItemCosts,MATCH('Blend Sheet'!$F$4,ItemNum,0),MATCH(H$1,Districts,0))*'Blend Sheet'!$F89)+(INDEX(ItemCosts,MATCH('Blend Sheet'!$G$4,ItemNum,0),MATCH(H$1,Districts,0))*'Blend Sheet'!$G89)+(INDEX(ItemCosts,MATCH('Blend Sheet'!$H$4,ItemNum,0),MATCH(H$1,Districts,0))*'Blend Sheet'!$H89)+(INDEX(ItemCosts,MATCH('Blend Sheet'!$I$4,ItemNum,0),MATCH(H$1,Districts,0))*'Blend Sheet'!$I89)+(INDEX(ItemCosts,MATCH('Blend Sheet'!$J$4,ItemNum,0),MATCH(H$1,Districts,0))*'Blend Sheet'!$J89)+(INDEX(ItemCosts,MATCH('Blend Sheet'!$K$4,ItemNum,0),MATCH(H$1,Districts,0))*'Blend Sheet'!$K89)+(INDEX(ItemCosts,MATCH('Blend Sheet'!$L$4,ItemNum,0),MATCH(H$1,Districts,0))*'Blend Sheet'!$L89)+(INDEX(ItemCosts,MATCH('Blend Sheet'!$M$4,ItemNum,0),MATCH(H$1,Districts,0))*'Blend Sheet'!$M89)+(INDEX(ItemCosts,MATCH('Blend Sheet'!$N$4,ItemNum,0),MATCH(H$1,Districts,0))*'Blend Sheet'!$N89)+(INDEX(ItemCosts,MATCH('Blend Sheet'!$O$4,ItemNum,0),MATCH(H$1,Districts,0))*'Blend Sheet'!$O89)+(INDEX(ItemCosts,MATCH('Blend Sheet'!$P$4,ItemNum,0),MATCH(H$1,Districts,0))*'Blend Sheet'!$P89)+(INDEX(ItemCosts,MATCH('Blend Sheet'!$Q$4,ItemNum,0),MATCH(H$1,Districts,0))*'Blend Sheet'!$Q89)+(INDEX(ItemCosts,MATCH('Blend Sheet'!$R$4,ItemNum,0),MATCH(H$1,Districts,0))*'Blend Sheet'!$R89)+(INDEX(ItemCosts,MATCH('Blend Sheet'!$S$4,ItemNum,0),MATCH(H$1,Districts,0))*'Blend Sheet'!$S89)+(INDEX(ItemCosts,MATCH('Blend Sheet'!$T$4,ItemNum,0),MATCH(H$1,Districts,0))*'Blend Sheet'!$T89)+(INDEX(ItemCosts,MATCH('Blend Sheet'!$U$4,ItemNum,0),MATCH(H$1,Districts,0))*'Blend Sheet'!$U89)+(INDEX(ItemCosts,MATCH('Blend Sheet'!$V$4,ItemNum,0),MATCH(H$1,Districts,0))*'Blend Sheet'!$V89)+(INDEX(ItemCosts,MATCH('Blend Sheet'!$W$4,ItemNum,0),MATCH(H$1,Districts,0))*'Blend Sheet'!$W89)+(INDEX(ItemCosts,MATCH('Blend Sheet'!$X$4,ItemNum,0),MATCH(H$1,Districts,0))*'Blend Sheet'!$X89)+(INDEX(ItemCosts,MATCH('Blend Sheet'!$Y$4,ItemNum,0),MATCH(H$1,Districts,0))*'Blend Sheet'!$Y89)+(INDEX(ItemCosts,MATCH('Blend Sheet'!$Z$4,ItemNum,0),MATCH(H$1,Districts,0))*'Blend Sheet'!$Z89)+(INDEX(ItemCosts,MATCH('Blend Sheet'!$AA$4,ItemNum,0),MATCH(H$1,Districts,0))*'Blend Sheet'!$AA89)+(INDEX(ItemCosts,MATCH('Blend Sheet'!$AB$4,ItemNum,0),MATCH(H$1,Districts,0))*'Blend Sheet'!$AB89)+(INDEX(ItemCosts,MATCH('Blend Sheet'!$AC$4,ItemNum,0),MATCH(H$1,Districts,0))*'Blend Sheet'!$AC89)+(INDEX(ItemCosts,MATCH('Blend Sheet'!$AD$4,ItemNum,0),MATCH(H$1,Districts,0))*'Blend Sheet'!$AD89)+(INDEX(ItemCosts,MATCH('Blend Sheet'!$AE$4,ItemNum,0),MATCH(H$1,Districts,0))*'Blend Sheet'!$AE89)+(INDEX(ItemCosts,MATCH('Blend Sheet'!$AF$4,ItemNum,0),MATCH(H$1,Districts,0))*'Blend Sheet'!$AF89)+(INDEX(ItemCosts,MATCH('Blend Sheet'!$AG$4,ItemNum,0),MATCH(H$1,Districts,0))*'Blend Sheet'!$AG89)+(INDEX(ItemCosts,MATCH('Blend Sheet'!$AH$4,ItemNum,0),MATCH(H$1,Districts,0))*'Blend Sheet'!$AH89)+(INDEX(ItemCosts,MATCH('Blend Sheet'!$AI$4,ItemNum,0),MATCH(H$1,Districts,0))*'Blend Sheet'!$AI89)+(INDEX(ItemCosts,MATCH('Blend Sheet'!$AJ$4,ItemNum,0),MATCH(H$1,Districts,0))*'Blend Sheet'!$AJ89)+(INDEX(ItemCosts,MATCH('Blend Sheet'!$AK$4,ItemNum,0),MATCH(H$1,Districts,0))*'Blend Sheet'!$AK89)+(INDEX(ItemCosts,MATCH('Blend Sheet'!$AL$4,ItemNum,0),MATCH(H$1,Districts,0))*'Blend Sheet'!$AL89)+(INDEX(ItemCosts,MATCH('Blend Sheet'!$AM$4,ItemNum,0),MATCH(H$1,Districts,0))*'Blend Sheet'!$AM89)+(INDEX(ItemCosts,MATCH('Blend Sheet'!$AN$4,ItemNum,0),MATCH(H$1,Districts,0))*'Blend Sheet'!$AN89)+(INDEX(ItemCosts,MATCH('Blend Sheet'!$AO$4,ItemNum,0),MATCH(H$1,Districts,0))*'Blend Sheet'!$AO89)+(INDEX(ItemCosts,MATCH('Blend Sheet'!$AP$4,ItemNum,0),MATCH(H$1,Districts,0))*'Blend Sheet'!$AP89)+(INDEX(ItemCosts,MATCH('Blend Sheet'!$AQ$4,ItemNum,0),MATCH(H$1,Districts,0))*'Blend Sheet'!$AQ89)+(INDEX(ItemCosts,MATCH('Blend Sheet'!$AR$4,ItemNum,0),MATCH(H$1,Districts,0))*'Blend Sheet'!$AR89)+(INDEX(ItemCosts,MATCH('Blend Sheet'!$AS$4,ItemNum,0),MATCH(H$1,Districts,0))*'Blend Sheet'!$AS89)</f>
        <v>#N/A</v>
      </c>
      <c r="I86" s="5" t="e">
        <f>(INDEX(ItemCosts,MATCH('Blend Sheet'!$C$4,ItemNum,0),MATCH(I$1,Districts,0))*'Blend Sheet'!$C89)+(INDEX(ItemCosts,MATCH('Blend Sheet'!$D$4,ItemNum,0),MATCH(I$1,Districts,0))*'Blend Sheet'!$D89)+(INDEX(ItemCosts,MATCH('Blend Sheet'!$E$4,ItemNum,0),MATCH(I$1,Districts,0))*'Blend Sheet'!$E89)+(INDEX(ItemCosts,MATCH('Blend Sheet'!$F$4,ItemNum,0),MATCH(I$1,Districts,0))*'Blend Sheet'!$F89)+(INDEX(ItemCosts,MATCH('Blend Sheet'!$G$4,ItemNum,0),MATCH(I$1,Districts,0))*'Blend Sheet'!$G89)+(INDEX(ItemCosts,MATCH('Blend Sheet'!$H$4,ItemNum,0),MATCH(I$1,Districts,0))*'Blend Sheet'!$H89)+(INDEX(ItemCosts,MATCH('Blend Sheet'!$I$4,ItemNum,0),MATCH(I$1,Districts,0))*'Blend Sheet'!$I89)+(INDEX(ItemCosts,MATCH('Blend Sheet'!$J$4,ItemNum,0),MATCH(I$1,Districts,0))*'Blend Sheet'!$J89)+(INDEX(ItemCosts,MATCH('Blend Sheet'!$K$4,ItemNum,0),MATCH(I$1,Districts,0))*'Blend Sheet'!$K89)+(INDEX(ItemCosts,MATCH('Blend Sheet'!$L$4,ItemNum,0),MATCH(I$1,Districts,0))*'Blend Sheet'!$L89)+(INDEX(ItemCosts,MATCH('Blend Sheet'!$M$4,ItemNum,0),MATCH(I$1,Districts,0))*'Blend Sheet'!$M89)+(INDEX(ItemCosts,MATCH('Blend Sheet'!$N$4,ItemNum,0),MATCH(I$1,Districts,0))*'Blend Sheet'!$N89)+(INDEX(ItemCosts,MATCH('Blend Sheet'!$O$4,ItemNum,0),MATCH(I$1,Districts,0))*'Blend Sheet'!$O89)+(INDEX(ItemCosts,MATCH('Blend Sheet'!$P$4,ItemNum,0),MATCH(I$1,Districts,0))*'Blend Sheet'!$P89)+(INDEX(ItemCosts,MATCH('Blend Sheet'!$Q$4,ItemNum,0),MATCH(I$1,Districts,0))*'Blend Sheet'!$Q89)+(INDEX(ItemCosts,MATCH('Blend Sheet'!$R$4,ItemNum,0),MATCH(I$1,Districts,0))*'Blend Sheet'!$R89)+(INDEX(ItemCosts,MATCH('Blend Sheet'!$S$4,ItemNum,0),MATCH(I$1,Districts,0))*'Blend Sheet'!$S89)+(INDEX(ItemCosts,MATCH('Blend Sheet'!$T$4,ItemNum,0),MATCH(I$1,Districts,0))*'Blend Sheet'!$T89)+(INDEX(ItemCosts,MATCH('Blend Sheet'!$U$4,ItemNum,0),MATCH(I$1,Districts,0))*'Blend Sheet'!$U89)+(INDEX(ItemCosts,MATCH('Blend Sheet'!$V$4,ItemNum,0),MATCH(I$1,Districts,0))*'Blend Sheet'!$V89)+(INDEX(ItemCosts,MATCH('Blend Sheet'!$W$4,ItemNum,0),MATCH(I$1,Districts,0))*'Blend Sheet'!$W89)+(INDEX(ItemCosts,MATCH('Blend Sheet'!$X$4,ItemNum,0),MATCH(I$1,Districts,0))*'Blend Sheet'!$X89)+(INDEX(ItemCosts,MATCH('Blend Sheet'!$Y$4,ItemNum,0),MATCH(I$1,Districts,0))*'Blend Sheet'!$Y89)+(INDEX(ItemCosts,MATCH('Blend Sheet'!$Z$4,ItemNum,0),MATCH(I$1,Districts,0))*'Blend Sheet'!$Z89)+(INDEX(ItemCosts,MATCH('Blend Sheet'!$AA$4,ItemNum,0),MATCH(I$1,Districts,0))*'Blend Sheet'!$AA89)+(INDEX(ItemCosts,MATCH('Blend Sheet'!$AB$4,ItemNum,0),MATCH(I$1,Districts,0))*'Blend Sheet'!$AB89)+(INDEX(ItemCosts,MATCH('Blend Sheet'!$AC$4,ItemNum,0),MATCH(I$1,Districts,0))*'Blend Sheet'!$AC89)+(INDEX(ItemCosts,MATCH('Blend Sheet'!$AD$4,ItemNum,0),MATCH(I$1,Districts,0))*'Blend Sheet'!$AD89)+(INDEX(ItemCosts,MATCH('Blend Sheet'!$AE$4,ItemNum,0),MATCH(I$1,Districts,0))*'Blend Sheet'!$AE89)+(INDEX(ItemCosts,MATCH('Blend Sheet'!$AF$4,ItemNum,0),MATCH(I$1,Districts,0))*'Blend Sheet'!$AF89)+(INDEX(ItemCosts,MATCH('Blend Sheet'!$AG$4,ItemNum,0),MATCH(I$1,Districts,0))*'Blend Sheet'!$AG89)+(INDEX(ItemCosts,MATCH('Blend Sheet'!$AH$4,ItemNum,0),MATCH(I$1,Districts,0))*'Blend Sheet'!$AH89)+(INDEX(ItemCosts,MATCH('Blend Sheet'!$AI$4,ItemNum,0),MATCH(I$1,Districts,0))*'Blend Sheet'!$AI89)+(INDEX(ItemCosts,MATCH('Blend Sheet'!$AJ$4,ItemNum,0),MATCH(I$1,Districts,0))*'Blend Sheet'!$AJ89)+(INDEX(ItemCosts,MATCH('Blend Sheet'!$AK$4,ItemNum,0),MATCH(I$1,Districts,0))*'Blend Sheet'!$AK89)+(INDEX(ItemCosts,MATCH('Blend Sheet'!$AL$4,ItemNum,0),MATCH(I$1,Districts,0))*'Blend Sheet'!$AL89)+(INDEX(ItemCosts,MATCH('Blend Sheet'!$AM$4,ItemNum,0),MATCH(I$1,Districts,0))*'Blend Sheet'!$AM89)+(INDEX(ItemCosts,MATCH('Blend Sheet'!$AN$4,ItemNum,0),MATCH(I$1,Districts,0))*'Blend Sheet'!$AN89)+(INDEX(ItemCosts,MATCH('Blend Sheet'!$AO$4,ItemNum,0),MATCH(I$1,Districts,0))*'Blend Sheet'!$AO89)+(INDEX(ItemCosts,MATCH('Blend Sheet'!$AP$4,ItemNum,0),MATCH(I$1,Districts,0))*'Blend Sheet'!$AP89)+(INDEX(ItemCosts,MATCH('Blend Sheet'!$AQ$4,ItemNum,0),MATCH(I$1,Districts,0))*'Blend Sheet'!$AQ89)+(INDEX(ItemCosts,MATCH('Blend Sheet'!$AR$4,ItemNum,0),MATCH(I$1,Districts,0))*'Blend Sheet'!$AR89)+(INDEX(ItemCosts,MATCH('Blend Sheet'!$AS$4,ItemNum,0),MATCH(I$1,Districts,0))*'Blend Sheet'!$AS89)</f>
        <v>#N/A</v>
      </c>
      <c r="J86" s="5" t="e">
        <f>(INDEX(ItemCosts,MATCH('Blend Sheet'!$C$4,ItemNum,0),MATCH(J$1,Districts,0))*'Blend Sheet'!$C89)+(INDEX(ItemCosts,MATCH('Blend Sheet'!$D$4,ItemNum,0),MATCH(J$1,Districts,0))*'Blend Sheet'!$D89)+(INDEX(ItemCosts,MATCH('Blend Sheet'!$E$4,ItemNum,0),MATCH(J$1,Districts,0))*'Blend Sheet'!$E89)+(INDEX(ItemCosts,MATCH('Blend Sheet'!$F$4,ItemNum,0),MATCH(J$1,Districts,0))*'Blend Sheet'!$F89)+(INDEX(ItemCosts,MATCH('Blend Sheet'!$G$4,ItemNum,0),MATCH(J$1,Districts,0))*'Blend Sheet'!$G89)+(INDEX(ItemCosts,MATCH('Blend Sheet'!$H$4,ItemNum,0),MATCH(J$1,Districts,0))*'Blend Sheet'!$H89)+(INDEX(ItemCosts,MATCH('Blend Sheet'!$I$4,ItemNum,0),MATCH(J$1,Districts,0))*'Blend Sheet'!$I89)+(INDEX(ItemCosts,MATCH('Blend Sheet'!$J$4,ItemNum,0),MATCH(J$1,Districts,0))*'Blend Sheet'!$J89)+(INDEX(ItemCosts,MATCH('Blend Sheet'!$K$4,ItemNum,0),MATCH(J$1,Districts,0))*'Blend Sheet'!$K89)+(INDEX(ItemCosts,MATCH('Blend Sheet'!$L$4,ItemNum,0),MATCH(J$1,Districts,0))*'Blend Sheet'!$L89)+(INDEX(ItemCosts,MATCH('Blend Sheet'!$M$4,ItemNum,0),MATCH(J$1,Districts,0))*'Blend Sheet'!$M89)+(INDEX(ItemCosts,MATCH('Blend Sheet'!$N$4,ItemNum,0),MATCH(J$1,Districts,0))*'Blend Sheet'!$N89)+(INDEX(ItemCosts,MATCH('Blend Sheet'!$O$4,ItemNum,0),MATCH(J$1,Districts,0))*'Blend Sheet'!$O89)+(INDEX(ItemCosts,MATCH('Blend Sheet'!$P$4,ItemNum,0),MATCH(J$1,Districts,0))*'Blend Sheet'!$P89)+(INDEX(ItemCosts,MATCH('Blend Sheet'!$Q$4,ItemNum,0),MATCH(J$1,Districts,0))*'Blend Sheet'!$Q89)+(INDEX(ItemCosts,MATCH('Blend Sheet'!$R$4,ItemNum,0),MATCH(J$1,Districts,0))*'Blend Sheet'!$R89)+(INDEX(ItemCosts,MATCH('Blend Sheet'!$S$4,ItemNum,0),MATCH(J$1,Districts,0))*'Blend Sheet'!$S89)+(INDEX(ItemCosts,MATCH('Blend Sheet'!$T$4,ItemNum,0),MATCH(J$1,Districts,0))*'Blend Sheet'!$T89)+(INDEX(ItemCosts,MATCH('Blend Sheet'!$U$4,ItemNum,0),MATCH(J$1,Districts,0))*'Blend Sheet'!$U89)+(INDEX(ItemCosts,MATCH('Blend Sheet'!$V$4,ItemNum,0),MATCH(J$1,Districts,0))*'Blend Sheet'!$V89)+(INDEX(ItemCosts,MATCH('Blend Sheet'!$W$4,ItemNum,0),MATCH(J$1,Districts,0))*'Blend Sheet'!$W89)+(INDEX(ItemCosts,MATCH('Blend Sheet'!$X$4,ItemNum,0),MATCH(J$1,Districts,0))*'Blend Sheet'!$X89)+(INDEX(ItemCosts,MATCH('Blend Sheet'!$Y$4,ItemNum,0),MATCH(J$1,Districts,0))*'Blend Sheet'!$Y89)+(INDEX(ItemCosts,MATCH('Blend Sheet'!$Z$4,ItemNum,0),MATCH(J$1,Districts,0))*'Blend Sheet'!$Z89)+(INDEX(ItemCosts,MATCH('Blend Sheet'!$AA$4,ItemNum,0),MATCH(J$1,Districts,0))*'Blend Sheet'!$AA89)+(INDEX(ItemCosts,MATCH('Blend Sheet'!$AB$4,ItemNum,0),MATCH(J$1,Districts,0))*'Blend Sheet'!$AB89)+(INDEX(ItemCosts,MATCH('Blend Sheet'!$AC$4,ItemNum,0),MATCH(J$1,Districts,0))*'Blend Sheet'!$AC89)+(INDEX(ItemCosts,MATCH('Blend Sheet'!$AD$4,ItemNum,0),MATCH(J$1,Districts,0))*'Blend Sheet'!$AD89)+(INDEX(ItemCosts,MATCH('Blend Sheet'!$AE$4,ItemNum,0),MATCH(J$1,Districts,0))*'Blend Sheet'!$AE89)+(INDEX(ItemCosts,MATCH('Blend Sheet'!$AF$4,ItemNum,0),MATCH(J$1,Districts,0))*'Blend Sheet'!$AF89)+(INDEX(ItemCosts,MATCH('Blend Sheet'!$AG$4,ItemNum,0),MATCH(J$1,Districts,0))*'Blend Sheet'!$AG89)+(INDEX(ItemCosts,MATCH('Blend Sheet'!$AH$4,ItemNum,0),MATCH(J$1,Districts,0))*'Blend Sheet'!$AH89)+(INDEX(ItemCosts,MATCH('Blend Sheet'!$AI$4,ItemNum,0),MATCH(J$1,Districts,0))*'Blend Sheet'!$AI89)+(INDEX(ItemCosts,MATCH('Blend Sheet'!$AJ$4,ItemNum,0),MATCH(J$1,Districts,0))*'Blend Sheet'!$AJ89)+(INDEX(ItemCosts,MATCH('Blend Sheet'!$AK$4,ItemNum,0),MATCH(J$1,Districts,0))*'Blend Sheet'!$AK89)+(INDEX(ItemCosts,MATCH('Blend Sheet'!$AL$4,ItemNum,0),MATCH(J$1,Districts,0))*'Blend Sheet'!$AL89)+(INDEX(ItemCosts,MATCH('Blend Sheet'!$AM$4,ItemNum,0),MATCH(J$1,Districts,0))*'Blend Sheet'!$AM89)+(INDEX(ItemCosts,MATCH('Blend Sheet'!$AN$4,ItemNum,0),MATCH(J$1,Districts,0))*'Blend Sheet'!$AN89)+(INDEX(ItemCosts,MATCH('Blend Sheet'!$AO$4,ItemNum,0),MATCH(J$1,Districts,0))*'Blend Sheet'!$AO89)+(INDEX(ItemCosts,MATCH('Blend Sheet'!$AP$4,ItemNum,0),MATCH(J$1,Districts,0))*'Blend Sheet'!$AP89)+(INDEX(ItemCosts,MATCH('Blend Sheet'!$AQ$4,ItemNum,0),MATCH(J$1,Districts,0))*'Blend Sheet'!$AQ89)+(INDEX(ItemCosts,MATCH('Blend Sheet'!$AR$4,ItemNum,0),MATCH(J$1,Districts,0))*'Blend Sheet'!$AR89)+(INDEX(ItemCosts,MATCH('Blend Sheet'!$AS$4,ItemNum,0),MATCH(J$1,Districts,0))*'Blend Sheet'!$AS89)</f>
        <v>#N/A</v>
      </c>
      <c r="K86" s="5" t="e">
        <f>(INDEX(ItemCosts,MATCH('Blend Sheet'!$C$4,ItemNum,0),MATCH(K$1,Districts,0))*'Blend Sheet'!$C89)+(INDEX(ItemCosts,MATCH('Blend Sheet'!$D$4,ItemNum,0),MATCH(K$1,Districts,0))*'Blend Sheet'!$D89)+(INDEX(ItemCosts,MATCH('Blend Sheet'!$E$4,ItemNum,0),MATCH(K$1,Districts,0))*'Blend Sheet'!$E89)+(INDEX(ItemCosts,MATCH('Blend Sheet'!$F$4,ItemNum,0),MATCH(K$1,Districts,0))*'Blend Sheet'!$F89)+(INDEX(ItemCosts,MATCH('Blend Sheet'!$G$4,ItemNum,0),MATCH(K$1,Districts,0))*'Blend Sheet'!$G89)+(INDEX(ItemCosts,MATCH('Blend Sheet'!$H$4,ItemNum,0),MATCH(K$1,Districts,0))*'Blend Sheet'!$H89)+(INDEX(ItemCosts,MATCH('Blend Sheet'!$I$4,ItemNum,0),MATCH(K$1,Districts,0))*'Blend Sheet'!$I89)+(INDEX(ItemCosts,MATCH('Blend Sheet'!$J$4,ItemNum,0),MATCH(K$1,Districts,0))*'Blend Sheet'!$J89)+(INDEX(ItemCosts,MATCH('Blend Sheet'!$K$4,ItemNum,0),MATCH(K$1,Districts,0))*'Blend Sheet'!$K89)+(INDEX(ItemCosts,MATCH('Blend Sheet'!$L$4,ItemNum,0),MATCH(K$1,Districts,0))*'Blend Sheet'!$L89)+(INDEX(ItemCosts,MATCH('Blend Sheet'!$M$4,ItemNum,0),MATCH(K$1,Districts,0))*'Blend Sheet'!$M89)+(INDEX(ItemCosts,MATCH('Blend Sheet'!$N$4,ItemNum,0),MATCH(K$1,Districts,0))*'Blend Sheet'!$N89)+(INDEX(ItemCosts,MATCH('Blend Sheet'!$O$4,ItemNum,0),MATCH(K$1,Districts,0))*'Blend Sheet'!$O89)+(INDEX(ItemCosts,MATCH('Blend Sheet'!$P$4,ItemNum,0),MATCH(K$1,Districts,0))*'Blend Sheet'!$P89)+(INDEX(ItemCosts,MATCH('Blend Sheet'!$Q$4,ItemNum,0),MATCH(K$1,Districts,0))*'Blend Sheet'!$Q89)+(INDEX(ItemCosts,MATCH('Blend Sheet'!$R$4,ItemNum,0),MATCH(K$1,Districts,0))*'Blend Sheet'!$R89)+(INDEX(ItemCosts,MATCH('Blend Sheet'!$S$4,ItemNum,0),MATCH(K$1,Districts,0))*'Blend Sheet'!$S89)+(INDEX(ItemCosts,MATCH('Blend Sheet'!$T$4,ItemNum,0),MATCH(K$1,Districts,0))*'Blend Sheet'!$T89)+(INDEX(ItemCosts,MATCH('Blend Sheet'!$U$4,ItemNum,0),MATCH(K$1,Districts,0))*'Blend Sheet'!$U89)+(INDEX(ItemCosts,MATCH('Blend Sheet'!$V$4,ItemNum,0),MATCH(K$1,Districts,0))*'Blend Sheet'!$V89)+(INDEX(ItemCosts,MATCH('Blend Sheet'!$W$4,ItemNum,0),MATCH(K$1,Districts,0))*'Blend Sheet'!$W89)+(INDEX(ItemCosts,MATCH('Blend Sheet'!$X$4,ItemNum,0),MATCH(K$1,Districts,0))*'Blend Sheet'!$X89)+(INDEX(ItemCosts,MATCH('Blend Sheet'!$Y$4,ItemNum,0),MATCH(K$1,Districts,0))*'Blend Sheet'!$Y89)+(INDEX(ItemCosts,MATCH('Blend Sheet'!$Z$4,ItemNum,0),MATCH(K$1,Districts,0))*'Blend Sheet'!$Z89)+(INDEX(ItemCosts,MATCH('Blend Sheet'!$AA$4,ItemNum,0),MATCH(K$1,Districts,0))*'Blend Sheet'!$AA89)+(INDEX(ItemCosts,MATCH('Blend Sheet'!$AB$4,ItemNum,0),MATCH(K$1,Districts,0))*'Blend Sheet'!$AB89)+(INDEX(ItemCosts,MATCH('Blend Sheet'!$AC$4,ItemNum,0),MATCH(K$1,Districts,0))*'Blend Sheet'!$AC89)+(INDEX(ItemCosts,MATCH('Blend Sheet'!$AD$4,ItemNum,0),MATCH(K$1,Districts,0))*'Blend Sheet'!$AD89)+(INDEX(ItemCosts,MATCH('Blend Sheet'!$AE$4,ItemNum,0),MATCH(K$1,Districts,0))*'Blend Sheet'!$AE89)+(INDEX(ItemCosts,MATCH('Blend Sheet'!$AF$4,ItemNum,0),MATCH(K$1,Districts,0))*'Blend Sheet'!$AF89)+(INDEX(ItemCosts,MATCH('Blend Sheet'!$AG$4,ItemNum,0),MATCH(K$1,Districts,0))*'Blend Sheet'!$AG89)+(INDEX(ItemCosts,MATCH('Blend Sheet'!$AH$4,ItemNum,0),MATCH(K$1,Districts,0))*'Blend Sheet'!$AH89)+(INDEX(ItemCosts,MATCH('Blend Sheet'!$AI$4,ItemNum,0),MATCH(K$1,Districts,0))*'Blend Sheet'!$AI89)+(INDEX(ItemCosts,MATCH('Blend Sheet'!$AJ$4,ItemNum,0),MATCH(K$1,Districts,0))*'Blend Sheet'!$AJ89)+(INDEX(ItemCosts,MATCH('Blend Sheet'!$AK$4,ItemNum,0),MATCH(K$1,Districts,0))*'Blend Sheet'!$AK89)+(INDEX(ItemCosts,MATCH('Blend Sheet'!$AL$4,ItemNum,0),MATCH(K$1,Districts,0))*'Blend Sheet'!$AL89)+(INDEX(ItemCosts,MATCH('Blend Sheet'!$AM$4,ItemNum,0),MATCH(K$1,Districts,0))*'Blend Sheet'!$AM89)+(INDEX(ItemCosts,MATCH('Blend Sheet'!$AN$4,ItemNum,0),MATCH(K$1,Districts,0))*'Blend Sheet'!$AN89)+(INDEX(ItemCosts,MATCH('Blend Sheet'!$AO$4,ItemNum,0),MATCH(K$1,Districts,0))*'Blend Sheet'!$AO89)+(INDEX(ItemCosts,MATCH('Blend Sheet'!$AP$4,ItemNum,0),MATCH(K$1,Districts,0))*'Blend Sheet'!$AP89)+(INDEX(ItemCosts,MATCH('Blend Sheet'!$AQ$4,ItemNum,0),MATCH(K$1,Districts,0))*'Blend Sheet'!$AQ89)+(INDEX(ItemCosts,MATCH('Blend Sheet'!$AR$4,ItemNum,0),MATCH(K$1,Districts,0))*'Blend Sheet'!$AR89)+(INDEX(ItemCosts,MATCH('Blend Sheet'!$AS$4,ItemNum,0),MATCH(K$1,Districts,0))*'Blend Sheet'!$AS89)</f>
        <v>#N/A</v>
      </c>
      <c r="L86" s="5" t="e">
        <f>(INDEX(ItemCosts,MATCH('Blend Sheet'!$C$4,ItemNum,0),MATCH(L$1,Districts,0))*'Blend Sheet'!$C89)+(INDEX(ItemCosts,MATCH('Blend Sheet'!$D$4,ItemNum,0),MATCH(L$1,Districts,0))*'Blend Sheet'!$D89)+(INDEX(ItemCosts,MATCH('Blend Sheet'!$E$4,ItemNum,0),MATCH(L$1,Districts,0))*'Blend Sheet'!$E89)+(INDEX(ItemCosts,MATCH('Blend Sheet'!$F$4,ItemNum,0),MATCH(L$1,Districts,0))*'Blend Sheet'!$F89)+(INDEX(ItemCosts,MATCH('Blend Sheet'!$G$4,ItemNum,0),MATCH(L$1,Districts,0))*'Blend Sheet'!$G89)+(INDEX(ItemCosts,MATCH('Blend Sheet'!$H$4,ItemNum,0),MATCH(L$1,Districts,0))*'Blend Sheet'!$H89)+(INDEX(ItemCosts,MATCH('Blend Sheet'!$I$4,ItemNum,0),MATCH(L$1,Districts,0))*'Blend Sheet'!$I89)+(INDEX(ItemCosts,MATCH('Blend Sheet'!$J$4,ItemNum,0),MATCH(L$1,Districts,0))*'Blend Sheet'!$J89)+(INDEX(ItemCosts,MATCH('Blend Sheet'!$K$4,ItemNum,0),MATCH(L$1,Districts,0))*'Blend Sheet'!$K89)+(INDEX(ItemCosts,MATCH('Blend Sheet'!$L$4,ItemNum,0),MATCH(L$1,Districts,0))*'Blend Sheet'!$L89)+(INDEX(ItemCosts,MATCH('Blend Sheet'!$M$4,ItemNum,0),MATCH(L$1,Districts,0))*'Blend Sheet'!$M89)+(INDEX(ItemCosts,MATCH('Blend Sheet'!$N$4,ItemNum,0),MATCH(L$1,Districts,0))*'Blend Sheet'!$N89)+(INDEX(ItemCosts,MATCH('Blend Sheet'!$O$4,ItemNum,0),MATCH(L$1,Districts,0))*'Blend Sheet'!$O89)+(INDEX(ItemCosts,MATCH('Blend Sheet'!$P$4,ItemNum,0),MATCH(L$1,Districts,0))*'Blend Sheet'!$P89)+(INDEX(ItemCosts,MATCH('Blend Sheet'!$Q$4,ItemNum,0),MATCH(L$1,Districts,0))*'Blend Sheet'!$Q89)+(INDEX(ItemCosts,MATCH('Blend Sheet'!$R$4,ItemNum,0),MATCH(L$1,Districts,0))*'Blend Sheet'!$R89)+(INDEX(ItemCosts,MATCH('Blend Sheet'!$S$4,ItemNum,0),MATCH(L$1,Districts,0))*'Blend Sheet'!$S89)+(INDEX(ItemCosts,MATCH('Blend Sheet'!$T$4,ItemNum,0),MATCH(L$1,Districts,0))*'Blend Sheet'!$T89)+(INDEX(ItemCosts,MATCH('Blend Sheet'!$U$4,ItemNum,0),MATCH(L$1,Districts,0))*'Blend Sheet'!$U89)+(INDEX(ItemCosts,MATCH('Blend Sheet'!$V$4,ItemNum,0),MATCH(L$1,Districts,0))*'Blend Sheet'!$V89)+(INDEX(ItemCosts,MATCH('Blend Sheet'!$W$4,ItemNum,0),MATCH(L$1,Districts,0))*'Blend Sheet'!$W89)+(INDEX(ItemCosts,MATCH('Blend Sheet'!$X$4,ItemNum,0),MATCH(L$1,Districts,0))*'Blend Sheet'!$X89)+(INDEX(ItemCosts,MATCH('Blend Sheet'!$Y$4,ItemNum,0),MATCH(L$1,Districts,0))*'Blend Sheet'!$Y89)+(INDEX(ItemCosts,MATCH('Blend Sheet'!$Z$4,ItemNum,0),MATCH(L$1,Districts,0))*'Blend Sheet'!$Z89)+(INDEX(ItemCosts,MATCH('Blend Sheet'!$AA$4,ItemNum,0),MATCH(L$1,Districts,0))*'Blend Sheet'!$AA89)+(INDEX(ItemCosts,MATCH('Blend Sheet'!$AB$4,ItemNum,0),MATCH(L$1,Districts,0))*'Blend Sheet'!$AB89)+(INDEX(ItemCosts,MATCH('Blend Sheet'!$AC$4,ItemNum,0),MATCH(L$1,Districts,0))*'Blend Sheet'!$AC89)+(INDEX(ItemCosts,MATCH('Blend Sheet'!$AD$4,ItemNum,0),MATCH(L$1,Districts,0))*'Blend Sheet'!$AD89)+(INDEX(ItemCosts,MATCH('Blend Sheet'!$AE$4,ItemNum,0),MATCH(L$1,Districts,0))*'Blend Sheet'!$AE89)+(INDEX(ItemCosts,MATCH('Blend Sheet'!$AF$4,ItemNum,0),MATCH(L$1,Districts,0))*'Blend Sheet'!$AF89)+(INDEX(ItemCosts,MATCH('Blend Sheet'!$AG$4,ItemNum,0),MATCH(L$1,Districts,0))*'Blend Sheet'!$AG89)+(INDEX(ItemCosts,MATCH('Blend Sheet'!$AH$4,ItemNum,0),MATCH(L$1,Districts,0))*'Blend Sheet'!$AH89)+(INDEX(ItemCosts,MATCH('Blend Sheet'!$AI$4,ItemNum,0),MATCH(L$1,Districts,0))*'Blend Sheet'!$AI89)+(INDEX(ItemCosts,MATCH('Blend Sheet'!$AJ$4,ItemNum,0),MATCH(L$1,Districts,0))*'Blend Sheet'!$AJ89)+(INDEX(ItemCosts,MATCH('Blend Sheet'!$AK$4,ItemNum,0),MATCH(L$1,Districts,0))*'Blend Sheet'!$AK89)+(INDEX(ItemCosts,MATCH('Blend Sheet'!$AL$4,ItemNum,0),MATCH(L$1,Districts,0))*'Blend Sheet'!$AL89)+(INDEX(ItemCosts,MATCH('Blend Sheet'!$AM$4,ItemNum,0),MATCH(L$1,Districts,0))*'Blend Sheet'!$AM89)+(INDEX(ItemCosts,MATCH('Blend Sheet'!$AN$4,ItemNum,0),MATCH(L$1,Districts,0))*'Blend Sheet'!$AN89)+(INDEX(ItemCosts,MATCH('Blend Sheet'!$AO$4,ItemNum,0),MATCH(L$1,Districts,0))*'Blend Sheet'!$AO89)+(INDEX(ItemCosts,MATCH('Blend Sheet'!$AP$4,ItemNum,0),MATCH(L$1,Districts,0))*'Blend Sheet'!$AP89)+(INDEX(ItemCosts,MATCH('Blend Sheet'!$AQ$4,ItemNum,0),MATCH(L$1,Districts,0))*'Blend Sheet'!$AQ89)+(INDEX(ItemCosts,MATCH('Blend Sheet'!$AR$4,ItemNum,0),MATCH(L$1,Districts,0))*'Blend Sheet'!$AR89)+(INDEX(ItemCosts,MATCH('Blend Sheet'!$AS$4,ItemNum,0),MATCH(L$1,Districts,0))*'Blend Sheet'!$AS89)</f>
        <v>#N/A</v>
      </c>
      <c r="M86" s="191"/>
      <c r="N86" s="34" t="e">
        <f>D86/'Blend Sheet'!$BA89</f>
        <v>#N/A</v>
      </c>
      <c r="O86" s="34" t="e">
        <f>E86/'Blend Sheet'!$BA89</f>
        <v>#N/A</v>
      </c>
      <c r="P86" s="34" t="e">
        <f>G86/'Blend Sheet'!$BA89</f>
        <v>#N/A</v>
      </c>
      <c r="Q86" s="34" t="e">
        <f>H86/'Blend Sheet'!$BA89</f>
        <v>#N/A</v>
      </c>
      <c r="R86" s="34" t="e">
        <f>I86/'Blend Sheet'!$BA89</f>
        <v>#N/A</v>
      </c>
      <c r="S86" s="34" t="e">
        <f>J86/'Blend Sheet'!$BA89</f>
        <v>#N/A</v>
      </c>
      <c r="T86" s="34" t="e">
        <f>K86/'Blend Sheet'!$BA89</f>
        <v>#N/A</v>
      </c>
      <c r="U86" s="34" t="e">
        <f>L86/'Blend Sheet'!$BA89</f>
        <v>#N/A</v>
      </c>
    </row>
    <row r="87" spans="1:21" x14ac:dyDescent="0.25">
      <c r="A87" t="str">
        <f>'Blend Sheet'!A90</f>
        <v>THERMAmix EC</v>
      </c>
      <c r="B87" s="5" t="e">
        <f>(INDEX(ItemCosts,MATCH('Blend Sheet'!$C$4,ItemNum,0),MATCH(B$1,Districts,0))*'Blend Sheet'!$C90)+(INDEX(ItemCosts,MATCH('Blend Sheet'!$D$4,ItemNum,0),MATCH(B$1,Districts,0))*'Blend Sheet'!$D90)+(INDEX(ItemCosts,MATCH('Blend Sheet'!$E$4,ItemNum,0),MATCH(B$1,Districts,0))*'Blend Sheet'!$E90)+(INDEX(ItemCosts,MATCH('Blend Sheet'!$F$4,ItemNum,0),MATCH(B$1,Districts,0))*'Blend Sheet'!$F90)+(INDEX(ItemCosts,MATCH('Blend Sheet'!$G$4,ItemNum,0),MATCH(B$1,Districts,0))*'Blend Sheet'!$G90)+(INDEX(ItemCosts,MATCH('Blend Sheet'!$H$4,ItemNum,0),MATCH(B$1,Districts,0))*'Blend Sheet'!$H90)+(INDEX(ItemCosts,MATCH('Blend Sheet'!$I$4,ItemNum,0),MATCH(B$1,Districts,0))*'Blend Sheet'!$I90)+(INDEX(ItemCosts,MATCH('Blend Sheet'!$J$4,ItemNum,0),MATCH(B$1,Districts,0))*'Blend Sheet'!$J90)+(INDEX(ItemCosts,MATCH('Blend Sheet'!$K$4,ItemNum,0),MATCH(B$1,Districts,0))*'Blend Sheet'!$K90)+(INDEX(ItemCosts,MATCH('Blend Sheet'!$L$4,ItemNum,0),MATCH(B$1,Districts,0))*'Blend Sheet'!$L90)+(INDEX(ItemCosts,MATCH('Blend Sheet'!$M$4,ItemNum,0),MATCH(B$1,Districts,0))*'Blend Sheet'!$M90)+(INDEX(ItemCosts,MATCH('Blend Sheet'!$N$4,ItemNum,0),MATCH(B$1,Districts,0))*'Blend Sheet'!$N90)+(INDEX(ItemCosts,MATCH('Blend Sheet'!$O$4,ItemNum,0),MATCH(B$1,Districts,0))*'Blend Sheet'!$O90)+(INDEX(ItemCosts,MATCH('Blend Sheet'!$P$4,ItemNum,0),MATCH(B$1,Districts,0))*'Blend Sheet'!$P90)+(INDEX(ItemCosts,MATCH('Blend Sheet'!$Q$4,ItemNum,0),MATCH(B$1,Districts,0))*'Blend Sheet'!$Q90)+(INDEX(ItemCosts,MATCH('Blend Sheet'!$R$4,ItemNum,0),MATCH(B$1,Districts,0))*'Blend Sheet'!$R90)+(INDEX(ItemCosts,MATCH('Blend Sheet'!$S$4,ItemNum,0),MATCH(B$1,Districts,0))*'Blend Sheet'!$S90)+(INDEX(ItemCosts,MATCH('Blend Sheet'!$T$4,ItemNum,0),MATCH(B$1,Districts,0))*'Blend Sheet'!$T90)+(INDEX(ItemCosts,MATCH('Blend Sheet'!$U$4,ItemNum,0),MATCH(B$1,Districts,0))*'Blend Sheet'!$U90)+(INDEX(ItemCosts,MATCH('Blend Sheet'!$V$4,ItemNum,0),MATCH(B$1,Districts,0))*'Blend Sheet'!$V90)+(INDEX(ItemCosts,MATCH('Blend Sheet'!$W$4,ItemNum,0),MATCH(B$1,Districts,0))*'Blend Sheet'!$W90)+(INDEX(ItemCosts,MATCH('Blend Sheet'!$X$4,ItemNum,0),MATCH(B$1,Districts,0))*'Blend Sheet'!$X90)+(INDEX(ItemCosts,MATCH('Blend Sheet'!$Y$4,ItemNum,0),MATCH(B$1,Districts,0))*'Blend Sheet'!$Y90)+(INDEX(ItemCosts,MATCH('Blend Sheet'!$Z$4,ItemNum,0),MATCH(B$1,Districts,0))*'Blend Sheet'!$Z90)+(INDEX(ItemCosts,MATCH('Blend Sheet'!$AA$4,ItemNum,0),MATCH(B$1,Districts,0))*'Blend Sheet'!$AA90)+(INDEX(ItemCosts,MATCH('Blend Sheet'!$AB$4,ItemNum,0),MATCH(B$1,Districts,0))*'Blend Sheet'!$AB90)+(INDEX(ItemCosts,MATCH('Blend Sheet'!$AC$4,ItemNum,0),MATCH(B$1,Districts,0))*'Blend Sheet'!$AC90)+(INDEX(ItemCosts,MATCH('Blend Sheet'!$AD$4,ItemNum,0),MATCH(B$1,Districts,0))*'Blend Sheet'!$AD90)+(INDEX(ItemCosts,MATCH('Blend Sheet'!$AE$4,ItemNum,0),MATCH(B$1,Districts,0))*'Blend Sheet'!$AE90)+(INDEX(ItemCosts,MATCH('Blend Sheet'!$AF$4,ItemNum,0),MATCH(B$1,Districts,0))*'Blend Sheet'!$AF90)+(INDEX(ItemCosts,MATCH('Blend Sheet'!$AG$4,ItemNum,0),MATCH(B$1,Districts,0))*'Blend Sheet'!$AG90)+(INDEX(ItemCosts,MATCH('Blend Sheet'!$AH$4,ItemNum,0),MATCH(B$1,Districts,0))*'Blend Sheet'!$AH90)+(INDEX(ItemCosts,MATCH('Blend Sheet'!$AI$4,ItemNum,0),MATCH(B$1,Districts,0))*'Blend Sheet'!$AI90)+(INDEX(ItemCosts,MATCH('Blend Sheet'!$AJ$4,ItemNum,0),MATCH(B$1,Districts,0))*'Blend Sheet'!$AJ90)+(INDEX(ItemCosts,MATCH('Blend Sheet'!$AK$4,ItemNum,0),MATCH(B$1,Districts,0))*'Blend Sheet'!$AK90)+(INDEX(ItemCosts,MATCH('Blend Sheet'!$AL$4,ItemNum,0),MATCH(B$1,Districts,0))*'Blend Sheet'!$AL90)+(INDEX(ItemCosts,MATCH('Blend Sheet'!$AM$4,ItemNum,0),MATCH(B$1,Districts,0))*'Blend Sheet'!$AM90)+(INDEX(ItemCosts,MATCH('Blend Sheet'!$AN$4,ItemNum,0),MATCH(B$1,Districts,0))*'Blend Sheet'!$AN90)+(INDEX(ItemCosts,MATCH('Blend Sheet'!$AO$4,ItemNum,0),MATCH(B$1,Districts,0))*'Blend Sheet'!$AO90)+(INDEX(ItemCosts,MATCH('Blend Sheet'!$AP$4,ItemNum,0),MATCH(B$1,Districts,0))*'Blend Sheet'!$AP90)+(INDEX(ItemCosts,MATCH('Blend Sheet'!$AQ$4,ItemNum,0),MATCH(B$1,Districts,0))*'Blend Sheet'!$AQ90)+(INDEX(ItemCosts,MATCH('Blend Sheet'!$AR$4,ItemNum,0),MATCH(B$1,Districts,0))*'Blend Sheet'!$AR90)+(INDEX(ItemCosts,MATCH('Blend Sheet'!$AS$4,ItemNum,0),MATCH(B$1,Districts,0))*'Blend Sheet'!$AS90)</f>
        <v>#N/A</v>
      </c>
      <c r="C87" s="5" t="e">
        <f>(INDEX(ItemCosts,MATCH('Blend Sheet'!$C$4,ItemNum,0),MATCH(C$1,Districts,0))*'Blend Sheet'!$C90)+(INDEX(ItemCosts,MATCH('Blend Sheet'!$D$4,ItemNum,0),MATCH(C$1,Districts,0))*'Blend Sheet'!$D90)+(INDEX(ItemCosts,MATCH('Blend Sheet'!$E$4,ItemNum,0),MATCH(C$1,Districts,0))*'Blend Sheet'!$E90)+(INDEX(ItemCosts,MATCH('Blend Sheet'!$F$4,ItemNum,0),MATCH(C$1,Districts,0))*'Blend Sheet'!$F90)+(INDEX(ItemCosts,MATCH('Blend Sheet'!$G$4,ItemNum,0),MATCH(C$1,Districts,0))*'Blend Sheet'!$G90)+(INDEX(ItemCosts,MATCH('Blend Sheet'!$H$4,ItemNum,0),MATCH(C$1,Districts,0))*'Blend Sheet'!$H90)+(INDEX(ItemCosts,MATCH('Blend Sheet'!$I$4,ItemNum,0),MATCH(C$1,Districts,0))*'Blend Sheet'!$I90)+(INDEX(ItemCosts,MATCH('Blend Sheet'!$J$4,ItemNum,0),MATCH(C$1,Districts,0))*'Blend Sheet'!$J90)+(INDEX(ItemCosts,MATCH('Blend Sheet'!$K$4,ItemNum,0),MATCH(C$1,Districts,0))*'Blend Sheet'!$K90)+(INDEX(ItemCosts,MATCH('Blend Sheet'!$L$4,ItemNum,0),MATCH(C$1,Districts,0))*'Blend Sheet'!$L90)+(INDEX(ItemCosts,MATCH('Blend Sheet'!$M$4,ItemNum,0),MATCH(C$1,Districts,0))*'Blend Sheet'!$M90)+(INDEX(ItemCosts,MATCH('Blend Sheet'!$N$4,ItemNum,0),MATCH(C$1,Districts,0))*'Blend Sheet'!$N90)+(INDEX(ItemCosts,MATCH('Blend Sheet'!$O$4,ItemNum,0),MATCH(C$1,Districts,0))*'Blend Sheet'!$O90)+(INDEX(ItemCosts,MATCH('Blend Sheet'!$P$4,ItemNum,0),MATCH(C$1,Districts,0))*'Blend Sheet'!$P90)+(INDEX(ItemCosts,MATCH('Blend Sheet'!$Q$4,ItemNum,0),MATCH(C$1,Districts,0))*'Blend Sheet'!$Q90)+(INDEX(ItemCosts,MATCH('Blend Sheet'!$R$4,ItemNum,0),MATCH(C$1,Districts,0))*'Blend Sheet'!$R90)+(INDEX(ItemCosts,MATCH('Blend Sheet'!$S$4,ItemNum,0),MATCH(C$1,Districts,0))*'Blend Sheet'!$S90)+(INDEX(ItemCosts,MATCH('Blend Sheet'!$T$4,ItemNum,0),MATCH(C$1,Districts,0))*'Blend Sheet'!$T90)+(INDEX(ItemCosts,MATCH('Blend Sheet'!$U$4,ItemNum,0),MATCH(C$1,Districts,0))*'Blend Sheet'!$U90)+(INDEX(ItemCosts,MATCH('Blend Sheet'!$V$4,ItemNum,0),MATCH(C$1,Districts,0))*'Blend Sheet'!$V90)+(INDEX(ItemCosts,MATCH('Blend Sheet'!$W$4,ItemNum,0),MATCH(C$1,Districts,0))*'Blend Sheet'!$W90)+(INDEX(ItemCosts,MATCH('Blend Sheet'!$X$4,ItemNum,0),MATCH(C$1,Districts,0))*'Blend Sheet'!$X90)+(INDEX(ItemCosts,MATCH('Blend Sheet'!$Y$4,ItemNum,0),MATCH(C$1,Districts,0))*'Blend Sheet'!$Y90)+(INDEX(ItemCosts,MATCH('Blend Sheet'!$Z$4,ItemNum,0),MATCH(C$1,Districts,0))*'Blend Sheet'!$Z90)+(INDEX(ItemCosts,MATCH('Blend Sheet'!$AA$4,ItemNum,0),MATCH(C$1,Districts,0))*'Blend Sheet'!$AA90)+(INDEX(ItemCosts,MATCH('Blend Sheet'!$AB$4,ItemNum,0),MATCH(C$1,Districts,0))*'Blend Sheet'!$AB90)+(INDEX(ItemCosts,MATCH('Blend Sheet'!$AC$4,ItemNum,0),MATCH(C$1,Districts,0))*'Blend Sheet'!$AC90)+(INDEX(ItemCosts,MATCH('Blend Sheet'!$AD$4,ItemNum,0),MATCH(C$1,Districts,0))*'Blend Sheet'!$AD90)+(INDEX(ItemCosts,MATCH('Blend Sheet'!$AE$4,ItemNum,0),MATCH(C$1,Districts,0))*'Blend Sheet'!$AE90)+(INDEX(ItemCosts,MATCH('Blend Sheet'!$AF$4,ItemNum,0),MATCH(C$1,Districts,0))*'Blend Sheet'!$AF90)+(INDEX(ItemCosts,MATCH('Blend Sheet'!$AG$4,ItemNum,0),MATCH(C$1,Districts,0))*'Blend Sheet'!$AG90)+(INDEX(ItemCosts,MATCH('Blend Sheet'!$AH$4,ItemNum,0),MATCH(C$1,Districts,0))*'Blend Sheet'!$AH90)+(INDEX(ItemCosts,MATCH('Blend Sheet'!$AI$4,ItemNum,0),MATCH(C$1,Districts,0))*'Blend Sheet'!$AI90)+(INDEX(ItemCosts,MATCH('Blend Sheet'!$AJ$4,ItemNum,0),MATCH(C$1,Districts,0))*'Blend Sheet'!$AJ90)+(INDEX(ItemCosts,MATCH('Blend Sheet'!$AK$4,ItemNum,0),MATCH(C$1,Districts,0))*'Blend Sheet'!$AK90)+(INDEX(ItemCosts,MATCH('Blend Sheet'!$AL$4,ItemNum,0),MATCH(C$1,Districts,0))*'Blend Sheet'!$AL90)+(INDEX(ItemCosts,MATCH('Blend Sheet'!$AM$4,ItemNum,0),MATCH(C$1,Districts,0))*'Blend Sheet'!$AM90)+(INDEX(ItemCosts,MATCH('Blend Sheet'!$AN$4,ItemNum,0),MATCH(C$1,Districts,0))*'Blend Sheet'!$AN90)+(INDEX(ItemCosts,MATCH('Blend Sheet'!$AO$4,ItemNum,0),MATCH(C$1,Districts,0))*'Blend Sheet'!$AO90)+(INDEX(ItemCosts,MATCH('Blend Sheet'!$AP$4,ItemNum,0),MATCH(C$1,Districts,0))*'Blend Sheet'!$AP90)+(INDEX(ItemCosts,MATCH('Blend Sheet'!$AQ$4,ItemNum,0),MATCH(C$1,Districts,0))*'Blend Sheet'!$AQ90)+(INDEX(ItemCosts,MATCH('Blend Sheet'!$AR$4,ItemNum,0),MATCH(C$1,Districts,0))*'Blend Sheet'!$AR90)+(INDEX(ItemCosts,MATCH('Blend Sheet'!$AS$4,ItemNum,0),MATCH(C$1,Districts,0))*'Blend Sheet'!$AS90)</f>
        <v>#N/A</v>
      </c>
      <c r="D87" s="5" t="e">
        <f>(INDEX(ItemCosts,MATCH('Blend Sheet'!$C$4,ItemNum,0),MATCH(D$1,Districts,0))*'Blend Sheet'!$C90)+(INDEX(ItemCosts,MATCH('Blend Sheet'!$D$4,ItemNum,0),MATCH(D$1,Districts,0))*'Blend Sheet'!$D90)+(INDEX(ItemCosts,MATCH('Blend Sheet'!$E$4,ItemNum,0),MATCH(D$1,Districts,0))*'Blend Sheet'!$E90)+(INDEX(ItemCosts,MATCH('Blend Sheet'!$F$4,ItemNum,0),MATCH(D$1,Districts,0))*'Blend Sheet'!$F90)+(INDEX(ItemCosts,MATCH('Blend Sheet'!$G$4,ItemNum,0),MATCH(D$1,Districts,0))*'Blend Sheet'!$G90)+(INDEX(ItemCosts,MATCH('Blend Sheet'!$H$4,ItemNum,0),MATCH(D$1,Districts,0))*'Blend Sheet'!$H90)+(INDEX(ItemCosts,MATCH('Blend Sheet'!$I$4,ItemNum,0),MATCH(D$1,Districts,0))*'Blend Sheet'!$I90)+(INDEX(ItemCosts,MATCH('Blend Sheet'!$J$4,ItemNum,0),MATCH(D$1,Districts,0))*'Blend Sheet'!$J90)+(INDEX(ItemCosts,MATCH('Blend Sheet'!$K$4,ItemNum,0),MATCH(D$1,Districts,0))*'Blend Sheet'!$K90)+(INDEX(ItemCosts,MATCH('Blend Sheet'!$L$4,ItemNum,0),MATCH(D$1,Districts,0))*'Blend Sheet'!$L90)+(INDEX(ItemCosts,MATCH('Blend Sheet'!$M$4,ItemNum,0),MATCH(D$1,Districts,0))*'Blend Sheet'!$M90)+(INDEX(ItemCosts,MATCH('Blend Sheet'!$N$4,ItemNum,0),MATCH(D$1,Districts,0))*'Blend Sheet'!$N90)+(INDEX(ItemCosts,MATCH('Blend Sheet'!$O$4,ItemNum,0),MATCH(D$1,Districts,0))*'Blend Sheet'!$O90)+(INDEX(ItemCosts,MATCH('Blend Sheet'!$P$4,ItemNum,0),MATCH(D$1,Districts,0))*'Blend Sheet'!$P90)+(INDEX(ItemCosts,MATCH('Blend Sheet'!$Q$4,ItemNum,0),MATCH(D$1,Districts,0))*'Blend Sheet'!$Q90)+(INDEX(ItemCosts,MATCH('Blend Sheet'!$R$4,ItemNum,0),MATCH(D$1,Districts,0))*'Blend Sheet'!$R90)+(INDEX(ItemCosts,MATCH('Blend Sheet'!$S$4,ItemNum,0),MATCH(D$1,Districts,0))*'Blend Sheet'!$S90)+(INDEX(ItemCosts,MATCH('Blend Sheet'!$T$4,ItemNum,0),MATCH(D$1,Districts,0))*'Blend Sheet'!$T90)+(INDEX(ItemCosts,MATCH('Blend Sheet'!$U$4,ItemNum,0),MATCH(D$1,Districts,0))*'Blend Sheet'!$U90)+(INDEX(ItemCosts,MATCH('Blend Sheet'!$V$4,ItemNum,0),MATCH(D$1,Districts,0))*'Blend Sheet'!$V90)+(INDEX(ItemCosts,MATCH('Blend Sheet'!$W$4,ItemNum,0),MATCH(D$1,Districts,0))*'Blend Sheet'!$W90)+(INDEX(ItemCosts,MATCH('Blend Sheet'!$X$4,ItemNum,0),MATCH(D$1,Districts,0))*'Blend Sheet'!$X90)+(INDEX(ItemCosts,MATCH('Blend Sheet'!$Y$4,ItemNum,0),MATCH(D$1,Districts,0))*'Blend Sheet'!$Y90)+(INDEX(ItemCosts,MATCH('Blend Sheet'!$Z$4,ItemNum,0),MATCH(D$1,Districts,0))*'Blend Sheet'!$Z90)+(INDEX(ItemCosts,MATCH('Blend Sheet'!$AA$4,ItemNum,0),MATCH(D$1,Districts,0))*'Blend Sheet'!$AA90)+(INDEX(ItemCosts,MATCH('Blend Sheet'!$AB$4,ItemNum,0),MATCH(D$1,Districts,0))*'Blend Sheet'!$AB90)+(INDEX(ItemCosts,MATCH('Blend Sheet'!$AC$4,ItemNum,0),MATCH(D$1,Districts,0))*'Blend Sheet'!$AC90)+(INDEX(ItemCosts,MATCH('Blend Sheet'!$AD$4,ItemNum,0),MATCH(D$1,Districts,0))*'Blend Sheet'!$AD90)+(INDEX(ItemCosts,MATCH('Blend Sheet'!$AE$4,ItemNum,0),MATCH(D$1,Districts,0))*'Blend Sheet'!$AE90)+(INDEX(ItemCosts,MATCH('Blend Sheet'!$AF$4,ItemNum,0),MATCH(D$1,Districts,0))*'Blend Sheet'!$AF90)+(INDEX(ItemCosts,MATCH('Blend Sheet'!$AG$4,ItemNum,0),MATCH(D$1,Districts,0))*'Blend Sheet'!$AG90)+(INDEX(ItemCosts,MATCH('Blend Sheet'!$AH$4,ItemNum,0),MATCH(D$1,Districts,0))*'Blend Sheet'!$AH90)+(INDEX(ItemCosts,MATCH('Blend Sheet'!$AI$4,ItemNum,0),MATCH(D$1,Districts,0))*'Blend Sheet'!$AI90)+(INDEX(ItemCosts,MATCH('Blend Sheet'!$AJ$4,ItemNum,0),MATCH(D$1,Districts,0))*'Blend Sheet'!$AJ90)+(INDEX(ItemCosts,MATCH('Blend Sheet'!$AK$4,ItemNum,0),MATCH(D$1,Districts,0))*'Blend Sheet'!$AK90)+(INDEX(ItemCosts,MATCH('Blend Sheet'!$AL$4,ItemNum,0),MATCH(D$1,Districts,0))*'Blend Sheet'!$AL90)+(INDEX(ItemCosts,MATCH('Blend Sheet'!$AM$4,ItemNum,0),MATCH(D$1,Districts,0))*'Blend Sheet'!$AM90)+(INDEX(ItemCosts,MATCH('Blend Sheet'!$AN$4,ItemNum,0),MATCH(D$1,Districts,0))*'Blend Sheet'!$AN90)+(INDEX(ItemCosts,MATCH('Blend Sheet'!$AO$4,ItemNum,0),MATCH(D$1,Districts,0))*'Blend Sheet'!$AO90)+(INDEX(ItemCosts,MATCH('Blend Sheet'!$AP$4,ItemNum,0),MATCH(D$1,Districts,0))*'Blend Sheet'!$AP90)+(INDEX(ItemCosts,MATCH('Blend Sheet'!$AQ$4,ItemNum,0),MATCH(D$1,Districts,0))*'Blend Sheet'!$AQ90)+(INDEX(ItemCosts,MATCH('Blend Sheet'!$AR$4,ItemNum,0),MATCH(D$1,Districts,0))*'Blend Sheet'!$AR90)+(INDEX(ItemCosts,MATCH('Blend Sheet'!$AS$4,ItemNum,0),MATCH(D$1,Districts,0))*'Blend Sheet'!$AS90)</f>
        <v>#N/A</v>
      </c>
      <c r="E87" s="5" t="e">
        <f>(INDEX(ItemCosts,MATCH('Blend Sheet'!$C$4,ItemNum,0),MATCH(E$1,Districts,0))*'Blend Sheet'!$C90)+(INDEX(ItemCosts,MATCH('Blend Sheet'!$D$4,ItemNum,0),MATCH(E$1,Districts,0))*'Blend Sheet'!$D90)+(INDEX(ItemCosts,MATCH('Blend Sheet'!$E$4,ItemNum,0),MATCH(E$1,Districts,0))*'Blend Sheet'!$E90)+(INDEX(ItemCosts,MATCH('Blend Sheet'!$F$4,ItemNum,0),MATCH(E$1,Districts,0))*'Blend Sheet'!$F90)+(INDEX(ItemCosts,MATCH('Blend Sheet'!$G$4,ItemNum,0),MATCH(E$1,Districts,0))*'Blend Sheet'!$G90)+(INDEX(ItemCosts,MATCH('Blend Sheet'!$H$4,ItemNum,0),MATCH(E$1,Districts,0))*'Blend Sheet'!$H90)+(INDEX(ItemCosts,MATCH('Blend Sheet'!$I$4,ItemNum,0),MATCH(E$1,Districts,0))*'Blend Sheet'!$I90)+(INDEX(ItemCosts,MATCH('Blend Sheet'!$J$4,ItemNum,0),MATCH(E$1,Districts,0))*'Blend Sheet'!$J90)+(INDEX(ItemCosts,MATCH('Blend Sheet'!$K$4,ItemNum,0),MATCH(E$1,Districts,0))*'Blend Sheet'!$K90)+(INDEX(ItemCosts,MATCH('Blend Sheet'!$L$4,ItemNum,0),MATCH(E$1,Districts,0))*'Blend Sheet'!$L90)+(INDEX(ItemCosts,MATCH('Blend Sheet'!$M$4,ItemNum,0),MATCH(E$1,Districts,0))*'Blend Sheet'!$M90)+(INDEX(ItemCosts,MATCH('Blend Sheet'!$N$4,ItemNum,0),MATCH(E$1,Districts,0))*'Blend Sheet'!$N90)+(INDEX(ItemCosts,MATCH('Blend Sheet'!$O$4,ItemNum,0),MATCH(E$1,Districts,0))*'Blend Sheet'!$O90)+(INDEX(ItemCosts,MATCH('Blend Sheet'!$P$4,ItemNum,0),MATCH(E$1,Districts,0))*'Blend Sheet'!$P90)+(INDEX(ItemCosts,MATCH('Blend Sheet'!$Q$4,ItemNum,0),MATCH(E$1,Districts,0))*'Blend Sheet'!$Q90)+(INDEX(ItemCosts,MATCH('Blend Sheet'!$R$4,ItemNum,0),MATCH(E$1,Districts,0))*'Blend Sheet'!$R90)+(INDEX(ItemCosts,MATCH('Blend Sheet'!$S$4,ItemNum,0),MATCH(E$1,Districts,0))*'Blend Sheet'!$S90)+(INDEX(ItemCosts,MATCH('Blend Sheet'!$T$4,ItemNum,0),MATCH(E$1,Districts,0))*'Blend Sheet'!$T90)+(INDEX(ItemCosts,MATCH('Blend Sheet'!$U$4,ItemNum,0),MATCH(E$1,Districts,0))*'Blend Sheet'!$U90)+(INDEX(ItemCosts,MATCH('Blend Sheet'!$V$4,ItemNum,0),MATCH(E$1,Districts,0))*'Blend Sheet'!$V90)+(INDEX(ItemCosts,MATCH('Blend Sheet'!$W$4,ItemNum,0),MATCH(E$1,Districts,0))*'Blend Sheet'!$W90)+(INDEX(ItemCosts,MATCH('Blend Sheet'!$X$4,ItemNum,0),MATCH(E$1,Districts,0))*'Blend Sheet'!$X90)+(INDEX(ItemCosts,MATCH('Blend Sheet'!$Y$4,ItemNum,0),MATCH(E$1,Districts,0))*'Blend Sheet'!$Y90)+(INDEX(ItemCosts,MATCH('Blend Sheet'!$Z$4,ItemNum,0),MATCH(E$1,Districts,0))*'Blend Sheet'!$Z90)+(INDEX(ItemCosts,MATCH('Blend Sheet'!$AA$4,ItemNum,0),MATCH(E$1,Districts,0))*'Blend Sheet'!$AA90)+(INDEX(ItemCosts,MATCH('Blend Sheet'!$AB$4,ItemNum,0),MATCH(E$1,Districts,0))*'Blend Sheet'!$AB90)+(INDEX(ItemCosts,MATCH('Blend Sheet'!$AC$4,ItemNum,0),MATCH(E$1,Districts,0))*'Blend Sheet'!$AC90)+(INDEX(ItemCosts,MATCH('Blend Sheet'!$AD$4,ItemNum,0),MATCH(E$1,Districts,0))*'Blend Sheet'!$AD90)+(INDEX(ItemCosts,MATCH('Blend Sheet'!$AE$4,ItemNum,0),MATCH(E$1,Districts,0))*'Blend Sheet'!$AE90)+(INDEX(ItemCosts,MATCH('Blend Sheet'!$AF$4,ItemNum,0),MATCH(E$1,Districts,0))*'Blend Sheet'!$AF90)+(INDEX(ItemCosts,MATCH('Blend Sheet'!$AG$4,ItemNum,0),MATCH(E$1,Districts,0))*'Blend Sheet'!$AG90)+(INDEX(ItemCosts,MATCH('Blend Sheet'!$AH$4,ItemNum,0),MATCH(E$1,Districts,0))*'Blend Sheet'!$AH90)+(INDEX(ItemCosts,MATCH('Blend Sheet'!$AI$4,ItemNum,0),MATCH(E$1,Districts,0))*'Blend Sheet'!$AI90)+(INDEX(ItemCosts,MATCH('Blend Sheet'!$AJ$4,ItemNum,0),MATCH(E$1,Districts,0))*'Blend Sheet'!$AJ90)+(INDEX(ItemCosts,MATCH('Blend Sheet'!$AK$4,ItemNum,0),MATCH(E$1,Districts,0))*'Blend Sheet'!$AK90)+(INDEX(ItemCosts,MATCH('Blend Sheet'!$AL$4,ItemNum,0),MATCH(E$1,Districts,0))*'Blend Sheet'!$AL90)+(INDEX(ItemCosts,MATCH('Blend Sheet'!$AM$4,ItemNum,0),MATCH(E$1,Districts,0))*'Blend Sheet'!$AM90)+(INDEX(ItemCosts,MATCH('Blend Sheet'!$AN$4,ItemNum,0),MATCH(E$1,Districts,0))*'Blend Sheet'!$AN90)+(INDEX(ItemCosts,MATCH('Blend Sheet'!$AO$4,ItemNum,0),MATCH(E$1,Districts,0))*'Blend Sheet'!$AO90)+(INDEX(ItemCosts,MATCH('Blend Sheet'!$AP$4,ItemNum,0),MATCH(E$1,Districts,0))*'Blend Sheet'!$AP90)+(INDEX(ItemCosts,MATCH('Blend Sheet'!$AQ$4,ItemNum,0),MATCH(E$1,Districts,0))*'Blend Sheet'!$AQ90)+(INDEX(ItemCosts,MATCH('Blend Sheet'!$AR$4,ItemNum,0),MATCH(E$1,Districts,0))*'Blend Sheet'!$AR90)+(INDEX(ItemCosts,MATCH('Blend Sheet'!$AS$4,ItemNum,0),MATCH(E$1,Districts,0))*'Blend Sheet'!$AS90)</f>
        <v>#N/A</v>
      </c>
      <c r="F87" s="5" t="e">
        <f>(INDEX(ItemCosts,MATCH('Blend Sheet'!$C$4,ItemNum,0),MATCH(F$1,Districts,0))*'Blend Sheet'!$C90)+(INDEX(ItemCosts,MATCH('Blend Sheet'!$D$4,ItemNum,0),MATCH(F$1,Districts,0))*'Blend Sheet'!$D90)+(INDEX(ItemCosts,MATCH('Blend Sheet'!$E$4,ItemNum,0),MATCH(F$1,Districts,0))*'Blend Sheet'!$E90)+(INDEX(ItemCosts,MATCH('Blend Sheet'!$F$4,ItemNum,0),MATCH(F$1,Districts,0))*'Blend Sheet'!$F90)+(INDEX(ItemCosts,MATCH('Blend Sheet'!$G$4,ItemNum,0),MATCH(F$1,Districts,0))*'Blend Sheet'!$G90)+(INDEX(ItemCosts,MATCH('Blend Sheet'!$H$4,ItemNum,0),MATCH(F$1,Districts,0))*'Blend Sheet'!$H90)+(INDEX(ItemCosts,MATCH('Blend Sheet'!$I$4,ItemNum,0),MATCH(F$1,Districts,0))*'Blend Sheet'!$I90)+(INDEX(ItemCosts,MATCH('Blend Sheet'!$J$4,ItemNum,0),MATCH(F$1,Districts,0))*'Blend Sheet'!$J90)+(INDEX(ItemCosts,MATCH('Blend Sheet'!$K$4,ItemNum,0),MATCH(F$1,Districts,0))*'Blend Sheet'!$K90)+(INDEX(ItemCosts,MATCH('Blend Sheet'!$L$4,ItemNum,0),MATCH(F$1,Districts,0))*'Blend Sheet'!$L90)+(INDEX(ItemCosts,MATCH('Blend Sheet'!$M$4,ItemNum,0),MATCH(F$1,Districts,0))*'Blend Sheet'!$M90)+(INDEX(ItemCosts,MATCH('Blend Sheet'!$N$4,ItemNum,0),MATCH(F$1,Districts,0))*'Blend Sheet'!$N90)+(INDEX(ItemCosts,MATCH('Blend Sheet'!$O$4,ItemNum,0),MATCH(F$1,Districts,0))*'Blend Sheet'!$O90)+(INDEX(ItemCosts,MATCH('Blend Sheet'!$P$4,ItemNum,0),MATCH(F$1,Districts,0))*'Blend Sheet'!$P90)+(INDEX(ItemCosts,MATCH('Blend Sheet'!$Q$4,ItemNum,0),MATCH(F$1,Districts,0))*'Blend Sheet'!$Q90)+(INDEX(ItemCosts,MATCH('Blend Sheet'!$R$4,ItemNum,0),MATCH(F$1,Districts,0))*'Blend Sheet'!$R90)+(INDEX(ItemCosts,MATCH('Blend Sheet'!$S$4,ItemNum,0),MATCH(F$1,Districts,0))*'Blend Sheet'!$S90)+(INDEX(ItemCosts,MATCH('Blend Sheet'!$T$4,ItemNum,0),MATCH(F$1,Districts,0))*'Blend Sheet'!$T90)+(INDEX(ItemCosts,MATCH('Blend Sheet'!$U$4,ItemNum,0),MATCH(F$1,Districts,0))*'Blend Sheet'!$U90)+(INDEX(ItemCosts,MATCH('Blend Sheet'!$V$4,ItemNum,0),MATCH(F$1,Districts,0))*'Blend Sheet'!$V90)+(INDEX(ItemCosts,MATCH('Blend Sheet'!$W$4,ItemNum,0),MATCH(F$1,Districts,0))*'Blend Sheet'!$W90)+(INDEX(ItemCosts,MATCH('Blend Sheet'!$X$4,ItemNum,0),MATCH(F$1,Districts,0))*'Blend Sheet'!$X90)+(INDEX(ItemCosts,MATCH('Blend Sheet'!$Y$4,ItemNum,0),MATCH(F$1,Districts,0))*'Blend Sheet'!$Y90)+(INDEX(ItemCosts,MATCH('Blend Sheet'!$Z$4,ItemNum,0),MATCH(F$1,Districts,0))*'Blend Sheet'!$Z90)+(INDEX(ItemCosts,MATCH('Blend Sheet'!$AA$4,ItemNum,0),MATCH(F$1,Districts,0))*'Blend Sheet'!$AA90)+(INDEX(ItemCosts,MATCH('Blend Sheet'!$AB$4,ItemNum,0),MATCH(F$1,Districts,0))*'Blend Sheet'!$AB90)+(INDEX(ItemCosts,MATCH('Blend Sheet'!$AC$4,ItemNum,0),MATCH(F$1,Districts,0))*'Blend Sheet'!$AC90)+(INDEX(ItemCosts,MATCH('Blend Sheet'!$AD$4,ItemNum,0),MATCH(F$1,Districts,0))*'Blend Sheet'!$AD90)+(INDEX(ItemCosts,MATCH('Blend Sheet'!$AE$4,ItemNum,0),MATCH(F$1,Districts,0))*'Blend Sheet'!$AE90)+(INDEX(ItemCosts,MATCH('Blend Sheet'!$AF$4,ItemNum,0),MATCH(F$1,Districts,0))*'Blend Sheet'!$AF90)+(INDEX(ItemCosts,MATCH('Blend Sheet'!$AG$4,ItemNum,0),MATCH(F$1,Districts,0))*'Blend Sheet'!$AG90)+(INDEX(ItemCosts,MATCH('Blend Sheet'!$AH$4,ItemNum,0),MATCH(F$1,Districts,0))*'Blend Sheet'!$AH90)+(INDEX(ItemCosts,MATCH('Blend Sheet'!$AI$4,ItemNum,0),MATCH(F$1,Districts,0))*'Blend Sheet'!$AI90)+(INDEX(ItemCosts,MATCH('Blend Sheet'!$AJ$4,ItemNum,0),MATCH(F$1,Districts,0))*'Blend Sheet'!$AJ90)+(INDEX(ItemCosts,MATCH('Blend Sheet'!$AK$4,ItemNum,0),MATCH(F$1,Districts,0))*'Blend Sheet'!$AK90)+(INDEX(ItemCosts,MATCH('Blend Sheet'!$AL$4,ItemNum,0),MATCH(F$1,Districts,0))*'Blend Sheet'!$AL90)+(INDEX(ItemCosts,MATCH('Blend Sheet'!$AM$4,ItemNum,0),MATCH(F$1,Districts,0))*'Blend Sheet'!$AM90)+(INDEX(ItemCosts,MATCH('Blend Sheet'!$AN$4,ItemNum,0),MATCH(F$1,Districts,0))*'Blend Sheet'!$AN90)+(INDEX(ItemCosts,MATCH('Blend Sheet'!$AO$4,ItemNum,0),MATCH(F$1,Districts,0))*'Blend Sheet'!$AO90)+(INDEX(ItemCosts,MATCH('Blend Sheet'!$AP$4,ItemNum,0),MATCH(F$1,Districts,0))*'Blend Sheet'!$AP90)+(INDEX(ItemCosts,MATCH('Blend Sheet'!$AQ$4,ItemNum,0),MATCH(F$1,Districts,0))*'Blend Sheet'!$AQ90)+(INDEX(ItemCosts,MATCH('Blend Sheet'!$AR$4,ItemNum,0),MATCH(F$1,Districts,0))*'Blend Sheet'!$AR90)+(INDEX(ItemCosts,MATCH('Blend Sheet'!$AS$4,ItemNum,0),MATCH(F$1,Districts,0))*'Blend Sheet'!$AS90)</f>
        <v>#N/A</v>
      </c>
      <c r="G87" s="5" t="e">
        <f>(INDEX(ItemCosts,MATCH('Blend Sheet'!$C$4,ItemNum,0),MATCH(G$1,Districts,0))*'Blend Sheet'!$C90)+(INDEX(ItemCosts,MATCH('Blend Sheet'!$D$4,ItemNum,0),MATCH(G$1,Districts,0))*'Blend Sheet'!$D90)+(INDEX(ItemCosts,MATCH('Blend Sheet'!$E$4,ItemNum,0),MATCH(G$1,Districts,0))*'Blend Sheet'!$E90)+(INDEX(ItemCosts,MATCH('Blend Sheet'!$F$4,ItemNum,0),MATCH(G$1,Districts,0))*'Blend Sheet'!$F90)+(INDEX(ItemCosts,MATCH('Blend Sheet'!$G$4,ItemNum,0),MATCH(G$1,Districts,0))*'Blend Sheet'!$G90)+(INDEX(ItemCosts,MATCH('Blend Sheet'!$H$4,ItemNum,0),MATCH(G$1,Districts,0))*'Blend Sheet'!$H90)+(INDEX(ItemCosts,MATCH('Blend Sheet'!$I$4,ItemNum,0),MATCH(G$1,Districts,0))*'Blend Sheet'!$I90)+(INDEX(ItemCosts,MATCH('Blend Sheet'!$J$4,ItemNum,0),MATCH(G$1,Districts,0))*'Blend Sheet'!$J90)+(INDEX(ItemCosts,MATCH('Blend Sheet'!$K$4,ItemNum,0),MATCH(G$1,Districts,0))*'Blend Sheet'!$K90)+(INDEX(ItemCosts,MATCH('Blend Sheet'!$L$4,ItemNum,0),MATCH(G$1,Districts,0))*'Blend Sheet'!$L90)+(INDEX(ItemCosts,MATCH('Blend Sheet'!$M$4,ItemNum,0),MATCH(G$1,Districts,0))*'Blend Sheet'!$M90)+(INDEX(ItemCosts,MATCH('Blend Sheet'!$N$4,ItemNum,0),MATCH(G$1,Districts,0))*'Blend Sheet'!$N90)+(INDEX(ItemCosts,MATCH('Blend Sheet'!$O$4,ItemNum,0),MATCH(G$1,Districts,0))*'Blend Sheet'!$O90)+(INDEX(ItemCosts,MATCH('Blend Sheet'!$P$4,ItemNum,0),MATCH(G$1,Districts,0))*'Blend Sheet'!$P90)+(INDEX(ItemCosts,MATCH('Blend Sheet'!$Q$4,ItemNum,0),MATCH(G$1,Districts,0))*'Blend Sheet'!$Q90)+(INDEX(ItemCosts,MATCH('Blend Sheet'!$R$4,ItemNum,0),MATCH(G$1,Districts,0))*'Blend Sheet'!$R90)+(INDEX(ItemCosts,MATCH('Blend Sheet'!$S$4,ItemNum,0),MATCH(G$1,Districts,0))*'Blend Sheet'!$S90)+(INDEX(ItemCosts,MATCH('Blend Sheet'!$T$4,ItemNum,0),MATCH(G$1,Districts,0))*'Blend Sheet'!$T90)+(INDEX(ItemCosts,MATCH('Blend Sheet'!$U$4,ItemNum,0),MATCH(G$1,Districts,0))*'Blend Sheet'!$U90)+(INDEX(ItemCosts,MATCH('Blend Sheet'!$V$4,ItemNum,0),MATCH(G$1,Districts,0))*'Blend Sheet'!$V90)+(INDEX(ItemCosts,MATCH('Blend Sheet'!$W$4,ItemNum,0),MATCH(G$1,Districts,0))*'Blend Sheet'!$W90)+(INDEX(ItemCosts,MATCH('Blend Sheet'!$X$4,ItemNum,0),MATCH(G$1,Districts,0))*'Blend Sheet'!$X90)+(INDEX(ItemCosts,MATCH('Blend Sheet'!$Y$4,ItemNum,0),MATCH(G$1,Districts,0))*'Blend Sheet'!$Y90)+(INDEX(ItemCosts,MATCH('Blend Sheet'!$Z$4,ItemNum,0),MATCH(G$1,Districts,0))*'Blend Sheet'!$Z90)+(INDEX(ItemCosts,MATCH('Blend Sheet'!$AA$4,ItemNum,0),MATCH(G$1,Districts,0))*'Blend Sheet'!$AA90)+(INDEX(ItemCosts,MATCH('Blend Sheet'!$AB$4,ItemNum,0),MATCH(G$1,Districts,0))*'Blend Sheet'!$AB90)+(INDEX(ItemCosts,MATCH('Blend Sheet'!$AC$4,ItemNum,0),MATCH(G$1,Districts,0))*'Blend Sheet'!$AC90)+(INDEX(ItemCosts,MATCH('Blend Sheet'!$AD$4,ItemNum,0),MATCH(G$1,Districts,0))*'Blend Sheet'!$AD90)+(INDEX(ItemCosts,MATCH('Blend Sheet'!$AE$4,ItemNum,0),MATCH(G$1,Districts,0))*'Blend Sheet'!$AE90)+(INDEX(ItemCosts,MATCH('Blend Sheet'!$AF$4,ItemNum,0),MATCH(G$1,Districts,0))*'Blend Sheet'!$AF90)+(INDEX(ItemCosts,MATCH('Blend Sheet'!$AG$4,ItemNum,0),MATCH(G$1,Districts,0))*'Blend Sheet'!$AG90)+(INDEX(ItemCosts,MATCH('Blend Sheet'!$AH$4,ItemNum,0),MATCH(G$1,Districts,0))*'Blend Sheet'!$AH90)+(INDEX(ItemCosts,MATCH('Blend Sheet'!$AI$4,ItemNum,0),MATCH(G$1,Districts,0))*'Blend Sheet'!$AI90)+(INDEX(ItemCosts,MATCH('Blend Sheet'!$AJ$4,ItemNum,0),MATCH(G$1,Districts,0))*'Blend Sheet'!$AJ90)+(INDEX(ItemCosts,MATCH('Blend Sheet'!$AK$4,ItemNum,0),MATCH(G$1,Districts,0))*'Blend Sheet'!$AK90)+(INDEX(ItemCosts,MATCH('Blend Sheet'!$AL$4,ItemNum,0),MATCH(G$1,Districts,0))*'Blend Sheet'!$AL90)+(INDEX(ItemCosts,MATCH('Blend Sheet'!$AM$4,ItemNum,0),MATCH(G$1,Districts,0))*'Blend Sheet'!$AM90)+(INDEX(ItemCosts,MATCH('Blend Sheet'!$AN$4,ItemNum,0),MATCH(G$1,Districts,0))*'Blend Sheet'!$AN90)+(INDEX(ItemCosts,MATCH('Blend Sheet'!$AO$4,ItemNum,0),MATCH(G$1,Districts,0))*'Blend Sheet'!$AO90)+(INDEX(ItemCosts,MATCH('Blend Sheet'!$AP$4,ItemNum,0),MATCH(G$1,Districts,0))*'Blend Sheet'!$AP90)+(INDEX(ItemCosts,MATCH('Blend Sheet'!$AQ$4,ItemNum,0),MATCH(G$1,Districts,0))*'Blend Sheet'!$AQ90)+(INDEX(ItemCosts,MATCH('Blend Sheet'!$AR$4,ItemNum,0),MATCH(G$1,Districts,0))*'Blend Sheet'!$AR90)+(INDEX(ItemCosts,MATCH('Blend Sheet'!$AS$4,ItemNum,0),MATCH(G$1,Districts,0))*'Blend Sheet'!$AS90)</f>
        <v>#N/A</v>
      </c>
      <c r="H87" s="5" t="e">
        <f>(INDEX(ItemCosts,MATCH('Blend Sheet'!$C$4,ItemNum,0),MATCH(H$1,Districts,0))*'Blend Sheet'!$C90)+(INDEX(ItemCosts,MATCH('Blend Sheet'!$D$4,ItemNum,0),MATCH(H$1,Districts,0))*'Blend Sheet'!$D90)+(INDEX(ItemCosts,MATCH('Blend Sheet'!$E$4,ItemNum,0),MATCH(H$1,Districts,0))*'Blend Sheet'!$E90)+(INDEX(ItemCosts,MATCH('Blend Sheet'!$F$4,ItemNum,0),MATCH(H$1,Districts,0))*'Blend Sheet'!$F90)+(INDEX(ItemCosts,MATCH('Blend Sheet'!$G$4,ItemNum,0),MATCH(H$1,Districts,0))*'Blend Sheet'!$G90)+(INDEX(ItemCosts,MATCH('Blend Sheet'!$H$4,ItemNum,0),MATCH(H$1,Districts,0))*'Blend Sheet'!$H90)+(INDEX(ItemCosts,MATCH('Blend Sheet'!$I$4,ItemNum,0),MATCH(H$1,Districts,0))*'Blend Sheet'!$I90)+(INDEX(ItemCosts,MATCH('Blend Sheet'!$J$4,ItemNum,0),MATCH(H$1,Districts,0))*'Blend Sheet'!$J90)+(INDEX(ItemCosts,MATCH('Blend Sheet'!$K$4,ItemNum,0),MATCH(H$1,Districts,0))*'Blend Sheet'!$K90)+(INDEX(ItemCosts,MATCH('Blend Sheet'!$L$4,ItemNum,0),MATCH(H$1,Districts,0))*'Blend Sheet'!$L90)+(INDEX(ItemCosts,MATCH('Blend Sheet'!$M$4,ItemNum,0),MATCH(H$1,Districts,0))*'Blend Sheet'!$M90)+(INDEX(ItemCosts,MATCH('Blend Sheet'!$N$4,ItemNum,0),MATCH(H$1,Districts,0))*'Blend Sheet'!$N90)+(INDEX(ItemCosts,MATCH('Blend Sheet'!$O$4,ItemNum,0),MATCH(H$1,Districts,0))*'Blend Sheet'!$O90)+(INDEX(ItemCosts,MATCH('Blend Sheet'!$P$4,ItemNum,0),MATCH(H$1,Districts,0))*'Blend Sheet'!$P90)+(INDEX(ItemCosts,MATCH('Blend Sheet'!$Q$4,ItemNum,0),MATCH(H$1,Districts,0))*'Blend Sheet'!$Q90)+(INDEX(ItemCosts,MATCH('Blend Sheet'!$R$4,ItemNum,0),MATCH(H$1,Districts,0))*'Blend Sheet'!$R90)+(INDEX(ItemCosts,MATCH('Blend Sheet'!$S$4,ItemNum,0),MATCH(H$1,Districts,0))*'Blend Sheet'!$S90)+(INDEX(ItemCosts,MATCH('Blend Sheet'!$T$4,ItemNum,0),MATCH(H$1,Districts,0))*'Blend Sheet'!$T90)+(INDEX(ItemCosts,MATCH('Blend Sheet'!$U$4,ItemNum,0),MATCH(H$1,Districts,0))*'Blend Sheet'!$U90)+(INDEX(ItemCosts,MATCH('Blend Sheet'!$V$4,ItemNum,0),MATCH(H$1,Districts,0))*'Blend Sheet'!$V90)+(INDEX(ItemCosts,MATCH('Blend Sheet'!$W$4,ItemNum,0),MATCH(H$1,Districts,0))*'Blend Sheet'!$W90)+(INDEX(ItemCosts,MATCH('Blend Sheet'!$X$4,ItemNum,0),MATCH(H$1,Districts,0))*'Blend Sheet'!$X90)+(INDEX(ItemCosts,MATCH('Blend Sheet'!$Y$4,ItemNum,0),MATCH(H$1,Districts,0))*'Blend Sheet'!$Y90)+(INDEX(ItemCosts,MATCH('Blend Sheet'!$Z$4,ItemNum,0),MATCH(H$1,Districts,0))*'Blend Sheet'!$Z90)+(INDEX(ItemCosts,MATCH('Blend Sheet'!$AA$4,ItemNum,0),MATCH(H$1,Districts,0))*'Blend Sheet'!$AA90)+(INDEX(ItemCosts,MATCH('Blend Sheet'!$AB$4,ItemNum,0),MATCH(H$1,Districts,0))*'Blend Sheet'!$AB90)+(INDEX(ItemCosts,MATCH('Blend Sheet'!$AC$4,ItemNum,0),MATCH(H$1,Districts,0))*'Blend Sheet'!$AC90)+(INDEX(ItemCosts,MATCH('Blend Sheet'!$AD$4,ItemNum,0),MATCH(H$1,Districts,0))*'Blend Sheet'!$AD90)+(INDEX(ItemCosts,MATCH('Blend Sheet'!$AE$4,ItemNum,0),MATCH(H$1,Districts,0))*'Blend Sheet'!$AE90)+(INDEX(ItemCosts,MATCH('Blend Sheet'!$AF$4,ItemNum,0),MATCH(H$1,Districts,0))*'Blend Sheet'!$AF90)+(INDEX(ItemCosts,MATCH('Blend Sheet'!$AG$4,ItemNum,0),MATCH(H$1,Districts,0))*'Blend Sheet'!$AG90)+(INDEX(ItemCosts,MATCH('Blend Sheet'!$AH$4,ItemNum,0),MATCH(H$1,Districts,0))*'Blend Sheet'!$AH90)+(INDEX(ItemCosts,MATCH('Blend Sheet'!$AI$4,ItemNum,0),MATCH(H$1,Districts,0))*'Blend Sheet'!$AI90)+(INDEX(ItemCosts,MATCH('Blend Sheet'!$AJ$4,ItemNum,0),MATCH(H$1,Districts,0))*'Blend Sheet'!$AJ90)+(INDEX(ItemCosts,MATCH('Blend Sheet'!$AK$4,ItemNum,0),MATCH(H$1,Districts,0))*'Blend Sheet'!$AK90)+(INDEX(ItemCosts,MATCH('Blend Sheet'!$AL$4,ItemNum,0),MATCH(H$1,Districts,0))*'Blend Sheet'!$AL90)+(INDEX(ItemCosts,MATCH('Blend Sheet'!$AM$4,ItemNum,0),MATCH(H$1,Districts,0))*'Blend Sheet'!$AM90)+(INDEX(ItemCosts,MATCH('Blend Sheet'!$AN$4,ItemNum,0),MATCH(H$1,Districts,0))*'Blend Sheet'!$AN90)+(INDEX(ItemCosts,MATCH('Blend Sheet'!$AO$4,ItemNum,0),MATCH(H$1,Districts,0))*'Blend Sheet'!$AO90)+(INDEX(ItemCosts,MATCH('Blend Sheet'!$AP$4,ItemNum,0),MATCH(H$1,Districts,0))*'Blend Sheet'!$AP90)+(INDEX(ItemCosts,MATCH('Blend Sheet'!$AQ$4,ItemNum,0),MATCH(H$1,Districts,0))*'Blend Sheet'!$AQ90)+(INDEX(ItemCosts,MATCH('Blend Sheet'!$AR$4,ItemNum,0),MATCH(H$1,Districts,0))*'Blend Sheet'!$AR90)+(INDEX(ItemCosts,MATCH('Blend Sheet'!$AS$4,ItemNum,0),MATCH(H$1,Districts,0))*'Blend Sheet'!$AS90)</f>
        <v>#N/A</v>
      </c>
      <c r="I87" s="5" t="e">
        <f>(INDEX(ItemCosts,MATCH('Blend Sheet'!$C$4,ItemNum,0),MATCH(I$1,Districts,0))*'Blend Sheet'!$C90)+(INDEX(ItemCosts,MATCH('Blend Sheet'!$D$4,ItemNum,0),MATCH(I$1,Districts,0))*'Blend Sheet'!$D90)+(INDEX(ItemCosts,MATCH('Blend Sheet'!$E$4,ItemNum,0),MATCH(I$1,Districts,0))*'Blend Sheet'!$E90)+(INDEX(ItemCosts,MATCH('Blend Sheet'!$F$4,ItemNum,0),MATCH(I$1,Districts,0))*'Blend Sheet'!$F90)+(INDEX(ItemCosts,MATCH('Blend Sheet'!$G$4,ItemNum,0),MATCH(I$1,Districts,0))*'Blend Sheet'!$G90)+(INDEX(ItemCosts,MATCH('Blend Sheet'!$H$4,ItemNum,0),MATCH(I$1,Districts,0))*'Blend Sheet'!$H90)+(INDEX(ItemCosts,MATCH('Blend Sheet'!$I$4,ItemNum,0),MATCH(I$1,Districts,0))*'Blend Sheet'!$I90)+(INDEX(ItemCosts,MATCH('Blend Sheet'!$J$4,ItemNum,0),MATCH(I$1,Districts,0))*'Blend Sheet'!$J90)+(INDEX(ItemCosts,MATCH('Blend Sheet'!$K$4,ItemNum,0),MATCH(I$1,Districts,0))*'Blend Sheet'!$K90)+(INDEX(ItemCosts,MATCH('Blend Sheet'!$L$4,ItemNum,0),MATCH(I$1,Districts,0))*'Blend Sheet'!$L90)+(INDEX(ItemCosts,MATCH('Blend Sheet'!$M$4,ItemNum,0),MATCH(I$1,Districts,0))*'Blend Sheet'!$M90)+(INDEX(ItemCosts,MATCH('Blend Sheet'!$N$4,ItemNum,0),MATCH(I$1,Districts,0))*'Blend Sheet'!$N90)+(INDEX(ItemCosts,MATCH('Blend Sheet'!$O$4,ItemNum,0),MATCH(I$1,Districts,0))*'Blend Sheet'!$O90)+(INDEX(ItemCosts,MATCH('Blend Sheet'!$P$4,ItemNum,0),MATCH(I$1,Districts,0))*'Blend Sheet'!$P90)+(INDEX(ItemCosts,MATCH('Blend Sheet'!$Q$4,ItemNum,0),MATCH(I$1,Districts,0))*'Blend Sheet'!$Q90)+(INDEX(ItemCosts,MATCH('Blend Sheet'!$R$4,ItemNum,0),MATCH(I$1,Districts,0))*'Blend Sheet'!$R90)+(INDEX(ItemCosts,MATCH('Blend Sheet'!$S$4,ItemNum,0),MATCH(I$1,Districts,0))*'Blend Sheet'!$S90)+(INDEX(ItemCosts,MATCH('Blend Sheet'!$T$4,ItemNum,0),MATCH(I$1,Districts,0))*'Blend Sheet'!$T90)+(INDEX(ItemCosts,MATCH('Blend Sheet'!$U$4,ItemNum,0),MATCH(I$1,Districts,0))*'Blend Sheet'!$U90)+(INDEX(ItemCosts,MATCH('Blend Sheet'!$V$4,ItemNum,0),MATCH(I$1,Districts,0))*'Blend Sheet'!$V90)+(INDEX(ItemCosts,MATCH('Blend Sheet'!$W$4,ItemNum,0),MATCH(I$1,Districts,0))*'Blend Sheet'!$W90)+(INDEX(ItemCosts,MATCH('Blend Sheet'!$X$4,ItemNum,0),MATCH(I$1,Districts,0))*'Blend Sheet'!$X90)+(INDEX(ItemCosts,MATCH('Blend Sheet'!$Y$4,ItemNum,0),MATCH(I$1,Districts,0))*'Blend Sheet'!$Y90)+(INDEX(ItemCosts,MATCH('Blend Sheet'!$Z$4,ItemNum,0),MATCH(I$1,Districts,0))*'Blend Sheet'!$Z90)+(INDEX(ItemCosts,MATCH('Blend Sheet'!$AA$4,ItemNum,0),MATCH(I$1,Districts,0))*'Blend Sheet'!$AA90)+(INDEX(ItemCosts,MATCH('Blend Sheet'!$AB$4,ItemNum,0),MATCH(I$1,Districts,0))*'Blend Sheet'!$AB90)+(INDEX(ItemCosts,MATCH('Blend Sheet'!$AC$4,ItemNum,0),MATCH(I$1,Districts,0))*'Blend Sheet'!$AC90)+(INDEX(ItemCosts,MATCH('Blend Sheet'!$AD$4,ItemNum,0),MATCH(I$1,Districts,0))*'Blend Sheet'!$AD90)+(INDEX(ItemCosts,MATCH('Blend Sheet'!$AE$4,ItemNum,0),MATCH(I$1,Districts,0))*'Blend Sheet'!$AE90)+(INDEX(ItemCosts,MATCH('Blend Sheet'!$AF$4,ItemNum,0),MATCH(I$1,Districts,0))*'Blend Sheet'!$AF90)+(INDEX(ItemCosts,MATCH('Blend Sheet'!$AG$4,ItemNum,0),MATCH(I$1,Districts,0))*'Blend Sheet'!$AG90)+(INDEX(ItemCosts,MATCH('Blend Sheet'!$AH$4,ItemNum,0),MATCH(I$1,Districts,0))*'Blend Sheet'!$AH90)+(INDEX(ItemCosts,MATCH('Blend Sheet'!$AI$4,ItemNum,0),MATCH(I$1,Districts,0))*'Blend Sheet'!$AI90)+(INDEX(ItemCosts,MATCH('Blend Sheet'!$AJ$4,ItemNum,0),MATCH(I$1,Districts,0))*'Blend Sheet'!$AJ90)+(INDEX(ItemCosts,MATCH('Blend Sheet'!$AK$4,ItemNum,0),MATCH(I$1,Districts,0))*'Blend Sheet'!$AK90)+(INDEX(ItemCosts,MATCH('Blend Sheet'!$AL$4,ItemNum,0),MATCH(I$1,Districts,0))*'Blend Sheet'!$AL90)+(INDEX(ItemCosts,MATCH('Blend Sheet'!$AM$4,ItemNum,0),MATCH(I$1,Districts,0))*'Blend Sheet'!$AM90)+(INDEX(ItemCosts,MATCH('Blend Sheet'!$AN$4,ItemNum,0),MATCH(I$1,Districts,0))*'Blend Sheet'!$AN90)+(INDEX(ItemCosts,MATCH('Blend Sheet'!$AO$4,ItemNum,0),MATCH(I$1,Districts,0))*'Blend Sheet'!$AO90)+(INDEX(ItemCosts,MATCH('Blend Sheet'!$AP$4,ItemNum,0),MATCH(I$1,Districts,0))*'Blend Sheet'!$AP90)+(INDEX(ItemCosts,MATCH('Blend Sheet'!$AQ$4,ItemNum,0),MATCH(I$1,Districts,0))*'Blend Sheet'!$AQ90)+(INDEX(ItemCosts,MATCH('Blend Sheet'!$AR$4,ItemNum,0),MATCH(I$1,Districts,0))*'Blend Sheet'!$AR90)+(INDEX(ItemCosts,MATCH('Blend Sheet'!$AS$4,ItemNum,0),MATCH(I$1,Districts,0))*'Blend Sheet'!$AS90)</f>
        <v>#N/A</v>
      </c>
      <c r="J87" s="5" t="e">
        <f>(INDEX(ItemCosts,MATCH('Blend Sheet'!$C$4,ItemNum,0),MATCH(J$1,Districts,0))*'Blend Sheet'!$C90)+(INDEX(ItemCosts,MATCH('Blend Sheet'!$D$4,ItemNum,0),MATCH(J$1,Districts,0))*'Blend Sheet'!$D90)+(INDEX(ItemCosts,MATCH('Blend Sheet'!$E$4,ItemNum,0),MATCH(J$1,Districts,0))*'Blend Sheet'!$E90)+(INDEX(ItemCosts,MATCH('Blend Sheet'!$F$4,ItemNum,0),MATCH(J$1,Districts,0))*'Blend Sheet'!$F90)+(INDEX(ItemCosts,MATCH('Blend Sheet'!$G$4,ItemNum,0),MATCH(J$1,Districts,0))*'Blend Sheet'!$G90)+(INDEX(ItemCosts,MATCH('Blend Sheet'!$H$4,ItemNum,0),MATCH(J$1,Districts,0))*'Blend Sheet'!$H90)+(INDEX(ItemCosts,MATCH('Blend Sheet'!$I$4,ItemNum,0),MATCH(J$1,Districts,0))*'Blend Sheet'!$I90)+(INDEX(ItemCosts,MATCH('Blend Sheet'!$J$4,ItemNum,0),MATCH(J$1,Districts,0))*'Blend Sheet'!$J90)+(INDEX(ItemCosts,MATCH('Blend Sheet'!$K$4,ItemNum,0),MATCH(J$1,Districts,0))*'Blend Sheet'!$K90)+(INDEX(ItemCosts,MATCH('Blend Sheet'!$L$4,ItemNum,0),MATCH(J$1,Districts,0))*'Blend Sheet'!$L90)+(INDEX(ItemCosts,MATCH('Blend Sheet'!$M$4,ItemNum,0),MATCH(J$1,Districts,0))*'Blend Sheet'!$M90)+(INDEX(ItemCosts,MATCH('Blend Sheet'!$N$4,ItemNum,0),MATCH(J$1,Districts,0))*'Blend Sheet'!$N90)+(INDEX(ItemCosts,MATCH('Blend Sheet'!$O$4,ItemNum,0),MATCH(J$1,Districts,0))*'Blend Sheet'!$O90)+(INDEX(ItemCosts,MATCH('Blend Sheet'!$P$4,ItemNum,0),MATCH(J$1,Districts,0))*'Blend Sheet'!$P90)+(INDEX(ItemCosts,MATCH('Blend Sheet'!$Q$4,ItemNum,0),MATCH(J$1,Districts,0))*'Blend Sheet'!$Q90)+(INDEX(ItemCosts,MATCH('Blend Sheet'!$R$4,ItemNum,0),MATCH(J$1,Districts,0))*'Blend Sheet'!$R90)+(INDEX(ItemCosts,MATCH('Blend Sheet'!$S$4,ItemNum,0),MATCH(J$1,Districts,0))*'Blend Sheet'!$S90)+(INDEX(ItemCosts,MATCH('Blend Sheet'!$T$4,ItemNum,0),MATCH(J$1,Districts,0))*'Blend Sheet'!$T90)+(INDEX(ItemCosts,MATCH('Blend Sheet'!$U$4,ItemNum,0),MATCH(J$1,Districts,0))*'Blend Sheet'!$U90)+(INDEX(ItemCosts,MATCH('Blend Sheet'!$V$4,ItemNum,0),MATCH(J$1,Districts,0))*'Blend Sheet'!$V90)+(INDEX(ItemCosts,MATCH('Blend Sheet'!$W$4,ItemNum,0),MATCH(J$1,Districts,0))*'Blend Sheet'!$W90)+(INDEX(ItemCosts,MATCH('Blend Sheet'!$X$4,ItemNum,0),MATCH(J$1,Districts,0))*'Blend Sheet'!$X90)+(INDEX(ItemCosts,MATCH('Blend Sheet'!$Y$4,ItemNum,0),MATCH(J$1,Districts,0))*'Blend Sheet'!$Y90)+(INDEX(ItemCosts,MATCH('Blend Sheet'!$Z$4,ItemNum,0),MATCH(J$1,Districts,0))*'Blend Sheet'!$Z90)+(INDEX(ItemCosts,MATCH('Blend Sheet'!$AA$4,ItemNum,0),MATCH(J$1,Districts,0))*'Blend Sheet'!$AA90)+(INDEX(ItemCosts,MATCH('Blend Sheet'!$AB$4,ItemNum,0),MATCH(J$1,Districts,0))*'Blend Sheet'!$AB90)+(INDEX(ItemCosts,MATCH('Blend Sheet'!$AC$4,ItemNum,0),MATCH(J$1,Districts,0))*'Blend Sheet'!$AC90)+(INDEX(ItemCosts,MATCH('Blend Sheet'!$AD$4,ItemNum,0),MATCH(J$1,Districts,0))*'Blend Sheet'!$AD90)+(INDEX(ItemCosts,MATCH('Blend Sheet'!$AE$4,ItemNum,0),MATCH(J$1,Districts,0))*'Blend Sheet'!$AE90)+(INDEX(ItemCosts,MATCH('Blend Sheet'!$AF$4,ItemNum,0),MATCH(J$1,Districts,0))*'Blend Sheet'!$AF90)+(INDEX(ItemCosts,MATCH('Blend Sheet'!$AG$4,ItemNum,0),MATCH(J$1,Districts,0))*'Blend Sheet'!$AG90)+(INDEX(ItemCosts,MATCH('Blend Sheet'!$AH$4,ItemNum,0),MATCH(J$1,Districts,0))*'Blend Sheet'!$AH90)+(INDEX(ItemCosts,MATCH('Blend Sheet'!$AI$4,ItemNum,0),MATCH(J$1,Districts,0))*'Blend Sheet'!$AI90)+(INDEX(ItemCosts,MATCH('Blend Sheet'!$AJ$4,ItemNum,0),MATCH(J$1,Districts,0))*'Blend Sheet'!$AJ90)+(INDEX(ItemCosts,MATCH('Blend Sheet'!$AK$4,ItemNum,0),MATCH(J$1,Districts,0))*'Blend Sheet'!$AK90)+(INDEX(ItemCosts,MATCH('Blend Sheet'!$AL$4,ItemNum,0),MATCH(J$1,Districts,0))*'Blend Sheet'!$AL90)+(INDEX(ItemCosts,MATCH('Blend Sheet'!$AM$4,ItemNum,0),MATCH(J$1,Districts,0))*'Blend Sheet'!$AM90)+(INDEX(ItemCosts,MATCH('Blend Sheet'!$AN$4,ItemNum,0),MATCH(J$1,Districts,0))*'Blend Sheet'!$AN90)+(INDEX(ItemCosts,MATCH('Blend Sheet'!$AO$4,ItemNum,0),MATCH(J$1,Districts,0))*'Blend Sheet'!$AO90)+(INDEX(ItemCosts,MATCH('Blend Sheet'!$AP$4,ItemNum,0),MATCH(J$1,Districts,0))*'Blend Sheet'!$AP90)+(INDEX(ItemCosts,MATCH('Blend Sheet'!$AQ$4,ItemNum,0),MATCH(J$1,Districts,0))*'Blend Sheet'!$AQ90)+(INDEX(ItemCosts,MATCH('Blend Sheet'!$AR$4,ItemNum,0),MATCH(J$1,Districts,0))*'Blend Sheet'!$AR90)+(INDEX(ItemCosts,MATCH('Blend Sheet'!$AS$4,ItemNum,0),MATCH(J$1,Districts,0))*'Blend Sheet'!$AS90)</f>
        <v>#N/A</v>
      </c>
      <c r="K87" s="5" t="e">
        <f>(INDEX(ItemCosts,MATCH('Blend Sheet'!$C$4,ItemNum,0),MATCH(K$1,Districts,0))*'Blend Sheet'!$C90)+(INDEX(ItemCosts,MATCH('Blend Sheet'!$D$4,ItemNum,0),MATCH(K$1,Districts,0))*'Blend Sheet'!$D90)+(INDEX(ItemCosts,MATCH('Blend Sheet'!$E$4,ItemNum,0),MATCH(K$1,Districts,0))*'Blend Sheet'!$E90)+(INDEX(ItemCosts,MATCH('Blend Sheet'!$F$4,ItemNum,0),MATCH(K$1,Districts,0))*'Blend Sheet'!$F90)+(INDEX(ItemCosts,MATCH('Blend Sheet'!$G$4,ItemNum,0),MATCH(K$1,Districts,0))*'Blend Sheet'!$G90)+(INDEX(ItemCosts,MATCH('Blend Sheet'!$H$4,ItemNum,0),MATCH(K$1,Districts,0))*'Blend Sheet'!$H90)+(INDEX(ItemCosts,MATCH('Blend Sheet'!$I$4,ItemNum,0),MATCH(K$1,Districts,0))*'Blend Sheet'!$I90)+(INDEX(ItemCosts,MATCH('Blend Sheet'!$J$4,ItemNum,0),MATCH(K$1,Districts,0))*'Blend Sheet'!$J90)+(INDEX(ItemCosts,MATCH('Blend Sheet'!$K$4,ItemNum,0),MATCH(K$1,Districts,0))*'Blend Sheet'!$K90)+(INDEX(ItemCosts,MATCH('Blend Sheet'!$L$4,ItemNum,0),MATCH(K$1,Districts,0))*'Blend Sheet'!$L90)+(INDEX(ItemCosts,MATCH('Blend Sheet'!$M$4,ItemNum,0),MATCH(K$1,Districts,0))*'Blend Sheet'!$M90)+(INDEX(ItemCosts,MATCH('Blend Sheet'!$N$4,ItemNum,0),MATCH(K$1,Districts,0))*'Blend Sheet'!$N90)+(INDEX(ItemCosts,MATCH('Blend Sheet'!$O$4,ItemNum,0),MATCH(K$1,Districts,0))*'Blend Sheet'!$O90)+(INDEX(ItemCosts,MATCH('Blend Sheet'!$P$4,ItemNum,0),MATCH(K$1,Districts,0))*'Blend Sheet'!$P90)+(INDEX(ItemCosts,MATCH('Blend Sheet'!$Q$4,ItemNum,0),MATCH(K$1,Districts,0))*'Blend Sheet'!$Q90)+(INDEX(ItemCosts,MATCH('Blend Sheet'!$R$4,ItemNum,0),MATCH(K$1,Districts,0))*'Blend Sheet'!$R90)+(INDEX(ItemCosts,MATCH('Blend Sheet'!$S$4,ItemNum,0),MATCH(K$1,Districts,0))*'Blend Sheet'!$S90)+(INDEX(ItemCosts,MATCH('Blend Sheet'!$T$4,ItemNum,0),MATCH(K$1,Districts,0))*'Blend Sheet'!$T90)+(INDEX(ItemCosts,MATCH('Blend Sheet'!$U$4,ItemNum,0),MATCH(K$1,Districts,0))*'Blend Sheet'!$U90)+(INDEX(ItemCosts,MATCH('Blend Sheet'!$V$4,ItemNum,0),MATCH(K$1,Districts,0))*'Blend Sheet'!$V90)+(INDEX(ItemCosts,MATCH('Blend Sheet'!$W$4,ItemNum,0),MATCH(K$1,Districts,0))*'Blend Sheet'!$W90)+(INDEX(ItemCosts,MATCH('Blend Sheet'!$X$4,ItemNum,0),MATCH(K$1,Districts,0))*'Blend Sheet'!$X90)+(INDEX(ItemCosts,MATCH('Blend Sheet'!$Y$4,ItemNum,0),MATCH(K$1,Districts,0))*'Blend Sheet'!$Y90)+(INDEX(ItemCosts,MATCH('Blend Sheet'!$Z$4,ItemNum,0),MATCH(K$1,Districts,0))*'Blend Sheet'!$Z90)+(INDEX(ItemCosts,MATCH('Blend Sheet'!$AA$4,ItemNum,0),MATCH(K$1,Districts,0))*'Blend Sheet'!$AA90)+(INDEX(ItemCosts,MATCH('Blend Sheet'!$AB$4,ItemNum,0),MATCH(K$1,Districts,0))*'Blend Sheet'!$AB90)+(INDEX(ItemCosts,MATCH('Blend Sheet'!$AC$4,ItemNum,0),MATCH(K$1,Districts,0))*'Blend Sheet'!$AC90)+(INDEX(ItemCosts,MATCH('Blend Sheet'!$AD$4,ItemNum,0),MATCH(K$1,Districts,0))*'Blend Sheet'!$AD90)+(INDEX(ItemCosts,MATCH('Blend Sheet'!$AE$4,ItemNum,0),MATCH(K$1,Districts,0))*'Blend Sheet'!$AE90)+(INDEX(ItemCosts,MATCH('Blend Sheet'!$AF$4,ItemNum,0),MATCH(K$1,Districts,0))*'Blend Sheet'!$AF90)+(INDEX(ItemCosts,MATCH('Blend Sheet'!$AG$4,ItemNum,0),MATCH(K$1,Districts,0))*'Blend Sheet'!$AG90)+(INDEX(ItemCosts,MATCH('Blend Sheet'!$AH$4,ItemNum,0),MATCH(K$1,Districts,0))*'Blend Sheet'!$AH90)+(INDEX(ItemCosts,MATCH('Blend Sheet'!$AI$4,ItemNum,0),MATCH(K$1,Districts,0))*'Blend Sheet'!$AI90)+(INDEX(ItemCosts,MATCH('Blend Sheet'!$AJ$4,ItemNum,0),MATCH(K$1,Districts,0))*'Blend Sheet'!$AJ90)+(INDEX(ItemCosts,MATCH('Blend Sheet'!$AK$4,ItemNum,0),MATCH(K$1,Districts,0))*'Blend Sheet'!$AK90)+(INDEX(ItemCosts,MATCH('Blend Sheet'!$AL$4,ItemNum,0),MATCH(K$1,Districts,0))*'Blend Sheet'!$AL90)+(INDEX(ItemCosts,MATCH('Blend Sheet'!$AM$4,ItemNum,0),MATCH(K$1,Districts,0))*'Blend Sheet'!$AM90)+(INDEX(ItemCosts,MATCH('Blend Sheet'!$AN$4,ItemNum,0),MATCH(K$1,Districts,0))*'Blend Sheet'!$AN90)+(INDEX(ItemCosts,MATCH('Blend Sheet'!$AO$4,ItemNum,0),MATCH(K$1,Districts,0))*'Blend Sheet'!$AO90)+(INDEX(ItemCosts,MATCH('Blend Sheet'!$AP$4,ItemNum,0),MATCH(K$1,Districts,0))*'Blend Sheet'!$AP90)+(INDEX(ItemCosts,MATCH('Blend Sheet'!$AQ$4,ItemNum,0),MATCH(K$1,Districts,0))*'Blend Sheet'!$AQ90)+(INDEX(ItemCosts,MATCH('Blend Sheet'!$AR$4,ItemNum,0),MATCH(K$1,Districts,0))*'Blend Sheet'!$AR90)+(INDEX(ItemCosts,MATCH('Blend Sheet'!$AS$4,ItemNum,0),MATCH(K$1,Districts,0))*'Blend Sheet'!$AS90)</f>
        <v>#N/A</v>
      </c>
      <c r="L87" s="5" t="e">
        <f>(INDEX(ItemCosts,MATCH('Blend Sheet'!$C$4,ItemNum,0),MATCH(L$1,Districts,0))*'Blend Sheet'!$C90)+(INDEX(ItemCosts,MATCH('Blend Sheet'!$D$4,ItemNum,0),MATCH(L$1,Districts,0))*'Blend Sheet'!$D90)+(INDEX(ItemCosts,MATCH('Blend Sheet'!$E$4,ItemNum,0),MATCH(L$1,Districts,0))*'Blend Sheet'!$E90)+(INDEX(ItemCosts,MATCH('Blend Sheet'!$F$4,ItemNum,0),MATCH(L$1,Districts,0))*'Blend Sheet'!$F90)+(INDEX(ItemCosts,MATCH('Blend Sheet'!$G$4,ItemNum,0),MATCH(L$1,Districts,0))*'Blend Sheet'!$G90)+(INDEX(ItemCosts,MATCH('Blend Sheet'!$H$4,ItemNum,0),MATCH(L$1,Districts,0))*'Blend Sheet'!$H90)+(INDEX(ItemCosts,MATCH('Blend Sheet'!$I$4,ItemNum,0),MATCH(L$1,Districts,0))*'Blend Sheet'!$I90)+(INDEX(ItemCosts,MATCH('Blend Sheet'!$J$4,ItemNum,0),MATCH(L$1,Districts,0))*'Blend Sheet'!$J90)+(INDEX(ItemCosts,MATCH('Blend Sheet'!$K$4,ItemNum,0),MATCH(L$1,Districts,0))*'Blend Sheet'!$K90)+(INDEX(ItemCosts,MATCH('Blend Sheet'!$L$4,ItemNum,0),MATCH(L$1,Districts,0))*'Blend Sheet'!$L90)+(INDEX(ItemCosts,MATCH('Blend Sheet'!$M$4,ItemNum,0),MATCH(L$1,Districts,0))*'Blend Sheet'!$M90)+(INDEX(ItemCosts,MATCH('Blend Sheet'!$N$4,ItemNum,0),MATCH(L$1,Districts,0))*'Blend Sheet'!$N90)+(INDEX(ItemCosts,MATCH('Blend Sheet'!$O$4,ItemNum,0),MATCH(L$1,Districts,0))*'Blend Sheet'!$O90)+(INDEX(ItemCosts,MATCH('Blend Sheet'!$P$4,ItemNum,0),MATCH(L$1,Districts,0))*'Blend Sheet'!$P90)+(INDEX(ItemCosts,MATCH('Blend Sheet'!$Q$4,ItemNum,0),MATCH(L$1,Districts,0))*'Blend Sheet'!$Q90)+(INDEX(ItemCosts,MATCH('Blend Sheet'!$R$4,ItemNum,0),MATCH(L$1,Districts,0))*'Blend Sheet'!$R90)+(INDEX(ItemCosts,MATCH('Blend Sheet'!$S$4,ItemNum,0),MATCH(L$1,Districts,0))*'Blend Sheet'!$S90)+(INDEX(ItemCosts,MATCH('Blend Sheet'!$T$4,ItemNum,0),MATCH(L$1,Districts,0))*'Blend Sheet'!$T90)+(INDEX(ItemCosts,MATCH('Blend Sheet'!$U$4,ItemNum,0),MATCH(L$1,Districts,0))*'Blend Sheet'!$U90)+(INDEX(ItemCosts,MATCH('Blend Sheet'!$V$4,ItemNum,0),MATCH(L$1,Districts,0))*'Blend Sheet'!$V90)+(INDEX(ItemCosts,MATCH('Blend Sheet'!$W$4,ItemNum,0),MATCH(L$1,Districts,0))*'Blend Sheet'!$W90)+(INDEX(ItemCosts,MATCH('Blend Sheet'!$X$4,ItemNum,0),MATCH(L$1,Districts,0))*'Blend Sheet'!$X90)+(INDEX(ItemCosts,MATCH('Blend Sheet'!$Y$4,ItemNum,0),MATCH(L$1,Districts,0))*'Blend Sheet'!$Y90)+(INDEX(ItemCosts,MATCH('Blend Sheet'!$Z$4,ItemNum,0),MATCH(L$1,Districts,0))*'Blend Sheet'!$Z90)+(INDEX(ItemCosts,MATCH('Blend Sheet'!$AA$4,ItemNum,0),MATCH(L$1,Districts,0))*'Blend Sheet'!$AA90)+(INDEX(ItemCosts,MATCH('Blend Sheet'!$AB$4,ItemNum,0),MATCH(L$1,Districts,0))*'Blend Sheet'!$AB90)+(INDEX(ItemCosts,MATCH('Blend Sheet'!$AC$4,ItemNum,0),MATCH(L$1,Districts,0))*'Blend Sheet'!$AC90)+(INDEX(ItemCosts,MATCH('Blend Sheet'!$AD$4,ItemNum,0),MATCH(L$1,Districts,0))*'Blend Sheet'!$AD90)+(INDEX(ItemCosts,MATCH('Blend Sheet'!$AE$4,ItemNum,0),MATCH(L$1,Districts,0))*'Blend Sheet'!$AE90)+(INDEX(ItemCosts,MATCH('Blend Sheet'!$AF$4,ItemNum,0),MATCH(L$1,Districts,0))*'Blend Sheet'!$AF90)+(INDEX(ItemCosts,MATCH('Blend Sheet'!$AG$4,ItemNum,0),MATCH(L$1,Districts,0))*'Blend Sheet'!$AG90)+(INDEX(ItemCosts,MATCH('Blend Sheet'!$AH$4,ItemNum,0),MATCH(L$1,Districts,0))*'Blend Sheet'!$AH90)+(INDEX(ItemCosts,MATCH('Blend Sheet'!$AI$4,ItemNum,0),MATCH(L$1,Districts,0))*'Blend Sheet'!$AI90)+(INDEX(ItemCosts,MATCH('Blend Sheet'!$AJ$4,ItemNum,0),MATCH(L$1,Districts,0))*'Blend Sheet'!$AJ90)+(INDEX(ItemCosts,MATCH('Blend Sheet'!$AK$4,ItemNum,0),MATCH(L$1,Districts,0))*'Blend Sheet'!$AK90)+(INDEX(ItemCosts,MATCH('Blend Sheet'!$AL$4,ItemNum,0),MATCH(L$1,Districts,0))*'Blend Sheet'!$AL90)+(INDEX(ItemCosts,MATCH('Blend Sheet'!$AM$4,ItemNum,0),MATCH(L$1,Districts,0))*'Blend Sheet'!$AM90)+(INDEX(ItemCosts,MATCH('Blend Sheet'!$AN$4,ItemNum,0),MATCH(L$1,Districts,0))*'Blend Sheet'!$AN90)+(INDEX(ItemCosts,MATCH('Blend Sheet'!$AO$4,ItemNum,0),MATCH(L$1,Districts,0))*'Blend Sheet'!$AO90)+(INDEX(ItemCosts,MATCH('Blend Sheet'!$AP$4,ItemNum,0),MATCH(L$1,Districts,0))*'Blend Sheet'!$AP90)+(INDEX(ItemCosts,MATCH('Blend Sheet'!$AQ$4,ItemNum,0),MATCH(L$1,Districts,0))*'Blend Sheet'!$AQ90)+(INDEX(ItemCosts,MATCH('Blend Sheet'!$AR$4,ItemNum,0),MATCH(L$1,Districts,0))*'Blend Sheet'!$AR90)+(INDEX(ItemCosts,MATCH('Blend Sheet'!$AS$4,ItemNum,0),MATCH(L$1,Districts,0))*'Blend Sheet'!$AS90)</f>
        <v>#N/A</v>
      </c>
      <c r="M87" s="191"/>
      <c r="N87" s="34" t="e">
        <f>D87/'Blend Sheet'!$BA90</f>
        <v>#N/A</v>
      </c>
      <c r="O87" s="34" t="e">
        <f>E87/'Blend Sheet'!$BA90</f>
        <v>#N/A</v>
      </c>
      <c r="P87" s="34" t="e">
        <f>G87/'Blend Sheet'!$BA90</f>
        <v>#N/A</v>
      </c>
      <c r="Q87" s="34" t="e">
        <f>H87/'Blend Sheet'!$BA90</f>
        <v>#N/A</v>
      </c>
      <c r="R87" s="34" t="e">
        <f>I87/'Blend Sheet'!$BA90</f>
        <v>#N/A</v>
      </c>
      <c r="S87" s="34" t="e">
        <f>J87/'Blend Sheet'!$BA90</f>
        <v>#N/A</v>
      </c>
      <c r="T87" s="34" t="e">
        <f>K87/'Blend Sheet'!$BA90</f>
        <v>#N/A</v>
      </c>
      <c r="U87" s="34" t="e">
        <f>L87/'Blend Sheet'!$BA90</f>
        <v>#N/A</v>
      </c>
    </row>
    <row r="88" spans="1:21" x14ac:dyDescent="0.25">
      <c r="A88" t="str">
        <f>'Blend Sheet'!A91</f>
        <v>THERMAmix LT</v>
      </c>
      <c r="B88" s="5" t="e">
        <f>(INDEX(ItemCosts,MATCH('Blend Sheet'!$C$4,ItemNum,0),MATCH(B$1,Districts,0))*'Blend Sheet'!$C91)+(INDEX(ItemCosts,MATCH('Blend Sheet'!$D$4,ItemNum,0),MATCH(B$1,Districts,0))*'Blend Sheet'!$D91)+(INDEX(ItemCosts,MATCH('Blend Sheet'!$E$4,ItemNum,0),MATCH(B$1,Districts,0))*'Blend Sheet'!$E91)+(INDEX(ItemCosts,MATCH('Blend Sheet'!$F$4,ItemNum,0),MATCH(B$1,Districts,0))*'Blend Sheet'!$F91)+(INDEX(ItemCosts,MATCH('Blend Sheet'!$G$4,ItemNum,0),MATCH(B$1,Districts,0))*'Blend Sheet'!$G91)+(INDEX(ItemCosts,MATCH('Blend Sheet'!$H$4,ItemNum,0),MATCH(B$1,Districts,0))*'Blend Sheet'!$H91)+(INDEX(ItemCosts,MATCH('Blend Sheet'!$I$4,ItemNum,0),MATCH(B$1,Districts,0))*'Blend Sheet'!$I91)+(INDEX(ItemCosts,MATCH('Blend Sheet'!$J$4,ItemNum,0),MATCH(B$1,Districts,0))*'Blend Sheet'!$J91)+(INDEX(ItemCosts,MATCH('Blend Sheet'!$K$4,ItemNum,0),MATCH(B$1,Districts,0))*'Blend Sheet'!$K91)+(INDEX(ItemCosts,MATCH('Blend Sheet'!$L$4,ItemNum,0),MATCH(B$1,Districts,0))*'Blend Sheet'!$L91)+(INDEX(ItemCosts,MATCH('Blend Sheet'!$M$4,ItemNum,0),MATCH(B$1,Districts,0))*'Blend Sheet'!$M91)+(INDEX(ItemCosts,MATCH('Blend Sheet'!$N$4,ItemNum,0),MATCH(B$1,Districts,0))*'Blend Sheet'!$N91)+(INDEX(ItemCosts,MATCH('Blend Sheet'!$O$4,ItemNum,0),MATCH(B$1,Districts,0))*'Blend Sheet'!$O91)+(INDEX(ItemCosts,MATCH('Blend Sheet'!$P$4,ItemNum,0),MATCH(B$1,Districts,0))*'Blend Sheet'!$P91)+(INDEX(ItemCosts,MATCH('Blend Sheet'!$Q$4,ItemNum,0),MATCH(B$1,Districts,0))*'Blend Sheet'!$Q91)+(INDEX(ItemCosts,MATCH('Blend Sheet'!$R$4,ItemNum,0),MATCH(B$1,Districts,0))*'Blend Sheet'!$R91)+(INDEX(ItemCosts,MATCH('Blend Sheet'!$S$4,ItemNum,0),MATCH(B$1,Districts,0))*'Blend Sheet'!$S91)+(INDEX(ItemCosts,MATCH('Blend Sheet'!$T$4,ItemNum,0),MATCH(B$1,Districts,0))*'Blend Sheet'!$T91)+(INDEX(ItemCosts,MATCH('Blend Sheet'!$U$4,ItemNum,0),MATCH(B$1,Districts,0))*'Blend Sheet'!$U91)+(INDEX(ItemCosts,MATCH('Blend Sheet'!$V$4,ItemNum,0),MATCH(B$1,Districts,0))*'Blend Sheet'!$V91)+(INDEX(ItemCosts,MATCH('Blend Sheet'!$W$4,ItemNum,0),MATCH(B$1,Districts,0))*'Blend Sheet'!$W91)+(INDEX(ItemCosts,MATCH('Blend Sheet'!$X$4,ItemNum,0),MATCH(B$1,Districts,0))*'Blend Sheet'!$X91)+(INDEX(ItemCosts,MATCH('Blend Sheet'!$Y$4,ItemNum,0),MATCH(B$1,Districts,0))*'Blend Sheet'!$Y91)+(INDEX(ItemCosts,MATCH('Blend Sheet'!$Z$4,ItemNum,0),MATCH(B$1,Districts,0))*'Blend Sheet'!$Z91)+(INDEX(ItemCosts,MATCH('Blend Sheet'!$AA$4,ItemNum,0),MATCH(B$1,Districts,0))*'Blend Sheet'!$AA91)+(INDEX(ItemCosts,MATCH('Blend Sheet'!$AB$4,ItemNum,0),MATCH(B$1,Districts,0))*'Blend Sheet'!$AB91)+(INDEX(ItemCosts,MATCH('Blend Sheet'!$AC$4,ItemNum,0),MATCH(B$1,Districts,0))*'Blend Sheet'!$AC91)+(INDEX(ItemCosts,MATCH('Blend Sheet'!$AD$4,ItemNum,0),MATCH(B$1,Districts,0))*'Blend Sheet'!$AD91)+(INDEX(ItemCosts,MATCH('Blend Sheet'!$AE$4,ItemNum,0),MATCH(B$1,Districts,0))*'Blend Sheet'!$AE91)+(INDEX(ItemCosts,MATCH('Blend Sheet'!$AF$4,ItemNum,0),MATCH(B$1,Districts,0))*'Blend Sheet'!$AF91)+(INDEX(ItemCosts,MATCH('Blend Sheet'!$AG$4,ItemNum,0),MATCH(B$1,Districts,0))*'Blend Sheet'!$AG91)+(INDEX(ItemCosts,MATCH('Blend Sheet'!$AH$4,ItemNum,0),MATCH(B$1,Districts,0))*'Blend Sheet'!$AH91)+(INDEX(ItemCosts,MATCH('Blend Sheet'!$AI$4,ItemNum,0),MATCH(B$1,Districts,0))*'Blend Sheet'!$AI91)+(INDEX(ItemCosts,MATCH('Blend Sheet'!$AJ$4,ItemNum,0),MATCH(B$1,Districts,0))*'Blend Sheet'!$AJ91)+(INDEX(ItemCosts,MATCH('Blend Sheet'!$AK$4,ItemNum,0),MATCH(B$1,Districts,0))*'Blend Sheet'!$AK91)+(INDEX(ItemCosts,MATCH('Blend Sheet'!$AL$4,ItemNum,0),MATCH(B$1,Districts,0))*'Blend Sheet'!$AL91)+(INDEX(ItemCosts,MATCH('Blend Sheet'!$AM$4,ItemNum,0),MATCH(B$1,Districts,0))*'Blend Sheet'!$AM91)+(INDEX(ItemCosts,MATCH('Blend Sheet'!$AN$4,ItemNum,0),MATCH(B$1,Districts,0))*'Blend Sheet'!$AN91)+(INDEX(ItemCosts,MATCH('Blend Sheet'!$AO$4,ItemNum,0),MATCH(B$1,Districts,0))*'Blend Sheet'!$AO91)+(INDEX(ItemCosts,MATCH('Blend Sheet'!$AP$4,ItemNum,0),MATCH(B$1,Districts,0))*'Blend Sheet'!$AP91)+(INDEX(ItemCosts,MATCH('Blend Sheet'!$AQ$4,ItemNum,0),MATCH(B$1,Districts,0))*'Blend Sheet'!$AQ91)+(INDEX(ItemCosts,MATCH('Blend Sheet'!$AR$4,ItemNum,0),MATCH(B$1,Districts,0))*'Blend Sheet'!$AR91)+(INDEX(ItemCosts,MATCH('Blend Sheet'!$AS$4,ItemNum,0),MATCH(B$1,Districts,0))*'Blend Sheet'!$AS91)</f>
        <v>#N/A</v>
      </c>
      <c r="C88" s="5" t="e">
        <f>(INDEX(ItemCosts,MATCH('Blend Sheet'!$C$4,ItemNum,0),MATCH(C$1,Districts,0))*'Blend Sheet'!$C91)+(INDEX(ItemCosts,MATCH('Blend Sheet'!$D$4,ItemNum,0),MATCH(C$1,Districts,0))*'Blend Sheet'!$D91)+(INDEX(ItemCosts,MATCH('Blend Sheet'!$E$4,ItemNum,0),MATCH(C$1,Districts,0))*'Blend Sheet'!$E91)+(INDEX(ItemCosts,MATCH('Blend Sheet'!$F$4,ItemNum,0),MATCH(C$1,Districts,0))*'Blend Sheet'!$F91)+(INDEX(ItemCosts,MATCH('Blend Sheet'!$G$4,ItemNum,0),MATCH(C$1,Districts,0))*'Blend Sheet'!$G91)+(INDEX(ItemCosts,MATCH('Blend Sheet'!$H$4,ItemNum,0),MATCH(C$1,Districts,0))*'Blend Sheet'!$H91)+(INDEX(ItemCosts,MATCH('Blend Sheet'!$I$4,ItemNum,0),MATCH(C$1,Districts,0))*'Blend Sheet'!$I91)+(INDEX(ItemCosts,MATCH('Blend Sheet'!$J$4,ItemNum,0),MATCH(C$1,Districts,0))*'Blend Sheet'!$J91)+(INDEX(ItemCosts,MATCH('Blend Sheet'!$K$4,ItemNum,0),MATCH(C$1,Districts,0))*'Blend Sheet'!$K91)+(INDEX(ItemCosts,MATCH('Blend Sheet'!$L$4,ItemNum,0),MATCH(C$1,Districts,0))*'Blend Sheet'!$L91)+(INDEX(ItemCosts,MATCH('Blend Sheet'!$M$4,ItemNum,0),MATCH(C$1,Districts,0))*'Blend Sheet'!$M91)+(INDEX(ItemCosts,MATCH('Blend Sheet'!$N$4,ItemNum,0),MATCH(C$1,Districts,0))*'Blend Sheet'!$N91)+(INDEX(ItemCosts,MATCH('Blend Sheet'!$O$4,ItemNum,0),MATCH(C$1,Districts,0))*'Blend Sheet'!$O91)+(INDEX(ItemCosts,MATCH('Blend Sheet'!$P$4,ItemNum,0),MATCH(C$1,Districts,0))*'Blend Sheet'!$P91)+(INDEX(ItemCosts,MATCH('Blend Sheet'!$Q$4,ItemNum,0),MATCH(C$1,Districts,0))*'Blend Sheet'!$Q91)+(INDEX(ItemCosts,MATCH('Blend Sheet'!$R$4,ItemNum,0),MATCH(C$1,Districts,0))*'Blend Sheet'!$R91)+(INDEX(ItemCosts,MATCH('Blend Sheet'!$S$4,ItemNum,0),MATCH(C$1,Districts,0))*'Blend Sheet'!$S91)+(INDEX(ItemCosts,MATCH('Blend Sheet'!$T$4,ItemNum,0),MATCH(C$1,Districts,0))*'Blend Sheet'!$T91)+(INDEX(ItemCosts,MATCH('Blend Sheet'!$U$4,ItemNum,0),MATCH(C$1,Districts,0))*'Blend Sheet'!$U91)+(INDEX(ItemCosts,MATCH('Blend Sheet'!$V$4,ItemNum,0),MATCH(C$1,Districts,0))*'Blend Sheet'!$V91)+(INDEX(ItemCosts,MATCH('Blend Sheet'!$W$4,ItemNum,0),MATCH(C$1,Districts,0))*'Blend Sheet'!$W91)+(INDEX(ItemCosts,MATCH('Blend Sheet'!$X$4,ItemNum,0),MATCH(C$1,Districts,0))*'Blend Sheet'!$X91)+(INDEX(ItemCosts,MATCH('Blend Sheet'!$Y$4,ItemNum,0),MATCH(C$1,Districts,0))*'Blend Sheet'!$Y91)+(INDEX(ItemCosts,MATCH('Blend Sheet'!$Z$4,ItemNum,0),MATCH(C$1,Districts,0))*'Blend Sheet'!$Z91)+(INDEX(ItemCosts,MATCH('Blend Sheet'!$AA$4,ItemNum,0),MATCH(C$1,Districts,0))*'Blend Sheet'!$AA91)+(INDEX(ItemCosts,MATCH('Blend Sheet'!$AB$4,ItemNum,0),MATCH(C$1,Districts,0))*'Blend Sheet'!$AB91)+(INDEX(ItemCosts,MATCH('Blend Sheet'!$AC$4,ItemNum,0),MATCH(C$1,Districts,0))*'Blend Sheet'!$AC91)+(INDEX(ItemCosts,MATCH('Blend Sheet'!$AD$4,ItemNum,0),MATCH(C$1,Districts,0))*'Blend Sheet'!$AD91)+(INDEX(ItemCosts,MATCH('Blend Sheet'!$AE$4,ItemNum,0),MATCH(C$1,Districts,0))*'Blend Sheet'!$AE91)+(INDEX(ItemCosts,MATCH('Blend Sheet'!$AF$4,ItemNum,0),MATCH(C$1,Districts,0))*'Blend Sheet'!$AF91)+(INDEX(ItemCosts,MATCH('Blend Sheet'!$AG$4,ItemNum,0),MATCH(C$1,Districts,0))*'Blend Sheet'!$AG91)+(INDEX(ItemCosts,MATCH('Blend Sheet'!$AH$4,ItemNum,0),MATCH(C$1,Districts,0))*'Blend Sheet'!$AH91)+(INDEX(ItemCosts,MATCH('Blend Sheet'!$AI$4,ItemNum,0),MATCH(C$1,Districts,0))*'Blend Sheet'!$AI91)+(INDEX(ItemCosts,MATCH('Blend Sheet'!$AJ$4,ItemNum,0),MATCH(C$1,Districts,0))*'Blend Sheet'!$AJ91)+(INDEX(ItemCosts,MATCH('Blend Sheet'!$AK$4,ItemNum,0),MATCH(C$1,Districts,0))*'Blend Sheet'!$AK91)+(INDEX(ItemCosts,MATCH('Blend Sheet'!$AL$4,ItemNum,0),MATCH(C$1,Districts,0))*'Blend Sheet'!$AL91)+(INDEX(ItemCosts,MATCH('Blend Sheet'!$AM$4,ItemNum,0),MATCH(C$1,Districts,0))*'Blend Sheet'!$AM91)+(INDEX(ItemCosts,MATCH('Blend Sheet'!$AN$4,ItemNum,0),MATCH(C$1,Districts,0))*'Blend Sheet'!$AN91)+(INDEX(ItemCosts,MATCH('Blend Sheet'!$AO$4,ItemNum,0),MATCH(C$1,Districts,0))*'Blend Sheet'!$AO91)+(INDEX(ItemCosts,MATCH('Blend Sheet'!$AP$4,ItemNum,0),MATCH(C$1,Districts,0))*'Blend Sheet'!$AP91)+(INDEX(ItemCosts,MATCH('Blend Sheet'!$AQ$4,ItemNum,0),MATCH(C$1,Districts,0))*'Blend Sheet'!$AQ91)+(INDEX(ItemCosts,MATCH('Blend Sheet'!$AR$4,ItemNum,0),MATCH(C$1,Districts,0))*'Blend Sheet'!$AR91)+(INDEX(ItemCosts,MATCH('Blend Sheet'!$AS$4,ItemNum,0),MATCH(C$1,Districts,0))*'Blend Sheet'!$AS91)</f>
        <v>#N/A</v>
      </c>
      <c r="D88" s="5" t="e">
        <f>(INDEX(ItemCosts,MATCH('Blend Sheet'!$C$4,ItemNum,0),MATCH(D$1,Districts,0))*'Blend Sheet'!$C91)+(INDEX(ItemCosts,MATCH('Blend Sheet'!$D$4,ItemNum,0),MATCH(D$1,Districts,0))*'Blend Sheet'!$D91)+(INDEX(ItemCosts,MATCH('Blend Sheet'!$E$4,ItemNum,0),MATCH(D$1,Districts,0))*'Blend Sheet'!$E91)+(INDEX(ItemCosts,MATCH('Blend Sheet'!$F$4,ItemNum,0),MATCH(D$1,Districts,0))*'Blend Sheet'!$F91)+(INDEX(ItemCosts,MATCH('Blend Sheet'!$G$4,ItemNum,0),MATCH(D$1,Districts,0))*'Blend Sheet'!$G91)+(INDEX(ItemCosts,MATCH('Blend Sheet'!$H$4,ItemNum,0),MATCH(D$1,Districts,0))*'Blend Sheet'!$H91)+(INDEX(ItemCosts,MATCH('Blend Sheet'!$I$4,ItemNum,0),MATCH(D$1,Districts,0))*'Blend Sheet'!$I91)+(INDEX(ItemCosts,MATCH('Blend Sheet'!$J$4,ItemNum,0),MATCH(D$1,Districts,0))*'Blend Sheet'!$J91)+(INDEX(ItemCosts,MATCH('Blend Sheet'!$K$4,ItemNum,0),MATCH(D$1,Districts,0))*'Blend Sheet'!$K91)+(INDEX(ItemCosts,MATCH('Blend Sheet'!$L$4,ItemNum,0),MATCH(D$1,Districts,0))*'Blend Sheet'!$L91)+(INDEX(ItemCosts,MATCH('Blend Sheet'!$M$4,ItemNum,0),MATCH(D$1,Districts,0))*'Blend Sheet'!$M91)+(INDEX(ItemCosts,MATCH('Blend Sheet'!$N$4,ItemNum,0),MATCH(D$1,Districts,0))*'Blend Sheet'!$N91)+(INDEX(ItemCosts,MATCH('Blend Sheet'!$O$4,ItemNum,0),MATCH(D$1,Districts,0))*'Blend Sheet'!$O91)+(INDEX(ItemCosts,MATCH('Blend Sheet'!$P$4,ItemNum,0),MATCH(D$1,Districts,0))*'Blend Sheet'!$P91)+(INDEX(ItemCosts,MATCH('Blend Sheet'!$Q$4,ItemNum,0),MATCH(D$1,Districts,0))*'Blend Sheet'!$Q91)+(INDEX(ItemCosts,MATCH('Blend Sheet'!$R$4,ItemNum,0),MATCH(D$1,Districts,0))*'Blend Sheet'!$R91)+(INDEX(ItemCosts,MATCH('Blend Sheet'!$S$4,ItemNum,0),MATCH(D$1,Districts,0))*'Blend Sheet'!$S91)+(INDEX(ItemCosts,MATCH('Blend Sheet'!$T$4,ItemNum,0),MATCH(D$1,Districts,0))*'Blend Sheet'!$T91)+(INDEX(ItemCosts,MATCH('Blend Sheet'!$U$4,ItemNum,0),MATCH(D$1,Districts,0))*'Blend Sheet'!$U91)+(INDEX(ItemCosts,MATCH('Blend Sheet'!$V$4,ItemNum,0),MATCH(D$1,Districts,0))*'Blend Sheet'!$V91)+(INDEX(ItemCosts,MATCH('Blend Sheet'!$W$4,ItemNum,0),MATCH(D$1,Districts,0))*'Blend Sheet'!$W91)+(INDEX(ItemCosts,MATCH('Blend Sheet'!$X$4,ItemNum,0),MATCH(D$1,Districts,0))*'Blend Sheet'!$X91)+(INDEX(ItemCosts,MATCH('Blend Sheet'!$Y$4,ItemNum,0),MATCH(D$1,Districts,0))*'Blend Sheet'!$Y91)+(INDEX(ItemCosts,MATCH('Blend Sheet'!$Z$4,ItemNum,0),MATCH(D$1,Districts,0))*'Blend Sheet'!$Z91)+(INDEX(ItemCosts,MATCH('Blend Sheet'!$AA$4,ItemNum,0),MATCH(D$1,Districts,0))*'Blend Sheet'!$AA91)+(INDEX(ItemCosts,MATCH('Blend Sheet'!$AB$4,ItemNum,0),MATCH(D$1,Districts,0))*'Blend Sheet'!$AB91)+(INDEX(ItemCosts,MATCH('Blend Sheet'!$AC$4,ItemNum,0),MATCH(D$1,Districts,0))*'Blend Sheet'!$AC91)+(INDEX(ItemCosts,MATCH('Blend Sheet'!$AD$4,ItemNum,0),MATCH(D$1,Districts,0))*'Blend Sheet'!$AD91)+(INDEX(ItemCosts,MATCH('Blend Sheet'!$AE$4,ItemNum,0),MATCH(D$1,Districts,0))*'Blend Sheet'!$AE91)+(INDEX(ItemCosts,MATCH('Blend Sheet'!$AF$4,ItemNum,0),MATCH(D$1,Districts,0))*'Blend Sheet'!$AF91)+(INDEX(ItemCosts,MATCH('Blend Sheet'!$AG$4,ItemNum,0),MATCH(D$1,Districts,0))*'Blend Sheet'!$AG91)+(INDEX(ItemCosts,MATCH('Blend Sheet'!$AH$4,ItemNum,0),MATCH(D$1,Districts,0))*'Blend Sheet'!$AH91)+(INDEX(ItemCosts,MATCH('Blend Sheet'!$AI$4,ItemNum,0),MATCH(D$1,Districts,0))*'Blend Sheet'!$AI91)+(INDEX(ItemCosts,MATCH('Blend Sheet'!$AJ$4,ItemNum,0),MATCH(D$1,Districts,0))*'Blend Sheet'!$AJ91)+(INDEX(ItemCosts,MATCH('Blend Sheet'!$AK$4,ItemNum,0),MATCH(D$1,Districts,0))*'Blend Sheet'!$AK91)+(INDEX(ItemCosts,MATCH('Blend Sheet'!$AL$4,ItemNum,0),MATCH(D$1,Districts,0))*'Blend Sheet'!$AL91)+(INDEX(ItemCosts,MATCH('Blend Sheet'!$AM$4,ItemNum,0),MATCH(D$1,Districts,0))*'Blend Sheet'!$AM91)+(INDEX(ItemCosts,MATCH('Blend Sheet'!$AN$4,ItemNum,0),MATCH(D$1,Districts,0))*'Blend Sheet'!$AN91)+(INDEX(ItemCosts,MATCH('Blend Sheet'!$AO$4,ItemNum,0),MATCH(D$1,Districts,0))*'Blend Sheet'!$AO91)+(INDEX(ItemCosts,MATCH('Blend Sheet'!$AP$4,ItemNum,0),MATCH(D$1,Districts,0))*'Blend Sheet'!$AP91)+(INDEX(ItemCosts,MATCH('Blend Sheet'!$AQ$4,ItemNum,0),MATCH(D$1,Districts,0))*'Blend Sheet'!$AQ91)+(INDEX(ItemCosts,MATCH('Blend Sheet'!$AR$4,ItemNum,0),MATCH(D$1,Districts,0))*'Blend Sheet'!$AR91)+(INDEX(ItemCosts,MATCH('Blend Sheet'!$AS$4,ItemNum,0),MATCH(D$1,Districts,0))*'Blend Sheet'!$AS91)</f>
        <v>#N/A</v>
      </c>
      <c r="E88" s="5" t="e">
        <f>(INDEX(ItemCosts,MATCH('Blend Sheet'!$C$4,ItemNum,0),MATCH(E$1,Districts,0))*'Blend Sheet'!$C91)+(INDEX(ItemCosts,MATCH('Blend Sheet'!$D$4,ItemNum,0),MATCH(E$1,Districts,0))*'Blend Sheet'!$D91)+(INDEX(ItemCosts,MATCH('Blend Sheet'!$E$4,ItemNum,0),MATCH(E$1,Districts,0))*'Blend Sheet'!$E91)+(INDEX(ItemCosts,MATCH('Blend Sheet'!$F$4,ItemNum,0),MATCH(E$1,Districts,0))*'Blend Sheet'!$F91)+(INDEX(ItemCosts,MATCH('Blend Sheet'!$G$4,ItemNum,0),MATCH(E$1,Districts,0))*'Blend Sheet'!$G91)+(INDEX(ItemCosts,MATCH('Blend Sheet'!$H$4,ItemNum,0),MATCH(E$1,Districts,0))*'Blend Sheet'!$H91)+(INDEX(ItemCosts,MATCH('Blend Sheet'!$I$4,ItemNum,0),MATCH(E$1,Districts,0))*'Blend Sheet'!$I91)+(INDEX(ItemCosts,MATCH('Blend Sheet'!$J$4,ItemNum,0),MATCH(E$1,Districts,0))*'Blend Sheet'!$J91)+(INDEX(ItemCosts,MATCH('Blend Sheet'!$K$4,ItemNum,0),MATCH(E$1,Districts,0))*'Blend Sheet'!$K91)+(INDEX(ItemCosts,MATCH('Blend Sheet'!$L$4,ItemNum,0),MATCH(E$1,Districts,0))*'Blend Sheet'!$L91)+(INDEX(ItemCosts,MATCH('Blend Sheet'!$M$4,ItemNum,0),MATCH(E$1,Districts,0))*'Blend Sheet'!$M91)+(INDEX(ItemCosts,MATCH('Blend Sheet'!$N$4,ItemNum,0),MATCH(E$1,Districts,0))*'Blend Sheet'!$N91)+(INDEX(ItemCosts,MATCH('Blend Sheet'!$O$4,ItemNum,0),MATCH(E$1,Districts,0))*'Blend Sheet'!$O91)+(INDEX(ItemCosts,MATCH('Blend Sheet'!$P$4,ItemNum,0),MATCH(E$1,Districts,0))*'Blend Sheet'!$P91)+(INDEX(ItemCosts,MATCH('Blend Sheet'!$Q$4,ItemNum,0),MATCH(E$1,Districts,0))*'Blend Sheet'!$Q91)+(INDEX(ItemCosts,MATCH('Blend Sheet'!$R$4,ItemNum,0),MATCH(E$1,Districts,0))*'Blend Sheet'!$R91)+(INDEX(ItemCosts,MATCH('Blend Sheet'!$S$4,ItemNum,0),MATCH(E$1,Districts,0))*'Blend Sheet'!$S91)+(INDEX(ItemCosts,MATCH('Blend Sheet'!$T$4,ItemNum,0),MATCH(E$1,Districts,0))*'Blend Sheet'!$T91)+(INDEX(ItemCosts,MATCH('Blend Sheet'!$U$4,ItemNum,0),MATCH(E$1,Districts,0))*'Blend Sheet'!$U91)+(INDEX(ItemCosts,MATCH('Blend Sheet'!$V$4,ItemNum,0),MATCH(E$1,Districts,0))*'Blend Sheet'!$V91)+(INDEX(ItemCosts,MATCH('Blend Sheet'!$W$4,ItemNum,0),MATCH(E$1,Districts,0))*'Blend Sheet'!$W91)+(INDEX(ItemCosts,MATCH('Blend Sheet'!$X$4,ItemNum,0),MATCH(E$1,Districts,0))*'Blend Sheet'!$X91)+(INDEX(ItemCosts,MATCH('Blend Sheet'!$Y$4,ItemNum,0),MATCH(E$1,Districts,0))*'Blend Sheet'!$Y91)+(INDEX(ItemCosts,MATCH('Blend Sheet'!$Z$4,ItemNum,0),MATCH(E$1,Districts,0))*'Blend Sheet'!$Z91)+(INDEX(ItemCosts,MATCH('Blend Sheet'!$AA$4,ItemNum,0),MATCH(E$1,Districts,0))*'Blend Sheet'!$AA91)+(INDEX(ItemCosts,MATCH('Blend Sheet'!$AB$4,ItemNum,0),MATCH(E$1,Districts,0))*'Blend Sheet'!$AB91)+(INDEX(ItemCosts,MATCH('Blend Sheet'!$AC$4,ItemNum,0),MATCH(E$1,Districts,0))*'Blend Sheet'!$AC91)+(INDEX(ItemCosts,MATCH('Blend Sheet'!$AD$4,ItemNum,0),MATCH(E$1,Districts,0))*'Blend Sheet'!$AD91)+(INDEX(ItemCosts,MATCH('Blend Sheet'!$AE$4,ItemNum,0),MATCH(E$1,Districts,0))*'Blend Sheet'!$AE91)+(INDEX(ItemCosts,MATCH('Blend Sheet'!$AF$4,ItemNum,0),MATCH(E$1,Districts,0))*'Blend Sheet'!$AF91)+(INDEX(ItemCosts,MATCH('Blend Sheet'!$AG$4,ItemNum,0),MATCH(E$1,Districts,0))*'Blend Sheet'!$AG91)+(INDEX(ItemCosts,MATCH('Blend Sheet'!$AH$4,ItemNum,0),MATCH(E$1,Districts,0))*'Blend Sheet'!$AH91)+(INDEX(ItemCosts,MATCH('Blend Sheet'!$AI$4,ItemNum,0),MATCH(E$1,Districts,0))*'Blend Sheet'!$AI91)+(INDEX(ItemCosts,MATCH('Blend Sheet'!$AJ$4,ItemNum,0),MATCH(E$1,Districts,0))*'Blend Sheet'!$AJ91)+(INDEX(ItemCosts,MATCH('Blend Sheet'!$AK$4,ItemNum,0),MATCH(E$1,Districts,0))*'Blend Sheet'!$AK91)+(INDEX(ItemCosts,MATCH('Blend Sheet'!$AL$4,ItemNum,0),MATCH(E$1,Districts,0))*'Blend Sheet'!$AL91)+(INDEX(ItemCosts,MATCH('Blend Sheet'!$AM$4,ItemNum,0),MATCH(E$1,Districts,0))*'Blend Sheet'!$AM91)+(INDEX(ItemCosts,MATCH('Blend Sheet'!$AN$4,ItemNum,0),MATCH(E$1,Districts,0))*'Blend Sheet'!$AN91)+(INDEX(ItemCosts,MATCH('Blend Sheet'!$AO$4,ItemNum,0),MATCH(E$1,Districts,0))*'Blend Sheet'!$AO91)+(INDEX(ItemCosts,MATCH('Blend Sheet'!$AP$4,ItemNum,0),MATCH(E$1,Districts,0))*'Blend Sheet'!$AP91)+(INDEX(ItemCosts,MATCH('Blend Sheet'!$AQ$4,ItemNum,0),MATCH(E$1,Districts,0))*'Blend Sheet'!$AQ91)+(INDEX(ItemCosts,MATCH('Blend Sheet'!$AR$4,ItemNum,0),MATCH(E$1,Districts,0))*'Blend Sheet'!$AR91)+(INDEX(ItemCosts,MATCH('Blend Sheet'!$AS$4,ItemNum,0),MATCH(E$1,Districts,0))*'Blend Sheet'!$AS91)</f>
        <v>#N/A</v>
      </c>
      <c r="F88" s="5" t="e">
        <f>(INDEX(ItemCosts,MATCH('Blend Sheet'!$C$4,ItemNum,0),MATCH(F$1,Districts,0))*'Blend Sheet'!$C91)+(INDEX(ItemCosts,MATCH('Blend Sheet'!$D$4,ItemNum,0),MATCH(F$1,Districts,0))*'Blend Sheet'!$D91)+(INDEX(ItemCosts,MATCH('Blend Sheet'!$E$4,ItemNum,0),MATCH(F$1,Districts,0))*'Blend Sheet'!$E91)+(INDEX(ItemCosts,MATCH('Blend Sheet'!$F$4,ItemNum,0),MATCH(F$1,Districts,0))*'Blend Sheet'!$F91)+(INDEX(ItemCosts,MATCH('Blend Sheet'!$G$4,ItemNum,0),MATCH(F$1,Districts,0))*'Blend Sheet'!$G91)+(INDEX(ItemCosts,MATCH('Blend Sheet'!$H$4,ItemNum,0),MATCH(F$1,Districts,0))*'Blend Sheet'!$H91)+(INDEX(ItemCosts,MATCH('Blend Sheet'!$I$4,ItemNum,0),MATCH(F$1,Districts,0))*'Blend Sheet'!$I91)+(INDEX(ItemCosts,MATCH('Blend Sheet'!$J$4,ItemNum,0),MATCH(F$1,Districts,0))*'Blend Sheet'!$J91)+(INDEX(ItemCosts,MATCH('Blend Sheet'!$K$4,ItemNum,0),MATCH(F$1,Districts,0))*'Blend Sheet'!$K91)+(INDEX(ItemCosts,MATCH('Blend Sheet'!$L$4,ItemNum,0),MATCH(F$1,Districts,0))*'Blend Sheet'!$L91)+(INDEX(ItemCosts,MATCH('Blend Sheet'!$M$4,ItemNum,0),MATCH(F$1,Districts,0))*'Blend Sheet'!$M91)+(INDEX(ItemCosts,MATCH('Blend Sheet'!$N$4,ItemNum,0),MATCH(F$1,Districts,0))*'Blend Sheet'!$N91)+(INDEX(ItemCosts,MATCH('Blend Sheet'!$O$4,ItemNum,0),MATCH(F$1,Districts,0))*'Blend Sheet'!$O91)+(INDEX(ItemCosts,MATCH('Blend Sheet'!$P$4,ItemNum,0),MATCH(F$1,Districts,0))*'Blend Sheet'!$P91)+(INDEX(ItemCosts,MATCH('Blend Sheet'!$Q$4,ItemNum,0),MATCH(F$1,Districts,0))*'Blend Sheet'!$Q91)+(INDEX(ItemCosts,MATCH('Blend Sheet'!$R$4,ItemNum,0),MATCH(F$1,Districts,0))*'Blend Sheet'!$R91)+(INDEX(ItemCosts,MATCH('Blend Sheet'!$S$4,ItemNum,0),MATCH(F$1,Districts,0))*'Blend Sheet'!$S91)+(INDEX(ItemCosts,MATCH('Blend Sheet'!$T$4,ItemNum,0),MATCH(F$1,Districts,0))*'Blend Sheet'!$T91)+(INDEX(ItemCosts,MATCH('Blend Sheet'!$U$4,ItemNum,0),MATCH(F$1,Districts,0))*'Blend Sheet'!$U91)+(INDEX(ItemCosts,MATCH('Blend Sheet'!$V$4,ItemNum,0),MATCH(F$1,Districts,0))*'Blend Sheet'!$V91)+(INDEX(ItemCosts,MATCH('Blend Sheet'!$W$4,ItemNum,0),MATCH(F$1,Districts,0))*'Blend Sheet'!$W91)+(INDEX(ItemCosts,MATCH('Blend Sheet'!$X$4,ItemNum,0),MATCH(F$1,Districts,0))*'Blend Sheet'!$X91)+(INDEX(ItemCosts,MATCH('Blend Sheet'!$Y$4,ItemNum,0),MATCH(F$1,Districts,0))*'Blend Sheet'!$Y91)+(INDEX(ItemCosts,MATCH('Blend Sheet'!$Z$4,ItemNum,0),MATCH(F$1,Districts,0))*'Blend Sheet'!$Z91)+(INDEX(ItemCosts,MATCH('Blend Sheet'!$AA$4,ItemNum,0),MATCH(F$1,Districts,0))*'Blend Sheet'!$AA91)+(INDEX(ItemCosts,MATCH('Blend Sheet'!$AB$4,ItemNum,0),MATCH(F$1,Districts,0))*'Blend Sheet'!$AB91)+(INDEX(ItemCosts,MATCH('Blend Sheet'!$AC$4,ItemNum,0),MATCH(F$1,Districts,0))*'Blend Sheet'!$AC91)+(INDEX(ItemCosts,MATCH('Blend Sheet'!$AD$4,ItemNum,0),MATCH(F$1,Districts,0))*'Blend Sheet'!$AD91)+(INDEX(ItemCosts,MATCH('Blend Sheet'!$AE$4,ItemNum,0),MATCH(F$1,Districts,0))*'Blend Sheet'!$AE91)+(INDEX(ItemCosts,MATCH('Blend Sheet'!$AF$4,ItemNum,0),MATCH(F$1,Districts,0))*'Blend Sheet'!$AF91)+(INDEX(ItemCosts,MATCH('Blend Sheet'!$AG$4,ItemNum,0),MATCH(F$1,Districts,0))*'Blend Sheet'!$AG91)+(INDEX(ItemCosts,MATCH('Blend Sheet'!$AH$4,ItemNum,0),MATCH(F$1,Districts,0))*'Blend Sheet'!$AH91)+(INDEX(ItemCosts,MATCH('Blend Sheet'!$AI$4,ItemNum,0),MATCH(F$1,Districts,0))*'Blend Sheet'!$AI91)+(INDEX(ItemCosts,MATCH('Blend Sheet'!$AJ$4,ItemNum,0),MATCH(F$1,Districts,0))*'Blend Sheet'!$AJ91)+(INDEX(ItemCosts,MATCH('Blend Sheet'!$AK$4,ItemNum,0),MATCH(F$1,Districts,0))*'Blend Sheet'!$AK91)+(INDEX(ItemCosts,MATCH('Blend Sheet'!$AL$4,ItemNum,0),MATCH(F$1,Districts,0))*'Blend Sheet'!$AL91)+(INDEX(ItemCosts,MATCH('Blend Sheet'!$AM$4,ItemNum,0),MATCH(F$1,Districts,0))*'Blend Sheet'!$AM91)+(INDEX(ItemCosts,MATCH('Blend Sheet'!$AN$4,ItemNum,0),MATCH(F$1,Districts,0))*'Blend Sheet'!$AN91)+(INDEX(ItemCosts,MATCH('Blend Sheet'!$AO$4,ItemNum,0),MATCH(F$1,Districts,0))*'Blend Sheet'!$AO91)+(INDEX(ItemCosts,MATCH('Blend Sheet'!$AP$4,ItemNum,0),MATCH(F$1,Districts,0))*'Blend Sheet'!$AP91)+(INDEX(ItemCosts,MATCH('Blend Sheet'!$AQ$4,ItemNum,0),MATCH(F$1,Districts,0))*'Blend Sheet'!$AQ91)+(INDEX(ItemCosts,MATCH('Blend Sheet'!$AR$4,ItemNum,0),MATCH(F$1,Districts,0))*'Blend Sheet'!$AR91)+(INDEX(ItemCosts,MATCH('Blend Sheet'!$AS$4,ItemNum,0),MATCH(F$1,Districts,0))*'Blend Sheet'!$AS91)</f>
        <v>#N/A</v>
      </c>
      <c r="G88" s="5" t="e">
        <f>(INDEX(ItemCosts,MATCH('Blend Sheet'!$C$4,ItemNum,0),MATCH(G$1,Districts,0))*'Blend Sheet'!$C91)+(INDEX(ItemCosts,MATCH('Blend Sheet'!$D$4,ItemNum,0),MATCH(G$1,Districts,0))*'Blend Sheet'!$D91)+(INDEX(ItemCosts,MATCH('Blend Sheet'!$E$4,ItemNum,0),MATCH(G$1,Districts,0))*'Blend Sheet'!$E91)+(INDEX(ItemCosts,MATCH('Blend Sheet'!$F$4,ItemNum,0),MATCH(G$1,Districts,0))*'Blend Sheet'!$F91)+(INDEX(ItemCosts,MATCH('Blend Sheet'!$G$4,ItemNum,0),MATCH(G$1,Districts,0))*'Blend Sheet'!$G91)+(INDEX(ItemCosts,MATCH('Blend Sheet'!$H$4,ItemNum,0),MATCH(G$1,Districts,0))*'Blend Sheet'!$H91)+(INDEX(ItemCosts,MATCH('Blend Sheet'!$I$4,ItemNum,0),MATCH(G$1,Districts,0))*'Blend Sheet'!$I91)+(INDEX(ItemCosts,MATCH('Blend Sheet'!$J$4,ItemNum,0),MATCH(G$1,Districts,0))*'Blend Sheet'!$J91)+(INDEX(ItemCosts,MATCH('Blend Sheet'!$K$4,ItemNum,0),MATCH(G$1,Districts,0))*'Blend Sheet'!$K91)+(INDEX(ItemCosts,MATCH('Blend Sheet'!$L$4,ItemNum,0),MATCH(G$1,Districts,0))*'Blend Sheet'!$L91)+(INDEX(ItemCosts,MATCH('Blend Sheet'!$M$4,ItemNum,0),MATCH(G$1,Districts,0))*'Blend Sheet'!$M91)+(INDEX(ItemCosts,MATCH('Blend Sheet'!$N$4,ItemNum,0),MATCH(G$1,Districts,0))*'Blend Sheet'!$N91)+(INDEX(ItemCosts,MATCH('Blend Sheet'!$O$4,ItemNum,0),MATCH(G$1,Districts,0))*'Blend Sheet'!$O91)+(INDEX(ItemCosts,MATCH('Blend Sheet'!$P$4,ItemNum,0),MATCH(G$1,Districts,0))*'Blend Sheet'!$P91)+(INDEX(ItemCosts,MATCH('Blend Sheet'!$Q$4,ItemNum,0),MATCH(G$1,Districts,0))*'Blend Sheet'!$Q91)+(INDEX(ItemCosts,MATCH('Blend Sheet'!$R$4,ItemNum,0),MATCH(G$1,Districts,0))*'Blend Sheet'!$R91)+(INDEX(ItemCosts,MATCH('Blend Sheet'!$S$4,ItemNum,0),MATCH(G$1,Districts,0))*'Blend Sheet'!$S91)+(INDEX(ItemCosts,MATCH('Blend Sheet'!$T$4,ItemNum,0),MATCH(G$1,Districts,0))*'Blend Sheet'!$T91)+(INDEX(ItemCosts,MATCH('Blend Sheet'!$U$4,ItemNum,0),MATCH(G$1,Districts,0))*'Blend Sheet'!$U91)+(INDEX(ItemCosts,MATCH('Blend Sheet'!$V$4,ItemNum,0),MATCH(G$1,Districts,0))*'Blend Sheet'!$V91)+(INDEX(ItemCosts,MATCH('Blend Sheet'!$W$4,ItemNum,0),MATCH(G$1,Districts,0))*'Blend Sheet'!$W91)+(INDEX(ItemCosts,MATCH('Blend Sheet'!$X$4,ItemNum,0),MATCH(G$1,Districts,0))*'Blend Sheet'!$X91)+(INDEX(ItemCosts,MATCH('Blend Sheet'!$Y$4,ItemNum,0),MATCH(G$1,Districts,0))*'Blend Sheet'!$Y91)+(INDEX(ItemCosts,MATCH('Blend Sheet'!$Z$4,ItemNum,0),MATCH(G$1,Districts,0))*'Blend Sheet'!$Z91)+(INDEX(ItemCosts,MATCH('Blend Sheet'!$AA$4,ItemNum,0),MATCH(G$1,Districts,0))*'Blend Sheet'!$AA91)+(INDEX(ItemCosts,MATCH('Blend Sheet'!$AB$4,ItemNum,0),MATCH(G$1,Districts,0))*'Blend Sheet'!$AB91)+(INDEX(ItemCosts,MATCH('Blend Sheet'!$AC$4,ItemNum,0),MATCH(G$1,Districts,0))*'Blend Sheet'!$AC91)+(INDEX(ItemCosts,MATCH('Blend Sheet'!$AD$4,ItemNum,0),MATCH(G$1,Districts,0))*'Blend Sheet'!$AD91)+(INDEX(ItemCosts,MATCH('Blend Sheet'!$AE$4,ItemNum,0),MATCH(G$1,Districts,0))*'Blend Sheet'!$AE91)+(INDEX(ItemCosts,MATCH('Blend Sheet'!$AF$4,ItemNum,0),MATCH(G$1,Districts,0))*'Blend Sheet'!$AF91)+(INDEX(ItemCosts,MATCH('Blend Sheet'!$AG$4,ItemNum,0),MATCH(G$1,Districts,0))*'Blend Sheet'!$AG91)+(INDEX(ItemCosts,MATCH('Blend Sheet'!$AH$4,ItemNum,0),MATCH(G$1,Districts,0))*'Blend Sheet'!$AH91)+(INDEX(ItemCosts,MATCH('Blend Sheet'!$AI$4,ItemNum,0),MATCH(G$1,Districts,0))*'Blend Sheet'!$AI91)+(INDEX(ItemCosts,MATCH('Blend Sheet'!$AJ$4,ItemNum,0),MATCH(G$1,Districts,0))*'Blend Sheet'!$AJ91)+(INDEX(ItemCosts,MATCH('Blend Sheet'!$AK$4,ItemNum,0),MATCH(G$1,Districts,0))*'Blend Sheet'!$AK91)+(INDEX(ItemCosts,MATCH('Blend Sheet'!$AL$4,ItemNum,0),MATCH(G$1,Districts,0))*'Blend Sheet'!$AL91)+(INDEX(ItemCosts,MATCH('Blend Sheet'!$AM$4,ItemNum,0),MATCH(G$1,Districts,0))*'Blend Sheet'!$AM91)+(INDEX(ItemCosts,MATCH('Blend Sheet'!$AN$4,ItemNum,0),MATCH(G$1,Districts,0))*'Blend Sheet'!$AN91)+(INDEX(ItemCosts,MATCH('Blend Sheet'!$AO$4,ItemNum,0),MATCH(G$1,Districts,0))*'Blend Sheet'!$AO91)+(INDEX(ItemCosts,MATCH('Blend Sheet'!$AP$4,ItemNum,0),MATCH(G$1,Districts,0))*'Blend Sheet'!$AP91)+(INDEX(ItemCosts,MATCH('Blend Sheet'!$AQ$4,ItemNum,0),MATCH(G$1,Districts,0))*'Blend Sheet'!$AQ91)+(INDEX(ItemCosts,MATCH('Blend Sheet'!$AR$4,ItemNum,0),MATCH(G$1,Districts,0))*'Blend Sheet'!$AR91)+(INDEX(ItemCosts,MATCH('Blend Sheet'!$AS$4,ItemNum,0),MATCH(G$1,Districts,0))*'Blend Sheet'!$AS91)</f>
        <v>#N/A</v>
      </c>
      <c r="H88" s="5" t="e">
        <f>(INDEX(ItemCosts,MATCH('Blend Sheet'!$C$4,ItemNum,0),MATCH(H$1,Districts,0))*'Blend Sheet'!$C91)+(INDEX(ItemCosts,MATCH('Blend Sheet'!$D$4,ItemNum,0),MATCH(H$1,Districts,0))*'Blend Sheet'!$D91)+(INDEX(ItemCosts,MATCH('Blend Sheet'!$E$4,ItemNum,0),MATCH(H$1,Districts,0))*'Blend Sheet'!$E91)+(INDEX(ItemCosts,MATCH('Blend Sheet'!$F$4,ItemNum,0),MATCH(H$1,Districts,0))*'Blend Sheet'!$F91)+(INDEX(ItemCosts,MATCH('Blend Sheet'!$G$4,ItemNum,0),MATCH(H$1,Districts,0))*'Blend Sheet'!$G91)+(INDEX(ItemCosts,MATCH('Blend Sheet'!$H$4,ItemNum,0),MATCH(H$1,Districts,0))*'Blend Sheet'!$H91)+(INDEX(ItemCosts,MATCH('Blend Sheet'!$I$4,ItemNum,0),MATCH(H$1,Districts,0))*'Blend Sheet'!$I91)+(INDEX(ItemCosts,MATCH('Blend Sheet'!$J$4,ItemNum,0),MATCH(H$1,Districts,0))*'Blend Sheet'!$J91)+(INDEX(ItemCosts,MATCH('Blend Sheet'!$K$4,ItemNum,0),MATCH(H$1,Districts,0))*'Blend Sheet'!$K91)+(INDEX(ItemCosts,MATCH('Blend Sheet'!$L$4,ItemNum,0),MATCH(H$1,Districts,0))*'Blend Sheet'!$L91)+(INDEX(ItemCosts,MATCH('Blend Sheet'!$M$4,ItemNum,0),MATCH(H$1,Districts,0))*'Blend Sheet'!$M91)+(INDEX(ItemCosts,MATCH('Blend Sheet'!$N$4,ItemNum,0),MATCH(H$1,Districts,0))*'Blend Sheet'!$N91)+(INDEX(ItemCosts,MATCH('Blend Sheet'!$O$4,ItemNum,0),MATCH(H$1,Districts,0))*'Blend Sheet'!$O91)+(INDEX(ItemCosts,MATCH('Blend Sheet'!$P$4,ItemNum,0),MATCH(H$1,Districts,0))*'Blend Sheet'!$P91)+(INDEX(ItemCosts,MATCH('Blend Sheet'!$Q$4,ItemNum,0),MATCH(H$1,Districts,0))*'Blend Sheet'!$Q91)+(INDEX(ItemCosts,MATCH('Blend Sheet'!$R$4,ItemNum,0),MATCH(H$1,Districts,0))*'Blend Sheet'!$R91)+(INDEX(ItemCosts,MATCH('Blend Sheet'!$S$4,ItemNum,0),MATCH(H$1,Districts,0))*'Blend Sheet'!$S91)+(INDEX(ItemCosts,MATCH('Blend Sheet'!$T$4,ItemNum,0),MATCH(H$1,Districts,0))*'Blend Sheet'!$T91)+(INDEX(ItemCosts,MATCH('Blend Sheet'!$U$4,ItemNum,0),MATCH(H$1,Districts,0))*'Blend Sheet'!$U91)+(INDEX(ItemCosts,MATCH('Blend Sheet'!$V$4,ItemNum,0),MATCH(H$1,Districts,0))*'Blend Sheet'!$V91)+(INDEX(ItemCosts,MATCH('Blend Sheet'!$W$4,ItemNum,0),MATCH(H$1,Districts,0))*'Blend Sheet'!$W91)+(INDEX(ItemCosts,MATCH('Blend Sheet'!$X$4,ItemNum,0),MATCH(H$1,Districts,0))*'Blend Sheet'!$X91)+(INDEX(ItemCosts,MATCH('Blend Sheet'!$Y$4,ItemNum,0),MATCH(H$1,Districts,0))*'Blend Sheet'!$Y91)+(INDEX(ItemCosts,MATCH('Blend Sheet'!$Z$4,ItemNum,0),MATCH(H$1,Districts,0))*'Blend Sheet'!$Z91)+(INDEX(ItemCosts,MATCH('Blend Sheet'!$AA$4,ItemNum,0),MATCH(H$1,Districts,0))*'Blend Sheet'!$AA91)+(INDEX(ItemCosts,MATCH('Blend Sheet'!$AB$4,ItemNum,0),MATCH(H$1,Districts,0))*'Blend Sheet'!$AB91)+(INDEX(ItemCosts,MATCH('Blend Sheet'!$AC$4,ItemNum,0),MATCH(H$1,Districts,0))*'Blend Sheet'!$AC91)+(INDEX(ItemCosts,MATCH('Blend Sheet'!$AD$4,ItemNum,0),MATCH(H$1,Districts,0))*'Blend Sheet'!$AD91)+(INDEX(ItemCosts,MATCH('Blend Sheet'!$AE$4,ItemNum,0),MATCH(H$1,Districts,0))*'Blend Sheet'!$AE91)+(INDEX(ItemCosts,MATCH('Blend Sheet'!$AF$4,ItemNum,0),MATCH(H$1,Districts,0))*'Blend Sheet'!$AF91)+(INDEX(ItemCosts,MATCH('Blend Sheet'!$AG$4,ItemNum,0),MATCH(H$1,Districts,0))*'Blend Sheet'!$AG91)+(INDEX(ItemCosts,MATCH('Blend Sheet'!$AH$4,ItemNum,0),MATCH(H$1,Districts,0))*'Blend Sheet'!$AH91)+(INDEX(ItemCosts,MATCH('Blend Sheet'!$AI$4,ItemNum,0),MATCH(H$1,Districts,0))*'Blend Sheet'!$AI91)+(INDEX(ItemCosts,MATCH('Blend Sheet'!$AJ$4,ItemNum,0),MATCH(H$1,Districts,0))*'Blend Sheet'!$AJ91)+(INDEX(ItemCosts,MATCH('Blend Sheet'!$AK$4,ItemNum,0),MATCH(H$1,Districts,0))*'Blend Sheet'!$AK91)+(INDEX(ItemCosts,MATCH('Blend Sheet'!$AL$4,ItemNum,0),MATCH(H$1,Districts,0))*'Blend Sheet'!$AL91)+(INDEX(ItemCosts,MATCH('Blend Sheet'!$AM$4,ItemNum,0),MATCH(H$1,Districts,0))*'Blend Sheet'!$AM91)+(INDEX(ItemCosts,MATCH('Blend Sheet'!$AN$4,ItemNum,0),MATCH(H$1,Districts,0))*'Blend Sheet'!$AN91)+(INDEX(ItemCosts,MATCH('Blend Sheet'!$AO$4,ItemNum,0),MATCH(H$1,Districts,0))*'Blend Sheet'!$AO91)+(INDEX(ItemCosts,MATCH('Blend Sheet'!$AP$4,ItemNum,0),MATCH(H$1,Districts,0))*'Blend Sheet'!$AP91)+(INDEX(ItemCosts,MATCH('Blend Sheet'!$AQ$4,ItemNum,0),MATCH(H$1,Districts,0))*'Blend Sheet'!$AQ91)+(INDEX(ItemCosts,MATCH('Blend Sheet'!$AR$4,ItemNum,0),MATCH(H$1,Districts,0))*'Blend Sheet'!$AR91)+(INDEX(ItemCosts,MATCH('Blend Sheet'!$AS$4,ItemNum,0),MATCH(H$1,Districts,0))*'Blend Sheet'!$AS91)</f>
        <v>#N/A</v>
      </c>
      <c r="I88" s="5" t="e">
        <f>(INDEX(ItemCosts,MATCH('Blend Sheet'!$C$4,ItemNum,0),MATCH(I$1,Districts,0))*'Blend Sheet'!$C91)+(INDEX(ItemCosts,MATCH('Blend Sheet'!$D$4,ItemNum,0),MATCH(I$1,Districts,0))*'Blend Sheet'!$D91)+(INDEX(ItemCosts,MATCH('Blend Sheet'!$E$4,ItemNum,0),MATCH(I$1,Districts,0))*'Blend Sheet'!$E91)+(INDEX(ItemCosts,MATCH('Blend Sheet'!$F$4,ItemNum,0),MATCH(I$1,Districts,0))*'Blend Sheet'!$F91)+(INDEX(ItemCosts,MATCH('Blend Sheet'!$G$4,ItemNum,0),MATCH(I$1,Districts,0))*'Blend Sheet'!$G91)+(INDEX(ItemCosts,MATCH('Blend Sheet'!$H$4,ItemNum,0),MATCH(I$1,Districts,0))*'Blend Sheet'!$H91)+(INDEX(ItemCosts,MATCH('Blend Sheet'!$I$4,ItemNum,0),MATCH(I$1,Districts,0))*'Blend Sheet'!$I91)+(INDEX(ItemCosts,MATCH('Blend Sheet'!$J$4,ItemNum,0),MATCH(I$1,Districts,0))*'Blend Sheet'!$J91)+(INDEX(ItemCosts,MATCH('Blend Sheet'!$K$4,ItemNum,0),MATCH(I$1,Districts,0))*'Blend Sheet'!$K91)+(INDEX(ItemCosts,MATCH('Blend Sheet'!$L$4,ItemNum,0),MATCH(I$1,Districts,0))*'Blend Sheet'!$L91)+(INDEX(ItemCosts,MATCH('Blend Sheet'!$M$4,ItemNum,0),MATCH(I$1,Districts,0))*'Blend Sheet'!$M91)+(INDEX(ItemCosts,MATCH('Blend Sheet'!$N$4,ItemNum,0),MATCH(I$1,Districts,0))*'Blend Sheet'!$N91)+(INDEX(ItemCosts,MATCH('Blend Sheet'!$O$4,ItemNum,0),MATCH(I$1,Districts,0))*'Blend Sheet'!$O91)+(INDEX(ItemCosts,MATCH('Blend Sheet'!$P$4,ItemNum,0),MATCH(I$1,Districts,0))*'Blend Sheet'!$P91)+(INDEX(ItemCosts,MATCH('Blend Sheet'!$Q$4,ItemNum,0),MATCH(I$1,Districts,0))*'Blend Sheet'!$Q91)+(INDEX(ItemCosts,MATCH('Blend Sheet'!$R$4,ItemNum,0),MATCH(I$1,Districts,0))*'Blend Sheet'!$R91)+(INDEX(ItemCosts,MATCH('Blend Sheet'!$S$4,ItemNum,0),MATCH(I$1,Districts,0))*'Blend Sheet'!$S91)+(INDEX(ItemCosts,MATCH('Blend Sheet'!$T$4,ItemNum,0),MATCH(I$1,Districts,0))*'Blend Sheet'!$T91)+(INDEX(ItemCosts,MATCH('Blend Sheet'!$U$4,ItemNum,0),MATCH(I$1,Districts,0))*'Blend Sheet'!$U91)+(INDEX(ItemCosts,MATCH('Blend Sheet'!$V$4,ItemNum,0),MATCH(I$1,Districts,0))*'Blend Sheet'!$V91)+(INDEX(ItemCosts,MATCH('Blend Sheet'!$W$4,ItemNum,0),MATCH(I$1,Districts,0))*'Blend Sheet'!$W91)+(INDEX(ItemCosts,MATCH('Blend Sheet'!$X$4,ItemNum,0),MATCH(I$1,Districts,0))*'Blend Sheet'!$X91)+(INDEX(ItemCosts,MATCH('Blend Sheet'!$Y$4,ItemNum,0),MATCH(I$1,Districts,0))*'Blend Sheet'!$Y91)+(INDEX(ItemCosts,MATCH('Blend Sheet'!$Z$4,ItemNum,0),MATCH(I$1,Districts,0))*'Blend Sheet'!$Z91)+(INDEX(ItemCosts,MATCH('Blend Sheet'!$AA$4,ItemNum,0),MATCH(I$1,Districts,0))*'Blend Sheet'!$AA91)+(INDEX(ItemCosts,MATCH('Blend Sheet'!$AB$4,ItemNum,0),MATCH(I$1,Districts,0))*'Blend Sheet'!$AB91)+(INDEX(ItemCosts,MATCH('Blend Sheet'!$AC$4,ItemNum,0),MATCH(I$1,Districts,0))*'Blend Sheet'!$AC91)+(INDEX(ItemCosts,MATCH('Blend Sheet'!$AD$4,ItemNum,0),MATCH(I$1,Districts,0))*'Blend Sheet'!$AD91)+(INDEX(ItemCosts,MATCH('Blend Sheet'!$AE$4,ItemNum,0),MATCH(I$1,Districts,0))*'Blend Sheet'!$AE91)+(INDEX(ItemCosts,MATCH('Blend Sheet'!$AF$4,ItemNum,0),MATCH(I$1,Districts,0))*'Blend Sheet'!$AF91)+(INDEX(ItemCosts,MATCH('Blend Sheet'!$AG$4,ItemNum,0),MATCH(I$1,Districts,0))*'Blend Sheet'!$AG91)+(INDEX(ItemCosts,MATCH('Blend Sheet'!$AH$4,ItemNum,0),MATCH(I$1,Districts,0))*'Blend Sheet'!$AH91)+(INDEX(ItemCosts,MATCH('Blend Sheet'!$AI$4,ItemNum,0),MATCH(I$1,Districts,0))*'Blend Sheet'!$AI91)+(INDEX(ItemCosts,MATCH('Blend Sheet'!$AJ$4,ItemNum,0),MATCH(I$1,Districts,0))*'Blend Sheet'!$AJ91)+(INDEX(ItemCosts,MATCH('Blend Sheet'!$AK$4,ItemNum,0),MATCH(I$1,Districts,0))*'Blend Sheet'!$AK91)+(INDEX(ItemCosts,MATCH('Blend Sheet'!$AL$4,ItemNum,0),MATCH(I$1,Districts,0))*'Blend Sheet'!$AL91)+(INDEX(ItemCosts,MATCH('Blend Sheet'!$AM$4,ItemNum,0),MATCH(I$1,Districts,0))*'Blend Sheet'!$AM91)+(INDEX(ItemCosts,MATCH('Blend Sheet'!$AN$4,ItemNum,0),MATCH(I$1,Districts,0))*'Blend Sheet'!$AN91)+(INDEX(ItemCosts,MATCH('Blend Sheet'!$AO$4,ItemNum,0),MATCH(I$1,Districts,0))*'Blend Sheet'!$AO91)+(INDEX(ItemCosts,MATCH('Blend Sheet'!$AP$4,ItemNum,0),MATCH(I$1,Districts,0))*'Blend Sheet'!$AP91)+(INDEX(ItemCosts,MATCH('Blend Sheet'!$AQ$4,ItemNum,0),MATCH(I$1,Districts,0))*'Blend Sheet'!$AQ91)+(INDEX(ItemCosts,MATCH('Blend Sheet'!$AR$4,ItemNum,0),MATCH(I$1,Districts,0))*'Blend Sheet'!$AR91)+(INDEX(ItemCosts,MATCH('Blend Sheet'!$AS$4,ItemNum,0),MATCH(I$1,Districts,0))*'Blend Sheet'!$AS91)</f>
        <v>#N/A</v>
      </c>
      <c r="J88" s="5" t="e">
        <f>(INDEX(ItemCosts,MATCH('Blend Sheet'!$C$4,ItemNum,0),MATCH(J$1,Districts,0))*'Blend Sheet'!$C91)+(INDEX(ItemCosts,MATCH('Blend Sheet'!$D$4,ItemNum,0),MATCH(J$1,Districts,0))*'Blend Sheet'!$D91)+(INDEX(ItemCosts,MATCH('Blend Sheet'!$E$4,ItemNum,0),MATCH(J$1,Districts,0))*'Blend Sheet'!$E91)+(INDEX(ItemCosts,MATCH('Blend Sheet'!$F$4,ItemNum,0),MATCH(J$1,Districts,0))*'Blend Sheet'!$F91)+(INDEX(ItemCosts,MATCH('Blend Sheet'!$G$4,ItemNum,0),MATCH(J$1,Districts,0))*'Blend Sheet'!$G91)+(INDEX(ItemCosts,MATCH('Blend Sheet'!$H$4,ItemNum,0),MATCH(J$1,Districts,0))*'Blend Sheet'!$H91)+(INDEX(ItemCosts,MATCH('Blend Sheet'!$I$4,ItemNum,0),MATCH(J$1,Districts,0))*'Blend Sheet'!$I91)+(INDEX(ItemCosts,MATCH('Blend Sheet'!$J$4,ItemNum,0),MATCH(J$1,Districts,0))*'Blend Sheet'!$J91)+(INDEX(ItemCosts,MATCH('Blend Sheet'!$K$4,ItemNum,0),MATCH(J$1,Districts,0))*'Blend Sheet'!$K91)+(INDEX(ItemCosts,MATCH('Blend Sheet'!$L$4,ItemNum,0),MATCH(J$1,Districts,0))*'Blend Sheet'!$L91)+(INDEX(ItemCosts,MATCH('Blend Sheet'!$M$4,ItemNum,0),MATCH(J$1,Districts,0))*'Blend Sheet'!$M91)+(INDEX(ItemCosts,MATCH('Blend Sheet'!$N$4,ItemNum,0),MATCH(J$1,Districts,0))*'Blend Sheet'!$N91)+(INDEX(ItemCosts,MATCH('Blend Sheet'!$O$4,ItemNum,0),MATCH(J$1,Districts,0))*'Blend Sheet'!$O91)+(INDEX(ItemCosts,MATCH('Blend Sheet'!$P$4,ItemNum,0),MATCH(J$1,Districts,0))*'Blend Sheet'!$P91)+(INDEX(ItemCosts,MATCH('Blend Sheet'!$Q$4,ItemNum,0),MATCH(J$1,Districts,0))*'Blend Sheet'!$Q91)+(INDEX(ItemCosts,MATCH('Blend Sheet'!$R$4,ItemNum,0),MATCH(J$1,Districts,0))*'Blend Sheet'!$R91)+(INDEX(ItemCosts,MATCH('Blend Sheet'!$S$4,ItemNum,0),MATCH(J$1,Districts,0))*'Blend Sheet'!$S91)+(INDEX(ItemCosts,MATCH('Blend Sheet'!$T$4,ItemNum,0),MATCH(J$1,Districts,0))*'Blend Sheet'!$T91)+(INDEX(ItemCosts,MATCH('Blend Sheet'!$U$4,ItemNum,0),MATCH(J$1,Districts,0))*'Blend Sheet'!$U91)+(INDEX(ItemCosts,MATCH('Blend Sheet'!$V$4,ItemNum,0),MATCH(J$1,Districts,0))*'Blend Sheet'!$V91)+(INDEX(ItemCosts,MATCH('Blend Sheet'!$W$4,ItemNum,0),MATCH(J$1,Districts,0))*'Blend Sheet'!$W91)+(INDEX(ItemCosts,MATCH('Blend Sheet'!$X$4,ItemNum,0),MATCH(J$1,Districts,0))*'Blend Sheet'!$X91)+(INDEX(ItemCosts,MATCH('Blend Sheet'!$Y$4,ItemNum,0),MATCH(J$1,Districts,0))*'Blend Sheet'!$Y91)+(INDEX(ItemCosts,MATCH('Blend Sheet'!$Z$4,ItemNum,0),MATCH(J$1,Districts,0))*'Blend Sheet'!$Z91)+(INDEX(ItemCosts,MATCH('Blend Sheet'!$AA$4,ItemNum,0),MATCH(J$1,Districts,0))*'Blend Sheet'!$AA91)+(INDEX(ItemCosts,MATCH('Blend Sheet'!$AB$4,ItemNum,0),MATCH(J$1,Districts,0))*'Blend Sheet'!$AB91)+(INDEX(ItemCosts,MATCH('Blend Sheet'!$AC$4,ItemNum,0),MATCH(J$1,Districts,0))*'Blend Sheet'!$AC91)+(INDEX(ItemCosts,MATCH('Blend Sheet'!$AD$4,ItemNum,0),MATCH(J$1,Districts,0))*'Blend Sheet'!$AD91)+(INDEX(ItemCosts,MATCH('Blend Sheet'!$AE$4,ItemNum,0),MATCH(J$1,Districts,0))*'Blend Sheet'!$AE91)+(INDEX(ItemCosts,MATCH('Blend Sheet'!$AF$4,ItemNum,0),MATCH(J$1,Districts,0))*'Blend Sheet'!$AF91)+(INDEX(ItemCosts,MATCH('Blend Sheet'!$AG$4,ItemNum,0),MATCH(J$1,Districts,0))*'Blend Sheet'!$AG91)+(INDEX(ItemCosts,MATCH('Blend Sheet'!$AH$4,ItemNum,0),MATCH(J$1,Districts,0))*'Blend Sheet'!$AH91)+(INDEX(ItemCosts,MATCH('Blend Sheet'!$AI$4,ItemNum,0),MATCH(J$1,Districts,0))*'Blend Sheet'!$AI91)+(INDEX(ItemCosts,MATCH('Blend Sheet'!$AJ$4,ItemNum,0),MATCH(J$1,Districts,0))*'Blend Sheet'!$AJ91)+(INDEX(ItemCosts,MATCH('Blend Sheet'!$AK$4,ItemNum,0),MATCH(J$1,Districts,0))*'Blend Sheet'!$AK91)+(INDEX(ItemCosts,MATCH('Blend Sheet'!$AL$4,ItemNum,0),MATCH(J$1,Districts,0))*'Blend Sheet'!$AL91)+(INDEX(ItemCosts,MATCH('Blend Sheet'!$AM$4,ItemNum,0),MATCH(J$1,Districts,0))*'Blend Sheet'!$AM91)+(INDEX(ItemCosts,MATCH('Blend Sheet'!$AN$4,ItemNum,0),MATCH(J$1,Districts,0))*'Blend Sheet'!$AN91)+(INDEX(ItemCosts,MATCH('Blend Sheet'!$AO$4,ItemNum,0),MATCH(J$1,Districts,0))*'Blend Sheet'!$AO91)+(INDEX(ItemCosts,MATCH('Blend Sheet'!$AP$4,ItemNum,0),MATCH(J$1,Districts,0))*'Blend Sheet'!$AP91)+(INDEX(ItemCosts,MATCH('Blend Sheet'!$AQ$4,ItemNum,0),MATCH(J$1,Districts,0))*'Blend Sheet'!$AQ91)+(INDEX(ItemCosts,MATCH('Blend Sheet'!$AR$4,ItemNum,0),MATCH(J$1,Districts,0))*'Blend Sheet'!$AR91)+(INDEX(ItemCosts,MATCH('Blend Sheet'!$AS$4,ItemNum,0),MATCH(J$1,Districts,0))*'Blend Sheet'!$AS91)</f>
        <v>#N/A</v>
      </c>
      <c r="K88" s="5" t="e">
        <f>(INDEX(ItemCosts,MATCH('Blend Sheet'!$C$4,ItemNum,0),MATCH(K$1,Districts,0))*'Blend Sheet'!$C91)+(INDEX(ItemCosts,MATCH('Blend Sheet'!$D$4,ItemNum,0),MATCH(K$1,Districts,0))*'Blend Sheet'!$D91)+(INDEX(ItemCosts,MATCH('Blend Sheet'!$E$4,ItemNum,0),MATCH(K$1,Districts,0))*'Blend Sheet'!$E91)+(INDEX(ItemCosts,MATCH('Blend Sheet'!$F$4,ItemNum,0),MATCH(K$1,Districts,0))*'Blend Sheet'!$F91)+(INDEX(ItemCosts,MATCH('Blend Sheet'!$G$4,ItemNum,0),MATCH(K$1,Districts,0))*'Blend Sheet'!$G91)+(INDEX(ItemCosts,MATCH('Blend Sheet'!$H$4,ItemNum,0),MATCH(K$1,Districts,0))*'Blend Sheet'!$H91)+(INDEX(ItemCosts,MATCH('Blend Sheet'!$I$4,ItemNum,0),MATCH(K$1,Districts,0))*'Blend Sheet'!$I91)+(INDEX(ItemCosts,MATCH('Blend Sheet'!$J$4,ItemNum,0),MATCH(K$1,Districts,0))*'Blend Sheet'!$J91)+(INDEX(ItemCosts,MATCH('Blend Sheet'!$K$4,ItemNum,0),MATCH(K$1,Districts,0))*'Blend Sheet'!$K91)+(INDEX(ItemCosts,MATCH('Blend Sheet'!$L$4,ItemNum,0),MATCH(K$1,Districts,0))*'Blend Sheet'!$L91)+(INDEX(ItemCosts,MATCH('Blend Sheet'!$M$4,ItemNum,0),MATCH(K$1,Districts,0))*'Blend Sheet'!$M91)+(INDEX(ItemCosts,MATCH('Blend Sheet'!$N$4,ItemNum,0),MATCH(K$1,Districts,0))*'Blend Sheet'!$N91)+(INDEX(ItemCosts,MATCH('Blend Sheet'!$O$4,ItemNum,0),MATCH(K$1,Districts,0))*'Blend Sheet'!$O91)+(INDEX(ItemCosts,MATCH('Blend Sheet'!$P$4,ItemNum,0),MATCH(K$1,Districts,0))*'Blend Sheet'!$P91)+(INDEX(ItemCosts,MATCH('Blend Sheet'!$Q$4,ItemNum,0),MATCH(K$1,Districts,0))*'Blend Sheet'!$Q91)+(INDEX(ItemCosts,MATCH('Blend Sheet'!$R$4,ItemNum,0),MATCH(K$1,Districts,0))*'Blend Sheet'!$R91)+(INDEX(ItemCosts,MATCH('Blend Sheet'!$S$4,ItemNum,0),MATCH(K$1,Districts,0))*'Blend Sheet'!$S91)+(INDEX(ItemCosts,MATCH('Blend Sheet'!$T$4,ItemNum,0),MATCH(K$1,Districts,0))*'Blend Sheet'!$T91)+(INDEX(ItemCosts,MATCH('Blend Sheet'!$U$4,ItemNum,0),MATCH(K$1,Districts,0))*'Blend Sheet'!$U91)+(INDEX(ItemCosts,MATCH('Blend Sheet'!$V$4,ItemNum,0),MATCH(K$1,Districts,0))*'Blend Sheet'!$V91)+(INDEX(ItemCosts,MATCH('Blend Sheet'!$W$4,ItemNum,0),MATCH(K$1,Districts,0))*'Blend Sheet'!$W91)+(INDEX(ItemCosts,MATCH('Blend Sheet'!$X$4,ItemNum,0),MATCH(K$1,Districts,0))*'Blend Sheet'!$X91)+(INDEX(ItemCosts,MATCH('Blend Sheet'!$Y$4,ItemNum,0),MATCH(K$1,Districts,0))*'Blend Sheet'!$Y91)+(INDEX(ItemCosts,MATCH('Blend Sheet'!$Z$4,ItemNum,0),MATCH(K$1,Districts,0))*'Blend Sheet'!$Z91)+(INDEX(ItemCosts,MATCH('Blend Sheet'!$AA$4,ItemNum,0),MATCH(K$1,Districts,0))*'Blend Sheet'!$AA91)+(INDEX(ItemCosts,MATCH('Blend Sheet'!$AB$4,ItemNum,0),MATCH(K$1,Districts,0))*'Blend Sheet'!$AB91)+(INDEX(ItemCosts,MATCH('Blend Sheet'!$AC$4,ItemNum,0),MATCH(K$1,Districts,0))*'Blend Sheet'!$AC91)+(INDEX(ItemCosts,MATCH('Blend Sheet'!$AD$4,ItemNum,0),MATCH(K$1,Districts,0))*'Blend Sheet'!$AD91)+(INDEX(ItemCosts,MATCH('Blend Sheet'!$AE$4,ItemNum,0),MATCH(K$1,Districts,0))*'Blend Sheet'!$AE91)+(INDEX(ItemCosts,MATCH('Blend Sheet'!$AF$4,ItemNum,0),MATCH(K$1,Districts,0))*'Blend Sheet'!$AF91)+(INDEX(ItemCosts,MATCH('Blend Sheet'!$AG$4,ItemNum,0),MATCH(K$1,Districts,0))*'Blend Sheet'!$AG91)+(INDEX(ItemCosts,MATCH('Blend Sheet'!$AH$4,ItemNum,0),MATCH(K$1,Districts,0))*'Blend Sheet'!$AH91)+(INDEX(ItemCosts,MATCH('Blend Sheet'!$AI$4,ItemNum,0),MATCH(K$1,Districts,0))*'Blend Sheet'!$AI91)+(INDEX(ItemCosts,MATCH('Blend Sheet'!$AJ$4,ItemNum,0),MATCH(K$1,Districts,0))*'Blend Sheet'!$AJ91)+(INDEX(ItemCosts,MATCH('Blend Sheet'!$AK$4,ItemNum,0),MATCH(K$1,Districts,0))*'Blend Sheet'!$AK91)+(INDEX(ItemCosts,MATCH('Blend Sheet'!$AL$4,ItemNum,0),MATCH(K$1,Districts,0))*'Blend Sheet'!$AL91)+(INDEX(ItemCosts,MATCH('Blend Sheet'!$AM$4,ItemNum,0),MATCH(K$1,Districts,0))*'Blend Sheet'!$AM91)+(INDEX(ItemCosts,MATCH('Blend Sheet'!$AN$4,ItemNum,0),MATCH(K$1,Districts,0))*'Blend Sheet'!$AN91)+(INDEX(ItemCosts,MATCH('Blend Sheet'!$AO$4,ItemNum,0),MATCH(K$1,Districts,0))*'Blend Sheet'!$AO91)+(INDEX(ItemCosts,MATCH('Blend Sheet'!$AP$4,ItemNum,0),MATCH(K$1,Districts,0))*'Blend Sheet'!$AP91)+(INDEX(ItemCosts,MATCH('Blend Sheet'!$AQ$4,ItemNum,0),MATCH(K$1,Districts,0))*'Blend Sheet'!$AQ91)+(INDEX(ItemCosts,MATCH('Blend Sheet'!$AR$4,ItemNum,0),MATCH(K$1,Districts,0))*'Blend Sheet'!$AR91)+(INDEX(ItemCosts,MATCH('Blend Sheet'!$AS$4,ItemNum,0),MATCH(K$1,Districts,0))*'Blend Sheet'!$AS91)</f>
        <v>#N/A</v>
      </c>
      <c r="L88" s="5" t="e">
        <f>(INDEX(ItemCosts,MATCH('Blend Sheet'!$C$4,ItemNum,0),MATCH(L$1,Districts,0))*'Blend Sheet'!$C91)+(INDEX(ItemCosts,MATCH('Blend Sheet'!$D$4,ItemNum,0),MATCH(L$1,Districts,0))*'Blend Sheet'!$D91)+(INDEX(ItemCosts,MATCH('Blend Sheet'!$E$4,ItemNum,0),MATCH(L$1,Districts,0))*'Blend Sheet'!$E91)+(INDEX(ItemCosts,MATCH('Blend Sheet'!$F$4,ItemNum,0),MATCH(L$1,Districts,0))*'Blend Sheet'!$F91)+(INDEX(ItemCosts,MATCH('Blend Sheet'!$G$4,ItemNum,0),MATCH(L$1,Districts,0))*'Blend Sheet'!$G91)+(INDEX(ItemCosts,MATCH('Blend Sheet'!$H$4,ItemNum,0),MATCH(L$1,Districts,0))*'Blend Sheet'!$H91)+(INDEX(ItemCosts,MATCH('Blend Sheet'!$I$4,ItemNum,0),MATCH(L$1,Districts,0))*'Blend Sheet'!$I91)+(INDEX(ItemCosts,MATCH('Blend Sheet'!$J$4,ItemNum,0),MATCH(L$1,Districts,0))*'Blend Sheet'!$J91)+(INDEX(ItemCosts,MATCH('Blend Sheet'!$K$4,ItemNum,0),MATCH(L$1,Districts,0))*'Blend Sheet'!$K91)+(INDEX(ItemCosts,MATCH('Blend Sheet'!$L$4,ItemNum,0),MATCH(L$1,Districts,0))*'Blend Sheet'!$L91)+(INDEX(ItemCosts,MATCH('Blend Sheet'!$M$4,ItemNum,0),MATCH(L$1,Districts,0))*'Blend Sheet'!$M91)+(INDEX(ItemCosts,MATCH('Blend Sheet'!$N$4,ItemNum,0),MATCH(L$1,Districts,0))*'Blend Sheet'!$N91)+(INDEX(ItemCosts,MATCH('Blend Sheet'!$O$4,ItemNum,0),MATCH(L$1,Districts,0))*'Blend Sheet'!$O91)+(INDEX(ItemCosts,MATCH('Blend Sheet'!$P$4,ItemNum,0),MATCH(L$1,Districts,0))*'Blend Sheet'!$P91)+(INDEX(ItemCosts,MATCH('Blend Sheet'!$Q$4,ItemNum,0),MATCH(L$1,Districts,0))*'Blend Sheet'!$Q91)+(INDEX(ItemCosts,MATCH('Blend Sheet'!$R$4,ItemNum,0),MATCH(L$1,Districts,0))*'Blend Sheet'!$R91)+(INDEX(ItemCosts,MATCH('Blend Sheet'!$S$4,ItemNum,0),MATCH(L$1,Districts,0))*'Blend Sheet'!$S91)+(INDEX(ItemCosts,MATCH('Blend Sheet'!$T$4,ItemNum,0),MATCH(L$1,Districts,0))*'Blend Sheet'!$T91)+(INDEX(ItemCosts,MATCH('Blend Sheet'!$U$4,ItemNum,0),MATCH(L$1,Districts,0))*'Blend Sheet'!$U91)+(INDEX(ItemCosts,MATCH('Blend Sheet'!$V$4,ItemNum,0),MATCH(L$1,Districts,0))*'Blend Sheet'!$V91)+(INDEX(ItemCosts,MATCH('Blend Sheet'!$W$4,ItemNum,0),MATCH(L$1,Districts,0))*'Blend Sheet'!$W91)+(INDEX(ItemCosts,MATCH('Blend Sheet'!$X$4,ItemNum,0),MATCH(L$1,Districts,0))*'Blend Sheet'!$X91)+(INDEX(ItemCosts,MATCH('Blend Sheet'!$Y$4,ItemNum,0),MATCH(L$1,Districts,0))*'Blend Sheet'!$Y91)+(INDEX(ItemCosts,MATCH('Blend Sheet'!$Z$4,ItemNum,0),MATCH(L$1,Districts,0))*'Blend Sheet'!$Z91)+(INDEX(ItemCosts,MATCH('Blend Sheet'!$AA$4,ItemNum,0),MATCH(L$1,Districts,0))*'Blend Sheet'!$AA91)+(INDEX(ItemCosts,MATCH('Blend Sheet'!$AB$4,ItemNum,0),MATCH(L$1,Districts,0))*'Blend Sheet'!$AB91)+(INDEX(ItemCosts,MATCH('Blend Sheet'!$AC$4,ItemNum,0),MATCH(L$1,Districts,0))*'Blend Sheet'!$AC91)+(INDEX(ItemCosts,MATCH('Blend Sheet'!$AD$4,ItemNum,0),MATCH(L$1,Districts,0))*'Blend Sheet'!$AD91)+(INDEX(ItemCosts,MATCH('Blend Sheet'!$AE$4,ItemNum,0),MATCH(L$1,Districts,0))*'Blend Sheet'!$AE91)+(INDEX(ItemCosts,MATCH('Blend Sheet'!$AF$4,ItemNum,0),MATCH(L$1,Districts,0))*'Blend Sheet'!$AF91)+(INDEX(ItemCosts,MATCH('Blend Sheet'!$AG$4,ItemNum,0),MATCH(L$1,Districts,0))*'Blend Sheet'!$AG91)+(INDEX(ItemCosts,MATCH('Blend Sheet'!$AH$4,ItemNum,0),MATCH(L$1,Districts,0))*'Blend Sheet'!$AH91)+(INDEX(ItemCosts,MATCH('Blend Sheet'!$AI$4,ItemNum,0),MATCH(L$1,Districts,0))*'Blend Sheet'!$AI91)+(INDEX(ItemCosts,MATCH('Blend Sheet'!$AJ$4,ItemNum,0),MATCH(L$1,Districts,0))*'Blend Sheet'!$AJ91)+(INDEX(ItemCosts,MATCH('Blend Sheet'!$AK$4,ItemNum,0),MATCH(L$1,Districts,0))*'Blend Sheet'!$AK91)+(INDEX(ItemCosts,MATCH('Blend Sheet'!$AL$4,ItemNum,0),MATCH(L$1,Districts,0))*'Blend Sheet'!$AL91)+(INDEX(ItemCosts,MATCH('Blend Sheet'!$AM$4,ItemNum,0),MATCH(L$1,Districts,0))*'Blend Sheet'!$AM91)+(INDEX(ItemCosts,MATCH('Blend Sheet'!$AN$4,ItemNum,0),MATCH(L$1,Districts,0))*'Blend Sheet'!$AN91)+(INDEX(ItemCosts,MATCH('Blend Sheet'!$AO$4,ItemNum,0),MATCH(L$1,Districts,0))*'Blend Sheet'!$AO91)+(INDEX(ItemCosts,MATCH('Blend Sheet'!$AP$4,ItemNum,0),MATCH(L$1,Districts,0))*'Blend Sheet'!$AP91)+(INDEX(ItemCosts,MATCH('Blend Sheet'!$AQ$4,ItemNum,0),MATCH(L$1,Districts,0))*'Blend Sheet'!$AQ91)+(INDEX(ItemCosts,MATCH('Blend Sheet'!$AR$4,ItemNum,0),MATCH(L$1,Districts,0))*'Blend Sheet'!$AR91)+(INDEX(ItemCosts,MATCH('Blend Sheet'!$AS$4,ItemNum,0),MATCH(L$1,Districts,0))*'Blend Sheet'!$AS91)</f>
        <v>#N/A</v>
      </c>
      <c r="M88" s="191"/>
      <c r="N88" s="34" t="e">
        <f>D88/'Blend Sheet'!$BA91</f>
        <v>#N/A</v>
      </c>
      <c r="O88" s="34" t="e">
        <f>E88/'Blend Sheet'!$BA91</f>
        <v>#N/A</v>
      </c>
      <c r="P88" s="34" t="e">
        <f>G88/'Blend Sheet'!$BA91</f>
        <v>#N/A</v>
      </c>
      <c r="Q88" s="34" t="e">
        <f>H88/'Blend Sheet'!$BA91</f>
        <v>#N/A</v>
      </c>
      <c r="R88" s="34" t="e">
        <f>I88/'Blend Sheet'!$BA91</f>
        <v>#N/A</v>
      </c>
      <c r="S88" s="34" t="e">
        <f>J88/'Blend Sheet'!$BA91</f>
        <v>#N/A</v>
      </c>
      <c r="T88" s="34" t="e">
        <f>K88/'Blend Sheet'!$BA91</f>
        <v>#N/A</v>
      </c>
      <c r="U88" s="34" t="e">
        <f>L88/'Blend Sheet'!$BA91</f>
        <v>#N/A</v>
      </c>
    </row>
    <row r="89" spans="1:21" x14ac:dyDescent="0.25">
      <c r="A89" t="str">
        <f>'Blend Sheet'!A92</f>
        <v>THERMAmix PRO</v>
      </c>
      <c r="B89" s="5" t="e">
        <f>(INDEX(ItemCosts,MATCH('Blend Sheet'!$C$4,ItemNum,0),MATCH(B$1,Districts,0))*'Blend Sheet'!$C92)+(INDEX(ItemCosts,MATCH('Blend Sheet'!$D$4,ItemNum,0),MATCH(B$1,Districts,0))*'Blend Sheet'!$D92)+(INDEX(ItemCosts,MATCH('Blend Sheet'!$E$4,ItemNum,0),MATCH(B$1,Districts,0))*'Blend Sheet'!$E92)+(INDEX(ItemCosts,MATCH('Blend Sheet'!$F$4,ItemNum,0),MATCH(B$1,Districts,0))*'Blend Sheet'!$F92)+(INDEX(ItemCosts,MATCH('Blend Sheet'!$G$4,ItemNum,0),MATCH(B$1,Districts,0))*'Blend Sheet'!$G92)+(INDEX(ItemCosts,MATCH('Blend Sheet'!$H$4,ItemNum,0),MATCH(B$1,Districts,0))*'Blend Sheet'!$H92)+(INDEX(ItemCosts,MATCH('Blend Sheet'!$I$4,ItemNum,0),MATCH(B$1,Districts,0))*'Blend Sheet'!$I92)+(INDEX(ItemCosts,MATCH('Blend Sheet'!$J$4,ItemNum,0),MATCH(B$1,Districts,0))*'Blend Sheet'!$J92)+(INDEX(ItemCosts,MATCH('Blend Sheet'!$K$4,ItemNum,0),MATCH(B$1,Districts,0))*'Blend Sheet'!$K92)+(INDEX(ItemCosts,MATCH('Blend Sheet'!$L$4,ItemNum,0),MATCH(B$1,Districts,0))*'Blend Sheet'!$L92)+(INDEX(ItemCosts,MATCH('Blend Sheet'!$M$4,ItemNum,0),MATCH(B$1,Districts,0))*'Blend Sheet'!$M92)+(INDEX(ItemCosts,MATCH('Blend Sheet'!$N$4,ItemNum,0),MATCH(B$1,Districts,0))*'Blend Sheet'!$N92)+(INDEX(ItemCosts,MATCH('Blend Sheet'!$O$4,ItemNum,0),MATCH(B$1,Districts,0))*'Blend Sheet'!$O92)+(INDEX(ItemCosts,MATCH('Blend Sheet'!$P$4,ItemNum,0),MATCH(B$1,Districts,0))*'Blend Sheet'!$P92)+(INDEX(ItemCosts,MATCH('Blend Sheet'!$Q$4,ItemNum,0),MATCH(B$1,Districts,0))*'Blend Sheet'!$Q92)+(INDEX(ItemCosts,MATCH('Blend Sheet'!$R$4,ItemNum,0),MATCH(B$1,Districts,0))*'Blend Sheet'!$R92)+(INDEX(ItemCosts,MATCH('Blend Sheet'!$S$4,ItemNum,0),MATCH(B$1,Districts,0))*'Blend Sheet'!$S92)+(INDEX(ItemCosts,MATCH('Blend Sheet'!$T$4,ItemNum,0),MATCH(B$1,Districts,0))*'Blend Sheet'!$T92)+(INDEX(ItemCosts,MATCH('Blend Sheet'!$U$4,ItemNum,0),MATCH(B$1,Districts,0))*'Blend Sheet'!$U92)+(INDEX(ItemCosts,MATCH('Blend Sheet'!$V$4,ItemNum,0),MATCH(B$1,Districts,0))*'Blend Sheet'!$V92)+(INDEX(ItemCosts,MATCH('Blend Sheet'!$W$4,ItemNum,0),MATCH(B$1,Districts,0))*'Blend Sheet'!$W92)+(INDEX(ItemCosts,MATCH('Blend Sheet'!$X$4,ItemNum,0),MATCH(B$1,Districts,0))*'Blend Sheet'!$X92)+(INDEX(ItemCosts,MATCH('Blend Sheet'!$Y$4,ItemNum,0),MATCH(B$1,Districts,0))*'Blend Sheet'!$Y92)+(INDEX(ItemCosts,MATCH('Blend Sheet'!$Z$4,ItemNum,0),MATCH(B$1,Districts,0))*'Blend Sheet'!$Z92)+(INDEX(ItemCosts,MATCH('Blend Sheet'!$AA$4,ItemNum,0),MATCH(B$1,Districts,0))*'Blend Sheet'!$AA92)+(INDEX(ItemCosts,MATCH('Blend Sheet'!$AB$4,ItemNum,0),MATCH(B$1,Districts,0))*'Blend Sheet'!$AB92)+(INDEX(ItemCosts,MATCH('Blend Sheet'!$AC$4,ItemNum,0),MATCH(B$1,Districts,0))*'Blend Sheet'!$AC92)+(INDEX(ItemCosts,MATCH('Blend Sheet'!$AD$4,ItemNum,0),MATCH(B$1,Districts,0))*'Blend Sheet'!$AD92)+(INDEX(ItemCosts,MATCH('Blend Sheet'!$AE$4,ItemNum,0),MATCH(B$1,Districts,0))*'Blend Sheet'!$AE92)+(INDEX(ItemCosts,MATCH('Blend Sheet'!$AF$4,ItemNum,0),MATCH(B$1,Districts,0))*'Blend Sheet'!$AF92)+(INDEX(ItemCosts,MATCH('Blend Sheet'!$AG$4,ItemNum,0),MATCH(B$1,Districts,0))*'Blend Sheet'!$AG92)+(INDEX(ItemCosts,MATCH('Blend Sheet'!$AH$4,ItemNum,0),MATCH(B$1,Districts,0))*'Blend Sheet'!$AH92)+(INDEX(ItemCosts,MATCH('Blend Sheet'!$AI$4,ItemNum,0),MATCH(B$1,Districts,0))*'Blend Sheet'!$AI92)+(INDEX(ItemCosts,MATCH('Blend Sheet'!$AJ$4,ItemNum,0),MATCH(B$1,Districts,0))*'Blend Sheet'!$AJ92)+(INDEX(ItemCosts,MATCH('Blend Sheet'!$AK$4,ItemNum,0),MATCH(B$1,Districts,0))*'Blend Sheet'!$AK92)+(INDEX(ItemCosts,MATCH('Blend Sheet'!$AL$4,ItemNum,0),MATCH(B$1,Districts,0))*'Blend Sheet'!$AL92)+(INDEX(ItemCosts,MATCH('Blend Sheet'!$AM$4,ItemNum,0),MATCH(B$1,Districts,0))*'Blend Sheet'!$AM92)+(INDEX(ItemCosts,MATCH('Blend Sheet'!$AN$4,ItemNum,0),MATCH(B$1,Districts,0))*'Blend Sheet'!$AN92)+(INDEX(ItemCosts,MATCH('Blend Sheet'!$AO$4,ItemNum,0),MATCH(B$1,Districts,0))*'Blend Sheet'!$AO92)+(INDEX(ItemCosts,MATCH('Blend Sheet'!$AP$4,ItemNum,0),MATCH(B$1,Districts,0))*'Blend Sheet'!$AP92)+(INDEX(ItemCosts,MATCH('Blend Sheet'!$AQ$4,ItemNum,0),MATCH(B$1,Districts,0))*'Blend Sheet'!$AQ92)+(INDEX(ItemCosts,MATCH('Blend Sheet'!$AR$4,ItemNum,0),MATCH(B$1,Districts,0))*'Blend Sheet'!$AR92)+(INDEX(ItemCosts,MATCH('Blend Sheet'!$AS$4,ItemNum,0),MATCH(B$1,Districts,0))*'Blend Sheet'!$AS92)</f>
        <v>#N/A</v>
      </c>
      <c r="C89" s="5" t="e">
        <f>(INDEX(ItemCosts,MATCH('Blend Sheet'!$C$4,ItemNum,0),MATCH(C$1,Districts,0))*'Blend Sheet'!$C92)+(INDEX(ItemCosts,MATCH('Blend Sheet'!$D$4,ItemNum,0),MATCH(C$1,Districts,0))*'Blend Sheet'!$D92)+(INDEX(ItemCosts,MATCH('Blend Sheet'!$E$4,ItemNum,0),MATCH(C$1,Districts,0))*'Blend Sheet'!$E92)+(INDEX(ItemCosts,MATCH('Blend Sheet'!$F$4,ItemNum,0),MATCH(C$1,Districts,0))*'Blend Sheet'!$F92)+(INDEX(ItemCosts,MATCH('Blend Sheet'!$G$4,ItemNum,0),MATCH(C$1,Districts,0))*'Blend Sheet'!$G92)+(INDEX(ItemCosts,MATCH('Blend Sheet'!$H$4,ItemNum,0),MATCH(C$1,Districts,0))*'Blend Sheet'!$H92)+(INDEX(ItemCosts,MATCH('Blend Sheet'!$I$4,ItemNum,0),MATCH(C$1,Districts,0))*'Blend Sheet'!$I92)+(INDEX(ItemCosts,MATCH('Blend Sheet'!$J$4,ItemNum,0),MATCH(C$1,Districts,0))*'Blend Sheet'!$J92)+(INDEX(ItemCosts,MATCH('Blend Sheet'!$K$4,ItemNum,0),MATCH(C$1,Districts,0))*'Blend Sheet'!$K92)+(INDEX(ItemCosts,MATCH('Blend Sheet'!$L$4,ItemNum,0),MATCH(C$1,Districts,0))*'Blend Sheet'!$L92)+(INDEX(ItemCosts,MATCH('Blend Sheet'!$M$4,ItemNum,0),MATCH(C$1,Districts,0))*'Blend Sheet'!$M92)+(INDEX(ItemCosts,MATCH('Blend Sheet'!$N$4,ItemNum,0),MATCH(C$1,Districts,0))*'Blend Sheet'!$N92)+(INDEX(ItemCosts,MATCH('Blend Sheet'!$O$4,ItemNum,0),MATCH(C$1,Districts,0))*'Blend Sheet'!$O92)+(INDEX(ItemCosts,MATCH('Blend Sheet'!$P$4,ItemNum,0),MATCH(C$1,Districts,0))*'Blend Sheet'!$P92)+(INDEX(ItemCosts,MATCH('Blend Sheet'!$Q$4,ItemNum,0),MATCH(C$1,Districts,0))*'Blend Sheet'!$Q92)+(INDEX(ItemCosts,MATCH('Blend Sheet'!$R$4,ItemNum,0),MATCH(C$1,Districts,0))*'Blend Sheet'!$R92)+(INDEX(ItemCosts,MATCH('Blend Sheet'!$S$4,ItemNum,0),MATCH(C$1,Districts,0))*'Blend Sheet'!$S92)+(INDEX(ItemCosts,MATCH('Blend Sheet'!$T$4,ItemNum,0),MATCH(C$1,Districts,0))*'Blend Sheet'!$T92)+(INDEX(ItemCosts,MATCH('Blend Sheet'!$U$4,ItemNum,0),MATCH(C$1,Districts,0))*'Blend Sheet'!$U92)+(INDEX(ItemCosts,MATCH('Blend Sheet'!$V$4,ItemNum,0),MATCH(C$1,Districts,0))*'Blend Sheet'!$V92)+(INDEX(ItemCosts,MATCH('Blend Sheet'!$W$4,ItemNum,0),MATCH(C$1,Districts,0))*'Blend Sheet'!$W92)+(INDEX(ItemCosts,MATCH('Blend Sheet'!$X$4,ItemNum,0),MATCH(C$1,Districts,0))*'Blend Sheet'!$X92)+(INDEX(ItemCosts,MATCH('Blend Sheet'!$Y$4,ItemNum,0),MATCH(C$1,Districts,0))*'Blend Sheet'!$Y92)+(INDEX(ItemCosts,MATCH('Blend Sheet'!$Z$4,ItemNum,0),MATCH(C$1,Districts,0))*'Blend Sheet'!$Z92)+(INDEX(ItemCosts,MATCH('Blend Sheet'!$AA$4,ItemNum,0),MATCH(C$1,Districts,0))*'Blend Sheet'!$AA92)+(INDEX(ItemCosts,MATCH('Blend Sheet'!$AB$4,ItemNum,0),MATCH(C$1,Districts,0))*'Blend Sheet'!$AB92)+(INDEX(ItemCosts,MATCH('Blend Sheet'!$AC$4,ItemNum,0),MATCH(C$1,Districts,0))*'Blend Sheet'!$AC92)+(INDEX(ItemCosts,MATCH('Blend Sheet'!$AD$4,ItemNum,0),MATCH(C$1,Districts,0))*'Blend Sheet'!$AD92)+(INDEX(ItemCosts,MATCH('Blend Sheet'!$AE$4,ItemNum,0),MATCH(C$1,Districts,0))*'Blend Sheet'!$AE92)+(INDEX(ItemCosts,MATCH('Blend Sheet'!$AF$4,ItemNum,0),MATCH(C$1,Districts,0))*'Blend Sheet'!$AF92)+(INDEX(ItemCosts,MATCH('Blend Sheet'!$AG$4,ItemNum,0),MATCH(C$1,Districts,0))*'Blend Sheet'!$AG92)+(INDEX(ItemCosts,MATCH('Blend Sheet'!$AH$4,ItemNum,0),MATCH(C$1,Districts,0))*'Blend Sheet'!$AH92)+(INDEX(ItemCosts,MATCH('Blend Sheet'!$AI$4,ItemNum,0),MATCH(C$1,Districts,0))*'Blend Sheet'!$AI92)+(INDEX(ItemCosts,MATCH('Blend Sheet'!$AJ$4,ItemNum,0),MATCH(C$1,Districts,0))*'Blend Sheet'!$AJ92)+(INDEX(ItemCosts,MATCH('Blend Sheet'!$AK$4,ItemNum,0),MATCH(C$1,Districts,0))*'Blend Sheet'!$AK92)+(INDEX(ItemCosts,MATCH('Blend Sheet'!$AL$4,ItemNum,0),MATCH(C$1,Districts,0))*'Blend Sheet'!$AL92)+(INDEX(ItemCosts,MATCH('Blend Sheet'!$AM$4,ItemNum,0),MATCH(C$1,Districts,0))*'Blend Sheet'!$AM92)+(INDEX(ItemCosts,MATCH('Blend Sheet'!$AN$4,ItemNum,0),MATCH(C$1,Districts,0))*'Blend Sheet'!$AN92)+(INDEX(ItemCosts,MATCH('Blend Sheet'!$AO$4,ItemNum,0),MATCH(C$1,Districts,0))*'Blend Sheet'!$AO92)+(INDEX(ItemCosts,MATCH('Blend Sheet'!$AP$4,ItemNum,0),MATCH(C$1,Districts,0))*'Blend Sheet'!$AP92)+(INDEX(ItemCosts,MATCH('Blend Sheet'!$AQ$4,ItemNum,0),MATCH(C$1,Districts,0))*'Blend Sheet'!$AQ92)+(INDEX(ItemCosts,MATCH('Blend Sheet'!$AR$4,ItemNum,0),MATCH(C$1,Districts,0))*'Blend Sheet'!$AR92)+(INDEX(ItemCosts,MATCH('Blend Sheet'!$AS$4,ItemNum,0),MATCH(C$1,Districts,0))*'Blend Sheet'!$AS92)</f>
        <v>#N/A</v>
      </c>
      <c r="D89" s="5" t="e">
        <f>(INDEX(ItemCosts,MATCH('Blend Sheet'!$C$4,ItemNum,0),MATCH(D$1,Districts,0))*'Blend Sheet'!$C92)+(INDEX(ItemCosts,MATCH('Blend Sheet'!$D$4,ItemNum,0),MATCH(D$1,Districts,0))*'Blend Sheet'!$D92)+(INDEX(ItemCosts,MATCH('Blend Sheet'!$E$4,ItemNum,0),MATCH(D$1,Districts,0))*'Blend Sheet'!$E92)+(INDEX(ItemCosts,MATCH('Blend Sheet'!$F$4,ItemNum,0),MATCH(D$1,Districts,0))*'Blend Sheet'!$F92)+(INDEX(ItemCosts,MATCH('Blend Sheet'!$G$4,ItemNum,0),MATCH(D$1,Districts,0))*'Blend Sheet'!$G92)+(INDEX(ItemCosts,MATCH('Blend Sheet'!$H$4,ItemNum,0),MATCH(D$1,Districts,0))*'Blend Sheet'!$H92)+(INDEX(ItemCosts,MATCH('Blend Sheet'!$I$4,ItemNum,0),MATCH(D$1,Districts,0))*'Blend Sheet'!$I92)+(INDEX(ItemCosts,MATCH('Blend Sheet'!$J$4,ItemNum,0),MATCH(D$1,Districts,0))*'Blend Sheet'!$J92)+(INDEX(ItemCosts,MATCH('Blend Sheet'!$K$4,ItemNum,0),MATCH(D$1,Districts,0))*'Blend Sheet'!$K92)+(INDEX(ItemCosts,MATCH('Blend Sheet'!$L$4,ItemNum,0),MATCH(D$1,Districts,0))*'Blend Sheet'!$L92)+(INDEX(ItemCosts,MATCH('Blend Sheet'!$M$4,ItemNum,0),MATCH(D$1,Districts,0))*'Blend Sheet'!$M92)+(INDEX(ItemCosts,MATCH('Blend Sheet'!$N$4,ItemNum,0),MATCH(D$1,Districts,0))*'Blend Sheet'!$N92)+(INDEX(ItemCosts,MATCH('Blend Sheet'!$O$4,ItemNum,0),MATCH(D$1,Districts,0))*'Blend Sheet'!$O92)+(INDEX(ItemCosts,MATCH('Blend Sheet'!$P$4,ItemNum,0),MATCH(D$1,Districts,0))*'Blend Sheet'!$P92)+(INDEX(ItemCosts,MATCH('Blend Sheet'!$Q$4,ItemNum,0),MATCH(D$1,Districts,0))*'Blend Sheet'!$Q92)+(INDEX(ItemCosts,MATCH('Blend Sheet'!$R$4,ItemNum,0),MATCH(D$1,Districts,0))*'Blend Sheet'!$R92)+(INDEX(ItemCosts,MATCH('Blend Sheet'!$S$4,ItemNum,0),MATCH(D$1,Districts,0))*'Blend Sheet'!$S92)+(INDEX(ItemCosts,MATCH('Blend Sheet'!$T$4,ItemNum,0),MATCH(D$1,Districts,0))*'Blend Sheet'!$T92)+(INDEX(ItemCosts,MATCH('Blend Sheet'!$U$4,ItemNum,0),MATCH(D$1,Districts,0))*'Blend Sheet'!$U92)+(INDEX(ItemCosts,MATCH('Blend Sheet'!$V$4,ItemNum,0),MATCH(D$1,Districts,0))*'Blend Sheet'!$V92)+(INDEX(ItemCosts,MATCH('Blend Sheet'!$W$4,ItemNum,0),MATCH(D$1,Districts,0))*'Blend Sheet'!$W92)+(INDEX(ItemCosts,MATCH('Blend Sheet'!$X$4,ItemNum,0),MATCH(D$1,Districts,0))*'Blend Sheet'!$X92)+(INDEX(ItemCosts,MATCH('Blend Sheet'!$Y$4,ItemNum,0),MATCH(D$1,Districts,0))*'Blend Sheet'!$Y92)+(INDEX(ItemCosts,MATCH('Blend Sheet'!$Z$4,ItemNum,0),MATCH(D$1,Districts,0))*'Blend Sheet'!$Z92)+(INDEX(ItemCosts,MATCH('Blend Sheet'!$AA$4,ItemNum,0),MATCH(D$1,Districts,0))*'Blend Sheet'!$AA92)+(INDEX(ItemCosts,MATCH('Blend Sheet'!$AB$4,ItemNum,0),MATCH(D$1,Districts,0))*'Blend Sheet'!$AB92)+(INDEX(ItemCosts,MATCH('Blend Sheet'!$AC$4,ItemNum,0),MATCH(D$1,Districts,0))*'Blend Sheet'!$AC92)+(INDEX(ItemCosts,MATCH('Blend Sheet'!$AD$4,ItemNum,0),MATCH(D$1,Districts,0))*'Blend Sheet'!$AD92)+(INDEX(ItemCosts,MATCH('Blend Sheet'!$AE$4,ItemNum,0),MATCH(D$1,Districts,0))*'Blend Sheet'!$AE92)+(INDEX(ItemCosts,MATCH('Blend Sheet'!$AF$4,ItemNum,0),MATCH(D$1,Districts,0))*'Blend Sheet'!$AF92)+(INDEX(ItemCosts,MATCH('Blend Sheet'!$AG$4,ItemNum,0),MATCH(D$1,Districts,0))*'Blend Sheet'!$AG92)+(INDEX(ItemCosts,MATCH('Blend Sheet'!$AH$4,ItemNum,0),MATCH(D$1,Districts,0))*'Blend Sheet'!$AH92)+(INDEX(ItemCosts,MATCH('Blend Sheet'!$AI$4,ItemNum,0),MATCH(D$1,Districts,0))*'Blend Sheet'!$AI92)+(INDEX(ItemCosts,MATCH('Blend Sheet'!$AJ$4,ItemNum,0),MATCH(D$1,Districts,0))*'Blend Sheet'!$AJ92)+(INDEX(ItemCosts,MATCH('Blend Sheet'!$AK$4,ItemNum,0),MATCH(D$1,Districts,0))*'Blend Sheet'!$AK92)+(INDEX(ItemCosts,MATCH('Blend Sheet'!$AL$4,ItemNum,0),MATCH(D$1,Districts,0))*'Blend Sheet'!$AL92)+(INDEX(ItemCosts,MATCH('Blend Sheet'!$AM$4,ItemNum,0),MATCH(D$1,Districts,0))*'Blend Sheet'!$AM92)+(INDEX(ItemCosts,MATCH('Blend Sheet'!$AN$4,ItemNum,0),MATCH(D$1,Districts,0))*'Blend Sheet'!$AN92)+(INDEX(ItemCosts,MATCH('Blend Sheet'!$AO$4,ItemNum,0),MATCH(D$1,Districts,0))*'Blend Sheet'!$AO92)+(INDEX(ItemCosts,MATCH('Blend Sheet'!$AP$4,ItemNum,0),MATCH(D$1,Districts,0))*'Blend Sheet'!$AP92)+(INDEX(ItemCosts,MATCH('Blend Sheet'!$AQ$4,ItemNum,0),MATCH(D$1,Districts,0))*'Blend Sheet'!$AQ92)+(INDEX(ItemCosts,MATCH('Blend Sheet'!$AR$4,ItemNum,0),MATCH(D$1,Districts,0))*'Blend Sheet'!$AR92)+(INDEX(ItemCosts,MATCH('Blend Sheet'!$AS$4,ItemNum,0),MATCH(D$1,Districts,0))*'Blend Sheet'!$AS92)</f>
        <v>#N/A</v>
      </c>
      <c r="E89" s="5" t="e">
        <f>(INDEX(ItemCosts,MATCH('Blend Sheet'!$C$4,ItemNum,0),MATCH(E$1,Districts,0))*'Blend Sheet'!$C92)+(INDEX(ItemCosts,MATCH('Blend Sheet'!$D$4,ItemNum,0),MATCH(E$1,Districts,0))*'Blend Sheet'!$D92)+(INDEX(ItemCosts,MATCH('Blend Sheet'!$E$4,ItemNum,0),MATCH(E$1,Districts,0))*'Blend Sheet'!$E92)+(INDEX(ItemCosts,MATCH('Blend Sheet'!$F$4,ItemNum,0),MATCH(E$1,Districts,0))*'Blend Sheet'!$F92)+(INDEX(ItemCosts,MATCH('Blend Sheet'!$G$4,ItemNum,0),MATCH(E$1,Districts,0))*'Blend Sheet'!$G92)+(INDEX(ItemCosts,MATCH('Blend Sheet'!$H$4,ItemNum,0),MATCH(E$1,Districts,0))*'Blend Sheet'!$H92)+(INDEX(ItemCosts,MATCH('Blend Sheet'!$I$4,ItemNum,0),MATCH(E$1,Districts,0))*'Blend Sheet'!$I92)+(INDEX(ItemCosts,MATCH('Blend Sheet'!$J$4,ItemNum,0),MATCH(E$1,Districts,0))*'Blend Sheet'!$J92)+(INDEX(ItemCosts,MATCH('Blend Sheet'!$K$4,ItemNum,0),MATCH(E$1,Districts,0))*'Blend Sheet'!$K92)+(INDEX(ItemCosts,MATCH('Blend Sheet'!$L$4,ItemNum,0),MATCH(E$1,Districts,0))*'Blend Sheet'!$L92)+(INDEX(ItemCosts,MATCH('Blend Sheet'!$M$4,ItemNum,0),MATCH(E$1,Districts,0))*'Blend Sheet'!$M92)+(INDEX(ItemCosts,MATCH('Blend Sheet'!$N$4,ItemNum,0),MATCH(E$1,Districts,0))*'Blend Sheet'!$N92)+(INDEX(ItemCosts,MATCH('Blend Sheet'!$O$4,ItemNum,0),MATCH(E$1,Districts,0))*'Blend Sheet'!$O92)+(INDEX(ItemCosts,MATCH('Blend Sheet'!$P$4,ItemNum,0),MATCH(E$1,Districts,0))*'Blend Sheet'!$P92)+(INDEX(ItemCosts,MATCH('Blend Sheet'!$Q$4,ItemNum,0),MATCH(E$1,Districts,0))*'Blend Sheet'!$Q92)+(INDEX(ItemCosts,MATCH('Blend Sheet'!$R$4,ItemNum,0),MATCH(E$1,Districts,0))*'Blend Sheet'!$R92)+(INDEX(ItemCosts,MATCH('Blend Sheet'!$S$4,ItemNum,0),MATCH(E$1,Districts,0))*'Blend Sheet'!$S92)+(INDEX(ItemCosts,MATCH('Blend Sheet'!$T$4,ItemNum,0),MATCH(E$1,Districts,0))*'Blend Sheet'!$T92)+(INDEX(ItemCosts,MATCH('Blend Sheet'!$U$4,ItemNum,0),MATCH(E$1,Districts,0))*'Blend Sheet'!$U92)+(INDEX(ItemCosts,MATCH('Blend Sheet'!$V$4,ItemNum,0),MATCH(E$1,Districts,0))*'Blend Sheet'!$V92)+(INDEX(ItemCosts,MATCH('Blend Sheet'!$W$4,ItemNum,0),MATCH(E$1,Districts,0))*'Blend Sheet'!$W92)+(INDEX(ItemCosts,MATCH('Blend Sheet'!$X$4,ItemNum,0),MATCH(E$1,Districts,0))*'Blend Sheet'!$X92)+(INDEX(ItemCosts,MATCH('Blend Sheet'!$Y$4,ItemNum,0),MATCH(E$1,Districts,0))*'Blend Sheet'!$Y92)+(INDEX(ItemCosts,MATCH('Blend Sheet'!$Z$4,ItemNum,0),MATCH(E$1,Districts,0))*'Blend Sheet'!$Z92)+(INDEX(ItemCosts,MATCH('Blend Sheet'!$AA$4,ItemNum,0),MATCH(E$1,Districts,0))*'Blend Sheet'!$AA92)+(INDEX(ItemCosts,MATCH('Blend Sheet'!$AB$4,ItemNum,0),MATCH(E$1,Districts,0))*'Blend Sheet'!$AB92)+(INDEX(ItemCosts,MATCH('Blend Sheet'!$AC$4,ItemNum,0),MATCH(E$1,Districts,0))*'Blend Sheet'!$AC92)+(INDEX(ItemCosts,MATCH('Blend Sheet'!$AD$4,ItemNum,0),MATCH(E$1,Districts,0))*'Blend Sheet'!$AD92)+(INDEX(ItemCosts,MATCH('Blend Sheet'!$AE$4,ItemNum,0),MATCH(E$1,Districts,0))*'Blend Sheet'!$AE92)+(INDEX(ItemCosts,MATCH('Blend Sheet'!$AF$4,ItemNum,0),MATCH(E$1,Districts,0))*'Blend Sheet'!$AF92)+(INDEX(ItemCosts,MATCH('Blend Sheet'!$AG$4,ItemNum,0),MATCH(E$1,Districts,0))*'Blend Sheet'!$AG92)+(INDEX(ItemCosts,MATCH('Blend Sheet'!$AH$4,ItemNum,0),MATCH(E$1,Districts,0))*'Blend Sheet'!$AH92)+(INDEX(ItemCosts,MATCH('Blend Sheet'!$AI$4,ItemNum,0),MATCH(E$1,Districts,0))*'Blend Sheet'!$AI92)+(INDEX(ItemCosts,MATCH('Blend Sheet'!$AJ$4,ItemNum,0),MATCH(E$1,Districts,0))*'Blend Sheet'!$AJ92)+(INDEX(ItemCosts,MATCH('Blend Sheet'!$AK$4,ItemNum,0),MATCH(E$1,Districts,0))*'Blend Sheet'!$AK92)+(INDEX(ItemCosts,MATCH('Blend Sheet'!$AL$4,ItemNum,0),MATCH(E$1,Districts,0))*'Blend Sheet'!$AL92)+(INDEX(ItemCosts,MATCH('Blend Sheet'!$AM$4,ItemNum,0),MATCH(E$1,Districts,0))*'Blend Sheet'!$AM92)+(INDEX(ItemCosts,MATCH('Blend Sheet'!$AN$4,ItemNum,0),MATCH(E$1,Districts,0))*'Blend Sheet'!$AN92)+(INDEX(ItemCosts,MATCH('Blend Sheet'!$AO$4,ItemNum,0),MATCH(E$1,Districts,0))*'Blend Sheet'!$AO92)+(INDEX(ItemCosts,MATCH('Blend Sheet'!$AP$4,ItemNum,0),MATCH(E$1,Districts,0))*'Blend Sheet'!$AP92)+(INDEX(ItemCosts,MATCH('Blend Sheet'!$AQ$4,ItemNum,0),MATCH(E$1,Districts,0))*'Blend Sheet'!$AQ92)+(INDEX(ItemCosts,MATCH('Blend Sheet'!$AR$4,ItemNum,0),MATCH(E$1,Districts,0))*'Blend Sheet'!$AR92)+(INDEX(ItemCosts,MATCH('Blend Sheet'!$AS$4,ItemNum,0),MATCH(E$1,Districts,0))*'Blend Sheet'!$AS92)</f>
        <v>#N/A</v>
      </c>
      <c r="F89" s="5" t="e">
        <f>(INDEX(ItemCosts,MATCH('Blend Sheet'!$C$4,ItemNum,0),MATCH(F$1,Districts,0))*'Blend Sheet'!$C92)+(INDEX(ItemCosts,MATCH('Blend Sheet'!$D$4,ItemNum,0),MATCH(F$1,Districts,0))*'Blend Sheet'!$D92)+(INDEX(ItemCosts,MATCH('Blend Sheet'!$E$4,ItemNum,0),MATCH(F$1,Districts,0))*'Blend Sheet'!$E92)+(INDEX(ItemCosts,MATCH('Blend Sheet'!$F$4,ItemNum,0),MATCH(F$1,Districts,0))*'Blend Sheet'!$F92)+(INDEX(ItemCosts,MATCH('Blend Sheet'!$G$4,ItemNum,0),MATCH(F$1,Districts,0))*'Blend Sheet'!$G92)+(INDEX(ItemCosts,MATCH('Blend Sheet'!$H$4,ItemNum,0),MATCH(F$1,Districts,0))*'Blend Sheet'!$H92)+(INDEX(ItemCosts,MATCH('Blend Sheet'!$I$4,ItemNum,0),MATCH(F$1,Districts,0))*'Blend Sheet'!$I92)+(INDEX(ItemCosts,MATCH('Blend Sheet'!$J$4,ItemNum,0),MATCH(F$1,Districts,0))*'Blend Sheet'!$J92)+(INDEX(ItemCosts,MATCH('Blend Sheet'!$K$4,ItemNum,0),MATCH(F$1,Districts,0))*'Blend Sheet'!$K92)+(INDEX(ItemCosts,MATCH('Blend Sheet'!$L$4,ItemNum,0),MATCH(F$1,Districts,0))*'Blend Sheet'!$L92)+(INDEX(ItemCosts,MATCH('Blend Sheet'!$M$4,ItemNum,0),MATCH(F$1,Districts,0))*'Blend Sheet'!$M92)+(INDEX(ItemCosts,MATCH('Blend Sheet'!$N$4,ItemNum,0),MATCH(F$1,Districts,0))*'Blend Sheet'!$N92)+(INDEX(ItemCosts,MATCH('Blend Sheet'!$O$4,ItemNum,0),MATCH(F$1,Districts,0))*'Blend Sheet'!$O92)+(INDEX(ItemCosts,MATCH('Blend Sheet'!$P$4,ItemNum,0),MATCH(F$1,Districts,0))*'Blend Sheet'!$P92)+(INDEX(ItemCosts,MATCH('Blend Sheet'!$Q$4,ItemNum,0),MATCH(F$1,Districts,0))*'Blend Sheet'!$Q92)+(INDEX(ItemCosts,MATCH('Blend Sheet'!$R$4,ItemNum,0),MATCH(F$1,Districts,0))*'Blend Sheet'!$R92)+(INDEX(ItemCosts,MATCH('Blend Sheet'!$S$4,ItemNum,0),MATCH(F$1,Districts,0))*'Blend Sheet'!$S92)+(INDEX(ItemCosts,MATCH('Blend Sheet'!$T$4,ItemNum,0),MATCH(F$1,Districts,0))*'Blend Sheet'!$T92)+(INDEX(ItemCosts,MATCH('Blend Sheet'!$U$4,ItemNum,0),MATCH(F$1,Districts,0))*'Blend Sheet'!$U92)+(INDEX(ItemCosts,MATCH('Blend Sheet'!$V$4,ItemNum,0),MATCH(F$1,Districts,0))*'Blend Sheet'!$V92)+(INDEX(ItemCosts,MATCH('Blend Sheet'!$W$4,ItemNum,0),MATCH(F$1,Districts,0))*'Blend Sheet'!$W92)+(INDEX(ItemCosts,MATCH('Blend Sheet'!$X$4,ItemNum,0),MATCH(F$1,Districts,0))*'Blend Sheet'!$X92)+(INDEX(ItemCosts,MATCH('Blend Sheet'!$Y$4,ItemNum,0),MATCH(F$1,Districts,0))*'Blend Sheet'!$Y92)+(INDEX(ItemCosts,MATCH('Blend Sheet'!$Z$4,ItemNum,0),MATCH(F$1,Districts,0))*'Blend Sheet'!$Z92)+(INDEX(ItemCosts,MATCH('Blend Sheet'!$AA$4,ItemNum,0),MATCH(F$1,Districts,0))*'Blend Sheet'!$AA92)+(INDEX(ItemCosts,MATCH('Blend Sheet'!$AB$4,ItemNum,0),MATCH(F$1,Districts,0))*'Blend Sheet'!$AB92)+(INDEX(ItemCosts,MATCH('Blend Sheet'!$AC$4,ItemNum,0),MATCH(F$1,Districts,0))*'Blend Sheet'!$AC92)+(INDEX(ItemCosts,MATCH('Blend Sheet'!$AD$4,ItemNum,0),MATCH(F$1,Districts,0))*'Blend Sheet'!$AD92)+(INDEX(ItemCosts,MATCH('Blend Sheet'!$AE$4,ItemNum,0),MATCH(F$1,Districts,0))*'Blend Sheet'!$AE92)+(INDEX(ItemCosts,MATCH('Blend Sheet'!$AF$4,ItemNum,0),MATCH(F$1,Districts,0))*'Blend Sheet'!$AF92)+(INDEX(ItemCosts,MATCH('Blend Sheet'!$AG$4,ItemNum,0),MATCH(F$1,Districts,0))*'Blend Sheet'!$AG92)+(INDEX(ItemCosts,MATCH('Blend Sheet'!$AH$4,ItemNum,0),MATCH(F$1,Districts,0))*'Blend Sheet'!$AH92)+(INDEX(ItemCosts,MATCH('Blend Sheet'!$AI$4,ItemNum,0),MATCH(F$1,Districts,0))*'Blend Sheet'!$AI92)+(INDEX(ItemCosts,MATCH('Blend Sheet'!$AJ$4,ItemNum,0),MATCH(F$1,Districts,0))*'Blend Sheet'!$AJ92)+(INDEX(ItemCosts,MATCH('Blend Sheet'!$AK$4,ItemNum,0),MATCH(F$1,Districts,0))*'Blend Sheet'!$AK92)+(INDEX(ItemCosts,MATCH('Blend Sheet'!$AL$4,ItemNum,0),MATCH(F$1,Districts,0))*'Blend Sheet'!$AL92)+(INDEX(ItemCosts,MATCH('Blend Sheet'!$AM$4,ItemNum,0),MATCH(F$1,Districts,0))*'Blend Sheet'!$AM92)+(INDEX(ItemCosts,MATCH('Blend Sheet'!$AN$4,ItemNum,0),MATCH(F$1,Districts,0))*'Blend Sheet'!$AN92)+(INDEX(ItemCosts,MATCH('Blend Sheet'!$AO$4,ItemNum,0),MATCH(F$1,Districts,0))*'Blend Sheet'!$AO92)+(INDEX(ItemCosts,MATCH('Blend Sheet'!$AP$4,ItemNum,0),MATCH(F$1,Districts,0))*'Blend Sheet'!$AP92)+(INDEX(ItemCosts,MATCH('Blend Sheet'!$AQ$4,ItemNum,0),MATCH(F$1,Districts,0))*'Blend Sheet'!$AQ92)+(INDEX(ItemCosts,MATCH('Blend Sheet'!$AR$4,ItemNum,0),MATCH(F$1,Districts,0))*'Blend Sheet'!$AR92)+(INDEX(ItemCosts,MATCH('Blend Sheet'!$AS$4,ItemNum,0),MATCH(F$1,Districts,0))*'Blend Sheet'!$AS92)</f>
        <v>#N/A</v>
      </c>
      <c r="G89" s="5" t="e">
        <f>(INDEX(ItemCosts,MATCH('Blend Sheet'!$C$4,ItemNum,0),MATCH(G$1,Districts,0))*'Blend Sheet'!$C92)+(INDEX(ItemCosts,MATCH('Blend Sheet'!$D$4,ItemNum,0),MATCH(G$1,Districts,0))*'Blend Sheet'!$D92)+(INDEX(ItemCosts,MATCH('Blend Sheet'!$E$4,ItemNum,0),MATCH(G$1,Districts,0))*'Blend Sheet'!$E92)+(INDEX(ItemCosts,MATCH('Blend Sheet'!$F$4,ItemNum,0),MATCH(G$1,Districts,0))*'Blend Sheet'!$F92)+(INDEX(ItemCosts,MATCH('Blend Sheet'!$G$4,ItemNum,0),MATCH(G$1,Districts,0))*'Blend Sheet'!$G92)+(INDEX(ItemCosts,MATCH('Blend Sheet'!$H$4,ItemNum,0),MATCH(G$1,Districts,0))*'Blend Sheet'!$H92)+(INDEX(ItemCosts,MATCH('Blend Sheet'!$I$4,ItemNum,0),MATCH(G$1,Districts,0))*'Blend Sheet'!$I92)+(INDEX(ItemCosts,MATCH('Blend Sheet'!$J$4,ItemNum,0),MATCH(G$1,Districts,0))*'Blend Sheet'!$J92)+(INDEX(ItemCosts,MATCH('Blend Sheet'!$K$4,ItemNum,0),MATCH(G$1,Districts,0))*'Blend Sheet'!$K92)+(INDEX(ItemCosts,MATCH('Blend Sheet'!$L$4,ItemNum,0),MATCH(G$1,Districts,0))*'Blend Sheet'!$L92)+(INDEX(ItemCosts,MATCH('Blend Sheet'!$M$4,ItemNum,0),MATCH(G$1,Districts,0))*'Blend Sheet'!$M92)+(INDEX(ItemCosts,MATCH('Blend Sheet'!$N$4,ItemNum,0),MATCH(G$1,Districts,0))*'Blend Sheet'!$N92)+(INDEX(ItemCosts,MATCH('Blend Sheet'!$O$4,ItemNum,0),MATCH(G$1,Districts,0))*'Blend Sheet'!$O92)+(INDEX(ItemCosts,MATCH('Blend Sheet'!$P$4,ItemNum,0),MATCH(G$1,Districts,0))*'Blend Sheet'!$P92)+(INDEX(ItemCosts,MATCH('Blend Sheet'!$Q$4,ItemNum,0),MATCH(G$1,Districts,0))*'Blend Sheet'!$Q92)+(INDEX(ItemCosts,MATCH('Blend Sheet'!$R$4,ItemNum,0),MATCH(G$1,Districts,0))*'Blend Sheet'!$R92)+(INDEX(ItemCosts,MATCH('Blend Sheet'!$S$4,ItemNum,0),MATCH(G$1,Districts,0))*'Blend Sheet'!$S92)+(INDEX(ItemCosts,MATCH('Blend Sheet'!$T$4,ItemNum,0),MATCH(G$1,Districts,0))*'Blend Sheet'!$T92)+(INDEX(ItemCosts,MATCH('Blend Sheet'!$U$4,ItemNum,0),MATCH(G$1,Districts,0))*'Blend Sheet'!$U92)+(INDEX(ItemCosts,MATCH('Blend Sheet'!$V$4,ItemNum,0),MATCH(G$1,Districts,0))*'Blend Sheet'!$V92)+(INDEX(ItemCosts,MATCH('Blend Sheet'!$W$4,ItemNum,0),MATCH(G$1,Districts,0))*'Blend Sheet'!$W92)+(INDEX(ItemCosts,MATCH('Blend Sheet'!$X$4,ItemNum,0),MATCH(G$1,Districts,0))*'Blend Sheet'!$X92)+(INDEX(ItemCosts,MATCH('Blend Sheet'!$Y$4,ItemNum,0),MATCH(G$1,Districts,0))*'Blend Sheet'!$Y92)+(INDEX(ItemCosts,MATCH('Blend Sheet'!$Z$4,ItemNum,0),MATCH(G$1,Districts,0))*'Blend Sheet'!$Z92)+(INDEX(ItemCosts,MATCH('Blend Sheet'!$AA$4,ItemNum,0),MATCH(G$1,Districts,0))*'Blend Sheet'!$AA92)+(INDEX(ItemCosts,MATCH('Blend Sheet'!$AB$4,ItemNum,0),MATCH(G$1,Districts,0))*'Blend Sheet'!$AB92)+(INDEX(ItemCosts,MATCH('Blend Sheet'!$AC$4,ItemNum,0),MATCH(G$1,Districts,0))*'Blend Sheet'!$AC92)+(INDEX(ItemCosts,MATCH('Blend Sheet'!$AD$4,ItemNum,0),MATCH(G$1,Districts,0))*'Blend Sheet'!$AD92)+(INDEX(ItemCosts,MATCH('Blend Sheet'!$AE$4,ItemNum,0),MATCH(G$1,Districts,0))*'Blend Sheet'!$AE92)+(INDEX(ItemCosts,MATCH('Blend Sheet'!$AF$4,ItemNum,0),MATCH(G$1,Districts,0))*'Blend Sheet'!$AF92)+(INDEX(ItemCosts,MATCH('Blend Sheet'!$AG$4,ItemNum,0),MATCH(G$1,Districts,0))*'Blend Sheet'!$AG92)+(INDEX(ItemCosts,MATCH('Blend Sheet'!$AH$4,ItemNum,0),MATCH(G$1,Districts,0))*'Blend Sheet'!$AH92)+(INDEX(ItemCosts,MATCH('Blend Sheet'!$AI$4,ItemNum,0),MATCH(G$1,Districts,0))*'Blend Sheet'!$AI92)+(INDEX(ItemCosts,MATCH('Blend Sheet'!$AJ$4,ItemNum,0),MATCH(G$1,Districts,0))*'Blend Sheet'!$AJ92)+(INDEX(ItemCosts,MATCH('Blend Sheet'!$AK$4,ItemNum,0),MATCH(G$1,Districts,0))*'Blend Sheet'!$AK92)+(INDEX(ItemCosts,MATCH('Blend Sheet'!$AL$4,ItemNum,0),MATCH(G$1,Districts,0))*'Blend Sheet'!$AL92)+(INDEX(ItemCosts,MATCH('Blend Sheet'!$AM$4,ItemNum,0),MATCH(G$1,Districts,0))*'Blend Sheet'!$AM92)+(INDEX(ItemCosts,MATCH('Blend Sheet'!$AN$4,ItemNum,0),MATCH(G$1,Districts,0))*'Blend Sheet'!$AN92)+(INDEX(ItemCosts,MATCH('Blend Sheet'!$AO$4,ItemNum,0),MATCH(G$1,Districts,0))*'Blend Sheet'!$AO92)+(INDEX(ItemCosts,MATCH('Blend Sheet'!$AP$4,ItemNum,0),MATCH(G$1,Districts,0))*'Blend Sheet'!$AP92)+(INDEX(ItemCosts,MATCH('Blend Sheet'!$AQ$4,ItemNum,0),MATCH(G$1,Districts,0))*'Blend Sheet'!$AQ92)+(INDEX(ItemCosts,MATCH('Blend Sheet'!$AR$4,ItemNum,0),MATCH(G$1,Districts,0))*'Blend Sheet'!$AR92)+(INDEX(ItemCosts,MATCH('Blend Sheet'!$AS$4,ItemNum,0),MATCH(G$1,Districts,0))*'Blend Sheet'!$AS92)</f>
        <v>#N/A</v>
      </c>
      <c r="H89" s="5" t="e">
        <f>(INDEX(ItemCosts,MATCH('Blend Sheet'!$C$4,ItemNum,0),MATCH(H$1,Districts,0))*'Blend Sheet'!$C92)+(INDEX(ItemCosts,MATCH('Blend Sheet'!$D$4,ItemNum,0),MATCH(H$1,Districts,0))*'Blend Sheet'!$D92)+(INDEX(ItemCosts,MATCH('Blend Sheet'!$E$4,ItemNum,0),MATCH(H$1,Districts,0))*'Blend Sheet'!$E92)+(INDEX(ItemCosts,MATCH('Blend Sheet'!$F$4,ItemNum,0),MATCH(H$1,Districts,0))*'Blend Sheet'!$F92)+(INDEX(ItemCosts,MATCH('Blend Sheet'!$G$4,ItemNum,0),MATCH(H$1,Districts,0))*'Blend Sheet'!$G92)+(INDEX(ItemCosts,MATCH('Blend Sheet'!$H$4,ItemNum,0),MATCH(H$1,Districts,0))*'Blend Sheet'!$H92)+(INDEX(ItemCosts,MATCH('Blend Sheet'!$I$4,ItemNum,0),MATCH(H$1,Districts,0))*'Blend Sheet'!$I92)+(INDEX(ItemCosts,MATCH('Blend Sheet'!$J$4,ItemNum,0),MATCH(H$1,Districts,0))*'Blend Sheet'!$J92)+(INDEX(ItemCosts,MATCH('Blend Sheet'!$K$4,ItemNum,0),MATCH(H$1,Districts,0))*'Blend Sheet'!$K92)+(INDEX(ItemCosts,MATCH('Blend Sheet'!$L$4,ItemNum,0),MATCH(H$1,Districts,0))*'Blend Sheet'!$L92)+(INDEX(ItemCosts,MATCH('Blend Sheet'!$M$4,ItemNum,0),MATCH(H$1,Districts,0))*'Blend Sheet'!$M92)+(INDEX(ItemCosts,MATCH('Blend Sheet'!$N$4,ItemNum,0),MATCH(H$1,Districts,0))*'Blend Sheet'!$N92)+(INDEX(ItemCosts,MATCH('Blend Sheet'!$O$4,ItemNum,0),MATCH(H$1,Districts,0))*'Blend Sheet'!$O92)+(INDEX(ItemCosts,MATCH('Blend Sheet'!$P$4,ItemNum,0),MATCH(H$1,Districts,0))*'Blend Sheet'!$P92)+(INDEX(ItemCosts,MATCH('Blend Sheet'!$Q$4,ItemNum,0),MATCH(H$1,Districts,0))*'Blend Sheet'!$Q92)+(INDEX(ItemCosts,MATCH('Blend Sheet'!$R$4,ItemNum,0),MATCH(H$1,Districts,0))*'Blend Sheet'!$R92)+(INDEX(ItemCosts,MATCH('Blend Sheet'!$S$4,ItemNum,0),MATCH(H$1,Districts,0))*'Blend Sheet'!$S92)+(INDEX(ItemCosts,MATCH('Blend Sheet'!$T$4,ItemNum,0),MATCH(H$1,Districts,0))*'Blend Sheet'!$T92)+(INDEX(ItemCosts,MATCH('Blend Sheet'!$U$4,ItemNum,0),MATCH(H$1,Districts,0))*'Blend Sheet'!$U92)+(INDEX(ItemCosts,MATCH('Blend Sheet'!$V$4,ItemNum,0),MATCH(H$1,Districts,0))*'Blend Sheet'!$V92)+(INDEX(ItemCosts,MATCH('Blend Sheet'!$W$4,ItemNum,0),MATCH(H$1,Districts,0))*'Blend Sheet'!$W92)+(INDEX(ItemCosts,MATCH('Blend Sheet'!$X$4,ItemNum,0),MATCH(H$1,Districts,0))*'Blend Sheet'!$X92)+(INDEX(ItemCosts,MATCH('Blend Sheet'!$Y$4,ItemNum,0),MATCH(H$1,Districts,0))*'Blend Sheet'!$Y92)+(INDEX(ItemCosts,MATCH('Blend Sheet'!$Z$4,ItemNum,0),MATCH(H$1,Districts,0))*'Blend Sheet'!$Z92)+(INDEX(ItemCosts,MATCH('Blend Sheet'!$AA$4,ItemNum,0),MATCH(H$1,Districts,0))*'Blend Sheet'!$AA92)+(INDEX(ItemCosts,MATCH('Blend Sheet'!$AB$4,ItemNum,0),MATCH(H$1,Districts,0))*'Blend Sheet'!$AB92)+(INDEX(ItemCosts,MATCH('Blend Sheet'!$AC$4,ItemNum,0),MATCH(H$1,Districts,0))*'Blend Sheet'!$AC92)+(INDEX(ItemCosts,MATCH('Blend Sheet'!$AD$4,ItemNum,0),MATCH(H$1,Districts,0))*'Blend Sheet'!$AD92)+(INDEX(ItemCosts,MATCH('Blend Sheet'!$AE$4,ItemNum,0),MATCH(H$1,Districts,0))*'Blend Sheet'!$AE92)+(INDEX(ItemCosts,MATCH('Blend Sheet'!$AF$4,ItemNum,0),MATCH(H$1,Districts,0))*'Blend Sheet'!$AF92)+(INDEX(ItemCosts,MATCH('Blend Sheet'!$AG$4,ItemNum,0),MATCH(H$1,Districts,0))*'Blend Sheet'!$AG92)+(INDEX(ItemCosts,MATCH('Blend Sheet'!$AH$4,ItemNum,0),MATCH(H$1,Districts,0))*'Blend Sheet'!$AH92)+(INDEX(ItemCosts,MATCH('Blend Sheet'!$AI$4,ItemNum,0),MATCH(H$1,Districts,0))*'Blend Sheet'!$AI92)+(INDEX(ItemCosts,MATCH('Blend Sheet'!$AJ$4,ItemNum,0),MATCH(H$1,Districts,0))*'Blend Sheet'!$AJ92)+(INDEX(ItemCosts,MATCH('Blend Sheet'!$AK$4,ItemNum,0),MATCH(H$1,Districts,0))*'Blend Sheet'!$AK92)+(INDEX(ItemCosts,MATCH('Blend Sheet'!$AL$4,ItemNum,0),MATCH(H$1,Districts,0))*'Blend Sheet'!$AL92)+(INDEX(ItemCosts,MATCH('Blend Sheet'!$AM$4,ItemNum,0),MATCH(H$1,Districts,0))*'Blend Sheet'!$AM92)+(INDEX(ItemCosts,MATCH('Blend Sheet'!$AN$4,ItemNum,0),MATCH(H$1,Districts,0))*'Blend Sheet'!$AN92)+(INDEX(ItemCosts,MATCH('Blend Sheet'!$AO$4,ItemNum,0),MATCH(H$1,Districts,0))*'Blend Sheet'!$AO92)+(INDEX(ItemCosts,MATCH('Blend Sheet'!$AP$4,ItemNum,0),MATCH(H$1,Districts,0))*'Blend Sheet'!$AP92)+(INDEX(ItemCosts,MATCH('Blend Sheet'!$AQ$4,ItemNum,0),MATCH(H$1,Districts,0))*'Blend Sheet'!$AQ92)+(INDEX(ItemCosts,MATCH('Blend Sheet'!$AR$4,ItemNum,0),MATCH(H$1,Districts,0))*'Blend Sheet'!$AR92)+(INDEX(ItemCosts,MATCH('Blend Sheet'!$AS$4,ItemNum,0),MATCH(H$1,Districts,0))*'Blend Sheet'!$AS92)</f>
        <v>#N/A</v>
      </c>
      <c r="I89" s="5" t="e">
        <f>(INDEX(ItemCosts,MATCH('Blend Sheet'!$C$4,ItemNum,0),MATCH(I$1,Districts,0))*'Blend Sheet'!$C92)+(INDEX(ItemCosts,MATCH('Blend Sheet'!$D$4,ItemNum,0),MATCH(I$1,Districts,0))*'Blend Sheet'!$D92)+(INDEX(ItemCosts,MATCH('Blend Sheet'!$E$4,ItemNum,0),MATCH(I$1,Districts,0))*'Blend Sheet'!$E92)+(INDEX(ItemCosts,MATCH('Blend Sheet'!$F$4,ItemNum,0),MATCH(I$1,Districts,0))*'Blend Sheet'!$F92)+(INDEX(ItemCosts,MATCH('Blend Sheet'!$G$4,ItemNum,0),MATCH(I$1,Districts,0))*'Blend Sheet'!$G92)+(INDEX(ItemCosts,MATCH('Blend Sheet'!$H$4,ItemNum,0),MATCH(I$1,Districts,0))*'Blend Sheet'!$H92)+(INDEX(ItemCosts,MATCH('Blend Sheet'!$I$4,ItemNum,0),MATCH(I$1,Districts,0))*'Blend Sheet'!$I92)+(INDEX(ItemCosts,MATCH('Blend Sheet'!$J$4,ItemNum,0),MATCH(I$1,Districts,0))*'Blend Sheet'!$J92)+(INDEX(ItemCosts,MATCH('Blend Sheet'!$K$4,ItemNum,0),MATCH(I$1,Districts,0))*'Blend Sheet'!$K92)+(INDEX(ItemCosts,MATCH('Blend Sheet'!$L$4,ItemNum,0),MATCH(I$1,Districts,0))*'Blend Sheet'!$L92)+(INDEX(ItemCosts,MATCH('Blend Sheet'!$M$4,ItemNum,0),MATCH(I$1,Districts,0))*'Blend Sheet'!$M92)+(INDEX(ItemCosts,MATCH('Blend Sheet'!$N$4,ItemNum,0),MATCH(I$1,Districts,0))*'Blend Sheet'!$N92)+(INDEX(ItemCosts,MATCH('Blend Sheet'!$O$4,ItemNum,0),MATCH(I$1,Districts,0))*'Blend Sheet'!$O92)+(INDEX(ItemCosts,MATCH('Blend Sheet'!$P$4,ItemNum,0),MATCH(I$1,Districts,0))*'Blend Sheet'!$P92)+(INDEX(ItemCosts,MATCH('Blend Sheet'!$Q$4,ItemNum,0),MATCH(I$1,Districts,0))*'Blend Sheet'!$Q92)+(INDEX(ItemCosts,MATCH('Blend Sheet'!$R$4,ItemNum,0),MATCH(I$1,Districts,0))*'Blend Sheet'!$R92)+(INDEX(ItemCosts,MATCH('Blend Sheet'!$S$4,ItemNum,0),MATCH(I$1,Districts,0))*'Blend Sheet'!$S92)+(INDEX(ItemCosts,MATCH('Blend Sheet'!$T$4,ItemNum,0),MATCH(I$1,Districts,0))*'Blend Sheet'!$T92)+(INDEX(ItemCosts,MATCH('Blend Sheet'!$U$4,ItemNum,0),MATCH(I$1,Districts,0))*'Blend Sheet'!$U92)+(INDEX(ItemCosts,MATCH('Blend Sheet'!$V$4,ItemNum,0),MATCH(I$1,Districts,0))*'Blend Sheet'!$V92)+(INDEX(ItemCosts,MATCH('Blend Sheet'!$W$4,ItemNum,0),MATCH(I$1,Districts,0))*'Blend Sheet'!$W92)+(INDEX(ItemCosts,MATCH('Blend Sheet'!$X$4,ItemNum,0),MATCH(I$1,Districts,0))*'Blend Sheet'!$X92)+(INDEX(ItemCosts,MATCH('Blend Sheet'!$Y$4,ItemNum,0),MATCH(I$1,Districts,0))*'Blend Sheet'!$Y92)+(INDEX(ItemCosts,MATCH('Blend Sheet'!$Z$4,ItemNum,0),MATCH(I$1,Districts,0))*'Blend Sheet'!$Z92)+(INDEX(ItemCosts,MATCH('Blend Sheet'!$AA$4,ItemNum,0),MATCH(I$1,Districts,0))*'Blend Sheet'!$AA92)+(INDEX(ItemCosts,MATCH('Blend Sheet'!$AB$4,ItemNum,0),MATCH(I$1,Districts,0))*'Blend Sheet'!$AB92)+(INDEX(ItemCosts,MATCH('Blend Sheet'!$AC$4,ItemNum,0),MATCH(I$1,Districts,0))*'Blend Sheet'!$AC92)+(INDEX(ItemCosts,MATCH('Blend Sheet'!$AD$4,ItemNum,0),MATCH(I$1,Districts,0))*'Blend Sheet'!$AD92)+(INDEX(ItemCosts,MATCH('Blend Sheet'!$AE$4,ItemNum,0),MATCH(I$1,Districts,0))*'Blend Sheet'!$AE92)+(INDEX(ItemCosts,MATCH('Blend Sheet'!$AF$4,ItemNum,0),MATCH(I$1,Districts,0))*'Blend Sheet'!$AF92)+(INDEX(ItemCosts,MATCH('Blend Sheet'!$AG$4,ItemNum,0),MATCH(I$1,Districts,0))*'Blend Sheet'!$AG92)+(INDEX(ItemCosts,MATCH('Blend Sheet'!$AH$4,ItemNum,0),MATCH(I$1,Districts,0))*'Blend Sheet'!$AH92)+(INDEX(ItemCosts,MATCH('Blend Sheet'!$AI$4,ItemNum,0),MATCH(I$1,Districts,0))*'Blend Sheet'!$AI92)+(INDEX(ItemCosts,MATCH('Blend Sheet'!$AJ$4,ItemNum,0),MATCH(I$1,Districts,0))*'Blend Sheet'!$AJ92)+(INDEX(ItemCosts,MATCH('Blend Sheet'!$AK$4,ItemNum,0),MATCH(I$1,Districts,0))*'Blend Sheet'!$AK92)+(INDEX(ItemCosts,MATCH('Blend Sheet'!$AL$4,ItemNum,0),MATCH(I$1,Districts,0))*'Blend Sheet'!$AL92)+(INDEX(ItemCosts,MATCH('Blend Sheet'!$AM$4,ItemNum,0),MATCH(I$1,Districts,0))*'Blend Sheet'!$AM92)+(INDEX(ItemCosts,MATCH('Blend Sheet'!$AN$4,ItemNum,0),MATCH(I$1,Districts,0))*'Blend Sheet'!$AN92)+(INDEX(ItemCosts,MATCH('Blend Sheet'!$AO$4,ItemNum,0),MATCH(I$1,Districts,0))*'Blend Sheet'!$AO92)+(INDEX(ItemCosts,MATCH('Blend Sheet'!$AP$4,ItemNum,0),MATCH(I$1,Districts,0))*'Blend Sheet'!$AP92)+(INDEX(ItemCosts,MATCH('Blend Sheet'!$AQ$4,ItemNum,0),MATCH(I$1,Districts,0))*'Blend Sheet'!$AQ92)+(INDEX(ItemCosts,MATCH('Blend Sheet'!$AR$4,ItemNum,0),MATCH(I$1,Districts,0))*'Blend Sheet'!$AR92)+(INDEX(ItemCosts,MATCH('Blend Sheet'!$AS$4,ItemNum,0),MATCH(I$1,Districts,0))*'Blend Sheet'!$AS92)</f>
        <v>#N/A</v>
      </c>
      <c r="J89" s="5" t="e">
        <f>(INDEX(ItemCosts,MATCH('Blend Sheet'!$C$4,ItemNum,0),MATCH(J$1,Districts,0))*'Blend Sheet'!$C92)+(INDEX(ItemCosts,MATCH('Blend Sheet'!$D$4,ItemNum,0),MATCH(J$1,Districts,0))*'Blend Sheet'!$D92)+(INDEX(ItemCosts,MATCH('Blend Sheet'!$E$4,ItemNum,0),MATCH(J$1,Districts,0))*'Blend Sheet'!$E92)+(INDEX(ItemCosts,MATCH('Blend Sheet'!$F$4,ItemNum,0),MATCH(J$1,Districts,0))*'Blend Sheet'!$F92)+(INDEX(ItemCosts,MATCH('Blend Sheet'!$G$4,ItemNum,0),MATCH(J$1,Districts,0))*'Blend Sheet'!$G92)+(INDEX(ItemCosts,MATCH('Blend Sheet'!$H$4,ItemNum,0),MATCH(J$1,Districts,0))*'Blend Sheet'!$H92)+(INDEX(ItemCosts,MATCH('Blend Sheet'!$I$4,ItemNum,0),MATCH(J$1,Districts,0))*'Blend Sheet'!$I92)+(INDEX(ItemCosts,MATCH('Blend Sheet'!$J$4,ItemNum,0),MATCH(J$1,Districts,0))*'Blend Sheet'!$J92)+(INDEX(ItemCosts,MATCH('Blend Sheet'!$K$4,ItemNum,0),MATCH(J$1,Districts,0))*'Blend Sheet'!$K92)+(INDEX(ItemCosts,MATCH('Blend Sheet'!$L$4,ItemNum,0),MATCH(J$1,Districts,0))*'Blend Sheet'!$L92)+(INDEX(ItemCosts,MATCH('Blend Sheet'!$M$4,ItemNum,0),MATCH(J$1,Districts,0))*'Blend Sheet'!$M92)+(INDEX(ItemCosts,MATCH('Blend Sheet'!$N$4,ItemNum,0),MATCH(J$1,Districts,0))*'Blend Sheet'!$N92)+(INDEX(ItemCosts,MATCH('Blend Sheet'!$O$4,ItemNum,0),MATCH(J$1,Districts,0))*'Blend Sheet'!$O92)+(INDEX(ItemCosts,MATCH('Blend Sheet'!$P$4,ItemNum,0),MATCH(J$1,Districts,0))*'Blend Sheet'!$P92)+(INDEX(ItemCosts,MATCH('Blend Sheet'!$Q$4,ItemNum,0),MATCH(J$1,Districts,0))*'Blend Sheet'!$Q92)+(INDEX(ItemCosts,MATCH('Blend Sheet'!$R$4,ItemNum,0),MATCH(J$1,Districts,0))*'Blend Sheet'!$R92)+(INDEX(ItemCosts,MATCH('Blend Sheet'!$S$4,ItemNum,0),MATCH(J$1,Districts,0))*'Blend Sheet'!$S92)+(INDEX(ItemCosts,MATCH('Blend Sheet'!$T$4,ItemNum,0),MATCH(J$1,Districts,0))*'Blend Sheet'!$T92)+(INDEX(ItemCosts,MATCH('Blend Sheet'!$U$4,ItemNum,0),MATCH(J$1,Districts,0))*'Blend Sheet'!$U92)+(INDEX(ItemCosts,MATCH('Blend Sheet'!$V$4,ItemNum,0),MATCH(J$1,Districts,0))*'Blend Sheet'!$V92)+(INDEX(ItemCosts,MATCH('Blend Sheet'!$W$4,ItemNum,0),MATCH(J$1,Districts,0))*'Blend Sheet'!$W92)+(INDEX(ItemCosts,MATCH('Blend Sheet'!$X$4,ItemNum,0),MATCH(J$1,Districts,0))*'Blend Sheet'!$X92)+(INDEX(ItemCosts,MATCH('Blend Sheet'!$Y$4,ItemNum,0),MATCH(J$1,Districts,0))*'Blend Sheet'!$Y92)+(INDEX(ItemCosts,MATCH('Blend Sheet'!$Z$4,ItemNum,0),MATCH(J$1,Districts,0))*'Blend Sheet'!$Z92)+(INDEX(ItemCosts,MATCH('Blend Sheet'!$AA$4,ItemNum,0),MATCH(J$1,Districts,0))*'Blend Sheet'!$AA92)+(INDEX(ItemCosts,MATCH('Blend Sheet'!$AB$4,ItemNum,0),MATCH(J$1,Districts,0))*'Blend Sheet'!$AB92)+(INDEX(ItemCosts,MATCH('Blend Sheet'!$AC$4,ItemNum,0),MATCH(J$1,Districts,0))*'Blend Sheet'!$AC92)+(INDEX(ItemCosts,MATCH('Blend Sheet'!$AD$4,ItemNum,0),MATCH(J$1,Districts,0))*'Blend Sheet'!$AD92)+(INDEX(ItemCosts,MATCH('Blend Sheet'!$AE$4,ItemNum,0),MATCH(J$1,Districts,0))*'Blend Sheet'!$AE92)+(INDEX(ItemCosts,MATCH('Blend Sheet'!$AF$4,ItemNum,0),MATCH(J$1,Districts,0))*'Blend Sheet'!$AF92)+(INDEX(ItemCosts,MATCH('Blend Sheet'!$AG$4,ItemNum,0),MATCH(J$1,Districts,0))*'Blend Sheet'!$AG92)+(INDEX(ItemCosts,MATCH('Blend Sheet'!$AH$4,ItemNum,0),MATCH(J$1,Districts,0))*'Blend Sheet'!$AH92)+(INDEX(ItemCosts,MATCH('Blend Sheet'!$AI$4,ItemNum,0),MATCH(J$1,Districts,0))*'Blend Sheet'!$AI92)+(INDEX(ItemCosts,MATCH('Blend Sheet'!$AJ$4,ItemNum,0),MATCH(J$1,Districts,0))*'Blend Sheet'!$AJ92)+(INDEX(ItemCosts,MATCH('Blend Sheet'!$AK$4,ItemNum,0),MATCH(J$1,Districts,0))*'Blend Sheet'!$AK92)+(INDEX(ItemCosts,MATCH('Blend Sheet'!$AL$4,ItemNum,0),MATCH(J$1,Districts,0))*'Blend Sheet'!$AL92)+(INDEX(ItemCosts,MATCH('Blend Sheet'!$AM$4,ItemNum,0),MATCH(J$1,Districts,0))*'Blend Sheet'!$AM92)+(INDEX(ItemCosts,MATCH('Blend Sheet'!$AN$4,ItemNum,0),MATCH(J$1,Districts,0))*'Blend Sheet'!$AN92)+(INDEX(ItemCosts,MATCH('Blend Sheet'!$AO$4,ItemNum,0),MATCH(J$1,Districts,0))*'Blend Sheet'!$AO92)+(INDEX(ItemCosts,MATCH('Blend Sheet'!$AP$4,ItemNum,0),MATCH(J$1,Districts,0))*'Blend Sheet'!$AP92)+(INDEX(ItemCosts,MATCH('Blend Sheet'!$AQ$4,ItemNum,0),MATCH(J$1,Districts,0))*'Blend Sheet'!$AQ92)+(INDEX(ItemCosts,MATCH('Blend Sheet'!$AR$4,ItemNum,0),MATCH(J$1,Districts,0))*'Blend Sheet'!$AR92)+(INDEX(ItemCosts,MATCH('Blend Sheet'!$AS$4,ItemNum,0),MATCH(J$1,Districts,0))*'Blend Sheet'!$AS92)</f>
        <v>#N/A</v>
      </c>
      <c r="K89" s="5" t="e">
        <f>(INDEX(ItemCosts,MATCH('Blend Sheet'!$C$4,ItemNum,0),MATCH(K$1,Districts,0))*'Blend Sheet'!$C92)+(INDEX(ItemCosts,MATCH('Blend Sheet'!$D$4,ItemNum,0),MATCH(K$1,Districts,0))*'Blend Sheet'!$D92)+(INDEX(ItemCosts,MATCH('Blend Sheet'!$E$4,ItemNum,0),MATCH(K$1,Districts,0))*'Blend Sheet'!$E92)+(INDEX(ItemCosts,MATCH('Blend Sheet'!$F$4,ItemNum,0),MATCH(K$1,Districts,0))*'Blend Sheet'!$F92)+(INDEX(ItemCosts,MATCH('Blend Sheet'!$G$4,ItemNum,0),MATCH(K$1,Districts,0))*'Blend Sheet'!$G92)+(INDEX(ItemCosts,MATCH('Blend Sheet'!$H$4,ItemNum,0),MATCH(K$1,Districts,0))*'Blend Sheet'!$H92)+(INDEX(ItemCosts,MATCH('Blend Sheet'!$I$4,ItemNum,0),MATCH(K$1,Districts,0))*'Blend Sheet'!$I92)+(INDEX(ItemCosts,MATCH('Blend Sheet'!$J$4,ItemNum,0),MATCH(K$1,Districts,0))*'Blend Sheet'!$J92)+(INDEX(ItemCosts,MATCH('Blend Sheet'!$K$4,ItemNum,0),MATCH(K$1,Districts,0))*'Blend Sheet'!$K92)+(INDEX(ItemCosts,MATCH('Blend Sheet'!$L$4,ItemNum,0),MATCH(K$1,Districts,0))*'Blend Sheet'!$L92)+(INDEX(ItemCosts,MATCH('Blend Sheet'!$M$4,ItemNum,0),MATCH(K$1,Districts,0))*'Blend Sheet'!$M92)+(INDEX(ItemCosts,MATCH('Blend Sheet'!$N$4,ItemNum,0),MATCH(K$1,Districts,0))*'Blend Sheet'!$N92)+(INDEX(ItemCosts,MATCH('Blend Sheet'!$O$4,ItemNum,0),MATCH(K$1,Districts,0))*'Blend Sheet'!$O92)+(INDEX(ItemCosts,MATCH('Blend Sheet'!$P$4,ItemNum,0),MATCH(K$1,Districts,0))*'Blend Sheet'!$P92)+(INDEX(ItemCosts,MATCH('Blend Sheet'!$Q$4,ItemNum,0),MATCH(K$1,Districts,0))*'Blend Sheet'!$Q92)+(INDEX(ItemCosts,MATCH('Blend Sheet'!$R$4,ItemNum,0),MATCH(K$1,Districts,0))*'Blend Sheet'!$R92)+(INDEX(ItemCosts,MATCH('Blend Sheet'!$S$4,ItemNum,0),MATCH(K$1,Districts,0))*'Blend Sheet'!$S92)+(INDEX(ItemCosts,MATCH('Blend Sheet'!$T$4,ItemNum,0),MATCH(K$1,Districts,0))*'Blend Sheet'!$T92)+(INDEX(ItemCosts,MATCH('Blend Sheet'!$U$4,ItemNum,0),MATCH(K$1,Districts,0))*'Blend Sheet'!$U92)+(INDEX(ItemCosts,MATCH('Blend Sheet'!$V$4,ItemNum,0),MATCH(K$1,Districts,0))*'Blend Sheet'!$V92)+(INDEX(ItemCosts,MATCH('Blend Sheet'!$W$4,ItemNum,0),MATCH(K$1,Districts,0))*'Blend Sheet'!$W92)+(INDEX(ItemCosts,MATCH('Blend Sheet'!$X$4,ItemNum,0),MATCH(K$1,Districts,0))*'Blend Sheet'!$X92)+(INDEX(ItemCosts,MATCH('Blend Sheet'!$Y$4,ItemNum,0),MATCH(K$1,Districts,0))*'Blend Sheet'!$Y92)+(INDEX(ItemCosts,MATCH('Blend Sheet'!$Z$4,ItemNum,0),MATCH(K$1,Districts,0))*'Blend Sheet'!$Z92)+(INDEX(ItemCosts,MATCH('Blend Sheet'!$AA$4,ItemNum,0),MATCH(K$1,Districts,0))*'Blend Sheet'!$AA92)+(INDEX(ItemCosts,MATCH('Blend Sheet'!$AB$4,ItemNum,0),MATCH(K$1,Districts,0))*'Blend Sheet'!$AB92)+(INDEX(ItemCosts,MATCH('Blend Sheet'!$AC$4,ItemNum,0),MATCH(K$1,Districts,0))*'Blend Sheet'!$AC92)+(INDEX(ItemCosts,MATCH('Blend Sheet'!$AD$4,ItemNum,0),MATCH(K$1,Districts,0))*'Blend Sheet'!$AD92)+(INDEX(ItemCosts,MATCH('Blend Sheet'!$AE$4,ItemNum,0),MATCH(K$1,Districts,0))*'Blend Sheet'!$AE92)+(INDEX(ItemCosts,MATCH('Blend Sheet'!$AF$4,ItemNum,0),MATCH(K$1,Districts,0))*'Blend Sheet'!$AF92)+(INDEX(ItemCosts,MATCH('Blend Sheet'!$AG$4,ItemNum,0),MATCH(K$1,Districts,0))*'Blend Sheet'!$AG92)+(INDEX(ItemCosts,MATCH('Blend Sheet'!$AH$4,ItemNum,0),MATCH(K$1,Districts,0))*'Blend Sheet'!$AH92)+(INDEX(ItemCosts,MATCH('Blend Sheet'!$AI$4,ItemNum,0),MATCH(K$1,Districts,0))*'Blend Sheet'!$AI92)+(INDEX(ItemCosts,MATCH('Blend Sheet'!$AJ$4,ItemNum,0),MATCH(K$1,Districts,0))*'Blend Sheet'!$AJ92)+(INDEX(ItemCosts,MATCH('Blend Sheet'!$AK$4,ItemNum,0),MATCH(K$1,Districts,0))*'Blend Sheet'!$AK92)+(INDEX(ItemCosts,MATCH('Blend Sheet'!$AL$4,ItemNum,0),MATCH(K$1,Districts,0))*'Blend Sheet'!$AL92)+(INDEX(ItemCosts,MATCH('Blend Sheet'!$AM$4,ItemNum,0),MATCH(K$1,Districts,0))*'Blend Sheet'!$AM92)+(INDEX(ItemCosts,MATCH('Blend Sheet'!$AN$4,ItemNum,0),MATCH(K$1,Districts,0))*'Blend Sheet'!$AN92)+(INDEX(ItemCosts,MATCH('Blend Sheet'!$AO$4,ItemNum,0),MATCH(K$1,Districts,0))*'Blend Sheet'!$AO92)+(INDEX(ItemCosts,MATCH('Blend Sheet'!$AP$4,ItemNum,0),MATCH(K$1,Districts,0))*'Blend Sheet'!$AP92)+(INDEX(ItemCosts,MATCH('Blend Sheet'!$AQ$4,ItemNum,0),MATCH(K$1,Districts,0))*'Blend Sheet'!$AQ92)+(INDEX(ItemCosts,MATCH('Blend Sheet'!$AR$4,ItemNum,0),MATCH(K$1,Districts,0))*'Blend Sheet'!$AR92)+(INDEX(ItemCosts,MATCH('Blend Sheet'!$AS$4,ItemNum,0),MATCH(K$1,Districts,0))*'Blend Sheet'!$AS92)</f>
        <v>#N/A</v>
      </c>
      <c r="L89" s="5" t="e">
        <f>(INDEX(ItemCosts,MATCH('Blend Sheet'!$C$4,ItemNum,0),MATCH(L$1,Districts,0))*'Blend Sheet'!$C92)+(INDEX(ItemCosts,MATCH('Blend Sheet'!$D$4,ItemNum,0),MATCH(L$1,Districts,0))*'Blend Sheet'!$D92)+(INDEX(ItemCosts,MATCH('Blend Sheet'!$E$4,ItemNum,0),MATCH(L$1,Districts,0))*'Blend Sheet'!$E92)+(INDEX(ItemCosts,MATCH('Blend Sheet'!$F$4,ItemNum,0),MATCH(L$1,Districts,0))*'Blend Sheet'!$F92)+(INDEX(ItemCosts,MATCH('Blend Sheet'!$G$4,ItemNum,0),MATCH(L$1,Districts,0))*'Blend Sheet'!$G92)+(INDEX(ItemCosts,MATCH('Blend Sheet'!$H$4,ItemNum,0),MATCH(L$1,Districts,0))*'Blend Sheet'!$H92)+(INDEX(ItemCosts,MATCH('Blend Sheet'!$I$4,ItemNum,0),MATCH(L$1,Districts,0))*'Blend Sheet'!$I92)+(INDEX(ItemCosts,MATCH('Blend Sheet'!$J$4,ItemNum,0),MATCH(L$1,Districts,0))*'Blend Sheet'!$J92)+(INDEX(ItemCosts,MATCH('Blend Sheet'!$K$4,ItemNum,0),MATCH(L$1,Districts,0))*'Blend Sheet'!$K92)+(INDEX(ItemCosts,MATCH('Blend Sheet'!$L$4,ItemNum,0),MATCH(L$1,Districts,0))*'Blend Sheet'!$L92)+(INDEX(ItemCosts,MATCH('Blend Sheet'!$M$4,ItemNum,0),MATCH(L$1,Districts,0))*'Blend Sheet'!$M92)+(INDEX(ItemCosts,MATCH('Blend Sheet'!$N$4,ItemNum,0),MATCH(L$1,Districts,0))*'Blend Sheet'!$N92)+(INDEX(ItemCosts,MATCH('Blend Sheet'!$O$4,ItemNum,0),MATCH(L$1,Districts,0))*'Blend Sheet'!$O92)+(INDEX(ItemCosts,MATCH('Blend Sheet'!$P$4,ItemNum,0),MATCH(L$1,Districts,0))*'Blend Sheet'!$P92)+(INDEX(ItemCosts,MATCH('Blend Sheet'!$Q$4,ItemNum,0),MATCH(L$1,Districts,0))*'Blend Sheet'!$Q92)+(INDEX(ItemCosts,MATCH('Blend Sheet'!$R$4,ItemNum,0),MATCH(L$1,Districts,0))*'Blend Sheet'!$R92)+(INDEX(ItemCosts,MATCH('Blend Sheet'!$S$4,ItemNum,0),MATCH(L$1,Districts,0))*'Blend Sheet'!$S92)+(INDEX(ItemCosts,MATCH('Blend Sheet'!$T$4,ItemNum,0),MATCH(L$1,Districts,0))*'Blend Sheet'!$T92)+(INDEX(ItemCosts,MATCH('Blend Sheet'!$U$4,ItemNum,0),MATCH(L$1,Districts,0))*'Blend Sheet'!$U92)+(INDEX(ItemCosts,MATCH('Blend Sheet'!$V$4,ItemNum,0),MATCH(L$1,Districts,0))*'Blend Sheet'!$V92)+(INDEX(ItemCosts,MATCH('Blend Sheet'!$W$4,ItemNum,0),MATCH(L$1,Districts,0))*'Blend Sheet'!$W92)+(INDEX(ItemCosts,MATCH('Blend Sheet'!$X$4,ItemNum,0),MATCH(L$1,Districts,0))*'Blend Sheet'!$X92)+(INDEX(ItemCosts,MATCH('Blend Sheet'!$Y$4,ItemNum,0),MATCH(L$1,Districts,0))*'Blend Sheet'!$Y92)+(INDEX(ItemCosts,MATCH('Blend Sheet'!$Z$4,ItemNum,0),MATCH(L$1,Districts,0))*'Blend Sheet'!$Z92)+(INDEX(ItemCosts,MATCH('Blend Sheet'!$AA$4,ItemNum,0),MATCH(L$1,Districts,0))*'Blend Sheet'!$AA92)+(INDEX(ItemCosts,MATCH('Blend Sheet'!$AB$4,ItemNum,0),MATCH(L$1,Districts,0))*'Blend Sheet'!$AB92)+(INDEX(ItemCosts,MATCH('Blend Sheet'!$AC$4,ItemNum,0),MATCH(L$1,Districts,0))*'Blend Sheet'!$AC92)+(INDEX(ItemCosts,MATCH('Blend Sheet'!$AD$4,ItemNum,0),MATCH(L$1,Districts,0))*'Blend Sheet'!$AD92)+(INDEX(ItemCosts,MATCH('Blend Sheet'!$AE$4,ItemNum,0),MATCH(L$1,Districts,0))*'Blend Sheet'!$AE92)+(INDEX(ItemCosts,MATCH('Blend Sheet'!$AF$4,ItemNum,0),MATCH(L$1,Districts,0))*'Blend Sheet'!$AF92)+(INDEX(ItemCosts,MATCH('Blend Sheet'!$AG$4,ItemNum,0),MATCH(L$1,Districts,0))*'Blend Sheet'!$AG92)+(INDEX(ItemCosts,MATCH('Blend Sheet'!$AH$4,ItemNum,0),MATCH(L$1,Districts,0))*'Blend Sheet'!$AH92)+(INDEX(ItemCosts,MATCH('Blend Sheet'!$AI$4,ItemNum,0),MATCH(L$1,Districts,0))*'Blend Sheet'!$AI92)+(INDEX(ItemCosts,MATCH('Blend Sheet'!$AJ$4,ItemNum,0),MATCH(L$1,Districts,0))*'Blend Sheet'!$AJ92)+(INDEX(ItemCosts,MATCH('Blend Sheet'!$AK$4,ItemNum,0),MATCH(L$1,Districts,0))*'Blend Sheet'!$AK92)+(INDEX(ItemCosts,MATCH('Blend Sheet'!$AL$4,ItemNum,0),MATCH(L$1,Districts,0))*'Blend Sheet'!$AL92)+(INDEX(ItemCosts,MATCH('Blend Sheet'!$AM$4,ItemNum,0),MATCH(L$1,Districts,0))*'Blend Sheet'!$AM92)+(INDEX(ItemCosts,MATCH('Blend Sheet'!$AN$4,ItemNum,0),MATCH(L$1,Districts,0))*'Blend Sheet'!$AN92)+(INDEX(ItemCosts,MATCH('Blend Sheet'!$AO$4,ItemNum,0),MATCH(L$1,Districts,0))*'Blend Sheet'!$AO92)+(INDEX(ItemCosts,MATCH('Blend Sheet'!$AP$4,ItemNum,0),MATCH(L$1,Districts,0))*'Blend Sheet'!$AP92)+(INDEX(ItemCosts,MATCH('Blend Sheet'!$AQ$4,ItemNum,0),MATCH(L$1,Districts,0))*'Blend Sheet'!$AQ92)+(INDEX(ItemCosts,MATCH('Blend Sheet'!$AR$4,ItemNum,0),MATCH(L$1,Districts,0))*'Blend Sheet'!$AR92)+(INDEX(ItemCosts,MATCH('Blend Sheet'!$AS$4,ItemNum,0),MATCH(L$1,Districts,0))*'Blend Sheet'!$AS92)</f>
        <v>#N/A</v>
      </c>
      <c r="M89" s="191"/>
      <c r="N89" s="34" t="e">
        <f>D89/'Blend Sheet'!$BA92</f>
        <v>#N/A</v>
      </c>
      <c r="O89" s="34" t="e">
        <f>E89/'Blend Sheet'!$BA92</f>
        <v>#N/A</v>
      </c>
      <c r="P89" s="34" t="e">
        <f>G89/'Blend Sheet'!$BA92</f>
        <v>#N/A</v>
      </c>
      <c r="Q89" s="34" t="e">
        <f>H89/'Blend Sheet'!$BA92</f>
        <v>#N/A</v>
      </c>
      <c r="R89" s="34" t="e">
        <f>I89/'Blend Sheet'!$BA92</f>
        <v>#N/A</v>
      </c>
      <c r="S89" s="34" t="e">
        <f>J89/'Blend Sheet'!$BA92</f>
        <v>#N/A</v>
      </c>
      <c r="T89" s="34" t="e">
        <f>K89/'Blend Sheet'!$BA92</f>
        <v>#N/A</v>
      </c>
      <c r="U89" s="34" t="e">
        <f>L89/'Blend Sheet'!$BA92</f>
        <v>#N/A</v>
      </c>
    </row>
    <row r="90" spans="1:21" x14ac:dyDescent="0.25">
      <c r="A90" t="str">
        <f>'Blend Sheet'!A93</f>
        <v>SCC-10</v>
      </c>
      <c r="B90" s="5" t="e">
        <f>(INDEX(ItemCosts,MATCH('Blend Sheet'!$C$4,ItemNum,0),MATCH(B$1,Districts,0))*'Blend Sheet'!$C93)+(INDEX(ItemCosts,MATCH('Blend Sheet'!$D$4,ItemNum,0),MATCH(B$1,Districts,0))*'Blend Sheet'!$D93)+(INDEX(ItemCosts,MATCH('Blend Sheet'!$E$4,ItemNum,0),MATCH(B$1,Districts,0))*'Blend Sheet'!$E93)+(INDEX(ItemCosts,MATCH('Blend Sheet'!$F$4,ItemNum,0),MATCH(B$1,Districts,0))*'Blend Sheet'!$F93)+(INDEX(ItemCosts,MATCH('Blend Sheet'!$G$4,ItemNum,0),MATCH(B$1,Districts,0))*'Blend Sheet'!$G93)+(INDEX(ItemCosts,MATCH('Blend Sheet'!$H$4,ItemNum,0),MATCH(B$1,Districts,0))*'Blend Sheet'!$H93)+(INDEX(ItemCosts,MATCH('Blend Sheet'!$I$4,ItemNum,0),MATCH(B$1,Districts,0))*'Blend Sheet'!$I93)+(INDEX(ItemCosts,MATCH('Blend Sheet'!$J$4,ItemNum,0),MATCH(B$1,Districts,0))*'Blend Sheet'!$J93)+(INDEX(ItemCosts,MATCH('Blend Sheet'!$K$4,ItemNum,0),MATCH(B$1,Districts,0))*'Blend Sheet'!$K93)+(INDEX(ItemCosts,MATCH('Blend Sheet'!$L$4,ItemNum,0),MATCH(B$1,Districts,0))*'Blend Sheet'!$L93)+(INDEX(ItemCosts,MATCH('Blend Sheet'!$M$4,ItemNum,0),MATCH(B$1,Districts,0))*'Blend Sheet'!$M93)+(INDEX(ItemCosts,MATCH('Blend Sheet'!$N$4,ItemNum,0),MATCH(B$1,Districts,0))*'Blend Sheet'!$N93)+(INDEX(ItemCosts,MATCH('Blend Sheet'!$O$4,ItemNum,0),MATCH(B$1,Districts,0))*'Blend Sheet'!$O93)+(INDEX(ItemCosts,MATCH('Blend Sheet'!$P$4,ItemNum,0),MATCH(B$1,Districts,0))*'Blend Sheet'!$P93)+(INDEX(ItemCosts,MATCH('Blend Sheet'!$Q$4,ItemNum,0),MATCH(B$1,Districts,0))*'Blend Sheet'!$Q93)+(INDEX(ItemCosts,MATCH('Blend Sheet'!$R$4,ItemNum,0),MATCH(B$1,Districts,0))*'Blend Sheet'!$R93)+(INDEX(ItemCosts,MATCH('Blend Sheet'!$S$4,ItemNum,0),MATCH(B$1,Districts,0))*'Blend Sheet'!$S93)+(INDEX(ItemCosts,MATCH('Blend Sheet'!$T$4,ItemNum,0),MATCH(B$1,Districts,0))*'Blend Sheet'!$T93)+(INDEX(ItemCosts,MATCH('Blend Sheet'!$U$4,ItemNum,0),MATCH(B$1,Districts,0))*'Blend Sheet'!$U93)+(INDEX(ItemCosts,MATCH('Blend Sheet'!$V$4,ItemNum,0),MATCH(B$1,Districts,0))*'Blend Sheet'!$V93)+(INDEX(ItemCosts,MATCH('Blend Sheet'!$W$4,ItemNum,0),MATCH(B$1,Districts,0))*'Blend Sheet'!$W93)+(INDEX(ItemCosts,MATCH('Blend Sheet'!$X$4,ItemNum,0),MATCH(B$1,Districts,0))*'Blend Sheet'!$X93)+(INDEX(ItemCosts,MATCH('Blend Sheet'!$Y$4,ItemNum,0),MATCH(B$1,Districts,0))*'Blend Sheet'!$Y93)+(INDEX(ItemCosts,MATCH('Blend Sheet'!$Z$4,ItemNum,0),MATCH(B$1,Districts,0))*'Blend Sheet'!$Z93)+(INDEX(ItemCosts,MATCH('Blend Sheet'!$AA$4,ItemNum,0),MATCH(B$1,Districts,0))*'Blend Sheet'!$AA93)+(INDEX(ItemCosts,MATCH('Blend Sheet'!$AB$4,ItemNum,0),MATCH(B$1,Districts,0))*'Blend Sheet'!$AB93)+(INDEX(ItemCosts,MATCH('Blend Sheet'!$AC$4,ItemNum,0),MATCH(B$1,Districts,0))*'Blend Sheet'!$AC93)+(INDEX(ItemCosts,MATCH('Blend Sheet'!$AD$4,ItemNum,0),MATCH(B$1,Districts,0))*'Blend Sheet'!$AD93)+(INDEX(ItemCosts,MATCH('Blend Sheet'!$AE$4,ItemNum,0),MATCH(B$1,Districts,0))*'Blend Sheet'!$AE93)+(INDEX(ItemCosts,MATCH('Blend Sheet'!$AF$4,ItemNum,0),MATCH(B$1,Districts,0))*'Blend Sheet'!$AF93)+(INDEX(ItemCosts,MATCH('Blend Sheet'!$AG$4,ItemNum,0),MATCH(B$1,Districts,0))*'Blend Sheet'!$AG93)+(INDEX(ItemCosts,MATCH('Blend Sheet'!$AH$4,ItemNum,0),MATCH(B$1,Districts,0))*'Blend Sheet'!$AH93)+(INDEX(ItemCosts,MATCH('Blend Sheet'!$AI$4,ItemNum,0),MATCH(B$1,Districts,0))*'Blend Sheet'!$AI93)+(INDEX(ItemCosts,MATCH('Blend Sheet'!$AJ$4,ItemNum,0),MATCH(B$1,Districts,0))*'Blend Sheet'!$AJ93)+(INDEX(ItemCosts,MATCH('Blend Sheet'!$AK$4,ItemNum,0),MATCH(B$1,Districts,0))*'Blend Sheet'!$AK93)+(INDEX(ItemCosts,MATCH('Blend Sheet'!$AL$4,ItemNum,0),MATCH(B$1,Districts,0))*'Blend Sheet'!$AL93)+(INDEX(ItemCosts,MATCH('Blend Sheet'!$AM$4,ItemNum,0),MATCH(B$1,Districts,0))*'Blend Sheet'!$AM93)+(INDEX(ItemCosts,MATCH('Blend Sheet'!$AN$4,ItemNum,0),MATCH(B$1,Districts,0))*'Blend Sheet'!$AN93)+(INDEX(ItemCosts,MATCH('Blend Sheet'!$AO$4,ItemNum,0),MATCH(B$1,Districts,0))*'Blend Sheet'!$AO93)+(INDEX(ItemCosts,MATCH('Blend Sheet'!$AP$4,ItemNum,0),MATCH(B$1,Districts,0))*'Blend Sheet'!$AP93)+(INDEX(ItemCosts,MATCH('Blend Sheet'!$AQ$4,ItemNum,0),MATCH(B$1,Districts,0))*'Blend Sheet'!$AQ93)+(INDEX(ItemCosts,MATCH('Blend Sheet'!$AR$4,ItemNum,0),MATCH(B$1,Districts,0))*'Blend Sheet'!$AR93)+(INDEX(ItemCosts,MATCH('Blend Sheet'!$AS$4,ItemNum,0),MATCH(B$1,Districts,0))*'Blend Sheet'!$AS93)</f>
        <v>#N/A</v>
      </c>
      <c r="C90" s="5" t="e">
        <f>(INDEX(ItemCosts,MATCH('Blend Sheet'!$C$4,ItemNum,0),MATCH(C$1,Districts,0))*'Blend Sheet'!$C93)+(INDEX(ItemCosts,MATCH('Blend Sheet'!$D$4,ItemNum,0),MATCH(C$1,Districts,0))*'Blend Sheet'!$D93)+(INDEX(ItemCosts,MATCH('Blend Sheet'!$E$4,ItemNum,0),MATCH(C$1,Districts,0))*'Blend Sheet'!$E93)+(INDEX(ItemCosts,MATCH('Blend Sheet'!$F$4,ItemNum,0),MATCH(C$1,Districts,0))*'Blend Sheet'!$F93)+(INDEX(ItemCosts,MATCH('Blend Sheet'!$G$4,ItemNum,0),MATCH(C$1,Districts,0))*'Blend Sheet'!$G93)+(INDEX(ItemCosts,MATCH('Blend Sheet'!$H$4,ItemNum,0),MATCH(C$1,Districts,0))*'Blend Sheet'!$H93)+(INDEX(ItemCosts,MATCH('Blend Sheet'!$I$4,ItemNum,0),MATCH(C$1,Districts,0))*'Blend Sheet'!$I93)+(INDEX(ItemCosts,MATCH('Blend Sheet'!$J$4,ItemNum,0),MATCH(C$1,Districts,0))*'Blend Sheet'!$J93)+(INDEX(ItemCosts,MATCH('Blend Sheet'!$K$4,ItemNum,0),MATCH(C$1,Districts,0))*'Blend Sheet'!$K93)+(INDEX(ItemCosts,MATCH('Blend Sheet'!$L$4,ItemNum,0),MATCH(C$1,Districts,0))*'Blend Sheet'!$L93)+(INDEX(ItemCosts,MATCH('Blend Sheet'!$M$4,ItemNum,0),MATCH(C$1,Districts,0))*'Blend Sheet'!$M93)+(INDEX(ItemCosts,MATCH('Blend Sheet'!$N$4,ItemNum,0),MATCH(C$1,Districts,0))*'Blend Sheet'!$N93)+(INDEX(ItemCosts,MATCH('Blend Sheet'!$O$4,ItemNum,0),MATCH(C$1,Districts,0))*'Blend Sheet'!$O93)+(INDEX(ItemCosts,MATCH('Blend Sheet'!$P$4,ItemNum,0),MATCH(C$1,Districts,0))*'Blend Sheet'!$P93)+(INDEX(ItemCosts,MATCH('Blend Sheet'!$Q$4,ItemNum,0),MATCH(C$1,Districts,0))*'Blend Sheet'!$Q93)+(INDEX(ItemCosts,MATCH('Blend Sheet'!$R$4,ItemNum,0),MATCH(C$1,Districts,0))*'Blend Sheet'!$R93)+(INDEX(ItemCosts,MATCH('Blend Sheet'!$S$4,ItemNum,0),MATCH(C$1,Districts,0))*'Blend Sheet'!$S93)+(INDEX(ItemCosts,MATCH('Blend Sheet'!$T$4,ItemNum,0),MATCH(C$1,Districts,0))*'Blend Sheet'!$T93)+(INDEX(ItemCosts,MATCH('Blend Sheet'!$U$4,ItemNum,0),MATCH(C$1,Districts,0))*'Blend Sheet'!$U93)+(INDEX(ItemCosts,MATCH('Blend Sheet'!$V$4,ItemNum,0),MATCH(C$1,Districts,0))*'Blend Sheet'!$V93)+(INDEX(ItemCosts,MATCH('Blend Sheet'!$W$4,ItemNum,0),MATCH(C$1,Districts,0))*'Blend Sheet'!$W93)+(INDEX(ItemCosts,MATCH('Blend Sheet'!$X$4,ItemNum,0),MATCH(C$1,Districts,0))*'Blend Sheet'!$X93)+(INDEX(ItemCosts,MATCH('Blend Sheet'!$Y$4,ItemNum,0),MATCH(C$1,Districts,0))*'Blend Sheet'!$Y93)+(INDEX(ItemCosts,MATCH('Blend Sheet'!$Z$4,ItemNum,0),MATCH(C$1,Districts,0))*'Blend Sheet'!$Z93)+(INDEX(ItemCosts,MATCH('Blend Sheet'!$AA$4,ItemNum,0),MATCH(C$1,Districts,0))*'Blend Sheet'!$AA93)+(INDEX(ItemCosts,MATCH('Blend Sheet'!$AB$4,ItemNum,0),MATCH(C$1,Districts,0))*'Blend Sheet'!$AB93)+(INDEX(ItemCosts,MATCH('Blend Sheet'!$AC$4,ItemNum,0),MATCH(C$1,Districts,0))*'Blend Sheet'!$AC93)+(INDEX(ItemCosts,MATCH('Blend Sheet'!$AD$4,ItemNum,0),MATCH(C$1,Districts,0))*'Blend Sheet'!$AD93)+(INDEX(ItemCosts,MATCH('Blend Sheet'!$AE$4,ItemNum,0),MATCH(C$1,Districts,0))*'Blend Sheet'!$AE93)+(INDEX(ItemCosts,MATCH('Blend Sheet'!$AF$4,ItemNum,0),MATCH(C$1,Districts,0))*'Blend Sheet'!$AF93)+(INDEX(ItemCosts,MATCH('Blend Sheet'!$AG$4,ItemNum,0),MATCH(C$1,Districts,0))*'Blend Sheet'!$AG93)+(INDEX(ItemCosts,MATCH('Blend Sheet'!$AH$4,ItemNum,0),MATCH(C$1,Districts,0))*'Blend Sheet'!$AH93)+(INDEX(ItemCosts,MATCH('Blend Sheet'!$AI$4,ItemNum,0),MATCH(C$1,Districts,0))*'Blend Sheet'!$AI93)+(INDEX(ItemCosts,MATCH('Blend Sheet'!$AJ$4,ItemNum,0),MATCH(C$1,Districts,0))*'Blend Sheet'!$AJ93)+(INDEX(ItemCosts,MATCH('Blend Sheet'!$AK$4,ItemNum,0),MATCH(C$1,Districts,0))*'Blend Sheet'!$AK93)+(INDEX(ItemCosts,MATCH('Blend Sheet'!$AL$4,ItemNum,0),MATCH(C$1,Districts,0))*'Blend Sheet'!$AL93)+(INDEX(ItemCosts,MATCH('Blend Sheet'!$AM$4,ItemNum,0),MATCH(C$1,Districts,0))*'Blend Sheet'!$AM93)+(INDEX(ItemCosts,MATCH('Blend Sheet'!$AN$4,ItemNum,0),MATCH(C$1,Districts,0))*'Blend Sheet'!$AN93)+(INDEX(ItemCosts,MATCH('Blend Sheet'!$AO$4,ItemNum,0),MATCH(C$1,Districts,0))*'Blend Sheet'!$AO93)+(INDEX(ItemCosts,MATCH('Blend Sheet'!$AP$4,ItemNum,0),MATCH(C$1,Districts,0))*'Blend Sheet'!$AP93)+(INDEX(ItemCosts,MATCH('Blend Sheet'!$AQ$4,ItemNum,0),MATCH(C$1,Districts,0))*'Blend Sheet'!$AQ93)+(INDEX(ItemCosts,MATCH('Blend Sheet'!$AR$4,ItemNum,0),MATCH(C$1,Districts,0))*'Blend Sheet'!$AR93)+(INDEX(ItemCosts,MATCH('Blend Sheet'!$AS$4,ItemNum,0),MATCH(C$1,Districts,0))*'Blend Sheet'!$AS93)</f>
        <v>#N/A</v>
      </c>
      <c r="D90" s="5" t="e">
        <f>(INDEX(ItemCosts,MATCH('Blend Sheet'!$C$4,ItemNum,0),MATCH(D$1,Districts,0))*'Blend Sheet'!$C93)+(INDEX(ItemCosts,MATCH('Blend Sheet'!$D$4,ItemNum,0),MATCH(D$1,Districts,0))*'Blend Sheet'!$D93)+(INDEX(ItemCosts,MATCH('Blend Sheet'!$E$4,ItemNum,0),MATCH(D$1,Districts,0))*'Blend Sheet'!$E93)+(INDEX(ItemCosts,MATCH('Blend Sheet'!$F$4,ItemNum,0),MATCH(D$1,Districts,0))*'Blend Sheet'!$F93)+(INDEX(ItemCosts,MATCH('Blend Sheet'!$G$4,ItemNum,0),MATCH(D$1,Districts,0))*'Blend Sheet'!$G93)+(INDEX(ItemCosts,MATCH('Blend Sheet'!$H$4,ItemNum,0),MATCH(D$1,Districts,0))*'Blend Sheet'!$H93)+(INDEX(ItemCosts,MATCH('Blend Sheet'!$I$4,ItemNum,0),MATCH(D$1,Districts,0))*'Blend Sheet'!$I93)+(INDEX(ItemCosts,MATCH('Blend Sheet'!$J$4,ItemNum,0),MATCH(D$1,Districts,0))*'Blend Sheet'!$J93)+(INDEX(ItemCosts,MATCH('Blend Sheet'!$K$4,ItemNum,0),MATCH(D$1,Districts,0))*'Blend Sheet'!$K93)+(INDEX(ItemCosts,MATCH('Blend Sheet'!$L$4,ItemNum,0),MATCH(D$1,Districts,0))*'Blend Sheet'!$L93)+(INDEX(ItemCosts,MATCH('Blend Sheet'!$M$4,ItemNum,0),MATCH(D$1,Districts,0))*'Blend Sheet'!$M93)+(INDEX(ItemCosts,MATCH('Blend Sheet'!$N$4,ItemNum,0),MATCH(D$1,Districts,0))*'Blend Sheet'!$N93)+(INDEX(ItemCosts,MATCH('Blend Sheet'!$O$4,ItemNum,0),MATCH(D$1,Districts,0))*'Blend Sheet'!$O93)+(INDEX(ItemCosts,MATCH('Blend Sheet'!$P$4,ItemNum,0),MATCH(D$1,Districts,0))*'Blend Sheet'!$P93)+(INDEX(ItemCosts,MATCH('Blend Sheet'!$Q$4,ItemNum,0),MATCH(D$1,Districts,0))*'Blend Sheet'!$Q93)+(INDEX(ItemCosts,MATCH('Blend Sheet'!$R$4,ItemNum,0),MATCH(D$1,Districts,0))*'Blend Sheet'!$R93)+(INDEX(ItemCosts,MATCH('Blend Sheet'!$S$4,ItemNum,0),MATCH(D$1,Districts,0))*'Blend Sheet'!$S93)+(INDEX(ItemCosts,MATCH('Blend Sheet'!$T$4,ItemNum,0),MATCH(D$1,Districts,0))*'Blend Sheet'!$T93)+(INDEX(ItemCosts,MATCH('Blend Sheet'!$U$4,ItemNum,0),MATCH(D$1,Districts,0))*'Blend Sheet'!$U93)+(INDEX(ItemCosts,MATCH('Blend Sheet'!$V$4,ItemNum,0),MATCH(D$1,Districts,0))*'Blend Sheet'!$V93)+(INDEX(ItemCosts,MATCH('Blend Sheet'!$W$4,ItemNum,0),MATCH(D$1,Districts,0))*'Blend Sheet'!$W93)+(INDEX(ItemCosts,MATCH('Blend Sheet'!$X$4,ItemNum,0),MATCH(D$1,Districts,0))*'Blend Sheet'!$X93)+(INDEX(ItemCosts,MATCH('Blend Sheet'!$Y$4,ItemNum,0),MATCH(D$1,Districts,0))*'Blend Sheet'!$Y93)+(INDEX(ItemCosts,MATCH('Blend Sheet'!$Z$4,ItemNum,0),MATCH(D$1,Districts,0))*'Blend Sheet'!$Z93)+(INDEX(ItemCosts,MATCH('Blend Sheet'!$AA$4,ItemNum,0),MATCH(D$1,Districts,0))*'Blend Sheet'!$AA93)+(INDEX(ItemCosts,MATCH('Blend Sheet'!$AB$4,ItemNum,0),MATCH(D$1,Districts,0))*'Blend Sheet'!$AB93)+(INDEX(ItemCosts,MATCH('Blend Sheet'!$AC$4,ItemNum,0),MATCH(D$1,Districts,0))*'Blend Sheet'!$AC93)+(INDEX(ItemCosts,MATCH('Blend Sheet'!$AD$4,ItemNum,0),MATCH(D$1,Districts,0))*'Blend Sheet'!$AD93)+(INDEX(ItemCosts,MATCH('Blend Sheet'!$AE$4,ItemNum,0),MATCH(D$1,Districts,0))*'Blend Sheet'!$AE93)+(INDEX(ItemCosts,MATCH('Blend Sheet'!$AF$4,ItemNum,0),MATCH(D$1,Districts,0))*'Blend Sheet'!$AF93)+(INDEX(ItemCosts,MATCH('Blend Sheet'!$AG$4,ItemNum,0),MATCH(D$1,Districts,0))*'Blend Sheet'!$AG93)+(INDEX(ItemCosts,MATCH('Blend Sheet'!$AH$4,ItemNum,0),MATCH(D$1,Districts,0))*'Blend Sheet'!$AH93)+(INDEX(ItemCosts,MATCH('Blend Sheet'!$AI$4,ItemNum,0),MATCH(D$1,Districts,0))*'Blend Sheet'!$AI93)+(INDEX(ItemCosts,MATCH('Blend Sheet'!$AJ$4,ItemNum,0),MATCH(D$1,Districts,0))*'Blend Sheet'!$AJ93)+(INDEX(ItemCosts,MATCH('Blend Sheet'!$AK$4,ItemNum,0),MATCH(D$1,Districts,0))*'Blend Sheet'!$AK93)+(INDEX(ItemCosts,MATCH('Blend Sheet'!$AL$4,ItemNum,0),MATCH(D$1,Districts,0))*'Blend Sheet'!$AL93)+(INDEX(ItemCosts,MATCH('Blend Sheet'!$AM$4,ItemNum,0),MATCH(D$1,Districts,0))*'Blend Sheet'!$AM93)+(INDEX(ItemCosts,MATCH('Blend Sheet'!$AN$4,ItemNum,0),MATCH(D$1,Districts,0))*'Blend Sheet'!$AN93)+(INDEX(ItemCosts,MATCH('Blend Sheet'!$AO$4,ItemNum,0),MATCH(D$1,Districts,0))*'Blend Sheet'!$AO93)+(INDEX(ItemCosts,MATCH('Blend Sheet'!$AP$4,ItemNum,0),MATCH(D$1,Districts,0))*'Blend Sheet'!$AP93)+(INDEX(ItemCosts,MATCH('Blend Sheet'!$AQ$4,ItemNum,0),MATCH(D$1,Districts,0))*'Blend Sheet'!$AQ93)+(INDEX(ItemCosts,MATCH('Blend Sheet'!$AR$4,ItemNum,0),MATCH(D$1,Districts,0))*'Blend Sheet'!$AR93)+(INDEX(ItemCosts,MATCH('Blend Sheet'!$AS$4,ItemNum,0),MATCH(D$1,Districts,0))*'Blend Sheet'!$AS93)</f>
        <v>#N/A</v>
      </c>
      <c r="E90" s="5" t="e">
        <f>(INDEX(ItemCosts,MATCH('Blend Sheet'!$C$4,ItemNum,0),MATCH(E$1,Districts,0))*'Blend Sheet'!$C93)+(INDEX(ItemCosts,MATCH('Blend Sheet'!$D$4,ItemNum,0),MATCH(E$1,Districts,0))*'Blend Sheet'!$D93)+(INDEX(ItemCosts,MATCH('Blend Sheet'!$E$4,ItemNum,0),MATCH(E$1,Districts,0))*'Blend Sheet'!$E93)+(INDEX(ItemCosts,MATCH('Blend Sheet'!$F$4,ItemNum,0),MATCH(E$1,Districts,0))*'Blend Sheet'!$F93)+(INDEX(ItemCosts,MATCH('Blend Sheet'!$G$4,ItemNum,0),MATCH(E$1,Districts,0))*'Blend Sheet'!$G93)+(INDEX(ItemCosts,MATCH('Blend Sheet'!$H$4,ItemNum,0),MATCH(E$1,Districts,0))*'Blend Sheet'!$H93)+(INDEX(ItemCosts,MATCH('Blend Sheet'!$I$4,ItemNum,0),MATCH(E$1,Districts,0))*'Blend Sheet'!$I93)+(INDEX(ItemCosts,MATCH('Blend Sheet'!$J$4,ItemNum,0),MATCH(E$1,Districts,0))*'Blend Sheet'!$J93)+(INDEX(ItemCosts,MATCH('Blend Sheet'!$K$4,ItemNum,0),MATCH(E$1,Districts,0))*'Blend Sheet'!$K93)+(INDEX(ItemCosts,MATCH('Blend Sheet'!$L$4,ItemNum,0),MATCH(E$1,Districts,0))*'Blend Sheet'!$L93)+(INDEX(ItemCosts,MATCH('Blend Sheet'!$M$4,ItemNum,0),MATCH(E$1,Districts,0))*'Blend Sheet'!$M93)+(INDEX(ItemCosts,MATCH('Blend Sheet'!$N$4,ItemNum,0),MATCH(E$1,Districts,0))*'Blend Sheet'!$N93)+(INDEX(ItemCosts,MATCH('Blend Sheet'!$O$4,ItemNum,0),MATCH(E$1,Districts,0))*'Blend Sheet'!$O93)+(INDEX(ItemCosts,MATCH('Blend Sheet'!$P$4,ItemNum,0),MATCH(E$1,Districts,0))*'Blend Sheet'!$P93)+(INDEX(ItemCosts,MATCH('Blend Sheet'!$Q$4,ItemNum,0),MATCH(E$1,Districts,0))*'Blend Sheet'!$Q93)+(INDEX(ItemCosts,MATCH('Blend Sheet'!$R$4,ItemNum,0),MATCH(E$1,Districts,0))*'Blend Sheet'!$R93)+(INDEX(ItemCosts,MATCH('Blend Sheet'!$S$4,ItemNum,0),MATCH(E$1,Districts,0))*'Blend Sheet'!$S93)+(INDEX(ItemCosts,MATCH('Blend Sheet'!$T$4,ItemNum,0),MATCH(E$1,Districts,0))*'Blend Sheet'!$T93)+(INDEX(ItemCosts,MATCH('Blend Sheet'!$U$4,ItemNum,0),MATCH(E$1,Districts,0))*'Blend Sheet'!$U93)+(INDEX(ItemCosts,MATCH('Blend Sheet'!$V$4,ItemNum,0),MATCH(E$1,Districts,0))*'Blend Sheet'!$V93)+(INDEX(ItemCosts,MATCH('Blend Sheet'!$W$4,ItemNum,0),MATCH(E$1,Districts,0))*'Blend Sheet'!$W93)+(INDEX(ItemCosts,MATCH('Blend Sheet'!$X$4,ItemNum,0),MATCH(E$1,Districts,0))*'Blend Sheet'!$X93)+(INDEX(ItemCosts,MATCH('Blend Sheet'!$Y$4,ItemNum,0),MATCH(E$1,Districts,0))*'Blend Sheet'!$Y93)+(INDEX(ItemCosts,MATCH('Blend Sheet'!$Z$4,ItemNum,0),MATCH(E$1,Districts,0))*'Blend Sheet'!$Z93)+(INDEX(ItemCosts,MATCH('Blend Sheet'!$AA$4,ItemNum,0),MATCH(E$1,Districts,0))*'Blend Sheet'!$AA93)+(INDEX(ItemCosts,MATCH('Blend Sheet'!$AB$4,ItemNum,0),MATCH(E$1,Districts,0))*'Blend Sheet'!$AB93)+(INDEX(ItemCosts,MATCH('Blend Sheet'!$AC$4,ItemNum,0),MATCH(E$1,Districts,0))*'Blend Sheet'!$AC93)+(INDEX(ItemCosts,MATCH('Blend Sheet'!$AD$4,ItemNum,0),MATCH(E$1,Districts,0))*'Blend Sheet'!$AD93)+(INDEX(ItemCosts,MATCH('Blend Sheet'!$AE$4,ItemNum,0),MATCH(E$1,Districts,0))*'Blend Sheet'!$AE93)+(INDEX(ItemCosts,MATCH('Blend Sheet'!$AF$4,ItemNum,0),MATCH(E$1,Districts,0))*'Blend Sheet'!$AF93)+(INDEX(ItemCosts,MATCH('Blend Sheet'!$AG$4,ItemNum,0),MATCH(E$1,Districts,0))*'Blend Sheet'!$AG93)+(INDEX(ItemCosts,MATCH('Blend Sheet'!$AH$4,ItemNum,0),MATCH(E$1,Districts,0))*'Blend Sheet'!$AH93)+(INDEX(ItemCosts,MATCH('Blend Sheet'!$AI$4,ItemNum,0),MATCH(E$1,Districts,0))*'Blend Sheet'!$AI93)+(INDEX(ItemCosts,MATCH('Blend Sheet'!$AJ$4,ItemNum,0),MATCH(E$1,Districts,0))*'Blend Sheet'!$AJ93)+(INDEX(ItemCosts,MATCH('Blend Sheet'!$AK$4,ItemNum,0),MATCH(E$1,Districts,0))*'Blend Sheet'!$AK93)+(INDEX(ItemCosts,MATCH('Blend Sheet'!$AL$4,ItemNum,0),MATCH(E$1,Districts,0))*'Blend Sheet'!$AL93)+(INDEX(ItemCosts,MATCH('Blend Sheet'!$AM$4,ItemNum,0),MATCH(E$1,Districts,0))*'Blend Sheet'!$AM93)+(INDEX(ItemCosts,MATCH('Blend Sheet'!$AN$4,ItemNum,0),MATCH(E$1,Districts,0))*'Blend Sheet'!$AN93)+(INDEX(ItemCosts,MATCH('Blend Sheet'!$AO$4,ItemNum,0),MATCH(E$1,Districts,0))*'Blend Sheet'!$AO93)+(INDEX(ItemCosts,MATCH('Blend Sheet'!$AP$4,ItemNum,0),MATCH(E$1,Districts,0))*'Blend Sheet'!$AP93)+(INDEX(ItemCosts,MATCH('Blend Sheet'!$AQ$4,ItemNum,0),MATCH(E$1,Districts,0))*'Blend Sheet'!$AQ93)+(INDEX(ItemCosts,MATCH('Blend Sheet'!$AR$4,ItemNum,0),MATCH(E$1,Districts,0))*'Blend Sheet'!$AR93)+(INDEX(ItemCosts,MATCH('Blend Sheet'!$AS$4,ItemNum,0),MATCH(E$1,Districts,0))*'Blend Sheet'!$AS93)</f>
        <v>#N/A</v>
      </c>
      <c r="F90" s="5" t="e">
        <f>(INDEX(ItemCosts,MATCH('Blend Sheet'!$C$4,ItemNum,0),MATCH(F$1,Districts,0))*'Blend Sheet'!$C93)+(INDEX(ItemCosts,MATCH('Blend Sheet'!$D$4,ItemNum,0),MATCH(F$1,Districts,0))*'Blend Sheet'!$D93)+(INDEX(ItemCosts,MATCH('Blend Sheet'!$E$4,ItemNum,0),MATCH(F$1,Districts,0))*'Blend Sheet'!$E93)+(INDEX(ItemCosts,MATCH('Blend Sheet'!$F$4,ItemNum,0),MATCH(F$1,Districts,0))*'Blend Sheet'!$F93)+(INDEX(ItemCosts,MATCH('Blend Sheet'!$G$4,ItemNum,0),MATCH(F$1,Districts,0))*'Blend Sheet'!$G93)+(INDEX(ItemCosts,MATCH('Blend Sheet'!$H$4,ItemNum,0),MATCH(F$1,Districts,0))*'Blend Sheet'!$H93)+(INDEX(ItemCosts,MATCH('Blend Sheet'!$I$4,ItemNum,0),MATCH(F$1,Districts,0))*'Blend Sheet'!$I93)+(INDEX(ItemCosts,MATCH('Blend Sheet'!$J$4,ItemNum,0),MATCH(F$1,Districts,0))*'Blend Sheet'!$J93)+(INDEX(ItemCosts,MATCH('Blend Sheet'!$K$4,ItemNum,0),MATCH(F$1,Districts,0))*'Blend Sheet'!$K93)+(INDEX(ItemCosts,MATCH('Blend Sheet'!$L$4,ItemNum,0),MATCH(F$1,Districts,0))*'Blend Sheet'!$L93)+(INDEX(ItemCosts,MATCH('Blend Sheet'!$M$4,ItemNum,0),MATCH(F$1,Districts,0))*'Blend Sheet'!$M93)+(INDEX(ItemCosts,MATCH('Blend Sheet'!$N$4,ItemNum,0),MATCH(F$1,Districts,0))*'Blend Sheet'!$N93)+(INDEX(ItemCosts,MATCH('Blend Sheet'!$O$4,ItemNum,0),MATCH(F$1,Districts,0))*'Blend Sheet'!$O93)+(INDEX(ItemCosts,MATCH('Blend Sheet'!$P$4,ItemNum,0),MATCH(F$1,Districts,0))*'Blend Sheet'!$P93)+(INDEX(ItemCosts,MATCH('Blend Sheet'!$Q$4,ItemNum,0),MATCH(F$1,Districts,0))*'Blend Sheet'!$Q93)+(INDEX(ItemCosts,MATCH('Blend Sheet'!$R$4,ItemNum,0),MATCH(F$1,Districts,0))*'Blend Sheet'!$R93)+(INDEX(ItemCosts,MATCH('Blend Sheet'!$S$4,ItemNum,0),MATCH(F$1,Districts,0))*'Blend Sheet'!$S93)+(INDEX(ItemCosts,MATCH('Blend Sheet'!$T$4,ItemNum,0),MATCH(F$1,Districts,0))*'Blend Sheet'!$T93)+(INDEX(ItemCosts,MATCH('Blend Sheet'!$U$4,ItemNum,0),MATCH(F$1,Districts,0))*'Blend Sheet'!$U93)+(INDEX(ItemCosts,MATCH('Blend Sheet'!$V$4,ItemNum,0),MATCH(F$1,Districts,0))*'Blend Sheet'!$V93)+(INDEX(ItemCosts,MATCH('Blend Sheet'!$W$4,ItemNum,0),MATCH(F$1,Districts,0))*'Blend Sheet'!$W93)+(INDEX(ItemCosts,MATCH('Blend Sheet'!$X$4,ItemNum,0),MATCH(F$1,Districts,0))*'Blend Sheet'!$X93)+(INDEX(ItemCosts,MATCH('Blend Sheet'!$Y$4,ItemNum,0),MATCH(F$1,Districts,0))*'Blend Sheet'!$Y93)+(INDEX(ItemCosts,MATCH('Blend Sheet'!$Z$4,ItemNum,0),MATCH(F$1,Districts,0))*'Blend Sheet'!$Z93)+(INDEX(ItemCosts,MATCH('Blend Sheet'!$AA$4,ItemNum,0),MATCH(F$1,Districts,0))*'Blend Sheet'!$AA93)+(INDEX(ItemCosts,MATCH('Blend Sheet'!$AB$4,ItemNum,0),MATCH(F$1,Districts,0))*'Blend Sheet'!$AB93)+(INDEX(ItemCosts,MATCH('Blend Sheet'!$AC$4,ItemNum,0),MATCH(F$1,Districts,0))*'Blend Sheet'!$AC93)+(INDEX(ItemCosts,MATCH('Blend Sheet'!$AD$4,ItemNum,0),MATCH(F$1,Districts,0))*'Blend Sheet'!$AD93)+(INDEX(ItemCosts,MATCH('Blend Sheet'!$AE$4,ItemNum,0),MATCH(F$1,Districts,0))*'Blend Sheet'!$AE93)+(INDEX(ItemCosts,MATCH('Blend Sheet'!$AF$4,ItemNum,0),MATCH(F$1,Districts,0))*'Blend Sheet'!$AF93)+(INDEX(ItemCosts,MATCH('Blend Sheet'!$AG$4,ItemNum,0),MATCH(F$1,Districts,0))*'Blend Sheet'!$AG93)+(INDEX(ItemCosts,MATCH('Blend Sheet'!$AH$4,ItemNum,0),MATCH(F$1,Districts,0))*'Blend Sheet'!$AH93)+(INDEX(ItemCosts,MATCH('Blend Sheet'!$AI$4,ItemNum,0),MATCH(F$1,Districts,0))*'Blend Sheet'!$AI93)+(INDEX(ItemCosts,MATCH('Blend Sheet'!$AJ$4,ItemNum,0),MATCH(F$1,Districts,0))*'Blend Sheet'!$AJ93)+(INDEX(ItemCosts,MATCH('Blend Sheet'!$AK$4,ItemNum,0),MATCH(F$1,Districts,0))*'Blend Sheet'!$AK93)+(INDEX(ItemCosts,MATCH('Blend Sheet'!$AL$4,ItemNum,0),MATCH(F$1,Districts,0))*'Blend Sheet'!$AL93)+(INDEX(ItemCosts,MATCH('Blend Sheet'!$AM$4,ItemNum,0),MATCH(F$1,Districts,0))*'Blend Sheet'!$AM93)+(INDEX(ItemCosts,MATCH('Blend Sheet'!$AN$4,ItemNum,0),MATCH(F$1,Districts,0))*'Blend Sheet'!$AN93)+(INDEX(ItemCosts,MATCH('Blend Sheet'!$AO$4,ItemNum,0),MATCH(F$1,Districts,0))*'Blend Sheet'!$AO93)+(INDEX(ItemCosts,MATCH('Blend Sheet'!$AP$4,ItemNum,0),MATCH(F$1,Districts,0))*'Blend Sheet'!$AP93)+(INDEX(ItemCosts,MATCH('Blend Sheet'!$AQ$4,ItemNum,0),MATCH(F$1,Districts,0))*'Blend Sheet'!$AQ93)+(INDEX(ItemCosts,MATCH('Blend Sheet'!$AR$4,ItemNum,0),MATCH(F$1,Districts,0))*'Blend Sheet'!$AR93)+(INDEX(ItemCosts,MATCH('Blend Sheet'!$AS$4,ItemNum,0),MATCH(F$1,Districts,0))*'Blend Sheet'!$AS93)</f>
        <v>#N/A</v>
      </c>
      <c r="G90" s="5" t="e">
        <f>(INDEX(ItemCosts,MATCH('Blend Sheet'!$C$4,ItemNum,0),MATCH(G$1,Districts,0))*'Blend Sheet'!$C93)+(INDEX(ItemCosts,MATCH('Blend Sheet'!$D$4,ItemNum,0),MATCH(G$1,Districts,0))*'Blend Sheet'!$D93)+(INDEX(ItemCosts,MATCH('Blend Sheet'!$E$4,ItemNum,0),MATCH(G$1,Districts,0))*'Blend Sheet'!$E93)+(INDEX(ItemCosts,MATCH('Blend Sheet'!$F$4,ItemNum,0),MATCH(G$1,Districts,0))*'Blend Sheet'!$F93)+(INDEX(ItemCosts,MATCH('Blend Sheet'!$G$4,ItemNum,0),MATCH(G$1,Districts,0))*'Blend Sheet'!$G93)+(INDEX(ItemCosts,MATCH('Blend Sheet'!$H$4,ItemNum,0),MATCH(G$1,Districts,0))*'Blend Sheet'!$H93)+(INDEX(ItemCosts,MATCH('Blend Sheet'!$I$4,ItemNum,0),MATCH(G$1,Districts,0))*'Blend Sheet'!$I93)+(INDEX(ItemCosts,MATCH('Blend Sheet'!$J$4,ItemNum,0),MATCH(G$1,Districts,0))*'Blend Sheet'!$J93)+(INDEX(ItemCosts,MATCH('Blend Sheet'!$K$4,ItemNum,0),MATCH(G$1,Districts,0))*'Blend Sheet'!$K93)+(INDEX(ItemCosts,MATCH('Blend Sheet'!$L$4,ItemNum,0),MATCH(G$1,Districts,0))*'Blend Sheet'!$L93)+(INDEX(ItemCosts,MATCH('Blend Sheet'!$M$4,ItemNum,0),MATCH(G$1,Districts,0))*'Blend Sheet'!$M93)+(INDEX(ItemCosts,MATCH('Blend Sheet'!$N$4,ItemNum,0),MATCH(G$1,Districts,0))*'Blend Sheet'!$N93)+(INDEX(ItemCosts,MATCH('Blend Sheet'!$O$4,ItemNum,0),MATCH(G$1,Districts,0))*'Blend Sheet'!$O93)+(INDEX(ItemCosts,MATCH('Blend Sheet'!$P$4,ItemNum,0),MATCH(G$1,Districts,0))*'Blend Sheet'!$P93)+(INDEX(ItemCosts,MATCH('Blend Sheet'!$Q$4,ItemNum,0),MATCH(G$1,Districts,0))*'Blend Sheet'!$Q93)+(INDEX(ItemCosts,MATCH('Blend Sheet'!$R$4,ItemNum,0),MATCH(G$1,Districts,0))*'Blend Sheet'!$R93)+(INDEX(ItemCosts,MATCH('Blend Sheet'!$S$4,ItemNum,0),MATCH(G$1,Districts,0))*'Blend Sheet'!$S93)+(INDEX(ItemCosts,MATCH('Blend Sheet'!$T$4,ItemNum,0),MATCH(G$1,Districts,0))*'Blend Sheet'!$T93)+(INDEX(ItemCosts,MATCH('Blend Sheet'!$U$4,ItemNum,0),MATCH(G$1,Districts,0))*'Blend Sheet'!$U93)+(INDEX(ItemCosts,MATCH('Blend Sheet'!$V$4,ItemNum,0),MATCH(G$1,Districts,0))*'Blend Sheet'!$V93)+(INDEX(ItemCosts,MATCH('Blend Sheet'!$W$4,ItemNum,0),MATCH(G$1,Districts,0))*'Blend Sheet'!$W93)+(INDEX(ItemCosts,MATCH('Blend Sheet'!$X$4,ItemNum,0),MATCH(G$1,Districts,0))*'Blend Sheet'!$X93)+(INDEX(ItemCosts,MATCH('Blend Sheet'!$Y$4,ItemNum,0),MATCH(G$1,Districts,0))*'Blend Sheet'!$Y93)+(INDEX(ItemCosts,MATCH('Blend Sheet'!$Z$4,ItemNum,0),MATCH(G$1,Districts,0))*'Blend Sheet'!$Z93)+(INDEX(ItemCosts,MATCH('Blend Sheet'!$AA$4,ItemNum,0),MATCH(G$1,Districts,0))*'Blend Sheet'!$AA93)+(INDEX(ItemCosts,MATCH('Blend Sheet'!$AB$4,ItemNum,0),MATCH(G$1,Districts,0))*'Blend Sheet'!$AB93)+(INDEX(ItemCosts,MATCH('Blend Sheet'!$AC$4,ItemNum,0),MATCH(G$1,Districts,0))*'Blend Sheet'!$AC93)+(INDEX(ItemCosts,MATCH('Blend Sheet'!$AD$4,ItemNum,0),MATCH(G$1,Districts,0))*'Blend Sheet'!$AD93)+(INDEX(ItemCosts,MATCH('Blend Sheet'!$AE$4,ItemNum,0),MATCH(G$1,Districts,0))*'Blend Sheet'!$AE93)+(INDEX(ItemCosts,MATCH('Blend Sheet'!$AF$4,ItemNum,0),MATCH(G$1,Districts,0))*'Blend Sheet'!$AF93)+(INDEX(ItemCosts,MATCH('Blend Sheet'!$AG$4,ItemNum,0),MATCH(G$1,Districts,0))*'Blend Sheet'!$AG93)+(INDEX(ItemCosts,MATCH('Blend Sheet'!$AH$4,ItemNum,0),MATCH(G$1,Districts,0))*'Blend Sheet'!$AH93)+(INDEX(ItemCosts,MATCH('Blend Sheet'!$AI$4,ItemNum,0),MATCH(G$1,Districts,0))*'Blend Sheet'!$AI93)+(INDEX(ItemCosts,MATCH('Blend Sheet'!$AJ$4,ItemNum,0),MATCH(G$1,Districts,0))*'Blend Sheet'!$AJ93)+(INDEX(ItemCosts,MATCH('Blend Sheet'!$AK$4,ItemNum,0),MATCH(G$1,Districts,0))*'Blend Sheet'!$AK93)+(INDEX(ItemCosts,MATCH('Blend Sheet'!$AL$4,ItemNum,0),MATCH(G$1,Districts,0))*'Blend Sheet'!$AL93)+(INDEX(ItemCosts,MATCH('Blend Sheet'!$AM$4,ItemNum,0),MATCH(G$1,Districts,0))*'Blend Sheet'!$AM93)+(INDEX(ItemCosts,MATCH('Blend Sheet'!$AN$4,ItemNum,0),MATCH(G$1,Districts,0))*'Blend Sheet'!$AN93)+(INDEX(ItemCosts,MATCH('Blend Sheet'!$AO$4,ItemNum,0),MATCH(G$1,Districts,0))*'Blend Sheet'!$AO93)+(INDEX(ItemCosts,MATCH('Blend Sheet'!$AP$4,ItemNum,0),MATCH(G$1,Districts,0))*'Blend Sheet'!$AP93)+(INDEX(ItemCosts,MATCH('Blend Sheet'!$AQ$4,ItemNum,0),MATCH(G$1,Districts,0))*'Blend Sheet'!$AQ93)+(INDEX(ItemCosts,MATCH('Blend Sheet'!$AR$4,ItemNum,0),MATCH(G$1,Districts,0))*'Blend Sheet'!$AR93)+(INDEX(ItemCosts,MATCH('Blend Sheet'!$AS$4,ItemNum,0),MATCH(G$1,Districts,0))*'Blend Sheet'!$AS93)</f>
        <v>#N/A</v>
      </c>
      <c r="H90" s="5" t="e">
        <f>(INDEX(ItemCosts,MATCH('Blend Sheet'!$C$4,ItemNum,0),MATCH(H$1,Districts,0))*'Blend Sheet'!$C93)+(INDEX(ItemCosts,MATCH('Blend Sheet'!$D$4,ItemNum,0),MATCH(H$1,Districts,0))*'Blend Sheet'!$D93)+(INDEX(ItemCosts,MATCH('Blend Sheet'!$E$4,ItemNum,0),MATCH(H$1,Districts,0))*'Blend Sheet'!$E93)+(INDEX(ItemCosts,MATCH('Blend Sheet'!$F$4,ItemNum,0),MATCH(H$1,Districts,0))*'Blend Sheet'!$F93)+(INDEX(ItemCosts,MATCH('Blend Sheet'!$G$4,ItemNum,0),MATCH(H$1,Districts,0))*'Blend Sheet'!$G93)+(INDEX(ItemCosts,MATCH('Blend Sheet'!$H$4,ItemNum,0),MATCH(H$1,Districts,0))*'Blend Sheet'!$H93)+(INDEX(ItemCosts,MATCH('Blend Sheet'!$I$4,ItemNum,0),MATCH(H$1,Districts,0))*'Blend Sheet'!$I93)+(INDEX(ItemCosts,MATCH('Blend Sheet'!$J$4,ItemNum,0),MATCH(H$1,Districts,0))*'Blend Sheet'!$J93)+(INDEX(ItemCosts,MATCH('Blend Sheet'!$K$4,ItemNum,0),MATCH(H$1,Districts,0))*'Blend Sheet'!$K93)+(INDEX(ItemCosts,MATCH('Blend Sheet'!$L$4,ItemNum,0),MATCH(H$1,Districts,0))*'Blend Sheet'!$L93)+(INDEX(ItemCosts,MATCH('Blend Sheet'!$M$4,ItemNum,0),MATCH(H$1,Districts,0))*'Blend Sheet'!$M93)+(INDEX(ItemCosts,MATCH('Blend Sheet'!$N$4,ItemNum,0),MATCH(H$1,Districts,0))*'Blend Sheet'!$N93)+(INDEX(ItemCosts,MATCH('Blend Sheet'!$O$4,ItemNum,0),MATCH(H$1,Districts,0))*'Blend Sheet'!$O93)+(INDEX(ItemCosts,MATCH('Blend Sheet'!$P$4,ItemNum,0),MATCH(H$1,Districts,0))*'Blend Sheet'!$P93)+(INDEX(ItemCosts,MATCH('Blend Sheet'!$Q$4,ItemNum,0),MATCH(H$1,Districts,0))*'Blend Sheet'!$Q93)+(INDEX(ItemCosts,MATCH('Blend Sheet'!$R$4,ItemNum,0),MATCH(H$1,Districts,0))*'Blend Sheet'!$R93)+(INDEX(ItemCosts,MATCH('Blend Sheet'!$S$4,ItemNum,0),MATCH(H$1,Districts,0))*'Blend Sheet'!$S93)+(INDEX(ItemCosts,MATCH('Blend Sheet'!$T$4,ItemNum,0),MATCH(H$1,Districts,0))*'Blend Sheet'!$T93)+(INDEX(ItemCosts,MATCH('Blend Sheet'!$U$4,ItemNum,0),MATCH(H$1,Districts,0))*'Blend Sheet'!$U93)+(INDEX(ItemCosts,MATCH('Blend Sheet'!$V$4,ItemNum,0),MATCH(H$1,Districts,0))*'Blend Sheet'!$V93)+(INDEX(ItemCosts,MATCH('Blend Sheet'!$W$4,ItemNum,0),MATCH(H$1,Districts,0))*'Blend Sheet'!$W93)+(INDEX(ItemCosts,MATCH('Blend Sheet'!$X$4,ItemNum,0),MATCH(H$1,Districts,0))*'Blend Sheet'!$X93)+(INDEX(ItemCosts,MATCH('Blend Sheet'!$Y$4,ItemNum,0),MATCH(H$1,Districts,0))*'Blend Sheet'!$Y93)+(INDEX(ItemCosts,MATCH('Blend Sheet'!$Z$4,ItemNum,0),MATCH(H$1,Districts,0))*'Blend Sheet'!$Z93)+(INDEX(ItemCosts,MATCH('Blend Sheet'!$AA$4,ItemNum,0),MATCH(H$1,Districts,0))*'Blend Sheet'!$AA93)+(INDEX(ItemCosts,MATCH('Blend Sheet'!$AB$4,ItemNum,0),MATCH(H$1,Districts,0))*'Blend Sheet'!$AB93)+(INDEX(ItemCosts,MATCH('Blend Sheet'!$AC$4,ItemNum,0),MATCH(H$1,Districts,0))*'Blend Sheet'!$AC93)+(INDEX(ItemCosts,MATCH('Blend Sheet'!$AD$4,ItemNum,0),MATCH(H$1,Districts,0))*'Blend Sheet'!$AD93)+(INDEX(ItemCosts,MATCH('Blend Sheet'!$AE$4,ItemNum,0),MATCH(H$1,Districts,0))*'Blend Sheet'!$AE93)+(INDEX(ItemCosts,MATCH('Blend Sheet'!$AF$4,ItemNum,0),MATCH(H$1,Districts,0))*'Blend Sheet'!$AF93)+(INDEX(ItemCosts,MATCH('Blend Sheet'!$AG$4,ItemNum,0),MATCH(H$1,Districts,0))*'Blend Sheet'!$AG93)+(INDEX(ItemCosts,MATCH('Blend Sheet'!$AH$4,ItemNum,0),MATCH(H$1,Districts,0))*'Blend Sheet'!$AH93)+(INDEX(ItemCosts,MATCH('Blend Sheet'!$AI$4,ItemNum,0),MATCH(H$1,Districts,0))*'Blend Sheet'!$AI93)+(INDEX(ItemCosts,MATCH('Blend Sheet'!$AJ$4,ItemNum,0),MATCH(H$1,Districts,0))*'Blend Sheet'!$AJ93)+(INDEX(ItemCosts,MATCH('Blend Sheet'!$AK$4,ItemNum,0),MATCH(H$1,Districts,0))*'Blend Sheet'!$AK93)+(INDEX(ItemCosts,MATCH('Blend Sheet'!$AL$4,ItemNum,0),MATCH(H$1,Districts,0))*'Blend Sheet'!$AL93)+(INDEX(ItemCosts,MATCH('Blend Sheet'!$AM$4,ItemNum,0),MATCH(H$1,Districts,0))*'Blend Sheet'!$AM93)+(INDEX(ItemCosts,MATCH('Blend Sheet'!$AN$4,ItemNum,0),MATCH(H$1,Districts,0))*'Blend Sheet'!$AN93)+(INDEX(ItemCosts,MATCH('Blend Sheet'!$AO$4,ItemNum,0),MATCH(H$1,Districts,0))*'Blend Sheet'!$AO93)+(INDEX(ItemCosts,MATCH('Blend Sheet'!$AP$4,ItemNum,0),MATCH(H$1,Districts,0))*'Blend Sheet'!$AP93)+(INDEX(ItemCosts,MATCH('Blend Sheet'!$AQ$4,ItemNum,0),MATCH(H$1,Districts,0))*'Blend Sheet'!$AQ93)+(INDEX(ItemCosts,MATCH('Blend Sheet'!$AR$4,ItemNum,0),MATCH(H$1,Districts,0))*'Blend Sheet'!$AR93)+(INDEX(ItemCosts,MATCH('Blend Sheet'!$AS$4,ItemNum,0),MATCH(H$1,Districts,0))*'Blend Sheet'!$AS93)</f>
        <v>#N/A</v>
      </c>
      <c r="I90" s="5" t="e">
        <f>(INDEX(ItemCosts,MATCH('Blend Sheet'!$C$4,ItemNum,0),MATCH(I$1,Districts,0))*'Blend Sheet'!$C93)+(INDEX(ItemCosts,MATCH('Blend Sheet'!$D$4,ItemNum,0),MATCH(I$1,Districts,0))*'Blend Sheet'!$D93)+(INDEX(ItemCosts,MATCH('Blend Sheet'!$E$4,ItemNum,0),MATCH(I$1,Districts,0))*'Blend Sheet'!$E93)+(INDEX(ItemCosts,MATCH('Blend Sheet'!$F$4,ItemNum,0),MATCH(I$1,Districts,0))*'Blend Sheet'!$F93)+(INDEX(ItemCosts,MATCH('Blend Sheet'!$G$4,ItemNum,0),MATCH(I$1,Districts,0))*'Blend Sheet'!$G93)+(INDEX(ItemCosts,MATCH('Blend Sheet'!$H$4,ItemNum,0),MATCH(I$1,Districts,0))*'Blend Sheet'!$H93)+(INDEX(ItemCosts,MATCH('Blend Sheet'!$I$4,ItemNum,0),MATCH(I$1,Districts,0))*'Blend Sheet'!$I93)+(INDEX(ItemCosts,MATCH('Blend Sheet'!$J$4,ItemNum,0),MATCH(I$1,Districts,0))*'Blend Sheet'!$J93)+(INDEX(ItemCosts,MATCH('Blend Sheet'!$K$4,ItemNum,0),MATCH(I$1,Districts,0))*'Blend Sheet'!$K93)+(INDEX(ItemCosts,MATCH('Blend Sheet'!$L$4,ItemNum,0),MATCH(I$1,Districts,0))*'Blend Sheet'!$L93)+(INDEX(ItemCosts,MATCH('Blend Sheet'!$M$4,ItemNum,0),MATCH(I$1,Districts,0))*'Blend Sheet'!$M93)+(INDEX(ItemCosts,MATCH('Blend Sheet'!$N$4,ItemNum,0),MATCH(I$1,Districts,0))*'Blend Sheet'!$N93)+(INDEX(ItemCosts,MATCH('Blend Sheet'!$O$4,ItemNum,0),MATCH(I$1,Districts,0))*'Blend Sheet'!$O93)+(INDEX(ItemCosts,MATCH('Blend Sheet'!$P$4,ItemNum,0),MATCH(I$1,Districts,0))*'Blend Sheet'!$P93)+(INDEX(ItemCosts,MATCH('Blend Sheet'!$Q$4,ItemNum,0),MATCH(I$1,Districts,0))*'Blend Sheet'!$Q93)+(INDEX(ItemCosts,MATCH('Blend Sheet'!$R$4,ItemNum,0),MATCH(I$1,Districts,0))*'Blend Sheet'!$R93)+(INDEX(ItemCosts,MATCH('Blend Sheet'!$S$4,ItemNum,0),MATCH(I$1,Districts,0))*'Blend Sheet'!$S93)+(INDEX(ItemCosts,MATCH('Blend Sheet'!$T$4,ItemNum,0),MATCH(I$1,Districts,0))*'Blend Sheet'!$T93)+(INDEX(ItemCosts,MATCH('Blend Sheet'!$U$4,ItemNum,0),MATCH(I$1,Districts,0))*'Blend Sheet'!$U93)+(INDEX(ItemCosts,MATCH('Blend Sheet'!$V$4,ItemNum,0),MATCH(I$1,Districts,0))*'Blend Sheet'!$V93)+(INDEX(ItemCosts,MATCH('Blend Sheet'!$W$4,ItemNum,0),MATCH(I$1,Districts,0))*'Blend Sheet'!$W93)+(INDEX(ItemCosts,MATCH('Blend Sheet'!$X$4,ItemNum,0),MATCH(I$1,Districts,0))*'Blend Sheet'!$X93)+(INDEX(ItemCosts,MATCH('Blend Sheet'!$Y$4,ItemNum,0),MATCH(I$1,Districts,0))*'Blend Sheet'!$Y93)+(INDEX(ItemCosts,MATCH('Blend Sheet'!$Z$4,ItemNum,0),MATCH(I$1,Districts,0))*'Blend Sheet'!$Z93)+(INDEX(ItemCosts,MATCH('Blend Sheet'!$AA$4,ItemNum,0),MATCH(I$1,Districts,0))*'Blend Sheet'!$AA93)+(INDEX(ItemCosts,MATCH('Blend Sheet'!$AB$4,ItemNum,0),MATCH(I$1,Districts,0))*'Blend Sheet'!$AB93)+(INDEX(ItemCosts,MATCH('Blend Sheet'!$AC$4,ItemNum,0),MATCH(I$1,Districts,0))*'Blend Sheet'!$AC93)+(INDEX(ItemCosts,MATCH('Blend Sheet'!$AD$4,ItemNum,0),MATCH(I$1,Districts,0))*'Blend Sheet'!$AD93)+(INDEX(ItemCosts,MATCH('Blend Sheet'!$AE$4,ItemNum,0),MATCH(I$1,Districts,0))*'Blend Sheet'!$AE93)+(INDEX(ItemCosts,MATCH('Blend Sheet'!$AF$4,ItemNum,0),MATCH(I$1,Districts,0))*'Blend Sheet'!$AF93)+(INDEX(ItemCosts,MATCH('Blend Sheet'!$AG$4,ItemNum,0),MATCH(I$1,Districts,0))*'Blend Sheet'!$AG93)+(INDEX(ItemCosts,MATCH('Blend Sheet'!$AH$4,ItemNum,0),MATCH(I$1,Districts,0))*'Blend Sheet'!$AH93)+(INDEX(ItemCosts,MATCH('Blend Sheet'!$AI$4,ItemNum,0),MATCH(I$1,Districts,0))*'Blend Sheet'!$AI93)+(INDEX(ItemCosts,MATCH('Blend Sheet'!$AJ$4,ItemNum,0),MATCH(I$1,Districts,0))*'Blend Sheet'!$AJ93)+(INDEX(ItemCosts,MATCH('Blend Sheet'!$AK$4,ItemNum,0),MATCH(I$1,Districts,0))*'Blend Sheet'!$AK93)+(INDEX(ItemCosts,MATCH('Blend Sheet'!$AL$4,ItemNum,0),MATCH(I$1,Districts,0))*'Blend Sheet'!$AL93)+(INDEX(ItemCosts,MATCH('Blend Sheet'!$AM$4,ItemNum,0),MATCH(I$1,Districts,0))*'Blend Sheet'!$AM93)+(INDEX(ItemCosts,MATCH('Blend Sheet'!$AN$4,ItemNum,0),MATCH(I$1,Districts,0))*'Blend Sheet'!$AN93)+(INDEX(ItemCosts,MATCH('Blend Sheet'!$AO$4,ItemNum,0),MATCH(I$1,Districts,0))*'Blend Sheet'!$AO93)+(INDEX(ItemCosts,MATCH('Blend Sheet'!$AP$4,ItemNum,0),MATCH(I$1,Districts,0))*'Blend Sheet'!$AP93)+(INDEX(ItemCosts,MATCH('Blend Sheet'!$AQ$4,ItemNum,0),MATCH(I$1,Districts,0))*'Blend Sheet'!$AQ93)+(INDEX(ItemCosts,MATCH('Blend Sheet'!$AR$4,ItemNum,0),MATCH(I$1,Districts,0))*'Blend Sheet'!$AR93)+(INDEX(ItemCosts,MATCH('Blend Sheet'!$AS$4,ItemNum,0),MATCH(I$1,Districts,0))*'Blend Sheet'!$AS93)</f>
        <v>#N/A</v>
      </c>
      <c r="J90" s="5" t="e">
        <f>(INDEX(ItemCosts,MATCH('Blend Sheet'!$C$4,ItemNum,0),MATCH(J$1,Districts,0))*'Blend Sheet'!$C93)+(INDEX(ItemCosts,MATCH('Blend Sheet'!$D$4,ItemNum,0),MATCH(J$1,Districts,0))*'Blend Sheet'!$D93)+(INDEX(ItemCosts,MATCH('Blend Sheet'!$E$4,ItemNum,0),MATCH(J$1,Districts,0))*'Blend Sheet'!$E93)+(INDEX(ItemCosts,MATCH('Blend Sheet'!$F$4,ItemNum,0),MATCH(J$1,Districts,0))*'Blend Sheet'!$F93)+(INDEX(ItemCosts,MATCH('Blend Sheet'!$G$4,ItemNum,0),MATCH(J$1,Districts,0))*'Blend Sheet'!$G93)+(INDEX(ItemCosts,MATCH('Blend Sheet'!$H$4,ItemNum,0),MATCH(J$1,Districts,0))*'Blend Sheet'!$H93)+(INDEX(ItemCosts,MATCH('Blend Sheet'!$I$4,ItemNum,0),MATCH(J$1,Districts,0))*'Blend Sheet'!$I93)+(INDEX(ItemCosts,MATCH('Blend Sheet'!$J$4,ItemNum,0),MATCH(J$1,Districts,0))*'Blend Sheet'!$J93)+(INDEX(ItemCosts,MATCH('Blend Sheet'!$K$4,ItemNum,0),MATCH(J$1,Districts,0))*'Blend Sheet'!$K93)+(INDEX(ItemCosts,MATCH('Blend Sheet'!$L$4,ItemNum,0),MATCH(J$1,Districts,0))*'Blend Sheet'!$L93)+(INDEX(ItemCosts,MATCH('Blend Sheet'!$M$4,ItemNum,0),MATCH(J$1,Districts,0))*'Blend Sheet'!$M93)+(INDEX(ItemCosts,MATCH('Blend Sheet'!$N$4,ItemNum,0),MATCH(J$1,Districts,0))*'Blend Sheet'!$N93)+(INDEX(ItemCosts,MATCH('Blend Sheet'!$O$4,ItemNum,0),MATCH(J$1,Districts,0))*'Blend Sheet'!$O93)+(INDEX(ItemCosts,MATCH('Blend Sheet'!$P$4,ItemNum,0),MATCH(J$1,Districts,0))*'Blend Sheet'!$P93)+(INDEX(ItemCosts,MATCH('Blend Sheet'!$Q$4,ItemNum,0),MATCH(J$1,Districts,0))*'Blend Sheet'!$Q93)+(INDEX(ItemCosts,MATCH('Blend Sheet'!$R$4,ItemNum,0),MATCH(J$1,Districts,0))*'Blend Sheet'!$R93)+(INDEX(ItemCosts,MATCH('Blend Sheet'!$S$4,ItemNum,0),MATCH(J$1,Districts,0))*'Blend Sheet'!$S93)+(INDEX(ItemCosts,MATCH('Blend Sheet'!$T$4,ItemNum,0),MATCH(J$1,Districts,0))*'Blend Sheet'!$T93)+(INDEX(ItemCosts,MATCH('Blend Sheet'!$U$4,ItemNum,0),MATCH(J$1,Districts,0))*'Blend Sheet'!$U93)+(INDEX(ItemCosts,MATCH('Blend Sheet'!$V$4,ItemNum,0),MATCH(J$1,Districts,0))*'Blend Sheet'!$V93)+(INDEX(ItemCosts,MATCH('Blend Sheet'!$W$4,ItemNum,0),MATCH(J$1,Districts,0))*'Blend Sheet'!$W93)+(INDEX(ItemCosts,MATCH('Blend Sheet'!$X$4,ItemNum,0),MATCH(J$1,Districts,0))*'Blend Sheet'!$X93)+(INDEX(ItemCosts,MATCH('Blend Sheet'!$Y$4,ItemNum,0),MATCH(J$1,Districts,0))*'Blend Sheet'!$Y93)+(INDEX(ItemCosts,MATCH('Blend Sheet'!$Z$4,ItemNum,0),MATCH(J$1,Districts,0))*'Blend Sheet'!$Z93)+(INDEX(ItemCosts,MATCH('Blend Sheet'!$AA$4,ItemNum,0),MATCH(J$1,Districts,0))*'Blend Sheet'!$AA93)+(INDEX(ItemCosts,MATCH('Blend Sheet'!$AB$4,ItemNum,0),MATCH(J$1,Districts,0))*'Blend Sheet'!$AB93)+(INDEX(ItemCosts,MATCH('Blend Sheet'!$AC$4,ItemNum,0),MATCH(J$1,Districts,0))*'Blend Sheet'!$AC93)+(INDEX(ItemCosts,MATCH('Blend Sheet'!$AD$4,ItemNum,0),MATCH(J$1,Districts,0))*'Blend Sheet'!$AD93)+(INDEX(ItemCosts,MATCH('Blend Sheet'!$AE$4,ItemNum,0),MATCH(J$1,Districts,0))*'Blend Sheet'!$AE93)+(INDEX(ItemCosts,MATCH('Blend Sheet'!$AF$4,ItemNum,0),MATCH(J$1,Districts,0))*'Blend Sheet'!$AF93)+(INDEX(ItemCosts,MATCH('Blend Sheet'!$AG$4,ItemNum,0),MATCH(J$1,Districts,0))*'Blend Sheet'!$AG93)+(INDEX(ItemCosts,MATCH('Blend Sheet'!$AH$4,ItemNum,0),MATCH(J$1,Districts,0))*'Blend Sheet'!$AH93)+(INDEX(ItemCosts,MATCH('Blend Sheet'!$AI$4,ItemNum,0),MATCH(J$1,Districts,0))*'Blend Sheet'!$AI93)+(INDEX(ItemCosts,MATCH('Blend Sheet'!$AJ$4,ItemNum,0),MATCH(J$1,Districts,0))*'Blend Sheet'!$AJ93)+(INDEX(ItemCosts,MATCH('Blend Sheet'!$AK$4,ItemNum,0),MATCH(J$1,Districts,0))*'Blend Sheet'!$AK93)+(INDEX(ItemCosts,MATCH('Blend Sheet'!$AL$4,ItemNum,0),MATCH(J$1,Districts,0))*'Blend Sheet'!$AL93)+(INDEX(ItemCosts,MATCH('Blend Sheet'!$AM$4,ItemNum,0),MATCH(J$1,Districts,0))*'Blend Sheet'!$AM93)+(INDEX(ItemCosts,MATCH('Blend Sheet'!$AN$4,ItemNum,0),MATCH(J$1,Districts,0))*'Blend Sheet'!$AN93)+(INDEX(ItemCosts,MATCH('Blend Sheet'!$AO$4,ItemNum,0),MATCH(J$1,Districts,0))*'Blend Sheet'!$AO93)+(INDEX(ItemCosts,MATCH('Blend Sheet'!$AP$4,ItemNum,0),MATCH(J$1,Districts,0))*'Blend Sheet'!$AP93)+(INDEX(ItemCosts,MATCH('Blend Sheet'!$AQ$4,ItemNum,0),MATCH(J$1,Districts,0))*'Blend Sheet'!$AQ93)+(INDEX(ItemCosts,MATCH('Blend Sheet'!$AR$4,ItemNum,0),MATCH(J$1,Districts,0))*'Blend Sheet'!$AR93)+(INDEX(ItemCosts,MATCH('Blend Sheet'!$AS$4,ItemNum,0),MATCH(J$1,Districts,0))*'Blend Sheet'!$AS93)</f>
        <v>#N/A</v>
      </c>
      <c r="K90" s="5" t="e">
        <f>(INDEX(ItemCosts,MATCH('Blend Sheet'!$C$4,ItemNum,0),MATCH(K$1,Districts,0))*'Blend Sheet'!$C93)+(INDEX(ItemCosts,MATCH('Blend Sheet'!$D$4,ItemNum,0),MATCH(K$1,Districts,0))*'Blend Sheet'!$D93)+(INDEX(ItemCosts,MATCH('Blend Sheet'!$E$4,ItemNum,0),MATCH(K$1,Districts,0))*'Blend Sheet'!$E93)+(INDEX(ItemCosts,MATCH('Blend Sheet'!$F$4,ItemNum,0),MATCH(K$1,Districts,0))*'Blend Sheet'!$F93)+(INDEX(ItemCosts,MATCH('Blend Sheet'!$G$4,ItemNum,0),MATCH(K$1,Districts,0))*'Blend Sheet'!$G93)+(INDEX(ItemCosts,MATCH('Blend Sheet'!$H$4,ItemNum,0),MATCH(K$1,Districts,0))*'Blend Sheet'!$H93)+(INDEX(ItemCosts,MATCH('Blend Sheet'!$I$4,ItemNum,0),MATCH(K$1,Districts,0))*'Blend Sheet'!$I93)+(INDEX(ItemCosts,MATCH('Blend Sheet'!$J$4,ItemNum,0),MATCH(K$1,Districts,0))*'Blend Sheet'!$J93)+(INDEX(ItemCosts,MATCH('Blend Sheet'!$K$4,ItemNum,0),MATCH(K$1,Districts,0))*'Blend Sheet'!$K93)+(INDEX(ItemCosts,MATCH('Blend Sheet'!$L$4,ItemNum,0),MATCH(K$1,Districts,0))*'Blend Sheet'!$L93)+(INDEX(ItemCosts,MATCH('Blend Sheet'!$M$4,ItemNum,0),MATCH(K$1,Districts,0))*'Blend Sheet'!$M93)+(INDEX(ItemCosts,MATCH('Blend Sheet'!$N$4,ItemNum,0),MATCH(K$1,Districts,0))*'Blend Sheet'!$N93)+(INDEX(ItemCosts,MATCH('Blend Sheet'!$O$4,ItemNum,0),MATCH(K$1,Districts,0))*'Blend Sheet'!$O93)+(INDEX(ItemCosts,MATCH('Blend Sheet'!$P$4,ItemNum,0),MATCH(K$1,Districts,0))*'Blend Sheet'!$P93)+(INDEX(ItemCosts,MATCH('Blend Sheet'!$Q$4,ItemNum,0),MATCH(K$1,Districts,0))*'Blend Sheet'!$Q93)+(INDEX(ItemCosts,MATCH('Blend Sheet'!$R$4,ItemNum,0),MATCH(K$1,Districts,0))*'Blend Sheet'!$R93)+(INDEX(ItemCosts,MATCH('Blend Sheet'!$S$4,ItemNum,0),MATCH(K$1,Districts,0))*'Blend Sheet'!$S93)+(INDEX(ItemCosts,MATCH('Blend Sheet'!$T$4,ItemNum,0),MATCH(K$1,Districts,0))*'Blend Sheet'!$T93)+(INDEX(ItemCosts,MATCH('Blend Sheet'!$U$4,ItemNum,0),MATCH(K$1,Districts,0))*'Blend Sheet'!$U93)+(INDEX(ItemCosts,MATCH('Blend Sheet'!$V$4,ItemNum,0),MATCH(K$1,Districts,0))*'Blend Sheet'!$V93)+(INDEX(ItemCosts,MATCH('Blend Sheet'!$W$4,ItemNum,0),MATCH(K$1,Districts,0))*'Blend Sheet'!$W93)+(INDEX(ItemCosts,MATCH('Blend Sheet'!$X$4,ItemNum,0),MATCH(K$1,Districts,0))*'Blend Sheet'!$X93)+(INDEX(ItemCosts,MATCH('Blend Sheet'!$Y$4,ItemNum,0),MATCH(K$1,Districts,0))*'Blend Sheet'!$Y93)+(INDEX(ItemCosts,MATCH('Blend Sheet'!$Z$4,ItemNum,0),MATCH(K$1,Districts,0))*'Blend Sheet'!$Z93)+(INDEX(ItemCosts,MATCH('Blend Sheet'!$AA$4,ItemNum,0),MATCH(K$1,Districts,0))*'Blend Sheet'!$AA93)+(INDEX(ItemCosts,MATCH('Blend Sheet'!$AB$4,ItemNum,0),MATCH(K$1,Districts,0))*'Blend Sheet'!$AB93)+(INDEX(ItemCosts,MATCH('Blend Sheet'!$AC$4,ItemNum,0),MATCH(K$1,Districts,0))*'Blend Sheet'!$AC93)+(INDEX(ItemCosts,MATCH('Blend Sheet'!$AD$4,ItemNum,0),MATCH(K$1,Districts,0))*'Blend Sheet'!$AD93)+(INDEX(ItemCosts,MATCH('Blend Sheet'!$AE$4,ItemNum,0),MATCH(K$1,Districts,0))*'Blend Sheet'!$AE93)+(INDEX(ItemCosts,MATCH('Blend Sheet'!$AF$4,ItemNum,0),MATCH(K$1,Districts,0))*'Blend Sheet'!$AF93)+(INDEX(ItemCosts,MATCH('Blend Sheet'!$AG$4,ItemNum,0),MATCH(K$1,Districts,0))*'Blend Sheet'!$AG93)+(INDEX(ItemCosts,MATCH('Blend Sheet'!$AH$4,ItemNum,0),MATCH(K$1,Districts,0))*'Blend Sheet'!$AH93)+(INDEX(ItemCosts,MATCH('Blend Sheet'!$AI$4,ItemNum,0),MATCH(K$1,Districts,0))*'Blend Sheet'!$AI93)+(INDEX(ItemCosts,MATCH('Blend Sheet'!$AJ$4,ItemNum,0),MATCH(K$1,Districts,0))*'Blend Sheet'!$AJ93)+(INDEX(ItemCosts,MATCH('Blend Sheet'!$AK$4,ItemNum,0),MATCH(K$1,Districts,0))*'Blend Sheet'!$AK93)+(INDEX(ItemCosts,MATCH('Blend Sheet'!$AL$4,ItemNum,0),MATCH(K$1,Districts,0))*'Blend Sheet'!$AL93)+(INDEX(ItemCosts,MATCH('Blend Sheet'!$AM$4,ItemNum,0),MATCH(K$1,Districts,0))*'Blend Sheet'!$AM93)+(INDEX(ItemCosts,MATCH('Blend Sheet'!$AN$4,ItemNum,0),MATCH(K$1,Districts,0))*'Blend Sheet'!$AN93)+(INDEX(ItemCosts,MATCH('Blend Sheet'!$AO$4,ItemNum,0),MATCH(K$1,Districts,0))*'Blend Sheet'!$AO93)+(INDEX(ItemCosts,MATCH('Blend Sheet'!$AP$4,ItemNum,0),MATCH(K$1,Districts,0))*'Blend Sheet'!$AP93)+(INDEX(ItemCosts,MATCH('Blend Sheet'!$AQ$4,ItemNum,0),MATCH(K$1,Districts,0))*'Blend Sheet'!$AQ93)+(INDEX(ItemCosts,MATCH('Blend Sheet'!$AR$4,ItemNum,0),MATCH(K$1,Districts,0))*'Blend Sheet'!$AR93)+(INDEX(ItemCosts,MATCH('Blend Sheet'!$AS$4,ItemNum,0),MATCH(K$1,Districts,0))*'Blend Sheet'!$AS93)</f>
        <v>#N/A</v>
      </c>
      <c r="L90" s="5" t="e">
        <f>(INDEX(ItemCosts,MATCH('Blend Sheet'!$C$4,ItemNum,0),MATCH(L$1,Districts,0))*'Blend Sheet'!$C93)+(INDEX(ItemCosts,MATCH('Blend Sheet'!$D$4,ItemNum,0),MATCH(L$1,Districts,0))*'Blend Sheet'!$D93)+(INDEX(ItemCosts,MATCH('Blend Sheet'!$E$4,ItemNum,0),MATCH(L$1,Districts,0))*'Blend Sheet'!$E93)+(INDEX(ItemCosts,MATCH('Blend Sheet'!$F$4,ItemNum,0),MATCH(L$1,Districts,0))*'Blend Sheet'!$F93)+(INDEX(ItemCosts,MATCH('Blend Sheet'!$G$4,ItemNum,0),MATCH(L$1,Districts,0))*'Blend Sheet'!$G93)+(INDEX(ItemCosts,MATCH('Blend Sheet'!$H$4,ItemNum,0),MATCH(L$1,Districts,0))*'Blend Sheet'!$H93)+(INDEX(ItemCosts,MATCH('Blend Sheet'!$I$4,ItemNum,0),MATCH(L$1,Districts,0))*'Blend Sheet'!$I93)+(INDEX(ItemCosts,MATCH('Blend Sheet'!$J$4,ItemNum,0),MATCH(L$1,Districts,0))*'Blend Sheet'!$J93)+(INDEX(ItemCosts,MATCH('Blend Sheet'!$K$4,ItemNum,0),MATCH(L$1,Districts,0))*'Blend Sheet'!$K93)+(INDEX(ItemCosts,MATCH('Blend Sheet'!$L$4,ItemNum,0),MATCH(L$1,Districts,0))*'Blend Sheet'!$L93)+(INDEX(ItemCosts,MATCH('Blend Sheet'!$M$4,ItemNum,0),MATCH(L$1,Districts,0))*'Blend Sheet'!$M93)+(INDEX(ItemCosts,MATCH('Blend Sheet'!$N$4,ItemNum,0),MATCH(L$1,Districts,0))*'Blend Sheet'!$N93)+(INDEX(ItemCosts,MATCH('Blend Sheet'!$O$4,ItemNum,0),MATCH(L$1,Districts,0))*'Blend Sheet'!$O93)+(INDEX(ItemCosts,MATCH('Blend Sheet'!$P$4,ItemNum,0),MATCH(L$1,Districts,0))*'Blend Sheet'!$P93)+(INDEX(ItemCosts,MATCH('Blend Sheet'!$Q$4,ItemNum,0),MATCH(L$1,Districts,0))*'Blend Sheet'!$Q93)+(INDEX(ItemCosts,MATCH('Blend Sheet'!$R$4,ItemNum,0),MATCH(L$1,Districts,0))*'Blend Sheet'!$R93)+(INDEX(ItemCosts,MATCH('Blend Sheet'!$S$4,ItemNum,0),MATCH(L$1,Districts,0))*'Blend Sheet'!$S93)+(INDEX(ItemCosts,MATCH('Blend Sheet'!$T$4,ItemNum,0),MATCH(L$1,Districts,0))*'Blend Sheet'!$T93)+(INDEX(ItemCosts,MATCH('Blend Sheet'!$U$4,ItemNum,0),MATCH(L$1,Districts,0))*'Blend Sheet'!$U93)+(INDEX(ItemCosts,MATCH('Blend Sheet'!$V$4,ItemNum,0),MATCH(L$1,Districts,0))*'Blend Sheet'!$V93)+(INDEX(ItemCosts,MATCH('Blend Sheet'!$W$4,ItemNum,0),MATCH(L$1,Districts,0))*'Blend Sheet'!$W93)+(INDEX(ItemCosts,MATCH('Blend Sheet'!$X$4,ItemNum,0),MATCH(L$1,Districts,0))*'Blend Sheet'!$X93)+(INDEX(ItemCosts,MATCH('Blend Sheet'!$Y$4,ItemNum,0),MATCH(L$1,Districts,0))*'Blend Sheet'!$Y93)+(INDEX(ItemCosts,MATCH('Blend Sheet'!$Z$4,ItemNum,0),MATCH(L$1,Districts,0))*'Blend Sheet'!$Z93)+(INDEX(ItemCosts,MATCH('Blend Sheet'!$AA$4,ItemNum,0),MATCH(L$1,Districts,0))*'Blend Sheet'!$AA93)+(INDEX(ItemCosts,MATCH('Blend Sheet'!$AB$4,ItemNum,0),MATCH(L$1,Districts,0))*'Blend Sheet'!$AB93)+(INDEX(ItemCosts,MATCH('Blend Sheet'!$AC$4,ItemNum,0),MATCH(L$1,Districts,0))*'Blend Sheet'!$AC93)+(INDEX(ItemCosts,MATCH('Blend Sheet'!$AD$4,ItemNum,0),MATCH(L$1,Districts,0))*'Blend Sheet'!$AD93)+(INDEX(ItemCosts,MATCH('Blend Sheet'!$AE$4,ItemNum,0),MATCH(L$1,Districts,0))*'Blend Sheet'!$AE93)+(INDEX(ItemCosts,MATCH('Blend Sheet'!$AF$4,ItemNum,0),MATCH(L$1,Districts,0))*'Blend Sheet'!$AF93)+(INDEX(ItemCosts,MATCH('Blend Sheet'!$AG$4,ItemNum,0),MATCH(L$1,Districts,0))*'Blend Sheet'!$AG93)+(INDEX(ItemCosts,MATCH('Blend Sheet'!$AH$4,ItemNum,0),MATCH(L$1,Districts,0))*'Blend Sheet'!$AH93)+(INDEX(ItemCosts,MATCH('Blend Sheet'!$AI$4,ItemNum,0),MATCH(L$1,Districts,0))*'Blend Sheet'!$AI93)+(INDEX(ItemCosts,MATCH('Blend Sheet'!$AJ$4,ItemNum,0),MATCH(L$1,Districts,0))*'Blend Sheet'!$AJ93)+(INDEX(ItemCosts,MATCH('Blend Sheet'!$AK$4,ItemNum,0),MATCH(L$1,Districts,0))*'Blend Sheet'!$AK93)+(INDEX(ItemCosts,MATCH('Blend Sheet'!$AL$4,ItemNum,0),MATCH(L$1,Districts,0))*'Blend Sheet'!$AL93)+(INDEX(ItemCosts,MATCH('Blend Sheet'!$AM$4,ItemNum,0),MATCH(L$1,Districts,0))*'Blend Sheet'!$AM93)+(INDEX(ItemCosts,MATCH('Blend Sheet'!$AN$4,ItemNum,0),MATCH(L$1,Districts,0))*'Blend Sheet'!$AN93)+(INDEX(ItemCosts,MATCH('Blend Sheet'!$AO$4,ItemNum,0),MATCH(L$1,Districts,0))*'Blend Sheet'!$AO93)+(INDEX(ItemCosts,MATCH('Blend Sheet'!$AP$4,ItemNum,0),MATCH(L$1,Districts,0))*'Blend Sheet'!$AP93)+(INDEX(ItemCosts,MATCH('Blend Sheet'!$AQ$4,ItemNum,0),MATCH(L$1,Districts,0))*'Blend Sheet'!$AQ93)+(INDEX(ItemCosts,MATCH('Blend Sheet'!$AR$4,ItemNum,0),MATCH(L$1,Districts,0))*'Blend Sheet'!$AR93)+(INDEX(ItemCosts,MATCH('Blend Sheet'!$AS$4,ItemNum,0),MATCH(L$1,Districts,0))*'Blend Sheet'!$AS93)</f>
        <v>#N/A</v>
      </c>
      <c r="M90" s="191"/>
      <c r="N90" s="34" t="e">
        <f>D90/'Blend Sheet'!$BA93</f>
        <v>#N/A</v>
      </c>
      <c r="O90" s="34" t="e">
        <f>E90/'Blend Sheet'!$BA93</f>
        <v>#N/A</v>
      </c>
      <c r="P90" s="34" t="e">
        <f>G90/'Blend Sheet'!$BA93</f>
        <v>#N/A</v>
      </c>
      <c r="Q90" s="34" t="e">
        <f>H90/'Blend Sheet'!$BA93</f>
        <v>#N/A</v>
      </c>
      <c r="R90" s="34" t="e">
        <f>I90/'Blend Sheet'!$BA93</f>
        <v>#N/A</v>
      </c>
      <c r="S90" s="34" t="e">
        <f>J90/'Blend Sheet'!$BA93</f>
        <v>#N/A</v>
      </c>
      <c r="T90" s="34" t="e">
        <f>K90/'Blend Sheet'!$BA93</f>
        <v>#N/A</v>
      </c>
      <c r="U90" s="34" t="e">
        <f>L90/'Blend Sheet'!$BA93</f>
        <v>#N/A</v>
      </c>
    </row>
    <row r="91" spans="1:21" x14ac:dyDescent="0.25">
      <c r="A91" t="str">
        <f>'Blend Sheet'!A94</f>
        <v>ThixLite HT (AB) NOT SUPPORTED</v>
      </c>
      <c r="B91" s="5" t="e">
        <f>(INDEX(ItemCosts,MATCH('Blend Sheet'!$C$4,ItemNum,0),MATCH(B$1,Districts,0))*'Blend Sheet'!$C94)+(INDEX(ItemCosts,MATCH('Blend Sheet'!$D$4,ItemNum,0),MATCH(B$1,Districts,0))*'Blend Sheet'!$D94)+(INDEX(ItemCosts,MATCH('Blend Sheet'!$E$4,ItemNum,0),MATCH(B$1,Districts,0))*'Blend Sheet'!$E94)+(INDEX(ItemCosts,MATCH('Blend Sheet'!$F$4,ItemNum,0),MATCH(B$1,Districts,0))*'Blend Sheet'!$F94)+(INDEX(ItemCosts,MATCH('Blend Sheet'!$G$4,ItemNum,0),MATCH(B$1,Districts,0))*'Blend Sheet'!$G94)+(INDEX(ItemCosts,MATCH('Blend Sheet'!$H$4,ItemNum,0),MATCH(B$1,Districts,0))*'Blend Sheet'!$H94)+(INDEX(ItemCosts,MATCH('Blend Sheet'!$I$4,ItemNum,0),MATCH(B$1,Districts,0))*'Blend Sheet'!$I94)+(INDEX(ItemCosts,MATCH('Blend Sheet'!$J$4,ItemNum,0),MATCH(B$1,Districts,0))*'Blend Sheet'!$J94)+(INDEX(ItemCosts,MATCH('Blend Sheet'!$K$4,ItemNum,0),MATCH(B$1,Districts,0))*'Blend Sheet'!$K94)+(INDEX(ItemCosts,MATCH('Blend Sheet'!$L$4,ItemNum,0),MATCH(B$1,Districts,0))*'Blend Sheet'!$L94)+(INDEX(ItemCosts,MATCH('Blend Sheet'!$M$4,ItemNum,0),MATCH(B$1,Districts,0))*'Blend Sheet'!$M94)+(INDEX(ItemCosts,MATCH('Blend Sheet'!$N$4,ItemNum,0),MATCH(B$1,Districts,0))*'Blend Sheet'!$N94)+(INDEX(ItemCosts,MATCH('Blend Sheet'!$O$4,ItemNum,0),MATCH(B$1,Districts,0))*'Blend Sheet'!$O94)+(INDEX(ItemCosts,MATCH('Blend Sheet'!$P$4,ItemNum,0),MATCH(B$1,Districts,0))*'Blend Sheet'!$P94)+(INDEX(ItemCosts,MATCH('Blend Sheet'!$Q$4,ItemNum,0),MATCH(B$1,Districts,0))*'Blend Sheet'!$Q94)+(INDEX(ItemCosts,MATCH('Blend Sheet'!$R$4,ItemNum,0),MATCH(B$1,Districts,0))*'Blend Sheet'!$R94)+(INDEX(ItemCosts,MATCH('Blend Sheet'!$S$4,ItemNum,0),MATCH(B$1,Districts,0))*'Blend Sheet'!$S94)+(INDEX(ItemCosts,MATCH('Blend Sheet'!$T$4,ItemNum,0),MATCH(B$1,Districts,0))*'Blend Sheet'!$T94)+(INDEX(ItemCosts,MATCH('Blend Sheet'!$U$4,ItemNum,0),MATCH(B$1,Districts,0))*'Blend Sheet'!$U94)+(INDEX(ItemCosts,MATCH('Blend Sheet'!$V$4,ItemNum,0),MATCH(B$1,Districts,0))*'Blend Sheet'!$V94)+(INDEX(ItemCosts,MATCH('Blend Sheet'!$W$4,ItemNum,0),MATCH(B$1,Districts,0))*'Blend Sheet'!$W94)+(INDEX(ItemCosts,MATCH('Blend Sheet'!$X$4,ItemNum,0),MATCH(B$1,Districts,0))*'Blend Sheet'!$X94)+(INDEX(ItemCosts,MATCH('Blend Sheet'!$Y$4,ItemNum,0),MATCH(B$1,Districts,0))*'Blend Sheet'!$Y94)+(INDEX(ItemCosts,MATCH('Blend Sheet'!$Z$4,ItemNum,0),MATCH(B$1,Districts,0))*'Blend Sheet'!$Z94)+(INDEX(ItemCosts,MATCH('Blend Sheet'!$AA$4,ItemNum,0),MATCH(B$1,Districts,0))*'Blend Sheet'!$AA94)+(INDEX(ItemCosts,MATCH('Blend Sheet'!$AB$4,ItemNum,0),MATCH(B$1,Districts,0))*'Blend Sheet'!$AB94)+(INDEX(ItemCosts,MATCH('Blend Sheet'!$AC$4,ItemNum,0),MATCH(B$1,Districts,0))*'Blend Sheet'!$AC94)+(INDEX(ItemCosts,MATCH('Blend Sheet'!$AD$4,ItemNum,0),MATCH(B$1,Districts,0))*'Blend Sheet'!$AD94)+(INDEX(ItemCosts,MATCH('Blend Sheet'!$AE$4,ItemNum,0),MATCH(B$1,Districts,0))*'Blend Sheet'!$AE94)+(INDEX(ItemCosts,MATCH('Blend Sheet'!$AF$4,ItemNum,0),MATCH(B$1,Districts,0))*'Blend Sheet'!$AF94)+(INDEX(ItemCosts,MATCH('Blend Sheet'!$AG$4,ItemNum,0),MATCH(B$1,Districts,0))*'Blend Sheet'!$AG94)+(INDEX(ItemCosts,MATCH('Blend Sheet'!$AH$4,ItemNum,0),MATCH(B$1,Districts,0))*'Blend Sheet'!$AH94)+(INDEX(ItemCosts,MATCH('Blend Sheet'!$AI$4,ItemNum,0),MATCH(B$1,Districts,0))*'Blend Sheet'!$AI94)+(INDEX(ItemCosts,MATCH('Blend Sheet'!$AJ$4,ItemNum,0),MATCH(B$1,Districts,0))*'Blend Sheet'!$AJ94)+(INDEX(ItemCosts,MATCH('Blend Sheet'!$AK$4,ItemNum,0),MATCH(B$1,Districts,0))*'Blend Sheet'!$AK94)+(INDEX(ItemCosts,MATCH('Blend Sheet'!$AL$4,ItemNum,0),MATCH(B$1,Districts,0))*'Blend Sheet'!$AL94)+(INDEX(ItemCosts,MATCH('Blend Sheet'!$AM$4,ItemNum,0),MATCH(B$1,Districts,0))*'Blend Sheet'!$AM94)+(INDEX(ItemCosts,MATCH('Blend Sheet'!$AN$4,ItemNum,0),MATCH(B$1,Districts,0))*'Blend Sheet'!$AN94)+(INDEX(ItemCosts,MATCH('Blend Sheet'!$AO$4,ItemNum,0),MATCH(B$1,Districts,0))*'Blend Sheet'!$AO94)+(INDEX(ItemCosts,MATCH('Blend Sheet'!$AP$4,ItemNum,0),MATCH(B$1,Districts,0))*'Blend Sheet'!$AP94)+(INDEX(ItemCosts,MATCH('Blend Sheet'!$AQ$4,ItemNum,0),MATCH(B$1,Districts,0))*'Blend Sheet'!$AQ94)+(INDEX(ItemCosts,MATCH('Blend Sheet'!$AR$4,ItemNum,0),MATCH(B$1,Districts,0))*'Blend Sheet'!$AR94)+(INDEX(ItemCosts,MATCH('Blend Sheet'!$AS$4,ItemNum,0),MATCH(B$1,Districts,0))*'Blend Sheet'!$AS94)</f>
        <v>#N/A</v>
      </c>
      <c r="C91" s="5" t="e">
        <f>(INDEX(ItemCosts,MATCH('Blend Sheet'!$C$4,ItemNum,0),MATCH(C$1,Districts,0))*'Blend Sheet'!$C94)+(INDEX(ItemCosts,MATCH('Blend Sheet'!$D$4,ItemNum,0),MATCH(C$1,Districts,0))*'Blend Sheet'!$D94)+(INDEX(ItemCosts,MATCH('Blend Sheet'!$E$4,ItemNum,0),MATCH(C$1,Districts,0))*'Blend Sheet'!$E94)+(INDEX(ItemCosts,MATCH('Blend Sheet'!$F$4,ItemNum,0),MATCH(C$1,Districts,0))*'Blend Sheet'!$F94)+(INDEX(ItemCosts,MATCH('Blend Sheet'!$G$4,ItemNum,0),MATCH(C$1,Districts,0))*'Blend Sheet'!$G94)+(INDEX(ItemCosts,MATCH('Blend Sheet'!$H$4,ItemNum,0),MATCH(C$1,Districts,0))*'Blend Sheet'!$H94)+(INDEX(ItemCosts,MATCH('Blend Sheet'!$I$4,ItemNum,0),MATCH(C$1,Districts,0))*'Blend Sheet'!$I94)+(INDEX(ItemCosts,MATCH('Blend Sheet'!$J$4,ItemNum,0),MATCH(C$1,Districts,0))*'Blend Sheet'!$J94)+(INDEX(ItemCosts,MATCH('Blend Sheet'!$K$4,ItemNum,0),MATCH(C$1,Districts,0))*'Blend Sheet'!$K94)+(INDEX(ItemCosts,MATCH('Blend Sheet'!$L$4,ItemNum,0),MATCH(C$1,Districts,0))*'Blend Sheet'!$L94)+(INDEX(ItemCosts,MATCH('Blend Sheet'!$M$4,ItemNum,0),MATCH(C$1,Districts,0))*'Blend Sheet'!$M94)+(INDEX(ItemCosts,MATCH('Blend Sheet'!$N$4,ItemNum,0),MATCH(C$1,Districts,0))*'Blend Sheet'!$N94)+(INDEX(ItemCosts,MATCH('Blend Sheet'!$O$4,ItemNum,0),MATCH(C$1,Districts,0))*'Blend Sheet'!$O94)+(INDEX(ItemCosts,MATCH('Blend Sheet'!$P$4,ItemNum,0),MATCH(C$1,Districts,0))*'Blend Sheet'!$P94)+(INDEX(ItemCosts,MATCH('Blend Sheet'!$Q$4,ItemNum,0),MATCH(C$1,Districts,0))*'Blend Sheet'!$Q94)+(INDEX(ItemCosts,MATCH('Blend Sheet'!$R$4,ItemNum,0),MATCH(C$1,Districts,0))*'Blend Sheet'!$R94)+(INDEX(ItemCosts,MATCH('Blend Sheet'!$S$4,ItemNum,0),MATCH(C$1,Districts,0))*'Blend Sheet'!$S94)+(INDEX(ItemCosts,MATCH('Blend Sheet'!$T$4,ItemNum,0),MATCH(C$1,Districts,0))*'Blend Sheet'!$T94)+(INDEX(ItemCosts,MATCH('Blend Sheet'!$U$4,ItemNum,0),MATCH(C$1,Districts,0))*'Blend Sheet'!$U94)+(INDEX(ItemCosts,MATCH('Blend Sheet'!$V$4,ItemNum,0),MATCH(C$1,Districts,0))*'Blend Sheet'!$V94)+(INDEX(ItemCosts,MATCH('Blend Sheet'!$W$4,ItemNum,0),MATCH(C$1,Districts,0))*'Blend Sheet'!$W94)+(INDEX(ItemCosts,MATCH('Blend Sheet'!$X$4,ItemNum,0),MATCH(C$1,Districts,0))*'Blend Sheet'!$X94)+(INDEX(ItemCosts,MATCH('Blend Sheet'!$Y$4,ItemNum,0),MATCH(C$1,Districts,0))*'Blend Sheet'!$Y94)+(INDEX(ItemCosts,MATCH('Blend Sheet'!$Z$4,ItemNum,0),MATCH(C$1,Districts,0))*'Blend Sheet'!$Z94)+(INDEX(ItemCosts,MATCH('Blend Sheet'!$AA$4,ItemNum,0),MATCH(C$1,Districts,0))*'Blend Sheet'!$AA94)+(INDEX(ItemCosts,MATCH('Blend Sheet'!$AB$4,ItemNum,0),MATCH(C$1,Districts,0))*'Blend Sheet'!$AB94)+(INDEX(ItemCosts,MATCH('Blend Sheet'!$AC$4,ItemNum,0),MATCH(C$1,Districts,0))*'Blend Sheet'!$AC94)+(INDEX(ItemCosts,MATCH('Blend Sheet'!$AD$4,ItemNum,0),MATCH(C$1,Districts,0))*'Blend Sheet'!$AD94)+(INDEX(ItemCosts,MATCH('Blend Sheet'!$AE$4,ItemNum,0),MATCH(C$1,Districts,0))*'Blend Sheet'!$AE94)+(INDEX(ItemCosts,MATCH('Blend Sheet'!$AF$4,ItemNum,0),MATCH(C$1,Districts,0))*'Blend Sheet'!$AF94)+(INDEX(ItemCosts,MATCH('Blend Sheet'!$AG$4,ItemNum,0),MATCH(C$1,Districts,0))*'Blend Sheet'!$AG94)+(INDEX(ItemCosts,MATCH('Blend Sheet'!$AH$4,ItemNum,0),MATCH(C$1,Districts,0))*'Blend Sheet'!$AH94)+(INDEX(ItemCosts,MATCH('Blend Sheet'!$AI$4,ItemNum,0),MATCH(C$1,Districts,0))*'Blend Sheet'!$AI94)+(INDEX(ItemCosts,MATCH('Blend Sheet'!$AJ$4,ItemNum,0),MATCH(C$1,Districts,0))*'Blend Sheet'!$AJ94)+(INDEX(ItemCosts,MATCH('Blend Sheet'!$AK$4,ItemNum,0),MATCH(C$1,Districts,0))*'Blend Sheet'!$AK94)+(INDEX(ItemCosts,MATCH('Blend Sheet'!$AL$4,ItemNum,0),MATCH(C$1,Districts,0))*'Blend Sheet'!$AL94)+(INDEX(ItemCosts,MATCH('Blend Sheet'!$AM$4,ItemNum,0),MATCH(C$1,Districts,0))*'Blend Sheet'!$AM94)+(INDEX(ItemCosts,MATCH('Blend Sheet'!$AN$4,ItemNum,0),MATCH(C$1,Districts,0))*'Blend Sheet'!$AN94)+(INDEX(ItemCosts,MATCH('Blend Sheet'!$AO$4,ItemNum,0),MATCH(C$1,Districts,0))*'Blend Sheet'!$AO94)+(INDEX(ItemCosts,MATCH('Blend Sheet'!$AP$4,ItemNum,0),MATCH(C$1,Districts,0))*'Blend Sheet'!$AP94)+(INDEX(ItemCosts,MATCH('Blend Sheet'!$AQ$4,ItemNum,0),MATCH(C$1,Districts,0))*'Blend Sheet'!$AQ94)+(INDEX(ItemCosts,MATCH('Blend Sheet'!$AR$4,ItemNum,0),MATCH(C$1,Districts,0))*'Blend Sheet'!$AR94)+(INDEX(ItemCosts,MATCH('Blend Sheet'!$AS$4,ItemNum,0),MATCH(C$1,Districts,0))*'Blend Sheet'!$AS94)</f>
        <v>#N/A</v>
      </c>
      <c r="D91" s="5" t="e">
        <f>(INDEX(ItemCosts,MATCH('Blend Sheet'!$C$4,ItemNum,0),MATCH(D$1,Districts,0))*'Blend Sheet'!$C94)+(INDEX(ItemCosts,MATCH('Blend Sheet'!$D$4,ItemNum,0),MATCH(D$1,Districts,0))*'Blend Sheet'!$D94)+(INDEX(ItemCosts,MATCH('Blend Sheet'!$E$4,ItemNum,0),MATCH(D$1,Districts,0))*'Blend Sheet'!$E94)+(INDEX(ItemCosts,MATCH('Blend Sheet'!$F$4,ItemNum,0),MATCH(D$1,Districts,0))*'Blend Sheet'!$F94)+(INDEX(ItemCosts,MATCH('Blend Sheet'!$G$4,ItemNum,0),MATCH(D$1,Districts,0))*'Blend Sheet'!$G94)+(INDEX(ItemCosts,MATCH('Blend Sheet'!$H$4,ItemNum,0),MATCH(D$1,Districts,0))*'Blend Sheet'!$H94)+(INDEX(ItemCosts,MATCH('Blend Sheet'!$I$4,ItemNum,0),MATCH(D$1,Districts,0))*'Blend Sheet'!$I94)+(INDEX(ItemCosts,MATCH('Blend Sheet'!$J$4,ItemNum,0),MATCH(D$1,Districts,0))*'Blend Sheet'!$J94)+(INDEX(ItemCosts,MATCH('Blend Sheet'!$K$4,ItemNum,0),MATCH(D$1,Districts,0))*'Blend Sheet'!$K94)+(INDEX(ItemCosts,MATCH('Blend Sheet'!$L$4,ItemNum,0),MATCH(D$1,Districts,0))*'Blend Sheet'!$L94)+(INDEX(ItemCosts,MATCH('Blend Sheet'!$M$4,ItemNum,0),MATCH(D$1,Districts,0))*'Blend Sheet'!$M94)+(INDEX(ItemCosts,MATCH('Blend Sheet'!$N$4,ItemNum,0),MATCH(D$1,Districts,0))*'Blend Sheet'!$N94)+(INDEX(ItemCosts,MATCH('Blend Sheet'!$O$4,ItemNum,0),MATCH(D$1,Districts,0))*'Blend Sheet'!$O94)+(INDEX(ItemCosts,MATCH('Blend Sheet'!$P$4,ItemNum,0),MATCH(D$1,Districts,0))*'Blend Sheet'!$P94)+(INDEX(ItemCosts,MATCH('Blend Sheet'!$Q$4,ItemNum,0),MATCH(D$1,Districts,0))*'Blend Sheet'!$Q94)+(INDEX(ItemCosts,MATCH('Blend Sheet'!$R$4,ItemNum,0),MATCH(D$1,Districts,0))*'Blend Sheet'!$R94)+(INDEX(ItemCosts,MATCH('Blend Sheet'!$S$4,ItemNum,0),MATCH(D$1,Districts,0))*'Blend Sheet'!$S94)+(INDEX(ItemCosts,MATCH('Blend Sheet'!$T$4,ItemNum,0),MATCH(D$1,Districts,0))*'Blend Sheet'!$T94)+(INDEX(ItemCosts,MATCH('Blend Sheet'!$U$4,ItemNum,0),MATCH(D$1,Districts,0))*'Blend Sheet'!$U94)+(INDEX(ItemCosts,MATCH('Blend Sheet'!$V$4,ItemNum,0),MATCH(D$1,Districts,0))*'Blend Sheet'!$V94)+(INDEX(ItemCosts,MATCH('Blend Sheet'!$W$4,ItemNum,0),MATCH(D$1,Districts,0))*'Blend Sheet'!$W94)+(INDEX(ItemCosts,MATCH('Blend Sheet'!$X$4,ItemNum,0),MATCH(D$1,Districts,0))*'Blend Sheet'!$X94)+(INDEX(ItemCosts,MATCH('Blend Sheet'!$Y$4,ItemNum,0),MATCH(D$1,Districts,0))*'Blend Sheet'!$Y94)+(INDEX(ItemCosts,MATCH('Blend Sheet'!$Z$4,ItemNum,0),MATCH(D$1,Districts,0))*'Blend Sheet'!$Z94)+(INDEX(ItemCosts,MATCH('Blend Sheet'!$AA$4,ItemNum,0),MATCH(D$1,Districts,0))*'Blend Sheet'!$AA94)+(INDEX(ItemCosts,MATCH('Blend Sheet'!$AB$4,ItemNum,0),MATCH(D$1,Districts,0))*'Blend Sheet'!$AB94)+(INDEX(ItemCosts,MATCH('Blend Sheet'!$AC$4,ItemNum,0),MATCH(D$1,Districts,0))*'Blend Sheet'!$AC94)+(INDEX(ItemCosts,MATCH('Blend Sheet'!$AD$4,ItemNum,0),MATCH(D$1,Districts,0))*'Blend Sheet'!$AD94)+(INDEX(ItemCosts,MATCH('Blend Sheet'!$AE$4,ItemNum,0),MATCH(D$1,Districts,0))*'Blend Sheet'!$AE94)+(INDEX(ItemCosts,MATCH('Blend Sheet'!$AF$4,ItemNum,0),MATCH(D$1,Districts,0))*'Blend Sheet'!$AF94)+(INDEX(ItemCosts,MATCH('Blend Sheet'!$AG$4,ItemNum,0),MATCH(D$1,Districts,0))*'Blend Sheet'!$AG94)+(INDEX(ItemCosts,MATCH('Blend Sheet'!$AH$4,ItemNum,0),MATCH(D$1,Districts,0))*'Blend Sheet'!$AH94)+(INDEX(ItemCosts,MATCH('Blend Sheet'!$AI$4,ItemNum,0),MATCH(D$1,Districts,0))*'Blend Sheet'!$AI94)+(INDEX(ItemCosts,MATCH('Blend Sheet'!$AJ$4,ItemNum,0),MATCH(D$1,Districts,0))*'Blend Sheet'!$AJ94)+(INDEX(ItemCosts,MATCH('Blend Sheet'!$AK$4,ItemNum,0),MATCH(D$1,Districts,0))*'Blend Sheet'!$AK94)+(INDEX(ItemCosts,MATCH('Blend Sheet'!$AL$4,ItemNum,0),MATCH(D$1,Districts,0))*'Blend Sheet'!$AL94)+(INDEX(ItemCosts,MATCH('Blend Sheet'!$AM$4,ItemNum,0),MATCH(D$1,Districts,0))*'Blend Sheet'!$AM94)+(INDEX(ItemCosts,MATCH('Blend Sheet'!$AN$4,ItemNum,0),MATCH(D$1,Districts,0))*'Blend Sheet'!$AN94)+(INDEX(ItemCosts,MATCH('Blend Sheet'!$AO$4,ItemNum,0),MATCH(D$1,Districts,0))*'Blend Sheet'!$AO94)+(INDEX(ItemCosts,MATCH('Blend Sheet'!$AP$4,ItemNum,0),MATCH(D$1,Districts,0))*'Blend Sheet'!$AP94)+(INDEX(ItemCosts,MATCH('Blend Sheet'!$AQ$4,ItemNum,0),MATCH(D$1,Districts,0))*'Blend Sheet'!$AQ94)+(INDEX(ItemCosts,MATCH('Blend Sheet'!$AR$4,ItemNum,0),MATCH(D$1,Districts,0))*'Blend Sheet'!$AR94)+(INDEX(ItemCosts,MATCH('Blend Sheet'!$AS$4,ItemNum,0),MATCH(D$1,Districts,0))*'Blend Sheet'!$AS94)</f>
        <v>#N/A</v>
      </c>
      <c r="E91" s="5" t="e">
        <f>(INDEX(ItemCosts,MATCH('Blend Sheet'!$C$4,ItemNum,0),MATCH(E$1,Districts,0))*'Blend Sheet'!$C94)+(INDEX(ItemCosts,MATCH('Blend Sheet'!$D$4,ItemNum,0),MATCH(E$1,Districts,0))*'Blend Sheet'!$D94)+(INDEX(ItemCosts,MATCH('Blend Sheet'!$E$4,ItemNum,0),MATCH(E$1,Districts,0))*'Blend Sheet'!$E94)+(INDEX(ItemCosts,MATCH('Blend Sheet'!$F$4,ItemNum,0),MATCH(E$1,Districts,0))*'Blend Sheet'!$F94)+(INDEX(ItemCosts,MATCH('Blend Sheet'!$G$4,ItemNum,0),MATCH(E$1,Districts,0))*'Blend Sheet'!$G94)+(INDEX(ItemCosts,MATCH('Blend Sheet'!$H$4,ItemNum,0),MATCH(E$1,Districts,0))*'Blend Sheet'!$H94)+(INDEX(ItemCosts,MATCH('Blend Sheet'!$I$4,ItemNum,0),MATCH(E$1,Districts,0))*'Blend Sheet'!$I94)+(INDEX(ItemCosts,MATCH('Blend Sheet'!$J$4,ItemNum,0),MATCH(E$1,Districts,0))*'Blend Sheet'!$J94)+(INDEX(ItemCosts,MATCH('Blend Sheet'!$K$4,ItemNum,0),MATCH(E$1,Districts,0))*'Blend Sheet'!$K94)+(INDEX(ItemCosts,MATCH('Blend Sheet'!$L$4,ItemNum,0),MATCH(E$1,Districts,0))*'Blend Sheet'!$L94)+(INDEX(ItemCosts,MATCH('Blend Sheet'!$M$4,ItemNum,0),MATCH(E$1,Districts,0))*'Blend Sheet'!$M94)+(INDEX(ItemCosts,MATCH('Blend Sheet'!$N$4,ItemNum,0),MATCH(E$1,Districts,0))*'Blend Sheet'!$N94)+(INDEX(ItemCosts,MATCH('Blend Sheet'!$O$4,ItemNum,0),MATCH(E$1,Districts,0))*'Blend Sheet'!$O94)+(INDEX(ItemCosts,MATCH('Blend Sheet'!$P$4,ItemNum,0),MATCH(E$1,Districts,0))*'Blend Sheet'!$P94)+(INDEX(ItemCosts,MATCH('Blend Sheet'!$Q$4,ItemNum,0),MATCH(E$1,Districts,0))*'Blend Sheet'!$Q94)+(INDEX(ItemCosts,MATCH('Blend Sheet'!$R$4,ItemNum,0),MATCH(E$1,Districts,0))*'Blend Sheet'!$R94)+(INDEX(ItemCosts,MATCH('Blend Sheet'!$S$4,ItemNum,0),MATCH(E$1,Districts,0))*'Blend Sheet'!$S94)+(INDEX(ItemCosts,MATCH('Blend Sheet'!$T$4,ItemNum,0),MATCH(E$1,Districts,0))*'Blend Sheet'!$T94)+(INDEX(ItemCosts,MATCH('Blend Sheet'!$U$4,ItemNum,0),MATCH(E$1,Districts,0))*'Blend Sheet'!$U94)+(INDEX(ItemCosts,MATCH('Blend Sheet'!$V$4,ItemNum,0),MATCH(E$1,Districts,0))*'Blend Sheet'!$V94)+(INDEX(ItemCosts,MATCH('Blend Sheet'!$W$4,ItemNum,0),MATCH(E$1,Districts,0))*'Blend Sheet'!$W94)+(INDEX(ItemCosts,MATCH('Blend Sheet'!$X$4,ItemNum,0),MATCH(E$1,Districts,0))*'Blend Sheet'!$X94)+(INDEX(ItemCosts,MATCH('Blend Sheet'!$Y$4,ItemNum,0),MATCH(E$1,Districts,0))*'Blend Sheet'!$Y94)+(INDEX(ItemCosts,MATCH('Blend Sheet'!$Z$4,ItemNum,0),MATCH(E$1,Districts,0))*'Blend Sheet'!$Z94)+(INDEX(ItemCosts,MATCH('Blend Sheet'!$AA$4,ItemNum,0),MATCH(E$1,Districts,0))*'Blend Sheet'!$AA94)+(INDEX(ItemCosts,MATCH('Blend Sheet'!$AB$4,ItemNum,0),MATCH(E$1,Districts,0))*'Blend Sheet'!$AB94)+(INDEX(ItemCosts,MATCH('Blend Sheet'!$AC$4,ItemNum,0),MATCH(E$1,Districts,0))*'Blend Sheet'!$AC94)+(INDEX(ItemCosts,MATCH('Blend Sheet'!$AD$4,ItemNum,0),MATCH(E$1,Districts,0))*'Blend Sheet'!$AD94)+(INDEX(ItemCosts,MATCH('Blend Sheet'!$AE$4,ItemNum,0),MATCH(E$1,Districts,0))*'Blend Sheet'!$AE94)+(INDEX(ItemCosts,MATCH('Blend Sheet'!$AF$4,ItemNum,0),MATCH(E$1,Districts,0))*'Blend Sheet'!$AF94)+(INDEX(ItemCosts,MATCH('Blend Sheet'!$AG$4,ItemNum,0),MATCH(E$1,Districts,0))*'Blend Sheet'!$AG94)+(INDEX(ItemCosts,MATCH('Blend Sheet'!$AH$4,ItemNum,0),MATCH(E$1,Districts,0))*'Blend Sheet'!$AH94)+(INDEX(ItemCosts,MATCH('Blend Sheet'!$AI$4,ItemNum,0),MATCH(E$1,Districts,0))*'Blend Sheet'!$AI94)+(INDEX(ItemCosts,MATCH('Blend Sheet'!$AJ$4,ItemNum,0),MATCH(E$1,Districts,0))*'Blend Sheet'!$AJ94)+(INDEX(ItemCosts,MATCH('Blend Sheet'!$AK$4,ItemNum,0),MATCH(E$1,Districts,0))*'Blend Sheet'!$AK94)+(INDEX(ItemCosts,MATCH('Blend Sheet'!$AL$4,ItemNum,0),MATCH(E$1,Districts,0))*'Blend Sheet'!$AL94)+(INDEX(ItemCosts,MATCH('Blend Sheet'!$AM$4,ItemNum,0),MATCH(E$1,Districts,0))*'Blend Sheet'!$AM94)+(INDEX(ItemCosts,MATCH('Blend Sheet'!$AN$4,ItemNum,0),MATCH(E$1,Districts,0))*'Blend Sheet'!$AN94)+(INDEX(ItemCosts,MATCH('Blend Sheet'!$AO$4,ItemNum,0),MATCH(E$1,Districts,0))*'Blend Sheet'!$AO94)+(INDEX(ItemCosts,MATCH('Blend Sheet'!$AP$4,ItemNum,0),MATCH(E$1,Districts,0))*'Blend Sheet'!$AP94)+(INDEX(ItemCosts,MATCH('Blend Sheet'!$AQ$4,ItemNum,0),MATCH(E$1,Districts,0))*'Blend Sheet'!$AQ94)+(INDEX(ItemCosts,MATCH('Blend Sheet'!$AR$4,ItemNum,0),MATCH(E$1,Districts,0))*'Blend Sheet'!$AR94)+(INDEX(ItemCosts,MATCH('Blend Sheet'!$AS$4,ItemNum,0),MATCH(E$1,Districts,0))*'Blend Sheet'!$AS94)</f>
        <v>#N/A</v>
      </c>
      <c r="F91" s="5" t="e">
        <f>(INDEX(ItemCosts,MATCH('Blend Sheet'!$C$4,ItemNum,0),MATCH(F$1,Districts,0))*'Blend Sheet'!$C94)+(INDEX(ItemCosts,MATCH('Blend Sheet'!$D$4,ItemNum,0),MATCH(F$1,Districts,0))*'Blend Sheet'!$D94)+(INDEX(ItemCosts,MATCH('Blend Sheet'!$E$4,ItemNum,0),MATCH(F$1,Districts,0))*'Blend Sheet'!$E94)+(INDEX(ItemCosts,MATCH('Blend Sheet'!$F$4,ItemNum,0),MATCH(F$1,Districts,0))*'Blend Sheet'!$F94)+(INDEX(ItemCosts,MATCH('Blend Sheet'!$G$4,ItemNum,0),MATCH(F$1,Districts,0))*'Blend Sheet'!$G94)+(INDEX(ItemCosts,MATCH('Blend Sheet'!$H$4,ItemNum,0),MATCH(F$1,Districts,0))*'Blend Sheet'!$H94)+(INDEX(ItemCosts,MATCH('Blend Sheet'!$I$4,ItemNum,0),MATCH(F$1,Districts,0))*'Blend Sheet'!$I94)+(INDEX(ItemCosts,MATCH('Blend Sheet'!$J$4,ItemNum,0),MATCH(F$1,Districts,0))*'Blend Sheet'!$J94)+(INDEX(ItemCosts,MATCH('Blend Sheet'!$K$4,ItemNum,0),MATCH(F$1,Districts,0))*'Blend Sheet'!$K94)+(INDEX(ItemCosts,MATCH('Blend Sheet'!$L$4,ItemNum,0),MATCH(F$1,Districts,0))*'Blend Sheet'!$L94)+(INDEX(ItemCosts,MATCH('Blend Sheet'!$M$4,ItemNum,0),MATCH(F$1,Districts,0))*'Blend Sheet'!$M94)+(INDEX(ItemCosts,MATCH('Blend Sheet'!$N$4,ItemNum,0),MATCH(F$1,Districts,0))*'Blend Sheet'!$N94)+(INDEX(ItemCosts,MATCH('Blend Sheet'!$O$4,ItemNum,0),MATCH(F$1,Districts,0))*'Blend Sheet'!$O94)+(INDEX(ItemCosts,MATCH('Blend Sheet'!$P$4,ItemNum,0),MATCH(F$1,Districts,0))*'Blend Sheet'!$P94)+(INDEX(ItemCosts,MATCH('Blend Sheet'!$Q$4,ItemNum,0),MATCH(F$1,Districts,0))*'Blend Sheet'!$Q94)+(INDEX(ItemCosts,MATCH('Blend Sheet'!$R$4,ItemNum,0),MATCH(F$1,Districts,0))*'Blend Sheet'!$R94)+(INDEX(ItemCosts,MATCH('Blend Sheet'!$S$4,ItemNum,0),MATCH(F$1,Districts,0))*'Blend Sheet'!$S94)+(INDEX(ItemCosts,MATCH('Blend Sheet'!$T$4,ItemNum,0),MATCH(F$1,Districts,0))*'Blend Sheet'!$T94)+(INDEX(ItemCosts,MATCH('Blend Sheet'!$U$4,ItemNum,0),MATCH(F$1,Districts,0))*'Blend Sheet'!$U94)+(INDEX(ItemCosts,MATCH('Blend Sheet'!$V$4,ItemNum,0),MATCH(F$1,Districts,0))*'Blend Sheet'!$V94)+(INDEX(ItemCosts,MATCH('Blend Sheet'!$W$4,ItemNum,0),MATCH(F$1,Districts,0))*'Blend Sheet'!$W94)+(INDEX(ItemCosts,MATCH('Blend Sheet'!$X$4,ItemNum,0),MATCH(F$1,Districts,0))*'Blend Sheet'!$X94)+(INDEX(ItemCosts,MATCH('Blend Sheet'!$Y$4,ItemNum,0),MATCH(F$1,Districts,0))*'Blend Sheet'!$Y94)+(INDEX(ItemCosts,MATCH('Blend Sheet'!$Z$4,ItemNum,0),MATCH(F$1,Districts,0))*'Blend Sheet'!$Z94)+(INDEX(ItemCosts,MATCH('Blend Sheet'!$AA$4,ItemNum,0),MATCH(F$1,Districts,0))*'Blend Sheet'!$AA94)+(INDEX(ItemCosts,MATCH('Blend Sheet'!$AB$4,ItemNum,0),MATCH(F$1,Districts,0))*'Blend Sheet'!$AB94)+(INDEX(ItemCosts,MATCH('Blend Sheet'!$AC$4,ItemNum,0),MATCH(F$1,Districts,0))*'Blend Sheet'!$AC94)+(INDEX(ItemCosts,MATCH('Blend Sheet'!$AD$4,ItemNum,0),MATCH(F$1,Districts,0))*'Blend Sheet'!$AD94)+(INDEX(ItemCosts,MATCH('Blend Sheet'!$AE$4,ItemNum,0),MATCH(F$1,Districts,0))*'Blend Sheet'!$AE94)+(INDEX(ItemCosts,MATCH('Blend Sheet'!$AF$4,ItemNum,0),MATCH(F$1,Districts,0))*'Blend Sheet'!$AF94)+(INDEX(ItemCosts,MATCH('Blend Sheet'!$AG$4,ItemNum,0),MATCH(F$1,Districts,0))*'Blend Sheet'!$AG94)+(INDEX(ItemCosts,MATCH('Blend Sheet'!$AH$4,ItemNum,0),MATCH(F$1,Districts,0))*'Blend Sheet'!$AH94)+(INDEX(ItemCosts,MATCH('Blend Sheet'!$AI$4,ItemNum,0),MATCH(F$1,Districts,0))*'Blend Sheet'!$AI94)+(INDEX(ItemCosts,MATCH('Blend Sheet'!$AJ$4,ItemNum,0),MATCH(F$1,Districts,0))*'Blend Sheet'!$AJ94)+(INDEX(ItemCosts,MATCH('Blend Sheet'!$AK$4,ItemNum,0),MATCH(F$1,Districts,0))*'Blend Sheet'!$AK94)+(INDEX(ItemCosts,MATCH('Blend Sheet'!$AL$4,ItemNum,0),MATCH(F$1,Districts,0))*'Blend Sheet'!$AL94)+(INDEX(ItemCosts,MATCH('Blend Sheet'!$AM$4,ItemNum,0),MATCH(F$1,Districts,0))*'Blend Sheet'!$AM94)+(INDEX(ItemCosts,MATCH('Blend Sheet'!$AN$4,ItemNum,0),MATCH(F$1,Districts,0))*'Blend Sheet'!$AN94)+(INDEX(ItemCosts,MATCH('Blend Sheet'!$AO$4,ItemNum,0),MATCH(F$1,Districts,0))*'Blend Sheet'!$AO94)+(INDEX(ItemCosts,MATCH('Blend Sheet'!$AP$4,ItemNum,0),MATCH(F$1,Districts,0))*'Blend Sheet'!$AP94)+(INDEX(ItemCosts,MATCH('Blend Sheet'!$AQ$4,ItemNum,0),MATCH(F$1,Districts,0))*'Blend Sheet'!$AQ94)+(INDEX(ItemCosts,MATCH('Blend Sheet'!$AR$4,ItemNum,0),MATCH(F$1,Districts,0))*'Blend Sheet'!$AR94)+(INDEX(ItemCosts,MATCH('Blend Sheet'!$AS$4,ItemNum,0),MATCH(F$1,Districts,0))*'Blend Sheet'!$AS94)</f>
        <v>#N/A</v>
      </c>
      <c r="G91" s="5" t="e">
        <f>(INDEX(ItemCosts,MATCH('Blend Sheet'!$C$4,ItemNum,0),MATCH(G$1,Districts,0))*'Blend Sheet'!$C94)+(INDEX(ItemCosts,MATCH('Blend Sheet'!$D$4,ItemNum,0),MATCH(G$1,Districts,0))*'Blend Sheet'!$D94)+(INDEX(ItemCosts,MATCH('Blend Sheet'!$E$4,ItemNum,0),MATCH(G$1,Districts,0))*'Blend Sheet'!$E94)+(INDEX(ItemCosts,MATCH('Blend Sheet'!$F$4,ItemNum,0),MATCH(G$1,Districts,0))*'Blend Sheet'!$F94)+(INDEX(ItemCosts,MATCH('Blend Sheet'!$G$4,ItemNum,0),MATCH(G$1,Districts,0))*'Blend Sheet'!$G94)+(INDEX(ItemCosts,MATCH('Blend Sheet'!$H$4,ItemNum,0),MATCH(G$1,Districts,0))*'Blend Sheet'!$H94)+(INDEX(ItemCosts,MATCH('Blend Sheet'!$I$4,ItemNum,0),MATCH(G$1,Districts,0))*'Blend Sheet'!$I94)+(INDEX(ItemCosts,MATCH('Blend Sheet'!$J$4,ItemNum,0),MATCH(G$1,Districts,0))*'Blend Sheet'!$J94)+(INDEX(ItemCosts,MATCH('Blend Sheet'!$K$4,ItemNum,0),MATCH(G$1,Districts,0))*'Blend Sheet'!$K94)+(INDEX(ItemCosts,MATCH('Blend Sheet'!$L$4,ItemNum,0),MATCH(G$1,Districts,0))*'Blend Sheet'!$L94)+(INDEX(ItemCosts,MATCH('Blend Sheet'!$M$4,ItemNum,0),MATCH(G$1,Districts,0))*'Blend Sheet'!$M94)+(INDEX(ItemCosts,MATCH('Blend Sheet'!$N$4,ItemNum,0),MATCH(G$1,Districts,0))*'Blend Sheet'!$N94)+(INDEX(ItemCosts,MATCH('Blend Sheet'!$O$4,ItemNum,0),MATCH(G$1,Districts,0))*'Blend Sheet'!$O94)+(INDEX(ItemCosts,MATCH('Blend Sheet'!$P$4,ItemNum,0),MATCH(G$1,Districts,0))*'Blend Sheet'!$P94)+(INDEX(ItemCosts,MATCH('Blend Sheet'!$Q$4,ItemNum,0),MATCH(G$1,Districts,0))*'Blend Sheet'!$Q94)+(INDEX(ItemCosts,MATCH('Blend Sheet'!$R$4,ItemNum,0),MATCH(G$1,Districts,0))*'Blend Sheet'!$R94)+(INDEX(ItemCosts,MATCH('Blend Sheet'!$S$4,ItemNum,0),MATCH(G$1,Districts,0))*'Blend Sheet'!$S94)+(INDEX(ItemCosts,MATCH('Blend Sheet'!$T$4,ItemNum,0),MATCH(G$1,Districts,0))*'Blend Sheet'!$T94)+(INDEX(ItemCosts,MATCH('Blend Sheet'!$U$4,ItemNum,0),MATCH(G$1,Districts,0))*'Blend Sheet'!$U94)+(INDEX(ItemCosts,MATCH('Blend Sheet'!$V$4,ItemNum,0),MATCH(G$1,Districts,0))*'Blend Sheet'!$V94)+(INDEX(ItemCosts,MATCH('Blend Sheet'!$W$4,ItemNum,0),MATCH(G$1,Districts,0))*'Blend Sheet'!$W94)+(INDEX(ItemCosts,MATCH('Blend Sheet'!$X$4,ItemNum,0),MATCH(G$1,Districts,0))*'Blend Sheet'!$X94)+(INDEX(ItemCosts,MATCH('Blend Sheet'!$Y$4,ItemNum,0),MATCH(G$1,Districts,0))*'Blend Sheet'!$Y94)+(INDEX(ItemCosts,MATCH('Blend Sheet'!$Z$4,ItemNum,0),MATCH(G$1,Districts,0))*'Blend Sheet'!$Z94)+(INDEX(ItemCosts,MATCH('Blend Sheet'!$AA$4,ItemNum,0),MATCH(G$1,Districts,0))*'Blend Sheet'!$AA94)+(INDEX(ItemCosts,MATCH('Blend Sheet'!$AB$4,ItemNum,0),MATCH(G$1,Districts,0))*'Blend Sheet'!$AB94)+(INDEX(ItemCosts,MATCH('Blend Sheet'!$AC$4,ItemNum,0),MATCH(G$1,Districts,0))*'Blend Sheet'!$AC94)+(INDEX(ItemCosts,MATCH('Blend Sheet'!$AD$4,ItemNum,0),MATCH(G$1,Districts,0))*'Blend Sheet'!$AD94)+(INDEX(ItemCosts,MATCH('Blend Sheet'!$AE$4,ItemNum,0),MATCH(G$1,Districts,0))*'Blend Sheet'!$AE94)+(INDEX(ItemCosts,MATCH('Blend Sheet'!$AF$4,ItemNum,0),MATCH(G$1,Districts,0))*'Blend Sheet'!$AF94)+(INDEX(ItemCosts,MATCH('Blend Sheet'!$AG$4,ItemNum,0),MATCH(G$1,Districts,0))*'Blend Sheet'!$AG94)+(INDEX(ItemCosts,MATCH('Blend Sheet'!$AH$4,ItemNum,0),MATCH(G$1,Districts,0))*'Blend Sheet'!$AH94)+(INDEX(ItemCosts,MATCH('Blend Sheet'!$AI$4,ItemNum,0),MATCH(G$1,Districts,0))*'Blend Sheet'!$AI94)+(INDEX(ItemCosts,MATCH('Blend Sheet'!$AJ$4,ItemNum,0),MATCH(G$1,Districts,0))*'Blend Sheet'!$AJ94)+(INDEX(ItemCosts,MATCH('Blend Sheet'!$AK$4,ItemNum,0),MATCH(G$1,Districts,0))*'Blend Sheet'!$AK94)+(INDEX(ItemCosts,MATCH('Blend Sheet'!$AL$4,ItemNum,0),MATCH(G$1,Districts,0))*'Blend Sheet'!$AL94)+(INDEX(ItemCosts,MATCH('Blend Sheet'!$AM$4,ItemNum,0),MATCH(G$1,Districts,0))*'Blend Sheet'!$AM94)+(INDEX(ItemCosts,MATCH('Blend Sheet'!$AN$4,ItemNum,0),MATCH(G$1,Districts,0))*'Blend Sheet'!$AN94)+(INDEX(ItemCosts,MATCH('Blend Sheet'!$AO$4,ItemNum,0),MATCH(G$1,Districts,0))*'Blend Sheet'!$AO94)+(INDEX(ItemCosts,MATCH('Blend Sheet'!$AP$4,ItemNum,0),MATCH(G$1,Districts,0))*'Blend Sheet'!$AP94)+(INDEX(ItemCosts,MATCH('Blend Sheet'!$AQ$4,ItemNum,0),MATCH(G$1,Districts,0))*'Blend Sheet'!$AQ94)+(INDEX(ItemCosts,MATCH('Blend Sheet'!$AR$4,ItemNum,0),MATCH(G$1,Districts,0))*'Blend Sheet'!$AR94)+(INDEX(ItemCosts,MATCH('Blend Sheet'!$AS$4,ItemNum,0),MATCH(G$1,Districts,0))*'Blend Sheet'!$AS94)</f>
        <v>#N/A</v>
      </c>
      <c r="H91" s="5" t="e">
        <f>(INDEX(ItemCosts,MATCH('Blend Sheet'!$C$4,ItemNum,0),MATCH(H$1,Districts,0))*'Blend Sheet'!$C94)+(INDEX(ItemCosts,MATCH('Blend Sheet'!$D$4,ItemNum,0),MATCH(H$1,Districts,0))*'Blend Sheet'!$D94)+(INDEX(ItemCosts,MATCH('Blend Sheet'!$E$4,ItemNum,0),MATCH(H$1,Districts,0))*'Blend Sheet'!$E94)+(INDEX(ItemCosts,MATCH('Blend Sheet'!$F$4,ItemNum,0),MATCH(H$1,Districts,0))*'Blend Sheet'!$F94)+(INDEX(ItemCosts,MATCH('Blend Sheet'!$G$4,ItemNum,0),MATCH(H$1,Districts,0))*'Blend Sheet'!$G94)+(INDEX(ItemCosts,MATCH('Blend Sheet'!$H$4,ItemNum,0),MATCH(H$1,Districts,0))*'Blend Sheet'!$H94)+(INDEX(ItemCosts,MATCH('Blend Sheet'!$I$4,ItemNum,0),MATCH(H$1,Districts,0))*'Blend Sheet'!$I94)+(INDEX(ItemCosts,MATCH('Blend Sheet'!$J$4,ItemNum,0),MATCH(H$1,Districts,0))*'Blend Sheet'!$J94)+(INDEX(ItemCosts,MATCH('Blend Sheet'!$K$4,ItemNum,0),MATCH(H$1,Districts,0))*'Blend Sheet'!$K94)+(INDEX(ItemCosts,MATCH('Blend Sheet'!$L$4,ItemNum,0),MATCH(H$1,Districts,0))*'Blend Sheet'!$L94)+(INDEX(ItemCosts,MATCH('Blend Sheet'!$M$4,ItemNum,0),MATCH(H$1,Districts,0))*'Blend Sheet'!$M94)+(INDEX(ItemCosts,MATCH('Blend Sheet'!$N$4,ItemNum,0),MATCH(H$1,Districts,0))*'Blend Sheet'!$N94)+(INDEX(ItemCosts,MATCH('Blend Sheet'!$O$4,ItemNum,0),MATCH(H$1,Districts,0))*'Blend Sheet'!$O94)+(INDEX(ItemCosts,MATCH('Blend Sheet'!$P$4,ItemNum,0),MATCH(H$1,Districts,0))*'Blend Sheet'!$P94)+(INDEX(ItemCosts,MATCH('Blend Sheet'!$Q$4,ItemNum,0),MATCH(H$1,Districts,0))*'Blend Sheet'!$Q94)+(INDEX(ItemCosts,MATCH('Blend Sheet'!$R$4,ItemNum,0),MATCH(H$1,Districts,0))*'Blend Sheet'!$R94)+(INDEX(ItemCosts,MATCH('Blend Sheet'!$S$4,ItemNum,0),MATCH(H$1,Districts,0))*'Blend Sheet'!$S94)+(INDEX(ItemCosts,MATCH('Blend Sheet'!$T$4,ItemNum,0),MATCH(H$1,Districts,0))*'Blend Sheet'!$T94)+(INDEX(ItemCosts,MATCH('Blend Sheet'!$U$4,ItemNum,0),MATCH(H$1,Districts,0))*'Blend Sheet'!$U94)+(INDEX(ItemCosts,MATCH('Blend Sheet'!$V$4,ItemNum,0),MATCH(H$1,Districts,0))*'Blend Sheet'!$V94)+(INDEX(ItemCosts,MATCH('Blend Sheet'!$W$4,ItemNum,0),MATCH(H$1,Districts,0))*'Blend Sheet'!$W94)+(INDEX(ItemCosts,MATCH('Blend Sheet'!$X$4,ItemNum,0),MATCH(H$1,Districts,0))*'Blend Sheet'!$X94)+(INDEX(ItemCosts,MATCH('Blend Sheet'!$Y$4,ItemNum,0),MATCH(H$1,Districts,0))*'Blend Sheet'!$Y94)+(INDEX(ItemCosts,MATCH('Blend Sheet'!$Z$4,ItemNum,0),MATCH(H$1,Districts,0))*'Blend Sheet'!$Z94)+(INDEX(ItemCosts,MATCH('Blend Sheet'!$AA$4,ItemNum,0),MATCH(H$1,Districts,0))*'Blend Sheet'!$AA94)+(INDEX(ItemCosts,MATCH('Blend Sheet'!$AB$4,ItemNum,0),MATCH(H$1,Districts,0))*'Blend Sheet'!$AB94)+(INDEX(ItemCosts,MATCH('Blend Sheet'!$AC$4,ItemNum,0),MATCH(H$1,Districts,0))*'Blend Sheet'!$AC94)+(INDEX(ItemCosts,MATCH('Blend Sheet'!$AD$4,ItemNum,0),MATCH(H$1,Districts,0))*'Blend Sheet'!$AD94)+(INDEX(ItemCosts,MATCH('Blend Sheet'!$AE$4,ItemNum,0),MATCH(H$1,Districts,0))*'Blend Sheet'!$AE94)+(INDEX(ItemCosts,MATCH('Blend Sheet'!$AF$4,ItemNum,0),MATCH(H$1,Districts,0))*'Blend Sheet'!$AF94)+(INDEX(ItemCosts,MATCH('Blend Sheet'!$AG$4,ItemNum,0),MATCH(H$1,Districts,0))*'Blend Sheet'!$AG94)+(INDEX(ItemCosts,MATCH('Blend Sheet'!$AH$4,ItemNum,0),MATCH(H$1,Districts,0))*'Blend Sheet'!$AH94)+(INDEX(ItemCosts,MATCH('Blend Sheet'!$AI$4,ItemNum,0),MATCH(H$1,Districts,0))*'Blend Sheet'!$AI94)+(INDEX(ItemCosts,MATCH('Blend Sheet'!$AJ$4,ItemNum,0),MATCH(H$1,Districts,0))*'Blend Sheet'!$AJ94)+(INDEX(ItemCosts,MATCH('Blend Sheet'!$AK$4,ItemNum,0),MATCH(H$1,Districts,0))*'Blend Sheet'!$AK94)+(INDEX(ItemCosts,MATCH('Blend Sheet'!$AL$4,ItemNum,0),MATCH(H$1,Districts,0))*'Blend Sheet'!$AL94)+(INDEX(ItemCosts,MATCH('Blend Sheet'!$AM$4,ItemNum,0),MATCH(H$1,Districts,0))*'Blend Sheet'!$AM94)+(INDEX(ItemCosts,MATCH('Blend Sheet'!$AN$4,ItemNum,0),MATCH(H$1,Districts,0))*'Blend Sheet'!$AN94)+(INDEX(ItemCosts,MATCH('Blend Sheet'!$AO$4,ItemNum,0),MATCH(H$1,Districts,0))*'Blend Sheet'!$AO94)+(INDEX(ItemCosts,MATCH('Blend Sheet'!$AP$4,ItemNum,0),MATCH(H$1,Districts,0))*'Blend Sheet'!$AP94)+(INDEX(ItemCosts,MATCH('Blend Sheet'!$AQ$4,ItemNum,0),MATCH(H$1,Districts,0))*'Blend Sheet'!$AQ94)+(INDEX(ItemCosts,MATCH('Blend Sheet'!$AR$4,ItemNum,0),MATCH(H$1,Districts,0))*'Blend Sheet'!$AR94)+(INDEX(ItemCosts,MATCH('Blend Sheet'!$AS$4,ItemNum,0),MATCH(H$1,Districts,0))*'Blend Sheet'!$AS94)</f>
        <v>#N/A</v>
      </c>
      <c r="I91" s="5" t="e">
        <f>(INDEX(ItemCosts,MATCH('Blend Sheet'!$C$4,ItemNum,0),MATCH(I$1,Districts,0))*'Blend Sheet'!$C94)+(INDEX(ItemCosts,MATCH('Blend Sheet'!$D$4,ItemNum,0),MATCH(I$1,Districts,0))*'Blend Sheet'!$D94)+(INDEX(ItemCosts,MATCH('Blend Sheet'!$E$4,ItemNum,0),MATCH(I$1,Districts,0))*'Blend Sheet'!$E94)+(INDEX(ItemCosts,MATCH('Blend Sheet'!$F$4,ItemNum,0),MATCH(I$1,Districts,0))*'Blend Sheet'!$F94)+(INDEX(ItemCosts,MATCH('Blend Sheet'!$G$4,ItemNum,0),MATCH(I$1,Districts,0))*'Blend Sheet'!$G94)+(INDEX(ItemCosts,MATCH('Blend Sheet'!$H$4,ItemNum,0),MATCH(I$1,Districts,0))*'Blend Sheet'!$H94)+(INDEX(ItemCosts,MATCH('Blend Sheet'!$I$4,ItemNum,0),MATCH(I$1,Districts,0))*'Blend Sheet'!$I94)+(INDEX(ItemCosts,MATCH('Blend Sheet'!$J$4,ItemNum,0),MATCH(I$1,Districts,0))*'Blend Sheet'!$J94)+(INDEX(ItemCosts,MATCH('Blend Sheet'!$K$4,ItemNum,0),MATCH(I$1,Districts,0))*'Blend Sheet'!$K94)+(INDEX(ItemCosts,MATCH('Blend Sheet'!$L$4,ItemNum,0),MATCH(I$1,Districts,0))*'Blend Sheet'!$L94)+(INDEX(ItemCosts,MATCH('Blend Sheet'!$M$4,ItemNum,0),MATCH(I$1,Districts,0))*'Blend Sheet'!$M94)+(INDEX(ItemCosts,MATCH('Blend Sheet'!$N$4,ItemNum,0),MATCH(I$1,Districts,0))*'Blend Sheet'!$N94)+(INDEX(ItemCosts,MATCH('Blend Sheet'!$O$4,ItemNum,0),MATCH(I$1,Districts,0))*'Blend Sheet'!$O94)+(INDEX(ItemCosts,MATCH('Blend Sheet'!$P$4,ItemNum,0),MATCH(I$1,Districts,0))*'Blend Sheet'!$P94)+(INDEX(ItemCosts,MATCH('Blend Sheet'!$Q$4,ItemNum,0),MATCH(I$1,Districts,0))*'Blend Sheet'!$Q94)+(INDEX(ItemCosts,MATCH('Blend Sheet'!$R$4,ItemNum,0),MATCH(I$1,Districts,0))*'Blend Sheet'!$R94)+(INDEX(ItemCosts,MATCH('Blend Sheet'!$S$4,ItemNum,0),MATCH(I$1,Districts,0))*'Blend Sheet'!$S94)+(INDEX(ItemCosts,MATCH('Blend Sheet'!$T$4,ItemNum,0),MATCH(I$1,Districts,0))*'Blend Sheet'!$T94)+(INDEX(ItemCosts,MATCH('Blend Sheet'!$U$4,ItemNum,0),MATCH(I$1,Districts,0))*'Blend Sheet'!$U94)+(INDEX(ItemCosts,MATCH('Blend Sheet'!$V$4,ItemNum,0),MATCH(I$1,Districts,0))*'Blend Sheet'!$V94)+(INDEX(ItemCosts,MATCH('Blend Sheet'!$W$4,ItemNum,0),MATCH(I$1,Districts,0))*'Blend Sheet'!$W94)+(INDEX(ItemCosts,MATCH('Blend Sheet'!$X$4,ItemNum,0),MATCH(I$1,Districts,0))*'Blend Sheet'!$X94)+(INDEX(ItemCosts,MATCH('Blend Sheet'!$Y$4,ItemNum,0),MATCH(I$1,Districts,0))*'Blend Sheet'!$Y94)+(INDEX(ItemCosts,MATCH('Blend Sheet'!$Z$4,ItemNum,0),MATCH(I$1,Districts,0))*'Blend Sheet'!$Z94)+(INDEX(ItemCosts,MATCH('Blend Sheet'!$AA$4,ItemNum,0),MATCH(I$1,Districts,0))*'Blend Sheet'!$AA94)+(INDEX(ItemCosts,MATCH('Blend Sheet'!$AB$4,ItemNum,0),MATCH(I$1,Districts,0))*'Blend Sheet'!$AB94)+(INDEX(ItemCosts,MATCH('Blend Sheet'!$AC$4,ItemNum,0),MATCH(I$1,Districts,0))*'Blend Sheet'!$AC94)+(INDEX(ItemCosts,MATCH('Blend Sheet'!$AD$4,ItemNum,0),MATCH(I$1,Districts,0))*'Blend Sheet'!$AD94)+(INDEX(ItemCosts,MATCH('Blend Sheet'!$AE$4,ItemNum,0),MATCH(I$1,Districts,0))*'Blend Sheet'!$AE94)+(INDEX(ItemCosts,MATCH('Blend Sheet'!$AF$4,ItemNum,0),MATCH(I$1,Districts,0))*'Blend Sheet'!$AF94)+(INDEX(ItemCosts,MATCH('Blend Sheet'!$AG$4,ItemNum,0),MATCH(I$1,Districts,0))*'Blend Sheet'!$AG94)+(INDEX(ItemCosts,MATCH('Blend Sheet'!$AH$4,ItemNum,0),MATCH(I$1,Districts,0))*'Blend Sheet'!$AH94)+(INDEX(ItemCosts,MATCH('Blend Sheet'!$AI$4,ItemNum,0),MATCH(I$1,Districts,0))*'Blend Sheet'!$AI94)+(INDEX(ItemCosts,MATCH('Blend Sheet'!$AJ$4,ItemNum,0),MATCH(I$1,Districts,0))*'Blend Sheet'!$AJ94)+(INDEX(ItemCosts,MATCH('Blend Sheet'!$AK$4,ItemNum,0),MATCH(I$1,Districts,0))*'Blend Sheet'!$AK94)+(INDEX(ItemCosts,MATCH('Blend Sheet'!$AL$4,ItemNum,0),MATCH(I$1,Districts,0))*'Blend Sheet'!$AL94)+(INDEX(ItemCosts,MATCH('Blend Sheet'!$AM$4,ItemNum,0),MATCH(I$1,Districts,0))*'Blend Sheet'!$AM94)+(INDEX(ItemCosts,MATCH('Blend Sheet'!$AN$4,ItemNum,0),MATCH(I$1,Districts,0))*'Blend Sheet'!$AN94)+(INDEX(ItemCosts,MATCH('Blend Sheet'!$AO$4,ItemNum,0),MATCH(I$1,Districts,0))*'Blend Sheet'!$AO94)+(INDEX(ItemCosts,MATCH('Blend Sheet'!$AP$4,ItemNum,0),MATCH(I$1,Districts,0))*'Blend Sheet'!$AP94)+(INDEX(ItemCosts,MATCH('Blend Sheet'!$AQ$4,ItemNum,0),MATCH(I$1,Districts,0))*'Blend Sheet'!$AQ94)+(INDEX(ItemCosts,MATCH('Blend Sheet'!$AR$4,ItemNum,0),MATCH(I$1,Districts,0))*'Blend Sheet'!$AR94)+(INDEX(ItemCosts,MATCH('Blend Sheet'!$AS$4,ItemNum,0),MATCH(I$1,Districts,0))*'Blend Sheet'!$AS94)</f>
        <v>#N/A</v>
      </c>
      <c r="J91" s="5" t="e">
        <f>(INDEX(ItemCosts,MATCH('Blend Sheet'!$C$4,ItemNum,0),MATCH(J$1,Districts,0))*'Blend Sheet'!$C94)+(INDEX(ItemCosts,MATCH('Blend Sheet'!$D$4,ItemNum,0),MATCH(J$1,Districts,0))*'Blend Sheet'!$D94)+(INDEX(ItemCosts,MATCH('Blend Sheet'!$E$4,ItemNum,0),MATCH(J$1,Districts,0))*'Blend Sheet'!$E94)+(INDEX(ItemCosts,MATCH('Blend Sheet'!$F$4,ItemNum,0),MATCH(J$1,Districts,0))*'Blend Sheet'!$F94)+(INDEX(ItemCosts,MATCH('Blend Sheet'!$G$4,ItemNum,0),MATCH(J$1,Districts,0))*'Blend Sheet'!$G94)+(INDEX(ItemCosts,MATCH('Blend Sheet'!$H$4,ItemNum,0),MATCH(J$1,Districts,0))*'Blend Sheet'!$H94)+(INDEX(ItemCosts,MATCH('Blend Sheet'!$I$4,ItemNum,0),MATCH(J$1,Districts,0))*'Blend Sheet'!$I94)+(INDEX(ItemCosts,MATCH('Blend Sheet'!$J$4,ItemNum,0),MATCH(J$1,Districts,0))*'Blend Sheet'!$J94)+(INDEX(ItemCosts,MATCH('Blend Sheet'!$K$4,ItemNum,0),MATCH(J$1,Districts,0))*'Blend Sheet'!$K94)+(INDEX(ItemCosts,MATCH('Blend Sheet'!$L$4,ItemNum,0),MATCH(J$1,Districts,0))*'Blend Sheet'!$L94)+(INDEX(ItemCosts,MATCH('Blend Sheet'!$M$4,ItemNum,0),MATCH(J$1,Districts,0))*'Blend Sheet'!$M94)+(INDEX(ItemCosts,MATCH('Blend Sheet'!$N$4,ItemNum,0),MATCH(J$1,Districts,0))*'Blend Sheet'!$N94)+(INDEX(ItemCosts,MATCH('Blend Sheet'!$O$4,ItemNum,0),MATCH(J$1,Districts,0))*'Blend Sheet'!$O94)+(INDEX(ItemCosts,MATCH('Blend Sheet'!$P$4,ItemNum,0),MATCH(J$1,Districts,0))*'Blend Sheet'!$P94)+(INDEX(ItemCosts,MATCH('Blend Sheet'!$Q$4,ItemNum,0),MATCH(J$1,Districts,0))*'Blend Sheet'!$Q94)+(INDEX(ItemCosts,MATCH('Blend Sheet'!$R$4,ItemNum,0),MATCH(J$1,Districts,0))*'Blend Sheet'!$R94)+(INDEX(ItemCosts,MATCH('Blend Sheet'!$S$4,ItemNum,0),MATCH(J$1,Districts,0))*'Blend Sheet'!$S94)+(INDEX(ItemCosts,MATCH('Blend Sheet'!$T$4,ItemNum,0),MATCH(J$1,Districts,0))*'Blend Sheet'!$T94)+(INDEX(ItemCosts,MATCH('Blend Sheet'!$U$4,ItemNum,0),MATCH(J$1,Districts,0))*'Blend Sheet'!$U94)+(INDEX(ItemCosts,MATCH('Blend Sheet'!$V$4,ItemNum,0),MATCH(J$1,Districts,0))*'Blend Sheet'!$V94)+(INDEX(ItemCosts,MATCH('Blend Sheet'!$W$4,ItemNum,0),MATCH(J$1,Districts,0))*'Blend Sheet'!$W94)+(INDEX(ItemCosts,MATCH('Blend Sheet'!$X$4,ItemNum,0),MATCH(J$1,Districts,0))*'Blend Sheet'!$X94)+(INDEX(ItemCosts,MATCH('Blend Sheet'!$Y$4,ItemNum,0),MATCH(J$1,Districts,0))*'Blend Sheet'!$Y94)+(INDEX(ItemCosts,MATCH('Blend Sheet'!$Z$4,ItemNum,0),MATCH(J$1,Districts,0))*'Blend Sheet'!$Z94)+(INDEX(ItemCosts,MATCH('Blend Sheet'!$AA$4,ItemNum,0),MATCH(J$1,Districts,0))*'Blend Sheet'!$AA94)+(INDEX(ItemCosts,MATCH('Blend Sheet'!$AB$4,ItemNum,0),MATCH(J$1,Districts,0))*'Blend Sheet'!$AB94)+(INDEX(ItemCosts,MATCH('Blend Sheet'!$AC$4,ItemNum,0),MATCH(J$1,Districts,0))*'Blend Sheet'!$AC94)+(INDEX(ItemCosts,MATCH('Blend Sheet'!$AD$4,ItemNum,0),MATCH(J$1,Districts,0))*'Blend Sheet'!$AD94)+(INDEX(ItemCosts,MATCH('Blend Sheet'!$AE$4,ItemNum,0),MATCH(J$1,Districts,0))*'Blend Sheet'!$AE94)+(INDEX(ItemCosts,MATCH('Blend Sheet'!$AF$4,ItemNum,0),MATCH(J$1,Districts,0))*'Blend Sheet'!$AF94)+(INDEX(ItemCosts,MATCH('Blend Sheet'!$AG$4,ItemNum,0),MATCH(J$1,Districts,0))*'Blend Sheet'!$AG94)+(INDEX(ItemCosts,MATCH('Blend Sheet'!$AH$4,ItemNum,0),MATCH(J$1,Districts,0))*'Blend Sheet'!$AH94)+(INDEX(ItemCosts,MATCH('Blend Sheet'!$AI$4,ItemNum,0),MATCH(J$1,Districts,0))*'Blend Sheet'!$AI94)+(INDEX(ItemCosts,MATCH('Blend Sheet'!$AJ$4,ItemNum,0),MATCH(J$1,Districts,0))*'Blend Sheet'!$AJ94)+(INDEX(ItemCosts,MATCH('Blend Sheet'!$AK$4,ItemNum,0),MATCH(J$1,Districts,0))*'Blend Sheet'!$AK94)+(INDEX(ItemCosts,MATCH('Blend Sheet'!$AL$4,ItemNum,0),MATCH(J$1,Districts,0))*'Blend Sheet'!$AL94)+(INDEX(ItemCosts,MATCH('Blend Sheet'!$AM$4,ItemNum,0),MATCH(J$1,Districts,0))*'Blend Sheet'!$AM94)+(INDEX(ItemCosts,MATCH('Blend Sheet'!$AN$4,ItemNum,0),MATCH(J$1,Districts,0))*'Blend Sheet'!$AN94)+(INDEX(ItemCosts,MATCH('Blend Sheet'!$AO$4,ItemNum,0),MATCH(J$1,Districts,0))*'Blend Sheet'!$AO94)+(INDEX(ItemCosts,MATCH('Blend Sheet'!$AP$4,ItemNum,0),MATCH(J$1,Districts,0))*'Blend Sheet'!$AP94)+(INDEX(ItemCosts,MATCH('Blend Sheet'!$AQ$4,ItemNum,0),MATCH(J$1,Districts,0))*'Blend Sheet'!$AQ94)+(INDEX(ItemCosts,MATCH('Blend Sheet'!$AR$4,ItemNum,0),MATCH(J$1,Districts,0))*'Blend Sheet'!$AR94)+(INDEX(ItemCosts,MATCH('Blend Sheet'!$AS$4,ItemNum,0),MATCH(J$1,Districts,0))*'Blend Sheet'!$AS94)</f>
        <v>#N/A</v>
      </c>
      <c r="K91" s="5" t="e">
        <f>(INDEX(ItemCosts,MATCH('Blend Sheet'!$C$4,ItemNum,0),MATCH(K$1,Districts,0))*'Blend Sheet'!$C94)+(INDEX(ItemCosts,MATCH('Blend Sheet'!$D$4,ItemNum,0),MATCH(K$1,Districts,0))*'Blend Sheet'!$D94)+(INDEX(ItemCosts,MATCH('Blend Sheet'!$E$4,ItemNum,0),MATCH(K$1,Districts,0))*'Blend Sheet'!$E94)+(INDEX(ItemCosts,MATCH('Blend Sheet'!$F$4,ItemNum,0),MATCH(K$1,Districts,0))*'Blend Sheet'!$F94)+(INDEX(ItemCosts,MATCH('Blend Sheet'!$G$4,ItemNum,0),MATCH(K$1,Districts,0))*'Blend Sheet'!$G94)+(INDEX(ItemCosts,MATCH('Blend Sheet'!$H$4,ItemNum,0),MATCH(K$1,Districts,0))*'Blend Sheet'!$H94)+(INDEX(ItemCosts,MATCH('Blend Sheet'!$I$4,ItemNum,0),MATCH(K$1,Districts,0))*'Blend Sheet'!$I94)+(INDEX(ItemCosts,MATCH('Blend Sheet'!$J$4,ItemNum,0),MATCH(K$1,Districts,0))*'Blend Sheet'!$J94)+(INDEX(ItemCosts,MATCH('Blend Sheet'!$K$4,ItemNum,0),MATCH(K$1,Districts,0))*'Blend Sheet'!$K94)+(INDEX(ItemCosts,MATCH('Blend Sheet'!$L$4,ItemNum,0),MATCH(K$1,Districts,0))*'Blend Sheet'!$L94)+(INDEX(ItemCosts,MATCH('Blend Sheet'!$M$4,ItemNum,0),MATCH(K$1,Districts,0))*'Blend Sheet'!$M94)+(INDEX(ItemCosts,MATCH('Blend Sheet'!$N$4,ItemNum,0),MATCH(K$1,Districts,0))*'Blend Sheet'!$N94)+(INDEX(ItemCosts,MATCH('Blend Sheet'!$O$4,ItemNum,0),MATCH(K$1,Districts,0))*'Blend Sheet'!$O94)+(INDEX(ItemCosts,MATCH('Blend Sheet'!$P$4,ItemNum,0),MATCH(K$1,Districts,0))*'Blend Sheet'!$P94)+(INDEX(ItemCosts,MATCH('Blend Sheet'!$Q$4,ItemNum,0),MATCH(K$1,Districts,0))*'Blend Sheet'!$Q94)+(INDEX(ItemCosts,MATCH('Blend Sheet'!$R$4,ItemNum,0),MATCH(K$1,Districts,0))*'Blend Sheet'!$R94)+(INDEX(ItemCosts,MATCH('Blend Sheet'!$S$4,ItemNum,0),MATCH(K$1,Districts,0))*'Blend Sheet'!$S94)+(INDEX(ItemCosts,MATCH('Blend Sheet'!$T$4,ItemNum,0),MATCH(K$1,Districts,0))*'Blend Sheet'!$T94)+(INDEX(ItemCosts,MATCH('Blend Sheet'!$U$4,ItemNum,0),MATCH(K$1,Districts,0))*'Blend Sheet'!$U94)+(INDEX(ItemCosts,MATCH('Blend Sheet'!$V$4,ItemNum,0),MATCH(K$1,Districts,0))*'Blend Sheet'!$V94)+(INDEX(ItemCosts,MATCH('Blend Sheet'!$W$4,ItemNum,0),MATCH(K$1,Districts,0))*'Blend Sheet'!$W94)+(INDEX(ItemCosts,MATCH('Blend Sheet'!$X$4,ItemNum,0),MATCH(K$1,Districts,0))*'Blend Sheet'!$X94)+(INDEX(ItemCosts,MATCH('Blend Sheet'!$Y$4,ItemNum,0),MATCH(K$1,Districts,0))*'Blend Sheet'!$Y94)+(INDEX(ItemCosts,MATCH('Blend Sheet'!$Z$4,ItemNum,0),MATCH(K$1,Districts,0))*'Blend Sheet'!$Z94)+(INDEX(ItemCosts,MATCH('Blend Sheet'!$AA$4,ItemNum,0),MATCH(K$1,Districts,0))*'Blend Sheet'!$AA94)+(INDEX(ItemCosts,MATCH('Blend Sheet'!$AB$4,ItemNum,0),MATCH(K$1,Districts,0))*'Blend Sheet'!$AB94)+(INDEX(ItemCosts,MATCH('Blend Sheet'!$AC$4,ItemNum,0),MATCH(K$1,Districts,0))*'Blend Sheet'!$AC94)+(INDEX(ItemCosts,MATCH('Blend Sheet'!$AD$4,ItemNum,0),MATCH(K$1,Districts,0))*'Blend Sheet'!$AD94)+(INDEX(ItemCosts,MATCH('Blend Sheet'!$AE$4,ItemNum,0),MATCH(K$1,Districts,0))*'Blend Sheet'!$AE94)+(INDEX(ItemCosts,MATCH('Blend Sheet'!$AF$4,ItemNum,0),MATCH(K$1,Districts,0))*'Blend Sheet'!$AF94)+(INDEX(ItemCosts,MATCH('Blend Sheet'!$AG$4,ItemNum,0),MATCH(K$1,Districts,0))*'Blend Sheet'!$AG94)+(INDEX(ItemCosts,MATCH('Blend Sheet'!$AH$4,ItemNum,0),MATCH(K$1,Districts,0))*'Blend Sheet'!$AH94)+(INDEX(ItemCosts,MATCH('Blend Sheet'!$AI$4,ItemNum,0),MATCH(K$1,Districts,0))*'Blend Sheet'!$AI94)+(INDEX(ItemCosts,MATCH('Blend Sheet'!$AJ$4,ItemNum,0),MATCH(K$1,Districts,0))*'Blend Sheet'!$AJ94)+(INDEX(ItemCosts,MATCH('Blend Sheet'!$AK$4,ItemNum,0),MATCH(K$1,Districts,0))*'Blend Sheet'!$AK94)+(INDEX(ItemCosts,MATCH('Blend Sheet'!$AL$4,ItemNum,0),MATCH(K$1,Districts,0))*'Blend Sheet'!$AL94)+(INDEX(ItemCosts,MATCH('Blend Sheet'!$AM$4,ItemNum,0),MATCH(K$1,Districts,0))*'Blend Sheet'!$AM94)+(INDEX(ItemCosts,MATCH('Blend Sheet'!$AN$4,ItemNum,0),MATCH(K$1,Districts,0))*'Blend Sheet'!$AN94)+(INDEX(ItemCosts,MATCH('Blend Sheet'!$AO$4,ItemNum,0),MATCH(K$1,Districts,0))*'Blend Sheet'!$AO94)+(INDEX(ItemCosts,MATCH('Blend Sheet'!$AP$4,ItemNum,0),MATCH(K$1,Districts,0))*'Blend Sheet'!$AP94)+(INDEX(ItemCosts,MATCH('Blend Sheet'!$AQ$4,ItemNum,0),MATCH(K$1,Districts,0))*'Blend Sheet'!$AQ94)+(INDEX(ItemCosts,MATCH('Blend Sheet'!$AR$4,ItemNum,0),MATCH(K$1,Districts,0))*'Blend Sheet'!$AR94)+(INDEX(ItemCosts,MATCH('Blend Sheet'!$AS$4,ItemNum,0),MATCH(K$1,Districts,0))*'Blend Sheet'!$AS94)</f>
        <v>#N/A</v>
      </c>
      <c r="L91" s="5" t="e">
        <f>(INDEX(ItemCosts,MATCH('Blend Sheet'!$C$4,ItemNum,0),MATCH(L$1,Districts,0))*'Blend Sheet'!$C94)+(INDEX(ItemCosts,MATCH('Blend Sheet'!$D$4,ItemNum,0),MATCH(L$1,Districts,0))*'Blend Sheet'!$D94)+(INDEX(ItemCosts,MATCH('Blend Sheet'!$E$4,ItemNum,0),MATCH(L$1,Districts,0))*'Blend Sheet'!$E94)+(INDEX(ItemCosts,MATCH('Blend Sheet'!$F$4,ItemNum,0),MATCH(L$1,Districts,0))*'Blend Sheet'!$F94)+(INDEX(ItemCosts,MATCH('Blend Sheet'!$G$4,ItemNum,0),MATCH(L$1,Districts,0))*'Blend Sheet'!$G94)+(INDEX(ItemCosts,MATCH('Blend Sheet'!$H$4,ItemNum,0),MATCH(L$1,Districts,0))*'Blend Sheet'!$H94)+(INDEX(ItemCosts,MATCH('Blend Sheet'!$I$4,ItemNum,0),MATCH(L$1,Districts,0))*'Blend Sheet'!$I94)+(INDEX(ItemCosts,MATCH('Blend Sheet'!$J$4,ItemNum,0),MATCH(L$1,Districts,0))*'Blend Sheet'!$J94)+(INDEX(ItemCosts,MATCH('Blend Sheet'!$K$4,ItemNum,0),MATCH(L$1,Districts,0))*'Blend Sheet'!$K94)+(INDEX(ItemCosts,MATCH('Blend Sheet'!$L$4,ItemNum,0),MATCH(L$1,Districts,0))*'Blend Sheet'!$L94)+(INDEX(ItemCosts,MATCH('Blend Sheet'!$M$4,ItemNum,0),MATCH(L$1,Districts,0))*'Blend Sheet'!$M94)+(INDEX(ItemCosts,MATCH('Blend Sheet'!$N$4,ItemNum,0),MATCH(L$1,Districts,0))*'Blend Sheet'!$N94)+(INDEX(ItemCosts,MATCH('Blend Sheet'!$O$4,ItemNum,0),MATCH(L$1,Districts,0))*'Blend Sheet'!$O94)+(INDEX(ItemCosts,MATCH('Blend Sheet'!$P$4,ItemNum,0),MATCH(L$1,Districts,0))*'Blend Sheet'!$P94)+(INDEX(ItemCosts,MATCH('Blend Sheet'!$Q$4,ItemNum,0),MATCH(L$1,Districts,0))*'Blend Sheet'!$Q94)+(INDEX(ItemCosts,MATCH('Blend Sheet'!$R$4,ItemNum,0),MATCH(L$1,Districts,0))*'Blend Sheet'!$R94)+(INDEX(ItemCosts,MATCH('Blend Sheet'!$S$4,ItemNum,0),MATCH(L$1,Districts,0))*'Blend Sheet'!$S94)+(INDEX(ItemCosts,MATCH('Blend Sheet'!$T$4,ItemNum,0),MATCH(L$1,Districts,0))*'Blend Sheet'!$T94)+(INDEX(ItemCosts,MATCH('Blend Sheet'!$U$4,ItemNum,0),MATCH(L$1,Districts,0))*'Blend Sheet'!$U94)+(INDEX(ItemCosts,MATCH('Blend Sheet'!$V$4,ItemNum,0),MATCH(L$1,Districts,0))*'Blend Sheet'!$V94)+(INDEX(ItemCosts,MATCH('Blend Sheet'!$W$4,ItemNum,0),MATCH(L$1,Districts,0))*'Blend Sheet'!$W94)+(INDEX(ItemCosts,MATCH('Blend Sheet'!$X$4,ItemNum,0),MATCH(L$1,Districts,0))*'Blend Sheet'!$X94)+(INDEX(ItemCosts,MATCH('Blend Sheet'!$Y$4,ItemNum,0),MATCH(L$1,Districts,0))*'Blend Sheet'!$Y94)+(INDEX(ItemCosts,MATCH('Blend Sheet'!$Z$4,ItemNum,0),MATCH(L$1,Districts,0))*'Blend Sheet'!$Z94)+(INDEX(ItemCosts,MATCH('Blend Sheet'!$AA$4,ItemNum,0),MATCH(L$1,Districts,0))*'Blend Sheet'!$AA94)+(INDEX(ItemCosts,MATCH('Blend Sheet'!$AB$4,ItemNum,0),MATCH(L$1,Districts,0))*'Blend Sheet'!$AB94)+(INDEX(ItemCosts,MATCH('Blend Sheet'!$AC$4,ItemNum,0),MATCH(L$1,Districts,0))*'Blend Sheet'!$AC94)+(INDEX(ItemCosts,MATCH('Blend Sheet'!$AD$4,ItemNum,0),MATCH(L$1,Districts,0))*'Blend Sheet'!$AD94)+(INDEX(ItemCosts,MATCH('Blend Sheet'!$AE$4,ItemNum,0),MATCH(L$1,Districts,0))*'Blend Sheet'!$AE94)+(INDEX(ItemCosts,MATCH('Blend Sheet'!$AF$4,ItemNum,0),MATCH(L$1,Districts,0))*'Blend Sheet'!$AF94)+(INDEX(ItemCosts,MATCH('Blend Sheet'!$AG$4,ItemNum,0),MATCH(L$1,Districts,0))*'Blend Sheet'!$AG94)+(INDEX(ItemCosts,MATCH('Blend Sheet'!$AH$4,ItemNum,0),MATCH(L$1,Districts,0))*'Blend Sheet'!$AH94)+(INDEX(ItemCosts,MATCH('Blend Sheet'!$AI$4,ItemNum,0),MATCH(L$1,Districts,0))*'Blend Sheet'!$AI94)+(INDEX(ItemCosts,MATCH('Blend Sheet'!$AJ$4,ItemNum,0),MATCH(L$1,Districts,0))*'Blend Sheet'!$AJ94)+(INDEX(ItemCosts,MATCH('Blend Sheet'!$AK$4,ItemNum,0),MATCH(L$1,Districts,0))*'Blend Sheet'!$AK94)+(INDEX(ItemCosts,MATCH('Blend Sheet'!$AL$4,ItemNum,0),MATCH(L$1,Districts,0))*'Blend Sheet'!$AL94)+(INDEX(ItemCosts,MATCH('Blend Sheet'!$AM$4,ItemNum,0),MATCH(L$1,Districts,0))*'Blend Sheet'!$AM94)+(INDEX(ItemCosts,MATCH('Blend Sheet'!$AN$4,ItemNum,0),MATCH(L$1,Districts,0))*'Blend Sheet'!$AN94)+(INDEX(ItemCosts,MATCH('Blend Sheet'!$AO$4,ItemNum,0),MATCH(L$1,Districts,0))*'Blend Sheet'!$AO94)+(INDEX(ItemCosts,MATCH('Blend Sheet'!$AP$4,ItemNum,0),MATCH(L$1,Districts,0))*'Blend Sheet'!$AP94)+(INDEX(ItemCosts,MATCH('Blend Sheet'!$AQ$4,ItemNum,0),MATCH(L$1,Districts,0))*'Blend Sheet'!$AQ94)+(INDEX(ItemCosts,MATCH('Blend Sheet'!$AR$4,ItemNum,0),MATCH(L$1,Districts,0))*'Blend Sheet'!$AR94)+(INDEX(ItemCosts,MATCH('Blend Sheet'!$AS$4,ItemNum,0),MATCH(L$1,Districts,0))*'Blend Sheet'!$AS94)</f>
        <v>#N/A</v>
      </c>
      <c r="M91" s="191"/>
      <c r="N91" s="34" t="e">
        <f>D91/'Blend Sheet'!$BA94</f>
        <v>#N/A</v>
      </c>
      <c r="O91" s="34" t="e">
        <f>E91/'Blend Sheet'!$BA94</f>
        <v>#N/A</v>
      </c>
      <c r="P91" s="34" t="e">
        <f>G91/'Blend Sheet'!$BA94</f>
        <v>#N/A</v>
      </c>
      <c r="Q91" s="34" t="e">
        <f>H91/'Blend Sheet'!$BA94</f>
        <v>#N/A</v>
      </c>
      <c r="R91" s="34" t="e">
        <f>I91/'Blend Sheet'!$BA94</f>
        <v>#N/A</v>
      </c>
      <c r="S91" s="34" t="e">
        <f>J91/'Blend Sheet'!$BA94</f>
        <v>#N/A</v>
      </c>
      <c r="T91" s="34" t="e">
        <f>K91/'Blend Sheet'!$BA94</f>
        <v>#N/A</v>
      </c>
      <c r="U91" s="34" t="e">
        <f>L91/'Blend Sheet'!$BA94</f>
        <v>#N/A</v>
      </c>
    </row>
    <row r="92" spans="1:21" x14ac:dyDescent="0.25">
      <c r="A92" t="str">
        <f>'Blend Sheet'!A95</f>
        <v>ThixLite HT (SK) NOT SUPPORTED</v>
      </c>
      <c r="B92" s="5" t="e">
        <f>(INDEX(ItemCosts,MATCH('Blend Sheet'!$C$4,ItemNum,0),MATCH(B$1,Districts,0))*'Blend Sheet'!$C95)+(INDEX(ItemCosts,MATCH('Blend Sheet'!$D$4,ItemNum,0),MATCH(B$1,Districts,0))*'Blend Sheet'!$D95)+(INDEX(ItemCosts,MATCH('Blend Sheet'!$E$4,ItemNum,0),MATCH(B$1,Districts,0))*'Blend Sheet'!$E95)+(INDEX(ItemCosts,MATCH('Blend Sheet'!$F$4,ItemNum,0),MATCH(B$1,Districts,0))*'Blend Sheet'!$F95)+(INDEX(ItemCosts,MATCH('Blend Sheet'!$G$4,ItemNum,0),MATCH(B$1,Districts,0))*'Blend Sheet'!$G95)+(INDEX(ItemCosts,MATCH('Blend Sheet'!$H$4,ItemNum,0),MATCH(B$1,Districts,0))*'Blend Sheet'!$H95)+(INDEX(ItemCosts,MATCH('Blend Sheet'!$I$4,ItemNum,0),MATCH(B$1,Districts,0))*'Blend Sheet'!$I95)+(INDEX(ItemCosts,MATCH('Blend Sheet'!$J$4,ItemNum,0),MATCH(B$1,Districts,0))*'Blend Sheet'!$J95)+(INDEX(ItemCosts,MATCH('Blend Sheet'!$K$4,ItemNum,0),MATCH(B$1,Districts,0))*'Blend Sheet'!$K95)+(INDEX(ItemCosts,MATCH('Blend Sheet'!$L$4,ItemNum,0),MATCH(B$1,Districts,0))*'Blend Sheet'!$L95)+(INDEX(ItemCosts,MATCH('Blend Sheet'!$M$4,ItemNum,0),MATCH(B$1,Districts,0))*'Blend Sheet'!$M95)+(INDEX(ItemCosts,MATCH('Blend Sheet'!$N$4,ItemNum,0),MATCH(B$1,Districts,0))*'Blend Sheet'!$N95)+(INDEX(ItemCosts,MATCH('Blend Sheet'!$O$4,ItemNum,0),MATCH(B$1,Districts,0))*'Blend Sheet'!$O95)+(INDEX(ItemCosts,MATCH('Blend Sheet'!$P$4,ItemNum,0),MATCH(B$1,Districts,0))*'Blend Sheet'!$P95)+(INDEX(ItemCosts,MATCH('Blend Sheet'!$Q$4,ItemNum,0),MATCH(B$1,Districts,0))*'Blend Sheet'!$Q95)+(INDEX(ItemCosts,MATCH('Blend Sheet'!$R$4,ItemNum,0),MATCH(B$1,Districts,0))*'Blend Sheet'!$R95)+(INDEX(ItemCosts,MATCH('Blend Sheet'!$S$4,ItemNum,0),MATCH(B$1,Districts,0))*'Blend Sheet'!$S95)+(INDEX(ItemCosts,MATCH('Blend Sheet'!$T$4,ItemNum,0),MATCH(B$1,Districts,0))*'Blend Sheet'!$T95)+(INDEX(ItemCosts,MATCH('Blend Sheet'!$U$4,ItemNum,0),MATCH(B$1,Districts,0))*'Blend Sheet'!$U95)+(INDEX(ItemCosts,MATCH('Blend Sheet'!$V$4,ItemNum,0),MATCH(B$1,Districts,0))*'Blend Sheet'!$V95)+(INDEX(ItemCosts,MATCH('Blend Sheet'!$W$4,ItemNum,0),MATCH(B$1,Districts,0))*'Blend Sheet'!$W95)+(INDEX(ItemCosts,MATCH('Blend Sheet'!$X$4,ItemNum,0),MATCH(B$1,Districts,0))*'Blend Sheet'!$X95)+(INDEX(ItemCosts,MATCH('Blend Sheet'!$Y$4,ItemNum,0),MATCH(B$1,Districts,0))*'Blend Sheet'!$Y95)+(INDEX(ItemCosts,MATCH('Blend Sheet'!$Z$4,ItemNum,0),MATCH(B$1,Districts,0))*'Blend Sheet'!$Z95)+(INDEX(ItemCosts,MATCH('Blend Sheet'!$AA$4,ItemNum,0),MATCH(B$1,Districts,0))*'Blend Sheet'!$AA95)+(INDEX(ItemCosts,MATCH('Blend Sheet'!$AB$4,ItemNum,0),MATCH(B$1,Districts,0))*'Blend Sheet'!$AB95)+(INDEX(ItemCosts,MATCH('Blend Sheet'!$AC$4,ItemNum,0),MATCH(B$1,Districts,0))*'Blend Sheet'!$AC95)+(INDEX(ItemCosts,MATCH('Blend Sheet'!$AD$4,ItemNum,0),MATCH(B$1,Districts,0))*'Blend Sheet'!$AD95)+(INDEX(ItemCosts,MATCH('Blend Sheet'!$AE$4,ItemNum,0),MATCH(B$1,Districts,0))*'Blend Sheet'!$AE95)+(INDEX(ItemCosts,MATCH('Blend Sheet'!$AF$4,ItemNum,0),MATCH(B$1,Districts,0))*'Blend Sheet'!$AF95)+(INDEX(ItemCosts,MATCH('Blend Sheet'!$AG$4,ItemNum,0),MATCH(B$1,Districts,0))*'Blend Sheet'!$AG95)+(INDEX(ItemCosts,MATCH('Blend Sheet'!$AH$4,ItemNum,0),MATCH(B$1,Districts,0))*'Blend Sheet'!$AH95)+(INDEX(ItemCosts,MATCH('Blend Sheet'!$AI$4,ItemNum,0),MATCH(B$1,Districts,0))*'Blend Sheet'!$AI95)+(INDEX(ItemCosts,MATCH('Blend Sheet'!$AJ$4,ItemNum,0),MATCH(B$1,Districts,0))*'Blend Sheet'!$AJ95)+(INDEX(ItemCosts,MATCH('Blend Sheet'!$AK$4,ItemNum,0),MATCH(B$1,Districts,0))*'Blend Sheet'!$AK95)+(INDEX(ItemCosts,MATCH('Blend Sheet'!$AL$4,ItemNum,0),MATCH(B$1,Districts,0))*'Blend Sheet'!$AL95)+(INDEX(ItemCosts,MATCH('Blend Sheet'!$AM$4,ItemNum,0),MATCH(B$1,Districts,0))*'Blend Sheet'!$AM95)+(INDEX(ItemCosts,MATCH('Blend Sheet'!$AN$4,ItemNum,0),MATCH(B$1,Districts,0))*'Blend Sheet'!$AN95)+(INDEX(ItemCosts,MATCH('Blend Sheet'!$AO$4,ItemNum,0),MATCH(B$1,Districts,0))*'Blend Sheet'!$AO95)+(INDEX(ItemCosts,MATCH('Blend Sheet'!$AP$4,ItemNum,0),MATCH(B$1,Districts,0))*'Blend Sheet'!$AP95)+(INDEX(ItemCosts,MATCH('Blend Sheet'!$AQ$4,ItemNum,0),MATCH(B$1,Districts,0))*'Blend Sheet'!$AQ95)+(INDEX(ItemCosts,MATCH('Blend Sheet'!$AR$4,ItemNum,0),MATCH(B$1,Districts,0))*'Blend Sheet'!$AR95)+(INDEX(ItemCosts,MATCH('Blend Sheet'!$AS$4,ItemNum,0),MATCH(B$1,Districts,0))*'Blend Sheet'!$AS95)</f>
        <v>#N/A</v>
      </c>
      <c r="C92" s="5" t="e">
        <f>(INDEX(ItemCosts,MATCH('Blend Sheet'!$C$4,ItemNum,0),MATCH(C$1,Districts,0))*'Blend Sheet'!$C95)+(INDEX(ItemCosts,MATCH('Blend Sheet'!$D$4,ItemNum,0),MATCH(C$1,Districts,0))*'Blend Sheet'!$D95)+(INDEX(ItemCosts,MATCH('Blend Sheet'!$E$4,ItemNum,0),MATCH(C$1,Districts,0))*'Blend Sheet'!$E95)+(INDEX(ItemCosts,MATCH('Blend Sheet'!$F$4,ItemNum,0),MATCH(C$1,Districts,0))*'Blend Sheet'!$F95)+(INDEX(ItemCosts,MATCH('Blend Sheet'!$G$4,ItemNum,0),MATCH(C$1,Districts,0))*'Blend Sheet'!$G95)+(INDEX(ItemCosts,MATCH('Blend Sheet'!$H$4,ItemNum,0),MATCH(C$1,Districts,0))*'Blend Sheet'!$H95)+(INDEX(ItemCosts,MATCH('Blend Sheet'!$I$4,ItemNum,0),MATCH(C$1,Districts,0))*'Blend Sheet'!$I95)+(INDEX(ItemCosts,MATCH('Blend Sheet'!$J$4,ItemNum,0),MATCH(C$1,Districts,0))*'Blend Sheet'!$J95)+(INDEX(ItemCosts,MATCH('Blend Sheet'!$K$4,ItemNum,0),MATCH(C$1,Districts,0))*'Blend Sheet'!$K95)+(INDEX(ItemCosts,MATCH('Blend Sheet'!$L$4,ItemNum,0),MATCH(C$1,Districts,0))*'Blend Sheet'!$L95)+(INDEX(ItemCosts,MATCH('Blend Sheet'!$M$4,ItemNum,0),MATCH(C$1,Districts,0))*'Blend Sheet'!$M95)+(INDEX(ItemCosts,MATCH('Blend Sheet'!$N$4,ItemNum,0),MATCH(C$1,Districts,0))*'Blend Sheet'!$N95)+(INDEX(ItemCosts,MATCH('Blend Sheet'!$O$4,ItemNum,0),MATCH(C$1,Districts,0))*'Blend Sheet'!$O95)+(INDEX(ItemCosts,MATCH('Blend Sheet'!$P$4,ItemNum,0),MATCH(C$1,Districts,0))*'Blend Sheet'!$P95)+(INDEX(ItemCosts,MATCH('Blend Sheet'!$Q$4,ItemNum,0),MATCH(C$1,Districts,0))*'Blend Sheet'!$Q95)+(INDEX(ItemCosts,MATCH('Blend Sheet'!$R$4,ItemNum,0),MATCH(C$1,Districts,0))*'Blend Sheet'!$R95)+(INDEX(ItemCosts,MATCH('Blend Sheet'!$S$4,ItemNum,0),MATCH(C$1,Districts,0))*'Blend Sheet'!$S95)+(INDEX(ItemCosts,MATCH('Blend Sheet'!$T$4,ItemNum,0),MATCH(C$1,Districts,0))*'Blend Sheet'!$T95)+(INDEX(ItemCosts,MATCH('Blend Sheet'!$U$4,ItemNum,0),MATCH(C$1,Districts,0))*'Blend Sheet'!$U95)+(INDEX(ItemCosts,MATCH('Blend Sheet'!$V$4,ItemNum,0),MATCH(C$1,Districts,0))*'Blend Sheet'!$V95)+(INDEX(ItemCosts,MATCH('Blend Sheet'!$W$4,ItemNum,0),MATCH(C$1,Districts,0))*'Blend Sheet'!$W95)+(INDEX(ItemCosts,MATCH('Blend Sheet'!$X$4,ItemNum,0),MATCH(C$1,Districts,0))*'Blend Sheet'!$X95)+(INDEX(ItemCosts,MATCH('Blend Sheet'!$Y$4,ItemNum,0),MATCH(C$1,Districts,0))*'Blend Sheet'!$Y95)+(INDEX(ItemCosts,MATCH('Blend Sheet'!$Z$4,ItemNum,0),MATCH(C$1,Districts,0))*'Blend Sheet'!$Z95)+(INDEX(ItemCosts,MATCH('Blend Sheet'!$AA$4,ItemNum,0),MATCH(C$1,Districts,0))*'Blend Sheet'!$AA95)+(INDEX(ItemCosts,MATCH('Blend Sheet'!$AB$4,ItemNum,0),MATCH(C$1,Districts,0))*'Blend Sheet'!$AB95)+(INDEX(ItemCosts,MATCH('Blend Sheet'!$AC$4,ItemNum,0),MATCH(C$1,Districts,0))*'Blend Sheet'!$AC95)+(INDEX(ItemCosts,MATCH('Blend Sheet'!$AD$4,ItemNum,0),MATCH(C$1,Districts,0))*'Blend Sheet'!$AD95)+(INDEX(ItemCosts,MATCH('Blend Sheet'!$AE$4,ItemNum,0),MATCH(C$1,Districts,0))*'Blend Sheet'!$AE95)+(INDEX(ItemCosts,MATCH('Blend Sheet'!$AF$4,ItemNum,0),MATCH(C$1,Districts,0))*'Blend Sheet'!$AF95)+(INDEX(ItemCosts,MATCH('Blend Sheet'!$AG$4,ItemNum,0),MATCH(C$1,Districts,0))*'Blend Sheet'!$AG95)+(INDEX(ItemCosts,MATCH('Blend Sheet'!$AH$4,ItemNum,0),MATCH(C$1,Districts,0))*'Blend Sheet'!$AH95)+(INDEX(ItemCosts,MATCH('Blend Sheet'!$AI$4,ItemNum,0),MATCH(C$1,Districts,0))*'Blend Sheet'!$AI95)+(INDEX(ItemCosts,MATCH('Blend Sheet'!$AJ$4,ItemNum,0),MATCH(C$1,Districts,0))*'Blend Sheet'!$AJ95)+(INDEX(ItemCosts,MATCH('Blend Sheet'!$AK$4,ItemNum,0),MATCH(C$1,Districts,0))*'Blend Sheet'!$AK95)+(INDEX(ItemCosts,MATCH('Blend Sheet'!$AL$4,ItemNum,0),MATCH(C$1,Districts,0))*'Blend Sheet'!$AL95)+(INDEX(ItemCosts,MATCH('Blend Sheet'!$AM$4,ItemNum,0),MATCH(C$1,Districts,0))*'Blend Sheet'!$AM95)+(INDEX(ItemCosts,MATCH('Blend Sheet'!$AN$4,ItemNum,0),MATCH(C$1,Districts,0))*'Blend Sheet'!$AN95)+(INDEX(ItemCosts,MATCH('Blend Sheet'!$AO$4,ItemNum,0),MATCH(C$1,Districts,0))*'Blend Sheet'!$AO95)+(INDEX(ItemCosts,MATCH('Blend Sheet'!$AP$4,ItemNum,0),MATCH(C$1,Districts,0))*'Blend Sheet'!$AP95)+(INDEX(ItemCosts,MATCH('Blend Sheet'!$AQ$4,ItemNum,0),MATCH(C$1,Districts,0))*'Blend Sheet'!$AQ95)+(INDEX(ItemCosts,MATCH('Blend Sheet'!$AR$4,ItemNum,0),MATCH(C$1,Districts,0))*'Blend Sheet'!$AR95)+(INDEX(ItemCosts,MATCH('Blend Sheet'!$AS$4,ItemNum,0),MATCH(C$1,Districts,0))*'Blend Sheet'!$AS95)</f>
        <v>#N/A</v>
      </c>
      <c r="D92" s="5" t="e">
        <f>(INDEX(ItemCosts,MATCH('Blend Sheet'!$C$4,ItemNum,0),MATCH(D$1,Districts,0))*'Blend Sheet'!$C95)+(INDEX(ItemCosts,MATCH('Blend Sheet'!$D$4,ItemNum,0),MATCH(D$1,Districts,0))*'Blend Sheet'!$D95)+(INDEX(ItemCosts,MATCH('Blend Sheet'!$E$4,ItemNum,0),MATCH(D$1,Districts,0))*'Blend Sheet'!$E95)+(INDEX(ItemCosts,MATCH('Blend Sheet'!$F$4,ItemNum,0),MATCH(D$1,Districts,0))*'Blend Sheet'!$F95)+(INDEX(ItemCosts,MATCH('Blend Sheet'!$G$4,ItemNum,0),MATCH(D$1,Districts,0))*'Blend Sheet'!$G95)+(INDEX(ItemCosts,MATCH('Blend Sheet'!$H$4,ItemNum,0),MATCH(D$1,Districts,0))*'Blend Sheet'!$H95)+(INDEX(ItemCosts,MATCH('Blend Sheet'!$I$4,ItemNum,0),MATCH(D$1,Districts,0))*'Blend Sheet'!$I95)+(INDEX(ItemCosts,MATCH('Blend Sheet'!$J$4,ItemNum,0),MATCH(D$1,Districts,0))*'Blend Sheet'!$J95)+(INDEX(ItemCosts,MATCH('Blend Sheet'!$K$4,ItemNum,0),MATCH(D$1,Districts,0))*'Blend Sheet'!$K95)+(INDEX(ItemCosts,MATCH('Blend Sheet'!$L$4,ItemNum,0),MATCH(D$1,Districts,0))*'Blend Sheet'!$L95)+(INDEX(ItemCosts,MATCH('Blend Sheet'!$M$4,ItemNum,0),MATCH(D$1,Districts,0))*'Blend Sheet'!$M95)+(INDEX(ItemCosts,MATCH('Blend Sheet'!$N$4,ItemNum,0),MATCH(D$1,Districts,0))*'Blend Sheet'!$N95)+(INDEX(ItemCosts,MATCH('Blend Sheet'!$O$4,ItemNum,0),MATCH(D$1,Districts,0))*'Blend Sheet'!$O95)+(INDEX(ItemCosts,MATCH('Blend Sheet'!$P$4,ItemNum,0),MATCH(D$1,Districts,0))*'Blend Sheet'!$P95)+(INDEX(ItemCosts,MATCH('Blend Sheet'!$Q$4,ItemNum,0),MATCH(D$1,Districts,0))*'Blend Sheet'!$Q95)+(INDEX(ItemCosts,MATCH('Blend Sheet'!$R$4,ItemNum,0),MATCH(D$1,Districts,0))*'Blend Sheet'!$R95)+(INDEX(ItemCosts,MATCH('Blend Sheet'!$S$4,ItemNum,0),MATCH(D$1,Districts,0))*'Blend Sheet'!$S95)+(INDEX(ItemCosts,MATCH('Blend Sheet'!$T$4,ItemNum,0),MATCH(D$1,Districts,0))*'Blend Sheet'!$T95)+(INDEX(ItemCosts,MATCH('Blend Sheet'!$U$4,ItemNum,0),MATCH(D$1,Districts,0))*'Blend Sheet'!$U95)+(INDEX(ItemCosts,MATCH('Blend Sheet'!$V$4,ItemNum,0),MATCH(D$1,Districts,0))*'Blend Sheet'!$V95)+(INDEX(ItemCosts,MATCH('Blend Sheet'!$W$4,ItemNum,0),MATCH(D$1,Districts,0))*'Blend Sheet'!$W95)+(INDEX(ItemCosts,MATCH('Blend Sheet'!$X$4,ItemNum,0),MATCH(D$1,Districts,0))*'Blend Sheet'!$X95)+(INDEX(ItemCosts,MATCH('Blend Sheet'!$Y$4,ItemNum,0),MATCH(D$1,Districts,0))*'Blend Sheet'!$Y95)+(INDEX(ItemCosts,MATCH('Blend Sheet'!$Z$4,ItemNum,0),MATCH(D$1,Districts,0))*'Blend Sheet'!$Z95)+(INDEX(ItemCosts,MATCH('Blend Sheet'!$AA$4,ItemNum,0),MATCH(D$1,Districts,0))*'Blend Sheet'!$AA95)+(INDEX(ItemCosts,MATCH('Blend Sheet'!$AB$4,ItemNum,0),MATCH(D$1,Districts,0))*'Blend Sheet'!$AB95)+(INDEX(ItemCosts,MATCH('Blend Sheet'!$AC$4,ItemNum,0),MATCH(D$1,Districts,0))*'Blend Sheet'!$AC95)+(INDEX(ItemCosts,MATCH('Blend Sheet'!$AD$4,ItemNum,0),MATCH(D$1,Districts,0))*'Blend Sheet'!$AD95)+(INDEX(ItemCosts,MATCH('Blend Sheet'!$AE$4,ItemNum,0),MATCH(D$1,Districts,0))*'Blend Sheet'!$AE95)+(INDEX(ItemCosts,MATCH('Blend Sheet'!$AF$4,ItemNum,0),MATCH(D$1,Districts,0))*'Blend Sheet'!$AF95)+(INDEX(ItemCosts,MATCH('Blend Sheet'!$AG$4,ItemNum,0),MATCH(D$1,Districts,0))*'Blend Sheet'!$AG95)+(INDEX(ItemCosts,MATCH('Blend Sheet'!$AH$4,ItemNum,0),MATCH(D$1,Districts,0))*'Blend Sheet'!$AH95)+(INDEX(ItemCosts,MATCH('Blend Sheet'!$AI$4,ItemNum,0),MATCH(D$1,Districts,0))*'Blend Sheet'!$AI95)+(INDEX(ItemCosts,MATCH('Blend Sheet'!$AJ$4,ItemNum,0),MATCH(D$1,Districts,0))*'Blend Sheet'!$AJ95)+(INDEX(ItemCosts,MATCH('Blend Sheet'!$AK$4,ItemNum,0),MATCH(D$1,Districts,0))*'Blend Sheet'!$AK95)+(INDEX(ItemCosts,MATCH('Blend Sheet'!$AL$4,ItemNum,0),MATCH(D$1,Districts,0))*'Blend Sheet'!$AL95)+(INDEX(ItemCosts,MATCH('Blend Sheet'!$AM$4,ItemNum,0),MATCH(D$1,Districts,0))*'Blend Sheet'!$AM95)+(INDEX(ItemCosts,MATCH('Blend Sheet'!$AN$4,ItemNum,0),MATCH(D$1,Districts,0))*'Blend Sheet'!$AN95)+(INDEX(ItemCosts,MATCH('Blend Sheet'!$AO$4,ItemNum,0),MATCH(D$1,Districts,0))*'Blend Sheet'!$AO95)+(INDEX(ItemCosts,MATCH('Blend Sheet'!$AP$4,ItemNum,0),MATCH(D$1,Districts,0))*'Blend Sheet'!$AP95)+(INDEX(ItemCosts,MATCH('Blend Sheet'!$AQ$4,ItemNum,0),MATCH(D$1,Districts,0))*'Blend Sheet'!$AQ95)+(INDEX(ItemCosts,MATCH('Blend Sheet'!$AR$4,ItemNum,0),MATCH(D$1,Districts,0))*'Blend Sheet'!$AR95)+(INDEX(ItemCosts,MATCH('Blend Sheet'!$AS$4,ItemNum,0),MATCH(D$1,Districts,0))*'Blend Sheet'!$AS95)</f>
        <v>#N/A</v>
      </c>
      <c r="E92" s="5" t="e">
        <f>(INDEX(ItemCosts,MATCH('Blend Sheet'!$C$4,ItemNum,0),MATCH(E$1,Districts,0))*'Blend Sheet'!$C95)+(INDEX(ItemCosts,MATCH('Blend Sheet'!$D$4,ItemNum,0),MATCH(E$1,Districts,0))*'Blend Sheet'!$D95)+(INDEX(ItemCosts,MATCH('Blend Sheet'!$E$4,ItemNum,0),MATCH(E$1,Districts,0))*'Blend Sheet'!$E95)+(INDEX(ItemCosts,MATCH('Blend Sheet'!$F$4,ItemNum,0),MATCH(E$1,Districts,0))*'Blend Sheet'!$F95)+(INDEX(ItemCosts,MATCH('Blend Sheet'!$G$4,ItemNum,0),MATCH(E$1,Districts,0))*'Blend Sheet'!$G95)+(INDEX(ItemCosts,MATCH('Blend Sheet'!$H$4,ItemNum,0),MATCH(E$1,Districts,0))*'Blend Sheet'!$H95)+(INDEX(ItemCosts,MATCH('Blend Sheet'!$I$4,ItemNum,0),MATCH(E$1,Districts,0))*'Blend Sheet'!$I95)+(INDEX(ItemCosts,MATCH('Blend Sheet'!$J$4,ItemNum,0),MATCH(E$1,Districts,0))*'Blend Sheet'!$J95)+(INDEX(ItemCosts,MATCH('Blend Sheet'!$K$4,ItemNum,0),MATCH(E$1,Districts,0))*'Blend Sheet'!$K95)+(INDEX(ItemCosts,MATCH('Blend Sheet'!$L$4,ItemNum,0),MATCH(E$1,Districts,0))*'Blend Sheet'!$L95)+(INDEX(ItemCosts,MATCH('Blend Sheet'!$M$4,ItemNum,0),MATCH(E$1,Districts,0))*'Blend Sheet'!$M95)+(INDEX(ItemCosts,MATCH('Blend Sheet'!$N$4,ItemNum,0),MATCH(E$1,Districts,0))*'Blend Sheet'!$N95)+(INDEX(ItemCosts,MATCH('Blend Sheet'!$O$4,ItemNum,0),MATCH(E$1,Districts,0))*'Blend Sheet'!$O95)+(INDEX(ItemCosts,MATCH('Blend Sheet'!$P$4,ItemNum,0),MATCH(E$1,Districts,0))*'Blend Sheet'!$P95)+(INDEX(ItemCosts,MATCH('Blend Sheet'!$Q$4,ItemNum,0),MATCH(E$1,Districts,0))*'Blend Sheet'!$Q95)+(INDEX(ItemCosts,MATCH('Blend Sheet'!$R$4,ItemNum,0),MATCH(E$1,Districts,0))*'Blend Sheet'!$R95)+(INDEX(ItemCosts,MATCH('Blend Sheet'!$S$4,ItemNum,0),MATCH(E$1,Districts,0))*'Blend Sheet'!$S95)+(INDEX(ItemCosts,MATCH('Blend Sheet'!$T$4,ItemNum,0),MATCH(E$1,Districts,0))*'Blend Sheet'!$T95)+(INDEX(ItemCosts,MATCH('Blend Sheet'!$U$4,ItemNum,0),MATCH(E$1,Districts,0))*'Blend Sheet'!$U95)+(INDEX(ItemCosts,MATCH('Blend Sheet'!$V$4,ItemNum,0),MATCH(E$1,Districts,0))*'Blend Sheet'!$V95)+(INDEX(ItemCosts,MATCH('Blend Sheet'!$W$4,ItemNum,0),MATCH(E$1,Districts,0))*'Blend Sheet'!$W95)+(INDEX(ItemCosts,MATCH('Blend Sheet'!$X$4,ItemNum,0),MATCH(E$1,Districts,0))*'Blend Sheet'!$X95)+(INDEX(ItemCosts,MATCH('Blend Sheet'!$Y$4,ItemNum,0),MATCH(E$1,Districts,0))*'Blend Sheet'!$Y95)+(INDEX(ItemCosts,MATCH('Blend Sheet'!$Z$4,ItemNum,0),MATCH(E$1,Districts,0))*'Blend Sheet'!$Z95)+(INDEX(ItemCosts,MATCH('Blend Sheet'!$AA$4,ItemNum,0),MATCH(E$1,Districts,0))*'Blend Sheet'!$AA95)+(INDEX(ItemCosts,MATCH('Blend Sheet'!$AB$4,ItemNum,0),MATCH(E$1,Districts,0))*'Blend Sheet'!$AB95)+(INDEX(ItemCosts,MATCH('Blend Sheet'!$AC$4,ItemNum,0),MATCH(E$1,Districts,0))*'Blend Sheet'!$AC95)+(INDEX(ItemCosts,MATCH('Blend Sheet'!$AD$4,ItemNum,0),MATCH(E$1,Districts,0))*'Blend Sheet'!$AD95)+(INDEX(ItemCosts,MATCH('Blend Sheet'!$AE$4,ItemNum,0),MATCH(E$1,Districts,0))*'Blend Sheet'!$AE95)+(INDEX(ItemCosts,MATCH('Blend Sheet'!$AF$4,ItemNum,0),MATCH(E$1,Districts,0))*'Blend Sheet'!$AF95)+(INDEX(ItemCosts,MATCH('Blend Sheet'!$AG$4,ItemNum,0),MATCH(E$1,Districts,0))*'Blend Sheet'!$AG95)+(INDEX(ItemCosts,MATCH('Blend Sheet'!$AH$4,ItemNum,0),MATCH(E$1,Districts,0))*'Blend Sheet'!$AH95)+(INDEX(ItemCosts,MATCH('Blend Sheet'!$AI$4,ItemNum,0),MATCH(E$1,Districts,0))*'Blend Sheet'!$AI95)+(INDEX(ItemCosts,MATCH('Blend Sheet'!$AJ$4,ItemNum,0),MATCH(E$1,Districts,0))*'Blend Sheet'!$AJ95)+(INDEX(ItemCosts,MATCH('Blend Sheet'!$AK$4,ItemNum,0),MATCH(E$1,Districts,0))*'Blend Sheet'!$AK95)+(INDEX(ItemCosts,MATCH('Blend Sheet'!$AL$4,ItemNum,0),MATCH(E$1,Districts,0))*'Blend Sheet'!$AL95)+(INDEX(ItemCosts,MATCH('Blend Sheet'!$AM$4,ItemNum,0),MATCH(E$1,Districts,0))*'Blend Sheet'!$AM95)+(INDEX(ItemCosts,MATCH('Blend Sheet'!$AN$4,ItemNum,0),MATCH(E$1,Districts,0))*'Blend Sheet'!$AN95)+(INDEX(ItemCosts,MATCH('Blend Sheet'!$AO$4,ItemNum,0),MATCH(E$1,Districts,0))*'Blend Sheet'!$AO95)+(INDEX(ItemCosts,MATCH('Blend Sheet'!$AP$4,ItemNum,0),MATCH(E$1,Districts,0))*'Blend Sheet'!$AP95)+(INDEX(ItemCosts,MATCH('Blend Sheet'!$AQ$4,ItemNum,0),MATCH(E$1,Districts,0))*'Blend Sheet'!$AQ95)+(INDEX(ItemCosts,MATCH('Blend Sheet'!$AR$4,ItemNum,0),MATCH(E$1,Districts,0))*'Blend Sheet'!$AR95)+(INDEX(ItemCosts,MATCH('Blend Sheet'!$AS$4,ItemNum,0),MATCH(E$1,Districts,0))*'Blend Sheet'!$AS95)</f>
        <v>#N/A</v>
      </c>
      <c r="F92" s="5" t="e">
        <f>(INDEX(ItemCosts,MATCH('Blend Sheet'!$C$4,ItemNum,0),MATCH(F$1,Districts,0))*'Blend Sheet'!$C95)+(INDEX(ItemCosts,MATCH('Blend Sheet'!$D$4,ItemNum,0),MATCH(F$1,Districts,0))*'Blend Sheet'!$D95)+(INDEX(ItemCosts,MATCH('Blend Sheet'!$E$4,ItemNum,0),MATCH(F$1,Districts,0))*'Blend Sheet'!$E95)+(INDEX(ItemCosts,MATCH('Blend Sheet'!$F$4,ItemNum,0),MATCH(F$1,Districts,0))*'Blend Sheet'!$F95)+(INDEX(ItemCosts,MATCH('Blend Sheet'!$G$4,ItemNum,0),MATCH(F$1,Districts,0))*'Blend Sheet'!$G95)+(INDEX(ItemCosts,MATCH('Blend Sheet'!$H$4,ItemNum,0),MATCH(F$1,Districts,0))*'Blend Sheet'!$H95)+(INDEX(ItemCosts,MATCH('Blend Sheet'!$I$4,ItemNum,0),MATCH(F$1,Districts,0))*'Blend Sheet'!$I95)+(INDEX(ItemCosts,MATCH('Blend Sheet'!$J$4,ItemNum,0),MATCH(F$1,Districts,0))*'Blend Sheet'!$J95)+(INDEX(ItemCosts,MATCH('Blend Sheet'!$K$4,ItemNum,0),MATCH(F$1,Districts,0))*'Blend Sheet'!$K95)+(INDEX(ItemCosts,MATCH('Blend Sheet'!$L$4,ItemNum,0),MATCH(F$1,Districts,0))*'Blend Sheet'!$L95)+(INDEX(ItemCosts,MATCH('Blend Sheet'!$M$4,ItemNum,0),MATCH(F$1,Districts,0))*'Blend Sheet'!$M95)+(INDEX(ItemCosts,MATCH('Blend Sheet'!$N$4,ItemNum,0),MATCH(F$1,Districts,0))*'Blend Sheet'!$N95)+(INDEX(ItemCosts,MATCH('Blend Sheet'!$O$4,ItemNum,0),MATCH(F$1,Districts,0))*'Blend Sheet'!$O95)+(INDEX(ItemCosts,MATCH('Blend Sheet'!$P$4,ItemNum,0),MATCH(F$1,Districts,0))*'Blend Sheet'!$P95)+(INDEX(ItemCosts,MATCH('Blend Sheet'!$Q$4,ItemNum,0),MATCH(F$1,Districts,0))*'Blend Sheet'!$Q95)+(INDEX(ItemCosts,MATCH('Blend Sheet'!$R$4,ItemNum,0),MATCH(F$1,Districts,0))*'Blend Sheet'!$R95)+(INDEX(ItemCosts,MATCH('Blend Sheet'!$S$4,ItemNum,0),MATCH(F$1,Districts,0))*'Blend Sheet'!$S95)+(INDEX(ItemCosts,MATCH('Blend Sheet'!$T$4,ItemNum,0),MATCH(F$1,Districts,0))*'Blend Sheet'!$T95)+(INDEX(ItemCosts,MATCH('Blend Sheet'!$U$4,ItemNum,0),MATCH(F$1,Districts,0))*'Blend Sheet'!$U95)+(INDEX(ItemCosts,MATCH('Blend Sheet'!$V$4,ItemNum,0),MATCH(F$1,Districts,0))*'Blend Sheet'!$V95)+(INDEX(ItemCosts,MATCH('Blend Sheet'!$W$4,ItemNum,0),MATCH(F$1,Districts,0))*'Blend Sheet'!$W95)+(INDEX(ItemCosts,MATCH('Blend Sheet'!$X$4,ItemNum,0),MATCH(F$1,Districts,0))*'Blend Sheet'!$X95)+(INDEX(ItemCosts,MATCH('Blend Sheet'!$Y$4,ItemNum,0),MATCH(F$1,Districts,0))*'Blend Sheet'!$Y95)+(INDEX(ItemCosts,MATCH('Blend Sheet'!$Z$4,ItemNum,0),MATCH(F$1,Districts,0))*'Blend Sheet'!$Z95)+(INDEX(ItemCosts,MATCH('Blend Sheet'!$AA$4,ItemNum,0),MATCH(F$1,Districts,0))*'Blend Sheet'!$AA95)+(INDEX(ItemCosts,MATCH('Blend Sheet'!$AB$4,ItemNum,0),MATCH(F$1,Districts,0))*'Blend Sheet'!$AB95)+(INDEX(ItemCosts,MATCH('Blend Sheet'!$AC$4,ItemNum,0),MATCH(F$1,Districts,0))*'Blend Sheet'!$AC95)+(INDEX(ItemCosts,MATCH('Blend Sheet'!$AD$4,ItemNum,0),MATCH(F$1,Districts,0))*'Blend Sheet'!$AD95)+(INDEX(ItemCosts,MATCH('Blend Sheet'!$AE$4,ItemNum,0),MATCH(F$1,Districts,0))*'Blend Sheet'!$AE95)+(INDEX(ItemCosts,MATCH('Blend Sheet'!$AF$4,ItemNum,0),MATCH(F$1,Districts,0))*'Blend Sheet'!$AF95)+(INDEX(ItemCosts,MATCH('Blend Sheet'!$AG$4,ItemNum,0),MATCH(F$1,Districts,0))*'Blend Sheet'!$AG95)+(INDEX(ItemCosts,MATCH('Blend Sheet'!$AH$4,ItemNum,0),MATCH(F$1,Districts,0))*'Blend Sheet'!$AH95)+(INDEX(ItemCosts,MATCH('Blend Sheet'!$AI$4,ItemNum,0),MATCH(F$1,Districts,0))*'Blend Sheet'!$AI95)+(INDEX(ItemCosts,MATCH('Blend Sheet'!$AJ$4,ItemNum,0),MATCH(F$1,Districts,0))*'Blend Sheet'!$AJ95)+(INDEX(ItemCosts,MATCH('Blend Sheet'!$AK$4,ItemNum,0),MATCH(F$1,Districts,0))*'Blend Sheet'!$AK95)+(INDEX(ItemCosts,MATCH('Blend Sheet'!$AL$4,ItemNum,0),MATCH(F$1,Districts,0))*'Blend Sheet'!$AL95)+(INDEX(ItemCosts,MATCH('Blend Sheet'!$AM$4,ItemNum,0),MATCH(F$1,Districts,0))*'Blend Sheet'!$AM95)+(INDEX(ItemCosts,MATCH('Blend Sheet'!$AN$4,ItemNum,0),MATCH(F$1,Districts,0))*'Blend Sheet'!$AN95)+(INDEX(ItemCosts,MATCH('Blend Sheet'!$AO$4,ItemNum,0),MATCH(F$1,Districts,0))*'Blend Sheet'!$AO95)+(INDEX(ItemCosts,MATCH('Blend Sheet'!$AP$4,ItemNum,0),MATCH(F$1,Districts,0))*'Blend Sheet'!$AP95)+(INDEX(ItemCosts,MATCH('Blend Sheet'!$AQ$4,ItemNum,0),MATCH(F$1,Districts,0))*'Blend Sheet'!$AQ95)+(INDEX(ItemCosts,MATCH('Blend Sheet'!$AR$4,ItemNum,0),MATCH(F$1,Districts,0))*'Blend Sheet'!$AR95)+(INDEX(ItemCosts,MATCH('Blend Sheet'!$AS$4,ItemNum,0),MATCH(F$1,Districts,0))*'Blend Sheet'!$AS95)</f>
        <v>#N/A</v>
      </c>
      <c r="G92" s="5" t="e">
        <f>(INDEX(ItemCosts,MATCH('Blend Sheet'!$C$4,ItemNum,0),MATCH(G$1,Districts,0))*'Blend Sheet'!$C95)+(INDEX(ItemCosts,MATCH('Blend Sheet'!$D$4,ItemNum,0),MATCH(G$1,Districts,0))*'Blend Sheet'!$D95)+(INDEX(ItemCosts,MATCH('Blend Sheet'!$E$4,ItemNum,0),MATCH(G$1,Districts,0))*'Blend Sheet'!$E95)+(INDEX(ItemCosts,MATCH('Blend Sheet'!$F$4,ItemNum,0),MATCH(G$1,Districts,0))*'Blend Sheet'!$F95)+(INDEX(ItemCosts,MATCH('Blend Sheet'!$G$4,ItemNum,0),MATCH(G$1,Districts,0))*'Blend Sheet'!$G95)+(INDEX(ItemCosts,MATCH('Blend Sheet'!$H$4,ItemNum,0),MATCH(G$1,Districts,0))*'Blend Sheet'!$H95)+(INDEX(ItemCosts,MATCH('Blend Sheet'!$I$4,ItemNum,0),MATCH(G$1,Districts,0))*'Blend Sheet'!$I95)+(INDEX(ItemCosts,MATCH('Blend Sheet'!$J$4,ItemNum,0),MATCH(G$1,Districts,0))*'Blend Sheet'!$J95)+(INDEX(ItemCosts,MATCH('Blend Sheet'!$K$4,ItemNum,0),MATCH(G$1,Districts,0))*'Blend Sheet'!$K95)+(INDEX(ItemCosts,MATCH('Blend Sheet'!$L$4,ItemNum,0),MATCH(G$1,Districts,0))*'Blend Sheet'!$L95)+(INDEX(ItemCosts,MATCH('Blend Sheet'!$M$4,ItemNum,0),MATCH(G$1,Districts,0))*'Blend Sheet'!$M95)+(INDEX(ItemCosts,MATCH('Blend Sheet'!$N$4,ItemNum,0),MATCH(G$1,Districts,0))*'Blend Sheet'!$N95)+(INDEX(ItemCosts,MATCH('Blend Sheet'!$O$4,ItemNum,0),MATCH(G$1,Districts,0))*'Blend Sheet'!$O95)+(INDEX(ItemCosts,MATCH('Blend Sheet'!$P$4,ItemNum,0),MATCH(G$1,Districts,0))*'Blend Sheet'!$P95)+(INDEX(ItemCosts,MATCH('Blend Sheet'!$Q$4,ItemNum,0),MATCH(G$1,Districts,0))*'Blend Sheet'!$Q95)+(INDEX(ItemCosts,MATCH('Blend Sheet'!$R$4,ItemNum,0),MATCH(G$1,Districts,0))*'Blend Sheet'!$R95)+(INDEX(ItemCosts,MATCH('Blend Sheet'!$S$4,ItemNum,0),MATCH(G$1,Districts,0))*'Blend Sheet'!$S95)+(INDEX(ItemCosts,MATCH('Blend Sheet'!$T$4,ItemNum,0),MATCH(G$1,Districts,0))*'Blend Sheet'!$T95)+(INDEX(ItemCosts,MATCH('Blend Sheet'!$U$4,ItemNum,0),MATCH(G$1,Districts,0))*'Blend Sheet'!$U95)+(INDEX(ItemCosts,MATCH('Blend Sheet'!$V$4,ItemNum,0),MATCH(G$1,Districts,0))*'Blend Sheet'!$V95)+(INDEX(ItemCosts,MATCH('Blend Sheet'!$W$4,ItemNum,0),MATCH(G$1,Districts,0))*'Blend Sheet'!$W95)+(INDEX(ItemCosts,MATCH('Blend Sheet'!$X$4,ItemNum,0),MATCH(G$1,Districts,0))*'Blend Sheet'!$X95)+(INDEX(ItemCosts,MATCH('Blend Sheet'!$Y$4,ItemNum,0),MATCH(G$1,Districts,0))*'Blend Sheet'!$Y95)+(INDEX(ItemCosts,MATCH('Blend Sheet'!$Z$4,ItemNum,0),MATCH(G$1,Districts,0))*'Blend Sheet'!$Z95)+(INDEX(ItemCosts,MATCH('Blend Sheet'!$AA$4,ItemNum,0),MATCH(G$1,Districts,0))*'Blend Sheet'!$AA95)+(INDEX(ItemCosts,MATCH('Blend Sheet'!$AB$4,ItemNum,0),MATCH(G$1,Districts,0))*'Blend Sheet'!$AB95)+(INDEX(ItemCosts,MATCH('Blend Sheet'!$AC$4,ItemNum,0),MATCH(G$1,Districts,0))*'Blend Sheet'!$AC95)+(INDEX(ItemCosts,MATCH('Blend Sheet'!$AD$4,ItemNum,0),MATCH(G$1,Districts,0))*'Blend Sheet'!$AD95)+(INDEX(ItemCosts,MATCH('Blend Sheet'!$AE$4,ItemNum,0),MATCH(G$1,Districts,0))*'Blend Sheet'!$AE95)+(INDEX(ItemCosts,MATCH('Blend Sheet'!$AF$4,ItemNum,0),MATCH(G$1,Districts,0))*'Blend Sheet'!$AF95)+(INDEX(ItemCosts,MATCH('Blend Sheet'!$AG$4,ItemNum,0),MATCH(G$1,Districts,0))*'Blend Sheet'!$AG95)+(INDEX(ItemCosts,MATCH('Blend Sheet'!$AH$4,ItemNum,0),MATCH(G$1,Districts,0))*'Blend Sheet'!$AH95)+(INDEX(ItemCosts,MATCH('Blend Sheet'!$AI$4,ItemNum,0),MATCH(G$1,Districts,0))*'Blend Sheet'!$AI95)+(INDEX(ItemCosts,MATCH('Blend Sheet'!$AJ$4,ItemNum,0),MATCH(G$1,Districts,0))*'Blend Sheet'!$AJ95)+(INDEX(ItemCosts,MATCH('Blend Sheet'!$AK$4,ItemNum,0),MATCH(G$1,Districts,0))*'Blend Sheet'!$AK95)+(INDEX(ItemCosts,MATCH('Blend Sheet'!$AL$4,ItemNum,0),MATCH(G$1,Districts,0))*'Blend Sheet'!$AL95)+(INDEX(ItemCosts,MATCH('Blend Sheet'!$AM$4,ItemNum,0),MATCH(G$1,Districts,0))*'Blend Sheet'!$AM95)+(INDEX(ItemCosts,MATCH('Blend Sheet'!$AN$4,ItemNum,0),MATCH(G$1,Districts,0))*'Blend Sheet'!$AN95)+(INDEX(ItemCosts,MATCH('Blend Sheet'!$AO$4,ItemNum,0),MATCH(G$1,Districts,0))*'Blend Sheet'!$AO95)+(INDEX(ItemCosts,MATCH('Blend Sheet'!$AP$4,ItemNum,0),MATCH(G$1,Districts,0))*'Blend Sheet'!$AP95)+(INDEX(ItemCosts,MATCH('Blend Sheet'!$AQ$4,ItemNum,0),MATCH(G$1,Districts,0))*'Blend Sheet'!$AQ95)+(INDEX(ItemCosts,MATCH('Blend Sheet'!$AR$4,ItemNum,0),MATCH(G$1,Districts,0))*'Blend Sheet'!$AR95)+(INDEX(ItemCosts,MATCH('Blend Sheet'!$AS$4,ItemNum,0),MATCH(G$1,Districts,0))*'Blend Sheet'!$AS95)</f>
        <v>#N/A</v>
      </c>
      <c r="H92" s="5" t="e">
        <f>(INDEX(ItemCosts,MATCH('Blend Sheet'!$C$4,ItemNum,0),MATCH(H$1,Districts,0))*'Blend Sheet'!$C95)+(INDEX(ItemCosts,MATCH('Blend Sheet'!$D$4,ItemNum,0),MATCH(H$1,Districts,0))*'Blend Sheet'!$D95)+(INDEX(ItemCosts,MATCH('Blend Sheet'!$E$4,ItemNum,0),MATCH(H$1,Districts,0))*'Blend Sheet'!$E95)+(INDEX(ItemCosts,MATCH('Blend Sheet'!$F$4,ItemNum,0),MATCH(H$1,Districts,0))*'Blend Sheet'!$F95)+(INDEX(ItemCosts,MATCH('Blend Sheet'!$G$4,ItemNum,0),MATCH(H$1,Districts,0))*'Blend Sheet'!$G95)+(INDEX(ItemCosts,MATCH('Blend Sheet'!$H$4,ItemNum,0),MATCH(H$1,Districts,0))*'Blend Sheet'!$H95)+(INDEX(ItemCosts,MATCH('Blend Sheet'!$I$4,ItemNum,0),MATCH(H$1,Districts,0))*'Blend Sheet'!$I95)+(INDEX(ItemCosts,MATCH('Blend Sheet'!$J$4,ItemNum,0),MATCH(H$1,Districts,0))*'Blend Sheet'!$J95)+(INDEX(ItemCosts,MATCH('Blend Sheet'!$K$4,ItemNum,0),MATCH(H$1,Districts,0))*'Blend Sheet'!$K95)+(INDEX(ItemCosts,MATCH('Blend Sheet'!$L$4,ItemNum,0),MATCH(H$1,Districts,0))*'Blend Sheet'!$L95)+(INDEX(ItemCosts,MATCH('Blend Sheet'!$M$4,ItemNum,0),MATCH(H$1,Districts,0))*'Blend Sheet'!$M95)+(INDEX(ItemCosts,MATCH('Blend Sheet'!$N$4,ItemNum,0),MATCH(H$1,Districts,0))*'Blend Sheet'!$N95)+(INDEX(ItemCosts,MATCH('Blend Sheet'!$O$4,ItemNum,0),MATCH(H$1,Districts,0))*'Blend Sheet'!$O95)+(INDEX(ItemCosts,MATCH('Blend Sheet'!$P$4,ItemNum,0),MATCH(H$1,Districts,0))*'Blend Sheet'!$P95)+(INDEX(ItemCosts,MATCH('Blend Sheet'!$Q$4,ItemNum,0),MATCH(H$1,Districts,0))*'Blend Sheet'!$Q95)+(INDEX(ItemCosts,MATCH('Blend Sheet'!$R$4,ItemNum,0),MATCH(H$1,Districts,0))*'Blend Sheet'!$R95)+(INDEX(ItemCosts,MATCH('Blend Sheet'!$S$4,ItemNum,0),MATCH(H$1,Districts,0))*'Blend Sheet'!$S95)+(INDEX(ItemCosts,MATCH('Blend Sheet'!$T$4,ItemNum,0),MATCH(H$1,Districts,0))*'Blend Sheet'!$T95)+(INDEX(ItemCosts,MATCH('Blend Sheet'!$U$4,ItemNum,0),MATCH(H$1,Districts,0))*'Blend Sheet'!$U95)+(INDEX(ItemCosts,MATCH('Blend Sheet'!$V$4,ItemNum,0),MATCH(H$1,Districts,0))*'Blend Sheet'!$V95)+(INDEX(ItemCosts,MATCH('Blend Sheet'!$W$4,ItemNum,0),MATCH(H$1,Districts,0))*'Blend Sheet'!$W95)+(INDEX(ItemCosts,MATCH('Blend Sheet'!$X$4,ItemNum,0),MATCH(H$1,Districts,0))*'Blend Sheet'!$X95)+(INDEX(ItemCosts,MATCH('Blend Sheet'!$Y$4,ItemNum,0),MATCH(H$1,Districts,0))*'Blend Sheet'!$Y95)+(INDEX(ItemCosts,MATCH('Blend Sheet'!$Z$4,ItemNum,0),MATCH(H$1,Districts,0))*'Blend Sheet'!$Z95)+(INDEX(ItemCosts,MATCH('Blend Sheet'!$AA$4,ItemNum,0),MATCH(H$1,Districts,0))*'Blend Sheet'!$AA95)+(INDEX(ItemCosts,MATCH('Blend Sheet'!$AB$4,ItemNum,0),MATCH(H$1,Districts,0))*'Blend Sheet'!$AB95)+(INDEX(ItemCosts,MATCH('Blend Sheet'!$AC$4,ItemNum,0),MATCH(H$1,Districts,0))*'Blend Sheet'!$AC95)+(INDEX(ItemCosts,MATCH('Blend Sheet'!$AD$4,ItemNum,0),MATCH(H$1,Districts,0))*'Blend Sheet'!$AD95)+(INDEX(ItemCosts,MATCH('Blend Sheet'!$AE$4,ItemNum,0),MATCH(H$1,Districts,0))*'Blend Sheet'!$AE95)+(INDEX(ItemCosts,MATCH('Blend Sheet'!$AF$4,ItemNum,0),MATCH(H$1,Districts,0))*'Blend Sheet'!$AF95)+(INDEX(ItemCosts,MATCH('Blend Sheet'!$AG$4,ItemNum,0),MATCH(H$1,Districts,0))*'Blend Sheet'!$AG95)+(INDEX(ItemCosts,MATCH('Blend Sheet'!$AH$4,ItemNum,0),MATCH(H$1,Districts,0))*'Blend Sheet'!$AH95)+(INDEX(ItemCosts,MATCH('Blend Sheet'!$AI$4,ItemNum,0),MATCH(H$1,Districts,0))*'Blend Sheet'!$AI95)+(INDEX(ItemCosts,MATCH('Blend Sheet'!$AJ$4,ItemNum,0),MATCH(H$1,Districts,0))*'Blend Sheet'!$AJ95)+(INDEX(ItemCosts,MATCH('Blend Sheet'!$AK$4,ItemNum,0),MATCH(H$1,Districts,0))*'Blend Sheet'!$AK95)+(INDEX(ItemCosts,MATCH('Blend Sheet'!$AL$4,ItemNum,0),MATCH(H$1,Districts,0))*'Blend Sheet'!$AL95)+(INDEX(ItemCosts,MATCH('Blend Sheet'!$AM$4,ItemNum,0),MATCH(H$1,Districts,0))*'Blend Sheet'!$AM95)+(INDEX(ItemCosts,MATCH('Blend Sheet'!$AN$4,ItemNum,0),MATCH(H$1,Districts,0))*'Blend Sheet'!$AN95)+(INDEX(ItemCosts,MATCH('Blend Sheet'!$AO$4,ItemNum,0),MATCH(H$1,Districts,0))*'Blend Sheet'!$AO95)+(INDEX(ItemCosts,MATCH('Blend Sheet'!$AP$4,ItemNum,0),MATCH(H$1,Districts,0))*'Blend Sheet'!$AP95)+(INDEX(ItemCosts,MATCH('Blend Sheet'!$AQ$4,ItemNum,0),MATCH(H$1,Districts,0))*'Blend Sheet'!$AQ95)+(INDEX(ItemCosts,MATCH('Blend Sheet'!$AR$4,ItemNum,0),MATCH(H$1,Districts,0))*'Blend Sheet'!$AR95)+(INDEX(ItemCosts,MATCH('Blend Sheet'!$AS$4,ItemNum,0),MATCH(H$1,Districts,0))*'Blend Sheet'!$AS95)</f>
        <v>#N/A</v>
      </c>
      <c r="I92" s="5" t="e">
        <f>(INDEX(ItemCosts,MATCH('Blend Sheet'!$C$4,ItemNum,0),MATCH(I$1,Districts,0))*'Blend Sheet'!$C95)+(INDEX(ItemCosts,MATCH('Blend Sheet'!$D$4,ItemNum,0),MATCH(I$1,Districts,0))*'Blend Sheet'!$D95)+(INDEX(ItemCosts,MATCH('Blend Sheet'!$E$4,ItemNum,0),MATCH(I$1,Districts,0))*'Blend Sheet'!$E95)+(INDEX(ItemCosts,MATCH('Blend Sheet'!$F$4,ItemNum,0),MATCH(I$1,Districts,0))*'Blend Sheet'!$F95)+(INDEX(ItemCosts,MATCH('Blend Sheet'!$G$4,ItemNum,0),MATCH(I$1,Districts,0))*'Blend Sheet'!$G95)+(INDEX(ItemCosts,MATCH('Blend Sheet'!$H$4,ItemNum,0),MATCH(I$1,Districts,0))*'Blend Sheet'!$H95)+(INDEX(ItemCosts,MATCH('Blend Sheet'!$I$4,ItemNum,0),MATCH(I$1,Districts,0))*'Blend Sheet'!$I95)+(INDEX(ItemCosts,MATCH('Blend Sheet'!$J$4,ItemNum,0),MATCH(I$1,Districts,0))*'Blend Sheet'!$J95)+(INDEX(ItemCosts,MATCH('Blend Sheet'!$K$4,ItemNum,0),MATCH(I$1,Districts,0))*'Blend Sheet'!$K95)+(INDEX(ItemCosts,MATCH('Blend Sheet'!$L$4,ItemNum,0),MATCH(I$1,Districts,0))*'Blend Sheet'!$L95)+(INDEX(ItemCosts,MATCH('Blend Sheet'!$M$4,ItemNum,0),MATCH(I$1,Districts,0))*'Blend Sheet'!$M95)+(INDEX(ItemCosts,MATCH('Blend Sheet'!$N$4,ItemNum,0),MATCH(I$1,Districts,0))*'Blend Sheet'!$N95)+(INDEX(ItemCosts,MATCH('Blend Sheet'!$O$4,ItemNum,0),MATCH(I$1,Districts,0))*'Blend Sheet'!$O95)+(INDEX(ItemCosts,MATCH('Blend Sheet'!$P$4,ItemNum,0),MATCH(I$1,Districts,0))*'Blend Sheet'!$P95)+(INDEX(ItemCosts,MATCH('Blend Sheet'!$Q$4,ItemNum,0),MATCH(I$1,Districts,0))*'Blend Sheet'!$Q95)+(INDEX(ItemCosts,MATCH('Blend Sheet'!$R$4,ItemNum,0),MATCH(I$1,Districts,0))*'Blend Sheet'!$R95)+(INDEX(ItemCosts,MATCH('Blend Sheet'!$S$4,ItemNum,0),MATCH(I$1,Districts,0))*'Blend Sheet'!$S95)+(INDEX(ItemCosts,MATCH('Blend Sheet'!$T$4,ItemNum,0),MATCH(I$1,Districts,0))*'Blend Sheet'!$T95)+(INDEX(ItemCosts,MATCH('Blend Sheet'!$U$4,ItemNum,0),MATCH(I$1,Districts,0))*'Blend Sheet'!$U95)+(INDEX(ItemCosts,MATCH('Blend Sheet'!$V$4,ItemNum,0),MATCH(I$1,Districts,0))*'Blend Sheet'!$V95)+(INDEX(ItemCosts,MATCH('Blend Sheet'!$W$4,ItemNum,0),MATCH(I$1,Districts,0))*'Blend Sheet'!$W95)+(INDEX(ItemCosts,MATCH('Blend Sheet'!$X$4,ItemNum,0),MATCH(I$1,Districts,0))*'Blend Sheet'!$X95)+(INDEX(ItemCosts,MATCH('Blend Sheet'!$Y$4,ItemNum,0),MATCH(I$1,Districts,0))*'Blend Sheet'!$Y95)+(INDEX(ItemCosts,MATCH('Blend Sheet'!$Z$4,ItemNum,0),MATCH(I$1,Districts,0))*'Blend Sheet'!$Z95)+(INDEX(ItemCosts,MATCH('Blend Sheet'!$AA$4,ItemNum,0),MATCH(I$1,Districts,0))*'Blend Sheet'!$AA95)+(INDEX(ItemCosts,MATCH('Blend Sheet'!$AB$4,ItemNum,0),MATCH(I$1,Districts,0))*'Blend Sheet'!$AB95)+(INDEX(ItemCosts,MATCH('Blend Sheet'!$AC$4,ItemNum,0),MATCH(I$1,Districts,0))*'Blend Sheet'!$AC95)+(INDEX(ItemCosts,MATCH('Blend Sheet'!$AD$4,ItemNum,0),MATCH(I$1,Districts,0))*'Blend Sheet'!$AD95)+(INDEX(ItemCosts,MATCH('Blend Sheet'!$AE$4,ItemNum,0),MATCH(I$1,Districts,0))*'Blend Sheet'!$AE95)+(INDEX(ItemCosts,MATCH('Blend Sheet'!$AF$4,ItemNum,0),MATCH(I$1,Districts,0))*'Blend Sheet'!$AF95)+(INDEX(ItemCosts,MATCH('Blend Sheet'!$AG$4,ItemNum,0),MATCH(I$1,Districts,0))*'Blend Sheet'!$AG95)+(INDEX(ItemCosts,MATCH('Blend Sheet'!$AH$4,ItemNum,0),MATCH(I$1,Districts,0))*'Blend Sheet'!$AH95)+(INDEX(ItemCosts,MATCH('Blend Sheet'!$AI$4,ItemNum,0),MATCH(I$1,Districts,0))*'Blend Sheet'!$AI95)+(INDEX(ItemCosts,MATCH('Blend Sheet'!$AJ$4,ItemNum,0),MATCH(I$1,Districts,0))*'Blend Sheet'!$AJ95)+(INDEX(ItemCosts,MATCH('Blend Sheet'!$AK$4,ItemNum,0),MATCH(I$1,Districts,0))*'Blend Sheet'!$AK95)+(INDEX(ItemCosts,MATCH('Blend Sheet'!$AL$4,ItemNum,0),MATCH(I$1,Districts,0))*'Blend Sheet'!$AL95)+(INDEX(ItemCosts,MATCH('Blend Sheet'!$AM$4,ItemNum,0),MATCH(I$1,Districts,0))*'Blend Sheet'!$AM95)+(INDEX(ItemCosts,MATCH('Blend Sheet'!$AN$4,ItemNum,0),MATCH(I$1,Districts,0))*'Blend Sheet'!$AN95)+(INDEX(ItemCosts,MATCH('Blend Sheet'!$AO$4,ItemNum,0),MATCH(I$1,Districts,0))*'Blend Sheet'!$AO95)+(INDEX(ItemCosts,MATCH('Blend Sheet'!$AP$4,ItemNum,0),MATCH(I$1,Districts,0))*'Blend Sheet'!$AP95)+(INDEX(ItemCosts,MATCH('Blend Sheet'!$AQ$4,ItemNum,0),MATCH(I$1,Districts,0))*'Blend Sheet'!$AQ95)+(INDEX(ItemCosts,MATCH('Blend Sheet'!$AR$4,ItemNum,0),MATCH(I$1,Districts,0))*'Blend Sheet'!$AR95)+(INDEX(ItemCosts,MATCH('Blend Sheet'!$AS$4,ItemNum,0),MATCH(I$1,Districts,0))*'Blend Sheet'!$AS95)</f>
        <v>#N/A</v>
      </c>
      <c r="J92" s="5" t="e">
        <f>(INDEX(ItemCosts,MATCH('Blend Sheet'!$C$4,ItemNum,0),MATCH(J$1,Districts,0))*'Blend Sheet'!$C95)+(INDEX(ItemCosts,MATCH('Blend Sheet'!$D$4,ItemNum,0),MATCH(J$1,Districts,0))*'Blend Sheet'!$D95)+(INDEX(ItemCosts,MATCH('Blend Sheet'!$E$4,ItemNum,0),MATCH(J$1,Districts,0))*'Blend Sheet'!$E95)+(INDEX(ItemCosts,MATCH('Blend Sheet'!$F$4,ItemNum,0),MATCH(J$1,Districts,0))*'Blend Sheet'!$F95)+(INDEX(ItemCosts,MATCH('Blend Sheet'!$G$4,ItemNum,0),MATCH(J$1,Districts,0))*'Blend Sheet'!$G95)+(INDEX(ItemCosts,MATCH('Blend Sheet'!$H$4,ItemNum,0),MATCH(J$1,Districts,0))*'Blend Sheet'!$H95)+(INDEX(ItemCosts,MATCH('Blend Sheet'!$I$4,ItemNum,0),MATCH(J$1,Districts,0))*'Blend Sheet'!$I95)+(INDEX(ItemCosts,MATCH('Blend Sheet'!$J$4,ItemNum,0),MATCH(J$1,Districts,0))*'Blend Sheet'!$J95)+(INDEX(ItemCosts,MATCH('Blend Sheet'!$K$4,ItemNum,0),MATCH(J$1,Districts,0))*'Blend Sheet'!$K95)+(INDEX(ItemCosts,MATCH('Blend Sheet'!$L$4,ItemNum,0),MATCH(J$1,Districts,0))*'Blend Sheet'!$L95)+(INDEX(ItemCosts,MATCH('Blend Sheet'!$M$4,ItemNum,0),MATCH(J$1,Districts,0))*'Blend Sheet'!$M95)+(INDEX(ItemCosts,MATCH('Blend Sheet'!$N$4,ItemNum,0),MATCH(J$1,Districts,0))*'Blend Sheet'!$N95)+(INDEX(ItemCosts,MATCH('Blend Sheet'!$O$4,ItemNum,0),MATCH(J$1,Districts,0))*'Blend Sheet'!$O95)+(INDEX(ItemCosts,MATCH('Blend Sheet'!$P$4,ItemNum,0),MATCH(J$1,Districts,0))*'Blend Sheet'!$P95)+(INDEX(ItemCosts,MATCH('Blend Sheet'!$Q$4,ItemNum,0),MATCH(J$1,Districts,0))*'Blend Sheet'!$Q95)+(INDEX(ItemCosts,MATCH('Blend Sheet'!$R$4,ItemNum,0),MATCH(J$1,Districts,0))*'Blend Sheet'!$R95)+(INDEX(ItemCosts,MATCH('Blend Sheet'!$S$4,ItemNum,0),MATCH(J$1,Districts,0))*'Blend Sheet'!$S95)+(INDEX(ItemCosts,MATCH('Blend Sheet'!$T$4,ItemNum,0),MATCH(J$1,Districts,0))*'Blend Sheet'!$T95)+(INDEX(ItemCosts,MATCH('Blend Sheet'!$U$4,ItemNum,0),MATCH(J$1,Districts,0))*'Blend Sheet'!$U95)+(INDEX(ItemCosts,MATCH('Blend Sheet'!$V$4,ItemNum,0),MATCH(J$1,Districts,0))*'Blend Sheet'!$V95)+(INDEX(ItemCosts,MATCH('Blend Sheet'!$W$4,ItemNum,0),MATCH(J$1,Districts,0))*'Blend Sheet'!$W95)+(INDEX(ItemCosts,MATCH('Blend Sheet'!$X$4,ItemNum,0),MATCH(J$1,Districts,0))*'Blend Sheet'!$X95)+(INDEX(ItemCosts,MATCH('Blend Sheet'!$Y$4,ItemNum,0),MATCH(J$1,Districts,0))*'Blend Sheet'!$Y95)+(INDEX(ItemCosts,MATCH('Blend Sheet'!$Z$4,ItemNum,0),MATCH(J$1,Districts,0))*'Blend Sheet'!$Z95)+(INDEX(ItemCosts,MATCH('Blend Sheet'!$AA$4,ItemNum,0),MATCH(J$1,Districts,0))*'Blend Sheet'!$AA95)+(INDEX(ItemCosts,MATCH('Blend Sheet'!$AB$4,ItemNum,0),MATCH(J$1,Districts,0))*'Blend Sheet'!$AB95)+(INDEX(ItemCosts,MATCH('Blend Sheet'!$AC$4,ItemNum,0),MATCH(J$1,Districts,0))*'Blend Sheet'!$AC95)+(INDEX(ItemCosts,MATCH('Blend Sheet'!$AD$4,ItemNum,0),MATCH(J$1,Districts,0))*'Blend Sheet'!$AD95)+(INDEX(ItemCosts,MATCH('Blend Sheet'!$AE$4,ItemNum,0),MATCH(J$1,Districts,0))*'Blend Sheet'!$AE95)+(INDEX(ItemCosts,MATCH('Blend Sheet'!$AF$4,ItemNum,0),MATCH(J$1,Districts,0))*'Blend Sheet'!$AF95)+(INDEX(ItemCosts,MATCH('Blend Sheet'!$AG$4,ItemNum,0),MATCH(J$1,Districts,0))*'Blend Sheet'!$AG95)+(INDEX(ItemCosts,MATCH('Blend Sheet'!$AH$4,ItemNum,0),MATCH(J$1,Districts,0))*'Blend Sheet'!$AH95)+(INDEX(ItemCosts,MATCH('Blend Sheet'!$AI$4,ItemNum,0),MATCH(J$1,Districts,0))*'Blend Sheet'!$AI95)+(INDEX(ItemCosts,MATCH('Blend Sheet'!$AJ$4,ItemNum,0),MATCH(J$1,Districts,0))*'Blend Sheet'!$AJ95)+(INDEX(ItemCosts,MATCH('Blend Sheet'!$AK$4,ItemNum,0),MATCH(J$1,Districts,0))*'Blend Sheet'!$AK95)+(INDEX(ItemCosts,MATCH('Blend Sheet'!$AL$4,ItemNum,0),MATCH(J$1,Districts,0))*'Blend Sheet'!$AL95)+(INDEX(ItemCosts,MATCH('Blend Sheet'!$AM$4,ItemNum,0),MATCH(J$1,Districts,0))*'Blend Sheet'!$AM95)+(INDEX(ItemCosts,MATCH('Blend Sheet'!$AN$4,ItemNum,0),MATCH(J$1,Districts,0))*'Blend Sheet'!$AN95)+(INDEX(ItemCosts,MATCH('Blend Sheet'!$AO$4,ItemNum,0),MATCH(J$1,Districts,0))*'Blend Sheet'!$AO95)+(INDEX(ItemCosts,MATCH('Blend Sheet'!$AP$4,ItemNum,0),MATCH(J$1,Districts,0))*'Blend Sheet'!$AP95)+(INDEX(ItemCosts,MATCH('Blend Sheet'!$AQ$4,ItemNum,0),MATCH(J$1,Districts,0))*'Blend Sheet'!$AQ95)+(INDEX(ItemCosts,MATCH('Blend Sheet'!$AR$4,ItemNum,0),MATCH(J$1,Districts,0))*'Blend Sheet'!$AR95)+(INDEX(ItemCosts,MATCH('Blend Sheet'!$AS$4,ItemNum,0),MATCH(J$1,Districts,0))*'Blend Sheet'!$AS95)</f>
        <v>#N/A</v>
      </c>
      <c r="K92" s="5" t="e">
        <f>(INDEX(ItemCosts,MATCH('Blend Sheet'!$C$4,ItemNum,0),MATCH(K$1,Districts,0))*'Blend Sheet'!$C95)+(INDEX(ItemCosts,MATCH('Blend Sheet'!$D$4,ItemNum,0),MATCH(K$1,Districts,0))*'Blend Sheet'!$D95)+(INDEX(ItemCosts,MATCH('Blend Sheet'!$E$4,ItemNum,0),MATCH(K$1,Districts,0))*'Blend Sheet'!$E95)+(INDEX(ItemCosts,MATCH('Blend Sheet'!$F$4,ItemNum,0),MATCH(K$1,Districts,0))*'Blend Sheet'!$F95)+(INDEX(ItemCosts,MATCH('Blend Sheet'!$G$4,ItemNum,0),MATCH(K$1,Districts,0))*'Blend Sheet'!$G95)+(INDEX(ItemCosts,MATCH('Blend Sheet'!$H$4,ItemNum,0),MATCH(K$1,Districts,0))*'Blend Sheet'!$H95)+(INDEX(ItemCosts,MATCH('Blend Sheet'!$I$4,ItemNum,0),MATCH(K$1,Districts,0))*'Blend Sheet'!$I95)+(INDEX(ItemCosts,MATCH('Blend Sheet'!$J$4,ItemNum,0),MATCH(K$1,Districts,0))*'Blend Sheet'!$J95)+(INDEX(ItemCosts,MATCH('Blend Sheet'!$K$4,ItemNum,0),MATCH(K$1,Districts,0))*'Blend Sheet'!$K95)+(INDEX(ItemCosts,MATCH('Blend Sheet'!$L$4,ItemNum,0),MATCH(K$1,Districts,0))*'Blend Sheet'!$L95)+(INDEX(ItemCosts,MATCH('Blend Sheet'!$M$4,ItemNum,0),MATCH(K$1,Districts,0))*'Blend Sheet'!$M95)+(INDEX(ItemCosts,MATCH('Blend Sheet'!$N$4,ItemNum,0),MATCH(K$1,Districts,0))*'Blend Sheet'!$N95)+(INDEX(ItemCosts,MATCH('Blend Sheet'!$O$4,ItemNum,0),MATCH(K$1,Districts,0))*'Blend Sheet'!$O95)+(INDEX(ItemCosts,MATCH('Blend Sheet'!$P$4,ItemNum,0),MATCH(K$1,Districts,0))*'Blend Sheet'!$P95)+(INDEX(ItemCosts,MATCH('Blend Sheet'!$Q$4,ItemNum,0),MATCH(K$1,Districts,0))*'Blend Sheet'!$Q95)+(INDEX(ItemCosts,MATCH('Blend Sheet'!$R$4,ItemNum,0),MATCH(K$1,Districts,0))*'Blend Sheet'!$R95)+(INDEX(ItemCosts,MATCH('Blend Sheet'!$S$4,ItemNum,0),MATCH(K$1,Districts,0))*'Blend Sheet'!$S95)+(INDEX(ItemCosts,MATCH('Blend Sheet'!$T$4,ItemNum,0),MATCH(K$1,Districts,0))*'Blend Sheet'!$T95)+(INDEX(ItemCosts,MATCH('Blend Sheet'!$U$4,ItemNum,0),MATCH(K$1,Districts,0))*'Blend Sheet'!$U95)+(INDEX(ItemCosts,MATCH('Blend Sheet'!$V$4,ItemNum,0),MATCH(K$1,Districts,0))*'Blend Sheet'!$V95)+(INDEX(ItemCosts,MATCH('Blend Sheet'!$W$4,ItemNum,0),MATCH(K$1,Districts,0))*'Blend Sheet'!$W95)+(INDEX(ItemCosts,MATCH('Blend Sheet'!$X$4,ItemNum,0),MATCH(K$1,Districts,0))*'Blend Sheet'!$X95)+(INDEX(ItemCosts,MATCH('Blend Sheet'!$Y$4,ItemNum,0),MATCH(K$1,Districts,0))*'Blend Sheet'!$Y95)+(INDEX(ItemCosts,MATCH('Blend Sheet'!$Z$4,ItemNum,0),MATCH(K$1,Districts,0))*'Blend Sheet'!$Z95)+(INDEX(ItemCosts,MATCH('Blend Sheet'!$AA$4,ItemNum,0),MATCH(K$1,Districts,0))*'Blend Sheet'!$AA95)+(INDEX(ItemCosts,MATCH('Blend Sheet'!$AB$4,ItemNum,0),MATCH(K$1,Districts,0))*'Blend Sheet'!$AB95)+(INDEX(ItemCosts,MATCH('Blend Sheet'!$AC$4,ItemNum,0),MATCH(K$1,Districts,0))*'Blend Sheet'!$AC95)+(INDEX(ItemCosts,MATCH('Blend Sheet'!$AD$4,ItemNum,0),MATCH(K$1,Districts,0))*'Blend Sheet'!$AD95)+(INDEX(ItemCosts,MATCH('Blend Sheet'!$AE$4,ItemNum,0),MATCH(K$1,Districts,0))*'Blend Sheet'!$AE95)+(INDEX(ItemCosts,MATCH('Blend Sheet'!$AF$4,ItemNum,0),MATCH(K$1,Districts,0))*'Blend Sheet'!$AF95)+(INDEX(ItemCosts,MATCH('Blend Sheet'!$AG$4,ItemNum,0),MATCH(K$1,Districts,0))*'Blend Sheet'!$AG95)+(INDEX(ItemCosts,MATCH('Blend Sheet'!$AH$4,ItemNum,0),MATCH(K$1,Districts,0))*'Blend Sheet'!$AH95)+(INDEX(ItemCosts,MATCH('Blend Sheet'!$AI$4,ItemNum,0),MATCH(K$1,Districts,0))*'Blend Sheet'!$AI95)+(INDEX(ItemCosts,MATCH('Blend Sheet'!$AJ$4,ItemNum,0),MATCH(K$1,Districts,0))*'Blend Sheet'!$AJ95)+(INDEX(ItemCosts,MATCH('Blend Sheet'!$AK$4,ItemNum,0),MATCH(K$1,Districts,0))*'Blend Sheet'!$AK95)+(INDEX(ItemCosts,MATCH('Blend Sheet'!$AL$4,ItemNum,0),MATCH(K$1,Districts,0))*'Blend Sheet'!$AL95)+(INDEX(ItemCosts,MATCH('Blend Sheet'!$AM$4,ItemNum,0),MATCH(K$1,Districts,0))*'Blend Sheet'!$AM95)+(INDEX(ItemCosts,MATCH('Blend Sheet'!$AN$4,ItemNum,0),MATCH(K$1,Districts,0))*'Blend Sheet'!$AN95)+(INDEX(ItemCosts,MATCH('Blend Sheet'!$AO$4,ItemNum,0),MATCH(K$1,Districts,0))*'Blend Sheet'!$AO95)+(INDEX(ItemCosts,MATCH('Blend Sheet'!$AP$4,ItemNum,0),MATCH(K$1,Districts,0))*'Blend Sheet'!$AP95)+(INDEX(ItemCosts,MATCH('Blend Sheet'!$AQ$4,ItemNum,0),MATCH(K$1,Districts,0))*'Blend Sheet'!$AQ95)+(INDEX(ItemCosts,MATCH('Blend Sheet'!$AR$4,ItemNum,0),MATCH(K$1,Districts,0))*'Blend Sheet'!$AR95)+(INDEX(ItemCosts,MATCH('Blend Sheet'!$AS$4,ItemNum,0),MATCH(K$1,Districts,0))*'Blend Sheet'!$AS95)</f>
        <v>#N/A</v>
      </c>
      <c r="L92" s="5" t="e">
        <f>(INDEX(ItemCosts,MATCH('Blend Sheet'!$C$4,ItemNum,0),MATCH(L$1,Districts,0))*'Blend Sheet'!$C95)+(INDEX(ItemCosts,MATCH('Blend Sheet'!$D$4,ItemNum,0),MATCH(L$1,Districts,0))*'Blend Sheet'!$D95)+(INDEX(ItemCosts,MATCH('Blend Sheet'!$E$4,ItemNum,0),MATCH(L$1,Districts,0))*'Blend Sheet'!$E95)+(INDEX(ItemCosts,MATCH('Blend Sheet'!$F$4,ItemNum,0),MATCH(L$1,Districts,0))*'Blend Sheet'!$F95)+(INDEX(ItemCosts,MATCH('Blend Sheet'!$G$4,ItemNum,0),MATCH(L$1,Districts,0))*'Blend Sheet'!$G95)+(INDEX(ItemCosts,MATCH('Blend Sheet'!$H$4,ItemNum,0),MATCH(L$1,Districts,0))*'Blend Sheet'!$H95)+(INDEX(ItemCosts,MATCH('Blend Sheet'!$I$4,ItemNum,0),MATCH(L$1,Districts,0))*'Blend Sheet'!$I95)+(INDEX(ItemCosts,MATCH('Blend Sheet'!$J$4,ItemNum,0),MATCH(L$1,Districts,0))*'Blend Sheet'!$J95)+(INDEX(ItemCosts,MATCH('Blend Sheet'!$K$4,ItemNum,0),MATCH(L$1,Districts,0))*'Blend Sheet'!$K95)+(INDEX(ItemCosts,MATCH('Blend Sheet'!$L$4,ItemNum,0),MATCH(L$1,Districts,0))*'Blend Sheet'!$L95)+(INDEX(ItemCosts,MATCH('Blend Sheet'!$M$4,ItemNum,0),MATCH(L$1,Districts,0))*'Blend Sheet'!$M95)+(INDEX(ItemCosts,MATCH('Blend Sheet'!$N$4,ItemNum,0),MATCH(L$1,Districts,0))*'Blend Sheet'!$N95)+(INDEX(ItemCosts,MATCH('Blend Sheet'!$O$4,ItemNum,0),MATCH(L$1,Districts,0))*'Blend Sheet'!$O95)+(INDEX(ItemCosts,MATCH('Blend Sheet'!$P$4,ItemNum,0),MATCH(L$1,Districts,0))*'Blend Sheet'!$P95)+(INDEX(ItemCosts,MATCH('Blend Sheet'!$Q$4,ItemNum,0),MATCH(L$1,Districts,0))*'Blend Sheet'!$Q95)+(INDEX(ItemCosts,MATCH('Blend Sheet'!$R$4,ItemNum,0),MATCH(L$1,Districts,0))*'Blend Sheet'!$R95)+(INDEX(ItemCosts,MATCH('Blend Sheet'!$S$4,ItemNum,0),MATCH(L$1,Districts,0))*'Blend Sheet'!$S95)+(INDEX(ItemCosts,MATCH('Blend Sheet'!$T$4,ItemNum,0),MATCH(L$1,Districts,0))*'Blend Sheet'!$T95)+(INDEX(ItemCosts,MATCH('Blend Sheet'!$U$4,ItemNum,0),MATCH(L$1,Districts,0))*'Blend Sheet'!$U95)+(INDEX(ItemCosts,MATCH('Blend Sheet'!$V$4,ItemNum,0),MATCH(L$1,Districts,0))*'Blend Sheet'!$V95)+(INDEX(ItemCosts,MATCH('Blend Sheet'!$W$4,ItemNum,0),MATCH(L$1,Districts,0))*'Blend Sheet'!$W95)+(INDEX(ItemCosts,MATCH('Blend Sheet'!$X$4,ItemNum,0),MATCH(L$1,Districts,0))*'Blend Sheet'!$X95)+(INDEX(ItemCosts,MATCH('Blend Sheet'!$Y$4,ItemNum,0),MATCH(L$1,Districts,0))*'Blend Sheet'!$Y95)+(INDEX(ItemCosts,MATCH('Blend Sheet'!$Z$4,ItemNum,0),MATCH(L$1,Districts,0))*'Blend Sheet'!$Z95)+(INDEX(ItemCosts,MATCH('Blend Sheet'!$AA$4,ItemNum,0),MATCH(L$1,Districts,0))*'Blend Sheet'!$AA95)+(INDEX(ItemCosts,MATCH('Blend Sheet'!$AB$4,ItemNum,0),MATCH(L$1,Districts,0))*'Blend Sheet'!$AB95)+(INDEX(ItemCosts,MATCH('Blend Sheet'!$AC$4,ItemNum,0),MATCH(L$1,Districts,0))*'Blend Sheet'!$AC95)+(INDEX(ItemCosts,MATCH('Blend Sheet'!$AD$4,ItemNum,0),MATCH(L$1,Districts,0))*'Blend Sheet'!$AD95)+(INDEX(ItemCosts,MATCH('Blend Sheet'!$AE$4,ItemNum,0),MATCH(L$1,Districts,0))*'Blend Sheet'!$AE95)+(INDEX(ItemCosts,MATCH('Blend Sheet'!$AF$4,ItemNum,0),MATCH(L$1,Districts,0))*'Blend Sheet'!$AF95)+(INDEX(ItemCosts,MATCH('Blend Sheet'!$AG$4,ItemNum,0),MATCH(L$1,Districts,0))*'Blend Sheet'!$AG95)+(INDEX(ItemCosts,MATCH('Blend Sheet'!$AH$4,ItemNum,0),MATCH(L$1,Districts,0))*'Blend Sheet'!$AH95)+(INDEX(ItemCosts,MATCH('Blend Sheet'!$AI$4,ItemNum,0),MATCH(L$1,Districts,0))*'Blend Sheet'!$AI95)+(INDEX(ItemCosts,MATCH('Blend Sheet'!$AJ$4,ItemNum,0),MATCH(L$1,Districts,0))*'Blend Sheet'!$AJ95)+(INDEX(ItemCosts,MATCH('Blend Sheet'!$AK$4,ItemNum,0),MATCH(L$1,Districts,0))*'Blend Sheet'!$AK95)+(INDEX(ItemCosts,MATCH('Blend Sheet'!$AL$4,ItemNum,0),MATCH(L$1,Districts,0))*'Blend Sheet'!$AL95)+(INDEX(ItemCosts,MATCH('Blend Sheet'!$AM$4,ItemNum,0),MATCH(L$1,Districts,0))*'Blend Sheet'!$AM95)+(INDEX(ItemCosts,MATCH('Blend Sheet'!$AN$4,ItemNum,0),MATCH(L$1,Districts,0))*'Blend Sheet'!$AN95)+(INDEX(ItemCosts,MATCH('Blend Sheet'!$AO$4,ItemNum,0),MATCH(L$1,Districts,0))*'Blend Sheet'!$AO95)+(INDEX(ItemCosts,MATCH('Blend Sheet'!$AP$4,ItemNum,0),MATCH(L$1,Districts,0))*'Blend Sheet'!$AP95)+(INDEX(ItemCosts,MATCH('Blend Sheet'!$AQ$4,ItemNum,0),MATCH(L$1,Districts,0))*'Blend Sheet'!$AQ95)+(INDEX(ItemCosts,MATCH('Blend Sheet'!$AR$4,ItemNum,0),MATCH(L$1,Districts,0))*'Blend Sheet'!$AR95)+(INDEX(ItemCosts,MATCH('Blend Sheet'!$AS$4,ItemNum,0),MATCH(L$1,Districts,0))*'Blend Sheet'!$AS95)</f>
        <v>#N/A</v>
      </c>
      <c r="M92" s="191"/>
      <c r="N92" s="34" t="e">
        <f>D92/'Blend Sheet'!$BA95</f>
        <v>#N/A</v>
      </c>
      <c r="O92" s="34" t="e">
        <f>E92/'Blend Sheet'!$BA95</f>
        <v>#N/A</v>
      </c>
      <c r="P92" s="34" t="e">
        <f>G92/'Blend Sheet'!$BA95</f>
        <v>#N/A</v>
      </c>
      <c r="Q92" s="34" t="e">
        <f>H92/'Blend Sheet'!$BA95</f>
        <v>#N/A</v>
      </c>
      <c r="R92" s="34" t="e">
        <f>I92/'Blend Sheet'!$BA95</f>
        <v>#N/A</v>
      </c>
      <c r="S92" s="34" t="e">
        <f>J92/'Blend Sheet'!$BA95</f>
        <v>#N/A</v>
      </c>
      <c r="T92" s="34" t="e">
        <f>K92/'Blend Sheet'!$BA95</f>
        <v>#N/A</v>
      </c>
      <c r="U92" s="34" t="e">
        <f>L92/'Blend Sheet'!$BA95</f>
        <v>#N/A</v>
      </c>
    </row>
    <row r="93" spans="1:21" x14ac:dyDescent="0.25">
      <c r="A93" t="str">
        <f>'Blend Sheet'!A96</f>
        <v>SURFACEmix LW PRO SL (CDM-C)</v>
      </c>
      <c r="B93" s="5" t="e">
        <f>(INDEX(ItemCosts,MATCH('Blend Sheet'!$C$4,ItemNum,0),MATCH(B$1,Districts,0))*'Blend Sheet'!$C96)+(INDEX(ItemCosts,MATCH('Blend Sheet'!$D$4,ItemNum,0),MATCH(B$1,Districts,0))*'Blend Sheet'!$D96)+(INDEX(ItemCosts,MATCH('Blend Sheet'!$E$4,ItemNum,0),MATCH(B$1,Districts,0))*'Blend Sheet'!$E96)+(INDEX(ItemCosts,MATCH('Blend Sheet'!$F$4,ItemNum,0),MATCH(B$1,Districts,0))*'Blend Sheet'!$F96)+(INDEX(ItemCosts,MATCH('Blend Sheet'!$G$4,ItemNum,0),MATCH(B$1,Districts,0))*'Blend Sheet'!$G96)+(INDEX(ItemCosts,MATCH('Blend Sheet'!$H$4,ItemNum,0),MATCH(B$1,Districts,0))*'Blend Sheet'!$H96)+(INDEX(ItemCosts,MATCH('Blend Sheet'!$I$4,ItemNum,0),MATCH(B$1,Districts,0))*'Blend Sheet'!$I96)+(INDEX(ItemCosts,MATCH('Blend Sheet'!$J$4,ItemNum,0),MATCH(B$1,Districts,0))*'Blend Sheet'!$J96)+(INDEX(ItemCosts,MATCH('Blend Sheet'!$K$4,ItemNum,0),MATCH(B$1,Districts,0))*'Blend Sheet'!$K96)+(INDEX(ItemCosts,MATCH('Blend Sheet'!$L$4,ItemNum,0),MATCH(B$1,Districts,0))*'Blend Sheet'!$L96)+(INDEX(ItemCosts,MATCH('Blend Sheet'!$M$4,ItemNum,0),MATCH(B$1,Districts,0))*'Blend Sheet'!$M96)+(INDEX(ItemCosts,MATCH('Blend Sheet'!$N$4,ItemNum,0),MATCH(B$1,Districts,0))*'Blend Sheet'!$N96)+(INDEX(ItemCosts,MATCH('Blend Sheet'!$O$4,ItemNum,0),MATCH(B$1,Districts,0))*'Blend Sheet'!$O96)+(INDEX(ItemCosts,MATCH('Blend Sheet'!$P$4,ItemNum,0),MATCH(B$1,Districts,0))*'Blend Sheet'!$P96)+(INDEX(ItemCosts,MATCH('Blend Sheet'!$Q$4,ItemNum,0),MATCH(B$1,Districts,0))*'Blend Sheet'!$Q96)+(INDEX(ItemCosts,MATCH('Blend Sheet'!$R$4,ItemNum,0),MATCH(B$1,Districts,0))*'Blend Sheet'!$R96)+(INDEX(ItemCosts,MATCH('Blend Sheet'!$S$4,ItemNum,0),MATCH(B$1,Districts,0))*'Blend Sheet'!$S96)+(INDEX(ItemCosts,MATCH('Blend Sheet'!$T$4,ItemNum,0),MATCH(B$1,Districts,0))*'Blend Sheet'!$T96)+(INDEX(ItemCosts,MATCH('Blend Sheet'!$U$4,ItemNum,0),MATCH(B$1,Districts,0))*'Blend Sheet'!$U96)+(INDEX(ItemCosts,MATCH('Blend Sheet'!$V$4,ItemNum,0),MATCH(B$1,Districts,0))*'Blend Sheet'!$V96)+(INDEX(ItemCosts,MATCH('Blend Sheet'!$W$4,ItemNum,0),MATCH(B$1,Districts,0))*'Blend Sheet'!$W96)+(INDEX(ItemCosts,MATCH('Blend Sheet'!$X$4,ItemNum,0),MATCH(B$1,Districts,0))*'Blend Sheet'!$X96)+(INDEX(ItemCosts,MATCH('Blend Sheet'!$Y$4,ItemNum,0),MATCH(B$1,Districts,0))*'Blend Sheet'!$Y96)+(INDEX(ItemCosts,MATCH('Blend Sheet'!$Z$4,ItemNum,0),MATCH(B$1,Districts,0))*'Blend Sheet'!$Z96)+(INDEX(ItemCosts,MATCH('Blend Sheet'!$AA$4,ItemNum,0),MATCH(B$1,Districts,0))*'Blend Sheet'!$AA96)+(INDEX(ItemCosts,MATCH('Blend Sheet'!$AB$4,ItemNum,0),MATCH(B$1,Districts,0))*'Blend Sheet'!$AB96)+(INDEX(ItemCosts,MATCH('Blend Sheet'!$AC$4,ItemNum,0),MATCH(B$1,Districts,0))*'Blend Sheet'!$AC96)+(INDEX(ItemCosts,MATCH('Blend Sheet'!$AD$4,ItemNum,0),MATCH(B$1,Districts,0))*'Blend Sheet'!$AD96)+(INDEX(ItemCosts,MATCH('Blend Sheet'!$AE$4,ItemNum,0),MATCH(B$1,Districts,0))*'Blend Sheet'!$AE96)+(INDEX(ItemCosts,MATCH('Blend Sheet'!$AF$4,ItemNum,0),MATCH(B$1,Districts,0))*'Blend Sheet'!$AF96)+(INDEX(ItemCosts,MATCH('Blend Sheet'!$AG$4,ItemNum,0),MATCH(B$1,Districts,0))*'Blend Sheet'!$AG96)+(INDEX(ItemCosts,MATCH('Blend Sheet'!$AH$4,ItemNum,0),MATCH(B$1,Districts,0))*'Blend Sheet'!$AH96)+(INDEX(ItemCosts,MATCH('Blend Sheet'!$AI$4,ItemNum,0),MATCH(B$1,Districts,0))*'Blend Sheet'!$AI96)+(INDEX(ItemCosts,MATCH('Blend Sheet'!$AJ$4,ItemNum,0),MATCH(B$1,Districts,0))*'Blend Sheet'!$AJ96)+(INDEX(ItemCosts,MATCH('Blend Sheet'!$AK$4,ItemNum,0),MATCH(B$1,Districts,0))*'Blend Sheet'!$AK96)+(INDEX(ItemCosts,MATCH('Blend Sheet'!$AL$4,ItemNum,0),MATCH(B$1,Districts,0))*'Blend Sheet'!$AL96)+(INDEX(ItemCosts,MATCH('Blend Sheet'!$AM$4,ItemNum,0),MATCH(B$1,Districts,0))*'Blend Sheet'!$AM96)+(INDEX(ItemCosts,MATCH('Blend Sheet'!$AN$4,ItemNum,0),MATCH(B$1,Districts,0))*'Blend Sheet'!$AN96)+(INDEX(ItemCosts,MATCH('Blend Sheet'!$AO$4,ItemNum,0),MATCH(B$1,Districts,0))*'Blend Sheet'!$AO96)+(INDEX(ItemCosts,MATCH('Blend Sheet'!$AP$4,ItemNum,0),MATCH(B$1,Districts,0))*'Blend Sheet'!$AP96)+(INDEX(ItemCosts,MATCH('Blend Sheet'!$AQ$4,ItemNum,0),MATCH(B$1,Districts,0))*'Blend Sheet'!$AQ96)+(INDEX(ItemCosts,MATCH('Blend Sheet'!$AR$4,ItemNum,0),MATCH(B$1,Districts,0))*'Blend Sheet'!$AR96)+(INDEX(ItemCosts,MATCH('Blend Sheet'!$AS$4,ItemNum,0),MATCH(B$1,Districts,0))*'Blend Sheet'!$AS96)</f>
        <v>#N/A</v>
      </c>
      <c r="C93" s="5" t="e">
        <f>(INDEX(ItemCosts,MATCH('Blend Sheet'!$C$4,ItemNum,0),MATCH(C$1,Districts,0))*'Blend Sheet'!$C96)+(INDEX(ItemCosts,MATCH('Blend Sheet'!$D$4,ItemNum,0),MATCH(C$1,Districts,0))*'Blend Sheet'!$D96)+(INDEX(ItemCosts,MATCH('Blend Sheet'!$E$4,ItemNum,0),MATCH(C$1,Districts,0))*'Blend Sheet'!$E96)+(INDEX(ItemCosts,MATCH('Blend Sheet'!$F$4,ItemNum,0),MATCH(C$1,Districts,0))*'Blend Sheet'!$F96)+(INDEX(ItemCosts,MATCH('Blend Sheet'!$G$4,ItemNum,0),MATCH(C$1,Districts,0))*'Blend Sheet'!$G96)+(INDEX(ItemCosts,MATCH('Blend Sheet'!$H$4,ItemNum,0),MATCH(C$1,Districts,0))*'Blend Sheet'!$H96)+(INDEX(ItemCosts,MATCH('Blend Sheet'!$I$4,ItemNum,0),MATCH(C$1,Districts,0))*'Blend Sheet'!$I96)+(INDEX(ItemCosts,MATCH('Blend Sheet'!$J$4,ItemNum,0),MATCH(C$1,Districts,0))*'Blend Sheet'!$J96)+(INDEX(ItemCosts,MATCH('Blend Sheet'!$K$4,ItemNum,0),MATCH(C$1,Districts,0))*'Blend Sheet'!$K96)+(INDEX(ItemCosts,MATCH('Blend Sheet'!$L$4,ItemNum,0),MATCH(C$1,Districts,0))*'Blend Sheet'!$L96)+(INDEX(ItemCosts,MATCH('Blend Sheet'!$M$4,ItemNum,0),MATCH(C$1,Districts,0))*'Blend Sheet'!$M96)+(INDEX(ItemCosts,MATCH('Blend Sheet'!$N$4,ItemNum,0),MATCH(C$1,Districts,0))*'Blend Sheet'!$N96)+(INDEX(ItemCosts,MATCH('Blend Sheet'!$O$4,ItemNum,0),MATCH(C$1,Districts,0))*'Blend Sheet'!$O96)+(INDEX(ItemCosts,MATCH('Blend Sheet'!$P$4,ItemNum,0),MATCH(C$1,Districts,0))*'Blend Sheet'!$P96)+(INDEX(ItemCosts,MATCH('Blend Sheet'!$Q$4,ItemNum,0),MATCH(C$1,Districts,0))*'Blend Sheet'!$Q96)+(INDEX(ItemCosts,MATCH('Blend Sheet'!$R$4,ItemNum,0),MATCH(C$1,Districts,0))*'Blend Sheet'!$R96)+(INDEX(ItemCosts,MATCH('Blend Sheet'!$S$4,ItemNum,0),MATCH(C$1,Districts,0))*'Blend Sheet'!$S96)+(INDEX(ItemCosts,MATCH('Blend Sheet'!$T$4,ItemNum,0),MATCH(C$1,Districts,0))*'Blend Sheet'!$T96)+(INDEX(ItemCosts,MATCH('Blend Sheet'!$U$4,ItemNum,0),MATCH(C$1,Districts,0))*'Blend Sheet'!$U96)+(INDEX(ItemCosts,MATCH('Blend Sheet'!$V$4,ItemNum,0),MATCH(C$1,Districts,0))*'Blend Sheet'!$V96)+(INDEX(ItemCosts,MATCH('Blend Sheet'!$W$4,ItemNum,0),MATCH(C$1,Districts,0))*'Blend Sheet'!$W96)+(INDEX(ItemCosts,MATCH('Blend Sheet'!$X$4,ItemNum,0),MATCH(C$1,Districts,0))*'Blend Sheet'!$X96)+(INDEX(ItemCosts,MATCH('Blend Sheet'!$Y$4,ItemNum,0),MATCH(C$1,Districts,0))*'Blend Sheet'!$Y96)+(INDEX(ItemCosts,MATCH('Blend Sheet'!$Z$4,ItemNum,0),MATCH(C$1,Districts,0))*'Blend Sheet'!$Z96)+(INDEX(ItemCosts,MATCH('Blend Sheet'!$AA$4,ItemNum,0),MATCH(C$1,Districts,0))*'Blend Sheet'!$AA96)+(INDEX(ItemCosts,MATCH('Blend Sheet'!$AB$4,ItemNum,0),MATCH(C$1,Districts,0))*'Blend Sheet'!$AB96)+(INDEX(ItemCosts,MATCH('Blend Sheet'!$AC$4,ItemNum,0),MATCH(C$1,Districts,0))*'Blend Sheet'!$AC96)+(INDEX(ItemCosts,MATCH('Blend Sheet'!$AD$4,ItemNum,0),MATCH(C$1,Districts,0))*'Blend Sheet'!$AD96)+(INDEX(ItemCosts,MATCH('Blend Sheet'!$AE$4,ItemNum,0),MATCH(C$1,Districts,0))*'Blend Sheet'!$AE96)+(INDEX(ItemCosts,MATCH('Blend Sheet'!$AF$4,ItemNum,0),MATCH(C$1,Districts,0))*'Blend Sheet'!$AF96)+(INDEX(ItemCosts,MATCH('Blend Sheet'!$AG$4,ItemNum,0),MATCH(C$1,Districts,0))*'Blend Sheet'!$AG96)+(INDEX(ItemCosts,MATCH('Blend Sheet'!$AH$4,ItemNum,0),MATCH(C$1,Districts,0))*'Blend Sheet'!$AH96)+(INDEX(ItemCosts,MATCH('Blend Sheet'!$AI$4,ItemNum,0),MATCH(C$1,Districts,0))*'Blend Sheet'!$AI96)+(INDEX(ItemCosts,MATCH('Blend Sheet'!$AJ$4,ItemNum,0),MATCH(C$1,Districts,0))*'Blend Sheet'!$AJ96)+(INDEX(ItemCosts,MATCH('Blend Sheet'!$AK$4,ItemNum,0),MATCH(C$1,Districts,0))*'Blend Sheet'!$AK96)+(INDEX(ItemCosts,MATCH('Blend Sheet'!$AL$4,ItemNum,0),MATCH(C$1,Districts,0))*'Blend Sheet'!$AL96)+(INDEX(ItemCosts,MATCH('Blend Sheet'!$AM$4,ItemNum,0),MATCH(C$1,Districts,0))*'Blend Sheet'!$AM96)+(INDEX(ItemCosts,MATCH('Blend Sheet'!$AN$4,ItemNum,0),MATCH(C$1,Districts,0))*'Blend Sheet'!$AN96)+(INDEX(ItemCosts,MATCH('Blend Sheet'!$AO$4,ItemNum,0),MATCH(C$1,Districts,0))*'Blend Sheet'!$AO96)+(INDEX(ItemCosts,MATCH('Blend Sheet'!$AP$4,ItemNum,0),MATCH(C$1,Districts,0))*'Blend Sheet'!$AP96)+(INDEX(ItemCosts,MATCH('Blend Sheet'!$AQ$4,ItemNum,0),MATCH(C$1,Districts,0))*'Blend Sheet'!$AQ96)+(INDEX(ItemCosts,MATCH('Blend Sheet'!$AR$4,ItemNum,0),MATCH(C$1,Districts,0))*'Blend Sheet'!$AR96)+(INDEX(ItemCosts,MATCH('Blend Sheet'!$AS$4,ItemNum,0),MATCH(C$1,Districts,0))*'Blend Sheet'!$AS96)</f>
        <v>#N/A</v>
      </c>
      <c r="D93" s="5" t="e">
        <f>(INDEX(ItemCosts,MATCH('Blend Sheet'!$C$4,ItemNum,0),MATCH(D$1,Districts,0))*'Blend Sheet'!$C96)+(INDEX(ItemCosts,MATCH('Blend Sheet'!$D$4,ItemNum,0),MATCH(D$1,Districts,0))*'Blend Sheet'!$D96)+(INDEX(ItemCosts,MATCH('Blend Sheet'!$E$4,ItemNum,0),MATCH(D$1,Districts,0))*'Blend Sheet'!$E96)+(INDEX(ItemCosts,MATCH('Blend Sheet'!$F$4,ItemNum,0),MATCH(D$1,Districts,0))*'Blend Sheet'!$F96)+(INDEX(ItemCosts,MATCH('Blend Sheet'!$G$4,ItemNum,0),MATCH(D$1,Districts,0))*'Blend Sheet'!$G96)+(INDEX(ItemCosts,MATCH('Blend Sheet'!$H$4,ItemNum,0),MATCH(D$1,Districts,0))*'Blend Sheet'!$H96)+(INDEX(ItemCosts,MATCH('Blend Sheet'!$I$4,ItemNum,0),MATCH(D$1,Districts,0))*'Blend Sheet'!$I96)+(INDEX(ItemCosts,MATCH('Blend Sheet'!$J$4,ItemNum,0),MATCH(D$1,Districts,0))*'Blend Sheet'!$J96)+(INDEX(ItemCosts,MATCH('Blend Sheet'!$K$4,ItemNum,0),MATCH(D$1,Districts,0))*'Blend Sheet'!$K96)+(INDEX(ItemCosts,MATCH('Blend Sheet'!$L$4,ItemNum,0),MATCH(D$1,Districts,0))*'Blend Sheet'!$L96)+(INDEX(ItemCosts,MATCH('Blend Sheet'!$M$4,ItemNum,0),MATCH(D$1,Districts,0))*'Blend Sheet'!$M96)+(INDEX(ItemCosts,MATCH('Blend Sheet'!$N$4,ItemNum,0),MATCH(D$1,Districts,0))*'Blend Sheet'!$N96)+(INDEX(ItemCosts,MATCH('Blend Sheet'!$O$4,ItemNum,0),MATCH(D$1,Districts,0))*'Blend Sheet'!$O96)+(INDEX(ItemCosts,MATCH('Blend Sheet'!$P$4,ItemNum,0),MATCH(D$1,Districts,0))*'Blend Sheet'!$P96)+(INDEX(ItemCosts,MATCH('Blend Sheet'!$Q$4,ItemNum,0),MATCH(D$1,Districts,0))*'Blend Sheet'!$Q96)+(INDEX(ItemCosts,MATCH('Blend Sheet'!$R$4,ItemNum,0),MATCH(D$1,Districts,0))*'Blend Sheet'!$R96)+(INDEX(ItemCosts,MATCH('Blend Sheet'!$S$4,ItemNum,0),MATCH(D$1,Districts,0))*'Blend Sheet'!$S96)+(INDEX(ItemCosts,MATCH('Blend Sheet'!$T$4,ItemNum,0),MATCH(D$1,Districts,0))*'Blend Sheet'!$T96)+(INDEX(ItemCosts,MATCH('Blend Sheet'!$U$4,ItemNum,0),MATCH(D$1,Districts,0))*'Blend Sheet'!$U96)+(INDEX(ItemCosts,MATCH('Blend Sheet'!$V$4,ItemNum,0),MATCH(D$1,Districts,0))*'Blend Sheet'!$V96)+(INDEX(ItemCosts,MATCH('Blend Sheet'!$W$4,ItemNum,0),MATCH(D$1,Districts,0))*'Blend Sheet'!$W96)+(INDEX(ItemCosts,MATCH('Blend Sheet'!$X$4,ItemNum,0),MATCH(D$1,Districts,0))*'Blend Sheet'!$X96)+(INDEX(ItemCosts,MATCH('Blend Sheet'!$Y$4,ItemNum,0),MATCH(D$1,Districts,0))*'Blend Sheet'!$Y96)+(INDEX(ItemCosts,MATCH('Blend Sheet'!$Z$4,ItemNum,0),MATCH(D$1,Districts,0))*'Blend Sheet'!$Z96)+(INDEX(ItemCosts,MATCH('Blend Sheet'!$AA$4,ItemNum,0),MATCH(D$1,Districts,0))*'Blend Sheet'!$AA96)+(INDEX(ItemCosts,MATCH('Blend Sheet'!$AB$4,ItemNum,0),MATCH(D$1,Districts,0))*'Blend Sheet'!$AB96)+(INDEX(ItemCosts,MATCH('Blend Sheet'!$AC$4,ItemNum,0),MATCH(D$1,Districts,0))*'Blend Sheet'!$AC96)+(INDEX(ItemCosts,MATCH('Blend Sheet'!$AD$4,ItemNum,0),MATCH(D$1,Districts,0))*'Blend Sheet'!$AD96)+(INDEX(ItemCosts,MATCH('Blend Sheet'!$AE$4,ItemNum,0),MATCH(D$1,Districts,0))*'Blend Sheet'!$AE96)+(INDEX(ItemCosts,MATCH('Blend Sheet'!$AF$4,ItemNum,0),MATCH(D$1,Districts,0))*'Blend Sheet'!$AF96)+(INDEX(ItemCosts,MATCH('Blend Sheet'!$AG$4,ItemNum,0),MATCH(D$1,Districts,0))*'Blend Sheet'!$AG96)+(INDEX(ItemCosts,MATCH('Blend Sheet'!$AH$4,ItemNum,0),MATCH(D$1,Districts,0))*'Blend Sheet'!$AH96)+(INDEX(ItemCosts,MATCH('Blend Sheet'!$AI$4,ItemNum,0),MATCH(D$1,Districts,0))*'Blend Sheet'!$AI96)+(INDEX(ItemCosts,MATCH('Blend Sheet'!$AJ$4,ItemNum,0),MATCH(D$1,Districts,0))*'Blend Sheet'!$AJ96)+(INDEX(ItemCosts,MATCH('Blend Sheet'!$AK$4,ItemNum,0),MATCH(D$1,Districts,0))*'Blend Sheet'!$AK96)+(INDEX(ItemCosts,MATCH('Blend Sheet'!$AL$4,ItemNum,0),MATCH(D$1,Districts,0))*'Blend Sheet'!$AL96)+(INDEX(ItemCosts,MATCH('Blend Sheet'!$AM$4,ItemNum,0),MATCH(D$1,Districts,0))*'Blend Sheet'!$AM96)+(INDEX(ItemCosts,MATCH('Blend Sheet'!$AN$4,ItemNum,0),MATCH(D$1,Districts,0))*'Blend Sheet'!$AN96)+(INDEX(ItemCosts,MATCH('Blend Sheet'!$AO$4,ItemNum,0),MATCH(D$1,Districts,0))*'Blend Sheet'!$AO96)+(INDEX(ItemCosts,MATCH('Blend Sheet'!$AP$4,ItemNum,0),MATCH(D$1,Districts,0))*'Blend Sheet'!$AP96)+(INDEX(ItemCosts,MATCH('Blend Sheet'!$AQ$4,ItemNum,0),MATCH(D$1,Districts,0))*'Blend Sheet'!$AQ96)+(INDEX(ItemCosts,MATCH('Blend Sheet'!$AR$4,ItemNum,0),MATCH(D$1,Districts,0))*'Blend Sheet'!$AR96)+(INDEX(ItemCosts,MATCH('Blend Sheet'!$AS$4,ItemNum,0),MATCH(D$1,Districts,0))*'Blend Sheet'!$AS96)</f>
        <v>#N/A</v>
      </c>
      <c r="E93" s="5" t="e">
        <f>(INDEX(ItemCosts,MATCH('Blend Sheet'!$C$4,ItemNum,0),MATCH(E$1,Districts,0))*'Blend Sheet'!$C96)+(INDEX(ItemCosts,MATCH('Blend Sheet'!$D$4,ItemNum,0),MATCH(E$1,Districts,0))*'Blend Sheet'!$D96)+(INDEX(ItemCosts,MATCH('Blend Sheet'!$E$4,ItemNum,0),MATCH(E$1,Districts,0))*'Blend Sheet'!$E96)+(INDEX(ItemCosts,MATCH('Blend Sheet'!$F$4,ItemNum,0),MATCH(E$1,Districts,0))*'Blend Sheet'!$F96)+(INDEX(ItemCosts,MATCH('Blend Sheet'!$G$4,ItemNum,0),MATCH(E$1,Districts,0))*'Blend Sheet'!$G96)+(INDEX(ItemCosts,MATCH('Blend Sheet'!$H$4,ItemNum,0),MATCH(E$1,Districts,0))*'Blend Sheet'!$H96)+(INDEX(ItemCosts,MATCH('Blend Sheet'!$I$4,ItemNum,0),MATCH(E$1,Districts,0))*'Blend Sheet'!$I96)+(INDEX(ItemCosts,MATCH('Blend Sheet'!$J$4,ItemNum,0),MATCH(E$1,Districts,0))*'Blend Sheet'!$J96)+(INDEX(ItemCosts,MATCH('Blend Sheet'!$K$4,ItemNum,0),MATCH(E$1,Districts,0))*'Blend Sheet'!$K96)+(INDEX(ItemCosts,MATCH('Blend Sheet'!$L$4,ItemNum,0),MATCH(E$1,Districts,0))*'Blend Sheet'!$L96)+(INDEX(ItemCosts,MATCH('Blend Sheet'!$M$4,ItemNum,0),MATCH(E$1,Districts,0))*'Blend Sheet'!$M96)+(INDEX(ItemCosts,MATCH('Blend Sheet'!$N$4,ItemNum,0),MATCH(E$1,Districts,0))*'Blend Sheet'!$N96)+(INDEX(ItemCosts,MATCH('Blend Sheet'!$O$4,ItemNum,0),MATCH(E$1,Districts,0))*'Blend Sheet'!$O96)+(INDEX(ItemCosts,MATCH('Blend Sheet'!$P$4,ItemNum,0),MATCH(E$1,Districts,0))*'Blend Sheet'!$P96)+(INDEX(ItemCosts,MATCH('Blend Sheet'!$Q$4,ItemNum,0),MATCH(E$1,Districts,0))*'Blend Sheet'!$Q96)+(INDEX(ItemCosts,MATCH('Blend Sheet'!$R$4,ItemNum,0),MATCH(E$1,Districts,0))*'Blend Sheet'!$R96)+(INDEX(ItemCosts,MATCH('Blend Sheet'!$S$4,ItemNum,0),MATCH(E$1,Districts,0))*'Blend Sheet'!$S96)+(INDEX(ItemCosts,MATCH('Blend Sheet'!$T$4,ItemNum,0),MATCH(E$1,Districts,0))*'Blend Sheet'!$T96)+(INDEX(ItemCosts,MATCH('Blend Sheet'!$U$4,ItemNum,0),MATCH(E$1,Districts,0))*'Blend Sheet'!$U96)+(INDEX(ItemCosts,MATCH('Blend Sheet'!$V$4,ItemNum,0),MATCH(E$1,Districts,0))*'Blend Sheet'!$V96)+(INDEX(ItemCosts,MATCH('Blend Sheet'!$W$4,ItemNum,0),MATCH(E$1,Districts,0))*'Blend Sheet'!$W96)+(INDEX(ItemCosts,MATCH('Blend Sheet'!$X$4,ItemNum,0),MATCH(E$1,Districts,0))*'Blend Sheet'!$X96)+(INDEX(ItemCosts,MATCH('Blend Sheet'!$Y$4,ItemNum,0),MATCH(E$1,Districts,0))*'Blend Sheet'!$Y96)+(INDEX(ItemCosts,MATCH('Blend Sheet'!$Z$4,ItemNum,0),MATCH(E$1,Districts,0))*'Blend Sheet'!$Z96)+(INDEX(ItemCosts,MATCH('Blend Sheet'!$AA$4,ItemNum,0),MATCH(E$1,Districts,0))*'Blend Sheet'!$AA96)+(INDEX(ItemCosts,MATCH('Blend Sheet'!$AB$4,ItemNum,0),MATCH(E$1,Districts,0))*'Blend Sheet'!$AB96)+(INDEX(ItemCosts,MATCH('Blend Sheet'!$AC$4,ItemNum,0),MATCH(E$1,Districts,0))*'Blend Sheet'!$AC96)+(INDEX(ItemCosts,MATCH('Blend Sheet'!$AD$4,ItemNum,0),MATCH(E$1,Districts,0))*'Blend Sheet'!$AD96)+(INDEX(ItemCosts,MATCH('Blend Sheet'!$AE$4,ItemNum,0),MATCH(E$1,Districts,0))*'Blend Sheet'!$AE96)+(INDEX(ItemCosts,MATCH('Blend Sheet'!$AF$4,ItemNum,0),MATCH(E$1,Districts,0))*'Blend Sheet'!$AF96)+(INDEX(ItemCosts,MATCH('Blend Sheet'!$AG$4,ItemNum,0),MATCH(E$1,Districts,0))*'Blend Sheet'!$AG96)+(INDEX(ItemCosts,MATCH('Blend Sheet'!$AH$4,ItemNum,0),MATCH(E$1,Districts,0))*'Blend Sheet'!$AH96)+(INDEX(ItemCosts,MATCH('Blend Sheet'!$AI$4,ItemNum,0),MATCH(E$1,Districts,0))*'Blend Sheet'!$AI96)+(INDEX(ItemCosts,MATCH('Blend Sheet'!$AJ$4,ItemNum,0),MATCH(E$1,Districts,0))*'Blend Sheet'!$AJ96)+(INDEX(ItemCosts,MATCH('Blend Sheet'!$AK$4,ItemNum,0),MATCH(E$1,Districts,0))*'Blend Sheet'!$AK96)+(INDEX(ItemCosts,MATCH('Blend Sheet'!$AL$4,ItemNum,0),MATCH(E$1,Districts,0))*'Blend Sheet'!$AL96)+(INDEX(ItemCosts,MATCH('Blend Sheet'!$AM$4,ItemNum,0),MATCH(E$1,Districts,0))*'Blend Sheet'!$AM96)+(INDEX(ItemCosts,MATCH('Blend Sheet'!$AN$4,ItemNum,0),MATCH(E$1,Districts,0))*'Blend Sheet'!$AN96)+(INDEX(ItemCosts,MATCH('Blend Sheet'!$AO$4,ItemNum,0),MATCH(E$1,Districts,0))*'Blend Sheet'!$AO96)+(INDEX(ItemCosts,MATCH('Blend Sheet'!$AP$4,ItemNum,0),MATCH(E$1,Districts,0))*'Blend Sheet'!$AP96)+(INDEX(ItemCosts,MATCH('Blend Sheet'!$AQ$4,ItemNum,0),MATCH(E$1,Districts,0))*'Blend Sheet'!$AQ96)+(INDEX(ItemCosts,MATCH('Blend Sheet'!$AR$4,ItemNum,0),MATCH(E$1,Districts,0))*'Blend Sheet'!$AR96)+(INDEX(ItemCosts,MATCH('Blend Sheet'!$AS$4,ItemNum,0),MATCH(E$1,Districts,0))*'Blend Sheet'!$AS96)</f>
        <v>#N/A</v>
      </c>
      <c r="F93" s="5" t="e">
        <f>(INDEX(ItemCosts,MATCH('Blend Sheet'!$C$4,ItemNum,0),MATCH(F$1,Districts,0))*'Blend Sheet'!$C96)+(INDEX(ItemCosts,MATCH('Blend Sheet'!$D$4,ItemNum,0),MATCH(F$1,Districts,0))*'Blend Sheet'!$D96)+(INDEX(ItemCosts,MATCH('Blend Sheet'!$E$4,ItemNum,0),MATCH(F$1,Districts,0))*'Blend Sheet'!$E96)+(INDEX(ItemCosts,MATCH('Blend Sheet'!$F$4,ItemNum,0),MATCH(F$1,Districts,0))*'Blend Sheet'!$F96)+(INDEX(ItemCosts,MATCH('Blend Sheet'!$G$4,ItemNum,0),MATCH(F$1,Districts,0))*'Blend Sheet'!$G96)+(INDEX(ItemCosts,MATCH('Blend Sheet'!$H$4,ItemNum,0),MATCH(F$1,Districts,0))*'Blend Sheet'!$H96)+(INDEX(ItemCosts,MATCH('Blend Sheet'!$I$4,ItemNum,0),MATCH(F$1,Districts,0))*'Blend Sheet'!$I96)+(INDEX(ItemCosts,MATCH('Blend Sheet'!$J$4,ItemNum,0),MATCH(F$1,Districts,0))*'Blend Sheet'!$J96)+(INDEX(ItemCosts,MATCH('Blend Sheet'!$K$4,ItemNum,0),MATCH(F$1,Districts,0))*'Blend Sheet'!$K96)+(INDEX(ItemCosts,MATCH('Blend Sheet'!$L$4,ItemNum,0),MATCH(F$1,Districts,0))*'Blend Sheet'!$L96)+(INDEX(ItemCosts,MATCH('Blend Sheet'!$M$4,ItemNum,0),MATCH(F$1,Districts,0))*'Blend Sheet'!$M96)+(INDEX(ItemCosts,MATCH('Blend Sheet'!$N$4,ItemNum,0),MATCH(F$1,Districts,0))*'Blend Sheet'!$N96)+(INDEX(ItemCosts,MATCH('Blend Sheet'!$O$4,ItemNum,0),MATCH(F$1,Districts,0))*'Blend Sheet'!$O96)+(INDEX(ItemCosts,MATCH('Blend Sheet'!$P$4,ItemNum,0),MATCH(F$1,Districts,0))*'Blend Sheet'!$P96)+(INDEX(ItemCosts,MATCH('Blend Sheet'!$Q$4,ItemNum,0),MATCH(F$1,Districts,0))*'Blend Sheet'!$Q96)+(INDEX(ItemCosts,MATCH('Blend Sheet'!$R$4,ItemNum,0),MATCH(F$1,Districts,0))*'Blend Sheet'!$R96)+(INDEX(ItemCosts,MATCH('Blend Sheet'!$S$4,ItemNum,0),MATCH(F$1,Districts,0))*'Blend Sheet'!$S96)+(INDEX(ItemCosts,MATCH('Blend Sheet'!$T$4,ItemNum,0),MATCH(F$1,Districts,0))*'Blend Sheet'!$T96)+(INDEX(ItemCosts,MATCH('Blend Sheet'!$U$4,ItemNum,0),MATCH(F$1,Districts,0))*'Blend Sheet'!$U96)+(INDEX(ItemCosts,MATCH('Blend Sheet'!$V$4,ItemNum,0),MATCH(F$1,Districts,0))*'Blend Sheet'!$V96)+(INDEX(ItemCosts,MATCH('Blend Sheet'!$W$4,ItemNum,0),MATCH(F$1,Districts,0))*'Blend Sheet'!$W96)+(INDEX(ItemCosts,MATCH('Blend Sheet'!$X$4,ItemNum,0),MATCH(F$1,Districts,0))*'Blend Sheet'!$X96)+(INDEX(ItemCosts,MATCH('Blend Sheet'!$Y$4,ItemNum,0),MATCH(F$1,Districts,0))*'Blend Sheet'!$Y96)+(INDEX(ItemCosts,MATCH('Blend Sheet'!$Z$4,ItemNum,0),MATCH(F$1,Districts,0))*'Blend Sheet'!$Z96)+(INDEX(ItemCosts,MATCH('Blend Sheet'!$AA$4,ItemNum,0),MATCH(F$1,Districts,0))*'Blend Sheet'!$AA96)+(INDEX(ItemCosts,MATCH('Blend Sheet'!$AB$4,ItemNum,0),MATCH(F$1,Districts,0))*'Blend Sheet'!$AB96)+(INDEX(ItemCosts,MATCH('Blend Sheet'!$AC$4,ItemNum,0),MATCH(F$1,Districts,0))*'Blend Sheet'!$AC96)+(INDEX(ItemCosts,MATCH('Blend Sheet'!$AD$4,ItemNum,0),MATCH(F$1,Districts,0))*'Blend Sheet'!$AD96)+(INDEX(ItemCosts,MATCH('Blend Sheet'!$AE$4,ItemNum,0),MATCH(F$1,Districts,0))*'Blend Sheet'!$AE96)+(INDEX(ItemCosts,MATCH('Blend Sheet'!$AF$4,ItemNum,0),MATCH(F$1,Districts,0))*'Blend Sheet'!$AF96)+(INDEX(ItemCosts,MATCH('Blend Sheet'!$AG$4,ItemNum,0),MATCH(F$1,Districts,0))*'Blend Sheet'!$AG96)+(INDEX(ItemCosts,MATCH('Blend Sheet'!$AH$4,ItemNum,0),MATCH(F$1,Districts,0))*'Blend Sheet'!$AH96)+(INDEX(ItemCosts,MATCH('Blend Sheet'!$AI$4,ItemNum,0),MATCH(F$1,Districts,0))*'Blend Sheet'!$AI96)+(INDEX(ItemCosts,MATCH('Blend Sheet'!$AJ$4,ItemNum,0),MATCH(F$1,Districts,0))*'Blend Sheet'!$AJ96)+(INDEX(ItemCosts,MATCH('Blend Sheet'!$AK$4,ItemNum,0),MATCH(F$1,Districts,0))*'Blend Sheet'!$AK96)+(INDEX(ItemCosts,MATCH('Blend Sheet'!$AL$4,ItemNum,0),MATCH(F$1,Districts,0))*'Blend Sheet'!$AL96)+(INDEX(ItemCosts,MATCH('Blend Sheet'!$AM$4,ItemNum,0),MATCH(F$1,Districts,0))*'Blend Sheet'!$AM96)+(INDEX(ItemCosts,MATCH('Blend Sheet'!$AN$4,ItemNum,0),MATCH(F$1,Districts,0))*'Blend Sheet'!$AN96)+(INDEX(ItemCosts,MATCH('Blend Sheet'!$AO$4,ItemNum,0),MATCH(F$1,Districts,0))*'Blend Sheet'!$AO96)+(INDEX(ItemCosts,MATCH('Blend Sheet'!$AP$4,ItemNum,0),MATCH(F$1,Districts,0))*'Blend Sheet'!$AP96)+(INDEX(ItemCosts,MATCH('Blend Sheet'!$AQ$4,ItemNum,0),MATCH(F$1,Districts,0))*'Blend Sheet'!$AQ96)+(INDEX(ItemCosts,MATCH('Blend Sheet'!$AR$4,ItemNum,0),MATCH(F$1,Districts,0))*'Blend Sheet'!$AR96)+(INDEX(ItemCosts,MATCH('Blend Sheet'!$AS$4,ItemNum,0),MATCH(F$1,Districts,0))*'Blend Sheet'!$AS96)</f>
        <v>#N/A</v>
      </c>
      <c r="G93" s="5" t="e">
        <f>(INDEX(ItemCosts,MATCH('Blend Sheet'!$C$4,ItemNum,0),MATCH(G$1,Districts,0))*'Blend Sheet'!$C96)+(INDEX(ItemCosts,MATCH('Blend Sheet'!$D$4,ItemNum,0),MATCH(G$1,Districts,0))*'Blend Sheet'!$D96)+(INDEX(ItemCosts,MATCH('Blend Sheet'!$E$4,ItemNum,0),MATCH(G$1,Districts,0))*'Blend Sheet'!$E96)+(INDEX(ItemCosts,MATCH('Blend Sheet'!$F$4,ItemNum,0),MATCH(G$1,Districts,0))*'Blend Sheet'!$F96)+(INDEX(ItemCosts,MATCH('Blend Sheet'!$G$4,ItemNum,0),MATCH(G$1,Districts,0))*'Blend Sheet'!$G96)+(INDEX(ItemCosts,MATCH('Blend Sheet'!$H$4,ItemNum,0),MATCH(G$1,Districts,0))*'Blend Sheet'!$H96)+(INDEX(ItemCosts,MATCH('Blend Sheet'!$I$4,ItemNum,0),MATCH(G$1,Districts,0))*'Blend Sheet'!$I96)+(INDEX(ItemCosts,MATCH('Blend Sheet'!$J$4,ItemNum,0),MATCH(G$1,Districts,0))*'Blend Sheet'!$J96)+(INDEX(ItemCosts,MATCH('Blend Sheet'!$K$4,ItemNum,0),MATCH(G$1,Districts,0))*'Blend Sheet'!$K96)+(INDEX(ItemCosts,MATCH('Blend Sheet'!$L$4,ItemNum,0),MATCH(G$1,Districts,0))*'Blend Sheet'!$L96)+(INDEX(ItemCosts,MATCH('Blend Sheet'!$M$4,ItemNum,0),MATCH(G$1,Districts,0))*'Blend Sheet'!$M96)+(INDEX(ItemCosts,MATCH('Blend Sheet'!$N$4,ItemNum,0),MATCH(G$1,Districts,0))*'Blend Sheet'!$N96)+(INDEX(ItemCosts,MATCH('Blend Sheet'!$O$4,ItemNum,0),MATCH(G$1,Districts,0))*'Blend Sheet'!$O96)+(INDEX(ItemCosts,MATCH('Blend Sheet'!$P$4,ItemNum,0),MATCH(G$1,Districts,0))*'Blend Sheet'!$P96)+(INDEX(ItemCosts,MATCH('Blend Sheet'!$Q$4,ItemNum,0),MATCH(G$1,Districts,0))*'Blend Sheet'!$Q96)+(INDEX(ItemCosts,MATCH('Blend Sheet'!$R$4,ItemNum,0),MATCH(G$1,Districts,0))*'Blend Sheet'!$R96)+(INDEX(ItemCosts,MATCH('Blend Sheet'!$S$4,ItemNum,0),MATCH(G$1,Districts,0))*'Blend Sheet'!$S96)+(INDEX(ItemCosts,MATCH('Blend Sheet'!$T$4,ItemNum,0),MATCH(G$1,Districts,0))*'Blend Sheet'!$T96)+(INDEX(ItemCosts,MATCH('Blend Sheet'!$U$4,ItemNum,0),MATCH(G$1,Districts,0))*'Blend Sheet'!$U96)+(INDEX(ItemCosts,MATCH('Blend Sheet'!$V$4,ItemNum,0),MATCH(G$1,Districts,0))*'Blend Sheet'!$V96)+(INDEX(ItemCosts,MATCH('Blend Sheet'!$W$4,ItemNum,0),MATCH(G$1,Districts,0))*'Blend Sheet'!$W96)+(INDEX(ItemCosts,MATCH('Blend Sheet'!$X$4,ItemNum,0),MATCH(G$1,Districts,0))*'Blend Sheet'!$X96)+(INDEX(ItemCosts,MATCH('Blend Sheet'!$Y$4,ItemNum,0),MATCH(G$1,Districts,0))*'Blend Sheet'!$Y96)+(INDEX(ItemCosts,MATCH('Blend Sheet'!$Z$4,ItemNum,0),MATCH(G$1,Districts,0))*'Blend Sheet'!$Z96)+(INDEX(ItemCosts,MATCH('Blend Sheet'!$AA$4,ItemNum,0),MATCH(G$1,Districts,0))*'Blend Sheet'!$AA96)+(INDEX(ItemCosts,MATCH('Blend Sheet'!$AB$4,ItemNum,0),MATCH(G$1,Districts,0))*'Blend Sheet'!$AB96)+(INDEX(ItemCosts,MATCH('Blend Sheet'!$AC$4,ItemNum,0),MATCH(G$1,Districts,0))*'Blend Sheet'!$AC96)+(INDEX(ItemCosts,MATCH('Blend Sheet'!$AD$4,ItemNum,0),MATCH(G$1,Districts,0))*'Blend Sheet'!$AD96)+(INDEX(ItemCosts,MATCH('Blend Sheet'!$AE$4,ItemNum,0),MATCH(G$1,Districts,0))*'Blend Sheet'!$AE96)+(INDEX(ItemCosts,MATCH('Blend Sheet'!$AF$4,ItemNum,0),MATCH(G$1,Districts,0))*'Blend Sheet'!$AF96)+(INDEX(ItemCosts,MATCH('Blend Sheet'!$AG$4,ItemNum,0),MATCH(G$1,Districts,0))*'Blend Sheet'!$AG96)+(INDEX(ItemCosts,MATCH('Blend Sheet'!$AH$4,ItemNum,0),MATCH(G$1,Districts,0))*'Blend Sheet'!$AH96)+(INDEX(ItemCosts,MATCH('Blend Sheet'!$AI$4,ItemNum,0),MATCH(G$1,Districts,0))*'Blend Sheet'!$AI96)+(INDEX(ItemCosts,MATCH('Blend Sheet'!$AJ$4,ItemNum,0),MATCH(G$1,Districts,0))*'Blend Sheet'!$AJ96)+(INDEX(ItemCosts,MATCH('Blend Sheet'!$AK$4,ItemNum,0),MATCH(G$1,Districts,0))*'Blend Sheet'!$AK96)+(INDEX(ItemCosts,MATCH('Blend Sheet'!$AL$4,ItemNum,0),MATCH(G$1,Districts,0))*'Blend Sheet'!$AL96)+(INDEX(ItemCosts,MATCH('Blend Sheet'!$AM$4,ItemNum,0),MATCH(G$1,Districts,0))*'Blend Sheet'!$AM96)+(INDEX(ItemCosts,MATCH('Blend Sheet'!$AN$4,ItemNum,0),MATCH(G$1,Districts,0))*'Blend Sheet'!$AN96)+(INDEX(ItemCosts,MATCH('Blend Sheet'!$AO$4,ItemNum,0),MATCH(G$1,Districts,0))*'Blend Sheet'!$AO96)+(INDEX(ItemCosts,MATCH('Blend Sheet'!$AP$4,ItemNum,0),MATCH(G$1,Districts,0))*'Blend Sheet'!$AP96)+(INDEX(ItemCosts,MATCH('Blend Sheet'!$AQ$4,ItemNum,0),MATCH(G$1,Districts,0))*'Blend Sheet'!$AQ96)+(INDEX(ItemCosts,MATCH('Blend Sheet'!$AR$4,ItemNum,0),MATCH(G$1,Districts,0))*'Blend Sheet'!$AR96)+(INDEX(ItemCosts,MATCH('Blend Sheet'!$AS$4,ItemNum,0),MATCH(G$1,Districts,0))*'Blend Sheet'!$AS96)</f>
        <v>#N/A</v>
      </c>
      <c r="H93" s="5" t="e">
        <f>(INDEX(ItemCosts,MATCH('Blend Sheet'!$C$4,ItemNum,0),MATCH(H$1,Districts,0))*'Blend Sheet'!$C96)+(INDEX(ItemCosts,MATCH('Blend Sheet'!$D$4,ItemNum,0),MATCH(H$1,Districts,0))*'Blend Sheet'!$D96)+(INDEX(ItemCosts,MATCH('Blend Sheet'!$E$4,ItemNum,0),MATCH(H$1,Districts,0))*'Blend Sheet'!$E96)+(INDEX(ItemCosts,MATCH('Blend Sheet'!$F$4,ItemNum,0),MATCH(H$1,Districts,0))*'Blend Sheet'!$F96)+(INDEX(ItemCosts,MATCH('Blend Sheet'!$G$4,ItemNum,0),MATCH(H$1,Districts,0))*'Blend Sheet'!$G96)+(INDEX(ItemCosts,MATCH('Blend Sheet'!$H$4,ItemNum,0),MATCH(H$1,Districts,0))*'Blend Sheet'!$H96)+(INDEX(ItemCosts,MATCH('Blend Sheet'!$I$4,ItemNum,0),MATCH(H$1,Districts,0))*'Blend Sheet'!$I96)+(INDEX(ItemCosts,MATCH('Blend Sheet'!$J$4,ItemNum,0),MATCH(H$1,Districts,0))*'Blend Sheet'!$J96)+(INDEX(ItemCosts,MATCH('Blend Sheet'!$K$4,ItemNum,0),MATCH(H$1,Districts,0))*'Blend Sheet'!$K96)+(INDEX(ItemCosts,MATCH('Blend Sheet'!$L$4,ItemNum,0),MATCH(H$1,Districts,0))*'Blend Sheet'!$L96)+(INDEX(ItemCosts,MATCH('Blend Sheet'!$M$4,ItemNum,0),MATCH(H$1,Districts,0))*'Blend Sheet'!$M96)+(INDEX(ItemCosts,MATCH('Blend Sheet'!$N$4,ItemNum,0),MATCH(H$1,Districts,0))*'Blend Sheet'!$N96)+(INDEX(ItemCosts,MATCH('Blend Sheet'!$O$4,ItemNum,0),MATCH(H$1,Districts,0))*'Blend Sheet'!$O96)+(INDEX(ItemCosts,MATCH('Blend Sheet'!$P$4,ItemNum,0),MATCH(H$1,Districts,0))*'Blend Sheet'!$P96)+(INDEX(ItemCosts,MATCH('Blend Sheet'!$Q$4,ItemNum,0),MATCH(H$1,Districts,0))*'Blend Sheet'!$Q96)+(INDEX(ItemCosts,MATCH('Blend Sheet'!$R$4,ItemNum,0),MATCH(H$1,Districts,0))*'Blend Sheet'!$R96)+(INDEX(ItemCosts,MATCH('Blend Sheet'!$S$4,ItemNum,0),MATCH(H$1,Districts,0))*'Blend Sheet'!$S96)+(INDEX(ItemCosts,MATCH('Blend Sheet'!$T$4,ItemNum,0),MATCH(H$1,Districts,0))*'Blend Sheet'!$T96)+(INDEX(ItemCosts,MATCH('Blend Sheet'!$U$4,ItemNum,0),MATCH(H$1,Districts,0))*'Blend Sheet'!$U96)+(INDEX(ItemCosts,MATCH('Blend Sheet'!$V$4,ItemNum,0),MATCH(H$1,Districts,0))*'Blend Sheet'!$V96)+(INDEX(ItemCosts,MATCH('Blend Sheet'!$W$4,ItemNum,0),MATCH(H$1,Districts,0))*'Blend Sheet'!$W96)+(INDEX(ItemCosts,MATCH('Blend Sheet'!$X$4,ItemNum,0),MATCH(H$1,Districts,0))*'Blend Sheet'!$X96)+(INDEX(ItemCosts,MATCH('Blend Sheet'!$Y$4,ItemNum,0),MATCH(H$1,Districts,0))*'Blend Sheet'!$Y96)+(INDEX(ItemCosts,MATCH('Blend Sheet'!$Z$4,ItemNum,0),MATCH(H$1,Districts,0))*'Blend Sheet'!$Z96)+(INDEX(ItemCosts,MATCH('Blend Sheet'!$AA$4,ItemNum,0),MATCH(H$1,Districts,0))*'Blend Sheet'!$AA96)+(INDEX(ItemCosts,MATCH('Blend Sheet'!$AB$4,ItemNum,0),MATCH(H$1,Districts,0))*'Blend Sheet'!$AB96)+(INDEX(ItemCosts,MATCH('Blend Sheet'!$AC$4,ItemNum,0),MATCH(H$1,Districts,0))*'Blend Sheet'!$AC96)+(INDEX(ItemCosts,MATCH('Blend Sheet'!$AD$4,ItemNum,0),MATCH(H$1,Districts,0))*'Blend Sheet'!$AD96)+(INDEX(ItemCosts,MATCH('Blend Sheet'!$AE$4,ItemNum,0),MATCH(H$1,Districts,0))*'Blend Sheet'!$AE96)+(INDEX(ItemCosts,MATCH('Blend Sheet'!$AF$4,ItemNum,0),MATCH(H$1,Districts,0))*'Blend Sheet'!$AF96)+(INDEX(ItemCosts,MATCH('Blend Sheet'!$AG$4,ItemNum,0),MATCH(H$1,Districts,0))*'Blend Sheet'!$AG96)+(INDEX(ItemCosts,MATCH('Blend Sheet'!$AH$4,ItemNum,0),MATCH(H$1,Districts,0))*'Blend Sheet'!$AH96)+(INDEX(ItemCosts,MATCH('Blend Sheet'!$AI$4,ItemNum,0),MATCH(H$1,Districts,0))*'Blend Sheet'!$AI96)+(INDEX(ItemCosts,MATCH('Blend Sheet'!$AJ$4,ItemNum,0),MATCH(H$1,Districts,0))*'Blend Sheet'!$AJ96)+(INDEX(ItemCosts,MATCH('Blend Sheet'!$AK$4,ItemNum,0),MATCH(H$1,Districts,0))*'Blend Sheet'!$AK96)+(INDEX(ItemCosts,MATCH('Blend Sheet'!$AL$4,ItemNum,0),MATCH(H$1,Districts,0))*'Blend Sheet'!$AL96)+(INDEX(ItemCosts,MATCH('Blend Sheet'!$AM$4,ItemNum,0),MATCH(H$1,Districts,0))*'Blend Sheet'!$AM96)+(INDEX(ItemCosts,MATCH('Blend Sheet'!$AN$4,ItemNum,0),MATCH(H$1,Districts,0))*'Blend Sheet'!$AN96)+(INDEX(ItemCosts,MATCH('Blend Sheet'!$AO$4,ItemNum,0),MATCH(H$1,Districts,0))*'Blend Sheet'!$AO96)+(INDEX(ItemCosts,MATCH('Blend Sheet'!$AP$4,ItemNum,0),MATCH(H$1,Districts,0))*'Blend Sheet'!$AP96)+(INDEX(ItemCosts,MATCH('Blend Sheet'!$AQ$4,ItemNum,0),MATCH(H$1,Districts,0))*'Blend Sheet'!$AQ96)+(INDEX(ItemCosts,MATCH('Blend Sheet'!$AR$4,ItemNum,0),MATCH(H$1,Districts,0))*'Blend Sheet'!$AR96)+(INDEX(ItemCosts,MATCH('Blend Sheet'!$AS$4,ItemNum,0),MATCH(H$1,Districts,0))*'Blend Sheet'!$AS96)</f>
        <v>#N/A</v>
      </c>
      <c r="I93" s="5" t="e">
        <f>(INDEX(ItemCosts,MATCH('Blend Sheet'!$C$4,ItemNum,0),MATCH(I$1,Districts,0))*'Blend Sheet'!$C96)+(INDEX(ItemCosts,MATCH('Blend Sheet'!$D$4,ItemNum,0),MATCH(I$1,Districts,0))*'Blend Sheet'!$D96)+(INDEX(ItemCosts,MATCH('Blend Sheet'!$E$4,ItemNum,0),MATCH(I$1,Districts,0))*'Blend Sheet'!$E96)+(INDEX(ItemCosts,MATCH('Blend Sheet'!$F$4,ItemNum,0),MATCH(I$1,Districts,0))*'Blend Sheet'!$F96)+(INDEX(ItemCosts,MATCH('Blend Sheet'!$G$4,ItemNum,0),MATCH(I$1,Districts,0))*'Blend Sheet'!$G96)+(INDEX(ItemCosts,MATCH('Blend Sheet'!$H$4,ItemNum,0),MATCH(I$1,Districts,0))*'Blend Sheet'!$H96)+(INDEX(ItemCosts,MATCH('Blend Sheet'!$I$4,ItemNum,0),MATCH(I$1,Districts,0))*'Blend Sheet'!$I96)+(INDEX(ItemCosts,MATCH('Blend Sheet'!$J$4,ItemNum,0),MATCH(I$1,Districts,0))*'Blend Sheet'!$J96)+(INDEX(ItemCosts,MATCH('Blend Sheet'!$K$4,ItemNum,0),MATCH(I$1,Districts,0))*'Blend Sheet'!$K96)+(INDEX(ItemCosts,MATCH('Blend Sheet'!$L$4,ItemNum,0),MATCH(I$1,Districts,0))*'Blend Sheet'!$L96)+(INDEX(ItemCosts,MATCH('Blend Sheet'!$M$4,ItemNum,0),MATCH(I$1,Districts,0))*'Blend Sheet'!$M96)+(INDEX(ItemCosts,MATCH('Blend Sheet'!$N$4,ItemNum,0),MATCH(I$1,Districts,0))*'Blend Sheet'!$N96)+(INDEX(ItemCosts,MATCH('Blend Sheet'!$O$4,ItemNum,0),MATCH(I$1,Districts,0))*'Blend Sheet'!$O96)+(INDEX(ItemCosts,MATCH('Blend Sheet'!$P$4,ItemNum,0),MATCH(I$1,Districts,0))*'Blend Sheet'!$P96)+(INDEX(ItemCosts,MATCH('Blend Sheet'!$Q$4,ItemNum,0),MATCH(I$1,Districts,0))*'Blend Sheet'!$Q96)+(INDEX(ItemCosts,MATCH('Blend Sheet'!$R$4,ItemNum,0),MATCH(I$1,Districts,0))*'Blend Sheet'!$R96)+(INDEX(ItemCosts,MATCH('Blend Sheet'!$S$4,ItemNum,0),MATCH(I$1,Districts,0))*'Blend Sheet'!$S96)+(INDEX(ItemCosts,MATCH('Blend Sheet'!$T$4,ItemNum,0),MATCH(I$1,Districts,0))*'Blend Sheet'!$T96)+(INDEX(ItemCosts,MATCH('Blend Sheet'!$U$4,ItemNum,0),MATCH(I$1,Districts,0))*'Blend Sheet'!$U96)+(INDEX(ItemCosts,MATCH('Blend Sheet'!$V$4,ItemNum,0),MATCH(I$1,Districts,0))*'Blend Sheet'!$V96)+(INDEX(ItemCosts,MATCH('Blend Sheet'!$W$4,ItemNum,0),MATCH(I$1,Districts,0))*'Blend Sheet'!$W96)+(INDEX(ItemCosts,MATCH('Blend Sheet'!$X$4,ItemNum,0),MATCH(I$1,Districts,0))*'Blend Sheet'!$X96)+(INDEX(ItemCosts,MATCH('Blend Sheet'!$Y$4,ItemNum,0),MATCH(I$1,Districts,0))*'Blend Sheet'!$Y96)+(INDEX(ItemCosts,MATCH('Blend Sheet'!$Z$4,ItemNum,0),MATCH(I$1,Districts,0))*'Blend Sheet'!$Z96)+(INDEX(ItemCosts,MATCH('Blend Sheet'!$AA$4,ItemNum,0),MATCH(I$1,Districts,0))*'Blend Sheet'!$AA96)+(INDEX(ItemCosts,MATCH('Blend Sheet'!$AB$4,ItemNum,0),MATCH(I$1,Districts,0))*'Blend Sheet'!$AB96)+(INDEX(ItemCosts,MATCH('Blend Sheet'!$AC$4,ItemNum,0),MATCH(I$1,Districts,0))*'Blend Sheet'!$AC96)+(INDEX(ItemCosts,MATCH('Blend Sheet'!$AD$4,ItemNum,0),MATCH(I$1,Districts,0))*'Blend Sheet'!$AD96)+(INDEX(ItemCosts,MATCH('Blend Sheet'!$AE$4,ItemNum,0),MATCH(I$1,Districts,0))*'Blend Sheet'!$AE96)+(INDEX(ItemCosts,MATCH('Blend Sheet'!$AF$4,ItemNum,0),MATCH(I$1,Districts,0))*'Blend Sheet'!$AF96)+(INDEX(ItemCosts,MATCH('Blend Sheet'!$AG$4,ItemNum,0),MATCH(I$1,Districts,0))*'Blend Sheet'!$AG96)+(INDEX(ItemCosts,MATCH('Blend Sheet'!$AH$4,ItemNum,0),MATCH(I$1,Districts,0))*'Blend Sheet'!$AH96)+(INDEX(ItemCosts,MATCH('Blend Sheet'!$AI$4,ItemNum,0),MATCH(I$1,Districts,0))*'Blend Sheet'!$AI96)+(INDEX(ItemCosts,MATCH('Blend Sheet'!$AJ$4,ItemNum,0),MATCH(I$1,Districts,0))*'Blend Sheet'!$AJ96)+(INDEX(ItemCosts,MATCH('Blend Sheet'!$AK$4,ItemNum,0),MATCH(I$1,Districts,0))*'Blend Sheet'!$AK96)+(INDEX(ItemCosts,MATCH('Blend Sheet'!$AL$4,ItemNum,0),MATCH(I$1,Districts,0))*'Blend Sheet'!$AL96)+(INDEX(ItemCosts,MATCH('Blend Sheet'!$AM$4,ItemNum,0),MATCH(I$1,Districts,0))*'Blend Sheet'!$AM96)+(INDEX(ItemCosts,MATCH('Blend Sheet'!$AN$4,ItemNum,0),MATCH(I$1,Districts,0))*'Blend Sheet'!$AN96)+(INDEX(ItemCosts,MATCH('Blend Sheet'!$AO$4,ItemNum,0),MATCH(I$1,Districts,0))*'Blend Sheet'!$AO96)+(INDEX(ItemCosts,MATCH('Blend Sheet'!$AP$4,ItemNum,0),MATCH(I$1,Districts,0))*'Blend Sheet'!$AP96)+(INDEX(ItemCosts,MATCH('Blend Sheet'!$AQ$4,ItemNum,0),MATCH(I$1,Districts,0))*'Blend Sheet'!$AQ96)+(INDEX(ItemCosts,MATCH('Blend Sheet'!$AR$4,ItemNum,0),MATCH(I$1,Districts,0))*'Blend Sheet'!$AR96)+(INDEX(ItemCosts,MATCH('Blend Sheet'!$AS$4,ItemNum,0),MATCH(I$1,Districts,0))*'Blend Sheet'!$AS96)</f>
        <v>#N/A</v>
      </c>
      <c r="J93" s="5" t="e">
        <f>(INDEX(ItemCosts,MATCH('Blend Sheet'!$C$4,ItemNum,0),MATCH(J$1,Districts,0))*'Blend Sheet'!$C96)+(INDEX(ItemCosts,MATCH('Blend Sheet'!$D$4,ItemNum,0),MATCH(J$1,Districts,0))*'Blend Sheet'!$D96)+(INDEX(ItemCosts,MATCH('Blend Sheet'!$E$4,ItemNum,0),MATCH(J$1,Districts,0))*'Blend Sheet'!$E96)+(INDEX(ItemCosts,MATCH('Blend Sheet'!$F$4,ItemNum,0),MATCH(J$1,Districts,0))*'Blend Sheet'!$F96)+(INDEX(ItemCosts,MATCH('Blend Sheet'!$G$4,ItemNum,0),MATCH(J$1,Districts,0))*'Blend Sheet'!$G96)+(INDEX(ItemCosts,MATCH('Blend Sheet'!$H$4,ItemNum,0),MATCH(J$1,Districts,0))*'Blend Sheet'!$H96)+(INDEX(ItemCosts,MATCH('Blend Sheet'!$I$4,ItemNum,0),MATCH(J$1,Districts,0))*'Blend Sheet'!$I96)+(INDEX(ItemCosts,MATCH('Blend Sheet'!$J$4,ItemNum,0),MATCH(J$1,Districts,0))*'Blend Sheet'!$J96)+(INDEX(ItemCosts,MATCH('Blend Sheet'!$K$4,ItemNum,0),MATCH(J$1,Districts,0))*'Blend Sheet'!$K96)+(INDEX(ItemCosts,MATCH('Blend Sheet'!$L$4,ItemNum,0),MATCH(J$1,Districts,0))*'Blend Sheet'!$L96)+(INDEX(ItemCosts,MATCH('Blend Sheet'!$M$4,ItemNum,0),MATCH(J$1,Districts,0))*'Blend Sheet'!$M96)+(INDEX(ItemCosts,MATCH('Blend Sheet'!$N$4,ItemNum,0),MATCH(J$1,Districts,0))*'Blend Sheet'!$N96)+(INDEX(ItemCosts,MATCH('Blend Sheet'!$O$4,ItemNum,0),MATCH(J$1,Districts,0))*'Blend Sheet'!$O96)+(INDEX(ItemCosts,MATCH('Blend Sheet'!$P$4,ItemNum,0),MATCH(J$1,Districts,0))*'Blend Sheet'!$P96)+(INDEX(ItemCosts,MATCH('Blend Sheet'!$Q$4,ItemNum,0),MATCH(J$1,Districts,0))*'Blend Sheet'!$Q96)+(INDEX(ItemCosts,MATCH('Blend Sheet'!$R$4,ItemNum,0),MATCH(J$1,Districts,0))*'Blend Sheet'!$R96)+(INDEX(ItemCosts,MATCH('Blend Sheet'!$S$4,ItemNum,0),MATCH(J$1,Districts,0))*'Blend Sheet'!$S96)+(INDEX(ItemCosts,MATCH('Blend Sheet'!$T$4,ItemNum,0),MATCH(J$1,Districts,0))*'Blend Sheet'!$T96)+(INDEX(ItemCosts,MATCH('Blend Sheet'!$U$4,ItemNum,0),MATCH(J$1,Districts,0))*'Blend Sheet'!$U96)+(INDEX(ItemCosts,MATCH('Blend Sheet'!$V$4,ItemNum,0),MATCH(J$1,Districts,0))*'Blend Sheet'!$V96)+(INDEX(ItemCosts,MATCH('Blend Sheet'!$W$4,ItemNum,0),MATCH(J$1,Districts,0))*'Blend Sheet'!$W96)+(INDEX(ItemCosts,MATCH('Blend Sheet'!$X$4,ItemNum,0),MATCH(J$1,Districts,0))*'Blend Sheet'!$X96)+(INDEX(ItemCosts,MATCH('Blend Sheet'!$Y$4,ItemNum,0),MATCH(J$1,Districts,0))*'Blend Sheet'!$Y96)+(INDEX(ItemCosts,MATCH('Blend Sheet'!$Z$4,ItemNum,0),MATCH(J$1,Districts,0))*'Blend Sheet'!$Z96)+(INDEX(ItemCosts,MATCH('Blend Sheet'!$AA$4,ItemNum,0),MATCH(J$1,Districts,0))*'Blend Sheet'!$AA96)+(INDEX(ItemCosts,MATCH('Blend Sheet'!$AB$4,ItemNum,0),MATCH(J$1,Districts,0))*'Blend Sheet'!$AB96)+(INDEX(ItemCosts,MATCH('Blend Sheet'!$AC$4,ItemNum,0),MATCH(J$1,Districts,0))*'Blend Sheet'!$AC96)+(INDEX(ItemCosts,MATCH('Blend Sheet'!$AD$4,ItemNum,0),MATCH(J$1,Districts,0))*'Blend Sheet'!$AD96)+(INDEX(ItemCosts,MATCH('Blend Sheet'!$AE$4,ItemNum,0),MATCH(J$1,Districts,0))*'Blend Sheet'!$AE96)+(INDEX(ItemCosts,MATCH('Blend Sheet'!$AF$4,ItemNum,0),MATCH(J$1,Districts,0))*'Blend Sheet'!$AF96)+(INDEX(ItemCosts,MATCH('Blend Sheet'!$AG$4,ItemNum,0),MATCH(J$1,Districts,0))*'Blend Sheet'!$AG96)+(INDEX(ItemCosts,MATCH('Blend Sheet'!$AH$4,ItemNum,0),MATCH(J$1,Districts,0))*'Blend Sheet'!$AH96)+(INDEX(ItemCosts,MATCH('Blend Sheet'!$AI$4,ItemNum,0),MATCH(J$1,Districts,0))*'Blend Sheet'!$AI96)+(INDEX(ItemCosts,MATCH('Blend Sheet'!$AJ$4,ItemNum,0),MATCH(J$1,Districts,0))*'Blend Sheet'!$AJ96)+(INDEX(ItemCosts,MATCH('Blend Sheet'!$AK$4,ItemNum,0),MATCH(J$1,Districts,0))*'Blend Sheet'!$AK96)+(INDEX(ItemCosts,MATCH('Blend Sheet'!$AL$4,ItemNum,0),MATCH(J$1,Districts,0))*'Blend Sheet'!$AL96)+(INDEX(ItemCosts,MATCH('Blend Sheet'!$AM$4,ItemNum,0),MATCH(J$1,Districts,0))*'Blend Sheet'!$AM96)+(INDEX(ItemCosts,MATCH('Blend Sheet'!$AN$4,ItemNum,0),MATCH(J$1,Districts,0))*'Blend Sheet'!$AN96)+(INDEX(ItemCosts,MATCH('Blend Sheet'!$AO$4,ItemNum,0),MATCH(J$1,Districts,0))*'Blend Sheet'!$AO96)+(INDEX(ItemCosts,MATCH('Blend Sheet'!$AP$4,ItemNum,0),MATCH(J$1,Districts,0))*'Blend Sheet'!$AP96)+(INDEX(ItemCosts,MATCH('Blend Sheet'!$AQ$4,ItemNum,0),MATCH(J$1,Districts,0))*'Blend Sheet'!$AQ96)+(INDEX(ItemCosts,MATCH('Blend Sheet'!$AR$4,ItemNum,0),MATCH(J$1,Districts,0))*'Blend Sheet'!$AR96)+(INDEX(ItemCosts,MATCH('Blend Sheet'!$AS$4,ItemNum,0),MATCH(J$1,Districts,0))*'Blend Sheet'!$AS96)</f>
        <v>#N/A</v>
      </c>
      <c r="K93" s="5" t="e">
        <f>(INDEX(ItemCosts,MATCH('Blend Sheet'!$C$4,ItemNum,0),MATCH(K$1,Districts,0))*'Blend Sheet'!$C96)+(INDEX(ItemCosts,MATCH('Blend Sheet'!$D$4,ItemNum,0),MATCH(K$1,Districts,0))*'Blend Sheet'!$D96)+(INDEX(ItemCosts,MATCH('Blend Sheet'!$E$4,ItemNum,0),MATCH(K$1,Districts,0))*'Blend Sheet'!$E96)+(INDEX(ItemCosts,MATCH('Blend Sheet'!$F$4,ItemNum,0),MATCH(K$1,Districts,0))*'Blend Sheet'!$F96)+(INDEX(ItemCosts,MATCH('Blend Sheet'!$G$4,ItemNum,0),MATCH(K$1,Districts,0))*'Blend Sheet'!$G96)+(INDEX(ItemCosts,MATCH('Blend Sheet'!$H$4,ItemNum,0),MATCH(K$1,Districts,0))*'Blend Sheet'!$H96)+(INDEX(ItemCosts,MATCH('Blend Sheet'!$I$4,ItemNum,0),MATCH(K$1,Districts,0))*'Blend Sheet'!$I96)+(INDEX(ItemCosts,MATCH('Blend Sheet'!$J$4,ItemNum,0),MATCH(K$1,Districts,0))*'Blend Sheet'!$J96)+(INDEX(ItemCosts,MATCH('Blend Sheet'!$K$4,ItemNum,0),MATCH(K$1,Districts,0))*'Blend Sheet'!$K96)+(INDEX(ItemCosts,MATCH('Blend Sheet'!$L$4,ItemNum,0),MATCH(K$1,Districts,0))*'Blend Sheet'!$L96)+(INDEX(ItemCosts,MATCH('Blend Sheet'!$M$4,ItemNum,0),MATCH(K$1,Districts,0))*'Blend Sheet'!$M96)+(INDEX(ItemCosts,MATCH('Blend Sheet'!$N$4,ItemNum,0),MATCH(K$1,Districts,0))*'Blend Sheet'!$N96)+(INDEX(ItemCosts,MATCH('Blend Sheet'!$O$4,ItemNum,0),MATCH(K$1,Districts,0))*'Blend Sheet'!$O96)+(INDEX(ItemCosts,MATCH('Blend Sheet'!$P$4,ItemNum,0),MATCH(K$1,Districts,0))*'Blend Sheet'!$P96)+(INDEX(ItemCosts,MATCH('Blend Sheet'!$Q$4,ItemNum,0),MATCH(K$1,Districts,0))*'Blend Sheet'!$Q96)+(INDEX(ItemCosts,MATCH('Blend Sheet'!$R$4,ItemNum,0),MATCH(K$1,Districts,0))*'Blend Sheet'!$R96)+(INDEX(ItemCosts,MATCH('Blend Sheet'!$S$4,ItemNum,0),MATCH(K$1,Districts,0))*'Blend Sheet'!$S96)+(INDEX(ItemCosts,MATCH('Blend Sheet'!$T$4,ItemNum,0),MATCH(K$1,Districts,0))*'Blend Sheet'!$T96)+(INDEX(ItemCosts,MATCH('Blend Sheet'!$U$4,ItemNum,0),MATCH(K$1,Districts,0))*'Blend Sheet'!$U96)+(INDEX(ItemCosts,MATCH('Blend Sheet'!$V$4,ItemNum,0),MATCH(K$1,Districts,0))*'Blend Sheet'!$V96)+(INDEX(ItemCosts,MATCH('Blend Sheet'!$W$4,ItemNum,0),MATCH(K$1,Districts,0))*'Blend Sheet'!$W96)+(INDEX(ItemCosts,MATCH('Blend Sheet'!$X$4,ItemNum,0),MATCH(K$1,Districts,0))*'Blend Sheet'!$X96)+(INDEX(ItemCosts,MATCH('Blend Sheet'!$Y$4,ItemNum,0),MATCH(K$1,Districts,0))*'Blend Sheet'!$Y96)+(INDEX(ItemCosts,MATCH('Blend Sheet'!$Z$4,ItemNum,0),MATCH(K$1,Districts,0))*'Blend Sheet'!$Z96)+(INDEX(ItemCosts,MATCH('Blend Sheet'!$AA$4,ItemNum,0),MATCH(K$1,Districts,0))*'Blend Sheet'!$AA96)+(INDEX(ItemCosts,MATCH('Blend Sheet'!$AB$4,ItemNum,0),MATCH(K$1,Districts,0))*'Blend Sheet'!$AB96)+(INDEX(ItemCosts,MATCH('Blend Sheet'!$AC$4,ItemNum,0),MATCH(K$1,Districts,0))*'Blend Sheet'!$AC96)+(INDEX(ItemCosts,MATCH('Blend Sheet'!$AD$4,ItemNum,0),MATCH(K$1,Districts,0))*'Blend Sheet'!$AD96)+(INDEX(ItemCosts,MATCH('Blend Sheet'!$AE$4,ItemNum,0),MATCH(K$1,Districts,0))*'Blend Sheet'!$AE96)+(INDEX(ItemCosts,MATCH('Blend Sheet'!$AF$4,ItemNum,0),MATCH(K$1,Districts,0))*'Blend Sheet'!$AF96)+(INDEX(ItemCosts,MATCH('Blend Sheet'!$AG$4,ItemNum,0),MATCH(K$1,Districts,0))*'Blend Sheet'!$AG96)+(INDEX(ItemCosts,MATCH('Blend Sheet'!$AH$4,ItemNum,0),MATCH(K$1,Districts,0))*'Blend Sheet'!$AH96)+(INDEX(ItemCosts,MATCH('Blend Sheet'!$AI$4,ItemNum,0),MATCH(K$1,Districts,0))*'Blend Sheet'!$AI96)+(INDEX(ItemCosts,MATCH('Blend Sheet'!$AJ$4,ItemNum,0),MATCH(K$1,Districts,0))*'Blend Sheet'!$AJ96)+(INDEX(ItemCosts,MATCH('Blend Sheet'!$AK$4,ItemNum,0),MATCH(K$1,Districts,0))*'Blend Sheet'!$AK96)+(INDEX(ItemCosts,MATCH('Blend Sheet'!$AL$4,ItemNum,0),MATCH(K$1,Districts,0))*'Blend Sheet'!$AL96)+(INDEX(ItemCosts,MATCH('Blend Sheet'!$AM$4,ItemNum,0),MATCH(K$1,Districts,0))*'Blend Sheet'!$AM96)+(INDEX(ItemCosts,MATCH('Blend Sheet'!$AN$4,ItemNum,0),MATCH(K$1,Districts,0))*'Blend Sheet'!$AN96)+(INDEX(ItemCosts,MATCH('Blend Sheet'!$AO$4,ItemNum,0),MATCH(K$1,Districts,0))*'Blend Sheet'!$AO96)+(INDEX(ItemCosts,MATCH('Blend Sheet'!$AP$4,ItemNum,0),MATCH(K$1,Districts,0))*'Blend Sheet'!$AP96)+(INDEX(ItemCosts,MATCH('Blend Sheet'!$AQ$4,ItemNum,0),MATCH(K$1,Districts,0))*'Blend Sheet'!$AQ96)+(INDEX(ItemCosts,MATCH('Blend Sheet'!$AR$4,ItemNum,0),MATCH(K$1,Districts,0))*'Blend Sheet'!$AR96)+(INDEX(ItemCosts,MATCH('Blend Sheet'!$AS$4,ItemNum,0),MATCH(K$1,Districts,0))*'Blend Sheet'!$AS96)</f>
        <v>#N/A</v>
      </c>
      <c r="L93" s="5" t="e">
        <f>(INDEX(ItemCosts,MATCH('Blend Sheet'!$C$4,ItemNum,0),MATCH(L$1,Districts,0))*'Blend Sheet'!$C96)+(INDEX(ItemCosts,MATCH('Blend Sheet'!$D$4,ItemNum,0),MATCH(L$1,Districts,0))*'Blend Sheet'!$D96)+(INDEX(ItemCosts,MATCH('Blend Sheet'!$E$4,ItemNum,0),MATCH(L$1,Districts,0))*'Blend Sheet'!$E96)+(INDEX(ItemCosts,MATCH('Blend Sheet'!$F$4,ItemNum,0),MATCH(L$1,Districts,0))*'Blend Sheet'!$F96)+(INDEX(ItemCosts,MATCH('Blend Sheet'!$G$4,ItemNum,0),MATCH(L$1,Districts,0))*'Blend Sheet'!$G96)+(INDEX(ItemCosts,MATCH('Blend Sheet'!$H$4,ItemNum,0),MATCH(L$1,Districts,0))*'Blend Sheet'!$H96)+(INDEX(ItemCosts,MATCH('Blend Sheet'!$I$4,ItemNum,0),MATCH(L$1,Districts,0))*'Blend Sheet'!$I96)+(INDEX(ItemCosts,MATCH('Blend Sheet'!$J$4,ItemNum,0),MATCH(L$1,Districts,0))*'Blend Sheet'!$J96)+(INDEX(ItemCosts,MATCH('Blend Sheet'!$K$4,ItemNum,0),MATCH(L$1,Districts,0))*'Blend Sheet'!$K96)+(INDEX(ItemCosts,MATCH('Blend Sheet'!$L$4,ItemNum,0),MATCH(L$1,Districts,0))*'Blend Sheet'!$L96)+(INDEX(ItemCosts,MATCH('Blend Sheet'!$M$4,ItemNum,0),MATCH(L$1,Districts,0))*'Blend Sheet'!$M96)+(INDEX(ItemCosts,MATCH('Blend Sheet'!$N$4,ItemNum,0),MATCH(L$1,Districts,0))*'Blend Sheet'!$N96)+(INDEX(ItemCosts,MATCH('Blend Sheet'!$O$4,ItemNum,0),MATCH(L$1,Districts,0))*'Blend Sheet'!$O96)+(INDEX(ItemCosts,MATCH('Blend Sheet'!$P$4,ItemNum,0),MATCH(L$1,Districts,0))*'Blend Sheet'!$P96)+(INDEX(ItemCosts,MATCH('Blend Sheet'!$Q$4,ItemNum,0),MATCH(L$1,Districts,0))*'Blend Sheet'!$Q96)+(INDEX(ItemCosts,MATCH('Blend Sheet'!$R$4,ItemNum,0),MATCH(L$1,Districts,0))*'Blend Sheet'!$R96)+(INDEX(ItemCosts,MATCH('Blend Sheet'!$S$4,ItemNum,0),MATCH(L$1,Districts,0))*'Blend Sheet'!$S96)+(INDEX(ItemCosts,MATCH('Blend Sheet'!$T$4,ItemNum,0),MATCH(L$1,Districts,0))*'Blend Sheet'!$T96)+(INDEX(ItemCosts,MATCH('Blend Sheet'!$U$4,ItemNum,0),MATCH(L$1,Districts,0))*'Blend Sheet'!$U96)+(INDEX(ItemCosts,MATCH('Blend Sheet'!$V$4,ItemNum,0),MATCH(L$1,Districts,0))*'Blend Sheet'!$V96)+(INDEX(ItemCosts,MATCH('Blend Sheet'!$W$4,ItemNum,0),MATCH(L$1,Districts,0))*'Blend Sheet'!$W96)+(INDEX(ItemCosts,MATCH('Blend Sheet'!$X$4,ItemNum,0),MATCH(L$1,Districts,0))*'Blend Sheet'!$X96)+(INDEX(ItemCosts,MATCH('Blend Sheet'!$Y$4,ItemNum,0),MATCH(L$1,Districts,0))*'Blend Sheet'!$Y96)+(INDEX(ItemCosts,MATCH('Blend Sheet'!$Z$4,ItemNum,0),MATCH(L$1,Districts,0))*'Blend Sheet'!$Z96)+(INDEX(ItemCosts,MATCH('Blend Sheet'!$AA$4,ItemNum,0),MATCH(L$1,Districts,0))*'Blend Sheet'!$AA96)+(INDEX(ItemCosts,MATCH('Blend Sheet'!$AB$4,ItemNum,0),MATCH(L$1,Districts,0))*'Blend Sheet'!$AB96)+(INDEX(ItemCosts,MATCH('Blend Sheet'!$AC$4,ItemNum,0),MATCH(L$1,Districts,0))*'Blend Sheet'!$AC96)+(INDEX(ItemCosts,MATCH('Blend Sheet'!$AD$4,ItemNum,0),MATCH(L$1,Districts,0))*'Blend Sheet'!$AD96)+(INDEX(ItemCosts,MATCH('Blend Sheet'!$AE$4,ItemNum,0),MATCH(L$1,Districts,0))*'Blend Sheet'!$AE96)+(INDEX(ItemCosts,MATCH('Blend Sheet'!$AF$4,ItemNum,0),MATCH(L$1,Districts,0))*'Blend Sheet'!$AF96)+(INDEX(ItemCosts,MATCH('Blend Sheet'!$AG$4,ItemNum,0),MATCH(L$1,Districts,0))*'Blend Sheet'!$AG96)+(INDEX(ItemCosts,MATCH('Blend Sheet'!$AH$4,ItemNum,0),MATCH(L$1,Districts,0))*'Blend Sheet'!$AH96)+(INDEX(ItemCosts,MATCH('Blend Sheet'!$AI$4,ItemNum,0),MATCH(L$1,Districts,0))*'Blend Sheet'!$AI96)+(INDEX(ItemCosts,MATCH('Blend Sheet'!$AJ$4,ItemNum,0),MATCH(L$1,Districts,0))*'Blend Sheet'!$AJ96)+(INDEX(ItemCosts,MATCH('Blend Sheet'!$AK$4,ItemNum,0),MATCH(L$1,Districts,0))*'Blend Sheet'!$AK96)+(INDEX(ItemCosts,MATCH('Blend Sheet'!$AL$4,ItemNum,0),MATCH(L$1,Districts,0))*'Blend Sheet'!$AL96)+(INDEX(ItemCosts,MATCH('Blend Sheet'!$AM$4,ItemNum,0),MATCH(L$1,Districts,0))*'Blend Sheet'!$AM96)+(INDEX(ItemCosts,MATCH('Blend Sheet'!$AN$4,ItemNum,0),MATCH(L$1,Districts,0))*'Blend Sheet'!$AN96)+(INDEX(ItemCosts,MATCH('Blend Sheet'!$AO$4,ItemNum,0),MATCH(L$1,Districts,0))*'Blend Sheet'!$AO96)+(INDEX(ItemCosts,MATCH('Blend Sheet'!$AP$4,ItemNum,0),MATCH(L$1,Districts,0))*'Blend Sheet'!$AP96)+(INDEX(ItemCosts,MATCH('Blend Sheet'!$AQ$4,ItemNum,0),MATCH(L$1,Districts,0))*'Blend Sheet'!$AQ96)+(INDEX(ItemCosts,MATCH('Blend Sheet'!$AR$4,ItemNum,0),MATCH(L$1,Districts,0))*'Blend Sheet'!$AR96)+(INDEX(ItemCosts,MATCH('Blend Sheet'!$AS$4,ItemNum,0),MATCH(L$1,Districts,0))*'Blend Sheet'!$AS96)</f>
        <v>#N/A</v>
      </c>
      <c r="M93" s="191"/>
      <c r="N93" s="34" t="e">
        <f>D93/'Blend Sheet'!$BA96</f>
        <v>#N/A</v>
      </c>
      <c r="O93" s="34" t="e">
        <f>E93/'Blend Sheet'!$BA96</f>
        <v>#N/A</v>
      </c>
      <c r="P93" s="34" t="e">
        <f>G93/'Blend Sheet'!$BA96</f>
        <v>#N/A</v>
      </c>
      <c r="Q93" s="34" t="e">
        <f>H93/'Blend Sheet'!$BA96</f>
        <v>#N/A</v>
      </c>
      <c r="R93" s="34" t="e">
        <f>I93/'Blend Sheet'!$BA96</f>
        <v>#N/A</v>
      </c>
      <c r="S93" s="34" t="e">
        <f>J93/'Blend Sheet'!$BA96</f>
        <v>#N/A</v>
      </c>
      <c r="T93" s="34" t="e">
        <f>K93/'Blend Sheet'!$BA96</f>
        <v>#N/A</v>
      </c>
      <c r="U93" s="34" t="e">
        <f>L93/'Blend Sheet'!$BA96</f>
        <v>#N/A</v>
      </c>
    </row>
    <row r="94" spans="1:21" x14ac:dyDescent="0.25">
      <c r="A94" t="str">
        <f>'Blend Sheet'!A97</f>
        <v>SanSeal Thermal</v>
      </c>
      <c r="B94" s="5" t="e">
        <f>(INDEX(ItemCosts,MATCH('Blend Sheet'!$C$4,ItemNum,0),MATCH(B$1,Districts,0))*'Blend Sheet'!$C97)+(INDEX(ItemCosts,MATCH('Blend Sheet'!$D$4,ItemNum,0),MATCH(B$1,Districts,0))*'Blend Sheet'!$D97)+(INDEX(ItemCosts,MATCH('Blend Sheet'!$E$4,ItemNum,0),MATCH(B$1,Districts,0))*'Blend Sheet'!$E97)+(INDEX(ItemCosts,MATCH('Blend Sheet'!$F$4,ItemNum,0),MATCH(B$1,Districts,0))*'Blend Sheet'!$F97)+(INDEX(ItemCosts,MATCH('Blend Sheet'!$G$4,ItemNum,0),MATCH(B$1,Districts,0))*'Blend Sheet'!$G97)+(INDEX(ItemCosts,MATCH('Blend Sheet'!$H$4,ItemNum,0),MATCH(B$1,Districts,0))*'Blend Sheet'!$H97)+(INDEX(ItemCosts,MATCH('Blend Sheet'!$I$4,ItemNum,0),MATCH(B$1,Districts,0))*'Blend Sheet'!$I97)+(INDEX(ItemCosts,MATCH('Blend Sheet'!$J$4,ItemNum,0),MATCH(B$1,Districts,0))*'Blend Sheet'!$J97)+(INDEX(ItemCosts,MATCH('Blend Sheet'!$K$4,ItemNum,0),MATCH(B$1,Districts,0))*'Blend Sheet'!$K97)+(INDEX(ItemCosts,MATCH('Blend Sheet'!$L$4,ItemNum,0),MATCH(B$1,Districts,0))*'Blend Sheet'!$L97)+(INDEX(ItemCosts,MATCH('Blend Sheet'!$M$4,ItemNum,0),MATCH(B$1,Districts,0))*'Blend Sheet'!$M97)+(INDEX(ItemCosts,MATCH('Blend Sheet'!$N$4,ItemNum,0),MATCH(B$1,Districts,0))*'Blend Sheet'!$N97)+(INDEX(ItemCosts,MATCH('Blend Sheet'!$O$4,ItemNum,0),MATCH(B$1,Districts,0))*'Blend Sheet'!$O97)+(INDEX(ItemCosts,MATCH('Blend Sheet'!$P$4,ItemNum,0),MATCH(B$1,Districts,0))*'Blend Sheet'!$P97)+(INDEX(ItemCosts,MATCH('Blend Sheet'!$Q$4,ItemNum,0),MATCH(B$1,Districts,0))*'Blend Sheet'!$Q97)+(INDEX(ItemCosts,MATCH('Blend Sheet'!$R$4,ItemNum,0),MATCH(B$1,Districts,0))*'Blend Sheet'!$R97)+(INDEX(ItemCosts,MATCH('Blend Sheet'!$S$4,ItemNum,0),MATCH(B$1,Districts,0))*'Blend Sheet'!$S97)+(INDEX(ItemCosts,MATCH('Blend Sheet'!$T$4,ItemNum,0),MATCH(B$1,Districts,0))*'Blend Sheet'!$T97)+(INDEX(ItemCosts,MATCH('Blend Sheet'!$U$4,ItemNum,0),MATCH(B$1,Districts,0))*'Blend Sheet'!$U97)+(INDEX(ItemCosts,MATCH('Blend Sheet'!$V$4,ItemNum,0),MATCH(B$1,Districts,0))*'Blend Sheet'!$V97)+(INDEX(ItemCosts,MATCH('Blend Sheet'!$W$4,ItemNum,0),MATCH(B$1,Districts,0))*'Blend Sheet'!$W97)+(INDEX(ItemCosts,MATCH('Blend Sheet'!$X$4,ItemNum,0),MATCH(B$1,Districts,0))*'Blend Sheet'!$X97)+(INDEX(ItemCosts,MATCH('Blend Sheet'!$Y$4,ItemNum,0),MATCH(B$1,Districts,0))*'Blend Sheet'!$Y97)+(INDEX(ItemCosts,MATCH('Blend Sheet'!$Z$4,ItemNum,0),MATCH(B$1,Districts,0))*'Blend Sheet'!$Z97)+(INDEX(ItemCosts,MATCH('Blend Sheet'!$AA$4,ItemNum,0),MATCH(B$1,Districts,0))*'Blend Sheet'!$AA97)+(INDEX(ItemCosts,MATCH('Blend Sheet'!$AB$4,ItemNum,0),MATCH(B$1,Districts,0))*'Blend Sheet'!$AB97)+(INDEX(ItemCosts,MATCH('Blend Sheet'!$AC$4,ItemNum,0),MATCH(B$1,Districts,0))*'Blend Sheet'!$AC97)+(INDEX(ItemCosts,MATCH('Blend Sheet'!$AD$4,ItemNum,0),MATCH(B$1,Districts,0))*'Blend Sheet'!$AD97)+(INDEX(ItemCosts,MATCH('Blend Sheet'!$AE$4,ItemNum,0),MATCH(B$1,Districts,0))*'Blend Sheet'!$AE97)+(INDEX(ItemCosts,MATCH('Blend Sheet'!$AF$4,ItemNum,0),MATCH(B$1,Districts,0))*'Blend Sheet'!$AF97)+(INDEX(ItemCosts,MATCH('Blend Sheet'!$AG$4,ItemNum,0),MATCH(B$1,Districts,0))*'Blend Sheet'!$AG97)+(INDEX(ItemCosts,MATCH('Blend Sheet'!$AH$4,ItemNum,0),MATCH(B$1,Districts,0))*'Blend Sheet'!$AH97)+(INDEX(ItemCosts,MATCH('Blend Sheet'!$AI$4,ItemNum,0),MATCH(B$1,Districts,0))*'Blend Sheet'!$AI97)+(INDEX(ItemCosts,MATCH('Blend Sheet'!$AJ$4,ItemNum,0),MATCH(B$1,Districts,0))*'Blend Sheet'!$AJ97)+(INDEX(ItemCosts,MATCH('Blend Sheet'!$AK$4,ItemNum,0),MATCH(B$1,Districts,0))*'Blend Sheet'!$AK97)+(INDEX(ItemCosts,MATCH('Blend Sheet'!$AL$4,ItemNum,0),MATCH(B$1,Districts,0))*'Blend Sheet'!$AL97)+(INDEX(ItemCosts,MATCH('Blend Sheet'!$AM$4,ItemNum,0),MATCH(B$1,Districts,0))*'Blend Sheet'!$AM97)+(INDEX(ItemCosts,MATCH('Blend Sheet'!$AN$4,ItemNum,0),MATCH(B$1,Districts,0))*'Blend Sheet'!$AN97)+(INDEX(ItemCosts,MATCH('Blend Sheet'!$AO$4,ItemNum,0),MATCH(B$1,Districts,0))*'Blend Sheet'!$AO97)+(INDEX(ItemCosts,MATCH('Blend Sheet'!$AP$4,ItemNum,0),MATCH(B$1,Districts,0))*'Blend Sheet'!$AP97)+(INDEX(ItemCosts,MATCH('Blend Sheet'!$AQ$4,ItemNum,0),MATCH(B$1,Districts,0))*'Blend Sheet'!$AQ97)+(INDEX(ItemCosts,MATCH('Blend Sheet'!$AR$4,ItemNum,0),MATCH(B$1,Districts,0))*'Blend Sheet'!$AR97)+(INDEX(ItemCosts,MATCH('Blend Sheet'!$AS$4,ItemNum,0),MATCH(B$1,Districts,0))*'Blend Sheet'!$AS97)</f>
        <v>#N/A</v>
      </c>
      <c r="C94" s="5" t="e">
        <f>(INDEX(ItemCosts,MATCH('Blend Sheet'!$C$4,ItemNum,0),MATCH(C$1,Districts,0))*'Blend Sheet'!$C97)+(INDEX(ItemCosts,MATCH('Blend Sheet'!$D$4,ItemNum,0),MATCH(C$1,Districts,0))*'Blend Sheet'!$D97)+(INDEX(ItemCosts,MATCH('Blend Sheet'!$E$4,ItemNum,0),MATCH(C$1,Districts,0))*'Blend Sheet'!$E97)+(INDEX(ItemCosts,MATCH('Blend Sheet'!$F$4,ItemNum,0),MATCH(C$1,Districts,0))*'Blend Sheet'!$F97)+(INDEX(ItemCosts,MATCH('Blend Sheet'!$G$4,ItemNum,0),MATCH(C$1,Districts,0))*'Blend Sheet'!$G97)+(INDEX(ItemCosts,MATCH('Blend Sheet'!$H$4,ItemNum,0),MATCH(C$1,Districts,0))*'Blend Sheet'!$H97)+(INDEX(ItemCosts,MATCH('Blend Sheet'!$I$4,ItemNum,0),MATCH(C$1,Districts,0))*'Blend Sheet'!$I97)+(INDEX(ItemCosts,MATCH('Blend Sheet'!$J$4,ItemNum,0),MATCH(C$1,Districts,0))*'Blend Sheet'!$J97)+(INDEX(ItemCosts,MATCH('Blend Sheet'!$K$4,ItemNum,0),MATCH(C$1,Districts,0))*'Blend Sheet'!$K97)+(INDEX(ItemCosts,MATCH('Blend Sheet'!$L$4,ItemNum,0),MATCH(C$1,Districts,0))*'Blend Sheet'!$L97)+(INDEX(ItemCosts,MATCH('Blend Sheet'!$M$4,ItemNum,0),MATCH(C$1,Districts,0))*'Blend Sheet'!$M97)+(INDEX(ItemCosts,MATCH('Blend Sheet'!$N$4,ItemNum,0),MATCH(C$1,Districts,0))*'Blend Sheet'!$N97)+(INDEX(ItemCosts,MATCH('Blend Sheet'!$O$4,ItemNum,0),MATCH(C$1,Districts,0))*'Blend Sheet'!$O97)+(INDEX(ItemCosts,MATCH('Blend Sheet'!$P$4,ItemNum,0),MATCH(C$1,Districts,0))*'Blend Sheet'!$P97)+(INDEX(ItemCosts,MATCH('Blend Sheet'!$Q$4,ItemNum,0),MATCH(C$1,Districts,0))*'Blend Sheet'!$Q97)+(INDEX(ItemCosts,MATCH('Blend Sheet'!$R$4,ItemNum,0),MATCH(C$1,Districts,0))*'Blend Sheet'!$R97)+(INDEX(ItemCosts,MATCH('Blend Sheet'!$S$4,ItemNum,0),MATCH(C$1,Districts,0))*'Blend Sheet'!$S97)+(INDEX(ItemCosts,MATCH('Blend Sheet'!$T$4,ItemNum,0),MATCH(C$1,Districts,0))*'Blend Sheet'!$T97)+(INDEX(ItemCosts,MATCH('Blend Sheet'!$U$4,ItemNum,0),MATCH(C$1,Districts,0))*'Blend Sheet'!$U97)+(INDEX(ItemCosts,MATCH('Blend Sheet'!$V$4,ItemNum,0),MATCH(C$1,Districts,0))*'Blend Sheet'!$V97)+(INDEX(ItemCosts,MATCH('Blend Sheet'!$W$4,ItemNum,0),MATCH(C$1,Districts,0))*'Blend Sheet'!$W97)+(INDEX(ItemCosts,MATCH('Blend Sheet'!$X$4,ItemNum,0),MATCH(C$1,Districts,0))*'Blend Sheet'!$X97)+(INDEX(ItemCosts,MATCH('Blend Sheet'!$Y$4,ItemNum,0),MATCH(C$1,Districts,0))*'Blend Sheet'!$Y97)+(INDEX(ItemCosts,MATCH('Blend Sheet'!$Z$4,ItemNum,0),MATCH(C$1,Districts,0))*'Blend Sheet'!$Z97)+(INDEX(ItemCosts,MATCH('Blend Sheet'!$AA$4,ItemNum,0),MATCH(C$1,Districts,0))*'Blend Sheet'!$AA97)+(INDEX(ItemCosts,MATCH('Blend Sheet'!$AB$4,ItemNum,0),MATCH(C$1,Districts,0))*'Blend Sheet'!$AB97)+(INDEX(ItemCosts,MATCH('Blend Sheet'!$AC$4,ItemNum,0),MATCH(C$1,Districts,0))*'Blend Sheet'!$AC97)+(INDEX(ItemCosts,MATCH('Blend Sheet'!$AD$4,ItemNum,0),MATCH(C$1,Districts,0))*'Blend Sheet'!$AD97)+(INDEX(ItemCosts,MATCH('Blend Sheet'!$AE$4,ItemNum,0),MATCH(C$1,Districts,0))*'Blend Sheet'!$AE97)+(INDEX(ItemCosts,MATCH('Blend Sheet'!$AF$4,ItemNum,0),MATCH(C$1,Districts,0))*'Blend Sheet'!$AF97)+(INDEX(ItemCosts,MATCH('Blend Sheet'!$AG$4,ItemNum,0),MATCH(C$1,Districts,0))*'Blend Sheet'!$AG97)+(INDEX(ItemCosts,MATCH('Blend Sheet'!$AH$4,ItemNum,0),MATCH(C$1,Districts,0))*'Blend Sheet'!$AH97)+(INDEX(ItemCosts,MATCH('Blend Sheet'!$AI$4,ItemNum,0),MATCH(C$1,Districts,0))*'Blend Sheet'!$AI97)+(INDEX(ItemCosts,MATCH('Blend Sheet'!$AJ$4,ItemNum,0),MATCH(C$1,Districts,0))*'Blend Sheet'!$AJ97)+(INDEX(ItemCosts,MATCH('Blend Sheet'!$AK$4,ItemNum,0),MATCH(C$1,Districts,0))*'Blend Sheet'!$AK97)+(INDEX(ItemCosts,MATCH('Blend Sheet'!$AL$4,ItemNum,0),MATCH(C$1,Districts,0))*'Blend Sheet'!$AL97)+(INDEX(ItemCosts,MATCH('Blend Sheet'!$AM$4,ItemNum,0),MATCH(C$1,Districts,0))*'Blend Sheet'!$AM97)+(INDEX(ItemCosts,MATCH('Blend Sheet'!$AN$4,ItemNum,0),MATCH(C$1,Districts,0))*'Blend Sheet'!$AN97)+(INDEX(ItemCosts,MATCH('Blend Sheet'!$AO$4,ItemNum,0),MATCH(C$1,Districts,0))*'Blend Sheet'!$AO97)+(INDEX(ItemCosts,MATCH('Blend Sheet'!$AP$4,ItemNum,0),MATCH(C$1,Districts,0))*'Blend Sheet'!$AP97)+(INDEX(ItemCosts,MATCH('Blend Sheet'!$AQ$4,ItemNum,0),MATCH(C$1,Districts,0))*'Blend Sheet'!$AQ97)+(INDEX(ItemCosts,MATCH('Blend Sheet'!$AR$4,ItemNum,0),MATCH(C$1,Districts,0))*'Blend Sheet'!$AR97)+(INDEX(ItemCosts,MATCH('Blend Sheet'!$AS$4,ItemNum,0),MATCH(C$1,Districts,0))*'Blend Sheet'!$AS97)</f>
        <v>#N/A</v>
      </c>
      <c r="D94" s="5" t="e">
        <f>(INDEX(ItemCosts,MATCH('Blend Sheet'!$C$4,ItemNum,0),MATCH(D$1,Districts,0))*'Blend Sheet'!$C97)+(INDEX(ItemCosts,MATCH('Blend Sheet'!$D$4,ItemNum,0),MATCH(D$1,Districts,0))*'Blend Sheet'!$D97)+(INDEX(ItemCosts,MATCH('Blend Sheet'!$E$4,ItemNum,0),MATCH(D$1,Districts,0))*'Blend Sheet'!$E97)+(INDEX(ItemCosts,MATCH('Blend Sheet'!$F$4,ItemNum,0),MATCH(D$1,Districts,0))*'Blend Sheet'!$F97)+(INDEX(ItemCosts,MATCH('Blend Sheet'!$G$4,ItemNum,0),MATCH(D$1,Districts,0))*'Blend Sheet'!$G97)+(INDEX(ItemCosts,MATCH('Blend Sheet'!$H$4,ItemNum,0),MATCH(D$1,Districts,0))*'Blend Sheet'!$H97)+(INDEX(ItemCosts,MATCH('Blend Sheet'!$I$4,ItemNum,0),MATCH(D$1,Districts,0))*'Blend Sheet'!$I97)+(INDEX(ItemCosts,MATCH('Blend Sheet'!$J$4,ItemNum,0),MATCH(D$1,Districts,0))*'Blend Sheet'!$J97)+(INDEX(ItemCosts,MATCH('Blend Sheet'!$K$4,ItemNum,0),MATCH(D$1,Districts,0))*'Blend Sheet'!$K97)+(INDEX(ItemCosts,MATCH('Blend Sheet'!$L$4,ItemNum,0),MATCH(D$1,Districts,0))*'Blend Sheet'!$L97)+(INDEX(ItemCosts,MATCH('Blend Sheet'!$M$4,ItemNum,0),MATCH(D$1,Districts,0))*'Blend Sheet'!$M97)+(INDEX(ItemCosts,MATCH('Blend Sheet'!$N$4,ItemNum,0),MATCH(D$1,Districts,0))*'Blend Sheet'!$N97)+(INDEX(ItemCosts,MATCH('Blend Sheet'!$O$4,ItemNum,0),MATCH(D$1,Districts,0))*'Blend Sheet'!$O97)+(INDEX(ItemCosts,MATCH('Blend Sheet'!$P$4,ItemNum,0),MATCH(D$1,Districts,0))*'Blend Sheet'!$P97)+(INDEX(ItemCosts,MATCH('Blend Sheet'!$Q$4,ItemNum,0),MATCH(D$1,Districts,0))*'Blend Sheet'!$Q97)+(INDEX(ItemCosts,MATCH('Blend Sheet'!$R$4,ItemNum,0),MATCH(D$1,Districts,0))*'Blend Sheet'!$R97)+(INDEX(ItemCosts,MATCH('Blend Sheet'!$S$4,ItemNum,0),MATCH(D$1,Districts,0))*'Blend Sheet'!$S97)+(INDEX(ItemCosts,MATCH('Blend Sheet'!$T$4,ItemNum,0),MATCH(D$1,Districts,0))*'Blend Sheet'!$T97)+(INDEX(ItemCosts,MATCH('Blend Sheet'!$U$4,ItemNum,0),MATCH(D$1,Districts,0))*'Blend Sheet'!$U97)+(INDEX(ItemCosts,MATCH('Blend Sheet'!$V$4,ItemNum,0),MATCH(D$1,Districts,0))*'Blend Sheet'!$V97)+(INDEX(ItemCosts,MATCH('Blend Sheet'!$W$4,ItemNum,0),MATCH(D$1,Districts,0))*'Blend Sheet'!$W97)+(INDEX(ItemCosts,MATCH('Blend Sheet'!$X$4,ItemNum,0),MATCH(D$1,Districts,0))*'Blend Sheet'!$X97)+(INDEX(ItemCosts,MATCH('Blend Sheet'!$Y$4,ItemNum,0),MATCH(D$1,Districts,0))*'Blend Sheet'!$Y97)+(INDEX(ItemCosts,MATCH('Blend Sheet'!$Z$4,ItemNum,0),MATCH(D$1,Districts,0))*'Blend Sheet'!$Z97)+(INDEX(ItemCosts,MATCH('Blend Sheet'!$AA$4,ItemNum,0),MATCH(D$1,Districts,0))*'Blend Sheet'!$AA97)+(INDEX(ItemCosts,MATCH('Blend Sheet'!$AB$4,ItemNum,0),MATCH(D$1,Districts,0))*'Blend Sheet'!$AB97)+(INDEX(ItemCosts,MATCH('Blend Sheet'!$AC$4,ItemNum,0),MATCH(D$1,Districts,0))*'Blend Sheet'!$AC97)+(INDEX(ItemCosts,MATCH('Blend Sheet'!$AD$4,ItemNum,0),MATCH(D$1,Districts,0))*'Blend Sheet'!$AD97)+(INDEX(ItemCosts,MATCH('Blend Sheet'!$AE$4,ItemNum,0),MATCH(D$1,Districts,0))*'Blend Sheet'!$AE97)+(INDEX(ItemCosts,MATCH('Blend Sheet'!$AF$4,ItemNum,0),MATCH(D$1,Districts,0))*'Blend Sheet'!$AF97)+(INDEX(ItemCosts,MATCH('Blend Sheet'!$AG$4,ItemNum,0),MATCH(D$1,Districts,0))*'Blend Sheet'!$AG97)+(INDEX(ItemCosts,MATCH('Blend Sheet'!$AH$4,ItemNum,0),MATCH(D$1,Districts,0))*'Blend Sheet'!$AH97)+(INDEX(ItemCosts,MATCH('Blend Sheet'!$AI$4,ItemNum,0),MATCH(D$1,Districts,0))*'Blend Sheet'!$AI97)+(INDEX(ItemCosts,MATCH('Blend Sheet'!$AJ$4,ItemNum,0),MATCH(D$1,Districts,0))*'Blend Sheet'!$AJ97)+(INDEX(ItemCosts,MATCH('Blend Sheet'!$AK$4,ItemNum,0),MATCH(D$1,Districts,0))*'Blend Sheet'!$AK97)+(INDEX(ItemCosts,MATCH('Blend Sheet'!$AL$4,ItemNum,0),MATCH(D$1,Districts,0))*'Blend Sheet'!$AL97)+(INDEX(ItemCosts,MATCH('Blend Sheet'!$AM$4,ItemNum,0),MATCH(D$1,Districts,0))*'Blend Sheet'!$AM97)+(INDEX(ItemCosts,MATCH('Blend Sheet'!$AN$4,ItemNum,0),MATCH(D$1,Districts,0))*'Blend Sheet'!$AN97)+(INDEX(ItemCosts,MATCH('Blend Sheet'!$AO$4,ItemNum,0),MATCH(D$1,Districts,0))*'Blend Sheet'!$AO97)+(INDEX(ItemCosts,MATCH('Blend Sheet'!$AP$4,ItemNum,0),MATCH(D$1,Districts,0))*'Blend Sheet'!$AP97)+(INDEX(ItemCosts,MATCH('Blend Sheet'!$AQ$4,ItemNum,0),MATCH(D$1,Districts,0))*'Blend Sheet'!$AQ97)+(INDEX(ItemCosts,MATCH('Blend Sheet'!$AR$4,ItemNum,0),MATCH(D$1,Districts,0))*'Blend Sheet'!$AR97)+(INDEX(ItemCosts,MATCH('Blend Sheet'!$AS$4,ItemNum,0),MATCH(D$1,Districts,0))*'Blend Sheet'!$AS97)</f>
        <v>#N/A</v>
      </c>
      <c r="E94" s="5" t="e">
        <f>(INDEX(ItemCosts,MATCH('Blend Sheet'!$C$4,ItemNum,0),MATCH(E$1,Districts,0))*'Blend Sheet'!$C97)+(INDEX(ItemCosts,MATCH('Blend Sheet'!$D$4,ItemNum,0),MATCH(E$1,Districts,0))*'Blend Sheet'!$D97)+(INDEX(ItemCosts,MATCH('Blend Sheet'!$E$4,ItemNum,0),MATCH(E$1,Districts,0))*'Blend Sheet'!$E97)+(INDEX(ItemCosts,MATCH('Blend Sheet'!$F$4,ItemNum,0),MATCH(E$1,Districts,0))*'Blend Sheet'!$F97)+(INDEX(ItemCosts,MATCH('Blend Sheet'!$G$4,ItemNum,0),MATCH(E$1,Districts,0))*'Blend Sheet'!$G97)+(INDEX(ItemCosts,MATCH('Blend Sheet'!$H$4,ItemNum,0),MATCH(E$1,Districts,0))*'Blend Sheet'!$H97)+(INDEX(ItemCosts,MATCH('Blend Sheet'!$I$4,ItemNum,0),MATCH(E$1,Districts,0))*'Blend Sheet'!$I97)+(INDEX(ItemCosts,MATCH('Blend Sheet'!$J$4,ItemNum,0),MATCH(E$1,Districts,0))*'Blend Sheet'!$J97)+(INDEX(ItemCosts,MATCH('Blend Sheet'!$K$4,ItemNum,0),MATCH(E$1,Districts,0))*'Blend Sheet'!$K97)+(INDEX(ItemCosts,MATCH('Blend Sheet'!$L$4,ItemNum,0),MATCH(E$1,Districts,0))*'Blend Sheet'!$L97)+(INDEX(ItemCosts,MATCH('Blend Sheet'!$M$4,ItemNum,0),MATCH(E$1,Districts,0))*'Blend Sheet'!$M97)+(INDEX(ItemCosts,MATCH('Blend Sheet'!$N$4,ItemNum,0),MATCH(E$1,Districts,0))*'Blend Sheet'!$N97)+(INDEX(ItemCosts,MATCH('Blend Sheet'!$O$4,ItemNum,0),MATCH(E$1,Districts,0))*'Blend Sheet'!$O97)+(INDEX(ItemCosts,MATCH('Blend Sheet'!$P$4,ItemNum,0),MATCH(E$1,Districts,0))*'Blend Sheet'!$P97)+(INDEX(ItemCosts,MATCH('Blend Sheet'!$Q$4,ItemNum,0),MATCH(E$1,Districts,0))*'Blend Sheet'!$Q97)+(INDEX(ItemCosts,MATCH('Blend Sheet'!$R$4,ItemNum,0),MATCH(E$1,Districts,0))*'Blend Sheet'!$R97)+(INDEX(ItemCosts,MATCH('Blend Sheet'!$S$4,ItemNum,0),MATCH(E$1,Districts,0))*'Blend Sheet'!$S97)+(INDEX(ItemCosts,MATCH('Blend Sheet'!$T$4,ItemNum,0),MATCH(E$1,Districts,0))*'Blend Sheet'!$T97)+(INDEX(ItemCosts,MATCH('Blend Sheet'!$U$4,ItemNum,0),MATCH(E$1,Districts,0))*'Blend Sheet'!$U97)+(INDEX(ItemCosts,MATCH('Blend Sheet'!$V$4,ItemNum,0),MATCH(E$1,Districts,0))*'Blend Sheet'!$V97)+(INDEX(ItemCosts,MATCH('Blend Sheet'!$W$4,ItemNum,0),MATCH(E$1,Districts,0))*'Blend Sheet'!$W97)+(INDEX(ItemCosts,MATCH('Blend Sheet'!$X$4,ItemNum,0),MATCH(E$1,Districts,0))*'Blend Sheet'!$X97)+(INDEX(ItemCosts,MATCH('Blend Sheet'!$Y$4,ItemNum,0),MATCH(E$1,Districts,0))*'Blend Sheet'!$Y97)+(INDEX(ItemCosts,MATCH('Blend Sheet'!$Z$4,ItemNum,0),MATCH(E$1,Districts,0))*'Blend Sheet'!$Z97)+(INDEX(ItemCosts,MATCH('Blend Sheet'!$AA$4,ItemNum,0),MATCH(E$1,Districts,0))*'Blend Sheet'!$AA97)+(INDEX(ItemCosts,MATCH('Blend Sheet'!$AB$4,ItemNum,0),MATCH(E$1,Districts,0))*'Blend Sheet'!$AB97)+(INDEX(ItemCosts,MATCH('Blend Sheet'!$AC$4,ItemNum,0),MATCH(E$1,Districts,0))*'Blend Sheet'!$AC97)+(INDEX(ItemCosts,MATCH('Blend Sheet'!$AD$4,ItemNum,0),MATCH(E$1,Districts,0))*'Blend Sheet'!$AD97)+(INDEX(ItemCosts,MATCH('Blend Sheet'!$AE$4,ItemNum,0),MATCH(E$1,Districts,0))*'Blend Sheet'!$AE97)+(INDEX(ItemCosts,MATCH('Blend Sheet'!$AF$4,ItemNum,0),MATCH(E$1,Districts,0))*'Blend Sheet'!$AF97)+(INDEX(ItemCosts,MATCH('Blend Sheet'!$AG$4,ItemNum,0),MATCH(E$1,Districts,0))*'Blend Sheet'!$AG97)+(INDEX(ItemCosts,MATCH('Blend Sheet'!$AH$4,ItemNum,0),MATCH(E$1,Districts,0))*'Blend Sheet'!$AH97)+(INDEX(ItemCosts,MATCH('Blend Sheet'!$AI$4,ItemNum,0),MATCH(E$1,Districts,0))*'Blend Sheet'!$AI97)+(INDEX(ItemCosts,MATCH('Blend Sheet'!$AJ$4,ItemNum,0),MATCH(E$1,Districts,0))*'Blend Sheet'!$AJ97)+(INDEX(ItemCosts,MATCH('Blend Sheet'!$AK$4,ItemNum,0),MATCH(E$1,Districts,0))*'Blend Sheet'!$AK97)+(INDEX(ItemCosts,MATCH('Blend Sheet'!$AL$4,ItemNum,0),MATCH(E$1,Districts,0))*'Blend Sheet'!$AL97)+(INDEX(ItemCosts,MATCH('Blend Sheet'!$AM$4,ItemNum,0),MATCH(E$1,Districts,0))*'Blend Sheet'!$AM97)+(INDEX(ItemCosts,MATCH('Blend Sheet'!$AN$4,ItemNum,0),MATCH(E$1,Districts,0))*'Blend Sheet'!$AN97)+(INDEX(ItemCosts,MATCH('Blend Sheet'!$AO$4,ItemNum,0),MATCH(E$1,Districts,0))*'Blend Sheet'!$AO97)+(INDEX(ItemCosts,MATCH('Blend Sheet'!$AP$4,ItemNum,0),MATCH(E$1,Districts,0))*'Blend Sheet'!$AP97)+(INDEX(ItemCosts,MATCH('Blend Sheet'!$AQ$4,ItemNum,0),MATCH(E$1,Districts,0))*'Blend Sheet'!$AQ97)+(INDEX(ItemCosts,MATCH('Blend Sheet'!$AR$4,ItemNum,0),MATCH(E$1,Districts,0))*'Blend Sheet'!$AR97)+(INDEX(ItemCosts,MATCH('Blend Sheet'!$AS$4,ItemNum,0),MATCH(E$1,Districts,0))*'Blend Sheet'!$AS97)</f>
        <v>#N/A</v>
      </c>
      <c r="F94" s="5" t="e">
        <f>(INDEX(ItemCosts,MATCH('Blend Sheet'!$C$4,ItemNum,0),MATCH(F$1,Districts,0))*'Blend Sheet'!$C97)+(INDEX(ItemCosts,MATCH('Blend Sheet'!$D$4,ItemNum,0),MATCH(F$1,Districts,0))*'Blend Sheet'!$D97)+(INDEX(ItemCosts,MATCH('Blend Sheet'!$E$4,ItemNum,0),MATCH(F$1,Districts,0))*'Blend Sheet'!$E97)+(INDEX(ItemCosts,MATCH('Blend Sheet'!$F$4,ItemNum,0),MATCH(F$1,Districts,0))*'Blend Sheet'!$F97)+(INDEX(ItemCosts,MATCH('Blend Sheet'!$G$4,ItemNum,0),MATCH(F$1,Districts,0))*'Blend Sheet'!$G97)+(INDEX(ItemCosts,MATCH('Blend Sheet'!$H$4,ItemNum,0),MATCH(F$1,Districts,0))*'Blend Sheet'!$H97)+(INDEX(ItemCosts,MATCH('Blend Sheet'!$I$4,ItemNum,0),MATCH(F$1,Districts,0))*'Blend Sheet'!$I97)+(INDEX(ItemCosts,MATCH('Blend Sheet'!$J$4,ItemNum,0),MATCH(F$1,Districts,0))*'Blend Sheet'!$J97)+(INDEX(ItemCosts,MATCH('Blend Sheet'!$K$4,ItemNum,0),MATCH(F$1,Districts,0))*'Blend Sheet'!$K97)+(INDEX(ItemCosts,MATCH('Blend Sheet'!$L$4,ItemNum,0),MATCH(F$1,Districts,0))*'Blend Sheet'!$L97)+(INDEX(ItemCosts,MATCH('Blend Sheet'!$M$4,ItemNum,0),MATCH(F$1,Districts,0))*'Blend Sheet'!$M97)+(INDEX(ItemCosts,MATCH('Blend Sheet'!$N$4,ItemNum,0),MATCH(F$1,Districts,0))*'Blend Sheet'!$N97)+(INDEX(ItemCosts,MATCH('Blend Sheet'!$O$4,ItemNum,0),MATCH(F$1,Districts,0))*'Blend Sheet'!$O97)+(INDEX(ItemCosts,MATCH('Blend Sheet'!$P$4,ItemNum,0),MATCH(F$1,Districts,0))*'Blend Sheet'!$P97)+(INDEX(ItemCosts,MATCH('Blend Sheet'!$Q$4,ItemNum,0),MATCH(F$1,Districts,0))*'Blend Sheet'!$Q97)+(INDEX(ItemCosts,MATCH('Blend Sheet'!$R$4,ItemNum,0),MATCH(F$1,Districts,0))*'Blend Sheet'!$R97)+(INDEX(ItemCosts,MATCH('Blend Sheet'!$S$4,ItemNum,0),MATCH(F$1,Districts,0))*'Blend Sheet'!$S97)+(INDEX(ItemCosts,MATCH('Blend Sheet'!$T$4,ItemNum,0),MATCH(F$1,Districts,0))*'Blend Sheet'!$T97)+(INDEX(ItemCosts,MATCH('Blend Sheet'!$U$4,ItemNum,0),MATCH(F$1,Districts,0))*'Blend Sheet'!$U97)+(INDEX(ItemCosts,MATCH('Blend Sheet'!$V$4,ItemNum,0),MATCH(F$1,Districts,0))*'Blend Sheet'!$V97)+(INDEX(ItemCosts,MATCH('Blend Sheet'!$W$4,ItemNum,0),MATCH(F$1,Districts,0))*'Blend Sheet'!$W97)+(INDEX(ItemCosts,MATCH('Blend Sheet'!$X$4,ItemNum,0),MATCH(F$1,Districts,0))*'Blend Sheet'!$X97)+(INDEX(ItemCosts,MATCH('Blend Sheet'!$Y$4,ItemNum,0),MATCH(F$1,Districts,0))*'Blend Sheet'!$Y97)+(INDEX(ItemCosts,MATCH('Blend Sheet'!$Z$4,ItemNum,0),MATCH(F$1,Districts,0))*'Blend Sheet'!$Z97)+(INDEX(ItemCosts,MATCH('Blend Sheet'!$AA$4,ItemNum,0),MATCH(F$1,Districts,0))*'Blend Sheet'!$AA97)+(INDEX(ItemCosts,MATCH('Blend Sheet'!$AB$4,ItemNum,0),MATCH(F$1,Districts,0))*'Blend Sheet'!$AB97)+(INDEX(ItemCosts,MATCH('Blend Sheet'!$AC$4,ItemNum,0),MATCH(F$1,Districts,0))*'Blend Sheet'!$AC97)+(INDEX(ItemCosts,MATCH('Blend Sheet'!$AD$4,ItemNum,0),MATCH(F$1,Districts,0))*'Blend Sheet'!$AD97)+(INDEX(ItemCosts,MATCH('Blend Sheet'!$AE$4,ItemNum,0),MATCH(F$1,Districts,0))*'Blend Sheet'!$AE97)+(INDEX(ItemCosts,MATCH('Blend Sheet'!$AF$4,ItemNum,0),MATCH(F$1,Districts,0))*'Blend Sheet'!$AF97)+(INDEX(ItemCosts,MATCH('Blend Sheet'!$AG$4,ItemNum,0),MATCH(F$1,Districts,0))*'Blend Sheet'!$AG97)+(INDEX(ItemCosts,MATCH('Blend Sheet'!$AH$4,ItemNum,0),MATCH(F$1,Districts,0))*'Blend Sheet'!$AH97)+(INDEX(ItemCosts,MATCH('Blend Sheet'!$AI$4,ItemNum,0),MATCH(F$1,Districts,0))*'Blend Sheet'!$AI97)+(INDEX(ItemCosts,MATCH('Blend Sheet'!$AJ$4,ItemNum,0),MATCH(F$1,Districts,0))*'Blend Sheet'!$AJ97)+(INDEX(ItemCosts,MATCH('Blend Sheet'!$AK$4,ItemNum,0),MATCH(F$1,Districts,0))*'Blend Sheet'!$AK97)+(INDEX(ItemCosts,MATCH('Blend Sheet'!$AL$4,ItemNum,0),MATCH(F$1,Districts,0))*'Blend Sheet'!$AL97)+(INDEX(ItemCosts,MATCH('Blend Sheet'!$AM$4,ItemNum,0),MATCH(F$1,Districts,0))*'Blend Sheet'!$AM97)+(INDEX(ItemCosts,MATCH('Blend Sheet'!$AN$4,ItemNum,0),MATCH(F$1,Districts,0))*'Blend Sheet'!$AN97)+(INDEX(ItemCosts,MATCH('Blend Sheet'!$AO$4,ItemNum,0),MATCH(F$1,Districts,0))*'Blend Sheet'!$AO97)+(INDEX(ItemCosts,MATCH('Blend Sheet'!$AP$4,ItemNum,0),MATCH(F$1,Districts,0))*'Blend Sheet'!$AP97)+(INDEX(ItemCosts,MATCH('Blend Sheet'!$AQ$4,ItemNum,0),MATCH(F$1,Districts,0))*'Blend Sheet'!$AQ97)+(INDEX(ItemCosts,MATCH('Blend Sheet'!$AR$4,ItemNum,0),MATCH(F$1,Districts,0))*'Blend Sheet'!$AR97)+(INDEX(ItemCosts,MATCH('Blend Sheet'!$AS$4,ItemNum,0),MATCH(F$1,Districts,0))*'Blend Sheet'!$AS97)</f>
        <v>#N/A</v>
      </c>
      <c r="G94" s="5" t="e">
        <f>(INDEX(ItemCosts,MATCH('Blend Sheet'!$C$4,ItemNum,0),MATCH(G$1,Districts,0))*'Blend Sheet'!$C97)+(INDEX(ItemCosts,MATCH('Blend Sheet'!$D$4,ItemNum,0),MATCH(G$1,Districts,0))*'Blend Sheet'!$D97)+(INDEX(ItemCosts,MATCH('Blend Sheet'!$E$4,ItemNum,0),MATCH(G$1,Districts,0))*'Blend Sheet'!$E97)+(INDEX(ItemCosts,MATCH('Blend Sheet'!$F$4,ItemNum,0),MATCH(G$1,Districts,0))*'Blend Sheet'!$F97)+(INDEX(ItemCosts,MATCH('Blend Sheet'!$G$4,ItemNum,0),MATCH(G$1,Districts,0))*'Blend Sheet'!$G97)+(INDEX(ItemCosts,MATCH('Blend Sheet'!$H$4,ItemNum,0),MATCH(G$1,Districts,0))*'Blend Sheet'!$H97)+(INDEX(ItemCosts,MATCH('Blend Sheet'!$I$4,ItemNum,0),MATCH(G$1,Districts,0))*'Blend Sheet'!$I97)+(INDEX(ItemCosts,MATCH('Blend Sheet'!$J$4,ItemNum,0),MATCH(G$1,Districts,0))*'Blend Sheet'!$J97)+(INDEX(ItemCosts,MATCH('Blend Sheet'!$K$4,ItemNum,0),MATCH(G$1,Districts,0))*'Blend Sheet'!$K97)+(INDEX(ItemCosts,MATCH('Blend Sheet'!$L$4,ItemNum,0),MATCH(G$1,Districts,0))*'Blend Sheet'!$L97)+(INDEX(ItemCosts,MATCH('Blend Sheet'!$M$4,ItemNum,0),MATCH(G$1,Districts,0))*'Blend Sheet'!$M97)+(INDEX(ItemCosts,MATCH('Blend Sheet'!$N$4,ItemNum,0),MATCH(G$1,Districts,0))*'Blend Sheet'!$N97)+(INDEX(ItemCosts,MATCH('Blend Sheet'!$O$4,ItemNum,0),MATCH(G$1,Districts,0))*'Blend Sheet'!$O97)+(INDEX(ItemCosts,MATCH('Blend Sheet'!$P$4,ItemNum,0),MATCH(G$1,Districts,0))*'Blend Sheet'!$P97)+(INDEX(ItemCosts,MATCH('Blend Sheet'!$Q$4,ItemNum,0),MATCH(G$1,Districts,0))*'Blend Sheet'!$Q97)+(INDEX(ItemCosts,MATCH('Blend Sheet'!$R$4,ItemNum,0),MATCH(G$1,Districts,0))*'Blend Sheet'!$R97)+(INDEX(ItemCosts,MATCH('Blend Sheet'!$S$4,ItemNum,0),MATCH(G$1,Districts,0))*'Blend Sheet'!$S97)+(INDEX(ItemCosts,MATCH('Blend Sheet'!$T$4,ItemNum,0),MATCH(G$1,Districts,0))*'Blend Sheet'!$T97)+(INDEX(ItemCosts,MATCH('Blend Sheet'!$U$4,ItemNum,0),MATCH(G$1,Districts,0))*'Blend Sheet'!$U97)+(INDEX(ItemCosts,MATCH('Blend Sheet'!$V$4,ItemNum,0),MATCH(G$1,Districts,0))*'Blend Sheet'!$V97)+(INDEX(ItemCosts,MATCH('Blend Sheet'!$W$4,ItemNum,0),MATCH(G$1,Districts,0))*'Blend Sheet'!$W97)+(INDEX(ItemCosts,MATCH('Blend Sheet'!$X$4,ItemNum,0),MATCH(G$1,Districts,0))*'Blend Sheet'!$X97)+(INDEX(ItemCosts,MATCH('Blend Sheet'!$Y$4,ItemNum,0),MATCH(G$1,Districts,0))*'Blend Sheet'!$Y97)+(INDEX(ItemCosts,MATCH('Blend Sheet'!$Z$4,ItemNum,0),MATCH(G$1,Districts,0))*'Blend Sheet'!$Z97)+(INDEX(ItemCosts,MATCH('Blend Sheet'!$AA$4,ItemNum,0),MATCH(G$1,Districts,0))*'Blend Sheet'!$AA97)+(INDEX(ItemCosts,MATCH('Blend Sheet'!$AB$4,ItemNum,0),MATCH(G$1,Districts,0))*'Blend Sheet'!$AB97)+(INDEX(ItemCosts,MATCH('Blend Sheet'!$AC$4,ItemNum,0),MATCH(G$1,Districts,0))*'Blend Sheet'!$AC97)+(INDEX(ItemCosts,MATCH('Blend Sheet'!$AD$4,ItemNum,0),MATCH(G$1,Districts,0))*'Blend Sheet'!$AD97)+(INDEX(ItemCosts,MATCH('Blend Sheet'!$AE$4,ItemNum,0),MATCH(G$1,Districts,0))*'Blend Sheet'!$AE97)+(INDEX(ItemCosts,MATCH('Blend Sheet'!$AF$4,ItemNum,0),MATCH(G$1,Districts,0))*'Blend Sheet'!$AF97)+(INDEX(ItemCosts,MATCH('Blend Sheet'!$AG$4,ItemNum,0),MATCH(G$1,Districts,0))*'Blend Sheet'!$AG97)+(INDEX(ItemCosts,MATCH('Blend Sheet'!$AH$4,ItemNum,0),MATCH(G$1,Districts,0))*'Blend Sheet'!$AH97)+(INDEX(ItemCosts,MATCH('Blend Sheet'!$AI$4,ItemNum,0),MATCH(G$1,Districts,0))*'Blend Sheet'!$AI97)+(INDEX(ItemCosts,MATCH('Blend Sheet'!$AJ$4,ItemNum,0),MATCH(G$1,Districts,0))*'Blend Sheet'!$AJ97)+(INDEX(ItemCosts,MATCH('Blend Sheet'!$AK$4,ItemNum,0),MATCH(G$1,Districts,0))*'Blend Sheet'!$AK97)+(INDEX(ItemCosts,MATCH('Blend Sheet'!$AL$4,ItemNum,0),MATCH(G$1,Districts,0))*'Blend Sheet'!$AL97)+(INDEX(ItemCosts,MATCH('Blend Sheet'!$AM$4,ItemNum,0),MATCH(G$1,Districts,0))*'Blend Sheet'!$AM97)+(INDEX(ItemCosts,MATCH('Blend Sheet'!$AN$4,ItemNum,0),MATCH(G$1,Districts,0))*'Blend Sheet'!$AN97)+(INDEX(ItemCosts,MATCH('Blend Sheet'!$AO$4,ItemNum,0),MATCH(G$1,Districts,0))*'Blend Sheet'!$AO97)+(INDEX(ItemCosts,MATCH('Blend Sheet'!$AP$4,ItemNum,0),MATCH(G$1,Districts,0))*'Blend Sheet'!$AP97)+(INDEX(ItemCosts,MATCH('Blend Sheet'!$AQ$4,ItemNum,0),MATCH(G$1,Districts,0))*'Blend Sheet'!$AQ97)+(INDEX(ItemCosts,MATCH('Blend Sheet'!$AR$4,ItemNum,0),MATCH(G$1,Districts,0))*'Blend Sheet'!$AR97)+(INDEX(ItemCosts,MATCH('Blend Sheet'!$AS$4,ItemNum,0),MATCH(G$1,Districts,0))*'Blend Sheet'!$AS97)</f>
        <v>#N/A</v>
      </c>
      <c r="H94" s="5" t="e">
        <f>(INDEX(ItemCosts,MATCH('Blend Sheet'!$C$4,ItemNum,0),MATCH(H$1,Districts,0))*'Blend Sheet'!$C97)+(INDEX(ItemCosts,MATCH('Blend Sheet'!$D$4,ItemNum,0),MATCH(H$1,Districts,0))*'Blend Sheet'!$D97)+(INDEX(ItemCosts,MATCH('Blend Sheet'!$E$4,ItemNum,0),MATCH(H$1,Districts,0))*'Blend Sheet'!$E97)+(INDEX(ItemCosts,MATCH('Blend Sheet'!$F$4,ItemNum,0),MATCH(H$1,Districts,0))*'Blend Sheet'!$F97)+(INDEX(ItemCosts,MATCH('Blend Sheet'!$G$4,ItemNum,0),MATCH(H$1,Districts,0))*'Blend Sheet'!$G97)+(INDEX(ItemCosts,MATCH('Blend Sheet'!$H$4,ItemNum,0),MATCH(H$1,Districts,0))*'Blend Sheet'!$H97)+(INDEX(ItemCosts,MATCH('Blend Sheet'!$I$4,ItemNum,0),MATCH(H$1,Districts,0))*'Blend Sheet'!$I97)+(INDEX(ItemCosts,MATCH('Blend Sheet'!$J$4,ItemNum,0),MATCH(H$1,Districts,0))*'Blend Sheet'!$J97)+(INDEX(ItemCosts,MATCH('Blend Sheet'!$K$4,ItemNum,0),MATCH(H$1,Districts,0))*'Blend Sheet'!$K97)+(INDEX(ItemCosts,MATCH('Blend Sheet'!$L$4,ItemNum,0),MATCH(H$1,Districts,0))*'Blend Sheet'!$L97)+(INDEX(ItemCosts,MATCH('Blend Sheet'!$M$4,ItemNum,0),MATCH(H$1,Districts,0))*'Blend Sheet'!$M97)+(INDEX(ItemCosts,MATCH('Blend Sheet'!$N$4,ItemNum,0),MATCH(H$1,Districts,0))*'Blend Sheet'!$N97)+(INDEX(ItemCosts,MATCH('Blend Sheet'!$O$4,ItemNum,0),MATCH(H$1,Districts,0))*'Blend Sheet'!$O97)+(INDEX(ItemCosts,MATCH('Blend Sheet'!$P$4,ItemNum,0),MATCH(H$1,Districts,0))*'Blend Sheet'!$P97)+(INDEX(ItemCosts,MATCH('Blend Sheet'!$Q$4,ItemNum,0),MATCH(H$1,Districts,0))*'Blend Sheet'!$Q97)+(INDEX(ItemCosts,MATCH('Blend Sheet'!$R$4,ItemNum,0),MATCH(H$1,Districts,0))*'Blend Sheet'!$R97)+(INDEX(ItemCosts,MATCH('Blend Sheet'!$S$4,ItemNum,0),MATCH(H$1,Districts,0))*'Blend Sheet'!$S97)+(INDEX(ItemCosts,MATCH('Blend Sheet'!$T$4,ItemNum,0),MATCH(H$1,Districts,0))*'Blend Sheet'!$T97)+(INDEX(ItemCosts,MATCH('Blend Sheet'!$U$4,ItemNum,0),MATCH(H$1,Districts,0))*'Blend Sheet'!$U97)+(INDEX(ItemCosts,MATCH('Blend Sheet'!$V$4,ItemNum,0),MATCH(H$1,Districts,0))*'Blend Sheet'!$V97)+(INDEX(ItemCosts,MATCH('Blend Sheet'!$W$4,ItemNum,0),MATCH(H$1,Districts,0))*'Blend Sheet'!$W97)+(INDEX(ItemCosts,MATCH('Blend Sheet'!$X$4,ItemNum,0),MATCH(H$1,Districts,0))*'Blend Sheet'!$X97)+(INDEX(ItemCosts,MATCH('Blend Sheet'!$Y$4,ItemNum,0),MATCH(H$1,Districts,0))*'Blend Sheet'!$Y97)+(INDEX(ItemCosts,MATCH('Blend Sheet'!$Z$4,ItemNum,0),MATCH(H$1,Districts,0))*'Blend Sheet'!$Z97)+(INDEX(ItemCosts,MATCH('Blend Sheet'!$AA$4,ItemNum,0),MATCH(H$1,Districts,0))*'Blend Sheet'!$AA97)+(INDEX(ItemCosts,MATCH('Blend Sheet'!$AB$4,ItemNum,0),MATCH(H$1,Districts,0))*'Blend Sheet'!$AB97)+(INDEX(ItemCosts,MATCH('Blend Sheet'!$AC$4,ItemNum,0),MATCH(H$1,Districts,0))*'Blend Sheet'!$AC97)+(INDEX(ItemCosts,MATCH('Blend Sheet'!$AD$4,ItemNum,0),MATCH(H$1,Districts,0))*'Blend Sheet'!$AD97)+(INDEX(ItemCosts,MATCH('Blend Sheet'!$AE$4,ItemNum,0),MATCH(H$1,Districts,0))*'Blend Sheet'!$AE97)+(INDEX(ItemCosts,MATCH('Blend Sheet'!$AF$4,ItemNum,0),MATCH(H$1,Districts,0))*'Blend Sheet'!$AF97)+(INDEX(ItemCosts,MATCH('Blend Sheet'!$AG$4,ItemNum,0),MATCH(H$1,Districts,0))*'Blend Sheet'!$AG97)+(INDEX(ItemCosts,MATCH('Blend Sheet'!$AH$4,ItemNum,0),MATCH(H$1,Districts,0))*'Blend Sheet'!$AH97)+(INDEX(ItemCosts,MATCH('Blend Sheet'!$AI$4,ItemNum,0),MATCH(H$1,Districts,0))*'Blend Sheet'!$AI97)+(INDEX(ItemCosts,MATCH('Blend Sheet'!$AJ$4,ItemNum,0),MATCH(H$1,Districts,0))*'Blend Sheet'!$AJ97)+(INDEX(ItemCosts,MATCH('Blend Sheet'!$AK$4,ItemNum,0),MATCH(H$1,Districts,0))*'Blend Sheet'!$AK97)+(INDEX(ItemCosts,MATCH('Blend Sheet'!$AL$4,ItemNum,0),MATCH(H$1,Districts,0))*'Blend Sheet'!$AL97)+(INDEX(ItemCosts,MATCH('Blend Sheet'!$AM$4,ItemNum,0),MATCH(H$1,Districts,0))*'Blend Sheet'!$AM97)+(INDEX(ItemCosts,MATCH('Blend Sheet'!$AN$4,ItemNum,0),MATCH(H$1,Districts,0))*'Blend Sheet'!$AN97)+(INDEX(ItemCosts,MATCH('Blend Sheet'!$AO$4,ItemNum,0),MATCH(H$1,Districts,0))*'Blend Sheet'!$AO97)+(INDEX(ItemCosts,MATCH('Blend Sheet'!$AP$4,ItemNum,0),MATCH(H$1,Districts,0))*'Blend Sheet'!$AP97)+(INDEX(ItemCosts,MATCH('Blend Sheet'!$AQ$4,ItemNum,0),MATCH(H$1,Districts,0))*'Blend Sheet'!$AQ97)+(INDEX(ItemCosts,MATCH('Blend Sheet'!$AR$4,ItemNum,0),MATCH(H$1,Districts,0))*'Blend Sheet'!$AR97)+(INDEX(ItemCosts,MATCH('Blend Sheet'!$AS$4,ItemNum,0),MATCH(H$1,Districts,0))*'Blend Sheet'!$AS97)</f>
        <v>#N/A</v>
      </c>
      <c r="I94" s="5" t="e">
        <f>(INDEX(ItemCosts,MATCH('Blend Sheet'!$C$4,ItemNum,0),MATCH(I$1,Districts,0))*'Blend Sheet'!$C97)+(INDEX(ItemCosts,MATCH('Blend Sheet'!$D$4,ItemNum,0),MATCH(I$1,Districts,0))*'Blend Sheet'!$D97)+(INDEX(ItemCosts,MATCH('Blend Sheet'!$E$4,ItemNum,0),MATCH(I$1,Districts,0))*'Blend Sheet'!$E97)+(INDEX(ItemCosts,MATCH('Blend Sheet'!$F$4,ItemNum,0),MATCH(I$1,Districts,0))*'Blend Sheet'!$F97)+(INDEX(ItemCosts,MATCH('Blend Sheet'!$G$4,ItemNum,0),MATCH(I$1,Districts,0))*'Blend Sheet'!$G97)+(INDEX(ItemCosts,MATCH('Blend Sheet'!$H$4,ItemNum,0),MATCH(I$1,Districts,0))*'Blend Sheet'!$H97)+(INDEX(ItemCosts,MATCH('Blend Sheet'!$I$4,ItemNum,0),MATCH(I$1,Districts,0))*'Blend Sheet'!$I97)+(INDEX(ItemCosts,MATCH('Blend Sheet'!$J$4,ItemNum,0),MATCH(I$1,Districts,0))*'Blend Sheet'!$J97)+(INDEX(ItemCosts,MATCH('Blend Sheet'!$K$4,ItemNum,0),MATCH(I$1,Districts,0))*'Blend Sheet'!$K97)+(INDEX(ItemCosts,MATCH('Blend Sheet'!$L$4,ItemNum,0),MATCH(I$1,Districts,0))*'Blend Sheet'!$L97)+(INDEX(ItemCosts,MATCH('Blend Sheet'!$M$4,ItemNum,0),MATCH(I$1,Districts,0))*'Blend Sheet'!$M97)+(INDEX(ItemCosts,MATCH('Blend Sheet'!$N$4,ItemNum,0),MATCH(I$1,Districts,0))*'Blend Sheet'!$N97)+(INDEX(ItemCosts,MATCH('Blend Sheet'!$O$4,ItemNum,0),MATCH(I$1,Districts,0))*'Blend Sheet'!$O97)+(INDEX(ItemCosts,MATCH('Blend Sheet'!$P$4,ItemNum,0),MATCH(I$1,Districts,0))*'Blend Sheet'!$P97)+(INDEX(ItemCosts,MATCH('Blend Sheet'!$Q$4,ItemNum,0),MATCH(I$1,Districts,0))*'Blend Sheet'!$Q97)+(INDEX(ItemCosts,MATCH('Blend Sheet'!$R$4,ItemNum,0),MATCH(I$1,Districts,0))*'Blend Sheet'!$R97)+(INDEX(ItemCosts,MATCH('Blend Sheet'!$S$4,ItemNum,0),MATCH(I$1,Districts,0))*'Blend Sheet'!$S97)+(INDEX(ItemCosts,MATCH('Blend Sheet'!$T$4,ItemNum,0),MATCH(I$1,Districts,0))*'Blend Sheet'!$T97)+(INDEX(ItemCosts,MATCH('Blend Sheet'!$U$4,ItemNum,0),MATCH(I$1,Districts,0))*'Blend Sheet'!$U97)+(INDEX(ItemCosts,MATCH('Blend Sheet'!$V$4,ItemNum,0),MATCH(I$1,Districts,0))*'Blend Sheet'!$V97)+(INDEX(ItemCosts,MATCH('Blend Sheet'!$W$4,ItemNum,0),MATCH(I$1,Districts,0))*'Blend Sheet'!$W97)+(INDEX(ItemCosts,MATCH('Blend Sheet'!$X$4,ItemNum,0),MATCH(I$1,Districts,0))*'Blend Sheet'!$X97)+(INDEX(ItemCosts,MATCH('Blend Sheet'!$Y$4,ItemNum,0),MATCH(I$1,Districts,0))*'Blend Sheet'!$Y97)+(INDEX(ItemCosts,MATCH('Blend Sheet'!$Z$4,ItemNum,0),MATCH(I$1,Districts,0))*'Blend Sheet'!$Z97)+(INDEX(ItemCosts,MATCH('Blend Sheet'!$AA$4,ItemNum,0),MATCH(I$1,Districts,0))*'Blend Sheet'!$AA97)+(INDEX(ItemCosts,MATCH('Blend Sheet'!$AB$4,ItemNum,0),MATCH(I$1,Districts,0))*'Blend Sheet'!$AB97)+(INDEX(ItemCosts,MATCH('Blend Sheet'!$AC$4,ItemNum,0),MATCH(I$1,Districts,0))*'Blend Sheet'!$AC97)+(INDEX(ItemCosts,MATCH('Blend Sheet'!$AD$4,ItemNum,0),MATCH(I$1,Districts,0))*'Blend Sheet'!$AD97)+(INDEX(ItemCosts,MATCH('Blend Sheet'!$AE$4,ItemNum,0),MATCH(I$1,Districts,0))*'Blend Sheet'!$AE97)+(INDEX(ItemCosts,MATCH('Blend Sheet'!$AF$4,ItemNum,0),MATCH(I$1,Districts,0))*'Blend Sheet'!$AF97)+(INDEX(ItemCosts,MATCH('Blend Sheet'!$AG$4,ItemNum,0),MATCH(I$1,Districts,0))*'Blend Sheet'!$AG97)+(INDEX(ItemCosts,MATCH('Blend Sheet'!$AH$4,ItemNum,0),MATCH(I$1,Districts,0))*'Blend Sheet'!$AH97)+(INDEX(ItemCosts,MATCH('Blend Sheet'!$AI$4,ItemNum,0),MATCH(I$1,Districts,0))*'Blend Sheet'!$AI97)+(INDEX(ItemCosts,MATCH('Blend Sheet'!$AJ$4,ItemNum,0),MATCH(I$1,Districts,0))*'Blend Sheet'!$AJ97)+(INDEX(ItemCosts,MATCH('Blend Sheet'!$AK$4,ItemNum,0),MATCH(I$1,Districts,0))*'Blend Sheet'!$AK97)+(INDEX(ItemCosts,MATCH('Blend Sheet'!$AL$4,ItemNum,0),MATCH(I$1,Districts,0))*'Blend Sheet'!$AL97)+(INDEX(ItemCosts,MATCH('Blend Sheet'!$AM$4,ItemNum,0),MATCH(I$1,Districts,0))*'Blend Sheet'!$AM97)+(INDEX(ItemCosts,MATCH('Blend Sheet'!$AN$4,ItemNum,0),MATCH(I$1,Districts,0))*'Blend Sheet'!$AN97)+(INDEX(ItemCosts,MATCH('Blend Sheet'!$AO$4,ItemNum,0),MATCH(I$1,Districts,0))*'Blend Sheet'!$AO97)+(INDEX(ItemCosts,MATCH('Blend Sheet'!$AP$4,ItemNum,0),MATCH(I$1,Districts,0))*'Blend Sheet'!$AP97)+(INDEX(ItemCosts,MATCH('Blend Sheet'!$AQ$4,ItemNum,0),MATCH(I$1,Districts,0))*'Blend Sheet'!$AQ97)+(INDEX(ItemCosts,MATCH('Blend Sheet'!$AR$4,ItemNum,0),MATCH(I$1,Districts,0))*'Blend Sheet'!$AR97)+(INDEX(ItemCosts,MATCH('Blend Sheet'!$AS$4,ItemNum,0),MATCH(I$1,Districts,0))*'Blend Sheet'!$AS97)</f>
        <v>#N/A</v>
      </c>
      <c r="J94" s="5" t="e">
        <f>(INDEX(ItemCosts,MATCH('Blend Sheet'!$C$4,ItemNum,0),MATCH(J$1,Districts,0))*'Blend Sheet'!$C97)+(INDEX(ItemCosts,MATCH('Blend Sheet'!$D$4,ItemNum,0),MATCH(J$1,Districts,0))*'Blend Sheet'!$D97)+(INDEX(ItemCosts,MATCH('Blend Sheet'!$E$4,ItemNum,0),MATCH(J$1,Districts,0))*'Blend Sheet'!$E97)+(INDEX(ItemCosts,MATCH('Blend Sheet'!$F$4,ItemNum,0),MATCH(J$1,Districts,0))*'Blend Sheet'!$F97)+(INDEX(ItemCosts,MATCH('Blend Sheet'!$G$4,ItemNum,0),MATCH(J$1,Districts,0))*'Blend Sheet'!$G97)+(INDEX(ItemCosts,MATCH('Blend Sheet'!$H$4,ItemNum,0),MATCH(J$1,Districts,0))*'Blend Sheet'!$H97)+(INDEX(ItemCosts,MATCH('Blend Sheet'!$I$4,ItemNum,0),MATCH(J$1,Districts,0))*'Blend Sheet'!$I97)+(INDEX(ItemCosts,MATCH('Blend Sheet'!$J$4,ItemNum,0),MATCH(J$1,Districts,0))*'Blend Sheet'!$J97)+(INDEX(ItemCosts,MATCH('Blend Sheet'!$K$4,ItemNum,0),MATCH(J$1,Districts,0))*'Blend Sheet'!$K97)+(INDEX(ItemCosts,MATCH('Blend Sheet'!$L$4,ItemNum,0),MATCH(J$1,Districts,0))*'Blend Sheet'!$L97)+(INDEX(ItemCosts,MATCH('Blend Sheet'!$M$4,ItemNum,0),MATCH(J$1,Districts,0))*'Blend Sheet'!$M97)+(INDEX(ItemCosts,MATCH('Blend Sheet'!$N$4,ItemNum,0),MATCH(J$1,Districts,0))*'Blend Sheet'!$N97)+(INDEX(ItemCosts,MATCH('Blend Sheet'!$O$4,ItemNum,0),MATCH(J$1,Districts,0))*'Blend Sheet'!$O97)+(INDEX(ItemCosts,MATCH('Blend Sheet'!$P$4,ItemNum,0),MATCH(J$1,Districts,0))*'Blend Sheet'!$P97)+(INDEX(ItemCosts,MATCH('Blend Sheet'!$Q$4,ItemNum,0),MATCH(J$1,Districts,0))*'Blend Sheet'!$Q97)+(INDEX(ItemCosts,MATCH('Blend Sheet'!$R$4,ItemNum,0),MATCH(J$1,Districts,0))*'Blend Sheet'!$R97)+(INDEX(ItemCosts,MATCH('Blend Sheet'!$S$4,ItemNum,0),MATCH(J$1,Districts,0))*'Blend Sheet'!$S97)+(INDEX(ItemCosts,MATCH('Blend Sheet'!$T$4,ItemNum,0),MATCH(J$1,Districts,0))*'Blend Sheet'!$T97)+(INDEX(ItemCosts,MATCH('Blend Sheet'!$U$4,ItemNum,0),MATCH(J$1,Districts,0))*'Blend Sheet'!$U97)+(INDEX(ItemCosts,MATCH('Blend Sheet'!$V$4,ItemNum,0),MATCH(J$1,Districts,0))*'Blend Sheet'!$V97)+(INDEX(ItemCosts,MATCH('Blend Sheet'!$W$4,ItemNum,0),MATCH(J$1,Districts,0))*'Blend Sheet'!$W97)+(INDEX(ItemCosts,MATCH('Blend Sheet'!$X$4,ItemNum,0),MATCH(J$1,Districts,0))*'Blend Sheet'!$X97)+(INDEX(ItemCosts,MATCH('Blend Sheet'!$Y$4,ItemNum,0),MATCH(J$1,Districts,0))*'Blend Sheet'!$Y97)+(INDEX(ItemCosts,MATCH('Blend Sheet'!$Z$4,ItemNum,0),MATCH(J$1,Districts,0))*'Blend Sheet'!$Z97)+(INDEX(ItemCosts,MATCH('Blend Sheet'!$AA$4,ItemNum,0),MATCH(J$1,Districts,0))*'Blend Sheet'!$AA97)+(INDEX(ItemCosts,MATCH('Blend Sheet'!$AB$4,ItemNum,0),MATCH(J$1,Districts,0))*'Blend Sheet'!$AB97)+(INDEX(ItemCosts,MATCH('Blend Sheet'!$AC$4,ItemNum,0),MATCH(J$1,Districts,0))*'Blend Sheet'!$AC97)+(INDEX(ItemCosts,MATCH('Blend Sheet'!$AD$4,ItemNum,0),MATCH(J$1,Districts,0))*'Blend Sheet'!$AD97)+(INDEX(ItemCosts,MATCH('Blend Sheet'!$AE$4,ItemNum,0),MATCH(J$1,Districts,0))*'Blend Sheet'!$AE97)+(INDEX(ItemCosts,MATCH('Blend Sheet'!$AF$4,ItemNum,0),MATCH(J$1,Districts,0))*'Blend Sheet'!$AF97)+(INDEX(ItemCosts,MATCH('Blend Sheet'!$AG$4,ItemNum,0),MATCH(J$1,Districts,0))*'Blend Sheet'!$AG97)+(INDEX(ItemCosts,MATCH('Blend Sheet'!$AH$4,ItemNum,0),MATCH(J$1,Districts,0))*'Blend Sheet'!$AH97)+(INDEX(ItemCosts,MATCH('Blend Sheet'!$AI$4,ItemNum,0),MATCH(J$1,Districts,0))*'Blend Sheet'!$AI97)+(INDEX(ItemCosts,MATCH('Blend Sheet'!$AJ$4,ItemNum,0),MATCH(J$1,Districts,0))*'Blend Sheet'!$AJ97)+(INDEX(ItemCosts,MATCH('Blend Sheet'!$AK$4,ItemNum,0),MATCH(J$1,Districts,0))*'Blend Sheet'!$AK97)+(INDEX(ItemCosts,MATCH('Blend Sheet'!$AL$4,ItemNum,0),MATCH(J$1,Districts,0))*'Blend Sheet'!$AL97)+(INDEX(ItemCosts,MATCH('Blend Sheet'!$AM$4,ItemNum,0),MATCH(J$1,Districts,0))*'Blend Sheet'!$AM97)+(INDEX(ItemCosts,MATCH('Blend Sheet'!$AN$4,ItemNum,0),MATCH(J$1,Districts,0))*'Blend Sheet'!$AN97)+(INDEX(ItemCosts,MATCH('Blend Sheet'!$AO$4,ItemNum,0),MATCH(J$1,Districts,0))*'Blend Sheet'!$AO97)+(INDEX(ItemCosts,MATCH('Blend Sheet'!$AP$4,ItemNum,0),MATCH(J$1,Districts,0))*'Blend Sheet'!$AP97)+(INDEX(ItemCosts,MATCH('Blend Sheet'!$AQ$4,ItemNum,0),MATCH(J$1,Districts,0))*'Blend Sheet'!$AQ97)+(INDEX(ItemCosts,MATCH('Blend Sheet'!$AR$4,ItemNum,0),MATCH(J$1,Districts,0))*'Blend Sheet'!$AR97)+(INDEX(ItemCosts,MATCH('Blend Sheet'!$AS$4,ItemNum,0),MATCH(J$1,Districts,0))*'Blend Sheet'!$AS97)</f>
        <v>#N/A</v>
      </c>
      <c r="K94" s="5" t="e">
        <f>(INDEX(ItemCosts,MATCH('Blend Sheet'!$C$4,ItemNum,0),MATCH(K$1,Districts,0))*'Blend Sheet'!$C97)+(INDEX(ItemCosts,MATCH('Blend Sheet'!$D$4,ItemNum,0),MATCH(K$1,Districts,0))*'Blend Sheet'!$D97)+(INDEX(ItemCosts,MATCH('Blend Sheet'!$E$4,ItemNum,0),MATCH(K$1,Districts,0))*'Blend Sheet'!$E97)+(INDEX(ItemCosts,MATCH('Blend Sheet'!$F$4,ItemNum,0),MATCH(K$1,Districts,0))*'Blend Sheet'!$F97)+(INDEX(ItemCosts,MATCH('Blend Sheet'!$G$4,ItemNum,0),MATCH(K$1,Districts,0))*'Blend Sheet'!$G97)+(INDEX(ItemCosts,MATCH('Blend Sheet'!$H$4,ItemNum,0),MATCH(K$1,Districts,0))*'Blend Sheet'!$H97)+(INDEX(ItemCosts,MATCH('Blend Sheet'!$I$4,ItemNum,0),MATCH(K$1,Districts,0))*'Blend Sheet'!$I97)+(INDEX(ItemCosts,MATCH('Blend Sheet'!$J$4,ItemNum,0),MATCH(K$1,Districts,0))*'Blend Sheet'!$J97)+(INDEX(ItemCosts,MATCH('Blend Sheet'!$K$4,ItemNum,0),MATCH(K$1,Districts,0))*'Blend Sheet'!$K97)+(INDEX(ItemCosts,MATCH('Blend Sheet'!$L$4,ItemNum,0),MATCH(K$1,Districts,0))*'Blend Sheet'!$L97)+(INDEX(ItemCosts,MATCH('Blend Sheet'!$M$4,ItemNum,0),MATCH(K$1,Districts,0))*'Blend Sheet'!$M97)+(INDEX(ItemCosts,MATCH('Blend Sheet'!$N$4,ItemNum,0),MATCH(K$1,Districts,0))*'Blend Sheet'!$N97)+(INDEX(ItemCosts,MATCH('Blend Sheet'!$O$4,ItemNum,0),MATCH(K$1,Districts,0))*'Blend Sheet'!$O97)+(INDEX(ItemCosts,MATCH('Blend Sheet'!$P$4,ItemNum,0),MATCH(K$1,Districts,0))*'Blend Sheet'!$P97)+(INDEX(ItemCosts,MATCH('Blend Sheet'!$Q$4,ItemNum,0),MATCH(K$1,Districts,0))*'Blend Sheet'!$Q97)+(INDEX(ItemCosts,MATCH('Blend Sheet'!$R$4,ItemNum,0),MATCH(K$1,Districts,0))*'Blend Sheet'!$R97)+(INDEX(ItemCosts,MATCH('Blend Sheet'!$S$4,ItemNum,0),MATCH(K$1,Districts,0))*'Blend Sheet'!$S97)+(INDEX(ItemCosts,MATCH('Blend Sheet'!$T$4,ItemNum,0),MATCH(K$1,Districts,0))*'Blend Sheet'!$T97)+(INDEX(ItemCosts,MATCH('Blend Sheet'!$U$4,ItemNum,0),MATCH(K$1,Districts,0))*'Blend Sheet'!$U97)+(INDEX(ItemCosts,MATCH('Blend Sheet'!$V$4,ItemNum,0),MATCH(K$1,Districts,0))*'Blend Sheet'!$V97)+(INDEX(ItemCosts,MATCH('Blend Sheet'!$W$4,ItemNum,0),MATCH(K$1,Districts,0))*'Blend Sheet'!$W97)+(INDEX(ItemCosts,MATCH('Blend Sheet'!$X$4,ItemNum,0),MATCH(K$1,Districts,0))*'Blend Sheet'!$X97)+(INDEX(ItemCosts,MATCH('Blend Sheet'!$Y$4,ItemNum,0),MATCH(K$1,Districts,0))*'Blend Sheet'!$Y97)+(INDEX(ItemCosts,MATCH('Blend Sheet'!$Z$4,ItemNum,0),MATCH(K$1,Districts,0))*'Blend Sheet'!$Z97)+(INDEX(ItemCosts,MATCH('Blend Sheet'!$AA$4,ItemNum,0),MATCH(K$1,Districts,0))*'Blend Sheet'!$AA97)+(INDEX(ItemCosts,MATCH('Blend Sheet'!$AB$4,ItemNum,0),MATCH(K$1,Districts,0))*'Blend Sheet'!$AB97)+(INDEX(ItemCosts,MATCH('Blend Sheet'!$AC$4,ItemNum,0),MATCH(K$1,Districts,0))*'Blend Sheet'!$AC97)+(INDEX(ItemCosts,MATCH('Blend Sheet'!$AD$4,ItemNum,0),MATCH(K$1,Districts,0))*'Blend Sheet'!$AD97)+(INDEX(ItemCosts,MATCH('Blend Sheet'!$AE$4,ItemNum,0),MATCH(K$1,Districts,0))*'Blend Sheet'!$AE97)+(INDEX(ItemCosts,MATCH('Blend Sheet'!$AF$4,ItemNum,0),MATCH(K$1,Districts,0))*'Blend Sheet'!$AF97)+(INDEX(ItemCosts,MATCH('Blend Sheet'!$AG$4,ItemNum,0),MATCH(K$1,Districts,0))*'Blend Sheet'!$AG97)+(INDEX(ItemCosts,MATCH('Blend Sheet'!$AH$4,ItemNum,0),MATCH(K$1,Districts,0))*'Blend Sheet'!$AH97)+(INDEX(ItemCosts,MATCH('Blend Sheet'!$AI$4,ItemNum,0),MATCH(K$1,Districts,0))*'Blend Sheet'!$AI97)+(INDEX(ItemCosts,MATCH('Blend Sheet'!$AJ$4,ItemNum,0),MATCH(K$1,Districts,0))*'Blend Sheet'!$AJ97)+(INDEX(ItemCosts,MATCH('Blend Sheet'!$AK$4,ItemNum,0),MATCH(K$1,Districts,0))*'Blend Sheet'!$AK97)+(INDEX(ItemCosts,MATCH('Blend Sheet'!$AL$4,ItemNum,0),MATCH(K$1,Districts,0))*'Blend Sheet'!$AL97)+(INDEX(ItemCosts,MATCH('Blend Sheet'!$AM$4,ItemNum,0),MATCH(K$1,Districts,0))*'Blend Sheet'!$AM97)+(INDEX(ItemCosts,MATCH('Blend Sheet'!$AN$4,ItemNum,0),MATCH(K$1,Districts,0))*'Blend Sheet'!$AN97)+(INDEX(ItemCosts,MATCH('Blend Sheet'!$AO$4,ItemNum,0),MATCH(K$1,Districts,0))*'Blend Sheet'!$AO97)+(INDEX(ItemCosts,MATCH('Blend Sheet'!$AP$4,ItemNum,0),MATCH(K$1,Districts,0))*'Blend Sheet'!$AP97)+(INDEX(ItemCosts,MATCH('Blend Sheet'!$AQ$4,ItemNum,0),MATCH(K$1,Districts,0))*'Blend Sheet'!$AQ97)+(INDEX(ItemCosts,MATCH('Blend Sheet'!$AR$4,ItemNum,0),MATCH(K$1,Districts,0))*'Blend Sheet'!$AR97)+(INDEX(ItemCosts,MATCH('Blend Sheet'!$AS$4,ItemNum,0),MATCH(K$1,Districts,0))*'Blend Sheet'!$AS97)</f>
        <v>#N/A</v>
      </c>
      <c r="L94" s="5" t="e">
        <f>(INDEX(ItemCosts,MATCH('Blend Sheet'!$C$4,ItemNum,0),MATCH(L$1,Districts,0))*'Blend Sheet'!$C97)+(INDEX(ItemCosts,MATCH('Blend Sheet'!$D$4,ItemNum,0),MATCH(L$1,Districts,0))*'Blend Sheet'!$D97)+(INDEX(ItemCosts,MATCH('Blend Sheet'!$E$4,ItemNum,0),MATCH(L$1,Districts,0))*'Blend Sheet'!$E97)+(INDEX(ItemCosts,MATCH('Blend Sheet'!$F$4,ItemNum,0),MATCH(L$1,Districts,0))*'Blend Sheet'!$F97)+(INDEX(ItemCosts,MATCH('Blend Sheet'!$G$4,ItemNum,0),MATCH(L$1,Districts,0))*'Blend Sheet'!$G97)+(INDEX(ItemCosts,MATCH('Blend Sheet'!$H$4,ItemNum,0),MATCH(L$1,Districts,0))*'Blend Sheet'!$H97)+(INDEX(ItemCosts,MATCH('Blend Sheet'!$I$4,ItemNum,0),MATCH(L$1,Districts,0))*'Blend Sheet'!$I97)+(INDEX(ItemCosts,MATCH('Blend Sheet'!$J$4,ItemNum,0),MATCH(L$1,Districts,0))*'Blend Sheet'!$J97)+(INDEX(ItemCosts,MATCH('Blend Sheet'!$K$4,ItemNum,0),MATCH(L$1,Districts,0))*'Blend Sheet'!$K97)+(INDEX(ItemCosts,MATCH('Blend Sheet'!$L$4,ItemNum,0),MATCH(L$1,Districts,0))*'Blend Sheet'!$L97)+(INDEX(ItemCosts,MATCH('Blend Sheet'!$M$4,ItemNum,0),MATCH(L$1,Districts,0))*'Blend Sheet'!$M97)+(INDEX(ItemCosts,MATCH('Blend Sheet'!$N$4,ItemNum,0),MATCH(L$1,Districts,0))*'Blend Sheet'!$N97)+(INDEX(ItemCosts,MATCH('Blend Sheet'!$O$4,ItemNum,0),MATCH(L$1,Districts,0))*'Blend Sheet'!$O97)+(INDEX(ItemCosts,MATCH('Blend Sheet'!$P$4,ItemNum,0),MATCH(L$1,Districts,0))*'Blend Sheet'!$P97)+(INDEX(ItemCosts,MATCH('Blend Sheet'!$Q$4,ItemNum,0),MATCH(L$1,Districts,0))*'Blend Sheet'!$Q97)+(INDEX(ItemCosts,MATCH('Blend Sheet'!$R$4,ItemNum,0),MATCH(L$1,Districts,0))*'Blend Sheet'!$R97)+(INDEX(ItemCosts,MATCH('Blend Sheet'!$S$4,ItemNum,0),MATCH(L$1,Districts,0))*'Blend Sheet'!$S97)+(INDEX(ItemCosts,MATCH('Blend Sheet'!$T$4,ItemNum,0),MATCH(L$1,Districts,0))*'Blend Sheet'!$T97)+(INDEX(ItemCosts,MATCH('Blend Sheet'!$U$4,ItemNum,0),MATCH(L$1,Districts,0))*'Blend Sheet'!$U97)+(INDEX(ItemCosts,MATCH('Blend Sheet'!$V$4,ItemNum,0),MATCH(L$1,Districts,0))*'Blend Sheet'!$V97)+(INDEX(ItemCosts,MATCH('Blend Sheet'!$W$4,ItemNum,0),MATCH(L$1,Districts,0))*'Blend Sheet'!$W97)+(INDEX(ItemCosts,MATCH('Blend Sheet'!$X$4,ItemNum,0),MATCH(L$1,Districts,0))*'Blend Sheet'!$X97)+(INDEX(ItemCosts,MATCH('Blend Sheet'!$Y$4,ItemNum,0),MATCH(L$1,Districts,0))*'Blend Sheet'!$Y97)+(INDEX(ItemCosts,MATCH('Blend Sheet'!$Z$4,ItemNum,0),MATCH(L$1,Districts,0))*'Blend Sheet'!$Z97)+(INDEX(ItemCosts,MATCH('Blend Sheet'!$AA$4,ItemNum,0),MATCH(L$1,Districts,0))*'Blend Sheet'!$AA97)+(INDEX(ItemCosts,MATCH('Blend Sheet'!$AB$4,ItemNum,0),MATCH(L$1,Districts,0))*'Blend Sheet'!$AB97)+(INDEX(ItemCosts,MATCH('Blend Sheet'!$AC$4,ItemNum,0),MATCH(L$1,Districts,0))*'Blend Sheet'!$AC97)+(INDEX(ItemCosts,MATCH('Blend Sheet'!$AD$4,ItemNum,0),MATCH(L$1,Districts,0))*'Blend Sheet'!$AD97)+(INDEX(ItemCosts,MATCH('Blend Sheet'!$AE$4,ItemNum,0),MATCH(L$1,Districts,0))*'Blend Sheet'!$AE97)+(INDEX(ItemCosts,MATCH('Blend Sheet'!$AF$4,ItemNum,0),MATCH(L$1,Districts,0))*'Blend Sheet'!$AF97)+(INDEX(ItemCosts,MATCH('Blend Sheet'!$AG$4,ItemNum,0),MATCH(L$1,Districts,0))*'Blend Sheet'!$AG97)+(INDEX(ItemCosts,MATCH('Blend Sheet'!$AH$4,ItemNum,0),MATCH(L$1,Districts,0))*'Blend Sheet'!$AH97)+(INDEX(ItemCosts,MATCH('Blend Sheet'!$AI$4,ItemNum,0),MATCH(L$1,Districts,0))*'Blend Sheet'!$AI97)+(INDEX(ItemCosts,MATCH('Blend Sheet'!$AJ$4,ItemNum,0),MATCH(L$1,Districts,0))*'Blend Sheet'!$AJ97)+(INDEX(ItemCosts,MATCH('Blend Sheet'!$AK$4,ItemNum,0),MATCH(L$1,Districts,0))*'Blend Sheet'!$AK97)+(INDEX(ItemCosts,MATCH('Blend Sheet'!$AL$4,ItemNum,0),MATCH(L$1,Districts,0))*'Blend Sheet'!$AL97)+(INDEX(ItemCosts,MATCH('Blend Sheet'!$AM$4,ItemNum,0),MATCH(L$1,Districts,0))*'Blend Sheet'!$AM97)+(INDEX(ItemCosts,MATCH('Blend Sheet'!$AN$4,ItemNum,0),MATCH(L$1,Districts,0))*'Blend Sheet'!$AN97)+(INDEX(ItemCosts,MATCH('Blend Sheet'!$AO$4,ItemNum,0),MATCH(L$1,Districts,0))*'Blend Sheet'!$AO97)+(INDEX(ItemCosts,MATCH('Blend Sheet'!$AP$4,ItemNum,0),MATCH(L$1,Districts,0))*'Blend Sheet'!$AP97)+(INDEX(ItemCosts,MATCH('Blend Sheet'!$AQ$4,ItemNum,0),MATCH(L$1,Districts,0))*'Blend Sheet'!$AQ97)+(INDEX(ItemCosts,MATCH('Blend Sheet'!$AR$4,ItemNum,0),MATCH(L$1,Districts,0))*'Blend Sheet'!$AR97)+(INDEX(ItemCosts,MATCH('Blend Sheet'!$AS$4,ItemNum,0),MATCH(L$1,Districts,0))*'Blend Sheet'!$AS97)</f>
        <v>#N/A</v>
      </c>
      <c r="M94" s="191"/>
      <c r="N94" s="34" t="e">
        <f>D94/'Blend Sheet'!$BA97</f>
        <v>#N/A</v>
      </c>
      <c r="O94" s="34" t="e">
        <f>E94/'Blend Sheet'!$BA97</f>
        <v>#N/A</v>
      </c>
      <c r="P94" s="34" t="e">
        <f>G94/'Blend Sheet'!$BA97</f>
        <v>#N/A</v>
      </c>
      <c r="Q94" s="34" t="e">
        <f>H94/'Blend Sheet'!$BA97</f>
        <v>#N/A</v>
      </c>
      <c r="R94" s="34" t="e">
        <f>I94/'Blend Sheet'!$BA97</f>
        <v>#N/A</v>
      </c>
      <c r="S94" s="34" t="e">
        <f>J94/'Blend Sheet'!$BA97</f>
        <v>#N/A</v>
      </c>
      <c r="T94" s="34" t="e">
        <f>K94/'Blend Sheet'!$BA97</f>
        <v>#N/A</v>
      </c>
      <c r="U94" s="34" t="e">
        <f>L94/'Blend Sheet'!$BA97</f>
        <v>#N/A</v>
      </c>
    </row>
    <row r="95" spans="1:21" x14ac:dyDescent="0.25">
      <c r="A95" t="str">
        <f>'Blend Sheet'!A98</f>
        <v>THERMAmix SLW</v>
      </c>
      <c r="B95" s="5" t="e">
        <f>(INDEX(ItemCosts,MATCH('Blend Sheet'!$C$4,ItemNum,0),MATCH(B$1,Districts,0))*'Blend Sheet'!$C98)+(INDEX(ItemCosts,MATCH('Blend Sheet'!$D$4,ItemNum,0),MATCH(B$1,Districts,0))*'Blend Sheet'!$D98)+(INDEX(ItemCosts,MATCH('Blend Sheet'!$E$4,ItemNum,0),MATCH(B$1,Districts,0))*'Blend Sheet'!$E98)+(INDEX(ItemCosts,MATCH('Blend Sheet'!$F$4,ItemNum,0),MATCH(B$1,Districts,0))*'Blend Sheet'!$F98)+(INDEX(ItemCosts,MATCH('Blend Sheet'!$G$4,ItemNum,0),MATCH(B$1,Districts,0))*'Blend Sheet'!$G98)+(INDEX(ItemCosts,MATCH('Blend Sheet'!$H$4,ItemNum,0),MATCH(B$1,Districts,0))*'Blend Sheet'!$H98)+(INDEX(ItemCosts,MATCH('Blend Sheet'!$I$4,ItemNum,0),MATCH(B$1,Districts,0))*'Blend Sheet'!$I98)+(INDEX(ItemCosts,MATCH('Blend Sheet'!$J$4,ItemNum,0),MATCH(B$1,Districts,0))*'Blend Sheet'!$J98)+(INDEX(ItemCosts,MATCH('Blend Sheet'!$K$4,ItemNum,0),MATCH(B$1,Districts,0))*'Blend Sheet'!$K98)+(INDEX(ItemCosts,MATCH('Blend Sheet'!$L$4,ItemNum,0),MATCH(B$1,Districts,0))*'Blend Sheet'!$L98)+(INDEX(ItemCosts,MATCH('Blend Sheet'!$M$4,ItemNum,0),MATCH(B$1,Districts,0))*'Blend Sheet'!$M98)+(INDEX(ItemCosts,MATCH('Blend Sheet'!$N$4,ItemNum,0),MATCH(B$1,Districts,0))*'Blend Sheet'!$N98)+(INDEX(ItemCosts,MATCH('Blend Sheet'!$O$4,ItemNum,0),MATCH(B$1,Districts,0))*'Blend Sheet'!$O98)+(INDEX(ItemCosts,MATCH('Blend Sheet'!$P$4,ItemNum,0),MATCH(B$1,Districts,0))*'Blend Sheet'!$P98)+(INDEX(ItemCosts,MATCH('Blend Sheet'!$Q$4,ItemNum,0),MATCH(B$1,Districts,0))*'Blend Sheet'!$Q98)+(INDEX(ItemCosts,MATCH('Blend Sheet'!$R$4,ItemNum,0),MATCH(B$1,Districts,0))*'Blend Sheet'!$R98)+(INDEX(ItemCosts,MATCH('Blend Sheet'!$S$4,ItemNum,0),MATCH(B$1,Districts,0))*'Blend Sheet'!$S98)+(INDEX(ItemCosts,MATCH('Blend Sheet'!$T$4,ItemNum,0),MATCH(B$1,Districts,0))*'Blend Sheet'!$T98)+(INDEX(ItemCosts,MATCH('Blend Sheet'!$U$4,ItemNum,0),MATCH(B$1,Districts,0))*'Blend Sheet'!$U98)+(INDEX(ItemCosts,MATCH('Blend Sheet'!$V$4,ItemNum,0),MATCH(B$1,Districts,0))*'Blend Sheet'!$V98)+(INDEX(ItemCosts,MATCH('Blend Sheet'!$W$4,ItemNum,0),MATCH(B$1,Districts,0))*'Blend Sheet'!$W98)+(INDEX(ItemCosts,MATCH('Blend Sheet'!$X$4,ItemNum,0),MATCH(B$1,Districts,0))*'Blend Sheet'!$X98)+(INDEX(ItemCosts,MATCH('Blend Sheet'!$Y$4,ItemNum,0),MATCH(B$1,Districts,0))*'Blend Sheet'!$Y98)+(INDEX(ItemCosts,MATCH('Blend Sheet'!$Z$4,ItemNum,0),MATCH(B$1,Districts,0))*'Blend Sheet'!$Z98)+(INDEX(ItemCosts,MATCH('Blend Sheet'!$AA$4,ItemNum,0),MATCH(B$1,Districts,0))*'Blend Sheet'!$AA98)+(INDEX(ItemCosts,MATCH('Blend Sheet'!$AB$4,ItemNum,0),MATCH(B$1,Districts,0))*'Blend Sheet'!$AB98)+(INDEX(ItemCosts,MATCH('Blend Sheet'!$AC$4,ItemNum,0),MATCH(B$1,Districts,0))*'Blend Sheet'!$AC98)+(INDEX(ItemCosts,MATCH('Blend Sheet'!$AD$4,ItemNum,0),MATCH(B$1,Districts,0))*'Blend Sheet'!$AD98)+(INDEX(ItemCosts,MATCH('Blend Sheet'!$AE$4,ItemNum,0),MATCH(B$1,Districts,0))*'Blend Sheet'!$AE98)+(INDEX(ItemCosts,MATCH('Blend Sheet'!$AF$4,ItemNum,0),MATCH(B$1,Districts,0))*'Blend Sheet'!$AF98)+(INDEX(ItemCosts,MATCH('Blend Sheet'!$AG$4,ItemNum,0),MATCH(B$1,Districts,0))*'Blend Sheet'!$AG98)+(INDEX(ItemCosts,MATCH('Blend Sheet'!$AH$4,ItemNum,0),MATCH(B$1,Districts,0))*'Blend Sheet'!$AH98)+(INDEX(ItemCosts,MATCH('Blend Sheet'!$AI$4,ItemNum,0),MATCH(B$1,Districts,0))*'Blend Sheet'!$AI98)+(INDEX(ItemCosts,MATCH('Blend Sheet'!$AJ$4,ItemNum,0),MATCH(B$1,Districts,0))*'Blend Sheet'!$AJ98)+(INDEX(ItemCosts,MATCH('Blend Sheet'!$AK$4,ItemNum,0),MATCH(B$1,Districts,0))*'Blend Sheet'!$AK98)+(INDEX(ItemCosts,MATCH('Blend Sheet'!$AL$4,ItemNum,0),MATCH(B$1,Districts,0))*'Blend Sheet'!$AL98)+(INDEX(ItemCosts,MATCH('Blend Sheet'!$AM$4,ItemNum,0),MATCH(B$1,Districts,0))*'Blend Sheet'!$AM98)+(INDEX(ItemCosts,MATCH('Blend Sheet'!$AN$4,ItemNum,0),MATCH(B$1,Districts,0))*'Blend Sheet'!$AN98)+(INDEX(ItemCosts,MATCH('Blend Sheet'!$AO$4,ItemNum,0),MATCH(B$1,Districts,0))*'Blend Sheet'!$AO98)+(INDEX(ItemCosts,MATCH('Blend Sheet'!$AP$4,ItemNum,0),MATCH(B$1,Districts,0))*'Blend Sheet'!$AP98)+(INDEX(ItemCosts,MATCH('Blend Sheet'!$AQ$4,ItemNum,0),MATCH(B$1,Districts,0))*'Blend Sheet'!$AQ98)+(INDEX(ItemCosts,MATCH('Blend Sheet'!$AR$4,ItemNum,0),MATCH(B$1,Districts,0))*'Blend Sheet'!$AR98)+(INDEX(ItemCosts,MATCH('Blend Sheet'!$AS$4,ItemNum,0),MATCH(B$1,Districts,0))*'Blend Sheet'!$AS98)</f>
        <v>#N/A</v>
      </c>
      <c r="C95" s="5" t="e">
        <f>(INDEX(ItemCosts,MATCH('Blend Sheet'!$C$4,ItemNum,0),MATCH(C$1,Districts,0))*'Blend Sheet'!$C98)+(INDEX(ItemCosts,MATCH('Blend Sheet'!$D$4,ItemNum,0),MATCH(C$1,Districts,0))*'Blend Sheet'!$D98)+(INDEX(ItemCosts,MATCH('Blend Sheet'!$E$4,ItemNum,0),MATCH(C$1,Districts,0))*'Blend Sheet'!$E98)+(INDEX(ItemCosts,MATCH('Blend Sheet'!$F$4,ItemNum,0),MATCH(C$1,Districts,0))*'Blend Sheet'!$F98)+(INDEX(ItemCosts,MATCH('Blend Sheet'!$G$4,ItemNum,0),MATCH(C$1,Districts,0))*'Blend Sheet'!$G98)+(INDEX(ItemCosts,MATCH('Blend Sheet'!$H$4,ItemNum,0),MATCH(C$1,Districts,0))*'Blend Sheet'!$H98)+(INDEX(ItemCosts,MATCH('Blend Sheet'!$I$4,ItemNum,0),MATCH(C$1,Districts,0))*'Blend Sheet'!$I98)+(INDEX(ItemCosts,MATCH('Blend Sheet'!$J$4,ItemNum,0),MATCH(C$1,Districts,0))*'Blend Sheet'!$J98)+(INDEX(ItemCosts,MATCH('Blend Sheet'!$K$4,ItemNum,0),MATCH(C$1,Districts,0))*'Blend Sheet'!$K98)+(INDEX(ItemCosts,MATCH('Blend Sheet'!$L$4,ItemNum,0),MATCH(C$1,Districts,0))*'Blend Sheet'!$L98)+(INDEX(ItemCosts,MATCH('Blend Sheet'!$M$4,ItemNum,0),MATCH(C$1,Districts,0))*'Blend Sheet'!$M98)+(INDEX(ItemCosts,MATCH('Blend Sheet'!$N$4,ItemNum,0),MATCH(C$1,Districts,0))*'Blend Sheet'!$N98)+(INDEX(ItemCosts,MATCH('Blend Sheet'!$O$4,ItemNum,0),MATCH(C$1,Districts,0))*'Blend Sheet'!$O98)+(INDEX(ItemCosts,MATCH('Blend Sheet'!$P$4,ItemNum,0),MATCH(C$1,Districts,0))*'Blend Sheet'!$P98)+(INDEX(ItemCosts,MATCH('Blend Sheet'!$Q$4,ItemNum,0),MATCH(C$1,Districts,0))*'Blend Sheet'!$Q98)+(INDEX(ItemCosts,MATCH('Blend Sheet'!$R$4,ItemNum,0),MATCH(C$1,Districts,0))*'Blend Sheet'!$R98)+(INDEX(ItemCosts,MATCH('Blend Sheet'!$S$4,ItemNum,0),MATCH(C$1,Districts,0))*'Blend Sheet'!$S98)+(INDEX(ItemCosts,MATCH('Blend Sheet'!$T$4,ItemNum,0),MATCH(C$1,Districts,0))*'Blend Sheet'!$T98)+(INDEX(ItemCosts,MATCH('Blend Sheet'!$U$4,ItemNum,0),MATCH(C$1,Districts,0))*'Blend Sheet'!$U98)+(INDEX(ItemCosts,MATCH('Blend Sheet'!$V$4,ItemNum,0),MATCH(C$1,Districts,0))*'Blend Sheet'!$V98)+(INDEX(ItemCosts,MATCH('Blend Sheet'!$W$4,ItemNum,0),MATCH(C$1,Districts,0))*'Blend Sheet'!$W98)+(INDEX(ItemCosts,MATCH('Blend Sheet'!$X$4,ItemNum,0),MATCH(C$1,Districts,0))*'Blend Sheet'!$X98)+(INDEX(ItemCosts,MATCH('Blend Sheet'!$Y$4,ItemNum,0),MATCH(C$1,Districts,0))*'Blend Sheet'!$Y98)+(INDEX(ItemCosts,MATCH('Blend Sheet'!$Z$4,ItemNum,0),MATCH(C$1,Districts,0))*'Blend Sheet'!$Z98)+(INDEX(ItemCosts,MATCH('Blend Sheet'!$AA$4,ItemNum,0),MATCH(C$1,Districts,0))*'Blend Sheet'!$AA98)+(INDEX(ItemCosts,MATCH('Blend Sheet'!$AB$4,ItemNum,0),MATCH(C$1,Districts,0))*'Blend Sheet'!$AB98)+(INDEX(ItemCosts,MATCH('Blend Sheet'!$AC$4,ItemNum,0),MATCH(C$1,Districts,0))*'Blend Sheet'!$AC98)+(INDEX(ItemCosts,MATCH('Blend Sheet'!$AD$4,ItemNum,0),MATCH(C$1,Districts,0))*'Blend Sheet'!$AD98)+(INDEX(ItemCosts,MATCH('Blend Sheet'!$AE$4,ItemNum,0),MATCH(C$1,Districts,0))*'Blend Sheet'!$AE98)+(INDEX(ItemCosts,MATCH('Blend Sheet'!$AF$4,ItemNum,0),MATCH(C$1,Districts,0))*'Blend Sheet'!$AF98)+(INDEX(ItemCosts,MATCH('Blend Sheet'!$AG$4,ItemNum,0),MATCH(C$1,Districts,0))*'Blend Sheet'!$AG98)+(INDEX(ItemCosts,MATCH('Blend Sheet'!$AH$4,ItemNum,0),MATCH(C$1,Districts,0))*'Blend Sheet'!$AH98)+(INDEX(ItemCosts,MATCH('Blend Sheet'!$AI$4,ItemNum,0),MATCH(C$1,Districts,0))*'Blend Sheet'!$AI98)+(INDEX(ItemCosts,MATCH('Blend Sheet'!$AJ$4,ItemNum,0),MATCH(C$1,Districts,0))*'Blend Sheet'!$AJ98)+(INDEX(ItemCosts,MATCH('Blend Sheet'!$AK$4,ItemNum,0),MATCH(C$1,Districts,0))*'Blend Sheet'!$AK98)+(INDEX(ItemCosts,MATCH('Blend Sheet'!$AL$4,ItemNum,0),MATCH(C$1,Districts,0))*'Blend Sheet'!$AL98)+(INDEX(ItemCosts,MATCH('Blend Sheet'!$AM$4,ItemNum,0),MATCH(C$1,Districts,0))*'Blend Sheet'!$AM98)+(INDEX(ItemCosts,MATCH('Blend Sheet'!$AN$4,ItemNum,0),MATCH(C$1,Districts,0))*'Blend Sheet'!$AN98)+(INDEX(ItemCosts,MATCH('Blend Sheet'!$AO$4,ItemNum,0),MATCH(C$1,Districts,0))*'Blend Sheet'!$AO98)+(INDEX(ItemCosts,MATCH('Blend Sheet'!$AP$4,ItemNum,0),MATCH(C$1,Districts,0))*'Blend Sheet'!$AP98)+(INDEX(ItemCosts,MATCH('Blend Sheet'!$AQ$4,ItemNum,0),MATCH(C$1,Districts,0))*'Blend Sheet'!$AQ98)+(INDEX(ItemCosts,MATCH('Blend Sheet'!$AR$4,ItemNum,0),MATCH(C$1,Districts,0))*'Blend Sheet'!$AR98)+(INDEX(ItemCosts,MATCH('Blend Sheet'!$AS$4,ItemNum,0),MATCH(C$1,Districts,0))*'Blend Sheet'!$AS98)</f>
        <v>#N/A</v>
      </c>
      <c r="D95" s="5" t="e">
        <f>(INDEX(ItemCosts,MATCH('Blend Sheet'!$C$4,ItemNum,0),MATCH(D$1,Districts,0))*'Blend Sheet'!$C98)+(INDEX(ItemCosts,MATCH('Blend Sheet'!$D$4,ItemNum,0),MATCH(D$1,Districts,0))*'Blend Sheet'!$D98)+(INDEX(ItemCosts,MATCH('Blend Sheet'!$E$4,ItemNum,0),MATCH(D$1,Districts,0))*'Blend Sheet'!$E98)+(INDEX(ItemCosts,MATCH('Blend Sheet'!$F$4,ItemNum,0),MATCH(D$1,Districts,0))*'Blend Sheet'!$F98)+(INDEX(ItemCosts,MATCH('Blend Sheet'!$G$4,ItemNum,0),MATCH(D$1,Districts,0))*'Blend Sheet'!$G98)+(INDEX(ItemCosts,MATCH('Blend Sheet'!$H$4,ItemNum,0),MATCH(D$1,Districts,0))*'Blend Sheet'!$H98)+(INDEX(ItemCosts,MATCH('Blend Sheet'!$I$4,ItemNum,0),MATCH(D$1,Districts,0))*'Blend Sheet'!$I98)+(INDEX(ItemCosts,MATCH('Blend Sheet'!$J$4,ItemNum,0),MATCH(D$1,Districts,0))*'Blend Sheet'!$J98)+(INDEX(ItemCosts,MATCH('Blend Sheet'!$K$4,ItemNum,0),MATCH(D$1,Districts,0))*'Blend Sheet'!$K98)+(INDEX(ItemCosts,MATCH('Blend Sheet'!$L$4,ItemNum,0),MATCH(D$1,Districts,0))*'Blend Sheet'!$L98)+(INDEX(ItemCosts,MATCH('Blend Sheet'!$M$4,ItemNum,0),MATCH(D$1,Districts,0))*'Blend Sheet'!$M98)+(INDEX(ItemCosts,MATCH('Blend Sheet'!$N$4,ItemNum,0),MATCH(D$1,Districts,0))*'Blend Sheet'!$N98)+(INDEX(ItemCosts,MATCH('Blend Sheet'!$O$4,ItemNum,0),MATCH(D$1,Districts,0))*'Blend Sheet'!$O98)+(INDEX(ItemCosts,MATCH('Blend Sheet'!$P$4,ItemNum,0),MATCH(D$1,Districts,0))*'Blend Sheet'!$P98)+(INDEX(ItemCosts,MATCH('Blend Sheet'!$Q$4,ItemNum,0),MATCH(D$1,Districts,0))*'Blend Sheet'!$Q98)+(INDEX(ItemCosts,MATCH('Blend Sheet'!$R$4,ItemNum,0),MATCH(D$1,Districts,0))*'Blend Sheet'!$R98)+(INDEX(ItemCosts,MATCH('Blend Sheet'!$S$4,ItemNum,0),MATCH(D$1,Districts,0))*'Blend Sheet'!$S98)+(INDEX(ItemCosts,MATCH('Blend Sheet'!$T$4,ItemNum,0),MATCH(D$1,Districts,0))*'Blend Sheet'!$T98)+(INDEX(ItemCosts,MATCH('Blend Sheet'!$U$4,ItemNum,0),MATCH(D$1,Districts,0))*'Blend Sheet'!$U98)+(INDEX(ItemCosts,MATCH('Blend Sheet'!$V$4,ItemNum,0),MATCH(D$1,Districts,0))*'Blend Sheet'!$V98)+(INDEX(ItemCosts,MATCH('Blend Sheet'!$W$4,ItemNum,0),MATCH(D$1,Districts,0))*'Blend Sheet'!$W98)+(INDEX(ItemCosts,MATCH('Blend Sheet'!$X$4,ItemNum,0),MATCH(D$1,Districts,0))*'Blend Sheet'!$X98)+(INDEX(ItemCosts,MATCH('Blend Sheet'!$Y$4,ItemNum,0),MATCH(D$1,Districts,0))*'Blend Sheet'!$Y98)+(INDEX(ItemCosts,MATCH('Blend Sheet'!$Z$4,ItemNum,0),MATCH(D$1,Districts,0))*'Blend Sheet'!$Z98)+(INDEX(ItemCosts,MATCH('Blend Sheet'!$AA$4,ItemNum,0),MATCH(D$1,Districts,0))*'Blend Sheet'!$AA98)+(INDEX(ItemCosts,MATCH('Blend Sheet'!$AB$4,ItemNum,0),MATCH(D$1,Districts,0))*'Blend Sheet'!$AB98)+(INDEX(ItemCosts,MATCH('Blend Sheet'!$AC$4,ItemNum,0),MATCH(D$1,Districts,0))*'Blend Sheet'!$AC98)+(INDEX(ItemCosts,MATCH('Blend Sheet'!$AD$4,ItemNum,0),MATCH(D$1,Districts,0))*'Blend Sheet'!$AD98)+(INDEX(ItemCosts,MATCH('Blend Sheet'!$AE$4,ItemNum,0),MATCH(D$1,Districts,0))*'Blend Sheet'!$AE98)+(INDEX(ItemCosts,MATCH('Blend Sheet'!$AF$4,ItemNum,0),MATCH(D$1,Districts,0))*'Blend Sheet'!$AF98)+(INDEX(ItemCosts,MATCH('Blend Sheet'!$AG$4,ItemNum,0),MATCH(D$1,Districts,0))*'Blend Sheet'!$AG98)+(INDEX(ItemCosts,MATCH('Blend Sheet'!$AH$4,ItemNum,0),MATCH(D$1,Districts,0))*'Blend Sheet'!$AH98)+(INDEX(ItemCosts,MATCH('Blend Sheet'!$AI$4,ItemNum,0),MATCH(D$1,Districts,0))*'Blend Sheet'!$AI98)+(INDEX(ItemCosts,MATCH('Blend Sheet'!$AJ$4,ItemNum,0),MATCH(D$1,Districts,0))*'Blend Sheet'!$AJ98)+(INDEX(ItemCosts,MATCH('Blend Sheet'!$AK$4,ItemNum,0),MATCH(D$1,Districts,0))*'Blend Sheet'!$AK98)+(INDEX(ItemCosts,MATCH('Blend Sheet'!$AL$4,ItemNum,0),MATCH(D$1,Districts,0))*'Blend Sheet'!$AL98)+(INDEX(ItemCosts,MATCH('Blend Sheet'!$AM$4,ItemNum,0),MATCH(D$1,Districts,0))*'Blend Sheet'!$AM98)+(INDEX(ItemCosts,MATCH('Blend Sheet'!$AN$4,ItemNum,0),MATCH(D$1,Districts,0))*'Blend Sheet'!$AN98)+(INDEX(ItemCosts,MATCH('Blend Sheet'!$AO$4,ItemNum,0),MATCH(D$1,Districts,0))*'Blend Sheet'!$AO98)+(INDEX(ItemCosts,MATCH('Blend Sheet'!$AP$4,ItemNum,0),MATCH(D$1,Districts,0))*'Blend Sheet'!$AP98)+(INDEX(ItemCosts,MATCH('Blend Sheet'!$AQ$4,ItemNum,0),MATCH(D$1,Districts,0))*'Blend Sheet'!$AQ98)+(INDEX(ItemCosts,MATCH('Blend Sheet'!$AR$4,ItemNum,0),MATCH(D$1,Districts,0))*'Blend Sheet'!$AR98)+(INDEX(ItemCosts,MATCH('Blend Sheet'!$AS$4,ItemNum,0),MATCH(D$1,Districts,0))*'Blend Sheet'!$AS98)</f>
        <v>#N/A</v>
      </c>
      <c r="E95" s="5" t="e">
        <f>(INDEX(ItemCosts,MATCH('Blend Sheet'!$C$4,ItemNum,0),MATCH(E$1,Districts,0))*'Blend Sheet'!$C98)+(INDEX(ItemCosts,MATCH('Blend Sheet'!$D$4,ItemNum,0),MATCH(E$1,Districts,0))*'Blend Sheet'!$D98)+(INDEX(ItemCosts,MATCH('Blend Sheet'!$E$4,ItemNum,0),MATCH(E$1,Districts,0))*'Blend Sheet'!$E98)+(INDEX(ItemCosts,MATCH('Blend Sheet'!$F$4,ItemNum,0),MATCH(E$1,Districts,0))*'Blend Sheet'!$F98)+(INDEX(ItemCosts,MATCH('Blend Sheet'!$G$4,ItemNum,0),MATCH(E$1,Districts,0))*'Blend Sheet'!$G98)+(INDEX(ItemCosts,MATCH('Blend Sheet'!$H$4,ItemNum,0),MATCH(E$1,Districts,0))*'Blend Sheet'!$H98)+(INDEX(ItemCosts,MATCH('Blend Sheet'!$I$4,ItemNum,0),MATCH(E$1,Districts,0))*'Blend Sheet'!$I98)+(INDEX(ItemCosts,MATCH('Blend Sheet'!$J$4,ItemNum,0),MATCH(E$1,Districts,0))*'Blend Sheet'!$J98)+(INDEX(ItemCosts,MATCH('Blend Sheet'!$K$4,ItemNum,0),MATCH(E$1,Districts,0))*'Blend Sheet'!$K98)+(INDEX(ItemCosts,MATCH('Blend Sheet'!$L$4,ItemNum,0),MATCH(E$1,Districts,0))*'Blend Sheet'!$L98)+(INDEX(ItemCosts,MATCH('Blend Sheet'!$M$4,ItemNum,0),MATCH(E$1,Districts,0))*'Blend Sheet'!$M98)+(INDEX(ItemCosts,MATCH('Blend Sheet'!$N$4,ItemNum,0),MATCH(E$1,Districts,0))*'Blend Sheet'!$N98)+(INDEX(ItemCosts,MATCH('Blend Sheet'!$O$4,ItemNum,0),MATCH(E$1,Districts,0))*'Blend Sheet'!$O98)+(INDEX(ItemCosts,MATCH('Blend Sheet'!$P$4,ItemNum,0),MATCH(E$1,Districts,0))*'Blend Sheet'!$P98)+(INDEX(ItemCosts,MATCH('Blend Sheet'!$Q$4,ItemNum,0),MATCH(E$1,Districts,0))*'Blend Sheet'!$Q98)+(INDEX(ItemCosts,MATCH('Blend Sheet'!$R$4,ItemNum,0),MATCH(E$1,Districts,0))*'Blend Sheet'!$R98)+(INDEX(ItemCosts,MATCH('Blend Sheet'!$S$4,ItemNum,0),MATCH(E$1,Districts,0))*'Blend Sheet'!$S98)+(INDEX(ItemCosts,MATCH('Blend Sheet'!$T$4,ItemNum,0),MATCH(E$1,Districts,0))*'Blend Sheet'!$T98)+(INDEX(ItemCosts,MATCH('Blend Sheet'!$U$4,ItemNum,0),MATCH(E$1,Districts,0))*'Blend Sheet'!$U98)+(INDEX(ItemCosts,MATCH('Blend Sheet'!$V$4,ItemNum,0),MATCH(E$1,Districts,0))*'Blend Sheet'!$V98)+(INDEX(ItemCosts,MATCH('Blend Sheet'!$W$4,ItemNum,0),MATCH(E$1,Districts,0))*'Blend Sheet'!$W98)+(INDEX(ItemCosts,MATCH('Blend Sheet'!$X$4,ItemNum,0),MATCH(E$1,Districts,0))*'Blend Sheet'!$X98)+(INDEX(ItemCosts,MATCH('Blend Sheet'!$Y$4,ItemNum,0),MATCH(E$1,Districts,0))*'Blend Sheet'!$Y98)+(INDEX(ItemCosts,MATCH('Blend Sheet'!$Z$4,ItemNum,0),MATCH(E$1,Districts,0))*'Blend Sheet'!$Z98)+(INDEX(ItemCosts,MATCH('Blend Sheet'!$AA$4,ItemNum,0),MATCH(E$1,Districts,0))*'Blend Sheet'!$AA98)+(INDEX(ItemCosts,MATCH('Blend Sheet'!$AB$4,ItemNum,0),MATCH(E$1,Districts,0))*'Blend Sheet'!$AB98)+(INDEX(ItemCosts,MATCH('Blend Sheet'!$AC$4,ItemNum,0),MATCH(E$1,Districts,0))*'Blend Sheet'!$AC98)+(INDEX(ItemCosts,MATCH('Blend Sheet'!$AD$4,ItemNum,0),MATCH(E$1,Districts,0))*'Blend Sheet'!$AD98)+(INDEX(ItemCosts,MATCH('Blend Sheet'!$AE$4,ItemNum,0),MATCH(E$1,Districts,0))*'Blend Sheet'!$AE98)+(INDEX(ItemCosts,MATCH('Blend Sheet'!$AF$4,ItemNum,0),MATCH(E$1,Districts,0))*'Blend Sheet'!$AF98)+(INDEX(ItemCosts,MATCH('Blend Sheet'!$AG$4,ItemNum,0),MATCH(E$1,Districts,0))*'Blend Sheet'!$AG98)+(INDEX(ItemCosts,MATCH('Blend Sheet'!$AH$4,ItemNum,0),MATCH(E$1,Districts,0))*'Blend Sheet'!$AH98)+(INDEX(ItemCosts,MATCH('Blend Sheet'!$AI$4,ItemNum,0),MATCH(E$1,Districts,0))*'Blend Sheet'!$AI98)+(INDEX(ItemCosts,MATCH('Blend Sheet'!$AJ$4,ItemNum,0),MATCH(E$1,Districts,0))*'Blend Sheet'!$AJ98)+(INDEX(ItemCosts,MATCH('Blend Sheet'!$AK$4,ItemNum,0),MATCH(E$1,Districts,0))*'Blend Sheet'!$AK98)+(INDEX(ItemCosts,MATCH('Blend Sheet'!$AL$4,ItemNum,0),MATCH(E$1,Districts,0))*'Blend Sheet'!$AL98)+(INDEX(ItemCosts,MATCH('Blend Sheet'!$AM$4,ItemNum,0),MATCH(E$1,Districts,0))*'Blend Sheet'!$AM98)+(INDEX(ItemCosts,MATCH('Blend Sheet'!$AN$4,ItemNum,0),MATCH(E$1,Districts,0))*'Blend Sheet'!$AN98)+(INDEX(ItemCosts,MATCH('Blend Sheet'!$AO$4,ItemNum,0),MATCH(E$1,Districts,0))*'Blend Sheet'!$AO98)+(INDEX(ItemCosts,MATCH('Blend Sheet'!$AP$4,ItemNum,0),MATCH(E$1,Districts,0))*'Blend Sheet'!$AP98)+(INDEX(ItemCosts,MATCH('Blend Sheet'!$AQ$4,ItemNum,0),MATCH(E$1,Districts,0))*'Blend Sheet'!$AQ98)+(INDEX(ItemCosts,MATCH('Blend Sheet'!$AR$4,ItemNum,0),MATCH(E$1,Districts,0))*'Blend Sheet'!$AR98)+(INDEX(ItemCosts,MATCH('Blend Sheet'!$AS$4,ItemNum,0),MATCH(E$1,Districts,0))*'Blend Sheet'!$AS98)</f>
        <v>#N/A</v>
      </c>
      <c r="F95" s="5" t="e">
        <f>(INDEX(ItemCosts,MATCH('Blend Sheet'!$C$4,ItemNum,0),MATCH(F$1,Districts,0))*'Blend Sheet'!$C98)+(INDEX(ItemCosts,MATCH('Blend Sheet'!$D$4,ItemNum,0),MATCH(F$1,Districts,0))*'Blend Sheet'!$D98)+(INDEX(ItemCosts,MATCH('Blend Sheet'!$E$4,ItemNum,0),MATCH(F$1,Districts,0))*'Blend Sheet'!$E98)+(INDEX(ItemCosts,MATCH('Blend Sheet'!$F$4,ItemNum,0),MATCH(F$1,Districts,0))*'Blend Sheet'!$F98)+(INDEX(ItemCosts,MATCH('Blend Sheet'!$G$4,ItemNum,0),MATCH(F$1,Districts,0))*'Blend Sheet'!$G98)+(INDEX(ItemCosts,MATCH('Blend Sheet'!$H$4,ItemNum,0),MATCH(F$1,Districts,0))*'Blend Sheet'!$H98)+(INDEX(ItemCosts,MATCH('Blend Sheet'!$I$4,ItemNum,0),MATCH(F$1,Districts,0))*'Blend Sheet'!$I98)+(INDEX(ItemCosts,MATCH('Blend Sheet'!$J$4,ItemNum,0),MATCH(F$1,Districts,0))*'Blend Sheet'!$J98)+(INDEX(ItemCosts,MATCH('Blend Sheet'!$K$4,ItemNum,0),MATCH(F$1,Districts,0))*'Blend Sheet'!$K98)+(INDEX(ItemCosts,MATCH('Blend Sheet'!$L$4,ItemNum,0),MATCH(F$1,Districts,0))*'Blend Sheet'!$L98)+(INDEX(ItemCosts,MATCH('Blend Sheet'!$M$4,ItemNum,0),MATCH(F$1,Districts,0))*'Blend Sheet'!$M98)+(INDEX(ItemCosts,MATCH('Blend Sheet'!$N$4,ItemNum,0),MATCH(F$1,Districts,0))*'Blend Sheet'!$N98)+(INDEX(ItemCosts,MATCH('Blend Sheet'!$O$4,ItemNum,0),MATCH(F$1,Districts,0))*'Blend Sheet'!$O98)+(INDEX(ItemCosts,MATCH('Blend Sheet'!$P$4,ItemNum,0),MATCH(F$1,Districts,0))*'Blend Sheet'!$P98)+(INDEX(ItemCosts,MATCH('Blend Sheet'!$Q$4,ItemNum,0),MATCH(F$1,Districts,0))*'Blend Sheet'!$Q98)+(INDEX(ItemCosts,MATCH('Blend Sheet'!$R$4,ItemNum,0),MATCH(F$1,Districts,0))*'Blend Sheet'!$R98)+(INDEX(ItemCosts,MATCH('Blend Sheet'!$S$4,ItemNum,0),MATCH(F$1,Districts,0))*'Blend Sheet'!$S98)+(INDEX(ItemCosts,MATCH('Blend Sheet'!$T$4,ItemNum,0),MATCH(F$1,Districts,0))*'Blend Sheet'!$T98)+(INDEX(ItemCosts,MATCH('Blend Sheet'!$U$4,ItemNum,0),MATCH(F$1,Districts,0))*'Blend Sheet'!$U98)+(INDEX(ItemCosts,MATCH('Blend Sheet'!$V$4,ItemNum,0),MATCH(F$1,Districts,0))*'Blend Sheet'!$V98)+(INDEX(ItemCosts,MATCH('Blend Sheet'!$W$4,ItemNum,0),MATCH(F$1,Districts,0))*'Blend Sheet'!$W98)+(INDEX(ItemCosts,MATCH('Blend Sheet'!$X$4,ItemNum,0),MATCH(F$1,Districts,0))*'Blend Sheet'!$X98)+(INDEX(ItemCosts,MATCH('Blend Sheet'!$Y$4,ItemNum,0),MATCH(F$1,Districts,0))*'Blend Sheet'!$Y98)+(INDEX(ItemCosts,MATCH('Blend Sheet'!$Z$4,ItemNum,0),MATCH(F$1,Districts,0))*'Blend Sheet'!$Z98)+(INDEX(ItemCosts,MATCH('Blend Sheet'!$AA$4,ItemNum,0),MATCH(F$1,Districts,0))*'Blend Sheet'!$AA98)+(INDEX(ItemCosts,MATCH('Blend Sheet'!$AB$4,ItemNum,0),MATCH(F$1,Districts,0))*'Blend Sheet'!$AB98)+(INDEX(ItemCosts,MATCH('Blend Sheet'!$AC$4,ItemNum,0),MATCH(F$1,Districts,0))*'Blend Sheet'!$AC98)+(INDEX(ItemCosts,MATCH('Blend Sheet'!$AD$4,ItemNum,0),MATCH(F$1,Districts,0))*'Blend Sheet'!$AD98)+(INDEX(ItemCosts,MATCH('Blend Sheet'!$AE$4,ItemNum,0),MATCH(F$1,Districts,0))*'Blend Sheet'!$AE98)+(INDEX(ItemCosts,MATCH('Blend Sheet'!$AF$4,ItemNum,0),MATCH(F$1,Districts,0))*'Blend Sheet'!$AF98)+(INDEX(ItemCosts,MATCH('Blend Sheet'!$AG$4,ItemNum,0),MATCH(F$1,Districts,0))*'Blend Sheet'!$AG98)+(INDEX(ItemCosts,MATCH('Blend Sheet'!$AH$4,ItemNum,0),MATCH(F$1,Districts,0))*'Blend Sheet'!$AH98)+(INDEX(ItemCosts,MATCH('Blend Sheet'!$AI$4,ItemNum,0),MATCH(F$1,Districts,0))*'Blend Sheet'!$AI98)+(INDEX(ItemCosts,MATCH('Blend Sheet'!$AJ$4,ItemNum,0),MATCH(F$1,Districts,0))*'Blend Sheet'!$AJ98)+(INDEX(ItemCosts,MATCH('Blend Sheet'!$AK$4,ItemNum,0),MATCH(F$1,Districts,0))*'Blend Sheet'!$AK98)+(INDEX(ItemCosts,MATCH('Blend Sheet'!$AL$4,ItemNum,0),MATCH(F$1,Districts,0))*'Blend Sheet'!$AL98)+(INDEX(ItemCosts,MATCH('Blend Sheet'!$AM$4,ItemNum,0),MATCH(F$1,Districts,0))*'Blend Sheet'!$AM98)+(INDEX(ItemCosts,MATCH('Blend Sheet'!$AN$4,ItemNum,0),MATCH(F$1,Districts,0))*'Blend Sheet'!$AN98)+(INDEX(ItemCosts,MATCH('Blend Sheet'!$AO$4,ItemNum,0),MATCH(F$1,Districts,0))*'Blend Sheet'!$AO98)+(INDEX(ItemCosts,MATCH('Blend Sheet'!$AP$4,ItemNum,0),MATCH(F$1,Districts,0))*'Blend Sheet'!$AP98)+(INDEX(ItemCosts,MATCH('Blend Sheet'!$AQ$4,ItemNum,0),MATCH(F$1,Districts,0))*'Blend Sheet'!$AQ98)+(INDEX(ItemCosts,MATCH('Blend Sheet'!$AR$4,ItemNum,0),MATCH(F$1,Districts,0))*'Blend Sheet'!$AR98)+(INDEX(ItemCosts,MATCH('Blend Sheet'!$AS$4,ItemNum,0),MATCH(F$1,Districts,0))*'Blend Sheet'!$AS98)</f>
        <v>#N/A</v>
      </c>
      <c r="G95" s="5" t="e">
        <f>(INDEX(ItemCosts,MATCH('Blend Sheet'!$C$4,ItemNum,0),MATCH(G$1,Districts,0))*'Blend Sheet'!$C98)+(INDEX(ItemCosts,MATCH('Blend Sheet'!$D$4,ItemNum,0),MATCH(G$1,Districts,0))*'Blend Sheet'!$D98)+(INDEX(ItemCosts,MATCH('Blend Sheet'!$E$4,ItemNum,0),MATCH(G$1,Districts,0))*'Blend Sheet'!$E98)+(INDEX(ItemCosts,MATCH('Blend Sheet'!$F$4,ItemNum,0),MATCH(G$1,Districts,0))*'Blend Sheet'!$F98)+(INDEX(ItemCosts,MATCH('Blend Sheet'!$G$4,ItemNum,0),MATCH(G$1,Districts,0))*'Blend Sheet'!$G98)+(INDEX(ItemCosts,MATCH('Blend Sheet'!$H$4,ItemNum,0),MATCH(G$1,Districts,0))*'Blend Sheet'!$H98)+(INDEX(ItemCosts,MATCH('Blend Sheet'!$I$4,ItemNum,0),MATCH(G$1,Districts,0))*'Blend Sheet'!$I98)+(INDEX(ItemCosts,MATCH('Blend Sheet'!$J$4,ItemNum,0),MATCH(G$1,Districts,0))*'Blend Sheet'!$J98)+(INDEX(ItemCosts,MATCH('Blend Sheet'!$K$4,ItemNum,0),MATCH(G$1,Districts,0))*'Blend Sheet'!$K98)+(INDEX(ItemCosts,MATCH('Blend Sheet'!$L$4,ItemNum,0),MATCH(G$1,Districts,0))*'Blend Sheet'!$L98)+(INDEX(ItemCosts,MATCH('Blend Sheet'!$M$4,ItemNum,0),MATCH(G$1,Districts,0))*'Blend Sheet'!$M98)+(INDEX(ItemCosts,MATCH('Blend Sheet'!$N$4,ItemNum,0),MATCH(G$1,Districts,0))*'Blend Sheet'!$N98)+(INDEX(ItemCosts,MATCH('Blend Sheet'!$O$4,ItemNum,0),MATCH(G$1,Districts,0))*'Blend Sheet'!$O98)+(INDEX(ItemCosts,MATCH('Blend Sheet'!$P$4,ItemNum,0),MATCH(G$1,Districts,0))*'Blend Sheet'!$P98)+(INDEX(ItemCosts,MATCH('Blend Sheet'!$Q$4,ItemNum,0),MATCH(G$1,Districts,0))*'Blend Sheet'!$Q98)+(INDEX(ItemCosts,MATCH('Blend Sheet'!$R$4,ItemNum,0),MATCH(G$1,Districts,0))*'Blend Sheet'!$R98)+(INDEX(ItemCosts,MATCH('Blend Sheet'!$S$4,ItemNum,0),MATCH(G$1,Districts,0))*'Blend Sheet'!$S98)+(INDEX(ItemCosts,MATCH('Blend Sheet'!$T$4,ItemNum,0),MATCH(G$1,Districts,0))*'Blend Sheet'!$T98)+(INDEX(ItemCosts,MATCH('Blend Sheet'!$U$4,ItemNum,0),MATCH(G$1,Districts,0))*'Blend Sheet'!$U98)+(INDEX(ItemCosts,MATCH('Blend Sheet'!$V$4,ItemNum,0),MATCH(G$1,Districts,0))*'Blend Sheet'!$V98)+(INDEX(ItemCosts,MATCH('Blend Sheet'!$W$4,ItemNum,0),MATCH(G$1,Districts,0))*'Blend Sheet'!$W98)+(INDEX(ItemCosts,MATCH('Blend Sheet'!$X$4,ItemNum,0),MATCH(G$1,Districts,0))*'Blend Sheet'!$X98)+(INDEX(ItemCosts,MATCH('Blend Sheet'!$Y$4,ItemNum,0),MATCH(G$1,Districts,0))*'Blend Sheet'!$Y98)+(INDEX(ItemCosts,MATCH('Blend Sheet'!$Z$4,ItemNum,0),MATCH(G$1,Districts,0))*'Blend Sheet'!$Z98)+(INDEX(ItemCosts,MATCH('Blend Sheet'!$AA$4,ItemNum,0),MATCH(G$1,Districts,0))*'Blend Sheet'!$AA98)+(INDEX(ItemCosts,MATCH('Blend Sheet'!$AB$4,ItemNum,0),MATCH(G$1,Districts,0))*'Blend Sheet'!$AB98)+(INDEX(ItemCosts,MATCH('Blend Sheet'!$AC$4,ItemNum,0),MATCH(G$1,Districts,0))*'Blend Sheet'!$AC98)+(INDEX(ItemCosts,MATCH('Blend Sheet'!$AD$4,ItemNum,0),MATCH(G$1,Districts,0))*'Blend Sheet'!$AD98)+(INDEX(ItemCosts,MATCH('Blend Sheet'!$AE$4,ItemNum,0),MATCH(G$1,Districts,0))*'Blend Sheet'!$AE98)+(INDEX(ItemCosts,MATCH('Blend Sheet'!$AF$4,ItemNum,0),MATCH(G$1,Districts,0))*'Blend Sheet'!$AF98)+(INDEX(ItemCosts,MATCH('Blend Sheet'!$AG$4,ItemNum,0),MATCH(G$1,Districts,0))*'Blend Sheet'!$AG98)+(INDEX(ItemCosts,MATCH('Blend Sheet'!$AH$4,ItemNum,0),MATCH(G$1,Districts,0))*'Blend Sheet'!$AH98)+(INDEX(ItemCosts,MATCH('Blend Sheet'!$AI$4,ItemNum,0),MATCH(G$1,Districts,0))*'Blend Sheet'!$AI98)+(INDEX(ItemCosts,MATCH('Blend Sheet'!$AJ$4,ItemNum,0),MATCH(G$1,Districts,0))*'Blend Sheet'!$AJ98)+(INDEX(ItemCosts,MATCH('Blend Sheet'!$AK$4,ItemNum,0),MATCH(G$1,Districts,0))*'Blend Sheet'!$AK98)+(INDEX(ItemCosts,MATCH('Blend Sheet'!$AL$4,ItemNum,0),MATCH(G$1,Districts,0))*'Blend Sheet'!$AL98)+(INDEX(ItemCosts,MATCH('Blend Sheet'!$AM$4,ItemNum,0),MATCH(G$1,Districts,0))*'Blend Sheet'!$AM98)+(INDEX(ItemCosts,MATCH('Blend Sheet'!$AN$4,ItemNum,0),MATCH(G$1,Districts,0))*'Blend Sheet'!$AN98)+(INDEX(ItemCosts,MATCH('Blend Sheet'!$AO$4,ItemNum,0),MATCH(G$1,Districts,0))*'Blend Sheet'!$AO98)+(INDEX(ItemCosts,MATCH('Blend Sheet'!$AP$4,ItemNum,0),MATCH(G$1,Districts,0))*'Blend Sheet'!$AP98)+(INDEX(ItemCosts,MATCH('Blend Sheet'!$AQ$4,ItemNum,0),MATCH(G$1,Districts,0))*'Blend Sheet'!$AQ98)+(INDEX(ItemCosts,MATCH('Blend Sheet'!$AR$4,ItemNum,0),MATCH(G$1,Districts,0))*'Blend Sheet'!$AR98)+(INDEX(ItemCosts,MATCH('Blend Sheet'!$AS$4,ItemNum,0),MATCH(G$1,Districts,0))*'Blend Sheet'!$AS98)</f>
        <v>#N/A</v>
      </c>
      <c r="H95" s="5" t="e">
        <f>(INDEX(ItemCosts,MATCH('Blend Sheet'!$C$4,ItemNum,0),MATCH(H$1,Districts,0))*'Blend Sheet'!$C98)+(INDEX(ItemCosts,MATCH('Blend Sheet'!$D$4,ItemNum,0),MATCH(H$1,Districts,0))*'Blend Sheet'!$D98)+(INDEX(ItemCosts,MATCH('Blend Sheet'!$E$4,ItemNum,0),MATCH(H$1,Districts,0))*'Blend Sheet'!$E98)+(INDEX(ItemCosts,MATCH('Blend Sheet'!$F$4,ItemNum,0),MATCH(H$1,Districts,0))*'Blend Sheet'!$F98)+(INDEX(ItemCosts,MATCH('Blend Sheet'!$G$4,ItemNum,0),MATCH(H$1,Districts,0))*'Blend Sheet'!$G98)+(INDEX(ItemCosts,MATCH('Blend Sheet'!$H$4,ItemNum,0),MATCH(H$1,Districts,0))*'Blend Sheet'!$H98)+(INDEX(ItemCosts,MATCH('Blend Sheet'!$I$4,ItemNum,0),MATCH(H$1,Districts,0))*'Blend Sheet'!$I98)+(INDEX(ItemCosts,MATCH('Blend Sheet'!$J$4,ItemNum,0),MATCH(H$1,Districts,0))*'Blend Sheet'!$J98)+(INDEX(ItemCosts,MATCH('Blend Sheet'!$K$4,ItemNum,0),MATCH(H$1,Districts,0))*'Blend Sheet'!$K98)+(INDEX(ItemCosts,MATCH('Blend Sheet'!$L$4,ItemNum,0),MATCH(H$1,Districts,0))*'Blend Sheet'!$L98)+(INDEX(ItemCosts,MATCH('Blend Sheet'!$M$4,ItemNum,0),MATCH(H$1,Districts,0))*'Blend Sheet'!$M98)+(INDEX(ItemCosts,MATCH('Blend Sheet'!$N$4,ItemNum,0),MATCH(H$1,Districts,0))*'Blend Sheet'!$N98)+(INDEX(ItemCosts,MATCH('Blend Sheet'!$O$4,ItemNum,0),MATCH(H$1,Districts,0))*'Blend Sheet'!$O98)+(INDEX(ItemCosts,MATCH('Blend Sheet'!$P$4,ItemNum,0),MATCH(H$1,Districts,0))*'Blend Sheet'!$P98)+(INDEX(ItemCosts,MATCH('Blend Sheet'!$Q$4,ItemNum,0),MATCH(H$1,Districts,0))*'Blend Sheet'!$Q98)+(INDEX(ItemCosts,MATCH('Blend Sheet'!$R$4,ItemNum,0),MATCH(H$1,Districts,0))*'Blend Sheet'!$R98)+(INDEX(ItemCosts,MATCH('Blend Sheet'!$S$4,ItemNum,0),MATCH(H$1,Districts,0))*'Blend Sheet'!$S98)+(INDEX(ItemCosts,MATCH('Blend Sheet'!$T$4,ItemNum,0),MATCH(H$1,Districts,0))*'Blend Sheet'!$T98)+(INDEX(ItemCosts,MATCH('Blend Sheet'!$U$4,ItemNum,0),MATCH(H$1,Districts,0))*'Blend Sheet'!$U98)+(INDEX(ItemCosts,MATCH('Blend Sheet'!$V$4,ItemNum,0),MATCH(H$1,Districts,0))*'Blend Sheet'!$V98)+(INDEX(ItemCosts,MATCH('Blend Sheet'!$W$4,ItemNum,0),MATCH(H$1,Districts,0))*'Blend Sheet'!$W98)+(INDEX(ItemCosts,MATCH('Blend Sheet'!$X$4,ItemNum,0),MATCH(H$1,Districts,0))*'Blend Sheet'!$X98)+(INDEX(ItemCosts,MATCH('Blend Sheet'!$Y$4,ItemNum,0),MATCH(H$1,Districts,0))*'Blend Sheet'!$Y98)+(INDEX(ItemCosts,MATCH('Blend Sheet'!$Z$4,ItemNum,0),MATCH(H$1,Districts,0))*'Blend Sheet'!$Z98)+(INDEX(ItemCosts,MATCH('Blend Sheet'!$AA$4,ItemNum,0),MATCH(H$1,Districts,0))*'Blend Sheet'!$AA98)+(INDEX(ItemCosts,MATCH('Blend Sheet'!$AB$4,ItemNum,0),MATCH(H$1,Districts,0))*'Blend Sheet'!$AB98)+(INDEX(ItemCosts,MATCH('Blend Sheet'!$AC$4,ItemNum,0),MATCH(H$1,Districts,0))*'Blend Sheet'!$AC98)+(INDEX(ItemCosts,MATCH('Blend Sheet'!$AD$4,ItemNum,0),MATCH(H$1,Districts,0))*'Blend Sheet'!$AD98)+(INDEX(ItemCosts,MATCH('Blend Sheet'!$AE$4,ItemNum,0),MATCH(H$1,Districts,0))*'Blend Sheet'!$AE98)+(INDEX(ItemCosts,MATCH('Blend Sheet'!$AF$4,ItemNum,0),MATCH(H$1,Districts,0))*'Blend Sheet'!$AF98)+(INDEX(ItemCosts,MATCH('Blend Sheet'!$AG$4,ItemNum,0),MATCH(H$1,Districts,0))*'Blend Sheet'!$AG98)+(INDEX(ItemCosts,MATCH('Blend Sheet'!$AH$4,ItemNum,0),MATCH(H$1,Districts,0))*'Blend Sheet'!$AH98)+(INDEX(ItemCosts,MATCH('Blend Sheet'!$AI$4,ItemNum,0),MATCH(H$1,Districts,0))*'Blend Sheet'!$AI98)+(INDEX(ItemCosts,MATCH('Blend Sheet'!$AJ$4,ItemNum,0),MATCH(H$1,Districts,0))*'Blend Sheet'!$AJ98)+(INDEX(ItemCosts,MATCH('Blend Sheet'!$AK$4,ItemNum,0),MATCH(H$1,Districts,0))*'Blend Sheet'!$AK98)+(INDEX(ItemCosts,MATCH('Blend Sheet'!$AL$4,ItemNum,0),MATCH(H$1,Districts,0))*'Blend Sheet'!$AL98)+(INDEX(ItemCosts,MATCH('Blend Sheet'!$AM$4,ItemNum,0),MATCH(H$1,Districts,0))*'Blend Sheet'!$AM98)+(INDEX(ItemCosts,MATCH('Blend Sheet'!$AN$4,ItemNum,0),MATCH(H$1,Districts,0))*'Blend Sheet'!$AN98)+(INDEX(ItemCosts,MATCH('Blend Sheet'!$AO$4,ItemNum,0),MATCH(H$1,Districts,0))*'Blend Sheet'!$AO98)+(INDEX(ItemCosts,MATCH('Blend Sheet'!$AP$4,ItemNum,0),MATCH(H$1,Districts,0))*'Blend Sheet'!$AP98)+(INDEX(ItemCosts,MATCH('Blend Sheet'!$AQ$4,ItemNum,0),MATCH(H$1,Districts,0))*'Blend Sheet'!$AQ98)+(INDEX(ItemCosts,MATCH('Blend Sheet'!$AR$4,ItemNum,0),MATCH(H$1,Districts,0))*'Blend Sheet'!$AR98)+(INDEX(ItemCosts,MATCH('Blend Sheet'!$AS$4,ItemNum,0),MATCH(H$1,Districts,0))*'Blend Sheet'!$AS98)</f>
        <v>#N/A</v>
      </c>
      <c r="I95" s="5" t="e">
        <f>(INDEX(ItemCosts,MATCH('Blend Sheet'!$C$4,ItemNum,0),MATCH(I$1,Districts,0))*'Blend Sheet'!$C98)+(INDEX(ItemCosts,MATCH('Blend Sheet'!$D$4,ItemNum,0),MATCH(I$1,Districts,0))*'Blend Sheet'!$D98)+(INDEX(ItemCosts,MATCH('Blend Sheet'!$E$4,ItemNum,0),MATCH(I$1,Districts,0))*'Blend Sheet'!$E98)+(INDEX(ItemCosts,MATCH('Blend Sheet'!$F$4,ItemNum,0),MATCH(I$1,Districts,0))*'Blend Sheet'!$F98)+(INDEX(ItemCosts,MATCH('Blend Sheet'!$G$4,ItemNum,0),MATCH(I$1,Districts,0))*'Blend Sheet'!$G98)+(INDEX(ItemCosts,MATCH('Blend Sheet'!$H$4,ItemNum,0),MATCH(I$1,Districts,0))*'Blend Sheet'!$H98)+(INDEX(ItemCosts,MATCH('Blend Sheet'!$I$4,ItemNum,0),MATCH(I$1,Districts,0))*'Blend Sheet'!$I98)+(INDEX(ItemCosts,MATCH('Blend Sheet'!$J$4,ItemNum,0),MATCH(I$1,Districts,0))*'Blend Sheet'!$J98)+(INDEX(ItemCosts,MATCH('Blend Sheet'!$K$4,ItemNum,0),MATCH(I$1,Districts,0))*'Blend Sheet'!$K98)+(INDEX(ItemCosts,MATCH('Blend Sheet'!$L$4,ItemNum,0),MATCH(I$1,Districts,0))*'Blend Sheet'!$L98)+(INDEX(ItemCosts,MATCH('Blend Sheet'!$M$4,ItemNum,0),MATCH(I$1,Districts,0))*'Blend Sheet'!$M98)+(INDEX(ItemCosts,MATCH('Blend Sheet'!$N$4,ItemNum,0),MATCH(I$1,Districts,0))*'Blend Sheet'!$N98)+(INDEX(ItemCosts,MATCH('Blend Sheet'!$O$4,ItemNum,0),MATCH(I$1,Districts,0))*'Blend Sheet'!$O98)+(INDEX(ItemCosts,MATCH('Blend Sheet'!$P$4,ItemNum,0),MATCH(I$1,Districts,0))*'Blend Sheet'!$P98)+(INDEX(ItemCosts,MATCH('Blend Sheet'!$Q$4,ItemNum,0),MATCH(I$1,Districts,0))*'Blend Sheet'!$Q98)+(INDEX(ItemCosts,MATCH('Blend Sheet'!$R$4,ItemNum,0),MATCH(I$1,Districts,0))*'Blend Sheet'!$R98)+(INDEX(ItemCosts,MATCH('Blend Sheet'!$S$4,ItemNum,0),MATCH(I$1,Districts,0))*'Blend Sheet'!$S98)+(INDEX(ItemCosts,MATCH('Blend Sheet'!$T$4,ItemNum,0),MATCH(I$1,Districts,0))*'Blend Sheet'!$T98)+(INDEX(ItemCosts,MATCH('Blend Sheet'!$U$4,ItemNum,0),MATCH(I$1,Districts,0))*'Blend Sheet'!$U98)+(INDEX(ItemCosts,MATCH('Blend Sheet'!$V$4,ItemNum,0),MATCH(I$1,Districts,0))*'Blend Sheet'!$V98)+(INDEX(ItemCosts,MATCH('Blend Sheet'!$W$4,ItemNum,0),MATCH(I$1,Districts,0))*'Blend Sheet'!$W98)+(INDEX(ItemCosts,MATCH('Blend Sheet'!$X$4,ItemNum,0),MATCH(I$1,Districts,0))*'Blend Sheet'!$X98)+(INDEX(ItemCosts,MATCH('Blend Sheet'!$Y$4,ItemNum,0),MATCH(I$1,Districts,0))*'Blend Sheet'!$Y98)+(INDEX(ItemCosts,MATCH('Blend Sheet'!$Z$4,ItemNum,0),MATCH(I$1,Districts,0))*'Blend Sheet'!$Z98)+(INDEX(ItemCosts,MATCH('Blend Sheet'!$AA$4,ItemNum,0),MATCH(I$1,Districts,0))*'Blend Sheet'!$AA98)+(INDEX(ItemCosts,MATCH('Blend Sheet'!$AB$4,ItemNum,0),MATCH(I$1,Districts,0))*'Blend Sheet'!$AB98)+(INDEX(ItemCosts,MATCH('Blend Sheet'!$AC$4,ItemNum,0),MATCH(I$1,Districts,0))*'Blend Sheet'!$AC98)+(INDEX(ItemCosts,MATCH('Blend Sheet'!$AD$4,ItemNum,0),MATCH(I$1,Districts,0))*'Blend Sheet'!$AD98)+(INDEX(ItemCosts,MATCH('Blend Sheet'!$AE$4,ItemNum,0),MATCH(I$1,Districts,0))*'Blend Sheet'!$AE98)+(INDEX(ItemCosts,MATCH('Blend Sheet'!$AF$4,ItemNum,0),MATCH(I$1,Districts,0))*'Blend Sheet'!$AF98)+(INDEX(ItemCosts,MATCH('Blend Sheet'!$AG$4,ItemNum,0),MATCH(I$1,Districts,0))*'Blend Sheet'!$AG98)+(INDEX(ItemCosts,MATCH('Blend Sheet'!$AH$4,ItemNum,0),MATCH(I$1,Districts,0))*'Blend Sheet'!$AH98)+(INDEX(ItemCosts,MATCH('Blend Sheet'!$AI$4,ItemNum,0),MATCH(I$1,Districts,0))*'Blend Sheet'!$AI98)+(INDEX(ItemCosts,MATCH('Blend Sheet'!$AJ$4,ItemNum,0),MATCH(I$1,Districts,0))*'Blend Sheet'!$AJ98)+(INDEX(ItemCosts,MATCH('Blend Sheet'!$AK$4,ItemNum,0),MATCH(I$1,Districts,0))*'Blend Sheet'!$AK98)+(INDEX(ItemCosts,MATCH('Blend Sheet'!$AL$4,ItemNum,0),MATCH(I$1,Districts,0))*'Blend Sheet'!$AL98)+(INDEX(ItemCosts,MATCH('Blend Sheet'!$AM$4,ItemNum,0),MATCH(I$1,Districts,0))*'Blend Sheet'!$AM98)+(INDEX(ItemCosts,MATCH('Blend Sheet'!$AN$4,ItemNum,0),MATCH(I$1,Districts,0))*'Blend Sheet'!$AN98)+(INDEX(ItemCosts,MATCH('Blend Sheet'!$AO$4,ItemNum,0),MATCH(I$1,Districts,0))*'Blend Sheet'!$AO98)+(INDEX(ItemCosts,MATCH('Blend Sheet'!$AP$4,ItemNum,0),MATCH(I$1,Districts,0))*'Blend Sheet'!$AP98)+(INDEX(ItemCosts,MATCH('Blend Sheet'!$AQ$4,ItemNum,0),MATCH(I$1,Districts,0))*'Blend Sheet'!$AQ98)+(INDEX(ItemCosts,MATCH('Blend Sheet'!$AR$4,ItemNum,0),MATCH(I$1,Districts,0))*'Blend Sheet'!$AR98)+(INDEX(ItemCosts,MATCH('Blend Sheet'!$AS$4,ItemNum,0),MATCH(I$1,Districts,0))*'Blend Sheet'!$AS98)</f>
        <v>#N/A</v>
      </c>
      <c r="J95" s="5" t="e">
        <f>(INDEX(ItemCosts,MATCH('Blend Sheet'!$C$4,ItemNum,0),MATCH(J$1,Districts,0))*'Blend Sheet'!$C98)+(INDEX(ItemCosts,MATCH('Blend Sheet'!$D$4,ItemNum,0),MATCH(J$1,Districts,0))*'Blend Sheet'!$D98)+(INDEX(ItemCosts,MATCH('Blend Sheet'!$E$4,ItemNum,0),MATCH(J$1,Districts,0))*'Blend Sheet'!$E98)+(INDEX(ItemCosts,MATCH('Blend Sheet'!$F$4,ItemNum,0),MATCH(J$1,Districts,0))*'Blend Sheet'!$F98)+(INDEX(ItemCosts,MATCH('Blend Sheet'!$G$4,ItemNum,0),MATCH(J$1,Districts,0))*'Blend Sheet'!$G98)+(INDEX(ItemCosts,MATCH('Blend Sheet'!$H$4,ItemNum,0),MATCH(J$1,Districts,0))*'Blend Sheet'!$H98)+(INDEX(ItemCosts,MATCH('Blend Sheet'!$I$4,ItemNum,0),MATCH(J$1,Districts,0))*'Blend Sheet'!$I98)+(INDEX(ItemCosts,MATCH('Blend Sheet'!$J$4,ItemNum,0),MATCH(J$1,Districts,0))*'Blend Sheet'!$J98)+(INDEX(ItemCosts,MATCH('Blend Sheet'!$K$4,ItemNum,0),MATCH(J$1,Districts,0))*'Blend Sheet'!$K98)+(INDEX(ItemCosts,MATCH('Blend Sheet'!$L$4,ItemNum,0),MATCH(J$1,Districts,0))*'Blend Sheet'!$L98)+(INDEX(ItemCosts,MATCH('Blend Sheet'!$M$4,ItemNum,0),MATCH(J$1,Districts,0))*'Blend Sheet'!$M98)+(INDEX(ItemCosts,MATCH('Blend Sheet'!$N$4,ItemNum,0),MATCH(J$1,Districts,0))*'Blend Sheet'!$N98)+(INDEX(ItemCosts,MATCH('Blend Sheet'!$O$4,ItemNum,0),MATCH(J$1,Districts,0))*'Blend Sheet'!$O98)+(INDEX(ItemCosts,MATCH('Blend Sheet'!$P$4,ItemNum,0),MATCH(J$1,Districts,0))*'Blend Sheet'!$P98)+(INDEX(ItemCosts,MATCH('Blend Sheet'!$Q$4,ItemNum,0),MATCH(J$1,Districts,0))*'Blend Sheet'!$Q98)+(INDEX(ItemCosts,MATCH('Blend Sheet'!$R$4,ItemNum,0),MATCH(J$1,Districts,0))*'Blend Sheet'!$R98)+(INDEX(ItemCosts,MATCH('Blend Sheet'!$S$4,ItemNum,0),MATCH(J$1,Districts,0))*'Blend Sheet'!$S98)+(INDEX(ItemCosts,MATCH('Blend Sheet'!$T$4,ItemNum,0),MATCH(J$1,Districts,0))*'Blend Sheet'!$T98)+(INDEX(ItemCosts,MATCH('Blend Sheet'!$U$4,ItemNum,0),MATCH(J$1,Districts,0))*'Blend Sheet'!$U98)+(INDEX(ItemCosts,MATCH('Blend Sheet'!$V$4,ItemNum,0),MATCH(J$1,Districts,0))*'Blend Sheet'!$V98)+(INDEX(ItemCosts,MATCH('Blend Sheet'!$W$4,ItemNum,0),MATCH(J$1,Districts,0))*'Blend Sheet'!$W98)+(INDEX(ItemCosts,MATCH('Blend Sheet'!$X$4,ItemNum,0),MATCH(J$1,Districts,0))*'Blend Sheet'!$X98)+(INDEX(ItemCosts,MATCH('Blend Sheet'!$Y$4,ItemNum,0),MATCH(J$1,Districts,0))*'Blend Sheet'!$Y98)+(INDEX(ItemCosts,MATCH('Blend Sheet'!$Z$4,ItemNum,0),MATCH(J$1,Districts,0))*'Blend Sheet'!$Z98)+(INDEX(ItemCosts,MATCH('Blend Sheet'!$AA$4,ItemNum,0),MATCH(J$1,Districts,0))*'Blend Sheet'!$AA98)+(INDEX(ItemCosts,MATCH('Blend Sheet'!$AB$4,ItemNum,0),MATCH(J$1,Districts,0))*'Blend Sheet'!$AB98)+(INDEX(ItemCosts,MATCH('Blend Sheet'!$AC$4,ItemNum,0),MATCH(J$1,Districts,0))*'Blend Sheet'!$AC98)+(INDEX(ItemCosts,MATCH('Blend Sheet'!$AD$4,ItemNum,0),MATCH(J$1,Districts,0))*'Blend Sheet'!$AD98)+(INDEX(ItemCosts,MATCH('Blend Sheet'!$AE$4,ItemNum,0),MATCH(J$1,Districts,0))*'Blend Sheet'!$AE98)+(INDEX(ItemCosts,MATCH('Blend Sheet'!$AF$4,ItemNum,0),MATCH(J$1,Districts,0))*'Blend Sheet'!$AF98)+(INDEX(ItemCosts,MATCH('Blend Sheet'!$AG$4,ItemNum,0),MATCH(J$1,Districts,0))*'Blend Sheet'!$AG98)+(INDEX(ItemCosts,MATCH('Blend Sheet'!$AH$4,ItemNum,0),MATCH(J$1,Districts,0))*'Blend Sheet'!$AH98)+(INDEX(ItemCosts,MATCH('Blend Sheet'!$AI$4,ItemNum,0),MATCH(J$1,Districts,0))*'Blend Sheet'!$AI98)+(INDEX(ItemCosts,MATCH('Blend Sheet'!$AJ$4,ItemNum,0),MATCH(J$1,Districts,0))*'Blend Sheet'!$AJ98)+(INDEX(ItemCosts,MATCH('Blend Sheet'!$AK$4,ItemNum,0),MATCH(J$1,Districts,0))*'Blend Sheet'!$AK98)+(INDEX(ItemCosts,MATCH('Blend Sheet'!$AL$4,ItemNum,0),MATCH(J$1,Districts,0))*'Blend Sheet'!$AL98)+(INDEX(ItemCosts,MATCH('Blend Sheet'!$AM$4,ItemNum,0),MATCH(J$1,Districts,0))*'Blend Sheet'!$AM98)+(INDEX(ItemCosts,MATCH('Blend Sheet'!$AN$4,ItemNum,0),MATCH(J$1,Districts,0))*'Blend Sheet'!$AN98)+(INDEX(ItemCosts,MATCH('Blend Sheet'!$AO$4,ItemNum,0),MATCH(J$1,Districts,0))*'Blend Sheet'!$AO98)+(INDEX(ItemCosts,MATCH('Blend Sheet'!$AP$4,ItemNum,0),MATCH(J$1,Districts,0))*'Blend Sheet'!$AP98)+(INDEX(ItemCosts,MATCH('Blend Sheet'!$AQ$4,ItemNum,0),MATCH(J$1,Districts,0))*'Blend Sheet'!$AQ98)+(INDEX(ItemCosts,MATCH('Blend Sheet'!$AR$4,ItemNum,0),MATCH(J$1,Districts,0))*'Blend Sheet'!$AR98)+(INDEX(ItemCosts,MATCH('Blend Sheet'!$AS$4,ItemNum,0),MATCH(J$1,Districts,0))*'Blend Sheet'!$AS98)</f>
        <v>#N/A</v>
      </c>
      <c r="K95" s="5" t="e">
        <f>(INDEX(ItemCosts,MATCH('Blend Sheet'!$C$4,ItemNum,0),MATCH(K$1,Districts,0))*'Blend Sheet'!$C98)+(INDEX(ItemCosts,MATCH('Blend Sheet'!$D$4,ItemNum,0),MATCH(K$1,Districts,0))*'Blend Sheet'!$D98)+(INDEX(ItemCosts,MATCH('Blend Sheet'!$E$4,ItemNum,0),MATCH(K$1,Districts,0))*'Blend Sheet'!$E98)+(INDEX(ItemCosts,MATCH('Blend Sheet'!$F$4,ItemNum,0),MATCH(K$1,Districts,0))*'Blend Sheet'!$F98)+(INDEX(ItemCosts,MATCH('Blend Sheet'!$G$4,ItemNum,0),MATCH(K$1,Districts,0))*'Blend Sheet'!$G98)+(INDEX(ItemCosts,MATCH('Blend Sheet'!$H$4,ItemNum,0),MATCH(K$1,Districts,0))*'Blend Sheet'!$H98)+(INDEX(ItemCosts,MATCH('Blend Sheet'!$I$4,ItemNum,0),MATCH(K$1,Districts,0))*'Blend Sheet'!$I98)+(INDEX(ItemCosts,MATCH('Blend Sheet'!$J$4,ItemNum,0),MATCH(K$1,Districts,0))*'Blend Sheet'!$J98)+(INDEX(ItemCosts,MATCH('Blend Sheet'!$K$4,ItemNum,0),MATCH(K$1,Districts,0))*'Blend Sheet'!$K98)+(INDEX(ItemCosts,MATCH('Blend Sheet'!$L$4,ItemNum,0),MATCH(K$1,Districts,0))*'Blend Sheet'!$L98)+(INDEX(ItemCosts,MATCH('Blend Sheet'!$M$4,ItemNum,0),MATCH(K$1,Districts,0))*'Blend Sheet'!$M98)+(INDEX(ItemCosts,MATCH('Blend Sheet'!$N$4,ItemNum,0),MATCH(K$1,Districts,0))*'Blend Sheet'!$N98)+(INDEX(ItemCosts,MATCH('Blend Sheet'!$O$4,ItemNum,0),MATCH(K$1,Districts,0))*'Blend Sheet'!$O98)+(INDEX(ItemCosts,MATCH('Blend Sheet'!$P$4,ItemNum,0),MATCH(K$1,Districts,0))*'Blend Sheet'!$P98)+(INDEX(ItemCosts,MATCH('Blend Sheet'!$Q$4,ItemNum,0),MATCH(K$1,Districts,0))*'Blend Sheet'!$Q98)+(INDEX(ItemCosts,MATCH('Blend Sheet'!$R$4,ItemNum,0),MATCH(K$1,Districts,0))*'Blend Sheet'!$R98)+(INDEX(ItemCosts,MATCH('Blend Sheet'!$S$4,ItemNum,0),MATCH(K$1,Districts,0))*'Blend Sheet'!$S98)+(INDEX(ItemCosts,MATCH('Blend Sheet'!$T$4,ItemNum,0),MATCH(K$1,Districts,0))*'Blend Sheet'!$T98)+(INDEX(ItemCosts,MATCH('Blend Sheet'!$U$4,ItemNum,0),MATCH(K$1,Districts,0))*'Blend Sheet'!$U98)+(INDEX(ItemCosts,MATCH('Blend Sheet'!$V$4,ItemNum,0),MATCH(K$1,Districts,0))*'Blend Sheet'!$V98)+(INDEX(ItemCosts,MATCH('Blend Sheet'!$W$4,ItemNum,0),MATCH(K$1,Districts,0))*'Blend Sheet'!$W98)+(INDEX(ItemCosts,MATCH('Blend Sheet'!$X$4,ItemNum,0),MATCH(K$1,Districts,0))*'Blend Sheet'!$X98)+(INDEX(ItemCosts,MATCH('Blend Sheet'!$Y$4,ItemNum,0),MATCH(K$1,Districts,0))*'Blend Sheet'!$Y98)+(INDEX(ItemCosts,MATCH('Blend Sheet'!$Z$4,ItemNum,0),MATCH(K$1,Districts,0))*'Blend Sheet'!$Z98)+(INDEX(ItemCosts,MATCH('Blend Sheet'!$AA$4,ItemNum,0),MATCH(K$1,Districts,0))*'Blend Sheet'!$AA98)+(INDEX(ItemCosts,MATCH('Blend Sheet'!$AB$4,ItemNum,0),MATCH(K$1,Districts,0))*'Blend Sheet'!$AB98)+(INDEX(ItemCosts,MATCH('Blend Sheet'!$AC$4,ItemNum,0),MATCH(K$1,Districts,0))*'Blend Sheet'!$AC98)+(INDEX(ItemCosts,MATCH('Blend Sheet'!$AD$4,ItemNum,0),MATCH(K$1,Districts,0))*'Blend Sheet'!$AD98)+(INDEX(ItemCosts,MATCH('Blend Sheet'!$AE$4,ItemNum,0),MATCH(K$1,Districts,0))*'Blend Sheet'!$AE98)+(INDEX(ItemCosts,MATCH('Blend Sheet'!$AF$4,ItemNum,0),MATCH(K$1,Districts,0))*'Blend Sheet'!$AF98)+(INDEX(ItemCosts,MATCH('Blend Sheet'!$AG$4,ItemNum,0),MATCH(K$1,Districts,0))*'Blend Sheet'!$AG98)+(INDEX(ItemCosts,MATCH('Blend Sheet'!$AH$4,ItemNum,0),MATCH(K$1,Districts,0))*'Blend Sheet'!$AH98)+(INDEX(ItemCosts,MATCH('Blend Sheet'!$AI$4,ItemNum,0),MATCH(K$1,Districts,0))*'Blend Sheet'!$AI98)+(INDEX(ItemCosts,MATCH('Blend Sheet'!$AJ$4,ItemNum,0),MATCH(K$1,Districts,0))*'Blend Sheet'!$AJ98)+(INDEX(ItemCosts,MATCH('Blend Sheet'!$AK$4,ItemNum,0),MATCH(K$1,Districts,0))*'Blend Sheet'!$AK98)+(INDEX(ItemCosts,MATCH('Blend Sheet'!$AL$4,ItemNum,0),MATCH(K$1,Districts,0))*'Blend Sheet'!$AL98)+(INDEX(ItemCosts,MATCH('Blend Sheet'!$AM$4,ItemNum,0),MATCH(K$1,Districts,0))*'Blend Sheet'!$AM98)+(INDEX(ItemCosts,MATCH('Blend Sheet'!$AN$4,ItemNum,0),MATCH(K$1,Districts,0))*'Blend Sheet'!$AN98)+(INDEX(ItemCosts,MATCH('Blend Sheet'!$AO$4,ItemNum,0),MATCH(K$1,Districts,0))*'Blend Sheet'!$AO98)+(INDEX(ItemCosts,MATCH('Blend Sheet'!$AP$4,ItemNum,0),MATCH(K$1,Districts,0))*'Blend Sheet'!$AP98)+(INDEX(ItemCosts,MATCH('Blend Sheet'!$AQ$4,ItemNum,0),MATCH(K$1,Districts,0))*'Blend Sheet'!$AQ98)+(INDEX(ItemCosts,MATCH('Blend Sheet'!$AR$4,ItemNum,0),MATCH(K$1,Districts,0))*'Blend Sheet'!$AR98)+(INDEX(ItemCosts,MATCH('Blend Sheet'!$AS$4,ItemNum,0),MATCH(K$1,Districts,0))*'Blend Sheet'!$AS98)</f>
        <v>#N/A</v>
      </c>
      <c r="L95" s="5" t="e">
        <f>(INDEX(ItemCosts,MATCH('Blend Sheet'!$C$4,ItemNum,0),MATCH(L$1,Districts,0))*'Blend Sheet'!$C98)+(INDEX(ItemCosts,MATCH('Blend Sheet'!$D$4,ItemNum,0),MATCH(L$1,Districts,0))*'Blend Sheet'!$D98)+(INDEX(ItemCosts,MATCH('Blend Sheet'!$E$4,ItemNum,0),MATCH(L$1,Districts,0))*'Blend Sheet'!$E98)+(INDEX(ItemCosts,MATCH('Blend Sheet'!$F$4,ItemNum,0),MATCH(L$1,Districts,0))*'Blend Sheet'!$F98)+(INDEX(ItemCosts,MATCH('Blend Sheet'!$G$4,ItemNum,0),MATCH(L$1,Districts,0))*'Blend Sheet'!$G98)+(INDEX(ItemCosts,MATCH('Blend Sheet'!$H$4,ItemNum,0),MATCH(L$1,Districts,0))*'Blend Sheet'!$H98)+(INDEX(ItemCosts,MATCH('Blend Sheet'!$I$4,ItemNum,0),MATCH(L$1,Districts,0))*'Blend Sheet'!$I98)+(INDEX(ItemCosts,MATCH('Blend Sheet'!$J$4,ItemNum,0),MATCH(L$1,Districts,0))*'Blend Sheet'!$J98)+(INDEX(ItemCosts,MATCH('Blend Sheet'!$K$4,ItemNum,0),MATCH(L$1,Districts,0))*'Blend Sheet'!$K98)+(INDEX(ItemCosts,MATCH('Blend Sheet'!$L$4,ItemNum,0),MATCH(L$1,Districts,0))*'Blend Sheet'!$L98)+(INDEX(ItemCosts,MATCH('Blend Sheet'!$M$4,ItemNum,0),MATCH(L$1,Districts,0))*'Blend Sheet'!$M98)+(INDEX(ItemCosts,MATCH('Blend Sheet'!$N$4,ItemNum,0),MATCH(L$1,Districts,0))*'Blend Sheet'!$N98)+(INDEX(ItemCosts,MATCH('Blend Sheet'!$O$4,ItemNum,0),MATCH(L$1,Districts,0))*'Blend Sheet'!$O98)+(INDEX(ItemCosts,MATCH('Blend Sheet'!$P$4,ItemNum,0),MATCH(L$1,Districts,0))*'Blend Sheet'!$P98)+(INDEX(ItemCosts,MATCH('Blend Sheet'!$Q$4,ItemNum,0),MATCH(L$1,Districts,0))*'Blend Sheet'!$Q98)+(INDEX(ItemCosts,MATCH('Blend Sheet'!$R$4,ItemNum,0),MATCH(L$1,Districts,0))*'Blend Sheet'!$R98)+(INDEX(ItemCosts,MATCH('Blend Sheet'!$S$4,ItemNum,0),MATCH(L$1,Districts,0))*'Blend Sheet'!$S98)+(INDEX(ItemCosts,MATCH('Blend Sheet'!$T$4,ItemNum,0),MATCH(L$1,Districts,0))*'Blend Sheet'!$T98)+(INDEX(ItemCosts,MATCH('Blend Sheet'!$U$4,ItemNum,0),MATCH(L$1,Districts,0))*'Blend Sheet'!$U98)+(INDEX(ItemCosts,MATCH('Blend Sheet'!$V$4,ItemNum,0),MATCH(L$1,Districts,0))*'Blend Sheet'!$V98)+(INDEX(ItemCosts,MATCH('Blend Sheet'!$W$4,ItemNum,0),MATCH(L$1,Districts,0))*'Blend Sheet'!$W98)+(INDEX(ItemCosts,MATCH('Blend Sheet'!$X$4,ItemNum,0),MATCH(L$1,Districts,0))*'Blend Sheet'!$X98)+(INDEX(ItemCosts,MATCH('Blend Sheet'!$Y$4,ItemNum,0),MATCH(L$1,Districts,0))*'Blend Sheet'!$Y98)+(INDEX(ItemCosts,MATCH('Blend Sheet'!$Z$4,ItemNum,0),MATCH(L$1,Districts,0))*'Blend Sheet'!$Z98)+(INDEX(ItemCosts,MATCH('Blend Sheet'!$AA$4,ItemNum,0),MATCH(L$1,Districts,0))*'Blend Sheet'!$AA98)+(INDEX(ItemCosts,MATCH('Blend Sheet'!$AB$4,ItemNum,0),MATCH(L$1,Districts,0))*'Blend Sheet'!$AB98)+(INDEX(ItemCosts,MATCH('Blend Sheet'!$AC$4,ItemNum,0),MATCH(L$1,Districts,0))*'Blend Sheet'!$AC98)+(INDEX(ItemCosts,MATCH('Blend Sheet'!$AD$4,ItemNum,0),MATCH(L$1,Districts,0))*'Blend Sheet'!$AD98)+(INDEX(ItemCosts,MATCH('Blend Sheet'!$AE$4,ItemNum,0),MATCH(L$1,Districts,0))*'Blend Sheet'!$AE98)+(INDEX(ItemCosts,MATCH('Blend Sheet'!$AF$4,ItemNum,0),MATCH(L$1,Districts,0))*'Blend Sheet'!$AF98)+(INDEX(ItemCosts,MATCH('Blend Sheet'!$AG$4,ItemNum,0),MATCH(L$1,Districts,0))*'Blend Sheet'!$AG98)+(INDEX(ItemCosts,MATCH('Blend Sheet'!$AH$4,ItemNum,0),MATCH(L$1,Districts,0))*'Blend Sheet'!$AH98)+(INDEX(ItemCosts,MATCH('Blend Sheet'!$AI$4,ItemNum,0),MATCH(L$1,Districts,0))*'Blend Sheet'!$AI98)+(INDEX(ItemCosts,MATCH('Blend Sheet'!$AJ$4,ItemNum,0),MATCH(L$1,Districts,0))*'Blend Sheet'!$AJ98)+(INDEX(ItemCosts,MATCH('Blend Sheet'!$AK$4,ItemNum,0),MATCH(L$1,Districts,0))*'Blend Sheet'!$AK98)+(INDEX(ItemCosts,MATCH('Blend Sheet'!$AL$4,ItemNum,0),MATCH(L$1,Districts,0))*'Blend Sheet'!$AL98)+(INDEX(ItemCosts,MATCH('Blend Sheet'!$AM$4,ItemNum,0),MATCH(L$1,Districts,0))*'Blend Sheet'!$AM98)+(INDEX(ItemCosts,MATCH('Blend Sheet'!$AN$4,ItemNum,0),MATCH(L$1,Districts,0))*'Blend Sheet'!$AN98)+(INDEX(ItemCosts,MATCH('Blend Sheet'!$AO$4,ItemNum,0),MATCH(L$1,Districts,0))*'Blend Sheet'!$AO98)+(INDEX(ItemCosts,MATCH('Blend Sheet'!$AP$4,ItemNum,0),MATCH(L$1,Districts,0))*'Blend Sheet'!$AP98)+(INDEX(ItemCosts,MATCH('Blend Sheet'!$AQ$4,ItemNum,0),MATCH(L$1,Districts,0))*'Blend Sheet'!$AQ98)+(INDEX(ItemCosts,MATCH('Blend Sheet'!$AR$4,ItemNum,0),MATCH(L$1,Districts,0))*'Blend Sheet'!$AR98)+(INDEX(ItemCosts,MATCH('Blend Sheet'!$AS$4,ItemNum,0),MATCH(L$1,Districts,0))*'Blend Sheet'!$AS98)</f>
        <v>#N/A</v>
      </c>
      <c r="M95" s="191"/>
      <c r="N95" s="34" t="e">
        <f>D95/'Blend Sheet'!$BA98</f>
        <v>#N/A</v>
      </c>
      <c r="O95" s="34" t="e">
        <f>E95/'Blend Sheet'!$BA98</f>
        <v>#N/A</v>
      </c>
      <c r="P95" s="34" t="e">
        <f>G95/'Blend Sheet'!$BA98</f>
        <v>#N/A</v>
      </c>
      <c r="Q95" s="34" t="e">
        <f>H95/'Blend Sheet'!$BA98</f>
        <v>#N/A</v>
      </c>
      <c r="R95" s="34" t="e">
        <f>I95/'Blend Sheet'!$BA98</f>
        <v>#N/A</v>
      </c>
      <c r="S95" s="34" t="e">
        <f>J95/'Blend Sheet'!$BA98</f>
        <v>#N/A</v>
      </c>
      <c r="T95" s="34" t="e">
        <f>K95/'Blend Sheet'!$BA98</f>
        <v>#N/A</v>
      </c>
      <c r="U95" s="34" t="e">
        <f>L95/'Blend Sheet'!$BA98</f>
        <v>#N/A</v>
      </c>
    </row>
    <row r="96" spans="1:21" x14ac:dyDescent="0.25">
      <c r="A96" t="str">
        <f>'Blend Sheet'!A99</f>
        <v>SURFACEmix PRO SL</v>
      </c>
      <c r="B96" s="5" t="e">
        <f>(INDEX(ItemCosts,MATCH('Blend Sheet'!$C$4,ItemNum,0),MATCH(B$1,Districts,0))*'Blend Sheet'!$C99)+(INDEX(ItemCosts,MATCH('Blend Sheet'!$D$4,ItemNum,0),MATCH(B$1,Districts,0))*'Blend Sheet'!$D99)+(INDEX(ItemCosts,MATCH('Blend Sheet'!$E$4,ItemNum,0),MATCH(B$1,Districts,0))*'Blend Sheet'!$E99)+(INDEX(ItemCosts,MATCH('Blend Sheet'!$F$4,ItemNum,0),MATCH(B$1,Districts,0))*'Blend Sheet'!$F99)+(INDEX(ItemCosts,MATCH('Blend Sheet'!$G$4,ItemNum,0),MATCH(B$1,Districts,0))*'Blend Sheet'!$G99)+(INDEX(ItemCosts,MATCH('Blend Sheet'!$H$4,ItemNum,0),MATCH(B$1,Districts,0))*'Blend Sheet'!$H99)+(INDEX(ItemCosts,MATCH('Blend Sheet'!$I$4,ItemNum,0),MATCH(B$1,Districts,0))*'Blend Sheet'!$I99)+(INDEX(ItemCosts,MATCH('Blend Sheet'!$J$4,ItemNum,0),MATCH(B$1,Districts,0))*'Blend Sheet'!$J99)+(INDEX(ItemCosts,MATCH('Blend Sheet'!$K$4,ItemNum,0),MATCH(B$1,Districts,0))*'Blend Sheet'!$K99)+(INDEX(ItemCosts,MATCH('Blend Sheet'!$L$4,ItemNum,0),MATCH(B$1,Districts,0))*'Blend Sheet'!$L99)+(INDEX(ItemCosts,MATCH('Blend Sheet'!$M$4,ItemNum,0),MATCH(B$1,Districts,0))*'Blend Sheet'!$M99)+(INDEX(ItemCosts,MATCH('Blend Sheet'!$N$4,ItemNum,0),MATCH(B$1,Districts,0))*'Blend Sheet'!$N99)+(INDEX(ItemCosts,MATCH('Blend Sheet'!$O$4,ItemNum,0),MATCH(B$1,Districts,0))*'Blend Sheet'!$O99)+(INDEX(ItemCosts,MATCH('Blend Sheet'!$P$4,ItemNum,0),MATCH(B$1,Districts,0))*'Blend Sheet'!$P99)+(INDEX(ItemCosts,MATCH('Blend Sheet'!$Q$4,ItemNum,0),MATCH(B$1,Districts,0))*'Blend Sheet'!$Q99)+(INDEX(ItemCosts,MATCH('Blend Sheet'!$R$4,ItemNum,0),MATCH(B$1,Districts,0))*'Blend Sheet'!$R99)+(INDEX(ItemCosts,MATCH('Blend Sheet'!$S$4,ItemNum,0),MATCH(B$1,Districts,0))*'Blend Sheet'!$S99)+(INDEX(ItemCosts,MATCH('Blend Sheet'!$T$4,ItemNum,0),MATCH(B$1,Districts,0))*'Blend Sheet'!$T99)+(INDEX(ItemCosts,MATCH('Blend Sheet'!$U$4,ItemNum,0),MATCH(B$1,Districts,0))*'Blend Sheet'!$U99)+(INDEX(ItemCosts,MATCH('Blend Sheet'!$V$4,ItemNum,0),MATCH(B$1,Districts,0))*'Blend Sheet'!$V99)+(INDEX(ItemCosts,MATCH('Blend Sheet'!$W$4,ItemNum,0),MATCH(B$1,Districts,0))*'Blend Sheet'!$W99)+(INDEX(ItemCosts,MATCH('Blend Sheet'!$X$4,ItemNum,0),MATCH(B$1,Districts,0))*'Blend Sheet'!$X99)+(INDEX(ItemCosts,MATCH('Blend Sheet'!$Y$4,ItemNum,0),MATCH(B$1,Districts,0))*'Blend Sheet'!$Y99)+(INDEX(ItemCosts,MATCH('Blend Sheet'!$Z$4,ItemNum,0),MATCH(B$1,Districts,0))*'Blend Sheet'!$Z99)+(INDEX(ItemCosts,MATCH('Blend Sheet'!$AA$4,ItemNum,0),MATCH(B$1,Districts,0))*'Blend Sheet'!$AA99)+(INDEX(ItemCosts,MATCH('Blend Sheet'!$AB$4,ItemNum,0),MATCH(B$1,Districts,0))*'Blend Sheet'!$AB99)+(INDEX(ItemCosts,MATCH('Blend Sheet'!$AC$4,ItemNum,0),MATCH(B$1,Districts,0))*'Blend Sheet'!$AC99)+(INDEX(ItemCosts,MATCH('Blend Sheet'!$AD$4,ItemNum,0),MATCH(B$1,Districts,0))*'Blend Sheet'!$AD99)+(INDEX(ItemCosts,MATCH('Blend Sheet'!$AE$4,ItemNum,0),MATCH(B$1,Districts,0))*'Blend Sheet'!$AE99)+(INDEX(ItemCosts,MATCH('Blend Sheet'!$AF$4,ItemNum,0),MATCH(B$1,Districts,0))*'Blend Sheet'!$AF99)+(INDEX(ItemCosts,MATCH('Blend Sheet'!$AG$4,ItemNum,0),MATCH(B$1,Districts,0))*'Blend Sheet'!$AG99)+(INDEX(ItemCosts,MATCH('Blend Sheet'!$AH$4,ItemNum,0),MATCH(B$1,Districts,0))*'Blend Sheet'!$AH99)+(INDEX(ItemCosts,MATCH('Blend Sheet'!$AI$4,ItemNum,0),MATCH(B$1,Districts,0))*'Blend Sheet'!$AI99)+(INDEX(ItemCosts,MATCH('Blend Sheet'!$AJ$4,ItemNum,0),MATCH(B$1,Districts,0))*'Blend Sheet'!$AJ99)+(INDEX(ItemCosts,MATCH('Blend Sheet'!$AK$4,ItemNum,0),MATCH(B$1,Districts,0))*'Blend Sheet'!$AK99)+(INDEX(ItemCosts,MATCH('Blend Sheet'!$AL$4,ItemNum,0),MATCH(B$1,Districts,0))*'Blend Sheet'!$AL99)+(INDEX(ItemCosts,MATCH('Blend Sheet'!$AM$4,ItemNum,0),MATCH(B$1,Districts,0))*'Blend Sheet'!$AM99)+(INDEX(ItemCosts,MATCH('Blend Sheet'!$AN$4,ItemNum,0),MATCH(B$1,Districts,0))*'Blend Sheet'!$AN99)+(INDEX(ItemCosts,MATCH('Blend Sheet'!$AO$4,ItemNum,0),MATCH(B$1,Districts,0))*'Blend Sheet'!$AO99)+(INDEX(ItemCosts,MATCH('Blend Sheet'!$AP$4,ItemNum,0),MATCH(B$1,Districts,0))*'Blend Sheet'!$AP99)+(INDEX(ItemCosts,MATCH('Blend Sheet'!$AQ$4,ItemNum,0),MATCH(B$1,Districts,0))*'Blend Sheet'!$AQ99)+(INDEX(ItemCosts,MATCH('Blend Sheet'!$AR$4,ItemNum,0),MATCH(B$1,Districts,0))*'Blend Sheet'!$AR99)+(INDEX(ItemCosts,MATCH('Blend Sheet'!$AS$4,ItemNum,0),MATCH(B$1,Districts,0))*'Blend Sheet'!$AS99)</f>
        <v>#N/A</v>
      </c>
      <c r="C96" s="5" t="e">
        <f>(INDEX(ItemCosts,MATCH('Blend Sheet'!$C$4,ItemNum,0),MATCH(C$1,Districts,0))*'Blend Sheet'!$C99)+(INDEX(ItemCosts,MATCH('Blend Sheet'!$D$4,ItemNum,0),MATCH(C$1,Districts,0))*'Blend Sheet'!$D99)+(INDEX(ItemCosts,MATCH('Blend Sheet'!$E$4,ItemNum,0),MATCH(C$1,Districts,0))*'Blend Sheet'!$E99)+(INDEX(ItemCosts,MATCH('Blend Sheet'!$F$4,ItemNum,0),MATCH(C$1,Districts,0))*'Blend Sheet'!$F99)+(INDEX(ItemCosts,MATCH('Blend Sheet'!$G$4,ItemNum,0),MATCH(C$1,Districts,0))*'Blend Sheet'!$G99)+(INDEX(ItemCosts,MATCH('Blend Sheet'!$H$4,ItemNum,0),MATCH(C$1,Districts,0))*'Blend Sheet'!$H99)+(INDEX(ItemCosts,MATCH('Blend Sheet'!$I$4,ItemNum,0),MATCH(C$1,Districts,0))*'Blend Sheet'!$I99)+(INDEX(ItemCosts,MATCH('Blend Sheet'!$J$4,ItemNum,0),MATCH(C$1,Districts,0))*'Blend Sheet'!$J99)+(INDEX(ItemCosts,MATCH('Blend Sheet'!$K$4,ItemNum,0),MATCH(C$1,Districts,0))*'Blend Sheet'!$K99)+(INDEX(ItemCosts,MATCH('Blend Sheet'!$L$4,ItemNum,0),MATCH(C$1,Districts,0))*'Blend Sheet'!$L99)+(INDEX(ItemCosts,MATCH('Blend Sheet'!$M$4,ItemNum,0),MATCH(C$1,Districts,0))*'Blend Sheet'!$M99)+(INDEX(ItemCosts,MATCH('Blend Sheet'!$N$4,ItemNum,0),MATCH(C$1,Districts,0))*'Blend Sheet'!$N99)+(INDEX(ItemCosts,MATCH('Blend Sheet'!$O$4,ItemNum,0),MATCH(C$1,Districts,0))*'Blend Sheet'!$O99)+(INDEX(ItemCosts,MATCH('Blend Sheet'!$P$4,ItemNum,0),MATCH(C$1,Districts,0))*'Blend Sheet'!$P99)+(INDEX(ItemCosts,MATCH('Blend Sheet'!$Q$4,ItemNum,0),MATCH(C$1,Districts,0))*'Blend Sheet'!$Q99)+(INDEX(ItemCosts,MATCH('Blend Sheet'!$R$4,ItemNum,0),MATCH(C$1,Districts,0))*'Blend Sheet'!$R99)+(INDEX(ItemCosts,MATCH('Blend Sheet'!$S$4,ItemNum,0),MATCH(C$1,Districts,0))*'Blend Sheet'!$S99)+(INDEX(ItemCosts,MATCH('Blend Sheet'!$T$4,ItemNum,0),MATCH(C$1,Districts,0))*'Blend Sheet'!$T99)+(INDEX(ItemCosts,MATCH('Blend Sheet'!$U$4,ItemNum,0),MATCH(C$1,Districts,0))*'Blend Sheet'!$U99)+(INDEX(ItemCosts,MATCH('Blend Sheet'!$V$4,ItemNum,0),MATCH(C$1,Districts,0))*'Blend Sheet'!$V99)+(INDEX(ItemCosts,MATCH('Blend Sheet'!$W$4,ItemNum,0),MATCH(C$1,Districts,0))*'Blend Sheet'!$W99)+(INDEX(ItemCosts,MATCH('Blend Sheet'!$X$4,ItemNum,0),MATCH(C$1,Districts,0))*'Blend Sheet'!$X99)+(INDEX(ItemCosts,MATCH('Blend Sheet'!$Y$4,ItemNum,0),MATCH(C$1,Districts,0))*'Blend Sheet'!$Y99)+(INDEX(ItemCosts,MATCH('Blend Sheet'!$Z$4,ItemNum,0),MATCH(C$1,Districts,0))*'Blend Sheet'!$Z99)+(INDEX(ItemCosts,MATCH('Blend Sheet'!$AA$4,ItemNum,0),MATCH(C$1,Districts,0))*'Blend Sheet'!$AA99)+(INDEX(ItemCosts,MATCH('Blend Sheet'!$AB$4,ItemNum,0),MATCH(C$1,Districts,0))*'Blend Sheet'!$AB99)+(INDEX(ItemCosts,MATCH('Blend Sheet'!$AC$4,ItemNum,0),MATCH(C$1,Districts,0))*'Blend Sheet'!$AC99)+(INDEX(ItemCosts,MATCH('Blend Sheet'!$AD$4,ItemNum,0),MATCH(C$1,Districts,0))*'Blend Sheet'!$AD99)+(INDEX(ItemCosts,MATCH('Blend Sheet'!$AE$4,ItemNum,0),MATCH(C$1,Districts,0))*'Blend Sheet'!$AE99)+(INDEX(ItemCosts,MATCH('Blend Sheet'!$AF$4,ItemNum,0),MATCH(C$1,Districts,0))*'Blend Sheet'!$AF99)+(INDEX(ItemCosts,MATCH('Blend Sheet'!$AG$4,ItemNum,0),MATCH(C$1,Districts,0))*'Blend Sheet'!$AG99)+(INDEX(ItemCosts,MATCH('Blend Sheet'!$AH$4,ItemNum,0),MATCH(C$1,Districts,0))*'Blend Sheet'!$AH99)+(INDEX(ItemCosts,MATCH('Blend Sheet'!$AI$4,ItemNum,0),MATCH(C$1,Districts,0))*'Blend Sheet'!$AI99)+(INDEX(ItemCosts,MATCH('Blend Sheet'!$AJ$4,ItemNum,0),MATCH(C$1,Districts,0))*'Blend Sheet'!$AJ99)+(INDEX(ItemCosts,MATCH('Blend Sheet'!$AK$4,ItemNum,0),MATCH(C$1,Districts,0))*'Blend Sheet'!$AK99)+(INDEX(ItemCosts,MATCH('Blend Sheet'!$AL$4,ItemNum,0),MATCH(C$1,Districts,0))*'Blend Sheet'!$AL99)+(INDEX(ItemCosts,MATCH('Blend Sheet'!$AM$4,ItemNum,0),MATCH(C$1,Districts,0))*'Blend Sheet'!$AM99)+(INDEX(ItemCosts,MATCH('Blend Sheet'!$AN$4,ItemNum,0),MATCH(C$1,Districts,0))*'Blend Sheet'!$AN99)+(INDEX(ItemCosts,MATCH('Blend Sheet'!$AO$4,ItemNum,0),MATCH(C$1,Districts,0))*'Blend Sheet'!$AO99)+(INDEX(ItemCosts,MATCH('Blend Sheet'!$AP$4,ItemNum,0),MATCH(C$1,Districts,0))*'Blend Sheet'!$AP99)+(INDEX(ItemCosts,MATCH('Blend Sheet'!$AQ$4,ItemNum,0),MATCH(C$1,Districts,0))*'Blend Sheet'!$AQ99)+(INDEX(ItemCosts,MATCH('Blend Sheet'!$AR$4,ItemNum,0),MATCH(C$1,Districts,0))*'Blend Sheet'!$AR99)+(INDEX(ItemCosts,MATCH('Blend Sheet'!$AS$4,ItemNum,0),MATCH(C$1,Districts,0))*'Blend Sheet'!$AS99)</f>
        <v>#N/A</v>
      </c>
      <c r="D96" s="5" t="e">
        <f>(INDEX(ItemCosts,MATCH('Blend Sheet'!$C$4,ItemNum,0),MATCH(D$1,Districts,0))*'Blend Sheet'!$C99)+(INDEX(ItemCosts,MATCH('Blend Sheet'!$D$4,ItemNum,0),MATCH(D$1,Districts,0))*'Blend Sheet'!$D99)+(INDEX(ItemCosts,MATCH('Blend Sheet'!$E$4,ItemNum,0),MATCH(D$1,Districts,0))*'Blend Sheet'!$E99)+(INDEX(ItemCosts,MATCH('Blend Sheet'!$F$4,ItemNum,0),MATCH(D$1,Districts,0))*'Blend Sheet'!$F99)+(INDEX(ItemCosts,MATCH('Blend Sheet'!$G$4,ItemNum,0),MATCH(D$1,Districts,0))*'Blend Sheet'!$G99)+(INDEX(ItemCosts,MATCH('Blend Sheet'!$H$4,ItemNum,0),MATCH(D$1,Districts,0))*'Blend Sheet'!$H99)+(INDEX(ItemCosts,MATCH('Blend Sheet'!$I$4,ItemNum,0),MATCH(D$1,Districts,0))*'Blend Sheet'!$I99)+(INDEX(ItemCosts,MATCH('Blend Sheet'!$J$4,ItemNum,0),MATCH(D$1,Districts,0))*'Blend Sheet'!$J99)+(INDEX(ItemCosts,MATCH('Blend Sheet'!$K$4,ItemNum,0),MATCH(D$1,Districts,0))*'Blend Sheet'!$K99)+(INDEX(ItemCosts,MATCH('Blend Sheet'!$L$4,ItemNum,0),MATCH(D$1,Districts,0))*'Blend Sheet'!$L99)+(INDEX(ItemCosts,MATCH('Blend Sheet'!$M$4,ItemNum,0),MATCH(D$1,Districts,0))*'Blend Sheet'!$M99)+(INDEX(ItemCosts,MATCH('Blend Sheet'!$N$4,ItemNum,0),MATCH(D$1,Districts,0))*'Blend Sheet'!$N99)+(INDEX(ItemCosts,MATCH('Blend Sheet'!$O$4,ItemNum,0),MATCH(D$1,Districts,0))*'Blend Sheet'!$O99)+(INDEX(ItemCosts,MATCH('Blend Sheet'!$P$4,ItemNum,0),MATCH(D$1,Districts,0))*'Blend Sheet'!$P99)+(INDEX(ItemCosts,MATCH('Blend Sheet'!$Q$4,ItemNum,0),MATCH(D$1,Districts,0))*'Blend Sheet'!$Q99)+(INDEX(ItemCosts,MATCH('Blend Sheet'!$R$4,ItemNum,0),MATCH(D$1,Districts,0))*'Blend Sheet'!$R99)+(INDEX(ItemCosts,MATCH('Blend Sheet'!$S$4,ItemNum,0),MATCH(D$1,Districts,0))*'Blend Sheet'!$S99)+(INDEX(ItemCosts,MATCH('Blend Sheet'!$T$4,ItemNum,0),MATCH(D$1,Districts,0))*'Blend Sheet'!$T99)+(INDEX(ItemCosts,MATCH('Blend Sheet'!$U$4,ItemNum,0),MATCH(D$1,Districts,0))*'Blend Sheet'!$U99)+(INDEX(ItemCosts,MATCH('Blend Sheet'!$V$4,ItemNum,0),MATCH(D$1,Districts,0))*'Blend Sheet'!$V99)+(INDEX(ItemCosts,MATCH('Blend Sheet'!$W$4,ItemNum,0),MATCH(D$1,Districts,0))*'Blend Sheet'!$W99)+(INDEX(ItemCosts,MATCH('Blend Sheet'!$X$4,ItemNum,0),MATCH(D$1,Districts,0))*'Blend Sheet'!$X99)+(INDEX(ItemCosts,MATCH('Blend Sheet'!$Y$4,ItemNum,0),MATCH(D$1,Districts,0))*'Blend Sheet'!$Y99)+(INDEX(ItemCosts,MATCH('Blend Sheet'!$Z$4,ItemNum,0),MATCH(D$1,Districts,0))*'Blend Sheet'!$Z99)+(INDEX(ItemCosts,MATCH('Blend Sheet'!$AA$4,ItemNum,0),MATCH(D$1,Districts,0))*'Blend Sheet'!$AA99)+(INDEX(ItemCosts,MATCH('Blend Sheet'!$AB$4,ItemNum,0),MATCH(D$1,Districts,0))*'Blend Sheet'!$AB99)+(INDEX(ItemCosts,MATCH('Blend Sheet'!$AC$4,ItemNum,0),MATCH(D$1,Districts,0))*'Blend Sheet'!$AC99)+(INDEX(ItemCosts,MATCH('Blend Sheet'!$AD$4,ItemNum,0),MATCH(D$1,Districts,0))*'Blend Sheet'!$AD99)+(INDEX(ItemCosts,MATCH('Blend Sheet'!$AE$4,ItemNum,0),MATCH(D$1,Districts,0))*'Blend Sheet'!$AE99)+(INDEX(ItemCosts,MATCH('Blend Sheet'!$AF$4,ItemNum,0),MATCH(D$1,Districts,0))*'Blend Sheet'!$AF99)+(INDEX(ItemCosts,MATCH('Blend Sheet'!$AG$4,ItemNum,0),MATCH(D$1,Districts,0))*'Blend Sheet'!$AG99)+(INDEX(ItemCosts,MATCH('Blend Sheet'!$AH$4,ItemNum,0),MATCH(D$1,Districts,0))*'Blend Sheet'!$AH99)+(INDEX(ItemCosts,MATCH('Blend Sheet'!$AI$4,ItemNum,0),MATCH(D$1,Districts,0))*'Blend Sheet'!$AI99)+(INDEX(ItemCosts,MATCH('Blend Sheet'!$AJ$4,ItemNum,0),MATCH(D$1,Districts,0))*'Blend Sheet'!$AJ99)+(INDEX(ItemCosts,MATCH('Blend Sheet'!$AK$4,ItemNum,0),MATCH(D$1,Districts,0))*'Blend Sheet'!$AK99)+(INDEX(ItemCosts,MATCH('Blend Sheet'!$AL$4,ItemNum,0),MATCH(D$1,Districts,0))*'Blend Sheet'!$AL99)+(INDEX(ItemCosts,MATCH('Blend Sheet'!$AM$4,ItemNum,0),MATCH(D$1,Districts,0))*'Blend Sheet'!$AM99)+(INDEX(ItemCosts,MATCH('Blend Sheet'!$AN$4,ItemNum,0),MATCH(D$1,Districts,0))*'Blend Sheet'!$AN99)+(INDEX(ItemCosts,MATCH('Blend Sheet'!$AO$4,ItemNum,0),MATCH(D$1,Districts,0))*'Blend Sheet'!$AO99)+(INDEX(ItemCosts,MATCH('Blend Sheet'!$AP$4,ItemNum,0),MATCH(D$1,Districts,0))*'Blend Sheet'!$AP99)+(INDEX(ItemCosts,MATCH('Blend Sheet'!$AQ$4,ItemNum,0),MATCH(D$1,Districts,0))*'Blend Sheet'!$AQ99)+(INDEX(ItemCosts,MATCH('Blend Sheet'!$AR$4,ItemNum,0),MATCH(D$1,Districts,0))*'Blend Sheet'!$AR99)+(INDEX(ItemCosts,MATCH('Blend Sheet'!$AS$4,ItemNum,0),MATCH(D$1,Districts,0))*'Blend Sheet'!$AS99)</f>
        <v>#N/A</v>
      </c>
      <c r="E96" s="5" t="e">
        <f>(INDEX(ItemCosts,MATCH('Blend Sheet'!$C$4,ItemNum,0),MATCH(E$1,Districts,0))*'Blend Sheet'!$C99)+(INDEX(ItemCosts,MATCH('Blend Sheet'!$D$4,ItemNum,0),MATCH(E$1,Districts,0))*'Blend Sheet'!$D99)+(INDEX(ItemCosts,MATCH('Blend Sheet'!$E$4,ItemNum,0),MATCH(E$1,Districts,0))*'Blend Sheet'!$E99)+(INDEX(ItemCosts,MATCH('Blend Sheet'!$F$4,ItemNum,0),MATCH(E$1,Districts,0))*'Blend Sheet'!$F99)+(INDEX(ItemCosts,MATCH('Blend Sheet'!$G$4,ItemNum,0),MATCH(E$1,Districts,0))*'Blend Sheet'!$G99)+(INDEX(ItemCosts,MATCH('Blend Sheet'!$H$4,ItemNum,0),MATCH(E$1,Districts,0))*'Blend Sheet'!$H99)+(INDEX(ItemCosts,MATCH('Blend Sheet'!$I$4,ItemNum,0),MATCH(E$1,Districts,0))*'Blend Sheet'!$I99)+(INDEX(ItemCosts,MATCH('Blend Sheet'!$J$4,ItemNum,0),MATCH(E$1,Districts,0))*'Blend Sheet'!$J99)+(INDEX(ItemCosts,MATCH('Blend Sheet'!$K$4,ItemNum,0),MATCH(E$1,Districts,0))*'Blend Sheet'!$K99)+(INDEX(ItemCosts,MATCH('Blend Sheet'!$L$4,ItemNum,0),MATCH(E$1,Districts,0))*'Blend Sheet'!$L99)+(INDEX(ItemCosts,MATCH('Blend Sheet'!$M$4,ItemNum,0),MATCH(E$1,Districts,0))*'Blend Sheet'!$M99)+(INDEX(ItemCosts,MATCH('Blend Sheet'!$N$4,ItemNum,0),MATCH(E$1,Districts,0))*'Blend Sheet'!$N99)+(INDEX(ItemCosts,MATCH('Blend Sheet'!$O$4,ItemNum,0),MATCH(E$1,Districts,0))*'Blend Sheet'!$O99)+(INDEX(ItemCosts,MATCH('Blend Sheet'!$P$4,ItemNum,0),MATCH(E$1,Districts,0))*'Blend Sheet'!$P99)+(INDEX(ItemCosts,MATCH('Blend Sheet'!$Q$4,ItemNum,0),MATCH(E$1,Districts,0))*'Blend Sheet'!$Q99)+(INDEX(ItemCosts,MATCH('Blend Sheet'!$R$4,ItemNum,0),MATCH(E$1,Districts,0))*'Blend Sheet'!$R99)+(INDEX(ItemCosts,MATCH('Blend Sheet'!$S$4,ItemNum,0),MATCH(E$1,Districts,0))*'Blend Sheet'!$S99)+(INDEX(ItemCosts,MATCH('Blend Sheet'!$T$4,ItemNum,0),MATCH(E$1,Districts,0))*'Blend Sheet'!$T99)+(INDEX(ItemCosts,MATCH('Blend Sheet'!$U$4,ItemNum,0),MATCH(E$1,Districts,0))*'Blend Sheet'!$U99)+(INDEX(ItemCosts,MATCH('Blend Sheet'!$V$4,ItemNum,0),MATCH(E$1,Districts,0))*'Blend Sheet'!$V99)+(INDEX(ItemCosts,MATCH('Blend Sheet'!$W$4,ItemNum,0),MATCH(E$1,Districts,0))*'Blend Sheet'!$W99)+(INDEX(ItemCosts,MATCH('Blend Sheet'!$X$4,ItemNum,0),MATCH(E$1,Districts,0))*'Blend Sheet'!$X99)+(INDEX(ItemCosts,MATCH('Blend Sheet'!$Y$4,ItemNum,0),MATCH(E$1,Districts,0))*'Blend Sheet'!$Y99)+(INDEX(ItemCosts,MATCH('Blend Sheet'!$Z$4,ItemNum,0),MATCH(E$1,Districts,0))*'Blend Sheet'!$Z99)+(INDEX(ItemCosts,MATCH('Blend Sheet'!$AA$4,ItemNum,0),MATCH(E$1,Districts,0))*'Blend Sheet'!$AA99)+(INDEX(ItemCosts,MATCH('Blend Sheet'!$AB$4,ItemNum,0),MATCH(E$1,Districts,0))*'Blend Sheet'!$AB99)+(INDEX(ItemCosts,MATCH('Blend Sheet'!$AC$4,ItemNum,0),MATCH(E$1,Districts,0))*'Blend Sheet'!$AC99)+(INDEX(ItemCosts,MATCH('Blend Sheet'!$AD$4,ItemNum,0),MATCH(E$1,Districts,0))*'Blend Sheet'!$AD99)+(INDEX(ItemCosts,MATCH('Blend Sheet'!$AE$4,ItemNum,0),MATCH(E$1,Districts,0))*'Blend Sheet'!$AE99)+(INDEX(ItemCosts,MATCH('Blend Sheet'!$AF$4,ItemNum,0),MATCH(E$1,Districts,0))*'Blend Sheet'!$AF99)+(INDEX(ItemCosts,MATCH('Blend Sheet'!$AG$4,ItemNum,0),MATCH(E$1,Districts,0))*'Blend Sheet'!$AG99)+(INDEX(ItemCosts,MATCH('Blend Sheet'!$AH$4,ItemNum,0),MATCH(E$1,Districts,0))*'Blend Sheet'!$AH99)+(INDEX(ItemCosts,MATCH('Blend Sheet'!$AI$4,ItemNum,0),MATCH(E$1,Districts,0))*'Blend Sheet'!$AI99)+(INDEX(ItemCosts,MATCH('Blend Sheet'!$AJ$4,ItemNum,0),MATCH(E$1,Districts,0))*'Blend Sheet'!$AJ99)+(INDEX(ItemCosts,MATCH('Blend Sheet'!$AK$4,ItemNum,0),MATCH(E$1,Districts,0))*'Blend Sheet'!$AK99)+(INDEX(ItemCosts,MATCH('Blend Sheet'!$AL$4,ItemNum,0),MATCH(E$1,Districts,0))*'Blend Sheet'!$AL99)+(INDEX(ItemCosts,MATCH('Blend Sheet'!$AM$4,ItemNum,0),MATCH(E$1,Districts,0))*'Blend Sheet'!$AM99)+(INDEX(ItemCosts,MATCH('Blend Sheet'!$AN$4,ItemNum,0),MATCH(E$1,Districts,0))*'Blend Sheet'!$AN99)+(INDEX(ItemCosts,MATCH('Blend Sheet'!$AO$4,ItemNum,0),MATCH(E$1,Districts,0))*'Blend Sheet'!$AO99)+(INDEX(ItemCosts,MATCH('Blend Sheet'!$AP$4,ItemNum,0),MATCH(E$1,Districts,0))*'Blend Sheet'!$AP99)+(INDEX(ItemCosts,MATCH('Blend Sheet'!$AQ$4,ItemNum,0),MATCH(E$1,Districts,0))*'Blend Sheet'!$AQ99)+(INDEX(ItemCosts,MATCH('Blend Sheet'!$AR$4,ItemNum,0),MATCH(E$1,Districts,0))*'Blend Sheet'!$AR99)+(INDEX(ItemCosts,MATCH('Blend Sheet'!$AS$4,ItemNum,0),MATCH(E$1,Districts,0))*'Blend Sheet'!$AS99)</f>
        <v>#N/A</v>
      </c>
      <c r="F96" s="5" t="e">
        <f>(INDEX(ItemCosts,MATCH('Blend Sheet'!$C$4,ItemNum,0),MATCH(F$1,Districts,0))*'Blend Sheet'!$C99)+(INDEX(ItemCosts,MATCH('Blend Sheet'!$D$4,ItemNum,0),MATCH(F$1,Districts,0))*'Blend Sheet'!$D99)+(INDEX(ItemCosts,MATCH('Blend Sheet'!$E$4,ItemNum,0),MATCH(F$1,Districts,0))*'Blend Sheet'!$E99)+(INDEX(ItemCosts,MATCH('Blend Sheet'!$F$4,ItemNum,0),MATCH(F$1,Districts,0))*'Blend Sheet'!$F99)+(INDEX(ItemCosts,MATCH('Blend Sheet'!$G$4,ItemNum,0),MATCH(F$1,Districts,0))*'Blend Sheet'!$G99)+(INDEX(ItemCosts,MATCH('Blend Sheet'!$H$4,ItemNum,0),MATCH(F$1,Districts,0))*'Blend Sheet'!$H99)+(INDEX(ItemCosts,MATCH('Blend Sheet'!$I$4,ItemNum,0),MATCH(F$1,Districts,0))*'Blend Sheet'!$I99)+(INDEX(ItemCosts,MATCH('Blend Sheet'!$J$4,ItemNum,0),MATCH(F$1,Districts,0))*'Blend Sheet'!$J99)+(INDEX(ItemCosts,MATCH('Blend Sheet'!$K$4,ItemNum,0),MATCH(F$1,Districts,0))*'Blend Sheet'!$K99)+(INDEX(ItemCosts,MATCH('Blend Sheet'!$L$4,ItemNum,0),MATCH(F$1,Districts,0))*'Blend Sheet'!$L99)+(INDEX(ItemCosts,MATCH('Blend Sheet'!$M$4,ItemNum,0),MATCH(F$1,Districts,0))*'Blend Sheet'!$M99)+(INDEX(ItemCosts,MATCH('Blend Sheet'!$N$4,ItemNum,0),MATCH(F$1,Districts,0))*'Blend Sheet'!$N99)+(INDEX(ItemCosts,MATCH('Blend Sheet'!$O$4,ItemNum,0),MATCH(F$1,Districts,0))*'Blend Sheet'!$O99)+(INDEX(ItemCosts,MATCH('Blend Sheet'!$P$4,ItemNum,0),MATCH(F$1,Districts,0))*'Blend Sheet'!$P99)+(INDEX(ItemCosts,MATCH('Blend Sheet'!$Q$4,ItemNum,0),MATCH(F$1,Districts,0))*'Blend Sheet'!$Q99)+(INDEX(ItemCosts,MATCH('Blend Sheet'!$R$4,ItemNum,0),MATCH(F$1,Districts,0))*'Blend Sheet'!$R99)+(INDEX(ItemCosts,MATCH('Blend Sheet'!$S$4,ItemNum,0),MATCH(F$1,Districts,0))*'Blend Sheet'!$S99)+(INDEX(ItemCosts,MATCH('Blend Sheet'!$T$4,ItemNum,0),MATCH(F$1,Districts,0))*'Blend Sheet'!$T99)+(INDEX(ItemCosts,MATCH('Blend Sheet'!$U$4,ItemNum,0),MATCH(F$1,Districts,0))*'Blend Sheet'!$U99)+(INDEX(ItemCosts,MATCH('Blend Sheet'!$V$4,ItemNum,0),MATCH(F$1,Districts,0))*'Blend Sheet'!$V99)+(INDEX(ItemCosts,MATCH('Blend Sheet'!$W$4,ItemNum,0),MATCH(F$1,Districts,0))*'Blend Sheet'!$W99)+(INDEX(ItemCosts,MATCH('Blend Sheet'!$X$4,ItemNum,0),MATCH(F$1,Districts,0))*'Blend Sheet'!$X99)+(INDEX(ItemCosts,MATCH('Blend Sheet'!$Y$4,ItemNum,0),MATCH(F$1,Districts,0))*'Blend Sheet'!$Y99)+(INDEX(ItemCosts,MATCH('Blend Sheet'!$Z$4,ItemNum,0),MATCH(F$1,Districts,0))*'Blend Sheet'!$Z99)+(INDEX(ItemCosts,MATCH('Blend Sheet'!$AA$4,ItemNum,0),MATCH(F$1,Districts,0))*'Blend Sheet'!$AA99)+(INDEX(ItemCosts,MATCH('Blend Sheet'!$AB$4,ItemNum,0),MATCH(F$1,Districts,0))*'Blend Sheet'!$AB99)+(INDEX(ItemCosts,MATCH('Blend Sheet'!$AC$4,ItemNum,0),MATCH(F$1,Districts,0))*'Blend Sheet'!$AC99)+(INDEX(ItemCosts,MATCH('Blend Sheet'!$AD$4,ItemNum,0),MATCH(F$1,Districts,0))*'Blend Sheet'!$AD99)+(INDEX(ItemCosts,MATCH('Blend Sheet'!$AE$4,ItemNum,0),MATCH(F$1,Districts,0))*'Blend Sheet'!$AE99)+(INDEX(ItemCosts,MATCH('Blend Sheet'!$AF$4,ItemNum,0),MATCH(F$1,Districts,0))*'Blend Sheet'!$AF99)+(INDEX(ItemCosts,MATCH('Blend Sheet'!$AG$4,ItemNum,0),MATCH(F$1,Districts,0))*'Blend Sheet'!$AG99)+(INDEX(ItemCosts,MATCH('Blend Sheet'!$AH$4,ItemNum,0),MATCH(F$1,Districts,0))*'Blend Sheet'!$AH99)+(INDEX(ItemCosts,MATCH('Blend Sheet'!$AI$4,ItemNum,0),MATCH(F$1,Districts,0))*'Blend Sheet'!$AI99)+(INDEX(ItemCosts,MATCH('Blend Sheet'!$AJ$4,ItemNum,0),MATCH(F$1,Districts,0))*'Blend Sheet'!$AJ99)+(INDEX(ItemCosts,MATCH('Blend Sheet'!$AK$4,ItemNum,0),MATCH(F$1,Districts,0))*'Blend Sheet'!$AK99)+(INDEX(ItemCosts,MATCH('Blend Sheet'!$AL$4,ItemNum,0),MATCH(F$1,Districts,0))*'Blend Sheet'!$AL99)+(INDEX(ItemCosts,MATCH('Blend Sheet'!$AM$4,ItemNum,0),MATCH(F$1,Districts,0))*'Blend Sheet'!$AM99)+(INDEX(ItemCosts,MATCH('Blend Sheet'!$AN$4,ItemNum,0),MATCH(F$1,Districts,0))*'Blend Sheet'!$AN99)+(INDEX(ItemCosts,MATCH('Blend Sheet'!$AO$4,ItemNum,0),MATCH(F$1,Districts,0))*'Blend Sheet'!$AO99)+(INDEX(ItemCosts,MATCH('Blend Sheet'!$AP$4,ItemNum,0),MATCH(F$1,Districts,0))*'Blend Sheet'!$AP99)+(INDEX(ItemCosts,MATCH('Blend Sheet'!$AQ$4,ItemNum,0),MATCH(F$1,Districts,0))*'Blend Sheet'!$AQ99)+(INDEX(ItemCosts,MATCH('Blend Sheet'!$AR$4,ItemNum,0),MATCH(F$1,Districts,0))*'Blend Sheet'!$AR99)+(INDEX(ItemCosts,MATCH('Blend Sheet'!$AS$4,ItemNum,0),MATCH(F$1,Districts,0))*'Blend Sheet'!$AS99)</f>
        <v>#N/A</v>
      </c>
      <c r="G96" s="5" t="e">
        <f>(INDEX(ItemCosts,MATCH('Blend Sheet'!$C$4,ItemNum,0),MATCH(G$1,Districts,0))*'Blend Sheet'!$C99)+(INDEX(ItemCosts,MATCH('Blend Sheet'!$D$4,ItemNum,0),MATCH(G$1,Districts,0))*'Blend Sheet'!$D99)+(INDEX(ItemCosts,MATCH('Blend Sheet'!$E$4,ItemNum,0),MATCH(G$1,Districts,0))*'Blend Sheet'!$E99)+(INDEX(ItemCosts,MATCH('Blend Sheet'!$F$4,ItemNum,0),MATCH(G$1,Districts,0))*'Blend Sheet'!$F99)+(INDEX(ItemCosts,MATCH('Blend Sheet'!$G$4,ItemNum,0),MATCH(G$1,Districts,0))*'Blend Sheet'!$G99)+(INDEX(ItemCosts,MATCH('Blend Sheet'!$H$4,ItemNum,0),MATCH(G$1,Districts,0))*'Blend Sheet'!$H99)+(INDEX(ItemCosts,MATCH('Blend Sheet'!$I$4,ItemNum,0),MATCH(G$1,Districts,0))*'Blend Sheet'!$I99)+(INDEX(ItemCosts,MATCH('Blend Sheet'!$J$4,ItemNum,0),MATCH(G$1,Districts,0))*'Blend Sheet'!$J99)+(INDEX(ItemCosts,MATCH('Blend Sheet'!$K$4,ItemNum,0),MATCH(G$1,Districts,0))*'Blend Sheet'!$K99)+(INDEX(ItemCosts,MATCH('Blend Sheet'!$L$4,ItemNum,0),MATCH(G$1,Districts,0))*'Blend Sheet'!$L99)+(INDEX(ItemCosts,MATCH('Blend Sheet'!$M$4,ItemNum,0),MATCH(G$1,Districts,0))*'Blend Sheet'!$M99)+(INDEX(ItemCosts,MATCH('Blend Sheet'!$N$4,ItemNum,0),MATCH(G$1,Districts,0))*'Blend Sheet'!$N99)+(INDEX(ItemCosts,MATCH('Blend Sheet'!$O$4,ItemNum,0),MATCH(G$1,Districts,0))*'Blend Sheet'!$O99)+(INDEX(ItemCosts,MATCH('Blend Sheet'!$P$4,ItemNum,0),MATCH(G$1,Districts,0))*'Blend Sheet'!$P99)+(INDEX(ItemCosts,MATCH('Blend Sheet'!$Q$4,ItemNum,0),MATCH(G$1,Districts,0))*'Blend Sheet'!$Q99)+(INDEX(ItemCosts,MATCH('Blend Sheet'!$R$4,ItemNum,0),MATCH(G$1,Districts,0))*'Blend Sheet'!$R99)+(INDEX(ItemCosts,MATCH('Blend Sheet'!$S$4,ItemNum,0),MATCH(G$1,Districts,0))*'Blend Sheet'!$S99)+(INDEX(ItemCosts,MATCH('Blend Sheet'!$T$4,ItemNum,0),MATCH(G$1,Districts,0))*'Blend Sheet'!$T99)+(INDEX(ItemCosts,MATCH('Blend Sheet'!$U$4,ItemNum,0),MATCH(G$1,Districts,0))*'Blend Sheet'!$U99)+(INDEX(ItemCosts,MATCH('Blend Sheet'!$V$4,ItemNum,0),MATCH(G$1,Districts,0))*'Blend Sheet'!$V99)+(INDEX(ItemCosts,MATCH('Blend Sheet'!$W$4,ItemNum,0),MATCH(G$1,Districts,0))*'Blend Sheet'!$W99)+(INDEX(ItemCosts,MATCH('Blend Sheet'!$X$4,ItemNum,0),MATCH(G$1,Districts,0))*'Blend Sheet'!$X99)+(INDEX(ItemCosts,MATCH('Blend Sheet'!$Y$4,ItemNum,0),MATCH(G$1,Districts,0))*'Blend Sheet'!$Y99)+(INDEX(ItemCosts,MATCH('Blend Sheet'!$Z$4,ItemNum,0),MATCH(G$1,Districts,0))*'Blend Sheet'!$Z99)+(INDEX(ItemCosts,MATCH('Blend Sheet'!$AA$4,ItemNum,0),MATCH(G$1,Districts,0))*'Blend Sheet'!$AA99)+(INDEX(ItemCosts,MATCH('Blend Sheet'!$AB$4,ItemNum,0),MATCH(G$1,Districts,0))*'Blend Sheet'!$AB99)+(INDEX(ItemCosts,MATCH('Blend Sheet'!$AC$4,ItemNum,0),MATCH(G$1,Districts,0))*'Blend Sheet'!$AC99)+(INDEX(ItemCosts,MATCH('Blend Sheet'!$AD$4,ItemNum,0),MATCH(G$1,Districts,0))*'Blend Sheet'!$AD99)+(INDEX(ItemCosts,MATCH('Blend Sheet'!$AE$4,ItemNum,0),MATCH(G$1,Districts,0))*'Blend Sheet'!$AE99)+(INDEX(ItemCosts,MATCH('Blend Sheet'!$AF$4,ItemNum,0),MATCH(G$1,Districts,0))*'Blend Sheet'!$AF99)+(INDEX(ItemCosts,MATCH('Blend Sheet'!$AG$4,ItemNum,0),MATCH(G$1,Districts,0))*'Blend Sheet'!$AG99)+(INDEX(ItemCosts,MATCH('Blend Sheet'!$AH$4,ItemNum,0),MATCH(G$1,Districts,0))*'Blend Sheet'!$AH99)+(INDEX(ItemCosts,MATCH('Blend Sheet'!$AI$4,ItemNum,0),MATCH(G$1,Districts,0))*'Blend Sheet'!$AI99)+(INDEX(ItemCosts,MATCH('Blend Sheet'!$AJ$4,ItemNum,0),MATCH(G$1,Districts,0))*'Blend Sheet'!$AJ99)+(INDEX(ItemCosts,MATCH('Blend Sheet'!$AK$4,ItemNum,0),MATCH(G$1,Districts,0))*'Blend Sheet'!$AK99)+(INDEX(ItemCosts,MATCH('Blend Sheet'!$AL$4,ItemNum,0),MATCH(G$1,Districts,0))*'Blend Sheet'!$AL99)+(INDEX(ItemCosts,MATCH('Blend Sheet'!$AM$4,ItemNum,0),MATCH(G$1,Districts,0))*'Blend Sheet'!$AM99)+(INDEX(ItemCosts,MATCH('Blend Sheet'!$AN$4,ItemNum,0),MATCH(G$1,Districts,0))*'Blend Sheet'!$AN99)+(INDEX(ItemCosts,MATCH('Blend Sheet'!$AO$4,ItemNum,0),MATCH(G$1,Districts,0))*'Blend Sheet'!$AO99)+(INDEX(ItemCosts,MATCH('Blend Sheet'!$AP$4,ItemNum,0),MATCH(G$1,Districts,0))*'Blend Sheet'!$AP99)+(INDEX(ItemCosts,MATCH('Blend Sheet'!$AQ$4,ItemNum,0),MATCH(G$1,Districts,0))*'Blend Sheet'!$AQ99)+(INDEX(ItemCosts,MATCH('Blend Sheet'!$AR$4,ItemNum,0),MATCH(G$1,Districts,0))*'Blend Sheet'!$AR99)+(INDEX(ItemCosts,MATCH('Blend Sheet'!$AS$4,ItemNum,0),MATCH(G$1,Districts,0))*'Blend Sheet'!$AS99)</f>
        <v>#N/A</v>
      </c>
      <c r="H96" s="5" t="e">
        <f>(INDEX(ItemCosts,MATCH('Blend Sheet'!$C$4,ItemNum,0),MATCH(H$1,Districts,0))*'Blend Sheet'!$C99)+(INDEX(ItemCosts,MATCH('Blend Sheet'!$D$4,ItemNum,0),MATCH(H$1,Districts,0))*'Blend Sheet'!$D99)+(INDEX(ItemCosts,MATCH('Blend Sheet'!$E$4,ItemNum,0),MATCH(H$1,Districts,0))*'Blend Sheet'!$E99)+(INDEX(ItemCosts,MATCH('Blend Sheet'!$F$4,ItemNum,0),MATCH(H$1,Districts,0))*'Blend Sheet'!$F99)+(INDEX(ItemCosts,MATCH('Blend Sheet'!$G$4,ItemNum,0),MATCH(H$1,Districts,0))*'Blend Sheet'!$G99)+(INDEX(ItemCosts,MATCH('Blend Sheet'!$H$4,ItemNum,0),MATCH(H$1,Districts,0))*'Blend Sheet'!$H99)+(INDEX(ItemCosts,MATCH('Blend Sheet'!$I$4,ItemNum,0),MATCH(H$1,Districts,0))*'Blend Sheet'!$I99)+(INDEX(ItemCosts,MATCH('Blend Sheet'!$J$4,ItemNum,0),MATCH(H$1,Districts,0))*'Blend Sheet'!$J99)+(INDEX(ItemCosts,MATCH('Blend Sheet'!$K$4,ItemNum,0),MATCH(H$1,Districts,0))*'Blend Sheet'!$K99)+(INDEX(ItemCosts,MATCH('Blend Sheet'!$L$4,ItemNum,0),MATCH(H$1,Districts,0))*'Blend Sheet'!$L99)+(INDEX(ItemCosts,MATCH('Blend Sheet'!$M$4,ItemNum,0),MATCH(H$1,Districts,0))*'Blend Sheet'!$M99)+(INDEX(ItemCosts,MATCH('Blend Sheet'!$N$4,ItemNum,0),MATCH(H$1,Districts,0))*'Blend Sheet'!$N99)+(INDEX(ItemCosts,MATCH('Blend Sheet'!$O$4,ItemNum,0),MATCH(H$1,Districts,0))*'Blend Sheet'!$O99)+(INDEX(ItemCosts,MATCH('Blend Sheet'!$P$4,ItemNum,0),MATCH(H$1,Districts,0))*'Blend Sheet'!$P99)+(INDEX(ItemCosts,MATCH('Blend Sheet'!$Q$4,ItemNum,0),MATCH(H$1,Districts,0))*'Blend Sheet'!$Q99)+(INDEX(ItemCosts,MATCH('Blend Sheet'!$R$4,ItemNum,0),MATCH(H$1,Districts,0))*'Blend Sheet'!$R99)+(INDEX(ItemCosts,MATCH('Blend Sheet'!$S$4,ItemNum,0),MATCH(H$1,Districts,0))*'Blend Sheet'!$S99)+(INDEX(ItemCosts,MATCH('Blend Sheet'!$T$4,ItemNum,0),MATCH(H$1,Districts,0))*'Blend Sheet'!$T99)+(INDEX(ItemCosts,MATCH('Blend Sheet'!$U$4,ItemNum,0),MATCH(H$1,Districts,0))*'Blend Sheet'!$U99)+(INDEX(ItemCosts,MATCH('Blend Sheet'!$V$4,ItemNum,0),MATCH(H$1,Districts,0))*'Blend Sheet'!$V99)+(INDEX(ItemCosts,MATCH('Blend Sheet'!$W$4,ItemNum,0),MATCH(H$1,Districts,0))*'Blend Sheet'!$W99)+(INDEX(ItemCosts,MATCH('Blend Sheet'!$X$4,ItemNum,0),MATCH(H$1,Districts,0))*'Blend Sheet'!$X99)+(INDEX(ItemCosts,MATCH('Blend Sheet'!$Y$4,ItemNum,0),MATCH(H$1,Districts,0))*'Blend Sheet'!$Y99)+(INDEX(ItemCosts,MATCH('Blend Sheet'!$Z$4,ItemNum,0),MATCH(H$1,Districts,0))*'Blend Sheet'!$Z99)+(INDEX(ItemCosts,MATCH('Blend Sheet'!$AA$4,ItemNum,0),MATCH(H$1,Districts,0))*'Blend Sheet'!$AA99)+(INDEX(ItemCosts,MATCH('Blend Sheet'!$AB$4,ItemNum,0),MATCH(H$1,Districts,0))*'Blend Sheet'!$AB99)+(INDEX(ItemCosts,MATCH('Blend Sheet'!$AC$4,ItemNum,0),MATCH(H$1,Districts,0))*'Blend Sheet'!$AC99)+(INDEX(ItemCosts,MATCH('Blend Sheet'!$AD$4,ItemNum,0),MATCH(H$1,Districts,0))*'Blend Sheet'!$AD99)+(INDEX(ItemCosts,MATCH('Blend Sheet'!$AE$4,ItemNum,0),MATCH(H$1,Districts,0))*'Blend Sheet'!$AE99)+(INDEX(ItemCosts,MATCH('Blend Sheet'!$AF$4,ItemNum,0),MATCH(H$1,Districts,0))*'Blend Sheet'!$AF99)+(INDEX(ItemCosts,MATCH('Blend Sheet'!$AG$4,ItemNum,0),MATCH(H$1,Districts,0))*'Blend Sheet'!$AG99)+(INDEX(ItemCosts,MATCH('Blend Sheet'!$AH$4,ItemNum,0),MATCH(H$1,Districts,0))*'Blend Sheet'!$AH99)+(INDEX(ItemCosts,MATCH('Blend Sheet'!$AI$4,ItemNum,0),MATCH(H$1,Districts,0))*'Blend Sheet'!$AI99)+(INDEX(ItemCosts,MATCH('Blend Sheet'!$AJ$4,ItemNum,0),MATCH(H$1,Districts,0))*'Blend Sheet'!$AJ99)+(INDEX(ItemCosts,MATCH('Blend Sheet'!$AK$4,ItemNum,0),MATCH(H$1,Districts,0))*'Blend Sheet'!$AK99)+(INDEX(ItemCosts,MATCH('Blend Sheet'!$AL$4,ItemNum,0),MATCH(H$1,Districts,0))*'Blend Sheet'!$AL99)+(INDEX(ItemCosts,MATCH('Blend Sheet'!$AM$4,ItemNum,0),MATCH(H$1,Districts,0))*'Blend Sheet'!$AM99)+(INDEX(ItemCosts,MATCH('Blend Sheet'!$AN$4,ItemNum,0),MATCH(H$1,Districts,0))*'Blend Sheet'!$AN99)+(INDEX(ItemCosts,MATCH('Blend Sheet'!$AO$4,ItemNum,0),MATCH(H$1,Districts,0))*'Blend Sheet'!$AO99)+(INDEX(ItemCosts,MATCH('Blend Sheet'!$AP$4,ItemNum,0),MATCH(H$1,Districts,0))*'Blend Sheet'!$AP99)+(INDEX(ItemCosts,MATCH('Blend Sheet'!$AQ$4,ItemNum,0),MATCH(H$1,Districts,0))*'Blend Sheet'!$AQ99)+(INDEX(ItemCosts,MATCH('Blend Sheet'!$AR$4,ItemNum,0),MATCH(H$1,Districts,0))*'Blend Sheet'!$AR99)+(INDEX(ItemCosts,MATCH('Blend Sheet'!$AS$4,ItemNum,0),MATCH(H$1,Districts,0))*'Blend Sheet'!$AS99)</f>
        <v>#N/A</v>
      </c>
      <c r="I96" s="5" t="e">
        <f>(INDEX(ItemCosts,MATCH('Blend Sheet'!$C$4,ItemNum,0),MATCH(I$1,Districts,0))*'Blend Sheet'!$C99)+(INDEX(ItemCosts,MATCH('Blend Sheet'!$D$4,ItemNum,0),MATCH(I$1,Districts,0))*'Blend Sheet'!$D99)+(INDEX(ItemCosts,MATCH('Blend Sheet'!$E$4,ItemNum,0),MATCH(I$1,Districts,0))*'Blend Sheet'!$E99)+(INDEX(ItemCosts,MATCH('Blend Sheet'!$F$4,ItemNum,0),MATCH(I$1,Districts,0))*'Blend Sheet'!$F99)+(INDEX(ItemCosts,MATCH('Blend Sheet'!$G$4,ItemNum,0),MATCH(I$1,Districts,0))*'Blend Sheet'!$G99)+(INDEX(ItemCosts,MATCH('Blend Sheet'!$H$4,ItemNum,0),MATCH(I$1,Districts,0))*'Blend Sheet'!$H99)+(INDEX(ItemCosts,MATCH('Blend Sheet'!$I$4,ItemNum,0),MATCH(I$1,Districts,0))*'Blend Sheet'!$I99)+(INDEX(ItemCosts,MATCH('Blend Sheet'!$J$4,ItemNum,0),MATCH(I$1,Districts,0))*'Blend Sheet'!$J99)+(INDEX(ItemCosts,MATCH('Blend Sheet'!$K$4,ItemNum,0),MATCH(I$1,Districts,0))*'Blend Sheet'!$K99)+(INDEX(ItemCosts,MATCH('Blend Sheet'!$L$4,ItemNum,0),MATCH(I$1,Districts,0))*'Blend Sheet'!$L99)+(INDEX(ItemCosts,MATCH('Blend Sheet'!$M$4,ItemNum,0),MATCH(I$1,Districts,0))*'Blend Sheet'!$M99)+(INDEX(ItemCosts,MATCH('Blend Sheet'!$N$4,ItemNum,0),MATCH(I$1,Districts,0))*'Blend Sheet'!$N99)+(INDEX(ItemCosts,MATCH('Blend Sheet'!$O$4,ItemNum,0),MATCH(I$1,Districts,0))*'Blend Sheet'!$O99)+(INDEX(ItemCosts,MATCH('Blend Sheet'!$P$4,ItemNum,0),MATCH(I$1,Districts,0))*'Blend Sheet'!$P99)+(INDEX(ItemCosts,MATCH('Blend Sheet'!$Q$4,ItemNum,0),MATCH(I$1,Districts,0))*'Blend Sheet'!$Q99)+(INDEX(ItemCosts,MATCH('Blend Sheet'!$R$4,ItemNum,0),MATCH(I$1,Districts,0))*'Blend Sheet'!$R99)+(INDEX(ItemCosts,MATCH('Blend Sheet'!$S$4,ItemNum,0),MATCH(I$1,Districts,0))*'Blend Sheet'!$S99)+(INDEX(ItemCosts,MATCH('Blend Sheet'!$T$4,ItemNum,0),MATCH(I$1,Districts,0))*'Blend Sheet'!$T99)+(INDEX(ItemCosts,MATCH('Blend Sheet'!$U$4,ItemNum,0),MATCH(I$1,Districts,0))*'Blend Sheet'!$U99)+(INDEX(ItemCosts,MATCH('Blend Sheet'!$V$4,ItemNum,0),MATCH(I$1,Districts,0))*'Blend Sheet'!$V99)+(INDEX(ItemCosts,MATCH('Blend Sheet'!$W$4,ItemNum,0),MATCH(I$1,Districts,0))*'Blend Sheet'!$W99)+(INDEX(ItemCosts,MATCH('Blend Sheet'!$X$4,ItemNum,0),MATCH(I$1,Districts,0))*'Blend Sheet'!$X99)+(INDEX(ItemCosts,MATCH('Blend Sheet'!$Y$4,ItemNum,0),MATCH(I$1,Districts,0))*'Blend Sheet'!$Y99)+(INDEX(ItemCosts,MATCH('Blend Sheet'!$Z$4,ItemNum,0),MATCH(I$1,Districts,0))*'Blend Sheet'!$Z99)+(INDEX(ItemCosts,MATCH('Blend Sheet'!$AA$4,ItemNum,0),MATCH(I$1,Districts,0))*'Blend Sheet'!$AA99)+(INDEX(ItemCosts,MATCH('Blend Sheet'!$AB$4,ItemNum,0),MATCH(I$1,Districts,0))*'Blend Sheet'!$AB99)+(INDEX(ItemCosts,MATCH('Blend Sheet'!$AC$4,ItemNum,0),MATCH(I$1,Districts,0))*'Blend Sheet'!$AC99)+(INDEX(ItemCosts,MATCH('Blend Sheet'!$AD$4,ItemNum,0),MATCH(I$1,Districts,0))*'Blend Sheet'!$AD99)+(INDEX(ItemCosts,MATCH('Blend Sheet'!$AE$4,ItemNum,0),MATCH(I$1,Districts,0))*'Blend Sheet'!$AE99)+(INDEX(ItemCosts,MATCH('Blend Sheet'!$AF$4,ItemNum,0),MATCH(I$1,Districts,0))*'Blend Sheet'!$AF99)+(INDEX(ItemCosts,MATCH('Blend Sheet'!$AG$4,ItemNum,0),MATCH(I$1,Districts,0))*'Blend Sheet'!$AG99)+(INDEX(ItemCosts,MATCH('Blend Sheet'!$AH$4,ItemNum,0),MATCH(I$1,Districts,0))*'Blend Sheet'!$AH99)+(INDEX(ItemCosts,MATCH('Blend Sheet'!$AI$4,ItemNum,0),MATCH(I$1,Districts,0))*'Blend Sheet'!$AI99)+(INDEX(ItemCosts,MATCH('Blend Sheet'!$AJ$4,ItemNum,0),MATCH(I$1,Districts,0))*'Blend Sheet'!$AJ99)+(INDEX(ItemCosts,MATCH('Blend Sheet'!$AK$4,ItemNum,0),MATCH(I$1,Districts,0))*'Blend Sheet'!$AK99)+(INDEX(ItemCosts,MATCH('Blend Sheet'!$AL$4,ItemNum,0),MATCH(I$1,Districts,0))*'Blend Sheet'!$AL99)+(INDEX(ItemCosts,MATCH('Blend Sheet'!$AM$4,ItemNum,0),MATCH(I$1,Districts,0))*'Blend Sheet'!$AM99)+(INDEX(ItemCosts,MATCH('Blend Sheet'!$AN$4,ItemNum,0),MATCH(I$1,Districts,0))*'Blend Sheet'!$AN99)+(INDEX(ItemCosts,MATCH('Blend Sheet'!$AO$4,ItemNum,0),MATCH(I$1,Districts,0))*'Blend Sheet'!$AO99)+(INDEX(ItemCosts,MATCH('Blend Sheet'!$AP$4,ItemNum,0),MATCH(I$1,Districts,0))*'Blend Sheet'!$AP99)+(INDEX(ItemCosts,MATCH('Blend Sheet'!$AQ$4,ItemNum,0),MATCH(I$1,Districts,0))*'Blend Sheet'!$AQ99)+(INDEX(ItemCosts,MATCH('Blend Sheet'!$AR$4,ItemNum,0),MATCH(I$1,Districts,0))*'Blend Sheet'!$AR99)+(INDEX(ItemCosts,MATCH('Blend Sheet'!$AS$4,ItemNum,0),MATCH(I$1,Districts,0))*'Blend Sheet'!$AS99)</f>
        <v>#N/A</v>
      </c>
      <c r="J96" s="5" t="e">
        <f>(INDEX(ItemCosts,MATCH('Blend Sheet'!$C$4,ItemNum,0),MATCH(J$1,Districts,0))*'Blend Sheet'!$C99)+(INDEX(ItemCosts,MATCH('Blend Sheet'!$D$4,ItemNum,0),MATCH(J$1,Districts,0))*'Blend Sheet'!$D99)+(INDEX(ItemCosts,MATCH('Blend Sheet'!$E$4,ItemNum,0),MATCH(J$1,Districts,0))*'Blend Sheet'!$E99)+(INDEX(ItemCosts,MATCH('Blend Sheet'!$F$4,ItemNum,0),MATCH(J$1,Districts,0))*'Blend Sheet'!$F99)+(INDEX(ItemCosts,MATCH('Blend Sheet'!$G$4,ItemNum,0),MATCH(J$1,Districts,0))*'Blend Sheet'!$G99)+(INDEX(ItemCosts,MATCH('Blend Sheet'!$H$4,ItemNum,0),MATCH(J$1,Districts,0))*'Blend Sheet'!$H99)+(INDEX(ItemCosts,MATCH('Blend Sheet'!$I$4,ItemNum,0),MATCH(J$1,Districts,0))*'Blend Sheet'!$I99)+(INDEX(ItemCosts,MATCH('Blend Sheet'!$J$4,ItemNum,0),MATCH(J$1,Districts,0))*'Blend Sheet'!$J99)+(INDEX(ItemCosts,MATCH('Blend Sheet'!$K$4,ItemNum,0),MATCH(J$1,Districts,0))*'Blend Sheet'!$K99)+(INDEX(ItemCosts,MATCH('Blend Sheet'!$L$4,ItemNum,0),MATCH(J$1,Districts,0))*'Blend Sheet'!$L99)+(INDEX(ItemCosts,MATCH('Blend Sheet'!$M$4,ItemNum,0),MATCH(J$1,Districts,0))*'Blend Sheet'!$M99)+(INDEX(ItemCosts,MATCH('Blend Sheet'!$N$4,ItemNum,0),MATCH(J$1,Districts,0))*'Blend Sheet'!$N99)+(INDEX(ItemCosts,MATCH('Blend Sheet'!$O$4,ItemNum,0),MATCH(J$1,Districts,0))*'Blend Sheet'!$O99)+(INDEX(ItemCosts,MATCH('Blend Sheet'!$P$4,ItemNum,0),MATCH(J$1,Districts,0))*'Blend Sheet'!$P99)+(INDEX(ItemCosts,MATCH('Blend Sheet'!$Q$4,ItemNum,0),MATCH(J$1,Districts,0))*'Blend Sheet'!$Q99)+(INDEX(ItemCosts,MATCH('Blend Sheet'!$R$4,ItemNum,0),MATCH(J$1,Districts,0))*'Blend Sheet'!$R99)+(INDEX(ItemCosts,MATCH('Blend Sheet'!$S$4,ItemNum,0),MATCH(J$1,Districts,0))*'Blend Sheet'!$S99)+(INDEX(ItemCosts,MATCH('Blend Sheet'!$T$4,ItemNum,0),MATCH(J$1,Districts,0))*'Blend Sheet'!$T99)+(INDEX(ItemCosts,MATCH('Blend Sheet'!$U$4,ItemNum,0),MATCH(J$1,Districts,0))*'Blend Sheet'!$U99)+(INDEX(ItemCosts,MATCH('Blend Sheet'!$V$4,ItemNum,0),MATCH(J$1,Districts,0))*'Blend Sheet'!$V99)+(INDEX(ItemCosts,MATCH('Blend Sheet'!$W$4,ItemNum,0),MATCH(J$1,Districts,0))*'Blend Sheet'!$W99)+(INDEX(ItemCosts,MATCH('Blend Sheet'!$X$4,ItemNum,0),MATCH(J$1,Districts,0))*'Blend Sheet'!$X99)+(INDEX(ItemCosts,MATCH('Blend Sheet'!$Y$4,ItemNum,0),MATCH(J$1,Districts,0))*'Blend Sheet'!$Y99)+(INDEX(ItemCosts,MATCH('Blend Sheet'!$Z$4,ItemNum,0),MATCH(J$1,Districts,0))*'Blend Sheet'!$Z99)+(INDEX(ItemCosts,MATCH('Blend Sheet'!$AA$4,ItemNum,0),MATCH(J$1,Districts,0))*'Blend Sheet'!$AA99)+(INDEX(ItemCosts,MATCH('Blend Sheet'!$AB$4,ItemNum,0),MATCH(J$1,Districts,0))*'Blend Sheet'!$AB99)+(INDEX(ItemCosts,MATCH('Blend Sheet'!$AC$4,ItemNum,0),MATCH(J$1,Districts,0))*'Blend Sheet'!$AC99)+(INDEX(ItemCosts,MATCH('Blend Sheet'!$AD$4,ItemNum,0),MATCH(J$1,Districts,0))*'Blend Sheet'!$AD99)+(INDEX(ItemCosts,MATCH('Blend Sheet'!$AE$4,ItemNum,0),MATCH(J$1,Districts,0))*'Blend Sheet'!$AE99)+(INDEX(ItemCosts,MATCH('Blend Sheet'!$AF$4,ItemNum,0),MATCH(J$1,Districts,0))*'Blend Sheet'!$AF99)+(INDEX(ItemCosts,MATCH('Blend Sheet'!$AG$4,ItemNum,0),MATCH(J$1,Districts,0))*'Blend Sheet'!$AG99)+(INDEX(ItemCosts,MATCH('Blend Sheet'!$AH$4,ItemNum,0),MATCH(J$1,Districts,0))*'Blend Sheet'!$AH99)+(INDEX(ItemCosts,MATCH('Blend Sheet'!$AI$4,ItemNum,0),MATCH(J$1,Districts,0))*'Blend Sheet'!$AI99)+(INDEX(ItemCosts,MATCH('Blend Sheet'!$AJ$4,ItemNum,0),MATCH(J$1,Districts,0))*'Blend Sheet'!$AJ99)+(INDEX(ItemCosts,MATCH('Blend Sheet'!$AK$4,ItemNum,0),MATCH(J$1,Districts,0))*'Blend Sheet'!$AK99)+(INDEX(ItemCosts,MATCH('Blend Sheet'!$AL$4,ItemNum,0),MATCH(J$1,Districts,0))*'Blend Sheet'!$AL99)+(INDEX(ItemCosts,MATCH('Blend Sheet'!$AM$4,ItemNum,0),MATCH(J$1,Districts,0))*'Blend Sheet'!$AM99)+(INDEX(ItemCosts,MATCH('Blend Sheet'!$AN$4,ItemNum,0),MATCH(J$1,Districts,0))*'Blend Sheet'!$AN99)+(INDEX(ItemCosts,MATCH('Blend Sheet'!$AO$4,ItemNum,0),MATCH(J$1,Districts,0))*'Blend Sheet'!$AO99)+(INDEX(ItemCosts,MATCH('Blend Sheet'!$AP$4,ItemNum,0),MATCH(J$1,Districts,0))*'Blend Sheet'!$AP99)+(INDEX(ItemCosts,MATCH('Blend Sheet'!$AQ$4,ItemNum,0),MATCH(J$1,Districts,0))*'Blend Sheet'!$AQ99)+(INDEX(ItemCosts,MATCH('Blend Sheet'!$AR$4,ItemNum,0),MATCH(J$1,Districts,0))*'Blend Sheet'!$AR99)+(INDEX(ItemCosts,MATCH('Blend Sheet'!$AS$4,ItemNum,0),MATCH(J$1,Districts,0))*'Blend Sheet'!$AS99)</f>
        <v>#N/A</v>
      </c>
      <c r="K96" s="5" t="e">
        <f>(INDEX(ItemCosts,MATCH('Blend Sheet'!$C$4,ItemNum,0),MATCH(K$1,Districts,0))*'Blend Sheet'!$C99)+(INDEX(ItemCosts,MATCH('Blend Sheet'!$D$4,ItemNum,0),MATCH(K$1,Districts,0))*'Blend Sheet'!$D99)+(INDEX(ItemCosts,MATCH('Blend Sheet'!$E$4,ItemNum,0),MATCH(K$1,Districts,0))*'Blend Sheet'!$E99)+(INDEX(ItemCosts,MATCH('Blend Sheet'!$F$4,ItemNum,0),MATCH(K$1,Districts,0))*'Blend Sheet'!$F99)+(INDEX(ItemCosts,MATCH('Blend Sheet'!$G$4,ItemNum,0),MATCH(K$1,Districts,0))*'Blend Sheet'!$G99)+(INDEX(ItemCosts,MATCH('Blend Sheet'!$H$4,ItemNum,0),MATCH(K$1,Districts,0))*'Blend Sheet'!$H99)+(INDEX(ItemCosts,MATCH('Blend Sheet'!$I$4,ItemNum,0),MATCH(K$1,Districts,0))*'Blend Sheet'!$I99)+(INDEX(ItemCosts,MATCH('Blend Sheet'!$J$4,ItemNum,0),MATCH(K$1,Districts,0))*'Blend Sheet'!$J99)+(INDEX(ItemCosts,MATCH('Blend Sheet'!$K$4,ItemNum,0),MATCH(K$1,Districts,0))*'Blend Sheet'!$K99)+(INDEX(ItemCosts,MATCH('Blend Sheet'!$L$4,ItemNum,0),MATCH(K$1,Districts,0))*'Blend Sheet'!$L99)+(INDEX(ItemCosts,MATCH('Blend Sheet'!$M$4,ItemNum,0),MATCH(K$1,Districts,0))*'Blend Sheet'!$M99)+(INDEX(ItemCosts,MATCH('Blend Sheet'!$N$4,ItemNum,0),MATCH(K$1,Districts,0))*'Blend Sheet'!$N99)+(INDEX(ItemCosts,MATCH('Blend Sheet'!$O$4,ItemNum,0),MATCH(K$1,Districts,0))*'Blend Sheet'!$O99)+(INDEX(ItemCosts,MATCH('Blend Sheet'!$P$4,ItemNum,0),MATCH(K$1,Districts,0))*'Blend Sheet'!$P99)+(INDEX(ItemCosts,MATCH('Blend Sheet'!$Q$4,ItemNum,0),MATCH(K$1,Districts,0))*'Blend Sheet'!$Q99)+(INDEX(ItemCosts,MATCH('Blend Sheet'!$R$4,ItemNum,0),MATCH(K$1,Districts,0))*'Blend Sheet'!$R99)+(INDEX(ItemCosts,MATCH('Blend Sheet'!$S$4,ItemNum,0),MATCH(K$1,Districts,0))*'Blend Sheet'!$S99)+(INDEX(ItemCosts,MATCH('Blend Sheet'!$T$4,ItemNum,0),MATCH(K$1,Districts,0))*'Blend Sheet'!$T99)+(INDEX(ItemCosts,MATCH('Blend Sheet'!$U$4,ItemNum,0),MATCH(K$1,Districts,0))*'Blend Sheet'!$U99)+(INDEX(ItemCosts,MATCH('Blend Sheet'!$V$4,ItemNum,0),MATCH(K$1,Districts,0))*'Blend Sheet'!$V99)+(INDEX(ItemCosts,MATCH('Blend Sheet'!$W$4,ItemNum,0),MATCH(K$1,Districts,0))*'Blend Sheet'!$W99)+(INDEX(ItemCosts,MATCH('Blend Sheet'!$X$4,ItemNum,0),MATCH(K$1,Districts,0))*'Blend Sheet'!$X99)+(INDEX(ItemCosts,MATCH('Blend Sheet'!$Y$4,ItemNum,0),MATCH(K$1,Districts,0))*'Blend Sheet'!$Y99)+(INDEX(ItemCosts,MATCH('Blend Sheet'!$Z$4,ItemNum,0),MATCH(K$1,Districts,0))*'Blend Sheet'!$Z99)+(INDEX(ItemCosts,MATCH('Blend Sheet'!$AA$4,ItemNum,0),MATCH(K$1,Districts,0))*'Blend Sheet'!$AA99)+(INDEX(ItemCosts,MATCH('Blend Sheet'!$AB$4,ItemNum,0),MATCH(K$1,Districts,0))*'Blend Sheet'!$AB99)+(INDEX(ItemCosts,MATCH('Blend Sheet'!$AC$4,ItemNum,0),MATCH(K$1,Districts,0))*'Blend Sheet'!$AC99)+(INDEX(ItemCosts,MATCH('Blend Sheet'!$AD$4,ItemNum,0),MATCH(K$1,Districts,0))*'Blend Sheet'!$AD99)+(INDEX(ItemCosts,MATCH('Blend Sheet'!$AE$4,ItemNum,0),MATCH(K$1,Districts,0))*'Blend Sheet'!$AE99)+(INDEX(ItemCosts,MATCH('Blend Sheet'!$AF$4,ItemNum,0),MATCH(K$1,Districts,0))*'Blend Sheet'!$AF99)+(INDEX(ItemCosts,MATCH('Blend Sheet'!$AG$4,ItemNum,0),MATCH(K$1,Districts,0))*'Blend Sheet'!$AG99)+(INDEX(ItemCosts,MATCH('Blend Sheet'!$AH$4,ItemNum,0),MATCH(K$1,Districts,0))*'Blend Sheet'!$AH99)+(INDEX(ItemCosts,MATCH('Blend Sheet'!$AI$4,ItemNum,0),MATCH(K$1,Districts,0))*'Blend Sheet'!$AI99)+(INDEX(ItemCosts,MATCH('Blend Sheet'!$AJ$4,ItemNum,0),MATCH(K$1,Districts,0))*'Blend Sheet'!$AJ99)+(INDEX(ItemCosts,MATCH('Blend Sheet'!$AK$4,ItemNum,0),MATCH(K$1,Districts,0))*'Blend Sheet'!$AK99)+(INDEX(ItemCosts,MATCH('Blend Sheet'!$AL$4,ItemNum,0),MATCH(K$1,Districts,0))*'Blend Sheet'!$AL99)+(INDEX(ItemCosts,MATCH('Blend Sheet'!$AM$4,ItemNum,0),MATCH(K$1,Districts,0))*'Blend Sheet'!$AM99)+(INDEX(ItemCosts,MATCH('Blend Sheet'!$AN$4,ItemNum,0),MATCH(K$1,Districts,0))*'Blend Sheet'!$AN99)+(INDEX(ItemCosts,MATCH('Blend Sheet'!$AO$4,ItemNum,0),MATCH(K$1,Districts,0))*'Blend Sheet'!$AO99)+(INDEX(ItemCosts,MATCH('Blend Sheet'!$AP$4,ItemNum,0),MATCH(K$1,Districts,0))*'Blend Sheet'!$AP99)+(INDEX(ItemCosts,MATCH('Blend Sheet'!$AQ$4,ItemNum,0),MATCH(K$1,Districts,0))*'Blend Sheet'!$AQ99)+(INDEX(ItemCosts,MATCH('Blend Sheet'!$AR$4,ItemNum,0),MATCH(K$1,Districts,0))*'Blend Sheet'!$AR99)+(INDEX(ItemCosts,MATCH('Blend Sheet'!$AS$4,ItemNum,0),MATCH(K$1,Districts,0))*'Blend Sheet'!$AS99)</f>
        <v>#N/A</v>
      </c>
      <c r="L96" s="5" t="e">
        <f>(INDEX(ItemCosts,MATCH('Blend Sheet'!$C$4,ItemNum,0),MATCH(L$1,Districts,0))*'Blend Sheet'!$C99)+(INDEX(ItemCosts,MATCH('Blend Sheet'!$D$4,ItemNum,0),MATCH(L$1,Districts,0))*'Blend Sheet'!$D99)+(INDEX(ItemCosts,MATCH('Blend Sheet'!$E$4,ItemNum,0),MATCH(L$1,Districts,0))*'Blend Sheet'!$E99)+(INDEX(ItemCosts,MATCH('Blend Sheet'!$F$4,ItemNum,0),MATCH(L$1,Districts,0))*'Blend Sheet'!$F99)+(INDEX(ItemCosts,MATCH('Blend Sheet'!$G$4,ItemNum,0),MATCH(L$1,Districts,0))*'Blend Sheet'!$G99)+(INDEX(ItemCosts,MATCH('Blend Sheet'!$H$4,ItemNum,0),MATCH(L$1,Districts,0))*'Blend Sheet'!$H99)+(INDEX(ItemCosts,MATCH('Blend Sheet'!$I$4,ItemNum,0),MATCH(L$1,Districts,0))*'Blend Sheet'!$I99)+(INDEX(ItemCosts,MATCH('Blend Sheet'!$J$4,ItemNum,0),MATCH(L$1,Districts,0))*'Blend Sheet'!$J99)+(INDEX(ItemCosts,MATCH('Blend Sheet'!$K$4,ItemNum,0),MATCH(L$1,Districts,0))*'Blend Sheet'!$K99)+(INDEX(ItemCosts,MATCH('Blend Sheet'!$L$4,ItemNum,0),MATCH(L$1,Districts,0))*'Blend Sheet'!$L99)+(INDEX(ItemCosts,MATCH('Blend Sheet'!$M$4,ItemNum,0),MATCH(L$1,Districts,0))*'Blend Sheet'!$M99)+(INDEX(ItemCosts,MATCH('Blend Sheet'!$N$4,ItemNum,0),MATCH(L$1,Districts,0))*'Blend Sheet'!$N99)+(INDEX(ItemCosts,MATCH('Blend Sheet'!$O$4,ItemNum,0),MATCH(L$1,Districts,0))*'Blend Sheet'!$O99)+(INDEX(ItemCosts,MATCH('Blend Sheet'!$P$4,ItemNum,0),MATCH(L$1,Districts,0))*'Blend Sheet'!$P99)+(INDEX(ItemCosts,MATCH('Blend Sheet'!$Q$4,ItemNum,0),MATCH(L$1,Districts,0))*'Blend Sheet'!$Q99)+(INDEX(ItemCosts,MATCH('Blend Sheet'!$R$4,ItemNum,0),MATCH(L$1,Districts,0))*'Blend Sheet'!$R99)+(INDEX(ItemCosts,MATCH('Blend Sheet'!$S$4,ItemNum,0),MATCH(L$1,Districts,0))*'Blend Sheet'!$S99)+(INDEX(ItemCosts,MATCH('Blend Sheet'!$T$4,ItemNum,0),MATCH(L$1,Districts,0))*'Blend Sheet'!$T99)+(INDEX(ItemCosts,MATCH('Blend Sheet'!$U$4,ItemNum,0),MATCH(L$1,Districts,0))*'Blend Sheet'!$U99)+(INDEX(ItemCosts,MATCH('Blend Sheet'!$V$4,ItemNum,0),MATCH(L$1,Districts,0))*'Blend Sheet'!$V99)+(INDEX(ItemCosts,MATCH('Blend Sheet'!$W$4,ItemNum,0),MATCH(L$1,Districts,0))*'Blend Sheet'!$W99)+(INDEX(ItemCosts,MATCH('Blend Sheet'!$X$4,ItemNum,0),MATCH(L$1,Districts,0))*'Blend Sheet'!$X99)+(INDEX(ItemCosts,MATCH('Blend Sheet'!$Y$4,ItemNum,0),MATCH(L$1,Districts,0))*'Blend Sheet'!$Y99)+(INDEX(ItemCosts,MATCH('Blend Sheet'!$Z$4,ItemNum,0),MATCH(L$1,Districts,0))*'Blend Sheet'!$Z99)+(INDEX(ItemCosts,MATCH('Blend Sheet'!$AA$4,ItemNum,0),MATCH(L$1,Districts,0))*'Blend Sheet'!$AA99)+(INDEX(ItemCosts,MATCH('Blend Sheet'!$AB$4,ItemNum,0),MATCH(L$1,Districts,0))*'Blend Sheet'!$AB99)+(INDEX(ItemCosts,MATCH('Blend Sheet'!$AC$4,ItemNum,0),MATCH(L$1,Districts,0))*'Blend Sheet'!$AC99)+(INDEX(ItemCosts,MATCH('Blend Sheet'!$AD$4,ItemNum,0),MATCH(L$1,Districts,0))*'Blend Sheet'!$AD99)+(INDEX(ItemCosts,MATCH('Blend Sheet'!$AE$4,ItemNum,0),MATCH(L$1,Districts,0))*'Blend Sheet'!$AE99)+(INDEX(ItemCosts,MATCH('Blend Sheet'!$AF$4,ItemNum,0),MATCH(L$1,Districts,0))*'Blend Sheet'!$AF99)+(INDEX(ItemCosts,MATCH('Blend Sheet'!$AG$4,ItemNum,0),MATCH(L$1,Districts,0))*'Blend Sheet'!$AG99)+(INDEX(ItemCosts,MATCH('Blend Sheet'!$AH$4,ItemNum,0),MATCH(L$1,Districts,0))*'Blend Sheet'!$AH99)+(INDEX(ItemCosts,MATCH('Blend Sheet'!$AI$4,ItemNum,0),MATCH(L$1,Districts,0))*'Blend Sheet'!$AI99)+(INDEX(ItemCosts,MATCH('Blend Sheet'!$AJ$4,ItemNum,0),MATCH(L$1,Districts,0))*'Blend Sheet'!$AJ99)+(INDEX(ItemCosts,MATCH('Blend Sheet'!$AK$4,ItemNum,0),MATCH(L$1,Districts,0))*'Blend Sheet'!$AK99)+(INDEX(ItemCosts,MATCH('Blend Sheet'!$AL$4,ItemNum,0),MATCH(L$1,Districts,0))*'Blend Sheet'!$AL99)+(INDEX(ItemCosts,MATCH('Blend Sheet'!$AM$4,ItemNum,0),MATCH(L$1,Districts,0))*'Blend Sheet'!$AM99)+(INDEX(ItemCosts,MATCH('Blend Sheet'!$AN$4,ItemNum,0),MATCH(L$1,Districts,0))*'Blend Sheet'!$AN99)+(INDEX(ItemCosts,MATCH('Blend Sheet'!$AO$4,ItemNum,0),MATCH(L$1,Districts,0))*'Blend Sheet'!$AO99)+(INDEX(ItemCosts,MATCH('Blend Sheet'!$AP$4,ItemNum,0),MATCH(L$1,Districts,0))*'Blend Sheet'!$AP99)+(INDEX(ItemCosts,MATCH('Blend Sheet'!$AQ$4,ItemNum,0),MATCH(L$1,Districts,0))*'Blend Sheet'!$AQ99)+(INDEX(ItemCosts,MATCH('Blend Sheet'!$AR$4,ItemNum,0),MATCH(L$1,Districts,0))*'Blend Sheet'!$AR99)+(INDEX(ItemCosts,MATCH('Blend Sheet'!$AS$4,ItemNum,0),MATCH(L$1,Districts,0))*'Blend Sheet'!$AS99)</f>
        <v>#N/A</v>
      </c>
      <c r="M96" s="191"/>
      <c r="N96" s="34" t="e">
        <f>D96/'Blend Sheet'!$BA99</f>
        <v>#N/A</v>
      </c>
      <c r="O96" s="34" t="e">
        <f>E96/'Blend Sheet'!$BA99</f>
        <v>#N/A</v>
      </c>
      <c r="P96" s="34" t="e">
        <f>G96/'Blend Sheet'!$BA99</f>
        <v>#N/A</v>
      </c>
      <c r="Q96" s="34" t="e">
        <f>H96/'Blend Sheet'!$BA99</f>
        <v>#N/A</v>
      </c>
      <c r="R96" s="34" t="e">
        <f>I96/'Blend Sheet'!$BA99</f>
        <v>#N/A</v>
      </c>
      <c r="S96" s="34" t="e">
        <f>J96/'Blend Sheet'!$BA99</f>
        <v>#N/A</v>
      </c>
      <c r="T96" s="34" t="e">
        <f>K96/'Blend Sheet'!$BA99</f>
        <v>#N/A</v>
      </c>
      <c r="U96" s="34" t="e">
        <f>L96/'Blend Sheet'!$BA99</f>
        <v>#N/A</v>
      </c>
    </row>
    <row r="97" spans="1:21" x14ac:dyDescent="0.25">
      <c r="A97" t="str">
        <f>'Blend Sheet'!A100</f>
        <v>SURFACEmix LW PRO SL</v>
      </c>
      <c r="B97" s="5" t="e">
        <f>(INDEX(ItemCosts,MATCH('Blend Sheet'!$C$4,ItemNum,0),MATCH(B$1,Districts,0))*'Blend Sheet'!$C100)+(INDEX(ItemCosts,MATCH('Blend Sheet'!$D$4,ItemNum,0),MATCH(B$1,Districts,0))*'Blend Sheet'!$D100)+(INDEX(ItemCosts,MATCH('Blend Sheet'!$E$4,ItemNum,0),MATCH(B$1,Districts,0))*'Blend Sheet'!$E100)+(INDEX(ItemCosts,MATCH('Blend Sheet'!$F$4,ItemNum,0),MATCH(B$1,Districts,0))*'Blend Sheet'!$F100)+(INDEX(ItemCosts,MATCH('Blend Sheet'!$G$4,ItemNum,0),MATCH(B$1,Districts,0))*'Blend Sheet'!$G100)+(INDEX(ItemCosts,MATCH('Blend Sheet'!$H$4,ItemNum,0),MATCH(B$1,Districts,0))*'Blend Sheet'!$H100)+(INDEX(ItemCosts,MATCH('Blend Sheet'!$I$4,ItemNum,0),MATCH(B$1,Districts,0))*'Blend Sheet'!$I100)+(INDEX(ItemCosts,MATCH('Blend Sheet'!$J$4,ItemNum,0),MATCH(B$1,Districts,0))*'Blend Sheet'!$J100)+(INDEX(ItemCosts,MATCH('Blend Sheet'!$K$4,ItemNum,0),MATCH(B$1,Districts,0))*'Blend Sheet'!$K100)+(INDEX(ItemCosts,MATCH('Blend Sheet'!$L$4,ItemNum,0),MATCH(B$1,Districts,0))*'Blend Sheet'!$L100)+(INDEX(ItemCosts,MATCH('Blend Sheet'!$M$4,ItemNum,0),MATCH(B$1,Districts,0))*'Blend Sheet'!$M100)+(INDEX(ItemCosts,MATCH('Blend Sheet'!$N$4,ItemNum,0),MATCH(B$1,Districts,0))*'Blend Sheet'!$N100)+(INDEX(ItemCosts,MATCH('Blend Sheet'!$O$4,ItemNum,0),MATCH(B$1,Districts,0))*'Blend Sheet'!$O100)+(INDEX(ItemCosts,MATCH('Blend Sheet'!$P$4,ItemNum,0),MATCH(B$1,Districts,0))*'Blend Sheet'!$P100)+(INDEX(ItemCosts,MATCH('Blend Sheet'!$Q$4,ItemNum,0),MATCH(B$1,Districts,0))*'Blend Sheet'!$Q100)+(INDEX(ItemCosts,MATCH('Blend Sheet'!$R$4,ItemNum,0),MATCH(B$1,Districts,0))*'Blend Sheet'!$R100)+(INDEX(ItemCosts,MATCH('Blend Sheet'!$S$4,ItemNum,0),MATCH(B$1,Districts,0))*'Blend Sheet'!$S100)+(INDEX(ItemCosts,MATCH('Blend Sheet'!$T$4,ItemNum,0),MATCH(B$1,Districts,0))*'Blend Sheet'!$T100)+(INDEX(ItemCosts,MATCH('Blend Sheet'!$U$4,ItemNum,0),MATCH(B$1,Districts,0))*'Blend Sheet'!$U100)+(INDEX(ItemCosts,MATCH('Blend Sheet'!$V$4,ItemNum,0),MATCH(B$1,Districts,0))*'Blend Sheet'!$V100)+(INDEX(ItemCosts,MATCH('Blend Sheet'!$W$4,ItemNum,0),MATCH(B$1,Districts,0))*'Blend Sheet'!$W100)+(INDEX(ItemCosts,MATCH('Blend Sheet'!$X$4,ItemNum,0),MATCH(B$1,Districts,0))*'Blend Sheet'!$X100)+(INDEX(ItemCosts,MATCH('Blend Sheet'!$Y$4,ItemNum,0),MATCH(B$1,Districts,0))*'Blend Sheet'!$Y100)+(INDEX(ItemCosts,MATCH('Blend Sheet'!$Z$4,ItemNum,0),MATCH(B$1,Districts,0))*'Blend Sheet'!$Z100)+(INDEX(ItemCosts,MATCH('Blend Sheet'!$AA$4,ItemNum,0),MATCH(B$1,Districts,0))*'Blend Sheet'!$AA100)+(INDEX(ItemCosts,MATCH('Blend Sheet'!$AB$4,ItemNum,0),MATCH(B$1,Districts,0))*'Blend Sheet'!$AB100)+(INDEX(ItemCosts,MATCH('Blend Sheet'!$AC$4,ItemNum,0),MATCH(B$1,Districts,0))*'Blend Sheet'!$AC100)+(INDEX(ItemCosts,MATCH('Blend Sheet'!$AD$4,ItemNum,0),MATCH(B$1,Districts,0))*'Blend Sheet'!$AD100)+(INDEX(ItemCosts,MATCH('Blend Sheet'!$AE$4,ItemNum,0),MATCH(B$1,Districts,0))*'Blend Sheet'!$AE100)+(INDEX(ItemCosts,MATCH('Blend Sheet'!$AF$4,ItemNum,0),MATCH(B$1,Districts,0))*'Blend Sheet'!$AF100)+(INDEX(ItemCosts,MATCH('Blend Sheet'!$AG$4,ItemNum,0),MATCH(B$1,Districts,0))*'Blend Sheet'!$AG100)+(INDEX(ItemCosts,MATCH('Blend Sheet'!$AH$4,ItemNum,0),MATCH(B$1,Districts,0))*'Blend Sheet'!$AH100)+(INDEX(ItemCosts,MATCH('Blend Sheet'!$AI$4,ItemNum,0),MATCH(B$1,Districts,0))*'Blend Sheet'!$AI100)+(INDEX(ItemCosts,MATCH('Blend Sheet'!$AJ$4,ItemNum,0),MATCH(B$1,Districts,0))*'Blend Sheet'!$AJ100)+(INDEX(ItemCosts,MATCH('Blend Sheet'!$AK$4,ItemNum,0),MATCH(B$1,Districts,0))*'Blend Sheet'!$AK100)+(INDEX(ItemCosts,MATCH('Blend Sheet'!$AL$4,ItemNum,0),MATCH(B$1,Districts,0))*'Blend Sheet'!$AL100)+(INDEX(ItemCosts,MATCH('Blend Sheet'!$AM$4,ItemNum,0),MATCH(B$1,Districts,0))*'Blend Sheet'!$AM100)+(INDEX(ItemCosts,MATCH('Blend Sheet'!$AN$4,ItemNum,0),MATCH(B$1,Districts,0))*'Blend Sheet'!$AN100)+(INDEX(ItemCosts,MATCH('Blend Sheet'!$AO$4,ItemNum,0),MATCH(B$1,Districts,0))*'Blend Sheet'!$AO100)+(INDEX(ItemCosts,MATCH('Blend Sheet'!$AP$4,ItemNum,0),MATCH(B$1,Districts,0))*'Blend Sheet'!$AP100)+(INDEX(ItemCosts,MATCH('Blend Sheet'!$AQ$4,ItemNum,0),MATCH(B$1,Districts,0))*'Blend Sheet'!$AQ100)+(INDEX(ItemCosts,MATCH('Blend Sheet'!$AR$4,ItemNum,0),MATCH(B$1,Districts,0))*'Blend Sheet'!$AR100)+(INDEX(ItemCosts,MATCH('Blend Sheet'!$AS$4,ItemNum,0),MATCH(B$1,Districts,0))*'Blend Sheet'!$AS100)</f>
        <v>#N/A</v>
      </c>
      <c r="C97" s="5" t="e">
        <f>(INDEX(ItemCosts,MATCH('Blend Sheet'!$C$4,ItemNum,0),MATCH(C$1,Districts,0))*'Blend Sheet'!$C100)+(INDEX(ItemCosts,MATCH('Blend Sheet'!$D$4,ItemNum,0),MATCH(C$1,Districts,0))*'Blend Sheet'!$D100)+(INDEX(ItemCosts,MATCH('Blend Sheet'!$E$4,ItemNum,0),MATCH(C$1,Districts,0))*'Blend Sheet'!$E100)+(INDEX(ItemCosts,MATCH('Blend Sheet'!$F$4,ItemNum,0),MATCH(C$1,Districts,0))*'Blend Sheet'!$F100)+(INDEX(ItemCosts,MATCH('Blend Sheet'!$G$4,ItemNum,0),MATCH(C$1,Districts,0))*'Blend Sheet'!$G100)+(INDEX(ItemCosts,MATCH('Blend Sheet'!$H$4,ItemNum,0),MATCH(C$1,Districts,0))*'Blend Sheet'!$H100)+(INDEX(ItemCosts,MATCH('Blend Sheet'!$I$4,ItemNum,0),MATCH(C$1,Districts,0))*'Blend Sheet'!$I100)+(INDEX(ItemCosts,MATCH('Blend Sheet'!$J$4,ItemNum,0),MATCH(C$1,Districts,0))*'Blend Sheet'!$J100)+(INDEX(ItemCosts,MATCH('Blend Sheet'!$K$4,ItemNum,0),MATCH(C$1,Districts,0))*'Blend Sheet'!$K100)+(INDEX(ItemCosts,MATCH('Blend Sheet'!$L$4,ItemNum,0),MATCH(C$1,Districts,0))*'Blend Sheet'!$L100)+(INDEX(ItemCosts,MATCH('Blend Sheet'!$M$4,ItemNum,0),MATCH(C$1,Districts,0))*'Blend Sheet'!$M100)+(INDEX(ItemCosts,MATCH('Blend Sheet'!$N$4,ItemNum,0),MATCH(C$1,Districts,0))*'Blend Sheet'!$N100)+(INDEX(ItemCosts,MATCH('Blend Sheet'!$O$4,ItemNum,0),MATCH(C$1,Districts,0))*'Blend Sheet'!$O100)+(INDEX(ItemCosts,MATCH('Blend Sheet'!$P$4,ItemNum,0),MATCH(C$1,Districts,0))*'Blend Sheet'!$P100)+(INDEX(ItemCosts,MATCH('Blend Sheet'!$Q$4,ItemNum,0),MATCH(C$1,Districts,0))*'Blend Sheet'!$Q100)+(INDEX(ItemCosts,MATCH('Blend Sheet'!$R$4,ItemNum,0),MATCH(C$1,Districts,0))*'Blend Sheet'!$R100)+(INDEX(ItemCosts,MATCH('Blend Sheet'!$S$4,ItemNum,0),MATCH(C$1,Districts,0))*'Blend Sheet'!$S100)+(INDEX(ItemCosts,MATCH('Blend Sheet'!$T$4,ItemNum,0),MATCH(C$1,Districts,0))*'Blend Sheet'!$T100)+(INDEX(ItemCosts,MATCH('Blend Sheet'!$U$4,ItemNum,0),MATCH(C$1,Districts,0))*'Blend Sheet'!$U100)+(INDEX(ItemCosts,MATCH('Blend Sheet'!$V$4,ItemNum,0),MATCH(C$1,Districts,0))*'Blend Sheet'!$V100)+(INDEX(ItemCosts,MATCH('Blend Sheet'!$W$4,ItemNum,0),MATCH(C$1,Districts,0))*'Blend Sheet'!$W100)+(INDEX(ItemCosts,MATCH('Blend Sheet'!$X$4,ItemNum,0),MATCH(C$1,Districts,0))*'Blend Sheet'!$X100)+(INDEX(ItemCosts,MATCH('Blend Sheet'!$Y$4,ItemNum,0),MATCH(C$1,Districts,0))*'Blend Sheet'!$Y100)+(INDEX(ItemCosts,MATCH('Blend Sheet'!$Z$4,ItemNum,0),MATCH(C$1,Districts,0))*'Blend Sheet'!$Z100)+(INDEX(ItemCosts,MATCH('Blend Sheet'!$AA$4,ItemNum,0),MATCH(C$1,Districts,0))*'Blend Sheet'!$AA100)+(INDEX(ItemCosts,MATCH('Blend Sheet'!$AB$4,ItemNum,0),MATCH(C$1,Districts,0))*'Blend Sheet'!$AB100)+(INDEX(ItemCosts,MATCH('Blend Sheet'!$AC$4,ItemNum,0),MATCH(C$1,Districts,0))*'Blend Sheet'!$AC100)+(INDEX(ItemCosts,MATCH('Blend Sheet'!$AD$4,ItemNum,0),MATCH(C$1,Districts,0))*'Blend Sheet'!$AD100)+(INDEX(ItemCosts,MATCH('Blend Sheet'!$AE$4,ItemNum,0),MATCH(C$1,Districts,0))*'Blend Sheet'!$AE100)+(INDEX(ItemCosts,MATCH('Blend Sheet'!$AF$4,ItemNum,0),MATCH(C$1,Districts,0))*'Blend Sheet'!$AF100)+(INDEX(ItemCosts,MATCH('Blend Sheet'!$AG$4,ItemNum,0),MATCH(C$1,Districts,0))*'Blend Sheet'!$AG100)+(INDEX(ItemCosts,MATCH('Blend Sheet'!$AH$4,ItemNum,0),MATCH(C$1,Districts,0))*'Blend Sheet'!$AH100)+(INDEX(ItemCosts,MATCH('Blend Sheet'!$AI$4,ItemNum,0),MATCH(C$1,Districts,0))*'Blend Sheet'!$AI100)+(INDEX(ItemCosts,MATCH('Blend Sheet'!$AJ$4,ItemNum,0),MATCH(C$1,Districts,0))*'Blend Sheet'!$AJ100)+(INDEX(ItemCosts,MATCH('Blend Sheet'!$AK$4,ItemNum,0),MATCH(C$1,Districts,0))*'Blend Sheet'!$AK100)+(INDEX(ItemCosts,MATCH('Blend Sheet'!$AL$4,ItemNum,0),MATCH(C$1,Districts,0))*'Blend Sheet'!$AL100)+(INDEX(ItemCosts,MATCH('Blend Sheet'!$AM$4,ItemNum,0),MATCH(C$1,Districts,0))*'Blend Sheet'!$AM100)+(INDEX(ItemCosts,MATCH('Blend Sheet'!$AN$4,ItemNum,0),MATCH(C$1,Districts,0))*'Blend Sheet'!$AN100)+(INDEX(ItemCosts,MATCH('Blend Sheet'!$AO$4,ItemNum,0),MATCH(C$1,Districts,0))*'Blend Sheet'!$AO100)+(INDEX(ItemCosts,MATCH('Blend Sheet'!$AP$4,ItemNum,0),MATCH(C$1,Districts,0))*'Blend Sheet'!$AP100)+(INDEX(ItemCosts,MATCH('Blend Sheet'!$AQ$4,ItemNum,0),MATCH(C$1,Districts,0))*'Blend Sheet'!$AQ100)+(INDEX(ItemCosts,MATCH('Blend Sheet'!$AR$4,ItemNum,0),MATCH(C$1,Districts,0))*'Blend Sheet'!$AR100)+(INDEX(ItemCosts,MATCH('Blend Sheet'!$AS$4,ItemNum,0),MATCH(C$1,Districts,0))*'Blend Sheet'!$AS100)</f>
        <v>#N/A</v>
      </c>
      <c r="D97" s="5" t="e">
        <f>(INDEX(ItemCosts,MATCH('Blend Sheet'!$C$4,ItemNum,0),MATCH(D$1,Districts,0))*'Blend Sheet'!$C100)+(INDEX(ItemCosts,MATCH('Blend Sheet'!$D$4,ItemNum,0),MATCH(D$1,Districts,0))*'Blend Sheet'!$D100)+(INDEX(ItemCosts,MATCH('Blend Sheet'!$E$4,ItemNum,0),MATCH(D$1,Districts,0))*'Blend Sheet'!$E100)+(INDEX(ItemCosts,MATCH('Blend Sheet'!$F$4,ItemNum,0),MATCH(D$1,Districts,0))*'Blend Sheet'!$F100)+(INDEX(ItemCosts,MATCH('Blend Sheet'!$G$4,ItemNum,0),MATCH(D$1,Districts,0))*'Blend Sheet'!$G100)+(INDEX(ItemCosts,MATCH('Blend Sheet'!$H$4,ItemNum,0),MATCH(D$1,Districts,0))*'Blend Sheet'!$H100)+(INDEX(ItemCosts,MATCH('Blend Sheet'!$I$4,ItemNum,0),MATCH(D$1,Districts,0))*'Blend Sheet'!$I100)+(INDEX(ItemCosts,MATCH('Blend Sheet'!$J$4,ItemNum,0),MATCH(D$1,Districts,0))*'Blend Sheet'!$J100)+(INDEX(ItemCosts,MATCH('Blend Sheet'!$K$4,ItemNum,0),MATCH(D$1,Districts,0))*'Blend Sheet'!$K100)+(INDEX(ItemCosts,MATCH('Blend Sheet'!$L$4,ItemNum,0),MATCH(D$1,Districts,0))*'Blend Sheet'!$L100)+(INDEX(ItemCosts,MATCH('Blend Sheet'!$M$4,ItemNum,0),MATCH(D$1,Districts,0))*'Blend Sheet'!$M100)+(INDEX(ItemCosts,MATCH('Blend Sheet'!$N$4,ItemNum,0),MATCH(D$1,Districts,0))*'Blend Sheet'!$N100)+(INDEX(ItemCosts,MATCH('Blend Sheet'!$O$4,ItemNum,0),MATCH(D$1,Districts,0))*'Blend Sheet'!$O100)+(INDEX(ItemCosts,MATCH('Blend Sheet'!$P$4,ItemNum,0),MATCH(D$1,Districts,0))*'Blend Sheet'!$P100)+(INDEX(ItemCosts,MATCH('Blend Sheet'!$Q$4,ItemNum,0),MATCH(D$1,Districts,0))*'Blend Sheet'!$Q100)+(INDEX(ItemCosts,MATCH('Blend Sheet'!$R$4,ItemNum,0),MATCH(D$1,Districts,0))*'Blend Sheet'!$R100)+(INDEX(ItemCosts,MATCH('Blend Sheet'!$S$4,ItemNum,0),MATCH(D$1,Districts,0))*'Blend Sheet'!$S100)+(INDEX(ItemCosts,MATCH('Blend Sheet'!$T$4,ItemNum,0),MATCH(D$1,Districts,0))*'Blend Sheet'!$T100)+(INDEX(ItemCosts,MATCH('Blend Sheet'!$U$4,ItemNum,0),MATCH(D$1,Districts,0))*'Blend Sheet'!$U100)+(INDEX(ItemCosts,MATCH('Blend Sheet'!$V$4,ItemNum,0),MATCH(D$1,Districts,0))*'Blend Sheet'!$V100)+(INDEX(ItemCosts,MATCH('Blend Sheet'!$W$4,ItemNum,0),MATCH(D$1,Districts,0))*'Blend Sheet'!$W100)+(INDEX(ItemCosts,MATCH('Blend Sheet'!$X$4,ItemNum,0),MATCH(D$1,Districts,0))*'Blend Sheet'!$X100)+(INDEX(ItemCosts,MATCH('Blend Sheet'!$Y$4,ItemNum,0),MATCH(D$1,Districts,0))*'Blend Sheet'!$Y100)+(INDEX(ItemCosts,MATCH('Blend Sheet'!$Z$4,ItemNum,0),MATCH(D$1,Districts,0))*'Blend Sheet'!$Z100)+(INDEX(ItemCosts,MATCH('Blend Sheet'!$AA$4,ItemNum,0),MATCH(D$1,Districts,0))*'Blend Sheet'!$AA100)+(INDEX(ItemCosts,MATCH('Blend Sheet'!$AB$4,ItemNum,0),MATCH(D$1,Districts,0))*'Blend Sheet'!$AB100)+(INDEX(ItemCosts,MATCH('Blend Sheet'!$AC$4,ItemNum,0),MATCH(D$1,Districts,0))*'Blend Sheet'!$AC100)+(INDEX(ItemCosts,MATCH('Blend Sheet'!$AD$4,ItemNum,0),MATCH(D$1,Districts,0))*'Blend Sheet'!$AD100)+(INDEX(ItemCosts,MATCH('Blend Sheet'!$AE$4,ItemNum,0),MATCH(D$1,Districts,0))*'Blend Sheet'!$AE100)+(INDEX(ItemCosts,MATCH('Blend Sheet'!$AF$4,ItemNum,0),MATCH(D$1,Districts,0))*'Blend Sheet'!$AF100)+(INDEX(ItemCosts,MATCH('Blend Sheet'!$AG$4,ItemNum,0),MATCH(D$1,Districts,0))*'Blend Sheet'!$AG100)+(INDEX(ItemCosts,MATCH('Blend Sheet'!$AH$4,ItemNum,0),MATCH(D$1,Districts,0))*'Blend Sheet'!$AH100)+(INDEX(ItemCosts,MATCH('Blend Sheet'!$AI$4,ItemNum,0),MATCH(D$1,Districts,0))*'Blend Sheet'!$AI100)+(INDEX(ItemCosts,MATCH('Blend Sheet'!$AJ$4,ItemNum,0),MATCH(D$1,Districts,0))*'Blend Sheet'!$AJ100)+(INDEX(ItemCosts,MATCH('Blend Sheet'!$AK$4,ItemNum,0),MATCH(D$1,Districts,0))*'Blend Sheet'!$AK100)+(INDEX(ItemCosts,MATCH('Blend Sheet'!$AL$4,ItemNum,0),MATCH(D$1,Districts,0))*'Blend Sheet'!$AL100)+(INDEX(ItemCosts,MATCH('Blend Sheet'!$AM$4,ItemNum,0),MATCH(D$1,Districts,0))*'Blend Sheet'!$AM100)+(INDEX(ItemCosts,MATCH('Blend Sheet'!$AN$4,ItemNum,0),MATCH(D$1,Districts,0))*'Blend Sheet'!$AN100)+(INDEX(ItemCosts,MATCH('Blend Sheet'!$AO$4,ItemNum,0),MATCH(D$1,Districts,0))*'Blend Sheet'!$AO100)+(INDEX(ItemCosts,MATCH('Blend Sheet'!$AP$4,ItemNum,0),MATCH(D$1,Districts,0))*'Blend Sheet'!$AP100)+(INDEX(ItemCosts,MATCH('Blend Sheet'!$AQ$4,ItemNum,0),MATCH(D$1,Districts,0))*'Blend Sheet'!$AQ100)+(INDEX(ItemCosts,MATCH('Blend Sheet'!$AR$4,ItemNum,0),MATCH(D$1,Districts,0))*'Blend Sheet'!$AR100)+(INDEX(ItemCosts,MATCH('Blend Sheet'!$AS$4,ItemNum,0),MATCH(D$1,Districts,0))*'Blend Sheet'!$AS100)</f>
        <v>#N/A</v>
      </c>
      <c r="E97" s="5" t="e">
        <f>(INDEX(ItemCosts,MATCH('Blend Sheet'!$C$4,ItemNum,0),MATCH(E$1,Districts,0))*'Blend Sheet'!$C100)+(INDEX(ItemCosts,MATCH('Blend Sheet'!$D$4,ItemNum,0),MATCH(E$1,Districts,0))*'Blend Sheet'!$D100)+(INDEX(ItemCosts,MATCH('Blend Sheet'!$E$4,ItemNum,0),MATCH(E$1,Districts,0))*'Blend Sheet'!$E100)+(INDEX(ItemCosts,MATCH('Blend Sheet'!$F$4,ItemNum,0),MATCH(E$1,Districts,0))*'Blend Sheet'!$F100)+(INDEX(ItemCosts,MATCH('Blend Sheet'!$G$4,ItemNum,0),MATCH(E$1,Districts,0))*'Blend Sheet'!$G100)+(INDEX(ItemCosts,MATCH('Blend Sheet'!$H$4,ItemNum,0),MATCH(E$1,Districts,0))*'Blend Sheet'!$H100)+(INDEX(ItemCosts,MATCH('Blend Sheet'!$I$4,ItemNum,0),MATCH(E$1,Districts,0))*'Blend Sheet'!$I100)+(INDEX(ItemCosts,MATCH('Blend Sheet'!$J$4,ItemNum,0),MATCH(E$1,Districts,0))*'Blend Sheet'!$J100)+(INDEX(ItemCosts,MATCH('Blend Sheet'!$K$4,ItemNum,0),MATCH(E$1,Districts,0))*'Blend Sheet'!$K100)+(INDEX(ItemCosts,MATCH('Blend Sheet'!$L$4,ItemNum,0),MATCH(E$1,Districts,0))*'Blend Sheet'!$L100)+(INDEX(ItemCosts,MATCH('Blend Sheet'!$M$4,ItemNum,0),MATCH(E$1,Districts,0))*'Blend Sheet'!$M100)+(INDEX(ItemCosts,MATCH('Blend Sheet'!$N$4,ItemNum,0),MATCH(E$1,Districts,0))*'Blend Sheet'!$N100)+(INDEX(ItemCosts,MATCH('Blend Sheet'!$O$4,ItemNum,0),MATCH(E$1,Districts,0))*'Blend Sheet'!$O100)+(INDEX(ItemCosts,MATCH('Blend Sheet'!$P$4,ItemNum,0),MATCH(E$1,Districts,0))*'Blend Sheet'!$P100)+(INDEX(ItemCosts,MATCH('Blend Sheet'!$Q$4,ItemNum,0),MATCH(E$1,Districts,0))*'Blend Sheet'!$Q100)+(INDEX(ItemCosts,MATCH('Blend Sheet'!$R$4,ItemNum,0),MATCH(E$1,Districts,0))*'Blend Sheet'!$R100)+(INDEX(ItemCosts,MATCH('Blend Sheet'!$S$4,ItemNum,0),MATCH(E$1,Districts,0))*'Blend Sheet'!$S100)+(INDEX(ItemCosts,MATCH('Blend Sheet'!$T$4,ItemNum,0),MATCH(E$1,Districts,0))*'Blend Sheet'!$T100)+(INDEX(ItemCosts,MATCH('Blend Sheet'!$U$4,ItemNum,0),MATCH(E$1,Districts,0))*'Blend Sheet'!$U100)+(INDEX(ItemCosts,MATCH('Blend Sheet'!$V$4,ItemNum,0),MATCH(E$1,Districts,0))*'Blend Sheet'!$V100)+(INDEX(ItemCosts,MATCH('Blend Sheet'!$W$4,ItemNum,0),MATCH(E$1,Districts,0))*'Blend Sheet'!$W100)+(INDEX(ItemCosts,MATCH('Blend Sheet'!$X$4,ItemNum,0),MATCH(E$1,Districts,0))*'Blend Sheet'!$X100)+(INDEX(ItemCosts,MATCH('Blend Sheet'!$Y$4,ItemNum,0),MATCH(E$1,Districts,0))*'Blend Sheet'!$Y100)+(INDEX(ItemCosts,MATCH('Blend Sheet'!$Z$4,ItemNum,0),MATCH(E$1,Districts,0))*'Blend Sheet'!$Z100)+(INDEX(ItemCosts,MATCH('Blend Sheet'!$AA$4,ItemNum,0),MATCH(E$1,Districts,0))*'Blend Sheet'!$AA100)+(INDEX(ItemCosts,MATCH('Blend Sheet'!$AB$4,ItemNum,0),MATCH(E$1,Districts,0))*'Blend Sheet'!$AB100)+(INDEX(ItemCosts,MATCH('Blend Sheet'!$AC$4,ItemNum,0),MATCH(E$1,Districts,0))*'Blend Sheet'!$AC100)+(INDEX(ItemCosts,MATCH('Blend Sheet'!$AD$4,ItemNum,0),MATCH(E$1,Districts,0))*'Blend Sheet'!$AD100)+(INDEX(ItemCosts,MATCH('Blend Sheet'!$AE$4,ItemNum,0),MATCH(E$1,Districts,0))*'Blend Sheet'!$AE100)+(INDEX(ItemCosts,MATCH('Blend Sheet'!$AF$4,ItemNum,0),MATCH(E$1,Districts,0))*'Blend Sheet'!$AF100)+(INDEX(ItemCosts,MATCH('Blend Sheet'!$AG$4,ItemNum,0),MATCH(E$1,Districts,0))*'Blend Sheet'!$AG100)+(INDEX(ItemCosts,MATCH('Blend Sheet'!$AH$4,ItemNum,0),MATCH(E$1,Districts,0))*'Blend Sheet'!$AH100)+(INDEX(ItemCosts,MATCH('Blend Sheet'!$AI$4,ItemNum,0),MATCH(E$1,Districts,0))*'Blend Sheet'!$AI100)+(INDEX(ItemCosts,MATCH('Blend Sheet'!$AJ$4,ItemNum,0),MATCH(E$1,Districts,0))*'Blend Sheet'!$AJ100)+(INDEX(ItemCosts,MATCH('Blend Sheet'!$AK$4,ItemNum,0),MATCH(E$1,Districts,0))*'Blend Sheet'!$AK100)+(INDEX(ItemCosts,MATCH('Blend Sheet'!$AL$4,ItemNum,0),MATCH(E$1,Districts,0))*'Blend Sheet'!$AL100)+(INDEX(ItemCosts,MATCH('Blend Sheet'!$AM$4,ItemNum,0),MATCH(E$1,Districts,0))*'Blend Sheet'!$AM100)+(INDEX(ItemCosts,MATCH('Blend Sheet'!$AN$4,ItemNum,0),MATCH(E$1,Districts,0))*'Blend Sheet'!$AN100)+(INDEX(ItemCosts,MATCH('Blend Sheet'!$AO$4,ItemNum,0),MATCH(E$1,Districts,0))*'Blend Sheet'!$AO100)+(INDEX(ItemCosts,MATCH('Blend Sheet'!$AP$4,ItemNum,0),MATCH(E$1,Districts,0))*'Blend Sheet'!$AP100)+(INDEX(ItemCosts,MATCH('Blend Sheet'!$AQ$4,ItemNum,0),MATCH(E$1,Districts,0))*'Blend Sheet'!$AQ100)+(INDEX(ItemCosts,MATCH('Blend Sheet'!$AR$4,ItemNum,0),MATCH(E$1,Districts,0))*'Blend Sheet'!$AR100)+(INDEX(ItemCosts,MATCH('Blend Sheet'!$AS$4,ItemNum,0),MATCH(E$1,Districts,0))*'Blend Sheet'!$AS100)</f>
        <v>#N/A</v>
      </c>
      <c r="F97" s="5" t="e">
        <f>(INDEX(ItemCosts,MATCH('Blend Sheet'!$C$4,ItemNum,0),MATCH(F$1,Districts,0))*'Blend Sheet'!$C100)+(INDEX(ItemCosts,MATCH('Blend Sheet'!$D$4,ItemNum,0),MATCH(F$1,Districts,0))*'Blend Sheet'!$D100)+(INDEX(ItemCosts,MATCH('Blend Sheet'!$E$4,ItemNum,0),MATCH(F$1,Districts,0))*'Blend Sheet'!$E100)+(INDEX(ItemCosts,MATCH('Blend Sheet'!$F$4,ItemNum,0),MATCH(F$1,Districts,0))*'Blend Sheet'!$F100)+(INDEX(ItemCosts,MATCH('Blend Sheet'!$G$4,ItemNum,0),MATCH(F$1,Districts,0))*'Blend Sheet'!$G100)+(INDEX(ItemCosts,MATCH('Blend Sheet'!$H$4,ItemNum,0),MATCH(F$1,Districts,0))*'Blend Sheet'!$H100)+(INDEX(ItemCosts,MATCH('Blend Sheet'!$I$4,ItemNum,0),MATCH(F$1,Districts,0))*'Blend Sheet'!$I100)+(INDEX(ItemCosts,MATCH('Blend Sheet'!$J$4,ItemNum,0),MATCH(F$1,Districts,0))*'Blend Sheet'!$J100)+(INDEX(ItemCosts,MATCH('Blend Sheet'!$K$4,ItemNum,0),MATCH(F$1,Districts,0))*'Blend Sheet'!$K100)+(INDEX(ItemCosts,MATCH('Blend Sheet'!$L$4,ItemNum,0),MATCH(F$1,Districts,0))*'Blend Sheet'!$L100)+(INDEX(ItemCosts,MATCH('Blend Sheet'!$M$4,ItemNum,0),MATCH(F$1,Districts,0))*'Blend Sheet'!$M100)+(INDEX(ItemCosts,MATCH('Blend Sheet'!$N$4,ItemNum,0),MATCH(F$1,Districts,0))*'Blend Sheet'!$N100)+(INDEX(ItemCosts,MATCH('Blend Sheet'!$O$4,ItemNum,0),MATCH(F$1,Districts,0))*'Blend Sheet'!$O100)+(INDEX(ItemCosts,MATCH('Blend Sheet'!$P$4,ItemNum,0),MATCH(F$1,Districts,0))*'Blend Sheet'!$P100)+(INDEX(ItemCosts,MATCH('Blend Sheet'!$Q$4,ItemNum,0),MATCH(F$1,Districts,0))*'Blend Sheet'!$Q100)+(INDEX(ItemCosts,MATCH('Blend Sheet'!$R$4,ItemNum,0),MATCH(F$1,Districts,0))*'Blend Sheet'!$R100)+(INDEX(ItemCosts,MATCH('Blend Sheet'!$S$4,ItemNum,0),MATCH(F$1,Districts,0))*'Blend Sheet'!$S100)+(INDEX(ItemCosts,MATCH('Blend Sheet'!$T$4,ItemNum,0),MATCH(F$1,Districts,0))*'Blend Sheet'!$T100)+(INDEX(ItemCosts,MATCH('Blend Sheet'!$U$4,ItemNum,0),MATCH(F$1,Districts,0))*'Blend Sheet'!$U100)+(INDEX(ItemCosts,MATCH('Blend Sheet'!$V$4,ItemNum,0),MATCH(F$1,Districts,0))*'Blend Sheet'!$V100)+(INDEX(ItemCosts,MATCH('Blend Sheet'!$W$4,ItemNum,0),MATCH(F$1,Districts,0))*'Blend Sheet'!$W100)+(INDEX(ItemCosts,MATCH('Blend Sheet'!$X$4,ItemNum,0),MATCH(F$1,Districts,0))*'Blend Sheet'!$X100)+(INDEX(ItemCosts,MATCH('Blend Sheet'!$Y$4,ItemNum,0),MATCH(F$1,Districts,0))*'Blend Sheet'!$Y100)+(INDEX(ItemCosts,MATCH('Blend Sheet'!$Z$4,ItemNum,0),MATCH(F$1,Districts,0))*'Blend Sheet'!$Z100)+(INDEX(ItemCosts,MATCH('Blend Sheet'!$AA$4,ItemNum,0),MATCH(F$1,Districts,0))*'Blend Sheet'!$AA100)+(INDEX(ItemCosts,MATCH('Blend Sheet'!$AB$4,ItemNum,0),MATCH(F$1,Districts,0))*'Blend Sheet'!$AB100)+(INDEX(ItemCosts,MATCH('Blend Sheet'!$AC$4,ItemNum,0),MATCH(F$1,Districts,0))*'Blend Sheet'!$AC100)+(INDEX(ItemCosts,MATCH('Blend Sheet'!$AD$4,ItemNum,0),MATCH(F$1,Districts,0))*'Blend Sheet'!$AD100)+(INDEX(ItemCosts,MATCH('Blend Sheet'!$AE$4,ItemNum,0),MATCH(F$1,Districts,0))*'Blend Sheet'!$AE100)+(INDEX(ItemCosts,MATCH('Blend Sheet'!$AF$4,ItemNum,0),MATCH(F$1,Districts,0))*'Blend Sheet'!$AF100)+(INDEX(ItemCosts,MATCH('Blend Sheet'!$AG$4,ItemNum,0),MATCH(F$1,Districts,0))*'Blend Sheet'!$AG100)+(INDEX(ItemCosts,MATCH('Blend Sheet'!$AH$4,ItemNum,0),MATCH(F$1,Districts,0))*'Blend Sheet'!$AH100)+(INDEX(ItemCosts,MATCH('Blend Sheet'!$AI$4,ItemNum,0),MATCH(F$1,Districts,0))*'Blend Sheet'!$AI100)+(INDEX(ItemCosts,MATCH('Blend Sheet'!$AJ$4,ItemNum,0),MATCH(F$1,Districts,0))*'Blend Sheet'!$AJ100)+(INDEX(ItemCosts,MATCH('Blend Sheet'!$AK$4,ItemNum,0),MATCH(F$1,Districts,0))*'Blend Sheet'!$AK100)+(INDEX(ItemCosts,MATCH('Blend Sheet'!$AL$4,ItemNum,0),MATCH(F$1,Districts,0))*'Blend Sheet'!$AL100)+(INDEX(ItemCosts,MATCH('Blend Sheet'!$AM$4,ItemNum,0),MATCH(F$1,Districts,0))*'Blend Sheet'!$AM100)+(INDEX(ItemCosts,MATCH('Blend Sheet'!$AN$4,ItemNum,0),MATCH(F$1,Districts,0))*'Blend Sheet'!$AN100)+(INDEX(ItemCosts,MATCH('Blend Sheet'!$AO$4,ItemNum,0),MATCH(F$1,Districts,0))*'Blend Sheet'!$AO100)+(INDEX(ItemCosts,MATCH('Blend Sheet'!$AP$4,ItemNum,0),MATCH(F$1,Districts,0))*'Blend Sheet'!$AP100)+(INDEX(ItemCosts,MATCH('Blend Sheet'!$AQ$4,ItemNum,0),MATCH(F$1,Districts,0))*'Blend Sheet'!$AQ100)+(INDEX(ItemCosts,MATCH('Blend Sheet'!$AR$4,ItemNum,0),MATCH(F$1,Districts,0))*'Blend Sheet'!$AR100)+(INDEX(ItemCosts,MATCH('Blend Sheet'!$AS$4,ItemNum,0),MATCH(F$1,Districts,0))*'Blend Sheet'!$AS100)</f>
        <v>#N/A</v>
      </c>
      <c r="G97" s="5" t="e">
        <f>(INDEX(ItemCosts,MATCH('Blend Sheet'!$C$4,ItemNum,0),MATCH(G$1,Districts,0))*'Blend Sheet'!$C100)+(INDEX(ItemCosts,MATCH('Blend Sheet'!$D$4,ItemNum,0),MATCH(G$1,Districts,0))*'Blend Sheet'!$D100)+(INDEX(ItemCosts,MATCH('Blend Sheet'!$E$4,ItemNum,0),MATCH(G$1,Districts,0))*'Blend Sheet'!$E100)+(INDEX(ItemCosts,MATCH('Blend Sheet'!$F$4,ItemNum,0),MATCH(G$1,Districts,0))*'Blend Sheet'!$F100)+(INDEX(ItemCosts,MATCH('Blend Sheet'!$G$4,ItemNum,0),MATCH(G$1,Districts,0))*'Blend Sheet'!$G100)+(INDEX(ItemCosts,MATCH('Blend Sheet'!$H$4,ItemNum,0),MATCH(G$1,Districts,0))*'Blend Sheet'!$H100)+(INDEX(ItemCosts,MATCH('Blend Sheet'!$I$4,ItemNum,0),MATCH(G$1,Districts,0))*'Blend Sheet'!$I100)+(INDEX(ItemCosts,MATCH('Blend Sheet'!$J$4,ItemNum,0),MATCH(G$1,Districts,0))*'Blend Sheet'!$J100)+(INDEX(ItemCosts,MATCH('Blend Sheet'!$K$4,ItemNum,0),MATCH(G$1,Districts,0))*'Blend Sheet'!$K100)+(INDEX(ItemCosts,MATCH('Blend Sheet'!$L$4,ItemNum,0),MATCH(G$1,Districts,0))*'Blend Sheet'!$L100)+(INDEX(ItemCosts,MATCH('Blend Sheet'!$M$4,ItemNum,0),MATCH(G$1,Districts,0))*'Blend Sheet'!$M100)+(INDEX(ItemCosts,MATCH('Blend Sheet'!$N$4,ItemNum,0),MATCH(G$1,Districts,0))*'Blend Sheet'!$N100)+(INDEX(ItemCosts,MATCH('Blend Sheet'!$O$4,ItemNum,0),MATCH(G$1,Districts,0))*'Blend Sheet'!$O100)+(INDEX(ItemCosts,MATCH('Blend Sheet'!$P$4,ItemNum,0),MATCH(G$1,Districts,0))*'Blend Sheet'!$P100)+(INDEX(ItemCosts,MATCH('Blend Sheet'!$Q$4,ItemNum,0),MATCH(G$1,Districts,0))*'Blend Sheet'!$Q100)+(INDEX(ItemCosts,MATCH('Blend Sheet'!$R$4,ItemNum,0),MATCH(G$1,Districts,0))*'Blend Sheet'!$R100)+(INDEX(ItemCosts,MATCH('Blend Sheet'!$S$4,ItemNum,0),MATCH(G$1,Districts,0))*'Blend Sheet'!$S100)+(INDEX(ItemCosts,MATCH('Blend Sheet'!$T$4,ItemNum,0),MATCH(G$1,Districts,0))*'Blend Sheet'!$T100)+(INDEX(ItemCosts,MATCH('Blend Sheet'!$U$4,ItemNum,0),MATCH(G$1,Districts,0))*'Blend Sheet'!$U100)+(INDEX(ItemCosts,MATCH('Blend Sheet'!$V$4,ItemNum,0),MATCH(G$1,Districts,0))*'Blend Sheet'!$V100)+(INDEX(ItemCosts,MATCH('Blend Sheet'!$W$4,ItemNum,0),MATCH(G$1,Districts,0))*'Blend Sheet'!$W100)+(INDEX(ItemCosts,MATCH('Blend Sheet'!$X$4,ItemNum,0),MATCH(G$1,Districts,0))*'Blend Sheet'!$X100)+(INDEX(ItemCosts,MATCH('Blend Sheet'!$Y$4,ItemNum,0),MATCH(G$1,Districts,0))*'Blend Sheet'!$Y100)+(INDEX(ItemCosts,MATCH('Blend Sheet'!$Z$4,ItemNum,0),MATCH(G$1,Districts,0))*'Blend Sheet'!$Z100)+(INDEX(ItemCosts,MATCH('Blend Sheet'!$AA$4,ItemNum,0),MATCH(G$1,Districts,0))*'Blend Sheet'!$AA100)+(INDEX(ItemCosts,MATCH('Blend Sheet'!$AB$4,ItemNum,0),MATCH(G$1,Districts,0))*'Blend Sheet'!$AB100)+(INDEX(ItemCosts,MATCH('Blend Sheet'!$AC$4,ItemNum,0),MATCH(G$1,Districts,0))*'Blend Sheet'!$AC100)+(INDEX(ItemCosts,MATCH('Blend Sheet'!$AD$4,ItemNum,0),MATCH(G$1,Districts,0))*'Blend Sheet'!$AD100)+(INDEX(ItemCosts,MATCH('Blend Sheet'!$AE$4,ItemNum,0),MATCH(G$1,Districts,0))*'Blend Sheet'!$AE100)+(INDEX(ItemCosts,MATCH('Blend Sheet'!$AF$4,ItemNum,0),MATCH(G$1,Districts,0))*'Blend Sheet'!$AF100)+(INDEX(ItemCosts,MATCH('Blend Sheet'!$AG$4,ItemNum,0),MATCH(G$1,Districts,0))*'Blend Sheet'!$AG100)+(INDEX(ItemCosts,MATCH('Blend Sheet'!$AH$4,ItemNum,0),MATCH(G$1,Districts,0))*'Blend Sheet'!$AH100)+(INDEX(ItemCosts,MATCH('Blend Sheet'!$AI$4,ItemNum,0),MATCH(G$1,Districts,0))*'Blend Sheet'!$AI100)+(INDEX(ItemCosts,MATCH('Blend Sheet'!$AJ$4,ItemNum,0),MATCH(G$1,Districts,0))*'Blend Sheet'!$AJ100)+(INDEX(ItemCosts,MATCH('Blend Sheet'!$AK$4,ItemNum,0),MATCH(G$1,Districts,0))*'Blend Sheet'!$AK100)+(INDEX(ItemCosts,MATCH('Blend Sheet'!$AL$4,ItemNum,0),MATCH(G$1,Districts,0))*'Blend Sheet'!$AL100)+(INDEX(ItemCosts,MATCH('Blend Sheet'!$AM$4,ItemNum,0),MATCH(G$1,Districts,0))*'Blend Sheet'!$AM100)+(INDEX(ItemCosts,MATCH('Blend Sheet'!$AN$4,ItemNum,0),MATCH(G$1,Districts,0))*'Blend Sheet'!$AN100)+(INDEX(ItemCosts,MATCH('Blend Sheet'!$AO$4,ItemNum,0),MATCH(G$1,Districts,0))*'Blend Sheet'!$AO100)+(INDEX(ItemCosts,MATCH('Blend Sheet'!$AP$4,ItemNum,0),MATCH(G$1,Districts,0))*'Blend Sheet'!$AP100)+(INDEX(ItemCosts,MATCH('Blend Sheet'!$AQ$4,ItemNum,0),MATCH(G$1,Districts,0))*'Blend Sheet'!$AQ100)+(INDEX(ItemCosts,MATCH('Blend Sheet'!$AR$4,ItemNum,0),MATCH(G$1,Districts,0))*'Blend Sheet'!$AR100)+(INDEX(ItemCosts,MATCH('Blend Sheet'!$AS$4,ItemNum,0),MATCH(G$1,Districts,0))*'Blend Sheet'!$AS100)</f>
        <v>#N/A</v>
      </c>
      <c r="H97" s="5" t="e">
        <f>(INDEX(ItemCosts,MATCH('Blend Sheet'!$C$4,ItemNum,0),MATCH(H$1,Districts,0))*'Blend Sheet'!$C100)+(INDEX(ItemCosts,MATCH('Blend Sheet'!$D$4,ItemNum,0),MATCH(H$1,Districts,0))*'Blend Sheet'!$D100)+(INDEX(ItemCosts,MATCH('Blend Sheet'!$E$4,ItemNum,0),MATCH(H$1,Districts,0))*'Blend Sheet'!$E100)+(INDEX(ItemCosts,MATCH('Blend Sheet'!$F$4,ItemNum,0),MATCH(H$1,Districts,0))*'Blend Sheet'!$F100)+(INDEX(ItemCosts,MATCH('Blend Sheet'!$G$4,ItemNum,0),MATCH(H$1,Districts,0))*'Blend Sheet'!$G100)+(INDEX(ItemCosts,MATCH('Blend Sheet'!$H$4,ItemNum,0),MATCH(H$1,Districts,0))*'Blend Sheet'!$H100)+(INDEX(ItemCosts,MATCH('Blend Sheet'!$I$4,ItemNum,0),MATCH(H$1,Districts,0))*'Blend Sheet'!$I100)+(INDEX(ItemCosts,MATCH('Blend Sheet'!$J$4,ItemNum,0),MATCH(H$1,Districts,0))*'Blend Sheet'!$J100)+(INDEX(ItemCosts,MATCH('Blend Sheet'!$K$4,ItemNum,0),MATCH(H$1,Districts,0))*'Blend Sheet'!$K100)+(INDEX(ItemCosts,MATCH('Blend Sheet'!$L$4,ItemNum,0),MATCH(H$1,Districts,0))*'Blend Sheet'!$L100)+(INDEX(ItemCosts,MATCH('Blend Sheet'!$M$4,ItemNum,0),MATCH(H$1,Districts,0))*'Blend Sheet'!$M100)+(INDEX(ItemCosts,MATCH('Blend Sheet'!$N$4,ItemNum,0),MATCH(H$1,Districts,0))*'Blend Sheet'!$N100)+(INDEX(ItemCosts,MATCH('Blend Sheet'!$O$4,ItemNum,0),MATCH(H$1,Districts,0))*'Blend Sheet'!$O100)+(INDEX(ItemCosts,MATCH('Blend Sheet'!$P$4,ItemNum,0),MATCH(H$1,Districts,0))*'Blend Sheet'!$P100)+(INDEX(ItemCosts,MATCH('Blend Sheet'!$Q$4,ItemNum,0),MATCH(H$1,Districts,0))*'Blend Sheet'!$Q100)+(INDEX(ItemCosts,MATCH('Blend Sheet'!$R$4,ItemNum,0),MATCH(H$1,Districts,0))*'Blend Sheet'!$R100)+(INDEX(ItemCosts,MATCH('Blend Sheet'!$S$4,ItemNum,0),MATCH(H$1,Districts,0))*'Blend Sheet'!$S100)+(INDEX(ItemCosts,MATCH('Blend Sheet'!$T$4,ItemNum,0),MATCH(H$1,Districts,0))*'Blend Sheet'!$T100)+(INDEX(ItemCosts,MATCH('Blend Sheet'!$U$4,ItemNum,0),MATCH(H$1,Districts,0))*'Blend Sheet'!$U100)+(INDEX(ItemCosts,MATCH('Blend Sheet'!$V$4,ItemNum,0),MATCH(H$1,Districts,0))*'Blend Sheet'!$V100)+(INDEX(ItemCosts,MATCH('Blend Sheet'!$W$4,ItemNum,0),MATCH(H$1,Districts,0))*'Blend Sheet'!$W100)+(INDEX(ItemCosts,MATCH('Blend Sheet'!$X$4,ItemNum,0),MATCH(H$1,Districts,0))*'Blend Sheet'!$X100)+(INDEX(ItemCosts,MATCH('Blend Sheet'!$Y$4,ItemNum,0),MATCH(H$1,Districts,0))*'Blend Sheet'!$Y100)+(INDEX(ItemCosts,MATCH('Blend Sheet'!$Z$4,ItemNum,0),MATCH(H$1,Districts,0))*'Blend Sheet'!$Z100)+(INDEX(ItemCosts,MATCH('Blend Sheet'!$AA$4,ItemNum,0),MATCH(H$1,Districts,0))*'Blend Sheet'!$AA100)+(INDEX(ItemCosts,MATCH('Blend Sheet'!$AB$4,ItemNum,0),MATCH(H$1,Districts,0))*'Blend Sheet'!$AB100)+(INDEX(ItemCosts,MATCH('Blend Sheet'!$AC$4,ItemNum,0),MATCH(H$1,Districts,0))*'Blend Sheet'!$AC100)+(INDEX(ItemCosts,MATCH('Blend Sheet'!$AD$4,ItemNum,0),MATCH(H$1,Districts,0))*'Blend Sheet'!$AD100)+(INDEX(ItemCosts,MATCH('Blend Sheet'!$AE$4,ItemNum,0),MATCH(H$1,Districts,0))*'Blend Sheet'!$AE100)+(INDEX(ItemCosts,MATCH('Blend Sheet'!$AF$4,ItemNum,0),MATCH(H$1,Districts,0))*'Blend Sheet'!$AF100)+(INDEX(ItemCosts,MATCH('Blend Sheet'!$AG$4,ItemNum,0),MATCH(H$1,Districts,0))*'Blend Sheet'!$AG100)+(INDEX(ItemCosts,MATCH('Blend Sheet'!$AH$4,ItemNum,0),MATCH(H$1,Districts,0))*'Blend Sheet'!$AH100)+(INDEX(ItemCosts,MATCH('Blend Sheet'!$AI$4,ItemNum,0),MATCH(H$1,Districts,0))*'Blend Sheet'!$AI100)+(INDEX(ItemCosts,MATCH('Blend Sheet'!$AJ$4,ItemNum,0),MATCH(H$1,Districts,0))*'Blend Sheet'!$AJ100)+(INDEX(ItemCosts,MATCH('Blend Sheet'!$AK$4,ItemNum,0),MATCH(H$1,Districts,0))*'Blend Sheet'!$AK100)+(INDEX(ItemCosts,MATCH('Blend Sheet'!$AL$4,ItemNum,0),MATCH(H$1,Districts,0))*'Blend Sheet'!$AL100)+(INDEX(ItemCosts,MATCH('Blend Sheet'!$AM$4,ItemNum,0),MATCH(H$1,Districts,0))*'Blend Sheet'!$AM100)+(INDEX(ItemCosts,MATCH('Blend Sheet'!$AN$4,ItemNum,0),MATCH(H$1,Districts,0))*'Blend Sheet'!$AN100)+(INDEX(ItemCosts,MATCH('Blend Sheet'!$AO$4,ItemNum,0),MATCH(H$1,Districts,0))*'Blend Sheet'!$AO100)+(INDEX(ItemCosts,MATCH('Blend Sheet'!$AP$4,ItemNum,0),MATCH(H$1,Districts,0))*'Blend Sheet'!$AP100)+(INDEX(ItemCosts,MATCH('Blend Sheet'!$AQ$4,ItemNum,0),MATCH(H$1,Districts,0))*'Blend Sheet'!$AQ100)+(INDEX(ItemCosts,MATCH('Blend Sheet'!$AR$4,ItemNum,0),MATCH(H$1,Districts,0))*'Blend Sheet'!$AR100)+(INDEX(ItemCosts,MATCH('Blend Sheet'!$AS$4,ItemNum,0),MATCH(H$1,Districts,0))*'Blend Sheet'!$AS100)</f>
        <v>#N/A</v>
      </c>
      <c r="I97" s="5" t="e">
        <f>(INDEX(ItemCosts,MATCH('Blend Sheet'!$C$4,ItemNum,0),MATCH(I$1,Districts,0))*'Blend Sheet'!$C100)+(INDEX(ItemCosts,MATCH('Blend Sheet'!$D$4,ItemNum,0),MATCH(I$1,Districts,0))*'Blend Sheet'!$D100)+(INDEX(ItemCosts,MATCH('Blend Sheet'!$E$4,ItemNum,0),MATCH(I$1,Districts,0))*'Blend Sheet'!$E100)+(INDEX(ItemCosts,MATCH('Blend Sheet'!$F$4,ItemNum,0),MATCH(I$1,Districts,0))*'Blend Sheet'!$F100)+(INDEX(ItemCosts,MATCH('Blend Sheet'!$G$4,ItemNum,0),MATCH(I$1,Districts,0))*'Blend Sheet'!$G100)+(INDEX(ItemCosts,MATCH('Blend Sheet'!$H$4,ItemNum,0),MATCH(I$1,Districts,0))*'Blend Sheet'!$H100)+(INDEX(ItemCosts,MATCH('Blend Sheet'!$I$4,ItemNum,0),MATCH(I$1,Districts,0))*'Blend Sheet'!$I100)+(INDEX(ItemCosts,MATCH('Blend Sheet'!$J$4,ItemNum,0),MATCH(I$1,Districts,0))*'Blend Sheet'!$J100)+(INDEX(ItemCosts,MATCH('Blend Sheet'!$K$4,ItemNum,0),MATCH(I$1,Districts,0))*'Blend Sheet'!$K100)+(INDEX(ItemCosts,MATCH('Blend Sheet'!$L$4,ItemNum,0),MATCH(I$1,Districts,0))*'Blend Sheet'!$L100)+(INDEX(ItemCosts,MATCH('Blend Sheet'!$M$4,ItemNum,0),MATCH(I$1,Districts,0))*'Blend Sheet'!$M100)+(INDEX(ItemCosts,MATCH('Blend Sheet'!$N$4,ItemNum,0),MATCH(I$1,Districts,0))*'Blend Sheet'!$N100)+(INDEX(ItemCosts,MATCH('Blend Sheet'!$O$4,ItemNum,0),MATCH(I$1,Districts,0))*'Blend Sheet'!$O100)+(INDEX(ItemCosts,MATCH('Blend Sheet'!$P$4,ItemNum,0),MATCH(I$1,Districts,0))*'Blend Sheet'!$P100)+(INDEX(ItemCosts,MATCH('Blend Sheet'!$Q$4,ItemNum,0),MATCH(I$1,Districts,0))*'Blend Sheet'!$Q100)+(INDEX(ItemCosts,MATCH('Blend Sheet'!$R$4,ItemNum,0),MATCH(I$1,Districts,0))*'Blend Sheet'!$R100)+(INDEX(ItemCosts,MATCH('Blend Sheet'!$S$4,ItemNum,0),MATCH(I$1,Districts,0))*'Blend Sheet'!$S100)+(INDEX(ItemCosts,MATCH('Blend Sheet'!$T$4,ItemNum,0),MATCH(I$1,Districts,0))*'Blend Sheet'!$T100)+(INDEX(ItemCosts,MATCH('Blend Sheet'!$U$4,ItemNum,0),MATCH(I$1,Districts,0))*'Blend Sheet'!$U100)+(INDEX(ItemCosts,MATCH('Blend Sheet'!$V$4,ItemNum,0),MATCH(I$1,Districts,0))*'Blend Sheet'!$V100)+(INDEX(ItemCosts,MATCH('Blend Sheet'!$W$4,ItemNum,0),MATCH(I$1,Districts,0))*'Blend Sheet'!$W100)+(INDEX(ItemCosts,MATCH('Blend Sheet'!$X$4,ItemNum,0),MATCH(I$1,Districts,0))*'Blend Sheet'!$X100)+(INDEX(ItemCosts,MATCH('Blend Sheet'!$Y$4,ItemNum,0),MATCH(I$1,Districts,0))*'Blend Sheet'!$Y100)+(INDEX(ItemCosts,MATCH('Blend Sheet'!$Z$4,ItemNum,0),MATCH(I$1,Districts,0))*'Blend Sheet'!$Z100)+(INDEX(ItemCosts,MATCH('Blend Sheet'!$AA$4,ItemNum,0),MATCH(I$1,Districts,0))*'Blend Sheet'!$AA100)+(INDEX(ItemCosts,MATCH('Blend Sheet'!$AB$4,ItemNum,0),MATCH(I$1,Districts,0))*'Blend Sheet'!$AB100)+(INDEX(ItemCosts,MATCH('Blend Sheet'!$AC$4,ItemNum,0),MATCH(I$1,Districts,0))*'Blend Sheet'!$AC100)+(INDEX(ItemCosts,MATCH('Blend Sheet'!$AD$4,ItemNum,0),MATCH(I$1,Districts,0))*'Blend Sheet'!$AD100)+(INDEX(ItemCosts,MATCH('Blend Sheet'!$AE$4,ItemNum,0),MATCH(I$1,Districts,0))*'Blend Sheet'!$AE100)+(INDEX(ItemCosts,MATCH('Blend Sheet'!$AF$4,ItemNum,0),MATCH(I$1,Districts,0))*'Blend Sheet'!$AF100)+(INDEX(ItemCosts,MATCH('Blend Sheet'!$AG$4,ItemNum,0),MATCH(I$1,Districts,0))*'Blend Sheet'!$AG100)+(INDEX(ItemCosts,MATCH('Blend Sheet'!$AH$4,ItemNum,0),MATCH(I$1,Districts,0))*'Blend Sheet'!$AH100)+(INDEX(ItemCosts,MATCH('Blend Sheet'!$AI$4,ItemNum,0),MATCH(I$1,Districts,0))*'Blend Sheet'!$AI100)+(INDEX(ItemCosts,MATCH('Blend Sheet'!$AJ$4,ItemNum,0),MATCH(I$1,Districts,0))*'Blend Sheet'!$AJ100)+(INDEX(ItemCosts,MATCH('Blend Sheet'!$AK$4,ItemNum,0),MATCH(I$1,Districts,0))*'Blend Sheet'!$AK100)+(INDEX(ItemCosts,MATCH('Blend Sheet'!$AL$4,ItemNum,0),MATCH(I$1,Districts,0))*'Blend Sheet'!$AL100)+(INDEX(ItemCosts,MATCH('Blend Sheet'!$AM$4,ItemNum,0),MATCH(I$1,Districts,0))*'Blend Sheet'!$AM100)+(INDEX(ItemCosts,MATCH('Blend Sheet'!$AN$4,ItemNum,0),MATCH(I$1,Districts,0))*'Blend Sheet'!$AN100)+(INDEX(ItemCosts,MATCH('Blend Sheet'!$AO$4,ItemNum,0),MATCH(I$1,Districts,0))*'Blend Sheet'!$AO100)+(INDEX(ItemCosts,MATCH('Blend Sheet'!$AP$4,ItemNum,0),MATCH(I$1,Districts,0))*'Blend Sheet'!$AP100)+(INDEX(ItemCosts,MATCH('Blend Sheet'!$AQ$4,ItemNum,0),MATCH(I$1,Districts,0))*'Blend Sheet'!$AQ100)+(INDEX(ItemCosts,MATCH('Blend Sheet'!$AR$4,ItemNum,0),MATCH(I$1,Districts,0))*'Blend Sheet'!$AR100)+(INDEX(ItemCosts,MATCH('Blend Sheet'!$AS$4,ItemNum,0),MATCH(I$1,Districts,0))*'Blend Sheet'!$AS100)</f>
        <v>#N/A</v>
      </c>
      <c r="J97" s="5" t="e">
        <f>(INDEX(ItemCosts,MATCH('Blend Sheet'!$C$4,ItemNum,0),MATCH(J$1,Districts,0))*'Blend Sheet'!$C100)+(INDEX(ItemCosts,MATCH('Blend Sheet'!$D$4,ItemNum,0),MATCH(J$1,Districts,0))*'Blend Sheet'!$D100)+(INDEX(ItemCosts,MATCH('Blend Sheet'!$E$4,ItemNum,0),MATCH(J$1,Districts,0))*'Blend Sheet'!$E100)+(INDEX(ItemCosts,MATCH('Blend Sheet'!$F$4,ItemNum,0),MATCH(J$1,Districts,0))*'Blend Sheet'!$F100)+(INDEX(ItemCosts,MATCH('Blend Sheet'!$G$4,ItemNum,0),MATCH(J$1,Districts,0))*'Blend Sheet'!$G100)+(INDEX(ItemCosts,MATCH('Blend Sheet'!$H$4,ItemNum,0),MATCH(J$1,Districts,0))*'Blend Sheet'!$H100)+(INDEX(ItemCosts,MATCH('Blend Sheet'!$I$4,ItemNum,0),MATCH(J$1,Districts,0))*'Blend Sheet'!$I100)+(INDEX(ItemCosts,MATCH('Blend Sheet'!$J$4,ItemNum,0),MATCH(J$1,Districts,0))*'Blend Sheet'!$J100)+(INDEX(ItemCosts,MATCH('Blend Sheet'!$K$4,ItemNum,0),MATCH(J$1,Districts,0))*'Blend Sheet'!$K100)+(INDEX(ItemCosts,MATCH('Blend Sheet'!$L$4,ItemNum,0),MATCH(J$1,Districts,0))*'Blend Sheet'!$L100)+(INDEX(ItemCosts,MATCH('Blend Sheet'!$M$4,ItemNum,0),MATCH(J$1,Districts,0))*'Blend Sheet'!$M100)+(INDEX(ItemCosts,MATCH('Blend Sheet'!$N$4,ItemNum,0),MATCH(J$1,Districts,0))*'Blend Sheet'!$N100)+(INDEX(ItemCosts,MATCH('Blend Sheet'!$O$4,ItemNum,0),MATCH(J$1,Districts,0))*'Blend Sheet'!$O100)+(INDEX(ItemCosts,MATCH('Blend Sheet'!$P$4,ItemNum,0),MATCH(J$1,Districts,0))*'Blend Sheet'!$P100)+(INDEX(ItemCosts,MATCH('Blend Sheet'!$Q$4,ItemNum,0),MATCH(J$1,Districts,0))*'Blend Sheet'!$Q100)+(INDEX(ItemCosts,MATCH('Blend Sheet'!$R$4,ItemNum,0),MATCH(J$1,Districts,0))*'Blend Sheet'!$R100)+(INDEX(ItemCosts,MATCH('Blend Sheet'!$S$4,ItemNum,0),MATCH(J$1,Districts,0))*'Blend Sheet'!$S100)+(INDEX(ItemCosts,MATCH('Blend Sheet'!$T$4,ItemNum,0),MATCH(J$1,Districts,0))*'Blend Sheet'!$T100)+(INDEX(ItemCosts,MATCH('Blend Sheet'!$U$4,ItemNum,0),MATCH(J$1,Districts,0))*'Blend Sheet'!$U100)+(INDEX(ItemCosts,MATCH('Blend Sheet'!$V$4,ItemNum,0),MATCH(J$1,Districts,0))*'Blend Sheet'!$V100)+(INDEX(ItemCosts,MATCH('Blend Sheet'!$W$4,ItemNum,0),MATCH(J$1,Districts,0))*'Blend Sheet'!$W100)+(INDEX(ItemCosts,MATCH('Blend Sheet'!$X$4,ItemNum,0),MATCH(J$1,Districts,0))*'Blend Sheet'!$X100)+(INDEX(ItemCosts,MATCH('Blend Sheet'!$Y$4,ItemNum,0),MATCH(J$1,Districts,0))*'Blend Sheet'!$Y100)+(INDEX(ItemCosts,MATCH('Blend Sheet'!$Z$4,ItemNum,0),MATCH(J$1,Districts,0))*'Blend Sheet'!$Z100)+(INDEX(ItemCosts,MATCH('Blend Sheet'!$AA$4,ItemNum,0),MATCH(J$1,Districts,0))*'Blend Sheet'!$AA100)+(INDEX(ItemCosts,MATCH('Blend Sheet'!$AB$4,ItemNum,0),MATCH(J$1,Districts,0))*'Blend Sheet'!$AB100)+(INDEX(ItemCosts,MATCH('Blend Sheet'!$AC$4,ItemNum,0),MATCH(J$1,Districts,0))*'Blend Sheet'!$AC100)+(INDEX(ItemCosts,MATCH('Blend Sheet'!$AD$4,ItemNum,0),MATCH(J$1,Districts,0))*'Blend Sheet'!$AD100)+(INDEX(ItemCosts,MATCH('Blend Sheet'!$AE$4,ItemNum,0),MATCH(J$1,Districts,0))*'Blend Sheet'!$AE100)+(INDEX(ItemCosts,MATCH('Blend Sheet'!$AF$4,ItemNum,0),MATCH(J$1,Districts,0))*'Blend Sheet'!$AF100)+(INDEX(ItemCosts,MATCH('Blend Sheet'!$AG$4,ItemNum,0),MATCH(J$1,Districts,0))*'Blend Sheet'!$AG100)+(INDEX(ItemCosts,MATCH('Blend Sheet'!$AH$4,ItemNum,0),MATCH(J$1,Districts,0))*'Blend Sheet'!$AH100)+(INDEX(ItemCosts,MATCH('Blend Sheet'!$AI$4,ItemNum,0),MATCH(J$1,Districts,0))*'Blend Sheet'!$AI100)+(INDEX(ItemCosts,MATCH('Blend Sheet'!$AJ$4,ItemNum,0),MATCH(J$1,Districts,0))*'Blend Sheet'!$AJ100)+(INDEX(ItemCosts,MATCH('Blend Sheet'!$AK$4,ItemNum,0),MATCH(J$1,Districts,0))*'Blend Sheet'!$AK100)+(INDEX(ItemCosts,MATCH('Blend Sheet'!$AL$4,ItemNum,0),MATCH(J$1,Districts,0))*'Blend Sheet'!$AL100)+(INDEX(ItemCosts,MATCH('Blend Sheet'!$AM$4,ItemNum,0),MATCH(J$1,Districts,0))*'Blend Sheet'!$AM100)+(INDEX(ItemCosts,MATCH('Blend Sheet'!$AN$4,ItemNum,0),MATCH(J$1,Districts,0))*'Blend Sheet'!$AN100)+(INDEX(ItemCosts,MATCH('Blend Sheet'!$AO$4,ItemNum,0),MATCH(J$1,Districts,0))*'Blend Sheet'!$AO100)+(INDEX(ItemCosts,MATCH('Blend Sheet'!$AP$4,ItemNum,0),MATCH(J$1,Districts,0))*'Blend Sheet'!$AP100)+(INDEX(ItemCosts,MATCH('Blend Sheet'!$AQ$4,ItemNum,0),MATCH(J$1,Districts,0))*'Blend Sheet'!$AQ100)+(INDEX(ItemCosts,MATCH('Blend Sheet'!$AR$4,ItemNum,0),MATCH(J$1,Districts,0))*'Blend Sheet'!$AR100)+(INDEX(ItemCosts,MATCH('Blend Sheet'!$AS$4,ItemNum,0),MATCH(J$1,Districts,0))*'Blend Sheet'!$AS100)</f>
        <v>#N/A</v>
      </c>
      <c r="K97" s="5" t="e">
        <f>(INDEX(ItemCosts,MATCH('Blend Sheet'!$C$4,ItemNum,0),MATCH(K$1,Districts,0))*'Blend Sheet'!$C100)+(INDEX(ItemCosts,MATCH('Blend Sheet'!$D$4,ItemNum,0),MATCH(K$1,Districts,0))*'Blend Sheet'!$D100)+(INDEX(ItemCosts,MATCH('Blend Sheet'!$E$4,ItemNum,0),MATCH(K$1,Districts,0))*'Blend Sheet'!$E100)+(INDEX(ItemCosts,MATCH('Blend Sheet'!$F$4,ItemNum,0),MATCH(K$1,Districts,0))*'Blend Sheet'!$F100)+(INDEX(ItemCosts,MATCH('Blend Sheet'!$G$4,ItemNum,0),MATCH(K$1,Districts,0))*'Blend Sheet'!$G100)+(INDEX(ItemCosts,MATCH('Blend Sheet'!$H$4,ItemNum,0),MATCH(K$1,Districts,0))*'Blend Sheet'!$H100)+(INDEX(ItemCosts,MATCH('Blend Sheet'!$I$4,ItemNum,0),MATCH(K$1,Districts,0))*'Blend Sheet'!$I100)+(INDEX(ItemCosts,MATCH('Blend Sheet'!$J$4,ItemNum,0),MATCH(K$1,Districts,0))*'Blend Sheet'!$J100)+(INDEX(ItemCosts,MATCH('Blend Sheet'!$K$4,ItemNum,0),MATCH(K$1,Districts,0))*'Blend Sheet'!$K100)+(INDEX(ItemCosts,MATCH('Blend Sheet'!$L$4,ItemNum,0),MATCH(K$1,Districts,0))*'Blend Sheet'!$L100)+(INDEX(ItemCosts,MATCH('Blend Sheet'!$M$4,ItemNum,0),MATCH(K$1,Districts,0))*'Blend Sheet'!$M100)+(INDEX(ItemCosts,MATCH('Blend Sheet'!$N$4,ItemNum,0),MATCH(K$1,Districts,0))*'Blend Sheet'!$N100)+(INDEX(ItemCosts,MATCH('Blend Sheet'!$O$4,ItemNum,0),MATCH(K$1,Districts,0))*'Blend Sheet'!$O100)+(INDEX(ItemCosts,MATCH('Blend Sheet'!$P$4,ItemNum,0),MATCH(K$1,Districts,0))*'Blend Sheet'!$P100)+(INDEX(ItemCosts,MATCH('Blend Sheet'!$Q$4,ItemNum,0),MATCH(K$1,Districts,0))*'Blend Sheet'!$Q100)+(INDEX(ItemCosts,MATCH('Blend Sheet'!$R$4,ItemNum,0),MATCH(K$1,Districts,0))*'Blend Sheet'!$R100)+(INDEX(ItemCosts,MATCH('Blend Sheet'!$S$4,ItemNum,0),MATCH(K$1,Districts,0))*'Blend Sheet'!$S100)+(INDEX(ItemCosts,MATCH('Blend Sheet'!$T$4,ItemNum,0),MATCH(K$1,Districts,0))*'Blend Sheet'!$T100)+(INDEX(ItemCosts,MATCH('Blend Sheet'!$U$4,ItemNum,0),MATCH(K$1,Districts,0))*'Blend Sheet'!$U100)+(INDEX(ItemCosts,MATCH('Blend Sheet'!$V$4,ItemNum,0),MATCH(K$1,Districts,0))*'Blend Sheet'!$V100)+(INDEX(ItemCosts,MATCH('Blend Sheet'!$W$4,ItemNum,0),MATCH(K$1,Districts,0))*'Blend Sheet'!$W100)+(INDEX(ItemCosts,MATCH('Blend Sheet'!$X$4,ItemNum,0),MATCH(K$1,Districts,0))*'Blend Sheet'!$X100)+(INDEX(ItemCosts,MATCH('Blend Sheet'!$Y$4,ItemNum,0),MATCH(K$1,Districts,0))*'Blend Sheet'!$Y100)+(INDEX(ItemCosts,MATCH('Blend Sheet'!$Z$4,ItemNum,0),MATCH(K$1,Districts,0))*'Blend Sheet'!$Z100)+(INDEX(ItemCosts,MATCH('Blend Sheet'!$AA$4,ItemNum,0),MATCH(K$1,Districts,0))*'Blend Sheet'!$AA100)+(INDEX(ItemCosts,MATCH('Blend Sheet'!$AB$4,ItemNum,0),MATCH(K$1,Districts,0))*'Blend Sheet'!$AB100)+(INDEX(ItemCosts,MATCH('Blend Sheet'!$AC$4,ItemNum,0),MATCH(K$1,Districts,0))*'Blend Sheet'!$AC100)+(INDEX(ItemCosts,MATCH('Blend Sheet'!$AD$4,ItemNum,0),MATCH(K$1,Districts,0))*'Blend Sheet'!$AD100)+(INDEX(ItemCosts,MATCH('Blend Sheet'!$AE$4,ItemNum,0),MATCH(K$1,Districts,0))*'Blend Sheet'!$AE100)+(INDEX(ItemCosts,MATCH('Blend Sheet'!$AF$4,ItemNum,0),MATCH(K$1,Districts,0))*'Blend Sheet'!$AF100)+(INDEX(ItemCosts,MATCH('Blend Sheet'!$AG$4,ItemNum,0),MATCH(K$1,Districts,0))*'Blend Sheet'!$AG100)+(INDEX(ItemCosts,MATCH('Blend Sheet'!$AH$4,ItemNum,0),MATCH(K$1,Districts,0))*'Blend Sheet'!$AH100)+(INDEX(ItemCosts,MATCH('Blend Sheet'!$AI$4,ItemNum,0),MATCH(K$1,Districts,0))*'Blend Sheet'!$AI100)+(INDEX(ItemCosts,MATCH('Blend Sheet'!$AJ$4,ItemNum,0),MATCH(K$1,Districts,0))*'Blend Sheet'!$AJ100)+(INDEX(ItemCosts,MATCH('Blend Sheet'!$AK$4,ItemNum,0),MATCH(K$1,Districts,0))*'Blend Sheet'!$AK100)+(INDEX(ItemCosts,MATCH('Blend Sheet'!$AL$4,ItemNum,0),MATCH(K$1,Districts,0))*'Blend Sheet'!$AL100)+(INDEX(ItemCosts,MATCH('Blend Sheet'!$AM$4,ItemNum,0),MATCH(K$1,Districts,0))*'Blend Sheet'!$AM100)+(INDEX(ItemCosts,MATCH('Blend Sheet'!$AN$4,ItemNum,0),MATCH(K$1,Districts,0))*'Blend Sheet'!$AN100)+(INDEX(ItemCosts,MATCH('Blend Sheet'!$AO$4,ItemNum,0),MATCH(K$1,Districts,0))*'Blend Sheet'!$AO100)+(INDEX(ItemCosts,MATCH('Blend Sheet'!$AP$4,ItemNum,0),MATCH(K$1,Districts,0))*'Blend Sheet'!$AP100)+(INDEX(ItemCosts,MATCH('Blend Sheet'!$AQ$4,ItemNum,0),MATCH(K$1,Districts,0))*'Blend Sheet'!$AQ100)+(INDEX(ItemCosts,MATCH('Blend Sheet'!$AR$4,ItemNum,0),MATCH(K$1,Districts,0))*'Blend Sheet'!$AR100)+(INDEX(ItemCosts,MATCH('Blend Sheet'!$AS$4,ItemNum,0),MATCH(K$1,Districts,0))*'Blend Sheet'!$AS100)</f>
        <v>#N/A</v>
      </c>
      <c r="L97" s="5" t="e">
        <f>(INDEX(ItemCosts,MATCH('Blend Sheet'!$C$4,ItemNum,0),MATCH(L$1,Districts,0))*'Blend Sheet'!$C100)+(INDEX(ItemCosts,MATCH('Blend Sheet'!$D$4,ItemNum,0),MATCH(L$1,Districts,0))*'Blend Sheet'!$D100)+(INDEX(ItemCosts,MATCH('Blend Sheet'!$E$4,ItemNum,0),MATCH(L$1,Districts,0))*'Blend Sheet'!$E100)+(INDEX(ItemCosts,MATCH('Blend Sheet'!$F$4,ItemNum,0),MATCH(L$1,Districts,0))*'Blend Sheet'!$F100)+(INDEX(ItemCosts,MATCH('Blend Sheet'!$G$4,ItemNum,0),MATCH(L$1,Districts,0))*'Blend Sheet'!$G100)+(INDEX(ItemCosts,MATCH('Blend Sheet'!$H$4,ItemNum,0),MATCH(L$1,Districts,0))*'Blend Sheet'!$H100)+(INDEX(ItemCosts,MATCH('Blend Sheet'!$I$4,ItemNum,0),MATCH(L$1,Districts,0))*'Blend Sheet'!$I100)+(INDEX(ItemCosts,MATCH('Blend Sheet'!$J$4,ItemNum,0),MATCH(L$1,Districts,0))*'Blend Sheet'!$J100)+(INDEX(ItemCosts,MATCH('Blend Sheet'!$K$4,ItemNum,0),MATCH(L$1,Districts,0))*'Blend Sheet'!$K100)+(INDEX(ItemCosts,MATCH('Blend Sheet'!$L$4,ItemNum,0),MATCH(L$1,Districts,0))*'Blend Sheet'!$L100)+(INDEX(ItemCosts,MATCH('Blend Sheet'!$M$4,ItemNum,0),MATCH(L$1,Districts,0))*'Blend Sheet'!$M100)+(INDEX(ItemCosts,MATCH('Blend Sheet'!$N$4,ItemNum,0),MATCH(L$1,Districts,0))*'Blend Sheet'!$N100)+(INDEX(ItemCosts,MATCH('Blend Sheet'!$O$4,ItemNum,0),MATCH(L$1,Districts,0))*'Blend Sheet'!$O100)+(INDEX(ItemCosts,MATCH('Blend Sheet'!$P$4,ItemNum,0),MATCH(L$1,Districts,0))*'Blend Sheet'!$P100)+(INDEX(ItemCosts,MATCH('Blend Sheet'!$Q$4,ItemNum,0),MATCH(L$1,Districts,0))*'Blend Sheet'!$Q100)+(INDEX(ItemCosts,MATCH('Blend Sheet'!$R$4,ItemNum,0),MATCH(L$1,Districts,0))*'Blend Sheet'!$R100)+(INDEX(ItemCosts,MATCH('Blend Sheet'!$S$4,ItemNum,0),MATCH(L$1,Districts,0))*'Blend Sheet'!$S100)+(INDEX(ItemCosts,MATCH('Blend Sheet'!$T$4,ItemNum,0),MATCH(L$1,Districts,0))*'Blend Sheet'!$T100)+(INDEX(ItemCosts,MATCH('Blend Sheet'!$U$4,ItemNum,0),MATCH(L$1,Districts,0))*'Blend Sheet'!$U100)+(INDEX(ItemCosts,MATCH('Blend Sheet'!$V$4,ItemNum,0),MATCH(L$1,Districts,0))*'Blend Sheet'!$V100)+(INDEX(ItemCosts,MATCH('Blend Sheet'!$W$4,ItemNum,0),MATCH(L$1,Districts,0))*'Blend Sheet'!$W100)+(INDEX(ItemCosts,MATCH('Blend Sheet'!$X$4,ItemNum,0),MATCH(L$1,Districts,0))*'Blend Sheet'!$X100)+(INDEX(ItemCosts,MATCH('Blend Sheet'!$Y$4,ItemNum,0),MATCH(L$1,Districts,0))*'Blend Sheet'!$Y100)+(INDEX(ItemCosts,MATCH('Blend Sheet'!$Z$4,ItemNum,0),MATCH(L$1,Districts,0))*'Blend Sheet'!$Z100)+(INDEX(ItemCosts,MATCH('Blend Sheet'!$AA$4,ItemNum,0),MATCH(L$1,Districts,0))*'Blend Sheet'!$AA100)+(INDEX(ItemCosts,MATCH('Blend Sheet'!$AB$4,ItemNum,0),MATCH(L$1,Districts,0))*'Blend Sheet'!$AB100)+(INDEX(ItemCosts,MATCH('Blend Sheet'!$AC$4,ItemNum,0),MATCH(L$1,Districts,0))*'Blend Sheet'!$AC100)+(INDEX(ItemCosts,MATCH('Blend Sheet'!$AD$4,ItemNum,0),MATCH(L$1,Districts,0))*'Blend Sheet'!$AD100)+(INDEX(ItemCosts,MATCH('Blend Sheet'!$AE$4,ItemNum,0),MATCH(L$1,Districts,0))*'Blend Sheet'!$AE100)+(INDEX(ItemCosts,MATCH('Blend Sheet'!$AF$4,ItemNum,0),MATCH(L$1,Districts,0))*'Blend Sheet'!$AF100)+(INDEX(ItemCosts,MATCH('Blend Sheet'!$AG$4,ItemNum,0),MATCH(L$1,Districts,0))*'Blend Sheet'!$AG100)+(INDEX(ItemCosts,MATCH('Blend Sheet'!$AH$4,ItemNum,0),MATCH(L$1,Districts,0))*'Blend Sheet'!$AH100)+(INDEX(ItemCosts,MATCH('Blend Sheet'!$AI$4,ItemNum,0),MATCH(L$1,Districts,0))*'Blend Sheet'!$AI100)+(INDEX(ItemCosts,MATCH('Blend Sheet'!$AJ$4,ItemNum,0),MATCH(L$1,Districts,0))*'Blend Sheet'!$AJ100)+(INDEX(ItemCosts,MATCH('Blend Sheet'!$AK$4,ItemNum,0),MATCH(L$1,Districts,0))*'Blend Sheet'!$AK100)+(INDEX(ItemCosts,MATCH('Blend Sheet'!$AL$4,ItemNum,0),MATCH(L$1,Districts,0))*'Blend Sheet'!$AL100)+(INDEX(ItemCosts,MATCH('Blend Sheet'!$AM$4,ItemNum,0),MATCH(L$1,Districts,0))*'Blend Sheet'!$AM100)+(INDEX(ItemCosts,MATCH('Blend Sheet'!$AN$4,ItemNum,0),MATCH(L$1,Districts,0))*'Blend Sheet'!$AN100)+(INDEX(ItemCosts,MATCH('Blend Sheet'!$AO$4,ItemNum,0),MATCH(L$1,Districts,0))*'Blend Sheet'!$AO100)+(INDEX(ItemCosts,MATCH('Blend Sheet'!$AP$4,ItemNum,0),MATCH(L$1,Districts,0))*'Blend Sheet'!$AP100)+(INDEX(ItemCosts,MATCH('Blend Sheet'!$AQ$4,ItemNum,0),MATCH(L$1,Districts,0))*'Blend Sheet'!$AQ100)+(INDEX(ItemCosts,MATCH('Blend Sheet'!$AR$4,ItemNum,0),MATCH(L$1,Districts,0))*'Blend Sheet'!$AR100)+(INDEX(ItemCosts,MATCH('Blend Sheet'!$AS$4,ItemNum,0),MATCH(L$1,Districts,0))*'Blend Sheet'!$AS100)</f>
        <v>#N/A</v>
      </c>
      <c r="M97" s="191"/>
      <c r="N97" s="34" t="e">
        <f>D97/'Blend Sheet'!$BA100</f>
        <v>#N/A</v>
      </c>
      <c r="O97" s="34" t="e">
        <f>E97/'Blend Sheet'!$BA100</f>
        <v>#N/A</v>
      </c>
      <c r="P97" s="34" t="e">
        <f>G97/'Blend Sheet'!$BA100</f>
        <v>#N/A</v>
      </c>
      <c r="Q97" s="34" t="e">
        <f>H97/'Blend Sheet'!$BA100</f>
        <v>#N/A</v>
      </c>
      <c r="R97" s="34" t="e">
        <f>I97/'Blend Sheet'!$BA100</f>
        <v>#N/A</v>
      </c>
      <c r="S97" s="34" t="e">
        <f>J97/'Blend Sheet'!$BA100</f>
        <v>#N/A</v>
      </c>
      <c r="T97" s="34" t="e">
        <f>K97/'Blend Sheet'!$BA100</f>
        <v>#N/A</v>
      </c>
      <c r="U97" s="34" t="e">
        <f>L97/'Blend Sheet'!$BA100</f>
        <v>#N/A</v>
      </c>
    </row>
    <row r="98" spans="1:21" x14ac:dyDescent="0.25">
      <c r="A98" t="str">
        <f>'Blend Sheet'!A101</f>
        <v>THERMAmix THX</v>
      </c>
      <c r="B98" s="5" t="e">
        <f>(INDEX(ItemCosts,MATCH('Blend Sheet'!$C$4,ItemNum,0),MATCH(B$1,Districts,0))*'Blend Sheet'!$C101)+(INDEX(ItemCosts,MATCH('Blend Sheet'!$D$4,ItemNum,0),MATCH(B$1,Districts,0))*'Blend Sheet'!$D101)+(INDEX(ItemCosts,MATCH('Blend Sheet'!$E$4,ItemNum,0),MATCH(B$1,Districts,0))*'Blend Sheet'!$E101)+(INDEX(ItemCosts,MATCH('Blend Sheet'!$F$4,ItemNum,0),MATCH(B$1,Districts,0))*'Blend Sheet'!$F101)+(INDEX(ItemCosts,MATCH('Blend Sheet'!$G$4,ItemNum,0),MATCH(B$1,Districts,0))*'Blend Sheet'!$G101)+(INDEX(ItemCosts,MATCH('Blend Sheet'!$H$4,ItemNum,0),MATCH(B$1,Districts,0))*'Blend Sheet'!$H101)+(INDEX(ItemCosts,MATCH('Blend Sheet'!$I$4,ItemNum,0),MATCH(B$1,Districts,0))*'Blend Sheet'!$I101)+(INDEX(ItemCosts,MATCH('Blend Sheet'!$J$4,ItemNum,0),MATCH(B$1,Districts,0))*'Blend Sheet'!$J101)+(INDEX(ItemCosts,MATCH('Blend Sheet'!$K$4,ItemNum,0),MATCH(B$1,Districts,0))*'Blend Sheet'!$K101)+(INDEX(ItemCosts,MATCH('Blend Sheet'!$L$4,ItemNum,0),MATCH(B$1,Districts,0))*'Blend Sheet'!$L101)+(INDEX(ItemCosts,MATCH('Blend Sheet'!$M$4,ItemNum,0),MATCH(B$1,Districts,0))*'Blend Sheet'!$M101)+(INDEX(ItemCosts,MATCH('Blend Sheet'!$N$4,ItemNum,0),MATCH(B$1,Districts,0))*'Blend Sheet'!$N101)+(INDEX(ItemCosts,MATCH('Blend Sheet'!$O$4,ItemNum,0),MATCH(B$1,Districts,0))*'Blend Sheet'!$O101)+(INDEX(ItemCosts,MATCH('Blend Sheet'!$P$4,ItemNum,0),MATCH(B$1,Districts,0))*'Blend Sheet'!$P101)+(INDEX(ItemCosts,MATCH('Blend Sheet'!$Q$4,ItemNum,0),MATCH(B$1,Districts,0))*'Blend Sheet'!$Q101)+(INDEX(ItemCosts,MATCH('Blend Sheet'!$R$4,ItemNum,0),MATCH(B$1,Districts,0))*'Blend Sheet'!$R101)+(INDEX(ItemCosts,MATCH('Blend Sheet'!$S$4,ItemNum,0),MATCH(B$1,Districts,0))*'Blend Sheet'!$S101)+(INDEX(ItemCosts,MATCH('Blend Sheet'!$T$4,ItemNum,0),MATCH(B$1,Districts,0))*'Blend Sheet'!$T101)+(INDEX(ItemCosts,MATCH('Blend Sheet'!$U$4,ItemNum,0),MATCH(B$1,Districts,0))*'Blend Sheet'!$U101)+(INDEX(ItemCosts,MATCH('Blend Sheet'!$V$4,ItemNum,0),MATCH(B$1,Districts,0))*'Blend Sheet'!$V101)+(INDEX(ItemCosts,MATCH('Blend Sheet'!$W$4,ItemNum,0),MATCH(B$1,Districts,0))*'Blend Sheet'!$W101)+(INDEX(ItemCosts,MATCH('Blend Sheet'!$X$4,ItemNum,0),MATCH(B$1,Districts,0))*'Blend Sheet'!$X101)+(INDEX(ItemCosts,MATCH('Blend Sheet'!$Y$4,ItemNum,0),MATCH(B$1,Districts,0))*'Blend Sheet'!$Y101)+(INDEX(ItemCosts,MATCH('Blend Sheet'!$Z$4,ItemNum,0),MATCH(B$1,Districts,0))*'Blend Sheet'!$Z101)+(INDEX(ItemCosts,MATCH('Blend Sheet'!$AA$4,ItemNum,0),MATCH(B$1,Districts,0))*'Blend Sheet'!$AA101)+(INDEX(ItemCosts,MATCH('Blend Sheet'!$AB$4,ItemNum,0),MATCH(B$1,Districts,0))*'Blend Sheet'!$AB101)+(INDEX(ItemCosts,MATCH('Blend Sheet'!$AC$4,ItemNum,0),MATCH(B$1,Districts,0))*'Blend Sheet'!$AC101)+(INDEX(ItemCosts,MATCH('Blend Sheet'!$AD$4,ItemNum,0),MATCH(B$1,Districts,0))*'Blend Sheet'!$AD101)+(INDEX(ItemCosts,MATCH('Blend Sheet'!$AE$4,ItemNum,0),MATCH(B$1,Districts,0))*'Blend Sheet'!$AE101)+(INDEX(ItemCosts,MATCH('Blend Sheet'!$AF$4,ItemNum,0),MATCH(B$1,Districts,0))*'Blend Sheet'!$AF101)+(INDEX(ItemCosts,MATCH('Blend Sheet'!$AG$4,ItemNum,0),MATCH(B$1,Districts,0))*'Blend Sheet'!$AG101)+(INDEX(ItemCosts,MATCH('Blend Sheet'!$AH$4,ItemNum,0),MATCH(B$1,Districts,0))*'Blend Sheet'!$AH101)+(INDEX(ItemCosts,MATCH('Blend Sheet'!$AI$4,ItemNum,0),MATCH(B$1,Districts,0))*'Blend Sheet'!$AI101)+(INDEX(ItemCosts,MATCH('Blend Sheet'!$AJ$4,ItemNum,0),MATCH(B$1,Districts,0))*'Blend Sheet'!$AJ101)+(INDEX(ItemCosts,MATCH('Blend Sheet'!$AK$4,ItemNum,0),MATCH(B$1,Districts,0))*'Blend Sheet'!$AK101)+(INDEX(ItemCosts,MATCH('Blend Sheet'!$AL$4,ItemNum,0),MATCH(B$1,Districts,0))*'Blend Sheet'!$AL101)+(INDEX(ItemCosts,MATCH('Blend Sheet'!$AM$4,ItemNum,0),MATCH(B$1,Districts,0))*'Blend Sheet'!$AM101)+(INDEX(ItemCosts,MATCH('Blend Sheet'!$AN$4,ItemNum,0),MATCH(B$1,Districts,0))*'Blend Sheet'!$AN101)+(INDEX(ItemCosts,MATCH('Blend Sheet'!$AO$4,ItemNum,0),MATCH(B$1,Districts,0))*'Blend Sheet'!$AO101)+(INDEX(ItemCosts,MATCH('Blend Sheet'!$AP$4,ItemNum,0),MATCH(B$1,Districts,0))*'Blend Sheet'!$AP101)+(INDEX(ItemCosts,MATCH('Blend Sheet'!$AQ$4,ItemNum,0),MATCH(B$1,Districts,0))*'Blend Sheet'!$AQ101)+(INDEX(ItemCosts,MATCH('Blend Sheet'!$AR$4,ItemNum,0),MATCH(B$1,Districts,0))*'Blend Sheet'!$AR101)+(INDEX(ItemCosts,MATCH('Blend Sheet'!$AS$4,ItemNum,0),MATCH(B$1,Districts,0))*'Blend Sheet'!$AS101)</f>
        <v>#N/A</v>
      </c>
      <c r="C98" s="5" t="e">
        <f>(INDEX(ItemCosts,MATCH('Blend Sheet'!$C$4,ItemNum,0),MATCH(C$1,Districts,0))*'Blend Sheet'!$C101)+(INDEX(ItemCosts,MATCH('Blend Sheet'!$D$4,ItemNum,0),MATCH(C$1,Districts,0))*'Blend Sheet'!$D101)+(INDEX(ItemCosts,MATCH('Blend Sheet'!$E$4,ItemNum,0),MATCH(C$1,Districts,0))*'Blend Sheet'!$E101)+(INDEX(ItemCosts,MATCH('Blend Sheet'!$F$4,ItemNum,0),MATCH(C$1,Districts,0))*'Blend Sheet'!$F101)+(INDEX(ItemCosts,MATCH('Blend Sheet'!$G$4,ItemNum,0),MATCH(C$1,Districts,0))*'Blend Sheet'!$G101)+(INDEX(ItemCosts,MATCH('Blend Sheet'!$H$4,ItemNum,0),MATCH(C$1,Districts,0))*'Blend Sheet'!$H101)+(INDEX(ItemCosts,MATCH('Blend Sheet'!$I$4,ItemNum,0),MATCH(C$1,Districts,0))*'Blend Sheet'!$I101)+(INDEX(ItemCosts,MATCH('Blend Sheet'!$J$4,ItemNum,0),MATCH(C$1,Districts,0))*'Blend Sheet'!$J101)+(INDEX(ItemCosts,MATCH('Blend Sheet'!$K$4,ItemNum,0),MATCH(C$1,Districts,0))*'Blend Sheet'!$K101)+(INDEX(ItemCosts,MATCH('Blend Sheet'!$L$4,ItemNum,0),MATCH(C$1,Districts,0))*'Blend Sheet'!$L101)+(INDEX(ItemCosts,MATCH('Blend Sheet'!$M$4,ItemNum,0),MATCH(C$1,Districts,0))*'Blend Sheet'!$M101)+(INDEX(ItemCosts,MATCH('Blend Sheet'!$N$4,ItemNum,0),MATCH(C$1,Districts,0))*'Blend Sheet'!$N101)+(INDEX(ItemCosts,MATCH('Blend Sheet'!$O$4,ItemNum,0),MATCH(C$1,Districts,0))*'Blend Sheet'!$O101)+(INDEX(ItemCosts,MATCH('Blend Sheet'!$P$4,ItemNum,0),MATCH(C$1,Districts,0))*'Blend Sheet'!$P101)+(INDEX(ItemCosts,MATCH('Blend Sheet'!$Q$4,ItemNum,0),MATCH(C$1,Districts,0))*'Blend Sheet'!$Q101)+(INDEX(ItemCosts,MATCH('Blend Sheet'!$R$4,ItemNum,0),MATCH(C$1,Districts,0))*'Blend Sheet'!$R101)+(INDEX(ItemCosts,MATCH('Blend Sheet'!$S$4,ItemNum,0),MATCH(C$1,Districts,0))*'Blend Sheet'!$S101)+(INDEX(ItemCosts,MATCH('Blend Sheet'!$T$4,ItemNum,0),MATCH(C$1,Districts,0))*'Blend Sheet'!$T101)+(INDEX(ItemCosts,MATCH('Blend Sheet'!$U$4,ItemNum,0),MATCH(C$1,Districts,0))*'Blend Sheet'!$U101)+(INDEX(ItemCosts,MATCH('Blend Sheet'!$V$4,ItemNum,0),MATCH(C$1,Districts,0))*'Blend Sheet'!$V101)+(INDEX(ItemCosts,MATCH('Blend Sheet'!$W$4,ItemNum,0),MATCH(C$1,Districts,0))*'Blend Sheet'!$W101)+(INDEX(ItemCosts,MATCH('Blend Sheet'!$X$4,ItemNum,0),MATCH(C$1,Districts,0))*'Blend Sheet'!$X101)+(INDEX(ItemCosts,MATCH('Blend Sheet'!$Y$4,ItemNum,0),MATCH(C$1,Districts,0))*'Blend Sheet'!$Y101)+(INDEX(ItemCosts,MATCH('Blend Sheet'!$Z$4,ItemNum,0),MATCH(C$1,Districts,0))*'Blend Sheet'!$Z101)+(INDEX(ItemCosts,MATCH('Blend Sheet'!$AA$4,ItemNum,0),MATCH(C$1,Districts,0))*'Blend Sheet'!$AA101)+(INDEX(ItemCosts,MATCH('Blend Sheet'!$AB$4,ItemNum,0),MATCH(C$1,Districts,0))*'Blend Sheet'!$AB101)+(INDEX(ItemCosts,MATCH('Blend Sheet'!$AC$4,ItemNum,0),MATCH(C$1,Districts,0))*'Blend Sheet'!$AC101)+(INDEX(ItemCosts,MATCH('Blend Sheet'!$AD$4,ItemNum,0),MATCH(C$1,Districts,0))*'Blend Sheet'!$AD101)+(INDEX(ItemCosts,MATCH('Blend Sheet'!$AE$4,ItemNum,0),MATCH(C$1,Districts,0))*'Blend Sheet'!$AE101)+(INDEX(ItemCosts,MATCH('Blend Sheet'!$AF$4,ItemNum,0),MATCH(C$1,Districts,0))*'Blend Sheet'!$AF101)+(INDEX(ItemCosts,MATCH('Blend Sheet'!$AG$4,ItemNum,0),MATCH(C$1,Districts,0))*'Blend Sheet'!$AG101)+(INDEX(ItemCosts,MATCH('Blend Sheet'!$AH$4,ItemNum,0),MATCH(C$1,Districts,0))*'Blend Sheet'!$AH101)+(INDEX(ItemCosts,MATCH('Blend Sheet'!$AI$4,ItemNum,0),MATCH(C$1,Districts,0))*'Blend Sheet'!$AI101)+(INDEX(ItemCosts,MATCH('Blend Sheet'!$AJ$4,ItemNum,0),MATCH(C$1,Districts,0))*'Blend Sheet'!$AJ101)+(INDEX(ItemCosts,MATCH('Blend Sheet'!$AK$4,ItemNum,0),MATCH(C$1,Districts,0))*'Blend Sheet'!$AK101)+(INDEX(ItemCosts,MATCH('Blend Sheet'!$AL$4,ItemNum,0),MATCH(C$1,Districts,0))*'Blend Sheet'!$AL101)+(INDEX(ItemCosts,MATCH('Blend Sheet'!$AM$4,ItemNum,0),MATCH(C$1,Districts,0))*'Blend Sheet'!$AM101)+(INDEX(ItemCosts,MATCH('Blend Sheet'!$AN$4,ItemNum,0),MATCH(C$1,Districts,0))*'Blend Sheet'!$AN101)+(INDEX(ItemCosts,MATCH('Blend Sheet'!$AO$4,ItemNum,0),MATCH(C$1,Districts,0))*'Blend Sheet'!$AO101)+(INDEX(ItemCosts,MATCH('Blend Sheet'!$AP$4,ItemNum,0),MATCH(C$1,Districts,0))*'Blend Sheet'!$AP101)+(INDEX(ItemCosts,MATCH('Blend Sheet'!$AQ$4,ItemNum,0),MATCH(C$1,Districts,0))*'Blend Sheet'!$AQ101)+(INDEX(ItemCosts,MATCH('Blend Sheet'!$AR$4,ItemNum,0),MATCH(C$1,Districts,0))*'Blend Sheet'!$AR101)+(INDEX(ItemCosts,MATCH('Blend Sheet'!$AS$4,ItemNum,0),MATCH(C$1,Districts,0))*'Blend Sheet'!$AS101)</f>
        <v>#N/A</v>
      </c>
      <c r="D98" s="5" t="e">
        <f>(INDEX(ItemCosts,MATCH('Blend Sheet'!$C$4,ItemNum,0),MATCH(D$1,Districts,0))*'Blend Sheet'!$C101)+(INDEX(ItemCosts,MATCH('Blend Sheet'!$D$4,ItemNum,0),MATCH(D$1,Districts,0))*'Blend Sheet'!$D101)+(INDEX(ItemCosts,MATCH('Blend Sheet'!$E$4,ItemNum,0),MATCH(D$1,Districts,0))*'Blend Sheet'!$E101)+(INDEX(ItemCosts,MATCH('Blend Sheet'!$F$4,ItemNum,0),MATCH(D$1,Districts,0))*'Blend Sheet'!$F101)+(INDEX(ItemCosts,MATCH('Blend Sheet'!$G$4,ItemNum,0),MATCH(D$1,Districts,0))*'Blend Sheet'!$G101)+(INDEX(ItemCosts,MATCH('Blend Sheet'!$H$4,ItemNum,0),MATCH(D$1,Districts,0))*'Blend Sheet'!$H101)+(INDEX(ItemCosts,MATCH('Blend Sheet'!$I$4,ItemNum,0),MATCH(D$1,Districts,0))*'Blend Sheet'!$I101)+(INDEX(ItemCosts,MATCH('Blend Sheet'!$J$4,ItemNum,0),MATCH(D$1,Districts,0))*'Blend Sheet'!$J101)+(INDEX(ItemCosts,MATCH('Blend Sheet'!$K$4,ItemNum,0),MATCH(D$1,Districts,0))*'Blend Sheet'!$K101)+(INDEX(ItemCosts,MATCH('Blend Sheet'!$L$4,ItemNum,0),MATCH(D$1,Districts,0))*'Blend Sheet'!$L101)+(INDEX(ItemCosts,MATCH('Blend Sheet'!$M$4,ItemNum,0),MATCH(D$1,Districts,0))*'Blend Sheet'!$M101)+(INDEX(ItemCosts,MATCH('Blend Sheet'!$N$4,ItemNum,0),MATCH(D$1,Districts,0))*'Blend Sheet'!$N101)+(INDEX(ItemCosts,MATCH('Blend Sheet'!$O$4,ItemNum,0),MATCH(D$1,Districts,0))*'Blend Sheet'!$O101)+(INDEX(ItemCosts,MATCH('Blend Sheet'!$P$4,ItemNum,0),MATCH(D$1,Districts,0))*'Blend Sheet'!$P101)+(INDEX(ItemCosts,MATCH('Blend Sheet'!$Q$4,ItemNum,0),MATCH(D$1,Districts,0))*'Blend Sheet'!$Q101)+(INDEX(ItemCosts,MATCH('Blend Sheet'!$R$4,ItemNum,0),MATCH(D$1,Districts,0))*'Blend Sheet'!$R101)+(INDEX(ItemCosts,MATCH('Blend Sheet'!$S$4,ItemNum,0),MATCH(D$1,Districts,0))*'Blend Sheet'!$S101)+(INDEX(ItemCosts,MATCH('Blend Sheet'!$T$4,ItemNum,0),MATCH(D$1,Districts,0))*'Blend Sheet'!$T101)+(INDEX(ItemCosts,MATCH('Blend Sheet'!$U$4,ItemNum,0),MATCH(D$1,Districts,0))*'Blend Sheet'!$U101)+(INDEX(ItemCosts,MATCH('Blend Sheet'!$V$4,ItemNum,0),MATCH(D$1,Districts,0))*'Blend Sheet'!$V101)+(INDEX(ItemCosts,MATCH('Blend Sheet'!$W$4,ItemNum,0),MATCH(D$1,Districts,0))*'Blend Sheet'!$W101)+(INDEX(ItemCosts,MATCH('Blend Sheet'!$X$4,ItemNum,0),MATCH(D$1,Districts,0))*'Blend Sheet'!$X101)+(INDEX(ItemCosts,MATCH('Blend Sheet'!$Y$4,ItemNum,0),MATCH(D$1,Districts,0))*'Blend Sheet'!$Y101)+(INDEX(ItemCosts,MATCH('Blend Sheet'!$Z$4,ItemNum,0),MATCH(D$1,Districts,0))*'Blend Sheet'!$Z101)+(INDEX(ItemCosts,MATCH('Blend Sheet'!$AA$4,ItemNum,0),MATCH(D$1,Districts,0))*'Blend Sheet'!$AA101)+(INDEX(ItemCosts,MATCH('Blend Sheet'!$AB$4,ItemNum,0),MATCH(D$1,Districts,0))*'Blend Sheet'!$AB101)+(INDEX(ItemCosts,MATCH('Blend Sheet'!$AC$4,ItemNum,0),MATCH(D$1,Districts,0))*'Blend Sheet'!$AC101)+(INDEX(ItemCosts,MATCH('Blend Sheet'!$AD$4,ItemNum,0),MATCH(D$1,Districts,0))*'Blend Sheet'!$AD101)+(INDEX(ItemCosts,MATCH('Blend Sheet'!$AE$4,ItemNum,0),MATCH(D$1,Districts,0))*'Blend Sheet'!$AE101)+(INDEX(ItemCosts,MATCH('Blend Sheet'!$AF$4,ItemNum,0),MATCH(D$1,Districts,0))*'Blend Sheet'!$AF101)+(INDEX(ItemCosts,MATCH('Blend Sheet'!$AG$4,ItemNum,0),MATCH(D$1,Districts,0))*'Blend Sheet'!$AG101)+(INDEX(ItemCosts,MATCH('Blend Sheet'!$AH$4,ItemNum,0),MATCH(D$1,Districts,0))*'Blend Sheet'!$AH101)+(INDEX(ItemCosts,MATCH('Blend Sheet'!$AI$4,ItemNum,0),MATCH(D$1,Districts,0))*'Blend Sheet'!$AI101)+(INDEX(ItemCosts,MATCH('Blend Sheet'!$AJ$4,ItemNum,0),MATCH(D$1,Districts,0))*'Blend Sheet'!$AJ101)+(INDEX(ItemCosts,MATCH('Blend Sheet'!$AK$4,ItemNum,0),MATCH(D$1,Districts,0))*'Blend Sheet'!$AK101)+(INDEX(ItemCosts,MATCH('Blend Sheet'!$AL$4,ItemNum,0),MATCH(D$1,Districts,0))*'Blend Sheet'!$AL101)+(INDEX(ItemCosts,MATCH('Blend Sheet'!$AM$4,ItemNum,0),MATCH(D$1,Districts,0))*'Blend Sheet'!$AM101)+(INDEX(ItemCosts,MATCH('Blend Sheet'!$AN$4,ItemNum,0),MATCH(D$1,Districts,0))*'Blend Sheet'!$AN101)+(INDEX(ItemCosts,MATCH('Blend Sheet'!$AO$4,ItemNum,0),MATCH(D$1,Districts,0))*'Blend Sheet'!$AO101)+(INDEX(ItemCosts,MATCH('Blend Sheet'!$AP$4,ItemNum,0),MATCH(D$1,Districts,0))*'Blend Sheet'!$AP101)+(INDEX(ItemCosts,MATCH('Blend Sheet'!$AQ$4,ItemNum,0),MATCH(D$1,Districts,0))*'Blend Sheet'!$AQ101)+(INDEX(ItemCosts,MATCH('Blend Sheet'!$AR$4,ItemNum,0),MATCH(D$1,Districts,0))*'Blend Sheet'!$AR101)+(INDEX(ItemCosts,MATCH('Blend Sheet'!$AS$4,ItemNum,0),MATCH(D$1,Districts,0))*'Blend Sheet'!$AS101)</f>
        <v>#N/A</v>
      </c>
      <c r="E98" s="5" t="e">
        <f>(INDEX(ItemCosts,MATCH('Blend Sheet'!$C$4,ItemNum,0),MATCH(E$1,Districts,0))*'Blend Sheet'!$C101)+(INDEX(ItemCosts,MATCH('Blend Sheet'!$D$4,ItemNum,0),MATCH(E$1,Districts,0))*'Blend Sheet'!$D101)+(INDEX(ItemCosts,MATCH('Blend Sheet'!$E$4,ItemNum,0),MATCH(E$1,Districts,0))*'Blend Sheet'!$E101)+(INDEX(ItemCosts,MATCH('Blend Sheet'!$F$4,ItemNum,0),MATCH(E$1,Districts,0))*'Blend Sheet'!$F101)+(INDEX(ItemCosts,MATCH('Blend Sheet'!$G$4,ItemNum,0),MATCH(E$1,Districts,0))*'Blend Sheet'!$G101)+(INDEX(ItemCosts,MATCH('Blend Sheet'!$H$4,ItemNum,0),MATCH(E$1,Districts,0))*'Blend Sheet'!$H101)+(INDEX(ItemCosts,MATCH('Blend Sheet'!$I$4,ItemNum,0),MATCH(E$1,Districts,0))*'Blend Sheet'!$I101)+(INDEX(ItemCosts,MATCH('Blend Sheet'!$J$4,ItemNum,0),MATCH(E$1,Districts,0))*'Blend Sheet'!$J101)+(INDEX(ItemCosts,MATCH('Blend Sheet'!$K$4,ItemNum,0),MATCH(E$1,Districts,0))*'Blend Sheet'!$K101)+(INDEX(ItemCosts,MATCH('Blend Sheet'!$L$4,ItemNum,0),MATCH(E$1,Districts,0))*'Blend Sheet'!$L101)+(INDEX(ItemCosts,MATCH('Blend Sheet'!$M$4,ItemNum,0),MATCH(E$1,Districts,0))*'Blend Sheet'!$M101)+(INDEX(ItemCosts,MATCH('Blend Sheet'!$N$4,ItemNum,0),MATCH(E$1,Districts,0))*'Blend Sheet'!$N101)+(INDEX(ItemCosts,MATCH('Blend Sheet'!$O$4,ItemNum,0),MATCH(E$1,Districts,0))*'Blend Sheet'!$O101)+(INDEX(ItemCosts,MATCH('Blend Sheet'!$P$4,ItemNum,0),MATCH(E$1,Districts,0))*'Blend Sheet'!$P101)+(INDEX(ItemCosts,MATCH('Blend Sheet'!$Q$4,ItemNum,0),MATCH(E$1,Districts,0))*'Blend Sheet'!$Q101)+(INDEX(ItemCosts,MATCH('Blend Sheet'!$R$4,ItemNum,0),MATCH(E$1,Districts,0))*'Blend Sheet'!$R101)+(INDEX(ItemCosts,MATCH('Blend Sheet'!$S$4,ItemNum,0),MATCH(E$1,Districts,0))*'Blend Sheet'!$S101)+(INDEX(ItemCosts,MATCH('Blend Sheet'!$T$4,ItemNum,0),MATCH(E$1,Districts,0))*'Blend Sheet'!$T101)+(INDEX(ItemCosts,MATCH('Blend Sheet'!$U$4,ItemNum,0),MATCH(E$1,Districts,0))*'Blend Sheet'!$U101)+(INDEX(ItemCosts,MATCH('Blend Sheet'!$V$4,ItemNum,0),MATCH(E$1,Districts,0))*'Blend Sheet'!$V101)+(INDEX(ItemCosts,MATCH('Blend Sheet'!$W$4,ItemNum,0),MATCH(E$1,Districts,0))*'Blend Sheet'!$W101)+(INDEX(ItemCosts,MATCH('Blend Sheet'!$X$4,ItemNum,0),MATCH(E$1,Districts,0))*'Blend Sheet'!$X101)+(INDEX(ItemCosts,MATCH('Blend Sheet'!$Y$4,ItemNum,0),MATCH(E$1,Districts,0))*'Blend Sheet'!$Y101)+(INDEX(ItemCosts,MATCH('Blend Sheet'!$Z$4,ItemNum,0),MATCH(E$1,Districts,0))*'Blend Sheet'!$Z101)+(INDEX(ItemCosts,MATCH('Blend Sheet'!$AA$4,ItemNum,0),MATCH(E$1,Districts,0))*'Blend Sheet'!$AA101)+(INDEX(ItemCosts,MATCH('Blend Sheet'!$AB$4,ItemNum,0),MATCH(E$1,Districts,0))*'Blend Sheet'!$AB101)+(INDEX(ItemCosts,MATCH('Blend Sheet'!$AC$4,ItemNum,0),MATCH(E$1,Districts,0))*'Blend Sheet'!$AC101)+(INDEX(ItemCosts,MATCH('Blend Sheet'!$AD$4,ItemNum,0),MATCH(E$1,Districts,0))*'Blend Sheet'!$AD101)+(INDEX(ItemCosts,MATCH('Blend Sheet'!$AE$4,ItemNum,0),MATCH(E$1,Districts,0))*'Blend Sheet'!$AE101)+(INDEX(ItemCosts,MATCH('Blend Sheet'!$AF$4,ItemNum,0),MATCH(E$1,Districts,0))*'Blend Sheet'!$AF101)+(INDEX(ItemCosts,MATCH('Blend Sheet'!$AG$4,ItemNum,0),MATCH(E$1,Districts,0))*'Blend Sheet'!$AG101)+(INDEX(ItemCosts,MATCH('Blend Sheet'!$AH$4,ItemNum,0),MATCH(E$1,Districts,0))*'Blend Sheet'!$AH101)+(INDEX(ItemCosts,MATCH('Blend Sheet'!$AI$4,ItemNum,0),MATCH(E$1,Districts,0))*'Blend Sheet'!$AI101)+(INDEX(ItemCosts,MATCH('Blend Sheet'!$AJ$4,ItemNum,0),MATCH(E$1,Districts,0))*'Blend Sheet'!$AJ101)+(INDEX(ItemCosts,MATCH('Blend Sheet'!$AK$4,ItemNum,0),MATCH(E$1,Districts,0))*'Blend Sheet'!$AK101)+(INDEX(ItemCosts,MATCH('Blend Sheet'!$AL$4,ItemNum,0),MATCH(E$1,Districts,0))*'Blend Sheet'!$AL101)+(INDEX(ItemCosts,MATCH('Blend Sheet'!$AM$4,ItemNum,0),MATCH(E$1,Districts,0))*'Blend Sheet'!$AM101)+(INDEX(ItemCosts,MATCH('Blend Sheet'!$AN$4,ItemNum,0),MATCH(E$1,Districts,0))*'Blend Sheet'!$AN101)+(INDEX(ItemCosts,MATCH('Blend Sheet'!$AO$4,ItemNum,0),MATCH(E$1,Districts,0))*'Blend Sheet'!$AO101)+(INDEX(ItemCosts,MATCH('Blend Sheet'!$AP$4,ItemNum,0),MATCH(E$1,Districts,0))*'Blend Sheet'!$AP101)+(INDEX(ItemCosts,MATCH('Blend Sheet'!$AQ$4,ItemNum,0),MATCH(E$1,Districts,0))*'Blend Sheet'!$AQ101)+(INDEX(ItemCosts,MATCH('Blend Sheet'!$AR$4,ItemNum,0),MATCH(E$1,Districts,0))*'Blend Sheet'!$AR101)+(INDEX(ItemCosts,MATCH('Blend Sheet'!$AS$4,ItemNum,0),MATCH(E$1,Districts,0))*'Blend Sheet'!$AS101)</f>
        <v>#N/A</v>
      </c>
      <c r="F98" s="5" t="e">
        <f>(INDEX(ItemCosts,MATCH('Blend Sheet'!$C$4,ItemNum,0),MATCH(F$1,Districts,0))*'Blend Sheet'!$C101)+(INDEX(ItemCosts,MATCH('Blend Sheet'!$D$4,ItemNum,0),MATCH(F$1,Districts,0))*'Blend Sheet'!$D101)+(INDEX(ItemCosts,MATCH('Blend Sheet'!$E$4,ItemNum,0),MATCH(F$1,Districts,0))*'Blend Sheet'!$E101)+(INDEX(ItemCosts,MATCH('Blend Sheet'!$F$4,ItemNum,0),MATCH(F$1,Districts,0))*'Blend Sheet'!$F101)+(INDEX(ItemCosts,MATCH('Blend Sheet'!$G$4,ItemNum,0),MATCH(F$1,Districts,0))*'Blend Sheet'!$G101)+(INDEX(ItemCosts,MATCH('Blend Sheet'!$H$4,ItemNum,0),MATCH(F$1,Districts,0))*'Blend Sheet'!$H101)+(INDEX(ItemCosts,MATCH('Blend Sheet'!$I$4,ItemNum,0),MATCH(F$1,Districts,0))*'Blend Sheet'!$I101)+(INDEX(ItemCosts,MATCH('Blend Sheet'!$J$4,ItemNum,0),MATCH(F$1,Districts,0))*'Blend Sheet'!$J101)+(INDEX(ItemCosts,MATCH('Blend Sheet'!$K$4,ItemNum,0),MATCH(F$1,Districts,0))*'Blend Sheet'!$K101)+(INDEX(ItemCosts,MATCH('Blend Sheet'!$L$4,ItemNum,0),MATCH(F$1,Districts,0))*'Blend Sheet'!$L101)+(INDEX(ItemCosts,MATCH('Blend Sheet'!$M$4,ItemNum,0),MATCH(F$1,Districts,0))*'Blend Sheet'!$M101)+(INDEX(ItemCosts,MATCH('Blend Sheet'!$N$4,ItemNum,0),MATCH(F$1,Districts,0))*'Blend Sheet'!$N101)+(INDEX(ItemCosts,MATCH('Blend Sheet'!$O$4,ItemNum,0),MATCH(F$1,Districts,0))*'Blend Sheet'!$O101)+(INDEX(ItemCosts,MATCH('Blend Sheet'!$P$4,ItemNum,0),MATCH(F$1,Districts,0))*'Blend Sheet'!$P101)+(INDEX(ItemCosts,MATCH('Blend Sheet'!$Q$4,ItemNum,0),MATCH(F$1,Districts,0))*'Blend Sheet'!$Q101)+(INDEX(ItemCosts,MATCH('Blend Sheet'!$R$4,ItemNum,0),MATCH(F$1,Districts,0))*'Blend Sheet'!$R101)+(INDEX(ItemCosts,MATCH('Blend Sheet'!$S$4,ItemNum,0),MATCH(F$1,Districts,0))*'Blend Sheet'!$S101)+(INDEX(ItemCosts,MATCH('Blend Sheet'!$T$4,ItemNum,0),MATCH(F$1,Districts,0))*'Blend Sheet'!$T101)+(INDEX(ItemCosts,MATCH('Blend Sheet'!$U$4,ItemNum,0),MATCH(F$1,Districts,0))*'Blend Sheet'!$U101)+(INDEX(ItemCosts,MATCH('Blend Sheet'!$V$4,ItemNum,0),MATCH(F$1,Districts,0))*'Blend Sheet'!$V101)+(INDEX(ItemCosts,MATCH('Blend Sheet'!$W$4,ItemNum,0),MATCH(F$1,Districts,0))*'Blend Sheet'!$W101)+(INDEX(ItemCosts,MATCH('Blend Sheet'!$X$4,ItemNum,0),MATCH(F$1,Districts,0))*'Blend Sheet'!$X101)+(INDEX(ItemCosts,MATCH('Blend Sheet'!$Y$4,ItemNum,0),MATCH(F$1,Districts,0))*'Blend Sheet'!$Y101)+(INDEX(ItemCosts,MATCH('Blend Sheet'!$Z$4,ItemNum,0),MATCH(F$1,Districts,0))*'Blend Sheet'!$Z101)+(INDEX(ItemCosts,MATCH('Blend Sheet'!$AA$4,ItemNum,0),MATCH(F$1,Districts,0))*'Blend Sheet'!$AA101)+(INDEX(ItemCosts,MATCH('Blend Sheet'!$AB$4,ItemNum,0),MATCH(F$1,Districts,0))*'Blend Sheet'!$AB101)+(INDEX(ItemCosts,MATCH('Blend Sheet'!$AC$4,ItemNum,0),MATCH(F$1,Districts,0))*'Blend Sheet'!$AC101)+(INDEX(ItemCosts,MATCH('Blend Sheet'!$AD$4,ItemNum,0),MATCH(F$1,Districts,0))*'Blend Sheet'!$AD101)+(INDEX(ItemCosts,MATCH('Blend Sheet'!$AE$4,ItemNum,0),MATCH(F$1,Districts,0))*'Blend Sheet'!$AE101)+(INDEX(ItemCosts,MATCH('Blend Sheet'!$AF$4,ItemNum,0),MATCH(F$1,Districts,0))*'Blend Sheet'!$AF101)+(INDEX(ItemCosts,MATCH('Blend Sheet'!$AG$4,ItemNum,0),MATCH(F$1,Districts,0))*'Blend Sheet'!$AG101)+(INDEX(ItemCosts,MATCH('Blend Sheet'!$AH$4,ItemNum,0),MATCH(F$1,Districts,0))*'Blend Sheet'!$AH101)+(INDEX(ItemCosts,MATCH('Blend Sheet'!$AI$4,ItemNum,0),MATCH(F$1,Districts,0))*'Blend Sheet'!$AI101)+(INDEX(ItemCosts,MATCH('Blend Sheet'!$AJ$4,ItemNum,0),MATCH(F$1,Districts,0))*'Blend Sheet'!$AJ101)+(INDEX(ItemCosts,MATCH('Blend Sheet'!$AK$4,ItemNum,0),MATCH(F$1,Districts,0))*'Blend Sheet'!$AK101)+(INDEX(ItemCosts,MATCH('Blend Sheet'!$AL$4,ItemNum,0),MATCH(F$1,Districts,0))*'Blend Sheet'!$AL101)+(INDEX(ItemCosts,MATCH('Blend Sheet'!$AM$4,ItemNum,0),MATCH(F$1,Districts,0))*'Blend Sheet'!$AM101)+(INDEX(ItemCosts,MATCH('Blend Sheet'!$AN$4,ItemNum,0),MATCH(F$1,Districts,0))*'Blend Sheet'!$AN101)+(INDEX(ItemCosts,MATCH('Blend Sheet'!$AO$4,ItemNum,0),MATCH(F$1,Districts,0))*'Blend Sheet'!$AO101)+(INDEX(ItemCosts,MATCH('Blend Sheet'!$AP$4,ItemNum,0),MATCH(F$1,Districts,0))*'Blend Sheet'!$AP101)+(INDEX(ItemCosts,MATCH('Blend Sheet'!$AQ$4,ItemNum,0),MATCH(F$1,Districts,0))*'Blend Sheet'!$AQ101)+(INDEX(ItemCosts,MATCH('Blend Sheet'!$AR$4,ItemNum,0),MATCH(F$1,Districts,0))*'Blend Sheet'!$AR101)+(INDEX(ItemCosts,MATCH('Blend Sheet'!$AS$4,ItemNum,0),MATCH(F$1,Districts,0))*'Blend Sheet'!$AS101)</f>
        <v>#N/A</v>
      </c>
      <c r="G98" s="5" t="e">
        <f>(INDEX(ItemCosts,MATCH('Blend Sheet'!$C$4,ItemNum,0),MATCH(G$1,Districts,0))*'Blend Sheet'!$C101)+(INDEX(ItemCosts,MATCH('Blend Sheet'!$D$4,ItemNum,0),MATCH(G$1,Districts,0))*'Blend Sheet'!$D101)+(INDEX(ItemCosts,MATCH('Blend Sheet'!$E$4,ItemNum,0),MATCH(G$1,Districts,0))*'Blend Sheet'!$E101)+(INDEX(ItemCosts,MATCH('Blend Sheet'!$F$4,ItemNum,0),MATCH(G$1,Districts,0))*'Blend Sheet'!$F101)+(INDEX(ItemCosts,MATCH('Blend Sheet'!$G$4,ItemNum,0),MATCH(G$1,Districts,0))*'Blend Sheet'!$G101)+(INDEX(ItemCosts,MATCH('Blend Sheet'!$H$4,ItemNum,0),MATCH(G$1,Districts,0))*'Blend Sheet'!$H101)+(INDEX(ItemCosts,MATCH('Blend Sheet'!$I$4,ItemNum,0),MATCH(G$1,Districts,0))*'Blend Sheet'!$I101)+(INDEX(ItemCosts,MATCH('Blend Sheet'!$J$4,ItemNum,0),MATCH(G$1,Districts,0))*'Blend Sheet'!$J101)+(INDEX(ItemCosts,MATCH('Blend Sheet'!$K$4,ItemNum,0),MATCH(G$1,Districts,0))*'Blend Sheet'!$K101)+(INDEX(ItemCosts,MATCH('Blend Sheet'!$L$4,ItemNum,0),MATCH(G$1,Districts,0))*'Blend Sheet'!$L101)+(INDEX(ItemCosts,MATCH('Blend Sheet'!$M$4,ItemNum,0),MATCH(G$1,Districts,0))*'Blend Sheet'!$M101)+(INDEX(ItemCosts,MATCH('Blend Sheet'!$N$4,ItemNum,0),MATCH(G$1,Districts,0))*'Blend Sheet'!$N101)+(INDEX(ItemCosts,MATCH('Blend Sheet'!$O$4,ItemNum,0),MATCH(G$1,Districts,0))*'Blend Sheet'!$O101)+(INDEX(ItemCosts,MATCH('Blend Sheet'!$P$4,ItemNum,0),MATCH(G$1,Districts,0))*'Blend Sheet'!$P101)+(INDEX(ItemCosts,MATCH('Blend Sheet'!$Q$4,ItemNum,0),MATCH(G$1,Districts,0))*'Blend Sheet'!$Q101)+(INDEX(ItemCosts,MATCH('Blend Sheet'!$R$4,ItemNum,0),MATCH(G$1,Districts,0))*'Blend Sheet'!$R101)+(INDEX(ItemCosts,MATCH('Blend Sheet'!$S$4,ItemNum,0),MATCH(G$1,Districts,0))*'Blend Sheet'!$S101)+(INDEX(ItemCosts,MATCH('Blend Sheet'!$T$4,ItemNum,0),MATCH(G$1,Districts,0))*'Blend Sheet'!$T101)+(INDEX(ItemCosts,MATCH('Blend Sheet'!$U$4,ItemNum,0),MATCH(G$1,Districts,0))*'Blend Sheet'!$U101)+(INDEX(ItemCosts,MATCH('Blend Sheet'!$V$4,ItemNum,0),MATCH(G$1,Districts,0))*'Blend Sheet'!$V101)+(INDEX(ItemCosts,MATCH('Blend Sheet'!$W$4,ItemNum,0),MATCH(G$1,Districts,0))*'Blend Sheet'!$W101)+(INDEX(ItemCosts,MATCH('Blend Sheet'!$X$4,ItemNum,0),MATCH(G$1,Districts,0))*'Blend Sheet'!$X101)+(INDEX(ItemCosts,MATCH('Blend Sheet'!$Y$4,ItemNum,0),MATCH(G$1,Districts,0))*'Blend Sheet'!$Y101)+(INDEX(ItemCosts,MATCH('Blend Sheet'!$Z$4,ItemNum,0),MATCH(G$1,Districts,0))*'Blend Sheet'!$Z101)+(INDEX(ItemCosts,MATCH('Blend Sheet'!$AA$4,ItemNum,0),MATCH(G$1,Districts,0))*'Blend Sheet'!$AA101)+(INDEX(ItemCosts,MATCH('Blend Sheet'!$AB$4,ItemNum,0),MATCH(G$1,Districts,0))*'Blend Sheet'!$AB101)+(INDEX(ItemCosts,MATCH('Blend Sheet'!$AC$4,ItemNum,0),MATCH(G$1,Districts,0))*'Blend Sheet'!$AC101)+(INDEX(ItemCosts,MATCH('Blend Sheet'!$AD$4,ItemNum,0),MATCH(G$1,Districts,0))*'Blend Sheet'!$AD101)+(INDEX(ItemCosts,MATCH('Blend Sheet'!$AE$4,ItemNum,0),MATCH(G$1,Districts,0))*'Blend Sheet'!$AE101)+(INDEX(ItemCosts,MATCH('Blend Sheet'!$AF$4,ItemNum,0),MATCH(G$1,Districts,0))*'Blend Sheet'!$AF101)+(INDEX(ItemCosts,MATCH('Blend Sheet'!$AG$4,ItemNum,0),MATCH(G$1,Districts,0))*'Blend Sheet'!$AG101)+(INDEX(ItemCosts,MATCH('Blend Sheet'!$AH$4,ItemNum,0),MATCH(G$1,Districts,0))*'Blend Sheet'!$AH101)+(INDEX(ItemCosts,MATCH('Blend Sheet'!$AI$4,ItemNum,0),MATCH(G$1,Districts,0))*'Blend Sheet'!$AI101)+(INDEX(ItemCosts,MATCH('Blend Sheet'!$AJ$4,ItemNum,0),MATCH(G$1,Districts,0))*'Blend Sheet'!$AJ101)+(INDEX(ItemCosts,MATCH('Blend Sheet'!$AK$4,ItemNum,0),MATCH(G$1,Districts,0))*'Blend Sheet'!$AK101)+(INDEX(ItemCosts,MATCH('Blend Sheet'!$AL$4,ItemNum,0),MATCH(G$1,Districts,0))*'Blend Sheet'!$AL101)+(INDEX(ItemCosts,MATCH('Blend Sheet'!$AM$4,ItemNum,0),MATCH(G$1,Districts,0))*'Blend Sheet'!$AM101)+(INDEX(ItemCosts,MATCH('Blend Sheet'!$AN$4,ItemNum,0),MATCH(G$1,Districts,0))*'Blend Sheet'!$AN101)+(INDEX(ItemCosts,MATCH('Blend Sheet'!$AO$4,ItemNum,0),MATCH(G$1,Districts,0))*'Blend Sheet'!$AO101)+(INDEX(ItemCosts,MATCH('Blend Sheet'!$AP$4,ItemNum,0),MATCH(G$1,Districts,0))*'Blend Sheet'!$AP101)+(INDEX(ItemCosts,MATCH('Blend Sheet'!$AQ$4,ItemNum,0),MATCH(G$1,Districts,0))*'Blend Sheet'!$AQ101)+(INDEX(ItemCosts,MATCH('Blend Sheet'!$AR$4,ItemNum,0),MATCH(G$1,Districts,0))*'Blend Sheet'!$AR101)+(INDEX(ItemCosts,MATCH('Blend Sheet'!$AS$4,ItemNum,0),MATCH(G$1,Districts,0))*'Blend Sheet'!$AS101)</f>
        <v>#N/A</v>
      </c>
      <c r="H98" s="5" t="e">
        <f>(INDEX(ItemCosts,MATCH('Blend Sheet'!$C$4,ItemNum,0),MATCH(H$1,Districts,0))*'Blend Sheet'!$C101)+(INDEX(ItemCosts,MATCH('Blend Sheet'!$D$4,ItemNum,0),MATCH(H$1,Districts,0))*'Blend Sheet'!$D101)+(INDEX(ItemCosts,MATCH('Blend Sheet'!$E$4,ItemNum,0),MATCH(H$1,Districts,0))*'Blend Sheet'!$E101)+(INDEX(ItemCosts,MATCH('Blend Sheet'!$F$4,ItemNum,0),MATCH(H$1,Districts,0))*'Blend Sheet'!$F101)+(INDEX(ItemCosts,MATCH('Blend Sheet'!$G$4,ItemNum,0),MATCH(H$1,Districts,0))*'Blend Sheet'!$G101)+(INDEX(ItemCosts,MATCH('Blend Sheet'!$H$4,ItemNum,0),MATCH(H$1,Districts,0))*'Blend Sheet'!$H101)+(INDEX(ItemCosts,MATCH('Blend Sheet'!$I$4,ItemNum,0),MATCH(H$1,Districts,0))*'Blend Sheet'!$I101)+(INDEX(ItemCosts,MATCH('Blend Sheet'!$J$4,ItemNum,0),MATCH(H$1,Districts,0))*'Blend Sheet'!$J101)+(INDEX(ItemCosts,MATCH('Blend Sheet'!$K$4,ItemNum,0),MATCH(H$1,Districts,0))*'Blend Sheet'!$K101)+(INDEX(ItemCosts,MATCH('Blend Sheet'!$L$4,ItemNum,0),MATCH(H$1,Districts,0))*'Blend Sheet'!$L101)+(INDEX(ItemCosts,MATCH('Blend Sheet'!$M$4,ItemNum,0),MATCH(H$1,Districts,0))*'Blend Sheet'!$M101)+(INDEX(ItemCosts,MATCH('Blend Sheet'!$N$4,ItemNum,0),MATCH(H$1,Districts,0))*'Blend Sheet'!$N101)+(INDEX(ItemCosts,MATCH('Blend Sheet'!$O$4,ItemNum,0),MATCH(H$1,Districts,0))*'Blend Sheet'!$O101)+(INDEX(ItemCosts,MATCH('Blend Sheet'!$P$4,ItemNum,0),MATCH(H$1,Districts,0))*'Blend Sheet'!$P101)+(INDEX(ItemCosts,MATCH('Blend Sheet'!$Q$4,ItemNum,0),MATCH(H$1,Districts,0))*'Blend Sheet'!$Q101)+(INDEX(ItemCosts,MATCH('Blend Sheet'!$R$4,ItemNum,0),MATCH(H$1,Districts,0))*'Blend Sheet'!$R101)+(INDEX(ItemCosts,MATCH('Blend Sheet'!$S$4,ItemNum,0),MATCH(H$1,Districts,0))*'Blend Sheet'!$S101)+(INDEX(ItemCosts,MATCH('Blend Sheet'!$T$4,ItemNum,0),MATCH(H$1,Districts,0))*'Blend Sheet'!$T101)+(INDEX(ItemCosts,MATCH('Blend Sheet'!$U$4,ItemNum,0),MATCH(H$1,Districts,0))*'Blend Sheet'!$U101)+(INDEX(ItemCosts,MATCH('Blend Sheet'!$V$4,ItemNum,0),MATCH(H$1,Districts,0))*'Blend Sheet'!$V101)+(INDEX(ItemCosts,MATCH('Blend Sheet'!$W$4,ItemNum,0),MATCH(H$1,Districts,0))*'Blend Sheet'!$W101)+(INDEX(ItemCosts,MATCH('Blend Sheet'!$X$4,ItemNum,0),MATCH(H$1,Districts,0))*'Blend Sheet'!$X101)+(INDEX(ItemCosts,MATCH('Blend Sheet'!$Y$4,ItemNum,0),MATCH(H$1,Districts,0))*'Blend Sheet'!$Y101)+(INDEX(ItemCosts,MATCH('Blend Sheet'!$Z$4,ItemNum,0),MATCH(H$1,Districts,0))*'Blend Sheet'!$Z101)+(INDEX(ItemCosts,MATCH('Blend Sheet'!$AA$4,ItemNum,0),MATCH(H$1,Districts,0))*'Blend Sheet'!$AA101)+(INDEX(ItemCosts,MATCH('Blend Sheet'!$AB$4,ItemNum,0),MATCH(H$1,Districts,0))*'Blend Sheet'!$AB101)+(INDEX(ItemCosts,MATCH('Blend Sheet'!$AC$4,ItemNum,0),MATCH(H$1,Districts,0))*'Blend Sheet'!$AC101)+(INDEX(ItemCosts,MATCH('Blend Sheet'!$AD$4,ItemNum,0),MATCH(H$1,Districts,0))*'Blend Sheet'!$AD101)+(INDEX(ItemCosts,MATCH('Blend Sheet'!$AE$4,ItemNum,0),MATCH(H$1,Districts,0))*'Blend Sheet'!$AE101)+(INDEX(ItemCosts,MATCH('Blend Sheet'!$AF$4,ItemNum,0),MATCH(H$1,Districts,0))*'Blend Sheet'!$AF101)+(INDEX(ItemCosts,MATCH('Blend Sheet'!$AG$4,ItemNum,0),MATCH(H$1,Districts,0))*'Blend Sheet'!$AG101)+(INDEX(ItemCosts,MATCH('Blend Sheet'!$AH$4,ItemNum,0),MATCH(H$1,Districts,0))*'Blend Sheet'!$AH101)+(INDEX(ItemCosts,MATCH('Blend Sheet'!$AI$4,ItemNum,0),MATCH(H$1,Districts,0))*'Blend Sheet'!$AI101)+(INDEX(ItemCosts,MATCH('Blend Sheet'!$AJ$4,ItemNum,0),MATCH(H$1,Districts,0))*'Blend Sheet'!$AJ101)+(INDEX(ItemCosts,MATCH('Blend Sheet'!$AK$4,ItemNum,0),MATCH(H$1,Districts,0))*'Blend Sheet'!$AK101)+(INDEX(ItemCosts,MATCH('Blend Sheet'!$AL$4,ItemNum,0),MATCH(H$1,Districts,0))*'Blend Sheet'!$AL101)+(INDEX(ItemCosts,MATCH('Blend Sheet'!$AM$4,ItemNum,0),MATCH(H$1,Districts,0))*'Blend Sheet'!$AM101)+(INDEX(ItemCosts,MATCH('Blend Sheet'!$AN$4,ItemNum,0),MATCH(H$1,Districts,0))*'Blend Sheet'!$AN101)+(INDEX(ItemCosts,MATCH('Blend Sheet'!$AO$4,ItemNum,0),MATCH(H$1,Districts,0))*'Blend Sheet'!$AO101)+(INDEX(ItemCosts,MATCH('Blend Sheet'!$AP$4,ItemNum,0),MATCH(H$1,Districts,0))*'Blend Sheet'!$AP101)+(INDEX(ItemCosts,MATCH('Blend Sheet'!$AQ$4,ItemNum,0),MATCH(H$1,Districts,0))*'Blend Sheet'!$AQ101)+(INDEX(ItemCosts,MATCH('Blend Sheet'!$AR$4,ItemNum,0),MATCH(H$1,Districts,0))*'Blend Sheet'!$AR101)+(INDEX(ItemCosts,MATCH('Blend Sheet'!$AS$4,ItemNum,0),MATCH(H$1,Districts,0))*'Blend Sheet'!$AS101)</f>
        <v>#N/A</v>
      </c>
      <c r="I98" s="5" t="e">
        <f>(INDEX(ItemCosts,MATCH('Blend Sheet'!$C$4,ItemNum,0),MATCH(I$1,Districts,0))*'Blend Sheet'!$C101)+(INDEX(ItemCosts,MATCH('Blend Sheet'!$D$4,ItemNum,0),MATCH(I$1,Districts,0))*'Blend Sheet'!$D101)+(INDEX(ItemCosts,MATCH('Blend Sheet'!$E$4,ItemNum,0),MATCH(I$1,Districts,0))*'Blend Sheet'!$E101)+(INDEX(ItemCosts,MATCH('Blend Sheet'!$F$4,ItemNum,0),MATCH(I$1,Districts,0))*'Blend Sheet'!$F101)+(INDEX(ItemCosts,MATCH('Blend Sheet'!$G$4,ItemNum,0),MATCH(I$1,Districts,0))*'Blend Sheet'!$G101)+(INDEX(ItemCosts,MATCH('Blend Sheet'!$H$4,ItemNum,0),MATCH(I$1,Districts,0))*'Blend Sheet'!$H101)+(INDEX(ItemCosts,MATCH('Blend Sheet'!$I$4,ItemNum,0),MATCH(I$1,Districts,0))*'Blend Sheet'!$I101)+(INDEX(ItemCosts,MATCH('Blend Sheet'!$J$4,ItemNum,0),MATCH(I$1,Districts,0))*'Blend Sheet'!$J101)+(INDEX(ItemCosts,MATCH('Blend Sheet'!$K$4,ItemNum,0),MATCH(I$1,Districts,0))*'Blend Sheet'!$K101)+(INDEX(ItemCosts,MATCH('Blend Sheet'!$L$4,ItemNum,0),MATCH(I$1,Districts,0))*'Blend Sheet'!$L101)+(INDEX(ItemCosts,MATCH('Blend Sheet'!$M$4,ItemNum,0),MATCH(I$1,Districts,0))*'Blend Sheet'!$M101)+(INDEX(ItemCosts,MATCH('Blend Sheet'!$N$4,ItemNum,0),MATCH(I$1,Districts,0))*'Blend Sheet'!$N101)+(INDEX(ItemCosts,MATCH('Blend Sheet'!$O$4,ItemNum,0),MATCH(I$1,Districts,0))*'Blend Sheet'!$O101)+(INDEX(ItemCosts,MATCH('Blend Sheet'!$P$4,ItemNum,0),MATCH(I$1,Districts,0))*'Blend Sheet'!$P101)+(INDEX(ItemCosts,MATCH('Blend Sheet'!$Q$4,ItemNum,0),MATCH(I$1,Districts,0))*'Blend Sheet'!$Q101)+(INDEX(ItemCosts,MATCH('Blend Sheet'!$R$4,ItemNum,0),MATCH(I$1,Districts,0))*'Blend Sheet'!$R101)+(INDEX(ItemCosts,MATCH('Blend Sheet'!$S$4,ItemNum,0),MATCH(I$1,Districts,0))*'Blend Sheet'!$S101)+(INDEX(ItemCosts,MATCH('Blend Sheet'!$T$4,ItemNum,0),MATCH(I$1,Districts,0))*'Blend Sheet'!$T101)+(INDEX(ItemCosts,MATCH('Blend Sheet'!$U$4,ItemNum,0),MATCH(I$1,Districts,0))*'Blend Sheet'!$U101)+(INDEX(ItemCosts,MATCH('Blend Sheet'!$V$4,ItemNum,0),MATCH(I$1,Districts,0))*'Blend Sheet'!$V101)+(INDEX(ItemCosts,MATCH('Blend Sheet'!$W$4,ItemNum,0),MATCH(I$1,Districts,0))*'Blend Sheet'!$W101)+(INDEX(ItemCosts,MATCH('Blend Sheet'!$X$4,ItemNum,0),MATCH(I$1,Districts,0))*'Blend Sheet'!$X101)+(INDEX(ItemCosts,MATCH('Blend Sheet'!$Y$4,ItemNum,0),MATCH(I$1,Districts,0))*'Blend Sheet'!$Y101)+(INDEX(ItemCosts,MATCH('Blend Sheet'!$Z$4,ItemNum,0),MATCH(I$1,Districts,0))*'Blend Sheet'!$Z101)+(INDEX(ItemCosts,MATCH('Blend Sheet'!$AA$4,ItemNum,0),MATCH(I$1,Districts,0))*'Blend Sheet'!$AA101)+(INDEX(ItemCosts,MATCH('Blend Sheet'!$AB$4,ItemNum,0),MATCH(I$1,Districts,0))*'Blend Sheet'!$AB101)+(INDEX(ItemCosts,MATCH('Blend Sheet'!$AC$4,ItemNum,0),MATCH(I$1,Districts,0))*'Blend Sheet'!$AC101)+(INDEX(ItemCosts,MATCH('Blend Sheet'!$AD$4,ItemNum,0),MATCH(I$1,Districts,0))*'Blend Sheet'!$AD101)+(INDEX(ItemCosts,MATCH('Blend Sheet'!$AE$4,ItemNum,0),MATCH(I$1,Districts,0))*'Blend Sheet'!$AE101)+(INDEX(ItemCosts,MATCH('Blend Sheet'!$AF$4,ItemNum,0),MATCH(I$1,Districts,0))*'Blend Sheet'!$AF101)+(INDEX(ItemCosts,MATCH('Blend Sheet'!$AG$4,ItemNum,0),MATCH(I$1,Districts,0))*'Blend Sheet'!$AG101)+(INDEX(ItemCosts,MATCH('Blend Sheet'!$AH$4,ItemNum,0),MATCH(I$1,Districts,0))*'Blend Sheet'!$AH101)+(INDEX(ItemCosts,MATCH('Blend Sheet'!$AI$4,ItemNum,0),MATCH(I$1,Districts,0))*'Blend Sheet'!$AI101)+(INDEX(ItemCosts,MATCH('Blend Sheet'!$AJ$4,ItemNum,0),MATCH(I$1,Districts,0))*'Blend Sheet'!$AJ101)+(INDEX(ItemCosts,MATCH('Blend Sheet'!$AK$4,ItemNum,0),MATCH(I$1,Districts,0))*'Blend Sheet'!$AK101)+(INDEX(ItemCosts,MATCH('Blend Sheet'!$AL$4,ItemNum,0),MATCH(I$1,Districts,0))*'Blend Sheet'!$AL101)+(INDEX(ItemCosts,MATCH('Blend Sheet'!$AM$4,ItemNum,0),MATCH(I$1,Districts,0))*'Blend Sheet'!$AM101)+(INDEX(ItemCosts,MATCH('Blend Sheet'!$AN$4,ItemNum,0),MATCH(I$1,Districts,0))*'Blend Sheet'!$AN101)+(INDEX(ItemCosts,MATCH('Blend Sheet'!$AO$4,ItemNum,0),MATCH(I$1,Districts,0))*'Blend Sheet'!$AO101)+(INDEX(ItemCosts,MATCH('Blend Sheet'!$AP$4,ItemNum,0),MATCH(I$1,Districts,0))*'Blend Sheet'!$AP101)+(INDEX(ItemCosts,MATCH('Blend Sheet'!$AQ$4,ItemNum,0),MATCH(I$1,Districts,0))*'Blend Sheet'!$AQ101)+(INDEX(ItemCosts,MATCH('Blend Sheet'!$AR$4,ItemNum,0),MATCH(I$1,Districts,0))*'Blend Sheet'!$AR101)+(INDEX(ItemCosts,MATCH('Blend Sheet'!$AS$4,ItemNum,0),MATCH(I$1,Districts,0))*'Blend Sheet'!$AS101)</f>
        <v>#N/A</v>
      </c>
      <c r="J98" s="5" t="e">
        <f>(INDEX(ItemCosts,MATCH('Blend Sheet'!$C$4,ItemNum,0),MATCH(J$1,Districts,0))*'Blend Sheet'!$C101)+(INDEX(ItemCosts,MATCH('Blend Sheet'!$D$4,ItemNum,0),MATCH(J$1,Districts,0))*'Blend Sheet'!$D101)+(INDEX(ItemCosts,MATCH('Blend Sheet'!$E$4,ItemNum,0),MATCH(J$1,Districts,0))*'Blend Sheet'!$E101)+(INDEX(ItemCosts,MATCH('Blend Sheet'!$F$4,ItemNum,0),MATCH(J$1,Districts,0))*'Blend Sheet'!$F101)+(INDEX(ItemCosts,MATCH('Blend Sheet'!$G$4,ItemNum,0),MATCH(J$1,Districts,0))*'Blend Sheet'!$G101)+(INDEX(ItemCosts,MATCH('Blend Sheet'!$H$4,ItemNum,0),MATCH(J$1,Districts,0))*'Blend Sheet'!$H101)+(INDEX(ItemCosts,MATCH('Blend Sheet'!$I$4,ItemNum,0),MATCH(J$1,Districts,0))*'Blend Sheet'!$I101)+(INDEX(ItemCosts,MATCH('Blend Sheet'!$J$4,ItemNum,0),MATCH(J$1,Districts,0))*'Blend Sheet'!$J101)+(INDEX(ItemCosts,MATCH('Blend Sheet'!$K$4,ItemNum,0),MATCH(J$1,Districts,0))*'Blend Sheet'!$K101)+(INDEX(ItemCosts,MATCH('Blend Sheet'!$L$4,ItemNum,0),MATCH(J$1,Districts,0))*'Blend Sheet'!$L101)+(INDEX(ItemCosts,MATCH('Blend Sheet'!$M$4,ItemNum,0),MATCH(J$1,Districts,0))*'Blend Sheet'!$M101)+(INDEX(ItemCosts,MATCH('Blend Sheet'!$N$4,ItemNum,0),MATCH(J$1,Districts,0))*'Blend Sheet'!$N101)+(INDEX(ItemCosts,MATCH('Blend Sheet'!$O$4,ItemNum,0),MATCH(J$1,Districts,0))*'Blend Sheet'!$O101)+(INDEX(ItemCosts,MATCH('Blend Sheet'!$P$4,ItemNum,0),MATCH(J$1,Districts,0))*'Blend Sheet'!$P101)+(INDEX(ItemCosts,MATCH('Blend Sheet'!$Q$4,ItemNum,0),MATCH(J$1,Districts,0))*'Blend Sheet'!$Q101)+(INDEX(ItemCosts,MATCH('Blend Sheet'!$R$4,ItemNum,0),MATCH(J$1,Districts,0))*'Blend Sheet'!$R101)+(INDEX(ItemCosts,MATCH('Blend Sheet'!$S$4,ItemNum,0),MATCH(J$1,Districts,0))*'Blend Sheet'!$S101)+(INDEX(ItemCosts,MATCH('Blend Sheet'!$T$4,ItemNum,0),MATCH(J$1,Districts,0))*'Blend Sheet'!$T101)+(INDEX(ItemCosts,MATCH('Blend Sheet'!$U$4,ItemNum,0),MATCH(J$1,Districts,0))*'Blend Sheet'!$U101)+(INDEX(ItemCosts,MATCH('Blend Sheet'!$V$4,ItemNum,0),MATCH(J$1,Districts,0))*'Blend Sheet'!$V101)+(INDEX(ItemCosts,MATCH('Blend Sheet'!$W$4,ItemNum,0),MATCH(J$1,Districts,0))*'Blend Sheet'!$W101)+(INDEX(ItemCosts,MATCH('Blend Sheet'!$X$4,ItemNum,0),MATCH(J$1,Districts,0))*'Blend Sheet'!$X101)+(INDEX(ItemCosts,MATCH('Blend Sheet'!$Y$4,ItemNum,0),MATCH(J$1,Districts,0))*'Blend Sheet'!$Y101)+(INDEX(ItemCosts,MATCH('Blend Sheet'!$Z$4,ItemNum,0),MATCH(J$1,Districts,0))*'Blend Sheet'!$Z101)+(INDEX(ItemCosts,MATCH('Blend Sheet'!$AA$4,ItemNum,0),MATCH(J$1,Districts,0))*'Blend Sheet'!$AA101)+(INDEX(ItemCosts,MATCH('Blend Sheet'!$AB$4,ItemNum,0),MATCH(J$1,Districts,0))*'Blend Sheet'!$AB101)+(INDEX(ItemCosts,MATCH('Blend Sheet'!$AC$4,ItemNum,0),MATCH(J$1,Districts,0))*'Blend Sheet'!$AC101)+(INDEX(ItemCosts,MATCH('Blend Sheet'!$AD$4,ItemNum,0),MATCH(J$1,Districts,0))*'Blend Sheet'!$AD101)+(INDEX(ItemCosts,MATCH('Blend Sheet'!$AE$4,ItemNum,0),MATCH(J$1,Districts,0))*'Blend Sheet'!$AE101)+(INDEX(ItemCosts,MATCH('Blend Sheet'!$AF$4,ItemNum,0),MATCH(J$1,Districts,0))*'Blend Sheet'!$AF101)+(INDEX(ItemCosts,MATCH('Blend Sheet'!$AG$4,ItemNum,0),MATCH(J$1,Districts,0))*'Blend Sheet'!$AG101)+(INDEX(ItemCosts,MATCH('Blend Sheet'!$AH$4,ItemNum,0),MATCH(J$1,Districts,0))*'Blend Sheet'!$AH101)+(INDEX(ItemCosts,MATCH('Blend Sheet'!$AI$4,ItemNum,0),MATCH(J$1,Districts,0))*'Blend Sheet'!$AI101)+(INDEX(ItemCosts,MATCH('Blend Sheet'!$AJ$4,ItemNum,0),MATCH(J$1,Districts,0))*'Blend Sheet'!$AJ101)+(INDEX(ItemCosts,MATCH('Blend Sheet'!$AK$4,ItemNum,0),MATCH(J$1,Districts,0))*'Blend Sheet'!$AK101)+(INDEX(ItemCosts,MATCH('Blend Sheet'!$AL$4,ItemNum,0),MATCH(J$1,Districts,0))*'Blend Sheet'!$AL101)+(INDEX(ItemCosts,MATCH('Blend Sheet'!$AM$4,ItemNum,0),MATCH(J$1,Districts,0))*'Blend Sheet'!$AM101)+(INDEX(ItemCosts,MATCH('Blend Sheet'!$AN$4,ItemNum,0),MATCH(J$1,Districts,0))*'Blend Sheet'!$AN101)+(INDEX(ItemCosts,MATCH('Blend Sheet'!$AO$4,ItemNum,0),MATCH(J$1,Districts,0))*'Blend Sheet'!$AO101)+(INDEX(ItemCosts,MATCH('Blend Sheet'!$AP$4,ItemNum,0),MATCH(J$1,Districts,0))*'Blend Sheet'!$AP101)+(INDEX(ItemCosts,MATCH('Blend Sheet'!$AQ$4,ItemNum,0),MATCH(J$1,Districts,0))*'Blend Sheet'!$AQ101)+(INDEX(ItemCosts,MATCH('Blend Sheet'!$AR$4,ItemNum,0),MATCH(J$1,Districts,0))*'Blend Sheet'!$AR101)+(INDEX(ItemCosts,MATCH('Blend Sheet'!$AS$4,ItemNum,0),MATCH(J$1,Districts,0))*'Blend Sheet'!$AS101)</f>
        <v>#N/A</v>
      </c>
      <c r="K98" s="5" t="e">
        <f>(INDEX(ItemCosts,MATCH('Blend Sheet'!$C$4,ItemNum,0),MATCH(K$1,Districts,0))*'Blend Sheet'!$C101)+(INDEX(ItemCosts,MATCH('Blend Sheet'!$D$4,ItemNum,0),MATCH(K$1,Districts,0))*'Blend Sheet'!$D101)+(INDEX(ItemCosts,MATCH('Blend Sheet'!$E$4,ItemNum,0),MATCH(K$1,Districts,0))*'Blend Sheet'!$E101)+(INDEX(ItemCosts,MATCH('Blend Sheet'!$F$4,ItemNum,0),MATCH(K$1,Districts,0))*'Blend Sheet'!$F101)+(INDEX(ItemCosts,MATCH('Blend Sheet'!$G$4,ItemNum,0),MATCH(K$1,Districts,0))*'Blend Sheet'!$G101)+(INDEX(ItemCosts,MATCH('Blend Sheet'!$H$4,ItemNum,0),MATCH(K$1,Districts,0))*'Blend Sheet'!$H101)+(INDEX(ItemCosts,MATCH('Blend Sheet'!$I$4,ItemNum,0),MATCH(K$1,Districts,0))*'Blend Sheet'!$I101)+(INDEX(ItemCosts,MATCH('Blend Sheet'!$J$4,ItemNum,0),MATCH(K$1,Districts,0))*'Blend Sheet'!$J101)+(INDEX(ItemCosts,MATCH('Blend Sheet'!$K$4,ItemNum,0),MATCH(K$1,Districts,0))*'Blend Sheet'!$K101)+(INDEX(ItemCosts,MATCH('Blend Sheet'!$L$4,ItemNum,0),MATCH(K$1,Districts,0))*'Blend Sheet'!$L101)+(INDEX(ItemCosts,MATCH('Blend Sheet'!$M$4,ItemNum,0),MATCH(K$1,Districts,0))*'Blend Sheet'!$M101)+(INDEX(ItemCosts,MATCH('Blend Sheet'!$N$4,ItemNum,0),MATCH(K$1,Districts,0))*'Blend Sheet'!$N101)+(INDEX(ItemCosts,MATCH('Blend Sheet'!$O$4,ItemNum,0),MATCH(K$1,Districts,0))*'Blend Sheet'!$O101)+(INDEX(ItemCosts,MATCH('Blend Sheet'!$P$4,ItemNum,0),MATCH(K$1,Districts,0))*'Blend Sheet'!$P101)+(INDEX(ItemCosts,MATCH('Blend Sheet'!$Q$4,ItemNum,0),MATCH(K$1,Districts,0))*'Blend Sheet'!$Q101)+(INDEX(ItemCosts,MATCH('Blend Sheet'!$R$4,ItemNum,0),MATCH(K$1,Districts,0))*'Blend Sheet'!$R101)+(INDEX(ItemCosts,MATCH('Blend Sheet'!$S$4,ItemNum,0),MATCH(K$1,Districts,0))*'Blend Sheet'!$S101)+(INDEX(ItemCosts,MATCH('Blend Sheet'!$T$4,ItemNum,0),MATCH(K$1,Districts,0))*'Blend Sheet'!$T101)+(INDEX(ItemCosts,MATCH('Blend Sheet'!$U$4,ItemNum,0),MATCH(K$1,Districts,0))*'Blend Sheet'!$U101)+(INDEX(ItemCosts,MATCH('Blend Sheet'!$V$4,ItemNum,0),MATCH(K$1,Districts,0))*'Blend Sheet'!$V101)+(INDEX(ItemCosts,MATCH('Blend Sheet'!$W$4,ItemNum,0),MATCH(K$1,Districts,0))*'Blend Sheet'!$W101)+(INDEX(ItemCosts,MATCH('Blend Sheet'!$X$4,ItemNum,0),MATCH(K$1,Districts,0))*'Blend Sheet'!$X101)+(INDEX(ItemCosts,MATCH('Blend Sheet'!$Y$4,ItemNum,0),MATCH(K$1,Districts,0))*'Blend Sheet'!$Y101)+(INDEX(ItemCosts,MATCH('Blend Sheet'!$Z$4,ItemNum,0),MATCH(K$1,Districts,0))*'Blend Sheet'!$Z101)+(INDEX(ItemCosts,MATCH('Blend Sheet'!$AA$4,ItemNum,0),MATCH(K$1,Districts,0))*'Blend Sheet'!$AA101)+(INDEX(ItemCosts,MATCH('Blend Sheet'!$AB$4,ItemNum,0),MATCH(K$1,Districts,0))*'Blend Sheet'!$AB101)+(INDEX(ItemCosts,MATCH('Blend Sheet'!$AC$4,ItemNum,0),MATCH(K$1,Districts,0))*'Blend Sheet'!$AC101)+(INDEX(ItemCosts,MATCH('Blend Sheet'!$AD$4,ItemNum,0),MATCH(K$1,Districts,0))*'Blend Sheet'!$AD101)+(INDEX(ItemCosts,MATCH('Blend Sheet'!$AE$4,ItemNum,0),MATCH(K$1,Districts,0))*'Blend Sheet'!$AE101)+(INDEX(ItemCosts,MATCH('Blend Sheet'!$AF$4,ItemNum,0),MATCH(K$1,Districts,0))*'Blend Sheet'!$AF101)+(INDEX(ItemCosts,MATCH('Blend Sheet'!$AG$4,ItemNum,0),MATCH(K$1,Districts,0))*'Blend Sheet'!$AG101)+(INDEX(ItemCosts,MATCH('Blend Sheet'!$AH$4,ItemNum,0),MATCH(K$1,Districts,0))*'Blend Sheet'!$AH101)+(INDEX(ItemCosts,MATCH('Blend Sheet'!$AI$4,ItemNum,0),MATCH(K$1,Districts,0))*'Blend Sheet'!$AI101)+(INDEX(ItemCosts,MATCH('Blend Sheet'!$AJ$4,ItemNum,0),MATCH(K$1,Districts,0))*'Blend Sheet'!$AJ101)+(INDEX(ItemCosts,MATCH('Blend Sheet'!$AK$4,ItemNum,0),MATCH(K$1,Districts,0))*'Blend Sheet'!$AK101)+(INDEX(ItemCosts,MATCH('Blend Sheet'!$AL$4,ItemNum,0),MATCH(K$1,Districts,0))*'Blend Sheet'!$AL101)+(INDEX(ItemCosts,MATCH('Blend Sheet'!$AM$4,ItemNum,0),MATCH(K$1,Districts,0))*'Blend Sheet'!$AM101)+(INDEX(ItemCosts,MATCH('Blend Sheet'!$AN$4,ItemNum,0),MATCH(K$1,Districts,0))*'Blend Sheet'!$AN101)+(INDEX(ItemCosts,MATCH('Blend Sheet'!$AO$4,ItemNum,0),MATCH(K$1,Districts,0))*'Blend Sheet'!$AO101)+(INDEX(ItemCosts,MATCH('Blend Sheet'!$AP$4,ItemNum,0),MATCH(K$1,Districts,0))*'Blend Sheet'!$AP101)+(INDEX(ItemCosts,MATCH('Blend Sheet'!$AQ$4,ItemNum,0),MATCH(K$1,Districts,0))*'Blend Sheet'!$AQ101)+(INDEX(ItemCosts,MATCH('Blend Sheet'!$AR$4,ItemNum,0),MATCH(K$1,Districts,0))*'Blend Sheet'!$AR101)+(INDEX(ItemCosts,MATCH('Blend Sheet'!$AS$4,ItemNum,0),MATCH(K$1,Districts,0))*'Blend Sheet'!$AS101)</f>
        <v>#N/A</v>
      </c>
      <c r="L98" s="5" t="e">
        <f>(INDEX(ItemCosts,MATCH('Blend Sheet'!$C$4,ItemNum,0),MATCH(L$1,Districts,0))*'Blend Sheet'!$C101)+(INDEX(ItemCosts,MATCH('Blend Sheet'!$D$4,ItemNum,0),MATCH(L$1,Districts,0))*'Blend Sheet'!$D101)+(INDEX(ItemCosts,MATCH('Blend Sheet'!$E$4,ItemNum,0),MATCH(L$1,Districts,0))*'Blend Sheet'!$E101)+(INDEX(ItemCosts,MATCH('Blend Sheet'!$F$4,ItemNum,0),MATCH(L$1,Districts,0))*'Blend Sheet'!$F101)+(INDEX(ItemCosts,MATCH('Blend Sheet'!$G$4,ItemNum,0),MATCH(L$1,Districts,0))*'Blend Sheet'!$G101)+(INDEX(ItemCosts,MATCH('Blend Sheet'!$H$4,ItemNum,0),MATCH(L$1,Districts,0))*'Blend Sheet'!$H101)+(INDEX(ItemCosts,MATCH('Blend Sheet'!$I$4,ItemNum,0),MATCH(L$1,Districts,0))*'Blend Sheet'!$I101)+(INDEX(ItemCosts,MATCH('Blend Sheet'!$J$4,ItemNum,0),MATCH(L$1,Districts,0))*'Blend Sheet'!$J101)+(INDEX(ItemCosts,MATCH('Blend Sheet'!$K$4,ItemNum,0),MATCH(L$1,Districts,0))*'Blend Sheet'!$K101)+(INDEX(ItemCosts,MATCH('Blend Sheet'!$L$4,ItemNum,0),MATCH(L$1,Districts,0))*'Blend Sheet'!$L101)+(INDEX(ItemCosts,MATCH('Blend Sheet'!$M$4,ItemNum,0),MATCH(L$1,Districts,0))*'Blend Sheet'!$M101)+(INDEX(ItemCosts,MATCH('Blend Sheet'!$N$4,ItemNum,0),MATCH(L$1,Districts,0))*'Blend Sheet'!$N101)+(INDEX(ItemCosts,MATCH('Blend Sheet'!$O$4,ItemNum,0),MATCH(L$1,Districts,0))*'Blend Sheet'!$O101)+(INDEX(ItemCosts,MATCH('Blend Sheet'!$P$4,ItemNum,0),MATCH(L$1,Districts,0))*'Blend Sheet'!$P101)+(INDEX(ItemCosts,MATCH('Blend Sheet'!$Q$4,ItemNum,0),MATCH(L$1,Districts,0))*'Blend Sheet'!$Q101)+(INDEX(ItemCosts,MATCH('Blend Sheet'!$R$4,ItemNum,0),MATCH(L$1,Districts,0))*'Blend Sheet'!$R101)+(INDEX(ItemCosts,MATCH('Blend Sheet'!$S$4,ItemNum,0),MATCH(L$1,Districts,0))*'Blend Sheet'!$S101)+(INDEX(ItemCosts,MATCH('Blend Sheet'!$T$4,ItemNum,0),MATCH(L$1,Districts,0))*'Blend Sheet'!$T101)+(INDEX(ItemCosts,MATCH('Blend Sheet'!$U$4,ItemNum,0),MATCH(L$1,Districts,0))*'Blend Sheet'!$U101)+(INDEX(ItemCosts,MATCH('Blend Sheet'!$V$4,ItemNum,0),MATCH(L$1,Districts,0))*'Blend Sheet'!$V101)+(INDEX(ItemCosts,MATCH('Blend Sheet'!$W$4,ItemNum,0),MATCH(L$1,Districts,0))*'Blend Sheet'!$W101)+(INDEX(ItemCosts,MATCH('Blend Sheet'!$X$4,ItemNum,0),MATCH(L$1,Districts,0))*'Blend Sheet'!$X101)+(INDEX(ItemCosts,MATCH('Blend Sheet'!$Y$4,ItemNum,0),MATCH(L$1,Districts,0))*'Blend Sheet'!$Y101)+(INDEX(ItemCosts,MATCH('Blend Sheet'!$Z$4,ItemNum,0),MATCH(L$1,Districts,0))*'Blend Sheet'!$Z101)+(INDEX(ItemCosts,MATCH('Blend Sheet'!$AA$4,ItemNum,0),MATCH(L$1,Districts,0))*'Blend Sheet'!$AA101)+(INDEX(ItemCosts,MATCH('Blend Sheet'!$AB$4,ItemNum,0),MATCH(L$1,Districts,0))*'Blend Sheet'!$AB101)+(INDEX(ItemCosts,MATCH('Blend Sheet'!$AC$4,ItemNum,0),MATCH(L$1,Districts,0))*'Blend Sheet'!$AC101)+(INDEX(ItemCosts,MATCH('Blend Sheet'!$AD$4,ItemNum,0),MATCH(L$1,Districts,0))*'Blend Sheet'!$AD101)+(INDEX(ItemCosts,MATCH('Blend Sheet'!$AE$4,ItemNum,0),MATCH(L$1,Districts,0))*'Blend Sheet'!$AE101)+(INDEX(ItemCosts,MATCH('Blend Sheet'!$AF$4,ItemNum,0),MATCH(L$1,Districts,0))*'Blend Sheet'!$AF101)+(INDEX(ItemCosts,MATCH('Blend Sheet'!$AG$4,ItemNum,0),MATCH(L$1,Districts,0))*'Blend Sheet'!$AG101)+(INDEX(ItemCosts,MATCH('Blend Sheet'!$AH$4,ItemNum,0),MATCH(L$1,Districts,0))*'Blend Sheet'!$AH101)+(INDEX(ItemCosts,MATCH('Blend Sheet'!$AI$4,ItemNum,0),MATCH(L$1,Districts,0))*'Blend Sheet'!$AI101)+(INDEX(ItemCosts,MATCH('Blend Sheet'!$AJ$4,ItemNum,0),MATCH(L$1,Districts,0))*'Blend Sheet'!$AJ101)+(INDEX(ItemCosts,MATCH('Blend Sheet'!$AK$4,ItemNum,0),MATCH(L$1,Districts,0))*'Blend Sheet'!$AK101)+(INDEX(ItemCosts,MATCH('Blend Sheet'!$AL$4,ItemNum,0),MATCH(L$1,Districts,0))*'Blend Sheet'!$AL101)+(INDEX(ItemCosts,MATCH('Blend Sheet'!$AM$4,ItemNum,0),MATCH(L$1,Districts,0))*'Blend Sheet'!$AM101)+(INDEX(ItemCosts,MATCH('Blend Sheet'!$AN$4,ItemNum,0),MATCH(L$1,Districts,0))*'Blend Sheet'!$AN101)+(INDEX(ItemCosts,MATCH('Blend Sheet'!$AO$4,ItemNum,0),MATCH(L$1,Districts,0))*'Blend Sheet'!$AO101)+(INDEX(ItemCosts,MATCH('Blend Sheet'!$AP$4,ItemNum,0),MATCH(L$1,Districts,0))*'Blend Sheet'!$AP101)+(INDEX(ItemCosts,MATCH('Blend Sheet'!$AQ$4,ItemNum,0),MATCH(L$1,Districts,0))*'Blend Sheet'!$AQ101)+(INDEX(ItemCosts,MATCH('Blend Sheet'!$AR$4,ItemNum,0),MATCH(L$1,Districts,0))*'Blend Sheet'!$AR101)+(INDEX(ItemCosts,MATCH('Blend Sheet'!$AS$4,ItemNum,0),MATCH(L$1,Districts,0))*'Blend Sheet'!$AS101)</f>
        <v>#N/A</v>
      </c>
      <c r="M98" s="191"/>
      <c r="N98" s="34" t="e">
        <f>D98/'Blend Sheet'!$BA101</f>
        <v>#N/A</v>
      </c>
      <c r="O98" s="34" t="e">
        <f>E98/'Blend Sheet'!$BA101</f>
        <v>#N/A</v>
      </c>
      <c r="P98" s="34" t="e">
        <f>G98/'Blend Sheet'!$BA101</f>
        <v>#N/A</v>
      </c>
      <c r="Q98" s="34" t="e">
        <f>H98/'Blend Sheet'!$BA101</f>
        <v>#N/A</v>
      </c>
      <c r="R98" s="34" t="e">
        <f>I98/'Blend Sheet'!$BA101</f>
        <v>#N/A</v>
      </c>
      <c r="S98" s="34" t="e">
        <f>J98/'Blend Sheet'!$BA101</f>
        <v>#N/A</v>
      </c>
      <c r="T98" s="34" t="e">
        <f>K98/'Blend Sheet'!$BA101</f>
        <v>#N/A</v>
      </c>
      <c r="U98" s="34" t="e">
        <f>L98/'Blend Sheet'!$BA101</f>
        <v>#N/A</v>
      </c>
    </row>
    <row r="99" spans="1:21" x14ac:dyDescent="0.25">
      <c r="A99" t="str">
        <f>'Blend Sheet'!A102</f>
        <v>SURFACEmix THX</v>
      </c>
      <c r="B99" s="5" t="e">
        <f>(INDEX(ItemCosts,MATCH('Blend Sheet'!$C$4,ItemNum,0),MATCH(B$1,Districts,0))*'Blend Sheet'!$C102)+(INDEX(ItemCosts,MATCH('Blend Sheet'!$D$4,ItemNum,0),MATCH(B$1,Districts,0))*'Blend Sheet'!$D102)+(INDEX(ItemCosts,MATCH('Blend Sheet'!$E$4,ItemNum,0),MATCH(B$1,Districts,0))*'Blend Sheet'!$E102)+(INDEX(ItemCosts,MATCH('Blend Sheet'!$F$4,ItemNum,0),MATCH(B$1,Districts,0))*'Blend Sheet'!$F102)+(INDEX(ItemCosts,MATCH('Blend Sheet'!$G$4,ItemNum,0),MATCH(B$1,Districts,0))*'Blend Sheet'!$G102)+(INDEX(ItemCosts,MATCH('Blend Sheet'!$H$4,ItemNum,0),MATCH(B$1,Districts,0))*'Blend Sheet'!$H102)+(INDEX(ItemCosts,MATCH('Blend Sheet'!$I$4,ItemNum,0),MATCH(B$1,Districts,0))*'Blend Sheet'!$I102)+(INDEX(ItemCosts,MATCH('Blend Sheet'!$J$4,ItemNum,0),MATCH(B$1,Districts,0))*'Blend Sheet'!$J102)+(INDEX(ItemCosts,MATCH('Blend Sheet'!$K$4,ItemNum,0),MATCH(B$1,Districts,0))*'Blend Sheet'!$K102)+(INDEX(ItemCosts,MATCH('Blend Sheet'!$L$4,ItemNum,0),MATCH(B$1,Districts,0))*'Blend Sheet'!$L102)+(INDEX(ItemCosts,MATCH('Blend Sheet'!$M$4,ItemNum,0),MATCH(B$1,Districts,0))*'Blend Sheet'!$M102)+(INDEX(ItemCosts,MATCH('Blend Sheet'!$N$4,ItemNum,0),MATCH(B$1,Districts,0))*'Blend Sheet'!$N102)+(INDEX(ItemCosts,MATCH('Blend Sheet'!$O$4,ItemNum,0),MATCH(B$1,Districts,0))*'Blend Sheet'!$O102)+(INDEX(ItemCosts,MATCH('Blend Sheet'!$P$4,ItemNum,0),MATCH(B$1,Districts,0))*'Blend Sheet'!$P102)+(INDEX(ItemCosts,MATCH('Blend Sheet'!$Q$4,ItemNum,0),MATCH(B$1,Districts,0))*'Blend Sheet'!$Q102)+(INDEX(ItemCosts,MATCH('Blend Sheet'!$R$4,ItemNum,0),MATCH(B$1,Districts,0))*'Blend Sheet'!$R102)+(INDEX(ItemCosts,MATCH('Blend Sheet'!$S$4,ItemNum,0),MATCH(B$1,Districts,0))*'Blend Sheet'!$S102)+(INDEX(ItemCosts,MATCH('Blend Sheet'!$T$4,ItemNum,0),MATCH(B$1,Districts,0))*'Blend Sheet'!$T102)+(INDEX(ItemCosts,MATCH('Blend Sheet'!$U$4,ItemNum,0),MATCH(B$1,Districts,0))*'Blend Sheet'!$U102)+(INDEX(ItemCosts,MATCH('Blend Sheet'!$V$4,ItemNum,0),MATCH(B$1,Districts,0))*'Blend Sheet'!$V102)+(INDEX(ItemCosts,MATCH('Blend Sheet'!$W$4,ItemNum,0),MATCH(B$1,Districts,0))*'Blend Sheet'!$W102)+(INDEX(ItemCosts,MATCH('Blend Sheet'!$X$4,ItemNum,0),MATCH(B$1,Districts,0))*'Blend Sheet'!$X102)+(INDEX(ItemCosts,MATCH('Blend Sheet'!$Y$4,ItemNum,0),MATCH(B$1,Districts,0))*'Blend Sheet'!$Y102)+(INDEX(ItemCosts,MATCH('Blend Sheet'!$Z$4,ItemNum,0),MATCH(B$1,Districts,0))*'Blend Sheet'!$Z102)+(INDEX(ItemCosts,MATCH('Blend Sheet'!$AA$4,ItemNum,0),MATCH(B$1,Districts,0))*'Blend Sheet'!$AA102)+(INDEX(ItemCosts,MATCH('Blend Sheet'!$AB$4,ItemNum,0),MATCH(B$1,Districts,0))*'Blend Sheet'!$AB102)+(INDEX(ItemCosts,MATCH('Blend Sheet'!$AC$4,ItemNum,0),MATCH(B$1,Districts,0))*'Blend Sheet'!$AC102)+(INDEX(ItemCosts,MATCH('Blend Sheet'!$AD$4,ItemNum,0),MATCH(B$1,Districts,0))*'Blend Sheet'!$AD102)+(INDEX(ItemCosts,MATCH('Blend Sheet'!$AE$4,ItemNum,0),MATCH(B$1,Districts,0))*'Blend Sheet'!$AE102)+(INDEX(ItemCosts,MATCH('Blend Sheet'!$AF$4,ItemNum,0),MATCH(B$1,Districts,0))*'Blend Sheet'!$AF102)+(INDEX(ItemCosts,MATCH('Blend Sheet'!$AG$4,ItemNum,0),MATCH(B$1,Districts,0))*'Blend Sheet'!$AG102)+(INDEX(ItemCosts,MATCH('Blend Sheet'!$AH$4,ItemNum,0),MATCH(B$1,Districts,0))*'Blend Sheet'!$AH102)+(INDEX(ItemCosts,MATCH('Blend Sheet'!$AI$4,ItemNum,0),MATCH(B$1,Districts,0))*'Blend Sheet'!$AI102)+(INDEX(ItemCosts,MATCH('Blend Sheet'!$AJ$4,ItemNum,0),MATCH(B$1,Districts,0))*'Blend Sheet'!$AJ102)+(INDEX(ItemCosts,MATCH('Blend Sheet'!$AK$4,ItemNum,0),MATCH(B$1,Districts,0))*'Blend Sheet'!$AK102)+(INDEX(ItemCosts,MATCH('Blend Sheet'!$AL$4,ItemNum,0),MATCH(B$1,Districts,0))*'Blend Sheet'!$AL102)+(INDEX(ItemCosts,MATCH('Blend Sheet'!$AM$4,ItemNum,0),MATCH(B$1,Districts,0))*'Blend Sheet'!$AM102)+(INDEX(ItemCosts,MATCH('Blend Sheet'!$AN$4,ItemNum,0),MATCH(B$1,Districts,0))*'Blend Sheet'!$AN102)+(INDEX(ItemCosts,MATCH('Blend Sheet'!$AO$4,ItemNum,0),MATCH(B$1,Districts,0))*'Blend Sheet'!$AO102)+(INDEX(ItemCosts,MATCH('Blend Sheet'!$AP$4,ItemNum,0),MATCH(B$1,Districts,0))*'Blend Sheet'!$AP102)+(INDEX(ItemCosts,MATCH('Blend Sheet'!$AQ$4,ItemNum,0),MATCH(B$1,Districts,0))*'Blend Sheet'!$AQ102)+(INDEX(ItemCosts,MATCH('Blend Sheet'!$AR$4,ItemNum,0),MATCH(B$1,Districts,0))*'Blend Sheet'!$AR102)+(INDEX(ItemCosts,MATCH('Blend Sheet'!$AS$4,ItemNum,0),MATCH(B$1,Districts,0))*'Blend Sheet'!$AS102)</f>
        <v>#N/A</v>
      </c>
      <c r="C99" s="5" t="e">
        <f>(INDEX(ItemCosts,MATCH('Blend Sheet'!$C$4,ItemNum,0),MATCH(C$1,Districts,0))*'Blend Sheet'!$C102)+(INDEX(ItemCosts,MATCH('Blend Sheet'!$D$4,ItemNum,0),MATCH(C$1,Districts,0))*'Blend Sheet'!$D102)+(INDEX(ItemCosts,MATCH('Blend Sheet'!$E$4,ItemNum,0),MATCH(C$1,Districts,0))*'Blend Sheet'!$E102)+(INDEX(ItemCosts,MATCH('Blend Sheet'!$F$4,ItemNum,0),MATCH(C$1,Districts,0))*'Blend Sheet'!$F102)+(INDEX(ItemCosts,MATCH('Blend Sheet'!$G$4,ItemNum,0),MATCH(C$1,Districts,0))*'Blend Sheet'!$G102)+(INDEX(ItemCosts,MATCH('Blend Sheet'!$H$4,ItemNum,0),MATCH(C$1,Districts,0))*'Blend Sheet'!$H102)+(INDEX(ItemCosts,MATCH('Blend Sheet'!$I$4,ItemNum,0),MATCH(C$1,Districts,0))*'Blend Sheet'!$I102)+(INDEX(ItemCosts,MATCH('Blend Sheet'!$J$4,ItemNum,0),MATCH(C$1,Districts,0))*'Blend Sheet'!$J102)+(INDEX(ItemCosts,MATCH('Blend Sheet'!$K$4,ItemNum,0),MATCH(C$1,Districts,0))*'Blend Sheet'!$K102)+(INDEX(ItemCosts,MATCH('Blend Sheet'!$L$4,ItemNum,0),MATCH(C$1,Districts,0))*'Blend Sheet'!$L102)+(INDEX(ItemCosts,MATCH('Blend Sheet'!$M$4,ItemNum,0),MATCH(C$1,Districts,0))*'Blend Sheet'!$M102)+(INDEX(ItemCosts,MATCH('Blend Sheet'!$N$4,ItemNum,0),MATCH(C$1,Districts,0))*'Blend Sheet'!$N102)+(INDEX(ItemCosts,MATCH('Blend Sheet'!$O$4,ItemNum,0),MATCH(C$1,Districts,0))*'Blend Sheet'!$O102)+(INDEX(ItemCosts,MATCH('Blend Sheet'!$P$4,ItemNum,0),MATCH(C$1,Districts,0))*'Blend Sheet'!$P102)+(INDEX(ItemCosts,MATCH('Blend Sheet'!$Q$4,ItemNum,0),MATCH(C$1,Districts,0))*'Blend Sheet'!$Q102)+(INDEX(ItemCosts,MATCH('Blend Sheet'!$R$4,ItemNum,0),MATCH(C$1,Districts,0))*'Blend Sheet'!$R102)+(INDEX(ItemCosts,MATCH('Blend Sheet'!$S$4,ItemNum,0),MATCH(C$1,Districts,0))*'Blend Sheet'!$S102)+(INDEX(ItemCosts,MATCH('Blend Sheet'!$T$4,ItemNum,0),MATCH(C$1,Districts,0))*'Blend Sheet'!$T102)+(INDEX(ItemCosts,MATCH('Blend Sheet'!$U$4,ItemNum,0),MATCH(C$1,Districts,0))*'Blend Sheet'!$U102)+(INDEX(ItemCosts,MATCH('Blend Sheet'!$V$4,ItemNum,0),MATCH(C$1,Districts,0))*'Blend Sheet'!$V102)+(INDEX(ItemCosts,MATCH('Blend Sheet'!$W$4,ItemNum,0),MATCH(C$1,Districts,0))*'Blend Sheet'!$W102)+(INDEX(ItemCosts,MATCH('Blend Sheet'!$X$4,ItemNum,0),MATCH(C$1,Districts,0))*'Blend Sheet'!$X102)+(INDEX(ItemCosts,MATCH('Blend Sheet'!$Y$4,ItemNum,0),MATCH(C$1,Districts,0))*'Blend Sheet'!$Y102)+(INDEX(ItemCosts,MATCH('Blend Sheet'!$Z$4,ItemNum,0),MATCH(C$1,Districts,0))*'Blend Sheet'!$Z102)+(INDEX(ItemCosts,MATCH('Blend Sheet'!$AA$4,ItemNum,0),MATCH(C$1,Districts,0))*'Blend Sheet'!$AA102)+(INDEX(ItemCosts,MATCH('Blend Sheet'!$AB$4,ItemNum,0),MATCH(C$1,Districts,0))*'Blend Sheet'!$AB102)+(INDEX(ItemCosts,MATCH('Blend Sheet'!$AC$4,ItemNum,0),MATCH(C$1,Districts,0))*'Blend Sheet'!$AC102)+(INDEX(ItemCosts,MATCH('Blend Sheet'!$AD$4,ItemNum,0),MATCH(C$1,Districts,0))*'Blend Sheet'!$AD102)+(INDEX(ItemCosts,MATCH('Blend Sheet'!$AE$4,ItemNum,0),MATCH(C$1,Districts,0))*'Blend Sheet'!$AE102)+(INDEX(ItemCosts,MATCH('Blend Sheet'!$AF$4,ItemNum,0),MATCH(C$1,Districts,0))*'Blend Sheet'!$AF102)+(INDEX(ItemCosts,MATCH('Blend Sheet'!$AG$4,ItemNum,0),MATCH(C$1,Districts,0))*'Blend Sheet'!$AG102)+(INDEX(ItemCosts,MATCH('Blend Sheet'!$AH$4,ItemNum,0),MATCH(C$1,Districts,0))*'Blend Sheet'!$AH102)+(INDEX(ItemCosts,MATCH('Blend Sheet'!$AI$4,ItemNum,0),MATCH(C$1,Districts,0))*'Blend Sheet'!$AI102)+(INDEX(ItemCosts,MATCH('Blend Sheet'!$AJ$4,ItemNum,0),MATCH(C$1,Districts,0))*'Blend Sheet'!$AJ102)+(INDEX(ItemCosts,MATCH('Blend Sheet'!$AK$4,ItemNum,0),MATCH(C$1,Districts,0))*'Blend Sheet'!$AK102)+(INDEX(ItemCosts,MATCH('Blend Sheet'!$AL$4,ItemNum,0),MATCH(C$1,Districts,0))*'Blend Sheet'!$AL102)+(INDEX(ItemCosts,MATCH('Blend Sheet'!$AM$4,ItemNum,0),MATCH(C$1,Districts,0))*'Blend Sheet'!$AM102)+(INDEX(ItemCosts,MATCH('Blend Sheet'!$AN$4,ItemNum,0),MATCH(C$1,Districts,0))*'Blend Sheet'!$AN102)+(INDEX(ItemCosts,MATCH('Blend Sheet'!$AO$4,ItemNum,0),MATCH(C$1,Districts,0))*'Blend Sheet'!$AO102)+(INDEX(ItemCosts,MATCH('Blend Sheet'!$AP$4,ItemNum,0),MATCH(C$1,Districts,0))*'Blend Sheet'!$AP102)+(INDEX(ItemCosts,MATCH('Blend Sheet'!$AQ$4,ItemNum,0),MATCH(C$1,Districts,0))*'Blend Sheet'!$AQ102)+(INDEX(ItemCosts,MATCH('Blend Sheet'!$AR$4,ItemNum,0),MATCH(C$1,Districts,0))*'Blend Sheet'!$AR102)+(INDEX(ItemCosts,MATCH('Blend Sheet'!$AS$4,ItemNum,0),MATCH(C$1,Districts,0))*'Blend Sheet'!$AS102)</f>
        <v>#N/A</v>
      </c>
      <c r="D99" s="5" t="e">
        <f>(INDEX(ItemCosts,MATCH('Blend Sheet'!$C$4,ItemNum,0),MATCH(D$1,Districts,0))*'Blend Sheet'!$C102)+(INDEX(ItemCosts,MATCH('Blend Sheet'!$D$4,ItemNum,0),MATCH(D$1,Districts,0))*'Blend Sheet'!$D102)+(INDEX(ItemCosts,MATCH('Blend Sheet'!$E$4,ItemNum,0),MATCH(D$1,Districts,0))*'Blend Sheet'!$E102)+(INDEX(ItemCosts,MATCH('Blend Sheet'!$F$4,ItemNum,0),MATCH(D$1,Districts,0))*'Blend Sheet'!$F102)+(INDEX(ItemCosts,MATCH('Blend Sheet'!$G$4,ItemNum,0),MATCH(D$1,Districts,0))*'Blend Sheet'!$G102)+(INDEX(ItemCosts,MATCH('Blend Sheet'!$H$4,ItemNum,0),MATCH(D$1,Districts,0))*'Blend Sheet'!$H102)+(INDEX(ItemCosts,MATCH('Blend Sheet'!$I$4,ItemNum,0),MATCH(D$1,Districts,0))*'Blend Sheet'!$I102)+(INDEX(ItemCosts,MATCH('Blend Sheet'!$J$4,ItemNum,0),MATCH(D$1,Districts,0))*'Blend Sheet'!$J102)+(INDEX(ItemCosts,MATCH('Blend Sheet'!$K$4,ItemNum,0),MATCH(D$1,Districts,0))*'Blend Sheet'!$K102)+(INDEX(ItemCosts,MATCH('Blend Sheet'!$L$4,ItemNum,0),MATCH(D$1,Districts,0))*'Blend Sheet'!$L102)+(INDEX(ItemCosts,MATCH('Blend Sheet'!$M$4,ItemNum,0),MATCH(D$1,Districts,0))*'Blend Sheet'!$M102)+(INDEX(ItemCosts,MATCH('Blend Sheet'!$N$4,ItemNum,0),MATCH(D$1,Districts,0))*'Blend Sheet'!$N102)+(INDEX(ItemCosts,MATCH('Blend Sheet'!$O$4,ItemNum,0),MATCH(D$1,Districts,0))*'Blend Sheet'!$O102)+(INDEX(ItemCosts,MATCH('Blend Sheet'!$P$4,ItemNum,0),MATCH(D$1,Districts,0))*'Blend Sheet'!$P102)+(INDEX(ItemCosts,MATCH('Blend Sheet'!$Q$4,ItemNum,0),MATCH(D$1,Districts,0))*'Blend Sheet'!$Q102)+(INDEX(ItemCosts,MATCH('Blend Sheet'!$R$4,ItemNum,0),MATCH(D$1,Districts,0))*'Blend Sheet'!$R102)+(INDEX(ItemCosts,MATCH('Blend Sheet'!$S$4,ItemNum,0),MATCH(D$1,Districts,0))*'Blend Sheet'!$S102)+(INDEX(ItemCosts,MATCH('Blend Sheet'!$T$4,ItemNum,0),MATCH(D$1,Districts,0))*'Blend Sheet'!$T102)+(INDEX(ItemCosts,MATCH('Blend Sheet'!$U$4,ItemNum,0),MATCH(D$1,Districts,0))*'Blend Sheet'!$U102)+(INDEX(ItemCosts,MATCH('Blend Sheet'!$V$4,ItemNum,0),MATCH(D$1,Districts,0))*'Blend Sheet'!$V102)+(INDEX(ItemCosts,MATCH('Blend Sheet'!$W$4,ItemNum,0),MATCH(D$1,Districts,0))*'Blend Sheet'!$W102)+(INDEX(ItemCosts,MATCH('Blend Sheet'!$X$4,ItemNum,0),MATCH(D$1,Districts,0))*'Blend Sheet'!$X102)+(INDEX(ItemCosts,MATCH('Blend Sheet'!$Y$4,ItemNum,0),MATCH(D$1,Districts,0))*'Blend Sheet'!$Y102)+(INDEX(ItemCosts,MATCH('Blend Sheet'!$Z$4,ItemNum,0),MATCH(D$1,Districts,0))*'Blend Sheet'!$Z102)+(INDEX(ItemCosts,MATCH('Blend Sheet'!$AA$4,ItemNum,0),MATCH(D$1,Districts,0))*'Blend Sheet'!$AA102)+(INDEX(ItemCosts,MATCH('Blend Sheet'!$AB$4,ItemNum,0),MATCH(D$1,Districts,0))*'Blend Sheet'!$AB102)+(INDEX(ItemCosts,MATCH('Blend Sheet'!$AC$4,ItemNum,0),MATCH(D$1,Districts,0))*'Blend Sheet'!$AC102)+(INDEX(ItemCosts,MATCH('Blend Sheet'!$AD$4,ItemNum,0),MATCH(D$1,Districts,0))*'Blend Sheet'!$AD102)+(INDEX(ItemCosts,MATCH('Blend Sheet'!$AE$4,ItemNum,0),MATCH(D$1,Districts,0))*'Blend Sheet'!$AE102)+(INDEX(ItemCosts,MATCH('Blend Sheet'!$AF$4,ItemNum,0),MATCH(D$1,Districts,0))*'Blend Sheet'!$AF102)+(INDEX(ItemCosts,MATCH('Blend Sheet'!$AG$4,ItemNum,0),MATCH(D$1,Districts,0))*'Blend Sheet'!$AG102)+(INDEX(ItemCosts,MATCH('Blend Sheet'!$AH$4,ItemNum,0),MATCH(D$1,Districts,0))*'Blend Sheet'!$AH102)+(INDEX(ItemCosts,MATCH('Blend Sheet'!$AI$4,ItemNum,0),MATCH(D$1,Districts,0))*'Blend Sheet'!$AI102)+(INDEX(ItemCosts,MATCH('Blend Sheet'!$AJ$4,ItemNum,0),MATCH(D$1,Districts,0))*'Blend Sheet'!$AJ102)+(INDEX(ItemCosts,MATCH('Blend Sheet'!$AK$4,ItemNum,0),MATCH(D$1,Districts,0))*'Blend Sheet'!$AK102)+(INDEX(ItemCosts,MATCH('Blend Sheet'!$AL$4,ItemNum,0),MATCH(D$1,Districts,0))*'Blend Sheet'!$AL102)+(INDEX(ItemCosts,MATCH('Blend Sheet'!$AM$4,ItemNum,0),MATCH(D$1,Districts,0))*'Blend Sheet'!$AM102)+(INDEX(ItemCosts,MATCH('Blend Sheet'!$AN$4,ItemNum,0),MATCH(D$1,Districts,0))*'Blend Sheet'!$AN102)+(INDEX(ItemCosts,MATCH('Blend Sheet'!$AO$4,ItemNum,0),MATCH(D$1,Districts,0))*'Blend Sheet'!$AO102)+(INDEX(ItemCosts,MATCH('Blend Sheet'!$AP$4,ItemNum,0),MATCH(D$1,Districts,0))*'Blend Sheet'!$AP102)+(INDEX(ItemCosts,MATCH('Blend Sheet'!$AQ$4,ItemNum,0),MATCH(D$1,Districts,0))*'Blend Sheet'!$AQ102)+(INDEX(ItemCosts,MATCH('Blend Sheet'!$AR$4,ItemNum,0),MATCH(D$1,Districts,0))*'Blend Sheet'!$AR102)+(INDEX(ItemCosts,MATCH('Blend Sheet'!$AS$4,ItemNum,0),MATCH(D$1,Districts,0))*'Blend Sheet'!$AS102)</f>
        <v>#N/A</v>
      </c>
      <c r="E99" s="5" t="e">
        <f>(INDEX(ItemCosts,MATCH('Blend Sheet'!$C$4,ItemNum,0),MATCH(E$1,Districts,0))*'Blend Sheet'!$C102)+(INDEX(ItemCosts,MATCH('Blend Sheet'!$D$4,ItemNum,0),MATCH(E$1,Districts,0))*'Blend Sheet'!$D102)+(INDEX(ItemCosts,MATCH('Blend Sheet'!$E$4,ItemNum,0),MATCH(E$1,Districts,0))*'Blend Sheet'!$E102)+(INDEX(ItemCosts,MATCH('Blend Sheet'!$F$4,ItemNum,0),MATCH(E$1,Districts,0))*'Blend Sheet'!$F102)+(INDEX(ItemCosts,MATCH('Blend Sheet'!$G$4,ItemNum,0),MATCH(E$1,Districts,0))*'Blend Sheet'!$G102)+(INDEX(ItemCosts,MATCH('Blend Sheet'!$H$4,ItemNum,0),MATCH(E$1,Districts,0))*'Blend Sheet'!$H102)+(INDEX(ItemCosts,MATCH('Blend Sheet'!$I$4,ItemNum,0),MATCH(E$1,Districts,0))*'Blend Sheet'!$I102)+(INDEX(ItemCosts,MATCH('Blend Sheet'!$J$4,ItemNum,0),MATCH(E$1,Districts,0))*'Blend Sheet'!$J102)+(INDEX(ItemCosts,MATCH('Blend Sheet'!$K$4,ItemNum,0),MATCH(E$1,Districts,0))*'Blend Sheet'!$K102)+(INDEX(ItemCosts,MATCH('Blend Sheet'!$L$4,ItemNum,0),MATCH(E$1,Districts,0))*'Blend Sheet'!$L102)+(INDEX(ItemCosts,MATCH('Blend Sheet'!$M$4,ItemNum,0),MATCH(E$1,Districts,0))*'Blend Sheet'!$M102)+(INDEX(ItemCosts,MATCH('Blend Sheet'!$N$4,ItemNum,0),MATCH(E$1,Districts,0))*'Blend Sheet'!$N102)+(INDEX(ItemCosts,MATCH('Blend Sheet'!$O$4,ItemNum,0),MATCH(E$1,Districts,0))*'Blend Sheet'!$O102)+(INDEX(ItemCosts,MATCH('Blend Sheet'!$P$4,ItemNum,0),MATCH(E$1,Districts,0))*'Blend Sheet'!$P102)+(INDEX(ItemCosts,MATCH('Blend Sheet'!$Q$4,ItemNum,0),MATCH(E$1,Districts,0))*'Blend Sheet'!$Q102)+(INDEX(ItemCosts,MATCH('Blend Sheet'!$R$4,ItemNum,0),MATCH(E$1,Districts,0))*'Blend Sheet'!$R102)+(INDEX(ItemCosts,MATCH('Blend Sheet'!$S$4,ItemNum,0),MATCH(E$1,Districts,0))*'Blend Sheet'!$S102)+(INDEX(ItemCosts,MATCH('Blend Sheet'!$T$4,ItemNum,0),MATCH(E$1,Districts,0))*'Blend Sheet'!$T102)+(INDEX(ItemCosts,MATCH('Blend Sheet'!$U$4,ItemNum,0),MATCH(E$1,Districts,0))*'Blend Sheet'!$U102)+(INDEX(ItemCosts,MATCH('Blend Sheet'!$V$4,ItemNum,0),MATCH(E$1,Districts,0))*'Blend Sheet'!$V102)+(INDEX(ItemCosts,MATCH('Blend Sheet'!$W$4,ItemNum,0),MATCH(E$1,Districts,0))*'Blend Sheet'!$W102)+(INDEX(ItemCosts,MATCH('Blend Sheet'!$X$4,ItemNum,0),MATCH(E$1,Districts,0))*'Blend Sheet'!$X102)+(INDEX(ItemCosts,MATCH('Blend Sheet'!$Y$4,ItemNum,0),MATCH(E$1,Districts,0))*'Blend Sheet'!$Y102)+(INDEX(ItemCosts,MATCH('Blend Sheet'!$Z$4,ItemNum,0),MATCH(E$1,Districts,0))*'Blend Sheet'!$Z102)+(INDEX(ItemCosts,MATCH('Blend Sheet'!$AA$4,ItemNum,0),MATCH(E$1,Districts,0))*'Blend Sheet'!$AA102)+(INDEX(ItemCosts,MATCH('Blend Sheet'!$AB$4,ItemNum,0),MATCH(E$1,Districts,0))*'Blend Sheet'!$AB102)+(INDEX(ItemCosts,MATCH('Blend Sheet'!$AC$4,ItemNum,0),MATCH(E$1,Districts,0))*'Blend Sheet'!$AC102)+(INDEX(ItemCosts,MATCH('Blend Sheet'!$AD$4,ItemNum,0),MATCH(E$1,Districts,0))*'Blend Sheet'!$AD102)+(INDEX(ItemCosts,MATCH('Blend Sheet'!$AE$4,ItemNum,0),MATCH(E$1,Districts,0))*'Blend Sheet'!$AE102)+(INDEX(ItemCosts,MATCH('Blend Sheet'!$AF$4,ItemNum,0),MATCH(E$1,Districts,0))*'Blend Sheet'!$AF102)+(INDEX(ItemCosts,MATCH('Blend Sheet'!$AG$4,ItemNum,0),MATCH(E$1,Districts,0))*'Blend Sheet'!$AG102)+(INDEX(ItemCosts,MATCH('Blend Sheet'!$AH$4,ItemNum,0),MATCH(E$1,Districts,0))*'Blend Sheet'!$AH102)+(INDEX(ItemCosts,MATCH('Blend Sheet'!$AI$4,ItemNum,0),MATCH(E$1,Districts,0))*'Blend Sheet'!$AI102)+(INDEX(ItemCosts,MATCH('Blend Sheet'!$AJ$4,ItemNum,0),MATCH(E$1,Districts,0))*'Blend Sheet'!$AJ102)+(INDEX(ItemCosts,MATCH('Blend Sheet'!$AK$4,ItemNum,0),MATCH(E$1,Districts,0))*'Blend Sheet'!$AK102)+(INDEX(ItemCosts,MATCH('Blend Sheet'!$AL$4,ItemNum,0),MATCH(E$1,Districts,0))*'Blend Sheet'!$AL102)+(INDEX(ItemCosts,MATCH('Blend Sheet'!$AM$4,ItemNum,0),MATCH(E$1,Districts,0))*'Blend Sheet'!$AM102)+(INDEX(ItemCosts,MATCH('Blend Sheet'!$AN$4,ItemNum,0),MATCH(E$1,Districts,0))*'Blend Sheet'!$AN102)+(INDEX(ItemCosts,MATCH('Blend Sheet'!$AO$4,ItemNum,0),MATCH(E$1,Districts,0))*'Blend Sheet'!$AO102)+(INDEX(ItemCosts,MATCH('Blend Sheet'!$AP$4,ItemNum,0),MATCH(E$1,Districts,0))*'Blend Sheet'!$AP102)+(INDEX(ItemCosts,MATCH('Blend Sheet'!$AQ$4,ItemNum,0),MATCH(E$1,Districts,0))*'Blend Sheet'!$AQ102)+(INDEX(ItemCosts,MATCH('Blend Sheet'!$AR$4,ItemNum,0),MATCH(E$1,Districts,0))*'Blend Sheet'!$AR102)+(INDEX(ItemCosts,MATCH('Blend Sheet'!$AS$4,ItemNum,0),MATCH(E$1,Districts,0))*'Blend Sheet'!$AS102)</f>
        <v>#N/A</v>
      </c>
      <c r="F99" s="5" t="e">
        <f>(INDEX(ItemCosts,MATCH('Blend Sheet'!$C$4,ItemNum,0),MATCH(F$1,Districts,0))*'Blend Sheet'!$C102)+(INDEX(ItemCosts,MATCH('Blend Sheet'!$D$4,ItemNum,0),MATCH(F$1,Districts,0))*'Blend Sheet'!$D102)+(INDEX(ItemCosts,MATCH('Blend Sheet'!$E$4,ItemNum,0),MATCH(F$1,Districts,0))*'Blend Sheet'!$E102)+(INDEX(ItemCosts,MATCH('Blend Sheet'!$F$4,ItemNum,0),MATCH(F$1,Districts,0))*'Blend Sheet'!$F102)+(INDEX(ItemCosts,MATCH('Blend Sheet'!$G$4,ItemNum,0),MATCH(F$1,Districts,0))*'Blend Sheet'!$G102)+(INDEX(ItemCosts,MATCH('Blend Sheet'!$H$4,ItemNum,0),MATCH(F$1,Districts,0))*'Blend Sheet'!$H102)+(INDEX(ItemCosts,MATCH('Blend Sheet'!$I$4,ItemNum,0),MATCH(F$1,Districts,0))*'Blend Sheet'!$I102)+(INDEX(ItemCosts,MATCH('Blend Sheet'!$J$4,ItemNum,0),MATCH(F$1,Districts,0))*'Blend Sheet'!$J102)+(INDEX(ItemCosts,MATCH('Blend Sheet'!$K$4,ItemNum,0),MATCH(F$1,Districts,0))*'Blend Sheet'!$K102)+(INDEX(ItemCosts,MATCH('Blend Sheet'!$L$4,ItemNum,0),MATCH(F$1,Districts,0))*'Blend Sheet'!$L102)+(INDEX(ItemCosts,MATCH('Blend Sheet'!$M$4,ItemNum,0),MATCH(F$1,Districts,0))*'Blend Sheet'!$M102)+(INDEX(ItemCosts,MATCH('Blend Sheet'!$N$4,ItemNum,0),MATCH(F$1,Districts,0))*'Blend Sheet'!$N102)+(INDEX(ItemCosts,MATCH('Blend Sheet'!$O$4,ItemNum,0),MATCH(F$1,Districts,0))*'Blend Sheet'!$O102)+(INDEX(ItemCosts,MATCH('Blend Sheet'!$P$4,ItemNum,0),MATCH(F$1,Districts,0))*'Blend Sheet'!$P102)+(INDEX(ItemCosts,MATCH('Blend Sheet'!$Q$4,ItemNum,0),MATCH(F$1,Districts,0))*'Blend Sheet'!$Q102)+(INDEX(ItemCosts,MATCH('Blend Sheet'!$R$4,ItemNum,0),MATCH(F$1,Districts,0))*'Blend Sheet'!$R102)+(INDEX(ItemCosts,MATCH('Blend Sheet'!$S$4,ItemNum,0),MATCH(F$1,Districts,0))*'Blend Sheet'!$S102)+(INDEX(ItemCosts,MATCH('Blend Sheet'!$T$4,ItemNum,0),MATCH(F$1,Districts,0))*'Blend Sheet'!$T102)+(INDEX(ItemCosts,MATCH('Blend Sheet'!$U$4,ItemNum,0),MATCH(F$1,Districts,0))*'Blend Sheet'!$U102)+(INDEX(ItemCosts,MATCH('Blend Sheet'!$V$4,ItemNum,0),MATCH(F$1,Districts,0))*'Blend Sheet'!$V102)+(INDEX(ItemCosts,MATCH('Blend Sheet'!$W$4,ItemNum,0),MATCH(F$1,Districts,0))*'Blend Sheet'!$W102)+(INDEX(ItemCosts,MATCH('Blend Sheet'!$X$4,ItemNum,0),MATCH(F$1,Districts,0))*'Blend Sheet'!$X102)+(INDEX(ItemCosts,MATCH('Blend Sheet'!$Y$4,ItemNum,0),MATCH(F$1,Districts,0))*'Blend Sheet'!$Y102)+(INDEX(ItemCosts,MATCH('Blend Sheet'!$Z$4,ItemNum,0),MATCH(F$1,Districts,0))*'Blend Sheet'!$Z102)+(INDEX(ItemCosts,MATCH('Blend Sheet'!$AA$4,ItemNum,0),MATCH(F$1,Districts,0))*'Blend Sheet'!$AA102)+(INDEX(ItemCosts,MATCH('Blend Sheet'!$AB$4,ItemNum,0),MATCH(F$1,Districts,0))*'Blend Sheet'!$AB102)+(INDEX(ItemCosts,MATCH('Blend Sheet'!$AC$4,ItemNum,0),MATCH(F$1,Districts,0))*'Blend Sheet'!$AC102)+(INDEX(ItemCosts,MATCH('Blend Sheet'!$AD$4,ItemNum,0),MATCH(F$1,Districts,0))*'Blend Sheet'!$AD102)+(INDEX(ItemCosts,MATCH('Blend Sheet'!$AE$4,ItemNum,0),MATCH(F$1,Districts,0))*'Blend Sheet'!$AE102)+(INDEX(ItemCosts,MATCH('Blend Sheet'!$AF$4,ItemNum,0),MATCH(F$1,Districts,0))*'Blend Sheet'!$AF102)+(INDEX(ItemCosts,MATCH('Blend Sheet'!$AG$4,ItemNum,0),MATCH(F$1,Districts,0))*'Blend Sheet'!$AG102)+(INDEX(ItemCosts,MATCH('Blend Sheet'!$AH$4,ItemNum,0),MATCH(F$1,Districts,0))*'Blend Sheet'!$AH102)+(INDEX(ItemCosts,MATCH('Blend Sheet'!$AI$4,ItemNum,0),MATCH(F$1,Districts,0))*'Blend Sheet'!$AI102)+(INDEX(ItemCosts,MATCH('Blend Sheet'!$AJ$4,ItemNum,0),MATCH(F$1,Districts,0))*'Blend Sheet'!$AJ102)+(INDEX(ItemCosts,MATCH('Blend Sheet'!$AK$4,ItemNum,0),MATCH(F$1,Districts,0))*'Blend Sheet'!$AK102)+(INDEX(ItemCosts,MATCH('Blend Sheet'!$AL$4,ItemNum,0),MATCH(F$1,Districts,0))*'Blend Sheet'!$AL102)+(INDEX(ItemCosts,MATCH('Blend Sheet'!$AM$4,ItemNum,0),MATCH(F$1,Districts,0))*'Blend Sheet'!$AM102)+(INDEX(ItemCosts,MATCH('Blend Sheet'!$AN$4,ItemNum,0),MATCH(F$1,Districts,0))*'Blend Sheet'!$AN102)+(INDEX(ItemCosts,MATCH('Blend Sheet'!$AO$4,ItemNum,0),MATCH(F$1,Districts,0))*'Blend Sheet'!$AO102)+(INDEX(ItemCosts,MATCH('Blend Sheet'!$AP$4,ItemNum,0),MATCH(F$1,Districts,0))*'Blend Sheet'!$AP102)+(INDEX(ItemCosts,MATCH('Blend Sheet'!$AQ$4,ItemNum,0),MATCH(F$1,Districts,0))*'Blend Sheet'!$AQ102)+(INDEX(ItemCosts,MATCH('Blend Sheet'!$AR$4,ItemNum,0),MATCH(F$1,Districts,0))*'Blend Sheet'!$AR102)+(INDEX(ItemCosts,MATCH('Blend Sheet'!$AS$4,ItemNum,0),MATCH(F$1,Districts,0))*'Blend Sheet'!$AS102)</f>
        <v>#N/A</v>
      </c>
      <c r="G99" s="5" t="e">
        <f>(INDEX(ItemCosts,MATCH('Blend Sheet'!$C$4,ItemNum,0),MATCH(G$1,Districts,0))*'Blend Sheet'!$C102)+(INDEX(ItemCosts,MATCH('Blend Sheet'!$D$4,ItemNum,0),MATCH(G$1,Districts,0))*'Blend Sheet'!$D102)+(INDEX(ItemCosts,MATCH('Blend Sheet'!$E$4,ItemNum,0),MATCH(G$1,Districts,0))*'Blend Sheet'!$E102)+(INDEX(ItemCosts,MATCH('Blend Sheet'!$F$4,ItemNum,0),MATCH(G$1,Districts,0))*'Blend Sheet'!$F102)+(INDEX(ItemCosts,MATCH('Blend Sheet'!$G$4,ItemNum,0),MATCH(G$1,Districts,0))*'Blend Sheet'!$G102)+(INDEX(ItemCosts,MATCH('Blend Sheet'!$H$4,ItemNum,0),MATCH(G$1,Districts,0))*'Blend Sheet'!$H102)+(INDEX(ItemCosts,MATCH('Blend Sheet'!$I$4,ItemNum,0),MATCH(G$1,Districts,0))*'Blend Sheet'!$I102)+(INDEX(ItemCosts,MATCH('Blend Sheet'!$J$4,ItemNum,0),MATCH(G$1,Districts,0))*'Blend Sheet'!$J102)+(INDEX(ItemCosts,MATCH('Blend Sheet'!$K$4,ItemNum,0),MATCH(G$1,Districts,0))*'Blend Sheet'!$K102)+(INDEX(ItemCosts,MATCH('Blend Sheet'!$L$4,ItemNum,0),MATCH(G$1,Districts,0))*'Blend Sheet'!$L102)+(INDEX(ItemCosts,MATCH('Blend Sheet'!$M$4,ItemNum,0),MATCH(G$1,Districts,0))*'Blend Sheet'!$M102)+(INDEX(ItemCosts,MATCH('Blend Sheet'!$N$4,ItemNum,0),MATCH(G$1,Districts,0))*'Blend Sheet'!$N102)+(INDEX(ItemCosts,MATCH('Blend Sheet'!$O$4,ItemNum,0),MATCH(G$1,Districts,0))*'Blend Sheet'!$O102)+(INDEX(ItemCosts,MATCH('Blend Sheet'!$P$4,ItemNum,0),MATCH(G$1,Districts,0))*'Blend Sheet'!$P102)+(INDEX(ItemCosts,MATCH('Blend Sheet'!$Q$4,ItemNum,0),MATCH(G$1,Districts,0))*'Blend Sheet'!$Q102)+(INDEX(ItemCosts,MATCH('Blend Sheet'!$R$4,ItemNum,0),MATCH(G$1,Districts,0))*'Blend Sheet'!$R102)+(INDEX(ItemCosts,MATCH('Blend Sheet'!$S$4,ItemNum,0),MATCH(G$1,Districts,0))*'Blend Sheet'!$S102)+(INDEX(ItemCosts,MATCH('Blend Sheet'!$T$4,ItemNum,0),MATCH(G$1,Districts,0))*'Blend Sheet'!$T102)+(INDEX(ItemCosts,MATCH('Blend Sheet'!$U$4,ItemNum,0),MATCH(G$1,Districts,0))*'Blend Sheet'!$U102)+(INDEX(ItemCosts,MATCH('Blend Sheet'!$V$4,ItemNum,0),MATCH(G$1,Districts,0))*'Blend Sheet'!$V102)+(INDEX(ItemCosts,MATCH('Blend Sheet'!$W$4,ItemNum,0),MATCH(G$1,Districts,0))*'Blend Sheet'!$W102)+(INDEX(ItemCosts,MATCH('Blend Sheet'!$X$4,ItemNum,0),MATCH(G$1,Districts,0))*'Blend Sheet'!$X102)+(INDEX(ItemCosts,MATCH('Blend Sheet'!$Y$4,ItemNum,0),MATCH(G$1,Districts,0))*'Blend Sheet'!$Y102)+(INDEX(ItemCosts,MATCH('Blend Sheet'!$Z$4,ItemNum,0),MATCH(G$1,Districts,0))*'Blend Sheet'!$Z102)+(INDEX(ItemCosts,MATCH('Blend Sheet'!$AA$4,ItemNum,0),MATCH(G$1,Districts,0))*'Blend Sheet'!$AA102)+(INDEX(ItemCosts,MATCH('Blend Sheet'!$AB$4,ItemNum,0),MATCH(G$1,Districts,0))*'Blend Sheet'!$AB102)+(INDEX(ItemCosts,MATCH('Blend Sheet'!$AC$4,ItemNum,0),MATCH(G$1,Districts,0))*'Blend Sheet'!$AC102)+(INDEX(ItemCosts,MATCH('Blend Sheet'!$AD$4,ItemNum,0),MATCH(G$1,Districts,0))*'Blend Sheet'!$AD102)+(INDEX(ItemCosts,MATCH('Blend Sheet'!$AE$4,ItemNum,0),MATCH(G$1,Districts,0))*'Blend Sheet'!$AE102)+(INDEX(ItemCosts,MATCH('Blend Sheet'!$AF$4,ItemNum,0),MATCH(G$1,Districts,0))*'Blend Sheet'!$AF102)+(INDEX(ItemCosts,MATCH('Blend Sheet'!$AG$4,ItemNum,0),MATCH(G$1,Districts,0))*'Blend Sheet'!$AG102)+(INDEX(ItemCosts,MATCH('Blend Sheet'!$AH$4,ItemNum,0),MATCH(G$1,Districts,0))*'Blend Sheet'!$AH102)+(INDEX(ItemCosts,MATCH('Blend Sheet'!$AI$4,ItemNum,0),MATCH(G$1,Districts,0))*'Blend Sheet'!$AI102)+(INDEX(ItemCosts,MATCH('Blend Sheet'!$AJ$4,ItemNum,0),MATCH(G$1,Districts,0))*'Blend Sheet'!$AJ102)+(INDEX(ItemCosts,MATCH('Blend Sheet'!$AK$4,ItemNum,0),MATCH(G$1,Districts,0))*'Blend Sheet'!$AK102)+(INDEX(ItemCosts,MATCH('Blend Sheet'!$AL$4,ItemNum,0),MATCH(G$1,Districts,0))*'Blend Sheet'!$AL102)+(INDEX(ItemCosts,MATCH('Blend Sheet'!$AM$4,ItemNum,0),MATCH(G$1,Districts,0))*'Blend Sheet'!$AM102)+(INDEX(ItemCosts,MATCH('Blend Sheet'!$AN$4,ItemNum,0),MATCH(G$1,Districts,0))*'Blend Sheet'!$AN102)+(INDEX(ItemCosts,MATCH('Blend Sheet'!$AO$4,ItemNum,0),MATCH(G$1,Districts,0))*'Blend Sheet'!$AO102)+(INDEX(ItemCosts,MATCH('Blend Sheet'!$AP$4,ItemNum,0),MATCH(G$1,Districts,0))*'Blend Sheet'!$AP102)+(INDEX(ItemCosts,MATCH('Blend Sheet'!$AQ$4,ItemNum,0),MATCH(G$1,Districts,0))*'Blend Sheet'!$AQ102)+(INDEX(ItemCosts,MATCH('Blend Sheet'!$AR$4,ItemNum,0),MATCH(G$1,Districts,0))*'Blend Sheet'!$AR102)+(INDEX(ItemCosts,MATCH('Blend Sheet'!$AS$4,ItemNum,0),MATCH(G$1,Districts,0))*'Blend Sheet'!$AS102)</f>
        <v>#N/A</v>
      </c>
      <c r="H99" s="5" t="e">
        <f>(INDEX(ItemCosts,MATCH('Blend Sheet'!$C$4,ItemNum,0),MATCH(H$1,Districts,0))*'Blend Sheet'!$C102)+(INDEX(ItemCosts,MATCH('Blend Sheet'!$D$4,ItemNum,0),MATCH(H$1,Districts,0))*'Blend Sheet'!$D102)+(INDEX(ItemCosts,MATCH('Blend Sheet'!$E$4,ItemNum,0),MATCH(H$1,Districts,0))*'Blend Sheet'!$E102)+(INDEX(ItemCosts,MATCH('Blend Sheet'!$F$4,ItemNum,0),MATCH(H$1,Districts,0))*'Blend Sheet'!$F102)+(INDEX(ItemCosts,MATCH('Blend Sheet'!$G$4,ItemNum,0),MATCH(H$1,Districts,0))*'Blend Sheet'!$G102)+(INDEX(ItemCosts,MATCH('Blend Sheet'!$H$4,ItemNum,0),MATCH(H$1,Districts,0))*'Blend Sheet'!$H102)+(INDEX(ItemCosts,MATCH('Blend Sheet'!$I$4,ItemNum,0),MATCH(H$1,Districts,0))*'Blend Sheet'!$I102)+(INDEX(ItemCosts,MATCH('Blend Sheet'!$J$4,ItemNum,0),MATCH(H$1,Districts,0))*'Blend Sheet'!$J102)+(INDEX(ItemCosts,MATCH('Blend Sheet'!$K$4,ItemNum,0),MATCH(H$1,Districts,0))*'Blend Sheet'!$K102)+(INDEX(ItemCosts,MATCH('Blend Sheet'!$L$4,ItemNum,0),MATCH(H$1,Districts,0))*'Blend Sheet'!$L102)+(INDEX(ItemCosts,MATCH('Blend Sheet'!$M$4,ItemNum,0),MATCH(H$1,Districts,0))*'Blend Sheet'!$M102)+(INDEX(ItemCosts,MATCH('Blend Sheet'!$N$4,ItemNum,0),MATCH(H$1,Districts,0))*'Blend Sheet'!$N102)+(INDEX(ItemCosts,MATCH('Blend Sheet'!$O$4,ItemNum,0),MATCH(H$1,Districts,0))*'Blend Sheet'!$O102)+(INDEX(ItemCosts,MATCH('Blend Sheet'!$P$4,ItemNum,0),MATCH(H$1,Districts,0))*'Blend Sheet'!$P102)+(INDEX(ItemCosts,MATCH('Blend Sheet'!$Q$4,ItemNum,0),MATCH(H$1,Districts,0))*'Blend Sheet'!$Q102)+(INDEX(ItemCosts,MATCH('Blend Sheet'!$R$4,ItemNum,0),MATCH(H$1,Districts,0))*'Blend Sheet'!$R102)+(INDEX(ItemCosts,MATCH('Blend Sheet'!$S$4,ItemNum,0),MATCH(H$1,Districts,0))*'Blend Sheet'!$S102)+(INDEX(ItemCosts,MATCH('Blend Sheet'!$T$4,ItemNum,0),MATCH(H$1,Districts,0))*'Blend Sheet'!$T102)+(INDEX(ItemCosts,MATCH('Blend Sheet'!$U$4,ItemNum,0),MATCH(H$1,Districts,0))*'Blend Sheet'!$U102)+(INDEX(ItemCosts,MATCH('Blend Sheet'!$V$4,ItemNum,0),MATCH(H$1,Districts,0))*'Blend Sheet'!$V102)+(INDEX(ItemCosts,MATCH('Blend Sheet'!$W$4,ItemNum,0),MATCH(H$1,Districts,0))*'Blend Sheet'!$W102)+(INDEX(ItemCosts,MATCH('Blend Sheet'!$X$4,ItemNum,0),MATCH(H$1,Districts,0))*'Blend Sheet'!$X102)+(INDEX(ItemCosts,MATCH('Blend Sheet'!$Y$4,ItemNum,0),MATCH(H$1,Districts,0))*'Blend Sheet'!$Y102)+(INDEX(ItemCosts,MATCH('Blend Sheet'!$Z$4,ItemNum,0),MATCH(H$1,Districts,0))*'Blend Sheet'!$Z102)+(INDEX(ItemCosts,MATCH('Blend Sheet'!$AA$4,ItemNum,0),MATCH(H$1,Districts,0))*'Blend Sheet'!$AA102)+(INDEX(ItemCosts,MATCH('Blend Sheet'!$AB$4,ItemNum,0),MATCH(H$1,Districts,0))*'Blend Sheet'!$AB102)+(INDEX(ItemCosts,MATCH('Blend Sheet'!$AC$4,ItemNum,0),MATCH(H$1,Districts,0))*'Blend Sheet'!$AC102)+(INDEX(ItemCosts,MATCH('Blend Sheet'!$AD$4,ItemNum,0),MATCH(H$1,Districts,0))*'Blend Sheet'!$AD102)+(INDEX(ItemCosts,MATCH('Blend Sheet'!$AE$4,ItemNum,0),MATCH(H$1,Districts,0))*'Blend Sheet'!$AE102)+(INDEX(ItemCosts,MATCH('Blend Sheet'!$AF$4,ItemNum,0),MATCH(H$1,Districts,0))*'Blend Sheet'!$AF102)+(INDEX(ItemCosts,MATCH('Blend Sheet'!$AG$4,ItemNum,0),MATCH(H$1,Districts,0))*'Blend Sheet'!$AG102)+(INDEX(ItemCosts,MATCH('Blend Sheet'!$AH$4,ItemNum,0),MATCH(H$1,Districts,0))*'Blend Sheet'!$AH102)+(INDEX(ItemCosts,MATCH('Blend Sheet'!$AI$4,ItemNum,0),MATCH(H$1,Districts,0))*'Blend Sheet'!$AI102)+(INDEX(ItemCosts,MATCH('Blend Sheet'!$AJ$4,ItemNum,0),MATCH(H$1,Districts,0))*'Blend Sheet'!$AJ102)+(INDEX(ItemCosts,MATCH('Blend Sheet'!$AK$4,ItemNum,0),MATCH(H$1,Districts,0))*'Blend Sheet'!$AK102)+(INDEX(ItemCosts,MATCH('Blend Sheet'!$AL$4,ItemNum,0),MATCH(H$1,Districts,0))*'Blend Sheet'!$AL102)+(INDEX(ItemCosts,MATCH('Blend Sheet'!$AM$4,ItemNum,0),MATCH(H$1,Districts,0))*'Blend Sheet'!$AM102)+(INDEX(ItemCosts,MATCH('Blend Sheet'!$AN$4,ItemNum,0),MATCH(H$1,Districts,0))*'Blend Sheet'!$AN102)+(INDEX(ItemCosts,MATCH('Blend Sheet'!$AO$4,ItemNum,0),MATCH(H$1,Districts,0))*'Blend Sheet'!$AO102)+(INDEX(ItemCosts,MATCH('Blend Sheet'!$AP$4,ItemNum,0),MATCH(H$1,Districts,0))*'Blend Sheet'!$AP102)+(INDEX(ItemCosts,MATCH('Blend Sheet'!$AQ$4,ItemNum,0),MATCH(H$1,Districts,0))*'Blend Sheet'!$AQ102)+(INDEX(ItemCosts,MATCH('Blend Sheet'!$AR$4,ItemNum,0),MATCH(H$1,Districts,0))*'Blend Sheet'!$AR102)+(INDEX(ItemCosts,MATCH('Blend Sheet'!$AS$4,ItemNum,0),MATCH(H$1,Districts,0))*'Blend Sheet'!$AS102)</f>
        <v>#N/A</v>
      </c>
      <c r="I99" s="5" t="e">
        <f>(INDEX(ItemCosts,MATCH('Blend Sheet'!$C$4,ItemNum,0),MATCH(I$1,Districts,0))*'Blend Sheet'!$C102)+(INDEX(ItemCosts,MATCH('Blend Sheet'!$D$4,ItemNum,0),MATCH(I$1,Districts,0))*'Blend Sheet'!$D102)+(INDEX(ItemCosts,MATCH('Blend Sheet'!$E$4,ItemNum,0),MATCH(I$1,Districts,0))*'Blend Sheet'!$E102)+(INDEX(ItemCosts,MATCH('Blend Sheet'!$F$4,ItemNum,0),MATCH(I$1,Districts,0))*'Blend Sheet'!$F102)+(INDEX(ItemCosts,MATCH('Blend Sheet'!$G$4,ItemNum,0),MATCH(I$1,Districts,0))*'Blend Sheet'!$G102)+(INDEX(ItemCosts,MATCH('Blend Sheet'!$H$4,ItemNum,0),MATCH(I$1,Districts,0))*'Blend Sheet'!$H102)+(INDEX(ItemCosts,MATCH('Blend Sheet'!$I$4,ItemNum,0),MATCH(I$1,Districts,0))*'Blend Sheet'!$I102)+(INDEX(ItemCosts,MATCH('Blend Sheet'!$J$4,ItemNum,0),MATCH(I$1,Districts,0))*'Blend Sheet'!$J102)+(INDEX(ItemCosts,MATCH('Blend Sheet'!$K$4,ItemNum,0),MATCH(I$1,Districts,0))*'Blend Sheet'!$K102)+(INDEX(ItemCosts,MATCH('Blend Sheet'!$L$4,ItemNum,0),MATCH(I$1,Districts,0))*'Blend Sheet'!$L102)+(INDEX(ItemCosts,MATCH('Blend Sheet'!$M$4,ItemNum,0),MATCH(I$1,Districts,0))*'Blend Sheet'!$M102)+(INDEX(ItemCosts,MATCH('Blend Sheet'!$N$4,ItemNum,0),MATCH(I$1,Districts,0))*'Blend Sheet'!$N102)+(INDEX(ItemCosts,MATCH('Blend Sheet'!$O$4,ItemNum,0),MATCH(I$1,Districts,0))*'Blend Sheet'!$O102)+(INDEX(ItemCosts,MATCH('Blend Sheet'!$P$4,ItemNum,0),MATCH(I$1,Districts,0))*'Blend Sheet'!$P102)+(INDEX(ItemCosts,MATCH('Blend Sheet'!$Q$4,ItemNum,0),MATCH(I$1,Districts,0))*'Blend Sheet'!$Q102)+(INDEX(ItemCosts,MATCH('Blend Sheet'!$R$4,ItemNum,0),MATCH(I$1,Districts,0))*'Blend Sheet'!$R102)+(INDEX(ItemCosts,MATCH('Blend Sheet'!$S$4,ItemNum,0),MATCH(I$1,Districts,0))*'Blend Sheet'!$S102)+(INDEX(ItemCosts,MATCH('Blend Sheet'!$T$4,ItemNum,0),MATCH(I$1,Districts,0))*'Blend Sheet'!$T102)+(INDEX(ItemCosts,MATCH('Blend Sheet'!$U$4,ItemNum,0),MATCH(I$1,Districts,0))*'Blend Sheet'!$U102)+(INDEX(ItemCosts,MATCH('Blend Sheet'!$V$4,ItemNum,0),MATCH(I$1,Districts,0))*'Blend Sheet'!$V102)+(INDEX(ItemCosts,MATCH('Blend Sheet'!$W$4,ItemNum,0),MATCH(I$1,Districts,0))*'Blend Sheet'!$W102)+(INDEX(ItemCosts,MATCH('Blend Sheet'!$X$4,ItemNum,0),MATCH(I$1,Districts,0))*'Blend Sheet'!$X102)+(INDEX(ItemCosts,MATCH('Blend Sheet'!$Y$4,ItemNum,0),MATCH(I$1,Districts,0))*'Blend Sheet'!$Y102)+(INDEX(ItemCosts,MATCH('Blend Sheet'!$Z$4,ItemNum,0),MATCH(I$1,Districts,0))*'Blend Sheet'!$Z102)+(INDEX(ItemCosts,MATCH('Blend Sheet'!$AA$4,ItemNum,0),MATCH(I$1,Districts,0))*'Blend Sheet'!$AA102)+(INDEX(ItemCosts,MATCH('Blend Sheet'!$AB$4,ItemNum,0),MATCH(I$1,Districts,0))*'Blend Sheet'!$AB102)+(INDEX(ItemCosts,MATCH('Blend Sheet'!$AC$4,ItemNum,0),MATCH(I$1,Districts,0))*'Blend Sheet'!$AC102)+(INDEX(ItemCosts,MATCH('Blend Sheet'!$AD$4,ItemNum,0),MATCH(I$1,Districts,0))*'Blend Sheet'!$AD102)+(INDEX(ItemCosts,MATCH('Blend Sheet'!$AE$4,ItemNum,0),MATCH(I$1,Districts,0))*'Blend Sheet'!$AE102)+(INDEX(ItemCosts,MATCH('Blend Sheet'!$AF$4,ItemNum,0),MATCH(I$1,Districts,0))*'Blend Sheet'!$AF102)+(INDEX(ItemCosts,MATCH('Blend Sheet'!$AG$4,ItemNum,0),MATCH(I$1,Districts,0))*'Blend Sheet'!$AG102)+(INDEX(ItemCosts,MATCH('Blend Sheet'!$AH$4,ItemNum,0),MATCH(I$1,Districts,0))*'Blend Sheet'!$AH102)+(INDEX(ItemCosts,MATCH('Blend Sheet'!$AI$4,ItemNum,0),MATCH(I$1,Districts,0))*'Blend Sheet'!$AI102)+(INDEX(ItemCosts,MATCH('Blend Sheet'!$AJ$4,ItemNum,0),MATCH(I$1,Districts,0))*'Blend Sheet'!$AJ102)+(INDEX(ItemCosts,MATCH('Blend Sheet'!$AK$4,ItemNum,0),MATCH(I$1,Districts,0))*'Blend Sheet'!$AK102)+(INDEX(ItemCosts,MATCH('Blend Sheet'!$AL$4,ItemNum,0),MATCH(I$1,Districts,0))*'Blend Sheet'!$AL102)+(INDEX(ItemCosts,MATCH('Blend Sheet'!$AM$4,ItemNum,0),MATCH(I$1,Districts,0))*'Blend Sheet'!$AM102)+(INDEX(ItemCosts,MATCH('Blend Sheet'!$AN$4,ItemNum,0),MATCH(I$1,Districts,0))*'Blend Sheet'!$AN102)+(INDEX(ItemCosts,MATCH('Blend Sheet'!$AO$4,ItemNum,0),MATCH(I$1,Districts,0))*'Blend Sheet'!$AO102)+(INDEX(ItemCosts,MATCH('Blend Sheet'!$AP$4,ItemNum,0),MATCH(I$1,Districts,0))*'Blend Sheet'!$AP102)+(INDEX(ItemCosts,MATCH('Blend Sheet'!$AQ$4,ItemNum,0),MATCH(I$1,Districts,0))*'Blend Sheet'!$AQ102)+(INDEX(ItemCosts,MATCH('Blend Sheet'!$AR$4,ItemNum,0),MATCH(I$1,Districts,0))*'Blend Sheet'!$AR102)+(INDEX(ItemCosts,MATCH('Blend Sheet'!$AS$4,ItemNum,0),MATCH(I$1,Districts,0))*'Blend Sheet'!$AS102)</f>
        <v>#N/A</v>
      </c>
      <c r="J99" s="5" t="e">
        <f>(INDEX(ItemCosts,MATCH('Blend Sheet'!$C$4,ItemNum,0),MATCH(J$1,Districts,0))*'Blend Sheet'!$C102)+(INDEX(ItemCosts,MATCH('Blend Sheet'!$D$4,ItemNum,0),MATCH(J$1,Districts,0))*'Blend Sheet'!$D102)+(INDEX(ItemCosts,MATCH('Blend Sheet'!$E$4,ItemNum,0),MATCH(J$1,Districts,0))*'Blend Sheet'!$E102)+(INDEX(ItemCosts,MATCH('Blend Sheet'!$F$4,ItemNum,0),MATCH(J$1,Districts,0))*'Blend Sheet'!$F102)+(INDEX(ItemCosts,MATCH('Blend Sheet'!$G$4,ItemNum,0),MATCH(J$1,Districts,0))*'Blend Sheet'!$G102)+(INDEX(ItemCosts,MATCH('Blend Sheet'!$H$4,ItemNum,0),MATCH(J$1,Districts,0))*'Blend Sheet'!$H102)+(INDEX(ItemCosts,MATCH('Blend Sheet'!$I$4,ItemNum,0),MATCH(J$1,Districts,0))*'Blend Sheet'!$I102)+(INDEX(ItemCosts,MATCH('Blend Sheet'!$J$4,ItemNum,0),MATCH(J$1,Districts,0))*'Blend Sheet'!$J102)+(INDEX(ItemCosts,MATCH('Blend Sheet'!$K$4,ItemNum,0),MATCH(J$1,Districts,0))*'Blend Sheet'!$K102)+(INDEX(ItemCosts,MATCH('Blend Sheet'!$L$4,ItemNum,0),MATCH(J$1,Districts,0))*'Blend Sheet'!$L102)+(INDEX(ItemCosts,MATCH('Blend Sheet'!$M$4,ItemNum,0),MATCH(J$1,Districts,0))*'Blend Sheet'!$M102)+(INDEX(ItemCosts,MATCH('Blend Sheet'!$N$4,ItemNum,0),MATCH(J$1,Districts,0))*'Blend Sheet'!$N102)+(INDEX(ItemCosts,MATCH('Blend Sheet'!$O$4,ItemNum,0),MATCH(J$1,Districts,0))*'Blend Sheet'!$O102)+(INDEX(ItemCosts,MATCH('Blend Sheet'!$P$4,ItemNum,0),MATCH(J$1,Districts,0))*'Blend Sheet'!$P102)+(INDEX(ItemCosts,MATCH('Blend Sheet'!$Q$4,ItemNum,0),MATCH(J$1,Districts,0))*'Blend Sheet'!$Q102)+(INDEX(ItemCosts,MATCH('Blend Sheet'!$R$4,ItemNum,0),MATCH(J$1,Districts,0))*'Blend Sheet'!$R102)+(INDEX(ItemCosts,MATCH('Blend Sheet'!$S$4,ItemNum,0),MATCH(J$1,Districts,0))*'Blend Sheet'!$S102)+(INDEX(ItemCosts,MATCH('Blend Sheet'!$T$4,ItemNum,0),MATCH(J$1,Districts,0))*'Blend Sheet'!$T102)+(INDEX(ItemCosts,MATCH('Blend Sheet'!$U$4,ItemNum,0),MATCH(J$1,Districts,0))*'Blend Sheet'!$U102)+(INDEX(ItemCosts,MATCH('Blend Sheet'!$V$4,ItemNum,0),MATCH(J$1,Districts,0))*'Blend Sheet'!$V102)+(INDEX(ItemCosts,MATCH('Blend Sheet'!$W$4,ItemNum,0),MATCH(J$1,Districts,0))*'Blend Sheet'!$W102)+(INDEX(ItemCosts,MATCH('Blend Sheet'!$X$4,ItemNum,0),MATCH(J$1,Districts,0))*'Blend Sheet'!$X102)+(INDEX(ItemCosts,MATCH('Blend Sheet'!$Y$4,ItemNum,0),MATCH(J$1,Districts,0))*'Blend Sheet'!$Y102)+(INDEX(ItemCosts,MATCH('Blend Sheet'!$Z$4,ItemNum,0),MATCH(J$1,Districts,0))*'Blend Sheet'!$Z102)+(INDEX(ItemCosts,MATCH('Blend Sheet'!$AA$4,ItemNum,0),MATCH(J$1,Districts,0))*'Blend Sheet'!$AA102)+(INDEX(ItemCosts,MATCH('Blend Sheet'!$AB$4,ItemNum,0),MATCH(J$1,Districts,0))*'Blend Sheet'!$AB102)+(INDEX(ItemCosts,MATCH('Blend Sheet'!$AC$4,ItemNum,0),MATCH(J$1,Districts,0))*'Blend Sheet'!$AC102)+(INDEX(ItemCosts,MATCH('Blend Sheet'!$AD$4,ItemNum,0),MATCH(J$1,Districts,0))*'Blend Sheet'!$AD102)+(INDEX(ItemCosts,MATCH('Blend Sheet'!$AE$4,ItemNum,0),MATCH(J$1,Districts,0))*'Blend Sheet'!$AE102)+(INDEX(ItemCosts,MATCH('Blend Sheet'!$AF$4,ItemNum,0),MATCH(J$1,Districts,0))*'Blend Sheet'!$AF102)+(INDEX(ItemCosts,MATCH('Blend Sheet'!$AG$4,ItemNum,0),MATCH(J$1,Districts,0))*'Blend Sheet'!$AG102)+(INDEX(ItemCosts,MATCH('Blend Sheet'!$AH$4,ItemNum,0),MATCH(J$1,Districts,0))*'Blend Sheet'!$AH102)+(INDEX(ItemCosts,MATCH('Blend Sheet'!$AI$4,ItemNum,0),MATCH(J$1,Districts,0))*'Blend Sheet'!$AI102)+(INDEX(ItemCosts,MATCH('Blend Sheet'!$AJ$4,ItemNum,0),MATCH(J$1,Districts,0))*'Blend Sheet'!$AJ102)+(INDEX(ItemCosts,MATCH('Blend Sheet'!$AK$4,ItemNum,0),MATCH(J$1,Districts,0))*'Blend Sheet'!$AK102)+(INDEX(ItemCosts,MATCH('Blend Sheet'!$AL$4,ItemNum,0),MATCH(J$1,Districts,0))*'Blend Sheet'!$AL102)+(INDEX(ItemCosts,MATCH('Blend Sheet'!$AM$4,ItemNum,0),MATCH(J$1,Districts,0))*'Blend Sheet'!$AM102)+(INDEX(ItemCosts,MATCH('Blend Sheet'!$AN$4,ItemNum,0),MATCH(J$1,Districts,0))*'Blend Sheet'!$AN102)+(INDEX(ItemCosts,MATCH('Blend Sheet'!$AO$4,ItemNum,0),MATCH(J$1,Districts,0))*'Blend Sheet'!$AO102)+(INDEX(ItemCosts,MATCH('Blend Sheet'!$AP$4,ItemNum,0),MATCH(J$1,Districts,0))*'Blend Sheet'!$AP102)+(INDEX(ItemCosts,MATCH('Blend Sheet'!$AQ$4,ItemNum,0),MATCH(J$1,Districts,0))*'Blend Sheet'!$AQ102)+(INDEX(ItemCosts,MATCH('Blend Sheet'!$AR$4,ItemNum,0),MATCH(J$1,Districts,0))*'Blend Sheet'!$AR102)+(INDEX(ItemCosts,MATCH('Blend Sheet'!$AS$4,ItemNum,0),MATCH(J$1,Districts,0))*'Blend Sheet'!$AS102)</f>
        <v>#N/A</v>
      </c>
      <c r="K99" s="5" t="e">
        <f>(INDEX(ItemCosts,MATCH('Blend Sheet'!$C$4,ItemNum,0),MATCH(K$1,Districts,0))*'Blend Sheet'!$C102)+(INDEX(ItemCosts,MATCH('Blend Sheet'!$D$4,ItemNum,0),MATCH(K$1,Districts,0))*'Blend Sheet'!$D102)+(INDEX(ItemCosts,MATCH('Blend Sheet'!$E$4,ItemNum,0),MATCH(K$1,Districts,0))*'Blend Sheet'!$E102)+(INDEX(ItemCosts,MATCH('Blend Sheet'!$F$4,ItemNum,0),MATCH(K$1,Districts,0))*'Blend Sheet'!$F102)+(INDEX(ItemCosts,MATCH('Blend Sheet'!$G$4,ItemNum,0),MATCH(K$1,Districts,0))*'Blend Sheet'!$G102)+(INDEX(ItemCosts,MATCH('Blend Sheet'!$H$4,ItemNum,0),MATCH(K$1,Districts,0))*'Blend Sheet'!$H102)+(INDEX(ItemCosts,MATCH('Blend Sheet'!$I$4,ItemNum,0),MATCH(K$1,Districts,0))*'Blend Sheet'!$I102)+(INDEX(ItemCosts,MATCH('Blend Sheet'!$J$4,ItemNum,0),MATCH(K$1,Districts,0))*'Blend Sheet'!$J102)+(INDEX(ItemCosts,MATCH('Blend Sheet'!$K$4,ItemNum,0),MATCH(K$1,Districts,0))*'Blend Sheet'!$K102)+(INDEX(ItemCosts,MATCH('Blend Sheet'!$L$4,ItemNum,0),MATCH(K$1,Districts,0))*'Blend Sheet'!$L102)+(INDEX(ItemCosts,MATCH('Blend Sheet'!$M$4,ItemNum,0),MATCH(K$1,Districts,0))*'Blend Sheet'!$M102)+(INDEX(ItemCosts,MATCH('Blend Sheet'!$N$4,ItemNum,0),MATCH(K$1,Districts,0))*'Blend Sheet'!$N102)+(INDEX(ItemCosts,MATCH('Blend Sheet'!$O$4,ItemNum,0),MATCH(K$1,Districts,0))*'Blend Sheet'!$O102)+(INDEX(ItemCosts,MATCH('Blend Sheet'!$P$4,ItemNum,0),MATCH(K$1,Districts,0))*'Blend Sheet'!$P102)+(INDEX(ItemCosts,MATCH('Blend Sheet'!$Q$4,ItemNum,0),MATCH(K$1,Districts,0))*'Blend Sheet'!$Q102)+(INDEX(ItemCosts,MATCH('Blend Sheet'!$R$4,ItemNum,0),MATCH(K$1,Districts,0))*'Blend Sheet'!$R102)+(INDEX(ItemCosts,MATCH('Blend Sheet'!$S$4,ItemNum,0),MATCH(K$1,Districts,0))*'Blend Sheet'!$S102)+(INDEX(ItemCosts,MATCH('Blend Sheet'!$T$4,ItemNum,0),MATCH(K$1,Districts,0))*'Blend Sheet'!$T102)+(INDEX(ItemCosts,MATCH('Blend Sheet'!$U$4,ItemNum,0),MATCH(K$1,Districts,0))*'Blend Sheet'!$U102)+(INDEX(ItemCosts,MATCH('Blend Sheet'!$V$4,ItemNum,0),MATCH(K$1,Districts,0))*'Blend Sheet'!$V102)+(INDEX(ItemCosts,MATCH('Blend Sheet'!$W$4,ItemNum,0),MATCH(K$1,Districts,0))*'Blend Sheet'!$W102)+(INDEX(ItemCosts,MATCH('Blend Sheet'!$X$4,ItemNum,0),MATCH(K$1,Districts,0))*'Blend Sheet'!$X102)+(INDEX(ItemCosts,MATCH('Blend Sheet'!$Y$4,ItemNum,0),MATCH(K$1,Districts,0))*'Blend Sheet'!$Y102)+(INDEX(ItemCosts,MATCH('Blend Sheet'!$Z$4,ItemNum,0),MATCH(K$1,Districts,0))*'Blend Sheet'!$Z102)+(INDEX(ItemCosts,MATCH('Blend Sheet'!$AA$4,ItemNum,0),MATCH(K$1,Districts,0))*'Blend Sheet'!$AA102)+(INDEX(ItemCosts,MATCH('Blend Sheet'!$AB$4,ItemNum,0),MATCH(K$1,Districts,0))*'Blend Sheet'!$AB102)+(INDEX(ItemCosts,MATCH('Blend Sheet'!$AC$4,ItemNum,0),MATCH(K$1,Districts,0))*'Blend Sheet'!$AC102)+(INDEX(ItemCosts,MATCH('Blend Sheet'!$AD$4,ItemNum,0),MATCH(K$1,Districts,0))*'Blend Sheet'!$AD102)+(INDEX(ItemCosts,MATCH('Blend Sheet'!$AE$4,ItemNum,0),MATCH(K$1,Districts,0))*'Blend Sheet'!$AE102)+(INDEX(ItemCosts,MATCH('Blend Sheet'!$AF$4,ItemNum,0),MATCH(K$1,Districts,0))*'Blend Sheet'!$AF102)+(INDEX(ItemCosts,MATCH('Blend Sheet'!$AG$4,ItemNum,0),MATCH(K$1,Districts,0))*'Blend Sheet'!$AG102)+(INDEX(ItemCosts,MATCH('Blend Sheet'!$AH$4,ItemNum,0),MATCH(K$1,Districts,0))*'Blend Sheet'!$AH102)+(INDEX(ItemCosts,MATCH('Blend Sheet'!$AI$4,ItemNum,0),MATCH(K$1,Districts,0))*'Blend Sheet'!$AI102)+(INDEX(ItemCosts,MATCH('Blend Sheet'!$AJ$4,ItemNum,0),MATCH(K$1,Districts,0))*'Blend Sheet'!$AJ102)+(INDEX(ItemCosts,MATCH('Blend Sheet'!$AK$4,ItemNum,0),MATCH(K$1,Districts,0))*'Blend Sheet'!$AK102)+(INDEX(ItemCosts,MATCH('Blend Sheet'!$AL$4,ItemNum,0),MATCH(K$1,Districts,0))*'Blend Sheet'!$AL102)+(INDEX(ItemCosts,MATCH('Blend Sheet'!$AM$4,ItemNum,0),MATCH(K$1,Districts,0))*'Blend Sheet'!$AM102)+(INDEX(ItemCosts,MATCH('Blend Sheet'!$AN$4,ItemNum,0),MATCH(K$1,Districts,0))*'Blend Sheet'!$AN102)+(INDEX(ItemCosts,MATCH('Blend Sheet'!$AO$4,ItemNum,0),MATCH(K$1,Districts,0))*'Blend Sheet'!$AO102)+(INDEX(ItemCosts,MATCH('Blend Sheet'!$AP$4,ItemNum,0),MATCH(K$1,Districts,0))*'Blend Sheet'!$AP102)+(INDEX(ItemCosts,MATCH('Blend Sheet'!$AQ$4,ItemNum,0),MATCH(K$1,Districts,0))*'Blend Sheet'!$AQ102)+(INDEX(ItemCosts,MATCH('Blend Sheet'!$AR$4,ItemNum,0),MATCH(K$1,Districts,0))*'Blend Sheet'!$AR102)+(INDEX(ItemCosts,MATCH('Blend Sheet'!$AS$4,ItemNum,0),MATCH(K$1,Districts,0))*'Blend Sheet'!$AS102)</f>
        <v>#N/A</v>
      </c>
      <c r="L99" s="5" t="e">
        <f>(INDEX(ItemCosts,MATCH('Blend Sheet'!$C$4,ItemNum,0),MATCH(L$1,Districts,0))*'Blend Sheet'!$C102)+(INDEX(ItemCosts,MATCH('Blend Sheet'!$D$4,ItemNum,0),MATCH(L$1,Districts,0))*'Blend Sheet'!$D102)+(INDEX(ItemCosts,MATCH('Blend Sheet'!$E$4,ItemNum,0),MATCH(L$1,Districts,0))*'Blend Sheet'!$E102)+(INDEX(ItemCosts,MATCH('Blend Sheet'!$F$4,ItemNum,0),MATCH(L$1,Districts,0))*'Blend Sheet'!$F102)+(INDEX(ItemCosts,MATCH('Blend Sheet'!$G$4,ItemNum,0),MATCH(L$1,Districts,0))*'Blend Sheet'!$G102)+(INDEX(ItemCosts,MATCH('Blend Sheet'!$H$4,ItemNum,0),MATCH(L$1,Districts,0))*'Blend Sheet'!$H102)+(INDEX(ItemCosts,MATCH('Blend Sheet'!$I$4,ItemNum,0),MATCH(L$1,Districts,0))*'Blend Sheet'!$I102)+(INDEX(ItemCosts,MATCH('Blend Sheet'!$J$4,ItemNum,0),MATCH(L$1,Districts,0))*'Blend Sheet'!$J102)+(INDEX(ItemCosts,MATCH('Blend Sheet'!$K$4,ItemNum,0),MATCH(L$1,Districts,0))*'Blend Sheet'!$K102)+(INDEX(ItemCosts,MATCH('Blend Sheet'!$L$4,ItemNum,0),MATCH(L$1,Districts,0))*'Blend Sheet'!$L102)+(INDEX(ItemCosts,MATCH('Blend Sheet'!$M$4,ItemNum,0),MATCH(L$1,Districts,0))*'Blend Sheet'!$M102)+(INDEX(ItemCosts,MATCH('Blend Sheet'!$N$4,ItemNum,0),MATCH(L$1,Districts,0))*'Blend Sheet'!$N102)+(INDEX(ItemCosts,MATCH('Blend Sheet'!$O$4,ItemNum,0),MATCH(L$1,Districts,0))*'Blend Sheet'!$O102)+(INDEX(ItemCosts,MATCH('Blend Sheet'!$P$4,ItemNum,0),MATCH(L$1,Districts,0))*'Blend Sheet'!$P102)+(INDEX(ItemCosts,MATCH('Blend Sheet'!$Q$4,ItemNum,0),MATCH(L$1,Districts,0))*'Blend Sheet'!$Q102)+(INDEX(ItemCosts,MATCH('Blend Sheet'!$R$4,ItemNum,0),MATCH(L$1,Districts,0))*'Blend Sheet'!$R102)+(INDEX(ItemCosts,MATCH('Blend Sheet'!$S$4,ItemNum,0),MATCH(L$1,Districts,0))*'Blend Sheet'!$S102)+(INDEX(ItemCosts,MATCH('Blend Sheet'!$T$4,ItemNum,0),MATCH(L$1,Districts,0))*'Blend Sheet'!$T102)+(INDEX(ItemCosts,MATCH('Blend Sheet'!$U$4,ItemNum,0),MATCH(L$1,Districts,0))*'Blend Sheet'!$U102)+(INDEX(ItemCosts,MATCH('Blend Sheet'!$V$4,ItemNum,0),MATCH(L$1,Districts,0))*'Blend Sheet'!$V102)+(INDEX(ItemCosts,MATCH('Blend Sheet'!$W$4,ItemNum,0),MATCH(L$1,Districts,0))*'Blend Sheet'!$W102)+(INDEX(ItemCosts,MATCH('Blend Sheet'!$X$4,ItemNum,0),MATCH(L$1,Districts,0))*'Blend Sheet'!$X102)+(INDEX(ItemCosts,MATCH('Blend Sheet'!$Y$4,ItemNum,0),MATCH(L$1,Districts,0))*'Blend Sheet'!$Y102)+(INDEX(ItemCosts,MATCH('Blend Sheet'!$Z$4,ItemNum,0),MATCH(L$1,Districts,0))*'Blend Sheet'!$Z102)+(INDEX(ItemCosts,MATCH('Blend Sheet'!$AA$4,ItemNum,0),MATCH(L$1,Districts,0))*'Blend Sheet'!$AA102)+(INDEX(ItemCosts,MATCH('Blend Sheet'!$AB$4,ItemNum,0),MATCH(L$1,Districts,0))*'Blend Sheet'!$AB102)+(INDEX(ItemCosts,MATCH('Blend Sheet'!$AC$4,ItemNum,0),MATCH(L$1,Districts,0))*'Blend Sheet'!$AC102)+(INDEX(ItemCosts,MATCH('Blend Sheet'!$AD$4,ItemNum,0),MATCH(L$1,Districts,0))*'Blend Sheet'!$AD102)+(INDEX(ItemCosts,MATCH('Blend Sheet'!$AE$4,ItemNum,0),MATCH(L$1,Districts,0))*'Blend Sheet'!$AE102)+(INDEX(ItemCosts,MATCH('Blend Sheet'!$AF$4,ItemNum,0),MATCH(L$1,Districts,0))*'Blend Sheet'!$AF102)+(INDEX(ItemCosts,MATCH('Blend Sheet'!$AG$4,ItemNum,0),MATCH(L$1,Districts,0))*'Blend Sheet'!$AG102)+(INDEX(ItemCosts,MATCH('Blend Sheet'!$AH$4,ItemNum,0),MATCH(L$1,Districts,0))*'Blend Sheet'!$AH102)+(INDEX(ItemCosts,MATCH('Blend Sheet'!$AI$4,ItemNum,0),MATCH(L$1,Districts,0))*'Blend Sheet'!$AI102)+(INDEX(ItemCosts,MATCH('Blend Sheet'!$AJ$4,ItemNum,0),MATCH(L$1,Districts,0))*'Blend Sheet'!$AJ102)+(INDEX(ItemCosts,MATCH('Blend Sheet'!$AK$4,ItemNum,0),MATCH(L$1,Districts,0))*'Blend Sheet'!$AK102)+(INDEX(ItemCosts,MATCH('Blend Sheet'!$AL$4,ItemNum,0),MATCH(L$1,Districts,0))*'Blend Sheet'!$AL102)+(INDEX(ItemCosts,MATCH('Blend Sheet'!$AM$4,ItemNum,0),MATCH(L$1,Districts,0))*'Blend Sheet'!$AM102)+(INDEX(ItemCosts,MATCH('Blend Sheet'!$AN$4,ItemNum,0),MATCH(L$1,Districts,0))*'Blend Sheet'!$AN102)+(INDEX(ItemCosts,MATCH('Blend Sheet'!$AO$4,ItemNum,0),MATCH(L$1,Districts,0))*'Blend Sheet'!$AO102)+(INDEX(ItemCosts,MATCH('Blend Sheet'!$AP$4,ItemNum,0),MATCH(L$1,Districts,0))*'Blend Sheet'!$AP102)+(INDEX(ItemCosts,MATCH('Blend Sheet'!$AQ$4,ItemNum,0),MATCH(L$1,Districts,0))*'Blend Sheet'!$AQ102)+(INDEX(ItemCosts,MATCH('Blend Sheet'!$AR$4,ItemNum,0),MATCH(L$1,Districts,0))*'Blend Sheet'!$AR102)+(INDEX(ItemCosts,MATCH('Blend Sheet'!$AS$4,ItemNum,0),MATCH(L$1,Districts,0))*'Blend Sheet'!$AS102)</f>
        <v>#N/A</v>
      </c>
      <c r="M99" s="191"/>
      <c r="N99" s="34" t="e">
        <f>D99/'Blend Sheet'!$BA102</f>
        <v>#N/A</v>
      </c>
      <c r="O99" s="34" t="e">
        <f>E99/'Blend Sheet'!$BA102</f>
        <v>#N/A</v>
      </c>
      <c r="P99" s="34" t="e">
        <f>G99/'Blend Sheet'!$BA102</f>
        <v>#N/A</v>
      </c>
      <c r="Q99" s="34" t="e">
        <f>H99/'Blend Sheet'!$BA102</f>
        <v>#N/A</v>
      </c>
      <c r="R99" s="34" t="e">
        <f>I99/'Blend Sheet'!$BA102</f>
        <v>#N/A</v>
      </c>
      <c r="S99" s="34" t="e">
        <f>J99/'Blend Sheet'!$BA102</f>
        <v>#N/A</v>
      </c>
      <c r="T99" s="34" t="e">
        <f>K99/'Blend Sheet'!$BA102</f>
        <v>#N/A</v>
      </c>
      <c r="U99" s="34" t="e">
        <f>L99/'Blend Sheet'!$BA102</f>
        <v>#N/A</v>
      </c>
    </row>
    <row r="100" spans="1:21" x14ac:dyDescent="0.25">
      <c r="A100" t="str">
        <f>'Blend Sheet'!A103</f>
        <v>SUPERLITEmix 1160 C</v>
      </c>
      <c r="B100" s="5" t="e">
        <f>(INDEX(ItemCosts,MATCH('Blend Sheet'!$C$4,ItemNum,0),MATCH(B$1,Districts,0))*'Blend Sheet'!$C103)+(INDEX(ItemCosts,MATCH('Blend Sheet'!$D$4,ItemNum,0),MATCH(B$1,Districts,0))*'Blend Sheet'!$D103)+(INDEX(ItemCosts,MATCH('Blend Sheet'!$E$4,ItemNum,0),MATCH(B$1,Districts,0))*'Blend Sheet'!$E103)+(INDEX(ItemCosts,MATCH('Blend Sheet'!$F$4,ItemNum,0),MATCH(B$1,Districts,0))*'Blend Sheet'!$F103)+(INDEX(ItemCosts,MATCH('Blend Sheet'!$G$4,ItemNum,0),MATCH(B$1,Districts,0))*'Blend Sheet'!$G103)+(INDEX(ItemCosts,MATCH('Blend Sheet'!$H$4,ItemNum,0),MATCH(B$1,Districts,0))*'Blend Sheet'!$H103)+(INDEX(ItemCosts,MATCH('Blend Sheet'!$I$4,ItemNum,0),MATCH(B$1,Districts,0))*'Blend Sheet'!$I103)+(INDEX(ItemCosts,MATCH('Blend Sheet'!$J$4,ItemNum,0),MATCH(B$1,Districts,0))*'Blend Sheet'!$J103)+(INDEX(ItemCosts,MATCH('Blend Sheet'!$K$4,ItemNum,0),MATCH(B$1,Districts,0))*'Blend Sheet'!$K103)+(INDEX(ItemCosts,MATCH('Blend Sheet'!$L$4,ItemNum,0),MATCH(B$1,Districts,0))*'Blend Sheet'!$L103)+(INDEX(ItemCosts,MATCH('Blend Sheet'!$M$4,ItemNum,0),MATCH(B$1,Districts,0))*'Blend Sheet'!$M103)+(INDEX(ItemCosts,MATCH('Blend Sheet'!$N$4,ItemNum,0),MATCH(B$1,Districts,0))*'Blend Sheet'!$N103)+(INDEX(ItemCosts,MATCH('Blend Sheet'!$O$4,ItemNum,0),MATCH(B$1,Districts,0))*'Blend Sheet'!$O103)+(INDEX(ItemCosts,MATCH('Blend Sheet'!$P$4,ItemNum,0),MATCH(B$1,Districts,0))*'Blend Sheet'!$P103)+(INDEX(ItemCosts,MATCH('Blend Sheet'!$Q$4,ItemNum,0),MATCH(B$1,Districts,0))*'Blend Sheet'!$Q103)+(INDEX(ItemCosts,MATCH('Blend Sheet'!$R$4,ItemNum,0),MATCH(B$1,Districts,0))*'Blend Sheet'!$R103)+(INDEX(ItemCosts,MATCH('Blend Sheet'!$S$4,ItemNum,0),MATCH(B$1,Districts,0))*'Blend Sheet'!$S103)+(INDEX(ItemCosts,MATCH('Blend Sheet'!$T$4,ItemNum,0),MATCH(B$1,Districts,0))*'Blend Sheet'!$T103)+(INDEX(ItemCosts,MATCH('Blend Sheet'!$U$4,ItemNum,0),MATCH(B$1,Districts,0))*'Blend Sheet'!$U103)+(INDEX(ItemCosts,MATCH('Blend Sheet'!$V$4,ItemNum,0),MATCH(B$1,Districts,0))*'Blend Sheet'!$V103)+(INDEX(ItemCosts,MATCH('Blend Sheet'!$W$4,ItemNum,0),MATCH(B$1,Districts,0))*'Blend Sheet'!$W103)+(INDEX(ItemCosts,MATCH('Blend Sheet'!$X$4,ItemNum,0),MATCH(B$1,Districts,0))*'Blend Sheet'!$X103)+(INDEX(ItemCosts,MATCH('Blend Sheet'!$Y$4,ItemNum,0),MATCH(B$1,Districts,0))*'Blend Sheet'!$Y103)+(INDEX(ItemCosts,MATCH('Blend Sheet'!$Z$4,ItemNum,0),MATCH(B$1,Districts,0))*'Blend Sheet'!$Z103)+(INDEX(ItemCosts,MATCH('Blend Sheet'!$AA$4,ItemNum,0),MATCH(B$1,Districts,0))*'Blend Sheet'!$AA103)+(INDEX(ItemCosts,MATCH('Blend Sheet'!$AB$4,ItemNum,0),MATCH(B$1,Districts,0))*'Blend Sheet'!$AB103)+(INDEX(ItemCosts,MATCH('Blend Sheet'!$AC$4,ItemNum,0),MATCH(B$1,Districts,0))*'Blend Sheet'!$AC103)+(INDEX(ItemCosts,MATCH('Blend Sheet'!$AD$4,ItemNum,0),MATCH(B$1,Districts,0))*'Blend Sheet'!$AD103)+(INDEX(ItemCosts,MATCH('Blend Sheet'!$AE$4,ItemNum,0),MATCH(B$1,Districts,0))*'Blend Sheet'!$AE103)+(INDEX(ItemCosts,MATCH('Blend Sheet'!$AF$4,ItemNum,0),MATCH(B$1,Districts,0))*'Blend Sheet'!$AF103)+(INDEX(ItemCosts,MATCH('Blend Sheet'!$AG$4,ItemNum,0),MATCH(B$1,Districts,0))*'Blend Sheet'!$AG103)+(INDEX(ItemCosts,MATCH('Blend Sheet'!$AH$4,ItemNum,0),MATCH(B$1,Districts,0))*'Blend Sheet'!$AH103)+(INDEX(ItemCosts,MATCH('Blend Sheet'!$AI$4,ItemNum,0),MATCH(B$1,Districts,0))*'Blend Sheet'!$AI103)+(INDEX(ItemCosts,MATCH('Blend Sheet'!$AJ$4,ItemNum,0),MATCH(B$1,Districts,0))*'Blend Sheet'!$AJ103)+(INDEX(ItemCosts,MATCH('Blend Sheet'!$AK$4,ItemNum,0),MATCH(B$1,Districts,0))*'Blend Sheet'!$AK103)+(INDEX(ItemCosts,MATCH('Blend Sheet'!$AL$4,ItemNum,0),MATCH(B$1,Districts,0))*'Blend Sheet'!$AL103)+(INDEX(ItemCosts,MATCH('Blend Sheet'!$AM$4,ItemNum,0),MATCH(B$1,Districts,0))*'Blend Sheet'!$AM103)+(INDEX(ItemCosts,MATCH('Blend Sheet'!$AN$4,ItemNum,0),MATCH(B$1,Districts,0))*'Blend Sheet'!$AN103)+(INDEX(ItemCosts,MATCH('Blend Sheet'!$AO$4,ItemNum,0),MATCH(B$1,Districts,0))*'Blend Sheet'!$AO103)+(INDEX(ItemCosts,MATCH('Blend Sheet'!$AP$4,ItemNum,0),MATCH(B$1,Districts,0))*'Blend Sheet'!$AP103)+(INDEX(ItemCosts,MATCH('Blend Sheet'!$AQ$4,ItemNum,0),MATCH(B$1,Districts,0))*'Blend Sheet'!$AQ103)+(INDEX(ItemCosts,MATCH('Blend Sheet'!$AR$4,ItemNum,0),MATCH(B$1,Districts,0))*'Blend Sheet'!$AR103)+(INDEX(ItemCosts,MATCH('Blend Sheet'!$AS$4,ItemNum,0),MATCH(B$1,Districts,0))*'Blend Sheet'!$AS103)</f>
        <v>#N/A</v>
      </c>
      <c r="C100" s="5" t="e">
        <f>(INDEX(ItemCosts,MATCH('Blend Sheet'!$C$4,ItemNum,0),MATCH(C$1,Districts,0))*'Blend Sheet'!$C103)+(INDEX(ItemCosts,MATCH('Blend Sheet'!$D$4,ItemNum,0),MATCH(C$1,Districts,0))*'Blend Sheet'!$D103)+(INDEX(ItemCosts,MATCH('Blend Sheet'!$E$4,ItemNum,0),MATCH(C$1,Districts,0))*'Blend Sheet'!$E103)+(INDEX(ItemCosts,MATCH('Blend Sheet'!$F$4,ItemNum,0),MATCH(C$1,Districts,0))*'Blend Sheet'!$F103)+(INDEX(ItemCosts,MATCH('Blend Sheet'!$G$4,ItemNum,0),MATCH(C$1,Districts,0))*'Blend Sheet'!$G103)+(INDEX(ItemCosts,MATCH('Blend Sheet'!$H$4,ItemNum,0),MATCH(C$1,Districts,0))*'Blend Sheet'!$H103)+(INDEX(ItemCosts,MATCH('Blend Sheet'!$I$4,ItemNum,0),MATCH(C$1,Districts,0))*'Blend Sheet'!$I103)+(INDEX(ItemCosts,MATCH('Blend Sheet'!$J$4,ItemNum,0),MATCH(C$1,Districts,0))*'Blend Sheet'!$J103)+(INDEX(ItemCosts,MATCH('Blend Sheet'!$K$4,ItemNum,0),MATCH(C$1,Districts,0))*'Blend Sheet'!$K103)+(INDEX(ItemCosts,MATCH('Blend Sheet'!$L$4,ItemNum,0),MATCH(C$1,Districts,0))*'Blend Sheet'!$L103)+(INDEX(ItemCosts,MATCH('Blend Sheet'!$M$4,ItemNum,0),MATCH(C$1,Districts,0))*'Blend Sheet'!$M103)+(INDEX(ItemCosts,MATCH('Blend Sheet'!$N$4,ItemNum,0),MATCH(C$1,Districts,0))*'Blend Sheet'!$N103)+(INDEX(ItemCosts,MATCH('Blend Sheet'!$O$4,ItemNum,0),MATCH(C$1,Districts,0))*'Blend Sheet'!$O103)+(INDEX(ItemCosts,MATCH('Blend Sheet'!$P$4,ItemNum,0),MATCH(C$1,Districts,0))*'Blend Sheet'!$P103)+(INDEX(ItemCosts,MATCH('Blend Sheet'!$Q$4,ItemNum,0),MATCH(C$1,Districts,0))*'Blend Sheet'!$Q103)+(INDEX(ItemCosts,MATCH('Blend Sheet'!$R$4,ItemNum,0),MATCH(C$1,Districts,0))*'Blend Sheet'!$R103)+(INDEX(ItemCosts,MATCH('Blend Sheet'!$S$4,ItemNum,0),MATCH(C$1,Districts,0))*'Blend Sheet'!$S103)+(INDEX(ItemCosts,MATCH('Blend Sheet'!$T$4,ItemNum,0),MATCH(C$1,Districts,0))*'Blend Sheet'!$T103)+(INDEX(ItemCosts,MATCH('Blend Sheet'!$U$4,ItemNum,0),MATCH(C$1,Districts,0))*'Blend Sheet'!$U103)+(INDEX(ItemCosts,MATCH('Blend Sheet'!$V$4,ItemNum,0),MATCH(C$1,Districts,0))*'Blend Sheet'!$V103)+(INDEX(ItemCosts,MATCH('Blend Sheet'!$W$4,ItemNum,0),MATCH(C$1,Districts,0))*'Blend Sheet'!$W103)+(INDEX(ItemCosts,MATCH('Blend Sheet'!$X$4,ItemNum,0),MATCH(C$1,Districts,0))*'Blend Sheet'!$X103)+(INDEX(ItemCosts,MATCH('Blend Sheet'!$Y$4,ItemNum,0),MATCH(C$1,Districts,0))*'Blend Sheet'!$Y103)+(INDEX(ItemCosts,MATCH('Blend Sheet'!$Z$4,ItemNum,0),MATCH(C$1,Districts,0))*'Blend Sheet'!$Z103)+(INDEX(ItemCosts,MATCH('Blend Sheet'!$AA$4,ItemNum,0),MATCH(C$1,Districts,0))*'Blend Sheet'!$AA103)+(INDEX(ItemCosts,MATCH('Blend Sheet'!$AB$4,ItemNum,0),MATCH(C$1,Districts,0))*'Blend Sheet'!$AB103)+(INDEX(ItemCosts,MATCH('Blend Sheet'!$AC$4,ItemNum,0),MATCH(C$1,Districts,0))*'Blend Sheet'!$AC103)+(INDEX(ItemCosts,MATCH('Blend Sheet'!$AD$4,ItemNum,0),MATCH(C$1,Districts,0))*'Blend Sheet'!$AD103)+(INDEX(ItemCosts,MATCH('Blend Sheet'!$AE$4,ItemNum,0),MATCH(C$1,Districts,0))*'Blend Sheet'!$AE103)+(INDEX(ItemCosts,MATCH('Blend Sheet'!$AF$4,ItemNum,0),MATCH(C$1,Districts,0))*'Blend Sheet'!$AF103)+(INDEX(ItemCosts,MATCH('Blend Sheet'!$AG$4,ItemNum,0),MATCH(C$1,Districts,0))*'Blend Sheet'!$AG103)+(INDEX(ItemCosts,MATCH('Blend Sheet'!$AH$4,ItemNum,0),MATCH(C$1,Districts,0))*'Blend Sheet'!$AH103)+(INDEX(ItemCosts,MATCH('Blend Sheet'!$AI$4,ItemNum,0),MATCH(C$1,Districts,0))*'Blend Sheet'!$AI103)+(INDEX(ItemCosts,MATCH('Blend Sheet'!$AJ$4,ItemNum,0),MATCH(C$1,Districts,0))*'Blend Sheet'!$AJ103)+(INDEX(ItemCosts,MATCH('Blend Sheet'!$AK$4,ItemNum,0),MATCH(C$1,Districts,0))*'Blend Sheet'!$AK103)+(INDEX(ItemCosts,MATCH('Blend Sheet'!$AL$4,ItemNum,0),MATCH(C$1,Districts,0))*'Blend Sheet'!$AL103)+(INDEX(ItemCosts,MATCH('Blend Sheet'!$AM$4,ItemNum,0),MATCH(C$1,Districts,0))*'Blend Sheet'!$AM103)+(INDEX(ItemCosts,MATCH('Blend Sheet'!$AN$4,ItemNum,0),MATCH(C$1,Districts,0))*'Blend Sheet'!$AN103)+(INDEX(ItemCosts,MATCH('Blend Sheet'!$AO$4,ItemNum,0),MATCH(C$1,Districts,0))*'Blend Sheet'!$AO103)+(INDEX(ItemCosts,MATCH('Blend Sheet'!$AP$4,ItemNum,0),MATCH(C$1,Districts,0))*'Blend Sheet'!$AP103)+(INDEX(ItemCosts,MATCH('Blend Sheet'!$AQ$4,ItemNum,0),MATCH(C$1,Districts,0))*'Blend Sheet'!$AQ103)+(INDEX(ItemCosts,MATCH('Blend Sheet'!$AR$4,ItemNum,0),MATCH(C$1,Districts,0))*'Blend Sheet'!$AR103)+(INDEX(ItemCosts,MATCH('Blend Sheet'!$AS$4,ItemNum,0),MATCH(C$1,Districts,0))*'Blend Sheet'!$AS103)</f>
        <v>#N/A</v>
      </c>
      <c r="D100" s="5" t="e">
        <f>(INDEX(ItemCosts,MATCH('Blend Sheet'!$C$4,ItemNum,0),MATCH(D$1,Districts,0))*'Blend Sheet'!$C103)+(INDEX(ItemCosts,MATCH('Blend Sheet'!$D$4,ItemNum,0),MATCH(D$1,Districts,0))*'Blend Sheet'!$D103)+(INDEX(ItemCosts,MATCH('Blend Sheet'!$E$4,ItemNum,0),MATCH(D$1,Districts,0))*'Blend Sheet'!$E103)+(INDEX(ItemCosts,MATCH('Blend Sheet'!$F$4,ItemNum,0),MATCH(D$1,Districts,0))*'Blend Sheet'!$F103)+(INDEX(ItemCosts,MATCH('Blend Sheet'!$G$4,ItemNum,0),MATCH(D$1,Districts,0))*'Blend Sheet'!$G103)+(INDEX(ItemCosts,MATCH('Blend Sheet'!$H$4,ItemNum,0),MATCH(D$1,Districts,0))*'Blend Sheet'!$H103)+(INDEX(ItemCosts,MATCH('Blend Sheet'!$I$4,ItemNum,0),MATCH(D$1,Districts,0))*'Blend Sheet'!$I103)+(INDEX(ItemCosts,MATCH('Blend Sheet'!$J$4,ItemNum,0),MATCH(D$1,Districts,0))*'Blend Sheet'!$J103)+(INDEX(ItemCosts,MATCH('Blend Sheet'!$K$4,ItemNum,0),MATCH(D$1,Districts,0))*'Blend Sheet'!$K103)+(INDEX(ItemCosts,MATCH('Blend Sheet'!$L$4,ItemNum,0),MATCH(D$1,Districts,0))*'Blend Sheet'!$L103)+(INDEX(ItemCosts,MATCH('Blend Sheet'!$M$4,ItemNum,0),MATCH(D$1,Districts,0))*'Blend Sheet'!$M103)+(INDEX(ItemCosts,MATCH('Blend Sheet'!$N$4,ItemNum,0),MATCH(D$1,Districts,0))*'Blend Sheet'!$N103)+(INDEX(ItemCosts,MATCH('Blend Sheet'!$O$4,ItemNum,0),MATCH(D$1,Districts,0))*'Blend Sheet'!$O103)+(INDEX(ItemCosts,MATCH('Blend Sheet'!$P$4,ItemNum,0),MATCH(D$1,Districts,0))*'Blend Sheet'!$P103)+(INDEX(ItemCosts,MATCH('Blend Sheet'!$Q$4,ItemNum,0),MATCH(D$1,Districts,0))*'Blend Sheet'!$Q103)+(INDEX(ItemCosts,MATCH('Blend Sheet'!$R$4,ItemNum,0),MATCH(D$1,Districts,0))*'Blend Sheet'!$R103)+(INDEX(ItemCosts,MATCH('Blend Sheet'!$S$4,ItemNum,0),MATCH(D$1,Districts,0))*'Blend Sheet'!$S103)+(INDEX(ItemCosts,MATCH('Blend Sheet'!$T$4,ItemNum,0),MATCH(D$1,Districts,0))*'Blend Sheet'!$T103)+(INDEX(ItemCosts,MATCH('Blend Sheet'!$U$4,ItemNum,0),MATCH(D$1,Districts,0))*'Blend Sheet'!$U103)+(INDEX(ItemCosts,MATCH('Blend Sheet'!$V$4,ItemNum,0),MATCH(D$1,Districts,0))*'Blend Sheet'!$V103)+(INDEX(ItemCosts,MATCH('Blend Sheet'!$W$4,ItemNum,0),MATCH(D$1,Districts,0))*'Blend Sheet'!$W103)+(INDEX(ItemCosts,MATCH('Blend Sheet'!$X$4,ItemNum,0),MATCH(D$1,Districts,0))*'Blend Sheet'!$X103)+(INDEX(ItemCosts,MATCH('Blend Sheet'!$Y$4,ItemNum,0),MATCH(D$1,Districts,0))*'Blend Sheet'!$Y103)+(INDEX(ItemCosts,MATCH('Blend Sheet'!$Z$4,ItemNum,0),MATCH(D$1,Districts,0))*'Blend Sheet'!$Z103)+(INDEX(ItemCosts,MATCH('Blend Sheet'!$AA$4,ItemNum,0),MATCH(D$1,Districts,0))*'Blend Sheet'!$AA103)+(INDEX(ItemCosts,MATCH('Blend Sheet'!$AB$4,ItemNum,0),MATCH(D$1,Districts,0))*'Blend Sheet'!$AB103)+(INDEX(ItemCosts,MATCH('Blend Sheet'!$AC$4,ItemNum,0),MATCH(D$1,Districts,0))*'Blend Sheet'!$AC103)+(INDEX(ItemCosts,MATCH('Blend Sheet'!$AD$4,ItemNum,0),MATCH(D$1,Districts,0))*'Blend Sheet'!$AD103)+(INDEX(ItemCosts,MATCH('Blend Sheet'!$AE$4,ItemNum,0),MATCH(D$1,Districts,0))*'Blend Sheet'!$AE103)+(INDEX(ItemCosts,MATCH('Blend Sheet'!$AF$4,ItemNum,0),MATCH(D$1,Districts,0))*'Blend Sheet'!$AF103)+(INDEX(ItemCosts,MATCH('Blend Sheet'!$AG$4,ItemNum,0),MATCH(D$1,Districts,0))*'Blend Sheet'!$AG103)+(INDEX(ItemCosts,MATCH('Blend Sheet'!$AH$4,ItemNum,0),MATCH(D$1,Districts,0))*'Blend Sheet'!$AH103)+(INDEX(ItemCosts,MATCH('Blend Sheet'!$AI$4,ItemNum,0),MATCH(D$1,Districts,0))*'Blend Sheet'!$AI103)+(INDEX(ItemCosts,MATCH('Blend Sheet'!$AJ$4,ItemNum,0),MATCH(D$1,Districts,0))*'Blend Sheet'!$AJ103)+(INDEX(ItemCosts,MATCH('Blend Sheet'!$AK$4,ItemNum,0),MATCH(D$1,Districts,0))*'Blend Sheet'!$AK103)+(INDEX(ItemCosts,MATCH('Blend Sheet'!$AL$4,ItemNum,0),MATCH(D$1,Districts,0))*'Blend Sheet'!$AL103)+(INDEX(ItemCosts,MATCH('Blend Sheet'!$AM$4,ItemNum,0),MATCH(D$1,Districts,0))*'Blend Sheet'!$AM103)+(INDEX(ItemCosts,MATCH('Blend Sheet'!$AN$4,ItemNum,0),MATCH(D$1,Districts,0))*'Blend Sheet'!$AN103)+(INDEX(ItemCosts,MATCH('Blend Sheet'!$AO$4,ItemNum,0),MATCH(D$1,Districts,0))*'Blend Sheet'!$AO103)+(INDEX(ItemCosts,MATCH('Blend Sheet'!$AP$4,ItemNum,0),MATCH(D$1,Districts,0))*'Blend Sheet'!$AP103)+(INDEX(ItemCosts,MATCH('Blend Sheet'!$AQ$4,ItemNum,0),MATCH(D$1,Districts,0))*'Blend Sheet'!$AQ103)+(INDEX(ItemCosts,MATCH('Blend Sheet'!$AR$4,ItemNum,0),MATCH(D$1,Districts,0))*'Blend Sheet'!$AR103)+(INDEX(ItemCosts,MATCH('Blend Sheet'!$AS$4,ItemNum,0),MATCH(D$1,Districts,0))*'Blend Sheet'!$AS103)</f>
        <v>#N/A</v>
      </c>
      <c r="E100" s="5" t="e">
        <f>(INDEX(ItemCosts,MATCH('Blend Sheet'!$C$4,ItemNum,0),MATCH(E$1,Districts,0))*'Blend Sheet'!$C103)+(INDEX(ItemCosts,MATCH('Blend Sheet'!$D$4,ItemNum,0),MATCH(E$1,Districts,0))*'Blend Sheet'!$D103)+(INDEX(ItemCosts,MATCH('Blend Sheet'!$E$4,ItemNum,0),MATCH(E$1,Districts,0))*'Blend Sheet'!$E103)+(INDEX(ItemCosts,MATCH('Blend Sheet'!$F$4,ItemNum,0),MATCH(E$1,Districts,0))*'Blend Sheet'!$F103)+(INDEX(ItemCosts,MATCH('Blend Sheet'!$G$4,ItemNum,0),MATCH(E$1,Districts,0))*'Blend Sheet'!$G103)+(INDEX(ItemCosts,MATCH('Blend Sheet'!$H$4,ItemNum,0),MATCH(E$1,Districts,0))*'Blend Sheet'!$H103)+(INDEX(ItemCosts,MATCH('Blend Sheet'!$I$4,ItemNum,0),MATCH(E$1,Districts,0))*'Blend Sheet'!$I103)+(INDEX(ItemCosts,MATCH('Blend Sheet'!$J$4,ItemNum,0),MATCH(E$1,Districts,0))*'Blend Sheet'!$J103)+(INDEX(ItemCosts,MATCH('Blend Sheet'!$K$4,ItemNum,0),MATCH(E$1,Districts,0))*'Blend Sheet'!$K103)+(INDEX(ItemCosts,MATCH('Blend Sheet'!$L$4,ItemNum,0),MATCH(E$1,Districts,0))*'Blend Sheet'!$L103)+(INDEX(ItemCosts,MATCH('Blend Sheet'!$M$4,ItemNum,0),MATCH(E$1,Districts,0))*'Blend Sheet'!$M103)+(INDEX(ItemCosts,MATCH('Blend Sheet'!$N$4,ItemNum,0),MATCH(E$1,Districts,0))*'Blend Sheet'!$N103)+(INDEX(ItemCosts,MATCH('Blend Sheet'!$O$4,ItemNum,0),MATCH(E$1,Districts,0))*'Blend Sheet'!$O103)+(INDEX(ItemCosts,MATCH('Blend Sheet'!$P$4,ItemNum,0),MATCH(E$1,Districts,0))*'Blend Sheet'!$P103)+(INDEX(ItemCosts,MATCH('Blend Sheet'!$Q$4,ItemNum,0),MATCH(E$1,Districts,0))*'Blend Sheet'!$Q103)+(INDEX(ItemCosts,MATCH('Blend Sheet'!$R$4,ItemNum,0),MATCH(E$1,Districts,0))*'Blend Sheet'!$R103)+(INDEX(ItemCosts,MATCH('Blend Sheet'!$S$4,ItemNum,0),MATCH(E$1,Districts,0))*'Blend Sheet'!$S103)+(INDEX(ItemCosts,MATCH('Blend Sheet'!$T$4,ItemNum,0),MATCH(E$1,Districts,0))*'Blend Sheet'!$T103)+(INDEX(ItemCosts,MATCH('Blend Sheet'!$U$4,ItemNum,0),MATCH(E$1,Districts,0))*'Blend Sheet'!$U103)+(INDEX(ItemCosts,MATCH('Blend Sheet'!$V$4,ItemNum,0),MATCH(E$1,Districts,0))*'Blend Sheet'!$V103)+(INDEX(ItemCosts,MATCH('Blend Sheet'!$W$4,ItemNum,0),MATCH(E$1,Districts,0))*'Blend Sheet'!$W103)+(INDEX(ItemCosts,MATCH('Blend Sheet'!$X$4,ItemNum,0),MATCH(E$1,Districts,0))*'Blend Sheet'!$X103)+(INDEX(ItemCosts,MATCH('Blend Sheet'!$Y$4,ItemNum,0),MATCH(E$1,Districts,0))*'Blend Sheet'!$Y103)+(INDEX(ItemCosts,MATCH('Blend Sheet'!$Z$4,ItemNum,0),MATCH(E$1,Districts,0))*'Blend Sheet'!$Z103)+(INDEX(ItemCosts,MATCH('Blend Sheet'!$AA$4,ItemNum,0),MATCH(E$1,Districts,0))*'Blend Sheet'!$AA103)+(INDEX(ItemCosts,MATCH('Blend Sheet'!$AB$4,ItemNum,0),MATCH(E$1,Districts,0))*'Blend Sheet'!$AB103)+(INDEX(ItemCosts,MATCH('Blend Sheet'!$AC$4,ItemNum,0),MATCH(E$1,Districts,0))*'Blend Sheet'!$AC103)+(INDEX(ItemCosts,MATCH('Blend Sheet'!$AD$4,ItemNum,0),MATCH(E$1,Districts,0))*'Blend Sheet'!$AD103)+(INDEX(ItemCosts,MATCH('Blend Sheet'!$AE$4,ItemNum,0),MATCH(E$1,Districts,0))*'Blend Sheet'!$AE103)+(INDEX(ItemCosts,MATCH('Blend Sheet'!$AF$4,ItemNum,0),MATCH(E$1,Districts,0))*'Blend Sheet'!$AF103)+(INDEX(ItemCosts,MATCH('Blend Sheet'!$AG$4,ItemNum,0),MATCH(E$1,Districts,0))*'Blend Sheet'!$AG103)+(INDEX(ItemCosts,MATCH('Blend Sheet'!$AH$4,ItemNum,0),MATCH(E$1,Districts,0))*'Blend Sheet'!$AH103)+(INDEX(ItemCosts,MATCH('Blend Sheet'!$AI$4,ItemNum,0),MATCH(E$1,Districts,0))*'Blend Sheet'!$AI103)+(INDEX(ItemCosts,MATCH('Blend Sheet'!$AJ$4,ItemNum,0),MATCH(E$1,Districts,0))*'Blend Sheet'!$AJ103)+(INDEX(ItemCosts,MATCH('Blend Sheet'!$AK$4,ItemNum,0),MATCH(E$1,Districts,0))*'Blend Sheet'!$AK103)+(INDEX(ItemCosts,MATCH('Blend Sheet'!$AL$4,ItemNum,0),MATCH(E$1,Districts,0))*'Blend Sheet'!$AL103)+(INDEX(ItemCosts,MATCH('Blend Sheet'!$AM$4,ItemNum,0),MATCH(E$1,Districts,0))*'Blend Sheet'!$AM103)+(INDEX(ItemCosts,MATCH('Blend Sheet'!$AN$4,ItemNum,0),MATCH(E$1,Districts,0))*'Blend Sheet'!$AN103)+(INDEX(ItemCosts,MATCH('Blend Sheet'!$AO$4,ItemNum,0),MATCH(E$1,Districts,0))*'Blend Sheet'!$AO103)+(INDEX(ItemCosts,MATCH('Blend Sheet'!$AP$4,ItemNum,0),MATCH(E$1,Districts,0))*'Blend Sheet'!$AP103)+(INDEX(ItemCosts,MATCH('Blend Sheet'!$AQ$4,ItemNum,0),MATCH(E$1,Districts,0))*'Blend Sheet'!$AQ103)+(INDEX(ItemCosts,MATCH('Blend Sheet'!$AR$4,ItemNum,0),MATCH(E$1,Districts,0))*'Blend Sheet'!$AR103)+(INDEX(ItemCosts,MATCH('Blend Sheet'!$AS$4,ItemNum,0),MATCH(E$1,Districts,0))*'Blend Sheet'!$AS103)</f>
        <v>#N/A</v>
      </c>
      <c r="F100" s="5" t="e">
        <f>(INDEX(ItemCosts,MATCH('Blend Sheet'!$C$4,ItemNum,0),MATCH(F$1,Districts,0))*'Blend Sheet'!$C103)+(INDEX(ItemCosts,MATCH('Blend Sheet'!$D$4,ItemNum,0),MATCH(F$1,Districts,0))*'Blend Sheet'!$D103)+(INDEX(ItemCosts,MATCH('Blend Sheet'!$E$4,ItemNum,0),MATCH(F$1,Districts,0))*'Blend Sheet'!$E103)+(INDEX(ItemCosts,MATCH('Blend Sheet'!$F$4,ItemNum,0),MATCH(F$1,Districts,0))*'Blend Sheet'!$F103)+(INDEX(ItemCosts,MATCH('Blend Sheet'!$G$4,ItemNum,0),MATCH(F$1,Districts,0))*'Blend Sheet'!$G103)+(INDEX(ItemCosts,MATCH('Blend Sheet'!$H$4,ItemNum,0),MATCH(F$1,Districts,0))*'Blend Sheet'!$H103)+(INDEX(ItemCosts,MATCH('Blend Sheet'!$I$4,ItemNum,0),MATCH(F$1,Districts,0))*'Blend Sheet'!$I103)+(INDEX(ItemCosts,MATCH('Blend Sheet'!$J$4,ItemNum,0),MATCH(F$1,Districts,0))*'Blend Sheet'!$J103)+(INDEX(ItemCosts,MATCH('Blend Sheet'!$K$4,ItemNum,0),MATCH(F$1,Districts,0))*'Blend Sheet'!$K103)+(INDEX(ItemCosts,MATCH('Blend Sheet'!$L$4,ItemNum,0),MATCH(F$1,Districts,0))*'Blend Sheet'!$L103)+(INDEX(ItemCosts,MATCH('Blend Sheet'!$M$4,ItemNum,0),MATCH(F$1,Districts,0))*'Blend Sheet'!$M103)+(INDEX(ItemCosts,MATCH('Blend Sheet'!$N$4,ItemNum,0),MATCH(F$1,Districts,0))*'Blend Sheet'!$N103)+(INDEX(ItemCosts,MATCH('Blend Sheet'!$O$4,ItemNum,0),MATCH(F$1,Districts,0))*'Blend Sheet'!$O103)+(INDEX(ItemCosts,MATCH('Blend Sheet'!$P$4,ItemNum,0),MATCH(F$1,Districts,0))*'Blend Sheet'!$P103)+(INDEX(ItemCosts,MATCH('Blend Sheet'!$Q$4,ItemNum,0),MATCH(F$1,Districts,0))*'Blend Sheet'!$Q103)+(INDEX(ItemCosts,MATCH('Blend Sheet'!$R$4,ItemNum,0),MATCH(F$1,Districts,0))*'Blend Sheet'!$R103)+(INDEX(ItemCosts,MATCH('Blend Sheet'!$S$4,ItemNum,0),MATCH(F$1,Districts,0))*'Blend Sheet'!$S103)+(INDEX(ItemCosts,MATCH('Blend Sheet'!$T$4,ItemNum,0),MATCH(F$1,Districts,0))*'Blend Sheet'!$T103)+(INDEX(ItemCosts,MATCH('Blend Sheet'!$U$4,ItemNum,0),MATCH(F$1,Districts,0))*'Blend Sheet'!$U103)+(INDEX(ItemCosts,MATCH('Blend Sheet'!$V$4,ItemNum,0),MATCH(F$1,Districts,0))*'Blend Sheet'!$V103)+(INDEX(ItemCosts,MATCH('Blend Sheet'!$W$4,ItemNum,0),MATCH(F$1,Districts,0))*'Blend Sheet'!$W103)+(INDEX(ItemCosts,MATCH('Blend Sheet'!$X$4,ItemNum,0),MATCH(F$1,Districts,0))*'Blend Sheet'!$X103)+(INDEX(ItemCosts,MATCH('Blend Sheet'!$Y$4,ItemNum,0),MATCH(F$1,Districts,0))*'Blend Sheet'!$Y103)+(INDEX(ItemCosts,MATCH('Blend Sheet'!$Z$4,ItemNum,0),MATCH(F$1,Districts,0))*'Blend Sheet'!$Z103)+(INDEX(ItemCosts,MATCH('Blend Sheet'!$AA$4,ItemNum,0),MATCH(F$1,Districts,0))*'Blend Sheet'!$AA103)+(INDEX(ItemCosts,MATCH('Blend Sheet'!$AB$4,ItemNum,0),MATCH(F$1,Districts,0))*'Blend Sheet'!$AB103)+(INDEX(ItemCosts,MATCH('Blend Sheet'!$AC$4,ItemNum,0),MATCH(F$1,Districts,0))*'Blend Sheet'!$AC103)+(INDEX(ItemCosts,MATCH('Blend Sheet'!$AD$4,ItemNum,0),MATCH(F$1,Districts,0))*'Blend Sheet'!$AD103)+(INDEX(ItemCosts,MATCH('Blend Sheet'!$AE$4,ItemNum,0),MATCH(F$1,Districts,0))*'Blend Sheet'!$AE103)+(INDEX(ItemCosts,MATCH('Blend Sheet'!$AF$4,ItemNum,0),MATCH(F$1,Districts,0))*'Blend Sheet'!$AF103)+(INDEX(ItemCosts,MATCH('Blend Sheet'!$AG$4,ItemNum,0),MATCH(F$1,Districts,0))*'Blend Sheet'!$AG103)+(INDEX(ItemCosts,MATCH('Blend Sheet'!$AH$4,ItemNum,0),MATCH(F$1,Districts,0))*'Blend Sheet'!$AH103)+(INDEX(ItemCosts,MATCH('Blend Sheet'!$AI$4,ItemNum,0),MATCH(F$1,Districts,0))*'Blend Sheet'!$AI103)+(INDEX(ItemCosts,MATCH('Blend Sheet'!$AJ$4,ItemNum,0),MATCH(F$1,Districts,0))*'Blend Sheet'!$AJ103)+(INDEX(ItemCosts,MATCH('Blend Sheet'!$AK$4,ItemNum,0),MATCH(F$1,Districts,0))*'Blend Sheet'!$AK103)+(INDEX(ItemCosts,MATCH('Blend Sheet'!$AL$4,ItemNum,0),MATCH(F$1,Districts,0))*'Blend Sheet'!$AL103)+(INDEX(ItemCosts,MATCH('Blend Sheet'!$AM$4,ItemNum,0),MATCH(F$1,Districts,0))*'Blend Sheet'!$AM103)+(INDEX(ItemCosts,MATCH('Blend Sheet'!$AN$4,ItemNum,0),MATCH(F$1,Districts,0))*'Blend Sheet'!$AN103)+(INDEX(ItemCosts,MATCH('Blend Sheet'!$AO$4,ItemNum,0),MATCH(F$1,Districts,0))*'Blend Sheet'!$AO103)+(INDEX(ItemCosts,MATCH('Blend Sheet'!$AP$4,ItemNum,0),MATCH(F$1,Districts,0))*'Blend Sheet'!$AP103)+(INDEX(ItemCosts,MATCH('Blend Sheet'!$AQ$4,ItemNum,0),MATCH(F$1,Districts,0))*'Blend Sheet'!$AQ103)+(INDEX(ItemCosts,MATCH('Blend Sheet'!$AR$4,ItemNum,0),MATCH(F$1,Districts,0))*'Blend Sheet'!$AR103)+(INDEX(ItemCosts,MATCH('Blend Sheet'!$AS$4,ItemNum,0),MATCH(F$1,Districts,0))*'Blend Sheet'!$AS103)</f>
        <v>#N/A</v>
      </c>
      <c r="G100" s="5" t="e">
        <f>(INDEX(ItemCosts,MATCH('Blend Sheet'!$C$4,ItemNum,0),MATCH(G$1,Districts,0))*'Blend Sheet'!$C103)+(INDEX(ItemCosts,MATCH('Blend Sheet'!$D$4,ItemNum,0),MATCH(G$1,Districts,0))*'Blend Sheet'!$D103)+(INDEX(ItemCosts,MATCH('Blend Sheet'!$E$4,ItemNum,0),MATCH(G$1,Districts,0))*'Blend Sheet'!$E103)+(INDEX(ItemCosts,MATCH('Blend Sheet'!$F$4,ItemNum,0),MATCH(G$1,Districts,0))*'Blend Sheet'!$F103)+(INDEX(ItemCosts,MATCH('Blend Sheet'!$G$4,ItemNum,0),MATCH(G$1,Districts,0))*'Blend Sheet'!$G103)+(INDEX(ItemCosts,MATCH('Blend Sheet'!$H$4,ItemNum,0),MATCH(G$1,Districts,0))*'Blend Sheet'!$H103)+(INDEX(ItemCosts,MATCH('Blend Sheet'!$I$4,ItemNum,0),MATCH(G$1,Districts,0))*'Blend Sheet'!$I103)+(INDEX(ItemCosts,MATCH('Blend Sheet'!$J$4,ItemNum,0),MATCH(G$1,Districts,0))*'Blend Sheet'!$J103)+(INDEX(ItemCosts,MATCH('Blend Sheet'!$K$4,ItemNum,0),MATCH(G$1,Districts,0))*'Blend Sheet'!$K103)+(INDEX(ItemCosts,MATCH('Blend Sheet'!$L$4,ItemNum,0),MATCH(G$1,Districts,0))*'Blend Sheet'!$L103)+(INDEX(ItemCosts,MATCH('Blend Sheet'!$M$4,ItemNum,0),MATCH(G$1,Districts,0))*'Blend Sheet'!$M103)+(INDEX(ItemCosts,MATCH('Blend Sheet'!$N$4,ItemNum,0),MATCH(G$1,Districts,0))*'Blend Sheet'!$N103)+(INDEX(ItemCosts,MATCH('Blend Sheet'!$O$4,ItemNum,0),MATCH(G$1,Districts,0))*'Blend Sheet'!$O103)+(INDEX(ItemCosts,MATCH('Blend Sheet'!$P$4,ItemNum,0),MATCH(G$1,Districts,0))*'Blend Sheet'!$P103)+(INDEX(ItemCosts,MATCH('Blend Sheet'!$Q$4,ItemNum,0),MATCH(G$1,Districts,0))*'Blend Sheet'!$Q103)+(INDEX(ItemCosts,MATCH('Blend Sheet'!$R$4,ItemNum,0),MATCH(G$1,Districts,0))*'Blend Sheet'!$R103)+(INDEX(ItemCosts,MATCH('Blend Sheet'!$S$4,ItemNum,0),MATCH(G$1,Districts,0))*'Blend Sheet'!$S103)+(INDEX(ItemCosts,MATCH('Blend Sheet'!$T$4,ItemNum,0),MATCH(G$1,Districts,0))*'Blend Sheet'!$T103)+(INDEX(ItemCosts,MATCH('Blend Sheet'!$U$4,ItemNum,0),MATCH(G$1,Districts,0))*'Blend Sheet'!$U103)+(INDEX(ItemCosts,MATCH('Blend Sheet'!$V$4,ItemNum,0),MATCH(G$1,Districts,0))*'Blend Sheet'!$V103)+(INDEX(ItemCosts,MATCH('Blend Sheet'!$W$4,ItemNum,0),MATCH(G$1,Districts,0))*'Blend Sheet'!$W103)+(INDEX(ItemCosts,MATCH('Blend Sheet'!$X$4,ItemNum,0),MATCH(G$1,Districts,0))*'Blend Sheet'!$X103)+(INDEX(ItemCosts,MATCH('Blend Sheet'!$Y$4,ItemNum,0),MATCH(G$1,Districts,0))*'Blend Sheet'!$Y103)+(INDEX(ItemCosts,MATCH('Blend Sheet'!$Z$4,ItemNum,0),MATCH(G$1,Districts,0))*'Blend Sheet'!$Z103)+(INDEX(ItemCosts,MATCH('Blend Sheet'!$AA$4,ItemNum,0),MATCH(G$1,Districts,0))*'Blend Sheet'!$AA103)+(INDEX(ItemCosts,MATCH('Blend Sheet'!$AB$4,ItemNum,0),MATCH(G$1,Districts,0))*'Blend Sheet'!$AB103)+(INDEX(ItemCosts,MATCH('Blend Sheet'!$AC$4,ItemNum,0),MATCH(G$1,Districts,0))*'Blend Sheet'!$AC103)+(INDEX(ItemCosts,MATCH('Blend Sheet'!$AD$4,ItemNum,0),MATCH(G$1,Districts,0))*'Blend Sheet'!$AD103)+(INDEX(ItemCosts,MATCH('Blend Sheet'!$AE$4,ItemNum,0),MATCH(G$1,Districts,0))*'Blend Sheet'!$AE103)+(INDEX(ItemCosts,MATCH('Blend Sheet'!$AF$4,ItemNum,0),MATCH(G$1,Districts,0))*'Blend Sheet'!$AF103)+(INDEX(ItemCosts,MATCH('Blend Sheet'!$AG$4,ItemNum,0),MATCH(G$1,Districts,0))*'Blend Sheet'!$AG103)+(INDEX(ItemCosts,MATCH('Blend Sheet'!$AH$4,ItemNum,0),MATCH(G$1,Districts,0))*'Blend Sheet'!$AH103)+(INDEX(ItemCosts,MATCH('Blend Sheet'!$AI$4,ItemNum,0),MATCH(G$1,Districts,0))*'Blend Sheet'!$AI103)+(INDEX(ItemCosts,MATCH('Blend Sheet'!$AJ$4,ItemNum,0),MATCH(G$1,Districts,0))*'Blend Sheet'!$AJ103)+(INDEX(ItemCosts,MATCH('Blend Sheet'!$AK$4,ItemNum,0),MATCH(G$1,Districts,0))*'Blend Sheet'!$AK103)+(INDEX(ItemCosts,MATCH('Blend Sheet'!$AL$4,ItemNum,0),MATCH(G$1,Districts,0))*'Blend Sheet'!$AL103)+(INDEX(ItemCosts,MATCH('Blend Sheet'!$AM$4,ItemNum,0),MATCH(G$1,Districts,0))*'Blend Sheet'!$AM103)+(INDEX(ItemCosts,MATCH('Blend Sheet'!$AN$4,ItemNum,0),MATCH(G$1,Districts,0))*'Blend Sheet'!$AN103)+(INDEX(ItemCosts,MATCH('Blend Sheet'!$AO$4,ItemNum,0),MATCH(G$1,Districts,0))*'Blend Sheet'!$AO103)+(INDEX(ItemCosts,MATCH('Blend Sheet'!$AP$4,ItemNum,0),MATCH(G$1,Districts,0))*'Blend Sheet'!$AP103)+(INDEX(ItemCosts,MATCH('Blend Sheet'!$AQ$4,ItemNum,0),MATCH(G$1,Districts,0))*'Blend Sheet'!$AQ103)+(INDEX(ItemCosts,MATCH('Blend Sheet'!$AR$4,ItemNum,0),MATCH(G$1,Districts,0))*'Blend Sheet'!$AR103)+(INDEX(ItemCosts,MATCH('Blend Sheet'!$AS$4,ItemNum,0),MATCH(G$1,Districts,0))*'Blend Sheet'!$AS103)</f>
        <v>#N/A</v>
      </c>
      <c r="H100" s="5" t="e">
        <f>(INDEX(ItemCosts,MATCH('Blend Sheet'!$C$4,ItemNum,0),MATCH(H$1,Districts,0))*'Blend Sheet'!$C103)+(INDEX(ItemCosts,MATCH('Blend Sheet'!$D$4,ItemNum,0),MATCH(H$1,Districts,0))*'Blend Sheet'!$D103)+(INDEX(ItemCosts,MATCH('Blend Sheet'!$E$4,ItemNum,0),MATCH(H$1,Districts,0))*'Blend Sheet'!$E103)+(INDEX(ItemCosts,MATCH('Blend Sheet'!$F$4,ItemNum,0),MATCH(H$1,Districts,0))*'Blend Sheet'!$F103)+(INDEX(ItemCosts,MATCH('Blend Sheet'!$G$4,ItemNum,0),MATCH(H$1,Districts,0))*'Blend Sheet'!$G103)+(INDEX(ItemCosts,MATCH('Blend Sheet'!$H$4,ItemNum,0),MATCH(H$1,Districts,0))*'Blend Sheet'!$H103)+(INDEX(ItemCosts,MATCH('Blend Sheet'!$I$4,ItemNum,0),MATCH(H$1,Districts,0))*'Blend Sheet'!$I103)+(INDEX(ItemCosts,MATCH('Blend Sheet'!$J$4,ItemNum,0),MATCH(H$1,Districts,0))*'Blend Sheet'!$J103)+(INDEX(ItemCosts,MATCH('Blend Sheet'!$K$4,ItemNum,0),MATCH(H$1,Districts,0))*'Blend Sheet'!$K103)+(INDEX(ItemCosts,MATCH('Blend Sheet'!$L$4,ItemNum,0),MATCH(H$1,Districts,0))*'Blend Sheet'!$L103)+(INDEX(ItemCosts,MATCH('Blend Sheet'!$M$4,ItemNum,0),MATCH(H$1,Districts,0))*'Blend Sheet'!$M103)+(INDEX(ItemCosts,MATCH('Blend Sheet'!$N$4,ItemNum,0),MATCH(H$1,Districts,0))*'Blend Sheet'!$N103)+(INDEX(ItemCosts,MATCH('Blend Sheet'!$O$4,ItemNum,0),MATCH(H$1,Districts,0))*'Blend Sheet'!$O103)+(INDEX(ItemCosts,MATCH('Blend Sheet'!$P$4,ItemNum,0),MATCH(H$1,Districts,0))*'Blend Sheet'!$P103)+(INDEX(ItemCosts,MATCH('Blend Sheet'!$Q$4,ItemNum,0),MATCH(H$1,Districts,0))*'Blend Sheet'!$Q103)+(INDEX(ItemCosts,MATCH('Blend Sheet'!$R$4,ItemNum,0),MATCH(H$1,Districts,0))*'Blend Sheet'!$R103)+(INDEX(ItemCosts,MATCH('Blend Sheet'!$S$4,ItemNum,0),MATCH(H$1,Districts,0))*'Blend Sheet'!$S103)+(INDEX(ItemCosts,MATCH('Blend Sheet'!$T$4,ItemNum,0),MATCH(H$1,Districts,0))*'Blend Sheet'!$T103)+(INDEX(ItemCosts,MATCH('Blend Sheet'!$U$4,ItemNum,0),MATCH(H$1,Districts,0))*'Blend Sheet'!$U103)+(INDEX(ItemCosts,MATCH('Blend Sheet'!$V$4,ItemNum,0),MATCH(H$1,Districts,0))*'Blend Sheet'!$V103)+(INDEX(ItemCosts,MATCH('Blend Sheet'!$W$4,ItemNum,0),MATCH(H$1,Districts,0))*'Blend Sheet'!$W103)+(INDEX(ItemCosts,MATCH('Blend Sheet'!$X$4,ItemNum,0),MATCH(H$1,Districts,0))*'Blend Sheet'!$X103)+(INDEX(ItemCosts,MATCH('Blend Sheet'!$Y$4,ItemNum,0),MATCH(H$1,Districts,0))*'Blend Sheet'!$Y103)+(INDEX(ItemCosts,MATCH('Blend Sheet'!$Z$4,ItemNum,0),MATCH(H$1,Districts,0))*'Blend Sheet'!$Z103)+(INDEX(ItemCosts,MATCH('Blend Sheet'!$AA$4,ItemNum,0),MATCH(H$1,Districts,0))*'Blend Sheet'!$AA103)+(INDEX(ItemCosts,MATCH('Blend Sheet'!$AB$4,ItemNum,0),MATCH(H$1,Districts,0))*'Blend Sheet'!$AB103)+(INDEX(ItemCosts,MATCH('Blend Sheet'!$AC$4,ItemNum,0),MATCH(H$1,Districts,0))*'Blend Sheet'!$AC103)+(INDEX(ItemCosts,MATCH('Blend Sheet'!$AD$4,ItemNum,0),MATCH(H$1,Districts,0))*'Blend Sheet'!$AD103)+(INDEX(ItemCosts,MATCH('Blend Sheet'!$AE$4,ItemNum,0),MATCH(H$1,Districts,0))*'Blend Sheet'!$AE103)+(INDEX(ItemCosts,MATCH('Blend Sheet'!$AF$4,ItemNum,0),MATCH(H$1,Districts,0))*'Blend Sheet'!$AF103)+(INDEX(ItemCosts,MATCH('Blend Sheet'!$AG$4,ItemNum,0),MATCH(H$1,Districts,0))*'Blend Sheet'!$AG103)+(INDEX(ItemCosts,MATCH('Blend Sheet'!$AH$4,ItemNum,0),MATCH(H$1,Districts,0))*'Blend Sheet'!$AH103)+(INDEX(ItemCosts,MATCH('Blend Sheet'!$AI$4,ItemNum,0),MATCH(H$1,Districts,0))*'Blend Sheet'!$AI103)+(INDEX(ItemCosts,MATCH('Blend Sheet'!$AJ$4,ItemNum,0),MATCH(H$1,Districts,0))*'Blend Sheet'!$AJ103)+(INDEX(ItemCosts,MATCH('Blend Sheet'!$AK$4,ItemNum,0),MATCH(H$1,Districts,0))*'Blend Sheet'!$AK103)+(INDEX(ItemCosts,MATCH('Blend Sheet'!$AL$4,ItemNum,0),MATCH(H$1,Districts,0))*'Blend Sheet'!$AL103)+(INDEX(ItemCosts,MATCH('Blend Sheet'!$AM$4,ItemNum,0),MATCH(H$1,Districts,0))*'Blend Sheet'!$AM103)+(INDEX(ItemCosts,MATCH('Blend Sheet'!$AN$4,ItemNum,0),MATCH(H$1,Districts,0))*'Blend Sheet'!$AN103)+(INDEX(ItemCosts,MATCH('Blend Sheet'!$AO$4,ItemNum,0),MATCH(H$1,Districts,0))*'Blend Sheet'!$AO103)+(INDEX(ItemCosts,MATCH('Blend Sheet'!$AP$4,ItemNum,0),MATCH(H$1,Districts,0))*'Blend Sheet'!$AP103)+(INDEX(ItemCosts,MATCH('Blend Sheet'!$AQ$4,ItemNum,0),MATCH(H$1,Districts,0))*'Blend Sheet'!$AQ103)+(INDEX(ItemCosts,MATCH('Blend Sheet'!$AR$4,ItemNum,0),MATCH(H$1,Districts,0))*'Blend Sheet'!$AR103)+(INDEX(ItemCosts,MATCH('Blend Sheet'!$AS$4,ItemNum,0),MATCH(H$1,Districts,0))*'Blend Sheet'!$AS103)</f>
        <v>#N/A</v>
      </c>
      <c r="I100" s="5" t="e">
        <f>(INDEX(ItemCosts,MATCH('Blend Sheet'!$C$4,ItemNum,0),MATCH(I$1,Districts,0))*'Blend Sheet'!$C103)+(INDEX(ItemCosts,MATCH('Blend Sheet'!$D$4,ItemNum,0),MATCH(I$1,Districts,0))*'Blend Sheet'!$D103)+(INDEX(ItemCosts,MATCH('Blend Sheet'!$E$4,ItemNum,0),MATCH(I$1,Districts,0))*'Blend Sheet'!$E103)+(INDEX(ItemCosts,MATCH('Blend Sheet'!$F$4,ItemNum,0),MATCH(I$1,Districts,0))*'Blend Sheet'!$F103)+(INDEX(ItemCosts,MATCH('Blend Sheet'!$G$4,ItemNum,0),MATCH(I$1,Districts,0))*'Blend Sheet'!$G103)+(INDEX(ItemCosts,MATCH('Blend Sheet'!$H$4,ItemNum,0),MATCH(I$1,Districts,0))*'Blend Sheet'!$H103)+(INDEX(ItemCosts,MATCH('Blend Sheet'!$I$4,ItemNum,0),MATCH(I$1,Districts,0))*'Blend Sheet'!$I103)+(INDEX(ItemCosts,MATCH('Blend Sheet'!$J$4,ItemNum,0),MATCH(I$1,Districts,0))*'Blend Sheet'!$J103)+(INDEX(ItemCosts,MATCH('Blend Sheet'!$K$4,ItemNum,0),MATCH(I$1,Districts,0))*'Blend Sheet'!$K103)+(INDEX(ItemCosts,MATCH('Blend Sheet'!$L$4,ItemNum,0),MATCH(I$1,Districts,0))*'Blend Sheet'!$L103)+(INDEX(ItemCosts,MATCH('Blend Sheet'!$M$4,ItemNum,0),MATCH(I$1,Districts,0))*'Blend Sheet'!$M103)+(INDEX(ItemCosts,MATCH('Blend Sheet'!$N$4,ItemNum,0),MATCH(I$1,Districts,0))*'Blend Sheet'!$N103)+(INDEX(ItemCosts,MATCH('Blend Sheet'!$O$4,ItemNum,0),MATCH(I$1,Districts,0))*'Blend Sheet'!$O103)+(INDEX(ItemCosts,MATCH('Blend Sheet'!$P$4,ItemNum,0),MATCH(I$1,Districts,0))*'Blend Sheet'!$P103)+(INDEX(ItemCosts,MATCH('Blend Sheet'!$Q$4,ItemNum,0),MATCH(I$1,Districts,0))*'Blend Sheet'!$Q103)+(INDEX(ItemCosts,MATCH('Blend Sheet'!$R$4,ItemNum,0),MATCH(I$1,Districts,0))*'Blend Sheet'!$R103)+(INDEX(ItemCosts,MATCH('Blend Sheet'!$S$4,ItemNum,0),MATCH(I$1,Districts,0))*'Blend Sheet'!$S103)+(INDEX(ItemCosts,MATCH('Blend Sheet'!$T$4,ItemNum,0),MATCH(I$1,Districts,0))*'Blend Sheet'!$T103)+(INDEX(ItemCosts,MATCH('Blend Sheet'!$U$4,ItemNum,0),MATCH(I$1,Districts,0))*'Blend Sheet'!$U103)+(INDEX(ItemCosts,MATCH('Blend Sheet'!$V$4,ItemNum,0),MATCH(I$1,Districts,0))*'Blend Sheet'!$V103)+(INDEX(ItemCosts,MATCH('Blend Sheet'!$W$4,ItemNum,0),MATCH(I$1,Districts,0))*'Blend Sheet'!$W103)+(INDEX(ItemCosts,MATCH('Blend Sheet'!$X$4,ItemNum,0),MATCH(I$1,Districts,0))*'Blend Sheet'!$X103)+(INDEX(ItemCosts,MATCH('Blend Sheet'!$Y$4,ItemNum,0),MATCH(I$1,Districts,0))*'Blend Sheet'!$Y103)+(INDEX(ItemCosts,MATCH('Blend Sheet'!$Z$4,ItemNum,0),MATCH(I$1,Districts,0))*'Blend Sheet'!$Z103)+(INDEX(ItemCosts,MATCH('Blend Sheet'!$AA$4,ItemNum,0),MATCH(I$1,Districts,0))*'Blend Sheet'!$AA103)+(INDEX(ItemCosts,MATCH('Blend Sheet'!$AB$4,ItemNum,0),MATCH(I$1,Districts,0))*'Blend Sheet'!$AB103)+(INDEX(ItemCosts,MATCH('Blend Sheet'!$AC$4,ItemNum,0),MATCH(I$1,Districts,0))*'Blend Sheet'!$AC103)+(INDEX(ItemCosts,MATCH('Blend Sheet'!$AD$4,ItemNum,0),MATCH(I$1,Districts,0))*'Blend Sheet'!$AD103)+(INDEX(ItemCosts,MATCH('Blend Sheet'!$AE$4,ItemNum,0),MATCH(I$1,Districts,0))*'Blend Sheet'!$AE103)+(INDEX(ItemCosts,MATCH('Blend Sheet'!$AF$4,ItemNum,0),MATCH(I$1,Districts,0))*'Blend Sheet'!$AF103)+(INDEX(ItemCosts,MATCH('Blend Sheet'!$AG$4,ItemNum,0),MATCH(I$1,Districts,0))*'Blend Sheet'!$AG103)+(INDEX(ItemCosts,MATCH('Blend Sheet'!$AH$4,ItemNum,0),MATCH(I$1,Districts,0))*'Blend Sheet'!$AH103)+(INDEX(ItemCosts,MATCH('Blend Sheet'!$AI$4,ItemNum,0),MATCH(I$1,Districts,0))*'Blend Sheet'!$AI103)+(INDEX(ItemCosts,MATCH('Blend Sheet'!$AJ$4,ItemNum,0),MATCH(I$1,Districts,0))*'Blend Sheet'!$AJ103)+(INDEX(ItemCosts,MATCH('Blend Sheet'!$AK$4,ItemNum,0),MATCH(I$1,Districts,0))*'Blend Sheet'!$AK103)+(INDEX(ItemCosts,MATCH('Blend Sheet'!$AL$4,ItemNum,0),MATCH(I$1,Districts,0))*'Blend Sheet'!$AL103)+(INDEX(ItemCosts,MATCH('Blend Sheet'!$AM$4,ItemNum,0),MATCH(I$1,Districts,0))*'Blend Sheet'!$AM103)+(INDEX(ItemCosts,MATCH('Blend Sheet'!$AN$4,ItemNum,0),MATCH(I$1,Districts,0))*'Blend Sheet'!$AN103)+(INDEX(ItemCosts,MATCH('Blend Sheet'!$AO$4,ItemNum,0),MATCH(I$1,Districts,0))*'Blend Sheet'!$AO103)+(INDEX(ItemCosts,MATCH('Blend Sheet'!$AP$4,ItemNum,0),MATCH(I$1,Districts,0))*'Blend Sheet'!$AP103)+(INDEX(ItemCosts,MATCH('Blend Sheet'!$AQ$4,ItemNum,0),MATCH(I$1,Districts,0))*'Blend Sheet'!$AQ103)+(INDEX(ItemCosts,MATCH('Blend Sheet'!$AR$4,ItemNum,0),MATCH(I$1,Districts,0))*'Blend Sheet'!$AR103)+(INDEX(ItemCosts,MATCH('Blend Sheet'!$AS$4,ItemNum,0),MATCH(I$1,Districts,0))*'Blend Sheet'!$AS103)</f>
        <v>#N/A</v>
      </c>
      <c r="J100" s="5" t="e">
        <f>(INDEX(ItemCosts,MATCH('Blend Sheet'!$C$4,ItemNum,0),MATCH(J$1,Districts,0))*'Blend Sheet'!$C103)+(INDEX(ItemCosts,MATCH('Blend Sheet'!$D$4,ItemNum,0),MATCH(J$1,Districts,0))*'Blend Sheet'!$D103)+(INDEX(ItemCosts,MATCH('Blend Sheet'!$E$4,ItemNum,0),MATCH(J$1,Districts,0))*'Blend Sheet'!$E103)+(INDEX(ItemCosts,MATCH('Blend Sheet'!$F$4,ItemNum,0),MATCH(J$1,Districts,0))*'Blend Sheet'!$F103)+(INDEX(ItemCosts,MATCH('Blend Sheet'!$G$4,ItemNum,0),MATCH(J$1,Districts,0))*'Blend Sheet'!$G103)+(INDEX(ItemCosts,MATCH('Blend Sheet'!$H$4,ItemNum,0),MATCH(J$1,Districts,0))*'Blend Sheet'!$H103)+(INDEX(ItemCosts,MATCH('Blend Sheet'!$I$4,ItemNum,0),MATCH(J$1,Districts,0))*'Blend Sheet'!$I103)+(INDEX(ItemCosts,MATCH('Blend Sheet'!$J$4,ItemNum,0),MATCH(J$1,Districts,0))*'Blend Sheet'!$J103)+(INDEX(ItemCosts,MATCH('Blend Sheet'!$K$4,ItemNum,0),MATCH(J$1,Districts,0))*'Blend Sheet'!$K103)+(INDEX(ItemCosts,MATCH('Blend Sheet'!$L$4,ItemNum,0),MATCH(J$1,Districts,0))*'Blend Sheet'!$L103)+(INDEX(ItemCosts,MATCH('Blend Sheet'!$M$4,ItemNum,0),MATCH(J$1,Districts,0))*'Blend Sheet'!$M103)+(INDEX(ItemCosts,MATCH('Blend Sheet'!$N$4,ItemNum,0),MATCH(J$1,Districts,0))*'Blend Sheet'!$N103)+(INDEX(ItemCosts,MATCH('Blend Sheet'!$O$4,ItemNum,0),MATCH(J$1,Districts,0))*'Blend Sheet'!$O103)+(INDEX(ItemCosts,MATCH('Blend Sheet'!$P$4,ItemNum,0),MATCH(J$1,Districts,0))*'Blend Sheet'!$P103)+(INDEX(ItemCosts,MATCH('Blend Sheet'!$Q$4,ItemNum,0),MATCH(J$1,Districts,0))*'Blend Sheet'!$Q103)+(INDEX(ItemCosts,MATCH('Blend Sheet'!$R$4,ItemNum,0),MATCH(J$1,Districts,0))*'Blend Sheet'!$R103)+(INDEX(ItemCosts,MATCH('Blend Sheet'!$S$4,ItemNum,0),MATCH(J$1,Districts,0))*'Blend Sheet'!$S103)+(INDEX(ItemCosts,MATCH('Blend Sheet'!$T$4,ItemNum,0),MATCH(J$1,Districts,0))*'Blend Sheet'!$T103)+(INDEX(ItemCosts,MATCH('Blend Sheet'!$U$4,ItemNum,0),MATCH(J$1,Districts,0))*'Blend Sheet'!$U103)+(INDEX(ItemCosts,MATCH('Blend Sheet'!$V$4,ItemNum,0),MATCH(J$1,Districts,0))*'Blend Sheet'!$V103)+(INDEX(ItemCosts,MATCH('Blend Sheet'!$W$4,ItemNum,0),MATCH(J$1,Districts,0))*'Blend Sheet'!$W103)+(INDEX(ItemCosts,MATCH('Blend Sheet'!$X$4,ItemNum,0),MATCH(J$1,Districts,0))*'Blend Sheet'!$X103)+(INDEX(ItemCosts,MATCH('Blend Sheet'!$Y$4,ItemNum,0),MATCH(J$1,Districts,0))*'Blend Sheet'!$Y103)+(INDEX(ItemCosts,MATCH('Blend Sheet'!$Z$4,ItemNum,0),MATCH(J$1,Districts,0))*'Blend Sheet'!$Z103)+(INDEX(ItemCosts,MATCH('Blend Sheet'!$AA$4,ItemNum,0),MATCH(J$1,Districts,0))*'Blend Sheet'!$AA103)+(INDEX(ItemCosts,MATCH('Blend Sheet'!$AB$4,ItemNum,0),MATCH(J$1,Districts,0))*'Blend Sheet'!$AB103)+(INDEX(ItemCosts,MATCH('Blend Sheet'!$AC$4,ItemNum,0),MATCH(J$1,Districts,0))*'Blend Sheet'!$AC103)+(INDEX(ItemCosts,MATCH('Blend Sheet'!$AD$4,ItemNum,0),MATCH(J$1,Districts,0))*'Blend Sheet'!$AD103)+(INDEX(ItemCosts,MATCH('Blend Sheet'!$AE$4,ItemNum,0),MATCH(J$1,Districts,0))*'Blend Sheet'!$AE103)+(INDEX(ItemCosts,MATCH('Blend Sheet'!$AF$4,ItemNum,0),MATCH(J$1,Districts,0))*'Blend Sheet'!$AF103)+(INDEX(ItemCosts,MATCH('Blend Sheet'!$AG$4,ItemNum,0),MATCH(J$1,Districts,0))*'Blend Sheet'!$AG103)+(INDEX(ItemCosts,MATCH('Blend Sheet'!$AH$4,ItemNum,0),MATCH(J$1,Districts,0))*'Blend Sheet'!$AH103)+(INDEX(ItemCosts,MATCH('Blend Sheet'!$AI$4,ItemNum,0),MATCH(J$1,Districts,0))*'Blend Sheet'!$AI103)+(INDEX(ItemCosts,MATCH('Blend Sheet'!$AJ$4,ItemNum,0),MATCH(J$1,Districts,0))*'Blend Sheet'!$AJ103)+(INDEX(ItemCosts,MATCH('Blend Sheet'!$AK$4,ItemNum,0),MATCH(J$1,Districts,0))*'Blend Sheet'!$AK103)+(INDEX(ItemCosts,MATCH('Blend Sheet'!$AL$4,ItemNum,0),MATCH(J$1,Districts,0))*'Blend Sheet'!$AL103)+(INDEX(ItemCosts,MATCH('Blend Sheet'!$AM$4,ItemNum,0),MATCH(J$1,Districts,0))*'Blend Sheet'!$AM103)+(INDEX(ItemCosts,MATCH('Blend Sheet'!$AN$4,ItemNum,0),MATCH(J$1,Districts,0))*'Blend Sheet'!$AN103)+(INDEX(ItemCosts,MATCH('Blend Sheet'!$AO$4,ItemNum,0),MATCH(J$1,Districts,0))*'Blend Sheet'!$AO103)+(INDEX(ItemCosts,MATCH('Blend Sheet'!$AP$4,ItemNum,0),MATCH(J$1,Districts,0))*'Blend Sheet'!$AP103)+(INDEX(ItemCosts,MATCH('Blend Sheet'!$AQ$4,ItemNum,0),MATCH(J$1,Districts,0))*'Blend Sheet'!$AQ103)+(INDEX(ItemCosts,MATCH('Blend Sheet'!$AR$4,ItemNum,0),MATCH(J$1,Districts,0))*'Blend Sheet'!$AR103)+(INDEX(ItemCosts,MATCH('Blend Sheet'!$AS$4,ItemNum,0),MATCH(J$1,Districts,0))*'Blend Sheet'!$AS103)</f>
        <v>#N/A</v>
      </c>
      <c r="K100" s="5" t="e">
        <f>(INDEX(ItemCosts,MATCH('Blend Sheet'!$C$4,ItemNum,0),MATCH(K$1,Districts,0))*'Blend Sheet'!$C103)+(INDEX(ItemCosts,MATCH('Blend Sheet'!$D$4,ItemNum,0),MATCH(K$1,Districts,0))*'Blend Sheet'!$D103)+(INDEX(ItemCosts,MATCH('Blend Sheet'!$E$4,ItemNum,0),MATCH(K$1,Districts,0))*'Blend Sheet'!$E103)+(INDEX(ItemCosts,MATCH('Blend Sheet'!$F$4,ItemNum,0),MATCH(K$1,Districts,0))*'Blend Sheet'!$F103)+(INDEX(ItemCosts,MATCH('Blend Sheet'!$G$4,ItemNum,0),MATCH(K$1,Districts,0))*'Blend Sheet'!$G103)+(INDEX(ItemCosts,MATCH('Blend Sheet'!$H$4,ItemNum,0),MATCH(K$1,Districts,0))*'Blend Sheet'!$H103)+(INDEX(ItemCosts,MATCH('Blend Sheet'!$I$4,ItemNum,0),MATCH(K$1,Districts,0))*'Blend Sheet'!$I103)+(INDEX(ItemCosts,MATCH('Blend Sheet'!$J$4,ItemNum,0),MATCH(K$1,Districts,0))*'Blend Sheet'!$J103)+(INDEX(ItemCosts,MATCH('Blend Sheet'!$K$4,ItemNum,0),MATCH(K$1,Districts,0))*'Blend Sheet'!$K103)+(INDEX(ItemCosts,MATCH('Blend Sheet'!$L$4,ItemNum,0),MATCH(K$1,Districts,0))*'Blend Sheet'!$L103)+(INDEX(ItemCosts,MATCH('Blend Sheet'!$M$4,ItemNum,0),MATCH(K$1,Districts,0))*'Blend Sheet'!$M103)+(INDEX(ItemCosts,MATCH('Blend Sheet'!$N$4,ItemNum,0),MATCH(K$1,Districts,0))*'Blend Sheet'!$N103)+(INDEX(ItemCosts,MATCH('Blend Sheet'!$O$4,ItemNum,0),MATCH(K$1,Districts,0))*'Blend Sheet'!$O103)+(INDEX(ItemCosts,MATCH('Blend Sheet'!$P$4,ItemNum,0),MATCH(K$1,Districts,0))*'Blend Sheet'!$P103)+(INDEX(ItemCosts,MATCH('Blend Sheet'!$Q$4,ItemNum,0),MATCH(K$1,Districts,0))*'Blend Sheet'!$Q103)+(INDEX(ItemCosts,MATCH('Blend Sheet'!$R$4,ItemNum,0),MATCH(K$1,Districts,0))*'Blend Sheet'!$R103)+(INDEX(ItemCosts,MATCH('Blend Sheet'!$S$4,ItemNum,0),MATCH(K$1,Districts,0))*'Blend Sheet'!$S103)+(INDEX(ItemCosts,MATCH('Blend Sheet'!$T$4,ItemNum,0),MATCH(K$1,Districts,0))*'Blend Sheet'!$T103)+(INDEX(ItemCosts,MATCH('Blend Sheet'!$U$4,ItemNum,0),MATCH(K$1,Districts,0))*'Blend Sheet'!$U103)+(INDEX(ItemCosts,MATCH('Blend Sheet'!$V$4,ItemNum,0),MATCH(K$1,Districts,0))*'Blend Sheet'!$V103)+(INDEX(ItemCosts,MATCH('Blend Sheet'!$W$4,ItemNum,0),MATCH(K$1,Districts,0))*'Blend Sheet'!$W103)+(INDEX(ItemCosts,MATCH('Blend Sheet'!$X$4,ItemNum,0),MATCH(K$1,Districts,0))*'Blend Sheet'!$X103)+(INDEX(ItemCosts,MATCH('Blend Sheet'!$Y$4,ItemNum,0),MATCH(K$1,Districts,0))*'Blend Sheet'!$Y103)+(INDEX(ItemCosts,MATCH('Blend Sheet'!$Z$4,ItemNum,0),MATCH(K$1,Districts,0))*'Blend Sheet'!$Z103)+(INDEX(ItemCosts,MATCH('Blend Sheet'!$AA$4,ItemNum,0),MATCH(K$1,Districts,0))*'Blend Sheet'!$AA103)+(INDEX(ItemCosts,MATCH('Blend Sheet'!$AB$4,ItemNum,0),MATCH(K$1,Districts,0))*'Blend Sheet'!$AB103)+(INDEX(ItemCosts,MATCH('Blend Sheet'!$AC$4,ItemNum,0),MATCH(K$1,Districts,0))*'Blend Sheet'!$AC103)+(INDEX(ItemCosts,MATCH('Blend Sheet'!$AD$4,ItemNum,0),MATCH(K$1,Districts,0))*'Blend Sheet'!$AD103)+(INDEX(ItemCosts,MATCH('Blend Sheet'!$AE$4,ItemNum,0),MATCH(K$1,Districts,0))*'Blend Sheet'!$AE103)+(INDEX(ItemCosts,MATCH('Blend Sheet'!$AF$4,ItemNum,0),MATCH(K$1,Districts,0))*'Blend Sheet'!$AF103)+(INDEX(ItemCosts,MATCH('Blend Sheet'!$AG$4,ItemNum,0),MATCH(K$1,Districts,0))*'Blend Sheet'!$AG103)+(INDEX(ItemCosts,MATCH('Blend Sheet'!$AH$4,ItemNum,0),MATCH(K$1,Districts,0))*'Blend Sheet'!$AH103)+(INDEX(ItemCosts,MATCH('Blend Sheet'!$AI$4,ItemNum,0),MATCH(K$1,Districts,0))*'Blend Sheet'!$AI103)+(INDEX(ItemCosts,MATCH('Blend Sheet'!$AJ$4,ItemNum,0),MATCH(K$1,Districts,0))*'Blend Sheet'!$AJ103)+(INDEX(ItemCosts,MATCH('Blend Sheet'!$AK$4,ItemNum,0),MATCH(K$1,Districts,0))*'Blend Sheet'!$AK103)+(INDEX(ItemCosts,MATCH('Blend Sheet'!$AL$4,ItemNum,0),MATCH(K$1,Districts,0))*'Blend Sheet'!$AL103)+(INDEX(ItemCosts,MATCH('Blend Sheet'!$AM$4,ItemNum,0),MATCH(K$1,Districts,0))*'Blend Sheet'!$AM103)+(INDEX(ItemCosts,MATCH('Blend Sheet'!$AN$4,ItemNum,0),MATCH(K$1,Districts,0))*'Blend Sheet'!$AN103)+(INDEX(ItemCosts,MATCH('Blend Sheet'!$AO$4,ItemNum,0),MATCH(K$1,Districts,0))*'Blend Sheet'!$AO103)+(INDEX(ItemCosts,MATCH('Blend Sheet'!$AP$4,ItemNum,0),MATCH(K$1,Districts,0))*'Blend Sheet'!$AP103)+(INDEX(ItemCosts,MATCH('Blend Sheet'!$AQ$4,ItemNum,0),MATCH(K$1,Districts,0))*'Blend Sheet'!$AQ103)+(INDEX(ItemCosts,MATCH('Blend Sheet'!$AR$4,ItemNum,0),MATCH(K$1,Districts,0))*'Blend Sheet'!$AR103)+(INDEX(ItemCosts,MATCH('Blend Sheet'!$AS$4,ItemNum,0),MATCH(K$1,Districts,0))*'Blend Sheet'!$AS103)</f>
        <v>#N/A</v>
      </c>
      <c r="L100" s="5" t="e">
        <f>(INDEX(ItemCosts,MATCH('Blend Sheet'!$C$4,ItemNum,0),MATCH(L$1,Districts,0))*'Blend Sheet'!$C103)+(INDEX(ItemCosts,MATCH('Blend Sheet'!$D$4,ItemNum,0),MATCH(L$1,Districts,0))*'Blend Sheet'!$D103)+(INDEX(ItemCosts,MATCH('Blend Sheet'!$E$4,ItemNum,0),MATCH(L$1,Districts,0))*'Blend Sheet'!$E103)+(INDEX(ItemCosts,MATCH('Blend Sheet'!$F$4,ItemNum,0),MATCH(L$1,Districts,0))*'Blend Sheet'!$F103)+(INDEX(ItemCosts,MATCH('Blend Sheet'!$G$4,ItemNum,0),MATCH(L$1,Districts,0))*'Blend Sheet'!$G103)+(INDEX(ItemCosts,MATCH('Blend Sheet'!$H$4,ItemNum,0),MATCH(L$1,Districts,0))*'Blend Sheet'!$H103)+(INDEX(ItemCosts,MATCH('Blend Sheet'!$I$4,ItemNum,0),MATCH(L$1,Districts,0))*'Blend Sheet'!$I103)+(INDEX(ItemCosts,MATCH('Blend Sheet'!$J$4,ItemNum,0),MATCH(L$1,Districts,0))*'Blend Sheet'!$J103)+(INDEX(ItemCosts,MATCH('Blend Sheet'!$K$4,ItemNum,0),MATCH(L$1,Districts,0))*'Blend Sheet'!$K103)+(INDEX(ItemCosts,MATCH('Blend Sheet'!$L$4,ItemNum,0),MATCH(L$1,Districts,0))*'Blend Sheet'!$L103)+(INDEX(ItemCosts,MATCH('Blend Sheet'!$M$4,ItemNum,0),MATCH(L$1,Districts,0))*'Blend Sheet'!$M103)+(INDEX(ItemCosts,MATCH('Blend Sheet'!$N$4,ItemNum,0),MATCH(L$1,Districts,0))*'Blend Sheet'!$N103)+(INDEX(ItemCosts,MATCH('Blend Sheet'!$O$4,ItemNum,0),MATCH(L$1,Districts,0))*'Blend Sheet'!$O103)+(INDEX(ItemCosts,MATCH('Blend Sheet'!$P$4,ItemNum,0),MATCH(L$1,Districts,0))*'Blend Sheet'!$P103)+(INDEX(ItemCosts,MATCH('Blend Sheet'!$Q$4,ItemNum,0),MATCH(L$1,Districts,0))*'Blend Sheet'!$Q103)+(INDEX(ItemCosts,MATCH('Blend Sheet'!$R$4,ItemNum,0),MATCH(L$1,Districts,0))*'Blend Sheet'!$R103)+(INDEX(ItemCosts,MATCH('Blend Sheet'!$S$4,ItemNum,0),MATCH(L$1,Districts,0))*'Blend Sheet'!$S103)+(INDEX(ItemCosts,MATCH('Blend Sheet'!$T$4,ItemNum,0),MATCH(L$1,Districts,0))*'Blend Sheet'!$T103)+(INDEX(ItemCosts,MATCH('Blend Sheet'!$U$4,ItemNum,0),MATCH(L$1,Districts,0))*'Blend Sheet'!$U103)+(INDEX(ItemCosts,MATCH('Blend Sheet'!$V$4,ItemNum,0),MATCH(L$1,Districts,0))*'Blend Sheet'!$V103)+(INDEX(ItemCosts,MATCH('Blend Sheet'!$W$4,ItemNum,0),MATCH(L$1,Districts,0))*'Blend Sheet'!$W103)+(INDEX(ItemCosts,MATCH('Blend Sheet'!$X$4,ItemNum,0),MATCH(L$1,Districts,0))*'Blend Sheet'!$X103)+(INDEX(ItemCosts,MATCH('Blend Sheet'!$Y$4,ItemNum,0),MATCH(L$1,Districts,0))*'Blend Sheet'!$Y103)+(INDEX(ItemCosts,MATCH('Blend Sheet'!$Z$4,ItemNum,0),MATCH(L$1,Districts,0))*'Blend Sheet'!$Z103)+(INDEX(ItemCosts,MATCH('Blend Sheet'!$AA$4,ItemNum,0),MATCH(L$1,Districts,0))*'Blend Sheet'!$AA103)+(INDEX(ItemCosts,MATCH('Blend Sheet'!$AB$4,ItemNum,0),MATCH(L$1,Districts,0))*'Blend Sheet'!$AB103)+(INDEX(ItemCosts,MATCH('Blend Sheet'!$AC$4,ItemNum,0),MATCH(L$1,Districts,0))*'Blend Sheet'!$AC103)+(INDEX(ItemCosts,MATCH('Blend Sheet'!$AD$4,ItemNum,0),MATCH(L$1,Districts,0))*'Blend Sheet'!$AD103)+(INDEX(ItemCosts,MATCH('Blend Sheet'!$AE$4,ItemNum,0),MATCH(L$1,Districts,0))*'Blend Sheet'!$AE103)+(INDEX(ItemCosts,MATCH('Blend Sheet'!$AF$4,ItemNum,0),MATCH(L$1,Districts,0))*'Blend Sheet'!$AF103)+(INDEX(ItemCosts,MATCH('Blend Sheet'!$AG$4,ItemNum,0),MATCH(L$1,Districts,0))*'Blend Sheet'!$AG103)+(INDEX(ItemCosts,MATCH('Blend Sheet'!$AH$4,ItemNum,0),MATCH(L$1,Districts,0))*'Blend Sheet'!$AH103)+(INDEX(ItemCosts,MATCH('Blend Sheet'!$AI$4,ItemNum,0),MATCH(L$1,Districts,0))*'Blend Sheet'!$AI103)+(INDEX(ItemCosts,MATCH('Blend Sheet'!$AJ$4,ItemNum,0),MATCH(L$1,Districts,0))*'Blend Sheet'!$AJ103)+(INDEX(ItemCosts,MATCH('Blend Sheet'!$AK$4,ItemNum,0),MATCH(L$1,Districts,0))*'Blend Sheet'!$AK103)+(INDEX(ItemCosts,MATCH('Blend Sheet'!$AL$4,ItemNum,0),MATCH(L$1,Districts,0))*'Blend Sheet'!$AL103)+(INDEX(ItemCosts,MATCH('Blend Sheet'!$AM$4,ItemNum,0),MATCH(L$1,Districts,0))*'Blend Sheet'!$AM103)+(INDEX(ItemCosts,MATCH('Blend Sheet'!$AN$4,ItemNum,0),MATCH(L$1,Districts,0))*'Blend Sheet'!$AN103)+(INDEX(ItemCosts,MATCH('Blend Sheet'!$AO$4,ItemNum,0),MATCH(L$1,Districts,0))*'Blend Sheet'!$AO103)+(INDEX(ItemCosts,MATCH('Blend Sheet'!$AP$4,ItemNum,0),MATCH(L$1,Districts,0))*'Blend Sheet'!$AP103)+(INDEX(ItemCosts,MATCH('Blend Sheet'!$AQ$4,ItemNum,0),MATCH(L$1,Districts,0))*'Blend Sheet'!$AQ103)+(INDEX(ItemCosts,MATCH('Blend Sheet'!$AR$4,ItemNum,0),MATCH(L$1,Districts,0))*'Blend Sheet'!$AR103)+(INDEX(ItemCosts,MATCH('Blend Sheet'!$AS$4,ItemNum,0),MATCH(L$1,Districts,0))*'Blend Sheet'!$AS103)</f>
        <v>#N/A</v>
      </c>
      <c r="M100" s="191"/>
      <c r="N100" s="34" t="e">
        <f>D100/'Blend Sheet'!$BA103</f>
        <v>#N/A</v>
      </c>
      <c r="O100" s="34" t="e">
        <f>E100/'Blend Sheet'!$BA103</f>
        <v>#N/A</v>
      </c>
      <c r="P100" s="34" t="e">
        <f>G100/'Blend Sheet'!$BA103</f>
        <v>#N/A</v>
      </c>
      <c r="Q100" s="34" t="e">
        <f>H100/'Blend Sheet'!$BA103</f>
        <v>#N/A</v>
      </c>
      <c r="R100" s="34" t="e">
        <f>I100/'Blend Sheet'!$BA103</f>
        <v>#N/A</v>
      </c>
      <c r="S100" s="34" t="e">
        <f>J100/'Blend Sheet'!$BA103</f>
        <v>#N/A</v>
      </c>
      <c r="T100" s="34" t="e">
        <f>K100/'Blend Sheet'!$BA103</f>
        <v>#N/A</v>
      </c>
      <c r="U100" s="34" t="e">
        <f>L100/'Blend Sheet'!$BA103</f>
        <v>#N/A</v>
      </c>
    </row>
    <row r="101" spans="1:21" x14ac:dyDescent="0.25">
      <c r="A101" t="str">
        <f>'Blend Sheet'!A104</f>
        <v>PRODUCTIONmix HZ</v>
      </c>
      <c r="B101" s="5" t="e">
        <f>(INDEX(ItemCosts,MATCH('Blend Sheet'!$C$4,ItemNum,0),MATCH(B$1,Districts,0))*'Blend Sheet'!$C104)+(INDEX(ItemCosts,MATCH('Blend Sheet'!$D$4,ItemNum,0),MATCH(B$1,Districts,0))*'Blend Sheet'!$D104)+(INDEX(ItemCosts,MATCH('Blend Sheet'!$E$4,ItemNum,0),MATCH(B$1,Districts,0))*'Blend Sheet'!$E104)+(INDEX(ItemCosts,MATCH('Blend Sheet'!$F$4,ItemNum,0),MATCH(B$1,Districts,0))*'Blend Sheet'!$F104)+(INDEX(ItemCosts,MATCH('Blend Sheet'!$G$4,ItemNum,0),MATCH(B$1,Districts,0))*'Blend Sheet'!$G104)+(INDEX(ItemCosts,MATCH('Blend Sheet'!$H$4,ItemNum,0),MATCH(B$1,Districts,0))*'Blend Sheet'!$H104)+(INDEX(ItemCosts,MATCH('Blend Sheet'!$I$4,ItemNum,0),MATCH(B$1,Districts,0))*'Blend Sheet'!$I104)+(INDEX(ItemCosts,MATCH('Blend Sheet'!$J$4,ItemNum,0),MATCH(B$1,Districts,0))*'Blend Sheet'!$J104)+(INDEX(ItemCosts,MATCH('Blend Sheet'!$K$4,ItemNum,0),MATCH(B$1,Districts,0))*'Blend Sheet'!$K104)+(INDEX(ItemCosts,MATCH('Blend Sheet'!$L$4,ItemNum,0),MATCH(B$1,Districts,0))*'Blend Sheet'!$L104)+(INDEX(ItemCosts,MATCH('Blend Sheet'!$M$4,ItemNum,0),MATCH(B$1,Districts,0))*'Blend Sheet'!$M104)+(INDEX(ItemCosts,MATCH('Blend Sheet'!$N$4,ItemNum,0),MATCH(B$1,Districts,0))*'Blend Sheet'!$N104)+(INDEX(ItemCosts,MATCH('Blend Sheet'!$O$4,ItemNum,0),MATCH(B$1,Districts,0))*'Blend Sheet'!$O104)+(INDEX(ItemCosts,MATCH('Blend Sheet'!$P$4,ItemNum,0),MATCH(B$1,Districts,0))*'Blend Sheet'!$P104)+(INDEX(ItemCosts,MATCH('Blend Sheet'!$Q$4,ItemNum,0),MATCH(B$1,Districts,0))*'Blend Sheet'!$Q104)+(INDEX(ItemCosts,MATCH('Blend Sheet'!$R$4,ItemNum,0),MATCH(B$1,Districts,0))*'Blend Sheet'!$R104)+(INDEX(ItemCosts,MATCH('Blend Sheet'!$S$4,ItemNum,0),MATCH(B$1,Districts,0))*'Blend Sheet'!$S104)+(INDEX(ItemCosts,MATCH('Blend Sheet'!$T$4,ItemNum,0),MATCH(B$1,Districts,0))*'Blend Sheet'!$T104)+(INDEX(ItemCosts,MATCH('Blend Sheet'!$U$4,ItemNum,0),MATCH(B$1,Districts,0))*'Blend Sheet'!$U104)+(INDEX(ItemCosts,MATCH('Blend Sheet'!$V$4,ItemNum,0),MATCH(B$1,Districts,0))*'Blend Sheet'!$V104)+(INDEX(ItemCosts,MATCH('Blend Sheet'!$W$4,ItemNum,0),MATCH(B$1,Districts,0))*'Blend Sheet'!$W104)+(INDEX(ItemCosts,MATCH('Blend Sheet'!$X$4,ItemNum,0),MATCH(B$1,Districts,0))*'Blend Sheet'!$X104)+(INDEX(ItemCosts,MATCH('Blend Sheet'!$Y$4,ItemNum,0),MATCH(B$1,Districts,0))*'Blend Sheet'!$Y104)+(INDEX(ItemCosts,MATCH('Blend Sheet'!$Z$4,ItemNum,0),MATCH(B$1,Districts,0))*'Blend Sheet'!$Z104)+(INDEX(ItemCosts,MATCH('Blend Sheet'!$AA$4,ItemNum,0),MATCH(B$1,Districts,0))*'Blend Sheet'!$AA104)+(INDEX(ItemCosts,MATCH('Blend Sheet'!$AB$4,ItemNum,0),MATCH(B$1,Districts,0))*'Blend Sheet'!$AB104)+(INDEX(ItemCosts,MATCH('Blend Sheet'!$AC$4,ItemNum,0),MATCH(B$1,Districts,0))*'Blend Sheet'!$AC104)+(INDEX(ItemCosts,MATCH('Blend Sheet'!$AD$4,ItemNum,0),MATCH(B$1,Districts,0))*'Blend Sheet'!$AD104)+(INDEX(ItemCosts,MATCH('Blend Sheet'!$AE$4,ItemNum,0),MATCH(B$1,Districts,0))*'Blend Sheet'!$AE104)+(INDEX(ItemCosts,MATCH('Blend Sheet'!$AF$4,ItemNum,0),MATCH(B$1,Districts,0))*'Blend Sheet'!$AF104)+(INDEX(ItemCosts,MATCH('Blend Sheet'!$AG$4,ItemNum,0),MATCH(B$1,Districts,0))*'Blend Sheet'!$AG104)+(INDEX(ItemCosts,MATCH('Blend Sheet'!$AH$4,ItemNum,0),MATCH(B$1,Districts,0))*'Blend Sheet'!$AH104)+(INDEX(ItemCosts,MATCH('Blend Sheet'!$AI$4,ItemNum,0),MATCH(B$1,Districts,0))*'Blend Sheet'!$AI104)+(INDEX(ItemCosts,MATCH('Blend Sheet'!$AJ$4,ItemNum,0),MATCH(B$1,Districts,0))*'Blend Sheet'!$AJ104)+(INDEX(ItemCosts,MATCH('Blend Sheet'!$AK$4,ItemNum,0),MATCH(B$1,Districts,0))*'Blend Sheet'!$AK104)+(INDEX(ItemCosts,MATCH('Blend Sheet'!$AL$4,ItemNum,0),MATCH(B$1,Districts,0))*'Blend Sheet'!$AL104)+(INDEX(ItemCosts,MATCH('Blend Sheet'!$AM$4,ItemNum,0),MATCH(B$1,Districts,0))*'Blend Sheet'!$AM104)+(INDEX(ItemCosts,MATCH('Blend Sheet'!$AN$4,ItemNum,0),MATCH(B$1,Districts,0))*'Blend Sheet'!$AN104)+(INDEX(ItemCosts,MATCH('Blend Sheet'!$AO$4,ItemNum,0),MATCH(B$1,Districts,0))*'Blend Sheet'!$AO104)+(INDEX(ItemCosts,MATCH('Blend Sheet'!$AP$4,ItemNum,0),MATCH(B$1,Districts,0))*'Blend Sheet'!$AP104)+(INDEX(ItemCosts,MATCH('Blend Sheet'!$AQ$4,ItemNum,0),MATCH(B$1,Districts,0))*'Blend Sheet'!$AQ104)+(INDEX(ItemCosts,MATCH('Blend Sheet'!$AR$4,ItemNum,0),MATCH(B$1,Districts,0))*'Blend Sheet'!$AR104)+(INDEX(ItemCosts,MATCH('Blend Sheet'!$AS$4,ItemNum,0),MATCH(B$1,Districts,0))*'Blend Sheet'!$AS104)</f>
        <v>#N/A</v>
      </c>
      <c r="C101" s="5" t="e">
        <f>(INDEX(ItemCosts,MATCH('Blend Sheet'!$C$4,ItemNum,0),MATCH(C$1,Districts,0))*'Blend Sheet'!$C104)+(INDEX(ItemCosts,MATCH('Blend Sheet'!$D$4,ItemNum,0),MATCH(C$1,Districts,0))*'Blend Sheet'!$D104)+(INDEX(ItemCosts,MATCH('Blend Sheet'!$E$4,ItemNum,0),MATCH(C$1,Districts,0))*'Blend Sheet'!$E104)+(INDEX(ItemCosts,MATCH('Blend Sheet'!$F$4,ItemNum,0),MATCH(C$1,Districts,0))*'Blend Sheet'!$F104)+(INDEX(ItemCosts,MATCH('Blend Sheet'!$G$4,ItemNum,0),MATCH(C$1,Districts,0))*'Blend Sheet'!$G104)+(INDEX(ItemCosts,MATCH('Blend Sheet'!$H$4,ItemNum,0),MATCH(C$1,Districts,0))*'Blend Sheet'!$H104)+(INDEX(ItemCosts,MATCH('Blend Sheet'!$I$4,ItemNum,0),MATCH(C$1,Districts,0))*'Blend Sheet'!$I104)+(INDEX(ItemCosts,MATCH('Blend Sheet'!$J$4,ItemNum,0),MATCH(C$1,Districts,0))*'Blend Sheet'!$J104)+(INDEX(ItemCosts,MATCH('Blend Sheet'!$K$4,ItemNum,0),MATCH(C$1,Districts,0))*'Blend Sheet'!$K104)+(INDEX(ItemCosts,MATCH('Blend Sheet'!$L$4,ItemNum,0),MATCH(C$1,Districts,0))*'Blend Sheet'!$L104)+(INDEX(ItemCosts,MATCH('Blend Sheet'!$M$4,ItemNum,0),MATCH(C$1,Districts,0))*'Blend Sheet'!$M104)+(INDEX(ItemCosts,MATCH('Blend Sheet'!$N$4,ItemNum,0),MATCH(C$1,Districts,0))*'Blend Sheet'!$N104)+(INDEX(ItemCosts,MATCH('Blend Sheet'!$O$4,ItemNum,0),MATCH(C$1,Districts,0))*'Blend Sheet'!$O104)+(INDEX(ItemCosts,MATCH('Blend Sheet'!$P$4,ItemNum,0),MATCH(C$1,Districts,0))*'Blend Sheet'!$P104)+(INDEX(ItemCosts,MATCH('Blend Sheet'!$Q$4,ItemNum,0),MATCH(C$1,Districts,0))*'Blend Sheet'!$Q104)+(INDEX(ItemCosts,MATCH('Blend Sheet'!$R$4,ItemNum,0),MATCH(C$1,Districts,0))*'Blend Sheet'!$R104)+(INDEX(ItemCosts,MATCH('Blend Sheet'!$S$4,ItemNum,0),MATCH(C$1,Districts,0))*'Blend Sheet'!$S104)+(INDEX(ItemCosts,MATCH('Blend Sheet'!$T$4,ItemNum,0),MATCH(C$1,Districts,0))*'Blend Sheet'!$T104)+(INDEX(ItemCosts,MATCH('Blend Sheet'!$U$4,ItemNum,0),MATCH(C$1,Districts,0))*'Blend Sheet'!$U104)+(INDEX(ItemCosts,MATCH('Blend Sheet'!$V$4,ItemNum,0),MATCH(C$1,Districts,0))*'Blend Sheet'!$V104)+(INDEX(ItemCosts,MATCH('Blend Sheet'!$W$4,ItemNum,0),MATCH(C$1,Districts,0))*'Blend Sheet'!$W104)+(INDEX(ItemCosts,MATCH('Blend Sheet'!$X$4,ItemNum,0),MATCH(C$1,Districts,0))*'Blend Sheet'!$X104)+(INDEX(ItemCosts,MATCH('Blend Sheet'!$Y$4,ItemNum,0),MATCH(C$1,Districts,0))*'Blend Sheet'!$Y104)+(INDEX(ItemCosts,MATCH('Blend Sheet'!$Z$4,ItemNum,0),MATCH(C$1,Districts,0))*'Blend Sheet'!$Z104)+(INDEX(ItemCosts,MATCH('Blend Sheet'!$AA$4,ItemNum,0),MATCH(C$1,Districts,0))*'Blend Sheet'!$AA104)+(INDEX(ItemCosts,MATCH('Blend Sheet'!$AB$4,ItemNum,0),MATCH(C$1,Districts,0))*'Blend Sheet'!$AB104)+(INDEX(ItemCosts,MATCH('Blend Sheet'!$AC$4,ItemNum,0),MATCH(C$1,Districts,0))*'Blend Sheet'!$AC104)+(INDEX(ItemCosts,MATCH('Blend Sheet'!$AD$4,ItemNum,0),MATCH(C$1,Districts,0))*'Blend Sheet'!$AD104)+(INDEX(ItemCosts,MATCH('Blend Sheet'!$AE$4,ItemNum,0),MATCH(C$1,Districts,0))*'Blend Sheet'!$AE104)+(INDEX(ItemCosts,MATCH('Blend Sheet'!$AF$4,ItemNum,0),MATCH(C$1,Districts,0))*'Blend Sheet'!$AF104)+(INDEX(ItemCosts,MATCH('Blend Sheet'!$AG$4,ItemNum,0),MATCH(C$1,Districts,0))*'Blend Sheet'!$AG104)+(INDEX(ItemCosts,MATCH('Blend Sheet'!$AH$4,ItemNum,0),MATCH(C$1,Districts,0))*'Blend Sheet'!$AH104)+(INDEX(ItemCosts,MATCH('Blend Sheet'!$AI$4,ItemNum,0),MATCH(C$1,Districts,0))*'Blend Sheet'!$AI104)+(INDEX(ItemCosts,MATCH('Blend Sheet'!$AJ$4,ItemNum,0),MATCH(C$1,Districts,0))*'Blend Sheet'!$AJ104)+(INDEX(ItemCosts,MATCH('Blend Sheet'!$AK$4,ItemNum,0),MATCH(C$1,Districts,0))*'Blend Sheet'!$AK104)+(INDEX(ItemCosts,MATCH('Blend Sheet'!$AL$4,ItemNum,0),MATCH(C$1,Districts,0))*'Blend Sheet'!$AL104)+(INDEX(ItemCosts,MATCH('Blend Sheet'!$AM$4,ItemNum,0),MATCH(C$1,Districts,0))*'Blend Sheet'!$AM104)+(INDEX(ItemCosts,MATCH('Blend Sheet'!$AN$4,ItemNum,0),MATCH(C$1,Districts,0))*'Blend Sheet'!$AN104)+(INDEX(ItemCosts,MATCH('Blend Sheet'!$AO$4,ItemNum,0),MATCH(C$1,Districts,0))*'Blend Sheet'!$AO104)+(INDEX(ItemCosts,MATCH('Blend Sheet'!$AP$4,ItemNum,0),MATCH(C$1,Districts,0))*'Blend Sheet'!$AP104)+(INDEX(ItemCosts,MATCH('Blend Sheet'!$AQ$4,ItemNum,0),MATCH(C$1,Districts,0))*'Blend Sheet'!$AQ104)+(INDEX(ItemCosts,MATCH('Blend Sheet'!$AR$4,ItemNum,0),MATCH(C$1,Districts,0))*'Blend Sheet'!$AR104)+(INDEX(ItemCosts,MATCH('Blend Sheet'!$AS$4,ItemNum,0),MATCH(C$1,Districts,0))*'Blend Sheet'!$AS104)</f>
        <v>#N/A</v>
      </c>
      <c r="D101" s="5" t="e">
        <f>(INDEX(ItemCosts,MATCH('Blend Sheet'!$C$4,ItemNum,0),MATCH(D$1,Districts,0))*'Blend Sheet'!$C104)+(INDEX(ItemCosts,MATCH('Blend Sheet'!$D$4,ItemNum,0),MATCH(D$1,Districts,0))*'Blend Sheet'!$D104)+(INDEX(ItemCosts,MATCH('Blend Sheet'!$E$4,ItemNum,0),MATCH(D$1,Districts,0))*'Blend Sheet'!$E104)+(INDEX(ItemCosts,MATCH('Blend Sheet'!$F$4,ItemNum,0),MATCH(D$1,Districts,0))*'Blend Sheet'!$F104)+(INDEX(ItemCosts,MATCH('Blend Sheet'!$G$4,ItemNum,0),MATCH(D$1,Districts,0))*'Blend Sheet'!$G104)+(INDEX(ItemCosts,MATCH('Blend Sheet'!$H$4,ItemNum,0),MATCH(D$1,Districts,0))*'Blend Sheet'!$H104)+(INDEX(ItemCosts,MATCH('Blend Sheet'!$I$4,ItemNum,0),MATCH(D$1,Districts,0))*'Blend Sheet'!$I104)+(INDEX(ItemCosts,MATCH('Blend Sheet'!$J$4,ItemNum,0),MATCH(D$1,Districts,0))*'Blend Sheet'!$J104)+(INDEX(ItemCosts,MATCH('Blend Sheet'!$K$4,ItemNum,0),MATCH(D$1,Districts,0))*'Blend Sheet'!$K104)+(INDEX(ItemCosts,MATCH('Blend Sheet'!$L$4,ItemNum,0),MATCH(D$1,Districts,0))*'Blend Sheet'!$L104)+(INDEX(ItemCosts,MATCH('Blend Sheet'!$M$4,ItemNum,0),MATCH(D$1,Districts,0))*'Blend Sheet'!$M104)+(INDEX(ItemCosts,MATCH('Blend Sheet'!$N$4,ItemNum,0),MATCH(D$1,Districts,0))*'Blend Sheet'!$N104)+(INDEX(ItemCosts,MATCH('Blend Sheet'!$O$4,ItemNum,0),MATCH(D$1,Districts,0))*'Blend Sheet'!$O104)+(INDEX(ItemCosts,MATCH('Blend Sheet'!$P$4,ItemNum,0),MATCH(D$1,Districts,0))*'Blend Sheet'!$P104)+(INDEX(ItemCosts,MATCH('Blend Sheet'!$Q$4,ItemNum,0),MATCH(D$1,Districts,0))*'Blend Sheet'!$Q104)+(INDEX(ItemCosts,MATCH('Blend Sheet'!$R$4,ItemNum,0),MATCH(D$1,Districts,0))*'Blend Sheet'!$R104)+(INDEX(ItemCosts,MATCH('Blend Sheet'!$S$4,ItemNum,0),MATCH(D$1,Districts,0))*'Blend Sheet'!$S104)+(INDEX(ItemCosts,MATCH('Blend Sheet'!$T$4,ItemNum,0),MATCH(D$1,Districts,0))*'Blend Sheet'!$T104)+(INDEX(ItemCosts,MATCH('Blend Sheet'!$U$4,ItemNum,0),MATCH(D$1,Districts,0))*'Blend Sheet'!$U104)+(INDEX(ItemCosts,MATCH('Blend Sheet'!$V$4,ItemNum,0),MATCH(D$1,Districts,0))*'Blend Sheet'!$V104)+(INDEX(ItemCosts,MATCH('Blend Sheet'!$W$4,ItemNum,0),MATCH(D$1,Districts,0))*'Blend Sheet'!$W104)+(INDEX(ItemCosts,MATCH('Blend Sheet'!$X$4,ItemNum,0),MATCH(D$1,Districts,0))*'Blend Sheet'!$X104)+(INDEX(ItemCosts,MATCH('Blend Sheet'!$Y$4,ItemNum,0),MATCH(D$1,Districts,0))*'Blend Sheet'!$Y104)+(INDEX(ItemCosts,MATCH('Blend Sheet'!$Z$4,ItemNum,0),MATCH(D$1,Districts,0))*'Blend Sheet'!$Z104)+(INDEX(ItemCosts,MATCH('Blend Sheet'!$AA$4,ItemNum,0),MATCH(D$1,Districts,0))*'Blend Sheet'!$AA104)+(INDEX(ItemCosts,MATCH('Blend Sheet'!$AB$4,ItemNum,0),MATCH(D$1,Districts,0))*'Blend Sheet'!$AB104)+(INDEX(ItemCosts,MATCH('Blend Sheet'!$AC$4,ItemNum,0),MATCH(D$1,Districts,0))*'Blend Sheet'!$AC104)+(INDEX(ItemCosts,MATCH('Blend Sheet'!$AD$4,ItemNum,0),MATCH(D$1,Districts,0))*'Blend Sheet'!$AD104)+(INDEX(ItemCosts,MATCH('Blend Sheet'!$AE$4,ItemNum,0),MATCH(D$1,Districts,0))*'Blend Sheet'!$AE104)+(INDEX(ItemCosts,MATCH('Blend Sheet'!$AF$4,ItemNum,0),MATCH(D$1,Districts,0))*'Blend Sheet'!$AF104)+(INDEX(ItemCosts,MATCH('Blend Sheet'!$AG$4,ItemNum,0),MATCH(D$1,Districts,0))*'Blend Sheet'!$AG104)+(INDEX(ItemCosts,MATCH('Blend Sheet'!$AH$4,ItemNum,0),MATCH(D$1,Districts,0))*'Blend Sheet'!$AH104)+(INDEX(ItemCosts,MATCH('Blend Sheet'!$AI$4,ItemNum,0),MATCH(D$1,Districts,0))*'Blend Sheet'!$AI104)+(INDEX(ItemCosts,MATCH('Blend Sheet'!$AJ$4,ItemNum,0),MATCH(D$1,Districts,0))*'Blend Sheet'!$AJ104)+(INDEX(ItemCosts,MATCH('Blend Sheet'!$AK$4,ItemNum,0),MATCH(D$1,Districts,0))*'Blend Sheet'!$AK104)+(INDEX(ItemCosts,MATCH('Blend Sheet'!$AL$4,ItemNum,0),MATCH(D$1,Districts,0))*'Blend Sheet'!$AL104)+(INDEX(ItemCosts,MATCH('Blend Sheet'!$AM$4,ItemNum,0),MATCH(D$1,Districts,0))*'Blend Sheet'!$AM104)+(INDEX(ItemCosts,MATCH('Blend Sheet'!$AN$4,ItemNum,0),MATCH(D$1,Districts,0))*'Blend Sheet'!$AN104)+(INDEX(ItemCosts,MATCH('Blend Sheet'!$AO$4,ItemNum,0),MATCH(D$1,Districts,0))*'Blend Sheet'!$AO104)+(INDEX(ItemCosts,MATCH('Blend Sheet'!$AP$4,ItemNum,0),MATCH(D$1,Districts,0))*'Blend Sheet'!$AP104)+(INDEX(ItemCosts,MATCH('Blend Sheet'!$AQ$4,ItemNum,0),MATCH(D$1,Districts,0))*'Blend Sheet'!$AQ104)+(INDEX(ItemCosts,MATCH('Blend Sheet'!$AR$4,ItemNum,0),MATCH(D$1,Districts,0))*'Blend Sheet'!$AR104)+(INDEX(ItemCosts,MATCH('Blend Sheet'!$AS$4,ItemNum,0),MATCH(D$1,Districts,0))*'Blend Sheet'!$AS104)</f>
        <v>#N/A</v>
      </c>
      <c r="E101" s="5" t="e">
        <f>(INDEX(ItemCosts,MATCH('Blend Sheet'!$C$4,ItemNum,0),MATCH(E$1,Districts,0))*'Blend Sheet'!$C104)+(INDEX(ItemCosts,MATCH('Blend Sheet'!$D$4,ItemNum,0),MATCH(E$1,Districts,0))*'Blend Sheet'!$D104)+(INDEX(ItemCosts,MATCH('Blend Sheet'!$E$4,ItemNum,0),MATCH(E$1,Districts,0))*'Blend Sheet'!$E104)+(INDEX(ItemCosts,MATCH('Blend Sheet'!$F$4,ItemNum,0),MATCH(E$1,Districts,0))*'Blend Sheet'!$F104)+(INDEX(ItemCosts,MATCH('Blend Sheet'!$G$4,ItemNum,0),MATCH(E$1,Districts,0))*'Blend Sheet'!$G104)+(INDEX(ItemCosts,MATCH('Blend Sheet'!$H$4,ItemNum,0),MATCH(E$1,Districts,0))*'Blend Sheet'!$H104)+(INDEX(ItemCosts,MATCH('Blend Sheet'!$I$4,ItemNum,0),MATCH(E$1,Districts,0))*'Blend Sheet'!$I104)+(INDEX(ItemCosts,MATCH('Blend Sheet'!$J$4,ItemNum,0),MATCH(E$1,Districts,0))*'Blend Sheet'!$J104)+(INDEX(ItemCosts,MATCH('Blend Sheet'!$K$4,ItemNum,0),MATCH(E$1,Districts,0))*'Blend Sheet'!$K104)+(INDEX(ItemCosts,MATCH('Blend Sheet'!$L$4,ItemNum,0),MATCH(E$1,Districts,0))*'Blend Sheet'!$L104)+(INDEX(ItemCosts,MATCH('Blend Sheet'!$M$4,ItemNum,0),MATCH(E$1,Districts,0))*'Blend Sheet'!$M104)+(INDEX(ItemCosts,MATCH('Blend Sheet'!$N$4,ItemNum,0),MATCH(E$1,Districts,0))*'Blend Sheet'!$N104)+(INDEX(ItemCosts,MATCH('Blend Sheet'!$O$4,ItemNum,0),MATCH(E$1,Districts,0))*'Blend Sheet'!$O104)+(INDEX(ItemCosts,MATCH('Blend Sheet'!$P$4,ItemNum,0),MATCH(E$1,Districts,0))*'Blend Sheet'!$P104)+(INDEX(ItemCosts,MATCH('Blend Sheet'!$Q$4,ItemNum,0),MATCH(E$1,Districts,0))*'Blend Sheet'!$Q104)+(INDEX(ItemCosts,MATCH('Blend Sheet'!$R$4,ItemNum,0),MATCH(E$1,Districts,0))*'Blend Sheet'!$R104)+(INDEX(ItemCosts,MATCH('Blend Sheet'!$S$4,ItemNum,0),MATCH(E$1,Districts,0))*'Blend Sheet'!$S104)+(INDEX(ItemCosts,MATCH('Blend Sheet'!$T$4,ItemNum,0),MATCH(E$1,Districts,0))*'Blend Sheet'!$T104)+(INDEX(ItemCosts,MATCH('Blend Sheet'!$U$4,ItemNum,0),MATCH(E$1,Districts,0))*'Blend Sheet'!$U104)+(INDEX(ItemCosts,MATCH('Blend Sheet'!$V$4,ItemNum,0),MATCH(E$1,Districts,0))*'Blend Sheet'!$V104)+(INDEX(ItemCosts,MATCH('Blend Sheet'!$W$4,ItemNum,0),MATCH(E$1,Districts,0))*'Blend Sheet'!$W104)+(INDEX(ItemCosts,MATCH('Blend Sheet'!$X$4,ItemNum,0),MATCH(E$1,Districts,0))*'Blend Sheet'!$X104)+(INDEX(ItemCosts,MATCH('Blend Sheet'!$Y$4,ItemNum,0),MATCH(E$1,Districts,0))*'Blend Sheet'!$Y104)+(INDEX(ItemCosts,MATCH('Blend Sheet'!$Z$4,ItemNum,0),MATCH(E$1,Districts,0))*'Blend Sheet'!$Z104)+(INDEX(ItemCosts,MATCH('Blend Sheet'!$AA$4,ItemNum,0),MATCH(E$1,Districts,0))*'Blend Sheet'!$AA104)+(INDEX(ItemCosts,MATCH('Blend Sheet'!$AB$4,ItemNum,0),MATCH(E$1,Districts,0))*'Blend Sheet'!$AB104)+(INDEX(ItemCosts,MATCH('Blend Sheet'!$AC$4,ItemNum,0),MATCH(E$1,Districts,0))*'Blend Sheet'!$AC104)+(INDEX(ItemCosts,MATCH('Blend Sheet'!$AD$4,ItemNum,0),MATCH(E$1,Districts,0))*'Blend Sheet'!$AD104)+(INDEX(ItemCosts,MATCH('Blend Sheet'!$AE$4,ItemNum,0),MATCH(E$1,Districts,0))*'Blend Sheet'!$AE104)+(INDEX(ItemCosts,MATCH('Blend Sheet'!$AF$4,ItemNum,0),MATCH(E$1,Districts,0))*'Blend Sheet'!$AF104)+(INDEX(ItemCosts,MATCH('Blend Sheet'!$AG$4,ItemNum,0),MATCH(E$1,Districts,0))*'Blend Sheet'!$AG104)+(INDEX(ItemCosts,MATCH('Blend Sheet'!$AH$4,ItemNum,0),MATCH(E$1,Districts,0))*'Blend Sheet'!$AH104)+(INDEX(ItemCosts,MATCH('Blend Sheet'!$AI$4,ItemNum,0),MATCH(E$1,Districts,0))*'Blend Sheet'!$AI104)+(INDEX(ItemCosts,MATCH('Blend Sheet'!$AJ$4,ItemNum,0),MATCH(E$1,Districts,0))*'Blend Sheet'!$AJ104)+(INDEX(ItemCosts,MATCH('Blend Sheet'!$AK$4,ItemNum,0),MATCH(E$1,Districts,0))*'Blend Sheet'!$AK104)+(INDEX(ItemCosts,MATCH('Blend Sheet'!$AL$4,ItemNum,0),MATCH(E$1,Districts,0))*'Blend Sheet'!$AL104)+(INDEX(ItemCosts,MATCH('Blend Sheet'!$AM$4,ItemNum,0),MATCH(E$1,Districts,0))*'Blend Sheet'!$AM104)+(INDEX(ItemCosts,MATCH('Blend Sheet'!$AN$4,ItemNum,0),MATCH(E$1,Districts,0))*'Blend Sheet'!$AN104)+(INDEX(ItemCosts,MATCH('Blend Sheet'!$AO$4,ItemNum,0),MATCH(E$1,Districts,0))*'Blend Sheet'!$AO104)+(INDEX(ItemCosts,MATCH('Blend Sheet'!$AP$4,ItemNum,0),MATCH(E$1,Districts,0))*'Blend Sheet'!$AP104)+(INDEX(ItemCosts,MATCH('Blend Sheet'!$AQ$4,ItemNum,0),MATCH(E$1,Districts,0))*'Blend Sheet'!$AQ104)+(INDEX(ItemCosts,MATCH('Blend Sheet'!$AR$4,ItemNum,0),MATCH(E$1,Districts,0))*'Blend Sheet'!$AR104)+(INDEX(ItemCosts,MATCH('Blend Sheet'!$AS$4,ItemNum,0),MATCH(E$1,Districts,0))*'Blend Sheet'!$AS104)</f>
        <v>#N/A</v>
      </c>
      <c r="F101" s="5" t="e">
        <f>(INDEX(ItemCosts,MATCH('Blend Sheet'!$C$4,ItemNum,0),MATCH(F$1,Districts,0))*'Blend Sheet'!$C104)+(INDEX(ItemCosts,MATCH('Blend Sheet'!$D$4,ItemNum,0),MATCH(F$1,Districts,0))*'Blend Sheet'!$D104)+(INDEX(ItemCosts,MATCH('Blend Sheet'!$E$4,ItemNum,0),MATCH(F$1,Districts,0))*'Blend Sheet'!$E104)+(INDEX(ItemCosts,MATCH('Blend Sheet'!$F$4,ItemNum,0),MATCH(F$1,Districts,0))*'Blend Sheet'!$F104)+(INDEX(ItemCosts,MATCH('Blend Sheet'!$G$4,ItemNum,0),MATCH(F$1,Districts,0))*'Blend Sheet'!$G104)+(INDEX(ItemCosts,MATCH('Blend Sheet'!$H$4,ItemNum,0),MATCH(F$1,Districts,0))*'Blend Sheet'!$H104)+(INDEX(ItemCosts,MATCH('Blend Sheet'!$I$4,ItemNum,0),MATCH(F$1,Districts,0))*'Blend Sheet'!$I104)+(INDEX(ItemCosts,MATCH('Blend Sheet'!$J$4,ItemNum,0),MATCH(F$1,Districts,0))*'Blend Sheet'!$J104)+(INDEX(ItemCosts,MATCH('Blend Sheet'!$K$4,ItemNum,0),MATCH(F$1,Districts,0))*'Blend Sheet'!$K104)+(INDEX(ItemCosts,MATCH('Blend Sheet'!$L$4,ItemNum,0),MATCH(F$1,Districts,0))*'Blend Sheet'!$L104)+(INDEX(ItemCosts,MATCH('Blend Sheet'!$M$4,ItemNum,0),MATCH(F$1,Districts,0))*'Blend Sheet'!$M104)+(INDEX(ItemCosts,MATCH('Blend Sheet'!$N$4,ItemNum,0),MATCH(F$1,Districts,0))*'Blend Sheet'!$N104)+(INDEX(ItemCosts,MATCH('Blend Sheet'!$O$4,ItemNum,0),MATCH(F$1,Districts,0))*'Blend Sheet'!$O104)+(INDEX(ItemCosts,MATCH('Blend Sheet'!$P$4,ItemNum,0),MATCH(F$1,Districts,0))*'Blend Sheet'!$P104)+(INDEX(ItemCosts,MATCH('Blend Sheet'!$Q$4,ItemNum,0),MATCH(F$1,Districts,0))*'Blend Sheet'!$Q104)+(INDEX(ItemCosts,MATCH('Blend Sheet'!$R$4,ItemNum,0),MATCH(F$1,Districts,0))*'Blend Sheet'!$R104)+(INDEX(ItemCosts,MATCH('Blend Sheet'!$S$4,ItemNum,0),MATCH(F$1,Districts,0))*'Blend Sheet'!$S104)+(INDEX(ItemCosts,MATCH('Blend Sheet'!$T$4,ItemNum,0),MATCH(F$1,Districts,0))*'Blend Sheet'!$T104)+(INDEX(ItemCosts,MATCH('Blend Sheet'!$U$4,ItemNum,0),MATCH(F$1,Districts,0))*'Blend Sheet'!$U104)+(INDEX(ItemCosts,MATCH('Blend Sheet'!$V$4,ItemNum,0),MATCH(F$1,Districts,0))*'Blend Sheet'!$V104)+(INDEX(ItemCosts,MATCH('Blend Sheet'!$W$4,ItemNum,0),MATCH(F$1,Districts,0))*'Blend Sheet'!$W104)+(INDEX(ItemCosts,MATCH('Blend Sheet'!$X$4,ItemNum,0),MATCH(F$1,Districts,0))*'Blend Sheet'!$X104)+(INDEX(ItemCosts,MATCH('Blend Sheet'!$Y$4,ItemNum,0),MATCH(F$1,Districts,0))*'Blend Sheet'!$Y104)+(INDEX(ItemCosts,MATCH('Blend Sheet'!$Z$4,ItemNum,0),MATCH(F$1,Districts,0))*'Blend Sheet'!$Z104)+(INDEX(ItemCosts,MATCH('Blend Sheet'!$AA$4,ItemNum,0),MATCH(F$1,Districts,0))*'Blend Sheet'!$AA104)+(INDEX(ItemCosts,MATCH('Blend Sheet'!$AB$4,ItemNum,0),MATCH(F$1,Districts,0))*'Blend Sheet'!$AB104)+(INDEX(ItemCosts,MATCH('Blend Sheet'!$AC$4,ItemNum,0),MATCH(F$1,Districts,0))*'Blend Sheet'!$AC104)+(INDEX(ItemCosts,MATCH('Blend Sheet'!$AD$4,ItemNum,0),MATCH(F$1,Districts,0))*'Blend Sheet'!$AD104)+(INDEX(ItemCosts,MATCH('Blend Sheet'!$AE$4,ItemNum,0),MATCH(F$1,Districts,0))*'Blend Sheet'!$AE104)+(INDEX(ItemCosts,MATCH('Blend Sheet'!$AF$4,ItemNum,0),MATCH(F$1,Districts,0))*'Blend Sheet'!$AF104)+(INDEX(ItemCosts,MATCH('Blend Sheet'!$AG$4,ItemNum,0),MATCH(F$1,Districts,0))*'Blend Sheet'!$AG104)+(INDEX(ItemCosts,MATCH('Blend Sheet'!$AH$4,ItemNum,0),MATCH(F$1,Districts,0))*'Blend Sheet'!$AH104)+(INDEX(ItemCosts,MATCH('Blend Sheet'!$AI$4,ItemNum,0),MATCH(F$1,Districts,0))*'Blend Sheet'!$AI104)+(INDEX(ItemCosts,MATCH('Blend Sheet'!$AJ$4,ItemNum,0),MATCH(F$1,Districts,0))*'Blend Sheet'!$AJ104)+(INDEX(ItemCosts,MATCH('Blend Sheet'!$AK$4,ItemNum,0),MATCH(F$1,Districts,0))*'Blend Sheet'!$AK104)+(INDEX(ItemCosts,MATCH('Blend Sheet'!$AL$4,ItemNum,0),MATCH(F$1,Districts,0))*'Blend Sheet'!$AL104)+(INDEX(ItemCosts,MATCH('Blend Sheet'!$AM$4,ItemNum,0),MATCH(F$1,Districts,0))*'Blend Sheet'!$AM104)+(INDEX(ItemCosts,MATCH('Blend Sheet'!$AN$4,ItemNum,0),MATCH(F$1,Districts,0))*'Blend Sheet'!$AN104)+(INDEX(ItemCosts,MATCH('Blend Sheet'!$AO$4,ItemNum,0),MATCH(F$1,Districts,0))*'Blend Sheet'!$AO104)+(INDEX(ItemCosts,MATCH('Blend Sheet'!$AP$4,ItemNum,0),MATCH(F$1,Districts,0))*'Blend Sheet'!$AP104)+(INDEX(ItemCosts,MATCH('Blend Sheet'!$AQ$4,ItemNum,0),MATCH(F$1,Districts,0))*'Blend Sheet'!$AQ104)+(INDEX(ItemCosts,MATCH('Blend Sheet'!$AR$4,ItemNum,0),MATCH(F$1,Districts,0))*'Blend Sheet'!$AR104)+(INDEX(ItemCosts,MATCH('Blend Sheet'!$AS$4,ItemNum,0),MATCH(F$1,Districts,0))*'Blend Sheet'!$AS104)</f>
        <v>#N/A</v>
      </c>
      <c r="G101" s="5" t="e">
        <f>(INDEX(ItemCosts,MATCH('Blend Sheet'!$C$4,ItemNum,0),MATCH(G$1,Districts,0))*'Blend Sheet'!$C104)+(INDEX(ItemCosts,MATCH('Blend Sheet'!$D$4,ItemNum,0),MATCH(G$1,Districts,0))*'Blend Sheet'!$D104)+(INDEX(ItemCosts,MATCH('Blend Sheet'!$E$4,ItemNum,0),MATCH(G$1,Districts,0))*'Blend Sheet'!$E104)+(INDEX(ItemCosts,MATCH('Blend Sheet'!$F$4,ItemNum,0),MATCH(G$1,Districts,0))*'Blend Sheet'!$F104)+(INDEX(ItemCosts,MATCH('Blend Sheet'!$G$4,ItemNum,0),MATCH(G$1,Districts,0))*'Blend Sheet'!$G104)+(INDEX(ItemCosts,MATCH('Blend Sheet'!$H$4,ItemNum,0),MATCH(G$1,Districts,0))*'Blend Sheet'!$H104)+(INDEX(ItemCosts,MATCH('Blend Sheet'!$I$4,ItemNum,0),MATCH(G$1,Districts,0))*'Blend Sheet'!$I104)+(INDEX(ItemCosts,MATCH('Blend Sheet'!$J$4,ItemNum,0),MATCH(G$1,Districts,0))*'Blend Sheet'!$J104)+(INDEX(ItemCosts,MATCH('Blend Sheet'!$K$4,ItemNum,0),MATCH(G$1,Districts,0))*'Blend Sheet'!$K104)+(INDEX(ItemCosts,MATCH('Blend Sheet'!$L$4,ItemNum,0),MATCH(G$1,Districts,0))*'Blend Sheet'!$L104)+(INDEX(ItemCosts,MATCH('Blend Sheet'!$M$4,ItemNum,0),MATCH(G$1,Districts,0))*'Blend Sheet'!$M104)+(INDEX(ItemCosts,MATCH('Blend Sheet'!$N$4,ItemNum,0),MATCH(G$1,Districts,0))*'Blend Sheet'!$N104)+(INDEX(ItemCosts,MATCH('Blend Sheet'!$O$4,ItemNum,0),MATCH(G$1,Districts,0))*'Blend Sheet'!$O104)+(INDEX(ItemCosts,MATCH('Blend Sheet'!$P$4,ItemNum,0),MATCH(G$1,Districts,0))*'Blend Sheet'!$P104)+(INDEX(ItemCosts,MATCH('Blend Sheet'!$Q$4,ItemNum,0),MATCH(G$1,Districts,0))*'Blend Sheet'!$Q104)+(INDEX(ItemCosts,MATCH('Blend Sheet'!$R$4,ItemNum,0),MATCH(G$1,Districts,0))*'Blend Sheet'!$R104)+(INDEX(ItemCosts,MATCH('Blend Sheet'!$S$4,ItemNum,0),MATCH(G$1,Districts,0))*'Blend Sheet'!$S104)+(INDEX(ItemCosts,MATCH('Blend Sheet'!$T$4,ItemNum,0),MATCH(G$1,Districts,0))*'Blend Sheet'!$T104)+(INDEX(ItemCosts,MATCH('Blend Sheet'!$U$4,ItemNum,0),MATCH(G$1,Districts,0))*'Blend Sheet'!$U104)+(INDEX(ItemCosts,MATCH('Blend Sheet'!$V$4,ItemNum,0),MATCH(G$1,Districts,0))*'Blend Sheet'!$V104)+(INDEX(ItemCosts,MATCH('Blend Sheet'!$W$4,ItemNum,0),MATCH(G$1,Districts,0))*'Blend Sheet'!$W104)+(INDEX(ItemCosts,MATCH('Blend Sheet'!$X$4,ItemNum,0),MATCH(G$1,Districts,0))*'Blend Sheet'!$X104)+(INDEX(ItemCosts,MATCH('Blend Sheet'!$Y$4,ItemNum,0),MATCH(G$1,Districts,0))*'Blend Sheet'!$Y104)+(INDEX(ItemCosts,MATCH('Blend Sheet'!$Z$4,ItemNum,0),MATCH(G$1,Districts,0))*'Blend Sheet'!$Z104)+(INDEX(ItemCosts,MATCH('Blend Sheet'!$AA$4,ItemNum,0),MATCH(G$1,Districts,0))*'Blend Sheet'!$AA104)+(INDEX(ItemCosts,MATCH('Blend Sheet'!$AB$4,ItemNum,0),MATCH(G$1,Districts,0))*'Blend Sheet'!$AB104)+(INDEX(ItemCosts,MATCH('Blend Sheet'!$AC$4,ItemNum,0),MATCH(G$1,Districts,0))*'Blend Sheet'!$AC104)+(INDEX(ItemCosts,MATCH('Blend Sheet'!$AD$4,ItemNum,0),MATCH(G$1,Districts,0))*'Blend Sheet'!$AD104)+(INDEX(ItemCosts,MATCH('Blend Sheet'!$AE$4,ItemNum,0),MATCH(G$1,Districts,0))*'Blend Sheet'!$AE104)+(INDEX(ItemCosts,MATCH('Blend Sheet'!$AF$4,ItemNum,0),MATCH(G$1,Districts,0))*'Blend Sheet'!$AF104)+(INDEX(ItemCosts,MATCH('Blend Sheet'!$AG$4,ItemNum,0),MATCH(G$1,Districts,0))*'Blend Sheet'!$AG104)+(INDEX(ItemCosts,MATCH('Blend Sheet'!$AH$4,ItemNum,0),MATCH(G$1,Districts,0))*'Blend Sheet'!$AH104)+(INDEX(ItemCosts,MATCH('Blend Sheet'!$AI$4,ItemNum,0),MATCH(G$1,Districts,0))*'Blend Sheet'!$AI104)+(INDEX(ItemCosts,MATCH('Blend Sheet'!$AJ$4,ItemNum,0),MATCH(G$1,Districts,0))*'Blend Sheet'!$AJ104)+(INDEX(ItemCosts,MATCH('Blend Sheet'!$AK$4,ItemNum,0),MATCH(G$1,Districts,0))*'Blend Sheet'!$AK104)+(INDEX(ItemCosts,MATCH('Blend Sheet'!$AL$4,ItemNum,0),MATCH(G$1,Districts,0))*'Blend Sheet'!$AL104)+(INDEX(ItemCosts,MATCH('Blend Sheet'!$AM$4,ItemNum,0),MATCH(G$1,Districts,0))*'Blend Sheet'!$AM104)+(INDEX(ItemCosts,MATCH('Blend Sheet'!$AN$4,ItemNum,0),MATCH(G$1,Districts,0))*'Blend Sheet'!$AN104)+(INDEX(ItemCosts,MATCH('Blend Sheet'!$AO$4,ItemNum,0),MATCH(G$1,Districts,0))*'Blend Sheet'!$AO104)+(INDEX(ItemCosts,MATCH('Blend Sheet'!$AP$4,ItemNum,0),MATCH(G$1,Districts,0))*'Blend Sheet'!$AP104)+(INDEX(ItemCosts,MATCH('Blend Sheet'!$AQ$4,ItemNum,0),MATCH(G$1,Districts,0))*'Blend Sheet'!$AQ104)+(INDEX(ItemCosts,MATCH('Blend Sheet'!$AR$4,ItemNum,0),MATCH(G$1,Districts,0))*'Blend Sheet'!$AR104)+(INDEX(ItemCosts,MATCH('Blend Sheet'!$AS$4,ItemNum,0),MATCH(G$1,Districts,0))*'Blend Sheet'!$AS104)</f>
        <v>#N/A</v>
      </c>
      <c r="H101" s="5" t="e">
        <f>(INDEX(ItemCosts,MATCH('Blend Sheet'!$C$4,ItemNum,0),MATCH(H$1,Districts,0))*'Blend Sheet'!$C104)+(INDEX(ItemCosts,MATCH('Blend Sheet'!$D$4,ItemNum,0),MATCH(H$1,Districts,0))*'Blend Sheet'!$D104)+(INDEX(ItemCosts,MATCH('Blend Sheet'!$E$4,ItemNum,0),MATCH(H$1,Districts,0))*'Blend Sheet'!$E104)+(INDEX(ItemCosts,MATCH('Blend Sheet'!$F$4,ItemNum,0),MATCH(H$1,Districts,0))*'Blend Sheet'!$F104)+(INDEX(ItemCosts,MATCH('Blend Sheet'!$G$4,ItemNum,0),MATCH(H$1,Districts,0))*'Blend Sheet'!$G104)+(INDEX(ItemCosts,MATCH('Blend Sheet'!$H$4,ItemNum,0),MATCH(H$1,Districts,0))*'Blend Sheet'!$H104)+(INDEX(ItemCosts,MATCH('Blend Sheet'!$I$4,ItemNum,0),MATCH(H$1,Districts,0))*'Blend Sheet'!$I104)+(INDEX(ItemCosts,MATCH('Blend Sheet'!$J$4,ItemNum,0),MATCH(H$1,Districts,0))*'Blend Sheet'!$J104)+(INDEX(ItemCosts,MATCH('Blend Sheet'!$K$4,ItemNum,0),MATCH(H$1,Districts,0))*'Blend Sheet'!$K104)+(INDEX(ItemCosts,MATCH('Blend Sheet'!$L$4,ItemNum,0),MATCH(H$1,Districts,0))*'Blend Sheet'!$L104)+(INDEX(ItemCosts,MATCH('Blend Sheet'!$M$4,ItemNum,0),MATCH(H$1,Districts,0))*'Blend Sheet'!$M104)+(INDEX(ItemCosts,MATCH('Blend Sheet'!$N$4,ItemNum,0),MATCH(H$1,Districts,0))*'Blend Sheet'!$N104)+(INDEX(ItemCosts,MATCH('Blend Sheet'!$O$4,ItemNum,0),MATCH(H$1,Districts,0))*'Blend Sheet'!$O104)+(INDEX(ItemCosts,MATCH('Blend Sheet'!$P$4,ItemNum,0),MATCH(H$1,Districts,0))*'Blend Sheet'!$P104)+(INDEX(ItemCosts,MATCH('Blend Sheet'!$Q$4,ItemNum,0),MATCH(H$1,Districts,0))*'Blend Sheet'!$Q104)+(INDEX(ItemCosts,MATCH('Blend Sheet'!$R$4,ItemNum,0),MATCH(H$1,Districts,0))*'Blend Sheet'!$R104)+(INDEX(ItemCosts,MATCH('Blend Sheet'!$S$4,ItemNum,0),MATCH(H$1,Districts,0))*'Blend Sheet'!$S104)+(INDEX(ItemCosts,MATCH('Blend Sheet'!$T$4,ItemNum,0),MATCH(H$1,Districts,0))*'Blend Sheet'!$T104)+(INDEX(ItemCosts,MATCH('Blend Sheet'!$U$4,ItemNum,0),MATCH(H$1,Districts,0))*'Blend Sheet'!$U104)+(INDEX(ItemCosts,MATCH('Blend Sheet'!$V$4,ItemNum,0),MATCH(H$1,Districts,0))*'Blend Sheet'!$V104)+(INDEX(ItemCosts,MATCH('Blend Sheet'!$W$4,ItemNum,0),MATCH(H$1,Districts,0))*'Blend Sheet'!$W104)+(INDEX(ItemCosts,MATCH('Blend Sheet'!$X$4,ItemNum,0),MATCH(H$1,Districts,0))*'Blend Sheet'!$X104)+(INDEX(ItemCosts,MATCH('Blend Sheet'!$Y$4,ItemNum,0),MATCH(H$1,Districts,0))*'Blend Sheet'!$Y104)+(INDEX(ItemCosts,MATCH('Blend Sheet'!$Z$4,ItemNum,0),MATCH(H$1,Districts,0))*'Blend Sheet'!$Z104)+(INDEX(ItemCosts,MATCH('Blend Sheet'!$AA$4,ItemNum,0),MATCH(H$1,Districts,0))*'Blend Sheet'!$AA104)+(INDEX(ItemCosts,MATCH('Blend Sheet'!$AB$4,ItemNum,0),MATCH(H$1,Districts,0))*'Blend Sheet'!$AB104)+(INDEX(ItemCosts,MATCH('Blend Sheet'!$AC$4,ItemNum,0),MATCH(H$1,Districts,0))*'Blend Sheet'!$AC104)+(INDEX(ItemCosts,MATCH('Blend Sheet'!$AD$4,ItemNum,0),MATCH(H$1,Districts,0))*'Blend Sheet'!$AD104)+(INDEX(ItemCosts,MATCH('Blend Sheet'!$AE$4,ItemNum,0),MATCH(H$1,Districts,0))*'Blend Sheet'!$AE104)+(INDEX(ItemCosts,MATCH('Blend Sheet'!$AF$4,ItemNum,0),MATCH(H$1,Districts,0))*'Blend Sheet'!$AF104)+(INDEX(ItemCosts,MATCH('Blend Sheet'!$AG$4,ItemNum,0),MATCH(H$1,Districts,0))*'Blend Sheet'!$AG104)+(INDEX(ItemCosts,MATCH('Blend Sheet'!$AH$4,ItemNum,0),MATCH(H$1,Districts,0))*'Blend Sheet'!$AH104)+(INDEX(ItemCosts,MATCH('Blend Sheet'!$AI$4,ItemNum,0),MATCH(H$1,Districts,0))*'Blend Sheet'!$AI104)+(INDEX(ItemCosts,MATCH('Blend Sheet'!$AJ$4,ItemNum,0),MATCH(H$1,Districts,0))*'Blend Sheet'!$AJ104)+(INDEX(ItemCosts,MATCH('Blend Sheet'!$AK$4,ItemNum,0),MATCH(H$1,Districts,0))*'Blend Sheet'!$AK104)+(INDEX(ItemCosts,MATCH('Blend Sheet'!$AL$4,ItemNum,0),MATCH(H$1,Districts,0))*'Blend Sheet'!$AL104)+(INDEX(ItemCosts,MATCH('Blend Sheet'!$AM$4,ItemNum,0),MATCH(H$1,Districts,0))*'Blend Sheet'!$AM104)+(INDEX(ItemCosts,MATCH('Blend Sheet'!$AN$4,ItemNum,0),MATCH(H$1,Districts,0))*'Blend Sheet'!$AN104)+(INDEX(ItemCosts,MATCH('Blend Sheet'!$AO$4,ItemNum,0),MATCH(H$1,Districts,0))*'Blend Sheet'!$AO104)+(INDEX(ItemCosts,MATCH('Blend Sheet'!$AP$4,ItemNum,0),MATCH(H$1,Districts,0))*'Blend Sheet'!$AP104)+(INDEX(ItemCosts,MATCH('Blend Sheet'!$AQ$4,ItemNum,0),MATCH(H$1,Districts,0))*'Blend Sheet'!$AQ104)+(INDEX(ItemCosts,MATCH('Blend Sheet'!$AR$4,ItemNum,0),MATCH(H$1,Districts,0))*'Blend Sheet'!$AR104)+(INDEX(ItemCosts,MATCH('Blend Sheet'!$AS$4,ItemNum,0),MATCH(H$1,Districts,0))*'Blend Sheet'!$AS104)</f>
        <v>#N/A</v>
      </c>
      <c r="I101" s="5" t="e">
        <f>(INDEX(ItemCosts,MATCH('Blend Sheet'!$C$4,ItemNum,0),MATCH(I$1,Districts,0))*'Blend Sheet'!$C104)+(INDEX(ItemCosts,MATCH('Blend Sheet'!$D$4,ItemNum,0),MATCH(I$1,Districts,0))*'Blend Sheet'!$D104)+(INDEX(ItemCosts,MATCH('Blend Sheet'!$E$4,ItemNum,0),MATCH(I$1,Districts,0))*'Blend Sheet'!$E104)+(INDEX(ItemCosts,MATCH('Blend Sheet'!$F$4,ItemNum,0),MATCH(I$1,Districts,0))*'Blend Sheet'!$F104)+(INDEX(ItemCosts,MATCH('Blend Sheet'!$G$4,ItemNum,0),MATCH(I$1,Districts,0))*'Blend Sheet'!$G104)+(INDEX(ItemCosts,MATCH('Blend Sheet'!$H$4,ItemNum,0),MATCH(I$1,Districts,0))*'Blend Sheet'!$H104)+(INDEX(ItemCosts,MATCH('Blend Sheet'!$I$4,ItemNum,0),MATCH(I$1,Districts,0))*'Blend Sheet'!$I104)+(INDEX(ItemCosts,MATCH('Blend Sheet'!$J$4,ItemNum,0),MATCH(I$1,Districts,0))*'Blend Sheet'!$J104)+(INDEX(ItemCosts,MATCH('Blend Sheet'!$K$4,ItemNum,0),MATCH(I$1,Districts,0))*'Blend Sheet'!$K104)+(INDEX(ItemCosts,MATCH('Blend Sheet'!$L$4,ItemNum,0),MATCH(I$1,Districts,0))*'Blend Sheet'!$L104)+(INDEX(ItemCosts,MATCH('Blend Sheet'!$M$4,ItemNum,0),MATCH(I$1,Districts,0))*'Blend Sheet'!$M104)+(INDEX(ItemCosts,MATCH('Blend Sheet'!$N$4,ItemNum,0),MATCH(I$1,Districts,0))*'Blend Sheet'!$N104)+(INDEX(ItemCosts,MATCH('Blend Sheet'!$O$4,ItemNum,0),MATCH(I$1,Districts,0))*'Blend Sheet'!$O104)+(INDEX(ItemCosts,MATCH('Blend Sheet'!$P$4,ItemNum,0),MATCH(I$1,Districts,0))*'Blend Sheet'!$P104)+(INDEX(ItemCosts,MATCH('Blend Sheet'!$Q$4,ItemNum,0),MATCH(I$1,Districts,0))*'Blend Sheet'!$Q104)+(INDEX(ItemCosts,MATCH('Blend Sheet'!$R$4,ItemNum,0),MATCH(I$1,Districts,0))*'Blend Sheet'!$R104)+(INDEX(ItemCosts,MATCH('Blend Sheet'!$S$4,ItemNum,0),MATCH(I$1,Districts,0))*'Blend Sheet'!$S104)+(INDEX(ItemCosts,MATCH('Blend Sheet'!$T$4,ItemNum,0),MATCH(I$1,Districts,0))*'Blend Sheet'!$T104)+(INDEX(ItemCosts,MATCH('Blend Sheet'!$U$4,ItemNum,0),MATCH(I$1,Districts,0))*'Blend Sheet'!$U104)+(INDEX(ItemCosts,MATCH('Blend Sheet'!$V$4,ItemNum,0),MATCH(I$1,Districts,0))*'Blend Sheet'!$V104)+(INDEX(ItemCosts,MATCH('Blend Sheet'!$W$4,ItemNum,0),MATCH(I$1,Districts,0))*'Blend Sheet'!$W104)+(INDEX(ItemCosts,MATCH('Blend Sheet'!$X$4,ItemNum,0),MATCH(I$1,Districts,0))*'Blend Sheet'!$X104)+(INDEX(ItemCosts,MATCH('Blend Sheet'!$Y$4,ItemNum,0),MATCH(I$1,Districts,0))*'Blend Sheet'!$Y104)+(INDEX(ItemCosts,MATCH('Blend Sheet'!$Z$4,ItemNum,0),MATCH(I$1,Districts,0))*'Blend Sheet'!$Z104)+(INDEX(ItemCosts,MATCH('Blend Sheet'!$AA$4,ItemNum,0),MATCH(I$1,Districts,0))*'Blend Sheet'!$AA104)+(INDEX(ItemCosts,MATCH('Blend Sheet'!$AB$4,ItemNum,0),MATCH(I$1,Districts,0))*'Blend Sheet'!$AB104)+(INDEX(ItemCosts,MATCH('Blend Sheet'!$AC$4,ItemNum,0),MATCH(I$1,Districts,0))*'Blend Sheet'!$AC104)+(INDEX(ItemCosts,MATCH('Blend Sheet'!$AD$4,ItemNum,0),MATCH(I$1,Districts,0))*'Blend Sheet'!$AD104)+(INDEX(ItemCosts,MATCH('Blend Sheet'!$AE$4,ItemNum,0),MATCH(I$1,Districts,0))*'Blend Sheet'!$AE104)+(INDEX(ItemCosts,MATCH('Blend Sheet'!$AF$4,ItemNum,0),MATCH(I$1,Districts,0))*'Blend Sheet'!$AF104)+(INDEX(ItemCosts,MATCH('Blend Sheet'!$AG$4,ItemNum,0),MATCH(I$1,Districts,0))*'Blend Sheet'!$AG104)+(INDEX(ItemCosts,MATCH('Blend Sheet'!$AH$4,ItemNum,0),MATCH(I$1,Districts,0))*'Blend Sheet'!$AH104)+(INDEX(ItemCosts,MATCH('Blend Sheet'!$AI$4,ItemNum,0),MATCH(I$1,Districts,0))*'Blend Sheet'!$AI104)+(INDEX(ItemCosts,MATCH('Blend Sheet'!$AJ$4,ItemNum,0),MATCH(I$1,Districts,0))*'Blend Sheet'!$AJ104)+(INDEX(ItemCosts,MATCH('Blend Sheet'!$AK$4,ItemNum,0),MATCH(I$1,Districts,0))*'Blend Sheet'!$AK104)+(INDEX(ItemCosts,MATCH('Blend Sheet'!$AL$4,ItemNum,0),MATCH(I$1,Districts,0))*'Blend Sheet'!$AL104)+(INDEX(ItemCosts,MATCH('Blend Sheet'!$AM$4,ItemNum,0),MATCH(I$1,Districts,0))*'Blend Sheet'!$AM104)+(INDEX(ItemCosts,MATCH('Blend Sheet'!$AN$4,ItemNum,0),MATCH(I$1,Districts,0))*'Blend Sheet'!$AN104)+(INDEX(ItemCosts,MATCH('Blend Sheet'!$AO$4,ItemNum,0),MATCH(I$1,Districts,0))*'Blend Sheet'!$AO104)+(INDEX(ItemCosts,MATCH('Blend Sheet'!$AP$4,ItemNum,0),MATCH(I$1,Districts,0))*'Blend Sheet'!$AP104)+(INDEX(ItemCosts,MATCH('Blend Sheet'!$AQ$4,ItemNum,0),MATCH(I$1,Districts,0))*'Blend Sheet'!$AQ104)+(INDEX(ItemCosts,MATCH('Blend Sheet'!$AR$4,ItemNum,0),MATCH(I$1,Districts,0))*'Blend Sheet'!$AR104)+(INDEX(ItemCosts,MATCH('Blend Sheet'!$AS$4,ItemNum,0),MATCH(I$1,Districts,0))*'Blend Sheet'!$AS104)</f>
        <v>#N/A</v>
      </c>
      <c r="J101" s="5" t="e">
        <f>(INDEX(ItemCosts,MATCH('Blend Sheet'!$C$4,ItemNum,0),MATCH(J$1,Districts,0))*'Blend Sheet'!$C104)+(INDEX(ItemCosts,MATCH('Blend Sheet'!$D$4,ItemNum,0),MATCH(J$1,Districts,0))*'Blend Sheet'!$D104)+(INDEX(ItemCosts,MATCH('Blend Sheet'!$E$4,ItemNum,0),MATCH(J$1,Districts,0))*'Blend Sheet'!$E104)+(INDEX(ItemCosts,MATCH('Blend Sheet'!$F$4,ItemNum,0),MATCH(J$1,Districts,0))*'Blend Sheet'!$F104)+(INDEX(ItemCosts,MATCH('Blend Sheet'!$G$4,ItemNum,0),MATCH(J$1,Districts,0))*'Blend Sheet'!$G104)+(INDEX(ItemCosts,MATCH('Blend Sheet'!$H$4,ItemNum,0),MATCH(J$1,Districts,0))*'Blend Sheet'!$H104)+(INDEX(ItemCosts,MATCH('Blend Sheet'!$I$4,ItemNum,0),MATCH(J$1,Districts,0))*'Blend Sheet'!$I104)+(INDEX(ItemCosts,MATCH('Blend Sheet'!$J$4,ItemNum,0),MATCH(J$1,Districts,0))*'Blend Sheet'!$J104)+(INDEX(ItemCosts,MATCH('Blend Sheet'!$K$4,ItemNum,0),MATCH(J$1,Districts,0))*'Blend Sheet'!$K104)+(INDEX(ItemCosts,MATCH('Blend Sheet'!$L$4,ItemNum,0),MATCH(J$1,Districts,0))*'Blend Sheet'!$L104)+(INDEX(ItemCosts,MATCH('Blend Sheet'!$M$4,ItemNum,0),MATCH(J$1,Districts,0))*'Blend Sheet'!$M104)+(INDEX(ItemCosts,MATCH('Blend Sheet'!$N$4,ItemNum,0),MATCH(J$1,Districts,0))*'Blend Sheet'!$N104)+(INDEX(ItemCosts,MATCH('Blend Sheet'!$O$4,ItemNum,0),MATCH(J$1,Districts,0))*'Blend Sheet'!$O104)+(INDEX(ItemCosts,MATCH('Blend Sheet'!$P$4,ItemNum,0),MATCH(J$1,Districts,0))*'Blend Sheet'!$P104)+(INDEX(ItemCosts,MATCH('Blend Sheet'!$Q$4,ItemNum,0),MATCH(J$1,Districts,0))*'Blend Sheet'!$Q104)+(INDEX(ItemCosts,MATCH('Blend Sheet'!$R$4,ItemNum,0),MATCH(J$1,Districts,0))*'Blend Sheet'!$R104)+(INDEX(ItemCosts,MATCH('Blend Sheet'!$S$4,ItemNum,0),MATCH(J$1,Districts,0))*'Blend Sheet'!$S104)+(INDEX(ItemCosts,MATCH('Blend Sheet'!$T$4,ItemNum,0),MATCH(J$1,Districts,0))*'Blend Sheet'!$T104)+(INDEX(ItemCosts,MATCH('Blend Sheet'!$U$4,ItemNum,0),MATCH(J$1,Districts,0))*'Blend Sheet'!$U104)+(INDEX(ItemCosts,MATCH('Blend Sheet'!$V$4,ItemNum,0),MATCH(J$1,Districts,0))*'Blend Sheet'!$V104)+(INDEX(ItemCosts,MATCH('Blend Sheet'!$W$4,ItemNum,0),MATCH(J$1,Districts,0))*'Blend Sheet'!$W104)+(INDEX(ItemCosts,MATCH('Blend Sheet'!$X$4,ItemNum,0),MATCH(J$1,Districts,0))*'Blend Sheet'!$X104)+(INDEX(ItemCosts,MATCH('Blend Sheet'!$Y$4,ItemNum,0),MATCH(J$1,Districts,0))*'Blend Sheet'!$Y104)+(INDEX(ItemCosts,MATCH('Blend Sheet'!$Z$4,ItemNum,0),MATCH(J$1,Districts,0))*'Blend Sheet'!$Z104)+(INDEX(ItemCosts,MATCH('Blend Sheet'!$AA$4,ItemNum,0),MATCH(J$1,Districts,0))*'Blend Sheet'!$AA104)+(INDEX(ItemCosts,MATCH('Blend Sheet'!$AB$4,ItemNum,0),MATCH(J$1,Districts,0))*'Blend Sheet'!$AB104)+(INDEX(ItemCosts,MATCH('Blend Sheet'!$AC$4,ItemNum,0),MATCH(J$1,Districts,0))*'Blend Sheet'!$AC104)+(INDEX(ItemCosts,MATCH('Blend Sheet'!$AD$4,ItemNum,0),MATCH(J$1,Districts,0))*'Blend Sheet'!$AD104)+(INDEX(ItemCosts,MATCH('Blend Sheet'!$AE$4,ItemNum,0),MATCH(J$1,Districts,0))*'Blend Sheet'!$AE104)+(INDEX(ItemCosts,MATCH('Blend Sheet'!$AF$4,ItemNum,0),MATCH(J$1,Districts,0))*'Blend Sheet'!$AF104)+(INDEX(ItemCosts,MATCH('Blend Sheet'!$AG$4,ItemNum,0),MATCH(J$1,Districts,0))*'Blend Sheet'!$AG104)+(INDEX(ItemCosts,MATCH('Blend Sheet'!$AH$4,ItemNum,0),MATCH(J$1,Districts,0))*'Blend Sheet'!$AH104)+(INDEX(ItemCosts,MATCH('Blend Sheet'!$AI$4,ItemNum,0),MATCH(J$1,Districts,0))*'Blend Sheet'!$AI104)+(INDEX(ItemCosts,MATCH('Blend Sheet'!$AJ$4,ItemNum,0),MATCH(J$1,Districts,0))*'Blend Sheet'!$AJ104)+(INDEX(ItemCosts,MATCH('Blend Sheet'!$AK$4,ItemNum,0),MATCH(J$1,Districts,0))*'Blend Sheet'!$AK104)+(INDEX(ItemCosts,MATCH('Blend Sheet'!$AL$4,ItemNum,0),MATCH(J$1,Districts,0))*'Blend Sheet'!$AL104)+(INDEX(ItemCosts,MATCH('Blend Sheet'!$AM$4,ItemNum,0),MATCH(J$1,Districts,0))*'Blend Sheet'!$AM104)+(INDEX(ItemCosts,MATCH('Blend Sheet'!$AN$4,ItemNum,0),MATCH(J$1,Districts,0))*'Blend Sheet'!$AN104)+(INDEX(ItemCosts,MATCH('Blend Sheet'!$AO$4,ItemNum,0),MATCH(J$1,Districts,0))*'Blend Sheet'!$AO104)+(INDEX(ItemCosts,MATCH('Blend Sheet'!$AP$4,ItemNum,0),MATCH(J$1,Districts,0))*'Blend Sheet'!$AP104)+(INDEX(ItemCosts,MATCH('Blend Sheet'!$AQ$4,ItemNum,0),MATCH(J$1,Districts,0))*'Blend Sheet'!$AQ104)+(INDEX(ItemCosts,MATCH('Blend Sheet'!$AR$4,ItemNum,0),MATCH(J$1,Districts,0))*'Blend Sheet'!$AR104)+(INDEX(ItemCosts,MATCH('Blend Sheet'!$AS$4,ItemNum,0),MATCH(J$1,Districts,0))*'Blend Sheet'!$AS104)</f>
        <v>#N/A</v>
      </c>
      <c r="K101" s="5" t="e">
        <f>(INDEX(ItemCosts,MATCH('Blend Sheet'!$C$4,ItemNum,0),MATCH(K$1,Districts,0))*'Blend Sheet'!$C104)+(INDEX(ItemCosts,MATCH('Blend Sheet'!$D$4,ItemNum,0),MATCH(K$1,Districts,0))*'Blend Sheet'!$D104)+(INDEX(ItemCosts,MATCH('Blend Sheet'!$E$4,ItemNum,0),MATCH(K$1,Districts,0))*'Blend Sheet'!$E104)+(INDEX(ItemCosts,MATCH('Blend Sheet'!$F$4,ItemNum,0),MATCH(K$1,Districts,0))*'Blend Sheet'!$F104)+(INDEX(ItemCosts,MATCH('Blend Sheet'!$G$4,ItemNum,0),MATCH(K$1,Districts,0))*'Blend Sheet'!$G104)+(INDEX(ItemCosts,MATCH('Blend Sheet'!$H$4,ItemNum,0),MATCH(K$1,Districts,0))*'Blend Sheet'!$H104)+(INDEX(ItemCosts,MATCH('Blend Sheet'!$I$4,ItemNum,0),MATCH(K$1,Districts,0))*'Blend Sheet'!$I104)+(INDEX(ItemCosts,MATCH('Blend Sheet'!$J$4,ItemNum,0),MATCH(K$1,Districts,0))*'Blend Sheet'!$J104)+(INDEX(ItemCosts,MATCH('Blend Sheet'!$K$4,ItemNum,0),MATCH(K$1,Districts,0))*'Blend Sheet'!$K104)+(INDEX(ItemCosts,MATCH('Blend Sheet'!$L$4,ItemNum,0),MATCH(K$1,Districts,0))*'Blend Sheet'!$L104)+(INDEX(ItemCosts,MATCH('Blend Sheet'!$M$4,ItemNum,0),MATCH(K$1,Districts,0))*'Blend Sheet'!$M104)+(INDEX(ItemCosts,MATCH('Blend Sheet'!$N$4,ItemNum,0),MATCH(K$1,Districts,0))*'Blend Sheet'!$N104)+(INDEX(ItemCosts,MATCH('Blend Sheet'!$O$4,ItemNum,0),MATCH(K$1,Districts,0))*'Blend Sheet'!$O104)+(INDEX(ItemCosts,MATCH('Blend Sheet'!$P$4,ItemNum,0),MATCH(K$1,Districts,0))*'Blend Sheet'!$P104)+(INDEX(ItemCosts,MATCH('Blend Sheet'!$Q$4,ItemNum,0),MATCH(K$1,Districts,0))*'Blend Sheet'!$Q104)+(INDEX(ItemCosts,MATCH('Blend Sheet'!$R$4,ItemNum,0),MATCH(K$1,Districts,0))*'Blend Sheet'!$R104)+(INDEX(ItemCosts,MATCH('Blend Sheet'!$S$4,ItemNum,0),MATCH(K$1,Districts,0))*'Blend Sheet'!$S104)+(INDEX(ItemCosts,MATCH('Blend Sheet'!$T$4,ItemNum,0),MATCH(K$1,Districts,0))*'Blend Sheet'!$T104)+(INDEX(ItemCosts,MATCH('Blend Sheet'!$U$4,ItemNum,0),MATCH(K$1,Districts,0))*'Blend Sheet'!$U104)+(INDEX(ItemCosts,MATCH('Blend Sheet'!$V$4,ItemNum,0),MATCH(K$1,Districts,0))*'Blend Sheet'!$V104)+(INDEX(ItemCosts,MATCH('Blend Sheet'!$W$4,ItemNum,0),MATCH(K$1,Districts,0))*'Blend Sheet'!$W104)+(INDEX(ItemCosts,MATCH('Blend Sheet'!$X$4,ItemNum,0),MATCH(K$1,Districts,0))*'Blend Sheet'!$X104)+(INDEX(ItemCosts,MATCH('Blend Sheet'!$Y$4,ItemNum,0),MATCH(K$1,Districts,0))*'Blend Sheet'!$Y104)+(INDEX(ItemCosts,MATCH('Blend Sheet'!$Z$4,ItemNum,0),MATCH(K$1,Districts,0))*'Blend Sheet'!$Z104)+(INDEX(ItemCosts,MATCH('Blend Sheet'!$AA$4,ItemNum,0),MATCH(K$1,Districts,0))*'Blend Sheet'!$AA104)+(INDEX(ItemCosts,MATCH('Blend Sheet'!$AB$4,ItemNum,0),MATCH(K$1,Districts,0))*'Blend Sheet'!$AB104)+(INDEX(ItemCosts,MATCH('Blend Sheet'!$AC$4,ItemNum,0),MATCH(K$1,Districts,0))*'Blend Sheet'!$AC104)+(INDEX(ItemCosts,MATCH('Blend Sheet'!$AD$4,ItemNum,0),MATCH(K$1,Districts,0))*'Blend Sheet'!$AD104)+(INDEX(ItemCosts,MATCH('Blend Sheet'!$AE$4,ItemNum,0),MATCH(K$1,Districts,0))*'Blend Sheet'!$AE104)+(INDEX(ItemCosts,MATCH('Blend Sheet'!$AF$4,ItemNum,0),MATCH(K$1,Districts,0))*'Blend Sheet'!$AF104)+(INDEX(ItemCosts,MATCH('Blend Sheet'!$AG$4,ItemNum,0),MATCH(K$1,Districts,0))*'Blend Sheet'!$AG104)+(INDEX(ItemCosts,MATCH('Blend Sheet'!$AH$4,ItemNum,0),MATCH(K$1,Districts,0))*'Blend Sheet'!$AH104)+(INDEX(ItemCosts,MATCH('Blend Sheet'!$AI$4,ItemNum,0),MATCH(K$1,Districts,0))*'Blend Sheet'!$AI104)+(INDEX(ItemCosts,MATCH('Blend Sheet'!$AJ$4,ItemNum,0),MATCH(K$1,Districts,0))*'Blend Sheet'!$AJ104)+(INDEX(ItemCosts,MATCH('Blend Sheet'!$AK$4,ItemNum,0),MATCH(K$1,Districts,0))*'Blend Sheet'!$AK104)+(INDEX(ItemCosts,MATCH('Blend Sheet'!$AL$4,ItemNum,0),MATCH(K$1,Districts,0))*'Blend Sheet'!$AL104)+(INDEX(ItemCosts,MATCH('Blend Sheet'!$AM$4,ItemNum,0),MATCH(K$1,Districts,0))*'Blend Sheet'!$AM104)+(INDEX(ItemCosts,MATCH('Blend Sheet'!$AN$4,ItemNum,0),MATCH(K$1,Districts,0))*'Blend Sheet'!$AN104)+(INDEX(ItemCosts,MATCH('Blend Sheet'!$AO$4,ItemNum,0),MATCH(K$1,Districts,0))*'Blend Sheet'!$AO104)+(INDEX(ItemCosts,MATCH('Blend Sheet'!$AP$4,ItemNum,0),MATCH(K$1,Districts,0))*'Blend Sheet'!$AP104)+(INDEX(ItemCosts,MATCH('Blend Sheet'!$AQ$4,ItemNum,0),MATCH(K$1,Districts,0))*'Blend Sheet'!$AQ104)+(INDEX(ItemCosts,MATCH('Blend Sheet'!$AR$4,ItemNum,0),MATCH(K$1,Districts,0))*'Blend Sheet'!$AR104)+(INDEX(ItemCosts,MATCH('Blend Sheet'!$AS$4,ItemNum,0),MATCH(K$1,Districts,0))*'Blend Sheet'!$AS104)</f>
        <v>#N/A</v>
      </c>
      <c r="L101" s="5" t="e">
        <f>(INDEX(ItemCosts,MATCH('Blend Sheet'!$C$4,ItemNum,0),MATCH(L$1,Districts,0))*'Blend Sheet'!$C104)+(INDEX(ItemCosts,MATCH('Blend Sheet'!$D$4,ItemNum,0),MATCH(L$1,Districts,0))*'Blend Sheet'!$D104)+(INDEX(ItemCosts,MATCH('Blend Sheet'!$E$4,ItemNum,0),MATCH(L$1,Districts,0))*'Blend Sheet'!$E104)+(INDEX(ItemCosts,MATCH('Blend Sheet'!$F$4,ItemNum,0),MATCH(L$1,Districts,0))*'Blend Sheet'!$F104)+(INDEX(ItemCosts,MATCH('Blend Sheet'!$G$4,ItemNum,0),MATCH(L$1,Districts,0))*'Blend Sheet'!$G104)+(INDEX(ItemCosts,MATCH('Blend Sheet'!$H$4,ItemNum,0),MATCH(L$1,Districts,0))*'Blend Sheet'!$H104)+(INDEX(ItemCosts,MATCH('Blend Sheet'!$I$4,ItemNum,0),MATCH(L$1,Districts,0))*'Blend Sheet'!$I104)+(INDEX(ItemCosts,MATCH('Blend Sheet'!$J$4,ItemNum,0),MATCH(L$1,Districts,0))*'Blend Sheet'!$J104)+(INDEX(ItemCosts,MATCH('Blend Sheet'!$K$4,ItemNum,0),MATCH(L$1,Districts,0))*'Blend Sheet'!$K104)+(INDEX(ItemCosts,MATCH('Blend Sheet'!$L$4,ItemNum,0),MATCH(L$1,Districts,0))*'Blend Sheet'!$L104)+(INDEX(ItemCosts,MATCH('Blend Sheet'!$M$4,ItemNum,0),MATCH(L$1,Districts,0))*'Blend Sheet'!$M104)+(INDEX(ItemCosts,MATCH('Blend Sheet'!$N$4,ItemNum,0),MATCH(L$1,Districts,0))*'Blend Sheet'!$N104)+(INDEX(ItemCosts,MATCH('Blend Sheet'!$O$4,ItemNum,0),MATCH(L$1,Districts,0))*'Blend Sheet'!$O104)+(INDEX(ItemCosts,MATCH('Blend Sheet'!$P$4,ItemNum,0),MATCH(L$1,Districts,0))*'Blend Sheet'!$P104)+(INDEX(ItemCosts,MATCH('Blend Sheet'!$Q$4,ItemNum,0),MATCH(L$1,Districts,0))*'Blend Sheet'!$Q104)+(INDEX(ItemCosts,MATCH('Blend Sheet'!$R$4,ItemNum,0),MATCH(L$1,Districts,0))*'Blend Sheet'!$R104)+(INDEX(ItemCosts,MATCH('Blend Sheet'!$S$4,ItemNum,0),MATCH(L$1,Districts,0))*'Blend Sheet'!$S104)+(INDEX(ItemCosts,MATCH('Blend Sheet'!$T$4,ItemNum,0),MATCH(L$1,Districts,0))*'Blend Sheet'!$T104)+(INDEX(ItemCosts,MATCH('Blend Sheet'!$U$4,ItemNum,0),MATCH(L$1,Districts,0))*'Blend Sheet'!$U104)+(INDEX(ItemCosts,MATCH('Blend Sheet'!$V$4,ItemNum,0),MATCH(L$1,Districts,0))*'Blend Sheet'!$V104)+(INDEX(ItemCosts,MATCH('Blend Sheet'!$W$4,ItemNum,0),MATCH(L$1,Districts,0))*'Blend Sheet'!$W104)+(INDEX(ItemCosts,MATCH('Blend Sheet'!$X$4,ItemNum,0),MATCH(L$1,Districts,0))*'Blend Sheet'!$X104)+(INDEX(ItemCosts,MATCH('Blend Sheet'!$Y$4,ItemNum,0),MATCH(L$1,Districts,0))*'Blend Sheet'!$Y104)+(INDEX(ItemCosts,MATCH('Blend Sheet'!$Z$4,ItemNum,0),MATCH(L$1,Districts,0))*'Blend Sheet'!$Z104)+(INDEX(ItemCosts,MATCH('Blend Sheet'!$AA$4,ItemNum,0),MATCH(L$1,Districts,0))*'Blend Sheet'!$AA104)+(INDEX(ItemCosts,MATCH('Blend Sheet'!$AB$4,ItemNum,0),MATCH(L$1,Districts,0))*'Blend Sheet'!$AB104)+(INDEX(ItemCosts,MATCH('Blend Sheet'!$AC$4,ItemNum,0),MATCH(L$1,Districts,0))*'Blend Sheet'!$AC104)+(INDEX(ItemCosts,MATCH('Blend Sheet'!$AD$4,ItemNum,0),MATCH(L$1,Districts,0))*'Blend Sheet'!$AD104)+(INDEX(ItemCosts,MATCH('Blend Sheet'!$AE$4,ItemNum,0),MATCH(L$1,Districts,0))*'Blend Sheet'!$AE104)+(INDEX(ItemCosts,MATCH('Blend Sheet'!$AF$4,ItemNum,0),MATCH(L$1,Districts,0))*'Blend Sheet'!$AF104)+(INDEX(ItemCosts,MATCH('Blend Sheet'!$AG$4,ItemNum,0),MATCH(L$1,Districts,0))*'Blend Sheet'!$AG104)+(INDEX(ItemCosts,MATCH('Blend Sheet'!$AH$4,ItemNum,0),MATCH(L$1,Districts,0))*'Blend Sheet'!$AH104)+(INDEX(ItemCosts,MATCH('Blend Sheet'!$AI$4,ItemNum,0),MATCH(L$1,Districts,0))*'Blend Sheet'!$AI104)+(INDEX(ItemCosts,MATCH('Blend Sheet'!$AJ$4,ItemNum,0),MATCH(L$1,Districts,0))*'Blend Sheet'!$AJ104)+(INDEX(ItemCosts,MATCH('Blend Sheet'!$AK$4,ItemNum,0),MATCH(L$1,Districts,0))*'Blend Sheet'!$AK104)+(INDEX(ItemCosts,MATCH('Blend Sheet'!$AL$4,ItemNum,0),MATCH(L$1,Districts,0))*'Blend Sheet'!$AL104)+(INDEX(ItemCosts,MATCH('Blend Sheet'!$AM$4,ItemNum,0),MATCH(L$1,Districts,0))*'Blend Sheet'!$AM104)+(INDEX(ItemCosts,MATCH('Blend Sheet'!$AN$4,ItemNum,0),MATCH(L$1,Districts,0))*'Blend Sheet'!$AN104)+(INDEX(ItemCosts,MATCH('Blend Sheet'!$AO$4,ItemNum,0),MATCH(L$1,Districts,0))*'Blend Sheet'!$AO104)+(INDEX(ItemCosts,MATCH('Blend Sheet'!$AP$4,ItemNum,0),MATCH(L$1,Districts,0))*'Blend Sheet'!$AP104)+(INDEX(ItemCosts,MATCH('Blend Sheet'!$AQ$4,ItemNum,0),MATCH(L$1,Districts,0))*'Blend Sheet'!$AQ104)+(INDEX(ItemCosts,MATCH('Blend Sheet'!$AR$4,ItemNum,0),MATCH(L$1,Districts,0))*'Blend Sheet'!$AR104)+(INDEX(ItemCosts,MATCH('Blend Sheet'!$AS$4,ItemNum,0),MATCH(L$1,Districts,0))*'Blend Sheet'!$AS104)</f>
        <v>#N/A</v>
      </c>
      <c r="M101" s="191"/>
      <c r="N101" s="34" t="e">
        <f>D101/'Blend Sheet'!$BA104</f>
        <v>#N/A</v>
      </c>
      <c r="O101" s="34" t="e">
        <f>E101/'Blend Sheet'!$BA104</f>
        <v>#N/A</v>
      </c>
      <c r="P101" s="34" t="e">
        <f>G101/'Blend Sheet'!$BA104</f>
        <v>#N/A</v>
      </c>
      <c r="Q101" s="34" t="e">
        <f>H101/'Blend Sheet'!$BA104</f>
        <v>#N/A</v>
      </c>
      <c r="R101" s="34" t="e">
        <f>I101/'Blend Sheet'!$BA104</f>
        <v>#N/A</v>
      </c>
      <c r="S101" s="34" t="e">
        <f>J101/'Blend Sheet'!$BA104</f>
        <v>#N/A</v>
      </c>
      <c r="T101" s="34" t="e">
        <f>K101/'Blend Sheet'!$BA104</f>
        <v>#N/A</v>
      </c>
      <c r="U101" s="34" t="e">
        <f>L101/'Blend Sheet'!$BA104</f>
        <v>#N/A</v>
      </c>
    </row>
    <row r="102" spans="1:21" x14ac:dyDescent="0.25">
      <c r="A102" t="str">
        <f>'Blend Sheet'!A105</f>
        <v>Ciment Fondue EC</v>
      </c>
      <c r="B102" s="5" t="e">
        <f>(INDEX(ItemCosts,MATCH('Blend Sheet'!$C$4,ItemNum,0),MATCH(B$1,Districts,0))*'Blend Sheet'!$C105)+(INDEX(ItemCosts,MATCH('Blend Sheet'!$D$4,ItemNum,0),MATCH(B$1,Districts,0))*'Blend Sheet'!$D105)+(INDEX(ItemCosts,MATCH('Blend Sheet'!$E$4,ItemNum,0),MATCH(B$1,Districts,0))*'Blend Sheet'!$E105)+(INDEX(ItemCosts,MATCH('Blend Sheet'!$F$4,ItemNum,0),MATCH(B$1,Districts,0))*'Blend Sheet'!$F105)+(INDEX(ItemCosts,MATCH('Blend Sheet'!$G$4,ItemNum,0),MATCH(B$1,Districts,0))*'Blend Sheet'!$G105)+(INDEX(ItemCosts,MATCH('Blend Sheet'!$H$4,ItemNum,0),MATCH(B$1,Districts,0))*'Blend Sheet'!$H105)+(INDEX(ItemCosts,MATCH('Blend Sheet'!$I$4,ItemNum,0),MATCH(B$1,Districts,0))*'Blend Sheet'!$I105)+(INDEX(ItemCosts,MATCH('Blend Sheet'!$J$4,ItemNum,0),MATCH(B$1,Districts,0))*'Blend Sheet'!$J105)+(INDEX(ItemCosts,MATCH('Blend Sheet'!$K$4,ItemNum,0),MATCH(B$1,Districts,0))*'Blend Sheet'!$K105)+(INDEX(ItemCosts,MATCH('Blend Sheet'!$L$4,ItemNum,0),MATCH(B$1,Districts,0))*'Blend Sheet'!$L105)+(INDEX(ItemCosts,MATCH('Blend Sheet'!$M$4,ItemNum,0),MATCH(B$1,Districts,0))*'Blend Sheet'!$M105)+(INDEX(ItemCosts,MATCH('Blend Sheet'!$N$4,ItemNum,0),MATCH(B$1,Districts,0))*'Blend Sheet'!$N105)+(INDEX(ItemCosts,MATCH('Blend Sheet'!$O$4,ItemNum,0),MATCH(B$1,Districts,0))*'Blend Sheet'!$O105)+(INDEX(ItemCosts,MATCH('Blend Sheet'!$P$4,ItemNum,0),MATCH(B$1,Districts,0))*'Blend Sheet'!$P105)+(INDEX(ItemCosts,MATCH('Blend Sheet'!$Q$4,ItemNum,0),MATCH(B$1,Districts,0))*'Blend Sheet'!$Q105)+(INDEX(ItemCosts,MATCH('Blend Sheet'!$R$4,ItemNum,0),MATCH(B$1,Districts,0))*'Blend Sheet'!$R105)+(INDEX(ItemCosts,MATCH('Blend Sheet'!$S$4,ItemNum,0),MATCH(B$1,Districts,0))*'Blend Sheet'!$S105)+(INDEX(ItemCosts,MATCH('Blend Sheet'!$T$4,ItemNum,0),MATCH(B$1,Districts,0))*'Blend Sheet'!$T105)+(INDEX(ItemCosts,MATCH('Blend Sheet'!$U$4,ItemNum,0),MATCH(B$1,Districts,0))*'Blend Sheet'!$U105)+(INDEX(ItemCosts,MATCH('Blend Sheet'!$V$4,ItemNum,0),MATCH(B$1,Districts,0))*'Blend Sheet'!$V105)+(INDEX(ItemCosts,MATCH('Blend Sheet'!$W$4,ItemNum,0),MATCH(B$1,Districts,0))*'Blend Sheet'!$W105)+(INDEX(ItemCosts,MATCH('Blend Sheet'!$X$4,ItemNum,0),MATCH(B$1,Districts,0))*'Blend Sheet'!$X105)+(INDEX(ItemCosts,MATCH('Blend Sheet'!$Y$4,ItemNum,0),MATCH(B$1,Districts,0))*'Blend Sheet'!$Y105)+(INDEX(ItemCosts,MATCH('Blend Sheet'!$Z$4,ItemNum,0),MATCH(B$1,Districts,0))*'Blend Sheet'!$Z105)+(INDEX(ItemCosts,MATCH('Blend Sheet'!$AA$4,ItemNum,0),MATCH(B$1,Districts,0))*'Blend Sheet'!$AA105)+(INDEX(ItemCosts,MATCH('Blend Sheet'!$AB$4,ItemNum,0),MATCH(B$1,Districts,0))*'Blend Sheet'!$AB105)+(INDEX(ItemCosts,MATCH('Blend Sheet'!$AC$4,ItemNum,0),MATCH(B$1,Districts,0))*'Blend Sheet'!$AC105)+(INDEX(ItemCosts,MATCH('Blend Sheet'!$AD$4,ItemNum,0),MATCH(B$1,Districts,0))*'Blend Sheet'!$AD105)+(INDEX(ItemCosts,MATCH('Blend Sheet'!$AE$4,ItemNum,0),MATCH(B$1,Districts,0))*'Blend Sheet'!$AE105)+(INDEX(ItemCosts,MATCH('Blend Sheet'!$AF$4,ItemNum,0),MATCH(B$1,Districts,0))*'Blend Sheet'!$AF105)+(INDEX(ItemCosts,MATCH('Blend Sheet'!$AG$4,ItemNum,0),MATCH(B$1,Districts,0))*'Blend Sheet'!$AG105)+(INDEX(ItemCosts,MATCH('Blend Sheet'!$AH$4,ItemNum,0),MATCH(B$1,Districts,0))*'Blend Sheet'!$AH105)+(INDEX(ItemCosts,MATCH('Blend Sheet'!$AI$4,ItemNum,0),MATCH(B$1,Districts,0))*'Blend Sheet'!$AI105)+(INDEX(ItemCosts,MATCH('Blend Sheet'!$AJ$4,ItemNum,0),MATCH(B$1,Districts,0))*'Blend Sheet'!$AJ105)+(INDEX(ItemCosts,MATCH('Blend Sheet'!$AK$4,ItemNum,0),MATCH(B$1,Districts,0))*'Blend Sheet'!$AK105)+(INDEX(ItemCosts,MATCH('Blend Sheet'!$AL$4,ItemNum,0),MATCH(B$1,Districts,0))*'Blend Sheet'!$AL105)+(INDEX(ItemCosts,MATCH('Blend Sheet'!$AM$4,ItemNum,0),MATCH(B$1,Districts,0))*'Blend Sheet'!$AM105)+(INDEX(ItemCosts,MATCH('Blend Sheet'!$AN$4,ItemNum,0),MATCH(B$1,Districts,0))*'Blend Sheet'!$AN105)+(INDEX(ItemCosts,MATCH('Blend Sheet'!$AO$4,ItemNum,0),MATCH(B$1,Districts,0))*'Blend Sheet'!$AO105)+(INDEX(ItemCosts,MATCH('Blend Sheet'!$AP$4,ItemNum,0),MATCH(B$1,Districts,0))*'Blend Sheet'!$AP105)+(INDEX(ItemCosts,MATCH('Blend Sheet'!$AQ$4,ItemNum,0),MATCH(B$1,Districts,0))*'Blend Sheet'!$AQ105)+(INDEX(ItemCosts,MATCH('Blend Sheet'!$AR$4,ItemNum,0),MATCH(B$1,Districts,0))*'Blend Sheet'!$AR105)+(INDEX(ItemCosts,MATCH('Blend Sheet'!$AS$4,ItemNum,0),MATCH(B$1,Districts,0))*'Blend Sheet'!$AS105)</f>
        <v>#N/A</v>
      </c>
      <c r="C102" s="5" t="e">
        <f>(INDEX(ItemCosts,MATCH('Blend Sheet'!$C$4,ItemNum,0),MATCH(C$1,Districts,0))*'Blend Sheet'!$C105)+(INDEX(ItemCosts,MATCH('Blend Sheet'!$D$4,ItemNum,0),MATCH(C$1,Districts,0))*'Blend Sheet'!$D105)+(INDEX(ItemCosts,MATCH('Blend Sheet'!$E$4,ItemNum,0),MATCH(C$1,Districts,0))*'Blend Sheet'!$E105)+(INDEX(ItemCosts,MATCH('Blend Sheet'!$F$4,ItemNum,0),MATCH(C$1,Districts,0))*'Blend Sheet'!$F105)+(INDEX(ItemCosts,MATCH('Blend Sheet'!$G$4,ItemNum,0),MATCH(C$1,Districts,0))*'Blend Sheet'!$G105)+(INDEX(ItemCosts,MATCH('Blend Sheet'!$H$4,ItemNum,0),MATCH(C$1,Districts,0))*'Blend Sheet'!$H105)+(INDEX(ItemCosts,MATCH('Blend Sheet'!$I$4,ItemNum,0),MATCH(C$1,Districts,0))*'Blend Sheet'!$I105)+(INDEX(ItemCosts,MATCH('Blend Sheet'!$J$4,ItemNum,0),MATCH(C$1,Districts,0))*'Blend Sheet'!$J105)+(INDEX(ItemCosts,MATCH('Blend Sheet'!$K$4,ItemNum,0),MATCH(C$1,Districts,0))*'Blend Sheet'!$K105)+(INDEX(ItemCosts,MATCH('Blend Sheet'!$L$4,ItemNum,0),MATCH(C$1,Districts,0))*'Blend Sheet'!$L105)+(INDEX(ItemCosts,MATCH('Blend Sheet'!$M$4,ItemNum,0),MATCH(C$1,Districts,0))*'Blend Sheet'!$M105)+(INDEX(ItemCosts,MATCH('Blend Sheet'!$N$4,ItemNum,0),MATCH(C$1,Districts,0))*'Blend Sheet'!$N105)+(INDEX(ItemCosts,MATCH('Blend Sheet'!$O$4,ItemNum,0),MATCH(C$1,Districts,0))*'Blend Sheet'!$O105)+(INDEX(ItemCosts,MATCH('Blend Sheet'!$P$4,ItemNum,0),MATCH(C$1,Districts,0))*'Blend Sheet'!$P105)+(INDEX(ItemCosts,MATCH('Blend Sheet'!$Q$4,ItemNum,0),MATCH(C$1,Districts,0))*'Blend Sheet'!$Q105)+(INDEX(ItemCosts,MATCH('Blend Sheet'!$R$4,ItemNum,0),MATCH(C$1,Districts,0))*'Blend Sheet'!$R105)+(INDEX(ItemCosts,MATCH('Blend Sheet'!$S$4,ItemNum,0),MATCH(C$1,Districts,0))*'Blend Sheet'!$S105)+(INDEX(ItemCosts,MATCH('Blend Sheet'!$T$4,ItemNum,0),MATCH(C$1,Districts,0))*'Blend Sheet'!$T105)+(INDEX(ItemCosts,MATCH('Blend Sheet'!$U$4,ItemNum,0),MATCH(C$1,Districts,0))*'Blend Sheet'!$U105)+(INDEX(ItemCosts,MATCH('Blend Sheet'!$V$4,ItemNum,0),MATCH(C$1,Districts,0))*'Blend Sheet'!$V105)+(INDEX(ItemCosts,MATCH('Blend Sheet'!$W$4,ItemNum,0),MATCH(C$1,Districts,0))*'Blend Sheet'!$W105)+(INDEX(ItemCosts,MATCH('Blend Sheet'!$X$4,ItemNum,0),MATCH(C$1,Districts,0))*'Blend Sheet'!$X105)+(INDEX(ItemCosts,MATCH('Blend Sheet'!$Y$4,ItemNum,0),MATCH(C$1,Districts,0))*'Blend Sheet'!$Y105)+(INDEX(ItemCosts,MATCH('Blend Sheet'!$Z$4,ItemNum,0),MATCH(C$1,Districts,0))*'Blend Sheet'!$Z105)+(INDEX(ItemCosts,MATCH('Blend Sheet'!$AA$4,ItemNum,0),MATCH(C$1,Districts,0))*'Blend Sheet'!$AA105)+(INDEX(ItemCosts,MATCH('Blend Sheet'!$AB$4,ItemNum,0),MATCH(C$1,Districts,0))*'Blend Sheet'!$AB105)+(INDEX(ItemCosts,MATCH('Blend Sheet'!$AC$4,ItemNum,0),MATCH(C$1,Districts,0))*'Blend Sheet'!$AC105)+(INDEX(ItemCosts,MATCH('Blend Sheet'!$AD$4,ItemNum,0),MATCH(C$1,Districts,0))*'Blend Sheet'!$AD105)+(INDEX(ItemCosts,MATCH('Blend Sheet'!$AE$4,ItemNum,0),MATCH(C$1,Districts,0))*'Blend Sheet'!$AE105)+(INDEX(ItemCosts,MATCH('Blend Sheet'!$AF$4,ItemNum,0),MATCH(C$1,Districts,0))*'Blend Sheet'!$AF105)+(INDEX(ItemCosts,MATCH('Blend Sheet'!$AG$4,ItemNum,0),MATCH(C$1,Districts,0))*'Blend Sheet'!$AG105)+(INDEX(ItemCosts,MATCH('Blend Sheet'!$AH$4,ItemNum,0),MATCH(C$1,Districts,0))*'Blend Sheet'!$AH105)+(INDEX(ItemCosts,MATCH('Blend Sheet'!$AI$4,ItemNum,0),MATCH(C$1,Districts,0))*'Blend Sheet'!$AI105)+(INDEX(ItemCosts,MATCH('Blend Sheet'!$AJ$4,ItemNum,0),MATCH(C$1,Districts,0))*'Blend Sheet'!$AJ105)+(INDEX(ItemCosts,MATCH('Blend Sheet'!$AK$4,ItemNum,0),MATCH(C$1,Districts,0))*'Blend Sheet'!$AK105)+(INDEX(ItemCosts,MATCH('Blend Sheet'!$AL$4,ItemNum,0),MATCH(C$1,Districts,0))*'Blend Sheet'!$AL105)+(INDEX(ItemCosts,MATCH('Blend Sheet'!$AM$4,ItemNum,0),MATCH(C$1,Districts,0))*'Blend Sheet'!$AM105)+(INDEX(ItemCosts,MATCH('Blend Sheet'!$AN$4,ItemNum,0),MATCH(C$1,Districts,0))*'Blend Sheet'!$AN105)+(INDEX(ItemCosts,MATCH('Blend Sheet'!$AO$4,ItemNum,0),MATCH(C$1,Districts,0))*'Blend Sheet'!$AO105)+(INDEX(ItemCosts,MATCH('Blend Sheet'!$AP$4,ItemNum,0),MATCH(C$1,Districts,0))*'Blend Sheet'!$AP105)+(INDEX(ItemCosts,MATCH('Blend Sheet'!$AQ$4,ItemNum,0),MATCH(C$1,Districts,0))*'Blend Sheet'!$AQ105)+(INDEX(ItemCosts,MATCH('Blend Sheet'!$AR$4,ItemNum,0),MATCH(C$1,Districts,0))*'Blend Sheet'!$AR105)+(INDEX(ItemCosts,MATCH('Blend Sheet'!$AS$4,ItemNum,0),MATCH(C$1,Districts,0))*'Blend Sheet'!$AS105)</f>
        <v>#N/A</v>
      </c>
      <c r="D102" s="5" t="e">
        <f>(INDEX(ItemCosts,MATCH('Blend Sheet'!$C$4,ItemNum,0),MATCH(D$1,Districts,0))*'Blend Sheet'!$C105)+(INDEX(ItemCosts,MATCH('Blend Sheet'!$D$4,ItemNum,0),MATCH(D$1,Districts,0))*'Blend Sheet'!$D105)+(INDEX(ItemCosts,MATCH('Blend Sheet'!$E$4,ItemNum,0),MATCH(D$1,Districts,0))*'Blend Sheet'!$E105)+(INDEX(ItemCosts,MATCH('Blend Sheet'!$F$4,ItemNum,0),MATCH(D$1,Districts,0))*'Blend Sheet'!$F105)+(INDEX(ItemCosts,MATCH('Blend Sheet'!$G$4,ItemNum,0),MATCH(D$1,Districts,0))*'Blend Sheet'!$G105)+(INDEX(ItemCosts,MATCH('Blend Sheet'!$H$4,ItemNum,0),MATCH(D$1,Districts,0))*'Blend Sheet'!$H105)+(INDEX(ItemCosts,MATCH('Blend Sheet'!$I$4,ItemNum,0),MATCH(D$1,Districts,0))*'Blend Sheet'!$I105)+(INDEX(ItemCosts,MATCH('Blend Sheet'!$J$4,ItemNum,0),MATCH(D$1,Districts,0))*'Blend Sheet'!$J105)+(INDEX(ItemCosts,MATCH('Blend Sheet'!$K$4,ItemNum,0),MATCH(D$1,Districts,0))*'Blend Sheet'!$K105)+(INDEX(ItemCosts,MATCH('Blend Sheet'!$L$4,ItemNum,0),MATCH(D$1,Districts,0))*'Blend Sheet'!$L105)+(INDEX(ItemCosts,MATCH('Blend Sheet'!$M$4,ItemNum,0),MATCH(D$1,Districts,0))*'Blend Sheet'!$M105)+(INDEX(ItemCosts,MATCH('Blend Sheet'!$N$4,ItemNum,0),MATCH(D$1,Districts,0))*'Blend Sheet'!$N105)+(INDEX(ItemCosts,MATCH('Blend Sheet'!$O$4,ItemNum,0),MATCH(D$1,Districts,0))*'Blend Sheet'!$O105)+(INDEX(ItemCosts,MATCH('Blend Sheet'!$P$4,ItemNum,0),MATCH(D$1,Districts,0))*'Blend Sheet'!$P105)+(INDEX(ItemCosts,MATCH('Blend Sheet'!$Q$4,ItemNum,0),MATCH(D$1,Districts,0))*'Blend Sheet'!$Q105)+(INDEX(ItemCosts,MATCH('Blend Sheet'!$R$4,ItemNum,0),MATCH(D$1,Districts,0))*'Blend Sheet'!$R105)+(INDEX(ItemCosts,MATCH('Blend Sheet'!$S$4,ItemNum,0),MATCH(D$1,Districts,0))*'Blend Sheet'!$S105)+(INDEX(ItemCosts,MATCH('Blend Sheet'!$T$4,ItemNum,0),MATCH(D$1,Districts,0))*'Blend Sheet'!$T105)+(INDEX(ItemCosts,MATCH('Blend Sheet'!$U$4,ItemNum,0),MATCH(D$1,Districts,0))*'Blend Sheet'!$U105)+(INDEX(ItemCosts,MATCH('Blend Sheet'!$V$4,ItemNum,0),MATCH(D$1,Districts,0))*'Blend Sheet'!$V105)+(INDEX(ItemCosts,MATCH('Blend Sheet'!$W$4,ItemNum,0),MATCH(D$1,Districts,0))*'Blend Sheet'!$W105)+(INDEX(ItemCosts,MATCH('Blend Sheet'!$X$4,ItemNum,0),MATCH(D$1,Districts,0))*'Blend Sheet'!$X105)+(INDEX(ItemCosts,MATCH('Blend Sheet'!$Y$4,ItemNum,0),MATCH(D$1,Districts,0))*'Blend Sheet'!$Y105)+(INDEX(ItemCosts,MATCH('Blend Sheet'!$Z$4,ItemNum,0),MATCH(D$1,Districts,0))*'Blend Sheet'!$Z105)+(INDEX(ItemCosts,MATCH('Blend Sheet'!$AA$4,ItemNum,0),MATCH(D$1,Districts,0))*'Blend Sheet'!$AA105)+(INDEX(ItemCosts,MATCH('Blend Sheet'!$AB$4,ItemNum,0),MATCH(D$1,Districts,0))*'Blend Sheet'!$AB105)+(INDEX(ItemCosts,MATCH('Blend Sheet'!$AC$4,ItemNum,0),MATCH(D$1,Districts,0))*'Blend Sheet'!$AC105)+(INDEX(ItemCosts,MATCH('Blend Sheet'!$AD$4,ItemNum,0),MATCH(D$1,Districts,0))*'Blend Sheet'!$AD105)+(INDEX(ItemCosts,MATCH('Blend Sheet'!$AE$4,ItemNum,0),MATCH(D$1,Districts,0))*'Blend Sheet'!$AE105)+(INDEX(ItemCosts,MATCH('Blend Sheet'!$AF$4,ItemNum,0),MATCH(D$1,Districts,0))*'Blend Sheet'!$AF105)+(INDEX(ItemCosts,MATCH('Blend Sheet'!$AG$4,ItemNum,0),MATCH(D$1,Districts,0))*'Blend Sheet'!$AG105)+(INDEX(ItemCosts,MATCH('Blend Sheet'!$AH$4,ItemNum,0),MATCH(D$1,Districts,0))*'Blend Sheet'!$AH105)+(INDEX(ItemCosts,MATCH('Blend Sheet'!$AI$4,ItemNum,0),MATCH(D$1,Districts,0))*'Blend Sheet'!$AI105)+(INDEX(ItemCosts,MATCH('Blend Sheet'!$AJ$4,ItemNum,0),MATCH(D$1,Districts,0))*'Blend Sheet'!$AJ105)+(INDEX(ItemCosts,MATCH('Blend Sheet'!$AK$4,ItemNum,0),MATCH(D$1,Districts,0))*'Blend Sheet'!$AK105)+(INDEX(ItemCosts,MATCH('Blend Sheet'!$AL$4,ItemNum,0),MATCH(D$1,Districts,0))*'Blend Sheet'!$AL105)+(INDEX(ItemCosts,MATCH('Blend Sheet'!$AM$4,ItemNum,0),MATCH(D$1,Districts,0))*'Blend Sheet'!$AM105)+(INDEX(ItemCosts,MATCH('Blend Sheet'!$AN$4,ItemNum,0),MATCH(D$1,Districts,0))*'Blend Sheet'!$AN105)+(INDEX(ItemCosts,MATCH('Blend Sheet'!$AO$4,ItemNum,0),MATCH(D$1,Districts,0))*'Blend Sheet'!$AO105)+(INDEX(ItemCosts,MATCH('Blend Sheet'!$AP$4,ItemNum,0),MATCH(D$1,Districts,0))*'Blend Sheet'!$AP105)+(INDEX(ItemCosts,MATCH('Blend Sheet'!$AQ$4,ItemNum,0),MATCH(D$1,Districts,0))*'Blend Sheet'!$AQ105)+(INDEX(ItemCosts,MATCH('Blend Sheet'!$AR$4,ItemNum,0),MATCH(D$1,Districts,0))*'Blend Sheet'!$AR105)+(INDEX(ItemCosts,MATCH('Blend Sheet'!$AS$4,ItemNum,0),MATCH(D$1,Districts,0))*'Blend Sheet'!$AS105)</f>
        <v>#N/A</v>
      </c>
      <c r="E102" s="5" t="e">
        <f>(INDEX(ItemCosts,MATCH('Blend Sheet'!$C$4,ItemNum,0),MATCH(E$1,Districts,0))*'Blend Sheet'!$C105)+(INDEX(ItemCosts,MATCH('Blend Sheet'!$D$4,ItemNum,0),MATCH(E$1,Districts,0))*'Blend Sheet'!$D105)+(INDEX(ItemCosts,MATCH('Blend Sheet'!$E$4,ItemNum,0),MATCH(E$1,Districts,0))*'Blend Sheet'!$E105)+(INDEX(ItemCosts,MATCH('Blend Sheet'!$F$4,ItemNum,0),MATCH(E$1,Districts,0))*'Blend Sheet'!$F105)+(INDEX(ItemCosts,MATCH('Blend Sheet'!$G$4,ItemNum,0),MATCH(E$1,Districts,0))*'Blend Sheet'!$G105)+(INDEX(ItemCosts,MATCH('Blend Sheet'!$H$4,ItemNum,0),MATCH(E$1,Districts,0))*'Blend Sheet'!$H105)+(INDEX(ItemCosts,MATCH('Blend Sheet'!$I$4,ItemNum,0),MATCH(E$1,Districts,0))*'Blend Sheet'!$I105)+(INDEX(ItemCosts,MATCH('Blend Sheet'!$J$4,ItemNum,0),MATCH(E$1,Districts,0))*'Blend Sheet'!$J105)+(INDEX(ItemCosts,MATCH('Blend Sheet'!$K$4,ItemNum,0),MATCH(E$1,Districts,0))*'Blend Sheet'!$K105)+(INDEX(ItemCosts,MATCH('Blend Sheet'!$L$4,ItemNum,0),MATCH(E$1,Districts,0))*'Blend Sheet'!$L105)+(INDEX(ItemCosts,MATCH('Blend Sheet'!$M$4,ItemNum,0),MATCH(E$1,Districts,0))*'Blend Sheet'!$M105)+(INDEX(ItemCosts,MATCH('Blend Sheet'!$N$4,ItemNum,0),MATCH(E$1,Districts,0))*'Blend Sheet'!$N105)+(INDEX(ItemCosts,MATCH('Blend Sheet'!$O$4,ItemNum,0),MATCH(E$1,Districts,0))*'Blend Sheet'!$O105)+(INDEX(ItemCosts,MATCH('Blend Sheet'!$P$4,ItemNum,0),MATCH(E$1,Districts,0))*'Blend Sheet'!$P105)+(INDEX(ItemCosts,MATCH('Blend Sheet'!$Q$4,ItemNum,0),MATCH(E$1,Districts,0))*'Blend Sheet'!$Q105)+(INDEX(ItemCosts,MATCH('Blend Sheet'!$R$4,ItemNum,0),MATCH(E$1,Districts,0))*'Blend Sheet'!$R105)+(INDEX(ItemCosts,MATCH('Blend Sheet'!$S$4,ItemNum,0),MATCH(E$1,Districts,0))*'Blend Sheet'!$S105)+(INDEX(ItemCosts,MATCH('Blend Sheet'!$T$4,ItemNum,0),MATCH(E$1,Districts,0))*'Blend Sheet'!$T105)+(INDEX(ItemCosts,MATCH('Blend Sheet'!$U$4,ItemNum,0),MATCH(E$1,Districts,0))*'Blend Sheet'!$U105)+(INDEX(ItemCosts,MATCH('Blend Sheet'!$V$4,ItemNum,0),MATCH(E$1,Districts,0))*'Blend Sheet'!$V105)+(INDEX(ItemCosts,MATCH('Blend Sheet'!$W$4,ItemNum,0),MATCH(E$1,Districts,0))*'Blend Sheet'!$W105)+(INDEX(ItemCosts,MATCH('Blend Sheet'!$X$4,ItemNum,0),MATCH(E$1,Districts,0))*'Blend Sheet'!$X105)+(INDEX(ItemCosts,MATCH('Blend Sheet'!$Y$4,ItemNum,0),MATCH(E$1,Districts,0))*'Blend Sheet'!$Y105)+(INDEX(ItemCosts,MATCH('Blend Sheet'!$Z$4,ItemNum,0),MATCH(E$1,Districts,0))*'Blend Sheet'!$Z105)+(INDEX(ItemCosts,MATCH('Blend Sheet'!$AA$4,ItemNum,0),MATCH(E$1,Districts,0))*'Blend Sheet'!$AA105)+(INDEX(ItemCosts,MATCH('Blend Sheet'!$AB$4,ItemNum,0),MATCH(E$1,Districts,0))*'Blend Sheet'!$AB105)+(INDEX(ItemCosts,MATCH('Blend Sheet'!$AC$4,ItemNum,0),MATCH(E$1,Districts,0))*'Blend Sheet'!$AC105)+(INDEX(ItemCosts,MATCH('Blend Sheet'!$AD$4,ItemNum,0),MATCH(E$1,Districts,0))*'Blend Sheet'!$AD105)+(INDEX(ItemCosts,MATCH('Blend Sheet'!$AE$4,ItemNum,0),MATCH(E$1,Districts,0))*'Blend Sheet'!$AE105)+(INDEX(ItemCosts,MATCH('Blend Sheet'!$AF$4,ItemNum,0),MATCH(E$1,Districts,0))*'Blend Sheet'!$AF105)+(INDEX(ItemCosts,MATCH('Blend Sheet'!$AG$4,ItemNum,0),MATCH(E$1,Districts,0))*'Blend Sheet'!$AG105)+(INDEX(ItemCosts,MATCH('Blend Sheet'!$AH$4,ItemNum,0),MATCH(E$1,Districts,0))*'Blend Sheet'!$AH105)+(INDEX(ItemCosts,MATCH('Blend Sheet'!$AI$4,ItemNum,0),MATCH(E$1,Districts,0))*'Blend Sheet'!$AI105)+(INDEX(ItemCosts,MATCH('Blend Sheet'!$AJ$4,ItemNum,0),MATCH(E$1,Districts,0))*'Blend Sheet'!$AJ105)+(INDEX(ItemCosts,MATCH('Blend Sheet'!$AK$4,ItemNum,0),MATCH(E$1,Districts,0))*'Blend Sheet'!$AK105)+(INDEX(ItemCosts,MATCH('Blend Sheet'!$AL$4,ItemNum,0),MATCH(E$1,Districts,0))*'Blend Sheet'!$AL105)+(INDEX(ItemCosts,MATCH('Blend Sheet'!$AM$4,ItemNum,0),MATCH(E$1,Districts,0))*'Blend Sheet'!$AM105)+(INDEX(ItemCosts,MATCH('Blend Sheet'!$AN$4,ItemNum,0),MATCH(E$1,Districts,0))*'Blend Sheet'!$AN105)+(INDEX(ItemCosts,MATCH('Blend Sheet'!$AO$4,ItemNum,0),MATCH(E$1,Districts,0))*'Blend Sheet'!$AO105)+(INDEX(ItemCosts,MATCH('Blend Sheet'!$AP$4,ItemNum,0),MATCH(E$1,Districts,0))*'Blend Sheet'!$AP105)+(INDEX(ItemCosts,MATCH('Blend Sheet'!$AQ$4,ItemNum,0),MATCH(E$1,Districts,0))*'Blend Sheet'!$AQ105)+(INDEX(ItemCosts,MATCH('Blend Sheet'!$AR$4,ItemNum,0),MATCH(E$1,Districts,0))*'Blend Sheet'!$AR105)+(INDEX(ItemCosts,MATCH('Blend Sheet'!$AS$4,ItemNum,0),MATCH(E$1,Districts,0))*'Blend Sheet'!$AS105)</f>
        <v>#N/A</v>
      </c>
      <c r="F102" s="5" t="e">
        <f>(INDEX(ItemCosts,MATCH('Blend Sheet'!$C$4,ItemNum,0),MATCH(F$1,Districts,0))*'Blend Sheet'!$C105)+(INDEX(ItemCosts,MATCH('Blend Sheet'!$D$4,ItemNum,0),MATCH(F$1,Districts,0))*'Blend Sheet'!$D105)+(INDEX(ItemCosts,MATCH('Blend Sheet'!$E$4,ItemNum,0),MATCH(F$1,Districts,0))*'Blend Sheet'!$E105)+(INDEX(ItemCosts,MATCH('Blend Sheet'!$F$4,ItemNum,0),MATCH(F$1,Districts,0))*'Blend Sheet'!$F105)+(INDEX(ItemCosts,MATCH('Blend Sheet'!$G$4,ItemNum,0),MATCH(F$1,Districts,0))*'Blend Sheet'!$G105)+(INDEX(ItemCosts,MATCH('Blend Sheet'!$H$4,ItemNum,0),MATCH(F$1,Districts,0))*'Blend Sheet'!$H105)+(INDEX(ItemCosts,MATCH('Blend Sheet'!$I$4,ItemNum,0),MATCH(F$1,Districts,0))*'Blend Sheet'!$I105)+(INDEX(ItemCosts,MATCH('Blend Sheet'!$J$4,ItemNum,0),MATCH(F$1,Districts,0))*'Blend Sheet'!$J105)+(INDEX(ItemCosts,MATCH('Blend Sheet'!$K$4,ItemNum,0),MATCH(F$1,Districts,0))*'Blend Sheet'!$K105)+(INDEX(ItemCosts,MATCH('Blend Sheet'!$L$4,ItemNum,0),MATCH(F$1,Districts,0))*'Blend Sheet'!$L105)+(INDEX(ItemCosts,MATCH('Blend Sheet'!$M$4,ItemNum,0),MATCH(F$1,Districts,0))*'Blend Sheet'!$M105)+(INDEX(ItemCosts,MATCH('Blend Sheet'!$N$4,ItemNum,0),MATCH(F$1,Districts,0))*'Blend Sheet'!$N105)+(INDEX(ItemCosts,MATCH('Blend Sheet'!$O$4,ItemNum,0),MATCH(F$1,Districts,0))*'Blend Sheet'!$O105)+(INDEX(ItemCosts,MATCH('Blend Sheet'!$P$4,ItemNum,0),MATCH(F$1,Districts,0))*'Blend Sheet'!$P105)+(INDEX(ItemCosts,MATCH('Blend Sheet'!$Q$4,ItemNum,0),MATCH(F$1,Districts,0))*'Blend Sheet'!$Q105)+(INDEX(ItemCosts,MATCH('Blend Sheet'!$R$4,ItemNum,0),MATCH(F$1,Districts,0))*'Blend Sheet'!$R105)+(INDEX(ItemCosts,MATCH('Blend Sheet'!$S$4,ItemNum,0),MATCH(F$1,Districts,0))*'Blend Sheet'!$S105)+(INDEX(ItemCosts,MATCH('Blend Sheet'!$T$4,ItemNum,0),MATCH(F$1,Districts,0))*'Blend Sheet'!$T105)+(INDEX(ItemCosts,MATCH('Blend Sheet'!$U$4,ItemNum,0),MATCH(F$1,Districts,0))*'Blend Sheet'!$U105)+(INDEX(ItemCosts,MATCH('Blend Sheet'!$V$4,ItemNum,0),MATCH(F$1,Districts,0))*'Blend Sheet'!$V105)+(INDEX(ItemCosts,MATCH('Blend Sheet'!$W$4,ItemNum,0),MATCH(F$1,Districts,0))*'Blend Sheet'!$W105)+(INDEX(ItemCosts,MATCH('Blend Sheet'!$X$4,ItemNum,0),MATCH(F$1,Districts,0))*'Blend Sheet'!$X105)+(INDEX(ItemCosts,MATCH('Blend Sheet'!$Y$4,ItemNum,0),MATCH(F$1,Districts,0))*'Blend Sheet'!$Y105)+(INDEX(ItemCosts,MATCH('Blend Sheet'!$Z$4,ItemNum,0),MATCH(F$1,Districts,0))*'Blend Sheet'!$Z105)+(INDEX(ItemCosts,MATCH('Blend Sheet'!$AA$4,ItemNum,0),MATCH(F$1,Districts,0))*'Blend Sheet'!$AA105)+(INDEX(ItemCosts,MATCH('Blend Sheet'!$AB$4,ItemNum,0),MATCH(F$1,Districts,0))*'Blend Sheet'!$AB105)+(INDEX(ItemCosts,MATCH('Blend Sheet'!$AC$4,ItemNum,0),MATCH(F$1,Districts,0))*'Blend Sheet'!$AC105)+(INDEX(ItemCosts,MATCH('Blend Sheet'!$AD$4,ItemNum,0),MATCH(F$1,Districts,0))*'Blend Sheet'!$AD105)+(INDEX(ItemCosts,MATCH('Blend Sheet'!$AE$4,ItemNum,0),MATCH(F$1,Districts,0))*'Blend Sheet'!$AE105)+(INDEX(ItemCosts,MATCH('Blend Sheet'!$AF$4,ItemNum,0),MATCH(F$1,Districts,0))*'Blend Sheet'!$AF105)+(INDEX(ItemCosts,MATCH('Blend Sheet'!$AG$4,ItemNum,0),MATCH(F$1,Districts,0))*'Blend Sheet'!$AG105)+(INDEX(ItemCosts,MATCH('Blend Sheet'!$AH$4,ItemNum,0),MATCH(F$1,Districts,0))*'Blend Sheet'!$AH105)+(INDEX(ItemCosts,MATCH('Blend Sheet'!$AI$4,ItemNum,0),MATCH(F$1,Districts,0))*'Blend Sheet'!$AI105)+(INDEX(ItemCosts,MATCH('Blend Sheet'!$AJ$4,ItemNum,0),MATCH(F$1,Districts,0))*'Blend Sheet'!$AJ105)+(INDEX(ItemCosts,MATCH('Blend Sheet'!$AK$4,ItemNum,0),MATCH(F$1,Districts,0))*'Blend Sheet'!$AK105)+(INDEX(ItemCosts,MATCH('Blend Sheet'!$AL$4,ItemNum,0),MATCH(F$1,Districts,0))*'Blend Sheet'!$AL105)+(INDEX(ItemCosts,MATCH('Blend Sheet'!$AM$4,ItemNum,0),MATCH(F$1,Districts,0))*'Blend Sheet'!$AM105)+(INDEX(ItemCosts,MATCH('Blend Sheet'!$AN$4,ItemNum,0),MATCH(F$1,Districts,0))*'Blend Sheet'!$AN105)+(INDEX(ItemCosts,MATCH('Blend Sheet'!$AO$4,ItemNum,0),MATCH(F$1,Districts,0))*'Blend Sheet'!$AO105)+(INDEX(ItemCosts,MATCH('Blend Sheet'!$AP$4,ItemNum,0),MATCH(F$1,Districts,0))*'Blend Sheet'!$AP105)+(INDEX(ItemCosts,MATCH('Blend Sheet'!$AQ$4,ItemNum,0),MATCH(F$1,Districts,0))*'Blend Sheet'!$AQ105)+(INDEX(ItemCosts,MATCH('Blend Sheet'!$AR$4,ItemNum,0),MATCH(F$1,Districts,0))*'Blend Sheet'!$AR105)+(INDEX(ItemCosts,MATCH('Blend Sheet'!$AS$4,ItemNum,0),MATCH(F$1,Districts,0))*'Blend Sheet'!$AS105)</f>
        <v>#N/A</v>
      </c>
      <c r="G102" s="5" t="e">
        <f>(INDEX(ItemCosts,MATCH('Blend Sheet'!$C$4,ItemNum,0),MATCH(G$1,Districts,0))*'Blend Sheet'!$C105)+(INDEX(ItemCosts,MATCH('Blend Sheet'!$D$4,ItemNum,0),MATCH(G$1,Districts,0))*'Blend Sheet'!$D105)+(INDEX(ItemCosts,MATCH('Blend Sheet'!$E$4,ItemNum,0),MATCH(G$1,Districts,0))*'Blend Sheet'!$E105)+(INDEX(ItemCosts,MATCH('Blend Sheet'!$F$4,ItemNum,0),MATCH(G$1,Districts,0))*'Blend Sheet'!$F105)+(INDEX(ItemCosts,MATCH('Blend Sheet'!$G$4,ItemNum,0),MATCH(G$1,Districts,0))*'Blend Sheet'!$G105)+(INDEX(ItemCosts,MATCH('Blend Sheet'!$H$4,ItemNum,0),MATCH(G$1,Districts,0))*'Blend Sheet'!$H105)+(INDEX(ItemCosts,MATCH('Blend Sheet'!$I$4,ItemNum,0),MATCH(G$1,Districts,0))*'Blend Sheet'!$I105)+(INDEX(ItemCosts,MATCH('Blend Sheet'!$J$4,ItemNum,0),MATCH(G$1,Districts,0))*'Blend Sheet'!$J105)+(INDEX(ItemCosts,MATCH('Blend Sheet'!$K$4,ItemNum,0),MATCH(G$1,Districts,0))*'Blend Sheet'!$K105)+(INDEX(ItemCosts,MATCH('Blend Sheet'!$L$4,ItemNum,0),MATCH(G$1,Districts,0))*'Blend Sheet'!$L105)+(INDEX(ItemCosts,MATCH('Blend Sheet'!$M$4,ItemNum,0),MATCH(G$1,Districts,0))*'Blend Sheet'!$M105)+(INDEX(ItemCosts,MATCH('Blend Sheet'!$N$4,ItemNum,0),MATCH(G$1,Districts,0))*'Blend Sheet'!$N105)+(INDEX(ItemCosts,MATCH('Blend Sheet'!$O$4,ItemNum,0),MATCH(G$1,Districts,0))*'Blend Sheet'!$O105)+(INDEX(ItemCosts,MATCH('Blend Sheet'!$P$4,ItemNum,0),MATCH(G$1,Districts,0))*'Blend Sheet'!$P105)+(INDEX(ItemCosts,MATCH('Blend Sheet'!$Q$4,ItemNum,0),MATCH(G$1,Districts,0))*'Blend Sheet'!$Q105)+(INDEX(ItemCosts,MATCH('Blend Sheet'!$R$4,ItemNum,0),MATCH(G$1,Districts,0))*'Blend Sheet'!$R105)+(INDEX(ItemCosts,MATCH('Blend Sheet'!$S$4,ItemNum,0),MATCH(G$1,Districts,0))*'Blend Sheet'!$S105)+(INDEX(ItemCosts,MATCH('Blend Sheet'!$T$4,ItemNum,0),MATCH(G$1,Districts,0))*'Blend Sheet'!$T105)+(INDEX(ItemCosts,MATCH('Blend Sheet'!$U$4,ItemNum,0),MATCH(G$1,Districts,0))*'Blend Sheet'!$U105)+(INDEX(ItemCosts,MATCH('Blend Sheet'!$V$4,ItemNum,0),MATCH(G$1,Districts,0))*'Blend Sheet'!$V105)+(INDEX(ItemCosts,MATCH('Blend Sheet'!$W$4,ItemNum,0),MATCH(G$1,Districts,0))*'Blend Sheet'!$W105)+(INDEX(ItemCosts,MATCH('Blend Sheet'!$X$4,ItemNum,0),MATCH(G$1,Districts,0))*'Blend Sheet'!$X105)+(INDEX(ItemCosts,MATCH('Blend Sheet'!$Y$4,ItemNum,0),MATCH(G$1,Districts,0))*'Blend Sheet'!$Y105)+(INDEX(ItemCosts,MATCH('Blend Sheet'!$Z$4,ItemNum,0),MATCH(G$1,Districts,0))*'Blend Sheet'!$Z105)+(INDEX(ItemCosts,MATCH('Blend Sheet'!$AA$4,ItemNum,0),MATCH(G$1,Districts,0))*'Blend Sheet'!$AA105)+(INDEX(ItemCosts,MATCH('Blend Sheet'!$AB$4,ItemNum,0),MATCH(G$1,Districts,0))*'Blend Sheet'!$AB105)+(INDEX(ItemCosts,MATCH('Blend Sheet'!$AC$4,ItemNum,0),MATCH(G$1,Districts,0))*'Blend Sheet'!$AC105)+(INDEX(ItemCosts,MATCH('Blend Sheet'!$AD$4,ItemNum,0),MATCH(G$1,Districts,0))*'Blend Sheet'!$AD105)+(INDEX(ItemCosts,MATCH('Blend Sheet'!$AE$4,ItemNum,0),MATCH(G$1,Districts,0))*'Blend Sheet'!$AE105)+(INDEX(ItemCosts,MATCH('Blend Sheet'!$AF$4,ItemNum,0),MATCH(G$1,Districts,0))*'Blend Sheet'!$AF105)+(INDEX(ItemCosts,MATCH('Blend Sheet'!$AG$4,ItemNum,0),MATCH(G$1,Districts,0))*'Blend Sheet'!$AG105)+(INDEX(ItemCosts,MATCH('Blend Sheet'!$AH$4,ItemNum,0),MATCH(G$1,Districts,0))*'Blend Sheet'!$AH105)+(INDEX(ItemCosts,MATCH('Blend Sheet'!$AI$4,ItemNum,0),MATCH(G$1,Districts,0))*'Blend Sheet'!$AI105)+(INDEX(ItemCosts,MATCH('Blend Sheet'!$AJ$4,ItemNum,0),MATCH(G$1,Districts,0))*'Blend Sheet'!$AJ105)+(INDEX(ItemCosts,MATCH('Blend Sheet'!$AK$4,ItemNum,0),MATCH(G$1,Districts,0))*'Blend Sheet'!$AK105)+(INDEX(ItemCosts,MATCH('Blend Sheet'!$AL$4,ItemNum,0),MATCH(G$1,Districts,0))*'Blend Sheet'!$AL105)+(INDEX(ItemCosts,MATCH('Blend Sheet'!$AM$4,ItemNum,0),MATCH(G$1,Districts,0))*'Blend Sheet'!$AM105)+(INDEX(ItemCosts,MATCH('Blend Sheet'!$AN$4,ItemNum,0),MATCH(G$1,Districts,0))*'Blend Sheet'!$AN105)+(INDEX(ItemCosts,MATCH('Blend Sheet'!$AO$4,ItemNum,0),MATCH(G$1,Districts,0))*'Blend Sheet'!$AO105)+(INDEX(ItemCosts,MATCH('Blend Sheet'!$AP$4,ItemNum,0),MATCH(G$1,Districts,0))*'Blend Sheet'!$AP105)+(INDEX(ItemCosts,MATCH('Blend Sheet'!$AQ$4,ItemNum,0),MATCH(G$1,Districts,0))*'Blend Sheet'!$AQ105)+(INDEX(ItemCosts,MATCH('Blend Sheet'!$AR$4,ItemNum,0),MATCH(G$1,Districts,0))*'Blend Sheet'!$AR105)+(INDEX(ItemCosts,MATCH('Blend Sheet'!$AS$4,ItemNum,0),MATCH(G$1,Districts,0))*'Blend Sheet'!$AS105)</f>
        <v>#N/A</v>
      </c>
      <c r="H102" s="5" t="e">
        <f>(INDEX(ItemCosts,MATCH('Blend Sheet'!$C$4,ItemNum,0),MATCH(H$1,Districts,0))*'Blend Sheet'!$C105)+(INDEX(ItemCosts,MATCH('Blend Sheet'!$D$4,ItemNum,0),MATCH(H$1,Districts,0))*'Blend Sheet'!$D105)+(INDEX(ItemCosts,MATCH('Blend Sheet'!$E$4,ItemNum,0),MATCH(H$1,Districts,0))*'Blend Sheet'!$E105)+(INDEX(ItemCosts,MATCH('Blend Sheet'!$F$4,ItemNum,0),MATCH(H$1,Districts,0))*'Blend Sheet'!$F105)+(INDEX(ItemCosts,MATCH('Blend Sheet'!$G$4,ItemNum,0),MATCH(H$1,Districts,0))*'Blend Sheet'!$G105)+(INDEX(ItemCosts,MATCH('Blend Sheet'!$H$4,ItemNum,0),MATCH(H$1,Districts,0))*'Blend Sheet'!$H105)+(INDEX(ItemCosts,MATCH('Blend Sheet'!$I$4,ItemNum,0),MATCH(H$1,Districts,0))*'Blend Sheet'!$I105)+(INDEX(ItemCosts,MATCH('Blend Sheet'!$J$4,ItemNum,0),MATCH(H$1,Districts,0))*'Blend Sheet'!$J105)+(INDEX(ItemCosts,MATCH('Blend Sheet'!$K$4,ItemNum,0),MATCH(H$1,Districts,0))*'Blend Sheet'!$K105)+(INDEX(ItemCosts,MATCH('Blend Sheet'!$L$4,ItemNum,0),MATCH(H$1,Districts,0))*'Blend Sheet'!$L105)+(INDEX(ItemCosts,MATCH('Blend Sheet'!$M$4,ItemNum,0),MATCH(H$1,Districts,0))*'Blend Sheet'!$M105)+(INDEX(ItemCosts,MATCH('Blend Sheet'!$N$4,ItemNum,0),MATCH(H$1,Districts,0))*'Blend Sheet'!$N105)+(INDEX(ItemCosts,MATCH('Blend Sheet'!$O$4,ItemNum,0),MATCH(H$1,Districts,0))*'Blend Sheet'!$O105)+(INDEX(ItemCosts,MATCH('Blend Sheet'!$P$4,ItemNum,0),MATCH(H$1,Districts,0))*'Blend Sheet'!$P105)+(INDEX(ItemCosts,MATCH('Blend Sheet'!$Q$4,ItemNum,0),MATCH(H$1,Districts,0))*'Blend Sheet'!$Q105)+(INDEX(ItemCosts,MATCH('Blend Sheet'!$R$4,ItemNum,0),MATCH(H$1,Districts,0))*'Blend Sheet'!$R105)+(INDEX(ItemCosts,MATCH('Blend Sheet'!$S$4,ItemNum,0),MATCH(H$1,Districts,0))*'Blend Sheet'!$S105)+(INDEX(ItemCosts,MATCH('Blend Sheet'!$T$4,ItemNum,0),MATCH(H$1,Districts,0))*'Blend Sheet'!$T105)+(INDEX(ItemCosts,MATCH('Blend Sheet'!$U$4,ItemNum,0),MATCH(H$1,Districts,0))*'Blend Sheet'!$U105)+(INDEX(ItemCosts,MATCH('Blend Sheet'!$V$4,ItemNum,0),MATCH(H$1,Districts,0))*'Blend Sheet'!$V105)+(INDEX(ItemCosts,MATCH('Blend Sheet'!$W$4,ItemNum,0),MATCH(H$1,Districts,0))*'Blend Sheet'!$W105)+(INDEX(ItemCosts,MATCH('Blend Sheet'!$X$4,ItemNum,0),MATCH(H$1,Districts,0))*'Blend Sheet'!$X105)+(INDEX(ItemCosts,MATCH('Blend Sheet'!$Y$4,ItemNum,0),MATCH(H$1,Districts,0))*'Blend Sheet'!$Y105)+(INDEX(ItemCosts,MATCH('Blend Sheet'!$Z$4,ItemNum,0),MATCH(H$1,Districts,0))*'Blend Sheet'!$Z105)+(INDEX(ItemCosts,MATCH('Blend Sheet'!$AA$4,ItemNum,0),MATCH(H$1,Districts,0))*'Blend Sheet'!$AA105)+(INDEX(ItemCosts,MATCH('Blend Sheet'!$AB$4,ItemNum,0),MATCH(H$1,Districts,0))*'Blend Sheet'!$AB105)+(INDEX(ItemCosts,MATCH('Blend Sheet'!$AC$4,ItemNum,0),MATCH(H$1,Districts,0))*'Blend Sheet'!$AC105)+(INDEX(ItemCosts,MATCH('Blend Sheet'!$AD$4,ItemNum,0),MATCH(H$1,Districts,0))*'Blend Sheet'!$AD105)+(INDEX(ItemCosts,MATCH('Blend Sheet'!$AE$4,ItemNum,0),MATCH(H$1,Districts,0))*'Blend Sheet'!$AE105)+(INDEX(ItemCosts,MATCH('Blend Sheet'!$AF$4,ItemNum,0),MATCH(H$1,Districts,0))*'Blend Sheet'!$AF105)+(INDEX(ItemCosts,MATCH('Blend Sheet'!$AG$4,ItemNum,0),MATCH(H$1,Districts,0))*'Blend Sheet'!$AG105)+(INDEX(ItemCosts,MATCH('Blend Sheet'!$AH$4,ItemNum,0),MATCH(H$1,Districts,0))*'Blend Sheet'!$AH105)+(INDEX(ItemCosts,MATCH('Blend Sheet'!$AI$4,ItemNum,0),MATCH(H$1,Districts,0))*'Blend Sheet'!$AI105)+(INDEX(ItemCosts,MATCH('Blend Sheet'!$AJ$4,ItemNum,0),MATCH(H$1,Districts,0))*'Blend Sheet'!$AJ105)+(INDEX(ItemCosts,MATCH('Blend Sheet'!$AK$4,ItemNum,0),MATCH(H$1,Districts,0))*'Blend Sheet'!$AK105)+(INDEX(ItemCosts,MATCH('Blend Sheet'!$AL$4,ItemNum,0),MATCH(H$1,Districts,0))*'Blend Sheet'!$AL105)+(INDEX(ItemCosts,MATCH('Blend Sheet'!$AM$4,ItemNum,0),MATCH(H$1,Districts,0))*'Blend Sheet'!$AM105)+(INDEX(ItemCosts,MATCH('Blend Sheet'!$AN$4,ItemNum,0),MATCH(H$1,Districts,0))*'Blend Sheet'!$AN105)+(INDEX(ItemCosts,MATCH('Blend Sheet'!$AO$4,ItemNum,0),MATCH(H$1,Districts,0))*'Blend Sheet'!$AO105)+(INDEX(ItemCosts,MATCH('Blend Sheet'!$AP$4,ItemNum,0),MATCH(H$1,Districts,0))*'Blend Sheet'!$AP105)+(INDEX(ItemCosts,MATCH('Blend Sheet'!$AQ$4,ItemNum,0),MATCH(H$1,Districts,0))*'Blend Sheet'!$AQ105)+(INDEX(ItemCosts,MATCH('Blend Sheet'!$AR$4,ItemNum,0),MATCH(H$1,Districts,0))*'Blend Sheet'!$AR105)+(INDEX(ItemCosts,MATCH('Blend Sheet'!$AS$4,ItemNum,0),MATCH(H$1,Districts,0))*'Blend Sheet'!$AS105)</f>
        <v>#N/A</v>
      </c>
      <c r="I102" s="5" t="e">
        <f>(INDEX(ItemCosts,MATCH('Blend Sheet'!$C$4,ItemNum,0),MATCH(I$1,Districts,0))*'Blend Sheet'!$C105)+(INDEX(ItemCosts,MATCH('Blend Sheet'!$D$4,ItemNum,0),MATCH(I$1,Districts,0))*'Blend Sheet'!$D105)+(INDEX(ItemCosts,MATCH('Blend Sheet'!$E$4,ItemNum,0),MATCH(I$1,Districts,0))*'Blend Sheet'!$E105)+(INDEX(ItemCosts,MATCH('Blend Sheet'!$F$4,ItemNum,0),MATCH(I$1,Districts,0))*'Blend Sheet'!$F105)+(INDEX(ItemCosts,MATCH('Blend Sheet'!$G$4,ItemNum,0),MATCH(I$1,Districts,0))*'Blend Sheet'!$G105)+(INDEX(ItemCosts,MATCH('Blend Sheet'!$H$4,ItemNum,0),MATCH(I$1,Districts,0))*'Blend Sheet'!$H105)+(INDEX(ItemCosts,MATCH('Blend Sheet'!$I$4,ItemNum,0),MATCH(I$1,Districts,0))*'Blend Sheet'!$I105)+(INDEX(ItemCosts,MATCH('Blend Sheet'!$J$4,ItemNum,0),MATCH(I$1,Districts,0))*'Blend Sheet'!$J105)+(INDEX(ItemCosts,MATCH('Blend Sheet'!$K$4,ItemNum,0),MATCH(I$1,Districts,0))*'Blend Sheet'!$K105)+(INDEX(ItemCosts,MATCH('Blend Sheet'!$L$4,ItemNum,0),MATCH(I$1,Districts,0))*'Blend Sheet'!$L105)+(INDEX(ItemCosts,MATCH('Blend Sheet'!$M$4,ItemNum,0),MATCH(I$1,Districts,0))*'Blend Sheet'!$M105)+(INDEX(ItemCosts,MATCH('Blend Sheet'!$N$4,ItemNum,0),MATCH(I$1,Districts,0))*'Blend Sheet'!$N105)+(INDEX(ItemCosts,MATCH('Blend Sheet'!$O$4,ItemNum,0),MATCH(I$1,Districts,0))*'Blend Sheet'!$O105)+(INDEX(ItemCosts,MATCH('Blend Sheet'!$P$4,ItemNum,0),MATCH(I$1,Districts,0))*'Blend Sheet'!$P105)+(INDEX(ItemCosts,MATCH('Blend Sheet'!$Q$4,ItemNum,0),MATCH(I$1,Districts,0))*'Blend Sheet'!$Q105)+(INDEX(ItemCosts,MATCH('Blend Sheet'!$R$4,ItemNum,0),MATCH(I$1,Districts,0))*'Blend Sheet'!$R105)+(INDEX(ItemCosts,MATCH('Blend Sheet'!$S$4,ItemNum,0),MATCH(I$1,Districts,0))*'Blend Sheet'!$S105)+(INDEX(ItemCosts,MATCH('Blend Sheet'!$T$4,ItemNum,0),MATCH(I$1,Districts,0))*'Blend Sheet'!$T105)+(INDEX(ItemCosts,MATCH('Blend Sheet'!$U$4,ItemNum,0),MATCH(I$1,Districts,0))*'Blend Sheet'!$U105)+(INDEX(ItemCosts,MATCH('Blend Sheet'!$V$4,ItemNum,0),MATCH(I$1,Districts,0))*'Blend Sheet'!$V105)+(INDEX(ItemCosts,MATCH('Blend Sheet'!$W$4,ItemNum,0),MATCH(I$1,Districts,0))*'Blend Sheet'!$W105)+(INDEX(ItemCosts,MATCH('Blend Sheet'!$X$4,ItemNum,0),MATCH(I$1,Districts,0))*'Blend Sheet'!$X105)+(INDEX(ItemCosts,MATCH('Blend Sheet'!$Y$4,ItemNum,0),MATCH(I$1,Districts,0))*'Blend Sheet'!$Y105)+(INDEX(ItemCosts,MATCH('Blend Sheet'!$Z$4,ItemNum,0),MATCH(I$1,Districts,0))*'Blend Sheet'!$Z105)+(INDEX(ItemCosts,MATCH('Blend Sheet'!$AA$4,ItemNum,0),MATCH(I$1,Districts,0))*'Blend Sheet'!$AA105)+(INDEX(ItemCosts,MATCH('Blend Sheet'!$AB$4,ItemNum,0),MATCH(I$1,Districts,0))*'Blend Sheet'!$AB105)+(INDEX(ItemCosts,MATCH('Blend Sheet'!$AC$4,ItemNum,0),MATCH(I$1,Districts,0))*'Blend Sheet'!$AC105)+(INDEX(ItemCosts,MATCH('Blend Sheet'!$AD$4,ItemNum,0),MATCH(I$1,Districts,0))*'Blend Sheet'!$AD105)+(INDEX(ItemCosts,MATCH('Blend Sheet'!$AE$4,ItemNum,0),MATCH(I$1,Districts,0))*'Blend Sheet'!$AE105)+(INDEX(ItemCosts,MATCH('Blend Sheet'!$AF$4,ItemNum,0),MATCH(I$1,Districts,0))*'Blend Sheet'!$AF105)+(INDEX(ItemCosts,MATCH('Blend Sheet'!$AG$4,ItemNum,0),MATCH(I$1,Districts,0))*'Blend Sheet'!$AG105)+(INDEX(ItemCosts,MATCH('Blend Sheet'!$AH$4,ItemNum,0),MATCH(I$1,Districts,0))*'Blend Sheet'!$AH105)+(INDEX(ItemCosts,MATCH('Blend Sheet'!$AI$4,ItemNum,0),MATCH(I$1,Districts,0))*'Blend Sheet'!$AI105)+(INDEX(ItemCosts,MATCH('Blend Sheet'!$AJ$4,ItemNum,0),MATCH(I$1,Districts,0))*'Blend Sheet'!$AJ105)+(INDEX(ItemCosts,MATCH('Blend Sheet'!$AK$4,ItemNum,0),MATCH(I$1,Districts,0))*'Blend Sheet'!$AK105)+(INDEX(ItemCosts,MATCH('Blend Sheet'!$AL$4,ItemNum,0),MATCH(I$1,Districts,0))*'Blend Sheet'!$AL105)+(INDEX(ItemCosts,MATCH('Blend Sheet'!$AM$4,ItemNum,0),MATCH(I$1,Districts,0))*'Blend Sheet'!$AM105)+(INDEX(ItemCosts,MATCH('Blend Sheet'!$AN$4,ItemNum,0),MATCH(I$1,Districts,0))*'Blend Sheet'!$AN105)+(INDEX(ItemCosts,MATCH('Blend Sheet'!$AO$4,ItemNum,0),MATCH(I$1,Districts,0))*'Blend Sheet'!$AO105)+(INDEX(ItemCosts,MATCH('Blend Sheet'!$AP$4,ItemNum,0),MATCH(I$1,Districts,0))*'Blend Sheet'!$AP105)+(INDEX(ItemCosts,MATCH('Blend Sheet'!$AQ$4,ItemNum,0),MATCH(I$1,Districts,0))*'Blend Sheet'!$AQ105)+(INDEX(ItemCosts,MATCH('Blend Sheet'!$AR$4,ItemNum,0),MATCH(I$1,Districts,0))*'Blend Sheet'!$AR105)+(INDEX(ItemCosts,MATCH('Blend Sheet'!$AS$4,ItemNum,0),MATCH(I$1,Districts,0))*'Blend Sheet'!$AS105)</f>
        <v>#N/A</v>
      </c>
      <c r="J102" s="5" t="e">
        <f>(INDEX(ItemCosts,MATCH('Blend Sheet'!$C$4,ItemNum,0),MATCH(J$1,Districts,0))*'Blend Sheet'!$C105)+(INDEX(ItemCosts,MATCH('Blend Sheet'!$D$4,ItemNum,0),MATCH(J$1,Districts,0))*'Blend Sheet'!$D105)+(INDEX(ItemCosts,MATCH('Blend Sheet'!$E$4,ItemNum,0),MATCH(J$1,Districts,0))*'Blend Sheet'!$E105)+(INDEX(ItemCosts,MATCH('Blend Sheet'!$F$4,ItemNum,0),MATCH(J$1,Districts,0))*'Blend Sheet'!$F105)+(INDEX(ItemCosts,MATCH('Blend Sheet'!$G$4,ItemNum,0),MATCH(J$1,Districts,0))*'Blend Sheet'!$G105)+(INDEX(ItemCosts,MATCH('Blend Sheet'!$H$4,ItemNum,0),MATCH(J$1,Districts,0))*'Blend Sheet'!$H105)+(INDEX(ItemCosts,MATCH('Blend Sheet'!$I$4,ItemNum,0),MATCH(J$1,Districts,0))*'Blend Sheet'!$I105)+(INDEX(ItemCosts,MATCH('Blend Sheet'!$J$4,ItemNum,0),MATCH(J$1,Districts,0))*'Blend Sheet'!$J105)+(INDEX(ItemCosts,MATCH('Blend Sheet'!$K$4,ItemNum,0),MATCH(J$1,Districts,0))*'Blend Sheet'!$K105)+(INDEX(ItemCosts,MATCH('Blend Sheet'!$L$4,ItemNum,0),MATCH(J$1,Districts,0))*'Blend Sheet'!$L105)+(INDEX(ItemCosts,MATCH('Blend Sheet'!$M$4,ItemNum,0),MATCH(J$1,Districts,0))*'Blend Sheet'!$M105)+(INDEX(ItemCosts,MATCH('Blend Sheet'!$N$4,ItemNum,0),MATCH(J$1,Districts,0))*'Blend Sheet'!$N105)+(INDEX(ItemCosts,MATCH('Blend Sheet'!$O$4,ItemNum,0),MATCH(J$1,Districts,0))*'Blend Sheet'!$O105)+(INDEX(ItemCosts,MATCH('Blend Sheet'!$P$4,ItemNum,0),MATCH(J$1,Districts,0))*'Blend Sheet'!$P105)+(INDEX(ItemCosts,MATCH('Blend Sheet'!$Q$4,ItemNum,0),MATCH(J$1,Districts,0))*'Blend Sheet'!$Q105)+(INDEX(ItemCosts,MATCH('Blend Sheet'!$R$4,ItemNum,0),MATCH(J$1,Districts,0))*'Blend Sheet'!$R105)+(INDEX(ItemCosts,MATCH('Blend Sheet'!$S$4,ItemNum,0),MATCH(J$1,Districts,0))*'Blend Sheet'!$S105)+(INDEX(ItemCosts,MATCH('Blend Sheet'!$T$4,ItemNum,0),MATCH(J$1,Districts,0))*'Blend Sheet'!$T105)+(INDEX(ItemCosts,MATCH('Blend Sheet'!$U$4,ItemNum,0),MATCH(J$1,Districts,0))*'Blend Sheet'!$U105)+(INDEX(ItemCosts,MATCH('Blend Sheet'!$V$4,ItemNum,0),MATCH(J$1,Districts,0))*'Blend Sheet'!$V105)+(INDEX(ItemCosts,MATCH('Blend Sheet'!$W$4,ItemNum,0),MATCH(J$1,Districts,0))*'Blend Sheet'!$W105)+(INDEX(ItemCosts,MATCH('Blend Sheet'!$X$4,ItemNum,0),MATCH(J$1,Districts,0))*'Blend Sheet'!$X105)+(INDEX(ItemCosts,MATCH('Blend Sheet'!$Y$4,ItemNum,0),MATCH(J$1,Districts,0))*'Blend Sheet'!$Y105)+(INDEX(ItemCosts,MATCH('Blend Sheet'!$Z$4,ItemNum,0),MATCH(J$1,Districts,0))*'Blend Sheet'!$Z105)+(INDEX(ItemCosts,MATCH('Blend Sheet'!$AA$4,ItemNum,0),MATCH(J$1,Districts,0))*'Blend Sheet'!$AA105)+(INDEX(ItemCosts,MATCH('Blend Sheet'!$AB$4,ItemNum,0),MATCH(J$1,Districts,0))*'Blend Sheet'!$AB105)+(INDEX(ItemCosts,MATCH('Blend Sheet'!$AC$4,ItemNum,0),MATCH(J$1,Districts,0))*'Blend Sheet'!$AC105)+(INDEX(ItemCosts,MATCH('Blend Sheet'!$AD$4,ItemNum,0),MATCH(J$1,Districts,0))*'Blend Sheet'!$AD105)+(INDEX(ItemCosts,MATCH('Blend Sheet'!$AE$4,ItemNum,0),MATCH(J$1,Districts,0))*'Blend Sheet'!$AE105)+(INDEX(ItemCosts,MATCH('Blend Sheet'!$AF$4,ItemNum,0),MATCH(J$1,Districts,0))*'Blend Sheet'!$AF105)+(INDEX(ItemCosts,MATCH('Blend Sheet'!$AG$4,ItemNum,0),MATCH(J$1,Districts,0))*'Blend Sheet'!$AG105)+(INDEX(ItemCosts,MATCH('Blend Sheet'!$AH$4,ItemNum,0),MATCH(J$1,Districts,0))*'Blend Sheet'!$AH105)+(INDEX(ItemCosts,MATCH('Blend Sheet'!$AI$4,ItemNum,0),MATCH(J$1,Districts,0))*'Blend Sheet'!$AI105)+(INDEX(ItemCosts,MATCH('Blend Sheet'!$AJ$4,ItemNum,0),MATCH(J$1,Districts,0))*'Blend Sheet'!$AJ105)+(INDEX(ItemCosts,MATCH('Blend Sheet'!$AK$4,ItemNum,0),MATCH(J$1,Districts,0))*'Blend Sheet'!$AK105)+(INDEX(ItemCosts,MATCH('Blend Sheet'!$AL$4,ItemNum,0),MATCH(J$1,Districts,0))*'Blend Sheet'!$AL105)+(INDEX(ItemCosts,MATCH('Blend Sheet'!$AM$4,ItemNum,0),MATCH(J$1,Districts,0))*'Blend Sheet'!$AM105)+(INDEX(ItemCosts,MATCH('Blend Sheet'!$AN$4,ItemNum,0),MATCH(J$1,Districts,0))*'Blend Sheet'!$AN105)+(INDEX(ItemCosts,MATCH('Blend Sheet'!$AO$4,ItemNum,0),MATCH(J$1,Districts,0))*'Blend Sheet'!$AO105)+(INDEX(ItemCosts,MATCH('Blend Sheet'!$AP$4,ItemNum,0),MATCH(J$1,Districts,0))*'Blend Sheet'!$AP105)+(INDEX(ItemCosts,MATCH('Blend Sheet'!$AQ$4,ItemNum,0),MATCH(J$1,Districts,0))*'Blend Sheet'!$AQ105)+(INDEX(ItemCosts,MATCH('Blend Sheet'!$AR$4,ItemNum,0),MATCH(J$1,Districts,0))*'Blend Sheet'!$AR105)+(INDEX(ItemCosts,MATCH('Blend Sheet'!$AS$4,ItemNum,0),MATCH(J$1,Districts,0))*'Blend Sheet'!$AS105)</f>
        <v>#N/A</v>
      </c>
      <c r="K102" s="5" t="e">
        <f>(INDEX(ItemCosts,MATCH('Blend Sheet'!$C$4,ItemNum,0),MATCH(K$1,Districts,0))*'Blend Sheet'!$C105)+(INDEX(ItemCosts,MATCH('Blend Sheet'!$D$4,ItemNum,0),MATCH(K$1,Districts,0))*'Blend Sheet'!$D105)+(INDEX(ItemCosts,MATCH('Blend Sheet'!$E$4,ItemNum,0),MATCH(K$1,Districts,0))*'Blend Sheet'!$E105)+(INDEX(ItemCosts,MATCH('Blend Sheet'!$F$4,ItemNum,0),MATCH(K$1,Districts,0))*'Blend Sheet'!$F105)+(INDEX(ItemCosts,MATCH('Blend Sheet'!$G$4,ItemNum,0),MATCH(K$1,Districts,0))*'Blend Sheet'!$G105)+(INDEX(ItemCosts,MATCH('Blend Sheet'!$H$4,ItemNum,0),MATCH(K$1,Districts,0))*'Blend Sheet'!$H105)+(INDEX(ItemCosts,MATCH('Blend Sheet'!$I$4,ItemNum,0),MATCH(K$1,Districts,0))*'Blend Sheet'!$I105)+(INDEX(ItemCosts,MATCH('Blend Sheet'!$J$4,ItemNum,0),MATCH(K$1,Districts,0))*'Blend Sheet'!$J105)+(INDEX(ItemCosts,MATCH('Blend Sheet'!$K$4,ItemNum,0),MATCH(K$1,Districts,0))*'Blend Sheet'!$K105)+(INDEX(ItemCosts,MATCH('Blend Sheet'!$L$4,ItemNum,0),MATCH(K$1,Districts,0))*'Blend Sheet'!$L105)+(INDEX(ItemCosts,MATCH('Blend Sheet'!$M$4,ItemNum,0),MATCH(K$1,Districts,0))*'Blend Sheet'!$M105)+(INDEX(ItemCosts,MATCH('Blend Sheet'!$N$4,ItemNum,0),MATCH(K$1,Districts,0))*'Blend Sheet'!$N105)+(INDEX(ItemCosts,MATCH('Blend Sheet'!$O$4,ItemNum,0),MATCH(K$1,Districts,0))*'Blend Sheet'!$O105)+(INDEX(ItemCosts,MATCH('Blend Sheet'!$P$4,ItemNum,0),MATCH(K$1,Districts,0))*'Blend Sheet'!$P105)+(INDEX(ItemCosts,MATCH('Blend Sheet'!$Q$4,ItemNum,0),MATCH(K$1,Districts,0))*'Blend Sheet'!$Q105)+(INDEX(ItemCosts,MATCH('Blend Sheet'!$R$4,ItemNum,0),MATCH(K$1,Districts,0))*'Blend Sheet'!$R105)+(INDEX(ItemCosts,MATCH('Blend Sheet'!$S$4,ItemNum,0),MATCH(K$1,Districts,0))*'Blend Sheet'!$S105)+(INDEX(ItemCosts,MATCH('Blend Sheet'!$T$4,ItemNum,0),MATCH(K$1,Districts,0))*'Blend Sheet'!$T105)+(INDEX(ItemCosts,MATCH('Blend Sheet'!$U$4,ItemNum,0),MATCH(K$1,Districts,0))*'Blend Sheet'!$U105)+(INDEX(ItemCosts,MATCH('Blend Sheet'!$V$4,ItemNum,0),MATCH(K$1,Districts,0))*'Blend Sheet'!$V105)+(INDEX(ItemCosts,MATCH('Blend Sheet'!$W$4,ItemNum,0),MATCH(K$1,Districts,0))*'Blend Sheet'!$W105)+(INDEX(ItemCosts,MATCH('Blend Sheet'!$X$4,ItemNum,0),MATCH(K$1,Districts,0))*'Blend Sheet'!$X105)+(INDEX(ItemCosts,MATCH('Blend Sheet'!$Y$4,ItemNum,0),MATCH(K$1,Districts,0))*'Blend Sheet'!$Y105)+(INDEX(ItemCosts,MATCH('Blend Sheet'!$Z$4,ItemNum,0),MATCH(K$1,Districts,0))*'Blend Sheet'!$Z105)+(INDEX(ItemCosts,MATCH('Blend Sheet'!$AA$4,ItemNum,0),MATCH(K$1,Districts,0))*'Blend Sheet'!$AA105)+(INDEX(ItemCosts,MATCH('Blend Sheet'!$AB$4,ItemNum,0),MATCH(K$1,Districts,0))*'Blend Sheet'!$AB105)+(INDEX(ItemCosts,MATCH('Blend Sheet'!$AC$4,ItemNum,0),MATCH(K$1,Districts,0))*'Blend Sheet'!$AC105)+(INDEX(ItemCosts,MATCH('Blend Sheet'!$AD$4,ItemNum,0),MATCH(K$1,Districts,0))*'Blend Sheet'!$AD105)+(INDEX(ItemCosts,MATCH('Blend Sheet'!$AE$4,ItemNum,0),MATCH(K$1,Districts,0))*'Blend Sheet'!$AE105)+(INDEX(ItemCosts,MATCH('Blend Sheet'!$AF$4,ItemNum,0),MATCH(K$1,Districts,0))*'Blend Sheet'!$AF105)+(INDEX(ItemCosts,MATCH('Blend Sheet'!$AG$4,ItemNum,0),MATCH(K$1,Districts,0))*'Blend Sheet'!$AG105)+(INDEX(ItemCosts,MATCH('Blend Sheet'!$AH$4,ItemNum,0),MATCH(K$1,Districts,0))*'Blend Sheet'!$AH105)+(INDEX(ItemCosts,MATCH('Blend Sheet'!$AI$4,ItemNum,0),MATCH(K$1,Districts,0))*'Blend Sheet'!$AI105)+(INDEX(ItemCosts,MATCH('Blend Sheet'!$AJ$4,ItemNum,0),MATCH(K$1,Districts,0))*'Blend Sheet'!$AJ105)+(INDEX(ItemCosts,MATCH('Blend Sheet'!$AK$4,ItemNum,0),MATCH(K$1,Districts,0))*'Blend Sheet'!$AK105)+(INDEX(ItemCosts,MATCH('Blend Sheet'!$AL$4,ItemNum,0),MATCH(K$1,Districts,0))*'Blend Sheet'!$AL105)+(INDEX(ItemCosts,MATCH('Blend Sheet'!$AM$4,ItemNum,0),MATCH(K$1,Districts,0))*'Blend Sheet'!$AM105)+(INDEX(ItemCosts,MATCH('Blend Sheet'!$AN$4,ItemNum,0),MATCH(K$1,Districts,0))*'Blend Sheet'!$AN105)+(INDEX(ItemCosts,MATCH('Blend Sheet'!$AO$4,ItemNum,0),MATCH(K$1,Districts,0))*'Blend Sheet'!$AO105)+(INDEX(ItemCosts,MATCH('Blend Sheet'!$AP$4,ItemNum,0),MATCH(K$1,Districts,0))*'Blend Sheet'!$AP105)+(INDEX(ItemCosts,MATCH('Blend Sheet'!$AQ$4,ItemNum,0),MATCH(K$1,Districts,0))*'Blend Sheet'!$AQ105)+(INDEX(ItemCosts,MATCH('Blend Sheet'!$AR$4,ItemNum,0),MATCH(K$1,Districts,0))*'Blend Sheet'!$AR105)+(INDEX(ItemCosts,MATCH('Blend Sheet'!$AS$4,ItemNum,0),MATCH(K$1,Districts,0))*'Blend Sheet'!$AS105)</f>
        <v>#N/A</v>
      </c>
      <c r="L102" s="5" t="e">
        <f>(INDEX(ItemCosts,MATCH('Blend Sheet'!$C$4,ItemNum,0),MATCH(L$1,Districts,0))*'Blend Sheet'!$C105)+(INDEX(ItemCosts,MATCH('Blend Sheet'!$D$4,ItemNum,0),MATCH(L$1,Districts,0))*'Blend Sheet'!$D105)+(INDEX(ItemCosts,MATCH('Blend Sheet'!$E$4,ItemNum,0),MATCH(L$1,Districts,0))*'Blend Sheet'!$E105)+(INDEX(ItemCosts,MATCH('Blend Sheet'!$F$4,ItemNum,0),MATCH(L$1,Districts,0))*'Blend Sheet'!$F105)+(INDEX(ItemCosts,MATCH('Blend Sheet'!$G$4,ItemNum,0),MATCH(L$1,Districts,0))*'Blend Sheet'!$G105)+(INDEX(ItemCosts,MATCH('Blend Sheet'!$H$4,ItemNum,0),MATCH(L$1,Districts,0))*'Blend Sheet'!$H105)+(INDEX(ItemCosts,MATCH('Blend Sheet'!$I$4,ItemNum,0),MATCH(L$1,Districts,0))*'Blend Sheet'!$I105)+(INDEX(ItemCosts,MATCH('Blend Sheet'!$J$4,ItemNum,0),MATCH(L$1,Districts,0))*'Blend Sheet'!$J105)+(INDEX(ItemCosts,MATCH('Blend Sheet'!$K$4,ItemNum,0),MATCH(L$1,Districts,0))*'Blend Sheet'!$K105)+(INDEX(ItemCosts,MATCH('Blend Sheet'!$L$4,ItemNum,0),MATCH(L$1,Districts,0))*'Blend Sheet'!$L105)+(INDEX(ItemCosts,MATCH('Blend Sheet'!$M$4,ItemNum,0),MATCH(L$1,Districts,0))*'Blend Sheet'!$M105)+(INDEX(ItemCosts,MATCH('Blend Sheet'!$N$4,ItemNum,0),MATCH(L$1,Districts,0))*'Blend Sheet'!$N105)+(INDEX(ItemCosts,MATCH('Blend Sheet'!$O$4,ItemNum,0),MATCH(L$1,Districts,0))*'Blend Sheet'!$O105)+(INDEX(ItemCosts,MATCH('Blend Sheet'!$P$4,ItemNum,0),MATCH(L$1,Districts,0))*'Blend Sheet'!$P105)+(INDEX(ItemCosts,MATCH('Blend Sheet'!$Q$4,ItemNum,0),MATCH(L$1,Districts,0))*'Blend Sheet'!$Q105)+(INDEX(ItemCosts,MATCH('Blend Sheet'!$R$4,ItemNum,0),MATCH(L$1,Districts,0))*'Blend Sheet'!$R105)+(INDEX(ItemCosts,MATCH('Blend Sheet'!$S$4,ItemNum,0),MATCH(L$1,Districts,0))*'Blend Sheet'!$S105)+(INDEX(ItemCosts,MATCH('Blend Sheet'!$T$4,ItemNum,0),MATCH(L$1,Districts,0))*'Blend Sheet'!$T105)+(INDEX(ItemCosts,MATCH('Blend Sheet'!$U$4,ItemNum,0),MATCH(L$1,Districts,0))*'Blend Sheet'!$U105)+(INDEX(ItemCosts,MATCH('Blend Sheet'!$V$4,ItemNum,0),MATCH(L$1,Districts,0))*'Blend Sheet'!$V105)+(INDEX(ItemCosts,MATCH('Blend Sheet'!$W$4,ItemNum,0),MATCH(L$1,Districts,0))*'Blend Sheet'!$W105)+(INDEX(ItemCosts,MATCH('Blend Sheet'!$X$4,ItemNum,0),MATCH(L$1,Districts,0))*'Blend Sheet'!$X105)+(INDEX(ItemCosts,MATCH('Blend Sheet'!$Y$4,ItemNum,0),MATCH(L$1,Districts,0))*'Blend Sheet'!$Y105)+(INDEX(ItemCosts,MATCH('Blend Sheet'!$Z$4,ItemNum,0),MATCH(L$1,Districts,0))*'Blend Sheet'!$Z105)+(INDEX(ItemCosts,MATCH('Blend Sheet'!$AA$4,ItemNum,0),MATCH(L$1,Districts,0))*'Blend Sheet'!$AA105)+(INDEX(ItemCosts,MATCH('Blend Sheet'!$AB$4,ItemNum,0),MATCH(L$1,Districts,0))*'Blend Sheet'!$AB105)+(INDEX(ItemCosts,MATCH('Blend Sheet'!$AC$4,ItemNum,0),MATCH(L$1,Districts,0))*'Blend Sheet'!$AC105)+(INDEX(ItemCosts,MATCH('Blend Sheet'!$AD$4,ItemNum,0),MATCH(L$1,Districts,0))*'Blend Sheet'!$AD105)+(INDEX(ItemCosts,MATCH('Blend Sheet'!$AE$4,ItemNum,0),MATCH(L$1,Districts,0))*'Blend Sheet'!$AE105)+(INDEX(ItemCosts,MATCH('Blend Sheet'!$AF$4,ItemNum,0),MATCH(L$1,Districts,0))*'Blend Sheet'!$AF105)+(INDEX(ItemCosts,MATCH('Blend Sheet'!$AG$4,ItemNum,0),MATCH(L$1,Districts,0))*'Blend Sheet'!$AG105)+(INDEX(ItemCosts,MATCH('Blend Sheet'!$AH$4,ItemNum,0),MATCH(L$1,Districts,0))*'Blend Sheet'!$AH105)+(INDEX(ItemCosts,MATCH('Blend Sheet'!$AI$4,ItemNum,0),MATCH(L$1,Districts,0))*'Blend Sheet'!$AI105)+(INDEX(ItemCosts,MATCH('Blend Sheet'!$AJ$4,ItemNum,0),MATCH(L$1,Districts,0))*'Blend Sheet'!$AJ105)+(INDEX(ItemCosts,MATCH('Blend Sheet'!$AK$4,ItemNum,0),MATCH(L$1,Districts,0))*'Blend Sheet'!$AK105)+(INDEX(ItemCosts,MATCH('Blend Sheet'!$AL$4,ItemNum,0),MATCH(L$1,Districts,0))*'Blend Sheet'!$AL105)+(INDEX(ItemCosts,MATCH('Blend Sheet'!$AM$4,ItemNum,0),MATCH(L$1,Districts,0))*'Blend Sheet'!$AM105)+(INDEX(ItemCosts,MATCH('Blend Sheet'!$AN$4,ItemNum,0),MATCH(L$1,Districts,0))*'Blend Sheet'!$AN105)+(INDEX(ItemCosts,MATCH('Blend Sheet'!$AO$4,ItemNum,0),MATCH(L$1,Districts,0))*'Blend Sheet'!$AO105)+(INDEX(ItemCosts,MATCH('Blend Sheet'!$AP$4,ItemNum,0),MATCH(L$1,Districts,0))*'Blend Sheet'!$AP105)+(INDEX(ItemCosts,MATCH('Blend Sheet'!$AQ$4,ItemNum,0),MATCH(L$1,Districts,0))*'Blend Sheet'!$AQ105)+(INDEX(ItemCosts,MATCH('Blend Sheet'!$AR$4,ItemNum,0),MATCH(L$1,Districts,0))*'Blend Sheet'!$AR105)+(INDEX(ItemCosts,MATCH('Blend Sheet'!$AS$4,ItemNum,0),MATCH(L$1,Districts,0))*'Blend Sheet'!$AS105)</f>
        <v>#N/A</v>
      </c>
      <c r="M102" s="191"/>
      <c r="N102" s="34" t="e">
        <f>D102/'Blend Sheet'!$BA105</f>
        <v>#N/A</v>
      </c>
      <c r="O102" s="34" t="e">
        <f>E102/'Blend Sheet'!$BA105</f>
        <v>#N/A</v>
      </c>
      <c r="P102" s="34" t="e">
        <f>G102/'Blend Sheet'!$BA105</f>
        <v>#N/A</v>
      </c>
      <c r="Q102" s="34" t="e">
        <f>H102/'Blend Sheet'!$BA105</f>
        <v>#N/A</v>
      </c>
      <c r="R102" s="34" t="e">
        <f>I102/'Blend Sheet'!$BA105</f>
        <v>#N/A</v>
      </c>
      <c r="S102" s="34" t="e">
        <f>J102/'Blend Sheet'!$BA105</f>
        <v>#N/A</v>
      </c>
      <c r="T102" s="34" t="e">
        <f>K102/'Blend Sheet'!$BA105</f>
        <v>#N/A</v>
      </c>
      <c r="U102" s="34" t="e">
        <f>L102/'Blend Sheet'!$BA105</f>
        <v>#N/A</v>
      </c>
    </row>
    <row r="103" spans="1:21" x14ac:dyDescent="0.25">
      <c r="A103" t="str">
        <f>'Blend Sheet'!A106</f>
        <v>LITEmix PRO</v>
      </c>
      <c r="B103" s="5" t="e">
        <f>(INDEX(ItemCosts,MATCH('Blend Sheet'!$C$4,ItemNum,0),MATCH(B$1,Districts,0))*'Blend Sheet'!$C106)+(INDEX(ItemCosts,MATCH('Blend Sheet'!$D$4,ItemNum,0),MATCH(B$1,Districts,0))*'Blend Sheet'!$D106)+(INDEX(ItemCosts,MATCH('Blend Sheet'!$E$4,ItemNum,0),MATCH(B$1,Districts,0))*'Blend Sheet'!$E106)+(INDEX(ItemCosts,MATCH('Blend Sheet'!$F$4,ItemNum,0),MATCH(B$1,Districts,0))*'Blend Sheet'!$F106)+(INDEX(ItemCosts,MATCH('Blend Sheet'!$G$4,ItemNum,0),MATCH(B$1,Districts,0))*'Blend Sheet'!$G106)+(INDEX(ItemCosts,MATCH('Blend Sheet'!$H$4,ItemNum,0),MATCH(B$1,Districts,0))*'Blend Sheet'!$H106)+(INDEX(ItemCosts,MATCH('Blend Sheet'!$I$4,ItemNum,0),MATCH(B$1,Districts,0))*'Blend Sheet'!$I106)+(INDEX(ItemCosts,MATCH('Blend Sheet'!$J$4,ItemNum,0),MATCH(B$1,Districts,0))*'Blend Sheet'!$J106)+(INDEX(ItemCosts,MATCH('Blend Sheet'!$K$4,ItemNum,0),MATCH(B$1,Districts,0))*'Blend Sheet'!$K106)+(INDEX(ItemCosts,MATCH('Blend Sheet'!$L$4,ItemNum,0),MATCH(B$1,Districts,0))*'Blend Sheet'!$L106)+(INDEX(ItemCosts,MATCH('Blend Sheet'!$M$4,ItemNum,0),MATCH(B$1,Districts,0))*'Blend Sheet'!$M106)+(INDEX(ItemCosts,MATCH('Blend Sheet'!$N$4,ItemNum,0),MATCH(B$1,Districts,0))*'Blend Sheet'!$N106)+(INDEX(ItemCosts,MATCH('Blend Sheet'!$O$4,ItemNum,0),MATCH(B$1,Districts,0))*'Blend Sheet'!$O106)+(INDEX(ItemCosts,MATCH('Blend Sheet'!$P$4,ItemNum,0),MATCH(B$1,Districts,0))*'Blend Sheet'!$P106)+(INDEX(ItemCosts,MATCH('Blend Sheet'!$Q$4,ItemNum,0),MATCH(B$1,Districts,0))*'Blend Sheet'!$Q106)+(INDEX(ItemCosts,MATCH('Blend Sheet'!$R$4,ItemNum,0),MATCH(B$1,Districts,0))*'Blend Sheet'!$R106)+(INDEX(ItemCosts,MATCH('Blend Sheet'!$S$4,ItemNum,0),MATCH(B$1,Districts,0))*'Blend Sheet'!$S106)+(INDEX(ItemCosts,MATCH('Blend Sheet'!$T$4,ItemNum,0),MATCH(B$1,Districts,0))*'Blend Sheet'!$T106)+(INDEX(ItemCosts,MATCH('Blend Sheet'!$U$4,ItemNum,0),MATCH(B$1,Districts,0))*'Blend Sheet'!$U106)+(INDEX(ItemCosts,MATCH('Blend Sheet'!$V$4,ItemNum,0),MATCH(B$1,Districts,0))*'Blend Sheet'!$V106)+(INDEX(ItemCosts,MATCH('Blend Sheet'!$W$4,ItemNum,0),MATCH(B$1,Districts,0))*'Blend Sheet'!$W106)+(INDEX(ItemCosts,MATCH('Blend Sheet'!$X$4,ItemNum,0),MATCH(B$1,Districts,0))*'Blend Sheet'!$X106)+(INDEX(ItemCosts,MATCH('Blend Sheet'!$Y$4,ItemNum,0),MATCH(B$1,Districts,0))*'Blend Sheet'!$Y106)+(INDEX(ItemCosts,MATCH('Blend Sheet'!$Z$4,ItemNum,0),MATCH(B$1,Districts,0))*'Blend Sheet'!$Z106)+(INDEX(ItemCosts,MATCH('Blend Sheet'!$AA$4,ItemNum,0),MATCH(B$1,Districts,0))*'Blend Sheet'!$AA106)+(INDEX(ItemCosts,MATCH('Blend Sheet'!$AB$4,ItemNum,0),MATCH(B$1,Districts,0))*'Blend Sheet'!$AB106)+(INDEX(ItemCosts,MATCH('Blend Sheet'!$AC$4,ItemNum,0),MATCH(B$1,Districts,0))*'Blend Sheet'!$AC106)+(INDEX(ItemCosts,MATCH('Blend Sheet'!$AD$4,ItemNum,0),MATCH(B$1,Districts,0))*'Blend Sheet'!$AD106)+(INDEX(ItemCosts,MATCH('Blend Sheet'!$AE$4,ItemNum,0),MATCH(B$1,Districts,0))*'Blend Sheet'!$AE106)+(INDEX(ItemCosts,MATCH('Blend Sheet'!$AF$4,ItemNum,0),MATCH(B$1,Districts,0))*'Blend Sheet'!$AF106)+(INDEX(ItemCosts,MATCH('Blend Sheet'!$AG$4,ItemNum,0),MATCH(B$1,Districts,0))*'Blend Sheet'!$AG106)+(INDEX(ItemCosts,MATCH('Blend Sheet'!$AH$4,ItemNum,0),MATCH(B$1,Districts,0))*'Blend Sheet'!$AH106)+(INDEX(ItemCosts,MATCH('Blend Sheet'!$AI$4,ItemNum,0),MATCH(B$1,Districts,0))*'Blend Sheet'!$AI106)+(INDEX(ItemCosts,MATCH('Blend Sheet'!$AJ$4,ItemNum,0),MATCH(B$1,Districts,0))*'Blend Sheet'!$AJ106)+(INDEX(ItemCosts,MATCH('Blend Sheet'!$AK$4,ItemNum,0),MATCH(B$1,Districts,0))*'Blend Sheet'!$AK106)+(INDEX(ItemCosts,MATCH('Blend Sheet'!$AL$4,ItemNum,0),MATCH(B$1,Districts,0))*'Blend Sheet'!$AL106)+(INDEX(ItemCosts,MATCH('Blend Sheet'!$AM$4,ItemNum,0),MATCH(B$1,Districts,0))*'Blend Sheet'!$AM106)+(INDEX(ItemCosts,MATCH('Blend Sheet'!$AN$4,ItemNum,0),MATCH(B$1,Districts,0))*'Blend Sheet'!$AN106)+(INDEX(ItemCosts,MATCH('Blend Sheet'!$AO$4,ItemNum,0),MATCH(B$1,Districts,0))*'Blend Sheet'!$AO106)+(INDEX(ItemCosts,MATCH('Blend Sheet'!$AP$4,ItemNum,0),MATCH(B$1,Districts,0))*'Blend Sheet'!$AP106)+(INDEX(ItemCosts,MATCH('Blend Sheet'!$AQ$4,ItemNum,0),MATCH(B$1,Districts,0))*'Blend Sheet'!$AQ106)+(INDEX(ItemCosts,MATCH('Blend Sheet'!$AR$4,ItemNum,0),MATCH(B$1,Districts,0))*'Blend Sheet'!$AR106)+(INDEX(ItemCosts,MATCH('Blend Sheet'!$AS$4,ItemNum,0),MATCH(B$1,Districts,0))*'Blend Sheet'!$AS106)</f>
        <v>#N/A</v>
      </c>
      <c r="C103" s="5" t="e">
        <f>(INDEX(ItemCosts,MATCH('Blend Sheet'!$C$4,ItemNum,0),MATCH(C$1,Districts,0))*'Blend Sheet'!$C106)+(INDEX(ItemCosts,MATCH('Blend Sheet'!$D$4,ItemNum,0),MATCH(C$1,Districts,0))*'Blend Sheet'!$D106)+(INDEX(ItemCosts,MATCH('Blend Sheet'!$E$4,ItemNum,0),MATCH(C$1,Districts,0))*'Blend Sheet'!$E106)+(INDEX(ItemCosts,MATCH('Blend Sheet'!$F$4,ItemNum,0),MATCH(C$1,Districts,0))*'Blend Sheet'!$F106)+(INDEX(ItemCosts,MATCH('Blend Sheet'!$G$4,ItemNum,0),MATCH(C$1,Districts,0))*'Blend Sheet'!$G106)+(INDEX(ItemCosts,MATCH('Blend Sheet'!$H$4,ItemNum,0),MATCH(C$1,Districts,0))*'Blend Sheet'!$H106)+(INDEX(ItemCosts,MATCH('Blend Sheet'!$I$4,ItemNum,0),MATCH(C$1,Districts,0))*'Blend Sheet'!$I106)+(INDEX(ItemCosts,MATCH('Blend Sheet'!$J$4,ItemNum,0),MATCH(C$1,Districts,0))*'Blend Sheet'!$J106)+(INDEX(ItemCosts,MATCH('Blend Sheet'!$K$4,ItemNum,0),MATCH(C$1,Districts,0))*'Blend Sheet'!$K106)+(INDEX(ItemCosts,MATCH('Blend Sheet'!$L$4,ItemNum,0),MATCH(C$1,Districts,0))*'Blend Sheet'!$L106)+(INDEX(ItemCosts,MATCH('Blend Sheet'!$M$4,ItemNum,0),MATCH(C$1,Districts,0))*'Blend Sheet'!$M106)+(INDEX(ItemCosts,MATCH('Blend Sheet'!$N$4,ItemNum,0),MATCH(C$1,Districts,0))*'Blend Sheet'!$N106)+(INDEX(ItemCosts,MATCH('Blend Sheet'!$O$4,ItemNum,0),MATCH(C$1,Districts,0))*'Blend Sheet'!$O106)+(INDEX(ItemCosts,MATCH('Blend Sheet'!$P$4,ItemNum,0),MATCH(C$1,Districts,0))*'Blend Sheet'!$P106)+(INDEX(ItemCosts,MATCH('Blend Sheet'!$Q$4,ItemNum,0),MATCH(C$1,Districts,0))*'Blend Sheet'!$Q106)+(INDEX(ItemCosts,MATCH('Blend Sheet'!$R$4,ItemNum,0),MATCH(C$1,Districts,0))*'Blend Sheet'!$R106)+(INDEX(ItemCosts,MATCH('Blend Sheet'!$S$4,ItemNum,0),MATCH(C$1,Districts,0))*'Blend Sheet'!$S106)+(INDEX(ItemCosts,MATCH('Blend Sheet'!$T$4,ItemNum,0),MATCH(C$1,Districts,0))*'Blend Sheet'!$T106)+(INDEX(ItemCosts,MATCH('Blend Sheet'!$U$4,ItemNum,0),MATCH(C$1,Districts,0))*'Blend Sheet'!$U106)+(INDEX(ItemCosts,MATCH('Blend Sheet'!$V$4,ItemNum,0),MATCH(C$1,Districts,0))*'Blend Sheet'!$V106)+(INDEX(ItemCosts,MATCH('Blend Sheet'!$W$4,ItemNum,0),MATCH(C$1,Districts,0))*'Blend Sheet'!$W106)+(INDEX(ItemCosts,MATCH('Blend Sheet'!$X$4,ItemNum,0),MATCH(C$1,Districts,0))*'Blend Sheet'!$X106)+(INDEX(ItemCosts,MATCH('Blend Sheet'!$Y$4,ItemNum,0),MATCH(C$1,Districts,0))*'Blend Sheet'!$Y106)+(INDEX(ItemCosts,MATCH('Blend Sheet'!$Z$4,ItemNum,0),MATCH(C$1,Districts,0))*'Blend Sheet'!$Z106)+(INDEX(ItemCosts,MATCH('Blend Sheet'!$AA$4,ItemNum,0),MATCH(C$1,Districts,0))*'Blend Sheet'!$AA106)+(INDEX(ItemCosts,MATCH('Blend Sheet'!$AB$4,ItemNum,0),MATCH(C$1,Districts,0))*'Blend Sheet'!$AB106)+(INDEX(ItemCosts,MATCH('Blend Sheet'!$AC$4,ItemNum,0),MATCH(C$1,Districts,0))*'Blend Sheet'!$AC106)+(INDEX(ItemCosts,MATCH('Blend Sheet'!$AD$4,ItemNum,0),MATCH(C$1,Districts,0))*'Blend Sheet'!$AD106)+(INDEX(ItemCosts,MATCH('Blend Sheet'!$AE$4,ItemNum,0),MATCH(C$1,Districts,0))*'Blend Sheet'!$AE106)+(INDEX(ItemCosts,MATCH('Blend Sheet'!$AF$4,ItemNum,0),MATCH(C$1,Districts,0))*'Blend Sheet'!$AF106)+(INDEX(ItemCosts,MATCH('Blend Sheet'!$AG$4,ItemNum,0),MATCH(C$1,Districts,0))*'Blend Sheet'!$AG106)+(INDEX(ItemCosts,MATCH('Blend Sheet'!$AH$4,ItemNum,0),MATCH(C$1,Districts,0))*'Blend Sheet'!$AH106)+(INDEX(ItemCosts,MATCH('Blend Sheet'!$AI$4,ItemNum,0),MATCH(C$1,Districts,0))*'Blend Sheet'!$AI106)+(INDEX(ItemCosts,MATCH('Blend Sheet'!$AJ$4,ItemNum,0),MATCH(C$1,Districts,0))*'Blend Sheet'!$AJ106)+(INDEX(ItemCosts,MATCH('Blend Sheet'!$AK$4,ItemNum,0),MATCH(C$1,Districts,0))*'Blend Sheet'!$AK106)+(INDEX(ItemCosts,MATCH('Blend Sheet'!$AL$4,ItemNum,0),MATCH(C$1,Districts,0))*'Blend Sheet'!$AL106)+(INDEX(ItemCosts,MATCH('Blend Sheet'!$AM$4,ItemNum,0),MATCH(C$1,Districts,0))*'Blend Sheet'!$AM106)+(INDEX(ItemCosts,MATCH('Blend Sheet'!$AN$4,ItemNum,0),MATCH(C$1,Districts,0))*'Blend Sheet'!$AN106)+(INDEX(ItemCosts,MATCH('Blend Sheet'!$AO$4,ItemNum,0),MATCH(C$1,Districts,0))*'Blend Sheet'!$AO106)+(INDEX(ItemCosts,MATCH('Blend Sheet'!$AP$4,ItemNum,0),MATCH(C$1,Districts,0))*'Blend Sheet'!$AP106)+(INDEX(ItemCosts,MATCH('Blend Sheet'!$AQ$4,ItemNum,0),MATCH(C$1,Districts,0))*'Blend Sheet'!$AQ106)+(INDEX(ItemCosts,MATCH('Blend Sheet'!$AR$4,ItemNum,0),MATCH(C$1,Districts,0))*'Blend Sheet'!$AR106)+(INDEX(ItemCosts,MATCH('Blend Sheet'!$AS$4,ItemNum,0),MATCH(C$1,Districts,0))*'Blend Sheet'!$AS106)</f>
        <v>#N/A</v>
      </c>
      <c r="D103" s="5" t="e">
        <f>(INDEX(ItemCosts,MATCH('Blend Sheet'!$C$4,ItemNum,0),MATCH(D$1,Districts,0))*'Blend Sheet'!$C106)+(INDEX(ItemCosts,MATCH('Blend Sheet'!$D$4,ItemNum,0),MATCH(D$1,Districts,0))*'Blend Sheet'!$D106)+(INDEX(ItemCosts,MATCH('Blend Sheet'!$E$4,ItemNum,0),MATCH(D$1,Districts,0))*'Blend Sheet'!$E106)+(INDEX(ItemCosts,MATCH('Blend Sheet'!$F$4,ItemNum,0),MATCH(D$1,Districts,0))*'Blend Sheet'!$F106)+(INDEX(ItemCosts,MATCH('Blend Sheet'!$G$4,ItemNum,0),MATCH(D$1,Districts,0))*'Blend Sheet'!$G106)+(INDEX(ItemCosts,MATCH('Blend Sheet'!$H$4,ItemNum,0),MATCH(D$1,Districts,0))*'Blend Sheet'!$H106)+(INDEX(ItemCosts,MATCH('Blend Sheet'!$I$4,ItemNum,0),MATCH(D$1,Districts,0))*'Blend Sheet'!$I106)+(INDEX(ItemCosts,MATCH('Blend Sheet'!$J$4,ItemNum,0),MATCH(D$1,Districts,0))*'Blend Sheet'!$J106)+(INDEX(ItemCosts,MATCH('Blend Sheet'!$K$4,ItemNum,0),MATCH(D$1,Districts,0))*'Blend Sheet'!$K106)+(INDEX(ItemCosts,MATCH('Blend Sheet'!$L$4,ItemNum,0),MATCH(D$1,Districts,0))*'Blend Sheet'!$L106)+(INDEX(ItemCosts,MATCH('Blend Sheet'!$M$4,ItemNum,0),MATCH(D$1,Districts,0))*'Blend Sheet'!$M106)+(INDEX(ItemCosts,MATCH('Blend Sheet'!$N$4,ItemNum,0),MATCH(D$1,Districts,0))*'Blend Sheet'!$N106)+(INDEX(ItemCosts,MATCH('Blend Sheet'!$O$4,ItemNum,0),MATCH(D$1,Districts,0))*'Blend Sheet'!$O106)+(INDEX(ItemCosts,MATCH('Blend Sheet'!$P$4,ItemNum,0),MATCH(D$1,Districts,0))*'Blend Sheet'!$P106)+(INDEX(ItemCosts,MATCH('Blend Sheet'!$Q$4,ItemNum,0),MATCH(D$1,Districts,0))*'Blend Sheet'!$Q106)+(INDEX(ItemCosts,MATCH('Blend Sheet'!$R$4,ItemNum,0),MATCH(D$1,Districts,0))*'Blend Sheet'!$R106)+(INDEX(ItemCosts,MATCH('Blend Sheet'!$S$4,ItemNum,0),MATCH(D$1,Districts,0))*'Blend Sheet'!$S106)+(INDEX(ItemCosts,MATCH('Blend Sheet'!$T$4,ItemNum,0),MATCH(D$1,Districts,0))*'Blend Sheet'!$T106)+(INDEX(ItemCosts,MATCH('Blend Sheet'!$U$4,ItemNum,0),MATCH(D$1,Districts,0))*'Blend Sheet'!$U106)+(INDEX(ItemCosts,MATCH('Blend Sheet'!$V$4,ItemNum,0),MATCH(D$1,Districts,0))*'Blend Sheet'!$V106)+(INDEX(ItemCosts,MATCH('Blend Sheet'!$W$4,ItemNum,0),MATCH(D$1,Districts,0))*'Blend Sheet'!$W106)+(INDEX(ItemCosts,MATCH('Blend Sheet'!$X$4,ItemNum,0),MATCH(D$1,Districts,0))*'Blend Sheet'!$X106)+(INDEX(ItemCosts,MATCH('Blend Sheet'!$Y$4,ItemNum,0),MATCH(D$1,Districts,0))*'Blend Sheet'!$Y106)+(INDEX(ItemCosts,MATCH('Blend Sheet'!$Z$4,ItemNum,0),MATCH(D$1,Districts,0))*'Blend Sheet'!$Z106)+(INDEX(ItemCosts,MATCH('Blend Sheet'!$AA$4,ItemNum,0),MATCH(D$1,Districts,0))*'Blend Sheet'!$AA106)+(INDEX(ItemCosts,MATCH('Blend Sheet'!$AB$4,ItemNum,0),MATCH(D$1,Districts,0))*'Blend Sheet'!$AB106)+(INDEX(ItemCosts,MATCH('Blend Sheet'!$AC$4,ItemNum,0),MATCH(D$1,Districts,0))*'Blend Sheet'!$AC106)+(INDEX(ItemCosts,MATCH('Blend Sheet'!$AD$4,ItemNum,0),MATCH(D$1,Districts,0))*'Blend Sheet'!$AD106)+(INDEX(ItemCosts,MATCH('Blend Sheet'!$AE$4,ItemNum,0),MATCH(D$1,Districts,0))*'Blend Sheet'!$AE106)+(INDEX(ItemCosts,MATCH('Blend Sheet'!$AF$4,ItemNum,0),MATCH(D$1,Districts,0))*'Blend Sheet'!$AF106)+(INDEX(ItemCosts,MATCH('Blend Sheet'!$AG$4,ItemNum,0),MATCH(D$1,Districts,0))*'Blend Sheet'!$AG106)+(INDEX(ItemCosts,MATCH('Blend Sheet'!$AH$4,ItemNum,0),MATCH(D$1,Districts,0))*'Blend Sheet'!$AH106)+(INDEX(ItemCosts,MATCH('Blend Sheet'!$AI$4,ItemNum,0),MATCH(D$1,Districts,0))*'Blend Sheet'!$AI106)+(INDEX(ItemCosts,MATCH('Blend Sheet'!$AJ$4,ItemNum,0),MATCH(D$1,Districts,0))*'Blend Sheet'!$AJ106)+(INDEX(ItemCosts,MATCH('Blend Sheet'!$AK$4,ItemNum,0),MATCH(D$1,Districts,0))*'Blend Sheet'!$AK106)+(INDEX(ItemCosts,MATCH('Blend Sheet'!$AL$4,ItemNum,0),MATCH(D$1,Districts,0))*'Blend Sheet'!$AL106)+(INDEX(ItemCosts,MATCH('Blend Sheet'!$AM$4,ItemNum,0),MATCH(D$1,Districts,0))*'Blend Sheet'!$AM106)+(INDEX(ItemCosts,MATCH('Blend Sheet'!$AN$4,ItemNum,0),MATCH(D$1,Districts,0))*'Blend Sheet'!$AN106)+(INDEX(ItemCosts,MATCH('Blend Sheet'!$AO$4,ItemNum,0),MATCH(D$1,Districts,0))*'Blend Sheet'!$AO106)+(INDEX(ItemCosts,MATCH('Blend Sheet'!$AP$4,ItemNum,0),MATCH(D$1,Districts,0))*'Blend Sheet'!$AP106)+(INDEX(ItemCosts,MATCH('Blend Sheet'!$AQ$4,ItemNum,0),MATCH(D$1,Districts,0))*'Blend Sheet'!$AQ106)+(INDEX(ItemCosts,MATCH('Blend Sheet'!$AR$4,ItemNum,0),MATCH(D$1,Districts,0))*'Blend Sheet'!$AR106)+(INDEX(ItemCosts,MATCH('Blend Sheet'!$AS$4,ItemNum,0),MATCH(D$1,Districts,0))*'Blend Sheet'!$AS106)</f>
        <v>#N/A</v>
      </c>
      <c r="E103" s="5" t="e">
        <f>(INDEX(ItemCosts,MATCH('Blend Sheet'!$C$4,ItemNum,0),MATCH(E$1,Districts,0))*'Blend Sheet'!$C106)+(INDEX(ItemCosts,MATCH('Blend Sheet'!$D$4,ItemNum,0),MATCH(E$1,Districts,0))*'Blend Sheet'!$D106)+(INDEX(ItemCosts,MATCH('Blend Sheet'!$E$4,ItemNum,0),MATCH(E$1,Districts,0))*'Blend Sheet'!$E106)+(INDEX(ItemCosts,MATCH('Blend Sheet'!$F$4,ItemNum,0),MATCH(E$1,Districts,0))*'Blend Sheet'!$F106)+(INDEX(ItemCosts,MATCH('Blend Sheet'!$G$4,ItemNum,0),MATCH(E$1,Districts,0))*'Blend Sheet'!$G106)+(INDEX(ItemCosts,MATCH('Blend Sheet'!$H$4,ItemNum,0),MATCH(E$1,Districts,0))*'Blend Sheet'!$H106)+(INDEX(ItemCosts,MATCH('Blend Sheet'!$I$4,ItemNum,0),MATCH(E$1,Districts,0))*'Blend Sheet'!$I106)+(INDEX(ItemCosts,MATCH('Blend Sheet'!$J$4,ItemNum,0),MATCH(E$1,Districts,0))*'Blend Sheet'!$J106)+(INDEX(ItemCosts,MATCH('Blend Sheet'!$K$4,ItemNum,0),MATCH(E$1,Districts,0))*'Blend Sheet'!$K106)+(INDEX(ItemCosts,MATCH('Blend Sheet'!$L$4,ItemNum,0),MATCH(E$1,Districts,0))*'Blend Sheet'!$L106)+(INDEX(ItemCosts,MATCH('Blend Sheet'!$M$4,ItemNum,0),MATCH(E$1,Districts,0))*'Blend Sheet'!$M106)+(INDEX(ItemCosts,MATCH('Blend Sheet'!$N$4,ItemNum,0),MATCH(E$1,Districts,0))*'Blend Sheet'!$N106)+(INDEX(ItemCosts,MATCH('Blend Sheet'!$O$4,ItemNum,0),MATCH(E$1,Districts,0))*'Blend Sheet'!$O106)+(INDEX(ItemCosts,MATCH('Blend Sheet'!$P$4,ItemNum,0),MATCH(E$1,Districts,0))*'Blend Sheet'!$P106)+(INDEX(ItemCosts,MATCH('Blend Sheet'!$Q$4,ItemNum,0),MATCH(E$1,Districts,0))*'Blend Sheet'!$Q106)+(INDEX(ItemCosts,MATCH('Blend Sheet'!$R$4,ItemNum,0),MATCH(E$1,Districts,0))*'Blend Sheet'!$R106)+(INDEX(ItemCosts,MATCH('Blend Sheet'!$S$4,ItemNum,0),MATCH(E$1,Districts,0))*'Blend Sheet'!$S106)+(INDEX(ItemCosts,MATCH('Blend Sheet'!$T$4,ItemNum,0),MATCH(E$1,Districts,0))*'Blend Sheet'!$T106)+(INDEX(ItemCosts,MATCH('Blend Sheet'!$U$4,ItemNum,0),MATCH(E$1,Districts,0))*'Blend Sheet'!$U106)+(INDEX(ItemCosts,MATCH('Blend Sheet'!$V$4,ItemNum,0),MATCH(E$1,Districts,0))*'Blend Sheet'!$V106)+(INDEX(ItemCosts,MATCH('Blend Sheet'!$W$4,ItemNum,0),MATCH(E$1,Districts,0))*'Blend Sheet'!$W106)+(INDEX(ItemCosts,MATCH('Blend Sheet'!$X$4,ItemNum,0),MATCH(E$1,Districts,0))*'Blend Sheet'!$X106)+(INDEX(ItemCosts,MATCH('Blend Sheet'!$Y$4,ItemNum,0),MATCH(E$1,Districts,0))*'Blend Sheet'!$Y106)+(INDEX(ItemCosts,MATCH('Blend Sheet'!$Z$4,ItemNum,0),MATCH(E$1,Districts,0))*'Blend Sheet'!$Z106)+(INDEX(ItemCosts,MATCH('Blend Sheet'!$AA$4,ItemNum,0),MATCH(E$1,Districts,0))*'Blend Sheet'!$AA106)+(INDEX(ItemCosts,MATCH('Blend Sheet'!$AB$4,ItemNum,0),MATCH(E$1,Districts,0))*'Blend Sheet'!$AB106)+(INDEX(ItemCosts,MATCH('Blend Sheet'!$AC$4,ItemNum,0),MATCH(E$1,Districts,0))*'Blend Sheet'!$AC106)+(INDEX(ItemCosts,MATCH('Blend Sheet'!$AD$4,ItemNum,0),MATCH(E$1,Districts,0))*'Blend Sheet'!$AD106)+(INDEX(ItemCosts,MATCH('Blend Sheet'!$AE$4,ItemNum,0),MATCH(E$1,Districts,0))*'Blend Sheet'!$AE106)+(INDEX(ItemCosts,MATCH('Blend Sheet'!$AF$4,ItemNum,0),MATCH(E$1,Districts,0))*'Blend Sheet'!$AF106)+(INDEX(ItemCosts,MATCH('Blend Sheet'!$AG$4,ItemNum,0),MATCH(E$1,Districts,0))*'Blend Sheet'!$AG106)+(INDEX(ItemCosts,MATCH('Blend Sheet'!$AH$4,ItemNum,0),MATCH(E$1,Districts,0))*'Blend Sheet'!$AH106)+(INDEX(ItemCosts,MATCH('Blend Sheet'!$AI$4,ItemNum,0),MATCH(E$1,Districts,0))*'Blend Sheet'!$AI106)+(INDEX(ItemCosts,MATCH('Blend Sheet'!$AJ$4,ItemNum,0),MATCH(E$1,Districts,0))*'Blend Sheet'!$AJ106)+(INDEX(ItemCosts,MATCH('Blend Sheet'!$AK$4,ItemNum,0),MATCH(E$1,Districts,0))*'Blend Sheet'!$AK106)+(INDEX(ItemCosts,MATCH('Blend Sheet'!$AL$4,ItemNum,0),MATCH(E$1,Districts,0))*'Blend Sheet'!$AL106)+(INDEX(ItemCosts,MATCH('Blend Sheet'!$AM$4,ItemNum,0),MATCH(E$1,Districts,0))*'Blend Sheet'!$AM106)+(INDEX(ItemCosts,MATCH('Blend Sheet'!$AN$4,ItemNum,0),MATCH(E$1,Districts,0))*'Blend Sheet'!$AN106)+(INDEX(ItemCosts,MATCH('Blend Sheet'!$AO$4,ItemNum,0),MATCH(E$1,Districts,0))*'Blend Sheet'!$AO106)+(INDEX(ItemCosts,MATCH('Blend Sheet'!$AP$4,ItemNum,0),MATCH(E$1,Districts,0))*'Blend Sheet'!$AP106)+(INDEX(ItemCosts,MATCH('Blend Sheet'!$AQ$4,ItemNum,0),MATCH(E$1,Districts,0))*'Blend Sheet'!$AQ106)+(INDEX(ItemCosts,MATCH('Blend Sheet'!$AR$4,ItemNum,0),MATCH(E$1,Districts,0))*'Blend Sheet'!$AR106)+(INDEX(ItemCosts,MATCH('Blend Sheet'!$AS$4,ItemNum,0),MATCH(E$1,Districts,0))*'Blend Sheet'!$AS106)</f>
        <v>#N/A</v>
      </c>
      <c r="F103" s="5" t="e">
        <f>(INDEX(ItemCosts,MATCH('Blend Sheet'!$C$4,ItemNum,0),MATCH(F$1,Districts,0))*'Blend Sheet'!$C106)+(INDEX(ItemCosts,MATCH('Blend Sheet'!$D$4,ItemNum,0),MATCH(F$1,Districts,0))*'Blend Sheet'!$D106)+(INDEX(ItemCosts,MATCH('Blend Sheet'!$E$4,ItemNum,0),MATCH(F$1,Districts,0))*'Blend Sheet'!$E106)+(INDEX(ItemCosts,MATCH('Blend Sheet'!$F$4,ItemNum,0),MATCH(F$1,Districts,0))*'Blend Sheet'!$F106)+(INDEX(ItemCosts,MATCH('Blend Sheet'!$G$4,ItemNum,0),MATCH(F$1,Districts,0))*'Blend Sheet'!$G106)+(INDEX(ItemCosts,MATCH('Blend Sheet'!$H$4,ItemNum,0),MATCH(F$1,Districts,0))*'Blend Sheet'!$H106)+(INDEX(ItemCosts,MATCH('Blend Sheet'!$I$4,ItemNum,0),MATCH(F$1,Districts,0))*'Blend Sheet'!$I106)+(INDEX(ItemCosts,MATCH('Blend Sheet'!$J$4,ItemNum,0),MATCH(F$1,Districts,0))*'Blend Sheet'!$J106)+(INDEX(ItemCosts,MATCH('Blend Sheet'!$K$4,ItemNum,0),MATCH(F$1,Districts,0))*'Blend Sheet'!$K106)+(INDEX(ItemCosts,MATCH('Blend Sheet'!$L$4,ItemNum,0),MATCH(F$1,Districts,0))*'Blend Sheet'!$L106)+(INDEX(ItemCosts,MATCH('Blend Sheet'!$M$4,ItemNum,0),MATCH(F$1,Districts,0))*'Blend Sheet'!$M106)+(INDEX(ItemCosts,MATCH('Blend Sheet'!$N$4,ItemNum,0),MATCH(F$1,Districts,0))*'Blend Sheet'!$N106)+(INDEX(ItemCosts,MATCH('Blend Sheet'!$O$4,ItemNum,0),MATCH(F$1,Districts,0))*'Blend Sheet'!$O106)+(INDEX(ItemCosts,MATCH('Blend Sheet'!$P$4,ItemNum,0),MATCH(F$1,Districts,0))*'Blend Sheet'!$P106)+(INDEX(ItemCosts,MATCH('Blend Sheet'!$Q$4,ItemNum,0),MATCH(F$1,Districts,0))*'Blend Sheet'!$Q106)+(INDEX(ItemCosts,MATCH('Blend Sheet'!$R$4,ItemNum,0),MATCH(F$1,Districts,0))*'Blend Sheet'!$R106)+(INDEX(ItemCosts,MATCH('Blend Sheet'!$S$4,ItemNum,0),MATCH(F$1,Districts,0))*'Blend Sheet'!$S106)+(INDEX(ItemCosts,MATCH('Blend Sheet'!$T$4,ItemNum,0),MATCH(F$1,Districts,0))*'Blend Sheet'!$T106)+(INDEX(ItemCosts,MATCH('Blend Sheet'!$U$4,ItemNum,0),MATCH(F$1,Districts,0))*'Blend Sheet'!$U106)+(INDEX(ItemCosts,MATCH('Blend Sheet'!$V$4,ItemNum,0),MATCH(F$1,Districts,0))*'Blend Sheet'!$V106)+(INDEX(ItemCosts,MATCH('Blend Sheet'!$W$4,ItemNum,0),MATCH(F$1,Districts,0))*'Blend Sheet'!$W106)+(INDEX(ItemCosts,MATCH('Blend Sheet'!$X$4,ItemNum,0),MATCH(F$1,Districts,0))*'Blend Sheet'!$X106)+(INDEX(ItemCosts,MATCH('Blend Sheet'!$Y$4,ItemNum,0),MATCH(F$1,Districts,0))*'Blend Sheet'!$Y106)+(INDEX(ItemCosts,MATCH('Blend Sheet'!$Z$4,ItemNum,0),MATCH(F$1,Districts,0))*'Blend Sheet'!$Z106)+(INDEX(ItemCosts,MATCH('Blend Sheet'!$AA$4,ItemNum,0),MATCH(F$1,Districts,0))*'Blend Sheet'!$AA106)+(INDEX(ItemCosts,MATCH('Blend Sheet'!$AB$4,ItemNum,0),MATCH(F$1,Districts,0))*'Blend Sheet'!$AB106)+(INDEX(ItemCosts,MATCH('Blend Sheet'!$AC$4,ItemNum,0),MATCH(F$1,Districts,0))*'Blend Sheet'!$AC106)+(INDEX(ItemCosts,MATCH('Blend Sheet'!$AD$4,ItemNum,0),MATCH(F$1,Districts,0))*'Blend Sheet'!$AD106)+(INDEX(ItemCosts,MATCH('Blend Sheet'!$AE$4,ItemNum,0),MATCH(F$1,Districts,0))*'Blend Sheet'!$AE106)+(INDEX(ItemCosts,MATCH('Blend Sheet'!$AF$4,ItemNum,0),MATCH(F$1,Districts,0))*'Blend Sheet'!$AF106)+(INDEX(ItemCosts,MATCH('Blend Sheet'!$AG$4,ItemNum,0),MATCH(F$1,Districts,0))*'Blend Sheet'!$AG106)+(INDEX(ItemCosts,MATCH('Blend Sheet'!$AH$4,ItemNum,0),MATCH(F$1,Districts,0))*'Blend Sheet'!$AH106)+(INDEX(ItemCosts,MATCH('Blend Sheet'!$AI$4,ItemNum,0),MATCH(F$1,Districts,0))*'Blend Sheet'!$AI106)+(INDEX(ItemCosts,MATCH('Blend Sheet'!$AJ$4,ItemNum,0),MATCH(F$1,Districts,0))*'Blend Sheet'!$AJ106)+(INDEX(ItemCosts,MATCH('Blend Sheet'!$AK$4,ItemNum,0),MATCH(F$1,Districts,0))*'Blend Sheet'!$AK106)+(INDEX(ItemCosts,MATCH('Blend Sheet'!$AL$4,ItemNum,0),MATCH(F$1,Districts,0))*'Blend Sheet'!$AL106)+(INDEX(ItemCosts,MATCH('Blend Sheet'!$AM$4,ItemNum,0),MATCH(F$1,Districts,0))*'Blend Sheet'!$AM106)+(INDEX(ItemCosts,MATCH('Blend Sheet'!$AN$4,ItemNum,0),MATCH(F$1,Districts,0))*'Blend Sheet'!$AN106)+(INDEX(ItemCosts,MATCH('Blend Sheet'!$AO$4,ItemNum,0),MATCH(F$1,Districts,0))*'Blend Sheet'!$AO106)+(INDEX(ItemCosts,MATCH('Blend Sheet'!$AP$4,ItemNum,0),MATCH(F$1,Districts,0))*'Blend Sheet'!$AP106)+(INDEX(ItemCosts,MATCH('Blend Sheet'!$AQ$4,ItemNum,0),MATCH(F$1,Districts,0))*'Blend Sheet'!$AQ106)+(INDEX(ItemCosts,MATCH('Blend Sheet'!$AR$4,ItemNum,0),MATCH(F$1,Districts,0))*'Blend Sheet'!$AR106)+(INDEX(ItemCosts,MATCH('Blend Sheet'!$AS$4,ItemNum,0),MATCH(F$1,Districts,0))*'Blend Sheet'!$AS106)</f>
        <v>#N/A</v>
      </c>
      <c r="G103" s="5" t="e">
        <f>(INDEX(ItemCosts,MATCH('Blend Sheet'!$C$4,ItemNum,0),MATCH(G$1,Districts,0))*'Blend Sheet'!$C106)+(INDEX(ItemCosts,MATCH('Blend Sheet'!$D$4,ItemNum,0),MATCH(G$1,Districts,0))*'Blend Sheet'!$D106)+(INDEX(ItemCosts,MATCH('Blend Sheet'!$E$4,ItemNum,0),MATCH(G$1,Districts,0))*'Blend Sheet'!$E106)+(INDEX(ItemCosts,MATCH('Blend Sheet'!$F$4,ItemNum,0),MATCH(G$1,Districts,0))*'Blend Sheet'!$F106)+(INDEX(ItemCosts,MATCH('Blend Sheet'!$G$4,ItemNum,0),MATCH(G$1,Districts,0))*'Blend Sheet'!$G106)+(INDEX(ItemCosts,MATCH('Blend Sheet'!$H$4,ItemNum,0),MATCH(G$1,Districts,0))*'Blend Sheet'!$H106)+(INDEX(ItemCosts,MATCH('Blend Sheet'!$I$4,ItemNum,0),MATCH(G$1,Districts,0))*'Blend Sheet'!$I106)+(INDEX(ItemCosts,MATCH('Blend Sheet'!$J$4,ItemNum,0),MATCH(G$1,Districts,0))*'Blend Sheet'!$J106)+(INDEX(ItemCosts,MATCH('Blend Sheet'!$K$4,ItemNum,0),MATCH(G$1,Districts,0))*'Blend Sheet'!$K106)+(INDEX(ItemCosts,MATCH('Blend Sheet'!$L$4,ItemNum,0),MATCH(G$1,Districts,0))*'Blend Sheet'!$L106)+(INDEX(ItemCosts,MATCH('Blend Sheet'!$M$4,ItemNum,0),MATCH(G$1,Districts,0))*'Blend Sheet'!$M106)+(INDEX(ItemCosts,MATCH('Blend Sheet'!$N$4,ItemNum,0),MATCH(G$1,Districts,0))*'Blend Sheet'!$N106)+(INDEX(ItemCosts,MATCH('Blend Sheet'!$O$4,ItemNum,0),MATCH(G$1,Districts,0))*'Blend Sheet'!$O106)+(INDEX(ItemCosts,MATCH('Blend Sheet'!$P$4,ItemNum,0),MATCH(G$1,Districts,0))*'Blend Sheet'!$P106)+(INDEX(ItemCosts,MATCH('Blend Sheet'!$Q$4,ItemNum,0),MATCH(G$1,Districts,0))*'Blend Sheet'!$Q106)+(INDEX(ItemCosts,MATCH('Blend Sheet'!$R$4,ItemNum,0),MATCH(G$1,Districts,0))*'Blend Sheet'!$R106)+(INDEX(ItemCosts,MATCH('Blend Sheet'!$S$4,ItemNum,0),MATCH(G$1,Districts,0))*'Blend Sheet'!$S106)+(INDEX(ItemCosts,MATCH('Blend Sheet'!$T$4,ItemNum,0),MATCH(G$1,Districts,0))*'Blend Sheet'!$T106)+(INDEX(ItemCosts,MATCH('Blend Sheet'!$U$4,ItemNum,0),MATCH(G$1,Districts,0))*'Blend Sheet'!$U106)+(INDEX(ItemCosts,MATCH('Blend Sheet'!$V$4,ItemNum,0),MATCH(G$1,Districts,0))*'Blend Sheet'!$V106)+(INDEX(ItemCosts,MATCH('Blend Sheet'!$W$4,ItemNum,0),MATCH(G$1,Districts,0))*'Blend Sheet'!$W106)+(INDEX(ItemCosts,MATCH('Blend Sheet'!$X$4,ItemNum,0),MATCH(G$1,Districts,0))*'Blend Sheet'!$X106)+(INDEX(ItemCosts,MATCH('Blend Sheet'!$Y$4,ItemNum,0),MATCH(G$1,Districts,0))*'Blend Sheet'!$Y106)+(INDEX(ItemCosts,MATCH('Blend Sheet'!$Z$4,ItemNum,0),MATCH(G$1,Districts,0))*'Blend Sheet'!$Z106)+(INDEX(ItemCosts,MATCH('Blend Sheet'!$AA$4,ItemNum,0),MATCH(G$1,Districts,0))*'Blend Sheet'!$AA106)+(INDEX(ItemCosts,MATCH('Blend Sheet'!$AB$4,ItemNum,0),MATCH(G$1,Districts,0))*'Blend Sheet'!$AB106)+(INDEX(ItemCosts,MATCH('Blend Sheet'!$AC$4,ItemNum,0),MATCH(G$1,Districts,0))*'Blend Sheet'!$AC106)+(INDEX(ItemCosts,MATCH('Blend Sheet'!$AD$4,ItemNum,0),MATCH(G$1,Districts,0))*'Blend Sheet'!$AD106)+(INDEX(ItemCosts,MATCH('Blend Sheet'!$AE$4,ItemNum,0),MATCH(G$1,Districts,0))*'Blend Sheet'!$AE106)+(INDEX(ItemCosts,MATCH('Blend Sheet'!$AF$4,ItemNum,0),MATCH(G$1,Districts,0))*'Blend Sheet'!$AF106)+(INDEX(ItemCosts,MATCH('Blend Sheet'!$AG$4,ItemNum,0),MATCH(G$1,Districts,0))*'Blend Sheet'!$AG106)+(INDEX(ItemCosts,MATCH('Blend Sheet'!$AH$4,ItemNum,0),MATCH(G$1,Districts,0))*'Blend Sheet'!$AH106)+(INDEX(ItemCosts,MATCH('Blend Sheet'!$AI$4,ItemNum,0),MATCH(G$1,Districts,0))*'Blend Sheet'!$AI106)+(INDEX(ItemCosts,MATCH('Blend Sheet'!$AJ$4,ItemNum,0),MATCH(G$1,Districts,0))*'Blend Sheet'!$AJ106)+(INDEX(ItemCosts,MATCH('Blend Sheet'!$AK$4,ItemNum,0),MATCH(G$1,Districts,0))*'Blend Sheet'!$AK106)+(INDEX(ItemCosts,MATCH('Blend Sheet'!$AL$4,ItemNum,0),MATCH(G$1,Districts,0))*'Blend Sheet'!$AL106)+(INDEX(ItemCosts,MATCH('Blend Sheet'!$AM$4,ItemNum,0),MATCH(G$1,Districts,0))*'Blend Sheet'!$AM106)+(INDEX(ItemCosts,MATCH('Blend Sheet'!$AN$4,ItemNum,0),MATCH(G$1,Districts,0))*'Blend Sheet'!$AN106)+(INDEX(ItemCosts,MATCH('Blend Sheet'!$AO$4,ItemNum,0),MATCH(G$1,Districts,0))*'Blend Sheet'!$AO106)+(INDEX(ItemCosts,MATCH('Blend Sheet'!$AP$4,ItemNum,0),MATCH(G$1,Districts,0))*'Blend Sheet'!$AP106)+(INDEX(ItemCosts,MATCH('Blend Sheet'!$AQ$4,ItemNum,0),MATCH(G$1,Districts,0))*'Blend Sheet'!$AQ106)+(INDEX(ItemCosts,MATCH('Blend Sheet'!$AR$4,ItemNum,0),MATCH(G$1,Districts,0))*'Blend Sheet'!$AR106)+(INDEX(ItemCosts,MATCH('Blend Sheet'!$AS$4,ItemNum,0),MATCH(G$1,Districts,0))*'Blend Sheet'!$AS106)</f>
        <v>#N/A</v>
      </c>
      <c r="H103" s="5" t="e">
        <f>(INDEX(ItemCosts,MATCH('Blend Sheet'!$C$4,ItemNum,0),MATCH(H$1,Districts,0))*'Blend Sheet'!$C106)+(INDEX(ItemCosts,MATCH('Blend Sheet'!$D$4,ItemNum,0),MATCH(H$1,Districts,0))*'Blend Sheet'!$D106)+(INDEX(ItemCosts,MATCH('Blend Sheet'!$E$4,ItemNum,0),MATCH(H$1,Districts,0))*'Blend Sheet'!$E106)+(INDEX(ItemCosts,MATCH('Blend Sheet'!$F$4,ItemNum,0),MATCH(H$1,Districts,0))*'Blend Sheet'!$F106)+(INDEX(ItemCosts,MATCH('Blend Sheet'!$G$4,ItemNum,0),MATCH(H$1,Districts,0))*'Blend Sheet'!$G106)+(INDEX(ItemCosts,MATCH('Blend Sheet'!$H$4,ItemNum,0),MATCH(H$1,Districts,0))*'Blend Sheet'!$H106)+(INDEX(ItemCosts,MATCH('Blend Sheet'!$I$4,ItemNum,0),MATCH(H$1,Districts,0))*'Blend Sheet'!$I106)+(INDEX(ItemCosts,MATCH('Blend Sheet'!$J$4,ItemNum,0),MATCH(H$1,Districts,0))*'Blend Sheet'!$J106)+(INDEX(ItemCosts,MATCH('Blend Sheet'!$K$4,ItemNum,0),MATCH(H$1,Districts,0))*'Blend Sheet'!$K106)+(INDEX(ItemCosts,MATCH('Blend Sheet'!$L$4,ItemNum,0),MATCH(H$1,Districts,0))*'Blend Sheet'!$L106)+(INDEX(ItemCosts,MATCH('Blend Sheet'!$M$4,ItemNum,0),MATCH(H$1,Districts,0))*'Blend Sheet'!$M106)+(INDEX(ItemCosts,MATCH('Blend Sheet'!$N$4,ItemNum,0),MATCH(H$1,Districts,0))*'Blend Sheet'!$N106)+(INDEX(ItemCosts,MATCH('Blend Sheet'!$O$4,ItemNum,0),MATCH(H$1,Districts,0))*'Blend Sheet'!$O106)+(INDEX(ItemCosts,MATCH('Blend Sheet'!$P$4,ItemNum,0),MATCH(H$1,Districts,0))*'Blend Sheet'!$P106)+(INDEX(ItemCosts,MATCH('Blend Sheet'!$Q$4,ItemNum,0),MATCH(H$1,Districts,0))*'Blend Sheet'!$Q106)+(INDEX(ItemCosts,MATCH('Blend Sheet'!$R$4,ItemNum,0),MATCH(H$1,Districts,0))*'Blend Sheet'!$R106)+(INDEX(ItemCosts,MATCH('Blend Sheet'!$S$4,ItemNum,0),MATCH(H$1,Districts,0))*'Blend Sheet'!$S106)+(INDEX(ItemCosts,MATCH('Blend Sheet'!$T$4,ItemNum,0),MATCH(H$1,Districts,0))*'Blend Sheet'!$T106)+(INDEX(ItemCosts,MATCH('Blend Sheet'!$U$4,ItemNum,0),MATCH(H$1,Districts,0))*'Blend Sheet'!$U106)+(INDEX(ItemCosts,MATCH('Blend Sheet'!$V$4,ItemNum,0),MATCH(H$1,Districts,0))*'Blend Sheet'!$V106)+(INDEX(ItemCosts,MATCH('Blend Sheet'!$W$4,ItemNum,0),MATCH(H$1,Districts,0))*'Blend Sheet'!$W106)+(INDEX(ItemCosts,MATCH('Blend Sheet'!$X$4,ItemNum,0),MATCH(H$1,Districts,0))*'Blend Sheet'!$X106)+(INDEX(ItemCosts,MATCH('Blend Sheet'!$Y$4,ItemNum,0),MATCH(H$1,Districts,0))*'Blend Sheet'!$Y106)+(INDEX(ItemCosts,MATCH('Blend Sheet'!$Z$4,ItemNum,0),MATCH(H$1,Districts,0))*'Blend Sheet'!$Z106)+(INDEX(ItemCosts,MATCH('Blend Sheet'!$AA$4,ItemNum,0),MATCH(H$1,Districts,0))*'Blend Sheet'!$AA106)+(INDEX(ItemCosts,MATCH('Blend Sheet'!$AB$4,ItemNum,0),MATCH(H$1,Districts,0))*'Blend Sheet'!$AB106)+(INDEX(ItemCosts,MATCH('Blend Sheet'!$AC$4,ItemNum,0),MATCH(H$1,Districts,0))*'Blend Sheet'!$AC106)+(INDEX(ItemCosts,MATCH('Blend Sheet'!$AD$4,ItemNum,0),MATCH(H$1,Districts,0))*'Blend Sheet'!$AD106)+(INDEX(ItemCosts,MATCH('Blend Sheet'!$AE$4,ItemNum,0),MATCH(H$1,Districts,0))*'Blend Sheet'!$AE106)+(INDEX(ItemCosts,MATCH('Blend Sheet'!$AF$4,ItemNum,0),MATCH(H$1,Districts,0))*'Blend Sheet'!$AF106)+(INDEX(ItemCosts,MATCH('Blend Sheet'!$AG$4,ItemNum,0),MATCH(H$1,Districts,0))*'Blend Sheet'!$AG106)+(INDEX(ItemCosts,MATCH('Blend Sheet'!$AH$4,ItemNum,0),MATCH(H$1,Districts,0))*'Blend Sheet'!$AH106)+(INDEX(ItemCosts,MATCH('Blend Sheet'!$AI$4,ItemNum,0),MATCH(H$1,Districts,0))*'Blend Sheet'!$AI106)+(INDEX(ItemCosts,MATCH('Blend Sheet'!$AJ$4,ItemNum,0),MATCH(H$1,Districts,0))*'Blend Sheet'!$AJ106)+(INDEX(ItemCosts,MATCH('Blend Sheet'!$AK$4,ItemNum,0),MATCH(H$1,Districts,0))*'Blend Sheet'!$AK106)+(INDEX(ItemCosts,MATCH('Blend Sheet'!$AL$4,ItemNum,0),MATCH(H$1,Districts,0))*'Blend Sheet'!$AL106)+(INDEX(ItemCosts,MATCH('Blend Sheet'!$AM$4,ItemNum,0),MATCH(H$1,Districts,0))*'Blend Sheet'!$AM106)+(INDEX(ItemCosts,MATCH('Blend Sheet'!$AN$4,ItemNum,0),MATCH(H$1,Districts,0))*'Blend Sheet'!$AN106)+(INDEX(ItemCosts,MATCH('Blend Sheet'!$AO$4,ItemNum,0),MATCH(H$1,Districts,0))*'Blend Sheet'!$AO106)+(INDEX(ItemCosts,MATCH('Blend Sheet'!$AP$4,ItemNum,0),MATCH(H$1,Districts,0))*'Blend Sheet'!$AP106)+(INDEX(ItemCosts,MATCH('Blend Sheet'!$AQ$4,ItemNum,0),MATCH(H$1,Districts,0))*'Blend Sheet'!$AQ106)+(INDEX(ItemCosts,MATCH('Blend Sheet'!$AR$4,ItemNum,0),MATCH(H$1,Districts,0))*'Blend Sheet'!$AR106)+(INDEX(ItemCosts,MATCH('Blend Sheet'!$AS$4,ItemNum,0),MATCH(H$1,Districts,0))*'Blend Sheet'!$AS106)</f>
        <v>#N/A</v>
      </c>
      <c r="I103" s="5" t="e">
        <f>(INDEX(ItemCosts,MATCH('Blend Sheet'!$C$4,ItemNum,0),MATCH(I$1,Districts,0))*'Blend Sheet'!$C106)+(INDEX(ItemCosts,MATCH('Blend Sheet'!$D$4,ItemNum,0),MATCH(I$1,Districts,0))*'Blend Sheet'!$D106)+(INDEX(ItemCosts,MATCH('Blend Sheet'!$E$4,ItemNum,0),MATCH(I$1,Districts,0))*'Blend Sheet'!$E106)+(INDEX(ItemCosts,MATCH('Blend Sheet'!$F$4,ItemNum,0),MATCH(I$1,Districts,0))*'Blend Sheet'!$F106)+(INDEX(ItemCosts,MATCH('Blend Sheet'!$G$4,ItemNum,0),MATCH(I$1,Districts,0))*'Blend Sheet'!$G106)+(INDEX(ItemCosts,MATCH('Blend Sheet'!$H$4,ItemNum,0),MATCH(I$1,Districts,0))*'Blend Sheet'!$H106)+(INDEX(ItemCosts,MATCH('Blend Sheet'!$I$4,ItemNum,0),MATCH(I$1,Districts,0))*'Blend Sheet'!$I106)+(INDEX(ItemCosts,MATCH('Blend Sheet'!$J$4,ItemNum,0),MATCH(I$1,Districts,0))*'Blend Sheet'!$J106)+(INDEX(ItemCosts,MATCH('Blend Sheet'!$K$4,ItemNum,0),MATCH(I$1,Districts,0))*'Blend Sheet'!$K106)+(INDEX(ItemCosts,MATCH('Blend Sheet'!$L$4,ItemNum,0),MATCH(I$1,Districts,0))*'Blend Sheet'!$L106)+(INDEX(ItemCosts,MATCH('Blend Sheet'!$M$4,ItemNum,0),MATCH(I$1,Districts,0))*'Blend Sheet'!$M106)+(INDEX(ItemCosts,MATCH('Blend Sheet'!$N$4,ItemNum,0),MATCH(I$1,Districts,0))*'Blend Sheet'!$N106)+(INDEX(ItemCosts,MATCH('Blend Sheet'!$O$4,ItemNum,0),MATCH(I$1,Districts,0))*'Blend Sheet'!$O106)+(INDEX(ItemCosts,MATCH('Blend Sheet'!$P$4,ItemNum,0),MATCH(I$1,Districts,0))*'Blend Sheet'!$P106)+(INDEX(ItemCosts,MATCH('Blend Sheet'!$Q$4,ItemNum,0),MATCH(I$1,Districts,0))*'Blend Sheet'!$Q106)+(INDEX(ItemCosts,MATCH('Blend Sheet'!$R$4,ItemNum,0),MATCH(I$1,Districts,0))*'Blend Sheet'!$R106)+(INDEX(ItemCosts,MATCH('Blend Sheet'!$S$4,ItemNum,0),MATCH(I$1,Districts,0))*'Blend Sheet'!$S106)+(INDEX(ItemCosts,MATCH('Blend Sheet'!$T$4,ItemNum,0),MATCH(I$1,Districts,0))*'Blend Sheet'!$T106)+(INDEX(ItemCosts,MATCH('Blend Sheet'!$U$4,ItemNum,0),MATCH(I$1,Districts,0))*'Blend Sheet'!$U106)+(INDEX(ItemCosts,MATCH('Blend Sheet'!$V$4,ItemNum,0),MATCH(I$1,Districts,0))*'Blend Sheet'!$V106)+(INDEX(ItemCosts,MATCH('Blend Sheet'!$W$4,ItemNum,0),MATCH(I$1,Districts,0))*'Blend Sheet'!$W106)+(INDEX(ItemCosts,MATCH('Blend Sheet'!$X$4,ItemNum,0),MATCH(I$1,Districts,0))*'Blend Sheet'!$X106)+(INDEX(ItemCosts,MATCH('Blend Sheet'!$Y$4,ItemNum,0),MATCH(I$1,Districts,0))*'Blend Sheet'!$Y106)+(INDEX(ItemCosts,MATCH('Blend Sheet'!$Z$4,ItemNum,0),MATCH(I$1,Districts,0))*'Blend Sheet'!$Z106)+(INDEX(ItemCosts,MATCH('Blend Sheet'!$AA$4,ItemNum,0),MATCH(I$1,Districts,0))*'Blend Sheet'!$AA106)+(INDEX(ItemCosts,MATCH('Blend Sheet'!$AB$4,ItemNum,0),MATCH(I$1,Districts,0))*'Blend Sheet'!$AB106)+(INDEX(ItemCosts,MATCH('Blend Sheet'!$AC$4,ItemNum,0),MATCH(I$1,Districts,0))*'Blend Sheet'!$AC106)+(INDEX(ItemCosts,MATCH('Blend Sheet'!$AD$4,ItemNum,0),MATCH(I$1,Districts,0))*'Blend Sheet'!$AD106)+(INDEX(ItemCosts,MATCH('Blend Sheet'!$AE$4,ItemNum,0),MATCH(I$1,Districts,0))*'Blend Sheet'!$AE106)+(INDEX(ItemCosts,MATCH('Blend Sheet'!$AF$4,ItemNum,0),MATCH(I$1,Districts,0))*'Blend Sheet'!$AF106)+(INDEX(ItemCosts,MATCH('Blend Sheet'!$AG$4,ItemNum,0),MATCH(I$1,Districts,0))*'Blend Sheet'!$AG106)+(INDEX(ItemCosts,MATCH('Blend Sheet'!$AH$4,ItemNum,0),MATCH(I$1,Districts,0))*'Blend Sheet'!$AH106)+(INDEX(ItemCosts,MATCH('Blend Sheet'!$AI$4,ItemNum,0),MATCH(I$1,Districts,0))*'Blend Sheet'!$AI106)+(INDEX(ItemCosts,MATCH('Blend Sheet'!$AJ$4,ItemNum,0),MATCH(I$1,Districts,0))*'Blend Sheet'!$AJ106)+(INDEX(ItemCosts,MATCH('Blend Sheet'!$AK$4,ItemNum,0),MATCH(I$1,Districts,0))*'Blend Sheet'!$AK106)+(INDEX(ItemCosts,MATCH('Blend Sheet'!$AL$4,ItemNum,0),MATCH(I$1,Districts,0))*'Blend Sheet'!$AL106)+(INDEX(ItemCosts,MATCH('Blend Sheet'!$AM$4,ItemNum,0),MATCH(I$1,Districts,0))*'Blend Sheet'!$AM106)+(INDEX(ItemCosts,MATCH('Blend Sheet'!$AN$4,ItemNum,0),MATCH(I$1,Districts,0))*'Blend Sheet'!$AN106)+(INDEX(ItemCosts,MATCH('Blend Sheet'!$AO$4,ItemNum,0),MATCH(I$1,Districts,0))*'Blend Sheet'!$AO106)+(INDEX(ItemCosts,MATCH('Blend Sheet'!$AP$4,ItemNum,0),MATCH(I$1,Districts,0))*'Blend Sheet'!$AP106)+(INDEX(ItemCosts,MATCH('Blend Sheet'!$AQ$4,ItemNum,0),MATCH(I$1,Districts,0))*'Blend Sheet'!$AQ106)+(INDEX(ItemCosts,MATCH('Blend Sheet'!$AR$4,ItemNum,0),MATCH(I$1,Districts,0))*'Blend Sheet'!$AR106)+(INDEX(ItemCosts,MATCH('Blend Sheet'!$AS$4,ItemNum,0),MATCH(I$1,Districts,0))*'Blend Sheet'!$AS106)</f>
        <v>#N/A</v>
      </c>
      <c r="J103" s="5" t="e">
        <f>(INDEX(ItemCosts,MATCH('Blend Sheet'!$C$4,ItemNum,0),MATCH(J$1,Districts,0))*'Blend Sheet'!$C106)+(INDEX(ItemCosts,MATCH('Blend Sheet'!$D$4,ItemNum,0),MATCH(J$1,Districts,0))*'Blend Sheet'!$D106)+(INDEX(ItemCosts,MATCH('Blend Sheet'!$E$4,ItemNum,0),MATCH(J$1,Districts,0))*'Blend Sheet'!$E106)+(INDEX(ItemCosts,MATCH('Blend Sheet'!$F$4,ItemNum,0),MATCH(J$1,Districts,0))*'Blend Sheet'!$F106)+(INDEX(ItemCosts,MATCH('Blend Sheet'!$G$4,ItemNum,0),MATCH(J$1,Districts,0))*'Blend Sheet'!$G106)+(INDEX(ItemCosts,MATCH('Blend Sheet'!$H$4,ItemNum,0),MATCH(J$1,Districts,0))*'Blend Sheet'!$H106)+(INDEX(ItemCosts,MATCH('Blend Sheet'!$I$4,ItemNum,0),MATCH(J$1,Districts,0))*'Blend Sheet'!$I106)+(INDEX(ItemCosts,MATCH('Blend Sheet'!$J$4,ItemNum,0),MATCH(J$1,Districts,0))*'Blend Sheet'!$J106)+(INDEX(ItemCosts,MATCH('Blend Sheet'!$K$4,ItemNum,0),MATCH(J$1,Districts,0))*'Blend Sheet'!$K106)+(INDEX(ItemCosts,MATCH('Blend Sheet'!$L$4,ItemNum,0),MATCH(J$1,Districts,0))*'Blend Sheet'!$L106)+(INDEX(ItemCosts,MATCH('Blend Sheet'!$M$4,ItemNum,0),MATCH(J$1,Districts,0))*'Blend Sheet'!$M106)+(INDEX(ItemCosts,MATCH('Blend Sheet'!$N$4,ItemNum,0),MATCH(J$1,Districts,0))*'Blend Sheet'!$N106)+(INDEX(ItemCosts,MATCH('Blend Sheet'!$O$4,ItemNum,0),MATCH(J$1,Districts,0))*'Blend Sheet'!$O106)+(INDEX(ItemCosts,MATCH('Blend Sheet'!$P$4,ItemNum,0),MATCH(J$1,Districts,0))*'Blend Sheet'!$P106)+(INDEX(ItemCosts,MATCH('Blend Sheet'!$Q$4,ItemNum,0),MATCH(J$1,Districts,0))*'Blend Sheet'!$Q106)+(INDEX(ItemCosts,MATCH('Blend Sheet'!$R$4,ItemNum,0),MATCH(J$1,Districts,0))*'Blend Sheet'!$R106)+(INDEX(ItemCosts,MATCH('Blend Sheet'!$S$4,ItemNum,0),MATCH(J$1,Districts,0))*'Blend Sheet'!$S106)+(INDEX(ItemCosts,MATCH('Blend Sheet'!$T$4,ItemNum,0),MATCH(J$1,Districts,0))*'Blend Sheet'!$T106)+(INDEX(ItemCosts,MATCH('Blend Sheet'!$U$4,ItemNum,0),MATCH(J$1,Districts,0))*'Blend Sheet'!$U106)+(INDEX(ItemCosts,MATCH('Blend Sheet'!$V$4,ItemNum,0),MATCH(J$1,Districts,0))*'Blend Sheet'!$V106)+(INDEX(ItemCosts,MATCH('Blend Sheet'!$W$4,ItemNum,0),MATCH(J$1,Districts,0))*'Blend Sheet'!$W106)+(INDEX(ItemCosts,MATCH('Blend Sheet'!$X$4,ItemNum,0),MATCH(J$1,Districts,0))*'Blend Sheet'!$X106)+(INDEX(ItemCosts,MATCH('Blend Sheet'!$Y$4,ItemNum,0),MATCH(J$1,Districts,0))*'Blend Sheet'!$Y106)+(INDEX(ItemCosts,MATCH('Blend Sheet'!$Z$4,ItemNum,0),MATCH(J$1,Districts,0))*'Blend Sheet'!$Z106)+(INDEX(ItemCosts,MATCH('Blend Sheet'!$AA$4,ItemNum,0),MATCH(J$1,Districts,0))*'Blend Sheet'!$AA106)+(INDEX(ItemCosts,MATCH('Blend Sheet'!$AB$4,ItemNum,0),MATCH(J$1,Districts,0))*'Blend Sheet'!$AB106)+(INDEX(ItemCosts,MATCH('Blend Sheet'!$AC$4,ItemNum,0),MATCH(J$1,Districts,0))*'Blend Sheet'!$AC106)+(INDEX(ItemCosts,MATCH('Blend Sheet'!$AD$4,ItemNum,0),MATCH(J$1,Districts,0))*'Blend Sheet'!$AD106)+(INDEX(ItemCosts,MATCH('Blend Sheet'!$AE$4,ItemNum,0),MATCH(J$1,Districts,0))*'Blend Sheet'!$AE106)+(INDEX(ItemCosts,MATCH('Blend Sheet'!$AF$4,ItemNum,0),MATCH(J$1,Districts,0))*'Blend Sheet'!$AF106)+(INDEX(ItemCosts,MATCH('Blend Sheet'!$AG$4,ItemNum,0),MATCH(J$1,Districts,0))*'Blend Sheet'!$AG106)+(INDEX(ItemCosts,MATCH('Blend Sheet'!$AH$4,ItemNum,0),MATCH(J$1,Districts,0))*'Blend Sheet'!$AH106)+(INDEX(ItemCosts,MATCH('Blend Sheet'!$AI$4,ItemNum,0),MATCH(J$1,Districts,0))*'Blend Sheet'!$AI106)+(INDEX(ItemCosts,MATCH('Blend Sheet'!$AJ$4,ItemNum,0),MATCH(J$1,Districts,0))*'Blend Sheet'!$AJ106)+(INDEX(ItemCosts,MATCH('Blend Sheet'!$AK$4,ItemNum,0),MATCH(J$1,Districts,0))*'Blend Sheet'!$AK106)+(INDEX(ItemCosts,MATCH('Blend Sheet'!$AL$4,ItemNum,0),MATCH(J$1,Districts,0))*'Blend Sheet'!$AL106)+(INDEX(ItemCosts,MATCH('Blend Sheet'!$AM$4,ItemNum,0),MATCH(J$1,Districts,0))*'Blend Sheet'!$AM106)+(INDEX(ItemCosts,MATCH('Blend Sheet'!$AN$4,ItemNum,0),MATCH(J$1,Districts,0))*'Blend Sheet'!$AN106)+(INDEX(ItemCosts,MATCH('Blend Sheet'!$AO$4,ItemNum,0),MATCH(J$1,Districts,0))*'Blend Sheet'!$AO106)+(INDEX(ItemCosts,MATCH('Blend Sheet'!$AP$4,ItemNum,0),MATCH(J$1,Districts,0))*'Blend Sheet'!$AP106)+(INDEX(ItemCosts,MATCH('Blend Sheet'!$AQ$4,ItemNum,0),MATCH(J$1,Districts,0))*'Blend Sheet'!$AQ106)+(INDEX(ItemCosts,MATCH('Blend Sheet'!$AR$4,ItemNum,0),MATCH(J$1,Districts,0))*'Blend Sheet'!$AR106)+(INDEX(ItemCosts,MATCH('Blend Sheet'!$AS$4,ItemNum,0),MATCH(J$1,Districts,0))*'Blend Sheet'!$AS106)</f>
        <v>#N/A</v>
      </c>
      <c r="K103" s="5" t="e">
        <f>(INDEX(ItemCosts,MATCH('Blend Sheet'!$C$4,ItemNum,0),MATCH(K$1,Districts,0))*'Blend Sheet'!$C106)+(INDEX(ItemCosts,MATCH('Blend Sheet'!$D$4,ItemNum,0),MATCH(K$1,Districts,0))*'Blend Sheet'!$D106)+(INDEX(ItemCosts,MATCH('Blend Sheet'!$E$4,ItemNum,0),MATCH(K$1,Districts,0))*'Blend Sheet'!$E106)+(INDEX(ItemCosts,MATCH('Blend Sheet'!$F$4,ItemNum,0),MATCH(K$1,Districts,0))*'Blend Sheet'!$F106)+(INDEX(ItemCosts,MATCH('Blend Sheet'!$G$4,ItemNum,0),MATCH(K$1,Districts,0))*'Blend Sheet'!$G106)+(INDEX(ItemCosts,MATCH('Blend Sheet'!$H$4,ItemNum,0),MATCH(K$1,Districts,0))*'Blend Sheet'!$H106)+(INDEX(ItemCosts,MATCH('Blend Sheet'!$I$4,ItemNum,0),MATCH(K$1,Districts,0))*'Blend Sheet'!$I106)+(INDEX(ItemCosts,MATCH('Blend Sheet'!$J$4,ItemNum,0),MATCH(K$1,Districts,0))*'Blend Sheet'!$J106)+(INDEX(ItemCosts,MATCH('Blend Sheet'!$K$4,ItemNum,0),MATCH(K$1,Districts,0))*'Blend Sheet'!$K106)+(INDEX(ItemCosts,MATCH('Blend Sheet'!$L$4,ItemNum,0),MATCH(K$1,Districts,0))*'Blend Sheet'!$L106)+(INDEX(ItemCosts,MATCH('Blend Sheet'!$M$4,ItemNum,0),MATCH(K$1,Districts,0))*'Blend Sheet'!$M106)+(INDEX(ItemCosts,MATCH('Blend Sheet'!$N$4,ItemNum,0),MATCH(K$1,Districts,0))*'Blend Sheet'!$N106)+(INDEX(ItemCosts,MATCH('Blend Sheet'!$O$4,ItemNum,0),MATCH(K$1,Districts,0))*'Blend Sheet'!$O106)+(INDEX(ItemCosts,MATCH('Blend Sheet'!$P$4,ItemNum,0),MATCH(K$1,Districts,0))*'Blend Sheet'!$P106)+(INDEX(ItemCosts,MATCH('Blend Sheet'!$Q$4,ItemNum,0),MATCH(K$1,Districts,0))*'Blend Sheet'!$Q106)+(INDEX(ItemCosts,MATCH('Blend Sheet'!$R$4,ItemNum,0),MATCH(K$1,Districts,0))*'Blend Sheet'!$R106)+(INDEX(ItemCosts,MATCH('Blend Sheet'!$S$4,ItemNum,0),MATCH(K$1,Districts,0))*'Blend Sheet'!$S106)+(INDEX(ItemCosts,MATCH('Blend Sheet'!$T$4,ItemNum,0),MATCH(K$1,Districts,0))*'Blend Sheet'!$T106)+(INDEX(ItemCosts,MATCH('Blend Sheet'!$U$4,ItemNum,0),MATCH(K$1,Districts,0))*'Blend Sheet'!$U106)+(INDEX(ItemCosts,MATCH('Blend Sheet'!$V$4,ItemNum,0),MATCH(K$1,Districts,0))*'Blend Sheet'!$V106)+(INDEX(ItemCosts,MATCH('Blend Sheet'!$W$4,ItemNum,0),MATCH(K$1,Districts,0))*'Blend Sheet'!$W106)+(INDEX(ItemCosts,MATCH('Blend Sheet'!$X$4,ItemNum,0),MATCH(K$1,Districts,0))*'Blend Sheet'!$X106)+(INDEX(ItemCosts,MATCH('Blend Sheet'!$Y$4,ItemNum,0),MATCH(K$1,Districts,0))*'Blend Sheet'!$Y106)+(INDEX(ItemCosts,MATCH('Blend Sheet'!$Z$4,ItemNum,0),MATCH(K$1,Districts,0))*'Blend Sheet'!$Z106)+(INDEX(ItemCosts,MATCH('Blend Sheet'!$AA$4,ItemNum,0),MATCH(K$1,Districts,0))*'Blend Sheet'!$AA106)+(INDEX(ItemCosts,MATCH('Blend Sheet'!$AB$4,ItemNum,0),MATCH(K$1,Districts,0))*'Blend Sheet'!$AB106)+(INDEX(ItemCosts,MATCH('Blend Sheet'!$AC$4,ItemNum,0),MATCH(K$1,Districts,0))*'Blend Sheet'!$AC106)+(INDEX(ItemCosts,MATCH('Blend Sheet'!$AD$4,ItemNum,0),MATCH(K$1,Districts,0))*'Blend Sheet'!$AD106)+(INDEX(ItemCosts,MATCH('Blend Sheet'!$AE$4,ItemNum,0),MATCH(K$1,Districts,0))*'Blend Sheet'!$AE106)+(INDEX(ItemCosts,MATCH('Blend Sheet'!$AF$4,ItemNum,0),MATCH(K$1,Districts,0))*'Blend Sheet'!$AF106)+(INDEX(ItemCosts,MATCH('Blend Sheet'!$AG$4,ItemNum,0),MATCH(K$1,Districts,0))*'Blend Sheet'!$AG106)+(INDEX(ItemCosts,MATCH('Blend Sheet'!$AH$4,ItemNum,0),MATCH(K$1,Districts,0))*'Blend Sheet'!$AH106)+(INDEX(ItemCosts,MATCH('Blend Sheet'!$AI$4,ItemNum,0),MATCH(K$1,Districts,0))*'Blend Sheet'!$AI106)+(INDEX(ItemCosts,MATCH('Blend Sheet'!$AJ$4,ItemNum,0),MATCH(K$1,Districts,0))*'Blend Sheet'!$AJ106)+(INDEX(ItemCosts,MATCH('Blend Sheet'!$AK$4,ItemNum,0),MATCH(K$1,Districts,0))*'Blend Sheet'!$AK106)+(INDEX(ItemCosts,MATCH('Blend Sheet'!$AL$4,ItemNum,0),MATCH(K$1,Districts,0))*'Blend Sheet'!$AL106)+(INDEX(ItemCosts,MATCH('Blend Sheet'!$AM$4,ItemNum,0),MATCH(K$1,Districts,0))*'Blend Sheet'!$AM106)+(INDEX(ItemCosts,MATCH('Blend Sheet'!$AN$4,ItemNum,0),MATCH(K$1,Districts,0))*'Blend Sheet'!$AN106)+(INDEX(ItemCosts,MATCH('Blend Sheet'!$AO$4,ItemNum,0),MATCH(K$1,Districts,0))*'Blend Sheet'!$AO106)+(INDEX(ItemCosts,MATCH('Blend Sheet'!$AP$4,ItemNum,0),MATCH(K$1,Districts,0))*'Blend Sheet'!$AP106)+(INDEX(ItemCosts,MATCH('Blend Sheet'!$AQ$4,ItemNum,0),MATCH(K$1,Districts,0))*'Blend Sheet'!$AQ106)+(INDEX(ItemCosts,MATCH('Blend Sheet'!$AR$4,ItemNum,0),MATCH(K$1,Districts,0))*'Blend Sheet'!$AR106)+(INDEX(ItemCosts,MATCH('Blend Sheet'!$AS$4,ItemNum,0),MATCH(K$1,Districts,0))*'Blend Sheet'!$AS106)</f>
        <v>#N/A</v>
      </c>
      <c r="L103" s="5" t="e">
        <f>(INDEX(ItemCosts,MATCH('Blend Sheet'!$C$4,ItemNum,0),MATCH(L$1,Districts,0))*'Blend Sheet'!$C106)+(INDEX(ItemCosts,MATCH('Blend Sheet'!$D$4,ItemNum,0),MATCH(L$1,Districts,0))*'Blend Sheet'!$D106)+(INDEX(ItemCosts,MATCH('Blend Sheet'!$E$4,ItemNum,0),MATCH(L$1,Districts,0))*'Blend Sheet'!$E106)+(INDEX(ItemCosts,MATCH('Blend Sheet'!$F$4,ItemNum,0),MATCH(L$1,Districts,0))*'Blend Sheet'!$F106)+(INDEX(ItemCosts,MATCH('Blend Sheet'!$G$4,ItemNum,0),MATCH(L$1,Districts,0))*'Blend Sheet'!$G106)+(INDEX(ItemCosts,MATCH('Blend Sheet'!$H$4,ItemNum,0),MATCH(L$1,Districts,0))*'Blend Sheet'!$H106)+(INDEX(ItemCosts,MATCH('Blend Sheet'!$I$4,ItemNum,0),MATCH(L$1,Districts,0))*'Blend Sheet'!$I106)+(INDEX(ItemCosts,MATCH('Blend Sheet'!$J$4,ItemNum,0),MATCH(L$1,Districts,0))*'Blend Sheet'!$J106)+(INDEX(ItemCosts,MATCH('Blend Sheet'!$K$4,ItemNum,0),MATCH(L$1,Districts,0))*'Blend Sheet'!$K106)+(INDEX(ItemCosts,MATCH('Blend Sheet'!$L$4,ItemNum,0),MATCH(L$1,Districts,0))*'Blend Sheet'!$L106)+(INDEX(ItemCosts,MATCH('Blend Sheet'!$M$4,ItemNum,0),MATCH(L$1,Districts,0))*'Blend Sheet'!$M106)+(INDEX(ItemCosts,MATCH('Blend Sheet'!$N$4,ItemNum,0),MATCH(L$1,Districts,0))*'Blend Sheet'!$N106)+(INDEX(ItemCosts,MATCH('Blend Sheet'!$O$4,ItemNum,0),MATCH(L$1,Districts,0))*'Blend Sheet'!$O106)+(INDEX(ItemCosts,MATCH('Blend Sheet'!$P$4,ItemNum,0),MATCH(L$1,Districts,0))*'Blend Sheet'!$P106)+(INDEX(ItemCosts,MATCH('Blend Sheet'!$Q$4,ItemNum,0),MATCH(L$1,Districts,0))*'Blend Sheet'!$Q106)+(INDEX(ItemCosts,MATCH('Blend Sheet'!$R$4,ItemNum,0),MATCH(L$1,Districts,0))*'Blend Sheet'!$R106)+(INDEX(ItemCosts,MATCH('Blend Sheet'!$S$4,ItemNum,0),MATCH(L$1,Districts,0))*'Blend Sheet'!$S106)+(INDEX(ItemCosts,MATCH('Blend Sheet'!$T$4,ItemNum,0),MATCH(L$1,Districts,0))*'Blend Sheet'!$T106)+(INDEX(ItemCosts,MATCH('Blend Sheet'!$U$4,ItemNum,0),MATCH(L$1,Districts,0))*'Blend Sheet'!$U106)+(INDEX(ItemCosts,MATCH('Blend Sheet'!$V$4,ItemNum,0),MATCH(L$1,Districts,0))*'Blend Sheet'!$V106)+(INDEX(ItemCosts,MATCH('Blend Sheet'!$W$4,ItemNum,0),MATCH(L$1,Districts,0))*'Blend Sheet'!$W106)+(INDEX(ItemCosts,MATCH('Blend Sheet'!$X$4,ItemNum,0),MATCH(L$1,Districts,0))*'Blend Sheet'!$X106)+(INDEX(ItemCosts,MATCH('Blend Sheet'!$Y$4,ItemNum,0),MATCH(L$1,Districts,0))*'Blend Sheet'!$Y106)+(INDEX(ItemCosts,MATCH('Blend Sheet'!$Z$4,ItemNum,0),MATCH(L$1,Districts,0))*'Blend Sheet'!$Z106)+(INDEX(ItemCosts,MATCH('Blend Sheet'!$AA$4,ItemNum,0),MATCH(L$1,Districts,0))*'Blend Sheet'!$AA106)+(INDEX(ItemCosts,MATCH('Blend Sheet'!$AB$4,ItemNum,0),MATCH(L$1,Districts,0))*'Blend Sheet'!$AB106)+(INDEX(ItemCosts,MATCH('Blend Sheet'!$AC$4,ItemNum,0),MATCH(L$1,Districts,0))*'Blend Sheet'!$AC106)+(INDEX(ItemCosts,MATCH('Blend Sheet'!$AD$4,ItemNum,0),MATCH(L$1,Districts,0))*'Blend Sheet'!$AD106)+(INDEX(ItemCosts,MATCH('Blend Sheet'!$AE$4,ItemNum,0),MATCH(L$1,Districts,0))*'Blend Sheet'!$AE106)+(INDEX(ItemCosts,MATCH('Blend Sheet'!$AF$4,ItemNum,0),MATCH(L$1,Districts,0))*'Blend Sheet'!$AF106)+(INDEX(ItemCosts,MATCH('Blend Sheet'!$AG$4,ItemNum,0),MATCH(L$1,Districts,0))*'Blend Sheet'!$AG106)+(INDEX(ItemCosts,MATCH('Blend Sheet'!$AH$4,ItemNum,0),MATCH(L$1,Districts,0))*'Blend Sheet'!$AH106)+(INDEX(ItemCosts,MATCH('Blend Sheet'!$AI$4,ItemNum,0),MATCH(L$1,Districts,0))*'Blend Sheet'!$AI106)+(INDEX(ItemCosts,MATCH('Blend Sheet'!$AJ$4,ItemNum,0),MATCH(L$1,Districts,0))*'Blend Sheet'!$AJ106)+(INDEX(ItemCosts,MATCH('Blend Sheet'!$AK$4,ItemNum,0),MATCH(L$1,Districts,0))*'Blend Sheet'!$AK106)+(INDEX(ItemCosts,MATCH('Blend Sheet'!$AL$4,ItemNum,0),MATCH(L$1,Districts,0))*'Blend Sheet'!$AL106)+(INDEX(ItemCosts,MATCH('Blend Sheet'!$AM$4,ItemNum,0),MATCH(L$1,Districts,0))*'Blend Sheet'!$AM106)+(INDEX(ItemCosts,MATCH('Blend Sheet'!$AN$4,ItemNum,0),MATCH(L$1,Districts,0))*'Blend Sheet'!$AN106)+(INDEX(ItemCosts,MATCH('Blend Sheet'!$AO$4,ItemNum,0),MATCH(L$1,Districts,0))*'Blend Sheet'!$AO106)+(INDEX(ItemCosts,MATCH('Blend Sheet'!$AP$4,ItemNum,0),MATCH(L$1,Districts,0))*'Blend Sheet'!$AP106)+(INDEX(ItemCosts,MATCH('Blend Sheet'!$AQ$4,ItemNum,0),MATCH(L$1,Districts,0))*'Blend Sheet'!$AQ106)+(INDEX(ItemCosts,MATCH('Blend Sheet'!$AR$4,ItemNum,0),MATCH(L$1,Districts,0))*'Blend Sheet'!$AR106)+(INDEX(ItemCosts,MATCH('Blend Sheet'!$AS$4,ItemNum,0),MATCH(L$1,Districts,0))*'Blend Sheet'!$AS106)</f>
        <v>#N/A</v>
      </c>
      <c r="M103" s="191"/>
      <c r="N103" s="34" t="e">
        <f>D103/'Blend Sheet'!$BA106</f>
        <v>#N/A</v>
      </c>
      <c r="O103" s="34" t="e">
        <f>E103/'Blend Sheet'!$BA106</f>
        <v>#N/A</v>
      </c>
      <c r="P103" s="34" t="e">
        <f>G103/'Blend Sheet'!$BA106</f>
        <v>#N/A</v>
      </c>
      <c r="Q103" s="34" t="e">
        <f>H103/'Blend Sheet'!$BA106</f>
        <v>#N/A</v>
      </c>
      <c r="R103" s="34" t="e">
        <f>I103/'Blend Sheet'!$BA106</f>
        <v>#N/A</v>
      </c>
      <c r="S103" s="34" t="e">
        <f>J103/'Blend Sheet'!$BA106</f>
        <v>#N/A</v>
      </c>
      <c r="T103" s="34" t="e">
        <f>K103/'Blend Sheet'!$BA106</f>
        <v>#N/A</v>
      </c>
      <c r="U103" s="34" t="e">
        <f>L103/'Blend Sheet'!$BA106</f>
        <v>#N/A</v>
      </c>
    </row>
    <row r="104" spans="1:21" x14ac:dyDescent="0.25">
      <c r="A104">
        <f>'Blend Sheet'!A107</f>
        <v>0</v>
      </c>
      <c r="B104" s="5" t="e">
        <f>(INDEX(ItemCosts,MATCH('Blend Sheet'!$C$4,ItemNum,0),MATCH(B$1,Districts,0))*'Blend Sheet'!$C107)+(INDEX(ItemCosts,MATCH('Blend Sheet'!$D$4,ItemNum,0),MATCH(B$1,Districts,0))*'Blend Sheet'!$D107)+(INDEX(ItemCosts,MATCH('Blend Sheet'!$E$4,ItemNum,0),MATCH(B$1,Districts,0))*'Blend Sheet'!$E107)+(INDEX(ItemCosts,MATCH('Blend Sheet'!$F$4,ItemNum,0),MATCH(B$1,Districts,0))*'Blend Sheet'!$F107)+(INDEX(ItemCosts,MATCH('Blend Sheet'!$G$4,ItemNum,0),MATCH(B$1,Districts,0))*'Blend Sheet'!$G107)+(INDEX(ItemCosts,MATCH('Blend Sheet'!$H$4,ItemNum,0),MATCH(B$1,Districts,0))*'Blend Sheet'!$H107)+(INDEX(ItemCosts,MATCH('Blend Sheet'!$I$4,ItemNum,0),MATCH(B$1,Districts,0))*'Blend Sheet'!$I107)+(INDEX(ItemCosts,MATCH('Blend Sheet'!$J$4,ItemNum,0),MATCH(B$1,Districts,0))*'Blend Sheet'!$J107)+(INDEX(ItemCosts,MATCH('Blend Sheet'!$K$4,ItemNum,0),MATCH(B$1,Districts,0))*'Blend Sheet'!$K107)+(INDEX(ItemCosts,MATCH('Blend Sheet'!$L$4,ItemNum,0),MATCH(B$1,Districts,0))*'Blend Sheet'!$L107)+(INDEX(ItemCosts,MATCH('Blend Sheet'!$M$4,ItemNum,0),MATCH(B$1,Districts,0))*'Blend Sheet'!$M107)+(INDEX(ItemCosts,MATCH('Blend Sheet'!$N$4,ItemNum,0),MATCH(B$1,Districts,0))*'Blend Sheet'!$N107)+(INDEX(ItemCosts,MATCH('Blend Sheet'!$O$4,ItemNum,0),MATCH(B$1,Districts,0))*'Blend Sheet'!$O107)+(INDEX(ItemCosts,MATCH('Blend Sheet'!$P$4,ItemNum,0),MATCH(B$1,Districts,0))*'Blend Sheet'!$P107)+(INDEX(ItemCosts,MATCH('Blend Sheet'!$Q$4,ItemNum,0),MATCH(B$1,Districts,0))*'Blend Sheet'!$Q107)+(INDEX(ItemCosts,MATCH('Blend Sheet'!$R$4,ItemNum,0),MATCH(B$1,Districts,0))*'Blend Sheet'!$R107)+(INDEX(ItemCosts,MATCH('Blend Sheet'!$S$4,ItemNum,0),MATCH(B$1,Districts,0))*'Blend Sheet'!$S107)+(INDEX(ItemCosts,MATCH('Blend Sheet'!$T$4,ItemNum,0),MATCH(B$1,Districts,0))*'Blend Sheet'!$T107)+(INDEX(ItemCosts,MATCH('Blend Sheet'!$U$4,ItemNum,0),MATCH(B$1,Districts,0))*'Blend Sheet'!$U107)+(INDEX(ItemCosts,MATCH('Blend Sheet'!$V$4,ItemNum,0),MATCH(B$1,Districts,0))*'Blend Sheet'!$V107)+(INDEX(ItemCosts,MATCH('Blend Sheet'!$W$4,ItemNum,0),MATCH(B$1,Districts,0))*'Blend Sheet'!$W107)+(INDEX(ItemCosts,MATCH('Blend Sheet'!$X$4,ItemNum,0),MATCH(B$1,Districts,0))*'Blend Sheet'!$X107)+(INDEX(ItemCosts,MATCH('Blend Sheet'!$Y$4,ItemNum,0),MATCH(B$1,Districts,0))*'Blend Sheet'!$Y107)+(INDEX(ItemCosts,MATCH('Blend Sheet'!$Z$4,ItemNum,0),MATCH(B$1,Districts,0))*'Blend Sheet'!$Z107)+(INDEX(ItemCosts,MATCH('Blend Sheet'!$AA$4,ItemNum,0),MATCH(B$1,Districts,0))*'Blend Sheet'!$AA107)+(INDEX(ItemCosts,MATCH('Blend Sheet'!$AB$4,ItemNum,0),MATCH(B$1,Districts,0))*'Blend Sheet'!$AB107)+(INDEX(ItemCosts,MATCH('Blend Sheet'!$AC$4,ItemNum,0),MATCH(B$1,Districts,0))*'Blend Sheet'!$AC107)+(INDEX(ItemCosts,MATCH('Blend Sheet'!$AD$4,ItemNum,0),MATCH(B$1,Districts,0))*'Blend Sheet'!$AD107)+(INDEX(ItemCosts,MATCH('Blend Sheet'!$AE$4,ItemNum,0),MATCH(B$1,Districts,0))*'Blend Sheet'!$AE107)+(INDEX(ItemCosts,MATCH('Blend Sheet'!$AF$4,ItemNum,0),MATCH(B$1,Districts,0))*'Blend Sheet'!$AF107)+(INDEX(ItemCosts,MATCH('Blend Sheet'!$AG$4,ItemNum,0),MATCH(B$1,Districts,0))*'Blend Sheet'!$AG107)+(INDEX(ItemCosts,MATCH('Blend Sheet'!$AH$4,ItemNum,0),MATCH(B$1,Districts,0))*'Blend Sheet'!$AH107)+(INDEX(ItemCosts,MATCH('Blend Sheet'!$AI$4,ItemNum,0),MATCH(B$1,Districts,0))*'Blend Sheet'!$AI107)+(INDEX(ItemCosts,MATCH('Blend Sheet'!$AJ$4,ItemNum,0),MATCH(B$1,Districts,0))*'Blend Sheet'!$AJ107)+(INDEX(ItemCosts,MATCH('Blend Sheet'!$AK$4,ItemNum,0),MATCH(B$1,Districts,0))*'Blend Sheet'!$AK107)+(INDEX(ItemCosts,MATCH('Blend Sheet'!$AL$4,ItemNum,0),MATCH(B$1,Districts,0))*'Blend Sheet'!$AL107)+(INDEX(ItemCosts,MATCH('Blend Sheet'!$AM$4,ItemNum,0),MATCH(B$1,Districts,0))*'Blend Sheet'!$AM107)+(INDEX(ItemCosts,MATCH('Blend Sheet'!$AN$4,ItemNum,0),MATCH(B$1,Districts,0))*'Blend Sheet'!$AN107)+(INDEX(ItemCosts,MATCH('Blend Sheet'!$AO$4,ItemNum,0),MATCH(B$1,Districts,0))*'Blend Sheet'!$AO107)+(INDEX(ItemCosts,MATCH('Blend Sheet'!$AP$4,ItemNum,0),MATCH(B$1,Districts,0))*'Blend Sheet'!$AP107)+(INDEX(ItemCosts,MATCH('Blend Sheet'!$AQ$4,ItemNum,0),MATCH(B$1,Districts,0))*'Blend Sheet'!$AQ107)+(INDEX(ItemCosts,MATCH('Blend Sheet'!$AR$4,ItemNum,0),MATCH(B$1,Districts,0))*'Blend Sheet'!$AR107)+(INDEX(ItemCosts,MATCH('Blend Sheet'!$AS$4,ItemNum,0),MATCH(B$1,Districts,0))*'Blend Sheet'!$AS107)</f>
        <v>#N/A</v>
      </c>
      <c r="C104" s="5" t="e">
        <f>(INDEX(ItemCosts,MATCH('Blend Sheet'!$C$4,ItemNum,0),MATCH(C$1,Districts,0))*'Blend Sheet'!$C107)+(INDEX(ItemCosts,MATCH('Blend Sheet'!$D$4,ItemNum,0),MATCH(C$1,Districts,0))*'Blend Sheet'!$D107)+(INDEX(ItemCosts,MATCH('Blend Sheet'!$E$4,ItemNum,0),MATCH(C$1,Districts,0))*'Blend Sheet'!$E107)+(INDEX(ItemCosts,MATCH('Blend Sheet'!$F$4,ItemNum,0),MATCH(C$1,Districts,0))*'Blend Sheet'!$F107)+(INDEX(ItemCosts,MATCH('Blend Sheet'!$G$4,ItemNum,0),MATCH(C$1,Districts,0))*'Blend Sheet'!$G107)+(INDEX(ItemCosts,MATCH('Blend Sheet'!$H$4,ItemNum,0),MATCH(C$1,Districts,0))*'Blend Sheet'!$H107)+(INDEX(ItemCosts,MATCH('Blend Sheet'!$I$4,ItemNum,0),MATCH(C$1,Districts,0))*'Blend Sheet'!$I107)+(INDEX(ItemCosts,MATCH('Blend Sheet'!$J$4,ItemNum,0),MATCH(C$1,Districts,0))*'Blend Sheet'!$J107)+(INDEX(ItemCosts,MATCH('Blend Sheet'!$K$4,ItemNum,0),MATCH(C$1,Districts,0))*'Blend Sheet'!$K107)+(INDEX(ItemCosts,MATCH('Blend Sheet'!$L$4,ItemNum,0),MATCH(C$1,Districts,0))*'Blend Sheet'!$L107)+(INDEX(ItemCosts,MATCH('Blend Sheet'!$M$4,ItemNum,0),MATCH(C$1,Districts,0))*'Blend Sheet'!$M107)+(INDEX(ItemCosts,MATCH('Blend Sheet'!$N$4,ItemNum,0),MATCH(C$1,Districts,0))*'Blend Sheet'!$N107)+(INDEX(ItemCosts,MATCH('Blend Sheet'!$O$4,ItemNum,0),MATCH(C$1,Districts,0))*'Blend Sheet'!$O107)+(INDEX(ItemCosts,MATCH('Blend Sheet'!$P$4,ItemNum,0),MATCH(C$1,Districts,0))*'Blend Sheet'!$P107)+(INDEX(ItemCosts,MATCH('Blend Sheet'!$Q$4,ItemNum,0),MATCH(C$1,Districts,0))*'Blend Sheet'!$Q107)+(INDEX(ItemCosts,MATCH('Blend Sheet'!$R$4,ItemNum,0),MATCH(C$1,Districts,0))*'Blend Sheet'!$R107)+(INDEX(ItemCosts,MATCH('Blend Sheet'!$S$4,ItemNum,0),MATCH(C$1,Districts,0))*'Blend Sheet'!$S107)+(INDEX(ItemCosts,MATCH('Blend Sheet'!$T$4,ItemNum,0),MATCH(C$1,Districts,0))*'Blend Sheet'!$T107)+(INDEX(ItemCosts,MATCH('Blend Sheet'!$U$4,ItemNum,0),MATCH(C$1,Districts,0))*'Blend Sheet'!$U107)+(INDEX(ItemCosts,MATCH('Blend Sheet'!$V$4,ItemNum,0),MATCH(C$1,Districts,0))*'Blend Sheet'!$V107)+(INDEX(ItemCosts,MATCH('Blend Sheet'!$W$4,ItemNum,0),MATCH(C$1,Districts,0))*'Blend Sheet'!$W107)+(INDEX(ItemCosts,MATCH('Blend Sheet'!$X$4,ItemNum,0),MATCH(C$1,Districts,0))*'Blend Sheet'!$X107)+(INDEX(ItemCosts,MATCH('Blend Sheet'!$Y$4,ItemNum,0),MATCH(C$1,Districts,0))*'Blend Sheet'!$Y107)+(INDEX(ItemCosts,MATCH('Blend Sheet'!$Z$4,ItemNum,0),MATCH(C$1,Districts,0))*'Blend Sheet'!$Z107)+(INDEX(ItemCosts,MATCH('Blend Sheet'!$AA$4,ItemNum,0),MATCH(C$1,Districts,0))*'Blend Sheet'!$AA107)+(INDEX(ItemCosts,MATCH('Blend Sheet'!$AB$4,ItemNum,0),MATCH(C$1,Districts,0))*'Blend Sheet'!$AB107)+(INDEX(ItemCosts,MATCH('Blend Sheet'!$AC$4,ItemNum,0),MATCH(C$1,Districts,0))*'Blend Sheet'!$AC107)+(INDEX(ItemCosts,MATCH('Blend Sheet'!$AD$4,ItemNum,0),MATCH(C$1,Districts,0))*'Blend Sheet'!$AD107)+(INDEX(ItemCosts,MATCH('Blend Sheet'!$AE$4,ItemNum,0),MATCH(C$1,Districts,0))*'Blend Sheet'!$AE107)+(INDEX(ItemCosts,MATCH('Blend Sheet'!$AF$4,ItemNum,0),MATCH(C$1,Districts,0))*'Blend Sheet'!$AF107)+(INDEX(ItemCosts,MATCH('Blend Sheet'!$AG$4,ItemNum,0),MATCH(C$1,Districts,0))*'Blend Sheet'!$AG107)+(INDEX(ItemCosts,MATCH('Blend Sheet'!$AH$4,ItemNum,0),MATCH(C$1,Districts,0))*'Blend Sheet'!$AH107)+(INDEX(ItemCosts,MATCH('Blend Sheet'!$AI$4,ItemNum,0),MATCH(C$1,Districts,0))*'Blend Sheet'!$AI107)+(INDEX(ItemCosts,MATCH('Blend Sheet'!$AJ$4,ItemNum,0),MATCH(C$1,Districts,0))*'Blend Sheet'!$AJ107)+(INDEX(ItemCosts,MATCH('Blend Sheet'!$AK$4,ItemNum,0),MATCH(C$1,Districts,0))*'Blend Sheet'!$AK107)+(INDEX(ItemCosts,MATCH('Blend Sheet'!$AL$4,ItemNum,0),MATCH(C$1,Districts,0))*'Blend Sheet'!$AL107)+(INDEX(ItemCosts,MATCH('Blend Sheet'!$AM$4,ItemNum,0),MATCH(C$1,Districts,0))*'Blend Sheet'!$AM107)+(INDEX(ItemCosts,MATCH('Blend Sheet'!$AN$4,ItemNum,0),MATCH(C$1,Districts,0))*'Blend Sheet'!$AN107)+(INDEX(ItemCosts,MATCH('Blend Sheet'!$AO$4,ItemNum,0),MATCH(C$1,Districts,0))*'Blend Sheet'!$AO107)+(INDEX(ItemCosts,MATCH('Blend Sheet'!$AP$4,ItemNum,0),MATCH(C$1,Districts,0))*'Blend Sheet'!$AP107)+(INDEX(ItemCosts,MATCH('Blend Sheet'!$AQ$4,ItemNum,0),MATCH(C$1,Districts,0))*'Blend Sheet'!$AQ107)+(INDEX(ItemCosts,MATCH('Blend Sheet'!$AR$4,ItemNum,0),MATCH(C$1,Districts,0))*'Blend Sheet'!$AR107)+(INDEX(ItemCosts,MATCH('Blend Sheet'!$AS$4,ItemNum,0),MATCH(C$1,Districts,0))*'Blend Sheet'!$AS107)</f>
        <v>#N/A</v>
      </c>
      <c r="D104" s="5" t="e">
        <f>(INDEX(ItemCosts,MATCH('Blend Sheet'!$C$4,ItemNum,0),MATCH(D$1,Districts,0))*'Blend Sheet'!$C107)+(INDEX(ItemCosts,MATCH('Blend Sheet'!$D$4,ItemNum,0),MATCH(D$1,Districts,0))*'Blend Sheet'!$D107)+(INDEX(ItemCosts,MATCH('Blend Sheet'!$E$4,ItemNum,0),MATCH(D$1,Districts,0))*'Blend Sheet'!$E107)+(INDEX(ItemCosts,MATCH('Blend Sheet'!$F$4,ItemNum,0),MATCH(D$1,Districts,0))*'Blend Sheet'!$F107)+(INDEX(ItemCosts,MATCH('Blend Sheet'!$G$4,ItemNum,0),MATCH(D$1,Districts,0))*'Blend Sheet'!$G107)+(INDEX(ItemCosts,MATCH('Blend Sheet'!$H$4,ItemNum,0),MATCH(D$1,Districts,0))*'Blend Sheet'!$H107)+(INDEX(ItemCosts,MATCH('Blend Sheet'!$I$4,ItemNum,0),MATCH(D$1,Districts,0))*'Blend Sheet'!$I107)+(INDEX(ItemCosts,MATCH('Blend Sheet'!$J$4,ItemNum,0),MATCH(D$1,Districts,0))*'Blend Sheet'!$J107)+(INDEX(ItemCosts,MATCH('Blend Sheet'!$K$4,ItemNum,0),MATCH(D$1,Districts,0))*'Blend Sheet'!$K107)+(INDEX(ItemCosts,MATCH('Blend Sheet'!$L$4,ItemNum,0),MATCH(D$1,Districts,0))*'Blend Sheet'!$L107)+(INDEX(ItemCosts,MATCH('Blend Sheet'!$M$4,ItemNum,0),MATCH(D$1,Districts,0))*'Blend Sheet'!$M107)+(INDEX(ItemCosts,MATCH('Blend Sheet'!$N$4,ItemNum,0),MATCH(D$1,Districts,0))*'Blend Sheet'!$N107)+(INDEX(ItemCosts,MATCH('Blend Sheet'!$O$4,ItemNum,0),MATCH(D$1,Districts,0))*'Blend Sheet'!$O107)+(INDEX(ItemCosts,MATCH('Blend Sheet'!$P$4,ItemNum,0),MATCH(D$1,Districts,0))*'Blend Sheet'!$P107)+(INDEX(ItemCosts,MATCH('Blend Sheet'!$Q$4,ItemNum,0),MATCH(D$1,Districts,0))*'Blend Sheet'!$Q107)+(INDEX(ItemCosts,MATCH('Blend Sheet'!$R$4,ItemNum,0),MATCH(D$1,Districts,0))*'Blend Sheet'!$R107)+(INDEX(ItemCosts,MATCH('Blend Sheet'!$S$4,ItemNum,0),MATCH(D$1,Districts,0))*'Blend Sheet'!$S107)+(INDEX(ItemCosts,MATCH('Blend Sheet'!$T$4,ItemNum,0),MATCH(D$1,Districts,0))*'Blend Sheet'!$T107)+(INDEX(ItemCosts,MATCH('Blend Sheet'!$U$4,ItemNum,0),MATCH(D$1,Districts,0))*'Blend Sheet'!$U107)+(INDEX(ItemCosts,MATCH('Blend Sheet'!$V$4,ItemNum,0),MATCH(D$1,Districts,0))*'Blend Sheet'!$V107)+(INDEX(ItemCosts,MATCH('Blend Sheet'!$W$4,ItemNum,0),MATCH(D$1,Districts,0))*'Blend Sheet'!$W107)+(INDEX(ItemCosts,MATCH('Blend Sheet'!$X$4,ItemNum,0),MATCH(D$1,Districts,0))*'Blend Sheet'!$X107)+(INDEX(ItemCosts,MATCH('Blend Sheet'!$Y$4,ItemNum,0),MATCH(D$1,Districts,0))*'Blend Sheet'!$Y107)+(INDEX(ItemCosts,MATCH('Blend Sheet'!$Z$4,ItemNum,0),MATCH(D$1,Districts,0))*'Blend Sheet'!$Z107)+(INDEX(ItemCosts,MATCH('Blend Sheet'!$AA$4,ItemNum,0),MATCH(D$1,Districts,0))*'Blend Sheet'!$AA107)+(INDEX(ItemCosts,MATCH('Blend Sheet'!$AB$4,ItemNum,0),MATCH(D$1,Districts,0))*'Blend Sheet'!$AB107)+(INDEX(ItemCosts,MATCH('Blend Sheet'!$AC$4,ItemNum,0),MATCH(D$1,Districts,0))*'Blend Sheet'!$AC107)+(INDEX(ItemCosts,MATCH('Blend Sheet'!$AD$4,ItemNum,0),MATCH(D$1,Districts,0))*'Blend Sheet'!$AD107)+(INDEX(ItemCosts,MATCH('Blend Sheet'!$AE$4,ItemNum,0),MATCH(D$1,Districts,0))*'Blend Sheet'!$AE107)+(INDEX(ItemCosts,MATCH('Blend Sheet'!$AF$4,ItemNum,0),MATCH(D$1,Districts,0))*'Blend Sheet'!$AF107)+(INDEX(ItemCosts,MATCH('Blend Sheet'!$AG$4,ItemNum,0),MATCH(D$1,Districts,0))*'Blend Sheet'!$AG107)+(INDEX(ItemCosts,MATCH('Blend Sheet'!$AH$4,ItemNum,0),MATCH(D$1,Districts,0))*'Blend Sheet'!$AH107)+(INDEX(ItemCosts,MATCH('Blend Sheet'!$AI$4,ItemNum,0),MATCH(D$1,Districts,0))*'Blend Sheet'!$AI107)+(INDEX(ItemCosts,MATCH('Blend Sheet'!$AJ$4,ItemNum,0),MATCH(D$1,Districts,0))*'Blend Sheet'!$AJ107)+(INDEX(ItemCosts,MATCH('Blend Sheet'!$AK$4,ItemNum,0),MATCH(D$1,Districts,0))*'Blend Sheet'!$AK107)+(INDEX(ItemCosts,MATCH('Blend Sheet'!$AL$4,ItemNum,0),MATCH(D$1,Districts,0))*'Blend Sheet'!$AL107)+(INDEX(ItemCosts,MATCH('Blend Sheet'!$AM$4,ItemNum,0),MATCH(D$1,Districts,0))*'Blend Sheet'!$AM107)+(INDEX(ItemCosts,MATCH('Blend Sheet'!$AN$4,ItemNum,0),MATCH(D$1,Districts,0))*'Blend Sheet'!$AN107)+(INDEX(ItemCosts,MATCH('Blend Sheet'!$AO$4,ItemNum,0),MATCH(D$1,Districts,0))*'Blend Sheet'!$AO107)+(INDEX(ItemCosts,MATCH('Blend Sheet'!$AP$4,ItemNum,0),MATCH(D$1,Districts,0))*'Blend Sheet'!$AP107)+(INDEX(ItemCosts,MATCH('Blend Sheet'!$AQ$4,ItemNum,0),MATCH(D$1,Districts,0))*'Blend Sheet'!$AQ107)+(INDEX(ItemCosts,MATCH('Blend Sheet'!$AR$4,ItemNum,0),MATCH(D$1,Districts,0))*'Blend Sheet'!$AR107)+(INDEX(ItemCosts,MATCH('Blend Sheet'!$AS$4,ItemNum,0),MATCH(D$1,Districts,0))*'Blend Sheet'!$AS107)</f>
        <v>#N/A</v>
      </c>
      <c r="E104" s="5" t="e">
        <f>(INDEX(ItemCosts,MATCH('Blend Sheet'!$C$4,ItemNum,0),MATCH(E$1,Districts,0))*'Blend Sheet'!$C107)+(INDEX(ItemCosts,MATCH('Blend Sheet'!$D$4,ItemNum,0),MATCH(E$1,Districts,0))*'Blend Sheet'!$D107)+(INDEX(ItemCosts,MATCH('Blend Sheet'!$E$4,ItemNum,0),MATCH(E$1,Districts,0))*'Blend Sheet'!$E107)+(INDEX(ItemCosts,MATCH('Blend Sheet'!$F$4,ItemNum,0),MATCH(E$1,Districts,0))*'Blend Sheet'!$F107)+(INDEX(ItemCosts,MATCH('Blend Sheet'!$G$4,ItemNum,0),MATCH(E$1,Districts,0))*'Blend Sheet'!$G107)+(INDEX(ItemCosts,MATCH('Blend Sheet'!$H$4,ItemNum,0),MATCH(E$1,Districts,0))*'Blend Sheet'!$H107)+(INDEX(ItemCosts,MATCH('Blend Sheet'!$I$4,ItemNum,0),MATCH(E$1,Districts,0))*'Blend Sheet'!$I107)+(INDEX(ItemCosts,MATCH('Blend Sheet'!$J$4,ItemNum,0),MATCH(E$1,Districts,0))*'Blend Sheet'!$J107)+(INDEX(ItemCosts,MATCH('Blend Sheet'!$K$4,ItemNum,0),MATCH(E$1,Districts,0))*'Blend Sheet'!$K107)+(INDEX(ItemCosts,MATCH('Blend Sheet'!$L$4,ItemNum,0),MATCH(E$1,Districts,0))*'Blend Sheet'!$L107)+(INDEX(ItemCosts,MATCH('Blend Sheet'!$M$4,ItemNum,0),MATCH(E$1,Districts,0))*'Blend Sheet'!$M107)+(INDEX(ItemCosts,MATCH('Blend Sheet'!$N$4,ItemNum,0),MATCH(E$1,Districts,0))*'Blend Sheet'!$N107)+(INDEX(ItemCosts,MATCH('Blend Sheet'!$O$4,ItemNum,0),MATCH(E$1,Districts,0))*'Blend Sheet'!$O107)+(INDEX(ItemCosts,MATCH('Blend Sheet'!$P$4,ItemNum,0),MATCH(E$1,Districts,0))*'Blend Sheet'!$P107)+(INDEX(ItemCosts,MATCH('Blend Sheet'!$Q$4,ItemNum,0),MATCH(E$1,Districts,0))*'Blend Sheet'!$Q107)+(INDEX(ItemCosts,MATCH('Blend Sheet'!$R$4,ItemNum,0),MATCH(E$1,Districts,0))*'Blend Sheet'!$R107)+(INDEX(ItemCosts,MATCH('Blend Sheet'!$S$4,ItemNum,0),MATCH(E$1,Districts,0))*'Blend Sheet'!$S107)+(INDEX(ItemCosts,MATCH('Blend Sheet'!$T$4,ItemNum,0),MATCH(E$1,Districts,0))*'Blend Sheet'!$T107)+(INDEX(ItemCosts,MATCH('Blend Sheet'!$U$4,ItemNum,0),MATCH(E$1,Districts,0))*'Blend Sheet'!$U107)+(INDEX(ItemCosts,MATCH('Blend Sheet'!$V$4,ItemNum,0),MATCH(E$1,Districts,0))*'Blend Sheet'!$V107)+(INDEX(ItemCosts,MATCH('Blend Sheet'!$W$4,ItemNum,0),MATCH(E$1,Districts,0))*'Blend Sheet'!$W107)+(INDEX(ItemCosts,MATCH('Blend Sheet'!$X$4,ItemNum,0),MATCH(E$1,Districts,0))*'Blend Sheet'!$X107)+(INDEX(ItemCosts,MATCH('Blend Sheet'!$Y$4,ItemNum,0),MATCH(E$1,Districts,0))*'Blend Sheet'!$Y107)+(INDEX(ItemCosts,MATCH('Blend Sheet'!$Z$4,ItemNum,0),MATCH(E$1,Districts,0))*'Blend Sheet'!$Z107)+(INDEX(ItemCosts,MATCH('Blend Sheet'!$AA$4,ItemNum,0),MATCH(E$1,Districts,0))*'Blend Sheet'!$AA107)+(INDEX(ItemCosts,MATCH('Blend Sheet'!$AB$4,ItemNum,0),MATCH(E$1,Districts,0))*'Blend Sheet'!$AB107)+(INDEX(ItemCosts,MATCH('Blend Sheet'!$AC$4,ItemNum,0),MATCH(E$1,Districts,0))*'Blend Sheet'!$AC107)+(INDEX(ItemCosts,MATCH('Blend Sheet'!$AD$4,ItemNum,0),MATCH(E$1,Districts,0))*'Blend Sheet'!$AD107)+(INDEX(ItemCosts,MATCH('Blend Sheet'!$AE$4,ItemNum,0),MATCH(E$1,Districts,0))*'Blend Sheet'!$AE107)+(INDEX(ItemCosts,MATCH('Blend Sheet'!$AF$4,ItemNum,0),MATCH(E$1,Districts,0))*'Blend Sheet'!$AF107)+(INDEX(ItemCosts,MATCH('Blend Sheet'!$AG$4,ItemNum,0),MATCH(E$1,Districts,0))*'Blend Sheet'!$AG107)+(INDEX(ItemCosts,MATCH('Blend Sheet'!$AH$4,ItemNum,0),MATCH(E$1,Districts,0))*'Blend Sheet'!$AH107)+(INDEX(ItemCosts,MATCH('Blend Sheet'!$AI$4,ItemNum,0),MATCH(E$1,Districts,0))*'Blend Sheet'!$AI107)+(INDEX(ItemCosts,MATCH('Blend Sheet'!$AJ$4,ItemNum,0),MATCH(E$1,Districts,0))*'Blend Sheet'!$AJ107)+(INDEX(ItemCosts,MATCH('Blend Sheet'!$AK$4,ItemNum,0),MATCH(E$1,Districts,0))*'Blend Sheet'!$AK107)+(INDEX(ItemCosts,MATCH('Blend Sheet'!$AL$4,ItemNum,0),MATCH(E$1,Districts,0))*'Blend Sheet'!$AL107)+(INDEX(ItemCosts,MATCH('Blend Sheet'!$AM$4,ItemNum,0),MATCH(E$1,Districts,0))*'Blend Sheet'!$AM107)+(INDEX(ItemCosts,MATCH('Blend Sheet'!$AN$4,ItemNum,0),MATCH(E$1,Districts,0))*'Blend Sheet'!$AN107)+(INDEX(ItemCosts,MATCH('Blend Sheet'!$AO$4,ItemNum,0),MATCH(E$1,Districts,0))*'Blend Sheet'!$AO107)+(INDEX(ItemCosts,MATCH('Blend Sheet'!$AP$4,ItemNum,0),MATCH(E$1,Districts,0))*'Blend Sheet'!$AP107)+(INDEX(ItemCosts,MATCH('Blend Sheet'!$AQ$4,ItemNum,0),MATCH(E$1,Districts,0))*'Blend Sheet'!$AQ107)+(INDEX(ItemCosts,MATCH('Blend Sheet'!$AR$4,ItemNum,0),MATCH(E$1,Districts,0))*'Blend Sheet'!$AR107)+(INDEX(ItemCosts,MATCH('Blend Sheet'!$AS$4,ItemNum,0),MATCH(E$1,Districts,0))*'Blend Sheet'!$AS107)</f>
        <v>#N/A</v>
      </c>
      <c r="F104" s="5" t="e">
        <f>(INDEX(ItemCosts,MATCH('Blend Sheet'!$C$4,ItemNum,0),MATCH(F$1,Districts,0))*'Blend Sheet'!$C107)+(INDEX(ItemCosts,MATCH('Blend Sheet'!$D$4,ItemNum,0),MATCH(F$1,Districts,0))*'Blend Sheet'!$D107)+(INDEX(ItemCosts,MATCH('Blend Sheet'!$E$4,ItemNum,0),MATCH(F$1,Districts,0))*'Blend Sheet'!$E107)+(INDEX(ItemCosts,MATCH('Blend Sheet'!$F$4,ItemNum,0),MATCH(F$1,Districts,0))*'Blend Sheet'!$F107)+(INDEX(ItemCosts,MATCH('Blend Sheet'!$G$4,ItemNum,0),MATCH(F$1,Districts,0))*'Blend Sheet'!$G107)+(INDEX(ItemCosts,MATCH('Blend Sheet'!$H$4,ItemNum,0),MATCH(F$1,Districts,0))*'Blend Sheet'!$H107)+(INDEX(ItemCosts,MATCH('Blend Sheet'!$I$4,ItemNum,0),MATCH(F$1,Districts,0))*'Blend Sheet'!$I107)+(INDEX(ItemCosts,MATCH('Blend Sheet'!$J$4,ItemNum,0),MATCH(F$1,Districts,0))*'Blend Sheet'!$J107)+(INDEX(ItemCosts,MATCH('Blend Sheet'!$K$4,ItemNum,0),MATCH(F$1,Districts,0))*'Blend Sheet'!$K107)+(INDEX(ItemCosts,MATCH('Blend Sheet'!$L$4,ItemNum,0),MATCH(F$1,Districts,0))*'Blend Sheet'!$L107)+(INDEX(ItemCosts,MATCH('Blend Sheet'!$M$4,ItemNum,0),MATCH(F$1,Districts,0))*'Blend Sheet'!$M107)+(INDEX(ItemCosts,MATCH('Blend Sheet'!$N$4,ItemNum,0),MATCH(F$1,Districts,0))*'Blend Sheet'!$N107)+(INDEX(ItemCosts,MATCH('Blend Sheet'!$O$4,ItemNum,0),MATCH(F$1,Districts,0))*'Blend Sheet'!$O107)+(INDEX(ItemCosts,MATCH('Blend Sheet'!$P$4,ItemNum,0),MATCH(F$1,Districts,0))*'Blend Sheet'!$P107)+(INDEX(ItemCosts,MATCH('Blend Sheet'!$Q$4,ItemNum,0),MATCH(F$1,Districts,0))*'Blend Sheet'!$Q107)+(INDEX(ItemCosts,MATCH('Blend Sheet'!$R$4,ItemNum,0),MATCH(F$1,Districts,0))*'Blend Sheet'!$R107)+(INDEX(ItemCosts,MATCH('Blend Sheet'!$S$4,ItemNum,0),MATCH(F$1,Districts,0))*'Blend Sheet'!$S107)+(INDEX(ItemCosts,MATCH('Blend Sheet'!$T$4,ItemNum,0),MATCH(F$1,Districts,0))*'Blend Sheet'!$T107)+(INDEX(ItemCosts,MATCH('Blend Sheet'!$U$4,ItemNum,0),MATCH(F$1,Districts,0))*'Blend Sheet'!$U107)+(INDEX(ItemCosts,MATCH('Blend Sheet'!$V$4,ItemNum,0),MATCH(F$1,Districts,0))*'Blend Sheet'!$V107)+(INDEX(ItemCosts,MATCH('Blend Sheet'!$W$4,ItemNum,0),MATCH(F$1,Districts,0))*'Blend Sheet'!$W107)+(INDEX(ItemCosts,MATCH('Blend Sheet'!$X$4,ItemNum,0),MATCH(F$1,Districts,0))*'Blend Sheet'!$X107)+(INDEX(ItemCosts,MATCH('Blend Sheet'!$Y$4,ItemNum,0),MATCH(F$1,Districts,0))*'Blend Sheet'!$Y107)+(INDEX(ItemCosts,MATCH('Blend Sheet'!$Z$4,ItemNum,0),MATCH(F$1,Districts,0))*'Blend Sheet'!$Z107)+(INDEX(ItemCosts,MATCH('Blend Sheet'!$AA$4,ItemNum,0),MATCH(F$1,Districts,0))*'Blend Sheet'!$AA107)+(INDEX(ItemCosts,MATCH('Blend Sheet'!$AB$4,ItemNum,0),MATCH(F$1,Districts,0))*'Blend Sheet'!$AB107)+(INDEX(ItemCosts,MATCH('Blend Sheet'!$AC$4,ItemNum,0),MATCH(F$1,Districts,0))*'Blend Sheet'!$AC107)+(INDEX(ItemCosts,MATCH('Blend Sheet'!$AD$4,ItemNum,0),MATCH(F$1,Districts,0))*'Blend Sheet'!$AD107)+(INDEX(ItemCosts,MATCH('Blend Sheet'!$AE$4,ItemNum,0),MATCH(F$1,Districts,0))*'Blend Sheet'!$AE107)+(INDEX(ItemCosts,MATCH('Blend Sheet'!$AF$4,ItemNum,0),MATCH(F$1,Districts,0))*'Blend Sheet'!$AF107)+(INDEX(ItemCosts,MATCH('Blend Sheet'!$AG$4,ItemNum,0),MATCH(F$1,Districts,0))*'Blend Sheet'!$AG107)+(INDEX(ItemCosts,MATCH('Blend Sheet'!$AH$4,ItemNum,0),MATCH(F$1,Districts,0))*'Blend Sheet'!$AH107)+(INDEX(ItemCosts,MATCH('Blend Sheet'!$AI$4,ItemNum,0),MATCH(F$1,Districts,0))*'Blend Sheet'!$AI107)+(INDEX(ItemCosts,MATCH('Blend Sheet'!$AJ$4,ItemNum,0),MATCH(F$1,Districts,0))*'Blend Sheet'!$AJ107)+(INDEX(ItemCosts,MATCH('Blend Sheet'!$AK$4,ItemNum,0),MATCH(F$1,Districts,0))*'Blend Sheet'!$AK107)+(INDEX(ItemCosts,MATCH('Blend Sheet'!$AL$4,ItemNum,0),MATCH(F$1,Districts,0))*'Blend Sheet'!$AL107)+(INDEX(ItemCosts,MATCH('Blend Sheet'!$AM$4,ItemNum,0),MATCH(F$1,Districts,0))*'Blend Sheet'!$AM107)+(INDEX(ItemCosts,MATCH('Blend Sheet'!$AN$4,ItemNum,0),MATCH(F$1,Districts,0))*'Blend Sheet'!$AN107)+(INDEX(ItemCosts,MATCH('Blend Sheet'!$AO$4,ItemNum,0),MATCH(F$1,Districts,0))*'Blend Sheet'!$AO107)+(INDEX(ItemCosts,MATCH('Blend Sheet'!$AP$4,ItemNum,0),MATCH(F$1,Districts,0))*'Blend Sheet'!$AP107)+(INDEX(ItemCosts,MATCH('Blend Sheet'!$AQ$4,ItemNum,0),MATCH(F$1,Districts,0))*'Blend Sheet'!$AQ107)+(INDEX(ItemCosts,MATCH('Blend Sheet'!$AR$4,ItemNum,0),MATCH(F$1,Districts,0))*'Blend Sheet'!$AR107)+(INDEX(ItemCosts,MATCH('Blend Sheet'!$AS$4,ItemNum,0),MATCH(F$1,Districts,0))*'Blend Sheet'!$AS107)</f>
        <v>#N/A</v>
      </c>
      <c r="G104" s="5" t="e">
        <f>(INDEX(ItemCosts,MATCH('Blend Sheet'!$C$4,ItemNum,0),MATCH(G$1,Districts,0))*'Blend Sheet'!$C107)+(INDEX(ItemCosts,MATCH('Blend Sheet'!$D$4,ItemNum,0),MATCH(G$1,Districts,0))*'Blend Sheet'!$D107)+(INDEX(ItemCosts,MATCH('Blend Sheet'!$E$4,ItemNum,0),MATCH(G$1,Districts,0))*'Blend Sheet'!$E107)+(INDEX(ItemCosts,MATCH('Blend Sheet'!$F$4,ItemNum,0),MATCH(G$1,Districts,0))*'Blend Sheet'!$F107)+(INDEX(ItemCosts,MATCH('Blend Sheet'!$G$4,ItemNum,0),MATCH(G$1,Districts,0))*'Blend Sheet'!$G107)+(INDEX(ItemCosts,MATCH('Blend Sheet'!$H$4,ItemNum,0),MATCH(G$1,Districts,0))*'Blend Sheet'!$H107)+(INDEX(ItemCosts,MATCH('Blend Sheet'!$I$4,ItemNum,0),MATCH(G$1,Districts,0))*'Blend Sheet'!$I107)+(INDEX(ItemCosts,MATCH('Blend Sheet'!$J$4,ItemNum,0),MATCH(G$1,Districts,0))*'Blend Sheet'!$J107)+(INDEX(ItemCosts,MATCH('Blend Sheet'!$K$4,ItemNum,0),MATCH(G$1,Districts,0))*'Blend Sheet'!$K107)+(INDEX(ItemCosts,MATCH('Blend Sheet'!$L$4,ItemNum,0),MATCH(G$1,Districts,0))*'Blend Sheet'!$L107)+(INDEX(ItemCosts,MATCH('Blend Sheet'!$M$4,ItemNum,0),MATCH(G$1,Districts,0))*'Blend Sheet'!$M107)+(INDEX(ItemCosts,MATCH('Blend Sheet'!$N$4,ItemNum,0),MATCH(G$1,Districts,0))*'Blend Sheet'!$N107)+(INDEX(ItemCosts,MATCH('Blend Sheet'!$O$4,ItemNum,0),MATCH(G$1,Districts,0))*'Blend Sheet'!$O107)+(INDEX(ItemCosts,MATCH('Blend Sheet'!$P$4,ItemNum,0),MATCH(G$1,Districts,0))*'Blend Sheet'!$P107)+(INDEX(ItemCosts,MATCH('Blend Sheet'!$Q$4,ItemNum,0),MATCH(G$1,Districts,0))*'Blend Sheet'!$Q107)+(INDEX(ItemCosts,MATCH('Blend Sheet'!$R$4,ItemNum,0),MATCH(G$1,Districts,0))*'Blend Sheet'!$R107)+(INDEX(ItemCosts,MATCH('Blend Sheet'!$S$4,ItemNum,0),MATCH(G$1,Districts,0))*'Blend Sheet'!$S107)+(INDEX(ItemCosts,MATCH('Blend Sheet'!$T$4,ItemNum,0),MATCH(G$1,Districts,0))*'Blend Sheet'!$T107)+(INDEX(ItemCosts,MATCH('Blend Sheet'!$U$4,ItemNum,0),MATCH(G$1,Districts,0))*'Blend Sheet'!$U107)+(INDEX(ItemCosts,MATCH('Blend Sheet'!$V$4,ItemNum,0),MATCH(G$1,Districts,0))*'Blend Sheet'!$V107)+(INDEX(ItemCosts,MATCH('Blend Sheet'!$W$4,ItemNum,0),MATCH(G$1,Districts,0))*'Blend Sheet'!$W107)+(INDEX(ItemCosts,MATCH('Blend Sheet'!$X$4,ItemNum,0),MATCH(G$1,Districts,0))*'Blend Sheet'!$X107)+(INDEX(ItemCosts,MATCH('Blend Sheet'!$Y$4,ItemNum,0),MATCH(G$1,Districts,0))*'Blend Sheet'!$Y107)+(INDEX(ItemCosts,MATCH('Blend Sheet'!$Z$4,ItemNum,0),MATCH(G$1,Districts,0))*'Blend Sheet'!$Z107)+(INDEX(ItemCosts,MATCH('Blend Sheet'!$AA$4,ItemNum,0),MATCH(G$1,Districts,0))*'Blend Sheet'!$AA107)+(INDEX(ItemCosts,MATCH('Blend Sheet'!$AB$4,ItemNum,0),MATCH(G$1,Districts,0))*'Blend Sheet'!$AB107)+(INDEX(ItemCosts,MATCH('Blend Sheet'!$AC$4,ItemNum,0),MATCH(G$1,Districts,0))*'Blend Sheet'!$AC107)+(INDEX(ItemCosts,MATCH('Blend Sheet'!$AD$4,ItemNum,0),MATCH(G$1,Districts,0))*'Blend Sheet'!$AD107)+(INDEX(ItemCosts,MATCH('Blend Sheet'!$AE$4,ItemNum,0),MATCH(G$1,Districts,0))*'Blend Sheet'!$AE107)+(INDEX(ItemCosts,MATCH('Blend Sheet'!$AF$4,ItemNum,0),MATCH(G$1,Districts,0))*'Blend Sheet'!$AF107)+(INDEX(ItemCosts,MATCH('Blend Sheet'!$AG$4,ItemNum,0),MATCH(G$1,Districts,0))*'Blend Sheet'!$AG107)+(INDEX(ItemCosts,MATCH('Blend Sheet'!$AH$4,ItemNum,0),MATCH(G$1,Districts,0))*'Blend Sheet'!$AH107)+(INDEX(ItemCosts,MATCH('Blend Sheet'!$AI$4,ItemNum,0),MATCH(G$1,Districts,0))*'Blend Sheet'!$AI107)+(INDEX(ItemCosts,MATCH('Blend Sheet'!$AJ$4,ItemNum,0),MATCH(G$1,Districts,0))*'Blend Sheet'!$AJ107)+(INDEX(ItemCosts,MATCH('Blend Sheet'!$AK$4,ItemNum,0),MATCH(G$1,Districts,0))*'Blend Sheet'!$AK107)+(INDEX(ItemCosts,MATCH('Blend Sheet'!$AL$4,ItemNum,0),MATCH(G$1,Districts,0))*'Blend Sheet'!$AL107)+(INDEX(ItemCosts,MATCH('Blend Sheet'!$AM$4,ItemNum,0),MATCH(G$1,Districts,0))*'Blend Sheet'!$AM107)+(INDEX(ItemCosts,MATCH('Blend Sheet'!$AN$4,ItemNum,0),MATCH(G$1,Districts,0))*'Blend Sheet'!$AN107)+(INDEX(ItemCosts,MATCH('Blend Sheet'!$AO$4,ItemNum,0),MATCH(G$1,Districts,0))*'Blend Sheet'!$AO107)+(INDEX(ItemCosts,MATCH('Blend Sheet'!$AP$4,ItemNum,0),MATCH(G$1,Districts,0))*'Blend Sheet'!$AP107)+(INDEX(ItemCosts,MATCH('Blend Sheet'!$AQ$4,ItemNum,0),MATCH(G$1,Districts,0))*'Blend Sheet'!$AQ107)+(INDEX(ItemCosts,MATCH('Blend Sheet'!$AR$4,ItemNum,0),MATCH(G$1,Districts,0))*'Blend Sheet'!$AR107)+(INDEX(ItemCosts,MATCH('Blend Sheet'!$AS$4,ItemNum,0),MATCH(G$1,Districts,0))*'Blend Sheet'!$AS107)</f>
        <v>#N/A</v>
      </c>
      <c r="H104" s="5" t="e">
        <f>(INDEX(ItemCosts,MATCH('Blend Sheet'!$C$4,ItemNum,0),MATCH(H$1,Districts,0))*'Blend Sheet'!$C107)+(INDEX(ItemCosts,MATCH('Blend Sheet'!$D$4,ItemNum,0),MATCH(H$1,Districts,0))*'Blend Sheet'!$D107)+(INDEX(ItemCosts,MATCH('Blend Sheet'!$E$4,ItemNum,0),MATCH(H$1,Districts,0))*'Blend Sheet'!$E107)+(INDEX(ItemCosts,MATCH('Blend Sheet'!$F$4,ItemNum,0),MATCH(H$1,Districts,0))*'Blend Sheet'!$F107)+(INDEX(ItemCosts,MATCH('Blend Sheet'!$G$4,ItemNum,0),MATCH(H$1,Districts,0))*'Blend Sheet'!$G107)+(INDEX(ItemCosts,MATCH('Blend Sheet'!$H$4,ItemNum,0),MATCH(H$1,Districts,0))*'Blend Sheet'!$H107)+(INDEX(ItemCosts,MATCH('Blend Sheet'!$I$4,ItemNum,0),MATCH(H$1,Districts,0))*'Blend Sheet'!$I107)+(INDEX(ItemCosts,MATCH('Blend Sheet'!$J$4,ItemNum,0),MATCH(H$1,Districts,0))*'Blend Sheet'!$J107)+(INDEX(ItemCosts,MATCH('Blend Sheet'!$K$4,ItemNum,0),MATCH(H$1,Districts,0))*'Blend Sheet'!$K107)+(INDEX(ItemCosts,MATCH('Blend Sheet'!$L$4,ItemNum,0),MATCH(H$1,Districts,0))*'Blend Sheet'!$L107)+(INDEX(ItemCosts,MATCH('Blend Sheet'!$M$4,ItemNum,0),MATCH(H$1,Districts,0))*'Blend Sheet'!$M107)+(INDEX(ItemCosts,MATCH('Blend Sheet'!$N$4,ItemNum,0),MATCH(H$1,Districts,0))*'Blend Sheet'!$N107)+(INDEX(ItemCosts,MATCH('Blend Sheet'!$O$4,ItemNum,0),MATCH(H$1,Districts,0))*'Blend Sheet'!$O107)+(INDEX(ItemCosts,MATCH('Blend Sheet'!$P$4,ItemNum,0),MATCH(H$1,Districts,0))*'Blend Sheet'!$P107)+(INDEX(ItemCosts,MATCH('Blend Sheet'!$Q$4,ItemNum,0),MATCH(H$1,Districts,0))*'Blend Sheet'!$Q107)+(INDEX(ItemCosts,MATCH('Blend Sheet'!$R$4,ItemNum,0),MATCH(H$1,Districts,0))*'Blend Sheet'!$R107)+(INDEX(ItemCosts,MATCH('Blend Sheet'!$S$4,ItemNum,0),MATCH(H$1,Districts,0))*'Blend Sheet'!$S107)+(INDEX(ItemCosts,MATCH('Blend Sheet'!$T$4,ItemNum,0),MATCH(H$1,Districts,0))*'Blend Sheet'!$T107)+(INDEX(ItemCosts,MATCH('Blend Sheet'!$U$4,ItemNum,0),MATCH(H$1,Districts,0))*'Blend Sheet'!$U107)+(INDEX(ItemCosts,MATCH('Blend Sheet'!$V$4,ItemNum,0),MATCH(H$1,Districts,0))*'Blend Sheet'!$V107)+(INDEX(ItemCosts,MATCH('Blend Sheet'!$W$4,ItemNum,0),MATCH(H$1,Districts,0))*'Blend Sheet'!$W107)+(INDEX(ItemCosts,MATCH('Blend Sheet'!$X$4,ItemNum,0),MATCH(H$1,Districts,0))*'Blend Sheet'!$X107)+(INDEX(ItemCosts,MATCH('Blend Sheet'!$Y$4,ItemNum,0),MATCH(H$1,Districts,0))*'Blend Sheet'!$Y107)+(INDEX(ItemCosts,MATCH('Blend Sheet'!$Z$4,ItemNum,0),MATCH(H$1,Districts,0))*'Blend Sheet'!$Z107)+(INDEX(ItemCosts,MATCH('Blend Sheet'!$AA$4,ItemNum,0),MATCH(H$1,Districts,0))*'Blend Sheet'!$AA107)+(INDEX(ItemCosts,MATCH('Blend Sheet'!$AB$4,ItemNum,0),MATCH(H$1,Districts,0))*'Blend Sheet'!$AB107)+(INDEX(ItemCosts,MATCH('Blend Sheet'!$AC$4,ItemNum,0),MATCH(H$1,Districts,0))*'Blend Sheet'!$AC107)+(INDEX(ItemCosts,MATCH('Blend Sheet'!$AD$4,ItemNum,0),MATCH(H$1,Districts,0))*'Blend Sheet'!$AD107)+(INDEX(ItemCosts,MATCH('Blend Sheet'!$AE$4,ItemNum,0),MATCH(H$1,Districts,0))*'Blend Sheet'!$AE107)+(INDEX(ItemCosts,MATCH('Blend Sheet'!$AF$4,ItemNum,0),MATCH(H$1,Districts,0))*'Blend Sheet'!$AF107)+(INDEX(ItemCosts,MATCH('Blend Sheet'!$AG$4,ItemNum,0),MATCH(H$1,Districts,0))*'Blend Sheet'!$AG107)+(INDEX(ItemCosts,MATCH('Blend Sheet'!$AH$4,ItemNum,0),MATCH(H$1,Districts,0))*'Blend Sheet'!$AH107)+(INDEX(ItemCosts,MATCH('Blend Sheet'!$AI$4,ItemNum,0),MATCH(H$1,Districts,0))*'Blend Sheet'!$AI107)+(INDEX(ItemCosts,MATCH('Blend Sheet'!$AJ$4,ItemNum,0),MATCH(H$1,Districts,0))*'Blend Sheet'!$AJ107)+(INDEX(ItemCosts,MATCH('Blend Sheet'!$AK$4,ItemNum,0),MATCH(H$1,Districts,0))*'Blend Sheet'!$AK107)+(INDEX(ItemCosts,MATCH('Blend Sheet'!$AL$4,ItemNum,0),MATCH(H$1,Districts,0))*'Blend Sheet'!$AL107)+(INDEX(ItemCosts,MATCH('Blend Sheet'!$AM$4,ItemNum,0),MATCH(H$1,Districts,0))*'Blend Sheet'!$AM107)+(INDEX(ItemCosts,MATCH('Blend Sheet'!$AN$4,ItemNum,0),MATCH(H$1,Districts,0))*'Blend Sheet'!$AN107)+(INDEX(ItemCosts,MATCH('Blend Sheet'!$AO$4,ItemNum,0),MATCH(H$1,Districts,0))*'Blend Sheet'!$AO107)+(INDEX(ItemCosts,MATCH('Blend Sheet'!$AP$4,ItemNum,0),MATCH(H$1,Districts,0))*'Blend Sheet'!$AP107)+(INDEX(ItemCosts,MATCH('Blend Sheet'!$AQ$4,ItemNum,0),MATCH(H$1,Districts,0))*'Blend Sheet'!$AQ107)+(INDEX(ItemCosts,MATCH('Blend Sheet'!$AR$4,ItemNum,0),MATCH(H$1,Districts,0))*'Blend Sheet'!$AR107)+(INDEX(ItemCosts,MATCH('Blend Sheet'!$AS$4,ItemNum,0),MATCH(H$1,Districts,0))*'Blend Sheet'!$AS107)</f>
        <v>#N/A</v>
      </c>
      <c r="I104" s="5" t="e">
        <f>(INDEX(ItemCosts,MATCH('Blend Sheet'!$C$4,ItemNum,0),MATCH(I$1,Districts,0))*'Blend Sheet'!$C107)+(INDEX(ItemCosts,MATCH('Blend Sheet'!$D$4,ItemNum,0),MATCH(I$1,Districts,0))*'Blend Sheet'!$D107)+(INDEX(ItemCosts,MATCH('Blend Sheet'!$E$4,ItemNum,0),MATCH(I$1,Districts,0))*'Blend Sheet'!$E107)+(INDEX(ItemCosts,MATCH('Blend Sheet'!$F$4,ItemNum,0),MATCH(I$1,Districts,0))*'Blend Sheet'!$F107)+(INDEX(ItemCosts,MATCH('Blend Sheet'!$G$4,ItemNum,0),MATCH(I$1,Districts,0))*'Blend Sheet'!$G107)+(INDEX(ItemCosts,MATCH('Blend Sheet'!$H$4,ItemNum,0),MATCH(I$1,Districts,0))*'Blend Sheet'!$H107)+(INDEX(ItemCosts,MATCH('Blend Sheet'!$I$4,ItemNum,0),MATCH(I$1,Districts,0))*'Blend Sheet'!$I107)+(INDEX(ItemCosts,MATCH('Blend Sheet'!$J$4,ItemNum,0),MATCH(I$1,Districts,0))*'Blend Sheet'!$J107)+(INDEX(ItemCosts,MATCH('Blend Sheet'!$K$4,ItemNum,0),MATCH(I$1,Districts,0))*'Blend Sheet'!$K107)+(INDEX(ItemCosts,MATCH('Blend Sheet'!$L$4,ItemNum,0),MATCH(I$1,Districts,0))*'Blend Sheet'!$L107)+(INDEX(ItemCosts,MATCH('Blend Sheet'!$M$4,ItemNum,0),MATCH(I$1,Districts,0))*'Blend Sheet'!$M107)+(INDEX(ItemCosts,MATCH('Blend Sheet'!$N$4,ItemNum,0),MATCH(I$1,Districts,0))*'Blend Sheet'!$N107)+(INDEX(ItemCosts,MATCH('Blend Sheet'!$O$4,ItemNum,0),MATCH(I$1,Districts,0))*'Blend Sheet'!$O107)+(INDEX(ItemCosts,MATCH('Blend Sheet'!$P$4,ItemNum,0),MATCH(I$1,Districts,0))*'Blend Sheet'!$P107)+(INDEX(ItemCosts,MATCH('Blend Sheet'!$Q$4,ItemNum,0),MATCH(I$1,Districts,0))*'Blend Sheet'!$Q107)+(INDEX(ItemCosts,MATCH('Blend Sheet'!$R$4,ItemNum,0),MATCH(I$1,Districts,0))*'Blend Sheet'!$R107)+(INDEX(ItemCosts,MATCH('Blend Sheet'!$S$4,ItemNum,0),MATCH(I$1,Districts,0))*'Blend Sheet'!$S107)+(INDEX(ItemCosts,MATCH('Blend Sheet'!$T$4,ItemNum,0),MATCH(I$1,Districts,0))*'Blend Sheet'!$T107)+(INDEX(ItemCosts,MATCH('Blend Sheet'!$U$4,ItemNum,0),MATCH(I$1,Districts,0))*'Blend Sheet'!$U107)+(INDEX(ItemCosts,MATCH('Blend Sheet'!$V$4,ItemNum,0),MATCH(I$1,Districts,0))*'Blend Sheet'!$V107)+(INDEX(ItemCosts,MATCH('Blend Sheet'!$W$4,ItemNum,0),MATCH(I$1,Districts,0))*'Blend Sheet'!$W107)+(INDEX(ItemCosts,MATCH('Blend Sheet'!$X$4,ItemNum,0),MATCH(I$1,Districts,0))*'Blend Sheet'!$X107)+(INDEX(ItemCosts,MATCH('Blend Sheet'!$Y$4,ItemNum,0),MATCH(I$1,Districts,0))*'Blend Sheet'!$Y107)+(INDEX(ItemCosts,MATCH('Blend Sheet'!$Z$4,ItemNum,0),MATCH(I$1,Districts,0))*'Blend Sheet'!$Z107)+(INDEX(ItemCosts,MATCH('Blend Sheet'!$AA$4,ItemNum,0),MATCH(I$1,Districts,0))*'Blend Sheet'!$AA107)+(INDEX(ItemCosts,MATCH('Blend Sheet'!$AB$4,ItemNum,0),MATCH(I$1,Districts,0))*'Blend Sheet'!$AB107)+(INDEX(ItemCosts,MATCH('Blend Sheet'!$AC$4,ItemNum,0),MATCH(I$1,Districts,0))*'Blend Sheet'!$AC107)+(INDEX(ItemCosts,MATCH('Blend Sheet'!$AD$4,ItemNum,0),MATCH(I$1,Districts,0))*'Blend Sheet'!$AD107)+(INDEX(ItemCosts,MATCH('Blend Sheet'!$AE$4,ItemNum,0),MATCH(I$1,Districts,0))*'Blend Sheet'!$AE107)+(INDEX(ItemCosts,MATCH('Blend Sheet'!$AF$4,ItemNum,0),MATCH(I$1,Districts,0))*'Blend Sheet'!$AF107)+(INDEX(ItemCosts,MATCH('Blend Sheet'!$AG$4,ItemNum,0),MATCH(I$1,Districts,0))*'Blend Sheet'!$AG107)+(INDEX(ItemCosts,MATCH('Blend Sheet'!$AH$4,ItemNum,0),MATCH(I$1,Districts,0))*'Blend Sheet'!$AH107)+(INDEX(ItemCosts,MATCH('Blend Sheet'!$AI$4,ItemNum,0),MATCH(I$1,Districts,0))*'Blend Sheet'!$AI107)+(INDEX(ItemCosts,MATCH('Blend Sheet'!$AJ$4,ItemNum,0),MATCH(I$1,Districts,0))*'Blend Sheet'!$AJ107)+(INDEX(ItemCosts,MATCH('Blend Sheet'!$AK$4,ItemNum,0),MATCH(I$1,Districts,0))*'Blend Sheet'!$AK107)+(INDEX(ItemCosts,MATCH('Blend Sheet'!$AL$4,ItemNum,0),MATCH(I$1,Districts,0))*'Blend Sheet'!$AL107)+(INDEX(ItemCosts,MATCH('Blend Sheet'!$AM$4,ItemNum,0),MATCH(I$1,Districts,0))*'Blend Sheet'!$AM107)+(INDEX(ItemCosts,MATCH('Blend Sheet'!$AN$4,ItemNum,0),MATCH(I$1,Districts,0))*'Blend Sheet'!$AN107)+(INDEX(ItemCosts,MATCH('Blend Sheet'!$AO$4,ItemNum,0),MATCH(I$1,Districts,0))*'Blend Sheet'!$AO107)+(INDEX(ItemCosts,MATCH('Blend Sheet'!$AP$4,ItemNum,0),MATCH(I$1,Districts,0))*'Blend Sheet'!$AP107)+(INDEX(ItemCosts,MATCH('Blend Sheet'!$AQ$4,ItemNum,0),MATCH(I$1,Districts,0))*'Blend Sheet'!$AQ107)+(INDEX(ItemCosts,MATCH('Blend Sheet'!$AR$4,ItemNum,0),MATCH(I$1,Districts,0))*'Blend Sheet'!$AR107)+(INDEX(ItemCosts,MATCH('Blend Sheet'!$AS$4,ItemNum,0),MATCH(I$1,Districts,0))*'Blend Sheet'!$AS107)</f>
        <v>#N/A</v>
      </c>
      <c r="J104" s="5" t="e">
        <f>(INDEX(ItemCosts,MATCH('Blend Sheet'!$C$4,ItemNum,0),MATCH(J$1,Districts,0))*'Blend Sheet'!$C107)+(INDEX(ItemCosts,MATCH('Blend Sheet'!$D$4,ItemNum,0),MATCH(J$1,Districts,0))*'Blend Sheet'!$D107)+(INDEX(ItemCosts,MATCH('Blend Sheet'!$E$4,ItemNum,0),MATCH(J$1,Districts,0))*'Blend Sheet'!$E107)+(INDEX(ItemCosts,MATCH('Blend Sheet'!$F$4,ItemNum,0),MATCH(J$1,Districts,0))*'Blend Sheet'!$F107)+(INDEX(ItemCosts,MATCH('Blend Sheet'!$G$4,ItemNum,0),MATCH(J$1,Districts,0))*'Blend Sheet'!$G107)+(INDEX(ItemCosts,MATCH('Blend Sheet'!$H$4,ItemNum,0),MATCH(J$1,Districts,0))*'Blend Sheet'!$H107)+(INDEX(ItemCosts,MATCH('Blend Sheet'!$I$4,ItemNum,0),MATCH(J$1,Districts,0))*'Blend Sheet'!$I107)+(INDEX(ItemCosts,MATCH('Blend Sheet'!$J$4,ItemNum,0),MATCH(J$1,Districts,0))*'Blend Sheet'!$J107)+(INDEX(ItemCosts,MATCH('Blend Sheet'!$K$4,ItemNum,0),MATCH(J$1,Districts,0))*'Blend Sheet'!$K107)+(INDEX(ItemCosts,MATCH('Blend Sheet'!$L$4,ItemNum,0),MATCH(J$1,Districts,0))*'Blend Sheet'!$L107)+(INDEX(ItemCosts,MATCH('Blend Sheet'!$M$4,ItemNum,0),MATCH(J$1,Districts,0))*'Blend Sheet'!$M107)+(INDEX(ItemCosts,MATCH('Blend Sheet'!$N$4,ItemNum,0),MATCH(J$1,Districts,0))*'Blend Sheet'!$N107)+(INDEX(ItemCosts,MATCH('Blend Sheet'!$O$4,ItemNum,0),MATCH(J$1,Districts,0))*'Blend Sheet'!$O107)+(INDEX(ItemCosts,MATCH('Blend Sheet'!$P$4,ItemNum,0),MATCH(J$1,Districts,0))*'Blend Sheet'!$P107)+(INDEX(ItemCosts,MATCH('Blend Sheet'!$Q$4,ItemNum,0),MATCH(J$1,Districts,0))*'Blend Sheet'!$Q107)+(INDEX(ItemCosts,MATCH('Blend Sheet'!$R$4,ItemNum,0),MATCH(J$1,Districts,0))*'Blend Sheet'!$R107)+(INDEX(ItemCosts,MATCH('Blend Sheet'!$S$4,ItemNum,0),MATCH(J$1,Districts,0))*'Blend Sheet'!$S107)+(INDEX(ItemCosts,MATCH('Blend Sheet'!$T$4,ItemNum,0),MATCH(J$1,Districts,0))*'Blend Sheet'!$T107)+(INDEX(ItemCosts,MATCH('Blend Sheet'!$U$4,ItemNum,0),MATCH(J$1,Districts,0))*'Blend Sheet'!$U107)+(INDEX(ItemCosts,MATCH('Blend Sheet'!$V$4,ItemNum,0),MATCH(J$1,Districts,0))*'Blend Sheet'!$V107)+(INDEX(ItemCosts,MATCH('Blend Sheet'!$W$4,ItemNum,0),MATCH(J$1,Districts,0))*'Blend Sheet'!$W107)+(INDEX(ItemCosts,MATCH('Blend Sheet'!$X$4,ItemNum,0),MATCH(J$1,Districts,0))*'Blend Sheet'!$X107)+(INDEX(ItemCosts,MATCH('Blend Sheet'!$Y$4,ItemNum,0),MATCH(J$1,Districts,0))*'Blend Sheet'!$Y107)+(INDEX(ItemCosts,MATCH('Blend Sheet'!$Z$4,ItemNum,0),MATCH(J$1,Districts,0))*'Blend Sheet'!$Z107)+(INDEX(ItemCosts,MATCH('Blend Sheet'!$AA$4,ItemNum,0),MATCH(J$1,Districts,0))*'Blend Sheet'!$AA107)+(INDEX(ItemCosts,MATCH('Blend Sheet'!$AB$4,ItemNum,0),MATCH(J$1,Districts,0))*'Blend Sheet'!$AB107)+(INDEX(ItemCosts,MATCH('Blend Sheet'!$AC$4,ItemNum,0),MATCH(J$1,Districts,0))*'Blend Sheet'!$AC107)+(INDEX(ItemCosts,MATCH('Blend Sheet'!$AD$4,ItemNum,0),MATCH(J$1,Districts,0))*'Blend Sheet'!$AD107)+(INDEX(ItemCosts,MATCH('Blend Sheet'!$AE$4,ItemNum,0),MATCH(J$1,Districts,0))*'Blend Sheet'!$AE107)+(INDEX(ItemCosts,MATCH('Blend Sheet'!$AF$4,ItemNum,0),MATCH(J$1,Districts,0))*'Blend Sheet'!$AF107)+(INDEX(ItemCosts,MATCH('Blend Sheet'!$AG$4,ItemNum,0),MATCH(J$1,Districts,0))*'Blend Sheet'!$AG107)+(INDEX(ItemCosts,MATCH('Blend Sheet'!$AH$4,ItemNum,0),MATCH(J$1,Districts,0))*'Blend Sheet'!$AH107)+(INDEX(ItemCosts,MATCH('Blend Sheet'!$AI$4,ItemNum,0),MATCH(J$1,Districts,0))*'Blend Sheet'!$AI107)+(INDEX(ItemCosts,MATCH('Blend Sheet'!$AJ$4,ItemNum,0),MATCH(J$1,Districts,0))*'Blend Sheet'!$AJ107)+(INDEX(ItemCosts,MATCH('Blend Sheet'!$AK$4,ItemNum,0),MATCH(J$1,Districts,0))*'Blend Sheet'!$AK107)+(INDEX(ItemCosts,MATCH('Blend Sheet'!$AL$4,ItemNum,0),MATCH(J$1,Districts,0))*'Blend Sheet'!$AL107)+(INDEX(ItemCosts,MATCH('Blend Sheet'!$AM$4,ItemNum,0),MATCH(J$1,Districts,0))*'Blend Sheet'!$AM107)+(INDEX(ItemCosts,MATCH('Blend Sheet'!$AN$4,ItemNum,0),MATCH(J$1,Districts,0))*'Blend Sheet'!$AN107)+(INDEX(ItemCosts,MATCH('Blend Sheet'!$AO$4,ItemNum,0),MATCH(J$1,Districts,0))*'Blend Sheet'!$AO107)+(INDEX(ItemCosts,MATCH('Blend Sheet'!$AP$4,ItemNum,0),MATCH(J$1,Districts,0))*'Blend Sheet'!$AP107)+(INDEX(ItemCosts,MATCH('Blend Sheet'!$AQ$4,ItemNum,0),MATCH(J$1,Districts,0))*'Blend Sheet'!$AQ107)+(INDEX(ItemCosts,MATCH('Blend Sheet'!$AR$4,ItemNum,0),MATCH(J$1,Districts,0))*'Blend Sheet'!$AR107)+(INDEX(ItemCosts,MATCH('Blend Sheet'!$AS$4,ItemNum,0),MATCH(J$1,Districts,0))*'Blend Sheet'!$AS107)</f>
        <v>#N/A</v>
      </c>
      <c r="K104" s="5" t="e">
        <f>(INDEX(ItemCosts,MATCH('Blend Sheet'!$C$4,ItemNum,0),MATCH(K$1,Districts,0))*'Blend Sheet'!$C107)+(INDEX(ItemCosts,MATCH('Blend Sheet'!$D$4,ItemNum,0),MATCH(K$1,Districts,0))*'Blend Sheet'!$D107)+(INDEX(ItemCosts,MATCH('Blend Sheet'!$E$4,ItemNum,0),MATCH(K$1,Districts,0))*'Blend Sheet'!$E107)+(INDEX(ItemCosts,MATCH('Blend Sheet'!$F$4,ItemNum,0),MATCH(K$1,Districts,0))*'Blend Sheet'!$F107)+(INDEX(ItemCosts,MATCH('Blend Sheet'!$G$4,ItemNum,0),MATCH(K$1,Districts,0))*'Blend Sheet'!$G107)+(INDEX(ItemCosts,MATCH('Blend Sheet'!$H$4,ItemNum,0),MATCH(K$1,Districts,0))*'Blend Sheet'!$H107)+(INDEX(ItemCosts,MATCH('Blend Sheet'!$I$4,ItemNum,0),MATCH(K$1,Districts,0))*'Blend Sheet'!$I107)+(INDEX(ItemCosts,MATCH('Blend Sheet'!$J$4,ItemNum,0),MATCH(K$1,Districts,0))*'Blend Sheet'!$J107)+(INDEX(ItemCosts,MATCH('Blend Sheet'!$K$4,ItemNum,0),MATCH(K$1,Districts,0))*'Blend Sheet'!$K107)+(INDEX(ItemCosts,MATCH('Blend Sheet'!$L$4,ItemNum,0),MATCH(K$1,Districts,0))*'Blend Sheet'!$L107)+(INDEX(ItemCosts,MATCH('Blend Sheet'!$M$4,ItemNum,0),MATCH(K$1,Districts,0))*'Blend Sheet'!$M107)+(INDEX(ItemCosts,MATCH('Blend Sheet'!$N$4,ItemNum,0),MATCH(K$1,Districts,0))*'Blend Sheet'!$N107)+(INDEX(ItemCosts,MATCH('Blend Sheet'!$O$4,ItemNum,0),MATCH(K$1,Districts,0))*'Blend Sheet'!$O107)+(INDEX(ItemCosts,MATCH('Blend Sheet'!$P$4,ItemNum,0),MATCH(K$1,Districts,0))*'Blend Sheet'!$P107)+(INDEX(ItemCosts,MATCH('Blend Sheet'!$Q$4,ItemNum,0),MATCH(K$1,Districts,0))*'Blend Sheet'!$Q107)+(INDEX(ItemCosts,MATCH('Blend Sheet'!$R$4,ItemNum,0),MATCH(K$1,Districts,0))*'Blend Sheet'!$R107)+(INDEX(ItemCosts,MATCH('Blend Sheet'!$S$4,ItemNum,0),MATCH(K$1,Districts,0))*'Blend Sheet'!$S107)+(INDEX(ItemCosts,MATCH('Blend Sheet'!$T$4,ItemNum,0),MATCH(K$1,Districts,0))*'Blend Sheet'!$T107)+(INDEX(ItemCosts,MATCH('Blend Sheet'!$U$4,ItemNum,0),MATCH(K$1,Districts,0))*'Blend Sheet'!$U107)+(INDEX(ItemCosts,MATCH('Blend Sheet'!$V$4,ItemNum,0),MATCH(K$1,Districts,0))*'Blend Sheet'!$V107)+(INDEX(ItemCosts,MATCH('Blend Sheet'!$W$4,ItemNum,0),MATCH(K$1,Districts,0))*'Blend Sheet'!$W107)+(INDEX(ItemCosts,MATCH('Blend Sheet'!$X$4,ItemNum,0),MATCH(K$1,Districts,0))*'Blend Sheet'!$X107)+(INDEX(ItemCosts,MATCH('Blend Sheet'!$Y$4,ItemNum,0),MATCH(K$1,Districts,0))*'Blend Sheet'!$Y107)+(INDEX(ItemCosts,MATCH('Blend Sheet'!$Z$4,ItemNum,0),MATCH(K$1,Districts,0))*'Blend Sheet'!$Z107)+(INDEX(ItemCosts,MATCH('Blend Sheet'!$AA$4,ItemNum,0),MATCH(K$1,Districts,0))*'Blend Sheet'!$AA107)+(INDEX(ItemCosts,MATCH('Blend Sheet'!$AB$4,ItemNum,0),MATCH(K$1,Districts,0))*'Blend Sheet'!$AB107)+(INDEX(ItemCosts,MATCH('Blend Sheet'!$AC$4,ItemNum,0),MATCH(K$1,Districts,0))*'Blend Sheet'!$AC107)+(INDEX(ItemCosts,MATCH('Blend Sheet'!$AD$4,ItemNum,0),MATCH(K$1,Districts,0))*'Blend Sheet'!$AD107)+(INDEX(ItemCosts,MATCH('Blend Sheet'!$AE$4,ItemNum,0),MATCH(K$1,Districts,0))*'Blend Sheet'!$AE107)+(INDEX(ItemCosts,MATCH('Blend Sheet'!$AF$4,ItemNum,0),MATCH(K$1,Districts,0))*'Blend Sheet'!$AF107)+(INDEX(ItemCosts,MATCH('Blend Sheet'!$AG$4,ItemNum,0),MATCH(K$1,Districts,0))*'Blend Sheet'!$AG107)+(INDEX(ItemCosts,MATCH('Blend Sheet'!$AH$4,ItemNum,0),MATCH(K$1,Districts,0))*'Blend Sheet'!$AH107)+(INDEX(ItemCosts,MATCH('Blend Sheet'!$AI$4,ItemNum,0),MATCH(K$1,Districts,0))*'Blend Sheet'!$AI107)+(INDEX(ItemCosts,MATCH('Blend Sheet'!$AJ$4,ItemNum,0),MATCH(K$1,Districts,0))*'Blend Sheet'!$AJ107)+(INDEX(ItemCosts,MATCH('Blend Sheet'!$AK$4,ItemNum,0),MATCH(K$1,Districts,0))*'Blend Sheet'!$AK107)+(INDEX(ItemCosts,MATCH('Blend Sheet'!$AL$4,ItemNum,0),MATCH(K$1,Districts,0))*'Blend Sheet'!$AL107)+(INDEX(ItemCosts,MATCH('Blend Sheet'!$AM$4,ItemNum,0),MATCH(K$1,Districts,0))*'Blend Sheet'!$AM107)+(INDEX(ItemCosts,MATCH('Blend Sheet'!$AN$4,ItemNum,0),MATCH(K$1,Districts,0))*'Blend Sheet'!$AN107)+(INDEX(ItemCosts,MATCH('Blend Sheet'!$AO$4,ItemNum,0),MATCH(K$1,Districts,0))*'Blend Sheet'!$AO107)+(INDEX(ItemCosts,MATCH('Blend Sheet'!$AP$4,ItemNum,0),MATCH(K$1,Districts,0))*'Blend Sheet'!$AP107)+(INDEX(ItemCosts,MATCH('Blend Sheet'!$AQ$4,ItemNum,0),MATCH(K$1,Districts,0))*'Blend Sheet'!$AQ107)+(INDEX(ItemCosts,MATCH('Blend Sheet'!$AR$4,ItemNum,0),MATCH(K$1,Districts,0))*'Blend Sheet'!$AR107)+(INDEX(ItemCosts,MATCH('Blend Sheet'!$AS$4,ItemNum,0),MATCH(K$1,Districts,0))*'Blend Sheet'!$AS107)</f>
        <v>#N/A</v>
      </c>
      <c r="L104" s="5" t="e">
        <f>(INDEX(ItemCosts,MATCH('Blend Sheet'!$C$4,ItemNum,0),MATCH(L$1,Districts,0))*'Blend Sheet'!$C107)+(INDEX(ItemCosts,MATCH('Blend Sheet'!$D$4,ItemNum,0),MATCH(L$1,Districts,0))*'Blend Sheet'!$D107)+(INDEX(ItemCosts,MATCH('Blend Sheet'!$E$4,ItemNum,0),MATCH(L$1,Districts,0))*'Blend Sheet'!$E107)+(INDEX(ItemCosts,MATCH('Blend Sheet'!$F$4,ItemNum,0),MATCH(L$1,Districts,0))*'Blend Sheet'!$F107)+(INDEX(ItemCosts,MATCH('Blend Sheet'!$G$4,ItemNum,0),MATCH(L$1,Districts,0))*'Blend Sheet'!$G107)+(INDEX(ItemCosts,MATCH('Blend Sheet'!$H$4,ItemNum,0),MATCH(L$1,Districts,0))*'Blend Sheet'!$H107)+(INDEX(ItemCosts,MATCH('Blend Sheet'!$I$4,ItemNum,0),MATCH(L$1,Districts,0))*'Blend Sheet'!$I107)+(INDEX(ItemCosts,MATCH('Blend Sheet'!$J$4,ItemNum,0),MATCH(L$1,Districts,0))*'Blend Sheet'!$J107)+(INDEX(ItemCosts,MATCH('Blend Sheet'!$K$4,ItemNum,0),MATCH(L$1,Districts,0))*'Blend Sheet'!$K107)+(INDEX(ItemCosts,MATCH('Blend Sheet'!$L$4,ItemNum,0),MATCH(L$1,Districts,0))*'Blend Sheet'!$L107)+(INDEX(ItemCosts,MATCH('Blend Sheet'!$M$4,ItemNum,0),MATCH(L$1,Districts,0))*'Blend Sheet'!$M107)+(INDEX(ItemCosts,MATCH('Blend Sheet'!$N$4,ItemNum,0),MATCH(L$1,Districts,0))*'Blend Sheet'!$N107)+(INDEX(ItemCosts,MATCH('Blend Sheet'!$O$4,ItemNum,0),MATCH(L$1,Districts,0))*'Blend Sheet'!$O107)+(INDEX(ItemCosts,MATCH('Blend Sheet'!$P$4,ItemNum,0),MATCH(L$1,Districts,0))*'Blend Sheet'!$P107)+(INDEX(ItemCosts,MATCH('Blend Sheet'!$Q$4,ItemNum,0),MATCH(L$1,Districts,0))*'Blend Sheet'!$Q107)+(INDEX(ItemCosts,MATCH('Blend Sheet'!$R$4,ItemNum,0),MATCH(L$1,Districts,0))*'Blend Sheet'!$R107)+(INDEX(ItemCosts,MATCH('Blend Sheet'!$S$4,ItemNum,0),MATCH(L$1,Districts,0))*'Blend Sheet'!$S107)+(INDEX(ItemCosts,MATCH('Blend Sheet'!$T$4,ItemNum,0),MATCH(L$1,Districts,0))*'Blend Sheet'!$T107)+(INDEX(ItemCosts,MATCH('Blend Sheet'!$U$4,ItemNum,0),MATCH(L$1,Districts,0))*'Blend Sheet'!$U107)+(INDEX(ItemCosts,MATCH('Blend Sheet'!$V$4,ItemNum,0),MATCH(L$1,Districts,0))*'Blend Sheet'!$V107)+(INDEX(ItemCosts,MATCH('Blend Sheet'!$W$4,ItemNum,0),MATCH(L$1,Districts,0))*'Blend Sheet'!$W107)+(INDEX(ItemCosts,MATCH('Blend Sheet'!$X$4,ItemNum,0),MATCH(L$1,Districts,0))*'Blend Sheet'!$X107)+(INDEX(ItemCosts,MATCH('Blend Sheet'!$Y$4,ItemNum,0),MATCH(L$1,Districts,0))*'Blend Sheet'!$Y107)+(INDEX(ItemCosts,MATCH('Blend Sheet'!$Z$4,ItemNum,0),MATCH(L$1,Districts,0))*'Blend Sheet'!$Z107)+(INDEX(ItemCosts,MATCH('Blend Sheet'!$AA$4,ItemNum,0),MATCH(L$1,Districts,0))*'Blend Sheet'!$AA107)+(INDEX(ItemCosts,MATCH('Blend Sheet'!$AB$4,ItemNum,0),MATCH(L$1,Districts,0))*'Blend Sheet'!$AB107)+(INDEX(ItemCosts,MATCH('Blend Sheet'!$AC$4,ItemNum,0),MATCH(L$1,Districts,0))*'Blend Sheet'!$AC107)+(INDEX(ItemCosts,MATCH('Blend Sheet'!$AD$4,ItemNum,0),MATCH(L$1,Districts,0))*'Blend Sheet'!$AD107)+(INDEX(ItemCosts,MATCH('Blend Sheet'!$AE$4,ItemNum,0),MATCH(L$1,Districts,0))*'Blend Sheet'!$AE107)+(INDEX(ItemCosts,MATCH('Blend Sheet'!$AF$4,ItemNum,0),MATCH(L$1,Districts,0))*'Blend Sheet'!$AF107)+(INDEX(ItemCosts,MATCH('Blend Sheet'!$AG$4,ItemNum,0),MATCH(L$1,Districts,0))*'Blend Sheet'!$AG107)+(INDEX(ItemCosts,MATCH('Blend Sheet'!$AH$4,ItemNum,0),MATCH(L$1,Districts,0))*'Blend Sheet'!$AH107)+(INDEX(ItemCosts,MATCH('Blend Sheet'!$AI$4,ItemNum,0),MATCH(L$1,Districts,0))*'Blend Sheet'!$AI107)+(INDEX(ItemCosts,MATCH('Blend Sheet'!$AJ$4,ItemNum,0),MATCH(L$1,Districts,0))*'Blend Sheet'!$AJ107)+(INDEX(ItemCosts,MATCH('Blend Sheet'!$AK$4,ItemNum,0),MATCH(L$1,Districts,0))*'Blend Sheet'!$AK107)+(INDEX(ItemCosts,MATCH('Blend Sheet'!$AL$4,ItemNum,0),MATCH(L$1,Districts,0))*'Blend Sheet'!$AL107)+(INDEX(ItemCosts,MATCH('Blend Sheet'!$AM$4,ItemNum,0),MATCH(L$1,Districts,0))*'Blend Sheet'!$AM107)+(INDEX(ItemCosts,MATCH('Blend Sheet'!$AN$4,ItemNum,0),MATCH(L$1,Districts,0))*'Blend Sheet'!$AN107)+(INDEX(ItemCosts,MATCH('Blend Sheet'!$AO$4,ItemNum,0),MATCH(L$1,Districts,0))*'Blend Sheet'!$AO107)+(INDEX(ItemCosts,MATCH('Blend Sheet'!$AP$4,ItemNum,0),MATCH(L$1,Districts,0))*'Blend Sheet'!$AP107)+(INDEX(ItemCosts,MATCH('Blend Sheet'!$AQ$4,ItemNum,0),MATCH(L$1,Districts,0))*'Blend Sheet'!$AQ107)+(INDEX(ItemCosts,MATCH('Blend Sheet'!$AR$4,ItemNum,0),MATCH(L$1,Districts,0))*'Blend Sheet'!$AR107)+(INDEX(ItemCosts,MATCH('Blend Sheet'!$AS$4,ItemNum,0),MATCH(L$1,Districts,0))*'Blend Sheet'!$AS107)</f>
        <v>#N/A</v>
      </c>
      <c r="M104" s="191"/>
      <c r="N104" s="34" t="e">
        <f>D104/'Blend Sheet'!$BA107</f>
        <v>#N/A</v>
      </c>
      <c r="O104" s="34" t="e">
        <f>E104/'Blend Sheet'!$BA107</f>
        <v>#N/A</v>
      </c>
      <c r="P104" s="34" t="e">
        <f>G104/'Blend Sheet'!$BA107</f>
        <v>#N/A</v>
      </c>
      <c r="Q104" s="34" t="e">
        <f>H104/'Blend Sheet'!$BA107</f>
        <v>#N/A</v>
      </c>
      <c r="R104" s="34" t="e">
        <f>I104/'Blend Sheet'!$BA107</f>
        <v>#N/A</v>
      </c>
      <c r="S104" s="34" t="e">
        <f>J104/'Blend Sheet'!$BA107</f>
        <v>#N/A</v>
      </c>
      <c r="T104" s="34" t="e">
        <f>K104/'Blend Sheet'!$BA107</f>
        <v>#N/A</v>
      </c>
      <c r="U104" s="34" t="e">
        <f>L104/'Blend Sheet'!$BA107</f>
        <v>#N/A</v>
      </c>
    </row>
    <row r="105" spans="1:21" x14ac:dyDescent="0.25">
      <c r="A105">
        <f>'Blend Sheet'!A108</f>
        <v>0</v>
      </c>
      <c r="B105" s="5" t="e">
        <f>(INDEX(ItemCosts,MATCH('Blend Sheet'!$C$4,ItemNum,0),MATCH(B$1,Districts,0))*'Blend Sheet'!$C108)+(INDEX(ItemCosts,MATCH('Blend Sheet'!$D$4,ItemNum,0),MATCH(B$1,Districts,0))*'Blend Sheet'!$D108)+(INDEX(ItemCosts,MATCH('Blend Sheet'!$E$4,ItemNum,0),MATCH(B$1,Districts,0))*'Blend Sheet'!$E108)+(INDEX(ItemCosts,MATCH('Blend Sheet'!$F$4,ItemNum,0),MATCH(B$1,Districts,0))*'Blend Sheet'!$F108)+(INDEX(ItemCosts,MATCH('Blend Sheet'!$G$4,ItemNum,0),MATCH(B$1,Districts,0))*'Blend Sheet'!$G108)+(INDEX(ItemCosts,MATCH('Blend Sheet'!$H$4,ItemNum,0),MATCH(B$1,Districts,0))*'Blend Sheet'!$H108)+(INDEX(ItemCosts,MATCH('Blend Sheet'!$I$4,ItemNum,0),MATCH(B$1,Districts,0))*'Blend Sheet'!$I108)+(INDEX(ItemCosts,MATCH('Blend Sheet'!$J$4,ItemNum,0),MATCH(B$1,Districts,0))*'Blend Sheet'!$J108)+(INDEX(ItemCosts,MATCH('Blend Sheet'!$K$4,ItemNum,0),MATCH(B$1,Districts,0))*'Blend Sheet'!$K108)+(INDEX(ItemCosts,MATCH('Blend Sheet'!$L$4,ItemNum,0),MATCH(B$1,Districts,0))*'Blend Sheet'!$L108)+(INDEX(ItemCosts,MATCH('Blend Sheet'!$M$4,ItemNum,0),MATCH(B$1,Districts,0))*'Blend Sheet'!$M108)+(INDEX(ItemCosts,MATCH('Blend Sheet'!$N$4,ItemNum,0),MATCH(B$1,Districts,0))*'Blend Sheet'!$N108)+(INDEX(ItemCosts,MATCH('Blend Sheet'!$O$4,ItemNum,0),MATCH(B$1,Districts,0))*'Blend Sheet'!$O108)+(INDEX(ItemCosts,MATCH('Blend Sheet'!$P$4,ItemNum,0),MATCH(B$1,Districts,0))*'Blend Sheet'!$P108)+(INDEX(ItemCosts,MATCH('Blend Sheet'!$Q$4,ItemNum,0),MATCH(B$1,Districts,0))*'Blend Sheet'!$Q108)+(INDEX(ItemCosts,MATCH('Blend Sheet'!$R$4,ItemNum,0),MATCH(B$1,Districts,0))*'Blend Sheet'!$R108)+(INDEX(ItemCosts,MATCH('Blend Sheet'!$S$4,ItemNum,0),MATCH(B$1,Districts,0))*'Blend Sheet'!$S108)+(INDEX(ItemCosts,MATCH('Blend Sheet'!$T$4,ItemNum,0),MATCH(B$1,Districts,0))*'Blend Sheet'!$T108)+(INDEX(ItemCosts,MATCH('Blend Sheet'!$U$4,ItemNum,0),MATCH(B$1,Districts,0))*'Blend Sheet'!$U108)+(INDEX(ItemCosts,MATCH('Blend Sheet'!$V$4,ItemNum,0),MATCH(B$1,Districts,0))*'Blend Sheet'!$V108)+(INDEX(ItemCosts,MATCH('Blend Sheet'!$W$4,ItemNum,0),MATCH(B$1,Districts,0))*'Blend Sheet'!$W108)+(INDEX(ItemCosts,MATCH('Blend Sheet'!$X$4,ItemNum,0),MATCH(B$1,Districts,0))*'Blend Sheet'!$X108)+(INDEX(ItemCosts,MATCH('Blend Sheet'!$Y$4,ItemNum,0),MATCH(B$1,Districts,0))*'Blend Sheet'!$Y108)+(INDEX(ItemCosts,MATCH('Blend Sheet'!$Z$4,ItemNum,0),MATCH(B$1,Districts,0))*'Blend Sheet'!$Z108)+(INDEX(ItemCosts,MATCH('Blend Sheet'!$AA$4,ItemNum,0),MATCH(B$1,Districts,0))*'Blend Sheet'!$AA108)+(INDEX(ItemCosts,MATCH('Blend Sheet'!$AB$4,ItemNum,0),MATCH(B$1,Districts,0))*'Blend Sheet'!$AB108)+(INDEX(ItemCosts,MATCH('Blend Sheet'!$AC$4,ItemNum,0),MATCH(B$1,Districts,0))*'Blend Sheet'!$AC108)+(INDEX(ItemCosts,MATCH('Blend Sheet'!$AD$4,ItemNum,0),MATCH(B$1,Districts,0))*'Blend Sheet'!$AD108)+(INDEX(ItemCosts,MATCH('Blend Sheet'!$AE$4,ItemNum,0),MATCH(B$1,Districts,0))*'Blend Sheet'!$AE108)+(INDEX(ItemCosts,MATCH('Blend Sheet'!$AF$4,ItemNum,0),MATCH(B$1,Districts,0))*'Blend Sheet'!$AF108)+(INDEX(ItemCosts,MATCH('Blend Sheet'!$AG$4,ItemNum,0),MATCH(B$1,Districts,0))*'Blend Sheet'!$AG108)+(INDEX(ItemCosts,MATCH('Blend Sheet'!$AH$4,ItemNum,0),MATCH(B$1,Districts,0))*'Blend Sheet'!$AH108)+(INDEX(ItemCosts,MATCH('Blend Sheet'!$AI$4,ItemNum,0),MATCH(B$1,Districts,0))*'Blend Sheet'!$AI108)+(INDEX(ItemCosts,MATCH('Blend Sheet'!$AJ$4,ItemNum,0),MATCH(B$1,Districts,0))*'Blend Sheet'!$AJ108)+(INDEX(ItemCosts,MATCH('Blend Sheet'!$AK$4,ItemNum,0),MATCH(B$1,Districts,0))*'Blend Sheet'!$AK108)+(INDEX(ItemCosts,MATCH('Blend Sheet'!$AL$4,ItemNum,0),MATCH(B$1,Districts,0))*'Blend Sheet'!$AL108)+(INDEX(ItemCosts,MATCH('Blend Sheet'!$AM$4,ItemNum,0),MATCH(B$1,Districts,0))*'Blend Sheet'!$AM108)+(INDEX(ItemCosts,MATCH('Blend Sheet'!$AN$4,ItemNum,0),MATCH(B$1,Districts,0))*'Blend Sheet'!$AN108)+(INDEX(ItemCosts,MATCH('Blend Sheet'!$AO$4,ItemNum,0),MATCH(B$1,Districts,0))*'Blend Sheet'!$AO108)+(INDEX(ItemCosts,MATCH('Blend Sheet'!$AP$4,ItemNum,0),MATCH(B$1,Districts,0))*'Blend Sheet'!$AP108)+(INDEX(ItemCosts,MATCH('Blend Sheet'!$AQ$4,ItemNum,0),MATCH(B$1,Districts,0))*'Blend Sheet'!$AQ108)+(INDEX(ItemCosts,MATCH('Blend Sheet'!$AR$4,ItemNum,0),MATCH(B$1,Districts,0))*'Blend Sheet'!$AR108)+(INDEX(ItemCosts,MATCH('Blend Sheet'!$AS$4,ItemNum,0),MATCH(B$1,Districts,0))*'Blend Sheet'!$AS108)</f>
        <v>#N/A</v>
      </c>
      <c r="C105" s="5" t="e">
        <f>(INDEX(ItemCosts,MATCH('Blend Sheet'!$C$4,ItemNum,0),MATCH(C$1,Districts,0))*'Blend Sheet'!$C108)+(INDEX(ItemCosts,MATCH('Blend Sheet'!$D$4,ItemNum,0),MATCH(C$1,Districts,0))*'Blend Sheet'!$D108)+(INDEX(ItemCosts,MATCH('Blend Sheet'!$E$4,ItemNum,0),MATCH(C$1,Districts,0))*'Blend Sheet'!$E108)+(INDEX(ItemCosts,MATCH('Blend Sheet'!$F$4,ItemNum,0),MATCH(C$1,Districts,0))*'Blend Sheet'!$F108)+(INDEX(ItemCosts,MATCH('Blend Sheet'!$G$4,ItemNum,0),MATCH(C$1,Districts,0))*'Blend Sheet'!$G108)+(INDEX(ItemCosts,MATCH('Blend Sheet'!$H$4,ItemNum,0),MATCH(C$1,Districts,0))*'Blend Sheet'!$H108)+(INDEX(ItemCosts,MATCH('Blend Sheet'!$I$4,ItemNum,0),MATCH(C$1,Districts,0))*'Blend Sheet'!$I108)+(INDEX(ItemCosts,MATCH('Blend Sheet'!$J$4,ItemNum,0),MATCH(C$1,Districts,0))*'Blend Sheet'!$J108)+(INDEX(ItemCosts,MATCH('Blend Sheet'!$K$4,ItemNum,0),MATCH(C$1,Districts,0))*'Blend Sheet'!$K108)+(INDEX(ItemCosts,MATCH('Blend Sheet'!$L$4,ItemNum,0),MATCH(C$1,Districts,0))*'Blend Sheet'!$L108)+(INDEX(ItemCosts,MATCH('Blend Sheet'!$M$4,ItemNum,0),MATCH(C$1,Districts,0))*'Blend Sheet'!$M108)+(INDEX(ItemCosts,MATCH('Blend Sheet'!$N$4,ItemNum,0),MATCH(C$1,Districts,0))*'Blend Sheet'!$N108)+(INDEX(ItemCosts,MATCH('Blend Sheet'!$O$4,ItemNum,0),MATCH(C$1,Districts,0))*'Blend Sheet'!$O108)+(INDEX(ItemCosts,MATCH('Blend Sheet'!$P$4,ItemNum,0),MATCH(C$1,Districts,0))*'Blend Sheet'!$P108)+(INDEX(ItemCosts,MATCH('Blend Sheet'!$Q$4,ItemNum,0),MATCH(C$1,Districts,0))*'Blend Sheet'!$Q108)+(INDEX(ItemCosts,MATCH('Blend Sheet'!$R$4,ItemNum,0),MATCH(C$1,Districts,0))*'Blend Sheet'!$R108)+(INDEX(ItemCosts,MATCH('Blend Sheet'!$S$4,ItemNum,0),MATCH(C$1,Districts,0))*'Blend Sheet'!$S108)+(INDEX(ItemCosts,MATCH('Blend Sheet'!$T$4,ItemNum,0),MATCH(C$1,Districts,0))*'Blend Sheet'!$T108)+(INDEX(ItemCosts,MATCH('Blend Sheet'!$U$4,ItemNum,0),MATCH(C$1,Districts,0))*'Blend Sheet'!$U108)+(INDEX(ItemCosts,MATCH('Blend Sheet'!$V$4,ItemNum,0),MATCH(C$1,Districts,0))*'Blend Sheet'!$V108)+(INDEX(ItemCosts,MATCH('Blend Sheet'!$W$4,ItemNum,0),MATCH(C$1,Districts,0))*'Blend Sheet'!$W108)+(INDEX(ItemCosts,MATCH('Blend Sheet'!$X$4,ItemNum,0),MATCH(C$1,Districts,0))*'Blend Sheet'!$X108)+(INDEX(ItemCosts,MATCH('Blend Sheet'!$Y$4,ItemNum,0),MATCH(C$1,Districts,0))*'Blend Sheet'!$Y108)+(INDEX(ItemCosts,MATCH('Blend Sheet'!$Z$4,ItemNum,0),MATCH(C$1,Districts,0))*'Blend Sheet'!$Z108)+(INDEX(ItemCosts,MATCH('Blend Sheet'!$AA$4,ItemNum,0),MATCH(C$1,Districts,0))*'Blend Sheet'!$AA108)+(INDEX(ItemCosts,MATCH('Blend Sheet'!$AB$4,ItemNum,0),MATCH(C$1,Districts,0))*'Blend Sheet'!$AB108)+(INDEX(ItemCosts,MATCH('Blend Sheet'!$AC$4,ItemNum,0),MATCH(C$1,Districts,0))*'Blend Sheet'!$AC108)+(INDEX(ItemCosts,MATCH('Blend Sheet'!$AD$4,ItemNum,0),MATCH(C$1,Districts,0))*'Blend Sheet'!$AD108)+(INDEX(ItemCosts,MATCH('Blend Sheet'!$AE$4,ItemNum,0),MATCH(C$1,Districts,0))*'Blend Sheet'!$AE108)+(INDEX(ItemCosts,MATCH('Blend Sheet'!$AF$4,ItemNum,0),MATCH(C$1,Districts,0))*'Blend Sheet'!$AF108)+(INDEX(ItemCosts,MATCH('Blend Sheet'!$AG$4,ItemNum,0),MATCH(C$1,Districts,0))*'Blend Sheet'!$AG108)+(INDEX(ItemCosts,MATCH('Blend Sheet'!$AH$4,ItemNum,0),MATCH(C$1,Districts,0))*'Blend Sheet'!$AH108)+(INDEX(ItemCosts,MATCH('Blend Sheet'!$AI$4,ItemNum,0),MATCH(C$1,Districts,0))*'Blend Sheet'!$AI108)+(INDEX(ItemCosts,MATCH('Blend Sheet'!$AJ$4,ItemNum,0),MATCH(C$1,Districts,0))*'Blend Sheet'!$AJ108)+(INDEX(ItemCosts,MATCH('Blend Sheet'!$AK$4,ItemNum,0),MATCH(C$1,Districts,0))*'Blend Sheet'!$AK108)+(INDEX(ItemCosts,MATCH('Blend Sheet'!$AL$4,ItemNum,0),MATCH(C$1,Districts,0))*'Blend Sheet'!$AL108)+(INDEX(ItemCosts,MATCH('Blend Sheet'!$AM$4,ItemNum,0),MATCH(C$1,Districts,0))*'Blend Sheet'!$AM108)+(INDEX(ItemCosts,MATCH('Blend Sheet'!$AN$4,ItemNum,0),MATCH(C$1,Districts,0))*'Blend Sheet'!$AN108)+(INDEX(ItemCosts,MATCH('Blend Sheet'!$AO$4,ItemNum,0),MATCH(C$1,Districts,0))*'Blend Sheet'!$AO108)+(INDEX(ItemCosts,MATCH('Blend Sheet'!$AP$4,ItemNum,0),MATCH(C$1,Districts,0))*'Blend Sheet'!$AP108)+(INDEX(ItemCosts,MATCH('Blend Sheet'!$AQ$4,ItemNum,0),MATCH(C$1,Districts,0))*'Blend Sheet'!$AQ108)+(INDEX(ItemCosts,MATCH('Blend Sheet'!$AR$4,ItemNum,0),MATCH(C$1,Districts,0))*'Blend Sheet'!$AR108)+(INDEX(ItemCosts,MATCH('Blend Sheet'!$AS$4,ItemNum,0),MATCH(C$1,Districts,0))*'Blend Sheet'!$AS108)</f>
        <v>#N/A</v>
      </c>
      <c r="D105" s="5" t="e">
        <f>(INDEX(ItemCosts,MATCH('Blend Sheet'!$C$4,ItemNum,0),MATCH(D$1,Districts,0))*'Blend Sheet'!$C108)+(INDEX(ItemCosts,MATCH('Blend Sheet'!$D$4,ItemNum,0),MATCH(D$1,Districts,0))*'Blend Sheet'!$D108)+(INDEX(ItemCosts,MATCH('Blend Sheet'!$E$4,ItemNum,0),MATCH(D$1,Districts,0))*'Blend Sheet'!$E108)+(INDEX(ItemCosts,MATCH('Blend Sheet'!$F$4,ItemNum,0),MATCH(D$1,Districts,0))*'Blend Sheet'!$F108)+(INDEX(ItemCosts,MATCH('Blend Sheet'!$G$4,ItemNum,0),MATCH(D$1,Districts,0))*'Blend Sheet'!$G108)+(INDEX(ItemCosts,MATCH('Blend Sheet'!$H$4,ItemNum,0),MATCH(D$1,Districts,0))*'Blend Sheet'!$H108)+(INDEX(ItemCosts,MATCH('Blend Sheet'!$I$4,ItemNum,0),MATCH(D$1,Districts,0))*'Blend Sheet'!$I108)+(INDEX(ItemCosts,MATCH('Blend Sheet'!$J$4,ItemNum,0),MATCH(D$1,Districts,0))*'Blend Sheet'!$J108)+(INDEX(ItemCosts,MATCH('Blend Sheet'!$K$4,ItemNum,0),MATCH(D$1,Districts,0))*'Blend Sheet'!$K108)+(INDEX(ItemCosts,MATCH('Blend Sheet'!$L$4,ItemNum,0),MATCH(D$1,Districts,0))*'Blend Sheet'!$L108)+(INDEX(ItemCosts,MATCH('Blend Sheet'!$M$4,ItemNum,0),MATCH(D$1,Districts,0))*'Blend Sheet'!$M108)+(INDEX(ItemCosts,MATCH('Blend Sheet'!$N$4,ItemNum,0),MATCH(D$1,Districts,0))*'Blend Sheet'!$N108)+(INDEX(ItemCosts,MATCH('Blend Sheet'!$O$4,ItemNum,0),MATCH(D$1,Districts,0))*'Blend Sheet'!$O108)+(INDEX(ItemCosts,MATCH('Blend Sheet'!$P$4,ItemNum,0),MATCH(D$1,Districts,0))*'Blend Sheet'!$P108)+(INDEX(ItemCosts,MATCH('Blend Sheet'!$Q$4,ItemNum,0),MATCH(D$1,Districts,0))*'Blend Sheet'!$Q108)+(INDEX(ItemCosts,MATCH('Blend Sheet'!$R$4,ItemNum,0),MATCH(D$1,Districts,0))*'Blend Sheet'!$R108)+(INDEX(ItemCosts,MATCH('Blend Sheet'!$S$4,ItemNum,0),MATCH(D$1,Districts,0))*'Blend Sheet'!$S108)+(INDEX(ItemCosts,MATCH('Blend Sheet'!$T$4,ItemNum,0),MATCH(D$1,Districts,0))*'Blend Sheet'!$T108)+(INDEX(ItemCosts,MATCH('Blend Sheet'!$U$4,ItemNum,0),MATCH(D$1,Districts,0))*'Blend Sheet'!$U108)+(INDEX(ItemCosts,MATCH('Blend Sheet'!$V$4,ItemNum,0),MATCH(D$1,Districts,0))*'Blend Sheet'!$V108)+(INDEX(ItemCosts,MATCH('Blend Sheet'!$W$4,ItemNum,0),MATCH(D$1,Districts,0))*'Blend Sheet'!$W108)+(INDEX(ItemCosts,MATCH('Blend Sheet'!$X$4,ItemNum,0),MATCH(D$1,Districts,0))*'Blend Sheet'!$X108)+(INDEX(ItemCosts,MATCH('Blend Sheet'!$Y$4,ItemNum,0),MATCH(D$1,Districts,0))*'Blend Sheet'!$Y108)+(INDEX(ItemCosts,MATCH('Blend Sheet'!$Z$4,ItemNum,0),MATCH(D$1,Districts,0))*'Blend Sheet'!$Z108)+(INDEX(ItemCosts,MATCH('Blend Sheet'!$AA$4,ItemNum,0),MATCH(D$1,Districts,0))*'Blend Sheet'!$AA108)+(INDEX(ItemCosts,MATCH('Blend Sheet'!$AB$4,ItemNum,0),MATCH(D$1,Districts,0))*'Blend Sheet'!$AB108)+(INDEX(ItemCosts,MATCH('Blend Sheet'!$AC$4,ItemNum,0),MATCH(D$1,Districts,0))*'Blend Sheet'!$AC108)+(INDEX(ItemCosts,MATCH('Blend Sheet'!$AD$4,ItemNum,0),MATCH(D$1,Districts,0))*'Blend Sheet'!$AD108)+(INDEX(ItemCosts,MATCH('Blend Sheet'!$AE$4,ItemNum,0),MATCH(D$1,Districts,0))*'Blend Sheet'!$AE108)+(INDEX(ItemCosts,MATCH('Blend Sheet'!$AF$4,ItemNum,0),MATCH(D$1,Districts,0))*'Blend Sheet'!$AF108)+(INDEX(ItemCosts,MATCH('Blend Sheet'!$AG$4,ItemNum,0),MATCH(D$1,Districts,0))*'Blend Sheet'!$AG108)+(INDEX(ItemCosts,MATCH('Blend Sheet'!$AH$4,ItemNum,0),MATCH(D$1,Districts,0))*'Blend Sheet'!$AH108)+(INDEX(ItemCosts,MATCH('Blend Sheet'!$AI$4,ItemNum,0),MATCH(D$1,Districts,0))*'Blend Sheet'!$AI108)+(INDEX(ItemCosts,MATCH('Blend Sheet'!$AJ$4,ItemNum,0),MATCH(D$1,Districts,0))*'Blend Sheet'!$AJ108)+(INDEX(ItemCosts,MATCH('Blend Sheet'!$AK$4,ItemNum,0),MATCH(D$1,Districts,0))*'Blend Sheet'!$AK108)+(INDEX(ItemCosts,MATCH('Blend Sheet'!$AL$4,ItemNum,0),MATCH(D$1,Districts,0))*'Blend Sheet'!$AL108)+(INDEX(ItemCosts,MATCH('Blend Sheet'!$AM$4,ItemNum,0),MATCH(D$1,Districts,0))*'Blend Sheet'!$AM108)+(INDEX(ItemCosts,MATCH('Blend Sheet'!$AN$4,ItemNum,0),MATCH(D$1,Districts,0))*'Blend Sheet'!$AN108)+(INDEX(ItemCosts,MATCH('Blend Sheet'!$AO$4,ItemNum,0),MATCH(D$1,Districts,0))*'Blend Sheet'!$AO108)+(INDEX(ItemCosts,MATCH('Blend Sheet'!$AP$4,ItemNum,0),MATCH(D$1,Districts,0))*'Blend Sheet'!$AP108)+(INDEX(ItemCosts,MATCH('Blend Sheet'!$AQ$4,ItemNum,0),MATCH(D$1,Districts,0))*'Blend Sheet'!$AQ108)+(INDEX(ItemCosts,MATCH('Blend Sheet'!$AR$4,ItemNum,0),MATCH(D$1,Districts,0))*'Blend Sheet'!$AR108)+(INDEX(ItemCosts,MATCH('Blend Sheet'!$AS$4,ItemNum,0),MATCH(D$1,Districts,0))*'Blend Sheet'!$AS108)</f>
        <v>#N/A</v>
      </c>
      <c r="E105" s="5" t="e">
        <f>(INDEX(ItemCosts,MATCH('Blend Sheet'!$C$4,ItemNum,0),MATCH(E$1,Districts,0))*'Blend Sheet'!$C108)+(INDEX(ItemCosts,MATCH('Blend Sheet'!$D$4,ItemNum,0),MATCH(E$1,Districts,0))*'Blend Sheet'!$D108)+(INDEX(ItemCosts,MATCH('Blend Sheet'!$E$4,ItemNum,0),MATCH(E$1,Districts,0))*'Blend Sheet'!$E108)+(INDEX(ItemCosts,MATCH('Blend Sheet'!$F$4,ItemNum,0),MATCH(E$1,Districts,0))*'Blend Sheet'!$F108)+(INDEX(ItemCosts,MATCH('Blend Sheet'!$G$4,ItemNum,0),MATCH(E$1,Districts,0))*'Blend Sheet'!$G108)+(INDEX(ItemCosts,MATCH('Blend Sheet'!$H$4,ItemNum,0),MATCH(E$1,Districts,0))*'Blend Sheet'!$H108)+(INDEX(ItemCosts,MATCH('Blend Sheet'!$I$4,ItemNum,0),MATCH(E$1,Districts,0))*'Blend Sheet'!$I108)+(INDEX(ItemCosts,MATCH('Blend Sheet'!$J$4,ItemNum,0),MATCH(E$1,Districts,0))*'Blend Sheet'!$J108)+(INDEX(ItemCosts,MATCH('Blend Sheet'!$K$4,ItemNum,0),MATCH(E$1,Districts,0))*'Blend Sheet'!$K108)+(INDEX(ItemCosts,MATCH('Blend Sheet'!$L$4,ItemNum,0),MATCH(E$1,Districts,0))*'Blend Sheet'!$L108)+(INDEX(ItemCosts,MATCH('Blend Sheet'!$M$4,ItemNum,0),MATCH(E$1,Districts,0))*'Blend Sheet'!$M108)+(INDEX(ItemCosts,MATCH('Blend Sheet'!$N$4,ItemNum,0),MATCH(E$1,Districts,0))*'Blend Sheet'!$N108)+(INDEX(ItemCosts,MATCH('Blend Sheet'!$O$4,ItemNum,0),MATCH(E$1,Districts,0))*'Blend Sheet'!$O108)+(INDEX(ItemCosts,MATCH('Blend Sheet'!$P$4,ItemNum,0),MATCH(E$1,Districts,0))*'Blend Sheet'!$P108)+(INDEX(ItemCosts,MATCH('Blend Sheet'!$Q$4,ItemNum,0),MATCH(E$1,Districts,0))*'Blend Sheet'!$Q108)+(INDEX(ItemCosts,MATCH('Blend Sheet'!$R$4,ItemNum,0),MATCH(E$1,Districts,0))*'Blend Sheet'!$R108)+(INDEX(ItemCosts,MATCH('Blend Sheet'!$S$4,ItemNum,0),MATCH(E$1,Districts,0))*'Blend Sheet'!$S108)+(INDEX(ItemCosts,MATCH('Blend Sheet'!$T$4,ItemNum,0),MATCH(E$1,Districts,0))*'Blend Sheet'!$T108)+(INDEX(ItemCosts,MATCH('Blend Sheet'!$U$4,ItemNum,0),MATCH(E$1,Districts,0))*'Blend Sheet'!$U108)+(INDEX(ItemCosts,MATCH('Blend Sheet'!$V$4,ItemNum,0),MATCH(E$1,Districts,0))*'Blend Sheet'!$V108)+(INDEX(ItemCosts,MATCH('Blend Sheet'!$W$4,ItemNum,0),MATCH(E$1,Districts,0))*'Blend Sheet'!$W108)+(INDEX(ItemCosts,MATCH('Blend Sheet'!$X$4,ItemNum,0),MATCH(E$1,Districts,0))*'Blend Sheet'!$X108)+(INDEX(ItemCosts,MATCH('Blend Sheet'!$Y$4,ItemNum,0),MATCH(E$1,Districts,0))*'Blend Sheet'!$Y108)+(INDEX(ItemCosts,MATCH('Blend Sheet'!$Z$4,ItemNum,0),MATCH(E$1,Districts,0))*'Blend Sheet'!$Z108)+(INDEX(ItemCosts,MATCH('Blend Sheet'!$AA$4,ItemNum,0),MATCH(E$1,Districts,0))*'Blend Sheet'!$AA108)+(INDEX(ItemCosts,MATCH('Blend Sheet'!$AB$4,ItemNum,0),MATCH(E$1,Districts,0))*'Blend Sheet'!$AB108)+(INDEX(ItemCosts,MATCH('Blend Sheet'!$AC$4,ItemNum,0),MATCH(E$1,Districts,0))*'Blend Sheet'!$AC108)+(INDEX(ItemCosts,MATCH('Blend Sheet'!$AD$4,ItemNum,0),MATCH(E$1,Districts,0))*'Blend Sheet'!$AD108)+(INDEX(ItemCosts,MATCH('Blend Sheet'!$AE$4,ItemNum,0),MATCH(E$1,Districts,0))*'Blend Sheet'!$AE108)+(INDEX(ItemCosts,MATCH('Blend Sheet'!$AF$4,ItemNum,0),MATCH(E$1,Districts,0))*'Blend Sheet'!$AF108)+(INDEX(ItemCosts,MATCH('Blend Sheet'!$AG$4,ItemNum,0),MATCH(E$1,Districts,0))*'Blend Sheet'!$AG108)+(INDEX(ItemCosts,MATCH('Blend Sheet'!$AH$4,ItemNum,0),MATCH(E$1,Districts,0))*'Blend Sheet'!$AH108)+(INDEX(ItemCosts,MATCH('Blend Sheet'!$AI$4,ItemNum,0),MATCH(E$1,Districts,0))*'Blend Sheet'!$AI108)+(INDEX(ItemCosts,MATCH('Blend Sheet'!$AJ$4,ItemNum,0),MATCH(E$1,Districts,0))*'Blend Sheet'!$AJ108)+(INDEX(ItemCosts,MATCH('Blend Sheet'!$AK$4,ItemNum,0),MATCH(E$1,Districts,0))*'Blend Sheet'!$AK108)+(INDEX(ItemCosts,MATCH('Blend Sheet'!$AL$4,ItemNum,0),MATCH(E$1,Districts,0))*'Blend Sheet'!$AL108)+(INDEX(ItemCosts,MATCH('Blend Sheet'!$AM$4,ItemNum,0),MATCH(E$1,Districts,0))*'Blend Sheet'!$AM108)+(INDEX(ItemCosts,MATCH('Blend Sheet'!$AN$4,ItemNum,0),MATCH(E$1,Districts,0))*'Blend Sheet'!$AN108)+(INDEX(ItemCosts,MATCH('Blend Sheet'!$AO$4,ItemNum,0),MATCH(E$1,Districts,0))*'Blend Sheet'!$AO108)+(INDEX(ItemCosts,MATCH('Blend Sheet'!$AP$4,ItemNum,0),MATCH(E$1,Districts,0))*'Blend Sheet'!$AP108)+(INDEX(ItemCosts,MATCH('Blend Sheet'!$AQ$4,ItemNum,0),MATCH(E$1,Districts,0))*'Blend Sheet'!$AQ108)+(INDEX(ItemCosts,MATCH('Blend Sheet'!$AR$4,ItemNum,0),MATCH(E$1,Districts,0))*'Blend Sheet'!$AR108)+(INDEX(ItemCosts,MATCH('Blend Sheet'!$AS$4,ItemNum,0),MATCH(E$1,Districts,0))*'Blend Sheet'!$AS108)</f>
        <v>#N/A</v>
      </c>
      <c r="F105" s="5" t="e">
        <f>(INDEX(ItemCosts,MATCH('Blend Sheet'!$C$4,ItemNum,0),MATCH(F$1,Districts,0))*'Blend Sheet'!$C108)+(INDEX(ItemCosts,MATCH('Blend Sheet'!$D$4,ItemNum,0),MATCH(F$1,Districts,0))*'Blend Sheet'!$D108)+(INDEX(ItemCosts,MATCH('Blend Sheet'!$E$4,ItemNum,0),MATCH(F$1,Districts,0))*'Blend Sheet'!$E108)+(INDEX(ItemCosts,MATCH('Blend Sheet'!$F$4,ItemNum,0),MATCH(F$1,Districts,0))*'Blend Sheet'!$F108)+(INDEX(ItemCosts,MATCH('Blend Sheet'!$G$4,ItemNum,0),MATCH(F$1,Districts,0))*'Blend Sheet'!$G108)+(INDEX(ItemCosts,MATCH('Blend Sheet'!$H$4,ItemNum,0),MATCH(F$1,Districts,0))*'Blend Sheet'!$H108)+(INDEX(ItemCosts,MATCH('Blend Sheet'!$I$4,ItemNum,0),MATCH(F$1,Districts,0))*'Blend Sheet'!$I108)+(INDEX(ItemCosts,MATCH('Blend Sheet'!$J$4,ItemNum,0),MATCH(F$1,Districts,0))*'Blend Sheet'!$J108)+(INDEX(ItemCosts,MATCH('Blend Sheet'!$K$4,ItemNum,0),MATCH(F$1,Districts,0))*'Blend Sheet'!$K108)+(INDEX(ItemCosts,MATCH('Blend Sheet'!$L$4,ItemNum,0),MATCH(F$1,Districts,0))*'Blend Sheet'!$L108)+(INDEX(ItemCosts,MATCH('Blend Sheet'!$M$4,ItemNum,0),MATCH(F$1,Districts,0))*'Blend Sheet'!$M108)+(INDEX(ItemCosts,MATCH('Blend Sheet'!$N$4,ItemNum,0),MATCH(F$1,Districts,0))*'Blend Sheet'!$N108)+(INDEX(ItemCosts,MATCH('Blend Sheet'!$O$4,ItemNum,0),MATCH(F$1,Districts,0))*'Blend Sheet'!$O108)+(INDEX(ItemCosts,MATCH('Blend Sheet'!$P$4,ItemNum,0),MATCH(F$1,Districts,0))*'Blend Sheet'!$P108)+(INDEX(ItemCosts,MATCH('Blend Sheet'!$Q$4,ItemNum,0),MATCH(F$1,Districts,0))*'Blend Sheet'!$Q108)+(INDEX(ItemCosts,MATCH('Blend Sheet'!$R$4,ItemNum,0),MATCH(F$1,Districts,0))*'Blend Sheet'!$R108)+(INDEX(ItemCosts,MATCH('Blend Sheet'!$S$4,ItemNum,0),MATCH(F$1,Districts,0))*'Blend Sheet'!$S108)+(INDEX(ItemCosts,MATCH('Blend Sheet'!$T$4,ItemNum,0),MATCH(F$1,Districts,0))*'Blend Sheet'!$T108)+(INDEX(ItemCosts,MATCH('Blend Sheet'!$U$4,ItemNum,0),MATCH(F$1,Districts,0))*'Blend Sheet'!$U108)+(INDEX(ItemCosts,MATCH('Blend Sheet'!$V$4,ItemNum,0),MATCH(F$1,Districts,0))*'Blend Sheet'!$V108)+(INDEX(ItemCosts,MATCH('Blend Sheet'!$W$4,ItemNum,0),MATCH(F$1,Districts,0))*'Blend Sheet'!$W108)+(INDEX(ItemCosts,MATCH('Blend Sheet'!$X$4,ItemNum,0),MATCH(F$1,Districts,0))*'Blend Sheet'!$X108)+(INDEX(ItemCosts,MATCH('Blend Sheet'!$Y$4,ItemNum,0),MATCH(F$1,Districts,0))*'Blend Sheet'!$Y108)+(INDEX(ItemCosts,MATCH('Blend Sheet'!$Z$4,ItemNum,0),MATCH(F$1,Districts,0))*'Blend Sheet'!$Z108)+(INDEX(ItemCosts,MATCH('Blend Sheet'!$AA$4,ItemNum,0),MATCH(F$1,Districts,0))*'Blend Sheet'!$AA108)+(INDEX(ItemCosts,MATCH('Blend Sheet'!$AB$4,ItemNum,0),MATCH(F$1,Districts,0))*'Blend Sheet'!$AB108)+(INDEX(ItemCosts,MATCH('Blend Sheet'!$AC$4,ItemNum,0),MATCH(F$1,Districts,0))*'Blend Sheet'!$AC108)+(INDEX(ItemCosts,MATCH('Blend Sheet'!$AD$4,ItemNum,0),MATCH(F$1,Districts,0))*'Blend Sheet'!$AD108)+(INDEX(ItemCosts,MATCH('Blend Sheet'!$AE$4,ItemNum,0),MATCH(F$1,Districts,0))*'Blend Sheet'!$AE108)+(INDEX(ItemCosts,MATCH('Blend Sheet'!$AF$4,ItemNum,0),MATCH(F$1,Districts,0))*'Blend Sheet'!$AF108)+(INDEX(ItemCosts,MATCH('Blend Sheet'!$AG$4,ItemNum,0),MATCH(F$1,Districts,0))*'Blend Sheet'!$AG108)+(INDEX(ItemCosts,MATCH('Blend Sheet'!$AH$4,ItemNum,0),MATCH(F$1,Districts,0))*'Blend Sheet'!$AH108)+(INDEX(ItemCosts,MATCH('Blend Sheet'!$AI$4,ItemNum,0),MATCH(F$1,Districts,0))*'Blend Sheet'!$AI108)+(INDEX(ItemCosts,MATCH('Blend Sheet'!$AJ$4,ItemNum,0),MATCH(F$1,Districts,0))*'Blend Sheet'!$AJ108)+(INDEX(ItemCosts,MATCH('Blend Sheet'!$AK$4,ItemNum,0),MATCH(F$1,Districts,0))*'Blend Sheet'!$AK108)+(INDEX(ItemCosts,MATCH('Blend Sheet'!$AL$4,ItemNum,0),MATCH(F$1,Districts,0))*'Blend Sheet'!$AL108)+(INDEX(ItemCosts,MATCH('Blend Sheet'!$AM$4,ItemNum,0),MATCH(F$1,Districts,0))*'Blend Sheet'!$AM108)+(INDEX(ItemCosts,MATCH('Blend Sheet'!$AN$4,ItemNum,0),MATCH(F$1,Districts,0))*'Blend Sheet'!$AN108)+(INDEX(ItemCosts,MATCH('Blend Sheet'!$AO$4,ItemNum,0),MATCH(F$1,Districts,0))*'Blend Sheet'!$AO108)+(INDEX(ItemCosts,MATCH('Blend Sheet'!$AP$4,ItemNum,0),MATCH(F$1,Districts,0))*'Blend Sheet'!$AP108)+(INDEX(ItemCosts,MATCH('Blend Sheet'!$AQ$4,ItemNum,0),MATCH(F$1,Districts,0))*'Blend Sheet'!$AQ108)+(INDEX(ItemCosts,MATCH('Blend Sheet'!$AR$4,ItemNum,0),MATCH(F$1,Districts,0))*'Blend Sheet'!$AR108)+(INDEX(ItemCosts,MATCH('Blend Sheet'!$AS$4,ItemNum,0),MATCH(F$1,Districts,0))*'Blend Sheet'!$AS108)</f>
        <v>#N/A</v>
      </c>
      <c r="G105" s="5" t="e">
        <f>(INDEX(ItemCosts,MATCH('Blend Sheet'!$C$4,ItemNum,0),MATCH(G$1,Districts,0))*'Blend Sheet'!$C108)+(INDEX(ItemCosts,MATCH('Blend Sheet'!$D$4,ItemNum,0),MATCH(G$1,Districts,0))*'Blend Sheet'!$D108)+(INDEX(ItemCosts,MATCH('Blend Sheet'!$E$4,ItemNum,0),MATCH(G$1,Districts,0))*'Blend Sheet'!$E108)+(INDEX(ItemCosts,MATCH('Blend Sheet'!$F$4,ItemNum,0),MATCH(G$1,Districts,0))*'Blend Sheet'!$F108)+(INDEX(ItemCosts,MATCH('Blend Sheet'!$G$4,ItemNum,0),MATCH(G$1,Districts,0))*'Blend Sheet'!$G108)+(INDEX(ItemCosts,MATCH('Blend Sheet'!$H$4,ItemNum,0),MATCH(G$1,Districts,0))*'Blend Sheet'!$H108)+(INDEX(ItemCosts,MATCH('Blend Sheet'!$I$4,ItemNum,0),MATCH(G$1,Districts,0))*'Blend Sheet'!$I108)+(INDEX(ItemCosts,MATCH('Blend Sheet'!$J$4,ItemNum,0),MATCH(G$1,Districts,0))*'Blend Sheet'!$J108)+(INDEX(ItemCosts,MATCH('Blend Sheet'!$K$4,ItemNum,0),MATCH(G$1,Districts,0))*'Blend Sheet'!$K108)+(INDEX(ItemCosts,MATCH('Blend Sheet'!$L$4,ItemNum,0),MATCH(G$1,Districts,0))*'Blend Sheet'!$L108)+(INDEX(ItemCosts,MATCH('Blend Sheet'!$M$4,ItemNum,0),MATCH(G$1,Districts,0))*'Blend Sheet'!$M108)+(INDEX(ItemCosts,MATCH('Blend Sheet'!$N$4,ItemNum,0),MATCH(G$1,Districts,0))*'Blend Sheet'!$N108)+(INDEX(ItemCosts,MATCH('Blend Sheet'!$O$4,ItemNum,0),MATCH(G$1,Districts,0))*'Blend Sheet'!$O108)+(INDEX(ItemCosts,MATCH('Blend Sheet'!$P$4,ItemNum,0),MATCH(G$1,Districts,0))*'Blend Sheet'!$P108)+(INDEX(ItemCosts,MATCH('Blend Sheet'!$Q$4,ItemNum,0),MATCH(G$1,Districts,0))*'Blend Sheet'!$Q108)+(INDEX(ItemCosts,MATCH('Blend Sheet'!$R$4,ItemNum,0),MATCH(G$1,Districts,0))*'Blend Sheet'!$R108)+(INDEX(ItemCosts,MATCH('Blend Sheet'!$S$4,ItemNum,0),MATCH(G$1,Districts,0))*'Blend Sheet'!$S108)+(INDEX(ItemCosts,MATCH('Blend Sheet'!$T$4,ItemNum,0),MATCH(G$1,Districts,0))*'Blend Sheet'!$T108)+(INDEX(ItemCosts,MATCH('Blend Sheet'!$U$4,ItemNum,0),MATCH(G$1,Districts,0))*'Blend Sheet'!$U108)+(INDEX(ItemCosts,MATCH('Blend Sheet'!$V$4,ItemNum,0),MATCH(G$1,Districts,0))*'Blend Sheet'!$V108)+(INDEX(ItemCosts,MATCH('Blend Sheet'!$W$4,ItemNum,0),MATCH(G$1,Districts,0))*'Blend Sheet'!$W108)+(INDEX(ItemCosts,MATCH('Blend Sheet'!$X$4,ItemNum,0),MATCH(G$1,Districts,0))*'Blend Sheet'!$X108)+(INDEX(ItemCosts,MATCH('Blend Sheet'!$Y$4,ItemNum,0),MATCH(G$1,Districts,0))*'Blend Sheet'!$Y108)+(INDEX(ItemCosts,MATCH('Blend Sheet'!$Z$4,ItemNum,0),MATCH(G$1,Districts,0))*'Blend Sheet'!$Z108)+(INDEX(ItemCosts,MATCH('Blend Sheet'!$AA$4,ItemNum,0),MATCH(G$1,Districts,0))*'Blend Sheet'!$AA108)+(INDEX(ItemCosts,MATCH('Blend Sheet'!$AB$4,ItemNum,0),MATCH(G$1,Districts,0))*'Blend Sheet'!$AB108)+(INDEX(ItemCosts,MATCH('Blend Sheet'!$AC$4,ItemNum,0),MATCH(G$1,Districts,0))*'Blend Sheet'!$AC108)+(INDEX(ItemCosts,MATCH('Blend Sheet'!$AD$4,ItemNum,0),MATCH(G$1,Districts,0))*'Blend Sheet'!$AD108)+(INDEX(ItemCosts,MATCH('Blend Sheet'!$AE$4,ItemNum,0),MATCH(G$1,Districts,0))*'Blend Sheet'!$AE108)+(INDEX(ItemCosts,MATCH('Blend Sheet'!$AF$4,ItemNum,0),MATCH(G$1,Districts,0))*'Blend Sheet'!$AF108)+(INDEX(ItemCosts,MATCH('Blend Sheet'!$AG$4,ItemNum,0),MATCH(G$1,Districts,0))*'Blend Sheet'!$AG108)+(INDEX(ItemCosts,MATCH('Blend Sheet'!$AH$4,ItemNum,0),MATCH(G$1,Districts,0))*'Blend Sheet'!$AH108)+(INDEX(ItemCosts,MATCH('Blend Sheet'!$AI$4,ItemNum,0),MATCH(G$1,Districts,0))*'Blend Sheet'!$AI108)+(INDEX(ItemCosts,MATCH('Blend Sheet'!$AJ$4,ItemNum,0),MATCH(G$1,Districts,0))*'Blend Sheet'!$AJ108)+(INDEX(ItemCosts,MATCH('Blend Sheet'!$AK$4,ItemNum,0),MATCH(G$1,Districts,0))*'Blend Sheet'!$AK108)+(INDEX(ItemCosts,MATCH('Blend Sheet'!$AL$4,ItemNum,0),MATCH(G$1,Districts,0))*'Blend Sheet'!$AL108)+(INDEX(ItemCosts,MATCH('Blend Sheet'!$AM$4,ItemNum,0),MATCH(G$1,Districts,0))*'Blend Sheet'!$AM108)+(INDEX(ItemCosts,MATCH('Blend Sheet'!$AN$4,ItemNum,0),MATCH(G$1,Districts,0))*'Blend Sheet'!$AN108)+(INDEX(ItemCosts,MATCH('Blend Sheet'!$AO$4,ItemNum,0),MATCH(G$1,Districts,0))*'Blend Sheet'!$AO108)+(INDEX(ItemCosts,MATCH('Blend Sheet'!$AP$4,ItemNum,0),MATCH(G$1,Districts,0))*'Blend Sheet'!$AP108)+(INDEX(ItemCosts,MATCH('Blend Sheet'!$AQ$4,ItemNum,0),MATCH(G$1,Districts,0))*'Blend Sheet'!$AQ108)+(INDEX(ItemCosts,MATCH('Blend Sheet'!$AR$4,ItemNum,0),MATCH(G$1,Districts,0))*'Blend Sheet'!$AR108)+(INDEX(ItemCosts,MATCH('Blend Sheet'!$AS$4,ItemNum,0),MATCH(G$1,Districts,0))*'Blend Sheet'!$AS108)</f>
        <v>#N/A</v>
      </c>
      <c r="H105" s="5" t="e">
        <f>(INDEX(ItemCosts,MATCH('Blend Sheet'!$C$4,ItemNum,0),MATCH(H$1,Districts,0))*'Blend Sheet'!$C108)+(INDEX(ItemCosts,MATCH('Blend Sheet'!$D$4,ItemNum,0),MATCH(H$1,Districts,0))*'Blend Sheet'!$D108)+(INDEX(ItemCosts,MATCH('Blend Sheet'!$E$4,ItemNum,0),MATCH(H$1,Districts,0))*'Blend Sheet'!$E108)+(INDEX(ItemCosts,MATCH('Blend Sheet'!$F$4,ItemNum,0),MATCH(H$1,Districts,0))*'Blend Sheet'!$F108)+(INDEX(ItemCosts,MATCH('Blend Sheet'!$G$4,ItemNum,0),MATCH(H$1,Districts,0))*'Blend Sheet'!$G108)+(INDEX(ItemCosts,MATCH('Blend Sheet'!$H$4,ItemNum,0),MATCH(H$1,Districts,0))*'Blend Sheet'!$H108)+(INDEX(ItemCosts,MATCH('Blend Sheet'!$I$4,ItemNum,0),MATCH(H$1,Districts,0))*'Blend Sheet'!$I108)+(INDEX(ItemCosts,MATCH('Blend Sheet'!$J$4,ItemNum,0),MATCH(H$1,Districts,0))*'Blend Sheet'!$J108)+(INDEX(ItemCosts,MATCH('Blend Sheet'!$K$4,ItemNum,0),MATCH(H$1,Districts,0))*'Blend Sheet'!$K108)+(INDEX(ItemCosts,MATCH('Blend Sheet'!$L$4,ItemNum,0),MATCH(H$1,Districts,0))*'Blend Sheet'!$L108)+(INDEX(ItemCosts,MATCH('Blend Sheet'!$M$4,ItemNum,0),MATCH(H$1,Districts,0))*'Blend Sheet'!$M108)+(INDEX(ItemCosts,MATCH('Blend Sheet'!$N$4,ItemNum,0),MATCH(H$1,Districts,0))*'Blend Sheet'!$N108)+(INDEX(ItemCosts,MATCH('Blend Sheet'!$O$4,ItemNum,0),MATCH(H$1,Districts,0))*'Blend Sheet'!$O108)+(INDEX(ItemCosts,MATCH('Blend Sheet'!$P$4,ItemNum,0),MATCH(H$1,Districts,0))*'Blend Sheet'!$P108)+(INDEX(ItemCosts,MATCH('Blend Sheet'!$Q$4,ItemNum,0),MATCH(H$1,Districts,0))*'Blend Sheet'!$Q108)+(INDEX(ItemCosts,MATCH('Blend Sheet'!$R$4,ItemNum,0),MATCH(H$1,Districts,0))*'Blend Sheet'!$R108)+(INDEX(ItemCosts,MATCH('Blend Sheet'!$S$4,ItemNum,0),MATCH(H$1,Districts,0))*'Blend Sheet'!$S108)+(INDEX(ItemCosts,MATCH('Blend Sheet'!$T$4,ItemNum,0),MATCH(H$1,Districts,0))*'Blend Sheet'!$T108)+(INDEX(ItemCosts,MATCH('Blend Sheet'!$U$4,ItemNum,0),MATCH(H$1,Districts,0))*'Blend Sheet'!$U108)+(INDEX(ItemCosts,MATCH('Blend Sheet'!$V$4,ItemNum,0),MATCH(H$1,Districts,0))*'Blend Sheet'!$V108)+(INDEX(ItemCosts,MATCH('Blend Sheet'!$W$4,ItemNum,0),MATCH(H$1,Districts,0))*'Blend Sheet'!$W108)+(INDEX(ItemCosts,MATCH('Blend Sheet'!$X$4,ItemNum,0),MATCH(H$1,Districts,0))*'Blend Sheet'!$X108)+(INDEX(ItemCosts,MATCH('Blend Sheet'!$Y$4,ItemNum,0),MATCH(H$1,Districts,0))*'Blend Sheet'!$Y108)+(INDEX(ItemCosts,MATCH('Blend Sheet'!$Z$4,ItemNum,0),MATCH(H$1,Districts,0))*'Blend Sheet'!$Z108)+(INDEX(ItemCosts,MATCH('Blend Sheet'!$AA$4,ItemNum,0),MATCH(H$1,Districts,0))*'Blend Sheet'!$AA108)+(INDEX(ItemCosts,MATCH('Blend Sheet'!$AB$4,ItemNum,0),MATCH(H$1,Districts,0))*'Blend Sheet'!$AB108)+(INDEX(ItemCosts,MATCH('Blend Sheet'!$AC$4,ItemNum,0),MATCH(H$1,Districts,0))*'Blend Sheet'!$AC108)+(INDEX(ItemCosts,MATCH('Blend Sheet'!$AD$4,ItemNum,0),MATCH(H$1,Districts,0))*'Blend Sheet'!$AD108)+(INDEX(ItemCosts,MATCH('Blend Sheet'!$AE$4,ItemNum,0),MATCH(H$1,Districts,0))*'Blend Sheet'!$AE108)+(INDEX(ItemCosts,MATCH('Blend Sheet'!$AF$4,ItemNum,0),MATCH(H$1,Districts,0))*'Blend Sheet'!$AF108)+(INDEX(ItemCosts,MATCH('Blend Sheet'!$AG$4,ItemNum,0),MATCH(H$1,Districts,0))*'Blend Sheet'!$AG108)+(INDEX(ItemCosts,MATCH('Blend Sheet'!$AH$4,ItemNum,0),MATCH(H$1,Districts,0))*'Blend Sheet'!$AH108)+(INDEX(ItemCosts,MATCH('Blend Sheet'!$AI$4,ItemNum,0),MATCH(H$1,Districts,0))*'Blend Sheet'!$AI108)+(INDEX(ItemCosts,MATCH('Blend Sheet'!$AJ$4,ItemNum,0),MATCH(H$1,Districts,0))*'Blend Sheet'!$AJ108)+(INDEX(ItemCosts,MATCH('Blend Sheet'!$AK$4,ItemNum,0),MATCH(H$1,Districts,0))*'Blend Sheet'!$AK108)+(INDEX(ItemCosts,MATCH('Blend Sheet'!$AL$4,ItemNum,0),MATCH(H$1,Districts,0))*'Blend Sheet'!$AL108)+(INDEX(ItemCosts,MATCH('Blend Sheet'!$AM$4,ItemNum,0),MATCH(H$1,Districts,0))*'Blend Sheet'!$AM108)+(INDEX(ItemCosts,MATCH('Blend Sheet'!$AN$4,ItemNum,0),MATCH(H$1,Districts,0))*'Blend Sheet'!$AN108)+(INDEX(ItemCosts,MATCH('Blend Sheet'!$AO$4,ItemNum,0),MATCH(H$1,Districts,0))*'Blend Sheet'!$AO108)+(INDEX(ItemCosts,MATCH('Blend Sheet'!$AP$4,ItemNum,0),MATCH(H$1,Districts,0))*'Blend Sheet'!$AP108)+(INDEX(ItemCosts,MATCH('Blend Sheet'!$AQ$4,ItemNum,0),MATCH(H$1,Districts,0))*'Blend Sheet'!$AQ108)+(INDEX(ItemCosts,MATCH('Blend Sheet'!$AR$4,ItemNum,0),MATCH(H$1,Districts,0))*'Blend Sheet'!$AR108)+(INDEX(ItemCosts,MATCH('Blend Sheet'!$AS$4,ItemNum,0),MATCH(H$1,Districts,0))*'Blend Sheet'!$AS108)</f>
        <v>#N/A</v>
      </c>
      <c r="I105" s="5" t="e">
        <f>(INDEX(ItemCosts,MATCH('Blend Sheet'!$C$4,ItemNum,0),MATCH(I$1,Districts,0))*'Blend Sheet'!$C108)+(INDEX(ItemCosts,MATCH('Blend Sheet'!$D$4,ItemNum,0),MATCH(I$1,Districts,0))*'Blend Sheet'!$D108)+(INDEX(ItemCosts,MATCH('Blend Sheet'!$E$4,ItemNum,0),MATCH(I$1,Districts,0))*'Blend Sheet'!$E108)+(INDEX(ItemCosts,MATCH('Blend Sheet'!$F$4,ItemNum,0),MATCH(I$1,Districts,0))*'Blend Sheet'!$F108)+(INDEX(ItemCosts,MATCH('Blend Sheet'!$G$4,ItemNum,0),MATCH(I$1,Districts,0))*'Blend Sheet'!$G108)+(INDEX(ItemCosts,MATCH('Blend Sheet'!$H$4,ItemNum,0),MATCH(I$1,Districts,0))*'Blend Sheet'!$H108)+(INDEX(ItemCosts,MATCH('Blend Sheet'!$I$4,ItemNum,0),MATCH(I$1,Districts,0))*'Blend Sheet'!$I108)+(INDEX(ItemCosts,MATCH('Blend Sheet'!$J$4,ItemNum,0),MATCH(I$1,Districts,0))*'Blend Sheet'!$J108)+(INDEX(ItemCosts,MATCH('Blend Sheet'!$K$4,ItemNum,0),MATCH(I$1,Districts,0))*'Blend Sheet'!$K108)+(INDEX(ItemCosts,MATCH('Blend Sheet'!$L$4,ItemNum,0),MATCH(I$1,Districts,0))*'Blend Sheet'!$L108)+(INDEX(ItemCosts,MATCH('Blend Sheet'!$M$4,ItemNum,0),MATCH(I$1,Districts,0))*'Blend Sheet'!$M108)+(INDEX(ItemCosts,MATCH('Blend Sheet'!$N$4,ItemNum,0),MATCH(I$1,Districts,0))*'Blend Sheet'!$N108)+(INDEX(ItemCosts,MATCH('Blend Sheet'!$O$4,ItemNum,0),MATCH(I$1,Districts,0))*'Blend Sheet'!$O108)+(INDEX(ItemCosts,MATCH('Blend Sheet'!$P$4,ItemNum,0),MATCH(I$1,Districts,0))*'Blend Sheet'!$P108)+(INDEX(ItemCosts,MATCH('Blend Sheet'!$Q$4,ItemNum,0),MATCH(I$1,Districts,0))*'Blend Sheet'!$Q108)+(INDEX(ItemCosts,MATCH('Blend Sheet'!$R$4,ItemNum,0),MATCH(I$1,Districts,0))*'Blend Sheet'!$R108)+(INDEX(ItemCosts,MATCH('Blend Sheet'!$S$4,ItemNum,0),MATCH(I$1,Districts,0))*'Blend Sheet'!$S108)+(INDEX(ItemCosts,MATCH('Blend Sheet'!$T$4,ItemNum,0),MATCH(I$1,Districts,0))*'Blend Sheet'!$T108)+(INDEX(ItemCosts,MATCH('Blend Sheet'!$U$4,ItemNum,0),MATCH(I$1,Districts,0))*'Blend Sheet'!$U108)+(INDEX(ItemCosts,MATCH('Blend Sheet'!$V$4,ItemNum,0),MATCH(I$1,Districts,0))*'Blend Sheet'!$V108)+(INDEX(ItemCosts,MATCH('Blend Sheet'!$W$4,ItemNum,0),MATCH(I$1,Districts,0))*'Blend Sheet'!$W108)+(INDEX(ItemCosts,MATCH('Blend Sheet'!$X$4,ItemNum,0),MATCH(I$1,Districts,0))*'Blend Sheet'!$X108)+(INDEX(ItemCosts,MATCH('Blend Sheet'!$Y$4,ItemNum,0),MATCH(I$1,Districts,0))*'Blend Sheet'!$Y108)+(INDEX(ItemCosts,MATCH('Blend Sheet'!$Z$4,ItemNum,0),MATCH(I$1,Districts,0))*'Blend Sheet'!$Z108)+(INDEX(ItemCosts,MATCH('Blend Sheet'!$AA$4,ItemNum,0),MATCH(I$1,Districts,0))*'Blend Sheet'!$AA108)+(INDEX(ItemCosts,MATCH('Blend Sheet'!$AB$4,ItemNum,0),MATCH(I$1,Districts,0))*'Blend Sheet'!$AB108)+(INDEX(ItemCosts,MATCH('Blend Sheet'!$AC$4,ItemNum,0),MATCH(I$1,Districts,0))*'Blend Sheet'!$AC108)+(INDEX(ItemCosts,MATCH('Blend Sheet'!$AD$4,ItemNum,0),MATCH(I$1,Districts,0))*'Blend Sheet'!$AD108)+(INDEX(ItemCosts,MATCH('Blend Sheet'!$AE$4,ItemNum,0),MATCH(I$1,Districts,0))*'Blend Sheet'!$AE108)+(INDEX(ItemCosts,MATCH('Blend Sheet'!$AF$4,ItemNum,0),MATCH(I$1,Districts,0))*'Blend Sheet'!$AF108)+(INDEX(ItemCosts,MATCH('Blend Sheet'!$AG$4,ItemNum,0),MATCH(I$1,Districts,0))*'Blend Sheet'!$AG108)+(INDEX(ItemCosts,MATCH('Blend Sheet'!$AH$4,ItemNum,0),MATCH(I$1,Districts,0))*'Blend Sheet'!$AH108)+(INDEX(ItemCosts,MATCH('Blend Sheet'!$AI$4,ItemNum,0),MATCH(I$1,Districts,0))*'Blend Sheet'!$AI108)+(INDEX(ItemCosts,MATCH('Blend Sheet'!$AJ$4,ItemNum,0),MATCH(I$1,Districts,0))*'Blend Sheet'!$AJ108)+(INDEX(ItemCosts,MATCH('Blend Sheet'!$AK$4,ItemNum,0),MATCH(I$1,Districts,0))*'Blend Sheet'!$AK108)+(INDEX(ItemCosts,MATCH('Blend Sheet'!$AL$4,ItemNum,0),MATCH(I$1,Districts,0))*'Blend Sheet'!$AL108)+(INDEX(ItemCosts,MATCH('Blend Sheet'!$AM$4,ItemNum,0),MATCH(I$1,Districts,0))*'Blend Sheet'!$AM108)+(INDEX(ItemCosts,MATCH('Blend Sheet'!$AN$4,ItemNum,0),MATCH(I$1,Districts,0))*'Blend Sheet'!$AN108)+(INDEX(ItemCosts,MATCH('Blend Sheet'!$AO$4,ItemNum,0),MATCH(I$1,Districts,0))*'Blend Sheet'!$AO108)+(INDEX(ItemCosts,MATCH('Blend Sheet'!$AP$4,ItemNum,0),MATCH(I$1,Districts,0))*'Blend Sheet'!$AP108)+(INDEX(ItemCosts,MATCH('Blend Sheet'!$AQ$4,ItemNum,0),MATCH(I$1,Districts,0))*'Blend Sheet'!$AQ108)+(INDEX(ItemCosts,MATCH('Blend Sheet'!$AR$4,ItemNum,0),MATCH(I$1,Districts,0))*'Blend Sheet'!$AR108)+(INDEX(ItemCosts,MATCH('Blend Sheet'!$AS$4,ItemNum,0),MATCH(I$1,Districts,0))*'Blend Sheet'!$AS108)</f>
        <v>#N/A</v>
      </c>
      <c r="J105" s="5" t="e">
        <f>(INDEX(ItemCosts,MATCH('Blend Sheet'!$C$4,ItemNum,0),MATCH(J$1,Districts,0))*'Blend Sheet'!$C108)+(INDEX(ItemCosts,MATCH('Blend Sheet'!$D$4,ItemNum,0),MATCH(J$1,Districts,0))*'Blend Sheet'!$D108)+(INDEX(ItemCosts,MATCH('Blend Sheet'!$E$4,ItemNum,0),MATCH(J$1,Districts,0))*'Blend Sheet'!$E108)+(INDEX(ItemCosts,MATCH('Blend Sheet'!$F$4,ItemNum,0),MATCH(J$1,Districts,0))*'Blend Sheet'!$F108)+(INDEX(ItemCosts,MATCH('Blend Sheet'!$G$4,ItemNum,0),MATCH(J$1,Districts,0))*'Blend Sheet'!$G108)+(INDEX(ItemCosts,MATCH('Blend Sheet'!$H$4,ItemNum,0),MATCH(J$1,Districts,0))*'Blend Sheet'!$H108)+(INDEX(ItemCosts,MATCH('Blend Sheet'!$I$4,ItemNum,0),MATCH(J$1,Districts,0))*'Blend Sheet'!$I108)+(INDEX(ItemCosts,MATCH('Blend Sheet'!$J$4,ItemNum,0),MATCH(J$1,Districts,0))*'Blend Sheet'!$J108)+(INDEX(ItemCosts,MATCH('Blend Sheet'!$K$4,ItemNum,0),MATCH(J$1,Districts,0))*'Blend Sheet'!$K108)+(INDEX(ItemCosts,MATCH('Blend Sheet'!$L$4,ItemNum,0),MATCH(J$1,Districts,0))*'Blend Sheet'!$L108)+(INDEX(ItemCosts,MATCH('Blend Sheet'!$M$4,ItemNum,0),MATCH(J$1,Districts,0))*'Blend Sheet'!$M108)+(INDEX(ItemCosts,MATCH('Blend Sheet'!$N$4,ItemNum,0),MATCH(J$1,Districts,0))*'Blend Sheet'!$N108)+(INDEX(ItemCosts,MATCH('Blend Sheet'!$O$4,ItemNum,0),MATCH(J$1,Districts,0))*'Blend Sheet'!$O108)+(INDEX(ItemCosts,MATCH('Blend Sheet'!$P$4,ItemNum,0),MATCH(J$1,Districts,0))*'Blend Sheet'!$P108)+(INDEX(ItemCosts,MATCH('Blend Sheet'!$Q$4,ItemNum,0),MATCH(J$1,Districts,0))*'Blend Sheet'!$Q108)+(INDEX(ItemCosts,MATCH('Blend Sheet'!$R$4,ItemNum,0),MATCH(J$1,Districts,0))*'Blend Sheet'!$R108)+(INDEX(ItemCosts,MATCH('Blend Sheet'!$S$4,ItemNum,0),MATCH(J$1,Districts,0))*'Blend Sheet'!$S108)+(INDEX(ItemCosts,MATCH('Blend Sheet'!$T$4,ItemNum,0),MATCH(J$1,Districts,0))*'Blend Sheet'!$T108)+(INDEX(ItemCosts,MATCH('Blend Sheet'!$U$4,ItemNum,0),MATCH(J$1,Districts,0))*'Blend Sheet'!$U108)+(INDEX(ItemCosts,MATCH('Blend Sheet'!$V$4,ItemNum,0),MATCH(J$1,Districts,0))*'Blend Sheet'!$V108)+(INDEX(ItemCosts,MATCH('Blend Sheet'!$W$4,ItemNum,0),MATCH(J$1,Districts,0))*'Blend Sheet'!$W108)+(INDEX(ItemCosts,MATCH('Blend Sheet'!$X$4,ItemNum,0),MATCH(J$1,Districts,0))*'Blend Sheet'!$X108)+(INDEX(ItemCosts,MATCH('Blend Sheet'!$Y$4,ItemNum,0),MATCH(J$1,Districts,0))*'Blend Sheet'!$Y108)+(INDEX(ItemCosts,MATCH('Blend Sheet'!$Z$4,ItemNum,0),MATCH(J$1,Districts,0))*'Blend Sheet'!$Z108)+(INDEX(ItemCosts,MATCH('Blend Sheet'!$AA$4,ItemNum,0),MATCH(J$1,Districts,0))*'Blend Sheet'!$AA108)+(INDEX(ItemCosts,MATCH('Blend Sheet'!$AB$4,ItemNum,0),MATCH(J$1,Districts,0))*'Blend Sheet'!$AB108)+(INDEX(ItemCosts,MATCH('Blend Sheet'!$AC$4,ItemNum,0),MATCH(J$1,Districts,0))*'Blend Sheet'!$AC108)+(INDEX(ItemCosts,MATCH('Blend Sheet'!$AD$4,ItemNum,0),MATCH(J$1,Districts,0))*'Blend Sheet'!$AD108)+(INDEX(ItemCosts,MATCH('Blend Sheet'!$AE$4,ItemNum,0),MATCH(J$1,Districts,0))*'Blend Sheet'!$AE108)+(INDEX(ItemCosts,MATCH('Blend Sheet'!$AF$4,ItemNum,0),MATCH(J$1,Districts,0))*'Blend Sheet'!$AF108)+(INDEX(ItemCosts,MATCH('Blend Sheet'!$AG$4,ItemNum,0),MATCH(J$1,Districts,0))*'Blend Sheet'!$AG108)+(INDEX(ItemCosts,MATCH('Blend Sheet'!$AH$4,ItemNum,0),MATCH(J$1,Districts,0))*'Blend Sheet'!$AH108)+(INDEX(ItemCosts,MATCH('Blend Sheet'!$AI$4,ItemNum,0),MATCH(J$1,Districts,0))*'Blend Sheet'!$AI108)+(INDEX(ItemCosts,MATCH('Blend Sheet'!$AJ$4,ItemNum,0),MATCH(J$1,Districts,0))*'Blend Sheet'!$AJ108)+(INDEX(ItemCosts,MATCH('Blend Sheet'!$AK$4,ItemNum,0),MATCH(J$1,Districts,0))*'Blend Sheet'!$AK108)+(INDEX(ItemCosts,MATCH('Blend Sheet'!$AL$4,ItemNum,0),MATCH(J$1,Districts,0))*'Blend Sheet'!$AL108)+(INDEX(ItemCosts,MATCH('Blend Sheet'!$AM$4,ItemNum,0),MATCH(J$1,Districts,0))*'Blend Sheet'!$AM108)+(INDEX(ItemCosts,MATCH('Blend Sheet'!$AN$4,ItemNum,0),MATCH(J$1,Districts,0))*'Blend Sheet'!$AN108)+(INDEX(ItemCosts,MATCH('Blend Sheet'!$AO$4,ItemNum,0),MATCH(J$1,Districts,0))*'Blend Sheet'!$AO108)+(INDEX(ItemCosts,MATCH('Blend Sheet'!$AP$4,ItemNum,0),MATCH(J$1,Districts,0))*'Blend Sheet'!$AP108)+(INDEX(ItemCosts,MATCH('Blend Sheet'!$AQ$4,ItemNum,0),MATCH(J$1,Districts,0))*'Blend Sheet'!$AQ108)+(INDEX(ItemCosts,MATCH('Blend Sheet'!$AR$4,ItemNum,0),MATCH(J$1,Districts,0))*'Blend Sheet'!$AR108)+(INDEX(ItemCosts,MATCH('Blend Sheet'!$AS$4,ItemNum,0),MATCH(J$1,Districts,0))*'Blend Sheet'!$AS108)</f>
        <v>#N/A</v>
      </c>
      <c r="K105" s="5" t="e">
        <f>(INDEX(ItemCosts,MATCH('Blend Sheet'!$C$4,ItemNum,0),MATCH(K$1,Districts,0))*'Blend Sheet'!$C108)+(INDEX(ItemCosts,MATCH('Blend Sheet'!$D$4,ItemNum,0),MATCH(K$1,Districts,0))*'Blend Sheet'!$D108)+(INDEX(ItemCosts,MATCH('Blend Sheet'!$E$4,ItemNum,0),MATCH(K$1,Districts,0))*'Blend Sheet'!$E108)+(INDEX(ItemCosts,MATCH('Blend Sheet'!$F$4,ItemNum,0),MATCH(K$1,Districts,0))*'Blend Sheet'!$F108)+(INDEX(ItemCosts,MATCH('Blend Sheet'!$G$4,ItemNum,0),MATCH(K$1,Districts,0))*'Blend Sheet'!$G108)+(INDEX(ItemCosts,MATCH('Blend Sheet'!$H$4,ItemNum,0),MATCH(K$1,Districts,0))*'Blend Sheet'!$H108)+(INDEX(ItemCosts,MATCH('Blend Sheet'!$I$4,ItemNum,0),MATCH(K$1,Districts,0))*'Blend Sheet'!$I108)+(INDEX(ItemCosts,MATCH('Blend Sheet'!$J$4,ItemNum,0),MATCH(K$1,Districts,0))*'Blend Sheet'!$J108)+(INDEX(ItemCosts,MATCH('Blend Sheet'!$K$4,ItemNum,0),MATCH(K$1,Districts,0))*'Blend Sheet'!$K108)+(INDEX(ItemCosts,MATCH('Blend Sheet'!$L$4,ItemNum,0),MATCH(K$1,Districts,0))*'Blend Sheet'!$L108)+(INDEX(ItemCosts,MATCH('Blend Sheet'!$M$4,ItemNum,0),MATCH(K$1,Districts,0))*'Blend Sheet'!$M108)+(INDEX(ItemCosts,MATCH('Blend Sheet'!$N$4,ItemNum,0),MATCH(K$1,Districts,0))*'Blend Sheet'!$N108)+(INDEX(ItemCosts,MATCH('Blend Sheet'!$O$4,ItemNum,0),MATCH(K$1,Districts,0))*'Blend Sheet'!$O108)+(INDEX(ItemCosts,MATCH('Blend Sheet'!$P$4,ItemNum,0),MATCH(K$1,Districts,0))*'Blend Sheet'!$P108)+(INDEX(ItemCosts,MATCH('Blend Sheet'!$Q$4,ItemNum,0),MATCH(K$1,Districts,0))*'Blend Sheet'!$Q108)+(INDEX(ItemCosts,MATCH('Blend Sheet'!$R$4,ItemNum,0),MATCH(K$1,Districts,0))*'Blend Sheet'!$R108)+(INDEX(ItemCosts,MATCH('Blend Sheet'!$S$4,ItemNum,0),MATCH(K$1,Districts,0))*'Blend Sheet'!$S108)+(INDEX(ItemCosts,MATCH('Blend Sheet'!$T$4,ItemNum,0),MATCH(K$1,Districts,0))*'Blend Sheet'!$T108)+(INDEX(ItemCosts,MATCH('Blend Sheet'!$U$4,ItemNum,0),MATCH(K$1,Districts,0))*'Blend Sheet'!$U108)+(INDEX(ItemCosts,MATCH('Blend Sheet'!$V$4,ItemNum,0),MATCH(K$1,Districts,0))*'Blend Sheet'!$V108)+(INDEX(ItemCosts,MATCH('Blend Sheet'!$W$4,ItemNum,0),MATCH(K$1,Districts,0))*'Blend Sheet'!$W108)+(INDEX(ItemCosts,MATCH('Blend Sheet'!$X$4,ItemNum,0),MATCH(K$1,Districts,0))*'Blend Sheet'!$X108)+(INDEX(ItemCosts,MATCH('Blend Sheet'!$Y$4,ItemNum,0),MATCH(K$1,Districts,0))*'Blend Sheet'!$Y108)+(INDEX(ItemCosts,MATCH('Blend Sheet'!$Z$4,ItemNum,0),MATCH(K$1,Districts,0))*'Blend Sheet'!$Z108)+(INDEX(ItemCosts,MATCH('Blend Sheet'!$AA$4,ItemNum,0),MATCH(K$1,Districts,0))*'Blend Sheet'!$AA108)+(INDEX(ItemCosts,MATCH('Blend Sheet'!$AB$4,ItemNum,0),MATCH(K$1,Districts,0))*'Blend Sheet'!$AB108)+(INDEX(ItemCosts,MATCH('Blend Sheet'!$AC$4,ItemNum,0),MATCH(K$1,Districts,0))*'Blend Sheet'!$AC108)+(INDEX(ItemCosts,MATCH('Blend Sheet'!$AD$4,ItemNum,0),MATCH(K$1,Districts,0))*'Blend Sheet'!$AD108)+(INDEX(ItemCosts,MATCH('Blend Sheet'!$AE$4,ItemNum,0),MATCH(K$1,Districts,0))*'Blend Sheet'!$AE108)+(INDEX(ItemCosts,MATCH('Blend Sheet'!$AF$4,ItemNum,0),MATCH(K$1,Districts,0))*'Blend Sheet'!$AF108)+(INDEX(ItemCosts,MATCH('Blend Sheet'!$AG$4,ItemNum,0),MATCH(K$1,Districts,0))*'Blend Sheet'!$AG108)+(INDEX(ItemCosts,MATCH('Blend Sheet'!$AH$4,ItemNum,0),MATCH(K$1,Districts,0))*'Blend Sheet'!$AH108)+(INDEX(ItemCosts,MATCH('Blend Sheet'!$AI$4,ItemNum,0),MATCH(K$1,Districts,0))*'Blend Sheet'!$AI108)+(INDEX(ItemCosts,MATCH('Blend Sheet'!$AJ$4,ItemNum,0),MATCH(K$1,Districts,0))*'Blend Sheet'!$AJ108)+(INDEX(ItemCosts,MATCH('Blend Sheet'!$AK$4,ItemNum,0),MATCH(K$1,Districts,0))*'Blend Sheet'!$AK108)+(INDEX(ItemCosts,MATCH('Blend Sheet'!$AL$4,ItemNum,0),MATCH(K$1,Districts,0))*'Blend Sheet'!$AL108)+(INDEX(ItemCosts,MATCH('Blend Sheet'!$AM$4,ItemNum,0),MATCH(K$1,Districts,0))*'Blend Sheet'!$AM108)+(INDEX(ItemCosts,MATCH('Blend Sheet'!$AN$4,ItemNum,0),MATCH(K$1,Districts,0))*'Blend Sheet'!$AN108)+(INDEX(ItemCosts,MATCH('Blend Sheet'!$AO$4,ItemNum,0),MATCH(K$1,Districts,0))*'Blend Sheet'!$AO108)+(INDEX(ItemCosts,MATCH('Blend Sheet'!$AP$4,ItemNum,0),MATCH(K$1,Districts,0))*'Blend Sheet'!$AP108)+(INDEX(ItemCosts,MATCH('Blend Sheet'!$AQ$4,ItemNum,0),MATCH(K$1,Districts,0))*'Blend Sheet'!$AQ108)+(INDEX(ItemCosts,MATCH('Blend Sheet'!$AR$4,ItemNum,0),MATCH(K$1,Districts,0))*'Blend Sheet'!$AR108)+(INDEX(ItemCosts,MATCH('Blend Sheet'!$AS$4,ItemNum,0),MATCH(K$1,Districts,0))*'Blend Sheet'!$AS108)</f>
        <v>#N/A</v>
      </c>
      <c r="L105" s="5" t="e">
        <f>(INDEX(ItemCosts,MATCH('Blend Sheet'!$C$4,ItemNum,0),MATCH(L$1,Districts,0))*'Blend Sheet'!$C108)+(INDEX(ItemCosts,MATCH('Blend Sheet'!$D$4,ItemNum,0),MATCH(L$1,Districts,0))*'Blend Sheet'!$D108)+(INDEX(ItemCosts,MATCH('Blend Sheet'!$E$4,ItemNum,0),MATCH(L$1,Districts,0))*'Blend Sheet'!$E108)+(INDEX(ItemCosts,MATCH('Blend Sheet'!$F$4,ItemNum,0),MATCH(L$1,Districts,0))*'Blend Sheet'!$F108)+(INDEX(ItemCosts,MATCH('Blend Sheet'!$G$4,ItemNum,0),MATCH(L$1,Districts,0))*'Blend Sheet'!$G108)+(INDEX(ItemCosts,MATCH('Blend Sheet'!$H$4,ItemNum,0),MATCH(L$1,Districts,0))*'Blend Sheet'!$H108)+(INDEX(ItemCosts,MATCH('Blend Sheet'!$I$4,ItemNum,0),MATCH(L$1,Districts,0))*'Blend Sheet'!$I108)+(INDEX(ItemCosts,MATCH('Blend Sheet'!$J$4,ItemNum,0),MATCH(L$1,Districts,0))*'Blend Sheet'!$J108)+(INDEX(ItemCosts,MATCH('Blend Sheet'!$K$4,ItemNum,0),MATCH(L$1,Districts,0))*'Blend Sheet'!$K108)+(INDEX(ItemCosts,MATCH('Blend Sheet'!$L$4,ItemNum,0),MATCH(L$1,Districts,0))*'Blend Sheet'!$L108)+(INDEX(ItemCosts,MATCH('Blend Sheet'!$M$4,ItemNum,0),MATCH(L$1,Districts,0))*'Blend Sheet'!$M108)+(INDEX(ItemCosts,MATCH('Blend Sheet'!$N$4,ItemNum,0),MATCH(L$1,Districts,0))*'Blend Sheet'!$N108)+(INDEX(ItemCosts,MATCH('Blend Sheet'!$O$4,ItemNum,0),MATCH(L$1,Districts,0))*'Blend Sheet'!$O108)+(INDEX(ItemCosts,MATCH('Blend Sheet'!$P$4,ItemNum,0),MATCH(L$1,Districts,0))*'Blend Sheet'!$P108)+(INDEX(ItemCosts,MATCH('Blend Sheet'!$Q$4,ItemNum,0),MATCH(L$1,Districts,0))*'Blend Sheet'!$Q108)+(INDEX(ItemCosts,MATCH('Blend Sheet'!$R$4,ItemNum,0),MATCH(L$1,Districts,0))*'Blend Sheet'!$R108)+(INDEX(ItemCosts,MATCH('Blend Sheet'!$S$4,ItemNum,0),MATCH(L$1,Districts,0))*'Blend Sheet'!$S108)+(INDEX(ItemCosts,MATCH('Blend Sheet'!$T$4,ItemNum,0),MATCH(L$1,Districts,0))*'Blend Sheet'!$T108)+(INDEX(ItemCosts,MATCH('Blend Sheet'!$U$4,ItemNum,0),MATCH(L$1,Districts,0))*'Blend Sheet'!$U108)+(INDEX(ItemCosts,MATCH('Blend Sheet'!$V$4,ItemNum,0),MATCH(L$1,Districts,0))*'Blend Sheet'!$V108)+(INDEX(ItemCosts,MATCH('Blend Sheet'!$W$4,ItemNum,0),MATCH(L$1,Districts,0))*'Blend Sheet'!$W108)+(INDEX(ItemCosts,MATCH('Blend Sheet'!$X$4,ItemNum,0),MATCH(L$1,Districts,0))*'Blend Sheet'!$X108)+(INDEX(ItemCosts,MATCH('Blend Sheet'!$Y$4,ItemNum,0),MATCH(L$1,Districts,0))*'Blend Sheet'!$Y108)+(INDEX(ItemCosts,MATCH('Blend Sheet'!$Z$4,ItemNum,0),MATCH(L$1,Districts,0))*'Blend Sheet'!$Z108)+(INDEX(ItemCosts,MATCH('Blend Sheet'!$AA$4,ItemNum,0),MATCH(L$1,Districts,0))*'Blend Sheet'!$AA108)+(INDEX(ItemCosts,MATCH('Blend Sheet'!$AB$4,ItemNum,0),MATCH(L$1,Districts,0))*'Blend Sheet'!$AB108)+(INDEX(ItemCosts,MATCH('Blend Sheet'!$AC$4,ItemNum,0),MATCH(L$1,Districts,0))*'Blend Sheet'!$AC108)+(INDEX(ItemCosts,MATCH('Blend Sheet'!$AD$4,ItemNum,0),MATCH(L$1,Districts,0))*'Blend Sheet'!$AD108)+(INDEX(ItemCosts,MATCH('Blend Sheet'!$AE$4,ItemNum,0),MATCH(L$1,Districts,0))*'Blend Sheet'!$AE108)+(INDEX(ItemCosts,MATCH('Blend Sheet'!$AF$4,ItemNum,0),MATCH(L$1,Districts,0))*'Blend Sheet'!$AF108)+(INDEX(ItemCosts,MATCH('Blend Sheet'!$AG$4,ItemNum,0),MATCH(L$1,Districts,0))*'Blend Sheet'!$AG108)+(INDEX(ItemCosts,MATCH('Blend Sheet'!$AH$4,ItemNum,0),MATCH(L$1,Districts,0))*'Blend Sheet'!$AH108)+(INDEX(ItemCosts,MATCH('Blend Sheet'!$AI$4,ItemNum,0),MATCH(L$1,Districts,0))*'Blend Sheet'!$AI108)+(INDEX(ItemCosts,MATCH('Blend Sheet'!$AJ$4,ItemNum,0),MATCH(L$1,Districts,0))*'Blend Sheet'!$AJ108)+(INDEX(ItemCosts,MATCH('Blend Sheet'!$AK$4,ItemNum,0),MATCH(L$1,Districts,0))*'Blend Sheet'!$AK108)+(INDEX(ItemCosts,MATCH('Blend Sheet'!$AL$4,ItemNum,0),MATCH(L$1,Districts,0))*'Blend Sheet'!$AL108)+(INDEX(ItemCosts,MATCH('Blend Sheet'!$AM$4,ItemNum,0),MATCH(L$1,Districts,0))*'Blend Sheet'!$AM108)+(INDEX(ItemCosts,MATCH('Blend Sheet'!$AN$4,ItemNum,0),MATCH(L$1,Districts,0))*'Blend Sheet'!$AN108)+(INDEX(ItemCosts,MATCH('Blend Sheet'!$AO$4,ItemNum,0),MATCH(L$1,Districts,0))*'Blend Sheet'!$AO108)+(INDEX(ItemCosts,MATCH('Blend Sheet'!$AP$4,ItemNum,0),MATCH(L$1,Districts,0))*'Blend Sheet'!$AP108)+(INDEX(ItemCosts,MATCH('Blend Sheet'!$AQ$4,ItemNum,0),MATCH(L$1,Districts,0))*'Blend Sheet'!$AQ108)+(INDEX(ItemCosts,MATCH('Blend Sheet'!$AR$4,ItemNum,0),MATCH(L$1,Districts,0))*'Blend Sheet'!$AR108)+(INDEX(ItemCosts,MATCH('Blend Sheet'!$AS$4,ItemNum,0),MATCH(L$1,Districts,0))*'Blend Sheet'!$AS108)</f>
        <v>#N/A</v>
      </c>
      <c r="M105" s="191"/>
      <c r="N105" s="34" t="e">
        <f>D105/'Blend Sheet'!$BA108</f>
        <v>#N/A</v>
      </c>
      <c r="O105" s="34" t="e">
        <f>E105/'Blend Sheet'!$BA108</f>
        <v>#N/A</v>
      </c>
      <c r="P105" s="34" t="e">
        <f>G105/'Blend Sheet'!$BA108</f>
        <v>#N/A</v>
      </c>
      <c r="Q105" s="34" t="e">
        <f>H105/'Blend Sheet'!$BA108</f>
        <v>#N/A</v>
      </c>
      <c r="R105" s="34" t="e">
        <f>I105/'Blend Sheet'!$BA108</f>
        <v>#N/A</v>
      </c>
      <c r="S105" s="34" t="e">
        <f>J105/'Blend Sheet'!$BA108</f>
        <v>#N/A</v>
      </c>
      <c r="T105" s="34" t="e">
        <f>K105/'Blend Sheet'!$BA108</f>
        <v>#N/A</v>
      </c>
      <c r="U105" s="34" t="e">
        <f>L105/'Blend Sheet'!$BA108</f>
        <v>#N/A</v>
      </c>
    </row>
    <row r="106" spans="1:21" x14ac:dyDescent="0.25">
      <c r="A106" t="str">
        <f>'Blend Sheet'!A109</f>
        <v>DO NOT HARD ENTER FORMATED CELLS!</v>
      </c>
      <c r="B106" s="5" t="e">
        <f>(INDEX(ItemCosts,MATCH('Blend Sheet'!$C$4,ItemNum,0),MATCH(B$1,Districts,0))*'Blend Sheet'!$C109)+(INDEX(ItemCosts,MATCH('Blend Sheet'!$D$4,ItemNum,0),MATCH(B$1,Districts,0))*'Blend Sheet'!$D109)+(INDEX(ItemCosts,MATCH('Blend Sheet'!$E$4,ItemNum,0),MATCH(B$1,Districts,0))*'Blend Sheet'!$E109)+(INDEX(ItemCosts,MATCH('Blend Sheet'!$F$4,ItemNum,0),MATCH(B$1,Districts,0))*'Blend Sheet'!$F109)+(INDEX(ItemCosts,MATCH('Blend Sheet'!$G$4,ItemNum,0),MATCH(B$1,Districts,0))*'Blend Sheet'!$G109)+(INDEX(ItemCosts,MATCH('Blend Sheet'!$H$4,ItemNum,0),MATCH(B$1,Districts,0))*'Blend Sheet'!$H109)+(INDEX(ItemCosts,MATCH('Blend Sheet'!$I$4,ItemNum,0),MATCH(B$1,Districts,0))*'Blend Sheet'!$I109)+(INDEX(ItemCosts,MATCH('Blend Sheet'!$J$4,ItemNum,0),MATCH(B$1,Districts,0))*'Blend Sheet'!$J109)+(INDEX(ItemCosts,MATCH('Blend Sheet'!$K$4,ItemNum,0),MATCH(B$1,Districts,0))*'Blend Sheet'!$K109)+(INDEX(ItemCosts,MATCH('Blend Sheet'!$L$4,ItemNum,0),MATCH(B$1,Districts,0))*'Blend Sheet'!$L109)+(INDEX(ItemCosts,MATCH('Blend Sheet'!$M$4,ItemNum,0),MATCH(B$1,Districts,0))*'Blend Sheet'!$M109)+(INDEX(ItemCosts,MATCH('Blend Sheet'!$N$4,ItemNum,0),MATCH(B$1,Districts,0))*'Blend Sheet'!$N109)+(INDEX(ItemCosts,MATCH('Blend Sheet'!$O$4,ItemNum,0),MATCH(B$1,Districts,0))*'Blend Sheet'!$O109)+(INDEX(ItemCosts,MATCH('Blend Sheet'!$P$4,ItemNum,0),MATCH(B$1,Districts,0))*'Blend Sheet'!$P109)+(INDEX(ItemCosts,MATCH('Blend Sheet'!$Q$4,ItemNum,0),MATCH(B$1,Districts,0))*'Blend Sheet'!$Q109)+(INDEX(ItemCosts,MATCH('Blend Sheet'!$R$4,ItemNum,0),MATCH(B$1,Districts,0))*'Blend Sheet'!$R109)+(INDEX(ItemCosts,MATCH('Blend Sheet'!$S$4,ItemNum,0),MATCH(B$1,Districts,0))*'Blend Sheet'!$S109)+(INDEX(ItemCosts,MATCH('Blend Sheet'!$T$4,ItemNum,0),MATCH(B$1,Districts,0))*'Blend Sheet'!$T109)+(INDEX(ItemCosts,MATCH('Blend Sheet'!$U$4,ItemNum,0),MATCH(B$1,Districts,0))*'Blend Sheet'!$U109)+(INDEX(ItemCosts,MATCH('Blend Sheet'!$V$4,ItemNum,0),MATCH(B$1,Districts,0))*'Blend Sheet'!$V109)+(INDEX(ItemCosts,MATCH('Blend Sheet'!$W$4,ItemNum,0),MATCH(B$1,Districts,0))*'Blend Sheet'!$W109)+(INDEX(ItemCosts,MATCH('Blend Sheet'!$X$4,ItemNum,0),MATCH(B$1,Districts,0))*'Blend Sheet'!$X109)+(INDEX(ItemCosts,MATCH('Blend Sheet'!$Y$4,ItemNum,0),MATCH(B$1,Districts,0))*'Blend Sheet'!$Y109)+(INDEX(ItemCosts,MATCH('Blend Sheet'!$Z$4,ItemNum,0),MATCH(B$1,Districts,0))*'Blend Sheet'!$Z109)+(INDEX(ItemCosts,MATCH('Blend Sheet'!$AA$4,ItemNum,0),MATCH(B$1,Districts,0))*'Blend Sheet'!$AA109)+(INDEX(ItemCosts,MATCH('Blend Sheet'!$AB$4,ItemNum,0),MATCH(B$1,Districts,0))*'Blend Sheet'!$AB109)+(INDEX(ItemCosts,MATCH('Blend Sheet'!$AC$4,ItemNum,0),MATCH(B$1,Districts,0))*'Blend Sheet'!$AC109)+(INDEX(ItemCosts,MATCH('Blend Sheet'!$AD$4,ItemNum,0),MATCH(B$1,Districts,0))*'Blend Sheet'!$AD109)+(INDEX(ItemCosts,MATCH('Blend Sheet'!$AE$4,ItemNum,0),MATCH(B$1,Districts,0))*'Blend Sheet'!$AE109)+(INDEX(ItemCosts,MATCH('Blend Sheet'!$AF$4,ItemNum,0),MATCH(B$1,Districts,0))*'Blend Sheet'!$AF109)+(INDEX(ItemCosts,MATCH('Blend Sheet'!$AG$4,ItemNum,0),MATCH(B$1,Districts,0))*'Blend Sheet'!$AG109)+(INDEX(ItemCosts,MATCH('Blend Sheet'!$AH$4,ItemNum,0),MATCH(B$1,Districts,0))*'Blend Sheet'!$AH109)+(INDEX(ItemCosts,MATCH('Blend Sheet'!$AI$4,ItemNum,0),MATCH(B$1,Districts,0))*'Blend Sheet'!$AI109)+(INDEX(ItemCosts,MATCH('Blend Sheet'!$AJ$4,ItemNum,0),MATCH(B$1,Districts,0))*'Blend Sheet'!$AJ109)+(INDEX(ItemCosts,MATCH('Blend Sheet'!$AK$4,ItemNum,0),MATCH(B$1,Districts,0))*'Blend Sheet'!$AK109)+(INDEX(ItemCosts,MATCH('Blend Sheet'!$AL$4,ItemNum,0),MATCH(B$1,Districts,0))*'Blend Sheet'!$AL109)+(INDEX(ItemCosts,MATCH('Blend Sheet'!$AM$4,ItemNum,0),MATCH(B$1,Districts,0))*'Blend Sheet'!$AM109)+(INDEX(ItemCosts,MATCH('Blend Sheet'!$AN$4,ItemNum,0),MATCH(B$1,Districts,0))*'Blend Sheet'!$AN109)+(INDEX(ItemCosts,MATCH('Blend Sheet'!$AO$4,ItemNum,0),MATCH(B$1,Districts,0))*'Blend Sheet'!$AO109)+(INDEX(ItemCosts,MATCH('Blend Sheet'!$AP$4,ItemNum,0),MATCH(B$1,Districts,0))*'Blend Sheet'!$AP109)+(INDEX(ItemCosts,MATCH('Blend Sheet'!$AQ$4,ItemNum,0),MATCH(B$1,Districts,0))*'Blend Sheet'!$AQ109)+(INDEX(ItemCosts,MATCH('Blend Sheet'!$AR$4,ItemNum,0),MATCH(B$1,Districts,0))*'Blend Sheet'!$AR109)+(INDEX(ItemCosts,MATCH('Blend Sheet'!$AS$4,ItemNum,0),MATCH(B$1,Districts,0))*'Blend Sheet'!$AS109)</f>
        <v>#N/A</v>
      </c>
      <c r="C106" s="5" t="e">
        <f>(INDEX(ItemCosts,MATCH('Blend Sheet'!$C$4,ItemNum,0),MATCH(C$1,Districts,0))*'Blend Sheet'!$C109)+(INDEX(ItemCosts,MATCH('Blend Sheet'!$D$4,ItemNum,0),MATCH(C$1,Districts,0))*'Blend Sheet'!$D109)+(INDEX(ItemCosts,MATCH('Blend Sheet'!$E$4,ItemNum,0),MATCH(C$1,Districts,0))*'Blend Sheet'!$E109)+(INDEX(ItemCosts,MATCH('Blend Sheet'!$F$4,ItemNum,0),MATCH(C$1,Districts,0))*'Blend Sheet'!$F109)+(INDEX(ItemCosts,MATCH('Blend Sheet'!$G$4,ItemNum,0),MATCH(C$1,Districts,0))*'Blend Sheet'!$G109)+(INDEX(ItemCosts,MATCH('Blend Sheet'!$H$4,ItemNum,0),MATCH(C$1,Districts,0))*'Blend Sheet'!$H109)+(INDEX(ItemCosts,MATCH('Blend Sheet'!$I$4,ItemNum,0),MATCH(C$1,Districts,0))*'Blend Sheet'!$I109)+(INDEX(ItemCosts,MATCH('Blend Sheet'!$J$4,ItemNum,0),MATCH(C$1,Districts,0))*'Blend Sheet'!$J109)+(INDEX(ItemCosts,MATCH('Blend Sheet'!$K$4,ItemNum,0),MATCH(C$1,Districts,0))*'Blend Sheet'!$K109)+(INDEX(ItemCosts,MATCH('Blend Sheet'!$L$4,ItemNum,0),MATCH(C$1,Districts,0))*'Blend Sheet'!$L109)+(INDEX(ItemCosts,MATCH('Blend Sheet'!$M$4,ItemNum,0),MATCH(C$1,Districts,0))*'Blend Sheet'!$M109)+(INDEX(ItemCosts,MATCH('Blend Sheet'!$N$4,ItemNum,0),MATCH(C$1,Districts,0))*'Blend Sheet'!$N109)+(INDEX(ItemCosts,MATCH('Blend Sheet'!$O$4,ItemNum,0),MATCH(C$1,Districts,0))*'Blend Sheet'!$O109)+(INDEX(ItemCosts,MATCH('Blend Sheet'!$P$4,ItemNum,0),MATCH(C$1,Districts,0))*'Blend Sheet'!$P109)+(INDEX(ItemCosts,MATCH('Blend Sheet'!$Q$4,ItemNum,0),MATCH(C$1,Districts,0))*'Blend Sheet'!$Q109)+(INDEX(ItemCosts,MATCH('Blend Sheet'!$R$4,ItemNum,0),MATCH(C$1,Districts,0))*'Blend Sheet'!$R109)+(INDEX(ItemCosts,MATCH('Blend Sheet'!$S$4,ItemNum,0),MATCH(C$1,Districts,0))*'Blend Sheet'!$S109)+(INDEX(ItemCosts,MATCH('Blend Sheet'!$T$4,ItemNum,0),MATCH(C$1,Districts,0))*'Blend Sheet'!$T109)+(INDEX(ItemCosts,MATCH('Blend Sheet'!$U$4,ItemNum,0),MATCH(C$1,Districts,0))*'Blend Sheet'!$U109)+(INDEX(ItemCosts,MATCH('Blend Sheet'!$V$4,ItemNum,0),MATCH(C$1,Districts,0))*'Blend Sheet'!$V109)+(INDEX(ItemCosts,MATCH('Blend Sheet'!$W$4,ItemNum,0),MATCH(C$1,Districts,0))*'Blend Sheet'!$W109)+(INDEX(ItemCosts,MATCH('Blend Sheet'!$X$4,ItemNum,0),MATCH(C$1,Districts,0))*'Blend Sheet'!$X109)+(INDEX(ItemCosts,MATCH('Blend Sheet'!$Y$4,ItemNum,0),MATCH(C$1,Districts,0))*'Blend Sheet'!$Y109)+(INDEX(ItemCosts,MATCH('Blend Sheet'!$Z$4,ItemNum,0),MATCH(C$1,Districts,0))*'Blend Sheet'!$Z109)+(INDEX(ItemCosts,MATCH('Blend Sheet'!$AA$4,ItemNum,0),MATCH(C$1,Districts,0))*'Blend Sheet'!$AA109)+(INDEX(ItemCosts,MATCH('Blend Sheet'!$AB$4,ItemNum,0),MATCH(C$1,Districts,0))*'Blend Sheet'!$AB109)+(INDEX(ItemCosts,MATCH('Blend Sheet'!$AC$4,ItemNum,0),MATCH(C$1,Districts,0))*'Blend Sheet'!$AC109)+(INDEX(ItemCosts,MATCH('Blend Sheet'!$AD$4,ItemNum,0),MATCH(C$1,Districts,0))*'Blend Sheet'!$AD109)+(INDEX(ItemCosts,MATCH('Blend Sheet'!$AE$4,ItemNum,0),MATCH(C$1,Districts,0))*'Blend Sheet'!$AE109)+(INDEX(ItemCosts,MATCH('Blend Sheet'!$AF$4,ItemNum,0),MATCH(C$1,Districts,0))*'Blend Sheet'!$AF109)+(INDEX(ItemCosts,MATCH('Blend Sheet'!$AG$4,ItemNum,0),MATCH(C$1,Districts,0))*'Blend Sheet'!$AG109)+(INDEX(ItemCosts,MATCH('Blend Sheet'!$AH$4,ItemNum,0),MATCH(C$1,Districts,0))*'Blend Sheet'!$AH109)+(INDEX(ItemCosts,MATCH('Blend Sheet'!$AI$4,ItemNum,0),MATCH(C$1,Districts,0))*'Blend Sheet'!$AI109)+(INDEX(ItemCosts,MATCH('Blend Sheet'!$AJ$4,ItemNum,0),MATCH(C$1,Districts,0))*'Blend Sheet'!$AJ109)+(INDEX(ItemCosts,MATCH('Blend Sheet'!$AK$4,ItemNum,0),MATCH(C$1,Districts,0))*'Blend Sheet'!$AK109)+(INDEX(ItemCosts,MATCH('Blend Sheet'!$AL$4,ItemNum,0),MATCH(C$1,Districts,0))*'Blend Sheet'!$AL109)+(INDEX(ItemCosts,MATCH('Blend Sheet'!$AM$4,ItemNum,0),MATCH(C$1,Districts,0))*'Blend Sheet'!$AM109)+(INDEX(ItemCosts,MATCH('Blend Sheet'!$AN$4,ItemNum,0),MATCH(C$1,Districts,0))*'Blend Sheet'!$AN109)+(INDEX(ItemCosts,MATCH('Blend Sheet'!$AO$4,ItemNum,0),MATCH(C$1,Districts,0))*'Blend Sheet'!$AO109)+(INDEX(ItemCosts,MATCH('Blend Sheet'!$AP$4,ItemNum,0),MATCH(C$1,Districts,0))*'Blend Sheet'!$AP109)+(INDEX(ItemCosts,MATCH('Blend Sheet'!$AQ$4,ItemNum,0),MATCH(C$1,Districts,0))*'Blend Sheet'!$AQ109)+(INDEX(ItemCosts,MATCH('Blend Sheet'!$AR$4,ItemNum,0),MATCH(C$1,Districts,0))*'Blend Sheet'!$AR109)+(INDEX(ItemCosts,MATCH('Blend Sheet'!$AS$4,ItemNum,0),MATCH(C$1,Districts,0))*'Blend Sheet'!$AS109)</f>
        <v>#N/A</v>
      </c>
      <c r="D106" s="5" t="e">
        <f>(INDEX(ItemCosts,MATCH('Blend Sheet'!$C$4,ItemNum,0),MATCH(D$1,Districts,0))*'Blend Sheet'!$C109)+(INDEX(ItemCosts,MATCH('Blend Sheet'!$D$4,ItemNum,0),MATCH(D$1,Districts,0))*'Blend Sheet'!$D109)+(INDEX(ItemCosts,MATCH('Blend Sheet'!$E$4,ItemNum,0),MATCH(D$1,Districts,0))*'Blend Sheet'!$E109)+(INDEX(ItemCosts,MATCH('Blend Sheet'!$F$4,ItemNum,0),MATCH(D$1,Districts,0))*'Blend Sheet'!$F109)+(INDEX(ItemCosts,MATCH('Blend Sheet'!$G$4,ItemNum,0),MATCH(D$1,Districts,0))*'Blend Sheet'!$G109)+(INDEX(ItemCosts,MATCH('Blend Sheet'!$H$4,ItemNum,0),MATCH(D$1,Districts,0))*'Blend Sheet'!$H109)+(INDEX(ItemCosts,MATCH('Blend Sheet'!$I$4,ItemNum,0),MATCH(D$1,Districts,0))*'Blend Sheet'!$I109)+(INDEX(ItemCosts,MATCH('Blend Sheet'!$J$4,ItemNum,0),MATCH(D$1,Districts,0))*'Blend Sheet'!$J109)+(INDEX(ItemCosts,MATCH('Blend Sheet'!$K$4,ItemNum,0),MATCH(D$1,Districts,0))*'Blend Sheet'!$K109)+(INDEX(ItemCosts,MATCH('Blend Sheet'!$L$4,ItemNum,0),MATCH(D$1,Districts,0))*'Blend Sheet'!$L109)+(INDEX(ItemCosts,MATCH('Blend Sheet'!$M$4,ItemNum,0),MATCH(D$1,Districts,0))*'Blend Sheet'!$M109)+(INDEX(ItemCosts,MATCH('Blend Sheet'!$N$4,ItemNum,0),MATCH(D$1,Districts,0))*'Blend Sheet'!$N109)+(INDEX(ItemCosts,MATCH('Blend Sheet'!$O$4,ItemNum,0),MATCH(D$1,Districts,0))*'Blend Sheet'!$O109)+(INDEX(ItemCosts,MATCH('Blend Sheet'!$P$4,ItemNum,0),MATCH(D$1,Districts,0))*'Blend Sheet'!$P109)+(INDEX(ItemCosts,MATCH('Blend Sheet'!$Q$4,ItemNum,0),MATCH(D$1,Districts,0))*'Blend Sheet'!$Q109)+(INDEX(ItemCosts,MATCH('Blend Sheet'!$R$4,ItemNum,0),MATCH(D$1,Districts,0))*'Blend Sheet'!$R109)+(INDEX(ItemCosts,MATCH('Blend Sheet'!$S$4,ItemNum,0),MATCH(D$1,Districts,0))*'Blend Sheet'!$S109)+(INDEX(ItemCosts,MATCH('Blend Sheet'!$T$4,ItemNum,0),MATCH(D$1,Districts,0))*'Blend Sheet'!$T109)+(INDEX(ItemCosts,MATCH('Blend Sheet'!$U$4,ItemNum,0),MATCH(D$1,Districts,0))*'Blend Sheet'!$U109)+(INDEX(ItemCosts,MATCH('Blend Sheet'!$V$4,ItemNum,0),MATCH(D$1,Districts,0))*'Blend Sheet'!$V109)+(INDEX(ItemCosts,MATCH('Blend Sheet'!$W$4,ItemNum,0),MATCH(D$1,Districts,0))*'Blend Sheet'!$W109)+(INDEX(ItemCosts,MATCH('Blend Sheet'!$X$4,ItemNum,0),MATCH(D$1,Districts,0))*'Blend Sheet'!$X109)+(INDEX(ItemCosts,MATCH('Blend Sheet'!$Y$4,ItemNum,0),MATCH(D$1,Districts,0))*'Blend Sheet'!$Y109)+(INDEX(ItemCosts,MATCH('Blend Sheet'!$Z$4,ItemNum,0),MATCH(D$1,Districts,0))*'Blend Sheet'!$Z109)+(INDEX(ItemCosts,MATCH('Blend Sheet'!$AA$4,ItemNum,0),MATCH(D$1,Districts,0))*'Blend Sheet'!$AA109)+(INDEX(ItemCosts,MATCH('Blend Sheet'!$AB$4,ItemNum,0),MATCH(D$1,Districts,0))*'Blend Sheet'!$AB109)+(INDEX(ItemCosts,MATCH('Blend Sheet'!$AC$4,ItemNum,0),MATCH(D$1,Districts,0))*'Blend Sheet'!$AC109)+(INDEX(ItemCosts,MATCH('Blend Sheet'!$AD$4,ItemNum,0),MATCH(D$1,Districts,0))*'Blend Sheet'!$AD109)+(INDEX(ItemCosts,MATCH('Blend Sheet'!$AE$4,ItemNum,0),MATCH(D$1,Districts,0))*'Blend Sheet'!$AE109)+(INDEX(ItemCosts,MATCH('Blend Sheet'!$AF$4,ItemNum,0),MATCH(D$1,Districts,0))*'Blend Sheet'!$AF109)+(INDEX(ItemCosts,MATCH('Blend Sheet'!$AG$4,ItemNum,0),MATCH(D$1,Districts,0))*'Blend Sheet'!$AG109)+(INDEX(ItemCosts,MATCH('Blend Sheet'!$AH$4,ItemNum,0),MATCH(D$1,Districts,0))*'Blend Sheet'!$AH109)+(INDEX(ItemCosts,MATCH('Blend Sheet'!$AI$4,ItemNum,0),MATCH(D$1,Districts,0))*'Blend Sheet'!$AI109)+(INDEX(ItemCosts,MATCH('Blend Sheet'!$AJ$4,ItemNum,0),MATCH(D$1,Districts,0))*'Blend Sheet'!$AJ109)+(INDEX(ItemCosts,MATCH('Blend Sheet'!$AK$4,ItemNum,0),MATCH(D$1,Districts,0))*'Blend Sheet'!$AK109)+(INDEX(ItemCosts,MATCH('Blend Sheet'!$AL$4,ItemNum,0),MATCH(D$1,Districts,0))*'Blend Sheet'!$AL109)+(INDEX(ItemCosts,MATCH('Blend Sheet'!$AM$4,ItemNum,0),MATCH(D$1,Districts,0))*'Blend Sheet'!$AM109)+(INDEX(ItemCosts,MATCH('Blend Sheet'!$AN$4,ItemNum,0),MATCH(D$1,Districts,0))*'Blend Sheet'!$AN109)+(INDEX(ItemCosts,MATCH('Blend Sheet'!$AO$4,ItemNum,0),MATCH(D$1,Districts,0))*'Blend Sheet'!$AO109)+(INDEX(ItemCosts,MATCH('Blend Sheet'!$AP$4,ItemNum,0),MATCH(D$1,Districts,0))*'Blend Sheet'!$AP109)+(INDEX(ItemCosts,MATCH('Blend Sheet'!$AQ$4,ItemNum,0),MATCH(D$1,Districts,0))*'Blend Sheet'!$AQ109)+(INDEX(ItemCosts,MATCH('Blend Sheet'!$AR$4,ItemNum,0),MATCH(D$1,Districts,0))*'Blend Sheet'!$AR109)+(INDEX(ItemCosts,MATCH('Blend Sheet'!$AS$4,ItemNum,0),MATCH(D$1,Districts,0))*'Blend Sheet'!$AS109)</f>
        <v>#N/A</v>
      </c>
      <c r="E106" s="5" t="e">
        <f>(INDEX(ItemCosts,MATCH('Blend Sheet'!$C$4,ItemNum,0),MATCH(E$1,Districts,0))*'Blend Sheet'!$C109)+(INDEX(ItemCosts,MATCH('Blend Sheet'!$D$4,ItemNum,0),MATCH(E$1,Districts,0))*'Blend Sheet'!$D109)+(INDEX(ItemCosts,MATCH('Blend Sheet'!$E$4,ItemNum,0),MATCH(E$1,Districts,0))*'Blend Sheet'!$E109)+(INDEX(ItemCosts,MATCH('Blend Sheet'!$F$4,ItemNum,0),MATCH(E$1,Districts,0))*'Blend Sheet'!$F109)+(INDEX(ItemCosts,MATCH('Blend Sheet'!$G$4,ItemNum,0),MATCH(E$1,Districts,0))*'Blend Sheet'!$G109)+(INDEX(ItemCosts,MATCH('Blend Sheet'!$H$4,ItemNum,0),MATCH(E$1,Districts,0))*'Blend Sheet'!$H109)+(INDEX(ItemCosts,MATCH('Blend Sheet'!$I$4,ItemNum,0),MATCH(E$1,Districts,0))*'Blend Sheet'!$I109)+(INDEX(ItemCosts,MATCH('Blend Sheet'!$J$4,ItemNum,0),MATCH(E$1,Districts,0))*'Blend Sheet'!$J109)+(INDEX(ItemCosts,MATCH('Blend Sheet'!$K$4,ItemNum,0),MATCH(E$1,Districts,0))*'Blend Sheet'!$K109)+(INDEX(ItemCosts,MATCH('Blend Sheet'!$L$4,ItemNum,0),MATCH(E$1,Districts,0))*'Blend Sheet'!$L109)+(INDEX(ItemCosts,MATCH('Blend Sheet'!$M$4,ItemNum,0),MATCH(E$1,Districts,0))*'Blend Sheet'!$M109)+(INDEX(ItemCosts,MATCH('Blend Sheet'!$N$4,ItemNum,0),MATCH(E$1,Districts,0))*'Blend Sheet'!$N109)+(INDEX(ItemCosts,MATCH('Blend Sheet'!$O$4,ItemNum,0),MATCH(E$1,Districts,0))*'Blend Sheet'!$O109)+(INDEX(ItemCosts,MATCH('Blend Sheet'!$P$4,ItemNum,0),MATCH(E$1,Districts,0))*'Blend Sheet'!$P109)+(INDEX(ItemCosts,MATCH('Blend Sheet'!$Q$4,ItemNum,0),MATCH(E$1,Districts,0))*'Blend Sheet'!$Q109)+(INDEX(ItemCosts,MATCH('Blend Sheet'!$R$4,ItemNum,0),MATCH(E$1,Districts,0))*'Blend Sheet'!$R109)+(INDEX(ItemCosts,MATCH('Blend Sheet'!$S$4,ItemNum,0),MATCH(E$1,Districts,0))*'Blend Sheet'!$S109)+(INDEX(ItemCosts,MATCH('Blend Sheet'!$T$4,ItemNum,0),MATCH(E$1,Districts,0))*'Blend Sheet'!$T109)+(INDEX(ItemCosts,MATCH('Blend Sheet'!$U$4,ItemNum,0),MATCH(E$1,Districts,0))*'Blend Sheet'!$U109)+(INDEX(ItemCosts,MATCH('Blend Sheet'!$V$4,ItemNum,0),MATCH(E$1,Districts,0))*'Blend Sheet'!$V109)+(INDEX(ItemCosts,MATCH('Blend Sheet'!$W$4,ItemNum,0),MATCH(E$1,Districts,0))*'Blend Sheet'!$W109)+(INDEX(ItemCosts,MATCH('Blend Sheet'!$X$4,ItemNum,0),MATCH(E$1,Districts,0))*'Blend Sheet'!$X109)+(INDEX(ItemCosts,MATCH('Blend Sheet'!$Y$4,ItemNum,0),MATCH(E$1,Districts,0))*'Blend Sheet'!$Y109)+(INDEX(ItemCosts,MATCH('Blend Sheet'!$Z$4,ItemNum,0),MATCH(E$1,Districts,0))*'Blend Sheet'!$Z109)+(INDEX(ItemCosts,MATCH('Blend Sheet'!$AA$4,ItemNum,0),MATCH(E$1,Districts,0))*'Blend Sheet'!$AA109)+(INDEX(ItemCosts,MATCH('Blend Sheet'!$AB$4,ItemNum,0),MATCH(E$1,Districts,0))*'Blend Sheet'!$AB109)+(INDEX(ItemCosts,MATCH('Blend Sheet'!$AC$4,ItemNum,0),MATCH(E$1,Districts,0))*'Blend Sheet'!$AC109)+(INDEX(ItemCosts,MATCH('Blend Sheet'!$AD$4,ItemNum,0),MATCH(E$1,Districts,0))*'Blend Sheet'!$AD109)+(INDEX(ItemCosts,MATCH('Blend Sheet'!$AE$4,ItemNum,0),MATCH(E$1,Districts,0))*'Blend Sheet'!$AE109)+(INDEX(ItemCosts,MATCH('Blend Sheet'!$AF$4,ItemNum,0),MATCH(E$1,Districts,0))*'Blend Sheet'!$AF109)+(INDEX(ItemCosts,MATCH('Blend Sheet'!$AG$4,ItemNum,0),MATCH(E$1,Districts,0))*'Blend Sheet'!$AG109)+(INDEX(ItemCosts,MATCH('Blend Sheet'!$AH$4,ItemNum,0),MATCH(E$1,Districts,0))*'Blend Sheet'!$AH109)+(INDEX(ItemCosts,MATCH('Blend Sheet'!$AI$4,ItemNum,0),MATCH(E$1,Districts,0))*'Blend Sheet'!$AI109)+(INDEX(ItemCosts,MATCH('Blend Sheet'!$AJ$4,ItemNum,0),MATCH(E$1,Districts,0))*'Blend Sheet'!$AJ109)+(INDEX(ItemCosts,MATCH('Blend Sheet'!$AK$4,ItemNum,0),MATCH(E$1,Districts,0))*'Blend Sheet'!$AK109)+(INDEX(ItemCosts,MATCH('Blend Sheet'!$AL$4,ItemNum,0),MATCH(E$1,Districts,0))*'Blend Sheet'!$AL109)+(INDEX(ItemCosts,MATCH('Blend Sheet'!$AM$4,ItemNum,0),MATCH(E$1,Districts,0))*'Blend Sheet'!$AM109)+(INDEX(ItemCosts,MATCH('Blend Sheet'!$AN$4,ItemNum,0),MATCH(E$1,Districts,0))*'Blend Sheet'!$AN109)+(INDEX(ItemCosts,MATCH('Blend Sheet'!$AO$4,ItemNum,0),MATCH(E$1,Districts,0))*'Blend Sheet'!$AO109)+(INDEX(ItemCosts,MATCH('Blend Sheet'!$AP$4,ItemNum,0),MATCH(E$1,Districts,0))*'Blend Sheet'!$AP109)+(INDEX(ItemCosts,MATCH('Blend Sheet'!$AQ$4,ItemNum,0),MATCH(E$1,Districts,0))*'Blend Sheet'!$AQ109)+(INDEX(ItemCosts,MATCH('Blend Sheet'!$AR$4,ItemNum,0),MATCH(E$1,Districts,0))*'Blend Sheet'!$AR109)+(INDEX(ItemCosts,MATCH('Blend Sheet'!$AS$4,ItemNum,0),MATCH(E$1,Districts,0))*'Blend Sheet'!$AS109)</f>
        <v>#N/A</v>
      </c>
      <c r="F106" s="5" t="e">
        <f>(INDEX(ItemCosts,MATCH('Blend Sheet'!$C$4,ItemNum,0),MATCH(F$1,Districts,0))*'Blend Sheet'!$C109)+(INDEX(ItemCosts,MATCH('Blend Sheet'!$D$4,ItemNum,0),MATCH(F$1,Districts,0))*'Blend Sheet'!$D109)+(INDEX(ItemCosts,MATCH('Blend Sheet'!$E$4,ItemNum,0),MATCH(F$1,Districts,0))*'Blend Sheet'!$E109)+(INDEX(ItemCosts,MATCH('Blend Sheet'!$F$4,ItemNum,0),MATCH(F$1,Districts,0))*'Blend Sheet'!$F109)+(INDEX(ItemCosts,MATCH('Blend Sheet'!$G$4,ItemNum,0),MATCH(F$1,Districts,0))*'Blend Sheet'!$G109)+(INDEX(ItemCosts,MATCH('Blend Sheet'!$H$4,ItemNum,0),MATCH(F$1,Districts,0))*'Blend Sheet'!$H109)+(INDEX(ItemCosts,MATCH('Blend Sheet'!$I$4,ItemNum,0),MATCH(F$1,Districts,0))*'Blend Sheet'!$I109)+(INDEX(ItemCosts,MATCH('Blend Sheet'!$J$4,ItemNum,0),MATCH(F$1,Districts,0))*'Blend Sheet'!$J109)+(INDEX(ItemCosts,MATCH('Blend Sheet'!$K$4,ItemNum,0),MATCH(F$1,Districts,0))*'Blend Sheet'!$K109)+(INDEX(ItemCosts,MATCH('Blend Sheet'!$L$4,ItemNum,0),MATCH(F$1,Districts,0))*'Blend Sheet'!$L109)+(INDEX(ItemCosts,MATCH('Blend Sheet'!$M$4,ItemNum,0),MATCH(F$1,Districts,0))*'Blend Sheet'!$M109)+(INDEX(ItemCosts,MATCH('Blend Sheet'!$N$4,ItemNum,0),MATCH(F$1,Districts,0))*'Blend Sheet'!$N109)+(INDEX(ItemCosts,MATCH('Blend Sheet'!$O$4,ItemNum,0),MATCH(F$1,Districts,0))*'Blend Sheet'!$O109)+(INDEX(ItemCosts,MATCH('Blend Sheet'!$P$4,ItemNum,0),MATCH(F$1,Districts,0))*'Blend Sheet'!$P109)+(INDEX(ItemCosts,MATCH('Blend Sheet'!$Q$4,ItemNum,0),MATCH(F$1,Districts,0))*'Blend Sheet'!$Q109)+(INDEX(ItemCosts,MATCH('Blend Sheet'!$R$4,ItemNum,0),MATCH(F$1,Districts,0))*'Blend Sheet'!$R109)+(INDEX(ItemCosts,MATCH('Blend Sheet'!$S$4,ItemNum,0),MATCH(F$1,Districts,0))*'Blend Sheet'!$S109)+(INDEX(ItemCosts,MATCH('Blend Sheet'!$T$4,ItemNum,0),MATCH(F$1,Districts,0))*'Blend Sheet'!$T109)+(INDEX(ItemCosts,MATCH('Blend Sheet'!$U$4,ItemNum,0),MATCH(F$1,Districts,0))*'Blend Sheet'!$U109)+(INDEX(ItemCosts,MATCH('Blend Sheet'!$V$4,ItemNum,0),MATCH(F$1,Districts,0))*'Blend Sheet'!$V109)+(INDEX(ItemCosts,MATCH('Blend Sheet'!$W$4,ItemNum,0),MATCH(F$1,Districts,0))*'Blend Sheet'!$W109)+(INDEX(ItemCosts,MATCH('Blend Sheet'!$X$4,ItemNum,0),MATCH(F$1,Districts,0))*'Blend Sheet'!$X109)+(INDEX(ItemCosts,MATCH('Blend Sheet'!$Y$4,ItemNum,0),MATCH(F$1,Districts,0))*'Blend Sheet'!$Y109)+(INDEX(ItemCosts,MATCH('Blend Sheet'!$Z$4,ItemNum,0),MATCH(F$1,Districts,0))*'Blend Sheet'!$Z109)+(INDEX(ItemCosts,MATCH('Blend Sheet'!$AA$4,ItemNum,0),MATCH(F$1,Districts,0))*'Blend Sheet'!$AA109)+(INDEX(ItemCosts,MATCH('Blend Sheet'!$AB$4,ItemNum,0),MATCH(F$1,Districts,0))*'Blend Sheet'!$AB109)+(INDEX(ItemCosts,MATCH('Blend Sheet'!$AC$4,ItemNum,0),MATCH(F$1,Districts,0))*'Blend Sheet'!$AC109)+(INDEX(ItemCosts,MATCH('Blend Sheet'!$AD$4,ItemNum,0),MATCH(F$1,Districts,0))*'Blend Sheet'!$AD109)+(INDEX(ItemCosts,MATCH('Blend Sheet'!$AE$4,ItemNum,0),MATCH(F$1,Districts,0))*'Blend Sheet'!$AE109)+(INDEX(ItemCosts,MATCH('Blend Sheet'!$AF$4,ItemNum,0),MATCH(F$1,Districts,0))*'Blend Sheet'!$AF109)+(INDEX(ItemCosts,MATCH('Blend Sheet'!$AG$4,ItemNum,0),MATCH(F$1,Districts,0))*'Blend Sheet'!$AG109)+(INDEX(ItemCosts,MATCH('Blend Sheet'!$AH$4,ItemNum,0),MATCH(F$1,Districts,0))*'Blend Sheet'!$AH109)+(INDEX(ItemCosts,MATCH('Blend Sheet'!$AI$4,ItemNum,0),MATCH(F$1,Districts,0))*'Blend Sheet'!$AI109)+(INDEX(ItemCosts,MATCH('Blend Sheet'!$AJ$4,ItemNum,0),MATCH(F$1,Districts,0))*'Blend Sheet'!$AJ109)+(INDEX(ItemCosts,MATCH('Blend Sheet'!$AK$4,ItemNum,0),MATCH(F$1,Districts,0))*'Blend Sheet'!$AK109)+(INDEX(ItemCosts,MATCH('Blend Sheet'!$AL$4,ItemNum,0),MATCH(F$1,Districts,0))*'Blend Sheet'!$AL109)+(INDEX(ItemCosts,MATCH('Blend Sheet'!$AM$4,ItemNum,0),MATCH(F$1,Districts,0))*'Blend Sheet'!$AM109)+(INDEX(ItemCosts,MATCH('Blend Sheet'!$AN$4,ItemNum,0),MATCH(F$1,Districts,0))*'Blend Sheet'!$AN109)+(INDEX(ItemCosts,MATCH('Blend Sheet'!$AO$4,ItemNum,0),MATCH(F$1,Districts,0))*'Blend Sheet'!$AO109)+(INDEX(ItemCosts,MATCH('Blend Sheet'!$AP$4,ItemNum,0),MATCH(F$1,Districts,0))*'Blend Sheet'!$AP109)+(INDEX(ItemCosts,MATCH('Blend Sheet'!$AQ$4,ItemNum,0),MATCH(F$1,Districts,0))*'Blend Sheet'!$AQ109)+(INDEX(ItemCosts,MATCH('Blend Sheet'!$AR$4,ItemNum,0),MATCH(F$1,Districts,0))*'Blend Sheet'!$AR109)+(INDEX(ItemCosts,MATCH('Blend Sheet'!$AS$4,ItemNum,0),MATCH(F$1,Districts,0))*'Blend Sheet'!$AS109)</f>
        <v>#N/A</v>
      </c>
      <c r="G106" s="5" t="e">
        <f>(INDEX(ItemCosts,MATCH('Blend Sheet'!$C$4,ItemNum,0),MATCH(G$1,Districts,0))*'Blend Sheet'!$C109)+(INDEX(ItemCosts,MATCH('Blend Sheet'!$D$4,ItemNum,0),MATCH(G$1,Districts,0))*'Blend Sheet'!$D109)+(INDEX(ItemCosts,MATCH('Blend Sheet'!$E$4,ItemNum,0),MATCH(G$1,Districts,0))*'Blend Sheet'!$E109)+(INDEX(ItemCosts,MATCH('Blend Sheet'!$F$4,ItemNum,0),MATCH(G$1,Districts,0))*'Blend Sheet'!$F109)+(INDEX(ItemCosts,MATCH('Blend Sheet'!$G$4,ItemNum,0),MATCH(G$1,Districts,0))*'Blend Sheet'!$G109)+(INDEX(ItemCosts,MATCH('Blend Sheet'!$H$4,ItemNum,0),MATCH(G$1,Districts,0))*'Blend Sheet'!$H109)+(INDEX(ItemCosts,MATCH('Blend Sheet'!$I$4,ItemNum,0),MATCH(G$1,Districts,0))*'Blend Sheet'!$I109)+(INDEX(ItemCosts,MATCH('Blend Sheet'!$J$4,ItemNum,0),MATCH(G$1,Districts,0))*'Blend Sheet'!$J109)+(INDEX(ItemCosts,MATCH('Blend Sheet'!$K$4,ItemNum,0),MATCH(G$1,Districts,0))*'Blend Sheet'!$K109)+(INDEX(ItemCosts,MATCH('Blend Sheet'!$L$4,ItemNum,0),MATCH(G$1,Districts,0))*'Blend Sheet'!$L109)+(INDEX(ItemCosts,MATCH('Blend Sheet'!$M$4,ItemNum,0),MATCH(G$1,Districts,0))*'Blend Sheet'!$M109)+(INDEX(ItemCosts,MATCH('Blend Sheet'!$N$4,ItemNum,0),MATCH(G$1,Districts,0))*'Blend Sheet'!$N109)+(INDEX(ItemCosts,MATCH('Blend Sheet'!$O$4,ItemNum,0),MATCH(G$1,Districts,0))*'Blend Sheet'!$O109)+(INDEX(ItemCosts,MATCH('Blend Sheet'!$P$4,ItemNum,0),MATCH(G$1,Districts,0))*'Blend Sheet'!$P109)+(INDEX(ItemCosts,MATCH('Blend Sheet'!$Q$4,ItemNum,0),MATCH(G$1,Districts,0))*'Blend Sheet'!$Q109)+(INDEX(ItemCosts,MATCH('Blend Sheet'!$R$4,ItemNum,0),MATCH(G$1,Districts,0))*'Blend Sheet'!$R109)+(INDEX(ItemCosts,MATCH('Blend Sheet'!$S$4,ItemNum,0),MATCH(G$1,Districts,0))*'Blend Sheet'!$S109)+(INDEX(ItemCosts,MATCH('Blend Sheet'!$T$4,ItemNum,0),MATCH(G$1,Districts,0))*'Blend Sheet'!$T109)+(INDEX(ItemCosts,MATCH('Blend Sheet'!$U$4,ItemNum,0),MATCH(G$1,Districts,0))*'Blend Sheet'!$U109)+(INDEX(ItemCosts,MATCH('Blend Sheet'!$V$4,ItemNum,0),MATCH(G$1,Districts,0))*'Blend Sheet'!$V109)+(INDEX(ItemCosts,MATCH('Blend Sheet'!$W$4,ItemNum,0),MATCH(G$1,Districts,0))*'Blend Sheet'!$W109)+(INDEX(ItemCosts,MATCH('Blend Sheet'!$X$4,ItemNum,0),MATCH(G$1,Districts,0))*'Blend Sheet'!$X109)+(INDEX(ItemCosts,MATCH('Blend Sheet'!$Y$4,ItemNum,0),MATCH(G$1,Districts,0))*'Blend Sheet'!$Y109)+(INDEX(ItemCosts,MATCH('Blend Sheet'!$Z$4,ItemNum,0),MATCH(G$1,Districts,0))*'Blend Sheet'!$Z109)+(INDEX(ItemCosts,MATCH('Blend Sheet'!$AA$4,ItemNum,0),MATCH(G$1,Districts,0))*'Blend Sheet'!$AA109)+(INDEX(ItemCosts,MATCH('Blend Sheet'!$AB$4,ItemNum,0),MATCH(G$1,Districts,0))*'Blend Sheet'!$AB109)+(INDEX(ItemCosts,MATCH('Blend Sheet'!$AC$4,ItemNum,0),MATCH(G$1,Districts,0))*'Blend Sheet'!$AC109)+(INDEX(ItemCosts,MATCH('Blend Sheet'!$AD$4,ItemNum,0),MATCH(G$1,Districts,0))*'Blend Sheet'!$AD109)+(INDEX(ItemCosts,MATCH('Blend Sheet'!$AE$4,ItemNum,0),MATCH(G$1,Districts,0))*'Blend Sheet'!$AE109)+(INDEX(ItemCosts,MATCH('Blend Sheet'!$AF$4,ItemNum,0),MATCH(G$1,Districts,0))*'Blend Sheet'!$AF109)+(INDEX(ItemCosts,MATCH('Blend Sheet'!$AG$4,ItemNum,0),MATCH(G$1,Districts,0))*'Blend Sheet'!$AG109)+(INDEX(ItemCosts,MATCH('Blend Sheet'!$AH$4,ItemNum,0),MATCH(G$1,Districts,0))*'Blend Sheet'!$AH109)+(INDEX(ItemCosts,MATCH('Blend Sheet'!$AI$4,ItemNum,0),MATCH(G$1,Districts,0))*'Blend Sheet'!$AI109)+(INDEX(ItemCosts,MATCH('Blend Sheet'!$AJ$4,ItemNum,0),MATCH(G$1,Districts,0))*'Blend Sheet'!$AJ109)+(INDEX(ItemCosts,MATCH('Blend Sheet'!$AK$4,ItemNum,0),MATCH(G$1,Districts,0))*'Blend Sheet'!$AK109)+(INDEX(ItemCosts,MATCH('Blend Sheet'!$AL$4,ItemNum,0),MATCH(G$1,Districts,0))*'Blend Sheet'!$AL109)+(INDEX(ItemCosts,MATCH('Blend Sheet'!$AM$4,ItemNum,0),MATCH(G$1,Districts,0))*'Blend Sheet'!$AM109)+(INDEX(ItemCosts,MATCH('Blend Sheet'!$AN$4,ItemNum,0),MATCH(G$1,Districts,0))*'Blend Sheet'!$AN109)+(INDEX(ItemCosts,MATCH('Blend Sheet'!$AO$4,ItemNum,0),MATCH(G$1,Districts,0))*'Blend Sheet'!$AO109)+(INDEX(ItemCosts,MATCH('Blend Sheet'!$AP$4,ItemNum,0),MATCH(G$1,Districts,0))*'Blend Sheet'!$AP109)+(INDEX(ItemCosts,MATCH('Blend Sheet'!$AQ$4,ItemNum,0),MATCH(G$1,Districts,0))*'Blend Sheet'!$AQ109)+(INDEX(ItemCosts,MATCH('Blend Sheet'!$AR$4,ItemNum,0),MATCH(G$1,Districts,0))*'Blend Sheet'!$AR109)+(INDEX(ItemCosts,MATCH('Blend Sheet'!$AS$4,ItemNum,0),MATCH(G$1,Districts,0))*'Blend Sheet'!$AS109)</f>
        <v>#N/A</v>
      </c>
      <c r="H106" s="5" t="e">
        <f>(INDEX(ItemCosts,MATCH('Blend Sheet'!$C$4,ItemNum,0),MATCH(H$1,Districts,0))*'Blend Sheet'!$C109)+(INDEX(ItemCosts,MATCH('Blend Sheet'!$D$4,ItemNum,0),MATCH(H$1,Districts,0))*'Blend Sheet'!$D109)+(INDEX(ItemCosts,MATCH('Blend Sheet'!$E$4,ItemNum,0),MATCH(H$1,Districts,0))*'Blend Sheet'!$E109)+(INDEX(ItemCosts,MATCH('Blend Sheet'!$F$4,ItemNum,0),MATCH(H$1,Districts,0))*'Blend Sheet'!$F109)+(INDEX(ItemCosts,MATCH('Blend Sheet'!$G$4,ItemNum,0),MATCH(H$1,Districts,0))*'Blend Sheet'!$G109)+(INDEX(ItemCosts,MATCH('Blend Sheet'!$H$4,ItemNum,0),MATCH(H$1,Districts,0))*'Blend Sheet'!$H109)+(INDEX(ItemCosts,MATCH('Blend Sheet'!$I$4,ItemNum,0),MATCH(H$1,Districts,0))*'Blend Sheet'!$I109)+(INDEX(ItemCosts,MATCH('Blend Sheet'!$J$4,ItemNum,0),MATCH(H$1,Districts,0))*'Blend Sheet'!$J109)+(INDEX(ItemCosts,MATCH('Blend Sheet'!$K$4,ItemNum,0),MATCH(H$1,Districts,0))*'Blend Sheet'!$K109)+(INDEX(ItemCosts,MATCH('Blend Sheet'!$L$4,ItemNum,0),MATCH(H$1,Districts,0))*'Blend Sheet'!$L109)+(INDEX(ItemCosts,MATCH('Blend Sheet'!$M$4,ItemNum,0),MATCH(H$1,Districts,0))*'Blend Sheet'!$M109)+(INDEX(ItemCosts,MATCH('Blend Sheet'!$N$4,ItemNum,0),MATCH(H$1,Districts,0))*'Blend Sheet'!$N109)+(INDEX(ItemCosts,MATCH('Blend Sheet'!$O$4,ItemNum,0),MATCH(H$1,Districts,0))*'Blend Sheet'!$O109)+(INDEX(ItemCosts,MATCH('Blend Sheet'!$P$4,ItemNum,0),MATCH(H$1,Districts,0))*'Blend Sheet'!$P109)+(INDEX(ItemCosts,MATCH('Blend Sheet'!$Q$4,ItemNum,0),MATCH(H$1,Districts,0))*'Blend Sheet'!$Q109)+(INDEX(ItemCosts,MATCH('Blend Sheet'!$R$4,ItemNum,0),MATCH(H$1,Districts,0))*'Blend Sheet'!$R109)+(INDEX(ItemCosts,MATCH('Blend Sheet'!$S$4,ItemNum,0),MATCH(H$1,Districts,0))*'Blend Sheet'!$S109)+(INDEX(ItemCosts,MATCH('Blend Sheet'!$T$4,ItemNum,0),MATCH(H$1,Districts,0))*'Blend Sheet'!$T109)+(INDEX(ItemCosts,MATCH('Blend Sheet'!$U$4,ItemNum,0),MATCH(H$1,Districts,0))*'Blend Sheet'!$U109)+(INDEX(ItemCosts,MATCH('Blend Sheet'!$V$4,ItemNum,0),MATCH(H$1,Districts,0))*'Blend Sheet'!$V109)+(INDEX(ItemCosts,MATCH('Blend Sheet'!$W$4,ItemNum,0),MATCH(H$1,Districts,0))*'Blend Sheet'!$W109)+(INDEX(ItemCosts,MATCH('Blend Sheet'!$X$4,ItemNum,0),MATCH(H$1,Districts,0))*'Blend Sheet'!$X109)+(INDEX(ItemCosts,MATCH('Blend Sheet'!$Y$4,ItemNum,0),MATCH(H$1,Districts,0))*'Blend Sheet'!$Y109)+(INDEX(ItemCosts,MATCH('Blend Sheet'!$Z$4,ItemNum,0),MATCH(H$1,Districts,0))*'Blend Sheet'!$Z109)+(INDEX(ItemCosts,MATCH('Blend Sheet'!$AA$4,ItemNum,0),MATCH(H$1,Districts,0))*'Blend Sheet'!$AA109)+(INDEX(ItemCosts,MATCH('Blend Sheet'!$AB$4,ItemNum,0),MATCH(H$1,Districts,0))*'Blend Sheet'!$AB109)+(INDEX(ItemCosts,MATCH('Blend Sheet'!$AC$4,ItemNum,0),MATCH(H$1,Districts,0))*'Blend Sheet'!$AC109)+(INDEX(ItemCosts,MATCH('Blend Sheet'!$AD$4,ItemNum,0),MATCH(H$1,Districts,0))*'Blend Sheet'!$AD109)+(INDEX(ItemCosts,MATCH('Blend Sheet'!$AE$4,ItemNum,0),MATCH(H$1,Districts,0))*'Blend Sheet'!$AE109)+(INDEX(ItemCosts,MATCH('Blend Sheet'!$AF$4,ItemNum,0),MATCH(H$1,Districts,0))*'Blend Sheet'!$AF109)+(INDEX(ItemCosts,MATCH('Blend Sheet'!$AG$4,ItemNum,0),MATCH(H$1,Districts,0))*'Blend Sheet'!$AG109)+(INDEX(ItemCosts,MATCH('Blend Sheet'!$AH$4,ItemNum,0),MATCH(H$1,Districts,0))*'Blend Sheet'!$AH109)+(INDEX(ItemCosts,MATCH('Blend Sheet'!$AI$4,ItemNum,0),MATCH(H$1,Districts,0))*'Blend Sheet'!$AI109)+(INDEX(ItemCosts,MATCH('Blend Sheet'!$AJ$4,ItemNum,0),MATCH(H$1,Districts,0))*'Blend Sheet'!$AJ109)+(INDEX(ItemCosts,MATCH('Blend Sheet'!$AK$4,ItemNum,0),MATCH(H$1,Districts,0))*'Blend Sheet'!$AK109)+(INDEX(ItemCosts,MATCH('Blend Sheet'!$AL$4,ItemNum,0),MATCH(H$1,Districts,0))*'Blend Sheet'!$AL109)+(INDEX(ItemCosts,MATCH('Blend Sheet'!$AM$4,ItemNum,0),MATCH(H$1,Districts,0))*'Blend Sheet'!$AM109)+(INDEX(ItemCosts,MATCH('Blend Sheet'!$AN$4,ItemNum,0),MATCH(H$1,Districts,0))*'Blend Sheet'!$AN109)+(INDEX(ItemCosts,MATCH('Blend Sheet'!$AO$4,ItemNum,0),MATCH(H$1,Districts,0))*'Blend Sheet'!$AO109)+(INDEX(ItemCosts,MATCH('Blend Sheet'!$AP$4,ItemNum,0),MATCH(H$1,Districts,0))*'Blend Sheet'!$AP109)+(INDEX(ItemCosts,MATCH('Blend Sheet'!$AQ$4,ItemNum,0),MATCH(H$1,Districts,0))*'Blend Sheet'!$AQ109)+(INDEX(ItemCosts,MATCH('Blend Sheet'!$AR$4,ItemNum,0),MATCH(H$1,Districts,0))*'Blend Sheet'!$AR109)+(INDEX(ItemCosts,MATCH('Blend Sheet'!$AS$4,ItemNum,0),MATCH(H$1,Districts,0))*'Blend Sheet'!$AS109)</f>
        <v>#N/A</v>
      </c>
      <c r="I106" s="5" t="e">
        <f>(INDEX(ItemCosts,MATCH('Blend Sheet'!$C$4,ItemNum,0),MATCH(I$1,Districts,0))*'Blend Sheet'!$C109)+(INDEX(ItemCosts,MATCH('Blend Sheet'!$D$4,ItemNum,0),MATCH(I$1,Districts,0))*'Blend Sheet'!$D109)+(INDEX(ItemCosts,MATCH('Blend Sheet'!$E$4,ItemNum,0),MATCH(I$1,Districts,0))*'Blend Sheet'!$E109)+(INDEX(ItemCosts,MATCH('Blend Sheet'!$F$4,ItemNum,0),MATCH(I$1,Districts,0))*'Blend Sheet'!$F109)+(INDEX(ItemCosts,MATCH('Blend Sheet'!$G$4,ItemNum,0),MATCH(I$1,Districts,0))*'Blend Sheet'!$G109)+(INDEX(ItemCosts,MATCH('Blend Sheet'!$H$4,ItemNum,0),MATCH(I$1,Districts,0))*'Blend Sheet'!$H109)+(INDEX(ItemCosts,MATCH('Blend Sheet'!$I$4,ItemNum,0),MATCH(I$1,Districts,0))*'Blend Sheet'!$I109)+(INDEX(ItemCosts,MATCH('Blend Sheet'!$J$4,ItemNum,0),MATCH(I$1,Districts,0))*'Blend Sheet'!$J109)+(INDEX(ItemCosts,MATCH('Blend Sheet'!$K$4,ItemNum,0),MATCH(I$1,Districts,0))*'Blend Sheet'!$K109)+(INDEX(ItemCosts,MATCH('Blend Sheet'!$L$4,ItemNum,0),MATCH(I$1,Districts,0))*'Blend Sheet'!$L109)+(INDEX(ItemCosts,MATCH('Blend Sheet'!$M$4,ItemNum,0),MATCH(I$1,Districts,0))*'Blend Sheet'!$M109)+(INDEX(ItemCosts,MATCH('Blend Sheet'!$N$4,ItemNum,0),MATCH(I$1,Districts,0))*'Blend Sheet'!$N109)+(INDEX(ItemCosts,MATCH('Blend Sheet'!$O$4,ItemNum,0),MATCH(I$1,Districts,0))*'Blend Sheet'!$O109)+(INDEX(ItemCosts,MATCH('Blend Sheet'!$P$4,ItemNum,0),MATCH(I$1,Districts,0))*'Blend Sheet'!$P109)+(INDEX(ItemCosts,MATCH('Blend Sheet'!$Q$4,ItemNum,0),MATCH(I$1,Districts,0))*'Blend Sheet'!$Q109)+(INDEX(ItemCosts,MATCH('Blend Sheet'!$R$4,ItemNum,0),MATCH(I$1,Districts,0))*'Blend Sheet'!$R109)+(INDEX(ItemCosts,MATCH('Blend Sheet'!$S$4,ItemNum,0),MATCH(I$1,Districts,0))*'Blend Sheet'!$S109)+(INDEX(ItemCosts,MATCH('Blend Sheet'!$T$4,ItemNum,0),MATCH(I$1,Districts,0))*'Blend Sheet'!$T109)+(INDEX(ItemCosts,MATCH('Blend Sheet'!$U$4,ItemNum,0),MATCH(I$1,Districts,0))*'Blend Sheet'!$U109)+(INDEX(ItemCosts,MATCH('Blend Sheet'!$V$4,ItemNum,0),MATCH(I$1,Districts,0))*'Blend Sheet'!$V109)+(INDEX(ItemCosts,MATCH('Blend Sheet'!$W$4,ItemNum,0),MATCH(I$1,Districts,0))*'Blend Sheet'!$W109)+(INDEX(ItemCosts,MATCH('Blend Sheet'!$X$4,ItemNum,0),MATCH(I$1,Districts,0))*'Blend Sheet'!$X109)+(INDEX(ItemCosts,MATCH('Blend Sheet'!$Y$4,ItemNum,0),MATCH(I$1,Districts,0))*'Blend Sheet'!$Y109)+(INDEX(ItemCosts,MATCH('Blend Sheet'!$Z$4,ItemNum,0),MATCH(I$1,Districts,0))*'Blend Sheet'!$Z109)+(INDEX(ItemCosts,MATCH('Blend Sheet'!$AA$4,ItemNum,0),MATCH(I$1,Districts,0))*'Blend Sheet'!$AA109)+(INDEX(ItemCosts,MATCH('Blend Sheet'!$AB$4,ItemNum,0),MATCH(I$1,Districts,0))*'Blend Sheet'!$AB109)+(INDEX(ItemCosts,MATCH('Blend Sheet'!$AC$4,ItemNum,0),MATCH(I$1,Districts,0))*'Blend Sheet'!$AC109)+(INDEX(ItemCosts,MATCH('Blend Sheet'!$AD$4,ItemNum,0),MATCH(I$1,Districts,0))*'Blend Sheet'!$AD109)+(INDEX(ItemCosts,MATCH('Blend Sheet'!$AE$4,ItemNum,0),MATCH(I$1,Districts,0))*'Blend Sheet'!$AE109)+(INDEX(ItemCosts,MATCH('Blend Sheet'!$AF$4,ItemNum,0),MATCH(I$1,Districts,0))*'Blend Sheet'!$AF109)+(INDEX(ItemCosts,MATCH('Blend Sheet'!$AG$4,ItemNum,0),MATCH(I$1,Districts,0))*'Blend Sheet'!$AG109)+(INDEX(ItemCosts,MATCH('Blend Sheet'!$AH$4,ItemNum,0),MATCH(I$1,Districts,0))*'Blend Sheet'!$AH109)+(INDEX(ItemCosts,MATCH('Blend Sheet'!$AI$4,ItemNum,0),MATCH(I$1,Districts,0))*'Blend Sheet'!$AI109)+(INDEX(ItemCosts,MATCH('Blend Sheet'!$AJ$4,ItemNum,0),MATCH(I$1,Districts,0))*'Blend Sheet'!$AJ109)+(INDEX(ItemCosts,MATCH('Blend Sheet'!$AK$4,ItemNum,0),MATCH(I$1,Districts,0))*'Blend Sheet'!$AK109)+(INDEX(ItemCosts,MATCH('Blend Sheet'!$AL$4,ItemNum,0),MATCH(I$1,Districts,0))*'Blend Sheet'!$AL109)+(INDEX(ItemCosts,MATCH('Blend Sheet'!$AM$4,ItemNum,0),MATCH(I$1,Districts,0))*'Blend Sheet'!$AM109)+(INDEX(ItemCosts,MATCH('Blend Sheet'!$AN$4,ItemNum,0),MATCH(I$1,Districts,0))*'Blend Sheet'!$AN109)+(INDEX(ItemCosts,MATCH('Blend Sheet'!$AO$4,ItemNum,0),MATCH(I$1,Districts,0))*'Blend Sheet'!$AO109)+(INDEX(ItemCosts,MATCH('Blend Sheet'!$AP$4,ItemNum,0),MATCH(I$1,Districts,0))*'Blend Sheet'!$AP109)+(INDEX(ItemCosts,MATCH('Blend Sheet'!$AQ$4,ItemNum,0),MATCH(I$1,Districts,0))*'Blend Sheet'!$AQ109)+(INDEX(ItemCosts,MATCH('Blend Sheet'!$AR$4,ItemNum,0),MATCH(I$1,Districts,0))*'Blend Sheet'!$AR109)+(INDEX(ItemCosts,MATCH('Blend Sheet'!$AS$4,ItemNum,0),MATCH(I$1,Districts,0))*'Blend Sheet'!$AS109)</f>
        <v>#N/A</v>
      </c>
      <c r="J106" s="5" t="e">
        <f>(INDEX(ItemCosts,MATCH('Blend Sheet'!$C$4,ItemNum,0),MATCH(J$1,Districts,0))*'Blend Sheet'!$C109)+(INDEX(ItemCosts,MATCH('Blend Sheet'!$D$4,ItemNum,0),MATCH(J$1,Districts,0))*'Blend Sheet'!$D109)+(INDEX(ItemCosts,MATCH('Blend Sheet'!$E$4,ItemNum,0),MATCH(J$1,Districts,0))*'Blend Sheet'!$E109)+(INDEX(ItemCosts,MATCH('Blend Sheet'!$F$4,ItemNum,0),MATCH(J$1,Districts,0))*'Blend Sheet'!$F109)+(INDEX(ItemCosts,MATCH('Blend Sheet'!$G$4,ItemNum,0),MATCH(J$1,Districts,0))*'Blend Sheet'!$G109)+(INDEX(ItemCosts,MATCH('Blend Sheet'!$H$4,ItemNum,0),MATCH(J$1,Districts,0))*'Blend Sheet'!$H109)+(INDEX(ItemCosts,MATCH('Blend Sheet'!$I$4,ItemNum,0),MATCH(J$1,Districts,0))*'Blend Sheet'!$I109)+(INDEX(ItemCosts,MATCH('Blend Sheet'!$J$4,ItemNum,0),MATCH(J$1,Districts,0))*'Blend Sheet'!$J109)+(INDEX(ItemCosts,MATCH('Blend Sheet'!$K$4,ItemNum,0),MATCH(J$1,Districts,0))*'Blend Sheet'!$K109)+(INDEX(ItemCosts,MATCH('Blend Sheet'!$L$4,ItemNum,0),MATCH(J$1,Districts,0))*'Blend Sheet'!$L109)+(INDEX(ItemCosts,MATCH('Blend Sheet'!$M$4,ItemNum,0),MATCH(J$1,Districts,0))*'Blend Sheet'!$M109)+(INDEX(ItemCosts,MATCH('Blend Sheet'!$N$4,ItemNum,0),MATCH(J$1,Districts,0))*'Blend Sheet'!$N109)+(INDEX(ItemCosts,MATCH('Blend Sheet'!$O$4,ItemNum,0),MATCH(J$1,Districts,0))*'Blend Sheet'!$O109)+(INDEX(ItemCosts,MATCH('Blend Sheet'!$P$4,ItemNum,0),MATCH(J$1,Districts,0))*'Blend Sheet'!$P109)+(INDEX(ItemCosts,MATCH('Blend Sheet'!$Q$4,ItemNum,0),MATCH(J$1,Districts,0))*'Blend Sheet'!$Q109)+(INDEX(ItemCosts,MATCH('Blend Sheet'!$R$4,ItemNum,0),MATCH(J$1,Districts,0))*'Blend Sheet'!$R109)+(INDEX(ItemCosts,MATCH('Blend Sheet'!$S$4,ItemNum,0),MATCH(J$1,Districts,0))*'Blend Sheet'!$S109)+(INDEX(ItemCosts,MATCH('Blend Sheet'!$T$4,ItemNum,0),MATCH(J$1,Districts,0))*'Blend Sheet'!$T109)+(INDEX(ItemCosts,MATCH('Blend Sheet'!$U$4,ItemNum,0),MATCH(J$1,Districts,0))*'Blend Sheet'!$U109)+(INDEX(ItemCosts,MATCH('Blend Sheet'!$V$4,ItemNum,0),MATCH(J$1,Districts,0))*'Blend Sheet'!$V109)+(INDEX(ItemCosts,MATCH('Blend Sheet'!$W$4,ItemNum,0),MATCH(J$1,Districts,0))*'Blend Sheet'!$W109)+(INDEX(ItemCosts,MATCH('Blend Sheet'!$X$4,ItemNum,0),MATCH(J$1,Districts,0))*'Blend Sheet'!$X109)+(INDEX(ItemCosts,MATCH('Blend Sheet'!$Y$4,ItemNum,0),MATCH(J$1,Districts,0))*'Blend Sheet'!$Y109)+(INDEX(ItemCosts,MATCH('Blend Sheet'!$Z$4,ItemNum,0),MATCH(J$1,Districts,0))*'Blend Sheet'!$Z109)+(INDEX(ItemCosts,MATCH('Blend Sheet'!$AA$4,ItemNum,0),MATCH(J$1,Districts,0))*'Blend Sheet'!$AA109)+(INDEX(ItemCosts,MATCH('Blend Sheet'!$AB$4,ItemNum,0),MATCH(J$1,Districts,0))*'Blend Sheet'!$AB109)+(INDEX(ItemCosts,MATCH('Blend Sheet'!$AC$4,ItemNum,0),MATCH(J$1,Districts,0))*'Blend Sheet'!$AC109)+(INDEX(ItemCosts,MATCH('Blend Sheet'!$AD$4,ItemNum,0),MATCH(J$1,Districts,0))*'Blend Sheet'!$AD109)+(INDEX(ItemCosts,MATCH('Blend Sheet'!$AE$4,ItemNum,0),MATCH(J$1,Districts,0))*'Blend Sheet'!$AE109)+(INDEX(ItemCosts,MATCH('Blend Sheet'!$AF$4,ItemNum,0),MATCH(J$1,Districts,0))*'Blend Sheet'!$AF109)+(INDEX(ItemCosts,MATCH('Blend Sheet'!$AG$4,ItemNum,0),MATCH(J$1,Districts,0))*'Blend Sheet'!$AG109)+(INDEX(ItemCosts,MATCH('Blend Sheet'!$AH$4,ItemNum,0),MATCH(J$1,Districts,0))*'Blend Sheet'!$AH109)+(INDEX(ItemCosts,MATCH('Blend Sheet'!$AI$4,ItemNum,0),MATCH(J$1,Districts,0))*'Blend Sheet'!$AI109)+(INDEX(ItemCosts,MATCH('Blend Sheet'!$AJ$4,ItemNum,0),MATCH(J$1,Districts,0))*'Blend Sheet'!$AJ109)+(INDEX(ItemCosts,MATCH('Blend Sheet'!$AK$4,ItemNum,0),MATCH(J$1,Districts,0))*'Blend Sheet'!$AK109)+(INDEX(ItemCosts,MATCH('Blend Sheet'!$AL$4,ItemNum,0),MATCH(J$1,Districts,0))*'Blend Sheet'!$AL109)+(INDEX(ItemCosts,MATCH('Blend Sheet'!$AM$4,ItemNum,0),MATCH(J$1,Districts,0))*'Blend Sheet'!$AM109)+(INDEX(ItemCosts,MATCH('Blend Sheet'!$AN$4,ItemNum,0),MATCH(J$1,Districts,0))*'Blend Sheet'!$AN109)+(INDEX(ItemCosts,MATCH('Blend Sheet'!$AO$4,ItemNum,0),MATCH(J$1,Districts,0))*'Blend Sheet'!$AO109)+(INDEX(ItemCosts,MATCH('Blend Sheet'!$AP$4,ItemNum,0),MATCH(J$1,Districts,0))*'Blend Sheet'!$AP109)+(INDEX(ItemCosts,MATCH('Blend Sheet'!$AQ$4,ItemNum,0),MATCH(J$1,Districts,0))*'Blend Sheet'!$AQ109)+(INDEX(ItemCosts,MATCH('Blend Sheet'!$AR$4,ItemNum,0),MATCH(J$1,Districts,0))*'Blend Sheet'!$AR109)+(INDEX(ItemCosts,MATCH('Blend Sheet'!$AS$4,ItemNum,0),MATCH(J$1,Districts,0))*'Blend Sheet'!$AS109)</f>
        <v>#N/A</v>
      </c>
      <c r="K106" s="5" t="e">
        <f>(INDEX(ItemCosts,MATCH('Blend Sheet'!$C$4,ItemNum,0),MATCH(K$1,Districts,0))*'Blend Sheet'!$C109)+(INDEX(ItemCosts,MATCH('Blend Sheet'!$D$4,ItemNum,0),MATCH(K$1,Districts,0))*'Blend Sheet'!$D109)+(INDEX(ItemCosts,MATCH('Blend Sheet'!$E$4,ItemNum,0),MATCH(K$1,Districts,0))*'Blend Sheet'!$E109)+(INDEX(ItemCosts,MATCH('Blend Sheet'!$F$4,ItemNum,0),MATCH(K$1,Districts,0))*'Blend Sheet'!$F109)+(INDEX(ItemCosts,MATCH('Blend Sheet'!$G$4,ItemNum,0),MATCH(K$1,Districts,0))*'Blend Sheet'!$G109)+(INDEX(ItemCosts,MATCH('Blend Sheet'!$H$4,ItemNum,0),MATCH(K$1,Districts,0))*'Blend Sheet'!$H109)+(INDEX(ItemCosts,MATCH('Blend Sheet'!$I$4,ItemNum,0),MATCH(K$1,Districts,0))*'Blend Sheet'!$I109)+(INDEX(ItemCosts,MATCH('Blend Sheet'!$J$4,ItemNum,0),MATCH(K$1,Districts,0))*'Blend Sheet'!$J109)+(INDEX(ItemCosts,MATCH('Blend Sheet'!$K$4,ItemNum,0),MATCH(K$1,Districts,0))*'Blend Sheet'!$K109)+(INDEX(ItemCosts,MATCH('Blend Sheet'!$L$4,ItemNum,0),MATCH(K$1,Districts,0))*'Blend Sheet'!$L109)+(INDEX(ItemCosts,MATCH('Blend Sheet'!$M$4,ItemNum,0),MATCH(K$1,Districts,0))*'Blend Sheet'!$M109)+(INDEX(ItemCosts,MATCH('Blend Sheet'!$N$4,ItemNum,0),MATCH(K$1,Districts,0))*'Blend Sheet'!$N109)+(INDEX(ItemCosts,MATCH('Blend Sheet'!$O$4,ItemNum,0),MATCH(K$1,Districts,0))*'Blend Sheet'!$O109)+(INDEX(ItemCosts,MATCH('Blend Sheet'!$P$4,ItemNum,0),MATCH(K$1,Districts,0))*'Blend Sheet'!$P109)+(INDEX(ItemCosts,MATCH('Blend Sheet'!$Q$4,ItemNum,0),MATCH(K$1,Districts,0))*'Blend Sheet'!$Q109)+(INDEX(ItemCosts,MATCH('Blend Sheet'!$R$4,ItemNum,0),MATCH(K$1,Districts,0))*'Blend Sheet'!$R109)+(INDEX(ItemCosts,MATCH('Blend Sheet'!$S$4,ItemNum,0),MATCH(K$1,Districts,0))*'Blend Sheet'!$S109)+(INDEX(ItemCosts,MATCH('Blend Sheet'!$T$4,ItemNum,0),MATCH(K$1,Districts,0))*'Blend Sheet'!$T109)+(INDEX(ItemCosts,MATCH('Blend Sheet'!$U$4,ItemNum,0),MATCH(K$1,Districts,0))*'Blend Sheet'!$U109)+(INDEX(ItemCosts,MATCH('Blend Sheet'!$V$4,ItemNum,0),MATCH(K$1,Districts,0))*'Blend Sheet'!$V109)+(INDEX(ItemCosts,MATCH('Blend Sheet'!$W$4,ItemNum,0),MATCH(K$1,Districts,0))*'Blend Sheet'!$W109)+(INDEX(ItemCosts,MATCH('Blend Sheet'!$X$4,ItemNum,0),MATCH(K$1,Districts,0))*'Blend Sheet'!$X109)+(INDEX(ItemCosts,MATCH('Blend Sheet'!$Y$4,ItemNum,0),MATCH(K$1,Districts,0))*'Blend Sheet'!$Y109)+(INDEX(ItemCosts,MATCH('Blend Sheet'!$Z$4,ItemNum,0),MATCH(K$1,Districts,0))*'Blend Sheet'!$Z109)+(INDEX(ItemCosts,MATCH('Blend Sheet'!$AA$4,ItemNum,0),MATCH(K$1,Districts,0))*'Blend Sheet'!$AA109)+(INDEX(ItemCosts,MATCH('Blend Sheet'!$AB$4,ItemNum,0),MATCH(K$1,Districts,0))*'Blend Sheet'!$AB109)+(INDEX(ItemCosts,MATCH('Blend Sheet'!$AC$4,ItemNum,0),MATCH(K$1,Districts,0))*'Blend Sheet'!$AC109)+(INDEX(ItemCosts,MATCH('Blend Sheet'!$AD$4,ItemNum,0),MATCH(K$1,Districts,0))*'Blend Sheet'!$AD109)+(INDEX(ItemCosts,MATCH('Blend Sheet'!$AE$4,ItemNum,0),MATCH(K$1,Districts,0))*'Blend Sheet'!$AE109)+(INDEX(ItemCosts,MATCH('Blend Sheet'!$AF$4,ItemNum,0),MATCH(K$1,Districts,0))*'Blend Sheet'!$AF109)+(INDEX(ItemCosts,MATCH('Blend Sheet'!$AG$4,ItemNum,0),MATCH(K$1,Districts,0))*'Blend Sheet'!$AG109)+(INDEX(ItemCosts,MATCH('Blend Sheet'!$AH$4,ItemNum,0),MATCH(K$1,Districts,0))*'Blend Sheet'!$AH109)+(INDEX(ItemCosts,MATCH('Blend Sheet'!$AI$4,ItemNum,0),MATCH(K$1,Districts,0))*'Blend Sheet'!$AI109)+(INDEX(ItemCosts,MATCH('Blend Sheet'!$AJ$4,ItemNum,0),MATCH(K$1,Districts,0))*'Blend Sheet'!$AJ109)+(INDEX(ItemCosts,MATCH('Blend Sheet'!$AK$4,ItemNum,0),MATCH(K$1,Districts,0))*'Blend Sheet'!$AK109)+(INDEX(ItemCosts,MATCH('Blend Sheet'!$AL$4,ItemNum,0),MATCH(K$1,Districts,0))*'Blend Sheet'!$AL109)+(INDEX(ItemCosts,MATCH('Blend Sheet'!$AM$4,ItemNum,0),MATCH(K$1,Districts,0))*'Blend Sheet'!$AM109)+(INDEX(ItemCosts,MATCH('Blend Sheet'!$AN$4,ItemNum,0),MATCH(K$1,Districts,0))*'Blend Sheet'!$AN109)+(INDEX(ItemCosts,MATCH('Blend Sheet'!$AO$4,ItemNum,0),MATCH(K$1,Districts,0))*'Blend Sheet'!$AO109)+(INDEX(ItemCosts,MATCH('Blend Sheet'!$AP$4,ItemNum,0),MATCH(K$1,Districts,0))*'Blend Sheet'!$AP109)+(INDEX(ItemCosts,MATCH('Blend Sheet'!$AQ$4,ItemNum,0),MATCH(K$1,Districts,0))*'Blend Sheet'!$AQ109)+(INDEX(ItemCosts,MATCH('Blend Sheet'!$AR$4,ItemNum,0),MATCH(K$1,Districts,0))*'Blend Sheet'!$AR109)+(INDEX(ItemCosts,MATCH('Blend Sheet'!$AS$4,ItemNum,0),MATCH(K$1,Districts,0))*'Blend Sheet'!$AS109)</f>
        <v>#N/A</v>
      </c>
      <c r="L106" s="5" t="e">
        <f>(INDEX(ItemCosts,MATCH('Blend Sheet'!$C$4,ItemNum,0),MATCH(L$1,Districts,0))*'Blend Sheet'!$C109)+(INDEX(ItemCosts,MATCH('Blend Sheet'!$D$4,ItemNum,0),MATCH(L$1,Districts,0))*'Blend Sheet'!$D109)+(INDEX(ItemCosts,MATCH('Blend Sheet'!$E$4,ItemNum,0),MATCH(L$1,Districts,0))*'Blend Sheet'!$E109)+(INDEX(ItemCosts,MATCH('Blend Sheet'!$F$4,ItemNum,0),MATCH(L$1,Districts,0))*'Blend Sheet'!$F109)+(INDEX(ItemCosts,MATCH('Blend Sheet'!$G$4,ItemNum,0),MATCH(L$1,Districts,0))*'Blend Sheet'!$G109)+(INDEX(ItemCosts,MATCH('Blend Sheet'!$H$4,ItemNum,0),MATCH(L$1,Districts,0))*'Blend Sheet'!$H109)+(INDEX(ItemCosts,MATCH('Blend Sheet'!$I$4,ItemNum,0),MATCH(L$1,Districts,0))*'Blend Sheet'!$I109)+(INDEX(ItemCosts,MATCH('Blend Sheet'!$J$4,ItemNum,0),MATCH(L$1,Districts,0))*'Blend Sheet'!$J109)+(INDEX(ItemCosts,MATCH('Blend Sheet'!$K$4,ItemNum,0),MATCH(L$1,Districts,0))*'Blend Sheet'!$K109)+(INDEX(ItemCosts,MATCH('Blend Sheet'!$L$4,ItemNum,0),MATCH(L$1,Districts,0))*'Blend Sheet'!$L109)+(INDEX(ItemCosts,MATCH('Blend Sheet'!$M$4,ItemNum,0),MATCH(L$1,Districts,0))*'Blend Sheet'!$M109)+(INDEX(ItemCosts,MATCH('Blend Sheet'!$N$4,ItemNum,0),MATCH(L$1,Districts,0))*'Blend Sheet'!$N109)+(INDEX(ItemCosts,MATCH('Blend Sheet'!$O$4,ItemNum,0),MATCH(L$1,Districts,0))*'Blend Sheet'!$O109)+(INDEX(ItemCosts,MATCH('Blend Sheet'!$P$4,ItemNum,0),MATCH(L$1,Districts,0))*'Blend Sheet'!$P109)+(INDEX(ItemCosts,MATCH('Blend Sheet'!$Q$4,ItemNum,0),MATCH(L$1,Districts,0))*'Blend Sheet'!$Q109)+(INDEX(ItemCosts,MATCH('Blend Sheet'!$R$4,ItemNum,0),MATCH(L$1,Districts,0))*'Blend Sheet'!$R109)+(INDEX(ItemCosts,MATCH('Blend Sheet'!$S$4,ItemNum,0),MATCH(L$1,Districts,0))*'Blend Sheet'!$S109)+(INDEX(ItemCosts,MATCH('Blend Sheet'!$T$4,ItemNum,0),MATCH(L$1,Districts,0))*'Blend Sheet'!$T109)+(INDEX(ItemCosts,MATCH('Blend Sheet'!$U$4,ItemNum,0),MATCH(L$1,Districts,0))*'Blend Sheet'!$U109)+(INDEX(ItemCosts,MATCH('Blend Sheet'!$V$4,ItemNum,0),MATCH(L$1,Districts,0))*'Blend Sheet'!$V109)+(INDEX(ItemCosts,MATCH('Blend Sheet'!$W$4,ItemNum,0),MATCH(L$1,Districts,0))*'Blend Sheet'!$W109)+(INDEX(ItemCosts,MATCH('Blend Sheet'!$X$4,ItemNum,0),MATCH(L$1,Districts,0))*'Blend Sheet'!$X109)+(INDEX(ItemCosts,MATCH('Blend Sheet'!$Y$4,ItemNum,0),MATCH(L$1,Districts,0))*'Blend Sheet'!$Y109)+(INDEX(ItemCosts,MATCH('Blend Sheet'!$Z$4,ItemNum,0),MATCH(L$1,Districts,0))*'Blend Sheet'!$Z109)+(INDEX(ItemCosts,MATCH('Blend Sheet'!$AA$4,ItemNum,0),MATCH(L$1,Districts,0))*'Blend Sheet'!$AA109)+(INDEX(ItemCosts,MATCH('Blend Sheet'!$AB$4,ItemNum,0),MATCH(L$1,Districts,0))*'Blend Sheet'!$AB109)+(INDEX(ItemCosts,MATCH('Blend Sheet'!$AC$4,ItemNum,0),MATCH(L$1,Districts,0))*'Blend Sheet'!$AC109)+(INDEX(ItemCosts,MATCH('Blend Sheet'!$AD$4,ItemNum,0),MATCH(L$1,Districts,0))*'Blend Sheet'!$AD109)+(INDEX(ItemCosts,MATCH('Blend Sheet'!$AE$4,ItemNum,0),MATCH(L$1,Districts,0))*'Blend Sheet'!$AE109)+(INDEX(ItemCosts,MATCH('Blend Sheet'!$AF$4,ItemNum,0),MATCH(L$1,Districts,0))*'Blend Sheet'!$AF109)+(INDEX(ItemCosts,MATCH('Blend Sheet'!$AG$4,ItemNum,0),MATCH(L$1,Districts,0))*'Blend Sheet'!$AG109)+(INDEX(ItemCosts,MATCH('Blend Sheet'!$AH$4,ItemNum,0),MATCH(L$1,Districts,0))*'Blend Sheet'!$AH109)+(INDEX(ItemCosts,MATCH('Blend Sheet'!$AI$4,ItemNum,0),MATCH(L$1,Districts,0))*'Blend Sheet'!$AI109)+(INDEX(ItemCosts,MATCH('Blend Sheet'!$AJ$4,ItemNum,0),MATCH(L$1,Districts,0))*'Blend Sheet'!$AJ109)+(INDEX(ItemCosts,MATCH('Blend Sheet'!$AK$4,ItemNum,0),MATCH(L$1,Districts,0))*'Blend Sheet'!$AK109)+(INDEX(ItemCosts,MATCH('Blend Sheet'!$AL$4,ItemNum,0),MATCH(L$1,Districts,0))*'Blend Sheet'!$AL109)+(INDEX(ItemCosts,MATCH('Blend Sheet'!$AM$4,ItemNum,0),MATCH(L$1,Districts,0))*'Blend Sheet'!$AM109)+(INDEX(ItemCosts,MATCH('Blend Sheet'!$AN$4,ItemNum,0),MATCH(L$1,Districts,0))*'Blend Sheet'!$AN109)+(INDEX(ItemCosts,MATCH('Blend Sheet'!$AO$4,ItemNum,0),MATCH(L$1,Districts,0))*'Blend Sheet'!$AO109)+(INDEX(ItemCosts,MATCH('Blend Sheet'!$AP$4,ItemNum,0),MATCH(L$1,Districts,0))*'Blend Sheet'!$AP109)+(INDEX(ItemCosts,MATCH('Blend Sheet'!$AQ$4,ItemNum,0),MATCH(L$1,Districts,0))*'Blend Sheet'!$AQ109)+(INDEX(ItemCosts,MATCH('Blend Sheet'!$AR$4,ItemNum,0),MATCH(L$1,Districts,0))*'Blend Sheet'!$AR109)+(INDEX(ItemCosts,MATCH('Blend Sheet'!$AS$4,ItemNum,0),MATCH(L$1,Districts,0))*'Blend Sheet'!$AS109)</f>
        <v>#N/A</v>
      </c>
      <c r="M106" s="191"/>
      <c r="N106" s="34" t="e">
        <f>D106/'Blend Sheet'!$BA109</f>
        <v>#N/A</v>
      </c>
      <c r="O106" s="34" t="e">
        <f>E106/'Blend Sheet'!$BA109</f>
        <v>#N/A</v>
      </c>
      <c r="P106" s="34" t="e">
        <f>G106/'Blend Sheet'!$BA109</f>
        <v>#N/A</v>
      </c>
      <c r="Q106" s="34" t="e">
        <f>H106/'Blend Sheet'!$BA109</f>
        <v>#N/A</v>
      </c>
      <c r="R106" s="34" t="e">
        <f>I106/'Blend Sheet'!$BA109</f>
        <v>#N/A</v>
      </c>
      <c r="S106" s="34" t="e">
        <f>J106/'Blend Sheet'!$BA109</f>
        <v>#N/A</v>
      </c>
      <c r="T106" s="34" t="e">
        <f>K106/'Blend Sheet'!$BA109</f>
        <v>#N/A</v>
      </c>
      <c r="U106" s="34" t="e">
        <f>L106/'Blend Sheet'!$BA109</f>
        <v>#N/A</v>
      </c>
    </row>
    <row r="107" spans="1:21" x14ac:dyDescent="0.25">
      <c r="A107">
        <f>'Blend Sheet'!A110</f>
        <v>0</v>
      </c>
      <c r="B107" s="5" t="e">
        <f>(INDEX(ItemCosts,MATCH('Blend Sheet'!$C$4,ItemNum,0),MATCH(B$1,Districts,0))*'Blend Sheet'!$C110)+(INDEX(ItemCosts,MATCH('Blend Sheet'!$D$4,ItemNum,0),MATCH(B$1,Districts,0))*'Blend Sheet'!$D110)+(INDEX(ItemCosts,MATCH('Blend Sheet'!$E$4,ItemNum,0),MATCH(B$1,Districts,0))*'Blend Sheet'!$E110)+(INDEX(ItemCosts,MATCH('Blend Sheet'!$F$4,ItemNum,0),MATCH(B$1,Districts,0))*'Blend Sheet'!$F110)+(INDEX(ItemCosts,MATCH('Blend Sheet'!$G$4,ItemNum,0),MATCH(B$1,Districts,0))*'Blend Sheet'!$G110)+(INDEX(ItemCosts,MATCH('Blend Sheet'!$H$4,ItemNum,0),MATCH(B$1,Districts,0))*'Blend Sheet'!$H110)+(INDEX(ItemCosts,MATCH('Blend Sheet'!$I$4,ItemNum,0),MATCH(B$1,Districts,0))*'Blend Sheet'!$I110)+(INDEX(ItemCosts,MATCH('Blend Sheet'!$J$4,ItemNum,0),MATCH(B$1,Districts,0))*'Blend Sheet'!$J110)+(INDEX(ItemCosts,MATCH('Blend Sheet'!$K$4,ItemNum,0),MATCH(B$1,Districts,0))*'Blend Sheet'!$K110)+(INDEX(ItemCosts,MATCH('Blend Sheet'!$L$4,ItemNum,0),MATCH(B$1,Districts,0))*'Blend Sheet'!$L110)+(INDEX(ItemCosts,MATCH('Blend Sheet'!$M$4,ItemNum,0),MATCH(B$1,Districts,0))*'Blend Sheet'!$M110)+(INDEX(ItemCosts,MATCH('Blend Sheet'!$N$4,ItemNum,0),MATCH(B$1,Districts,0))*'Blend Sheet'!$N110)+(INDEX(ItemCosts,MATCH('Blend Sheet'!$O$4,ItemNum,0),MATCH(B$1,Districts,0))*'Blend Sheet'!$O110)+(INDEX(ItemCosts,MATCH('Blend Sheet'!$P$4,ItemNum,0),MATCH(B$1,Districts,0))*'Blend Sheet'!$P110)+(INDEX(ItemCosts,MATCH('Blend Sheet'!$Q$4,ItemNum,0),MATCH(B$1,Districts,0))*'Blend Sheet'!$Q110)+(INDEX(ItemCosts,MATCH('Blend Sheet'!$R$4,ItemNum,0),MATCH(B$1,Districts,0))*'Blend Sheet'!$R110)+(INDEX(ItemCosts,MATCH('Blend Sheet'!$S$4,ItemNum,0),MATCH(B$1,Districts,0))*'Blend Sheet'!$S110)+(INDEX(ItemCosts,MATCH('Blend Sheet'!$T$4,ItemNum,0),MATCH(B$1,Districts,0))*'Blend Sheet'!$T110)+(INDEX(ItemCosts,MATCH('Blend Sheet'!$U$4,ItemNum,0),MATCH(B$1,Districts,0))*'Blend Sheet'!$U110)+(INDEX(ItemCosts,MATCH('Blend Sheet'!$V$4,ItemNum,0),MATCH(B$1,Districts,0))*'Blend Sheet'!$V110)+(INDEX(ItemCosts,MATCH('Blend Sheet'!$W$4,ItemNum,0),MATCH(B$1,Districts,0))*'Blend Sheet'!$W110)+(INDEX(ItemCosts,MATCH('Blend Sheet'!$X$4,ItemNum,0),MATCH(B$1,Districts,0))*'Blend Sheet'!$X110)+(INDEX(ItemCosts,MATCH('Blend Sheet'!$Y$4,ItemNum,0),MATCH(B$1,Districts,0))*'Blend Sheet'!$Y110)+(INDEX(ItemCosts,MATCH('Blend Sheet'!$Z$4,ItemNum,0),MATCH(B$1,Districts,0))*'Blend Sheet'!$Z110)+(INDEX(ItemCosts,MATCH('Blend Sheet'!$AA$4,ItemNum,0),MATCH(B$1,Districts,0))*'Blend Sheet'!$AA110)+(INDEX(ItemCosts,MATCH('Blend Sheet'!$AB$4,ItemNum,0),MATCH(B$1,Districts,0))*'Blend Sheet'!$AB110)+(INDEX(ItemCosts,MATCH('Blend Sheet'!$AC$4,ItemNum,0),MATCH(B$1,Districts,0))*'Blend Sheet'!$AC110)+(INDEX(ItemCosts,MATCH('Blend Sheet'!$AD$4,ItemNum,0),MATCH(B$1,Districts,0))*'Blend Sheet'!$AD110)+(INDEX(ItemCosts,MATCH('Blend Sheet'!$AE$4,ItemNum,0),MATCH(B$1,Districts,0))*'Blend Sheet'!$AE110)+(INDEX(ItemCosts,MATCH('Blend Sheet'!$AF$4,ItemNum,0),MATCH(B$1,Districts,0))*'Blend Sheet'!$AF110)+(INDEX(ItemCosts,MATCH('Blend Sheet'!$AG$4,ItemNum,0),MATCH(B$1,Districts,0))*'Blend Sheet'!$AG110)+(INDEX(ItemCosts,MATCH('Blend Sheet'!$AH$4,ItemNum,0),MATCH(B$1,Districts,0))*'Blend Sheet'!$AH110)+(INDEX(ItemCosts,MATCH('Blend Sheet'!$AI$4,ItemNum,0),MATCH(B$1,Districts,0))*'Blend Sheet'!$AI110)+(INDEX(ItemCosts,MATCH('Blend Sheet'!$AJ$4,ItemNum,0),MATCH(B$1,Districts,0))*'Blend Sheet'!$AJ110)+(INDEX(ItemCosts,MATCH('Blend Sheet'!$AK$4,ItemNum,0),MATCH(B$1,Districts,0))*'Blend Sheet'!$AK110)+(INDEX(ItemCosts,MATCH('Blend Sheet'!$AL$4,ItemNum,0),MATCH(B$1,Districts,0))*'Blend Sheet'!$AL110)+(INDEX(ItemCosts,MATCH('Blend Sheet'!$AM$4,ItemNum,0),MATCH(B$1,Districts,0))*'Blend Sheet'!$AM110)+(INDEX(ItemCosts,MATCH('Blend Sheet'!$AN$4,ItemNum,0),MATCH(B$1,Districts,0))*'Blend Sheet'!$AN110)+(INDEX(ItemCosts,MATCH('Blend Sheet'!$AO$4,ItemNum,0),MATCH(B$1,Districts,0))*'Blend Sheet'!$AO110)+(INDEX(ItemCosts,MATCH('Blend Sheet'!$AP$4,ItemNum,0),MATCH(B$1,Districts,0))*'Blend Sheet'!$AP110)+(INDEX(ItemCosts,MATCH('Blend Sheet'!$AQ$4,ItemNum,0),MATCH(B$1,Districts,0))*'Blend Sheet'!$AQ110)+(INDEX(ItemCosts,MATCH('Blend Sheet'!$AR$4,ItemNum,0),MATCH(B$1,Districts,0))*'Blend Sheet'!$AR110)+(INDEX(ItemCosts,MATCH('Blend Sheet'!$AS$4,ItemNum,0),MATCH(B$1,Districts,0))*'Blend Sheet'!$AS110)</f>
        <v>#N/A</v>
      </c>
      <c r="C107" s="5" t="e">
        <f>(INDEX(ItemCosts,MATCH('Blend Sheet'!$C$4,ItemNum,0),MATCH(C$1,Districts,0))*'Blend Sheet'!$C110)+(INDEX(ItemCosts,MATCH('Blend Sheet'!$D$4,ItemNum,0),MATCH(C$1,Districts,0))*'Blend Sheet'!$D110)+(INDEX(ItemCosts,MATCH('Blend Sheet'!$E$4,ItemNum,0),MATCH(C$1,Districts,0))*'Blend Sheet'!$E110)+(INDEX(ItemCosts,MATCH('Blend Sheet'!$F$4,ItemNum,0),MATCH(C$1,Districts,0))*'Blend Sheet'!$F110)+(INDEX(ItemCosts,MATCH('Blend Sheet'!$G$4,ItemNum,0),MATCH(C$1,Districts,0))*'Blend Sheet'!$G110)+(INDEX(ItemCosts,MATCH('Blend Sheet'!$H$4,ItemNum,0),MATCH(C$1,Districts,0))*'Blend Sheet'!$H110)+(INDEX(ItemCosts,MATCH('Blend Sheet'!$I$4,ItemNum,0),MATCH(C$1,Districts,0))*'Blend Sheet'!$I110)+(INDEX(ItemCosts,MATCH('Blend Sheet'!$J$4,ItemNum,0),MATCH(C$1,Districts,0))*'Blend Sheet'!$J110)+(INDEX(ItemCosts,MATCH('Blend Sheet'!$K$4,ItemNum,0),MATCH(C$1,Districts,0))*'Blend Sheet'!$K110)+(INDEX(ItemCosts,MATCH('Blend Sheet'!$L$4,ItemNum,0),MATCH(C$1,Districts,0))*'Blend Sheet'!$L110)+(INDEX(ItemCosts,MATCH('Blend Sheet'!$M$4,ItemNum,0),MATCH(C$1,Districts,0))*'Blend Sheet'!$M110)+(INDEX(ItemCosts,MATCH('Blend Sheet'!$N$4,ItemNum,0),MATCH(C$1,Districts,0))*'Blend Sheet'!$N110)+(INDEX(ItemCosts,MATCH('Blend Sheet'!$O$4,ItemNum,0),MATCH(C$1,Districts,0))*'Blend Sheet'!$O110)+(INDEX(ItemCosts,MATCH('Blend Sheet'!$P$4,ItemNum,0),MATCH(C$1,Districts,0))*'Blend Sheet'!$P110)+(INDEX(ItemCosts,MATCH('Blend Sheet'!$Q$4,ItemNum,0),MATCH(C$1,Districts,0))*'Blend Sheet'!$Q110)+(INDEX(ItemCosts,MATCH('Blend Sheet'!$R$4,ItemNum,0),MATCH(C$1,Districts,0))*'Blend Sheet'!$R110)+(INDEX(ItemCosts,MATCH('Blend Sheet'!$S$4,ItemNum,0),MATCH(C$1,Districts,0))*'Blend Sheet'!$S110)+(INDEX(ItemCosts,MATCH('Blend Sheet'!$T$4,ItemNum,0),MATCH(C$1,Districts,0))*'Blend Sheet'!$T110)+(INDEX(ItemCosts,MATCH('Blend Sheet'!$U$4,ItemNum,0),MATCH(C$1,Districts,0))*'Blend Sheet'!$U110)+(INDEX(ItemCosts,MATCH('Blend Sheet'!$V$4,ItemNum,0),MATCH(C$1,Districts,0))*'Blend Sheet'!$V110)+(INDEX(ItemCosts,MATCH('Blend Sheet'!$W$4,ItemNum,0),MATCH(C$1,Districts,0))*'Blend Sheet'!$W110)+(INDEX(ItemCosts,MATCH('Blend Sheet'!$X$4,ItemNum,0),MATCH(C$1,Districts,0))*'Blend Sheet'!$X110)+(INDEX(ItemCosts,MATCH('Blend Sheet'!$Y$4,ItemNum,0),MATCH(C$1,Districts,0))*'Blend Sheet'!$Y110)+(INDEX(ItemCosts,MATCH('Blend Sheet'!$Z$4,ItemNum,0),MATCH(C$1,Districts,0))*'Blend Sheet'!$Z110)+(INDEX(ItemCosts,MATCH('Blend Sheet'!$AA$4,ItemNum,0),MATCH(C$1,Districts,0))*'Blend Sheet'!$AA110)+(INDEX(ItemCosts,MATCH('Blend Sheet'!$AB$4,ItemNum,0),MATCH(C$1,Districts,0))*'Blend Sheet'!$AB110)+(INDEX(ItemCosts,MATCH('Blend Sheet'!$AC$4,ItemNum,0),MATCH(C$1,Districts,0))*'Blend Sheet'!$AC110)+(INDEX(ItemCosts,MATCH('Blend Sheet'!$AD$4,ItemNum,0),MATCH(C$1,Districts,0))*'Blend Sheet'!$AD110)+(INDEX(ItemCosts,MATCH('Blend Sheet'!$AE$4,ItemNum,0),MATCH(C$1,Districts,0))*'Blend Sheet'!$AE110)+(INDEX(ItemCosts,MATCH('Blend Sheet'!$AF$4,ItemNum,0),MATCH(C$1,Districts,0))*'Blend Sheet'!$AF110)+(INDEX(ItemCosts,MATCH('Blend Sheet'!$AG$4,ItemNum,0),MATCH(C$1,Districts,0))*'Blend Sheet'!$AG110)+(INDEX(ItemCosts,MATCH('Blend Sheet'!$AH$4,ItemNum,0),MATCH(C$1,Districts,0))*'Blend Sheet'!$AH110)+(INDEX(ItemCosts,MATCH('Blend Sheet'!$AI$4,ItemNum,0),MATCH(C$1,Districts,0))*'Blend Sheet'!$AI110)+(INDEX(ItemCosts,MATCH('Blend Sheet'!$AJ$4,ItemNum,0),MATCH(C$1,Districts,0))*'Blend Sheet'!$AJ110)+(INDEX(ItemCosts,MATCH('Blend Sheet'!$AK$4,ItemNum,0),MATCH(C$1,Districts,0))*'Blend Sheet'!$AK110)+(INDEX(ItemCosts,MATCH('Blend Sheet'!$AL$4,ItemNum,0),MATCH(C$1,Districts,0))*'Blend Sheet'!$AL110)+(INDEX(ItemCosts,MATCH('Blend Sheet'!$AM$4,ItemNum,0),MATCH(C$1,Districts,0))*'Blend Sheet'!$AM110)+(INDEX(ItemCosts,MATCH('Blend Sheet'!$AN$4,ItemNum,0),MATCH(C$1,Districts,0))*'Blend Sheet'!$AN110)+(INDEX(ItemCosts,MATCH('Blend Sheet'!$AO$4,ItemNum,0),MATCH(C$1,Districts,0))*'Blend Sheet'!$AO110)+(INDEX(ItemCosts,MATCH('Blend Sheet'!$AP$4,ItemNum,0),MATCH(C$1,Districts,0))*'Blend Sheet'!$AP110)+(INDEX(ItemCosts,MATCH('Blend Sheet'!$AQ$4,ItemNum,0),MATCH(C$1,Districts,0))*'Blend Sheet'!$AQ110)+(INDEX(ItemCosts,MATCH('Blend Sheet'!$AR$4,ItemNum,0),MATCH(C$1,Districts,0))*'Blend Sheet'!$AR110)+(INDEX(ItemCosts,MATCH('Blend Sheet'!$AS$4,ItemNum,0),MATCH(C$1,Districts,0))*'Blend Sheet'!$AS110)</f>
        <v>#N/A</v>
      </c>
      <c r="D107" s="5" t="e">
        <f>(INDEX(ItemCosts,MATCH('Blend Sheet'!$C$4,ItemNum,0),MATCH(D$1,Districts,0))*'Blend Sheet'!$C110)+(INDEX(ItemCosts,MATCH('Blend Sheet'!$D$4,ItemNum,0),MATCH(D$1,Districts,0))*'Blend Sheet'!$D110)+(INDEX(ItemCosts,MATCH('Blend Sheet'!$E$4,ItemNum,0),MATCH(D$1,Districts,0))*'Blend Sheet'!$E110)+(INDEX(ItemCosts,MATCH('Blend Sheet'!$F$4,ItemNum,0),MATCH(D$1,Districts,0))*'Blend Sheet'!$F110)+(INDEX(ItemCosts,MATCH('Blend Sheet'!$G$4,ItemNum,0),MATCH(D$1,Districts,0))*'Blend Sheet'!$G110)+(INDEX(ItemCosts,MATCH('Blend Sheet'!$H$4,ItemNum,0),MATCH(D$1,Districts,0))*'Blend Sheet'!$H110)+(INDEX(ItemCosts,MATCH('Blend Sheet'!$I$4,ItemNum,0),MATCH(D$1,Districts,0))*'Blend Sheet'!$I110)+(INDEX(ItemCosts,MATCH('Blend Sheet'!$J$4,ItemNum,0),MATCH(D$1,Districts,0))*'Blend Sheet'!$J110)+(INDEX(ItemCosts,MATCH('Blend Sheet'!$K$4,ItemNum,0),MATCH(D$1,Districts,0))*'Blend Sheet'!$K110)+(INDEX(ItemCosts,MATCH('Blend Sheet'!$L$4,ItemNum,0),MATCH(D$1,Districts,0))*'Blend Sheet'!$L110)+(INDEX(ItemCosts,MATCH('Blend Sheet'!$M$4,ItemNum,0),MATCH(D$1,Districts,0))*'Blend Sheet'!$M110)+(INDEX(ItemCosts,MATCH('Blend Sheet'!$N$4,ItemNum,0),MATCH(D$1,Districts,0))*'Blend Sheet'!$N110)+(INDEX(ItemCosts,MATCH('Blend Sheet'!$O$4,ItemNum,0),MATCH(D$1,Districts,0))*'Blend Sheet'!$O110)+(INDEX(ItemCosts,MATCH('Blend Sheet'!$P$4,ItemNum,0),MATCH(D$1,Districts,0))*'Blend Sheet'!$P110)+(INDEX(ItemCosts,MATCH('Blend Sheet'!$Q$4,ItemNum,0),MATCH(D$1,Districts,0))*'Blend Sheet'!$Q110)+(INDEX(ItemCosts,MATCH('Blend Sheet'!$R$4,ItemNum,0),MATCH(D$1,Districts,0))*'Blend Sheet'!$R110)+(INDEX(ItemCosts,MATCH('Blend Sheet'!$S$4,ItemNum,0),MATCH(D$1,Districts,0))*'Blend Sheet'!$S110)+(INDEX(ItemCosts,MATCH('Blend Sheet'!$T$4,ItemNum,0),MATCH(D$1,Districts,0))*'Blend Sheet'!$T110)+(INDEX(ItemCosts,MATCH('Blend Sheet'!$U$4,ItemNum,0),MATCH(D$1,Districts,0))*'Blend Sheet'!$U110)+(INDEX(ItemCosts,MATCH('Blend Sheet'!$V$4,ItemNum,0),MATCH(D$1,Districts,0))*'Blend Sheet'!$V110)+(INDEX(ItemCosts,MATCH('Blend Sheet'!$W$4,ItemNum,0),MATCH(D$1,Districts,0))*'Blend Sheet'!$W110)+(INDEX(ItemCosts,MATCH('Blend Sheet'!$X$4,ItemNum,0),MATCH(D$1,Districts,0))*'Blend Sheet'!$X110)+(INDEX(ItemCosts,MATCH('Blend Sheet'!$Y$4,ItemNum,0),MATCH(D$1,Districts,0))*'Blend Sheet'!$Y110)+(INDEX(ItemCosts,MATCH('Blend Sheet'!$Z$4,ItemNum,0),MATCH(D$1,Districts,0))*'Blend Sheet'!$Z110)+(INDEX(ItemCosts,MATCH('Blend Sheet'!$AA$4,ItemNum,0),MATCH(D$1,Districts,0))*'Blend Sheet'!$AA110)+(INDEX(ItemCosts,MATCH('Blend Sheet'!$AB$4,ItemNum,0),MATCH(D$1,Districts,0))*'Blend Sheet'!$AB110)+(INDEX(ItemCosts,MATCH('Blend Sheet'!$AC$4,ItemNum,0),MATCH(D$1,Districts,0))*'Blend Sheet'!$AC110)+(INDEX(ItemCosts,MATCH('Blend Sheet'!$AD$4,ItemNum,0),MATCH(D$1,Districts,0))*'Blend Sheet'!$AD110)+(INDEX(ItemCosts,MATCH('Blend Sheet'!$AE$4,ItemNum,0),MATCH(D$1,Districts,0))*'Blend Sheet'!$AE110)+(INDEX(ItemCosts,MATCH('Blend Sheet'!$AF$4,ItemNum,0),MATCH(D$1,Districts,0))*'Blend Sheet'!$AF110)+(INDEX(ItemCosts,MATCH('Blend Sheet'!$AG$4,ItemNum,0),MATCH(D$1,Districts,0))*'Blend Sheet'!$AG110)+(INDEX(ItemCosts,MATCH('Blend Sheet'!$AH$4,ItemNum,0),MATCH(D$1,Districts,0))*'Blend Sheet'!$AH110)+(INDEX(ItemCosts,MATCH('Blend Sheet'!$AI$4,ItemNum,0),MATCH(D$1,Districts,0))*'Blend Sheet'!$AI110)+(INDEX(ItemCosts,MATCH('Blend Sheet'!$AJ$4,ItemNum,0),MATCH(D$1,Districts,0))*'Blend Sheet'!$AJ110)+(INDEX(ItemCosts,MATCH('Blend Sheet'!$AK$4,ItemNum,0),MATCH(D$1,Districts,0))*'Blend Sheet'!$AK110)+(INDEX(ItemCosts,MATCH('Blend Sheet'!$AL$4,ItemNum,0),MATCH(D$1,Districts,0))*'Blend Sheet'!$AL110)+(INDEX(ItemCosts,MATCH('Blend Sheet'!$AM$4,ItemNum,0),MATCH(D$1,Districts,0))*'Blend Sheet'!$AM110)+(INDEX(ItemCosts,MATCH('Blend Sheet'!$AN$4,ItemNum,0),MATCH(D$1,Districts,0))*'Blend Sheet'!$AN110)+(INDEX(ItemCosts,MATCH('Blend Sheet'!$AO$4,ItemNum,0),MATCH(D$1,Districts,0))*'Blend Sheet'!$AO110)+(INDEX(ItemCosts,MATCH('Blend Sheet'!$AP$4,ItemNum,0),MATCH(D$1,Districts,0))*'Blend Sheet'!$AP110)+(INDEX(ItemCosts,MATCH('Blend Sheet'!$AQ$4,ItemNum,0),MATCH(D$1,Districts,0))*'Blend Sheet'!$AQ110)+(INDEX(ItemCosts,MATCH('Blend Sheet'!$AR$4,ItemNum,0),MATCH(D$1,Districts,0))*'Blend Sheet'!$AR110)+(INDEX(ItemCosts,MATCH('Blend Sheet'!$AS$4,ItemNum,0),MATCH(D$1,Districts,0))*'Blend Sheet'!$AS110)</f>
        <v>#N/A</v>
      </c>
      <c r="E107" s="5" t="e">
        <f>(INDEX(ItemCosts,MATCH('Blend Sheet'!$C$4,ItemNum,0),MATCH(E$1,Districts,0))*'Blend Sheet'!$C110)+(INDEX(ItemCosts,MATCH('Blend Sheet'!$D$4,ItemNum,0),MATCH(E$1,Districts,0))*'Blend Sheet'!$D110)+(INDEX(ItemCosts,MATCH('Blend Sheet'!$E$4,ItemNum,0),MATCH(E$1,Districts,0))*'Blend Sheet'!$E110)+(INDEX(ItemCosts,MATCH('Blend Sheet'!$F$4,ItemNum,0),MATCH(E$1,Districts,0))*'Blend Sheet'!$F110)+(INDEX(ItemCosts,MATCH('Blend Sheet'!$G$4,ItemNum,0),MATCH(E$1,Districts,0))*'Blend Sheet'!$G110)+(INDEX(ItemCosts,MATCH('Blend Sheet'!$H$4,ItemNum,0),MATCH(E$1,Districts,0))*'Blend Sheet'!$H110)+(INDEX(ItemCosts,MATCH('Blend Sheet'!$I$4,ItemNum,0),MATCH(E$1,Districts,0))*'Blend Sheet'!$I110)+(INDEX(ItemCosts,MATCH('Blend Sheet'!$J$4,ItemNum,0),MATCH(E$1,Districts,0))*'Blend Sheet'!$J110)+(INDEX(ItemCosts,MATCH('Blend Sheet'!$K$4,ItemNum,0),MATCH(E$1,Districts,0))*'Blend Sheet'!$K110)+(INDEX(ItemCosts,MATCH('Blend Sheet'!$L$4,ItemNum,0),MATCH(E$1,Districts,0))*'Blend Sheet'!$L110)+(INDEX(ItemCosts,MATCH('Blend Sheet'!$M$4,ItemNum,0),MATCH(E$1,Districts,0))*'Blend Sheet'!$M110)+(INDEX(ItemCosts,MATCH('Blend Sheet'!$N$4,ItemNum,0),MATCH(E$1,Districts,0))*'Blend Sheet'!$N110)+(INDEX(ItemCosts,MATCH('Blend Sheet'!$O$4,ItemNum,0),MATCH(E$1,Districts,0))*'Blend Sheet'!$O110)+(INDEX(ItemCosts,MATCH('Blend Sheet'!$P$4,ItemNum,0),MATCH(E$1,Districts,0))*'Blend Sheet'!$P110)+(INDEX(ItemCosts,MATCH('Blend Sheet'!$Q$4,ItemNum,0),MATCH(E$1,Districts,0))*'Blend Sheet'!$Q110)+(INDEX(ItemCosts,MATCH('Blend Sheet'!$R$4,ItemNum,0),MATCH(E$1,Districts,0))*'Blend Sheet'!$R110)+(INDEX(ItemCosts,MATCH('Blend Sheet'!$S$4,ItemNum,0),MATCH(E$1,Districts,0))*'Blend Sheet'!$S110)+(INDEX(ItemCosts,MATCH('Blend Sheet'!$T$4,ItemNum,0),MATCH(E$1,Districts,0))*'Blend Sheet'!$T110)+(INDEX(ItemCosts,MATCH('Blend Sheet'!$U$4,ItemNum,0),MATCH(E$1,Districts,0))*'Blend Sheet'!$U110)+(INDEX(ItemCosts,MATCH('Blend Sheet'!$V$4,ItemNum,0),MATCH(E$1,Districts,0))*'Blend Sheet'!$V110)+(INDEX(ItemCosts,MATCH('Blend Sheet'!$W$4,ItemNum,0),MATCH(E$1,Districts,0))*'Blend Sheet'!$W110)+(INDEX(ItemCosts,MATCH('Blend Sheet'!$X$4,ItemNum,0),MATCH(E$1,Districts,0))*'Blend Sheet'!$X110)+(INDEX(ItemCosts,MATCH('Blend Sheet'!$Y$4,ItemNum,0),MATCH(E$1,Districts,0))*'Blend Sheet'!$Y110)+(INDEX(ItemCosts,MATCH('Blend Sheet'!$Z$4,ItemNum,0),MATCH(E$1,Districts,0))*'Blend Sheet'!$Z110)+(INDEX(ItemCosts,MATCH('Blend Sheet'!$AA$4,ItemNum,0),MATCH(E$1,Districts,0))*'Blend Sheet'!$AA110)+(INDEX(ItemCosts,MATCH('Blend Sheet'!$AB$4,ItemNum,0),MATCH(E$1,Districts,0))*'Blend Sheet'!$AB110)+(INDEX(ItemCosts,MATCH('Blend Sheet'!$AC$4,ItemNum,0),MATCH(E$1,Districts,0))*'Blend Sheet'!$AC110)+(INDEX(ItemCosts,MATCH('Blend Sheet'!$AD$4,ItemNum,0),MATCH(E$1,Districts,0))*'Blend Sheet'!$AD110)+(INDEX(ItemCosts,MATCH('Blend Sheet'!$AE$4,ItemNum,0),MATCH(E$1,Districts,0))*'Blend Sheet'!$AE110)+(INDEX(ItemCosts,MATCH('Blend Sheet'!$AF$4,ItemNum,0),MATCH(E$1,Districts,0))*'Blend Sheet'!$AF110)+(INDEX(ItemCosts,MATCH('Blend Sheet'!$AG$4,ItemNum,0),MATCH(E$1,Districts,0))*'Blend Sheet'!$AG110)+(INDEX(ItemCosts,MATCH('Blend Sheet'!$AH$4,ItemNum,0),MATCH(E$1,Districts,0))*'Blend Sheet'!$AH110)+(INDEX(ItemCosts,MATCH('Blend Sheet'!$AI$4,ItemNum,0),MATCH(E$1,Districts,0))*'Blend Sheet'!$AI110)+(INDEX(ItemCosts,MATCH('Blend Sheet'!$AJ$4,ItemNum,0),MATCH(E$1,Districts,0))*'Blend Sheet'!$AJ110)+(INDEX(ItemCosts,MATCH('Blend Sheet'!$AK$4,ItemNum,0),MATCH(E$1,Districts,0))*'Blend Sheet'!$AK110)+(INDEX(ItemCosts,MATCH('Blend Sheet'!$AL$4,ItemNum,0),MATCH(E$1,Districts,0))*'Blend Sheet'!$AL110)+(INDEX(ItemCosts,MATCH('Blend Sheet'!$AM$4,ItemNum,0),MATCH(E$1,Districts,0))*'Blend Sheet'!$AM110)+(INDEX(ItemCosts,MATCH('Blend Sheet'!$AN$4,ItemNum,0),MATCH(E$1,Districts,0))*'Blend Sheet'!$AN110)+(INDEX(ItemCosts,MATCH('Blend Sheet'!$AO$4,ItemNum,0),MATCH(E$1,Districts,0))*'Blend Sheet'!$AO110)+(INDEX(ItemCosts,MATCH('Blend Sheet'!$AP$4,ItemNum,0),MATCH(E$1,Districts,0))*'Blend Sheet'!$AP110)+(INDEX(ItemCosts,MATCH('Blend Sheet'!$AQ$4,ItemNum,0),MATCH(E$1,Districts,0))*'Blend Sheet'!$AQ110)+(INDEX(ItemCosts,MATCH('Blend Sheet'!$AR$4,ItemNum,0),MATCH(E$1,Districts,0))*'Blend Sheet'!$AR110)+(INDEX(ItemCosts,MATCH('Blend Sheet'!$AS$4,ItemNum,0),MATCH(E$1,Districts,0))*'Blend Sheet'!$AS110)</f>
        <v>#N/A</v>
      </c>
      <c r="F107" s="5" t="e">
        <f>(INDEX(ItemCosts,MATCH('Blend Sheet'!$C$4,ItemNum,0),MATCH(F$1,Districts,0))*'Blend Sheet'!$C110)+(INDEX(ItemCosts,MATCH('Blend Sheet'!$D$4,ItemNum,0),MATCH(F$1,Districts,0))*'Blend Sheet'!$D110)+(INDEX(ItemCosts,MATCH('Blend Sheet'!$E$4,ItemNum,0),MATCH(F$1,Districts,0))*'Blend Sheet'!$E110)+(INDEX(ItemCosts,MATCH('Blend Sheet'!$F$4,ItemNum,0),MATCH(F$1,Districts,0))*'Blend Sheet'!$F110)+(INDEX(ItemCosts,MATCH('Blend Sheet'!$G$4,ItemNum,0),MATCH(F$1,Districts,0))*'Blend Sheet'!$G110)+(INDEX(ItemCosts,MATCH('Blend Sheet'!$H$4,ItemNum,0),MATCH(F$1,Districts,0))*'Blend Sheet'!$H110)+(INDEX(ItemCosts,MATCH('Blend Sheet'!$I$4,ItemNum,0),MATCH(F$1,Districts,0))*'Blend Sheet'!$I110)+(INDEX(ItemCosts,MATCH('Blend Sheet'!$J$4,ItemNum,0),MATCH(F$1,Districts,0))*'Blend Sheet'!$J110)+(INDEX(ItemCosts,MATCH('Blend Sheet'!$K$4,ItemNum,0),MATCH(F$1,Districts,0))*'Blend Sheet'!$K110)+(INDEX(ItemCosts,MATCH('Blend Sheet'!$L$4,ItemNum,0),MATCH(F$1,Districts,0))*'Blend Sheet'!$L110)+(INDEX(ItemCosts,MATCH('Blend Sheet'!$M$4,ItemNum,0),MATCH(F$1,Districts,0))*'Blend Sheet'!$M110)+(INDEX(ItemCosts,MATCH('Blend Sheet'!$N$4,ItemNum,0),MATCH(F$1,Districts,0))*'Blend Sheet'!$N110)+(INDEX(ItemCosts,MATCH('Blend Sheet'!$O$4,ItemNum,0),MATCH(F$1,Districts,0))*'Blend Sheet'!$O110)+(INDEX(ItemCosts,MATCH('Blend Sheet'!$P$4,ItemNum,0),MATCH(F$1,Districts,0))*'Blend Sheet'!$P110)+(INDEX(ItemCosts,MATCH('Blend Sheet'!$Q$4,ItemNum,0),MATCH(F$1,Districts,0))*'Blend Sheet'!$Q110)+(INDEX(ItemCosts,MATCH('Blend Sheet'!$R$4,ItemNum,0),MATCH(F$1,Districts,0))*'Blend Sheet'!$R110)+(INDEX(ItemCosts,MATCH('Blend Sheet'!$S$4,ItemNum,0),MATCH(F$1,Districts,0))*'Blend Sheet'!$S110)+(INDEX(ItemCosts,MATCH('Blend Sheet'!$T$4,ItemNum,0),MATCH(F$1,Districts,0))*'Blend Sheet'!$T110)+(INDEX(ItemCosts,MATCH('Blend Sheet'!$U$4,ItemNum,0),MATCH(F$1,Districts,0))*'Blend Sheet'!$U110)+(INDEX(ItemCosts,MATCH('Blend Sheet'!$V$4,ItemNum,0),MATCH(F$1,Districts,0))*'Blend Sheet'!$V110)+(INDEX(ItemCosts,MATCH('Blend Sheet'!$W$4,ItemNum,0),MATCH(F$1,Districts,0))*'Blend Sheet'!$W110)+(INDEX(ItemCosts,MATCH('Blend Sheet'!$X$4,ItemNum,0),MATCH(F$1,Districts,0))*'Blend Sheet'!$X110)+(INDEX(ItemCosts,MATCH('Blend Sheet'!$Y$4,ItemNum,0),MATCH(F$1,Districts,0))*'Blend Sheet'!$Y110)+(INDEX(ItemCosts,MATCH('Blend Sheet'!$Z$4,ItemNum,0),MATCH(F$1,Districts,0))*'Blend Sheet'!$Z110)+(INDEX(ItemCosts,MATCH('Blend Sheet'!$AA$4,ItemNum,0),MATCH(F$1,Districts,0))*'Blend Sheet'!$AA110)+(INDEX(ItemCosts,MATCH('Blend Sheet'!$AB$4,ItemNum,0),MATCH(F$1,Districts,0))*'Blend Sheet'!$AB110)+(INDEX(ItemCosts,MATCH('Blend Sheet'!$AC$4,ItemNum,0),MATCH(F$1,Districts,0))*'Blend Sheet'!$AC110)+(INDEX(ItemCosts,MATCH('Blend Sheet'!$AD$4,ItemNum,0),MATCH(F$1,Districts,0))*'Blend Sheet'!$AD110)+(INDEX(ItemCosts,MATCH('Blend Sheet'!$AE$4,ItemNum,0),MATCH(F$1,Districts,0))*'Blend Sheet'!$AE110)+(INDEX(ItemCosts,MATCH('Blend Sheet'!$AF$4,ItemNum,0),MATCH(F$1,Districts,0))*'Blend Sheet'!$AF110)+(INDEX(ItemCosts,MATCH('Blend Sheet'!$AG$4,ItemNum,0),MATCH(F$1,Districts,0))*'Blend Sheet'!$AG110)+(INDEX(ItemCosts,MATCH('Blend Sheet'!$AH$4,ItemNum,0),MATCH(F$1,Districts,0))*'Blend Sheet'!$AH110)+(INDEX(ItemCosts,MATCH('Blend Sheet'!$AI$4,ItemNum,0),MATCH(F$1,Districts,0))*'Blend Sheet'!$AI110)+(INDEX(ItemCosts,MATCH('Blend Sheet'!$AJ$4,ItemNum,0),MATCH(F$1,Districts,0))*'Blend Sheet'!$AJ110)+(INDEX(ItemCosts,MATCH('Blend Sheet'!$AK$4,ItemNum,0),MATCH(F$1,Districts,0))*'Blend Sheet'!$AK110)+(INDEX(ItemCosts,MATCH('Blend Sheet'!$AL$4,ItemNum,0),MATCH(F$1,Districts,0))*'Blend Sheet'!$AL110)+(INDEX(ItemCosts,MATCH('Blend Sheet'!$AM$4,ItemNum,0),MATCH(F$1,Districts,0))*'Blend Sheet'!$AM110)+(INDEX(ItemCosts,MATCH('Blend Sheet'!$AN$4,ItemNum,0),MATCH(F$1,Districts,0))*'Blend Sheet'!$AN110)+(INDEX(ItemCosts,MATCH('Blend Sheet'!$AO$4,ItemNum,0),MATCH(F$1,Districts,0))*'Blend Sheet'!$AO110)+(INDEX(ItemCosts,MATCH('Blend Sheet'!$AP$4,ItemNum,0),MATCH(F$1,Districts,0))*'Blend Sheet'!$AP110)+(INDEX(ItemCosts,MATCH('Blend Sheet'!$AQ$4,ItemNum,0),MATCH(F$1,Districts,0))*'Blend Sheet'!$AQ110)+(INDEX(ItemCosts,MATCH('Blend Sheet'!$AR$4,ItemNum,0),MATCH(F$1,Districts,0))*'Blend Sheet'!$AR110)+(INDEX(ItemCosts,MATCH('Blend Sheet'!$AS$4,ItemNum,0),MATCH(F$1,Districts,0))*'Blend Sheet'!$AS110)</f>
        <v>#N/A</v>
      </c>
      <c r="G107" s="5" t="e">
        <f>(INDEX(ItemCosts,MATCH('Blend Sheet'!$C$4,ItemNum,0),MATCH(G$1,Districts,0))*'Blend Sheet'!$C110)+(INDEX(ItemCosts,MATCH('Blend Sheet'!$D$4,ItemNum,0),MATCH(G$1,Districts,0))*'Blend Sheet'!$D110)+(INDEX(ItemCosts,MATCH('Blend Sheet'!$E$4,ItemNum,0),MATCH(G$1,Districts,0))*'Blend Sheet'!$E110)+(INDEX(ItemCosts,MATCH('Blend Sheet'!$F$4,ItemNum,0),MATCH(G$1,Districts,0))*'Blend Sheet'!$F110)+(INDEX(ItemCosts,MATCH('Blend Sheet'!$G$4,ItemNum,0),MATCH(G$1,Districts,0))*'Blend Sheet'!$G110)+(INDEX(ItemCosts,MATCH('Blend Sheet'!$H$4,ItemNum,0),MATCH(G$1,Districts,0))*'Blend Sheet'!$H110)+(INDEX(ItemCosts,MATCH('Blend Sheet'!$I$4,ItemNum,0),MATCH(G$1,Districts,0))*'Blend Sheet'!$I110)+(INDEX(ItemCosts,MATCH('Blend Sheet'!$J$4,ItemNum,0),MATCH(G$1,Districts,0))*'Blend Sheet'!$J110)+(INDEX(ItemCosts,MATCH('Blend Sheet'!$K$4,ItemNum,0),MATCH(G$1,Districts,0))*'Blend Sheet'!$K110)+(INDEX(ItemCosts,MATCH('Blend Sheet'!$L$4,ItemNum,0),MATCH(G$1,Districts,0))*'Blend Sheet'!$L110)+(INDEX(ItemCosts,MATCH('Blend Sheet'!$M$4,ItemNum,0),MATCH(G$1,Districts,0))*'Blend Sheet'!$M110)+(INDEX(ItemCosts,MATCH('Blend Sheet'!$N$4,ItemNum,0),MATCH(G$1,Districts,0))*'Blend Sheet'!$N110)+(INDEX(ItemCosts,MATCH('Blend Sheet'!$O$4,ItemNum,0),MATCH(G$1,Districts,0))*'Blend Sheet'!$O110)+(INDEX(ItemCosts,MATCH('Blend Sheet'!$P$4,ItemNum,0),MATCH(G$1,Districts,0))*'Blend Sheet'!$P110)+(INDEX(ItemCosts,MATCH('Blend Sheet'!$Q$4,ItemNum,0),MATCH(G$1,Districts,0))*'Blend Sheet'!$Q110)+(INDEX(ItemCosts,MATCH('Blend Sheet'!$R$4,ItemNum,0),MATCH(G$1,Districts,0))*'Blend Sheet'!$R110)+(INDEX(ItemCosts,MATCH('Blend Sheet'!$S$4,ItemNum,0),MATCH(G$1,Districts,0))*'Blend Sheet'!$S110)+(INDEX(ItemCosts,MATCH('Blend Sheet'!$T$4,ItemNum,0),MATCH(G$1,Districts,0))*'Blend Sheet'!$T110)+(INDEX(ItemCosts,MATCH('Blend Sheet'!$U$4,ItemNum,0),MATCH(G$1,Districts,0))*'Blend Sheet'!$U110)+(INDEX(ItemCosts,MATCH('Blend Sheet'!$V$4,ItemNum,0),MATCH(G$1,Districts,0))*'Blend Sheet'!$V110)+(INDEX(ItemCosts,MATCH('Blend Sheet'!$W$4,ItemNum,0),MATCH(G$1,Districts,0))*'Blend Sheet'!$W110)+(INDEX(ItemCosts,MATCH('Blend Sheet'!$X$4,ItemNum,0),MATCH(G$1,Districts,0))*'Blend Sheet'!$X110)+(INDEX(ItemCosts,MATCH('Blend Sheet'!$Y$4,ItemNum,0),MATCH(G$1,Districts,0))*'Blend Sheet'!$Y110)+(INDEX(ItemCosts,MATCH('Blend Sheet'!$Z$4,ItemNum,0),MATCH(G$1,Districts,0))*'Blend Sheet'!$Z110)+(INDEX(ItemCosts,MATCH('Blend Sheet'!$AA$4,ItemNum,0),MATCH(G$1,Districts,0))*'Blend Sheet'!$AA110)+(INDEX(ItemCosts,MATCH('Blend Sheet'!$AB$4,ItemNum,0),MATCH(G$1,Districts,0))*'Blend Sheet'!$AB110)+(INDEX(ItemCosts,MATCH('Blend Sheet'!$AC$4,ItemNum,0),MATCH(G$1,Districts,0))*'Blend Sheet'!$AC110)+(INDEX(ItemCosts,MATCH('Blend Sheet'!$AD$4,ItemNum,0),MATCH(G$1,Districts,0))*'Blend Sheet'!$AD110)+(INDEX(ItemCosts,MATCH('Blend Sheet'!$AE$4,ItemNum,0),MATCH(G$1,Districts,0))*'Blend Sheet'!$AE110)+(INDEX(ItemCosts,MATCH('Blend Sheet'!$AF$4,ItemNum,0),MATCH(G$1,Districts,0))*'Blend Sheet'!$AF110)+(INDEX(ItemCosts,MATCH('Blend Sheet'!$AG$4,ItemNum,0),MATCH(G$1,Districts,0))*'Blend Sheet'!$AG110)+(INDEX(ItemCosts,MATCH('Blend Sheet'!$AH$4,ItemNum,0),MATCH(G$1,Districts,0))*'Blend Sheet'!$AH110)+(INDEX(ItemCosts,MATCH('Blend Sheet'!$AI$4,ItemNum,0),MATCH(G$1,Districts,0))*'Blend Sheet'!$AI110)+(INDEX(ItemCosts,MATCH('Blend Sheet'!$AJ$4,ItemNum,0),MATCH(G$1,Districts,0))*'Blend Sheet'!$AJ110)+(INDEX(ItemCosts,MATCH('Blend Sheet'!$AK$4,ItemNum,0),MATCH(G$1,Districts,0))*'Blend Sheet'!$AK110)+(INDEX(ItemCosts,MATCH('Blend Sheet'!$AL$4,ItemNum,0),MATCH(G$1,Districts,0))*'Blend Sheet'!$AL110)+(INDEX(ItemCosts,MATCH('Blend Sheet'!$AM$4,ItemNum,0),MATCH(G$1,Districts,0))*'Blend Sheet'!$AM110)+(INDEX(ItemCosts,MATCH('Blend Sheet'!$AN$4,ItemNum,0),MATCH(G$1,Districts,0))*'Blend Sheet'!$AN110)+(INDEX(ItemCosts,MATCH('Blend Sheet'!$AO$4,ItemNum,0),MATCH(G$1,Districts,0))*'Blend Sheet'!$AO110)+(INDEX(ItemCosts,MATCH('Blend Sheet'!$AP$4,ItemNum,0),MATCH(G$1,Districts,0))*'Blend Sheet'!$AP110)+(INDEX(ItemCosts,MATCH('Blend Sheet'!$AQ$4,ItemNum,0),MATCH(G$1,Districts,0))*'Blend Sheet'!$AQ110)+(INDEX(ItemCosts,MATCH('Blend Sheet'!$AR$4,ItemNum,0),MATCH(G$1,Districts,0))*'Blend Sheet'!$AR110)+(INDEX(ItemCosts,MATCH('Blend Sheet'!$AS$4,ItemNum,0),MATCH(G$1,Districts,0))*'Blend Sheet'!$AS110)</f>
        <v>#N/A</v>
      </c>
      <c r="H107" s="5" t="e">
        <f>(INDEX(ItemCosts,MATCH('Blend Sheet'!$C$4,ItemNum,0),MATCH(H$1,Districts,0))*'Blend Sheet'!$C110)+(INDEX(ItemCosts,MATCH('Blend Sheet'!$D$4,ItemNum,0),MATCH(H$1,Districts,0))*'Blend Sheet'!$D110)+(INDEX(ItemCosts,MATCH('Blend Sheet'!$E$4,ItemNum,0),MATCH(H$1,Districts,0))*'Blend Sheet'!$E110)+(INDEX(ItemCosts,MATCH('Blend Sheet'!$F$4,ItemNum,0),MATCH(H$1,Districts,0))*'Blend Sheet'!$F110)+(INDEX(ItemCosts,MATCH('Blend Sheet'!$G$4,ItemNum,0),MATCH(H$1,Districts,0))*'Blend Sheet'!$G110)+(INDEX(ItemCosts,MATCH('Blend Sheet'!$H$4,ItemNum,0),MATCH(H$1,Districts,0))*'Blend Sheet'!$H110)+(INDEX(ItemCosts,MATCH('Blend Sheet'!$I$4,ItemNum,0),MATCH(H$1,Districts,0))*'Blend Sheet'!$I110)+(INDEX(ItemCosts,MATCH('Blend Sheet'!$J$4,ItemNum,0),MATCH(H$1,Districts,0))*'Blend Sheet'!$J110)+(INDEX(ItemCosts,MATCH('Blend Sheet'!$K$4,ItemNum,0),MATCH(H$1,Districts,0))*'Blend Sheet'!$K110)+(INDEX(ItemCosts,MATCH('Blend Sheet'!$L$4,ItemNum,0),MATCH(H$1,Districts,0))*'Blend Sheet'!$L110)+(INDEX(ItemCosts,MATCH('Blend Sheet'!$M$4,ItemNum,0),MATCH(H$1,Districts,0))*'Blend Sheet'!$M110)+(INDEX(ItemCosts,MATCH('Blend Sheet'!$N$4,ItemNum,0),MATCH(H$1,Districts,0))*'Blend Sheet'!$N110)+(INDEX(ItemCosts,MATCH('Blend Sheet'!$O$4,ItemNum,0),MATCH(H$1,Districts,0))*'Blend Sheet'!$O110)+(INDEX(ItemCosts,MATCH('Blend Sheet'!$P$4,ItemNum,0),MATCH(H$1,Districts,0))*'Blend Sheet'!$P110)+(INDEX(ItemCosts,MATCH('Blend Sheet'!$Q$4,ItemNum,0),MATCH(H$1,Districts,0))*'Blend Sheet'!$Q110)+(INDEX(ItemCosts,MATCH('Blend Sheet'!$R$4,ItemNum,0),MATCH(H$1,Districts,0))*'Blend Sheet'!$R110)+(INDEX(ItemCosts,MATCH('Blend Sheet'!$S$4,ItemNum,0),MATCH(H$1,Districts,0))*'Blend Sheet'!$S110)+(INDEX(ItemCosts,MATCH('Blend Sheet'!$T$4,ItemNum,0),MATCH(H$1,Districts,0))*'Blend Sheet'!$T110)+(INDEX(ItemCosts,MATCH('Blend Sheet'!$U$4,ItemNum,0),MATCH(H$1,Districts,0))*'Blend Sheet'!$U110)+(INDEX(ItemCosts,MATCH('Blend Sheet'!$V$4,ItemNum,0),MATCH(H$1,Districts,0))*'Blend Sheet'!$V110)+(INDEX(ItemCosts,MATCH('Blend Sheet'!$W$4,ItemNum,0),MATCH(H$1,Districts,0))*'Blend Sheet'!$W110)+(INDEX(ItemCosts,MATCH('Blend Sheet'!$X$4,ItemNum,0),MATCH(H$1,Districts,0))*'Blend Sheet'!$X110)+(INDEX(ItemCosts,MATCH('Blend Sheet'!$Y$4,ItemNum,0),MATCH(H$1,Districts,0))*'Blend Sheet'!$Y110)+(INDEX(ItemCosts,MATCH('Blend Sheet'!$Z$4,ItemNum,0),MATCH(H$1,Districts,0))*'Blend Sheet'!$Z110)+(INDEX(ItemCosts,MATCH('Blend Sheet'!$AA$4,ItemNum,0),MATCH(H$1,Districts,0))*'Blend Sheet'!$AA110)+(INDEX(ItemCosts,MATCH('Blend Sheet'!$AB$4,ItemNum,0),MATCH(H$1,Districts,0))*'Blend Sheet'!$AB110)+(INDEX(ItemCosts,MATCH('Blend Sheet'!$AC$4,ItemNum,0),MATCH(H$1,Districts,0))*'Blend Sheet'!$AC110)+(INDEX(ItemCosts,MATCH('Blend Sheet'!$AD$4,ItemNum,0),MATCH(H$1,Districts,0))*'Blend Sheet'!$AD110)+(INDEX(ItemCosts,MATCH('Blend Sheet'!$AE$4,ItemNum,0),MATCH(H$1,Districts,0))*'Blend Sheet'!$AE110)+(INDEX(ItemCosts,MATCH('Blend Sheet'!$AF$4,ItemNum,0),MATCH(H$1,Districts,0))*'Blend Sheet'!$AF110)+(INDEX(ItemCosts,MATCH('Blend Sheet'!$AG$4,ItemNum,0),MATCH(H$1,Districts,0))*'Blend Sheet'!$AG110)+(INDEX(ItemCosts,MATCH('Blend Sheet'!$AH$4,ItemNum,0),MATCH(H$1,Districts,0))*'Blend Sheet'!$AH110)+(INDEX(ItemCosts,MATCH('Blend Sheet'!$AI$4,ItemNum,0),MATCH(H$1,Districts,0))*'Blend Sheet'!$AI110)+(INDEX(ItemCosts,MATCH('Blend Sheet'!$AJ$4,ItemNum,0),MATCH(H$1,Districts,0))*'Blend Sheet'!$AJ110)+(INDEX(ItemCosts,MATCH('Blend Sheet'!$AK$4,ItemNum,0),MATCH(H$1,Districts,0))*'Blend Sheet'!$AK110)+(INDEX(ItemCosts,MATCH('Blend Sheet'!$AL$4,ItemNum,0),MATCH(H$1,Districts,0))*'Blend Sheet'!$AL110)+(INDEX(ItemCosts,MATCH('Blend Sheet'!$AM$4,ItemNum,0),MATCH(H$1,Districts,0))*'Blend Sheet'!$AM110)+(INDEX(ItemCosts,MATCH('Blend Sheet'!$AN$4,ItemNum,0),MATCH(H$1,Districts,0))*'Blend Sheet'!$AN110)+(INDEX(ItemCosts,MATCH('Blend Sheet'!$AO$4,ItemNum,0),MATCH(H$1,Districts,0))*'Blend Sheet'!$AO110)+(INDEX(ItemCosts,MATCH('Blend Sheet'!$AP$4,ItemNum,0),MATCH(H$1,Districts,0))*'Blend Sheet'!$AP110)+(INDEX(ItemCosts,MATCH('Blend Sheet'!$AQ$4,ItemNum,0),MATCH(H$1,Districts,0))*'Blend Sheet'!$AQ110)+(INDEX(ItemCosts,MATCH('Blend Sheet'!$AR$4,ItemNum,0),MATCH(H$1,Districts,0))*'Blend Sheet'!$AR110)+(INDEX(ItemCosts,MATCH('Blend Sheet'!$AS$4,ItemNum,0),MATCH(H$1,Districts,0))*'Blend Sheet'!$AS110)</f>
        <v>#N/A</v>
      </c>
      <c r="I107" s="5" t="e">
        <f>(INDEX(ItemCosts,MATCH('Blend Sheet'!$C$4,ItemNum,0),MATCH(I$1,Districts,0))*'Blend Sheet'!$C110)+(INDEX(ItemCosts,MATCH('Blend Sheet'!$D$4,ItemNum,0),MATCH(I$1,Districts,0))*'Blend Sheet'!$D110)+(INDEX(ItemCosts,MATCH('Blend Sheet'!$E$4,ItemNum,0),MATCH(I$1,Districts,0))*'Blend Sheet'!$E110)+(INDEX(ItemCosts,MATCH('Blend Sheet'!$F$4,ItemNum,0),MATCH(I$1,Districts,0))*'Blend Sheet'!$F110)+(INDEX(ItemCosts,MATCH('Blend Sheet'!$G$4,ItemNum,0),MATCH(I$1,Districts,0))*'Blend Sheet'!$G110)+(INDEX(ItemCosts,MATCH('Blend Sheet'!$H$4,ItemNum,0),MATCH(I$1,Districts,0))*'Blend Sheet'!$H110)+(INDEX(ItemCosts,MATCH('Blend Sheet'!$I$4,ItemNum,0),MATCH(I$1,Districts,0))*'Blend Sheet'!$I110)+(INDEX(ItemCosts,MATCH('Blend Sheet'!$J$4,ItemNum,0),MATCH(I$1,Districts,0))*'Blend Sheet'!$J110)+(INDEX(ItemCosts,MATCH('Blend Sheet'!$K$4,ItemNum,0),MATCH(I$1,Districts,0))*'Blend Sheet'!$K110)+(INDEX(ItemCosts,MATCH('Blend Sheet'!$L$4,ItemNum,0),MATCH(I$1,Districts,0))*'Blend Sheet'!$L110)+(INDEX(ItemCosts,MATCH('Blend Sheet'!$M$4,ItemNum,0),MATCH(I$1,Districts,0))*'Blend Sheet'!$M110)+(INDEX(ItemCosts,MATCH('Blend Sheet'!$N$4,ItemNum,0),MATCH(I$1,Districts,0))*'Blend Sheet'!$N110)+(INDEX(ItemCosts,MATCH('Blend Sheet'!$O$4,ItemNum,0),MATCH(I$1,Districts,0))*'Blend Sheet'!$O110)+(INDEX(ItemCosts,MATCH('Blend Sheet'!$P$4,ItemNum,0),MATCH(I$1,Districts,0))*'Blend Sheet'!$P110)+(INDEX(ItemCosts,MATCH('Blend Sheet'!$Q$4,ItemNum,0),MATCH(I$1,Districts,0))*'Blend Sheet'!$Q110)+(INDEX(ItemCosts,MATCH('Blend Sheet'!$R$4,ItemNum,0),MATCH(I$1,Districts,0))*'Blend Sheet'!$R110)+(INDEX(ItemCosts,MATCH('Blend Sheet'!$S$4,ItemNum,0),MATCH(I$1,Districts,0))*'Blend Sheet'!$S110)+(INDEX(ItemCosts,MATCH('Blend Sheet'!$T$4,ItemNum,0),MATCH(I$1,Districts,0))*'Blend Sheet'!$T110)+(INDEX(ItemCosts,MATCH('Blend Sheet'!$U$4,ItemNum,0),MATCH(I$1,Districts,0))*'Blend Sheet'!$U110)+(INDEX(ItemCosts,MATCH('Blend Sheet'!$V$4,ItemNum,0),MATCH(I$1,Districts,0))*'Blend Sheet'!$V110)+(INDEX(ItemCosts,MATCH('Blend Sheet'!$W$4,ItemNum,0),MATCH(I$1,Districts,0))*'Blend Sheet'!$W110)+(INDEX(ItemCosts,MATCH('Blend Sheet'!$X$4,ItemNum,0),MATCH(I$1,Districts,0))*'Blend Sheet'!$X110)+(INDEX(ItemCosts,MATCH('Blend Sheet'!$Y$4,ItemNum,0),MATCH(I$1,Districts,0))*'Blend Sheet'!$Y110)+(INDEX(ItemCosts,MATCH('Blend Sheet'!$Z$4,ItemNum,0),MATCH(I$1,Districts,0))*'Blend Sheet'!$Z110)+(INDEX(ItemCosts,MATCH('Blend Sheet'!$AA$4,ItemNum,0),MATCH(I$1,Districts,0))*'Blend Sheet'!$AA110)+(INDEX(ItemCosts,MATCH('Blend Sheet'!$AB$4,ItemNum,0),MATCH(I$1,Districts,0))*'Blend Sheet'!$AB110)+(INDEX(ItemCosts,MATCH('Blend Sheet'!$AC$4,ItemNum,0),MATCH(I$1,Districts,0))*'Blend Sheet'!$AC110)+(INDEX(ItemCosts,MATCH('Blend Sheet'!$AD$4,ItemNum,0),MATCH(I$1,Districts,0))*'Blend Sheet'!$AD110)+(INDEX(ItemCosts,MATCH('Blend Sheet'!$AE$4,ItemNum,0),MATCH(I$1,Districts,0))*'Blend Sheet'!$AE110)+(INDEX(ItemCosts,MATCH('Blend Sheet'!$AF$4,ItemNum,0),MATCH(I$1,Districts,0))*'Blend Sheet'!$AF110)+(INDEX(ItemCosts,MATCH('Blend Sheet'!$AG$4,ItemNum,0),MATCH(I$1,Districts,0))*'Blend Sheet'!$AG110)+(INDEX(ItemCosts,MATCH('Blend Sheet'!$AH$4,ItemNum,0),MATCH(I$1,Districts,0))*'Blend Sheet'!$AH110)+(INDEX(ItemCosts,MATCH('Blend Sheet'!$AI$4,ItemNum,0),MATCH(I$1,Districts,0))*'Blend Sheet'!$AI110)+(INDEX(ItemCosts,MATCH('Blend Sheet'!$AJ$4,ItemNum,0),MATCH(I$1,Districts,0))*'Blend Sheet'!$AJ110)+(INDEX(ItemCosts,MATCH('Blend Sheet'!$AK$4,ItemNum,0),MATCH(I$1,Districts,0))*'Blend Sheet'!$AK110)+(INDEX(ItemCosts,MATCH('Blend Sheet'!$AL$4,ItemNum,0),MATCH(I$1,Districts,0))*'Blend Sheet'!$AL110)+(INDEX(ItemCosts,MATCH('Blend Sheet'!$AM$4,ItemNum,0),MATCH(I$1,Districts,0))*'Blend Sheet'!$AM110)+(INDEX(ItemCosts,MATCH('Blend Sheet'!$AN$4,ItemNum,0),MATCH(I$1,Districts,0))*'Blend Sheet'!$AN110)+(INDEX(ItemCosts,MATCH('Blend Sheet'!$AO$4,ItemNum,0),MATCH(I$1,Districts,0))*'Blend Sheet'!$AO110)+(INDEX(ItemCosts,MATCH('Blend Sheet'!$AP$4,ItemNum,0),MATCH(I$1,Districts,0))*'Blend Sheet'!$AP110)+(INDEX(ItemCosts,MATCH('Blend Sheet'!$AQ$4,ItemNum,0),MATCH(I$1,Districts,0))*'Blend Sheet'!$AQ110)+(INDEX(ItemCosts,MATCH('Blend Sheet'!$AR$4,ItemNum,0),MATCH(I$1,Districts,0))*'Blend Sheet'!$AR110)+(INDEX(ItemCosts,MATCH('Blend Sheet'!$AS$4,ItemNum,0),MATCH(I$1,Districts,0))*'Blend Sheet'!$AS110)</f>
        <v>#N/A</v>
      </c>
      <c r="J107" s="5" t="e">
        <f>(INDEX(ItemCosts,MATCH('Blend Sheet'!$C$4,ItemNum,0),MATCH(J$1,Districts,0))*'Blend Sheet'!$C110)+(INDEX(ItemCosts,MATCH('Blend Sheet'!$D$4,ItemNum,0),MATCH(J$1,Districts,0))*'Blend Sheet'!$D110)+(INDEX(ItemCosts,MATCH('Blend Sheet'!$E$4,ItemNum,0),MATCH(J$1,Districts,0))*'Blend Sheet'!$E110)+(INDEX(ItemCosts,MATCH('Blend Sheet'!$F$4,ItemNum,0),MATCH(J$1,Districts,0))*'Blend Sheet'!$F110)+(INDEX(ItemCosts,MATCH('Blend Sheet'!$G$4,ItemNum,0),MATCH(J$1,Districts,0))*'Blend Sheet'!$G110)+(INDEX(ItemCosts,MATCH('Blend Sheet'!$H$4,ItemNum,0),MATCH(J$1,Districts,0))*'Blend Sheet'!$H110)+(INDEX(ItemCosts,MATCH('Blend Sheet'!$I$4,ItemNum,0),MATCH(J$1,Districts,0))*'Blend Sheet'!$I110)+(INDEX(ItemCosts,MATCH('Blend Sheet'!$J$4,ItemNum,0),MATCH(J$1,Districts,0))*'Blend Sheet'!$J110)+(INDEX(ItemCosts,MATCH('Blend Sheet'!$K$4,ItemNum,0),MATCH(J$1,Districts,0))*'Blend Sheet'!$K110)+(INDEX(ItemCosts,MATCH('Blend Sheet'!$L$4,ItemNum,0),MATCH(J$1,Districts,0))*'Blend Sheet'!$L110)+(INDEX(ItemCosts,MATCH('Blend Sheet'!$M$4,ItemNum,0),MATCH(J$1,Districts,0))*'Blend Sheet'!$M110)+(INDEX(ItemCosts,MATCH('Blend Sheet'!$N$4,ItemNum,0),MATCH(J$1,Districts,0))*'Blend Sheet'!$N110)+(INDEX(ItemCosts,MATCH('Blend Sheet'!$O$4,ItemNum,0),MATCH(J$1,Districts,0))*'Blend Sheet'!$O110)+(INDEX(ItemCosts,MATCH('Blend Sheet'!$P$4,ItemNum,0),MATCH(J$1,Districts,0))*'Blend Sheet'!$P110)+(INDEX(ItemCosts,MATCH('Blend Sheet'!$Q$4,ItemNum,0),MATCH(J$1,Districts,0))*'Blend Sheet'!$Q110)+(INDEX(ItemCosts,MATCH('Blend Sheet'!$R$4,ItemNum,0),MATCH(J$1,Districts,0))*'Blend Sheet'!$R110)+(INDEX(ItemCosts,MATCH('Blend Sheet'!$S$4,ItemNum,0),MATCH(J$1,Districts,0))*'Blend Sheet'!$S110)+(INDEX(ItemCosts,MATCH('Blend Sheet'!$T$4,ItemNum,0),MATCH(J$1,Districts,0))*'Blend Sheet'!$T110)+(INDEX(ItemCosts,MATCH('Blend Sheet'!$U$4,ItemNum,0),MATCH(J$1,Districts,0))*'Blend Sheet'!$U110)+(INDEX(ItemCosts,MATCH('Blend Sheet'!$V$4,ItemNum,0),MATCH(J$1,Districts,0))*'Blend Sheet'!$V110)+(INDEX(ItemCosts,MATCH('Blend Sheet'!$W$4,ItemNum,0),MATCH(J$1,Districts,0))*'Blend Sheet'!$W110)+(INDEX(ItemCosts,MATCH('Blend Sheet'!$X$4,ItemNum,0),MATCH(J$1,Districts,0))*'Blend Sheet'!$X110)+(INDEX(ItemCosts,MATCH('Blend Sheet'!$Y$4,ItemNum,0),MATCH(J$1,Districts,0))*'Blend Sheet'!$Y110)+(INDEX(ItemCosts,MATCH('Blend Sheet'!$Z$4,ItemNum,0),MATCH(J$1,Districts,0))*'Blend Sheet'!$Z110)+(INDEX(ItemCosts,MATCH('Blend Sheet'!$AA$4,ItemNum,0),MATCH(J$1,Districts,0))*'Blend Sheet'!$AA110)+(INDEX(ItemCosts,MATCH('Blend Sheet'!$AB$4,ItemNum,0),MATCH(J$1,Districts,0))*'Blend Sheet'!$AB110)+(INDEX(ItemCosts,MATCH('Blend Sheet'!$AC$4,ItemNum,0),MATCH(J$1,Districts,0))*'Blend Sheet'!$AC110)+(INDEX(ItemCosts,MATCH('Blend Sheet'!$AD$4,ItemNum,0),MATCH(J$1,Districts,0))*'Blend Sheet'!$AD110)+(INDEX(ItemCosts,MATCH('Blend Sheet'!$AE$4,ItemNum,0),MATCH(J$1,Districts,0))*'Blend Sheet'!$AE110)+(INDEX(ItemCosts,MATCH('Blend Sheet'!$AF$4,ItemNum,0),MATCH(J$1,Districts,0))*'Blend Sheet'!$AF110)+(INDEX(ItemCosts,MATCH('Blend Sheet'!$AG$4,ItemNum,0),MATCH(J$1,Districts,0))*'Blend Sheet'!$AG110)+(INDEX(ItemCosts,MATCH('Blend Sheet'!$AH$4,ItemNum,0),MATCH(J$1,Districts,0))*'Blend Sheet'!$AH110)+(INDEX(ItemCosts,MATCH('Blend Sheet'!$AI$4,ItemNum,0),MATCH(J$1,Districts,0))*'Blend Sheet'!$AI110)+(INDEX(ItemCosts,MATCH('Blend Sheet'!$AJ$4,ItemNum,0),MATCH(J$1,Districts,0))*'Blend Sheet'!$AJ110)+(INDEX(ItemCosts,MATCH('Blend Sheet'!$AK$4,ItemNum,0),MATCH(J$1,Districts,0))*'Blend Sheet'!$AK110)+(INDEX(ItemCosts,MATCH('Blend Sheet'!$AL$4,ItemNum,0),MATCH(J$1,Districts,0))*'Blend Sheet'!$AL110)+(INDEX(ItemCosts,MATCH('Blend Sheet'!$AM$4,ItemNum,0),MATCH(J$1,Districts,0))*'Blend Sheet'!$AM110)+(INDEX(ItemCosts,MATCH('Blend Sheet'!$AN$4,ItemNum,0),MATCH(J$1,Districts,0))*'Blend Sheet'!$AN110)+(INDEX(ItemCosts,MATCH('Blend Sheet'!$AO$4,ItemNum,0),MATCH(J$1,Districts,0))*'Blend Sheet'!$AO110)+(INDEX(ItemCosts,MATCH('Blend Sheet'!$AP$4,ItemNum,0),MATCH(J$1,Districts,0))*'Blend Sheet'!$AP110)+(INDEX(ItemCosts,MATCH('Blend Sheet'!$AQ$4,ItemNum,0),MATCH(J$1,Districts,0))*'Blend Sheet'!$AQ110)+(INDEX(ItemCosts,MATCH('Blend Sheet'!$AR$4,ItemNum,0),MATCH(J$1,Districts,0))*'Blend Sheet'!$AR110)+(INDEX(ItemCosts,MATCH('Blend Sheet'!$AS$4,ItemNum,0),MATCH(J$1,Districts,0))*'Blend Sheet'!$AS110)</f>
        <v>#N/A</v>
      </c>
      <c r="K107" s="5" t="e">
        <f>(INDEX(ItemCosts,MATCH('Blend Sheet'!$C$4,ItemNum,0),MATCH(K$1,Districts,0))*'Blend Sheet'!$C110)+(INDEX(ItemCosts,MATCH('Blend Sheet'!$D$4,ItemNum,0),MATCH(K$1,Districts,0))*'Blend Sheet'!$D110)+(INDEX(ItemCosts,MATCH('Blend Sheet'!$E$4,ItemNum,0),MATCH(K$1,Districts,0))*'Blend Sheet'!$E110)+(INDEX(ItemCosts,MATCH('Blend Sheet'!$F$4,ItemNum,0),MATCH(K$1,Districts,0))*'Blend Sheet'!$F110)+(INDEX(ItemCosts,MATCH('Blend Sheet'!$G$4,ItemNum,0),MATCH(K$1,Districts,0))*'Blend Sheet'!$G110)+(INDEX(ItemCosts,MATCH('Blend Sheet'!$H$4,ItemNum,0),MATCH(K$1,Districts,0))*'Blend Sheet'!$H110)+(INDEX(ItemCosts,MATCH('Blend Sheet'!$I$4,ItemNum,0),MATCH(K$1,Districts,0))*'Blend Sheet'!$I110)+(INDEX(ItemCosts,MATCH('Blend Sheet'!$J$4,ItemNum,0),MATCH(K$1,Districts,0))*'Blend Sheet'!$J110)+(INDEX(ItemCosts,MATCH('Blend Sheet'!$K$4,ItemNum,0),MATCH(K$1,Districts,0))*'Blend Sheet'!$K110)+(INDEX(ItemCosts,MATCH('Blend Sheet'!$L$4,ItemNum,0),MATCH(K$1,Districts,0))*'Blend Sheet'!$L110)+(INDEX(ItemCosts,MATCH('Blend Sheet'!$M$4,ItemNum,0),MATCH(K$1,Districts,0))*'Blend Sheet'!$M110)+(INDEX(ItemCosts,MATCH('Blend Sheet'!$N$4,ItemNum,0),MATCH(K$1,Districts,0))*'Blend Sheet'!$N110)+(INDEX(ItemCosts,MATCH('Blend Sheet'!$O$4,ItemNum,0),MATCH(K$1,Districts,0))*'Blend Sheet'!$O110)+(INDEX(ItemCosts,MATCH('Blend Sheet'!$P$4,ItemNum,0),MATCH(K$1,Districts,0))*'Blend Sheet'!$P110)+(INDEX(ItemCosts,MATCH('Blend Sheet'!$Q$4,ItemNum,0),MATCH(K$1,Districts,0))*'Blend Sheet'!$Q110)+(INDEX(ItemCosts,MATCH('Blend Sheet'!$R$4,ItemNum,0),MATCH(K$1,Districts,0))*'Blend Sheet'!$R110)+(INDEX(ItemCosts,MATCH('Blend Sheet'!$S$4,ItemNum,0),MATCH(K$1,Districts,0))*'Blend Sheet'!$S110)+(INDEX(ItemCosts,MATCH('Blend Sheet'!$T$4,ItemNum,0),MATCH(K$1,Districts,0))*'Blend Sheet'!$T110)+(INDEX(ItemCosts,MATCH('Blend Sheet'!$U$4,ItemNum,0),MATCH(K$1,Districts,0))*'Blend Sheet'!$U110)+(INDEX(ItemCosts,MATCH('Blend Sheet'!$V$4,ItemNum,0),MATCH(K$1,Districts,0))*'Blend Sheet'!$V110)+(INDEX(ItemCosts,MATCH('Blend Sheet'!$W$4,ItemNum,0),MATCH(K$1,Districts,0))*'Blend Sheet'!$W110)+(INDEX(ItemCosts,MATCH('Blend Sheet'!$X$4,ItemNum,0),MATCH(K$1,Districts,0))*'Blend Sheet'!$X110)+(INDEX(ItemCosts,MATCH('Blend Sheet'!$Y$4,ItemNum,0),MATCH(K$1,Districts,0))*'Blend Sheet'!$Y110)+(INDEX(ItemCosts,MATCH('Blend Sheet'!$Z$4,ItemNum,0),MATCH(K$1,Districts,0))*'Blend Sheet'!$Z110)+(INDEX(ItemCosts,MATCH('Blend Sheet'!$AA$4,ItemNum,0),MATCH(K$1,Districts,0))*'Blend Sheet'!$AA110)+(INDEX(ItemCosts,MATCH('Blend Sheet'!$AB$4,ItemNum,0),MATCH(K$1,Districts,0))*'Blend Sheet'!$AB110)+(INDEX(ItemCosts,MATCH('Blend Sheet'!$AC$4,ItemNum,0),MATCH(K$1,Districts,0))*'Blend Sheet'!$AC110)+(INDEX(ItemCosts,MATCH('Blend Sheet'!$AD$4,ItemNum,0),MATCH(K$1,Districts,0))*'Blend Sheet'!$AD110)+(INDEX(ItemCosts,MATCH('Blend Sheet'!$AE$4,ItemNum,0),MATCH(K$1,Districts,0))*'Blend Sheet'!$AE110)+(INDEX(ItemCosts,MATCH('Blend Sheet'!$AF$4,ItemNum,0),MATCH(K$1,Districts,0))*'Blend Sheet'!$AF110)+(INDEX(ItemCosts,MATCH('Blend Sheet'!$AG$4,ItemNum,0),MATCH(K$1,Districts,0))*'Blend Sheet'!$AG110)+(INDEX(ItemCosts,MATCH('Blend Sheet'!$AH$4,ItemNum,0),MATCH(K$1,Districts,0))*'Blend Sheet'!$AH110)+(INDEX(ItemCosts,MATCH('Blend Sheet'!$AI$4,ItemNum,0),MATCH(K$1,Districts,0))*'Blend Sheet'!$AI110)+(INDEX(ItemCosts,MATCH('Blend Sheet'!$AJ$4,ItemNum,0),MATCH(K$1,Districts,0))*'Blend Sheet'!$AJ110)+(INDEX(ItemCosts,MATCH('Blend Sheet'!$AK$4,ItemNum,0),MATCH(K$1,Districts,0))*'Blend Sheet'!$AK110)+(INDEX(ItemCosts,MATCH('Blend Sheet'!$AL$4,ItemNum,0),MATCH(K$1,Districts,0))*'Blend Sheet'!$AL110)+(INDEX(ItemCosts,MATCH('Blend Sheet'!$AM$4,ItemNum,0),MATCH(K$1,Districts,0))*'Blend Sheet'!$AM110)+(INDEX(ItemCosts,MATCH('Blend Sheet'!$AN$4,ItemNum,0),MATCH(K$1,Districts,0))*'Blend Sheet'!$AN110)+(INDEX(ItemCosts,MATCH('Blend Sheet'!$AO$4,ItemNum,0),MATCH(K$1,Districts,0))*'Blend Sheet'!$AO110)+(INDEX(ItemCosts,MATCH('Blend Sheet'!$AP$4,ItemNum,0),MATCH(K$1,Districts,0))*'Blend Sheet'!$AP110)+(INDEX(ItemCosts,MATCH('Blend Sheet'!$AQ$4,ItemNum,0),MATCH(K$1,Districts,0))*'Blend Sheet'!$AQ110)+(INDEX(ItemCosts,MATCH('Blend Sheet'!$AR$4,ItemNum,0),MATCH(K$1,Districts,0))*'Blend Sheet'!$AR110)+(INDEX(ItemCosts,MATCH('Blend Sheet'!$AS$4,ItemNum,0),MATCH(K$1,Districts,0))*'Blend Sheet'!$AS110)</f>
        <v>#N/A</v>
      </c>
      <c r="L107" s="5" t="e">
        <f>(INDEX(ItemCosts,MATCH('Blend Sheet'!$C$4,ItemNum,0),MATCH(L$1,Districts,0))*'Blend Sheet'!$C110)+(INDEX(ItemCosts,MATCH('Blend Sheet'!$D$4,ItemNum,0),MATCH(L$1,Districts,0))*'Blend Sheet'!$D110)+(INDEX(ItemCosts,MATCH('Blend Sheet'!$E$4,ItemNum,0),MATCH(L$1,Districts,0))*'Blend Sheet'!$E110)+(INDEX(ItemCosts,MATCH('Blend Sheet'!$F$4,ItemNum,0),MATCH(L$1,Districts,0))*'Blend Sheet'!$F110)+(INDEX(ItemCosts,MATCH('Blend Sheet'!$G$4,ItemNum,0),MATCH(L$1,Districts,0))*'Blend Sheet'!$G110)+(INDEX(ItemCosts,MATCH('Blend Sheet'!$H$4,ItemNum,0),MATCH(L$1,Districts,0))*'Blend Sheet'!$H110)+(INDEX(ItemCosts,MATCH('Blend Sheet'!$I$4,ItemNum,0),MATCH(L$1,Districts,0))*'Blend Sheet'!$I110)+(INDEX(ItemCosts,MATCH('Blend Sheet'!$J$4,ItemNum,0),MATCH(L$1,Districts,0))*'Blend Sheet'!$J110)+(INDEX(ItemCosts,MATCH('Blend Sheet'!$K$4,ItemNum,0),MATCH(L$1,Districts,0))*'Blend Sheet'!$K110)+(INDEX(ItemCosts,MATCH('Blend Sheet'!$L$4,ItemNum,0),MATCH(L$1,Districts,0))*'Blend Sheet'!$L110)+(INDEX(ItemCosts,MATCH('Blend Sheet'!$M$4,ItemNum,0),MATCH(L$1,Districts,0))*'Blend Sheet'!$M110)+(INDEX(ItemCosts,MATCH('Blend Sheet'!$N$4,ItemNum,0),MATCH(L$1,Districts,0))*'Blend Sheet'!$N110)+(INDEX(ItemCosts,MATCH('Blend Sheet'!$O$4,ItemNum,0),MATCH(L$1,Districts,0))*'Blend Sheet'!$O110)+(INDEX(ItemCosts,MATCH('Blend Sheet'!$P$4,ItemNum,0),MATCH(L$1,Districts,0))*'Blend Sheet'!$P110)+(INDEX(ItemCosts,MATCH('Blend Sheet'!$Q$4,ItemNum,0),MATCH(L$1,Districts,0))*'Blend Sheet'!$Q110)+(INDEX(ItemCosts,MATCH('Blend Sheet'!$R$4,ItemNum,0),MATCH(L$1,Districts,0))*'Blend Sheet'!$R110)+(INDEX(ItemCosts,MATCH('Blend Sheet'!$S$4,ItemNum,0),MATCH(L$1,Districts,0))*'Blend Sheet'!$S110)+(INDEX(ItemCosts,MATCH('Blend Sheet'!$T$4,ItemNum,0),MATCH(L$1,Districts,0))*'Blend Sheet'!$T110)+(INDEX(ItemCosts,MATCH('Blend Sheet'!$U$4,ItemNum,0),MATCH(L$1,Districts,0))*'Blend Sheet'!$U110)+(INDEX(ItemCosts,MATCH('Blend Sheet'!$V$4,ItemNum,0),MATCH(L$1,Districts,0))*'Blend Sheet'!$V110)+(INDEX(ItemCosts,MATCH('Blend Sheet'!$W$4,ItemNum,0),MATCH(L$1,Districts,0))*'Blend Sheet'!$W110)+(INDEX(ItemCosts,MATCH('Blend Sheet'!$X$4,ItemNum,0),MATCH(L$1,Districts,0))*'Blend Sheet'!$X110)+(INDEX(ItemCosts,MATCH('Blend Sheet'!$Y$4,ItemNum,0),MATCH(L$1,Districts,0))*'Blend Sheet'!$Y110)+(INDEX(ItemCosts,MATCH('Blend Sheet'!$Z$4,ItemNum,0),MATCH(L$1,Districts,0))*'Blend Sheet'!$Z110)+(INDEX(ItemCosts,MATCH('Blend Sheet'!$AA$4,ItemNum,0),MATCH(L$1,Districts,0))*'Blend Sheet'!$AA110)+(INDEX(ItemCosts,MATCH('Blend Sheet'!$AB$4,ItemNum,0),MATCH(L$1,Districts,0))*'Blend Sheet'!$AB110)+(INDEX(ItemCosts,MATCH('Blend Sheet'!$AC$4,ItemNum,0),MATCH(L$1,Districts,0))*'Blend Sheet'!$AC110)+(INDEX(ItemCosts,MATCH('Blend Sheet'!$AD$4,ItemNum,0),MATCH(L$1,Districts,0))*'Blend Sheet'!$AD110)+(INDEX(ItemCosts,MATCH('Blend Sheet'!$AE$4,ItemNum,0),MATCH(L$1,Districts,0))*'Blend Sheet'!$AE110)+(INDEX(ItemCosts,MATCH('Blend Sheet'!$AF$4,ItemNum,0),MATCH(L$1,Districts,0))*'Blend Sheet'!$AF110)+(INDEX(ItemCosts,MATCH('Blend Sheet'!$AG$4,ItemNum,0),MATCH(L$1,Districts,0))*'Blend Sheet'!$AG110)+(INDEX(ItemCosts,MATCH('Blend Sheet'!$AH$4,ItemNum,0),MATCH(L$1,Districts,0))*'Blend Sheet'!$AH110)+(INDEX(ItemCosts,MATCH('Blend Sheet'!$AI$4,ItemNum,0),MATCH(L$1,Districts,0))*'Blend Sheet'!$AI110)+(INDEX(ItemCosts,MATCH('Blend Sheet'!$AJ$4,ItemNum,0),MATCH(L$1,Districts,0))*'Blend Sheet'!$AJ110)+(INDEX(ItemCosts,MATCH('Blend Sheet'!$AK$4,ItemNum,0),MATCH(L$1,Districts,0))*'Blend Sheet'!$AK110)+(INDEX(ItemCosts,MATCH('Blend Sheet'!$AL$4,ItemNum,0),MATCH(L$1,Districts,0))*'Blend Sheet'!$AL110)+(INDEX(ItemCosts,MATCH('Blend Sheet'!$AM$4,ItemNum,0),MATCH(L$1,Districts,0))*'Blend Sheet'!$AM110)+(INDEX(ItemCosts,MATCH('Blend Sheet'!$AN$4,ItemNum,0),MATCH(L$1,Districts,0))*'Blend Sheet'!$AN110)+(INDEX(ItemCosts,MATCH('Blend Sheet'!$AO$4,ItemNum,0),MATCH(L$1,Districts,0))*'Blend Sheet'!$AO110)+(INDEX(ItemCosts,MATCH('Blend Sheet'!$AP$4,ItemNum,0),MATCH(L$1,Districts,0))*'Blend Sheet'!$AP110)+(INDEX(ItemCosts,MATCH('Blend Sheet'!$AQ$4,ItemNum,0),MATCH(L$1,Districts,0))*'Blend Sheet'!$AQ110)+(INDEX(ItemCosts,MATCH('Blend Sheet'!$AR$4,ItemNum,0),MATCH(L$1,Districts,0))*'Blend Sheet'!$AR110)+(INDEX(ItemCosts,MATCH('Blend Sheet'!$AS$4,ItemNum,0),MATCH(L$1,Districts,0))*'Blend Sheet'!$AS110)</f>
        <v>#N/A</v>
      </c>
      <c r="M107" s="191"/>
      <c r="N107" s="34" t="e">
        <f>D107/'Blend Sheet'!$BA110</f>
        <v>#N/A</v>
      </c>
      <c r="O107" s="34" t="e">
        <f>E107/'Blend Sheet'!$BA110</f>
        <v>#N/A</v>
      </c>
      <c r="P107" s="34" t="e">
        <f>G107/'Blend Sheet'!$BA110</f>
        <v>#N/A</v>
      </c>
      <c r="Q107" s="34" t="e">
        <f>H107/'Blend Sheet'!$BA110</f>
        <v>#N/A</v>
      </c>
      <c r="R107" s="34" t="e">
        <f>I107/'Blend Sheet'!$BA110</f>
        <v>#N/A</v>
      </c>
      <c r="S107" s="34" t="e">
        <f>J107/'Blend Sheet'!$BA110</f>
        <v>#N/A</v>
      </c>
      <c r="T107" s="34" t="e">
        <f>K107/'Blend Sheet'!$BA110</f>
        <v>#N/A</v>
      </c>
      <c r="U107" s="34" t="e">
        <f>L107/'Blend Sheet'!$BA110</f>
        <v>#N/A</v>
      </c>
    </row>
    <row r="108" spans="1:21" x14ac:dyDescent="0.25">
      <c r="A108" t="str">
        <f>'Blend Sheet'!A111</f>
        <v>Project Blend</v>
      </c>
      <c r="B108" s="5" t="e">
        <f>(INDEX(ItemCosts,MATCH('Blend Sheet'!$C$4,ItemNum,0),MATCH(B$1,Districts,0))*'Blend Sheet'!$C111)+(INDEX(ItemCosts,MATCH('Blend Sheet'!$D$4,ItemNum,0),MATCH(B$1,Districts,0))*'Blend Sheet'!$D111)+(INDEX(ItemCosts,MATCH('Blend Sheet'!$E$4,ItemNum,0),MATCH(B$1,Districts,0))*'Blend Sheet'!$E111)+(INDEX(ItemCosts,MATCH('Blend Sheet'!$F$4,ItemNum,0),MATCH(B$1,Districts,0))*'Blend Sheet'!$F111)+(INDEX(ItemCosts,MATCH('Blend Sheet'!$G$4,ItemNum,0),MATCH(B$1,Districts,0))*'Blend Sheet'!$G111)+(INDEX(ItemCosts,MATCH('Blend Sheet'!$H$4,ItemNum,0),MATCH(B$1,Districts,0))*'Blend Sheet'!$H111)+(INDEX(ItemCosts,MATCH('Blend Sheet'!$I$4,ItemNum,0),MATCH(B$1,Districts,0))*'Blend Sheet'!$I111)+(INDEX(ItemCosts,MATCH('Blend Sheet'!$J$4,ItemNum,0),MATCH(B$1,Districts,0))*'Blend Sheet'!$J111)+(INDEX(ItemCosts,MATCH('Blend Sheet'!$K$4,ItemNum,0),MATCH(B$1,Districts,0))*'Blend Sheet'!$K111)+(INDEX(ItemCosts,MATCH('Blend Sheet'!$L$4,ItemNum,0),MATCH(B$1,Districts,0))*'Blend Sheet'!$L111)+(INDEX(ItemCosts,MATCH('Blend Sheet'!$M$4,ItemNum,0),MATCH(B$1,Districts,0))*'Blend Sheet'!$M111)+(INDEX(ItemCosts,MATCH('Blend Sheet'!$N$4,ItemNum,0),MATCH(B$1,Districts,0))*'Blend Sheet'!$N111)+(INDEX(ItemCosts,MATCH('Blend Sheet'!$O$4,ItemNum,0),MATCH(B$1,Districts,0))*'Blend Sheet'!$O111)+(INDEX(ItemCosts,MATCH('Blend Sheet'!$P$4,ItemNum,0),MATCH(B$1,Districts,0))*'Blend Sheet'!$P111)+(INDEX(ItemCosts,MATCH('Blend Sheet'!$Q$4,ItemNum,0),MATCH(B$1,Districts,0))*'Blend Sheet'!$Q111)+(INDEX(ItemCosts,MATCH('Blend Sheet'!$R$4,ItemNum,0),MATCH(B$1,Districts,0))*'Blend Sheet'!$R111)+(INDEX(ItemCosts,MATCH('Blend Sheet'!$S$4,ItemNum,0),MATCH(B$1,Districts,0))*'Blend Sheet'!$S111)+(INDEX(ItemCosts,MATCH('Blend Sheet'!$T$4,ItemNum,0),MATCH(B$1,Districts,0))*'Blend Sheet'!$T111)+(INDEX(ItemCosts,MATCH('Blend Sheet'!$U$4,ItemNum,0),MATCH(B$1,Districts,0))*'Blend Sheet'!$U111)+(INDEX(ItemCosts,MATCH('Blend Sheet'!$V$4,ItemNum,0),MATCH(B$1,Districts,0))*'Blend Sheet'!$V111)+(INDEX(ItemCosts,MATCH('Blend Sheet'!$W$4,ItemNum,0),MATCH(B$1,Districts,0))*'Blend Sheet'!$W111)+(INDEX(ItemCosts,MATCH('Blend Sheet'!$X$4,ItemNum,0),MATCH(B$1,Districts,0))*'Blend Sheet'!$X111)+(INDEX(ItemCosts,MATCH('Blend Sheet'!$Y$4,ItemNum,0),MATCH(B$1,Districts,0))*'Blend Sheet'!$Y111)+(INDEX(ItemCosts,MATCH('Blend Sheet'!$Z$4,ItemNum,0),MATCH(B$1,Districts,0))*'Blend Sheet'!$Z111)+(INDEX(ItemCosts,MATCH('Blend Sheet'!$AA$4,ItemNum,0),MATCH(B$1,Districts,0))*'Blend Sheet'!$AA111)+(INDEX(ItemCosts,MATCH('Blend Sheet'!$AB$4,ItemNum,0),MATCH(B$1,Districts,0))*'Blend Sheet'!$AB111)+(INDEX(ItemCosts,MATCH('Blend Sheet'!$AC$4,ItemNum,0),MATCH(B$1,Districts,0))*'Blend Sheet'!$AC111)+(INDEX(ItemCosts,MATCH('Blend Sheet'!$AD$4,ItemNum,0),MATCH(B$1,Districts,0))*'Blend Sheet'!$AD111)+(INDEX(ItemCosts,MATCH('Blend Sheet'!$AE$4,ItemNum,0),MATCH(B$1,Districts,0))*'Blend Sheet'!$AE111)+(INDEX(ItemCosts,MATCH('Blend Sheet'!$AF$4,ItemNum,0),MATCH(B$1,Districts,0))*'Blend Sheet'!$AF111)+(INDEX(ItemCosts,MATCH('Blend Sheet'!$AG$4,ItemNum,0),MATCH(B$1,Districts,0))*'Blend Sheet'!$AG111)+(INDEX(ItemCosts,MATCH('Blend Sheet'!$AH$4,ItemNum,0),MATCH(B$1,Districts,0))*'Blend Sheet'!$AH111)+(INDEX(ItemCosts,MATCH('Blend Sheet'!$AI$4,ItemNum,0),MATCH(B$1,Districts,0))*'Blend Sheet'!$AI111)+(INDEX(ItemCosts,MATCH('Blend Sheet'!$AJ$4,ItemNum,0),MATCH(B$1,Districts,0))*'Blend Sheet'!$AJ111)+(INDEX(ItemCosts,MATCH('Blend Sheet'!$AK$4,ItemNum,0),MATCH(B$1,Districts,0))*'Blend Sheet'!$AK111)+(INDEX(ItemCosts,MATCH('Blend Sheet'!$AL$4,ItemNum,0),MATCH(B$1,Districts,0))*'Blend Sheet'!$AL111)+(INDEX(ItemCosts,MATCH('Blend Sheet'!$AM$4,ItemNum,0),MATCH(B$1,Districts,0))*'Blend Sheet'!$AM111)+(INDEX(ItemCosts,MATCH('Blend Sheet'!$AN$4,ItemNum,0),MATCH(B$1,Districts,0))*'Blend Sheet'!$AN111)+(INDEX(ItemCosts,MATCH('Blend Sheet'!$AO$4,ItemNum,0),MATCH(B$1,Districts,0))*'Blend Sheet'!$AO111)+(INDEX(ItemCosts,MATCH('Blend Sheet'!$AP$4,ItemNum,0),MATCH(B$1,Districts,0))*'Blend Sheet'!$AP111)+(INDEX(ItemCosts,MATCH('Blend Sheet'!$AQ$4,ItemNum,0),MATCH(B$1,Districts,0))*'Blend Sheet'!$AQ111)+(INDEX(ItemCosts,MATCH('Blend Sheet'!$AR$4,ItemNum,0),MATCH(B$1,Districts,0))*'Blend Sheet'!$AR111)+(INDEX(ItemCosts,MATCH('Blend Sheet'!$AS$4,ItemNum,0),MATCH(B$1,Districts,0))*'Blend Sheet'!$AS111)</f>
        <v>#N/A</v>
      </c>
      <c r="C108" s="5" t="e">
        <f>(INDEX(ItemCosts,MATCH('Blend Sheet'!$C$4,ItemNum,0),MATCH(C$1,Districts,0))*'Blend Sheet'!$C111)+(INDEX(ItemCosts,MATCH('Blend Sheet'!$D$4,ItemNum,0),MATCH(C$1,Districts,0))*'Blend Sheet'!$D111)+(INDEX(ItemCosts,MATCH('Blend Sheet'!$E$4,ItemNum,0),MATCH(C$1,Districts,0))*'Blend Sheet'!$E111)+(INDEX(ItemCosts,MATCH('Blend Sheet'!$F$4,ItemNum,0),MATCH(C$1,Districts,0))*'Blend Sheet'!$F111)+(INDEX(ItemCosts,MATCH('Blend Sheet'!$G$4,ItemNum,0),MATCH(C$1,Districts,0))*'Blend Sheet'!$G111)+(INDEX(ItemCosts,MATCH('Blend Sheet'!$H$4,ItemNum,0),MATCH(C$1,Districts,0))*'Blend Sheet'!$H111)+(INDEX(ItemCosts,MATCH('Blend Sheet'!$I$4,ItemNum,0),MATCH(C$1,Districts,0))*'Blend Sheet'!$I111)+(INDEX(ItemCosts,MATCH('Blend Sheet'!$J$4,ItemNum,0),MATCH(C$1,Districts,0))*'Blend Sheet'!$J111)+(INDEX(ItemCosts,MATCH('Blend Sheet'!$K$4,ItemNum,0),MATCH(C$1,Districts,0))*'Blend Sheet'!$K111)+(INDEX(ItemCosts,MATCH('Blend Sheet'!$L$4,ItemNum,0),MATCH(C$1,Districts,0))*'Blend Sheet'!$L111)+(INDEX(ItemCosts,MATCH('Blend Sheet'!$M$4,ItemNum,0),MATCH(C$1,Districts,0))*'Blend Sheet'!$M111)+(INDEX(ItemCosts,MATCH('Blend Sheet'!$N$4,ItemNum,0),MATCH(C$1,Districts,0))*'Blend Sheet'!$N111)+(INDEX(ItemCosts,MATCH('Blend Sheet'!$O$4,ItemNum,0),MATCH(C$1,Districts,0))*'Blend Sheet'!$O111)+(INDEX(ItemCosts,MATCH('Blend Sheet'!$P$4,ItemNum,0),MATCH(C$1,Districts,0))*'Blend Sheet'!$P111)+(INDEX(ItemCosts,MATCH('Blend Sheet'!$Q$4,ItemNum,0),MATCH(C$1,Districts,0))*'Blend Sheet'!$Q111)+(INDEX(ItemCosts,MATCH('Blend Sheet'!$R$4,ItemNum,0),MATCH(C$1,Districts,0))*'Blend Sheet'!$R111)+(INDEX(ItemCosts,MATCH('Blend Sheet'!$S$4,ItemNum,0),MATCH(C$1,Districts,0))*'Blend Sheet'!$S111)+(INDEX(ItemCosts,MATCH('Blend Sheet'!$T$4,ItemNum,0),MATCH(C$1,Districts,0))*'Blend Sheet'!$T111)+(INDEX(ItemCosts,MATCH('Blend Sheet'!$U$4,ItemNum,0),MATCH(C$1,Districts,0))*'Blend Sheet'!$U111)+(INDEX(ItemCosts,MATCH('Blend Sheet'!$V$4,ItemNum,0),MATCH(C$1,Districts,0))*'Blend Sheet'!$V111)+(INDEX(ItemCosts,MATCH('Blend Sheet'!$W$4,ItemNum,0),MATCH(C$1,Districts,0))*'Blend Sheet'!$W111)+(INDEX(ItemCosts,MATCH('Blend Sheet'!$X$4,ItemNum,0),MATCH(C$1,Districts,0))*'Blend Sheet'!$X111)+(INDEX(ItemCosts,MATCH('Blend Sheet'!$Y$4,ItemNum,0),MATCH(C$1,Districts,0))*'Blend Sheet'!$Y111)+(INDEX(ItemCosts,MATCH('Blend Sheet'!$Z$4,ItemNum,0),MATCH(C$1,Districts,0))*'Blend Sheet'!$Z111)+(INDEX(ItemCosts,MATCH('Blend Sheet'!$AA$4,ItemNum,0),MATCH(C$1,Districts,0))*'Blend Sheet'!$AA111)+(INDEX(ItemCosts,MATCH('Blend Sheet'!$AB$4,ItemNum,0),MATCH(C$1,Districts,0))*'Blend Sheet'!$AB111)+(INDEX(ItemCosts,MATCH('Blend Sheet'!$AC$4,ItemNum,0),MATCH(C$1,Districts,0))*'Blend Sheet'!$AC111)+(INDEX(ItemCosts,MATCH('Blend Sheet'!$AD$4,ItemNum,0),MATCH(C$1,Districts,0))*'Blend Sheet'!$AD111)+(INDEX(ItemCosts,MATCH('Blend Sheet'!$AE$4,ItemNum,0),MATCH(C$1,Districts,0))*'Blend Sheet'!$AE111)+(INDEX(ItemCosts,MATCH('Blend Sheet'!$AF$4,ItemNum,0),MATCH(C$1,Districts,0))*'Blend Sheet'!$AF111)+(INDEX(ItemCosts,MATCH('Blend Sheet'!$AG$4,ItemNum,0),MATCH(C$1,Districts,0))*'Blend Sheet'!$AG111)+(INDEX(ItemCosts,MATCH('Blend Sheet'!$AH$4,ItemNum,0),MATCH(C$1,Districts,0))*'Blend Sheet'!$AH111)+(INDEX(ItemCosts,MATCH('Blend Sheet'!$AI$4,ItemNum,0),MATCH(C$1,Districts,0))*'Blend Sheet'!$AI111)+(INDEX(ItemCosts,MATCH('Blend Sheet'!$AJ$4,ItemNum,0),MATCH(C$1,Districts,0))*'Blend Sheet'!$AJ111)+(INDEX(ItemCosts,MATCH('Blend Sheet'!$AK$4,ItemNum,0),MATCH(C$1,Districts,0))*'Blend Sheet'!$AK111)+(INDEX(ItemCosts,MATCH('Blend Sheet'!$AL$4,ItemNum,0),MATCH(C$1,Districts,0))*'Blend Sheet'!$AL111)+(INDEX(ItemCosts,MATCH('Blend Sheet'!$AM$4,ItemNum,0),MATCH(C$1,Districts,0))*'Blend Sheet'!$AM111)+(INDEX(ItemCosts,MATCH('Blend Sheet'!$AN$4,ItemNum,0),MATCH(C$1,Districts,0))*'Blend Sheet'!$AN111)+(INDEX(ItemCosts,MATCH('Blend Sheet'!$AO$4,ItemNum,0),MATCH(C$1,Districts,0))*'Blend Sheet'!$AO111)+(INDEX(ItemCosts,MATCH('Blend Sheet'!$AP$4,ItemNum,0),MATCH(C$1,Districts,0))*'Blend Sheet'!$AP111)+(INDEX(ItemCosts,MATCH('Blend Sheet'!$AQ$4,ItemNum,0),MATCH(C$1,Districts,0))*'Blend Sheet'!$AQ111)+(INDEX(ItemCosts,MATCH('Blend Sheet'!$AR$4,ItemNum,0),MATCH(C$1,Districts,0))*'Blend Sheet'!$AR111)+(INDEX(ItemCosts,MATCH('Blend Sheet'!$AS$4,ItemNum,0),MATCH(C$1,Districts,0))*'Blend Sheet'!$AS111)</f>
        <v>#N/A</v>
      </c>
      <c r="D108" s="5" t="e">
        <f>(INDEX(ItemCosts,MATCH('Blend Sheet'!$C$4,ItemNum,0),MATCH(D$1,Districts,0))*'Blend Sheet'!$C111)+(INDEX(ItemCosts,MATCH('Blend Sheet'!$D$4,ItemNum,0),MATCH(D$1,Districts,0))*'Blend Sheet'!$D111)+(INDEX(ItemCosts,MATCH('Blend Sheet'!$E$4,ItemNum,0),MATCH(D$1,Districts,0))*'Blend Sheet'!$E111)+(INDEX(ItemCosts,MATCH('Blend Sheet'!$F$4,ItemNum,0),MATCH(D$1,Districts,0))*'Blend Sheet'!$F111)+(INDEX(ItemCosts,MATCH('Blend Sheet'!$G$4,ItemNum,0),MATCH(D$1,Districts,0))*'Blend Sheet'!$G111)+(INDEX(ItemCosts,MATCH('Blend Sheet'!$H$4,ItemNum,0),MATCH(D$1,Districts,0))*'Blend Sheet'!$H111)+(INDEX(ItemCosts,MATCH('Blend Sheet'!$I$4,ItemNum,0),MATCH(D$1,Districts,0))*'Blend Sheet'!$I111)+(INDEX(ItemCosts,MATCH('Blend Sheet'!$J$4,ItemNum,0),MATCH(D$1,Districts,0))*'Blend Sheet'!$J111)+(INDEX(ItemCosts,MATCH('Blend Sheet'!$K$4,ItemNum,0),MATCH(D$1,Districts,0))*'Blend Sheet'!$K111)+(INDEX(ItemCosts,MATCH('Blend Sheet'!$L$4,ItemNum,0),MATCH(D$1,Districts,0))*'Blend Sheet'!$L111)+(INDEX(ItemCosts,MATCH('Blend Sheet'!$M$4,ItemNum,0),MATCH(D$1,Districts,0))*'Blend Sheet'!$M111)+(INDEX(ItemCosts,MATCH('Blend Sheet'!$N$4,ItemNum,0),MATCH(D$1,Districts,0))*'Blend Sheet'!$N111)+(INDEX(ItemCosts,MATCH('Blend Sheet'!$O$4,ItemNum,0),MATCH(D$1,Districts,0))*'Blend Sheet'!$O111)+(INDEX(ItemCosts,MATCH('Blend Sheet'!$P$4,ItemNum,0),MATCH(D$1,Districts,0))*'Blend Sheet'!$P111)+(INDEX(ItemCosts,MATCH('Blend Sheet'!$Q$4,ItemNum,0),MATCH(D$1,Districts,0))*'Blend Sheet'!$Q111)+(INDEX(ItemCosts,MATCH('Blend Sheet'!$R$4,ItemNum,0),MATCH(D$1,Districts,0))*'Blend Sheet'!$R111)+(INDEX(ItemCosts,MATCH('Blend Sheet'!$S$4,ItemNum,0),MATCH(D$1,Districts,0))*'Blend Sheet'!$S111)+(INDEX(ItemCosts,MATCH('Blend Sheet'!$T$4,ItemNum,0),MATCH(D$1,Districts,0))*'Blend Sheet'!$T111)+(INDEX(ItemCosts,MATCH('Blend Sheet'!$U$4,ItemNum,0),MATCH(D$1,Districts,0))*'Blend Sheet'!$U111)+(INDEX(ItemCosts,MATCH('Blend Sheet'!$V$4,ItemNum,0),MATCH(D$1,Districts,0))*'Blend Sheet'!$V111)+(INDEX(ItemCosts,MATCH('Blend Sheet'!$W$4,ItemNum,0),MATCH(D$1,Districts,0))*'Blend Sheet'!$W111)+(INDEX(ItemCosts,MATCH('Blend Sheet'!$X$4,ItemNum,0),MATCH(D$1,Districts,0))*'Blend Sheet'!$X111)+(INDEX(ItemCosts,MATCH('Blend Sheet'!$Y$4,ItemNum,0),MATCH(D$1,Districts,0))*'Blend Sheet'!$Y111)+(INDEX(ItemCosts,MATCH('Blend Sheet'!$Z$4,ItemNum,0),MATCH(D$1,Districts,0))*'Blend Sheet'!$Z111)+(INDEX(ItemCosts,MATCH('Blend Sheet'!$AA$4,ItemNum,0),MATCH(D$1,Districts,0))*'Blend Sheet'!$AA111)+(INDEX(ItemCosts,MATCH('Blend Sheet'!$AB$4,ItemNum,0),MATCH(D$1,Districts,0))*'Blend Sheet'!$AB111)+(INDEX(ItemCosts,MATCH('Blend Sheet'!$AC$4,ItemNum,0),MATCH(D$1,Districts,0))*'Blend Sheet'!$AC111)+(INDEX(ItemCosts,MATCH('Blend Sheet'!$AD$4,ItemNum,0),MATCH(D$1,Districts,0))*'Blend Sheet'!$AD111)+(INDEX(ItemCosts,MATCH('Blend Sheet'!$AE$4,ItemNum,0),MATCH(D$1,Districts,0))*'Blend Sheet'!$AE111)+(INDEX(ItemCosts,MATCH('Blend Sheet'!$AF$4,ItemNum,0),MATCH(D$1,Districts,0))*'Blend Sheet'!$AF111)+(INDEX(ItemCosts,MATCH('Blend Sheet'!$AG$4,ItemNum,0),MATCH(D$1,Districts,0))*'Blend Sheet'!$AG111)+(INDEX(ItemCosts,MATCH('Blend Sheet'!$AH$4,ItemNum,0),MATCH(D$1,Districts,0))*'Blend Sheet'!$AH111)+(INDEX(ItemCosts,MATCH('Blend Sheet'!$AI$4,ItemNum,0),MATCH(D$1,Districts,0))*'Blend Sheet'!$AI111)+(INDEX(ItemCosts,MATCH('Blend Sheet'!$AJ$4,ItemNum,0),MATCH(D$1,Districts,0))*'Blend Sheet'!$AJ111)+(INDEX(ItemCosts,MATCH('Blend Sheet'!$AK$4,ItemNum,0),MATCH(D$1,Districts,0))*'Blend Sheet'!$AK111)+(INDEX(ItemCosts,MATCH('Blend Sheet'!$AL$4,ItemNum,0),MATCH(D$1,Districts,0))*'Blend Sheet'!$AL111)+(INDEX(ItemCosts,MATCH('Blend Sheet'!$AM$4,ItemNum,0),MATCH(D$1,Districts,0))*'Blend Sheet'!$AM111)+(INDEX(ItemCosts,MATCH('Blend Sheet'!$AN$4,ItemNum,0),MATCH(D$1,Districts,0))*'Blend Sheet'!$AN111)+(INDEX(ItemCosts,MATCH('Blend Sheet'!$AO$4,ItemNum,0),MATCH(D$1,Districts,0))*'Blend Sheet'!$AO111)+(INDEX(ItemCosts,MATCH('Blend Sheet'!$AP$4,ItemNum,0),MATCH(D$1,Districts,0))*'Blend Sheet'!$AP111)+(INDEX(ItemCosts,MATCH('Blend Sheet'!$AQ$4,ItemNum,0),MATCH(D$1,Districts,0))*'Blend Sheet'!$AQ111)+(INDEX(ItemCosts,MATCH('Blend Sheet'!$AR$4,ItemNum,0),MATCH(D$1,Districts,0))*'Blend Sheet'!$AR111)+(INDEX(ItemCosts,MATCH('Blend Sheet'!$AS$4,ItemNum,0),MATCH(D$1,Districts,0))*'Blend Sheet'!$AS111)</f>
        <v>#N/A</v>
      </c>
      <c r="E108" s="5" t="e">
        <f>(INDEX(ItemCosts,MATCH('Blend Sheet'!$C$4,ItemNum,0),MATCH(E$1,Districts,0))*'Blend Sheet'!$C111)+(INDEX(ItemCosts,MATCH('Blend Sheet'!$D$4,ItemNum,0),MATCH(E$1,Districts,0))*'Blend Sheet'!$D111)+(INDEX(ItemCosts,MATCH('Blend Sheet'!$E$4,ItemNum,0),MATCH(E$1,Districts,0))*'Blend Sheet'!$E111)+(INDEX(ItemCosts,MATCH('Blend Sheet'!$F$4,ItemNum,0),MATCH(E$1,Districts,0))*'Blend Sheet'!$F111)+(INDEX(ItemCosts,MATCH('Blend Sheet'!$G$4,ItemNum,0),MATCH(E$1,Districts,0))*'Blend Sheet'!$G111)+(INDEX(ItemCosts,MATCH('Blend Sheet'!$H$4,ItemNum,0),MATCH(E$1,Districts,0))*'Blend Sheet'!$H111)+(INDEX(ItemCosts,MATCH('Blend Sheet'!$I$4,ItemNum,0),MATCH(E$1,Districts,0))*'Blend Sheet'!$I111)+(INDEX(ItemCosts,MATCH('Blend Sheet'!$J$4,ItemNum,0),MATCH(E$1,Districts,0))*'Blend Sheet'!$J111)+(INDEX(ItemCosts,MATCH('Blend Sheet'!$K$4,ItemNum,0),MATCH(E$1,Districts,0))*'Blend Sheet'!$K111)+(INDEX(ItemCosts,MATCH('Blend Sheet'!$L$4,ItemNum,0),MATCH(E$1,Districts,0))*'Blend Sheet'!$L111)+(INDEX(ItemCosts,MATCH('Blend Sheet'!$M$4,ItemNum,0),MATCH(E$1,Districts,0))*'Blend Sheet'!$M111)+(INDEX(ItemCosts,MATCH('Blend Sheet'!$N$4,ItemNum,0),MATCH(E$1,Districts,0))*'Blend Sheet'!$N111)+(INDEX(ItemCosts,MATCH('Blend Sheet'!$O$4,ItemNum,0),MATCH(E$1,Districts,0))*'Blend Sheet'!$O111)+(INDEX(ItemCosts,MATCH('Blend Sheet'!$P$4,ItemNum,0),MATCH(E$1,Districts,0))*'Blend Sheet'!$P111)+(INDEX(ItemCosts,MATCH('Blend Sheet'!$Q$4,ItemNum,0),MATCH(E$1,Districts,0))*'Blend Sheet'!$Q111)+(INDEX(ItemCosts,MATCH('Blend Sheet'!$R$4,ItemNum,0),MATCH(E$1,Districts,0))*'Blend Sheet'!$R111)+(INDEX(ItemCosts,MATCH('Blend Sheet'!$S$4,ItemNum,0),MATCH(E$1,Districts,0))*'Blend Sheet'!$S111)+(INDEX(ItemCosts,MATCH('Blend Sheet'!$T$4,ItemNum,0),MATCH(E$1,Districts,0))*'Blend Sheet'!$T111)+(INDEX(ItemCosts,MATCH('Blend Sheet'!$U$4,ItemNum,0),MATCH(E$1,Districts,0))*'Blend Sheet'!$U111)+(INDEX(ItemCosts,MATCH('Blend Sheet'!$V$4,ItemNum,0),MATCH(E$1,Districts,0))*'Blend Sheet'!$V111)+(INDEX(ItemCosts,MATCH('Blend Sheet'!$W$4,ItemNum,0),MATCH(E$1,Districts,0))*'Blend Sheet'!$W111)+(INDEX(ItemCosts,MATCH('Blend Sheet'!$X$4,ItemNum,0),MATCH(E$1,Districts,0))*'Blend Sheet'!$X111)+(INDEX(ItemCosts,MATCH('Blend Sheet'!$Y$4,ItemNum,0),MATCH(E$1,Districts,0))*'Blend Sheet'!$Y111)+(INDEX(ItemCosts,MATCH('Blend Sheet'!$Z$4,ItemNum,0),MATCH(E$1,Districts,0))*'Blend Sheet'!$Z111)+(INDEX(ItemCosts,MATCH('Blend Sheet'!$AA$4,ItemNum,0),MATCH(E$1,Districts,0))*'Blend Sheet'!$AA111)+(INDEX(ItemCosts,MATCH('Blend Sheet'!$AB$4,ItemNum,0),MATCH(E$1,Districts,0))*'Blend Sheet'!$AB111)+(INDEX(ItemCosts,MATCH('Blend Sheet'!$AC$4,ItemNum,0),MATCH(E$1,Districts,0))*'Blend Sheet'!$AC111)+(INDEX(ItemCosts,MATCH('Blend Sheet'!$AD$4,ItemNum,0),MATCH(E$1,Districts,0))*'Blend Sheet'!$AD111)+(INDEX(ItemCosts,MATCH('Blend Sheet'!$AE$4,ItemNum,0),MATCH(E$1,Districts,0))*'Blend Sheet'!$AE111)+(INDEX(ItemCosts,MATCH('Blend Sheet'!$AF$4,ItemNum,0),MATCH(E$1,Districts,0))*'Blend Sheet'!$AF111)+(INDEX(ItemCosts,MATCH('Blend Sheet'!$AG$4,ItemNum,0),MATCH(E$1,Districts,0))*'Blend Sheet'!$AG111)+(INDEX(ItemCosts,MATCH('Blend Sheet'!$AH$4,ItemNum,0),MATCH(E$1,Districts,0))*'Blend Sheet'!$AH111)+(INDEX(ItemCosts,MATCH('Blend Sheet'!$AI$4,ItemNum,0),MATCH(E$1,Districts,0))*'Blend Sheet'!$AI111)+(INDEX(ItemCosts,MATCH('Blend Sheet'!$AJ$4,ItemNum,0),MATCH(E$1,Districts,0))*'Blend Sheet'!$AJ111)+(INDEX(ItemCosts,MATCH('Blend Sheet'!$AK$4,ItemNum,0),MATCH(E$1,Districts,0))*'Blend Sheet'!$AK111)+(INDEX(ItemCosts,MATCH('Blend Sheet'!$AL$4,ItemNum,0),MATCH(E$1,Districts,0))*'Blend Sheet'!$AL111)+(INDEX(ItemCosts,MATCH('Blend Sheet'!$AM$4,ItemNum,0),MATCH(E$1,Districts,0))*'Blend Sheet'!$AM111)+(INDEX(ItemCosts,MATCH('Blend Sheet'!$AN$4,ItemNum,0),MATCH(E$1,Districts,0))*'Blend Sheet'!$AN111)+(INDEX(ItemCosts,MATCH('Blend Sheet'!$AO$4,ItemNum,0),MATCH(E$1,Districts,0))*'Blend Sheet'!$AO111)+(INDEX(ItemCosts,MATCH('Blend Sheet'!$AP$4,ItemNum,0),MATCH(E$1,Districts,0))*'Blend Sheet'!$AP111)+(INDEX(ItemCosts,MATCH('Blend Sheet'!$AQ$4,ItemNum,0),MATCH(E$1,Districts,0))*'Blend Sheet'!$AQ111)+(INDEX(ItemCosts,MATCH('Blend Sheet'!$AR$4,ItemNum,0),MATCH(E$1,Districts,0))*'Blend Sheet'!$AR111)+(INDEX(ItemCosts,MATCH('Blend Sheet'!$AS$4,ItemNum,0),MATCH(E$1,Districts,0))*'Blend Sheet'!$AS111)</f>
        <v>#N/A</v>
      </c>
      <c r="F108" s="5" t="e">
        <f>(INDEX(ItemCosts,MATCH('Blend Sheet'!$C$4,ItemNum,0),MATCH(F$1,Districts,0))*'Blend Sheet'!$C111)+(INDEX(ItemCosts,MATCH('Blend Sheet'!$D$4,ItemNum,0),MATCH(F$1,Districts,0))*'Blend Sheet'!$D111)+(INDEX(ItemCosts,MATCH('Blend Sheet'!$E$4,ItemNum,0),MATCH(F$1,Districts,0))*'Blend Sheet'!$E111)+(INDEX(ItemCosts,MATCH('Blend Sheet'!$F$4,ItemNum,0),MATCH(F$1,Districts,0))*'Blend Sheet'!$F111)+(INDEX(ItemCosts,MATCH('Blend Sheet'!$G$4,ItemNum,0),MATCH(F$1,Districts,0))*'Blend Sheet'!$G111)+(INDEX(ItemCosts,MATCH('Blend Sheet'!$H$4,ItemNum,0),MATCH(F$1,Districts,0))*'Blend Sheet'!$H111)+(INDEX(ItemCosts,MATCH('Blend Sheet'!$I$4,ItemNum,0),MATCH(F$1,Districts,0))*'Blend Sheet'!$I111)+(INDEX(ItemCosts,MATCH('Blend Sheet'!$J$4,ItemNum,0),MATCH(F$1,Districts,0))*'Blend Sheet'!$J111)+(INDEX(ItemCosts,MATCH('Blend Sheet'!$K$4,ItemNum,0),MATCH(F$1,Districts,0))*'Blend Sheet'!$K111)+(INDEX(ItemCosts,MATCH('Blend Sheet'!$L$4,ItemNum,0),MATCH(F$1,Districts,0))*'Blend Sheet'!$L111)+(INDEX(ItemCosts,MATCH('Blend Sheet'!$M$4,ItemNum,0),MATCH(F$1,Districts,0))*'Blend Sheet'!$M111)+(INDEX(ItemCosts,MATCH('Blend Sheet'!$N$4,ItemNum,0),MATCH(F$1,Districts,0))*'Blend Sheet'!$N111)+(INDEX(ItemCosts,MATCH('Blend Sheet'!$O$4,ItemNum,0),MATCH(F$1,Districts,0))*'Blend Sheet'!$O111)+(INDEX(ItemCosts,MATCH('Blend Sheet'!$P$4,ItemNum,0),MATCH(F$1,Districts,0))*'Blend Sheet'!$P111)+(INDEX(ItemCosts,MATCH('Blend Sheet'!$Q$4,ItemNum,0),MATCH(F$1,Districts,0))*'Blend Sheet'!$Q111)+(INDEX(ItemCosts,MATCH('Blend Sheet'!$R$4,ItemNum,0),MATCH(F$1,Districts,0))*'Blend Sheet'!$R111)+(INDEX(ItemCosts,MATCH('Blend Sheet'!$S$4,ItemNum,0),MATCH(F$1,Districts,0))*'Blend Sheet'!$S111)+(INDEX(ItemCosts,MATCH('Blend Sheet'!$T$4,ItemNum,0),MATCH(F$1,Districts,0))*'Blend Sheet'!$T111)+(INDEX(ItemCosts,MATCH('Blend Sheet'!$U$4,ItemNum,0),MATCH(F$1,Districts,0))*'Blend Sheet'!$U111)+(INDEX(ItemCosts,MATCH('Blend Sheet'!$V$4,ItemNum,0),MATCH(F$1,Districts,0))*'Blend Sheet'!$V111)+(INDEX(ItemCosts,MATCH('Blend Sheet'!$W$4,ItemNum,0),MATCH(F$1,Districts,0))*'Blend Sheet'!$W111)+(INDEX(ItemCosts,MATCH('Blend Sheet'!$X$4,ItemNum,0),MATCH(F$1,Districts,0))*'Blend Sheet'!$X111)+(INDEX(ItemCosts,MATCH('Blend Sheet'!$Y$4,ItemNum,0),MATCH(F$1,Districts,0))*'Blend Sheet'!$Y111)+(INDEX(ItemCosts,MATCH('Blend Sheet'!$Z$4,ItemNum,0),MATCH(F$1,Districts,0))*'Blend Sheet'!$Z111)+(INDEX(ItemCosts,MATCH('Blend Sheet'!$AA$4,ItemNum,0),MATCH(F$1,Districts,0))*'Blend Sheet'!$AA111)+(INDEX(ItemCosts,MATCH('Blend Sheet'!$AB$4,ItemNum,0),MATCH(F$1,Districts,0))*'Blend Sheet'!$AB111)+(INDEX(ItemCosts,MATCH('Blend Sheet'!$AC$4,ItemNum,0),MATCH(F$1,Districts,0))*'Blend Sheet'!$AC111)+(INDEX(ItemCosts,MATCH('Blend Sheet'!$AD$4,ItemNum,0),MATCH(F$1,Districts,0))*'Blend Sheet'!$AD111)+(INDEX(ItemCosts,MATCH('Blend Sheet'!$AE$4,ItemNum,0),MATCH(F$1,Districts,0))*'Blend Sheet'!$AE111)+(INDEX(ItemCosts,MATCH('Blend Sheet'!$AF$4,ItemNum,0),MATCH(F$1,Districts,0))*'Blend Sheet'!$AF111)+(INDEX(ItemCosts,MATCH('Blend Sheet'!$AG$4,ItemNum,0),MATCH(F$1,Districts,0))*'Blend Sheet'!$AG111)+(INDEX(ItemCosts,MATCH('Blend Sheet'!$AH$4,ItemNum,0),MATCH(F$1,Districts,0))*'Blend Sheet'!$AH111)+(INDEX(ItemCosts,MATCH('Blend Sheet'!$AI$4,ItemNum,0),MATCH(F$1,Districts,0))*'Blend Sheet'!$AI111)+(INDEX(ItemCosts,MATCH('Blend Sheet'!$AJ$4,ItemNum,0),MATCH(F$1,Districts,0))*'Blend Sheet'!$AJ111)+(INDEX(ItemCosts,MATCH('Blend Sheet'!$AK$4,ItemNum,0),MATCH(F$1,Districts,0))*'Blend Sheet'!$AK111)+(INDEX(ItemCosts,MATCH('Blend Sheet'!$AL$4,ItemNum,0),MATCH(F$1,Districts,0))*'Blend Sheet'!$AL111)+(INDEX(ItemCosts,MATCH('Blend Sheet'!$AM$4,ItemNum,0),MATCH(F$1,Districts,0))*'Blend Sheet'!$AM111)+(INDEX(ItemCosts,MATCH('Blend Sheet'!$AN$4,ItemNum,0),MATCH(F$1,Districts,0))*'Blend Sheet'!$AN111)+(INDEX(ItemCosts,MATCH('Blend Sheet'!$AO$4,ItemNum,0),MATCH(F$1,Districts,0))*'Blend Sheet'!$AO111)+(INDEX(ItemCosts,MATCH('Blend Sheet'!$AP$4,ItemNum,0),MATCH(F$1,Districts,0))*'Blend Sheet'!$AP111)+(INDEX(ItemCosts,MATCH('Blend Sheet'!$AQ$4,ItemNum,0),MATCH(F$1,Districts,0))*'Blend Sheet'!$AQ111)+(INDEX(ItemCosts,MATCH('Blend Sheet'!$AR$4,ItemNum,0),MATCH(F$1,Districts,0))*'Blend Sheet'!$AR111)+(INDEX(ItemCosts,MATCH('Blend Sheet'!$AS$4,ItemNum,0),MATCH(F$1,Districts,0))*'Blend Sheet'!$AS111)</f>
        <v>#N/A</v>
      </c>
      <c r="G108" s="5" t="e">
        <f>(INDEX(ItemCosts,MATCH('Blend Sheet'!$C$4,ItemNum,0),MATCH(G$1,Districts,0))*'Blend Sheet'!$C111)+(INDEX(ItemCosts,MATCH('Blend Sheet'!$D$4,ItemNum,0),MATCH(G$1,Districts,0))*'Blend Sheet'!$D111)+(INDEX(ItemCosts,MATCH('Blend Sheet'!$E$4,ItemNum,0),MATCH(G$1,Districts,0))*'Blend Sheet'!$E111)+(INDEX(ItemCosts,MATCH('Blend Sheet'!$F$4,ItemNum,0),MATCH(G$1,Districts,0))*'Blend Sheet'!$F111)+(INDEX(ItemCosts,MATCH('Blend Sheet'!$G$4,ItemNum,0),MATCH(G$1,Districts,0))*'Blend Sheet'!$G111)+(INDEX(ItemCosts,MATCH('Blend Sheet'!$H$4,ItemNum,0),MATCH(G$1,Districts,0))*'Blend Sheet'!$H111)+(INDEX(ItemCosts,MATCH('Blend Sheet'!$I$4,ItemNum,0),MATCH(G$1,Districts,0))*'Blend Sheet'!$I111)+(INDEX(ItemCosts,MATCH('Blend Sheet'!$J$4,ItemNum,0),MATCH(G$1,Districts,0))*'Blend Sheet'!$J111)+(INDEX(ItemCosts,MATCH('Blend Sheet'!$K$4,ItemNum,0),MATCH(G$1,Districts,0))*'Blend Sheet'!$K111)+(INDEX(ItemCosts,MATCH('Blend Sheet'!$L$4,ItemNum,0),MATCH(G$1,Districts,0))*'Blend Sheet'!$L111)+(INDEX(ItemCosts,MATCH('Blend Sheet'!$M$4,ItemNum,0),MATCH(G$1,Districts,0))*'Blend Sheet'!$M111)+(INDEX(ItemCosts,MATCH('Blend Sheet'!$N$4,ItemNum,0),MATCH(G$1,Districts,0))*'Blend Sheet'!$N111)+(INDEX(ItemCosts,MATCH('Blend Sheet'!$O$4,ItemNum,0),MATCH(G$1,Districts,0))*'Blend Sheet'!$O111)+(INDEX(ItemCosts,MATCH('Blend Sheet'!$P$4,ItemNum,0),MATCH(G$1,Districts,0))*'Blend Sheet'!$P111)+(INDEX(ItemCosts,MATCH('Blend Sheet'!$Q$4,ItemNum,0),MATCH(G$1,Districts,0))*'Blend Sheet'!$Q111)+(INDEX(ItemCosts,MATCH('Blend Sheet'!$R$4,ItemNum,0),MATCH(G$1,Districts,0))*'Blend Sheet'!$R111)+(INDEX(ItemCosts,MATCH('Blend Sheet'!$S$4,ItemNum,0),MATCH(G$1,Districts,0))*'Blend Sheet'!$S111)+(INDEX(ItemCosts,MATCH('Blend Sheet'!$T$4,ItemNum,0),MATCH(G$1,Districts,0))*'Blend Sheet'!$T111)+(INDEX(ItemCosts,MATCH('Blend Sheet'!$U$4,ItemNum,0),MATCH(G$1,Districts,0))*'Blend Sheet'!$U111)+(INDEX(ItemCosts,MATCH('Blend Sheet'!$V$4,ItemNum,0),MATCH(G$1,Districts,0))*'Blend Sheet'!$V111)+(INDEX(ItemCosts,MATCH('Blend Sheet'!$W$4,ItemNum,0),MATCH(G$1,Districts,0))*'Blend Sheet'!$W111)+(INDEX(ItemCosts,MATCH('Blend Sheet'!$X$4,ItemNum,0),MATCH(G$1,Districts,0))*'Blend Sheet'!$X111)+(INDEX(ItemCosts,MATCH('Blend Sheet'!$Y$4,ItemNum,0),MATCH(G$1,Districts,0))*'Blend Sheet'!$Y111)+(INDEX(ItemCosts,MATCH('Blend Sheet'!$Z$4,ItemNum,0),MATCH(G$1,Districts,0))*'Blend Sheet'!$Z111)+(INDEX(ItemCosts,MATCH('Blend Sheet'!$AA$4,ItemNum,0),MATCH(G$1,Districts,0))*'Blend Sheet'!$AA111)+(INDEX(ItemCosts,MATCH('Blend Sheet'!$AB$4,ItemNum,0),MATCH(G$1,Districts,0))*'Blend Sheet'!$AB111)+(INDEX(ItemCosts,MATCH('Blend Sheet'!$AC$4,ItemNum,0),MATCH(G$1,Districts,0))*'Blend Sheet'!$AC111)+(INDEX(ItemCosts,MATCH('Blend Sheet'!$AD$4,ItemNum,0),MATCH(G$1,Districts,0))*'Blend Sheet'!$AD111)+(INDEX(ItemCosts,MATCH('Blend Sheet'!$AE$4,ItemNum,0),MATCH(G$1,Districts,0))*'Blend Sheet'!$AE111)+(INDEX(ItemCosts,MATCH('Blend Sheet'!$AF$4,ItemNum,0),MATCH(G$1,Districts,0))*'Blend Sheet'!$AF111)+(INDEX(ItemCosts,MATCH('Blend Sheet'!$AG$4,ItemNum,0),MATCH(G$1,Districts,0))*'Blend Sheet'!$AG111)+(INDEX(ItemCosts,MATCH('Blend Sheet'!$AH$4,ItemNum,0),MATCH(G$1,Districts,0))*'Blend Sheet'!$AH111)+(INDEX(ItemCosts,MATCH('Blend Sheet'!$AI$4,ItemNum,0),MATCH(G$1,Districts,0))*'Blend Sheet'!$AI111)+(INDEX(ItemCosts,MATCH('Blend Sheet'!$AJ$4,ItemNum,0),MATCH(G$1,Districts,0))*'Blend Sheet'!$AJ111)+(INDEX(ItemCosts,MATCH('Blend Sheet'!$AK$4,ItemNum,0),MATCH(G$1,Districts,0))*'Blend Sheet'!$AK111)+(INDEX(ItemCosts,MATCH('Blend Sheet'!$AL$4,ItemNum,0),MATCH(G$1,Districts,0))*'Blend Sheet'!$AL111)+(INDEX(ItemCosts,MATCH('Blend Sheet'!$AM$4,ItemNum,0),MATCH(G$1,Districts,0))*'Blend Sheet'!$AM111)+(INDEX(ItemCosts,MATCH('Blend Sheet'!$AN$4,ItemNum,0),MATCH(G$1,Districts,0))*'Blend Sheet'!$AN111)+(INDEX(ItemCosts,MATCH('Blend Sheet'!$AO$4,ItemNum,0),MATCH(G$1,Districts,0))*'Blend Sheet'!$AO111)+(INDEX(ItemCosts,MATCH('Blend Sheet'!$AP$4,ItemNum,0),MATCH(G$1,Districts,0))*'Blend Sheet'!$AP111)+(INDEX(ItemCosts,MATCH('Blend Sheet'!$AQ$4,ItemNum,0),MATCH(G$1,Districts,0))*'Blend Sheet'!$AQ111)+(INDEX(ItemCosts,MATCH('Blend Sheet'!$AR$4,ItemNum,0),MATCH(G$1,Districts,0))*'Blend Sheet'!$AR111)+(INDEX(ItemCosts,MATCH('Blend Sheet'!$AS$4,ItemNum,0),MATCH(G$1,Districts,0))*'Blend Sheet'!$AS111)</f>
        <v>#N/A</v>
      </c>
      <c r="H108" s="5" t="e">
        <f>(INDEX(ItemCosts,MATCH('Blend Sheet'!$C$4,ItemNum,0),MATCH(H$1,Districts,0))*'Blend Sheet'!$C111)+(INDEX(ItemCosts,MATCH('Blend Sheet'!$D$4,ItemNum,0),MATCH(H$1,Districts,0))*'Blend Sheet'!$D111)+(INDEX(ItemCosts,MATCH('Blend Sheet'!$E$4,ItemNum,0),MATCH(H$1,Districts,0))*'Blend Sheet'!$E111)+(INDEX(ItemCosts,MATCH('Blend Sheet'!$F$4,ItemNum,0),MATCH(H$1,Districts,0))*'Blend Sheet'!$F111)+(INDEX(ItemCosts,MATCH('Blend Sheet'!$G$4,ItemNum,0),MATCH(H$1,Districts,0))*'Blend Sheet'!$G111)+(INDEX(ItemCosts,MATCH('Blend Sheet'!$H$4,ItemNum,0),MATCH(H$1,Districts,0))*'Blend Sheet'!$H111)+(INDEX(ItemCosts,MATCH('Blend Sheet'!$I$4,ItemNum,0),MATCH(H$1,Districts,0))*'Blend Sheet'!$I111)+(INDEX(ItemCosts,MATCH('Blend Sheet'!$J$4,ItemNum,0),MATCH(H$1,Districts,0))*'Blend Sheet'!$J111)+(INDEX(ItemCosts,MATCH('Blend Sheet'!$K$4,ItemNum,0),MATCH(H$1,Districts,0))*'Blend Sheet'!$K111)+(INDEX(ItemCosts,MATCH('Blend Sheet'!$L$4,ItemNum,0),MATCH(H$1,Districts,0))*'Blend Sheet'!$L111)+(INDEX(ItemCosts,MATCH('Blend Sheet'!$M$4,ItemNum,0),MATCH(H$1,Districts,0))*'Blend Sheet'!$M111)+(INDEX(ItemCosts,MATCH('Blend Sheet'!$N$4,ItemNum,0),MATCH(H$1,Districts,0))*'Blend Sheet'!$N111)+(INDEX(ItemCosts,MATCH('Blend Sheet'!$O$4,ItemNum,0),MATCH(H$1,Districts,0))*'Blend Sheet'!$O111)+(INDEX(ItemCosts,MATCH('Blend Sheet'!$P$4,ItemNum,0),MATCH(H$1,Districts,0))*'Blend Sheet'!$P111)+(INDEX(ItemCosts,MATCH('Blend Sheet'!$Q$4,ItemNum,0),MATCH(H$1,Districts,0))*'Blend Sheet'!$Q111)+(INDEX(ItemCosts,MATCH('Blend Sheet'!$R$4,ItemNum,0),MATCH(H$1,Districts,0))*'Blend Sheet'!$R111)+(INDEX(ItemCosts,MATCH('Blend Sheet'!$S$4,ItemNum,0),MATCH(H$1,Districts,0))*'Blend Sheet'!$S111)+(INDEX(ItemCosts,MATCH('Blend Sheet'!$T$4,ItemNum,0),MATCH(H$1,Districts,0))*'Blend Sheet'!$T111)+(INDEX(ItemCosts,MATCH('Blend Sheet'!$U$4,ItemNum,0),MATCH(H$1,Districts,0))*'Blend Sheet'!$U111)+(INDEX(ItemCosts,MATCH('Blend Sheet'!$V$4,ItemNum,0),MATCH(H$1,Districts,0))*'Blend Sheet'!$V111)+(INDEX(ItemCosts,MATCH('Blend Sheet'!$W$4,ItemNum,0),MATCH(H$1,Districts,0))*'Blend Sheet'!$W111)+(INDEX(ItemCosts,MATCH('Blend Sheet'!$X$4,ItemNum,0),MATCH(H$1,Districts,0))*'Blend Sheet'!$X111)+(INDEX(ItemCosts,MATCH('Blend Sheet'!$Y$4,ItemNum,0),MATCH(H$1,Districts,0))*'Blend Sheet'!$Y111)+(INDEX(ItemCosts,MATCH('Blend Sheet'!$Z$4,ItemNum,0),MATCH(H$1,Districts,0))*'Blend Sheet'!$Z111)+(INDEX(ItemCosts,MATCH('Blend Sheet'!$AA$4,ItemNum,0),MATCH(H$1,Districts,0))*'Blend Sheet'!$AA111)+(INDEX(ItemCosts,MATCH('Blend Sheet'!$AB$4,ItemNum,0),MATCH(H$1,Districts,0))*'Blend Sheet'!$AB111)+(INDEX(ItemCosts,MATCH('Blend Sheet'!$AC$4,ItemNum,0),MATCH(H$1,Districts,0))*'Blend Sheet'!$AC111)+(INDEX(ItemCosts,MATCH('Blend Sheet'!$AD$4,ItemNum,0),MATCH(H$1,Districts,0))*'Blend Sheet'!$AD111)+(INDEX(ItemCosts,MATCH('Blend Sheet'!$AE$4,ItemNum,0),MATCH(H$1,Districts,0))*'Blend Sheet'!$AE111)+(INDEX(ItemCosts,MATCH('Blend Sheet'!$AF$4,ItemNum,0),MATCH(H$1,Districts,0))*'Blend Sheet'!$AF111)+(INDEX(ItemCosts,MATCH('Blend Sheet'!$AG$4,ItemNum,0),MATCH(H$1,Districts,0))*'Blend Sheet'!$AG111)+(INDEX(ItemCosts,MATCH('Blend Sheet'!$AH$4,ItemNum,0),MATCH(H$1,Districts,0))*'Blend Sheet'!$AH111)+(INDEX(ItemCosts,MATCH('Blend Sheet'!$AI$4,ItemNum,0),MATCH(H$1,Districts,0))*'Blend Sheet'!$AI111)+(INDEX(ItemCosts,MATCH('Blend Sheet'!$AJ$4,ItemNum,0),MATCH(H$1,Districts,0))*'Blend Sheet'!$AJ111)+(INDEX(ItemCosts,MATCH('Blend Sheet'!$AK$4,ItemNum,0),MATCH(H$1,Districts,0))*'Blend Sheet'!$AK111)+(INDEX(ItemCosts,MATCH('Blend Sheet'!$AL$4,ItemNum,0),MATCH(H$1,Districts,0))*'Blend Sheet'!$AL111)+(INDEX(ItemCosts,MATCH('Blend Sheet'!$AM$4,ItemNum,0),MATCH(H$1,Districts,0))*'Blend Sheet'!$AM111)+(INDEX(ItemCosts,MATCH('Blend Sheet'!$AN$4,ItemNum,0),MATCH(H$1,Districts,0))*'Blend Sheet'!$AN111)+(INDEX(ItemCosts,MATCH('Blend Sheet'!$AO$4,ItemNum,0),MATCH(H$1,Districts,0))*'Blend Sheet'!$AO111)+(INDEX(ItemCosts,MATCH('Blend Sheet'!$AP$4,ItemNum,0),MATCH(H$1,Districts,0))*'Blend Sheet'!$AP111)+(INDEX(ItemCosts,MATCH('Blend Sheet'!$AQ$4,ItemNum,0),MATCH(H$1,Districts,0))*'Blend Sheet'!$AQ111)+(INDEX(ItemCosts,MATCH('Blend Sheet'!$AR$4,ItemNum,0),MATCH(H$1,Districts,0))*'Blend Sheet'!$AR111)+(INDEX(ItemCosts,MATCH('Blend Sheet'!$AS$4,ItemNum,0),MATCH(H$1,Districts,0))*'Blend Sheet'!$AS111)</f>
        <v>#N/A</v>
      </c>
      <c r="I108" s="5" t="e">
        <f>(INDEX(ItemCosts,MATCH('Blend Sheet'!$C$4,ItemNum,0),MATCH(I$1,Districts,0))*'Blend Sheet'!$C111)+(INDEX(ItemCosts,MATCH('Blend Sheet'!$D$4,ItemNum,0),MATCH(I$1,Districts,0))*'Blend Sheet'!$D111)+(INDEX(ItemCosts,MATCH('Blend Sheet'!$E$4,ItemNum,0),MATCH(I$1,Districts,0))*'Blend Sheet'!$E111)+(INDEX(ItemCosts,MATCH('Blend Sheet'!$F$4,ItemNum,0),MATCH(I$1,Districts,0))*'Blend Sheet'!$F111)+(INDEX(ItemCosts,MATCH('Blend Sheet'!$G$4,ItemNum,0),MATCH(I$1,Districts,0))*'Blend Sheet'!$G111)+(INDEX(ItemCosts,MATCH('Blend Sheet'!$H$4,ItemNum,0),MATCH(I$1,Districts,0))*'Blend Sheet'!$H111)+(INDEX(ItemCosts,MATCH('Blend Sheet'!$I$4,ItemNum,0),MATCH(I$1,Districts,0))*'Blend Sheet'!$I111)+(INDEX(ItemCosts,MATCH('Blend Sheet'!$J$4,ItemNum,0),MATCH(I$1,Districts,0))*'Blend Sheet'!$J111)+(INDEX(ItemCosts,MATCH('Blend Sheet'!$K$4,ItemNum,0),MATCH(I$1,Districts,0))*'Blend Sheet'!$K111)+(INDEX(ItemCosts,MATCH('Blend Sheet'!$L$4,ItemNum,0),MATCH(I$1,Districts,0))*'Blend Sheet'!$L111)+(INDEX(ItemCosts,MATCH('Blend Sheet'!$M$4,ItemNum,0),MATCH(I$1,Districts,0))*'Blend Sheet'!$M111)+(INDEX(ItemCosts,MATCH('Blend Sheet'!$N$4,ItemNum,0),MATCH(I$1,Districts,0))*'Blend Sheet'!$N111)+(INDEX(ItemCosts,MATCH('Blend Sheet'!$O$4,ItemNum,0),MATCH(I$1,Districts,0))*'Blend Sheet'!$O111)+(INDEX(ItemCosts,MATCH('Blend Sheet'!$P$4,ItemNum,0),MATCH(I$1,Districts,0))*'Blend Sheet'!$P111)+(INDEX(ItemCosts,MATCH('Blend Sheet'!$Q$4,ItemNum,0),MATCH(I$1,Districts,0))*'Blend Sheet'!$Q111)+(INDEX(ItemCosts,MATCH('Blend Sheet'!$R$4,ItemNum,0),MATCH(I$1,Districts,0))*'Blend Sheet'!$R111)+(INDEX(ItemCosts,MATCH('Blend Sheet'!$S$4,ItemNum,0),MATCH(I$1,Districts,0))*'Blend Sheet'!$S111)+(INDEX(ItemCosts,MATCH('Blend Sheet'!$T$4,ItemNum,0),MATCH(I$1,Districts,0))*'Blend Sheet'!$T111)+(INDEX(ItemCosts,MATCH('Blend Sheet'!$U$4,ItemNum,0),MATCH(I$1,Districts,0))*'Blend Sheet'!$U111)+(INDEX(ItemCosts,MATCH('Blend Sheet'!$V$4,ItemNum,0),MATCH(I$1,Districts,0))*'Blend Sheet'!$V111)+(INDEX(ItemCosts,MATCH('Blend Sheet'!$W$4,ItemNum,0),MATCH(I$1,Districts,0))*'Blend Sheet'!$W111)+(INDEX(ItemCosts,MATCH('Blend Sheet'!$X$4,ItemNum,0),MATCH(I$1,Districts,0))*'Blend Sheet'!$X111)+(INDEX(ItemCosts,MATCH('Blend Sheet'!$Y$4,ItemNum,0),MATCH(I$1,Districts,0))*'Blend Sheet'!$Y111)+(INDEX(ItemCosts,MATCH('Blend Sheet'!$Z$4,ItemNum,0),MATCH(I$1,Districts,0))*'Blend Sheet'!$Z111)+(INDEX(ItemCosts,MATCH('Blend Sheet'!$AA$4,ItemNum,0),MATCH(I$1,Districts,0))*'Blend Sheet'!$AA111)+(INDEX(ItemCosts,MATCH('Blend Sheet'!$AB$4,ItemNum,0),MATCH(I$1,Districts,0))*'Blend Sheet'!$AB111)+(INDEX(ItemCosts,MATCH('Blend Sheet'!$AC$4,ItemNum,0),MATCH(I$1,Districts,0))*'Blend Sheet'!$AC111)+(INDEX(ItemCosts,MATCH('Blend Sheet'!$AD$4,ItemNum,0),MATCH(I$1,Districts,0))*'Blend Sheet'!$AD111)+(INDEX(ItemCosts,MATCH('Blend Sheet'!$AE$4,ItemNum,0),MATCH(I$1,Districts,0))*'Blend Sheet'!$AE111)+(INDEX(ItemCosts,MATCH('Blend Sheet'!$AF$4,ItemNum,0),MATCH(I$1,Districts,0))*'Blend Sheet'!$AF111)+(INDEX(ItemCosts,MATCH('Blend Sheet'!$AG$4,ItemNum,0),MATCH(I$1,Districts,0))*'Blend Sheet'!$AG111)+(INDEX(ItemCosts,MATCH('Blend Sheet'!$AH$4,ItemNum,0),MATCH(I$1,Districts,0))*'Blend Sheet'!$AH111)+(INDEX(ItemCosts,MATCH('Blend Sheet'!$AI$4,ItemNum,0),MATCH(I$1,Districts,0))*'Blend Sheet'!$AI111)+(INDEX(ItemCosts,MATCH('Blend Sheet'!$AJ$4,ItemNum,0),MATCH(I$1,Districts,0))*'Blend Sheet'!$AJ111)+(INDEX(ItemCosts,MATCH('Blend Sheet'!$AK$4,ItemNum,0),MATCH(I$1,Districts,0))*'Blend Sheet'!$AK111)+(INDEX(ItemCosts,MATCH('Blend Sheet'!$AL$4,ItemNum,0),MATCH(I$1,Districts,0))*'Blend Sheet'!$AL111)+(INDEX(ItemCosts,MATCH('Blend Sheet'!$AM$4,ItemNum,0),MATCH(I$1,Districts,0))*'Blend Sheet'!$AM111)+(INDEX(ItemCosts,MATCH('Blend Sheet'!$AN$4,ItemNum,0),MATCH(I$1,Districts,0))*'Blend Sheet'!$AN111)+(INDEX(ItemCosts,MATCH('Blend Sheet'!$AO$4,ItemNum,0),MATCH(I$1,Districts,0))*'Blend Sheet'!$AO111)+(INDEX(ItemCosts,MATCH('Blend Sheet'!$AP$4,ItemNum,0),MATCH(I$1,Districts,0))*'Blend Sheet'!$AP111)+(INDEX(ItemCosts,MATCH('Blend Sheet'!$AQ$4,ItemNum,0),MATCH(I$1,Districts,0))*'Blend Sheet'!$AQ111)+(INDEX(ItemCosts,MATCH('Blend Sheet'!$AR$4,ItemNum,0),MATCH(I$1,Districts,0))*'Blend Sheet'!$AR111)+(INDEX(ItemCosts,MATCH('Blend Sheet'!$AS$4,ItemNum,0),MATCH(I$1,Districts,0))*'Blend Sheet'!$AS111)</f>
        <v>#N/A</v>
      </c>
      <c r="J108" s="5" t="e">
        <f>(INDEX(ItemCosts,MATCH('Blend Sheet'!$C$4,ItemNum,0),MATCH(J$1,Districts,0))*'Blend Sheet'!$C111)+(INDEX(ItemCosts,MATCH('Blend Sheet'!$D$4,ItemNum,0),MATCH(J$1,Districts,0))*'Blend Sheet'!$D111)+(INDEX(ItemCosts,MATCH('Blend Sheet'!$E$4,ItemNum,0),MATCH(J$1,Districts,0))*'Blend Sheet'!$E111)+(INDEX(ItemCosts,MATCH('Blend Sheet'!$F$4,ItemNum,0),MATCH(J$1,Districts,0))*'Blend Sheet'!$F111)+(INDEX(ItemCosts,MATCH('Blend Sheet'!$G$4,ItemNum,0),MATCH(J$1,Districts,0))*'Blend Sheet'!$G111)+(INDEX(ItemCosts,MATCH('Blend Sheet'!$H$4,ItemNum,0),MATCH(J$1,Districts,0))*'Blend Sheet'!$H111)+(INDEX(ItemCosts,MATCH('Blend Sheet'!$I$4,ItemNum,0),MATCH(J$1,Districts,0))*'Blend Sheet'!$I111)+(INDEX(ItemCosts,MATCH('Blend Sheet'!$J$4,ItemNum,0),MATCH(J$1,Districts,0))*'Blend Sheet'!$J111)+(INDEX(ItemCosts,MATCH('Blend Sheet'!$K$4,ItemNum,0),MATCH(J$1,Districts,0))*'Blend Sheet'!$K111)+(INDEX(ItemCosts,MATCH('Blend Sheet'!$L$4,ItemNum,0),MATCH(J$1,Districts,0))*'Blend Sheet'!$L111)+(INDEX(ItemCosts,MATCH('Blend Sheet'!$M$4,ItemNum,0),MATCH(J$1,Districts,0))*'Blend Sheet'!$M111)+(INDEX(ItemCosts,MATCH('Blend Sheet'!$N$4,ItemNum,0),MATCH(J$1,Districts,0))*'Blend Sheet'!$N111)+(INDEX(ItemCosts,MATCH('Blend Sheet'!$O$4,ItemNum,0),MATCH(J$1,Districts,0))*'Blend Sheet'!$O111)+(INDEX(ItemCosts,MATCH('Blend Sheet'!$P$4,ItemNum,0),MATCH(J$1,Districts,0))*'Blend Sheet'!$P111)+(INDEX(ItemCosts,MATCH('Blend Sheet'!$Q$4,ItemNum,0),MATCH(J$1,Districts,0))*'Blend Sheet'!$Q111)+(INDEX(ItemCosts,MATCH('Blend Sheet'!$R$4,ItemNum,0),MATCH(J$1,Districts,0))*'Blend Sheet'!$R111)+(INDEX(ItemCosts,MATCH('Blend Sheet'!$S$4,ItemNum,0),MATCH(J$1,Districts,0))*'Blend Sheet'!$S111)+(INDEX(ItemCosts,MATCH('Blend Sheet'!$T$4,ItemNum,0),MATCH(J$1,Districts,0))*'Blend Sheet'!$T111)+(INDEX(ItemCosts,MATCH('Blend Sheet'!$U$4,ItemNum,0),MATCH(J$1,Districts,0))*'Blend Sheet'!$U111)+(INDEX(ItemCosts,MATCH('Blend Sheet'!$V$4,ItemNum,0),MATCH(J$1,Districts,0))*'Blend Sheet'!$V111)+(INDEX(ItemCosts,MATCH('Blend Sheet'!$W$4,ItemNum,0),MATCH(J$1,Districts,0))*'Blend Sheet'!$W111)+(INDEX(ItemCosts,MATCH('Blend Sheet'!$X$4,ItemNum,0),MATCH(J$1,Districts,0))*'Blend Sheet'!$X111)+(INDEX(ItemCosts,MATCH('Blend Sheet'!$Y$4,ItemNum,0),MATCH(J$1,Districts,0))*'Blend Sheet'!$Y111)+(INDEX(ItemCosts,MATCH('Blend Sheet'!$Z$4,ItemNum,0),MATCH(J$1,Districts,0))*'Blend Sheet'!$Z111)+(INDEX(ItemCosts,MATCH('Blend Sheet'!$AA$4,ItemNum,0),MATCH(J$1,Districts,0))*'Blend Sheet'!$AA111)+(INDEX(ItemCosts,MATCH('Blend Sheet'!$AB$4,ItemNum,0),MATCH(J$1,Districts,0))*'Blend Sheet'!$AB111)+(INDEX(ItemCosts,MATCH('Blend Sheet'!$AC$4,ItemNum,0),MATCH(J$1,Districts,0))*'Blend Sheet'!$AC111)+(INDEX(ItemCosts,MATCH('Blend Sheet'!$AD$4,ItemNum,0),MATCH(J$1,Districts,0))*'Blend Sheet'!$AD111)+(INDEX(ItemCosts,MATCH('Blend Sheet'!$AE$4,ItemNum,0),MATCH(J$1,Districts,0))*'Blend Sheet'!$AE111)+(INDEX(ItemCosts,MATCH('Blend Sheet'!$AF$4,ItemNum,0),MATCH(J$1,Districts,0))*'Blend Sheet'!$AF111)+(INDEX(ItemCosts,MATCH('Blend Sheet'!$AG$4,ItemNum,0),MATCH(J$1,Districts,0))*'Blend Sheet'!$AG111)+(INDEX(ItemCosts,MATCH('Blend Sheet'!$AH$4,ItemNum,0),MATCH(J$1,Districts,0))*'Blend Sheet'!$AH111)+(INDEX(ItemCosts,MATCH('Blend Sheet'!$AI$4,ItemNum,0),MATCH(J$1,Districts,0))*'Blend Sheet'!$AI111)+(INDEX(ItemCosts,MATCH('Blend Sheet'!$AJ$4,ItemNum,0),MATCH(J$1,Districts,0))*'Blend Sheet'!$AJ111)+(INDEX(ItemCosts,MATCH('Blend Sheet'!$AK$4,ItemNum,0),MATCH(J$1,Districts,0))*'Blend Sheet'!$AK111)+(INDEX(ItemCosts,MATCH('Blend Sheet'!$AL$4,ItemNum,0),MATCH(J$1,Districts,0))*'Blend Sheet'!$AL111)+(INDEX(ItemCosts,MATCH('Blend Sheet'!$AM$4,ItemNum,0),MATCH(J$1,Districts,0))*'Blend Sheet'!$AM111)+(INDEX(ItemCosts,MATCH('Blend Sheet'!$AN$4,ItemNum,0),MATCH(J$1,Districts,0))*'Blend Sheet'!$AN111)+(INDEX(ItemCosts,MATCH('Blend Sheet'!$AO$4,ItemNum,0),MATCH(J$1,Districts,0))*'Blend Sheet'!$AO111)+(INDEX(ItemCosts,MATCH('Blend Sheet'!$AP$4,ItemNum,0),MATCH(J$1,Districts,0))*'Blend Sheet'!$AP111)+(INDEX(ItemCosts,MATCH('Blend Sheet'!$AQ$4,ItemNum,0),MATCH(J$1,Districts,0))*'Blend Sheet'!$AQ111)+(INDEX(ItemCosts,MATCH('Blend Sheet'!$AR$4,ItemNum,0),MATCH(J$1,Districts,0))*'Blend Sheet'!$AR111)+(INDEX(ItemCosts,MATCH('Blend Sheet'!$AS$4,ItemNum,0),MATCH(J$1,Districts,0))*'Blend Sheet'!$AS111)</f>
        <v>#N/A</v>
      </c>
      <c r="K108" s="5" t="e">
        <f>(INDEX(ItemCosts,MATCH('Blend Sheet'!$C$4,ItemNum,0),MATCH(K$1,Districts,0))*'Blend Sheet'!$C111)+(INDEX(ItemCosts,MATCH('Blend Sheet'!$D$4,ItemNum,0),MATCH(K$1,Districts,0))*'Blend Sheet'!$D111)+(INDEX(ItemCosts,MATCH('Blend Sheet'!$E$4,ItemNum,0),MATCH(K$1,Districts,0))*'Blend Sheet'!$E111)+(INDEX(ItemCosts,MATCH('Blend Sheet'!$F$4,ItemNum,0),MATCH(K$1,Districts,0))*'Blend Sheet'!$F111)+(INDEX(ItemCosts,MATCH('Blend Sheet'!$G$4,ItemNum,0),MATCH(K$1,Districts,0))*'Blend Sheet'!$G111)+(INDEX(ItemCosts,MATCH('Blend Sheet'!$H$4,ItemNum,0),MATCH(K$1,Districts,0))*'Blend Sheet'!$H111)+(INDEX(ItemCosts,MATCH('Blend Sheet'!$I$4,ItemNum,0),MATCH(K$1,Districts,0))*'Blend Sheet'!$I111)+(INDEX(ItemCosts,MATCH('Blend Sheet'!$J$4,ItemNum,0),MATCH(K$1,Districts,0))*'Blend Sheet'!$J111)+(INDEX(ItemCosts,MATCH('Blend Sheet'!$K$4,ItemNum,0),MATCH(K$1,Districts,0))*'Blend Sheet'!$K111)+(INDEX(ItemCosts,MATCH('Blend Sheet'!$L$4,ItemNum,0),MATCH(K$1,Districts,0))*'Blend Sheet'!$L111)+(INDEX(ItemCosts,MATCH('Blend Sheet'!$M$4,ItemNum,0),MATCH(K$1,Districts,0))*'Blend Sheet'!$M111)+(INDEX(ItemCosts,MATCH('Blend Sheet'!$N$4,ItemNum,0),MATCH(K$1,Districts,0))*'Blend Sheet'!$N111)+(INDEX(ItemCosts,MATCH('Blend Sheet'!$O$4,ItemNum,0),MATCH(K$1,Districts,0))*'Blend Sheet'!$O111)+(INDEX(ItemCosts,MATCH('Blend Sheet'!$P$4,ItemNum,0),MATCH(K$1,Districts,0))*'Blend Sheet'!$P111)+(INDEX(ItemCosts,MATCH('Blend Sheet'!$Q$4,ItemNum,0),MATCH(K$1,Districts,0))*'Blend Sheet'!$Q111)+(INDEX(ItemCosts,MATCH('Blend Sheet'!$R$4,ItemNum,0),MATCH(K$1,Districts,0))*'Blend Sheet'!$R111)+(INDEX(ItemCosts,MATCH('Blend Sheet'!$S$4,ItemNum,0),MATCH(K$1,Districts,0))*'Blend Sheet'!$S111)+(INDEX(ItemCosts,MATCH('Blend Sheet'!$T$4,ItemNum,0),MATCH(K$1,Districts,0))*'Blend Sheet'!$T111)+(INDEX(ItemCosts,MATCH('Blend Sheet'!$U$4,ItemNum,0),MATCH(K$1,Districts,0))*'Blend Sheet'!$U111)+(INDEX(ItemCosts,MATCH('Blend Sheet'!$V$4,ItemNum,0),MATCH(K$1,Districts,0))*'Blend Sheet'!$V111)+(INDEX(ItemCosts,MATCH('Blend Sheet'!$W$4,ItemNum,0),MATCH(K$1,Districts,0))*'Blend Sheet'!$W111)+(INDEX(ItemCosts,MATCH('Blend Sheet'!$X$4,ItemNum,0),MATCH(K$1,Districts,0))*'Blend Sheet'!$X111)+(INDEX(ItemCosts,MATCH('Blend Sheet'!$Y$4,ItemNum,0),MATCH(K$1,Districts,0))*'Blend Sheet'!$Y111)+(INDEX(ItemCosts,MATCH('Blend Sheet'!$Z$4,ItemNum,0),MATCH(K$1,Districts,0))*'Blend Sheet'!$Z111)+(INDEX(ItemCosts,MATCH('Blend Sheet'!$AA$4,ItemNum,0),MATCH(K$1,Districts,0))*'Blend Sheet'!$AA111)+(INDEX(ItemCosts,MATCH('Blend Sheet'!$AB$4,ItemNum,0),MATCH(K$1,Districts,0))*'Blend Sheet'!$AB111)+(INDEX(ItemCosts,MATCH('Blend Sheet'!$AC$4,ItemNum,0),MATCH(K$1,Districts,0))*'Blend Sheet'!$AC111)+(INDEX(ItemCosts,MATCH('Blend Sheet'!$AD$4,ItemNum,0),MATCH(K$1,Districts,0))*'Blend Sheet'!$AD111)+(INDEX(ItemCosts,MATCH('Blend Sheet'!$AE$4,ItemNum,0),MATCH(K$1,Districts,0))*'Blend Sheet'!$AE111)+(INDEX(ItemCosts,MATCH('Blend Sheet'!$AF$4,ItemNum,0),MATCH(K$1,Districts,0))*'Blend Sheet'!$AF111)+(INDEX(ItemCosts,MATCH('Blend Sheet'!$AG$4,ItemNum,0),MATCH(K$1,Districts,0))*'Blend Sheet'!$AG111)+(INDEX(ItemCosts,MATCH('Blend Sheet'!$AH$4,ItemNum,0),MATCH(K$1,Districts,0))*'Blend Sheet'!$AH111)+(INDEX(ItemCosts,MATCH('Blend Sheet'!$AI$4,ItemNum,0),MATCH(K$1,Districts,0))*'Blend Sheet'!$AI111)+(INDEX(ItemCosts,MATCH('Blend Sheet'!$AJ$4,ItemNum,0),MATCH(K$1,Districts,0))*'Blend Sheet'!$AJ111)+(INDEX(ItemCosts,MATCH('Blend Sheet'!$AK$4,ItemNum,0),MATCH(K$1,Districts,0))*'Blend Sheet'!$AK111)+(INDEX(ItemCosts,MATCH('Blend Sheet'!$AL$4,ItemNum,0),MATCH(K$1,Districts,0))*'Blend Sheet'!$AL111)+(INDEX(ItemCosts,MATCH('Blend Sheet'!$AM$4,ItemNum,0),MATCH(K$1,Districts,0))*'Blend Sheet'!$AM111)+(INDEX(ItemCosts,MATCH('Blend Sheet'!$AN$4,ItemNum,0),MATCH(K$1,Districts,0))*'Blend Sheet'!$AN111)+(INDEX(ItemCosts,MATCH('Blend Sheet'!$AO$4,ItemNum,0),MATCH(K$1,Districts,0))*'Blend Sheet'!$AO111)+(INDEX(ItemCosts,MATCH('Blend Sheet'!$AP$4,ItemNum,0),MATCH(K$1,Districts,0))*'Blend Sheet'!$AP111)+(INDEX(ItemCosts,MATCH('Blend Sheet'!$AQ$4,ItemNum,0),MATCH(K$1,Districts,0))*'Blend Sheet'!$AQ111)+(INDEX(ItemCosts,MATCH('Blend Sheet'!$AR$4,ItemNum,0),MATCH(K$1,Districts,0))*'Blend Sheet'!$AR111)+(INDEX(ItemCosts,MATCH('Blend Sheet'!$AS$4,ItemNum,0),MATCH(K$1,Districts,0))*'Blend Sheet'!$AS111)</f>
        <v>#N/A</v>
      </c>
      <c r="L108" s="5" t="e">
        <f>(INDEX(ItemCosts,MATCH('Blend Sheet'!$C$4,ItemNum,0),MATCH(L$1,Districts,0))*'Blend Sheet'!$C111)+(INDEX(ItemCosts,MATCH('Blend Sheet'!$D$4,ItemNum,0),MATCH(L$1,Districts,0))*'Blend Sheet'!$D111)+(INDEX(ItemCosts,MATCH('Blend Sheet'!$E$4,ItemNum,0),MATCH(L$1,Districts,0))*'Blend Sheet'!$E111)+(INDEX(ItemCosts,MATCH('Blend Sheet'!$F$4,ItemNum,0),MATCH(L$1,Districts,0))*'Blend Sheet'!$F111)+(INDEX(ItemCosts,MATCH('Blend Sheet'!$G$4,ItemNum,0),MATCH(L$1,Districts,0))*'Blend Sheet'!$G111)+(INDEX(ItemCosts,MATCH('Blend Sheet'!$H$4,ItemNum,0),MATCH(L$1,Districts,0))*'Blend Sheet'!$H111)+(INDEX(ItemCosts,MATCH('Blend Sheet'!$I$4,ItemNum,0),MATCH(L$1,Districts,0))*'Blend Sheet'!$I111)+(INDEX(ItemCosts,MATCH('Blend Sheet'!$J$4,ItemNum,0),MATCH(L$1,Districts,0))*'Blend Sheet'!$J111)+(INDEX(ItemCosts,MATCH('Blend Sheet'!$K$4,ItemNum,0),MATCH(L$1,Districts,0))*'Blend Sheet'!$K111)+(INDEX(ItemCosts,MATCH('Blend Sheet'!$L$4,ItemNum,0),MATCH(L$1,Districts,0))*'Blend Sheet'!$L111)+(INDEX(ItemCosts,MATCH('Blend Sheet'!$M$4,ItemNum,0),MATCH(L$1,Districts,0))*'Blend Sheet'!$M111)+(INDEX(ItemCosts,MATCH('Blend Sheet'!$N$4,ItemNum,0),MATCH(L$1,Districts,0))*'Blend Sheet'!$N111)+(INDEX(ItemCosts,MATCH('Blend Sheet'!$O$4,ItemNum,0),MATCH(L$1,Districts,0))*'Blend Sheet'!$O111)+(INDEX(ItemCosts,MATCH('Blend Sheet'!$P$4,ItemNum,0),MATCH(L$1,Districts,0))*'Blend Sheet'!$P111)+(INDEX(ItemCosts,MATCH('Blend Sheet'!$Q$4,ItemNum,0),MATCH(L$1,Districts,0))*'Blend Sheet'!$Q111)+(INDEX(ItemCosts,MATCH('Blend Sheet'!$R$4,ItemNum,0),MATCH(L$1,Districts,0))*'Blend Sheet'!$R111)+(INDEX(ItemCosts,MATCH('Blend Sheet'!$S$4,ItemNum,0),MATCH(L$1,Districts,0))*'Blend Sheet'!$S111)+(INDEX(ItemCosts,MATCH('Blend Sheet'!$T$4,ItemNum,0),MATCH(L$1,Districts,0))*'Blend Sheet'!$T111)+(INDEX(ItemCosts,MATCH('Blend Sheet'!$U$4,ItemNum,0),MATCH(L$1,Districts,0))*'Blend Sheet'!$U111)+(INDEX(ItemCosts,MATCH('Blend Sheet'!$V$4,ItemNum,0),MATCH(L$1,Districts,0))*'Blend Sheet'!$V111)+(INDEX(ItemCosts,MATCH('Blend Sheet'!$W$4,ItemNum,0),MATCH(L$1,Districts,0))*'Blend Sheet'!$W111)+(INDEX(ItemCosts,MATCH('Blend Sheet'!$X$4,ItemNum,0),MATCH(L$1,Districts,0))*'Blend Sheet'!$X111)+(INDEX(ItemCosts,MATCH('Blend Sheet'!$Y$4,ItemNum,0),MATCH(L$1,Districts,0))*'Blend Sheet'!$Y111)+(INDEX(ItemCosts,MATCH('Blend Sheet'!$Z$4,ItemNum,0),MATCH(L$1,Districts,0))*'Blend Sheet'!$Z111)+(INDEX(ItemCosts,MATCH('Blend Sheet'!$AA$4,ItemNum,0),MATCH(L$1,Districts,0))*'Blend Sheet'!$AA111)+(INDEX(ItemCosts,MATCH('Blend Sheet'!$AB$4,ItemNum,0),MATCH(L$1,Districts,0))*'Blend Sheet'!$AB111)+(INDEX(ItemCosts,MATCH('Blend Sheet'!$AC$4,ItemNum,0),MATCH(L$1,Districts,0))*'Blend Sheet'!$AC111)+(INDEX(ItemCosts,MATCH('Blend Sheet'!$AD$4,ItemNum,0),MATCH(L$1,Districts,0))*'Blend Sheet'!$AD111)+(INDEX(ItemCosts,MATCH('Blend Sheet'!$AE$4,ItemNum,0),MATCH(L$1,Districts,0))*'Blend Sheet'!$AE111)+(INDEX(ItemCosts,MATCH('Blend Sheet'!$AF$4,ItemNum,0),MATCH(L$1,Districts,0))*'Blend Sheet'!$AF111)+(INDEX(ItemCosts,MATCH('Blend Sheet'!$AG$4,ItemNum,0),MATCH(L$1,Districts,0))*'Blend Sheet'!$AG111)+(INDEX(ItemCosts,MATCH('Blend Sheet'!$AH$4,ItemNum,0),MATCH(L$1,Districts,0))*'Blend Sheet'!$AH111)+(INDEX(ItemCosts,MATCH('Blend Sheet'!$AI$4,ItemNum,0),MATCH(L$1,Districts,0))*'Blend Sheet'!$AI111)+(INDEX(ItemCosts,MATCH('Blend Sheet'!$AJ$4,ItemNum,0),MATCH(L$1,Districts,0))*'Blend Sheet'!$AJ111)+(INDEX(ItemCosts,MATCH('Blend Sheet'!$AK$4,ItemNum,0),MATCH(L$1,Districts,0))*'Blend Sheet'!$AK111)+(INDEX(ItemCosts,MATCH('Blend Sheet'!$AL$4,ItemNum,0),MATCH(L$1,Districts,0))*'Blend Sheet'!$AL111)+(INDEX(ItemCosts,MATCH('Blend Sheet'!$AM$4,ItemNum,0),MATCH(L$1,Districts,0))*'Blend Sheet'!$AM111)+(INDEX(ItemCosts,MATCH('Blend Sheet'!$AN$4,ItemNum,0),MATCH(L$1,Districts,0))*'Blend Sheet'!$AN111)+(INDEX(ItemCosts,MATCH('Blend Sheet'!$AO$4,ItemNum,0),MATCH(L$1,Districts,0))*'Blend Sheet'!$AO111)+(INDEX(ItemCosts,MATCH('Blend Sheet'!$AP$4,ItemNum,0),MATCH(L$1,Districts,0))*'Blend Sheet'!$AP111)+(INDEX(ItemCosts,MATCH('Blend Sheet'!$AQ$4,ItemNum,0),MATCH(L$1,Districts,0))*'Blend Sheet'!$AQ111)+(INDEX(ItemCosts,MATCH('Blend Sheet'!$AR$4,ItemNum,0),MATCH(L$1,Districts,0))*'Blend Sheet'!$AR111)+(INDEX(ItemCosts,MATCH('Blend Sheet'!$AS$4,ItemNum,0),MATCH(L$1,Districts,0))*'Blend Sheet'!$AS111)</f>
        <v>#N/A</v>
      </c>
      <c r="M108" s="191"/>
      <c r="N108" s="34" t="e">
        <f>D108/'Blend Sheet'!$BA111</f>
        <v>#N/A</v>
      </c>
      <c r="O108" s="34" t="e">
        <f>E108/'Blend Sheet'!$BA111</f>
        <v>#N/A</v>
      </c>
      <c r="P108" s="34" t="e">
        <f>G108/'Blend Sheet'!$BA111</f>
        <v>#N/A</v>
      </c>
      <c r="Q108" s="34" t="e">
        <f>H108/'Blend Sheet'!$BA111</f>
        <v>#N/A</v>
      </c>
      <c r="R108" s="34" t="e">
        <f>I108/'Blend Sheet'!$BA111</f>
        <v>#N/A</v>
      </c>
      <c r="S108" s="34" t="e">
        <f>J108/'Blend Sheet'!$BA111</f>
        <v>#N/A</v>
      </c>
      <c r="T108" s="34" t="e">
        <f>K108/'Blend Sheet'!$BA111</f>
        <v>#N/A</v>
      </c>
      <c r="U108" s="34" t="e">
        <f>L108/'Blend Sheet'!$BA111</f>
        <v>#N/A</v>
      </c>
    </row>
    <row r="109" spans="1:21" x14ac:dyDescent="0.25">
      <c r="A109" s="240" t="str">
        <f>'Blend Sheet'!A112</f>
        <v>Visweep DM IS</v>
      </c>
      <c r="B109" s="241">
        <v>225</v>
      </c>
      <c r="C109" s="241">
        <f>B109</f>
        <v>225</v>
      </c>
      <c r="D109" s="241">
        <f t="shared" ref="D109:L109" si="0">C109</f>
        <v>225</v>
      </c>
      <c r="E109" s="241">
        <f t="shared" si="0"/>
        <v>225</v>
      </c>
      <c r="F109" s="241">
        <f t="shared" si="0"/>
        <v>225</v>
      </c>
      <c r="G109" s="241">
        <f t="shared" si="0"/>
        <v>225</v>
      </c>
      <c r="H109" s="241">
        <f t="shared" si="0"/>
        <v>225</v>
      </c>
      <c r="I109" s="241">
        <f t="shared" si="0"/>
        <v>225</v>
      </c>
      <c r="J109" s="241">
        <f t="shared" si="0"/>
        <v>225</v>
      </c>
      <c r="K109" s="241">
        <f t="shared" si="0"/>
        <v>225</v>
      </c>
      <c r="L109" s="241">
        <f t="shared" si="0"/>
        <v>225</v>
      </c>
      <c r="M109" s="191"/>
      <c r="N109" s="34" t="e">
        <f>D109/'Blend Sheet'!$BA112</f>
        <v>#DIV/0!</v>
      </c>
      <c r="O109" s="34" t="e">
        <f>E109/'Blend Sheet'!$BA112</f>
        <v>#DIV/0!</v>
      </c>
      <c r="P109" s="34" t="e">
        <f>G109/'Blend Sheet'!$BA112</f>
        <v>#DIV/0!</v>
      </c>
      <c r="Q109" s="34" t="e">
        <f>H109/'Blend Sheet'!$BA112</f>
        <v>#DIV/0!</v>
      </c>
      <c r="R109" s="34" t="e">
        <f>I109/'Blend Sheet'!$BA112</f>
        <v>#DIV/0!</v>
      </c>
      <c r="S109" s="34" t="e">
        <f>J109/'Blend Sheet'!$BA112</f>
        <v>#DIV/0!</v>
      </c>
      <c r="T109" s="34" t="e">
        <f>K109/'Blend Sheet'!$BA112</f>
        <v>#DIV/0!</v>
      </c>
      <c r="U109" s="34" t="e">
        <f>L109/'Blend Sheet'!$BA112</f>
        <v>#DIV/0!</v>
      </c>
    </row>
    <row r="110" spans="1:21" x14ac:dyDescent="0.25">
      <c r="A110" s="240" t="str">
        <f>'Blend Sheet'!A113</f>
        <v>Visweep DM</v>
      </c>
      <c r="B110" s="241">
        <v>275</v>
      </c>
      <c r="C110" s="241">
        <f>B110</f>
        <v>275</v>
      </c>
      <c r="D110" s="241">
        <f t="shared" ref="D110:L110" si="1">C110</f>
        <v>275</v>
      </c>
      <c r="E110" s="241">
        <f t="shared" si="1"/>
        <v>275</v>
      </c>
      <c r="F110" s="241">
        <f t="shared" si="1"/>
        <v>275</v>
      </c>
      <c r="G110" s="241">
        <f t="shared" si="1"/>
        <v>275</v>
      </c>
      <c r="H110" s="241">
        <f t="shared" si="1"/>
        <v>275</v>
      </c>
      <c r="I110" s="241">
        <f t="shared" si="1"/>
        <v>275</v>
      </c>
      <c r="J110" s="241">
        <f t="shared" si="1"/>
        <v>275</v>
      </c>
      <c r="K110" s="241">
        <f t="shared" si="1"/>
        <v>275</v>
      </c>
      <c r="L110" s="241">
        <f t="shared" si="1"/>
        <v>275</v>
      </c>
      <c r="M110" s="191"/>
      <c r="N110" s="34" t="e">
        <f>D110/'Blend Sheet'!$BA113</f>
        <v>#DIV/0!</v>
      </c>
      <c r="O110" s="34" t="e">
        <f>E110/'Blend Sheet'!$BA113</f>
        <v>#DIV/0!</v>
      </c>
      <c r="P110" s="34" t="e">
        <f>G110/'Blend Sheet'!$BA113</f>
        <v>#DIV/0!</v>
      </c>
      <c r="Q110" s="34" t="e">
        <f>H110/'Blend Sheet'!$BA113</f>
        <v>#DIV/0!</v>
      </c>
      <c r="R110" s="34" t="e">
        <f>I110/'Blend Sheet'!$BA113</f>
        <v>#DIV/0!</v>
      </c>
      <c r="S110" s="34" t="e">
        <f>J110/'Blend Sheet'!$BA113</f>
        <v>#DIV/0!</v>
      </c>
      <c r="T110" s="34" t="e">
        <f>K110/'Blend Sheet'!$BA113</f>
        <v>#DIV/0!</v>
      </c>
      <c r="U110" s="34" t="e">
        <f>L110/'Blend Sheet'!$BA113</f>
        <v>#DIV/0!</v>
      </c>
    </row>
    <row r="111" spans="1:21" x14ac:dyDescent="0.25">
      <c r="A111">
        <f>'Blend Sheet'!A114</f>
        <v>0</v>
      </c>
      <c r="B111" s="5" t="e">
        <f>(INDEX(ItemCosts,MATCH('Blend Sheet'!$C$4,ItemNum,0),MATCH(B$1,Districts,0))*'Blend Sheet'!$C114)+(INDEX(ItemCosts,MATCH('Blend Sheet'!$D$4,ItemNum,0),MATCH(B$1,Districts,0))*'Blend Sheet'!$D114)+(INDEX(ItemCosts,MATCH('Blend Sheet'!$E$4,ItemNum,0),MATCH(B$1,Districts,0))*'Blend Sheet'!$E114)+(INDEX(ItemCosts,MATCH('Blend Sheet'!$F$4,ItemNum,0),MATCH(B$1,Districts,0))*'Blend Sheet'!$F114)+(INDEX(ItemCosts,MATCH('Blend Sheet'!$G$4,ItemNum,0),MATCH(B$1,Districts,0))*'Blend Sheet'!$G114)+(INDEX(ItemCosts,MATCH('Blend Sheet'!$H$4,ItemNum,0),MATCH(B$1,Districts,0))*'Blend Sheet'!$H114)+(INDEX(ItemCosts,MATCH('Blend Sheet'!$I$4,ItemNum,0),MATCH(B$1,Districts,0))*'Blend Sheet'!$I114)+(INDEX(ItemCosts,MATCH('Blend Sheet'!$J$4,ItemNum,0),MATCH(B$1,Districts,0))*'Blend Sheet'!$J114)+(INDEX(ItemCosts,MATCH('Blend Sheet'!$K$4,ItemNum,0),MATCH(B$1,Districts,0))*'Blend Sheet'!$K114)+(INDEX(ItemCosts,MATCH('Blend Sheet'!$L$4,ItemNum,0),MATCH(B$1,Districts,0))*'Blend Sheet'!$L114)+(INDEX(ItemCosts,MATCH('Blend Sheet'!$M$4,ItemNum,0),MATCH(B$1,Districts,0))*'Blend Sheet'!$M114)+(INDEX(ItemCosts,MATCH('Blend Sheet'!$N$4,ItemNum,0),MATCH(B$1,Districts,0))*'Blend Sheet'!$N114)+(INDEX(ItemCosts,MATCH('Blend Sheet'!$O$4,ItemNum,0),MATCH(B$1,Districts,0))*'Blend Sheet'!$O114)+(INDEX(ItemCosts,MATCH('Blend Sheet'!$P$4,ItemNum,0),MATCH(B$1,Districts,0))*'Blend Sheet'!$P114)+(INDEX(ItemCosts,MATCH('Blend Sheet'!$Q$4,ItemNum,0),MATCH(B$1,Districts,0))*'Blend Sheet'!$Q114)+(INDEX(ItemCosts,MATCH('Blend Sheet'!$R$4,ItemNum,0),MATCH(B$1,Districts,0))*'Blend Sheet'!$R114)+(INDEX(ItemCosts,MATCH('Blend Sheet'!$S$4,ItemNum,0),MATCH(B$1,Districts,0))*'Blend Sheet'!$S114)+(INDEX(ItemCosts,MATCH('Blend Sheet'!$T$4,ItemNum,0),MATCH(B$1,Districts,0))*'Blend Sheet'!$T114)+(INDEX(ItemCosts,MATCH('Blend Sheet'!$U$4,ItemNum,0),MATCH(B$1,Districts,0))*'Blend Sheet'!$U114)+(INDEX(ItemCosts,MATCH('Blend Sheet'!$V$4,ItemNum,0),MATCH(B$1,Districts,0))*'Blend Sheet'!$V114)+(INDEX(ItemCosts,MATCH('Blend Sheet'!$W$4,ItemNum,0),MATCH(B$1,Districts,0))*'Blend Sheet'!$W114)+(INDEX(ItemCosts,MATCH('Blend Sheet'!$X$4,ItemNum,0),MATCH(B$1,Districts,0))*'Blend Sheet'!$X114)+(INDEX(ItemCosts,MATCH('Blend Sheet'!$Y$4,ItemNum,0),MATCH(B$1,Districts,0))*'Blend Sheet'!$Y114)+(INDEX(ItemCosts,MATCH('Blend Sheet'!$Z$4,ItemNum,0),MATCH(B$1,Districts,0))*'Blend Sheet'!$Z114)+(INDEX(ItemCosts,MATCH('Blend Sheet'!$AA$4,ItemNum,0),MATCH(B$1,Districts,0))*'Blend Sheet'!$AA114)+(INDEX(ItemCosts,MATCH('Blend Sheet'!$AB$4,ItemNum,0),MATCH(B$1,Districts,0))*'Blend Sheet'!$AB114)+(INDEX(ItemCosts,MATCH('Blend Sheet'!$AC$4,ItemNum,0),MATCH(B$1,Districts,0))*'Blend Sheet'!$AC114)+(INDEX(ItemCosts,MATCH('Blend Sheet'!$AD$4,ItemNum,0),MATCH(B$1,Districts,0))*'Blend Sheet'!$AD114)+(INDEX(ItemCosts,MATCH('Blend Sheet'!$AE$4,ItemNum,0),MATCH(B$1,Districts,0))*'Blend Sheet'!$AE114)+(INDEX(ItemCosts,MATCH('Blend Sheet'!$AF$4,ItemNum,0),MATCH(B$1,Districts,0))*'Blend Sheet'!$AF114)+(INDEX(ItemCosts,MATCH('Blend Sheet'!$AG$4,ItemNum,0),MATCH(B$1,Districts,0))*'Blend Sheet'!$AG114)+(INDEX(ItemCosts,MATCH('Blend Sheet'!$AH$4,ItemNum,0),MATCH(B$1,Districts,0))*'Blend Sheet'!$AH114)+(INDEX(ItemCosts,MATCH('Blend Sheet'!$AI$4,ItemNum,0),MATCH(B$1,Districts,0))*'Blend Sheet'!$AI114)+(INDEX(ItemCosts,MATCH('Blend Sheet'!$AJ$4,ItemNum,0),MATCH(B$1,Districts,0))*'Blend Sheet'!$AJ114)+(INDEX(ItemCosts,MATCH('Blend Sheet'!$AK$4,ItemNum,0),MATCH(B$1,Districts,0))*'Blend Sheet'!$AK114)+(INDEX(ItemCosts,MATCH('Blend Sheet'!$AL$4,ItemNum,0),MATCH(B$1,Districts,0))*'Blend Sheet'!$AL114)+(INDEX(ItemCosts,MATCH('Blend Sheet'!$AM$4,ItemNum,0),MATCH(B$1,Districts,0))*'Blend Sheet'!$AM114)+(INDEX(ItemCosts,MATCH('Blend Sheet'!$AN$4,ItemNum,0),MATCH(B$1,Districts,0))*'Blend Sheet'!$AN114)+(INDEX(ItemCosts,MATCH('Blend Sheet'!$AO$4,ItemNum,0),MATCH(B$1,Districts,0))*'Blend Sheet'!$AO114)+(INDEX(ItemCosts,MATCH('Blend Sheet'!$AP$4,ItemNum,0),MATCH(B$1,Districts,0))*'Blend Sheet'!$AP114)+(INDEX(ItemCosts,MATCH('Blend Sheet'!$AQ$4,ItemNum,0),MATCH(B$1,Districts,0))*'Blend Sheet'!$AQ114)+(INDEX(ItemCosts,MATCH('Blend Sheet'!$AR$4,ItemNum,0),MATCH(B$1,Districts,0))*'Blend Sheet'!$AR114)+(INDEX(ItemCosts,MATCH('Blend Sheet'!$AS$4,ItemNum,0),MATCH(B$1,Districts,0))*'Blend Sheet'!$AS114)</f>
        <v>#N/A</v>
      </c>
      <c r="C111" s="5" t="e">
        <f>(INDEX(ItemCosts,MATCH('Blend Sheet'!$C$4,ItemNum,0),MATCH(C$1,Districts,0))*'Blend Sheet'!$C114)+(INDEX(ItemCosts,MATCH('Blend Sheet'!$D$4,ItemNum,0),MATCH(C$1,Districts,0))*'Blend Sheet'!$D114)+(INDEX(ItemCosts,MATCH('Blend Sheet'!$E$4,ItemNum,0),MATCH(C$1,Districts,0))*'Blend Sheet'!$E114)+(INDEX(ItemCosts,MATCH('Blend Sheet'!$F$4,ItemNum,0),MATCH(C$1,Districts,0))*'Blend Sheet'!$F114)+(INDEX(ItemCosts,MATCH('Blend Sheet'!$G$4,ItemNum,0),MATCH(C$1,Districts,0))*'Blend Sheet'!$G114)+(INDEX(ItemCosts,MATCH('Blend Sheet'!$H$4,ItemNum,0),MATCH(C$1,Districts,0))*'Blend Sheet'!$H114)+(INDEX(ItemCosts,MATCH('Blend Sheet'!$I$4,ItemNum,0),MATCH(C$1,Districts,0))*'Blend Sheet'!$I114)+(INDEX(ItemCosts,MATCH('Blend Sheet'!$J$4,ItemNum,0),MATCH(C$1,Districts,0))*'Blend Sheet'!$J114)+(INDEX(ItemCosts,MATCH('Blend Sheet'!$K$4,ItemNum,0),MATCH(C$1,Districts,0))*'Blend Sheet'!$K114)+(INDEX(ItemCosts,MATCH('Blend Sheet'!$L$4,ItemNum,0),MATCH(C$1,Districts,0))*'Blend Sheet'!$L114)+(INDEX(ItemCosts,MATCH('Blend Sheet'!$M$4,ItemNum,0),MATCH(C$1,Districts,0))*'Blend Sheet'!$M114)+(INDEX(ItemCosts,MATCH('Blend Sheet'!$N$4,ItemNum,0),MATCH(C$1,Districts,0))*'Blend Sheet'!$N114)+(INDEX(ItemCosts,MATCH('Blend Sheet'!$O$4,ItemNum,0),MATCH(C$1,Districts,0))*'Blend Sheet'!$O114)+(INDEX(ItemCosts,MATCH('Blend Sheet'!$P$4,ItemNum,0),MATCH(C$1,Districts,0))*'Blend Sheet'!$P114)+(INDEX(ItemCosts,MATCH('Blend Sheet'!$Q$4,ItemNum,0),MATCH(C$1,Districts,0))*'Blend Sheet'!$Q114)+(INDEX(ItemCosts,MATCH('Blend Sheet'!$R$4,ItemNum,0),MATCH(C$1,Districts,0))*'Blend Sheet'!$R114)+(INDEX(ItemCosts,MATCH('Blend Sheet'!$S$4,ItemNum,0),MATCH(C$1,Districts,0))*'Blend Sheet'!$S114)+(INDEX(ItemCosts,MATCH('Blend Sheet'!$T$4,ItemNum,0),MATCH(C$1,Districts,0))*'Blend Sheet'!$T114)+(INDEX(ItemCosts,MATCH('Blend Sheet'!$U$4,ItemNum,0),MATCH(C$1,Districts,0))*'Blend Sheet'!$U114)+(INDEX(ItemCosts,MATCH('Blend Sheet'!$V$4,ItemNum,0),MATCH(C$1,Districts,0))*'Blend Sheet'!$V114)+(INDEX(ItemCosts,MATCH('Blend Sheet'!$W$4,ItemNum,0),MATCH(C$1,Districts,0))*'Blend Sheet'!$W114)+(INDEX(ItemCosts,MATCH('Blend Sheet'!$X$4,ItemNum,0),MATCH(C$1,Districts,0))*'Blend Sheet'!$X114)+(INDEX(ItemCosts,MATCH('Blend Sheet'!$Y$4,ItemNum,0),MATCH(C$1,Districts,0))*'Blend Sheet'!$Y114)+(INDEX(ItemCosts,MATCH('Blend Sheet'!$Z$4,ItemNum,0),MATCH(C$1,Districts,0))*'Blend Sheet'!$Z114)+(INDEX(ItemCosts,MATCH('Blend Sheet'!$AA$4,ItemNum,0),MATCH(C$1,Districts,0))*'Blend Sheet'!$AA114)+(INDEX(ItemCosts,MATCH('Blend Sheet'!$AB$4,ItemNum,0),MATCH(C$1,Districts,0))*'Blend Sheet'!$AB114)+(INDEX(ItemCosts,MATCH('Blend Sheet'!$AC$4,ItemNum,0),MATCH(C$1,Districts,0))*'Blend Sheet'!$AC114)+(INDEX(ItemCosts,MATCH('Blend Sheet'!$AD$4,ItemNum,0),MATCH(C$1,Districts,0))*'Blend Sheet'!$AD114)+(INDEX(ItemCosts,MATCH('Blend Sheet'!$AE$4,ItemNum,0),MATCH(C$1,Districts,0))*'Blend Sheet'!$AE114)+(INDEX(ItemCosts,MATCH('Blend Sheet'!$AF$4,ItemNum,0),MATCH(C$1,Districts,0))*'Blend Sheet'!$AF114)+(INDEX(ItemCosts,MATCH('Blend Sheet'!$AG$4,ItemNum,0),MATCH(C$1,Districts,0))*'Blend Sheet'!$AG114)+(INDEX(ItemCosts,MATCH('Blend Sheet'!$AH$4,ItemNum,0),MATCH(C$1,Districts,0))*'Blend Sheet'!$AH114)+(INDEX(ItemCosts,MATCH('Blend Sheet'!$AI$4,ItemNum,0),MATCH(C$1,Districts,0))*'Blend Sheet'!$AI114)+(INDEX(ItemCosts,MATCH('Blend Sheet'!$AJ$4,ItemNum,0),MATCH(C$1,Districts,0))*'Blend Sheet'!$AJ114)+(INDEX(ItemCosts,MATCH('Blend Sheet'!$AK$4,ItemNum,0),MATCH(C$1,Districts,0))*'Blend Sheet'!$AK114)+(INDEX(ItemCosts,MATCH('Blend Sheet'!$AL$4,ItemNum,0),MATCH(C$1,Districts,0))*'Blend Sheet'!$AL114)+(INDEX(ItemCosts,MATCH('Blend Sheet'!$AM$4,ItemNum,0),MATCH(C$1,Districts,0))*'Blend Sheet'!$AM114)+(INDEX(ItemCosts,MATCH('Blend Sheet'!$AN$4,ItemNum,0),MATCH(C$1,Districts,0))*'Blend Sheet'!$AN114)+(INDEX(ItemCosts,MATCH('Blend Sheet'!$AO$4,ItemNum,0),MATCH(C$1,Districts,0))*'Blend Sheet'!$AO114)+(INDEX(ItemCosts,MATCH('Blend Sheet'!$AP$4,ItemNum,0),MATCH(C$1,Districts,0))*'Blend Sheet'!$AP114)+(INDEX(ItemCosts,MATCH('Blend Sheet'!$AQ$4,ItemNum,0),MATCH(C$1,Districts,0))*'Blend Sheet'!$AQ114)+(INDEX(ItemCosts,MATCH('Blend Sheet'!$AR$4,ItemNum,0),MATCH(C$1,Districts,0))*'Blend Sheet'!$AR114)+(INDEX(ItemCosts,MATCH('Blend Sheet'!$AS$4,ItemNum,0),MATCH(C$1,Districts,0))*'Blend Sheet'!$AS114)</f>
        <v>#N/A</v>
      </c>
      <c r="D111" s="5" t="e">
        <f>(INDEX(ItemCosts,MATCH('Blend Sheet'!$C$4,ItemNum,0),MATCH(D$1,Districts,0))*'Blend Sheet'!$C114)+(INDEX(ItemCosts,MATCH('Blend Sheet'!$D$4,ItemNum,0),MATCH(D$1,Districts,0))*'Blend Sheet'!$D114)+(INDEX(ItemCosts,MATCH('Blend Sheet'!$E$4,ItemNum,0),MATCH(D$1,Districts,0))*'Blend Sheet'!$E114)+(INDEX(ItemCosts,MATCH('Blend Sheet'!$F$4,ItemNum,0),MATCH(D$1,Districts,0))*'Blend Sheet'!$F114)+(INDEX(ItemCosts,MATCH('Blend Sheet'!$G$4,ItemNum,0),MATCH(D$1,Districts,0))*'Blend Sheet'!$G114)+(INDEX(ItemCosts,MATCH('Blend Sheet'!$H$4,ItemNum,0),MATCH(D$1,Districts,0))*'Blend Sheet'!$H114)+(INDEX(ItemCosts,MATCH('Blend Sheet'!$I$4,ItemNum,0),MATCH(D$1,Districts,0))*'Blend Sheet'!$I114)+(INDEX(ItemCosts,MATCH('Blend Sheet'!$J$4,ItemNum,0),MATCH(D$1,Districts,0))*'Blend Sheet'!$J114)+(INDEX(ItemCosts,MATCH('Blend Sheet'!$K$4,ItemNum,0),MATCH(D$1,Districts,0))*'Blend Sheet'!$K114)+(INDEX(ItemCosts,MATCH('Blend Sheet'!$L$4,ItemNum,0),MATCH(D$1,Districts,0))*'Blend Sheet'!$L114)+(INDEX(ItemCosts,MATCH('Blend Sheet'!$M$4,ItemNum,0),MATCH(D$1,Districts,0))*'Blend Sheet'!$M114)+(INDEX(ItemCosts,MATCH('Blend Sheet'!$N$4,ItemNum,0),MATCH(D$1,Districts,0))*'Blend Sheet'!$N114)+(INDEX(ItemCosts,MATCH('Blend Sheet'!$O$4,ItemNum,0),MATCH(D$1,Districts,0))*'Blend Sheet'!$O114)+(INDEX(ItemCosts,MATCH('Blend Sheet'!$P$4,ItemNum,0),MATCH(D$1,Districts,0))*'Blend Sheet'!$P114)+(INDEX(ItemCosts,MATCH('Blend Sheet'!$Q$4,ItemNum,0),MATCH(D$1,Districts,0))*'Blend Sheet'!$Q114)+(INDEX(ItemCosts,MATCH('Blend Sheet'!$R$4,ItemNum,0),MATCH(D$1,Districts,0))*'Blend Sheet'!$R114)+(INDEX(ItemCosts,MATCH('Blend Sheet'!$S$4,ItemNum,0),MATCH(D$1,Districts,0))*'Blend Sheet'!$S114)+(INDEX(ItemCosts,MATCH('Blend Sheet'!$T$4,ItemNum,0),MATCH(D$1,Districts,0))*'Blend Sheet'!$T114)+(INDEX(ItemCosts,MATCH('Blend Sheet'!$U$4,ItemNum,0),MATCH(D$1,Districts,0))*'Blend Sheet'!$U114)+(INDEX(ItemCosts,MATCH('Blend Sheet'!$V$4,ItemNum,0),MATCH(D$1,Districts,0))*'Blend Sheet'!$V114)+(INDEX(ItemCosts,MATCH('Blend Sheet'!$W$4,ItemNum,0),MATCH(D$1,Districts,0))*'Blend Sheet'!$W114)+(INDEX(ItemCosts,MATCH('Blend Sheet'!$X$4,ItemNum,0),MATCH(D$1,Districts,0))*'Blend Sheet'!$X114)+(INDEX(ItemCosts,MATCH('Blend Sheet'!$Y$4,ItemNum,0),MATCH(D$1,Districts,0))*'Blend Sheet'!$Y114)+(INDEX(ItemCosts,MATCH('Blend Sheet'!$Z$4,ItemNum,0),MATCH(D$1,Districts,0))*'Blend Sheet'!$Z114)+(INDEX(ItemCosts,MATCH('Blend Sheet'!$AA$4,ItemNum,0),MATCH(D$1,Districts,0))*'Blend Sheet'!$AA114)+(INDEX(ItemCosts,MATCH('Blend Sheet'!$AB$4,ItemNum,0),MATCH(D$1,Districts,0))*'Blend Sheet'!$AB114)+(INDEX(ItemCosts,MATCH('Blend Sheet'!$AC$4,ItemNum,0),MATCH(D$1,Districts,0))*'Blend Sheet'!$AC114)+(INDEX(ItemCosts,MATCH('Blend Sheet'!$AD$4,ItemNum,0),MATCH(D$1,Districts,0))*'Blend Sheet'!$AD114)+(INDEX(ItemCosts,MATCH('Blend Sheet'!$AE$4,ItemNum,0),MATCH(D$1,Districts,0))*'Blend Sheet'!$AE114)+(INDEX(ItemCosts,MATCH('Blend Sheet'!$AF$4,ItemNum,0),MATCH(D$1,Districts,0))*'Blend Sheet'!$AF114)+(INDEX(ItemCosts,MATCH('Blend Sheet'!$AG$4,ItemNum,0),MATCH(D$1,Districts,0))*'Blend Sheet'!$AG114)+(INDEX(ItemCosts,MATCH('Blend Sheet'!$AH$4,ItemNum,0),MATCH(D$1,Districts,0))*'Blend Sheet'!$AH114)+(INDEX(ItemCosts,MATCH('Blend Sheet'!$AI$4,ItemNum,0),MATCH(D$1,Districts,0))*'Blend Sheet'!$AI114)+(INDEX(ItemCosts,MATCH('Blend Sheet'!$AJ$4,ItemNum,0),MATCH(D$1,Districts,0))*'Blend Sheet'!$AJ114)+(INDEX(ItemCosts,MATCH('Blend Sheet'!$AK$4,ItemNum,0),MATCH(D$1,Districts,0))*'Blend Sheet'!$AK114)+(INDEX(ItemCosts,MATCH('Blend Sheet'!$AL$4,ItemNum,0),MATCH(D$1,Districts,0))*'Blend Sheet'!$AL114)+(INDEX(ItemCosts,MATCH('Blend Sheet'!$AM$4,ItemNum,0),MATCH(D$1,Districts,0))*'Blend Sheet'!$AM114)+(INDEX(ItemCosts,MATCH('Blend Sheet'!$AN$4,ItemNum,0),MATCH(D$1,Districts,0))*'Blend Sheet'!$AN114)+(INDEX(ItemCosts,MATCH('Blend Sheet'!$AO$4,ItemNum,0),MATCH(D$1,Districts,0))*'Blend Sheet'!$AO114)+(INDEX(ItemCosts,MATCH('Blend Sheet'!$AP$4,ItemNum,0),MATCH(D$1,Districts,0))*'Blend Sheet'!$AP114)+(INDEX(ItemCosts,MATCH('Blend Sheet'!$AQ$4,ItemNum,0),MATCH(D$1,Districts,0))*'Blend Sheet'!$AQ114)+(INDEX(ItemCosts,MATCH('Blend Sheet'!$AR$4,ItemNum,0),MATCH(D$1,Districts,0))*'Blend Sheet'!$AR114)+(INDEX(ItemCosts,MATCH('Blend Sheet'!$AS$4,ItemNum,0),MATCH(D$1,Districts,0))*'Blend Sheet'!$AS114)</f>
        <v>#N/A</v>
      </c>
      <c r="E111" s="5" t="e">
        <f>(INDEX(ItemCosts,MATCH('Blend Sheet'!$C$4,ItemNum,0),MATCH(E$1,Districts,0))*'Blend Sheet'!$C114)+(INDEX(ItemCosts,MATCH('Blend Sheet'!$D$4,ItemNum,0),MATCH(E$1,Districts,0))*'Blend Sheet'!$D114)+(INDEX(ItemCosts,MATCH('Blend Sheet'!$E$4,ItemNum,0),MATCH(E$1,Districts,0))*'Blend Sheet'!$E114)+(INDEX(ItemCosts,MATCH('Blend Sheet'!$F$4,ItemNum,0),MATCH(E$1,Districts,0))*'Blend Sheet'!$F114)+(INDEX(ItemCosts,MATCH('Blend Sheet'!$G$4,ItemNum,0),MATCH(E$1,Districts,0))*'Blend Sheet'!$G114)+(INDEX(ItemCosts,MATCH('Blend Sheet'!$H$4,ItemNum,0),MATCH(E$1,Districts,0))*'Blend Sheet'!$H114)+(INDEX(ItemCosts,MATCH('Blend Sheet'!$I$4,ItemNum,0),MATCH(E$1,Districts,0))*'Blend Sheet'!$I114)+(INDEX(ItemCosts,MATCH('Blend Sheet'!$J$4,ItemNum,0),MATCH(E$1,Districts,0))*'Blend Sheet'!$J114)+(INDEX(ItemCosts,MATCH('Blend Sheet'!$K$4,ItemNum,0),MATCH(E$1,Districts,0))*'Blend Sheet'!$K114)+(INDEX(ItemCosts,MATCH('Blend Sheet'!$L$4,ItemNum,0),MATCH(E$1,Districts,0))*'Blend Sheet'!$L114)+(INDEX(ItemCosts,MATCH('Blend Sheet'!$M$4,ItemNum,0),MATCH(E$1,Districts,0))*'Blend Sheet'!$M114)+(INDEX(ItemCosts,MATCH('Blend Sheet'!$N$4,ItemNum,0),MATCH(E$1,Districts,0))*'Blend Sheet'!$N114)+(INDEX(ItemCosts,MATCH('Blend Sheet'!$O$4,ItemNum,0),MATCH(E$1,Districts,0))*'Blend Sheet'!$O114)+(INDEX(ItemCosts,MATCH('Blend Sheet'!$P$4,ItemNum,0),MATCH(E$1,Districts,0))*'Blend Sheet'!$P114)+(INDEX(ItemCosts,MATCH('Blend Sheet'!$Q$4,ItemNum,0),MATCH(E$1,Districts,0))*'Blend Sheet'!$Q114)+(INDEX(ItemCosts,MATCH('Blend Sheet'!$R$4,ItemNum,0),MATCH(E$1,Districts,0))*'Blend Sheet'!$R114)+(INDEX(ItemCosts,MATCH('Blend Sheet'!$S$4,ItemNum,0),MATCH(E$1,Districts,0))*'Blend Sheet'!$S114)+(INDEX(ItemCosts,MATCH('Blend Sheet'!$T$4,ItemNum,0),MATCH(E$1,Districts,0))*'Blend Sheet'!$T114)+(INDEX(ItemCosts,MATCH('Blend Sheet'!$U$4,ItemNum,0),MATCH(E$1,Districts,0))*'Blend Sheet'!$U114)+(INDEX(ItemCosts,MATCH('Blend Sheet'!$V$4,ItemNum,0),MATCH(E$1,Districts,0))*'Blend Sheet'!$V114)+(INDEX(ItemCosts,MATCH('Blend Sheet'!$W$4,ItemNum,0),MATCH(E$1,Districts,0))*'Blend Sheet'!$W114)+(INDEX(ItemCosts,MATCH('Blend Sheet'!$X$4,ItemNum,0),MATCH(E$1,Districts,0))*'Blend Sheet'!$X114)+(INDEX(ItemCosts,MATCH('Blend Sheet'!$Y$4,ItemNum,0),MATCH(E$1,Districts,0))*'Blend Sheet'!$Y114)+(INDEX(ItemCosts,MATCH('Blend Sheet'!$Z$4,ItemNum,0),MATCH(E$1,Districts,0))*'Blend Sheet'!$Z114)+(INDEX(ItemCosts,MATCH('Blend Sheet'!$AA$4,ItemNum,0),MATCH(E$1,Districts,0))*'Blend Sheet'!$AA114)+(INDEX(ItemCosts,MATCH('Blend Sheet'!$AB$4,ItemNum,0),MATCH(E$1,Districts,0))*'Blend Sheet'!$AB114)+(INDEX(ItemCosts,MATCH('Blend Sheet'!$AC$4,ItemNum,0),MATCH(E$1,Districts,0))*'Blend Sheet'!$AC114)+(INDEX(ItemCosts,MATCH('Blend Sheet'!$AD$4,ItemNum,0),MATCH(E$1,Districts,0))*'Blend Sheet'!$AD114)+(INDEX(ItemCosts,MATCH('Blend Sheet'!$AE$4,ItemNum,0),MATCH(E$1,Districts,0))*'Blend Sheet'!$AE114)+(INDEX(ItemCosts,MATCH('Blend Sheet'!$AF$4,ItemNum,0),MATCH(E$1,Districts,0))*'Blend Sheet'!$AF114)+(INDEX(ItemCosts,MATCH('Blend Sheet'!$AG$4,ItemNum,0),MATCH(E$1,Districts,0))*'Blend Sheet'!$AG114)+(INDEX(ItemCosts,MATCH('Blend Sheet'!$AH$4,ItemNum,0),MATCH(E$1,Districts,0))*'Blend Sheet'!$AH114)+(INDEX(ItemCosts,MATCH('Blend Sheet'!$AI$4,ItemNum,0),MATCH(E$1,Districts,0))*'Blend Sheet'!$AI114)+(INDEX(ItemCosts,MATCH('Blend Sheet'!$AJ$4,ItemNum,0),MATCH(E$1,Districts,0))*'Blend Sheet'!$AJ114)+(INDEX(ItemCosts,MATCH('Blend Sheet'!$AK$4,ItemNum,0),MATCH(E$1,Districts,0))*'Blend Sheet'!$AK114)+(INDEX(ItemCosts,MATCH('Blend Sheet'!$AL$4,ItemNum,0),MATCH(E$1,Districts,0))*'Blend Sheet'!$AL114)+(INDEX(ItemCosts,MATCH('Blend Sheet'!$AM$4,ItemNum,0),MATCH(E$1,Districts,0))*'Blend Sheet'!$AM114)+(INDEX(ItemCosts,MATCH('Blend Sheet'!$AN$4,ItemNum,0),MATCH(E$1,Districts,0))*'Blend Sheet'!$AN114)+(INDEX(ItemCosts,MATCH('Blend Sheet'!$AO$4,ItemNum,0),MATCH(E$1,Districts,0))*'Blend Sheet'!$AO114)+(INDEX(ItemCosts,MATCH('Blend Sheet'!$AP$4,ItemNum,0),MATCH(E$1,Districts,0))*'Blend Sheet'!$AP114)+(INDEX(ItemCosts,MATCH('Blend Sheet'!$AQ$4,ItemNum,0),MATCH(E$1,Districts,0))*'Blend Sheet'!$AQ114)+(INDEX(ItemCosts,MATCH('Blend Sheet'!$AR$4,ItemNum,0),MATCH(E$1,Districts,0))*'Blend Sheet'!$AR114)+(INDEX(ItemCosts,MATCH('Blend Sheet'!$AS$4,ItemNum,0),MATCH(E$1,Districts,0))*'Blend Sheet'!$AS114)</f>
        <v>#N/A</v>
      </c>
      <c r="F111" s="5" t="e">
        <f>(INDEX(ItemCosts,MATCH('Blend Sheet'!$C$4,ItemNum,0),MATCH(F$1,Districts,0))*'Blend Sheet'!$C114)+(INDEX(ItemCosts,MATCH('Blend Sheet'!$D$4,ItemNum,0),MATCH(F$1,Districts,0))*'Blend Sheet'!$D114)+(INDEX(ItemCosts,MATCH('Blend Sheet'!$E$4,ItemNum,0),MATCH(F$1,Districts,0))*'Blend Sheet'!$E114)+(INDEX(ItemCosts,MATCH('Blend Sheet'!$F$4,ItemNum,0),MATCH(F$1,Districts,0))*'Blend Sheet'!$F114)+(INDEX(ItemCosts,MATCH('Blend Sheet'!$G$4,ItemNum,0),MATCH(F$1,Districts,0))*'Blend Sheet'!$G114)+(INDEX(ItemCosts,MATCH('Blend Sheet'!$H$4,ItemNum,0),MATCH(F$1,Districts,0))*'Blend Sheet'!$H114)+(INDEX(ItemCosts,MATCH('Blend Sheet'!$I$4,ItemNum,0),MATCH(F$1,Districts,0))*'Blend Sheet'!$I114)+(INDEX(ItemCosts,MATCH('Blend Sheet'!$J$4,ItemNum,0),MATCH(F$1,Districts,0))*'Blend Sheet'!$J114)+(INDEX(ItemCosts,MATCH('Blend Sheet'!$K$4,ItemNum,0),MATCH(F$1,Districts,0))*'Blend Sheet'!$K114)+(INDEX(ItemCosts,MATCH('Blend Sheet'!$L$4,ItemNum,0),MATCH(F$1,Districts,0))*'Blend Sheet'!$L114)+(INDEX(ItemCosts,MATCH('Blend Sheet'!$M$4,ItemNum,0),MATCH(F$1,Districts,0))*'Blend Sheet'!$M114)+(INDEX(ItemCosts,MATCH('Blend Sheet'!$N$4,ItemNum,0),MATCH(F$1,Districts,0))*'Blend Sheet'!$N114)+(INDEX(ItemCosts,MATCH('Blend Sheet'!$O$4,ItemNum,0),MATCH(F$1,Districts,0))*'Blend Sheet'!$O114)+(INDEX(ItemCosts,MATCH('Blend Sheet'!$P$4,ItemNum,0),MATCH(F$1,Districts,0))*'Blend Sheet'!$P114)+(INDEX(ItemCosts,MATCH('Blend Sheet'!$Q$4,ItemNum,0),MATCH(F$1,Districts,0))*'Blend Sheet'!$Q114)+(INDEX(ItemCosts,MATCH('Blend Sheet'!$R$4,ItemNum,0),MATCH(F$1,Districts,0))*'Blend Sheet'!$R114)+(INDEX(ItemCosts,MATCH('Blend Sheet'!$S$4,ItemNum,0),MATCH(F$1,Districts,0))*'Blend Sheet'!$S114)+(INDEX(ItemCosts,MATCH('Blend Sheet'!$T$4,ItemNum,0),MATCH(F$1,Districts,0))*'Blend Sheet'!$T114)+(INDEX(ItemCosts,MATCH('Blend Sheet'!$U$4,ItemNum,0),MATCH(F$1,Districts,0))*'Blend Sheet'!$U114)+(INDEX(ItemCosts,MATCH('Blend Sheet'!$V$4,ItemNum,0),MATCH(F$1,Districts,0))*'Blend Sheet'!$V114)+(INDEX(ItemCosts,MATCH('Blend Sheet'!$W$4,ItemNum,0),MATCH(F$1,Districts,0))*'Blend Sheet'!$W114)+(INDEX(ItemCosts,MATCH('Blend Sheet'!$X$4,ItemNum,0),MATCH(F$1,Districts,0))*'Blend Sheet'!$X114)+(INDEX(ItemCosts,MATCH('Blend Sheet'!$Y$4,ItemNum,0),MATCH(F$1,Districts,0))*'Blend Sheet'!$Y114)+(INDEX(ItemCosts,MATCH('Blend Sheet'!$Z$4,ItemNum,0),MATCH(F$1,Districts,0))*'Blend Sheet'!$Z114)+(INDEX(ItemCosts,MATCH('Blend Sheet'!$AA$4,ItemNum,0),MATCH(F$1,Districts,0))*'Blend Sheet'!$AA114)+(INDEX(ItemCosts,MATCH('Blend Sheet'!$AB$4,ItemNum,0),MATCH(F$1,Districts,0))*'Blend Sheet'!$AB114)+(INDEX(ItemCosts,MATCH('Blend Sheet'!$AC$4,ItemNum,0),MATCH(F$1,Districts,0))*'Blend Sheet'!$AC114)+(INDEX(ItemCosts,MATCH('Blend Sheet'!$AD$4,ItemNum,0),MATCH(F$1,Districts,0))*'Blend Sheet'!$AD114)+(INDEX(ItemCosts,MATCH('Blend Sheet'!$AE$4,ItemNum,0),MATCH(F$1,Districts,0))*'Blend Sheet'!$AE114)+(INDEX(ItemCosts,MATCH('Blend Sheet'!$AF$4,ItemNum,0),MATCH(F$1,Districts,0))*'Blend Sheet'!$AF114)+(INDEX(ItemCosts,MATCH('Blend Sheet'!$AG$4,ItemNum,0),MATCH(F$1,Districts,0))*'Blend Sheet'!$AG114)+(INDEX(ItemCosts,MATCH('Blend Sheet'!$AH$4,ItemNum,0),MATCH(F$1,Districts,0))*'Blend Sheet'!$AH114)+(INDEX(ItemCosts,MATCH('Blend Sheet'!$AI$4,ItemNum,0),MATCH(F$1,Districts,0))*'Blend Sheet'!$AI114)+(INDEX(ItemCosts,MATCH('Blend Sheet'!$AJ$4,ItemNum,0),MATCH(F$1,Districts,0))*'Blend Sheet'!$AJ114)+(INDEX(ItemCosts,MATCH('Blend Sheet'!$AK$4,ItemNum,0),MATCH(F$1,Districts,0))*'Blend Sheet'!$AK114)+(INDEX(ItemCosts,MATCH('Blend Sheet'!$AL$4,ItemNum,0),MATCH(F$1,Districts,0))*'Blend Sheet'!$AL114)+(INDEX(ItemCosts,MATCH('Blend Sheet'!$AM$4,ItemNum,0),MATCH(F$1,Districts,0))*'Blend Sheet'!$AM114)+(INDEX(ItemCosts,MATCH('Blend Sheet'!$AN$4,ItemNum,0),MATCH(F$1,Districts,0))*'Blend Sheet'!$AN114)+(INDEX(ItemCosts,MATCH('Blend Sheet'!$AO$4,ItemNum,0),MATCH(F$1,Districts,0))*'Blend Sheet'!$AO114)+(INDEX(ItemCosts,MATCH('Blend Sheet'!$AP$4,ItemNum,0),MATCH(F$1,Districts,0))*'Blend Sheet'!$AP114)+(INDEX(ItemCosts,MATCH('Blend Sheet'!$AQ$4,ItemNum,0),MATCH(F$1,Districts,0))*'Blend Sheet'!$AQ114)+(INDEX(ItemCosts,MATCH('Blend Sheet'!$AR$4,ItemNum,0),MATCH(F$1,Districts,0))*'Blend Sheet'!$AR114)+(INDEX(ItemCosts,MATCH('Blend Sheet'!$AS$4,ItemNum,0),MATCH(F$1,Districts,0))*'Blend Sheet'!$AS114)</f>
        <v>#N/A</v>
      </c>
      <c r="G111" s="5" t="e">
        <f>(INDEX(ItemCosts,MATCH('Blend Sheet'!$C$4,ItemNum,0),MATCH(G$1,Districts,0))*'Blend Sheet'!$C114)+(INDEX(ItemCosts,MATCH('Blend Sheet'!$D$4,ItemNum,0),MATCH(G$1,Districts,0))*'Blend Sheet'!$D114)+(INDEX(ItemCosts,MATCH('Blend Sheet'!$E$4,ItemNum,0),MATCH(G$1,Districts,0))*'Blend Sheet'!$E114)+(INDEX(ItemCosts,MATCH('Blend Sheet'!$F$4,ItemNum,0),MATCH(G$1,Districts,0))*'Blend Sheet'!$F114)+(INDEX(ItemCosts,MATCH('Blend Sheet'!$G$4,ItemNum,0),MATCH(G$1,Districts,0))*'Blend Sheet'!$G114)+(INDEX(ItemCosts,MATCH('Blend Sheet'!$H$4,ItemNum,0),MATCH(G$1,Districts,0))*'Blend Sheet'!$H114)+(INDEX(ItemCosts,MATCH('Blend Sheet'!$I$4,ItemNum,0),MATCH(G$1,Districts,0))*'Blend Sheet'!$I114)+(INDEX(ItemCosts,MATCH('Blend Sheet'!$J$4,ItemNum,0),MATCH(G$1,Districts,0))*'Blend Sheet'!$J114)+(INDEX(ItemCosts,MATCH('Blend Sheet'!$K$4,ItemNum,0),MATCH(G$1,Districts,0))*'Blend Sheet'!$K114)+(INDEX(ItemCosts,MATCH('Blend Sheet'!$L$4,ItemNum,0),MATCH(G$1,Districts,0))*'Blend Sheet'!$L114)+(INDEX(ItemCosts,MATCH('Blend Sheet'!$M$4,ItemNum,0),MATCH(G$1,Districts,0))*'Blend Sheet'!$M114)+(INDEX(ItemCosts,MATCH('Blend Sheet'!$N$4,ItemNum,0),MATCH(G$1,Districts,0))*'Blend Sheet'!$N114)+(INDEX(ItemCosts,MATCH('Blend Sheet'!$O$4,ItemNum,0),MATCH(G$1,Districts,0))*'Blend Sheet'!$O114)+(INDEX(ItemCosts,MATCH('Blend Sheet'!$P$4,ItemNum,0),MATCH(G$1,Districts,0))*'Blend Sheet'!$P114)+(INDEX(ItemCosts,MATCH('Blend Sheet'!$Q$4,ItemNum,0),MATCH(G$1,Districts,0))*'Blend Sheet'!$Q114)+(INDEX(ItemCosts,MATCH('Blend Sheet'!$R$4,ItemNum,0),MATCH(G$1,Districts,0))*'Blend Sheet'!$R114)+(INDEX(ItemCosts,MATCH('Blend Sheet'!$S$4,ItemNum,0),MATCH(G$1,Districts,0))*'Blend Sheet'!$S114)+(INDEX(ItemCosts,MATCH('Blend Sheet'!$T$4,ItemNum,0),MATCH(G$1,Districts,0))*'Blend Sheet'!$T114)+(INDEX(ItemCosts,MATCH('Blend Sheet'!$U$4,ItemNum,0),MATCH(G$1,Districts,0))*'Blend Sheet'!$U114)+(INDEX(ItemCosts,MATCH('Blend Sheet'!$V$4,ItemNum,0),MATCH(G$1,Districts,0))*'Blend Sheet'!$V114)+(INDEX(ItemCosts,MATCH('Blend Sheet'!$W$4,ItemNum,0),MATCH(G$1,Districts,0))*'Blend Sheet'!$W114)+(INDEX(ItemCosts,MATCH('Blend Sheet'!$X$4,ItemNum,0),MATCH(G$1,Districts,0))*'Blend Sheet'!$X114)+(INDEX(ItemCosts,MATCH('Blend Sheet'!$Y$4,ItemNum,0),MATCH(G$1,Districts,0))*'Blend Sheet'!$Y114)+(INDEX(ItemCosts,MATCH('Blend Sheet'!$Z$4,ItemNum,0),MATCH(G$1,Districts,0))*'Blend Sheet'!$Z114)+(INDEX(ItemCosts,MATCH('Blend Sheet'!$AA$4,ItemNum,0),MATCH(G$1,Districts,0))*'Blend Sheet'!$AA114)+(INDEX(ItemCosts,MATCH('Blend Sheet'!$AB$4,ItemNum,0),MATCH(G$1,Districts,0))*'Blend Sheet'!$AB114)+(INDEX(ItemCosts,MATCH('Blend Sheet'!$AC$4,ItemNum,0),MATCH(G$1,Districts,0))*'Blend Sheet'!$AC114)+(INDEX(ItemCosts,MATCH('Blend Sheet'!$AD$4,ItemNum,0),MATCH(G$1,Districts,0))*'Blend Sheet'!$AD114)+(INDEX(ItemCosts,MATCH('Blend Sheet'!$AE$4,ItemNum,0),MATCH(G$1,Districts,0))*'Blend Sheet'!$AE114)+(INDEX(ItemCosts,MATCH('Blend Sheet'!$AF$4,ItemNum,0),MATCH(G$1,Districts,0))*'Blend Sheet'!$AF114)+(INDEX(ItemCosts,MATCH('Blend Sheet'!$AG$4,ItemNum,0),MATCH(G$1,Districts,0))*'Blend Sheet'!$AG114)+(INDEX(ItemCosts,MATCH('Blend Sheet'!$AH$4,ItemNum,0),MATCH(G$1,Districts,0))*'Blend Sheet'!$AH114)+(INDEX(ItemCosts,MATCH('Blend Sheet'!$AI$4,ItemNum,0),MATCH(G$1,Districts,0))*'Blend Sheet'!$AI114)+(INDEX(ItemCosts,MATCH('Blend Sheet'!$AJ$4,ItemNum,0),MATCH(G$1,Districts,0))*'Blend Sheet'!$AJ114)+(INDEX(ItemCosts,MATCH('Blend Sheet'!$AK$4,ItemNum,0),MATCH(G$1,Districts,0))*'Blend Sheet'!$AK114)+(INDEX(ItemCosts,MATCH('Blend Sheet'!$AL$4,ItemNum,0),MATCH(G$1,Districts,0))*'Blend Sheet'!$AL114)+(INDEX(ItemCosts,MATCH('Blend Sheet'!$AM$4,ItemNum,0),MATCH(G$1,Districts,0))*'Blend Sheet'!$AM114)+(INDEX(ItemCosts,MATCH('Blend Sheet'!$AN$4,ItemNum,0),MATCH(G$1,Districts,0))*'Blend Sheet'!$AN114)+(INDEX(ItemCosts,MATCH('Blend Sheet'!$AO$4,ItemNum,0),MATCH(G$1,Districts,0))*'Blend Sheet'!$AO114)+(INDEX(ItemCosts,MATCH('Blend Sheet'!$AP$4,ItemNum,0),MATCH(G$1,Districts,0))*'Blend Sheet'!$AP114)+(INDEX(ItemCosts,MATCH('Blend Sheet'!$AQ$4,ItemNum,0),MATCH(G$1,Districts,0))*'Blend Sheet'!$AQ114)+(INDEX(ItemCosts,MATCH('Blend Sheet'!$AR$4,ItemNum,0),MATCH(G$1,Districts,0))*'Blend Sheet'!$AR114)+(INDEX(ItemCosts,MATCH('Blend Sheet'!$AS$4,ItemNum,0),MATCH(G$1,Districts,0))*'Blend Sheet'!$AS114)</f>
        <v>#N/A</v>
      </c>
      <c r="H111" s="5" t="e">
        <f>(INDEX(ItemCosts,MATCH('Blend Sheet'!$C$4,ItemNum,0),MATCH(H$1,Districts,0))*'Blend Sheet'!$C114)+(INDEX(ItemCosts,MATCH('Blend Sheet'!$D$4,ItemNum,0),MATCH(H$1,Districts,0))*'Blend Sheet'!$D114)+(INDEX(ItemCosts,MATCH('Blend Sheet'!$E$4,ItemNum,0),MATCH(H$1,Districts,0))*'Blend Sheet'!$E114)+(INDEX(ItemCosts,MATCH('Blend Sheet'!$F$4,ItemNum,0),MATCH(H$1,Districts,0))*'Blend Sheet'!$F114)+(INDEX(ItemCosts,MATCH('Blend Sheet'!$G$4,ItemNum,0),MATCH(H$1,Districts,0))*'Blend Sheet'!$G114)+(INDEX(ItemCosts,MATCH('Blend Sheet'!$H$4,ItemNum,0),MATCH(H$1,Districts,0))*'Blend Sheet'!$H114)+(INDEX(ItemCosts,MATCH('Blend Sheet'!$I$4,ItemNum,0),MATCH(H$1,Districts,0))*'Blend Sheet'!$I114)+(INDEX(ItemCosts,MATCH('Blend Sheet'!$J$4,ItemNum,0),MATCH(H$1,Districts,0))*'Blend Sheet'!$J114)+(INDEX(ItemCosts,MATCH('Blend Sheet'!$K$4,ItemNum,0),MATCH(H$1,Districts,0))*'Blend Sheet'!$K114)+(INDEX(ItemCosts,MATCH('Blend Sheet'!$L$4,ItemNum,0),MATCH(H$1,Districts,0))*'Blend Sheet'!$L114)+(INDEX(ItemCosts,MATCH('Blend Sheet'!$M$4,ItemNum,0),MATCH(H$1,Districts,0))*'Blend Sheet'!$M114)+(INDEX(ItemCosts,MATCH('Blend Sheet'!$N$4,ItemNum,0),MATCH(H$1,Districts,0))*'Blend Sheet'!$N114)+(INDEX(ItemCosts,MATCH('Blend Sheet'!$O$4,ItemNum,0),MATCH(H$1,Districts,0))*'Blend Sheet'!$O114)+(INDEX(ItemCosts,MATCH('Blend Sheet'!$P$4,ItemNum,0),MATCH(H$1,Districts,0))*'Blend Sheet'!$P114)+(INDEX(ItemCosts,MATCH('Blend Sheet'!$Q$4,ItemNum,0),MATCH(H$1,Districts,0))*'Blend Sheet'!$Q114)+(INDEX(ItemCosts,MATCH('Blend Sheet'!$R$4,ItemNum,0),MATCH(H$1,Districts,0))*'Blend Sheet'!$R114)+(INDEX(ItemCosts,MATCH('Blend Sheet'!$S$4,ItemNum,0),MATCH(H$1,Districts,0))*'Blend Sheet'!$S114)+(INDEX(ItemCosts,MATCH('Blend Sheet'!$T$4,ItemNum,0),MATCH(H$1,Districts,0))*'Blend Sheet'!$T114)+(INDEX(ItemCosts,MATCH('Blend Sheet'!$U$4,ItemNum,0),MATCH(H$1,Districts,0))*'Blend Sheet'!$U114)+(INDEX(ItemCosts,MATCH('Blend Sheet'!$V$4,ItemNum,0),MATCH(H$1,Districts,0))*'Blend Sheet'!$V114)+(INDEX(ItemCosts,MATCH('Blend Sheet'!$W$4,ItemNum,0),MATCH(H$1,Districts,0))*'Blend Sheet'!$W114)+(INDEX(ItemCosts,MATCH('Blend Sheet'!$X$4,ItemNum,0),MATCH(H$1,Districts,0))*'Blend Sheet'!$X114)+(INDEX(ItemCosts,MATCH('Blend Sheet'!$Y$4,ItemNum,0),MATCH(H$1,Districts,0))*'Blend Sheet'!$Y114)+(INDEX(ItemCosts,MATCH('Blend Sheet'!$Z$4,ItemNum,0),MATCH(H$1,Districts,0))*'Blend Sheet'!$Z114)+(INDEX(ItemCosts,MATCH('Blend Sheet'!$AA$4,ItemNum,0),MATCH(H$1,Districts,0))*'Blend Sheet'!$AA114)+(INDEX(ItemCosts,MATCH('Blend Sheet'!$AB$4,ItemNum,0),MATCH(H$1,Districts,0))*'Blend Sheet'!$AB114)+(INDEX(ItemCosts,MATCH('Blend Sheet'!$AC$4,ItemNum,0),MATCH(H$1,Districts,0))*'Blend Sheet'!$AC114)+(INDEX(ItemCosts,MATCH('Blend Sheet'!$AD$4,ItemNum,0),MATCH(H$1,Districts,0))*'Blend Sheet'!$AD114)+(INDEX(ItemCosts,MATCH('Blend Sheet'!$AE$4,ItemNum,0),MATCH(H$1,Districts,0))*'Blend Sheet'!$AE114)+(INDEX(ItemCosts,MATCH('Blend Sheet'!$AF$4,ItemNum,0),MATCH(H$1,Districts,0))*'Blend Sheet'!$AF114)+(INDEX(ItemCosts,MATCH('Blend Sheet'!$AG$4,ItemNum,0),MATCH(H$1,Districts,0))*'Blend Sheet'!$AG114)+(INDEX(ItemCosts,MATCH('Blend Sheet'!$AH$4,ItemNum,0),MATCH(H$1,Districts,0))*'Blend Sheet'!$AH114)+(INDEX(ItemCosts,MATCH('Blend Sheet'!$AI$4,ItemNum,0),MATCH(H$1,Districts,0))*'Blend Sheet'!$AI114)+(INDEX(ItemCosts,MATCH('Blend Sheet'!$AJ$4,ItemNum,0),MATCH(H$1,Districts,0))*'Blend Sheet'!$AJ114)+(INDEX(ItemCosts,MATCH('Blend Sheet'!$AK$4,ItemNum,0),MATCH(H$1,Districts,0))*'Blend Sheet'!$AK114)+(INDEX(ItemCosts,MATCH('Blend Sheet'!$AL$4,ItemNum,0),MATCH(H$1,Districts,0))*'Blend Sheet'!$AL114)+(INDEX(ItemCosts,MATCH('Blend Sheet'!$AM$4,ItemNum,0),MATCH(H$1,Districts,0))*'Blend Sheet'!$AM114)+(INDEX(ItemCosts,MATCH('Blend Sheet'!$AN$4,ItemNum,0),MATCH(H$1,Districts,0))*'Blend Sheet'!$AN114)+(INDEX(ItemCosts,MATCH('Blend Sheet'!$AO$4,ItemNum,0),MATCH(H$1,Districts,0))*'Blend Sheet'!$AO114)+(INDEX(ItemCosts,MATCH('Blend Sheet'!$AP$4,ItemNum,0),MATCH(H$1,Districts,0))*'Blend Sheet'!$AP114)+(INDEX(ItemCosts,MATCH('Blend Sheet'!$AQ$4,ItemNum,0),MATCH(H$1,Districts,0))*'Blend Sheet'!$AQ114)+(INDEX(ItemCosts,MATCH('Blend Sheet'!$AR$4,ItemNum,0),MATCH(H$1,Districts,0))*'Blend Sheet'!$AR114)+(INDEX(ItemCosts,MATCH('Blend Sheet'!$AS$4,ItemNum,0),MATCH(H$1,Districts,0))*'Blend Sheet'!$AS114)</f>
        <v>#N/A</v>
      </c>
      <c r="I111" s="5" t="e">
        <f>(INDEX(ItemCosts,MATCH('Blend Sheet'!$C$4,ItemNum,0),MATCH(I$1,Districts,0))*'Blend Sheet'!$C114)+(INDEX(ItemCosts,MATCH('Blend Sheet'!$D$4,ItemNum,0),MATCH(I$1,Districts,0))*'Blend Sheet'!$D114)+(INDEX(ItemCosts,MATCH('Blend Sheet'!$E$4,ItemNum,0),MATCH(I$1,Districts,0))*'Blend Sheet'!$E114)+(INDEX(ItemCosts,MATCH('Blend Sheet'!$F$4,ItemNum,0),MATCH(I$1,Districts,0))*'Blend Sheet'!$F114)+(INDEX(ItemCosts,MATCH('Blend Sheet'!$G$4,ItemNum,0),MATCH(I$1,Districts,0))*'Blend Sheet'!$G114)+(INDEX(ItemCosts,MATCH('Blend Sheet'!$H$4,ItemNum,0),MATCH(I$1,Districts,0))*'Blend Sheet'!$H114)+(INDEX(ItemCosts,MATCH('Blend Sheet'!$I$4,ItemNum,0),MATCH(I$1,Districts,0))*'Blend Sheet'!$I114)+(INDEX(ItemCosts,MATCH('Blend Sheet'!$J$4,ItemNum,0),MATCH(I$1,Districts,0))*'Blend Sheet'!$J114)+(INDEX(ItemCosts,MATCH('Blend Sheet'!$K$4,ItemNum,0),MATCH(I$1,Districts,0))*'Blend Sheet'!$K114)+(INDEX(ItemCosts,MATCH('Blend Sheet'!$L$4,ItemNum,0),MATCH(I$1,Districts,0))*'Blend Sheet'!$L114)+(INDEX(ItemCosts,MATCH('Blend Sheet'!$M$4,ItemNum,0),MATCH(I$1,Districts,0))*'Blend Sheet'!$M114)+(INDEX(ItemCosts,MATCH('Blend Sheet'!$N$4,ItemNum,0),MATCH(I$1,Districts,0))*'Blend Sheet'!$N114)+(INDEX(ItemCosts,MATCH('Blend Sheet'!$O$4,ItemNum,0),MATCH(I$1,Districts,0))*'Blend Sheet'!$O114)+(INDEX(ItemCosts,MATCH('Blend Sheet'!$P$4,ItemNum,0),MATCH(I$1,Districts,0))*'Blend Sheet'!$P114)+(INDEX(ItemCosts,MATCH('Blend Sheet'!$Q$4,ItemNum,0),MATCH(I$1,Districts,0))*'Blend Sheet'!$Q114)+(INDEX(ItemCosts,MATCH('Blend Sheet'!$R$4,ItemNum,0),MATCH(I$1,Districts,0))*'Blend Sheet'!$R114)+(INDEX(ItemCosts,MATCH('Blend Sheet'!$S$4,ItemNum,0),MATCH(I$1,Districts,0))*'Blend Sheet'!$S114)+(INDEX(ItemCosts,MATCH('Blend Sheet'!$T$4,ItemNum,0),MATCH(I$1,Districts,0))*'Blend Sheet'!$T114)+(INDEX(ItemCosts,MATCH('Blend Sheet'!$U$4,ItemNum,0),MATCH(I$1,Districts,0))*'Blend Sheet'!$U114)+(INDEX(ItemCosts,MATCH('Blend Sheet'!$V$4,ItemNum,0),MATCH(I$1,Districts,0))*'Blend Sheet'!$V114)+(INDEX(ItemCosts,MATCH('Blend Sheet'!$W$4,ItemNum,0),MATCH(I$1,Districts,0))*'Blend Sheet'!$W114)+(INDEX(ItemCosts,MATCH('Blend Sheet'!$X$4,ItemNum,0),MATCH(I$1,Districts,0))*'Blend Sheet'!$X114)+(INDEX(ItemCosts,MATCH('Blend Sheet'!$Y$4,ItemNum,0),MATCH(I$1,Districts,0))*'Blend Sheet'!$Y114)+(INDEX(ItemCosts,MATCH('Blend Sheet'!$Z$4,ItemNum,0),MATCH(I$1,Districts,0))*'Blend Sheet'!$Z114)+(INDEX(ItemCosts,MATCH('Blend Sheet'!$AA$4,ItemNum,0),MATCH(I$1,Districts,0))*'Blend Sheet'!$AA114)+(INDEX(ItemCosts,MATCH('Blend Sheet'!$AB$4,ItemNum,0),MATCH(I$1,Districts,0))*'Blend Sheet'!$AB114)+(INDEX(ItemCosts,MATCH('Blend Sheet'!$AC$4,ItemNum,0),MATCH(I$1,Districts,0))*'Blend Sheet'!$AC114)+(INDEX(ItemCosts,MATCH('Blend Sheet'!$AD$4,ItemNum,0),MATCH(I$1,Districts,0))*'Blend Sheet'!$AD114)+(INDEX(ItemCosts,MATCH('Blend Sheet'!$AE$4,ItemNum,0),MATCH(I$1,Districts,0))*'Blend Sheet'!$AE114)+(INDEX(ItemCosts,MATCH('Blend Sheet'!$AF$4,ItemNum,0),MATCH(I$1,Districts,0))*'Blend Sheet'!$AF114)+(INDEX(ItemCosts,MATCH('Blend Sheet'!$AG$4,ItemNum,0),MATCH(I$1,Districts,0))*'Blend Sheet'!$AG114)+(INDEX(ItemCosts,MATCH('Blend Sheet'!$AH$4,ItemNum,0),MATCH(I$1,Districts,0))*'Blend Sheet'!$AH114)+(INDEX(ItemCosts,MATCH('Blend Sheet'!$AI$4,ItemNum,0),MATCH(I$1,Districts,0))*'Blend Sheet'!$AI114)+(INDEX(ItemCosts,MATCH('Blend Sheet'!$AJ$4,ItemNum,0),MATCH(I$1,Districts,0))*'Blend Sheet'!$AJ114)+(INDEX(ItemCosts,MATCH('Blend Sheet'!$AK$4,ItemNum,0),MATCH(I$1,Districts,0))*'Blend Sheet'!$AK114)+(INDEX(ItemCosts,MATCH('Blend Sheet'!$AL$4,ItemNum,0),MATCH(I$1,Districts,0))*'Blend Sheet'!$AL114)+(INDEX(ItemCosts,MATCH('Blend Sheet'!$AM$4,ItemNum,0),MATCH(I$1,Districts,0))*'Blend Sheet'!$AM114)+(INDEX(ItemCosts,MATCH('Blend Sheet'!$AN$4,ItemNum,0),MATCH(I$1,Districts,0))*'Blend Sheet'!$AN114)+(INDEX(ItemCosts,MATCH('Blend Sheet'!$AO$4,ItemNum,0),MATCH(I$1,Districts,0))*'Blend Sheet'!$AO114)+(INDEX(ItemCosts,MATCH('Blend Sheet'!$AP$4,ItemNum,0),MATCH(I$1,Districts,0))*'Blend Sheet'!$AP114)+(INDEX(ItemCosts,MATCH('Blend Sheet'!$AQ$4,ItemNum,0),MATCH(I$1,Districts,0))*'Blend Sheet'!$AQ114)+(INDEX(ItemCosts,MATCH('Blend Sheet'!$AR$4,ItemNum,0),MATCH(I$1,Districts,0))*'Blend Sheet'!$AR114)+(INDEX(ItemCosts,MATCH('Blend Sheet'!$AS$4,ItemNum,0),MATCH(I$1,Districts,0))*'Blend Sheet'!$AS114)</f>
        <v>#N/A</v>
      </c>
      <c r="J111" s="5" t="e">
        <f>(INDEX(ItemCosts,MATCH('Blend Sheet'!$C$4,ItemNum,0),MATCH(J$1,Districts,0))*'Blend Sheet'!$C114)+(INDEX(ItemCosts,MATCH('Blend Sheet'!$D$4,ItemNum,0),MATCH(J$1,Districts,0))*'Blend Sheet'!$D114)+(INDEX(ItemCosts,MATCH('Blend Sheet'!$E$4,ItemNum,0),MATCH(J$1,Districts,0))*'Blend Sheet'!$E114)+(INDEX(ItemCosts,MATCH('Blend Sheet'!$F$4,ItemNum,0),MATCH(J$1,Districts,0))*'Blend Sheet'!$F114)+(INDEX(ItemCosts,MATCH('Blend Sheet'!$G$4,ItemNum,0),MATCH(J$1,Districts,0))*'Blend Sheet'!$G114)+(INDEX(ItemCosts,MATCH('Blend Sheet'!$H$4,ItemNum,0),MATCH(J$1,Districts,0))*'Blend Sheet'!$H114)+(INDEX(ItemCosts,MATCH('Blend Sheet'!$I$4,ItemNum,0),MATCH(J$1,Districts,0))*'Blend Sheet'!$I114)+(INDEX(ItemCosts,MATCH('Blend Sheet'!$J$4,ItemNum,0),MATCH(J$1,Districts,0))*'Blend Sheet'!$J114)+(INDEX(ItemCosts,MATCH('Blend Sheet'!$K$4,ItemNum,0),MATCH(J$1,Districts,0))*'Blend Sheet'!$K114)+(INDEX(ItemCosts,MATCH('Blend Sheet'!$L$4,ItemNum,0),MATCH(J$1,Districts,0))*'Blend Sheet'!$L114)+(INDEX(ItemCosts,MATCH('Blend Sheet'!$M$4,ItemNum,0),MATCH(J$1,Districts,0))*'Blend Sheet'!$M114)+(INDEX(ItemCosts,MATCH('Blend Sheet'!$N$4,ItemNum,0),MATCH(J$1,Districts,0))*'Blend Sheet'!$N114)+(INDEX(ItemCosts,MATCH('Blend Sheet'!$O$4,ItemNum,0),MATCH(J$1,Districts,0))*'Blend Sheet'!$O114)+(INDEX(ItemCosts,MATCH('Blend Sheet'!$P$4,ItemNum,0),MATCH(J$1,Districts,0))*'Blend Sheet'!$P114)+(INDEX(ItemCosts,MATCH('Blend Sheet'!$Q$4,ItemNum,0),MATCH(J$1,Districts,0))*'Blend Sheet'!$Q114)+(INDEX(ItemCosts,MATCH('Blend Sheet'!$R$4,ItemNum,0),MATCH(J$1,Districts,0))*'Blend Sheet'!$R114)+(INDEX(ItemCosts,MATCH('Blend Sheet'!$S$4,ItemNum,0),MATCH(J$1,Districts,0))*'Blend Sheet'!$S114)+(INDEX(ItemCosts,MATCH('Blend Sheet'!$T$4,ItemNum,0),MATCH(J$1,Districts,0))*'Blend Sheet'!$T114)+(INDEX(ItemCosts,MATCH('Blend Sheet'!$U$4,ItemNum,0),MATCH(J$1,Districts,0))*'Blend Sheet'!$U114)+(INDEX(ItemCosts,MATCH('Blend Sheet'!$V$4,ItemNum,0),MATCH(J$1,Districts,0))*'Blend Sheet'!$V114)+(INDEX(ItemCosts,MATCH('Blend Sheet'!$W$4,ItemNum,0),MATCH(J$1,Districts,0))*'Blend Sheet'!$W114)+(INDEX(ItemCosts,MATCH('Blend Sheet'!$X$4,ItemNum,0),MATCH(J$1,Districts,0))*'Blend Sheet'!$X114)+(INDEX(ItemCosts,MATCH('Blend Sheet'!$Y$4,ItemNum,0),MATCH(J$1,Districts,0))*'Blend Sheet'!$Y114)+(INDEX(ItemCosts,MATCH('Blend Sheet'!$Z$4,ItemNum,0),MATCH(J$1,Districts,0))*'Blend Sheet'!$Z114)+(INDEX(ItemCosts,MATCH('Blend Sheet'!$AA$4,ItemNum,0),MATCH(J$1,Districts,0))*'Blend Sheet'!$AA114)+(INDEX(ItemCosts,MATCH('Blend Sheet'!$AB$4,ItemNum,0),MATCH(J$1,Districts,0))*'Blend Sheet'!$AB114)+(INDEX(ItemCosts,MATCH('Blend Sheet'!$AC$4,ItemNum,0),MATCH(J$1,Districts,0))*'Blend Sheet'!$AC114)+(INDEX(ItemCosts,MATCH('Blend Sheet'!$AD$4,ItemNum,0),MATCH(J$1,Districts,0))*'Blend Sheet'!$AD114)+(INDEX(ItemCosts,MATCH('Blend Sheet'!$AE$4,ItemNum,0),MATCH(J$1,Districts,0))*'Blend Sheet'!$AE114)+(INDEX(ItemCosts,MATCH('Blend Sheet'!$AF$4,ItemNum,0),MATCH(J$1,Districts,0))*'Blend Sheet'!$AF114)+(INDEX(ItemCosts,MATCH('Blend Sheet'!$AG$4,ItemNum,0),MATCH(J$1,Districts,0))*'Blend Sheet'!$AG114)+(INDEX(ItemCosts,MATCH('Blend Sheet'!$AH$4,ItemNum,0),MATCH(J$1,Districts,0))*'Blend Sheet'!$AH114)+(INDEX(ItemCosts,MATCH('Blend Sheet'!$AI$4,ItemNum,0),MATCH(J$1,Districts,0))*'Blend Sheet'!$AI114)+(INDEX(ItemCosts,MATCH('Blend Sheet'!$AJ$4,ItemNum,0),MATCH(J$1,Districts,0))*'Blend Sheet'!$AJ114)+(INDEX(ItemCosts,MATCH('Blend Sheet'!$AK$4,ItemNum,0),MATCH(J$1,Districts,0))*'Blend Sheet'!$AK114)+(INDEX(ItemCosts,MATCH('Blend Sheet'!$AL$4,ItemNum,0),MATCH(J$1,Districts,0))*'Blend Sheet'!$AL114)+(INDEX(ItemCosts,MATCH('Blend Sheet'!$AM$4,ItemNum,0),MATCH(J$1,Districts,0))*'Blend Sheet'!$AM114)+(INDEX(ItemCosts,MATCH('Blend Sheet'!$AN$4,ItemNum,0),MATCH(J$1,Districts,0))*'Blend Sheet'!$AN114)+(INDEX(ItemCosts,MATCH('Blend Sheet'!$AO$4,ItemNum,0),MATCH(J$1,Districts,0))*'Blend Sheet'!$AO114)+(INDEX(ItemCosts,MATCH('Blend Sheet'!$AP$4,ItemNum,0),MATCH(J$1,Districts,0))*'Blend Sheet'!$AP114)+(INDEX(ItemCosts,MATCH('Blend Sheet'!$AQ$4,ItemNum,0),MATCH(J$1,Districts,0))*'Blend Sheet'!$AQ114)+(INDEX(ItemCosts,MATCH('Blend Sheet'!$AR$4,ItemNum,0),MATCH(J$1,Districts,0))*'Blend Sheet'!$AR114)+(INDEX(ItemCosts,MATCH('Blend Sheet'!$AS$4,ItemNum,0),MATCH(J$1,Districts,0))*'Blend Sheet'!$AS114)</f>
        <v>#N/A</v>
      </c>
      <c r="K111" s="5" t="e">
        <f>(INDEX(ItemCosts,MATCH('Blend Sheet'!$C$4,ItemNum,0),MATCH(K$1,Districts,0))*'Blend Sheet'!$C114)+(INDEX(ItemCosts,MATCH('Blend Sheet'!$D$4,ItemNum,0),MATCH(K$1,Districts,0))*'Blend Sheet'!$D114)+(INDEX(ItemCosts,MATCH('Blend Sheet'!$E$4,ItemNum,0),MATCH(K$1,Districts,0))*'Blend Sheet'!$E114)+(INDEX(ItemCosts,MATCH('Blend Sheet'!$F$4,ItemNum,0),MATCH(K$1,Districts,0))*'Blend Sheet'!$F114)+(INDEX(ItemCosts,MATCH('Blend Sheet'!$G$4,ItemNum,0),MATCH(K$1,Districts,0))*'Blend Sheet'!$G114)+(INDEX(ItemCosts,MATCH('Blend Sheet'!$H$4,ItemNum,0),MATCH(K$1,Districts,0))*'Blend Sheet'!$H114)+(INDEX(ItemCosts,MATCH('Blend Sheet'!$I$4,ItemNum,0),MATCH(K$1,Districts,0))*'Blend Sheet'!$I114)+(INDEX(ItemCosts,MATCH('Blend Sheet'!$J$4,ItemNum,0),MATCH(K$1,Districts,0))*'Blend Sheet'!$J114)+(INDEX(ItemCosts,MATCH('Blend Sheet'!$K$4,ItemNum,0),MATCH(K$1,Districts,0))*'Blend Sheet'!$K114)+(INDEX(ItemCosts,MATCH('Blend Sheet'!$L$4,ItemNum,0),MATCH(K$1,Districts,0))*'Blend Sheet'!$L114)+(INDEX(ItemCosts,MATCH('Blend Sheet'!$M$4,ItemNum,0),MATCH(K$1,Districts,0))*'Blend Sheet'!$M114)+(INDEX(ItemCosts,MATCH('Blend Sheet'!$N$4,ItemNum,0),MATCH(K$1,Districts,0))*'Blend Sheet'!$N114)+(INDEX(ItemCosts,MATCH('Blend Sheet'!$O$4,ItemNum,0),MATCH(K$1,Districts,0))*'Blend Sheet'!$O114)+(INDEX(ItemCosts,MATCH('Blend Sheet'!$P$4,ItemNum,0),MATCH(K$1,Districts,0))*'Blend Sheet'!$P114)+(INDEX(ItemCosts,MATCH('Blend Sheet'!$Q$4,ItemNum,0),MATCH(K$1,Districts,0))*'Blend Sheet'!$Q114)+(INDEX(ItemCosts,MATCH('Blend Sheet'!$R$4,ItemNum,0),MATCH(K$1,Districts,0))*'Blend Sheet'!$R114)+(INDEX(ItemCosts,MATCH('Blend Sheet'!$S$4,ItemNum,0),MATCH(K$1,Districts,0))*'Blend Sheet'!$S114)+(INDEX(ItemCosts,MATCH('Blend Sheet'!$T$4,ItemNum,0),MATCH(K$1,Districts,0))*'Blend Sheet'!$T114)+(INDEX(ItemCosts,MATCH('Blend Sheet'!$U$4,ItemNum,0),MATCH(K$1,Districts,0))*'Blend Sheet'!$U114)+(INDEX(ItemCosts,MATCH('Blend Sheet'!$V$4,ItemNum,0),MATCH(K$1,Districts,0))*'Blend Sheet'!$V114)+(INDEX(ItemCosts,MATCH('Blend Sheet'!$W$4,ItemNum,0),MATCH(K$1,Districts,0))*'Blend Sheet'!$W114)+(INDEX(ItemCosts,MATCH('Blend Sheet'!$X$4,ItemNum,0),MATCH(K$1,Districts,0))*'Blend Sheet'!$X114)+(INDEX(ItemCosts,MATCH('Blend Sheet'!$Y$4,ItemNum,0),MATCH(K$1,Districts,0))*'Blend Sheet'!$Y114)+(INDEX(ItemCosts,MATCH('Blend Sheet'!$Z$4,ItemNum,0),MATCH(K$1,Districts,0))*'Blend Sheet'!$Z114)+(INDEX(ItemCosts,MATCH('Blend Sheet'!$AA$4,ItemNum,0),MATCH(K$1,Districts,0))*'Blend Sheet'!$AA114)+(INDEX(ItemCosts,MATCH('Blend Sheet'!$AB$4,ItemNum,0),MATCH(K$1,Districts,0))*'Blend Sheet'!$AB114)+(INDEX(ItemCosts,MATCH('Blend Sheet'!$AC$4,ItemNum,0),MATCH(K$1,Districts,0))*'Blend Sheet'!$AC114)+(INDEX(ItemCosts,MATCH('Blend Sheet'!$AD$4,ItemNum,0),MATCH(K$1,Districts,0))*'Blend Sheet'!$AD114)+(INDEX(ItemCosts,MATCH('Blend Sheet'!$AE$4,ItemNum,0),MATCH(K$1,Districts,0))*'Blend Sheet'!$AE114)+(INDEX(ItemCosts,MATCH('Blend Sheet'!$AF$4,ItemNum,0),MATCH(K$1,Districts,0))*'Blend Sheet'!$AF114)+(INDEX(ItemCosts,MATCH('Blend Sheet'!$AG$4,ItemNum,0),MATCH(K$1,Districts,0))*'Blend Sheet'!$AG114)+(INDEX(ItemCosts,MATCH('Blend Sheet'!$AH$4,ItemNum,0),MATCH(K$1,Districts,0))*'Blend Sheet'!$AH114)+(INDEX(ItemCosts,MATCH('Blend Sheet'!$AI$4,ItemNum,0),MATCH(K$1,Districts,0))*'Blend Sheet'!$AI114)+(INDEX(ItemCosts,MATCH('Blend Sheet'!$AJ$4,ItemNum,0),MATCH(K$1,Districts,0))*'Blend Sheet'!$AJ114)+(INDEX(ItemCosts,MATCH('Blend Sheet'!$AK$4,ItemNum,0),MATCH(K$1,Districts,0))*'Blend Sheet'!$AK114)+(INDEX(ItemCosts,MATCH('Blend Sheet'!$AL$4,ItemNum,0),MATCH(K$1,Districts,0))*'Blend Sheet'!$AL114)+(INDEX(ItemCosts,MATCH('Blend Sheet'!$AM$4,ItemNum,0),MATCH(K$1,Districts,0))*'Blend Sheet'!$AM114)+(INDEX(ItemCosts,MATCH('Blend Sheet'!$AN$4,ItemNum,0),MATCH(K$1,Districts,0))*'Blend Sheet'!$AN114)+(INDEX(ItemCosts,MATCH('Blend Sheet'!$AO$4,ItemNum,0),MATCH(K$1,Districts,0))*'Blend Sheet'!$AO114)+(INDEX(ItemCosts,MATCH('Blend Sheet'!$AP$4,ItemNum,0),MATCH(K$1,Districts,0))*'Blend Sheet'!$AP114)+(INDEX(ItemCosts,MATCH('Blend Sheet'!$AQ$4,ItemNum,0),MATCH(K$1,Districts,0))*'Blend Sheet'!$AQ114)+(INDEX(ItemCosts,MATCH('Blend Sheet'!$AR$4,ItemNum,0),MATCH(K$1,Districts,0))*'Blend Sheet'!$AR114)+(INDEX(ItemCosts,MATCH('Blend Sheet'!$AS$4,ItemNum,0),MATCH(K$1,Districts,0))*'Blend Sheet'!$AS114)</f>
        <v>#N/A</v>
      </c>
      <c r="L111" s="5" t="e">
        <f>(INDEX(ItemCosts,MATCH('Blend Sheet'!$C$4,ItemNum,0),MATCH(L$1,Districts,0))*'Blend Sheet'!$C114)+(INDEX(ItemCosts,MATCH('Blend Sheet'!$D$4,ItemNum,0),MATCH(L$1,Districts,0))*'Blend Sheet'!$D114)+(INDEX(ItemCosts,MATCH('Blend Sheet'!$E$4,ItemNum,0),MATCH(L$1,Districts,0))*'Blend Sheet'!$E114)+(INDEX(ItemCosts,MATCH('Blend Sheet'!$F$4,ItemNum,0),MATCH(L$1,Districts,0))*'Blend Sheet'!$F114)+(INDEX(ItemCosts,MATCH('Blend Sheet'!$G$4,ItemNum,0),MATCH(L$1,Districts,0))*'Blend Sheet'!$G114)+(INDEX(ItemCosts,MATCH('Blend Sheet'!$H$4,ItemNum,0),MATCH(L$1,Districts,0))*'Blend Sheet'!$H114)+(INDEX(ItemCosts,MATCH('Blend Sheet'!$I$4,ItemNum,0),MATCH(L$1,Districts,0))*'Blend Sheet'!$I114)+(INDEX(ItemCosts,MATCH('Blend Sheet'!$J$4,ItemNum,0),MATCH(L$1,Districts,0))*'Blend Sheet'!$J114)+(INDEX(ItemCosts,MATCH('Blend Sheet'!$K$4,ItemNum,0),MATCH(L$1,Districts,0))*'Blend Sheet'!$K114)+(INDEX(ItemCosts,MATCH('Blend Sheet'!$L$4,ItemNum,0),MATCH(L$1,Districts,0))*'Blend Sheet'!$L114)+(INDEX(ItemCosts,MATCH('Blend Sheet'!$M$4,ItemNum,0),MATCH(L$1,Districts,0))*'Blend Sheet'!$M114)+(INDEX(ItemCosts,MATCH('Blend Sheet'!$N$4,ItemNum,0),MATCH(L$1,Districts,0))*'Blend Sheet'!$N114)+(INDEX(ItemCosts,MATCH('Blend Sheet'!$O$4,ItemNum,0),MATCH(L$1,Districts,0))*'Blend Sheet'!$O114)+(INDEX(ItemCosts,MATCH('Blend Sheet'!$P$4,ItemNum,0),MATCH(L$1,Districts,0))*'Blend Sheet'!$P114)+(INDEX(ItemCosts,MATCH('Blend Sheet'!$Q$4,ItemNum,0),MATCH(L$1,Districts,0))*'Blend Sheet'!$Q114)+(INDEX(ItemCosts,MATCH('Blend Sheet'!$R$4,ItemNum,0),MATCH(L$1,Districts,0))*'Blend Sheet'!$R114)+(INDEX(ItemCosts,MATCH('Blend Sheet'!$S$4,ItemNum,0),MATCH(L$1,Districts,0))*'Blend Sheet'!$S114)+(INDEX(ItemCosts,MATCH('Blend Sheet'!$T$4,ItemNum,0),MATCH(L$1,Districts,0))*'Blend Sheet'!$T114)+(INDEX(ItemCosts,MATCH('Blend Sheet'!$U$4,ItemNum,0),MATCH(L$1,Districts,0))*'Blend Sheet'!$U114)+(INDEX(ItemCosts,MATCH('Blend Sheet'!$V$4,ItemNum,0),MATCH(L$1,Districts,0))*'Blend Sheet'!$V114)+(INDEX(ItemCosts,MATCH('Blend Sheet'!$W$4,ItemNum,0),MATCH(L$1,Districts,0))*'Blend Sheet'!$W114)+(INDEX(ItemCosts,MATCH('Blend Sheet'!$X$4,ItemNum,0),MATCH(L$1,Districts,0))*'Blend Sheet'!$X114)+(INDEX(ItemCosts,MATCH('Blend Sheet'!$Y$4,ItemNum,0),MATCH(L$1,Districts,0))*'Blend Sheet'!$Y114)+(INDEX(ItemCosts,MATCH('Blend Sheet'!$Z$4,ItemNum,0),MATCH(L$1,Districts,0))*'Blend Sheet'!$Z114)+(INDEX(ItemCosts,MATCH('Blend Sheet'!$AA$4,ItemNum,0),MATCH(L$1,Districts,0))*'Blend Sheet'!$AA114)+(INDEX(ItemCosts,MATCH('Blend Sheet'!$AB$4,ItemNum,0),MATCH(L$1,Districts,0))*'Blend Sheet'!$AB114)+(INDEX(ItemCosts,MATCH('Blend Sheet'!$AC$4,ItemNum,0),MATCH(L$1,Districts,0))*'Blend Sheet'!$AC114)+(INDEX(ItemCosts,MATCH('Blend Sheet'!$AD$4,ItemNum,0),MATCH(L$1,Districts,0))*'Blend Sheet'!$AD114)+(INDEX(ItemCosts,MATCH('Blend Sheet'!$AE$4,ItemNum,0),MATCH(L$1,Districts,0))*'Blend Sheet'!$AE114)+(INDEX(ItemCosts,MATCH('Blend Sheet'!$AF$4,ItemNum,0),MATCH(L$1,Districts,0))*'Blend Sheet'!$AF114)+(INDEX(ItemCosts,MATCH('Blend Sheet'!$AG$4,ItemNum,0),MATCH(L$1,Districts,0))*'Blend Sheet'!$AG114)+(INDEX(ItemCosts,MATCH('Blend Sheet'!$AH$4,ItemNum,0),MATCH(L$1,Districts,0))*'Blend Sheet'!$AH114)+(INDEX(ItemCosts,MATCH('Blend Sheet'!$AI$4,ItemNum,0),MATCH(L$1,Districts,0))*'Blend Sheet'!$AI114)+(INDEX(ItemCosts,MATCH('Blend Sheet'!$AJ$4,ItemNum,0),MATCH(L$1,Districts,0))*'Blend Sheet'!$AJ114)+(INDEX(ItemCosts,MATCH('Blend Sheet'!$AK$4,ItemNum,0),MATCH(L$1,Districts,0))*'Blend Sheet'!$AK114)+(INDEX(ItemCosts,MATCH('Blend Sheet'!$AL$4,ItemNum,0),MATCH(L$1,Districts,0))*'Blend Sheet'!$AL114)+(INDEX(ItemCosts,MATCH('Blend Sheet'!$AM$4,ItemNum,0),MATCH(L$1,Districts,0))*'Blend Sheet'!$AM114)+(INDEX(ItemCosts,MATCH('Blend Sheet'!$AN$4,ItemNum,0),MATCH(L$1,Districts,0))*'Blend Sheet'!$AN114)+(INDEX(ItemCosts,MATCH('Blend Sheet'!$AO$4,ItemNum,0),MATCH(L$1,Districts,0))*'Blend Sheet'!$AO114)+(INDEX(ItemCosts,MATCH('Blend Sheet'!$AP$4,ItemNum,0),MATCH(L$1,Districts,0))*'Blend Sheet'!$AP114)+(INDEX(ItemCosts,MATCH('Blend Sheet'!$AQ$4,ItemNum,0),MATCH(L$1,Districts,0))*'Blend Sheet'!$AQ114)+(INDEX(ItemCosts,MATCH('Blend Sheet'!$AR$4,ItemNum,0),MATCH(L$1,Districts,0))*'Blend Sheet'!$AR114)+(INDEX(ItemCosts,MATCH('Blend Sheet'!$AS$4,ItemNum,0),MATCH(L$1,Districts,0))*'Blend Sheet'!$AS114)</f>
        <v>#N/A</v>
      </c>
      <c r="M111" s="191"/>
      <c r="N111" s="34" t="e">
        <f>D111/'Blend Sheet'!$BA114</f>
        <v>#N/A</v>
      </c>
      <c r="O111" s="34" t="e">
        <f>E111/'Blend Sheet'!$BA114</f>
        <v>#N/A</v>
      </c>
      <c r="P111" s="34" t="e">
        <f>G111/'Blend Sheet'!$BA114</f>
        <v>#N/A</v>
      </c>
      <c r="Q111" s="34" t="e">
        <f>H111/'Blend Sheet'!$BA114</f>
        <v>#N/A</v>
      </c>
      <c r="R111" s="34" t="e">
        <f>I111/'Blend Sheet'!$BA114</f>
        <v>#N/A</v>
      </c>
      <c r="S111" s="34" t="e">
        <f>J111/'Blend Sheet'!$BA114</f>
        <v>#N/A</v>
      </c>
      <c r="T111" s="34" t="e">
        <f>K111/'Blend Sheet'!$BA114</f>
        <v>#N/A</v>
      </c>
      <c r="U111" s="34" t="e">
        <f>L111/'Blend Sheet'!$BA114</f>
        <v>#N/A</v>
      </c>
    </row>
    <row r="112" spans="1:21" x14ac:dyDescent="0.25">
      <c r="A112" s="3">
        <f>'Blend Sheet'!A115</f>
        <v>0</v>
      </c>
      <c r="B112" s="5" t="e">
        <f>(INDEX(ItemCosts,MATCH('Blend Sheet'!$C$4,ItemNum,0),MATCH(B$1,Districts,0))*'Blend Sheet'!$C115)+(INDEX(ItemCosts,MATCH('Blend Sheet'!$D$4,ItemNum,0),MATCH(B$1,Districts,0))*'Blend Sheet'!$D115)+(INDEX(ItemCosts,MATCH('Blend Sheet'!$E$4,ItemNum,0),MATCH(B$1,Districts,0))*'Blend Sheet'!$E115)+(INDEX(ItemCosts,MATCH('Blend Sheet'!$F$4,ItemNum,0),MATCH(B$1,Districts,0))*'Blend Sheet'!$F115)+(INDEX(ItemCosts,MATCH('Blend Sheet'!$G$4,ItemNum,0),MATCH(B$1,Districts,0))*'Blend Sheet'!$G115)+(INDEX(ItemCosts,MATCH('Blend Sheet'!$H$4,ItemNum,0),MATCH(B$1,Districts,0))*'Blend Sheet'!$H115)+(INDEX(ItemCosts,MATCH('Blend Sheet'!$I$4,ItemNum,0),MATCH(B$1,Districts,0))*'Blend Sheet'!$I115)+(INDEX(ItemCosts,MATCH('Blend Sheet'!$J$4,ItemNum,0),MATCH(B$1,Districts,0))*'Blend Sheet'!$J115)+(INDEX(ItemCosts,MATCH('Blend Sheet'!$K$4,ItemNum,0),MATCH(B$1,Districts,0))*'Blend Sheet'!$K115)+(INDEX(ItemCosts,MATCH('Blend Sheet'!$L$4,ItemNum,0),MATCH(B$1,Districts,0))*'Blend Sheet'!$L115)+(INDEX(ItemCosts,MATCH('Blend Sheet'!$M$4,ItemNum,0),MATCH(B$1,Districts,0))*'Blend Sheet'!$M115)+(INDEX(ItemCosts,MATCH('Blend Sheet'!$N$4,ItemNum,0),MATCH(B$1,Districts,0))*'Blend Sheet'!$N115)+(INDEX(ItemCosts,MATCH('Blend Sheet'!$O$4,ItemNum,0),MATCH(B$1,Districts,0))*'Blend Sheet'!$O115)+(INDEX(ItemCosts,MATCH('Blend Sheet'!$P$4,ItemNum,0),MATCH(B$1,Districts,0))*'Blend Sheet'!$P115)+(INDEX(ItemCosts,MATCH('Blend Sheet'!$Q$4,ItemNum,0),MATCH(B$1,Districts,0))*'Blend Sheet'!$Q115)+(INDEX(ItemCosts,MATCH('Blend Sheet'!$R$4,ItemNum,0),MATCH(B$1,Districts,0))*'Blend Sheet'!$R115)+(INDEX(ItemCosts,MATCH('Blend Sheet'!$S$4,ItemNum,0),MATCH(B$1,Districts,0))*'Blend Sheet'!$S115)+(INDEX(ItemCosts,MATCH('Blend Sheet'!$T$4,ItemNum,0),MATCH(B$1,Districts,0))*'Blend Sheet'!$T115)+(INDEX(ItemCosts,MATCH('Blend Sheet'!$U$4,ItemNum,0),MATCH(B$1,Districts,0))*'Blend Sheet'!$U115)+(INDEX(ItemCosts,MATCH('Blend Sheet'!$V$4,ItemNum,0),MATCH(B$1,Districts,0))*'Blend Sheet'!$V115)+(INDEX(ItemCosts,MATCH('Blend Sheet'!$W$4,ItemNum,0),MATCH(B$1,Districts,0))*'Blend Sheet'!$W115)+(INDEX(ItemCosts,MATCH('Blend Sheet'!$X$4,ItemNum,0),MATCH(B$1,Districts,0))*'Blend Sheet'!$X115)+(INDEX(ItemCosts,MATCH('Blend Sheet'!$Y$4,ItemNum,0),MATCH(B$1,Districts,0))*'Blend Sheet'!$Y115)+(INDEX(ItemCosts,MATCH('Blend Sheet'!$Z$4,ItemNum,0),MATCH(B$1,Districts,0))*'Blend Sheet'!$Z115)+(INDEX(ItemCosts,MATCH('Blend Sheet'!$AA$4,ItemNum,0),MATCH(B$1,Districts,0))*'Blend Sheet'!$AA115)+(INDEX(ItemCosts,MATCH('Blend Sheet'!$AB$4,ItemNum,0),MATCH(B$1,Districts,0))*'Blend Sheet'!$AB115)+(INDEX(ItemCosts,MATCH('Blend Sheet'!$AC$4,ItemNum,0),MATCH(B$1,Districts,0))*'Blend Sheet'!$AC115)+(INDEX(ItemCosts,MATCH('Blend Sheet'!$AD$4,ItemNum,0),MATCH(B$1,Districts,0))*'Blend Sheet'!$AD115)+(INDEX(ItemCosts,MATCH('Blend Sheet'!$AE$4,ItemNum,0),MATCH(B$1,Districts,0))*'Blend Sheet'!$AE115)+(INDEX(ItemCosts,MATCH('Blend Sheet'!$AF$4,ItemNum,0),MATCH(B$1,Districts,0))*'Blend Sheet'!$AF115)+(INDEX(ItemCosts,MATCH('Blend Sheet'!$AG$4,ItemNum,0),MATCH(B$1,Districts,0))*'Blend Sheet'!$AG115)+(INDEX(ItemCosts,MATCH('Blend Sheet'!$AH$4,ItemNum,0),MATCH(B$1,Districts,0))*'Blend Sheet'!$AH115)+(INDEX(ItemCosts,MATCH('Blend Sheet'!$AI$4,ItemNum,0),MATCH(B$1,Districts,0))*'Blend Sheet'!$AI115)+(INDEX(ItemCosts,MATCH('Blend Sheet'!$AJ$4,ItemNum,0),MATCH(B$1,Districts,0))*'Blend Sheet'!$AJ115)+(INDEX(ItemCosts,MATCH('Blend Sheet'!$AK$4,ItemNum,0),MATCH(B$1,Districts,0))*'Blend Sheet'!$AK115)+(INDEX(ItemCosts,MATCH('Blend Sheet'!$AL$4,ItemNum,0),MATCH(B$1,Districts,0))*'Blend Sheet'!$AL115)+(INDEX(ItemCosts,MATCH('Blend Sheet'!$AM$4,ItemNum,0),MATCH(B$1,Districts,0))*'Blend Sheet'!$AM115)+(INDEX(ItemCosts,MATCH('Blend Sheet'!$AN$4,ItemNum,0),MATCH(B$1,Districts,0))*'Blend Sheet'!$AN115)+(INDEX(ItemCosts,MATCH('Blend Sheet'!$AO$4,ItemNum,0),MATCH(B$1,Districts,0))*'Blend Sheet'!$AO115)+(INDEX(ItemCosts,MATCH('Blend Sheet'!$AP$4,ItemNum,0),MATCH(B$1,Districts,0))*'Blend Sheet'!$AP115)+(INDEX(ItemCosts,MATCH('Blend Sheet'!$AQ$4,ItemNum,0),MATCH(B$1,Districts,0))*'Blend Sheet'!$AQ115)+(INDEX(ItemCosts,MATCH('Blend Sheet'!$AR$4,ItemNum,0),MATCH(B$1,Districts,0))*'Blend Sheet'!$AR115)+(INDEX(ItemCosts,MATCH('Blend Sheet'!$AS$4,ItemNum,0),MATCH(B$1,Districts,0))*'Blend Sheet'!$AS115)</f>
        <v>#N/A</v>
      </c>
      <c r="C112" s="5" t="e">
        <f>(INDEX(ItemCosts,MATCH('Blend Sheet'!$C$4,ItemNum,0),MATCH(C$1,Districts,0))*'Blend Sheet'!$C115)+(INDEX(ItemCosts,MATCH('Blend Sheet'!$D$4,ItemNum,0),MATCH(C$1,Districts,0))*'Blend Sheet'!$D115)+(INDEX(ItemCosts,MATCH('Blend Sheet'!$E$4,ItemNum,0),MATCH(C$1,Districts,0))*'Blend Sheet'!$E115)+(INDEX(ItemCosts,MATCH('Blend Sheet'!$F$4,ItemNum,0),MATCH(C$1,Districts,0))*'Blend Sheet'!$F115)+(INDEX(ItemCosts,MATCH('Blend Sheet'!$G$4,ItemNum,0),MATCH(C$1,Districts,0))*'Blend Sheet'!$G115)+(INDEX(ItemCosts,MATCH('Blend Sheet'!$H$4,ItemNum,0),MATCH(C$1,Districts,0))*'Blend Sheet'!$H115)+(INDEX(ItemCosts,MATCH('Blend Sheet'!$I$4,ItemNum,0),MATCH(C$1,Districts,0))*'Blend Sheet'!$I115)+(INDEX(ItemCosts,MATCH('Blend Sheet'!$J$4,ItemNum,0),MATCH(C$1,Districts,0))*'Blend Sheet'!$J115)+(INDEX(ItemCosts,MATCH('Blend Sheet'!$K$4,ItemNum,0),MATCH(C$1,Districts,0))*'Blend Sheet'!$K115)+(INDEX(ItemCosts,MATCH('Blend Sheet'!$L$4,ItemNum,0),MATCH(C$1,Districts,0))*'Blend Sheet'!$L115)+(INDEX(ItemCosts,MATCH('Blend Sheet'!$M$4,ItemNum,0),MATCH(C$1,Districts,0))*'Blend Sheet'!$M115)+(INDEX(ItemCosts,MATCH('Blend Sheet'!$N$4,ItemNum,0),MATCH(C$1,Districts,0))*'Blend Sheet'!$N115)+(INDEX(ItemCosts,MATCH('Blend Sheet'!$O$4,ItemNum,0),MATCH(C$1,Districts,0))*'Blend Sheet'!$O115)+(INDEX(ItemCosts,MATCH('Blend Sheet'!$P$4,ItemNum,0),MATCH(C$1,Districts,0))*'Blend Sheet'!$P115)+(INDEX(ItemCosts,MATCH('Blend Sheet'!$Q$4,ItemNum,0),MATCH(C$1,Districts,0))*'Blend Sheet'!$Q115)+(INDEX(ItemCosts,MATCH('Blend Sheet'!$R$4,ItemNum,0),MATCH(C$1,Districts,0))*'Blend Sheet'!$R115)+(INDEX(ItemCosts,MATCH('Blend Sheet'!$S$4,ItemNum,0),MATCH(C$1,Districts,0))*'Blend Sheet'!$S115)+(INDEX(ItemCosts,MATCH('Blend Sheet'!$T$4,ItemNum,0),MATCH(C$1,Districts,0))*'Blend Sheet'!$T115)+(INDEX(ItemCosts,MATCH('Blend Sheet'!$U$4,ItemNum,0),MATCH(C$1,Districts,0))*'Blend Sheet'!$U115)+(INDEX(ItemCosts,MATCH('Blend Sheet'!$V$4,ItemNum,0),MATCH(C$1,Districts,0))*'Blend Sheet'!$V115)+(INDEX(ItemCosts,MATCH('Blend Sheet'!$W$4,ItemNum,0),MATCH(C$1,Districts,0))*'Blend Sheet'!$W115)+(INDEX(ItemCosts,MATCH('Blend Sheet'!$X$4,ItemNum,0),MATCH(C$1,Districts,0))*'Blend Sheet'!$X115)+(INDEX(ItemCosts,MATCH('Blend Sheet'!$Y$4,ItemNum,0),MATCH(C$1,Districts,0))*'Blend Sheet'!$Y115)+(INDEX(ItemCosts,MATCH('Blend Sheet'!$Z$4,ItemNum,0),MATCH(C$1,Districts,0))*'Blend Sheet'!$Z115)+(INDEX(ItemCosts,MATCH('Blend Sheet'!$AA$4,ItemNum,0),MATCH(C$1,Districts,0))*'Blend Sheet'!$AA115)+(INDEX(ItemCosts,MATCH('Blend Sheet'!$AB$4,ItemNum,0),MATCH(C$1,Districts,0))*'Blend Sheet'!$AB115)+(INDEX(ItemCosts,MATCH('Blend Sheet'!$AC$4,ItemNum,0),MATCH(C$1,Districts,0))*'Blend Sheet'!$AC115)+(INDEX(ItemCosts,MATCH('Blend Sheet'!$AD$4,ItemNum,0),MATCH(C$1,Districts,0))*'Blend Sheet'!$AD115)+(INDEX(ItemCosts,MATCH('Blend Sheet'!$AE$4,ItemNum,0),MATCH(C$1,Districts,0))*'Blend Sheet'!$AE115)+(INDEX(ItemCosts,MATCH('Blend Sheet'!$AF$4,ItemNum,0),MATCH(C$1,Districts,0))*'Blend Sheet'!$AF115)+(INDEX(ItemCosts,MATCH('Blend Sheet'!$AG$4,ItemNum,0),MATCH(C$1,Districts,0))*'Blend Sheet'!$AG115)+(INDEX(ItemCosts,MATCH('Blend Sheet'!$AH$4,ItemNum,0),MATCH(C$1,Districts,0))*'Blend Sheet'!$AH115)+(INDEX(ItemCosts,MATCH('Blend Sheet'!$AI$4,ItemNum,0),MATCH(C$1,Districts,0))*'Blend Sheet'!$AI115)+(INDEX(ItemCosts,MATCH('Blend Sheet'!$AJ$4,ItemNum,0),MATCH(C$1,Districts,0))*'Blend Sheet'!$AJ115)+(INDEX(ItemCosts,MATCH('Blend Sheet'!$AK$4,ItemNum,0),MATCH(C$1,Districts,0))*'Blend Sheet'!$AK115)+(INDEX(ItemCosts,MATCH('Blend Sheet'!$AL$4,ItemNum,0),MATCH(C$1,Districts,0))*'Blend Sheet'!$AL115)+(INDEX(ItemCosts,MATCH('Blend Sheet'!$AM$4,ItemNum,0),MATCH(C$1,Districts,0))*'Blend Sheet'!$AM115)+(INDEX(ItemCosts,MATCH('Blend Sheet'!$AN$4,ItemNum,0),MATCH(C$1,Districts,0))*'Blend Sheet'!$AN115)+(INDEX(ItemCosts,MATCH('Blend Sheet'!$AO$4,ItemNum,0),MATCH(C$1,Districts,0))*'Blend Sheet'!$AO115)+(INDEX(ItemCosts,MATCH('Blend Sheet'!$AP$4,ItemNum,0),MATCH(C$1,Districts,0))*'Blend Sheet'!$AP115)+(INDEX(ItemCosts,MATCH('Blend Sheet'!$AQ$4,ItemNum,0),MATCH(C$1,Districts,0))*'Blend Sheet'!$AQ115)+(INDEX(ItemCosts,MATCH('Blend Sheet'!$AR$4,ItemNum,0),MATCH(C$1,Districts,0))*'Blend Sheet'!$AR115)+(INDEX(ItemCosts,MATCH('Blend Sheet'!$AS$4,ItemNum,0),MATCH(C$1,Districts,0))*'Blend Sheet'!$AS115)</f>
        <v>#N/A</v>
      </c>
      <c r="D112" s="5" t="e">
        <f>(INDEX(ItemCosts,MATCH('Blend Sheet'!$C$4,ItemNum,0),MATCH(D$1,Districts,0))*'Blend Sheet'!$C115)+(INDEX(ItemCosts,MATCH('Blend Sheet'!$D$4,ItemNum,0),MATCH(D$1,Districts,0))*'Blend Sheet'!$D115)+(INDEX(ItemCosts,MATCH('Blend Sheet'!$E$4,ItemNum,0),MATCH(D$1,Districts,0))*'Blend Sheet'!$E115)+(INDEX(ItemCosts,MATCH('Blend Sheet'!$F$4,ItemNum,0),MATCH(D$1,Districts,0))*'Blend Sheet'!$F115)+(INDEX(ItemCosts,MATCH('Blend Sheet'!$G$4,ItemNum,0),MATCH(D$1,Districts,0))*'Blend Sheet'!$G115)+(INDEX(ItemCosts,MATCH('Blend Sheet'!$H$4,ItemNum,0),MATCH(D$1,Districts,0))*'Blend Sheet'!$H115)+(INDEX(ItemCosts,MATCH('Blend Sheet'!$I$4,ItemNum,0),MATCH(D$1,Districts,0))*'Blend Sheet'!$I115)+(INDEX(ItemCosts,MATCH('Blend Sheet'!$J$4,ItemNum,0),MATCH(D$1,Districts,0))*'Blend Sheet'!$J115)+(INDEX(ItemCosts,MATCH('Blend Sheet'!$K$4,ItemNum,0),MATCH(D$1,Districts,0))*'Blend Sheet'!$K115)+(INDEX(ItemCosts,MATCH('Blend Sheet'!$L$4,ItemNum,0),MATCH(D$1,Districts,0))*'Blend Sheet'!$L115)+(INDEX(ItemCosts,MATCH('Blend Sheet'!$M$4,ItemNum,0),MATCH(D$1,Districts,0))*'Blend Sheet'!$M115)+(INDEX(ItemCosts,MATCH('Blend Sheet'!$N$4,ItemNum,0),MATCH(D$1,Districts,0))*'Blend Sheet'!$N115)+(INDEX(ItemCosts,MATCH('Blend Sheet'!$O$4,ItemNum,0),MATCH(D$1,Districts,0))*'Blend Sheet'!$O115)+(INDEX(ItemCosts,MATCH('Blend Sheet'!$P$4,ItemNum,0),MATCH(D$1,Districts,0))*'Blend Sheet'!$P115)+(INDEX(ItemCosts,MATCH('Blend Sheet'!$Q$4,ItemNum,0),MATCH(D$1,Districts,0))*'Blend Sheet'!$Q115)+(INDEX(ItemCosts,MATCH('Blend Sheet'!$R$4,ItemNum,0),MATCH(D$1,Districts,0))*'Blend Sheet'!$R115)+(INDEX(ItemCosts,MATCH('Blend Sheet'!$S$4,ItemNum,0),MATCH(D$1,Districts,0))*'Blend Sheet'!$S115)+(INDEX(ItemCosts,MATCH('Blend Sheet'!$T$4,ItemNum,0),MATCH(D$1,Districts,0))*'Blend Sheet'!$T115)+(INDEX(ItemCosts,MATCH('Blend Sheet'!$U$4,ItemNum,0),MATCH(D$1,Districts,0))*'Blend Sheet'!$U115)+(INDEX(ItemCosts,MATCH('Blend Sheet'!$V$4,ItemNum,0),MATCH(D$1,Districts,0))*'Blend Sheet'!$V115)+(INDEX(ItemCosts,MATCH('Blend Sheet'!$W$4,ItemNum,0),MATCH(D$1,Districts,0))*'Blend Sheet'!$W115)+(INDEX(ItemCosts,MATCH('Blend Sheet'!$X$4,ItemNum,0),MATCH(D$1,Districts,0))*'Blend Sheet'!$X115)+(INDEX(ItemCosts,MATCH('Blend Sheet'!$Y$4,ItemNum,0),MATCH(D$1,Districts,0))*'Blend Sheet'!$Y115)+(INDEX(ItemCosts,MATCH('Blend Sheet'!$Z$4,ItemNum,0),MATCH(D$1,Districts,0))*'Blend Sheet'!$Z115)+(INDEX(ItemCosts,MATCH('Blend Sheet'!$AA$4,ItemNum,0),MATCH(D$1,Districts,0))*'Blend Sheet'!$AA115)+(INDEX(ItemCosts,MATCH('Blend Sheet'!$AB$4,ItemNum,0),MATCH(D$1,Districts,0))*'Blend Sheet'!$AB115)+(INDEX(ItemCosts,MATCH('Blend Sheet'!$AC$4,ItemNum,0),MATCH(D$1,Districts,0))*'Blend Sheet'!$AC115)+(INDEX(ItemCosts,MATCH('Blend Sheet'!$AD$4,ItemNum,0),MATCH(D$1,Districts,0))*'Blend Sheet'!$AD115)+(INDEX(ItemCosts,MATCH('Blend Sheet'!$AE$4,ItemNum,0),MATCH(D$1,Districts,0))*'Blend Sheet'!$AE115)+(INDEX(ItemCosts,MATCH('Blend Sheet'!$AF$4,ItemNum,0),MATCH(D$1,Districts,0))*'Blend Sheet'!$AF115)+(INDEX(ItemCosts,MATCH('Blend Sheet'!$AG$4,ItemNum,0),MATCH(D$1,Districts,0))*'Blend Sheet'!$AG115)+(INDEX(ItemCosts,MATCH('Blend Sheet'!$AH$4,ItemNum,0),MATCH(D$1,Districts,0))*'Blend Sheet'!$AH115)+(INDEX(ItemCosts,MATCH('Blend Sheet'!$AI$4,ItemNum,0),MATCH(D$1,Districts,0))*'Blend Sheet'!$AI115)+(INDEX(ItemCosts,MATCH('Blend Sheet'!$AJ$4,ItemNum,0),MATCH(D$1,Districts,0))*'Blend Sheet'!$AJ115)+(INDEX(ItemCosts,MATCH('Blend Sheet'!$AK$4,ItemNum,0),MATCH(D$1,Districts,0))*'Blend Sheet'!$AK115)+(INDEX(ItemCosts,MATCH('Blend Sheet'!$AL$4,ItemNum,0),MATCH(D$1,Districts,0))*'Blend Sheet'!$AL115)+(INDEX(ItemCosts,MATCH('Blend Sheet'!$AM$4,ItemNum,0),MATCH(D$1,Districts,0))*'Blend Sheet'!$AM115)+(INDEX(ItemCosts,MATCH('Blend Sheet'!$AN$4,ItemNum,0),MATCH(D$1,Districts,0))*'Blend Sheet'!$AN115)+(INDEX(ItemCosts,MATCH('Blend Sheet'!$AO$4,ItemNum,0),MATCH(D$1,Districts,0))*'Blend Sheet'!$AO115)+(INDEX(ItemCosts,MATCH('Blend Sheet'!$AP$4,ItemNum,0),MATCH(D$1,Districts,0))*'Blend Sheet'!$AP115)+(INDEX(ItemCosts,MATCH('Blend Sheet'!$AQ$4,ItemNum,0),MATCH(D$1,Districts,0))*'Blend Sheet'!$AQ115)+(INDEX(ItemCosts,MATCH('Blend Sheet'!$AR$4,ItemNum,0),MATCH(D$1,Districts,0))*'Blend Sheet'!$AR115)+(INDEX(ItemCosts,MATCH('Blend Sheet'!$AS$4,ItemNum,0),MATCH(D$1,Districts,0))*'Blend Sheet'!$AS115)</f>
        <v>#N/A</v>
      </c>
      <c r="E112" s="5" t="e">
        <f>(INDEX(ItemCosts,MATCH('Blend Sheet'!$C$4,ItemNum,0),MATCH(E$1,Districts,0))*'Blend Sheet'!$C115)+(INDEX(ItemCosts,MATCH('Blend Sheet'!$D$4,ItemNum,0),MATCH(E$1,Districts,0))*'Blend Sheet'!$D115)+(INDEX(ItemCosts,MATCH('Blend Sheet'!$E$4,ItemNum,0),MATCH(E$1,Districts,0))*'Blend Sheet'!$E115)+(INDEX(ItemCosts,MATCH('Blend Sheet'!$F$4,ItemNum,0),MATCH(E$1,Districts,0))*'Blend Sheet'!$F115)+(INDEX(ItemCosts,MATCH('Blend Sheet'!$G$4,ItemNum,0),MATCH(E$1,Districts,0))*'Blend Sheet'!$G115)+(INDEX(ItemCosts,MATCH('Blend Sheet'!$H$4,ItemNum,0),MATCH(E$1,Districts,0))*'Blend Sheet'!$H115)+(INDEX(ItemCosts,MATCH('Blend Sheet'!$I$4,ItemNum,0),MATCH(E$1,Districts,0))*'Blend Sheet'!$I115)+(INDEX(ItemCosts,MATCH('Blend Sheet'!$J$4,ItemNum,0),MATCH(E$1,Districts,0))*'Blend Sheet'!$J115)+(INDEX(ItemCosts,MATCH('Blend Sheet'!$K$4,ItemNum,0),MATCH(E$1,Districts,0))*'Blend Sheet'!$K115)+(INDEX(ItemCosts,MATCH('Blend Sheet'!$L$4,ItemNum,0),MATCH(E$1,Districts,0))*'Blend Sheet'!$L115)+(INDEX(ItemCosts,MATCH('Blend Sheet'!$M$4,ItemNum,0),MATCH(E$1,Districts,0))*'Blend Sheet'!$M115)+(INDEX(ItemCosts,MATCH('Blend Sheet'!$N$4,ItemNum,0),MATCH(E$1,Districts,0))*'Blend Sheet'!$N115)+(INDEX(ItemCosts,MATCH('Blend Sheet'!$O$4,ItemNum,0),MATCH(E$1,Districts,0))*'Blend Sheet'!$O115)+(INDEX(ItemCosts,MATCH('Blend Sheet'!$P$4,ItemNum,0),MATCH(E$1,Districts,0))*'Blend Sheet'!$P115)+(INDEX(ItemCosts,MATCH('Blend Sheet'!$Q$4,ItemNum,0),MATCH(E$1,Districts,0))*'Blend Sheet'!$Q115)+(INDEX(ItemCosts,MATCH('Blend Sheet'!$R$4,ItemNum,0),MATCH(E$1,Districts,0))*'Blend Sheet'!$R115)+(INDEX(ItemCosts,MATCH('Blend Sheet'!$S$4,ItemNum,0),MATCH(E$1,Districts,0))*'Blend Sheet'!$S115)+(INDEX(ItemCosts,MATCH('Blend Sheet'!$T$4,ItemNum,0),MATCH(E$1,Districts,0))*'Blend Sheet'!$T115)+(INDEX(ItemCosts,MATCH('Blend Sheet'!$U$4,ItemNum,0),MATCH(E$1,Districts,0))*'Blend Sheet'!$U115)+(INDEX(ItemCosts,MATCH('Blend Sheet'!$V$4,ItemNum,0),MATCH(E$1,Districts,0))*'Blend Sheet'!$V115)+(INDEX(ItemCosts,MATCH('Blend Sheet'!$W$4,ItemNum,0),MATCH(E$1,Districts,0))*'Blend Sheet'!$W115)+(INDEX(ItemCosts,MATCH('Blend Sheet'!$X$4,ItemNum,0),MATCH(E$1,Districts,0))*'Blend Sheet'!$X115)+(INDEX(ItemCosts,MATCH('Blend Sheet'!$Y$4,ItemNum,0),MATCH(E$1,Districts,0))*'Blend Sheet'!$Y115)+(INDEX(ItemCosts,MATCH('Blend Sheet'!$Z$4,ItemNum,0),MATCH(E$1,Districts,0))*'Blend Sheet'!$Z115)+(INDEX(ItemCosts,MATCH('Blend Sheet'!$AA$4,ItemNum,0),MATCH(E$1,Districts,0))*'Blend Sheet'!$AA115)+(INDEX(ItemCosts,MATCH('Blend Sheet'!$AB$4,ItemNum,0),MATCH(E$1,Districts,0))*'Blend Sheet'!$AB115)+(INDEX(ItemCosts,MATCH('Blend Sheet'!$AC$4,ItemNum,0),MATCH(E$1,Districts,0))*'Blend Sheet'!$AC115)+(INDEX(ItemCosts,MATCH('Blend Sheet'!$AD$4,ItemNum,0),MATCH(E$1,Districts,0))*'Blend Sheet'!$AD115)+(INDEX(ItemCosts,MATCH('Blend Sheet'!$AE$4,ItemNum,0),MATCH(E$1,Districts,0))*'Blend Sheet'!$AE115)+(INDEX(ItemCosts,MATCH('Blend Sheet'!$AF$4,ItemNum,0),MATCH(E$1,Districts,0))*'Blend Sheet'!$AF115)+(INDEX(ItemCosts,MATCH('Blend Sheet'!$AG$4,ItemNum,0),MATCH(E$1,Districts,0))*'Blend Sheet'!$AG115)+(INDEX(ItemCosts,MATCH('Blend Sheet'!$AH$4,ItemNum,0),MATCH(E$1,Districts,0))*'Blend Sheet'!$AH115)+(INDEX(ItemCosts,MATCH('Blend Sheet'!$AI$4,ItemNum,0),MATCH(E$1,Districts,0))*'Blend Sheet'!$AI115)+(INDEX(ItemCosts,MATCH('Blend Sheet'!$AJ$4,ItemNum,0),MATCH(E$1,Districts,0))*'Blend Sheet'!$AJ115)+(INDEX(ItemCosts,MATCH('Blend Sheet'!$AK$4,ItemNum,0),MATCH(E$1,Districts,0))*'Blend Sheet'!$AK115)+(INDEX(ItemCosts,MATCH('Blend Sheet'!$AL$4,ItemNum,0),MATCH(E$1,Districts,0))*'Blend Sheet'!$AL115)+(INDEX(ItemCosts,MATCH('Blend Sheet'!$AM$4,ItemNum,0),MATCH(E$1,Districts,0))*'Blend Sheet'!$AM115)+(INDEX(ItemCosts,MATCH('Blend Sheet'!$AN$4,ItemNum,0),MATCH(E$1,Districts,0))*'Blend Sheet'!$AN115)+(INDEX(ItemCosts,MATCH('Blend Sheet'!$AO$4,ItemNum,0),MATCH(E$1,Districts,0))*'Blend Sheet'!$AO115)+(INDEX(ItemCosts,MATCH('Blend Sheet'!$AP$4,ItemNum,0),MATCH(E$1,Districts,0))*'Blend Sheet'!$AP115)+(INDEX(ItemCosts,MATCH('Blend Sheet'!$AQ$4,ItemNum,0),MATCH(E$1,Districts,0))*'Blend Sheet'!$AQ115)+(INDEX(ItemCosts,MATCH('Blend Sheet'!$AR$4,ItemNum,0),MATCH(E$1,Districts,0))*'Blend Sheet'!$AR115)+(INDEX(ItemCosts,MATCH('Blend Sheet'!$AS$4,ItemNum,0),MATCH(E$1,Districts,0))*'Blend Sheet'!$AS115)</f>
        <v>#N/A</v>
      </c>
      <c r="F112" s="5" t="e">
        <f>(INDEX(ItemCosts,MATCH('Blend Sheet'!$C$4,ItemNum,0),MATCH(F$1,Districts,0))*'Blend Sheet'!$C115)+(INDEX(ItemCosts,MATCH('Blend Sheet'!$D$4,ItemNum,0),MATCH(F$1,Districts,0))*'Blend Sheet'!$D115)+(INDEX(ItemCosts,MATCH('Blend Sheet'!$E$4,ItemNum,0),MATCH(F$1,Districts,0))*'Blend Sheet'!$E115)+(INDEX(ItemCosts,MATCH('Blend Sheet'!$F$4,ItemNum,0),MATCH(F$1,Districts,0))*'Blend Sheet'!$F115)+(INDEX(ItemCosts,MATCH('Blend Sheet'!$G$4,ItemNum,0),MATCH(F$1,Districts,0))*'Blend Sheet'!$G115)+(INDEX(ItemCosts,MATCH('Blend Sheet'!$H$4,ItemNum,0),MATCH(F$1,Districts,0))*'Blend Sheet'!$H115)+(INDEX(ItemCosts,MATCH('Blend Sheet'!$I$4,ItemNum,0),MATCH(F$1,Districts,0))*'Blend Sheet'!$I115)+(INDEX(ItemCosts,MATCH('Blend Sheet'!$J$4,ItemNum,0),MATCH(F$1,Districts,0))*'Blend Sheet'!$J115)+(INDEX(ItemCosts,MATCH('Blend Sheet'!$K$4,ItemNum,0),MATCH(F$1,Districts,0))*'Blend Sheet'!$K115)+(INDEX(ItemCosts,MATCH('Blend Sheet'!$L$4,ItemNum,0),MATCH(F$1,Districts,0))*'Blend Sheet'!$L115)+(INDEX(ItemCosts,MATCH('Blend Sheet'!$M$4,ItemNum,0),MATCH(F$1,Districts,0))*'Blend Sheet'!$M115)+(INDEX(ItemCosts,MATCH('Blend Sheet'!$N$4,ItemNum,0),MATCH(F$1,Districts,0))*'Blend Sheet'!$N115)+(INDEX(ItemCosts,MATCH('Blend Sheet'!$O$4,ItemNum,0),MATCH(F$1,Districts,0))*'Blend Sheet'!$O115)+(INDEX(ItemCosts,MATCH('Blend Sheet'!$P$4,ItemNum,0),MATCH(F$1,Districts,0))*'Blend Sheet'!$P115)+(INDEX(ItemCosts,MATCH('Blend Sheet'!$Q$4,ItemNum,0),MATCH(F$1,Districts,0))*'Blend Sheet'!$Q115)+(INDEX(ItemCosts,MATCH('Blend Sheet'!$R$4,ItemNum,0),MATCH(F$1,Districts,0))*'Blend Sheet'!$R115)+(INDEX(ItemCosts,MATCH('Blend Sheet'!$S$4,ItemNum,0),MATCH(F$1,Districts,0))*'Blend Sheet'!$S115)+(INDEX(ItemCosts,MATCH('Blend Sheet'!$T$4,ItemNum,0),MATCH(F$1,Districts,0))*'Blend Sheet'!$T115)+(INDEX(ItemCosts,MATCH('Blend Sheet'!$U$4,ItemNum,0),MATCH(F$1,Districts,0))*'Blend Sheet'!$U115)+(INDEX(ItemCosts,MATCH('Blend Sheet'!$V$4,ItemNum,0),MATCH(F$1,Districts,0))*'Blend Sheet'!$V115)+(INDEX(ItemCosts,MATCH('Blend Sheet'!$W$4,ItemNum,0),MATCH(F$1,Districts,0))*'Blend Sheet'!$W115)+(INDEX(ItemCosts,MATCH('Blend Sheet'!$X$4,ItemNum,0),MATCH(F$1,Districts,0))*'Blend Sheet'!$X115)+(INDEX(ItemCosts,MATCH('Blend Sheet'!$Y$4,ItemNum,0),MATCH(F$1,Districts,0))*'Blend Sheet'!$Y115)+(INDEX(ItemCosts,MATCH('Blend Sheet'!$Z$4,ItemNum,0),MATCH(F$1,Districts,0))*'Blend Sheet'!$Z115)+(INDEX(ItemCosts,MATCH('Blend Sheet'!$AA$4,ItemNum,0),MATCH(F$1,Districts,0))*'Blend Sheet'!$AA115)+(INDEX(ItemCosts,MATCH('Blend Sheet'!$AB$4,ItemNum,0),MATCH(F$1,Districts,0))*'Blend Sheet'!$AB115)+(INDEX(ItemCosts,MATCH('Blend Sheet'!$AC$4,ItemNum,0),MATCH(F$1,Districts,0))*'Blend Sheet'!$AC115)+(INDEX(ItemCosts,MATCH('Blend Sheet'!$AD$4,ItemNum,0),MATCH(F$1,Districts,0))*'Blend Sheet'!$AD115)+(INDEX(ItemCosts,MATCH('Blend Sheet'!$AE$4,ItemNum,0),MATCH(F$1,Districts,0))*'Blend Sheet'!$AE115)+(INDEX(ItemCosts,MATCH('Blend Sheet'!$AF$4,ItemNum,0),MATCH(F$1,Districts,0))*'Blend Sheet'!$AF115)+(INDEX(ItemCosts,MATCH('Blend Sheet'!$AG$4,ItemNum,0),MATCH(F$1,Districts,0))*'Blend Sheet'!$AG115)+(INDEX(ItemCosts,MATCH('Blend Sheet'!$AH$4,ItemNum,0),MATCH(F$1,Districts,0))*'Blend Sheet'!$AH115)+(INDEX(ItemCosts,MATCH('Blend Sheet'!$AI$4,ItemNum,0),MATCH(F$1,Districts,0))*'Blend Sheet'!$AI115)+(INDEX(ItemCosts,MATCH('Blend Sheet'!$AJ$4,ItemNum,0),MATCH(F$1,Districts,0))*'Blend Sheet'!$AJ115)+(INDEX(ItemCosts,MATCH('Blend Sheet'!$AK$4,ItemNum,0),MATCH(F$1,Districts,0))*'Blend Sheet'!$AK115)+(INDEX(ItemCosts,MATCH('Blend Sheet'!$AL$4,ItemNum,0),MATCH(F$1,Districts,0))*'Blend Sheet'!$AL115)+(INDEX(ItemCosts,MATCH('Blend Sheet'!$AM$4,ItemNum,0),MATCH(F$1,Districts,0))*'Blend Sheet'!$AM115)+(INDEX(ItemCosts,MATCH('Blend Sheet'!$AN$4,ItemNum,0),MATCH(F$1,Districts,0))*'Blend Sheet'!$AN115)+(INDEX(ItemCosts,MATCH('Blend Sheet'!$AO$4,ItemNum,0),MATCH(F$1,Districts,0))*'Blend Sheet'!$AO115)+(INDEX(ItemCosts,MATCH('Blend Sheet'!$AP$4,ItemNum,0),MATCH(F$1,Districts,0))*'Blend Sheet'!$AP115)+(INDEX(ItemCosts,MATCH('Blend Sheet'!$AQ$4,ItemNum,0),MATCH(F$1,Districts,0))*'Blend Sheet'!$AQ115)+(INDEX(ItemCosts,MATCH('Blend Sheet'!$AR$4,ItemNum,0),MATCH(F$1,Districts,0))*'Blend Sheet'!$AR115)+(INDEX(ItemCosts,MATCH('Blend Sheet'!$AS$4,ItemNum,0),MATCH(F$1,Districts,0))*'Blend Sheet'!$AS115)</f>
        <v>#N/A</v>
      </c>
      <c r="G112" s="5" t="e">
        <f>(INDEX(ItemCosts,MATCH('Blend Sheet'!$C$4,ItemNum,0),MATCH(G$1,Districts,0))*'Blend Sheet'!$C115)+(INDEX(ItemCosts,MATCH('Blend Sheet'!$D$4,ItemNum,0),MATCH(G$1,Districts,0))*'Blend Sheet'!$D115)+(INDEX(ItemCosts,MATCH('Blend Sheet'!$E$4,ItemNum,0),MATCH(G$1,Districts,0))*'Blend Sheet'!$E115)+(INDEX(ItemCosts,MATCH('Blend Sheet'!$F$4,ItemNum,0),MATCH(G$1,Districts,0))*'Blend Sheet'!$F115)+(INDEX(ItemCosts,MATCH('Blend Sheet'!$G$4,ItemNum,0),MATCH(G$1,Districts,0))*'Blend Sheet'!$G115)+(INDEX(ItemCosts,MATCH('Blend Sheet'!$H$4,ItemNum,0),MATCH(G$1,Districts,0))*'Blend Sheet'!$H115)+(INDEX(ItemCosts,MATCH('Blend Sheet'!$I$4,ItemNum,0),MATCH(G$1,Districts,0))*'Blend Sheet'!$I115)+(INDEX(ItemCosts,MATCH('Blend Sheet'!$J$4,ItemNum,0),MATCH(G$1,Districts,0))*'Blend Sheet'!$J115)+(INDEX(ItemCosts,MATCH('Blend Sheet'!$K$4,ItemNum,0),MATCH(G$1,Districts,0))*'Blend Sheet'!$K115)+(INDEX(ItemCosts,MATCH('Blend Sheet'!$L$4,ItemNum,0),MATCH(G$1,Districts,0))*'Blend Sheet'!$L115)+(INDEX(ItemCosts,MATCH('Blend Sheet'!$M$4,ItemNum,0),MATCH(G$1,Districts,0))*'Blend Sheet'!$M115)+(INDEX(ItemCosts,MATCH('Blend Sheet'!$N$4,ItemNum,0),MATCH(G$1,Districts,0))*'Blend Sheet'!$N115)+(INDEX(ItemCosts,MATCH('Blend Sheet'!$O$4,ItemNum,0),MATCH(G$1,Districts,0))*'Blend Sheet'!$O115)+(INDEX(ItemCosts,MATCH('Blend Sheet'!$P$4,ItemNum,0),MATCH(G$1,Districts,0))*'Blend Sheet'!$P115)+(INDEX(ItemCosts,MATCH('Blend Sheet'!$Q$4,ItemNum,0),MATCH(G$1,Districts,0))*'Blend Sheet'!$Q115)+(INDEX(ItemCosts,MATCH('Blend Sheet'!$R$4,ItemNum,0),MATCH(G$1,Districts,0))*'Blend Sheet'!$R115)+(INDEX(ItemCosts,MATCH('Blend Sheet'!$S$4,ItemNum,0),MATCH(G$1,Districts,0))*'Blend Sheet'!$S115)+(INDEX(ItemCosts,MATCH('Blend Sheet'!$T$4,ItemNum,0),MATCH(G$1,Districts,0))*'Blend Sheet'!$T115)+(INDEX(ItemCosts,MATCH('Blend Sheet'!$U$4,ItemNum,0),MATCH(G$1,Districts,0))*'Blend Sheet'!$U115)+(INDEX(ItemCosts,MATCH('Blend Sheet'!$V$4,ItemNum,0),MATCH(G$1,Districts,0))*'Blend Sheet'!$V115)+(INDEX(ItemCosts,MATCH('Blend Sheet'!$W$4,ItemNum,0),MATCH(G$1,Districts,0))*'Blend Sheet'!$W115)+(INDEX(ItemCosts,MATCH('Blend Sheet'!$X$4,ItemNum,0),MATCH(G$1,Districts,0))*'Blend Sheet'!$X115)+(INDEX(ItemCosts,MATCH('Blend Sheet'!$Y$4,ItemNum,0),MATCH(G$1,Districts,0))*'Blend Sheet'!$Y115)+(INDEX(ItemCosts,MATCH('Blend Sheet'!$Z$4,ItemNum,0),MATCH(G$1,Districts,0))*'Blend Sheet'!$Z115)+(INDEX(ItemCosts,MATCH('Blend Sheet'!$AA$4,ItemNum,0),MATCH(G$1,Districts,0))*'Blend Sheet'!$AA115)+(INDEX(ItemCosts,MATCH('Blend Sheet'!$AB$4,ItemNum,0),MATCH(G$1,Districts,0))*'Blend Sheet'!$AB115)+(INDEX(ItemCosts,MATCH('Blend Sheet'!$AC$4,ItemNum,0),MATCH(G$1,Districts,0))*'Blend Sheet'!$AC115)+(INDEX(ItemCosts,MATCH('Blend Sheet'!$AD$4,ItemNum,0),MATCH(G$1,Districts,0))*'Blend Sheet'!$AD115)+(INDEX(ItemCosts,MATCH('Blend Sheet'!$AE$4,ItemNum,0),MATCH(G$1,Districts,0))*'Blend Sheet'!$AE115)+(INDEX(ItemCosts,MATCH('Blend Sheet'!$AF$4,ItemNum,0),MATCH(G$1,Districts,0))*'Blend Sheet'!$AF115)+(INDEX(ItemCosts,MATCH('Blend Sheet'!$AG$4,ItemNum,0),MATCH(G$1,Districts,0))*'Blend Sheet'!$AG115)+(INDEX(ItemCosts,MATCH('Blend Sheet'!$AH$4,ItemNum,0),MATCH(G$1,Districts,0))*'Blend Sheet'!$AH115)+(INDEX(ItemCosts,MATCH('Blend Sheet'!$AI$4,ItemNum,0),MATCH(G$1,Districts,0))*'Blend Sheet'!$AI115)+(INDEX(ItemCosts,MATCH('Blend Sheet'!$AJ$4,ItemNum,0),MATCH(G$1,Districts,0))*'Blend Sheet'!$AJ115)+(INDEX(ItemCosts,MATCH('Blend Sheet'!$AK$4,ItemNum,0),MATCH(G$1,Districts,0))*'Blend Sheet'!$AK115)+(INDEX(ItemCosts,MATCH('Blend Sheet'!$AL$4,ItemNum,0),MATCH(G$1,Districts,0))*'Blend Sheet'!$AL115)+(INDEX(ItemCosts,MATCH('Blend Sheet'!$AM$4,ItemNum,0),MATCH(G$1,Districts,0))*'Blend Sheet'!$AM115)+(INDEX(ItemCosts,MATCH('Blend Sheet'!$AN$4,ItemNum,0),MATCH(G$1,Districts,0))*'Blend Sheet'!$AN115)+(INDEX(ItemCosts,MATCH('Blend Sheet'!$AO$4,ItemNum,0),MATCH(G$1,Districts,0))*'Blend Sheet'!$AO115)+(INDEX(ItemCosts,MATCH('Blend Sheet'!$AP$4,ItemNum,0),MATCH(G$1,Districts,0))*'Blend Sheet'!$AP115)+(INDEX(ItemCosts,MATCH('Blend Sheet'!$AQ$4,ItemNum,0),MATCH(G$1,Districts,0))*'Blend Sheet'!$AQ115)+(INDEX(ItemCosts,MATCH('Blend Sheet'!$AR$4,ItemNum,0),MATCH(G$1,Districts,0))*'Blend Sheet'!$AR115)+(INDEX(ItemCosts,MATCH('Blend Sheet'!$AS$4,ItemNum,0),MATCH(G$1,Districts,0))*'Blend Sheet'!$AS115)</f>
        <v>#N/A</v>
      </c>
      <c r="H112" s="5" t="e">
        <f>(INDEX(ItemCosts,MATCH('Blend Sheet'!$C$4,ItemNum,0),MATCH(H$1,Districts,0))*'Blend Sheet'!$C115)+(INDEX(ItemCosts,MATCH('Blend Sheet'!$D$4,ItemNum,0),MATCH(H$1,Districts,0))*'Blend Sheet'!$D115)+(INDEX(ItemCosts,MATCH('Blend Sheet'!$E$4,ItemNum,0),MATCH(H$1,Districts,0))*'Blend Sheet'!$E115)+(INDEX(ItemCosts,MATCH('Blend Sheet'!$F$4,ItemNum,0),MATCH(H$1,Districts,0))*'Blend Sheet'!$F115)+(INDEX(ItemCosts,MATCH('Blend Sheet'!$G$4,ItemNum,0),MATCH(H$1,Districts,0))*'Blend Sheet'!$G115)+(INDEX(ItemCosts,MATCH('Blend Sheet'!$H$4,ItemNum,0),MATCH(H$1,Districts,0))*'Blend Sheet'!$H115)+(INDEX(ItemCosts,MATCH('Blend Sheet'!$I$4,ItemNum,0),MATCH(H$1,Districts,0))*'Blend Sheet'!$I115)+(INDEX(ItemCosts,MATCH('Blend Sheet'!$J$4,ItemNum,0),MATCH(H$1,Districts,0))*'Blend Sheet'!$J115)+(INDEX(ItemCosts,MATCH('Blend Sheet'!$K$4,ItemNum,0),MATCH(H$1,Districts,0))*'Blend Sheet'!$K115)+(INDEX(ItemCosts,MATCH('Blend Sheet'!$L$4,ItemNum,0),MATCH(H$1,Districts,0))*'Blend Sheet'!$L115)+(INDEX(ItemCosts,MATCH('Blend Sheet'!$M$4,ItemNum,0),MATCH(H$1,Districts,0))*'Blend Sheet'!$M115)+(INDEX(ItemCosts,MATCH('Blend Sheet'!$N$4,ItemNum,0),MATCH(H$1,Districts,0))*'Blend Sheet'!$N115)+(INDEX(ItemCosts,MATCH('Blend Sheet'!$O$4,ItemNum,0),MATCH(H$1,Districts,0))*'Blend Sheet'!$O115)+(INDEX(ItemCosts,MATCH('Blend Sheet'!$P$4,ItemNum,0),MATCH(H$1,Districts,0))*'Blend Sheet'!$P115)+(INDEX(ItemCosts,MATCH('Blend Sheet'!$Q$4,ItemNum,0),MATCH(H$1,Districts,0))*'Blend Sheet'!$Q115)+(INDEX(ItemCosts,MATCH('Blend Sheet'!$R$4,ItemNum,0),MATCH(H$1,Districts,0))*'Blend Sheet'!$R115)+(INDEX(ItemCosts,MATCH('Blend Sheet'!$S$4,ItemNum,0),MATCH(H$1,Districts,0))*'Blend Sheet'!$S115)+(INDEX(ItemCosts,MATCH('Blend Sheet'!$T$4,ItemNum,0),MATCH(H$1,Districts,0))*'Blend Sheet'!$T115)+(INDEX(ItemCosts,MATCH('Blend Sheet'!$U$4,ItemNum,0),MATCH(H$1,Districts,0))*'Blend Sheet'!$U115)+(INDEX(ItemCosts,MATCH('Blend Sheet'!$V$4,ItemNum,0),MATCH(H$1,Districts,0))*'Blend Sheet'!$V115)+(INDEX(ItemCosts,MATCH('Blend Sheet'!$W$4,ItemNum,0),MATCH(H$1,Districts,0))*'Blend Sheet'!$W115)+(INDEX(ItemCosts,MATCH('Blend Sheet'!$X$4,ItemNum,0),MATCH(H$1,Districts,0))*'Blend Sheet'!$X115)+(INDEX(ItemCosts,MATCH('Blend Sheet'!$Y$4,ItemNum,0),MATCH(H$1,Districts,0))*'Blend Sheet'!$Y115)+(INDEX(ItemCosts,MATCH('Blend Sheet'!$Z$4,ItemNum,0),MATCH(H$1,Districts,0))*'Blend Sheet'!$Z115)+(INDEX(ItemCosts,MATCH('Blend Sheet'!$AA$4,ItemNum,0),MATCH(H$1,Districts,0))*'Blend Sheet'!$AA115)+(INDEX(ItemCosts,MATCH('Blend Sheet'!$AB$4,ItemNum,0),MATCH(H$1,Districts,0))*'Blend Sheet'!$AB115)+(INDEX(ItemCosts,MATCH('Blend Sheet'!$AC$4,ItemNum,0),MATCH(H$1,Districts,0))*'Blend Sheet'!$AC115)+(INDEX(ItemCosts,MATCH('Blend Sheet'!$AD$4,ItemNum,0),MATCH(H$1,Districts,0))*'Blend Sheet'!$AD115)+(INDEX(ItemCosts,MATCH('Blend Sheet'!$AE$4,ItemNum,0),MATCH(H$1,Districts,0))*'Blend Sheet'!$AE115)+(INDEX(ItemCosts,MATCH('Blend Sheet'!$AF$4,ItemNum,0),MATCH(H$1,Districts,0))*'Blend Sheet'!$AF115)+(INDEX(ItemCosts,MATCH('Blend Sheet'!$AG$4,ItemNum,0),MATCH(H$1,Districts,0))*'Blend Sheet'!$AG115)+(INDEX(ItemCosts,MATCH('Blend Sheet'!$AH$4,ItemNum,0),MATCH(H$1,Districts,0))*'Blend Sheet'!$AH115)+(INDEX(ItemCosts,MATCH('Blend Sheet'!$AI$4,ItemNum,0),MATCH(H$1,Districts,0))*'Blend Sheet'!$AI115)+(INDEX(ItemCosts,MATCH('Blend Sheet'!$AJ$4,ItemNum,0),MATCH(H$1,Districts,0))*'Blend Sheet'!$AJ115)+(INDEX(ItemCosts,MATCH('Blend Sheet'!$AK$4,ItemNum,0),MATCH(H$1,Districts,0))*'Blend Sheet'!$AK115)+(INDEX(ItemCosts,MATCH('Blend Sheet'!$AL$4,ItemNum,0),MATCH(H$1,Districts,0))*'Blend Sheet'!$AL115)+(INDEX(ItemCosts,MATCH('Blend Sheet'!$AM$4,ItemNum,0),MATCH(H$1,Districts,0))*'Blend Sheet'!$AM115)+(INDEX(ItemCosts,MATCH('Blend Sheet'!$AN$4,ItemNum,0),MATCH(H$1,Districts,0))*'Blend Sheet'!$AN115)+(INDEX(ItemCosts,MATCH('Blend Sheet'!$AO$4,ItemNum,0),MATCH(H$1,Districts,0))*'Blend Sheet'!$AO115)+(INDEX(ItemCosts,MATCH('Blend Sheet'!$AP$4,ItemNum,0),MATCH(H$1,Districts,0))*'Blend Sheet'!$AP115)+(INDEX(ItemCosts,MATCH('Blend Sheet'!$AQ$4,ItemNum,0),MATCH(H$1,Districts,0))*'Blend Sheet'!$AQ115)+(INDEX(ItemCosts,MATCH('Blend Sheet'!$AR$4,ItemNum,0),MATCH(H$1,Districts,0))*'Blend Sheet'!$AR115)+(INDEX(ItemCosts,MATCH('Blend Sheet'!$AS$4,ItemNum,0),MATCH(H$1,Districts,0))*'Blend Sheet'!$AS115)</f>
        <v>#N/A</v>
      </c>
      <c r="I112" s="5" t="e">
        <f>(INDEX(ItemCosts,MATCH('Blend Sheet'!$C$4,ItemNum,0),MATCH(I$1,Districts,0))*'Blend Sheet'!$C115)+(INDEX(ItemCosts,MATCH('Blend Sheet'!$D$4,ItemNum,0),MATCH(I$1,Districts,0))*'Blend Sheet'!$D115)+(INDEX(ItemCosts,MATCH('Blend Sheet'!$E$4,ItemNum,0),MATCH(I$1,Districts,0))*'Blend Sheet'!$E115)+(INDEX(ItemCosts,MATCH('Blend Sheet'!$F$4,ItemNum,0),MATCH(I$1,Districts,0))*'Blend Sheet'!$F115)+(INDEX(ItemCosts,MATCH('Blend Sheet'!$G$4,ItemNum,0),MATCH(I$1,Districts,0))*'Blend Sheet'!$G115)+(INDEX(ItemCosts,MATCH('Blend Sheet'!$H$4,ItemNum,0),MATCH(I$1,Districts,0))*'Blend Sheet'!$H115)+(INDEX(ItemCosts,MATCH('Blend Sheet'!$I$4,ItemNum,0),MATCH(I$1,Districts,0))*'Blend Sheet'!$I115)+(INDEX(ItemCosts,MATCH('Blend Sheet'!$J$4,ItemNum,0),MATCH(I$1,Districts,0))*'Blend Sheet'!$J115)+(INDEX(ItemCosts,MATCH('Blend Sheet'!$K$4,ItemNum,0),MATCH(I$1,Districts,0))*'Blend Sheet'!$K115)+(INDEX(ItemCosts,MATCH('Blend Sheet'!$L$4,ItemNum,0),MATCH(I$1,Districts,0))*'Blend Sheet'!$L115)+(INDEX(ItemCosts,MATCH('Blend Sheet'!$M$4,ItemNum,0),MATCH(I$1,Districts,0))*'Blend Sheet'!$M115)+(INDEX(ItemCosts,MATCH('Blend Sheet'!$N$4,ItemNum,0),MATCH(I$1,Districts,0))*'Blend Sheet'!$N115)+(INDEX(ItemCosts,MATCH('Blend Sheet'!$O$4,ItemNum,0),MATCH(I$1,Districts,0))*'Blend Sheet'!$O115)+(INDEX(ItemCosts,MATCH('Blend Sheet'!$P$4,ItemNum,0),MATCH(I$1,Districts,0))*'Blend Sheet'!$P115)+(INDEX(ItemCosts,MATCH('Blend Sheet'!$Q$4,ItemNum,0),MATCH(I$1,Districts,0))*'Blend Sheet'!$Q115)+(INDEX(ItemCosts,MATCH('Blend Sheet'!$R$4,ItemNum,0),MATCH(I$1,Districts,0))*'Blend Sheet'!$R115)+(INDEX(ItemCosts,MATCH('Blend Sheet'!$S$4,ItemNum,0),MATCH(I$1,Districts,0))*'Blend Sheet'!$S115)+(INDEX(ItemCosts,MATCH('Blend Sheet'!$T$4,ItemNum,0),MATCH(I$1,Districts,0))*'Blend Sheet'!$T115)+(INDEX(ItemCosts,MATCH('Blend Sheet'!$U$4,ItemNum,0),MATCH(I$1,Districts,0))*'Blend Sheet'!$U115)+(INDEX(ItemCosts,MATCH('Blend Sheet'!$V$4,ItemNum,0),MATCH(I$1,Districts,0))*'Blend Sheet'!$V115)+(INDEX(ItemCosts,MATCH('Blend Sheet'!$W$4,ItemNum,0),MATCH(I$1,Districts,0))*'Blend Sheet'!$W115)+(INDEX(ItemCosts,MATCH('Blend Sheet'!$X$4,ItemNum,0),MATCH(I$1,Districts,0))*'Blend Sheet'!$X115)+(INDEX(ItemCosts,MATCH('Blend Sheet'!$Y$4,ItemNum,0),MATCH(I$1,Districts,0))*'Blend Sheet'!$Y115)+(INDEX(ItemCosts,MATCH('Blend Sheet'!$Z$4,ItemNum,0),MATCH(I$1,Districts,0))*'Blend Sheet'!$Z115)+(INDEX(ItemCosts,MATCH('Blend Sheet'!$AA$4,ItemNum,0),MATCH(I$1,Districts,0))*'Blend Sheet'!$AA115)+(INDEX(ItemCosts,MATCH('Blend Sheet'!$AB$4,ItemNum,0),MATCH(I$1,Districts,0))*'Blend Sheet'!$AB115)+(INDEX(ItemCosts,MATCH('Blend Sheet'!$AC$4,ItemNum,0),MATCH(I$1,Districts,0))*'Blend Sheet'!$AC115)+(INDEX(ItemCosts,MATCH('Blend Sheet'!$AD$4,ItemNum,0),MATCH(I$1,Districts,0))*'Blend Sheet'!$AD115)+(INDEX(ItemCosts,MATCH('Blend Sheet'!$AE$4,ItemNum,0),MATCH(I$1,Districts,0))*'Blend Sheet'!$AE115)+(INDEX(ItemCosts,MATCH('Blend Sheet'!$AF$4,ItemNum,0),MATCH(I$1,Districts,0))*'Blend Sheet'!$AF115)+(INDEX(ItemCosts,MATCH('Blend Sheet'!$AG$4,ItemNum,0),MATCH(I$1,Districts,0))*'Blend Sheet'!$AG115)+(INDEX(ItemCosts,MATCH('Blend Sheet'!$AH$4,ItemNum,0),MATCH(I$1,Districts,0))*'Blend Sheet'!$AH115)+(INDEX(ItemCosts,MATCH('Blend Sheet'!$AI$4,ItemNum,0),MATCH(I$1,Districts,0))*'Blend Sheet'!$AI115)+(INDEX(ItemCosts,MATCH('Blend Sheet'!$AJ$4,ItemNum,0),MATCH(I$1,Districts,0))*'Blend Sheet'!$AJ115)+(INDEX(ItemCosts,MATCH('Blend Sheet'!$AK$4,ItemNum,0),MATCH(I$1,Districts,0))*'Blend Sheet'!$AK115)+(INDEX(ItemCosts,MATCH('Blend Sheet'!$AL$4,ItemNum,0),MATCH(I$1,Districts,0))*'Blend Sheet'!$AL115)+(INDEX(ItemCosts,MATCH('Blend Sheet'!$AM$4,ItemNum,0),MATCH(I$1,Districts,0))*'Blend Sheet'!$AM115)+(INDEX(ItemCosts,MATCH('Blend Sheet'!$AN$4,ItemNum,0),MATCH(I$1,Districts,0))*'Blend Sheet'!$AN115)+(INDEX(ItemCosts,MATCH('Blend Sheet'!$AO$4,ItemNum,0),MATCH(I$1,Districts,0))*'Blend Sheet'!$AO115)+(INDEX(ItemCosts,MATCH('Blend Sheet'!$AP$4,ItemNum,0),MATCH(I$1,Districts,0))*'Blend Sheet'!$AP115)+(INDEX(ItemCosts,MATCH('Blend Sheet'!$AQ$4,ItemNum,0),MATCH(I$1,Districts,0))*'Blend Sheet'!$AQ115)+(INDEX(ItemCosts,MATCH('Blend Sheet'!$AR$4,ItemNum,0),MATCH(I$1,Districts,0))*'Blend Sheet'!$AR115)+(INDEX(ItemCosts,MATCH('Blend Sheet'!$AS$4,ItemNum,0),MATCH(I$1,Districts,0))*'Blend Sheet'!$AS115)</f>
        <v>#N/A</v>
      </c>
      <c r="J112" s="5" t="e">
        <f>(INDEX(ItemCosts,MATCH('Blend Sheet'!$C$4,ItemNum,0),MATCH(J$1,Districts,0))*'Blend Sheet'!$C115)+(INDEX(ItemCosts,MATCH('Blend Sheet'!$D$4,ItemNum,0),MATCH(J$1,Districts,0))*'Blend Sheet'!$D115)+(INDEX(ItemCosts,MATCH('Blend Sheet'!$E$4,ItemNum,0),MATCH(J$1,Districts,0))*'Blend Sheet'!$E115)+(INDEX(ItemCosts,MATCH('Blend Sheet'!$F$4,ItemNum,0),MATCH(J$1,Districts,0))*'Blend Sheet'!$F115)+(INDEX(ItemCosts,MATCH('Blend Sheet'!$G$4,ItemNum,0),MATCH(J$1,Districts,0))*'Blend Sheet'!$G115)+(INDEX(ItemCosts,MATCH('Blend Sheet'!$H$4,ItemNum,0),MATCH(J$1,Districts,0))*'Blend Sheet'!$H115)+(INDEX(ItemCosts,MATCH('Blend Sheet'!$I$4,ItemNum,0),MATCH(J$1,Districts,0))*'Blend Sheet'!$I115)+(INDEX(ItemCosts,MATCH('Blend Sheet'!$J$4,ItemNum,0),MATCH(J$1,Districts,0))*'Blend Sheet'!$J115)+(INDEX(ItemCosts,MATCH('Blend Sheet'!$K$4,ItemNum,0),MATCH(J$1,Districts,0))*'Blend Sheet'!$K115)+(INDEX(ItemCosts,MATCH('Blend Sheet'!$L$4,ItemNum,0),MATCH(J$1,Districts,0))*'Blend Sheet'!$L115)+(INDEX(ItemCosts,MATCH('Blend Sheet'!$M$4,ItemNum,0),MATCH(J$1,Districts,0))*'Blend Sheet'!$M115)+(INDEX(ItemCosts,MATCH('Blend Sheet'!$N$4,ItemNum,0),MATCH(J$1,Districts,0))*'Blend Sheet'!$N115)+(INDEX(ItemCosts,MATCH('Blend Sheet'!$O$4,ItemNum,0),MATCH(J$1,Districts,0))*'Blend Sheet'!$O115)+(INDEX(ItemCosts,MATCH('Blend Sheet'!$P$4,ItemNum,0),MATCH(J$1,Districts,0))*'Blend Sheet'!$P115)+(INDEX(ItemCosts,MATCH('Blend Sheet'!$Q$4,ItemNum,0),MATCH(J$1,Districts,0))*'Blend Sheet'!$Q115)+(INDEX(ItemCosts,MATCH('Blend Sheet'!$R$4,ItemNum,0),MATCH(J$1,Districts,0))*'Blend Sheet'!$R115)+(INDEX(ItemCosts,MATCH('Blend Sheet'!$S$4,ItemNum,0),MATCH(J$1,Districts,0))*'Blend Sheet'!$S115)+(INDEX(ItemCosts,MATCH('Blend Sheet'!$T$4,ItemNum,0),MATCH(J$1,Districts,0))*'Blend Sheet'!$T115)+(INDEX(ItemCosts,MATCH('Blend Sheet'!$U$4,ItemNum,0),MATCH(J$1,Districts,0))*'Blend Sheet'!$U115)+(INDEX(ItemCosts,MATCH('Blend Sheet'!$V$4,ItemNum,0),MATCH(J$1,Districts,0))*'Blend Sheet'!$V115)+(INDEX(ItemCosts,MATCH('Blend Sheet'!$W$4,ItemNum,0),MATCH(J$1,Districts,0))*'Blend Sheet'!$W115)+(INDEX(ItemCosts,MATCH('Blend Sheet'!$X$4,ItemNum,0),MATCH(J$1,Districts,0))*'Blend Sheet'!$X115)+(INDEX(ItemCosts,MATCH('Blend Sheet'!$Y$4,ItemNum,0),MATCH(J$1,Districts,0))*'Blend Sheet'!$Y115)+(INDEX(ItemCosts,MATCH('Blend Sheet'!$Z$4,ItemNum,0),MATCH(J$1,Districts,0))*'Blend Sheet'!$Z115)+(INDEX(ItemCosts,MATCH('Blend Sheet'!$AA$4,ItemNum,0),MATCH(J$1,Districts,0))*'Blend Sheet'!$AA115)+(INDEX(ItemCosts,MATCH('Blend Sheet'!$AB$4,ItemNum,0),MATCH(J$1,Districts,0))*'Blend Sheet'!$AB115)+(INDEX(ItemCosts,MATCH('Blend Sheet'!$AC$4,ItemNum,0),MATCH(J$1,Districts,0))*'Blend Sheet'!$AC115)+(INDEX(ItemCosts,MATCH('Blend Sheet'!$AD$4,ItemNum,0),MATCH(J$1,Districts,0))*'Blend Sheet'!$AD115)+(INDEX(ItemCosts,MATCH('Blend Sheet'!$AE$4,ItemNum,0),MATCH(J$1,Districts,0))*'Blend Sheet'!$AE115)+(INDEX(ItemCosts,MATCH('Blend Sheet'!$AF$4,ItemNum,0),MATCH(J$1,Districts,0))*'Blend Sheet'!$AF115)+(INDEX(ItemCosts,MATCH('Blend Sheet'!$AG$4,ItemNum,0),MATCH(J$1,Districts,0))*'Blend Sheet'!$AG115)+(INDEX(ItemCosts,MATCH('Blend Sheet'!$AH$4,ItemNum,0),MATCH(J$1,Districts,0))*'Blend Sheet'!$AH115)+(INDEX(ItemCosts,MATCH('Blend Sheet'!$AI$4,ItemNum,0),MATCH(J$1,Districts,0))*'Blend Sheet'!$AI115)+(INDEX(ItemCosts,MATCH('Blend Sheet'!$AJ$4,ItemNum,0),MATCH(J$1,Districts,0))*'Blend Sheet'!$AJ115)+(INDEX(ItemCosts,MATCH('Blend Sheet'!$AK$4,ItemNum,0),MATCH(J$1,Districts,0))*'Blend Sheet'!$AK115)+(INDEX(ItemCosts,MATCH('Blend Sheet'!$AL$4,ItemNum,0),MATCH(J$1,Districts,0))*'Blend Sheet'!$AL115)+(INDEX(ItemCosts,MATCH('Blend Sheet'!$AM$4,ItemNum,0),MATCH(J$1,Districts,0))*'Blend Sheet'!$AM115)+(INDEX(ItemCosts,MATCH('Blend Sheet'!$AN$4,ItemNum,0),MATCH(J$1,Districts,0))*'Blend Sheet'!$AN115)+(INDEX(ItemCosts,MATCH('Blend Sheet'!$AO$4,ItemNum,0),MATCH(J$1,Districts,0))*'Blend Sheet'!$AO115)+(INDEX(ItemCosts,MATCH('Blend Sheet'!$AP$4,ItemNum,0),MATCH(J$1,Districts,0))*'Blend Sheet'!$AP115)+(INDEX(ItemCosts,MATCH('Blend Sheet'!$AQ$4,ItemNum,0),MATCH(J$1,Districts,0))*'Blend Sheet'!$AQ115)+(INDEX(ItemCosts,MATCH('Blend Sheet'!$AR$4,ItemNum,0),MATCH(J$1,Districts,0))*'Blend Sheet'!$AR115)+(INDEX(ItemCosts,MATCH('Blend Sheet'!$AS$4,ItemNum,0),MATCH(J$1,Districts,0))*'Blend Sheet'!$AS115)</f>
        <v>#N/A</v>
      </c>
      <c r="K112" s="5" t="e">
        <f>(INDEX(ItemCosts,MATCH('Blend Sheet'!$C$4,ItemNum,0),MATCH(K$1,Districts,0))*'Blend Sheet'!$C115)+(INDEX(ItemCosts,MATCH('Blend Sheet'!$D$4,ItemNum,0),MATCH(K$1,Districts,0))*'Blend Sheet'!$D115)+(INDEX(ItemCosts,MATCH('Blend Sheet'!$E$4,ItemNum,0),MATCH(K$1,Districts,0))*'Blend Sheet'!$E115)+(INDEX(ItemCosts,MATCH('Blend Sheet'!$F$4,ItemNum,0),MATCH(K$1,Districts,0))*'Blend Sheet'!$F115)+(INDEX(ItemCosts,MATCH('Blend Sheet'!$G$4,ItemNum,0),MATCH(K$1,Districts,0))*'Blend Sheet'!$G115)+(INDEX(ItemCosts,MATCH('Blend Sheet'!$H$4,ItemNum,0),MATCH(K$1,Districts,0))*'Blend Sheet'!$H115)+(INDEX(ItemCosts,MATCH('Blend Sheet'!$I$4,ItemNum,0),MATCH(K$1,Districts,0))*'Blend Sheet'!$I115)+(INDEX(ItemCosts,MATCH('Blend Sheet'!$J$4,ItemNum,0),MATCH(K$1,Districts,0))*'Blend Sheet'!$J115)+(INDEX(ItemCosts,MATCH('Blend Sheet'!$K$4,ItemNum,0),MATCH(K$1,Districts,0))*'Blend Sheet'!$K115)+(INDEX(ItemCosts,MATCH('Blend Sheet'!$L$4,ItemNum,0),MATCH(K$1,Districts,0))*'Blend Sheet'!$L115)+(INDEX(ItemCosts,MATCH('Blend Sheet'!$M$4,ItemNum,0),MATCH(K$1,Districts,0))*'Blend Sheet'!$M115)+(INDEX(ItemCosts,MATCH('Blend Sheet'!$N$4,ItemNum,0),MATCH(K$1,Districts,0))*'Blend Sheet'!$N115)+(INDEX(ItemCosts,MATCH('Blend Sheet'!$O$4,ItemNum,0),MATCH(K$1,Districts,0))*'Blend Sheet'!$O115)+(INDEX(ItemCosts,MATCH('Blend Sheet'!$P$4,ItemNum,0),MATCH(K$1,Districts,0))*'Blend Sheet'!$P115)+(INDEX(ItemCosts,MATCH('Blend Sheet'!$Q$4,ItemNum,0),MATCH(K$1,Districts,0))*'Blend Sheet'!$Q115)+(INDEX(ItemCosts,MATCH('Blend Sheet'!$R$4,ItemNum,0),MATCH(K$1,Districts,0))*'Blend Sheet'!$R115)+(INDEX(ItemCosts,MATCH('Blend Sheet'!$S$4,ItemNum,0),MATCH(K$1,Districts,0))*'Blend Sheet'!$S115)+(INDEX(ItemCosts,MATCH('Blend Sheet'!$T$4,ItemNum,0),MATCH(K$1,Districts,0))*'Blend Sheet'!$T115)+(INDEX(ItemCosts,MATCH('Blend Sheet'!$U$4,ItemNum,0),MATCH(K$1,Districts,0))*'Blend Sheet'!$U115)+(INDEX(ItemCosts,MATCH('Blend Sheet'!$V$4,ItemNum,0),MATCH(K$1,Districts,0))*'Blend Sheet'!$V115)+(INDEX(ItemCosts,MATCH('Blend Sheet'!$W$4,ItemNum,0),MATCH(K$1,Districts,0))*'Blend Sheet'!$W115)+(INDEX(ItemCosts,MATCH('Blend Sheet'!$X$4,ItemNum,0),MATCH(K$1,Districts,0))*'Blend Sheet'!$X115)+(INDEX(ItemCosts,MATCH('Blend Sheet'!$Y$4,ItemNum,0),MATCH(K$1,Districts,0))*'Blend Sheet'!$Y115)+(INDEX(ItemCosts,MATCH('Blend Sheet'!$Z$4,ItemNum,0),MATCH(K$1,Districts,0))*'Blend Sheet'!$Z115)+(INDEX(ItemCosts,MATCH('Blend Sheet'!$AA$4,ItemNum,0),MATCH(K$1,Districts,0))*'Blend Sheet'!$AA115)+(INDEX(ItemCosts,MATCH('Blend Sheet'!$AB$4,ItemNum,0),MATCH(K$1,Districts,0))*'Blend Sheet'!$AB115)+(INDEX(ItemCosts,MATCH('Blend Sheet'!$AC$4,ItemNum,0),MATCH(K$1,Districts,0))*'Blend Sheet'!$AC115)+(INDEX(ItemCosts,MATCH('Blend Sheet'!$AD$4,ItemNum,0),MATCH(K$1,Districts,0))*'Blend Sheet'!$AD115)+(INDEX(ItemCosts,MATCH('Blend Sheet'!$AE$4,ItemNum,0),MATCH(K$1,Districts,0))*'Blend Sheet'!$AE115)+(INDEX(ItemCosts,MATCH('Blend Sheet'!$AF$4,ItemNum,0),MATCH(K$1,Districts,0))*'Blend Sheet'!$AF115)+(INDEX(ItemCosts,MATCH('Blend Sheet'!$AG$4,ItemNum,0),MATCH(K$1,Districts,0))*'Blend Sheet'!$AG115)+(INDEX(ItemCosts,MATCH('Blend Sheet'!$AH$4,ItemNum,0),MATCH(K$1,Districts,0))*'Blend Sheet'!$AH115)+(INDEX(ItemCosts,MATCH('Blend Sheet'!$AI$4,ItemNum,0),MATCH(K$1,Districts,0))*'Blend Sheet'!$AI115)+(INDEX(ItemCosts,MATCH('Blend Sheet'!$AJ$4,ItemNum,0),MATCH(K$1,Districts,0))*'Blend Sheet'!$AJ115)+(INDEX(ItemCosts,MATCH('Blend Sheet'!$AK$4,ItemNum,0),MATCH(K$1,Districts,0))*'Blend Sheet'!$AK115)+(INDEX(ItemCosts,MATCH('Blend Sheet'!$AL$4,ItemNum,0),MATCH(K$1,Districts,0))*'Blend Sheet'!$AL115)+(INDEX(ItemCosts,MATCH('Blend Sheet'!$AM$4,ItemNum,0),MATCH(K$1,Districts,0))*'Blend Sheet'!$AM115)+(INDEX(ItemCosts,MATCH('Blend Sheet'!$AN$4,ItemNum,0),MATCH(K$1,Districts,0))*'Blend Sheet'!$AN115)+(INDEX(ItemCosts,MATCH('Blend Sheet'!$AO$4,ItemNum,0),MATCH(K$1,Districts,0))*'Blend Sheet'!$AO115)+(INDEX(ItemCosts,MATCH('Blend Sheet'!$AP$4,ItemNum,0),MATCH(K$1,Districts,0))*'Blend Sheet'!$AP115)+(INDEX(ItemCosts,MATCH('Blend Sheet'!$AQ$4,ItemNum,0),MATCH(K$1,Districts,0))*'Blend Sheet'!$AQ115)+(INDEX(ItemCosts,MATCH('Blend Sheet'!$AR$4,ItemNum,0),MATCH(K$1,Districts,0))*'Blend Sheet'!$AR115)+(INDEX(ItemCosts,MATCH('Blend Sheet'!$AS$4,ItemNum,0),MATCH(K$1,Districts,0))*'Blend Sheet'!$AS115)</f>
        <v>#N/A</v>
      </c>
      <c r="L112" s="5" t="e">
        <f>(INDEX(ItemCosts,MATCH('Blend Sheet'!$C$4,ItemNum,0),MATCH(L$1,Districts,0))*'Blend Sheet'!$C115)+(INDEX(ItemCosts,MATCH('Blend Sheet'!$D$4,ItemNum,0),MATCH(L$1,Districts,0))*'Blend Sheet'!$D115)+(INDEX(ItemCosts,MATCH('Blend Sheet'!$E$4,ItemNum,0),MATCH(L$1,Districts,0))*'Blend Sheet'!$E115)+(INDEX(ItemCosts,MATCH('Blend Sheet'!$F$4,ItemNum,0),MATCH(L$1,Districts,0))*'Blend Sheet'!$F115)+(INDEX(ItemCosts,MATCH('Blend Sheet'!$G$4,ItemNum,0),MATCH(L$1,Districts,0))*'Blend Sheet'!$G115)+(INDEX(ItemCosts,MATCH('Blend Sheet'!$H$4,ItemNum,0),MATCH(L$1,Districts,0))*'Blend Sheet'!$H115)+(INDEX(ItemCosts,MATCH('Blend Sheet'!$I$4,ItemNum,0),MATCH(L$1,Districts,0))*'Blend Sheet'!$I115)+(INDEX(ItemCosts,MATCH('Blend Sheet'!$J$4,ItemNum,0),MATCH(L$1,Districts,0))*'Blend Sheet'!$J115)+(INDEX(ItemCosts,MATCH('Blend Sheet'!$K$4,ItemNum,0),MATCH(L$1,Districts,0))*'Blend Sheet'!$K115)+(INDEX(ItemCosts,MATCH('Blend Sheet'!$L$4,ItemNum,0),MATCH(L$1,Districts,0))*'Blend Sheet'!$L115)+(INDEX(ItemCosts,MATCH('Blend Sheet'!$M$4,ItemNum,0),MATCH(L$1,Districts,0))*'Blend Sheet'!$M115)+(INDEX(ItemCosts,MATCH('Blend Sheet'!$N$4,ItemNum,0),MATCH(L$1,Districts,0))*'Blend Sheet'!$N115)+(INDEX(ItemCosts,MATCH('Blend Sheet'!$O$4,ItemNum,0),MATCH(L$1,Districts,0))*'Blend Sheet'!$O115)+(INDEX(ItemCosts,MATCH('Blend Sheet'!$P$4,ItemNum,0),MATCH(L$1,Districts,0))*'Blend Sheet'!$P115)+(INDEX(ItemCosts,MATCH('Blend Sheet'!$Q$4,ItemNum,0),MATCH(L$1,Districts,0))*'Blend Sheet'!$Q115)+(INDEX(ItemCosts,MATCH('Blend Sheet'!$R$4,ItemNum,0),MATCH(L$1,Districts,0))*'Blend Sheet'!$R115)+(INDEX(ItemCosts,MATCH('Blend Sheet'!$S$4,ItemNum,0),MATCH(L$1,Districts,0))*'Blend Sheet'!$S115)+(INDEX(ItemCosts,MATCH('Blend Sheet'!$T$4,ItemNum,0),MATCH(L$1,Districts,0))*'Blend Sheet'!$T115)+(INDEX(ItemCosts,MATCH('Blend Sheet'!$U$4,ItemNum,0),MATCH(L$1,Districts,0))*'Blend Sheet'!$U115)+(INDEX(ItemCosts,MATCH('Blend Sheet'!$V$4,ItemNum,0),MATCH(L$1,Districts,0))*'Blend Sheet'!$V115)+(INDEX(ItemCosts,MATCH('Blend Sheet'!$W$4,ItemNum,0),MATCH(L$1,Districts,0))*'Blend Sheet'!$W115)+(INDEX(ItemCosts,MATCH('Blend Sheet'!$X$4,ItemNum,0),MATCH(L$1,Districts,0))*'Blend Sheet'!$X115)+(INDEX(ItemCosts,MATCH('Blend Sheet'!$Y$4,ItemNum,0),MATCH(L$1,Districts,0))*'Blend Sheet'!$Y115)+(INDEX(ItemCosts,MATCH('Blend Sheet'!$Z$4,ItemNum,0),MATCH(L$1,Districts,0))*'Blend Sheet'!$Z115)+(INDEX(ItemCosts,MATCH('Blend Sheet'!$AA$4,ItemNum,0),MATCH(L$1,Districts,0))*'Blend Sheet'!$AA115)+(INDEX(ItemCosts,MATCH('Blend Sheet'!$AB$4,ItemNum,0),MATCH(L$1,Districts,0))*'Blend Sheet'!$AB115)+(INDEX(ItemCosts,MATCH('Blend Sheet'!$AC$4,ItemNum,0),MATCH(L$1,Districts,0))*'Blend Sheet'!$AC115)+(INDEX(ItemCosts,MATCH('Blend Sheet'!$AD$4,ItemNum,0),MATCH(L$1,Districts,0))*'Blend Sheet'!$AD115)+(INDEX(ItemCosts,MATCH('Blend Sheet'!$AE$4,ItemNum,0),MATCH(L$1,Districts,0))*'Blend Sheet'!$AE115)+(INDEX(ItemCosts,MATCH('Blend Sheet'!$AF$4,ItemNum,0),MATCH(L$1,Districts,0))*'Blend Sheet'!$AF115)+(INDEX(ItemCosts,MATCH('Blend Sheet'!$AG$4,ItemNum,0),MATCH(L$1,Districts,0))*'Blend Sheet'!$AG115)+(INDEX(ItemCosts,MATCH('Blend Sheet'!$AH$4,ItemNum,0),MATCH(L$1,Districts,0))*'Blend Sheet'!$AH115)+(INDEX(ItemCosts,MATCH('Blend Sheet'!$AI$4,ItemNum,0),MATCH(L$1,Districts,0))*'Blend Sheet'!$AI115)+(INDEX(ItemCosts,MATCH('Blend Sheet'!$AJ$4,ItemNum,0),MATCH(L$1,Districts,0))*'Blend Sheet'!$AJ115)+(INDEX(ItemCosts,MATCH('Blend Sheet'!$AK$4,ItemNum,0),MATCH(L$1,Districts,0))*'Blend Sheet'!$AK115)+(INDEX(ItemCosts,MATCH('Blend Sheet'!$AL$4,ItemNum,0),MATCH(L$1,Districts,0))*'Blend Sheet'!$AL115)+(INDEX(ItemCosts,MATCH('Blend Sheet'!$AM$4,ItemNum,0),MATCH(L$1,Districts,0))*'Blend Sheet'!$AM115)+(INDEX(ItemCosts,MATCH('Blend Sheet'!$AN$4,ItemNum,0),MATCH(L$1,Districts,0))*'Blend Sheet'!$AN115)+(INDEX(ItemCosts,MATCH('Blend Sheet'!$AO$4,ItemNum,0),MATCH(L$1,Districts,0))*'Blend Sheet'!$AO115)+(INDEX(ItemCosts,MATCH('Blend Sheet'!$AP$4,ItemNum,0),MATCH(L$1,Districts,0))*'Blend Sheet'!$AP115)+(INDEX(ItemCosts,MATCH('Blend Sheet'!$AQ$4,ItemNum,0),MATCH(L$1,Districts,0))*'Blend Sheet'!$AQ115)+(INDEX(ItemCosts,MATCH('Blend Sheet'!$AR$4,ItemNum,0),MATCH(L$1,Districts,0))*'Blend Sheet'!$AR115)+(INDEX(ItemCosts,MATCH('Blend Sheet'!$AS$4,ItemNum,0),MATCH(L$1,Districts,0))*'Blend Sheet'!$AS115)</f>
        <v>#N/A</v>
      </c>
      <c r="M112" s="191"/>
      <c r="N112" s="34" t="e">
        <f>D112/'Blend Sheet'!$BA115</f>
        <v>#N/A</v>
      </c>
      <c r="O112" s="34" t="e">
        <f>E112/'Blend Sheet'!$BA115</f>
        <v>#N/A</v>
      </c>
      <c r="P112" s="34" t="e">
        <f>G112/'Blend Sheet'!$BA115</f>
        <v>#N/A</v>
      </c>
      <c r="Q112" s="34" t="e">
        <f>H112/'Blend Sheet'!$BA115</f>
        <v>#N/A</v>
      </c>
      <c r="R112" s="34" t="e">
        <f>I112/'Blend Sheet'!$BA115</f>
        <v>#N/A</v>
      </c>
      <c r="S112" s="34" t="e">
        <f>J112/'Blend Sheet'!$BA115</f>
        <v>#N/A</v>
      </c>
      <c r="T112" s="34" t="e">
        <f>K112/'Blend Sheet'!$BA115</f>
        <v>#N/A</v>
      </c>
      <c r="U112" s="34" t="e">
        <f>L112/'Blend Sheet'!$BA115</f>
        <v>#N/A</v>
      </c>
    </row>
    <row r="113" spans="1:21" x14ac:dyDescent="0.25">
      <c r="A113" s="3">
        <f>'Blend Sheet'!A116</f>
        <v>0</v>
      </c>
      <c r="B113" s="5" t="e">
        <f>(INDEX(ItemCosts,MATCH('Blend Sheet'!$C$4,ItemNum,0),MATCH(B$1,Districts,0))*'Blend Sheet'!$C116)+(INDEX(ItemCosts,MATCH('Blend Sheet'!$D$4,ItemNum,0),MATCH(B$1,Districts,0))*'Blend Sheet'!$D116)+(INDEX(ItemCosts,MATCH('Blend Sheet'!$E$4,ItemNum,0),MATCH(B$1,Districts,0))*'Blend Sheet'!$E116)+(INDEX(ItemCosts,MATCH('Blend Sheet'!$F$4,ItemNum,0),MATCH(B$1,Districts,0))*'Blend Sheet'!$F116)+(INDEX(ItemCosts,MATCH('Blend Sheet'!$G$4,ItemNum,0),MATCH(B$1,Districts,0))*'Blend Sheet'!$G116)+(INDEX(ItemCosts,MATCH('Blend Sheet'!$H$4,ItemNum,0),MATCH(B$1,Districts,0))*'Blend Sheet'!$H116)+(INDEX(ItemCosts,MATCH('Blend Sheet'!$I$4,ItemNum,0),MATCH(B$1,Districts,0))*'Blend Sheet'!$I116)+(INDEX(ItemCosts,MATCH('Blend Sheet'!$J$4,ItemNum,0),MATCH(B$1,Districts,0))*'Blend Sheet'!$J116)+(INDEX(ItemCosts,MATCH('Blend Sheet'!$K$4,ItemNum,0),MATCH(B$1,Districts,0))*'Blend Sheet'!$K116)+(INDEX(ItemCosts,MATCH('Blend Sheet'!$L$4,ItemNum,0),MATCH(B$1,Districts,0))*'Blend Sheet'!$L116)+(INDEX(ItemCosts,MATCH('Blend Sheet'!$M$4,ItemNum,0),MATCH(B$1,Districts,0))*'Blend Sheet'!$M116)+(INDEX(ItemCosts,MATCH('Blend Sheet'!$N$4,ItemNum,0),MATCH(B$1,Districts,0))*'Blend Sheet'!$N116)+(INDEX(ItemCosts,MATCH('Blend Sheet'!$O$4,ItemNum,0),MATCH(B$1,Districts,0))*'Blend Sheet'!$O116)+(INDEX(ItemCosts,MATCH('Blend Sheet'!$P$4,ItemNum,0),MATCH(B$1,Districts,0))*'Blend Sheet'!$P116)+(INDEX(ItemCosts,MATCH('Blend Sheet'!$Q$4,ItemNum,0),MATCH(B$1,Districts,0))*'Blend Sheet'!$Q116)+(INDEX(ItemCosts,MATCH('Blend Sheet'!$R$4,ItemNum,0),MATCH(B$1,Districts,0))*'Blend Sheet'!$R116)+(INDEX(ItemCosts,MATCH('Blend Sheet'!$S$4,ItemNum,0),MATCH(B$1,Districts,0))*'Blend Sheet'!$S116)+(INDEX(ItemCosts,MATCH('Blend Sheet'!$T$4,ItemNum,0),MATCH(B$1,Districts,0))*'Blend Sheet'!$T116)+(INDEX(ItemCosts,MATCH('Blend Sheet'!$U$4,ItemNum,0),MATCH(B$1,Districts,0))*'Blend Sheet'!$U116)+(INDEX(ItemCosts,MATCH('Blend Sheet'!$V$4,ItemNum,0),MATCH(B$1,Districts,0))*'Blend Sheet'!$V116)+(INDEX(ItemCosts,MATCH('Blend Sheet'!$W$4,ItemNum,0),MATCH(B$1,Districts,0))*'Blend Sheet'!$W116)+(INDEX(ItemCosts,MATCH('Blend Sheet'!$X$4,ItemNum,0),MATCH(B$1,Districts,0))*'Blend Sheet'!$X116)+(INDEX(ItemCosts,MATCH('Blend Sheet'!$Y$4,ItemNum,0),MATCH(B$1,Districts,0))*'Blend Sheet'!$Y116)+(INDEX(ItemCosts,MATCH('Blend Sheet'!$Z$4,ItemNum,0),MATCH(B$1,Districts,0))*'Blend Sheet'!$Z116)+(INDEX(ItemCosts,MATCH('Blend Sheet'!$AA$4,ItemNum,0),MATCH(B$1,Districts,0))*'Blend Sheet'!$AA116)+(INDEX(ItemCosts,MATCH('Blend Sheet'!$AB$4,ItemNum,0),MATCH(B$1,Districts,0))*'Blend Sheet'!$AB116)+(INDEX(ItemCosts,MATCH('Blend Sheet'!$AC$4,ItemNum,0),MATCH(B$1,Districts,0))*'Blend Sheet'!$AC116)+(INDEX(ItemCosts,MATCH('Blend Sheet'!$AD$4,ItemNum,0),MATCH(B$1,Districts,0))*'Blend Sheet'!$AD116)+(INDEX(ItemCosts,MATCH('Blend Sheet'!$AE$4,ItemNum,0),MATCH(B$1,Districts,0))*'Blend Sheet'!$AE116)+(INDEX(ItemCosts,MATCH('Blend Sheet'!$AF$4,ItemNum,0),MATCH(B$1,Districts,0))*'Blend Sheet'!$AF116)+(INDEX(ItemCosts,MATCH('Blend Sheet'!$AG$4,ItemNum,0),MATCH(B$1,Districts,0))*'Blend Sheet'!$AG116)+(INDEX(ItemCosts,MATCH('Blend Sheet'!$AH$4,ItemNum,0),MATCH(B$1,Districts,0))*'Blend Sheet'!$AH116)+(INDEX(ItemCosts,MATCH('Blend Sheet'!$AI$4,ItemNum,0),MATCH(B$1,Districts,0))*'Blend Sheet'!$AI116)+(INDEX(ItemCosts,MATCH('Blend Sheet'!$AJ$4,ItemNum,0),MATCH(B$1,Districts,0))*'Blend Sheet'!$AJ116)+(INDEX(ItemCosts,MATCH('Blend Sheet'!$AK$4,ItemNum,0),MATCH(B$1,Districts,0))*'Blend Sheet'!$AK116)+(INDEX(ItemCosts,MATCH('Blend Sheet'!$AL$4,ItemNum,0),MATCH(B$1,Districts,0))*'Blend Sheet'!$AL116)+(INDEX(ItemCosts,MATCH('Blend Sheet'!$AM$4,ItemNum,0),MATCH(B$1,Districts,0))*'Blend Sheet'!$AM116)+(INDEX(ItemCosts,MATCH('Blend Sheet'!$AN$4,ItemNum,0),MATCH(B$1,Districts,0))*'Blend Sheet'!$AN116)+(INDEX(ItemCosts,MATCH('Blend Sheet'!$AO$4,ItemNum,0),MATCH(B$1,Districts,0))*'Blend Sheet'!$AO116)+(INDEX(ItemCosts,MATCH('Blend Sheet'!$AP$4,ItemNum,0),MATCH(B$1,Districts,0))*'Blend Sheet'!$AP116)+(INDEX(ItemCosts,MATCH('Blend Sheet'!$AQ$4,ItemNum,0),MATCH(B$1,Districts,0))*'Blend Sheet'!$AQ116)+(INDEX(ItemCosts,MATCH('Blend Sheet'!$AR$4,ItemNum,0),MATCH(B$1,Districts,0))*'Blend Sheet'!$AR116)+(INDEX(ItemCosts,MATCH('Blend Sheet'!$AS$4,ItemNum,0),MATCH(B$1,Districts,0))*'Blend Sheet'!$AS116)</f>
        <v>#N/A</v>
      </c>
      <c r="C113" s="5" t="e">
        <f>(INDEX(ItemCosts,MATCH('Blend Sheet'!$C$4,ItemNum,0),MATCH(C$1,Districts,0))*'Blend Sheet'!$C116)+(INDEX(ItemCosts,MATCH('Blend Sheet'!$D$4,ItemNum,0),MATCH(C$1,Districts,0))*'Blend Sheet'!$D116)+(INDEX(ItemCosts,MATCH('Blend Sheet'!$E$4,ItemNum,0),MATCH(C$1,Districts,0))*'Blend Sheet'!$E116)+(INDEX(ItemCosts,MATCH('Blend Sheet'!$F$4,ItemNum,0),MATCH(C$1,Districts,0))*'Blend Sheet'!$F116)+(INDEX(ItemCosts,MATCH('Blend Sheet'!$G$4,ItemNum,0),MATCH(C$1,Districts,0))*'Blend Sheet'!$G116)+(INDEX(ItemCosts,MATCH('Blend Sheet'!$H$4,ItemNum,0),MATCH(C$1,Districts,0))*'Blend Sheet'!$H116)+(INDEX(ItemCosts,MATCH('Blend Sheet'!$I$4,ItemNum,0),MATCH(C$1,Districts,0))*'Blend Sheet'!$I116)+(INDEX(ItemCosts,MATCH('Blend Sheet'!$J$4,ItemNum,0),MATCH(C$1,Districts,0))*'Blend Sheet'!$J116)+(INDEX(ItemCosts,MATCH('Blend Sheet'!$K$4,ItemNum,0),MATCH(C$1,Districts,0))*'Blend Sheet'!$K116)+(INDEX(ItemCosts,MATCH('Blend Sheet'!$L$4,ItemNum,0),MATCH(C$1,Districts,0))*'Blend Sheet'!$L116)+(INDEX(ItemCosts,MATCH('Blend Sheet'!$M$4,ItemNum,0),MATCH(C$1,Districts,0))*'Blend Sheet'!$M116)+(INDEX(ItemCosts,MATCH('Blend Sheet'!$N$4,ItemNum,0),MATCH(C$1,Districts,0))*'Blend Sheet'!$N116)+(INDEX(ItemCosts,MATCH('Blend Sheet'!$O$4,ItemNum,0),MATCH(C$1,Districts,0))*'Blend Sheet'!$O116)+(INDEX(ItemCosts,MATCH('Blend Sheet'!$P$4,ItemNum,0),MATCH(C$1,Districts,0))*'Blend Sheet'!$P116)+(INDEX(ItemCosts,MATCH('Blend Sheet'!$Q$4,ItemNum,0),MATCH(C$1,Districts,0))*'Blend Sheet'!$Q116)+(INDEX(ItemCosts,MATCH('Blend Sheet'!$R$4,ItemNum,0),MATCH(C$1,Districts,0))*'Blend Sheet'!$R116)+(INDEX(ItemCosts,MATCH('Blend Sheet'!$S$4,ItemNum,0),MATCH(C$1,Districts,0))*'Blend Sheet'!$S116)+(INDEX(ItemCosts,MATCH('Blend Sheet'!$T$4,ItemNum,0),MATCH(C$1,Districts,0))*'Blend Sheet'!$T116)+(INDEX(ItemCosts,MATCH('Blend Sheet'!$U$4,ItemNum,0),MATCH(C$1,Districts,0))*'Blend Sheet'!$U116)+(INDEX(ItemCosts,MATCH('Blend Sheet'!$V$4,ItemNum,0),MATCH(C$1,Districts,0))*'Blend Sheet'!$V116)+(INDEX(ItemCosts,MATCH('Blend Sheet'!$W$4,ItemNum,0),MATCH(C$1,Districts,0))*'Blend Sheet'!$W116)+(INDEX(ItemCosts,MATCH('Blend Sheet'!$X$4,ItemNum,0),MATCH(C$1,Districts,0))*'Blend Sheet'!$X116)+(INDEX(ItemCosts,MATCH('Blend Sheet'!$Y$4,ItemNum,0),MATCH(C$1,Districts,0))*'Blend Sheet'!$Y116)+(INDEX(ItemCosts,MATCH('Blend Sheet'!$Z$4,ItemNum,0),MATCH(C$1,Districts,0))*'Blend Sheet'!$Z116)+(INDEX(ItemCosts,MATCH('Blend Sheet'!$AA$4,ItemNum,0),MATCH(C$1,Districts,0))*'Blend Sheet'!$AA116)+(INDEX(ItemCosts,MATCH('Blend Sheet'!$AB$4,ItemNum,0),MATCH(C$1,Districts,0))*'Blend Sheet'!$AB116)+(INDEX(ItemCosts,MATCH('Blend Sheet'!$AC$4,ItemNum,0),MATCH(C$1,Districts,0))*'Blend Sheet'!$AC116)+(INDEX(ItemCosts,MATCH('Blend Sheet'!$AD$4,ItemNum,0),MATCH(C$1,Districts,0))*'Blend Sheet'!$AD116)+(INDEX(ItemCosts,MATCH('Blend Sheet'!$AE$4,ItemNum,0),MATCH(C$1,Districts,0))*'Blend Sheet'!$AE116)+(INDEX(ItemCosts,MATCH('Blend Sheet'!$AF$4,ItemNum,0),MATCH(C$1,Districts,0))*'Blend Sheet'!$AF116)+(INDEX(ItemCosts,MATCH('Blend Sheet'!$AG$4,ItemNum,0),MATCH(C$1,Districts,0))*'Blend Sheet'!$AG116)+(INDEX(ItemCosts,MATCH('Blend Sheet'!$AH$4,ItemNum,0),MATCH(C$1,Districts,0))*'Blend Sheet'!$AH116)+(INDEX(ItemCosts,MATCH('Blend Sheet'!$AI$4,ItemNum,0),MATCH(C$1,Districts,0))*'Blend Sheet'!$AI116)+(INDEX(ItemCosts,MATCH('Blend Sheet'!$AJ$4,ItemNum,0),MATCH(C$1,Districts,0))*'Blend Sheet'!$AJ116)+(INDEX(ItemCosts,MATCH('Blend Sheet'!$AK$4,ItemNum,0),MATCH(C$1,Districts,0))*'Blend Sheet'!$AK116)+(INDEX(ItemCosts,MATCH('Blend Sheet'!$AL$4,ItemNum,0),MATCH(C$1,Districts,0))*'Blend Sheet'!$AL116)+(INDEX(ItemCosts,MATCH('Blend Sheet'!$AM$4,ItemNum,0),MATCH(C$1,Districts,0))*'Blend Sheet'!$AM116)+(INDEX(ItemCosts,MATCH('Blend Sheet'!$AN$4,ItemNum,0),MATCH(C$1,Districts,0))*'Blend Sheet'!$AN116)+(INDEX(ItemCosts,MATCH('Blend Sheet'!$AO$4,ItemNum,0),MATCH(C$1,Districts,0))*'Blend Sheet'!$AO116)+(INDEX(ItemCosts,MATCH('Blend Sheet'!$AP$4,ItemNum,0),MATCH(C$1,Districts,0))*'Blend Sheet'!$AP116)+(INDEX(ItemCosts,MATCH('Blend Sheet'!$AQ$4,ItemNum,0),MATCH(C$1,Districts,0))*'Blend Sheet'!$AQ116)+(INDEX(ItemCosts,MATCH('Blend Sheet'!$AR$4,ItemNum,0),MATCH(C$1,Districts,0))*'Blend Sheet'!$AR116)+(INDEX(ItemCosts,MATCH('Blend Sheet'!$AS$4,ItemNum,0),MATCH(C$1,Districts,0))*'Blend Sheet'!$AS116)</f>
        <v>#N/A</v>
      </c>
      <c r="D113" s="5" t="e">
        <f>(INDEX(ItemCosts,MATCH('Blend Sheet'!$C$4,ItemNum,0),MATCH(D$1,Districts,0))*'Blend Sheet'!$C116)+(INDEX(ItemCosts,MATCH('Blend Sheet'!$D$4,ItemNum,0),MATCH(D$1,Districts,0))*'Blend Sheet'!$D116)+(INDEX(ItemCosts,MATCH('Blend Sheet'!$E$4,ItemNum,0),MATCH(D$1,Districts,0))*'Blend Sheet'!$E116)+(INDEX(ItemCosts,MATCH('Blend Sheet'!$F$4,ItemNum,0),MATCH(D$1,Districts,0))*'Blend Sheet'!$F116)+(INDEX(ItemCosts,MATCH('Blend Sheet'!$G$4,ItemNum,0),MATCH(D$1,Districts,0))*'Blend Sheet'!$G116)+(INDEX(ItemCosts,MATCH('Blend Sheet'!$H$4,ItemNum,0),MATCH(D$1,Districts,0))*'Blend Sheet'!$H116)+(INDEX(ItemCosts,MATCH('Blend Sheet'!$I$4,ItemNum,0),MATCH(D$1,Districts,0))*'Blend Sheet'!$I116)+(INDEX(ItemCosts,MATCH('Blend Sheet'!$J$4,ItemNum,0),MATCH(D$1,Districts,0))*'Blend Sheet'!$J116)+(INDEX(ItemCosts,MATCH('Blend Sheet'!$K$4,ItemNum,0),MATCH(D$1,Districts,0))*'Blend Sheet'!$K116)+(INDEX(ItemCosts,MATCH('Blend Sheet'!$L$4,ItemNum,0),MATCH(D$1,Districts,0))*'Blend Sheet'!$L116)+(INDEX(ItemCosts,MATCH('Blend Sheet'!$M$4,ItemNum,0),MATCH(D$1,Districts,0))*'Blend Sheet'!$M116)+(INDEX(ItemCosts,MATCH('Blend Sheet'!$N$4,ItemNum,0),MATCH(D$1,Districts,0))*'Blend Sheet'!$N116)+(INDEX(ItemCosts,MATCH('Blend Sheet'!$O$4,ItemNum,0),MATCH(D$1,Districts,0))*'Blend Sheet'!$O116)+(INDEX(ItemCosts,MATCH('Blend Sheet'!$P$4,ItemNum,0),MATCH(D$1,Districts,0))*'Blend Sheet'!$P116)+(INDEX(ItemCosts,MATCH('Blend Sheet'!$Q$4,ItemNum,0),MATCH(D$1,Districts,0))*'Blend Sheet'!$Q116)+(INDEX(ItemCosts,MATCH('Blend Sheet'!$R$4,ItemNum,0),MATCH(D$1,Districts,0))*'Blend Sheet'!$R116)+(INDEX(ItemCosts,MATCH('Blend Sheet'!$S$4,ItemNum,0),MATCH(D$1,Districts,0))*'Blend Sheet'!$S116)+(INDEX(ItemCosts,MATCH('Blend Sheet'!$T$4,ItemNum,0),MATCH(D$1,Districts,0))*'Blend Sheet'!$T116)+(INDEX(ItemCosts,MATCH('Blend Sheet'!$U$4,ItemNum,0),MATCH(D$1,Districts,0))*'Blend Sheet'!$U116)+(INDEX(ItemCosts,MATCH('Blend Sheet'!$V$4,ItemNum,0),MATCH(D$1,Districts,0))*'Blend Sheet'!$V116)+(INDEX(ItemCosts,MATCH('Blend Sheet'!$W$4,ItemNum,0),MATCH(D$1,Districts,0))*'Blend Sheet'!$W116)+(INDEX(ItemCosts,MATCH('Blend Sheet'!$X$4,ItemNum,0),MATCH(D$1,Districts,0))*'Blend Sheet'!$X116)+(INDEX(ItemCosts,MATCH('Blend Sheet'!$Y$4,ItemNum,0),MATCH(D$1,Districts,0))*'Blend Sheet'!$Y116)+(INDEX(ItemCosts,MATCH('Blend Sheet'!$Z$4,ItemNum,0),MATCH(D$1,Districts,0))*'Blend Sheet'!$Z116)+(INDEX(ItemCosts,MATCH('Blend Sheet'!$AA$4,ItemNum,0),MATCH(D$1,Districts,0))*'Blend Sheet'!$AA116)+(INDEX(ItemCosts,MATCH('Blend Sheet'!$AB$4,ItemNum,0),MATCH(D$1,Districts,0))*'Blend Sheet'!$AB116)+(INDEX(ItemCosts,MATCH('Blend Sheet'!$AC$4,ItemNum,0),MATCH(D$1,Districts,0))*'Blend Sheet'!$AC116)+(INDEX(ItemCosts,MATCH('Blend Sheet'!$AD$4,ItemNum,0),MATCH(D$1,Districts,0))*'Blend Sheet'!$AD116)+(INDEX(ItemCosts,MATCH('Blend Sheet'!$AE$4,ItemNum,0),MATCH(D$1,Districts,0))*'Blend Sheet'!$AE116)+(INDEX(ItemCosts,MATCH('Blend Sheet'!$AF$4,ItemNum,0),MATCH(D$1,Districts,0))*'Blend Sheet'!$AF116)+(INDEX(ItemCosts,MATCH('Blend Sheet'!$AG$4,ItemNum,0),MATCH(D$1,Districts,0))*'Blend Sheet'!$AG116)+(INDEX(ItemCosts,MATCH('Blend Sheet'!$AH$4,ItemNum,0),MATCH(D$1,Districts,0))*'Blend Sheet'!$AH116)+(INDEX(ItemCosts,MATCH('Blend Sheet'!$AI$4,ItemNum,0),MATCH(D$1,Districts,0))*'Blend Sheet'!$AI116)+(INDEX(ItemCosts,MATCH('Blend Sheet'!$AJ$4,ItemNum,0),MATCH(D$1,Districts,0))*'Blend Sheet'!$AJ116)+(INDEX(ItemCosts,MATCH('Blend Sheet'!$AK$4,ItemNum,0),MATCH(D$1,Districts,0))*'Blend Sheet'!$AK116)+(INDEX(ItemCosts,MATCH('Blend Sheet'!$AL$4,ItemNum,0),MATCH(D$1,Districts,0))*'Blend Sheet'!$AL116)+(INDEX(ItemCosts,MATCH('Blend Sheet'!$AM$4,ItemNum,0),MATCH(D$1,Districts,0))*'Blend Sheet'!$AM116)+(INDEX(ItemCosts,MATCH('Blend Sheet'!$AN$4,ItemNum,0),MATCH(D$1,Districts,0))*'Blend Sheet'!$AN116)+(INDEX(ItemCosts,MATCH('Blend Sheet'!$AO$4,ItemNum,0),MATCH(D$1,Districts,0))*'Blend Sheet'!$AO116)+(INDEX(ItemCosts,MATCH('Blend Sheet'!$AP$4,ItemNum,0),MATCH(D$1,Districts,0))*'Blend Sheet'!$AP116)+(INDEX(ItemCosts,MATCH('Blend Sheet'!$AQ$4,ItemNum,0),MATCH(D$1,Districts,0))*'Blend Sheet'!$AQ116)+(INDEX(ItemCosts,MATCH('Blend Sheet'!$AR$4,ItemNum,0),MATCH(D$1,Districts,0))*'Blend Sheet'!$AR116)+(INDEX(ItemCosts,MATCH('Blend Sheet'!$AS$4,ItemNum,0),MATCH(D$1,Districts,0))*'Blend Sheet'!$AS116)</f>
        <v>#N/A</v>
      </c>
      <c r="E113" s="5" t="e">
        <f>(INDEX(ItemCosts,MATCH('Blend Sheet'!$C$4,ItemNum,0),MATCH(E$1,Districts,0))*'Blend Sheet'!$C116)+(INDEX(ItemCosts,MATCH('Blend Sheet'!$D$4,ItemNum,0),MATCH(E$1,Districts,0))*'Blend Sheet'!$D116)+(INDEX(ItemCosts,MATCH('Blend Sheet'!$E$4,ItemNum,0),MATCH(E$1,Districts,0))*'Blend Sheet'!$E116)+(INDEX(ItemCosts,MATCH('Blend Sheet'!$F$4,ItemNum,0),MATCH(E$1,Districts,0))*'Blend Sheet'!$F116)+(INDEX(ItemCosts,MATCH('Blend Sheet'!$G$4,ItemNum,0),MATCH(E$1,Districts,0))*'Blend Sheet'!$G116)+(INDEX(ItemCosts,MATCH('Blend Sheet'!$H$4,ItemNum,0),MATCH(E$1,Districts,0))*'Blend Sheet'!$H116)+(INDEX(ItemCosts,MATCH('Blend Sheet'!$I$4,ItemNum,0),MATCH(E$1,Districts,0))*'Blend Sheet'!$I116)+(INDEX(ItemCosts,MATCH('Blend Sheet'!$J$4,ItemNum,0),MATCH(E$1,Districts,0))*'Blend Sheet'!$J116)+(INDEX(ItemCosts,MATCH('Blend Sheet'!$K$4,ItemNum,0),MATCH(E$1,Districts,0))*'Blend Sheet'!$K116)+(INDEX(ItemCosts,MATCH('Blend Sheet'!$L$4,ItemNum,0),MATCH(E$1,Districts,0))*'Blend Sheet'!$L116)+(INDEX(ItemCosts,MATCH('Blend Sheet'!$M$4,ItemNum,0),MATCH(E$1,Districts,0))*'Blend Sheet'!$M116)+(INDEX(ItemCosts,MATCH('Blend Sheet'!$N$4,ItemNum,0),MATCH(E$1,Districts,0))*'Blend Sheet'!$N116)+(INDEX(ItemCosts,MATCH('Blend Sheet'!$O$4,ItemNum,0),MATCH(E$1,Districts,0))*'Blend Sheet'!$O116)+(INDEX(ItemCosts,MATCH('Blend Sheet'!$P$4,ItemNum,0),MATCH(E$1,Districts,0))*'Blend Sheet'!$P116)+(INDEX(ItemCosts,MATCH('Blend Sheet'!$Q$4,ItemNum,0),MATCH(E$1,Districts,0))*'Blend Sheet'!$Q116)+(INDEX(ItemCosts,MATCH('Blend Sheet'!$R$4,ItemNum,0),MATCH(E$1,Districts,0))*'Blend Sheet'!$R116)+(INDEX(ItemCosts,MATCH('Blend Sheet'!$S$4,ItemNum,0),MATCH(E$1,Districts,0))*'Blend Sheet'!$S116)+(INDEX(ItemCosts,MATCH('Blend Sheet'!$T$4,ItemNum,0),MATCH(E$1,Districts,0))*'Blend Sheet'!$T116)+(INDEX(ItemCosts,MATCH('Blend Sheet'!$U$4,ItemNum,0),MATCH(E$1,Districts,0))*'Blend Sheet'!$U116)+(INDEX(ItemCosts,MATCH('Blend Sheet'!$V$4,ItemNum,0),MATCH(E$1,Districts,0))*'Blend Sheet'!$V116)+(INDEX(ItemCosts,MATCH('Blend Sheet'!$W$4,ItemNum,0),MATCH(E$1,Districts,0))*'Blend Sheet'!$W116)+(INDEX(ItemCosts,MATCH('Blend Sheet'!$X$4,ItemNum,0),MATCH(E$1,Districts,0))*'Blend Sheet'!$X116)+(INDEX(ItemCosts,MATCH('Blend Sheet'!$Y$4,ItemNum,0),MATCH(E$1,Districts,0))*'Blend Sheet'!$Y116)+(INDEX(ItemCosts,MATCH('Blend Sheet'!$Z$4,ItemNum,0),MATCH(E$1,Districts,0))*'Blend Sheet'!$Z116)+(INDEX(ItemCosts,MATCH('Blend Sheet'!$AA$4,ItemNum,0),MATCH(E$1,Districts,0))*'Blend Sheet'!$AA116)+(INDEX(ItemCosts,MATCH('Blend Sheet'!$AB$4,ItemNum,0),MATCH(E$1,Districts,0))*'Blend Sheet'!$AB116)+(INDEX(ItemCosts,MATCH('Blend Sheet'!$AC$4,ItemNum,0),MATCH(E$1,Districts,0))*'Blend Sheet'!$AC116)+(INDEX(ItemCosts,MATCH('Blend Sheet'!$AD$4,ItemNum,0),MATCH(E$1,Districts,0))*'Blend Sheet'!$AD116)+(INDEX(ItemCosts,MATCH('Blend Sheet'!$AE$4,ItemNum,0),MATCH(E$1,Districts,0))*'Blend Sheet'!$AE116)+(INDEX(ItemCosts,MATCH('Blend Sheet'!$AF$4,ItemNum,0),MATCH(E$1,Districts,0))*'Blend Sheet'!$AF116)+(INDEX(ItemCosts,MATCH('Blend Sheet'!$AG$4,ItemNum,0),MATCH(E$1,Districts,0))*'Blend Sheet'!$AG116)+(INDEX(ItemCosts,MATCH('Blend Sheet'!$AH$4,ItemNum,0),MATCH(E$1,Districts,0))*'Blend Sheet'!$AH116)+(INDEX(ItemCosts,MATCH('Blend Sheet'!$AI$4,ItemNum,0),MATCH(E$1,Districts,0))*'Blend Sheet'!$AI116)+(INDEX(ItemCosts,MATCH('Blend Sheet'!$AJ$4,ItemNum,0),MATCH(E$1,Districts,0))*'Blend Sheet'!$AJ116)+(INDEX(ItemCosts,MATCH('Blend Sheet'!$AK$4,ItemNum,0),MATCH(E$1,Districts,0))*'Blend Sheet'!$AK116)+(INDEX(ItemCosts,MATCH('Blend Sheet'!$AL$4,ItemNum,0),MATCH(E$1,Districts,0))*'Blend Sheet'!$AL116)+(INDEX(ItemCosts,MATCH('Blend Sheet'!$AM$4,ItemNum,0),MATCH(E$1,Districts,0))*'Blend Sheet'!$AM116)+(INDEX(ItemCosts,MATCH('Blend Sheet'!$AN$4,ItemNum,0),MATCH(E$1,Districts,0))*'Blend Sheet'!$AN116)+(INDEX(ItemCosts,MATCH('Blend Sheet'!$AO$4,ItemNum,0),MATCH(E$1,Districts,0))*'Blend Sheet'!$AO116)+(INDEX(ItemCosts,MATCH('Blend Sheet'!$AP$4,ItemNum,0),MATCH(E$1,Districts,0))*'Blend Sheet'!$AP116)+(INDEX(ItemCosts,MATCH('Blend Sheet'!$AQ$4,ItemNum,0),MATCH(E$1,Districts,0))*'Blend Sheet'!$AQ116)+(INDEX(ItemCosts,MATCH('Blend Sheet'!$AR$4,ItemNum,0),MATCH(E$1,Districts,0))*'Blend Sheet'!$AR116)+(INDEX(ItemCosts,MATCH('Blend Sheet'!$AS$4,ItemNum,0),MATCH(E$1,Districts,0))*'Blend Sheet'!$AS116)</f>
        <v>#N/A</v>
      </c>
      <c r="F113" s="5" t="e">
        <f>(INDEX(ItemCosts,MATCH('Blend Sheet'!$C$4,ItemNum,0),MATCH(F$1,Districts,0))*'Blend Sheet'!$C116)+(INDEX(ItemCosts,MATCH('Blend Sheet'!$D$4,ItemNum,0),MATCH(F$1,Districts,0))*'Blend Sheet'!$D116)+(INDEX(ItemCosts,MATCH('Blend Sheet'!$E$4,ItemNum,0),MATCH(F$1,Districts,0))*'Blend Sheet'!$E116)+(INDEX(ItemCosts,MATCH('Blend Sheet'!$F$4,ItemNum,0),MATCH(F$1,Districts,0))*'Blend Sheet'!$F116)+(INDEX(ItemCosts,MATCH('Blend Sheet'!$G$4,ItemNum,0),MATCH(F$1,Districts,0))*'Blend Sheet'!$G116)+(INDEX(ItemCosts,MATCH('Blend Sheet'!$H$4,ItemNum,0),MATCH(F$1,Districts,0))*'Blend Sheet'!$H116)+(INDEX(ItemCosts,MATCH('Blend Sheet'!$I$4,ItemNum,0),MATCH(F$1,Districts,0))*'Blend Sheet'!$I116)+(INDEX(ItemCosts,MATCH('Blend Sheet'!$J$4,ItemNum,0),MATCH(F$1,Districts,0))*'Blend Sheet'!$J116)+(INDEX(ItemCosts,MATCH('Blend Sheet'!$K$4,ItemNum,0),MATCH(F$1,Districts,0))*'Blend Sheet'!$K116)+(INDEX(ItemCosts,MATCH('Blend Sheet'!$L$4,ItemNum,0),MATCH(F$1,Districts,0))*'Blend Sheet'!$L116)+(INDEX(ItemCosts,MATCH('Blend Sheet'!$M$4,ItemNum,0),MATCH(F$1,Districts,0))*'Blend Sheet'!$M116)+(INDEX(ItemCosts,MATCH('Blend Sheet'!$N$4,ItemNum,0),MATCH(F$1,Districts,0))*'Blend Sheet'!$N116)+(INDEX(ItemCosts,MATCH('Blend Sheet'!$O$4,ItemNum,0),MATCH(F$1,Districts,0))*'Blend Sheet'!$O116)+(INDEX(ItemCosts,MATCH('Blend Sheet'!$P$4,ItemNum,0),MATCH(F$1,Districts,0))*'Blend Sheet'!$P116)+(INDEX(ItemCosts,MATCH('Blend Sheet'!$Q$4,ItemNum,0),MATCH(F$1,Districts,0))*'Blend Sheet'!$Q116)+(INDEX(ItemCosts,MATCH('Blend Sheet'!$R$4,ItemNum,0),MATCH(F$1,Districts,0))*'Blend Sheet'!$R116)+(INDEX(ItemCosts,MATCH('Blend Sheet'!$S$4,ItemNum,0),MATCH(F$1,Districts,0))*'Blend Sheet'!$S116)+(INDEX(ItemCosts,MATCH('Blend Sheet'!$T$4,ItemNum,0),MATCH(F$1,Districts,0))*'Blend Sheet'!$T116)+(INDEX(ItemCosts,MATCH('Blend Sheet'!$U$4,ItemNum,0),MATCH(F$1,Districts,0))*'Blend Sheet'!$U116)+(INDEX(ItemCosts,MATCH('Blend Sheet'!$V$4,ItemNum,0),MATCH(F$1,Districts,0))*'Blend Sheet'!$V116)+(INDEX(ItemCosts,MATCH('Blend Sheet'!$W$4,ItemNum,0),MATCH(F$1,Districts,0))*'Blend Sheet'!$W116)+(INDEX(ItemCosts,MATCH('Blend Sheet'!$X$4,ItemNum,0),MATCH(F$1,Districts,0))*'Blend Sheet'!$X116)+(INDEX(ItemCosts,MATCH('Blend Sheet'!$Y$4,ItemNum,0),MATCH(F$1,Districts,0))*'Blend Sheet'!$Y116)+(INDEX(ItemCosts,MATCH('Blend Sheet'!$Z$4,ItemNum,0),MATCH(F$1,Districts,0))*'Blend Sheet'!$Z116)+(INDEX(ItemCosts,MATCH('Blend Sheet'!$AA$4,ItemNum,0),MATCH(F$1,Districts,0))*'Blend Sheet'!$AA116)+(INDEX(ItemCosts,MATCH('Blend Sheet'!$AB$4,ItemNum,0),MATCH(F$1,Districts,0))*'Blend Sheet'!$AB116)+(INDEX(ItemCosts,MATCH('Blend Sheet'!$AC$4,ItemNum,0),MATCH(F$1,Districts,0))*'Blend Sheet'!$AC116)+(INDEX(ItemCosts,MATCH('Blend Sheet'!$AD$4,ItemNum,0),MATCH(F$1,Districts,0))*'Blend Sheet'!$AD116)+(INDEX(ItemCosts,MATCH('Blend Sheet'!$AE$4,ItemNum,0),MATCH(F$1,Districts,0))*'Blend Sheet'!$AE116)+(INDEX(ItemCosts,MATCH('Blend Sheet'!$AF$4,ItemNum,0),MATCH(F$1,Districts,0))*'Blend Sheet'!$AF116)+(INDEX(ItemCosts,MATCH('Blend Sheet'!$AG$4,ItemNum,0),MATCH(F$1,Districts,0))*'Blend Sheet'!$AG116)+(INDEX(ItemCosts,MATCH('Blend Sheet'!$AH$4,ItemNum,0),MATCH(F$1,Districts,0))*'Blend Sheet'!$AH116)+(INDEX(ItemCosts,MATCH('Blend Sheet'!$AI$4,ItemNum,0),MATCH(F$1,Districts,0))*'Blend Sheet'!$AI116)+(INDEX(ItemCosts,MATCH('Blend Sheet'!$AJ$4,ItemNum,0),MATCH(F$1,Districts,0))*'Blend Sheet'!$AJ116)+(INDEX(ItemCosts,MATCH('Blend Sheet'!$AK$4,ItemNum,0),MATCH(F$1,Districts,0))*'Blend Sheet'!$AK116)+(INDEX(ItemCosts,MATCH('Blend Sheet'!$AL$4,ItemNum,0),MATCH(F$1,Districts,0))*'Blend Sheet'!$AL116)+(INDEX(ItemCosts,MATCH('Blend Sheet'!$AM$4,ItemNum,0),MATCH(F$1,Districts,0))*'Blend Sheet'!$AM116)+(INDEX(ItemCosts,MATCH('Blend Sheet'!$AN$4,ItemNum,0),MATCH(F$1,Districts,0))*'Blend Sheet'!$AN116)+(INDEX(ItemCosts,MATCH('Blend Sheet'!$AO$4,ItemNum,0),MATCH(F$1,Districts,0))*'Blend Sheet'!$AO116)+(INDEX(ItemCosts,MATCH('Blend Sheet'!$AP$4,ItemNum,0),MATCH(F$1,Districts,0))*'Blend Sheet'!$AP116)+(INDEX(ItemCosts,MATCH('Blend Sheet'!$AQ$4,ItemNum,0),MATCH(F$1,Districts,0))*'Blend Sheet'!$AQ116)+(INDEX(ItemCosts,MATCH('Blend Sheet'!$AR$4,ItemNum,0),MATCH(F$1,Districts,0))*'Blend Sheet'!$AR116)+(INDEX(ItemCosts,MATCH('Blend Sheet'!$AS$4,ItemNum,0),MATCH(F$1,Districts,0))*'Blend Sheet'!$AS116)</f>
        <v>#N/A</v>
      </c>
      <c r="G113" s="5" t="e">
        <f>(INDEX(ItemCosts,MATCH('Blend Sheet'!$C$4,ItemNum,0),MATCH(G$1,Districts,0))*'Blend Sheet'!$C116)+(INDEX(ItemCosts,MATCH('Blend Sheet'!$D$4,ItemNum,0),MATCH(G$1,Districts,0))*'Blend Sheet'!$D116)+(INDEX(ItemCosts,MATCH('Blend Sheet'!$E$4,ItemNum,0),MATCH(G$1,Districts,0))*'Blend Sheet'!$E116)+(INDEX(ItemCosts,MATCH('Blend Sheet'!$F$4,ItemNum,0),MATCH(G$1,Districts,0))*'Blend Sheet'!$F116)+(INDEX(ItemCosts,MATCH('Blend Sheet'!$G$4,ItemNum,0),MATCH(G$1,Districts,0))*'Blend Sheet'!$G116)+(INDEX(ItemCosts,MATCH('Blend Sheet'!$H$4,ItemNum,0),MATCH(G$1,Districts,0))*'Blend Sheet'!$H116)+(INDEX(ItemCosts,MATCH('Blend Sheet'!$I$4,ItemNum,0),MATCH(G$1,Districts,0))*'Blend Sheet'!$I116)+(INDEX(ItemCosts,MATCH('Blend Sheet'!$J$4,ItemNum,0),MATCH(G$1,Districts,0))*'Blend Sheet'!$J116)+(INDEX(ItemCosts,MATCH('Blend Sheet'!$K$4,ItemNum,0),MATCH(G$1,Districts,0))*'Blend Sheet'!$K116)+(INDEX(ItemCosts,MATCH('Blend Sheet'!$L$4,ItemNum,0),MATCH(G$1,Districts,0))*'Blend Sheet'!$L116)+(INDEX(ItemCosts,MATCH('Blend Sheet'!$M$4,ItemNum,0),MATCH(G$1,Districts,0))*'Blend Sheet'!$M116)+(INDEX(ItemCosts,MATCH('Blend Sheet'!$N$4,ItemNum,0),MATCH(G$1,Districts,0))*'Blend Sheet'!$N116)+(INDEX(ItemCosts,MATCH('Blend Sheet'!$O$4,ItemNum,0),MATCH(G$1,Districts,0))*'Blend Sheet'!$O116)+(INDEX(ItemCosts,MATCH('Blend Sheet'!$P$4,ItemNum,0),MATCH(G$1,Districts,0))*'Blend Sheet'!$P116)+(INDEX(ItemCosts,MATCH('Blend Sheet'!$Q$4,ItemNum,0),MATCH(G$1,Districts,0))*'Blend Sheet'!$Q116)+(INDEX(ItemCosts,MATCH('Blend Sheet'!$R$4,ItemNum,0),MATCH(G$1,Districts,0))*'Blend Sheet'!$R116)+(INDEX(ItemCosts,MATCH('Blend Sheet'!$S$4,ItemNum,0),MATCH(G$1,Districts,0))*'Blend Sheet'!$S116)+(INDEX(ItemCosts,MATCH('Blend Sheet'!$T$4,ItemNum,0),MATCH(G$1,Districts,0))*'Blend Sheet'!$T116)+(INDEX(ItemCosts,MATCH('Blend Sheet'!$U$4,ItemNum,0),MATCH(G$1,Districts,0))*'Blend Sheet'!$U116)+(INDEX(ItemCosts,MATCH('Blend Sheet'!$V$4,ItemNum,0),MATCH(G$1,Districts,0))*'Blend Sheet'!$V116)+(INDEX(ItemCosts,MATCH('Blend Sheet'!$W$4,ItemNum,0),MATCH(G$1,Districts,0))*'Blend Sheet'!$W116)+(INDEX(ItemCosts,MATCH('Blend Sheet'!$X$4,ItemNum,0),MATCH(G$1,Districts,0))*'Blend Sheet'!$X116)+(INDEX(ItemCosts,MATCH('Blend Sheet'!$Y$4,ItemNum,0),MATCH(G$1,Districts,0))*'Blend Sheet'!$Y116)+(INDEX(ItemCosts,MATCH('Blend Sheet'!$Z$4,ItemNum,0),MATCH(G$1,Districts,0))*'Blend Sheet'!$Z116)+(INDEX(ItemCosts,MATCH('Blend Sheet'!$AA$4,ItemNum,0),MATCH(G$1,Districts,0))*'Blend Sheet'!$AA116)+(INDEX(ItemCosts,MATCH('Blend Sheet'!$AB$4,ItemNum,0),MATCH(G$1,Districts,0))*'Blend Sheet'!$AB116)+(INDEX(ItemCosts,MATCH('Blend Sheet'!$AC$4,ItemNum,0),MATCH(G$1,Districts,0))*'Blend Sheet'!$AC116)+(INDEX(ItemCosts,MATCH('Blend Sheet'!$AD$4,ItemNum,0),MATCH(G$1,Districts,0))*'Blend Sheet'!$AD116)+(INDEX(ItemCosts,MATCH('Blend Sheet'!$AE$4,ItemNum,0),MATCH(G$1,Districts,0))*'Blend Sheet'!$AE116)+(INDEX(ItemCosts,MATCH('Blend Sheet'!$AF$4,ItemNum,0),MATCH(G$1,Districts,0))*'Blend Sheet'!$AF116)+(INDEX(ItemCosts,MATCH('Blend Sheet'!$AG$4,ItemNum,0),MATCH(G$1,Districts,0))*'Blend Sheet'!$AG116)+(INDEX(ItemCosts,MATCH('Blend Sheet'!$AH$4,ItemNum,0),MATCH(G$1,Districts,0))*'Blend Sheet'!$AH116)+(INDEX(ItemCosts,MATCH('Blend Sheet'!$AI$4,ItemNum,0),MATCH(G$1,Districts,0))*'Blend Sheet'!$AI116)+(INDEX(ItemCosts,MATCH('Blend Sheet'!$AJ$4,ItemNum,0),MATCH(G$1,Districts,0))*'Blend Sheet'!$AJ116)+(INDEX(ItemCosts,MATCH('Blend Sheet'!$AK$4,ItemNum,0),MATCH(G$1,Districts,0))*'Blend Sheet'!$AK116)+(INDEX(ItemCosts,MATCH('Blend Sheet'!$AL$4,ItemNum,0),MATCH(G$1,Districts,0))*'Blend Sheet'!$AL116)+(INDEX(ItemCosts,MATCH('Blend Sheet'!$AM$4,ItemNum,0),MATCH(G$1,Districts,0))*'Blend Sheet'!$AM116)+(INDEX(ItemCosts,MATCH('Blend Sheet'!$AN$4,ItemNum,0),MATCH(G$1,Districts,0))*'Blend Sheet'!$AN116)+(INDEX(ItemCosts,MATCH('Blend Sheet'!$AO$4,ItemNum,0),MATCH(G$1,Districts,0))*'Blend Sheet'!$AO116)+(INDEX(ItemCosts,MATCH('Blend Sheet'!$AP$4,ItemNum,0),MATCH(G$1,Districts,0))*'Blend Sheet'!$AP116)+(INDEX(ItemCosts,MATCH('Blend Sheet'!$AQ$4,ItemNum,0),MATCH(G$1,Districts,0))*'Blend Sheet'!$AQ116)+(INDEX(ItemCosts,MATCH('Blend Sheet'!$AR$4,ItemNum,0),MATCH(G$1,Districts,0))*'Blend Sheet'!$AR116)+(INDEX(ItemCosts,MATCH('Blend Sheet'!$AS$4,ItemNum,0),MATCH(G$1,Districts,0))*'Blend Sheet'!$AS116)</f>
        <v>#N/A</v>
      </c>
      <c r="H113" s="5" t="e">
        <f>(INDEX(ItemCosts,MATCH('Blend Sheet'!$C$4,ItemNum,0),MATCH(H$1,Districts,0))*'Blend Sheet'!$C116)+(INDEX(ItemCosts,MATCH('Blend Sheet'!$D$4,ItemNum,0),MATCH(H$1,Districts,0))*'Blend Sheet'!$D116)+(INDEX(ItemCosts,MATCH('Blend Sheet'!$E$4,ItemNum,0),MATCH(H$1,Districts,0))*'Blend Sheet'!$E116)+(INDEX(ItemCosts,MATCH('Blend Sheet'!$F$4,ItemNum,0),MATCH(H$1,Districts,0))*'Blend Sheet'!$F116)+(INDEX(ItemCosts,MATCH('Blend Sheet'!$G$4,ItemNum,0),MATCH(H$1,Districts,0))*'Blend Sheet'!$G116)+(INDEX(ItemCosts,MATCH('Blend Sheet'!$H$4,ItemNum,0),MATCH(H$1,Districts,0))*'Blend Sheet'!$H116)+(INDEX(ItemCosts,MATCH('Blend Sheet'!$I$4,ItemNum,0),MATCH(H$1,Districts,0))*'Blend Sheet'!$I116)+(INDEX(ItemCosts,MATCH('Blend Sheet'!$J$4,ItemNum,0),MATCH(H$1,Districts,0))*'Blend Sheet'!$J116)+(INDEX(ItemCosts,MATCH('Blend Sheet'!$K$4,ItemNum,0),MATCH(H$1,Districts,0))*'Blend Sheet'!$K116)+(INDEX(ItemCosts,MATCH('Blend Sheet'!$L$4,ItemNum,0),MATCH(H$1,Districts,0))*'Blend Sheet'!$L116)+(INDEX(ItemCosts,MATCH('Blend Sheet'!$M$4,ItemNum,0),MATCH(H$1,Districts,0))*'Blend Sheet'!$M116)+(INDEX(ItemCosts,MATCH('Blend Sheet'!$N$4,ItemNum,0),MATCH(H$1,Districts,0))*'Blend Sheet'!$N116)+(INDEX(ItemCosts,MATCH('Blend Sheet'!$O$4,ItemNum,0),MATCH(H$1,Districts,0))*'Blend Sheet'!$O116)+(INDEX(ItemCosts,MATCH('Blend Sheet'!$P$4,ItemNum,0),MATCH(H$1,Districts,0))*'Blend Sheet'!$P116)+(INDEX(ItemCosts,MATCH('Blend Sheet'!$Q$4,ItemNum,0),MATCH(H$1,Districts,0))*'Blend Sheet'!$Q116)+(INDEX(ItemCosts,MATCH('Blend Sheet'!$R$4,ItemNum,0),MATCH(H$1,Districts,0))*'Blend Sheet'!$R116)+(INDEX(ItemCosts,MATCH('Blend Sheet'!$S$4,ItemNum,0),MATCH(H$1,Districts,0))*'Blend Sheet'!$S116)+(INDEX(ItemCosts,MATCH('Blend Sheet'!$T$4,ItemNum,0),MATCH(H$1,Districts,0))*'Blend Sheet'!$T116)+(INDEX(ItemCosts,MATCH('Blend Sheet'!$U$4,ItemNum,0),MATCH(H$1,Districts,0))*'Blend Sheet'!$U116)+(INDEX(ItemCosts,MATCH('Blend Sheet'!$V$4,ItemNum,0),MATCH(H$1,Districts,0))*'Blend Sheet'!$V116)+(INDEX(ItemCosts,MATCH('Blend Sheet'!$W$4,ItemNum,0),MATCH(H$1,Districts,0))*'Blend Sheet'!$W116)+(INDEX(ItemCosts,MATCH('Blend Sheet'!$X$4,ItemNum,0),MATCH(H$1,Districts,0))*'Blend Sheet'!$X116)+(INDEX(ItemCosts,MATCH('Blend Sheet'!$Y$4,ItemNum,0),MATCH(H$1,Districts,0))*'Blend Sheet'!$Y116)+(INDEX(ItemCosts,MATCH('Blend Sheet'!$Z$4,ItemNum,0),MATCH(H$1,Districts,0))*'Blend Sheet'!$Z116)+(INDEX(ItemCosts,MATCH('Blend Sheet'!$AA$4,ItemNum,0),MATCH(H$1,Districts,0))*'Blend Sheet'!$AA116)+(INDEX(ItemCosts,MATCH('Blend Sheet'!$AB$4,ItemNum,0),MATCH(H$1,Districts,0))*'Blend Sheet'!$AB116)+(INDEX(ItemCosts,MATCH('Blend Sheet'!$AC$4,ItemNum,0),MATCH(H$1,Districts,0))*'Blend Sheet'!$AC116)+(INDEX(ItemCosts,MATCH('Blend Sheet'!$AD$4,ItemNum,0),MATCH(H$1,Districts,0))*'Blend Sheet'!$AD116)+(INDEX(ItemCosts,MATCH('Blend Sheet'!$AE$4,ItemNum,0),MATCH(H$1,Districts,0))*'Blend Sheet'!$AE116)+(INDEX(ItemCosts,MATCH('Blend Sheet'!$AF$4,ItemNum,0),MATCH(H$1,Districts,0))*'Blend Sheet'!$AF116)+(INDEX(ItemCosts,MATCH('Blend Sheet'!$AG$4,ItemNum,0),MATCH(H$1,Districts,0))*'Blend Sheet'!$AG116)+(INDEX(ItemCosts,MATCH('Blend Sheet'!$AH$4,ItemNum,0),MATCH(H$1,Districts,0))*'Blend Sheet'!$AH116)+(INDEX(ItemCosts,MATCH('Blend Sheet'!$AI$4,ItemNum,0),MATCH(H$1,Districts,0))*'Blend Sheet'!$AI116)+(INDEX(ItemCosts,MATCH('Blend Sheet'!$AJ$4,ItemNum,0),MATCH(H$1,Districts,0))*'Blend Sheet'!$AJ116)+(INDEX(ItemCosts,MATCH('Blend Sheet'!$AK$4,ItemNum,0),MATCH(H$1,Districts,0))*'Blend Sheet'!$AK116)+(INDEX(ItemCosts,MATCH('Blend Sheet'!$AL$4,ItemNum,0),MATCH(H$1,Districts,0))*'Blend Sheet'!$AL116)+(INDEX(ItemCosts,MATCH('Blend Sheet'!$AM$4,ItemNum,0),MATCH(H$1,Districts,0))*'Blend Sheet'!$AM116)+(INDEX(ItemCosts,MATCH('Blend Sheet'!$AN$4,ItemNum,0),MATCH(H$1,Districts,0))*'Blend Sheet'!$AN116)+(INDEX(ItemCosts,MATCH('Blend Sheet'!$AO$4,ItemNum,0),MATCH(H$1,Districts,0))*'Blend Sheet'!$AO116)+(INDEX(ItemCosts,MATCH('Blend Sheet'!$AP$4,ItemNum,0),MATCH(H$1,Districts,0))*'Blend Sheet'!$AP116)+(INDEX(ItemCosts,MATCH('Blend Sheet'!$AQ$4,ItemNum,0),MATCH(H$1,Districts,0))*'Blend Sheet'!$AQ116)+(INDEX(ItemCosts,MATCH('Blend Sheet'!$AR$4,ItemNum,0),MATCH(H$1,Districts,0))*'Blend Sheet'!$AR116)+(INDEX(ItemCosts,MATCH('Blend Sheet'!$AS$4,ItemNum,0),MATCH(H$1,Districts,0))*'Blend Sheet'!$AS116)</f>
        <v>#N/A</v>
      </c>
      <c r="I113" s="5" t="e">
        <f>(INDEX(ItemCosts,MATCH('Blend Sheet'!$C$4,ItemNum,0),MATCH(I$1,Districts,0))*'Blend Sheet'!$C116)+(INDEX(ItemCosts,MATCH('Blend Sheet'!$D$4,ItemNum,0),MATCH(I$1,Districts,0))*'Blend Sheet'!$D116)+(INDEX(ItemCosts,MATCH('Blend Sheet'!$E$4,ItemNum,0),MATCH(I$1,Districts,0))*'Blend Sheet'!$E116)+(INDEX(ItemCosts,MATCH('Blend Sheet'!$F$4,ItemNum,0),MATCH(I$1,Districts,0))*'Blend Sheet'!$F116)+(INDEX(ItemCosts,MATCH('Blend Sheet'!$G$4,ItemNum,0),MATCH(I$1,Districts,0))*'Blend Sheet'!$G116)+(INDEX(ItemCosts,MATCH('Blend Sheet'!$H$4,ItemNum,0),MATCH(I$1,Districts,0))*'Blend Sheet'!$H116)+(INDEX(ItemCosts,MATCH('Blend Sheet'!$I$4,ItemNum,0),MATCH(I$1,Districts,0))*'Blend Sheet'!$I116)+(INDEX(ItemCosts,MATCH('Blend Sheet'!$J$4,ItemNum,0),MATCH(I$1,Districts,0))*'Blend Sheet'!$J116)+(INDEX(ItemCosts,MATCH('Blend Sheet'!$K$4,ItemNum,0),MATCH(I$1,Districts,0))*'Blend Sheet'!$K116)+(INDEX(ItemCosts,MATCH('Blend Sheet'!$L$4,ItemNum,0),MATCH(I$1,Districts,0))*'Blend Sheet'!$L116)+(INDEX(ItemCosts,MATCH('Blend Sheet'!$M$4,ItemNum,0),MATCH(I$1,Districts,0))*'Blend Sheet'!$M116)+(INDEX(ItemCosts,MATCH('Blend Sheet'!$N$4,ItemNum,0),MATCH(I$1,Districts,0))*'Blend Sheet'!$N116)+(INDEX(ItemCosts,MATCH('Blend Sheet'!$O$4,ItemNum,0),MATCH(I$1,Districts,0))*'Blend Sheet'!$O116)+(INDEX(ItemCosts,MATCH('Blend Sheet'!$P$4,ItemNum,0),MATCH(I$1,Districts,0))*'Blend Sheet'!$P116)+(INDEX(ItemCosts,MATCH('Blend Sheet'!$Q$4,ItemNum,0),MATCH(I$1,Districts,0))*'Blend Sheet'!$Q116)+(INDEX(ItemCosts,MATCH('Blend Sheet'!$R$4,ItemNum,0),MATCH(I$1,Districts,0))*'Blend Sheet'!$R116)+(INDEX(ItemCosts,MATCH('Blend Sheet'!$S$4,ItemNum,0),MATCH(I$1,Districts,0))*'Blend Sheet'!$S116)+(INDEX(ItemCosts,MATCH('Blend Sheet'!$T$4,ItemNum,0),MATCH(I$1,Districts,0))*'Blend Sheet'!$T116)+(INDEX(ItemCosts,MATCH('Blend Sheet'!$U$4,ItemNum,0),MATCH(I$1,Districts,0))*'Blend Sheet'!$U116)+(INDEX(ItemCosts,MATCH('Blend Sheet'!$V$4,ItemNum,0),MATCH(I$1,Districts,0))*'Blend Sheet'!$V116)+(INDEX(ItemCosts,MATCH('Blend Sheet'!$W$4,ItemNum,0),MATCH(I$1,Districts,0))*'Blend Sheet'!$W116)+(INDEX(ItemCosts,MATCH('Blend Sheet'!$X$4,ItemNum,0),MATCH(I$1,Districts,0))*'Blend Sheet'!$X116)+(INDEX(ItemCosts,MATCH('Blend Sheet'!$Y$4,ItemNum,0),MATCH(I$1,Districts,0))*'Blend Sheet'!$Y116)+(INDEX(ItemCosts,MATCH('Blend Sheet'!$Z$4,ItemNum,0),MATCH(I$1,Districts,0))*'Blend Sheet'!$Z116)+(INDEX(ItemCosts,MATCH('Blend Sheet'!$AA$4,ItemNum,0),MATCH(I$1,Districts,0))*'Blend Sheet'!$AA116)+(INDEX(ItemCosts,MATCH('Blend Sheet'!$AB$4,ItemNum,0),MATCH(I$1,Districts,0))*'Blend Sheet'!$AB116)+(INDEX(ItemCosts,MATCH('Blend Sheet'!$AC$4,ItemNum,0),MATCH(I$1,Districts,0))*'Blend Sheet'!$AC116)+(INDEX(ItemCosts,MATCH('Blend Sheet'!$AD$4,ItemNum,0),MATCH(I$1,Districts,0))*'Blend Sheet'!$AD116)+(INDEX(ItemCosts,MATCH('Blend Sheet'!$AE$4,ItemNum,0),MATCH(I$1,Districts,0))*'Blend Sheet'!$AE116)+(INDEX(ItemCosts,MATCH('Blend Sheet'!$AF$4,ItemNum,0),MATCH(I$1,Districts,0))*'Blend Sheet'!$AF116)+(INDEX(ItemCosts,MATCH('Blend Sheet'!$AG$4,ItemNum,0),MATCH(I$1,Districts,0))*'Blend Sheet'!$AG116)+(INDEX(ItemCosts,MATCH('Blend Sheet'!$AH$4,ItemNum,0),MATCH(I$1,Districts,0))*'Blend Sheet'!$AH116)+(INDEX(ItemCosts,MATCH('Blend Sheet'!$AI$4,ItemNum,0),MATCH(I$1,Districts,0))*'Blend Sheet'!$AI116)+(INDEX(ItemCosts,MATCH('Blend Sheet'!$AJ$4,ItemNum,0),MATCH(I$1,Districts,0))*'Blend Sheet'!$AJ116)+(INDEX(ItemCosts,MATCH('Blend Sheet'!$AK$4,ItemNum,0),MATCH(I$1,Districts,0))*'Blend Sheet'!$AK116)+(INDEX(ItemCosts,MATCH('Blend Sheet'!$AL$4,ItemNum,0),MATCH(I$1,Districts,0))*'Blend Sheet'!$AL116)+(INDEX(ItemCosts,MATCH('Blend Sheet'!$AM$4,ItemNum,0),MATCH(I$1,Districts,0))*'Blend Sheet'!$AM116)+(INDEX(ItemCosts,MATCH('Blend Sheet'!$AN$4,ItemNum,0),MATCH(I$1,Districts,0))*'Blend Sheet'!$AN116)+(INDEX(ItemCosts,MATCH('Blend Sheet'!$AO$4,ItemNum,0),MATCH(I$1,Districts,0))*'Blend Sheet'!$AO116)+(INDEX(ItemCosts,MATCH('Blend Sheet'!$AP$4,ItemNum,0),MATCH(I$1,Districts,0))*'Blend Sheet'!$AP116)+(INDEX(ItemCosts,MATCH('Blend Sheet'!$AQ$4,ItemNum,0),MATCH(I$1,Districts,0))*'Blend Sheet'!$AQ116)+(INDEX(ItemCosts,MATCH('Blend Sheet'!$AR$4,ItemNum,0),MATCH(I$1,Districts,0))*'Blend Sheet'!$AR116)+(INDEX(ItemCosts,MATCH('Blend Sheet'!$AS$4,ItemNum,0),MATCH(I$1,Districts,0))*'Blend Sheet'!$AS116)</f>
        <v>#N/A</v>
      </c>
      <c r="J113" s="5" t="e">
        <f>(INDEX(ItemCosts,MATCH('Blend Sheet'!$C$4,ItemNum,0),MATCH(J$1,Districts,0))*'Blend Sheet'!$C116)+(INDEX(ItemCosts,MATCH('Blend Sheet'!$D$4,ItemNum,0),MATCH(J$1,Districts,0))*'Blend Sheet'!$D116)+(INDEX(ItemCosts,MATCH('Blend Sheet'!$E$4,ItemNum,0),MATCH(J$1,Districts,0))*'Blend Sheet'!$E116)+(INDEX(ItemCosts,MATCH('Blend Sheet'!$F$4,ItemNum,0),MATCH(J$1,Districts,0))*'Blend Sheet'!$F116)+(INDEX(ItemCosts,MATCH('Blend Sheet'!$G$4,ItemNum,0),MATCH(J$1,Districts,0))*'Blend Sheet'!$G116)+(INDEX(ItemCosts,MATCH('Blend Sheet'!$H$4,ItemNum,0),MATCH(J$1,Districts,0))*'Blend Sheet'!$H116)+(INDEX(ItemCosts,MATCH('Blend Sheet'!$I$4,ItemNum,0),MATCH(J$1,Districts,0))*'Blend Sheet'!$I116)+(INDEX(ItemCosts,MATCH('Blend Sheet'!$J$4,ItemNum,0),MATCH(J$1,Districts,0))*'Blend Sheet'!$J116)+(INDEX(ItemCosts,MATCH('Blend Sheet'!$K$4,ItemNum,0),MATCH(J$1,Districts,0))*'Blend Sheet'!$K116)+(INDEX(ItemCosts,MATCH('Blend Sheet'!$L$4,ItemNum,0),MATCH(J$1,Districts,0))*'Blend Sheet'!$L116)+(INDEX(ItemCosts,MATCH('Blend Sheet'!$M$4,ItemNum,0),MATCH(J$1,Districts,0))*'Blend Sheet'!$M116)+(INDEX(ItemCosts,MATCH('Blend Sheet'!$N$4,ItemNum,0),MATCH(J$1,Districts,0))*'Blend Sheet'!$N116)+(INDEX(ItemCosts,MATCH('Blend Sheet'!$O$4,ItemNum,0),MATCH(J$1,Districts,0))*'Blend Sheet'!$O116)+(INDEX(ItemCosts,MATCH('Blend Sheet'!$P$4,ItemNum,0),MATCH(J$1,Districts,0))*'Blend Sheet'!$P116)+(INDEX(ItemCosts,MATCH('Blend Sheet'!$Q$4,ItemNum,0),MATCH(J$1,Districts,0))*'Blend Sheet'!$Q116)+(INDEX(ItemCosts,MATCH('Blend Sheet'!$R$4,ItemNum,0),MATCH(J$1,Districts,0))*'Blend Sheet'!$R116)+(INDEX(ItemCosts,MATCH('Blend Sheet'!$S$4,ItemNum,0),MATCH(J$1,Districts,0))*'Blend Sheet'!$S116)+(INDEX(ItemCosts,MATCH('Blend Sheet'!$T$4,ItemNum,0),MATCH(J$1,Districts,0))*'Blend Sheet'!$T116)+(INDEX(ItemCosts,MATCH('Blend Sheet'!$U$4,ItemNum,0),MATCH(J$1,Districts,0))*'Blend Sheet'!$U116)+(INDEX(ItemCosts,MATCH('Blend Sheet'!$V$4,ItemNum,0),MATCH(J$1,Districts,0))*'Blend Sheet'!$V116)+(INDEX(ItemCosts,MATCH('Blend Sheet'!$W$4,ItemNum,0),MATCH(J$1,Districts,0))*'Blend Sheet'!$W116)+(INDEX(ItemCosts,MATCH('Blend Sheet'!$X$4,ItemNum,0),MATCH(J$1,Districts,0))*'Blend Sheet'!$X116)+(INDEX(ItemCosts,MATCH('Blend Sheet'!$Y$4,ItemNum,0),MATCH(J$1,Districts,0))*'Blend Sheet'!$Y116)+(INDEX(ItemCosts,MATCH('Blend Sheet'!$Z$4,ItemNum,0),MATCH(J$1,Districts,0))*'Blend Sheet'!$Z116)+(INDEX(ItemCosts,MATCH('Blend Sheet'!$AA$4,ItemNum,0),MATCH(J$1,Districts,0))*'Blend Sheet'!$AA116)+(INDEX(ItemCosts,MATCH('Blend Sheet'!$AB$4,ItemNum,0),MATCH(J$1,Districts,0))*'Blend Sheet'!$AB116)+(INDEX(ItemCosts,MATCH('Blend Sheet'!$AC$4,ItemNum,0),MATCH(J$1,Districts,0))*'Blend Sheet'!$AC116)+(INDEX(ItemCosts,MATCH('Blend Sheet'!$AD$4,ItemNum,0),MATCH(J$1,Districts,0))*'Blend Sheet'!$AD116)+(INDEX(ItemCosts,MATCH('Blend Sheet'!$AE$4,ItemNum,0),MATCH(J$1,Districts,0))*'Blend Sheet'!$AE116)+(INDEX(ItemCosts,MATCH('Blend Sheet'!$AF$4,ItemNum,0),MATCH(J$1,Districts,0))*'Blend Sheet'!$AF116)+(INDEX(ItemCosts,MATCH('Blend Sheet'!$AG$4,ItemNum,0),MATCH(J$1,Districts,0))*'Blend Sheet'!$AG116)+(INDEX(ItemCosts,MATCH('Blend Sheet'!$AH$4,ItemNum,0),MATCH(J$1,Districts,0))*'Blend Sheet'!$AH116)+(INDEX(ItemCosts,MATCH('Blend Sheet'!$AI$4,ItemNum,0),MATCH(J$1,Districts,0))*'Blend Sheet'!$AI116)+(INDEX(ItemCosts,MATCH('Blend Sheet'!$AJ$4,ItemNum,0),MATCH(J$1,Districts,0))*'Blend Sheet'!$AJ116)+(INDEX(ItemCosts,MATCH('Blend Sheet'!$AK$4,ItemNum,0),MATCH(J$1,Districts,0))*'Blend Sheet'!$AK116)+(INDEX(ItemCosts,MATCH('Blend Sheet'!$AL$4,ItemNum,0),MATCH(J$1,Districts,0))*'Blend Sheet'!$AL116)+(INDEX(ItemCosts,MATCH('Blend Sheet'!$AM$4,ItemNum,0),MATCH(J$1,Districts,0))*'Blend Sheet'!$AM116)+(INDEX(ItemCosts,MATCH('Blend Sheet'!$AN$4,ItemNum,0),MATCH(J$1,Districts,0))*'Blend Sheet'!$AN116)+(INDEX(ItemCosts,MATCH('Blend Sheet'!$AO$4,ItemNum,0),MATCH(J$1,Districts,0))*'Blend Sheet'!$AO116)+(INDEX(ItemCosts,MATCH('Blend Sheet'!$AP$4,ItemNum,0),MATCH(J$1,Districts,0))*'Blend Sheet'!$AP116)+(INDEX(ItemCosts,MATCH('Blend Sheet'!$AQ$4,ItemNum,0),MATCH(J$1,Districts,0))*'Blend Sheet'!$AQ116)+(INDEX(ItemCosts,MATCH('Blend Sheet'!$AR$4,ItemNum,0),MATCH(J$1,Districts,0))*'Blend Sheet'!$AR116)+(INDEX(ItemCosts,MATCH('Blend Sheet'!$AS$4,ItemNum,0),MATCH(J$1,Districts,0))*'Blend Sheet'!$AS116)</f>
        <v>#N/A</v>
      </c>
      <c r="K113" s="5" t="e">
        <f>(INDEX(ItemCosts,MATCH('Blend Sheet'!$C$4,ItemNum,0),MATCH(K$1,Districts,0))*'Blend Sheet'!$C116)+(INDEX(ItemCosts,MATCH('Blend Sheet'!$D$4,ItemNum,0),MATCH(K$1,Districts,0))*'Blend Sheet'!$D116)+(INDEX(ItemCosts,MATCH('Blend Sheet'!$E$4,ItemNum,0),MATCH(K$1,Districts,0))*'Blend Sheet'!$E116)+(INDEX(ItemCosts,MATCH('Blend Sheet'!$F$4,ItemNum,0),MATCH(K$1,Districts,0))*'Blend Sheet'!$F116)+(INDEX(ItemCosts,MATCH('Blend Sheet'!$G$4,ItemNum,0),MATCH(K$1,Districts,0))*'Blend Sheet'!$G116)+(INDEX(ItemCosts,MATCH('Blend Sheet'!$H$4,ItemNum,0),MATCH(K$1,Districts,0))*'Blend Sheet'!$H116)+(INDEX(ItemCosts,MATCH('Blend Sheet'!$I$4,ItemNum,0),MATCH(K$1,Districts,0))*'Blend Sheet'!$I116)+(INDEX(ItemCosts,MATCH('Blend Sheet'!$J$4,ItemNum,0),MATCH(K$1,Districts,0))*'Blend Sheet'!$J116)+(INDEX(ItemCosts,MATCH('Blend Sheet'!$K$4,ItemNum,0),MATCH(K$1,Districts,0))*'Blend Sheet'!$K116)+(INDEX(ItemCosts,MATCH('Blend Sheet'!$L$4,ItemNum,0),MATCH(K$1,Districts,0))*'Blend Sheet'!$L116)+(INDEX(ItemCosts,MATCH('Blend Sheet'!$M$4,ItemNum,0),MATCH(K$1,Districts,0))*'Blend Sheet'!$M116)+(INDEX(ItemCosts,MATCH('Blend Sheet'!$N$4,ItemNum,0),MATCH(K$1,Districts,0))*'Blend Sheet'!$N116)+(INDEX(ItemCosts,MATCH('Blend Sheet'!$O$4,ItemNum,0),MATCH(K$1,Districts,0))*'Blend Sheet'!$O116)+(INDEX(ItemCosts,MATCH('Blend Sheet'!$P$4,ItemNum,0),MATCH(K$1,Districts,0))*'Blend Sheet'!$P116)+(INDEX(ItemCosts,MATCH('Blend Sheet'!$Q$4,ItemNum,0),MATCH(K$1,Districts,0))*'Blend Sheet'!$Q116)+(INDEX(ItemCosts,MATCH('Blend Sheet'!$R$4,ItemNum,0),MATCH(K$1,Districts,0))*'Blend Sheet'!$R116)+(INDEX(ItemCosts,MATCH('Blend Sheet'!$S$4,ItemNum,0),MATCH(K$1,Districts,0))*'Blend Sheet'!$S116)+(INDEX(ItemCosts,MATCH('Blend Sheet'!$T$4,ItemNum,0),MATCH(K$1,Districts,0))*'Blend Sheet'!$T116)+(INDEX(ItemCosts,MATCH('Blend Sheet'!$U$4,ItemNum,0),MATCH(K$1,Districts,0))*'Blend Sheet'!$U116)+(INDEX(ItemCosts,MATCH('Blend Sheet'!$V$4,ItemNum,0),MATCH(K$1,Districts,0))*'Blend Sheet'!$V116)+(INDEX(ItemCosts,MATCH('Blend Sheet'!$W$4,ItemNum,0),MATCH(K$1,Districts,0))*'Blend Sheet'!$W116)+(INDEX(ItemCosts,MATCH('Blend Sheet'!$X$4,ItemNum,0),MATCH(K$1,Districts,0))*'Blend Sheet'!$X116)+(INDEX(ItemCosts,MATCH('Blend Sheet'!$Y$4,ItemNum,0),MATCH(K$1,Districts,0))*'Blend Sheet'!$Y116)+(INDEX(ItemCosts,MATCH('Blend Sheet'!$Z$4,ItemNum,0),MATCH(K$1,Districts,0))*'Blend Sheet'!$Z116)+(INDEX(ItemCosts,MATCH('Blend Sheet'!$AA$4,ItemNum,0),MATCH(K$1,Districts,0))*'Blend Sheet'!$AA116)+(INDEX(ItemCosts,MATCH('Blend Sheet'!$AB$4,ItemNum,0),MATCH(K$1,Districts,0))*'Blend Sheet'!$AB116)+(INDEX(ItemCosts,MATCH('Blend Sheet'!$AC$4,ItemNum,0),MATCH(K$1,Districts,0))*'Blend Sheet'!$AC116)+(INDEX(ItemCosts,MATCH('Blend Sheet'!$AD$4,ItemNum,0),MATCH(K$1,Districts,0))*'Blend Sheet'!$AD116)+(INDEX(ItemCosts,MATCH('Blend Sheet'!$AE$4,ItemNum,0),MATCH(K$1,Districts,0))*'Blend Sheet'!$AE116)+(INDEX(ItemCosts,MATCH('Blend Sheet'!$AF$4,ItemNum,0),MATCH(K$1,Districts,0))*'Blend Sheet'!$AF116)+(INDEX(ItemCosts,MATCH('Blend Sheet'!$AG$4,ItemNum,0),MATCH(K$1,Districts,0))*'Blend Sheet'!$AG116)+(INDEX(ItemCosts,MATCH('Blend Sheet'!$AH$4,ItemNum,0),MATCH(K$1,Districts,0))*'Blend Sheet'!$AH116)+(INDEX(ItemCosts,MATCH('Blend Sheet'!$AI$4,ItemNum,0),MATCH(K$1,Districts,0))*'Blend Sheet'!$AI116)+(INDEX(ItemCosts,MATCH('Blend Sheet'!$AJ$4,ItemNum,0),MATCH(K$1,Districts,0))*'Blend Sheet'!$AJ116)+(INDEX(ItemCosts,MATCH('Blend Sheet'!$AK$4,ItemNum,0),MATCH(K$1,Districts,0))*'Blend Sheet'!$AK116)+(INDEX(ItemCosts,MATCH('Blend Sheet'!$AL$4,ItemNum,0),MATCH(K$1,Districts,0))*'Blend Sheet'!$AL116)+(INDEX(ItemCosts,MATCH('Blend Sheet'!$AM$4,ItemNum,0),MATCH(K$1,Districts,0))*'Blend Sheet'!$AM116)+(INDEX(ItemCosts,MATCH('Blend Sheet'!$AN$4,ItemNum,0),MATCH(K$1,Districts,0))*'Blend Sheet'!$AN116)+(INDEX(ItemCosts,MATCH('Blend Sheet'!$AO$4,ItemNum,0),MATCH(K$1,Districts,0))*'Blend Sheet'!$AO116)+(INDEX(ItemCosts,MATCH('Blend Sheet'!$AP$4,ItemNum,0),MATCH(K$1,Districts,0))*'Blend Sheet'!$AP116)+(INDEX(ItemCosts,MATCH('Blend Sheet'!$AQ$4,ItemNum,0),MATCH(K$1,Districts,0))*'Blend Sheet'!$AQ116)+(INDEX(ItemCosts,MATCH('Blend Sheet'!$AR$4,ItemNum,0),MATCH(K$1,Districts,0))*'Blend Sheet'!$AR116)+(INDEX(ItemCosts,MATCH('Blend Sheet'!$AS$4,ItemNum,0),MATCH(K$1,Districts,0))*'Blend Sheet'!$AS116)</f>
        <v>#N/A</v>
      </c>
      <c r="L113" s="5" t="e">
        <f>(INDEX(ItemCosts,MATCH('Blend Sheet'!$C$4,ItemNum,0),MATCH(L$1,Districts,0))*'Blend Sheet'!$C116)+(INDEX(ItemCosts,MATCH('Blend Sheet'!$D$4,ItemNum,0),MATCH(L$1,Districts,0))*'Blend Sheet'!$D116)+(INDEX(ItemCosts,MATCH('Blend Sheet'!$E$4,ItemNum,0),MATCH(L$1,Districts,0))*'Blend Sheet'!$E116)+(INDEX(ItemCosts,MATCH('Blend Sheet'!$F$4,ItemNum,0),MATCH(L$1,Districts,0))*'Blend Sheet'!$F116)+(INDEX(ItemCosts,MATCH('Blend Sheet'!$G$4,ItemNum,0),MATCH(L$1,Districts,0))*'Blend Sheet'!$G116)+(INDEX(ItemCosts,MATCH('Blend Sheet'!$H$4,ItemNum,0),MATCH(L$1,Districts,0))*'Blend Sheet'!$H116)+(INDEX(ItemCosts,MATCH('Blend Sheet'!$I$4,ItemNum,0),MATCH(L$1,Districts,0))*'Blend Sheet'!$I116)+(INDEX(ItemCosts,MATCH('Blend Sheet'!$J$4,ItemNum,0),MATCH(L$1,Districts,0))*'Blend Sheet'!$J116)+(INDEX(ItemCosts,MATCH('Blend Sheet'!$K$4,ItemNum,0),MATCH(L$1,Districts,0))*'Blend Sheet'!$K116)+(INDEX(ItemCosts,MATCH('Blend Sheet'!$L$4,ItemNum,0),MATCH(L$1,Districts,0))*'Blend Sheet'!$L116)+(INDEX(ItemCosts,MATCH('Blend Sheet'!$M$4,ItemNum,0),MATCH(L$1,Districts,0))*'Blend Sheet'!$M116)+(INDEX(ItemCosts,MATCH('Blend Sheet'!$N$4,ItemNum,0),MATCH(L$1,Districts,0))*'Blend Sheet'!$N116)+(INDEX(ItemCosts,MATCH('Blend Sheet'!$O$4,ItemNum,0),MATCH(L$1,Districts,0))*'Blend Sheet'!$O116)+(INDEX(ItemCosts,MATCH('Blend Sheet'!$P$4,ItemNum,0),MATCH(L$1,Districts,0))*'Blend Sheet'!$P116)+(INDEX(ItemCosts,MATCH('Blend Sheet'!$Q$4,ItemNum,0),MATCH(L$1,Districts,0))*'Blend Sheet'!$Q116)+(INDEX(ItemCosts,MATCH('Blend Sheet'!$R$4,ItemNum,0),MATCH(L$1,Districts,0))*'Blend Sheet'!$R116)+(INDEX(ItemCosts,MATCH('Blend Sheet'!$S$4,ItemNum,0),MATCH(L$1,Districts,0))*'Blend Sheet'!$S116)+(INDEX(ItemCosts,MATCH('Blend Sheet'!$T$4,ItemNum,0),MATCH(L$1,Districts,0))*'Blend Sheet'!$T116)+(INDEX(ItemCosts,MATCH('Blend Sheet'!$U$4,ItemNum,0),MATCH(L$1,Districts,0))*'Blend Sheet'!$U116)+(INDEX(ItemCosts,MATCH('Blend Sheet'!$V$4,ItemNum,0),MATCH(L$1,Districts,0))*'Blend Sheet'!$V116)+(INDEX(ItemCosts,MATCH('Blend Sheet'!$W$4,ItemNum,0),MATCH(L$1,Districts,0))*'Blend Sheet'!$W116)+(INDEX(ItemCosts,MATCH('Blend Sheet'!$X$4,ItemNum,0),MATCH(L$1,Districts,0))*'Blend Sheet'!$X116)+(INDEX(ItemCosts,MATCH('Blend Sheet'!$Y$4,ItemNum,0),MATCH(L$1,Districts,0))*'Blend Sheet'!$Y116)+(INDEX(ItemCosts,MATCH('Blend Sheet'!$Z$4,ItemNum,0),MATCH(L$1,Districts,0))*'Blend Sheet'!$Z116)+(INDEX(ItemCosts,MATCH('Blend Sheet'!$AA$4,ItemNum,0),MATCH(L$1,Districts,0))*'Blend Sheet'!$AA116)+(INDEX(ItemCosts,MATCH('Blend Sheet'!$AB$4,ItemNum,0),MATCH(L$1,Districts,0))*'Blend Sheet'!$AB116)+(INDEX(ItemCosts,MATCH('Blend Sheet'!$AC$4,ItemNum,0),MATCH(L$1,Districts,0))*'Blend Sheet'!$AC116)+(INDEX(ItemCosts,MATCH('Blend Sheet'!$AD$4,ItemNum,0),MATCH(L$1,Districts,0))*'Blend Sheet'!$AD116)+(INDEX(ItemCosts,MATCH('Blend Sheet'!$AE$4,ItemNum,0),MATCH(L$1,Districts,0))*'Blend Sheet'!$AE116)+(INDEX(ItemCosts,MATCH('Blend Sheet'!$AF$4,ItemNum,0),MATCH(L$1,Districts,0))*'Blend Sheet'!$AF116)+(INDEX(ItemCosts,MATCH('Blend Sheet'!$AG$4,ItemNum,0),MATCH(L$1,Districts,0))*'Blend Sheet'!$AG116)+(INDEX(ItemCosts,MATCH('Blend Sheet'!$AH$4,ItemNum,0),MATCH(L$1,Districts,0))*'Blend Sheet'!$AH116)+(INDEX(ItemCosts,MATCH('Blend Sheet'!$AI$4,ItemNum,0),MATCH(L$1,Districts,0))*'Blend Sheet'!$AI116)+(INDEX(ItemCosts,MATCH('Blend Sheet'!$AJ$4,ItemNum,0),MATCH(L$1,Districts,0))*'Blend Sheet'!$AJ116)+(INDEX(ItemCosts,MATCH('Blend Sheet'!$AK$4,ItemNum,0),MATCH(L$1,Districts,0))*'Blend Sheet'!$AK116)+(INDEX(ItemCosts,MATCH('Blend Sheet'!$AL$4,ItemNum,0),MATCH(L$1,Districts,0))*'Blend Sheet'!$AL116)+(INDEX(ItemCosts,MATCH('Blend Sheet'!$AM$4,ItemNum,0),MATCH(L$1,Districts,0))*'Blend Sheet'!$AM116)+(INDEX(ItemCosts,MATCH('Blend Sheet'!$AN$4,ItemNum,0),MATCH(L$1,Districts,0))*'Blend Sheet'!$AN116)+(INDEX(ItemCosts,MATCH('Blend Sheet'!$AO$4,ItemNum,0),MATCH(L$1,Districts,0))*'Blend Sheet'!$AO116)+(INDEX(ItemCosts,MATCH('Blend Sheet'!$AP$4,ItemNum,0),MATCH(L$1,Districts,0))*'Blend Sheet'!$AP116)+(INDEX(ItemCosts,MATCH('Blend Sheet'!$AQ$4,ItemNum,0),MATCH(L$1,Districts,0))*'Blend Sheet'!$AQ116)+(INDEX(ItemCosts,MATCH('Blend Sheet'!$AR$4,ItemNum,0),MATCH(L$1,Districts,0))*'Blend Sheet'!$AR116)+(INDEX(ItemCosts,MATCH('Blend Sheet'!$AS$4,ItemNum,0),MATCH(L$1,Districts,0))*'Blend Sheet'!$AS116)</f>
        <v>#N/A</v>
      </c>
      <c r="M113" s="191"/>
      <c r="N113" s="34" t="e">
        <f>D113/'Blend Sheet'!$BA116</f>
        <v>#N/A</v>
      </c>
      <c r="O113" s="34" t="e">
        <f>E113/'Blend Sheet'!$BA116</f>
        <v>#N/A</v>
      </c>
      <c r="P113" s="34" t="e">
        <f>G113/'Blend Sheet'!$BA116</f>
        <v>#N/A</v>
      </c>
      <c r="Q113" s="34" t="e">
        <f>H113/'Blend Sheet'!$BA116</f>
        <v>#N/A</v>
      </c>
      <c r="R113" s="34" t="e">
        <f>I113/'Blend Sheet'!$BA116</f>
        <v>#N/A</v>
      </c>
      <c r="S113" s="34" t="e">
        <f>J113/'Blend Sheet'!$BA116</f>
        <v>#N/A</v>
      </c>
      <c r="T113" s="34" t="e">
        <f>K113/'Blend Sheet'!$BA116</f>
        <v>#N/A</v>
      </c>
      <c r="U113" s="34" t="e">
        <f>L113/'Blend Sheet'!$BA116</f>
        <v>#N/A</v>
      </c>
    </row>
    <row r="114" spans="1:21" x14ac:dyDescent="0.25">
      <c r="A114" s="3">
        <f>'Blend Sheet'!A117</f>
        <v>0</v>
      </c>
      <c r="B114" s="5" t="e">
        <f>(INDEX(ItemCosts,MATCH('Blend Sheet'!$C$4,ItemNum,0),MATCH(B$1,Districts,0))*'Blend Sheet'!$C117)+(INDEX(ItemCosts,MATCH('Blend Sheet'!$D$4,ItemNum,0),MATCH(B$1,Districts,0))*'Blend Sheet'!$D117)+(INDEX(ItemCosts,MATCH('Blend Sheet'!$E$4,ItemNum,0),MATCH(B$1,Districts,0))*'Blend Sheet'!$E117)+(INDEX(ItemCosts,MATCH('Blend Sheet'!$F$4,ItemNum,0),MATCH(B$1,Districts,0))*'Blend Sheet'!$F117)+(INDEX(ItemCosts,MATCH('Blend Sheet'!$G$4,ItemNum,0),MATCH(B$1,Districts,0))*'Blend Sheet'!$G117)+(INDEX(ItemCosts,MATCH('Blend Sheet'!$H$4,ItemNum,0),MATCH(B$1,Districts,0))*'Blend Sheet'!$H117)+(INDEX(ItemCosts,MATCH('Blend Sheet'!$I$4,ItemNum,0),MATCH(B$1,Districts,0))*'Blend Sheet'!$I117)+(INDEX(ItemCosts,MATCH('Blend Sheet'!$J$4,ItemNum,0),MATCH(B$1,Districts,0))*'Blend Sheet'!$J117)+(INDEX(ItemCosts,MATCH('Blend Sheet'!$K$4,ItemNum,0),MATCH(B$1,Districts,0))*'Blend Sheet'!$K117)+(INDEX(ItemCosts,MATCH('Blend Sheet'!$L$4,ItemNum,0),MATCH(B$1,Districts,0))*'Blend Sheet'!$L117)+(INDEX(ItemCosts,MATCH('Blend Sheet'!$M$4,ItemNum,0),MATCH(B$1,Districts,0))*'Blend Sheet'!$M117)+(INDEX(ItemCosts,MATCH('Blend Sheet'!$N$4,ItemNum,0),MATCH(B$1,Districts,0))*'Blend Sheet'!$N117)+(INDEX(ItemCosts,MATCH('Blend Sheet'!$O$4,ItemNum,0),MATCH(B$1,Districts,0))*'Blend Sheet'!$O117)+(INDEX(ItemCosts,MATCH('Blend Sheet'!$P$4,ItemNum,0),MATCH(B$1,Districts,0))*'Blend Sheet'!$P117)+(INDEX(ItemCosts,MATCH('Blend Sheet'!$Q$4,ItemNum,0),MATCH(B$1,Districts,0))*'Blend Sheet'!$Q117)+(INDEX(ItemCosts,MATCH('Blend Sheet'!$R$4,ItemNum,0),MATCH(B$1,Districts,0))*'Blend Sheet'!$R117)+(INDEX(ItemCosts,MATCH('Blend Sheet'!$S$4,ItemNum,0),MATCH(B$1,Districts,0))*'Blend Sheet'!$S117)+(INDEX(ItemCosts,MATCH('Blend Sheet'!$T$4,ItemNum,0),MATCH(B$1,Districts,0))*'Blend Sheet'!$T117)+(INDEX(ItemCosts,MATCH('Blend Sheet'!$U$4,ItemNum,0),MATCH(B$1,Districts,0))*'Blend Sheet'!$U117)+(INDEX(ItemCosts,MATCH('Blend Sheet'!$V$4,ItemNum,0),MATCH(B$1,Districts,0))*'Blend Sheet'!$V117)+(INDEX(ItemCosts,MATCH('Blend Sheet'!$W$4,ItemNum,0),MATCH(B$1,Districts,0))*'Blend Sheet'!$W117)+(INDEX(ItemCosts,MATCH('Blend Sheet'!$X$4,ItemNum,0),MATCH(B$1,Districts,0))*'Blend Sheet'!$X117)+(INDEX(ItemCosts,MATCH('Blend Sheet'!$Y$4,ItemNum,0),MATCH(B$1,Districts,0))*'Blend Sheet'!$Y117)+(INDEX(ItemCosts,MATCH('Blend Sheet'!$Z$4,ItemNum,0),MATCH(B$1,Districts,0))*'Blend Sheet'!$Z117)+(INDEX(ItemCosts,MATCH('Blend Sheet'!$AA$4,ItemNum,0),MATCH(B$1,Districts,0))*'Blend Sheet'!$AA117)+(INDEX(ItemCosts,MATCH('Blend Sheet'!$AB$4,ItemNum,0),MATCH(B$1,Districts,0))*'Blend Sheet'!$AB117)+(INDEX(ItemCosts,MATCH('Blend Sheet'!$AC$4,ItemNum,0),MATCH(B$1,Districts,0))*'Blend Sheet'!$AC117)+(INDEX(ItemCosts,MATCH('Blend Sheet'!$AD$4,ItemNum,0),MATCH(B$1,Districts,0))*'Blend Sheet'!$AD117)+(INDEX(ItemCosts,MATCH('Blend Sheet'!$AE$4,ItemNum,0),MATCH(B$1,Districts,0))*'Blend Sheet'!$AE117)+(INDEX(ItemCosts,MATCH('Blend Sheet'!$AF$4,ItemNum,0),MATCH(B$1,Districts,0))*'Blend Sheet'!$AF117)+(INDEX(ItemCosts,MATCH('Blend Sheet'!$AG$4,ItemNum,0),MATCH(B$1,Districts,0))*'Blend Sheet'!$AG117)+(INDEX(ItemCosts,MATCH('Blend Sheet'!$AH$4,ItemNum,0),MATCH(B$1,Districts,0))*'Blend Sheet'!$AH117)+(INDEX(ItemCosts,MATCH('Blend Sheet'!$AI$4,ItemNum,0),MATCH(B$1,Districts,0))*'Blend Sheet'!$AI117)+(INDEX(ItemCosts,MATCH('Blend Sheet'!$AJ$4,ItemNum,0),MATCH(B$1,Districts,0))*'Blend Sheet'!$AJ117)+(INDEX(ItemCosts,MATCH('Blend Sheet'!$AK$4,ItemNum,0),MATCH(B$1,Districts,0))*'Blend Sheet'!$AK117)+(INDEX(ItemCosts,MATCH('Blend Sheet'!$AL$4,ItemNum,0),MATCH(B$1,Districts,0))*'Blend Sheet'!$AL117)+(INDEX(ItemCosts,MATCH('Blend Sheet'!$AM$4,ItemNum,0),MATCH(B$1,Districts,0))*'Blend Sheet'!$AM117)+(INDEX(ItemCosts,MATCH('Blend Sheet'!$AN$4,ItemNum,0),MATCH(B$1,Districts,0))*'Blend Sheet'!$AN117)+(INDEX(ItemCosts,MATCH('Blend Sheet'!$AO$4,ItemNum,0),MATCH(B$1,Districts,0))*'Blend Sheet'!$AO117)+(INDEX(ItemCosts,MATCH('Blend Sheet'!$AP$4,ItemNum,0),MATCH(B$1,Districts,0))*'Blend Sheet'!$AP117)+(INDEX(ItemCosts,MATCH('Blend Sheet'!$AQ$4,ItemNum,0),MATCH(B$1,Districts,0))*'Blend Sheet'!$AQ117)+(INDEX(ItemCosts,MATCH('Blend Sheet'!$AR$4,ItemNum,0),MATCH(B$1,Districts,0))*'Blend Sheet'!$AR117)+(INDEX(ItemCosts,MATCH('Blend Sheet'!$AS$4,ItemNum,0),MATCH(B$1,Districts,0))*'Blend Sheet'!$AS117)</f>
        <v>#N/A</v>
      </c>
      <c r="C114" s="5" t="e">
        <f>(INDEX(ItemCosts,MATCH('Blend Sheet'!$C$4,ItemNum,0),MATCH(C$1,Districts,0))*'Blend Sheet'!$C117)+(INDEX(ItemCosts,MATCH('Blend Sheet'!$D$4,ItemNum,0),MATCH(C$1,Districts,0))*'Blend Sheet'!$D117)+(INDEX(ItemCosts,MATCH('Blend Sheet'!$E$4,ItemNum,0),MATCH(C$1,Districts,0))*'Blend Sheet'!$E117)+(INDEX(ItemCosts,MATCH('Blend Sheet'!$F$4,ItemNum,0),MATCH(C$1,Districts,0))*'Blend Sheet'!$F117)+(INDEX(ItemCosts,MATCH('Blend Sheet'!$G$4,ItemNum,0),MATCH(C$1,Districts,0))*'Blend Sheet'!$G117)+(INDEX(ItemCosts,MATCH('Blend Sheet'!$H$4,ItemNum,0),MATCH(C$1,Districts,0))*'Blend Sheet'!$H117)+(INDEX(ItemCosts,MATCH('Blend Sheet'!$I$4,ItemNum,0),MATCH(C$1,Districts,0))*'Blend Sheet'!$I117)+(INDEX(ItemCosts,MATCH('Blend Sheet'!$J$4,ItemNum,0),MATCH(C$1,Districts,0))*'Blend Sheet'!$J117)+(INDEX(ItemCosts,MATCH('Blend Sheet'!$K$4,ItemNum,0),MATCH(C$1,Districts,0))*'Blend Sheet'!$K117)+(INDEX(ItemCosts,MATCH('Blend Sheet'!$L$4,ItemNum,0),MATCH(C$1,Districts,0))*'Blend Sheet'!$L117)+(INDEX(ItemCosts,MATCH('Blend Sheet'!$M$4,ItemNum,0),MATCH(C$1,Districts,0))*'Blend Sheet'!$M117)+(INDEX(ItemCosts,MATCH('Blend Sheet'!$N$4,ItemNum,0),MATCH(C$1,Districts,0))*'Blend Sheet'!$N117)+(INDEX(ItemCosts,MATCH('Blend Sheet'!$O$4,ItemNum,0),MATCH(C$1,Districts,0))*'Blend Sheet'!$O117)+(INDEX(ItemCosts,MATCH('Blend Sheet'!$P$4,ItemNum,0),MATCH(C$1,Districts,0))*'Blend Sheet'!$P117)+(INDEX(ItemCosts,MATCH('Blend Sheet'!$Q$4,ItemNum,0),MATCH(C$1,Districts,0))*'Blend Sheet'!$Q117)+(INDEX(ItemCosts,MATCH('Blend Sheet'!$R$4,ItemNum,0),MATCH(C$1,Districts,0))*'Blend Sheet'!$R117)+(INDEX(ItemCosts,MATCH('Blend Sheet'!$S$4,ItemNum,0),MATCH(C$1,Districts,0))*'Blend Sheet'!$S117)+(INDEX(ItemCosts,MATCH('Blend Sheet'!$T$4,ItemNum,0),MATCH(C$1,Districts,0))*'Blend Sheet'!$T117)+(INDEX(ItemCosts,MATCH('Blend Sheet'!$U$4,ItemNum,0),MATCH(C$1,Districts,0))*'Blend Sheet'!$U117)+(INDEX(ItemCosts,MATCH('Blend Sheet'!$V$4,ItemNum,0),MATCH(C$1,Districts,0))*'Blend Sheet'!$V117)+(INDEX(ItemCosts,MATCH('Blend Sheet'!$W$4,ItemNum,0),MATCH(C$1,Districts,0))*'Blend Sheet'!$W117)+(INDEX(ItemCosts,MATCH('Blend Sheet'!$X$4,ItemNum,0),MATCH(C$1,Districts,0))*'Blend Sheet'!$X117)+(INDEX(ItemCosts,MATCH('Blend Sheet'!$Y$4,ItemNum,0),MATCH(C$1,Districts,0))*'Blend Sheet'!$Y117)+(INDEX(ItemCosts,MATCH('Blend Sheet'!$Z$4,ItemNum,0),MATCH(C$1,Districts,0))*'Blend Sheet'!$Z117)+(INDEX(ItemCosts,MATCH('Blend Sheet'!$AA$4,ItemNum,0),MATCH(C$1,Districts,0))*'Blend Sheet'!$AA117)+(INDEX(ItemCosts,MATCH('Blend Sheet'!$AB$4,ItemNum,0),MATCH(C$1,Districts,0))*'Blend Sheet'!$AB117)+(INDEX(ItemCosts,MATCH('Blend Sheet'!$AC$4,ItemNum,0),MATCH(C$1,Districts,0))*'Blend Sheet'!$AC117)+(INDEX(ItemCosts,MATCH('Blend Sheet'!$AD$4,ItemNum,0),MATCH(C$1,Districts,0))*'Blend Sheet'!$AD117)+(INDEX(ItemCosts,MATCH('Blend Sheet'!$AE$4,ItemNum,0),MATCH(C$1,Districts,0))*'Blend Sheet'!$AE117)+(INDEX(ItemCosts,MATCH('Blend Sheet'!$AF$4,ItemNum,0),MATCH(C$1,Districts,0))*'Blend Sheet'!$AF117)+(INDEX(ItemCosts,MATCH('Blend Sheet'!$AG$4,ItemNum,0),MATCH(C$1,Districts,0))*'Blend Sheet'!$AG117)+(INDEX(ItemCosts,MATCH('Blend Sheet'!$AH$4,ItemNum,0),MATCH(C$1,Districts,0))*'Blend Sheet'!$AH117)+(INDEX(ItemCosts,MATCH('Blend Sheet'!$AI$4,ItemNum,0),MATCH(C$1,Districts,0))*'Blend Sheet'!$AI117)+(INDEX(ItemCosts,MATCH('Blend Sheet'!$AJ$4,ItemNum,0),MATCH(C$1,Districts,0))*'Blend Sheet'!$AJ117)+(INDEX(ItemCosts,MATCH('Blend Sheet'!$AK$4,ItemNum,0),MATCH(C$1,Districts,0))*'Blend Sheet'!$AK117)+(INDEX(ItemCosts,MATCH('Blend Sheet'!$AL$4,ItemNum,0),MATCH(C$1,Districts,0))*'Blend Sheet'!$AL117)+(INDEX(ItemCosts,MATCH('Blend Sheet'!$AM$4,ItemNum,0),MATCH(C$1,Districts,0))*'Blend Sheet'!$AM117)+(INDEX(ItemCosts,MATCH('Blend Sheet'!$AN$4,ItemNum,0),MATCH(C$1,Districts,0))*'Blend Sheet'!$AN117)+(INDEX(ItemCosts,MATCH('Blend Sheet'!$AO$4,ItemNum,0),MATCH(C$1,Districts,0))*'Blend Sheet'!$AO117)+(INDEX(ItemCosts,MATCH('Blend Sheet'!$AP$4,ItemNum,0),MATCH(C$1,Districts,0))*'Blend Sheet'!$AP117)+(INDEX(ItemCosts,MATCH('Blend Sheet'!$AQ$4,ItemNum,0),MATCH(C$1,Districts,0))*'Blend Sheet'!$AQ117)+(INDEX(ItemCosts,MATCH('Blend Sheet'!$AR$4,ItemNum,0),MATCH(C$1,Districts,0))*'Blend Sheet'!$AR117)+(INDEX(ItemCosts,MATCH('Blend Sheet'!$AS$4,ItemNum,0),MATCH(C$1,Districts,0))*'Blend Sheet'!$AS117)</f>
        <v>#N/A</v>
      </c>
      <c r="D114" s="5" t="e">
        <f>(INDEX(ItemCosts,MATCH('Blend Sheet'!$C$4,ItemNum,0),MATCH(D$1,Districts,0))*'Blend Sheet'!$C117)+(INDEX(ItemCosts,MATCH('Blend Sheet'!$D$4,ItemNum,0),MATCH(D$1,Districts,0))*'Blend Sheet'!$D117)+(INDEX(ItemCosts,MATCH('Blend Sheet'!$E$4,ItemNum,0),MATCH(D$1,Districts,0))*'Blend Sheet'!$E117)+(INDEX(ItemCosts,MATCH('Blend Sheet'!$F$4,ItemNum,0),MATCH(D$1,Districts,0))*'Blend Sheet'!$F117)+(INDEX(ItemCosts,MATCH('Blend Sheet'!$G$4,ItemNum,0),MATCH(D$1,Districts,0))*'Blend Sheet'!$G117)+(INDEX(ItemCosts,MATCH('Blend Sheet'!$H$4,ItemNum,0),MATCH(D$1,Districts,0))*'Blend Sheet'!$H117)+(INDEX(ItemCosts,MATCH('Blend Sheet'!$I$4,ItemNum,0),MATCH(D$1,Districts,0))*'Blend Sheet'!$I117)+(INDEX(ItemCosts,MATCH('Blend Sheet'!$J$4,ItemNum,0),MATCH(D$1,Districts,0))*'Blend Sheet'!$J117)+(INDEX(ItemCosts,MATCH('Blend Sheet'!$K$4,ItemNum,0),MATCH(D$1,Districts,0))*'Blend Sheet'!$K117)+(INDEX(ItemCosts,MATCH('Blend Sheet'!$L$4,ItemNum,0),MATCH(D$1,Districts,0))*'Blend Sheet'!$L117)+(INDEX(ItemCosts,MATCH('Blend Sheet'!$M$4,ItemNum,0),MATCH(D$1,Districts,0))*'Blend Sheet'!$M117)+(INDEX(ItemCosts,MATCH('Blend Sheet'!$N$4,ItemNum,0),MATCH(D$1,Districts,0))*'Blend Sheet'!$N117)+(INDEX(ItemCosts,MATCH('Blend Sheet'!$O$4,ItemNum,0),MATCH(D$1,Districts,0))*'Blend Sheet'!$O117)+(INDEX(ItemCosts,MATCH('Blend Sheet'!$P$4,ItemNum,0),MATCH(D$1,Districts,0))*'Blend Sheet'!$P117)+(INDEX(ItemCosts,MATCH('Blend Sheet'!$Q$4,ItemNum,0),MATCH(D$1,Districts,0))*'Blend Sheet'!$Q117)+(INDEX(ItemCosts,MATCH('Blend Sheet'!$R$4,ItemNum,0),MATCH(D$1,Districts,0))*'Blend Sheet'!$R117)+(INDEX(ItemCosts,MATCH('Blend Sheet'!$S$4,ItemNum,0),MATCH(D$1,Districts,0))*'Blend Sheet'!$S117)+(INDEX(ItemCosts,MATCH('Blend Sheet'!$T$4,ItemNum,0),MATCH(D$1,Districts,0))*'Blend Sheet'!$T117)+(INDEX(ItemCosts,MATCH('Blend Sheet'!$U$4,ItemNum,0),MATCH(D$1,Districts,0))*'Blend Sheet'!$U117)+(INDEX(ItemCosts,MATCH('Blend Sheet'!$V$4,ItemNum,0),MATCH(D$1,Districts,0))*'Blend Sheet'!$V117)+(INDEX(ItemCosts,MATCH('Blend Sheet'!$W$4,ItemNum,0),MATCH(D$1,Districts,0))*'Blend Sheet'!$W117)+(INDEX(ItemCosts,MATCH('Blend Sheet'!$X$4,ItemNum,0),MATCH(D$1,Districts,0))*'Blend Sheet'!$X117)+(INDEX(ItemCosts,MATCH('Blend Sheet'!$Y$4,ItemNum,0),MATCH(D$1,Districts,0))*'Blend Sheet'!$Y117)+(INDEX(ItemCosts,MATCH('Blend Sheet'!$Z$4,ItemNum,0),MATCH(D$1,Districts,0))*'Blend Sheet'!$Z117)+(INDEX(ItemCosts,MATCH('Blend Sheet'!$AA$4,ItemNum,0),MATCH(D$1,Districts,0))*'Blend Sheet'!$AA117)+(INDEX(ItemCosts,MATCH('Blend Sheet'!$AB$4,ItemNum,0),MATCH(D$1,Districts,0))*'Blend Sheet'!$AB117)+(INDEX(ItemCosts,MATCH('Blend Sheet'!$AC$4,ItemNum,0),MATCH(D$1,Districts,0))*'Blend Sheet'!$AC117)+(INDEX(ItemCosts,MATCH('Blend Sheet'!$AD$4,ItemNum,0),MATCH(D$1,Districts,0))*'Blend Sheet'!$AD117)+(INDEX(ItemCosts,MATCH('Blend Sheet'!$AE$4,ItemNum,0),MATCH(D$1,Districts,0))*'Blend Sheet'!$AE117)+(INDEX(ItemCosts,MATCH('Blend Sheet'!$AF$4,ItemNum,0),MATCH(D$1,Districts,0))*'Blend Sheet'!$AF117)+(INDEX(ItemCosts,MATCH('Blend Sheet'!$AG$4,ItemNum,0),MATCH(D$1,Districts,0))*'Blend Sheet'!$AG117)+(INDEX(ItemCosts,MATCH('Blend Sheet'!$AH$4,ItemNum,0),MATCH(D$1,Districts,0))*'Blend Sheet'!$AH117)+(INDEX(ItemCosts,MATCH('Blend Sheet'!$AI$4,ItemNum,0),MATCH(D$1,Districts,0))*'Blend Sheet'!$AI117)+(INDEX(ItemCosts,MATCH('Blend Sheet'!$AJ$4,ItemNum,0),MATCH(D$1,Districts,0))*'Blend Sheet'!$AJ117)+(INDEX(ItemCosts,MATCH('Blend Sheet'!$AK$4,ItemNum,0),MATCH(D$1,Districts,0))*'Blend Sheet'!$AK117)+(INDEX(ItemCosts,MATCH('Blend Sheet'!$AL$4,ItemNum,0),MATCH(D$1,Districts,0))*'Blend Sheet'!$AL117)+(INDEX(ItemCosts,MATCH('Blend Sheet'!$AM$4,ItemNum,0),MATCH(D$1,Districts,0))*'Blend Sheet'!$AM117)+(INDEX(ItemCosts,MATCH('Blend Sheet'!$AN$4,ItemNum,0),MATCH(D$1,Districts,0))*'Blend Sheet'!$AN117)+(INDEX(ItemCosts,MATCH('Blend Sheet'!$AO$4,ItemNum,0),MATCH(D$1,Districts,0))*'Blend Sheet'!$AO117)+(INDEX(ItemCosts,MATCH('Blend Sheet'!$AP$4,ItemNum,0),MATCH(D$1,Districts,0))*'Blend Sheet'!$AP117)+(INDEX(ItemCosts,MATCH('Blend Sheet'!$AQ$4,ItemNum,0),MATCH(D$1,Districts,0))*'Blend Sheet'!$AQ117)+(INDEX(ItemCosts,MATCH('Blend Sheet'!$AR$4,ItemNum,0),MATCH(D$1,Districts,0))*'Blend Sheet'!$AR117)+(INDEX(ItemCosts,MATCH('Blend Sheet'!$AS$4,ItemNum,0),MATCH(D$1,Districts,0))*'Blend Sheet'!$AS117)</f>
        <v>#N/A</v>
      </c>
      <c r="E114" s="5" t="e">
        <f>(INDEX(ItemCosts,MATCH('Blend Sheet'!$C$4,ItemNum,0),MATCH(E$1,Districts,0))*'Blend Sheet'!$C117)+(INDEX(ItemCosts,MATCH('Blend Sheet'!$D$4,ItemNum,0),MATCH(E$1,Districts,0))*'Blend Sheet'!$D117)+(INDEX(ItemCosts,MATCH('Blend Sheet'!$E$4,ItemNum,0),MATCH(E$1,Districts,0))*'Blend Sheet'!$E117)+(INDEX(ItemCosts,MATCH('Blend Sheet'!$F$4,ItemNum,0),MATCH(E$1,Districts,0))*'Blend Sheet'!$F117)+(INDEX(ItemCosts,MATCH('Blend Sheet'!$G$4,ItemNum,0),MATCH(E$1,Districts,0))*'Blend Sheet'!$G117)+(INDEX(ItemCosts,MATCH('Blend Sheet'!$H$4,ItemNum,0),MATCH(E$1,Districts,0))*'Blend Sheet'!$H117)+(INDEX(ItemCosts,MATCH('Blend Sheet'!$I$4,ItemNum,0),MATCH(E$1,Districts,0))*'Blend Sheet'!$I117)+(INDEX(ItemCosts,MATCH('Blend Sheet'!$J$4,ItemNum,0),MATCH(E$1,Districts,0))*'Blend Sheet'!$J117)+(INDEX(ItemCosts,MATCH('Blend Sheet'!$K$4,ItemNum,0),MATCH(E$1,Districts,0))*'Blend Sheet'!$K117)+(INDEX(ItemCosts,MATCH('Blend Sheet'!$L$4,ItemNum,0),MATCH(E$1,Districts,0))*'Blend Sheet'!$L117)+(INDEX(ItemCosts,MATCH('Blend Sheet'!$M$4,ItemNum,0),MATCH(E$1,Districts,0))*'Blend Sheet'!$M117)+(INDEX(ItemCosts,MATCH('Blend Sheet'!$N$4,ItemNum,0),MATCH(E$1,Districts,0))*'Blend Sheet'!$N117)+(INDEX(ItemCosts,MATCH('Blend Sheet'!$O$4,ItemNum,0),MATCH(E$1,Districts,0))*'Blend Sheet'!$O117)+(INDEX(ItemCosts,MATCH('Blend Sheet'!$P$4,ItemNum,0),MATCH(E$1,Districts,0))*'Blend Sheet'!$P117)+(INDEX(ItemCosts,MATCH('Blend Sheet'!$Q$4,ItemNum,0),MATCH(E$1,Districts,0))*'Blend Sheet'!$Q117)+(INDEX(ItemCosts,MATCH('Blend Sheet'!$R$4,ItemNum,0),MATCH(E$1,Districts,0))*'Blend Sheet'!$R117)+(INDEX(ItemCosts,MATCH('Blend Sheet'!$S$4,ItemNum,0),MATCH(E$1,Districts,0))*'Blend Sheet'!$S117)+(INDEX(ItemCosts,MATCH('Blend Sheet'!$T$4,ItemNum,0),MATCH(E$1,Districts,0))*'Blend Sheet'!$T117)+(INDEX(ItemCosts,MATCH('Blend Sheet'!$U$4,ItemNum,0),MATCH(E$1,Districts,0))*'Blend Sheet'!$U117)+(INDEX(ItemCosts,MATCH('Blend Sheet'!$V$4,ItemNum,0),MATCH(E$1,Districts,0))*'Blend Sheet'!$V117)+(INDEX(ItemCosts,MATCH('Blend Sheet'!$W$4,ItemNum,0),MATCH(E$1,Districts,0))*'Blend Sheet'!$W117)+(INDEX(ItemCosts,MATCH('Blend Sheet'!$X$4,ItemNum,0),MATCH(E$1,Districts,0))*'Blend Sheet'!$X117)+(INDEX(ItemCosts,MATCH('Blend Sheet'!$Y$4,ItemNum,0),MATCH(E$1,Districts,0))*'Blend Sheet'!$Y117)+(INDEX(ItemCosts,MATCH('Blend Sheet'!$Z$4,ItemNum,0),MATCH(E$1,Districts,0))*'Blend Sheet'!$Z117)+(INDEX(ItemCosts,MATCH('Blend Sheet'!$AA$4,ItemNum,0),MATCH(E$1,Districts,0))*'Blend Sheet'!$AA117)+(INDEX(ItemCosts,MATCH('Blend Sheet'!$AB$4,ItemNum,0),MATCH(E$1,Districts,0))*'Blend Sheet'!$AB117)+(INDEX(ItemCosts,MATCH('Blend Sheet'!$AC$4,ItemNum,0),MATCH(E$1,Districts,0))*'Blend Sheet'!$AC117)+(INDEX(ItemCosts,MATCH('Blend Sheet'!$AD$4,ItemNum,0),MATCH(E$1,Districts,0))*'Blend Sheet'!$AD117)+(INDEX(ItemCosts,MATCH('Blend Sheet'!$AE$4,ItemNum,0),MATCH(E$1,Districts,0))*'Blend Sheet'!$AE117)+(INDEX(ItemCosts,MATCH('Blend Sheet'!$AF$4,ItemNum,0),MATCH(E$1,Districts,0))*'Blend Sheet'!$AF117)+(INDEX(ItemCosts,MATCH('Blend Sheet'!$AG$4,ItemNum,0),MATCH(E$1,Districts,0))*'Blend Sheet'!$AG117)+(INDEX(ItemCosts,MATCH('Blend Sheet'!$AH$4,ItemNum,0),MATCH(E$1,Districts,0))*'Blend Sheet'!$AH117)+(INDEX(ItemCosts,MATCH('Blend Sheet'!$AI$4,ItemNum,0),MATCH(E$1,Districts,0))*'Blend Sheet'!$AI117)+(INDEX(ItemCosts,MATCH('Blend Sheet'!$AJ$4,ItemNum,0),MATCH(E$1,Districts,0))*'Blend Sheet'!$AJ117)+(INDEX(ItemCosts,MATCH('Blend Sheet'!$AK$4,ItemNum,0),MATCH(E$1,Districts,0))*'Blend Sheet'!$AK117)+(INDEX(ItemCosts,MATCH('Blend Sheet'!$AL$4,ItemNum,0),MATCH(E$1,Districts,0))*'Blend Sheet'!$AL117)+(INDEX(ItemCosts,MATCH('Blend Sheet'!$AM$4,ItemNum,0),MATCH(E$1,Districts,0))*'Blend Sheet'!$AM117)+(INDEX(ItemCosts,MATCH('Blend Sheet'!$AN$4,ItemNum,0),MATCH(E$1,Districts,0))*'Blend Sheet'!$AN117)+(INDEX(ItemCosts,MATCH('Blend Sheet'!$AO$4,ItemNum,0),MATCH(E$1,Districts,0))*'Blend Sheet'!$AO117)+(INDEX(ItemCosts,MATCH('Blend Sheet'!$AP$4,ItemNum,0),MATCH(E$1,Districts,0))*'Blend Sheet'!$AP117)+(INDEX(ItemCosts,MATCH('Blend Sheet'!$AQ$4,ItemNum,0),MATCH(E$1,Districts,0))*'Blend Sheet'!$AQ117)+(INDEX(ItemCosts,MATCH('Blend Sheet'!$AR$4,ItemNum,0),MATCH(E$1,Districts,0))*'Blend Sheet'!$AR117)+(INDEX(ItemCosts,MATCH('Blend Sheet'!$AS$4,ItemNum,0),MATCH(E$1,Districts,0))*'Blend Sheet'!$AS117)</f>
        <v>#N/A</v>
      </c>
      <c r="F114" s="5" t="e">
        <f>(INDEX(ItemCosts,MATCH('Blend Sheet'!$C$4,ItemNum,0),MATCH(F$1,Districts,0))*'Blend Sheet'!$C117)+(INDEX(ItemCosts,MATCH('Blend Sheet'!$D$4,ItemNum,0),MATCH(F$1,Districts,0))*'Blend Sheet'!$D117)+(INDEX(ItemCosts,MATCH('Blend Sheet'!$E$4,ItemNum,0),MATCH(F$1,Districts,0))*'Blend Sheet'!$E117)+(INDEX(ItemCosts,MATCH('Blend Sheet'!$F$4,ItemNum,0),MATCH(F$1,Districts,0))*'Blend Sheet'!$F117)+(INDEX(ItemCosts,MATCH('Blend Sheet'!$G$4,ItemNum,0),MATCH(F$1,Districts,0))*'Blend Sheet'!$G117)+(INDEX(ItemCosts,MATCH('Blend Sheet'!$H$4,ItemNum,0),MATCH(F$1,Districts,0))*'Blend Sheet'!$H117)+(INDEX(ItemCosts,MATCH('Blend Sheet'!$I$4,ItemNum,0),MATCH(F$1,Districts,0))*'Blend Sheet'!$I117)+(INDEX(ItemCosts,MATCH('Blend Sheet'!$J$4,ItemNum,0),MATCH(F$1,Districts,0))*'Blend Sheet'!$J117)+(INDEX(ItemCosts,MATCH('Blend Sheet'!$K$4,ItemNum,0),MATCH(F$1,Districts,0))*'Blend Sheet'!$K117)+(INDEX(ItemCosts,MATCH('Blend Sheet'!$L$4,ItemNum,0),MATCH(F$1,Districts,0))*'Blend Sheet'!$L117)+(INDEX(ItemCosts,MATCH('Blend Sheet'!$M$4,ItemNum,0),MATCH(F$1,Districts,0))*'Blend Sheet'!$M117)+(INDEX(ItemCosts,MATCH('Blend Sheet'!$N$4,ItemNum,0),MATCH(F$1,Districts,0))*'Blend Sheet'!$N117)+(INDEX(ItemCosts,MATCH('Blend Sheet'!$O$4,ItemNum,0),MATCH(F$1,Districts,0))*'Blend Sheet'!$O117)+(INDEX(ItemCosts,MATCH('Blend Sheet'!$P$4,ItemNum,0),MATCH(F$1,Districts,0))*'Blend Sheet'!$P117)+(INDEX(ItemCosts,MATCH('Blend Sheet'!$Q$4,ItemNum,0),MATCH(F$1,Districts,0))*'Blend Sheet'!$Q117)+(INDEX(ItemCosts,MATCH('Blend Sheet'!$R$4,ItemNum,0),MATCH(F$1,Districts,0))*'Blend Sheet'!$R117)+(INDEX(ItemCosts,MATCH('Blend Sheet'!$S$4,ItemNum,0),MATCH(F$1,Districts,0))*'Blend Sheet'!$S117)+(INDEX(ItemCosts,MATCH('Blend Sheet'!$T$4,ItemNum,0),MATCH(F$1,Districts,0))*'Blend Sheet'!$T117)+(INDEX(ItemCosts,MATCH('Blend Sheet'!$U$4,ItemNum,0),MATCH(F$1,Districts,0))*'Blend Sheet'!$U117)+(INDEX(ItemCosts,MATCH('Blend Sheet'!$V$4,ItemNum,0),MATCH(F$1,Districts,0))*'Blend Sheet'!$V117)+(INDEX(ItemCosts,MATCH('Blend Sheet'!$W$4,ItemNum,0),MATCH(F$1,Districts,0))*'Blend Sheet'!$W117)+(INDEX(ItemCosts,MATCH('Blend Sheet'!$X$4,ItemNum,0),MATCH(F$1,Districts,0))*'Blend Sheet'!$X117)+(INDEX(ItemCosts,MATCH('Blend Sheet'!$Y$4,ItemNum,0),MATCH(F$1,Districts,0))*'Blend Sheet'!$Y117)+(INDEX(ItemCosts,MATCH('Blend Sheet'!$Z$4,ItemNum,0),MATCH(F$1,Districts,0))*'Blend Sheet'!$Z117)+(INDEX(ItemCosts,MATCH('Blend Sheet'!$AA$4,ItemNum,0),MATCH(F$1,Districts,0))*'Blend Sheet'!$AA117)+(INDEX(ItemCosts,MATCH('Blend Sheet'!$AB$4,ItemNum,0),MATCH(F$1,Districts,0))*'Blend Sheet'!$AB117)+(INDEX(ItemCosts,MATCH('Blend Sheet'!$AC$4,ItemNum,0),MATCH(F$1,Districts,0))*'Blend Sheet'!$AC117)+(INDEX(ItemCosts,MATCH('Blend Sheet'!$AD$4,ItemNum,0),MATCH(F$1,Districts,0))*'Blend Sheet'!$AD117)+(INDEX(ItemCosts,MATCH('Blend Sheet'!$AE$4,ItemNum,0),MATCH(F$1,Districts,0))*'Blend Sheet'!$AE117)+(INDEX(ItemCosts,MATCH('Blend Sheet'!$AF$4,ItemNum,0),MATCH(F$1,Districts,0))*'Blend Sheet'!$AF117)+(INDEX(ItemCosts,MATCH('Blend Sheet'!$AG$4,ItemNum,0),MATCH(F$1,Districts,0))*'Blend Sheet'!$AG117)+(INDEX(ItemCosts,MATCH('Blend Sheet'!$AH$4,ItemNum,0),MATCH(F$1,Districts,0))*'Blend Sheet'!$AH117)+(INDEX(ItemCosts,MATCH('Blend Sheet'!$AI$4,ItemNum,0),MATCH(F$1,Districts,0))*'Blend Sheet'!$AI117)+(INDEX(ItemCosts,MATCH('Blend Sheet'!$AJ$4,ItemNum,0),MATCH(F$1,Districts,0))*'Blend Sheet'!$AJ117)+(INDEX(ItemCosts,MATCH('Blend Sheet'!$AK$4,ItemNum,0),MATCH(F$1,Districts,0))*'Blend Sheet'!$AK117)+(INDEX(ItemCosts,MATCH('Blend Sheet'!$AL$4,ItemNum,0),MATCH(F$1,Districts,0))*'Blend Sheet'!$AL117)+(INDEX(ItemCosts,MATCH('Blend Sheet'!$AM$4,ItemNum,0),MATCH(F$1,Districts,0))*'Blend Sheet'!$AM117)+(INDEX(ItemCosts,MATCH('Blend Sheet'!$AN$4,ItemNum,0),MATCH(F$1,Districts,0))*'Blend Sheet'!$AN117)+(INDEX(ItemCosts,MATCH('Blend Sheet'!$AO$4,ItemNum,0),MATCH(F$1,Districts,0))*'Blend Sheet'!$AO117)+(INDEX(ItemCosts,MATCH('Blend Sheet'!$AP$4,ItemNum,0),MATCH(F$1,Districts,0))*'Blend Sheet'!$AP117)+(INDEX(ItemCosts,MATCH('Blend Sheet'!$AQ$4,ItemNum,0),MATCH(F$1,Districts,0))*'Blend Sheet'!$AQ117)+(INDEX(ItemCosts,MATCH('Blend Sheet'!$AR$4,ItemNum,0),MATCH(F$1,Districts,0))*'Blend Sheet'!$AR117)+(INDEX(ItemCosts,MATCH('Blend Sheet'!$AS$4,ItemNum,0),MATCH(F$1,Districts,0))*'Blend Sheet'!$AS117)</f>
        <v>#N/A</v>
      </c>
      <c r="G114" s="5" t="e">
        <f>(INDEX(ItemCosts,MATCH('Blend Sheet'!$C$4,ItemNum,0),MATCH(G$1,Districts,0))*'Blend Sheet'!$C117)+(INDEX(ItemCosts,MATCH('Blend Sheet'!$D$4,ItemNum,0),MATCH(G$1,Districts,0))*'Blend Sheet'!$D117)+(INDEX(ItemCosts,MATCH('Blend Sheet'!$E$4,ItemNum,0),MATCH(G$1,Districts,0))*'Blend Sheet'!$E117)+(INDEX(ItemCosts,MATCH('Blend Sheet'!$F$4,ItemNum,0),MATCH(G$1,Districts,0))*'Blend Sheet'!$F117)+(INDEX(ItemCosts,MATCH('Blend Sheet'!$G$4,ItemNum,0),MATCH(G$1,Districts,0))*'Blend Sheet'!$G117)+(INDEX(ItemCosts,MATCH('Blend Sheet'!$H$4,ItemNum,0),MATCH(G$1,Districts,0))*'Blend Sheet'!$H117)+(INDEX(ItemCosts,MATCH('Blend Sheet'!$I$4,ItemNum,0),MATCH(G$1,Districts,0))*'Blend Sheet'!$I117)+(INDEX(ItemCosts,MATCH('Blend Sheet'!$J$4,ItemNum,0),MATCH(G$1,Districts,0))*'Blend Sheet'!$J117)+(INDEX(ItemCosts,MATCH('Blend Sheet'!$K$4,ItemNum,0),MATCH(G$1,Districts,0))*'Blend Sheet'!$K117)+(INDEX(ItemCosts,MATCH('Blend Sheet'!$L$4,ItemNum,0),MATCH(G$1,Districts,0))*'Blend Sheet'!$L117)+(INDEX(ItemCosts,MATCH('Blend Sheet'!$M$4,ItemNum,0),MATCH(G$1,Districts,0))*'Blend Sheet'!$M117)+(INDEX(ItemCosts,MATCH('Blend Sheet'!$N$4,ItemNum,0),MATCH(G$1,Districts,0))*'Blend Sheet'!$N117)+(INDEX(ItemCosts,MATCH('Blend Sheet'!$O$4,ItemNum,0),MATCH(G$1,Districts,0))*'Blend Sheet'!$O117)+(INDEX(ItemCosts,MATCH('Blend Sheet'!$P$4,ItemNum,0),MATCH(G$1,Districts,0))*'Blend Sheet'!$P117)+(INDEX(ItemCosts,MATCH('Blend Sheet'!$Q$4,ItemNum,0),MATCH(G$1,Districts,0))*'Blend Sheet'!$Q117)+(INDEX(ItemCosts,MATCH('Blend Sheet'!$R$4,ItemNum,0),MATCH(G$1,Districts,0))*'Blend Sheet'!$R117)+(INDEX(ItemCosts,MATCH('Blend Sheet'!$S$4,ItemNum,0),MATCH(G$1,Districts,0))*'Blend Sheet'!$S117)+(INDEX(ItemCosts,MATCH('Blend Sheet'!$T$4,ItemNum,0),MATCH(G$1,Districts,0))*'Blend Sheet'!$T117)+(INDEX(ItemCosts,MATCH('Blend Sheet'!$U$4,ItemNum,0),MATCH(G$1,Districts,0))*'Blend Sheet'!$U117)+(INDEX(ItemCosts,MATCH('Blend Sheet'!$V$4,ItemNum,0),MATCH(G$1,Districts,0))*'Blend Sheet'!$V117)+(INDEX(ItemCosts,MATCH('Blend Sheet'!$W$4,ItemNum,0),MATCH(G$1,Districts,0))*'Blend Sheet'!$W117)+(INDEX(ItemCosts,MATCH('Blend Sheet'!$X$4,ItemNum,0),MATCH(G$1,Districts,0))*'Blend Sheet'!$X117)+(INDEX(ItemCosts,MATCH('Blend Sheet'!$Y$4,ItemNum,0),MATCH(G$1,Districts,0))*'Blend Sheet'!$Y117)+(INDEX(ItemCosts,MATCH('Blend Sheet'!$Z$4,ItemNum,0),MATCH(G$1,Districts,0))*'Blend Sheet'!$Z117)+(INDEX(ItemCosts,MATCH('Blend Sheet'!$AA$4,ItemNum,0),MATCH(G$1,Districts,0))*'Blend Sheet'!$AA117)+(INDEX(ItemCosts,MATCH('Blend Sheet'!$AB$4,ItemNum,0),MATCH(G$1,Districts,0))*'Blend Sheet'!$AB117)+(INDEX(ItemCosts,MATCH('Blend Sheet'!$AC$4,ItemNum,0),MATCH(G$1,Districts,0))*'Blend Sheet'!$AC117)+(INDEX(ItemCosts,MATCH('Blend Sheet'!$AD$4,ItemNum,0),MATCH(G$1,Districts,0))*'Blend Sheet'!$AD117)+(INDEX(ItemCosts,MATCH('Blend Sheet'!$AE$4,ItemNum,0),MATCH(G$1,Districts,0))*'Blend Sheet'!$AE117)+(INDEX(ItemCosts,MATCH('Blend Sheet'!$AF$4,ItemNum,0),MATCH(G$1,Districts,0))*'Blend Sheet'!$AF117)+(INDEX(ItemCosts,MATCH('Blend Sheet'!$AG$4,ItemNum,0),MATCH(G$1,Districts,0))*'Blend Sheet'!$AG117)+(INDEX(ItemCosts,MATCH('Blend Sheet'!$AH$4,ItemNum,0),MATCH(G$1,Districts,0))*'Blend Sheet'!$AH117)+(INDEX(ItemCosts,MATCH('Blend Sheet'!$AI$4,ItemNum,0),MATCH(G$1,Districts,0))*'Blend Sheet'!$AI117)+(INDEX(ItemCosts,MATCH('Blend Sheet'!$AJ$4,ItemNum,0),MATCH(G$1,Districts,0))*'Blend Sheet'!$AJ117)+(INDEX(ItemCosts,MATCH('Blend Sheet'!$AK$4,ItemNum,0),MATCH(G$1,Districts,0))*'Blend Sheet'!$AK117)+(INDEX(ItemCosts,MATCH('Blend Sheet'!$AL$4,ItemNum,0),MATCH(G$1,Districts,0))*'Blend Sheet'!$AL117)+(INDEX(ItemCosts,MATCH('Blend Sheet'!$AM$4,ItemNum,0),MATCH(G$1,Districts,0))*'Blend Sheet'!$AM117)+(INDEX(ItemCosts,MATCH('Blend Sheet'!$AN$4,ItemNum,0),MATCH(G$1,Districts,0))*'Blend Sheet'!$AN117)+(INDEX(ItemCosts,MATCH('Blend Sheet'!$AO$4,ItemNum,0),MATCH(G$1,Districts,0))*'Blend Sheet'!$AO117)+(INDEX(ItemCosts,MATCH('Blend Sheet'!$AP$4,ItemNum,0),MATCH(G$1,Districts,0))*'Blend Sheet'!$AP117)+(INDEX(ItemCosts,MATCH('Blend Sheet'!$AQ$4,ItemNum,0),MATCH(G$1,Districts,0))*'Blend Sheet'!$AQ117)+(INDEX(ItemCosts,MATCH('Blend Sheet'!$AR$4,ItemNum,0),MATCH(G$1,Districts,0))*'Blend Sheet'!$AR117)+(INDEX(ItemCosts,MATCH('Blend Sheet'!$AS$4,ItemNum,0),MATCH(G$1,Districts,0))*'Blend Sheet'!$AS117)</f>
        <v>#N/A</v>
      </c>
      <c r="H114" s="5" t="e">
        <f>(INDEX(ItemCosts,MATCH('Blend Sheet'!$C$4,ItemNum,0),MATCH(H$1,Districts,0))*'Blend Sheet'!$C117)+(INDEX(ItemCosts,MATCH('Blend Sheet'!$D$4,ItemNum,0),MATCH(H$1,Districts,0))*'Blend Sheet'!$D117)+(INDEX(ItemCosts,MATCH('Blend Sheet'!$E$4,ItemNum,0),MATCH(H$1,Districts,0))*'Blend Sheet'!$E117)+(INDEX(ItemCosts,MATCH('Blend Sheet'!$F$4,ItemNum,0),MATCH(H$1,Districts,0))*'Blend Sheet'!$F117)+(INDEX(ItemCosts,MATCH('Blend Sheet'!$G$4,ItemNum,0),MATCH(H$1,Districts,0))*'Blend Sheet'!$G117)+(INDEX(ItemCosts,MATCH('Blend Sheet'!$H$4,ItemNum,0),MATCH(H$1,Districts,0))*'Blend Sheet'!$H117)+(INDEX(ItemCosts,MATCH('Blend Sheet'!$I$4,ItemNum,0),MATCH(H$1,Districts,0))*'Blend Sheet'!$I117)+(INDEX(ItemCosts,MATCH('Blend Sheet'!$J$4,ItemNum,0),MATCH(H$1,Districts,0))*'Blend Sheet'!$J117)+(INDEX(ItemCosts,MATCH('Blend Sheet'!$K$4,ItemNum,0),MATCH(H$1,Districts,0))*'Blend Sheet'!$K117)+(INDEX(ItemCosts,MATCH('Blend Sheet'!$L$4,ItemNum,0),MATCH(H$1,Districts,0))*'Blend Sheet'!$L117)+(INDEX(ItemCosts,MATCH('Blend Sheet'!$M$4,ItemNum,0),MATCH(H$1,Districts,0))*'Blend Sheet'!$M117)+(INDEX(ItemCosts,MATCH('Blend Sheet'!$N$4,ItemNum,0),MATCH(H$1,Districts,0))*'Blend Sheet'!$N117)+(INDEX(ItemCosts,MATCH('Blend Sheet'!$O$4,ItemNum,0),MATCH(H$1,Districts,0))*'Blend Sheet'!$O117)+(INDEX(ItemCosts,MATCH('Blend Sheet'!$P$4,ItemNum,0),MATCH(H$1,Districts,0))*'Blend Sheet'!$P117)+(INDEX(ItemCosts,MATCH('Blend Sheet'!$Q$4,ItemNum,0),MATCH(H$1,Districts,0))*'Blend Sheet'!$Q117)+(INDEX(ItemCosts,MATCH('Blend Sheet'!$R$4,ItemNum,0),MATCH(H$1,Districts,0))*'Blend Sheet'!$R117)+(INDEX(ItemCosts,MATCH('Blend Sheet'!$S$4,ItemNum,0),MATCH(H$1,Districts,0))*'Blend Sheet'!$S117)+(INDEX(ItemCosts,MATCH('Blend Sheet'!$T$4,ItemNum,0),MATCH(H$1,Districts,0))*'Blend Sheet'!$T117)+(INDEX(ItemCosts,MATCH('Blend Sheet'!$U$4,ItemNum,0),MATCH(H$1,Districts,0))*'Blend Sheet'!$U117)+(INDEX(ItemCosts,MATCH('Blend Sheet'!$V$4,ItemNum,0),MATCH(H$1,Districts,0))*'Blend Sheet'!$V117)+(INDEX(ItemCosts,MATCH('Blend Sheet'!$W$4,ItemNum,0),MATCH(H$1,Districts,0))*'Blend Sheet'!$W117)+(INDEX(ItemCosts,MATCH('Blend Sheet'!$X$4,ItemNum,0),MATCH(H$1,Districts,0))*'Blend Sheet'!$X117)+(INDEX(ItemCosts,MATCH('Blend Sheet'!$Y$4,ItemNum,0),MATCH(H$1,Districts,0))*'Blend Sheet'!$Y117)+(INDEX(ItemCosts,MATCH('Blend Sheet'!$Z$4,ItemNum,0),MATCH(H$1,Districts,0))*'Blend Sheet'!$Z117)+(INDEX(ItemCosts,MATCH('Blend Sheet'!$AA$4,ItemNum,0),MATCH(H$1,Districts,0))*'Blend Sheet'!$AA117)+(INDEX(ItemCosts,MATCH('Blend Sheet'!$AB$4,ItemNum,0),MATCH(H$1,Districts,0))*'Blend Sheet'!$AB117)+(INDEX(ItemCosts,MATCH('Blend Sheet'!$AC$4,ItemNum,0),MATCH(H$1,Districts,0))*'Blend Sheet'!$AC117)+(INDEX(ItemCosts,MATCH('Blend Sheet'!$AD$4,ItemNum,0),MATCH(H$1,Districts,0))*'Blend Sheet'!$AD117)+(INDEX(ItemCosts,MATCH('Blend Sheet'!$AE$4,ItemNum,0),MATCH(H$1,Districts,0))*'Blend Sheet'!$AE117)+(INDEX(ItemCosts,MATCH('Blend Sheet'!$AF$4,ItemNum,0),MATCH(H$1,Districts,0))*'Blend Sheet'!$AF117)+(INDEX(ItemCosts,MATCH('Blend Sheet'!$AG$4,ItemNum,0),MATCH(H$1,Districts,0))*'Blend Sheet'!$AG117)+(INDEX(ItemCosts,MATCH('Blend Sheet'!$AH$4,ItemNum,0),MATCH(H$1,Districts,0))*'Blend Sheet'!$AH117)+(INDEX(ItemCosts,MATCH('Blend Sheet'!$AI$4,ItemNum,0),MATCH(H$1,Districts,0))*'Blend Sheet'!$AI117)+(INDEX(ItemCosts,MATCH('Blend Sheet'!$AJ$4,ItemNum,0),MATCH(H$1,Districts,0))*'Blend Sheet'!$AJ117)+(INDEX(ItemCosts,MATCH('Blend Sheet'!$AK$4,ItemNum,0),MATCH(H$1,Districts,0))*'Blend Sheet'!$AK117)+(INDEX(ItemCosts,MATCH('Blend Sheet'!$AL$4,ItemNum,0),MATCH(H$1,Districts,0))*'Blend Sheet'!$AL117)+(INDEX(ItemCosts,MATCH('Blend Sheet'!$AM$4,ItemNum,0),MATCH(H$1,Districts,0))*'Blend Sheet'!$AM117)+(INDEX(ItemCosts,MATCH('Blend Sheet'!$AN$4,ItemNum,0),MATCH(H$1,Districts,0))*'Blend Sheet'!$AN117)+(INDEX(ItemCosts,MATCH('Blend Sheet'!$AO$4,ItemNum,0),MATCH(H$1,Districts,0))*'Blend Sheet'!$AO117)+(INDEX(ItemCosts,MATCH('Blend Sheet'!$AP$4,ItemNum,0),MATCH(H$1,Districts,0))*'Blend Sheet'!$AP117)+(INDEX(ItemCosts,MATCH('Blend Sheet'!$AQ$4,ItemNum,0),MATCH(H$1,Districts,0))*'Blend Sheet'!$AQ117)+(INDEX(ItemCosts,MATCH('Blend Sheet'!$AR$4,ItemNum,0),MATCH(H$1,Districts,0))*'Blend Sheet'!$AR117)+(INDEX(ItemCosts,MATCH('Blend Sheet'!$AS$4,ItemNum,0),MATCH(H$1,Districts,0))*'Blend Sheet'!$AS117)</f>
        <v>#N/A</v>
      </c>
      <c r="I114" s="5" t="e">
        <f>(INDEX(ItemCosts,MATCH('Blend Sheet'!$C$4,ItemNum,0),MATCH(I$1,Districts,0))*'Blend Sheet'!$C117)+(INDEX(ItemCosts,MATCH('Blend Sheet'!$D$4,ItemNum,0),MATCH(I$1,Districts,0))*'Blend Sheet'!$D117)+(INDEX(ItemCosts,MATCH('Blend Sheet'!$E$4,ItemNum,0),MATCH(I$1,Districts,0))*'Blend Sheet'!$E117)+(INDEX(ItemCosts,MATCH('Blend Sheet'!$F$4,ItemNum,0),MATCH(I$1,Districts,0))*'Blend Sheet'!$F117)+(INDEX(ItemCosts,MATCH('Blend Sheet'!$G$4,ItemNum,0),MATCH(I$1,Districts,0))*'Blend Sheet'!$G117)+(INDEX(ItemCosts,MATCH('Blend Sheet'!$H$4,ItemNum,0),MATCH(I$1,Districts,0))*'Blend Sheet'!$H117)+(INDEX(ItemCosts,MATCH('Blend Sheet'!$I$4,ItemNum,0),MATCH(I$1,Districts,0))*'Blend Sheet'!$I117)+(INDEX(ItemCosts,MATCH('Blend Sheet'!$J$4,ItemNum,0),MATCH(I$1,Districts,0))*'Blend Sheet'!$J117)+(INDEX(ItemCosts,MATCH('Blend Sheet'!$K$4,ItemNum,0),MATCH(I$1,Districts,0))*'Blend Sheet'!$K117)+(INDEX(ItemCosts,MATCH('Blend Sheet'!$L$4,ItemNum,0),MATCH(I$1,Districts,0))*'Blend Sheet'!$L117)+(INDEX(ItemCosts,MATCH('Blend Sheet'!$M$4,ItemNum,0),MATCH(I$1,Districts,0))*'Blend Sheet'!$M117)+(INDEX(ItemCosts,MATCH('Blend Sheet'!$N$4,ItemNum,0),MATCH(I$1,Districts,0))*'Blend Sheet'!$N117)+(INDEX(ItemCosts,MATCH('Blend Sheet'!$O$4,ItemNum,0),MATCH(I$1,Districts,0))*'Blend Sheet'!$O117)+(INDEX(ItemCosts,MATCH('Blend Sheet'!$P$4,ItemNum,0),MATCH(I$1,Districts,0))*'Blend Sheet'!$P117)+(INDEX(ItemCosts,MATCH('Blend Sheet'!$Q$4,ItemNum,0),MATCH(I$1,Districts,0))*'Blend Sheet'!$Q117)+(INDEX(ItemCosts,MATCH('Blend Sheet'!$R$4,ItemNum,0),MATCH(I$1,Districts,0))*'Blend Sheet'!$R117)+(INDEX(ItemCosts,MATCH('Blend Sheet'!$S$4,ItemNum,0),MATCH(I$1,Districts,0))*'Blend Sheet'!$S117)+(INDEX(ItemCosts,MATCH('Blend Sheet'!$T$4,ItemNum,0),MATCH(I$1,Districts,0))*'Blend Sheet'!$T117)+(INDEX(ItemCosts,MATCH('Blend Sheet'!$U$4,ItemNum,0),MATCH(I$1,Districts,0))*'Blend Sheet'!$U117)+(INDEX(ItemCosts,MATCH('Blend Sheet'!$V$4,ItemNum,0),MATCH(I$1,Districts,0))*'Blend Sheet'!$V117)+(INDEX(ItemCosts,MATCH('Blend Sheet'!$W$4,ItemNum,0),MATCH(I$1,Districts,0))*'Blend Sheet'!$W117)+(INDEX(ItemCosts,MATCH('Blend Sheet'!$X$4,ItemNum,0),MATCH(I$1,Districts,0))*'Blend Sheet'!$X117)+(INDEX(ItemCosts,MATCH('Blend Sheet'!$Y$4,ItemNum,0),MATCH(I$1,Districts,0))*'Blend Sheet'!$Y117)+(INDEX(ItemCosts,MATCH('Blend Sheet'!$Z$4,ItemNum,0),MATCH(I$1,Districts,0))*'Blend Sheet'!$Z117)+(INDEX(ItemCosts,MATCH('Blend Sheet'!$AA$4,ItemNum,0),MATCH(I$1,Districts,0))*'Blend Sheet'!$AA117)+(INDEX(ItemCosts,MATCH('Blend Sheet'!$AB$4,ItemNum,0),MATCH(I$1,Districts,0))*'Blend Sheet'!$AB117)+(INDEX(ItemCosts,MATCH('Blend Sheet'!$AC$4,ItemNum,0),MATCH(I$1,Districts,0))*'Blend Sheet'!$AC117)+(INDEX(ItemCosts,MATCH('Blend Sheet'!$AD$4,ItemNum,0),MATCH(I$1,Districts,0))*'Blend Sheet'!$AD117)+(INDEX(ItemCosts,MATCH('Blend Sheet'!$AE$4,ItemNum,0),MATCH(I$1,Districts,0))*'Blend Sheet'!$AE117)+(INDEX(ItemCosts,MATCH('Blend Sheet'!$AF$4,ItemNum,0),MATCH(I$1,Districts,0))*'Blend Sheet'!$AF117)+(INDEX(ItemCosts,MATCH('Blend Sheet'!$AG$4,ItemNum,0),MATCH(I$1,Districts,0))*'Blend Sheet'!$AG117)+(INDEX(ItemCosts,MATCH('Blend Sheet'!$AH$4,ItemNum,0),MATCH(I$1,Districts,0))*'Blend Sheet'!$AH117)+(INDEX(ItemCosts,MATCH('Blend Sheet'!$AI$4,ItemNum,0),MATCH(I$1,Districts,0))*'Blend Sheet'!$AI117)+(INDEX(ItemCosts,MATCH('Blend Sheet'!$AJ$4,ItemNum,0),MATCH(I$1,Districts,0))*'Blend Sheet'!$AJ117)+(INDEX(ItemCosts,MATCH('Blend Sheet'!$AK$4,ItemNum,0),MATCH(I$1,Districts,0))*'Blend Sheet'!$AK117)+(INDEX(ItemCosts,MATCH('Blend Sheet'!$AL$4,ItemNum,0),MATCH(I$1,Districts,0))*'Blend Sheet'!$AL117)+(INDEX(ItemCosts,MATCH('Blend Sheet'!$AM$4,ItemNum,0),MATCH(I$1,Districts,0))*'Blend Sheet'!$AM117)+(INDEX(ItemCosts,MATCH('Blend Sheet'!$AN$4,ItemNum,0),MATCH(I$1,Districts,0))*'Blend Sheet'!$AN117)+(INDEX(ItemCosts,MATCH('Blend Sheet'!$AO$4,ItemNum,0),MATCH(I$1,Districts,0))*'Blend Sheet'!$AO117)+(INDEX(ItemCosts,MATCH('Blend Sheet'!$AP$4,ItemNum,0),MATCH(I$1,Districts,0))*'Blend Sheet'!$AP117)+(INDEX(ItemCosts,MATCH('Blend Sheet'!$AQ$4,ItemNum,0),MATCH(I$1,Districts,0))*'Blend Sheet'!$AQ117)+(INDEX(ItemCosts,MATCH('Blend Sheet'!$AR$4,ItemNum,0),MATCH(I$1,Districts,0))*'Blend Sheet'!$AR117)+(INDEX(ItemCosts,MATCH('Blend Sheet'!$AS$4,ItemNum,0),MATCH(I$1,Districts,0))*'Blend Sheet'!$AS117)</f>
        <v>#N/A</v>
      </c>
      <c r="J114" s="5" t="e">
        <f>(INDEX(ItemCosts,MATCH('Blend Sheet'!$C$4,ItemNum,0),MATCH(J$1,Districts,0))*'Blend Sheet'!$C117)+(INDEX(ItemCosts,MATCH('Blend Sheet'!$D$4,ItemNum,0),MATCH(J$1,Districts,0))*'Blend Sheet'!$D117)+(INDEX(ItemCosts,MATCH('Blend Sheet'!$E$4,ItemNum,0),MATCH(J$1,Districts,0))*'Blend Sheet'!$E117)+(INDEX(ItemCosts,MATCH('Blend Sheet'!$F$4,ItemNum,0),MATCH(J$1,Districts,0))*'Blend Sheet'!$F117)+(INDEX(ItemCosts,MATCH('Blend Sheet'!$G$4,ItemNum,0),MATCH(J$1,Districts,0))*'Blend Sheet'!$G117)+(INDEX(ItemCosts,MATCH('Blend Sheet'!$H$4,ItemNum,0),MATCH(J$1,Districts,0))*'Blend Sheet'!$H117)+(INDEX(ItemCosts,MATCH('Blend Sheet'!$I$4,ItemNum,0),MATCH(J$1,Districts,0))*'Blend Sheet'!$I117)+(INDEX(ItemCosts,MATCH('Blend Sheet'!$J$4,ItemNum,0),MATCH(J$1,Districts,0))*'Blend Sheet'!$J117)+(INDEX(ItemCosts,MATCH('Blend Sheet'!$K$4,ItemNum,0),MATCH(J$1,Districts,0))*'Blend Sheet'!$K117)+(INDEX(ItemCosts,MATCH('Blend Sheet'!$L$4,ItemNum,0),MATCH(J$1,Districts,0))*'Blend Sheet'!$L117)+(INDEX(ItemCosts,MATCH('Blend Sheet'!$M$4,ItemNum,0),MATCH(J$1,Districts,0))*'Blend Sheet'!$M117)+(INDEX(ItemCosts,MATCH('Blend Sheet'!$N$4,ItemNum,0),MATCH(J$1,Districts,0))*'Blend Sheet'!$N117)+(INDEX(ItemCosts,MATCH('Blend Sheet'!$O$4,ItemNum,0),MATCH(J$1,Districts,0))*'Blend Sheet'!$O117)+(INDEX(ItemCosts,MATCH('Blend Sheet'!$P$4,ItemNum,0),MATCH(J$1,Districts,0))*'Blend Sheet'!$P117)+(INDEX(ItemCosts,MATCH('Blend Sheet'!$Q$4,ItemNum,0),MATCH(J$1,Districts,0))*'Blend Sheet'!$Q117)+(INDEX(ItemCosts,MATCH('Blend Sheet'!$R$4,ItemNum,0),MATCH(J$1,Districts,0))*'Blend Sheet'!$R117)+(INDEX(ItemCosts,MATCH('Blend Sheet'!$S$4,ItemNum,0),MATCH(J$1,Districts,0))*'Blend Sheet'!$S117)+(INDEX(ItemCosts,MATCH('Blend Sheet'!$T$4,ItemNum,0),MATCH(J$1,Districts,0))*'Blend Sheet'!$T117)+(INDEX(ItemCosts,MATCH('Blend Sheet'!$U$4,ItemNum,0),MATCH(J$1,Districts,0))*'Blend Sheet'!$U117)+(INDEX(ItemCosts,MATCH('Blend Sheet'!$V$4,ItemNum,0),MATCH(J$1,Districts,0))*'Blend Sheet'!$V117)+(INDEX(ItemCosts,MATCH('Blend Sheet'!$W$4,ItemNum,0),MATCH(J$1,Districts,0))*'Blend Sheet'!$W117)+(INDEX(ItemCosts,MATCH('Blend Sheet'!$X$4,ItemNum,0),MATCH(J$1,Districts,0))*'Blend Sheet'!$X117)+(INDEX(ItemCosts,MATCH('Blend Sheet'!$Y$4,ItemNum,0),MATCH(J$1,Districts,0))*'Blend Sheet'!$Y117)+(INDEX(ItemCosts,MATCH('Blend Sheet'!$Z$4,ItemNum,0),MATCH(J$1,Districts,0))*'Blend Sheet'!$Z117)+(INDEX(ItemCosts,MATCH('Blend Sheet'!$AA$4,ItemNum,0),MATCH(J$1,Districts,0))*'Blend Sheet'!$AA117)+(INDEX(ItemCosts,MATCH('Blend Sheet'!$AB$4,ItemNum,0),MATCH(J$1,Districts,0))*'Blend Sheet'!$AB117)+(INDEX(ItemCosts,MATCH('Blend Sheet'!$AC$4,ItemNum,0),MATCH(J$1,Districts,0))*'Blend Sheet'!$AC117)+(INDEX(ItemCosts,MATCH('Blend Sheet'!$AD$4,ItemNum,0),MATCH(J$1,Districts,0))*'Blend Sheet'!$AD117)+(INDEX(ItemCosts,MATCH('Blend Sheet'!$AE$4,ItemNum,0),MATCH(J$1,Districts,0))*'Blend Sheet'!$AE117)+(INDEX(ItemCosts,MATCH('Blend Sheet'!$AF$4,ItemNum,0),MATCH(J$1,Districts,0))*'Blend Sheet'!$AF117)+(INDEX(ItemCosts,MATCH('Blend Sheet'!$AG$4,ItemNum,0),MATCH(J$1,Districts,0))*'Blend Sheet'!$AG117)+(INDEX(ItemCosts,MATCH('Blend Sheet'!$AH$4,ItemNum,0),MATCH(J$1,Districts,0))*'Blend Sheet'!$AH117)+(INDEX(ItemCosts,MATCH('Blend Sheet'!$AI$4,ItemNum,0),MATCH(J$1,Districts,0))*'Blend Sheet'!$AI117)+(INDEX(ItemCosts,MATCH('Blend Sheet'!$AJ$4,ItemNum,0),MATCH(J$1,Districts,0))*'Blend Sheet'!$AJ117)+(INDEX(ItemCosts,MATCH('Blend Sheet'!$AK$4,ItemNum,0),MATCH(J$1,Districts,0))*'Blend Sheet'!$AK117)+(INDEX(ItemCosts,MATCH('Blend Sheet'!$AL$4,ItemNum,0),MATCH(J$1,Districts,0))*'Blend Sheet'!$AL117)+(INDEX(ItemCosts,MATCH('Blend Sheet'!$AM$4,ItemNum,0),MATCH(J$1,Districts,0))*'Blend Sheet'!$AM117)+(INDEX(ItemCosts,MATCH('Blend Sheet'!$AN$4,ItemNum,0),MATCH(J$1,Districts,0))*'Blend Sheet'!$AN117)+(INDEX(ItemCosts,MATCH('Blend Sheet'!$AO$4,ItemNum,0),MATCH(J$1,Districts,0))*'Blend Sheet'!$AO117)+(INDEX(ItemCosts,MATCH('Blend Sheet'!$AP$4,ItemNum,0),MATCH(J$1,Districts,0))*'Blend Sheet'!$AP117)+(INDEX(ItemCosts,MATCH('Blend Sheet'!$AQ$4,ItemNum,0),MATCH(J$1,Districts,0))*'Blend Sheet'!$AQ117)+(INDEX(ItemCosts,MATCH('Blend Sheet'!$AR$4,ItemNum,0),MATCH(J$1,Districts,0))*'Blend Sheet'!$AR117)+(INDEX(ItemCosts,MATCH('Blend Sheet'!$AS$4,ItemNum,0),MATCH(J$1,Districts,0))*'Blend Sheet'!$AS117)</f>
        <v>#N/A</v>
      </c>
      <c r="K114" s="5" t="e">
        <f>(INDEX(ItemCosts,MATCH('Blend Sheet'!$C$4,ItemNum,0),MATCH(K$1,Districts,0))*'Blend Sheet'!$C117)+(INDEX(ItemCosts,MATCH('Blend Sheet'!$D$4,ItemNum,0),MATCH(K$1,Districts,0))*'Blend Sheet'!$D117)+(INDEX(ItemCosts,MATCH('Blend Sheet'!$E$4,ItemNum,0),MATCH(K$1,Districts,0))*'Blend Sheet'!$E117)+(INDEX(ItemCosts,MATCH('Blend Sheet'!$F$4,ItemNum,0),MATCH(K$1,Districts,0))*'Blend Sheet'!$F117)+(INDEX(ItemCosts,MATCH('Blend Sheet'!$G$4,ItemNum,0),MATCH(K$1,Districts,0))*'Blend Sheet'!$G117)+(INDEX(ItemCosts,MATCH('Blend Sheet'!$H$4,ItemNum,0),MATCH(K$1,Districts,0))*'Blend Sheet'!$H117)+(INDEX(ItemCosts,MATCH('Blend Sheet'!$I$4,ItemNum,0),MATCH(K$1,Districts,0))*'Blend Sheet'!$I117)+(INDEX(ItemCosts,MATCH('Blend Sheet'!$J$4,ItemNum,0),MATCH(K$1,Districts,0))*'Blend Sheet'!$J117)+(INDEX(ItemCosts,MATCH('Blend Sheet'!$K$4,ItemNum,0),MATCH(K$1,Districts,0))*'Blend Sheet'!$K117)+(INDEX(ItemCosts,MATCH('Blend Sheet'!$L$4,ItemNum,0),MATCH(K$1,Districts,0))*'Blend Sheet'!$L117)+(INDEX(ItemCosts,MATCH('Blend Sheet'!$M$4,ItemNum,0),MATCH(K$1,Districts,0))*'Blend Sheet'!$M117)+(INDEX(ItemCosts,MATCH('Blend Sheet'!$N$4,ItemNum,0),MATCH(K$1,Districts,0))*'Blend Sheet'!$N117)+(INDEX(ItemCosts,MATCH('Blend Sheet'!$O$4,ItemNum,0),MATCH(K$1,Districts,0))*'Blend Sheet'!$O117)+(INDEX(ItemCosts,MATCH('Blend Sheet'!$P$4,ItemNum,0),MATCH(K$1,Districts,0))*'Blend Sheet'!$P117)+(INDEX(ItemCosts,MATCH('Blend Sheet'!$Q$4,ItemNum,0),MATCH(K$1,Districts,0))*'Blend Sheet'!$Q117)+(INDEX(ItemCosts,MATCH('Blend Sheet'!$R$4,ItemNum,0),MATCH(K$1,Districts,0))*'Blend Sheet'!$R117)+(INDEX(ItemCosts,MATCH('Blend Sheet'!$S$4,ItemNum,0),MATCH(K$1,Districts,0))*'Blend Sheet'!$S117)+(INDEX(ItemCosts,MATCH('Blend Sheet'!$T$4,ItemNum,0),MATCH(K$1,Districts,0))*'Blend Sheet'!$T117)+(INDEX(ItemCosts,MATCH('Blend Sheet'!$U$4,ItemNum,0),MATCH(K$1,Districts,0))*'Blend Sheet'!$U117)+(INDEX(ItemCosts,MATCH('Blend Sheet'!$V$4,ItemNum,0),MATCH(K$1,Districts,0))*'Blend Sheet'!$V117)+(INDEX(ItemCosts,MATCH('Blend Sheet'!$W$4,ItemNum,0),MATCH(K$1,Districts,0))*'Blend Sheet'!$W117)+(INDEX(ItemCosts,MATCH('Blend Sheet'!$X$4,ItemNum,0),MATCH(K$1,Districts,0))*'Blend Sheet'!$X117)+(INDEX(ItemCosts,MATCH('Blend Sheet'!$Y$4,ItemNum,0),MATCH(K$1,Districts,0))*'Blend Sheet'!$Y117)+(INDEX(ItemCosts,MATCH('Blend Sheet'!$Z$4,ItemNum,0),MATCH(K$1,Districts,0))*'Blend Sheet'!$Z117)+(INDEX(ItemCosts,MATCH('Blend Sheet'!$AA$4,ItemNum,0),MATCH(K$1,Districts,0))*'Blend Sheet'!$AA117)+(INDEX(ItemCosts,MATCH('Blend Sheet'!$AB$4,ItemNum,0),MATCH(K$1,Districts,0))*'Blend Sheet'!$AB117)+(INDEX(ItemCosts,MATCH('Blend Sheet'!$AC$4,ItemNum,0),MATCH(K$1,Districts,0))*'Blend Sheet'!$AC117)+(INDEX(ItemCosts,MATCH('Blend Sheet'!$AD$4,ItemNum,0),MATCH(K$1,Districts,0))*'Blend Sheet'!$AD117)+(INDEX(ItemCosts,MATCH('Blend Sheet'!$AE$4,ItemNum,0),MATCH(K$1,Districts,0))*'Blend Sheet'!$AE117)+(INDEX(ItemCosts,MATCH('Blend Sheet'!$AF$4,ItemNum,0),MATCH(K$1,Districts,0))*'Blend Sheet'!$AF117)+(INDEX(ItemCosts,MATCH('Blend Sheet'!$AG$4,ItemNum,0),MATCH(K$1,Districts,0))*'Blend Sheet'!$AG117)+(INDEX(ItemCosts,MATCH('Blend Sheet'!$AH$4,ItemNum,0),MATCH(K$1,Districts,0))*'Blend Sheet'!$AH117)+(INDEX(ItemCosts,MATCH('Blend Sheet'!$AI$4,ItemNum,0),MATCH(K$1,Districts,0))*'Blend Sheet'!$AI117)+(INDEX(ItemCosts,MATCH('Blend Sheet'!$AJ$4,ItemNum,0),MATCH(K$1,Districts,0))*'Blend Sheet'!$AJ117)+(INDEX(ItemCosts,MATCH('Blend Sheet'!$AK$4,ItemNum,0),MATCH(K$1,Districts,0))*'Blend Sheet'!$AK117)+(INDEX(ItemCosts,MATCH('Blend Sheet'!$AL$4,ItemNum,0),MATCH(K$1,Districts,0))*'Blend Sheet'!$AL117)+(INDEX(ItemCosts,MATCH('Blend Sheet'!$AM$4,ItemNum,0),MATCH(K$1,Districts,0))*'Blend Sheet'!$AM117)+(INDEX(ItemCosts,MATCH('Blend Sheet'!$AN$4,ItemNum,0),MATCH(K$1,Districts,0))*'Blend Sheet'!$AN117)+(INDEX(ItemCosts,MATCH('Blend Sheet'!$AO$4,ItemNum,0),MATCH(K$1,Districts,0))*'Blend Sheet'!$AO117)+(INDEX(ItemCosts,MATCH('Blend Sheet'!$AP$4,ItemNum,0),MATCH(K$1,Districts,0))*'Blend Sheet'!$AP117)+(INDEX(ItemCosts,MATCH('Blend Sheet'!$AQ$4,ItemNum,0),MATCH(K$1,Districts,0))*'Blend Sheet'!$AQ117)+(INDEX(ItemCosts,MATCH('Blend Sheet'!$AR$4,ItemNum,0),MATCH(K$1,Districts,0))*'Blend Sheet'!$AR117)+(INDEX(ItemCosts,MATCH('Blend Sheet'!$AS$4,ItemNum,0),MATCH(K$1,Districts,0))*'Blend Sheet'!$AS117)</f>
        <v>#N/A</v>
      </c>
      <c r="L114" s="5" t="e">
        <f>(INDEX(ItemCosts,MATCH('Blend Sheet'!$C$4,ItemNum,0),MATCH(L$1,Districts,0))*'Blend Sheet'!$C117)+(INDEX(ItemCosts,MATCH('Blend Sheet'!$D$4,ItemNum,0),MATCH(L$1,Districts,0))*'Blend Sheet'!$D117)+(INDEX(ItemCosts,MATCH('Blend Sheet'!$E$4,ItemNum,0),MATCH(L$1,Districts,0))*'Blend Sheet'!$E117)+(INDEX(ItemCosts,MATCH('Blend Sheet'!$F$4,ItemNum,0),MATCH(L$1,Districts,0))*'Blend Sheet'!$F117)+(INDEX(ItemCosts,MATCH('Blend Sheet'!$G$4,ItemNum,0),MATCH(L$1,Districts,0))*'Blend Sheet'!$G117)+(INDEX(ItemCosts,MATCH('Blend Sheet'!$H$4,ItemNum,0),MATCH(L$1,Districts,0))*'Blend Sheet'!$H117)+(INDEX(ItemCosts,MATCH('Blend Sheet'!$I$4,ItemNum,0),MATCH(L$1,Districts,0))*'Blend Sheet'!$I117)+(INDEX(ItemCosts,MATCH('Blend Sheet'!$J$4,ItemNum,0),MATCH(L$1,Districts,0))*'Blend Sheet'!$J117)+(INDEX(ItemCosts,MATCH('Blend Sheet'!$K$4,ItemNum,0),MATCH(L$1,Districts,0))*'Blend Sheet'!$K117)+(INDEX(ItemCosts,MATCH('Blend Sheet'!$L$4,ItemNum,0),MATCH(L$1,Districts,0))*'Blend Sheet'!$L117)+(INDEX(ItemCosts,MATCH('Blend Sheet'!$M$4,ItemNum,0),MATCH(L$1,Districts,0))*'Blend Sheet'!$M117)+(INDEX(ItemCosts,MATCH('Blend Sheet'!$N$4,ItemNum,0),MATCH(L$1,Districts,0))*'Blend Sheet'!$N117)+(INDEX(ItemCosts,MATCH('Blend Sheet'!$O$4,ItemNum,0),MATCH(L$1,Districts,0))*'Blend Sheet'!$O117)+(INDEX(ItemCosts,MATCH('Blend Sheet'!$P$4,ItemNum,0),MATCH(L$1,Districts,0))*'Blend Sheet'!$P117)+(INDEX(ItemCosts,MATCH('Blend Sheet'!$Q$4,ItemNum,0),MATCH(L$1,Districts,0))*'Blend Sheet'!$Q117)+(INDEX(ItemCosts,MATCH('Blend Sheet'!$R$4,ItemNum,0),MATCH(L$1,Districts,0))*'Blend Sheet'!$R117)+(INDEX(ItemCosts,MATCH('Blend Sheet'!$S$4,ItemNum,0),MATCH(L$1,Districts,0))*'Blend Sheet'!$S117)+(INDEX(ItemCosts,MATCH('Blend Sheet'!$T$4,ItemNum,0),MATCH(L$1,Districts,0))*'Blend Sheet'!$T117)+(INDEX(ItemCosts,MATCH('Blend Sheet'!$U$4,ItemNum,0),MATCH(L$1,Districts,0))*'Blend Sheet'!$U117)+(INDEX(ItemCosts,MATCH('Blend Sheet'!$V$4,ItemNum,0),MATCH(L$1,Districts,0))*'Blend Sheet'!$V117)+(INDEX(ItemCosts,MATCH('Blend Sheet'!$W$4,ItemNum,0),MATCH(L$1,Districts,0))*'Blend Sheet'!$W117)+(INDEX(ItemCosts,MATCH('Blend Sheet'!$X$4,ItemNum,0),MATCH(L$1,Districts,0))*'Blend Sheet'!$X117)+(INDEX(ItemCosts,MATCH('Blend Sheet'!$Y$4,ItemNum,0),MATCH(L$1,Districts,0))*'Blend Sheet'!$Y117)+(INDEX(ItemCosts,MATCH('Blend Sheet'!$Z$4,ItemNum,0),MATCH(L$1,Districts,0))*'Blend Sheet'!$Z117)+(INDEX(ItemCosts,MATCH('Blend Sheet'!$AA$4,ItemNum,0),MATCH(L$1,Districts,0))*'Blend Sheet'!$AA117)+(INDEX(ItemCosts,MATCH('Blend Sheet'!$AB$4,ItemNum,0),MATCH(L$1,Districts,0))*'Blend Sheet'!$AB117)+(INDEX(ItemCosts,MATCH('Blend Sheet'!$AC$4,ItemNum,0),MATCH(L$1,Districts,0))*'Blend Sheet'!$AC117)+(INDEX(ItemCosts,MATCH('Blend Sheet'!$AD$4,ItemNum,0),MATCH(L$1,Districts,0))*'Blend Sheet'!$AD117)+(INDEX(ItemCosts,MATCH('Blend Sheet'!$AE$4,ItemNum,0),MATCH(L$1,Districts,0))*'Blend Sheet'!$AE117)+(INDEX(ItemCosts,MATCH('Blend Sheet'!$AF$4,ItemNum,0),MATCH(L$1,Districts,0))*'Blend Sheet'!$AF117)+(INDEX(ItemCosts,MATCH('Blend Sheet'!$AG$4,ItemNum,0),MATCH(L$1,Districts,0))*'Blend Sheet'!$AG117)+(INDEX(ItemCosts,MATCH('Blend Sheet'!$AH$4,ItemNum,0),MATCH(L$1,Districts,0))*'Blend Sheet'!$AH117)+(INDEX(ItemCosts,MATCH('Blend Sheet'!$AI$4,ItemNum,0),MATCH(L$1,Districts,0))*'Blend Sheet'!$AI117)+(INDEX(ItemCosts,MATCH('Blend Sheet'!$AJ$4,ItemNum,0),MATCH(L$1,Districts,0))*'Blend Sheet'!$AJ117)+(INDEX(ItemCosts,MATCH('Blend Sheet'!$AK$4,ItemNum,0),MATCH(L$1,Districts,0))*'Blend Sheet'!$AK117)+(INDEX(ItemCosts,MATCH('Blend Sheet'!$AL$4,ItemNum,0),MATCH(L$1,Districts,0))*'Blend Sheet'!$AL117)+(INDEX(ItemCosts,MATCH('Blend Sheet'!$AM$4,ItemNum,0),MATCH(L$1,Districts,0))*'Blend Sheet'!$AM117)+(INDEX(ItemCosts,MATCH('Blend Sheet'!$AN$4,ItemNum,0),MATCH(L$1,Districts,0))*'Blend Sheet'!$AN117)+(INDEX(ItemCosts,MATCH('Blend Sheet'!$AO$4,ItemNum,0),MATCH(L$1,Districts,0))*'Blend Sheet'!$AO117)+(INDEX(ItemCosts,MATCH('Blend Sheet'!$AP$4,ItemNum,0),MATCH(L$1,Districts,0))*'Blend Sheet'!$AP117)+(INDEX(ItemCosts,MATCH('Blend Sheet'!$AQ$4,ItemNum,0),MATCH(L$1,Districts,0))*'Blend Sheet'!$AQ117)+(INDEX(ItemCosts,MATCH('Blend Sheet'!$AR$4,ItemNum,0),MATCH(L$1,Districts,0))*'Blend Sheet'!$AR117)+(INDEX(ItemCosts,MATCH('Blend Sheet'!$AS$4,ItemNum,0),MATCH(L$1,Districts,0))*'Blend Sheet'!$AS117)</f>
        <v>#N/A</v>
      </c>
      <c r="M114" s="191"/>
      <c r="N114" s="34" t="e">
        <f>D114/'Blend Sheet'!$BA117</f>
        <v>#N/A</v>
      </c>
      <c r="O114" s="34" t="e">
        <f>E114/'Blend Sheet'!$BA117</f>
        <v>#N/A</v>
      </c>
      <c r="P114" s="34" t="e">
        <f>G114/'Blend Sheet'!$BA117</f>
        <v>#N/A</v>
      </c>
      <c r="Q114" s="34" t="e">
        <f>H114/'Blend Sheet'!$BA117</f>
        <v>#N/A</v>
      </c>
      <c r="R114" s="34" t="e">
        <f>I114/'Blend Sheet'!$BA117</f>
        <v>#N/A</v>
      </c>
      <c r="S114" s="34" t="e">
        <f>J114/'Blend Sheet'!$BA117</f>
        <v>#N/A</v>
      </c>
      <c r="T114" s="34" t="e">
        <f>K114/'Blend Sheet'!$BA117</f>
        <v>#N/A</v>
      </c>
      <c r="U114" s="34" t="e">
        <f>L114/'Blend Sheet'!$BA117</f>
        <v>#N/A</v>
      </c>
    </row>
    <row r="115" spans="1:21" x14ac:dyDescent="0.25">
      <c r="A115" s="3">
        <f>'Blend Sheet'!A118</f>
        <v>0</v>
      </c>
      <c r="B115" s="5" t="e">
        <f>(INDEX(ItemCosts,MATCH('Blend Sheet'!$C$4,ItemNum,0),MATCH(B$1,Districts,0))*'Blend Sheet'!$C118)+(INDEX(ItemCosts,MATCH('Blend Sheet'!$D$4,ItemNum,0),MATCH(B$1,Districts,0))*'Blend Sheet'!$D118)+(INDEX(ItemCosts,MATCH('Blend Sheet'!$E$4,ItemNum,0),MATCH(B$1,Districts,0))*'Blend Sheet'!$E118)+(INDEX(ItemCosts,MATCH('Blend Sheet'!$F$4,ItemNum,0),MATCH(B$1,Districts,0))*'Blend Sheet'!$F118)+(INDEX(ItemCosts,MATCH('Blend Sheet'!$G$4,ItemNum,0),MATCH(B$1,Districts,0))*'Blend Sheet'!$G118)+(INDEX(ItemCosts,MATCH('Blend Sheet'!$H$4,ItemNum,0),MATCH(B$1,Districts,0))*'Blend Sheet'!$H118)+(INDEX(ItemCosts,MATCH('Blend Sheet'!$I$4,ItemNum,0),MATCH(B$1,Districts,0))*'Blend Sheet'!$I118)+(INDEX(ItemCosts,MATCH('Blend Sheet'!$J$4,ItemNum,0),MATCH(B$1,Districts,0))*'Blend Sheet'!$J118)+(INDEX(ItemCosts,MATCH('Blend Sheet'!$K$4,ItemNum,0),MATCH(B$1,Districts,0))*'Blend Sheet'!$K118)+(INDEX(ItemCosts,MATCH('Blend Sheet'!$L$4,ItemNum,0),MATCH(B$1,Districts,0))*'Blend Sheet'!$L118)+(INDEX(ItemCosts,MATCH('Blend Sheet'!$M$4,ItemNum,0),MATCH(B$1,Districts,0))*'Blend Sheet'!$M118)+(INDEX(ItemCosts,MATCH('Blend Sheet'!$N$4,ItemNum,0),MATCH(B$1,Districts,0))*'Blend Sheet'!$N118)+(INDEX(ItemCosts,MATCH('Blend Sheet'!$O$4,ItemNum,0),MATCH(B$1,Districts,0))*'Blend Sheet'!$O118)+(INDEX(ItemCosts,MATCH('Blend Sheet'!$P$4,ItemNum,0),MATCH(B$1,Districts,0))*'Blend Sheet'!$P118)+(INDEX(ItemCosts,MATCH('Blend Sheet'!$Q$4,ItemNum,0),MATCH(B$1,Districts,0))*'Blend Sheet'!$Q118)+(INDEX(ItemCosts,MATCH('Blend Sheet'!$R$4,ItemNum,0),MATCH(B$1,Districts,0))*'Blend Sheet'!$R118)+(INDEX(ItemCosts,MATCH('Blend Sheet'!$S$4,ItemNum,0),MATCH(B$1,Districts,0))*'Blend Sheet'!$S118)+(INDEX(ItemCosts,MATCH('Blend Sheet'!$T$4,ItemNum,0),MATCH(B$1,Districts,0))*'Blend Sheet'!$T118)+(INDEX(ItemCosts,MATCH('Blend Sheet'!$U$4,ItemNum,0),MATCH(B$1,Districts,0))*'Blend Sheet'!$U118)+(INDEX(ItemCosts,MATCH('Blend Sheet'!$V$4,ItemNum,0),MATCH(B$1,Districts,0))*'Blend Sheet'!$V118)+(INDEX(ItemCosts,MATCH('Blend Sheet'!$W$4,ItemNum,0),MATCH(B$1,Districts,0))*'Blend Sheet'!$W118)+(INDEX(ItemCosts,MATCH('Blend Sheet'!$X$4,ItemNum,0),MATCH(B$1,Districts,0))*'Blend Sheet'!$X118)+(INDEX(ItemCosts,MATCH('Blend Sheet'!$Y$4,ItemNum,0),MATCH(B$1,Districts,0))*'Blend Sheet'!$Y118)+(INDEX(ItemCosts,MATCH('Blend Sheet'!$Z$4,ItemNum,0),MATCH(B$1,Districts,0))*'Blend Sheet'!$Z118)+(INDEX(ItemCosts,MATCH('Blend Sheet'!$AA$4,ItemNum,0),MATCH(B$1,Districts,0))*'Blend Sheet'!$AA118)+(INDEX(ItemCosts,MATCH('Blend Sheet'!$AB$4,ItemNum,0),MATCH(B$1,Districts,0))*'Blend Sheet'!$AB118)+(INDEX(ItemCosts,MATCH('Blend Sheet'!$AC$4,ItemNum,0),MATCH(B$1,Districts,0))*'Blend Sheet'!$AC118)+(INDEX(ItemCosts,MATCH('Blend Sheet'!$AD$4,ItemNum,0),MATCH(B$1,Districts,0))*'Blend Sheet'!$AD118)+(INDEX(ItemCosts,MATCH('Blend Sheet'!$AE$4,ItemNum,0),MATCH(B$1,Districts,0))*'Blend Sheet'!$AE118)+(INDEX(ItemCosts,MATCH('Blend Sheet'!$AF$4,ItemNum,0),MATCH(B$1,Districts,0))*'Blend Sheet'!$AF118)+(INDEX(ItemCosts,MATCH('Blend Sheet'!$AG$4,ItemNum,0),MATCH(B$1,Districts,0))*'Blend Sheet'!$AG118)+(INDEX(ItemCosts,MATCH('Blend Sheet'!$AH$4,ItemNum,0),MATCH(B$1,Districts,0))*'Blend Sheet'!$AH118)+(INDEX(ItemCosts,MATCH('Blend Sheet'!$AI$4,ItemNum,0),MATCH(B$1,Districts,0))*'Blend Sheet'!$AI118)+(INDEX(ItemCosts,MATCH('Blend Sheet'!$AJ$4,ItemNum,0),MATCH(B$1,Districts,0))*'Blend Sheet'!$AJ118)+(INDEX(ItemCosts,MATCH('Blend Sheet'!$AK$4,ItemNum,0),MATCH(B$1,Districts,0))*'Blend Sheet'!$AK118)+(INDEX(ItemCosts,MATCH('Blend Sheet'!$AL$4,ItemNum,0),MATCH(B$1,Districts,0))*'Blend Sheet'!$AL118)+(INDEX(ItemCosts,MATCH('Blend Sheet'!$AM$4,ItemNum,0),MATCH(B$1,Districts,0))*'Blend Sheet'!$AM118)+(INDEX(ItemCosts,MATCH('Blend Sheet'!$AN$4,ItemNum,0),MATCH(B$1,Districts,0))*'Blend Sheet'!$AN118)+(INDEX(ItemCosts,MATCH('Blend Sheet'!$AO$4,ItemNum,0),MATCH(B$1,Districts,0))*'Blend Sheet'!$AO118)+(INDEX(ItemCosts,MATCH('Blend Sheet'!$AP$4,ItemNum,0),MATCH(B$1,Districts,0))*'Blend Sheet'!$AP118)+(INDEX(ItemCosts,MATCH('Blend Sheet'!$AQ$4,ItemNum,0),MATCH(B$1,Districts,0))*'Blend Sheet'!$AQ118)+(INDEX(ItemCosts,MATCH('Blend Sheet'!$AR$4,ItemNum,0),MATCH(B$1,Districts,0))*'Blend Sheet'!$AR118)+(INDEX(ItemCosts,MATCH('Blend Sheet'!$AS$4,ItemNum,0),MATCH(B$1,Districts,0))*'Blend Sheet'!$AS118)</f>
        <v>#N/A</v>
      </c>
      <c r="C115" s="5" t="e">
        <f>(INDEX(ItemCosts,MATCH('Blend Sheet'!$C$4,ItemNum,0),MATCH(C$1,Districts,0))*'Blend Sheet'!$C118)+(INDEX(ItemCosts,MATCH('Blend Sheet'!$D$4,ItemNum,0),MATCH(C$1,Districts,0))*'Blend Sheet'!$D118)+(INDEX(ItemCosts,MATCH('Blend Sheet'!$E$4,ItemNum,0),MATCH(C$1,Districts,0))*'Blend Sheet'!$E118)+(INDEX(ItemCosts,MATCH('Blend Sheet'!$F$4,ItemNum,0),MATCH(C$1,Districts,0))*'Blend Sheet'!$F118)+(INDEX(ItemCosts,MATCH('Blend Sheet'!$G$4,ItemNum,0),MATCH(C$1,Districts,0))*'Blend Sheet'!$G118)+(INDEX(ItemCosts,MATCH('Blend Sheet'!$H$4,ItemNum,0),MATCH(C$1,Districts,0))*'Blend Sheet'!$H118)+(INDEX(ItemCosts,MATCH('Blend Sheet'!$I$4,ItemNum,0),MATCH(C$1,Districts,0))*'Blend Sheet'!$I118)+(INDEX(ItemCosts,MATCH('Blend Sheet'!$J$4,ItemNum,0),MATCH(C$1,Districts,0))*'Blend Sheet'!$J118)+(INDEX(ItemCosts,MATCH('Blend Sheet'!$K$4,ItemNum,0),MATCH(C$1,Districts,0))*'Blend Sheet'!$K118)+(INDEX(ItemCosts,MATCH('Blend Sheet'!$L$4,ItemNum,0),MATCH(C$1,Districts,0))*'Blend Sheet'!$L118)+(INDEX(ItemCosts,MATCH('Blend Sheet'!$M$4,ItemNum,0),MATCH(C$1,Districts,0))*'Blend Sheet'!$M118)+(INDEX(ItemCosts,MATCH('Blend Sheet'!$N$4,ItemNum,0),MATCH(C$1,Districts,0))*'Blend Sheet'!$N118)+(INDEX(ItemCosts,MATCH('Blend Sheet'!$O$4,ItemNum,0),MATCH(C$1,Districts,0))*'Blend Sheet'!$O118)+(INDEX(ItemCosts,MATCH('Blend Sheet'!$P$4,ItemNum,0),MATCH(C$1,Districts,0))*'Blend Sheet'!$P118)+(INDEX(ItemCosts,MATCH('Blend Sheet'!$Q$4,ItemNum,0),MATCH(C$1,Districts,0))*'Blend Sheet'!$Q118)+(INDEX(ItemCosts,MATCH('Blend Sheet'!$R$4,ItemNum,0),MATCH(C$1,Districts,0))*'Blend Sheet'!$R118)+(INDEX(ItemCosts,MATCH('Blend Sheet'!$S$4,ItemNum,0),MATCH(C$1,Districts,0))*'Blend Sheet'!$S118)+(INDEX(ItemCosts,MATCH('Blend Sheet'!$T$4,ItemNum,0),MATCH(C$1,Districts,0))*'Blend Sheet'!$T118)+(INDEX(ItemCosts,MATCH('Blend Sheet'!$U$4,ItemNum,0),MATCH(C$1,Districts,0))*'Blend Sheet'!$U118)+(INDEX(ItemCosts,MATCH('Blend Sheet'!$V$4,ItemNum,0),MATCH(C$1,Districts,0))*'Blend Sheet'!$V118)+(INDEX(ItemCosts,MATCH('Blend Sheet'!$W$4,ItemNum,0),MATCH(C$1,Districts,0))*'Blend Sheet'!$W118)+(INDEX(ItemCosts,MATCH('Blend Sheet'!$X$4,ItemNum,0),MATCH(C$1,Districts,0))*'Blend Sheet'!$X118)+(INDEX(ItemCosts,MATCH('Blend Sheet'!$Y$4,ItemNum,0),MATCH(C$1,Districts,0))*'Blend Sheet'!$Y118)+(INDEX(ItemCosts,MATCH('Blend Sheet'!$Z$4,ItemNum,0),MATCH(C$1,Districts,0))*'Blend Sheet'!$Z118)+(INDEX(ItemCosts,MATCH('Blend Sheet'!$AA$4,ItemNum,0),MATCH(C$1,Districts,0))*'Blend Sheet'!$AA118)+(INDEX(ItemCosts,MATCH('Blend Sheet'!$AB$4,ItemNum,0),MATCH(C$1,Districts,0))*'Blend Sheet'!$AB118)+(INDEX(ItemCosts,MATCH('Blend Sheet'!$AC$4,ItemNum,0),MATCH(C$1,Districts,0))*'Blend Sheet'!$AC118)+(INDEX(ItemCosts,MATCH('Blend Sheet'!$AD$4,ItemNum,0),MATCH(C$1,Districts,0))*'Blend Sheet'!$AD118)+(INDEX(ItemCosts,MATCH('Blend Sheet'!$AE$4,ItemNum,0),MATCH(C$1,Districts,0))*'Blend Sheet'!$AE118)+(INDEX(ItemCosts,MATCH('Blend Sheet'!$AF$4,ItemNum,0),MATCH(C$1,Districts,0))*'Blend Sheet'!$AF118)+(INDEX(ItemCosts,MATCH('Blend Sheet'!$AG$4,ItemNum,0),MATCH(C$1,Districts,0))*'Blend Sheet'!$AG118)+(INDEX(ItemCosts,MATCH('Blend Sheet'!$AH$4,ItemNum,0),MATCH(C$1,Districts,0))*'Blend Sheet'!$AH118)+(INDEX(ItemCosts,MATCH('Blend Sheet'!$AI$4,ItemNum,0),MATCH(C$1,Districts,0))*'Blend Sheet'!$AI118)+(INDEX(ItemCosts,MATCH('Blend Sheet'!$AJ$4,ItemNum,0),MATCH(C$1,Districts,0))*'Blend Sheet'!$AJ118)+(INDEX(ItemCosts,MATCH('Blend Sheet'!$AK$4,ItemNum,0),MATCH(C$1,Districts,0))*'Blend Sheet'!$AK118)+(INDEX(ItemCosts,MATCH('Blend Sheet'!$AL$4,ItemNum,0),MATCH(C$1,Districts,0))*'Blend Sheet'!$AL118)+(INDEX(ItemCosts,MATCH('Blend Sheet'!$AM$4,ItemNum,0),MATCH(C$1,Districts,0))*'Blend Sheet'!$AM118)+(INDEX(ItemCosts,MATCH('Blend Sheet'!$AN$4,ItemNum,0),MATCH(C$1,Districts,0))*'Blend Sheet'!$AN118)+(INDEX(ItemCosts,MATCH('Blend Sheet'!$AO$4,ItemNum,0),MATCH(C$1,Districts,0))*'Blend Sheet'!$AO118)+(INDEX(ItemCosts,MATCH('Blend Sheet'!$AP$4,ItemNum,0),MATCH(C$1,Districts,0))*'Blend Sheet'!$AP118)+(INDEX(ItemCosts,MATCH('Blend Sheet'!$AQ$4,ItemNum,0),MATCH(C$1,Districts,0))*'Blend Sheet'!$AQ118)+(INDEX(ItemCosts,MATCH('Blend Sheet'!$AR$4,ItemNum,0),MATCH(C$1,Districts,0))*'Blend Sheet'!$AR118)+(INDEX(ItemCosts,MATCH('Blend Sheet'!$AS$4,ItemNum,0),MATCH(C$1,Districts,0))*'Blend Sheet'!$AS118)</f>
        <v>#N/A</v>
      </c>
      <c r="D115" s="5" t="e">
        <f>(INDEX(ItemCosts,MATCH('Blend Sheet'!$C$4,ItemNum,0),MATCH(D$1,Districts,0))*'Blend Sheet'!$C118)+(INDEX(ItemCosts,MATCH('Blend Sheet'!$D$4,ItemNum,0),MATCH(D$1,Districts,0))*'Blend Sheet'!$D118)+(INDEX(ItemCosts,MATCH('Blend Sheet'!$E$4,ItemNum,0),MATCH(D$1,Districts,0))*'Blend Sheet'!$E118)+(INDEX(ItemCosts,MATCH('Blend Sheet'!$F$4,ItemNum,0),MATCH(D$1,Districts,0))*'Blend Sheet'!$F118)+(INDEX(ItemCosts,MATCH('Blend Sheet'!$G$4,ItemNum,0),MATCH(D$1,Districts,0))*'Blend Sheet'!$G118)+(INDEX(ItemCosts,MATCH('Blend Sheet'!$H$4,ItemNum,0),MATCH(D$1,Districts,0))*'Blend Sheet'!$H118)+(INDEX(ItemCosts,MATCH('Blend Sheet'!$I$4,ItemNum,0),MATCH(D$1,Districts,0))*'Blend Sheet'!$I118)+(INDEX(ItemCosts,MATCH('Blend Sheet'!$J$4,ItemNum,0),MATCH(D$1,Districts,0))*'Blend Sheet'!$J118)+(INDEX(ItemCosts,MATCH('Blend Sheet'!$K$4,ItemNum,0),MATCH(D$1,Districts,0))*'Blend Sheet'!$K118)+(INDEX(ItemCosts,MATCH('Blend Sheet'!$L$4,ItemNum,0),MATCH(D$1,Districts,0))*'Blend Sheet'!$L118)+(INDEX(ItemCosts,MATCH('Blend Sheet'!$M$4,ItemNum,0),MATCH(D$1,Districts,0))*'Blend Sheet'!$M118)+(INDEX(ItemCosts,MATCH('Blend Sheet'!$N$4,ItemNum,0),MATCH(D$1,Districts,0))*'Blend Sheet'!$N118)+(INDEX(ItemCosts,MATCH('Blend Sheet'!$O$4,ItemNum,0),MATCH(D$1,Districts,0))*'Blend Sheet'!$O118)+(INDEX(ItemCosts,MATCH('Blend Sheet'!$P$4,ItemNum,0),MATCH(D$1,Districts,0))*'Blend Sheet'!$P118)+(INDEX(ItemCosts,MATCH('Blend Sheet'!$Q$4,ItemNum,0),MATCH(D$1,Districts,0))*'Blend Sheet'!$Q118)+(INDEX(ItemCosts,MATCH('Blend Sheet'!$R$4,ItemNum,0),MATCH(D$1,Districts,0))*'Blend Sheet'!$R118)+(INDEX(ItemCosts,MATCH('Blend Sheet'!$S$4,ItemNum,0),MATCH(D$1,Districts,0))*'Blend Sheet'!$S118)+(INDEX(ItemCosts,MATCH('Blend Sheet'!$T$4,ItemNum,0),MATCH(D$1,Districts,0))*'Blend Sheet'!$T118)+(INDEX(ItemCosts,MATCH('Blend Sheet'!$U$4,ItemNum,0),MATCH(D$1,Districts,0))*'Blend Sheet'!$U118)+(INDEX(ItemCosts,MATCH('Blend Sheet'!$V$4,ItemNum,0),MATCH(D$1,Districts,0))*'Blend Sheet'!$V118)+(INDEX(ItemCosts,MATCH('Blend Sheet'!$W$4,ItemNum,0),MATCH(D$1,Districts,0))*'Blend Sheet'!$W118)+(INDEX(ItemCosts,MATCH('Blend Sheet'!$X$4,ItemNum,0),MATCH(D$1,Districts,0))*'Blend Sheet'!$X118)+(INDEX(ItemCosts,MATCH('Blend Sheet'!$Y$4,ItemNum,0),MATCH(D$1,Districts,0))*'Blend Sheet'!$Y118)+(INDEX(ItemCosts,MATCH('Blend Sheet'!$Z$4,ItemNum,0),MATCH(D$1,Districts,0))*'Blend Sheet'!$Z118)+(INDEX(ItemCosts,MATCH('Blend Sheet'!$AA$4,ItemNum,0),MATCH(D$1,Districts,0))*'Blend Sheet'!$AA118)+(INDEX(ItemCosts,MATCH('Blend Sheet'!$AB$4,ItemNum,0),MATCH(D$1,Districts,0))*'Blend Sheet'!$AB118)+(INDEX(ItemCosts,MATCH('Blend Sheet'!$AC$4,ItemNum,0),MATCH(D$1,Districts,0))*'Blend Sheet'!$AC118)+(INDEX(ItemCosts,MATCH('Blend Sheet'!$AD$4,ItemNum,0),MATCH(D$1,Districts,0))*'Blend Sheet'!$AD118)+(INDEX(ItemCosts,MATCH('Blend Sheet'!$AE$4,ItemNum,0),MATCH(D$1,Districts,0))*'Blend Sheet'!$AE118)+(INDEX(ItemCosts,MATCH('Blend Sheet'!$AF$4,ItemNum,0),MATCH(D$1,Districts,0))*'Blend Sheet'!$AF118)+(INDEX(ItemCosts,MATCH('Blend Sheet'!$AG$4,ItemNum,0),MATCH(D$1,Districts,0))*'Blend Sheet'!$AG118)+(INDEX(ItemCosts,MATCH('Blend Sheet'!$AH$4,ItemNum,0),MATCH(D$1,Districts,0))*'Blend Sheet'!$AH118)+(INDEX(ItemCosts,MATCH('Blend Sheet'!$AI$4,ItemNum,0),MATCH(D$1,Districts,0))*'Blend Sheet'!$AI118)+(INDEX(ItemCosts,MATCH('Blend Sheet'!$AJ$4,ItemNum,0),MATCH(D$1,Districts,0))*'Blend Sheet'!$AJ118)+(INDEX(ItemCosts,MATCH('Blend Sheet'!$AK$4,ItemNum,0),MATCH(D$1,Districts,0))*'Blend Sheet'!$AK118)+(INDEX(ItemCosts,MATCH('Blend Sheet'!$AL$4,ItemNum,0),MATCH(D$1,Districts,0))*'Blend Sheet'!$AL118)+(INDEX(ItemCosts,MATCH('Blend Sheet'!$AM$4,ItemNum,0),MATCH(D$1,Districts,0))*'Blend Sheet'!$AM118)+(INDEX(ItemCosts,MATCH('Blend Sheet'!$AN$4,ItemNum,0),MATCH(D$1,Districts,0))*'Blend Sheet'!$AN118)+(INDEX(ItemCosts,MATCH('Blend Sheet'!$AO$4,ItemNum,0),MATCH(D$1,Districts,0))*'Blend Sheet'!$AO118)+(INDEX(ItemCosts,MATCH('Blend Sheet'!$AP$4,ItemNum,0),MATCH(D$1,Districts,0))*'Blend Sheet'!$AP118)+(INDEX(ItemCosts,MATCH('Blend Sheet'!$AQ$4,ItemNum,0),MATCH(D$1,Districts,0))*'Blend Sheet'!$AQ118)+(INDEX(ItemCosts,MATCH('Blend Sheet'!$AR$4,ItemNum,0),MATCH(D$1,Districts,0))*'Blend Sheet'!$AR118)+(INDEX(ItemCosts,MATCH('Blend Sheet'!$AS$4,ItemNum,0),MATCH(D$1,Districts,0))*'Blend Sheet'!$AS118)</f>
        <v>#N/A</v>
      </c>
      <c r="E115" s="5" t="e">
        <f>(INDEX(ItemCosts,MATCH('Blend Sheet'!$C$4,ItemNum,0),MATCH(E$1,Districts,0))*'Blend Sheet'!$C118)+(INDEX(ItemCosts,MATCH('Blend Sheet'!$D$4,ItemNum,0),MATCH(E$1,Districts,0))*'Blend Sheet'!$D118)+(INDEX(ItemCosts,MATCH('Blend Sheet'!$E$4,ItemNum,0),MATCH(E$1,Districts,0))*'Blend Sheet'!$E118)+(INDEX(ItemCosts,MATCH('Blend Sheet'!$F$4,ItemNum,0),MATCH(E$1,Districts,0))*'Blend Sheet'!$F118)+(INDEX(ItemCosts,MATCH('Blend Sheet'!$G$4,ItemNum,0),MATCH(E$1,Districts,0))*'Blend Sheet'!$G118)+(INDEX(ItemCosts,MATCH('Blend Sheet'!$H$4,ItemNum,0),MATCH(E$1,Districts,0))*'Blend Sheet'!$H118)+(INDEX(ItemCosts,MATCH('Blend Sheet'!$I$4,ItemNum,0),MATCH(E$1,Districts,0))*'Blend Sheet'!$I118)+(INDEX(ItemCosts,MATCH('Blend Sheet'!$J$4,ItemNum,0),MATCH(E$1,Districts,0))*'Blend Sheet'!$J118)+(INDEX(ItemCosts,MATCH('Blend Sheet'!$K$4,ItemNum,0),MATCH(E$1,Districts,0))*'Blend Sheet'!$K118)+(INDEX(ItemCosts,MATCH('Blend Sheet'!$L$4,ItemNum,0),MATCH(E$1,Districts,0))*'Blend Sheet'!$L118)+(INDEX(ItemCosts,MATCH('Blend Sheet'!$M$4,ItemNum,0),MATCH(E$1,Districts,0))*'Blend Sheet'!$M118)+(INDEX(ItemCosts,MATCH('Blend Sheet'!$N$4,ItemNum,0),MATCH(E$1,Districts,0))*'Blend Sheet'!$N118)+(INDEX(ItemCosts,MATCH('Blend Sheet'!$O$4,ItemNum,0),MATCH(E$1,Districts,0))*'Blend Sheet'!$O118)+(INDEX(ItemCosts,MATCH('Blend Sheet'!$P$4,ItemNum,0),MATCH(E$1,Districts,0))*'Blend Sheet'!$P118)+(INDEX(ItemCosts,MATCH('Blend Sheet'!$Q$4,ItemNum,0),MATCH(E$1,Districts,0))*'Blend Sheet'!$Q118)+(INDEX(ItemCosts,MATCH('Blend Sheet'!$R$4,ItemNum,0),MATCH(E$1,Districts,0))*'Blend Sheet'!$R118)+(INDEX(ItemCosts,MATCH('Blend Sheet'!$S$4,ItemNum,0),MATCH(E$1,Districts,0))*'Blend Sheet'!$S118)+(INDEX(ItemCosts,MATCH('Blend Sheet'!$T$4,ItemNum,0),MATCH(E$1,Districts,0))*'Blend Sheet'!$T118)+(INDEX(ItemCosts,MATCH('Blend Sheet'!$U$4,ItemNum,0),MATCH(E$1,Districts,0))*'Blend Sheet'!$U118)+(INDEX(ItemCosts,MATCH('Blend Sheet'!$V$4,ItemNum,0),MATCH(E$1,Districts,0))*'Blend Sheet'!$V118)+(INDEX(ItemCosts,MATCH('Blend Sheet'!$W$4,ItemNum,0),MATCH(E$1,Districts,0))*'Blend Sheet'!$W118)+(INDEX(ItemCosts,MATCH('Blend Sheet'!$X$4,ItemNum,0),MATCH(E$1,Districts,0))*'Blend Sheet'!$X118)+(INDEX(ItemCosts,MATCH('Blend Sheet'!$Y$4,ItemNum,0),MATCH(E$1,Districts,0))*'Blend Sheet'!$Y118)+(INDEX(ItemCosts,MATCH('Blend Sheet'!$Z$4,ItemNum,0),MATCH(E$1,Districts,0))*'Blend Sheet'!$Z118)+(INDEX(ItemCosts,MATCH('Blend Sheet'!$AA$4,ItemNum,0),MATCH(E$1,Districts,0))*'Blend Sheet'!$AA118)+(INDEX(ItemCosts,MATCH('Blend Sheet'!$AB$4,ItemNum,0),MATCH(E$1,Districts,0))*'Blend Sheet'!$AB118)+(INDEX(ItemCosts,MATCH('Blend Sheet'!$AC$4,ItemNum,0),MATCH(E$1,Districts,0))*'Blend Sheet'!$AC118)+(INDEX(ItemCosts,MATCH('Blend Sheet'!$AD$4,ItemNum,0),MATCH(E$1,Districts,0))*'Blend Sheet'!$AD118)+(INDEX(ItemCosts,MATCH('Blend Sheet'!$AE$4,ItemNum,0),MATCH(E$1,Districts,0))*'Blend Sheet'!$AE118)+(INDEX(ItemCosts,MATCH('Blend Sheet'!$AF$4,ItemNum,0),MATCH(E$1,Districts,0))*'Blend Sheet'!$AF118)+(INDEX(ItemCosts,MATCH('Blend Sheet'!$AG$4,ItemNum,0),MATCH(E$1,Districts,0))*'Blend Sheet'!$AG118)+(INDEX(ItemCosts,MATCH('Blend Sheet'!$AH$4,ItemNum,0),MATCH(E$1,Districts,0))*'Blend Sheet'!$AH118)+(INDEX(ItemCosts,MATCH('Blend Sheet'!$AI$4,ItemNum,0),MATCH(E$1,Districts,0))*'Blend Sheet'!$AI118)+(INDEX(ItemCosts,MATCH('Blend Sheet'!$AJ$4,ItemNum,0),MATCH(E$1,Districts,0))*'Blend Sheet'!$AJ118)+(INDEX(ItemCosts,MATCH('Blend Sheet'!$AK$4,ItemNum,0),MATCH(E$1,Districts,0))*'Blend Sheet'!$AK118)+(INDEX(ItemCosts,MATCH('Blend Sheet'!$AL$4,ItemNum,0),MATCH(E$1,Districts,0))*'Blend Sheet'!$AL118)+(INDEX(ItemCosts,MATCH('Blend Sheet'!$AM$4,ItemNum,0),MATCH(E$1,Districts,0))*'Blend Sheet'!$AM118)+(INDEX(ItemCosts,MATCH('Blend Sheet'!$AN$4,ItemNum,0),MATCH(E$1,Districts,0))*'Blend Sheet'!$AN118)+(INDEX(ItemCosts,MATCH('Blend Sheet'!$AO$4,ItemNum,0),MATCH(E$1,Districts,0))*'Blend Sheet'!$AO118)+(INDEX(ItemCosts,MATCH('Blend Sheet'!$AP$4,ItemNum,0),MATCH(E$1,Districts,0))*'Blend Sheet'!$AP118)+(INDEX(ItemCosts,MATCH('Blend Sheet'!$AQ$4,ItemNum,0),MATCH(E$1,Districts,0))*'Blend Sheet'!$AQ118)+(INDEX(ItemCosts,MATCH('Blend Sheet'!$AR$4,ItemNum,0),MATCH(E$1,Districts,0))*'Blend Sheet'!$AR118)+(INDEX(ItemCosts,MATCH('Blend Sheet'!$AS$4,ItemNum,0),MATCH(E$1,Districts,0))*'Blend Sheet'!$AS118)</f>
        <v>#N/A</v>
      </c>
      <c r="F115" s="5" t="e">
        <f>(INDEX(ItemCosts,MATCH('Blend Sheet'!$C$4,ItemNum,0),MATCH(F$1,Districts,0))*'Blend Sheet'!$C118)+(INDEX(ItemCosts,MATCH('Blend Sheet'!$D$4,ItemNum,0),MATCH(F$1,Districts,0))*'Blend Sheet'!$D118)+(INDEX(ItemCosts,MATCH('Blend Sheet'!$E$4,ItemNum,0),MATCH(F$1,Districts,0))*'Blend Sheet'!$E118)+(INDEX(ItemCosts,MATCH('Blend Sheet'!$F$4,ItemNum,0),MATCH(F$1,Districts,0))*'Blend Sheet'!$F118)+(INDEX(ItemCosts,MATCH('Blend Sheet'!$G$4,ItemNum,0),MATCH(F$1,Districts,0))*'Blend Sheet'!$G118)+(INDEX(ItemCosts,MATCH('Blend Sheet'!$H$4,ItemNum,0),MATCH(F$1,Districts,0))*'Blend Sheet'!$H118)+(INDEX(ItemCosts,MATCH('Blend Sheet'!$I$4,ItemNum,0),MATCH(F$1,Districts,0))*'Blend Sheet'!$I118)+(INDEX(ItemCosts,MATCH('Blend Sheet'!$J$4,ItemNum,0),MATCH(F$1,Districts,0))*'Blend Sheet'!$J118)+(INDEX(ItemCosts,MATCH('Blend Sheet'!$K$4,ItemNum,0),MATCH(F$1,Districts,0))*'Blend Sheet'!$K118)+(INDEX(ItemCosts,MATCH('Blend Sheet'!$L$4,ItemNum,0),MATCH(F$1,Districts,0))*'Blend Sheet'!$L118)+(INDEX(ItemCosts,MATCH('Blend Sheet'!$M$4,ItemNum,0),MATCH(F$1,Districts,0))*'Blend Sheet'!$M118)+(INDEX(ItemCosts,MATCH('Blend Sheet'!$N$4,ItemNum,0),MATCH(F$1,Districts,0))*'Blend Sheet'!$N118)+(INDEX(ItemCosts,MATCH('Blend Sheet'!$O$4,ItemNum,0),MATCH(F$1,Districts,0))*'Blend Sheet'!$O118)+(INDEX(ItemCosts,MATCH('Blend Sheet'!$P$4,ItemNum,0),MATCH(F$1,Districts,0))*'Blend Sheet'!$P118)+(INDEX(ItemCosts,MATCH('Blend Sheet'!$Q$4,ItemNum,0),MATCH(F$1,Districts,0))*'Blend Sheet'!$Q118)+(INDEX(ItemCosts,MATCH('Blend Sheet'!$R$4,ItemNum,0),MATCH(F$1,Districts,0))*'Blend Sheet'!$R118)+(INDEX(ItemCosts,MATCH('Blend Sheet'!$S$4,ItemNum,0),MATCH(F$1,Districts,0))*'Blend Sheet'!$S118)+(INDEX(ItemCosts,MATCH('Blend Sheet'!$T$4,ItemNum,0),MATCH(F$1,Districts,0))*'Blend Sheet'!$T118)+(INDEX(ItemCosts,MATCH('Blend Sheet'!$U$4,ItemNum,0),MATCH(F$1,Districts,0))*'Blend Sheet'!$U118)+(INDEX(ItemCosts,MATCH('Blend Sheet'!$V$4,ItemNum,0),MATCH(F$1,Districts,0))*'Blend Sheet'!$V118)+(INDEX(ItemCosts,MATCH('Blend Sheet'!$W$4,ItemNum,0),MATCH(F$1,Districts,0))*'Blend Sheet'!$W118)+(INDEX(ItemCosts,MATCH('Blend Sheet'!$X$4,ItemNum,0),MATCH(F$1,Districts,0))*'Blend Sheet'!$X118)+(INDEX(ItemCosts,MATCH('Blend Sheet'!$Y$4,ItemNum,0),MATCH(F$1,Districts,0))*'Blend Sheet'!$Y118)+(INDEX(ItemCosts,MATCH('Blend Sheet'!$Z$4,ItemNum,0),MATCH(F$1,Districts,0))*'Blend Sheet'!$Z118)+(INDEX(ItemCosts,MATCH('Blend Sheet'!$AA$4,ItemNum,0),MATCH(F$1,Districts,0))*'Blend Sheet'!$AA118)+(INDEX(ItemCosts,MATCH('Blend Sheet'!$AB$4,ItemNum,0),MATCH(F$1,Districts,0))*'Blend Sheet'!$AB118)+(INDEX(ItemCosts,MATCH('Blend Sheet'!$AC$4,ItemNum,0),MATCH(F$1,Districts,0))*'Blend Sheet'!$AC118)+(INDEX(ItemCosts,MATCH('Blend Sheet'!$AD$4,ItemNum,0),MATCH(F$1,Districts,0))*'Blend Sheet'!$AD118)+(INDEX(ItemCosts,MATCH('Blend Sheet'!$AE$4,ItemNum,0),MATCH(F$1,Districts,0))*'Blend Sheet'!$AE118)+(INDEX(ItemCosts,MATCH('Blend Sheet'!$AF$4,ItemNum,0),MATCH(F$1,Districts,0))*'Blend Sheet'!$AF118)+(INDEX(ItemCosts,MATCH('Blend Sheet'!$AG$4,ItemNum,0),MATCH(F$1,Districts,0))*'Blend Sheet'!$AG118)+(INDEX(ItemCosts,MATCH('Blend Sheet'!$AH$4,ItemNum,0),MATCH(F$1,Districts,0))*'Blend Sheet'!$AH118)+(INDEX(ItemCosts,MATCH('Blend Sheet'!$AI$4,ItemNum,0),MATCH(F$1,Districts,0))*'Blend Sheet'!$AI118)+(INDEX(ItemCosts,MATCH('Blend Sheet'!$AJ$4,ItemNum,0),MATCH(F$1,Districts,0))*'Blend Sheet'!$AJ118)+(INDEX(ItemCosts,MATCH('Blend Sheet'!$AK$4,ItemNum,0),MATCH(F$1,Districts,0))*'Blend Sheet'!$AK118)+(INDEX(ItemCosts,MATCH('Blend Sheet'!$AL$4,ItemNum,0),MATCH(F$1,Districts,0))*'Blend Sheet'!$AL118)+(INDEX(ItemCosts,MATCH('Blend Sheet'!$AM$4,ItemNum,0),MATCH(F$1,Districts,0))*'Blend Sheet'!$AM118)+(INDEX(ItemCosts,MATCH('Blend Sheet'!$AN$4,ItemNum,0),MATCH(F$1,Districts,0))*'Blend Sheet'!$AN118)+(INDEX(ItemCosts,MATCH('Blend Sheet'!$AO$4,ItemNum,0),MATCH(F$1,Districts,0))*'Blend Sheet'!$AO118)+(INDEX(ItemCosts,MATCH('Blend Sheet'!$AP$4,ItemNum,0),MATCH(F$1,Districts,0))*'Blend Sheet'!$AP118)+(INDEX(ItemCosts,MATCH('Blend Sheet'!$AQ$4,ItemNum,0),MATCH(F$1,Districts,0))*'Blend Sheet'!$AQ118)+(INDEX(ItemCosts,MATCH('Blend Sheet'!$AR$4,ItemNum,0),MATCH(F$1,Districts,0))*'Blend Sheet'!$AR118)+(INDEX(ItemCosts,MATCH('Blend Sheet'!$AS$4,ItemNum,0),MATCH(F$1,Districts,0))*'Blend Sheet'!$AS118)</f>
        <v>#N/A</v>
      </c>
      <c r="G115" s="5" t="e">
        <f>(INDEX(ItemCosts,MATCH('Blend Sheet'!$C$4,ItemNum,0),MATCH(G$1,Districts,0))*'Blend Sheet'!$C118)+(INDEX(ItemCosts,MATCH('Blend Sheet'!$D$4,ItemNum,0),MATCH(G$1,Districts,0))*'Blend Sheet'!$D118)+(INDEX(ItemCosts,MATCH('Blend Sheet'!$E$4,ItemNum,0),MATCH(G$1,Districts,0))*'Blend Sheet'!$E118)+(INDEX(ItemCosts,MATCH('Blend Sheet'!$F$4,ItemNum,0),MATCH(G$1,Districts,0))*'Blend Sheet'!$F118)+(INDEX(ItemCosts,MATCH('Blend Sheet'!$G$4,ItemNum,0),MATCH(G$1,Districts,0))*'Blend Sheet'!$G118)+(INDEX(ItemCosts,MATCH('Blend Sheet'!$H$4,ItemNum,0),MATCH(G$1,Districts,0))*'Blend Sheet'!$H118)+(INDEX(ItemCosts,MATCH('Blend Sheet'!$I$4,ItemNum,0),MATCH(G$1,Districts,0))*'Blend Sheet'!$I118)+(INDEX(ItemCosts,MATCH('Blend Sheet'!$J$4,ItemNum,0),MATCH(G$1,Districts,0))*'Blend Sheet'!$J118)+(INDEX(ItemCosts,MATCH('Blend Sheet'!$K$4,ItemNum,0),MATCH(G$1,Districts,0))*'Blend Sheet'!$K118)+(INDEX(ItemCosts,MATCH('Blend Sheet'!$L$4,ItemNum,0),MATCH(G$1,Districts,0))*'Blend Sheet'!$L118)+(INDEX(ItemCosts,MATCH('Blend Sheet'!$M$4,ItemNum,0),MATCH(G$1,Districts,0))*'Blend Sheet'!$M118)+(INDEX(ItemCosts,MATCH('Blend Sheet'!$N$4,ItemNum,0),MATCH(G$1,Districts,0))*'Blend Sheet'!$N118)+(INDEX(ItemCosts,MATCH('Blend Sheet'!$O$4,ItemNum,0),MATCH(G$1,Districts,0))*'Blend Sheet'!$O118)+(INDEX(ItemCosts,MATCH('Blend Sheet'!$P$4,ItemNum,0),MATCH(G$1,Districts,0))*'Blend Sheet'!$P118)+(INDEX(ItemCosts,MATCH('Blend Sheet'!$Q$4,ItemNum,0),MATCH(G$1,Districts,0))*'Blend Sheet'!$Q118)+(INDEX(ItemCosts,MATCH('Blend Sheet'!$R$4,ItemNum,0),MATCH(G$1,Districts,0))*'Blend Sheet'!$R118)+(INDEX(ItemCosts,MATCH('Blend Sheet'!$S$4,ItemNum,0),MATCH(G$1,Districts,0))*'Blend Sheet'!$S118)+(INDEX(ItemCosts,MATCH('Blend Sheet'!$T$4,ItemNum,0),MATCH(G$1,Districts,0))*'Blend Sheet'!$T118)+(INDEX(ItemCosts,MATCH('Blend Sheet'!$U$4,ItemNum,0),MATCH(G$1,Districts,0))*'Blend Sheet'!$U118)+(INDEX(ItemCosts,MATCH('Blend Sheet'!$V$4,ItemNum,0),MATCH(G$1,Districts,0))*'Blend Sheet'!$V118)+(INDEX(ItemCosts,MATCH('Blend Sheet'!$W$4,ItemNum,0),MATCH(G$1,Districts,0))*'Blend Sheet'!$W118)+(INDEX(ItemCosts,MATCH('Blend Sheet'!$X$4,ItemNum,0),MATCH(G$1,Districts,0))*'Blend Sheet'!$X118)+(INDEX(ItemCosts,MATCH('Blend Sheet'!$Y$4,ItemNum,0),MATCH(G$1,Districts,0))*'Blend Sheet'!$Y118)+(INDEX(ItemCosts,MATCH('Blend Sheet'!$Z$4,ItemNum,0),MATCH(G$1,Districts,0))*'Blend Sheet'!$Z118)+(INDEX(ItemCosts,MATCH('Blend Sheet'!$AA$4,ItemNum,0),MATCH(G$1,Districts,0))*'Blend Sheet'!$AA118)+(INDEX(ItemCosts,MATCH('Blend Sheet'!$AB$4,ItemNum,0),MATCH(G$1,Districts,0))*'Blend Sheet'!$AB118)+(INDEX(ItemCosts,MATCH('Blend Sheet'!$AC$4,ItemNum,0),MATCH(G$1,Districts,0))*'Blend Sheet'!$AC118)+(INDEX(ItemCosts,MATCH('Blend Sheet'!$AD$4,ItemNum,0),MATCH(G$1,Districts,0))*'Blend Sheet'!$AD118)+(INDEX(ItemCosts,MATCH('Blend Sheet'!$AE$4,ItemNum,0),MATCH(G$1,Districts,0))*'Blend Sheet'!$AE118)+(INDEX(ItemCosts,MATCH('Blend Sheet'!$AF$4,ItemNum,0),MATCH(G$1,Districts,0))*'Blend Sheet'!$AF118)+(INDEX(ItemCosts,MATCH('Blend Sheet'!$AG$4,ItemNum,0),MATCH(G$1,Districts,0))*'Blend Sheet'!$AG118)+(INDEX(ItemCosts,MATCH('Blend Sheet'!$AH$4,ItemNum,0),MATCH(G$1,Districts,0))*'Blend Sheet'!$AH118)+(INDEX(ItemCosts,MATCH('Blend Sheet'!$AI$4,ItemNum,0),MATCH(G$1,Districts,0))*'Blend Sheet'!$AI118)+(INDEX(ItemCosts,MATCH('Blend Sheet'!$AJ$4,ItemNum,0),MATCH(G$1,Districts,0))*'Blend Sheet'!$AJ118)+(INDEX(ItemCosts,MATCH('Blend Sheet'!$AK$4,ItemNum,0),MATCH(G$1,Districts,0))*'Blend Sheet'!$AK118)+(INDEX(ItemCosts,MATCH('Blend Sheet'!$AL$4,ItemNum,0),MATCH(G$1,Districts,0))*'Blend Sheet'!$AL118)+(INDEX(ItemCosts,MATCH('Blend Sheet'!$AM$4,ItemNum,0),MATCH(G$1,Districts,0))*'Blend Sheet'!$AM118)+(INDEX(ItemCosts,MATCH('Blend Sheet'!$AN$4,ItemNum,0),MATCH(G$1,Districts,0))*'Blend Sheet'!$AN118)+(INDEX(ItemCosts,MATCH('Blend Sheet'!$AO$4,ItemNum,0),MATCH(G$1,Districts,0))*'Blend Sheet'!$AO118)+(INDEX(ItemCosts,MATCH('Blend Sheet'!$AP$4,ItemNum,0),MATCH(G$1,Districts,0))*'Blend Sheet'!$AP118)+(INDEX(ItemCosts,MATCH('Blend Sheet'!$AQ$4,ItemNum,0),MATCH(G$1,Districts,0))*'Blend Sheet'!$AQ118)+(INDEX(ItemCosts,MATCH('Blend Sheet'!$AR$4,ItemNum,0),MATCH(G$1,Districts,0))*'Blend Sheet'!$AR118)+(INDEX(ItemCosts,MATCH('Blend Sheet'!$AS$4,ItemNum,0),MATCH(G$1,Districts,0))*'Blend Sheet'!$AS118)</f>
        <v>#N/A</v>
      </c>
      <c r="H115" s="5" t="e">
        <f>(INDEX(ItemCosts,MATCH('Blend Sheet'!$C$4,ItemNum,0),MATCH(H$1,Districts,0))*'Blend Sheet'!$C118)+(INDEX(ItemCosts,MATCH('Blend Sheet'!$D$4,ItemNum,0),MATCH(H$1,Districts,0))*'Blend Sheet'!$D118)+(INDEX(ItemCosts,MATCH('Blend Sheet'!$E$4,ItemNum,0),MATCH(H$1,Districts,0))*'Blend Sheet'!$E118)+(INDEX(ItemCosts,MATCH('Blend Sheet'!$F$4,ItemNum,0),MATCH(H$1,Districts,0))*'Blend Sheet'!$F118)+(INDEX(ItemCosts,MATCH('Blend Sheet'!$G$4,ItemNum,0),MATCH(H$1,Districts,0))*'Blend Sheet'!$G118)+(INDEX(ItemCosts,MATCH('Blend Sheet'!$H$4,ItemNum,0),MATCH(H$1,Districts,0))*'Blend Sheet'!$H118)+(INDEX(ItemCosts,MATCH('Blend Sheet'!$I$4,ItemNum,0),MATCH(H$1,Districts,0))*'Blend Sheet'!$I118)+(INDEX(ItemCosts,MATCH('Blend Sheet'!$J$4,ItemNum,0),MATCH(H$1,Districts,0))*'Blend Sheet'!$J118)+(INDEX(ItemCosts,MATCH('Blend Sheet'!$K$4,ItemNum,0),MATCH(H$1,Districts,0))*'Blend Sheet'!$K118)+(INDEX(ItemCosts,MATCH('Blend Sheet'!$L$4,ItemNum,0),MATCH(H$1,Districts,0))*'Blend Sheet'!$L118)+(INDEX(ItemCosts,MATCH('Blend Sheet'!$M$4,ItemNum,0),MATCH(H$1,Districts,0))*'Blend Sheet'!$M118)+(INDEX(ItemCosts,MATCH('Blend Sheet'!$N$4,ItemNum,0),MATCH(H$1,Districts,0))*'Blend Sheet'!$N118)+(INDEX(ItemCosts,MATCH('Blend Sheet'!$O$4,ItemNum,0),MATCH(H$1,Districts,0))*'Blend Sheet'!$O118)+(INDEX(ItemCosts,MATCH('Blend Sheet'!$P$4,ItemNum,0),MATCH(H$1,Districts,0))*'Blend Sheet'!$P118)+(INDEX(ItemCosts,MATCH('Blend Sheet'!$Q$4,ItemNum,0),MATCH(H$1,Districts,0))*'Blend Sheet'!$Q118)+(INDEX(ItemCosts,MATCH('Blend Sheet'!$R$4,ItemNum,0),MATCH(H$1,Districts,0))*'Blend Sheet'!$R118)+(INDEX(ItemCosts,MATCH('Blend Sheet'!$S$4,ItemNum,0),MATCH(H$1,Districts,0))*'Blend Sheet'!$S118)+(INDEX(ItemCosts,MATCH('Blend Sheet'!$T$4,ItemNum,0),MATCH(H$1,Districts,0))*'Blend Sheet'!$T118)+(INDEX(ItemCosts,MATCH('Blend Sheet'!$U$4,ItemNum,0),MATCH(H$1,Districts,0))*'Blend Sheet'!$U118)+(INDEX(ItemCosts,MATCH('Blend Sheet'!$V$4,ItemNum,0),MATCH(H$1,Districts,0))*'Blend Sheet'!$V118)+(INDEX(ItemCosts,MATCH('Blend Sheet'!$W$4,ItemNum,0),MATCH(H$1,Districts,0))*'Blend Sheet'!$W118)+(INDEX(ItemCosts,MATCH('Blend Sheet'!$X$4,ItemNum,0),MATCH(H$1,Districts,0))*'Blend Sheet'!$X118)+(INDEX(ItemCosts,MATCH('Blend Sheet'!$Y$4,ItemNum,0),MATCH(H$1,Districts,0))*'Blend Sheet'!$Y118)+(INDEX(ItemCosts,MATCH('Blend Sheet'!$Z$4,ItemNum,0),MATCH(H$1,Districts,0))*'Blend Sheet'!$Z118)+(INDEX(ItemCosts,MATCH('Blend Sheet'!$AA$4,ItemNum,0),MATCH(H$1,Districts,0))*'Blend Sheet'!$AA118)+(INDEX(ItemCosts,MATCH('Blend Sheet'!$AB$4,ItemNum,0),MATCH(H$1,Districts,0))*'Blend Sheet'!$AB118)+(INDEX(ItemCosts,MATCH('Blend Sheet'!$AC$4,ItemNum,0),MATCH(H$1,Districts,0))*'Blend Sheet'!$AC118)+(INDEX(ItemCosts,MATCH('Blend Sheet'!$AD$4,ItemNum,0),MATCH(H$1,Districts,0))*'Blend Sheet'!$AD118)+(INDEX(ItemCosts,MATCH('Blend Sheet'!$AE$4,ItemNum,0),MATCH(H$1,Districts,0))*'Blend Sheet'!$AE118)+(INDEX(ItemCosts,MATCH('Blend Sheet'!$AF$4,ItemNum,0),MATCH(H$1,Districts,0))*'Blend Sheet'!$AF118)+(INDEX(ItemCosts,MATCH('Blend Sheet'!$AG$4,ItemNum,0),MATCH(H$1,Districts,0))*'Blend Sheet'!$AG118)+(INDEX(ItemCosts,MATCH('Blend Sheet'!$AH$4,ItemNum,0),MATCH(H$1,Districts,0))*'Blend Sheet'!$AH118)+(INDEX(ItemCosts,MATCH('Blend Sheet'!$AI$4,ItemNum,0),MATCH(H$1,Districts,0))*'Blend Sheet'!$AI118)+(INDEX(ItemCosts,MATCH('Blend Sheet'!$AJ$4,ItemNum,0),MATCH(H$1,Districts,0))*'Blend Sheet'!$AJ118)+(INDEX(ItemCosts,MATCH('Blend Sheet'!$AK$4,ItemNum,0),MATCH(H$1,Districts,0))*'Blend Sheet'!$AK118)+(INDEX(ItemCosts,MATCH('Blend Sheet'!$AL$4,ItemNum,0),MATCH(H$1,Districts,0))*'Blend Sheet'!$AL118)+(INDEX(ItemCosts,MATCH('Blend Sheet'!$AM$4,ItemNum,0),MATCH(H$1,Districts,0))*'Blend Sheet'!$AM118)+(INDEX(ItemCosts,MATCH('Blend Sheet'!$AN$4,ItemNum,0),MATCH(H$1,Districts,0))*'Blend Sheet'!$AN118)+(INDEX(ItemCosts,MATCH('Blend Sheet'!$AO$4,ItemNum,0),MATCH(H$1,Districts,0))*'Blend Sheet'!$AO118)+(INDEX(ItemCosts,MATCH('Blend Sheet'!$AP$4,ItemNum,0),MATCH(H$1,Districts,0))*'Blend Sheet'!$AP118)+(INDEX(ItemCosts,MATCH('Blend Sheet'!$AQ$4,ItemNum,0),MATCH(H$1,Districts,0))*'Blend Sheet'!$AQ118)+(INDEX(ItemCosts,MATCH('Blend Sheet'!$AR$4,ItemNum,0),MATCH(H$1,Districts,0))*'Blend Sheet'!$AR118)+(INDEX(ItemCosts,MATCH('Blend Sheet'!$AS$4,ItemNum,0),MATCH(H$1,Districts,0))*'Blend Sheet'!$AS118)</f>
        <v>#N/A</v>
      </c>
      <c r="I115" s="5" t="e">
        <f>(INDEX(ItemCosts,MATCH('Blend Sheet'!$C$4,ItemNum,0),MATCH(I$1,Districts,0))*'Blend Sheet'!$C118)+(INDEX(ItemCosts,MATCH('Blend Sheet'!$D$4,ItemNum,0),MATCH(I$1,Districts,0))*'Blend Sheet'!$D118)+(INDEX(ItemCosts,MATCH('Blend Sheet'!$E$4,ItemNum,0),MATCH(I$1,Districts,0))*'Blend Sheet'!$E118)+(INDEX(ItemCosts,MATCH('Blend Sheet'!$F$4,ItemNum,0),MATCH(I$1,Districts,0))*'Blend Sheet'!$F118)+(INDEX(ItemCosts,MATCH('Blend Sheet'!$G$4,ItemNum,0),MATCH(I$1,Districts,0))*'Blend Sheet'!$G118)+(INDEX(ItemCosts,MATCH('Blend Sheet'!$H$4,ItemNum,0),MATCH(I$1,Districts,0))*'Blend Sheet'!$H118)+(INDEX(ItemCosts,MATCH('Blend Sheet'!$I$4,ItemNum,0),MATCH(I$1,Districts,0))*'Blend Sheet'!$I118)+(INDEX(ItemCosts,MATCH('Blend Sheet'!$J$4,ItemNum,0),MATCH(I$1,Districts,0))*'Blend Sheet'!$J118)+(INDEX(ItemCosts,MATCH('Blend Sheet'!$K$4,ItemNum,0),MATCH(I$1,Districts,0))*'Blend Sheet'!$K118)+(INDEX(ItemCosts,MATCH('Blend Sheet'!$L$4,ItemNum,0),MATCH(I$1,Districts,0))*'Blend Sheet'!$L118)+(INDEX(ItemCosts,MATCH('Blend Sheet'!$M$4,ItemNum,0),MATCH(I$1,Districts,0))*'Blend Sheet'!$M118)+(INDEX(ItemCosts,MATCH('Blend Sheet'!$N$4,ItemNum,0),MATCH(I$1,Districts,0))*'Blend Sheet'!$N118)+(INDEX(ItemCosts,MATCH('Blend Sheet'!$O$4,ItemNum,0),MATCH(I$1,Districts,0))*'Blend Sheet'!$O118)+(INDEX(ItemCosts,MATCH('Blend Sheet'!$P$4,ItemNum,0),MATCH(I$1,Districts,0))*'Blend Sheet'!$P118)+(INDEX(ItemCosts,MATCH('Blend Sheet'!$Q$4,ItemNum,0),MATCH(I$1,Districts,0))*'Blend Sheet'!$Q118)+(INDEX(ItemCosts,MATCH('Blend Sheet'!$R$4,ItemNum,0),MATCH(I$1,Districts,0))*'Blend Sheet'!$R118)+(INDEX(ItemCosts,MATCH('Blend Sheet'!$S$4,ItemNum,0),MATCH(I$1,Districts,0))*'Blend Sheet'!$S118)+(INDEX(ItemCosts,MATCH('Blend Sheet'!$T$4,ItemNum,0),MATCH(I$1,Districts,0))*'Blend Sheet'!$T118)+(INDEX(ItemCosts,MATCH('Blend Sheet'!$U$4,ItemNum,0),MATCH(I$1,Districts,0))*'Blend Sheet'!$U118)+(INDEX(ItemCosts,MATCH('Blend Sheet'!$V$4,ItemNum,0),MATCH(I$1,Districts,0))*'Blend Sheet'!$V118)+(INDEX(ItemCosts,MATCH('Blend Sheet'!$W$4,ItemNum,0),MATCH(I$1,Districts,0))*'Blend Sheet'!$W118)+(INDEX(ItemCosts,MATCH('Blend Sheet'!$X$4,ItemNum,0),MATCH(I$1,Districts,0))*'Blend Sheet'!$X118)+(INDEX(ItemCosts,MATCH('Blend Sheet'!$Y$4,ItemNum,0),MATCH(I$1,Districts,0))*'Blend Sheet'!$Y118)+(INDEX(ItemCosts,MATCH('Blend Sheet'!$Z$4,ItemNum,0),MATCH(I$1,Districts,0))*'Blend Sheet'!$Z118)+(INDEX(ItemCosts,MATCH('Blend Sheet'!$AA$4,ItemNum,0),MATCH(I$1,Districts,0))*'Blend Sheet'!$AA118)+(INDEX(ItemCosts,MATCH('Blend Sheet'!$AB$4,ItemNum,0),MATCH(I$1,Districts,0))*'Blend Sheet'!$AB118)+(INDEX(ItemCosts,MATCH('Blend Sheet'!$AC$4,ItemNum,0),MATCH(I$1,Districts,0))*'Blend Sheet'!$AC118)+(INDEX(ItemCosts,MATCH('Blend Sheet'!$AD$4,ItemNum,0),MATCH(I$1,Districts,0))*'Blend Sheet'!$AD118)+(INDEX(ItemCosts,MATCH('Blend Sheet'!$AE$4,ItemNum,0),MATCH(I$1,Districts,0))*'Blend Sheet'!$AE118)+(INDEX(ItemCosts,MATCH('Blend Sheet'!$AF$4,ItemNum,0),MATCH(I$1,Districts,0))*'Blend Sheet'!$AF118)+(INDEX(ItemCosts,MATCH('Blend Sheet'!$AG$4,ItemNum,0),MATCH(I$1,Districts,0))*'Blend Sheet'!$AG118)+(INDEX(ItemCosts,MATCH('Blend Sheet'!$AH$4,ItemNum,0),MATCH(I$1,Districts,0))*'Blend Sheet'!$AH118)+(INDEX(ItemCosts,MATCH('Blend Sheet'!$AI$4,ItemNum,0),MATCH(I$1,Districts,0))*'Blend Sheet'!$AI118)+(INDEX(ItemCosts,MATCH('Blend Sheet'!$AJ$4,ItemNum,0),MATCH(I$1,Districts,0))*'Blend Sheet'!$AJ118)+(INDEX(ItemCosts,MATCH('Blend Sheet'!$AK$4,ItemNum,0),MATCH(I$1,Districts,0))*'Blend Sheet'!$AK118)+(INDEX(ItemCosts,MATCH('Blend Sheet'!$AL$4,ItemNum,0),MATCH(I$1,Districts,0))*'Blend Sheet'!$AL118)+(INDEX(ItemCosts,MATCH('Blend Sheet'!$AM$4,ItemNum,0),MATCH(I$1,Districts,0))*'Blend Sheet'!$AM118)+(INDEX(ItemCosts,MATCH('Blend Sheet'!$AN$4,ItemNum,0),MATCH(I$1,Districts,0))*'Blend Sheet'!$AN118)+(INDEX(ItemCosts,MATCH('Blend Sheet'!$AO$4,ItemNum,0),MATCH(I$1,Districts,0))*'Blend Sheet'!$AO118)+(INDEX(ItemCosts,MATCH('Blend Sheet'!$AP$4,ItemNum,0),MATCH(I$1,Districts,0))*'Blend Sheet'!$AP118)+(INDEX(ItemCosts,MATCH('Blend Sheet'!$AQ$4,ItemNum,0),MATCH(I$1,Districts,0))*'Blend Sheet'!$AQ118)+(INDEX(ItemCosts,MATCH('Blend Sheet'!$AR$4,ItemNum,0),MATCH(I$1,Districts,0))*'Blend Sheet'!$AR118)+(INDEX(ItemCosts,MATCH('Blend Sheet'!$AS$4,ItemNum,0),MATCH(I$1,Districts,0))*'Blend Sheet'!$AS118)</f>
        <v>#N/A</v>
      </c>
      <c r="J115" s="5" t="e">
        <f>(INDEX(ItemCosts,MATCH('Blend Sheet'!$C$4,ItemNum,0),MATCH(J$1,Districts,0))*'Blend Sheet'!$C118)+(INDEX(ItemCosts,MATCH('Blend Sheet'!$D$4,ItemNum,0),MATCH(J$1,Districts,0))*'Blend Sheet'!$D118)+(INDEX(ItemCosts,MATCH('Blend Sheet'!$E$4,ItemNum,0),MATCH(J$1,Districts,0))*'Blend Sheet'!$E118)+(INDEX(ItemCosts,MATCH('Blend Sheet'!$F$4,ItemNum,0),MATCH(J$1,Districts,0))*'Blend Sheet'!$F118)+(INDEX(ItemCosts,MATCH('Blend Sheet'!$G$4,ItemNum,0),MATCH(J$1,Districts,0))*'Blend Sheet'!$G118)+(INDEX(ItemCosts,MATCH('Blend Sheet'!$H$4,ItemNum,0),MATCH(J$1,Districts,0))*'Blend Sheet'!$H118)+(INDEX(ItemCosts,MATCH('Blend Sheet'!$I$4,ItemNum,0),MATCH(J$1,Districts,0))*'Blend Sheet'!$I118)+(INDEX(ItemCosts,MATCH('Blend Sheet'!$J$4,ItemNum,0),MATCH(J$1,Districts,0))*'Blend Sheet'!$J118)+(INDEX(ItemCosts,MATCH('Blend Sheet'!$K$4,ItemNum,0),MATCH(J$1,Districts,0))*'Blend Sheet'!$K118)+(INDEX(ItemCosts,MATCH('Blend Sheet'!$L$4,ItemNum,0),MATCH(J$1,Districts,0))*'Blend Sheet'!$L118)+(INDEX(ItemCosts,MATCH('Blend Sheet'!$M$4,ItemNum,0),MATCH(J$1,Districts,0))*'Blend Sheet'!$M118)+(INDEX(ItemCosts,MATCH('Blend Sheet'!$N$4,ItemNum,0),MATCH(J$1,Districts,0))*'Blend Sheet'!$N118)+(INDEX(ItemCosts,MATCH('Blend Sheet'!$O$4,ItemNum,0),MATCH(J$1,Districts,0))*'Blend Sheet'!$O118)+(INDEX(ItemCosts,MATCH('Blend Sheet'!$P$4,ItemNum,0),MATCH(J$1,Districts,0))*'Blend Sheet'!$P118)+(INDEX(ItemCosts,MATCH('Blend Sheet'!$Q$4,ItemNum,0),MATCH(J$1,Districts,0))*'Blend Sheet'!$Q118)+(INDEX(ItemCosts,MATCH('Blend Sheet'!$R$4,ItemNum,0),MATCH(J$1,Districts,0))*'Blend Sheet'!$R118)+(INDEX(ItemCosts,MATCH('Blend Sheet'!$S$4,ItemNum,0),MATCH(J$1,Districts,0))*'Blend Sheet'!$S118)+(INDEX(ItemCosts,MATCH('Blend Sheet'!$T$4,ItemNum,0),MATCH(J$1,Districts,0))*'Blend Sheet'!$T118)+(INDEX(ItemCosts,MATCH('Blend Sheet'!$U$4,ItemNum,0),MATCH(J$1,Districts,0))*'Blend Sheet'!$U118)+(INDEX(ItemCosts,MATCH('Blend Sheet'!$V$4,ItemNum,0),MATCH(J$1,Districts,0))*'Blend Sheet'!$V118)+(INDEX(ItemCosts,MATCH('Blend Sheet'!$W$4,ItemNum,0),MATCH(J$1,Districts,0))*'Blend Sheet'!$W118)+(INDEX(ItemCosts,MATCH('Blend Sheet'!$X$4,ItemNum,0),MATCH(J$1,Districts,0))*'Blend Sheet'!$X118)+(INDEX(ItemCosts,MATCH('Blend Sheet'!$Y$4,ItemNum,0),MATCH(J$1,Districts,0))*'Blend Sheet'!$Y118)+(INDEX(ItemCosts,MATCH('Blend Sheet'!$Z$4,ItemNum,0),MATCH(J$1,Districts,0))*'Blend Sheet'!$Z118)+(INDEX(ItemCosts,MATCH('Blend Sheet'!$AA$4,ItemNum,0),MATCH(J$1,Districts,0))*'Blend Sheet'!$AA118)+(INDEX(ItemCosts,MATCH('Blend Sheet'!$AB$4,ItemNum,0),MATCH(J$1,Districts,0))*'Blend Sheet'!$AB118)+(INDEX(ItemCosts,MATCH('Blend Sheet'!$AC$4,ItemNum,0),MATCH(J$1,Districts,0))*'Blend Sheet'!$AC118)+(INDEX(ItemCosts,MATCH('Blend Sheet'!$AD$4,ItemNum,0),MATCH(J$1,Districts,0))*'Blend Sheet'!$AD118)+(INDEX(ItemCosts,MATCH('Blend Sheet'!$AE$4,ItemNum,0),MATCH(J$1,Districts,0))*'Blend Sheet'!$AE118)+(INDEX(ItemCosts,MATCH('Blend Sheet'!$AF$4,ItemNum,0),MATCH(J$1,Districts,0))*'Blend Sheet'!$AF118)+(INDEX(ItemCosts,MATCH('Blend Sheet'!$AG$4,ItemNum,0),MATCH(J$1,Districts,0))*'Blend Sheet'!$AG118)+(INDEX(ItemCosts,MATCH('Blend Sheet'!$AH$4,ItemNum,0),MATCH(J$1,Districts,0))*'Blend Sheet'!$AH118)+(INDEX(ItemCosts,MATCH('Blend Sheet'!$AI$4,ItemNum,0),MATCH(J$1,Districts,0))*'Blend Sheet'!$AI118)+(INDEX(ItemCosts,MATCH('Blend Sheet'!$AJ$4,ItemNum,0),MATCH(J$1,Districts,0))*'Blend Sheet'!$AJ118)+(INDEX(ItemCosts,MATCH('Blend Sheet'!$AK$4,ItemNum,0),MATCH(J$1,Districts,0))*'Blend Sheet'!$AK118)+(INDEX(ItemCosts,MATCH('Blend Sheet'!$AL$4,ItemNum,0),MATCH(J$1,Districts,0))*'Blend Sheet'!$AL118)+(INDEX(ItemCosts,MATCH('Blend Sheet'!$AM$4,ItemNum,0),MATCH(J$1,Districts,0))*'Blend Sheet'!$AM118)+(INDEX(ItemCosts,MATCH('Blend Sheet'!$AN$4,ItemNum,0),MATCH(J$1,Districts,0))*'Blend Sheet'!$AN118)+(INDEX(ItemCosts,MATCH('Blend Sheet'!$AO$4,ItemNum,0),MATCH(J$1,Districts,0))*'Blend Sheet'!$AO118)+(INDEX(ItemCosts,MATCH('Blend Sheet'!$AP$4,ItemNum,0),MATCH(J$1,Districts,0))*'Blend Sheet'!$AP118)+(INDEX(ItemCosts,MATCH('Blend Sheet'!$AQ$4,ItemNum,0),MATCH(J$1,Districts,0))*'Blend Sheet'!$AQ118)+(INDEX(ItemCosts,MATCH('Blend Sheet'!$AR$4,ItemNum,0),MATCH(J$1,Districts,0))*'Blend Sheet'!$AR118)+(INDEX(ItemCosts,MATCH('Blend Sheet'!$AS$4,ItemNum,0),MATCH(J$1,Districts,0))*'Blend Sheet'!$AS118)</f>
        <v>#N/A</v>
      </c>
      <c r="K115" s="5" t="e">
        <f>(INDEX(ItemCosts,MATCH('Blend Sheet'!$C$4,ItemNum,0),MATCH(K$1,Districts,0))*'Blend Sheet'!$C118)+(INDEX(ItemCosts,MATCH('Blend Sheet'!$D$4,ItemNum,0),MATCH(K$1,Districts,0))*'Blend Sheet'!$D118)+(INDEX(ItemCosts,MATCH('Blend Sheet'!$E$4,ItemNum,0),MATCH(K$1,Districts,0))*'Blend Sheet'!$E118)+(INDEX(ItemCosts,MATCH('Blend Sheet'!$F$4,ItemNum,0),MATCH(K$1,Districts,0))*'Blend Sheet'!$F118)+(INDEX(ItemCosts,MATCH('Blend Sheet'!$G$4,ItemNum,0),MATCH(K$1,Districts,0))*'Blend Sheet'!$G118)+(INDEX(ItemCosts,MATCH('Blend Sheet'!$H$4,ItemNum,0),MATCH(K$1,Districts,0))*'Blend Sheet'!$H118)+(INDEX(ItemCosts,MATCH('Blend Sheet'!$I$4,ItemNum,0),MATCH(K$1,Districts,0))*'Blend Sheet'!$I118)+(INDEX(ItemCosts,MATCH('Blend Sheet'!$J$4,ItemNum,0),MATCH(K$1,Districts,0))*'Blend Sheet'!$J118)+(INDEX(ItemCosts,MATCH('Blend Sheet'!$K$4,ItemNum,0),MATCH(K$1,Districts,0))*'Blend Sheet'!$K118)+(INDEX(ItemCosts,MATCH('Blend Sheet'!$L$4,ItemNum,0),MATCH(K$1,Districts,0))*'Blend Sheet'!$L118)+(INDEX(ItemCosts,MATCH('Blend Sheet'!$M$4,ItemNum,0),MATCH(K$1,Districts,0))*'Blend Sheet'!$M118)+(INDEX(ItemCosts,MATCH('Blend Sheet'!$N$4,ItemNum,0),MATCH(K$1,Districts,0))*'Blend Sheet'!$N118)+(INDEX(ItemCosts,MATCH('Blend Sheet'!$O$4,ItemNum,0),MATCH(K$1,Districts,0))*'Blend Sheet'!$O118)+(INDEX(ItemCosts,MATCH('Blend Sheet'!$P$4,ItemNum,0),MATCH(K$1,Districts,0))*'Blend Sheet'!$P118)+(INDEX(ItemCosts,MATCH('Blend Sheet'!$Q$4,ItemNum,0),MATCH(K$1,Districts,0))*'Blend Sheet'!$Q118)+(INDEX(ItemCosts,MATCH('Blend Sheet'!$R$4,ItemNum,0),MATCH(K$1,Districts,0))*'Blend Sheet'!$R118)+(INDEX(ItemCosts,MATCH('Blend Sheet'!$S$4,ItemNum,0),MATCH(K$1,Districts,0))*'Blend Sheet'!$S118)+(INDEX(ItemCosts,MATCH('Blend Sheet'!$T$4,ItemNum,0),MATCH(K$1,Districts,0))*'Blend Sheet'!$T118)+(INDEX(ItemCosts,MATCH('Blend Sheet'!$U$4,ItemNum,0),MATCH(K$1,Districts,0))*'Blend Sheet'!$U118)+(INDEX(ItemCosts,MATCH('Blend Sheet'!$V$4,ItemNum,0),MATCH(K$1,Districts,0))*'Blend Sheet'!$V118)+(INDEX(ItemCosts,MATCH('Blend Sheet'!$W$4,ItemNum,0),MATCH(K$1,Districts,0))*'Blend Sheet'!$W118)+(INDEX(ItemCosts,MATCH('Blend Sheet'!$X$4,ItemNum,0),MATCH(K$1,Districts,0))*'Blend Sheet'!$X118)+(INDEX(ItemCosts,MATCH('Blend Sheet'!$Y$4,ItemNum,0),MATCH(K$1,Districts,0))*'Blend Sheet'!$Y118)+(INDEX(ItemCosts,MATCH('Blend Sheet'!$Z$4,ItemNum,0),MATCH(K$1,Districts,0))*'Blend Sheet'!$Z118)+(INDEX(ItemCosts,MATCH('Blend Sheet'!$AA$4,ItemNum,0),MATCH(K$1,Districts,0))*'Blend Sheet'!$AA118)+(INDEX(ItemCosts,MATCH('Blend Sheet'!$AB$4,ItemNum,0),MATCH(K$1,Districts,0))*'Blend Sheet'!$AB118)+(INDEX(ItemCosts,MATCH('Blend Sheet'!$AC$4,ItemNum,0),MATCH(K$1,Districts,0))*'Blend Sheet'!$AC118)+(INDEX(ItemCosts,MATCH('Blend Sheet'!$AD$4,ItemNum,0),MATCH(K$1,Districts,0))*'Blend Sheet'!$AD118)+(INDEX(ItemCosts,MATCH('Blend Sheet'!$AE$4,ItemNum,0),MATCH(K$1,Districts,0))*'Blend Sheet'!$AE118)+(INDEX(ItemCosts,MATCH('Blend Sheet'!$AF$4,ItemNum,0),MATCH(K$1,Districts,0))*'Blend Sheet'!$AF118)+(INDEX(ItemCosts,MATCH('Blend Sheet'!$AG$4,ItemNum,0),MATCH(K$1,Districts,0))*'Blend Sheet'!$AG118)+(INDEX(ItemCosts,MATCH('Blend Sheet'!$AH$4,ItemNum,0),MATCH(K$1,Districts,0))*'Blend Sheet'!$AH118)+(INDEX(ItemCosts,MATCH('Blend Sheet'!$AI$4,ItemNum,0),MATCH(K$1,Districts,0))*'Blend Sheet'!$AI118)+(INDEX(ItemCosts,MATCH('Blend Sheet'!$AJ$4,ItemNum,0),MATCH(K$1,Districts,0))*'Blend Sheet'!$AJ118)+(INDEX(ItemCosts,MATCH('Blend Sheet'!$AK$4,ItemNum,0),MATCH(K$1,Districts,0))*'Blend Sheet'!$AK118)+(INDEX(ItemCosts,MATCH('Blend Sheet'!$AL$4,ItemNum,0),MATCH(K$1,Districts,0))*'Blend Sheet'!$AL118)+(INDEX(ItemCosts,MATCH('Blend Sheet'!$AM$4,ItemNum,0),MATCH(K$1,Districts,0))*'Blend Sheet'!$AM118)+(INDEX(ItemCosts,MATCH('Blend Sheet'!$AN$4,ItemNum,0),MATCH(K$1,Districts,0))*'Blend Sheet'!$AN118)+(INDEX(ItemCosts,MATCH('Blend Sheet'!$AO$4,ItemNum,0),MATCH(K$1,Districts,0))*'Blend Sheet'!$AO118)+(INDEX(ItemCosts,MATCH('Blend Sheet'!$AP$4,ItemNum,0),MATCH(K$1,Districts,0))*'Blend Sheet'!$AP118)+(INDEX(ItemCosts,MATCH('Blend Sheet'!$AQ$4,ItemNum,0),MATCH(K$1,Districts,0))*'Blend Sheet'!$AQ118)+(INDEX(ItemCosts,MATCH('Blend Sheet'!$AR$4,ItemNum,0),MATCH(K$1,Districts,0))*'Blend Sheet'!$AR118)+(INDEX(ItemCosts,MATCH('Blend Sheet'!$AS$4,ItemNum,0),MATCH(K$1,Districts,0))*'Blend Sheet'!$AS118)</f>
        <v>#N/A</v>
      </c>
      <c r="L115" s="5" t="e">
        <f>(INDEX(ItemCosts,MATCH('Blend Sheet'!$C$4,ItemNum,0),MATCH(L$1,Districts,0))*'Blend Sheet'!$C118)+(INDEX(ItemCosts,MATCH('Blend Sheet'!$D$4,ItemNum,0),MATCH(L$1,Districts,0))*'Blend Sheet'!$D118)+(INDEX(ItemCosts,MATCH('Blend Sheet'!$E$4,ItemNum,0),MATCH(L$1,Districts,0))*'Blend Sheet'!$E118)+(INDEX(ItemCosts,MATCH('Blend Sheet'!$F$4,ItemNum,0),MATCH(L$1,Districts,0))*'Blend Sheet'!$F118)+(INDEX(ItemCosts,MATCH('Blend Sheet'!$G$4,ItemNum,0),MATCH(L$1,Districts,0))*'Blend Sheet'!$G118)+(INDEX(ItemCosts,MATCH('Blend Sheet'!$H$4,ItemNum,0),MATCH(L$1,Districts,0))*'Blend Sheet'!$H118)+(INDEX(ItemCosts,MATCH('Blend Sheet'!$I$4,ItemNum,0),MATCH(L$1,Districts,0))*'Blend Sheet'!$I118)+(INDEX(ItemCosts,MATCH('Blend Sheet'!$J$4,ItemNum,0),MATCH(L$1,Districts,0))*'Blend Sheet'!$J118)+(INDEX(ItemCosts,MATCH('Blend Sheet'!$K$4,ItemNum,0),MATCH(L$1,Districts,0))*'Blend Sheet'!$K118)+(INDEX(ItemCosts,MATCH('Blend Sheet'!$L$4,ItemNum,0),MATCH(L$1,Districts,0))*'Blend Sheet'!$L118)+(INDEX(ItemCosts,MATCH('Blend Sheet'!$M$4,ItemNum,0),MATCH(L$1,Districts,0))*'Blend Sheet'!$M118)+(INDEX(ItemCosts,MATCH('Blend Sheet'!$N$4,ItemNum,0),MATCH(L$1,Districts,0))*'Blend Sheet'!$N118)+(INDEX(ItemCosts,MATCH('Blend Sheet'!$O$4,ItemNum,0),MATCH(L$1,Districts,0))*'Blend Sheet'!$O118)+(INDEX(ItemCosts,MATCH('Blend Sheet'!$P$4,ItemNum,0),MATCH(L$1,Districts,0))*'Blend Sheet'!$P118)+(INDEX(ItemCosts,MATCH('Blend Sheet'!$Q$4,ItemNum,0),MATCH(L$1,Districts,0))*'Blend Sheet'!$Q118)+(INDEX(ItemCosts,MATCH('Blend Sheet'!$R$4,ItemNum,0),MATCH(L$1,Districts,0))*'Blend Sheet'!$R118)+(INDEX(ItemCosts,MATCH('Blend Sheet'!$S$4,ItemNum,0),MATCH(L$1,Districts,0))*'Blend Sheet'!$S118)+(INDEX(ItemCosts,MATCH('Blend Sheet'!$T$4,ItemNum,0),MATCH(L$1,Districts,0))*'Blend Sheet'!$T118)+(INDEX(ItemCosts,MATCH('Blend Sheet'!$U$4,ItemNum,0),MATCH(L$1,Districts,0))*'Blend Sheet'!$U118)+(INDEX(ItemCosts,MATCH('Blend Sheet'!$V$4,ItemNum,0),MATCH(L$1,Districts,0))*'Blend Sheet'!$V118)+(INDEX(ItemCosts,MATCH('Blend Sheet'!$W$4,ItemNum,0),MATCH(L$1,Districts,0))*'Blend Sheet'!$W118)+(INDEX(ItemCosts,MATCH('Blend Sheet'!$X$4,ItemNum,0),MATCH(L$1,Districts,0))*'Blend Sheet'!$X118)+(INDEX(ItemCosts,MATCH('Blend Sheet'!$Y$4,ItemNum,0),MATCH(L$1,Districts,0))*'Blend Sheet'!$Y118)+(INDEX(ItemCosts,MATCH('Blend Sheet'!$Z$4,ItemNum,0),MATCH(L$1,Districts,0))*'Blend Sheet'!$Z118)+(INDEX(ItemCosts,MATCH('Blend Sheet'!$AA$4,ItemNum,0),MATCH(L$1,Districts,0))*'Blend Sheet'!$AA118)+(INDEX(ItemCosts,MATCH('Blend Sheet'!$AB$4,ItemNum,0),MATCH(L$1,Districts,0))*'Blend Sheet'!$AB118)+(INDEX(ItemCosts,MATCH('Blend Sheet'!$AC$4,ItemNum,0),MATCH(L$1,Districts,0))*'Blend Sheet'!$AC118)+(INDEX(ItemCosts,MATCH('Blend Sheet'!$AD$4,ItemNum,0),MATCH(L$1,Districts,0))*'Blend Sheet'!$AD118)+(INDEX(ItemCosts,MATCH('Blend Sheet'!$AE$4,ItemNum,0),MATCH(L$1,Districts,0))*'Blend Sheet'!$AE118)+(INDEX(ItemCosts,MATCH('Blend Sheet'!$AF$4,ItemNum,0),MATCH(L$1,Districts,0))*'Blend Sheet'!$AF118)+(INDEX(ItemCosts,MATCH('Blend Sheet'!$AG$4,ItemNum,0),MATCH(L$1,Districts,0))*'Blend Sheet'!$AG118)+(INDEX(ItemCosts,MATCH('Blend Sheet'!$AH$4,ItemNum,0),MATCH(L$1,Districts,0))*'Blend Sheet'!$AH118)+(INDEX(ItemCosts,MATCH('Blend Sheet'!$AI$4,ItemNum,0),MATCH(L$1,Districts,0))*'Blend Sheet'!$AI118)+(INDEX(ItemCosts,MATCH('Blend Sheet'!$AJ$4,ItemNum,0),MATCH(L$1,Districts,0))*'Blend Sheet'!$AJ118)+(INDEX(ItemCosts,MATCH('Blend Sheet'!$AK$4,ItemNum,0),MATCH(L$1,Districts,0))*'Blend Sheet'!$AK118)+(INDEX(ItemCosts,MATCH('Blend Sheet'!$AL$4,ItemNum,0),MATCH(L$1,Districts,0))*'Blend Sheet'!$AL118)+(INDEX(ItemCosts,MATCH('Blend Sheet'!$AM$4,ItemNum,0),MATCH(L$1,Districts,0))*'Blend Sheet'!$AM118)+(INDEX(ItemCosts,MATCH('Blend Sheet'!$AN$4,ItemNum,0),MATCH(L$1,Districts,0))*'Blend Sheet'!$AN118)+(INDEX(ItemCosts,MATCH('Blend Sheet'!$AO$4,ItemNum,0),MATCH(L$1,Districts,0))*'Blend Sheet'!$AO118)+(INDEX(ItemCosts,MATCH('Blend Sheet'!$AP$4,ItemNum,0),MATCH(L$1,Districts,0))*'Blend Sheet'!$AP118)+(INDEX(ItemCosts,MATCH('Blend Sheet'!$AQ$4,ItemNum,0),MATCH(L$1,Districts,0))*'Blend Sheet'!$AQ118)+(INDEX(ItemCosts,MATCH('Blend Sheet'!$AR$4,ItemNum,0),MATCH(L$1,Districts,0))*'Blend Sheet'!$AR118)+(INDEX(ItemCosts,MATCH('Blend Sheet'!$AS$4,ItemNum,0),MATCH(L$1,Districts,0))*'Blend Sheet'!$AS118)</f>
        <v>#N/A</v>
      </c>
      <c r="M115" s="191"/>
      <c r="N115" s="34" t="e">
        <f>D115/'Blend Sheet'!$BA118</f>
        <v>#N/A</v>
      </c>
      <c r="O115" s="34" t="e">
        <f>E115/'Blend Sheet'!$BA118</f>
        <v>#N/A</v>
      </c>
      <c r="P115" s="34" t="e">
        <f>G115/'Blend Sheet'!$BA118</f>
        <v>#N/A</v>
      </c>
      <c r="Q115" s="34" t="e">
        <f>H115/'Blend Sheet'!$BA118</f>
        <v>#N/A</v>
      </c>
      <c r="R115" s="34" t="e">
        <f>I115/'Blend Sheet'!$BA118</f>
        <v>#N/A</v>
      </c>
      <c r="S115" s="34" t="e">
        <f>J115/'Blend Sheet'!$BA118</f>
        <v>#N/A</v>
      </c>
      <c r="T115" s="34" t="e">
        <f>K115/'Blend Sheet'!$BA118</f>
        <v>#N/A</v>
      </c>
      <c r="U115" s="34" t="e">
        <f>L115/'Blend Sheet'!$BA118</f>
        <v>#N/A</v>
      </c>
    </row>
    <row r="116" spans="1:21" x14ac:dyDescent="0.25">
      <c r="A116" s="3">
        <f>'Blend Sheet'!A119</f>
        <v>0</v>
      </c>
      <c r="B116" s="5" t="e">
        <f>(INDEX(ItemCosts,MATCH('Blend Sheet'!$C$4,ItemNum,0),MATCH(B$1,Districts,0))*'Blend Sheet'!$C119)+(INDEX(ItemCosts,MATCH('Blend Sheet'!$D$4,ItemNum,0),MATCH(B$1,Districts,0))*'Blend Sheet'!$D119)+(INDEX(ItemCosts,MATCH('Blend Sheet'!$E$4,ItemNum,0),MATCH(B$1,Districts,0))*'Blend Sheet'!$E119)+(INDEX(ItemCosts,MATCH('Blend Sheet'!$F$4,ItemNum,0),MATCH(B$1,Districts,0))*'Blend Sheet'!$F119)+(INDEX(ItemCosts,MATCH('Blend Sheet'!$G$4,ItemNum,0),MATCH(B$1,Districts,0))*'Blend Sheet'!$G119)+(INDEX(ItemCosts,MATCH('Blend Sheet'!$H$4,ItemNum,0),MATCH(B$1,Districts,0))*'Blend Sheet'!$H119)+(INDEX(ItemCosts,MATCH('Blend Sheet'!$I$4,ItemNum,0),MATCH(B$1,Districts,0))*'Blend Sheet'!$I119)+(INDEX(ItemCosts,MATCH('Blend Sheet'!$J$4,ItemNum,0),MATCH(B$1,Districts,0))*'Blend Sheet'!$J119)+(INDEX(ItemCosts,MATCH('Blend Sheet'!$K$4,ItemNum,0),MATCH(B$1,Districts,0))*'Blend Sheet'!$K119)+(INDEX(ItemCosts,MATCH('Blend Sheet'!$L$4,ItemNum,0),MATCH(B$1,Districts,0))*'Blend Sheet'!$L119)+(INDEX(ItemCosts,MATCH('Blend Sheet'!$M$4,ItemNum,0),MATCH(B$1,Districts,0))*'Blend Sheet'!$M119)+(INDEX(ItemCosts,MATCH('Blend Sheet'!$N$4,ItemNum,0),MATCH(B$1,Districts,0))*'Blend Sheet'!$N119)+(INDEX(ItemCosts,MATCH('Blend Sheet'!$O$4,ItemNum,0),MATCH(B$1,Districts,0))*'Blend Sheet'!$O119)+(INDEX(ItemCosts,MATCH('Blend Sheet'!$P$4,ItemNum,0),MATCH(B$1,Districts,0))*'Blend Sheet'!$P119)+(INDEX(ItemCosts,MATCH('Blend Sheet'!$Q$4,ItemNum,0),MATCH(B$1,Districts,0))*'Blend Sheet'!$Q119)+(INDEX(ItemCosts,MATCH('Blend Sheet'!$R$4,ItemNum,0),MATCH(B$1,Districts,0))*'Blend Sheet'!$R119)+(INDEX(ItemCosts,MATCH('Blend Sheet'!$S$4,ItemNum,0),MATCH(B$1,Districts,0))*'Blend Sheet'!$S119)+(INDEX(ItemCosts,MATCH('Blend Sheet'!$T$4,ItemNum,0),MATCH(B$1,Districts,0))*'Blend Sheet'!$T119)+(INDEX(ItemCosts,MATCH('Blend Sheet'!$U$4,ItemNum,0),MATCH(B$1,Districts,0))*'Blend Sheet'!$U119)+(INDEX(ItemCosts,MATCH('Blend Sheet'!$V$4,ItemNum,0),MATCH(B$1,Districts,0))*'Blend Sheet'!$V119)+(INDEX(ItemCosts,MATCH('Blend Sheet'!$W$4,ItemNum,0),MATCH(B$1,Districts,0))*'Blend Sheet'!$W119)+(INDEX(ItemCosts,MATCH('Blend Sheet'!$X$4,ItemNum,0),MATCH(B$1,Districts,0))*'Blend Sheet'!$X119)+(INDEX(ItemCosts,MATCH('Blend Sheet'!$Y$4,ItemNum,0),MATCH(B$1,Districts,0))*'Blend Sheet'!$Y119)+(INDEX(ItemCosts,MATCH('Blend Sheet'!$Z$4,ItemNum,0),MATCH(B$1,Districts,0))*'Blend Sheet'!$Z119)+(INDEX(ItemCosts,MATCH('Blend Sheet'!$AA$4,ItemNum,0),MATCH(B$1,Districts,0))*'Blend Sheet'!$AA119)+(INDEX(ItemCosts,MATCH('Blend Sheet'!$AB$4,ItemNum,0),MATCH(B$1,Districts,0))*'Blend Sheet'!$AB119)+(INDEX(ItemCosts,MATCH('Blend Sheet'!$AC$4,ItemNum,0),MATCH(B$1,Districts,0))*'Blend Sheet'!$AC119)+(INDEX(ItemCosts,MATCH('Blend Sheet'!$AD$4,ItemNum,0),MATCH(B$1,Districts,0))*'Blend Sheet'!$AD119)+(INDEX(ItemCosts,MATCH('Blend Sheet'!$AE$4,ItemNum,0),MATCH(B$1,Districts,0))*'Blend Sheet'!$AE119)+(INDEX(ItemCosts,MATCH('Blend Sheet'!$AF$4,ItemNum,0),MATCH(B$1,Districts,0))*'Blend Sheet'!$AF119)+(INDEX(ItemCosts,MATCH('Blend Sheet'!$AG$4,ItemNum,0),MATCH(B$1,Districts,0))*'Blend Sheet'!$AG119)+(INDEX(ItemCosts,MATCH('Blend Sheet'!$AH$4,ItemNum,0),MATCH(B$1,Districts,0))*'Blend Sheet'!$AH119)+(INDEX(ItemCosts,MATCH('Blend Sheet'!$AI$4,ItemNum,0),MATCH(B$1,Districts,0))*'Blend Sheet'!$AI119)+(INDEX(ItemCosts,MATCH('Blend Sheet'!$AJ$4,ItemNum,0),MATCH(B$1,Districts,0))*'Blend Sheet'!$AJ119)+(INDEX(ItemCosts,MATCH('Blend Sheet'!$AK$4,ItemNum,0),MATCH(B$1,Districts,0))*'Blend Sheet'!$AK119)+(INDEX(ItemCosts,MATCH('Blend Sheet'!$AL$4,ItemNum,0),MATCH(B$1,Districts,0))*'Blend Sheet'!$AL119)+(INDEX(ItemCosts,MATCH('Blend Sheet'!$AM$4,ItemNum,0),MATCH(B$1,Districts,0))*'Blend Sheet'!$AM119)+(INDEX(ItemCosts,MATCH('Blend Sheet'!$AN$4,ItemNum,0),MATCH(B$1,Districts,0))*'Blend Sheet'!$AN119)+(INDEX(ItemCosts,MATCH('Blend Sheet'!$AO$4,ItemNum,0),MATCH(B$1,Districts,0))*'Blend Sheet'!$AO119)+(INDEX(ItemCosts,MATCH('Blend Sheet'!$AP$4,ItemNum,0),MATCH(B$1,Districts,0))*'Blend Sheet'!$AP119)+(INDEX(ItemCosts,MATCH('Blend Sheet'!$AQ$4,ItemNum,0),MATCH(B$1,Districts,0))*'Blend Sheet'!$AQ119)+(INDEX(ItemCosts,MATCH('Blend Sheet'!$AR$4,ItemNum,0),MATCH(B$1,Districts,0))*'Blend Sheet'!$AR119)+(INDEX(ItemCosts,MATCH('Blend Sheet'!$AS$4,ItemNum,0),MATCH(B$1,Districts,0))*'Blend Sheet'!$AS119)</f>
        <v>#N/A</v>
      </c>
      <c r="C116" s="5" t="e">
        <f>(INDEX(ItemCosts,MATCH('Blend Sheet'!$C$4,ItemNum,0),MATCH(C$1,Districts,0))*'Blend Sheet'!$C119)+(INDEX(ItemCosts,MATCH('Blend Sheet'!$D$4,ItemNum,0),MATCH(C$1,Districts,0))*'Blend Sheet'!$D119)+(INDEX(ItemCosts,MATCH('Blend Sheet'!$E$4,ItemNum,0),MATCH(C$1,Districts,0))*'Blend Sheet'!$E119)+(INDEX(ItemCosts,MATCH('Blend Sheet'!$F$4,ItemNum,0),MATCH(C$1,Districts,0))*'Blend Sheet'!$F119)+(INDEX(ItemCosts,MATCH('Blend Sheet'!$G$4,ItemNum,0),MATCH(C$1,Districts,0))*'Blend Sheet'!$G119)+(INDEX(ItemCosts,MATCH('Blend Sheet'!$H$4,ItemNum,0),MATCH(C$1,Districts,0))*'Blend Sheet'!$H119)+(INDEX(ItemCosts,MATCH('Blend Sheet'!$I$4,ItemNum,0),MATCH(C$1,Districts,0))*'Blend Sheet'!$I119)+(INDEX(ItemCosts,MATCH('Blend Sheet'!$J$4,ItemNum,0),MATCH(C$1,Districts,0))*'Blend Sheet'!$J119)+(INDEX(ItemCosts,MATCH('Blend Sheet'!$K$4,ItemNum,0),MATCH(C$1,Districts,0))*'Blend Sheet'!$K119)+(INDEX(ItemCosts,MATCH('Blend Sheet'!$L$4,ItemNum,0),MATCH(C$1,Districts,0))*'Blend Sheet'!$L119)+(INDEX(ItemCosts,MATCH('Blend Sheet'!$M$4,ItemNum,0),MATCH(C$1,Districts,0))*'Blend Sheet'!$M119)+(INDEX(ItemCosts,MATCH('Blend Sheet'!$N$4,ItemNum,0),MATCH(C$1,Districts,0))*'Blend Sheet'!$N119)+(INDEX(ItemCosts,MATCH('Blend Sheet'!$O$4,ItemNum,0),MATCH(C$1,Districts,0))*'Blend Sheet'!$O119)+(INDEX(ItemCosts,MATCH('Blend Sheet'!$P$4,ItemNum,0),MATCH(C$1,Districts,0))*'Blend Sheet'!$P119)+(INDEX(ItemCosts,MATCH('Blend Sheet'!$Q$4,ItemNum,0),MATCH(C$1,Districts,0))*'Blend Sheet'!$Q119)+(INDEX(ItemCosts,MATCH('Blend Sheet'!$R$4,ItemNum,0),MATCH(C$1,Districts,0))*'Blend Sheet'!$R119)+(INDEX(ItemCosts,MATCH('Blend Sheet'!$S$4,ItemNum,0),MATCH(C$1,Districts,0))*'Blend Sheet'!$S119)+(INDEX(ItemCosts,MATCH('Blend Sheet'!$T$4,ItemNum,0),MATCH(C$1,Districts,0))*'Blend Sheet'!$T119)+(INDEX(ItemCosts,MATCH('Blend Sheet'!$U$4,ItemNum,0),MATCH(C$1,Districts,0))*'Blend Sheet'!$U119)+(INDEX(ItemCosts,MATCH('Blend Sheet'!$V$4,ItemNum,0),MATCH(C$1,Districts,0))*'Blend Sheet'!$V119)+(INDEX(ItemCosts,MATCH('Blend Sheet'!$W$4,ItemNum,0),MATCH(C$1,Districts,0))*'Blend Sheet'!$W119)+(INDEX(ItemCosts,MATCH('Blend Sheet'!$X$4,ItemNum,0),MATCH(C$1,Districts,0))*'Blend Sheet'!$X119)+(INDEX(ItemCosts,MATCH('Blend Sheet'!$Y$4,ItemNum,0),MATCH(C$1,Districts,0))*'Blend Sheet'!$Y119)+(INDEX(ItemCosts,MATCH('Blend Sheet'!$Z$4,ItemNum,0),MATCH(C$1,Districts,0))*'Blend Sheet'!$Z119)+(INDEX(ItemCosts,MATCH('Blend Sheet'!$AA$4,ItemNum,0),MATCH(C$1,Districts,0))*'Blend Sheet'!$AA119)+(INDEX(ItemCosts,MATCH('Blend Sheet'!$AB$4,ItemNum,0),MATCH(C$1,Districts,0))*'Blend Sheet'!$AB119)+(INDEX(ItemCosts,MATCH('Blend Sheet'!$AC$4,ItemNum,0),MATCH(C$1,Districts,0))*'Blend Sheet'!$AC119)+(INDEX(ItemCosts,MATCH('Blend Sheet'!$AD$4,ItemNum,0),MATCH(C$1,Districts,0))*'Blend Sheet'!$AD119)+(INDEX(ItemCosts,MATCH('Blend Sheet'!$AE$4,ItemNum,0),MATCH(C$1,Districts,0))*'Blend Sheet'!$AE119)+(INDEX(ItemCosts,MATCH('Blend Sheet'!$AF$4,ItemNum,0),MATCH(C$1,Districts,0))*'Blend Sheet'!$AF119)+(INDEX(ItemCosts,MATCH('Blend Sheet'!$AG$4,ItemNum,0),MATCH(C$1,Districts,0))*'Blend Sheet'!$AG119)+(INDEX(ItemCosts,MATCH('Blend Sheet'!$AH$4,ItemNum,0),MATCH(C$1,Districts,0))*'Blend Sheet'!$AH119)+(INDEX(ItemCosts,MATCH('Blend Sheet'!$AI$4,ItemNum,0),MATCH(C$1,Districts,0))*'Blend Sheet'!$AI119)+(INDEX(ItemCosts,MATCH('Blend Sheet'!$AJ$4,ItemNum,0),MATCH(C$1,Districts,0))*'Blend Sheet'!$AJ119)+(INDEX(ItemCosts,MATCH('Blend Sheet'!$AK$4,ItemNum,0),MATCH(C$1,Districts,0))*'Blend Sheet'!$AK119)+(INDEX(ItemCosts,MATCH('Blend Sheet'!$AL$4,ItemNum,0),MATCH(C$1,Districts,0))*'Blend Sheet'!$AL119)+(INDEX(ItemCosts,MATCH('Blend Sheet'!$AM$4,ItemNum,0),MATCH(C$1,Districts,0))*'Blend Sheet'!$AM119)+(INDEX(ItemCosts,MATCH('Blend Sheet'!$AN$4,ItemNum,0),MATCH(C$1,Districts,0))*'Blend Sheet'!$AN119)+(INDEX(ItemCosts,MATCH('Blend Sheet'!$AO$4,ItemNum,0),MATCH(C$1,Districts,0))*'Blend Sheet'!$AO119)+(INDEX(ItemCosts,MATCH('Blend Sheet'!$AP$4,ItemNum,0),MATCH(C$1,Districts,0))*'Blend Sheet'!$AP119)+(INDEX(ItemCosts,MATCH('Blend Sheet'!$AQ$4,ItemNum,0),MATCH(C$1,Districts,0))*'Blend Sheet'!$AQ119)+(INDEX(ItemCosts,MATCH('Blend Sheet'!$AR$4,ItemNum,0),MATCH(C$1,Districts,0))*'Blend Sheet'!$AR119)+(INDEX(ItemCosts,MATCH('Blend Sheet'!$AS$4,ItemNum,0),MATCH(C$1,Districts,0))*'Blend Sheet'!$AS119)</f>
        <v>#N/A</v>
      </c>
      <c r="D116" s="5" t="e">
        <f>(INDEX(ItemCosts,MATCH('Blend Sheet'!$C$4,ItemNum,0),MATCH(D$1,Districts,0))*'Blend Sheet'!$C119)+(INDEX(ItemCosts,MATCH('Blend Sheet'!$D$4,ItemNum,0),MATCH(D$1,Districts,0))*'Blend Sheet'!$D119)+(INDEX(ItemCosts,MATCH('Blend Sheet'!$E$4,ItemNum,0),MATCH(D$1,Districts,0))*'Blend Sheet'!$E119)+(INDEX(ItemCosts,MATCH('Blend Sheet'!$F$4,ItemNum,0),MATCH(D$1,Districts,0))*'Blend Sheet'!$F119)+(INDEX(ItemCosts,MATCH('Blend Sheet'!$G$4,ItemNum,0),MATCH(D$1,Districts,0))*'Blend Sheet'!$G119)+(INDEX(ItemCosts,MATCH('Blend Sheet'!$H$4,ItemNum,0),MATCH(D$1,Districts,0))*'Blend Sheet'!$H119)+(INDEX(ItemCosts,MATCH('Blend Sheet'!$I$4,ItemNum,0),MATCH(D$1,Districts,0))*'Blend Sheet'!$I119)+(INDEX(ItemCosts,MATCH('Blend Sheet'!$J$4,ItemNum,0),MATCH(D$1,Districts,0))*'Blend Sheet'!$J119)+(INDEX(ItemCosts,MATCH('Blend Sheet'!$K$4,ItemNum,0),MATCH(D$1,Districts,0))*'Blend Sheet'!$K119)+(INDEX(ItemCosts,MATCH('Blend Sheet'!$L$4,ItemNum,0),MATCH(D$1,Districts,0))*'Blend Sheet'!$L119)+(INDEX(ItemCosts,MATCH('Blend Sheet'!$M$4,ItemNum,0),MATCH(D$1,Districts,0))*'Blend Sheet'!$M119)+(INDEX(ItemCosts,MATCH('Blend Sheet'!$N$4,ItemNum,0),MATCH(D$1,Districts,0))*'Blend Sheet'!$N119)+(INDEX(ItemCosts,MATCH('Blend Sheet'!$O$4,ItemNum,0),MATCH(D$1,Districts,0))*'Blend Sheet'!$O119)+(INDEX(ItemCosts,MATCH('Blend Sheet'!$P$4,ItemNum,0),MATCH(D$1,Districts,0))*'Blend Sheet'!$P119)+(INDEX(ItemCosts,MATCH('Blend Sheet'!$Q$4,ItemNum,0),MATCH(D$1,Districts,0))*'Blend Sheet'!$Q119)+(INDEX(ItemCosts,MATCH('Blend Sheet'!$R$4,ItemNum,0),MATCH(D$1,Districts,0))*'Blend Sheet'!$R119)+(INDEX(ItemCosts,MATCH('Blend Sheet'!$S$4,ItemNum,0),MATCH(D$1,Districts,0))*'Blend Sheet'!$S119)+(INDEX(ItemCosts,MATCH('Blend Sheet'!$T$4,ItemNum,0),MATCH(D$1,Districts,0))*'Blend Sheet'!$T119)+(INDEX(ItemCosts,MATCH('Blend Sheet'!$U$4,ItemNum,0),MATCH(D$1,Districts,0))*'Blend Sheet'!$U119)+(INDEX(ItemCosts,MATCH('Blend Sheet'!$V$4,ItemNum,0),MATCH(D$1,Districts,0))*'Blend Sheet'!$V119)+(INDEX(ItemCosts,MATCH('Blend Sheet'!$W$4,ItemNum,0),MATCH(D$1,Districts,0))*'Blend Sheet'!$W119)+(INDEX(ItemCosts,MATCH('Blend Sheet'!$X$4,ItemNum,0),MATCH(D$1,Districts,0))*'Blend Sheet'!$X119)+(INDEX(ItemCosts,MATCH('Blend Sheet'!$Y$4,ItemNum,0),MATCH(D$1,Districts,0))*'Blend Sheet'!$Y119)+(INDEX(ItemCosts,MATCH('Blend Sheet'!$Z$4,ItemNum,0),MATCH(D$1,Districts,0))*'Blend Sheet'!$Z119)+(INDEX(ItemCosts,MATCH('Blend Sheet'!$AA$4,ItemNum,0),MATCH(D$1,Districts,0))*'Blend Sheet'!$AA119)+(INDEX(ItemCosts,MATCH('Blend Sheet'!$AB$4,ItemNum,0),MATCH(D$1,Districts,0))*'Blend Sheet'!$AB119)+(INDEX(ItemCosts,MATCH('Blend Sheet'!$AC$4,ItemNum,0),MATCH(D$1,Districts,0))*'Blend Sheet'!$AC119)+(INDEX(ItemCosts,MATCH('Blend Sheet'!$AD$4,ItemNum,0),MATCH(D$1,Districts,0))*'Blend Sheet'!$AD119)+(INDEX(ItemCosts,MATCH('Blend Sheet'!$AE$4,ItemNum,0),MATCH(D$1,Districts,0))*'Blend Sheet'!$AE119)+(INDEX(ItemCosts,MATCH('Blend Sheet'!$AF$4,ItemNum,0),MATCH(D$1,Districts,0))*'Blend Sheet'!$AF119)+(INDEX(ItemCosts,MATCH('Blend Sheet'!$AG$4,ItemNum,0),MATCH(D$1,Districts,0))*'Blend Sheet'!$AG119)+(INDEX(ItemCosts,MATCH('Blend Sheet'!$AH$4,ItemNum,0),MATCH(D$1,Districts,0))*'Blend Sheet'!$AH119)+(INDEX(ItemCosts,MATCH('Blend Sheet'!$AI$4,ItemNum,0),MATCH(D$1,Districts,0))*'Blend Sheet'!$AI119)+(INDEX(ItemCosts,MATCH('Blend Sheet'!$AJ$4,ItemNum,0),MATCH(D$1,Districts,0))*'Blend Sheet'!$AJ119)+(INDEX(ItemCosts,MATCH('Blend Sheet'!$AK$4,ItemNum,0),MATCH(D$1,Districts,0))*'Blend Sheet'!$AK119)+(INDEX(ItemCosts,MATCH('Blend Sheet'!$AL$4,ItemNum,0),MATCH(D$1,Districts,0))*'Blend Sheet'!$AL119)+(INDEX(ItemCosts,MATCH('Blend Sheet'!$AM$4,ItemNum,0),MATCH(D$1,Districts,0))*'Blend Sheet'!$AM119)+(INDEX(ItemCosts,MATCH('Blend Sheet'!$AN$4,ItemNum,0),MATCH(D$1,Districts,0))*'Blend Sheet'!$AN119)+(INDEX(ItemCosts,MATCH('Blend Sheet'!$AO$4,ItemNum,0),MATCH(D$1,Districts,0))*'Blend Sheet'!$AO119)+(INDEX(ItemCosts,MATCH('Blend Sheet'!$AP$4,ItemNum,0),MATCH(D$1,Districts,0))*'Blend Sheet'!$AP119)+(INDEX(ItemCosts,MATCH('Blend Sheet'!$AQ$4,ItemNum,0),MATCH(D$1,Districts,0))*'Blend Sheet'!$AQ119)+(INDEX(ItemCosts,MATCH('Blend Sheet'!$AR$4,ItemNum,0),MATCH(D$1,Districts,0))*'Blend Sheet'!$AR119)+(INDEX(ItemCosts,MATCH('Blend Sheet'!$AS$4,ItemNum,0),MATCH(D$1,Districts,0))*'Blend Sheet'!$AS119)</f>
        <v>#N/A</v>
      </c>
      <c r="E116" s="5" t="e">
        <f>(INDEX(ItemCosts,MATCH('Blend Sheet'!$C$4,ItemNum,0),MATCH(E$1,Districts,0))*'Blend Sheet'!$C119)+(INDEX(ItemCosts,MATCH('Blend Sheet'!$D$4,ItemNum,0),MATCH(E$1,Districts,0))*'Blend Sheet'!$D119)+(INDEX(ItemCosts,MATCH('Blend Sheet'!$E$4,ItemNum,0),MATCH(E$1,Districts,0))*'Blend Sheet'!$E119)+(INDEX(ItemCosts,MATCH('Blend Sheet'!$F$4,ItemNum,0),MATCH(E$1,Districts,0))*'Blend Sheet'!$F119)+(INDEX(ItemCosts,MATCH('Blend Sheet'!$G$4,ItemNum,0),MATCH(E$1,Districts,0))*'Blend Sheet'!$G119)+(INDEX(ItemCosts,MATCH('Blend Sheet'!$H$4,ItemNum,0),MATCH(E$1,Districts,0))*'Blend Sheet'!$H119)+(INDEX(ItemCosts,MATCH('Blend Sheet'!$I$4,ItemNum,0),MATCH(E$1,Districts,0))*'Blend Sheet'!$I119)+(INDEX(ItemCosts,MATCH('Blend Sheet'!$J$4,ItemNum,0),MATCH(E$1,Districts,0))*'Blend Sheet'!$J119)+(INDEX(ItemCosts,MATCH('Blend Sheet'!$K$4,ItemNum,0),MATCH(E$1,Districts,0))*'Blend Sheet'!$K119)+(INDEX(ItemCosts,MATCH('Blend Sheet'!$L$4,ItemNum,0),MATCH(E$1,Districts,0))*'Blend Sheet'!$L119)+(INDEX(ItemCosts,MATCH('Blend Sheet'!$M$4,ItemNum,0),MATCH(E$1,Districts,0))*'Blend Sheet'!$M119)+(INDEX(ItemCosts,MATCH('Blend Sheet'!$N$4,ItemNum,0),MATCH(E$1,Districts,0))*'Blend Sheet'!$N119)+(INDEX(ItemCosts,MATCH('Blend Sheet'!$O$4,ItemNum,0),MATCH(E$1,Districts,0))*'Blend Sheet'!$O119)+(INDEX(ItemCosts,MATCH('Blend Sheet'!$P$4,ItemNum,0),MATCH(E$1,Districts,0))*'Blend Sheet'!$P119)+(INDEX(ItemCosts,MATCH('Blend Sheet'!$Q$4,ItemNum,0),MATCH(E$1,Districts,0))*'Blend Sheet'!$Q119)+(INDEX(ItemCosts,MATCH('Blend Sheet'!$R$4,ItemNum,0),MATCH(E$1,Districts,0))*'Blend Sheet'!$R119)+(INDEX(ItemCosts,MATCH('Blend Sheet'!$S$4,ItemNum,0),MATCH(E$1,Districts,0))*'Blend Sheet'!$S119)+(INDEX(ItemCosts,MATCH('Blend Sheet'!$T$4,ItemNum,0),MATCH(E$1,Districts,0))*'Blend Sheet'!$T119)+(INDEX(ItemCosts,MATCH('Blend Sheet'!$U$4,ItemNum,0),MATCH(E$1,Districts,0))*'Blend Sheet'!$U119)+(INDEX(ItemCosts,MATCH('Blend Sheet'!$V$4,ItemNum,0),MATCH(E$1,Districts,0))*'Blend Sheet'!$V119)+(INDEX(ItemCosts,MATCH('Blend Sheet'!$W$4,ItemNum,0),MATCH(E$1,Districts,0))*'Blend Sheet'!$W119)+(INDEX(ItemCosts,MATCH('Blend Sheet'!$X$4,ItemNum,0),MATCH(E$1,Districts,0))*'Blend Sheet'!$X119)+(INDEX(ItemCosts,MATCH('Blend Sheet'!$Y$4,ItemNum,0),MATCH(E$1,Districts,0))*'Blend Sheet'!$Y119)+(INDEX(ItemCosts,MATCH('Blend Sheet'!$Z$4,ItemNum,0),MATCH(E$1,Districts,0))*'Blend Sheet'!$Z119)+(INDEX(ItemCosts,MATCH('Blend Sheet'!$AA$4,ItemNum,0),MATCH(E$1,Districts,0))*'Blend Sheet'!$AA119)+(INDEX(ItemCosts,MATCH('Blend Sheet'!$AB$4,ItemNum,0),MATCH(E$1,Districts,0))*'Blend Sheet'!$AB119)+(INDEX(ItemCosts,MATCH('Blend Sheet'!$AC$4,ItemNum,0),MATCH(E$1,Districts,0))*'Blend Sheet'!$AC119)+(INDEX(ItemCosts,MATCH('Blend Sheet'!$AD$4,ItemNum,0),MATCH(E$1,Districts,0))*'Blend Sheet'!$AD119)+(INDEX(ItemCosts,MATCH('Blend Sheet'!$AE$4,ItemNum,0),MATCH(E$1,Districts,0))*'Blend Sheet'!$AE119)+(INDEX(ItemCosts,MATCH('Blend Sheet'!$AF$4,ItemNum,0),MATCH(E$1,Districts,0))*'Blend Sheet'!$AF119)+(INDEX(ItemCosts,MATCH('Blend Sheet'!$AG$4,ItemNum,0),MATCH(E$1,Districts,0))*'Blend Sheet'!$AG119)+(INDEX(ItemCosts,MATCH('Blend Sheet'!$AH$4,ItemNum,0),MATCH(E$1,Districts,0))*'Blend Sheet'!$AH119)+(INDEX(ItemCosts,MATCH('Blend Sheet'!$AI$4,ItemNum,0),MATCH(E$1,Districts,0))*'Blend Sheet'!$AI119)+(INDEX(ItemCosts,MATCH('Blend Sheet'!$AJ$4,ItemNum,0),MATCH(E$1,Districts,0))*'Blend Sheet'!$AJ119)+(INDEX(ItemCosts,MATCH('Blend Sheet'!$AK$4,ItemNum,0),MATCH(E$1,Districts,0))*'Blend Sheet'!$AK119)+(INDEX(ItemCosts,MATCH('Blend Sheet'!$AL$4,ItemNum,0),MATCH(E$1,Districts,0))*'Blend Sheet'!$AL119)+(INDEX(ItemCosts,MATCH('Blend Sheet'!$AM$4,ItemNum,0),MATCH(E$1,Districts,0))*'Blend Sheet'!$AM119)+(INDEX(ItemCosts,MATCH('Blend Sheet'!$AN$4,ItemNum,0),MATCH(E$1,Districts,0))*'Blend Sheet'!$AN119)+(INDEX(ItemCosts,MATCH('Blend Sheet'!$AO$4,ItemNum,0),MATCH(E$1,Districts,0))*'Blend Sheet'!$AO119)+(INDEX(ItemCosts,MATCH('Blend Sheet'!$AP$4,ItemNum,0),MATCH(E$1,Districts,0))*'Blend Sheet'!$AP119)+(INDEX(ItemCosts,MATCH('Blend Sheet'!$AQ$4,ItemNum,0),MATCH(E$1,Districts,0))*'Blend Sheet'!$AQ119)+(INDEX(ItemCosts,MATCH('Blend Sheet'!$AR$4,ItemNum,0),MATCH(E$1,Districts,0))*'Blend Sheet'!$AR119)+(INDEX(ItemCosts,MATCH('Blend Sheet'!$AS$4,ItemNum,0),MATCH(E$1,Districts,0))*'Blend Sheet'!$AS119)</f>
        <v>#N/A</v>
      </c>
      <c r="F116" s="5" t="e">
        <f>(INDEX(ItemCosts,MATCH('Blend Sheet'!$C$4,ItemNum,0),MATCH(F$1,Districts,0))*'Blend Sheet'!$C119)+(INDEX(ItemCosts,MATCH('Blend Sheet'!$D$4,ItemNum,0),MATCH(F$1,Districts,0))*'Blend Sheet'!$D119)+(INDEX(ItemCosts,MATCH('Blend Sheet'!$E$4,ItemNum,0),MATCH(F$1,Districts,0))*'Blend Sheet'!$E119)+(INDEX(ItemCosts,MATCH('Blend Sheet'!$F$4,ItemNum,0),MATCH(F$1,Districts,0))*'Blend Sheet'!$F119)+(INDEX(ItemCosts,MATCH('Blend Sheet'!$G$4,ItemNum,0),MATCH(F$1,Districts,0))*'Blend Sheet'!$G119)+(INDEX(ItemCosts,MATCH('Blend Sheet'!$H$4,ItemNum,0),MATCH(F$1,Districts,0))*'Blend Sheet'!$H119)+(INDEX(ItemCosts,MATCH('Blend Sheet'!$I$4,ItemNum,0),MATCH(F$1,Districts,0))*'Blend Sheet'!$I119)+(INDEX(ItemCosts,MATCH('Blend Sheet'!$J$4,ItemNum,0),MATCH(F$1,Districts,0))*'Blend Sheet'!$J119)+(INDEX(ItemCosts,MATCH('Blend Sheet'!$K$4,ItemNum,0),MATCH(F$1,Districts,0))*'Blend Sheet'!$K119)+(INDEX(ItemCosts,MATCH('Blend Sheet'!$L$4,ItemNum,0),MATCH(F$1,Districts,0))*'Blend Sheet'!$L119)+(INDEX(ItemCosts,MATCH('Blend Sheet'!$M$4,ItemNum,0),MATCH(F$1,Districts,0))*'Blend Sheet'!$M119)+(INDEX(ItemCosts,MATCH('Blend Sheet'!$N$4,ItemNum,0),MATCH(F$1,Districts,0))*'Blend Sheet'!$N119)+(INDEX(ItemCosts,MATCH('Blend Sheet'!$O$4,ItemNum,0),MATCH(F$1,Districts,0))*'Blend Sheet'!$O119)+(INDEX(ItemCosts,MATCH('Blend Sheet'!$P$4,ItemNum,0),MATCH(F$1,Districts,0))*'Blend Sheet'!$P119)+(INDEX(ItemCosts,MATCH('Blend Sheet'!$Q$4,ItemNum,0),MATCH(F$1,Districts,0))*'Blend Sheet'!$Q119)+(INDEX(ItemCosts,MATCH('Blend Sheet'!$R$4,ItemNum,0),MATCH(F$1,Districts,0))*'Blend Sheet'!$R119)+(INDEX(ItemCosts,MATCH('Blend Sheet'!$S$4,ItemNum,0),MATCH(F$1,Districts,0))*'Blend Sheet'!$S119)+(INDEX(ItemCosts,MATCH('Blend Sheet'!$T$4,ItemNum,0),MATCH(F$1,Districts,0))*'Blend Sheet'!$T119)+(INDEX(ItemCosts,MATCH('Blend Sheet'!$U$4,ItemNum,0),MATCH(F$1,Districts,0))*'Blend Sheet'!$U119)+(INDEX(ItemCosts,MATCH('Blend Sheet'!$V$4,ItemNum,0),MATCH(F$1,Districts,0))*'Blend Sheet'!$V119)+(INDEX(ItemCosts,MATCH('Blend Sheet'!$W$4,ItemNum,0),MATCH(F$1,Districts,0))*'Blend Sheet'!$W119)+(INDEX(ItemCosts,MATCH('Blend Sheet'!$X$4,ItemNum,0),MATCH(F$1,Districts,0))*'Blend Sheet'!$X119)+(INDEX(ItemCosts,MATCH('Blend Sheet'!$Y$4,ItemNum,0),MATCH(F$1,Districts,0))*'Blend Sheet'!$Y119)+(INDEX(ItemCosts,MATCH('Blend Sheet'!$Z$4,ItemNum,0),MATCH(F$1,Districts,0))*'Blend Sheet'!$Z119)+(INDEX(ItemCosts,MATCH('Blend Sheet'!$AA$4,ItemNum,0),MATCH(F$1,Districts,0))*'Blend Sheet'!$AA119)+(INDEX(ItemCosts,MATCH('Blend Sheet'!$AB$4,ItemNum,0),MATCH(F$1,Districts,0))*'Blend Sheet'!$AB119)+(INDEX(ItemCosts,MATCH('Blend Sheet'!$AC$4,ItemNum,0),MATCH(F$1,Districts,0))*'Blend Sheet'!$AC119)+(INDEX(ItemCosts,MATCH('Blend Sheet'!$AD$4,ItemNum,0),MATCH(F$1,Districts,0))*'Blend Sheet'!$AD119)+(INDEX(ItemCosts,MATCH('Blend Sheet'!$AE$4,ItemNum,0),MATCH(F$1,Districts,0))*'Blend Sheet'!$AE119)+(INDEX(ItemCosts,MATCH('Blend Sheet'!$AF$4,ItemNum,0),MATCH(F$1,Districts,0))*'Blend Sheet'!$AF119)+(INDEX(ItemCosts,MATCH('Blend Sheet'!$AG$4,ItemNum,0),MATCH(F$1,Districts,0))*'Blend Sheet'!$AG119)+(INDEX(ItemCosts,MATCH('Blend Sheet'!$AH$4,ItemNum,0),MATCH(F$1,Districts,0))*'Blend Sheet'!$AH119)+(INDEX(ItemCosts,MATCH('Blend Sheet'!$AI$4,ItemNum,0),MATCH(F$1,Districts,0))*'Blend Sheet'!$AI119)+(INDEX(ItemCosts,MATCH('Blend Sheet'!$AJ$4,ItemNum,0),MATCH(F$1,Districts,0))*'Blend Sheet'!$AJ119)+(INDEX(ItemCosts,MATCH('Blend Sheet'!$AK$4,ItemNum,0),MATCH(F$1,Districts,0))*'Blend Sheet'!$AK119)+(INDEX(ItemCosts,MATCH('Blend Sheet'!$AL$4,ItemNum,0),MATCH(F$1,Districts,0))*'Blend Sheet'!$AL119)+(INDEX(ItemCosts,MATCH('Blend Sheet'!$AM$4,ItemNum,0),MATCH(F$1,Districts,0))*'Blend Sheet'!$AM119)+(INDEX(ItemCosts,MATCH('Blend Sheet'!$AN$4,ItemNum,0),MATCH(F$1,Districts,0))*'Blend Sheet'!$AN119)+(INDEX(ItemCosts,MATCH('Blend Sheet'!$AO$4,ItemNum,0),MATCH(F$1,Districts,0))*'Blend Sheet'!$AO119)+(INDEX(ItemCosts,MATCH('Blend Sheet'!$AP$4,ItemNum,0),MATCH(F$1,Districts,0))*'Blend Sheet'!$AP119)+(INDEX(ItemCosts,MATCH('Blend Sheet'!$AQ$4,ItemNum,0),MATCH(F$1,Districts,0))*'Blend Sheet'!$AQ119)+(INDEX(ItemCosts,MATCH('Blend Sheet'!$AR$4,ItemNum,0),MATCH(F$1,Districts,0))*'Blend Sheet'!$AR119)+(INDEX(ItemCosts,MATCH('Blend Sheet'!$AS$4,ItemNum,0),MATCH(F$1,Districts,0))*'Blend Sheet'!$AS119)</f>
        <v>#N/A</v>
      </c>
      <c r="G116" s="5" t="e">
        <f>(INDEX(ItemCosts,MATCH('Blend Sheet'!$C$4,ItemNum,0),MATCH(G$1,Districts,0))*'Blend Sheet'!$C119)+(INDEX(ItemCosts,MATCH('Blend Sheet'!$D$4,ItemNum,0),MATCH(G$1,Districts,0))*'Blend Sheet'!$D119)+(INDEX(ItemCosts,MATCH('Blend Sheet'!$E$4,ItemNum,0),MATCH(G$1,Districts,0))*'Blend Sheet'!$E119)+(INDEX(ItemCosts,MATCH('Blend Sheet'!$F$4,ItemNum,0),MATCH(G$1,Districts,0))*'Blend Sheet'!$F119)+(INDEX(ItemCosts,MATCH('Blend Sheet'!$G$4,ItemNum,0),MATCH(G$1,Districts,0))*'Blend Sheet'!$G119)+(INDEX(ItemCosts,MATCH('Blend Sheet'!$H$4,ItemNum,0),MATCH(G$1,Districts,0))*'Blend Sheet'!$H119)+(INDEX(ItemCosts,MATCH('Blend Sheet'!$I$4,ItemNum,0),MATCH(G$1,Districts,0))*'Blend Sheet'!$I119)+(INDEX(ItemCosts,MATCH('Blend Sheet'!$J$4,ItemNum,0),MATCH(G$1,Districts,0))*'Blend Sheet'!$J119)+(INDEX(ItemCosts,MATCH('Blend Sheet'!$K$4,ItemNum,0),MATCH(G$1,Districts,0))*'Blend Sheet'!$K119)+(INDEX(ItemCosts,MATCH('Blend Sheet'!$L$4,ItemNum,0),MATCH(G$1,Districts,0))*'Blend Sheet'!$L119)+(INDEX(ItemCosts,MATCH('Blend Sheet'!$M$4,ItemNum,0),MATCH(G$1,Districts,0))*'Blend Sheet'!$M119)+(INDEX(ItemCosts,MATCH('Blend Sheet'!$N$4,ItemNum,0),MATCH(G$1,Districts,0))*'Blend Sheet'!$N119)+(INDEX(ItemCosts,MATCH('Blend Sheet'!$O$4,ItemNum,0),MATCH(G$1,Districts,0))*'Blend Sheet'!$O119)+(INDEX(ItemCosts,MATCH('Blend Sheet'!$P$4,ItemNum,0),MATCH(G$1,Districts,0))*'Blend Sheet'!$P119)+(INDEX(ItemCosts,MATCH('Blend Sheet'!$Q$4,ItemNum,0),MATCH(G$1,Districts,0))*'Blend Sheet'!$Q119)+(INDEX(ItemCosts,MATCH('Blend Sheet'!$R$4,ItemNum,0),MATCH(G$1,Districts,0))*'Blend Sheet'!$R119)+(INDEX(ItemCosts,MATCH('Blend Sheet'!$S$4,ItemNum,0),MATCH(G$1,Districts,0))*'Blend Sheet'!$S119)+(INDEX(ItemCosts,MATCH('Blend Sheet'!$T$4,ItemNum,0),MATCH(G$1,Districts,0))*'Blend Sheet'!$T119)+(INDEX(ItemCosts,MATCH('Blend Sheet'!$U$4,ItemNum,0),MATCH(G$1,Districts,0))*'Blend Sheet'!$U119)+(INDEX(ItemCosts,MATCH('Blend Sheet'!$V$4,ItemNum,0),MATCH(G$1,Districts,0))*'Blend Sheet'!$V119)+(INDEX(ItemCosts,MATCH('Blend Sheet'!$W$4,ItemNum,0),MATCH(G$1,Districts,0))*'Blend Sheet'!$W119)+(INDEX(ItemCosts,MATCH('Blend Sheet'!$X$4,ItemNum,0),MATCH(G$1,Districts,0))*'Blend Sheet'!$X119)+(INDEX(ItemCosts,MATCH('Blend Sheet'!$Y$4,ItemNum,0),MATCH(G$1,Districts,0))*'Blend Sheet'!$Y119)+(INDEX(ItemCosts,MATCH('Blend Sheet'!$Z$4,ItemNum,0),MATCH(G$1,Districts,0))*'Blend Sheet'!$Z119)+(INDEX(ItemCosts,MATCH('Blend Sheet'!$AA$4,ItemNum,0),MATCH(G$1,Districts,0))*'Blend Sheet'!$AA119)+(INDEX(ItemCosts,MATCH('Blend Sheet'!$AB$4,ItemNum,0),MATCH(G$1,Districts,0))*'Blend Sheet'!$AB119)+(INDEX(ItemCosts,MATCH('Blend Sheet'!$AC$4,ItemNum,0),MATCH(G$1,Districts,0))*'Blend Sheet'!$AC119)+(INDEX(ItemCosts,MATCH('Blend Sheet'!$AD$4,ItemNum,0),MATCH(G$1,Districts,0))*'Blend Sheet'!$AD119)+(INDEX(ItemCosts,MATCH('Blend Sheet'!$AE$4,ItemNum,0),MATCH(G$1,Districts,0))*'Blend Sheet'!$AE119)+(INDEX(ItemCosts,MATCH('Blend Sheet'!$AF$4,ItemNum,0),MATCH(G$1,Districts,0))*'Blend Sheet'!$AF119)+(INDEX(ItemCosts,MATCH('Blend Sheet'!$AG$4,ItemNum,0),MATCH(G$1,Districts,0))*'Blend Sheet'!$AG119)+(INDEX(ItemCosts,MATCH('Blend Sheet'!$AH$4,ItemNum,0),MATCH(G$1,Districts,0))*'Blend Sheet'!$AH119)+(INDEX(ItemCosts,MATCH('Blend Sheet'!$AI$4,ItemNum,0),MATCH(G$1,Districts,0))*'Blend Sheet'!$AI119)+(INDEX(ItemCosts,MATCH('Blend Sheet'!$AJ$4,ItemNum,0),MATCH(G$1,Districts,0))*'Blend Sheet'!$AJ119)+(INDEX(ItemCosts,MATCH('Blend Sheet'!$AK$4,ItemNum,0),MATCH(G$1,Districts,0))*'Blend Sheet'!$AK119)+(INDEX(ItemCosts,MATCH('Blend Sheet'!$AL$4,ItemNum,0),MATCH(G$1,Districts,0))*'Blend Sheet'!$AL119)+(INDEX(ItemCosts,MATCH('Blend Sheet'!$AM$4,ItemNum,0),MATCH(G$1,Districts,0))*'Blend Sheet'!$AM119)+(INDEX(ItemCosts,MATCH('Blend Sheet'!$AN$4,ItemNum,0),MATCH(G$1,Districts,0))*'Blend Sheet'!$AN119)+(INDEX(ItemCosts,MATCH('Blend Sheet'!$AO$4,ItemNum,0),MATCH(G$1,Districts,0))*'Blend Sheet'!$AO119)+(INDEX(ItemCosts,MATCH('Blend Sheet'!$AP$4,ItemNum,0),MATCH(G$1,Districts,0))*'Blend Sheet'!$AP119)+(INDEX(ItemCosts,MATCH('Blend Sheet'!$AQ$4,ItemNum,0),MATCH(G$1,Districts,0))*'Blend Sheet'!$AQ119)+(INDEX(ItemCosts,MATCH('Blend Sheet'!$AR$4,ItemNum,0),MATCH(G$1,Districts,0))*'Blend Sheet'!$AR119)+(INDEX(ItemCosts,MATCH('Blend Sheet'!$AS$4,ItemNum,0),MATCH(G$1,Districts,0))*'Blend Sheet'!$AS119)</f>
        <v>#N/A</v>
      </c>
      <c r="H116" s="5" t="e">
        <f>(INDEX(ItemCosts,MATCH('Blend Sheet'!$C$4,ItemNum,0),MATCH(H$1,Districts,0))*'Blend Sheet'!$C119)+(INDEX(ItemCosts,MATCH('Blend Sheet'!$D$4,ItemNum,0),MATCH(H$1,Districts,0))*'Blend Sheet'!$D119)+(INDEX(ItemCosts,MATCH('Blend Sheet'!$E$4,ItemNum,0),MATCH(H$1,Districts,0))*'Blend Sheet'!$E119)+(INDEX(ItemCosts,MATCH('Blend Sheet'!$F$4,ItemNum,0),MATCH(H$1,Districts,0))*'Blend Sheet'!$F119)+(INDEX(ItemCosts,MATCH('Blend Sheet'!$G$4,ItemNum,0),MATCH(H$1,Districts,0))*'Blend Sheet'!$G119)+(INDEX(ItemCosts,MATCH('Blend Sheet'!$H$4,ItemNum,0),MATCH(H$1,Districts,0))*'Blend Sheet'!$H119)+(INDEX(ItemCosts,MATCH('Blend Sheet'!$I$4,ItemNum,0),MATCH(H$1,Districts,0))*'Blend Sheet'!$I119)+(INDEX(ItemCosts,MATCH('Blend Sheet'!$J$4,ItemNum,0),MATCH(H$1,Districts,0))*'Blend Sheet'!$J119)+(INDEX(ItemCosts,MATCH('Blend Sheet'!$K$4,ItemNum,0),MATCH(H$1,Districts,0))*'Blend Sheet'!$K119)+(INDEX(ItemCosts,MATCH('Blend Sheet'!$L$4,ItemNum,0),MATCH(H$1,Districts,0))*'Blend Sheet'!$L119)+(INDEX(ItemCosts,MATCH('Blend Sheet'!$M$4,ItemNum,0),MATCH(H$1,Districts,0))*'Blend Sheet'!$M119)+(INDEX(ItemCosts,MATCH('Blend Sheet'!$N$4,ItemNum,0),MATCH(H$1,Districts,0))*'Blend Sheet'!$N119)+(INDEX(ItemCosts,MATCH('Blend Sheet'!$O$4,ItemNum,0),MATCH(H$1,Districts,0))*'Blend Sheet'!$O119)+(INDEX(ItemCosts,MATCH('Blend Sheet'!$P$4,ItemNum,0),MATCH(H$1,Districts,0))*'Blend Sheet'!$P119)+(INDEX(ItemCosts,MATCH('Blend Sheet'!$Q$4,ItemNum,0),MATCH(H$1,Districts,0))*'Blend Sheet'!$Q119)+(INDEX(ItemCosts,MATCH('Blend Sheet'!$R$4,ItemNum,0),MATCH(H$1,Districts,0))*'Blend Sheet'!$R119)+(INDEX(ItemCosts,MATCH('Blend Sheet'!$S$4,ItemNum,0),MATCH(H$1,Districts,0))*'Blend Sheet'!$S119)+(INDEX(ItemCosts,MATCH('Blend Sheet'!$T$4,ItemNum,0),MATCH(H$1,Districts,0))*'Blend Sheet'!$T119)+(INDEX(ItemCosts,MATCH('Blend Sheet'!$U$4,ItemNum,0),MATCH(H$1,Districts,0))*'Blend Sheet'!$U119)+(INDEX(ItemCosts,MATCH('Blend Sheet'!$V$4,ItemNum,0),MATCH(H$1,Districts,0))*'Blend Sheet'!$V119)+(INDEX(ItemCosts,MATCH('Blend Sheet'!$W$4,ItemNum,0),MATCH(H$1,Districts,0))*'Blend Sheet'!$W119)+(INDEX(ItemCosts,MATCH('Blend Sheet'!$X$4,ItemNum,0),MATCH(H$1,Districts,0))*'Blend Sheet'!$X119)+(INDEX(ItemCosts,MATCH('Blend Sheet'!$Y$4,ItemNum,0),MATCH(H$1,Districts,0))*'Blend Sheet'!$Y119)+(INDEX(ItemCosts,MATCH('Blend Sheet'!$Z$4,ItemNum,0),MATCH(H$1,Districts,0))*'Blend Sheet'!$Z119)+(INDEX(ItemCosts,MATCH('Blend Sheet'!$AA$4,ItemNum,0),MATCH(H$1,Districts,0))*'Blend Sheet'!$AA119)+(INDEX(ItemCosts,MATCH('Blend Sheet'!$AB$4,ItemNum,0),MATCH(H$1,Districts,0))*'Blend Sheet'!$AB119)+(INDEX(ItemCosts,MATCH('Blend Sheet'!$AC$4,ItemNum,0),MATCH(H$1,Districts,0))*'Blend Sheet'!$AC119)+(INDEX(ItemCosts,MATCH('Blend Sheet'!$AD$4,ItemNum,0),MATCH(H$1,Districts,0))*'Blend Sheet'!$AD119)+(INDEX(ItemCosts,MATCH('Blend Sheet'!$AE$4,ItemNum,0),MATCH(H$1,Districts,0))*'Blend Sheet'!$AE119)+(INDEX(ItemCosts,MATCH('Blend Sheet'!$AF$4,ItemNum,0),MATCH(H$1,Districts,0))*'Blend Sheet'!$AF119)+(INDEX(ItemCosts,MATCH('Blend Sheet'!$AG$4,ItemNum,0),MATCH(H$1,Districts,0))*'Blend Sheet'!$AG119)+(INDEX(ItemCosts,MATCH('Blend Sheet'!$AH$4,ItemNum,0),MATCH(H$1,Districts,0))*'Blend Sheet'!$AH119)+(INDEX(ItemCosts,MATCH('Blend Sheet'!$AI$4,ItemNum,0),MATCH(H$1,Districts,0))*'Blend Sheet'!$AI119)+(INDEX(ItemCosts,MATCH('Blend Sheet'!$AJ$4,ItemNum,0),MATCH(H$1,Districts,0))*'Blend Sheet'!$AJ119)+(INDEX(ItemCosts,MATCH('Blend Sheet'!$AK$4,ItemNum,0),MATCH(H$1,Districts,0))*'Blend Sheet'!$AK119)+(INDEX(ItemCosts,MATCH('Blend Sheet'!$AL$4,ItemNum,0),MATCH(H$1,Districts,0))*'Blend Sheet'!$AL119)+(INDEX(ItemCosts,MATCH('Blend Sheet'!$AM$4,ItemNum,0),MATCH(H$1,Districts,0))*'Blend Sheet'!$AM119)+(INDEX(ItemCosts,MATCH('Blend Sheet'!$AN$4,ItemNum,0),MATCH(H$1,Districts,0))*'Blend Sheet'!$AN119)+(INDEX(ItemCosts,MATCH('Blend Sheet'!$AO$4,ItemNum,0),MATCH(H$1,Districts,0))*'Blend Sheet'!$AO119)+(INDEX(ItemCosts,MATCH('Blend Sheet'!$AP$4,ItemNum,0),MATCH(H$1,Districts,0))*'Blend Sheet'!$AP119)+(INDEX(ItemCosts,MATCH('Blend Sheet'!$AQ$4,ItemNum,0),MATCH(H$1,Districts,0))*'Blend Sheet'!$AQ119)+(INDEX(ItemCosts,MATCH('Blend Sheet'!$AR$4,ItemNum,0),MATCH(H$1,Districts,0))*'Blend Sheet'!$AR119)+(INDEX(ItemCosts,MATCH('Blend Sheet'!$AS$4,ItemNum,0),MATCH(H$1,Districts,0))*'Blend Sheet'!$AS119)</f>
        <v>#N/A</v>
      </c>
      <c r="I116" s="5" t="e">
        <f>(INDEX(ItemCosts,MATCH('Blend Sheet'!$C$4,ItemNum,0),MATCH(I$1,Districts,0))*'Blend Sheet'!$C119)+(INDEX(ItemCosts,MATCH('Blend Sheet'!$D$4,ItemNum,0),MATCH(I$1,Districts,0))*'Blend Sheet'!$D119)+(INDEX(ItemCosts,MATCH('Blend Sheet'!$E$4,ItemNum,0),MATCH(I$1,Districts,0))*'Blend Sheet'!$E119)+(INDEX(ItemCosts,MATCH('Blend Sheet'!$F$4,ItemNum,0),MATCH(I$1,Districts,0))*'Blend Sheet'!$F119)+(INDEX(ItemCosts,MATCH('Blend Sheet'!$G$4,ItemNum,0),MATCH(I$1,Districts,0))*'Blend Sheet'!$G119)+(INDEX(ItemCosts,MATCH('Blend Sheet'!$H$4,ItemNum,0),MATCH(I$1,Districts,0))*'Blend Sheet'!$H119)+(INDEX(ItemCosts,MATCH('Blend Sheet'!$I$4,ItemNum,0),MATCH(I$1,Districts,0))*'Blend Sheet'!$I119)+(INDEX(ItemCosts,MATCH('Blend Sheet'!$J$4,ItemNum,0),MATCH(I$1,Districts,0))*'Blend Sheet'!$J119)+(INDEX(ItemCosts,MATCH('Blend Sheet'!$K$4,ItemNum,0),MATCH(I$1,Districts,0))*'Blend Sheet'!$K119)+(INDEX(ItemCosts,MATCH('Blend Sheet'!$L$4,ItemNum,0),MATCH(I$1,Districts,0))*'Blend Sheet'!$L119)+(INDEX(ItemCosts,MATCH('Blend Sheet'!$M$4,ItemNum,0),MATCH(I$1,Districts,0))*'Blend Sheet'!$M119)+(INDEX(ItemCosts,MATCH('Blend Sheet'!$N$4,ItemNum,0),MATCH(I$1,Districts,0))*'Blend Sheet'!$N119)+(INDEX(ItemCosts,MATCH('Blend Sheet'!$O$4,ItemNum,0),MATCH(I$1,Districts,0))*'Blend Sheet'!$O119)+(INDEX(ItemCosts,MATCH('Blend Sheet'!$P$4,ItemNum,0),MATCH(I$1,Districts,0))*'Blend Sheet'!$P119)+(INDEX(ItemCosts,MATCH('Blend Sheet'!$Q$4,ItemNum,0),MATCH(I$1,Districts,0))*'Blend Sheet'!$Q119)+(INDEX(ItemCosts,MATCH('Blend Sheet'!$R$4,ItemNum,0),MATCH(I$1,Districts,0))*'Blend Sheet'!$R119)+(INDEX(ItemCosts,MATCH('Blend Sheet'!$S$4,ItemNum,0),MATCH(I$1,Districts,0))*'Blend Sheet'!$S119)+(INDEX(ItemCosts,MATCH('Blend Sheet'!$T$4,ItemNum,0),MATCH(I$1,Districts,0))*'Blend Sheet'!$T119)+(INDEX(ItemCosts,MATCH('Blend Sheet'!$U$4,ItemNum,0),MATCH(I$1,Districts,0))*'Blend Sheet'!$U119)+(INDEX(ItemCosts,MATCH('Blend Sheet'!$V$4,ItemNum,0),MATCH(I$1,Districts,0))*'Blend Sheet'!$V119)+(INDEX(ItemCosts,MATCH('Blend Sheet'!$W$4,ItemNum,0),MATCH(I$1,Districts,0))*'Blend Sheet'!$W119)+(INDEX(ItemCosts,MATCH('Blend Sheet'!$X$4,ItemNum,0),MATCH(I$1,Districts,0))*'Blend Sheet'!$X119)+(INDEX(ItemCosts,MATCH('Blend Sheet'!$Y$4,ItemNum,0),MATCH(I$1,Districts,0))*'Blend Sheet'!$Y119)+(INDEX(ItemCosts,MATCH('Blend Sheet'!$Z$4,ItemNum,0),MATCH(I$1,Districts,0))*'Blend Sheet'!$Z119)+(INDEX(ItemCosts,MATCH('Blend Sheet'!$AA$4,ItemNum,0),MATCH(I$1,Districts,0))*'Blend Sheet'!$AA119)+(INDEX(ItemCosts,MATCH('Blend Sheet'!$AB$4,ItemNum,0),MATCH(I$1,Districts,0))*'Blend Sheet'!$AB119)+(INDEX(ItemCosts,MATCH('Blend Sheet'!$AC$4,ItemNum,0),MATCH(I$1,Districts,0))*'Blend Sheet'!$AC119)+(INDEX(ItemCosts,MATCH('Blend Sheet'!$AD$4,ItemNum,0),MATCH(I$1,Districts,0))*'Blend Sheet'!$AD119)+(INDEX(ItemCosts,MATCH('Blend Sheet'!$AE$4,ItemNum,0),MATCH(I$1,Districts,0))*'Blend Sheet'!$AE119)+(INDEX(ItemCosts,MATCH('Blend Sheet'!$AF$4,ItemNum,0),MATCH(I$1,Districts,0))*'Blend Sheet'!$AF119)+(INDEX(ItemCosts,MATCH('Blend Sheet'!$AG$4,ItemNum,0),MATCH(I$1,Districts,0))*'Blend Sheet'!$AG119)+(INDEX(ItemCosts,MATCH('Blend Sheet'!$AH$4,ItemNum,0),MATCH(I$1,Districts,0))*'Blend Sheet'!$AH119)+(INDEX(ItemCosts,MATCH('Blend Sheet'!$AI$4,ItemNum,0),MATCH(I$1,Districts,0))*'Blend Sheet'!$AI119)+(INDEX(ItemCosts,MATCH('Blend Sheet'!$AJ$4,ItemNum,0),MATCH(I$1,Districts,0))*'Blend Sheet'!$AJ119)+(INDEX(ItemCosts,MATCH('Blend Sheet'!$AK$4,ItemNum,0),MATCH(I$1,Districts,0))*'Blend Sheet'!$AK119)+(INDEX(ItemCosts,MATCH('Blend Sheet'!$AL$4,ItemNum,0),MATCH(I$1,Districts,0))*'Blend Sheet'!$AL119)+(INDEX(ItemCosts,MATCH('Blend Sheet'!$AM$4,ItemNum,0),MATCH(I$1,Districts,0))*'Blend Sheet'!$AM119)+(INDEX(ItemCosts,MATCH('Blend Sheet'!$AN$4,ItemNum,0),MATCH(I$1,Districts,0))*'Blend Sheet'!$AN119)+(INDEX(ItemCosts,MATCH('Blend Sheet'!$AO$4,ItemNum,0),MATCH(I$1,Districts,0))*'Blend Sheet'!$AO119)+(INDEX(ItemCosts,MATCH('Blend Sheet'!$AP$4,ItemNum,0),MATCH(I$1,Districts,0))*'Blend Sheet'!$AP119)+(INDEX(ItemCosts,MATCH('Blend Sheet'!$AQ$4,ItemNum,0),MATCH(I$1,Districts,0))*'Blend Sheet'!$AQ119)+(INDEX(ItemCosts,MATCH('Blend Sheet'!$AR$4,ItemNum,0),MATCH(I$1,Districts,0))*'Blend Sheet'!$AR119)+(INDEX(ItemCosts,MATCH('Blend Sheet'!$AS$4,ItemNum,0),MATCH(I$1,Districts,0))*'Blend Sheet'!$AS119)</f>
        <v>#N/A</v>
      </c>
      <c r="J116" s="5" t="e">
        <f>(INDEX(ItemCosts,MATCH('Blend Sheet'!$C$4,ItemNum,0),MATCH(J$1,Districts,0))*'Blend Sheet'!$C119)+(INDEX(ItemCosts,MATCH('Blend Sheet'!$D$4,ItemNum,0),MATCH(J$1,Districts,0))*'Blend Sheet'!$D119)+(INDEX(ItemCosts,MATCH('Blend Sheet'!$E$4,ItemNum,0),MATCH(J$1,Districts,0))*'Blend Sheet'!$E119)+(INDEX(ItemCosts,MATCH('Blend Sheet'!$F$4,ItemNum,0),MATCH(J$1,Districts,0))*'Blend Sheet'!$F119)+(INDEX(ItemCosts,MATCH('Blend Sheet'!$G$4,ItemNum,0),MATCH(J$1,Districts,0))*'Blend Sheet'!$G119)+(INDEX(ItemCosts,MATCH('Blend Sheet'!$H$4,ItemNum,0),MATCH(J$1,Districts,0))*'Blend Sheet'!$H119)+(INDEX(ItemCosts,MATCH('Blend Sheet'!$I$4,ItemNum,0),MATCH(J$1,Districts,0))*'Blend Sheet'!$I119)+(INDEX(ItemCosts,MATCH('Blend Sheet'!$J$4,ItemNum,0),MATCH(J$1,Districts,0))*'Blend Sheet'!$J119)+(INDEX(ItemCosts,MATCH('Blend Sheet'!$K$4,ItemNum,0),MATCH(J$1,Districts,0))*'Blend Sheet'!$K119)+(INDEX(ItemCosts,MATCH('Blend Sheet'!$L$4,ItemNum,0),MATCH(J$1,Districts,0))*'Blend Sheet'!$L119)+(INDEX(ItemCosts,MATCH('Blend Sheet'!$M$4,ItemNum,0),MATCH(J$1,Districts,0))*'Blend Sheet'!$M119)+(INDEX(ItemCosts,MATCH('Blend Sheet'!$N$4,ItemNum,0),MATCH(J$1,Districts,0))*'Blend Sheet'!$N119)+(INDEX(ItemCosts,MATCH('Blend Sheet'!$O$4,ItemNum,0),MATCH(J$1,Districts,0))*'Blend Sheet'!$O119)+(INDEX(ItemCosts,MATCH('Blend Sheet'!$P$4,ItemNum,0),MATCH(J$1,Districts,0))*'Blend Sheet'!$P119)+(INDEX(ItemCosts,MATCH('Blend Sheet'!$Q$4,ItemNum,0),MATCH(J$1,Districts,0))*'Blend Sheet'!$Q119)+(INDEX(ItemCosts,MATCH('Blend Sheet'!$R$4,ItemNum,0),MATCH(J$1,Districts,0))*'Blend Sheet'!$R119)+(INDEX(ItemCosts,MATCH('Blend Sheet'!$S$4,ItemNum,0),MATCH(J$1,Districts,0))*'Blend Sheet'!$S119)+(INDEX(ItemCosts,MATCH('Blend Sheet'!$T$4,ItemNum,0),MATCH(J$1,Districts,0))*'Blend Sheet'!$T119)+(INDEX(ItemCosts,MATCH('Blend Sheet'!$U$4,ItemNum,0),MATCH(J$1,Districts,0))*'Blend Sheet'!$U119)+(INDEX(ItemCosts,MATCH('Blend Sheet'!$V$4,ItemNum,0),MATCH(J$1,Districts,0))*'Blend Sheet'!$V119)+(INDEX(ItemCosts,MATCH('Blend Sheet'!$W$4,ItemNum,0),MATCH(J$1,Districts,0))*'Blend Sheet'!$W119)+(INDEX(ItemCosts,MATCH('Blend Sheet'!$X$4,ItemNum,0),MATCH(J$1,Districts,0))*'Blend Sheet'!$X119)+(INDEX(ItemCosts,MATCH('Blend Sheet'!$Y$4,ItemNum,0),MATCH(J$1,Districts,0))*'Blend Sheet'!$Y119)+(INDEX(ItemCosts,MATCH('Blend Sheet'!$Z$4,ItemNum,0),MATCH(J$1,Districts,0))*'Blend Sheet'!$Z119)+(INDEX(ItemCosts,MATCH('Blend Sheet'!$AA$4,ItemNum,0),MATCH(J$1,Districts,0))*'Blend Sheet'!$AA119)+(INDEX(ItemCosts,MATCH('Blend Sheet'!$AB$4,ItemNum,0),MATCH(J$1,Districts,0))*'Blend Sheet'!$AB119)+(INDEX(ItemCosts,MATCH('Blend Sheet'!$AC$4,ItemNum,0),MATCH(J$1,Districts,0))*'Blend Sheet'!$AC119)+(INDEX(ItemCosts,MATCH('Blend Sheet'!$AD$4,ItemNum,0),MATCH(J$1,Districts,0))*'Blend Sheet'!$AD119)+(INDEX(ItemCosts,MATCH('Blend Sheet'!$AE$4,ItemNum,0),MATCH(J$1,Districts,0))*'Blend Sheet'!$AE119)+(INDEX(ItemCosts,MATCH('Blend Sheet'!$AF$4,ItemNum,0),MATCH(J$1,Districts,0))*'Blend Sheet'!$AF119)+(INDEX(ItemCosts,MATCH('Blend Sheet'!$AG$4,ItemNum,0),MATCH(J$1,Districts,0))*'Blend Sheet'!$AG119)+(INDEX(ItemCosts,MATCH('Blend Sheet'!$AH$4,ItemNum,0),MATCH(J$1,Districts,0))*'Blend Sheet'!$AH119)+(INDEX(ItemCosts,MATCH('Blend Sheet'!$AI$4,ItemNum,0),MATCH(J$1,Districts,0))*'Blend Sheet'!$AI119)+(INDEX(ItemCosts,MATCH('Blend Sheet'!$AJ$4,ItemNum,0),MATCH(J$1,Districts,0))*'Blend Sheet'!$AJ119)+(INDEX(ItemCosts,MATCH('Blend Sheet'!$AK$4,ItemNum,0),MATCH(J$1,Districts,0))*'Blend Sheet'!$AK119)+(INDEX(ItemCosts,MATCH('Blend Sheet'!$AL$4,ItemNum,0),MATCH(J$1,Districts,0))*'Blend Sheet'!$AL119)+(INDEX(ItemCosts,MATCH('Blend Sheet'!$AM$4,ItemNum,0),MATCH(J$1,Districts,0))*'Blend Sheet'!$AM119)+(INDEX(ItemCosts,MATCH('Blend Sheet'!$AN$4,ItemNum,0),MATCH(J$1,Districts,0))*'Blend Sheet'!$AN119)+(INDEX(ItemCosts,MATCH('Blend Sheet'!$AO$4,ItemNum,0),MATCH(J$1,Districts,0))*'Blend Sheet'!$AO119)+(INDEX(ItemCosts,MATCH('Blend Sheet'!$AP$4,ItemNum,0),MATCH(J$1,Districts,0))*'Blend Sheet'!$AP119)+(INDEX(ItemCosts,MATCH('Blend Sheet'!$AQ$4,ItemNum,0),MATCH(J$1,Districts,0))*'Blend Sheet'!$AQ119)+(INDEX(ItemCosts,MATCH('Blend Sheet'!$AR$4,ItemNum,0),MATCH(J$1,Districts,0))*'Blend Sheet'!$AR119)+(INDEX(ItemCosts,MATCH('Blend Sheet'!$AS$4,ItemNum,0),MATCH(J$1,Districts,0))*'Blend Sheet'!$AS119)</f>
        <v>#N/A</v>
      </c>
      <c r="K116" s="5" t="e">
        <f>(INDEX(ItemCosts,MATCH('Blend Sheet'!$C$4,ItemNum,0),MATCH(K$1,Districts,0))*'Blend Sheet'!$C119)+(INDEX(ItemCosts,MATCH('Blend Sheet'!$D$4,ItemNum,0),MATCH(K$1,Districts,0))*'Blend Sheet'!$D119)+(INDEX(ItemCosts,MATCH('Blend Sheet'!$E$4,ItemNum,0),MATCH(K$1,Districts,0))*'Blend Sheet'!$E119)+(INDEX(ItemCosts,MATCH('Blend Sheet'!$F$4,ItemNum,0),MATCH(K$1,Districts,0))*'Blend Sheet'!$F119)+(INDEX(ItemCosts,MATCH('Blend Sheet'!$G$4,ItemNum,0),MATCH(K$1,Districts,0))*'Blend Sheet'!$G119)+(INDEX(ItemCosts,MATCH('Blend Sheet'!$H$4,ItemNum,0),MATCH(K$1,Districts,0))*'Blend Sheet'!$H119)+(INDEX(ItemCosts,MATCH('Blend Sheet'!$I$4,ItemNum,0),MATCH(K$1,Districts,0))*'Blend Sheet'!$I119)+(INDEX(ItemCosts,MATCH('Blend Sheet'!$J$4,ItemNum,0),MATCH(K$1,Districts,0))*'Blend Sheet'!$J119)+(INDEX(ItemCosts,MATCH('Blend Sheet'!$K$4,ItemNum,0),MATCH(K$1,Districts,0))*'Blend Sheet'!$K119)+(INDEX(ItemCosts,MATCH('Blend Sheet'!$L$4,ItemNum,0),MATCH(K$1,Districts,0))*'Blend Sheet'!$L119)+(INDEX(ItemCosts,MATCH('Blend Sheet'!$M$4,ItemNum,0),MATCH(K$1,Districts,0))*'Blend Sheet'!$M119)+(INDEX(ItemCosts,MATCH('Blend Sheet'!$N$4,ItemNum,0),MATCH(K$1,Districts,0))*'Blend Sheet'!$N119)+(INDEX(ItemCosts,MATCH('Blend Sheet'!$O$4,ItemNum,0),MATCH(K$1,Districts,0))*'Blend Sheet'!$O119)+(INDEX(ItemCosts,MATCH('Blend Sheet'!$P$4,ItemNum,0),MATCH(K$1,Districts,0))*'Blend Sheet'!$P119)+(INDEX(ItemCosts,MATCH('Blend Sheet'!$Q$4,ItemNum,0),MATCH(K$1,Districts,0))*'Blend Sheet'!$Q119)+(INDEX(ItemCosts,MATCH('Blend Sheet'!$R$4,ItemNum,0),MATCH(K$1,Districts,0))*'Blend Sheet'!$R119)+(INDEX(ItemCosts,MATCH('Blend Sheet'!$S$4,ItemNum,0),MATCH(K$1,Districts,0))*'Blend Sheet'!$S119)+(INDEX(ItemCosts,MATCH('Blend Sheet'!$T$4,ItemNum,0),MATCH(K$1,Districts,0))*'Blend Sheet'!$T119)+(INDEX(ItemCosts,MATCH('Blend Sheet'!$U$4,ItemNum,0),MATCH(K$1,Districts,0))*'Blend Sheet'!$U119)+(INDEX(ItemCosts,MATCH('Blend Sheet'!$V$4,ItemNum,0),MATCH(K$1,Districts,0))*'Blend Sheet'!$V119)+(INDEX(ItemCosts,MATCH('Blend Sheet'!$W$4,ItemNum,0),MATCH(K$1,Districts,0))*'Blend Sheet'!$W119)+(INDEX(ItemCosts,MATCH('Blend Sheet'!$X$4,ItemNum,0),MATCH(K$1,Districts,0))*'Blend Sheet'!$X119)+(INDEX(ItemCosts,MATCH('Blend Sheet'!$Y$4,ItemNum,0),MATCH(K$1,Districts,0))*'Blend Sheet'!$Y119)+(INDEX(ItemCosts,MATCH('Blend Sheet'!$Z$4,ItemNum,0),MATCH(K$1,Districts,0))*'Blend Sheet'!$Z119)+(INDEX(ItemCosts,MATCH('Blend Sheet'!$AA$4,ItemNum,0),MATCH(K$1,Districts,0))*'Blend Sheet'!$AA119)+(INDEX(ItemCosts,MATCH('Blend Sheet'!$AB$4,ItemNum,0),MATCH(K$1,Districts,0))*'Blend Sheet'!$AB119)+(INDEX(ItemCosts,MATCH('Blend Sheet'!$AC$4,ItemNum,0),MATCH(K$1,Districts,0))*'Blend Sheet'!$AC119)+(INDEX(ItemCosts,MATCH('Blend Sheet'!$AD$4,ItemNum,0),MATCH(K$1,Districts,0))*'Blend Sheet'!$AD119)+(INDEX(ItemCosts,MATCH('Blend Sheet'!$AE$4,ItemNum,0),MATCH(K$1,Districts,0))*'Blend Sheet'!$AE119)+(INDEX(ItemCosts,MATCH('Blend Sheet'!$AF$4,ItemNum,0),MATCH(K$1,Districts,0))*'Blend Sheet'!$AF119)+(INDEX(ItemCosts,MATCH('Blend Sheet'!$AG$4,ItemNum,0),MATCH(K$1,Districts,0))*'Blend Sheet'!$AG119)+(INDEX(ItemCosts,MATCH('Blend Sheet'!$AH$4,ItemNum,0),MATCH(K$1,Districts,0))*'Blend Sheet'!$AH119)+(INDEX(ItemCosts,MATCH('Blend Sheet'!$AI$4,ItemNum,0),MATCH(K$1,Districts,0))*'Blend Sheet'!$AI119)+(INDEX(ItemCosts,MATCH('Blend Sheet'!$AJ$4,ItemNum,0),MATCH(K$1,Districts,0))*'Blend Sheet'!$AJ119)+(INDEX(ItemCosts,MATCH('Blend Sheet'!$AK$4,ItemNum,0),MATCH(K$1,Districts,0))*'Blend Sheet'!$AK119)+(INDEX(ItemCosts,MATCH('Blend Sheet'!$AL$4,ItemNum,0),MATCH(K$1,Districts,0))*'Blend Sheet'!$AL119)+(INDEX(ItemCosts,MATCH('Blend Sheet'!$AM$4,ItemNum,0),MATCH(K$1,Districts,0))*'Blend Sheet'!$AM119)+(INDEX(ItemCosts,MATCH('Blend Sheet'!$AN$4,ItemNum,0),MATCH(K$1,Districts,0))*'Blend Sheet'!$AN119)+(INDEX(ItemCosts,MATCH('Blend Sheet'!$AO$4,ItemNum,0),MATCH(K$1,Districts,0))*'Blend Sheet'!$AO119)+(INDEX(ItemCosts,MATCH('Blend Sheet'!$AP$4,ItemNum,0),MATCH(K$1,Districts,0))*'Blend Sheet'!$AP119)+(INDEX(ItemCosts,MATCH('Blend Sheet'!$AQ$4,ItemNum,0),MATCH(K$1,Districts,0))*'Blend Sheet'!$AQ119)+(INDEX(ItemCosts,MATCH('Blend Sheet'!$AR$4,ItemNum,0),MATCH(K$1,Districts,0))*'Blend Sheet'!$AR119)+(INDEX(ItemCosts,MATCH('Blend Sheet'!$AS$4,ItemNum,0),MATCH(K$1,Districts,0))*'Blend Sheet'!$AS119)</f>
        <v>#N/A</v>
      </c>
      <c r="L116" s="5" t="e">
        <f>(INDEX(ItemCosts,MATCH('Blend Sheet'!$C$4,ItemNum,0),MATCH(L$1,Districts,0))*'Blend Sheet'!$C119)+(INDEX(ItemCosts,MATCH('Blend Sheet'!$D$4,ItemNum,0),MATCH(L$1,Districts,0))*'Blend Sheet'!$D119)+(INDEX(ItemCosts,MATCH('Blend Sheet'!$E$4,ItemNum,0),MATCH(L$1,Districts,0))*'Blend Sheet'!$E119)+(INDEX(ItemCosts,MATCH('Blend Sheet'!$F$4,ItemNum,0),MATCH(L$1,Districts,0))*'Blend Sheet'!$F119)+(INDEX(ItemCosts,MATCH('Blend Sheet'!$G$4,ItemNum,0),MATCH(L$1,Districts,0))*'Blend Sheet'!$G119)+(INDEX(ItemCosts,MATCH('Blend Sheet'!$H$4,ItemNum,0),MATCH(L$1,Districts,0))*'Blend Sheet'!$H119)+(INDEX(ItemCosts,MATCH('Blend Sheet'!$I$4,ItemNum,0),MATCH(L$1,Districts,0))*'Blend Sheet'!$I119)+(INDEX(ItemCosts,MATCH('Blend Sheet'!$J$4,ItemNum,0),MATCH(L$1,Districts,0))*'Blend Sheet'!$J119)+(INDEX(ItemCosts,MATCH('Blend Sheet'!$K$4,ItemNum,0),MATCH(L$1,Districts,0))*'Blend Sheet'!$K119)+(INDEX(ItemCosts,MATCH('Blend Sheet'!$L$4,ItemNum,0),MATCH(L$1,Districts,0))*'Blend Sheet'!$L119)+(INDEX(ItemCosts,MATCH('Blend Sheet'!$M$4,ItemNum,0),MATCH(L$1,Districts,0))*'Blend Sheet'!$M119)+(INDEX(ItemCosts,MATCH('Blend Sheet'!$N$4,ItemNum,0),MATCH(L$1,Districts,0))*'Blend Sheet'!$N119)+(INDEX(ItemCosts,MATCH('Blend Sheet'!$O$4,ItemNum,0),MATCH(L$1,Districts,0))*'Blend Sheet'!$O119)+(INDEX(ItemCosts,MATCH('Blend Sheet'!$P$4,ItemNum,0),MATCH(L$1,Districts,0))*'Blend Sheet'!$P119)+(INDEX(ItemCosts,MATCH('Blend Sheet'!$Q$4,ItemNum,0),MATCH(L$1,Districts,0))*'Blend Sheet'!$Q119)+(INDEX(ItemCosts,MATCH('Blend Sheet'!$R$4,ItemNum,0),MATCH(L$1,Districts,0))*'Blend Sheet'!$R119)+(INDEX(ItemCosts,MATCH('Blend Sheet'!$S$4,ItemNum,0),MATCH(L$1,Districts,0))*'Blend Sheet'!$S119)+(INDEX(ItemCosts,MATCH('Blend Sheet'!$T$4,ItemNum,0),MATCH(L$1,Districts,0))*'Blend Sheet'!$T119)+(INDEX(ItemCosts,MATCH('Blend Sheet'!$U$4,ItemNum,0),MATCH(L$1,Districts,0))*'Blend Sheet'!$U119)+(INDEX(ItemCosts,MATCH('Blend Sheet'!$V$4,ItemNum,0),MATCH(L$1,Districts,0))*'Blend Sheet'!$V119)+(INDEX(ItemCosts,MATCH('Blend Sheet'!$W$4,ItemNum,0),MATCH(L$1,Districts,0))*'Blend Sheet'!$W119)+(INDEX(ItemCosts,MATCH('Blend Sheet'!$X$4,ItemNum,0),MATCH(L$1,Districts,0))*'Blend Sheet'!$X119)+(INDEX(ItemCosts,MATCH('Blend Sheet'!$Y$4,ItemNum,0),MATCH(L$1,Districts,0))*'Blend Sheet'!$Y119)+(INDEX(ItemCosts,MATCH('Blend Sheet'!$Z$4,ItemNum,0),MATCH(L$1,Districts,0))*'Blend Sheet'!$Z119)+(INDEX(ItemCosts,MATCH('Blend Sheet'!$AA$4,ItemNum,0),MATCH(L$1,Districts,0))*'Blend Sheet'!$AA119)+(INDEX(ItemCosts,MATCH('Blend Sheet'!$AB$4,ItemNum,0),MATCH(L$1,Districts,0))*'Blend Sheet'!$AB119)+(INDEX(ItemCosts,MATCH('Blend Sheet'!$AC$4,ItemNum,0),MATCH(L$1,Districts,0))*'Blend Sheet'!$AC119)+(INDEX(ItemCosts,MATCH('Blend Sheet'!$AD$4,ItemNum,0),MATCH(L$1,Districts,0))*'Blend Sheet'!$AD119)+(INDEX(ItemCosts,MATCH('Blend Sheet'!$AE$4,ItemNum,0),MATCH(L$1,Districts,0))*'Blend Sheet'!$AE119)+(INDEX(ItemCosts,MATCH('Blend Sheet'!$AF$4,ItemNum,0),MATCH(L$1,Districts,0))*'Blend Sheet'!$AF119)+(INDEX(ItemCosts,MATCH('Blend Sheet'!$AG$4,ItemNum,0),MATCH(L$1,Districts,0))*'Blend Sheet'!$AG119)+(INDEX(ItemCosts,MATCH('Blend Sheet'!$AH$4,ItemNum,0),MATCH(L$1,Districts,0))*'Blend Sheet'!$AH119)+(INDEX(ItemCosts,MATCH('Blend Sheet'!$AI$4,ItemNum,0),MATCH(L$1,Districts,0))*'Blend Sheet'!$AI119)+(INDEX(ItemCosts,MATCH('Blend Sheet'!$AJ$4,ItemNum,0),MATCH(L$1,Districts,0))*'Blend Sheet'!$AJ119)+(INDEX(ItemCosts,MATCH('Blend Sheet'!$AK$4,ItemNum,0),MATCH(L$1,Districts,0))*'Blend Sheet'!$AK119)+(INDEX(ItemCosts,MATCH('Blend Sheet'!$AL$4,ItemNum,0),MATCH(L$1,Districts,0))*'Blend Sheet'!$AL119)+(INDEX(ItemCosts,MATCH('Blend Sheet'!$AM$4,ItemNum,0),MATCH(L$1,Districts,0))*'Blend Sheet'!$AM119)+(INDEX(ItemCosts,MATCH('Blend Sheet'!$AN$4,ItemNum,0),MATCH(L$1,Districts,0))*'Blend Sheet'!$AN119)+(INDEX(ItemCosts,MATCH('Blend Sheet'!$AO$4,ItemNum,0),MATCH(L$1,Districts,0))*'Blend Sheet'!$AO119)+(INDEX(ItemCosts,MATCH('Blend Sheet'!$AP$4,ItemNum,0),MATCH(L$1,Districts,0))*'Blend Sheet'!$AP119)+(INDEX(ItemCosts,MATCH('Blend Sheet'!$AQ$4,ItemNum,0),MATCH(L$1,Districts,0))*'Blend Sheet'!$AQ119)+(INDEX(ItemCosts,MATCH('Blend Sheet'!$AR$4,ItemNum,0),MATCH(L$1,Districts,0))*'Blend Sheet'!$AR119)+(INDEX(ItemCosts,MATCH('Blend Sheet'!$AS$4,ItemNum,0),MATCH(L$1,Districts,0))*'Blend Sheet'!$AS119)</f>
        <v>#N/A</v>
      </c>
      <c r="M116" s="191"/>
      <c r="N116" s="34" t="e">
        <f>D116/'Blend Sheet'!$BA119</f>
        <v>#N/A</v>
      </c>
      <c r="O116" s="34" t="e">
        <f>E116/'Blend Sheet'!$BA119</f>
        <v>#N/A</v>
      </c>
      <c r="P116" s="34" t="e">
        <f>G116/'Blend Sheet'!$BA119</f>
        <v>#N/A</v>
      </c>
      <c r="Q116" s="34" t="e">
        <f>H116/'Blend Sheet'!$BA119</f>
        <v>#N/A</v>
      </c>
      <c r="R116" s="34" t="e">
        <f>I116/'Blend Sheet'!$BA119</f>
        <v>#N/A</v>
      </c>
      <c r="S116" s="34" t="e">
        <f>J116/'Blend Sheet'!$BA119</f>
        <v>#N/A</v>
      </c>
      <c r="T116" s="34" t="e">
        <f>K116/'Blend Sheet'!$BA119</f>
        <v>#N/A</v>
      </c>
      <c r="U116" s="34" t="e">
        <f>L116/'Blend Sheet'!$BA119</f>
        <v>#N/A</v>
      </c>
    </row>
    <row r="117" spans="1:21" x14ac:dyDescent="0.25">
      <c r="A117" s="3">
        <f>'Blend Sheet'!A120</f>
        <v>0</v>
      </c>
      <c r="B117" s="5" t="e">
        <f>(INDEX(ItemCosts,MATCH('Blend Sheet'!$C$4,ItemNum,0),MATCH(B$1,Districts,0))*'Blend Sheet'!$C120)+(INDEX(ItemCosts,MATCH('Blend Sheet'!$D$4,ItemNum,0),MATCH(B$1,Districts,0))*'Blend Sheet'!$D120)+(INDEX(ItemCosts,MATCH('Blend Sheet'!$E$4,ItemNum,0),MATCH(B$1,Districts,0))*'Blend Sheet'!$E120)+(INDEX(ItemCosts,MATCH('Blend Sheet'!$F$4,ItemNum,0),MATCH(B$1,Districts,0))*'Blend Sheet'!$F120)+(INDEX(ItemCosts,MATCH('Blend Sheet'!$G$4,ItemNum,0),MATCH(B$1,Districts,0))*'Blend Sheet'!$G120)+(INDEX(ItemCosts,MATCH('Blend Sheet'!$H$4,ItemNum,0),MATCH(B$1,Districts,0))*'Blend Sheet'!$H120)+(INDEX(ItemCosts,MATCH('Blend Sheet'!$I$4,ItemNum,0),MATCH(B$1,Districts,0))*'Blend Sheet'!$I120)+(INDEX(ItemCosts,MATCH('Blend Sheet'!$J$4,ItemNum,0),MATCH(B$1,Districts,0))*'Blend Sheet'!$J120)+(INDEX(ItemCosts,MATCH('Blend Sheet'!$K$4,ItemNum,0),MATCH(B$1,Districts,0))*'Blend Sheet'!$K120)+(INDEX(ItemCosts,MATCH('Blend Sheet'!$L$4,ItemNum,0),MATCH(B$1,Districts,0))*'Blend Sheet'!$L120)+(INDEX(ItemCosts,MATCH('Blend Sheet'!$M$4,ItemNum,0),MATCH(B$1,Districts,0))*'Blend Sheet'!$M120)+(INDEX(ItemCosts,MATCH('Blend Sheet'!$N$4,ItemNum,0),MATCH(B$1,Districts,0))*'Blend Sheet'!$N120)+(INDEX(ItemCosts,MATCH('Blend Sheet'!$O$4,ItemNum,0),MATCH(B$1,Districts,0))*'Blend Sheet'!$O120)+(INDEX(ItemCosts,MATCH('Blend Sheet'!$P$4,ItemNum,0),MATCH(B$1,Districts,0))*'Blend Sheet'!$P120)+(INDEX(ItemCosts,MATCH('Blend Sheet'!$Q$4,ItemNum,0),MATCH(B$1,Districts,0))*'Blend Sheet'!$Q120)+(INDEX(ItemCosts,MATCH('Blend Sheet'!$R$4,ItemNum,0),MATCH(B$1,Districts,0))*'Blend Sheet'!$R120)+(INDEX(ItemCosts,MATCH('Blend Sheet'!$S$4,ItemNum,0),MATCH(B$1,Districts,0))*'Blend Sheet'!$S120)+(INDEX(ItemCosts,MATCH('Blend Sheet'!$T$4,ItemNum,0),MATCH(B$1,Districts,0))*'Blend Sheet'!$T120)+(INDEX(ItemCosts,MATCH('Blend Sheet'!$U$4,ItemNum,0),MATCH(B$1,Districts,0))*'Blend Sheet'!$U120)+(INDEX(ItemCosts,MATCH('Blend Sheet'!$V$4,ItemNum,0),MATCH(B$1,Districts,0))*'Blend Sheet'!$V120)+(INDEX(ItemCosts,MATCH('Blend Sheet'!$W$4,ItemNum,0),MATCH(B$1,Districts,0))*'Blend Sheet'!$W120)+(INDEX(ItemCosts,MATCH('Blend Sheet'!$X$4,ItemNum,0),MATCH(B$1,Districts,0))*'Blend Sheet'!$X120)+(INDEX(ItemCosts,MATCH('Blend Sheet'!$Y$4,ItemNum,0),MATCH(B$1,Districts,0))*'Blend Sheet'!$Y120)+(INDEX(ItemCosts,MATCH('Blend Sheet'!$Z$4,ItemNum,0),MATCH(B$1,Districts,0))*'Blend Sheet'!$Z120)+(INDEX(ItemCosts,MATCH('Blend Sheet'!$AA$4,ItemNum,0),MATCH(B$1,Districts,0))*'Blend Sheet'!$AA120)+(INDEX(ItemCosts,MATCH('Blend Sheet'!$AB$4,ItemNum,0),MATCH(B$1,Districts,0))*'Blend Sheet'!$AB120)+(INDEX(ItemCosts,MATCH('Blend Sheet'!$AC$4,ItemNum,0),MATCH(B$1,Districts,0))*'Blend Sheet'!$AC120)+(INDEX(ItemCosts,MATCH('Blend Sheet'!$AD$4,ItemNum,0),MATCH(B$1,Districts,0))*'Blend Sheet'!$AD120)+(INDEX(ItemCosts,MATCH('Blend Sheet'!$AE$4,ItemNum,0),MATCH(B$1,Districts,0))*'Blend Sheet'!$AE120)+(INDEX(ItemCosts,MATCH('Blend Sheet'!$AF$4,ItemNum,0),MATCH(B$1,Districts,0))*'Blend Sheet'!$AF120)+(INDEX(ItemCosts,MATCH('Blend Sheet'!$AG$4,ItemNum,0),MATCH(B$1,Districts,0))*'Blend Sheet'!$AG120)+(INDEX(ItemCosts,MATCH('Blend Sheet'!$AH$4,ItemNum,0),MATCH(B$1,Districts,0))*'Blend Sheet'!$AH120)+(INDEX(ItemCosts,MATCH('Blend Sheet'!$AI$4,ItemNum,0),MATCH(B$1,Districts,0))*'Blend Sheet'!$AI120)+(INDEX(ItemCosts,MATCH('Blend Sheet'!$AJ$4,ItemNum,0),MATCH(B$1,Districts,0))*'Blend Sheet'!$AJ120)+(INDEX(ItemCosts,MATCH('Blend Sheet'!$AK$4,ItemNum,0),MATCH(B$1,Districts,0))*'Blend Sheet'!$AK120)+(INDEX(ItemCosts,MATCH('Blend Sheet'!$AL$4,ItemNum,0),MATCH(B$1,Districts,0))*'Blend Sheet'!$AL120)+(INDEX(ItemCosts,MATCH('Blend Sheet'!$AM$4,ItemNum,0),MATCH(B$1,Districts,0))*'Blend Sheet'!$AM120)+(INDEX(ItemCosts,MATCH('Blend Sheet'!$AN$4,ItemNum,0),MATCH(B$1,Districts,0))*'Blend Sheet'!$AN120)+(INDEX(ItemCosts,MATCH('Blend Sheet'!$AO$4,ItemNum,0),MATCH(B$1,Districts,0))*'Blend Sheet'!$AO120)+(INDEX(ItemCosts,MATCH('Blend Sheet'!$AP$4,ItemNum,0),MATCH(B$1,Districts,0))*'Blend Sheet'!$AP120)+(INDEX(ItemCosts,MATCH('Blend Sheet'!$AQ$4,ItemNum,0),MATCH(B$1,Districts,0))*'Blend Sheet'!$AQ120)+(INDEX(ItemCosts,MATCH('Blend Sheet'!$AR$4,ItemNum,0),MATCH(B$1,Districts,0))*'Blend Sheet'!$AR120)+(INDEX(ItemCosts,MATCH('Blend Sheet'!$AS$4,ItemNum,0),MATCH(B$1,Districts,0))*'Blend Sheet'!$AS120)</f>
        <v>#N/A</v>
      </c>
      <c r="C117" s="5" t="e">
        <f>(INDEX(ItemCosts,MATCH('Blend Sheet'!$C$4,ItemNum,0),MATCH(C$1,Districts,0))*'Blend Sheet'!$C120)+(INDEX(ItemCosts,MATCH('Blend Sheet'!$D$4,ItemNum,0),MATCH(C$1,Districts,0))*'Blend Sheet'!$D120)+(INDEX(ItemCosts,MATCH('Blend Sheet'!$E$4,ItemNum,0),MATCH(C$1,Districts,0))*'Blend Sheet'!$E120)+(INDEX(ItemCosts,MATCH('Blend Sheet'!$F$4,ItemNum,0),MATCH(C$1,Districts,0))*'Blend Sheet'!$F120)+(INDEX(ItemCosts,MATCH('Blend Sheet'!$G$4,ItemNum,0),MATCH(C$1,Districts,0))*'Blend Sheet'!$G120)+(INDEX(ItemCosts,MATCH('Blend Sheet'!$H$4,ItemNum,0),MATCH(C$1,Districts,0))*'Blend Sheet'!$H120)+(INDEX(ItemCosts,MATCH('Blend Sheet'!$I$4,ItemNum,0),MATCH(C$1,Districts,0))*'Blend Sheet'!$I120)+(INDEX(ItemCosts,MATCH('Blend Sheet'!$J$4,ItemNum,0),MATCH(C$1,Districts,0))*'Blend Sheet'!$J120)+(INDEX(ItemCosts,MATCH('Blend Sheet'!$K$4,ItemNum,0),MATCH(C$1,Districts,0))*'Blend Sheet'!$K120)+(INDEX(ItemCosts,MATCH('Blend Sheet'!$L$4,ItemNum,0),MATCH(C$1,Districts,0))*'Blend Sheet'!$L120)+(INDEX(ItemCosts,MATCH('Blend Sheet'!$M$4,ItemNum,0),MATCH(C$1,Districts,0))*'Blend Sheet'!$M120)+(INDEX(ItemCosts,MATCH('Blend Sheet'!$N$4,ItemNum,0),MATCH(C$1,Districts,0))*'Blend Sheet'!$N120)+(INDEX(ItemCosts,MATCH('Blend Sheet'!$O$4,ItemNum,0),MATCH(C$1,Districts,0))*'Blend Sheet'!$O120)+(INDEX(ItemCosts,MATCH('Blend Sheet'!$P$4,ItemNum,0),MATCH(C$1,Districts,0))*'Blend Sheet'!$P120)+(INDEX(ItemCosts,MATCH('Blend Sheet'!$Q$4,ItemNum,0),MATCH(C$1,Districts,0))*'Blend Sheet'!$Q120)+(INDEX(ItemCosts,MATCH('Blend Sheet'!$R$4,ItemNum,0),MATCH(C$1,Districts,0))*'Blend Sheet'!$R120)+(INDEX(ItemCosts,MATCH('Blend Sheet'!$S$4,ItemNum,0),MATCH(C$1,Districts,0))*'Blend Sheet'!$S120)+(INDEX(ItemCosts,MATCH('Blend Sheet'!$T$4,ItemNum,0),MATCH(C$1,Districts,0))*'Blend Sheet'!$T120)+(INDEX(ItemCosts,MATCH('Blend Sheet'!$U$4,ItemNum,0),MATCH(C$1,Districts,0))*'Blend Sheet'!$U120)+(INDEX(ItemCosts,MATCH('Blend Sheet'!$V$4,ItemNum,0),MATCH(C$1,Districts,0))*'Blend Sheet'!$V120)+(INDEX(ItemCosts,MATCH('Blend Sheet'!$W$4,ItemNum,0),MATCH(C$1,Districts,0))*'Blend Sheet'!$W120)+(INDEX(ItemCosts,MATCH('Blend Sheet'!$X$4,ItemNum,0),MATCH(C$1,Districts,0))*'Blend Sheet'!$X120)+(INDEX(ItemCosts,MATCH('Blend Sheet'!$Y$4,ItemNum,0),MATCH(C$1,Districts,0))*'Blend Sheet'!$Y120)+(INDEX(ItemCosts,MATCH('Blend Sheet'!$Z$4,ItemNum,0),MATCH(C$1,Districts,0))*'Blend Sheet'!$Z120)+(INDEX(ItemCosts,MATCH('Blend Sheet'!$AA$4,ItemNum,0),MATCH(C$1,Districts,0))*'Blend Sheet'!$AA120)+(INDEX(ItemCosts,MATCH('Blend Sheet'!$AB$4,ItemNum,0),MATCH(C$1,Districts,0))*'Blend Sheet'!$AB120)+(INDEX(ItemCosts,MATCH('Blend Sheet'!$AC$4,ItemNum,0),MATCH(C$1,Districts,0))*'Blend Sheet'!$AC120)+(INDEX(ItemCosts,MATCH('Blend Sheet'!$AD$4,ItemNum,0),MATCH(C$1,Districts,0))*'Blend Sheet'!$AD120)+(INDEX(ItemCosts,MATCH('Blend Sheet'!$AE$4,ItemNum,0),MATCH(C$1,Districts,0))*'Blend Sheet'!$AE120)+(INDEX(ItemCosts,MATCH('Blend Sheet'!$AF$4,ItemNum,0),MATCH(C$1,Districts,0))*'Blend Sheet'!$AF120)+(INDEX(ItemCosts,MATCH('Blend Sheet'!$AG$4,ItemNum,0),MATCH(C$1,Districts,0))*'Blend Sheet'!$AG120)+(INDEX(ItemCosts,MATCH('Blend Sheet'!$AH$4,ItemNum,0),MATCH(C$1,Districts,0))*'Blend Sheet'!$AH120)+(INDEX(ItemCosts,MATCH('Blend Sheet'!$AI$4,ItemNum,0),MATCH(C$1,Districts,0))*'Blend Sheet'!$AI120)+(INDEX(ItemCosts,MATCH('Blend Sheet'!$AJ$4,ItemNum,0),MATCH(C$1,Districts,0))*'Blend Sheet'!$AJ120)+(INDEX(ItemCosts,MATCH('Blend Sheet'!$AK$4,ItemNum,0),MATCH(C$1,Districts,0))*'Blend Sheet'!$AK120)+(INDEX(ItemCosts,MATCH('Blend Sheet'!$AL$4,ItemNum,0),MATCH(C$1,Districts,0))*'Blend Sheet'!$AL120)+(INDEX(ItemCosts,MATCH('Blend Sheet'!$AM$4,ItemNum,0),MATCH(C$1,Districts,0))*'Blend Sheet'!$AM120)+(INDEX(ItemCosts,MATCH('Blend Sheet'!$AN$4,ItemNum,0),MATCH(C$1,Districts,0))*'Blend Sheet'!$AN120)+(INDEX(ItemCosts,MATCH('Blend Sheet'!$AO$4,ItemNum,0),MATCH(C$1,Districts,0))*'Blend Sheet'!$AO120)+(INDEX(ItemCosts,MATCH('Blend Sheet'!$AP$4,ItemNum,0),MATCH(C$1,Districts,0))*'Blend Sheet'!$AP120)+(INDEX(ItemCosts,MATCH('Blend Sheet'!$AQ$4,ItemNum,0),MATCH(C$1,Districts,0))*'Blend Sheet'!$AQ120)+(INDEX(ItemCosts,MATCH('Blend Sheet'!$AR$4,ItemNum,0),MATCH(C$1,Districts,0))*'Blend Sheet'!$AR120)+(INDEX(ItemCosts,MATCH('Blend Sheet'!$AS$4,ItemNum,0),MATCH(C$1,Districts,0))*'Blend Sheet'!$AS120)</f>
        <v>#N/A</v>
      </c>
      <c r="D117" s="5" t="e">
        <f>(INDEX(ItemCosts,MATCH('Blend Sheet'!$C$4,ItemNum,0),MATCH(D$1,Districts,0))*'Blend Sheet'!$C120)+(INDEX(ItemCosts,MATCH('Blend Sheet'!$D$4,ItemNum,0),MATCH(D$1,Districts,0))*'Blend Sheet'!$D120)+(INDEX(ItemCosts,MATCH('Blend Sheet'!$E$4,ItemNum,0),MATCH(D$1,Districts,0))*'Blend Sheet'!$E120)+(INDEX(ItemCosts,MATCH('Blend Sheet'!$F$4,ItemNum,0),MATCH(D$1,Districts,0))*'Blend Sheet'!$F120)+(INDEX(ItemCosts,MATCH('Blend Sheet'!$G$4,ItemNum,0),MATCH(D$1,Districts,0))*'Blend Sheet'!$G120)+(INDEX(ItemCosts,MATCH('Blend Sheet'!$H$4,ItemNum,0),MATCH(D$1,Districts,0))*'Blend Sheet'!$H120)+(INDEX(ItemCosts,MATCH('Blend Sheet'!$I$4,ItemNum,0),MATCH(D$1,Districts,0))*'Blend Sheet'!$I120)+(INDEX(ItemCosts,MATCH('Blend Sheet'!$J$4,ItemNum,0),MATCH(D$1,Districts,0))*'Blend Sheet'!$J120)+(INDEX(ItemCosts,MATCH('Blend Sheet'!$K$4,ItemNum,0),MATCH(D$1,Districts,0))*'Blend Sheet'!$K120)+(INDEX(ItemCosts,MATCH('Blend Sheet'!$L$4,ItemNum,0),MATCH(D$1,Districts,0))*'Blend Sheet'!$L120)+(INDEX(ItemCosts,MATCH('Blend Sheet'!$M$4,ItemNum,0),MATCH(D$1,Districts,0))*'Blend Sheet'!$M120)+(INDEX(ItemCosts,MATCH('Blend Sheet'!$N$4,ItemNum,0),MATCH(D$1,Districts,0))*'Blend Sheet'!$N120)+(INDEX(ItemCosts,MATCH('Blend Sheet'!$O$4,ItemNum,0),MATCH(D$1,Districts,0))*'Blend Sheet'!$O120)+(INDEX(ItemCosts,MATCH('Blend Sheet'!$P$4,ItemNum,0),MATCH(D$1,Districts,0))*'Blend Sheet'!$P120)+(INDEX(ItemCosts,MATCH('Blend Sheet'!$Q$4,ItemNum,0),MATCH(D$1,Districts,0))*'Blend Sheet'!$Q120)+(INDEX(ItemCosts,MATCH('Blend Sheet'!$R$4,ItemNum,0),MATCH(D$1,Districts,0))*'Blend Sheet'!$R120)+(INDEX(ItemCosts,MATCH('Blend Sheet'!$S$4,ItemNum,0),MATCH(D$1,Districts,0))*'Blend Sheet'!$S120)+(INDEX(ItemCosts,MATCH('Blend Sheet'!$T$4,ItemNum,0),MATCH(D$1,Districts,0))*'Blend Sheet'!$T120)+(INDEX(ItemCosts,MATCH('Blend Sheet'!$U$4,ItemNum,0),MATCH(D$1,Districts,0))*'Blend Sheet'!$U120)+(INDEX(ItemCosts,MATCH('Blend Sheet'!$V$4,ItemNum,0),MATCH(D$1,Districts,0))*'Blend Sheet'!$V120)+(INDEX(ItemCosts,MATCH('Blend Sheet'!$W$4,ItemNum,0),MATCH(D$1,Districts,0))*'Blend Sheet'!$W120)+(INDEX(ItemCosts,MATCH('Blend Sheet'!$X$4,ItemNum,0),MATCH(D$1,Districts,0))*'Blend Sheet'!$X120)+(INDEX(ItemCosts,MATCH('Blend Sheet'!$Y$4,ItemNum,0),MATCH(D$1,Districts,0))*'Blend Sheet'!$Y120)+(INDEX(ItemCosts,MATCH('Blend Sheet'!$Z$4,ItemNum,0),MATCH(D$1,Districts,0))*'Blend Sheet'!$Z120)+(INDEX(ItemCosts,MATCH('Blend Sheet'!$AA$4,ItemNum,0),MATCH(D$1,Districts,0))*'Blend Sheet'!$AA120)+(INDEX(ItemCosts,MATCH('Blend Sheet'!$AB$4,ItemNum,0),MATCH(D$1,Districts,0))*'Blend Sheet'!$AB120)+(INDEX(ItemCosts,MATCH('Blend Sheet'!$AC$4,ItemNum,0),MATCH(D$1,Districts,0))*'Blend Sheet'!$AC120)+(INDEX(ItemCosts,MATCH('Blend Sheet'!$AD$4,ItemNum,0),MATCH(D$1,Districts,0))*'Blend Sheet'!$AD120)+(INDEX(ItemCosts,MATCH('Blend Sheet'!$AE$4,ItemNum,0),MATCH(D$1,Districts,0))*'Blend Sheet'!$AE120)+(INDEX(ItemCosts,MATCH('Blend Sheet'!$AF$4,ItemNum,0),MATCH(D$1,Districts,0))*'Blend Sheet'!$AF120)+(INDEX(ItemCosts,MATCH('Blend Sheet'!$AG$4,ItemNum,0),MATCH(D$1,Districts,0))*'Blend Sheet'!$AG120)+(INDEX(ItemCosts,MATCH('Blend Sheet'!$AH$4,ItemNum,0),MATCH(D$1,Districts,0))*'Blend Sheet'!$AH120)+(INDEX(ItemCosts,MATCH('Blend Sheet'!$AI$4,ItemNum,0),MATCH(D$1,Districts,0))*'Blend Sheet'!$AI120)+(INDEX(ItemCosts,MATCH('Blend Sheet'!$AJ$4,ItemNum,0),MATCH(D$1,Districts,0))*'Blend Sheet'!$AJ120)+(INDEX(ItemCosts,MATCH('Blend Sheet'!$AK$4,ItemNum,0),MATCH(D$1,Districts,0))*'Blend Sheet'!$AK120)+(INDEX(ItemCosts,MATCH('Blend Sheet'!$AL$4,ItemNum,0),MATCH(D$1,Districts,0))*'Blend Sheet'!$AL120)+(INDEX(ItemCosts,MATCH('Blend Sheet'!$AM$4,ItemNum,0),MATCH(D$1,Districts,0))*'Blend Sheet'!$AM120)+(INDEX(ItemCosts,MATCH('Blend Sheet'!$AN$4,ItemNum,0),MATCH(D$1,Districts,0))*'Blend Sheet'!$AN120)+(INDEX(ItemCosts,MATCH('Blend Sheet'!$AO$4,ItemNum,0),MATCH(D$1,Districts,0))*'Blend Sheet'!$AO120)+(INDEX(ItemCosts,MATCH('Blend Sheet'!$AP$4,ItemNum,0),MATCH(D$1,Districts,0))*'Blend Sheet'!$AP120)+(INDEX(ItemCosts,MATCH('Blend Sheet'!$AQ$4,ItemNum,0),MATCH(D$1,Districts,0))*'Blend Sheet'!$AQ120)+(INDEX(ItemCosts,MATCH('Blend Sheet'!$AR$4,ItemNum,0),MATCH(D$1,Districts,0))*'Blend Sheet'!$AR120)+(INDEX(ItemCosts,MATCH('Blend Sheet'!$AS$4,ItemNum,0),MATCH(D$1,Districts,0))*'Blend Sheet'!$AS120)</f>
        <v>#N/A</v>
      </c>
      <c r="E117" s="5" t="e">
        <f>(INDEX(ItemCosts,MATCH('Blend Sheet'!$C$4,ItemNum,0),MATCH(E$1,Districts,0))*'Blend Sheet'!$C120)+(INDEX(ItemCosts,MATCH('Blend Sheet'!$D$4,ItemNum,0),MATCH(E$1,Districts,0))*'Blend Sheet'!$D120)+(INDEX(ItemCosts,MATCH('Blend Sheet'!$E$4,ItemNum,0),MATCH(E$1,Districts,0))*'Blend Sheet'!$E120)+(INDEX(ItemCosts,MATCH('Blend Sheet'!$F$4,ItemNum,0),MATCH(E$1,Districts,0))*'Blend Sheet'!$F120)+(INDEX(ItemCosts,MATCH('Blend Sheet'!$G$4,ItemNum,0),MATCH(E$1,Districts,0))*'Blend Sheet'!$G120)+(INDEX(ItemCosts,MATCH('Blend Sheet'!$H$4,ItemNum,0),MATCH(E$1,Districts,0))*'Blend Sheet'!$H120)+(INDEX(ItemCosts,MATCH('Blend Sheet'!$I$4,ItemNum,0),MATCH(E$1,Districts,0))*'Blend Sheet'!$I120)+(INDEX(ItemCosts,MATCH('Blend Sheet'!$J$4,ItemNum,0),MATCH(E$1,Districts,0))*'Blend Sheet'!$J120)+(INDEX(ItemCosts,MATCH('Blend Sheet'!$K$4,ItemNum,0),MATCH(E$1,Districts,0))*'Blend Sheet'!$K120)+(INDEX(ItemCosts,MATCH('Blend Sheet'!$L$4,ItemNum,0),MATCH(E$1,Districts,0))*'Blend Sheet'!$L120)+(INDEX(ItemCosts,MATCH('Blend Sheet'!$M$4,ItemNum,0),MATCH(E$1,Districts,0))*'Blend Sheet'!$M120)+(INDEX(ItemCosts,MATCH('Blend Sheet'!$N$4,ItemNum,0),MATCH(E$1,Districts,0))*'Blend Sheet'!$N120)+(INDEX(ItemCosts,MATCH('Blend Sheet'!$O$4,ItemNum,0),MATCH(E$1,Districts,0))*'Blend Sheet'!$O120)+(INDEX(ItemCosts,MATCH('Blend Sheet'!$P$4,ItemNum,0),MATCH(E$1,Districts,0))*'Blend Sheet'!$P120)+(INDEX(ItemCosts,MATCH('Blend Sheet'!$Q$4,ItemNum,0),MATCH(E$1,Districts,0))*'Blend Sheet'!$Q120)+(INDEX(ItemCosts,MATCH('Blend Sheet'!$R$4,ItemNum,0),MATCH(E$1,Districts,0))*'Blend Sheet'!$R120)+(INDEX(ItemCosts,MATCH('Blend Sheet'!$S$4,ItemNum,0),MATCH(E$1,Districts,0))*'Blend Sheet'!$S120)+(INDEX(ItemCosts,MATCH('Blend Sheet'!$T$4,ItemNum,0),MATCH(E$1,Districts,0))*'Blend Sheet'!$T120)+(INDEX(ItemCosts,MATCH('Blend Sheet'!$U$4,ItemNum,0),MATCH(E$1,Districts,0))*'Blend Sheet'!$U120)+(INDEX(ItemCosts,MATCH('Blend Sheet'!$V$4,ItemNum,0),MATCH(E$1,Districts,0))*'Blend Sheet'!$V120)+(INDEX(ItemCosts,MATCH('Blend Sheet'!$W$4,ItemNum,0),MATCH(E$1,Districts,0))*'Blend Sheet'!$W120)+(INDEX(ItemCosts,MATCH('Blend Sheet'!$X$4,ItemNum,0),MATCH(E$1,Districts,0))*'Blend Sheet'!$X120)+(INDEX(ItemCosts,MATCH('Blend Sheet'!$Y$4,ItemNum,0),MATCH(E$1,Districts,0))*'Blend Sheet'!$Y120)+(INDEX(ItemCosts,MATCH('Blend Sheet'!$Z$4,ItemNum,0),MATCH(E$1,Districts,0))*'Blend Sheet'!$Z120)+(INDEX(ItemCosts,MATCH('Blend Sheet'!$AA$4,ItemNum,0),MATCH(E$1,Districts,0))*'Blend Sheet'!$AA120)+(INDEX(ItemCosts,MATCH('Blend Sheet'!$AB$4,ItemNum,0),MATCH(E$1,Districts,0))*'Blend Sheet'!$AB120)+(INDEX(ItemCosts,MATCH('Blend Sheet'!$AC$4,ItemNum,0),MATCH(E$1,Districts,0))*'Blend Sheet'!$AC120)+(INDEX(ItemCosts,MATCH('Blend Sheet'!$AD$4,ItemNum,0),MATCH(E$1,Districts,0))*'Blend Sheet'!$AD120)+(INDEX(ItemCosts,MATCH('Blend Sheet'!$AE$4,ItemNum,0),MATCH(E$1,Districts,0))*'Blend Sheet'!$AE120)+(INDEX(ItemCosts,MATCH('Blend Sheet'!$AF$4,ItemNum,0),MATCH(E$1,Districts,0))*'Blend Sheet'!$AF120)+(INDEX(ItemCosts,MATCH('Blend Sheet'!$AG$4,ItemNum,0),MATCH(E$1,Districts,0))*'Blend Sheet'!$AG120)+(INDEX(ItemCosts,MATCH('Blend Sheet'!$AH$4,ItemNum,0),MATCH(E$1,Districts,0))*'Blend Sheet'!$AH120)+(INDEX(ItemCosts,MATCH('Blend Sheet'!$AI$4,ItemNum,0),MATCH(E$1,Districts,0))*'Blend Sheet'!$AI120)+(INDEX(ItemCosts,MATCH('Blend Sheet'!$AJ$4,ItemNum,0),MATCH(E$1,Districts,0))*'Blend Sheet'!$AJ120)+(INDEX(ItemCosts,MATCH('Blend Sheet'!$AK$4,ItemNum,0),MATCH(E$1,Districts,0))*'Blend Sheet'!$AK120)+(INDEX(ItemCosts,MATCH('Blend Sheet'!$AL$4,ItemNum,0),MATCH(E$1,Districts,0))*'Blend Sheet'!$AL120)+(INDEX(ItemCosts,MATCH('Blend Sheet'!$AM$4,ItemNum,0),MATCH(E$1,Districts,0))*'Blend Sheet'!$AM120)+(INDEX(ItemCosts,MATCH('Blend Sheet'!$AN$4,ItemNum,0),MATCH(E$1,Districts,0))*'Blend Sheet'!$AN120)+(INDEX(ItemCosts,MATCH('Blend Sheet'!$AO$4,ItemNum,0),MATCH(E$1,Districts,0))*'Blend Sheet'!$AO120)+(INDEX(ItemCosts,MATCH('Blend Sheet'!$AP$4,ItemNum,0),MATCH(E$1,Districts,0))*'Blend Sheet'!$AP120)+(INDEX(ItemCosts,MATCH('Blend Sheet'!$AQ$4,ItemNum,0),MATCH(E$1,Districts,0))*'Blend Sheet'!$AQ120)+(INDEX(ItemCosts,MATCH('Blend Sheet'!$AR$4,ItemNum,0),MATCH(E$1,Districts,0))*'Blend Sheet'!$AR120)+(INDEX(ItemCosts,MATCH('Blend Sheet'!$AS$4,ItemNum,0),MATCH(E$1,Districts,0))*'Blend Sheet'!$AS120)</f>
        <v>#N/A</v>
      </c>
      <c r="F117" s="5" t="e">
        <f>(INDEX(ItemCosts,MATCH('Blend Sheet'!$C$4,ItemNum,0),MATCH(F$1,Districts,0))*'Blend Sheet'!$C120)+(INDEX(ItemCosts,MATCH('Blend Sheet'!$D$4,ItemNum,0),MATCH(F$1,Districts,0))*'Blend Sheet'!$D120)+(INDEX(ItemCosts,MATCH('Blend Sheet'!$E$4,ItemNum,0),MATCH(F$1,Districts,0))*'Blend Sheet'!$E120)+(INDEX(ItemCosts,MATCH('Blend Sheet'!$F$4,ItemNum,0),MATCH(F$1,Districts,0))*'Blend Sheet'!$F120)+(INDEX(ItemCosts,MATCH('Blend Sheet'!$G$4,ItemNum,0),MATCH(F$1,Districts,0))*'Blend Sheet'!$G120)+(INDEX(ItemCosts,MATCH('Blend Sheet'!$H$4,ItemNum,0),MATCH(F$1,Districts,0))*'Blend Sheet'!$H120)+(INDEX(ItemCosts,MATCH('Blend Sheet'!$I$4,ItemNum,0),MATCH(F$1,Districts,0))*'Blend Sheet'!$I120)+(INDEX(ItemCosts,MATCH('Blend Sheet'!$J$4,ItemNum,0),MATCH(F$1,Districts,0))*'Blend Sheet'!$J120)+(INDEX(ItemCosts,MATCH('Blend Sheet'!$K$4,ItemNum,0),MATCH(F$1,Districts,0))*'Blend Sheet'!$K120)+(INDEX(ItemCosts,MATCH('Blend Sheet'!$L$4,ItemNum,0),MATCH(F$1,Districts,0))*'Blend Sheet'!$L120)+(INDEX(ItemCosts,MATCH('Blend Sheet'!$M$4,ItemNum,0),MATCH(F$1,Districts,0))*'Blend Sheet'!$M120)+(INDEX(ItemCosts,MATCH('Blend Sheet'!$N$4,ItemNum,0),MATCH(F$1,Districts,0))*'Blend Sheet'!$N120)+(INDEX(ItemCosts,MATCH('Blend Sheet'!$O$4,ItemNum,0),MATCH(F$1,Districts,0))*'Blend Sheet'!$O120)+(INDEX(ItemCosts,MATCH('Blend Sheet'!$P$4,ItemNum,0),MATCH(F$1,Districts,0))*'Blend Sheet'!$P120)+(INDEX(ItemCosts,MATCH('Blend Sheet'!$Q$4,ItemNum,0),MATCH(F$1,Districts,0))*'Blend Sheet'!$Q120)+(INDEX(ItemCosts,MATCH('Blend Sheet'!$R$4,ItemNum,0),MATCH(F$1,Districts,0))*'Blend Sheet'!$R120)+(INDEX(ItemCosts,MATCH('Blend Sheet'!$S$4,ItemNum,0),MATCH(F$1,Districts,0))*'Blend Sheet'!$S120)+(INDEX(ItemCosts,MATCH('Blend Sheet'!$T$4,ItemNum,0),MATCH(F$1,Districts,0))*'Blend Sheet'!$T120)+(INDEX(ItemCosts,MATCH('Blend Sheet'!$U$4,ItemNum,0),MATCH(F$1,Districts,0))*'Blend Sheet'!$U120)+(INDEX(ItemCosts,MATCH('Blend Sheet'!$V$4,ItemNum,0),MATCH(F$1,Districts,0))*'Blend Sheet'!$V120)+(INDEX(ItemCosts,MATCH('Blend Sheet'!$W$4,ItemNum,0),MATCH(F$1,Districts,0))*'Blend Sheet'!$W120)+(INDEX(ItemCosts,MATCH('Blend Sheet'!$X$4,ItemNum,0),MATCH(F$1,Districts,0))*'Blend Sheet'!$X120)+(INDEX(ItemCosts,MATCH('Blend Sheet'!$Y$4,ItemNum,0),MATCH(F$1,Districts,0))*'Blend Sheet'!$Y120)+(INDEX(ItemCosts,MATCH('Blend Sheet'!$Z$4,ItemNum,0),MATCH(F$1,Districts,0))*'Blend Sheet'!$Z120)+(INDEX(ItemCosts,MATCH('Blend Sheet'!$AA$4,ItemNum,0),MATCH(F$1,Districts,0))*'Blend Sheet'!$AA120)+(INDEX(ItemCosts,MATCH('Blend Sheet'!$AB$4,ItemNum,0),MATCH(F$1,Districts,0))*'Blend Sheet'!$AB120)+(INDEX(ItemCosts,MATCH('Blend Sheet'!$AC$4,ItemNum,0),MATCH(F$1,Districts,0))*'Blend Sheet'!$AC120)+(INDEX(ItemCosts,MATCH('Blend Sheet'!$AD$4,ItemNum,0),MATCH(F$1,Districts,0))*'Blend Sheet'!$AD120)+(INDEX(ItemCosts,MATCH('Blend Sheet'!$AE$4,ItemNum,0),MATCH(F$1,Districts,0))*'Blend Sheet'!$AE120)+(INDEX(ItemCosts,MATCH('Blend Sheet'!$AF$4,ItemNum,0),MATCH(F$1,Districts,0))*'Blend Sheet'!$AF120)+(INDEX(ItemCosts,MATCH('Blend Sheet'!$AG$4,ItemNum,0),MATCH(F$1,Districts,0))*'Blend Sheet'!$AG120)+(INDEX(ItemCosts,MATCH('Blend Sheet'!$AH$4,ItemNum,0),MATCH(F$1,Districts,0))*'Blend Sheet'!$AH120)+(INDEX(ItemCosts,MATCH('Blend Sheet'!$AI$4,ItemNum,0),MATCH(F$1,Districts,0))*'Blend Sheet'!$AI120)+(INDEX(ItemCosts,MATCH('Blend Sheet'!$AJ$4,ItemNum,0),MATCH(F$1,Districts,0))*'Blend Sheet'!$AJ120)+(INDEX(ItemCosts,MATCH('Blend Sheet'!$AK$4,ItemNum,0),MATCH(F$1,Districts,0))*'Blend Sheet'!$AK120)+(INDEX(ItemCosts,MATCH('Blend Sheet'!$AL$4,ItemNum,0),MATCH(F$1,Districts,0))*'Blend Sheet'!$AL120)+(INDEX(ItemCosts,MATCH('Blend Sheet'!$AM$4,ItemNum,0),MATCH(F$1,Districts,0))*'Blend Sheet'!$AM120)+(INDEX(ItemCosts,MATCH('Blend Sheet'!$AN$4,ItemNum,0),MATCH(F$1,Districts,0))*'Blend Sheet'!$AN120)+(INDEX(ItemCosts,MATCH('Blend Sheet'!$AO$4,ItemNum,0),MATCH(F$1,Districts,0))*'Blend Sheet'!$AO120)+(INDEX(ItemCosts,MATCH('Blend Sheet'!$AP$4,ItemNum,0),MATCH(F$1,Districts,0))*'Blend Sheet'!$AP120)+(INDEX(ItemCosts,MATCH('Blend Sheet'!$AQ$4,ItemNum,0),MATCH(F$1,Districts,0))*'Blend Sheet'!$AQ120)+(INDEX(ItemCosts,MATCH('Blend Sheet'!$AR$4,ItemNum,0),MATCH(F$1,Districts,0))*'Blend Sheet'!$AR120)+(INDEX(ItemCosts,MATCH('Blend Sheet'!$AS$4,ItemNum,0),MATCH(F$1,Districts,0))*'Blend Sheet'!$AS120)</f>
        <v>#N/A</v>
      </c>
      <c r="G117" s="5" t="e">
        <f>(INDEX(ItemCosts,MATCH('Blend Sheet'!$C$4,ItemNum,0),MATCH(G$1,Districts,0))*'Blend Sheet'!$C120)+(INDEX(ItemCosts,MATCH('Blend Sheet'!$D$4,ItemNum,0),MATCH(G$1,Districts,0))*'Blend Sheet'!$D120)+(INDEX(ItemCosts,MATCH('Blend Sheet'!$E$4,ItemNum,0),MATCH(G$1,Districts,0))*'Blend Sheet'!$E120)+(INDEX(ItemCosts,MATCH('Blend Sheet'!$F$4,ItemNum,0),MATCH(G$1,Districts,0))*'Blend Sheet'!$F120)+(INDEX(ItemCosts,MATCH('Blend Sheet'!$G$4,ItemNum,0),MATCH(G$1,Districts,0))*'Blend Sheet'!$G120)+(INDEX(ItemCosts,MATCH('Blend Sheet'!$H$4,ItemNum,0),MATCH(G$1,Districts,0))*'Blend Sheet'!$H120)+(INDEX(ItemCosts,MATCH('Blend Sheet'!$I$4,ItemNum,0),MATCH(G$1,Districts,0))*'Blend Sheet'!$I120)+(INDEX(ItemCosts,MATCH('Blend Sheet'!$J$4,ItemNum,0),MATCH(G$1,Districts,0))*'Blend Sheet'!$J120)+(INDEX(ItemCosts,MATCH('Blend Sheet'!$K$4,ItemNum,0),MATCH(G$1,Districts,0))*'Blend Sheet'!$K120)+(INDEX(ItemCosts,MATCH('Blend Sheet'!$L$4,ItemNum,0),MATCH(G$1,Districts,0))*'Blend Sheet'!$L120)+(INDEX(ItemCosts,MATCH('Blend Sheet'!$M$4,ItemNum,0),MATCH(G$1,Districts,0))*'Blend Sheet'!$M120)+(INDEX(ItemCosts,MATCH('Blend Sheet'!$N$4,ItemNum,0),MATCH(G$1,Districts,0))*'Blend Sheet'!$N120)+(INDEX(ItemCosts,MATCH('Blend Sheet'!$O$4,ItemNum,0),MATCH(G$1,Districts,0))*'Blend Sheet'!$O120)+(INDEX(ItemCosts,MATCH('Blend Sheet'!$P$4,ItemNum,0),MATCH(G$1,Districts,0))*'Blend Sheet'!$P120)+(INDEX(ItemCosts,MATCH('Blend Sheet'!$Q$4,ItemNum,0),MATCH(G$1,Districts,0))*'Blend Sheet'!$Q120)+(INDEX(ItemCosts,MATCH('Blend Sheet'!$R$4,ItemNum,0),MATCH(G$1,Districts,0))*'Blend Sheet'!$R120)+(INDEX(ItemCosts,MATCH('Blend Sheet'!$S$4,ItemNum,0),MATCH(G$1,Districts,0))*'Blend Sheet'!$S120)+(INDEX(ItemCosts,MATCH('Blend Sheet'!$T$4,ItemNum,0),MATCH(G$1,Districts,0))*'Blend Sheet'!$T120)+(INDEX(ItemCosts,MATCH('Blend Sheet'!$U$4,ItemNum,0),MATCH(G$1,Districts,0))*'Blend Sheet'!$U120)+(INDEX(ItemCosts,MATCH('Blend Sheet'!$V$4,ItemNum,0),MATCH(G$1,Districts,0))*'Blend Sheet'!$V120)+(INDEX(ItemCosts,MATCH('Blend Sheet'!$W$4,ItemNum,0),MATCH(G$1,Districts,0))*'Blend Sheet'!$W120)+(INDEX(ItemCosts,MATCH('Blend Sheet'!$X$4,ItemNum,0),MATCH(G$1,Districts,0))*'Blend Sheet'!$X120)+(INDEX(ItemCosts,MATCH('Blend Sheet'!$Y$4,ItemNum,0),MATCH(G$1,Districts,0))*'Blend Sheet'!$Y120)+(INDEX(ItemCosts,MATCH('Blend Sheet'!$Z$4,ItemNum,0),MATCH(G$1,Districts,0))*'Blend Sheet'!$Z120)+(INDEX(ItemCosts,MATCH('Blend Sheet'!$AA$4,ItemNum,0),MATCH(G$1,Districts,0))*'Blend Sheet'!$AA120)+(INDEX(ItemCosts,MATCH('Blend Sheet'!$AB$4,ItemNum,0),MATCH(G$1,Districts,0))*'Blend Sheet'!$AB120)+(INDEX(ItemCosts,MATCH('Blend Sheet'!$AC$4,ItemNum,0),MATCH(G$1,Districts,0))*'Blend Sheet'!$AC120)+(INDEX(ItemCosts,MATCH('Blend Sheet'!$AD$4,ItemNum,0),MATCH(G$1,Districts,0))*'Blend Sheet'!$AD120)+(INDEX(ItemCosts,MATCH('Blend Sheet'!$AE$4,ItemNum,0),MATCH(G$1,Districts,0))*'Blend Sheet'!$AE120)+(INDEX(ItemCosts,MATCH('Blend Sheet'!$AF$4,ItemNum,0),MATCH(G$1,Districts,0))*'Blend Sheet'!$AF120)+(INDEX(ItemCosts,MATCH('Blend Sheet'!$AG$4,ItemNum,0),MATCH(G$1,Districts,0))*'Blend Sheet'!$AG120)+(INDEX(ItemCosts,MATCH('Blend Sheet'!$AH$4,ItemNum,0),MATCH(G$1,Districts,0))*'Blend Sheet'!$AH120)+(INDEX(ItemCosts,MATCH('Blend Sheet'!$AI$4,ItemNum,0),MATCH(G$1,Districts,0))*'Blend Sheet'!$AI120)+(INDEX(ItemCosts,MATCH('Blend Sheet'!$AJ$4,ItemNum,0),MATCH(G$1,Districts,0))*'Blend Sheet'!$AJ120)+(INDEX(ItemCosts,MATCH('Blend Sheet'!$AK$4,ItemNum,0),MATCH(G$1,Districts,0))*'Blend Sheet'!$AK120)+(INDEX(ItemCosts,MATCH('Blend Sheet'!$AL$4,ItemNum,0),MATCH(G$1,Districts,0))*'Blend Sheet'!$AL120)+(INDEX(ItemCosts,MATCH('Blend Sheet'!$AM$4,ItemNum,0),MATCH(G$1,Districts,0))*'Blend Sheet'!$AM120)+(INDEX(ItemCosts,MATCH('Blend Sheet'!$AN$4,ItemNum,0),MATCH(G$1,Districts,0))*'Blend Sheet'!$AN120)+(INDEX(ItemCosts,MATCH('Blend Sheet'!$AO$4,ItemNum,0),MATCH(G$1,Districts,0))*'Blend Sheet'!$AO120)+(INDEX(ItemCosts,MATCH('Blend Sheet'!$AP$4,ItemNum,0),MATCH(G$1,Districts,0))*'Blend Sheet'!$AP120)+(INDEX(ItemCosts,MATCH('Blend Sheet'!$AQ$4,ItemNum,0),MATCH(G$1,Districts,0))*'Blend Sheet'!$AQ120)+(INDEX(ItemCosts,MATCH('Blend Sheet'!$AR$4,ItemNum,0),MATCH(G$1,Districts,0))*'Blend Sheet'!$AR120)+(INDEX(ItemCosts,MATCH('Blend Sheet'!$AS$4,ItemNum,0),MATCH(G$1,Districts,0))*'Blend Sheet'!$AS120)</f>
        <v>#N/A</v>
      </c>
      <c r="H117" s="5" t="e">
        <f>(INDEX(ItemCosts,MATCH('Blend Sheet'!$C$4,ItemNum,0),MATCH(H$1,Districts,0))*'Blend Sheet'!$C120)+(INDEX(ItemCosts,MATCH('Blend Sheet'!$D$4,ItemNum,0),MATCH(H$1,Districts,0))*'Blend Sheet'!$D120)+(INDEX(ItemCosts,MATCH('Blend Sheet'!$E$4,ItemNum,0),MATCH(H$1,Districts,0))*'Blend Sheet'!$E120)+(INDEX(ItemCosts,MATCH('Blend Sheet'!$F$4,ItemNum,0),MATCH(H$1,Districts,0))*'Blend Sheet'!$F120)+(INDEX(ItemCosts,MATCH('Blend Sheet'!$G$4,ItemNum,0),MATCH(H$1,Districts,0))*'Blend Sheet'!$G120)+(INDEX(ItemCosts,MATCH('Blend Sheet'!$H$4,ItemNum,0),MATCH(H$1,Districts,0))*'Blend Sheet'!$H120)+(INDEX(ItemCosts,MATCH('Blend Sheet'!$I$4,ItemNum,0),MATCH(H$1,Districts,0))*'Blend Sheet'!$I120)+(INDEX(ItemCosts,MATCH('Blend Sheet'!$J$4,ItemNum,0),MATCH(H$1,Districts,0))*'Blend Sheet'!$J120)+(INDEX(ItemCosts,MATCH('Blend Sheet'!$K$4,ItemNum,0),MATCH(H$1,Districts,0))*'Blend Sheet'!$K120)+(INDEX(ItemCosts,MATCH('Blend Sheet'!$L$4,ItemNum,0),MATCH(H$1,Districts,0))*'Blend Sheet'!$L120)+(INDEX(ItemCosts,MATCH('Blend Sheet'!$M$4,ItemNum,0),MATCH(H$1,Districts,0))*'Blend Sheet'!$M120)+(INDEX(ItemCosts,MATCH('Blend Sheet'!$N$4,ItemNum,0),MATCH(H$1,Districts,0))*'Blend Sheet'!$N120)+(INDEX(ItemCosts,MATCH('Blend Sheet'!$O$4,ItemNum,0),MATCH(H$1,Districts,0))*'Blend Sheet'!$O120)+(INDEX(ItemCosts,MATCH('Blend Sheet'!$P$4,ItemNum,0),MATCH(H$1,Districts,0))*'Blend Sheet'!$P120)+(INDEX(ItemCosts,MATCH('Blend Sheet'!$Q$4,ItemNum,0),MATCH(H$1,Districts,0))*'Blend Sheet'!$Q120)+(INDEX(ItemCosts,MATCH('Blend Sheet'!$R$4,ItemNum,0),MATCH(H$1,Districts,0))*'Blend Sheet'!$R120)+(INDEX(ItemCosts,MATCH('Blend Sheet'!$S$4,ItemNum,0),MATCH(H$1,Districts,0))*'Blend Sheet'!$S120)+(INDEX(ItemCosts,MATCH('Blend Sheet'!$T$4,ItemNum,0),MATCH(H$1,Districts,0))*'Blend Sheet'!$T120)+(INDEX(ItemCosts,MATCH('Blend Sheet'!$U$4,ItemNum,0),MATCH(H$1,Districts,0))*'Blend Sheet'!$U120)+(INDEX(ItemCosts,MATCH('Blend Sheet'!$V$4,ItemNum,0),MATCH(H$1,Districts,0))*'Blend Sheet'!$V120)+(INDEX(ItemCosts,MATCH('Blend Sheet'!$W$4,ItemNum,0),MATCH(H$1,Districts,0))*'Blend Sheet'!$W120)+(INDEX(ItemCosts,MATCH('Blend Sheet'!$X$4,ItemNum,0),MATCH(H$1,Districts,0))*'Blend Sheet'!$X120)+(INDEX(ItemCosts,MATCH('Blend Sheet'!$Y$4,ItemNum,0),MATCH(H$1,Districts,0))*'Blend Sheet'!$Y120)+(INDEX(ItemCosts,MATCH('Blend Sheet'!$Z$4,ItemNum,0),MATCH(H$1,Districts,0))*'Blend Sheet'!$Z120)+(INDEX(ItemCosts,MATCH('Blend Sheet'!$AA$4,ItemNum,0),MATCH(H$1,Districts,0))*'Blend Sheet'!$AA120)+(INDEX(ItemCosts,MATCH('Blend Sheet'!$AB$4,ItemNum,0),MATCH(H$1,Districts,0))*'Blend Sheet'!$AB120)+(INDEX(ItemCosts,MATCH('Blend Sheet'!$AC$4,ItemNum,0),MATCH(H$1,Districts,0))*'Blend Sheet'!$AC120)+(INDEX(ItemCosts,MATCH('Blend Sheet'!$AD$4,ItemNum,0),MATCH(H$1,Districts,0))*'Blend Sheet'!$AD120)+(INDEX(ItemCosts,MATCH('Blend Sheet'!$AE$4,ItemNum,0),MATCH(H$1,Districts,0))*'Blend Sheet'!$AE120)+(INDEX(ItemCosts,MATCH('Blend Sheet'!$AF$4,ItemNum,0),MATCH(H$1,Districts,0))*'Blend Sheet'!$AF120)+(INDEX(ItemCosts,MATCH('Blend Sheet'!$AG$4,ItemNum,0),MATCH(H$1,Districts,0))*'Blend Sheet'!$AG120)+(INDEX(ItemCosts,MATCH('Blend Sheet'!$AH$4,ItemNum,0),MATCH(H$1,Districts,0))*'Blend Sheet'!$AH120)+(INDEX(ItemCosts,MATCH('Blend Sheet'!$AI$4,ItemNum,0),MATCH(H$1,Districts,0))*'Blend Sheet'!$AI120)+(INDEX(ItemCosts,MATCH('Blend Sheet'!$AJ$4,ItemNum,0),MATCH(H$1,Districts,0))*'Blend Sheet'!$AJ120)+(INDEX(ItemCosts,MATCH('Blend Sheet'!$AK$4,ItemNum,0),MATCH(H$1,Districts,0))*'Blend Sheet'!$AK120)+(INDEX(ItemCosts,MATCH('Blend Sheet'!$AL$4,ItemNum,0),MATCH(H$1,Districts,0))*'Blend Sheet'!$AL120)+(INDEX(ItemCosts,MATCH('Blend Sheet'!$AM$4,ItemNum,0),MATCH(H$1,Districts,0))*'Blend Sheet'!$AM120)+(INDEX(ItemCosts,MATCH('Blend Sheet'!$AN$4,ItemNum,0),MATCH(H$1,Districts,0))*'Blend Sheet'!$AN120)+(INDEX(ItemCosts,MATCH('Blend Sheet'!$AO$4,ItemNum,0),MATCH(H$1,Districts,0))*'Blend Sheet'!$AO120)+(INDEX(ItemCosts,MATCH('Blend Sheet'!$AP$4,ItemNum,0),MATCH(H$1,Districts,0))*'Blend Sheet'!$AP120)+(INDEX(ItemCosts,MATCH('Blend Sheet'!$AQ$4,ItemNum,0),MATCH(H$1,Districts,0))*'Blend Sheet'!$AQ120)+(INDEX(ItemCosts,MATCH('Blend Sheet'!$AR$4,ItemNum,0),MATCH(H$1,Districts,0))*'Blend Sheet'!$AR120)+(INDEX(ItemCosts,MATCH('Blend Sheet'!$AS$4,ItemNum,0),MATCH(H$1,Districts,0))*'Blend Sheet'!$AS120)</f>
        <v>#N/A</v>
      </c>
      <c r="I117" s="5" t="e">
        <f>(INDEX(ItemCosts,MATCH('Blend Sheet'!$C$4,ItemNum,0),MATCH(I$1,Districts,0))*'Blend Sheet'!$C120)+(INDEX(ItemCosts,MATCH('Blend Sheet'!$D$4,ItemNum,0),MATCH(I$1,Districts,0))*'Blend Sheet'!$D120)+(INDEX(ItemCosts,MATCH('Blend Sheet'!$E$4,ItemNum,0),MATCH(I$1,Districts,0))*'Blend Sheet'!$E120)+(INDEX(ItemCosts,MATCH('Blend Sheet'!$F$4,ItemNum,0),MATCH(I$1,Districts,0))*'Blend Sheet'!$F120)+(INDEX(ItemCosts,MATCH('Blend Sheet'!$G$4,ItemNum,0),MATCH(I$1,Districts,0))*'Blend Sheet'!$G120)+(INDEX(ItemCosts,MATCH('Blend Sheet'!$H$4,ItemNum,0),MATCH(I$1,Districts,0))*'Blend Sheet'!$H120)+(INDEX(ItemCosts,MATCH('Blend Sheet'!$I$4,ItemNum,0),MATCH(I$1,Districts,0))*'Blend Sheet'!$I120)+(INDEX(ItemCosts,MATCH('Blend Sheet'!$J$4,ItemNum,0),MATCH(I$1,Districts,0))*'Blend Sheet'!$J120)+(INDEX(ItemCosts,MATCH('Blend Sheet'!$K$4,ItemNum,0),MATCH(I$1,Districts,0))*'Blend Sheet'!$K120)+(INDEX(ItemCosts,MATCH('Blend Sheet'!$L$4,ItemNum,0),MATCH(I$1,Districts,0))*'Blend Sheet'!$L120)+(INDEX(ItemCosts,MATCH('Blend Sheet'!$M$4,ItemNum,0),MATCH(I$1,Districts,0))*'Blend Sheet'!$M120)+(INDEX(ItemCosts,MATCH('Blend Sheet'!$N$4,ItemNum,0),MATCH(I$1,Districts,0))*'Blend Sheet'!$N120)+(INDEX(ItemCosts,MATCH('Blend Sheet'!$O$4,ItemNum,0),MATCH(I$1,Districts,0))*'Blend Sheet'!$O120)+(INDEX(ItemCosts,MATCH('Blend Sheet'!$P$4,ItemNum,0),MATCH(I$1,Districts,0))*'Blend Sheet'!$P120)+(INDEX(ItemCosts,MATCH('Blend Sheet'!$Q$4,ItemNum,0),MATCH(I$1,Districts,0))*'Blend Sheet'!$Q120)+(INDEX(ItemCosts,MATCH('Blend Sheet'!$R$4,ItemNum,0),MATCH(I$1,Districts,0))*'Blend Sheet'!$R120)+(INDEX(ItemCosts,MATCH('Blend Sheet'!$S$4,ItemNum,0),MATCH(I$1,Districts,0))*'Blend Sheet'!$S120)+(INDEX(ItemCosts,MATCH('Blend Sheet'!$T$4,ItemNum,0),MATCH(I$1,Districts,0))*'Blend Sheet'!$T120)+(INDEX(ItemCosts,MATCH('Blend Sheet'!$U$4,ItemNum,0),MATCH(I$1,Districts,0))*'Blend Sheet'!$U120)+(INDEX(ItemCosts,MATCH('Blend Sheet'!$V$4,ItemNum,0),MATCH(I$1,Districts,0))*'Blend Sheet'!$V120)+(INDEX(ItemCosts,MATCH('Blend Sheet'!$W$4,ItemNum,0),MATCH(I$1,Districts,0))*'Blend Sheet'!$W120)+(INDEX(ItemCosts,MATCH('Blend Sheet'!$X$4,ItemNum,0),MATCH(I$1,Districts,0))*'Blend Sheet'!$X120)+(INDEX(ItemCosts,MATCH('Blend Sheet'!$Y$4,ItemNum,0),MATCH(I$1,Districts,0))*'Blend Sheet'!$Y120)+(INDEX(ItemCosts,MATCH('Blend Sheet'!$Z$4,ItemNum,0),MATCH(I$1,Districts,0))*'Blend Sheet'!$Z120)+(INDEX(ItemCosts,MATCH('Blend Sheet'!$AA$4,ItemNum,0),MATCH(I$1,Districts,0))*'Blend Sheet'!$AA120)+(INDEX(ItemCosts,MATCH('Blend Sheet'!$AB$4,ItemNum,0),MATCH(I$1,Districts,0))*'Blend Sheet'!$AB120)+(INDEX(ItemCosts,MATCH('Blend Sheet'!$AC$4,ItemNum,0),MATCH(I$1,Districts,0))*'Blend Sheet'!$AC120)+(INDEX(ItemCosts,MATCH('Blend Sheet'!$AD$4,ItemNum,0),MATCH(I$1,Districts,0))*'Blend Sheet'!$AD120)+(INDEX(ItemCosts,MATCH('Blend Sheet'!$AE$4,ItemNum,0),MATCH(I$1,Districts,0))*'Blend Sheet'!$AE120)+(INDEX(ItemCosts,MATCH('Blend Sheet'!$AF$4,ItemNum,0),MATCH(I$1,Districts,0))*'Blend Sheet'!$AF120)+(INDEX(ItemCosts,MATCH('Blend Sheet'!$AG$4,ItemNum,0),MATCH(I$1,Districts,0))*'Blend Sheet'!$AG120)+(INDEX(ItemCosts,MATCH('Blend Sheet'!$AH$4,ItemNum,0),MATCH(I$1,Districts,0))*'Blend Sheet'!$AH120)+(INDEX(ItemCosts,MATCH('Blend Sheet'!$AI$4,ItemNum,0),MATCH(I$1,Districts,0))*'Blend Sheet'!$AI120)+(INDEX(ItemCosts,MATCH('Blend Sheet'!$AJ$4,ItemNum,0),MATCH(I$1,Districts,0))*'Blend Sheet'!$AJ120)+(INDEX(ItemCosts,MATCH('Blend Sheet'!$AK$4,ItemNum,0),MATCH(I$1,Districts,0))*'Blend Sheet'!$AK120)+(INDEX(ItemCosts,MATCH('Blend Sheet'!$AL$4,ItemNum,0),MATCH(I$1,Districts,0))*'Blend Sheet'!$AL120)+(INDEX(ItemCosts,MATCH('Blend Sheet'!$AM$4,ItemNum,0),MATCH(I$1,Districts,0))*'Blend Sheet'!$AM120)+(INDEX(ItemCosts,MATCH('Blend Sheet'!$AN$4,ItemNum,0),MATCH(I$1,Districts,0))*'Blend Sheet'!$AN120)+(INDEX(ItemCosts,MATCH('Blend Sheet'!$AO$4,ItemNum,0),MATCH(I$1,Districts,0))*'Blend Sheet'!$AO120)+(INDEX(ItemCosts,MATCH('Blend Sheet'!$AP$4,ItemNum,0),MATCH(I$1,Districts,0))*'Blend Sheet'!$AP120)+(INDEX(ItemCosts,MATCH('Blend Sheet'!$AQ$4,ItemNum,0),MATCH(I$1,Districts,0))*'Blend Sheet'!$AQ120)+(INDEX(ItemCosts,MATCH('Blend Sheet'!$AR$4,ItemNum,0),MATCH(I$1,Districts,0))*'Blend Sheet'!$AR120)+(INDEX(ItemCosts,MATCH('Blend Sheet'!$AS$4,ItemNum,0),MATCH(I$1,Districts,0))*'Blend Sheet'!$AS120)</f>
        <v>#N/A</v>
      </c>
      <c r="J117" s="5" t="e">
        <f>(INDEX(ItemCosts,MATCH('Blend Sheet'!$C$4,ItemNum,0),MATCH(J$1,Districts,0))*'Blend Sheet'!$C120)+(INDEX(ItemCosts,MATCH('Blend Sheet'!$D$4,ItemNum,0),MATCH(J$1,Districts,0))*'Blend Sheet'!$D120)+(INDEX(ItemCosts,MATCH('Blend Sheet'!$E$4,ItemNum,0),MATCH(J$1,Districts,0))*'Blend Sheet'!$E120)+(INDEX(ItemCosts,MATCH('Blend Sheet'!$F$4,ItemNum,0),MATCH(J$1,Districts,0))*'Blend Sheet'!$F120)+(INDEX(ItemCosts,MATCH('Blend Sheet'!$G$4,ItemNum,0),MATCH(J$1,Districts,0))*'Blend Sheet'!$G120)+(INDEX(ItemCosts,MATCH('Blend Sheet'!$H$4,ItemNum,0),MATCH(J$1,Districts,0))*'Blend Sheet'!$H120)+(INDEX(ItemCosts,MATCH('Blend Sheet'!$I$4,ItemNum,0),MATCH(J$1,Districts,0))*'Blend Sheet'!$I120)+(INDEX(ItemCosts,MATCH('Blend Sheet'!$J$4,ItemNum,0),MATCH(J$1,Districts,0))*'Blend Sheet'!$J120)+(INDEX(ItemCosts,MATCH('Blend Sheet'!$K$4,ItemNum,0),MATCH(J$1,Districts,0))*'Blend Sheet'!$K120)+(INDEX(ItemCosts,MATCH('Blend Sheet'!$L$4,ItemNum,0),MATCH(J$1,Districts,0))*'Blend Sheet'!$L120)+(INDEX(ItemCosts,MATCH('Blend Sheet'!$M$4,ItemNum,0),MATCH(J$1,Districts,0))*'Blend Sheet'!$M120)+(INDEX(ItemCosts,MATCH('Blend Sheet'!$N$4,ItemNum,0),MATCH(J$1,Districts,0))*'Blend Sheet'!$N120)+(INDEX(ItemCosts,MATCH('Blend Sheet'!$O$4,ItemNum,0),MATCH(J$1,Districts,0))*'Blend Sheet'!$O120)+(INDEX(ItemCosts,MATCH('Blend Sheet'!$P$4,ItemNum,0),MATCH(J$1,Districts,0))*'Blend Sheet'!$P120)+(INDEX(ItemCosts,MATCH('Blend Sheet'!$Q$4,ItemNum,0),MATCH(J$1,Districts,0))*'Blend Sheet'!$Q120)+(INDEX(ItemCosts,MATCH('Blend Sheet'!$R$4,ItemNum,0),MATCH(J$1,Districts,0))*'Blend Sheet'!$R120)+(INDEX(ItemCosts,MATCH('Blend Sheet'!$S$4,ItemNum,0),MATCH(J$1,Districts,0))*'Blend Sheet'!$S120)+(INDEX(ItemCosts,MATCH('Blend Sheet'!$T$4,ItemNum,0),MATCH(J$1,Districts,0))*'Blend Sheet'!$T120)+(INDEX(ItemCosts,MATCH('Blend Sheet'!$U$4,ItemNum,0),MATCH(J$1,Districts,0))*'Blend Sheet'!$U120)+(INDEX(ItemCosts,MATCH('Blend Sheet'!$V$4,ItemNum,0),MATCH(J$1,Districts,0))*'Blend Sheet'!$V120)+(INDEX(ItemCosts,MATCH('Blend Sheet'!$W$4,ItemNum,0),MATCH(J$1,Districts,0))*'Blend Sheet'!$W120)+(INDEX(ItemCosts,MATCH('Blend Sheet'!$X$4,ItemNum,0),MATCH(J$1,Districts,0))*'Blend Sheet'!$X120)+(INDEX(ItemCosts,MATCH('Blend Sheet'!$Y$4,ItemNum,0),MATCH(J$1,Districts,0))*'Blend Sheet'!$Y120)+(INDEX(ItemCosts,MATCH('Blend Sheet'!$Z$4,ItemNum,0),MATCH(J$1,Districts,0))*'Blend Sheet'!$Z120)+(INDEX(ItemCosts,MATCH('Blend Sheet'!$AA$4,ItemNum,0),MATCH(J$1,Districts,0))*'Blend Sheet'!$AA120)+(INDEX(ItemCosts,MATCH('Blend Sheet'!$AB$4,ItemNum,0),MATCH(J$1,Districts,0))*'Blend Sheet'!$AB120)+(INDEX(ItemCosts,MATCH('Blend Sheet'!$AC$4,ItemNum,0),MATCH(J$1,Districts,0))*'Blend Sheet'!$AC120)+(INDEX(ItemCosts,MATCH('Blend Sheet'!$AD$4,ItemNum,0),MATCH(J$1,Districts,0))*'Blend Sheet'!$AD120)+(INDEX(ItemCosts,MATCH('Blend Sheet'!$AE$4,ItemNum,0),MATCH(J$1,Districts,0))*'Blend Sheet'!$AE120)+(INDEX(ItemCosts,MATCH('Blend Sheet'!$AF$4,ItemNum,0),MATCH(J$1,Districts,0))*'Blend Sheet'!$AF120)+(INDEX(ItemCosts,MATCH('Blend Sheet'!$AG$4,ItemNum,0),MATCH(J$1,Districts,0))*'Blend Sheet'!$AG120)+(INDEX(ItemCosts,MATCH('Blend Sheet'!$AH$4,ItemNum,0),MATCH(J$1,Districts,0))*'Blend Sheet'!$AH120)+(INDEX(ItemCosts,MATCH('Blend Sheet'!$AI$4,ItemNum,0),MATCH(J$1,Districts,0))*'Blend Sheet'!$AI120)+(INDEX(ItemCosts,MATCH('Blend Sheet'!$AJ$4,ItemNum,0),MATCH(J$1,Districts,0))*'Blend Sheet'!$AJ120)+(INDEX(ItemCosts,MATCH('Blend Sheet'!$AK$4,ItemNum,0),MATCH(J$1,Districts,0))*'Blend Sheet'!$AK120)+(INDEX(ItemCosts,MATCH('Blend Sheet'!$AL$4,ItemNum,0),MATCH(J$1,Districts,0))*'Blend Sheet'!$AL120)+(INDEX(ItemCosts,MATCH('Blend Sheet'!$AM$4,ItemNum,0),MATCH(J$1,Districts,0))*'Blend Sheet'!$AM120)+(INDEX(ItemCosts,MATCH('Blend Sheet'!$AN$4,ItemNum,0),MATCH(J$1,Districts,0))*'Blend Sheet'!$AN120)+(INDEX(ItemCosts,MATCH('Blend Sheet'!$AO$4,ItemNum,0),MATCH(J$1,Districts,0))*'Blend Sheet'!$AO120)+(INDEX(ItemCosts,MATCH('Blend Sheet'!$AP$4,ItemNum,0),MATCH(J$1,Districts,0))*'Blend Sheet'!$AP120)+(INDEX(ItemCosts,MATCH('Blend Sheet'!$AQ$4,ItemNum,0),MATCH(J$1,Districts,0))*'Blend Sheet'!$AQ120)+(INDEX(ItemCosts,MATCH('Blend Sheet'!$AR$4,ItemNum,0),MATCH(J$1,Districts,0))*'Blend Sheet'!$AR120)+(INDEX(ItemCosts,MATCH('Blend Sheet'!$AS$4,ItemNum,0),MATCH(J$1,Districts,0))*'Blend Sheet'!$AS120)</f>
        <v>#N/A</v>
      </c>
      <c r="K117" s="5" t="e">
        <f>(INDEX(ItemCosts,MATCH('Blend Sheet'!$C$4,ItemNum,0),MATCH(K$1,Districts,0))*'Blend Sheet'!$C120)+(INDEX(ItemCosts,MATCH('Blend Sheet'!$D$4,ItemNum,0),MATCH(K$1,Districts,0))*'Blend Sheet'!$D120)+(INDEX(ItemCosts,MATCH('Blend Sheet'!$E$4,ItemNum,0),MATCH(K$1,Districts,0))*'Blend Sheet'!$E120)+(INDEX(ItemCosts,MATCH('Blend Sheet'!$F$4,ItemNum,0),MATCH(K$1,Districts,0))*'Blend Sheet'!$F120)+(INDEX(ItemCosts,MATCH('Blend Sheet'!$G$4,ItemNum,0),MATCH(K$1,Districts,0))*'Blend Sheet'!$G120)+(INDEX(ItemCosts,MATCH('Blend Sheet'!$H$4,ItemNum,0),MATCH(K$1,Districts,0))*'Blend Sheet'!$H120)+(INDEX(ItemCosts,MATCH('Blend Sheet'!$I$4,ItemNum,0),MATCH(K$1,Districts,0))*'Blend Sheet'!$I120)+(INDEX(ItemCosts,MATCH('Blend Sheet'!$J$4,ItemNum,0),MATCH(K$1,Districts,0))*'Blend Sheet'!$J120)+(INDEX(ItemCosts,MATCH('Blend Sheet'!$K$4,ItemNum,0),MATCH(K$1,Districts,0))*'Blend Sheet'!$K120)+(INDEX(ItemCosts,MATCH('Blend Sheet'!$L$4,ItemNum,0),MATCH(K$1,Districts,0))*'Blend Sheet'!$L120)+(INDEX(ItemCosts,MATCH('Blend Sheet'!$M$4,ItemNum,0),MATCH(K$1,Districts,0))*'Blend Sheet'!$M120)+(INDEX(ItemCosts,MATCH('Blend Sheet'!$N$4,ItemNum,0),MATCH(K$1,Districts,0))*'Blend Sheet'!$N120)+(INDEX(ItemCosts,MATCH('Blend Sheet'!$O$4,ItemNum,0),MATCH(K$1,Districts,0))*'Blend Sheet'!$O120)+(INDEX(ItemCosts,MATCH('Blend Sheet'!$P$4,ItemNum,0),MATCH(K$1,Districts,0))*'Blend Sheet'!$P120)+(INDEX(ItemCosts,MATCH('Blend Sheet'!$Q$4,ItemNum,0),MATCH(K$1,Districts,0))*'Blend Sheet'!$Q120)+(INDEX(ItemCosts,MATCH('Blend Sheet'!$R$4,ItemNum,0),MATCH(K$1,Districts,0))*'Blend Sheet'!$R120)+(INDEX(ItemCosts,MATCH('Blend Sheet'!$S$4,ItemNum,0),MATCH(K$1,Districts,0))*'Blend Sheet'!$S120)+(INDEX(ItemCosts,MATCH('Blend Sheet'!$T$4,ItemNum,0),MATCH(K$1,Districts,0))*'Blend Sheet'!$T120)+(INDEX(ItemCosts,MATCH('Blend Sheet'!$U$4,ItemNum,0),MATCH(K$1,Districts,0))*'Blend Sheet'!$U120)+(INDEX(ItemCosts,MATCH('Blend Sheet'!$V$4,ItemNum,0),MATCH(K$1,Districts,0))*'Blend Sheet'!$V120)+(INDEX(ItemCosts,MATCH('Blend Sheet'!$W$4,ItemNum,0),MATCH(K$1,Districts,0))*'Blend Sheet'!$W120)+(INDEX(ItemCosts,MATCH('Blend Sheet'!$X$4,ItemNum,0),MATCH(K$1,Districts,0))*'Blend Sheet'!$X120)+(INDEX(ItemCosts,MATCH('Blend Sheet'!$Y$4,ItemNum,0),MATCH(K$1,Districts,0))*'Blend Sheet'!$Y120)+(INDEX(ItemCosts,MATCH('Blend Sheet'!$Z$4,ItemNum,0),MATCH(K$1,Districts,0))*'Blend Sheet'!$Z120)+(INDEX(ItemCosts,MATCH('Blend Sheet'!$AA$4,ItemNum,0),MATCH(K$1,Districts,0))*'Blend Sheet'!$AA120)+(INDEX(ItemCosts,MATCH('Blend Sheet'!$AB$4,ItemNum,0),MATCH(K$1,Districts,0))*'Blend Sheet'!$AB120)+(INDEX(ItemCosts,MATCH('Blend Sheet'!$AC$4,ItemNum,0),MATCH(K$1,Districts,0))*'Blend Sheet'!$AC120)+(INDEX(ItemCosts,MATCH('Blend Sheet'!$AD$4,ItemNum,0),MATCH(K$1,Districts,0))*'Blend Sheet'!$AD120)+(INDEX(ItemCosts,MATCH('Blend Sheet'!$AE$4,ItemNum,0),MATCH(K$1,Districts,0))*'Blend Sheet'!$AE120)+(INDEX(ItemCosts,MATCH('Blend Sheet'!$AF$4,ItemNum,0),MATCH(K$1,Districts,0))*'Blend Sheet'!$AF120)+(INDEX(ItemCosts,MATCH('Blend Sheet'!$AG$4,ItemNum,0),MATCH(K$1,Districts,0))*'Blend Sheet'!$AG120)+(INDEX(ItemCosts,MATCH('Blend Sheet'!$AH$4,ItemNum,0),MATCH(K$1,Districts,0))*'Blend Sheet'!$AH120)+(INDEX(ItemCosts,MATCH('Blend Sheet'!$AI$4,ItemNum,0),MATCH(K$1,Districts,0))*'Blend Sheet'!$AI120)+(INDEX(ItemCosts,MATCH('Blend Sheet'!$AJ$4,ItemNum,0),MATCH(K$1,Districts,0))*'Blend Sheet'!$AJ120)+(INDEX(ItemCosts,MATCH('Blend Sheet'!$AK$4,ItemNum,0),MATCH(K$1,Districts,0))*'Blend Sheet'!$AK120)+(INDEX(ItemCosts,MATCH('Blend Sheet'!$AL$4,ItemNum,0),MATCH(K$1,Districts,0))*'Blend Sheet'!$AL120)+(INDEX(ItemCosts,MATCH('Blend Sheet'!$AM$4,ItemNum,0),MATCH(K$1,Districts,0))*'Blend Sheet'!$AM120)+(INDEX(ItemCosts,MATCH('Blend Sheet'!$AN$4,ItemNum,0),MATCH(K$1,Districts,0))*'Blend Sheet'!$AN120)+(INDEX(ItemCosts,MATCH('Blend Sheet'!$AO$4,ItemNum,0),MATCH(K$1,Districts,0))*'Blend Sheet'!$AO120)+(INDEX(ItemCosts,MATCH('Blend Sheet'!$AP$4,ItemNum,0),MATCH(K$1,Districts,0))*'Blend Sheet'!$AP120)+(INDEX(ItemCosts,MATCH('Blend Sheet'!$AQ$4,ItemNum,0),MATCH(K$1,Districts,0))*'Blend Sheet'!$AQ120)+(INDEX(ItemCosts,MATCH('Blend Sheet'!$AR$4,ItemNum,0),MATCH(K$1,Districts,0))*'Blend Sheet'!$AR120)+(INDEX(ItemCosts,MATCH('Blend Sheet'!$AS$4,ItemNum,0),MATCH(K$1,Districts,0))*'Blend Sheet'!$AS120)</f>
        <v>#N/A</v>
      </c>
      <c r="L117" s="5" t="e">
        <f>(INDEX(ItemCosts,MATCH('Blend Sheet'!$C$4,ItemNum,0),MATCH(L$1,Districts,0))*'Blend Sheet'!$C120)+(INDEX(ItemCosts,MATCH('Blend Sheet'!$D$4,ItemNum,0),MATCH(L$1,Districts,0))*'Blend Sheet'!$D120)+(INDEX(ItemCosts,MATCH('Blend Sheet'!$E$4,ItemNum,0),MATCH(L$1,Districts,0))*'Blend Sheet'!$E120)+(INDEX(ItemCosts,MATCH('Blend Sheet'!$F$4,ItemNum,0),MATCH(L$1,Districts,0))*'Blend Sheet'!$F120)+(INDEX(ItemCosts,MATCH('Blend Sheet'!$G$4,ItemNum,0),MATCH(L$1,Districts,0))*'Blend Sheet'!$G120)+(INDEX(ItemCosts,MATCH('Blend Sheet'!$H$4,ItemNum,0),MATCH(L$1,Districts,0))*'Blend Sheet'!$H120)+(INDEX(ItemCosts,MATCH('Blend Sheet'!$I$4,ItemNum,0),MATCH(L$1,Districts,0))*'Blend Sheet'!$I120)+(INDEX(ItemCosts,MATCH('Blend Sheet'!$J$4,ItemNum,0),MATCH(L$1,Districts,0))*'Blend Sheet'!$J120)+(INDEX(ItemCosts,MATCH('Blend Sheet'!$K$4,ItemNum,0),MATCH(L$1,Districts,0))*'Blend Sheet'!$K120)+(INDEX(ItemCosts,MATCH('Blend Sheet'!$L$4,ItemNum,0),MATCH(L$1,Districts,0))*'Blend Sheet'!$L120)+(INDEX(ItemCosts,MATCH('Blend Sheet'!$M$4,ItemNum,0),MATCH(L$1,Districts,0))*'Blend Sheet'!$M120)+(INDEX(ItemCosts,MATCH('Blend Sheet'!$N$4,ItemNum,0),MATCH(L$1,Districts,0))*'Blend Sheet'!$N120)+(INDEX(ItemCosts,MATCH('Blend Sheet'!$O$4,ItemNum,0),MATCH(L$1,Districts,0))*'Blend Sheet'!$O120)+(INDEX(ItemCosts,MATCH('Blend Sheet'!$P$4,ItemNum,0),MATCH(L$1,Districts,0))*'Blend Sheet'!$P120)+(INDEX(ItemCosts,MATCH('Blend Sheet'!$Q$4,ItemNum,0),MATCH(L$1,Districts,0))*'Blend Sheet'!$Q120)+(INDEX(ItemCosts,MATCH('Blend Sheet'!$R$4,ItemNum,0),MATCH(L$1,Districts,0))*'Blend Sheet'!$R120)+(INDEX(ItemCosts,MATCH('Blend Sheet'!$S$4,ItemNum,0),MATCH(L$1,Districts,0))*'Blend Sheet'!$S120)+(INDEX(ItemCosts,MATCH('Blend Sheet'!$T$4,ItemNum,0),MATCH(L$1,Districts,0))*'Blend Sheet'!$T120)+(INDEX(ItemCosts,MATCH('Blend Sheet'!$U$4,ItemNum,0),MATCH(L$1,Districts,0))*'Blend Sheet'!$U120)+(INDEX(ItemCosts,MATCH('Blend Sheet'!$V$4,ItemNum,0),MATCH(L$1,Districts,0))*'Blend Sheet'!$V120)+(INDEX(ItemCosts,MATCH('Blend Sheet'!$W$4,ItemNum,0),MATCH(L$1,Districts,0))*'Blend Sheet'!$W120)+(INDEX(ItemCosts,MATCH('Blend Sheet'!$X$4,ItemNum,0),MATCH(L$1,Districts,0))*'Blend Sheet'!$X120)+(INDEX(ItemCosts,MATCH('Blend Sheet'!$Y$4,ItemNum,0),MATCH(L$1,Districts,0))*'Blend Sheet'!$Y120)+(INDEX(ItemCosts,MATCH('Blend Sheet'!$Z$4,ItemNum,0),MATCH(L$1,Districts,0))*'Blend Sheet'!$Z120)+(INDEX(ItemCosts,MATCH('Blend Sheet'!$AA$4,ItemNum,0),MATCH(L$1,Districts,0))*'Blend Sheet'!$AA120)+(INDEX(ItemCosts,MATCH('Blend Sheet'!$AB$4,ItemNum,0),MATCH(L$1,Districts,0))*'Blend Sheet'!$AB120)+(INDEX(ItemCosts,MATCH('Blend Sheet'!$AC$4,ItemNum,0),MATCH(L$1,Districts,0))*'Blend Sheet'!$AC120)+(INDEX(ItemCosts,MATCH('Blend Sheet'!$AD$4,ItemNum,0),MATCH(L$1,Districts,0))*'Blend Sheet'!$AD120)+(INDEX(ItemCosts,MATCH('Blend Sheet'!$AE$4,ItemNum,0),MATCH(L$1,Districts,0))*'Blend Sheet'!$AE120)+(INDEX(ItemCosts,MATCH('Blend Sheet'!$AF$4,ItemNum,0),MATCH(L$1,Districts,0))*'Blend Sheet'!$AF120)+(INDEX(ItemCosts,MATCH('Blend Sheet'!$AG$4,ItemNum,0),MATCH(L$1,Districts,0))*'Blend Sheet'!$AG120)+(INDEX(ItemCosts,MATCH('Blend Sheet'!$AH$4,ItemNum,0),MATCH(L$1,Districts,0))*'Blend Sheet'!$AH120)+(INDEX(ItemCosts,MATCH('Blend Sheet'!$AI$4,ItemNum,0),MATCH(L$1,Districts,0))*'Blend Sheet'!$AI120)+(INDEX(ItemCosts,MATCH('Blend Sheet'!$AJ$4,ItemNum,0),MATCH(L$1,Districts,0))*'Blend Sheet'!$AJ120)+(INDEX(ItemCosts,MATCH('Blend Sheet'!$AK$4,ItemNum,0),MATCH(L$1,Districts,0))*'Blend Sheet'!$AK120)+(INDEX(ItemCosts,MATCH('Blend Sheet'!$AL$4,ItemNum,0),MATCH(L$1,Districts,0))*'Blend Sheet'!$AL120)+(INDEX(ItemCosts,MATCH('Blend Sheet'!$AM$4,ItemNum,0),MATCH(L$1,Districts,0))*'Blend Sheet'!$AM120)+(INDEX(ItemCosts,MATCH('Blend Sheet'!$AN$4,ItemNum,0),MATCH(L$1,Districts,0))*'Blend Sheet'!$AN120)+(INDEX(ItemCosts,MATCH('Blend Sheet'!$AO$4,ItemNum,0),MATCH(L$1,Districts,0))*'Blend Sheet'!$AO120)+(INDEX(ItemCosts,MATCH('Blend Sheet'!$AP$4,ItemNum,0),MATCH(L$1,Districts,0))*'Blend Sheet'!$AP120)+(INDEX(ItemCosts,MATCH('Blend Sheet'!$AQ$4,ItemNum,0),MATCH(L$1,Districts,0))*'Blend Sheet'!$AQ120)+(INDEX(ItemCosts,MATCH('Blend Sheet'!$AR$4,ItemNum,0),MATCH(L$1,Districts,0))*'Blend Sheet'!$AR120)+(INDEX(ItemCosts,MATCH('Blend Sheet'!$AS$4,ItemNum,0),MATCH(L$1,Districts,0))*'Blend Sheet'!$AS120)</f>
        <v>#N/A</v>
      </c>
      <c r="M117" s="191"/>
      <c r="N117" s="34" t="e">
        <f>D117/'Blend Sheet'!$BA120</f>
        <v>#N/A</v>
      </c>
      <c r="O117" s="34" t="e">
        <f>E117/'Blend Sheet'!$BA120</f>
        <v>#N/A</v>
      </c>
      <c r="P117" s="34" t="e">
        <f>G117/'Blend Sheet'!$BA120</f>
        <v>#N/A</v>
      </c>
      <c r="Q117" s="34" t="e">
        <f>H117/'Blend Sheet'!$BA120</f>
        <v>#N/A</v>
      </c>
      <c r="R117" s="34" t="e">
        <f>I117/'Blend Sheet'!$BA120</f>
        <v>#N/A</v>
      </c>
      <c r="S117" s="34" t="e">
        <f>J117/'Blend Sheet'!$BA120</f>
        <v>#N/A</v>
      </c>
      <c r="T117" s="34" t="e">
        <f>K117/'Blend Sheet'!$BA120</f>
        <v>#N/A</v>
      </c>
      <c r="U117" s="34" t="e">
        <f>L117/'Blend Sheet'!$BA120</f>
        <v>#N/A</v>
      </c>
    </row>
    <row r="118" spans="1:21" x14ac:dyDescent="0.25">
      <c r="A118" s="3">
        <f>'Blend Sheet'!A121</f>
        <v>0</v>
      </c>
      <c r="B118" s="5" t="e">
        <f>(INDEX(ItemCosts,MATCH('Blend Sheet'!$C$4,ItemNum,0),MATCH(B$1,Districts,0))*'Blend Sheet'!$C121)+(INDEX(ItemCosts,MATCH('Blend Sheet'!$D$4,ItemNum,0),MATCH(B$1,Districts,0))*'Blend Sheet'!$D121)+(INDEX(ItemCosts,MATCH('Blend Sheet'!$E$4,ItemNum,0),MATCH(B$1,Districts,0))*'Blend Sheet'!$E121)+(INDEX(ItemCosts,MATCH('Blend Sheet'!$F$4,ItemNum,0),MATCH(B$1,Districts,0))*'Blend Sheet'!$F121)+(INDEX(ItemCosts,MATCH('Blend Sheet'!$G$4,ItemNum,0),MATCH(B$1,Districts,0))*'Blend Sheet'!$G121)+(INDEX(ItemCosts,MATCH('Blend Sheet'!$H$4,ItemNum,0),MATCH(B$1,Districts,0))*'Blend Sheet'!$H121)+(INDEX(ItemCosts,MATCH('Blend Sheet'!$I$4,ItemNum,0),MATCH(B$1,Districts,0))*'Blend Sheet'!$I121)+(INDEX(ItemCosts,MATCH('Blend Sheet'!$J$4,ItemNum,0),MATCH(B$1,Districts,0))*'Blend Sheet'!$J121)+(INDEX(ItemCosts,MATCH('Blend Sheet'!$K$4,ItemNum,0),MATCH(B$1,Districts,0))*'Blend Sheet'!$K121)+(INDEX(ItemCosts,MATCH('Blend Sheet'!$L$4,ItemNum,0),MATCH(B$1,Districts,0))*'Blend Sheet'!$L121)+(INDEX(ItemCosts,MATCH('Blend Sheet'!$M$4,ItemNum,0),MATCH(B$1,Districts,0))*'Blend Sheet'!$M121)+(INDEX(ItemCosts,MATCH('Blend Sheet'!$N$4,ItemNum,0),MATCH(B$1,Districts,0))*'Blend Sheet'!$N121)+(INDEX(ItemCosts,MATCH('Blend Sheet'!$O$4,ItemNum,0),MATCH(B$1,Districts,0))*'Blend Sheet'!$O121)+(INDEX(ItemCosts,MATCH('Blend Sheet'!$P$4,ItemNum,0),MATCH(B$1,Districts,0))*'Blend Sheet'!$P121)+(INDEX(ItemCosts,MATCH('Blend Sheet'!$Q$4,ItemNum,0),MATCH(B$1,Districts,0))*'Blend Sheet'!$Q121)+(INDEX(ItemCosts,MATCH('Blend Sheet'!$R$4,ItemNum,0),MATCH(B$1,Districts,0))*'Blend Sheet'!$R121)+(INDEX(ItemCosts,MATCH('Blend Sheet'!$S$4,ItemNum,0),MATCH(B$1,Districts,0))*'Blend Sheet'!$S121)+(INDEX(ItemCosts,MATCH('Blend Sheet'!$T$4,ItemNum,0),MATCH(B$1,Districts,0))*'Blend Sheet'!$T121)+(INDEX(ItemCosts,MATCH('Blend Sheet'!$U$4,ItemNum,0),MATCH(B$1,Districts,0))*'Blend Sheet'!$U121)+(INDEX(ItemCosts,MATCH('Blend Sheet'!$V$4,ItemNum,0),MATCH(B$1,Districts,0))*'Blend Sheet'!$V121)+(INDEX(ItemCosts,MATCH('Blend Sheet'!$W$4,ItemNum,0),MATCH(B$1,Districts,0))*'Blend Sheet'!$W121)+(INDEX(ItemCosts,MATCH('Blend Sheet'!$X$4,ItemNum,0),MATCH(B$1,Districts,0))*'Blend Sheet'!$X121)+(INDEX(ItemCosts,MATCH('Blend Sheet'!$Y$4,ItemNum,0),MATCH(B$1,Districts,0))*'Blend Sheet'!$Y121)+(INDEX(ItemCosts,MATCH('Blend Sheet'!$Z$4,ItemNum,0),MATCH(B$1,Districts,0))*'Blend Sheet'!$Z121)+(INDEX(ItemCosts,MATCH('Blend Sheet'!$AA$4,ItemNum,0),MATCH(B$1,Districts,0))*'Blend Sheet'!$AA121)+(INDEX(ItemCosts,MATCH('Blend Sheet'!$AB$4,ItemNum,0),MATCH(B$1,Districts,0))*'Blend Sheet'!$AB121)+(INDEX(ItemCosts,MATCH('Blend Sheet'!$AC$4,ItemNum,0),MATCH(B$1,Districts,0))*'Blend Sheet'!$AC121)+(INDEX(ItemCosts,MATCH('Blend Sheet'!$AD$4,ItemNum,0),MATCH(B$1,Districts,0))*'Blend Sheet'!$AD121)+(INDEX(ItemCosts,MATCH('Blend Sheet'!$AE$4,ItemNum,0),MATCH(B$1,Districts,0))*'Blend Sheet'!$AE121)+(INDEX(ItemCosts,MATCH('Blend Sheet'!$AF$4,ItemNum,0),MATCH(B$1,Districts,0))*'Blend Sheet'!$AF121)+(INDEX(ItemCosts,MATCH('Blend Sheet'!$AG$4,ItemNum,0),MATCH(B$1,Districts,0))*'Blend Sheet'!$AG121)+(INDEX(ItemCosts,MATCH('Blend Sheet'!$AH$4,ItemNum,0),MATCH(B$1,Districts,0))*'Blend Sheet'!$AH121)+(INDEX(ItemCosts,MATCH('Blend Sheet'!$AI$4,ItemNum,0),MATCH(B$1,Districts,0))*'Blend Sheet'!$AI121)+(INDEX(ItemCosts,MATCH('Blend Sheet'!$AJ$4,ItemNum,0),MATCH(B$1,Districts,0))*'Blend Sheet'!$AJ121)+(INDEX(ItemCosts,MATCH('Blend Sheet'!$AK$4,ItemNum,0),MATCH(B$1,Districts,0))*'Blend Sheet'!$AK121)+(INDEX(ItemCosts,MATCH('Blend Sheet'!$AL$4,ItemNum,0),MATCH(B$1,Districts,0))*'Blend Sheet'!$AL121)+(INDEX(ItemCosts,MATCH('Blend Sheet'!$AM$4,ItemNum,0),MATCH(B$1,Districts,0))*'Blend Sheet'!$AM121)+(INDEX(ItemCosts,MATCH('Blend Sheet'!$AN$4,ItemNum,0),MATCH(B$1,Districts,0))*'Blend Sheet'!$AN121)+(INDEX(ItemCosts,MATCH('Blend Sheet'!$AO$4,ItemNum,0),MATCH(B$1,Districts,0))*'Blend Sheet'!$AO121)+(INDEX(ItemCosts,MATCH('Blend Sheet'!$AP$4,ItemNum,0),MATCH(B$1,Districts,0))*'Blend Sheet'!$AP121)+(INDEX(ItemCosts,MATCH('Blend Sheet'!$AQ$4,ItemNum,0),MATCH(B$1,Districts,0))*'Blend Sheet'!$AQ121)+(INDEX(ItemCosts,MATCH('Blend Sheet'!$AR$4,ItemNum,0),MATCH(B$1,Districts,0))*'Blend Sheet'!$AR121)+(INDEX(ItemCosts,MATCH('Blend Sheet'!$AS$4,ItemNum,0),MATCH(B$1,Districts,0))*'Blend Sheet'!$AS121)</f>
        <v>#N/A</v>
      </c>
      <c r="C118" s="5" t="e">
        <f>(INDEX(ItemCosts,MATCH('Blend Sheet'!$C$4,ItemNum,0),MATCH(C$1,Districts,0))*'Blend Sheet'!$C121)+(INDEX(ItemCosts,MATCH('Blend Sheet'!$D$4,ItemNum,0),MATCH(C$1,Districts,0))*'Blend Sheet'!$D121)+(INDEX(ItemCosts,MATCH('Blend Sheet'!$E$4,ItemNum,0),MATCH(C$1,Districts,0))*'Blend Sheet'!$E121)+(INDEX(ItemCosts,MATCH('Blend Sheet'!$F$4,ItemNum,0),MATCH(C$1,Districts,0))*'Blend Sheet'!$F121)+(INDEX(ItemCosts,MATCH('Blend Sheet'!$G$4,ItemNum,0),MATCH(C$1,Districts,0))*'Blend Sheet'!$G121)+(INDEX(ItemCosts,MATCH('Blend Sheet'!$H$4,ItemNum,0),MATCH(C$1,Districts,0))*'Blend Sheet'!$H121)+(INDEX(ItemCosts,MATCH('Blend Sheet'!$I$4,ItemNum,0),MATCH(C$1,Districts,0))*'Blend Sheet'!$I121)+(INDEX(ItemCosts,MATCH('Blend Sheet'!$J$4,ItemNum,0),MATCH(C$1,Districts,0))*'Blend Sheet'!$J121)+(INDEX(ItemCosts,MATCH('Blend Sheet'!$K$4,ItemNum,0),MATCH(C$1,Districts,0))*'Blend Sheet'!$K121)+(INDEX(ItemCosts,MATCH('Blend Sheet'!$L$4,ItemNum,0),MATCH(C$1,Districts,0))*'Blend Sheet'!$L121)+(INDEX(ItemCosts,MATCH('Blend Sheet'!$M$4,ItemNum,0),MATCH(C$1,Districts,0))*'Blend Sheet'!$M121)+(INDEX(ItemCosts,MATCH('Blend Sheet'!$N$4,ItemNum,0),MATCH(C$1,Districts,0))*'Blend Sheet'!$N121)+(INDEX(ItemCosts,MATCH('Blend Sheet'!$O$4,ItemNum,0),MATCH(C$1,Districts,0))*'Blend Sheet'!$O121)+(INDEX(ItemCosts,MATCH('Blend Sheet'!$P$4,ItemNum,0),MATCH(C$1,Districts,0))*'Blend Sheet'!$P121)+(INDEX(ItemCosts,MATCH('Blend Sheet'!$Q$4,ItemNum,0),MATCH(C$1,Districts,0))*'Blend Sheet'!$Q121)+(INDEX(ItemCosts,MATCH('Blend Sheet'!$R$4,ItemNum,0),MATCH(C$1,Districts,0))*'Blend Sheet'!$R121)+(INDEX(ItemCosts,MATCH('Blend Sheet'!$S$4,ItemNum,0),MATCH(C$1,Districts,0))*'Blend Sheet'!$S121)+(INDEX(ItemCosts,MATCH('Blend Sheet'!$T$4,ItemNum,0),MATCH(C$1,Districts,0))*'Blend Sheet'!$T121)+(INDEX(ItemCosts,MATCH('Blend Sheet'!$U$4,ItemNum,0),MATCH(C$1,Districts,0))*'Blend Sheet'!$U121)+(INDEX(ItemCosts,MATCH('Blend Sheet'!$V$4,ItemNum,0),MATCH(C$1,Districts,0))*'Blend Sheet'!$V121)+(INDEX(ItemCosts,MATCH('Blend Sheet'!$W$4,ItemNum,0),MATCH(C$1,Districts,0))*'Blend Sheet'!$W121)+(INDEX(ItemCosts,MATCH('Blend Sheet'!$X$4,ItemNum,0),MATCH(C$1,Districts,0))*'Blend Sheet'!$X121)+(INDEX(ItemCosts,MATCH('Blend Sheet'!$Y$4,ItemNum,0),MATCH(C$1,Districts,0))*'Blend Sheet'!$Y121)+(INDEX(ItemCosts,MATCH('Blend Sheet'!$Z$4,ItemNum,0),MATCH(C$1,Districts,0))*'Blend Sheet'!$Z121)+(INDEX(ItemCosts,MATCH('Blend Sheet'!$AA$4,ItemNum,0),MATCH(C$1,Districts,0))*'Blend Sheet'!$AA121)+(INDEX(ItemCosts,MATCH('Blend Sheet'!$AB$4,ItemNum,0),MATCH(C$1,Districts,0))*'Blend Sheet'!$AB121)+(INDEX(ItemCosts,MATCH('Blend Sheet'!$AC$4,ItemNum,0),MATCH(C$1,Districts,0))*'Blend Sheet'!$AC121)+(INDEX(ItemCosts,MATCH('Blend Sheet'!$AD$4,ItemNum,0),MATCH(C$1,Districts,0))*'Blend Sheet'!$AD121)+(INDEX(ItemCosts,MATCH('Blend Sheet'!$AE$4,ItemNum,0),MATCH(C$1,Districts,0))*'Blend Sheet'!$AE121)+(INDEX(ItemCosts,MATCH('Blend Sheet'!$AF$4,ItemNum,0),MATCH(C$1,Districts,0))*'Blend Sheet'!$AF121)+(INDEX(ItemCosts,MATCH('Blend Sheet'!$AG$4,ItemNum,0),MATCH(C$1,Districts,0))*'Blend Sheet'!$AG121)+(INDEX(ItemCosts,MATCH('Blend Sheet'!$AH$4,ItemNum,0),MATCH(C$1,Districts,0))*'Blend Sheet'!$AH121)+(INDEX(ItemCosts,MATCH('Blend Sheet'!$AI$4,ItemNum,0),MATCH(C$1,Districts,0))*'Blend Sheet'!$AI121)+(INDEX(ItemCosts,MATCH('Blend Sheet'!$AJ$4,ItemNum,0),MATCH(C$1,Districts,0))*'Blend Sheet'!$AJ121)+(INDEX(ItemCosts,MATCH('Blend Sheet'!$AK$4,ItemNum,0),MATCH(C$1,Districts,0))*'Blend Sheet'!$AK121)+(INDEX(ItemCosts,MATCH('Blend Sheet'!$AL$4,ItemNum,0),MATCH(C$1,Districts,0))*'Blend Sheet'!$AL121)+(INDEX(ItemCosts,MATCH('Blend Sheet'!$AM$4,ItemNum,0),MATCH(C$1,Districts,0))*'Blend Sheet'!$AM121)+(INDEX(ItemCosts,MATCH('Blend Sheet'!$AN$4,ItemNum,0),MATCH(C$1,Districts,0))*'Blend Sheet'!$AN121)+(INDEX(ItemCosts,MATCH('Blend Sheet'!$AO$4,ItemNum,0),MATCH(C$1,Districts,0))*'Blend Sheet'!$AO121)+(INDEX(ItemCosts,MATCH('Blend Sheet'!$AP$4,ItemNum,0),MATCH(C$1,Districts,0))*'Blend Sheet'!$AP121)+(INDEX(ItemCosts,MATCH('Blend Sheet'!$AQ$4,ItemNum,0),MATCH(C$1,Districts,0))*'Blend Sheet'!$AQ121)+(INDEX(ItemCosts,MATCH('Blend Sheet'!$AR$4,ItemNum,0),MATCH(C$1,Districts,0))*'Blend Sheet'!$AR121)+(INDEX(ItemCosts,MATCH('Blend Sheet'!$AS$4,ItemNum,0),MATCH(C$1,Districts,0))*'Blend Sheet'!$AS121)</f>
        <v>#N/A</v>
      </c>
      <c r="D118" s="5" t="e">
        <f>(INDEX(ItemCosts,MATCH('Blend Sheet'!$C$4,ItemNum,0),MATCH(D$1,Districts,0))*'Blend Sheet'!$C121)+(INDEX(ItemCosts,MATCH('Blend Sheet'!$D$4,ItemNum,0),MATCH(D$1,Districts,0))*'Blend Sheet'!$D121)+(INDEX(ItemCosts,MATCH('Blend Sheet'!$E$4,ItemNum,0),MATCH(D$1,Districts,0))*'Blend Sheet'!$E121)+(INDEX(ItemCosts,MATCH('Blend Sheet'!$F$4,ItemNum,0),MATCH(D$1,Districts,0))*'Blend Sheet'!$F121)+(INDEX(ItemCosts,MATCH('Blend Sheet'!$G$4,ItemNum,0),MATCH(D$1,Districts,0))*'Blend Sheet'!$G121)+(INDEX(ItemCosts,MATCH('Blend Sheet'!$H$4,ItemNum,0),MATCH(D$1,Districts,0))*'Blend Sheet'!$H121)+(INDEX(ItemCosts,MATCH('Blend Sheet'!$I$4,ItemNum,0),MATCH(D$1,Districts,0))*'Blend Sheet'!$I121)+(INDEX(ItemCosts,MATCH('Blend Sheet'!$J$4,ItemNum,0),MATCH(D$1,Districts,0))*'Blend Sheet'!$J121)+(INDEX(ItemCosts,MATCH('Blend Sheet'!$K$4,ItemNum,0),MATCH(D$1,Districts,0))*'Blend Sheet'!$K121)+(INDEX(ItemCosts,MATCH('Blend Sheet'!$L$4,ItemNum,0),MATCH(D$1,Districts,0))*'Blend Sheet'!$L121)+(INDEX(ItemCosts,MATCH('Blend Sheet'!$M$4,ItemNum,0),MATCH(D$1,Districts,0))*'Blend Sheet'!$M121)+(INDEX(ItemCosts,MATCH('Blend Sheet'!$N$4,ItemNum,0),MATCH(D$1,Districts,0))*'Blend Sheet'!$N121)+(INDEX(ItemCosts,MATCH('Blend Sheet'!$O$4,ItemNum,0),MATCH(D$1,Districts,0))*'Blend Sheet'!$O121)+(INDEX(ItemCosts,MATCH('Blend Sheet'!$P$4,ItemNum,0),MATCH(D$1,Districts,0))*'Blend Sheet'!$P121)+(INDEX(ItemCosts,MATCH('Blend Sheet'!$Q$4,ItemNum,0),MATCH(D$1,Districts,0))*'Blend Sheet'!$Q121)+(INDEX(ItemCosts,MATCH('Blend Sheet'!$R$4,ItemNum,0),MATCH(D$1,Districts,0))*'Blend Sheet'!$R121)+(INDEX(ItemCosts,MATCH('Blend Sheet'!$S$4,ItemNum,0),MATCH(D$1,Districts,0))*'Blend Sheet'!$S121)+(INDEX(ItemCosts,MATCH('Blend Sheet'!$T$4,ItemNum,0),MATCH(D$1,Districts,0))*'Blend Sheet'!$T121)+(INDEX(ItemCosts,MATCH('Blend Sheet'!$U$4,ItemNum,0),MATCH(D$1,Districts,0))*'Blend Sheet'!$U121)+(INDEX(ItemCosts,MATCH('Blend Sheet'!$V$4,ItemNum,0),MATCH(D$1,Districts,0))*'Blend Sheet'!$V121)+(INDEX(ItemCosts,MATCH('Blend Sheet'!$W$4,ItemNum,0),MATCH(D$1,Districts,0))*'Blend Sheet'!$W121)+(INDEX(ItemCosts,MATCH('Blend Sheet'!$X$4,ItemNum,0),MATCH(D$1,Districts,0))*'Blend Sheet'!$X121)+(INDEX(ItemCosts,MATCH('Blend Sheet'!$Y$4,ItemNum,0),MATCH(D$1,Districts,0))*'Blend Sheet'!$Y121)+(INDEX(ItemCosts,MATCH('Blend Sheet'!$Z$4,ItemNum,0),MATCH(D$1,Districts,0))*'Blend Sheet'!$Z121)+(INDEX(ItemCosts,MATCH('Blend Sheet'!$AA$4,ItemNum,0),MATCH(D$1,Districts,0))*'Blend Sheet'!$AA121)+(INDEX(ItemCosts,MATCH('Blend Sheet'!$AB$4,ItemNum,0),MATCH(D$1,Districts,0))*'Blend Sheet'!$AB121)+(INDEX(ItemCosts,MATCH('Blend Sheet'!$AC$4,ItemNum,0),MATCH(D$1,Districts,0))*'Blend Sheet'!$AC121)+(INDEX(ItemCosts,MATCH('Blend Sheet'!$AD$4,ItemNum,0),MATCH(D$1,Districts,0))*'Blend Sheet'!$AD121)+(INDEX(ItemCosts,MATCH('Blend Sheet'!$AE$4,ItemNum,0),MATCH(D$1,Districts,0))*'Blend Sheet'!$AE121)+(INDEX(ItemCosts,MATCH('Blend Sheet'!$AF$4,ItemNum,0),MATCH(D$1,Districts,0))*'Blend Sheet'!$AF121)+(INDEX(ItemCosts,MATCH('Blend Sheet'!$AG$4,ItemNum,0),MATCH(D$1,Districts,0))*'Blend Sheet'!$AG121)+(INDEX(ItemCosts,MATCH('Blend Sheet'!$AH$4,ItemNum,0),MATCH(D$1,Districts,0))*'Blend Sheet'!$AH121)+(INDEX(ItemCosts,MATCH('Blend Sheet'!$AI$4,ItemNum,0),MATCH(D$1,Districts,0))*'Blend Sheet'!$AI121)+(INDEX(ItemCosts,MATCH('Blend Sheet'!$AJ$4,ItemNum,0),MATCH(D$1,Districts,0))*'Blend Sheet'!$AJ121)+(INDEX(ItemCosts,MATCH('Blend Sheet'!$AK$4,ItemNum,0),MATCH(D$1,Districts,0))*'Blend Sheet'!$AK121)+(INDEX(ItemCosts,MATCH('Blend Sheet'!$AL$4,ItemNum,0),MATCH(D$1,Districts,0))*'Blend Sheet'!$AL121)+(INDEX(ItemCosts,MATCH('Blend Sheet'!$AM$4,ItemNum,0),MATCH(D$1,Districts,0))*'Blend Sheet'!$AM121)+(INDEX(ItemCosts,MATCH('Blend Sheet'!$AN$4,ItemNum,0),MATCH(D$1,Districts,0))*'Blend Sheet'!$AN121)+(INDEX(ItemCosts,MATCH('Blend Sheet'!$AO$4,ItemNum,0),MATCH(D$1,Districts,0))*'Blend Sheet'!$AO121)+(INDEX(ItemCosts,MATCH('Blend Sheet'!$AP$4,ItemNum,0),MATCH(D$1,Districts,0))*'Blend Sheet'!$AP121)+(INDEX(ItemCosts,MATCH('Blend Sheet'!$AQ$4,ItemNum,0),MATCH(D$1,Districts,0))*'Blend Sheet'!$AQ121)+(INDEX(ItemCosts,MATCH('Blend Sheet'!$AR$4,ItemNum,0),MATCH(D$1,Districts,0))*'Blend Sheet'!$AR121)+(INDEX(ItemCosts,MATCH('Blend Sheet'!$AS$4,ItemNum,0),MATCH(D$1,Districts,0))*'Blend Sheet'!$AS121)</f>
        <v>#N/A</v>
      </c>
      <c r="E118" s="5" t="e">
        <f>(INDEX(ItemCosts,MATCH('Blend Sheet'!$C$4,ItemNum,0),MATCH(E$1,Districts,0))*'Blend Sheet'!$C121)+(INDEX(ItemCosts,MATCH('Blend Sheet'!$D$4,ItemNum,0),MATCH(E$1,Districts,0))*'Blend Sheet'!$D121)+(INDEX(ItemCosts,MATCH('Blend Sheet'!$E$4,ItemNum,0),MATCH(E$1,Districts,0))*'Blend Sheet'!$E121)+(INDEX(ItemCosts,MATCH('Blend Sheet'!$F$4,ItemNum,0),MATCH(E$1,Districts,0))*'Blend Sheet'!$F121)+(INDEX(ItemCosts,MATCH('Blend Sheet'!$G$4,ItemNum,0),MATCH(E$1,Districts,0))*'Blend Sheet'!$G121)+(INDEX(ItemCosts,MATCH('Blend Sheet'!$H$4,ItemNum,0),MATCH(E$1,Districts,0))*'Blend Sheet'!$H121)+(INDEX(ItemCosts,MATCH('Blend Sheet'!$I$4,ItemNum,0),MATCH(E$1,Districts,0))*'Blend Sheet'!$I121)+(INDEX(ItemCosts,MATCH('Blend Sheet'!$J$4,ItemNum,0),MATCH(E$1,Districts,0))*'Blend Sheet'!$J121)+(INDEX(ItemCosts,MATCH('Blend Sheet'!$K$4,ItemNum,0),MATCH(E$1,Districts,0))*'Blend Sheet'!$K121)+(INDEX(ItemCosts,MATCH('Blend Sheet'!$L$4,ItemNum,0),MATCH(E$1,Districts,0))*'Blend Sheet'!$L121)+(INDEX(ItemCosts,MATCH('Blend Sheet'!$M$4,ItemNum,0),MATCH(E$1,Districts,0))*'Blend Sheet'!$M121)+(INDEX(ItemCosts,MATCH('Blend Sheet'!$N$4,ItemNum,0),MATCH(E$1,Districts,0))*'Blend Sheet'!$N121)+(INDEX(ItemCosts,MATCH('Blend Sheet'!$O$4,ItemNum,0),MATCH(E$1,Districts,0))*'Blend Sheet'!$O121)+(INDEX(ItemCosts,MATCH('Blend Sheet'!$P$4,ItemNum,0),MATCH(E$1,Districts,0))*'Blend Sheet'!$P121)+(INDEX(ItemCosts,MATCH('Blend Sheet'!$Q$4,ItemNum,0),MATCH(E$1,Districts,0))*'Blend Sheet'!$Q121)+(INDEX(ItemCosts,MATCH('Blend Sheet'!$R$4,ItemNum,0),MATCH(E$1,Districts,0))*'Blend Sheet'!$R121)+(INDEX(ItemCosts,MATCH('Blend Sheet'!$S$4,ItemNum,0),MATCH(E$1,Districts,0))*'Blend Sheet'!$S121)+(INDEX(ItemCosts,MATCH('Blend Sheet'!$T$4,ItemNum,0),MATCH(E$1,Districts,0))*'Blend Sheet'!$T121)+(INDEX(ItemCosts,MATCH('Blend Sheet'!$U$4,ItemNum,0),MATCH(E$1,Districts,0))*'Blend Sheet'!$U121)+(INDEX(ItemCosts,MATCH('Blend Sheet'!$V$4,ItemNum,0),MATCH(E$1,Districts,0))*'Blend Sheet'!$V121)+(INDEX(ItemCosts,MATCH('Blend Sheet'!$W$4,ItemNum,0),MATCH(E$1,Districts,0))*'Blend Sheet'!$W121)+(INDEX(ItemCosts,MATCH('Blend Sheet'!$X$4,ItemNum,0),MATCH(E$1,Districts,0))*'Blend Sheet'!$X121)+(INDEX(ItemCosts,MATCH('Blend Sheet'!$Y$4,ItemNum,0),MATCH(E$1,Districts,0))*'Blend Sheet'!$Y121)+(INDEX(ItemCosts,MATCH('Blend Sheet'!$Z$4,ItemNum,0),MATCH(E$1,Districts,0))*'Blend Sheet'!$Z121)+(INDEX(ItemCosts,MATCH('Blend Sheet'!$AA$4,ItemNum,0),MATCH(E$1,Districts,0))*'Blend Sheet'!$AA121)+(INDEX(ItemCosts,MATCH('Blend Sheet'!$AB$4,ItemNum,0),MATCH(E$1,Districts,0))*'Blend Sheet'!$AB121)+(INDEX(ItemCosts,MATCH('Blend Sheet'!$AC$4,ItemNum,0),MATCH(E$1,Districts,0))*'Blend Sheet'!$AC121)+(INDEX(ItemCosts,MATCH('Blend Sheet'!$AD$4,ItemNum,0),MATCH(E$1,Districts,0))*'Blend Sheet'!$AD121)+(INDEX(ItemCosts,MATCH('Blend Sheet'!$AE$4,ItemNum,0),MATCH(E$1,Districts,0))*'Blend Sheet'!$AE121)+(INDEX(ItemCosts,MATCH('Blend Sheet'!$AF$4,ItemNum,0),MATCH(E$1,Districts,0))*'Blend Sheet'!$AF121)+(INDEX(ItemCosts,MATCH('Blend Sheet'!$AG$4,ItemNum,0),MATCH(E$1,Districts,0))*'Blend Sheet'!$AG121)+(INDEX(ItemCosts,MATCH('Blend Sheet'!$AH$4,ItemNum,0),MATCH(E$1,Districts,0))*'Blend Sheet'!$AH121)+(INDEX(ItemCosts,MATCH('Blend Sheet'!$AI$4,ItemNum,0),MATCH(E$1,Districts,0))*'Blend Sheet'!$AI121)+(INDEX(ItemCosts,MATCH('Blend Sheet'!$AJ$4,ItemNum,0),MATCH(E$1,Districts,0))*'Blend Sheet'!$AJ121)+(INDEX(ItemCosts,MATCH('Blend Sheet'!$AK$4,ItemNum,0),MATCH(E$1,Districts,0))*'Blend Sheet'!$AK121)+(INDEX(ItemCosts,MATCH('Blend Sheet'!$AL$4,ItemNum,0),MATCH(E$1,Districts,0))*'Blend Sheet'!$AL121)+(INDEX(ItemCosts,MATCH('Blend Sheet'!$AM$4,ItemNum,0),MATCH(E$1,Districts,0))*'Blend Sheet'!$AM121)+(INDEX(ItemCosts,MATCH('Blend Sheet'!$AN$4,ItemNum,0),MATCH(E$1,Districts,0))*'Blend Sheet'!$AN121)+(INDEX(ItemCosts,MATCH('Blend Sheet'!$AO$4,ItemNum,0),MATCH(E$1,Districts,0))*'Blend Sheet'!$AO121)+(INDEX(ItemCosts,MATCH('Blend Sheet'!$AP$4,ItemNum,0),MATCH(E$1,Districts,0))*'Blend Sheet'!$AP121)+(INDEX(ItemCosts,MATCH('Blend Sheet'!$AQ$4,ItemNum,0),MATCH(E$1,Districts,0))*'Blend Sheet'!$AQ121)+(INDEX(ItemCosts,MATCH('Blend Sheet'!$AR$4,ItemNum,0),MATCH(E$1,Districts,0))*'Blend Sheet'!$AR121)+(INDEX(ItemCosts,MATCH('Blend Sheet'!$AS$4,ItemNum,0),MATCH(E$1,Districts,0))*'Blend Sheet'!$AS121)</f>
        <v>#N/A</v>
      </c>
      <c r="F118" s="5" t="e">
        <f>(INDEX(ItemCosts,MATCH('Blend Sheet'!$C$4,ItemNum,0),MATCH(F$1,Districts,0))*'Blend Sheet'!$C121)+(INDEX(ItemCosts,MATCH('Blend Sheet'!$D$4,ItemNum,0),MATCH(F$1,Districts,0))*'Blend Sheet'!$D121)+(INDEX(ItemCosts,MATCH('Blend Sheet'!$E$4,ItemNum,0),MATCH(F$1,Districts,0))*'Blend Sheet'!$E121)+(INDEX(ItemCosts,MATCH('Blend Sheet'!$F$4,ItemNum,0),MATCH(F$1,Districts,0))*'Blend Sheet'!$F121)+(INDEX(ItemCosts,MATCH('Blend Sheet'!$G$4,ItemNum,0),MATCH(F$1,Districts,0))*'Blend Sheet'!$G121)+(INDEX(ItemCosts,MATCH('Blend Sheet'!$H$4,ItemNum,0),MATCH(F$1,Districts,0))*'Blend Sheet'!$H121)+(INDEX(ItemCosts,MATCH('Blend Sheet'!$I$4,ItemNum,0),MATCH(F$1,Districts,0))*'Blend Sheet'!$I121)+(INDEX(ItemCosts,MATCH('Blend Sheet'!$J$4,ItemNum,0),MATCH(F$1,Districts,0))*'Blend Sheet'!$J121)+(INDEX(ItemCosts,MATCH('Blend Sheet'!$K$4,ItemNum,0),MATCH(F$1,Districts,0))*'Blend Sheet'!$K121)+(INDEX(ItemCosts,MATCH('Blend Sheet'!$L$4,ItemNum,0),MATCH(F$1,Districts,0))*'Blend Sheet'!$L121)+(INDEX(ItemCosts,MATCH('Blend Sheet'!$M$4,ItemNum,0),MATCH(F$1,Districts,0))*'Blend Sheet'!$M121)+(INDEX(ItemCosts,MATCH('Blend Sheet'!$N$4,ItemNum,0),MATCH(F$1,Districts,0))*'Blend Sheet'!$N121)+(INDEX(ItemCosts,MATCH('Blend Sheet'!$O$4,ItemNum,0),MATCH(F$1,Districts,0))*'Blend Sheet'!$O121)+(INDEX(ItemCosts,MATCH('Blend Sheet'!$P$4,ItemNum,0),MATCH(F$1,Districts,0))*'Blend Sheet'!$P121)+(INDEX(ItemCosts,MATCH('Blend Sheet'!$Q$4,ItemNum,0),MATCH(F$1,Districts,0))*'Blend Sheet'!$Q121)+(INDEX(ItemCosts,MATCH('Blend Sheet'!$R$4,ItemNum,0),MATCH(F$1,Districts,0))*'Blend Sheet'!$R121)+(INDEX(ItemCosts,MATCH('Blend Sheet'!$S$4,ItemNum,0),MATCH(F$1,Districts,0))*'Blend Sheet'!$S121)+(INDEX(ItemCosts,MATCH('Blend Sheet'!$T$4,ItemNum,0),MATCH(F$1,Districts,0))*'Blend Sheet'!$T121)+(INDEX(ItemCosts,MATCH('Blend Sheet'!$U$4,ItemNum,0),MATCH(F$1,Districts,0))*'Blend Sheet'!$U121)+(INDEX(ItemCosts,MATCH('Blend Sheet'!$V$4,ItemNum,0),MATCH(F$1,Districts,0))*'Blend Sheet'!$V121)+(INDEX(ItemCosts,MATCH('Blend Sheet'!$W$4,ItemNum,0),MATCH(F$1,Districts,0))*'Blend Sheet'!$W121)+(INDEX(ItemCosts,MATCH('Blend Sheet'!$X$4,ItemNum,0),MATCH(F$1,Districts,0))*'Blend Sheet'!$X121)+(INDEX(ItemCosts,MATCH('Blend Sheet'!$Y$4,ItemNum,0),MATCH(F$1,Districts,0))*'Blend Sheet'!$Y121)+(INDEX(ItemCosts,MATCH('Blend Sheet'!$Z$4,ItemNum,0),MATCH(F$1,Districts,0))*'Blend Sheet'!$Z121)+(INDEX(ItemCosts,MATCH('Blend Sheet'!$AA$4,ItemNum,0),MATCH(F$1,Districts,0))*'Blend Sheet'!$AA121)+(INDEX(ItemCosts,MATCH('Blend Sheet'!$AB$4,ItemNum,0),MATCH(F$1,Districts,0))*'Blend Sheet'!$AB121)+(INDEX(ItemCosts,MATCH('Blend Sheet'!$AC$4,ItemNum,0),MATCH(F$1,Districts,0))*'Blend Sheet'!$AC121)+(INDEX(ItemCosts,MATCH('Blend Sheet'!$AD$4,ItemNum,0),MATCH(F$1,Districts,0))*'Blend Sheet'!$AD121)+(INDEX(ItemCosts,MATCH('Blend Sheet'!$AE$4,ItemNum,0),MATCH(F$1,Districts,0))*'Blend Sheet'!$AE121)+(INDEX(ItemCosts,MATCH('Blend Sheet'!$AF$4,ItemNum,0),MATCH(F$1,Districts,0))*'Blend Sheet'!$AF121)+(INDEX(ItemCosts,MATCH('Blend Sheet'!$AG$4,ItemNum,0),MATCH(F$1,Districts,0))*'Blend Sheet'!$AG121)+(INDEX(ItemCosts,MATCH('Blend Sheet'!$AH$4,ItemNum,0),MATCH(F$1,Districts,0))*'Blend Sheet'!$AH121)+(INDEX(ItemCosts,MATCH('Blend Sheet'!$AI$4,ItemNum,0),MATCH(F$1,Districts,0))*'Blend Sheet'!$AI121)+(INDEX(ItemCosts,MATCH('Blend Sheet'!$AJ$4,ItemNum,0),MATCH(F$1,Districts,0))*'Blend Sheet'!$AJ121)+(INDEX(ItemCosts,MATCH('Blend Sheet'!$AK$4,ItemNum,0),MATCH(F$1,Districts,0))*'Blend Sheet'!$AK121)+(INDEX(ItemCosts,MATCH('Blend Sheet'!$AL$4,ItemNum,0),MATCH(F$1,Districts,0))*'Blend Sheet'!$AL121)+(INDEX(ItemCosts,MATCH('Blend Sheet'!$AM$4,ItemNum,0),MATCH(F$1,Districts,0))*'Blend Sheet'!$AM121)+(INDEX(ItemCosts,MATCH('Blend Sheet'!$AN$4,ItemNum,0),MATCH(F$1,Districts,0))*'Blend Sheet'!$AN121)+(INDEX(ItemCosts,MATCH('Blend Sheet'!$AO$4,ItemNum,0),MATCH(F$1,Districts,0))*'Blend Sheet'!$AO121)+(INDEX(ItemCosts,MATCH('Blend Sheet'!$AP$4,ItemNum,0),MATCH(F$1,Districts,0))*'Blend Sheet'!$AP121)+(INDEX(ItemCosts,MATCH('Blend Sheet'!$AQ$4,ItemNum,0),MATCH(F$1,Districts,0))*'Blend Sheet'!$AQ121)+(INDEX(ItemCosts,MATCH('Blend Sheet'!$AR$4,ItemNum,0),MATCH(F$1,Districts,0))*'Blend Sheet'!$AR121)+(INDEX(ItemCosts,MATCH('Blend Sheet'!$AS$4,ItemNum,0),MATCH(F$1,Districts,0))*'Blend Sheet'!$AS121)</f>
        <v>#N/A</v>
      </c>
      <c r="G118" s="5" t="e">
        <f>(INDEX(ItemCosts,MATCH('Blend Sheet'!$C$4,ItemNum,0),MATCH(G$1,Districts,0))*'Blend Sheet'!$C121)+(INDEX(ItemCosts,MATCH('Blend Sheet'!$D$4,ItemNum,0),MATCH(G$1,Districts,0))*'Blend Sheet'!$D121)+(INDEX(ItemCosts,MATCH('Blend Sheet'!$E$4,ItemNum,0),MATCH(G$1,Districts,0))*'Blend Sheet'!$E121)+(INDEX(ItemCosts,MATCH('Blend Sheet'!$F$4,ItemNum,0),MATCH(G$1,Districts,0))*'Blend Sheet'!$F121)+(INDEX(ItemCosts,MATCH('Blend Sheet'!$G$4,ItemNum,0),MATCH(G$1,Districts,0))*'Blend Sheet'!$G121)+(INDEX(ItemCosts,MATCH('Blend Sheet'!$H$4,ItemNum,0),MATCH(G$1,Districts,0))*'Blend Sheet'!$H121)+(INDEX(ItemCosts,MATCH('Blend Sheet'!$I$4,ItemNum,0),MATCH(G$1,Districts,0))*'Blend Sheet'!$I121)+(INDEX(ItemCosts,MATCH('Blend Sheet'!$J$4,ItemNum,0),MATCH(G$1,Districts,0))*'Blend Sheet'!$J121)+(INDEX(ItemCosts,MATCH('Blend Sheet'!$K$4,ItemNum,0),MATCH(G$1,Districts,0))*'Blend Sheet'!$K121)+(INDEX(ItemCosts,MATCH('Blend Sheet'!$L$4,ItemNum,0),MATCH(G$1,Districts,0))*'Blend Sheet'!$L121)+(INDEX(ItemCosts,MATCH('Blend Sheet'!$M$4,ItemNum,0),MATCH(G$1,Districts,0))*'Blend Sheet'!$M121)+(INDEX(ItemCosts,MATCH('Blend Sheet'!$N$4,ItemNum,0),MATCH(G$1,Districts,0))*'Blend Sheet'!$N121)+(INDEX(ItemCosts,MATCH('Blend Sheet'!$O$4,ItemNum,0),MATCH(G$1,Districts,0))*'Blend Sheet'!$O121)+(INDEX(ItemCosts,MATCH('Blend Sheet'!$P$4,ItemNum,0),MATCH(G$1,Districts,0))*'Blend Sheet'!$P121)+(INDEX(ItemCosts,MATCH('Blend Sheet'!$Q$4,ItemNum,0),MATCH(G$1,Districts,0))*'Blend Sheet'!$Q121)+(INDEX(ItemCosts,MATCH('Blend Sheet'!$R$4,ItemNum,0),MATCH(G$1,Districts,0))*'Blend Sheet'!$R121)+(INDEX(ItemCosts,MATCH('Blend Sheet'!$S$4,ItemNum,0),MATCH(G$1,Districts,0))*'Blend Sheet'!$S121)+(INDEX(ItemCosts,MATCH('Blend Sheet'!$T$4,ItemNum,0),MATCH(G$1,Districts,0))*'Blend Sheet'!$T121)+(INDEX(ItemCosts,MATCH('Blend Sheet'!$U$4,ItemNum,0),MATCH(G$1,Districts,0))*'Blend Sheet'!$U121)+(INDEX(ItemCosts,MATCH('Blend Sheet'!$V$4,ItemNum,0),MATCH(G$1,Districts,0))*'Blend Sheet'!$V121)+(INDEX(ItemCosts,MATCH('Blend Sheet'!$W$4,ItemNum,0),MATCH(G$1,Districts,0))*'Blend Sheet'!$W121)+(INDEX(ItemCosts,MATCH('Blend Sheet'!$X$4,ItemNum,0),MATCH(G$1,Districts,0))*'Blend Sheet'!$X121)+(INDEX(ItemCosts,MATCH('Blend Sheet'!$Y$4,ItemNum,0),MATCH(G$1,Districts,0))*'Blend Sheet'!$Y121)+(INDEX(ItemCosts,MATCH('Blend Sheet'!$Z$4,ItemNum,0),MATCH(G$1,Districts,0))*'Blend Sheet'!$Z121)+(INDEX(ItemCosts,MATCH('Blend Sheet'!$AA$4,ItemNum,0),MATCH(G$1,Districts,0))*'Blend Sheet'!$AA121)+(INDEX(ItemCosts,MATCH('Blend Sheet'!$AB$4,ItemNum,0),MATCH(G$1,Districts,0))*'Blend Sheet'!$AB121)+(INDEX(ItemCosts,MATCH('Blend Sheet'!$AC$4,ItemNum,0),MATCH(G$1,Districts,0))*'Blend Sheet'!$AC121)+(INDEX(ItemCosts,MATCH('Blend Sheet'!$AD$4,ItemNum,0),MATCH(G$1,Districts,0))*'Blend Sheet'!$AD121)+(INDEX(ItemCosts,MATCH('Blend Sheet'!$AE$4,ItemNum,0),MATCH(G$1,Districts,0))*'Blend Sheet'!$AE121)+(INDEX(ItemCosts,MATCH('Blend Sheet'!$AF$4,ItemNum,0),MATCH(G$1,Districts,0))*'Blend Sheet'!$AF121)+(INDEX(ItemCosts,MATCH('Blend Sheet'!$AG$4,ItemNum,0),MATCH(G$1,Districts,0))*'Blend Sheet'!$AG121)+(INDEX(ItemCosts,MATCH('Blend Sheet'!$AH$4,ItemNum,0),MATCH(G$1,Districts,0))*'Blend Sheet'!$AH121)+(INDEX(ItemCosts,MATCH('Blend Sheet'!$AI$4,ItemNum,0),MATCH(G$1,Districts,0))*'Blend Sheet'!$AI121)+(INDEX(ItemCosts,MATCH('Blend Sheet'!$AJ$4,ItemNum,0),MATCH(G$1,Districts,0))*'Blend Sheet'!$AJ121)+(INDEX(ItemCosts,MATCH('Blend Sheet'!$AK$4,ItemNum,0),MATCH(G$1,Districts,0))*'Blend Sheet'!$AK121)+(INDEX(ItemCosts,MATCH('Blend Sheet'!$AL$4,ItemNum,0),MATCH(G$1,Districts,0))*'Blend Sheet'!$AL121)+(INDEX(ItemCosts,MATCH('Blend Sheet'!$AM$4,ItemNum,0),MATCH(G$1,Districts,0))*'Blend Sheet'!$AM121)+(INDEX(ItemCosts,MATCH('Blend Sheet'!$AN$4,ItemNum,0),MATCH(G$1,Districts,0))*'Blend Sheet'!$AN121)+(INDEX(ItemCosts,MATCH('Blend Sheet'!$AO$4,ItemNum,0),MATCH(G$1,Districts,0))*'Blend Sheet'!$AO121)+(INDEX(ItemCosts,MATCH('Blend Sheet'!$AP$4,ItemNum,0),MATCH(G$1,Districts,0))*'Blend Sheet'!$AP121)+(INDEX(ItemCosts,MATCH('Blend Sheet'!$AQ$4,ItemNum,0),MATCH(G$1,Districts,0))*'Blend Sheet'!$AQ121)+(INDEX(ItemCosts,MATCH('Blend Sheet'!$AR$4,ItemNum,0),MATCH(G$1,Districts,0))*'Blend Sheet'!$AR121)+(INDEX(ItemCosts,MATCH('Blend Sheet'!$AS$4,ItemNum,0),MATCH(G$1,Districts,0))*'Blend Sheet'!$AS121)</f>
        <v>#N/A</v>
      </c>
      <c r="H118" s="5" t="e">
        <f>(INDEX(ItemCosts,MATCH('Blend Sheet'!$C$4,ItemNum,0),MATCH(H$1,Districts,0))*'Blend Sheet'!$C121)+(INDEX(ItemCosts,MATCH('Blend Sheet'!$D$4,ItemNum,0),MATCH(H$1,Districts,0))*'Blend Sheet'!$D121)+(INDEX(ItemCosts,MATCH('Blend Sheet'!$E$4,ItemNum,0),MATCH(H$1,Districts,0))*'Blend Sheet'!$E121)+(INDEX(ItemCosts,MATCH('Blend Sheet'!$F$4,ItemNum,0),MATCH(H$1,Districts,0))*'Blend Sheet'!$F121)+(INDEX(ItemCosts,MATCH('Blend Sheet'!$G$4,ItemNum,0),MATCH(H$1,Districts,0))*'Blend Sheet'!$G121)+(INDEX(ItemCosts,MATCH('Blend Sheet'!$H$4,ItemNum,0),MATCH(H$1,Districts,0))*'Blend Sheet'!$H121)+(INDEX(ItemCosts,MATCH('Blend Sheet'!$I$4,ItemNum,0),MATCH(H$1,Districts,0))*'Blend Sheet'!$I121)+(INDEX(ItemCosts,MATCH('Blend Sheet'!$J$4,ItemNum,0),MATCH(H$1,Districts,0))*'Blend Sheet'!$J121)+(INDEX(ItemCosts,MATCH('Blend Sheet'!$K$4,ItemNum,0),MATCH(H$1,Districts,0))*'Blend Sheet'!$K121)+(INDEX(ItemCosts,MATCH('Blend Sheet'!$L$4,ItemNum,0),MATCH(H$1,Districts,0))*'Blend Sheet'!$L121)+(INDEX(ItemCosts,MATCH('Blend Sheet'!$M$4,ItemNum,0),MATCH(H$1,Districts,0))*'Blend Sheet'!$M121)+(INDEX(ItemCosts,MATCH('Blend Sheet'!$N$4,ItemNum,0),MATCH(H$1,Districts,0))*'Blend Sheet'!$N121)+(INDEX(ItemCosts,MATCH('Blend Sheet'!$O$4,ItemNum,0),MATCH(H$1,Districts,0))*'Blend Sheet'!$O121)+(INDEX(ItemCosts,MATCH('Blend Sheet'!$P$4,ItemNum,0),MATCH(H$1,Districts,0))*'Blend Sheet'!$P121)+(INDEX(ItemCosts,MATCH('Blend Sheet'!$Q$4,ItemNum,0),MATCH(H$1,Districts,0))*'Blend Sheet'!$Q121)+(INDEX(ItemCosts,MATCH('Blend Sheet'!$R$4,ItemNum,0),MATCH(H$1,Districts,0))*'Blend Sheet'!$R121)+(INDEX(ItemCosts,MATCH('Blend Sheet'!$S$4,ItemNum,0),MATCH(H$1,Districts,0))*'Blend Sheet'!$S121)+(INDEX(ItemCosts,MATCH('Blend Sheet'!$T$4,ItemNum,0),MATCH(H$1,Districts,0))*'Blend Sheet'!$T121)+(INDEX(ItemCosts,MATCH('Blend Sheet'!$U$4,ItemNum,0),MATCH(H$1,Districts,0))*'Blend Sheet'!$U121)+(INDEX(ItemCosts,MATCH('Blend Sheet'!$V$4,ItemNum,0),MATCH(H$1,Districts,0))*'Blend Sheet'!$V121)+(INDEX(ItemCosts,MATCH('Blend Sheet'!$W$4,ItemNum,0),MATCH(H$1,Districts,0))*'Blend Sheet'!$W121)+(INDEX(ItemCosts,MATCH('Blend Sheet'!$X$4,ItemNum,0),MATCH(H$1,Districts,0))*'Blend Sheet'!$X121)+(INDEX(ItemCosts,MATCH('Blend Sheet'!$Y$4,ItemNum,0),MATCH(H$1,Districts,0))*'Blend Sheet'!$Y121)+(INDEX(ItemCosts,MATCH('Blend Sheet'!$Z$4,ItemNum,0),MATCH(H$1,Districts,0))*'Blend Sheet'!$Z121)+(INDEX(ItemCosts,MATCH('Blend Sheet'!$AA$4,ItemNum,0),MATCH(H$1,Districts,0))*'Blend Sheet'!$AA121)+(INDEX(ItemCosts,MATCH('Blend Sheet'!$AB$4,ItemNum,0),MATCH(H$1,Districts,0))*'Blend Sheet'!$AB121)+(INDEX(ItemCosts,MATCH('Blend Sheet'!$AC$4,ItemNum,0),MATCH(H$1,Districts,0))*'Blend Sheet'!$AC121)+(INDEX(ItemCosts,MATCH('Blend Sheet'!$AD$4,ItemNum,0),MATCH(H$1,Districts,0))*'Blend Sheet'!$AD121)+(INDEX(ItemCosts,MATCH('Blend Sheet'!$AE$4,ItemNum,0),MATCH(H$1,Districts,0))*'Blend Sheet'!$AE121)+(INDEX(ItemCosts,MATCH('Blend Sheet'!$AF$4,ItemNum,0),MATCH(H$1,Districts,0))*'Blend Sheet'!$AF121)+(INDEX(ItemCosts,MATCH('Blend Sheet'!$AG$4,ItemNum,0),MATCH(H$1,Districts,0))*'Blend Sheet'!$AG121)+(INDEX(ItemCosts,MATCH('Blend Sheet'!$AH$4,ItemNum,0),MATCH(H$1,Districts,0))*'Blend Sheet'!$AH121)+(INDEX(ItemCosts,MATCH('Blend Sheet'!$AI$4,ItemNum,0),MATCH(H$1,Districts,0))*'Blend Sheet'!$AI121)+(INDEX(ItemCosts,MATCH('Blend Sheet'!$AJ$4,ItemNum,0),MATCH(H$1,Districts,0))*'Blend Sheet'!$AJ121)+(INDEX(ItemCosts,MATCH('Blend Sheet'!$AK$4,ItemNum,0),MATCH(H$1,Districts,0))*'Blend Sheet'!$AK121)+(INDEX(ItemCosts,MATCH('Blend Sheet'!$AL$4,ItemNum,0),MATCH(H$1,Districts,0))*'Blend Sheet'!$AL121)+(INDEX(ItemCosts,MATCH('Blend Sheet'!$AM$4,ItemNum,0),MATCH(H$1,Districts,0))*'Blend Sheet'!$AM121)+(INDEX(ItemCosts,MATCH('Blend Sheet'!$AN$4,ItemNum,0),MATCH(H$1,Districts,0))*'Blend Sheet'!$AN121)+(INDEX(ItemCosts,MATCH('Blend Sheet'!$AO$4,ItemNum,0),MATCH(H$1,Districts,0))*'Blend Sheet'!$AO121)+(INDEX(ItemCosts,MATCH('Blend Sheet'!$AP$4,ItemNum,0),MATCH(H$1,Districts,0))*'Blend Sheet'!$AP121)+(INDEX(ItemCosts,MATCH('Blend Sheet'!$AQ$4,ItemNum,0),MATCH(H$1,Districts,0))*'Blend Sheet'!$AQ121)+(INDEX(ItemCosts,MATCH('Blend Sheet'!$AR$4,ItemNum,0),MATCH(H$1,Districts,0))*'Blend Sheet'!$AR121)+(INDEX(ItemCosts,MATCH('Blend Sheet'!$AS$4,ItemNum,0),MATCH(H$1,Districts,0))*'Blend Sheet'!$AS121)</f>
        <v>#N/A</v>
      </c>
      <c r="I118" s="5" t="e">
        <f>(INDEX(ItemCosts,MATCH('Blend Sheet'!$C$4,ItemNum,0),MATCH(I$1,Districts,0))*'Blend Sheet'!$C121)+(INDEX(ItemCosts,MATCH('Blend Sheet'!$D$4,ItemNum,0),MATCH(I$1,Districts,0))*'Blend Sheet'!$D121)+(INDEX(ItemCosts,MATCH('Blend Sheet'!$E$4,ItemNum,0),MATCH(I$1,Districts,0))*'Blend Sheet'!$E121)+(INDEX(ItemCosts,MATCH('Blend Sheet'!$F$4,ItemNum,0),MATCH(I$1,Districts,0))*'Blend Sheet'!$F121)+(INDEX(ItemCosts,MATCH('Blend Sheet'!$G$4,ItemNum,0),MATCH(I$1,Districts,0))*'Blend Sheet'!$G121)+(INDEX(ItemCosts,MATCH('Blend Sheet'!$H$4,ItemNum,0),MATCH(I$1,Districts,0))*'Blend Sheet'!$H121)+(INDEX(ItemCosts,MATCH('Blend Sheet'!$I$4,ItemNum,0),MATCH(I$1,Districts,0))*'Blend Sheet'!$I121)+(INDEX(ItemCosts,MATCH('Blend Sheet'!$J$4,ItemNum,0),MATCH(I$1,Districts,0))*'Blend Sheet'!$J121)+(INDEX(ItemCosts,MATCH('Blend Sheet'!$K$4,ItemNum,0),MATCH(I$1,Districts,0))*'Blend Sheet'!$K121)+(INDEX(ItemCosts,MATCH('Blend Sheet'!$L$4,ItemNum,0),MATCH(I$1,Districts,0))*'Blend Sheet'!$L121)+(INDEX(ItemCosts,MATCH('Blend Sheet'!$M$4,ItemNum,0),MATCH(I$1,Districts,0))*'Blend Sheet'!$M121)+(INDEX(ItemCosts,MATCH('Blend Sheet'!$N$4,ItemNum,0),MATCH(I$1,Districts,0))*'Blend Sheet'!$N121)+(INDEX(ItemCosts,MATCH('Blend Sheet'!$O$4,ItemNum,0),MATCH(I$1,Districts,0))*'Blend Sheet'!$O121)+(INDEX(ItemCosts,MATCH('Blend Sheet'!$P$4,ItemNum,0),MATCH(I$1,Districts,0))*'Blend Sheet'!$P121)+(INDEX(ItemCosts,MATCH('Blend Sheet'!$Q$4,ItemNum,0),MATCH(I$1,Districts,0))*'Blend Sheet'!$Q121)+(INDEX(ItemCosts,MATCH('Blend Sheet'!$R$4,ItemNum,0),MATCH(I$1,Districts,0))*'Blend Sheet'!$R121)+(INDEX(ItemCosts,MATCH('Blend Sheet'!$S$4,ItemNum,0),MATCH(I$1,Districts,0))*'Blend Sheet'!$S121)+(INDEX(ItemCosts,MATCH('Blend Sheet'!$T$4,ItemNum,0),MATCH(I$1,Districts,0))*'Blend Sheet'!$T121)+(INDEX(ItemCosts,MATCH('Blend Sheet'!$U$4,ItemNum,0),MATCH(I$1,Districts,0))*'Blend Sheet'!$U121)+(INDEX(ItemCosts,MATCH('Blend Sheet'!$V$4,ItemNum,0),MATCH(I$1,Districts,0))*'Blend Sheet'!$V121)+(INDEX(ItemCosts,MATCH('Blend Sheet'!$W$4,ItemNum,0),MATCH(I$1,Districts,0))*'Blend Sheet'!$W121)+(INDEX(ItemCosts,MATCH('Blend Sheet'!$X$4,ItemNum,0),MATCH(I$1,Districts,0))*'Blend Sheet'!$X121)+(INDEX(ItemCosts,MATCH('Blend Sheet'!$Y$4,ItemNum,0),MATCH(I$1,Districts,0))*'Blend Sheet'!$Y121)+(INDEX(ItemCosts,MATCH('Blend Sheet'!$Z$4,ItemNum,0),MATCH(I$1,Districts,0))*'Blend Sheet'!$Z121)+(INDEX(ItemCosts,MATCH('Blend Sheet'!$AA$4,ItemNum,0),MATCH(I$1,Districts,0))*'Blend Sheet'!$AA121)+(INDEX(ItemCosts,MATCH('Blend Sheet'!$AB$4,ItemNum,0),MATCH(I$1,Districts,0))*'Blend Sheet'!$AB121)+(INDEX(ItemCosts,MATCH('Blend Sheet'!$AC$4,ItemNum,0),MATCH(I$1,Districts,0))*'Blend Sheet'!$AC121)+(INDEX(ItemCosts,MATCH('Blend Sheet'!$AD$4,ItemNum,0),MATCH(I$1,Districts,0))*'Blend Sheet'!$AD121)+(INDEX(ItemCosts,MATCH('Blend Sheet'!$AE$4,ItemNum,0),MATCH(I$1,Districts,0))*'Blend Sheet'!$AE121)+(INDEX(ItemCosts,MATCH('Blend Sheet'!$AF$4,ItemNum,0),MATCH(I$1,Districts,0))*'Blend Sheet'!$AF121)+(INDEX(ItemCosts,MATCH('Blend Sheet'!$AG$4,ItemNum,0),MATCH(I$1,Districts,0))*'Blend Sheet'!$AG121)+(INDEX(ItemCosts,MATCH('Blend Sheet'!$AH$4,ItemNum,0),MATCH(I$1,Districts,0))*'Blend Sheet'!$AH121)+(INDEX(ItemCosts,MATCH('Blend Sheet'!$AI$4,ItemNum,0),MATCH(I$1,Districts,0))*'Blend Sheet'!$AI121)+(INDEX(ItemCosts,MATCH('Blend Sheet'!$AJ$4,ItemNum,0),MATCH(I$1,Districts,0))*'Blend Sheet'!$AJ121)+(INDEX(ItemCosts,MATCH('Blend Sheet'!$AK$4,ItemNum,0),MATCH(I$1,Districts,0))*'Blend Sheet'!$AK121)+(INDEX(ItemCosts,MATCH('Blend Sheet'!$AL$4,ItemNum,0),MATCH(I$1,Districts,0))*'Blend Sheet'!$AL121)+(INDEX(ItemCosts,MATCH('Blend Sheet'!$AM$4,ItemNum,0),MATCH(I$1,Districts,0))*'Blend Sheet'!$AM121)+(INDEX(ItemCosts,MATCH('Blend Sheet'!$AN$4,ItemNum,0),MATCH(I$1,Districts,0))*'Blend Sheet'!$AN121)+(INDEX(ItemCosts,MATCH('Blend Sheet'!$AO$4,ItemNum,0),MATCH(I$1,Districts,0))*'Blend Sheet'!$AO121)+(INDEX(ItemCosts,MATCH('Blend Sheet'!$AP$4,ItemNum,0),MATCH(I$1,Districts,0))*'Blend Sheet'!$AP121)+(INDEX(ItemCosts,MATCH('Blend Sheet'!$AQ$4,ItemNum,0),MATCH(I$1,Districts,0))*'Blend Sheet'!$AQ121)+(INDEX(ItemCosts,MATCH('Blend Sheet'!$AR$4,ItemNum,0),MATCH(I$1,Districts,0))*'Blend Sheet'!$AR121)+(INDEX(ItemCosts,MATCH('Blend Sheet'!$AS$4,ItemNum,0),MATCH(I$1,Districts,0))*'Blend Sheet'!$AS121)</f>
        <v>#N/A</v>
      </c>
      <c r="J118" s="5" t="e">
        <f>(INDEX(ItemCosts,MATCH('Blend Sheet'!$C$4,ItemNum,0),MATCH(J$1,Districts,0))*'Blend Sheet'!$C121)+(INDEX(ItemCosts,MATCH('Blend Sheet'!$D$4,ItemNum,0),MATCH(J$1,Districts,0))*'Blend Sheet'!$D121)+(INDEX(ItemCosts,MATCH('Blend Sheet'!$E$4,ItemNum,0),MATCH(J$1,Districts,0))*'Blend Sheet'!$E121)+(INDEX(ItemCosts,MATCH('Blend Sheet'!$F$4,ItemNum,0),MATCH(J$1,Districts,0))*'Blend Sheet'!$F121)+(INDEX(ItemCosts,MATCH('Blend Sheet'!$G$4,ItemNum,0),MATCH(J$1,Districts,0))*'Blend Sheet'!$G121)+(INDEX(ItemCosts,MATCH('Blend Sheet'!$H$4,ItemNum,0),MATCH(J$1,Districts,0))*'Blend Sheet'!$H121)+(INDEX(ItemCosts,MATCH('Blend Sheet'!$I$4,ItemNum,0),MATCH(J$1,Districts,0))*'Blend Sheet'!$I121)+(INDEX(ItemCosts,MATCH('Blend Sheet'!$J$4,ItemNum,0),MATCH(J$1,Districts,0))*'Blend Sheet'!$J121)+(INDEX(ItemCosts,MATCH('Blend Sheet'!$K$4,ItemNum,0),MATCH(J$1,Districts,0))*'Blend Sheet'!$K121)+(INDEX(ItemCosts,MATCH('Blend Sheet'!$L$4,ItemNum,0),MATCH(J$1,Districts,0))*'Blend Sheet'!$L121)+(INDEX(ItemCosts,MATCH('Blend Sheet'!$M$4,ItemNum,0),MATCH(J$1,Districts,0))*'Blend Sheet'!$M121)+(INDEX(ItemCosts,MATCH('Blend Sheet'!$N$4,ItemNum,0),MATCH(J$1,Districts,0))*'Blend Sheet'!$N121)+(INDEX(ItemCosts,MATCH('Blend Sheet'!$O$4,ItemNum,0),MATCH(J$1,Districts,0))*'Blend Sheet'!$O121)+(INDEX(ItemCosts,MATCH('Blend Sheet'!$P$4,ItemNum,0),MATCH(J$1,Districts,0))*'Blend Sheet'!$P121)+(INDEX(ItemCosts,MATCH('Blend Sheet'!$Q$4,ItemNum,0),MATCH(J$1,Districts,0))*'Blend Sheet'!$Q121)+(INDEX(ItemCosts,MATCH('Blend Sheet'!$R$4,ItemNum,0),MATCH(J$1,Districts,0))*'Blend Sheet'!$R121)+(INDEX(ItemCosts,MATCH('Blend Sheet'!$S$4,ItemNum,0),MATCH(J$1,Districts,0))*'Blend Sheet'!$S121)+(INDEX(ItemCosts,MATCH('Blend Sheet'!$T$4,ItemNum,0),MATCH(J$1,Districts,0))*'Blend Sheet'!$T121)+(INDEX(ItemCosts,MATCH('Blend Sheet'!$U$4,ItemNum,0),MATCH(J$1,Districts,0))*'Blend Sheet'!$U121)+(INDEX(ItemCosts,MATCH('Blend Sheet'!$V$4,ItemNum,0),MATCH(J$1,Districts,0))*'Blend Sheet'!$V121)+(INDEX(ItemCosts,MATCH('Blend Sheet'!$W$4,ItemNum,0),MATCH(J$1,Districts,0))*'Blend Sheet'!$W121)+(INDEX(ItemCosts,MATCH('Blend Sheet'!$X$4,ItemNum,0),MATCH(J$1,Districts,0))*'Blend Sheet'!$X121)+(INDEX(ItemCosts,MATCH('Blend Sheet'!$Y$4,ItemNum,0),MATCH(J$1,Districts,0))*'Blend Sheet'!$Y121)+(INDEX(ItemCosts,MATCH('Blend Sheet'!$Z$4,ItemNum,0),MATCH(J$1,Districts,0))*'Blend Sheet'!$Z121)+(INDEX(ItemCosts,MATCH('Blend Sheet'!$AA$4,ItemNum,0),MATCH(J$1,Districts,0))*'Blend Sheet'!$AA121)+(INDEX(ItemCosts,MATCH('Blend Sheet'!$AB$4,ItemNum,0),MATCH(J$1,Districts,0))*'Blend Sheet'!$AB121)+(INDEX(ItemCosts,MATCH('Blend Sheet'!$AC$4,ItemNum,0),MATCH(J$1,Districts,0))*'Blend Sheet'!$AC121)+(INDEX(ItemCosts,MATCH('Blend Sheet'!$AD$4,ItemNum,0),MATCH(J$1,Districts,0))*'Blend Sheet'!$AD121)+(INDEX(ItemCosts,MATCH('Blend Sheet'!$AE$4,ItemNum,0),MATCH(J$1,Districts,0))*'Blend Sheet'!$AE121)+(INDEX(ItemCosts,MATCH('Blend Sheet'!$AF$4,ItemNum,0),MATCH(J$1,Districts,0))*'Blend Sheet'!$AF121)+(INDEX(ItemCosts,MATCH('Blend Sheet'!$AG$4,ItemNum,0),MATCH(J$1,Districts,0))*'Blend Sheet'!$AG121)+(INDEX(ItemCosts,MATCH('Blend Sheet'!$AH$4,ItemNum,0),MATCH(J$1,Districts,0))*'Blend Sheet'!$AH121)+(INDEX(ItemCosts,MATCH('Blend Sheet'!$AI$4,ItemNum,0),MATCH(J$1,Districts,0))*'Blend Sheet'!$AI121)+(INDEX(ItemCosts,MATCH('Blend Sheet'!$AJ$4,ItemNum,0),MATCH(J$1,Districts,0))*'Blend Sheet'!$AJ121)+(INDEX(ItemCosts,MATCH('Blend Sheet'!$AK$4,ItemNum,0),MATCH(J$1,Districts,0))*'Blend Sheet'!$AK121)+(INDEX(ItemCosts,MATCH('Blend Sheet'!$AL$4,ItemNum,0),MATCH(J$1,Districts,0))*'Blend Sheet'!$AL121)+(INDEX(ItemCosts,MATCH('Blend Sheet'!$AM$4,ItemNum,0),MATCH(J$1,Districts,0))*'Blend Sheet'!$AM121)+(INDEX(ItemCosts,MATCH('Blend Sheet'!$AN$4,ItemNum,0),MATCH(J$1,Districts,0))*'Blend Sheet'!$AN121)+(INDEX(ItemCosts,MATCH('Blend Sheet'!$AO$4,ItemNum,0),MATCH(J$1,Districts,0))*'Blend Sheet'!$AO121)+(INDEX(ItemCosts,MATCH('Blend Sheet'!$AP$4,ItemNum,0),MATCH(J$1,Districts,0))*'Blend Sheet'!$AP121)+(INDEX(ItemCosts,MATCH('Blend Sheet'!$AQ$4,ItemNum,0),MATCH(J$1,Districts,0))*'Blend Sheet'!$AQ121)+(INDEX(ItemCosts,MATCH('Blend Sheet'!$AR$4,ItemNum,0),MATCH(J$1,Districts,0))*'Blend Sheet'!$AR121)+(INDEX(ItemCosts,MATCH('Blend Sheet'!$AS$4,ItemNum,0),MATCH(J$1,Districts,0))*'Blend Sheet'!$AS121)</f>
        <v>#N/A</v>
      </c>
      <c r="K118" s="5" t="e">
        <f>(INDEX(ItemCosts,MATCH('Blend Sheet'!$C$4,ItemNum,0),MATCH(K$1,Districts,0))*'Blend Sheet'!$C121)+(INDEX(ItemCosts,MATCH('Blend Sheet'!$D$4,ItemNum,0),MATCH(K$1,Districts,0))*'Blend Sheet'!$D121)+(INDEX(ItemCosts,MATCH('Blend Sheet'!$E$4,ItemNum,0),MATCH(K$1,Districts,0))*'Blend Sheet'!$E121)+(INDEX(ItemCosts,MATCH('Blend Sheet'!$F$4,ItemNum,0),MATCH(K$1,Districts,0))*'Blend Sheet'!$F121)+(INDEX(ItemCosts,MATCH('Blend Sheet'!$G$4,ItemNum,0),MATCH(K$1,Districts,0))*'Blend Sheet'!$G121)+(INDEX(ItemCosts,MATCH('Blend Sheet'!$H$4,ItemNum,0),MATCH(K$1,Districts,0))*'Blend Sheet'!$H121)+(INDEX(ItemCosts,MATCH('Blend Sheet'!$I$4,ItemNum,0),MATCH(K$1,Districts,0))*'Blend Sheet'!$I121)+(INDEX(ItemCosts,MATCH('Blend Sheet'!$J$4,ItemNum,0),MATCH(K$1,Districts,0))*'Blend Sheet'!$J121)+(INDEX(ItemCosts,MATCH('Blend Sheet'!$K$4,ItemNum,0),MATCH(K$1,Districts,0))*'Blend Sheet'!$K121)+(INDEX(ItemCosts,MATCH('Blend Sheet'!$L$4,ItemNum,0),MATCH(K$1,Districts,0))*'Blend Sheet'!$L121)+(INDEX(ItemCosts,MATCH('Blend Sheet'!$M$4,ItemNum,0),MATCH(K$1,Districts,0))*'Blend Sheet'!$M121)+(INDEX(ItemCosts,MATCH('Blend Sheet'!$N$4,ItemNum,0),MATCH(K$1,Districts,0))*'Blend Sheet'!$N121)+(INDEX(ItemCosts,MATCH('Blend Sheet'!$O$4,ItemNum,0),MATCH(K$1,Districts,0))*'Blend Sheet'!$O121)+(INDEX(ItemCosts,MATCH('Blend Sheet'!$P$4,ItemNum,0),MATCH(K$1,Districts,0))*'Blend Sheet'!$P121)+(INDEX(ItemCosts,MATCH('Blend Sheet'!$Q$4,ItemNum,0),MATCH(K$1,Districts,0))*'Blend Sheet'!$Q121)+(INDEX(ItemCosts,MATCH('Blend Sheet'!$R$4,ItemNum,0),MATCH(K$1,Districts,0))*'Blend Sheet'!$R121)+(INDEX(ItemCosts,MATCH('Blend Sheet'!$S$4,ItemNum,0),MATCH(K$1,Districts,0))*'Blend Sheet'!$S121)+(INDEX(ItemCosts,MATCH('Blend Sheet'!$T$4,ItemNum,0),MATCH(K$1,Districts,0))*'Blend Sheet'!$T121)+(INDEX(ItemCosts,MATCH('Blend Sheet'!$U$4,ItemNum,0),MATCH(K$1,Districts,0))*'Blend Sheet'!$U121)+(INDEX(ItemCosts,MATCH('Blend Sheet'!$V$4,ItemNum,0),MATCH(K$1,Districts,0))*'Blend Sheet'!$V121)+(INDEX(ItemCosts,MATCH('Blend Sheet'!$W$4,ItemNum,0),MATCH(K$1,Districts,0))*'Blend Sheet'!$W121)+(INDEX(ItemCosts,MATCH('Blend Sheet'!$X$4,ItemNum,0),MATCH(K$1,Districts,0))*'Blend Sheet'!$X121)+(INDEX(ItemCosts,MATCH('Blend Sheet'!$Y$4,ItemNum,0),MATCH(K$1,Districts,0))*'Blend Sheet'!$Y121)+(INDEX(ItemCosts,MATCH('Blend Sheet'!$Z$4,ItemNum,0),MATCH(K$1,Districts,0))*'Blend Sheet'!$Z121)+(INDEX(ItemCosts,MATCH('Blend Sheet'!$AA$4,ItemNum,0),MATCH(K$1,Districts,0))*'Blend Sheet'!$AA121)+(INDEX(ItemCosts,MATCH('Blend Sheet'!$AB$4,ItemNum,0),MATCH(K$1,Districts,0))*'Blend Sheet'!$AB121)+(INDEX(ItemCosts,MATCH('Blend Sheet'!$AC$4,ItemNum,0),MATCH(K$1,Districts,0))*'Blend Sheet'!$AC121)+(INDEX(ItemCosts,MATCH('Blend Sheet'!$AD$4,ItemNum,0),MATCH(K$1,Districts,0))*'Blend Sheet'!$AD121)+(INDEX(ItemCosts,MATCH('Blend Sheet'!$AE$4,ItemNum,0),MATCH(K$1,Districts,0))*'Blend Sheet'!$AE121)+(INDEX(ItemCosts,MATCH('Blend Sheet'!$AF$4,ItemNum,0),MATCH(K$1,Districts,0))*'Blend Sheet'!$AF121)+(INDEX(ItemCosts,MATCH('Blend Sheet'!$AG$4,ItemNum,0),MATCH(K$1,Districts,0))*'Blend Sheet'!$AG121)+(INDEX(ItemCosts,MATCH('Blend Sheet'!$AH$4,ItemNum,0),MATCH(K$1,Districts,0))*'Blend Sheet'!$AH121)+(INDEX(ItemCosts,MATCH('Blend Sheet'!$AI$4,ItemNum,0),MATCH(K$1,Districts,0))*'Blend Sheet'!$AI121)+(INDEX(ItemCosts,MATCH('Blend Sheet'!$AJ$4,ItemNum,0),MATCH(K$1,Districts,0))*'Blend Sheet'!$AJ121)+(INDEX(ItemCosts,MATCH('Blend Sheet'!$AK$4,ItemNum,0),MATCH(K$1,Districts,0))*'Blend Sheet'!$AK121)+(INDEX(ItemCosts,MATCH('Blend Sheet'!$AL$4,ItemNum,0),MATCH(K$1,Districts,0))*'Blend Sheet'!$AL121)+(INDEX(ItemCosts,MATCH('Blend Sheet'!$AM$4,ItemNum,0),MATCH(K$1,Districts,0))*'Blend Sheet'!$AM121)+(INDEX(ItemCosts,MATCH('Blend Sheet'!$AN$4,ItemNum,0),MATCH(K$1,Districts,0))*'Blend Sheet'!$AN121)+(INDEX(ItemCosts,MATCH('Blend Sheet'!$AO$4,ItemNum,0),MATCH(K$1,Districts,0))*'Blend Sheet'!$AO121)+(INDEX(ItemCosts,MATCH('Blend Sheet'!$AP$4,ItemNum,0),MATCH(K$1,Districts,0))*'Blend Sheet'!$AP121)+(INDEX(ItemCosts,MATCH('Blend Sheet'!$AQ$4,ItemNum,0),MATCH(K$1,Districts,0))*'Blend Sheet'!$AQ121)+(INDEX(ItemCosts,MATCH('Blend Sheet'!$AR$4,ItemNum,0),MATCH(K$1,Districts,0))*'Blend Sheet'!$AR121)+(INDEX(ItemCosts,MATCH('Blend Sheet'!$AS$4,ItemNum,0),MATCH(K$1,Districts,0))*'Blend Sheet'!$AS121)</f>
        <v>#N/A</v>
      </c>
      <c r="L118" s="5" t="e">
        <f>(INDEX(ItemCosts,MATCH('Blend Sheet'!$C$4,ItemNum,0),MATCH(L$1,Districts,0))*'Blend Sheet'!$C121)+(INDEX(ItemCosts,MATCH('Blend Sheet'!$D$4,ItemNum,0),MATCH(L$1,Districts,0))*'Blend Sheet'!$D121)+(INDEX(ItemCosts,MATCH('Blend Sheet'!$E$4,ItemNum,0),MATCH(L$1,Districts,0))*'Blend Sheet'!$E121)+(INDEX(ItemCosts,MATCH('Blend Sheet'!$F$4,ItemNum,0),MATCH(L$1,Districts,0))*'Blend Sheet'!$F121)+(INDEX(ItemCosts,MATCH('Blend Sheet'!$G$4,ItemNum,0),MATCH(L$1,Districts,0))*'Blend Sheet'!$G121)+(INDEX(ItemCosts,MATCH('Blend Sheet'!$H$4,ItemNum,0),MATCH(L$1,Districts,0))*'Blend Sheet'!$H121)+(INDEX(ItemCosts,MATCH('Blend Sheet'!$I$4,ItemNum,0),MATCH(L$1,Districts,0))*'Blend Sheet'!$I121)+(INDEX(ItemCosts,MATCH('Blend Sheet'!$J$4,ItemNum,0),MATCH(L$1,Districts,0))*'Blend Sheet'!$J121)+(INDEX(ItemCosts,MATCH('Blend Sheet'!$K$4,ItemNum,0),MATCH(L$1,Districts,0))*'Blend Sheet'!$K121)+(INDEX(ItemCosts,MATCH('Blend Sheet'!$L$4,ItemNum,0),MATCH(L$1,Districts,0))*'Blend Sheet'!$L121)+(INDEX(ItemCosts,MATCH('Blend Sheet'!$M$4,ItemNum,0),MATCH(L$1,Districts,0))*'Blend Sheet'!$M121)+(INDEX(ItemCosts,MATCH('Blend Sheet'!$N$4,ItemNum,0),MATCH(L$1,Districts,0))*'Blend Sheet'!$N121)+(INDEX(ItemCosts,MATCH('Blend Sheet'!$O$4,ItemNum,0),MATCH(L$1,Districts,0))*'Blend Sheet'!$O121)+(INDEX(ItemCosts,MATCH('Blend Sheet'!$P$4,ItemNum,0),MATCH(L$1,Districts,0))*'Blend Sheet'!$P121)+(INDEX(ItemCosts,MATCH('Blend Sheet'!$Q$4,ItemNum,0),MATCH(L$1,Districts,0))*'Blend Sheet'!$Q121)+(INDEX(ItemCosts,MATCH('Blend Sheet'!$R$4,ItemNum,0),MATCH(L$1,Districts,0))*'Blend Sheet'!$R121)+(INDEX(ItemCosts,MATCH('Blend Sheet'!$S$4,ItemNum,0),MATCH(L$1,Districts,0))*'Blend Sheet'!$S121)+(INDEX(ItemCosts,MATCH('Blend Sheet'!$T$4,ItemNum,0),MATCH(L$1,Districts,0))*'Blend Sheet'!$T121)+(INDEX(ItemCosts,MATCH('Blend Sheet'!$U$4,ItemNum,0),MATCH(L$1,Districts,0))*'Blend Sheet'!$U121)+(INDEX(ItemCosts,MATCH('Blend Sheet'!$V$4,ItemNum,0),MATCH(L$1,Districts,0))*'Blend Sheet'!$V121)+(INDEX(ItemCosts,MATCH('Blend Sheet'!$W$4,ItemNum,0),MATCH(L$1,Districts,0))*'Blend Sheet'!$W121)+(INDEX(ItemCosts,MATCH('Blend Sheet'!$X$4,ItemNum,0),MATCH(L$1,Districts,0))*'Blend Sheet'!$X121)+(INDEX(ItemCosts,MATCH('Blend Sheet'!$Y$4,ItemNum,0),MATCH(L$1,Districts,0))*'Blend Sheet'!$Y121)+(INDEX(ItemCosts,MATCH('Blend Sheet'!$Z$4,ItemNum,0),MATCH(L$1,Districts,0))*'Blend Sheet'!$Z121)+(INDEX(ItemCosts,MATCH('Blend Sheet'!$AA$4,ItemNum,0),MATCH(L$1,Districts,0))*'Blend Sheet'!$AA121)+(INDEX(ItemCosts,MATCH('Blend Sheet'!$AB$4,ItemNum,0),MATCH(L$1,Districts,0))*'Blend Sheet'!$AB121)+(INDEX(ItemCosts,MATCH('Blend Sheet'!$AC$4,ItemNum,0),MATCH(L$1,Districts,0))*'Blend Sheet'!$AC121)+(INDEX(ItemCosts,MATCH('Blend Sheet'!$AD$4,ItemNum,0),MATCH(L$1,Districts,0))*'Blend Sheet'!$AD121)+(INDEX(ItemCosts,MATCH('Blend Sheet'!$AE$4,ItemNum,0),MATCH(L$1,Districts,0))*'Blend Sheet'!$AE121)+(INDEX(ItemCosts,MATCH('Blend Sheet'!$AF$4,ItemNum,0),MATCH(L$1,Districts,0))*'Blend Sheet'!$AF121)+(INDEX(ItemCosts,MATCH('Blend Sheet'!$AG$4,ItemNum,0),MATCH(L$1,Districts,0))*'Blend Sheet'!$AG121)+(INDEX(ItemCosts,MATCH('Blend Sheet'!$AH$4,ItemNum,0),MATCH(L$1,Districts,0))*'Blend Sheet'!$AH121)+(INDEX(ItemCosts,MATCH('Blend Sheet'!$AI$4,ItemNum,0),MATCH(L$1,Districts,0))*'Blend Sheet'!$AI121)+(INDEX(ItemCosts,MATCH('Blend Sheet'!$AJ$4,ItemNum,0),MATCH(L$1,Districts,0))*'Blend Sheet'!$AJ121)+(INDEX(ItemCosts,MATCH('Blend Sheet'!$AK$4,ItemNum,0),MATCH(L$1,Districts,0))*'Blend Sheet'!$AK121)+(INDEX(ItemCosts,MATCH('Blend Sheet'!$AL$4,ItemNum,0),MATCH(L$1,Districts,0))*'Blend Sheet'!$AL121)+(INDEX(ItemCosts,MATCH('Blend Sheet'!$AM$4,ItemNum,0),MATCH(L$1,Districts,0))*'Blend Sheet'!$AM121)+(INDEX(ItemCosts,MATCH('Blend Sheet'!$AN$4,ItemNum,0),MATCH(L$1,Districts,0))*'Blend Sheet'!$AN121)+(INDEX(ItemCosts,MATCH('Blend Sheet'!$AO$4,ItemNum,0),MATCH(L$1,Districts,0))*'Blend Sheet'!$AO121)+(INDEX(ItemCosts,MATCH('Blend Sheet'!$AP$4,ItemNum,0),MATCH(L$1,Districts,0))*'Blend Sheet'!$AP121)+(INDEX(ItemCosts,MATCH('Blend Sheet'!$AQ$4,ItemNum,0),MATCH(L$1,Districts,0))*'Blend Sheet'!$AQ121)+(INDEX(ItemCosts,MATCH('Blend Sheet'!$AR$4,ItemNum,0),MATCH(L$1,Districts,0))*'Blend Sheet'!$AR121)+(INDEX(ItemCosts,MATCH('Blend Sheet'!$AS$4,ItemNum,0),MATCH(L$1,Districts,0))*'Blend Sheet'!$AS121)</f>
        <v>#N/A</v>
      </c>
      <c r="M118" s="191"/>
      <c r="N118" s="34" t="e">
        <f>D118/'Blend Sheet'!$BA121</f>
        <v>#N/A</v>
      </c>
      <c r="O118" s="34" t="e">
        <f>E118/'Blend Sheet'!$BA121</f>
        <v>#N/A</v>
      </c>
      <c r="P118" s="34" t="e">
        <f>G118/'Blend Sheet'!$BA121</f>
        <v>#N/A</v>
      </c>
      <c r="Q118" s="34" t="e">
        <f>H118/'Blend Sheet'!$BA121</f>
        <v>#N/A</v>
      </c>
      <c r="R118" s="34" t="e">
        <f>I118/'Blend Sheet'!$BA121</f>
        <v>#N/A</v>
      </c>
      <c r="S118" s="34" t="e">
        <f>J118/'Blend Sheet'!$BA121</f>
        <v>#N/A</v>
      </c>
      <c r="T118" s="34" t="e">
        <f>K118/'Blend Sheet'!$BA121</f>
        <v>#N/A</v>
      </c>
      <c r="U118" s="34" t="e">
        <f>L118/'Blend Sheet'!$BA121</f>
        <v>#N/A</v>
      </c>
    </row>
    <row r="119" spans="1:21" x14ac:dyDescent="0.25">
      <c r="A119" s="3">
        <f>'Blend Sheet'!A122</f>
        <v>0</v>
      </c>
      <c r="B119" s="5" t="e">
        <f>(INDEX(ItemCosts,MATCH('Blend Sheet'!$C$4,ItemNum,0),MATCH(B$1,Districts,0))*'Blend Sheet'!$C122)+(INDEX(ItemCosts,MATCH('Blend Sheet'!$D$4,ItemNum,0),MATCH(B$1,Districts,0))*'Blend Sheet'!$D122)+(INDEX(ItemCosts,MATCH('Blend Sheet'!$E$4,ItemNum,0),MATCH(B$1,Districts,0))*'Blend Sheet'!$E122)+(INDEX(ItemCosts,MATCH('Blend Sheet'!$F$4,ItemNum,0),MATCH(B$1,Districts,0))*'Blend Sheet'!$F122)+(INDEX(ItemCosts,MATCH('Blend Sheet'!$G$4,ItemNum,0),MATCH(B$1,Districts,0))*'Blend Sheet'!$G122)+(INDEX(ItemCosts,MATCH('Blend Sheet'!$H$4,ItemNum,0),MATCH(B$1,Districts,0))*'Blend Sheet'!$H122)+(INDEX(ItemCosts,MATCH('Blend Sheet'!$I$4,ItemNum,0),MATCH(B$1,Districts,0))*'Blend Sheet'!$I122)+(INDEX(ItemCosts,MATCH('Blend Sheet'!$J$4,ItemNum,0),MATCH(B$1,Districts,0))*'Blend Sheet'!$J122)+(INDEX(ItemCosts,MATCH('Blend Sheet'!$K$4,ItemNum,0),MATCH(B$1,Districts,0))*'Blend Sheet'!$K122)+(INDEX(ItemCosts,MATCH('Blend Sheet'!$L$4,ItemNum,0),MATCH(B$1,Districts,0))*'Blend Sheet'!$L122)+(INDEX(ItemCosts,MATCH('Blend Sheet'!$M$4,ItemNum,0),MATCH(B$1,Districts,0))*'Blend Sheet'!$M122)+(INDEX(ItemCosts,MATCH('Blend Sheet'!$N$4,ItemNum,0),MATCH(B$1,Districts,0))*'Blend Sheet'!$N122)+(INDEX(ItemCosts,MATCH('Blend Sheet'!$O$4,ItemNum,0),MATCH(B$1,Districts,0))*'Blend Sheet'!$O122)+(INDEX(ItemCosts,MATCH('Blend Sheet'!$P$4,ItemNum,0),MATCH(B$1,Districts,0))*'Blend Sheet'!$P122)+(INDEX(ItemCosts,MATCH('Blend Sheet'!$Q$4,ItemNum,0),MATCH(B$1,Districts,0))*'Blend Sheet'!$Q122)+(INDEX(ItemCosts,MATCH('Blend Sheet'!$R$4,ItemNum,0),MATCH(B$1,Districts,0))*'Blend Sheet'!$R122)+(INDEX(ItemCosts,MATCH('Blend Sheet'!$S$4,ItemNum,0),MATCH(B$1,Districts,0))*'Blend Sheet'!$S122)+(INDEX(ItemCosts,MATCH('Blend Sheet'!$T$4,ItemNum,0),MATCH(B$1,Districts,0))*'Blend Sheet'!$T122)+(INDEX(ItemCosts,MATCH('Blend Sheet'!$U$4,ItemNum,0),MATCH(B$1,Districts,0))*'Blend Sheet'!$U122)+(INDEX(ItemCosts,MATCH('Blend Sheet'!$V$4,ItemNum,0),MATCH(B$1,Districts,0))*'Blend Sheet'!$V122)+(INDEX(ItemCosts,MATCH('Blend Sheet'!$W$4,ItemNum,0),MATCH(B$1,Districts,0))*'Blend Sheet'!$W122)+(INDEX(ItemCosts,MATCH('Blend Sheet'!$X$4,ItemNum,0),MATCH(B$1,Districts,0))*'Blend Sheet'!$X122)+(INDEX(ItemCosts,MATCH('Blend Sheet'!$Y$4,ItemNum,0),MATCH(B$1,Districts,0))*'Blend Sheet'!$Y122)+(INDEX(ItemCosts,MATCH('Blend Sheet'!$Z$4,ItemNum,0),MATCH(B$1,Districts,0))*'Blend Sheet'!$Z122)+(INDEX(ItemCosts,MATCH('Blend Sheet'!$AA$4,ItemNum,0),MATCH(B$1,Districts,0))*'Blend Sheet'!$AA122)+(INDEX(ItemCosts,MATCH('Blend Sheet'!$AB$4,ItemNum,0),MATCH(B$1,Districts,0))*'Blend Sheet'!$AB122)+(INDEX(ItemCosts,MATCH('Blend Sheet'!$AC$4,ItemNum,0),MATCH(B$1,Districts,0))*'Blend Sheet'!$AC122)+(INDEX(ItemCosts,MATCH('Blend Sheet'!$AD$4,ItemNum,0),MATCH(B$1,Districts,0))*'Blend Sheet'!$AD122)+(INDEX(ItemCosts,MATCH('Blend Sheet'!$AE$4,ItemNum,0),MATCH(B$1,Districts,0))*'Blend Sheet'!$AE122)+(INDEX(ItemCosts,MATCH('Blend Sheet'!$AF$4,ItemNum,0),MATCH(B$1,Districts,0))*'Blend Sheet'!$AF122)+(INDEX(ItemCosts,MATCH('Blend Sheet'!$AG$4,ItemNum,0),MATCH(B$1,Districts,0))*'Blend Sheet'!$AG122)+(INDEX(ItemCosts,MATCH('Blend Sheet'!$AH$4,ItemNum,0),MATCH(B$1,Districts,0))*'Blend Sheet'!$AH122)+(INDEX(ItemCosts,MATCH('Blend Sheet'!$AI$4,ItemNum,0),MATCH(B$1,Districts,0))*'Blend Sheet'!$AI122)+(INDEX(ItemCosts,MATCH('Blend Sheet'!$AJ$4,ItemNum,0),MATCH(B$1,Districts,0))*'Blend Sheet'!$AJ122)+(INDEX(ItemCosts,MATCH('Blend Sheet'!$AK$4,ItemNum,0),MATCH(B$1,Districts,0))*'Blend Sheet'!$AK122)+(INDEX(ItemCosts,MATCH('Blend Sheet'!$AL$4,ItemNum,0),MATCH(B$1,Districts,0))*'Blend Sheet'!$AL122)+(INDEX(ItemCosts,MATCH('Blend Sheet'!$AM$4,ItemNum,0),MATCH(B$1,Districts,0))*'Blend Sheet'!$AM122)+(INDEX(ItemCosts,MATCH('Blend Sheet'!$AN$4,ItemNum,0),MATCH(B$1,Districts,0))*'Blend Sheet'!$AN122)+(INDEX(ItemCosts,MATCH('Blend Sheet'!$AO$4,ItemNum,0),MATCH(B$1,Districts,0))*'Blend Sheet'!$AO122)+(INDEX(ItemCosts,MATCH('Blend Sheet'!$AP$4,ItemNum,0),MATCH(B$1,Districts,0))*'Blend Sheet'!$AP122)+(INDEX(ItemCosts,MATCH('Blend Sheet'!$AQ$4,ItemNum,0),MATCH(B$1,Districts,0))*'Blend Sheet'!$AQ122)+(INDEX(ItemCosts,MATCH('Blend Sheet'!$AR$4,ItemNum,0),MATCH(B$1,Districts,0))*'Blend Sheet'!$AR122)+(INDEX(ItemCosts,MATCH('Blend Sheet'!$AS$4,ItemNum,0),MATCH(B$1,Districts,0))*'Blend Sheet'!$AS122)</f>
        <v>#N/A</v>
      </c>
      <c r="C119" s="5" t="e">
        <f>(INDEX(ItemCosts,MATCH('Blend Sheet'!$C$4,ItemNum,0),MATCH(C$1,Districts,0))*'Blend Sheet'!$C122)+(INDEX(ItemCosts,MATCH('Blend Sheet'!$D$4,ItemNum,0),MATCH(C$1,Districts,0))*'Blend Sheet'!$D122)+(INDEX(ItemCosts,MATCH('Blend Sheet'!$E$4,ItemNum,0),MATCH(C$1,Districts,0))*'Blend Sheet'!$E122)+(INDEX(ItemCosts,MATCH('Blend Sheet'!$F$4,ItemNum,0),MATCH(C$1,Districts,0))*'Blend Sheet'!$F122)+(INDEX(ItemCosts,MATCH('Blend Sheet'!$G$4,ItemNum,0),MATCH(C$1,Districts,0))*'Blend Sheet'!$G122)+(INDEX(ItemCosts,MATCH('Blend Sheet'!$H$4,ItemNum,0),MATCH(C$1,Districts,0))*'Blend Sheet'!$H122)+(INDEX(ItemCosts,MATCH('Blend Sheet'!$I$4,ItemNum,0),MATCH(C$1,Districts,0))*'Blend Sheet'!$I122)+(INDEX(ItemCosts,MATCH('Blend Sheet'!$J$4,ItemNum,0),MATCH(C$1,Districts,0))*'Blend Sheet'!$J122)+(INDEX(ItemCosts,MATCH('Blend Sheet'!$K$4,ItemNum,0),MATCH(C$1,Districts,0))*'Blend Sheet'!$K122)+(INDEX(ItemCosts,MATCH('Blend Sheet'!$L$4,ItemNum,0),MATCH(C$1,Districts,0))*'Blend Sheet'!$L122)+(INDEX(ItemCosts,MATCH('Blend Sheet'!$M$4,ItemNum,0),MATCH(C$1,Districts,0))*'Blend Sheet'!$M122)+(INDEX(ItemCosts,MATCH('Blend Sheet'!$N$4,ItemNum,0),MATCH(C$1,Districts,0))*'Blend Sheet'!$N122)+(INDEX(ItemCosts,MATCH('Blend Sheet'!$O$4,ItemNum,0),MATCH(C$1,Districts,0))*'Blend Sheet'!$O122)+(INDEX(ItemCosts,MATCH('Blend Sheet'!$P$4,ItemNum,0),MATCH(C$1,Districts,0))*'Blend Sheet'!$P122)+(INDEX(ItemCosts,MATCH('Blend Sheet'!$Q$4,ItemNum,0),MATCH(C$1,Districts,0))*'Blend Sheet'!$Q122)+(INDEX(ItemCosts,MATCH('Blend Sheet'!$R$4,ItemNum,0),MATCH(C$1,Districts,0))*'Blend Sheet'!$R122)+(INDEX(ItemCosts,MATCH('Blend Sheet'!$S$4,ItemNum,0),MATCH(C$1,Districts,0))*'Blend Sheet'!$S122)+(INDEX(ItemCosts,MATCH('Blend Sheet'!$T$4,ItemNum,0),MATCH(C$1,Districts,0))*'Blend Sheet'!$T122)+(INDEX(ItemCosts,MATCH('Blend Sheet'!$U$4,ItemNum,0),MATCH(C$1,Districts,0))*'Blend Sheet'!$U122)+(INDEX(ItemCosts,MATCH('Blend Sheet'!$V$4,ItemNum,0),MATCH(C$1,Districts,0))*'Blend Sheet'!$V122)+(INDEX(ItemCosts,MATCH('Blend Sheet'!$W$4,ItemNum,0),MATCH(C$1,Districts,0))*'Blend Sheet'!$W122)+(INDEX(ItemCosts,MATCH('Blend Sheet'!$X$4,ItemNum,0),MATCH(C$1,Districts,0))*'Blend Sheet'!$X122)+(INDEX(ItemCosts,MATCH('Blend Sheet'!$Y$4,ItemNum,0),MATCH(C$1,Districts,0))*'Blend Sheet'!$Y122)+(INDEX(ItemCosts,MATCH('Blend Sheet'!$Z$4,ItemNum,0),MATCH(C$1,Districts,0))*'Blend Sheet'!$Z122)+(INDEX(ItemCosts,MATCH('Blend Sheet'!$AA$4,ItemNum,0),MATCH(C$1,Districts,0))*'Blend Sheet'!$AA122)+(INDEX(ItemCosts,MATCH('Blend Sheet'!$AB$4,ItemNum,0),MATCH(C$1,Districts,0))*'Blend Sheet'!$AB122)+(INDEX(ItemCosts,MATCH('Blend Sheet'!$AC$4,ItemNum,0),MATCH(C$1,Districts,0))*'Blend Sheet'!$AC122)+(INDEX(ItemCosts,MATCH('Blend Sheet'!$AD$4,ItemNum,0),MATCH(C$1,Districts,0))*'Blend Sheet'!$AD122)+(INDEX(ItemCosts,MATCH('Blend Sheet'!$AE$4,ItemNum,0),MATCH(C$1,Districts,0))*'Blend Sheet'!$AE122)+(INDEX(ItemCosts,MATCH('Blend Sheet'!$AF$4,ItemNum,0),MATCH(C$1,Districts,0))*'Blend Sheet'!$AF122)+(INDEX(ItemCosts,MATCH('Blend Sheet'!$AG$4,ItemNum,0),MATCH(C$1,Districts,0))*'Blend Sheet'!$AG122)+(INDEX(ItemCosts,MATCH('Blend Sheet'!$AH$4,ItemNum,0),MATCH(C$1,Districts,0))*'Blend Sheet'!$AH122)+(INDEX(ItemCosts,MATCH('Blend Sheet'!$AI$4,ItemNum,0),MATCH(C$1,Districts,0))*'Blend Sheet'!$AI122)+(INDEX(ItemCosts,MATCH('Blend Sheet'!$AJ$4,ItemNum,0),MATCH(C$1,Districts,0))*'Blend Sheet'!$AJ122)+(INDEX(ItemCosts,MATCH('Blend Sheet'!$AK$4,ItemNum,0),MATCH(C$1,Districts,0))*'Blend Sheet'!$AK122)+(INDEX(ItemCosts,MATCH('Blend Sheet'!$AL$4,ItemNum,0),MATCH(C$1,Districts,0))*'Blend Sheet'!$AL122)+(INDEX(ItemCosts,MATCH('Blend Sheet'!$AM$4,ItemNum,0),MATCH(C$1,Districts,0))*'Blend Sheet'!$AM122)+(INDEX(ItemCosts,MATCH('Blend Sheet'!$AN$4,ItemNum,0),MATCH(C$1,Districts,0))*'Blend Sheet'!$AN122)+(INDEX(ItemCosts,MATCH('Blend Sheet'!$AO$4,ItemNum,0),MATCH(C$1,Districts,0))*'Blend Sheet'!$AO122)+(INDEX(ItemCosts,MATCH('Blend Sheet'!$AP$4,ItemNum,0),MATCH(C$1,Districts,0))*'Blend Sheet'!$AP122)+(INDEX(ItemCosts,MATCH('Blend Sheet'!$AQ$4,ItemNum,0),MATCH(C$1,Districts,0))*'Blend Sheet'!$AQ122)+(INDEX(ItemCosts,MATCH('Blend Sheet'!$AR$4,ItemNum,0),MATCH(C$1,Districts,0))*'Blend Sheet'!$AR122)+(INDEX(ItemCosts,MATCH('Blend Sheet'!$AS$4,ItemNum,0),MATCH(C$1,Districts,0))*'Blend Sheet'!$AS122)</f>
        <v>#N/A</v>
      </c>
      <c r="D119" s="5" t="e">
        <f>(INDEX(ItemCosts,MATCH('Blend Sheet'!$C$4,ItemNum,0),MATCH(D$1,Districts,0))*'Blend Sheet'!$C122)+(INDEX(ItemCosts,MATCH('Blend Sheet'!$D$4,ItemNum,0),MATCH(D$1,Districts,0))*'Blend Sheet'!$D122)+(INDEX(ItemCosts,MATCH('Blend Sheet'!$E$4,ItemNum,0),MATCH(D$1,Districts,0))*'Blend Sheet'!$E122)+(INDEX(ItemCosts,MATCH('Blend Sheet'!$F$4,ItemNum,0),MATCH(D$1,Districts,0))*'Blend Sheet'!$F122)+(INDEX(ItemCosts,MATCH('Blend Sheet'!$G$4,ItemNum,0),MATCH(D$1,Districts,0))*'Blend Sheet'!$G122)+(INDEX(ItemCosts,MATCH('Blend Sheet'!$H$4,ItemNum,0),MATCH(D$1,Districts,0))*'Blend Sheet'!$H122)+(INDEX(ItemCosts,MATCH('Blend Sheet'!$I$4,ItemNum,0),MATCH(D$1,Districts,0))*'Blend Sheet'!$I122)+(INDEX(ItemCosts,MATCH('Blend Sheet'!$J$4,ItemNum,0),MATCH(D$1,Districts,0))*'Blend Sheet'!$J122)+(INDEX(ItemCosts,MATCH('Blend Sheet'!$K$4,ItemNum,0),MATCH(D$1,Districts,0))*'Blend Sheet'!$K122)+(INDEX(ItemCosts,MATCH('Blend Sheet'!$L$4,ItemNum,0),MATCH(D$1,Districts,0))*'Blend Sheet'!$L122)+(INDEX(ItemCosts,MATCH('Blend Sheet'!$M$4,ItemNum,0),MATCH(D$1,Districts,0))*'Blend Sheet'!$M122)+(INDEX(ItemCosts,MATCH('Blend Sheet'!$N$4,ItemNum,0),MATCH(D$1,Districts,0))*'Blend Sheet'!$N122)+(INDEX(ItemCosts,MATCH('Blend Sheet'!$O$4,ItemNum,0),MATCH(D$1,Districts,0))*'Blend Sheet'!$O122)+(INDEX(ItemCosts,MATCH('Blend Sheet'!$P$4,ItemNum,0),MATCH(D$1,Districts,0))*'Blend Sheet'!$P122)+(INDEX(ItemCosts,MATCH('Blend Sheet'!$Q$4,ItemNum,0),MATCH(D$1,Districts,0))*'Blend Sheet'!$Q122)+(INDEX(ItemCosts,MATCH('Blend Sheet'!$R$4,ItemNum,0),MATCH(D$1,Districts,0))*'Blend Sheet'!$R122)+(INDEX(ItemCosts,MATCH('Blend Sheet'!$S$4,ItemNum,0),MATCH(D$1,Districts,0))*'Blend Sheet'!$S122)+(INDEX(ItemCosts,MATCH('Blend Sheet'!$T$4,ItemNum,0),MATCH(D$1,Districts,0))*'Blend Sheet'!$T122)+(INDEX(ItemCosts,MATCH('Blend Sheet'!$U$4,ItemNum,0),MATCH(D$1,Districts,0))*'Blend Sheet'!$U122)+(INDEX(ItemCosts,MATCH('Blend Sheet'!$V$4,ItemNum,0),MATCH(D$1,Districts,0))*'Blend Sheet'!$V122)+(INDEX(ItemCosts,MATCH('Blend Sheet'!$W$4,ItemNum,0),MATCH(D$1,Districts,0))*'Blend Sheet'!$W122)+(INDEX(ItemCosts,MATCH('Blend Sheet'!$X$4,ItemNum,0),MATCH(D$1,Districts,0))*'Blend Sheet'!$X122)+(INDEX(ItemCosts,MATCH('Blend Sheet'!$Y$4,ItemNum,0),MATCH(D$1,Districts,0))*'Blend Sheet'!$Y122)+(INDEX(ItemCosts,MATCH('Blend Sheet'!$Z$4,ItemNum,0),MATCH(D$1,Districts,0))*'Blend Sheet'!$Z122)+(INDEX(ItemCosts,MATCH('Blend Sheet'!$AA$4,ItemNum,0),MATCH(D$1,Districts,0))*'Blend Sheet'!$AA122)+(INDEX(ItemCosts,MATCH('Blend Sheet'!$AB$4,ItemNum,0),MATCH(D$1,Districts,0))*'Blend Sheet'!$AB122)+(INDEX(ItemCosts,MATCH('Blend Sheet'!$AC$4,ItemNum,0),MATCH(D$1,Districts,0))*'Blend Sheet'!$AC122)+(INDEX(ItemCosts,MATCH('Blend Sheet'!$AD$4,ItemNum,0),MATCH(D$1,Districts,0))*'Blend Sheet'!$AD122)+(INDEX(ItemCosts,MATCH('Blend Sheet'!$AE$4,ItemNum,0),MATCH(D$1,Districts,0))*'Blend Sheet'!$AE122)+(INDEX(ItemCosts,MATCH('Blend Sheet'!$AF$4,ItemNum,0),MATCH(D$1,Districts,0))*'Blend Sheet'!$AF122)+(INDEX(ItemCosts,MATCH('Blend Sheet'!$AG$4,ItemNum,0),MATCH(D$1,Districts,0))*'Blend Sheet'!$AG122)+(INDEX(ItemCosts,MATCH('Blend Sheet'!$AH$4,ItemNum,0),MATCH(D$1,Districts,0))*'Blend Sheet'!$AH122)+(INDEX(ItemCosts,MATCH('Blend Sheet'!$AI$4,ItemNum,0),MATCH(D$1,Districts,0))*'Blend Sheet'!$AI122)+(INDEX(ItemCosts,MATCH('Blend Sheet'!$AJ$4,ItemNum,0),MATCH(D$1,Districts,0))*'Blend Sheet'!$AJ122)+(INDEX(ItemCosts,MATCH('Blend Sheet'!$AK$4,ItemNum,0),MATCH(D$1,Districts,0))*'Blend Sheet'!$AK122)+(INDEX(ItemCosts,MATCH('Blend Sheet'!$AL$4,ItemNum,0),MATCH(D$1,Districts,0))*'Blend Sheet'!$AL122)+(INDEX(ItemCosts,MATCH('Blend Sheet'!$AM$4,ItemNum,0),MATCH(D$1,Districts,0))*'Blend Sheet'!$AM122)+(INDEX(ItemCosts,MATCH('Blend Sheet'!$AN$4,ItemNum,0),MATCH(D$1,Districts,0))*'Blend Sheet'!$AN122)+(INDEX(ItemCosts,MATCH('Blend Sheet'!$AO$4,ItemNum,0),MATCH(D$1,Districts,0))*'Blend Sheet'!$AO122)+(INDEX(ItemCosts,MATCH('Blend Sheet'!$AP$4,ItemNum,0),MATCH(D$1,Districts,0))*'Blend Sheet'!$AP122)+(INDEX(ItemCosts,MATCH('Blend Sheet'!$AQ$4,ItemNum,0),MATCH(D$1,Districts,0))*'Blend Sheet'!$AQ122)+(INDEX(ItemCosts,MATCH('Blend Sheet'!$AR$4,ItemNum,0),MATCH(D$1,Districts,0))*'Blend Sheet'!$AR122)+(INDEX(ItemCosts,MATCH('Blend Sheet'!$AS$4,ItemNum,0),MATCH(D$1,Districts,0))*'Blend Sheet'!$AS122)</f>
        <v>#N/A</v>
      </c>
      <c r="E119" s="5" t="e">
        <f>(INDEX(ItemCosts,MATCH('Blend Sheet'!$C$4,ItemNum,0),MATCH(E$1,Districts,0))*'Blend Sheet'!$C122)+(INDEX(ItemCosts,MATCH('Blend Sheet'!$D$4,ItemNum,0),MATCH(E$1,Districts,0))*'Blend Sheet'!$D122)+(INDEX(ItemCosts,MATCH('Blend Sheet'!$E$4,ItemNum,0),MATCH(E$1,Districts,0))*'Blend Sheet'!$E122)+(INDEX(ItemCosts,MATCH('Blend Sheet'!$F$4,ItemNum,0),MATCH(E$1,Districts,0))*'Blend Sheet'!$F122)+(INDEX(ItemCosts,MATCH('Blend Sheet'!$G$4,ItemNum,0),MATCH(E$1,Districts,0))*'Blend Sheet'!$G122)+(INDEX(ItemCosts,MATCH('Blend Sheet'!$H$4,ItemNum,0),MATCH(E$1,Districts,0))*'Blend Sheet'!$H122)+(INDEX(ItemCosts,MATCH('Blend Sheet'!$I$4,ItemNum,0),MATCH(E$1,Districts,0))*'Blend Sheet'!$I122)+(INDEX(ItemCosts,MATCH('Blend Sheet'!$J$4,ItemNum,0),MATCH(E$1,Districts,0))*'Blend Sheet'!$J122)+(INDEX(ItemCosts,MATCH('Blend Sheet'!$K$4,ItemNum,0),MATCH(E$1,Districts,0))*'Blend Sheet'!$K122)+(INDEX(ItemCosts,MATCH('Blend Sheet'!$L$4,ItemNum,0),MATCH(E$1,Districts,0))*'Blend Sheet'!$L122)+(INDEX(ItemCosts,MATCH('Blend Sheet'!$M$4,ItemNum,0),MATCH(E$1,Districts,0))*'Blend Sheet'!$M122)+(INDEX(ItemCosts,MATCH('Blend Sheet'!$N$4,ItemNum,0),MATCH(E$1,Districts,0))*'Blend Sheet'!$N122)+(INDEX(ItemCosts,MATCH('Blend Sheet'!$O$4,ItemNum,0),MATCH(E$1,Districts,0))*'Blend Sheet'!$O122)+(INDEX(ItemCosts,MATCH('Blend Sheet'!$P$4,ItemNum,0),MATCH(E$1,Districts,0))*'Blend Sheet'!$P122)+(INDEX(ItemCosts,MATCH('Blend Sheet'!$Q$4,ItemNum,0),MATCH(E$1,Districts,0))*'Blend Sheet'!$Q122)+(INDEX(ItemCosts,MATCH('Blend Sheet'!$R$4,ItemNum,0),MATCH(E$1,Districts,0))*'Blend Sheet'!$R122)+(INDEX(ItemCosts,MATCH('Blend Sheet'!$S$4,ItemNum,0),MATCH(E$1,Districts,0))*'Blend Sheet'!$S122)+(INDEX(ItemCosts,MATCH('Blend Sheet'!$T$4,ItemNum,0),MATCH(E$1,Districts,0))*'Blend Sheet'!$T122)+(INDEX(ItemCosts,MATCH('Blend Sheet'!$U$4,ItemNum,0),MATCH(E$1,Districts,0))*'Blend Sheet'!$U122)+(INDEX(ItemCosts,MATCH('Blend Sheet'!$V$4,ItemNum,0),MATCH(E$1,Districts,0))*'Blend Sheet'!$V122)+(INDEX(ItemCosts,MATCH('Blend Sheet'!$W$4,ItemNum,0),MATCH(E$1,Districts,0))*'Blend Sheet'!$W122)+(INDEX(ItemCosts,MATCH('Blend Sheet'!$X$4,ItemNum,0),MATCH(E$1,Districts,0))*'Blend Sheet'!$X122)+(INDEX(ItemCosts,MATCH('Blend Sheet'!$Y$4,ItemNum,0),MATCH(E$1,Districts,0))*'Blend Sheet'!$Y122)+(INDEX(ItemCosts,MATCH('Blend Sheet'!$Z$4,ItemNum,0),MATCH(E$1,Districts,0))*'Blend Sheet'!$Z122)+(INDEX(ItemCosts,MATCH('Blend Sheet'!$AA$4,ItemNum,0),MATCH(E$1,Districts,0))*'Blend Sheet'!$AA122)+(INDEX(ItemCosts,MATCH('Blend Sheet'!$AB$4,ItemNum,0),MATCH(E$1,Districts,0))*'Blend Sheet'!$AB122)+(INDEX(ItemCosts,MATCH('Blend Sheet'!$AC$4,ItemNum,0),MATCH(E$1,Districts,0))*'Blend Sheet'!$AC122)+(INDEX(ItemCosts,MATCH('Blend Sheet'!$AD$4,ItemNum,0),MATCH(E$1,Districts,0))*'Blend Sheet'!$AD122)+(INDEX(ItemCosts,MATCH('Blend Sheet'!$AE$4,ItemNum,0),MATCH(E$1,Districts,0))*'Blend Sheet'!$AE122)+(INDEX(ItemCosts,MATCH('Blend Sheet'!$AF$4,ItemNum,0),MATCH(E$1,Districts,0))*'Blend Sheet'!$AF122)+(INDEX(ItemCosts,MATCH('Blend Sheet'!$AG$4,ItemNum,0),MATCH(E$1,Districts,0))*'Blend Sheet'!$AG122)+(INDEX(ItemCosts,MATCH('Blend Sheet'!$AH$4,ItemNum,0),MATCH(E$1,Districts,0))*'Blend Sheet'!$AH122)+(INDEX(ItemCosts,MATCH('Blend Sheet'!$AI$4,ItemNum,0),MATCH(E$1,Districts,0))*'Blend Sheet'!$AI122)+(INDEX(ItemCosts,MATCH('Blend Sheet'!$AJ$4,ItemNum,0),MATCH(E$1,Districts,0))*'Blend Sheet'!$AJ122)+(INDEX(ItemCosts,MATCH('Blend Sheet'!$AK$4,ItemNum,0),MATCH(E$1,Districts,0))*'Blend Sheet'!$AK122)+(INDEX(ItemCosts,MATCH('Blend Sheet'!$AL$4,ItemNum,0),MATCH(E$1,Districts,0))*'Blend Sheet'!$AL122)+(INDEX(ItemCosts,MATCH('Blend Sheet'!$AM$4,ItemNum,0),MATCH(E$1,Districts,0))*'Blend Sheet'!$AM122)+(INDEX(ItemCosts,MATCH('Blend Sheet'!$AN$4,ItemNum,0),MATCH(E$1,Districts,0))*'Blend Sheet'!$AN122)+(INDEX(ItemCosts,MATCH('Blend Sheet'!$AO$4,ItemNum,0),MATCH(E$1,Districts,0))*'Blend Sheet'!$AO122)+(INDEX(ItemCosts,MATCH('Blend Sheet'!$AP$4,ItemNum,0),MATCH(E$1,Districts,0))*'Blend Sheet'!$AP122)+(INDEX(ItemCosts,MATCH('Blend Sheet'!$AQ$4,ItemNum,0),MATCH(E$1,Districts,0))*'Blend Sheet'!$AQ122)+(INDEX(ItemCosts,MATCH('Blend Sheet'!$AR$4,ItemNum,0),MATCH(E$1,Districts,0))*'Blend Sheet'!$AR122)+(INDEX(ItemCosts,MATCH('Blend Sheet'!$AS$4,ItemNum,0),MATCH(E$1,Districts,0))*'Blend Sheet'!$AS122)</f>
        <v>#N/A</v>
      </c>
      <c r="F119" s="5" t="e">
        <f>(INDEX(ItemCosts,MATCH('Blend Sheet'!$C$4,ItemNum,0),MATCH(F$1,Districts,0))*'Blend Sheet'!$C122)+(INDEX(ItemCosts,MATCH('Blend Sheet'!$D$4,ItemNum,0),MATCH(F$1,Districts,0))*'Blend Sheet'!$D122)+(INDEX(ItemCosts,MATCH('Blend Sheet'!$E$4,ItemNum,0),MATCH(F$1,Districts,0))*'Blend Sheet'!$E122)+(INDEX(ItemCosts,MATCH('Blend Sheet'!$F$4,ItemNum,0),MATCH(F$1,Districts,0))*'Blend Sheet'!$F122)+(INDEX(ItemCosts,MATCH('Blend Sheet'!$G$4,ItemNum,0),MATCH(F$1,Districts,0))*'Blend Sheet'!$G122)+(INDEX(ItemCosts,MATCH('Blend Sheet'!$H$4,ItemNum,0),MATCH(F$1,Districts,0))*'Blend Sheet'!$H122)+(INDEX(ItemCosts,MATCH('Blend Sheet'!$I$4,ItemNum,0),MATCH(F$1,Districts,0))*'Blend Sheet'!$I122)+(INDEX(ItemCosts,MATCH('Blend Sheet'!$J$4,ItemNum,0),MATCH(F$1,Districts,0))*'Blend Sheet'!$J122)+(INDEX(ItemCosts,MATCH('Blend Sheet'!$K$4,ItemNum,0),MATCH(F$1,Districts,0))*'Blend Sheet'!$K122)+(INDEX(ItemCosts,MATCH('Blend Sheet'!$L$4,ItemNum,0),MATCH(F$1,Districts,0))*'Blend Sheet'!$L122)+(INDEX(ItemCosts,MATCH('Blend Sheet'!$M$4,ItemNum,0),MATCH(F$1,Districts,0))*'Blend Sheet'!$M122)+(INDEX(ItemCosts,MATCH('Blend Sheet'!$N$4,ItemNum,0),MATCH(F$1,Districts,0))*'Blend Sheet'!$N122)+(INDEX(ItemCosts,MATCH('Blend Sheet'!$O$4,ItemNum,0),MATCH(F$1,Districts,0))*'Blend Sheet'!$O122)+(INDEX(ItemCosts,MATCH('Blend Sheet'!$P$4,ItemNum,0),MATCH(F$1,Districts,0))*'Blend Sheet'!$P122)+(INDEX(ItemCosts,MATCH('Blend Sheet'!$Q$4,ItemNum,0),MATCH(F$1,Districts,0))*'Blend Sheet'!$Q122)+(INDEX(ItemCosts,MATCH('Blend Sheet'!$R$4,ItemNum,0),MATCH(F$1,Districts,0))*'Blend Sheet'!$R122)+(INDEX(ItemCosts,MATCH('Blend Sheet'!$S$4,ItemNum,0),MATCH(F$1,Districts,0))*'Blend Sheet'!$S122)+(INDEX(ItemCosts,MATCH('Blend Sheet'!$T$4,ItemNum,0),MATCH(F$1,Districts,0))*'Blend Sheet'!$T122)+(INDEX(ItemCosts,MATCH('Blend Sheet'!$U$4,ItemNum,0),MATCH(F$1,Districts,0))*'Blend Sheet'!$U122)+(INDEX(ItemCosts,MATCH('Blend Sheet'!$V$4,ItemNum,0),MATCH(F$1,Districts,0))*'Blend Sheet'!$V122)+(INDEX(ItemCosts,MATCH('Blend Sheet'!$W$4,ItemNum,0),MATCH(F$1,Districts,0))*'Blend Sheet'!$W122)+(INDEX(ItemCosts,MATCH('Blend Sheet'!$X$4,ItemNum,0),MATCH(F$1,Districts,0))*'Blend Sheet'!$X122)+(INDEX(ItemCosts,MATCH('Blend Sheet'!$Y$4,ItemNum,0),MATCH(F$1,Districts,0))*'Blend Sheet'!$Y122)+(INDEX(ItemCosts,MATCH('Blend Sheet'!$Z$4,ItemNum,0),MATCH(F$1,Districts,0))*'Blend Sheet'!$Z122)+(INDEX(ItemCosts,MATCH('Blend Sheet'!$AA$4,ItemNum,0),MATCH(F$1,Districts,0))*'Blend Sheet'!$AA122)+(INDEX(ItemCosts,MATCH('Blend Sheet'!$AB$4,ItemNum,0),MATCH(F$1,Districts,0))*'Blend Sheet'!$AB122)+(INDEX(ItemCosts,MATCH('Blend Sheet'!$AC$4,ItemNum,0),MATCH(F$1,Districts,0))*'Blend Sheet'!$AC122)+(INDEX(ItemCosts,MATCH('Blend Sheet'!$AD$4,ItemNum,0),MATCH(F$1,Districts,0))*'Blend Sheet'!$AD122)+(INDEX(ItemCosts,MATCH('Blend Sheet'!$AE$4,ItemNum,0),MATCH(F$1,Districts,0))*'Blend Sheet'!$AE122)+(INDEX(ItemCosts,MATCH('Blend Sheet'!$AF$4,ItemNum,0),MATCH(F$1,Districts,0))*'Blend Sheet'!$AF122)+(INDEX(ItemCosts,MATCH('Blend Sheet'!$AG$4,ItemNum,0),MATCH(F$1,Districts,0))*'Blend Sheet'!$AG122)+(INDEX(ItemCosts,MATCH('Blend Sheet'!$AH$4,ItemNum,0),MATCH(F$1,Districts,0))*'Blend Sheet'!$AH122)+(INDEX(ItemCosts,MATCH('Blend Sheet'!$AI$4,ItemNum,0),MATCH(F$1,Districts,0))*'Blend Sheet'!$AI122)+(INDEX(ItemCosts,MATCH('Blend Sheet'!$AJ$4,ItemNum,0),MATCH(F$1,Districts,0))*'Blend Sheet'!$AJ122)+(INDEX(ItemCosts,MATCH('Blend Sheet'!$AK$4,ItemNum,0),MATCH(F$1,Districts,0))*'Blend Sheet'!$AK122)+(INDEX(ItemCosts,MATCH('Blend Sheet'!$AL$4,ItemNum,0),MATCH(F$1,Districts,0))*'Blend Sheet'!$AL122)+(INDEX(ItemCosts,MATCH('Blend Sheet'!$AM$4,ItemNum,0),MATCH(F$1,Districts,0))*'Blend Sheet'!$AM122)+(INDEX(ItemCosts,MATCH('Blend Sheet'!$AN$4,ItemNum,0),MATCH(F$1,Districts,0))*'Blend Sheet'!$AN122)+(INDEX(ItemCosts,MATCH('Blend Sheet'!$AO$4,ItemNum,0),MATCH(F$1,Districts,0))*'Blend Sheet'!$AO122)+(INDEX(ItemCosts,MATCH('Blend Sheet'!$AP$4,ItemNum,0),MATCH(F$1,Districts,0))*'Blend Sheet'!$AP122)+(INDEX(ItemCosts,MATCH('Blend Sheet'!$AQ$4,ItemNum,0),MATCH(F$1,Districts,0))*'Blend Sheet'!$AQ122)+(INDEX(ItemCosts,MATCH('Blend Sheet'!$AR$4,ItemNum,0),MATCH(F$1,Districts,0))*'Blend Sheet'!$AR122)+(INDEX(ItemCosts,MATCH('Blend Sheet'!$AS$4,ItemNum,0),MATCH(F$1,Districts,0))*'Blend Sheet'!$AS122)</f>
        <v>#N/A</v>
      </c>
      <c r="G119" s="5" t="e">
        <f>(INDEX(ItemCosts,MATCH('Blend Sheet'!$C$4,ItemNum,0),MATCH(G$1,Districts,0))*'Blend Sheet'!$C122)+(INDEX(ItemCosts,MATCH('Blend Sheet'!$D$4,ItemNum,0),MATCH(G$1,Districts,0))*'Blend Sheet'!$D122)+(INDEX(ItemCosts,MATCH('Blend Sheet'!$E$4,ItemNum,0),MATCH(G$1,Districts,0))*'Blend Sheet'!$E122)+(INDEX(ItemCosts,MATCH('Blend Sheet'!$F$4,ItemNum,0),MATCH(G$1,Districts,0))*'Blend Sheet'!$F122)+(INDEX(ItemCosts,MATCH('Blend Sheet'!$G$4,ItemNum,0),MATCH(G$1,Districts,0))*'Blend Sheet'!$G122)+(INDEX(ItemCosts,MATCH('Blend Sheet'!$H$4,ItemNum,0),MATCH(G$1,Districts,0))*'Blend Sheet'!$H122)+(INDEX(ItemCosts,MATCH('Blend Sheet'!$I$4,ItemNum,0),MATCH(G$1,Districts,0))*'Blend Sheet'!$I122)+(INDEX(ItemCosts,MATCH('Blend Sheet'!$J$4,ItemNum,0),MATCH(G$1,Districts,0))*'Blend Sheet'!$J122)+(INDEX(ItemCosts,MATCH('Blend Sheet'!$K$4,ItemNum,0),MATCH(G$1,Districts,0))*'Blend Sheet'!$K122)+(INDEX(ItemCosts,MATCH('Blend Sheet'!$L$4,ItemNum,0),MATCH(G$1,Districts,0))*'Blend Sheet'!$L122)+(INDEX(ItemCosts,MATCH('Blend Sheet'!$M$4,ItemNum,0),MATCH(G$1,Districts,0))*'Blend Sheet'!$M122)+(INDEX(ItemCosts,MATCH('Blend Sheet'!$N$4,ItemNum,0),MATCH(G$1,Districts,0))*'Blend Sheet'!$N122)+(INDEX(ItemCosts,MATCH('Blend Sheet'!$O$4,ItemNum,0),MATCH(G$1,Districts,0))*'Blend Sheet'!$O122)+(INDEX(ItemCosts,MATCH('Blend Sheet'!$P$4,ItemNum,0),MATCH(G$1,Districts,0))*'Blend Sheet'!$P122)+(INDEX(ItemCosts,MATCH('Blend Sheet'!$Q$4,ItemNum,0),MATCH(G$1,Districts,0))*'Blend Sheet'!$Q122)+(INDEX(ItemCosts,MATCH('Blend Sheet'!$R$4,ItemNum,0),MATCH(G$1,Districts,0))*'Blend Sheet'!$R122)+(INDEX(ItemCosts,MATCH('Blend Sheet'!$S$4,ItemNum,0),MATCH(G$1,Districts,0))*'Blend Sheet'!$S122)+(INDEX(ItemCosts,MATCH('Blend Sheet'!$T$4,ItemNum,0),MATCH(G$1,Districts,0))*'Blend Sheet'!$T122)+(INDEX(ItemCosts,MATCH('Blend Sheet'!$U$4,ItemNum,0),MATCH(G$1,Districts,0))*'Blend Sheet'!$U122)+(INDEX(ItemCosts,MATCH('Blend Sheet'!$V$4,ItemNum,0),MATCH(G$1,Districts,0))*'Blend Sheet'!$V122)+(INDEX(ItemCosts,MATCH('Blend Sheet'!$W$4,ItemNum,0),MATCH(G$1,Districts,0))*'Blend Sheet'!$W122)+(INDEX(ItemCosts,MATCH('Blend Sheet'!$X$4,ItemNum,0),MATCH(G$1,Districts,0))*'Blend Sheet'!$X122)+(INDEX(ItemCosts,MATCH('Blend Sheet'!$Y$4,ItemNum,0),MATCH(G$1,Districts,0))*'Blend Sheet'!$Y122)+(INDEX(ItemCosts,MATCH('Blend Sheet'!$Z$4,ItemNum,0),MATCH(G$1,Districts,0))*'Blend Sheet'!$Z122)+(INDEX(ItemCosts,MATCH('Blend Sheet'!$AA$4,ItemNum,0),MATCH(G$1,Districts,0))*'Blend Sheet'!$AA122)+(INDEX(ItemCosts,MATCH('Blend Sheet'!$AB$4,ItemNum,0),MATCH(G$1,Districts,0))*'Blend Sheet'!$AB122)+(INDEX(ItemCosts,MATCH('Blend Sheet'!$AC$4,ItemNum,0),MATCH(G$1,Districts,0))*'Blend Sheet'!$AC122)+(INDEX(ItemCosts,MATCH('Blend Sheet'!$AD$4,ItemNum,0),MATCH(G$1,Districts,0))*'Blend Sheet'!$AD122)+(INDEX(ItemCosts,MATCH('Blend Sheet'!$AE$4,ItemNum,0),MATCH(G$1,Districts,0))*'Blend Sheet'!$AE122)+(INDEX(ItemCosts,MATCH('Blend Sheet'!$AF$4,ItemNum,0),MATCH(G$1,Districts,0))*'Blend Sheet'!$AF122)+(INDEX(ItemCosts,MATCH('Blend Sheet'!$AG$4,ItemNum,0),MATCH(G$1,Districts,0))*'Blend Sheet'!$AG122)+(INDEX(ItemCosts,MATCH('Blend Sheet'!$AH$4,ItemNum,0),MATCH(G$1,Districts,0))*'Blend Sheet'!$AH122)+(INDEX(ItemCosts,MATCH('Blend Sheet'!$AI$4,ItemNum,0),MATCH(G$1,Districts,0))*'Blend Sheet'!$AI122)+(INDEX(ItemCosts,MATCH('Blend Sheet'!$AJ$4,ItemNum,0),MATCH(G$1,Districts,0))*'Blend Sheet'!$AJ122)+(INDEX(ItemCosts,MATCH('Blend Sheet'!$AK$4,ItemNum,0),MATCH(G$1,Districts,0))*'Blend Sheet'!$AK122)+(INDEX(ItemCosts,MATCH('Blend Sheet'!$AL$4,ItemNum,0),MATCH(G$1,Districts,0))*'Blend Sheet'!$AL122)+(INDEX(ItemCosts,MATCH('Blend Sheet'!$AM$4,ItemNum,0),MATCH(G$1,Districts,0))*'Blend Sheet'!$AM122)+(INDEX(ItemCosts,MATCH('Blend Sheet'!$AN$4,ItemNum,0),MATCH(G$1,Districts,0))*'Blend Sheet'!$AN122)+(INDEX(ItemCosts,MATCH('Blend Sheet'!$AO$4,ItemNum,0),MATCH(G$1,Districts,0))*'Blend Sheet'!$AO122)+(INDEX(ItemCosts,MATCH('Blend Sheet'!$AP$4,ItemNum,0),MATCH(G$1,Districts,0))*'Blend Sheet'!$AP122)+(INDEX(ItemCosts,MATCH('Blend Sheet'!$AQ$4,ItemNum,0),MATCH(G$1,Districts,0))*'Blend Sheet'!$AQ122)+(INDEX(ItemCosts,MATCH('Blend Sheet'!$AR$4,ItemNum,0),MATCH(G$1,Districts,0))*'Blend Sheet'!$AR122)+(INDEX(ItemCosts,MATCH('Blend Sheet'!$AS$4,ItemNum,0),MATCH(G$1,Districts,0))*'Blend Sheet'!$AS122)</f>
        <v>#N/A</v>
      </c>
      <c r="H119" s="5" t="e">
        <f>(INDEX(ItemCosts,MATCH('Blend Sheet'!$C$4,ItemNum,0),MATCH(H$1,Districts,0))*'Blend Sheet'!$C122)+(INDEX(ItemCosts,MATCH('Blend Sheet'!$D$4,ItemNum,0),MATCH(H$1,Districts,0))*'Blend Sheet'!$D122)+(INDEX(ItemCosts,MATCH('Blend Sheet'!$E$4,ItemNum,0),MATCH(H$1,Districts,0))*'Blend Sheet'!$E122)+(INDEX(ItemCosts,MATCH('Blend Sheet'!$F$4,ItemNum,0),MATCH(H$1,Districts,0))*'Blend Sheet'!$F122)+(INDEX(ItemCosts,MATCH('Blend Sheet'!$G$4,ItemNum,0),MATCH(H$1,Districts,0))*'Blend Sheet'!$G122)+(INDEX(ItemCosts,MATCH('Blend Sheet'!$H$4,ItemNum,0),MATCH(H$1,Districts,0))*'Blend Sheet'!$H122)+(INDEX(ItemCosts,MATCH('Blend Sheet'!$I$4,ItemNum,0),MATCH(H$1,Districts,0))*'Blend Sheet'!$I122)+(INDEX(ItemCosts,MATCH('Blend Sheet'!$J$4,ItemNum,0),MATCH(H$1,Districts,0))*'Blend Sheet'!$J122)+(INDEX(ItemCosts,MATCH('Blend Sheet'!$K$4,ItemNum,0),MATCH(H$1,Districts,0))*'Blend Sheet'!$K122)+(INDEX(ItemCosts,MATCH('Blend Sheet'!$L$4,ItemNum,0),MATCH(H$1,Districts,0))*'Blend Sheet'!$L122)+(INDEX(ItemCosts,MATCH('Blend Sheet'!$M$4,ItemNum,0),MATCH(H$1,Districts,0))*'Blend Sheet'!$M122)+(INDEX(ItemCosts,MATCH('Blend Sheet'!$N$4,ItemNum,0),MATCH(H$1,Districts,0))*'Blend Sheet'!$N122)+(INDEX(ItemCosts,MATCH('Blend Sheet'!$O$4,ItemNum,0),MATCH(H$1,Districts,0))*'Blend Sheet'!$O122)+(INDEX(ItemCosts,MATCH('Blend Sheet'!$P$4,ItemNum,0),MATCH(H$1,Districts,0))*'Blend Sheet'!$P122)+(INDEX(ItemCosts,MATCH('Blend Sheet'!$Q$4,ItemNum,0),MATCH(H$1,Districts,0))*'Blend Sheet'!$Q122)+(INDEX(ItemCosts,MATCH('Blend Sheet'!$R$4,ItemNum,0),MATCH(H$1,Districts,0))*'Blend Sheet'!$R122)+(INDEX(ItemCosts,MATCH('Blend Sheet'!$S$4,ItemNum,0),MATCH(H$1,Districts,0))*'Blend Sheet'!$S122)+(INDEX(ItemCosts,MATCH('Blend Sheet'!$T$4,ItemNum,0),MATCH(H$1,Districts,0))*'Blend Sheet'!$T122)+(INDEX(ItemCosts,MATCH('Blend Sheet'!$U$4,ItemNum,0),MATCH(H$1,Districts,0))*'Blend Sheet'!$U122)+(INDEX(ItemCosts,MATCH('Blend Sheet'!$V$4,ItemNum,0),MATCH(H$1,Districts,0))*'Blend Sheet'!$V122)+(INDEX(ItemCosts,MATCH('Blend Sheet'!$W$4,ItemNum,0),MATCH(H$1,Districts,0))*'Blend Sheet'!$W122)+(INDEX(ItemCosts,MATCH('Blend Sheet'!$X$4,ItemNum,0),MATCH(H$1,Districts,0))*'Blend Sheet'!$X122)+(INDEX(ItemCosts,MATCH('Blend Sheet'!$Y$4,ItemNum,0),MATCH(H$1,Districts,0))*'Blend Sheet'!$Y122)+(INDEX(ItemCosts,MATCH('Blend Sheet'!$Z$4,ItemNum,0),MATCH(H$1,Districts,0))*'Blend Sheet'!$Z122)+(INDEX(ItemCosts,MATCH('Blend Sheet'!$AA$4,ItemNum,0),MATCH(H$1,Districts,0))*'Blend Sheet'!$AA122)+(INDEX(ItemCosts,MATCH('Blend Sheet'!$AB$4,ItemNum,0),MATCH(H$1,Districts,0))*'Blend Sheet'!$AB122)+(INDEX(ItemCosts,MATCH('Blend Sheet'!$AC$4,ItemNum,0),MATCH(H$1,Districts,0))*'Blend Sheet'!$AC122)+(INDEX(ItemCosts,MATCH('Blend Sheet'!$AD$4,ItemNum,0),MATCH(H$1,Districts,0))*'Blend Sheet'!$AD122)+(INDEX(ItemCosts,MATCH('Blend Sheet'!$AE$4,ItemNum,0),MATCH(H$1,Districts,0))*'Blend Sheet'!$AE122)+(INDEX(ItemCosts,MATCH('Blend Sheet'!$AF$4,ItemNum,0),MATCH(H$1,Districts,0))*'Blend Sheet'!$AF122)+(INDEX(ItemCosts,MATCH('Blend Sheet'!$AG$4,ItemNum,0),MATCH(H$1,Districts,0))*'Blend Sheet'!$AG122)+(INDEX(ItemCosts,MATCH('Blend Sheet'!$AH$4,ItemNum,0),MATCH(H$1,Districts,0))*'Blend Sheet'!$AH122)+(INDEX(ItemCosts,MATCH('Blend Sheet'!$AI$4,ItemNum,0),MATCH(H$1,Districts,0))*'Blend Sheet'!$AI122)+(INDEX(ItemCosts,MATCH('Blend Sheet'!$AJ$4,ItemNum,0),MATCH(H$1,Districts,0))*'Blend Sheet'!$AJ122)+(INDEX(ItemCosts,MATCH('Blend Sheet'!$AK$4,ItemNum,0),MATCH(H$1,Districts,0))*'Blend Sheet'!$AK122)+(INDEX(ItemCosts,MATCH('Blend Sheet'!$AL$4,ItemNum,0),MATCH(H$1,Districts,0))*'Blend Sheet'!$AL122)+(INDEX(ItemCosts,MATCH('Blend Sheet'!$AM$4,ItemNum,0),MATCH(H$1,Districts,0))*'Blend Sheet'!$AM122)+(INDEX(ItemCosts,MATCH('Blend Sheet'!$AN$4,ItemNum,0),MATCH(H$1,Districts,0))*'Blend Sheet'!$AN122)+(INDEX(ItemCosts,MATCH('Blend Sheet'!$AO$4,ItemNum,0),MATCH(H$1,Districts,0))*'Blend Sheet'!$AO122)+(INDEX(ItemCosts,MATCH('Blend Sheet'!$AP$4,ItemNum,0),MATCH(H$1,Districts,0))*'Blend Sheet'!$AP122)+(INDEX(ItemCosts,MATCH('Blend Sheet'!$AQ$4,ItemNum,0),MATCH(H$1,Districts,0))*'Blend Sheet'!$AQ122)+(INDEX(ItemCosts,MATCH('Blend Sheet'!$AR$4,ItemNum,0),MATCH(H$1,Districts,0))*'Blend Sheet'!$AR122)+(INDEX(ItemCosts,MATCH('Blend Sheet'!$AS$4,ItemNum,0),MATCH(H$1,Districts,0))*'Blend Sheet'!$AS122)</f>
        <v>#N/A</v>
      </c>
      <c r="I119" s="5" t="e">
        <f>(INDEX(ItemCosts,MATCH('Blend Sheet'!$C$4,ItemNum,0),MATCH(I$1,Districts,0))*'Blend Sheet'!$C122)+(INDEX(ItemCosts,MATCH('Blend Sheet'!$D$4,ItemNum,0),MATCH(I$1,Districts,0))*'Blend Sheet'!$D122)+(INDEX(ItemCosts,MATCH('Blend Sheet'!$E$4,ItemNum,0),MATCH(I$1,Districts,0))*'Blend Sheet'!$E122)+(INDEX(ItemCosts,MATCH('Blend Sheet'!$F$4,ItemNum,0),MATCH(I$1,Districts,0))*'Blend Sheet'!$F122)+(INDEX(ItemCosts,MATCH('Blend Sheet'!$G$4,ItemNum,0),MATCH(I$1,Districts,0))*'Blend Sheet'!$G122)+(INDEX(ItemCosts,MATCH('Blend Sheet'!$H$4,ItemNum,0),MATCH(I$1,Districts,0))*'Blend Sheet'!$H122)+(INDEX(ItemCosts,MATCH('Blend Sheet'!$I$4,ItemNum,0),MATCH(I$1,Districts,0))*'Blend Sheet'!$I122)+(INDEX(ItemCosts,MATCH('Blend Sheet'!$J$4,ItemNum,0),MATCH(I$1,Districts,0))*'Blend Sheet'!$J122)+(INDEX(ItemCosts,MATCH('Blend Sheet'!$K$4,ItemNum,0),MATCH(I$1,Districts,0))*'Blend Sheet'!$K122)+(INDEX(ItemCosts,MATCH('Blend Sheet'!$L$4,ItemNum,0),MATCH(I$1,Districts,0))*'Blend Sheet'!$L122)+(INDEX(ItemCosts,MATCH('Blend Sheet'!$M$4,ItemNum,0),MATCH(I$1,Districts,0))*'Blend Sheet'!$M122)+(INDEX(ItemCosts,MATCH('Blend Sheet'!$N$4,ItemNum,0),MATCH(I$1,Districts,0))*'Blend Sheet'!$N122)+(INDEX(ItemCosts,MATCH('Blend Sheet'!$O$4,ItemNum,0),MATCH(I$1,Districts,0))*'Blend Sheet'!$O122)+(INDEX(ItemCosts,MATCH('Blend Sheet'!$P$4,ItemNum,0),MATCH(I$1,Districts,0))*'Blend Sheet'!$P122)+(INDEX(ItemCosts,MATCH('Blend Sheet'!$Q$4,ItemNum,0),MATCH(I$1,Districts,0))*'Blend Sheet'!$Q122)+(INDEX(ItemCosts,MATCH('Blend Sheet'!$R$4,ItemNum,0),MATCH(I$1,Districts,0))*'Blend Sheet'!$R122)+(INDEX(ItemCosts,MATCH('Blend Sheet'!$S$4,ItemNum,0),MATCH(I$1,Districts,0))*'Blend Sheet'!$S122)+(INDEX(ItemCosts,MATCH('Blend Sheet'!$T$4,ItemNum,0),MATCH(I$1,Districts,0))*'Blend Sheet'!$T122)+(INDEX(ItemCosts,MATCH('Blend Sheet'!$U$4,ItemNum,0),MATCH(I$1,Districts,0))*'Blend Sheet'!$U122)+(INDEX(ItemCosts,MATCH('Blend Sheet'!$V$4,ItemNum,0),MATCH(I$1,Districts,0))*'Blend Sheet'!$V122)+(INDEX(ItemCosts,MATCH('Blend Sheet'!$W$4,ItemNum,0),MATCH(I$1,Districts,0))*'Blend Sheet'!$W122)+(INDEX(ItemCosts,MATCH('Blend Sheet'!$X$4,ItemNum,0),MATCH(I$1,Districts,0))*'Blend Sheet'!$X122)+(INDEX(ItemCosts,MATCH('Blend Sheet'!$Y$4,ItemNum,0),MATCH(I$1,Districts,0))*'Blend Sheet'!$Y122)+(INDEX(ItemCosts,MATCH('Blend Sheet'!$Z$4,ItemNum,0),MATCH(I$1,Districts,0))*'Blend Sheet'!$Z122)+(INDEX(ItemCosts,MATCH('Blend Sheet'!$AA$4,ItemNum,0),MATCH(I$1,Districts,0))*'Blend Sheet'!$AA122)+(INDEX(ItemCosts,MATCH('Blend Sheet'!$AB$4,ItemNum,0),MATCH(I$1,Districts,0))*'Blend Sheet'!$AB122)+(INDEX(ItemCosts,MATCH('Blend Sheet'!$AC$4,ItemNum,0),MATCH(I$1,Districts,0))*'Blend Sheet'!$AC122)+(INDEX(ItemCosts,MATCH('Blend Sheet'!$AD$4,ItemNum,0),MATCH(I$1,Districts,0))*'Blend Sheet'!$AD122)+(INDEX(ItemCosts,MATCH('Blend Sheet'!$AE$4,ItemNum,0),MATCH(I$1,Districts,0))*'Blend Sheet'!$AE122)+(INDEX(ItemCosts,MATCH('Blend Sheet'!$AF$4,ItemNum,0),MATCH(I$1,Districts,0))*'Blend Sheet'!$AF122)+(INDEX(ItemCosts,MATCH('Blend Sheet'!$AG$4,ItemNum,0),MATCH(I$1,Districts,0))*'Blend Sheet'!$AG122)+(INDEX(ItemCosts,MATCH('Blend Sheet'!$AH$4,ItemNum,0),MATCH(I$1,Districts,0))*'Blend Sheet'!$AH122)+(INDEX(ItemCosts,MATCH('Blend Sheet'!$AI$4,ItemNum,0),MATCH(I$1,Districts,0))*'Blend Sheet'!$AI122)+(INDEX(ItemCosts,MATCH('Blend Sheet'!$AJ$4,ItemNum,0),MATCH(I$1,Districts,0))*'Blend Sheet'!$AJ122)+(INDEX(ItemCosts,MATCH('Blend Sheet'!$AK$4,ItemNum,0),MATCH(I$1,Districts,0))*'Blend Sheet'!$AK122)+(INDEX(ItemCosts,MATCH('Blend Sheet'!$AL$4,ItemNum,0),MATCH(I$1,Districts,0))*'Blend Sheet'!$AL122)+(INDEX(ItemCosts,MATCH('Blend Sheet'!$AM$4,ItemNum,0),MATCH(I$1,Districts,0))*'Blend Sheet'!$AM122)+(INDEX(ItemCosts,MATCH('Blend Sheet'!$AN$4,ItemNum,0),MATCH(I$1,Districts,0))*'Blend Sheet'!$AN122)+(INDEX(ItemCosts,MATCH('Blend Sheet'!$AO$4,ItemNum,0),MATCH(I$1,Districts,0))*'Blend Sheet'!$AO122)+(INDEX(ItemCosts,MATCH('Blend Sheet'!$AP$4,ItemNum,0),MATCH(I$1,Districts,0))*'Blend Sheet'!$AP122)+(INDEX(ItemCosts,MATCH('Blend Sheet'!$AQ$4,ItemNum,0),MATCH(I$1,Districts,0))*'Blend Sheet'!$AQ122)+(INDEX(ItemCosts,MATCH('Blend Sheet'!$AR$4,ItemNum,0),MATCH(I$1,Districts,0))*'Blend Sheet'!$AR122)+(INDEX(ItemCosts,MATCH('Blend Sheet'!$AS$4,ItemNum,0),MATCH(I$1,Districts,0))*'Blend Sheet'!$AS122)</f>
        <v>#N/A</v>
      </c>
      <c r="J119" s="5" t="e">
        <f>(INDEX(ItemCosts,MATCH('Blend Sheet'!$C$4,ItemNum,0),MATCH(J$1,Districts,0))*'Blend Sheet'!$C122)+(INDEX(ItemCosts,MATCH('Blend Sheet'!$D$4,ItemNum,0),MATCH(J$1,Districts,0))*'Blend Sheet'!$D122)+(INDEX(ItemCosts,MATCH('Blend Sheet'!$E$4,ItemNum,0),MATCH(J$1,Districts,0))*'Blend Sheet'!$E122)+(INDEX(ItemCosts,MATCH('Blend Sheet'!$F$4,ItemNum,0),MATCH(J$1,Districts,0))*'Blend Sheet'!$F122)+(INDEX(ItemCosts,MATCH('Blend Sheet'!$G$4,ItemNum,0),MATCH(J$1,Districts,0))*'Blend Sheet'!$G122)+(INDEX(ItemCosts,MATCH('Blend Sheet'!$H$4,ItemNum,0),MATCH(J$1,Districts,0))*'Blend Sheet'!$H122)+(INDEX(ItemCosts,MATCH('Blend Sheet'!$I$4,ItemNum,0),MATCH(J$1,Districts,0))*'Blend Sheet'!$I122)+(INDEX(ItemCosts,MATCH('Blend Sheet'!$J$4,ItemNum,0),MATCH(J$1,Districts,0))*'Blend Sheet'!$J122)+(INDEX(ItemCosts,MATCH('Blend Sheet'!$K$4,ItemNum,0),MATCH(J$1,Districts,0))*'Blend Sheet'!$K122)+(INDEX(ItemCosts,MATCH('Blend Sheet'!$L$4,ItemNum,0),MATCH(J$1,Districts,0))*'Blend Sheet'!$L122)+(INDEX(ItemCosts,MATCH('Blend Sheet'!$M$4,ItemNum,0),MATCH(J$1,Districts,0))*'Blend Sheet'!$M122)+(INDEX(ItemCosts,MATCH('Blend Sheet'!$N$4,ItemNum,0),MATCH(J$1,Districts,0))*'Blend Sheet'!$N122)+(INDEX(ItemCosts,MATCH('Blend Sheet'!$O$4,ItemNum,0),MATCH(J$1,Districts,0))*'Blend Sheet'!$O122)+(INDEX(ItemCosts,MATCH('Blend Sheet'!$P$4,ItemNum,0),MATCH(J$1,Districts,0))*'Blend Sheet'!$P122)+(INDEX(ItemCosts,MATCH('Blend Sheet'!$Q$4,ItemNum,0),MATCH(J$1,Districts,0))*'Blend Sheet'!$Q122)+(INDEX(ItemCosts,MATCH('Blend Sheet'!$R$4,ItemNum,0),MATCH(J$1,Districts,0))*'Blend Sheet'!$R122)+(INDEX(ItemCosts,MATCH('Blend Sheet'!$S$4,ItemNum,0),MATCH(J$1,Districts,0))*'Blend Sheet'!$S122)+(INDEX(ItemCosts,MATCH('Blend Sheet'!$T$4,ItemNum,0),MATCH(J$1,Districts,0))*'Blend Sheet'!$T122)+(INDEX(ItemCosts,MATCH('Blend Sheet'!$U$4,ItemNum,0),MATCH(J$1,Districts,0))*'Blend Sheet'!$U122)+(INDEX(ItemCosts,MATCH('Blend Sheet'!$V$4,ItemNum,0),MATCH(J$1,Districts,0))*'Blend Sheet'!$V122)+(INDEX(ItemCosts,MATCH('Blend Sheet'!$W$4,ItemNum,0),MATCH(J$1,Districts,0))*'Blend Sheet'!$W122)+(INDEX(ItemCosts,MATCH('Blend Sheet'!$X$4,ItemNum,0),MATCH(J$1,Districts,0))*'Blend Sheet'!$X122)+(INDEX(ItemCosts,MATCH('Blend Sheet'!$Y$4,ItemNum,0),MATCH(J$1,Districts,0))*'Blend Sheet'!$Y122)+(INDEX(ItemCosts,MATCH('Blend Sheet'!$Z$4,ItemNum,0),MATCH(J$1,Districts,0))*'Blend Sheet'!$Z122)+(INDEX(ItemCosts,MATCH('Blend Sheet'!$AA$4,ItemNum,0),MATCH(J$1,Districts,0))*'Blend Sheet'!$AA122)+(INDEX(ItemCosts,MATCH('Blend Sheet'!$AB$4,ItemNum,0),MATCH(J$1,Districts,0))*'Blend Sheet'!$AB122)+(INDEX(ItemCosts,MATCH('Blend Sheet'!$AC$4,ItemNum,0),MATCH(J$1,Districts,0))*'Blend Sheet'!$AC122)+(INDEX(ItemCosts,MATCH('Blend Sheet'!$AD$4,ItemNum,0),MATCH(J$1,Districts,0))*'Blend Sheet'!$AD122)+(INDEX(ItemCosts,MATCH('Blend Sheet'!$AE$4,ItemNum,0),MATCH(J$1,Districts,0))*'Blend Sheet'!$AE122)+(INDEX(ItemCosts,MATCH('Blend Sheet'!$AF$4,ItemNum,0),MATCH(J$1,Districts,0))*'Blend Sheet'!$AF122)+(INDEX(ItemCosts,MATCH('Blend Sheet'!$AG$4,ItemNum,0),MATCH(J$1,Districts,0))*'Blend Sheet'!$AG122)+(INDEX(ItemCosts,MATCH('Blend Sheet'!$AH$4,ItemNum,0),MATCH(J$1,Districts,0))*'Blend Sheet'!$AH122)+(INDEX(ItemCosts,MATCH('Blend Sheet'!$AI$4,ItemNum,0),MATCH(J$1,Districts,0))*'Blend Sheet'!$AI122)+(INDEX(ItemCosts,MATCH('Blend Sheet'!$AJ$4,ItemNum,0),MATCH(J$1,Districts,0))*'Blend Sheet'!$AJ122)+(INDEX(ItemCosts,MATCH('Blend Sheet'!$AK$4,ItemNum,0),MATCH(J$1,Districts,0))*'Blend Sheet'!$AK122)+(INDEX(ItemCosts,MATCH('Blend Sheet'!$AL$4,ItemNum,0),MATCH(J$1,Districts,0))*'Blend Sheet'!$AL122)+(INDEX(ItemCosts,MATCH('Blend Sheet'!$AM$4,ItemNum,0),MATCH(J$1,Districts,0))*'Blend Sheet'!$AM122)+(INDEX(ItemCosts,MATCH('Blend Sheet'!$AN$4,ItemNum,0),MATCH(J$1,Districts,0))*'Blend Sheet'!$AN122)+(INDEX(ItemCosts,MATCH('Blend Sheet'!$AO$4,ItemNum,0),MATCH(J$1,Districts,0))*'Blend Sheet'!$AO122)+(INDEX(ItemCosts,MATCH('Blend Sheet'!$AP$4,ItemNum,0),MATCH(J$1,Districts,0))*'Blend Sheet'!$AP122)+(INDEX(ItemCosts,MATCH('Blend Sheet'!$AQ$4,ItemNum,0),MATCH(J$1,Districts,0))*'Blend Sheet'!$AQ122)+(INDEX(ItemCosts,MATCH('Blend Sheet'!$AR$4,ItemNum,0),MATCH(J$1,Districts,0))*'Blend Sheet'!$AR122)+(INDEX(ItemCosts,MATCH('Blend Sheet'!$AS$4,ItemNum,0),MATCH(J$1,Districts,0))*'Blend Sheet'!$AS122)</f>
        <v>#N/A</v>
      </c>
      <c r="K119" s="5" t="e">
        <f>(INDEX(ItemCosts,MATCH('Blend Sheet'!$C$4,ItemNum,0),MATCH(K$1,Districts,0))*'Blend Sheet'!$C122)+(INDEX(ItemCosts,MATCH('Blend Sheet'!$D$4,ItemNum,0),MATCH(K$1,Districts,0))*'Blend Sheet'!$D122)+(INDEX(ItemCosts,MATCH('Blend Sheet'!$E$4,ItemNum,0),MATCH(K$1,Districts,0))*'Blend Sheet'!$E122)+(INDEX(ItemCosts,MATCH('Blend Sheet'!$F$4,ItemNum,0),MATCH(K$1,Districts,0))*'Blend Sheet'!$F122)+(INDEX(ItemCosts,MATCH('Blend Sheet'!$G$4,ItemNum,0),MATCH(K$1,Districts,0))*'Blend Sheet'!$G122)+(INDEX(ItemCosts,MATCH('Blend Sheet'!$H$4,ItemNum,0),MATCH(K$1,Districts,0))*'Blend Sheet'!$H122)+(INDEX(ItemCosts,MATCH('Blend Sheet'!$I$4,ItemNum,0),MATCH(K$1,Districts,0))*'Blend Sheet'!$I122)+(INDEX(ItemCosts,MATCH('Blend Sheet'!$J$4,ItemNum,0),MATCH(K$1,Districts,0))*'Blend Sheet'!$J122)+(INDEX(ItemCosts,MATCH('Blend Sheet'!$K$4,ItemNum,0),MATCH(K$1,Districts,0))*'Blend Sheet'!$K122)+(INDEX(ItemCosts,MATCH('Blend Sheet'!$L$4,ItemNum,0),MATCH(K$1,Districts,0))*'Blend Sheet'!$L122)+(INDEX(ItemCosts,MATCH('Blend Sheet'!$M$4,ItemNum,0),MATCH(K$1,Districts,0))*'Blend Sheet'!$M122)+(INDEX(ItemCosts,MATCH('Blend Sheet'!$N$4,ItemNum,0),MATCH(K$1,Districts,0))*'Blend Sheet'!$N122)+(INDEX(ItemCosts,MATCH('Blend Sheet'!$O$4,ItemNum,0),MATCH(K$1,Districts,0))*'Blend Sheet'!$O122)+(INDEX(ItemCosts,MATCH('Blend Sheet'!$P$4,ItemNum,0),MATCH(K$1,Districts,0))*'Blend Sheet'!$P122)+(INDEX(ItemCosts,MATCH('Blend Sheet'!$Q$4,ItemNum,0),MATCH(K$1,Districts,0))*'Blend Sheet'!$Q122)+(INDEX(ItemCosts,MATCH('Blend Sheet'!$R$4,ItemNum,0),MATCH(K$1,Districts,0))*'Blend Sheet'!$R122)+(INDEX(ItemCosts,MATCH('Blend Sheet'!$S$4,ItemNum,0),MATCH(K$1,Districts,0))*'Blend Sheet'!$S122)+(INDEX(ItemCosts,MATCH('Blend Sheet'!$T$4,ItemNum,0),MATCH(K$1,Districts,0))*'Blend Sheet'!$T122)+(INDEX(ItemCosts,MATCH('Blend Sheet'!$U$4,ItemNum,0),MATCH(K$1,Districts,0))*'Blend Sheet'!$U122)+(INDEX(ItemCosts,MATCH('Blend Sheet'!$V$4,ItemNum,0),MATCH(K$1,Districts,0))*'Blend Sheet'!$V122)+(INDEX(ItemCosts,MATCH('Blend Sheet'!$W$4,ItemNum,0),MATCH(K$1,Districts,0))*'Blend Sheet'!$W122)+(INDEX(ItemCosts,MATCH('Blend Sheet'!$X$4,ItemNum,0),MATCH(K$1,Districts,0))*'Blend Sheet'!$X122)+(INDEX(ItemCosts,MATCH('Blend Sheet'!$Y$4,ItemNum,0),MATCH(K$1,Districts,0))*'Blend Sheet'!$Y122)+(INDEX(ItemCosts,MATCH('Blend Sheet'!$Z$4,ItemNum,0),MATCH(K$1,Districts,0))*'Blend Sheet'!$Z122)+(INDEX(ItemCosts,MATCH('Blend Sheet'!$AA$4,ItemNum,0),MATCH(K$1,Districts,0))*'Blend Sheet'!$AA122)+(INDEX(ItemCosts,MATCH('Blend Sheet'!$AB$4,ItemNum,0),MATCH(K$1,Districts,0))*'Blend Sheet'!$AB122)+(INDEX(ItemCosts,MATCH('Blend Sheet'!$AC$4,ItemNum,0),MATCH(K$1,Districts,0))*'Blend Sheet'!$AC122)+(INDEX(ItemCosts,MATCH('Blend Sheet'!$AD$4,ItemNum,0),MATCH(K$1,Districts,0))*'Blend Sheet'!$AD122)+(INDEX(ItemCosts,MATCH('Blend Sheet'!$AE$4,ItemNum,0),MATCH(K$1,Districts,0))*'Blend Sheet'!$AE122)+(INDEX(ItemCosts,MATCH('Blend Sheet'!$AF$4,ItemNum,0),MATCH(K$1,Districts,0))*'Blend Sheet'!$AF122)+(INDEX(ItemCosts,MATCH('Blend Sheet'!$AG$4,ItemNum,0),MATCH(K$1,Districts,0))*'Blend Sheet'!$AG122)+(INDEX(ItemCosts,MATCH('Blend Sheet'!$AH$4,ItemNum,0),MATCH(K$1,Districts,0))*'Blend Sheet'!$AH122)+(INDEX(ItemCosts,MATCH('Blend Sheet'!$AI$4,ItemNum,0),MATCH(K$1,Districts,0))*'Blend Sheet'!$AI122)+(INDEX(ItemCosts,MATCH('Blend Sheet'!$AJ$4,ItemNum,0),MATCH(K$1,Districts,0))*'Blend Sheet'!$AJ122)+(INDEX(ItemCosts,MATCH('Blend Sheet'!$AK$4,ItemNum,0),MATCH(K$1,Districts,0))*'Blend Sheet'!$AK122)+(INDEX(ItemCosts,MATCH('Blend Sheet'!$AL$4,ItemNum,0),MATCH(K$1,Districts,0))*'Blend Sheet'!$AL122)+(INDEX(ItemCosts,MATCH('Blend Sheet'!$AM$4,ItemNum,0),MATCH(K$1,Districts,0))*'Blend Sheet'!$AM122)+(INDEX(ItemCosts,MATCH('Blend Sheet'!$AN$4,ItemNum,0),MATCH(K$1,Districts,0))*'Blend Sheet'!$AN122)+(INDEX(ItemCosts,MATCH('Blend Sheet'!$AO$4,ItemNum,0),MATCH(K$1,Districts,0))*'Blend Sheet'!$AO122)+(INDEX(ItemCosts,MATCH('Blend Sheet'!$AP$4,ItemNum,0),MATCH(K$1,Districts,0))*'Blend Sheet'!$AP122)+(INDEX(ItemCosts,MATCH('Blend Sheet'!$AQ$4,ItemNum,0),MATCH(K$1,Districts,0))*'Blend Sheet'!$AQ122)+(INDEX(ItemCosts,MATCH('Blend Sheet'!$AR$4,ItemNum,0),MATCH(K$1,Districts,0))*'Blend Sheet'!$AR122)+(INDEX(ItemCosts,MATCH('Blend Sheet'!$AS$4,ItemNum,0),MATCH(K$1,Districts,0))*'Blend Sheet'!$AS122)</f>
        <v>#N/A</v>
      </c>
      <c r="L119" s="5" t="e">
        <f>(INDEX(ItemCosts,MATCH('Blend Sheet'!$C$4,ItemNum,0),MATCH(L$1,Districts,0))*'Blend Sheet'!$C122)+(INDEX(ItemCosts,MATCH('Blend Sheet'!$D$4,ItemNum,0),MATCH(L$1,Districts,0))*'Blend Sheet'!$D122)+(INDEX(ItemCosts,MATCH('Blend Sheet'!$E$4,ItemNum,0),MATCH(L$1,Districts,0))*'Blend Sheet'!$E122)+(INDEX(ItemCosts,MATCH('Blend Sheet'!$F$4,ItemNum,0),MATCH(L$1,Districts,0))*'Blend Sheet'!$F122)+(INDEX(ItemCosts,MATCH('Blend Sheet'!$G$4,ItemNum,0),MATCH(L$1,Districts,0))*'Blend Sheet'!$G122)+(INDEX(ItemCosts,MATCH('Blend Sheet'!$H$4,ItemNum,0),MATCH(L$1,Districts,0))*'Blend Sheet'!$H122)+(INDEX(ItemCosts,MATCH('Blend Sheet'!$I$4,ItemNum,0),MATCH(L$1,Districts,0))*'Blend Sheet'!$I122)+(INDEX(ItemCosts,MATCH('Blend Sheet'!$J$4,ItemNum,0),MATCH(L$1,Districts,0))*'Blend Sheet'!$J122)+(INDEX(ItemCosts,MATCH('Blend Sheet'!$K$4,ItemNum,0),MATCH(L$1,Districts,0))*'Blend Sheet'!$K122)+(INDEX(ItemCosts,MATCH('Blend Sheet'!$L$4,ItemNum,0),MATCH(L$1,Districts,0))*'Blend Sheet'!$L122)+(INDEX(ItemCosts,MATCH('Blend Sheet'!$M$4,ItemNum,0),MATCH(L$1,Districts,0))*'Blend Sheet'!$M122)+(INDEX(ItemCosts,MATCH('Blend Sheet'!$N$4,ItemNum,0),MATCH(L$1,Districts,0))*'Blend Sheet'!$N122)+(INDEX(ItemCosts,MATCH('Blend Sheet'!$O$4,ItemNum,0),MATCH(L$1,Districts,0))*'Blend Sheet'!$O122)+(INDEX(ItemCosts,MATCH('Blend Sheet'!$P$4,ItemNum,0),MATCH(L$1,Districts,0))*'Blend Sheet'!$P122)+(INDEX(ItemCosts,MATCH('Blend Sheet'!$Q$4,ItemNum,0),MATCH(L$1,Districts,0))*'Blend Sheet'!$Q122)+(INDEX(ItemCosts,MATCH('Blend Sheet'!$R$4,ItemNum,0),MATCH(L$1,Districts,0))*'Blend Sheet'!$R122)+(INDEX(ItemCosts,MATCH('Blend Sheet'!$S$4,ItemNum,0),MATCH(L$1,Districts,0))*'Blend Sheet'!$S122)+(INDEX(ItemCosts,MATCH('Blend Sheet'!$T$4,ItemNum,0),MATCH(L$1,Districts,0))*'Blend Sheet'!$T122)+(INDEX(ItemCosts,MATCH('Blend Sheet'!$U$4,ItemNum,0),MATCH(L$1,Districts,0))*'Blend Sheet'!$U122)+(INDEX(ItemCosts,MATCH('Blend Sheet'!$V$4,ItemNum,0),MATCH(L$1,Districts,0))*'Blend Sheet'!$V122)+(INDEX(ItemCosts,MATCH('Blend Sheet'!$W$4,ItemNum,0),MATCH(L$1,Districts,0))*'Blend Sheet'!$W122)+(INDEX(ItemCosts,MATCH('Blend Sheet'!$X$4,ItemNum,0),MATCH(L$1,Districts,0))*'Blend Sheet'!$X122)+(INDEX(ItemCosts,MATCH('Blend Sheet'!$Y$4,ItemNum,0),MATCH(L$1,Districts,0))*'Blend Sheet'!$Y122)+(INDEX(ItemCosts,MATCH('Blend Sheet'!$Z$4,ItemNum,0),MATCH(L$1,Districts,0))*'Blend Sheet'!$Z122)+(INDEX(ItemCosts,MATCH('Blend Sheet'!$AA$4,ItemNum,0),MATCH(L$1,Districts,0))*'Blend Sheet'!$AA122)+(INDEX(ItemCosts,MATCH('Blend Sheet'!$AB$4,ItemNum,0),MATCH(L$1,Districts,0))*'Blend Sheet'!$AB122)+(INDEX(ItemCosts,MATCH('Blend Sheet'!$AC$4,ItemNum,0),MATCH(L$1,Districts,0))*'Blend Sheet'!$AC122)+(INDEX(ItemCosts,MATCH('Blend Sheet'!$AD$4,ItemNum,0),MATCH(L$1,Districts,0))*'Blend Sheet'!$AD122)+(INDEX(ItemCosts,MATCH('Blend Sheet'!$AE$4,ItemNum,0),MATCH(L$1,Districts,0))*'Blend Sheet'!$AE122)+(INDEX(ItemCosts,MATCH('Blend Sheet'!$AF$4,ItemNum,0),MATCH(L$1,Districts,0))*'Blend Sheet'!$AF122)+(INDEX(ItemCosts,MATCH('Blend Sheet'!$AG$4,ItemNum,0),MATCH(L$1,Districts,0))*'Blend Sheet'!$AG122)+(INDEX(ItemCosts,MATCH('Blend Sheet'!$AH$4,ItemNum,0),MATCH(L$1,Districts,0))*'Blend Sheet'!$AH122)+(INDEX(ItemCosts,MATCH('Blend Sheet'!$AI$4,ItemNum,0),MATCH(L$1,Districts,0))*'Blend Sheet'!$AI122)+(INDEX(ItemCosts,MATCH('Blend Sheet'!$AJ$4,ItemNum,0),MATCH(L$1,Districts,0))*'Blend Sheet'!$AJ122)+(INDEX(ItemCosts,MATCH('Blend Sheet'!$AK$4,ItemNum,0),MATCH(L$1,Districts,0))*'Blend Sheet'!$AK122)+(INDEX(ItemCosts,MATCH('Blend Sheet'!$AL$4,ItemNum,0),MATCH(L$1,Districts,0))*'Blend Sheet'!$AL122)+(INDEX(ItemCosts,MATCH('Blend Sheet'!$AM$4,ItemNum,0),MATCH(L$1,Districts,0))*'Blend Sheet'!$AM122)+(INDEX(ItemCosts,MATCH('Blend Sheet'!$AN$4,ItemNum,0),MATCH(L$1,Districts,0))*'Blend Sheet'!$AN122)+(INDEX(ItemCosts,MATCH('Blend Sheet'!$AO$4,ItemNum,0),MATCH(L$1,Districts,0))*'Blend Sheet'!$AO122)+(INDEX(ItemCosts,MATCH('Blend Sheet'!$AP$4,ItemNum,0),MATCH(L$1,Districts,0))*'Blend Sheet'!$AP122)+(INDEX(ItemCosts,MATCH('Blend Sheet'!$AQ$4,ItemNum,0),MATCH(L$1,Districts,0))*'Blend Sheet'!$AQ122)+(INDEX(ItemCosts,MATCH('Blend Sheet'!$AR$4,ItemNum,0),MATCH(L$1,Districts,0))*'Blend Sheet'!$AR122)+(INDEX(ItemCosts,MATCH('Blend Sheet'!$AS$4,ItemNum,0),MATCH(L$1,Districts,0))*'Blend Sheet'!$AS122)</f>
        <v>#N/A</v>
      </c>
      <c r="M119" s="191"/>
      <c r="N119" s="34" t="e">
        <f>D119/'Blend Sheet'!$BA122</f>
        <v>#N/A</v>
      </c>
      <c r="O119" s="34" t="e">
        <f>E119/'Blend Sheet'!$BA122</f>
        <v>#N/A</v>
      </c>
      <c r="P119" s="34" t="e">
        <f>G119/'Blend Sheet'!$BA122</f>
        <v>#N/A</v>
      </c>
      <c r="Q119" s="34" t="e">
        <f>H119/'Blend Sheet'!$BA122</f>
        <v>#N/A</v>
      </c>
      <c r="R119" s="34" t="e">
        <f>I119/'Blend Sheet'!$BA122</f>
        <v>#N/A</v>
      </c>
      <c r="S119" s="34" t="e">
        <f>J119/'Blend Sheet'!$BA122</f>
        <v>#N/A</v>
      </c>
      <c r="T119" s="34" t="e">
        <f>K119/'Blend Sheet'!$BA122</f>
        <v>#N/A</v>
      </c>
      <c r="U119" s="34" t="e">
        <f>L119/'Blend Sheet'!$BA122</f>
        <v>#N/A</v>
      </c>
    </row>
    <row r="120" spans="1:21" x14ac:dyDescent="0.25">
      <c r="A120" s="3">
        <f>'Blend Sheet'!A123</f>
        <v>0</v>
      </c>
      <c r="B120" s="5" t="e">
        <f>(INDEX(ItemCosts,MATCH('Blend Sheet'!$C$4,ItemNum,0),MATCH(B$1,Districts,0))*'Blend Sheet'!$C123)+(INDEX(ItemCosts,MATCH('Blend Sheet'!$D$4,ItemNum,0),MATCH(B$1,Districts,0))*'Blend Sheet'!$D123)+(INDEX(ItemCosts,MATCH('Blend Sheet'!$E$4,ItemNum,0),MATCH(B$1,Districts,0))*'Blend Sheet'!$E123)+(INDEX(ItemCosts,MATCH('Blend Sheet'!$F$4,ItemNum,0),MATCH(B$1,Districts,0))*'Blend Sheet'!$F123)+(INDEX(ItemCosts,MATCH('Blend Sheet'!$G$4,ItemNum,0),MATCH(B$1,Districts,0))*'Blend Sheet'!$G123)+(INDEX(ItemCosts,MATCH('Blend Sheet'!$H$4,ItemNum,0),MATCH(B$1,Districts,0))*'Blend Sheet'!$H123)+(INDEX(ItemCosts,MATCH('Blend Sheet'!$I$4,ItemNum,0),MATCH(B$1,Districts,0))*'Blend Sheet'!$I123)+(INDEX(ItemCosts,MATCH('Blend Sheet'!$J$4,ItemNum,0),MATCH(B$1,Districts,0))*'Blend Sheet'!$J123)+(INDEX(ItemCosts,MATCH('Blend Sheet'!$K$4,ItemNum,0),MATCH(B$1,Districts,0))*'Blend Sheet'!$K123)+(INDEX(ItemCosts,MATCH('Blend Sheet'!$L$4,ItemNum,0),MATCH(B$1,Districts,0))*'Blend Sheet'!$L123)+(INDEX(ItemCosts,MATCH('Blend Sheet'!$M$4,ItemNum,0),MATCH(B$1,Districts,0))*'Blend Sheet'!$M123)+(INDEX(ItemCosts,MATCH('Blend Sheet'!$N$4,ItemNum,0),MATCH(B$1,Districts,0))*'Blend Sheet'!$N123)+(INDEX(ItemCosts,MATCH('Blend Sheet'!$O$4,ItemNum,0),MATCH(B$1,Districts,0))*'Blend Sheet'!$O123)+(INDEX(ItemCosts,MATCH('Blend Sheet'!$P$4,ItemNum,0),MATCH(B$1,Districts,0))*'Blend Sheet'!$P123)+(INDEX(ItemCosts,MATCH('Blend Sheet'!$Q$4,ItemNum,0),MATCH(B$1,Districts,0))*'Blend Sheet'!$Q123)+(INDEX(ItemCosts,MATCH('Blend Sheet'!$R$4,ItemNum,0),MATCH(B$1,Districts,0))*'Blend Sheet'!$R123)+(INDEX(ItemCosts,MATCH('Blend Sheet'!$S$4,ItemNum,0),MATCH(B$1,Districts,0))*'Blend Sheet'!$S123)+(INDEX(ItemCosts,MATCH('Blend Sheet'!$T$4,ItemNum,0),MATCH(B$1,Districts,0))*'Blend Sheet'!$T123)+(INDEX(ItemCosts,MATCH('Blend Sheet'!$U$4,ItemNum,0),MATCH(B$1,Districts,0))*'Blend Sheet'!$U123)+(INDEX(ItemCosts,MATCH('Blend Sheet'!$V$4,ItemNum,0),MATCH(B$1,Districts,0))*'Blend Sheet'!$V123)+(INDEX(ItemCosts,MATCH('Blend Sheet'!$W$4,ItemNum,0),MATCH(B$1,Districts,0))*'Blend Sheet'!$W123)+(INDEX(ItemCosts,MATCH('Blend Sheet'!$X$4,ItemNum,0),MATCH(B$1,Districts,0))*'Blend Sheet'!$X123)+(INDEX(ItemCosts,MATCH('Blend Sheet'!$Y$4,ItemNum,0),MATCH(B$1,Districts,0))*'Blend Sheet'!$Y123)+(INDEX(ItemCosts,MATCH('Blend Sheet'!$Z$4,ItemNum,0),MATCH(B$1,Districts,0))*'Blend Sheet'!$Z123)+(INDEX(ItemCosts,MATCH('Blend Sheet'!$AA$4,ItemNum,0),MATCH(B$1,Districts,0))*'Blend Sheet'!$AA123)+(INDEX(ItemCosts,MATCH('Blend Sheet'!$AB$4,ItemNum,0),MATCH(B$1,Districts,0))*'Blend Sheet'!$AB123)+(INDEX(ItemCosts,MATCH('Blend Sheet'!$AC$4,ItemNum,0),MATCH(B$1,Districts,0))*'Blend Sheet'!$AC123)+(INDEX(ItemCosts,MATCH('Blend Sheet'!$AD$4,ItemNum,0),MATCH(B$1,Districts,0))*'Blend Sheet'!$AD123)+(INDEX(ItemCosts,MATCH('Blend Sheet'!$AE$4,ItemNum,0),MATCH(B$1,Districts,0))*'Blend Sheet'!$AE123)+(INDEX(ItemCosts,MATCH('Blend Sheet'!$AF$4,ItemNum,0),MATCH(B$1,Districts,0))*'Blend Sheet'!$AF123)+(INDEX(ItemCosts,MATCH('Blend Sheet'!$AG$4,ItemNum,0),MATCH(B$1,Districts,0))*'Blend Sheet'!$AG123)+(INDEX(ItemCosts,MATCH('Blend Sheet'!$AH$4,ItemNum,0),MATCH(B$1,Districts,0))*'Blend Sheet'!$AH123)+(INDEX(ItemCosts,MATCH('Blend Sheet'!$AI$4,ItemNum,0),MATCH(B$1,Districts,0))*'Blend Sheet'!$AI123)+(INDEX(ItemCosts,MATCH('Blend Sheet'!$AJ$4,ItemNum,0),MATCH(B$1,Districts,0))*'Blend Sheet'!$AJ123)+(INDEX(ItemCosts,MATCH('Blend Sheet'!$AK$4,ItemNum,0),MATCH(B$1,Districts,0))*'Blend Sheet'!$AK123)+(INDEX(ItemCosts,MATCH('Blend Sheet'!$AL$4,ItemNum,0),MATCH(B$1,Districts,0))*'Blend Sheet'!$AL123)+(INDEX(ItemCosts,MATCH('Blend Sheet'!$AM$4,ItemNum,0),MATCH(B$1,Districts,0))*'Blend Sheet'!$AM123)+(INDEX(ItemCosts,MATCH('Blend Sheet'!$AN$4,ItemNum,0),MATCH(B$1,Districts,0))*'Blend Sheet'!$AN123)+(INDEX(ItemCosts,MATCH('Blend Sheet'!$AO$4,ItemNum,0),MATCH(B$1,Districts,0))*'Blend Sheet'!$AO123)+(INDEX(ItemCosts,MATCH('Blend Sheet'!$AP$4,ItemNum,0),MATCH(B$1,Districts,0))*'Blend Sheet'!$AP123)+(INDEX(ItemCosts,MATCH('Blend Sheet'!$AQ$4,ItemNum,0),MATCH(B$1,Districts,0))*'Blend Sheet'!$AQ123)+(INDEX(ItemCosts,MATCH('Blend Sheet'!$AR$4,ItemNum,0),MATCH(B$1,Districts,0))*'Blend Sheet'!$AR123)+(INDEX(ItemCosts,MATCH('Blend Sheet'!$AS$4,ItemNum,0),MATCH(B$1,Districts,0))*'Blend Sheet'!$AS123)</f>
        <v>#N/A</v>
      </c>
      <c r="C120" s="5" t="e">
        <f>(INDEX(ItemCosts,MATCH('Blend Sheet'!$C$4,ItemNum,0),MATCH(C$1,Districts,0))*'Blend Sheet'!$C123)+(INDEX(ItemCosts,MATCH('Blend Sheet'!$D$4,ItemNum,0),MATCH(C$1,Districts,0))*'Blend Sheet'!$D123)+(INDEX(ItemCosts,MATCH('Blend Sheet'!$E$4,ItemNum,0),MATCH(C$1,Districts,0))*'Blend Sheet'!$E123)+(INDEX(ItemCosts,MATCH('Blend Sheet'!$F$4,ItemNum,0),MATCH(C$1,Districts,0))*'Blend Sheet'!$F123)+(INDEX(ItemCosts,MATCH('Blend Sheet'!$G$4,ItemNum,0),MATCH(C$1,Districts,0))*'Blend Sheet'!$G123)+(INDEX(ItemCosts,MATCH('Blend Sheet'!$H$4,ItemNum,0),MATCH(C$1,Districts,0))*'Blend Sheet'!$H123)+(INDEX(ItemCosts,MATCH('Blend Sheet'!$I$4,ItemNum,0),MATCH(C$1,Districts,0))*'Blend Sheet'!$I123)+(INDEX(ItemCosts,MATCH('Blend Sheet'!$J$4,ItemNum,0),MATCH(C$1,Districts,0))*'Blend Sheet'!$J123)+(INDEX(ItemCosts,MATCH('Blend Sheet'!$K$4,ItemNum,0),MATCH(C$1,Districts,0))*'Blend Sheet'!$K123)+(INDEX(ItemCosts,MATCH('Blend Sheet'!$L$4,ItemNum,0),MATCH(C$1,Districts,0))*'Blend Sheet'!$L123)+(INDEX(ItemCosts,MATCH('Blend Sheet'!$M$4,ItemNum,0),MATCH(C$1,Districts,0))*'Blend Sheet'!$M123)+(INDEX(ItemCosts,MATCH('Blend Sheet'!$N$4,ItemNum,0),MATCH(C$1,Districts,0))*'Blend Sheet'!$N123)+(INDEX(ItemCosts,MATCH('Blend Sheet'!$O$4,ItemNum,0),MATCH(C$1,Districts,0))*'Blend Sheet'!$O123)+(INDEX(ItemCosts,MATCH('Blend Sheet'!$P$4,ItemNum,0),MATCH(C$1,Districts,0))*'Blend Sheet'!$P123)+(INDEX(ItemCosts,MATCH('Blend Sheet'!$Q$4,ItemNum,0),MATCH(C$1,Districts,0))*'Blend Sheet'!$Q123)+(INDEX(ItemCosts,MATCH('Blend Sheet'!$R$4,ItemNum,0),MATCH(C$1,Districts,0))*'Blend Sheet'!$R123)+(INDEX(ItemCosts,MATCH('Blend Sheet'!$S$4,ItemNum,0),MATCH(C$1,Districts,0))*'Blend Sheet'!$S123)+(INDEX(ItemCosts,MATCH('Blend Sheet'!$T$4,ItemNum,0),MATCH(C$1,Districts,0))*'Blend Sheet'!$T123)+(INDEX(ItemCosts,MATCH('Blend Sheet'!$U$4,ItemNum,0),MATCH(C$1,Districts,0))*'Blend Sheet'!$U123)+(INDEX(ItemCosts,MATCH('Blend Sheet'!$V$4,ItemNum,0),MATCH(C$1,Districts,0))*'Blend Sheet'!$V123)+(INDEX(ItemCosts,MATCH('Blend Sheet'!$W$4,ItemNum,0),MATCH(C$1,Districts,0))*'Blend Sheet'!$W123)+(INDEX(ItemCosts,MATCH('Blend Sheet'!$X$4,ItemNum,0),MATCH(C$1,Districts,0))*'Blend Sheet'!$X123)+(INDEX(ItemCosts,MATCH('Blend Sheet'!$Y$4,ItemNum,0),MATCH(C$1,Districts,0))*'Blend Sheet'!$Y123)+(INDEX(ItemCosts,MATCH('Blend Sheet'!$Z$4,ItemNum,0),MATCH(C$1,Districts,0))*'Blend Sheet'!$Z123)+(INDEX(ItemCosts,MATCH('Blend Sheet'!$AA$4,ItemNum,0),MATCH(C$1,Districts,0))*'Blend Sheet'!$AA123)+(INDEX(ItemCosts,MATCH('Blend Sheet'!$AB$4,ItemNum,0),MATCH(C$1,Districts,0))*'Blend Sheet'!$AB123)+(INDEX(ItemCosts,MATCH('Blend Sheet'!$AC$4,ItemNum,0),MATCH(C$1,Districts,0))*'Blend Sheet'!$AC123)+(INDEX(ItemCosts,MATCH('Blend Sheet'!$AD$4,ItemNum,0),MATCH(C$1,Districts,0))*'Blend Sheet'!$AD123)+(INDEX(ItemCosts,MATCH('Blend Sheet'!$AE$4,ItemNum,0),MATCH(C$1,Districts,0))*'Blend Sheet'!$AE123)+(INDEX(ItemCosts,MATCH('Blend Sheet'!$AF$4,ItemNum,0),MATCH(C$1,Districts,0))*'Blend Sheet'!$AF123)+(INDEX(ItemCosts,MATCH('Blend Sheet'!$AG$4,ItemNum,0),MATCH(C$1,Districts,0))*'Blend Sheet'!$AG123)+(INDEX(ItemCosts,MATCH('Blend Sheet'!$AH$4,ItemNum,0),MATCH(C$1,Districts,0))*'Blend Sheet'!$AH123)+(INDEX(ItemCosts,MATCH('Blend Sheet'!$AI$4,ItemNum,0),MATCH(C$1,Districts,0))*'Blend Sheet'!$AI123)+(INDEX(ItemCosts,MATCH('Blend Sheet'!$AJ$4,ItemNum,0),MATCH(C$1,Districts,0))*'Blend Sheet'!$AJ123)+(INDEX(ItemCosts,MATCH('Blend Sheet'!$AK$4,ItemNum,0),MATCH(C$1,Districts,0))*'Blend Sheet'!$AK123)+(INDEX(ItemCosts,MATCH('Blend Sheet'!$AL$4,ItemNum,0),MATCH(C$1,Districts,0))*'Blend Sheet'!$AL123)+(INDEX(ItemCosts,MATCH('Blend Sheet'!$AM$4,ItemNum,0),MATCH(C$1,Districts,0))*'Blend Sheet'!$AM123)+(INDEX(ItemCosts,MATCH('Blend Sheet'!$AN$4,ItemNum,0),MATCH(C$1,Districts,0))*'Blend Sheet'!$AN123)+(INDEX(ItemCosts,MATCH('Blend Sheet'!$AO$4,ItemNum,0),MATCH(C$1,Districts,0))*'Blend Sheet'!$AO123)+(INDEX(ItemCosts,MATCH('Blend Sheet'!$AP$4,ItemNum,0),MATCH(C$1,Districts,0))*'Blend Sheet'!$AP123)+(INDEX(ItemCosts,MATCH('Blend Sheet'!$AQ$4,ItemNum,0),MATCH(C$1,Districts,0))*'Blend Sheet'!$AQ123)+(INDEX(ItemCosts,MATCH('Blend Sheet'!$AR$4,ItemNum,0),MATCH(C$1,Districts,0))*'Blend Sheet'!$AR123)+(INDEX(ItemCosts,MATCH('Blend Sheet'!$AS$4,ItemNum,0),MATCH(C$1,Districts,0))*'Blend Sheet'!$AS123)</f>
        <v>#N/A</v>
      </c>
      <c r="D120" s="5" t="e">
        <f>(INDEX(ItemCosts,MATCH('Blend Sheet'!$C$4,ItemNum,0),MATCH(D$1,Districts,0))*'Blend Sheet'!$C123)+(INDEX(ItemCosts,MATCH('Blend Sheet'!$D$4,ItemNum,0),MATCH(D$1,Districts,0))*'Blend Sheet'!$D123)+(INDEX(ItemCosts,MATCH('Blend Sheet'!$E$4,ItemNum,0),MATCH(D$1,Districts,0))*'Blend Sheet'!$E123)+(INDEX(ItemCosts,MATCH('Blend Sheet'!$F$4,ItemNum,0),MATCH(D$1,Districts,0))*'Blend Sheet'!$F123)+(INDEX(ItemCosts,MATCH('Blend Sheet'!$G$4,ItemNum,0),MATCH(D$1,Districts,0))*'Blend Sheet'!$G123)+(INDEX(ItemCosts,MATCH('Blend Sheet'!$H$4,ItemNum,0),MATCH(D$1,Districts,0))*'Blend Sheet'!$H123)+(INDEX(ItemCosts,MATCH('Blend Sheet'!$I$4,ItemNum,0),MATCH(D$1,Districts,0))*'Blend Sheet'!$I123)+(INDEX(ItemCosts,MATCH('Blend Sheet'!$J$4,ItemNum,0),MATCH(D$1,Districts,0))*'Blend Sheet'!$J123)+(INDEX(ItemCosts,MATCH('Blend Sheet'!$K$4,ItemNum,0),MATCH(D$1,Districts,0))*'Blend Sheet'!$K123)+(INDEX(ItemCosts,MATCH('Blend Sheet'!$L$4,ItemNum,0),MATCH(D$1,Districts,0))*'Blend Sheet'!$L123)+(INDEX(ItemCosts,MATCH('Blend Sheet'!$M$4,ItemNum,0),MATCH(D$1,Districts,0))*'Blend Sheet'!$M123)+(INDEX(ItemCosts,MATCH('Blend Sheet'!$N$4,ItemNum,0),MATCH(D$1,Districts,0))*'Blend Sheet'!$N123)+(INDEX(ItemCosts,MATCH('Blend Sheet'!$O$4,ItemNum,0),MATCH(D$1,Districts,0))*'Blend Sheet'!$O123)+(INDEX(ItemCosts,MATCH('Blend Sheet'!$P$4,ItemNum,0),MATCH(D$1,Districts,0))*'Blend Sheet'!$P123)+(INDEX(ItemCosts,MATCH('Blend Sheet'!$Q$4,ItemNum,0),MATCH(D$1,Districts,0))*'Blend Sheet'!$Q123)+(INDEX(ItemCosts,MATCH('Blend Sheet'!$R$4,ItemNum,0),MATCH(D$1,Districts,0))*'Blend Sheet'!$R123)+(INDEX(ItemCosts,MATCH('Blend Sheet'!$S$4,ItemNum,0),MATCH(D$1,Districts,0))*'Blend Sheet'!$S123)+(INDEX(ItemCosts,MATCH('Blend Sheet'!$T$4,ItemNum,0),MATCH(D$1,Districts,0))*'Blend Sheet'!$T123)+(INDEX(ItemCosts,MATCH('Blend Sheet'!$U$4,ItemNum,0),MATCH(D$1,Districts,0))*'Blend Sheet'!$U123)+(INDEX(ItemCosts,MATCH('Blend Sheet'!$V$4,ItemNum,0),MATCH(D$1,Districts,0))*'Blend Sheet'!$V123)+(INDEX(ItemCosts,MATCH('Blend Sheet'!$W$4,ItemNum,0),MATCH(D$1,Districts,0))*'Blend Sheet'!$W123)+(INDEX(ItemCosts,MATCH('Blend Sheet'!$X$4,ItemNum,0),MATCH(D$1,Districts,0))*'Blend Sheet'!$X123)+(INDEX(ItemCosts,MATCH('Blend Sheet'!$Y$4,ItemNum,0),MATCH(D$1,Districts,0))*'Blend Sheet'!$Y123)+(INDEX(ItemCosts,MATCH('Blend Sheet'!$Z$4,ItemNum,0),MATCH(D$1,Districts,0))*'Blend Sheet'!$Z123)+(INDEX(ItemCosts,MATCH('Blend Sheet'!$AA$4,ItemNum,0),MATCH(D$1,Districts,0))*'Blend Sheet'!$AA123)+(INDEX(ItemCosts,MATCH('Blend Sheet'!$AB$4,ItemNum,0),MATCH(D$1,Districts,0))*'Blend Sheet'!$AB123)+(INDEX(ItemCosts,MATCH('Blend Sheet'!$AC$4,ItemNum,0),MATCH(D$1,Districts,0))*'Blend Sheet'!$AC123)+(INDEX(ItemCosts,MATCH('Blend Sheet'!$AD$4,ItemNum,0),MATCH(D$1,Districts,0))*'Blend Sheet'!$AD123)+(INDEX(ItemCosts,MATCH('Blend Sheet'!$AE$4,ItemNum,0),MATCH(D$1,Districts,0))*'Blend Sheet'!$AE123)+(INDEX(ItemCosts,MATCH('Blend Sheet'!$AF$4,ItemNum,0),MATCH(D$1,Districts,0))*'Blend Sheet'!$AF123)+(INDEX(ItemCosts,MATCH('Blend Sheet'!$AG$4,ItemNum,0),MATCH(D$1,Districts,0))*'Blend Sheet'!$AG123)+(INDEX(ItemCosts,MATCH('Blend Sheet'!$AH$4,ItemNum,0),MATCH(D$1,Districts,0))*'Blend Sheet'!$AH123)+(INDEX(ItemCosts,MATCH('Blend Sheet'!$AI$4,ItemNum,0),MATCH(D$1,Districts,0))*'Blend Sheet'!$AI123)+(INDEX(ItemCosts,MATCH('Blend Sheet'!$AJ$4,ItemNum,0),MATCH(D$1,Districts,0))*'Blend Sheet'!$AJ123)+(INDEX(ItemCosts,MATCH('Blend Sheet'!$AK$4,ItemNum,0),MATCH(D$1,Districts,0))*'Blend Sheet'!$AK123)+(INDEX(ItemCosts,MATCH('Blend Sheet'!$AL$4,ItemNum,0),MATCH(D$1,Districts,0))*'Blend Sheet'!$AL123)+(INDEX(ItemCosts,MATCH('Blend Sheet'!$AM$4,ItemNum,0),MATCH(D$1,Districts,0))*'Blend Sheet'!$AM123)+(INDEX(ItemCosts,MATCH('Blend Sheet'!$AN$4,ItemNum,0),MATCH(D$1,Districts,0))*'Blend Sheet'!$AN123)+(INDEX(ItemCosts,MATCH('Blend Sheet'!$AO$4,ItemNum,0),MATCH(D$1,Districts,0))*'Blend Sheet'!$AO123)+(INDEX(ItemCosts,MATCH('Blend Sheet'!$AP$4,ItemNum,0),MATCH(D$1,Districts,0))*'Blend Sheet'!$AP123)+(INDEX(ItemCosts,MATCH('Blend Sheet'!$AQ$4,ItemNum,0),MATCH(D$1,Districts,0))*'Blend Sheet'!$AQ123)+(INDEX(ItemCosts,MATCH('Blend Sheet'!$AR$4,ItemNum,0),MATCH(D$1,Districts,0))*'Blend Sheet'!$AR123)+(INDEX(ItemCosts,MATCH('Blend Sheet'!$AS$4,ItemNum,0),MATCH(D$1,Districts,0))*'Blend Sheet'!$AS123)</f>
        <v>#N/A</v>
      </c>
      <c r="E120" s="5" t="e">
        <f>(INDEX(ItemCosts,MATCH('Blend Sheet'!$C$4,ItemNum,0),MATCH(E$1,Districts,0))*'Blend Sheet'!$C123)+(INDEX(ItemCosts,MATCH('Blend Sheet'!$D$4,ItemNum,0),MATCH(E$1,Districts,0))*'Blend Sheet'!$D123)+(INDEX(ItemCosts,MATCH('Blend Sheet'!$E$4,ItemNum,0),MATCH(E$1,Districts,0))*'Blend Sheet'!$E123)+(INDEX(ItemCosts,MATCH('Blend Sheet'!$F$4,ItemNum,0),MATCH(E$1,Districts,0))*'Blend Sheet'!$F123)+(INDEX(ItemCosts,MATCH('Blend Sheet'!$G$4,ItemNum,0),MATCH(E$1,Districts,0))*'Blend Sheet'!$G123)+(INDEX(ItemCosts,MATCH('Blend Sheet'!$H$4,ItemNum,0),MATCH(E$1,Districts,0))*'Blend Sheet'!$H123)+(INDEX(ItemCosts,MATCH('Blend Sheet'!$I$4,ItemNum,0),MATCH(E$1,Districts,0))*'Blend Sheet'!$I123)+(INDEX(ItemCosts,MATCH('Blend Sheet'!$J$4,ItemNum,0),MATCH(E$1,Districts,0))*'Blend Sheet'!$J123)+(INDEX(ItemCosts,MATCH('Blend Sheet'!$K$4,ItemNum,0),MATCH(E$1,Districts,0))*'Blend Sheet'!$K123)+(INDEX(ItemCosts,MATCH('Blend Sheet'!$L$4,ItemNum,0),MATCH(E$1,Districts,0))*'Blend Sheet'!$L123)+(INDEX(ItemCosts,MATCH('Blend Sheet'!$M$4,ItemNum,0),MATCH(E$1,Districts,0))*'Blend Sheet'!$M123)+(INDEX(ItemCosts,MATCH('Blend Sheet'!$N$4,ItemNum,0),MATCH(E$1,Districts,0))*'Blend Sheet'!$N123)+(INDEX(ItemCosts,MATCH('Blend Sheet'!$O$4,ItemNum,0),MATCH(E$1,Districts,0))*'Blend Sheet'!$O123)+(INDEX(ItemCosts,MATCH('Blend Sheet'!$P$4,ItemNum,0),MATCH(E$1,Districts,0))*'Blend Sheet'!$P123)+(INDEX(ItemCosts,MATCH('Blend Sheet'!$Q$4,ItemNum,0),MATCH(E$1,Districts,0))*'Blend Sheet'!$Q123)+(INDEX(ItemCosts,MATCH('Blend Sheet'!$R$4,ItemNum,0),MATCH(E$1,Districts,0))*'Blend Sheet'!$R123)+(INDEX(ItemCosts,MATCH('Blend Sheet'!$S$4,ItemNum,0),MATCH(E$1,Districts,0))*'Blend Sheet'!$S123)+(INDEX(ItemCosts,MATCH('Blend Sheet'!$T$4,ItemNum,0),MATCH(E$1,Districts,0))*'Blend Sheet'!$T123)+(INDEX(ItemCosts,MATCH('Blend Sheet'!$U$4,ItemNum,0),MATCH(E$1,Districts,0))*'Blend Sheet'!$U123)+(INDEX(ItemCosts,MATCH('Blend Sheet'!$V$4,ItemNum,0),MATCH(E$1,Districts,0))*'Blend Sheet'!$V123)+(INDEX(ItemCosts,MATCH('Blend Sheet'!$W$4,ItemNum,0),MATCH(E$1,Districts,0))*'Blend Sheet'!$W123)+(INDEX(ItemCosts,MATCH('Blend Sheet'!$X$4,ItemNum,0),MATCH(E$1,Districts,0))*'Blend Sheet'!$X123)+(INDEX(ItemCosts,MATCH('Blend Sheet'!$Y$4,ItemNum,0),MATCH(E$1,Districts,0))*'Blend Sheet'!$Y123)+(INDEX(ItemCosts,MATCH('Blend Sheet'!$Z$4,ItemNum,0),MATCH(E$1,Districts,0))*'Blend Sheet'!$Z123)+(INDEX(ItemCosts,MATCH('Blend Sheet'!$AA$4,ItemNum,0),MATCH(E$1,Districts,0))*'Blend Sheet'!$AA123)+(INDEX(ItemCosts,MATCH('Blend Sheet'!$AB$4,ItemNum,0),MATCH(E$1,Districts,0))*'Blend Sheet'!$AB123)+(INDEX(ItemCosts,MATCH('Blend Sheet'!$AC$4,ItemNum,0),MATCH(E$1,Districts,0))*'Blend Sheet'!$AC123)+(INDEX(ItemCosts,MATCH('Blend Sheet'!$AD$4,ItemNum,0),MATCH(E$1,Districts,0))*'Blend Sheet'!$AD123)+(INDEX(ItemCosts,MATCH('Blend Sheet'!$AE$4,ItemNum,0),MATCH(E$1,Districts,0))*'Blend Sheet'!$AE123)+(INDEX(ItemCosts,MATCH('Blend Sheet'!$AF$4,ItemNum,0),MATCH(E$1,Districts,0))*'Blend Sheet'!$AF123)+(INDEX(ItemCosts,MATCH('Blend Sheet'!$AG$4,ItemNum,0),MATCH(E$1,Districts,0))*'Blend Sheet'!$AG123)+(INDEX(ItemCosts,MATCH('Blend Sheet'!$AH$4,ItemNum,0),MATCH(E$1,Districts,0))*'Blend Sheet'!$AH123)+(INDEX(ItemCosts,MATCH('Blend Sheet'!$AI$4,ItemNum,0),MATCH(E$1,Districts,0))*'Blend Sheet'!$AI123)+(INDEX(ItemCosts,MATCH('Blend Sheet'!$AJ$4,ItemNum,0),MATCH(E$1,Districts,0))*'Blend Sheet'!$AJ123)+(INDEX(ItemCosts,MATCH('Blend Sheet'!$AK$4,ItemNum,0),MATCH(E$1,Districts,0))*'Blend Sheet'!$AK123)+(INDEX(ItemCosts,MATCH('Blend Sheet'!$AL$4,ItemNum,0),MATCH(E$1,Districts,0))*'Blend Sheet'!$AL123)+(INDEX(ItemCosts,MATCH('Blend Sheet'!$AM$4,ItemNum,0),MATCH(E$1,Districts,0))*'Blend Sheet'!$AM123)+(INDEX(ItemCosts,MATCH('Blend Sheet'!$AN$4,ItemNum,0),MATCH(E$1,Districts,0))*'Blend Sheet'!$AN123)+(INDEX(ItemCosts,MATCH('Blend Sheet'!$AO$4,ItemNum,0),MATCH(E$1,Districts,0))*'Blend Sheet'!$AO123)+(INDEX(ItemCosts,MATCH('Blend Sheet'!$AP$4,ItemNum,0),MATCH(E$1,Districts,0))*'Blend Sheet'!$AP123)+(INDEX(ItemCosts,MATCH('Blend Sheet'!$AQ$4,ItemNum,0),MATCH(E$1,Districts,0))*'Blend Sheet'!$AQ123)+(INDEX(ItemCosts,MATCH('Blend Sheet'!$AR$4,ItemNum,0),MATCH(E$1,Districts,0))*'Blend Sheet'!$AR123)+(INDEX(ItemCosts,MATCH('Blend Sheet'!$AS$4,ItemNum,0),MATCH(E$1,Districts,0))*'Blend Sheet'!$AS123)</f>
        <v>#N/A</v>
      </c>
      <c r="F120" s="5" t="e">
        <f>(INDEX(ItemCosts,MATCH('Blend Sheet'!$C$4,ItemNum,0),MATCH(F$1,Districts,0))*'Blend Sheet'!$C123)+(INDEX(ItemCosts,MATCH('Blend Sheet'!$D$4,ItemNum,0),MATCH(F$1,Districts,0))*'Blend Sheet'!$D123)+(INDEX(ItemCosts,MATCH('Blend Sheet'!$E$4,ItemNum,0),MATCH(F$1,Districts,0))*'Blend Sheet'!$E123)+(INDEX(ItemCosts,MATCH('Blend Sheet'!$F$4,ItemNum,0),MATCH(F$1,Districts,0))*'Blend Sheet'!$F123)+(INDEX(ItemCosts,MATCH('Blend Sheet'!$G$4,ItemNum,0),MATCH(F$1,Districts,0))*'Blend Sheet'!$G123)+(INDEX(ItemCosts,MATCH('Blend Sheet'!$H$4,ItemNum,0),MATCH(F$1,Districts,0))*'Blend Sheet'!$H123)+(INDEX(ItemCosts,MATCH('Blend Sheet'!$I$4,ItemNum,0),MATCH(F$1,Districts,0))*'Blend Sheet'!$I123)+(INDEX(ItemCosts,MATCH('Blend Sheet'!$J$4,ItemNum,0),MATCH(F$1,Districts,0))*'Blend Sheet'!$J123)+(INDEX(ItemCosts,MATCH('Blend Sheet'!$K$4,ItemNum,0),MATCH(F$1,Districts,0))*'Blend Sheet'!$K123)+(INDEX(ItemCosts,MATCH('Blend Sheet'!$L$4,ItemNum,0),MATCH(F$1,Districts,0))*'Blend Sheet'!$L123)+(INDEX(ItemCosts,MATCH('Blend Sheet'!$M$4,ItemNum,0),MATCH(F$1,Districts,0))*'Blend Sheet'!$M123)+(INDEX(ItemCosts,MATCH('Blend Sheet'!$N$4,ItemNum,0),MATCH(F$1,Districts,0))*'Blend Sheet'!$N123)+(INDEX(ItemCosts,MATCH('Blend Sheet'!$O$4,ItemNum,0),MATCH(F$1,Districts,0))*'Blend Sheet'!$O123)+(INDEX(ItemCosts,MATCH('Blend Sheet'!$P$4,ItemNum,0),MATCH(F$1,Districts,0))*'Blend Sheet'!$P123)+(INDEX(ItemCosts,MATCH('Blend Sheet'!$Q$4,ItemNum,0),MATCH(F$1,Districts,0))*'Blend Sheet'!$Q123)+(INDEX(ItemCosts,MATCH('Blend Sheet'!$R$4,ItemNum,0),MATCH(F$1,Districts,0))*'Blend Sheet'!$R123)+(INDEX(ItemCosts,MATCH('Blend Sheet'!$S$4,ItemNum,0),MATCH(F$1,Districts,0))*'Blend Sheet'!$S123)+(INDEX(ItemCosts,MATCH('Blend Sheet'!$T$4,ItemNum,0),MATCH(F$1,Districts,0))*'Blend Sheet'!$T123)+(INDEX(ItemCosts,MATCH('Blend Sheet'!$U$4,ItemNum,0),MATCH(F$1,Districts,0))*'Blend Sheet'!$U123)+(INDEX(ItemCosts,MATCH('Blend Sheet'!$V$4,ItemNum,0),MATCH(F$1,Districts,0))*'Blend Sheet'!$V123)+(INDEX(ItemCosts,MATCH('Blend Sheet'!$W$4,ItemNum,0),MATCH(F$1,Districts,0))*'Blend Sheet'!$W123)+(INDEX(ItemCosts,MATCH('Blend Sheet'!$X$4,ItemNum,0),MATCH(F$1,Districts,0))*'Blend Sheet'!$X123)+(INDEX(ItemCosts,MATCH('Blend Sheet'!$Y$4,ItemNum,0),MATCH(F$1,Districts,0))*'Blend Sheet'!$Y123)+(INDEX(ItemCosts,MATCH('Blend Sheet'!$Z$4,ItemNum,0),MATCH(F$1,Districts,0))*'Blend Sheet'!$Z123)+(INDEX(ItemCosts,MATCH('Blend Sheet'!$AA$4,ItemNum,0),MATCH(F$1,Districts,0))*'Blend Sheet'!$AA123)+(INDEX(ItemCosts,MATCH('Blend Sheet'!$AB$4,ItemNum,0),MATCH(F$1,Districts,0))*'Blend Sheet'!$AB123)+(INDEX(ItemCosts,MATCH('Blend Sheet'!$AC$4,ItemNum,0),MATCH(F$1,Districts,0))*'Blend Sheet'!$AC123)+(INDEX(ItemCosts,MATCH('Blend Sheet'!$AD$4,ItemNum,0),MATCH(F$1,Districts,0))*'Blend Sheet'!$AD123)+(INDEX(ItemCosts,MATCH('Blend Sheet'!$AE$4,ItemNum,0),MATCH(F$1,Districts,0))*'Blend Sheet'!$AE123)+(INDEX(ItemCosts,MATCH('Blend Sheet'!$AF$4,ItemNum,0),MATCH(F$1,Districts,0))*'Blend Sheet'!$AF123)+(INDEX(ItemCosts,MATCH('Blend Sheet'!$AG$4,ItemNum,0),MATCH(F$1,Districts,0))*'Blend Sheet'!$AG123)+(INDEX(ItemCosts,MATCH('Blend Sheet'!$AH$4,ItemNum,0),MATCH(F$1,Districts,0))*'Blend Sheet'!$AH123)+(INDEX(ItemCosts,MATCH('Blend Sheet'!$AI$4,ItemNum,0),MATCH(F$1,Districts,0))*'Blend Sheet'!$AI123)+(INDEX(ItemCosts,MATCH('Blend Sheet'!$AJ$4,ItemNum,0),MATCH(F$1,Districts,0))*'Blend Sheet'!$AJ123)+(INDEX(ItemCosts,MATCH('Blend Sheet'!$AK$4,ItemNum,0),MATCH(F$1,Districts,0))*'Blend Sheet'!$AK123)+(INDEX(ItemCosts,MATCH('Blend Sheet'!$AL$4,ItemNum,0),MATCH(F$1,Districts,0))*'Blend Sheet'!$AL123)+(INDEX(ItemCosts,MATCH('Blend Sheet'!$AM$4,ItemNum,0),MATCH(F$1,Districts,0))*'Blend Sheet'!$AM123)+(INDEX(ItemCosts,MATCH('Blend Sheet'!$AN$4,ItemNum,0),MATCH(F$1,Districts,0))*'Blend Sheet'!$AN123)+(INDEX(ItemCosts,MATCH('Blend Sheet'!$AO$4,ItemNum,0),MATCH(F$1,Districts,0))*'Blend Sheet'!$AO123)+(INDEX(ItemCosts,MATCH('Blend Sheet'!$AP$4,ItemNum,0),MATCH(F$1,Districts,0))*'Blend Sheet'!$AP123)+(INDEX(ItemCosts,MATCH('Blend Sheet'!$AQ$4,ItemNum,0),MATCH(F$1,Districts,0))*'Blend Sheet'!$AQ123)+(INDEX(ItemCosts,MATCH('Blend Sheet'!$AR$4,ItemNum,0),MATCH(F$1,Districts,0))*'Blend Sheet'!$AR123)+(INDEX(ItemCosts,MATCH('Blend Sheet'!$AS$4,ItemNum,0),MATCH(F$1,Districts,0))*'Blend Sheet'!$AS123)</f>
        <v>#N/A</v>
      </c>
      <c r="G120" s="5" t="e">
        <f>(INDEX(ItemCosts,MATCH('Blend Sheet'!$C$4,ItemNum,0),MATCH(G$1,Districts,0))*'Blend Sheet'!$C123)+(INDEX(ItemCosts,MATCH('Blend Sheet'!$D$4,ItemNum,0),MATCH(G$1,Districts,0))*'Blend Sheet'!$D123)+(INDEX(ItemCosts,MATCH('Blend Sheet'!$E$4,ItemNum,0),MATCH(G$1,Districts,0))*'Blend Sheet'!$E123)+(INDEX(ItemCosts,MATCH('Blend Sheet'!$F$4,ItemNum,0),MATCH(G$1,Districts,0))*'Blend Sheet'!$F123)+(INDEX(ItemCosts,MATCH('Blend Sheet'!$G$4,ItemNum,0),MATCH(G$1,Districts,0))*'Blend Sheet'!$G123)+(INDEX(ItemCosts,MATCH('Blend Sheet'!$H$4,ItemNum,0),MATCH(G$1,Districts,0))*'Blend Sheet'!$H123)+(INDEX(ItemCosts,MATCH('Blend Sheet'!$I$4,ItemNum,0),MATCH(G$1,Districts,0))*'Blend Sheet'!$I123)+(INDEX(ItemCosts,MATCH('Blend Sheet'!$J$4,ItemNum,0),MATCH(G$1,Districts,0))*'Blend Sheet'!$J123)+(INDEX(ItemCosts,MATCH('Blend Sheet'!$K$4,ItemNum,0),MATCH(G$1,Districts,0))*'Blend Sheet'!$K123)+(INDEX(ItemCosts,MATCH('Blend Sheet'!$L$4,ItemNum,0),MATCH(G$1,Districts,0))*'Blend Sheet'!$L123)+(INDEX(ItemCosts,MATCH('Blend Sheet'!$M$4,ItemNum,0),MATCH(G$1,Districts,0))*'Blend Sheet'!$M123)+(INDEX(ItemCosts,MATCH('Blend Sheet'!$N$4,ItemNum,0),MATCH(G$1,Districts,0))*'Blend Sheet'!$N123)+(INDEX(ItemCosts,MATCH('Blend Sheet'!$O$4,ItemNum,0),MATCH(G$1,Districts,0))*'Blend Sheet'!$O123)+(INDEX(ItemCosts,MATCH('Blend Sheet'!$P$4,ItemNum,0),MATCH(G$1,Districts,0))*'Blend Sheet'!$P123)+(INDEX(ItemCosts,MATCH('Blend Sheet'!$Q$4,ItemNum,0),MATCH(G$1,Districts,0))*'Blend Sheet'!$Q123)+(INDEX(ItemCosts,MATCH('Blend Sheet'!$R$4,ItemNum,0),MATCH(G$1,Districts,0))*'Blend Sheet'!$R123)+(INDEX(ItemCosts,MATCH('Blend Sheet'!$S$4,ItemNum,0),MATCH(G$1,Districts,0))*'Blend Sheet'!$S123)+(INDEX(ItemCosts,MATCH('Blend Sheet'!$T$4,ItemNum,0),MATCH(G$1,Districts,0))*'Blend Sheet'!$T123)+(INDEX(ItemCosts,MATCH('Blend Sheet'!$U$4,ItemNum,0),MATCH(G$1,Districts,0))*'Blend Sheet'!$U123)+(INDEX(ItemCosts,MATCH('Blend Sheet'!$V$4,ItemNum,0),MATCH(G$1,Districts,0))*'Blend Sheet'!$V123)+(INDEX(ItemCosts,MATCH('Blend Sheet'!$W$4,ItemNum,0),MATCH(G$1,Districts,0))*'Blend Sheet'!$W123)+(INDEX(ItemCosts,MATCH('Blend Sheet'!$X$4,ItemNum,0),MATCH(G$1,Districts,0))*'Blend Sheet'!$X123)+(INDEX(ItemCosts,MATCH('Blend Sheet'!$Y$4,ItemNum,0),MATCH(G$1,Districts,0))*'Blend Sheet'!$Y123)+(INDEX(ItemCosts,MATCH('Blend Sheet'!$Z$4,ItemNum,0),MATCH(G$1,Districts,0))*'Blend Sheet'!$Z123)+(INDEX(ItemCosts,MATCH('Blend Sheet'!$AA$4,ItemNum,0),MATCH(G$1,Districts,0))*'Blend Sheet'!$AA123)+(INDEX(ItemCosts,MATCH('Blend Sheet'!$AB$4,ItemNum,0),MATCH(G$1,Districts,0))*'Blend Sheet'!$AB123)+(INDEX(ItemCosts,MATCH('Blend Sheet'!$AC$4,ItemNum,0),MATCH(G$1,Districts,0))*'Blend Sheet'!$AC123)+(INDEX(ItemCosts,MATCH('Blend Sheet'!$AD$4,ItemNum,0),MATCH(G$1,Districts,0))*'Blend Sheet'!$AD123)+(INDEX(ItemCosts,MATCH('Blend Sheet'!$AE$4,ItemNum,0),MATCH(G$1,Districts,0))*'Blend Sheet'!$AE123)+(INDEX(ItemCosts,MATCH('Blend Sheet'!$AF$4,ItemNum,0),MATCH(G$1,Districts,0))*'Blend Sheet'!$AF123)+(INDEX(ItemCosts,MATCH('Blend Sheet'!$AG$4,ItemNum,0),MATCH(G$1,Districts,0))*'Blend Sheet'!$AG123)+(INDEX(ItemCosts,MATCH('Blend Sheet'!$AH$4,ItemNum,0),MATCH(G$1,Districts,0))*'Blend Sheet'!$AH123)+(INDEX(ItemCosts,MATCH('Blend Sheet'!$AI$4,ItemNum,0),MATCH(G$1,Districts,0))*'Blend Sheet'!$AI123)+(INDEX(ItemCosts,MATCH('Blend Sheet'!$AJ$4,ItemNum,0),MATCH(G$1,Districts,0))*'Blend Sheet'!$AJ123)+(INDEX(ItemCosts,MATCH('Blend Sheet'!$AK$4,ItemNum,0),MATCH(G$1,Districts,0))*'Blend Sheet'!$AK123)+(INDEX(ItemCosts,MATCH('Blend Sheet'!$AL$4,ItemNum,0),MATCH(G$1,Districts,0))*'Blend Sheet'!$AL123)+(INDEX(ItemCosts,MATCH('Blend Sheet'!$AM$4,ItemNum,0),MATCH(G$1,Districts,0))*'Blend Sheet'!$AM123)+(INDEX(ItemCosts,MATCH('Blend Sheet'!$AN$4,ItemNum,0),MATCH(G$1,Districts,0))*'Blend Sheet'!$AN123)+(INDEX(ItemCosts,MATCH('Blend Sheet'!$AO$4,ItemNum,0),MATCH(G$1,Districts,0))*'Blend Sheet'!$AO123)+(INDEX(ItemCosts,MATCH('Blend Sheet'!$AP$4,ItemNum,0),MATCH(G$1,Districts,0))*'Blend Sheet'!$AP123)+(INDEX(ItemCosts,MATCH('Blend Sheet'!$AQ$4,ItemNum,0),MATCH(G$1,Districts,0))*'Blend Sheet'!$AQ123)+(INDEX(ItemCosts,MATCH('Blend Sheet'!$AR$4,ItemNum,0),MATCH(G$1,Districts,0))*'Blend Sheet'!$AR123)+(INDEX(ItemCosts,MATCH('Blend Sheet'!$AS$4,ItemNum,0),MATCH(G$1,Districts,0))*'Blend Sheet'!$AS123)</f>
        <v>#N/A</v>
      </c>
      <c r="H120" s="5" t="e">
        <f>(INDEX(ItemCosts,MATCH('Blend Sheet'!$C$4,ItemNum,0),MATCH(H$1,Districts,0))*'Blend Sheet'!$C123)+(INDEX(ItemCosts,MATCH('Blend Sheet'!$D$4,ItemNum,0),MATCH(H$1,Districts,0))*'Blend Sheet'!$D123)+(INDEX(ItemCosts,MATCH('Blend Sheet'!$E$4,ItemNum,0),MATCH(H$1,Districts,0))*'Blend Sheet'!$E123)+(INDEX(ItemCosts,MATCH('Blend Sheet'!$F$4,ItemNum,0),MATCH(H$1,Districts,0))*'Blend Sheet'!$F123)+(INDEX(ItemCosts,MATCH('Blend Sheet'!$G$4,ItemNum,0),MATCH(H$1,Districts,0))*'Blend Sheet'!$G123)+(INDEX(ItemCosts,MATCH('Blend Sheet'!$H$4,ItemNum,0),MATCH(H$1,Districts,0))*'Blend Sheet'!$H123)+(INDEX(ItemCosts,MATCH('Blend Sheet'!$I$4,ItemNum,0),MATCH(H$1,Districts,0))*'Blend Sheet'!$I123)+(INDEX(ItemCosts,MATCH('Blend Sheet'!$J$4,ItemNum,0),MATCH(H$1,Districts,0))*'Blend Sheet'!$J123)+(INDEX(ItemCosts,MATCH('Blend Sheet'!$K$4,ItemNum,0),MATCH(H$1,Districts,0))*'Blend Sheet'!$K123)+(INDEX(ItemCosts,MATCH('Blend Sheet'!$L$4,ItemNum,0),MATCH(H$1,Districts,0))*'Blend Sheet'!$L123)+(INDEX(ItemCosts,MATCH('Blend Sheet'!$M$4,ItemNum,0),MATCH(H$1,Districts,0))*'Blend Sheet'!$M123)+(INDEX(ItemCosts,MATCH('Blend Sheet'!$N$4,ItemNum,0),MATCH(H$1,Districts,0))*'Blend Sheet'!$N123)+(INDEX(ItemCosts,MATCH('Blend Sheet'!$O$4,ItemNum,0),MATCH(H$1,Districts,0))*'Blend Sheet'!$O123)+(INDEX(ItemCosts,MATCH('Blend Sheet'!$P$4,ItemNum,0),MATCH(H$1,Districts,0))*'Blend Sheet'!$P123)+(INDEX(ItemCosts,MATCH('Blend Sheet'!$Q$4,ItemNum,0),MATCH(H$1,Districts,0))*'Blend Sheet'!$Q123)+(INDEX(ItemCosts,MATCH('Blend Sheet'!$R$4,ItemNum,0),MATCH(H$1,Districts,0))*'Blend Sheet'!$R123)+(INDEX(ItemCosts,MATCH('Blend Sheet'!$S$4,ItemNum,0),MATCH(H$1,Districts,0))*'Blend Sheet'!$S123)+(INDEX(ItemCosts,MATCH('Blend Sheet'!$T$4,ItemNum,0),MATCH(H$1,Districts,0))*'Blend Sheet'!$T123)+(INDEX(ItemCosts,MATCH('Blend Sheet'!$U$4,ItemNum,0),MATCH(H$1,Districts,0))*'Blend Sheet'!$U123)+(INDEX(ItemCosts,MATCH('Blend Sheet'!$V$4,ItemNum,0),MATCH(H$1,Districts,0))*'Blend Sheet'!$V123)+(INDEX(ItemCosts,MATCH('Blend Sheet'!$W$4,ItemNum,0),MATCH(H$1,Districts,0))*'Blend Sheet'!$W123)+(INDEX(ItemCosts,MATCH('Blend Sheet'!$X$4,ItemNum,0),MATCH(H$1,Districts,0))*'Blend Sheet'!$X123)+(INDEX(ItemCosts,MATCH('Blend Sheet'!$Y$4,ItemNum,0),MATCH(H$1,Districts,0))*'Blend Sheet'!$Y123)+(INDEX(ItemCosts,MATCH('Blend Sheet'!$Z$4,ItemNum,0),MATCH(H$1,Districts,0))*'Blend Sheet'!$Z123)+(INDEX(ItemCosts,MATCH('Blend Sheet'!$AA$4,ItemNum,0),MATCH(H$1,Districts,0))*'Blend Sheet'!$AA123)+(INDEX(ItemCosts,MATCH('Blend Sheet'!$AB$4,ItemNum,0),MATCH(H$1,Districts,0))*'Blend Sheet'!$AB123)+(INDEX(ItemCosts,MATCH('Blend Sheet'!$AC$4,ItemNum,0),MATCH(H$1,Districts,0))*'Blend Sheet'!$AC123)+(INDEX(ItemCosts,MATCH('Blend Sheet'!$AD$4,ItemNum,0),MATCH(H$1,Districts,0))*'Blend Sheet'!$AD123)+(INDEX(ItemCosts,MATCH('Blend Sheet'!$AE$4,ItemNum,0),MATCH(H$1,Districts,0))*'Blend Sheet'!$AE123)+(INDEX(ItemCosts,MATCH('Blend Sheet'!$AF$4,ItemNum,0),MATCH(H$1,Districts,0))*'Blend Sheet'!$AF123)+(INDEX(ItemCosts,MATCH('Blend Sheet'!$AG$4,ItemNum,0),MATCH(H$1,Districts,0))*'Blend Sheet'!$AG123)+(INDEX(ItemCosts,MATCH('Blend Sheet'!$AH$4,ItemNum,0),MATCH(H$1,Districts,0))*'Blend Sheet'!$AH123)+(INDEX(ItemCosts,MATCH('Blend Sheet'!$AI$4,ItemNum,0),MATCH(H$1,Districts,0))*'Blend Sheet'!$AI123)+(INDEX(ItemCosts,MATCH('Blend Sheet'!$AJ$4,ItemNum,0),MATCH(H$1,Districts,0))*'Blend Sheet'!$AJ123)+(INDEX(ItemCosts,MATCH('Blend Sheet'!$AK$4,ItemNum,0),MATCH(H$1,Districts,0))*'Blend Sheet'!$AK123)+(INDEX(ItemCosts,MATCH('Blend Sheet'!$AL$4,ItemNum,0),MATCH(H$1,Districts,0))*'Blend Sheet'!$AL123)+(INDEX(ItemCosts,MATCH('Blend Sheet'!$AM$4,ItemNum,0),MATCH(H$1,Districts,0))*'Blend Sheet'!$AM123)+(INDEX(ItemCosts,MATCH('Blend Sheet'!$AN$4,ItemNum,0),MATCH(H$1,Districts,0))*'Blend Sheet'!$AN123)+(INDEX(ItemCosts,MATCH('Blend Sheet'!$AO$4,ItemNum,0),MATCH(H$1,Districts,0))*'Blend Sheet'!$AO123)+(INDEX(ItemCosts,MATCH('Blend Sheet'!$AP$4,ItemNum,0),MATCH(H$1,Districts,0))*'Blend Sheet'!$AP123)+(INDEX(ItemCosts,MATCH('Blend Sheet'!$AQ$4,ItemNum,0),MATCH(H$1,Districts,0))*'Blend Sheet'!$AQ123)+(INDEX(ItemCosts,MATCH('Blend Sheet'!$AR$4,ItemNum,0),MATCH(H$1,Districts,0))*'Blend Sheet'!$AR123)+(INDEX(ItemCosts,MATCH('Blend Sheet'!$AS$4,ItemNum,0),MATCH(H$1,Districts,0))*'Blend Sheet'!$AS123)</f>
        <v>#N/A</v>
      </c>
      <c r="I120" s="5" t="e">
        <f>(INDEX(ItemCosts,MATCH('Blend Sheet'!$C$4,ItemNum,0),MATCH(I$1,Districts,0))*'Blend Sheet'!$C123)+(INDEX(ItemCosts,MATCH('Blend Sheet'!$D$4,ItemNum,0),MATCH(I$1,Districts,0))*'Blend Sheet'!$D123)+(INDEX(ItemCosts,MATCH('Blend Sheet'!$E$4,ItemNum,0),MATCH(I$1,Districts,0))*'Blend Sheet'!$E123)+(INDEX(ItemCosts,MATCH('Blend Sheet'!$F$4,ItemNum,0),MATCH(I$1,Districts,0))*'Blend Sheet'!$F123)+(INDEX(ItemCosts,MATCH('Blend Sheet'!$G$4,ItemNum,0),MATCH(I$1,Districts,0))*'Blend Sheet'!$G123)+(INDEX(ItemCosts,MATCH('Blend Sheet'!$H$4,ItemNum,0),MATCH(I$1,Districts,0))*'Blend Sheet'!$H123)+(INDEX(ItemCosts,MATCH('Blend Sheet'!$I$4,ItemNum,0),MATCH(I$1,Districts,0))*'Blend Sheet'!$I123)+(INDEX(ItemCosts,MATCH('Blend Sheet'!$J$4,ItemNum,0),MATCH(I$1,Districts,0))*'Blend Sheet'!$J123)+(INDEX(ItemCosts,MATCH('Blend Sheet'!$K$4,ItemNum,0),MATCH(I$1,Districts,0))*'Blend Sheet'!$K123)+(INDEX(ItemCosts,MATCH('Blend Sheet'!$L$4,ItemNum,0),MATCH(I$1,Districts,0))*'Blend Sheet'!$L123)+(INDEX(ItemCosts,MATCH('Blend Sheet'!$M$4,ItemNum,0),MATCH(I$1,Districts,0))*'Blend Sheet'!$M123)+(INDEX(ItemCosts,MATCH('Blend Sheet'!$N$4,ItemNum,0),MATCH(I$1,Districts,0))*'Blend Sheet'!$N123)+(INDEX(ItemCosts,MATCH('Blend Sheet'!$O$4,ItemNum,0),MATCH(I$1,Districts,0))*'Blend Sheet'!$O123)+(INDEX(ItemCosts,MATCH('Blend Sheet'!$P$4,ItemNum,0),MATCH(I$1,Districts,0))*'Blend Sheet'!$P123)+(INDEX(ItemCosts,MATCH('Blend Sheet'!$Q$4,ItemNum,0),MATCH(I$1,Districts,0))*'Blend Sheet'!$Q123)+(INDEX(ItemCosts,MATCH('Blend Sheet'!$R$4,ItemNum,0),MATCH(I$1,Districts,0))*'Blend Sheet'!$R123)+(INDEX(ItemCosts,MATCH('Blend Sheet'!$S$4,ItemNum,0),MATCH(I$1,Districts,0))*'Blend Sheet'!$S123)+(INDEX(ItemCosts,MATCH('Blend Sheet'!$T$4,ItemNum,0),MATCH(I$1,Districts,0))*'Blend Sheet'!$T123)+(INDEX(ItemCosts,MATCH('Blend Sheet'!$U$4,ItemNum,0),MATCH(I$1,Districts,0))*'Blend Sheet'!$U123)+(INDEX(ItemCosts,MATCH('Blend Sheet'!$V$4,ItemNum,0),MATCH(I$1,Districts,0))*'Blend Sheet'!$V123)+(INDEX(ItemCosts,MATCH('Blend Sheet'!$W$4,ItemNum,0),MATCH(I$1,Districts,0))*'Blend Sheet'!$W123)+(INDEX(ItemCosts,MATCH('Blend Sheet'!$X$4,ItemNum,0),MATCH(I$1,Districts,0))*'Blend Sheet'!$X123)+(INDEX(ItemCosts,MATCH('Blend Sheet'!$Y$4,ItemNum,0),MATCH(I$1,Districts,0))*'Blend Sheet'!$Y123)+(INDEX(ItemCosts,MATCH('Blend Sheet'!$Z$4,ItemNum,0),MATCH(I$1,Districts,0))*'Blend Sheet'!$Z123)+(INDEX(ItemCosts,MATCH('Blend Sheet'!$AA$4,ItemNum,0),MATCH(I$1,Districts,0))*'Blend Sheet'!$AA123)+(INDEX(ItemCosts,MATCH('Blend Sheet'!$AB$4,ItemNum,0),MATCH(I$1,Districts,0))*'Blend Sheet'!$AB123)+(INDEX(ItemCosts,MATCH('Blend Sheet'!$AC$4,ItemNum,0),MATCH(I$1,Districts,0))*'Blend Sheet'!$AC123)+(INDEX(ItemCosts,MATCH('Blend Sheet'!$AD$4,ItemNum,0),MATCH(I$1,Districts,0))*'Blend Sheet'!$AD123)+(INDEX(ItemCosts,MATCH('Blend Sheet'!$AE$4,ItemNum,0),MATCH(I$1,Districts,0))*'Blend Sheet'!$AE123)+(INDEX(ItemCosts,MATCH('Blend Sheet'!$AF$4,ItemNum,0),MATCH(I$1,Districts,0))*'Blend Sheet'!$AF123)+(INDEX(ItemCosts,MATCH('Blend Sheet'!$AG$4,ItemNum,0),MATCH(I$1,Districts,0))*'Blend Sheet'!$AG123)+(INDEX(ItemCosts,MATCH('Blend Sheet'!$AH$4,ItemNum,0),MATCH(I$1,Districts,0))*'Blend Sheet'!$AH123)+(INDEX(ItemCosts,MATCH('Blend Sheet'!$AI$4,ItemNum,0),MATCH(I$1,Districts,0))*'Blend Sheet'!$AI123)+(INDEX(ItemCosts,MATCH('Blend Sheet'!$AJ$4,ItemNum,0),MATCH(I$1,Districts,0))*'Blend Sheet'!$AJ123)+(INDEX(ItemCosts,MATCH('Blend Sheet'!$AK$4,ItemNum,0),MATCH(I$1,Districts,0))*'Blend Sheet'!$AK123)+(INDEX(ItemCosts,MATCH('Blend Sheet'!$AL$4,ItemNum,0),MATCH(I$1,Districts,0))*'Blend Sheet'!$AL123)+(INDEX(ItemCosts,MATCH('Blend Sheet'!$AM$4,ItemNum,0),MATCH(I$1,Districts,0))*'Blend Sheet'!$AM123)+(INDEX(ItemCosts,MATCH('Blend Sheet'!$AN$4,ItemNum,0),MATCH(I$1,Districts,0))*'Blend Sheet'!$AN123)+(INDEX(ItemCosts,MATCH('Blend Sheet'!$AO$4,ItemNum,0),MATCH(I$1,Districts,0))*'Blend Sheet'!$AO123)+(INDEX(ItemCosts,MATCH('Blend Sheet'!$AP$4,ItemNum,0),MATCH(I$1,Districts,0))*'Blend Sheet'!$AP123)+(INDEX(ItemCosts,MATCH('Blend Sheet'!$AQ$4,ItemNum,0),MATCH(I$1,Districts,0))*'Blend Sheet'!$AQ123)+(INDEX(ItemCosts,MATCH('Blend Sheet'!$AR$4,ItemNum,0),MATCH(I$1,Districts,0))*'Blend Sheet'!$AR123)+(INDEX(ItemCosts,MATCH('Blend Sheet'!$AS$4,ItemNum,0),MATCH(I$1,Districts,0))*'Blend Sheet'!$AS123)</f>
        <v>#N/A</v>
      </c>
      <c r="J120" s="5" t="e">
        <f>(INDEX(ItemCosts,MATCH('Blend Sheet'!$C$4,ItemNum,0),MATCH(J$1,Districts,0))*'Blend Sheet'!$C123)+(INDEX(ItemCosts,MATCH('Blend Sheet'!$D$4,ItemNum,0),MATCH(J$1,Districts,0))*'Blend Sheet'!$D123)+(INDEX(ItemCosts,MATCH('Blend Sheet'!$E$4,ItemNum,0),MATCH(J$1,Districts,0))*'Blend Sheet'!$E123)+(INDEX(ItemCosts,MATCH('Blend Sheet'!$F$4,ItemNum,0),MATCH(J$1,Districts,0))*'Blend Sheet'!$F123)+(INDEX(ItemCosts,MATCH('Blend Sheet'!$G$4,ItemNum,0),MATCH(J$1,Districts,0))*'Blend Sheet'!$G123)+(INDEX(ItemCosts,MATCH('Blend Sheet'!$H$4,ItemNum,0),MATCH(J$1,Districts,0))*'Blend Sheet'!$H123)+(INDEX(ItemCosts,MATCH('Blend Sheet'!$I$4,ItemNum,0),MATCH(J$1,Districts,0))*'Blend Sheet'!$I123)+(INDEX(ItemCosts,MATCH('Blend Sheet'!$J$4,ItemNum,0),MATCH(J$1,Districts,0))*'Blend Sheet'!$J123)+(INDEX(ItemCosts,MATCH('Blend Sheet'!$K$4,ItemNum,0),MATCH(J$1,Districts,0))*'Blend Sheet'!$K123)+(INDEX(ItemCosts,MATCH('Blend Sheet'!$L$4,ItemNum,0),MATCH(J$1,Districts,0))*'Blend Sheet'!$L123)+(INDEX(ItemCosts,MATCH('Blend Sheet'!$M$4,ItemNum,0),MATCH(J$1,Districts,0))*'Blend Sheet'!$M123)+(INDEX(ItemCosts,MATCH('Blend Sheet'!$N$4,ItemNum,0),MATCH(J$1,Districts,0))*'Blend Sheet'!$N123)+(INDEX(ItemCosts,MATCH('Blend Sheet'!$O$4,ItemNum,0),MATCH(J$1,Districts,0))*'Blend Sheet'!$O123)+(INDEX(ItemCosts,MATCH('Blend Sheet'!$P$4,ItemNum,0),MATCH(J$1,Districts,0))*'Blend Sheet'!$P123)+(INDEX(ItemCosts,MATCH('Blend Sheet'!$Q$4,ItemNum,0),MATCH(J$1,Districts,0))*'Blend Sheet'!$Q123)+(INDEX(ItemCosts,MATCH('Blend Sheet'!$R$4,ItemNum,0),MATCH(J$1,Districts,0))*'Blend Sheet'!$R123)+(INDEX(ItemCosts,MATCH('Blend Sheet'!$S$4,ItemNum,0),MATCH(J$1,Districts,0))*'Blend Sheet'!$S123)+(INDEX(ItemCosts,MATCH('Blend Sheet'!$T$4,ItemNum,0),MATCH(J$1,Districts,0))*'Blend Sheet'!$T123)+(INDEX(ItemCosts,MATCH('Blend Sheet'!$U$4,ItemNum,0),MATCH(J$1,Districts,0))*'Blend Sheet'!$U123)+(INDEX(ItemCosts,MATCH('Blend Sheet'!$V$4,ItemNum,0),MATCH(J$1,Districts,0))*'Blend Sheet'!$V123)+(INDEX(ItemCosts,MATCH('Blend Sheet'!$W$4,ItemNum,0),MATCH(J$1,Districts,0))*'Blend Sheet'!$W123)+(INDEX(ItemCosts,MATCH('Blend Sheet'!$X$4,ItemNum,0),MATCH(J$1,Districts,0))*'Blend Sheet'!$X123)+(INDEX(ItemCosts,MATCH('Blend Sheet'!$Y$4,ItemNum,0),MATCH(J$1,Districts,0))*'Blend Sheet'!$Y123)+(INDEX(ItemCosts,MATCH('Blend Sheet'!$Z$4,ItemNum,0),MATCH(J$1,Districts,0))*'Blend Sheet'!$Z123)+(INDEX(ItemCosts,MATCH('Blend Sheet'!$AA$4,ItemNum,0),MATCH(J$1,Districts,0))*'Blend Sheet'!$AA123)+(INDEX(ItemCosts,MATCH('Blend Sheet'!$AB$4,ItemNum,0),MATCH(J$1,Districts,0))*'Blend Sheet'!$AB123)+(INDEX(ItemCosts,MATCH('Blend Sheet'!$AC$4,ItemNum,0),MATCH(J$1,Districts,0))*'Blend Sheet'!$AC123)+(INDEX(ItemCosts,MATCH('Blend Sheet'!$AD$4,ItemNum,0),MATCH(J$1,Districts,0))*'Blend Sheet'!$AD123)+(INDEX(ItemCosts,MATCH('Blend Sheet'!$AE$4,ItemNum,0),MATCH(J$1,Districts,0))*'Blend Sheet'!$AE123)+(INDEX(ItemCosts,MATCH('Blend Sheet'!$AF$4,ItemNum,0),MATCH(J$1,Districts,0))*'Blend Sheet'!$AF123)+(INDEX(ItemCosts,MATCH('Blend Sheet'!$AG$4,ItemNum,0),MATCH(J$1,Districts,0))*'Blend Sheet'!$AG123)+(INDEX(ItemCosts,MATCH('Blend Sheet'!$AH$4,ItemNum,0),MATCH(J$1,Districts,0))*'Blend Sheet'!$AH123)+(INDEX(ItemCosts,MATCH('Blend Sheet'!$AI$4,ItemNum,0),MATCH(J$1,Districts,0))*'Blend Sheet'!$AI123)+(INDEX(ItemCosts,MATCH('Blend Sheet'!$AJ$4,ItemNum,0),MATCH(J$1,Districts,0))*'Blend Sheet'!$AJ123)+(INDEX(ItemCosts,MATCH('Blend Sheet'!$AK$4,ItemNum,0),MATCH(J$1,Districts,0))*'Blend Sheet'!$AK123)+(INDEX(ItemCosts,MATCH('Blend Sheet'!$AL$4,ItemNum,0),MATCH(J$1,Districts,0))*'Blend Sheet'!$AL123)+(INDEX(ItemCosts,MATCH('Blend Sheet'!$AM$4,ItemNum,0),MATCH(J$1,Districts,0))*'Blend Sheet'!$AM123)+(INDEX(ItemCosts,MATCH('Blend Sheet'!$AN$4,ItemNum,0),MATCH(J$1,Districts,0))*'Blend Sheet'!$AN123)+(INDEX(ItemCosts,MATCH('Blend Sheet'!$AO$4,ItemNum,0),MATCH(J$1,Districts,0))*'Blend Sheet'!$AO123)+(INDEX(ItemCosts,MATCH('Blend Sheet'!$AP$4,ItemNum,0),MATCH(J$1,Districts,0))*'Blend Sheet'!$AP123)+(INDEX(ItemCosts,MATCH('Blend Sheet'!$AQ$4,ItemNum,0),MATCH(J$1,Districts,0))*'Blend Sheet'!$AQ123)+(INDEX(ItemCosts,MATCH('Blend Sheet'!$AR$4,ItemNum,0),MATCH(J$1,Districts,0))*'Blend Sheet'!$AR123)+(INDEX(ItemCosts,MATCH('Blend Sheet'!$AS$4,ItemNum,0),MATCH(J$1,Districts,0))*'Blend Sheet'!$AS123)</f>
        <v>#N/A</v>
      </c>
      <c r="K120" s="5" t="e">
        <f>(INDEX(ItemCosts,MATCH('Blend Sheet'!$C$4,ItemNum,0),MATCH(K$1,Districts,0))*'Blend Sheet'!$C123)+(INDEX(ItemCosts,MATCH('Blend Sheet'!$D$4,ItemNum,0),MATCH(K$1,Districts,0))*'Blend Sheet'!$D123)+(INDEX(ItemCosts,MATCH('Blend Sheet'!$E$4,ItemNum,0),MATCH(K$1,Districts,0))*'Blend Sheet'!$E123)+(INDEX(ItemCosts,MATCH('Blend Sheet'!$F$4,ItemNum,0),MATCH(K$1,Districts,0))*'Blend Sheet'!$F123)+(INDEX(ItemCosts,MATCH('Blend Sheet'!$G$4,ItemNum,0),MATCH(K$1,Districts,0))*'Blend Sheet'!$G123)+(INDEX(ItemCosts,MATCH('Blend Sheet'!$H$4,ItemNum,0),MATCH(K$1,Districts,0))*'Blend Sheet'!$H123)+(INDEX(ItemCosts,MATCH('Blend Sheet'!$I$4,ItemNum,0),MATCH(K$1,Districts,0))*'Blend Sheet'!$I123)+(INDEX(ItemCosts,MATCH('Blend Sheet'!$J$4,ItemNum,0),MATCH(K$1,Districts,0))*'Blend Sheet'!$J123)+(INDEX(ItemCosts,MATCH('Blend Sheet'!$K$4,ItemNum,0),MATCH(K$1,Districts,0))*'Blend Sheet'!$K123)+(INDEX(ItemCosts,MATCH('Blend Sheet'!$L$4,ItemNum,0),MATCH(K$1,Districts,0))*'Blend Sheet'!$L123)+(INDEX(ItemCosts,MATCH('Blend Sheet'!$M$4,ItemNum,0),MATCH(K$1,Districts,0))*'Blend Sheet'!$M123)+(INDEX(ItemCosts,MATCH('Blend Sheet'!$N$4,ItemNum,0),MATCH(K$1,Districts,0))*'Blend Sheet'!$N123)+(INDEX(ItemCosts,MATCH('Blend Sheet'!$O$4,ItemNum,0),MATCH(K$1,Districts,0))*'Blend Sheet'!$O123)+(INDEX(ItemCosts,MATCH('Blend Sheet'!$P$4,ItemNum,0),MATCH(K$1,Districts,0))*'Blend Sheet'!$P123)+(INDEX(ItemCosts,MATCH('Blend Sheet'!$Q$4,ItemNum,0),MATCH(K$1,Districts,0))*'Blend Sheet'!$Q123)+(INDEX(ItemCosts,MATCH('Blend Sheet'!$R$4,ItemNum,0),MATCH(K$1,Districts,0))*'Blend Sheet'!$R123)+(INDEX(ItemCosts,MATCH('Blend Sheet'!$S$4,ItemNum,0),MATCH(K$1,Districts,0))*'Blend Sheet'!$S123)+(INDEX(ItemCosts,MATCH('Blend Sheet'!$T$4,ItemNum,0),MATCH(K$1,Districts,0))*'Blend Sheet'!$T123)+(INDEX(ItemCosts,MATCH('Blend Sheet'!$U$4,ItemNum,0),MATCH(K$1,Districts,0))*'Blend Sheet'!$U123)+(INDEX(ItemCosts,MATCH('Blend Sheet'!$V$4,ItemNum,0),MATCH(K$1,Districts,0))*'Blend Sheet'!$V123)+(INDEX(ItemCosts,MATCH('Blend Sheet'!$W$4,ItemNum,0),MATCH(K$1,Districts,0))*'Blend Sheet'!$W123)+(INDEX(ItemCosts,MATCH('Blend Sheet'!$X$4,ItemNum,0),MATCH(K$1,Districts,0))*'Blend Sheet'!$X123)+(INDEX(ItemCosts,MATCH('Blend Sheet'!$Y$4,ItemNum,0),MATCH(K$1,Districts,0))*'Blend Sheet'!$Y123)+(INDEX(ItemCosts,MATCH('Blend Sheet'!$Z$4,ItemNum,0),MATCH(K$1,Districts,0))*'Blend Sheet'!$Z123)+(INDEX(ItemCosts,MATCH('Blend Sheet'!$AA$4,ItemNum,0),MATCH(K$1,Districts,0))*'Blend Sheet'!$AA123)+(INDEX(ItemCosts,MATCH('Blend Sheet'!$AB$4,ItemNum,0),MATCH(K$1,Districts,0))*'Blend Sheet'!$AB123)+(INDEX(ItemCosts,MATCH('Blend Sheet'!$AC$4,ItemNum,0),MATCH(K$1,Districts,0))*'Blend Sheet'!$AC123)+(INDEX(ItemCosts,MATCH('Blend Sheet'!$AD$4,ItemNum,0),MATCH(K$1,Districts,0))*'Blend Sheet'!$AD123)+(INDEX(ItemCosts,MATCH('Blend Sheet'!$AE$4,ItemNum,0),MATCH(K$1,Districts,0))*'Blend Sheet'!$AE123)+(INDEX(ItemCosts,MATCH('Blend Sheet'!$AF$4,ItemNum,0),MATCH(K$1,Districts,0))*'Blend Sheet'!$AF123)+(INDEX(ItemCosts,MATCH('Blend Sheet'!$AG$4,ItemNum,0),MATCH(K$1,Districts,0))*'Blend Sheet'!$AG123)+(INDEX(ItemCosts,MATCH('Blend Sheet'!$AH$4,ItemNum,0),MATCH(K$1,Districts,0))*'Blend Sheet'!$AH123)+(INDEX(ItemCosts,MATCH('Blend Sheet'!$AI$4,ItemNum,0),MATCH(K$1,Districts,0))*'Blend Sheet'!$AI123)+(INDEX(ItemCosts,MATCH('Blend Sheet'!$AJ$4,ItemNum,0),MATCH(K$1,Districts,0))*'Blend Sheet'!$AJ123)+(INDEX(ItemCosts,MATCH('Blend Sheet'!$AK$4,ItemNum,0),MATCH(K$1,Districts,0))*'Blend Sheet'!$AK123)+(INDEX(ItemCosts,MATCH('Blend Sheet'!$AL$4,ItemNum,0),MATCH(K$1,Districts,0))*'Blend Sheet'!$AL123)+(INDEX(ItemCosts,MATCH('Blend Sheet'!$AM$4,ItemNum,0),MATCH(K$1,Districts,0))*'Blend Sheet'!$AM123)+(INDEX(ItemCosts,MATCH('Blend Sheet'!$AN$4,ItemNum,0),MATCH(K$1,Districts,0))*'Blend Sheet'!$AN123)+(INDEX(ItemCosts,MATCH('Blend Sheet'!$AO$4,ItemNum,0),MATCH(K$1,Districts,0))*'Blend Sheet'!$AO123)+(INDEX(ItemCosts,MATCH('Blend Sheet'!$AP$4,ItemNum,0),MATCH(K$1,Districts,0))*'Blend Sheet'!$AP123)+(INDEX(ItemCosts,MATCH('Blend Sheet'!$AQ$4,ItemNum,0),MATCH(K$1,Districts,0))*'Blend Sheet'!$AQ123)+(INDEX(ItemCosts,MATCH('Blend Sheet'!$AR$4,ItemNum,0),MATCH(K$1,Districts,0))*'Blend Sheet'!$AR123)+(INDEX(ItemCosts,MATCH('Blend Sheet'!$AS$4,ItemNum,0),MATCH(K$1,Districts,0))*'Blend Sheet'!$AS123)</f>
        <v>#N/A</v>
      </c>
      <c r="L120" s="5" t="e">
        <f>(INDEX(ItemCosts,MATCH('Blend Sheet'!$C$4,ItemNum,0),MATCH(L$1,Districts,0))*'Blend Sheet'!$C123)+(INDEX(ItemCosts,MATCH('Blend Sheet'!$D$4,ItemNum,0),MATCH(L$1,Districts,0))*'Blend Sheet'!$D123)+(INDEX(ItemCosts,MATCH('Blend Sheet'!$E$4,ItemNum,0),MATCH(L$1,Districts,0))*'Blend Sheet'!$E123)+(INDEX(ItemCosts,MATCH('Blend Sheet'!$F$4,ItemNum,0),MATCH(L$1,Districts,0))*'Blend Sheet'!$F123)+(INDEX(ItemCosts,MATCH('Blend Sheet'!$G$4,ItemNum,0),MATCH(L$1,Districts,0))*'Blend Sheet'!$G123)+(INDEX(ItemCosts,MATCH('Blend Sheet'!$H$4,ItemNum,0),MATCH(L$1,Districts,0))*'Blend Sheet'!$H123)+(INDEX(ItemCosts,MATCH('Blend Sheet'!$I$4,ItemNum,0),MATCH(L$1,Districts,0))*'Blend Sheet'!$I123)+(INDEX(ItemCosts,MATCH('Blend Sheet'!$J$4,ItemNum,0),MATCH(L$1,Districts,0))*'Blend Sheet'!$J123)+(INDEX(ItemCosts,MATCH('Blend Sheet'!$K$4,ItemNum,0),MATCH(L$1,Districts,0))*'Blend Sheet'!$K123)+(INDEX(ItemCosts,MATCH('Blend Sheet'!$L$4,ItemNum,0),MATCH(L$1,Districts,0))*'Blend Sheet'!$L123)+(INDEX(ItemCosts,MATCH('Blend Sheet'!$M$4,ItemNum,0),MATCH(L$1,Districts,0))*'Blend Sheet'!$M123)+(INDEX(ItemCosts,MATCH('Blend Sheet'!$N$4,ItemNum,0),MATCH(L$1,Districts,0))*'Blend Sheet'!$N123)+(INDEX(ItemCosts,MATCH('Blend Sheet'!$O$4,ItemNum,0),MATCH(L$1,Districts,0))*'Blend Sheet'!$O123)+(INDEX(ItemCosts,MATCH('Blend Sheet'!$P$4,ItemNum,0),MATCH(L$1,Districts,0))*'Blend Sheet'!$P123)+(INDEX(ItemCosts,MATCH('Blend Sheet'!$Q$4,ItemNum,0),MATCH(L$1,Districts,0))*'Blend Sheet'!$Q123)+(INDEX(ItemCosts,MATCH('Blend Sheet'!$R$4,ItemNum,0),MATCH(L$1,Districts,0))*'Blend Sheet'!$R123)+(INDEX(ItemCosts,MATCH('Blend Sheet'!$S$4,ItemNum,0),MATCH(L$1,Districts,0))*'Blend Sheet'!$S123)+(INDEX(ItemCosts,MATCH('Blend Sheet'!$T$4,ItemNum,0),MATCH(L$1,Districts,0))*'Blend Sheet'!$T123)+(INDEX(ItemCosts,MATCH('Blend Sheet'!$U$4,ItemNum,0),MATCH(L$1,Districts,0))*'Blend Sheet'!$U123)+(INDEX(ItemCosts,MATCH('Blend Sheet'!$V$4,ItemNum,0),MATCH(L$1,Districts,0))*'Blend Sheet'!$V123)+(INDEX(ItemCosts,MATCH('Blend Sheet'!$W$4,ItemNum,0),MATCH(L$1,Districts,0))*'Blend Sheet'!$W123)+(INDEX(ItemCosts,MATCH('Blend Sheet'!$X$4,ItemNum,0),MATCH(L$1,Districts,0))*'Blend Sheet'!$X123)+(INDEX(ItemCosts,MATCH('Blend Sheet'!$Y$4,ItemNum,0),MATCH(L$1,Districts,0))*'Blend Sheet'!$Y123)+(INDEX(ItemCosts,MATCH('Blend Sheet'!$Z$4,ItemNum,0),MATCH(L$1,Districts,0))*'Blend Sheet'!$Z123)+(INDEX(ItemCosts,MATCH('Blend Sheet'!$AA$4,ItemNum,0),MATCH(L$1,Districts,0))*'Blend Sheet'!$AA123)+(INDEX(ItemCosts,MATCH('Blend Sheet'!$AB$4,ItemNum,0),MATCH(L$1,Districts,0))*'Blend Sheet'!$AB123)+(INDEX(ItemCosts,MATCH('Blend Sheet'!$AC$4,ItemNum,0),MATCH(L$1,Districts,0))*'Blend Sheet'!$AC123)+(INDEX(ItemCosts,MATCH('Blend Sheet'!$AD$4,ItemNum,0),MATCH(L$1,Districts,0))*'Blend Sheet'!$AD123)+(INDEX(ItemCosts,MATCH('Blend Sheet'!$AE$4,ItemNum,0),MATCH(L$1,Districts,0))*'Blend Sheet'!$AE123)+(INDEX(ItemCosts,MATCH('Blend Sheet'!$AF$4,ItemNum,0),MATCH(L$1,Districts,0))*'Blend Sheet'!$AF123)+(INDEX(ItemCosts,MATCH('Blend Sheet'!$AG$4,ItemNum,0),MATCH(L$1,Districts,0))*'Blend Sheet'!$AG123)+(INDEX(ItemCosts,MATCH('Blend Sheet'!$AH$4,ItemNum,0),MATCH(L$1,Districts,0))*'Blend Sheet'!$AH123)+(INDEX(ItemCosts,MATCH('Blend Sheet'!$AI$4,ItemNum,0),MATCH(L$1,Districts,0))*'Blend Sheet'!$AI123)+(INDEX(ItemCosts,MATCH('Blend Sheet'!$AJ$4,ItemNum,0),MATCH(L$1,Districts,0))*'Blend Sheet'!$AJ123)+(INDEX(ItemCosts,MATCH('Blend Sheet'!$AK$4,ItemNum,0),MATCH(L$1,Districts,0))*'Blend Sheet'!$AK123)+(INDEX(ItemCosts,MATCH('Blend Sheet'!$AL$4,ItemNum,0),MATCH(L$1,Districts,0))*'Blend Sheet'!$AL123)+(INDEX(ItemCosts,MATCH('Blend Sheet'!$AM$4,ItemNum,0),MATCH(L$1,Districts,0))*'Blend Sheet'!$AM123)+(INDEX(ItemCosts,MATCH('Blend Sheet'!$AN$4,ItemNum,0),MATCH(L$1,Districts,0))*'Blend Sheet'!$AN123)+(INDEX(ItemCosts,MATCH('Blend Sheet'!$AO$4,ItemNum,0),MATCH(L$1,Districts,0))*'Blend Sheet'!$AO123)+(INDEX(ItemCosts,MATCH('Blend Sheet'!$AP$4,ItemNum,0),MATCH(L$1,Districts,0))*'Blend Sheet'!$AP123)+(INDEX(ItemCosts,MATCH('Blend Sheet'!$AQ$4,ItemNum,0),MATCH(L$1,Districts,0))*'Blend Sheet'!$AQ123)+(INDEX(ItemCosts,MATCH('Blend Sheet'!$AR$4,ItemNum,0),MATCH(L$1,Districts,0))*'Blend Sheet'!$AR123)+(INDEX(ItemCosts,MATCH('Blend Sheet'!$AS$4,ItemNum,0),MATCH(L$1,Districts,0))*'Blend Sheet'!$AS123)</f>
        <v>#N/A</v>
      </c>
      <c r="M120" s="191"/>
      <c r="N120" s="34" t="e">
        <f>D120/'Blend Sheet'!$BA123</f>
        <v>#N/A</v>
      </c>
      <c r="O120" s="34" t="e">
        <f>E120/'Blend Sheet'!$BA123</f>
        <v>#N/A</v>
      </c>
      <c r="P120" s="34" t="e">
        <f>G120/'Blend Sheet'!$BA123</f>
        <v>#N/A</v>
      </c>
      <c r="Q120" s="34" t="e">
        <f>H120/'Blend Sheet'!$BA123</f>
        <v>#N/A</v>
      </c>
      <c r="R120" s="34" t="e">
        <f>I120/'Blend Sheet'!$BA123</f>
        <v>#N/A</v>
      </c>
      <c r="S120" s="34" t="e">
        <f>J120/'Blend Sheet'!$BA123</f>
        <v>#N/A</v>
      </c>
      <c r="T120" s="34" t="e">
        <f>K120/'Blend Sheet'!$BA123</f>
        <v>#N/A</v>
      </c>
      <c r="U120" s="34" t="e">
        <f>L120/'Blend Sheet'!$BA123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B7D42-21EA-487A-8447-B7BD7034ADED}">
  <sheetPr codeName="Sheet22"/>
  <dimension ref="A1:L3"/>
  <sheetViews>
    <sheetView workbookViewId="0">
      <selection activeCell="E22" sqref="E22:E23"/>
    </sheetView>
  </sheetViews>
  <sheetFormatPr defaultRowHeight="15" x14ac:dyDescent="0.25"/>
  <cols>
    <col min="1" max="1" width="14.28515625" bestFit="1" customWidth="1"/>
    <col min="2" max="12" width="15.7109375" customWidth="1"/>
  </cols>
  <sheetData>
    <row r="1" spans="1:12" ht="30.75" thickBot="1" x14ac:dyDescent="0.3">
      <c r="B1" s="133" t="s">
        <v>2768</v>
      </c>
      <c r="C1" s="228" t="s">
        <v>2769</v>
      </c>
      <c r="D1" s="225" t="s">
        <v>0</v>
      </c>
      <c r="E1" s="226" t="s">
        <v>299</v>
      </c>
      <c r="F1" s="227" t="s">
        <v>1977</v>
      </c>
      <c r="G1" s="225" t="s">
        <v>3</v>
      </c>
      <c r="H1" s="226" t="s">
        <v>300</v>
      </c>
      <c r="I1" s="225" t="s">
        <v>5</v>
      </c>
      <c r="J1" s="226" t="s">
        <v>6</v>
      </c>
      <c r="K1" s="225" t="s">
        <v>7</v>
      </c>
      <c r="L1" s="226" t="s">
        <v>8</v>
      </c>
    </row>
    <row r="2" spans="1:12" x14ac:dyDescent="0.25">
      <c r="A2" t="s">
        <v>3300</v>
      </c>
      <c r="B2" s="242">
        <v>275</v>
      </c>
      <c r="C2" s="242">
        <v>275</v>
      </c>
      <c r="D2" s="242">
        <v>275</v>
      </c>
      <c r="E2" s="242">
        <v>275</v>
      </c>
      <c r="F2" s="242">
        <v>275</v>
      </c>
      <c r="G2" s="242">
        <v>275</v>
      </c>
      <c r="H2" s="242">
        <v>275</v>
      </c>
      <c r="I2" s="242">
        <v>275</v>
      </c>
      <c r="J2" s="242">
        <v>275</v>
      </c>
      <c r="K2" s="242">
        <v>275</v>
      </c>
      <c r="L2" s="242">
        <v>275</v>
      </c>
    </row>
    <row r="3" spans="1:12" x14ac:dyDescent="0.25">
      <c r="A3" t="s">
        <v>2824</v>
      </c>
      <c r="B3" s="242">
        <v>225</v>
      </c>
      <c r="C3" s="242">
        <v>225</v>
      </c>
      <c r="D3" s="242">
        <v>225</v>
      </c>
      <c r="E3" s="242">
        <v>225</v>
      </c>
      <c r="F3" s="242">
        <v>225</v>
      </c>
      <c r="G3" s="242">
        <v>225</v>
      </c>
      <c r="H3" s="242">
        <v>225</v>
      </c>
      <c r="I3" s="242">
        <v>225</v>
      </c>
      <c r="J3" s="242">
        <v>225</v>
      </c>
      <c r="K3" s="242">
        <v>225</v>
      </c>
      <c r="L3" s="242">
        <v>225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/>
  <dimension ref="A1:BS177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G9" sqref="G9"/>
    </sheetView>
  </sheetViews>
  <sheetFormatPr defaultRowHeight="15" x14ac:dyDescent="0.25"/>
  <cols>
    <col min="1" max="1" width="40.85546875" bestFit="1" customWidth="1"/>
    <col min="2" max="2" width="30.28515625" bestFit="1" customWidth="1"/>
    <col min="3" max="3" width="12" bestFit="1" customWidth="1"/>
    <col min="4" max="8" width="12" customWidth="1"/>
    <col min="9" max="9" width="14.5703125" customWidth="1"/>
    <col min="10" max="10" width="17.42578125" customWidth="1"/>
    <col min="11" max="11" width="12" customWidth="1"/>
    <col min="12" max="12" width="12.85546875" customWidth="1"/>
    <col min="13" max="16" width="12" customWidth="1"/>
    <col min="17" max="17" width="12" bestFit="1" customWidth="1"/>
    <col min="18" max="31" width="12" customWidth="1"/>
    <col min="32" max="32" width="11" bestFit="1" customWidth="1"/>
    <col min="33" max="33" width="12" bestFit="1" customWidth="1"/>
    <col min="34" max="35" width="12" customWidth="1"/>
    <col min="36" max="36" width="11" bestFit="1" customWidth="1"/>
    <col min="37" max="37" width="12" bestFit="1" customWidth="1"/>
    <col min="38" max="38" width="12" customWidth="1"/>
    <col min="39" max="39" width="13.5703125" bestFit="1" customWidth="1"/>
    <col min="40" max="40" width="11" bestFit="1" customWidth="1"/>
    <col min="41" max="41" width="17" bestFit="1" customWidth="1"/>
    <col min="42" max="42" width="12" bestFit="1" customWidth="1"/>
    <col min="43" max="43" width="8.140625" bestFit="1" customWidth="1"/>
    <col min="44" max="44" width="9.140625" bestFit="1" customWidth="1"/>
    <col min="45" max="51" width="9.140625" customWidth="1"/>
    <col min="52" max="53" width="12" bestFit="1" customWidth="1"/>
    <col min="54" max="54" width="10" bestFit="1" customWidth="1"/>
    <col min="55" max="55" width="12" bestFit="1" customWidth="1"/>
    <col min="56" max="56" width="13.28515625" bestFit="1" customWidth="1"/>
    <col min="57" max="57" width="11.7109375" bestFit="1" customWidth="1"/>
    <col min="58" max="58" width="8.42578125" bestFit="1" customWidth="1"/>
    <col min="59" max="59" width="22.85546875" bestFit="1" customWidth="1"/>
    <col min="60" max="60" width="14.28515625" bestFit="1" customWidth="1"/>
    <col min="61" max="61" width="14" bestFit="1" customWidth="1"/>
    <col min="62" max="62" width="14.28515625" bestFit="1" customWidth="1"/>
    <col min="63" max="63" width="24" bestFit="1" customWidth="1"/>
    <col min="64" max="64" width="16.140625" bestFit="1" customWidth="1"/>
    <col min="65" max="65" width="6" bestFit="1" customWidth="1"/>
    <col min="66" max="66" width="16.140625" bestFit="1" customWidth="1"/>
    <col min="67" max="67" width="17.7109375" bestFit="1" customWidth="1"/>
    <col min="68" max="68" width="6.28515625" bestFit="1" customWidth="1"/>
    <col min="69" max="69" width="31.28515625" bestFit="1" customWidth="1"/>
    <col min="70" max="70" width="10.42578125" bestFit="1" customWidth="1"/>
    <col min="71" max="71" width="19.85546875" bestFit="1" customWidth="1"/>
    <col min="72" max="72" width="10.42578125" bestFit="1" customWidth="1"/>
    <col min="73" max="73" width="31.28515625" bestFit="1" customWidth="1"/>
    <col min="74" max="75" width="12" bestFit="1" customWidth="1"/>
    <col min="76" max="76" width="31.28515625" bestFit="1" customWidth="1"/>
    <col min="77" max="77" width="12" bestFit="1" customWidth="1"/>
    <col min="78" max="78" width="17" bestFit="1" customWidth="1"/>
    <col min="79" max="79" width="6.28515625" bestFit="1" customWidth="1"/>
    <col min="80" max="80" width="31.28515625" bestFit="1" customWidth="1"/>
  </cols>
  <sheetData>
    <row r="1" spans="1:71" x14ac:dyDescent="0.25">
      <c r="A1" t="s">
        <v>1629</v>
      </c>
      <c r="B1" t="s">
        <v>1770</v>
      </c>
      <c r="C1" t="s">
        <v>63</v>
      </c>
      <c r="D1" t="s">
        <v>64</v>
      </c>
      <c r="E1" t="s">
        <v>65</v>
      </c>
      <c r="F1" t="s">
        <v>91</v>
      </c>
      <c r="G1" t="s">
        <v>1734</v>
      </c>
      <c r="H1" t="s">
        <v>72</v>
      </c>
      <c r="I1" t="s">
        <v>73</v>
      </c>
      <c r="J1" t="s">
        <v>70</v>
      </c>
      <c r="K1" t="s">
        <v>132</v>
      </c>
      <c r="L1" t="s">
        <v>152</v>
      </c>
      <c r="M1" t="s">
        <v>2391</v>
      </c>
      <c r="N1" t="s">
        <v>135</v>
      </c>
      <c r="O1" t="s">
        <v>1771</v>
      </c>
      <c r="P1" t="s">
        <v>2186</v>
      </c>
      <c r="Q1" t="s">
        <v>49</v>
      </c>
      <c r="R1" t="s">
        <v>51</v>
      </c>
      <c r="S1" t="s">
        <v>60</v>
      </c>
      <c r="T1" t="s">
        <v>61</v>
      </c>
      <c r="U1" t="s">
        <v>62</v>
      </c>
      <c r="V1" t="s">
        <v>54</v>
      </c>
      <c r="W1" t="s">
        <v>56</v>
      </c>
      <c r="X1" t="s">
        <v>58</v>
      </c>
      <c r="Y1" t="s">
        <v>59</v>
      </c>
      <c r="Z1" t="s">
        <v>42</v>
      </c>
      <c r="AA1" t="s">
        <v>138</v>
      </c>
      <c r="AB1" t="s">
        <v>140</v>
      </c>
      <c r="AC1" t="s">
        <v>137</v>
      </c>
      <c r="AD1" t="s">
        <v>76</v>
      </c>
      <c r="AE1" t="s">
        <v>2193</v>
      </c>
      <c r="AF1" t="s">
        <v>120</v>
      </c>
      <c r="AG1" t="s">
        <v>97</v>
      </c>
      <c r="AH1" t="s">
        <v>2392</v>
      </c>
      <c r="AI1" t="s">
        <v>2393</v>
      </c>
      <c r="AJ1" t="s">
        <v>108</v>
      </c>
      <c r="AK1" t="s">
        <v>117</v>
      </c>
      <c r="AL1" t="s">
        <v>105</v>
      </c>
      <c r="AM1" t="s">
        <v>1772</v>
      </c>
      <c r="AN1" t="s">
        <v>20</v>
      </c>
      <c r="AO1" t="s">
        <v>811</v>
      </c>
      <c r="AP1" t="s">
        <v>2430</v>
      </c>
      <c r="AQ1" t="s">
        <v>1773</v>
      </c>
      <c r="AR1" t="s">
        <v>1774</v>
      </c>
      <c r="AS1" t="s">
        <v>1775</v>
      </c>
      <c r="AT1" t="s">
        <v>1776</v>
      </c>
      <c r="AU1" t="s">
        <v>1777</v>
      </c>
      <c r="AV1" t="s">
        <v>1778</v>
      </c>
      <c r="AW1" t="s">
        <v>1779</v>
      </c>
      <c r="AX1" t="s">
        <v>1780</v>
      </c>
      <c r="AY1" t="s">
        <v>1781</v>
      </c>
      <c r="AZ1" t="s">
        <v>1782</v>
      </c>
      <c r="BA1" t="s">
        <v>227</v>
      </c>
      <c r="BB1" t="s">
        <v>1783</v>
      </c>
      <c r="BC1" t="s">
        <v>1784</v>
      </c>
      <c r="BD1" t="s">
        <v>1785</v>
      </c>
      <c r="BE1" t="s">
        <v>1786</v>
      </c>
      <c r="BF1" t="s">
        <v>1787</v>
      </c>
      <c r="BG1" t="s">
        <v>1788</v>
      </c>
      <c r="BH1" t="s">
        <v>1789</v>
      </c>
      <c r="BI1" t="s">
        <v>1790</v>
      </c>
      <c r="BJ1" t="s">
        <v>1791</v>
      </c>
      <c r="BK1" t="s">
        <v>1792</v>
      </c>
      <c r="BL1" t="s">
        <v>1793</v>
      </c>
      <c r="BM1" t="s">
        <v>1794</v>
      </c>
      <c r="BN1" t="s">
        <v>1795</v>
      </c>
      <c r="BO1" t="s">
        <v>1796</v>
      </c>
      <c r="BP1" t="s">
        <v>1797</v>
      </c>
      <c r="BQ1" t="s">
        <v>1798</v>
      </c>
      <c r="BR1" t="s">
        <v>2829</v>
      </c>
      <c r="BS1" t="s">
        <v>3279</v>
      </c>
    </row>
    <row r="2" spans="1:71" x14ac:dyDescent="0.25">
      <c r="A2" t="s">
        <v>1799</v>
      </c>
      <c r="B2" t="s">
        <v>1800</v>
      </c>
      <c r="C2">
        <v>3.1520000000000001</v>
      </c>
      <c r="D2">
        <v>3.1920000000000002</v>
      </c>
      <c r="E2">
        <v>3.1880000000000002</v>
      </c>
      <c r="F2">
        <v>2.9159999999999999</v>
      </c>
      <c r="G2">
        <v>3.0379999999999998</v>
      </c>
      <c r="H2">
        <v>2.1</v>
      </c>
      <c r="I2">
        <v>2.44</v>
      </c>
      <c r="J2">
        <v>2.5</v>
      </c>
      <c r="K2">
        <v>2.4047999999999998</v>
      </c>
      <c r="L2">
        <v>2.63</v>
      </c>
      <c r="M2">
        <v>2.5419999999999998</v>
      </c>
      <c r="N2">
        <v>2.7850000000000001</v>
      </c>
      <c r="O2">
        <v>0.54</v>
      </c>
      <c r="P2">
        <v>0.27610000000000001</v>
      </c>
      <c r="Q2">
        <v>0.38</v>
      </c>
      <c r="R2">
        <v>1.2</v>
      </c>
      <c r="S2">
        <v>1.377</v>
      </c>
      <c r="T2">
        <v>1.38</v>
      </c>
      <c r="U2">
        <v>1.0149999999999999</v>
      </c>
      <c r="V2">
        <v>1.2869999999999999</v>
      </c>
      <c r="W2">
        <v>1.4</v>
      </c>
      <c r="X2">
        <v>1.288</v>
      </c>
      <c r="Y2">
        <v>1.5820000000000001</v>
      </c>
      <c r="Z2">
        <v>2.1909999999999998</v>
      </c>
      <c r="AA2">
        <v>2.319</v>
      </c>
      <c r="AB2">
        <v>2.677</v>
      </c>
      <c r="AC2">
        <v>2.4064000000000001</v>
      </c>
      <c r="AD2">
        <v>2.3530000000000002</v>
      </c>
      <c r="AE2">
        <v>1.8301000000000001</v>
      </c>
      <c r="AF2">
        <v>2.1579999999999999</v>
      </c>
      <c r="AG2">
        <v>2.770083102493075</v>
      </c>
      <c r="AH2">
        <v>3.75</v>
      </c>
      <c r="AI2">
        <v>3.0539999999999998</v>
      </c>
      <c r="AJ2">
        <v>2.7644000000000002</v>
      </c>
      <c r="AK2">
        <v>3.03</v>
      </c>
      <c r="AL2">
        <v>2.7688000000000001</v>
      </c>
      <c r="AM2">
        <v>1.978</v>
      </c>
      <c r="AN2">
        <v>2.5190000000000001</v>
      </c>
      <c r="AO2">
        <v>3.22</v>
      </c>
      <c r="AP2">
        <v>2.7494999999999998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BR2">
        <v>0.5</v>
      </c>
      <c r="BS2">
        <v>2.63</v>
      </c>
    </row>
    <row r="3" spans="1:71" x14ac:dyDescent="0.25">
      <c r="A3" t="s">
        <v>1799</v>
      </c>
      <c r="B3" t="s">
        <v>1801</v>
      </c>
      <c r="C3">
        <v>0.31725888324873097</v>
      </c>
      <c r="D3">
        <v>0.31328320802005011</v>
      </c>
      <c r="E3">
        <v>0.31367628607277287</v>
      </c>
      <c r="F3">
        <v>0.34293552812071332</v>
      </c>
      <c r="G3">
        <v>0.32916392363396973</v>
      </c>
      <c r="H3">
        <v>0.47619047619047616</v>
      </c>
      <c r="I3">
        <v>0.4098360655737705</v>
      </c>
      <c r="J3">
        <v>0.4</v>
      </c>
      <c r="K3">
        <v>0.41583499667332008</v>
      </c>
      <c r="L3">
        <v>0.38022813688212931</v>
      </c>
      <c r="M3">
        <v>0.39339103068450043</v>
      </c>
      <c r="N3">
        <v>0.35906642728904847</v>
      </c>
      <c r="O3">
        <v>1.8518518518518516</v>
      </c>
      <c r="P3">
        <v>3.6218761318362911</v>
      </c>
      <c r="Q3">
        <v>2.6315789473684212</v>
      </c>
      <c r="R3">
        <v>0.83333333333333337</v>
      </c>
      <c r="S3">
        <v>0.72621641249092228</v>
      </c>
      <c r="T3">
        <v>0.7246376811594204</v>
      </c>
      <c r="U3">
        <v>0.98522167487684742</v>
      </c>
      <c r="V3">
        <v>0.77700077700077708</v>
      </c>
      <c r="W3">
        <v>0.7142857142857143</v>
      </c>
      <c r="X3">
        <v>0.77639751552795033</v>
      </c>
      <c r="Y3">
        <v>0.63211125158027814</v>
      </c>
      <c r="Z3">
        <v>0.45641259698767689</v>
      </c>
      <c r="AA3">
        <v>0.43122035360068994</v>
      </c>
      <c r="AB3">
        <v>0.37355248412401942</v>
      </c>
      <c r="AC3">
        <v>0.41555851063829785</v>
      </c>
      <c r="AD3">
        <v>0.42498937526561831</v>
      </c>
      <c r="AE3">
        <v>0.5464182285121032</v>
      </c>
      <c r="AF3">
        <v>0.46339202965708992</v>
      </c>
      <c r="AG3">
        <v>0.36099999999999999</v>
      </c>
      <c r="AH3">
        <v>0.26666666666666666</v>
      </c>
      <c r="AI3">
        <v>0.32743942370661427</v>
      </c>
      <c r="AJ3">
        <v>0.36174215019534073</v>
      </c>
      <c r="AK3">
        <v>0.33003300330033003</v>
      </c>
      <c r="AL3">
        <v>0.361167292689974</v>
      </c>
      <c r="AM3">
        <v>0.50556117290192115</v>
      </c>
      <c r="AN3">
        <v>0.39698292973402144</v>
      </c>
      <c r="AO3">
        <v>0.3105590062111801</v>
      </c>
      <c r="AP3">
        <v>0.36370249136206584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BR3">
        <v>2</v>
      </c>
      <c r="BS3">
        <v>0.38022813688212931</v>
      </c>
    </row>
    <row r="4" spans="1:71" x14ac:dyDescent="0.25">
      <c r="A4" t="s">
        <v>1802</v>
      </c>
      <c r="B4" t="s">
        <v>1803</v>
      </c>
      <c r="C4" t="s">
        <v>307</v>
      </c>
      <c r="D4" t="s">
        <v>308</v>
      </c>
      <c r="E4" t="s">
        <v>309</v>
      </c>
      <c r="F4" t="s">
        <v>315</v>
      </c>
      <c r="G4" t="s">
        <v>311</v>
      </c>
      <c r="H4" t="s">
        <v>280</v>
      </c>
      <c r="I4" t="s">
        <v>2064</v>
      </c>
      <c r="J4" t="s">
        <v>1769</v>
      </c>
      <c r="K4" t="s">
        <v>328</v>
      </c>
      <c r="L4" t="s">
        <v>1862</v>
      </c>
      <c r="M4" t="s">
        <v>259</v>
      </c>
      <c r="N4" t="s">
        <v>329</v>
      </c>
      <c r="O4" t="s">
        <v>1630</v>
      </c>
      <c r="P4" t="s">
        <v>2185</v>
      </c>
      <c r="Q4">
        <v>23037</v>
      </c>
      <c r="R4">
        <v>23058</v>
      </c>
      <c r="S4" t="s">
        <v>276</v>
      </c>
      <c r="T4" t="s">
        <v>277</v>
      </c>
      <c r="U4" t="s">
        <v>278</v>
      </c>
      <c r="V4" t="s">
        <v>271</v>
      </c>
      <c r="W4" t="s">
        <v>273</v>
      </c>
      <c r="X4" t="s">
        <v>274</v>
      </c>
      <c r="Y4" t="s">
        <v>275</v>
      </c>
      <c r="Z4" t="s">
        <v>264</v>
      </c>
      <c r="AA4" t="s">
        <v>331</v>
      </c>
      <c r="AB4" t="s">
        <v>332</v>
      </c>
      <c r="AC4" t="s">
        <v>330</v>
      </c>
      <c r="AD4" t="s">
        <v>313</v>
      </c>
      <c r="AE4" t="s">
        <v>1973</v>
      </c>
      <c r="AF4" t="s">
        <v>322</v>
      </c>
      <c r="AG4" t="s">
        <v>288</v>
      </c>
      <c r="AH4" t="s">
        <v>335</v>
      </c>
      <c r="AI4" t="s">
        <v>336</v>
      </c>
      <c r="AJ4" t="s">
        <v>293</v>
      </c>
      <c r="AK4" t="s">
        <v>320</v>
      </c>
      <c r="AL4" t="s">
        <v>292</v>
      </c>
      <c r="AM4" t="s">
        <v>337</v>
      </c>
      <c r="AN4" t="s">
        <v>256</v>
      </c>
      <c r="AO4">
        <v>23092</v>
      </c>
      <c r="AP4" t="s">
        <v>3839</v>
      </c>
      <c r="AQ4">
        <v>160</v>
      </c>
      <c r="AR4">
        <v>160</v>
      </c>
      <c r="AS4">
        <v>160</v>
      </c>
      <c r="AT4">
        <v>160</v>
      </c>
      <c r="AU4">
        <v>160</v>
      </c>
      <c r="AV4">
        <v>160</v>
      </c>
      <c r="AW4">
        <v>160</v>
      </c>
      <c r="AX4">
        <v>160</v>
      </c>
      <c r="AY4">
        <v>160</v>
      </c>
      <c r="BR4">
        <v>159</v>
      </c>
      <c r="BS4">
        <v>161</v>
      </c>
    </row>
    <row r="5" spans="1:71" x14ac:dyDescent="0.25">
      <c r="A5" t="s">
        <v>1804</v>
      </c>
      <c r="B5" t="s">
        <v>1804</v>
      </c>
      <c r="C5">
        <v>1000</v>
      </c>
      <c r="D5">
        <v>0</v>
      </c>
      <c r="AZ5">
        <v>0.45858329487771116</v>
      </c>
      <c r="BA5">
        <v>0.77584217812644218</v>
      </c>
      <c r="BB5">
        <v>1880</v>
      </c>
      <c r="BC5">
        <v>3.1519999999999992</v>
      </c>
      <c r="BD5" t="s">
        <v>1805</v>
      </c>
      <c r="BE5" t="s">
        <v>1806</v>
      </c>
      <c r="BF5">
        <v>0</v>
      </c>
      <c r="BG5">
        <v>1000</v>
      </c>
      <c r="BH5">
        <v>1.44</v>
      </c>
      <c r="BI5">
        <v>1880</v>
      </c>
      <c r="BJ5">
        <v>1880</v>
      </c>
      <c r="BK5">
        <v>1950</v>
      </c>
      <c r="BL5">
        <v>0.31725888324873097</v>
      </c>
      <c r="BM5">
        <v>0.87999999999999989</v>
      </c>
      <c r="BN5">
        <v>1</v>
      </c>
    </row>
    <row r="6" spans="1:71" x14ac:dyDescent="0.25">
      <c r="A6" t="s">
        <v>1807</v>
      </c>
      <c r="B6" t="s">
        <v>1807</v>
      </c>
      <c r="C6">
        <v>0</v>
      </c>
      <c r="D6">
        <v>1000</v>
      </c>
      <c r="AZ6">
        <v>0.56712293554398818</v>
      </c>
      <c r="BA6">
        <v>0.88040614356403823</v>
      </c>
      <c r="BB6">
        <v>1780</v>
      </c>
      <c r="BC6">
        <v>3.1920000000000006</v>
      </c>
      <c r="BD6" t="s">
        <v>1805</v>
      </c>
      <c r="BE6" t="s">
        <v>1808</v>
      </c>
      <c r="BF6">
        <v>0</v>
      </c>
      <c r="BG6">
        <v>1000</v>
      </c>
      <c r="BH6">
        <v>1.51</v>
      </c>
      <c r="BI6">
        <v>1780</v>
      </c>
      <c r="BJ6">
        <v>1780</v>
      </c>
      <c r="BK6">
        <v>1860</v>
      </c>
      <c r="BL6">
        <v>0.31328320802005011</v>
      </c>
      <c r="BM6">
        <v>0.78</v>
      </c>
      <c r="BN6">
        <v>2</v>
      </c>
    </row>
    <row r="7" spans="1:71" x14ac:dyDescent="0.25">
      <c r="A7" t="s">
        <v>1809</v>
      </c>
      <c r="B7" t="s">
        <v>1809</v>
      </c>
      <c r="E7">
        <v>1000</v>
      </c>
      <c r="AZ7">
        <v>0.4480592454779786</v>
      </c>
      <c r="BA7">
        <v>0.76173553155075147</v>
      </c>
      <c r="BB7">
        <v>1901</v>
      </c>
      <c r="BC7">
        <v>3.1880000000000002</v>
      </c>
      <c r="BD7" t="s">
        <v>1805</v>
      </c>
      <c r="BE7" t="s">
        <v>1810</v>
      </c>
      <c r="BF7">
        <v>0</v>
      </c>
      <c r="BG7">
        <v>1000</v>
      </c>
      <c r="BH7">
        <v>1.44</v>
      </c>
      <c r="BI7">
        <v>1700</v>
      </c>
      <c r="BJ7">
        <v>2100</v>
      </c>
      <c r="BK7">
        <v>2105</v>
      </c>
      <c r="BL7">
        <v>0.31367628607277287</v>
      </c>
      <c r="BM7">
        <v>0.90100000000000002</v>
      </c>
      <c r="BN7">
        <v>3</v>
      </c>
      <c r="BO7">
        <v>113000</v>
      </c>
    </row>
    <row r="8" spans="1:71" x14ac:dyDescent="0.25">
      <c r="A8" t="s">
        <v>1811</v>
      </c>
      <c r="B8" t="s">
        <v>1809</v>
      </c>
      <c r="E8">
        <v>1000</v>
      </c>
      <c r="M8">
        <v>120</v>
      </c>
      <c r="AZ8">
        <v>1.085053533569063</v>
      </c>
      <c r="BA8">
        <v>1.4459367433239758</v>
      </c>
      <c r="BB8">
        <v>1525</v>
      </c>
      <c r="BC8">
        <v>2.7709795661569614</v>
      </c>
      <c r="BD8" t="s">
        <v>1812</v>
      </c>
      <c r="BE8" t="s">
        <v>1810</v>
      </c>
      <c r="BF8">
        <v>12</v>
      </c>
      <c r="BG8">
        <v>1120</v>
      </c>
      <c r="BH8">
        <v>1.44</v>
      </c>
      <c r="BI8">
        <v>1525</v>
      </c>
      <c r="BJ8">
        <v>1525</v>
      </c>
      <c r="BL8">
        <v>0.36088320975491289</v>
      </c>
      <c r="BM8">
        <v>0.52499999999999991</v>
      </c>
      <c r="BN8">
        <v>4</v>
      </c>
      <c r="BO8">
        <v>113000</v>
      </c>
    </row>
    <row r="9" spans="1:71" x14ac:dyDescent="0.25">
      <c r="A9" t="s">
        <v>1813</v>
      </c>
      <c r="B9" t="s">
        <v>1809</v>
      </c>
      <c r="E9">
        <v>1000</v>
      </c>
      <c r="M9">
        <v>20</v>
      </c>
      <c r="AZ9">
        <v>0.55591304571747824</v>
      </c>
      <c r="BA9">
        <v>0.87745715240394118</v>
      </c>
      <c r="BB9">
        <v>1796</v>
      </c>
      <c r="BC9">
        <v>3.1099932457325306</v>
      </c>
      <c r="BD9" t="s">
        <v>1805</v>
      </c>
      <c r="BE9" t="s">
        <v>1810</v>
      </c>
      <c r="BF9">
        <v>2</v>
      </c>
      <c r="BG9">
        <v>1020</v>
      </c>
      <c r="BH9">
        <v>1.44</v>
      </c>
      <c r="BI9">
        <v>1796</v>
      </c>
      <c r="BJ9">
        <v>1796</v>
      </c>
      <c r="BL9">
        <v>0.32154410668646288</v>
      </c>
      <c r="BM9">
        <v>0.79600000000000004</v>
      </c>
      <c r="BN9">
        <v>5</v>
      </c>
      <c r="BO9">
        <v>113000</v>
      </c>
    </row>
    <row r="10" spans="1:71" x14ac:dyDescent="0.25">
      <c r="A10" t="s">
        <v>1814</v>
      </c>
      <c r="B10" t="s">
        <v>1809</v>
      </c>
      <c r="E10">
        <v>1000</v>
      </c>
      <c r="M10">
        <v>40</v>
      </c>
      <c r="AZ10">
        <v>0.66026505417595727</v>
      </c>
      <c r="BA10">
        <v>0.98967698147611016</v>
      </c>
      <c r="BB10">
        <v>1718</v>
      </c>
      <c r="BC10">
        <v>3.0357127873175704</v>
      </c>
      <c r="BD10" t="s">
        <v>1805</v>
      </c>
      <c r="BE10" t="s">
        <v>1810</v>
      </c>
      <c r="BF10">
        <v>4</v>
      </c>
      <c r="BG10">
        <v>1040</v>
      </c>
      <c r="BH10">
        <v>1.44</v>
      </c>
      <c r="BI10">
        <v>1718</v>
      </c>
      <c r="BJ10">
        <v>1718</v>
      </c>
      <c r="BL10">
        <v>0.3294119273001529</v>
      </c>
      <c r="BM10">
        <v>0.71799999999999997</v>
      </c>
      <c r="BN10">
        <v>6</v>
      </c>
      <c r="BO10">
        <v>113000</v>
      </c>
    </row>
    <row r="11" spans="1:71" x14ac:dyDescent="0.25">
      <c r="A11" t="s">
        <v>1815</v>
      </c>
      <c r="B11" t="s">
        <v>1809</v>
      </c>
      <c r="E11">
        <v>1000</v>
      </c>
      <c r="M11">
        <v>60</v>
      </c>
      <c r="AZ11">
        <v>0.74788579575906566</v>
      </c>
      <c r="BA11">
        <v>1.0851655436729086</v>
      </c>
      <c r="BB11">
        <v>1666</v>
      </c>
      <c r="BC11">
        <v>2.9648978516653979</v>
      </c>
      <c r="BD11" t="s">
        <v>1812</v>
      </c>
      <c r="BE11" t="s">
        <v>1810</v>
      </c>
      <c r="BF11">
        <v>6</v>
      </c>
      <c r="BG11">
        <v>1060</v>
      </c>
      <c r="BH11">
        <v>1.44</v>
      </c>
      <c r="BI11">
        <v>1666</v>
      </c>
      <c r="BJ11">
        <v>1666</v>
      </c>
      <c r="BL11">
        <v>0.33727974791384291</v>
      </c>
      <c r="BM11">
        <v>0.66599999999999993</v>
      </c>
      <c r="BN11">
        <v>7</v>
      </c>
      <c r="BO11">
        <v>113000</v>
      </c>
    </row>
    <row r="12" spans="1:71" x14ac:dyDescent="0.25">
      <c r="A12" t="s">
        <v>1816</v>
      </c>
      <c r="B12" t="s">
        <v>1809</v>
      </c>
      <c r="E12">
        <v>1000</v>
      </c>
      <c r="M12">
        <v>80</v>
      </c>
      <c r="AZ12">
        <v>0.87351318018302604</v>
      </c>
      <c r="BA12">
        <v>1.218660748710559</v>
      </c>
      <c r="BB12">
        <v>1603</v>
      </c>
      <c r="BC12">
        <v>2.8973114435260134</v>
      </c>
      <c r="BD12" t="s">
        <v>1812</v>
      </c>
      <c r="BE12" t="s">
        <v>1810</v>
      </c>
      <c r="BF12">
        <v>8</v>
      </c>
      <c r="BG12">
        <v>1080</v>
      </c>
      <c r="BH12">
        <v>1.44</v>
      </c>
      <c r="BI12">
        <v>1603</v>
      </c>
      <c r="BJ12">
        <v>1603</v>
      </c>
      <c r="BL12">
        <v>0.34514756852753292</v>
      </c>
      <c r="BM12">
        <v>0.60299999999999998</v>
      </c>
      <c r="BN12">
        <v>8</v>
      </c>
      <c r="BO12">
        <v>113000</v>
      </c>
    </row>
    <row r="13" spans="1:71" x14ac:dyDescent="0.25">
      <c r="A13" t="s">
        <v>1817</v>
      </c>
      <c r="B13" t="s">
        <v>1817</v>
      </c>
      <c r="E13">
        <v>620</v>
      </c>
      <c r="H13">
        <v>380</v>
      </c>
      <c r="AZ13">
        <v>0.49202432401930529</v>
      </c>
      <c r="BA13">
        <v>0.86745600233680542</v>
      </c>
      <c r="BB13">
        <v>1720</v>
      </c>
      <c r="BC13">
        <v>2.6636004837990961</v>
      </c>
      <c r="BD13" t="s">
        <v>1805</v>
      </c>
      <c r="BE13" t="s">
        <v>1810</v>
      </c>
      <c r="BF13">
        <v>0</v>
      </c>
      <c r="BG13">
        <v>1000</v>
      </c>
      <c r="BH13">
        <v>1.29</v>
      </c>
      <c r="BI13">
        <v>1720</v>
      </c>
      <c r="BJ13">
        <v>1750</v>
      </c>
      <c r="BK13">
        <v>1820</v>
      </c>
      <c r="BL13">
        <v>0.37543167831750007</v>
      </c>
      <c r="BM13">
        <v>0.72</v>
      </c>
      <c r="BN13">
        <v>9</v>
      </c>
      <c r="BO13">
        <v>113002</v>
      </c>
    </row>
    <row r="14" spans="1:71" x14ac:dyDescent="0.25">
      <c r="A14" t="s">
        <v>1818</v>
      </c>
      <c r="B14" t="s">
        <v>1817</v>
      </c>
      <c r="E14">
        <v>566</v>
      </c>
      <c r="I14">
        <v>434</v>
      </c>
      <c r="AZ14">
        <v>0.53985477187906372</v>
      </c>
      <c r="BA14">
        <v>0.8952644022552696</v>
      </c>
      <c r="BB14">
        <v>1720</v>
      </c>
      <c r="BC14">
        <v>2.8136547649018024</v>
      </c>
      <c r="BD14" t="s">
        <v>1805</v>
      </c>
      <c r="BE14" t="s">
        <v>1810</v>
      </c>
      <c r="BF14">
        <v>0</v>
      </c>
      <c r="BG14">
        <v>1000</v>
      </c>
      <c r="BH14">
        <v>1.35</v>
      </c>
      <c r="BI14">
        <v>1720</v>
      </c>
      <c r="BJ14">
        <v>1750</v>
      </c>
      <c r="BK14">
        <v>1825</v>
      </c>
      <c r="BL14">
        <v>0.35540963037620588</v>
      </c>
      <c r="BM14">
        <v>0.72</v>
      </c>
      <c r="BN14">
        <v>10</v>
      </c>
      <c r="BO14">
        <v>113002</v>
      </c>
    </row>
    <row r="15" spans="1:71" x14ac:dyDescent="0.25">
      <c r="A15" t="s">
        <v>1819</v>
      </c>
      <c r="B15" t="s">
        <v>1817</v>
      </c>
      <c r="E15">
        <v>620</v>
      </c>
      <c r="H15">
        <v>380</v>
      </c>
      <c r="M15">
        <v>120</v>
      </c>
      <c r="AZ15">
        <v>1.1409519764765035</v>
      </c>
      <c r="BA15">
        <v>1.5635905784761435</v>
      </c>
      <c r="BB15">
        <v>1446</v>
      </c>
      <c r="BC15">
        <v>2.3660877053555365</v>
      </c>
      <c r="BD15" t="s">
        <v>1812</v>
      </c>
      <c r="BE15" t="s">
        <v>1810</v>
      </c>
      <c r="BF15">
        <v>12</v>
      </c>
      <c r="BG15">
        <v>1120</v>
      </c>
      <c r="BH15">
        <v>1.29</v>
      </c>
      <c r="BI15">
        <v>1425</v>
      </c>
      <c r="BJ15">
        <v>1475</v>
      </c>
      <c r="BL15">
        <v>0.4226386019996401</v>
      </c>
      <c r="BM15">
        <v>0.44599999999999995</v>
      </c>
      <c r="BN15">
        <v>11</v>
      </c>
      <c r="BO15">
        <v>113002</v>
      </c>
    </row>
    <row r="16" spans="1:71" x14ac:dyDescent="0.25">
      <c r="A16" t="s">
        <v>1820</v>
      </c>
      <c r="B16" t="s">
        <v>1817</v>
      </c>
      <c r="E16">
        <v>566</v>
      </c>
      <c r="I16">
        <v>434</v>
      </c>
      <c r="M16">
        <v>120</v>
      </c>
      <c r="AZ16">
        <v>1.2058665085911029</v>
      </c>
      <c r="BA16">
        <v>1.6084830626494488</v>
      </c>
      <c r="BB16">
        <v>1446</v>
      </c>
      <c r="BC16">
        <v>2.4837528162219655</v>
      </c>
      <c r="BD16" t="s">
        <v>1812</v>
      </c>
      <c r="BE16" t="s">
        <v>1810</v>
      </c>
      <c r="BF16">
        <v>12</v>
      </c>
      <c r="BG16">
        <v>1120</v>
      </c>
      <c r="BH16">
        <v>1.35</v>
      </c>
      <c r="BI16">
        <v>1425</v>
      </c>
      <c r="BJ16">
        <v>1475</v>
      </c>
      <c r="BL16">
        <v>0.4026165540583459</v>
      </c>
      <c r="BM16">
        <v>0.44599999999999995</v>
      </c>
      <c r="BN16">
        <v>12</v>
      </c>
      <c r="BO16">
        <v>113002</v>
      </c>
    </row>
    <row r="17" spans="1:67" x14ac:dyDescent="0.25">
      <c r="A17" t="s">
        <v>1821</v>
      </c>
      <c r="B17" t="s">
        <v>1817</v>
      </c>
      <c r="E17">
        <v>620</v>
      </c>
      <c r="H17">
        <v>380</v>
      </c>
      <c r="M17">
        <v>20</v>
      </c>
      <c r="AZ17">
        <v>0.60230499188740116</v>
      </c>
      <c r="BA17">
        <v>0.98560449081859125</v>
      </c>
      <c r="BB17">
        <v>1646</v>
      </c>
      <c r="BC17">
        <v>2.6089259255189372</v>
      </c>
      <c r="BD17" t="s">
        <v>1805</v>
      </c>
      <c r="BE17" t="s">
        <v>1822</v>
      </c>
      <c r="BF17">
        <v>2</v>
      </c>
      <c r="BG17">
        <v>1020</v>
      </c>
      <c r="BH17">
        <v>1.29</v>
      </c>
      <c r="BI17">
        <v>1600</v>
      </c>
      <c r="BJ17">
        <v>1750</v>
      </c>
      <c r="BL17">
        <v>0.38329949893119009</v>
      </c>
      <c r="BM17">
        <v>0.64599999999999991</v>
      </c>
      <c r="BN17">
        <v>13</v>
      </c>
      <c r="BO17">
        <v>113002</v>
      </c>
    </row>
    <row r="18" spans="1:67" x14ac:dyDescent="0.25">
      <c r="A18" t="s">
        <v>1823</v>
      </c>
      <c r="B18" t="s">
        <v>1817</v>
      </c>
      <c r="E18">
        <v>566</v>
      </c>
      <c r="I18">
        <v>434</v>
      </c>
      <c r="M18">
        <v>20</v>
      </c>
      <c r="AZ18">
        <v>0.65332092209076065</v>
      </c>
      <c r="BA18">
        <v>1.0165983730806565</v>
      </c>
      <c r="BB18">
        <v>1646</v>
      </c>
      <c r="BC18">
        <v>2.7527169585535711</v>
      </c>
      <c r="BD18" t="s">
        <v>1805</v>
      </c>
      <c r="BE18" t="s">
        <v>1822</v>
      </c>
      <c r="BF18">
        <v>2</v>
      </c>
      <c r="BG18">
        <v>1020</v>
      </c>
      <c r="BH18">
        <v>1.35</v>
      </c>
      <c r="BI18">
        <v>1600</v>
      </c>
      <c r="BJ18">
        <v>1750</v>
      </c>
      <c r="BL18">
        <v>0.36327745098989589</v>
      </c>
      <c r="BM18">
        <v>0.64599999999999991</v>
      </c>
      <c r="BN18">
        <v>14</v>
      </c>
      <c r="BO18">
        <v>113002</v>
      </c>
    </row>
    <row r="19" spans="1:67" x14ac:dyDescent="0.25">
      <c r="A19" t="s">
        <v>1824</v>
      </c>
      <c r="B19" t="s">
        <v>1817</v>
      </c>
      <c r="E19">
        <v>620</v>
      </c>
      <c r="H19">
        <v>380</v>
      </c>
      <c r="M19">
        <v>40</v>
      </c>
      <c r="AZ19">
        <v>0.70854908800617045</v>
      </c>
      <c r="BA19">
        <v>1.0997164075510506</v>
      </c>
      <c r="BB19">
        <v>1590</v>
      </c>
      <c r="BC19">
        <v>2.5564507821448159</v>
      </c>
      <c r="BD19" t="s">
        <v>1805</v>
      </c>
      <c r="BE19" t="s">
        <v>1825</v>
      </c>
      <c r="BF19">
        <v>4</v>
      </c>
      <c r="BG19">
        <v>1040</v>
      </c>
      <c r="BH19">
        <v>1.29</v>
      </c>
      <c r="BI19">
        <v>1590</v>
      </c>
      <c r="BJ19">
        <v>1625</v>
      </c>
      <c r="BL19">
        <v>0.3911673195448801</v>
      </c>
      <c r="BM19">
        <v>0.59000000000000008</v>
      </c>
      <c r="BN19">
        <v>15</v>
      </c>
      <c r="BO19">
        <v>113002</v>
      </c>
    </row>
    <row r="20" spans="1:67" x14ac:dyDescent="0.25">
      <c r="A20" t="s">
        <v>1826</v>
      </c>
      <c r="B20" t="s">
        <v>1817</v>
      </c>
      <c r="E20">
        <v>566</v>
      </c>
      <c r="I20">
        <v>434</v>
      </c>
      <c r="M20">
        <v>40</v>
      </c>
      <c r="AZ20">
        <v>0.7625068104242344</v>
      </c>
      <c r="BA20">
        <v>1.1336520820278202</v>
      </c>
      <c r="BB20">
        <v>1590</v>
      </c>
      <c r="BC20">
        <v>2.6943627644220229</v>
      </c>
      <c r="BD20" t="s">
        <v>1805</v>
      </c>
      <c r="BE20" t="s">
        <v>1825</v>
      </c>
      <c r="BF20">
        <v>4</v>
      </c>
      <c r="BG20">
        <v>1040</v>
      </c>
      <c r="BH20">
        <v>1.35</v>
      </c>
      <c r="BI20">
        <v>1590</v>
      </c>
      <c r="BJ20">
        <v>1625</v>
      </c>
      <c r="BL20">
        <v>0.3711452716035859</v>
      </c>
      <c r="BM20">
        <v>0.59000000000000008</v>
      </c>
      <c r="BN20">
        <v>16</v>
      </c>
      <c r="BO20">
        <v>113002</v>
      </c>
    </row>
    <row r="21" spans="1:67" x14ac:dyDescent="0.25">
      <c r="A21" t="s">
        <v>1827</v>
      </c>
      <c r="B21" t="s">
        <v>1817</v>
      </c>
      <c r="E21">
        <v>620</v>
      </c>
      <c r="H21">
        <v>380</v>
      </c>
      <c r="M21">
        <v>60</v>
      </c>
      <c r="AZ21">
        <v>0.7983649682498174</v>
      </c>
      <c r="BA21">
        <v>1.1974001084083876</v>
      </c>
      <c r="BB21">
        <v>1552</v>
      </c>
      <c r="BC21">
        <v>2.5060449553455766</v>
      </c>
      <c r="BD21" t="s">
        <v>1805</v>
      </c>
      <c r="BE21" t="s">
        <v>1810</v>
      </c>
      <c r="BF21">
        <v>6</v>
      </c>
      <c r="BG21">
        <v>1060</v>
      </c>
      <c r="BH21">
        <v>1.29</v>
      </c>
      <c r="BI21">
        <v>1550</v>
      </c>
      <c r="BJ21">
        <v>1600</v>
      </c>
      <c r="BL21">
        <v>0.39903514015857011</v>
      </c>
      <c r="BM21">
        <v>0.55200000000000005</v>
      </c>
      <c r="BN21">
        <v>17</v>
      </c>
      <c r="BO21">
        <v>113002</v>
      </c>
    </row>
    <row r="22" spans="1:67" x14ac:dyDescent="0.25">
      <c r="A22" t="s">
        <v>1828</v>
      </c>
      <c r="B22" t="s">
        <v>1817</v>
      </c>
      <c r="E22">
        <v>566</v>
      </c>
      <c r="I22">
        <v>434</v>
      </c>
      <c r="M22">
        <v>60</v>
      </c>
      <c r="AZ22">
        <v>0.85465884217171695</v>
      </c>
      <c r="BA22">
        <v>1.2336719343889928</v>
      </c>
      <c r="BB22">
        <v>1552</v>
      </c>
      <c r="BC22">
        <v>2.6384312851829734</v>
      </c>
      <c r="BD22" t="s">
        <v>1805</v>
      </c>
      <c r="BE22" t="s">
        <v>1810</v>
      </c>
      <c r="BF22">
        <v>6</v>
      </c>
      <c r="BG22">
        <v>1060</v>
      </c>
      <c r="BH22">
        <v>1.35</v>
      </c>
      <c r="BI22">
        <v>1550</v>
      </c>
      <c r="BJ22">
        <v>1600</v>
      </c>
      <c r="BL22">
        <v>0.37901309221727592</v>
      </c>
      <c r="BM22">
        <v>0.55200000000000005</v>
      </c>
      <c r="BN22">
        <v>18</v>
      </c>
      <c r="BO22">
        <v>113002</v>
      </c>
    </row>
    <row r="23" spans="1:67" x14ac:dyDescent="0.25">
      <c r="A23" t="s">
        <v>1829</v>
      </c>
      <c r="B23" t="s">
        <v>1817</v>
      </c>
      <c r="E23">
        <v>620</v>
      </c>
      <c r="H23">
        <v>380</v>
      </c>
      <c r="M23">
        <v>80</v>
      </c>
      <c r="AZ23">
        <v>0.92596246344108624</v>
      </c>
      <c r="BA23">
        <v>1.3328654242133464</v>
      </c>
      <c r="BB23">
        <v>1505</v>
      </c>
      <c r="BC23">
        <v>2.4575884090450026</v>
      </c>
      <c r="BD23" t="s">
        <v>1812</v>
      </c>
      <c r="BE23" t="s">
        <v>1810</v>
      </c>
      <c r="BF23">
        <v>8</v>
      </c>
      <c r="BG23">
        <v>1080</v>
      </c>
      <c r="BH23">
        <v>1.29</v>
      </c>
      <c r="BI23">
        <v>1500</v>
      </c>
      <c r="BJ23">
        <v>1550</v>
      </c>
      <c r="BL23">
        <v>0.40690296077226012</v>
      </c>
      <c r="BM23">
        <v>0.50499999999999989</v>
      </c>
      <c r="BN23">
        <v>19</v>
      </c>
      <c r="BO23">
        <v>113002</v>
      </c>
    </row>
    <row r="24" spans="1:67" x14ac:dyDescent="0.25">
      <c r="A24" t="s">
        <v>1830</v>
      </c>
      <c r="B24" t="s">
        <v>1817</v>
      </c>
      <c r="E24">
        <v>566</v>
      </c>
      <c r="I24">
        <v>434</v>
      </c>
      <c r="M24">
        <v>80</v>
      </c>
      <c r="AZ24">
        <v>0.98563213106811165</v>
      </c>
      <c r="BA24">
        <v>1.3725130438990776</v>
      </c>
      <c r="BB24">
        <v>1505</v>
      </c>
      <c r="BC24">
        <v>2.5847747118941351</v>
      </c>
      <c r="BD24" t="s">
        <v>1812</v>
      </c>
      <c r="BE24" t="s">
        <v>1810</v>
      </c>
      <c r="BF24">
        <v>8</v>
      </c>
      <c r="BG24">
        <v>1080</v>
      </c>
      <c r="BH24">
        <v>1.35</v>
      </c>
      <c r="BI24">
        <v>1500</v>
      </c>
      <c r="BJ24">
        <v>1550</v>
      </c>
      <c r="BL24">
        <v>0.38688091283096593</v>
      </c>
      <c r="BM24">
        <v>0.50499999999999989</v>
      </c>
      <c r="BN24">
        <v>20</v>
      </c>
      <c r="BO24">
        <v>113002</v>
      </c>
    </row>
    <row r="25" spans="1:67" x14ac:dyDescent="0.25">
      <c r="A25" t="s">
        <v>1831</v>
      </c>
      <c r="B25" t="s">
        <v>1831</v>
      </c>
      <c r="E25">
        <v>435</v>
      </c>
      <c r="H25">
        <v>565</v>
      </c>
      <c r="AZ25">
        <v>0.5105327751096842</v>
      </c>
      <c r="BA25">
        <v>0.91602957859895939</v>
      </c>
      <c r="BB25">
        <v>1649</v>
      </c>
      <c r="BC25">
        <v>2.4661106854482235</v>
      </c>
      <c r="BD25" t="s">
        <v>1805</v>
      </c>
      <c r="BE25" t="s">
        <v>1810</v>
      </c>
      <c r="BF25">
        <v>0</v>
      </c>
      <c r="BG25">
        <v>1000</v>
      </c>
      <c r="BH25">
        <v>1.1599999999999999</v>
      </c>
      <c r="BI25">
        <v>1649</v>
      </c>
      <c r="BJ25">
        <v>1649</v>
      </c>
      <c r="BK25">
        <v>1725</v>
      </c>
      <c r="BL25">
        <v>0.40549680348927525</v>
      </c>
      <c r="BM25">
        <v>0.64900000000000002</v>
      </c>
      <c r="BN25">
        <v>21</v>
      </c>
    </row>
    <row r="26" spans="1:67" x14ac:dyDescent="0.25">
      <c r="A26" t="s">
        <v>1832</v>
      </c>
      <c r="B26" t="s">
        <v>1831</v>
      </c>
      <c r="E26">
        <v>392</v>
      </c>
      <c r="I26">
        <v>608</v>
      </c>
      <c r="AZ26">
        <v>0.59528317198233194</v>
      </c>
      <c r="BA26">
        <v>0.96742460399171137</v>
      </c>
      <c r="BB26">
        <v>1649</v>
      </c>
      <c r="BC26">
        <v>2.6871504056952089</v>
      </c>
      <c r="BD26" t="s">
        <v>1805</v>
      </c>
      <c r="BE26" t="s">
        <v>1810</v>
      </c>
      <c r="BF26">
        <v>0</v>
      </c>
      <c r="BG26">
        <v>1000</v>
      </c>
      <c r="BH26">
        <v>1.36</v>
      </c>
      <c r="BI26">
        <v>1649</v>
      </c>
      <c r="BJ26">
        <v>1649</v>
      </c>
      <c r="BK26">
        <v>1735</v>
      </c>
      <c r="BL26">
        <v>0.37214143200937938</v>
      </c>
      <c r="BM26">
        <v>0.64900000000000002</v>
      </c>
      <c r="BN26">
        <v>22</v>
      </c>
    </row>
    <row r="27" spans="1:67" x14ac:dyDescent="0.25">
      <c r="A27" t="s">
        <v>1833</v>
      </c>
      <c r="B27" t="s">
        <v>1831</v>
      </c>
      <c r="E27">
        <v>435</v>
      </c>
      <c r="H27">
        <v>565</v>
      </c>
      <c r="M27">
        <v>120</v>
      </c>
      <c r="AZ27">
        <v>1.1630257469898064</v>
      </c>
      <c r="BA27">
        <v>1.6157294741612218</v>
      </c>
      <c r="BB27">
        <v>1413</v>
      </c>
      <c r="BC27">
        <v>2.2089502250140565</v>
      </c>
      <c r="BD27" t="s">
        <v>1812</v>
      </c>
      <c r="BE27" t="s">
        <v>1810</v>
      </c>
      <c r="BF27">
        <v>12</v>
      </c>
      <c r="BG27">
        <v>1120</v>
      </c>
      <c r="BH27">
        <v>1.1599999999999999</v>
      </c>
      <c r="BI27">
        <v>1413</v>
      </c>
      <c r="BJ27">
        <v>1413</v>
      </c>
      <c r="BL27">
        <v>0.45270372717141527</v>
      </c>
      <c r="BM27">
        <v>0.41300000000000003</v>
      </c>
      <c r="BN27">
        <v>23</v>
      </c>
    </row>
    <row r="28" spans="1:67" x14ac:dyDescent="0.25">
      <c r="A28" t="s">
        <v>1834</v>
      </c>
      <c r="B28" t="s">
        <v>1831</v>
      </c>
      <c r="E28">
        <v>392</v>
      </c>
      <c r="I28">
        <v>608</v>
      </c>
      <c r="M28">
        <v>120</v>
      </c>
      <c r="AZ28">
        <v>1.2771447298011693</v>
      </c>
      <c r="BA28">
        <v>1.6964930854926887</v>
      </c>
      <c r="BB28">
        <v>1413</v>
      </c>
      <c r="BC28">
        <v>2.3846522501583838</v>
      </c>
      <c r="BD28" t="s">
        <v>1812</v>
      </c>
      <c r="BE28" t="s">
        <v>1810</v>
      </c>
      <c r="BF28">
        <v>12</v>
      </c>
      <c r="BG28">
        <v>1120</v>
      </c>
      <c r="BH28">
        <v>1.36</v>
      </c>
      <c r="BI28">
        <v>1413</v>
      </c>
      <c r="BJ28">
        <v>1413</v>
      </c>
      <c r="BL28">
        <v>0.4193483556915194</v>
      </c>
      <c r="BM28">
        <v>0.41300000000000003</v>
      </c>
      <c r="BN28">
        <v>24</v>
      </c>
    </row>
    <row r="29" spans="1:67" x14ac:dyDescent="0.25">
      <c r="A29" t="s">
        <v>1835</v>
      </c>
      <c r="B29" t="s">
        <v>1831</v>
      </c>
      <c r="E29">
        <v>435</v>
      </c>
      <c r="H29">
        <v>565</v>
      </c>
      <c r="M29">
        <v>20</v>
      </c>
      <c r="AZ29">
        <v>0.621849327939756</v>
      </c>
      <c r="BA29">
        <v>1.0352139520427213</v>
      </c>
      <c r="BB29">
        <v>1586</v>
      </c>
      <c r="BC29">
        <v>2.4191716990056444</v>
      </c>
      <c r="BD29" t="s">
        <v>1805</v>
      </c>
      <c r="BE29" t="s">
        <v>1810</v>
      </c>
      <c r="BF29">
        <v>2</v>
      </c>
      <c r="BG29">
        <v>1020</v>
      </c>
      <c r="BH29">
        <v>1.1599999999999999</v>
      </c>
      <c r="BI29">
        <v>1586</v>
      </c>
      <c r="BJ29">
        <v>1586</v>
      </c>
      <c r="BL29">
        <v>0.41336462410296526</v>
      </c>
      <c r="BM29">
        <v>0.58600000000000008</v>
      </c>
      <c r="BN29">
        <v>25</v>
      </c>
    </row>
    <row r="30" spans="1:67" x14ac:dyDescent="0.25">
      <c r="A30" t="s">
        <v>1836</v>
      </c>
      <c r="B30" t="s">
        <v>1831</v>
      </c>
      <c r="E30">
        <v>392</v>
      </c>
      <c r="I30">
        <v>608</v>
      </c>
      <c r="M30">
        <v>20</v>
      </c>
      <c r="AZ30">
        <v>0.71212512856623189</v>
      </c>
      <c r="BA30">
        <v>1.0921343811893012</v>
      </c>
      <c r="BB30">
        <v>1586</v>
      </c>
      <c r="BC30">
        <v>2.6315148725915334</v>
      </c>
      <c r="BD30" t="s">
        <v>1805</v>
      </c>
      <c r="BE30" t="s">
        <v>1810</v>
      </c>
      <c r="BF30">
        <v>2</v>
      </c>
      <c r="BG30">
        <v>1020</v>
      </c>
      <c r="BH30">
        <v>1.36</v>
      </c>
      <c r="BI30">
        <v>1586</v>
      </c>
      <c r="BJ30">
        <v>1586</v>
      </c>
      <c r="BL30">
        <v>0.38000925262306939</v>
      </c>
      <c r="BM30">
        <v>0.58600000000000008</v>
      </c>
      <c r="BN30">
        <v>26</v>
      </c>
    </row>
    <row r="31" spans="1:67" x14ac:dyDescent="0.25">
      <c r="A31" t="s">
        <v>1837</v>
      </c>
      <c r="B31" t="s">
        <v>1831</v>
      </c>
      <c r="E31">
        <v>435</v>
      </c>
      <c r="H31">
        <v>565</v>
      </c>
      <c r="M31">
        <v>40</v>
      </c>
      <c r="AZ31">
        <v>0.72889312272450579</v>
      </c>
      <c r="BA31">
        <v>1.150125567441161</v>
      </c>
      <c r="BB31">
        <v>1538</v>
      </c>
      <c r="BC31">
        <v>2.3739861744805926</v>
      </c>
      <c r="BD31" t="s">
        <v>1812</v>
      </c>
      <c r="BE31" t="s">
        <v>1810</v>
      </c>
      <c r="BF31">
        <v>4</v>
      </c>
      <c r="BG31">
        <v>1040</v>
      </c>
      <c r="BH31">
        <v>1.1599999999999999</v>
      </c>
      <c r="BI31">
        <v>1538</v>
      </c>
      <c r="BJ31">
        <v>1538</v>
      </c>
      <c r="BL31">
        <v>0.42123244471665527</v>
      </c>
      <c r="BM31">
        <v>0.53800000000000003</v>
      </c>
      <c r="BN31">
        <v>27</v>
      </c>
    </row>
    <row r="32" spans="1:67" x14ac:dyDescent="0.25">
      <c r="A32" t="s">
        <v>1838</v>
      </c>
      <c r="B32" t="s">
        <v>1831</v>
      </c>
      <c r="E32">
        <v>392</v>
      </c>
      <c r="I32">
        <v>608</v>
      </c>
      <c r="M32">
        <v>40</v>
      </c>
      <c r="AZ32">
        <v>0.82424732595142014</v>
      </c>
      <c r="BA32">
        <v>1.2121243991881796</v>
      </c>
      <c r="BB32">
        <v>1538</v>
      </c>
      <c r="BC32">
        <v>2.5781363968104447</v>
      </c>
      <c r="BD32" t="s">
        <v>1812</v>
      </c>
      <c r="BE32" t="s">
        <v>1810</v>
      </c>
      <c r="BF32">
        <v>4</v>
      </c>
      <c r="BG32">
        <v>1040</v>
      </c>
      <c r="BH32">
        <v>1.36</v>
      </c>
      <c r="BI32">
        <v>1538</v>
      </c>
      <c r="BJ32">
        <v>1538</v>
      </c>
      <c r="BL32">
        <v>0.38787707323675941</v>
      </c>
      <c r="BM32">
        <v>0.53800000000000003</v>
      </c>
      <c r="BN32">
        <v>28</v>
      </c>
    </row>
    <row r="33" spans="1:69" x14ac:dyDescent="0.25">
      <c r="A33" t="s">
        <v>1839</v>
      </c>
      <c r="B33" t="s">
        <v>1831</v>
      </c>
      <c r="E33">
        <v>435</v>
      </c>
      <c r="H33">
        <v>565</v>
      </c>
      <c r="M33">
        <v>60</v>
      </c>
      <c r="AZ33">
        <v>0.84802470363656712</v>
      </c>
      <c r="BA33">
        <v>1.2771249689669124</v>
      </c>
      <c r="BB33">
        <v>1494</v>
      </c>
      <c r="BC33">
        <v>2.3304576594240611</v>
      </c>
      <c r="BD33" t="s">
        <v>1812</v>
      </c>
      <c r="BE33" t="s">
        <v>1810</v>
      </c>
      <c r="BF33">
        <v>6</v>
      </c>
      <c r="BG33">
        <v>1060</v>
      </c>
      <c r="BH33">
        <v>1.1599999999999999</v>
      </c>
      <c r="BI33">
        <v>1494</v>
      </c>
      <c r="BJ33">
        <v>1494</v>
      </c>
      <c r="BL33">
        <v>0.42910026533034529</v>
      </c>
      <c r="BM33">
        <v>0.49399999999999999</v>
      </c>
      <c r="BN33">
        <v>29</v>
      </c>
    </row>
    <row r="34" spans="1:69" x14ac:dyDescent="0.25">
      <c r="A34" t="s">
        <v>1840</v>
      </c>
      <c r="B34" t="s">
        <v>1831</v>
      </c>
      <c r="E34">
        <v>392</v>
      </c>
      <c r="I34">
        <v>608</v>
      </c>
      <c r="M34">
        <v>60</v>
      </c>
      <c r="AZ34">
        <v>0.94890107001503765</v>
      </c>
      <c r="BA34">
        <v>1.3446459638654871</v>
      </c>
      <c r="BB34">
        <v>1494</v>
      </c>
      <c r="BC34">
        <v>2.5268803604018109</v>
      </c>
      <c r="BD34" t="s">
        <v>1812</v>
      </c>
      <c r="BE34" t="s">
        <v>1810</v>
      </c>
      <c r="BF34">
        <v>6</v>
      </c>
      <c r="BG34">
        <v>1060</v>
      </c>
      <c r="BH34">
        <v>1.36</v>
      </c>
      <c r="BI34">
        <v>1494</v>
      </c>
      <c r="BJ34">
        <v>1494</v>
      </c>
      <c r="BL34">
        <v>0.39574489385044942</v>
      </c>
      <c r="BM34">
        <v>0.49399999999999999</v>
      </c>
      <c r="BN34">
        <v>30</v>
      </c>
    </row>
    <row r="35" spans="1:69" x14ac:dyDescent="0.25">
      <c r="A35" t="s">
        <v>1841</v>
      </c>
      <c r="B35" t="s">
        <v>1831</v>
      </c>
      <c r="E35">
        <v>435</v>
      </c>
      <c r="H35">
        <v>565</v>
      </c>
      <c r="M35">
        <v>80</v>
      </c>
      <c r="AZ35">
        <v>0.94887655641795765</v>
      </c>
      <c r="BA35">
        <v>1.385844642361993</v>
      </c>
      <c r="BB35">
        <v>1464</v>
      </c>
      <c r="BC35">
        <v>2.288496648078036</v>
      </c>
      <c r="BD35" t="s">
        <v>1812</v>
      </c>
      <c r="BE35" t="s">
        <v>1810</v>
      </c>
      <c r="BF35">
        <v>8</v>
      </c>
      <c r="BG35">
        <v>1080</v>
      </c>
      <c r="BH35">
        <v>1.1599999999999999</v>
      </c>
      <c r="BI35">
        <v>1464</v>
      </c>
      <c r="BJ35">
        <v>1464</v>
      </c>
      <c r="BL35">
        <v>0.4369680859440353</v>
      </c>
      <c r="BM35">
        <v>0.46399999999999997</v>
      </c>
      <c r="BN35">
        <v>31</v>
      </c>
    </row>
    <row r="36" spans="1:69" x14ac:dyDescent="0.25">
      <c r="A36" t="s">
        <v>1842</v>
      </c>
      <c r="B36" t="s">
        <v>1831</v>
      </c>
      <c r="E36">
        <v>392</v>
      </c>
      <c r="I36">
        <v>608</v>
      </c>
      <c r="M36">
        <v>80</v>
      </c>
      <c r="AZ36">
        <v>1.0541185043631462</v>
      </c>
      <c r="BA36">
        <v>1.4577312188272857</v>
      </c>
      <c r="BB36">
        <v>1464</v>
      </c>
      <c r="BC36">
        <v>2.4776226421104206</v>
      </c>
      <c r="BD36" t="s">
        <v>1812</v>
      </c>
      <c r="BE36" t="s">
        <v>1810</v>
      </c>
      <c r="BF36">
        <v>8</v>
      </c>
      <c r="BG36">
        <v>1080</v>
      </c>
      <c r="BH36">
        <v>1.36</v>
      </c>
      <c r="BI36">
        <v>1464</v>
      </c>
      <c r="BJ36">
        <v>1464</v>
      </c>
      <c r="BL36">
        <v>0.40361271446413943</v>
      </c>
      <c r="BM36">
        <v>0.46399999999999997</v>
      </c>
      <c r="BN36">
        <v>32</v>
      </c>
    </row>
    <row r="37" spans="1:69" x14ac:dyDescent="0.25">
      <c r="A37" t="s">
        <v>1843</v>
      </c>
      <c r="B37" t="s">
        <v>1843</v>
      </c>
      <c r="E37">
        <v>500</v>
      </c>
      <c r="AJ37">
        <v>125</v>
      </c>
      <c r="AL37">
        <v>375</v>
      </c>
      <c r="AZ37">
        <v>0.54584815800439679</v>
      </c>
      <c r="BA37">
        <v>0.88334180457394107</v>
      </c>
      <c r="BB37">
        <v>1750</v>
      </c>
      <c r="BC37">
        <v>2.963018741728932</v>
      </c>
      <c r="BD37" t="s">
        <v>1805</v>
      </c>
      <c r="BE37" t="s">
        <v>1810</v>
      </c>
      <c r="BF37">
        <v>0</v>
      </c>
      <c r="BG37">
        <v>1000</v>
      </c>
      <c r="BH37">
        <v>1.35</v>
      </c>
      <c r="BI37">
        <v>1750</v>
      </c>
      <c r="BJ37">
        <v>1775</v>
      </c>
      <c r="BL37">
        <v>0.33749364656954428</v>
      </c>
      <c r="BM37">
        <v>0.75</v>
      </c>
      <c r="BN37">
        <v>33</v>
      </c>
    </row>
    <row r="38" spans="1:69" x14ac:dyDescent="0.25">
      <c r="A38" t="s">
        <v>178</v>
      </c>
      <c r="B38" t="s">
        <v>178</v>
      </c>
      <c r="E38">
        <v>918</v>
      </c>
      <c r="M38">
        <v>18</v>
      </c>
      <c r="N38">
        <v>55</v>
      </c>
      <c r="AI38">
        <v>9</v>
      </c>
      <c r="AZ38">
        <v>0.56833153877655973</v>
      </c>
      <c r="BA38">
        <v>0.88606301625794337</v>
      </c>
      <c r="BB38">
        <v>1770</v>
      </c>
      <c r="BC38">
        <v>3.1473117109040336</v>
      </c>
      <c r="BD38" t="s">
        <v>1805</v>
      </c>
      <c r="BE38" t="s">
        <v>1846</v>
      </c>
      <c r="BF38">
        <v>0</v>
      </c>
      <c r="BG38">
        <v>1000</v>
      </c>
      <c r="BH38">
        <v>1.42</v>
      </c>
      <c r="BI38">
        <v>1770</v>
      </c>
      <c r="BJ38">
        <v>1820</v>
      </c>
      <c r="BK38">
        <v>1850</v>
      </c>
      <c r="BL38">
        <v>0.31773147748138364</v>
      </c>
      <c r="BM38">
        <v>0.77</v>
      </c>
      <c r="BN38">
        <v>34</v>
      </c>
      <c r="BO38">
        <v>113040</v>
      </c>
    </row>
    <row r="39" spans="1:69" x14ac:dyDescent="0.25">
      <c r="A39" t="s">
        <v>2394</v>
      </c>
      <c r="B39" t="s">
        <v>2395</v>
      </c>
      <c r="E39">
        <v>520</v>
      </c>
      <c r="H39">
        <v>315</v>
      </c>
      <c r="J39">
        <v>100</v>
      </c>
      <c r="M39">
        <v>21</v>
      </c>
      <c r="N39">
        <v>14</v>
      </c>
      <c r="AH39">
        <v>30</v>
      </c>
      <c r="AZ39">
        <v>0.66826717230863164</v>
      </c>
      <c r="BA39">
        <v>1.0426669826928947</v>
      </c>
      <c r="BB39">
        <v>1600</v>
      </c>
      <c r="BC39">
        <v>2.6709415236446188</v>
      </c>
      <c r="BD39" t="s">
        <v>1805</v>
      </c>
      <c r="BE39" t="s">
        <v>1854</v>
      </c>
      <c r="BF39">
        <v>0</v>
      </c>
      <c r="BG39">
        <v>1000</v>
      </c>
      <c r="BH39">
        <v>0.92</v>
      </c>
      <c r="BI39">
        <v>1600</v>
      </c>
      <c r="BJ39">
        <v>1600</v>
      </c>
      <c r="BK39">
        <v>1600</v>
      </c>
      <c r="BL39">
        <v>0.37439981038426312</v>
      </c>
      <c r="BM39">
        <v>0.60000000000000009</v>
      </c>
      <c r="BN39">
        <v>35</v>
      </c>
      <c r="BO39">
        <v>116441</v>
      </c>
    </row>
    <row r="40" spans="1:69" x14ac:dyDescent="0.25">
      <c r="A40" t="s">
        <v>2396</v>
      </c>
      <c r="B40" t="s">
        <v>2396</v>
      </c>
      <c r="E40">
        <v>520</v>
      </c>
      <c r="I40">
        <v>315</v>
      </c>
      <c r="J40">
        <v>100</v>
      </c>
      <c r="M40">
        <v>21</v>
      </c>
      <c r="N40">
        <v>14</v>
      </c>
      <c r="AH40">
        <v>30</v>
      </c>
      <c r="AZ40">
        <v>0.7240048772266644</v>
      </c>
      <c r="BA40">
        <v>1.0775030482666652</v>
      </c>
      <c r="BB40">
        <v>1600</v>
      </c>
      <c r="BC40">
        <v>2.8288689501786504</v>
      </c>
      <c r="BD40" t="s">
        <v>1805</v>
      </c>
      <c r="BE40" t="s">
        <v>1854</v>
      </c>
      <c r="BF40">
        <v>0</v>
      </c>
      <c r="BG40">
        <v>1000</v>
      </c>
      <c r="BH40">
        <v>0.92</v>
      </c>
      <c r="BI40">
        <v>1600</v>
      </c>
      <c r="BJ40">
        <v>1600</v>
      </c>
      <c r="BL40">
        <v>0.35349817104000081</v>
      </c>
      <c r="BM40">
        <v>0.60000000000000009</v>
      </c>
      <c r="BN40">
        <v>36</v>
      </c>
      <c r="BO40">
        <v>116441</v>
      </c>
    </row>
    <row r="41" spans="1:69" x14ac:dyDescent="0.25">
      <c r="A41" t="s">
        <v>2397</v>
      </c>
      <c r="B41" t="s">
        <v>2397</v>
      </c>
      <c r="E41">
        <v>530</v>
      </c>
      <c r="H41">
        <v>325</v>
      </c>
      <c r="J41">
        <v>100</v>
      </c>
      <c r="M41">
        <v>21</v>
      </c>
      <c r="N41">
        <v>14</v>
      </c>
      <c r="AI41">
        <v>10</v>
      </c>
      <c r="AZ41">
        <v>0.65980567401610213</v>
      </c>
      <c r="BA41">
        <v>1.0373785462600638</v>
      </c>
      <c r="BB41">
        <v>1600</v>
      </c>
      <c r="BC41">
        <v>2.6484953594702874</v>
      </c>
      <c r="BD41" t="s">
        <v>1805</v>
      </c>
      <c r="BE41" t="s">
        <v>1854</v>
      </c>
      <c r="BF41">
        <v>0</v>
      </c>
      <c r="BG41">
        <v>1000</v>
      </c>
      <c r="BH41">
        <v>0.92</v>
      </c>
      <c r="BI41">
        <v>1600</v>
      </c>
      <c r="BJ41">
        <v>1600</v>
      </c>
      <c r="BL41">
        <v>0.37757287224396169</v>
      </c>
      <c r="BM41">
        <v>0.60000000000000009</v>
      </c>
      <c r="BN41">
        <v>37</v>
      </c>
      <c r="BO41">
        <v>116443</v>
      </c>
    </row>
    <row r="42" spans="1:69" x14ac:dyDescent="0.25">
      <c r="A42" t="s">
        <v>2398</v>
      </c>
      <c r="B42" t="s">
        <v>2398</v>
      </c>
      <c r="E42">
        <v>530</v>
      </c>
      <c r="I42">
        <v>325</v>
      </c>
      <c r="J42">
        <v>100</v>
      </c>
      <c r="M42">
        <v>21</v>
      </c>
      <c r="N42">
        <v>14</v>
      </c>
      <c r="AI42">
        <v>10</v>
      </c>
      <c r="AZ42">
        <v>0.71731282988391365</v>
      </c>
      <c r="BA42">
        <v>1.0733205186774459</v>
      </c>
      <c r="BB42">
        <v>1600</v>
      </c>
      <c r="BC42">
        <v>2.8089280975612665</v>
      </c>
      <c r="BD42" t="s">
        <v>1805</v>
      </c>
      <c r="BE42" t="s">
        <v>1854</v>
      </c>
      <c r="BF42">
        <v>0</v>
      </c>
      <c r="BG42">
        <v>1000</v>
      </c>
      <c r="BH42">
        <v>0.92</v>
      </c>
      <c r="BI42">
        <v>1600</v>
      </c>
      <c r="BJ42">
        <v>1600</v>
      </c>
      <c r="BL42">
        <v>0.35600768879353234</v>
      </c>
      <c r="BM42">
        <v>0.60000000000000009</v>
      </c>
      <c r="BN42">
        <v>38</v>
      </c>
      <c r="BO42">
        <v>116443</v>
      </c>
    </row>
    <row r="43" spans="1:69" x14ac:dyDescent="0.25">
      <c r="A43" t="s">
        <v>179</v>
      </c>
      <c r="B43" t="s">
        <v>179</v>
      </c>
      <c r="E43">
        <v>593</v>
      </c>
      <c r="H43">
        <v>327</v>
      </c>
      <c r="J43">
        <v>30</v>
      </c>
      <c r="T43">
        <v>5</v>
      </c>
      <c r="V43">
        <v>5</v>
      </c>
      <c r="AH43">
        <v>40</v>
      </c>
      <c r="AZ43">
        <v>0.43335827626028761</v>
      </c>
      <c r="BA43">
        <v>0.80525745857319531</v>
      </c>
      <c r="BB43">
        <v>1780</v>
      </c>
      <c r="BC43">
        <v>2.68890077622871</v>
      </c>
      <c r="BD43" t="s">
        <v>1805</v>
      </c>
      <c r="BE43" t="s">
        <v>1854</v>
      </c>
      <c r="BF43">
        <v>0</v>
      </c>
      <c r="BG43">
        <v>1000</v>
      </c>
      <c r="BH43">
        <v>1.22</v>
      </c>
      <c r="BI43">
        <v>1780</v>
      </c>
      <c r="BJ43">
        <v>1780</v>
      </c>
      <c r="BK43">
        <v>1850</v>
      </c>
      <c r="BL43">
        <v>0.37189918231290769</v>
      </c>
      <c r="BM43">
        <v>0.78</v>
      </c>
      <c r="BN43">
        <v>39</v>
      </c>
      <c r="BO43">
        <v>113044</v>
      </c>
      <c r="BQ43" t="s">
        <v>60</v>
      </c>
    </row>
    <row r="44" spans="1:69" x14ac:dyDescent="0.25">
      <c r="A44" t="s">
        <v>1845</v>
      </c>
      <c r="B44" t="s">
        <v>1845</v>
      </c>
      <c r="E44">
        <v>593</v>
      </c>
      <c r="I44">
        <v>327</v>
      </c>
      <c r="J44">
        <v>30</v>
      </c>
      <c r="T44">
        <v>5</v>
      </c>
      <c r="V44">
        <v>5</v>
      </c>
      <c r="AH44">
        <v>40</v>
      </c>
      <c r="AZ44">
        <v>0.48287397913664609</v>
      </c>
      <c r="BA44">
        <v>0.8330752691778911</v>
      </c>
      <c r="BB44">
        <v>1780</v>
      </c>
      <c r="BC44">
        <v>2.8555006176083042</v>
      </c>
      <c r="BD44" t="s">
        <v>1812</v>
      </c>
      <c r="BE44" t="s">
        <v>1854</v>
      </c>
      <c r="BF44">
        <v>0</v>
      </c>
      <c r="BG44">
        <v>1000</v>
      </c>
      <c r="BH44">
        <v>1.28</v>
      </c>
      <c r="BI44">
        <v>1780</v>
      </c>
      <c r="BJ44">
        <v>1780</v>
      </c>
      <c r="BK44">
        <v>1855</v>
      </c>
      <c r="BL44">
        <v>0.35020129004124495</v>
      </c>
      <c r="BM44">
        <v>0.78</v>
      </c>
      <c r="BN44">
        <v>40</v>
      </c>
      <c r="BO44">
        <v>113044</v>
      </c>
      <c r="BQ44" t="s">
        <v>60</v>
      </c>
    </row>
    <row r="45" spans="1:69" x14ac:dyDescent="0.25">
      <c r="A45" t="s">
        <v>180</v>
      </c>
      <c r="B45" t="s">
        <v>180</v>
      </c>
      <c r="E45">
        <v>915.5</v>
      </c>
      <c r="M45">
        <v>18</v>
      </c>
      <c r="N45">
        <v>55</v>
      </c>
      <c r="V45">
        <v>2.5</v>
      </c>
      <c r="AI45">
        <v>9</v>
      </c>
      <c r="AZ45">
        <v>0.56566892725401863</v>
      </c>
      <c r="BA45">
        <v>0.8845587159627224</v>
      </c>
      <c r="BB45">
        <v>1770</v>
      </c>
      <c r="BC45">
        <v>3.1358796531220068</v>
      </c>
      <c r="BD45" t="s">
        <v>1805</v>
      </c>
      <c r="BE45" t="s">
        <v>1846</v>
      </c>
      <c r="BF45">
        <v>0</v>
      </c>
      <c r="BG45">
        <v>1000</v>
      </c>
      <c r="BH45">
        <v>1.42</v>
      </c>
      <c r="BI45">
        <v>1770</v>
      </c>
      <c r="BJ45">
        <v>1820</v>
      </c>
      <c r="BK45">
        <v>1850</v>
      </c>
      <c r="BL45">
        <v>0.31888978870870371</v>
      </c>
      <c r="BM45">
        <v>0.77</v>
      </c>
      <c r="BN45">
        <v>41</v>
      </c>
      <c r="BO45">
        <v>113042</v>
      </c>
      <c r="BQ45" t="s">
        <v>60</v>
      </c>
    </row>
    <row r="46" spans="1:69" x14ac:dyDescent="0.25">
      <c r="A46" t="s">
        <v>181</v>
      </c>
      <c r="B46" t="s">
        <v>181</v>
      </c>
      <c r="E46">
        <v>369</v>
      </c>
      <c r="N46">
        <v>582</v>
      </c>
      <c r="S46">
        <v>5</v>
      </c>
      <c r="AE46">
        <v>1</v>
      </c>
      <c r="AF46">
        <v>43</v>
      </c>
      <c r="AZ46">
        <v>0.41725982300328601</v>
      </c>
      <c r="BA46">
        <v>0.766086390812587</v>
      </c>
      <c r="BB46">
        <v>1850</v>
      </c>
      <c r="BC46">
        <v>2.8667541187593462</v>
      </c>
      <c r="BD46" t="s">
        <v>1805</v>
      </c>
      <c r="BE46" t="s">
        <v>1854</v>
      </c>
      <c r="BF46">
        <v>0</v>
      </c>
      <c r="BG46">
        <v>1000</v>
      </c>
      <c r="BH46">
        <v>1.52</v>
      </c>
      <c r="BI46">
        <v>1850</v>
      </c>
      <c r="BJ46">
        <v>1850</v>
      </c>
      <c r="BL46">
        <v>0.34882656780930099</v>
      </c>
      <c r="BM46">
        <v>0.85000000000000009</v>
      </c>
      <c r="BN46">
        <v>42</v>
      </c>
      <c r="BO46">
        <v>113411</v>
      </c>
      <c r="BQ46" t="s">
        <v>1847</v>
      </c>
    </row>
    <row r="47" spans="1:69" x14ac:dyDescent="0.25">
      <c r="A47" t="s">
        <v>576</v>
      </c>
      <c r="B47" t="s">
        <v>576</v>
      </c>
      <c r="F47">
        <v>979</v>
      </c>
      <c r="N47">
        <v>10</v>
      </c>
      <c r="U47">
        <v>1</v>
      </c>
      <c r="V47">
        <v>3</v>
      </c>
      <c r="AI47">
        <v>7</v>
      </c>
      <c r="AZ47">
        <v>0.49489683798806178</v>
      </c>
      <c r="BA47">
        <v>0.83982968426295601</v>
      </c>
      <c r="BB47">
        <v>1780</v>
      </c>
      <c r="BC47">
        <v>2.8991150329680404</v>
      </c>
      <c r="BD47" t="s">
        <v>1812</v>
      </c>
      <c r="BE47" t="s">
        <v>1846</v>
      </c>
      <c r="BF47">
        <v>0</v>
      </c>
      <c r="BG47">
        <v>1000</v>
      </c>
      <c r="BH47">
        <v>1.24</v>
      </c>
      <c r="BI47">
        <v>1780</v>
      </c>
      <c r="BJ47">
        <v>1780</v>
      </c>
      <c r="BK47">
        <v>1855</v>
      </c>
      <c r="BL47">
        <v>0.34493284627489429</v>
      </c>
      <c r="BM47">
        <v>0.78</v>
      </c>
      <c r="BN47">
        <v>43</v>
      </c>
      <c r="BO47">
        <v>113056</v>
      </c>
      <c r="BQ47" t="s">
        <v>60</v>
      </c>
    </row>
    <row r="48" spans="1:69" x14ac:dyDescent="0.25">
      <c r="A48" t="s">
        <v>2399</v>
      </c>
      <c r="B48" t="s">
        <v>183</v>
      </c>
      <c r="F48">
        <v>758</v>
      </c>
      <c r="I48">
        <v>197.5</v>
      </c>
      <c r="M48">
        <v>11</v>
      </c>
      <c r="N48">
        <v>11</v>
      </c>
      <c r="AM48">
        <v>22.5</v>
      </c>
      <c r="AZ48">
        <v>0.91838026491703206</v>
      </c>
      <c r="BA48">
        <v>1.2789201766113547</v>
      </c>
      <c r="BB48">
        <v>1500</v>
      </c>
      <c r="BC48">
        <v>2.7736180310817633</v>
      </c>
      <c r="BD48" t="s">
        <v>1805</v>
      </c>
      <c r="BE48" t="s">
        <v>1849</v>
      </c>
      <c r="BF48">
        <v>0</v>
      </c>
      <c r="BG48">
        <v>1000</v>
      </c>
      <c r="BH48">
        <v>1.2</v>
      </c>
      <c r="BI48">
        <v>1500</v>
      </c>
      <c r="BJ48">
        <v>1550</v>
      </c>
      <c r="BK48">
        <v>1565</v>
      </c>
      <c r="BL48">
        <v>0.36053991169432265</v>
      </c>
      <c r="BM48">
        <v>0.5</v>
      </c>
      <c r="BN48">
        <v>44</v>
      </c>
      <c r="BO48">
        <v>113052</v>
      </c>
      <c r="BQ48" t="s">
        <v>60</v>
      </c>
    </row>
    <row r="49" spans="1:69" x14ac:dyDescent="0.25">
      <c r="A49" t="s">
        <v>2400</v>
      </c>
      <c r="B49" t="s">
        <v>1848</v>
      </c>
      <c r="F49">
        <v>727.5</v>
      </c>
      <c r="H49">
        <v>218</v>
      </c>
      <c r="M49">
        <v>8</v>
      </c>
      <c r="V49">
        <v>3</v>
      </c>
      <c r="AA49">
        <v>14.5</v>
      </c>
      <c r="AC49">
        <v>29</v>
      </c>
      <c r="AZ49">
        <v>0.86876857091137505</v>
      </c>
      <c r="BA49">
        <v>1.2458457139409167</v>
      </c>
      <c r="BB49">
        <v>1500</v>
      </c>
      <c r="BC49">
        <v>2.6519772372457382</v>
      </c>
      <c r="BD49" t="s">
        <v>1805</v>
      </c>
      <c r="BE49" t="s">
        <v>1849</v>
      </c>
      <c r="BF49">
        <v>0</v>
      </c>
      <c r="BG49">
        <v>1000</v>
      </c>
      <c r="BH49">
        <v>1.29</v>
      </c>
      <c r="BI49">
        <v>1500</v>
      </c>
      <c r="BJ49">
        <v>1550</v>
      </c>
      <c r="BK49">
        <v>1560</v>
      </c>
      <c r="BL49">
        <v>0.37707714302954165</v>
      </c>
      <c r="BM49">
        <v>0.5</v>
      </c>
      <c r="BN49">
        <v>45</v>
      </c>
      <c r="BO49">
        <v>113052</v>
      </c>
      <c r="BQ49" t="s">
        <v>60</v>
      </c>
    </row>
    <row r="50" spans="1:69" x14ac:dyDescent="0.25">
      <c r="A50" t="s">
        <v>2194</v>
      </c>
      <c r="B50" t="s">
        <v>2194</v>
      </c>
      <c r="F50">
        <v>760</v>
      </c>
      <c r="H50">
        <v>225</v>
      </c>
      <c r="N50">
        <v>10</v>
      </c>
      <c r="U50">
        <v>1</v>
      </c>
      <c r="V50">
        <v>4</v>
      </c>
      <c r="AZ50">
        <v>0.87362675728889072</v>
      </c>
      <c r="BA50">
        <v>1.2490845048592605</v>
      </c>
      <c r="BB50">
        <v>1500</v>
      </c>
      <c r="BC50">
        <v>2.6634155413521627</v>
      </c>
      <c r="BD50" t="s">
        <v>1812</v>
      </c>
      <c r="BE50" t="s">
        <v>1849</v>
      </c>
      <c r="BF50">
        <v>0</v>
      </c>
      <c r="BG50">
        <v>1000</v>
      </c>
      <c r="BH50">
        <v>1.19</v>
      </c>
      <c r="BI50">
        <v>1500</v>
      </c>
      <c r="BJ50">
        <v>1550</v>
      </c>
      <c r="BK50">
        <v>1560</v>
      </c>
      <c r="BL50">
        <v>0.37545774757036976</v>
      </c>
      <c r="BM50">
        <v>0.5</v>
      </c>
      <c r="BN50">
        <v>46</v>
      </c>
      <c r="BO50">
        <v>113014</v>
      </c>
      <c r="BQ50" t="s">
        <v>60</v>
      </c>
    </row>
    <row r="51" spans="1:69" x14ac:dyDescent="0.25">
      <c r="A51" t="s">
        <v>2195</v>
      </c>
      <c r="B51" t="s">
        <v>2195</v>
      </c>
      <c r="F51">
        <v>760</v>
      </c>
      <c r="I51">
        <v>225</v>
      </c>
      <c r="N51">
        <v>10</v>
      </c>
      <c r="U51">
        <v>1</v>
      </c>
      <c r="V51">
        <v>4</v>
      </c>
      <c r="AZ51">
        <v>0.91841598445516726</v>
      </c>
      <c r="BA51">
        <v>1.2789439896367782</v>
      </c>
      <c r="BB51">
        <v>1500</v>
      </c>
      <c r="BC51">
        <v>2.7737096303968505</v>
      </c>
      <c r="BD51" t="s">
        <v>1812</v>
      </c>
      <c r="BE51" t="s">
        <v>1849</v>
      </c>
      <c r="BF51">
        <v>0</v>
      </c>
      <c r="BG51">
        <v>1000</v>
      </c>
      <c r="BH51">
        <v>1.25</v>
      </c>
      <c r="BI51">
        <v>1500</v>
      </c>
      <c r="BJ51">
        <v>1550</v>
      </c>
      <c r="BK51">
        <v>1565</v>
      </c>
      <c r="BL51">
        <v>0.36052800518161093</v>
      </c>
      <c r="BM51">
        <v>0.5</v>
      </c>
      <c r="BN51">
        <v>47</v>
      </c>
      <c r="BO51">
        <v>113014</v>
      </c>
      <c r="BQ51" t="s">
        <v>60</v>
      </c>
    </row>
    <row r="52" spans="1:69" x14ac:dyDescent="0.25">
      <c r="A52" t="s">
        <v>187</v>
      </c>
      <c r="B52" t="s">
        <v>187</v>
      </c>
      <c r="E52">
        <v>673</v>
      </c>
      <c r="H52">
        <v>200</v>
      </c>
      <c r="M52">
        <v>27</v>
      </c>
      <c r="R52">
        <v>100</v>
      </c>
      <c r="AZ52">
        <v>0.59920766152830318</v>
      </c>
      <c r="BA52">
        <v>0.99950478845518942</v>
      </c>
      <c r="BB52">
        <v>1600</v>
      </c>
      <c r="BC52">
        <v>2.4981443351269634</v>
      </c>
      <c r="BD52" t="s">
        <v>1812</v>
      </c>
      <c r="BE52" t="s">
        <v>1846</v>
      </c>
      <c r="BF52">
        <v>0</v>
      </c>
      <c r="BG52">
        <v>1000</v>
      </c>
      <c r="BH52">
        <v>1.19</v>
      </c>
      <c r="BI52">
        <v>1600</v>
      </c>
      <c r="BJ52">
        <v>1600</v>
      </c>
      <c r="BL52">
        <v>0.40029712692688624</v>
      </c>
      <c r="BM52">
        <v>0.60000000000000009</v>
      </c>
      <c r="BN52">
        <v>48</v>
      </c>
      <c r="BO52">
        <v>113070</v>
      </c>
    </row>
    <row r="53" spans="1:69" x14ac:dyDescent="0.25">
      <c r="A53" t="s">
        <v>188</v>
      </c>
      <c r="B53" t="s">
        <v>188</v>
      </c>
      <c r="E53">
        <v>865</v>
      </c>
      <c r="M53">
        <v>17</v>
      </c>
      <c r="N53">
        <v>80</v>
      </c>
      <c r="Z53">
        <v>29</v>
      </c>
      <c r="AI53">
        <v>9</v>
      </c>
      <c r="AZ53">
        <v>0.50277429012639729</v>
      </c>
      <c r="BA53">
        <v>0.82570015941010833</v>
      </c>
      <c r="BB53">
        <v>1820</v>
      </c>
      <c r="BC53">
        <v>3.0966859428701765</v>
      </c>
      <c r="BD53" t="s">
        <v>1812</v>
      </c>
      <c r="BE53" t="s">
        <v>1846</v>
      </c>
      <c r="BF53">
        <v>0</v>
      </c>
      <c r="BG53">
        <v>1000</v>
      </c>
      <c r="BH53">
        <v>1.41</v>
      </c>
      <c r="BI53">
        <v>1770</v>
      </c>
      <c r="BJ53">
        <v>1820</v>
      </c>
      <c r="BL53">
        <v>0.32292586928371109</v>
      </c>
      <c r="BM53">
        <v>0.82000000000000006</v>
      </c>
      <c r="BN53">
        <v>49</v>
      </c>
      <c r="BO53">
        <v>113072</v>
      </c>
      <c r="BQ53" t="s">
        <v>60</v>
      </c>
    </row>
    <row r="54" spans="1:69" x14ac:dyDescent="0.25">
      <c r="A54" t="s">
        <v>189</v>
      </c>
      <c r="B54" t="s">
        <v>189</v>
      </c>
      <c r="F54">
        <v>553</v>
      </c>
      <c r="H54">
        <v>276</v>
      </c>
      <c r="J54">
        <v>56</v>
      </c>
      <c r="M54">
        <v>17</v>
      </c>
      <c r="N54">
        <v>41</v>
      </c>
      <c r="AA54">
        <v>19</v>
      </c>
      <c r="AB54">
        <v>19</v>
      </c>
      <c r="AC54">
        <v>19</v>
      </c>
      <c r="AZ54">
        <v>1.4948013836652572</v>
      </c>
      <c r="BA54">
        <v>1.8828689688039677</v>
      </c>
      <c r="BB54">
        <v>1325</v>
      </c>
      <c r="BC54">
        <v>2.5768707263776256</v>
      </c>
      <c r="BD54" t="s">
        <v>1805</v>
      </c>
      <c r="BE54" t="s">
        <v>1849</v>
      </c>
      <c r="BF54">
        <v>0</v>
      </c>
      <c r="BG54">
        <v>1000</v>
      </c>
      <c r="BH54">
        <v>1.1074999999999999</v>
      </c>
      <c r="BI54">
        <v>1325</v>
      </c>
      <c r="BJ54">
        <v>1375</v>
      </c>
      <c r="BK54">
        <v>1400</v>
      </c>
      <c r="BL54">
        <v>0.38806758513871054</v>
      </c>
      <c r="BM54">
        <v>0.32499999999999996</v>
      </c>
      <c r="BN54">
        <v>50</v>
      </c>
      <c r="BO54">
        <v>114709</v>
      </c>
    </row>
    <row r="55" spans="1:69" x14ac:dyDescent="0.25">
      <c r="A55" t="s">
        <v>1851</v>
      </c>
      <c r="B55" t="s">
        <v>1851</v>
      </c>
      <c r="F55">
        <v>553</v>
      </c>
      <c r="I55">
        <v>276</v>
      </c>
      <c r="J55">
        <v>56</v>
      </c>
      <c r="M55">
        <v>17</v>
      </c>
      <c r="N55">
        <v>41</v>
      </c>
      <c r="AA55">
        <v>19</v>
      </c>
      <c r="AB55">
        <v>19</v>
      </c>
      <c r="AC55">
        <v>19</v>
      </c>
      <c r="AZ55">
        <v>1.5694654081653474</v>
      </c>
      <c r="BA55">
        <v>1.9392191759738471</v>
      </c>
      <c r="BB55">
        <v>1325</v>
      </c>
      <c r="BC55">
        <v>2.7045025286068567</v>
      </c>
      <c r="BD55" t="s">
        <v>1805</v>
      </c>
      <c r="BE55" t="s">
        <v>1849</v>
      </c>
      <c r="BF55">
        <v>0</v>
      </c>
      <c r="BG55">
        <v>1000</v>
      </c>
      <c r="BH55">
        <v>1.0528999999999999</v>
      </c>
      <c r="BI55">
        <v>1325</v>
      </c>
      <c r="BJ55">
        <v>1375</v>
      </c>
      <c r="BK55">
        <v>1405</v>
      </c>
      <c r="BL55">
        <v>0.36975376780849978</v>
      </c>
      <c r="BM55">
        <v>0.32499999999999996</v>
      </c>
      <c r="BN55">
        <v>51</v>
      </c>
      <c r="BO55">
        <v>114709</v>
      </c>
    </row>
    <row r="56" spans="1:69" x14ac:dyDescent="0.25">
      <c r="A56" t="s">
        <v>190</v>
      </c>
      <c r="B56" t="s">
        <v>190</v>
      </c>
      <c r="F56">
        <v>596</v>
      </c>
      <c r="H56">
        <v>298</v>
      </c>
      <c r="J56">
        <v>30</v>
      </c>
      <c r="M56">
        <v>17</v>
      </c>
      <c r="N56">
        <v>29</v>
      </c>
      <c r="AA56">
        <v>10</v>
      </c>
      <c r="AB56">
        <v>10</v>
      </c>
      <c r="AC56">
        <v>10</v>
      </c>
      <c r="AZ56">
        <v>1.143406215785254</v>
      </c>
      <c r="BA56">
        <v>1.5310044398466101</v>
      </c>
      <c r="BB56">
        <v>1400</v>
      </c>
      <c r="BC56">
        <v>2.5799911813881327</v>
      </c>
      <c r="BD56" t="s">
        <v>1805</v>
      </c>
      <c r="BE56" t="s">
        <v>1849</v>
      </c>
      <c r="BF56">
        <v>0</v>
      </c>
      <c r="BG56">
        <v>1000</v>
      </c>
      <c r="BH56">
        <v>1.1157999999999999</v>
      </c>
      <c r="BI56">
        <v>1375</v>
      </c>
      <c r="BJ56">
        <v>1450</v>
      </c>
      <c r="BK56">
        <v>1470</v>
      </c>
      <c r="BL56">
        <v>0.38759822406135608</v>
      </c>
      <c r="BM56">
        <v>0.39999999999999991</v>
      </c>
      <c r="BN56">
        <v>52</v>
      </c>
      <c r="BO56">
        <v>114715</v>
      </c>
    </row>
    <row r="57" spans="1:69" x14ac:dyDescent="0.25">
      <c r="A57" t="s">
        <v>1852</v>
      </c>
      <c r="B57" t="s">
        <v>1852</v>
      </c>
      <c r="F57">
        <v>596</v>
      </c>
      <c r="I57">
        <v>298</v>
      </c>
      <c r="J57">
        <v>30</v>
      </c>
      <c r="M57">
        <v>17</v>
      </c>
      <c r="N57">
        <v>29</v>
      </c>
      <c r="AA57">
        <v>10</v>
      </c>
      <c r="AB57">
        <v>10</v>
      </c>
      <c r="AC57">
        <v>10</v>
      </c>
      <c r="AZ57">
        <v>1.212613866058478</v>
      </c>
      <c r="BA57">
        <v>1.5804384757560559</v>
      </c>
      <c r="BB57">
        <v>1400</v>
      </c>
      <c r="BC57">
        <v>2.7186870416913949</v>
      </c>
      <c r="BD57" t="s">
        <v>1805</v>
      </c>
      <c r="BE57" t="s">
        <v>1849</v>
      </c>
      <c r="BF57">
        <v>0</v>
      </c>
      <c r="BG57">
        <v>1000</v>
      </c>
      <c r="BH57">
        <v>1.1284000000000001</v>
      </c>
      <c r="BI57">
        <v>1375</v>
      </c>
      <c r="BJ57">
        <v>1450</v>
      </c>
      <c r="BK57">
        <v>1470</v>
      </c>
      <c r="BL57">
        <v>0.3678246096975778</v>
      </c>
      <c r="BM57">
        <v>0.39999999999999991</v>
      </c>
      <c r="BN57">
        <v>53</v>
      </c>
      <c r="BO57">
        <v>114715</v>
      </c>
    </row>
    <row r="58" spans="1:69" x14ac:dyDescent="0.25">
      <c r="A58" t="s">
        <v>2401</v>
      </c>
      <c r="B58" t="s">
        <v>2401</v>
      </c>
      <c r="E58">
        <v>1000</v>
      </c>
      <c r="AZ58">
        <v>1.0589711417816814</v>
      </c>
      <c r="BA58">
        <v>1.3726474278544543</v>
      </c>
      <c r="BB58">
        <v>1500</v>
      </c>
      <c r="BC58">
        <v>3.1880000000000002</v>
      </c>
      <c r="BD58" t="s">
        <v>1805</v>
      </c>
      <c r="BE58" t="s">
        <v>1849</v>
      </c>
      <c r="BF58">
        <v>0</v>
      </c>
      <c r="BG58">
        <v>1000</v>
      </c>
      <c r="BH58">
        <v>1.44</v>
      </c>
      <c r="BI58">
        <v>1400</v>
      </c>
      <c r="BJ58">
        <v>1600</v>
      </c>
      <c r="BK58">
        <v>1600</v>
      </c>
      <c r="BL58">
        <v>0.31367628607277287</v>
      </c>
      <c r="BM58">
        <v>0.5</v>
      </c>
      <c r="BN58">
        <v>54</v>
      </c>
      <c r="BO58">
        <v>114707</v>
      </c>
    </row>
    <row r="59" spans="1:69" x14ac:dyDescent="0.25">
      <c r="A59" t="s">
        <v>2402</v>
      </c>
      <c r="B59" t="s">
        <v>191</v>
      </c>
      <c r="D59">
        <v>634.5</v>
      </c>
      <c r="H59">
        <v>317</v>
      </c>
      <c r="M59">
        <v>7</v>
      </c>
      <c r="V59">
        <v>2.5</v>
      </c>
      <c r="AA59">
        <v>14</v>
      </c>
      <c r="AC59">
        <v>25</v>
      </c>
      <c r="AZ59">
        <v>0.88744141005571009</v>
      </c>
      <c r="BA59">
        <v>1.2582942733704734</v>
      </c>
      <c r="BB59">
        <v>1500</v>
      </c>
      <c r="BC59">
        <v>2.696487202665184</v>
      </c>
      <c r="BD59" t="s">
        <v>1805</v>
      </c>
      <c r="BE59" t="s">
        <v>1849</v>
      </c>
      <c r="BF59">
        <v>0</v>
      </c>
      <c r="BG59">
        <v>1000</v>
      </c>
      <c r="BH59">
        <v>1.2170000000000001</v>
      </c>
      <c r="BI59">
        <v>1500</v>
      </c>
      <c r="BJ59">
        <v>1500</v>
      </c>
      <c r="BK59">
        <v>1565</v>
      </c>
      <c r="BL59">
        <v>0.3708528633147633</v>
      </c>
      <c r="BM59">
        <v>0.5</v>
      </c>
      <c r="BN59">
        <v>55</v>
      </c>
      <c r="BO59">
        <v>113409</v>
      </c>
      <c r="BQ59" t="s">
        <v>60</v>
      </c>
    </row>
    <row r="60" spans="1:69" x14ac:dyDescent="0.25">
      <c r="A60" t="s">
        <v>192</v>
      </c>
      <c r="B60" t="s">
        <v>192</v>
      </c>
      <c r="F60">
        <v>724</v>
      </c>
      <c r="H60">
        <v>226</v>
      </c>
      <c r="M60">
        <v>8</v>
      </c>
      <c r="N60">
        <v>15</v>
      </c>
      <c r="T60">
        <v>2.5</v>
      </c>
      <c r="V60">
        <v>5</v>
      </c>
      <c r="AB60">
        <v>4.5</v>
      </c>
      <c r="AI60">
        <v>15</v>
      </c>
      <c r="AZ60">
        <v>0.66206221265249177</v>
      </c>
      <c r="BA60">
        <v>1.0387888829078074</v>
      </c>
      <c r="BB60">
        <v>1600</v>
      </c>
      <c r="BC60">
        <v>2.6544443994960032</v>
      </c>
      <c r="BD60" t="s">
        <v>1805</v>
      </c>
      <c r="BE60" t="s">
        <v>1846</v>
      </c>
      <c r="BF60">
        <v>0</v>
      </c>
      <c r="BG60">
        <v>1000</v>
      </c>
      <c r="BH60">
        <v>1.1633</v>
      </c>
      <c r="BI60">
        <v>1600</v>
      </c>
      <c r="BJ60">
        <v>1600</v>
      </c>
      <c r="BK60">
        <v>1650</v>
      </c>
      <c r="BL60">
        <v>0.37672667025531553</v>
      </c>
      <c r="BM60">
        <v>0.60000000000000009</v>
      </c>
      <c r="BN60">
        <v>56</v>
      </c>
      <c r="BO60">
        <v>116020</v>
      </c>
      <c r="BQ60" t="s">
        <v>60</v>
      </c>
    </row>
    <row r="61" spans="1:69" x14ac:dyDescent="0.25">
      <c r="A61" t="s">
        <v>193</v>
      </c>
      <c r="B61" t="s">
        <v>193</v>
      </c>
      <c r="F61">
        <v>713</v>
      </c>
      <c r="I61">
        <v>237</v>
      </c>
      <c r="M61">
        <v>8</v>
      </c>
      <c r="N61">
        <v>15</v>
      </c>
      <c r="T61">
        <v>2.5</v>
      </c>
      <c r="V61">
        <v>5</v>
      </c>
      <c r="AB61">
        <v>4.5</v>
      </c>
      <c r="AI61">
        <v>15</v>
      </c>
      <c r="AZ61">
        <v>0.70008938835220325</v>
      </c>
      <c r="BA61">
        <v>1.062555867720127</v>
      </c>
      <c r="BB61">
        <v>1600</v>
      </c>
      <c r="BC61">
        <v>2.7588758048573756</v>
      </c>
      <c r="BD61" t="s">
        <v>1805</v>
      </c>
      <c r="BE61" t="s">
        <v>1846</v>
      </c>
      <c r="BF61">
        <v>0</v>
      </c>
      <c r="BG61">
        <v>1000</v>
      </c>
      <c r="BH61">
        <v>1.1771</v>
      </c>
      <c r="BI61">
        <v>1600</v>
      </c>
      <c r="BJ61">
        <v>1600</v>
      </c>
      <c r="BK61">
        <v>1655</v>
      </c>
      <c r="BL61">
        <v>0.3624664793679237</v>
      </c>
      <c r="BM61">
        <v>0.60000000000000009</v>
      </c>
      <c r="BN61">
        <v>57</v>
      </c>
      <c r="BO61">
        <v>116020</v>
      </c>
      <c r="BQ61" t="s">
        <v>60</v>
      </c>
    </row>
    <row r="62" spans="1:69" x14ac:dyDescent="0.25">
      <c r="A62" t="s">
        <v>1634</v>
      </c>
      <c r="B62" t="s">
        <v>1634</v>
      </c>
      <c r="D62">
        <v>930</v>
      </c>
      <c r="N62">
        <v>56</v>
      </c>
      <c r="V62">
        <v>5</v>
      </c>
      <c r="AI62">
        <v>9</v>
      </c>
      <c r="AZ62">
        <v>0.62199236952142845</v>
      </c>
      <c r="BA62">
        <v>0.94028543160662514</v>
      </c>
      <c r="BB62">
        <v>1725</v>
      </c>
      <c r="BC62">
        <v>3.1417587095641202</v>
      </c>
      <c r="BD62" t="s">
        <v>1805</v>
      </c>
      <c r="BE62" t="s">
        <v>1846</v>
      </c>
      <c r="BF62">
        <v>0</v>
      </c>
      <c r="BG62">
        <v>1000</v>
      </c>
      <c r="BH62">
        <v>1.1659999999999999</v>
      </c>
      <c r="BI62">
        <v>1700</v>
      </c>
      <c r="BJ62">
        <v>1730</v>
      </c>
      <c r="BK62">
        <v>1730</v>
      </c>
      <c r="BL62">
        <v>0.3182930620851967</v>
      </c>
      <c r="BM62">
        <v>0.72500000000000009</v>
      </c>
      <c r="BN62">
        <v>58</v>
      </c>
      <c r="BO62">
        <v>116421</v>
      </c>
      <c r="BQ62" t="s">
        <v>60</v>
      </c>
    </row>
    <row r="63" spans="1:69" x14ac:dyDescent="0.25">
      <c r="A63" t="s">
        <v>2403</v>
      </c>
      <c r="B63" t="s">
        <v>2403</v>
      </c>
      <c r="D63">
        <v>578</v>
      </c>
      <c r="H63">
        <v>422</v>
      </c>
      <c r="AZ63">
        <v>0.58354793233082725</v>
      </c>
      <c r="BA63">
        <v>0.96557800751879719</v>
      </c>
      <c r="BB63">
        <v>1640</v>
      </c>
      <c r="BC63">
        <v>2.617594961621728</v>
      </c>
      <c r="BD63" t="s">
        <v>1805</v>
      </c>
      <c r="BE63" t="s">
        <v>1850</v>
      </c>
      <c r="BF63">
        <v>0</v>
      </c>
      <c r="BG63">
        <v>1000</v>
      </c>
      <c r="BH63">
        <v>1.125</v>
      </c>
      <c r="BI63">
        <v>1630</v>
      </c>
      <c r="BJ63">
        <v>1650</v>
      </c>
      <c r="BK63">
        <v>1650</v>
      </c>
      <c r="BL63">
        <v>0.38203007518796989</v>
      </c>
      <c r="BM63">
        <v>0.6399999999999999</v>
      </c>
      <c r="BN63">
        <v>59</v>
      </c>
      <c r="BO63">
        <v>116417</v>
      </c>
    </row>
    <row r="64" spans="1:69" x14ac:dyDescent="0.25">
      <c r="A64" t="s">
        <v>2404</v>
      </c>
      <c r="B64" t="s">
        <v>2405</v>
      </c>
      <c r="D64">
        <v>578</v>
      </c>
      <c r="I64">
        <v>422</v>
      </c>
      <c r="AZ64">
        <v>0.65530193311146723</v>
      </c>
      <c r="BA64">
        <v>1.0093304470191873</v>
      </c>
      <c r="BB64">
        <v>1640</v>
      </c>
      <c r="BC64">
        <v>2.8246312393375659</v>
      </c>
      <c r="BD64" t="s">
        <v>1805</v>
      </c>
      <c r="BE64" t="s">
        <v>1850</v>
      </c>
      <c r="BF64">
        <v>0</v>
      </c>
      <c r="BG64">
        <v>1000</v>
      </c>
      <c r="BH64">
        <v>1.125</v>
      </c>
      <c r="BI64">
        <v>1630</v>
      </c>
      <c r="BJ64">
        <v>1650</v>
      </c>
      <c r="BK64">
        <v>1650</v>
      </c>
      <c r="BL64">
        <v>0.35402851390772017</v>
      </c>
      <c r="BM64">
        <v>0.6399999999999999</v>
      </c>
      <c r="BN64">
        <v>60</v>
      </c>
      <c r="BO64">
        <v>116417</v>
      </c>
    </row>
    <row r="65" spans="1:69" x14ac:dyDescent="0.25">
      <c r="A65" t="s">
        <v>2196</v>
      </c>
      <c r="B65" t="s">
        <v>2196</v>
      </c>
      <c r="D65">
        <v>647</v>
      </c>
      <c r="H65">
        <v>333</v>
      </c>
      <c r="AA65">
        <v>15</v>
      </c>
      <c r="AB65">
        <v>5</v>
      </c>
      <c r="AZ65">
        <v>0.89119480434490561</v>
      </c>
      <c r="BA65">
        <v>1.2607965362299371</v>
      </c>
      <c r="BB65">
        <v>1500</v>
      </c>
      <c r="BC65">
        <v>2.7056150275590709</v>
      </c>
      <c r="BD65" t="s">
        <v>1853</v>
      </c>
      <c r="BE65" t="s">
        <v>1846</v>
      </c>
      <c r="BF65">
        <v>0</v>
      </c>
      <c r="BG65">
        <v>1000</v>
      </c>
      <c r="BH65">
        <v>1.1911</v>
      </c>
      <c r="BI65">
        <v>1500</v>
      </c>
      <c r="BJ65">
        <v>1600</v>
      </c>
      <c r="BK65">
        <v>1600</v>
      </c>
      <c r="BL65">
        <v>0.36960173188503148</v>
      </c>
      <c r="BM65">
        <v>0.5</v>
      </c>
      <c r="BN65">
        <v>61</v>
      </c>
      <c r="BO65">
        <v>116423</v>
      </c>
    </row>
    <row r="66" spans="1:69" x14ac:dyDescent="0.25">
      <c r="A66" t="s">
        <v>2406</v>
      </c>
      <c r="B66" t="s">
        <v>2406</v>
      </c>
      <c r="D66">
        <v>641</v>
      </c>
      <c r="I66">
        <v>339</v>
      </c>
      <c r="AA66">
        <v>15</v>
      </c>
      <c r="AB66">
        <v>5</v>
      </c>
      <c r="AZ66">
        <v>0.95574490911502741</v>
      </c>
      <c r="BA66">
        <v>1.3038299394100181</v>
      </c>
      <c r="BB66">
        <v>1500</v>
      </c>
      <c r="BC66">
        <v>2.8728612636760982</v>
      </c>
      <c r="BD66" t="s">
        <v>1853</v>
      </c>
      <c r="BE66" t="s">
        <v>1846</v>
      </c>
      <c r="BF66">
        <v>0</v>
      </c>
      <c r="BG66">
        <v>1000</v>
      </c>
      <c r="BH66">
        <v>1.1911</v>
      </c>
      <c r="BI66">
        <v>1500</v>
      </c>
      <c r="BJ66">
        <v>1600</v>
      </c>
      <c r="BK66">
        <v>1600</v>
      </c>
      <c r="BL66">
        <v>0.34808503029499083</v>
      </c>
      <c r="BM66">
        <v>0.5</v>
      </c>
      <c r="BN66">
        <v>62</v>
      </c>
      <c r="BO66">
        <v>116423</v>
      </c>
    </row>
    <row r="67" spans="1:69" x14ac:dyDescent="0.25">
      <c r="A67" t="s">
        <v>2407</v>
      </c>
      <c r="B67" t="s">
        <v>1635</v>
      </c>
      <c r="E67">
        <v>569</v>
      </c>
      <c r="H67">
        <v>285</v>
      </c>
      <c r="J67">
        <v>103</v>
      </c>
      <c r="M67">
        <v>20</v>
      </c>
      <c r="N67">
        <v>15</v>
      </c>
      <c r="V67">
        <v>5</v>
      </c>
      <c r="AA67">
        <v>3</v>
      </c>
      <c r="AZ67">
        <v>0.7646649265259744</v>
      </c>
      <c r="BA67">
        <v>1.1384935009844996</v>
      </c>
      <c r="BB67">
        <v>1550</v>
      </c>
      <c r="BC67">
        <v>2.675022907086376</v>
      </c>
      <c r="BD67" t="s">
        <v>1812</v>
      </c>
      <c r="BE67" t="s">
        <v>1854</v>
      </c>
      <c r="BF67">
        <v>0</v>
      </c>
      <c r="BG67">
        <v>1000</v>
      </c>
      <c r="BH67">
        <v>1.091</v>
      </c>
      <c r="BI67">
        <v>1525</v>
      </c>
      <c r="BJ67">
        <v>1575</v>
      </c>
      <c r="BK67">
        <v>1575</v>
      </c>
      <c r="BL67">
        <v>0.37382857445852519</v>
      </c>
      <c r="BM67">
        <v>0.55000000000000004</v>
      </c>
      <c r="BN67">
        <v>63</v>
      </c>
      <c r="BO67">
        <v>116419</v>
      </c>
      <c r="BQ67" t="s">
        <v>60</v>
      </c>
    </row>
    <row r="68" spans="1:69" x14ac:dyDescent="0.25">
      <c r="A68" t="s">
        <v>194</v>
      </c>
      <c r="B68" t="s">
        <v>194</v>
      </c>
      <c r="F68">
        <v>769</v>
      </c>
      <c r="L68">
        <v>231</v>
      </c>
      <c r="AZ68">
        <v>0.57480684962025619</v>
      </c>
      <c r="BA68">
        <v>0.92635697036485665</v>
      </c>
      <c r="BB68">
        <v>1700</v>
      </c>
      <c r="BC68">
        <v>2.8445446068456777</v>
      </c>
      <c r="BD68" t="s">
        <v>1812</v>
      </c>
      <c r="BE68" t="s">
        <v>1844</v>
      </c>
      <c r="BF68">
        <v>0</v>
      </c>
      <c r="BG68">
        <v>1000</v>
      </c>
      <c r="BH68">
        <v>1.33</v>
      </c>
      <c r="BI68">
        <v>1500</v>
      </c>
      <c r="BJ68">
        <v>1850</v>
      </c>
      <c r="BK68">
        <v>1785</v>
      </c>
      <c r="BL68">
        <v>0.3515501207446004</v>
      </c>
      <c r="BM68">
        <v>0.7</v>
      </c>
      <c r="BN68">
        <v>64</v>
      </c>
      <c r="BO68">
        <v>113030</v>
      </c>
    </row>
    <row r="69" spans="1:69" x14ac:dyDescent="0.25">
      <c r="A69" t="s">
        <v>195</v>
      </c>
      <c r="B69" t="s">
        <v>195</v>
      </c>
      <c r="F69">
        <v>730</v>
      </c>
      <c r="L69">
        <v>219</v>
      </c>
      <c r="N69">
        <v>44</v>
      </c>
      <c r="AI69">
        <v>7</v>
      </c>
      <c r="AZ69">
        <v>0.51269090869873335</v>
      </c>
      <c r="BA69">
        <v>0.86439480497070487</v>
      </c>
      <c r="BB69">
        <v>1750</v>
      </c>
      <c r="BC69">
        <v>2.8433008863419107</v>
      </c>
      <c r="BD69" t="s">
        <v>1805</v>
      </c>
      <c r="BE69" t="s">
        <v>1844</v>
      </c>
      <c r="BF69">
        <v>0</v>
      </c>
      <c r="BG69">
        <v>1000</v>
      </c>
      <c r="BH69">
        <v>1.32</v>
      </c>
      <c r="BI69">
        <v>1725</v>
      </c>
      <c r="BJ69">
        <v>1750</v>
      </c>
      <c r="BK69">
        <v>1800</v>
      </c>
      <c r="BL69">
        <v>0.35170389627197146</v>
      </c>
      <c r="BM69">
        <v>0.75</v>
      </c>
      <c r="BN69">
        <v>65</v>
      </c>
      <c r="BO69">
        <v>113034</v>
      </c>
    </row>
    <row r="70" spans="1:69" x14ac:dyDescent="0.25">
      <c r="A70" t="s">
        <v>196</v>
      </c>
      <c r="B70" t="s">
        <v>196</v>
      </c>
      <c r="F70">
        <v>747</v>
      </c>
      <c r="L70">
        <v>224</v>
      </c>
      <c r="N70">
        <v>22</v>
      </c>
      <c r="AI70">
        <v>7</v>
      </c>
      <c r="AZ70">
        <v>0.54289834179823482</v>
      </c>
      <c r="BA70">
        <v>0.89443382133230998</v>
      </c>
      <c r="BB70">
        <v>1725</v>
      </c>
      <c r="BC70">
        <v>2.8446630801687478</v>
      </c>
      <c r="BD70" t="s">
        <v>1805</v>
      </c>
      <c r="BE70" t="s">
        <v>1844</v>
      </c>
      <c r="BF70">
        <v>0</v>
      </c>
      <c r="BG70">
        <v>1000</v>
      </c>
      <c r="BH70">
        <v>1.33</v>
      </c>
      <c r="BI70">
        <v>1725</v>
      </c>
      <c r="BJ70">
        <v>1750</v>
      </c>
      <c r="BK70">
        <v>1805</v>
      </c>
      <c r="BL70">
        <v>0.35153547953407521</v>
      </c>
      <c r="BM70">
        <v>0.72500000000000009</v>
      </c>
      <c r="BN70">
        <v>66</v>
      </c>
      <c r="BO70">
        <v>113032</v>
      </c>
    </row>
    <row r="71" spans="1:69" x14ac:dyDescent="0.25">
      <c r="A71" t="s">
        <v>197</v>
      </c>
      <c r="B71" t="s">
        <v>197</v>
      </c>
      <c r="E71">
        <v>200</v>
      </c>
      <c r="N71">
        <v>800</v>
      </c>
      <c r="AZ71">
        <v>0.52840565629772906</v>
      </c>
      <c r="BA71">
        <v>0.87839405534352244</v>
      </c>
      <c r="BB71">
        <v>1740</v>
      </c>
      <c r="BC71">
        <v>2.8572375619488959</v>
      </c>
      <c r="BD71" t="s">
        <v>1805</v>
      </c>
      <c r="BE71" t="s">
        <v>1855</v>
      </c>
      <c r="BF71">
        <v>0</v>
      </c>
      <c r="BG71">
        <v>1000</v>
      </c>
      <c r="BH71">
        <v>1.25</v>
      </c>
      <c r="BI71">
        <v>1740</v>
      </c>
      <c r="BJ71">
        <v>1740</v>
      </c>
      <c r="BL71">
        <v>0.34998839904579337</v>
      </c>
      <c r="BM71">
        <v>0.74</v>
      </c>
      <c r="BN71">
        <v>67</v>
      </c>
      <c r="BO71">
        <v>113074</v>
      </c>
    </row>
    <row r="72" spans="1:69" x14ac:dyDescent="0.25">
      <c r="A72" t="s">
        <v>198</v>
      </c>
      <c r="B72" t="s">
        <v>198</v>
      </c>
      <c r="G72">
        <v>1000</v>
      </c>
      <c r="AZ72">
        <v>0.70289157846761541</v>
      </c>
      <c r="BA72">
        <v>1.0320555021015851</v>
      </c>
      <c r="BB72">
        <v>1650</v>
      </c>
      <c r="BC72">
        <v>3.0379999999999998</v>
      </c>
      <c r="BD72" t="s">
        <v>1812</v>
      </c>
      <c r="BE72" t="s">
        <v>1854</v>
      </c>
      <c r="BF72">
        <v>0</v>
      </c>
      <c r="BG72">
        <v>1000</v>
      </c>
      <c r="BH72">
        <v>1.01</v>
      </c>
      <c r="BI72">
        <v>1650</v>
      </c>
      <c r="BJ72">
        <v>1650</v>
      </c>
      <c r="BL72">
        <v>0.32916392363396973</v>
      </c>
      <c r="BM72">
        <v>0.64999999999999991</v>
      </c>
      <c r="BN72">
        <v>68</v>
      </c>
      <c r="BO72">
        <v>113117</v>
      </c>
    </row>
    <row r="73" spans="1:69" x14ac:dyDescent="0.25">
      <c r="A73" t="s">
        <v>199</v>
      </c>
      <c r="B73" t="s">
        <v>199</v>
      </c>
      <c r="AD73">
        <v>200</v>
      </c>
      <c r="AK73">
        <v>800</v>
      </c>
      <c r="AZ73">
        <v>0.95292716691983692</v>
      </c>
      <c r="BA73">
        <v>1.3019514446132245</v>
      </c>
      <c r="BB73">
        <v>1500</v>
      </c>
      <c r="BC73">
        <v>2.8651302041472437</v>
      </c>
      <c r="BD73" t="s">
        <v>1812</v>
      </c>
      <c r="BE73" t="s">
        <v>1854</v>
      </c>
      <c r="BF73">
        <v>0</v>
      </c>
      <c r="BG73">
        <v>1000</v>
      </c>
      <c r="BH73">
        <v>0.72</v>
      </c>
      <c r="BI73">
        <v>1500</v>
      </c>
      <c r="BJ73">
        <v>1500</v>
      </c>
      <c r="BL73">
        <v>0.34902427769338767</v>
      </c>
      <c r="BM73">
        <v>0.5</v>
      </c>
      <c r="BN73">
        <v>69</v>
      </c>
      <c r="BO73">
        <v>113119</v>
      </c>
    </row>
    <row r="74" spans="1:69" x14ac:dyDescent="0.25">
      <c r="A74" t="s">
        <v>200</v>
      </c>
      <c r="B74" t="s">
        <v>200</v>
      </c>
      <c r="F74">
        <v>1000</v>
      </c>
      <c r="AZ74">
        <v>0.53315043438500231</v>
      </c>
      <c r="BA74">
        <v>0.87608596250571558</v>
      </c>
      <c r="BB74">
        <v>1750</v>
      </c>
      <c r="BC74">
        <v>2.9160000000000004</v>
      </c>
      <c r="BD74" t="s">
        <v>1812</v>
      </c>
      <c r="BE74" t="s">
        <v>2431</v>
      </c>
      <c r="BF74">
        <v>0</v>
      </c>
      <c r="BG74">
        <v>1000</v>
      </c>
      <c r="BH74">
        <v>1.41</v>
      </c>
      <c r="BI74">
        <v>1750</v>
      </c>
      <c r="BJ74">
        <v>1750</v>
      </c>
      <c r="BK74">
        <v>1830</v>
      </c>
      <c r="BL74">
        <v>0.34293552812071332</v>
      </c>
      <c r="BM74">
        <v>0.75</v>
      </c>
      <c r="BN74">
        <v>70</v>
      </c>
      <c r="BO74">
        <v>113009</v>
      </c>
    </row>
    <row r="75" spans="1:69" x14ac:dyDescent="0.25">
      <c r="A75" t="s">
        <v>201</v>
      </c>
      <c r="B75" t="s">
        <v>201</v>
      </c>
      <c r="D75">
        <v>533</v>
      </c>
      <c r="H75">
        <v>327</v>
      </c>
      <c r="M75">
        <v>17</v>
      </c>
      <c r="O75">
        <v>123</v>
      </c>
      <c r="AZ75">
        <v>0.91897480281699118</v>
      </c>
      <c r="BA75">
        <v>1.4761344637053777</v>
      </c>
      <c r="BB75">
        <v>1300</v>
      </c>
      <c r="BC75">
        <v>1.7948176621500347</v>
      </c>
      <c r="BD75" t="s">
        <v>1812</v>
      </c>
      <c r="BE75" t="s">
        <v>1849</v>
      </c>
      <c r="BF75">
        <v>0</v>
      </c>
      <c r="BG75">
        <v>1000</v>
      </c>
      <c r="BH75">
        <v>0.93479999999999996</v>
      </c>
      <c r="BI75">
        <v>1300</v>
      </c>
      <c r="BJ75">
        <v>1300</v>
      </c>
      <c r="BK75">
        <v>1360</v>
      </c>
      <c r="BL75">
        <v>0.55715966088838664</v>
      </c>
      <c r="BM75">
        <v>0.30000000000000004</v>
      </c>
      <c r="BN75">
        <v>71</v>
      </c>
      <c r="BO75">
        <v>113083</v>
      </c>
    </row>
    <row r="76" spans="1:69" x14ac:dyDescent="0.25">
      <c r="A76" t="s">
        <v>202</v>
      </c>
      <c r="B76" t="s">
        <v>2432</v>
      </c>
      <c r="D76">
        <v>559</v>
      </c>
      <c r="H76">
        <v>343</v>
      </c>
      <c r="M76">
        <v>18</v>
      </c>
      <c r="Q76">
        <v>80</v>
      </c>
      <c r="AZ76">
        <v>0.92371399584721103</v>
      </c>
      <c r="BA76">
        <v>1.4797799968055469</v>
      </c>
      <c r="BB76">
        <v>1300</v>
      </c>
      <c r="BC76">
        <v>1.7983476750540024</v>
      </c>
      <c r="BD76" t="s">
        <v>1812</v>
      </c>
      <c r="BE76" t="s">
        <v>1849</v>
      </c>
      <c r="BF76">
        <v>0</v>
      </c>
      <c r="BG76">
        <v>1000</v>
      </c>
      <c r="BI76">
        <v>1300</v>
      </c>
      <c r="BJ76">
        <v>1300</v>
      </c>
      <c r="BK76">
        <v>1360</v>
      </c>
      <c r="BL76">
        <v>0.55606600095833592</v>
      </c>
      <c r="BM76">
        <v>0.30000000000000004</v>
      </c>
      <c r="BN76">
        <v>72</v>
      </c>
      <c r="BO76">
        <v>113083</v>
      </c>
    </row>
    <row r="77" spans="1:69" x14ac:dyDescent="0.25">
      <c r="A77" t="s">
        <v>2433</v>
      </c>
      <c r="B77" t="s">
        <v>2434</v>
      </c>
      <c r="F77">
        <v>529</v>
      </c>
      <c r="H77">
        <v>210</v>
      </c>
      <c r="J77">
        <v>121</v>
      </c>
      <c r="P77">
        <v>140</v>
      </c>
      <c r="AZ77">
        <v>0.79436891883768046</v>
      </c>
      <c r="BA77">
        <v>1.6312444716706187</v>
      </c>
      <c r="BB77">
        <v>1100</v>
      </c>
      <c r="BC77">
        <v>1.1949207939159689</v>
      </c>
      <c r="BD77" t="s">
        <v>1812</v>
      </c>
      <c r="BE77" t="s">
        <v>1849</v>
      </c>
      <c r="BG77">
        <v>1000</v>
      </c>
      <c r="BH77">
        <v>0.503</v>
      </c>
      <c r="BI77">
        <v>1100</v>
      </c>
      <c r="BJ77">
        <v>1100</v>
      </c>
      <c r="BK77">
        <v>1100</v>
      </c>
      <c r="BL77">
        <v>0.83687555283293813</v>
      </c>
      <c r="BM77">
        <v>0.10000000000000009</v>
      </c>
      <c r="BN77">
        <v>73</v>
      </c>
      <c r="BO77">
        <v>116445</v>
      </c>
    </row>
    <row r="78" spans="1:69" x14ac:dyDescent="0.25">
      <c r="A78" t="s">
        <v>203</v>
      </c>
      <c r="B78" t="s">
        <v>203</v>
      </c>
      <c r="D78">
        <v>552</v>
      </c>
      <c r="J78">
        <v>238</v>
      </c>
      <c r="O78">
        <v>210</v>
      </c>
      <c r="AZ78">
        <v>1.4865961570593158</v>
      </c>
      <c r="BA78">
        <v>2.1436173767752722</v>
      </c>
      <c r="BB78">
        <v>1160</v>
      </c>
      <c r="BC78">
        <v>1.5220208571533205</v>
      </c>
      <c r="BD78" t="s">
        <v>1812</v>
      </c>
      <c r="BE78" t="s">
        <v>1849</v>
      </c>
      <c r="BG78">
        <v>1000</v>
      </c>
      <c r="BH78">
        <v>0.74</v>
      </c>
      <c r="BI78">
        <v>1160</v>
      </c>
      <c r="BJ78">
        <v>1200</v>
      </c>
      <c r="BK78">
        <v>1250</v>
      </c>
      <c r="BL78">
        <v>0.65702121971595651</v>
      </c>
      <c r="BM78">
        <v>0.15999999999999992</v>
      </c>
      <c r="BN78">
        <v>74</v>
      </c>
      <c r="BO78">
        <v>114711</v>
      </c>
    </row>
    <row r="79" spans="1:69" x14ac:dyDescent="0.25">
      <c r="A79" t="s">
        <v>2673</v>
      </c>
      <c r="B79" t="s">
        <v>2673</v>
      </c>
      <c r="D79">
        <v>627</v>
      </c>
      <c r="J79">
        <v>271</v>
      </c>
      <c r="P79">
        <v>102</v>
      </c>
      <c r="AZ79">
        <v>1.3616154576499204</v>
      </c>
      <c r="BA79">
        <v>2.0358753945257937</v>
      </c>
      <c r="BB79">
        <v>1160</v>
      </c>
      <c r="BC79">
        <v>1.4831075454867093</v>
      </c>
      <c r="BD79" t="s">
        <v>1812</v>
      </c>
      <c r="BE79" t="s">
        <v>1849</v>
      </c>
      <c r="BG79">
        <v>1000</v>
      </c>
      <c r="BH79">
        <v>0.57699999999999996</v>
      </c>
      <c r="BI79">
        <v>1160</v>
      </c>
      <c r="BJ79">
        <v>1200</v>
      </c>
      <c r="BK79">
        <v>1250</v>
      </c>
      <c r="BL79">
        <v>0.67425993687587316</v>
      </c>
      <c r="BM79">
        <v>0.15999999999999992</v>
      </c>
      <c r="BN79">
        <v>75</v>
      </c>
      <c r="BO79">
        <v>116447</v>
      </c>
    </row>
    <row r="80" spans="1:69" x14ac:dyDescent="0.25">
      <c r="A80" t="s">
        <v>2197</v>
      </c>
      <c r="B80" t="s">
        <v>2197</v>
      </c>
      <c r="E80">
        <v>484</v>
      </c>
      <c r="H80">
        <v>240</v>
      </c>
      <c r="J80">
        <v>60</v>
      </c>
      <c r="M80">
        <v>10</v>
      </c>
      <c r="O80">
        <v>206</v>
      </c>
      <c r="AZ80">
        <v>0.94687742880042403</v>
      </c>
      <c r="BA80">
        <v>1.6223978573336866</v>
      </c>
      <c r="BB80">
        <v>1200</v>
      </c>
      <c r="BC80">
        <v>1.480340131491316</v>
      </c>
      <c r="BD80" t="s">
        <v>1805</v>
      </c>
      <c r="BE80" t="s">
        <v>1849</v>
      </c>
      <c r="BF80">
        <v>0</v>
      </c>
      <c r="BG80">
        <v>1000</v>
      </c>
      <c r="BH80">
        <v>0.78700000000000003</v>
      </c>
      <c r="BI80">
        <v>1200</v>
      </c>
      <c r="BJ80">
        <v>1225</v>
      </c>
      <c r="BK80">
        <v>1260</v>
      </c>
      <c r="BL80">
        <v>0.67552042853326266</v>
      </c>
      <c r="BM80">
        <v>0.19999999999999996</v>
      </c>
      <c r="BN80">
        <v>76</v>
      </c>
      <c r="BO80">
        <v>113107</v>
      </c>
    </row>
    <row r="81" spans="1:69" x14ac:dyDescent="0.25">
      <c r="A81" t="s">
        <v>204</v>
      </c>
      <c r="B81" t="s">
        <v>204</v>
      </c>
      <c r="D81">
        <v>520</v>
      </c>
      <c r="H81">
        <v>175</v>
      </c>
      <c r="J81">
        <v>75</v>
      </c>
      <c r="O81">
        <v>230</v>
      </c>
      <c r="AZ81">
        <v>0.99973903011497023</v>
      </c>
      <c r="BA81">
        <v>1.7019055575446553</v>
      </c>
      <c r="BB81">
        <v>1175</v>
      </c>
      <c r="BC81">
        <v>1.4241635864650923</v>
      </c>
      <c r="BD81" t="s">
        <v>1805</v>
      </c>
      <c r="BE81" t="s">
        <v>1849</v>
      </c>
      <c r="BF81">
        <v>0</v>
      </c>
      <c r="BG81">
        <v>1000</v>
      </c>
      <c r="BH81">
        <v>0.73</v>
      </c>
      <c r="BI81">
        <v>1175</v>
      </c>
      <c r="BJ81">
        <v>1200</v>
      </c>
      <c r="BK81">
        <v>1240</v>
      </c>
      <c r="BL81">
        <v>0.70216652742968522</v>
      </c>
      <c r="BM81">
        <v>0.17500000000000004</v>
      </c>
      <c r="BN81">
        <v>77</v>
      </c>
      <c r="BO81">
        <v>113087</v>
      </c>
    </row>
    <row r="82" spans="1:69" x14ac:dyDescent="0.25">
      <c r="A82" t="s">
        <v>2766</v>
      </c>
      <c r="B82" t="s">
        <v>2766</v>
      </c>
      <c r="D82">
        <v>604</v>
      </c>
      <c r="H82">
        <v>204</v>
      </c>
      <c r="J82">
        <v>88</v>
      </c>
      <c r="P82">
        <v>104</v>
      </c>
      <c r="AZ82">
        <v>0.81055380501235019</v>
      </c>
      <c r="BA82">
        <v>1.5087948375102918</v>
      </c>
      <c r="BB82">
        <v>1200</v>
      </c>
      <c r="BC82">
        <v>1.4321702012019009</v>
      </c>
      <c r="BD82" t="s">
        <v>1805</v>
      </c>
      <c r="BE82" t="s">
        <v>1849</v>
      </c>
      <c r="BF82">
        <v>0</v>
      </c>
      <c r="BG82">
        <v>1000</v>
      </c>
      <c r="BH82">
        <v>0.57099999999999995</v>
      </c>
      <c r="BI82">
        <v>1175</v>
      </c>
      <c r="BJ82">
        <v>1200</v>
      </c>
      <c r="BK82">
        <v>1240</v>
      </c>
      <c r="BL82">
        <v>0.69824103249794167</v>
      </c>
      <c r="BM82">
        <v>0.19999999999999996</v>
      </c>
      <c r="BN82">
        <v>78</v>
      </c>
      <c r="BO82">
        <v>116449</v>
      </c>
    </row>
    <row r="83" spans="1:69" x14ac:dyDescent="0.25">
      <c r="A83" t="s">
        <v>2408</v>
      </c>
      <c r="B83" t="s">
        <v>206</v>
      </c>
      <c r="F83">
        <v>714</v>
      </c>
      <c r="I83">
        <v>214</v>
      </c>
      <c r="M83">
        <v>8</v>
      </c>
      <c r="N83">
        <v>15</v>
      </c>
      <c r="T83">
        <v>5</v>
      </c>
      <c r="AC83">
        <v>29</v>
      </c>
      <c r="AI83">
        <v>15</v>
      </c>
      <c r="AZ83">
        <v>0.70218670310481357</v>
      </c>
      <c r="BA83">
        <v>1.0638666894405084</v>
      </c>
      <c r="BB83">
        <v>1600</v>
      </c>
      <c r="BC83">
        <v>2.7648751321059981</v>
      </c>
      <c r="BD83" t="s">
        <v>1805</v>
      </c>
      <c r="BE83" t="s">
        <v>2431</v>
      </c>
      <c r="BF83">
        <v>0</v>
      </c>
      <c r="BG83">
        <v>1000</v>
      </c>
      <c r="BH83">
        <v>1.17</v>
      </c>
      <c r="BI83">
        <v>1600</v>
      </c>
      <c r="BJ83">
        <v>1600</v>
      </c>
      <c r="BK83">
        <v>1655</v>
      </c>
      <c r="BL83">
        <v>0.36167998633569487</v>
      </c>
      <c r="BM83">
        <v>0.60000000000000009</v>
      </c>
      <c r="BN83">
        <v>79</v>
      </c>
      <c r="BO83">
        <v>113404</v>
      </c>
    </row>
    <row r="84" spans="1:69" x14ac:dyDescent="0.25">
      <c r="A84" t="s">
        <v>207</v>
      </c>
      <c r="B84" t="s">
        <v>207</v>
      </c>
      <c r="D84">
        <v>647</v>
      </c>
      <c r="H84">
        <v>333</v>
      </c>
      <c r="AA84">
        <v>15</v>
      </c>
      <c r="AB84">
        <v>5</v>
      </c>
      <c r="AZ84">
        <v>0.77657693741491118</v>
      </c>
      <c r="BA84">
        <v>1.1461786692999427</v>
      </c>
      <c r="BB84">
        <v>1550</v>
      </c>
      <c r="BC84">
        <v>2.7056150275590709</v>
      </c>
      <c r="BD84" t="s">
        <v>1812</v>
      </c>
      <c r="BE84" t="s">
        <v>1850</v>
      </c>
      <c r="BF84">
        <v>0</v>
      </c>
      <c r="BG84">
        <v>1000</v>
      </c>
      <c r="BH84">
        <v>1.1904999999999999</v>
      </c>
      <c r="BI84">
        <v>1550</v>
      </c>
      <c r="BJ84">
        <v>1550</v>
      </c>
      <c r="BK84">
        <v>1605</v>
      </c>
      <c r="BL84">
        <v>0.36960173188503148</v>
      </c>
      <c r="BM84">
        <v>0.55000000000000004</v>
      </c>
      <c r="BN84">
        <v>80</v>
      </c>
      <c r="BO84">
        <v>116016</v>
      </c>
    </row>
    <row r="85" spans="1:69" x14ac:dyDescent="0.25">
      <c r="A85" t="s">
        <v>208</v>
      </c>
      <c r="B85" t="s">
        <v>208</v>
      </c>
      <c r="D85">
        <v>641</v>
      </c>
      <c r="I85">
        <v>339</v>
      </c>
      <c r="AA85">
        <v>15</v>
      </c>
      <c r="AB85">
        <v>5</v>
      </c>
      <c r="AZ85">
        <v>0.83721491462320763</v>
      </c>
      <c r="BA85">
        <v>1.1852999449181985</v>
      </c>
      <c r="BB85">
        <v>1550</v>
      </c>
      <c r="BC85">
        <v>2.8728612636760973</v>
      </c>
      <c r="BD85" t="s">
        <v>1812</v>
      </c>
      <c r="BE85" t="s">
        <v>1850</v>
      </c>
      <c r="BF85">
        <v>0</v>
      </c>
      <c r="BG85">
        <v>1000</v>
      </c>
      <c r="BH85">
        <v>1.2</v>
      </c>
      <c r="BI85">
        <v>1550</v>
      </c>
      <c r="BJ85">
        <v>1550</v>
      </c>
      <c r="BK85">
        <v>1610</v>
      </c>
      <c r="BL85">
        <v>0.34808503029499083</v>
      </c>
      <c r="BM85">
        <v>0.55000000000000004</v>
      </c>
      <c r="BN85">
        <v>81</v>
      </c>
      <c r="BO85">
        <v>116016</v>
      </c>
    </row>
    <row r="86" spans="1:69" x14ac:dyDescent="0.25">
      <c r="A86" t="s">
        <v>209</v>
      </c>
      <c r="B86" t="s">
        <v>209</v>
      </c>
      <c r="D86">
        <v>996</v>
      </c>
      <c r="AI86">
        <v>4</v>
      </c>
      <c r="AZ86">
        <v>0.66760326299892336</v>
      </c>
      <c r="BA86">
        <v>0.98094309588171968</v>
      </c>
      <c r="BB86">
        <v>1700</v>
      </c>
      <c r="BC86">
        <v>3.1914231612360835</v>
      </c>
      <c r="BD86" t="s">
        <v>1812</v>
      </c>
      <c r="BE86" t="s">
        <v>1850</v>
      </c>
      <c r="BF86">
        <v>0</v>
      </c>
      <c r="BG86">
        <v>1000</v>
      </c>
      <c r="BH86">
        <v>1.22</v>
      </c>
      <c r="BI86">
        <v>1650</v>
      </c>
      <c r="BJ86">
        <v>1725</v>
      </c>
      <c r="BK86">
        <v>1790</v>
      </c>
      <c r="BL86">
        <v>0.31333983288279632</v>
      </c>
      <c r="BM86">
        <v>0.7</v>
      </c>
      <c r="BN86">
        <v>82</v>
      </c>
      <c r="BO86">
        <v>113403</v>
      </c>
    </row>
    <row r="87" spans="1:69" x14ac:dyDescent="0.25">
      <c r="A87" t="s">
        <v>2436</v>
      </c>
      <c r="B87" t="s">
        <v>2436</v>
      </c>
      <c r="D87">
        <v>877</v>
      </c>
      <c r="P87">
        <v>123</v>
      </c>
      <c r="AZ87">
        <v>0.67855917410331368</v>
      </c>
      <c r="BA87">
        <v>1.3987993117527613</v>
      </c>
      <c r="BB87">
        <v>1200</v>
      </c>
      <c r="BC87">
        <v>1.3884258148449871</v>
      </c>
      <c r="BD87" t="s">
        <v>1812</v>
      </c>
      <c r="BE87" t="s">
        <v>1849</v>
      </c>
      <c r="BF87">
        <v>0</v>
      </c>
      <c r="BG87">
        <v>1000</v>
      </c>
      <c r="BH87">
        <v>0.71050000000000002</v>
      </c>
      <c r="BI87">
        <v>1200</v>
      </c>
      <c r="BJ87">
        <v>1200</v>
      </c>
      <c r="BK87">
        <v>1250</v>
      </c>
      <c r="BL87">
        <v>0.72024013764944772</v>
      </c>
      <c r="BM87">
        <v>0.19999999999999996</v>
      </c>
      <c r="BN87">
        <v>83</v>
      </c>
      <c r="BO87">
        <v>113406</v>
      </c>
    </row>
    <row r="88" spans="1:69" x14ac:dyDescent="0.25">
      <c r="A88" t="s">
        <v>212</v>
      </c>
      <c r="B88" t="s">
        <v>212</v>
      </c>
      <c r="E88">
        <v>714</v>
      </c>
      <c r="L88">
        <v>286</v>
      </c>
      <c r="AZ88">
        <v>0.42128975419546999</v>
      </c>
      <c r="BA88">
        <v>0.75399986959971876</v>
      </c>
      <c r="BB88">
        <v>1885</v>
      </c>
      <c r="BC88">
        <v>3.005619467821055</v>
      </c>
      <c r="BD88" t="s">
        <v>1812</v>
      </c>
      <c r="BE88" t="s">
        <v>1844</v>
      </c>
      <c r="BF88">
        <v>0</v>
      </c>
      <c r="BG88">
        <v>1000</v>
      </c>
      <c r="BH88">
        <v>1.35</v>
      </c>
      <c r="BI88">
        <v>1700</v>
      </c>
      <c r="BJ88">
        <v>1950</v>
      </c>
      <c r="BK88">
        <v>1950</v>
      </c>
      <c r="BL88">
        <v>0.33271011540424883</v>
      </c>
      <c r="BM88">
        <v>0.88500000000000001</v>
      </c>
      <c r="BN88">
        <v>84</v>
      </c>
      <c r="BO88">
        <v>113060</v>
      </c>
    </row>
    <row r="89" spans="1:69" x14ac:dyDescent="0.25">
      <c r="A89" t="s">
        <v>213</v>
      </c>
      <c r="B89" t="s">
        <v>213</v>
      </c>
      <c r="E89">
        <v>680</v>
      </c>
      <c r="L89">
        <v>273</v>
      </c>
      <c r="N89">
        <v>38</v>
      </c>
      <c r="AI89">
        <v>9</v>
      </c>
      <c r="AZ89">
        <v>0.47887510291884949</v>
      </c>
      <c r="BA89">
        <v>0.81256873786749972</v>
      </c>
      <c r="BB89">
        <v>1820</v>
      </c>
      <c r="BC89">
        <v>2.996760786743454</v>
      </c>
      <c r="BD89" t="s">
        <v>1812</v>
      </c>
      <c r="BE89" t="s">
        <v>1844</v>
      </c>
      <c r="BF89">
        <v>0</v>
      </c>
      <c r="BG89">
        <v>1000</v>
      </c>
      <c r="BH89">
        <v>1.34</v>
      </c>
      <c r="BI89">
        <v>1820</v>
      </c>
      <c r="BJ89">
        <v>1850</v>
      </c>
      <c r="BK89">
        <v>1890</v>
      </c>
      <c r="BL89">
        <v>0.33369363494865018</v>
      </c>
      <c r="BM89">
        <v>0.82000000000000006</v>
      </c>
      <c r="BN89">
        <v>85</v>
      </c>
      <c r="BO89">
        <v>113062</v>
      </c>
    </row>
    <row r="90" spans="1:69" x14ac:dyDescent="0.25">
      <c r="A90" t="s">
        <v>214</v>
      </c>
      <c r="B90" t="s">
        <v>214</v>
      </c>
      <c r="E90">
        <v>433</v>
      </c>
      <c r="H90">
        <v>264</v>
      </c>
      <c r="L90">
        <v>303</v>
      </c>
      <c r="AZ90">
        <v>0.45426109952880978</v>
      </c>
      <c r="BA90">
        <v>0.8310063425878913</v>
      </c>
      <c r="BB90">
        <v>1750</v>
      </c>
      <c r="BC90">
        <v>2.6543135405778147</v>
      </c>
      <c r="BD90" t="s">
        <v>1812</v>
      </c>
      <c r="BE90" t="s">
        <v>1844</v>
      </c>
      <c r="BF90">
        <v>0</v>
      </c>
      <c r="BG90">
        <v>1000</v>
      </c>
      <c r="BH90">
        <v>1.29</v>
      </c>
      <c r="BI90">
        <v>1750</v>
      </c>
      <c r="BJ90">
        <v>1750</v>
      </c>
      <c r="BK90">
        <v>1820</v>
      </c>
      <c r="BL90">
        <v>0.37674524305908152</v>
      </c>
      <c r="BM90">
        <v>0.75</v>
      </c>
      <c r="BN90">
        <v>86</v>
      </c>
      <c r="BO90">
        <v>114717</v>
      </c>
    </row>
    <row r="91" spans="1:69" x14ac:dyDescent="0.25">
      <c r="A91" t="s">
        <v>1376</v>
      </c>
      <c r="B91" t="s">
        <v>1376</v>
      </c>
      <c r="C91">
        <v>350</v>
      </c>
      <c r="L91">
        <v>125</v>
      </c>
      <c r="N91">
        <v>525</v>
      </c>
      <c r="AZ91">
        <v>0.43020790350441274</v>
      </c>
      <c r="BA91">
        <v>0.77728690407848511</v>
      </c>
      <c r="BB91">
        <v>1840</v>
      </c>
      <c r="BC91">
        <v>2.8811884278391644</v>
      </c>
      <c r="BD91" t="s">
        <v>1812</v>
      </c>
      <c r="BE91" t="s">
        <v>1844</v>
      </c>
      <c r="BF91">
        <v>0</v>
      </c>
      <c r="BG91">
        <v>1000</v>
      </c>
      <c r="BH91">
        <v>1.21</v>
      </c>
      <c r="BI91">
        <v>1840</v>
      </c>
      <c r="BJ91">
        <v>1840</v>
      </c>
      <c r="BL91">
        <v>0.34707900057407243</v>
      </c>
      <c r="BM91">
        <v>0.84000000000000008</v>
      </c>
      <c r="BN91">
        <v>87</v>
      </c>
      <c r="BO91">
        <v>116414</v>
      </c>
    </row>
    <row r="92" spans="1:69" x14ac:dyDescent="0.25">
      <c r="A92" t="s">
        <v>2429</v>
      </c>
      <c r="B92" t="s">
        <v>2429</v>
      </c>
      <c r="D92">
        <v>569</v>
      </c>
      <c r="H92">
        <v>172</v>
      </c>
      <c r="L92">
        <v>228</v>
      </c>
      <c r="N92">
        <v>23</v>
      </c>
      <c r="AI92">
        <v>8</v>
      </c>
      <c r="AZ92">
        <v>0.55979136902740745</v>
      </c>
      <c r="BA92">
        <v>0.91752433472200434</v>
      </c>
      <c r="BB92">
        <v>1700</v>
      </c>
      <c r="BC92">
        <v>2.7953811806477966</v>
      </c>
      <c r="BD92" t="s">
        <v>1812</v>
      </c>
      <c r="BE92" t="s">
        <v>1844</v>
      </c>
      <c r="BF92">
        <v>0</v>
      </c>
      <c r="BG92">
        <v>1000</v>
      </c>
      <c r="BH92">
        <v>1.1000000000000001</v>
      </c>
      <c r="BI92">
        <v>1675</v>
      </c>
      <c r="BJ92">
        <v>1750</v>
      </c>
      <c r="BL92">
        <v>0.35773296569459695</v>
      </c>
      <c r="BM92">
        <v>0.7</v>
      </c>
      <c r="BN92">
        <v>88</v>
      </c>
      <c r="BO92">
        <v>116431</v>
      </c>
    </row>
    <row r="93" spans="1:69" x14ac:dyDescent="0.25">
      <c r="A93" t="s">
        <v>2767</v>
      </c>
      <c r="B93" t="s">
        <v>2767</v>
      </c>
      <c r="C93">
        <v>667</v>
      </c>
      <c r="L93">
        <v>267</v>
      </c>
      <c r="O93">
        <v>66</v>
      </c>
      <c r="AZ93">
        <v>0.46807749426869882</v>
      </c>
      <c r="BA93">
        <v>0.90343230416535314</v>
      </c>
      <c r="BB93">
        <v>1625</v>
      </c>
      <c r="BC93">
        <v>2.2969770340596045</v>
      </c>
      <c r="BD93" t="s">
        <v>1805</v>
      </c>
      <c r="BE93" t="s">
        <v>1844</v>
      </c>
      <c r="BF93">
        <v>0</v>
      </c>
      <c r="BG93">
        <v>1000</v>
      </c>
      <c r="BH93">
        <v>1.1000000000000001</v>
      </c>
      <c r="BI93">
        <v>1625</v>
      </c>
      <c r="BJ93">
        <v>1625</v>
      </c>
      <c r="BL93">
        <v>0.43535480989665432</v>
      </c>
      <c r="BM93">
        <v>0.625</v>
      </c>
      <c r="BN93">
        <v>89</v>
      </c>
    </row>
    <row r="94" spans="1:69" x14ac:dyDescent="0.25">
      <c r="A94" t="s">
        <v>2409</v>
      </c>
      <c r="B94" t="s">
        <v>1857</v>
      </c>
      <c r="E94">
        <v>586</v>
      </c>
      <c r="H94">
        <v>294</v>
      </c>
      <c r="M94">
        <v>12</v>
      </c>
      <c r="N94">
        <v>24</v>
      </c>
      <c r="V94">
        <v>8</v>
      </c>
      <c r="AA94">
        <v>3</v>
      </c>
      <c r="AD94">
        <v>73</v>
      </c>
      <c r="AZ94">
        <v>0.87294055420101635</v>
      </c>
      <c r="BA94">
        <v>1.2486270361340108</v>
      </c>
      <c r="BB94">
        <v>1500</v>
      </c>
      <c r="BC94">
        <v>2.6617939374735204</v>
      </c>
      <c r="BD94" t="s">
        <v>1805</v>
      </c>
      <c r="BE94" t="s">
        <v>1854</v>
      </c>
      <c r="BF94">
        <v>0</v>
      </c>
      <c r="BG94">
        <v>1000</v>
      </c>
      <c r="BH94">
        <v>1.1100000000000001</v>
      </c>
      <c r="BI94">
        <v>1450</v>
      </c>
      <c r="BJ94">
        <v>1600</v>
      </c>
      <c r="BK94">
        <v>1560</v>
      </c>
      <c r="BL94">
        <v>0.37568648193299459</v>
      </c>
      <c r="BM94">
        <v>0.5</v>
      </c>
      <c r="BN94">
        <v>90</v>
      </c>
      <c r="BO94">
        <v>113026</v>
      </c>
      <c r="BQ94" t="s">
        <v>60</v>
      </c>
    </row>
    <row r="95" spans="1:69" x14ac:dyDescent="0.25">
      <c r="A95" t="s">
        <v>2410</v>
      </c>
      <c r="B95" t="s">
        <v>1858</v>
      </c>
      <c r="E95">
        <v>586</v>
      </c>
      <c r="I95">
        <v>294</v>
      </c>
      <c r="M95">
        <v>12</v>
      </c>
      <c r="N95">
        <v>24</v>
      </c>
      <c r="V95">
        <v>8</v>
      </c>
      <c r="AA95">
        <v>3</v>
      </c>
      <c r="AD95">
        <v>73</v>
      </c>
      <c r="AZ95">
        <v>0.93146514436495065</v>
      </c>
      <c r="BA95">
        <v>1.2876434295766337</v>
      </c>
      <c r="BB95">
        <v>1500</v>
      </c>
      <c r="BC95">
        <v>2.8075827233703547</v>
      </c>
      <c r="BD95" t="s">
        <v>1805</v>
      </c>
      <c r="BE95" t="s">
        <v>1854</v>
      </c>
      <c r="BF95">
        <v>0</v>
      </c>
      <c r="BG95">
        <v>1000</v>
      </c>
      <c r="BH95">
        <v>1.26</v>
      </c>
      <c r="BI95">
        <v>1450</v>
      </c>
      <c r="BJ95">
        <v>1600</v>
      </c>
      <c r="BK95">
        <v>1565</v>
      </c>
      <c r="BL95">
        <v>0.3561782852116831</v>
      </c>
      <c r="BM95">
        <v>0.5</v>
      </c>
      <c r="BN95">
        <v>91</v>
      </c>
      <c r="BO95">
        <v>113026</v>
      </c>
      <c r="BQ95" t="s">
        <v>60</v>
      </c>
    </row>
    <row r="96" spans="1:69" x14ac:dyDescent="0.25">
      <c r="A96" t="s">
        <v>2437</v>
      </c>
      <c r="B96" t="s">
        <v>2437</v>
      </c>
      <c r="D96">
        <v>606</v>
      </c>
      <c r="H96">
        <v>242</v>
      </c>
      <c r="R96">
        <v>111</v>
      </c>
      <c r="AA96">
        <v>15</v>
      </c>
      <c r="AC96">
        <v>26</v>
      </c>
      <c r="AZ96">
        <v>0.6490293707050544</v>
      </c>
      <c r="BA96">
        <v>1.0638899165839062</v>
      </c>
      <c r="BB96">
        <v>1550</v>
      </c>
      <c r="BC96">
        <v>2.4104485469486452</v>
      </c>
      <c r="BD96" t="s">
        <v>1812</v>
      </c>
      <c r="BE96" t="s">
        <v>1850</v>
      </c>
      <c r="BF96">
        <v>0</v>
      </c>
      <c r="BG96">
        <v>1000</v>
      </c>
      <c r="BH96">
        <v>0.96399999999999997</v>
      </c>
      <c r="BI96">
        <v>1500</v>
      </c>
      <c r="BJ96">
        <v>1575</v>
      </c>
      <c r="BK96">
        <v>1575</v>
      </c>
      <c r="BL96">
        <v>0.41486054587885168</v>
      </c>
      <c r="BM96">
        <v>0.55000000000000004</v>
      </c>
      <c r="BN96">
        <v>92</v>
      </c>
      <c r="BO96">
        <v>113380</v>
      </c>
    </row>
    <row r="97" spans="1:71" x14ac:dyDescent="0.25">
      <c r="A97" t="s">
        <v>3280</v>
      </c>
      <c r="B97" t="s">
        <v>3280</v>
      </c>
      <c r="G97">
        <v>714</v>
      </c>
      <c r="AZ97">
        <v>0.66581895964945148</v>
      </c>
      <c r="BA97">
        <v>1.0095872482723949</v>
      </c>
      <c r="BB97">
        <v>1650</v>
      </c>
      <c r="BC97">
        <v>2.9089999999999998</v>
      </c>
      <c r="BD97" t="s">
        <v>1805</v>
      </c>
      <c r="BE97" t="s">
        <v>1844</v>
      </c>
      <c r="BF97">
        <v>0</v>
      </c>
      <c r="BG97">
        <v>1000</v>
      </c>
      <c r="BI97">
        <v>1600</v>
      </c>
      <c r="BJ97">
        <v>1650</v>
      </c>
      <c r="BL97">
        <v>0.3437682886229434</v>
      </c>
      <c r="BM97">
        <v>0.64999999999999991</v>
      </c>
      <c r="BN97">
        <v>93</v>
      </c>
      <c r="BO97">
        <v>113144</v>
      </c>
      <c r="BS97">
        <v>286</v>
      </c>
    </row>
    <row r="98" spans="1:71" x14ac:dyDescent="0.25">
      <c r="A98" t="s">
        <v>1856</v>
      </c>
      <c r="B98" t="s">
        <v>1856</v>
      </c>
      <c r="D98">
        <v>622</v>
      </c>
      <c r="L98">
        <v>306</v>
      </c>
      <c r="P98">
        <v>72</v>
      </c>
      <c r="AZ98">
        <v>0.65090710532876772</v>
      </c>
      <c r="BA98">
        <v>1.2228941520953835</v>
      </c>
      <c r="BB98">
        <v>1350</v>
      </c>
      <c r="BC98">
        <v>1.7482913392058397</v>
      </c>
      <c r="BD98" t="s">
        <v>1812</v>
      </c>
      <c r="BE98" t="s">
        <v>1844</v>
      </c>
      <c r="BF98">
        <v>0</v>
      </c>
      <c r="BG98">
        <v>1000</v>
      </c>
      <c r="BH98">
        <v>0.68</v>
      </c>
      <c r="BI98">
        <v>1325</v>
      </c>
      <c r="BJ98">
        <v>1375</v>
      </c>
      <c r="BL98">
        <v>0.57198704676661571</v>
      </c>
      <c r="BM98">
        <v>0.35000000000000009</v>
      </c>
      <c r="BN98">
        <v>94</v>
      </c>
      <c r="BO98">
        <v>116429</v>
      </c>
    </row>
    <row r="99" spans="1:71" x14ac:dyDescent="0.25">
      <c r="A99" t="s">
        <v>1758</v>
      </c>
      <c r="B99" t="s">
        <v>1758</v>
      </c>
      <c r="D99">
        <v>761</v>
      </c>
      <c r="AH99">
        <v>8</v>
      </c>
      <c r="AP99">
        <v>231</v>
      </c>
      <c r="AZ99">
        <v>0.64036125537130184</v>
      </c>
      <c r="BA99">
        <v>0.96491838551253051</v>
      </c>
      <c r="BB99">
        <v>1700</v>
      </c>
      <c r="BC99">
        <v>3.0811216489523963</v>
      </c>
      <c r="BD99" t="s">
        <v>1812</v>
      </c>
      <c r="BG99">
        <v>1000</v>
      </c>
      <c r="BL99">
        <v>0.32455713014122867</v>
      </c>
      <c r="BM99">
        <v>0.7</v>
      </c>
      <c r="BN99">
        <v>95</v>
      </c>
      <c r="BO99">
        <v>113436</v>
      </c>
    </row>
    <row r="100" spans="1:71" x14ac:dyDescent="0.25">
      <c r="A100" t="s">
        <v>1859</v>
      </c>
      <c r="B100" t="s">
        <v>1859</v>
      </c>
      <c r="D100">
        <v>491</v>
      </c>
      <c r="H100">
        <v>147</v>
      </c>
      <c r="T100">
        <v>1.5</v>
      </c>
      <c r="AA100">
        <v>12</v>
      </c>
      <c r="AC100">
        <v>21</v>
      </c>
      <c r="AP100">
        <v>327.5</v>
      </c>
      <c r="AZ100">
        <v>0.80948986663950373</v>
      </c>
      <c r="BA100">
        <v>1.1674128171867766</v>
      </c>
      <c r="BB100">
        <v>1550</v>
      </c>
      <c r="BC100">
        <v>2.79389739738951</v>
      </c>
      <c r="BD100" t="s">
        <v>1812</v>
      </c>
      <c r="BF100">
        <v>0</v>
      </c>
      <c r="BG100">
        <v>1000</v>
      </c>
      <c r="BI100">
        <v>1500</v>
      </c>
      <c r="BJ100">
        <v>1550</v>
      </c>
      <c r="BL100">
        <v>0.35792295054727286</v>
      </c>
      <c r="BM100">
        <v>0.55000000000000004</v>
      </c>
      <c r="BN100">
        <v>96</v>
      </c>
      <c r="BO100">
        <v>113380</v>
      </c>
    </row>
    <row r="101" spans="1:71" x14ac:dyDescent="0.25">
      <c r="A101" t="s">
        <v>2686</v>
      </c>
      <c r="B101" t="s">
        <v>2686</v>
      </c>
      <c r="E101">
        <v>350</v>
      </c>
      <c r="L101">
        <v>125</v>
      </c>
      <c r="N101">
        <v>525</v>
      </c>
      <c r="AZ101">
        <v>0.43295456133931398</v>
      </c>
      <c r="BA101">
        <v>0.77877965290180107</v>
      </c>
      <c r="BB101">
        <v>1840</v>
      </c>
      <c r="BC101">
        <v>2.891635177429889</v>
      </c>
      <c r="BD101" t="s">
        <v>1812</v>
      </c>
      <c r="BE101" t="s">
        <v>1844</v>
      </c>
      <c r="BF101">
        <v>0</v>
      </c>
      <c r="BG101">
        <v>1000</v>
      </c>
      <c r="BI101">
        <v>1840</v>
      </c>
      <c r="BJ101">
        <v>1900</v>
      </c>
      <c r="BK101">
        <v>1900</v>
      </c>
      <c r="BL101">
        <v>0.34582509156248709</v>
      </c>
      <c r="BM101">
        <v>0.84000000000000008</v>
      </c>
      <c r="BN101">
        <v>97</v>
      </c>
      <c r="BO101">
        <v>116117</v>
      </c>
    </row>
    <row r="102" spans="1:71" x14ac:dyDescent="0.25">
      <c r="A102" t="s">
        <v>2677</v>
      </c>
      <c r="B102" t="s">
        <v>2677</v>
      </c>
      <c r="D102">
        <v>930</v>
      </c>
      <c r="N102">
        <v>56</v>
      </c>
      <c r="V102">
        <v>5</v>
      </c>
      <c r="AI102">
        <v>9</v>
      </c>
      <c r="AZ102">
        <v>0.62199236952142845</v>
      </c>
      <c r="BA102">
        <v>0.94028543160662514</v>
      </c>
      <c r="BB102">
        <v>1725</v>
      </c>
      <c r="BC102">
        <v>3.1417587095641202</v>
      </c>
      <c r="BD102" t="s">
        <v>1805</v>
      </c>
      <c r="BE102" t="s">
        <v>1846</v>
      </c>
      <c r="BF102">
        <v>0</v>
      </c>
      <c r="BG102">
        <v>1000</v>
      </c>
      <c r="BH102">
        <v>1.1659999999999999</v>
      </c>
      <c r="BI102">
        <v>1700</v>
      </c>
      <c r="BJ102">
        <v>1730</v>
      </c>
      <c r="BK102">
        <v>1730</v>
      </c>
      <c r="BL102">
        <v>0.3182930620851967</v>
      </c>
      <c r="BM102">
        <v>0.72500000000000009</v>
      </c>
      <c r="BN102">
        <v>98</v>
      </c>
      <c r="BO102">
        <v>116133</v>
      </c>
      <c r="BQ102" t="s">
        <v>60</v>
      </c>
    </row>
    <row r="103" spans="1:71" x14ac:dyDescent="0.25">
      <c r="A103" t="s">
        <v>2830</v>
      </c>
      <c r="B103" t="s">
        <v>2830</v>
      </c>
      <c r="D103">
        <v>627</v>
      </c>
      <c r="J103">
        <v>271</v>
      </c>
      <c r="P103">
        <v>76</v>
      </c>
      <c r="AZ103">
        <v>1.234</v>
      </c>
      <c r="BA103">
        <v>1.8620000000000001</v>
      </c>
      <c r="BB103">
        <v>1200</v>
      </c>
      <c r="BC103">
        <v>1.5923566878980888</v>
      </c>
      <c r="BD103" t="s">
        <v>1812</v>
      </c>
      <c r="BE103" t="s">
        <v>1849</v>
      </c>
      <c r="BF103">
        <v>0</v>
      </c>
      <c r="BG103">
        <v>1000</v>
      </c>
      <c r="BI103">
        <v>1160</v>
      </c>
      <c r="BJ103">
        <v>1200</v>
      </c>
      <c r="BK103">
        <v>1200</v>
      </c>
      <c r="BL103">
        <v>0.63209115744812949</v>
      </c>
      <c r="BM103">
        <v>0.19999999999999996</v>
      </c>
      <c r="BN103">
        <v>99</v>
      </c>
      <c r="BO103">
        <v>114711</v>
      </c>
      <c r="BR103">
        <v>26</v>
      </c>
    </row>
    <row r="104" spans="1:71" x14ac:dyDescent="0.25">
      <c r="A104" t="s">
        <v>2831</v>
      </c>
      <c r="B104" t="s">
        <v>2831</v>
      </c>
      <c r="E104">
        <v>410</v>
      </c>
      <c r="H104">
        <v>533</v>
      </c>
      <c r="M104">
        <v>57</v>
      </c>
      <c r="AZ104">
        <v>0.8</v>
      </c>
      <c r="BA104">
        <v>1.2050000000000001</v>
      </c>
      <c r="BB104">
        <v>1494</v>
      </c>
      <c r="BC104">
        <v>2.4691358024691357</v>
      </c>
      <c r="BD104" t="s">
        <v>1812</v>
      </c>
      <c r="BE104" t="s">
        <v>1854</v>
      </c>
      <c r="BF104">
        <v>0</v>
      </c>
      <c r="BG104">
        <v>1000</v>
      </c>
      <c r="BI104">
        <v>1494</v>
      </c>
      <c r="BJ104">
        <v>1494</v>
      </c>
      <c r="BK104">
        <v>1575</v>
      </c>
      <c r="BL104">
        <v>0.40484008984837722</v>
      </c>
      <c r="BM104">
        <v>0.49399999999999999</v>
      </c>
      <c r="BN104">
        <v>100</v>
      </c>
      <c r="BO104">
        <v>116433</v>
      </c>
    </row>
    <row r="105" spans="1:71" x14ac:dyDescent="0.25">
      <c r="A105" t="s">
        <v>2832</v>
      </c>
      <c r="B105" t="s">
        <v>2832</v>
      </c>
      <c r="H105">
        <v>167</v>
      </c>
      <c r="AO105">
        <v>833</v>
      </c>
      <c r="AZ105">
        <v>0.67900000000000005</v>
      </c>
      <c r="BA105">
        <v>1.0169999999999999</v>
      </c>
      <c r="BB105">
        <v>1650</v>
      </c>
      <c r="BC105">
        <v>2.9585798816568061</v>
      </c>
      <c r="BD105" t="s">
        <v>1805</v>
      </c>
      <c r="BF105">
        <v>0</v>
      </c>
      <c r="BG105">
        <v>1000</v>
      </c>
      <c r="BI105">
        <v>1650</v>
      </c>
      <c r="BJ105">
        <v>1650</v>
      </c>
      <c r="BK105">
        <v>1650</v>
      </c>
      <c r="BL105">
        <v>0.33821946169772255</v>
      </c>
      <c r="BM105">
        <v>0.64999999999999991</v>
      </c>
      <c r="BN105">
        <v>101</v>
      </c>
      <c r="BO105">
        <v>113426</v>
      </c>
    </row>
    <row r="106" spans="1:71" x14ac:dyDescent="0.25">
      <c r="A106" t="s">
        <v>3281</v>
      </c>
      <c r="B106" t="s">
        <v>3281</v>
      </c>
      <c r="F106">
        <v>750</v>
      </c>
      <c r="J106">
        <v>210</v>
      </c>
      <c r="N106">
        <v>40</v>
      </c>
      <c r="AZ106">
        <v>1.54</v>
      </c>
      <c r="BA106">
        <v>1.895</v>
      </c>
      <c r="BB106">
        <v>1340</v>
      </c>
      <c r="BC106">
        <v>2.8169014084507045</v>
      </c>
      <c r="BD106" t="s">
        <v>1805</v>
      </c>
      <c r="BE106" t="s">
        <v>1849</v>
      </c>
      <c r="BF106">
        <v>0</v>
      </c>
      <c r="BG106">
        <v>1000</v>
      </c>
      <c r="BI106">
        <v>1340</v>
      </c>
      <c r="BJ106">
        <v>1340</v>
      </c>
      <c r="BK106">
        <v>1340</v>
      </c>
      <c r="BL106">
        <v>0.35556430318209692</v>
      </c>
      <c r="BM106">
        <v>0.34000000000000008</v>
      </c>
      <c r="BN106">
        <v>102</v>
      </c>
      <c r="BO106">
        <v>116453</v>
      </c>
    </row>
    <row r="107" spans="1:71" x14ac:dyDescent="0.25">
      <c r="AZ107">
        <v>0.66600000000000004</v>
      </c>
      <c r="BA107">
        <v>1.01</v>
      </c>
      <c r="BB107">
        <v>1650</v>
      </c>
      <c r="BC107">
        <v>2.9069767441860468</v>
      </c>
      <c r="BD107" t="s">
        <v>1805</v>
      </c>
      <c r="BE107" t="s">
        <v>1844</v>
      </c>
      <c r="BF107">
        <v>0</v>
      </c>
      <c r="BG107">
        <v>1000</v>
      </c>
      <c r="BI107">
        <v>1600</v>
      </c>
      <c r="BJ107">
        <v>1650</v>
      </c>
      <c r="BK107">
        <v>1650</v>
      </c>
      <c r="BL107">
        <v>0.51600000000000001</v>
      </c>
      <c r="BM107">
        <v>0.64999999999999991</v>
      </c>
      <c r="BN107">
        <v>103</v>
      </c>
    </row>
    <row r="108" spans="1:71" x14ac:dyDescent="0.25">
      <c r="BN108">
        <v>104</v>
      </c>
    </row>
    <row r="109" spans="1:71" x14ac:dyDescent="0.25">
      <c r="A109" t="s">
        <v>2438</v>
      </c>
      <c r="BN109">
        <v>105</v>
      </c>
    </row>
    <row r="110" spans="1:71" x14ac:dyDescent="0.25">
      <c r="BG110">
        <v>0</v>
      </c>
      <c r="BN110">
        <v>106</v>
      </c>
    </row>
    <row r="111" spans="1:71" x14ac:dyDescent="0.25">
      <c r="A111" t="s">
        <v>2198</v>
      </c>
      <c r="B111" t="s">
        <v>2198</v>
      </c>
      <c r="BG111">
        <v>0</v>
      </c>
      <c r="BN111">
        <v>107</v>
      </c>
    </row>
    <row r="112" spans="1:71" x14ac:dyDescent="0.25">
      <c r="A112" t="s">
        <v>3300</v>
      </c>
      <c r="B112" t="s">
        <v>3566</v>
      </c>
      <c r="BG112">
        <v>0</v>
      </c>
      <c r="BN112">
        <v>108</v>
      </c>
    </row>
    <row r="113" spans="1:66" x14ac:dyDescent="0.25">
      <c r="A113" t="s">
        <v>2824</v>
      </c>
      <c r="B113" t="s">
        <v>3566</v>
      </c>
      <c r="BG113">
        <v>0</v>
      </c>
      <c r="BN113">
        <v>109</v>
      </c>
    </row>
    <row r="114" spans="1:66" x14ac:dyDescent="0.25">
      <c r="BG114">
        <v>0</v>
      </c>
      <c r="BN114">
        <v>110</v>
      </c>
    </row>
    <row r="115" spans="1:66" x14ac:dyDescent="0.25">
      <c r="BG115">
        <v>0</v>
      </c>
      <c r="BN115">
        <v>111</v>
      </c>
    </row>
    <row r="116" spans="1:66" x14ac:dyDescent="0.25">
      <c r="BG116">
        <v>0</v>
      </c>
      <c r="BN116">
        <v>112</v>
      </c>
    </row>
    <row r="117" spans="1:66" x14ac:dyDescent="0.25">
      <c r="BG117">
        <v>0</v>
      </c>
      <c r="BN117">
        <v>113</v>
      </c>
    </row>
    <row r="118" spans="1:66" x14ac:dyDescent="0.25">
      <c r="BG118">
        <v>0</v>
      </c>
      <c r="BN118">
        <v>114</v>
      </c>
    </row>
    <row r="119" spans="1:66" x14ac:dyDescent="0.25">
      <c r="BG119">
        <v>0</v>
      </c>
      <c r="BN119">
        <v>115</v>
      </c>
    </row>
    <row r="120" spans="1:66" x14ac:dyDescent="0.25">
      <c r="BG120">
        <v>0</v>
      </c>
      <c r="BN120">
        <v>116</v>
      </c>
    </row>
    <row r="121" spans="1:66" x14ac:dyDescent="0.25">
      <c r="BG121">
        <v>0</v>
      </c>
      <c r="BN121">
        <v>117</v>
      </c>
    </row>
    <row r="122" spans="1:66" x14ac:dyDescent="0.25">
      <c r="BG122">
        <v>0</v>
      </c>
      <c r="BN122">
        <v>118</v>
      </c>
    </row>
    <row r="123" spans="1:66" x14ac:dyDescent="0.25">
      <c r="BG123">
        <v>0</v>
      </c>
      <c r="BN123">
        <v>119</v>
      </c>
    </row>
    <row r="124" spans="1:66" x14ac:dyDescent="0.25">
      <c r="BG124">
        <v>0</v>
      </c>
      <c r="BN124">
        <v>120</v>
      </c>
    </row>
    <row r="125" spans="1:66" x14ac:dyDescent="0.25">
      <c r="BG125">
        <v>0</v>
      </c>
      <c r="BN125">
        <v>121</v>
      </c>
    </row>
    <row r="126" spans="1:66" x14ac:dyDescent="0.25">
      <c r="BG126">
        <v>0</v>
      </c>
      <c r="BN126">
        <v>122</v>
      </c>
    </row>
    <row r="127" spans="1:66" x14ac:dyDescent="0.25">
      <c r="BG127">
        <v>0</v>
      </c>
      <c r="BN127">
        <v>123</v>
      </c>
    </row>
    <row r="128" spans="1:66" x14ac:dyDescent="0.25">
      <c r="BG128">
        <v>0</v>
      </c>
      <c r="BN128">
        <v>124</v>
      </c>
    </row>
    <row r="129" spans="59:66" x14ac:dyDescent="0.25">
      <c r="BG129">
        <v>0</v>
      </c>
      <c r="BN129">
        <v>125</v>
      </c>
    </row>
    <row r="130" spans="59:66" x14ac:dyDescent="0.25">
      <c r="BG130">
        <v>0</v>
      </c>
      <c r="BN130">
        <v>126</v>
      </c>
    </row>
    <row r="131" spans="59:66" x14ac:dyDescent="0.25">
      <c r="BG131">
        <v>0</v>
      </c>
      <c r="BN131">
        <v>127</v>
      </c>
    </row>
    <row r="132" spans="59:66" x14ac:dyDescent="0.25">
      <c r="BG132">
        <v>0</v>
      </c>
      <c r="BN132">
        <v>128</v>
      </c>
    </row>
    <row r="133" spans="59:66" x14ac:dyDescent="0.25">
      <c r="BG133">
        <v>0</v>
      </c>
      <c r="BN133">
        <v>129</v>
      </c>
    </row>
    <row r="134" spans="59:66" x14ac:dyDescent="0.25">
      <c r="BG134">
        <v>0</v>
      </c>
      <c r="BN134">
        <v>130</v>
      </c>
    </row>
    <row r="135" spans="59:66" x14ac:dyDescent="0.25">
      <c r="BG135">
        <v>0</v>
      </c>
      <c r="BN135">
        <v>131</v>
      </c>
    </row>
    <row r="136" spans="59:66" x14ac:dyDescent="0.25">
      <c r="BG136">
        <v>0</v>
      </c>
      <c r="BN136">
        <v>132</v>
      </c>
    </row>
    <row r="137" spans="59:66" x14ac:dyDescent="0.25">
      <c r="BG137">
        <v>0</v>
      </c>
      <c r="BL137">
        <v>0</v>
      </c>
      <c r="BN137">
        <v>133</v>
      </c>
    </row>
    <row r="138" spans="59:66" x14ac:dyDescent="0.25">
      <c r="BG138">
        <v>0</v>
      </c>
      <c r="BL138">
        <v>0</v>
      </c>
      <c r="BN138">
        <v>134</v>
      </c>
    </row>
    <row r="139" spans="59:66" x14ac:dyDescent="0.25">
      <c r="BG139">
        <v>0</v>
      </c>
      <c r="BL139">
        <v>0</v>
      </c>
      <c r="BN139">
        <v>135</v>
      </c>
    </row>
    <row r="140" spans="59:66" x14ac:dyDescent="0.25">
      <c r="BG140">
        <v>0</v>
      </c>
      <c r="BL140">
        <v>0</v>
      </c>
      <c r="BN140">
        <v>136</v>
      </c>
    </row>
    <row r="141" spans="59:66" x14ac:dyDescent="0.25">
      <c r="BG141">
        <v>0</v>
      </c>
      <c r="BL141">
        <v>0</v>
      </c>
      <c r="BN141">
        <v>137</v>
      </c>
    </row>
    <row r="142" spans="59:66" x14ac:dyDescent="0.25">
      <c r="BG142">
        <v>0</v>
      </c>
      <c r="BL142">
        <v>0</v>
      </c>
      <c r="BN142">
        <v>138</v>
      </c>
    </row>
    <row r="143" spans="59:66" x14ac:dyDescent="0.25">
      <c r="BG143">
        <v>0</v>
      </c>
      <c r="BL143">
        <v>0</v>
      </c>
      <c r="BN143">
        <v>139</v>
      </c>
    </row>
    <row r="144" spans="59:66" x14ac:dyDescent="0.25">
      <c r="BG144">
        <v>0</v>
      </c>
      <c r="BL144">
        <v>0</v>
      </c>
      <c r="BN144">
        <v>140</v>
      </c>
    </row>
    <row r="145" spans="59:66" x14ac:dyDescent="0.25">
      <c r="BG145">
        <v>0</v>
      </c>
      <c r="BL145">
        <v>0</v>
      </c>
      <c r="BN145">
        <v>141</v>
      </c>
    </row>
    <row r="146" spans="59:66" x14ac:dyDescent="0.25">
      <c r="BG146">
        <v>0</v>
      </c>
      <c r="BL146">
        <v>0</v>
      </c>
      <c r="BN146">
        <v>142</v>
      </c>
    </row>
    <row r="147" spans="59:66" x14ac:dyDescent="0.25">
      <c r="BG147">
        <v>0</v>
      </c>
      <c r="BL147">
        <v>0</v>
      </c>
      <c r="BN147">
        <v>143</v>
      </c>
    </row>
    <row r="148" spans="59:66" x14ac:dyDescent="0.25">
      <c r="BG148">
        <v>0</v>
      </c>
      <c r="BL148">
        <v>0</v>
      </c>
      <c r="BN148">
        <v>144</v>
      </c>
    </row>
    <row r="149" spans="59:66" x14ac:dyDescent="0.25">
      <c r="BG149">
        <v>0</v>
      </c>
      <c r="BL149">
        <v>0</v>
      </c>
      <c r="BN149">
        <v>145</v>
      </c>
    </row>
    <row r="150" spans="59:66" x14ac:dyDescent="0.25">
      <c r="BG150">
        <v>0</v>
      </c>
      <c r="BL150">
        <v>0</v>
      </c>
      <c r="BN150">
        <v>146</v>
      </c>
    </row>
    <row r="151" spans="59:66" x14ac:dyDescent="0.25">
      <c r="BG151">
        <v>0</v>
      </c>
      <c r="BL151">
        <v>0</v>
      </c>
      <c r="BN151">
        <v>147</v>
      </c>
    </row>
    <row r="152" spans="59:66" x14ac:dyDescent="0.25">
      <c r="BG152">
        <v>0</v>
      </c>
      <c r="BL152">
        <v>0</v>
      </c>
      <c r="BN152">
        <v>148</v>
      </c>
    </row>
    <row r="153" spans="59:66" x14ac:dyDescent="0.25">
      <c r="BG153">
        <v>0</v>
      </c>
      <c r="BL153">
        <v>0</v>
      </c>
      <c r="BN153">
        <v>149</v>
      </c>
    </row>
    <row r="154" spans="59:66" x14ac:dyDescent="0.25">
      <c r="BG154">
        <v>0</v>
      </c>
      <c r="BL154">
        <v>0</v>
      </c>
      <c r="BN154">
        <v>150</v>
      </c>
    </row>
    <row r="155" spans="59:66" x14ac:dyDescent="0.25">
      <c r="BG155">
        <v>0</v>
      </c>
      <c r="BL155">
        <v>0</v>
      </c>
      <c r="BN155">
        <v>151</v>
      </c>
    </row>
    <row r="156" spans="59:66" x14ac:dyDescent="0.25">
      <c r="BG156">
        <v>0</v>
      </c>
      <c r="BL156">
        <v>0</v>
      </c>
      <c r="BN156">
        <v>152</v>
      </c>
    </row>
    <row r="157" spans="59:66" x14ac:dyDescent="0.25">
      <c r="BG157">
        <v>0</v>
      </c>
      <c r="BL157">
        <v>0</v>
      </c>
      <c r="BN157">
        <v>153</v>
      </c>
    </row>
    <row r="158" spans="59:66" x14ac:dyDescent="0.25">
      <c r="BG158">
        <v>0</v>
      </c>
      <c r="BL158">
        <v>0</v>
      </c>
      <c r="BN158">
        <v>154</v>
      </c>
    </row>
    <row r="159" spans="59:66" x14ac:dyDescent="0.25">
      <c r="BG159">
        <v>0</v>
      </c>
      <c r="BL159">
        <v>0</v>
      </c>
      <c r="BN159">
        <v>155</v>
      </c>
    </row>
    <row r="160" spans="59:66" x14ac:dyDescent="0.25">
      <c r="BG160">
        <v>0</v>
      </c>
      <c r="BL160">
        <v>0</v>
      </c>
      <c r="BN160">
        <v>156</v>
      </c>
    </row>
    <row r="161" spans="59:66" x14ac:dyDescent="0.25">
      <c r="BG161">
        <v>0</v>
      </c>
      <c r="BL161">
        <v>0</v>
      </c>
      <c r="BN161">
        <v>157</v>
      </c>
    </row>
    <row r="162" spans="59:66" x14ac:dyDescent="0.25">
      <c r="BG162">
        <v>0</v>
      </c>
      <c r="BL162">
        <v>0</v>
      </c>
      <c r="BN162">
        <v>158</v>
      </c>
    </row>
    <row r="163" spans="59:66" x14ac:dyDescent="0.25">
      <c r="BG163">
        <v>0</v>
      </c>
      <c r="BL163">
        <v>0</v>
      </c>
      <c r="BN163">
        <v>159</v>
      </c>
    </row>
    <row r="164" spans="59:66" x14ac:dyDescent="0.25">
      <c r="BG164">
        <v>0</v>
      </c>
      <c r="BL164">
        <v>0</v>
      </c>
      <c r="BN164">
        <v>160</v>
      </c>
    </row>
    <row r="165" spans="59:66" x14ac:dyDescent="0.25">
      <c r="BG165">
        <v>0</v>
      </c>
      <c r="BL165">
        <v>0</v>
      </c>
      <c r="BN165">
        <v>161</v>
      </c>
    </row>
    <row r="166" spans="59:66" x14ac:dyDescent="0.25">
      <c r="BG166">
        <v>0</v>
      </c>
      <c r="BL166">
        <v>0</v>
      </c>
      <c r="BN166">
        <v>162</v>
      </c>
    </row>
    <row r="167" spans="59:66" x14ac:dyDescent="0.25">
      <c r="BG167">
        <v>0</v>
      </c>
      <c r="BL167">
        <v>0</v>
      </c>
      <c r="BN167">
        <v>163</v>
      </c>
    </row>
    <row r="168" spans="59:66" x14ac:dyDescent="0.25">
      <c r="BG168">
        <v>0</v>
      </c>
      <c r="BL168">
        <v>0</v>
      </c>
      <c r="BN168">
        <v>164</v>
      </c>
    </row>
    <row r="169" spans="59:66" x14ac:dyDescent="0.25">
      <c r="BG169">
        <v>0</v>
      </c>
      <c r="BL169">
        <v>0</v>
      </c>
      <c r="BN169">
        <v>165</v>
      </c>
    </row>
    <row r="170" spans="59:66" x14ac:dyDescent="0.25">
      <c r="BG170">
        <v>0</v>
      </c>
      <c r="BL170">
        <v>0</v>
      </c>
      <c r="BN170">
        <v>166</v>
      </c>
    </row>
    <row r="171" spans="59:66" x14ac:dyDescent="0.25">
      <c r="BG171">
        <v>0</v>
      </c>
      <c r="BL171">
        <v>0</v>
      </c>
      <c r="BN171">
        <v>167</v>
      </c>
    </row>
    <row r="172" spans="59:66" x14ac:dyDescent="0.25">
      <c r="BG172">
        <v>0</v>
      </c>
      <c r="BL172">
        <v>0</v>
      </c>
      <c r="BN172">
        <v>168</v>
      </c>
    </row>
    <row r="173" spans="59:66" x14ac:dyDescent="0.25">
      <c r="BG173">
        <v>0</v>
      </c>
      <c r="BL173">
        <v>0</v>
      </c>
      <c r="BN173">
        <v>169</v>
      </c>
    </row>
    <row r="174" spans="59:66" x14ac:dyDescent="0.25">
      <c r="BG174">
        <v>0</v>
      </c>
      <c r="BL174">
        <v>0</v>
      </c>
      <c r="BN174">
        <v>170</v>
      </c>
    </row>
    <row r="175" spans="59:66" x14ac:dyDescent="0.25">
      <c r="BG175">
        <v>0</v>
      </c>
      <c r="BL175">
        <v>0</v>
      </c>
      <c r="BN175">
        <v>171</v>
      </c>
    </row>
    <row r="176" spans="59:66" x14ac:dyDescent="0.25">
      <c r="BG176">
        <v>0</v>
      </c>
      <c r="BL176">
        <v>0</v>
      </c>
      <c r="BN176">
        <v>172</v>
      </c>
    </row>
    <row r="177" spans="1:66" x14ac:dyDescent="0.25">
      <c r="A177" t="s">
        <v>1860</v>
      </c>
      <c r="B177" t="s">
        <v>1860</v>
      </c>
      <c r="BF177">
        <v>0</v>
      </c>
      <c r="BN177">
        <v>173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3:AD73"/>
  <sheetViews>
    <sheetView tabSelected="1" zoomScale="70" zoomScaleNormal="70" workbookViewId="0">
      <selection activeCell="F11" sqref="F11"/>
    </sheetView>
  </sheetViews>
  <sheetFormatPr defaultRowHeight="15" x14ac:dyDescent="0.25"/>
  <cols>
    <col min="1" max="1" width="3.140625" customWidth="1"/>
    <col min="2" max="2" width="12.42578125" customWidth="1"/>
    <col min="3" max="3" width="45.7109375" customWidth="1"/>
    <col min="4" max="4" width="11.5703125" customWidth="1"/>
    <col min="5" max="5" width="9.5703125" style="1" bestFit="1" customWidth="1"/>
    <col min="6" max="6" width="13.5703125" style="1" bestFit="1" customWidth="1"/>
    <col min="7" max="8" width="13.5703125" style="1" customWidth="1"/>
    <col min="9" max="11" width="13.5703125" customWidth="1"/>
    <col min="12" max="12" width="13.140625" customWidth="1"/>
    <col min="13" max="13" width="14" customWidth="1"/>
    <col min="14" max="14" width="13.5703125" customWidth="1"/>
    <col min="15" max="15" width="12.85546875" customWidth="1"/>
    <col min="16" max="16" width="13.140625" customWidth="1"/>
    <col min="17" max="17" width="16" customWidth="1"/>
    <col min="18" max="18" width="13.5703125" style="1" customWidth="1"/>
    <col min="19" max="19" width="5.7109375" customWidth="1"/>
    <col min="20" max="20" width="7.28515625" customWidth="1"/>
    <col min="21" max="23" width="5.7109375" customWidth="1"/>
    <col min="24" max="24" width="17.85546875" customWidth="1"/>
    <col min="25" max="25" width="17.7109375" customWidth="1"/>
    <col min="26" max="30" width="12.7109375" customWidth="1"/>
  </cols>
  <sheetData>
    <row r="3" spans="2:30" ht="15.75" thickBot="1" x14ac:dyDescent="0.3">
      <c r="G3" s="60">
        <v>2</v>
      </c>
      <c r="H3" s="60">
        <v>3</v>
      </c>
      <c r="I3" s="60">
        <v>4</v>
      </c>
      <c r="J3" s="60">
        <v>5</v>
      </c>
      <c r="K3" s="60">
        <v>6</v>
      </c>
      <c r="L3" s="60">
        <v>7</v>
      </c>
      <c r="M3" s="60">
        <v>8</v>
      </c>
      <c r="N3" s="60">
        <v>9</v>
      </c>
      <c r="O3" s="60">
        <v>10</v>
      </c>
      <c r="P3" s="60">
        <v>11</v>
      </c>
      <c r="Q3" s="60">
        <v>12</v>
      </c>
    </row>
    <row r="4" spans="2:30" ht="15.75" thickBot="1" x14ac:dyDescent="0.3">
      <c r="B4" s="215"/>
      <c r="C4" s="216"/>
      <c r="D4" s="216"/>
      <c r="E4" s="122"/>
      <c r="F4" s="90" t="s">
        <v>242</v>
      </c>
      <c r="G4" s="90">
        <v>1</v>
      </c>
      <c r="H4" s="90">
        <v>1</v>
      </c>
      <c r="I4" s="204">
        <v>1</v>
      </c>
      <c r="J4" s="205">
        <v>1</v>
      </c>
      <c r="K4" s="205">
        <v>1</v>
      </c>
      <c r="L4" s="205">
        <v>1</v>
      </c>
      <c r="M4" s="205">
        <v>2</v>
      </c>
      <c r="N4" s="205">
        <v>1</v>
      </c>
      <c r="O4" s="205">
        <v>4</v>
      </c>
      <c r="P4" s="205">
        <v>2</v>
      </c>
      <c r="Q4" s="205">
        <v>1</v>
      </c>
      <c r="R4" s="203"/>
      <c r="T4" s="250" t="s">
        <v>2172</v>
      </c>
      <c r="U4" s="251"/>
      <c r="V4" s="252"/>
      <c r="X4" s="219"/>
      <c r="Y4" s="220"/>
      <c r="Z4" s="248" t="s">
        <v>242</v>
      </c>
      <c r="AA4" s="248"/>
      <c r="AB4" s="248"/>
      <c r="AC4" s="248"/>
      <c r="AD4" s="249"/>
    </row>
    <row r="5" spans="2:30" ht="33.75" customHeight="1" thickBot="1" x14ac:dyDescent="0.3">
      <c r="B5" s="207" t="s">
        <v>1614</v>
      </c>
      <c r="C5" s="72" t="s">
        <v>1615</v>
      </c>
      <c r="D5" s="72" t="s">
        <v>3210</v>
      </c>
      <c r="E5" s="127" t="s">
        <v>3214</v>
      </c>
      <c r="F5" s="200" t="s">
        <v>219</v>
      </c>
      <c r="G5" s="222" t="s">
        <v>2768</v>
      </c>
      <c r="H5" s="222" t="s">
        <v>2769</v>
      </c>
      <c r="I5" s="201" t="str">
        <f>'Blend Cost'!D1</f>
        <v>Edson</v>
      </c>
      <c r="J5" s="201" t="str">
        <f>'Blend Cost'!E1</f>
        <v>Red Deer</v>
      </c>
      <c r="K5" s="201" t="s">
        <v>1977</v>
      </c>
      <c r="L5" s="201" t="str">
        <f>'Blend Cost'!G1</f>
        <v>Swift Current</v>
      </c>
      <c r="M5" s="201" t="str">
        <f>'Blend Cost'!H1</f>
        <v>Grande Prairie</v>
      </c>
      <c r="N5" s="201" t="str">
        <f>'Blend Cost'!I1</f>
        <v>Estevan</v>
      </c>
      <c r="O5" s="201" t="str">
        <f>'Blend Cost'!J1</f>
        <v>Fort St. John</v>
      </c>
      <c r="P5" s="201" t="str">
        <f>'Blend Cost'!K1</f>
        <v>Lac La Biche</v>
      </c>
      <c r="Q5" s="201" t="str">
        <f>'Blend Cost'!L1</f>
        <v>Lloydminster</v>
      </c>
      <c r="R5" s="202" t="s">
        <v>229</v>
      </c>
      <c r="T5" s="253"/>
      <c r="U5" s="254"/>
      <c r="V5" s="255"/>
      <c r="X5" s="267" t="s">
        <v>1617</v>
      </c>
      <c r="Y5" s="268"/>
      <c r="Z5" s="217">
        <v>1</v>
      </c>
      <c r="AA5" s="217">
        <v>2</v>
      </c>
      <c r="AB5" s="217">
        <v>3</v>
      </c>
      <c r="AC5" s="217">
        <v>4</v>
      </c>
      <c r="AD5" s="218">
        <v>5</v>
      </c>
    </row>
    <row r="6" spans="2:30" ht="15.75" thickBot="1" x14ac:dyDescent="0.3">
      <c r="B6" s="76">
        <f>IF(C6="","",INDEX('Blend Sheet'!$BO$5:$BO$177,MATCH($C$6,'Blend Sheet'!$A$5:$A$177,0)))</f>
        <v>116016</v>
      </c>
      <c r="C6" s="37" t="s">
        <v>207</v>
      </c>
      <c r="D6" s="77"/>
      <c r="E6" s="77"/>
      <c r="F6" s="223">
        <v>1</v>
      </c>
      <c r="G6" s="209">
        <f>IF($C6="","",IF(OR($C6="Visweep DM IS",$C6="Visweep DM"),VLOOKUP($C6,Sheet2!$A$2:$L$3,G$3,FALSE),(INDEX(BlendCosts,MATCH($C6,BlendNameCost,0),MATCH(G$5,DistrictCosts,0))*$F6)))</f>
        <v>0</v>
      </c>
      <c r="H6" s="209">
        <f>IF($C6="","",IF(OR($C6="Visweep DM IS",$C6="Visweep DM"),VLOOKUP($C6,Sheet2!$A$2:$L$3,H$3,FALSE),(INDEX(BlendCosts,MATCH($C6,BlendNameCost,0),MATCH(H$5,DistrictCosts,0))*$F6)))</f>
        <v>16.902959999999997</v>
      </c>
      <c r="I6" s="209">
        <f>IF($C6="","",IF(OR($C6="Visweep DM IS",$C6="Visweep DM"),VLOOKUP($C6,Sheet2!$A$2:$L$3,I$3,FALSE),(INDEX(BlendCosts,MATCH($C6,BlendNameCost,0),MATCH(I$5,DistrictCosts,0))*$F6)))</f>
        <v>215.12004048600002</v>
      </c>
      <c r="J6" s="209">
        <f>IF($C6="","",IF(OR($C6="Visweep DM IS",$C6="Visweep DM"),VLOOKUP($C6,Sheet2!$A$2:$L$3,J$3,FALSE),(INDEX(BlendCosts,MATCH($C6,BlendNameCost,0),MATCH(J$5,DistrictCosts,0))*$F6)))</f>
        <v>217.67665034399997</v>
      </c>
      <c r="K6" s="209">
        <f>IF($C6="","",IF(OR($C6="Visweep DM IS",$C6="Visweep DM"),VLOOKUP($C6,Sheet2!$A$2:$L$3,K$3,FALSE),(INDEX(BlendCosts,MATCH($C6,BlendNameCost,0),MATCH(K$5,DistrictCosts,0))*$F6)))</f>
        <v>177.57490006699999</v>
      </c>
      <c r="L6" s="209">
        <f>IF($C6="","",IF(OR($C6="Visweep DM IS",$C6="Visweep DM"),VLOOKUP($C6,Sheet2!$A$2:$L$3,L$3,FALSE),(INDEX(BlendCosts,MATCH($C6,BlendNameCost,0),MATCH(L$5,DistrictCosts,0))*$F6)))</f>
        <v>211.522131487</v>
      </c>
      <c r="M6" s="209">
        <f>IF($C6="","",IF(OR($C6="Visweep DM IS",$C6="Visweep DM"),VLOOKUP($C6,Sheet2!$A$2:$L$3,M$3,FALSE),(INDEX(BlendCosts,MATCH($C6,BlendNameCost,0),MATCH(M$5,DistrictCosts,0))*$F6)))</f>
        <v>231.240772381</v>
      </c>
      <c r="N6" s="209">
        <f>IF($C6="","",IF(OR($C6="Visweep DM IS",$C6="Visweep DM"),VLOOKUP($C6,Sheet2!$A$2:$L$3,N$3,FALSE),(INDEX(BlendCosts,MATCH($C6,BlendNameCost,0),MATCH(N$5,DistrictCosts,0))*$F6)))</f>
        <v>163.87065520499996</v>
      </c>
      <c r="O6" s="209">
        <f>IF($C6="","",IF(OR($C6="Visweep DM IS",$C6="Visweep DM"),VLOOKUP($C6,Sheet2!$A$2:$L$3,O$3,FALSE),(INDEX(BlendCosts,MATCH($C6,BlendNameCost,0),MATCH(O$5,DistrictCosts,0))*$F6)))</f>
        <v>251.88270282299996</v>
      </c>
      <c r="P6" s="209">
        <f>IF($C6="","",IF(OR($C6="Visweep DM IS",$C6="Visweep DM"),VLOOKUP($C6,Sheet2!$A$2:$L$3,P$3,FALSE),(INDEX(BlendCosts,MATCH($C6,BlendNameCost,0),MATCH(P$5,DistrictCosts,0))*$F6)))</f>
        <v>210.39984653300002</v>
      </c>
      <c r="Q6" s="209">
        <f>IF($C6="","",IF(OR($C6="Visweep DM IS",$C6="Visweep DM"),VLOOKUP($C6,Sheet2!$A$2:$L$3,Q$3,FALSE),(INDEX(BlendCosts,MATCH($C6,BlendNameCost,0),MATCH(Q$5,DistrictCosts,0))*$F6)))</f>
        <v>217.09167679700002</v>
      </c>
      <c r="R6" s="209">
        <f t="shared" ref="R6:R8" si="0">IF(C6="","",AVERAGE(I6:Q6))</f>
        <v>210.70881956922224</v>
      </c>
      <c r="T6" s="256">
        <v>850</v>
      </c>
      <c r="U6" s="257"/>
      <c r="V6" s="258"/>
      <c r="X6" s="269" t="str">
        <f t="shared" ref="X6:X16" si="1">IF(C6="","",C6)</f>
        <v>SURFACEmix LW PRO</v>
      </c>
      <c r="Y6" s="270"/>
      <c r="Z6" s="2" t="e">
        <f>IF($C6="","",VLOOKUP(VALUE($B6&amp;Z$5),PriceBook,3,FALSE)*$F6)</f>
        <v>#N/A</v>
      </c>
      <c r="AA6" s="2">
        <f t="shared" ref="Z6:AD16" si="2">IF($C6="","",VLOOKUP(VALUE($B6&amp;AA$5),PriceBook,3,FALSE)*$F6)</f>
        <v>1140</v>
      </c>
      <c r="AB6" s="2">
        <f t="shared" si="2"/>
        <v>1235</v>
      </c>
      <c r="AC6" s="2">
        <f t="shared" si="2"/>
        <v>1200</v>
      </c>
      <c r="AD6" s="11">
        <f t="shared" si="2"/>
        <v>1300</v>
      </c>
    </row>
    <row r="7" spans="2:30" ht="15.75" thickBot="1" x14ac:dyDescent="0.3">
      <c r="B7" s="75" t="e">
        <f>IF(C7="","",INDEX('SC Costs'!$A$3:$A$146,MATCH($C7,'SC Costs'!$E$3:$E$146,0)))</f>
        <v>#N/A</v>
      </c>
      <c r="C7" s="38" t="s">
        <v>3631</v>
      </c>
      <c r="D7" s="229" t="str">
        <f t="shared" ref="D7:D16" si="3">IF(C7="","",VLOOKUP(C7,WAC_Cost,6,FALSE))</f>
        <v>kg</v>
      </c>
      <c r="E7" s="230">
        <v>0.15</v>
      </c>
      <c r="F7" s="41" t="str">
        <f t="shared" ref="F7:F15" si="4">IF(C7="","",IF(D7="% BWOW",$U$10*$F$6*E7*10,IF(D7="%",E7*10*$F$6,IF(D7="kg/m3",E7*$F$6*$U$11,IF(D7="l/m3",E7*$F$6*$U$11,"Confirm UOM")))))</f>
        <v>Confirm UOM</v>
      </c>
      <c r="G7" s="151" t="str">
        <f t="array" ref="G7">IF($C7="","",IFERROR((INDEX(WAC_Item_Cost,MATCH(1,(WAC_Description=$C7)*(WAC_District=G$5),0))*$F7),"Not Available"))</f>
        <v>Not Available</v>
      </c>
      <c r="H7" s="151" t="str">
        <f t="array" ref="H7">IF($C7="","",IFERROR((INDEX(WAC_Item_Cost,MATCH(1,(WAC_Description=$C7)*(WAC_District=H$5),0))*$F7),"Not Available"))</f>
        <v>Not Available</v>
      </c>
      <c r="I7" s="151" t="str">
        <f t="array" ref="I7">IF($C7="","",IFERROR((INDEX(WAC_Item_Cost,MATCH(1,(WAC_Description=$C7)*(WAC_District=I$5),0))*$F7),"Not Available"))</f>
        <v>Not Available</v>
      </c>
      <c r="J7" s="151" t="str">
        <f t="array" ref="J7">IF($C7="","",IFERROR((INDEX(WAC_Item_Cost,MATCH(1,(WAC_Description=$C7)*(WAC_District=J$5),0))*$F7),"Not Available"))</f>
        <v>Not Available</v>
      </c>
      <c r="K7" s="151" t="str">
        <f t="array" ref="K7">IF($C7="","",IFERROR((INDEX(WAC_Item_Cost,MATCH(1,(WAC_Description=$C7)*(WAC_District=K$5),0))*$F7),"Not Available"))</f>
        <v>Not Available</v>
      </c>
      <c r="L7" s="151" t="str">
        <f t="array" ref="L7">IF($C7="","",IFERROR((INDEX(WAC_Item_Cost,MATCH(1,(WAC_Description=$C7)*(WAC_District=L$5),0))*$F7),"Not Available"))</f>
        <v>Not Available</v>
      </c>
      <c r="M7" s="151" t="str">
        <f t="array" ref="M7">IF($C7="","",IFERROR((INDEX(WAC_Item_Cost,MATCH(1,(WAC_Description=$C7)*(WAC_District=M$5),0))*$F7),"Not Available"))</f>
        <v>Not Available</v>
      </c>
      <c r="N7" s="151" t="str">
        <f t="array" ref="N7">IF($C7="","",IFERROR((INDEX(WAC_Item_Cost,MATCH(1,(WAC_Description=$C7)*(WAC_District=N$5),0))*$F7),"Not Available"))</f>
        <v>Not Available</v>
      </c>
      <c r="O7" s="151" t="str">
        <f t="array" ref="O7">IF($C7="","",IFERROR((INDEX(WAC_Item_Cost,MATCH(1,(WAC_Description=$C7)*(WAC_District=O$5),0))*$F7),"Not Available"))</f>
        <v>Not Available</v>
      </c>
      <c r="P7" s="151" t="str">
        <f t="array" ref="P7">IF($C7="","",IFERROR((INDEX(WAC_Item_Cost,MATCH(1,(WAC_Description=$C7)*(WAC_District=P$5),0))*$F7),"Not Available"))</f>
        <v>Not Available</v>
      </c>
      <c r="Q7" s="151" t="str">
        <f t="array" ref="Q7">IF($C7="","",IFERROR((INDEX(WAC_Item_Cost,MATCH(1,(WAC_Description=$C7)*(WAC_District=Q$5),0))*$F7),"Not Available"))</f>
        <v>Not Available</v>
      </c>
      <c r="R7" s="209" t="e">
        <f t="shared" si="0"/>
        <v>#DIV/0!</v>
      </c>
      <c r="T7" s="259"/>
      <c r="U7" s="260"/>
      <c r="V7" s="261"/>
      <c r="X7" s="269" t="str">
        <f t="shared" si="1"/>
        <v>Accelerators, CaCl2 (Calcium Chloride)</v>
      </c>
      <c r="Y7" s="270"/>
      <c r="Z7" s="2" t="e">
        <f>IF($C7="","",VLOOKUP(VALUE($B7&amp;Z$5),PriceBook,3,FALSE)*$F7)</f>
        <v>#N/A</v>
      </c>
      <c r="AA7" s="2" t="e">
        <f t="shared" si="2"/>
        <v>#N/A</v>
      </c>
      <c r="AB7" s="2" t="e">
        <f t="shared" si="2"/>
        <v>#N/A</v>
      </c>
      <c r="AC7" s="2" t="e">
        <f t="shared" si="2"/>
        <v>#N/A</v>
      </c>
      <c r="AD7" s="11" t="e">
        <f t="shared" si="2"/>
        <v>#N/A</v>
      </c>
    </row>
    <row r="8" spans="2:30" ht="15.75" thickBot="1" x14ac:dyDescent="0.3">
      <c r="B8" s="75" t="e">
        <f>IF(C8="","",INDEX('SC Costs'!$A$3:$A$146,MATCH($C8,'SC Costs'!$E$3:$E$146,0)))</f>
        <v>#N/A</v>
      </c>
      <c r="C8" s="38" t="s">
        <v>3656</v>
      </c>
      <c r="D8" s="229" t="str">
        <f t="shared" si="3"/>
        <v>kg</v>
      </c>
      <c r="E8" s="230">
        <v>0.15</v>
      </c>
      <c r="F8" s="41" t="str">
        <f t="shared" si="4"/>
        <v>Confirm UOM</v>
      </c>
      <c r="G8" s="151" t="str" cm="1">
        <f t="array" ref="G8">IF($C8="","",IFERROR((INDEX(WAC_Item_Cost,MATCH(1,(WAC_Description=$C8)*(WAC_District=G$5),0))*$F8),"Not Available"))</f>
        <v>Not Available</v>
      </c>
      <c r="H8" s="151" t="str">
        <f t="array" ref="H8">IF($C8="","",IFERROR((INDEX(WAC_Item_Cost,MATCH(1,(WAC_Description=$C8)*(WAC_District=H$5),0))*$F8),"Not Available"))</f>
        <v>Not Available</v>
      </c>
      <c r="I8" s="151" t="str">
        <f t="array" ref="I8">IF($C8="","",IFERROR((INDEX(WAC_Item_Cost,MATCH(1,(WAC_Description=$C8)*(WAC_District=I$5),0))*$F8),"Not Available"))</f>
        <v>Not Available</v>
      </c>
      <c r="J8" s="151" t="str">
        <f t="array" ref="J8">IF($C8="","",IFERROR((INDEX(WAC_Item_Cost,MATCH(1,(WAC_Description=$C8)*(WAC_District=J$5),0))*$F8),"Not Available"))</f>
        <v>Not Available</v>
      </c>
      <c r="K8" s="151" t="str">
        <f t="array" ref="K8">IF($C8="","",IFERROR((INDEX(WAC_Item_Cost,MATCH(1,(WAC_Description=$C8)*(WAC_District=K$5),0))*$F8),"Not Available"))</f>
        <v>Not Available</v>
      </c>
      <c r="L8" s="151" t="str">
        <f t="array" ref="L8">IF($C8="","",IFERROR((INDEX(WAC_Item_Cost,MATCH(1,(WAC_Description=$C8)*(WAC_District=L$5),0))*$F8),"Not Available"))</f>
        <v>Not Available</v>
      </c>
      <c r="M8" s="151" t="str">
        <f t="array" ref="M8">IF($C8="","",IFERROR((INDEX(WAC_Item_Cost,MATCH(1,(WAC_Description=$C8)*(WAC_District=M$5),0))*$F8),"Not Available"))</f>
        <v>Not Available</v>
      </c>
      <c r="N8" s="151" t="str">
        <f t="array" ref="N8">IF($C8="","",IFERROR((INDEX(WAC_Item_Cost,MATCH(1,(WAC_Description=$C8)*(WAC_District=N$5),0))*$F8),"Not Available"))</f>
        <v>Not Available</v>
      </c>
      <c r="O8" s="151" t="str">
        <f t="array" ref="O8">IF($C8="","",IFERROR((INDEX(WAC_Item_Cost,MATCH(1,(WAC_Description=$C8)*(WAC_District=O$5),0))*$F8),"Not Available"))</f>
        <v>Not Available</v>
      </c>
      <c r="P8" s="151" t="str">
        <f t="array" ref="P8">IF($C8="","",IFERROR((INDEX(WAC_Item_Cost,MATCH(1,(WAC_Description=$C8)*(WAC_District=P$5),0))*$F8),"Not Available"))</f>
        <v>Not Available</v>
      </c>
      <c r="Q8" s="151" t="str">
        <f t="array" ref="Q8">IF($C8="","",IFERROR((INDEX(WAC_Item_Cost,MATCH(1,(WAC_Description=$C8)*(WAC_District=Q$5),0))*$F8),"Not Available"))</f>
        <v>Not Available</v>
      </c>
      <c r="R8" s="209" t="e">
        <f t="shared" si="0"/>
        <v>#DIV/0!</v>
      </c>
      <c r="T8" s="262"/>
      <c r="U8" s="263"/>
      <c r="V8" s="264"/>
      <c r="X8" s="269" t="str">
        <f t="shared" si="1"/>
        <v>Accelerators, SCA-1 (Gypsum W-60)</v>
      </c>
      <c r="Y8" s="270"/>
      <c r="Z8" s="2" t="e">
        <f>IF($C8="","",VLOOKUP(VALUE($B8&amp;Z$5),PriceBook,3,FALSE)*$F8)</f>
        <v>#N/A</v>
      </c>
      <c r="AA8" s="2" t="e">
        <f t="shared" si="2"/>
        <v>#N/A</v>
      </c>
      <c r="AB8" s="2" t="e">
        <f t="shared" si="2"/>
        <v>#N/A</v>
      </c>
      <c r="AC8" s="2" t="e">
        <f t="shared" si="2"/>
        <v>#N/A</v>
      </c>
      <c r="AD8" s="11" t="e">
        <f t="shared" si="2"/>
        <v>#N/A</v>
      </c>
    </row>
    <row r="9" spans="2:30" x14ac:dyDescent="0.25">
      <c r="B9" s="75" t="str">
        <f>IF(C9="","",INDEX('SC Costs'!$A$3:$A$146,MATCH($C9,'SC Costs'!$E$3:$E$146,0)))</f>
        <v/>
      </c>
      <c r="C9" s="38"/>
      <c r="D9" s="229" t="str">
        <f t="shared" si="3"/>
        <v/>
      </c>
      <c r="E9" s="230"/>
      <c r="F9" s="41" t="str">
        <f t="shared" si="4"/>
        <v/>
      </c>
      <c r="G9" s="151" t="str">
        <f t="array" ref="G9">IF($C9="","",IFERROR((INDEX(WAC_Item_Cost,MATCH(1,(WAC_Description=$C9)*(WAC_District=G$5),0))*$F9),"Not Available"))</f>
        <v/>
      </c>
      <c r="H9" s="151" t="str">
        <f t="array" ref="H9">IF($C9="","",IFERROR((INDEX(WAC_Item_Cost,MATCH(1,(WAC_Description=$C9)*(WAC_District=H$5),0))*$F9),"Not Available"))</f>
        <v/>
      </c>
      <c r="I9" s="151" t="str">
        <f t="array" ref="I9">IF($C9="","",IFERROR((INDEX(WAC_Item_Cost,MATCH(1,(WAC_Description=$C9)*(WAC_District=I$5),0))*$F9),"Not Available"))</f>
        <v/>
      </c>
      <c r="J9" s="151" t="str">
        <f t="array" ref="J9">IF($C9="","",IFERROR((INDEX(WAC_Item_Cost,MATCH(1,(WAC_Description=$C9)*(WAC_District=J$5),0))*$F9),"Not Available"))</f>
        <v/>
      </c>
      <c r="K9" s="151" t="str">
        <f t="array" ref="K9">IF($C9="","",IFERROR((INDEX(WAC_Item_Cost,MATCH(1,(WAC_Description=$C9)*(WAC_District=K$5),0))*$F9),"Not Available"))</f>
        <v/>
      </c>
      <c r="L9" s="151" t="str">
        <f t="array" ref="L9">IF($C9="","",IFERROR((INDEX(WAC_Item_Cost,MATCH(1,(WAC_Description=$C9)*(WAC_District=L$5),0))*$F9),"Not Available"))</f>
        <v/>
      </c>
      <c r="M9" s="151" t="str">
        <f t="array" ref="M9">IF($C9="","",IFERROR((INDEX(WAC_Item_Cost,MATCH(1,(WAC_Description=$C9)*(WAC_District=M$5),0))*$F9),"Not Available"))</f>
        <v/>
      </c>
      <c r="N9" s="151" t="str">
        <f t="array" ref="N9">IF($C9="","",IFERROR((INDEX(WAC_Item_Cost,MATCH(1,(WAC_Description=$C9)*(WAC_District=N$5),0))*$F9),"Not Available"))</f>
        <v/>
      </c>
      <c r="O9" s="151" t="str">
        <f t="array" ref="O9">IF($C9="","",IFERROR((INDEX(WAC_Item_Cost,MATCH(1,(WAC_Description=$C9)*(WAC_District=O$5),0))*$F9),"Not Available"))</f>
        <v/>
      </c>
      <c r="P9" s="151" t="str">
        <f t="array" ref="P9">IF($C9="","",IFERROR((INDEX(WAC_Item_Cost,MATCH(1,(WAC_Description=$C9)*(WAC_District=P$5),0))*$F9),"Not Available"))</f>
        <v/>
      </c>
      <c r="Q9" s="151" t="str">
        <f t="array" ref="Q9">IF($C9="","",IFERROR((INDEX(WAC_Item_Cost,MATCH(1,(WAC_Description=$C9)*(WAC_District=Q$5),0))*$F9),"Not Available"))</f>
        <v/>
      </c>
      <c r="R9" s="149" t="str">
        <f t="shared" ref="R9:R16" si="5">IF(C9="","",AVERAGE(I9:Q9))</f>
        <v/>
      </c>
      <c r="X9" s="269" t="str">
        <f t="shared" si="1"/>
        <v/>
      </c>
      <c r="Y9" s="270"/>
      <c r="Z9" s="2" t="str">
        <f t="shared" si="2"/>
        <v/>
      </c>
      <c r="AA9" s="2" t="str">
        <f t="shared" si="2"/>
        <v/>
      </c>
      <c r="AB9" s="2" t="str">
        <f t="shared" si="2"/>
        <v/>
      </c>
      <c r="AC9" s="2" t="str">
        <f t="shared" si="2"/>
        <v/>
      </c>
      <c r="AD9" s="11" t="str">
        <f t="shared" si="2"/>
        <v/>
      </c>
    </row>
    <row r="10" spans="2:30" x14ac:dyDescent="0.25">
      <c r="B10" s="75" t="str">
        <f>IF(C10="","",INDEX('SC Costs'!$A$3:$A$146,MATCH($C10,'SC Costs'!$E$3:$E$146,0)))</f>
        <v/>
      </c>
      <c r="C10" s="38"/>
      <c r="D10" s="229" t="str">
        <f t="shared" si="3"/>
        <v/>
      </c>
      <c r="E10" s="230"/>
      <c r="F10" s="41" t="str">
        <f t="shared" si="4"/>
        <v/>
      </c>
      <c r="G10" s="151" t="str">
        <f t="array" ref="G10">IF($C10="","",IFERROR((INDEX(WAC_Item_Cost,MATCH(1,(WAC_Description=$C10)*(WAC_District=G$5),0))*$F10),"Not Available"))</f>
        <v/>
      </c>
      <c r="H10" s="151" t="str">
        <f t="array" ref="H10">IF($C10="","",IFERROR((INDEX(WAC_Item_Cost,MATCH(1,(WAC_Description=$C10)*(WAC_District=H$5),0))*$F10),"Not Available"))</f>
        <v/>
      </c>
      <c r="I10" s="151" t="str">
        <f t="array" ref="I10">IF($C10="","",IFERROR((INDEX(WAC_Item_Cost,MATCH(1,(WAC_Description=$C10)*(WAC_District=I$5),0))*$F10),"Not Available"))</f>
        <v/>
      </c>
      <c r="J10" s="151" t="str">
        <f t="array" ref="J10">IF($C10="","",IFERROR((INDEX(WAC_Item_Cost,MATCH(1,(WAC_Description=$C10)*(WAC_District=J$5),0))*$F10),"Not Available"))</f>
        <v/>
      </c>
      <c r="K10" s="151" t="str">
        <f t="array" ref="K10">IF($C10="","",IFERROR((INDEX(WAC_Item_Cost,MATCH(1,(WAC_Description=$C10)*(WAC_District=K$5),0))*$F10),"Not Available"))</f>
        <v/>
      </c>
      <c r="L10" s="151" t="str">
        <f t="array" ref="L10">IF($C10="","",IFERROR((INDEX(WAC_Item_Cost,MATCH(1,(WAC_Description=$C10)*(WAC_District=L$5),0))*$F10),"Not Available"))</f>
        <v/>
      </c>
      <c r="M10" s="151" t="str">
        <f t="array" ref="M10">IF($C10="","",IFERROR((INDEX(WAC_Item_Cost,MATCH(1,(WAC_Description=$C10)*(WAC_District=M$5),0))*$F10),"Not Available"))</f>
        <v/>
      </c>
      <c r="N10" s="151" t="str">
        <f t="array" ref="N10">IF($C10="","",IFERROR((INDEX(WAC_Item_Cost,MATCH(1,(WAC_Description=$C10)*(WAC_District=N$5),0))*$F10),"Not Available"))</f>
        <v/>
      </c>
      <c r="O10" s="151" t="str">
        <f t="array" ref="O10">IF($C10="","",IFERROR((INDEX(WAC_Item_Cost,MATCH(1,(WAC_Description=$C10)*(WAC_District=O$5),0))*$F10),"Not Available"))</f>
        <v/>
      </c>
      <c r="P10" s="151" t="str">
        <f t="array" ref="P10">IF($C10="","",IFERROR((INDEX(WAC_Item_Cost,MATCH(1,(WAC_Description=$C10)*(WAC_District=P$5),0))*$F10),"Not Available"))</f>
        <v/>
      </c>
      <c r="Q10" s="151" t="str">
        <f t="array" ref="Q10">IF($C10="","",IFERROR((INDEX(WAC_Item_Cost,MATCH(1,(WAC_Description=$C10)*(WAC_District=Q$5),0))*$F10),"Not Available"))</f>
        <v/>
      </c>
      <c r="R10" s="149" t="str">
        <f t="shared" si="5"/>
        <v/>
      </c>
      <c r="T10" s="232" t="s">
        <v>3215</v>
      </c>
      <c r="U10" s="247">
        <v>1</v>
      </c>
      <c r="V10" s="247"/>
      <c r="X10" s="269" t="str">
        <f t="shared" si="1"/>
        <v/>
      </c>
      <c r="Y10" s="270"/>
      <c r="Z10" s="2" t="str">
        <f t="shared" si="2"/>
        <v/>
      </c>
      <c r="AA10" s="2" t="str">
        <f t="shared" si="2"/>
        <v/>
      </c>
      <c r="AB10" s="2" t="str">
        <f t="shared" si="2"/>
        <v/>
      </c>
      <c r="AC10" s="2" t="str">
        <f t="shared" si="2"/>
        <v/>
      </c>
      <c r="AD10" s="11" t="str">
        <f t="shared" si="2"/>
        <v/>
      </c>
    </row>
    <row r="11" spans="2:30" x14ac:dyDescent="0.25">
      <c r="B11" s="75" t="str">
        <f>IF(C11="","",INDEX('SC Costs'!$A$3:$A$146,MATCH($C11,'SC Costs'!$E$3:$E$146,0)))</f>
        <v/>
      </c>
      <c r="C11" s="38"/>
      <c r="D11" s="229" t="str">
        <f t="shared" si="3"/>
        <v/>
      </c>
      <c r="E11" s="230"/>
      <c r="F11" s="41" t="str">
        <f t="shared" si="4"/>
        <v/>
      </c>
      <c r="G11" s="151" t="str">
        <f t="array" ref="G11">IF($C11="","",IFERROR((INDEX(WAC_Item_Cost,MATCH(1,(WAC_Description=$C11)*(WAC_District=G$5),0))*$F11),"Not Available"))</f>
        <v/>
      </c>
      <c r="H11" s="151" t="str">
        <f t="array" ref="H11">IF($C11="","",IFERROR((INDEX(WAC_Item_Cost,MATCH(1,(WAC_Description=$C11)*(WAC_District=H$5),0))*$F11),"Not Available"))</f>
        <v/>
      </c>
      <c r="I11" s="151" t="str">
        <f t="array" ref="I11">IF($C11="","",IFERROR((INDEX(WAC_Item_Cost,MATCH(1,(WAC_Description=$C11)*(WAC_District=I$5),0))*$F11),"Not Available"))</f>
        <v/>
      </c>
      <c r="J11" s="151" t="str">
        <f t="array" ref="J11">IF($C11="","",IFERROR((INDEX(WAC_Item_Cost,MATCH(1,(WAC_Description=$C11)*(WAC_District=J$5),0))*$F11),"Not Available"))</f>
        <v/>
      </c>
      <c r="K11" s="151" t="str">
        <f t="array" ref="K11">IF($C11="","",IFERROR((INDEX(WAC_Item_Cost,MATCH(1,(WAC_Description=$C11)*(WAC_District=K$5),0))*$F11),"Not Available"))</f>
        <v/>
      </c>
      <c r="L11" s="151" t="str">
        <f t="array" ref="L11">IF($C11="","",IFERROR((INDEX(WAC_Item_Cost,MATCH(1,(WAC_Description=$C11)*(WAC_District=L$5),0))*$F11),"Not Available"))</f>
        <v/>
      </c>
      <c r="M11" s="151" t="str">
        <f t="array" ref="M11">IF($C11="","",IFERROR((INDEX(WAC_Item_Cost,MATCH(1,(WAC_Description=$C11)*(WAC_District=M$5),0))*$F11),"Not Available"))</f>
        <v/>
      </c>
      <c r="N11" s="151" t="str">
        <f t="array" ref="N11">IF($C11="","",IFERROR((INDEX(WAC_Item_Cost,MATCH(1,(WAC_Description=$C11)*(WAC_District=N$5),0))*$F11),"Not Available"))</f>
        <v/>
      </c>
      <c r="O11" s="151" t="str">
        <f t="array" ref="O11">IF($C11="","",IFERROR((INDEX(WAC_Item_Cost,MATCH(1,(WAC_Description=$C11)*(WAC_District=O$5),0))*$F11),"Not Available"))</f>
        <v/>
      </c>
      <c r="P11" s="151" t="str">
        <f t="array" ref="P11">IF($C11="","",IFERROR((INDEX(WAC_Item_Cost,MATCH(1,(WAC_Description=$C11)*(WAC_District=P$5),0))*$F11),"Not Available"))</f>
        <v/>
      </c>
      <c r="Q11" s="151" t="str">
        <f t="array" ref="Q11">IF($C11="","",IFERROR((INDEX(WAC_Item_Cost,MATCH(1,(WAC_Description=$C11)*(WAC_District=Q$5),0))*$F11),"Not Available"))</f>
        <v/>
      </c>
      <c r="R11" s="149" t="str">
        <f t="shared" si="5"/>
        <v/>
      </c>
      <c r="T11" s="232" t="s">
        <v>227</v>
      </c>
      <c r="U11" s="247">
        <v>1</v>
      </c>
      <c r="V11" s="247"/>
      <c r="X11" s="269" t="str">
        <f t="shared" si="1"/>
        <v/>
      </c>
      <c r="Y11" s="270"/>
      <c r="Z11" s="2" t="str">
        <f t="shared" si="2"/>
        <v/>
      </c>
      <c r="AA11" s="2" t="str">
        <f t="shared" si="2"/>
        <v/>
      </c>
      <c r="AB11" s="2" t="str">
        <f t="shared" si="2"/>
        <v/>
      </c>
      <c r="AC11" s="2" t="str">
        <f t="shared" si="2"/>
        <v/>
      </c>
      <c r="AD11" s="11" t="str">
        <f t="shared" si="2"/>
        <v/>
      </c>
    </row>
    <row r="12" spans="2:30" x14ac:dyDescent="0.25">
      <c r="B12" s="75" t="str">
        <f>IF(C12="","",INDEX('SC Costs'!$A$3:$A$146,MATCH($C12,'SC Costs'!$E$3:$E$146,0)))</f>
        <v/>
      </c>
      <c r="C12" s="38"/>
      <c r="D12" s="229" t="str">
        <f t="shared" si="3"/>
        <v/>
      </c>
      <c r="E12" s="230"/>
      <c r="F12" s="41" t="str">
        <f t="shared" si="4"/>
        <v/>
      </c>
      <c r="G12" s="151" t="str">
        <f t="array" ref="G12">IF($C12="","",IFERROR((INDEX(WAC_Item_Cost,MATCH(1,(WAC_Description=$C12)*(WAC_District=G$5),0))*$F12),"Not Available"))</f>
        <v/>
      </c>
      <c r="H12" s="151" t="str">
        <f t="array" ref="H12">IF($C12="","",IFERROR((INDEX(WAC_Item_Cost,MATCH(1,(WAC_Description=$C12)*(WAC_District=H$5),0))*$F12),"Not Available"))</f>
        <v/>
      </c>
      <c r="I12" s="151" t="str">
        <f t="array" ref="I12">IF($C12="","",IFERROR((INDEX(WAC_Item_Cost,MATCH(1,(WAC_Description=$C12)*(WAC_District=I$5),0))*$F12),"Not Available"))</f>
        <v/>
      </c>
      <c r="J12" s="151" t="str">
        <f t="array" ref="J12">IF($C12="","",IFERROR((INDEX(WAC_Item_Cost,MATCH(1,(WAC_Description=$C12)*(WAC_District=J$5),0))*$F12),"Not Available"))</f>
        <v/>
      </c>
      <c r="K12" s="151" t="str">
        <f t="array" ref="K12">IF($C12="","",IFERROR((INDEX(WAC_Item_Cost,MATCH(1,(WAC_Description=$C12)*(WAC_District=K$5),0))*$F12),"Not Available"))</f>
        <v/>
      </c>
      <c r="L12" s="151" t="str">
        <f t="array" ref="L12">IF($C12="","",IFERROR((INDEX(WAC_Item_Cost,MATCH(1,(WAC_Description=$C12)*(WAC_District=L$5),0))*$F12),"Not Available"))</f>
        <v/>
      </c>
      <c r="M12" s="151" t="str">
        <f t="array" ref="M12">IF($C12="","",IFERROR((INDEX(WAC_Item_Cost,MATCH(1,(WAC_Description=$C12)*(WAC_District=M$5),0))*$F12),"Not Available"))</f>
        <v/>
      </c>
      <c r="N12" s="151" t="str">
        <f t="array" ref="N12">IF($C12="","",IFERROR((INDEX(WAC_Item_Cost,MATCH(1,(WAC_Description=$C12)*(WAC_District=N$5),0))*$F12),"Not Available"))</f>
        <v/>
      </c>
      <c r="O12" s="151" t="str">
        <f t="array" ref="O12">IF($C12="","",IFERROR((INDEX(WAC_Item_Cost,MATCH(1,(WAC_Description=$C12)*(WAC_District=O$5),0))*$F12),"Not Available"))</f>
        <v/>
      </c>
      <c r="P12" s="151" t="str">
        <f t="array" ref="P12">IF($C12="","",IFERROR((INDEX(WAC_Item_Cost,MATCH(1,(WAC_Description=$C12)*(WAC_District=P$5),0))*$F12),"Not Available"))</f>
        <v/>
      </c>
      <c r="Q12" s="151" t="str">
        <f t="array" ref="Q12">IF($C12="","",IFERROR((INDEX(WAC_Item_Cost,MATCH(1,(WAC_Description=$C12)*(WAC_District=Q$5),0))*$F12),"Not Available"))</f>
        <v/>
      </c>
      <c r="R12" s="149" t="str">
        <f t="shared" si="5"/>
        <v/>
      </c>
      <c r="X12" s="269" t="str">
        <f t="shared" si="1"/>
        <v/>
      </c>
      <c r="Y12" s="270"/>
      <c r="Z12" s="2" t="str">
        <f t="shared" si="2"/>
        <v/>
      </c>
      <c r="AA12" s="2" t="str">
        <f t="shared" si="2"/>
        <v/>
      </c>
      <c r="AB12" s="2" t="str">
        <f t="shared" si="2"/>
        <v/>
      </c>
      <c r="AC12" s="2" t="str">
        <f t="shared" si="2"/>
        <v/>
      </c>
      <c r="AD12" s="11" t="str">
        <f t="shared" si="2"/>
        <v/>
      </c>
    </row>
    <row r="13" spans="2:30" x14ac:dyDescent="0.25">
      <c r="B13" s="75" t="str">
        <f>IF(C13="","",INDEX('SC Costs'!$A$3:$A$146,MATCH($C13,'SC Costs'!$E$3:$E$146,0)))</f>
        <v/>
      </c>
      <c r="C13" s="38"/>
      <c r="D13" s="229" t="str">
        <f t="shared" si="3"/>
        <v/>
      </c>
      <c r="E13" s="230"/>
      <c r="F13" s="41" t="str">
        <f t="shared" si="4"/>
        <v/>
      </c>
      <c r="G13" s="151" t="str">
        <f t="array" ref="G13">IF($C13="","",IFERROR((INDEX(WAC_Item_Cost,MATCH(1,(WAC_Description=$C13)*(WAC_District=G$5),0))*$F13),"Not Available"))</f>
        <v/>
      </c>
      <c r="H13" s="151" t="str">
        <f t="array" ref="H13">IF($C13="","",IFERROR((INDEX(WAC_Item_Cost,MATCH(1,(WAC_Description=$C13)*(WAC_District=H$5),0))*$F13),"Not Available"))</f>
        <v/>
      </c>
      <c r="I13" s="151" t="str">
        <f t="array" ref="I13">IF($C13="","",IFERROR((INDEX(WAC_Item_Cost,MATCH(1,(WAC_Description=$C13)*(WAC_District=I$5),0))*$F13),"Not Available"))</f>
        <v/>
      </c>
      <c r="J13" s="151" t="str">
        <f t="array" ref="J13">IF($C13="","",IFERROR((INDEX(WAC_Item_Cost,MATCH(1,(WAC_Description=$C13)*(WAC_District=J$5),0))*$F13),"Not Available"))</f>
        <v/>
      </c>
      <c r="K13" s="151" t="str">
        <f t="array" ref="K13">IF($C13="","",IFERROR((INDEX(WAC_Item_Cost,MATCH(1,(WAC_Description=$C13)*(WAC_District=K$5),0))*$F13),"Not Available"))</f>
        <v/>
      </c>
      <c r="L13" s="151" t="str">
        <f t="array" ref="L13">IF($C13="","",IFERROR((INDEX(WAC_Item_Cost,MATCH(1,(WAC_Description=$C13)*(WAC_District=L$5),0))*$F13),"Not Available"))</f>
        <v/>
      </c>
      <c r="M13" s="151" t="str">
        <f t="array" ref="M13">IF($C13="","",IFERROR((INDEX(WAC_Item_Cost,MATCH(1,(WAC_Description=$C13)*(WAC_District=M$5),0))*$F13),"Not Available"))</f>
        <v/>
      </c>
      <c r="N13" s="151" t="str">
        <f t="array" ref="N13">IF($C13="","",IFERROR((INDEX(WAC_Item_Cost,MATCH(1,(WAC_Description=$C13)*(WAC_District=N$5),0))*$F13),"Not Available"))</f>
        <v/>
      </c>
      <c r="O13" s="151" t="str">
        <f t="array" ref="O13">IF($C13="","",IFERROR((INDEX(WAC_Item_Cost,MATCH(1,(WAC_Description=$C13)*(WAC_District=O$5),0))*$F13),"Not Available"))</f>
        <v/>
      </c>
      <c r="P13" s="151" t="str">
        <f t="array" ref="P13">IF($C13="","",IFERROR((INDEX(WAC_Item_Cost,MATCH(1,(WAC_Description=$C13)*(WAC_District=P$5),0))*$F13),"Not Available"))</f>
        <v/>
      </c>
      <c r="Q13" s="151" t="str">
        <f t="array" ref="Q13">IF($C13="","",IFERROR((INDEX(WAC_Item_Cost,MATCH(1,(WAC_Description=$C13)*(WAC_District=Q$5),0))*$F13),"Not Available"))</f>
        <v/>
      </c>
      <c r="R13" s="149" t="str">
        <f t="shared" si="5"/>
        <v/>
      </c>
      <c r="X13" s="269" t="str">
        <f t="shared" si="1"/>
        <v/>
      </c>
      <c r="Y13" s="270"/>
      <c r="Z13" s="2" t="str">
        <f t="shared" si="2"/>
        <v/>
      </c>
      <c r="AA13" s="2" t="str">
        <f t="shared" si="2"/>
        <v/>
      </c>
      <c r="AB13" s="2" t="str">
        <f t="shared" si="2"/>
        <v/>
      </c>
      <c r="AC13" s="2" t="str">
        <f t="shared" si="2"/>
        <v/>
      </c>
      <c r="AD13" s="11" t="str">
        <f t="shared" si="2"/>
        <v/>
      </c>
    </row>
    <row r="14" spans="2:30" x14ac:dyDescent="0.25">
      <c r="B14" s="75" t="str">
        <f>IF(C14="","",INDEX('SC Costs'!$A$3:$A$146,MATCH($C14,'SC Costs'!$E$3:$E$146,0)))</f>
        <v/>
      </c>
      <c r="C14" s="38"/>
      <c r="D14" s="229" t="str">
        <f t="shared" si="3"/>
        <v/>
      </c>
      <c r="E14" s="230"/>
      <c r="F14" s="41" t="str">
        <f t="shared" si="4"/>
        <v/>
      </c>
      <c r="G14" s="151" t="str">
        <f t="array" ref="G14">IF($C14="","",IFERROR((INDEX(WAC_Item_Cost,MATCH(1,(WAC_Description=$C14)*(WAC_District=G$5),0))*$F14),"Not Available"))</f>
        <v/>
      </c>
      <c r="H14" s="151" t="str">
        <f t="array" ref="H14">IF($C14="","",IFERROR((INDEX(WAC_Item_Cost,MATCH(1,(WAC_Description=$C14)*(WAC_District=H$5),0))*$F14),"Not Available"))</f>
        <v/>
      </c>
      <c r="I14" s="151" t="str">
        <f t="array" ref="I14">IF($C14="","",IFERROR((INDEX(WAC_Item_Cost,MATCH(1,(WAC_Description=$C14)*(WAC_District=I$5),0))*$F14),"Not Available"))</f>
        <v/>
      </c>
      <c r="J14" s="151" t="str">
        <f t="array" ref="J14">IF($C14="","",IFERROR((INDEX(WAC_Item_Cost,MATCH(1,(WAC_Description=$C14)*(WAC_District=J$5),0))*$F14),"Not Available"))</f>
        <v/>
      </c>
      <c r="K14" s="151" t="str">
        <f t="array" ref="K14">IF($C14="","",IFERROR((INDEX(WAC_Item_Cost,MATCH(1,(WAC_Description=$C14)*(WAC_District=K$5),0))*$F14),"Not Available"))</f>
        <v/>
      </c>
      <c r="L14" s="151" t="str">
        <f t="array" ref="L14">IF($C14="","",IFERROR((INDEX(WAC_Item_Cost,MATCH(1,(WAC_Description=$C14)*(WAC_District=L$5),0))*$F14),"Not Available"))</f>
        <v/>
      </c>
      <c r="M14" s="151" t="str">
        <f t="array" ref="M14">IF($C14="","",IFERROR((INDEX(WAC_Item_Cost,MATCH(1,(WAC_Description=$C14)*(WAC_District=M$5),0))*$F14),"Not Available"))</f>
        <v/>
      </c>
      <c r="N14" s="151" t="str">
        <f t="array" ref="N14">IF($C14="","",IFERROR((INDEX(WAC_Item_Cost,MATCH(1,(WAC_Description=$C14)*(WAC_District=N$5),0))*$F14),"Not Available"))</f>
        <v/>
      </c>
      <c r="O14" s="151" t="str">
        <f t="array" ref="O14">IF($C14="","",IFERROR((INDEX(WAC_Item_Cost,MATCH(1,(WAC_Description=$C14)*(WAC_District=O$5),0))*$F14),"Not Available"))</f>
        <v/>
      </c>
      <c r="P14" s="151" t="str">
        <f t="array" ref="P14">IF($C14="","",IFERROR((INDEX(WAC_Item_Cost,MATCH(1,(WAC_Description=$C14)*(WAC_District=P$5),0))*$F14),"Not Available"))</f>
        <v/>
      </c>
      <c r="Q14" s="151" t="str">
        <f t="array" ref="Q14">IF($C14="","",IFERROR((INDEX(WAC_Item_Cost,MATCH(1,(WAC_Description=$C14)*(WAC_District=Q$5),0))*$F14),"Not Available"))</f>
        <v/>
      </c>
      <c r="R14" s="149" t="str">
        <f t="shared" si="5"/>
        <v/>
      </c>
      <c r="X14" s="269" t="str">
        <f t="shared" si="1"/>
        <v/>
      </c>
      <c r="Y14" s="270"/>
      <c r="Z14" s="2" t="str">
        <f t="shared" si="2"/>
        <v/>
      </c>
      <c r="AA14" s="2" t="str">
        <f t="shared" si="2"/>
        <v/>
      </c>
      <c r="AB14" s="2" t="str">
        <f t="shared" si="2"/>
        <v/>
      </c>
      <c r="AC14" s="2" t="str">
        <f t="shared" si="2"/>
        <v/>
      </c>
      <c r="AD14" s="11" t="str">
        <f t="shared" si="2"/>
        <v/>
      </c>
    </row>
    <row r="15" spans="2:30" x14ac:dyDescent="0.25">
      <c r="B15" s="75" t="str">
        <f>IF(C15="","",INDEX('SC Costs'!$A$3:$A$146,MATCH($C15,'SC Costs'!$E$3:$E$146,0)))</f>
        <v/>
      </c>
      <c r="C15" s="38"/>
      <c r="D15" s="229" t="str">
        <f t="shared" si="3"/>
        <v/>
      </c>
      <c r="E15" s="230"/>
      <c r="F15" s="41" t="str">
        <f t="shared" si="4"/>
        <v/>
      </c>
      <c r="G15" s="151" t="str">
        <f t="array" ref="G15">IF($C15="","",IFERROR((INDEX(WAC_Item_Cost,MATCH(1,(WAC_Description=$C15)*(WAC_District=G$5),0))*$F15),"Not Available"))</f>
        <v/>
      </c>
      <c r="H15" s="151" t="str">
        <f t="array" ref="H15">IF($C15="","",IFERROR((INDEX(WAC_Item_Cost,MATCH(1,(WAC_Description=$C15)*(WAC_District=H$5),0))*$F15),"Not Available"))</f>
        <v/>
      </c>
      <c r="I15" s="151" t="str">
        <f t="array" ref="I15">IF($C15="","",IFERROR((INDEX(WAC_Item_Cost,MATCH(1,(WAC_Description=$C15)*(WAC_District=I$5),0))*$F15),"Not Available"))</f>
        <v/>
      </c>
      <c r="J15" s="151" t="str">
        <f t="array" ref="J15">IF($C15="","",IFERROR((INDEX(WAC_Item_Cost,MATCH(1,(WAC_Description=$C15)*(WAC_District=J$5),0))*$F15),"Not Available"))</f>
        <v/>
      </c>
      <c r="K15" s="151" t="str">
        <f t="array" ref="K15">IF($C15="","",IFERROR((INDEX(WAC_Item_Cost,MATCH(1,(WAC_Description=$C15)*(WAC_District=K$5),0))*$F15),"Not Available"))</f>
        <v/>
      </c>
      <c r="L15" s="151" t="str">
        <f t="array" ref="L15">IF($C15="","",IFERROR((INDEX(WAC_Item_Cost,MATCH(1,(WAC_Description=$C15)*(WAC_District=L$5),0))*$F15),"Not Available"))</f>
        <v/>
      </c>
      <c r="M15" s="151" t="str">
        <f t="array" ref="M15">IF($C15="","",IFERROR((INDEX(WAC_Item_Cost,MATCH(1,(WAC_Description=$C15)*(WAC_District=M$5),0))*$F15),"Not Available"))</f>
        <v/>
      </c>
      <c r="N15" s="151" t="str">
        <f t="array" ref="N15">IF($C15="","",IFERROR((INDEX(WAC_Item_Cost,MATCH(1,(WAC_Description=$C15)*(WAC_District=N$5),0))*$F15),"Not Available"))</f>
        <v/>
      </c>
      <c r="O15" s="151" t="str">
        <f t="array" ref="O15">IF($C15="","",IFERROR((INDEX(WAC_Item_Cost,MATCH(1,(WAC_Description=$C15)*(WAC_District=O$5),0))*$F15),"Not Available"))</f>
        <v/>
      </c>
      <c r="P15" s="151" t="str">
        <f t="array" ref="P15">IF($C15="","",IFERROR((INDEX(WAC_Item_Cost,MATCH(1,(WAC_Description=$C15)*(WAC_District=P$5),0))*$F15),"Not Available"))</f>
        <v/>
      </c>
      <c r="Q15" s="151" t="str">
        <f t="array" ref="Q15">IF($C15="","",IFERROR((INDEX(WAC_Item_Cost,MATCH(1,(WAC_Description=$C15)*(WAC_District=Q$5),0))*$F15),"Not Available"))</f>
        <v/>
      </c>
      <c r="R15" s="149" t="str">
        <f t="shared" si="5"/>
        <v/>
      </c>
      <c r="X15" s="269" t="str">
        <f t="shared" si="1"/>
        <v/>
      </c>
      <c r="Y15" s="270"/>
      <c r="Z15" s="2" t="str">
        <f t="shared" si="2"/>
        <v/>
      </c>
      <c r="AA15" s="2" t="str">
        <f t="shared" si="2"/>
        <v/>
      </c>
      <c r="AB15" s="2" t="str">
        <f t="shared" si="2"/>
        <v/>
      </c>
      <c r="AC15" s="2" t="str">
        <f t="shared" si="2"/>
        <v/>
      </c>
      <c r="AD15" s="11" t="str">
        <f t="shared" si="2"/>
        <v/>
      </c>
    </row>
    <row r="16" spans="2:30" ht="15.75" thickBot="1" x14ac:dyDescent="0.3">
      <c r="B16" s="75" t="str">
        <f>IF(C16="","",INDEX('SC Costs'!$A$3:$A$146,MATCH($C16,'SC Costs'!$E$3:$E$146,0)))</f>
        <v/>
      </c>
      <c r="C16" s="38"/>
      <c r="D16" s="229" t="str">
        <f t="shared" si="3"/>
        <v/>
      </c>
      <c r="E16" s="230"/>
      <c r="F16" s="41" t="str">
        <f>IF(C16="","",IF(D16="% BWOW",$U$10*$F$6*E16*10,IF(D16="%",E16*10*$F$6,IF(D16="kg/m3",E16*$F$6*$U$11,IF(D16="l/m3",E16*$F$6*$U$11,"Confirm UOM")))))</f>
        <v/>
      </c>
      <c r="G16" s="151" t="str">
        <f t="array" ref="G16">IF($C16="","",IFERROR((INDEX(WAC_Item_Cost,MATCH(1,(WAC_Description=$C16)*(WAC_District=G$5),0))*$F16),"Not Available"))</f>
        <v/>
      </c>
      <c r="H16" s="151" t="str">
        <f t="array" ref="H16">IF($C16="","",IFERROR((INDEX(WAC_Item_Cost,MATCH(1,(WAC_Description=$C16)*(WAC_District=H$5),0))*$F16),"Not Available"))</f>
        <v/>
      </c>
      <c r="I16" s="151" t="str">
        <f t="array" ref="I16">IF($C16="","",IFERROR((INDEX(WAC_Item_Cost,MATCH(1,(WAC_Description=$C16)*(WAC_District=I$5),0))*$F16),"Not Available"))</f>
        <v/>
      </c>
      <c r="J16" s="151" t="str">
        <f t="array" ref="J16">IF($C16="","",IFERROR((INDEX(WAC_Item_Cost,MATCH(1,(WAC_Description=$C16)*(WAC_District=J$5),0))*$F16),"Not Available"))</f>
        <v/>
      </c>
      <c r="K16" s="151" t="str">
        <f t="array" ref="K16">IF($C16="","",IFERROR((INDEX(WAC_Item_Cost,MATCH(1,(WAC_Description=$C16)*(WAC_District=K$5),0))*$F16),"Not Available"))</f>
        <v/>
      </c>
      <c r="L16" s="151" t="str">
        <f t="array" ref="L16">IF($C16="","",IFERROR((INDEX(WAC_Item_Cost,MATCH(1,(WAC_Description=$C16)*(WAC_District=L$5),0))*$F16),"Not Available"))</f>
        <v/>
      </c>
      <c r="M16" s="151" t="str">
        <f t="array" ref="M16">IF($C16="","",IFERROR((INDEX(WAC_Item_Cost,MATCH(1,(WAC_Description=$C16)*(WAC_District=M$5),0))*$F16),"Not Available"))</f>
        <v/>
      </c>
      <c r="N16" s="151" t="str">
        <f t="array" ref="N16">IF($C16="","",IFERROR((INDEX(WAC_Item_Cost,MATCH(1,(WAC_Description=$C16)*(WAC_District=N$5),0))*$F16),"Not Available"))</f>
        <v/>
      </c>
      <c r="O16" s="151" t="str">
        <f t="array" ref="O16">IF($C16="","",IFERROR((INDEX(WAC_Item_Cost,MATCH(1,(WAC_Description=$C16)*(WAC_District=O$5),0))*$F16),"Not Available"))</f>
        <v/>
      </c>
      <c r="P16" s="151" t="str">
        <f t="array" ref="P16">IF($C16="","",IFERROR((INDEX(WAC_Item_Cost,MATCH(1,(WAC_Description=$C16)*(WAC_District=P$5),0))*$F16),"Not Available"))</f>
        <v/>
      </c>
      <c r="Q16" s="151" t="str">
        <f t="array" ref="Q16">IF($C16="","",IFERROR((INDEX(WAC_Item_Cost,MATCH(1,(WAC_Description=$C16)*(WAC_District=Q$5),0))*$F16),"Not Available"))</f>
        <v/>
      </c>
      <c r="R16" s="149" t="str">
        <f t="shared" si="5"/>
        <v/>
      </c>
      <c r="X16" s="274" t="str">
        <f t="shared" si="1"/>
        <v/>
      </c>
      <c r="Y16" s="275"/>
      <c r="Z16" s="2" t="str">
        <f t="shared" si="2"/>
        <v/>
      </c>
      <c r="AA16" s="2" t="str">
        <f t="shared" si="2"/>
        <v/>
      </c>
      <c r="AB16" s="2" t="str">
        <f t="shared" si="2"/>
        <v/>
      </c>
      <c r="AC16" s="2" t="str">
        <f t="shared" si="2"/>
        <v/>
      </c>
      <c r="AD16" s="11" t="str">
        <f t="shared" si="2"/>
        <v/>
      </c>
    </row>
    <row r="17" spans="2:30" ht="15" customHeight="1" thickBot="1" x14ac:dyDescent="0.3">
      <c r="B17" s="272" t="s">
        <v>217</v>
      </c>
      <c r="C17" s="273"/>
      <c r="D17" s="193"/>
      <c r="E17" s="193">
        <v>0</v>
      </c>
      <c r="F17" s="134">
        <f>SUM(F7:F16)+(F6*1000)</f>
        <v>1000</v>
      </c>
      <c r="G17" s="45">
        <f t="shared" ref="G17:H17" si="6">SUM(G6:G16)</f>
        <v>0</v>
      </c>
      <c r="H17" s="45">
        <f t="shared" si="6"/>
        <v>16.902959999999997</v>
      </c>
      <c r="I17" s="45">
        <f t="shared" ref="I17:Q17" si="7">SUM(I6:I16)</f>
        <v>215.12004048600002</v>
      </c>
      <c r="J17" s="48">
        <f t="shared" si="7"/>
        <v>217.67665034399997</v>
      </c>
      <c r="K17" s="45">
        <f t="shared" ref="K17" si="8">SUM(K6:K16)</f>
        <v>177.57490006699999</v>
      </c>
      <c r="L17" s="45">
        <f t="shared" si="7"/>
        <v>211.522131487</v>
      </c>
      <c r="M17" s="48">
        <f t="shared" si="7"/>
        <v>231.240772381</v>
      </c>
      <c r="N17" s="45">
        <f t="shared" si="7"/>
        <v>163.87065520499996</v>
      </c>
      <c r="O17" s="48">
        <f t="shared" si="7"/>
        <v>251.88270282299996</v>
      </c>
      <c r="P17" s="45">
        <f t="shared" si="7"/>
        <v>210.39984653300002</v>
      </c>
      <c r="Q17" s="48">
        <f t="shared" si="7"/>
        <v>217.09167679700002</v>
      </c>
      <c r="R17" s="45">
        <f>AVERAGE(I17:Q17)</f>
        <v>210.70881956922224</v>
      </c>
      <c r="X17" s="276" t="s">
        <v>1618</v>
      </c>
      <c r="Y17" s="277"/>
      <c r="Z17" s="196" t="e">
        <f t="shared" ref="Z17:AD17" si="9">SUM(Z6:Z16)</f>
        <v>#N/A</v>
      </c>
      <c r="AA17" s="196" t="e">
        <f t="shared" si="9"/>
        <v>#N/A</v>
      </c>
      <c r="AB17" s="196" t="e">
        <f t="shared" si="9"/>
        <v>#N/A</v>
      </c>
      <c r="AC17" s="196" t="e">
        <f t="shared" si="9"/>
        <v>#N/A</v>
      </c>
      <c r="AD17" s="197" t="e">
        <f t="shared" si="9"/>
        <v>#N/A</v>
      </c>
    </row>
    <row r="18" spans="2:30" ht="15" customHeight="1" thickBot="1" x14ac:dyDescent="0.3">
      <c r="B18" s="210"/>
      <c r="C18" s="211" t="s">
        <v>2825</v>
      </c>
      <c r="D18" s="231"/>
      <c r="E18" s="195"/>
      <c r="F18" s="195"/>
      <c r="G18" s="45">
        <f t="shared" ref="G18:H18" si="10">(FLOOR($F$17,1000)/$F$17)*G17/$F$6</f>
        <v>0</v>
      </c>
      <c r="H18" s="45">
        <f t="shared" si="10"/>
        <v>16.902959999999997</v>
      </c>
      <c r="I18" s="45">
        <f>(FLOOR($F$17,1000)/$F$17)*I17/$F$6</f>
        <v>215.12004048600002</v>
      </c>
      <c r="J18" s="48">
        <f t="shared" ref="J18:R18" si="11">(FLOOR($F$17,1000)/$F$17)*J17/$F$6</f>
        <v>217.67665034399997</v>
      </c>
      <c r="K18" s="45">
        <f t="shared" ref="K18" si="12">(FLOOR($F$17,1000)/$F$17)*K17/$F$6</f>
        <v>177.57490006699999</v>
      </c>
      <c r="L18" s="45">
        <f t="shared" si="11"/>
        <v>211.522131487</v>
      </c>
      <c r="M18" s="48">
        <f t="shared" si="11"/>
        <v>231.240772381</v>
      </c>
      <c r="N18" s="45">
        <f t="shared" si="11"/>
        <v>163.87065520499996</v>
      </c>
      <c r="O18" s="48">
        <f t="shared" si="11"/>
        <v>251.88270282299996</v>
      </c>
      <c r="P18" s="45">
        <f t="shared" si="11"/>
        <v>210.39984653300002</v>
      </c>
      <c r="Q18" s="48">
        <f t="shared" si="11"/>
        <v>217.09167679700002</v>
      </c>
      <c r="R18" s="45">
        <f t="shared" si="11"/>
        <v>210.70881956922224</v>
      </c>
      <c r="X18" s="265" t="s">
        <v>1616</v>
      </c>
      <c r="Y18" s="266"/>
      <c r="Z18" s="198" t="str">
        <f>IFERROR(1-((T6)/Z17), "Not enough data")</f>
        <v>Not enough data</v>
      </c>
      <c r="AA18" s="198" t="str">
        <f>IFERROR(1-(($T$6)/AA17), "Not enough data")</f>
        <v>Not enough data</v>
      </c>
      <c r="AB18" s="198" t="str">
        <f t="shared" ref="AB18:AD18" si="13">IFERROR(1-(($T$6)/AB17), "Not enough data")</f>
        <v>Not enough data</v>
      </c>
      <c r="AC18" s="198" t="str">
        <f t="shared" si="13"/>
        <v>Not enough data</v>
      </c>
      <c r="AD18" s="199" t="str">
        <f t="shared" si="13"/>
        <v>Not enough data</v>
      </c>
    </row>
    <row r="19" spans="2:30" ht="15" customHeight="1" thickBot="1" x14ac:dyDescent="0.3">
      <c r="B19" s="214"/>
      <c r="C19" s="213" t="s">
        <v>1864</v>
      </c>
      <c r="D19" s="231"/>
      <c r="E19" s="195"/>
      <c r="F19" s="195"/>
      <c r="G19" s="208">
        <f t="shared" ref="G19:H19" si="14">G18/$T$6</f>
        <v>0</v>
      </c>
      <c r="H19" s="208">
        <f t="shared" si="14"/>
        <v>1.9885835294117644E-2</v>
      </c>
      <c r="I19" s="208">
        <f t="shared" ref="I19:R19" si="15">I18/$T$6</f>
        <v>0.25308240057176473</v>
      </c>
      <c r="J19" s="208">
        <f t="shared" si="15"/>
        <v>0.25609017687529406</v>
      </c>
      <c r="K19" s="208">
        <f t="shared" si="15"/>
        <v>0.20891164713764704</v>
      </c>
      <c r="L19" s="208">
        <f t="shared" si="15"/>
        <v>0.2488495664552941</v>
      </c>
      <c r="M19" s="208">
        <f>M18/$T$6</f>
        <v>0.27204796750705884</v>
      </c>
      <c r="N19" s="208">
        <f t="shared" si="15"/>
        <v>0.19278900612352937</v>
      </c>
      <c r="O19" s="208">
        <f t="shared" si="15"/>
        <v>0.29633259155647051</v>
      </c>
      <c r="P19" s="208">
        <f t="shared" si="15"/>
        <v>0.24752923121529413</v>
      </c>
      <c r="Q19" s="208">
        <f t="shared" si="15"/>
        <v>0.25540197270235299</v>
      </c>
      <c r="R19" s="208">
        <f t="shared" si="15"/>
        <v>0.24789272890496736</v>
      </c>
    </row>
    <row r="20" spans="2:30" ht="15" customHeight="1" x14ac:dyDescent="0.25">
      <c r="B20" s="66"/>
      <c r="C20" s="1"/>
      <c r="D20" s="1"/>
      <c r="E20" s="271"/>
      <c r="F20" s="271"/>
      <c r="G20" s="221"/>
      <c r="H20" s="221"/>
      <c r="I20" s="5"/>
      <c r="J20" s="5"/>
      <c r="K20" s="5"/>
      <c r="L20" s="5"/>
      <c r="M20" s="5"/>
      <c r="N20" s="5"/>
      <c r="O20" s="5"/>
      <c r="P20" s="5"/>
      <c r="Q20" s="5"/>
      <c r="R20" s="5"/>
      <c r="Z20" s="58"/>
      <c r="AA20" s="58"/>
      <c r="AB20" s="58"/>
    </row>
    <row r="21" spans="2:30" ht="15.75" thickBot="1" x14ac:dyDescent="0.3">
      <c r="Y21" s="66"/>
      <c r="Z21" s="5"/>
      <c r="AA21" s="5"/>
      <c r="AB21" s="5"/>
    </row>
    <row r="22" spans="2:30" ht="15.75" thickBot="1" x14ac:dyDescent="0.3">
      <c r="B22" s="215"/>
      <c r="C22" s="216"/>
      <c r="D22" s="216"/>
      <c r="E22" s="122"/>
      <c r="F22" s="90" t="s">
        <v>242</v>
      </c>
      <c r="G22" s="90">
        <v>1</v>
      </c>
      <c r="H22" s="90">
        <v>1</v>
      </c>
      <c r="I22" s="204">
        <v>1</v>
      </c>
      <c r="J22" s="205">
        <v>1</v>
      </c>
      <c r="K22" s="205">
        <v>1</v>
      </c>
      <c r="L22" s="205">
        <v>1</v>
      </c>
      <c r="M22" s="205">
        <v>2</v>
      </c>
      <c r="N22" s="205">
        <v>1</v>
      </c>
      <c r="O22" s="205">
        <v>4</v>
      </c>
      <c r="P22" s="205">
        <v>2</v>
      </c>
      <c r="Q22" s="205">
        <v>1</v>
      </c>
      <c r="R22" s="206"/>
      <c r="T22" s="250" t="s">
        <v>2172</v>
      </c>
      <c r="U22" s="251"/>
      <c r="V22" s="252"/>
      <c r="X22" s="219"/>
      <c r="Y22" s="220"/>
      <c r="Z22" s="248" t="s">
        <v>242</v>
      </c>
      <c r="AA22" s="248"/>
      <c r="AB22" s="248"/>
      <c r="AC22" s="248"/>
      <c r="AD22" s="249"/>
    </row>
    <row r="23" spans="2:30" ht="33" customHeight="1" thickBot="1" x14ac:dyDescent="0.3">
      <c r="B23" s="207" t="s">
        <v>1614</v>
      </c>
      <c r="C23" s="72" t="s">
        <v>1615</v>
      </c>
      <c r="D23" s="72" t="s">
        <v>3210</v>
      </c>
      <c r="E23" s="127" t="s">
        <v>3214</v>
      </c>
      <c r="F23" s="200" t="s">
        <v>219</v>
      </c>
      <c r="G23" s="222" t="s">
        <v>2768</v>
      </c>
      <c r="H23" s="222" t="s">
        <v>2769</v>
      </c>
      <c r="I23" s="201" t="str">
        <f>'Blend Cost'!D1</f>
        <v>Edson</v>
      </c>
      <c r="J23" s="201" t="str">
        <f>'Blend Cost'!E1</f>
        <v>Red Deer</v>
      </c>
      <c r="K23" s="201" t="s">
        <v>1977</v>
      </c>
      <c r="L23" s="201" t="str">
        <f>'Blend Cost'!G1</f>
        <v>Swift Current</v>
      </c>
      <c r="M23" s="201" t="str">
        <f>'Blend Cost'!H1</f>
        <v>Grande Prairie</v>
      </c>
      <c r="N23" s="201" t="str">
        <f>'Blend Cost'!I1</f>
        <v>Estevan</v>
      </c>
      <c r="O23" s="201" t="str">
        <f>'Blend Cost'!J1</f>
        <v>Fort St. John</v>
      </c>
      <c r="P23" s="201" t="str">
        <f>'Blend Cost'!K1</f>
        <v>Lac La Biche</v>
      </c>
      <c r="Q23" s="201" t="str">
        <f>'Blend Cost'!L1</f>
        <v>Lloydminster</v>
      </c>
      <c r="R23" s="202" t="s">
        <v>229</v>
      </c>
      <c r="T23" s="253"/>
      <c r="U23" s="254"/>
      <c r="V23" s="255"/>
      <c r="X23" s="267" t="s">
        <v>1617</v>
      </c>
      <c r="Y23" s="268"/>
      <c r="Z23" s="217">
        <v>1</v>
      </c>
      <c r="AA23" s="217">
        <v>2</v>
      </c>
      <c r="AB23" s="217">
        <v>3</v>
      </c>
      <c r="AC23" s="217">
        <v>4</v>
      </c>
      <c r="AD23" s="218">
        <v>5</v>
      </c>
    </row>
    <row r="24" spans="2:30" ht="15.75" thickBot="1" x14ac:dyDescent="0.3">
      <c r="B24" s="76" t="str">
        <f>IF(C24="","",INDEX('Blend Sheet'!$BO$5:$BO$177,MATCH($C$24,'Blend Sheet'!$A$5:$A$177,0)))</f>
        <v/>
      </c>
      <c r="C24" s="37"/>
      <c r="D24" s="77"/>
      <c r="E24" s="77"/>
      <c r="F24" s="223">
        <v>1</v>
      </c>
      <c r="G24" s="209" t="str">
        <f>IF($C24="","",IF(OR($C24="Visweep DM IS",$C24="Visweep DM"),VLOOKUP($C24,Sheet2!$A$2:$L$3,G$3,FALSE),(INDEX(BlendCosts,MATCH($C24,BlendNameCost,0),MATCH(G$5,DistrictCosts,0))*$F24)))</f>
        <v/>
      </c>
      <c r="H24" s="209" t="str">
        <f>IF($C24="","",IF(OR($C24="Visweep DM IS",$C24="Visweep DM"),VLOOKUP($C24,Sheet2!$A$2:$L$3,H$3,FALSE),(INDEX(BlendCosts,MATCH($C24,BlendNameCost,0),MATCH(H$5,DistrictCosts,0))*$F24)))</f>
        <v/>
      </c>
      <c r="I24" s="209" t="str">
        <f>IF($C24="","",IF(OR($C24="Visweep DM IS",$C24="Visweep DM"),VLOOKUP($C24,Sheet2!$A$2:$L$3,I$3,FALSE),(INDEX(BlendCosts,MATCH($C24,BlendNameCost,0),MATCH(I$5,DistrictCosts,0))*$F24)))</f>
        <v/>
      </c>
      <c r="J24" s="209" t="str">
        <f>IF($C24="","",IF(OR($C24="Visweep DM IS",$C24="Visweep DM"),VLOOKUP($C24,Sheet2!$A$2:$L$3,J$3,FALSE),(INDEX(BlendCosts,MATCH($C24,BlendNameCost,0),MATCH(J$5,DistrictCosts,0))*$F24)))</f>
        <v/>
      </c>
      <c r="K24" s="209" t="str">
        <f>IF($C24="","",IF(OR($C24="Visweep DM IS",$C24="Visweep DM"),VLOOKUP($C24,Sheet2!$A$2:$L$3,K$3,FALSE),(INDEX(BlendCosts,MATCH($C24,BlendNameCost,0),MATCH(K$5,DistrictCosts,0))*$F24)))</f>
        <v/>
      </c>
      <c r="L24" s="209" t="str">
        <f>IF($C24="","",IF(OR($C24="Visweep DM IS",$C24="Visweep DM"),VLOOKUP($C24,Sheet2!$A$2:$L$3,L$3,FALSE),(INDEX(BlendCosts,MATCH($C24,BlendNameCost,0),MATCH(L$5,DistrictCosts,0))*$F24)))</f>
        <v/>
      </c>
      <c r="M24" s="209" t="str">
        <f>IF($C24="","",IF(OR($C24="Visweep DM IS",$C24="Visweep DM"),VLOOKUP($C24,Sheet2!$A$2:$L$3,M$3,FALSE),(INDEX(BlendCosts,MATCH($C24,BlendNameCost,0),MATCH(M$5,DistrictCosts,0))*$F24)))</f>
        <v/>
      </c>
      <c r="N24" s="209" t="str">
        <f>IF($C24="","",IF(OR($C24="Visweep DM IS",$C24="Visweep DM"),VLOOKUP($C24,Sheet2!$A$2:$L$3,N$3,FALSE),(INDEX(BlendCosts,MATCH($C24,BlendNameCost,0),MATCH(N$5,DistrictCosts,0))*$F24)))</f>
        <v/>
      </c>
      <c r="O24" s="209" t="str">
        <f>IF($C24="","",IF(OR($C24="Visweep DM IS",$C24="Visweep DM"),VLOOKUP($C24,Sheet2!$A$2:$L$3,O$3,FALSE),(INDEX(BlendCosts,MATCH($C24,BlendNameCost,0),MATCH(O$5,DistrictCosts,0))*$F24)))</f>
        <v/>
      </c>
      <c r="P24" s="209" t="str">
        <f>IF($C24="","",IF(OR($C24="Visweep DM IS",$C24="Visweep DM"),VLOOKUP($C24,Sheet2!$A$2:$L$3,P$3,FALSE),(INDEX(BlendCosts,MATCH($C24,BlendNameCost,0),MATCH(P$5,DistrictCosts,0))*$F24)))</f>
        <v/>
      </c>
      <c r="Q24" s="209" t="str">
        <f>IF($C24="","",IF(OR($C24="Visweep DM IS",$C24="Visweep DM"),VLOOKUP($C24,Sheet2!$A$2:$L$3,Q$3,FALSE),(INDEX(BlendCosts,MATCH($C24,BlendNameCost,0),MATCH(Q$5,DistrictCosts,0))*$F24)))</f>
        <v/>
      </c>
      <c r="R24" s="209" t="str">
        <f t="shared" ref="R24" si="16">IF(C24="","",AVERAGE(I24:Q24))</f>
        <v/>
      </c>
      <c r="T24" s="256">
        <v>765</v>
      </c>
      <c r="U24" s="257"/>
      <c r="V24" s="258"/>
      <c r="X24" s="269" t="str">
        <f t="shared" ref="X24:X34" si="17">IF(C24="","",C24)</f>
        <v/>
      </c>
      <c r="Y24" s="270"/>
      <c r="Z24" s="2" t="str">
        <f>IF($C24="","",VLOOKUP(VALUE($B24&amp;Z$23),PriceBook,3,FALSE)*$F24)</f>
        <v/>
      </c>
      <c r="AA24" s="2" t="str">
        <f>IF($C24="","",VLOOKUP(VALUE($B24&amp;AA$23),PriceBook,3,FALSE)*$F24)</f>
        <v/>
      </c>
      <c r="AB24" s="2" t="str">
        <f>IF($C24="","",VLOOKUP(VALUE($B24&amp;AB$23),PriceBook,3,FALSE)*$F24)</f>
        <v/>
      </c>
      <c r="AC24" s="2" t="str">
        <f>IF($C24="","",VLOOKUP(VALUE($B24&amp;AC$23),PriceBook,3,FALSE)*$F24)</f>
        <v/>
      </c>
      <c r="AD24" s="11" t="str">
        <f>IF($C24="","",VLOOKUP(VALUE($B24&amp;AD$23),PriceBook,3,FALSE)*$F24)</f>
        <v/>
      </c>
    </row>
    <row r="25" spans="2:30" x14ac:dyDescent="0.25">
      <c r="B25" s="75" t="str">
        <f>IF(C25="","",INDEX('SC Costs'!$A$3:$A$146,MATCH($C25,'SC Costs'!$E$3:$E$146,0)))</f>
        <v/>
      </c>
      <c r="C25" s="38"/>
      <c r="D25" s="229" t="str">
        <f t="shared" ref="D25:D34" si="18">IF(C25="","",VLOOKUP(C25,WAC_Cost,6,FALSE))</f>
        <v/>
      </c>
      <c r="E25" s="230"/>
      <c r="F25" s="41" t="str">
        <f t="shared" ref="F25:F33" si="19">IF(C25="","",IF(D25="% BWOW",$U$28*$F$24*E25*10,IF(D25="%",E25*10*$F$24,IF(D25="kg/m3",E25*$F$24*$U$29,IF(D25="l/m3",E25*$F$24*$U$29,"Confirm UOM")))))</f>
        <v/>
      </c>
      <c r="G25" s="151" t="str">
        <f t="array" ref="G25">IF($C25="","",IFERROR((INDEX(WAC_Item_Cost,MATCH(1,(WAC_Description=$C25)*(WAC_District=G$5),0))*$F25),"Not Available"))</f>
        <v/>
      </c>
      <c r="H25" s="151" t="str">
        <f t="array" ref="H25">IF($C25="","",IFERROR((INDEX(WAC_Item_Cost,MATCH(1,(WAC_Description=$C25)*(WAC_District=H$5),0))*$F25),"Not Available"))</f>
        <v/>
      </c>
      <c r="I25" s="151" t="str">
        <f t="array" ref="I25">IF($C25="","",IFERROR((INDEX(WAC_Item_Cost,MATCH(1,(WAC_Description=$C25)*(WAC_District=I$5),0))*$F25),"Not Available"))</f>
        <v/>
      </c>
      <c r="J25" s="151" t="str">
        <f t="array" ref="J25">IF($C25="","",IFERROR((INDEX(WAC_Item_Cost,MATCH(1,(WAC_Description=$C25)*(WAC_District=J$5),0))*$F25),"Not Available"))</f>
        <v/>
      </c>
      <c r="K25" s="151" t="str">
        <f t="array" ref="K25">IF($C25="","",IFERROR((INDEX(WAC_Item_Cost,MATCH(1,(WAC_Description=$C25)*(WAC_District=K$5),0))*$F25),"Not Available"))</f>
        <v/>
      </c>
      <c r="L25" s="151" t="str">
        <f t="array" ref="L25">IF($C25="","",IFERROR((INDEX(WAC_Item_Cost,MATCH(1,(WAC_Description=$C25)*(WAC_District=L$5),0))*$F25),"Not Available"))</f>
        <v/>
      </c>
      <c r="M25" s="151" t="str">
        <f t="array" ref="M25">IF($C25="","",IFERROR((INDEX(WAC_Item_Cost,MATCH(1,(WAC_Description=$C25)*(WAC_District=M$5),0))*$F25),"Not Available"))</f>
        <v/>
      </c>
      <c r="N25" s="151" t="str">
        <f t="array" ref="N25">IF($C25="","",IFERROR((INDEX(WAC_Item_Cost,MATCH(1,(WAC_Description=$C25)*(WAC_District=N$5),0))*$F25),"Not Available"))</f>
        <v/>
      </c>
      <c r="O25" s="151" t="str">
        <f t="array" ref="O25">IF($C25="","",IFERROR((INDEX(WAC_Item_Cost,MATCH(1,(WAC_Description=$C25)*(WAC_District=O$5),0))*$F25),"Not Available"))</f>
        <v/>
      </c>
      <c r="P25" s="151" t="str">
        <f t="array" ref="P25">IF($C25="","",IFERROR((INDEX(WAC_Item_Cost,MATCH(1,(WAC_Description=$C25)*(WAC_District=P$5),0))*$F25),"Not Available"))</f>
        <v/>
      </c>
      <c r="Q25" s="151" t="str">
        <f t="array" ref="Q25">IF($C25="","",IFERROR((INDEX(WAC_Item_Cost,MATCH(1,(WAC_Description=$C25)*(WAC_District=Q$5),0))*$F25),"Not Available"))</f>
        <v/>
      </c>
      <c r="R25" s="150" t="str">
        <f t="shared" ref="R25:R34" si="20">IF(C25="","",AVERAGE(I25:Q25))</f>
        <v/>
      </c>
      <c r="T25" s="259"/>
      <c r="U25" s="260"/>
      <c r="V25" s="261"/>
      <c r="X25" s="269" t="str">
        <f t="shared" si="17"/>
        <v/>
      </c>
      <c r="Y25" s="270"/>
      <c r="Z25" s="2" t="str">
        <f>IF($C25="","",VLOOKUP(VALUE($B25&amp;Z$23),PriceBook,3,FALSE)*$F25)</f>
        <v/>
      </c>
      <c r="AA25" s="2" t="str">
        <f t="shared" ref="AA25:AD34" si="21">IF($C25="","",VLOOKUP(VALUE($B25&amp;AA$5),PriceBook,3,FALSE)*$F25)</f>
        <v/>
      </c>
      <c r="AB25" s="2" t="str">
        <f t="shared" si="21"/>
        <v/>
      </c>
      <c r="AC25" s="2" t="str">
        <f t="shared" si="21"/>
        <v/>
      </c>
      <c r="AD25" s="11" t="str">
        <f t="shared" si="21"/>
        <v/>
      </c>
    </row>
    <row r="26" spans="2:30" ht="15.75" customHeight="1" thickBot="1" x14ac:dyDescent="0.3">
      <c r="B26" s="75" t="str">
        <f>IF(C26="","",INDEX('SC Costs'!$A$3:$A$146,MATCH($C26,'SC Costs'!$E$3:$E$146,0)))</f>
        <v/>
      </c>
      <c r="C26" s="38"/>
      <c r="D26" s="229" t="str">
        <f t="shared" si="18"/>
        <v/>
      </c>
      <c r="E26" s="230"/>
      <c r="F26" s="41" t="str">
        <f t="shared" si="19"/>
        <v/>
      </c>
      <c r="G26" s="151" t="str">
        <f t="array" ref="G26">IF($C26="","",IFERROR((INDEX(WAC_Item_Cost,MATCH(1,(WAC_Description=$C26)*(WAC_District=G$5),0))*$F26),"Not Available"))</f>
        <v/>
      </c>
      <c r="H26" s="151" t="str">
        <f t="array" ref="H26">IF($C26="","",IFERROR((INDEX(WAC_Item_Cost,MATCH(1,(WAC_Description=$C26)*(WAC_District=H$5),0))*$F26),"Not Available"))</f>
        <v/>
      </c>
      <c r="I26" s="151" t="str">
        <f t="array" ref="I26">IF($C26="","",IFERROR((INDEX(WAC_Item_Cost,MATCH(1,(WAC_Description=$C26)*(WAC_District=I$5),0))*$F26),"Not Available"))</f>
        <v/>
      </c>
      <c r="J26" s="151" t="str">
        <f t="array" ref="J26">IF($C26="","",IFERROR((INDEX(WAC_Item_Cost,MATCH(1,(WAC_Description=$C26)*(WAC_District=J$5),0))*$F26),"Not Available"))</f>
        <v/>
      </c>
      <c r="K26" s="151" t="str">
        <f t="array" ref="K26">IF($C26="","",IFERROR((INDEX(WAC_Item_Cost,MATCH(1,(WAC_Description=$C26)*(WAC_District=K$5),0))*$F26),"Not Available"))</f>
        <v/>
      </c>
      <c r="L26" s="151" t="str">
        <f t="array" ref="L26">IF($C26="","",IFERROR((INDEX(WAC_Item_Cost,MATCH(1,(WAC_Description=$C26)*(WAC_District=L$5),0))*$F26),"Not Available"))</f>
        <v/>
      </c>
      <c r="M26" s="151" t="str">
        <f t="array" ref="M26">IF($C26="","",IFERROR((INDEX(WAC_Item_Cost,MATCH(1,(WAC_Description=$C26)*(WAC_District=M$5),0))*$F26),"Not Available"))</f>
        <v/>
      </c>
      <c r="N26" s="151" t="str">
        <f t="array" ref="N26">IF($C26="","",IFERROR((INDEX(WAC_Item_Cost,MATCH(1,(WAC_Description=$C26)*(WAC_District=N$5),0))*$F26),"Not Available"))</f>
        <v/>
      </c>
      <c r="O26" s="151" t="str">
        <f t="array" ref="O26">IF($C26="","",IFERROR((INDEX(WAC_Item_Cost,MATCH(1,(WAC_Description=$C26)*(WAC_District=O$5),0))*$F26),"Not Available"))</f>
        <v/>
      </c>
      <c r="P26" s="151" t="str">
        <f t="array" ref="P26">IF($C26="","",IFERROR((INDEX(WAC_Item_Cost,MATCH(1,(WAC_Description=$C26)*(WAC_District=P$5),0))*$F26),"Not Available"))</f>
        <v/>
      </c>
      <c r="Q26" s="151" t="str">
        <f t="array" ref="Q26">IF($C26="","",IFERROR((INDEX(WAC_Item_Cost,MATCH(1,(WAC_Description=$C26)*(WAC_District=Q$5),0))*$F26),"Not Available"))</f>
        <v/>
      </c>
      <c r="R26" s="150" t="str">
        <f t="shared" si="20"/>
        <v/>
      </c>
      <c r="T26" s="262"/>
      <c r="U26" s="263"/>
      <c r="V26" s="264"/>
      <c r="X26" s="269" t="str">
        <f t="shared" si="17"/>
        <v/>
      </c>
      <c r="Y26" s="270"/>
      <c r="Z26" s="2" t="str">
        <f>IF($C26="","",VLOOKUP(VALUE($B26&amp;Z$23),PriceBook,3,FALSE)*$F26)</f>
        <v/>
      </c>
      <c r="AA26" s="2" t="str">
        <f t="shared" si="21"/>
        <v/>
      </c>
      <c r="AB26" s="2" t="str">
        <f t="shared" si="21"/>
        <v/>
      </c>
      <c r="AC26" s="2" t="str">
        <f t="shared" si="21"/>
        <v/>
      </c>
      <c r="AD26" s="11" t="str">
        <f t="shared" si="21"/>
        <v/>
      </c>
    </row>
    <row r="27" spans="2:30" x14ac:dyDescent="0.25">
      <c r="B27" s="75" t="str">
        <f>IF(C27="","",INDEX('SC Costs'!$A$3:$A$146,MATCH($C27,'SC Costs'!$E$3:$E$146,0)))</f>
        <v/>
      </c>
      <c r="C27" s="38"/>
      <c r="D27" s="229" t="str">
        <f t="shared" si="18"/>
        <v/>
      </c>
      <c r="E27" s="230"/>
      <c r="F27" s="41" t="str">
        <f t="shared" si="19"/>
        <v/>
      </c>
      <c r="G27" s="151" t="str">
        <f t="array" ref="G27">IF($C27="","",IFERROR((INDEX(WAC_Item_Cost,MATCH(1,(WAC_Description=$C27)*(WAC_District=G$5),0))*$F27),"Not Available"))</f>
        <v/>
      </c>
      <c r="H27" s="151" t="str">
        <f t="array" ref="H27">IF($C27="","",IFERROR((INDEX(WAC_Item_Cost,MATCH(1,(WAC_Description=$C27)*(WAC_District=H$5),0))*$F27),"Not Available"))</f>
        <v/>
      </c>
      <c r="I27" s="151" t="str">
        <f t="array" ref="I27">IF($C27="","",IFERROR((INDEX(WAC_Item_Cost,MATCH(1,(WAC_Description=$C27)*(WAC_District=I$5),0))*$F27),"Not Available"))</f>
        <v/>
      </c>
      <c r="J27" s="151" t="str">
        <f t="array" ref="J27">IF($C27="","",IFERROR((INDEX(WAC_Item_Cost,MATCH(1,(WAC_Description=$C27)*(WAC_District=J$5),0))*$F27),"Not Available"))</f>
        <v/>
      </c>
      <c r="K27" s="151" t="str">
        <f t="array" ref="K27">IF($C27="","",IFERROR((INDEX(WAC_Item_Cost,MATCH(1,(WAC_Description=$C27)*(WAC_District=K$5),0))*$F27),"Not Available"))</f>
        <v/>
      </c>
      <c r="L27" s="151" t="str">
        <f t="array" ref="L27">IF($C27="","",IFERROR((INDEX(WAC_Item_Cost,MATCH(1,(WAC_Description=$C27)*(WAC_District=L$5),0))*$F27),"Not Available"))</f>
        <v/>
      </c>
      <c r="M27" s="151" t="str">
        <f t="array" ref="M27">IF($C27="","",IFERROR((INDEX(WAC_Item_Cost,MATCH(1,(WAC_Description=$C27)*(WAC_District=M$5),0))*$F27),"Not Available"))</f>
        <v/>
      </c>
      <c r="N27" s="151" t="str">
        <f t="array" ref="N27">IF($C27="","",IFERROR((INDEX(WAC_Item_Cost,MATCH(1,(WAC_Description=$C27)*(WAC_District=N$5),0))*$F27),"Not Available"))</f>
        <v/>
      </c>
      <c r="O27" s="151" t="str">
        <f t="array" ref="O27">IF($C27="","",IFERROR((INDEX(WAC_Item_Cost,MATCH(1,(WAC_Description=$C27)*(WAC_District=O$5),0))*$F27),"Not Available"))</f>
        <v/>
      </c>
      <c r="P27" s="151" t="str">
        <f t="array" ref="P27">IF($C27="","",IFERROR((INDEX(WAC_Item_Cost,MATCH(1,(WAC_Description=$C27)*(WAC_District=P$5),0))*$F27),"Not Available"))</f>
        <v/>
      </c>
      <c r="Q27" s="151" t="str">
        <f t="array" ref="Q27">IF($C27="","",IFERROR((INDEX(WAC_Item_Cost,MATCH(1,(WAC_Description=$C27)*(WAC_District=Q$5),0))*$F27),"Not Available"))</f>
        <v/>
      </c>
      <c r="R27" s="150" t="str">
        <f t="shared" si="20"/>
        <v/>
      </c>
      <c r="X27" s="269" t="str">
        <f t="shared" si="17"/>
        <v/>
      </c>
      <c r="Y27" s="270"/>
      <c r="Z27" s="2" t="str">
        <f>IF($C27="","",VLOOKUP(VALUE($B27&amp;Z$23),PriceBook,3,FALSE)*$F27)</f>
        <v/>
      </c>
      <c r="AA27" s="2" t="str">
        <f t="shared" si="21"/>
        <v/>
      </c>
      <c r="AB27" s="2" t="str">
        <f t="shared" si="21"/>
        <v/>
      </c>
      <c r="AC27" s="2" t="str">
        <f t="shared" si="21"/>
        <v/>
      </c>
      <c r="AD27" s="11" t="str">
        <f t="shared" si="21"/>
        <v/>
      </c>
    </row>
    <row r="28" spans="2:30" x14ac:dyDescent="0.25">
      <c r="B28" s="75" t="str">
        <f>IF(C28="","",INDEX('SC Costs'!$A$3:$A$146,MATCH($C28,'SC Costs'!$E$3:$E$146,0)))</f>
        <v/>
      </c>
      <c r="C28" s="38"/>
      <c r="D28" s="229" t="str">
        <f t="shared" si="18"/>
        <v/>
      </c>
      <c r="E28" s="230"/>
      <c r="F28" s="41" t="str">
        <f t="shared" si="19"/>
        <v/>
      </c>
      <c r="G28" s="151" t="str">
        <f t="array" ref="G28">IF($C28="","",IFERROR((INDEX(WAC_Item_Cost,MATCH(1,(WAC_Description=$C28)*(WAC_District=G$5),0))*$F28),"Not Available"))</f>
        <v/>
      </c>
      <c r="H28" s="151" t="str">
        <f t="array" ref="H28">IF($C28="","",IFERROR((INDEX(WAC_Item_Cost,MATCH(1,(WAC_Description=$C28)*(WAC_District=H$5),0))*$F28),"Not Available"))</f>
        <v/>
      </c>
      <c r="I28" s="151" t="str">
        <f t="array" ref="I28">IF($C28="","",IFERROR((INDEX(WAC_Item_Cost,MATCH(1,(WAC_Description=$C28)*(WAC_District=I$5),0))*$F28),"Not Available"))</f>
        <v/>
      </c>
      <c r="J28" s="151" t="str">
        <f t="array" ref="J28">IF($C28="","",IFERROR((INDEX(WAC_Item_Cost,MATCH(1,(WAC_Description=$C28)*(WAC_District=J$5),0))*$F28),"Not Available"))</f>
        <v/>
      </c>
      <c r="K28" s="151" t="str">
        <f t="array" ref="K28">IF($C28="","",IFERROR((INDEX(WAC_Item_Cost,MATCH(1,(WAC_Description=$C28)*(WAC_District=K$5),0))*$F28),"Not Available"))</f>
        <v/>
      </c>
      <c r="L28" s="151" t="str">
        <f t="array" ref="L28">IF($C28="","",IFERROR((INDEX(WAC_Item_Cost,MATCH(1,(WAC_Description=$C28)*(WAC_District=L$5),0))*$F28),"Not Available"))</f>
        <v/>
      </c>
      <c r="M28" s="151" t="str">
        <f t="array" ref="M28">IF($C28="","",IFERROR((INDEX(WAC_Item_Cost,MATCH(1,(WAC_Description=$C28)*(WAC_District=M$5),0))*$F28),"Not Available"))</f>
        <v/>
      </c>
      <c r="N28" s="151" t="str">
        <f t="array" ref="N28">IF($C28="","",IFERROR((INDEX(WAC_Item_Cost,MATCH(1,(WAC_Description=$C28)*(WAC_District=N$5),0))*$F28),"Not Available"))</f>
        <v/>
      </c>
      <c r="O28" s="151" t="str">
        <f t="array" ref="O28">IF($C28="","",IFERROR((INDEX(WAC_Item_Cost,MATCH(1,(WAC_Description=$C28)*(WAC_District=O$5),0))*$F28),"Not Available"))</f>
        <v/>
      </c>
      <c r="P28" s="151" t="str">
        <f t="array" ref="P28">IF($C28="","",IFERROR((INDEX(WAC_Item_Cost,MATCH(1,(WAC_Description=$C28)*(WAC_District=P$5),0))*$F28),"Not Available"))</f>
        <v/>
      </c>
      <c r="Q28" s="151" t="str">
        <f t="array" ref="Q28">IF($C28="","",IFERROR((INDEX(WAC_Item_Cost,MATCH(1,(WAC_Description=$C28)*(WAC_District=Q$5),0))*$F28),"Not Available"))</f>
        <v/>
      </c>
      <c r="R28" s="150" t="str">
        <f t="shared" si="20"/>
        <v/>
      </c>
      <c r="T28" s="232" t="s">
        <v>3215</v>
      </c>
      <c r="U28" s="247">
        <v>0.90400000000000003</v>
      </c>
      <c r="V28" s="247"/>
      <c r="X28" s="269" t="str">
        <f t="shared" si="17"/>
        <v/>
      </c>
      <c r="Y28" s="270"/>
      <c r="Z28" s="2" t="str">
        <f>IF($C28="","",VLOOKUP(VALUE($B28&amp;Z$23),PriceBook,3,FALSE)*$F28)</f>
        <v/>
      </c>
      <c r="AA28" s="2" t="str">
        <f t="shared" si="21"/>
        <v/>
      </c>
      <c r="AB28" s="2" t="str">
        <f t="shared" si="21"/>
        <v/>
      </c>
      <c r="AC28" s="2" t="str">
        <f t="shared" si="21"/>
        <v/>
      </c>
      <c r="AD28" s="11" t="str">
        <f t="shared" si="21"/>
        <v/>
      </c>
    </row>
    <row r="29" spans="2:30" x14ac:dyDescent="0.25">
      <c r="B29" s="75" t="str">
        <f>IF(C29="","",INDEX('SC Costs'!$A$3:$A$146,MATCH($C29,'SC Costs'!$E$3:$E$146,0)))</f>
        <v/>
      </c>
      <c r="C29" s="38"/>
      <c r="D29" s="229" t="str">
        <f t="shared" si="18"/>
        <v/>
      </c>
      <c r="E29" s="230"/>
      <c r="F29" s="41" t="str">
        <f t="shared" si="19"/>
        <v/>
      </c>
      <c r="G29" s="151" t="str">
        <f t="array" ref="G29">IF($C29="","",IFERROR((INDEX(WAC_Item_Cost,MATCH(1,(WAC_Description=$C29)*(WAC_District=G$5),0))*$F29),"Not Available"))</f>
        <v/>
      </c>
      <c r="H29" s="151" t="str">
        <f t="array" ref="H29">IF($C29="","",IFERROR((INDEX(WAC_Item_Cost,MATCH(1,(WAC_Description=$C29)*(WAC_District=H$5),0))*$F29),"Not Available"))</f>
        <v/>
      </c>
      <c r="I29" s="151" t="str">
        <f t="array" ref="I29">IF($C29="","",IFERROR((INDEX(WAC_Item_Cost,MATCH(1,(WAC_Description=$C29)*(WAC_District=I$5),0))*$F29),"Not Available"))</f>
        <v/>
      </c>
      <c r="J29" s="151" t="str">
        <f t="array" ref="J29">IF($C29="","",IFERROR((INDEX(WAC_Item_Cost,MATCH(1,(WAC_Description=$C29)*(WAC_District=J$5),0))*$F29),"Not Available"))</f>
        <v/>
      </c>
      <c r="K29" s="151" t="str">
        <f t="array" ref="K29">IF($C29="","",IFERROR((INDEX(WAC_Item_Cost,MATCH(1,(WAC_Description=$C29)*(WAC_District=K$5),0))*$F29),"Not Available"))</f>
        <v/>
      </c>
      <c r="L29" s="151" t="str">
        <f t="array" ref="L29">IF($C29="","",IFERROR((INDEX(WAC_Item_Cost,MATCH(1,(WAC_Description=$C29)*(WAC_District=L$5),0))*$F29),"Not Available"))</f>
        <v/>
      </c>
      <c r="M29" s="151" t="str">
        <f t="array" ref="M29">IF($C29="","",IFERROR((INDEX(WAC_Item_Cost,MATCH(1,(WAC_Description=$C29)*(WAC_District=M$5),0))*$F29),"Not Available"))</f>
        <v/>
      </c>
      <c r="N29" s="151" t="str">
        <f t="array" ref="N29">IF($C29="","",IFERROR((INDEX(WAC_Item_Cost,MATCH(1,(WAC_Description=$C29)*(WAC_District=N$5),0))*$F29),"Not Available"))</f>
        <v/>
      </c>
      <c r="O29" s="151" t="str">
        <f t="array" ref="O29">IF($C29="","",IFERROR((INDEX(WAC_Item_Cost,MATCH(1,(WAC_Description=$C29)*(WAC_District=O$5),0))*$F29),"Not Available"))</f>
        <v/>
      </c>
      <c r="P29" s="151" t="str">
        <f t="array" ref="P29">IF($C29="","",IFERROR((INDEX(WAC_Item_Cost,MATCH(1,(WAC_Description=$C29)*(WAC_District=P$5),0))*$F29),"Not Available"))</f>
        <v/>
      </c>
      <c r="Q29" s="151" t="str">
        <f t="array" ref="Q29">IF($C29="","",IFERROR((INDEX(WAC_Item_Cost,MATCH(1,(WAC_Description=$C29)*(WAC_District=Q$5),0))*$F29),"Not Available"))</f>
        <v/>
      </c>
      <c r="R29" s="150" t="str">
        <f t="shared" si="20"/>
        <v/>
      </c>
      <c r="T29" s="232" t="s">
        <v>227</v>
      </c>
      <c r="U29" s="247">
        <v>1.286</v>
      </c>
      <c r="V29" s="247"/>
      <c r="X29" s="269" t="str">
        <f t="shared" si="17"/>
        <v/>
      </c>
      <c r="Y29" s="270"/>
      <c r="Z29" s="2" t="str">
        <f t="shared" ref="Z29:Z34" si="22">IF($C29="","",VLOOKUP(VALUE($B29&amp;Z$5),PriceBook,3,FALSE)*$F29)</f>
        <v/>
      </c>
      <c r="AA29" s="2" t="str">
        <f t="shared" si="21"/>
        <v/>
      </c>
      <c r="AB29" s="2" t="str">
        <f t="shared" si="21"/>
        <v/>
      </c>
      <c r="AC29" s="2" t="str">
        <f t="shared" si="21"/>
        <v/>
      </c>
      <c r="AD29" s="11" t="str">
        <f t="shared" si="21"/>
        <v/>
      </c>
    </row>
    <row r="30" spans="2:30" x14ac:dyDescent="0.25">
      <c r="B30" s="75" t="str">
        <f>IF(C30="","",INDEX('SC Costs'!$A$3:$A$146,MATCH($C30,'SC Costs'!$E$3:$E$146,0)))</f>
        <v/>
      </c>
      <c r="C30" s="38"/>
      <c r="D30" s="229" t="str">
        <f t="shared" si="18"/>
        <v/>
      </c>
      <c r="E30" s="230"/>
      <c r="F30" s="41" t="str">
        <f t="shared" si="19"/>
        <v/>
      </c>
      <c r="G30" s="151" t="str">
        <f t="array" ref="G30">IF($C30="","",IFERROR((INDEX(WAC_Item_Cost,MATCH(1,(WAC_Description=$C30)*(WAC_District=G$5),0))*$F30),"Not Available"))</f>
        <v/>
      </c>
      <c r="H30" s="151" t="str">
        <f t="array" ref="H30">IF($C30="","",IFERROR((INDEX(WAC_Item_Cost,MATCH(1,(WAC_Description=$C30)*(WAC_District=H$5),0))*$F30),"Not Available"))</f>
        <v/>
      </c>
      <c r="I30" s="151" t="str">
        <f t="array" ref="I30">IF($C30="","",IFERROR((INDEX(WAC_Item_Cost,MATCH(1,(WAC_Description=$C30)*(WAC_District=I$5),0))*$F30),"Not Available"))</f>
        <v/>
      </c>
      <c r="J30" s="151" t="str">
        <f t="array" ref="J30">IF($C30="","",IFERROR((INDEX(WAC_Item_Cost,MATCH(1,(WAC_Description=$C30)*(WAC_District=J$5),0))*$F30),"Not Available"))</f>
        <v/>
      </c>
      <c r="K30" s="151" t="str">
        <f t="array" ref="K30">IF($C30="","",IFERROR((INDEX(WAC_Item_Cost,MATCH(1,(WAC_Description=$C30)*(WAC_District=K$5),0))*$F30),"Not Available"))</f>
        <v/>
      </c>
      <c r="L30" s="151" t="str">
        <f t="array" ref="L30">IF($C30="","",IFERROR((INDEX(WAC_Item_Cost,MATCH(1,(WAC_Description=$C30)*(WAC_District=L$5),0))*$F30),"Not Available"))</f>
        <v/>
      </c>
      <c r="M30" s="151" t="str">
        <f t="array" ref="M30">IF($C30="","",IFERROR((INDEX(WAC_Item_Cost,MATCH(1,(WAC_Description=$C30)*(WAC_District=M$5),0))*$F30),"Not Available"))</f>
        <v/>
      </c>
      <c r="N30" s="151" t="str">
        <f t="array" ref="N30">IF($C30="","",IFERROR((INDEX(WAC_Item_Cost,MATCH(1,(WAC_Description=$C30)*(WAC_District=N$5),0))*$F30),"Not Available"))</f>
        <v/>
      </c>
      <c r="O30" s="151" t="str">
        <f t="array" ref="O30">IF($C30="","",IFERROR((INDEX(WAC_Item_Cost,MATCH(1,(WAC_Description=$C30)*(WAC_District=O$5),0))*$F30),"Not Available"))</f>
        <v/>
      </c>
      <c r="P30" s="151" t="str">
        <f t="array" ref="P30">IF($C30="","",IFERROR((INDEX(WAC_Item_Cost,MATCH(1,(WAC_Description=$C30)*(WAC_District=P$5),0))*$F30),"Not Available"))</f>
        <v/>
      </c>
      <c r="Q30" s="151" t="str">
        <f t="array" ref="Q30">IF($C30="","",IFERROR((INDEX(WAC_Item_Cost,MATCH(1,(WAC_Description=$C30)*(WAC_District=Q$5),0))*$F30),"Not Available"))</f>
        <v/>
      </c>
      <c r="R30" s="150" t="str">
        <f t="shared" si="20"/>
        <v/>
      </c>
      <c r="X30" s="269" t="str">
        <f t="shared" ref="X30:X33" si="23">IF(C30="","",C30)</f>
        <v/>
      </c>
      <c r="Y30" s="270"/>
      <c r="Z30" s="2" t="str">
        <f t="shared" si="22"/>
        <v/>
      </c>
      <c r="AA30" s="2" t="str">
        <f t="shared" si="21"/>
        <v/>
      </c>
      <c r="AB30" s="2" t="str">
        <f t="shared" si="21"/>
        <v/>
      </c>
      <c r="AC30" s="2" t="str">
        <f t="shared" si="21"/>
        <v/>
      </c>
      <c r="AD30" s="11" t="str">
        <f t="shared" si="21"/>
        <v/>
      </c>
    </row>
    <row r="31" spans="2:30" x14ac:dyDescent="0.25">
      <c r="B31" s="75" t="str">
        <f>IF(C31="","",INDEX('SC Costs'!$A$3:$A$146,MATCH($C31,'SC Costs'!$E$3:$E$146,0)))</f>
        <v/>
      </c>
      <c r="C31" s="38"/>
      <c r="D31" s="229" t="str">
        <f t="shared" si="18"/>
        <v/>
      </c>
      <c r="E31" s="230"/>
      <c r="F31" s="41" t="str">
        <f t="shared" si="19"/>
        <v/>
      </c>
      <c r="G31" s="151" t="str">
        <f t="array" ref="G31">IF($C31="","",IFERROR((INDEX(WAC_Item_Cost,MATCH(1,(WAC_Description=$C31)*(WAC_District=G$5),0))*$F31),"Not Available"))</f>
        <v/>
      </c>
      <c r="H31" s="151" t="str">
        <f t="array" ref="H31">IF($C31="","",IFERROR((INDEX(WAC_Item_Cost,MATCH(1,(WAC_Description=$C31)*(WAC_District=H$5),0))*$F31),"Not Available"))</f>
        <v/>
      </c>
      <c r="I31" s="151" t="str">
        <f t="array" ref="I31">IF($C31="","",IFERROR((INDEX(WAC_Item_Cost,MATCH(1,(WAC_Description=$C31)*(WAC_District=I$5),0))*$F31),"Not Available"))</f>
        <v/>
      </c>
      <c r="J31" s="151" t="str">
        <f t="array" ref="J31">IF($C31="","",IFERROR((INDEX(WAC_Item_Cost,MATCH(1,(WAC_Description=$C31)*(WAC_District=J$5),0))*$F31),"Not Available"))</f>
        <v/>
      </c>
      <c r="K31" s="151" t="str">
        <f t="array" ref="K31">IF($C31="","",IFERROR((INDEX(WAC_Item_Cost,MATCH(1,(WAC_Description=$C31)*(WAC_District=K$5),0))*$F31),"Not Available"))</f>
        <v/>
      </c>
      <c r="L31" s="151" t="str">
        <f t="array" ref="L31">IF($C31="","",IFERROR((INDEX(WAC_Item_Cost,MATCH(1,(WAC_Description=$C31)*(WAC_District=L$5),0))*$F31),"Not Available"))</f>
        <v/>
      </c>
      <c r="M31" s="151" t="str">
        <f t="array" ref="M31">IF($C31="","",IFERROR((INDEX(WAC_Item_Cost,MATCH(1,(WAC_Description=$C31)*(WAC_District=M$5),0))*$F31),"Not Available"))</f>
        <v/>
      </c>
      <c r="N31" s="151" t="str">
        <f t="array" ref="N31">IF($C31="","",IFERROR((INDEX(WAC_Item_Cost,MATCH(1,(WAC_Description=$C31)*(WAC_District=N$5),0))*$F31),"Not Available"))</f>
        <v/>
      </c>
      <c r="O31" s="151" t="str">
        <f t="array" ref="O31">IF($C31="","",IFERROR((INDEX(WAC_Item_Cost,MATCH(1,(WAC_Description=$C31)*(WAC_District=O$5),0))*$F31),"Not Available"))</f>
        <v/>
      </c>
      <c r="P31" s="151" t="str">
        <f t="array" ref="P31">IF($C31="","",IFERROR((INDEX(WAC_Item_Cost,MATCH(1,(WAC_Description=$C31)*(WAC_District=P$5),0))*$F31),"Not Available"))</f>
        <v/>
      </c>
      <c r="Q31" s="151" t="str">
        <f t="array" ref="Q31">IF($C31="","",IFERROR((INDEX(WAC_Item_Cost,MATCH(1,(WAC_Description=$C31)*(WAC_District=Q$5),0))*$F31),"Not Available"))</f>
        <v/>
      </c>
      <c r="R31" s="150" t="str">
        <f t="shared" si="20"/>
        <v/>
      </c>
      <c r="X31" s="269" t="str">
        <f t="shared" si="23"/>
        <v/>
      </c>
      <c r="Y31" s="270"/>
      <c r="Z31" s="2" t="str">
        <f t="shared" si="22"/>
        <v/>
      </c>
      <c r="AA31" s="2" t="str">
        <f t="shared" si="21"/>
        <v/>
      </c>
      <c r="AB31" s="2" t="str">
        <f t="shared" si="21"/>
        <v/>
      </c>
      <c r="AC31" s="2" t="str">
        <f t="shared" si="21"/>
        <v/>
      </c>
      <c r="AD31" s="11" t="str">
        <f t="shared" si="21"/>
        <v/>
      </c>
    </row>
    <row r="32" spans="2:30" x14ac:dyDescent="0.25">
      <c r="B32" s="75" t="str">
        <f>IF(C32="","",INDEX('SC Costs'!$A$3:$A$146,MATCH($C32,'SC Costs'!$E$3:$E$146,0)))</f>
        <v/>
      </c>
      <c r="C32" s="38"/>
      <c r="D32" s="229" t="str">
        <f t="shared" si="18"/>
        <v/>
      </c>
      <c r="E32" s="230"/>
      <c r="F32" s="41" t="str">
        <f t="shared" si="19"/>
        <v/>
      </c>
      <c r="G32" s="151" t="str">
        <f t="array" ref="G32">IF($C32="","",IFERROR((INDEX(WAC_Item_Cost,MATCH(1,(WAC_Description=$C32)*(WAC_District=G$5),0))*$F32),"Not Available"))</f>
        <v/>
      </c>
      <c r="H32" s="151" t="str">
        <f t="array" ref="H32">IF($C32="","",IFERROR((INDEX(WAC_Item_Cost,MATCH(1,(WAC_Description=$C32)*(WAC_District=H$5),0))*$F32),"Not Available"))</f>
        <v/>
      </c>
      <c r="I32" s="151" t="str">
        <f t="array" ref="I32">IF($C32="","",IFERROR((INDEX(WAC_Item_Cost,MATCH(1,(WAC_Description=$C32)*(WAC_District=I$5),0))*$F32),"Not Available"))</f>
        <v/>
      </c>
      <c r="J32" s="151" t="str">
        <f t="array" ref="J32">IF($C32="","",IFERROR((INDEX(WAC_Item_Cost,MATCH(1,(WAC_Description=$C32)*(WAC_District=J$5),0))*$F32),"Not Available"))</f>
        <v/>
      </c>
      <c r="K32" s="151" t="str">
        <f t="array" ref="K32">IF($C32="","",IFERROR((INDEX(WAC_Item_Cost,MATCH(1,(WAC_Description=$C32)*(WAC_District=K$5),0))*$F32),"Not Available"))</f>
        <v/>
      </c>
      <c r="L32" s="151" t="str">
        <f t="array" ref="L32">IF($C32="","",IFERROR((INDEX(WAC_Item_Cost,MATCH(1,(WAC_Description=$C32)*(WAC_District=L$5),0))*$F32),"Not Available"))</f>
        <v/>
      </c>
      <c r="M32" s="151" t="str">
        <f t="array" ref="M32">IF($C32="","",IFERROR((INDEX(WAC_Item_Cost,MATCH(1,(WAC_Description=$C32)*(WAC_District=M$5),0))*$F32),"Not Available"))</f>
        <v/>
      </c>
      <c r="N32" s="151" t="str">
        <f t="array" ref="N32">IF($C32="","",IFERROR((INDEX(WAC_Item_Cost,MATCH(1,(WAC_Description=$C32)*(WAC_District=N$5),0))*$F32),"Not Available"))</f>
        <v/>
      </c>
      <c r="O32" s="151" t="str">
        <f t="array" ref="O32">IF($C32="","",IFERROR((INDEX(WAC_Item_Cost,MATCH(1,(WAC_Description=$C32)*(WAC_District=O$5),0))*$F32),"Not Available"))</f>
        <v/>
      </c>
      <c r="P32" s="151" t="str">
        <f t="array" ref="P32">IF($C32="","",IFERROR((INDEX(WAC_Item_Cost,MATCH(1,(WAC_Description=$C32)*(WAC_District=P$5),0))*$F32),"Not Available"))</f>
        <v/>
      </c>
      <c r="Q32" s="151" t="str">
        <f t="array" ref="Q32">IF($C32="","",IFERROR((INDEX(WAC_Item_Cost,MATCH(1,(WAC_Description=$C32)*(WAC_District=Q$5),0))*$F32),"Not Available"))</f>
        <v/>
      </c>
      <c r="R32" s="150" t="str">
        <f t="shared" si="20"/>
        <v/>
      </c>
      <c r="X32" s="269" t="str">
        <f t="shared" si="23"/>
        <v/>
      </c>
      <c r="Y32" s="270"/>
      <c r="Z32" s="2" t="str">
        <f t="shared" si="22"/>
        <v/>
      </c>
      <c r="AA32" s="2" t="str">
        <f t="shared" si="21"/>
        <v/>
      </c>
      <c r="AB32" s="2" t="str">
        <f t="shared" si="21"/>
        <v/>
      </c>
      <c r="AC32" s="2" t="str">
        <f t="shared" si="21"/>
        <v/>
      </c>
      <c r="AD32" s="11" t="str">
        <f t="shared" si="21"/>
        <v/>
      </c>
    </row>
    <row r="33" spans="2:30" x14ac:dyDescent="0.25">
      <c r="B33" s="75" t="str">
        <f>IF(C33="","",INDEX('SC Costs'!$A$3:$A$146,MATCH($C33,'SC Costs'!$E$3:$E$146,0)))</f>
        <v/>
      </c>
      <c r="C33" s="38"/>
      <c r="D33" s="229" t="str">
        <f t="shared" si="18"/>
        <v/>
      </c>
      <c r="E33" s="230"/>
      <c r="F33" s="41" t="str">
        <f t="shared" si="19"/>
        <v/>
      </c>
      <c r="G33" s="151" t="str">
        <f t="array" ref="G33">IF($C33="","",IFERROR((INDEX(WAC_Item_Cost,MATCH(1,(WAC_Description=$C33)*(WAC_District=G$5),0))*$F33),"Not Available"))</f>
        <v/>
      </c>
      <c r="H33" s="151" t="str">
        <f t="array" ref="H33">IF($C33="","",IFERROR((INDEX(WAC_Item_Cost,MATCH(1,(WAC_Description=$C33)*(WAC_District=H$5),0))*$F33),"Not Available"))</f>
        <v/>
      </c>
      <c r="I33" s="151" t="str">
        <f t="array" ref="I33">IF($C33="","",IFERROR((INDEX(WAC_Item_Cost,MATCH(1,(WAC_Description=$C33)*(WAC_District=I$5),0))*$F33),"Not Available"))</f>
        <v/>
      </c>
      <c r="J33" s="151" t="str">
        <f t="array" ref="J33">IF($C33="","",IFERROR((INDEX(WAC_Item_Cost,MATCH(1,(WAC_Description=$C33)*(WAC_District=J$5),0))*$F33),"Not Available"))</f>
        <v/>
      </c>
      <c r="K33" s="151" t="str">
        <f t="array" ref="K33">IF($C33="","",IFERROR((INDEX(WAC_Item_Cost,MATCH(1,(WAC_Description=$C33)*(WAC_District=K$5),0))*$F33),"Not Available"))</f>
        <v/>
      </c>
      <c r="L33" s="151" t="str">
        <f t="array" ref="L33">IF($C33="","",IFERROR((INDEX(WAC_Item_Cost,MATCH(1,(WAC_Description=$C33)*(WAC_District=L$5),0))*$F33),"Not Available"))</f>
        <v/>
      </c>
      <c r="M33" s="151" t="str">
        <f t="array" ref="M33">IF($C33="","",IFERROR((INDEX(WAC_Item_Cost,MATCH(1,(WAC_Description=$C33)*(WAC_District=M$5),0))*$F33),"Not Available"))</f>
        <v/>
      </c>
      <c r="N33" s="151" t="str">
        <f t="array" ref="N33">IF($C33="","",IFERROR((INDEX(WAC_Item_Cost,MATCH(1,(WAC_Description=$C33)*(WAC_District=N$5),0))*$F33),"Not Available"))</f>
        <v/>
      </c>
      <c r="O33" s="151" t="str">
        <f t="array" ref="O33">IF($C33="","",IFERROR((INDEX(WAC_Item_Cost,MATCH(1,(WAC_Description=$C33)*(WAC_District=O$5),0))*$F33),"Not Available"))</f>
        <v/>
      </c>
      <c r="P33" s="151" t="str">
        <f t="array" ref="P33">IF($C33="","",IFERROR((INDEX(WAC_Item_Cost,MATCH(1,(WAC_Description=$C33)*(WAC_District=P$5),0))*$F33),"Not Available"))</f>
        <v/>
      </c>
      <c r="Q33" s="151" t="str">
        <f t="array" ref="Q33">IF($C33="","",IFERROR((INDEX(WAC_Item_Cost,MATCH(1,(WAC_Description=$C33)*(WAC_District=Q$5),0))*$F33),"Not Available"))</f>
        <v/>
      </c>
      <c r="R33" s="150" t="str">
        <f t="shared" si="20"/>
        <v/>
      </c>
      <c r="X33" s="269" t="str">
        <f t="shared" si="23"/>
        <v/>
      </c>
      <c r="Y33" s="270"/>
      <c r="Z33" s="2" t="str">
        <f t="shared" si="22"/>
        <v/>
      </c>
      <c r="AA33" s="2" t="str">
        <f t="shared" si="21"/>
        <v/>
      </c>
      <c r="AB33" s="2" t="str">
        <f t="shared" si="21"/>
        <v/>
      </c>
      <c r="AC33" s="2" t="str">
        <f t="shared" si="21"/>
        <v/>
      </c>
      <c r="AD33" s="11" t="str">
        <f t="shared" si="21"/>
        <v/>
      </c>
    </row>
    <row r="34" spans="2:30" ht="15.75" thickBot="1" x14ac:dyDescent="0.3">
      <c r="B34" s="75" t="str">
        <f>IF(C34="","",INDEX('SC Costs'!$A$3:$A$146,MATCH($C34,'SC Costs'!$E$3:$E$146,0)))</f>
        <v/>
      </c>
      <c r="C34" s="38"/>
      <c r="D34" s="229" t="str">
        <f t="shared" si="18"/>
        <v/>
      </c>
      <c r="E34" s="230"/>
      <c r="F34" s="41" t="str">
        <f>IF(C34="","",IF(D34="% BWOW",$U$28*$F$24*E34*10,IF(D34="%",E34*10*$F$24,IF(D34="kg/m3",E34*$F$24*$U$29,IF(D34="l/m3",E34*$F$24*$U$29,"Confirm UOM")))))</f>
        <v/>
      </c>
      <c r="G34" s="151" t="str">
        <f t="array" ref="G34">IF($C34="","",IFERROR((INDEX(WAC_Item_Cost,MATCH(1,(WAC_Description=$C34)*(WAC_District=G$5),0))*$F34),"Not Available"))</f>
        <v/>
      </c>
      <c r="H34" s="151" t="str">
        <f t="array" ref="H34">IF($C34="","",IFERROR((INDEX(WAC_Item_Cost,MATCH(1,(WAC_Description=$C34)*(WAC_District=H$5),0))*$F34),"Not Available"))</f>
        <v/>
      </c>
      <c r="I34" s="151" t="str">
        <f t="array" ref="I34">IF($C34="","",IFERROR((INDEX(WAC_Item_Cost,MATCH(1,(WAC_Description=$C34)*(WAC_District=I$5),0))*$F34),"Not Available"))</f>
        <v/>
      </c>
      <c r="J34" s="151" t="str">
        <f t="array" ref="J34">IF($C34="","",IFERROR((INDEX(WAC_Item_Cost,MATCH(1,(WAC_Description=$C34)*(WAC_District=J$5),0))*$F34),"Not Available"))</f>
        <v/>
      </c>
      <c r="K34" s="151" t="str">
        <f t="array" ref="K34">IF($C34="","",IFERROR((INDEX(WAC_Item_Cost,MATCH(1,(WAC_Description=$C34)*(WAC_District=K$5),0))*$F34),"Not Available"))</f>
        <v/>
      </c>
      <c r="L34" s="151" t="str">
        <f t="array" ref="L34">IF($C34="","",IFERROR((INDEX(WAC_Item_Cost,MATCH(1,(WAC_Description=$C34)*(WAC_District=L$5),0))*$F34),"Not Available"))</f>
        <v/>
      </c>
      <c r="M34" s="151" t="str">
        <f t="array" ref="M34">IF($C34="","",IFERROR((INDEX(WAC_Item_Cost,MATCH(1,(WAC_Description=$C34)*(WAC_District=M$5),0))*$F34),"Not Available"))</f>
        <v/>
      </c>
      <c r="N34" s="151" t="str">
        <f t="array" ref="N34">IF($C34="","",IFERROR((INDEX(WAC_Item_Cost,MATCH(1,(WAC_Description=$C34)*(WAC_District=N$5),0))*$F34),"Not Available"))</f>
        <v/>
      </c>
      <c r="O34" s="151" t="str">
        <f t="array" ref="O34">IF($C34="","",IFERROR((INDEX(WAC_Item_Cost,MATCH(1,(WAC_Description=$C34)*(WAC_District=O$5),0))*$F34),"Not Available"))</f>
        <v/>
      </c>
      <c r="P34" s="151" t="str">
        <f t="array" ref="P34">IF($C34="","",IFERROR((INDEX(WAC_Item_Cost,MATCH(1,(WAC_Description=$C34)*(WAC_District=P$5),0))*$F34),"Not Available"))</f>
        <v/>
      </c>
      <c r="Q34" s="151" t="str">
        <f t="array" ref="Q34">IF($C34="","",IFERROR((INDEX(WAC_Item_Cost,MATCH(1,(WAC_Description=$C34)*(WAC_District=Q$5),0))*$F34),"Not Available"))</f>
        <v/>
      </c>
      <c r="R34" s="150" t="str">
        <f t="shared" si="20"/>
        <v/>
      </c>
      <c r="X34" s="274" t="str">
        <f t="shared" si="17"/>
        <v/>
      </c>
      <c r="Y34" s="275"/>
      <c r="Z34" s="2" t="str">
        <f t="shared" si="22"/>
        <v/>
      </c>
      <c r="AA34" s="2" t="str">
        <f t="shared" si="21"/>
        <v/>
      </c>
      <c r="AB34" s="2" t="str">
        <f t="shared" si="21"/>
        <v/>
      </c>
      <c r="AC34" s="2" t="str">
        <f t="shared" si="21"/>
        <v/>
      </c>
      <c r="AD34" s="11" t="str">
        <f t="shared" si="21"/>
        <v/>
      </c>
    </row>
    <row r="35" spans="2:30" ht="15.75" thickBot="1" x14ac:dyDescent="0.3">
      <c r="B35" s="272" t="s">
        <v>217</v>
      </c>
      <c r="C35" s="273"/>
      <c r="D35" s="193"/>
      <c r="E35" s="193">
        <v>0</v>
      </c>
      <c r="F35" s="134">
        <f>SUM(F25:F34)+(F24*1000)</f>
        <v>1000</v>
      </c>
      <c r="G35" s="45">
        <f t="shared" ref="G35:Q35" si="24">SUM(G24:G34)</f>
        <v>0</v>
      </c>
      <c r="H35" s="45">
        <f t="shared" si="24"/>
        <v>0</v>
      </c>
      <c r="I35" s="45">
        <f t="shared" si="24"/>
        <v>0</v>
      </c>
      <c r="J35" s="224">
        <f t="shared" si="24"/>
        <v>0</v>
      </c>
      <c r="K35" s="48">
        <f t="shared" ref="K35" si="25">SUM(K24:K34)</f>
        <v>0</v>
      </c>
      <c r="L35" s="48">
        <f t="shared" si="24"/>
        <v>0</v>
      </c>
      <c r="M35" s="45">
        <f t="shared" si="24"/>
        <v>0</v>
      </c>
      <c r="N35" s="48">
        <f t="shared" si="24"/>
        <v>0</v>
      </c>
      <c r="O35" s="45">
        <f t="shared" si="24"/>
        <v>0</v>
      </c>
      <c r="P35" s="45">
        <f t="shared" si="24"/>
        <v>0</v>
      </c>
      <c r="Q35" s="45">
        <f t="shared" si="24"/>
        <v>0</v>
      </c>
      <c r="R35" s="51">
        <f>AVERAGE(I35:Q35)</f>
        <v>0</v>
      </c>
      <c r="X35" s="276" t="s">
        <v>1618</v>
      </c>
      <c r="Y35" s="277"/>
      <c r="Z35" s="196">
        <f t="shared" ref="Z35:AD35" si="26">SUM(Z24:Z34)</f>
        <v>0</v>
      </c>
      <c r="AA35" s="196">
        <f t="shared" si="26"/>
        <v>0</v>
      </c>
      <c r="AB35" s="196">
        <f t="shared" si="26"/>
        <v>0</v>
      </c>
      <c r="AC35" s="196">
        <f t="shared" si="26"/>
        <v>0</v>
      </c>
      <c r="AD35" s="197">
        <f t="shared" si="26"/>
        <v>0</v>
      </c>
    </row>
    <row r="36" spans="2:30" ht="15.75" thickBot="1" x14ac:dyDescent="0.3">
      <c r="B36" s="210"/>
      <c r="C36" s="211" t="s">
        <v>2825</v>
      </c>
      <c r="D36" s="231"/>
      <c r="E36" s="195"/>
      <c r="F36" s="195"/>
      <c r="G36" s="45">
        <f t="shared" ref="G36:H36" si="27">(FLOOR($F$35,1000)/$F$35)*G35/$F$24</f>
        <v>0</v>
      </c>
      <c r="H36" s="45">
        <f t="shared" si="27"/>
        <v>0</v>
      </c>
      <c r="I36" s="45">
        <f>(FLOOR($F$35,1000)/$F$35)*I35/$F$24</f>
        <v>0</v>
      </c>
      <c r="J36" s="45">
        <f t="shared" ref="J36:R36" si="28">(FLOOR($F$35,1000)/$F$35)*J35/$F$24</f>
        <v>0</v>
      </c>
      <c r="K36" s="45">
        <f t="shared" ref="K36" si="29">(FLOOR($F$35,1000)/$F$35)*K35/$F$24</f>
        <v>0</v>
      </c>
      <c r="L36" s="45">
        <f t="shared" si="28"/>
        <v>0</v>
      </c>
      <c r="M36" s="45">
        <f t="shared" si="28"/>
        <v>0</v>
      </c>
      <c r="N36" s="45">
        <f t="shared" si="28"/>
        <v>0</v>
      </c>
      <c r="O36" s="45">
        <f t="shared" si="28"/>
        <v>0</v>
      </c>
      <c r="P36" s="45">
        <f t="shared" si="28"/>
        <v>0</v>
      </c>
      <c r="Q36" s="45">
        <f t="shared" si="28"/>
        <v>0</v>
      </c>
      <c r="R36" s="45">
        <f t="shared" si="28"/>
        <v>0</v>
      </c>
      <c r="X36" s="265" t="s">
        <v>1616</v>
      </c>
      <c r="Y36" s="266"/>
      <c r="Z36" s="198" t="str">
        <f>IFERROR(1-(($T$24)/Z35), "Not enough data")</f>
        <v>Not enough data</v>
      </c>
      <c r="AA36" s="198" t="str">
        <f t="shared" ref="AA36:AC36" si="30">IFERROR(1-(($T$24)/AA35), "Not enough data")</f>
        <v>Not enough data</v>
      </c>
      <c r="AB36" s="198" t="str">
        <f t="shared" si="30"/>
        <v>Not enough data</v>
      </c>
      <c r="AC36" s="198" t="str">
        <f t="shared" si="30"/>
        <v>Not enough data</v>
      </c>
      <c r="AD36" s="198" t="str">
        <f>IFERROR(1-(($T$24)/AD35), "Not enough data")</f>
        <v>Not enough data</v>
      </c>
    </row>
    <row r="37" spans="2:30" ht="15.75" thickBot="1" x14ac:dyDescent="0.3">
      <c r="B37" s="212"/>
      <c r="C37" s="213" t="s">
        <v>1864</v>
      </c>
      <c r="D37" s="231"/>
      <c r="E37" s="195"/>
      <c r="F37" s="195"/>
      <c r="G37" s="208">
        <f t="shared" ref="G37:H37" si="31">G36/$T$24</f>
        <v>0</v>
      </c>
      <c r="H37" s="208">
        <f t="shared" si="31"/>
        <v>0</v>
      </c>
      <c r="I37" s="208">
        <f t="shared" ref="I37:R37" si="32">I36/$T$24</f>
        <v>0</v>
      </c>
      <c r="J37" s="208">
        <f t="shared" si="32"/>
        <v>0</v>
      </c>
      <c r="K37" s="208">
        <f t="shared" si="32"/>
        <v>0</v>
      </c>
      <c r="L37" s="208">
        <f t="shared" si="32"/>
        <v>0</v>
      </c>
      <c r="M37" s="208">
        <f t="shared" si="32"/>
        <v>0</v>
      </c>
      <c r="N37" s="208">
        <f t="shared" si="32"/>
        <v>0</v>
      </c>
      <c r="O37" s="208">
        <f t="shared" si="32"/>
        <v>0</v>
      </c>
      <c r="P37" s="208">
        <f t="shared" si="32"/>
        <v>0</v>
      </c>
      <c r="Q37" s="208">
        <f t="shared" si="32"/>
        <v>0</v>
      </c>
      <c r="R37" s="208">
        <f t="shared" si="32"/>
        <v>0</v>
      </c>
    </row>
    <row r="38" spans="2:30" x14ac:dyDescent="0.25">
      <c r="B38" s="66"/>
      <c r="C38" s="5"/>
      <c r="D38" s="5"/>
    </row>
    <row r="39" spans="2:30" ht="15.75" thickBot="1" x14ac:dyDescent="0.3"/>
    <row r="40" spans="2:30" ht="15.75" thickBot="1" x14ac:dyDescent="0.3">
      <c r="B40" s="215"/>
      <c r="C40" s="216"/>
      <c r="D40" s="216"/>
      <c r="E40" s="122"/>
      <c r="F40" s="90" t="s">
        <v>242</v>
      </c>
      <c r="G40" s="90">
        <v>1</v>
      </c>
      <c r="H40" s="90">
        <v>1</v>
      </c>
      <c r="I40" s="204">
        <v>1</v>
      </c>
      <c r="J40" s="205">
        <v>1</v>
      </c>
      <c r="K40" s="205">
        <v>1</v>
      </c>
      <c r="L40" s="205">
        <v>1</v>
      </c>
      <c r="M40" s="205">
        <v>2</v>
      </c>
      <c r="N40" s="205">
        <v>1</v>
      </c>
      <c r="O40" s="205">
        <v>4</v>
      </c>
      <c r="P40" s="205">
        <v>2</v>
      </c>
      <c r="Q40" s="205">
        <v>1</v>
      </c>
      <c r="R40" s="206"/>
      <c r="T40" s="250" t="s">
        <v>2172</v>
      </c>
      <c r="U40" s="251"/>
      <c r="V40" s="252"/>
      <c r="X40" s="219"/>
      <c r="Y40" s="220"/>
      <c r="Z40" s="248" t="s">
        <v>242</v>
      </c>
      <c r="AA40" s="248"/>
      <c r="AB40" s="248"/>
      <c r="AC40" s="248"/>
      <c r="AD40" s="249"/>
    </row>
    <row r="41" spans="2:30" ht="31.5" customHeight="1" thickBot="1" x14ac:dyDescent="0.3">
      <c r="B41" s="207" t="s">
        <v>1614</v>
      </c>
      <c r="C41" s="72" t="s">
        <v>1615</v>
      </c>
      <c r="D41" s="72" t="s">
        <v>3210</v>
      </c>
      <c r="E41" s="127" t="s">
        <v>3214</v>
      </c>
      <c r="F41" s="200" t="s">
        <v>219</v>
      </c>
      <c r="G41" s="222" t="s">
        <v>2768</v>
      </c>
      <c r="H41" s="222" t="s">
        <v>2769</v>
      </c>
      <c r="I41" s="201" t="str">
        <f>'Blend Cost'!D1</f>
        <v>Edson</v>
      </c>
      <c r="J41" s="201" t="str">
        <f>'Blend Cost'!E1</f>
        <v>Red Deer</v>
      </c>
      <c r="K41" s="201" t="s">
        <v>1977</v>
      </c>
      <c r="L41" s="201" t="str">
        <f>'Blend Cost'!G1</f>
        <v>Swift Current</v>
      </c>
      <c r="M41" s="201" t="str">
        <f>'Blend Cost'!H1</f>
        <v>Grande Prairie</v>
      </c>
      <c r="N41" s="201" t="str">
        <f>'Blend Cost'!I1</f>
        <v>Estevan</v>
      </c>
      <c r="O41" s="201" t="str">
        <f>'Blend Cost'!J1</f>
        <v>Fort St. John</v>
      </c>
      <c r="P41" s="201" t="str">
        <f>'Blend Cost'!K1</f>
        <v>Lac La Biche</v>
      </c>
      <c r="Q41" s="201" t="str">
        <f>'Blend Cost'!L1</f>
        <v>Lloydminster</v>
      </c>
      <c r="R41" s="202" t="s">
        <v>229</v>
      </c>
      <c r="T41" s="253"/>
      <c r="U41" s="254"/>
      <c r="V41" s="255"/>
      <c r="X41" s="267" t="s">
        <v>1617</v>
      </c>
      <c r="Y41" s="268"/>
      <c r="Z41" s="217">
        <v>1</v>
      </c>
      <c r="AA41" s="217">
        <v>2</v>
      </c>
      <c r="AB41" s="217">
        <v>3</v>
      </c>
      <c r="AC41" s="217">
        <v>4</v>
      </c>
      <c r="AD41" s="218">
        <v>5</v>
      </c>
    </row>
    <row r="42" spans="2:30" ht="15.75" thickBot="1" x14ac:dyDescent="0.3">
      <c r="B42" s="76">
        <f>IF(C42="","",INDEX('Blend Sheet'!$BO$5:$BO$177,MATCH($C$42,'Blend Sheet'!$A$5:$A$177,0)))</f>
        <v>113002</v>
      </c>
      <c r="C42" s="37" t="s">
        <v>1817</v>
      </c>
      <c r="D42" s="77"/>
      <c r="E42" s="77"/>
      <c r="F42" s="223">
        <v>1</v>
      </c>
      <c r="G42" s="209">
        <f>IF($C42="","",IF(OR($C42="Visweep DM IS",$C42="Visweep DM"),VLOOKUP($C42,Sheet2!$A$2:$L$3,G$3,FALSE),(INDEX(BlendCosts,MATCH($C42,BlendNameCost,0),MATCH(G$5,DistrictCosts,0))*$F42)))</f>
        <v>133.03170306000001</v>
      </c>
      <c r="H42" s="209">
        <f>IF($C42="","",IF(OR($C42="Visweep DM IS",$C42="Visweep DM"),VLOOKUP($C42,Sheet2!$A$2:$L$3,H$3,FALSE),(INDEX(BlendCosts,MATCH($C42,BlendNameCost,0),MATCH(H$5,DistrictCosts,0))*$F42)))</f>
        <v>146.96844002</v>
      </c>
      <c r="I42" s="209">
        <f>IF($C42="","",IF(OR($C42="Visweep DM IS",$C42="Visweep DM"),VLOOKUP($C42,Sheet2!$A$2:$L$3,I$3,FALSE),(INDEX(BlendCosts,MATCH($C42,BlendNameCost,0),MATCH(I$5,DistrictCosts,0))*$F42)))</f>
        <v>191.79307162000001</v>
      </c>
      <c r="J42" s="209">
        <f>IF($C42="","",IF(OR($C42="Visweep DM IS",$C42="Visweep DM"),VLOOKUP($C42,Sheet2!$A$2:$L$3,J$3,FALSE),(INDEX(BlendCosts,MATCH($C42,BlendNameCost,0),MATCH(J$5,DistrictCosts,0))*$F42)))</f>
        <v>192.67883105999999</v>
      </c>
      <c r="K42" s="209">
        <f>IF($C42="","",IF(OR($C42="Visweep DM IS",$C42="Visweep DM"),VLOOKUP($C42,Sheet2!$A$2:$L$3,K$3,FALSE),(INDEX(BlendCosts,MATCH($C42,BlendNameCost,0),MATCH(K$5,DistrictCosts,0))*$F42)))</f>
        <v>156.37859974</v>
      </c>
      <c r="L42" s="209">
        <f>IF($C42="","",IF(OR($C42="Visweep DM IS",$C42="Visweep DM"),VLOOKUP($C42,Sheet2!$A$2:$L$3,L$3,FALSE),(INDEX(BlendCosts,MATCH($C42,BlendNameCost,0),MATCH(L$5,DistrictCosts,0))*$F42)))</f>
        <v>190.52813978</v>
      </c>
      <c r="M42" s="209">
        <f>IF($C42="","",IF(OR($C42="Visweep DM IS",$C42="Visweep DM"),VLOOKUP($C42,Sheet2!$A$2:$L$3,M$3,FALSE),(INDEX(BlendCosts,MATCH($C42,BlendNameCost,0),MATCH(M$5,DistrictCosts,0))*$F42)))</f>
        <v>206.87917540000001</v>
      </c>
      <c r="N42" s="209">
        <f>IF($C42="","",IF(OR($C42="Visweep DM IS",$C42="Visweep DM"),VLOOKUP($C42,Sheet2!$A$2:$L$3,N$3,FALSE),(INDEX(BlendCosts,MATCH($C42,BlendNameCost,0),MATCH(N$5,DistrictCosts,0))*$F42)))</f>
        <v>137.22652944000001</v>
      </c>
      <c r="O42" s="209">
        <f>IF($C42="","",IF(OR($C42="Visweep DM IS",$C42="Visweep DM"),VLOOKUP($C42,Sheet2!$A$2:$L$3,O$3,FALSE),(INDEX(BlendCosts,MATCH($C42,BlendNameCost,0),MATCH(O$5,DistrictCosts,0))*$F42)))</f>
        <v>236.60671491999997</v>
      </c>
      <c r="P42" s="209">
        <f>IF($C42="","",IF(OR($C42="Visweep DM IS",$C42="Visweep DM"),VLOOKUP($C42,Sheet2!$A$2:$L$3,P$3,FALSE),(INDEX(BlendCosts,MATCH($C42,BlendNameCost,0),MATCH(P$5,DistrictCosts,0))*$F42)))</f>
        <v>189.18516965999999</v>
      </c>
      <c r="Q42" s="209">
        <f>IF($C42="","",IF(OR($C42="Visweep DM IS",$C42="Visweep DM"),VLOOKUP($C42,Sheet2!$A$2:$L$3,Q$3,FALSE),(INDEX(BlendCosts,MATCH($C42,BlendNameCost,0),MATCH(Q$5,DistrictCosts,0))*$F42)))</f>
        <v>195.70788868</v>
      </c>
      <c r="R42" s="209">
        <f t="shared" ref="R42" si="33">IF(C42="","",AVERAGE(I42:Q42))</f>
        <v>188.55379114444446</v>
      </c>
      <c r="T42" s="256">
        <v>450</v>
      </c>
      <c r="U42" s="257"/>
      <c r="V42" s="258"/>
      <c r="X42" s="269" t="str">
        <f t="shared" ref="X42:X52" si="34">IF(C42="","",C42)</f>
        <v>1:1:0 'G'</v>
      </c>
      <c r="Y42" s="270"/>
      <c r="Z42" s="2">
        <f>IF($C42="","",VLOOKUP(VALUE($B42&amp;Z$23),PriceBook,3,FALSE)*$F42)</f>
        <v>620</v>
      </c>
      <c r="AA42" s="2">
        <f>IF($C42="","",VLOOKUP(VALUE($B42&amp;AA$23),PriceBook,3,FALSE)*$F42)</f>
        <v>695</v>
      </c>
      <c r="AB42" s="2">
        <f>IF($C42="","",VLOOKUP(VALUE($B42&amp;AB$23),PriceBook,3,FALSE)*$F42)</f>
        <v>815</v>
      </c>
      <c r="AC42" s="2">
        <f>IF($C42="","",VLOOKUP(VALUE($B42&amp;AC$23),PriceBook,3,FALSE)*$F42)</f>
        <v>730</v>
      </c>
      <c r="AD42" s="11">
        <f>IF($C42="","",VLOOKUP(VALUE($B42&amp;AD$23),PriceBook,3,FALSE)*$F42)</f>
        <v>860</v>
      </c>
    </row>
    <row r="43" spans="2:30" x14ac:dyDescent="0.25">
      <c r="B43" s="75" t="str">
        <f>IF(C43="","",INDEX('SC Costs'!$A$3:$A$146,MATCH($C43,'SC Costs'!$E$3:$E$146,0)))</f>
        <v/>
      </c>
      <c r="C43" s="38"/>
      <c r="D43" s="229" t="str">
        <f t="shared" ref="D43:D52" si="35">IF(C43="","",VLOOKUP(C43,WAC_Cost,6,FALSE))</f>
        <v/>
      </c>
      <c r="E43" s="230">
        <v>0.8</v>
      </c>
      <c r="F43" s="41" t="str">
        <f t="shared" ref="F43:F52" si="36">IF(C43="","",IF(D43="% BWOW",$U$46*$F$42*E43*10,IF(D43="%",E43*10*$F$42,IF(D43="kg/m3",E43*$F$42*$U$47,IF(D43="l/m3",E43*$F$42*$U$47,"Confirm UOM")))))</f>
        <v/>
      </c>
      <c r="G43" s="151" t="str">
        <f t="array" ref="G43">IF($C43="","",IFERROR((INDEX(WAC_Item_Cost,MATCH(1,(WAC_Description=$C43)*(WAC_District=G$5),0))*$F43),"Not Available"))</f>
        <v/>
      </c>
      <c r="H43" s="151" t="str">
        <f t="array" ref="H43">IF($C43="","",IFERROR((INDEX(WAC_Item_Cost,MATCH(1,(WAC_Description=$C43)*(WAC_District=H$5),0))*$F43),"Not Available"))</f>
        <v/>
      </c>
      <c r="I43" s="151" t="str">
        <f t="array" ref="I43">IF($C43="","",IFERROR((INDEX(WAC_Item_Cost,MATCH(1,(WAC_Description=$C43)*(WAC_District=I$5),0))*$F43),"Not Available"))</f>
        <v/>
      </c>
      <c r="J43" s="151" t="str">
        <f t="array" ref="J43">IF($C43="","",IFERROR((INDEX(WAC_Item_Cost,MATCH(1,(WAC_Description=$C43)*(WAC_District=J$5),0))*$F43),"Not Available"))</f>
        <v/>
      </c>
      <c r="K43" s="151" t="str">
        <f t="array" ref="K43">IF($C43="","",IFERROR((INDEX(WAC_Item_Cost,MATCH(1,(WAC_Description=$C43)*(WAC_District=K$5),0))*$F43),"Not Available"))</f>
        <v/>
      </c>
      <c r="L43" s="151" t="str">
        <f t="array" ref="L43">IF($C43="","",IFERROR((INDEX(WAC_Item_Cost,MATCH(1,(WAC_Description=$C43)*(WAC_District=L$5),0))*$F43),"Not Available"))</f>
        <v/>
      </c>
      <c r="M43" s="151" t="str">
        <f t="array" ref="M43">IF($C43="","",IFERROR((INDEX(WAC_Item_Cost,MATCH(1,(WAC_Description=$C43)*(WAC_District=M$5),0))*$F43),"Not Available"))</f>
        <v/>
      </c>
      <c r="N43" s="151" t="str">
        <f t="array" ref="N43">IF($C43="","",IFERROR((INDEX(WAC_Item_Cost,MATCH(1,(WAC_Description=$C43)*(WAC_District=N$5),0))*$F43),"Not Available"))</f>
        <v/>
      </c>
      <c r="O43" s="151" t="str">
        <f t="array" ref="O43">IF($C43="","",IFERROR((INDEX(WAC_Item_Cost,MATCH(1,(WAC_Description=$C43)*(WAC_District=O$5),0))*$F43),"Not Available"))</f>
        <v/>
      </c>
      <c r="P43" s="151" t="str">
        <f t="array" ref="P43">IF($C43="","",IFERROR((INDEX(WAC_Item_Cost,MATCH(1,(WAC_Description=$C43)*(WAC_District=P$5),0))*$F43),"Not Available"))</f>
        <v/>
      </c>
      <c r="Q43" s="151" t="str">
        <f t="array" ref="Q43">IF($C43="","",IFERROR((INDEX(WAC_Item_Cost,MATCH(1,(WAC_Description=$C43)*(WAC_District=Q$5),0))*$F43),"Not Available"))</f>
        <v/>
      </c>
      <c r="R43" s="150" t="str">
        <f t="shared" ref="R43:R52" si="37">IF(C43="","",AVERAGE(I43:Q43))</f>
        <v/>
      </c>
      <c r="T43" s="259"/>
      <c r="U43" s="260"/>
      <c r="V43" s="261"/>
      <c r="X43" s="269" t="str">
        <f t="shared" si="34"/>
        <v/>
      </c>
      <c r="Y43" s="270"/>
      <c r="Z43" s="2" t="str">
        <f t="shared" ref="Z43:AD52" si="38">IF($C43="","",VLOOKUP(VALUE($B43&amp;Z$41),PriceBook,3,FALSE)*$F43)</f>
        <v/>
      </c>
      <c r="AA43" s="2" t="str">
        <f t="shared" si="38"/>
        <v/>
      </c>
      <c r="AB43" s="2" t="str">
        <f t="shared" si="38"/>
        <v/>
      </c>
      <c r="AC43" s="2" t="str">
        <f t="shared" si="38"/>
        <v/>
      </c>
      <c r="AD43" s="11" t="str">
        <f t="shared" si="38"/>
        <v/>
      </c>
    </row>
    <row r="44" spans="2:30" ht="15.75" thickBot="1" x14ac:dyDescent="0.3">
      <c r="B44" s="75" t="str">
        <f>IF(C44="","",INDEX('SC Costs'!$A$3:$A$146,MATCH($C44,'SC Costs'!$E$3:$E$146,0)))</f>
        <v/>
      </c>
      <c r="C44" s="38"/>
      <c r="D44" s="229" t="str">
        <f t="shared" si="35"/>
        <v/>
      </c>
      <c r="E44" s="230">
        <v>0.2</v>
      </c>
      <c r="F44" s="41" t="str">
        <f t="shared" si="36"/>
        <v/>
      </c>
      <c r="G44" s="151" t="str">
        <f t="array" ref="G44">IF($C44="","",IFERROR((INDEX(WAC_Item_Cost,MATCH(1,(WAC_Description=$C44)*(WAC_District=G$5),0))*$F44),"Not Available"))</f>
        <v/>
      </c>
      <c r="H44" s="151" t="str">
        <f t="array" ref="H44">IF($C44="","",IFERROR((INDEX(WAC_Item_Cost,MATCH(1,(WAC_Description=$C44)*(WAC_District=H$5),0))*$F44),"Not Available"))</f>
        <v/>
      </c>
      <c r="I44" s="151" t="str">
        <f t="array" ref="I44">IF($C44="","",IFERROR((INDEX(WAC_Item_Cost,MATCH(1,(WAC_Description=$C44)*(WAC_District=I$5),0))*$F44),"Not Available"))</f>
        <v/>
      </c>
      <c r="J44" s="151" t="str">
        <f t="array" ref="J44">IF($C44="","",IFERROR((INDEX(WAC_Item_Cost,MATCH(1,(WAC_Description=$C44)*(WAC_District=J$5),0))*$F44),"Not Available"))</f>
        <v/>
      </c>
      <c r="K44" s="151" t="str">
        <f t="array" ref="K44">IF($C44="","",IFERROR((INDEX(WAC_Item_Cost,MATCH(1,(WAC_Description=$C44)*(WAC_District=K$5),0))*$F44),"Not Available"))</f>
        <v/>
      </c>
      <c r="L44" s="151" t="str">
        <f t="array" ref="L44">IF($C44="","",IFERROR((INDEX(WAC_Item_Cost,MATCH(1,(WAC_Description=$C44)*(WAC_District=L$5),0))*$F44),"Not Available"))</f>
        <v/>
      </c>
      <c r="M44" s="151" t="str">
        <f t="array" ref="M44">IF($C44="","",IFERROR((INDEX(WAC_Item_Cost,MATCH(1,(WAC_Description=$C44)*(WAC_District=M$5),0))*$F44),"Not Available"))</f>
        <v/>
      </c>
      <c r="N44" s="151" t="str">
        <f t="array" ref="N44">IF($C44="","",IFERROR((INDEX(WAC_Item_Cost,MATCH(1,(WAC_Description=$C44)*(WAC_District=N$5),0))*$F44),"Not Available"))</f>
        <v/>
      </c>
      <c r="O44" s="151" t="str">
        <f t="array" ref="O44">IF($C44="","",IFERROR((INDEX(WAC_Item_Cost,MATCH(1,(WAC_Description=$C44)*(WAC_District=O$5),0))*$F44),"Not Available"))</f>
        <v/>
      </c>
      <c r="P44" s="151" t="str">
        <f t="array" ref="P44">IF($C44="","",IFERROR((INDEX(WAC_Item_Cost,MATCH(1,(WAC_Description=$C44)*(WAC_District=P$5),0))*$F44),"Not Available"))</f>
        <v/>
      </c>
      <c r="Q44" s="151" t="str">
        <f t="array" ref="Q44">IF($C44="","",IFERROR((INDEX(WAC_Item_Cost,MATCH(1,(WAC_Description=$C44)*(WAC_District=Q$5),0))*$F44),"Not Available"))</f>
        <v/>
      </c>
      <c r="R44" s="150" t="str">
        <f t="shared" si="37"/>
        <v/>
      </c>
      <c r="T44" s="262"/>
      <c r="U44" s="263"/>
      <c r="V44" s="264"/>
      <c r="X44" s="269" t="str">
        <f t="shared" si="34"/>
        <v/>
      </c>
      <c r="Y44" s="270"/>
      <c r="Z44" s="2" t="str">
        <f t="shared" si="38"/>
        <v/>
      </c>
      <c r="AA44" s="2" t="str">
        <f t="shared" si="38"/>
        <v/>
      </c>
      <c r="AB44" s="2" t="str">
        <f t="shared" si="38"/>
        <v/>
      </c>
      <c r="AC44" s="2" t="str">
        <f t="shared" si="38"/>
        <v/>
      </c>
      <c r="AD44" s="11" t="str">
        <f t="shared" si="38"/>
        <v/>
      </c>
    </row>
    <row r="45" spans="2:30" x14ac:dyDescent="0.25">
      <c r="B45" s="75" t="str">
        <f>IF(C45="","",INDEX('SC Costs'!$A$3:$A$146,MATCH($C45,'SC Costs'!$E$3:$E$146,0)))</f>
        <v/>
      </c>
      <c r="C45" s="38"/>
      <c r="D45" s="229" t="str">
        <f t="shared" si="35"/>
        <v/>
      </c>
      <c r="E45" s="230">
        <v>2</v>
      </c>
      <c r="F45" s="41" t="str">
        <f t="shared" si="36"/>
        <v/>
      </c>
      <c r="G45" s="151" t="str">
        <f t="array" ref="G45">IF($C45="","",IFERROR((INDEX(WAC_Item_Cost,MATCH(1,(WAC_Description=$C45)*(WAC_District=G$5),0))*$F45),"Not Available"))</f>
        <v/>
      </c>
      <c r="H45" s="151" t="str">
        <f t="array" ref="H45">IF($C45="","",IFERROR((INDEX(WAC_Item_Cost,MATCH(1,(WAC_Description=$C45)*(WAC_District=H$5),0))*$F45),"Not Available"))</f>
        <v/>
      </c>
      <c r="I45" s="151" t="str">
        <f t="array" ref="I45">IF($C45="","",IFERROR((INDEX(WAC_Item_Cost,MATCH(1,(WAC_Description=$C45)*(WAC_District=I$5),0))*$F45),"Not Available"))</f>
        <v/>
      </c>
      <c r="J45" s="151" t="str">
        <f t="array" ref="J45">IF($C45="","",IFERROR((INDEX(WAC_Item_Cost,MATCH(1,(WAC_Description=$C45)*(WAC_District=J$5),0))*$F45),"Not Available"))</f>
        <v/>
      </c>
      <c r="K45" s="151" t="str">
        <f t="array" ref="K45">IF($C45="","",IFERROR((INDEX(WAC_Item_Cost,MATCH(1,(WAC_Description=$C45)*(WAC_District=K$5),0))*$F45),"Not Available"))</f>
        <v/>
      </c>
      <c r="L45" s="151" t="str">
        <f t="array" ref="L45">IF($C45="","",IFERROR((INDEX(WAC_Item_Cost,MATCH(1,(WAC_Description=$C45)*(WAC_District=L$5),0))*$F45),"Not Available"))</f>
        <v/>
      </c>
      <c r="M45" s="151" t="str">
        <f t="array" ref="M45">IF($C45="","",IFERROR((INDEX(WAC_Item_Cost,MATCH(1,(WAC_Description=$C45)*(WAC_District=M$5),0))*$F45),"Not Available"))</f>
        <v/>
      </c>
      <c r="N45" s="151" t="str">
        <f t="array" ref="N45">IF($C45="","",IFERROR((INDEX(WAC_Item_Cost,MATCH(1,(WAC_Description=$C45)*(WAC_District=N$5),0))*$F45),"Not Available"))</f>
        <v/>
      </c>
      <c r="O45" s="151" t="str">
        <f t="array" ref="O45">IF($C45="","",IFERROR((INDEX(WAC_Item_Cost,MATCH(1,(WAC_Description=$C45)*(WAC_District=O$5),0))*$F45),"Not Available"))</f>
        <v/>
      </c>
      <c r="P45" s="151" t="str">
        <f t="array" ref="P45">IF($C45="","",IFERROR((INDEX(WAC_Item_Cost,MATCH(1,(WAC_Description=$C45)*(WAC_District=P$5),0))*$F45),"Not Available"))</f>
        <v/>
      </c>
      <c r="Q45" s="151" t="str">
        <f t="array" ref="Q45">IF($C45="","",IFERROR((INDEX(WAC_Item_Cost,MATCH(1,(WAC_Description=$C45)*(WAC_District=Q$5),0))*$F45),"Not Available"))</f>
        <v/>
      </c>
      <c r="R45" s="150" t="str">
        <f t="shared" si="37"/>
        <v/>
      </c>
      <c r="X45" s="269" t="str">
        <f t="shared" si="34"/>
        <v/>
      </c>
      <c r="Y45" s="270"/>
      <c r="Z45" s="2" t="str">
        <f t="shared" si="38"/>
        <v/>
      </c>
      <c r="AA45" s="2" t="str">
        <f t="shared" si="38"/>
        <v/>
      </c>
      <c r="AB45" s="2" t="str">
        <f t="shared" si="38"/>
        <v/>
      </c>
      <c r="AC45" s="2" t="str">
        <f t="shared" si="38"/>
        <v/>
      </c>
      <c r="AD45" s="11" t="str">
        <f t="shared" si="38"/>
        <v/>
      </c>
    </row>
    <row r="46" spans="2:30" x14ac:dyDescent="0.25">
      <c r="B46" s="75" t="str">
        <f>IF(C46="","",INDEX('SC Costs'!$A$3:$A$146,MATCH($C46,'SC Costs'!$E$3:$E$146,0)))</f>
        <v/>
      </c>
      <c r="C46" s="38"/>
      <c r="D46" s="229" t="str">
        <f t="shared" si="35"/>
        <v/>
      </c>
      <c r="E46" s="230">
        <v>0.1</v>
      </c>
      <c r="F46" s="41" t="str">
        <f t="shared" si="36"/>
        <v/>
      </c>
      <c r="G46" s="151" t="str">
        <f t="array" ref="G46">IF($C46="","",IFERROR((INDEX(WAC_Item_Cost,MATCH(1,(WAC_Description=$C46)*(WAC_District=G$5),0))*$F46),"Not Available"))</f>
        <v/>
      </c>
      <c r="H46" s="151" t="str">
        <f t="array" ref="H46">IF($C46="","",IFERROR((INDEX(WAC_Item_Cost,MATCH(1,(WAC_Description=$C46)*(WAC_District=H$5),0))*$F46),"Not Available"))</f>
        <v/>
      </c>
      <c r="I46" s="151" t="str">
        <f t="array" ref="I46">IF($C46="","",IFERROR((INDEX(WAC_Item_Cost,MATCH(1,(WAC_Description=$C46)*(WAC_District=I$5),0))*$F46),"Not Available"))</f>
        <v/>
      </c>
      <c r="J46" s="151" t="str">
        <f t="array" ref="J46">IF($C46="","",IFERROR((INDEX(WAC_Item_Cost,MATCH(1,(WAC_Description=$C46)*(WAC_District=J$5),0))*$F46),"Not Available"))</f>
        <v/>
      </c>
      <c r="K46" s="151" t="str">
        <f t="array" ref="K46">IF($C46="","",IFERROR((INDEX(WAC_Item_Cost,MATCH(1,(WAC_Description=$C46)*(WAC_District=K$5),0))*$F46),"Not Available"))</f>
        <v/>
      </c>
      <c r="L46" s="151" t="str">
        <f t="array" ref="L46">IF($C46="","",IFERROR((INDEX(WAC_Item_Cost,MATCH(1,(WAC_Description=$C46)*(WAC_District=L$5),0))*$F46),"Not Available"))</f>
        <v/>
      </c>
      <c r="M46" s="151" t="str">
        <f t="array" ref="M46">IF($C46="","",IFERROR((INDEX(WAC_Item_Cost,MATCH(1,(WAC_Description=$C46)*(WAC_District=M$5),0))*$F46),"Not Available"))</f>
        <v/>
      </c>
      <c r="N46" s="151" t="str">
        <f t="array" ref="N46">IF($C46="","",IFERROR((INDEX(WAC_Item_Cost,MATCH(1,(WAC_Description=$C46)*(WAC_District=N$5),0))*$F46),"Not Available"))</f>
        <v/>
      </c>
      <c r="O46" s="151" t="str">
        <f t="array" ref="O46">IF($C46="","",IFERROR((INDEX(WAC_Item_Cost,MATCH(1,(WAC_Description=$C46)*(WAC_District=O$5),0))*$F46),"Not Available"))</f>
        <v/>
      </c>
      <c r="P46" s="151" t="str">
        <f t="array" ref="P46">IF($C46="","",IFERROR((INDEX(WAC_Item_Cost,MATCH(1,(WAC_Description=$C46)*(WAC_District=P$5),0))*$F46),"Not Available"))</f>
        <v/>
      </c>
      <c r="Q46" s="151" t="str">
        <f t="array" ref="Q46">IF($C46="","",IFERROR((INDEX(WAC_Item_Cost,MATCH(1,(WAC_Description=$C46)*(WAC_District=Q$5),0))*$F46),"Not Available"))</f>
        <v/>
      </c>
      <c r="R46" s="150" t="str">
        <f t="shared" si="37"/>
        <v/>
      </c>
      <c r="T46" s="232" t="s">
        <v>3215</v>
      </c>
      <c r="U46" s="247">
        <v>1</v>
      </c>
      <c r="V46" s="247"/>
      <c r="X46" s="269" t="str">
        <f t="shared" si="34"/>
        <v/>
      </c>
      <c r="Y46" s="270"/>
      <c r="Z46" s="2" t="str">
        <f t="shared" si="38"/>
        <v/>
      </c>
      <c r="AA46" s="2" t="str">
        <f t="shared" si="38"/>
        <v/>
      </c>
      <c r="AB46" s="2" t="str">
        <f t="shared" si="38"/>
        <v/>
      </c>
      <c r="AC46" s="2" t="str">
        <f t="shared" si="38"/>
        <v/>
      </c>
      <c r="AD46" s="11" t="str">
        <f t="shared" si="38"/>
        <v/>
      </c>
    </row>
    <row r="47" spans="2:30" x14ac:dyDescent="0.25">
      <c r="B47" s="75" t="str">
        <f>IF(C47="","",INDEX('SC Costs'!$A$3:$A$146,MATCH($C47,'SC Costs'!$E$3:$E$146,0)))</f>
        <v/>
      </c>
      <c r="C47" s="38"/>
      <c r="D47" s="229" t="str">
        <f t="shared" si="35"/>
        <v/>
      </c>
      <c r="E47" s="230">
        <v>0.2</v>
      </c>
      <c r="F47" s="41" t="str">
        <f t="shared" si="36"/>
        <v/>
      </c>
      <c r="G47" s="151" t="str">
        <f t="array" ref="G47">IF($C47="","",IFERROR((INDEX(WAC_Item_Cost,MATCH(1,(WAC_Description=$C47)*(WAC_District=G$5),0))*$F47),"Not Available"))</f>
        <v/>
      </c>
      <c r="H47" s="151" t="str">
        <f t="array" ref="H47">IF($C47="","",IFERROR((INDEX(WAC_Item_Cost,MATCH(1,(WAC_Description=$C47)*(WAC_District=H$5),0))*$F47),"Not Available"))</f>
        <v/>
      </c>
      <c r="I47" s="151" t="str">
        <f t="array" ref="I47">IF($C47="","",IFERROR((INDEX(WAC_Item_Cost,MATCH(1,(WAC_Description=$C47)*(WAC_District=I$5),0))*$F47),"Not Available"))</f>
        <v/>
      </c>
      <c r="J47" s="151" t="str">
        <f t="array" ref="J47">IF($C47="","",IFERROR((INDEX(WAC_Item_Cost,MATCH(1,(WAC_Description=$C47)*(WAC_District=J$5),0))*$F47),"Not Available"))</f>
        <v/>
      </c>
      <c r="K47" s="151" t="str">
        <f t="array" ref="K47">IF($C47="","",IFERROR((INDEX(WAC_Item_Cost,MATCH(1,(WAC_Description=$C47)*(WAC_District=K$5),0))*$F47),"Not Available"))</f>
        <v/>
      </c>
      <c r="L47" s="151" t="str">
        <f t="array" ref="L47">IF($C47="","",IFERROR((INDEX(WAC_Item_Cost,MATCH(1,(WAC_Description=$C47)*(WAC_District=L$5),0))*$F47),"Not Available"))</f>
        <v/>
      </c>
      <c r="M47" s="151" t="str">
        <f t="array" ref="M47">IF($C47="","",IFERROR((INDEX(WAC_Item_Cost,MATCH(1,(WAC_Description=$C47)*(WAC_District=M$5),0))*$F47),"Not Available"))</f>
        <v/>
      </c>
      <c r="N47" s="151" t="str">
        <f t="array" ref="N47">IF($C47="","",IFERROR((INDEX(WAC_Item_Cost,MATCH(1,(WAC_Description=$C47)*(WAC_District=N$5),0))*$F47),"Not Available"))</f>
        <v/>
      </c>
      <c r="O47" s="151" t="str">
        <f t="array" ref="O47">IF($C47="","",IFERROR((INDEX(WAC_Item_Cost,MATCH(1,(WAC_Description=$C47)*(WAC_District=O$5),0))*$F47),"Not Available"))</f>
        <v/>
      </c>
      <c r="P47" s="151" t="str">
        <f t="array" ref="P47">IF($C47="","",IFERROR((INDEX(WAC_Item_Cost,MATCH(1,(WAC_Description=$C47)*(WAC_District=P$5),0))*$F47),"Not Available"))</f>
        <v/>
      </c>
      <c r="Q47" s="151" t="str">
        <f t="array" ref="Q47">IF($C47="","",IFERROR((INDEX(WAC_Item_Cost,MATCH(1,(WAC_Description=$C47)*(WAC_District=Q$5),0))*$F47),"Not Available"))</f>
        <v/>
      </c>
      <c r="R47" s="150" t="str">
        <f t="shared" si="37"/>
        <v/>
      </c>
      <c r="T47" s="232" t="s">
        <v>227</v>
      </c>
      <c r="U47" s="247">
        <v>1</v>
      </c>
      <c r="V47" s="247"/>
      <c r="X47" s="269" t="str">
        <f t="shared" si="34"/>
        <v/>
      </c>
      <c r="Y47" s="270"/>
      <c r="Z47" s="2" t="str">
        <f t="shared" si="38"/>
        <v/>
      </c>
      <c r="AA47" s="2" t="str">
        <f t="shared" si="38"/>
        <v/>
      </c>
      <c r="AB47" s="2" t="str">
        <f t="shared" si="38"/>
        <v/>
      </c>
      <c r="AC47" s="2" t="str">
        <f t="shared" si="38"/>
        <v/>
      </c>
      <c r="AD47" s="11" t="str">
        <f t="shared" si="38"/>
        <v/>
      </c>
    </row>
    <row r="48" spans="2:30" x14ac:dyDescent="0.25">
      <c r="B48" s="75" t="str">
        <f>IF(C48="","",INDEX('SC Costs'!$A$3:$A$146,MATCH($C48,'SC Costs'!$E$3:$E$146,0)))</f>
        <v/>
      </c>
      <c r="C48" s="38"/>
      <c r="D48" s="229" t="str">
        <f t="shared" si="35"/>
        <v/>
      </c>
      <c r="E48" s="230">
        <v>2</v>
      </c>
      <c r="F48" s="41" t="str">
        <f>IF(C48="","",IF(D48="% BWOW",$U$46*$F$42*E48*10,IF(D48="%",E48*10*$F$42,IF(D48="kg/m3",E48*$F$42*$U$47,IF(D48="l/m3",E48*$F$42*$U$47,"Confirm UOM")))))</f>
        <v/>
      </c>
      <c r="G48" s="151" t="str">
        <f t="array" ref="G48">IF($C48="","",IFERROR((INDEX(WAC_Item_Cost,MATCH(1,(WAC_Description=$C48)*(WAC_District=G$5),0))*$F48),"Not Available"))</f>
        <v/>
      </c>
      <c r="H48" s="151" t="str">
        <f t="array" ref="H48">IF($C48="","",IFERROR((INDEX(WAC_Item_Cost,MATCH(1,(WAC_Description=$C48)*(WAC_District=H$5),0))*$F48),"Not Available"))</f>
        <v/>
      </c>
      <c r="I48" s="151" t="str">
        <f t="array" ref="I48">IF($C48="","",IFERROR((INDEX(WAC_Item_Cost,MATCH(1,(WAC_Description=$C48)*(WAC_District=I$5),0))*$F48),"Not Available"))</f>
        <v/>
      </c>
      <c r="J48" s="151" t="str">
        <f t="array" ref="J48">IF($C48="","",IFERROR((INDEX(WAC_Item_Cost,MATCH(1,(WAC_Description=$C48)*(WAC_District=J$5),0))*$F48),"Not Available"))</f>
        <v/>
      </c>
      <c r="K48" s="151" t="str">
        <f t="array" ref="K48">IF($C48="","",IFERROR((INDEX(WAC_Item_Cost,MATCH(1,(WAC_Description=$C48)*(WAC_District=K$5),0))*$F48),"Not Available"))</f>
        <v/>
      </c>
      <c r="L48" s="151" t="str">
        <f t="array" ref="L48">IF($C48="","",IFERROR((INDEX(WAC_Item_Cost,MATCH(1,(WAC_Description=$C48)*(WAC_District=L$5),0))*$F48),"Not Available"))</f>
        <v/>
      </c>
      <c r="M48" s="151" t="str">
        <f t="array" ref="M48">IF($C48="","",IFERROR((INDEX(WAC_Item_Cost,MATCH(1,(WAC_Description=$C48)*(WAC_District=M$5),0))*$F48),"Not Available"))</f>
        <v/>
      </c>
      <c r="N48" s="151" t="str">
        <f t="array" ref="N48">IF($C48="","",IFERROR((INDEX(WAC_Item_Cost,MATCH(1,(WAC_Description=$C48)*(WAC_District=N$5),0))*$F48),"Not Available"))</f>
        <v/>
      </c>
      <c r="O48" s="151" t="str">
        <f t="array" ref="O48">IF($C48="","",IFERROR((INDEX(WAC_Item_Cost,MATCH(1,(WAC_Description=$C48)*(WAC_District=O$5),0))*$F48),"Not Available"))</f>
        <v/>
      </c>
      <c r="P48" s="151" t="str">
        <f t="array" ref="P48">IF($C48="","",IFERROR((INDEX(WAC_Item_Cost,MATCH(1,(WAC_Description=$C48)*(WAC_District=P$5),0))*$F48),"Not Available"))</f>
        <v/>
      </c>
      <c r="Q48" s="151" t="str">
        <f t="array" ref="Q48">IF($C48="","",IFERROR((INDEX(WAC_Item_Cost,MATCH(1,(WAC_Description=$C48)*(WAC_District=Q$5),0))*$F48),"Not Available"))</f>
        <v/>
      </c>
      <c r="R48" s="150" t="str">
        <f t="shared" si="37"/>
        <v/>
      </c>
      <c r="X48" s="269" t="str">
        <f t="shared" si="34"/>
        <v/>
      </c>
      <c r="Y48" s="270"/>
      <c r="Z48" s="2" t="str">
        <f t="shared" si="38"/>
        <v/>
      </c>
      <c r="AA48" s="2" t="str">
        <f t="shared" si="38"/>
        <v/>
      </c>
      <c r="AB48" s="2" t="str">
        <f t="shared" si="38"/>
        <v/>
      </c>
      <c r="AC48" s="2" t="str">
        <f t="shared" si="38"/>
        <v/>
      </c>
      <c r="AD48" s="11" t="str">
        <f t="shared" si="38"/>
        <v/>
      </c>
    </row>
    <row r="49" spans="2:30" x14ac:dyDescent="0.25">
      <c r="B49" s="75" t="str">
        <f>IF(C49="","",INDEX('SC Costs'!$A$3:$A$146,MATCH($C49,'SC Costs'!$E$3:$E$146,0)))</f>
        <v/>
      </c>
      <c r="C49" s="38"/>
      <c r="D49" s="229" t="str">
        <f t="shared" si="35"/>
        <v/>
      </c>
      <c r="E49" s="230"/>
      <c r="F49" s="41" t="str">
        <f t="shared" si="36"/>
        <v/>
      </c>
      <c r="G49" s="151" t="str">
        <f t="array" ref="G49">IF($C49="","",IFERROR((INDEX(WAC_Item_Cost,MATCH(1,(WAC_Description=$C49)*(WAC_District=G$5),0))*$F49),"Not Available"))</f>
        <v/>
      </c>
      <c r="H49" s="151" t="str">
        <f t="array" ref="H49">IF($C49="","",IFERROR((INDEX(WAC_Item_Cost,MATCH(1,(WAC_Description=$C49)*(WAC_District=H$5),0))*$F49),"Not Available"))</f>
        <v/>
      </c>
      <c r="I49" s="151" t="str">
        <f t="array" ref="I49">IF($C49="","",IFERROR((INDEX(WAC_Item_Cost,MATCH(1,(WAC_Description=$C49)*(WAC_District=I$5),0))*$F49),"Not Available"))</f>
        <v/>
      </c>
      <c r="J49" s="151" t="str">
        <f t="array" ref="J49">IF($C49="","",IFERROR((INDEX(WAC_Item_Cost,MATCH(1,(WAC_Description=$C49)*(WAC_District=J$5),0))*$F49),"Not Available"))</f>
        <v/>
      </c>
      <c r="K49" s="151" t="str">
        <f t="array" ref="K49">IF($C49="","",IFERROR((INDEX(WAC_Item_Cost,MATCH(1,(WAC_Description=$C49)*(WAC_District=K$5),0))*$F49),"Not Available"))</f>
        <v/>
      </c>
      <c r="L49" s="151" t="str">
        <f t="array" ref="L49">IF($C49="","",IFERROR((INDEX(WAC_Item_Cost,MATCH(1,(WAC_Description=$C49)*(WAC_District=L$5),0))*$F49),"Not Available"))</f>
        <v/>
      </c>
      <c r="M49" s="151" t="str">
        <f t="array" ref="M49">IF($C49="","",IFERROR((INDEX(WAC_Item_Cost,MATCH(1,(WAC_Description=$C49)*(WAC_District=M$5),0))*$F49),"Not Available"))</f>
        <v/>
      </c>
      <c r="N49" s="151" t="str">
        <f t="array" ref="N49">IF($C49="","",IFERROR((INDEX(WAC_Item_Cost,MATCH(1,(WAC_Description=$C49)*(WAC_District=N$5),0))*$F49),"Not Available"))</f>
        <v/>
      </c>
      <c r="O49" s="151" t="str">
        <f t="array" ref="O49">IF($C49="","",IFERROR((INDEX(WAC_Item_Cost,MATCH(1,(WAC_Description=$C49)*(WAC_District=O$5),0))*$F49),"Not Available"))</f>
        <v/>
      </c>
      <c r="P49" s="151" t="str">
        <f t="array" ref="P49">IF($C49="","",IFERROR((INDEX(WAC_Item_Cost,MATCH(1,(WAC_Description=$C49)*(WAC_District=P$5),0))*$F49),"Not Available"))</f>
        <v/>
      </c>
      <c r="Q49" s="151" t="str">
        <f t="array" ref="Q49">IF($C49="","",IFERROR((INDEX(WAC_Item_Cost,MATCH(1,(WAC_Description=$C49)*(WAC_District=Q$5),0))*$F49),"Not Available"))</f>
        <v/>
      </c>
      <c r="R49" s="150" t="str">
        <f t="shared" si="37"/>
        <v/>
      </c>
      <c r="X49" s="269" t="str">
        <f t="shared" si="34"/>
        <v/>
      </c>
      <c r="Y49" s="270"/>
      <c r="Z49" s="2" t="str">
        <f t="shared" si="38"/>
        <v/>
      </c>
      <c r="AA49" s="2" t="str">
        <f t="shared" si="38"/>
        <v/>
      </c>
      <c r="AB49" s="2" t="str">
        <f t="shared" si="38"/>
        <v/>
      </c>
      <c r="AC49" s="2" t="str">
        <f t="shared" si="38"/>
        <v/>
      </c>
      <c r="AD49" s="11" t="str">
        <f t="shared" si="38"/>
        <v/>
      </c>
    </row>
    <row r="50" spans="2:30" x14ac:dyDescent="0.25">
      <c r="B50" s="75" t="str">
        <f>IF(C50="","",INDEX('SC Costs'!$A$3:$A$146,MATCH($C50,'SC Costs'!$E$3:$E$146,0)))</f>
        <v/>
      </c>
      <c r="C50" s="38"/>
      <c r="D50" s="229" t="str">
        <f t="shared" si="35"/>
        <v/>
      </c>
      <c r="E50" s="230"/>
      <c r="F50" s="41" t="str">
        <f t="shared" si="36"/>
        <v/>
      </c>
      <c r="G50" s="151" t="str">
        <f t="array" ref="G50">IF($C50="","",IFERROR((INDEX(WAC_Item_Cost,MATCH(1,(WAC_Description=$C50)*(WAC_District=G$5),0))*$F50),"Not Available"))</f>
        <v/>
      </c>
      <c r="H50" s="151" t="str">
        <f t="array" ref="H50">IF($C50="","",IFERROR((INDEX(WAC_Item_Cost,MATCH(1,(WAC_Description=$C50)*(WAC_District=H$5),0))*$F50),"Not Available"))</f>
        <v/>
      </c>
      <c r="I50" s="151" t="str">
        <f t="array" ref="I50">IF($C50="","",IFERROR((INDEX(WAC_Item_Cost,MATCH(1,(WAC_Description=$C50)*(WAC_District=I$5),0))*$F50),"Not Available"))</f>
        <v/>
      </c>
      <c r="J50" s="151" t="str">
        <f t="array" ref="J50">IF($C50="","",IFERROR((INDEX(WAC_Item_Cost,MATCH(1,(WAC_Description=$C50)*(WAC_District=J$5),0))*$F50),"Not Available"))</f>
        <v/>
      </c>
      <c r="K50" s="151" t="str">
        <f t="array" ref="K50">IF($C50="","",IFERROR((INDEX(WAC_Item_Cost,MATCH(1,(WAC_Description=$C50)*(WAC_District=K$5),0))*$F50),"Not Available"))</f>
        <v/>
      </c>
      <c r="L50" s="151" t="str">
        <f t="array" ref="L50">IF($C50="","",IFERROR((INDEX(WAC_Item_Cost,MATCH(1,(WAC_Description=$C50)*(WAC_District=L$5),0))*$F50),"Not Available"))</f>
        <v/>
      </c>
      <c r="M50" s="151" t="str">
        <f t="array" ref="M50">IF($C50="","",IFERROR((INDEX(WAC_Item_Cost,MATCH(1,(WAC_Description=$C50)*(WAC_District=M$5),0))*$F50),"Not Available"))</f>
        <v/>
      </c>
      <c r="N50" s="151" t="str">
        <f t="array" ref="N50">IF($C50="","",IFERROR((INDEX(WAC_Item_Cost,MATCH(1,(WAC_Description=$C50)*(WAC_District=N$5),0))*$F50),"Not Available"))</f>
        <v/>
      </c>
      <c r="O50" s="151" t="str">
        <f t="array" ref="O50">IF($C50="","",IFERROR((INDEX(WAC_Item_Cost,MATCH(1,(WAC_Description=$C50)*(WAC_District=O$5),0))*$F50),"Not Available"))</f>
        <v/>
      </c>
      <c r="P50" s="151" t="str">
        <f t="array" ref="P50">IF($C50="","",IFERROR((INDEX(WAC_Item_Cost,MATCH(1,(WAC_Description=$C50)*(WAC_District=P$5),0))*$F50),"Not Available"))</f>
        <v/>
      </c>
      <c r="Q50" s="151" t="str">
        <f t="array" ref="Q50">IF($C50="","",IFERROR((INDEX(WAC_Item_Cost,MATCH(1,(WAC_Description=$C50)*(WAC_District=Q$5),0))*$F50),"Not Available"))</f>
        <v/>
      </c>
      <c r="R50" s="150" t="str">
        <f t="shared" si="37"/>
        <v/>
      </c>
      <c r="X50" s="269" t="str">
        <f t="shared" si="34"/>
        <v/>
      </c>
      <c r="Y50" s="270"/>
      <c r="Z50" s="2" t="str">
        <f t="shared" si="38"/>
        <v/>
      </c>
      <c r="AA50" s="2" t="str">
        <f t="shared" si="38"/>
        <v/>
      </c>
      <c r="AB50" s="2" t="str">
        <f t="shared" si="38"/>
        <v/>
      </c>
      <c r="AC50" s="2" t="str">
        <f t="shared" si="38"/>
        <v/>
      </c>
      <c r="AD50" s="11" t="str">
        <f t="shared" si="38"/>
        <v/>
      </c>
    </row>
    <row r="51" spans="2:30" x14ac:dyDescent="0.25">
      <c r="B51" s="75" t="str">
        <f>IF(C51="","",INDEX('SC Costs'!$A$3:$A$146,MATCH($C51,'SC Costs'!$E$3:$E$146,0)))</f>
        <v/>
      </c>
      <c r="C51" s="38"/>
      <c r="D51" s="229" t="str">
        <f t="shared" si="35"/>
        <v/>
      </c>
      <c r="E51" s="230"/>
      <c r="F51" s="41" t="str">
        <f t="shared" si="36"/>
        <v/>
      </c>
      <c r="G51" s="151" t="str">
        <f t="array" ref="G51">IF($C51="","",IFERROR((INDEX(WAC_Item_Cost,MATCH(1,(WAC_Description=$C51)*(WAC_District=G$5),0))*$F51),"Not Available"))</f>
        <v/>
      </c>
      <c r="H51" s="151" t="str">
        <f t="array" ref="H51">IF($C51="","",IFERROR((INDEX(WAC_Item_Cost,MATCH(1,(WAC_Description=$C51)*(WAC_District=H$5),0))*$F51),"Not Available"))</f>
        <v/>
      </c>
      <c r="I51" s="151" t="str">
        <f t="array" ref="I51">IF($C51="","",IFERROR((INDEX(WAC_Item_Cost,MATCH(1,(WAC_Description=$C51)*(WAC_District=I$5),0))*$F51),"Not Available"))</f>
        <v/>
      </c>
      <c r="J51" s="151" t="str">
        <f t="array" ref="J51">IF($C51="","",IFERROR((INDEX(WAC_Item_Cost,MATCH(1,(WAC_Description=$C51)*(WAC_District=J$5),0))*$F51),"Not Available"))</f>
        <v/>
      </c>
      <c r="K51" s="151" t="str">
        <f t="array" ref="K51">IF($C51="","",IFERROR((INDEX(WAC_Item_Cost,MATCH(1,(WAC_Description=$C51)*(WAC_District=K$5),0))*$F51),"Not Available"))</f>
        <v/>
      </c>
      <c r="L51" s="151" t="str">
        <f t="array" ref="L51">IF($C51="","",IFERROR((INDEX(WAC_Item_Cost,MATCH(1,(WAC_Description=$C51)*(WAC_District=L$5),0))*$F51),"Not Available"))</f>
        <v/>
      </c>
      <c r="M51" s="151" t="str">
        <f t="array" ref="M51">IF($C51="","",IFERROR((INDEX(WAC_Item_Cost,MATCH(1,(WAC_Description=$C51)*(WAC_District=M$5),0))*$F51),"Not Available"))</f>
        <v/>
      </c>
      <c r="N51" s="151" t="str">
        <f t="array" ref="N51">IF($C51="","",IFERROR((INDEX(WAC_Item_Cost,MATCH(1,(WAC_Description=$C51)*(WAC_District=N$5),0))*$F51),"Not Available"))</f>
        <v/>
      </c>
      <c r="O51" s="151" t="str">
        <f t="array" ref="O51">IF($C51="","",IFERROR((INDEX(WAC_Item_Cost,MATCH(1,(WAC_Description=$C51)*(WAC_District=O$5),0))*$F51),"Not Available"))</f>
        <v/>
      </c>
      <c r="P51" s="151" t="str">
        <f t="array" ref="P51">IF($C51="","",IFERROR((INDEX(WAC_Item_Cost,MATCH(1,(WAC_Description=$C51)*(WAC_District=P$5),0))*$F51),"Not Available"))</f>
        <v/>
      </c>
      <c r="Q51" s="151" t="str">
        <f t="array" ref="Q51">IF($C51="","",IFERROR((INDEX(WAC_Item_Cost,MATCH(1,(WAC_Description=$C51)*(WAC_District=Q$5),0))*$F51),"Not Available"))</f>
        <v/>
      </c>
      <c r="R51" s="150" t="str">
        <f t="shared" si="37"/>
        <v/>
      </c>
      <c r="X51" s="269" t="str">
        <f t="shared" si="34"/>
        <v/>
      </c>
      <c r="Y51" s="270"/>
      <c r="Z51" s="2" t="str">
        <f t="shared" si="38"/>
        <v/>
      </c>
      <c r="AA51" s="2" t="str">
        <f t="shared" si="38"/>
        <v/>
      </c>
      <c r="AB51" s="2" t="str">
        <f t="shared" si="38"/>
        <v/>
      </c>
      <c r="AC51" s="2" t="str">
        <f t="shared" si="38"/>
        <v/>
      </c>
      <c r="AD51" s="11" t="str">
        <f t="shared" si="38"/>
        <v/>
      </c>
    </row>
    <row r="52" spans="2:30" ht="15.75" thickBot="1" x14ac:dyDescent="0.3">
      <c r="B52" s="75" t="str">
        <f>IF(C52="","",INDEX('SC Costs'!$A$3:$A$146,MATCH($C52,'SC Costs'!$E$3:$E$146,0)))</f>
        <v/>
      </c>
      <c r="C52" s="38"/>
      <c r="D52" s="229" t="str">
        <f t="shared" si="35"/>
        <v/>
      </c>
      <c r="E52" s="230"/>
      <c r="F52" s="41" t="str">
        <f t="shared" si="36"/>
        <v/>
      </c>
      <c r="G52" s="151" t="str">
        <f t="array" ref="G52">IF($C52="","",IFERROR((INDEX(WAC_Item_Cost,MATCH(1,(WAC_Description=$C52)*(WAC_District=G$5),0))*$F52),"Not Available"))</f>
        <v/>
      </c>
      <c r="H52" s="151" t="str">
        <f t="array" ref="H52">IF($C52="","",IFERROR((INDEX(WAC_Item_Cost,MATCH(1,(WAC_Description=$C52)*(WAC_District=H$5),0))*$F52),"Not Available"))</f>
        <v/>
      </c>
      <c r="I52" s="151" t="str">
        <f t="array" ref="I52">IF($C52="","",IFERROR((INDEX(WAC_Item_Cost,MATCH(1,(WAC_Description=$C52)*(WAC_District=I$5),0))*$F52),"Not Available"))</f>
        <v/>
      </c>
      <c r="J52" s="151" t="str">
        <f t="array" ref="J52">IF($C52="","",IFERROR((INDEX(WAC_Item_Cost,MATCH(1,(WAC_Description=$C52)*(WAC_District=J$5),0))*$F52),"Not Available"))</f>
        <v/>
      </c>
      <c r="K52" s="151" t="str">
        <f t="array" ref="K52">IF($C52="","",IFERROR((INDEX(WAC_Item_Cost,MATCH(1,(WAC_Description=$C52)*(WAC_District=K$5),0))*$F52),"Not Available"))</f>
        <v/>
      </c>
      <c r="L52" s="151" t="str">
        <f t="array" ref="L52">IF($C52="","",IFERROR((INDEX(WAC_Item_Cost,MATCH(1,(WAC_Description=$C52)*(WAC_District=L$5),0))*$F52),"Not Available"))</f>
        <v/>
      </c>
      <c r="M52" s="151" t="str">
        <f t="array" ref="M52">IF($C52="","",IFERROR((INDEX(WAC_Item_Cost,MATCH(1,(WAC_Description=$C52)*(WAC_District=M$5),0))*$F52),"Not Available"))</f>
        <v/>
      </c>
      <c r="N52" s="151" t="str">
        <f t="array" ref="N52">IF($C52="","",IFERROR((INDEX(WAC_Item_Cost,MATCH(1,(WAC_Description=$C52)*(WAC_District=N$5),0))*$F52),"Not Available"))</f>
        <v/>
      </c>
      <c r="O52" s="151" t="str">
        <f t="array" ref="O52">IF($C52="","",IFERROR((INDEX(WAC_Item_Cost,MATCH(1,(WAC_Description=$C52)*(WAC_District=O$5),0))*$F52),"Not Available"))</f>
        <v/>
      </c>
      <c r="P52" s="151" t="str">
        <f t="array" ref="P52">IF($C52="","",IFERROR((INDEX(WAC_Item_Cost,MATCH(1,(WAC_Description=$C52)*(WAC_District=P$5),0))*$F52),"Not Available"))</f>
        <v/>
      </c>
      <c r="Q52" s="151" t="str">
        <f t="array" ref="Q52">IF($C52="","",IFERROR((INDEX(WAC_Item_Cost,MATCH(1,(WAC_Description=$C52)*(WAC_District=Q$5),0))*$F52),"Not Available"))</f>
        <v/>
      </c>
      <c r="R52" s="150" t="str">
        <f t="shared" si="37"/>
        <v/>
      </c>
      <c r="X52" s="274" t="str">
        <f t="shared" si="34"/>
        <v/>
      </c>
      <c r="Y52" s="275"/>
      <c r="Z52" s="2" t="str">
        <f t="shared" si="38"/>
        <v/>
      </c>
      <c r="AA52" s="2" t="str">
        <f t="shared" si="38"/>
        <v/>
      </c>
      <c r="AB52" s="2" t="str">
        <f t="shared" si="38"/>
        <v/>
      </c>
      <c r="AC52" s="2" t="str">
        <f t="shared" si="38"/>
        <v/>
      </c>
      <c r="AD52" s="11" t="str">
        <f t="shared" si="38"/>
        <v/>
      </c>
    </row>
    <row r="53" spans="2:30" ht="15.75" thickBot="1" x14ac:dyDescent="0.3">
      <c r="B53" s="272" t="s">
        <v>217</v>
      </c>
      <c r="C53" s="273"/>
      <c r="D53" s="193"/>
      <c r="E53" s="193">
        <v>0</v>
      </c>
      <c r="F53" s="134">
        <f>SUM(F43:F52)+(F42*1000)</f>
        <v>1000</v>
      </c>
      <c r="G53" s="45">
        <f t="shared" ref="G53:H53" si="39">SUM(G42:G52)</f>
        <v>133.03170306000001</v>
      </c>
      <c r="H53" s="45">
        <f t="shared" si="39"/>
        <v>146.96844002</v>
      </c>
      <c r="I53" s="45">
        <f t="shared" ref="I53:Q53" si="40">SUM(I42:I52)</f>
        <v>191.79307162000001</v>
      </c>
      <c r="J53" s="224">
        <f t="shared" si="40"/>
        <v>192.67883105999999</v>
      </c>
      <c r="K53" s="45">
        <f t="shared" ref="K53" si="41">SUM(K42:K52)</f>
        <v>156.37859974</v>
      </c>
      <c r="L53" s="48">
        <f t="shared" si="40"/>
        <v>190.52813978</v>
      </c>
      <c r="M53" s="45">
        <f t="shared" si="40"/>
        <v>206.87917540000001</v>
      </c>
      <c r="N53" s="48">
        <f t="shared" si="40"/>
        <v>137.22652944000001</v>
      </c>
      <c r="O53" s="45">
        <f t="shared" si="40"/>
        <v>236.60671491999997</v>
      </c>
      <c r="P53" s="45">
        <f t="shared" si="40"/>
        <v>189.18516965999999</v>
      </c>
      <c r="Q53" s="45">
        <f t="shared" si="40"/>
        <v>195.70788868</v>
      </c>
      <c r="R53" s="51">
        <f>AVERAGE(I53:Q53)</f>
        <v>188.55379114444446</v>
      </c>
      <c r="X53" s="276" t="s">
        <v>1618</v>
      </c>
      <c r="Y53" s="277"/>
      <c r="Z53" s="196">
        <f t="shared" ref="Z53:AD53" si="42">SUM(Z42:Z52)</f>
        <v>620</v>
      </c>
      <c r="AA53" s="196">
        <f t="shared" si="42"/>
        <v>695</v>
      </c>
      <c r="AB53" s="196">
        <f t="shared" si="42"/>
        <v>815</v>
      </c>
      <c r="AC53" s="196">
        <f t="shared" si="42"/>
        <v>730</v>
      </c>
      <c r="AD53" s="197">
        <f t="shared" si="42"/>
        <v>860</v>
      </c>
    </row>
    <row r="54" spans="2:30" ht="15.75" thickBot="1" x14ac:dyDescent="0.3">
      <c r="B54" s="210"/>
      <c r="C54" s="211" t="s">
        <v>2825</v>
      </c>
      <c r="D54" s="231"/>
      <c r="E54" s="195"/>
      <c r="F54" s="195"/>
      <c r="G54" s="45">
        <f t="shared" ref="G54:H54" si="43">(FLOOR($F$53,1000)/$F$53)*G53/$F$42</f>
        <v>133.03170306000001</v>
      </c>
      <c r="H54" s="45">
        <f t="shared" si="43"/>
        <v>146.96844002</v>
      </c>
      <c r="I54" s="45">
        <f>(FLOOR($F$53,1000)/$F$53)*I53/$F$42</f>
        <v>191.79307162000001</v>
      </c>
      <c r="J54" s="45">
        <f t="shared" ref="J54:R54" si="44">(FLOOR($F$53,1000)/$F$53)*J53/$F$42</f>
        <v>192.67883105999999</v>
      </c>
      <c r="K54" s="45">
        <f t="shared" ref="K54" si="45">(FLOOR($F$53,1000)/$F$53)*K53/$F$42</f>
        <v>156.37859974</v>
      </c>
      <c r="L54" s="45">
        <f t="shared" si="44"/>
        <v>190.52813978</v>
      </c>
      <c r="M54" s="45">
        <f t="shared" si="44"/>
        <v>206.87917540000001</v>
      </c>
      <c r="N54" s="45">
        <f t="shared" si="44"/>
        <v>137.22652944000001</v>
      </c>
      <c r="O54" s="45">
        <f t="shared" si="44"/>
        <v>236.60671491999997</v>
      </c>
      <c r="P54" s="45">
        <f t="shared" si="44"/>
        <v>189.18516965999999</v>
      </c>
      <c r="Q54" s="45">
        <f t="shared" si="44"/>
        <v>195.70788868</v>
      </c>
      <c r="R54" s="45">
        <f t="shared" si="44"/>
        <v>188.55379114444446</v>
      </c>
      <c r="X54" s="265" t="s">
        <v>1616</v>
      </c>
      <c r="Y54" s="266"/>
      <c r="Z54" s="198">
        <f>IFERROR(1-(($T$42)/Z53), "Not enough data")</f>
        <v>0.27419354838709675</v>
      </c>
      <c r="AA54" s="198">
        <f t="shared" ref="AA54:AC54" si="46">IFERROR(1-(($T$42)/AA53), "Not enough data")</f>
        <v>0.35251798561151082</v>
      </c>
      <c r="AB54" s="198">
        <f t="shared" si="46"/>
        <v>0.44785276073619629</v>
      </c>
      <c r="AC54" s="198">
        <f t="shared" si="46"/>
        <v>0.38356164383561642</v>
      </c>
      <c r="AD54" s="198">
        <f>IFERROR(1-(($T$42)/AD53), "Not enough data")</f>
        <v>0.47674418604651159</v>
      </c>
    </row>
    <row r="55" spans="2:30" ht="15.75" thickBot="1" x14ac:dyDescent="0.3">
      <c r="B55" s="212"/>
      <c r="C55" s="213" t="s">
        <v>1864</v>
      </c>
      <c r="D55" s="231"/>
      <c r="E55" s="195"/>
      <c r="F55" s="195"/>
      <c r="G55" s="208">
        <f t="shared" ref="G55:H55" si="47">G54/$T$42</f>
        <v>0.29562600680000001</v>
      </c>
      <c r="H55" s="208">
        <f t="shared" si="47"/>
        <v>0.32659653337777778</v>
      </c>
      <c r="I55" s="208">
        <f t="shared" ref="I55:R55" si="48">I54/$T$42</f>
        <v>0.42620682582222225</v>
      </c>
      <c r="J55" s="208">
        <f t="shared" si="48"/>
        <v>0.42817518013333333</v>
      </c>
      <c r="K55" s="208">
        <f t="shared" si="48"/>
        <v>0.34750799942222221</v>
      </c>
      <c r="L55" s="208">
        <f t="shared" si="48"/>
        <v>0.4233958661777778</v>
      </c>
      <c r="M55" s="208">
        <f t="shared" si="48"/>
        <v>0.45973150088888892</v>
      </c>
      <c r="N55" s="208">
        <f t="shared" si="48"/>
        <v>0.30494784320000001</v>
      </c>
      <c r="O55" s="208">
        <f t="shared" si="48"/>
        <v>0.52579269982222221</v>
      </c>
      <c r="P55" s="208">
        <f t="shared" si="48"/>
        <v>0.42041148813333329</v>
      </c>
      <c r="Q55" s="208">
        <f t="shared" si="48"/>
        <v>0.4349064192888889</v>
      </c>
      <c r="R55" s="208">
        <f t="shared" si="48"/>
        <v>0.41900842476543215</v>
      </c>
    </row>
    <row r="57" spans="2:30" ht="15.75" thickBot="1" x14ac:dyDescent="0.3"/>
    <row r="58" spans="2:30" ht="15.75" thickBot="1" x14ac:dyDescent="0.3">
      <c r="B58" s="215"/>
      <c r="C58" s="216"/>
      <c r="D58" s="216"/>
      <c r="E58" s="122"/>
      <c r="F58" s="90" t="s">
        <v>242</v>
      </c>
      <c r="G58" s="90">
        <v>1</v>
      </c>
      <c r="H58" s="90">
        <v>1</v>
      </c>
      <c r="I58" s="204">
        <v>1</v>
      </c>
      <c r="J58" s="205">
        <v>1</v>
      </c>
      <c r="K58" s="205">
        <v>1</v>
      </c>
      <c r="L58" s="205">
        <v>1</v>
      </c>
      <c r="M58" s="205">
        <v>2</v>
      </c>
      <c r="N58" s="205">
        <v>1</v>
      </c>
      <c r="O58" s="205">
        <v>4</v>
      </c>
      <c r="P58" s="205">
        <v>2</v>
      </c>
      <c r="Q58" s="205">
        <v>1</v>
      </c>
      <c r="R58" s="206"/>
      <c r="T58" s="250" t="s">
        <v>2172</v>
      </c>
      <c r="U58" s="251"/>
      <c r="V58" s="252"/>
      <c r="X58" s="219"/>
      <c r="Y58" s="220"/>
      <c r="Z58" s="248" t="s">
        <v>242</v>
      </c>
      <c r="AA58" s="248"/>
      <c r="AB58" s="248"/>
      <c r="AC58" s="248"/>
      <c r="AD58" s="249"/>
    </row>
    <row r="59" spans="2:30" ht="33.75" customHeight="1" thickBot="1" x14ac:dyDescent="0.3">
      <c r="B59" s="207" t="s">
        <v>1614</v>
      </c>
      <c r="C59" s="72" t="s">
        <v>1615</v>
      </c>
      <c r="D59" s="72" t="s">
        <v>3210</v>
      </c>
      <c r="E59" s="127" t="s">
        <v>3214</v>
      </c>
      <c r="F59" s="200" t="s">
        <v>219</v>
      </c>
      <c r="G59" s="222" t="s">
        <v>2768</v>
      </c>
      <c r="H59" s="222" t="s">
        <v>2769</v>
      </c>
      <c r="I59" s="201" t="str">
        <f>'Blend Cost'!D1</f>
        <v>Edson</v>
      </c>
      <c r="J59" s="201" t="str">
        <f>'Blend Cost'!E1</f>
        <v>Red Deer</v>
      </c>
      <c r="K59" s="201" t="s">
        <v>1977</v>
      </c>
      <c r="L59" s="201" t="str">
        <f>'Blend Cost'!G1</f>
        <v>Swift Current</v>
      </c>
      <c r="M59" s="201" t="str">
        <f>'Blend Cost'!H1</f>
        <v>Grande Prairie</v>
      </c>
      <c r="N59" s="201" t="str">
        <f>'Blend Cost'!I1</f>
        <v>Estevan</v>
      </c>
      <c r="O59" s="201" t="str">
        <f>'Blend Cost'!J1</f>
        <v>Fort St. John</v>
      </c>
      <c r="P59" s="201" t="str">
        <f>'Blend Cost'!K1</f>
        <v>Lac La Biche</v>
      </c>
      <c r="Q59" s="201" t="str">
        <f>'Blend Cost'!L1</f>
        <v>Lloydminster</v>
      </c>
      <c r="R59" s="202" t="s">
        <v>229</v>
      </c>
      <c r="T59" s="253"/>
      <c r="U59" s="254"/>
      <c r="V59" s="255"/>
      <c r="X59" s="267" t="s">
        <v>1617</v>
      </c>
      <c r="Y59" s="268"/>
      <c r="Z59" s="217">
        <v>1</v>
      </c>
      <c r="AA59" s="217">
        <v>2</v>
      </c>
      <c r="AB59" s="217">
        <v>3</v>
      </c>
      <c r="AC59" s="217">
        <v>4</v>
      </c>
      <c r="AD59" s="218">
        <v>5</v>
      </c>
    </row>
    <row r="60" spans="2:30" ht="15.75" thickBot="1" x14ac:dyDescent="0.3">
      <c r="B60" s="76">
        <f>IF(C60="","",INDEX('Blend Sheet'!$BO$5:$BO$177,MATCH($C$60,'Blend Sheet'!$A$5:$A$177,0)))</f>
        <v>113042</v>
      </c>
      <c r="C60" s="37" t="s">
        <v>180</v>
      </c>
      <c r="D60" s="77"/>
      <c r="E60" s="77"/>
      <c r="F60" s="223">
        <v>1</v>
      </c>
      <c r="G60" s="209">
        <f>IF($C60="","",IF(OR($C60="Visweep DM IS",$C60="Visweep DM"),VLOOKUP($C60,Sheet2!$A$2:$L$3,G$3,FALSE),(INDEX(BlendCosts,MATCH($C60,BlendNameCost,0),MATCH(G$5,DistrictCosts,0))*$F60)))</f>
        <v>206.14135427650001</v>
      </c>
      <c r="H60" s="209">
        <f>IF($C60="","",IF(OR($C60="Visweep DM IS",$C60="Visweep DM"),VLOOKUP($C60,Sheet2!$A$2:$L$3,H$3,FALSE),(INDEX(BlendCosts,MATCH($C60,BlendNameCost,0),MATCH(H$5,DistrictCosts,0))*$F60)))</f>
        <v>226.6997274005</v>
      </c>
      <c r="I60" s="209">
        <f>IF($C60="","",IF(OR($C60="Visweep DM IS",$C60="Visweep DM"),VLOOKUP($C60,Sheet2!$A$2:$L$3,I$3,FALSE),(INDEX(BlendCosts,MATCH($C60,BlendNameCost,0),MATCH(I$5,DistrictCosts,0))*$F60)))</f>
        <v>256.93110369049998</v>
      </c>
      <c r="J60" s="209">
        <f>IF($C60="","",IF(OR($C60="Visweep DM IS",$C60="Visweep DM"),VLOOKUP($C60,Sheet2!$A$2:$L$3,J$3,FALSE),(INDEX(BlendCosts,MATCH($C60,BlendNameCost,0),MATCH(J$5,DistrictCosts,0))*$F60)))</f>
        <v>232.96698747649998</v>
      </c>
      <c r="K60" s="209">
        <f>IF($C60="","",IF(OR($C60="Visweep DM IS",$C60="Visweep DM"),VLOOKUP($C60,Sheet2!$A$2:$L$3,K$3,FALSE),(INDEX(BlendCosts,MATCH($C60,BlendNameCost,0),MATCH(K$5,DistrictCosts,0))*$F60)))</f>
        <v>207.8724862935</v>
      </c>
      <c r="L60" s="209">
        <f>IF($C60="","",IF(OR($C60="Visweep DM IS",$C60="Visweep DM"),VLOOKUP($C60,Sheet2!$A$2:$L$3,L$3,FALSE),(INDEX(BlendCosts,MATCH($C60,BlendNameCost,0),MATCH(L$5,DistrictCosts,0))*$F60)))</f>
        <v>245.21850609450001</v>
      </c>
      <c r="M60" s="209">
        <f>IF($C60="","",IF(OR($C60="Visweep DM IS",$C60="Visweep DM"),VLOOKUP($C60,Sheet2!$A$2:$L$3,M$3,FALSE),(INDEX(BlendCosts,MATCH($C60,BlendNameCost,0),MATCH(M$5,DistrictCosts,0))*$F60)))</f>
        <v>267.12373788499997</v>
      </c>
      <c r="N60" s="209">
        <f>IF($C60="","",IF(OR($C60="Visweep DM IS",$C60="Visweep DM"),VLOOKUP($C60,Sheet2!$A$2:$L$3,N$3,FALSE),(INDEX(BlendCosts,MATCH($C60,BlendNameCost,0),MATCH(N$5,DistrictCosts,0))*$F60)))</f>
        <v>241.46555653599998</v>
      </c>
      <c r="O60" s="209">
        <f>IF($C60="","",IF(OR($C60="Visweep DM IS",$C60="Visweep DM"),VLOOKUP($C60,Sheet2!$A$2:$L$3,O$3,FALSE),(INDEX(BlendCosts,MATCH($C60,BlendNameCost,0),MATCH(O$5,DistrictCosts,0))*$F60)))</f>
        <v>298.06668627300002</v>
      </c>
      <c r="P60" s="209">
        <f>IF($C60="","",IF(OR($C60="Visweep DM IS",$C60="Visweep DM"),VLOOKUP($C60,Sheet2!$A$2:$L$3,P$3,FALSE),(INDEX(BlendCosts,MATCH($C60,BlendNameCost,0),MATCH(P$5,DistrictCosts,0))*$F60)))</f>
        <v>251.68719094150001</v>
      </c>
      <c r="Q60" s="209">
        <f>IF($C60="","",IF(OR($C60="Visweep DM IS",$C60="Visweep DM"),VLOOKUP($C60,Sheet2!$A$2:$L$3,Q$3,FALSE),(INDEX(BlendCosts,MATCH($C60,BlendNameCost,0),MATCH(Q$5,DistrictCosts,0))*$F60)))</f>
        <v>250.852566317</v>
      </c>
      <c r="R60" s="209">
        <f t="shared" ref="R60" si="49">IF(C60="","",AVERAGE(I60:Q60))</f>
        <v>250.24275794527773</v>
      </c>
      <c r="T60" s="256">
        <v>430</v>
      </c>
      <c r="U60" s="257"/>
      <c r="V60" s="258"/>
      <c r="X60" s="269" t="str">
        <f t="shared" ref="X60:X70" si="50">IF(C60="","",C60)</f>
        <v>Expandomix LWL</v>
      </c>
      <c r="Y60" s="270"/>
      <c r="Z60" s="2">
        <f t="shared" ref="Z60:AD61" si="51">IF($C60="","",VLOOKUP(VALUE($B60&amp;Z$59),PriceBook,3,FALSE)*$F60)</f>
        <v>1110</v>
      </c>
      <c r="AA60" s="2">
        <f t="shared" si="51"/>
        <v>1305</v>
      </c>
      <c r="AB60" s="2">
        <f t="shared" si="51"/>
        <v>1470</v>
      </c>
      <c r="AC60" s="2">
        <f t="shared" si="51"/>
        <v>1375</v>
      </c>
      <c r="AD60" s="11">
        <f t="shared" si="51"/>
        <v>1545</v>
      </c>
    </row>
    <row r="61" spans="2:30" x14ac:dyDescent="0.25">
      <c r="B61" s="75" t="str">
        <f>IF(C61="","",INDEX('SC Costs'!$A$3:$A$146,MATCH($C61,'SC Costs'!$E$3:$E$146,0)))</f>
        <v/>
      </c>
      <c r="C61" s="38"/>
      <c r="D61" s="229" t="str">
        <f t="shared" ref="D61:D70" si="52">IF(C61="","",VLOOKUP(C61,WAC_Cost,6,FALSE))</f>
        <v/>
      </c>
      <c r="E61" s="230"/>
      <c r="F61" s="41" t="str">
        <f>IF(C61="","",IF(D61="% BWOW",$U$64*$F$60*E61*10,IF(D61="%",E61*10*$F$60,IF(D61="kg/m3",E61*$F$60*$U$65,IF(D61="l/m3",E61*$F$60*$U$65,"Confirm UOM")))))</f>
        <v/>
      </c>
      <c r="G61" s="151" t="str">
        <f t="array" ref="G61">IF($C61="","",IFERROR((INDEX(WAC_Item_Cost,MATCH(1,(WAC_Description=$C61)*(WAC_District=G$5),0))*$F61),"Not Available"))</f>
        <v/>
      </c>
      <c r="H61" s="151" t="str">
        <f t="array" ref="H61">IF($C61="","",IFERROR((INDEX(WAC_Item_Cost,MATCH(1,(WAC_Description=$C61)*(WAC_District=H$5),0))*$F61),"Not Available"))</f>
        <v/>
      </c>
      <c r="I61" s="151" t="str">
        <f t="array" ref="I61">IF($C61="","",IFERROR((INDEX(WAC_Item_Cost,MATCH(1,(WAC_Description=$C61)*(WAC_District=I$5),0))*$F61),"Not Available"))</f>
        <v/>
      </c>
      <c r="J61" s="151" t="str">
        <f t="array" ref="J61">IF($C61="","",IFERROR((INDEX(WAC_Item_Cost,MATCH(1,(WAC_Description=$C61)*(WAC_District=J$5),0))*$F61),"Not Available"))</f>
        <v/>
      </c>
      <c r="K61" s="151" t="str">
        <f t="array" ref="K61">IF($C61="","",IFERROR((INDEX(WAC_Item_Cost,MATCH(1,(WAC_Description=$C61)*(WAC_District=K$5),0))*$F61),"Not Available"))</f>
        <v/>
      </c>
      <c r="L61" s="151" t="str">
        <f t="array" ref="L61">IF($C61="","",IFERROR((INDEX(WAC_Item_Cost,MATCH(1,(WAC_Description=$C61)*(WAC_District=L$5),0))*$F61),"Not Available"))</f>
        <v/>
      </c>
      <c r="M61" s="151" t="str">
        <f t="array" ref="M61">IF($C61="","",IFERROR((INDEX(WAC_Item_Cost,MATCH(1,(WAC_Description=$C61)*(WAC_District=M$5),0))*$F61),"Not Available"))</f>
        <v/>
      </c>
      <c r="N61" s="151" t="str">
        <f t="array" ref="N61">IF($C61="","",IFERROR((INDEX(WAC_Item_Cost,MATCH(1,(WAC_Description=$C61)*(WAC_District=N$5),0))*$F61),"Not Available"))</f>
        <v/>
      </c>
      <c r="O61" s="151" t="str">
        <f t="array" ref="O61">IF($C61="","",IFERROR((INDEX(WAC_Item_Cost,MATCH(1,(WAC_Description=$C61)*(WAC_District=O$5),0))*$F61),"Not Available"))</f>
        <v/>
      </c>
      <c r="P61" s="151" t="str">
        <f t="array" ref="P61">IF($C61="","",IFERROR((INDEX(WAC_Item_Cost,MATCH(1,(WAC_Description=$C61)*(WAC_District=P$5),0))*$F61),"Not Available"))</f>
        <v/>
      </c>
      <c r="Q61" s="151" t="str">
        <f t="array" ref="Q61">IF($C61="","",IFERROR((INDEX(WAC_Item_Cost,MATCH(1,(WAC_Description=$C61)*(WAC_District=Q$5),0))*$F61),"Not Available"))</f>
        <v/>
      </c>
      <c r="R61" s="150" t="str">
        <f t="shared" ref="R61:R70" si="53">IF(C61="","",AVERAGE(I61:Q61))</f>
        <v/>
      </c>
      <c r="T61" s="259"/>
      <c r="U61" s="260"/>
      <c r="V61" s="261"/>
      <c r="X61" s="269" t="str">
        <f t="shared" si="50"/>
        <v/>
      </c>
      <c r="Y61" s="270"/>
      <c r="Z61" s="2" t="str">
        <f t="shared" si="51"/>
        <v/>
      </c>
      <c r="AA61" s="2" t="str">
        <f t="shared" si="51"/>
        <v/>
      </c>
      <c r="AB61" s="2" t="str">
        <f t="shared" si="51"/>
        <v/>
      </c>
      <c r="AC61" s="2" t="str">
        <f t="shared" si="51"/>
        <v/>
      </c>
      <c r="AD61" s="11" t="str">
        <f t="shared" si="51"/>
        <v/>
      </c>
    </row>
    <row r="62" spans="2:30" ht="15.75" thickBot="1" x14ac:dyDescent="0.3">
      <c r="B62" s="75" t="str">
        <f>IF(C62="","",INDEX('SC Costs'!$A$3:$A$146,MATCH($C62,'SC Costs'!$E$3:$E$146,0)))</f>
        <v/>
      </c>
      <c r="C62" s="38"/>
      <c r="D62" s="229" t="str">
        <f t="shared" si="52"/>
        <v/>
      </c>
      <c r="E62" s="230"/>
      <c r="F62" s="41" t="str">
        <f t="shared" ref="F62:F70" si="54">IF(C62="","",IF(D62="% BWOW",$U$64*$F$60*E62*10,IF(D62="%",E62*10*$F$60,IF(D62="kg/m3",E62*$F$60*$U$65,IF(D62="l/m3",E62*$F$60*$U$65,"Confirm UOM")))))</f>
        <v/>
      </c>
      <c r="G62" s="151" t="str">
        <f t="array" ref="G62">IF($C62="","",IFERROR((INDEX(WAC_Item_Cost,MATCH(1,(WAC_Description=$C62)*(WAC_District=G$5),0))*$F62),"Not Available"))</f>
        <v/>
      </c>
      <c r="H62" s="151" t="str">
        <f t="array" ref="H62">IF($C62="","",IFERROR((INDEX(WAC_Item_Cost,MATCH(1,(WAC_Description=$C62)*(WAC_District=H$5),0))*$F62),"Not Available"))</f>
        <v/>
      </c>
      <c r="I62" s="151" t="str">
        <f t="array" ref="I62">IF($C62="","",IFERROR((INDEX(WAC_Item_Cost,MATCH(1,(WAC_Description=$C62)*(WAC_District=I$5),0))*$F62),"Not Available"))</f>
        <v/>
      </c>
      <c r="J62" s="151" t="str">
        <f t="array" ref="J62">IF($C62="","",IFERROR((INDEX(WAC_Item_Cost,MATCH(1,(WAC_Description=$C62)*(WAC_District=J$5),0))*$F62),"Not Available"))</f>
        <v/>
      </c>
      <c r="K62" s="151" t="str">
        <f t="array" ref="K62">IF($C62="","",IFERROR((INDEX(WAC_Item_Cost,MATCH(1,(WAC_Description=$C62)*(WAC_District=K$5),0))*$F62),"Not Available"))</f>
        <v/>
      </c>
      <c r="L62" s="151" t="str">
        <f t="array" ref="L62">IF($C62="","",IFERROR((INDEX(WAC_Item_Cost,MATCH(1,(WAC_Description=$C62)*(WAC_District=L$5),0))*$F62),"Not Available"))</f>
        <v/>
      </c>
      <c r="M62" s="151" t="str">
        <f t="array" ref="M62">IF($C62="","",IFERROR((INDEX(WAC_Item_Cost,MATCH(1,(WAC_Description=$C62)*(WAC_District=M$5),0))*$F62),"Not Available"))</f>
        <v/>
      </c>
      <c r="N62" s="151" t="str">
        <f t="array" ref="N62">IF($C62="","",IFERROR((INDEX(WAC_Item_Cost,MATCH(1,(WAC_Description=$C62)*(WAC_District=N$5),0))*$F62),"Not Available"))</f>
        <v/>
      </c>
      <c r="O62" s="151" t="str">
        <f t="array" ref="O62">IF($C62="","",IFERROR((INDEX(WAC_Item_Cost,MATCH(1,(WAC_Description=$C62)*(WAC_District=O$5),0))*$F62),"Not Available"))</f>
        <v/>
      </c>
      <c r="P62" s="151" t="str">
        <f t="array" ref="P62">IF($C62="","",IFERROR((INDEX(WAC_Item_Cost,MATCH(1,(WAC_Description=$C62)*(WAC_District=P$5),0))*$F62),"Not Available"))</f>
        <v/>
      </c>
      <c r="Q62" s="151" t="str">
        <f t="array" ref="Q62">IF($C62="","",IFERROR((INDEX(WAC_Item_Cost,MATCH(1,(WAC_Description=$C62)*(WAC_District=Q$5),0))*$F62),"Not Available"))</f>
        <v/>
      </c>
      <c r="R62" s="150" t="str">
        <f t="shared" si="53"/>
        <v/>
      </c>
      <c r="T62" s="262"/>
      <c r="U62" s="263"/>
      <c r="V62" s="264"/>
      <c r="X62" s="269" t="str">
        <f t="shared" si="50"/>
        <v/>
      </c>
      <c r="Y62" s="270"/>
      <c r="Z62" s="2" t="str">
        <f t="shared" ref="Z62:AD70" si="55">IF($C62="","",VLOOKUP(VALUE($B62&amp;Z$5),PriceBook,3,FALSE)*$F62)</f>
        <v/>
      </c>
      <c r="AA62" s="2" t="str">
        <f t="shared" si="55"/>
        <v/>
      </c>
      <c r="AB62" s="2" t="str">
        <f t="shared" si="55"/>
        <v/>
      </c>
      <c r="AC62" s="2" t="str">
        <f t="shared" si="55"/>
        <v/>
      </c>
      <c r="AD62" s="11" t="str">
        <f t="shared" si="55"/>
        <v/>
      </c>
    </row>
    <row r="63" spans="2:30" x14ac:dyDescent="0.25">
      <c r="B63" s="75" t="str">
        <f>IF(C63="","",INDEX('SC Costs'!$A$3:$A$146,MATCH($C63,'SC Costs'!$E$3:$E$146,0)))</f>
        <v/>
      </c>
      <c r="C63" s="38"/>
      <c r="D63" s="229" t="str">
        <f t="shared" si="52"/>
        <v/>
      </c>
      <c r="E63" s="230"/>
      <c r="F63" s="41" t="str">
        <f t="shared" si="54"/>
        <v/>
      </c>
      <c r="G63" s="151" t="str">
        <f t="array" ref="G63">IF($C63="","",IFERROR((INDEX(WAC_Item_Cost,MATCH(1,(WAC_Description=$C63)*(WAC_District=G$5),0))*$F63),"Not Available"))</f>
        <v/>
      </c>
      <c r="H63" s="151" t="str">
        <f t="array" ref="H63">IF($C63="","",IFERROR((INDEX(WAC_Item_Cost,MATCH(1,(WAC_Description=$C63)*(WAC_District=H$5),0))*$F63),"Not Available"))</f>
        <v/>
      </c>
      <c r="I63" s="151" t="str">
        <f t="array" ref="I63">IF($C63="","",IFERROR((INDEX(WAC_Item_Cost,MATCH(1,(WAC_Description=$C63)*(WAC_District=I$5),0))*$F63),"Not Available"))</f>
        <v/>
      </c>
      <c r="J63" s="151" t="str">
        <f t="array" ref="J63">IF($C63="","",IFERROR((INDEX(WAC_Item_Cost,MATCH(1,(WAC_Description=$C63)*(WAC_District=J$5),0))*$F63),"Not Available"))</f>
        <v/>
      </c>
      <c r="K63" s="151" t="str">
        <f t="array" ref="K63">IF($C63="","",IFERROR((INDEX(WAC_Item_Cost,MATCH(1,(WAC_Description=$C63)*(WAC_District=K$5),0))*$F63),"Not Available"))</f>
        <v/>
      </c>
      <c r="L63" s="151" t="str">
        <f t="array" ref="L63">IF($C63="","",IFERROR((INDEX(WAC_Item_Cost,MATCH(1,(WAC_Description=$C63)*(WAC_District=L$5),0))*$F63),"Not Available"))</f>
        <v/>
      </c>
      <c r="M63" s="151" t="str">
        <f t="array" ref="M63">IF($C63="","",IFERROR((INDEX(WAC_Item_Cost,MATCH(1,(WAC_Description=$C63)*(WAC_District=M$5),0))*$F63),"Not Available"))</f>
        <v/>
      </c>
      <c r="N63" s="151" t="str">
        <f t="array" ref="N63">IF($C63="","",IFERROR((INDEX(WAC_Item_Cost,MATCH(1,(WAC_Description=$C63)*(WAC_District=N$5),0))*$F63),"Not Available"))</f>
        <v/>
      </c>
      <c r="O63" s="151" t="str">
        <f t="array" ref="O63">IF($C63="","",IFERROR((INDEX(WAC_Item_Cost,MATCH(1,(WAC_Description=$C63)*(WAC_District=O$5),0))*$F63),"Not Available"))</f>
        <v/>
      </c>
      <c r="P63" s="151" t="str">
        <f t="array" ref="P63">IF($C63="","",IFERROR((INDEX(WAC_Item_Cost,MATCH(1,(WAC_Description=$C63)*(WAC_District=P$5),0))*$F63),"Not Available"))</f>
        <v/>
      </c>
      <c r="Q63" s="151" t="str">
        <f t="array" ref="Q63">IF($C63="","",IFERROR((INDEX(WAC_Item_Cost,MATCH(1,(WAC_Description=$C63)*(WAC_District=Q$5),0))*$F63),"Not Available"))</f>
        <v/>
      </c>
      <c r="R63" s="150" t="str">
        <f t="shared" si="53"/>
        <v/>
      </c>
      <c r="X63" s="269" t="str">
        <f t="shared" si="50"/>
        <v/>
      </c>
      <c r="Y63" s="270"/>
      <c r="Z63" s="2" t="str">
        <f t="shared" si="55"/>
        <v/>
      </c>
      <c r="AA63" s="2" t="str">
        <f t="shared" si="55"/>
        <v/>
      </c>
      <c r="AB63" s="2" t="str">
        <f t="shared" si="55"/>
        <v/>
      </c>
      <c r="AC63" s="2" t="str">
        <f t="shared" si="55"/>
        <v/>
      </c>
      <c r="AD63" s="11" t="str">
        <f t="shared" si="55"/>
        <v/>
      </c>
    </row>
    <row r="64" spans="2:30" x14ac:dyDescent="0.25">
      <c r="B64" s="75" t="str">
        <f>IF(C64="","",INDEX('SC Costs'!$A$3:$A$146,MATCH($C64,'SC Costs'!$E$3:$E$146,0)))</f>
        <v/>
      </c>
      <c r="C64" s="38"/>
      <c r="D64" s="229" t="str">
        <f t="shared" si="52"/>
        <v/>
      </c>
      <c r="E64" s="230"/>
      <c r="F64" s="41" t="str">
        <f t="shared" si="54"/>
        <v/>
      </c>
      <c r="G64" s="151" t="str">
        <f t="array" ref="G64">IF($C64="","",IFERROR((INDEX(WAC_Item_Cost,MATCH(1,(WAC_Description=$C64)*(WAC_District=G$5),0))*$F64),"Not Available"))</f>
        <v/>
      </c>
      <c r="H64" s="151" t="str">
        <f t="array" ref="H64">IF($C64="","",IFERROR((INDEX(WAC_Item_Cost,MATCH(1,(WAC_Description=$C64)*(WAC_District=H$5),0))*$F64),"Not Available"))</f>
        <v/>
      </c>
      <c r="I64" s="151" t="str">
        <f t="array" ref="I64">IF($C64="","",IFERROR((INDEX(WAC_Item_Cost,MATCH(1,(WAC_Description=$C64)*(WAC_District=I$5),0))*$F64),"Not Available"))</f>
        <v/>
      </c>
      <c r="J64" s="151" t="str">
        <f t="array" ref="J64">IF($C64="","",IFERROR((INDEX(WAC_Item_Cost,MATCH(1,(WAC_Description=$C64)*(WAC_District=J$5),0))*$F64),"Not Available"))</f>
        <v/>
      </c>
      <c r="K64" s="151" t="str">
        <f t="array" ref="K64">IF($C64="","",IFERROR((INDEX(WAC_Item_Cost,MATCH(1,(WAC_Description=$C64)*(WAC_District=K$5),0))*$F64),"Not Available"))</f>
        <v/>
      </c>
      <c r="L64" s="151" t="str">
        <f t="array" ref="L64">IF($C64="","",IFERROR((INDEX(WAC_Item_Cost,MATCH(1,(WAC_Description=$C64)*(WAC_District=L$5),0))*$F64),"Not Available"))</f>
        <v/>
      </c>
      <c r="M64" s="151" t="str">
        <f t="array" ref="M64">IF($C64="","",IFERROR((INDEX(WAC_Item_Cost,MATCH(1,(WAC_Description=$C64)*(WAC_District=M$5),0))*$F64),"Not Available"))</f>
        <v/>
      </c>
      <c r="N64" s="151" t="str">
        <f t="array" ref="N64">IF($C64="","",IFERROR((INDEX(WAC_Item_Cost,MATCH(1,(WAC_Description=$C64)*(WAC_District=N$5),0))*$F64),"Not Available"))</f>
        <v/>
      </c>
      <c r="O64" s="151" t="str">
        <f t="array" ref="O64">IF($C64="","",IFERROR((INDEX(WAC_Item_Cost,MATCH(1,(WAC_Description=$C64)*(WAC_District=O$5),0))*$F64),"Not Available"))</f>
        <v/>
      </c>
      <c r="P64" s="151" t="str">
        <f t="array" ref="P64">IF($C64="","",IFERROR((INDEX(WAC_Item_Cost,MATCH(1,(WAC_Description=$C64)*(WAC_District=P$5),0))*$F64),"Not Available"))</f>
        <v/>
      </c>
      <c r="Q64" s="151" t="str">
        <f t="array" ref="Q64">IF($C64="","",IFERROR((INDEX(WAC_Item_Cost,MATCH(1,(WAC_Description=$C64)*(WAC_District=Q$5),0))*$F64),"Not Available"))</f>
        <v/>
      </c>
      <c r="R64" s="150" t="str">
        <f t="shared" si="53"/>
        <v/>
      </c>
      <c r="T64" s="232" t="s">
        <v>3215</v>
      </c>
      <c r="U64" s="247"/>
      <c r="V64" s="247"/>
      <c r="X64" s="269" t="str">
        <f t="shared" si="50"/>
        <v/>
      </c>
      <c r="Y64" s="270"/>
      <c r="Z64" s="2" t="str">
        <f t="shared" si="55"/>
        <v/>
      </c>
      <c r="AA64" s="2" t="str">
        <f t="shared" si="55"/>
        <v/>
      </c>
      <c r="AB64" s="2" t="str">
        <f t="shared" si="55"/>
        <v/>
      </c>
      <c r="AC64" s="2" t="str">
        <f t="shared" si="55"/>
        <v/>
      </c>
      <c r="AD64" s="11" t="str">
        <f t="shared" si="55"/>
        <v/>
      </c>
    </row>
    <row r="65" spans="2:30" x14ac:dyDescent="0.25">
      <c r="B65" s="75" t="str">
        <f>IF(C65="","",INDEX('SC Costs'!$A$3:$A$146,MATCH($C65,'SC Costs'!$E$3:$E$146,0)))</f>
        <v/>
      </c>
      <c r="C65" s="38"/>
      <c r="D65" s="229" t="str">
        <f t="shared" si="52"/>
        <v/>
      </c>
      <c r="E65" s="230"/>
      <c r="F65" s="41" t="str">
        <f t="shared" si="54"/>
        <v/>
      </c>
      <c r="G65" s="151" t="str">
        <f t="array" ref="G65">IF($C65="","",IFERROR((INDEX(WAC_Item_Cost,MATCH(1,(WAC_Description=$C65)*(WAC_District=G$5),0))*$F65),"Not Available"))</f>
        <v/>
      </c>
      <c r="H65" s="151" t="str">
        <f t="array" ref="H65">IF($C65="","",IFERROR((INDEX(WAC_Item_Cost,MATCH(1,(WAC_Description=$C65)*(WAC_District=H$5),0))*$F65),"Not Available"))</f>
        <v/>
      </c>
      <c r="I65" s="151" t="str">
        <f t="array" ref="I65">IF($C65="","",IFERROR((INDEX(WAC_Item_Cost,MATCH(1,(WAC_Description=$C65)*(WAC_District=I$5),0))*$F65),"Not Available"))</f>
        <v/>
      </c>
      <c r="J65" s="151" t="str">
        <f t="array" ref="J65">IF($C65="","",IFERROR((INDEX(WAC_Item_Cost,MATCH(1,(WAC_Description=$C65)*(WAC_District=J$5),0))*$F65),"Not Available"))</f>
        <v/>
      </c>
      <c r="K65" s="151" t="str">
        <f t="array" ref="K65">IF($C65="","",IFERROR((INDEX(WAC_Item_Cost,MATCH(1,(WAC_Description=$C65)*(WAC_District=K$5),0))*$F65),"Not Available"))</f>
        <v/>
      </c>
      <c r="L65" s="151" t="str">
        <f t="array" ref="L65">IF($C65="","",IFERROR((INDEX(WAC_Item_Cost,MATCH(1,(WAC_Description=$C65)*(WAC_District=L$5),0))*$F65),"Not Available"))</f>
        <v/>
      </c>
      <c r="M65" s="151" t="str">
        <f t="array" ref="M65">IF($C65="","",IFERROR((INDEX(WAC_Item_Cost,MATCH(1,(WAC_Description=$C65)*(WAC_District=M$5),0))*$F65),"Not Available"))</f>
        <v/>
      </c>
      <c r="N65" s="151" t="str">
        <f t="array" ref="N65">IF($C65="","",IFERROR((INDEX(WAC_Item_Cost,MATCH(1,(WAC_Description=$C65)*(WAC_District=N$5),0))*$F65),"Not Available"))</f>
        <v/>
      </c>
      <c r="O65" s="151" t="str">
        <f t="array" ref="O65">IF($C65="","",IFERROR((INDEX(WAC_Item_Cost,MATCH(1,(WAC_Description=$C65)*(WAC_District=O$5),0))*$F65),"Not Available"))</f>
        <v/>
      </c>
      <c r="P65" s="151" t="str">
        <f t="array" ref="P65">IF($C65="","",IFERROR((INDEX(WAC_Item_Cost,MATCH(1,(WAC_Description=$C65)*(WAC_District=P$5),0))*$F65),"Not Available"))</f>
        <v/>
      </c>
      <c r="Q65" s="151" t="str">
        <f t="array" ref="Q65">IF($C65="","",IFERROR((INDEX(WAC_Item_Cost,MATCH(1,(WAC_Description=$C65)*(WAC_District=Q$5),0))*$F65),"Not Available"))</f>
        <v/>
      </c>
      <c r="R65" s="150" t="str">
        <f t="shared" si="53"/>
        <v/>
      </c>
      <c r="T65" s="232" t="s">
        <v>227</v>
      </c>
      <c r="U65" s="247"/>
      <c r="V65" s="247"/>
      <c r="X65" s="269" t="str">
        <f t="shared" si="50"/>
        <v/>
      </c>
      <c r="Y65" s="270"/>
      <c r="Z65" s="2" t="str">
        <f t="shared" si="55"/>
        <v/>
      </c>
      <c r="AA65" s="2" t="str">
        <f t="shared" si="55"/>
        <v/>
      </c>
      <c r="AB65" s="2" t="str">
        <f t="shared" si="55"/>
        <v/>
      </c>
      <c r="AC65" s="2" t="str">
        <f t="shared" si="55"/>
        <v/>
      </c>
      <c r="AD65" s="11" t="str">
        <f t="shared" si="55"/>
        <v/>
      </c>
    </row>
    <row r="66" spans="2:30" x14ac:dyDescent="0.25">
      <c r="B66" s="75" t="str">
        <f>IF(C66="","",INDEX('SC Costs'!$A$3:$A$146,MATCH($C66,'SC Costs'!$E$3:$E$146,0)))</f>
        <v/>
      </c>
      <c r="C66" s="38"/>
      <c r="D66" s="229" t="str">
        <f t="shared" si="52"/>
        <v/>
      </c>
      <c r="E66" s="230"/>
      <c r="F66" s="41" t="str">
        <f t="shared" si="54"/>
        <v/>
      </c>
      <c r="G66" s="151" t="str">
        <f t="array" ref="G66">IF($C66="","",IFERROR((INDEX(WAC_Item_Cost,MATCH(1,(WAC_Description=$C66)*(WAC_District=G$5),0))*$F66),"Not Available"))</f>
        <v/>
      </c>
      <c r="H66" s="151" t="str">
        <f t="array" ref="H66">IF($C66="","",IFERROR((INDEX(WAC_Item_Cost,MATCH(1,(WAC_Description=$C66)*(WAC_District=H$5),0))*$F66),"Not Available"))</f>
        <v/>
      </c>
      <c r="I66" s="151" t="str">
        <f t="array" ref="I66">IF($C66="","",IFERROR((INDEX(WAC_Item_Cost,MATCH(1,(WAC_Description=$C66)*(WAC_District=I$5),0))*$F66),"Not Available"))</f>
        <v/>
      </c>
      <c r="J66" s="151" t="str">
        <f t="array" ref="J66">IF($C66="","",IFERROR((INDEX(WAC_Item_Cost,MATCH(1,(WAC_Description=$C66)*(WAC_District=J$5),0))*$F66),"Not Available"))</f>
        <v/>
      </c>
      <c r="K66" s="151" t="str">
        <f t="array" ref="K66">IF($C66="","",IFERROR((INDEX(WAC_Item_Cost,MATCH(1,(WAC_Description=$C66)*(WAC_District=K$5),0))*$F66),"Not Available"))</f>
        <v/>
      </c>
      <c r="L66" s="151" t="str">
        <f t="array" ref="L66">IF($C66="","",IFERROR((INDEX(WAC_Item_Cost,MATCH(1,(WAC_Description=$C66)*(WAC_District=L$5),0))*$F66),"Not Available"))</f>
        <v/>
      </c>
      <c r="M66" s="151" t="str">
        <f t="array" ref="M66">IF($C66="","",IFERROR((INDEX(WAC_Item_Cost,MATCH(1,(WAC_Description=$C66)*(WAC_District=M$5),0))*$F66),"Not Available"))</f>
        <v/>
      </c>
      <c r="N66" s="151" t="str">
        <f t="array" ref="N66">IF($C66="","",IFERROR((INDEX(WAC_Item_Cost,MATCH(1,(WAC_Description=$C66)*(WAC_District=N$5),0))*$F66),"Not Available"))</f>
        <v/>
      </c>
      <c r="O66" s="151" t="str">
        <f t="array" ref="O66">IF($C66="","",IFERROR((INDEX(WAC_Item_Cost,MATCH(1,(WAC_Description=$C66)*(WAC_District=O$5),0))*$F66),"Not Available"))</f>
        <v/>
      </c>
      <c r="P66" s="151" t="str">
        <f t="array" ref="P66">IF($C66="","",IFERROR((INDEX(WAC_Item_Cost,MATCH(1,(WAC_Description=$C66)*(WAC_District=P$5),0))*$F66),"Not Available"))</f>
        <v/>
      </c>
      <c r="Q66" s="151" t="str">
        <f t="array" ref="Q66">IF($C66="","",IFERROR((INDEX(WAC_Item_Cost,MATCH(1,(WAC_Description=$C66)*(WAC_District=Q$5),0))*$F66),"Not Available"))</f>
        <v/>
      </c>
      <c r="R66" s="150" t="str">
        <f t="shared" si="53"/>
        <v/>
      </c>
      <c r="X66" s="269" t="str">
        <f t="shared" si="50"/>
        <v/>
      </c>
      <c r="Y66" s="270"/>
      <c r="Z66" s="2" t="str">
        <f t="shared" si="55"/>
        <v/>
      </c>
      <c r="AA66" s="2" t="str">
        <f t="shared" si="55"/>
        <v/>
      </c>
      <c r="AB66" s="2" t="str">
        <f t="shared" si="55"/>
        <v/>
      </c>
      <c r="AC66" s="2" t="str">
        <f t="shared" si="55"/>
        <v/>
      </c>
      <c r="AD66" s="11" t="str">
        <f t="shared" si="55"/>
        <v/>
      </c>
    </row>
    <row r="67" spans="2:30" x14ac:dyDescent="0.25">
      <c r="B67" s="75" t="str">
        <f>IF(C67="","",INDEX('SC Costs'!$A$3:$A$146,MATCH($C67,'SC Costs'!$E$3:$E$146,0)))</f>
        <v/>
      </c>
      <c r="C67" s="38"/>
      <c r="D67" s="229" t="str">
        <f t="shared" si="52"/>
        <v/>
      </c>
      <c r="E67" s="230"/>
      <c r="F67" s="41" t="str">
        <f t="shared" si="54"/>
        <v/>
      </c>
      <c r="G67" s="151" t="str">
        <f t="array" ref="G67">IF($C67="","",IFERROR((INDEX(WAC_Item_Cost,MATCH(1,(WAC_Description=$C67)*(WAC_District=G$5),0))*$F67),"Not Available"))</f>
        <v/>
      </c>
      <c r="H67" s="151" t="str">
        <f t="array" ref="H67">IF($C67="","",IFERROR((INDEX(WAC_Item_Cost,MATCH(1,(WAC_Description=$C67)*(WAC_District=H$5),0))*$F67),"Not Available"))</f>
        <v/>
      </c>
      <c r="I67" s="151" t="str">
        <f t="array" ref="I67">IF($C67="","",IFERROR((INDEX(WAC_Item_Cost,MATCH(1,(WAC_Description=$C67)*(WAC_District=I$5),0))*$F67),"Not Available"))</f>
        <v/>
      </c>
      <c r="J67" s="151" t="str">
        <f t="array" ref="J67">IF($C67="","",IFERROR((INDEX(WAC_Item_Cost,MATCH(1,(WAC_Description=$C67)*(WAC_District=J$5),0))*$F67),"Not Available"))</f>
        <v/>
      </c>
      <c r="K67" s="151" t="str">
        <f t="array" ref="K67">IF($C67="","",IFERROR((INDEX(WAC_Item_Cost,MATCH(1,(WAC_Description=$C67)*(WAC_District=K$5),0))*$F67),"Not Available"))</f>
        <v/>
      </c>
      <c r="L67" s="151" t="str">
        <f t="array" ref="L67">IF($C67="","",IFERROR((INDEX(WAC_Item_Cost,MATCH(1,(WAC_Description=$C67)*(WAC_District=L$5),0))*$F67),"Not Available"))</f>
        <v/>
      </c>
      <c r="M67" s="151" t="str">
        <f t="array" ref="M67">IF($C67="","",IFERROR((INDEX(WAC_Item_Cost,MATCH(1,(WAC_Description=$C67)*(WAC_District=M$5),0))*$F67),"Not Available"))</f>
        <v/>
      </c>
      <c r="N67" s="151" t="str">
        <f t="array" ref="N67">IF($C67="","",IFERROR((INDEX(WAC_Item_Cost,MATCH(1,(WAC_Description=$C67)*(WAC_District=N$5),0))*$F67),"Not Available"))</f>
        <v/>
      </c>
      <c r="O67" s="151" t="str">
        <f t="array" ref="O67">IF($C67="","",IFERROR((INDEX(WAC_Item_Cost,MATCH(1,(WAC_Description=$C67)*(WAC_District=O$5),0))*$F67),"Not Available"))</f>
        <v/>
      </c>
      <c r="P67" s="151" t="str">
        <f t="array" ref="P67">IF($C67="","",IFERROR((INDEX(WAC_Item_Cost,MATCH(1,(WAC_Description=$C67)*(WAC_District=P$5),0))*$F67),"Not Available"))</f>
        <v/>
      </c>
      <c r="Q67" s="151" t="str">
        <f t="array" ref="Q67">IF($C67="","",IFERROR((INDEX(WAC_Item_Cost,MATCH(1,(WAC_Description=$C67)*(WAC_District=Q$5),0))*$F67),"Not Available"))</f>
        <v/>
      </c>
      <c r="R67" s="150" t="str">
        <f t="shared" si="53"/>
        <v/>
      </c>
      <c r="X67" s="269" t="str">
        <f t="shared" si="50"/>
        <v/>
      </c>
      <c r="Y67" s="270"/>
      <c r="Z67" s="2" t="str">
        <f t="shared" si="55"/>
        <v/>
      </c>
      <c r="AA67" s="2" t="str">
        <f t="shared" si="55"/>
        <v/>
      </c>
      <c r="AB67" s="2" t="str">
        <f t="shared" si="55"/>
        <v/>
      </c>
      <c r="AC67" s="2" t="str">
        <f t="shared" si="55"/>
        <v/>
      </c>
      <c r="AD67" s="11" t="str">
        <f t="shared" si="55"/>
        <v/>
      </c>
    </row>
    <row r="68" spans="2:30" x14ac:dyDescent="0.25">
      <c r="B68" s="75" t="str">
        <f>IF(C68="","",INDEX('SC Costs'!$A$3:$A$146,MATCH($C68,'SC Costs'!$E$3:$E$146,0)))</f>
        <v/>
      </c>
      <c r="C68" s="38"/>
      <c r="D68" s="229" t="str">
        <f t="shared" si="52"/>
        <v/>
      </c>
      <c r="E68" s="230"/>
      <c r="F68" s="41" t="str">
        <f t="shared" si="54"/>
        <v/>
      </c>
      <c r="G68" s="151" t="str">
        <f t="array" ref="G68">IF($C68="","",IFERROR((INDEX(WAC_Item_Cost,MATCH(1,(WAC_Description=$C68)*(WAC_District=G$5),0))*$F68),"Not Available"))</f>
        <v/>
      </c>
      <c r="H68" s="151" t="str">
        <f t="array" ref="H68">IF($C68="","",IFERROR((INDEX(WAC_Item_Cost,MATCH(1,(WAC_Description=$C68)*(WAC_District=H$5),0))*$F68),"Not Available"))</f>
        <v/>
      </c>
      <c r="I68" s="151" t="str">
        <f t="array" ref="I68">IF($C68="","",IFERROR((INDEX(WAC_Item_Cost,MATCH(1,(WAC_Description=$C68)*(WAC_District=I$5),0))*$F68),"Not Available"))</f>
        <v/>
      </c>
      <c r="J68" s="151" t="str">
        <f t="array" ref="J68">IF($C68="","",IFERROR((INDEX(WAC_Item_Cost,MATCH(1,(WAC_Description=$C68)*(WAC_District=J$5),0))*$F68),"Not Available"))</f>
        <v/>
      </c>
      <c r="K68" s="151" t="str">
        <f t="array" ref="K68">IF($C68="","",IFERROR((INDEX(WAC_Item_Cost,MATCH(1,(WAC_Description=$C68)*(WAC_District=K$5),0))*$F68),"Not Available"))</f>
        <v/>
      </c>
      <c r="L68" s="151" t="str">
        <f t="array" ref="L68">IF($C68="","",IFERROR((INDEX(WAC_Item_Cost,MATCH(1,(WAC_Description=$C68)*(WAC_District=L$5),0))*$F68),"Not Available"))</f>
        <v/>
      </c>
      <c r="M68" s="151" t="str">
        <f t="array" ref="M68">IF($C68="","",IFERROR((INDEX(WAC_Item_Cost,MATCH(1,(WAC_Description=$C68)*(WAC_District=M$5),0))*$F68),"Not Available"))</f>
        <v/>
      </c>
      <c r="N68" s="151" t="str">
        <f t="array" ref="N68">IF($C68="","",IFERROR((INDEX(WAC_Item_Cost,MATCH(1,(WAC_Description=$C68)*(WAC_District=N$5),0))*$F68),"Not Available"))</f>
        <v/>
      </c>
      <c r="O68" s="151" t="str">
        <f t="array" ref="O68">IF($C68="","",IFERROR((INDEX(WAC_Item_Cost,MATCH(1,(WAC_Description=$C68)*(WAC_District=O$5),0))*$F68),"Not Available"))</f>
        <v/>
      </c>
      <c r="P68" s="151" t="str">
        <f t="array" ref="P68">IF($C68="","",IFERROR((INDEX(WAC_Item_Cost,MATCH(1,(WAC_Description=$C68)*(WAC_District=P$5),0))*$F68),"Not Available"))</f>
        <v/>
      </c>
      <c r="Q68" s="151" t="str">
        <f t="array" ref="Q68">IF($C68="","",IFERROR((INDEX(WAC_Item_Cost,MATCH(1,(WAC_Description=$C68)*(WAC_District=Q$5),0))*$F68),"Not Available"))</f>
        <v/>
      </c>
      <c r="R68" s="150" t="str">
        <f t="shared" si="53"/>
        <v/>
      </c>
      <c r="X68" s="269" t="str">
        <f t="shared" si="50"/>
        <v/>
      </c>
      <c r="Y68" s="270"/>
      <c r="Z68" s="2" t="str">
        <f t="shared" si="55"/>
        <v/>
      </c>
      <c r="AA68" s="2" t="str">
        <f t="shared" si="55"/>
        <v/>
      </c>
      <c r="AB68" s="2" t="str">
        <f t="shared" si="55"/>
        <v/>
      </c>
      <c r="AC68" s="2" t="str">
        <f t="shared" si="55"/>
        <v/>
      </c>
      <c r="AD68" s="11" t="str">
        <f t="shared" si="55"/>
        <v/>
      </c>
    </row>
    <row r="69" spans="2:30" x14ac:dyDescent="0.25">
      <c r="B69" s="75" t="str">
        <f>IF(C69="","",INDEX('SC Costs'!$A$3:$A$146,MATCH($C69,'SC Costs'!$E$3:$E$146,0)))</f>
        <v/>
      </c>
      <c r="C69" s="38"/>
      <c r="D69" s="229" t="str">
        <f t="shared" si="52"/>
        <v/>
      </c>
      <c r="E69" s="230"/>
      <c r="F69" s="41" t="str">
        <f t="shared" si="54"/>
        <v/>
      </c>
      <c r="G69" s="151" t="str">
        <f t="array" ref="G69">IF($C69="","",IFERROR((INDEX(WAC_Item_Cost,MATCH(1,(WAC_Description=$C69)*(WAC_District=G$5),0))*$F69),"Not Available"))</f>
        <v/>
      </c>
      <c r="H69" s="151" t="str">
        <f t="array" ref="H69">IF($C69="","",IFERROR((INDEX(WAC_Item_Cost,MATCH(1,(WAC_Description=$C69)*(WAC_District=H$5),0))*$F69),"Not Available"))</f>
        <v/>
      </c>
      <c r="I69" s="151" t="str">
        <f t="array" ref="I69">IF($C69="","",IFERROR((INDEX(WAC_Item_Cost,MATCH(1,(WAC_Description=$C69)*(WAC_District=I$5),0))*$F69),"Not Available"))</f>
        <v/>
      </c>
      <c r="J69" s="151" t="str">
        <f t="array" ref="J69">IF($C69="","",IFERROR((INDEX(WAC_Item_Cost,MATCH(1,(WAC_Description=$C69)*(WAC_District=J$5),0))*$F69),"Not Available"))</f>
        <v/>
      </c>
      <c r="K69" s="151" t="str">
        <f t="array" ref="K69">IF($C69="","",IFERROR((INDEX(WAC_Item_Cost,MATCH(1,(WAC_Description=$C69)*(WAC_District=K$5),0))*$F69),"Not Available"))</f>
        <v/>
      </c>
      <c r="L69" s="151" t="str">
        <f t="array" ref="L69">IF($C69="","",IFERROR((INDEX(WAC_Item_Cost,MATCH(1,(WAC_Description=$C69)*(WAC_District=L$5),0))*$F69),"Not Available"))</f>
        <v/>
      </c>
      <c r="M69" s="151" t="str">
        <f t="array" ref="M69">IF($C69="","",IFERROR((INDEX(WAC_Item_Cost,MATCH(1,(WAC_Description=$C69)*(WAC_District=M$5),0))*$F69),"Not Available"))</f>
        <v/>
      </c>
      <c r="N69" s="151" t="str">
        <f t="array" ref="N69">IF($C69="","",IFERROR((INDEX(WAC_Item_Cost,MATCH(1,(WAC_Description=$C69)*(WAC_District=N$5),0))*$F69),"Not Available"))</f>
        <v/>
      </c>
      <c r="O69" s="151" t="str">
        <f t="array" ref="O69">IF($C69="","",IFERROR((INDEX(WAC_Item_Cost,MATCH(1,(WAC_Description=$C69)*(WAC_District=O$5),0))*$F69),"Not Available"))</f>
        <v/>
      </c>
      <c r="P69" s="151" t="str">
        <f t="array" ref="P69">IF($C69="","",IFERROR((INDEX(WAC_Item_Cost,MATCH(1,(WAC_Description=$C69)*(WAC_District=P$5),0))*$F69),"Not Available"))</f>
        <v/>
      </c>
      <c r="Q69" s="151" t="str">
        <f t="array" ref="Q69">IF($C69="","",IFERROR((INDEX(WAC_Item_Cost,MATCH(1,(WAC_Description=$C69)*(WAC_District=Q$5),0))*$F69),"Not Available"))</f>
        <v/>
      </c>
      <c r="R69" s="150" t="str">
        <f t="shared" si="53"/>
        <v/>
      </c>
      <c r="X69" s="269" t="str">
        <f t="shared" si="50"/>
        <v/>
      </c>
      <c r="Y69" s="270"/>
      <c r="Z69" s="2" t="str">
        <f t="shared" si="55"/>
        <v/>
      </c>
      <c r="AA69" s="2" t="str">
        <f t="shared" si="55"/>
        <v/>
      </c>
      <c r="AB69" s="2" t="str">
        <f t="shared" si="55"/>
        <v/>
      </c>
      <c r="AC69" s="2" t="str">
        <f t="shared" si="55"/>
        <v/>
      </c>
      <c r="AD69" s="11" t="str">
        <f t="shared" si="55"/>
        <v/>
      </c>
    </row>
    <row r="70" spans="2:30" ht="15.75" thickBot="1" x14ac:dyDescent="0.3">
      <c r="B70" s="75" t="str">
        <f>IF(C70="","",INDEX('SC Costs'!$A$3:$A$146,MATCH($C70,'SC Costs'!$E$3:$E$146,0)))</f>
        <v/>
      </c>
      <c r="C70" s="38"/>
      <c r="D70" s="229" t="str">
        <f t="shared" si="52"/>
        <v/>
      </c>
      <c r="E70" s="230"/>
      <c r="F70" s="41" t="str">
        <f t="shared" si="54"/>
        <v/>
      </c>
      <c r="G70" s="151" t="str">
        <f t="array" ref="G70">IF($C70="","",IFERROR((INDEX(WAC_Item_Cost,MATCH(1,(WAC_Description=$C70)*(WAC_District=G$5),0))*$F70),"Not Available"))</f>
        <v/>
      </c>
      <c r="H70" s="151" t="str">
        <f t="array" ref="H70">IF($C70="","",IFERROR((INDEX(WAC_Item_Cost,MATCH(1,(WAC_Description=$C70)*(WAC_District=H$5),0))*$F70),"Not Available"))</f>
        <v/>
      </c>
      <c r="I70" s="151" t="str">
        <f t="array" ref="I70">IF($C70="","",IFERROR((INDEX(WAC_Item_Cost,MATCH(1,(WAC_Description=$C70)*(WAC_District=I$5),0))*$F70),"Not Available"))</f>
        <v/>
      </c>
      <c r="J70" s="151" t="str">
        <f t="array" ref="J70">IF($C70="","",IFERROR((INDEX(WAC_Item_Cost,MATCH(1,(WAC_Description=$C70)*(WAC_District=J$5),0))*$F70),"Not Available"))</f>
        <v/>
      </c>
      <c r="K70" s="151" t="str">
        <f t="array" ref="K70">IF($C70="","",IFERROR((INDEX(WAC_Item_Cost,MATCH(1,(WAC_Description=$C70)*(WAC_District=K$5),0))*$F70),"Not Available"))</f>
        <v/>
      </c>
      <c r="L70" s="151" t="str">
        <f t="array" ref="L70">IF($C70="","",IFERROR((INDEX(WAC_Item_Cost,MATCH(1,(WAC_Description=$C70)*(WAC_District=L$5),0))*$F70),"Not Available"))</f>
        <v/>
      </c>
      <c r="M70" s="151" t="str">
        <f t="array" ref="M70">IF($C70="","",IFERROR((INDEX(WAC_Item_Cost,MATCH(1,(WAC_Description=$C70)*(WAC_District=M$5),0))*$F70),"Not Available"))</f>
        <v/>
      </c>
      <c r="N70" s="151" t="str">
        <f t="array" ref="N70">IF($C70="","",IFERROR((INDEX(WAC_Item_Cost,MATCH(1,(WAC_Description=$C70)*(WAC_District=N$5),0))*$F70),"Not Available"))</f>
        <v/>
      </c>
      <c r="O70" s="151" t="str">
        <f t="array" ref="O70">IF($C70="","",IFERROR((INDEX(WAC_Item_Cost,MATCH(1,(WAC_Description=$C70)*(WAC_District=O$5),0))*$F70),"Not Available"))</f>
        <v/>
      </c>
      <c r="P70" s="151" t="str">
        <f t="array" ref="P70">IF($C70="","",IFERROR((INDEX(WAC_Item_Cost,MATCH(1,(WAC_Description=$C70)*(WAC_District=P$5),0))*$F70),"Not Available"))</f>
        <v/>
      </c>
      <c r="Q70" s="151" t="str">
        <f t="array" ref="Q70">IF($C70="","",IFERROR((INDEX(WAC_Item_Cost,MATCH(1,(WAC_Description=$C70)*(WAC_District=Q$5),0))*$F70),"Not Available"))</f>
        <v/>
      </c>
      <c r="R70" s="150" t="str">
        <f t="shared" si="53"/>
        <v/>
      </c>
      <c r="X70" s="274" t="str">
        <f t="shared" si="50"/>
        <v/>
      </c>
      <c r="Y70" s="275"/>
      <c r="Z70" s="2" t="str">
        <f t="shared" si="55"/>
        <v/>
      </c>
      <c r="AA70" s="2" t="str">
        <f t="shared" si="55"/>
        <v/>
      </c>
      <c r="AB70" s="2" t="str">
        <f t="shared" si="55"/>
        <v/>
      </c>
      <c r="AC70" s="2" t="str">
        <f t="shared" si="55"/>
        <v/>
      </c>
      <c r="AD70" s="11" t="str">
        <f t="shared" si="55"/>
        <v/>
      </c>
    </row>
    <row r="71" spans="2:30" ht="15.75" thickBot="1" x14ac:dyDescent="0.3">
      <c r="B71" s="272" t="s">
        <v>217</v>
      </c>
      <c r="C71" s="273"/>
      <c r="D71" s="193"/>
      <c r="E71" s="193">
        <v>0</v>
      </c>
      <c r="F71" s="134">
        <f>SUM(F61:F70)+(F60*1000)</f>
        <v>1000</v>
      </c>
      <c r="G71" s="45">
        <f t="shared" ref="G71:H71" si="56">SUM(G60:G70)</f>
        <v>206.14135427650001</v>
      </c>
      <c r="H71" s="45">
        <f t="shared" si="56"/>
        <v>226.6997274005</v>
      </c>
      <c r="I71" s="45">
        <f t="shared" ref="I71:Q71" si="57">SUM(I60:I70)</f>
        <v>256.93110369049998</v>
      </c>
      <c r="J71" s="224">
        <f t="shared" si="57"/>
        <v>232.96698747649998</v>
      </c>
      <c r="K71" s="45">
        <f t="shared" ref="K71:L71" si="58">SUM(K60:K70)</f>
        <v>207.8724862935</v>
      </c>
      <c r="L71" s="51">
        <f t="shared" si="58"/>
        <v>245.21850609450001</v>
      </c>
      <c r="M71" s="45">
        <f t="shared" si="57"/>
        <v>267.12373788499997</v>
      </c>
      <c r="N71" s="48">
        <f t="shared" si="57"/>
        <v>241.46555653599998</v>
      </c>
      <c r="O71" s="45">
        <f t="shared" si="57"/>
        <v>298.06668627300002</v>
      </c>
      <c r="P71" s="45">
        <f t="shared" si="57"/>
        <v>251.68719094150001</v>
      </c>
      <c r="Q71" s="45">
        <f t="shared" si="57"/>
        <v>250.852566317</v>
      </c>
      <c r="R71" s="51">
        <f>AVERAGE(I71:Q71)</f>
        <v>250.24275794527773</v>
      </c>
      <c r="X71" s="276" t="s">
        <v>1618</v>
      </c>
      <c r="Y71" s="277"/>
      <c r="Z71" s="196">
        <f t="shared" ref="Z71:AD71" si="59">SUM(Z60:Z70)</f>
        <v>1110</v>
      </c>
      <c r="AA71" s="196">
        <f t="shared" si="59"/>
        <v>1305</v>
      </c>
      <c r="AB71" s="196">
        <f t="shared" si="59"/>
        <v>1470</v>
      </c>
      <c r="AC71" s="196">
        <f t="shared" si="59"/>
        <v>1375</v>
      </c>
      <c r="AD71" s="197">
        <f t="shared" si="59"/>
        <v>1545</v>
      </c>
    </row>
    <row r="72" spans="2:30" ht="15.75" thickBot="1" x14ac:dyDescent="0.3">
      <c r="B72" s="210"/>
      <c r="C72" s="211" t="s">
        <v>2825</v>
      </c>
      <c r="D72" s="231"/>
      <c r="E72" s="195"/>
      <c r="F72" s="195"/>
      <c r="G72" s="45">
        <f t="shared" ref="G72:H72" si="60">(FLOOR($F$71,1000)/$F$71)*G71/$F$60</f>
        <v>206.14135427650001</v>
      </c>
      <c r="H72" s="45">
        <f t="shared" si="60"/>
        <v>226.6997274005</v>
      </c>
      <c r="I72" s="45">
        <f>(FLOOR($F$71,1000)/$F$71)*I71/$F$60</f>
        <v>256.93110369049998</v>
      </c>
      <c r="J72" s="45">
        <f t="shared" ref="J72:R72" si="61">(FLOOR($F$71,1000)/$F$71)*J71/$F$60</f>
        <v>232.96698747649998</v>
      </c>
      <c r="K72" s="45">
        <f t="shared" ref="K72:L72" si="62">(FLOOR($F$71,1000)/$F$71)*K71/$F$60</f>
        <v>207.8724862935</v>
      </c>
      <c r="L72" s="45">
        <f t="shared" si="62"/>
        <v>245.21850609450001</v>
      </c>
      <c r="M72" s="45">
        <f t="shared" si="61"/>
        <v>267.12373788499997</v>
      </c>
      <c r="N72" s="45">
        <f t="shared" si="61"/>
        <v>241.46555653599998</v>
      </c>
      <c r="O72" s="45">
        <f t="shared" si="61"/>
        <v>298.06668627300002</v>
      </c>
      <c r="P72" s="45">
        <f t="shared" si="61"/>
        <v>251.68719094150001</v>
      </c>
      <c r="Q72" s="45">
        <f t="shared" si="61"/>
        <v>250.852566317</v>
      </c>
      <c r="R72" s="45">
        <f t="shared" si="61"/>
        <v>250.24275794527773</v>
      </c>
      <c r="X72" s="265" t="s">
        <v>1616</v>
      </c>
      <c r="Y72" s="266"/>
      <c r="Z72" s="198">
        <f>IFERROR(1-(($T$60)/Z71), "Not enough data")</f>
        <v>0.61261261261261257</v>
      </c>
      <c r="AA72" s="198">
        <f t="shared" ref="AA72:AC72" si="63">IFERROR(1-(($T$60)/AA71), "Not enough data")</f>
        <v>0.67049808429118773</v>
      </c>
      <c r="AB72" s="198">
        <f t="shared" si="63"/>
        <v>0.70748299319727892</v>
      </c>
      <c r="AC72" s="198">
        <f t="shared" si="63"/>
        <v>0.68727272727272726</v>
      </c>
      <c r="AD72" s="198">
        <f>IFERROR(1-(($T$60)/AD71), "Not enough data")</f>
        <v>0.72168284789644011</v>
      </c>
    </row>
    <row r="73" spans="2:30" ht="15.75" thickBot="1" x14ac:dyDescent="0.3">
      <c r="B73" s="212"/>
      <c r="C73" s="213" t="s">
        <v>1864</v>
      </c>
      <c r="D73" s="231"/>
      <c r="E73" s="195"/>
      <c r="F73" s="195"/>
      <c r="G73" s="208">
        <f t="shared" ref="G73:H73" si="64">G72/$T$60</f>
        <v>0.47939849831744186</v>
      </c>
      <c r="H73" s="208">
        <f t="shared" si="64"/>
        <v>0.52720866837325575</v>
      </c>
      <c r="I73" s="208">
        <f t="shared" ref="I73:R73" si="65">I72/$T$60</f>
        <v>0.59751419462906974</v>
      </c>
      <c r="J73" s="208">
        <f t="shared" si="65"/>
        <v>0.54178369180581387</v>
      </c>
      <c r="K73" s="208">
        <f t="shared" ref="K73:L73" si="66">K72/$T$60</f>
        <v>0.48342438672906979</v>
      </c>
      <c r="L73" s="208">
        <f t="shared" si="66"/>
        <v>0.57027559556860463</v>
      </c>
      <c r="M73" s="208">
        <f t="shared" si="65"/>
        <v>0.6212179950813953</v>
      </c>
      <c r="N73" s="208">
        <f t="shared" si="65"/>
        <v>0.56154780589767439</v>
      </c>
      <c r="O73" s="208">
        <f t="shared" si="65"/>
        <v>0.69317834016976743</v>
      </c>
      <c r="P73" s="208">
        <f t="shared" si="65"/>
        <v>0.5853190487011628</v>
      </c>
      <c r="Q73" s="208">
        <f t="shared" si="65"/>
        <v>0.5833780612023256</v>
      </c>
      <c r="R73" s="208">
        <f t="shared" si="65"/>
        <v>0.58195990219832028</v>
      </c>
    </row>
  </sheetData>
  <mergeCells count="81">
    <mergeCell ref="X72:Y72"/>
    <mergeCell ref="X67:Y67"/>
    <mergeCell ref="X68:Y68"/>
    <mergeCell ref="X69:Y69"/>
    <mergeCell ref="X70:Y70"/>
    <mergeCell ref="B71:C71"/>
    <mergeCell ref="X71:Y71"/>
    <mergeCell ref="X62:Y62"/>
    <mergeCell ref="X63:Y63"/>
    <mergeCell ref="X64:Y64"/>
    <mergeCell ref="X65:Y65"/>
    <mergeCell ref="X66:Y66"/>
    <mergeCell ref="X59:Y59"/>
    <mergeCell ref="X60:Y60"/>
    <mergeCell ref="X61:Y61"/>
    <mergeCell ref="T58:V59"/>
    <mergeCell ref="T60:V62"/>
    <mergeCell ref="X51:Y51"/>
    <mergeCell ref="X52:Y52"/>
    <mergeCell ref="B53:C53"/>
    <mergeCell ref="X53:Y53"/>
    <mergeCell ref="X54:Y54"/>
    <mergeCell ref="X46:Y46"/>
    <mergeCell ref="X47:Y47"/>
    <mergeCell ref="X48:Y48"/>
    <mergeCell ref="X49:Y49"/>
    <mergeCell ref="X50:Y50"/>
    <mergeCell ref="B35:C35"/>
    <mergeCell ref="X23:Y23"/>
    <mergeCell ref="X24:Y24"/>
    <mergeCell ref="X25:Y25"/>
    <mergeCell ref="X26:Y26"/>
    <mergeCell ref="X27:Y27"/>
    <mergeCell ref="X28:Y28"/>
    <mergeCell ref="X29:Y29"/>
    <mergeCell ref="X30:Y30"/>
    <mergeCell ref="X31:Y31"/>
    <mergeCell ref="X32:Y32"/>
    <mergeCell ref="X33:Y33"/>
    <mergeCell ref="X34:Y34"/>
    <mergeCell ref="X35:Y35"/>
    <mergeCell ref="U29:V29"/>
    <mergeCell ref="E20:F20"/>
    <mergeCell ref="B17:C17"/>
    <mergeCell ref="X5:Y5"/>
    <mergeCell ref="X10:Y10"/>
    <mergeCell ref="X11:Y11"/>
    <mergeCell ref="X12:Y12"/>
    <mergeCell ref="X13:Y13"/>
    <mergeCell ref="X6:Y6"/>
    <mergeCell ref="X7:Y7"/>
    <mergeCell ref="X8:Y8"/>
    <mergeCell ref="X9:Y9"/>
    <mergeCell ref="X15:Y15"/>
    <mergeCell ref="X16:Y16"/>
    <mergeCell ref="X17:Y17"/>
    <mergeCell ref="X18:Y18"/>
    <mergeCell ref="X14:Y14"/>
    <mergeCell ref="Z58:AD58"/>
    <mergeCell ref="Z40:AD40"/>
    <mergeCell ref="Z22:AD22"/>
    <mergeCell ref="Z4:AD4"/>
    <mergeCell ref="T22:V23"/>
    <mergeCell ref="T4:V5"/>
    <mergeCell ref="T6:V8"/>
    <mergeCell ref="T24:V26"/>
    <mergeCell ref="T40:V41"/>
    <mergeCell ref="X36:Y36"/>
    <mergeCell ref="X41:Y41"/>
    <mergeCell ref="X42:Y42"/>
    <mergeCell ref="X43:Y43"/>
    <mergeCell ref="X44:Y44"/>
    <mergeCell ref="X45:Y45"/>
    <mergeCell ref="T42:V44"/>
    <mergeCell ref="U46:V46"/>
    <mergeCell ref="U47:V47"/>
    <mergeCell ref="U64:V64"/>
    <mergeCell ref="U65:V65"/>
    <mergeCell ref="U10:V10"/>
    <mergeCell ref="U11:V11"/>
    <mergeCell ref="U28:V28"/>
  </mergeCells>
  <conditionalFormatting sqref="G73:R73">
    <cfRule type="cellIs" dxfId="147" priority="4" operator="greaterThan">
      <formula>0.65</formula>
    </cfRule>
  </conditionalFormatting>
  <conditionalFormatting sqref="G37:R37">
    <cfRule type="cellIs" dxfId="146" priority="3" operator="greaterThan">
      <formula>0.65</formula>
    </cfRule>
  </conditionalFormatting>
  <conditionalFormatting sqref="G55:R55">
    <cfRule type="cellIs" dxfId="145" priority="2" operator="greaterThan">
      <formula>0.65</formula>
    </cfRule>
  </conditionalFormatting>
  <conditionalFormatting sqref="G19:R19">
    <cfRule type="cellIs" dxfId="144" priority="1" operator="greaterThan">
      <formula>0.65</formula>
    </cfRule>
  </conditionalFormatting>
  <dataValidations count="1">
    <dataValidation type="list" allowBlank="1" showInputMessage="1" showErrorMessage="1" sqref="C7:C16 C25:C34 C43:C52 C61:C70" xr:uid="{EC65F14A-7179-4F02-AA2F-88639F68CB20}">
      <formula1>WAC_List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33" r:id="rId4" name="TempCombo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5133" r:id="rId4" name="TempCombo"/>
      </mc:Fallback>
    </mc:AlternateContent>
    <mc:AlternateContent xmlns:mc="http://schemas.openxmlformats.org/markup-compatibility/2006">
      <mc:Choice Requires="x14">
        <control shapeId="5142" r:id="rId6" name="CommandButton1">
          <controlPr defaultSize="0" autoLine="0" r:id="rId7">
            <anchor moveWithCells="1">
              <from>
                <xdr:col>2</xdr:col>
                <xdr:colOff>247650</xdr:colOff>
                <xdr:row>0</xdr:row>
                <xdr:rowOff>57150</xdr:rowOff>
              </from>
              <to>
                <xdr:col>2</xdr:col>
                <xdr:colOff>1905000</xdr:colOff>
                <xdr:row>2</xdr:row>
                <xdr:rowOff>123825</xdr:rowOff>
              </to>
            </anchor>
          </controlPr>
        </control>
      </mc:Choice>
      <mc:Fallback>
        <control shapeId="5142" r:id="rId6" name="CommandButton1"/>
      </mc:Fallback>
    </mc:AlternateContent>
    <mc:AlternateContent xmlns:mc="http://schemas.openxmlformats.org/markup-compatibility/2006">
      <mc:Choice Requires="x14">
        <control shapeId="5121" r:id="rId8" name="Button 1">
          <controlPr defaultSize="0" print="0" autoFill="0" autoPict="0" macro="[0]!OpenWS">
            <anchor moveWithCells="1" sizeWithCells="1">
              <from>
                <xdr:col>31</xdr:col>
                <xdr:colOff>28575</xdr:colOff>
                <xdr:row>5</xdr:row>
                <xdr:rowOff>171450</xdr:rowOff>
              </from>
              <to>
                <xdr:col>32</xdr:col>
                <xdr:colOff>381000</xdr:colOff>
                <xdr:row>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Button 2">
          <controlPr defaultSize="0" print="0" autoFill="0" autoPict="0" macro="[0]!OpenWSCosts">
            <anchor moveWithCells="1" sizeWithCells="1">
              <from>
                <xdr:col>31</xdr:col>
                <xdr:colOff>28575</xdr:colOff>
                <xdr:row>20</xdr:row>
                <xdr:rowOff>0</xdr:rowOff>
              </from>
              <to>
                <xdr:col>32</xdr:col>
                <xdr:colOff>390525</xdr:colOff>
                <xdr:row>22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Button 3">
          <controlPr defaultSize="0" print="0" autoFill="0" autoPict="0" macro="[0]!OpenWSRecipe">
            <anchor moveWithCells="1" sizeWithCells="1">
              <from>
                <xdr:col>31</xdr:col>
                <xdr:colOff>9525</xdr:colOff>
                <xdr:row>8</xdr:row>
                <xdr:rowOff>180975</xdr:rowOff>
              </from>
              <to>
                <xdr:col>32</xdr:col>
                <xdr:colOff>381000</xdr:colOff>
                <xdr:row>11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Button 4">
          <controlPr defaultSize="0" print="0" autoFill="0" autoPict="0" macro="[0]!OpenWSCompare">
            <anchor moveWithCells="1" sizeWithCells="1">
              <from>
                <xdr:col>31</xdr:col>
                <xdr:colOff>28575</xdr:colOff>
                <xdr:row>12</xdr:row>
                <xdr:rowOff>114300</xdr:rowOff>
              </from>
              <to>
                <xdr:col>32</xdr:col>
                <xdr:colOff>352425</xdr:colOff>
                <xdr:row>15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2" name="Button 6">
          <controlPr defaultSize="0" print="0" autoFill="0" autoPict="0" macro="[0]!OpenBuyersGuide">
            <anchor moveWithCells="1" sizeWithCells="1">
              <from>
                <xdr:col>31</xdr:col>
                <xdr:colOff>38100</xdr:colOff>
                <xdr:row>22</xdr:row>
                <xdr:rowOff>285750</xdr:rowOff>
              </from>
              <to>
                <xdr:col>32</xdr:col>
                <xdr:colOff>371475</xdr:colOff>
                <xdr:row>24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3" name="Button 7">
          <controlPr defaultSize="0" print="0" autoFill="0" autoPict="0" macro="[0]!OpenBlendCost">
            <anchor moveWithCells="1" sizeWithCells="1">
              <from>
                <xdr:col>31</xdr:col>
                <xdr:colOff>28575</xdr:colOff>
                <xdr:row>16</xdr:row>
                <xdr:rowOff>47625</xdr:rowOff>
              </from>
              <to>
                <xdr:col>32</xdr:col>
                <xdr:colOff>371475</xdr:colOff>
                <xdr:row>18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7" r:id="rId14" name="Button 17">
          <controlPr defaultSize="0" print="0" autoFill="0" autoPict="0" macro="[0]!Button3_Click">
            <anchor moveWithCells="1" sizeWithCells="1">
              <from>
                <xdr:col>31</xdr:col>
                <xdr:colOff>9525</xdr:colOff>
                <xdr:row>4</xdr:row>
                <xdr:rowOff>85725</xdr:rowOff>
              </from>
              <to>
                <xdr:col>33</xdr:col>
                <xdr:colOff>266700</xdr:colOff>
                <xdr:row>5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1000000}">
          <x14:formula1>
            <xm:f>'Blend Sheet'!$A$5:$A$177</xm:f>
          </x14:formula1>
          <xm:sqref>C42 C60</xm:sqref>
        </x14:dataValidation>
        <x14:dataValidation type="list" allowBlank="1" showInputMessage="1" showErrorMessage="1" xr:uid="{BAE7AD22-8E38-417E-82D7-159440FB68AA}">
          <x14:formula1>
            <xm:f>'WAC Blends'!$A$2:$A$103</xm:f>
          </x14:formula1>
          <xm:sqref>C6 C24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44F80-A91B-433E-9620-904B7B9E0CEA}">
  <sheetPr codeName="Sheet23"/>
  <dimension ref="A1:I934"/>
  <sheetViews>
    <sheetView workbookViewId="0">
      <pane ySplit="2" topLeftCell="A165" activePane="bottomLeft" state="frozen"/>
      <selection pane="bottomLeft" activeCell="J6" sqref="J6"/>
    </sheetView>
  </sheetViews>
  <sheetFormatPr defaultRowHeight="15" x14ac:dyDescent="0.25"/>
  <cols>
    <col min="1" max="1" width="51.85546875" customWidth="1"/>
    <col min="2" max="2" width="17.7109375" bestFit="1" customWidth="1"/>
    <col min="3" max="3" width="11" bestFit="1" customWidth="1"/>
    <col min="4" max="4" width="10.7109375" bestFit="1" customWidth="1"/>
    <col min="5" max="5" width="10" bestFit="1" customWidth="1"/>
    <col min="6" max="6" width="9.5703125" bestFit="1" customWidth="1"/>
    <col min="7" max="7" width="12.7109375" bestFit="1" customWidth="1"/>
    <col min="8" max="8" width="9.5703125" bestFit="1" customWidth="1"/>
    <col min="9" max="9" width="12" bestFit="1" customWidth="1"/>
  </cols>
  <sheetData>
    <row r="1" spans="1:9" x14ac:dyDescent="0.25">
      <c r="C1" s="128"/>
      <c r="D1" s="128"/>
      <c r="E1" s="128"/>
      <c r="F1" s="128"/>
      <c r="G1" s="128"/>
      <c r="H1" s="128"/>
      <c r="I1" s="128"/>
    </row>
    <row r="2" spans="1:9" x14ac:dyDescent="0.25">
      <c r="A2" t="s">
        <v>353</v>
      </c>
      <c r="B2" t="s">
        <v>3843</v>
      </c>
      <c r="C2" t="s">
        <v>1962</v>
      </c>
      <c r="D2" t="s">
        <v>3846</v>
      </c>
      <c r="E2" t="s">
        <v>3847</v>
      </c>
      <c r="F2" t="s">
        <v>3844</v>
      </c>
      <c r="G2" t="s">
        <v>3845</v>
      </c>
      <c r="H2" t="s">
        <v>1953</v>
      </c>
      <c r="I2" s="15" t="s">
        <v>3848</v>
      </c>
    </row>
    <row r="3" spans="1:9" x14ac:dyDescent="0.25">
      <c r="A3" t="s">
        <v>3617</v>
      </c>
      <c r="B3" t="s">
        <v>1977</v>
      </c>
      <c r="C3">
        <v>5.0584210000000001</v>
      </c>
      <c r="D3">
        <v>0</v>
      </c>
      <c r="E3">
        <v>0.163159</v>
      </c>
      <c r="F3" t="s">
        <v>615</v>
      </c>
      <c r="G3">
        <v>1</v>
      </c>
      <c r="H3" t="s">
        <v>251</v>
      </c>
      <c r="I3" s="299">
        <f>IF(F3="mt",C3+D3,E3+D3+C3)</f>
        <v>5.2215800000000003</v>
      </c>
    </row>
    <row r="4" spans="1:9" x14ac:dyDescent="0.25">
      <c r="A4" t="s">
        <v>3617</v>
      </c>
      <c r="B4" t="s">
        <v>0</v>
      </c>
      <c r="C4">
        <v>5.0584259999999999</v>
      </c>
      <c r="D4">
        <v>0</v>
      </c>
      <c r="E4">
        <v>1.7926999999999998E-2</v>
      </c>
      <c r="F4" t="s">
        <v>615</v>
      </c>
      <c r="G4">
        <v>1</v>
      </c>
      <c r="H4" t="s">
        <v>251</v>
      </c>
      <c r="I4" s="299">
        <f t="shared" ref="I4:I67" si="0">IF(F4="mt",C4+D4,E4+D4+C4)</f>
        <v>5.0763530000000001</v>
      </c>
    </row>
    <row r="5" spans="1:9" x14ac:dyDescent="0.25">
      <c r="A5" t="s">
        <v>3617</v>
      </c>
      <c r="B5" t="s">
        <v>5</v>
      </c>
      <c r="C5">
        <v>5.0274830000000001</v>
      </c>
      <c r="D5">
        <v>0</v>
      </c>
      <c r="E5">
        <v>6.3396999999999995E-2</v>
      </c>
      <c r="F5" t="s">
        <v>615</v>
      </c>
      <c r="G5">
        <v>1</v>
      </c>
      <c r="H5" t="s">
        <v>251</v>
      </c>
      <c r="I5" s="299">
        <f t="shared" si="0"/>
        <v>5.0908800000000003</v>
      </c>
    </row>
    <row r="6" spans="1:9" x14ac:dyDescent="0.25">
      <c r="A6" t="s">
        <v>3617</v>
      </c>
      <c r="B6" t="s">
        <v>6</v>
      </c>
      <c r="C6">
        <v>5.3413510000000004</v>
      </c>
      <c r="D6">
        <v>0</v>
      </c>
      <c r="E6">
        <v>3.7934000000000002E-2</v>
      </c>
      <c r="F6" t="s">
        <v>615</v>
      </c>
      <c r="G6">
        <v>1</v>
      </c>
      <c r="H6" t="s">
        <v>251</v>
      </c>
      <c r="I6" s="299">
        <f t="shared" si="0"/>
        <v>5.3792850000000003</v>
      </c>
    </row>
    <row r="7" spans="1:9" x14ac:dyDescent="0.25">
      <c r="A7" t="s">
        <v>3617</v>
      </c>
      <c r="B7" t="s">
        <v>300</v>
      </c>
      <c r="C7">
        <v>5.1471359999999997</v>
      </c>
      <c r="D7">
        <v>0</v>
      </c>
      <c r="E7">
        <v>4.8543000000000003E-2</v>
      </c>
      <c r="F7" t="s">
        <v>615</v>
      </c>
      <c r="G7">
        <v>1</v>
      </c>
      <c r="H7" t="s">
        <v>251</v>
      </c>
      <c r="I7" s="299">
        <f t="shared" si="0"/>
        <v>5.1956790000000002</v>
      </c>
    </row>
    <row r="8" spans="1:9" x14ac:dyDescent="0.25">
      <c r="A8" t="s">
        <v>3617</v>
      </c>
      <c r="B8" t="s">
        <v>7</v>
      </c>
      <c r="C8">
        <v>5.1502850000000002</v>
      </c>
      <c r="D8">
        <v>0</v>
      </c>
      <c r="E8">
        <v>4.5621000000000002E-2</v>
      </c>
      <c r="F8" t="s">
        <v>615</v>
      </c>
      <c r="G8">
        <v>1</v>
      </c>
      <c r="H8" t="s">
        <v>251</v>
      </c>
      <c r="I8" s="299">
        <f t="shared" si="0"/>
        <v>5.1959059999999999</v>
      </c>
    </row>
    <row r="9" spans="1:9" x14ac:dyDescent="0.25">
      <c r="A9" t="s">
        <v>3617</v>
      </c>
      <c r="B9" t="s">
        <v>299</v>
      </c>
      <c r="C9">
        <v>5.15</v>
      </c>
      <c r="D9">
        <v>0</v>
      </c>
      <c r="E9">
        <v>0.113542</v>
      </c>
      <c r="F9" t="s">
        <v>615</v>
      </c>
      <c r="G9">
        <v>1</v>
      </c>
      <c r="H9" t="s">
        <v>251</v>
      </c>
      <c r="I9" s="299">
        <f t="shared" si="0"/>
        <v>5.2635420000000002</v>
      </c>
    </row>
    <row r="10" spans="1:9" x14ac:dyDescent="0.25">
      <c r="A10" t="s">
        <v>3618</v>
      </c>
      <c r="B10" t="s">
        <v>300</v>
      </c>
      <c r="C10">
        <v>5.5026659999999996</v>
      </c>
      <c r="D10">
        <v>0</v>
      </c>
      <c r="E10">
        <v>5.1895999999999998E-2</v>
      </c>
      <c r="F10" t="s">
        <v>615</v>
      </c>
      <c r="G10">
        <v>1</v>
      </c>
      <c r="H10" t="s">
        <v>253</v>
      </c>
      <c r="I10" s="299">
        <f t="shared" si="0"/>
        <v>5.5545619999999998</v>
      </c>
    </row>
    <row r="11" spans="1:9" x14ac:dyDescent="0.25">
      <c r="A11" t="s">
        <v>3618</v>
      </c>
      <c r="B11" t="s">
        <v>299</v>
      </c>
      <c r="C11">
        <v>5.5026659999999996</v>
      </c>
      <c r="D11">
        <v>0</v>
      </c>
      <c r="E11">
        <v>0.12131699999999999</v>
      </c>
      <c r="F11" t="s">
        <v>615</v>
      </c>
      <c r="G11">
        <v>1</v>
      </c>
      <c r="H11" t="s">
        <v>253</v>
      </c>
      <c r="I11" s="299">
        <f t="shared" si="0"/>
        <v>5.623983</v>
      </c>
    </row>
    <row r="12" spans="1:9" x14ac:dyDescent="0.25">
      <c r="A12" t="s">
        <v>3619</v>
      </c>
      <c r="B12" t="s">
        <v>5</v>
      </c>
      <c r="C12">
        <v>4.1431810000000002</v>
      </c>
      <c r="D12">
        <v>0</v>
      </c>
      <c r="E12">
        <v>5.2246000000000001E-2</v>
      </c>
      <c r="F12" t="s">
        <v>615</v>
      </c>
      <c r="G12">
        <v>1</v>
      </c>
      <c r="H12" t="s">
        <v>255</v>
      </c>
      <c r="I12" s="299">
        <f t="shared" si="0"/>
        <v>4.1954270000000005</v>
      </c>
    </row>
    <row r="13" spans="1:9" x14ac:dyDescent="0.25">
      <c r="A13" t="s">
        <v>3619</v>
      </c>
      <c r="B13" t="s">
        <v>300</v>
      </c>
      <c r="C13">
        <v>4.1638330000000003</v>
      </c>
      <c r="D13">
        <v>0</v>
      </c>
      <c r="E13">
        <v>3.9268999999999998E-2</v>
      </c>
      <c r="F13" t="s">
        <v>615</v>
      </c>
      <c r="G13">
        <v>1</v>
      </c>
      <c r="H13" t="s">
        <v>255</v>
      </c>
      <c r="I13" s="299">
        <f t="shared" si="0"/>
        <v>4.2031020000000003</v>
      </c>
    </row>
    <row r="14" spans="1:9" x14ac:dyDescent="0.25">
      <c r="A14" t="s">
        <v>3620</v>
      </c>
      <c r="B14" t="s">
        <v>1977</v>
      </c>
      <c r="C14">
        <v>4.9935830000000001</v>
      </c>
      <c r="D14">
        <v>0</v>
      </c>
      <c r="E14">
        <v>0.16106799999999999</v>
      </c>
      <c r="F14" t="s">
        <v>615</v>
      </c>
      <c r="G14">
        <v>1</v>
      </c>
      <c r="H14" t="s">
        <v>257</v>
      </c>
      <c r="I14" s="299">
        <f t="shared" si="0"/>
        <v>5.1546510000000003</v>
      </c>
    </row>
    <row r="15" spans="1:9" x14ac:dyDescent="0.25">
      <c r="A15" t="s">
        <v>3620</v>
      </c>
      <c r="B15" t="s">
        <v>0</v>
      </c>
      <c r="C15">
        <v>3.858333</v>
      </c>
      <c r="D15">
        <v>0</v>
      </c>
      <c r="E15">
        <v>1.3674E-2</v>
      </c>
      <c r="F15" t="s">
        <v>615</v>
      </c>
      <c r="G15">
        <v>1</v>
      </c>
      <c r="H15" t="s">
        <v>257</v>
      </c>
      <c r="I15" s="299">
        <f t="shared" si="0"/>
        <v>3.872007</v>
      </c>
    </row>
    <row r="16" spans="1:9" x14ac:dyDescent="0.25">
      <c r="A16" t="s">
        <v>3620</v>
      </c>
      <c r="B16" t="s">
        <v>5</v>
      </c>
      <c r="C16">
        <v>4.0810000000000004</v>
      </c>
      <c r="D16">
        <v>0</v>
      </c>
      <c r="E16">
        <v>5.1461E-2</v>
      </c>
      <c r="F16" t="s">
        <v>615</v>
      </c>
      <c r="G16">
        <v>1</v>
      </c>
      <c r="H16" t="s">
        <v>257</v>
      </c>
      <c r="I16" s="299">
        <f t="shared" si="0"/>
        <v>4.1324610000000002</v>
      </c>
    </row>
    <row r="17" spans="1:9" x14ac:dyDescent="0.25">
      <c r="A17" t="s">
        <v>3620</v>
      </c>
      <c r="B17" t="s">
        <v>6</v>
      </c>
      <c r="C17">
        <v>3.8875000000000002</v>
      </c>
      <c r="D17">
        <v>0</v>
      </c>
      <c r="E17">
        <v>2.7609000000000002E-2</v>
      </c>
      <c r="F17" t="s">
        <v>615</v>
      </c>
      <c r="G17">
        <v>1</v>
      </c>
      <c r="H17" t="s">
        <v>257</v>
      </c>
      <c r="I17" s="299">
        <f t="shared" si="0"/>
        <v>3.9151090000000002</v>
      </c>
    </row>
    <row r="18" spans="1:9" x14ac:dyDescent="0.25">
      <c r="A18" t="s">
        <v>3620</v>
      </c>
      <c r="B18" t="s">
        <v>300</v>
      </c>
      <c r="C18">
        <v>4.3784159999999996</v>
      </c>
      <c r="D18">
        <v>0</v>
      </c>
      <c r="E18">
        <v>4.1293000000000003E-2</v>
      </c>
      <c r="F18" t="s">
        <v>615</v>
      </c>
      <c r="G18">
        <v>1</v>
      </c>
      <c r="H18" t="s">
        <v>257</v>
      </c>
      <c r="I18" s="299">
        <f t="shared" si="0"/>
        <v>4.4197089999999992</v>
      </c>
    </row>
    <row r="19" spans="1:9" x14ac:dyDescent="0.25">
      <c r="A19" t="s">
        <v>3620</v>
      </c>
      <c r="B19" t="s">
        <v>8</v>
      </c>
      <c r="C19">
        <v>3.9615</v>
      </c>
      <c r="D19">
        <v>0</v>
      </c>
      <c r="E19">
        <v>0.133384</v>
      </c>
      <c r="F19" t="s">
        <v>615</v>
      </c>
      <c r="G19">
        <v>1</v>
      </c>
      <c r="H19" t="s">
        <v>257</v>
      </c>
      <c r="I19" s="299">
        <f t="shared" si="0"/>
        <v>4.0948840000000004</v>
      </c>
    </row>
    <row r="20" spans="1:9" x14ac:dyDescent="0.25">
      <c r="A20" t="s">
        <v>3620</v>
      </c>
      <c r="B20" t="s">
        <v>299</v>
      </c>
      <c r="C20">
        <v>3.8524159999999998</v>
      </c>
      <c r="D20">
        <v>0</v>
      </c>
      <c r="E20">
        <v>8.4933999999999996E-2</v>
      </c>
      <c r="F20" t="s">
        <v>615</v>
      </c>
      <c r="G20">
        <v>1</v>
      </c>
      <c r="H20" t="s">
        <v>257</v>
      </c>
      <c r="I20" s="299">
        <f t="shared" si="0"/>
        <v>3.9373499999999999</v>
      </c>
    </row>
    <row r="21" spans="1:9" x14ac:dyDescent="0.25">
      <c r="A21" t="s">
        <v>1921</v>
      </c>
      <c r="B21" t="s">
        <v>5</v>
      </c>
      <c r="C21">
        <v>0.28831499999999999</v>
      </c>
      <c r="D21">
        <v>0</v>
      </c>
      <c r="E21">
        <v>3.6359999999999999E-3</v>
      </c>
      <c r="F21" t="s">
        <v>607</v>
      </c>
      <c r="G21">
        <v>1</v>
      </c>
      <c r="H21" t="s">
        <v>258</v>
      </c>
      <c r="I21" s="299">
        <f t="shared" si="0"/>
        <v>0.29195099999999996</v>
      </c>
    </row>
    <row r="22" spans="1:9" x14ac:dyDescent="0.25">
      <c r="A22" t="s">
        <v>1921</v>
      </c>
      <c r="B22" t="s">
        <v>6</v>
      </c>
      <c r="C22">
        <v>0.34620000000000001</v>
      </c>
      <c r="D22">
        <v>0</v>
      </c>
      <c r="E22">
        <v>2.4589999999999998E-3</v>
      </c>
      <c r="F22" t="s">
        <v>607</v>
      </c>
      <c r="G22">
        <v>1</v>
      </c>
      <c r="H22" t="s">
        <v>258</v>
      </c>
      <c r="I22" s="299">
        <f t="shared" si="0"/>
        <v>0.348659</v>
      </c>
    </row>
    <row r="23" spans="1:9" x14ac:dyDescent="0.25">
      <c r="A23" t="s">
        <v>1921</v>
      </c>
      <c r="B23" t="s">
        <v>7</v>
      </c>
      <c r="C23">
        <v>0.45</v>
      </c>
      <c r="D23">
        <v>0</v>
      </c>
      <c r="E23">
        <v>3.986E-3</v>
      </c>
      <c r="F23" t="s">
        <v>607</v>
      </c>
      <c r="G23">
        <v>1</v>
      </c>
      <c r="H23" t="s">
        <v>258</v>
      </c>
      <c r="I23" s="299">
        <f t="shared" si="0"/>
        <v>0.453986</v>
      </c>
    </row>
    <row r="24" spans="1:9" x14ac:dyDescent="0.25">
      <c r="A24" t="s">
        <v>3621</v>
      </c>
      <c r="B24" t="s">
        <v>1977</v>
      </c>
      <c r="C24">
        <v>0.34437499999999999</v>
      </c>
      <c r="D24">
        <v>0</v>
      </c>
      <c r="E24">
        <v>1.1108E-2</v>
      </c>
      <c r="F24" t="s">
        <v>607</v>
      </c>
      <c r="G24">
        <v>1</v>
      </c>
      <c r="H24" t="s">
        <v>259</v>
      </c>
      <c r="I24" s="299">
        <f t="shared" si="0"/>
        <v>0.35548299999999999</v>
      </c>
    </row>
    <row r="25" spans="1:9" x14ac:dyDescent="0.25">
      <c r="A25" t="s">
        <v>3621</v>
      </c>
      <c r="B25" t="s">
        <v>0</v>
      </c>
      <c r="C25">
        <v>0.34376899999999999</v>
      </c>
      <c r="D25">
        <v>0</v>
      </c>
      <c r="E25">
        <v>1.2179999999999999E-3</v>
      </c>
      <c r="F25" t="s">
        <v>607</v>
      </c>
      <c r="G25">
        <v>1</v>
      </c>
      <c r="H25" t="s">
        <v>259</v>
      </c>
      <c r="I25" s="299">
        <f t="shared" si="0"/>
        <v>0.34498699999999999</v>
      </c>
    </row>
    <row r="26" spans="1:9" x14ac:dyDescent="0.25">
      <c r="A26" t="s">
        <v>3621</v>
      </c>
      <c r="B26" t="s">
        <v>5</v>
      </c>
      <c r="C26">
        <v>0.34173500000000001</v>
      </c>
      <c r="D26">
        <v>0</v>
      </c>
      <c r="E26">
        <v>4.3090000000000003E-3</v>
      </c>
      <c r="F26" t="s">
        <v>607</v>
      </c>
      <c r="G26">
        <v>1</v>
      </c>
      <c r="H26" t="s">
        <v>259</v>
      </c>
      <c r="I26" s="299">
        <f t="shared" si="0"/>
        <v>0.34604400000000002</v>
      </c>
    </row>
    <row r="27" spans="1:9" x14ac:dyDescent="0.25">
      <c r="A27" t="s">
        <v>3621</v>
      </c>
      <c r="B27" t="s">
        <v>6</v>
      </c>
      <c r="C27">
        <v>0.34462599999999999</v>
      </c>
      <c r="D27">
        <v>0</v>
      </c>
      <c r="E27">
        <v>2.4480000000000001E-3</v>
      </c>
      <c r="F27" t="s">
        <v>607</v>
      </c>
      <c r="G27">
        <v>1</v>
      </c>
      <c r="H27" t="s">
        <v>259</v>
      </c>
      <c r="I27" s="299">
        <f t="shared" si="0"/>
        <v>0.34707399999999999</v>
      </c>
    </row>
    <row r="28" spans="1:9" x14ac:dyDescent="0.25">
      <c r="A28" t="s">
        <v>3621</v>
      </c>
      <c r="B28" t="s">
        <v>300</v>
      </c>
      <c r="C28">
        <v>0.34753899999999999</v>
      </c>
      <c r="D28">
        <v>0</v>
      </c>
      <c r="E28">
        <v>3.2780000000000001E-3</v>
      </c>
      <c r="F28" t="s">
        <v>607</v>
      </c>
      <c r="G28">
        <v>1</v>
      </c>
      <c r="H28" t="s">
        <v>259</v>
      </c>
      <c r="I28" s="299">
        <f t="shared" si="0"/>
        <v>0.35081699999999999</v>
      </c>
    </row>
    <row r="29" spans="1:9" x14ac:dyDescent="0.25">
      <c r="A29" t="s">
        <v>3621</v>
      </c>
      <c r="B29" t="s">
        <v>7</v>
      </c>
      <c r="C29">
        <v>0.45797300000000002</v>
      </c>
      <c r="D29">
        <v>0</v>
      </c>
      <c r="E29">
        <v>4.0569999999999998E-3</v>
      </c>
      <c r="F29" t="s">
        <v>607</v>
      </c>
      <c r="G29">
        <v>1</v>
      </c>
      <c r="H29" t="s">
        <v>259</v>
      </c>
      <c r="I29" s="299">
        <f t="shared" si="0"/>
        <v>0.46203</v>
      </c>
    </row>
    <row r="30" spans="1:9" x14ac:dyDescent="0.25">
      <c r="A30" t="s">
        <v>3621</v>
      </c>
      <c r="B30" t="s">
        <v>8</v>
      </c>
      <c r="C30">
        <v>0.34185500000000002</v>
      </c>
      <c r="D30">
        <v>0</v>
      </c>
      <c r="E30">
        <v>1.1509999999999999E-2</v>
      </c>
      <c r="F30" t="s">
        <v>607</v>
      </c>
      <c r="G30">
        <v>1</v>
      </c>
      <c r="H30" t="s">
        <v>259</v>
      </c>
      <c r="I30" s="299">
        <f t="shared" si="0"/>
        <v>0.35336500000000004</v>
      </c>
    </row>
    <row r="31" spans="1:9" x14ac:dyDescent="0.25">
      <c r="A31" t="s">
        <v>3621</v>
      </c>
      <c r="B31" t="s">
        <v>299</v>
      </c>
      <c r="C31">
        <v>0.37153799999999998</v>
      </c>
      <c r="D31">
        <v>0</v>
      </c>
      <c r="E31">
        <v>8.1910000000000004E-3</v>
      </c>
      <c r="F31" t="s">
        <v>607</v>
      </c>
      <c r="G31">
        <v>1</v>
      </c>
      <c r="H31" t="s">
        <v>259</v>
      </c>
      <c r="I31" s="299">
        <f t="shared" si="0"/>
        <v>0.37972899999999998</v>
      </c>
    </row>
    <row r="32" spans="1:9" x14ac:dyDescent="0.25">
      <c r="A32" t="s">
        <v>3621</v>
      </c>
      <c r="B32" t="s">
        <v>3</v>
      </c>
      <c r="C32">
        <v>0.341696</v>
      </c>
      <c r="D32">
        <v>0</v>
      </c>
      <c r="E32">
        <v>2.647E-3</v>
      </c>
      <c r="F32" t="s">
        <v>607</v>
      </c>
      <c r="G32">
        <v>1</v>
      </c>
      <c r="H32" t="s">
        <v>259</v>
      </c>
      <c r="I32" s="299">
        <f t="shared" si="0"/>
        <v>0.34434300000000001</v>
      </c>
    </row>
    <row r="33" spans="1:9" x14ac:dyDescent="0.25">
      <c r="A33" t="s">
        <v>3622</v>
      </c>
      <c r="B33" t="s">
        <v>1977</v>
      </c>
      <c r="C33">
        <v>16.304003999999999</v>
      </c>
      <c r="D33">
        <v>0</v>
      </c>
      <c r="E33">
        <v>0.52588599999999996</v>
      </c>
      <c r="F33" t="s">
        <v>615</v>
      </c>
      <c r="G33">
        <v>1</v>
      </c>
      <c r="H33" t="s">
        <v>260</v>
      </c>
      <c r="I33" s="299">
        <f t="shared" si="0"/>
        <v>16.829889999999999</v>
      </c>
    </row>
    <row r="34" spans="1:9" x14ac:dyDescent="0.25">
      <c r="A34" t="s">
        <v>3622</v>
      </c>
      <c r="B34" t="s">
        <v>0</v>
      </c>
      <c r="C34">
        <v>16.30397</v>
      </c>
      <c r="D34">
        <v>0</v>
      </c>
      <c r="E34">
        <v>5.7780999999999999E-2</v>
      </c>
      <c r="F34" t="s">
        <v>615</v>
      </c>
      <c r="G34">
        <v>1</v>
      </c>
      <c r="H34" t="s">
        <v>260</v>
      </c>
      <c r="I34" s="299">
        <f t="shared" si="0"/>
        <v>16.361750999999998</v>
      </c>
    </row>
    <row r="35" spans="1:9" x14ac:dyDescent="0.25">
      <c r="A35" t="s">
        <v>3622</v>
      </c>
      <c r="B35" t="s">
        <v>300</v>
      </c>
      <c r="C35">
        <v>25.38</v>
      </c>
      <c r="D35">
        <v>0</v>
      </c>
      <c r="E35">
        <v>0.23935899999999999</v>
      </c>
      <c r="F35" t="s">
        <v>615</v>
      </c>
      <c r="G35">
        <v>1</v>
      </c>
      <c r="H35" t="s">
        <v>260</v>
      </c>
      <c r="I35" s="299">
        <f t="shared" si="0"/>
        <v>25.619358999999999</v>
      </c>
    </row>
    <row r="36" spans="1:9" x14ac:dyDescent="0.25">
      <c r="A36" t="s">
        <v>3622</v>
      </c>
      <c r="B36" t="s">
        <v>299</v>
      </c>
      <c r="C36">
        <v>16.371791000000002</v>
      </c>
      <c r="D36">
        <v>0</v>
      </c>
      <c r="E36">
        <v>0.36094900000000002</v>
      </c>
      <c r="F36" t="s">
        <v>615</v>
      </c>
      <c r="G36">
        <v>1</v>
      </c>
      <c r="H36" t="s">
        <v>260</v>
      </c>
      <c r="I36" s="299">
        <f t="shared" si="0"/>
        <v>16.732740000000003</v>
      </c>
    </row>
    <row r="37" spans="1:9" x14ac:dyDescent="0.25">
      <c r="A37" t="s">
        <v>3623</v>
      </c>
      <c r="B37" t="s">
        <v>300</v>
      </c>
      <c r="C37">
        <v>12.817434</v>
      </c>
      <c r="D37">
        <v>0</v>
      </c>
      <c r="E37">
        <v>0.120881</v>
      </c>
      <c r="F37" t="s">
        <v>607</v>
      </c>
      <c r="G37">
        <v>1</v>
      </c>
      <c r="H37" t="s">
        <v>262</v>
      </c>
      <c r="I37" s="299">
        <f t="shared" si="0"/>
        <v>12.938315000000001</v>
      </c>
    </row>
    <row r="38" spans="1:9" x14ac:dyDescent="0.25">
      <c r="A38" t="s">
        <v>3624</v>
      </c>
      <c r="B38" t="s">
        <v>1977</v>
      </c>
      <c r="C38">
        <v>4.6341999999999999</v>
      </c>
      <c r="D38">
        <v>0</v>
      </c>
      <c r="E38">
        <v>0.149476</v>
      </c>
      <c r="F38" t="s">
        <v>607</v>
      </c>
      <c r="G38">
        <v>1</v>
      </c>
      <c r="H38" t="s">
        <v>261</v>
      </c>
      <c r="I38" s="299">
        <f t="shared" si="0"/>
        <v>4.7836759999999998</v>
      </c>
    </row>
    <row r="39" spans="1:9" x14ac:dyDescent="0.25">
      <c r="A39" t="s">
        <v>3624</v>
      </c>
      <c r="B39" t="s">
        <v>0</v>
      </c>
      <c r="C39">
        <v>4.6341999999999999</v>
      </c>
      <c r="D39">
        <v>0</v>
      </c>
      <c r="E39">
        <v>1.6424000000000001E-2</v>
      </c>
      <c r="F39" t="s">
        <v>607</v>
      </c>
      <c r="G39">
        <v>1</v>
      </c>
      <c r="H39" t="s">
        <v>261</v>
      </c>
      <c r="I39" s="299">
        <f t="shared" si="0"/>
        <v>4.6506239999999996</v>
      </c>
    </row>
    <row r="40" spans="1:9" x14ac:dyDescent="0.25">
      <c r="A40" t="s">
        <v>3624</v>
      </c>
      <c r="B40" t="s">
        <v>7</v>
      </c>
      <c r="C40">
        <v>4.63</v>
      </c>
      <c r="D40">
        <v>0</v>
      </c>
      <c r="E40">
        <v>4.1013000000000001E-2</v>
      </c>
      <c r="F40" t="s">
        <v>607</v>
      </c>
      <c r="G40">
        <v>1</v>
      </c>
      <c r="H40" t="s">
        <v>261</v>
      </c>
      <c r="I40" s="299">
        <f t="shared" si="0"/>
        <v>4.6710130000000003</v>
      </c>
    </row>
    <row r="41" spans="1:9" x14ac:dyDescent="0.25">
      <c r="A41" t="s">
        <v>3624</v>
      </c>
      <c r="B41" t="s">
        <v>8</v>
      </c>
      <c r="C41">
        <v>4.6299890000000001</v>
      </c>
      <c r="D41">
        <v>0</v>
      </c>
      <c r="E41">
        <v>0.155892</v>
      </c>
      <c r="F41" t="s">
        <v>607</v>
      </c>
      <c r="G41">
        <v>1</v>
      </c>
      <c r="H41" t="s">
        <v>261</v>
      </c>
      <c r="I41" s="299">
        <f t="shared" si="0"/>
        <v>4.7858809999999998</v>
      </c>
    </row>
    <row r="42" spans="1:9" x14ac:dyDescent="0.25">
      <c r="A42" t="s">
        <v>3625</v>
      </c>
      <c r="B42" t="s">
        <v>8</v>
      </c>
      <c r="C42">
        <v>110</v>
      </c>
      <c r="D42">
        <v>0</v>
      </c>
      <c r="E42">
        <v>3.7037</v>
      </c>
      <c r="F42" t="s">
        <v>615</v>
      </c>
      <c r="G42">
        <v>1</v>
      </c>
      <c r="H42" t="s">
        <v>1922</v>
      </c>
      <c r="I42" s="299">
        <f t="shared" si="0"/>
        <v>113.7037</v>
      </c>
    </row>
    <row r="43" spans="1:9" x14ac:dyDescent="0.25">
      <c r="A43" t="s">
        <v>3626</v>
      </c>
      <c r="B43" t="s">
        <v>7</v>
      </c>
      <c r="C43">
        <v>1.4275</v>
      </c>
      <c r="D43">
        <v>0</v>
      </c>
      <c r="E43">
        <v>1.2645E-2</v>
      </c>
      <c r="F43" t="s">
        <v>615</v>
      </c>
      <c r="G43">
        <v>1</v>
      </c>
      <c r="H43" t="s">
        <v>263</v>
      </c>
      <c r="I43" s="299">
        <f t="shared" si="0"/>
        <v>1.440145</v>
      </c>
    </row>
    <row r="44" spans="1:9" x14ac:dyDescent="0.25">
      <c r="A44" t="s">
        <v>3626</v>
      </c>
      <c r="B44" t="s">
        <v>8</v>
      </c>
      <c r="C44">
        <v>2.5099999999999998</v>
      </c>
      <c r="D44">
        <v>0</v>
      </c>
      <c r="E44">
        <v>8.4512000000000004E-2</v>
      </c>
      <c r="F44" t="s">
        <v>615</v>
      </c>
      <c r="G44">
        <v>1</v>
      </c>
      <c r="H44" t="s">
        <v>263</v>
      </c>
      <c r="I44" s="299">
        <f t="shared" si="0"/>
        <v>2.5945119999999999</v>
      </c>
    </row>
    <row r="45" spans="1:9" x14ac:dyDescent="0.25">
      <c r="A45" t="s">
        <v>3627</v>
      </c>
      <c r="B45" t="s">
        <v>1977</v>
      </c>
      <c r="C45">
        <v>6.1051000000000001E-2</v>
      </c>
      <c r="D45">
        <v>0</v>
      </c>
      <c r="E45">
        <v>1.9689999999999998E-3</v>
      </c>
      <c r="F45" t="s">
        <v>607</v>
      </c>
      <c r="G45">
        <v>1</v>
      </c>
      <c r="H45" t="s">
        <v>292</v>
      </c>
      <c r="I45" s="299">
        <f t="shared" si="0"/>
        <v>6.3020000000000007E-2</v>
      </c>
    </row>
    <row r="46" spans="1:9" x14ac:dyDescent="0.25">
      <c r="A46" t="s">
        <v>3627</v>
      </c>
      <c r="B46" t="s">
        <v>0</v>
      </c>
      <c r="C46">
        <v>6.2761999999999998E-2</v>
      </c>
      <c r="D46">
        <v>0</v>
      </c>
      <c r="E46">
        <v>2.22E-4</v>
      </c>
      <c r="F46" t="s">
        <v>607</v>
      </c>
      <c r="G46">
        <v>1</v>
      </c>
      <c r="H46" t="s">
        <v>292</v>
      </c>
      <c r="I46" s="299">
        <f t="shared" si="0"/>
        <v>6.2983999999999998E-2</v>
      </c>
    </row>
    <row r="47" spans="1:9" x14ac:dyDescent="0.25">
      <c r="A47" t="s">
        <v>3627</v>
      </c>
      <c r="B47" t="s">
        <v>5</v>
      </c>
      <c r="C47">
        <v>8.4231E-2</v>
      </c>
      <c r="D47">
        <v>0</v>
      </c>
      <c r="E47">
        <v>1.062E-3</v>
      </c>
      <c r="F47" t="s">
        <v>607</v>
      </c>
      <c r="G47">
        <v>1</v>
      </c>
      <c r="H47" t="s">
        <v>292</v>
      </c>
      <c r="I47" s="299">
        <f t="shared" si="0"/>
        <v>8.5292999999999994E-2</v>
      </c>
    </row>
    <row r="48" spans="1:9" x14ac:dyDescent="0.25">
      <c r="A48" t="s">
        <v>3627</v>
      </c>
      <c r="B48" t="s">
        <v>6</v>
      </c>
      <c r="C48">
        <v>6.1185999999999997E-2</v>
      </c>
      <c r="D48">
        <v>0</v>
      </c>
      <c r="E48">
        <v>4.35E-4</v>
      </c>
      <c r="F48" t="s">
        <v>607</v>
      </c>
      <c r="G48">
        <v>1</v>
      </c>
      <c r="H48" t="s">
        <v>292</v>
      </c>
      <c r="I48" s="299">
        <f t="shared" si="0"/>
        <v>6.1620999999999995E-2</v>
      </c>
    </row>
    <row r="49" spans="1:9" x14ac:dyDescent="0.25">
      <c r="A49" t="s">
        <v>3627</v>
      </c>
      <c r="B49" t="s">
        <v>300</v>
      </c>
      <c r="C49">
        <v>6.1402999999999999E-2</v>
      </c>
      <c r="D49">
        <v>0</v>
      </c>
      <c r="E49">
        <v>5.7899999999999998E-4</v>
      </c>
      <c r="F49" t="s">
        <v>607</v>
      </c>
      <c r="G49">
        <v>1</v>
      </c>
      <c r="H49" t="s">
        <v>292</v>
      </c>
      <c r="I49" s="299">
        <f t="shared" si="0"/>
        <v>6.1982000000000002E-2</v>
      </c>
    </row>
    <row r="50" spans="1:9" x14ac:dyDescent="0.25">
      <c r="A50" t="s">
        <v>3627</v>
      </c>
      <c r="B50" t="s">
        <v>8</v>
      </c>
      <c r="C50">
        <v>0.37721900000000003</v>
      </c>
      <c r="D50">
        <v>0</v>
      </c>
      <c r="E50">
        <v>1.2701E-2</v>
      </c>
      <c r="F50" t="s">
        <v>607</v>
      </c>
      <c r="G50">
        <v>1</v>
      </c>
      <c r="H50" t="s">
        <v>292</v>
      </c>
      <c r="I50" s="299">
        <f t="shared" si="0"/>
        <v>0.38992000000000004</v>
      </c>
    </row>
    <row r="51" spans="1:9" x14ac:dyDescent="0.25">
      <c r="A51" t="s">
        <v>3627</v>
      </c>
      <c r="B51" t="s">
        <v>299</v>
      </c>
      <c r="C51">
        <v>6.2863000000000002E-2</v>
      </c>
      <c r="D51">
        <v>0</v>
      </c>
      <c r="E51">
        <v>1.3860000000000001E-3</v>
      </c>
      <c r="F51" t="s">
        <v>607</v>
      </c>
      <c r="G51">
        <v>1</v>
      </c>
      <c r="H51" t="s">
        <v>292</v>
      </c>
      <c r="I51" s="299">
        <f t="shared" si="0"/>
        <v>6.4249000000000001E-2</v>
      </c>
    </row>
    <row r="52" spans="1:9" x14ac:dyDescent="0.25">
      <c r="A52" t="s">
        <v>3627</v>
      </c>
      <c r="B52" t="s">
        <v>3</v>
      </c>
      <c r="C52">
        <v>0.224</v>
      </c>
      <c r="D52">
        <v>0</v>
      </c>
      <c r="E52">
        <v>1.7359999999999999E-3</v>
      </c>
      <c r="F52" t="s">
        <v>607</v>
      </c>
      <c r="G52">
        <v>1</v>
      </c>
      <c r="H52" t="s">
        <v>292</v>
      </c>
      <c r="I52" s="299">
        <f t="shared" si="0"/>
        <v>0.22573599999999999</v>
      </c>
    </row>
    <row r="53" spans="1:9" x14ac:dyDescent="0.25">
      <c r="A53" t="s">
        <v>3628</v>
      </c>
      <c r="B53" t="s">
        <v>1977</v>
      </c>
      <c r="C53">
        <v>0.210837</v>
      </c>
      <c r="D53">
        <v>0</v>
      </c>
      <c r="E53">
        <v>6.8009999999999998E-3</v>
      </c>
      <c r="F53" t="s">
        <v>607</v>
      </c>
      <c r="G53">
        <v>1</v>
      </c>
      <c r="H53" t="s">
        <v>293</v>
      </c>
      <c r="I53" s="299">
        <f t="shared" si="0"/>
        <v>0.217638</v>
      </c>
    </row>
    <row r="54" spans="1:9" x14ac:dyDescent="0.25">
      <c r="A54" t="s">
        <v>3628</v>
      </c>
      <c r="B54" t="s">
        <v>0</v>
      </c>
      <c r="C54">
        <v>0.188223</v>
      </c>
      <c r="D54">
        <v>0</v>
      </c>
      <c r="E54">
        <v>6.6699999999999995E-4</v>
      </c>
      <c r="F54" t="s">
        <v>607</v>
      </c>
      <c r="G54">
        <v>1</v>
      </c>
      <c r="H54" t="s">
        <v>293</v>
      </c>
      <c r="I54" s="299">
        <f t="shared" si="0"/>
        <v>0.18889</v>
      </c>
    </row>
    <row r="55" spans="1:9" x14ac:dyDescent="0.25">
      <c r="A55" t="s">
        <v>3628</v>
      </c>
      <c r="B55" t="s">
        <v>5</v>
      </c>
      <c r="C55">
        <v>0.248</v>
      </c>
      <c r="D55">
        <v>0</v>
      </c>
      <c r="E55">
        <v>3.127E-3</v>
      </c>
      <c r="F55" t="s">
        <v>607</v>
      </c>
      <c r="G55">
        <v>1</v>
      </c>
      <c r="H55" t="s">
        <v>293</v>
      </c>
      <c r="I55" s="299">
        <f t="shared" si="0"/>
        <v>0.25112699999999999</v>
      </c>
    </row>
    <row r="56" spans="1:9" x14ac:dyDescent="0.25">
      <c r="A56" t="s">
        <v>3628</v>
      </c>
      <c r="B56" t="s">
        <v>6</v>
      </c>
      <c r="C56">
        <v>0.21612600000000001</v>
      </c>
      <c r="D56">
        <v>0</v>
      </c>
      <c r="E56">
        <v>1.5349999999999999E-3</v>
      </c>
      <c r="F56" t="s">
        <v>607</v>
      </c>
      <c r="G56">
        <v>1</v>
      </c>
      <c r="H56" t="s">
        <v>293</v>
      </c>
      <c r="I56" s="299">
        <f t="shared" si="0"/>
        <v>0.21766100000000002</v>
      </c>
    </row>
    <row r="57" spans="1:9" x14ac:dyDescent="0.25">
      <c r="A57" t="s">
        <v>3628</v>
      </c>
      <c r="B57" t="s">
        <v>300</v>
      </c>
      <c r="C57">
        <v>0.21329100000000001</v>
      </c>
      <c r="D57">
        <v>0</v>
      </c>
      <c r="E57">
        <v>2.0119999999999999E-3</v>
      </c>
      <c r="F57" t="s">
        <v>607</v>
      </c>
      <c r="G57">
        <v>1</v>
      </c>
      <c r="H57" t="s">
        <v>293</v>
      </c>
      <c r="I57" s="299">
        <f t="shared" si="0"/>
        <v>0.21530300000000002</v>
      </c>
    </row>
    <row r="58" spans="1:9" x14ac:dyDescent="0.25">
      <c r="A58" t="s">
        <v>3628</v>
      </c>
      <c r="B58" t="s">
        <v>7</v>
      </c>
      <c r="C58">
        <v>0.117294</v>
      </c>
      <c r="D58">
        <v>0</v>
      </c>
      <c r="E58">
        <v>1.039E-3</v>
      </c>
      <c r="F58" t="s">
        <v>607</v>
      </c>
      <c r="G58">
        <v>1</v>
      </c>
      <c r="H58" t="s">
        <v>293</v>
      </c>
      <c r="I58" s="299">
        <f t="shared" si="0"/>
        <v>0.11833299999999999</v>
      </c>
    </row>
    <row r="59" spans="1:9" x14ac:dyDescent="0.25">
      <c r="A59" t="s">
        <v>3628</v>
      </c>
      <c r="B59" t="s">
        <v>8</v>
      </c>
      <c r="C59">
        <v>0.16439000000000001</v>
      </c>
      <c r="D59">
        <v>0</v>
      </c>
      <c r="E59">
        <v>5.535E-3</v>
      </c>
      <c r="F59" t="s">
        <v>607</v>
      </c>
      <c r="G59">
        <v>1</v>
      </c>
      <c r="H59" t="s">
        <v>293</v>
      </c>
      <c r="I59" s="299">
        <f t="shared" si="0"/>
        <v>0.16992500000000002</v>
      </c>
    </row>
    <row r="60" spans="1:9" x14ac:dyDescent="0.25">
      <c r="A60" t="s">
        <v>3628</v>
      </c>
      <c r="B60" t="s">
        <v>299</v>
      </c>
      <c r="C60">
        <v>0.13088900000000001</v>
      </c>
      <c r="D60">
        <v>0</v>
      </c>
      <c r="E60">
        <v>2.8860000000000001E-3</v>
      </c>
      <c r="F60" t="s">
        <v>607</v>
      </c>
      <c r="G60">
        <v>1</v>
      </c>
      <c r="H60" t="s">
        <v>293</v>
      </c>
      <c r="I60" s="299">
        <f t="shared" si="0"/>
        <v>0.13377500000000001</v>
      </c>
    </row>
    <row r="61" spans="1:9" x14ac:dyDescent="0.25">
      <c r="A61" t="s">
        <v>3629</v>
      </c>
      <c r="B61" t="s">
        <v>5</v>
      </c>
      <c r="C61">
        <v>0.46592499999999998</v>
      </c>
      <c r="D61">
        <v>0</v>
      </c>
      <c r="E61">
        <v>5.875E-3</v>
      </c>
      <c r="F61" t="s">
        <v>607</v>
      </c>
      <c r="G61">
        <v>1</v>
      </c>
      <c r="H61" t="s">
        <v>296</v>
      </c>
      <c r="I61" s="299">
        <f t="shared" si="0"/>
        <v>0.4718</v>
      </c>
    </row>
    <row r="62" spans="1:9" x14ac:dyDescent="0.25">
      <c r="A62" t="s">
        <v>3630</v>
      </c>
      <c r="B62" t="s">
        <v>1977</v>
      </c>
      <c r="C62">
        <v>0.22145000000000001</v>
      </c>
      <c r="D62">
        <v>0</v>
      </c>
      <c r="E62">
        <v>7.143E-3</v>
      </c>
      <c r="F62" t="s">
        <v>607</v>
      </c>
      <c r="G62">
        <v>1</v>
      </c>
      <c r="H62" t="s">
        <v>294</v>
      </c>
      <c r="I62" s="299">
        <f t="shared" si="0"/>
        <v>0.22859300000000002</v>
      </c>
    </row>
    <row r="63" spans="1:9" x14ac:dyDescent="0.25">
      <c r="A63" t="s">
        <v>3630</v>
      </c>
      <c r="B63" t="s">
        <v>300</v>
      </c>
      <c r="C63">
        <v>0.39</v>
      </c>
      <c r="D63">
        <v>0</v>
      </c>
      <c r="E63">
        <v>3.6779999999999998E-3</v>
      </c>
      <c r="F63" t="s">
        <v>607</v>
      </c>
      <c r="G63">
        <v>1</v>
      </c>
      <c r="H63" t="s">
        <v>294</v>
      </c>
      <c r="I63" s="299">
        <f t="shared" si="0"/>
        <v>0.39367800000000003</v>
      </c>
    </row>
    <row r="64" spans="1:9" x14ac:dyDescent="0.25">
      <c r="A64" t="s">
        <v>3630</v>
      </c>
      <c r="B64" t="s">
        <v>7</v>
      </c>
      <c r="C64">
        <v>0.103132</v>
      </c>
      <c r="D64">
        <v>0</v>
      </c>
      <c r="E64">
        <v>9.1399999999999999E-4</v>
      </c>
      <c r="F64" t="s">
        <v>607</v>
      </c>
      <c r="G64">
        <v>1</v>
      </c>
      <c r="H64" t="s">
        <v>294</v>
      </c>
      <c r="I64" s="299">
        <f t="shared" si="0"/>
        <v>0.104046</v>
      </c>
    </row>
    <row r="65" spans="1:9" x14ac:dyDescent="0.25">
      <c r="A65" t="s">
        <v>3630</v>
      </c>
      <c r="B65" t="s">
        <v>8</v>
      </c>
      <c r="C65">
        <v>0.15012300000000001</v>
      </c>
      <c r="D65">
        <v>0</v>
      </c>
      <c r="E65">
        <v>5.0549999999999996E-3</v>
      </c>
      <c r="F65" t="s">
        <v>607</v>
      </c>
      <c r="G65">
        <v>1</v>
      </c>
      <c r="H65" t="s">
        <v>294</v>
      </c>
      <c r="I65" s="299">
        <f t="shared" si="0"/>
        <v>0.15517800000000001</v>
      </c>
    </row>
    <row r="66" spans="1:9" x14ac:dyDescent="0.25">
      <c r="A66" t="s">
        <v>3630</v>
      </c>
      <c r="B66" t="s">
        <v>299</v>
      </c>
      <c r="C66">
        <v>0.10527599999999999</v>
      </c>
      <c r="D66">
        <v>0</v>
      </c>
      <c r="E66">
        <v>2.3210000000000001E-3</v>
      </c>
      <c r="F66" t="s">
        <v>607</v>
      </c>
      <c r="G66">
        <v>1</v>
      </c>
      <c r="H66" t="s">
        <v>294</v>
      </c>
      <c r="I66" s="299">
        <f t="shared" si="0"/>
        <v>0.107597</v>
      </c>
    </row>
    <row r="67" spans="1:9" x14ac:dyDescent="0.25">
      <c r="A67" t="s">
        <v>3630</v>
      </c>
      <c r="B67" t="s">
        <v>3</v>
      </c>
      <c r="C67">
        <v>0.248</v>
      </c>
      <c r="D67">
        <v>0</v>
      </c>
      <c r="E67">
        <v>1.9220000000000001E-3</v>
      </c>
      <c r="F67" t="s">
        <v>607</v>
      </c>
      <c r="G67">
        <v>1</v>
      </c>
      <c r="H67" t="s">
        <v>294</v>
      </c>
      <c r="I67" s="299">
        <f t="shared" si="0"/>
        <v>0.24992200000000001</v>
      </c>
    </row>
    <row r="68" spans="1:9" x14ac:dyDescent="0.25">
      <c r="A68" t="s">
        <v>3631</v>
      </c>
      <c r="B68" t="s">
        <v>2768</v>
      </c>
      <c r="C68">
        <v>0.54939300000000002</v>
      </c>
      <c r="D68">
        <v>0</v>
      </c>
      <c r="E68">
        <v>2.8499999999999999E-4</v>
      </c>
      <c r="F68" t="s">
        <v>607</v>
      </c>
      <c r="G68">
        <v>1</v>
      </c>
      <c r="H68" t="s">
        <v>264</v>
      </c>
      <c r="I68" s="299">
        <f t="shared" ref="I68:I131" si="1">IF(F68="mt",C68+D68,E68+D68+C68)</f>
        <v>0.549678</v>
      </c>
    </row>
    <row r="69" spans="1:9" x14ac:dyDescent="0.25">
      <c r="A69" t="s">
        <v>3631</v>
      </c>
      <c r="B69" t="s">
        <v>1977</v>
      </c>
      <c r="C69">
        <v>0.52644999999999997</v>
      </c>
      <c r="D69">
        <v>0</v>
      </c>
      <c r="E69">
        <v>1.6981E-2</v>
      </c>
      <c r="F69" t="s">
        <v>607</v>
      </c>
      <c r="G69">
        <v>1</v>
      </c>
      <c r="H69" t="s">
        <v>264</v>
      </c>
      <c r="I69" s="299">
        <f t="shared" si="1"/>
        <v>0.543431</v>
      </c>
    </row>
    <row r="70" spans="1:9" x14ac:dyDescent="0.25">
      <c r="A70" t="s">
        <v>3631</v>
      </c>
      <c r="B70" t="s">
        <v>0</v>
      </c>
      <c r="C70">
        <v>0.53454000000000002</v>
      </c>
      <c r="D70">
        <v>0</v>
      </c>
      <c r="E70">
        <v>1.8940000000000001E-3</v>
      </c>
      <c r="F70" t="s">
        <v>607</v>
      </c>
      <c r="G70">
        <v>1</v>
      </c>
      <c r="H70" t="s">
        <v>264</v>
      </c>
      <c r="I70" s="299">
        <f t="shared" si="1"/>
        <v>0.53643399999999997</v>
      </c>
    </row>
    <row r="71" spans="1:9" x14ac:dyDescent="0.25">
      <c r="A71" t="s">
        <v>3631</v>
      </c>
      <c r="B71" t="s">
        <v>5</v>
      </c>
      <c r="C71">
        <v>0.56743399999999999</v>
      </c>
      <c r="D71">
        <v>0</v>
      </c>
      <c r="E71">
        <v>7.1549999999999999E-3</v>
      </c>
      <c r="F71" t="s">
        <v>607</v>
      </c>
      <c r="G71">
        <v>1</v>
      </c>
      <c r="H71" t="s">
        <v>264</v>
      </c>
      <c r="I71" s="299">
        <f t="shared" si="1"/>
        <v>0.57458900000000002</v>
      </c>
    </row>
    <row r="72" spans="1:9" x14ac:dyDescent="0.25">
      <c r="A72" t="s">
        <v>3631</v>
      </c>
      <c r="B72" t="s">
        <v>6</v>
      </c>
      <c r="C72">
        <v>0.56540800000000002</v>
      </c>
      <c r="D72">
        <v>0</v>
      </c>
      <c r="E72">
        <v>4.0159999999999996E-3</v>
      </c>
      <c r="F72" t="s">
        <v>607</v>
      </c>
      <c r="G72">
        <v>1</v>
      </c>
      <c r="H72" t="s">
        <v>264</v>
      </c>
      <c r="I72" s="299">
        <f t="shared" si="1"/>
        <v>0.56942400000000004</v>
      </c>
    </row>
    <row r="73" spans="1:9" x14ac:dyDescent="0.25">
      <c r="A73" t="s">
        <v>3631</v>
      </c>
      <c r="B73" t="s">
        <v>300</v>
      </c>
      <c r="C73">
        <v>0.54939899999999997</v>
      </c>
      <c r="D73">
        <v>0</v>
      </c>
      <c r="E73">
        <v>5.1809999999999998E-3</v>
      </c>
      <c r="F73" t="s">
        <v>607</v>
      </c>
      <c r="G73">
        <v>1</v>
      </c>
      <c r="H73" t="s">
        <v>264</v>
      </c>
      <c r="I73" s="299">
        <f t="shared" si="1"/>
        <v>0.55457999999999996</v>
      </c>
    </row>
    <row r="74" spans="1:9" x14ac:dyDescent="0.25">
      <c r="A74" t="s">
        <v>3631</v>
      </c>
      <c r="B74" t="s">
        <v>2769</v>
      </c>
      <c r="C74">
        <v>0.53744400000000003</v>
      </c>
      <c r="D74">
        <v>0</v>
      </c>
      <c r="E74">
        <v>1.8000000000000001E-4</v>
      </c>
      <c r="F74" t="s">
        <v>607</v>
      </c>
      <c r="G74">
        <v>1</v>
      </c>
      <c r="H74" t="s">
        <v>264</v>
      </c>
      <c r="I74" s="299">
        <f t="shared" si="1"/>
        <v>0.53762399999999999</v>
      </c>
    </row>
    <row r="75" spans="1:9" x14ac:dyDescent="0.25">
      <c r="A75" t="s">
        <v>3631</v>
      </c>
      <c r="B75" t="s">
        <v>7</v>
      </c>
      <c r="C75">
        <v>0.52699499999999999</v>
      </c>
      <c r="D75">
        <v>0</v>
      </c>
      <c r="E75">
        <v>4.6680000000000003E-3</v>
      </c>
      <c r="F75" t="s">
        <v>607</v>
      </c>
      <c r="G75">
        <v>1</v>
      </c>
      <c r="H75" t="s">
        <v>264</v>
      </c>
      <c r="I75" s="299">
        <f t="shared" si="1"/>
        <v>0.531663</v>
      </c>
    </row>
    <row r="76" spans="1:9" x14ac:dyDescent="0.25">
      <c r="A76" t="s">
        <v>3631</v>
      </c>
      <c r="B76" t="s">
        <v>8</v>
      </c>
      <c r="C76">
        <v>0.53203100000000003</v>
      </c>
      <c r="D76">
        <v>0</v>
      </c>
      <c r="E76">
        <v>1.7912999999999998E-2</v>
      </c>
      <c r="F76" t="s">
        <v>607</v>
      </c>
      <c r="G76">
        <v>1</v>
      </c>
      <c r="H76" t="s">
        <v>264</v>
      </c>
      <c r="I76" s="299">
        <f t="shared" si="1"/>
        <v>0.54994399999999999</v>
      </c>
    </row>
    <row r="77" spans="1:9" x14ac:dyDescent="0.25">
      <c r="A77" t="s">
        <v>3631</v>
      </c>
      <c r="B77" t="s">
        <v>299</v>
      </c>
      <c r="C77">
        <v>0.53676400000000002</v>
      </c>
      <c r="D77">
        <v>0</v>
      </c>
      <c r="E77">
        <v>1.1834000000000001E-2</v>
      </c>
      <c r="F77" t="s">
        <v>607</v>
      </c>
      <c r="G77">
        <v>1</v>
      </c>
      <c r="H77" t="s">
        <v>264</v>
      </c>
      <c r="I77" s="299">
        <f t="shared" si="1"/>
        <v>0.54859800000000003</v>
      </c>
    </row>
    <row r="78" spans="1:9" x14ac:dyDescent="0.25">
      <c r="A78" t="s">
        <v>3631</v>
      </c>
      <c r="B78" t="s">
        <v>3</v>
      </c>
      <c r="C78">
        <v>0.55909799999999998</v>
      </c>
      <c r="D78">
        <v>0</v>
      </c>
      <c r="E78">
        <v>4.3319999999999999E-3</v>
      </c>
      <c r="F78" t="s">
        <v>607</v>
      </c>
      <c r="G78">
        <v>1</v>
      </c>
      <c r="H78" t="s">
        <v>264</v>
      </c>
      <c r="I78" s="299">
        <f t="shared" si="1"/>
        <v>0.56342999999999999</v>
      </c>
    </row>
    <row r="79" spans="1:9" x14ac:dyDescent="0.25">
      <c r="A79" t="s">
        <v>3632</v>
      </c>
      <c r="B79" t="s">
        <v>5</v>
      </c>
      <c r="C79">
        <v>12.373685999999999</v>
      </c>
      <c r="D79">
        <v>0</v>
      </c>
      <c r="E79">
        <v>0.156032</v>
      </c>
      <c r="F79" t="s">
        <v>607</v>
      </c>
      <c r="G79">
        <v>1</v>
      </c>
      <c r="H79" t="s">
        <v>270</v>
      </c>
      <c r="I79" s="299">
        <f t="shared" si="1"/>
        <v>12.529717999999999</v>
      </c>
    </row>
    <row r="80" spans="1:9" x14ac:dyDescent="0.25">
      <c r="A80" t="s">
        <v>3633</v>
      </c>
      <c r="B80" t="s">
        <v>2768</v>
      </c>
      <c r="C80">
        <v>3.88</v>
      </c>
      <c r="D80">
        <v>0</v>
      </c>
      <c r="E80">
        <v>2.0100000000000001E-3</v>
      </c>
      <c r="F80" t="s">
        <v>607</v>
      </c>
      <c r="G80">
        <v>1</v>
      </c>
      <c r="H80" t="s">
        <v>271</v>
      </c>
      <c r="I80" s="299">
        <f t="shared" si="1"/>
        <v>3.8820099999999997</v>
      </c>
    </row>
    <row r="81" spans="1:9" x14ac:dyDescent="0.25">
      <c r="A81" t="s">
        <v>3633</v>
      </c>
      <c r="B81" t="s">
        <v>1977</v>
      </c>
      <c r="C81">
        <v>3.511091</v>
      </c>
      <c r="D81">
        <v>0</v>
      </c>
      <c r="E81">
        <v>0.11325</v>
      </c>
      <c r="F81" t="s">
        <v>607</v>
      </c>
      <c r="G81">
        <v>1</v>
      </c>
      <c r="H81" t="s">
        <v>271</v>
      </c>
      <c r="I81" s="299">
        <f t="shared" si="1"/>
        <v>3.6243409999999998</v>
      </c>
    </row>
    <row r="82" spans="1:9" x14ac:dyDescent="0.25">
      <c r="A82" t="s">
        <v>3633</v>
      </c>
      <c r="B82" t="s">
        <v>0</v>
      </c>
      <c r="C82">
        <v>3.568438</v>
      </c>
      <c r="D82">
        <v>0</v>
      </c>
      <c r="E82">
        <v>1.2647E-2</v>
      </c>
      <c r="F82" t="s">
        <v>607</v>
      </c>
      <c r="G82">
        <v>1</v>
      </c>
      <c r="H82" t="s">
        <v>271</v>
      </c>
      <c r="I82" s="299">
        <f t="shared" si="1"/>
        <v>3.5810849999999999</v>
      </c>
    </row>
    <row r="83" spans="1:9" x14ac:dyDescent="0.25">
      <c r="A83" t="s">
        <v>3633</v>
      </c>
      <c r="B83" t="s">
        <v>5</v>
      </c>
      <c r="C83">
        <v>3.8777469999999998</v>
      </c>
      <c r="D83">
        <v>0</v>
      </c>
      <c r="E83">
        <v>4.8897999999999997E-2</v>
      </c>
      <c r="F83" t="s">
        <v>607</v>
      </c>
      <c r="G83">
        <v>1</v>
      </c>
      <c r="H83" t="s">
        <v>271</v>
      </c>
      <c r="I83" s="299">
        <f t="shared" si="1"/>
        <v>3.9266449999999997</v>
      </c>
    </row>
    <row r="84" spans="1:9" x14ac:dyDescent="0.25">
      <c r="A84" t="s">
        <v>3633</v>
      </c>
      <c r="B84" t="s">
        <v>6</v>
      </c>
      <c r="C84">
        <v>3.5004740000000001</v>
      </c>
      <c r="D84">
        <v>0</v>
      </c>
      <c r="E84">
        <v>2.486E-2</v>
      </c>
      <c r="F84" t="s">
        <v>607</v>
      </c>
      <c r="G84">
        <v>1</v>
      </c>
      <c r="H84" t="s">
        <v>271</v>
      </c>
      <c r="I84" s="299">
        <f t="shared" si="1"/>
        <v>3.525334</v>
      </c>
    </row>
    <row r="85" spans="1:9" x14ac:dyDescent="0.25">
      <c r="A85" t="s">
        <v>3633</v>
      </c>
      <c r="B85" t="s">
        <v>300</v>
      </c>
      <c r="C85">
        <v>3.4968189999999999</v>
      </c>
      <c r="D85">
        <v>0</v>
      </c>
      <c r="E85">
        <v>3.2978E-2</v>
      </c>
      <c r="F85" t="s">
        <v>607</v>
      </c>
      <c r="G85">
        <v>1</v>
      </c>
      <c r="H85" t="s">
        <v>271</v>
      </c>
      <c r="I85" s="299">
        <f t="shared" si="1"/>
        <v>3.5297969999999999</v>
      </c>
    </row>
    <row r="86" spans="1:9" x14ac:dyDescent="0.25">
      <c r="A86" t="s">
        <v>3633</v>
      </c>
      <c r="B86" t="s">
        <v>2769</v>
      </c>
      <c r="C86">
        <v>3.8723999999999998</v>
      </c>
      <c r="D86">
        <v>0</v>
      </c>
      <c r="E86">
        <v>1.2930000000000001E-3</v>
      </c>
      <c r="F86" t="s">
        <v>607</v>
      </c>
      <c r="G86">
        <v>1</v>
      </c>
      <c r="H86" t="s">
        <v>271</v>
      </c>
      <c r="I86" s="299">
        <f t="shared" si="1"/>
        <v>3.8736929999999998</v>
      </c>
    </row>
    <row r="87" spans="1:9" x14ac:dyDescent="0.25">
      <c r="A87" t="s">
        <v>3633</v>
      </c>
      <c r="B87" t="s">
        <v>7</v>
      </c>
      <c r="C87">
        <v>3.5259710000000002</v>
      </c>
      <c r="D87">
        <v>0</v>
      </c>
      <c r="E87">
        <v>3.1233E-2</v>
      </c>
      <c r="F87" t="s">
        <v>607</v>
      </c>
      <c r="G87">
        <v>1</v>
      </c>
      <c r="H87" t="s">
        <v>271</v>
      </c>
      <c r="I87" s="299">
        <f t="shared" si="1"/>
        <v>3.557204</v>
      </c>
    </row>
    <row r="88" spans="1:9" x14ac:dyDescent="0.25">
      <c r="A88" t="s">
        <v>3633</v>
      </c>
      <c r="B88" t="s">
        <v>8</v>
      </c>
      <c r="C88">
        <v>3.517458</v>
      </c>
      <c r="D88">
        <v>0</v>
      </c>
      <c r="E88">
        <v>0.118433</v>
      </c>
      <c r="F88" t="s">
        <v>607</v>
      </c>
      <c r="G88">
        <v>1</v>
      </c>
      <c r="H88" t="s">
        <v>271</v>
      </c>
      <c r="I88" s="299">
        <f t="shared" si="1"/>
        <v>3.635891</v>
      </c>
    </row>
    <row r="89" spans="1:9" x14ac:dyDescent="0.25">
      <c r="A89" t="s">
        <v>3633</v>
      </c>
      <c r="B89" t="s">
        <v>299</v>
      </c>
      <c r="C89">
        <v>3.5062660000000001</v>
      </c>
      <c r="D89">
        <v>0</v>
      </c>
      <c r="E89">
        <v>7.7302999999999997E-2</v>
      </c>
      <c r="F89" t="s">
        <v>607</v>
      </c>
      <c r="G89">
        <v>1</v>
      </c>
      <c r="H89" t="s">
        <v>271</v>
      </c>
      <c r="I89" s="299">
        <f t="shared" si="1"/>
        <v>3.5835690000000002</v>
      </c>
    </row>
    <row r="90" spans="1:9" x14ac:dyDescent="0.25">
      <c r="A90" t="s">
        <v>3633</v>
      </c>
      <c r="B90" t="s">
        <v>3</v>
      </c>
      <c r="C90">
        <v>3.4982799999999998</v>
      </c>
      <c r="D90">
        <v>0</v>
      </c>
      <c r="E90">
        <v>2.7105000000000001E-2</v>
      </c>
      <c r="F90" t="s">
        <v>607</v>
      </c>
      <c r="G90">
        <v>1</v>
      </c>
      <c r="H90" t="s">
        <v>271</v>
      </c>
      <c r="I90" s="299">
        <f t="shared" si="1"/>
        <v>3.525385</v>
      </c>
    </row>
    <row r="91" spans="1:9" x14ac:dyDescent="0.25">
      <c r="A91" t="s">
        <v>3634</v>
      </c>
      <c r="B91" t="s">
        <v>2768</v>
      </c>
      <c r="C91">
        <v>3.5186000000000002</v>
      </c>
      <c r="D91">
        <v>0</v>
      </c>
      <c r="E91">
        <v>1.823E-3</v>
      </c>
      <c r="F91" t="s">
        <v>615</v>
      </c>
      <c r="G91">
        <v>1</v>
      </c>
      <c r="H91" t="s">
        <v>272</v>
      </c>
      <c r="I91" s="299">
        <f t="shared" si="1"/>
        <v>3.5204230000000001</v>
      </c>
    </row>
    <row r="92" spans="1:9" x14ac:dyDescent="0.25">
      <c r="A92" t="s">
        <v>3634</v>
      </c>
      <c r="B92" t="s">
        <v>1977</v>
      </c>
      <c r="C92">
        <v>4.9580000000000002</v>
      </c>
      <c r="D92">
        <v>0</v>
      </c>
      <c r="E92">
        <v>0.15992000000000001</v>
      </c>
      <c r="F92" t="s">
        <v>615</v>
      </c>
      <c r="G92">
        <v>1</v>
      </c>
      <c r="H92" t="s">
        <v>272</v>
      </c>
      <c r="I92" s="299">
        <f t="shared" si="1"/>
        <v>5.1179199999999998</v>
      </c>
    </row>
    <row r="93" spans="1:9" x14ac:dyDescent="0.25">
      <c r="A93" t="s">
        <v>3634</v>
      </c>
      <c r="B93" t="s">
        <v>0</v>
      </c>
      <c r="C93">
        <v>4.9333629999999999</v>
      </c>
      <c r="D93">
        <v>0</v>
      </c>
      <c r="E93">
        <v>1.7484E-2</v>
      </c>
      <c r="F93" t="s">
        <v>615</v>
      </c>
      <c r="G93">
        <v>1</v>
      </c>
      <c r="H93" t="s">
        <v>272</v>
      </c>
      <c r="I93" s="299">
        <f t="shared" si="1"/>
        <v>4.9508469999999996</v>
      </c>
    </row>
    <row r="94" spans="1:9" x14ac:dyDescent="0.25">
      <c r="A94" t="s">
        <v>3634</v>
      </c>
      <c r="B94" t="s">
        <v>5</v>
      </c>
      <c r="C94">
        <v>4.4140810000000004</v>
      </c>
      <c r="D94">
        <v>0</v>
      </c>
      <c r="E94">
        <v>5.5662000000000003E-2</v>
      </c>
      <c r="F94" t="s">
        <v>615</v>
      </c>
      <c r="G94">
        <v>1</v>
      </c>
      <c r="H94" t="s">
        <v>272</v>
      </c>
      <c r="I94" s="299">
        <f t="shared" si="1"/>
        <v>4.4697430000000002</v>
      </c>
    </row>
    <row r="95" spans="1:9" x14ac:dyDescent="0.25">
      <c r="A95" t="s">
        <v>3634</v>
      </c>
      <c r="B95" t="s">
        <v>6</v>
      </c>
      <c r="C95">
        <v>4.9934159999999999</v>
      </c>
      <c r="D95">
        <v>0</v>
      </c>
      <c r="E95">
        <v>3.5463000000000001E-2</v>
      </c>
      <c r="F95" t="s">
        <v>615</v>
      </c>
      <c r="G95">
        <v>1</v>
      </c>
      <c r="H95" t="s">
        <v>272</v>
      </c>
      <c r="I95" s="299">
        <f t="shared" si="1"/>
        <v>5.0288789999999999</v>
      </c>
    </row>
    <row r="96" spans="1:9" x14ac:dyDescent="0.25">
      <c r="A96" t="s">
        <v>3634</v>
      </c>
      <c r="B96" t="s">
        <v>300</v>
      </c>
      <c r="C96">
        <v>4.9622099999999998</v>
      </c>
      <c r="D96">
        <v>0</v>
      </c>
      <c r="E96">
        <v>4.6799E-2</v>
      </c>
      <c r="F96" t="s">
        <v>615</v>
      </c>
      <c r="G96">
        <v>1</v>
      </c>
      <c r="H96" t="s">
        <v>272</v>
      </c>
      <c r="I96" s="299">
        <f t="shared" si="1"/>
        <v>5.0090089999999998</v>
      </c>
    </row>
    <row r="97" spans="1:9" x14ac:dyDescent="0.25">
      <c r="A97" t="s">
        <v>3634</v>
      </c>
      <c r="B97" t="s">
        <v>2769</v>
      </c>
      <c r="C97">
        <v>4.1635179999999998</v>
      </c>
      <c r="D97">
        <v>0</v>
      </c>
      <c r="E97">
        <v>1.3910000000000001E-3</v>
      </c>
      <c r="F97" t="s">
        <v>615</v>
      </c>
      <c r="G97">
        <v>1</v>
      </c>
      <c r="H97" t="s">
        <v>272</v>
      </c>
      <c r="I97" s="299">
        <f t="shared" si="1"/>
        <v>4.1649089999999998</v>
      </c>
    </row>
    <row r="98" spans="1:9" x14ac:dyDescent="0.25">
      <c r="A98" t="s">
        <v>3634</v>
      </c>
      <c r="B98" t="s">
        <v>7</v>
      </c>
      <c r="C98">
        <v>3.8718840000000001</v>
      </c>
      <c r="D98">
        <v>0</v>
      </c>
      <c r="E98">
        <v>3.4297000000000001E-2</v>
      </c>
      <c r="F98" t="s">
        <v>615</v>
      </c>
      <c r="G98">
        <v>1</v>
      </c>
      <c r="H98" t="s">
        <v>272</v>
      </c>
      <c r="I98" s="299">
        <f t="shared" si="1"/>
        <v>3.9061810000000001</v>
      </c>
    </row>
    <row r="99" spans="1:9" x14ac:dyDescent="0.25">
      <c r="A99" t="s">
        <v>3634</v>
      </c>
      <c r="B99" t="s">
        <v>8</v>
      </c>
      <c r="C99">
        <v>4.9000000000000004</v>
      </c>
      <c r="D99">
        <v>0</v>
      </c>
      <c r="E99">
        <v>0.16498299999999999</v>
      </c>
      <c r="F99" t="s">
        <v>615</v>
      </c>
      <c r="G99">
        <v>1</v>
      </c>
      <c r="H99" t="s">
        <v>272</v>
      </c>
      <c r="I99" s="299">
        <f t="shared" si="1"/>
        <v>5.0649830000000007</v>
      </c>
    </row>
    <row r="100" spans="1:9" x14ac:dyDescent="0.25">
      <c r="A100" t="s">
        <v>3634</v>
      </c>
      <c r="B100" t="s">
        <v>299</v>
      </c>
      <c r="C100">
        <v>4.422383</v>
      </c>
      <c r="D100">
        <v>0</v>
      </c>
      <c r="E100">
        <v>9.7500000000000003E-2</v>
      </c>
      <c r="F100" t="s">
        <v>615</v>
      </c>
      <c r="G100">
        <v>1</v>
      </c>
      <c r="H100" t="s">
        <v>272</v>
      </c>
      <c r="I100" s="299">
        <f t="shared" si="1"/>
        <v>4.5198830000000001</v>
      </c>
    </row>
    <row r="101" spans="1:9" x14ac:dyDescent="0.25">
      <c r="A101" t="s">
        <v>3634</v>
      </c>
      <c r="B101" t="s">
        <v>3</v>
      </c>
      <c r="C101">
        <v>4.1814330000000002</v>
      </c>
      <c r="D101">
        <v>0</v>
      </c>
      <c r="E101">
        <v>3.2398000000000003E-2</v>
      </c>
      <c r="F101" t="s">
        <v>615</v>
      </c>
      <c r="G101">
        <v>1</v>
      </c>
      <c r="H101" t="s">
        <v>272</v>
      </c>
      <c r="I101" s="299">
        <f t="shared" si="1"/>
        <v>4.2138309999999999</v>
      </c>
    </row>
    <row r="102" spans="1:9" x14ac:dyDescent="0.25">
      <c r="A102" t="s">
        <v>3635</v>
      </c>
      <c r="B102" t="s">
        <v>2768</v>
      </c>
      <c r="C102">
        <v>19.749853000000002</v>
      </c>
      <c r="D102">
        <v>0</v>
      </c>
      <c r="E102">
        <v>1.023E-2</v>
      </c>
      <c r="F102" t="s">
        <v>607</v>
      </c>
      <c r="G102">
        <v>1</v>
      </c>
      <c r="H102" t="s">
        <v>273</v>
      </c>
      <c r="I102" s="299">
        <f t="shared" si="1"/>
        <v>19.760083000000002</v>
      </c>
    </row>
    <row r="103" spans="1:9" x14ac:dyDescent="0.25">
      <c r="A103" t="s">
        <v>3635</v>
      </c>
      <c r="B103" t="s">
        <v>1977</v>
      </c>
      <c r="C103">
        <v>16.551542999999999</v>
      </c>
      <c r="D103">
        <v>0</v>
      </c>
      <c r="E103">
        <v>0.53386999999999996</v>
      </c>
      <c r="F103" t="s">
        <v>607</v>
      </c>
      <c r="G103">
        <v>1</v>
      </c>
      <c r="H103" t="s">
        <v>273</v>
      </c>
      <c r="I103" s="299">
        <f t="shared" si="1"/>
        <v>17.085412999999999</v>
      </c>
    </row>
    <row r="104" spans="1:9" x14ac:dyDescent="0.25">
      <c r="A104" t="s">
        <v>3635</v>
      </c>
      <c r="B104" t="s">
        <v>0</v>
      </c>
      <c r="C104">
        <v>18.138995999999999</v>
      </c>
      <c r="D104">
        <v>0</v>
      </c>
      <c r="E104">
        <v>6.4284999999999995E-2</v>
      </c>
      <c r="F104" t="s">
        <v>607</v>
      </c>
      <c r="G104">
        <v>1</v>
      </c>
      <c r="H104" t="s">
        <v>273</v>
      </c>
      <c r="I104" s="299">
        <f t="shared" si="1"/>
        <v>18.203281</v>
      </c>
    </row>
    <row r="105" spans="1:9" x14ac:dyDescent="0.25">
      <c r="A105" t="s">
        <v>3635</v>
      </c>
      <c r="B105" t="s">
        <v>5</v>
      </c>
      <c r="C105">
        <v>18.729171999999998</v>
      </c>
      <c r="D105">
        <v>0</v>
      </c>
      <c r="E105">
        <v>0.236175</v>
      </c>
      <c r="F105" t="s">
        <v>607</v>
      </c>
      <c r="G105">
        <v>1</v>
      </c>
      <c r="H105" t="s">
        <v>273</v>
      </c>
      <c r="I105" s="299">
        <f t="shared" si="1"/>
        <v>18.965346999999998</v>
      </c>
    </row>
    <row r="106" spans="1:9" x14ac:dyDescent="0.25">
      <c r="A106" t="s">
        <v>3635</v>
      </c>
      <c r="B106" t="s">
        <v>6</v>
      </c>
      <c r="C106">
        <v>16.900110000000002</v>
      </c>
      <c r="D106">
        <v>0</v>
      </c>
      <c r="E106">
        <v>0.12002500000000001</v>
      </c>
      <c r="F106" t="s">
        <v>607</v>
      </c>
      <c r="G106">
        <v>1</v>
      </c>
      <c r="H106" t="s">
        <v>273</v>
      </c>
      <c r="I106" s="299">
        <f t="shared" si="1"/>
        <v>17.020135</v>
      </c>
    </row>
    <row r="107" spans="1:9" x14ac:dyDescent="0.25">
      <c r="A107" t="s">
        <v>3635</v>
      </c>
      <c r="B107" t="s">
        <v>300</v>
      </c>
      <c r="C107">
        <v>17.123021999999999</v>
      </c>
      <c r="D107">
        <v>0</v>
      </c>
      <c r="E107">
        <v>0.16148699999999999</v>
      </c>
      <c r="F107" t="s">
        <v>607</v>
      </c>
      <c r="G107">
        <v>1</v>
      </c>
      <c r="H107" t="s">
        <v>273</v>
      </c>
      <c r="I107" s="299">
        <f t="shared" si="1"/>
        <v>17.284509</v>
      </c>
    </row>
    <row r="108" spans="1:9" x14ac:dyDescent="0.25">
      <c r="A108" t="s">
        <v>3635</v>
      </c>
      <c r="B108" t="s">
        <v>7</v>
      </c>
      <c r="C108">
        <v>16.732092999999999</v>
      </c>
      <c r="D108">
        <v>0</v>
      </c>
      <c r="E108">
        <v>0.14821300000000001</v>
      </c>
      <c r="F108" t="s">
        <v>607</v>
      </c>
      <c r="G108">
        <v>1</v>
      </c>
      <c r="H108" t="s">
        <v>273</v>
      </c>
      <c r="I108" s="299">
        <f t="shared" si="1"/>
        <v>16.880305999999997</v>
      </c>
    </row>
    <row r="109" spans="1:9" x14ac:dyDescent="0.25">
      <c r="A109" t="s">
        <v>3635</v>
      </c>
      <c r="B109" t="s">
        <v>8</v>
      </c>
      <c r="C109">
        <v>19.754442999999998</v>
      </c>
      <c r="D109">
        <v>0</v>
      </c>
      <c r="E109">
        <v>0.66513199999999995</v>
      </c>
      <c r="F109" t="s">
        <v>607</v>
      </c>
      <c r="G109">
        <v>1</v>
      </c>
      <c r="H109" t="s">
        <v>273</v>
      </c>
      <c r="I109" s="299">
        <f t="shared" si="1"/>
        <v>20.419574999999998</v>
      </c>
    </row>
    <row r="110" spans="1:9" x14ac:dyDescent="0.25">
      <c r="A110" t="s">
        <v>3635</v>
      </c>
      <c r="B110" t="s">
        <v>299</v>
      </c>
      <c r="C110">
        <v>16.703595</v>
      </c>
      <c r="D110">
        <v>0</v>
      </c>
      <c r="E110">
        <v>0.36826399999999998</v>
      </c>
      <c r="F110" t="s">
        <v>607</v>
      </c>
      <c r="G110">
        <v>1</v>
      </c>
      <c r="H110" t="s">
        <v>273</v>
      </c>
      <c r="I110" s="299">
        <f t="shared" si="1"/>
        <v>17.071859</v>
      </c>
    </row>
    <row r="111" spans="1:9" x14ac:dyDescent="0.25">
      <c r="A111" t="s">
        <v>3635</v>
      </c>
      <c r="B111" t="s">
        <v>3</v>
      </c>
      <c r="C111">
        <v>18.255967999999999</v>
      </c>
      <c r="D111">
        <v>0</v>
      </c>
      <c r="E111">
        <v>0.14144699999999999</v>
      </c>
      <c r="F111" t="s">
        <v>607</v>
      </c>
      <c r="G111">
        <v>1</v>
      </c>
      <c r="H111" t="s">
        <v>273</v>
      </c>
      <c r="I111" s="299">
        <f t="shared" si="1"/>
        <v>18.397414999999999</v>
      </c>
    </row>
    <row r="112" spans="1:9" x14ac:dyDescent="0.25">
      <c r="A112" t="s">
        <v>3636</v>
      </c>
      <c r="B112" t="s">
        <v>2768</v>
      </c>
      <c r="C112">
        <v>8.7054670000000005</v>
      </c>
      <c r="D112">
        <v>0</v>
      </c>
      <c r="E112">
        <v>4.509E-3</v>
      </c>
      <c r="F112" t="s">
        <v>607</v>
      </c>
      <c r="G112">
        <v>1</v>
      </c>
      <c r="H112" t="s">
        <v>274</v>
      </c>
      <c r="I112" s="299">
        <f t="shared" si="1"/>
        <v>8.7099760000000011</v>
      </c>
    </row>
    <row r="113" spans="1:9" x14ac:dyDescent="0.25">
      <c r="A113" t="s">
        <v>3636</v>
      </c>
      <c r="B113" t="s">
        <v>1977</v>
      </c>
      <c r="C113">
        <v>8.7424490000000006</v>
      </c>
      <c r="D113">
        <v>0</v>
      </c>
      <c r="E113">
        <v>0.28198800000000002</v>
      </c>
      <c r="F113" t="s">
        <v>607</v>
      </c>
      <c r="G113">
        <v>1</v>
      </c>
      <c r="H113" t="s">
        <v>274</v>
      </c>
      <c r="I113" s="299">
        <f t="shared" si="1"/>
        <v>9.0244370000000007</v>
      </c>
    </row>
    <row r="114" spans="1:9" x14ac:dyDescent="0.25">
      <c r="A114" t="s">
        <v>3636</v>
      </c>
      <c r="B114" t="s">
        <v>0</v>
      </c>
      <c r="C114">
        <v>8.7541419999999999</v>
      </c>
      <c r="D114">
        <v>0</v>
      </c>
      <c r="E114">
        <v>3.1025E-2</v>
      </c>
      <c r="F114" t="s">
        <v>607</v>
      </c>
      <c r="G114">
        <v>1</v>
      </c>
      <c r="H114" t="s">
        <v>274</v>
      </c>
      <c r="I114" s="299">
        <f t="shared" si="1"/>
        <v>8.7851669999999995</v>
      </c>
    </row>
    <row r="115" spans="1:9" x14ac:dyDescent="0.25">
      <c r="A115" t="s">
        <v>3636</v>
      </c>
      <c r="B115" t="s">
        <v>5</v>
      </c>
      <c r="C115">
        <v>9.2101410000000001</v>
      </c>
      <c r="D115">
        <v>0</v>
      </c>
      <c r="E115">
        <v>0.11613999999999999</v>
      </c>
      <c r="F115" t="s">
        <v>607</v>
      </c>
      <c r="G115">
        <v>1</v>
      </c>
      <c r="H115" t="s">
        <v>274</v>
      </c>
      <c r="I115" s="299">
        <f t="shared" si="1"/>
        <v>9.3262809999999998</v>
      </c>
    </row>
    <row r="116" spans="1:9" x14ac:dyDescent="0.25">
      <c r="A116" t="s">
        <v>3636</v>
      </c>
      <c r="B116" t="s">
        <v>6</v>
      </c>
      <c r="C116">
        <v>9.3663720000000001</v>
      </c>
      <c r="D116">
        <v>0</v>
      </c>
      <c r="E116">
        <v>6.6519999999999996E-2</v>
      </c>
      <c r="F116" t="s">
        <v>607</v>
      </c>
      <c r="G116">
        <v>1</v>
      </c>
      <c r="H116" t="s">
        <v>274</v>
      </c>
      <c r="I116" s="299">
        <f t="shared" si="1"/>
        <v>9.4328920000000007</v>
      </c>
    </row>
    <row r="117" spans="1:9" x14ac:dyDescent="0.25">
      <c r="A117" t="s">
        <v>3636</v>
      </c>
      <c r="B117" t="s">
        <v>300</v>
      </c>
      <c r="C117">
        <v>8.7287250000000007</v>
      </c>
      <c r="D117">
        <v>0</v>
      </c>
      <c r="E117">
        <v>8.2321000000000005E-2</v>
      </c>
      <c r="F117" t="s">
        <v>607</v>
      </c>
      <c r="G117">
        <v>1</v>
      </c>
      <c r="H117" t="s">
        <v>274</v>
      </c>
      <c r="I117" s="299">
        <f t="shared" si="1"/>
        <v>8.811046000000001</v>
      </c>
    </row>
    <row r="118" spans="1:9" x14ac:dyDescent="0.25">
      <c r="A118" t="s">
        <v>3636</v>
      </c>
      <c r="B118" t="s">
        <v>8</v>
      </c>
      <c r="C118">
        <v>9.3269660000000005</v>
      </c>
      <c r="D118">
        <v>0</v>
      </c>
      <c r="E118">
        <v>0.31403900000000001</v>
      </c>
      <c r="F118" t="s">
        <v>607</v>
      </c>
      <c r="G118">
        <v>1</v>
      </c>
      <c r="H118" t="s">
        <v>274</v>
      </c>
      <c r="I118" s="299">
        <f t="shared" si="1"/>
        <v>9.6410049999999998</v>
      </c>
    </row>
    <row r="119" spans="1:9" x14ac:dyDescent="0.25">
      <c r="A119" t="s">
        <v>3636</v>
      </c>
      <c r="B119" t="s">
        <v>299</v>
      </c>
      <c r="C119">
        <v>8.7056170000000002</v>
      </c>
      <c r="D119">
        <v>0</v>
      </c>
      <c r="E119">
        <v>0.19193299999999999</v>
      </c>
      <c r="F119" t="s">
        <v>607</v>
      </c>
      <c r="G119">
        <v>1</v>
      </c>
      <c r="H119" t="s">
        <v>274</v>
      </c>
      <c r="I119" s="299">
        <f t="shared" si="1"/>
        <v>8.8975500000000007</v>
      </c>
    </row>
    <row r="120" spans="1:9" x14ac:dyDescent="0.25">
      <c r="A120" t="s">
        <v>3636</v>
      </c>
      <c r="B120" t="s">
        <v>3</v>
      </c>
      <c r="C120">
        <v>8.7721689999999999</v>
      </c>
      <c r="D120">
        <v>0</v>
      </c>
      <c r="E120">
        <v>6.7967E-2</v>
      </c>
      <c r="F120" t="s">
        <v>607</v>
      </c>
      <c r="G120">
        <v>1</v>
      </c>
      <c r="H120" t="s">
        <v>274</v>
      </c>
      <c r="I120" s="299">
        <f t="shared" si="1"/>
        <v>8.8401359999999993</v>
      </c>
    </row>
    <row r="121" spans="1:9" x14ac:dyDescent="0.25">
      <c r="A121" t="s">
        <v>3637</v>
      </c>
      <c r="B121" t="s">
        <v>1977</v>
      </c>
      <c r="C121">
        <v>19.366681</v>
      </c>
      <c r="D121">
        <v>0</v>
      </c>
      <c r="E121">
        <v>0.62467200000000001</v>
      </c>
      <c r="F121" t="s">
        <v>607</v>
      </c>
      <c r="G121">
        <v>1</v>
      </c>
      <c r="H121" t="s">
        <v>275</v>
      </c>
      <c r="I121" s="299">
        <f t="shared" si="1"/>
        <v>19.991353</v>
      </c>
    </row>
    <row r="122" spans="1:9" x14ac:dyDescent="0.25">
      <c r="A122" t="s">
        <v>3637</v>
      </c>
      <c r="B122" t="s">
        <v>300</v>
      </c>
      <c r="C122">
        <v>18.749030000000001</v>
      </c>
      <c r="D122">
        <v>0</v>
      </c>
      <c r="E122">
        <v>0.17682200000000001</v>
      </c>
      <c r="F122" t="s">
        <v>607</v>
      </c>
      <c r="G122">
        <v>1</v>
      </c>
      <c r="H122" t="s">
        <v>275</v>
      </c>
      <c r="I122" s="299">
        <f t="shared" si="1"/>
        <v>18.925852000000003</v>
      </c>
    </row>
    <row r="123" spans="1:9" x14ac:dyDescent="0.25">
      <c r="A123" t="s">
        <v>3637</v>
      </c>
      <c r="B123" t="s">
        <v>7</v>
      </c>
      <c r="C123">
        <v>19.560444</v>
      </c>
      <c r="D123">
        <v>0</v>
      </c>
      <c r="E123">
        <v>0.173266</v>
      </c>
      <c r="F123" t="s">
        <v>607</v>
      </c>
      <c r="G123">
        <v>1</v>
      </c>
      <c r="H123" t="s">
        <v>275</v>
      </c>
      <c r="I123" s="299">
        <f t="shared" si="1"/>
        <v>19.733710000000002</v>
      </c>
    </row>
    <row r="124" spans="1:9" x14ac:dyDescent="0.25">
      <c r="A124" t="s">
        <v>3637</v>
      </c>
      <c r="B124" t="s">
        <v>299</v>
      </c>
      <c r="C124">
        <v>18.341179</v>
      </c>
      <c r="D124">
        <v>0</v>
      </c>
      <c r="E124">
        <v>0.40436800000000001</v>
      </c>
      <c r="F124" t="s">
        <v>607</v>
      </c>
      <c r="G124">
        <v>1</v>
      </c>
      <c r="H124" t="s">
        <v>275</v>
      </c>
      <c r="I124" s="299">
        <f t="shared" si="1"/>
        <v>18.745547000000002</v>
      </c>
    </row>
    <row r="125" spans="1:9" x14ac:dyDescent="0.25">
      <c r="A125" t="s">
        <v>3638</v>
      </c>
      <c r="B125" t="s">
        <v>300</v>
      </c>
      <c r="C125">
        <v>20.860050000000001</v>
      </c>
      <c r="D125">
        <v>0</v>
      </c>
      <c r="E125">
        <v>0.19673099999999999</v>
      </c>
      <c r="F125" t="s">
        <v>607</v>
      </c>
      <c r="G125">
        <v>1</v>
      </c>
      <c r="H125" t="s">
        <v>1756</v>
      </c>
      <c r="I125" s="299">
        <f t="shared" si="1"/>
        <v>21.056781000000001</v>
      </c>
    </row>
    <row r="126" spans="1:9" x14ac:dyDescent="0.25">
      <c r="A126" t="s">
        <v>3639</v>
      </c>
      <c r="B126" t="s">
        <v>1977</v>
      </c>
      <c r="C126">
        <v>2.6027269999999998</v>
      </c>
      <c r="D126">
        <v>0</v>
      </c>
      <c r="E126">
        <v>8.3950999999999998E-2</v>
      </c>
      <c r="F126" t="s">
        <v>607</v>
      </c>
      <c r="G126">
        <v>1</v>
      </c>
      <c r="H126" t="s">
        <v>276</v>
      </c>
      <c r="I126" s="299">
        <f t="shared" si="1"/>
        <v>2.6866779999999997</v>
      </c>
    </row>
    <row r="127" spans="1:9" x14ac:dyDescent="0.25">
      <c r="A127" t="s">
        <v>3639</v>
      </c>
      <c r="B127" t="s">
        <v>0</v>
      </c>
      <c r="C127">
        <v>2.5806710000000002</v>
      </c>
      <c r="D127">
        <v>0</v>
      </c>
      <c r="E127">
        <v>9.1459999999999996E-3</v>
      </c>
      <c r="F127" t="s">
        <v>607</v>
      </c>
      <c r="G127">
        <v>1</v>
      </c>
      <c r="H127" t="s">
        <v>276</v>
      </c>
      <c r="I127" s="299">
        <f t="shared" si="1"/>
        <v>2.589817</v>
      </c>
    </row>
    <row r="128" spans="1:9" x14ac:dyDescent="0.25">
      <c r="A128" t="s">
        <v>3639</v>
      </c>
      <c r="B128" t="s">
        <v>5</v>
      </c>
      <c r="C128">
        <v>2.618662</v>
      </c>
      <c r="D128">
        <v>0</v>
      </c>
      <c r="E128">
        <v>3.3021000000000002E-2</v>
      </c>
      <c r="F128" t="s">
        <v>607</v>
      </c>
      <c r="G128">
        <v>1</v>
      </c>
      <c r="H128" t="s">
        <v>276</v>
      </c>
      <c r="I128" s="299">
        <f t="shared" si="1"/>
        <v>2.6516830000000002</v>
      </c>
    </row>
    <row r="129" spans="1:9" x14ac:dyDescent="0.25">
      <c r="A129" t="s">
        <v>3639</v>
      </c>
      <c r="B129" t="s">
        <v>6</v>
      </c>
      <c r="C129">
        <v>2.5981999999999998</v>
      </c>
      <c r="D129">
        <v>0</v>
      </c>
      <c r="E129">
        <v>1.8452E-2</v>
      </c>
      <c r="F129" t="s">
        <v>607</v>
      </c>
      <c r="G129">
        <v>1</v>
      </c>
      <c r="H129" t="s">
        <v>276</v>
      </c>
      <c r="I129" s="299">
        <f t="shared" si="1"/>
        <v>2.6166519999999998</v>
      </c>
    </row>
    <row r="130" spans="1:9" x14ac:dyDescent="0.25">
      <c r="A130" t="s">
        <v>3639</v>
      </c>
      <c r="B130" t="s">
        <v>300</v>
      </c>
      <c r="C130">
        <v>2.5812949999999999</v>
      </c>
      <c r="D130">
        <v>0</v>
      </c>
      <c r="E130">
        <v>2.4344000000000001E-2</v>
      </c>
      <c r="F130" t="s">
        <v>607</v>
      </c>
      <c r="G130">
        <v>1</v>
      </c>
      <c r="H130" t="s">
        <v>276</v>
      </c>
      <c r="I130" s="299">
        <f t="shared" si="1"/>
        <v>2.605639</v>
      </c>
    </row>
    <row r="131" spans="1:9" x14ac:dyDescent="0.25">
      <c r="A131" t="s">
        <v>3639</v>
      </c>
      <c r="B131" t="s">
        <v>7</v>
      </c>
      <c r="C131">
        <v>2.6</v>
      </c>
      <c r="D131">
        <v>0</v>
      </c>
      <c r="E131">
        <v>2.3030999999999999E-2</v>
      </c>
      <c r="F131" t="s">
        <v>607</v>
      </c>
      <c r="G131">
        <v>1</v>
      </c>
      <c r="H131" t="s">
        <v>276</v>
      </c>
      <c r="I131" s="299">
        <f t="shared" si="1"/>
        <v>2.6230310000000001</v>
      </c>
    </row>
    <row r="132" spans="1:9" x14ac:dyDescent="0.25">
      <c r="A132" t="s">
        <v>3639</v>
      </c>
      <c r="B132" t="s">
        <v>8</v>
      </c>
      <c r="C132">
        <v>2.6344620000000001</v>
      </c>
      <c r="D132">
        <v>0</v>
      </c>
      <c r="E132">
        <v>8.8702000000000003E-2</v>
      </c>
      <c r="F132" t="s">
        <v>607</v>
      </c>
      <c r="G132">
        <v>1</v>
      </c>
      <c r="H132" t="s">
        <v>276</v>
      </c>
      <c r="I132" s="299">
        <f t="shared" ref="I132:I195" si="2">IF(F132="mt",C132+D132,E132+D132+C132)</f>
        <v>2.7231640000000001</v>
      </c>
    </row>
    <row r="133" spans="1:9" x14ac:dyDescent="0.25">
      <c r="A133" t="s">
        <v>3639</v>
      </c>
      <c r="B133" t="s">
        <v>299</v>
      </c>
      <c r="C133">
        <v>2.6076109999999999</v>
      </c>
      <c r="D133">
        <v>0</v>
      </c>
      <c r="E133">
        <v>5.7489999999999999E-2</v>
      </c>
      <c r="F133" t="s">
        <v>607</v>
      </c>
      <c r="G133">
        <v>1</v>
      </c>
      <c r="H133" t="s">
        <v>276</v>
      </c>
      <c r="I133" s="299">
        <f t="shared" si="2"/>
        <v>2.6651009999999999</v>
      </c>
    </row>
    <row r="134" spans="1:9" x14ac:dyDescent="0.25">
      <c r="A134" t="s">
        <v>3639</v>
      </c>
      <c r="B134" t="s">
        <v>3</v>
      </c>
      <c r="C134">
        <v>2.6108169999999999</v>
      </c>
      <c r="D134">
        <v>0</v>
      </c>
      <c r="E134">
        <v>2.0229E-2</v>
      </c>
      <c r="F134" t="s">
        <v>607</v>
      </c>
      <c r="G134">
        <v>1</v>
      </c>
      <c r="H134" t="s">
        <v>276</v>
      </c>
      <c r="I134" s="299">
        <f t="shared" si="2"/>
        <v>2.631046</v>
      </c>
    </row>
    <row r="135" spans="1:9" x14ac:dyDescent="0.25">
      <c r="A135" t="s">
        <v>3640</v>
      </c>
      <c r="B135" t="s">
        <v>2768</v>
      </c>
      <c r="C135">
        <v>2.8</v>
      </c>
      <c r="D135">
        <v>0</v>
      </c>
      <c r="E135">
        <v>1.4499999999999999E-3</v>
      </c>
      <c r="F135" t="s">
        <v>607</v>
      </c>
      <c r="G135">
        <v>1</v>
      </c>
      <c r="H135" t="s">
        <v>277</v>
      </c>
      <c r="I135" s="299">
        <f t="shared" si="2"/>
        <v>2.80145</v>
      </c>
    </row>
    <row r="136" spans="1:9" x14ac:dyDescent="0.25">
      <c r="A136" t="s">
        <v>3640</v>
      </c>
      <c r="B136" t="s">
        <v>1977</v>
      </c>
      <c r="C136">
        <v>3.4009670000000001</v>
      </c>
      <c r="D136">
        <v>0</v>
      </c>
      <c r="E136">
        <v>0.109698</v>
      </c>
      <c r="F136" t="s">
        <v>607</v>
      </c>
      <c r="G136">
        <v>1</v>
      </c>
      <c r="H136" t="s">
        <v>277</v>
      </c>
      <c r="I136" s="299">
        <f t="shared" si="2"/>
        <v>3.5106649999999999</v>
      </c>
    </row>
    <row r="137" spans="1:9" x14ac:dyDescent="0.25">
      <c r="A137" t="s">
        <v>3640</v>
      </c>
      <c r="B137" t="s">
        <v>0</v>
      </c>
      <c r="C137">
        <v>2.9447049999999999</v>
      </c>
      <c r="D137">
        <v>0</v>
      </c>
      <c r="E137">
        <v>1.0436000000000001E-2</v>
      </c>
      <c r="F137" t="s">
        <v>607</v>
      </c>
      <c r="G137">
        <v>1</v>
      </c>
      <c r="H137" t="s">
        <v>277</v>
      </c>
      <c r="I137" s="299">
        <f t="shared" si="2"/>
        <v>2.9551409999999998</v>
      </c>
    </row>
    <row r="138" spans="1:9" x14ac:dyDescent="0.25">
      <c r="A138" t="s">
        <v>3640</v>
      </c>
      <c r="B138" t="s">
        <v>5</v>
      </c>
      <c r="C138">
        <v>3.3673730000000002</v>
      </c>
      <c r="D138">
        <v>0</v>
      </c>
      <c r="E138">
        <v>4.2463000000000001E-2</v>
      </c>
      <c r="F138" t="s">
        <v>607</v>
      </c>
      <c r="G138">
        <v>1</v>
      </c>
      <c r="H138" t="s">
        <v>277</v>
      </c>
      <c r="I138" s="299">
        <f t="shared" si="2"/>
        <v>3.4098360000000003</v>
      </c>
    </row>
    <row r="139" spans="1:9" x14ac:dyDescent="0.25">
      <c r="A139" t="s">
        <v>3640</v>
      </c>
      <c r="B139" t="s">
        <v>6</v>
      </c>
      <c r="C139">
        <v>3.3846970000000001</v>
      </c>
      <c r="D139">
        <v>0</v>
      </c>
      <c r="E139">
        <v>2.4038E-2</v>
      </c>
      <c r="F139" t="s">
        <v>607</v>
      </c>
      <c r="G139">
        <v>1</v>
      </c>
      <c r="H139" t="s">
        <v>277</v>
      </c>
      <c r="I139" s="299">
        <f t="shared" si="2"/>
        <v>3.4087350000000001</v>
      </c>
    </row>
    <row r="140" spans="1:9" x14ac:dyDescent="0.25">
      <c r="A140" t="s">
        <v>3640</v>
      </c>
      <c r="B140" t="s">
        <v>300</v>
      </c>
      <c r="C140">
        <v>3.3799679999999999</v>
      </c>
      <c r="D140">
        <v>0</v>
      </c>
      <c r="E140">
        <v>3.1876000000000002E-2</v>
      </c>
      <c r="F140" t="s">
        <v>607</v>
      </c>
      <c r="G140">
        <v>1</v>
      </c>
      <c r="H140" t="s">
        <v>277</v>
      </c>
      <c r="I140" s="299">
        <f t="shared" si="2"/>
        <v>3.4118439999999999</v>
      </c>
    </row>
    <row r="141" spans="1:9" x14ac:dyDescent="0.25">
      <c r="A141" t="s">
        <v>3640</v>
      </c>
      <c r="B141" t="s">
        <v>2769</v>
      </c>
      <c r="C141">
        <v>3.1737479999999998</v>
      </c>
      <c r="D141">
        <v>0</v>
      </c>
      <c r="E141">
        <v>1.06E-3</v>
      </c>
      <c r="F141" t="s">
        <v>607</v>
      </c>
      <c r="G141">
        <v>1</v>
      </c>
      <c r="H141" t="s">
        <v>277</v>
      </c>
      <c r="I141" s="299">
        <f t="shared" si="2"/>
        <v>3.1748079999999996</v>
      </c>
    </row>
    <row r="142" spans="1:9" x14ac:dyDescent="0.25">
      <c r="A142" t="s">
        <v>3640</v>
      </c>
      <c r="B142" t="s">
        <v>7</v>
      </c>
      <c r="C142">
        <v>3.4068849999999999</v>
      </c>
      <c r="D142">
        <v>0</v>
      </c>
      <c r="E142">
        <v>3.0178E-2</v>
      </c>
      <c r="F142" t="s">
        <v>607</v>
      </c>
      <c r="G142">
        <v>1</v>
      </c>
      <c r="H142" t="s">
        <v>277</v>
      </c>
      <c r="I142" s="299">
        <f t="shared" si="2"/>
        <v>3.4370629999999998</v>
      </c>
    </row>
    <row r="143" spans="1:9" x14ac:dyDescent="0.25">
      <c r="A143" t="s">
        <v>3640</v>
      </c>
      <c r="B143" t="s">
        <v>8</v>
      </c>
      <c r="C143">
        <v>3.266953</v>
      </c>
      <c r="D143">
        <v>0</v>
      </c>
      <c r="E143">
        <v>0.109998</v>
      </c>
      <c r="F143" t="s">
        <v>607</v>
      </c>
      <c r="G143">
        <v>1</v>
      </c>
      <c r="H143" t="s">
        <v>277</v>
      </c>
      <c r="I143" s="299">
        <f t="shared" si="2"/>
        <v>3.376951</v>
      </c>
    </row>
    <row r="144" spans="1:9" x14ac:dyDescent="0.25">
      <c r="A144" t="s">
        <v>3640</v>
      </c>
      <c r="B144" t="s">
        <v>299</v>
      </c>
      <c r="C144">
        <v>3.4380799999999998</v>
      </c>
      <c r="D144">
        <v>0</v>
      </c>
      <c r="E144">
        <v>7.5799000000000005E-2</v>
      </c>
      <c r="F144" t="s">
        <v>607</v>
      </c>
      <c r="G144">
        <v>1</v>
      </c>
      <c r="H144" t="s">
        <v>277</v>
      </c>
      <c r="I144" s="299">
        <f t="shared" si="2"/>
        <v>3.5138789999999998</v>
      </c>
    </row>
    <row r="145" spans="1:9" x14ac:dyDescent="0.25">
      <c r="A145" t="s">
        <v>3640</v>
      </c>
      <c r="B145" t="s">
        <v>3</v>
      </c>
      <c r="C145">
        <v>3.4173300000000002</v>
      </c>
      <c r="D145">
        <v>0</v>
      </c>
      <c r="E145">
        <v>2.6477000000000001E-2</v>
      </c>
      <c r="F145" t="s">
        <v>607</v>
      </c>
      <c r="G145">
        <v>1</v>
      </c>
      <c r="H145" t="s">
        <v>277</v>
      </c>
      <c r="I145" s="299">
        <f t="shared" si="2"/>
        <v>3.4438070000000001</v>
      </c>
    </row>
    <row r="146" spans="1:9" x14ac:dyDescent="0.25">
      <c r="A146" t="s">
        <v>3641</v>
      </c>
      <c r="B146" t="s">
        <v>2768</v>
      </c>
      <c r="C146">
        <v>1.7413000000000001</v>
      </c>
      <c r="D146">
        <v>0</v>
      </c>
      <c r="E146">
        <v>9.0200000000000002E-4</v>
      </c>
      <c r="F146" t="s">
        <v>607</v>
      </c>
      <c r="G146">
        <v>1</v>
      </c>
      <c r="H146" t="s">
        <v>1925</v>
      </c>
      <c r="I146" s="299">
        <f t="shared" si="2"/>
        <v>1.742202</v>
      </c>
    </row>
    <row r="147" spans="1:9" x14ac:dyDescent="0.25">
      <c r="A147" t="s">
        <v>3641</v>
      </c>
      <c r="B147" t="s">
        <v>1977</v>
      </c>
      <c r="C147">
        <v>1.36</v>
      </c>
      <c r="D147">
        <v>0</v>
      </c>
      <c r="E147">
        <v>4.3867000000000003E-2</v>
      </c>
      <c r="F147" t="s">
        <v>607</v>
      </c>
      <c r="G147">
        <v>1</v>
      </c>
      <c r="H147" t="s">
        <v>1925</v>
      </c>
      <c r="I147" s="299">
        <f t="shared" si="2"/>
        <v>1.4038670000000002</v>
      </c>
    </row>
    <row r="148" spans="1:9" x14ac:dyDescent="0.25">
      <c r="A148" t="s">
        <v>3641</v>
      </c>
      <c r="B148" t="s">
        <v>0</v>
      </c>
      <c r="C148">
        <v>1.613456</v>
      </c>
      <c r="D148">
        <v>0</v>
      </c>
      <c r="E148">
        <v>5.718E-3</v>
      </c>
      <c r="F148" t="s">
        <v>607</v>
      </c>
      <c r="G148">
        <v>1</v>
      </c>
      <c r="H148" t="s">
        <v>1925</v>
      </c>
      <c r="I148" s="299">
        <f t="shared" si="2"/>
        <v>1.6191739999999999</v>
      </c>
    </row>
    <row r="149" spans="1:9" x14ac:dyDescent="0.25">
      <c r="A149" t="s">
        <v>3641</v>
      </c>
      <c r="B149" t="s">
        <v>5</v>
      </c>
      <c r="C149">
        <v>1.8423179999999999</v>
      </c>
      <c r="D149">
        <v>0</v>
      </c>
      <c r="E149">
        <v>2.3231999999999999E-2</v>
      </c>
      <c r="F149" t="s">
        <v>607</v>
      </c>
      <c r="G149">
        <v>1</v>
      </c>
      <c r="H149" t="s">
        <v>1925</v>
      </c>
      <c r="I149" s="299">
        <f t="shared" si="2"/>
        <v>1.8655499999999998</v>
      </c>
    </row>
    <row r="150" spans="1:9" x14ac:dyDescent="0.25">
      <c r="A150" t="s">
        <v>3641</v>
      </c>
      <c r="B150" t="s">
        <v>6</v>
      </c>
      <c r="C150">
        <v>1.9080919999999999</v>
      </c>
      <c r="D150">
        <v>0</v>
      </c>
      <c r="E150">
        <v>1.3551000000000001E-2</v>
      </c>
      <c r="F150" t="s">
        <v>607</v>
      </c>
      <c r="G150">
        <v>1</v>
      </c>
      <c r="H150" t="s">
        <v>1925</v>
      </c>
      <c r="I150" s="299">
        <f t="shared" si="2"/>
        <v>1.921643</v>
      </c>
    </row>
    <row r="151" spans="1:9" x14ac:dyDescent="0.25">
      <c r="A151" t="s">
        <v>3641</v>
      </c>
      <c r="B151" t="s">
        <v>300</v>
      </c>
      <c r="C151">
        <v>1.4083840000000001</v>
      </c>
      <c r="D151">
        <v>0</v>
      </c>
      <c r="E151">
        <v>1.3282E-2</v>
      </c>
      <c r="F151" t="s">
        <v>607</v>
      </c>
      <c r="G151">
        <v>1</v>
      </c>
      <c r="H151" t="s">
        <v>1925</v>
      </c>
      <c r="I151" s="299">
        <f t="shared" si="2"/>
        <v>1.4216660000000001</v>
      </c>
    </row>
    <row r="152" spans="1:9" x14ac:dyDescent="0.25">
      <c r="A152" t="s">
        <v>3641</v>
      </c>
      <c r="B152" t="s">
        <v>2769</v>
      </c>
      <c r="C152">
        <v>1.6631149999999999</v>
      </c>
      <c r="D152">
        <v>0</v>
      </c>
      <c r="E152">
        <v>5.5500000000000005E-4</v>
      </c>
      <c r="F152" t="s">
        <v>607</v>
      </c>
      <c r="G152">
        <v>1</v>
      </c>
      <c r="H152" t="s">
        <v>1925</v>
      </c>
      <c r="I152" s="299">
        <f t="shared" si="2"/>
        <v>1.66367</v>
      </c>
    </row>
    <row r="153" spans="1:9" x14ac:dyDescent="0.25">
      <c r="A153" t="s">
        <v>3641</v>
      </c>
      <c r="B153" t="s">
        <v>7</v>
      </c>
      <c r="C153">
        <v>1.36</v>
      </c>
      <c r="D153">
        <v>0</v>
      </c>
      <c r="E153">
        <v>1.2047E-2</v>
      </c>
      <c r="F153" t="s">
        <v>607</v>
      </c>
      <c r="G153">
        <v>1</v>
      </c>
      <c r="H153" t="s">
        <v>1925</v>
      </c>
      <c r="I153" s="299">
        <f t="shared" si="2"/>
        <v>1.372047</v>
      </c>
    </row>
    <row r="154" spans="1:9" x14ac:dyDescent="0.25">
      <c r="A154" t="s">
        <v>3641</v>
      </c>
      <c r="B154" t="s">
        <v>8</v>
      </c>
      <c r="C154">
        <v>1.405902</v>
      </c>
      <c r="D154">
        <v>0</v>
      </c>
      <c r="E154">
        <v>4.7336999999999997E-2</v>
      </c>
      <c r="F154" t="s">
        <v>607</v>
      </c>
      <c r="G154">
        <v>1</v>
      </c>
      <c r="H154" t="s">
        <v>1925</v>
      </c>
      <c r="I154" s="299">
        <f t="shared" si="2"/>
        <v>1.4532389999999999</v>
      </c>
    </row>
    <row r="155" spans="1:9" x14ac:dyDescent="0.25">
      <c r="A155" t="s">
        <v>3641</v>
      </c>
      <c r="B155" t="s">
        <v>299</v>
      </c>
      <c r="C155">
        <v>1.4537169999999999</v>
      </c>
      <c r="D155">
        <v>0</v>
      </c>
      <c r="E155">
        <v>3.2050000000000002E-2</v>
      </c>
      <c r="F155" t="s">
        <v>607</v>
      </c>
      <c r="G155">
        <v>1</v>
      </c>
      <c r="H155" t="s">
        <v>1925</v>
      </c>
      <c r="I155" s="299">
        <f t="shared" si="2"/>
        <v>1.4857669999999998</v>
      </c>
    </row>
    <row r="156" spans="1:9" x14ac:dyDescent="0.25">
      <c r="A156" t="s">
        <v>3641</v>
      </c>
      <c r="B156" t="s">
        <v>3</v>
      </c>
      <c r="C156">
        <v>1.423481</v>
      </c>
      <c r="D156">
        <v>0</v>
      </c>
      <c r="E156">
        <v>1.1029000000000001E-2</v>
      </c>
      <c r="F156" t="s">
        <v>607</v>
      </c>
      <c r="G156">
        <v>1</v>
      </c>
      <c r="H156" t="s">
        <v>1925</v>
      </c>
      <c r="I156" s="299">
        <f t="shared" si="2"/>
        <v>1.43451</v>
      </c>
    </row>
    <row r="157" spans="1:9" x14ac:dyDescent="0.25">
      <c r="A157" t="s">
        <v>3642</v>
      </c>
      <c r="B157" t="s">
        <v>8</v>
      </c>
      <c r="C157">
        <v>233.80434700000001</v>
      </c>
      <c r="D157">
        <v>-7.5472039999999998</v>
      </c>
      <c r="E157">
        <v>7.8721920000000001</v>
      </c>
      <c r="F157" t="s">
        <v>432</v>
      </c>
      <c r="G157">
        <v>1</v>
      </c>
      <c r="H157" t="s">
        <v>307</v>
      </c>
      <c r="I157" s="299">
        <f t="shared" si="2"/>
        <v>226.25714300000001</v>
      </c>
    </row>
    <row r="158" spans="1:9" x14ac:dyDescent="0.25">
      <c r="A158" t="s">
        <v>3643</v>
      </c>
      <c r="B158" t="s">
        <v>1977</v>
      </c>
      <c r="C158">
        <v>236.03888499999999</v>
      </c>
      <c r="D158">
        <v>-46.037024000000002</v>
      </c>
      <c r="E158">
        <v>7.6134339999999998</v>
      </c>
      <c r="F158" t="s">
        <v>432</v>
      </c>
      <c r="G158">
        <v>1</v>
      </c>
      <c r="H158" t="s">
        <v>308</v>
      </c>
      <c r="I158" s="299">
        <f t="shared" si="2"/>
        <v>190.00186099999999</v>
      </c>
    </row>
    <row r="159" spans="1:9" x14ac:dyDescent="0.25">
      <c r="A159" t="s">
        <v>3643</v>
      </c>
      <c r="B159" t="s">
        <v>0</v>
      </c>
      <c r="C159">
        <v>250.12653800000001</v>
      </c>
      <c r="D159">
        <v>-4.0528000000000004</v>
      </c>
      <c r="E159">
        <v>0.88644800000000001</v>
      </c>
      <c r="F159" t="s">
        <v>432</v>
      </c>
      <c r="G159">
        <v>1</v>
      </c>
      <c r="H159" t="s">
        <v>308</v>
      </c>
      <c r="I159" s="299">
        <f t="shared" si="2"/>
        <v>246.07373800000002</v>
      </c>
    </row>
    <row r="160" spans="1:9" x14ac:dyDescent="0.25">
      <c r="A160" t="s">
        <v>3643</v>
      </c>
      <c r="B160" t="s">
        <v>5</v>
      </c>
      <c r="C160">
        <v>231.875021</v>
      </c>
      <c r="D160">
        <v>-9.7035060000000009</v>
      </c>
      <c r="E160">
        <v>2.9239440000000001</v>
      </c>
      <c r="F160" t="s">
        <v>432</v>
      </c>
      <c r="G160">
        <v>1</v>
      </c>
      <c r="H160" t="s">
        <v>308</v>
      </c>
      <c r="I160" s="299">
        <f t="shared" si="2"/>
        <v>222.171515</v>
      </c>
    </row>
    <row r="161" spans="1:9" x14ac:dyDescent="0.25">
      <c r="A161" t="s">
        <v>3643</v>
      </c>
      <c r="B161" t="s">
        <v>6</v>
      </c>
      <c r="C161">
        <v>287.31691899999998</v>
      </c>
      <c r="D161">
        <v>-8.8709100000000003</v>
      </c>
      <c r="E161">
        <v>2.0405250000000001</v>
      </c>
      <c r="F161" t="s">
        <v>432</v>
      </c>
      <c r="G161">
        <v>1</v>
      </c>
      <c r="H161" t="s">
        <v>308</v>
      </c>
      <c r="I161" s="299">
        <f t="shared" si="2"/>
        <v>278.446009</v>
      </c>
    </row>
    <row r="162" spans="1:9" x14ac:dyDescent="0.25">
      <c r="A162" t="s">
        <v>3643</v>
      </c>
      <c r="B162" t="s">
        <v>300</v>
      </c>
      <c r="C162">
        <v>268.78711499999997</v>
      </c>
      <c r="D162">
        <v>-9.2185919999999992</v>
      </c>
      <c r="E162">
        <v>2.5349309999999998</v>
      </c>
      <c r="F162" t="s">
        <v>432</v>
      </c>
      <c r="G162">
        <v>1</v>
      </c>
      <c r="H162" t="s">
        <v>308</v>
      </c>
      <c r="I162" s="299">
        <f t="shared" si="2"/>
        <v>259.56852299999997</v>
      </c>
    </row>
    <row r="163" spans="1:9" x14ac:dyDescent="0.25">
      <c r="A163" t="s">
        <v>3643</v>
      </c>
      <c r="B163" t="s">
        <v>7</v>
      </c>
      <c r="C163">
        <v>242.999706</v>
      </c>
      <c r="D163">
        <v>-7.054767</v>
      </c>
      <c r="E163">
        <v>2.1524909999999999</v>
      </c>
      <c r="F163" t="s">
        <v>432</v>
      </c>
      <c r="G163">
        <v>1</v>
      </c>
      <c r="H163" t="s">
        <v>308</v>
      </c>
      <c r="I163" s="299">
        <f t="shared" si="2"/>
        <v>235.94493900000001</v>
      </c>
    </row>
    <row r="164" spans="1:9" x14ac:dyDescent="0.25">
      <c r="A164" t="s">
        <v>3643</v>
      </c>
      <c r="B164" t="s">
        <v>8</v>
      </c>
      <c r="C164">
        <v>244.932884</v>
      </c>
      <c r="D164">
        <v>-7.9064329999999998</v>
      </c>
      <c r="E164">
        <v>8.2468900000000005</v>
      </c>
      <c r="F164" t="s">
        <v>432</v>
      </c>
      <c r="G164">
        <v>1</v>
      </c>
      <c r="H164" t="s">
        <v>308</v>
      </c>
      <c r="I164" s="299">
        <f t="shared" si="2"/>
        <v>237.02645100000001</v>
      </c>
    </row>
    <row r="165" spans="1:9" x14ac:dyDescent="0.25">
      <c r="A165" t="s">
        <v>3643</v>
      </c>
      <c r="B165" t="s">
        <v>299</v>
      </c>
      <c r="C165">
        <v>236</v>
      </c>
      <c r="D165">
        <v>-10.116847999999999</v>
      </c>
      <c r="E165">
        <v>5.2030919999999998</v>
      </c>
      <c r="F165" t="s">
        <v>432</v>
      </c>
      <c r="G165">
        <v>1</v>
      </c>
      <c r="H165" t="s">
        <v>308</v>
      </c>
      <c r="I165" s="299">
        <f t="shared" si="2"/>
        <v>225.883152</v>
      </c>
    </row>
    <row r="166" spans="1:9" x14ac:dyDescent="0.25">
      <c r="A166" t="s">
        <v>3643</v>
      </c>
      <c r="B166" t="s">
        <v>3</v>
      </c>
      <c r="C166">
        <v>242.301356</v>
      </c>
      <c r="D166">
        <v>-14.103635000000001</v>
      </c>
      <c r="E166">
        <v>1.877351</v>
      </c>
      <c r="F166" t="s">
        <v>432</v>
      </c>
      <c r="G166">
        <v>1</v>
      </c>
      <c r="H166" t="s">
        <v>308</v>
      </c>
      <c r="I166" s="299">
        <f t="shared" si="2"/>
        <v>228.197721</v>
      </c>
    </row>
    <row r="167" spans="1:9" x14ac:dyDescent="0.25">
      <c r="A167" t="s">
        <v>3644</v>
      </c>
      <c r="B167" t="s">
        <v>2768</v>
      </c>
      <c r="C167">
        <v>230.13571400000001</v>
      </c>
      <c r="D167">
        <v>-15.568451</v>
      </c>
      <c r="E167">
        <v>0.11921</v>
      </c>
      <c r="F167" t="s">
        <v>432</v>
      </c>
      <c r="G167">
        <v>1</v>
      </c>
      <c r="H167" t="s">
        <v>309</v>
      </c>
      <c r="I167" s="299">
        <f t="shared" si="2"/>
        <v>214.567263</v>
      </c>
    </row>
    <row r="168" spans="1:9" x14ac:dyDescent="0.25">
      <c r="A168" t="s">
        <v>3644</v>
      </c>
      <c r="B168" t="s">
        <v>1977</v>
      </c>
      <c r="C168">
        <v>230.80237199999999</v>
      </c>
      <c r="D168">
        <v>-45.015695000000001</v>
      </c>
      <c r="E168">
        <v>7.4445309999999996</v>
      </c>
      <c r="F168" t="s">
        <v>432</v>
      </c>
      <c r="G168">
        <v>1</v>
      </c>
      <c r="H168" t="s">
        <v>309</v>
      </c>
      <c r="I168" s="299">
        <f t="shared" si="2"/>
        <v>185.786677</v>
      </c>
    </row>
    <row r="169" spans="1:9" x14ac:dyDescent="0.25">
      <c r="A169" t="s">
        <v>3644</v>
      </c>
      <c r="B169" t="s">
        <v>0</v>
      </c>
      <c r="C169">
        <v>243.7912</v>
      </c>
      <c r="D169">
        <v>-3.9501490000000001</v>
      </c>
      <c r="E169">
        <v>0.86399599999999999</v>
      </c>
      <c r="F169" t="s">
        <v>432</v>
      </c>
      <c r="G169">
        <v>1</v>
      </c>
      <c r="H169" t="s">
        <v>309</v>
      </c>
      <c r="I169" s="299">
        <f t="shared" si="2"/>
        <v>239.84105099999999</v>
      </c>
    </row>
    <row r="170" spans="1:9" x14ac:dyDescent="0.25">
      <c r="A170" t="s">
        <v>3644</v>
      </c>
      <c r="B170" t="s">
        <v>5</v>
      </c>
      <c r="C170">
        <v>231</v>
      </c>
      <c r="D170">
        <v>-9.6668880000000001</v>
      </c>
      <c r="E170">
        <v>2.9129100000000001</v>
      </c>
      <c r="F170" t="s">
        <v>432</v>
      </c>
      <c r="G170">
        <v>1</v>
      </c>
      <c r="H170" t="s">
        <v>309</v>
      </c>
      <c r="I170" s="299">
        <f t="shared" si="2"/>
        <v>221.333112</v>
      </c>
    </row>
    <row r="171" spans="1:9" x14ac:dyDescent="0.25">
      <c r="A171" t="s">
        <v>3644</v>
      </c>
      <c r="B171" t="s">
        <v>6</v>
      </c>
      <c r="C171">
        <v>293.84523799999999</v>
      </c>
      <c r="D171">
        <v>-9.0724719999999994</v>
      </c>
      <c r="E171">
        <v>2.0868890000000002</v>
      </c>
      <c r="F171" t="s">
        <v>432</v>
      </c>
      <c r="G171">
        <v>1</v>
      </c>
      <c r="H171" t="s">
        <v>309</v>
      </c>
      <c r="I171" s="299">
        <f t="shared" si="2"/>
        <v>284.77276599999999</v>
      </c>
    </row>
    <row r="172" spans="1:9" x14ac:dyDescent="0.25">
      <c r="A172" t="s">
        <v>3644</v>
      </c>
      <c r="B172" t="s">
        <v>300</v>
      </c>
      <c r="C172">
        <v>258.96644199999997</v>
      </c>
      <c r="D172">
        <v>-8.8817719999999998</v>
      </c>
      <c r="E172">
        <v>2.442313</v>
      </c>
      <c r="F172" t="s">
        <v>432</v>
      </c>
      <c r="G172">
        <v>1</v>
      </c>
      <c r="H172" t="s">
        <v>309</v>
      </c>
      <c r="I172" s="299">
        <f t="shared" si="2"/>
        <v>250.08466999999996</v>
      </c>
    </row>
    <row r="173" spans="1:9" x14ac:dyDescent="0.25">
      <c r="A173" t="s">
        <v>3644</v>
      </c>
      <c r="B173" t="s">
        <v>2769</v>
      </c>
      <c r="C173">
        <v>237.150454</v>
      </c>
      <c r="D173">
        <v>-0.104583</v>
      </c>
      <c r="E173">
        <v>7.9208000000000001E-2</v>
      </c>
      <c r="F173" t="s">
        <v>432</v>
      </c>
      <c r="G173">
        <v>1</v>
      </c>
      <c r="H173" t="s">
        <v>309</v>
      </c>
      <c r="I173" s="299">
        <f t="shared" si="2"/>
        <v>237.04587100000001</v>
      </c>
    </row>
    <row r="174" spans="1:9" x14ac:dyDescent="0.25">
      <c r="A174" t="s">
        <v>3644</v>
      </c>
      <c r="B174" t="s">
        <v>7</v>
      </c>
      <c r="C174">
        <v>238.99829099999999</v>
      </c>
      <c r="D174">
        <v>-6.9385979999999998</v>
      </c>
      <c r="E174">
        <v>2.1170469999999999</v>
      </c>
      <c r="F174" t="s">
        <v>432</v>
      </c>
      <c r="G174">
        <v>1</v>
      </c>
      <c r="H174" t="s">
        <v>309</v>
      </c>
      <c r="I174" s="299">
        <f t="shared" si="2"/>
        <v>232.05969299999998</v>
      </c>
    </row>
    <row r="175" spans="1:9" x14ac:dyDescent="0.25">
      <c r="A175" t="s">
        <v>3644</v>
      </c>
      <c r="B175" t="s">
        <v>8</v>
      </c>
      <c r="C175">
        <v>240.276127</v>
      </c>
      <c r="D175">
        <v>-7.756113</v>
      </c>
      <c r="E175">
        <v>8.0900970000000001</v>
      </c>
      <c r="F175" t="s">
        <v>432</v>
      </c>
      <c r="G175">
        <v>1</v>
      </c>
      <c r="H175" t="s">
        <v>309</v>
      </c>
      <c r="I175" s="299">
        <f t="shared" si="2"/>
        <v>232.520014</v>
      </c>
    </row>
    <row r="176" spans="1:9" x14ac:dyDescent="0.25">
      <c r="A176" t="s">
        <v>3644</v>
      </c>
      <c r="B176" t="s">
        <v>299</v>
      </c>
      <c r="C176">
        <v>222.48620099999999</v>
      </c>
      <c r="D176">
        <v>-9.5375379999999996</v>
      </c>
      <c r="E176">
        <v>4.9051530000000003</v>
      </c>
      <c r="F176" t="s">
        <v>432</v>
      </c>
      <c r="G176">
        <v>1</v>
      </c>
      <c r="H176" t="s">
        <v>309</v>
      </c>
      <c r="I176" s="299">
        <f t="shared" si="2"/>
        <v>212.94866299999998</v>
      </c>
    </row>
    <row r="177" spans="1:9" x14ac:dyDescent="0.25">
      <c r="A177" t="s">
        <v>3644</v>
      </c>
      <c r="B177" t="s">
        <v>3</v>
      </c>
      <c r="C177">
        <v>239.05085199999999</v>
      </c>
      <c r="D177">
        <v>-13.914433000000001</v>
      </c>
      <c r="E177">
        <v>1.852166</v>
      </c>
      <c r="F177" t="s">
        <v>432</v>
      </c>
      <c r="G177">
        <v>1</v>
      </c>
      <c r="H177" t="s">
        <v>309</v>
      </c>
      <c r="I177" s="299">
        <f t="shared" si="2"/>
        <v>225.13641899999999</v>
      </c>
    </row>
    <row r="178" spans="1:9" x14ac:dyDescent="0.25">
      <c r="A178" t="s">
        <v>3645</v>
      </c>
      <c r="B178" t="s">
        <v>1977</v>
      </c>
      <c r="C178">
        <v>180</v>
      </c>
      <c r="D178">
        <v>-35.107199999999999</v>
      </c>
      <c r="E178">
        <v>5.8059000000000003</v>
      </c>
      <c r="F178" t="s">
        <v>432</v>
      </c>
      <c r="G178">
        <v>1</v>
      </c>
      <c r="H178" t="s">
        <v>2477</v>
      </c>
      <c r="I178" s="299">
        <f t="shared" si="2"/>
        <v>144.89279999999999</v>
      </c>
    </row>
    <row r="179" spans="1:9" x14ac:dyDescent="0.25">
      <c r="A179" t="s">
        <v>3645</v>
      </c>
      <c r="B179" t="s">
        <v>6</v>
      </c>
      <c r="C179">
        <v>180</v>
      </c>
      <c r="D179">
        <v>-5.5575000000000001</v>
      </c>
      <c r="E179">
        <v>1.2783599999999999</v>
      </c>
      <c r="F179" t="s">
        <v>432</v>
      </c>
      <c r="G179">
        <v>1</v>
      </c>
      <c r="H179" t="s">
        <v>2477</v>
      </c>
      <c r="I179" s="299">
        <f t="shared" si="2"/>
        <v>174.4425</v>
      </c>
    </row>
    <row r="180" spans="1:9" x14ac:dyDescent="0.25">
      <c r="A180" t="s">
        <v>3646</v>
      </c>
      <c r="B180" t="s">
        <v>0</v>
      </c>
      <c r="C180">
        <v>13.207333</v>
      </c>
      <c r="D180">
        <v>0</v>
      </c>
      <c r="E180">
        <v>4.6807000000000001E-2</v>
      </c>
      <c r="F180" t="s">
        <v>607</v>
      </c>
      <c r="G180">
        <v>1</v>
      </c>
      <c r="H180" t="s">
        <v>3647</v>
      </c>
      <c r="I180" s="299">
        <f t="shared" si="2"/>
        <v>13.25414</v>
      </c>
    </row>
    <row r="181" spans="1:9" x14ac:dyDescent="0.25">
      <c r="A181" t="s">
        <v>3648</v>
      </c>
      <c r="B181" t="s">
        <v>5</v>
      </c>
      <c r="C181">
        <v>6.2548830000000004</v>
      </c>
      <c r="D181">
        <v>0</v>
      </c>
      <c r="E181">
        <v>7.8874E-2</v>
      </c>
      <c r="F181" t="s">
        <v>615</v>
      </c>
      <c r="G181">
        <v>1</v>
      </c>
      <c r="H181" t="s">
        <v>279</v>
      </c>
      <c r="I181" s="299">
        <f t="shared" si="2"/>
        <v>6.3337570000000003</v>
      </c>
    </row>
    <row r="182" spans="1:9" x14ac:dyDescent="0.25">
      <c r="A182" t="s">
        <v>3648</v>
      </c>
      <c r="B182" t="s">
        <v>300</v>
      </c>
      <c r="C182">
        <v>5.6619999999999999</v>
      </c>
      <c r="D182">
        <v>0</v>
      </c>
      <c r="E182">
        <v>5.3398000000000001E-2</v>
      </c>
      <c r="F182" t="s">
        <v>615</v>
      </c>
      <c r="G182">
        <v>1</v>
      </c>
      <c r="H182" t="s">
        <v>279</v>
      </c>
      <c r="I182" s="299">
        <f t="shared" si="2"/>
        <v>5.7153979999999995</v>
      </c>
    </row>
    <row r="183" spans="1:9" x14ac:dyDescent="0.25">
      <c r="A183" t="s">
        <v>3649</v>
      </c>
      <c r="B183" t="s">
        <v>300</v>
      </c>
      <c r="C183">
        <v>5.2642730000000002</v>
      </c>
      <c r="D183">
        <v>0</v>
      </c>
      <c r="E183">
        <v>4.9646999999999997E-2</v>
      </c>
      <c r="F183" t="s">
        <v>615</v>
      </c>
      <c r="G183">
        <v>1</v>
      </c>
      <c r="H183" t="s">
        <v>1927</v>
      </c>
      <c r="I183" s="299">
        <f t="shared" si="2"/>
        <v>5.3139200000000004</v>
      </c>
    </row>
    <row r="184" spans="1:9" x14ac:dyDescent="0.25">
      <c r="A184" t="s">
        <v>3650</v>
      </c>
      <c r="B184" t="s">
        <v>5</v>
      </c>
      <c r="C184">
        <v>6.2379819999999997</v>
      </c>
      <c r="D184">
        <v>0</v>
      </c>
      <c r="E184">
        <v>7.8660999999999995E-2</v>
      </c>
      <c r="F184" t="s">
        <v>615</v>
      </c>
      <c r="G184">
        <v>1</v>
      </c>
      <c r="H184" t="s">
        <v>1928</v>
      </c>
      <c r="I184" s="299">
        <f t="shared" si="2"/>
        <v>6.316643</v>
      </c>
    </row>
    <row r="185" spans="1:9" x14ac:dyDescent="0.25">
      <c r="A185" t="s">
        <v>3650</v>
      </c>
      <c r="B185" t="s">
        <v>300</v>
      </c>
      <c r="C185">
        <v>6.2843400000000003</v>
      </c>
      <c r="D185">
        <v>0</v>
      </c>
      <c r="E185">
        <v>5.9268000000000001E-2</v>
      </c>
      <c r="F185" t="s">
        <v>615</v>
      </c>
      <c r="G185">
        <v>1</v>
      </c>
      <c r="H185" t="s">
        <v>1928</v>
      </c>
      <c r="I185" s="299">
        <f t="shared" si="2"/>
        <v>6.3436080000000006</v>
      </c>
    </row>
    <row r="186" spans="1:9" x14ac:dyDescent="0.25">
      <c r="A186" t="s">
        <v>3650</v>
      </c>
      <c r="B186" t="s">
        <v>7</v>
      </c>
      <c r="C186">
        <v>6.1852499999999999</v>
      </c>
      <c r="D186">
        <v>0</v>
      </c>
      <c r="E186">
        <v>5.4788999999999997E-2</v>
      </c>
      <c r="F186" t="s">
        <v>615</v>
      </c>
      <c r="G186">
        <v>1</v>
      </c>
      <c r="H186" t="s">
        <v>1928</v>
      </c>
      <c r="I186" s="299">
        <f t="shared" si="2"/>
        <v>6.2400390000000003</v>
      </c>
    </row>
    <row r="187" spans="1:9" x14ac:dyDescent="0.25">
      <c r="A187" t="s">
        <v>3651</v>
      </c>
      <c r="B187" t="s">
        <v>2768</v>
      </c>
      <c r="C187">
        <v>4.1001659999999998</v>
      </c>
      <c r="D187">
        <v>0</v>
      </c>
      <c r="E187">
        <v>2.124E-3</v>
      </c>
      <c r="F187" t="s">
        <v>615</v>
      </c>
      <c r="G187">
        <v>1</v>
      </c>
      <c r="H187" t="s">
        <v>265</v>
      </c>
      <c r="I187" s="299">
        <f t="shared" si="2"/>
        <v>4.10229</v>
      </c>
    </row>
    <row r="188" spans="1:9" x14ac:dyDescent="0.25">
      <c r="A188" t="s">
        <v>3651</v>
      </c>
      <c r="B188" t="s">
        <v>1977</v>
      </c>
      <c r="C188">
        <v>4.1068699999999998</v>
      </c>
      <c r="D188">
        <v>0</v>
      </c>
      <c r="E188">
        <v>0.132467</v>
      </c>
      <c r="F188" t="s">
        <v>615</v>
      </c>
      <c r="G188">
        <v>1</v>
      </c>
      <c r="H188" t="s">
        <v>265</v>
      </c>
      <c r="I188" s="299">
        <f t="shared" si="2"/>
        <v>4.2393369999999999</v>
      </c>
    </row>
    <row r="189" spans="1:9" x14ac:dyDescent="0.25">
      <c r="A189" t="s">
        <v>3651</v>
      </c>
      <c r="B189" t="s">
        <v>0</v>
      </c>
      <c r="C189">
        <v>4.1046209999999999</v>
      </c>
      <c r="D189">
        <v>0</v>
      </c>
      <c r="E189">
        <v>1.4546999999999999E-2</v>
      </c>
      <c r="F189" t="s">
        <v>615</v>
      </c>
      <c r="G189">
        <v>1</v>
      </c>
      <c r="H189" t="s">
        <v>265</v>
      </c>
      <c r="I189" s="299">
        <f t="shared" si="2"/>
        <v>4.1191680000000002</v>
      </c>
    </row>
    <row r="190" spans="1:9" x14ac:dyDescent="0.25">
      <c r="A190" t="s">
        <v>3651</v>
      </c>
      <c r="B190" t="s">
        <v>5</v>
      </c>
      <c r="C190">
        <v>4.0997430000000001</v>
      </c>
      <c r="D190">
        <v>0</v>
      </c>
      <c r="E190">
        <v>5.1698000000000001E-2</v>
      </c>
      <c r="F190" t="s">
        <v>615</v>
      </c>
      <c r="G190">
        <v>1</v>
      </c>
      <c r="H190" t="s">
        <v>265</v>
      </c>
      <c r="I190" s="299">
        <f t="shared" si="2"/>
        <v>4.1514410000000002</v>
      </c>
    </row>
    <row r="191" spans="1:9" x14ac:dyDescent="0.25">
      <c r="A191" t="s">
        <v>3651</v>
      </c>
      <c r="B191" t="s">
        <v>6</v>
      </c>
      <c r="C191">
        <v>4.4367390000000002</v>
      </c>
      <c r="D191">
        <v>0</v>
      </c>
      <c r="E191">
        <v>3.1510000000000003E-2</v>
      </c>
      <c r="F191" t="s">
        <v>615</v>
      </c>
      <c r="G191">
        <v>1</v>
      </c>
      <c r="H191" t="s">
        <v>265</v>
      </c>
      <c r="I191" s="299">
        <f t="shared" si="2"/>
        <v>4.4682490000000001</v>
      </c>
    </row>
    <row r="192" spans="1:9" x14ac:dyDescent="0.25">
      <c r="A192" t="s">
        <v>3651</v>
      </c>
      <c r="B192" t="s">
        <v>300</v>
      </c>
      <c r="C192">
        <v>4.0999249999999998</v>
      </c>
      <c r="D192">
        <v>0</v>
      </c>
      <c r="E192">
        <v>3.8665999999999999E-2</v>
      </c>
      <c r="F192" t="s">
        <v>615</v>
      </c>
      <c r="G192">
        <v>1</v>
      </c>
      <c r="H192" t="s">
        <v>265</v>
      </c>
      <c r="I192" s="299">
        <f t="shared" si="2"/>
        <v>4.1385909999999999</v>
      </c>
    </row>
    <row r="193" spans="1:9" x14ac:dyDescent="0.25">
      <c r="A193" t="s">
        <v>3651</v>
      </c>
      <c r="B193" t="s">
        <v>2769</v>
      </c>
      <c r="C193">
        <v>4.1011920000000002</v>
      </c>
      <c r="D193">
        <v>0</v>
      </c>
      <c r="E193">
        <v>1.3699999999999999E-3</v>
      </c>
      <c r="F193" t="s">
        <v>615</v>
      </c>
      <c r="G193">
        <v>1</v>
      </c>
      <c r="H193" t="s">
        <v>265</v>
      </c>
      <c r="I193" s="299">
        <f t="shared" si="2"/>
        <v>4.1025619999999998</v>
      </c>
    </row>
    <row r="194" spans="1:9" x14ac:dyDescent="0.25">
      <c r="A194" t="s">
        <v>3651</v>
      </c>
      <c r="B194" t="s">
        <v>7</v>
      </c>
      <c r="C194">
        <v>4.1001409999999998</v>
      </c>
      <c r="D194">
        <v>0</v>
      </c>
      <c r="E194">
        <v>3.6318999999999997E-2</v>
      </c>
      <c r="F194" t="s">
        <v>615</v>
      </c>
      <c r="G194">
        <v>1</v>
      </c>
      <c r="H194" t="s">
        <v>265</v>
      </c>
      <c r="I194" s="299">
        <f t="shared" si="2"/>
        <v>4.1364599999999996</v>
      </c>
    </row>
    <row r="195" spans="1:9" x14ac:dyDescent="0.25">
      <c r="A195" t="s">
        <v>3651</v>
      </c>
      <c r="B195" t="s">
        <v>8</v>
      </c>
      <c r="C195">
        <v>4.0999679999999996</v>
      </c>
      <c r="D195">
        <v>0</v>
      </c>
      <c r="E195">
        <v>0.138046</v>
      </c>
      <c r="F195" t="s">
        <v>615</v>
      </c>
      <c r="G195">
        <v>1</v>
      </c>
      <c r="H195" t="s">
        <v>265</v>
      </c>
      <c r="I195" s="299">
        <f t="shared" si="2"/>
        <v>4.2380139999999997</v>
      </c>
    </row>
    <row r="196" spans="1:9" x14ac:dyDescent="0.25">
      <c r="A196" t="s">
        <v>3651</v>
      </c>
      <c r="B196" t="s">
        <v>299</v>
      </c>
      <c r="C196">
        <v>4.1001899999999996</v>
      </c>
      <c r="D196">
        <v>0</v>
      </c>
      <c r="E196">
        <v>9.0397000000000005E-2</v>
      </c>
      <c r="F196" t="s">
        <v>615</v>
      </c>
      <c r="G196">
        <v>1</v>
      </c>
      <c r="H196" t="s">
        <v>265</v>
      </c>
      <c r="I196" s="299">
        <f t="shared" ref="I196:I259" si="3">IF(F196="mt",C196+D196,E196+D196+C196)</f>
        <v>4.1905869999999998</v>
      </c>
    </row>
    <row r="197" spans="1:9" x14ac:dyDescent="0.25">
      <c r="A197" t="s">
        <v>3651</v>
      </c>
      <c r="B197" t="s">
        <v>3</v>
      </c>
      <c r="C197">
        <v>4.0999629999999998</v>
      </c>
      <c r="D197">
        <v>0</v>
      </c>
      <c r="E197">
        <v>3.1766999999999997E-2</v>
      </c>
      <c r="F197" t="s">
        <v>615</v>
      </c>
      <c r="G197">
        <v>1</v>
      </c>
      <c r="H197" t="s">
        <v>265</v>
      </c>
      <c r="I197" s="299">
        <f t="shared" si="3"/>
        <v>4.1317300000000001</v>
      </c>
    </row>
    <row r="198" spans="1:9" x14ac:dyDescent="0.25">
      <c r="A198" t="s">
        <v>3652</v>
      </c>
      <c r="B198" t="s">
        <v>1977</v>
      </c>
      <c r="C198">
        <v>0.10501000000000001</v>
      </c>
      <c r="D198">
        <v>0</v>
      </c>
      <c r="E198">
        <v>3.3869999999999998E-3</v>
      </c>
      <c r="F198" t="s">
        <v>607</v>
      </c>
      <c r="G198">
        <v>1</v>
      </c>
      <c r="H198" t="s">
        <v>280</v>
      </c>
      <c r="I198" s="299">
        <f t="shared" si="3"/>
        <v>0.10839700000000001</v>
      </c>
    </row>
    <row r="199" spans="1:9" x14ac:dyDescent="0.25">
      <c r="A199" t="s">
        <v>3652</v>
      </c>
      <c r="B199" t="s">
        <v>0</v>
      </c>
      <c r="C199">
        <v>0.112999</v>
      </c>
      <c r="D199">
        <v>0</v>
      </c>
      <c r="E199">
        <v>4.0000000000000002E-4</v>
      </c>
      <c r="F199" t="s">
        <v>607</v>
      </c>
      <c r="G199">
        <v>1</v>
      </c>
      <c r="H199" t="s">
        <v>280</v>
      </c>
      <c r="I199" s="299">
        <f t="shared" si="3"/>
        <v>0.113399</v>
      </c>
    </row>
    <row r="200" spans="1:9" x14ac:dyDescent="0.25">
      <c r="A200" t="s">
        <v>3652</v>
      </c>
      <c r="B200" t="s">
        <v>6</v>
      </c>
      <c r="C200">
        <v>0.15690599999999999</v>
      </c>
      <c r="D200">
        <v>0</v>
      </c>
      <c r="E200">
        <v>1.114E-3</v>
      </c>
      <c r="F200" t="s">
        <v>607</v>
      </c>
      <c r="G200">
        <v>1</v>
      </c>
      <c r="H200" t="s">
        <v>280</v>
      </c>
      <c r="I200" s="299">
        <f t="shared" si="3"/>
        <v>0.15801999999999999</v>
      </c>
    </row>
    <row r="201" spans="1:9" x14ac:dyDescent="0.25">
      <c r="A201" t="s">
        <v>3652</v>
      </c>
      <c r="B201" t="s">
        <v>300</v>
      </c>
      <c r="C201">
        <v>0.13511200000000001</v>
      </c>
      <c r="D201">
        <v>0</v>
      </c>
      <c r="E201">
        <v>1.274E-3</v>
      </c>
      <c r="F201" t="s">
        <v>607</v>
      </c>
      <c r="G201">
        <v>1</v>
      </c>
      <c r="H201" t="s">
        <v>280</v>
      </c>
      <c r="I201" s="299">
        <f t="shared" si="3"/>
        <v>0.13638600000000001</v>
      </c>
    </row>
    <row r="202" spans="1:9" x14ac:dyDescent="0.25">
      <c r="A202" t="s">
        <v>3652</v>
      </c>
      <c r="B202" t="s">
        <v>7</v>
      </c>
      <c r="C202">
        <v>0.118185</v>
      </c>
      <c r="D202">
        <v>0</v>
      </c>
      <c r="E202">
        <v>1.047E-3</v>
      </c>
      <c r="F202" t="s">
        <v>607</v>
      </c>
      <c r="G202">
        <v>1</v>
      </c>
      <c r="H202" t="s">
        <v>280</v>
      </c>
      <c r="I202" s="299">
        <f t="shared" si="3"/>
        <v>0.119232</v>
      </c>
    </row>
    <row r="203" spans="1:9" x14ac:dyDescent="0.25">
      <c r="A203" t="s">
        <v>3652</v>
      </c>
      <c r="B203" t="s">
        <v>8</v>
      </c>
      <c r="C203">
        <v>0.13122800000000001</v>
      </c>
      <c r="D203">
        <v>0</v>
      </c>
      <c r="E203">
        <v>4.4180000000000001E-3</v>
      </c>
      <c r="F203" t="s">
        <v>607</v>
      </c>
      <c r="G203">
        <v>1</v>
      </c>
      <c r="H203" t="s">
        <v>280</v>
      </c>
      <c r="I203" s="299">
        <f t="shared" si="3"/>
        <v>0.13564600000000002</v>
      </c>
    </row>
    <row r="204" spans="1:9" x14ac:dyDescent="0.25">
      <c r="A204" t="s">
        <v>3652</v>
      </c>
      <c r="B204" t="s">
        <v>299</v>
      </c>
      <c r="C204">
        <v>0.156164</v>
      </c>
      <c r="D204">
        <v>0</v>
      </c>
      <c r="E204">
        <v>3.4429999999999999E-3</v>
      </c>
      <c r="F204" t="s">
        <v>607</v>
      </c>
      <c r="G204">
        <v>1</v>
      </c>
      <c r="H204" t="s">
        <v>280</v>
      </c>
      <c r="I204" s="299">
        <f t="shared" si="3"/>
        <v>0.159607</v>
      </c>
    </row>
    <row r="205" spans="1:9" x14ac:dyDescent="0.25">
      <c r="A205" t="s">
        <v>3652</v>
      </c>
      <c r="B205" t="s">
        <v>3</v>
      </c>
      <c r="C205">
        <v>0.13303100000000001</v>
      </c>
      <c r="D205">
        <v>0</v>
      </c>
      <c r="E205">
        <v>1.031E-3</v>
      </c>
      <c r="F205" t="s">
        <v>607</v>
      </c>
      <c r="G205">
        <v>1</v>
      </c>
      <c r="H205" t="s">
        <v>280</v>
      </c>
      <c r="I205" s="299">
        <f t="shared" si="3"/>
        <v>0.13406200000000001</v>
      </c>
    </row>
    <row r="206" spans="1:9" x14ac:dyDescent="0.25">
      <c r="A206" t="s">
        <v>3653</v>
      </c>
      <c r="B206" t="s">
        <v>2768</v>
      </c>
      <c r="C206">
        <v>0.745</v>
      </c>
      <c r="D206">
        <v>0</v>
      </c>
      <c r="E206">
        <v>3.86E-4</v>
      </c>
      <c r="F206" t="s">
        <v>607</v>
      </c>
      <c r="G206">
        <v>1</v>
      </c>
      <c r="H206" t="s">
        <v>313</v>
      </c>
      <c r="I206" s="299">
        <f t="shared" si="3"/>
        <v>0.74538599999999999</v>
      </c>
    </row>
    <row r="207" spans="1:9" x14ac:dyDescent="0.25">
      <c r="A207" t="s">
        <v>3653</v>
      </c>
      <c r="B207" t="s">
        <v>1977</v>
      </c>
      <c r="C207">
        <v>0.75565000000000004</v>
      </c>
      <c r="D207">
        <v>0</v>
      </c>
      <c r="E207">
        <v>2.4372999999999999E-2</v>
      </c>
      <c r="F207" t="s">
        <v>607</v>
      </c>
      <c r="G207">
        <v>1</v>
      </c>
      <c r="H207" t="s">
        <v>313</v>
      </c>
      <c r="I207" s="299">
        <f t="shared" si="3"/>
        <v>0.78002300000000002</v>
      </c>
    </row>
    <row r="208" spans="1:9" x14ac:dyDescent="0.25">
      <c r="A208" t="s">
        <v>3653</v>
      </c>
      <c r="B208" t="s">
        <v>0</v>
      </c>
      <c r="C208">
        <v>0.75115799999999999</v>
      </c>
      <c r="D208">
        <v>0</v>
      </c>
      <c r="E208">
        <v>2.6619999999999999E-3</v>
      </c>
      <c r="F208" t="s">
        <v>607</v>
      </c>
      <c r="G208">
        <v>1</v>
      </c>
      <c r="H208" t="s">
        <v>313</v>
      </c>
      <c r="I208" s="299">
        <f t="shared" si="3"/>
        <v>0.75382000000000005</v>
      </c>
    </row>
    <row r="209" spans="1:9" x14ac:dyDescent="0.25">
      <c r="A209" t="s">
        <v>3653</v>
      </c>
      <c r="B209" t="s">
        <v>5</v>
      </c>
      <c r="C209">
        <v>0.74509000000000003</v>
      </c>
      <c r="D209">
        <v>0</v>
      </c>
      <c r="E209">
        <v>9.3959999999999998E-3</v>
      </c>
      <c r="F209" t="s">
        <v>607</v>
      </c>
      <c r="G209">
        <v>1</v>
      </c>
      <c r="H209" t="s">
        <v>313</v>
      </c>
      <c r="I209" s="299">
        <f t="shared" si="3"/>
        <v>0.75448599999999999</v>
      </c>
    </row>
    <row r="210" spans="1:9" x14ac:dyDescent="0.25">
      <c r="A210" t="s">
        <v>3653</v>
      </c>
      <c r="B210" t="s">
        <v>6</v>
      </c>
      <c r="C210">
        <v>0.83123199999999997</v>
      </c>
      <c r="D210">
        <v>0</v>
      </c>
      <c r="E210">
        <v>5.9030000000000003E-3</v>
      </c>
      <c r="F210" t="s">
        <v>607</v>
      </c>
      <c r="G210">
        <v>1</v>
      </c>
      <c r="H210" t="s">
        <v>313</v>
      </c>
      <c r="I210" s="299">
        <f t="shared" si="3"/>
        <v>0.83713499999999996</v>
      </c>
    </row>
    <row r="211" spans="1:9" x14ac:dyDescent="0.25">
      <c r="A211" t="s">
        <v>3653</v>
      </c>
      <c r="B211" t="s">
        <v>300</v>
      </c>
      <c r="C211">
        <v>0.76663000000000003</v>
      </c>
      <c r="D211">
        <v>0</v>
      </c>
      <c r="E211">
        <v>7.2300000000000003E-3</v>
      </c>
      <c r="F211" t="s">
        <v>607</v>
      </c>
      <c r="G211">
        <v>1</v>
      </c>
      <c r="H211" t="s">
        <v>313</v>
      </c>
      <c r="I211" s="299">
        <f t="shared" si="3"/>
        <v>0.77385999999999999</v>
      </c>
    </row>
    <row r="212" spans="1:9" x14ac:dyDescent="0.25">
      <c r="A212" t="s">
        <v>3653</v>
      </c>
      <c r="B212" t="s">
        <v>7</v>
      </c>
      <c r="C212">
        <v>0.74511300000000003</v>
      </c>
      <c r="D212">
        <v>0</v>
      </c>
      <c r="E212">
        <v>6.6E-3</v>
      </c>
      <c r="F212" t="s">
        <v>607</v>
      </c>
      <c r="G212">
        <v>1</v>
      </c>
      <c r="H212" t="s">
        <v>313</v>
      </c>
      <c r="I212" s="299">
        <f t="shared" si="3"/>
        <v>0.75171300000000008</v>
      </c>
    </row>
    <row r="213" spans="1:9" x14ac:dyDescent="0.25">
      <c r="A213" t="s">
        <v>3653</v>
      </c>
      <c r="B213" t="s">
        <v>8</v>
      </c>
      <c r="C213">
        <v>0.74572499999999997</v>
      </c>
      <c r="D213">
        <v>0</v>
      </c>
      <c r="E213">
        <v>2.5108999999999999E-2</v>
      </c>
      <c r="F213" t="s">
        <v>607</v>
      </c>
      <c r="G213">
        <v>1</v>
      </c>
      <c r="H213" t="s">
        <v>313</v>
      </c>
      <c r="I213" s="299">
        <f t="shared" si="3"/>
        <v>0.77083400000000002</v>
      </c>
    </row>
    <row r="214" spans="1:9" x14ac:dyDescent="0.25">
      <c r="A214" t="s">
        <v>3653</v>
      </c>
      <c r="B214" t="s">
        <v>299</v>
      </c>
      <c r="C214">
        <v>0.77778199999999997</v>
      </c>
      <c r="D214">
        <v>0</v>
      </c>
      <c r="E214">
        <v>1.7148E-2</v>
      </c>
      <c r="F214" t="s">
        <v>607</v>
      </c>
      <c r="G214">
        <v>1</v>
      </c>
      <c r="H214" t="s">
        <v>313</v>
      </c>
      <c r="I214" s="299">
        <f t="shared" si="3"/>
        <v>0.79493000000000003</v>
      </c>
    </row>
    <row r="215" spans="1:9" x14ac:dyDescent="0.25">
      <c r="A215" t="s">
        <v>3653</v>
      </c>
      <c r="B215" t="s">
        <v>3</v>
      </c>
      <c r="C215">
        <v>0.74500299999999997</v>
      </c>
      <c r="D215">
        <v>0</v>
      </c>
      <c r="E215">
        <v>5.7720000000000002E-3</v>
      </c>
      <c r="F215" t="s">
        <v>607</v>
      </c>
      <c r="G215">
        <v>1</v>
      </c>
      <c r="H215" t="s">
        <v>313</v>
      </c>
      <c r="I215" s="299">
        <f t="shared" si="3"/>
        <v>0.75077499999999997</v>
      </c>
    </row>
    <row r="216" spans="1:9" x14ac:dyDescent="0.25">
      <c r="A216" t="s">
        <v>3654</v>
      </c>
      <c r="B216" t="s">
        <v>1977</v>
      </c>
      <c r="C216">
        <v>9.10778</v>
      </c>
      <c r="D216">
        <v>0</v>
      </c>
      <c r="E216">
        <v>0.293771</v>
      </c>
      <c r="F216" t="s">
        <v>607</v>
      </c>
      <c r="G216">
        <v>1</v>
      </c>
      <c r="H216" t="s">
        <v>281</v>
      </c>
      <c r="I216" s="299">
        <f t="shared" si="3"/>
        <v>9.4015509999999995</v>
      </c>
    </row>
    <row r="217" spans="1:9" x14ac:dyDescent="0.25">
      <c r="A217" t="s">
        <v>3654</v>
      </c>
      <c r="B217" t="s">
        <v>0</v>
      </c>
      <c r="C217">
        <v>9.1046300000000002</v>
      </c>
      <c r="D217">
        <v>0</v>
      </c>
      <c r="E217">
        <v>3.2266999999999997E-2</v>
      </c>
      <c r="F217" t="s">
        <v>607</v>
      </c>
      <c r="G217">
        <v>1</v>
      </c>
      <c r="H217" t="s">
        <v>281</v>
      </c>
      <c r="I217" s="299">
        <f t="shared" si="3"/>
        <v>9.1368969999999994</v>
      </c>
    </row>
    <row r="218" spans="1:9" x14ac:dyDescent="0.25">
      <c r="A218" t="s">
        <v>3654</v>
      </c>
      <c r="B218" t="s">
        <v>6</v>
      </c>
      <c r="C218">
        <v>10.019724999999999</v>
      </c>
      <c r="D218">
        <v>0</v>
      </c>
      <c r="E218">
        <v>7.1160000000000001E-2</v>
      </c>
      <c r="F218" t="s">
        <v>607</v>
      </c>
      <c r="G218">
        <v>1</v>
      </c>
      <c r="H218" t="s">
        <v>281</v>
      </c>
      <c r="I218" s="299">
        <f t="shared" si="3"/>
        <v>10.090885</v>
      </c>
    </row>
    <row r="219" spans="1:9" x14ac:dyDescent="0.25">
      <c r="A219" t="s">
        <v>3654</v>
      </c>
      <c r="B219" t="s">
        <v>300</v>
      </c>
      <c r="C219">
        <v>9.1429329999999993</v>
      </c>
      <c r="D219">
        <v>0</v>
      </c>
      <c r="E219">
        <v>8.6226999999999998E-2</v>
      </c>
      <c r="F219" t="s">
        <v>607</v>
      </c>
      <c r="G219">
        <v>1</v>
      </c>
      <c r="H219" t="s">
        <v>281</v>
      </c>
      <c r="I219" s="299">
        <f t="shared" si="3"/>
        <v>9.2291599999999985</v>
      </c>
    </row>
    <row r="220" spans="1:9" x14ac:dyDescent="0.25">
      <c r="A220" t="s">
        <v>3654</v>
      </c>
      <c r="B220" t="s">
        <v>8</v>
      </c>
      <c r="C220">
        <v>9.9955999999999996</v>
      </c>
      <c r="D220">
        <v>0</v>
      </c>
      <c r="E220">
        <v>0.33655200000000002</v>
      </c>
      <c r="F220" t="s">
        <v>607</v>
      </c>
      <c r="G220">
        <v>1</v>
      </c>
      <c r="H220" t="s">
        <v>281</v>
      </c>
      <c r="I220" s="299">
        <f t="shared" si="3"/>
        <v>10.332151999999999</v>
      </c>
    </row>
    <row r="221" spans="1:9" x14ac:dyDescent="0.25">
      <c r="A221" t="s">
        <v>3654</v>
      </c>
      <c r="B221" t="s">
        <v>299</v>
      </c>
      <c r="C221">
        <v>9.1669999999999998</v>
      </c>
      <c r="D221">
        <v>0</v>
      </c>
      <c r="E221">
        <v>0.20210500000000001</v>
      </c>
      <c r="F221" t="s">
        <v>607</v>
      </c>
      <c r="G221">
        <v>1</v>
      </c>
      <c r="H221" t="s">
        <v>281</v>
      </c>
      <c r="I221" s="299">
        <f t="shared" si="3"/>
        <v>9.3691049999999994</v>
      </c>
    </row>
    <row r="222" spans="1:9" x14ac:dyDescent="0.25">
      <c r="A222" t="s">
        <v>3655</v>
      </c>
      <c r="B222" t="s">
        <v>299</v>
      </c>
      <c r="C222">
        <v>1.806171</v>
      </c>
      <c r="D222">
        <v>0</v>
      </c>
      <c r="E222">
        <v>3.9821000000000002E-2</v>
      </c>
      <c r="F222" t="s">
        <v>607</v>
      </c>
      <c r="G222">
        <v>1</v>
      </c>
      <c r="H222" t="s">
        <v>1932</v>
      </c>
      <c r="I222" s="299">
        <f t="shared" si="3"/>
        <v>1.8459920000000001</v>
      </c>
    </row>
    <row r="223" spans="1:9" x14ac:dyDescent="0.25">
      <c r="A223" t="s">
        <v>3656</v>
      </c>
      <c r="B223" t="s">
        <v>1977</v>
      </c>
      <c r="C223">
        <v>0.29785899999999998</v>
      </c>
      <c r="D223">
        <v>0</v>
      </c>
      <c r="E223">
        <v>9.6069999999999992E-3</v>
      </c>
      <c r="F223" t="s">
        <v>607</v>
      </c>
      <c r="G223">
        <v>1</v>
      </c>
      <c r="H223" t="s">
        <v>329</v>
      </c>
      <c r="I223" s="299">
        <f t="shared" si="3"/>
        <v>0.30746599999999996</v>
      </c>
    </row>
    <row r="224" spans="1:9" x14ac:dyDescent="0.25">
      <c r="A224" t="s">
        <v>3656</v>
      </c>
      <c r="B224" t="s">
        <v>0</v>
      </c>
      <c r="C224">
        <v>0.29898999999999998</v>
      </c>
      <c r="D224">
        <v>0</v>
      </c>
      <c r="E224">
        <v>1.06E-3</v>
      </c>
      <c r="F224" t="s">
        <v>607</v>
      </c>
      <c r="G224">
        <v>1</v>
      </c>
      <c r="H224" t="s">
        <v>329</v>
      </c>
      <c r="I224" s="299">
        <f t="shared" si="3"/>
        <v>0.30004999999999998</v>
      </c>
    </row>
    <row r="225" spans="1:9" x14ac:dyDescent="0.25">
      <c r="A225" t="s">
        <v>3656</v>
      </c>
      <c r="B225" t="s">
        <v>5</v>
      </c>
      <c r="C225">
        <v>0.30161700000000002</v>
      </c>
      <c r="D225">
        <v>0</v>
      </c>
      <c r="E225">
        <v>3.803E-3</v>
      </c>
      <c r="F225" t="s">
        <v>607</v>
      </c>
      <c r="G225">
        <v>1</v>
      </c>
      <c r="H225" t="s">
        <v>329</v>
      </c>
      <c r="I225" s="299">
        <f t="shared" si="3"/>
        <v>0.30542000000000002</v>
      </c>
    </row>
    <row r="226" spans="1:9" x14ac:dyDescent="0.25">
      <c r="A226" t="s">
        <v>3656</v>
      </c>
      <c r="B226" t="s">
        <v>6</v>
      </c>
      <c r="C226">
        <v>0.30007699999999998</v>
      </c>
      <c r="D226">
        <v>0</v>
      </c>
      <c r="E226">
        <v>2.1310000000000001E-3</v>
      </c>
      <c r="F226" t="s">
        <v>607</v>
      </c>
      <c r="G226">
        <v>1</v>
      </c>
      <c r="H226" t="s">
        <v>329</v>
      </c>
      <c r="I226" s="299">
        <f t="shared" si="3"/>
        <v>0.30220799999999998</v>
      </c>
    </row>
    <row r="227" spans="1:9" x14ac:dyDescent="0.25">
      <c r="A227" t="s">
        <v>3656</v>
      </c>
      <c r="B227" t="s">
        <v>300</v>
      </c>
      <c r="C227">
        <v>0.30062499999999998</v>
      </c>
      <c r="D227">
        <v>0</v>
      </c>
      <c r="E227">
        <v>2.8349999999999998E-3</v>
      </c>
      <c r="F227" t="s">
        <v>607</v>
      </c>
      <c r="G227">
        <v>1</v>
      </c>
      <c r="H227" t="s">
        <v>329</v>
      </c>
      <c r="I227" s="299">
        <f t="shared" si="3"/>
        <v>0.30345999999999995</v>
      </c>
    </row>
    <row r="228" spans="1:9" x14ac:dyDescent="0.25">
      <c r="A228" t="s">
        <v>3656</v>
      </c>
      <c r="B228" t="s">
        <v>7</v>
      </c>
      <c r="C228">
        <v>0.29894700000000002</v>
      </c>
      <c r="D228">
        <v>0</v>
      </c>
      <c r="E228">
        <v>2.6480000000000002E-3</v>
      </c>
      <c r="F228" t="s">
        <v>607</v>
      </c>
      <c r="G228">
        <v>1</v>
      </c>
      <c r="H228" t="s">
        <v>329</v>
      </c>
      <c r="I228" s="299">
        <f t="shared" si="3"/>
        <v>0.301595</v>
      </c>
    </row>
    <row r="229" spans="1:9" x14ac:dyDescent="0.25">
      <c r="A229" t="s">
        <v>3656</v>
      </c>
      <c r="B229" t="s">
        <v>8</v>
      </c>
      <c r="C229">
        <v>0.29759200000000002</v>
      </c>
      <c r="D229">
        <v>0</v>
      </c>
      <c r="E229">
        <v>1.0019999999999999E-2</v>
      </c>
      <c r="F229" t="s">
        <v>607</v>
      </c>
      <c r="G229">
        <v>1</v>
      </c>
      <c r="H229" t="s">
        <v>329</v>
      </c>
      <c r="I229" s="299">
        <f t="shared" si="3"/>
        <v>0.307612</v>
      </c>
    </row>
    <row r="230" spans="1:9" x14ac:dyDescent="0.25">
      <c r="A230" t="s">
        <v>3656</v>
      </c>
      <c r="B230" t="s">
        <v>299</v>
      </c>
      <c r="C230">
        <v>0.29860500000000001</v>
      </c>
      <c r="D230">
        <v>0</v>
      </c>
      <c r="E230">
        <v>6.5830000000000003E-3</v>
      </c>
      <c r="F230" t="s">
        <v>607</v>
      </c>
      <c r="G230">
        <v>1</v>
      </c>
      <c r="H230" t="s">
        <v>329</v>
      </c>
      <c r="I230" s="299">
        <f t="shared" si="3"/>
        <v>0.30518800000000001</v>
      </c>
    </row>
    <row r="231" spans="1:9" x14ac:dyDescent="0.25">
      <c r="A231" t="s">
        <v>3656</v>
      </c>
      <c r="B231" t="s">
        <v>3</v>
      </c>
      <c r="C231">
        <v>0.31691200000000003</v>
      </c>
      <c r="D231">
        <v>0</v>
      </c>
      <c r="E231">
        <v>2.4550000000000002E-3</v>
      </c>
      <c r="F231" t="s">
        <v>607</v>
      </c>
      <c r="G231">
        <v>1</v>
      </c>
      <c r="H231" t="s">
        <v>329</v>
      </c>
      <c r="I231" s="299">
        <f t="shared" si="3"/>
        <v>0.31936700000000001</v>
      </c>
    </row>
    <row r="232" spans="1:9" x14ac:dyDescent="0.25">
      <c r="A232" t="s">
        <v>2058</v>
      </c>
      <c r="B232" t="s">
        <v>300</v>
      </c>
      <c r="C232">
        <v>1.538826</v>
      </c>
      <c r="D232">
        <v>0</v>
      </c>
      <c r="E232">
        <v>1.4513E-2</v>
      </c>
      <c r="F232" t="s">
        <v>607</v>
      </c>
      <c r="G232">
        <v>1</v>
      </c>
      <c r="H232" t="s">
        <v>282</v>
      </c>
      <c r="I232" s="299">
        <f t="shared" si="3"/>
        <v>1.553339</v>
      </c>
    </row>
    <row r="233" spans="1:9" x14ac:dyDescent="0.25">
      <c r="A233" t="s">
        <v>3657</v>
      </c>
      <c r="B233" t="s">
        <v>300</v>
      </c>
      <c r="C233">
        <v>3.71</v>
      </c>
      <c r="D233">
        <v>0</v>
      </c>
      <c r="E233">
        <v>3.4988999999999999E-2</v>
      </c>
      <c r="F233" t="s">
        <v>615</v>
      </c>
      <c r="G233">
        <v>1</v>
      </c>
      <c r="H233" t="s">
        <v>1934</v>
      </c>
      <c r="I233" s="299">
        <f t="shared" si="3"/>
        <v>3.7449889999999999</v>
      </c>
    </row>
    <row r="234" spans="1:9" x14ac:dyDescent="0.25">
      <c r="A234" t="s">
        <v>3657</v>
      </c>
      <c r="B234" t="s">
        <v>3</v>
      </c>
      <c r="C234">
        <v>3.71</v>
      </c>
      <c r="D234">
        <v>0</v>
      </c>
      <c r="E234">
        <v>2.8745E-2</v>
      </c>
      <c r="F234" t="s">
        <v>615</v>
      </c>
      <c r="G234">
        <v>1</v>
      </c>
      <c r="H234" t="s">
        <v>1934</v>
      </c>
      <c r="I234" s="299">
        <f t="shared" si="3"/>
        <v>3.7387449999999998</v>
      </c>
    </row>
    <row r="235" spans="1:9" x14ac:dyDescent="0.25">
      <c r="A235" t="s">
        <v>3658</v>
      </c>
      <c r="B235" t="s">
        <v>0</v>
      </c>
      <c r="C235">
        <v>4.4116900000000001</v>
      </c>
      <c r="D235">
        <v>0</v>
      </c>
      <c r="E235">
        <v>1.5635E-2</v>
      </c>
      <c r="F235" t="s">
        <v>607</v>
      </c>
      <c r="G235">
        <v>1</v>
      </c>
      <c r="H235" t="s">
        <v>283</v>
      </c>
      <c r="I235" s="299">
        <f t="shared" si="3"/>
        <v>4.4273249999999997</v>
      </c>
    </row>
    <row r="236" spans="1:9" x14ac:dyDescent="0.25">
      <c r="A236" t="s">
        <v>3658</v>
      </c>
      <c r="B236" t="s">
        <v>300</v>
      </c>
      <c r="C236">
        <v>4.4375099999999996</v>
      </c>
      <c r="D236">
        <v>0</v>
      </c>
      <c r="E236">
        <v>4.1849999999999998E-2</v>
      </c>
      <c r="F236" t="s">
        <v>607</v>
      </c>
      <c r="G236">
        <v>1</v>
      </c>
      <c r="H236" t="s">
        <v>283</v>
      </c>
      <c r="I236" s="299">
        <f t="shared" si="3"/>
        <v>4.4793599999999998</v>
      </c>
    </row>
    <row r="237" spans="1:9" x14ac:dyDescent="0.25">
      <c r="A237" t="s">
        <v>3658</v>
      </c>
      <c r="B237" t="s">
        <v>7</v>
      </c>
      <c r="C237">
        <v>4.4630900000000002</v>
      </c>
      <c r="D237">
        <v>0</v>
      </c>
      <c r="E237">
        <v>3.9534E-2</v>
      </c>
      <c r="F237" t="s">
        <v>607</v>
      </c>
      <c r="G237">
        <v>1</v>
      </c>
      <c r="H237" t="s">
        <v>283</v>
      </c>
      <c r="I237" s="299">
        <f t="shared" si="3"/>
        <v>4.502624</v>
      </c>
    </row>
    <row r="238" spans="1:9" x14ac:dyDescent="0.25">
      <c r="A238" t="s">
        <v>3658</v>
      </c>
      <c r="B238" t="s">
        <v>299</v>
      </c>
      <c r="C238">
        <v>4.4316120000000003</v>
      </c>
      <c r="D238">
        <v>0</v>
      </c>
      <c r="E238">
        <v>9.7703999999999999E-2</v>
      </c>
      <c r="F238" t="s">
        <v>607</v>
      </c>
      <c r="G238">
        <v>1</v>
      </c>
      <c r="H238" t="s">
        <v>283</v>
      </c>
      <c r="I238" s="299">
        <f t="shared" si="3"/>
        <v>4.5293160000000006</v>
      </c>
    </row>
    <row r="239" spans="1:9" x14ac:dyDescent="0.25">
      <c r="A239" t="s">
        <v>1936</v>
      </c>
      <c r="B239" t="s">
        <v>5</v>
      </c>
      <c r="C239">
        <v>31.96</v>
      </c>
      <c r="D239">
        <v>0</v>
      </c>
      <c r="E239">
        <v>0.40301599999999999</v>
      </c>
      <c r="F239" t="s">
        <v>607</v>
      </c>
      <c r="G239">
        <v>1</v>
      </c>
      <c r="H239" t="s">
        <v>2464</v>
      </c>
      <c r="I239" s="299">
        <f t="shared" si="3"/>
        <v>32.363016000000002</v>
      </c>
    </row>
    <row r="240" spans="1:9" x14ac:dyDescent="0.25">
      <c r="A240" t="s">
        <v>3659</v>
      </c>
      <c r="B240" t="s">
        <v>300</v>
      </c>
      <c r="C240">
        <v>12.319775</v>
      </c>
      <c r="D240">
        <v>0</v>
      </c>
      <c r="E240">
        <v>0.116188</v>
      </c>
      <c r="F240" t="s">
        <v>607</v>
      </c>
      <c r="G240">
        <v>1</v>
      </c>
      <c r="H240" t="s">
        <v>286</v>
      </c>
      <c r="I240" s="299">
        <f t="shared" si="3"/>
        <v>12.435962999999999</v>
      </c>
    </row>
    <row r="241" spans="1:9" x14ac:dyDescent="0.25">
      <c r="A241" t="s">
        <v>3660</v>
      </c>
      <c r="B241" t="s">
        <v>1977</v>
      </c>
      <c r="C241">
        <v>197.303754</v>
      </c>
      <c r="D241">
        <v>-38.482123999999999</v>
      </c>
      <c r="E241">
        <v>6.3640330000000001</v>
      </c>
      <c r="F241" t="s">
        <v>432</v>
      </c>
      <c r="G241">
        <v>1</v>
      </c>
      <c r="H241" t="s">
        <v>315</v>
      </c>
      <c r="I241" s="299">
        <f t="shared" si="3"/>
        <v>158.82163</v>
      </c>
    </row>
    <row r="242" spans="1:9" x14ac:dyDescent="0.25">
      <c r="A242" t="s">
        <v>3660</v>
      </c>
      <c r="B242" t="s">
        <v>0</v>
      </c>
      <c r="C242">
        <v>216.9631</v>
      </c>
      <c r="D242">
        <v>-3.5154529999999999</v>
      </c>
      <c r="E242">
        <v>0.76891699999999996</v>
      </c>
      <c r="F242" t="s">
        <v>432</v>
      </c>
      <c r="G242">
        <v>1</v>
      </c>
      <c r="H242" t="s">
        <v>315</v>
      </c>
      <c r="I242" s="299">
        <f t="shared" si="3"/>
        <v>213.44764699999999</v>
      </c>
    </row>
    <row r="243" spans="1:9" x14ac:dyDescent="0.25">
      <c r="A243" t="s">
        <v>3660</v>
      </c>
      <c r="B243" t="s">
        <v>5</v>
      </c>
      <c r="C243">
        <v>218</v>
      </c>
      <c r="D243">
        <v>-9.1228639999999999</v>
      </c>
      <c r="E243">
        <v>2.74898</v>
      </c>
      <c r="F243" t="s">
        <v>432</v>
      </c>
      <c r="G243">
        <v>1</v>
      </c>
      <c r="H243" t="s">
        <v>315</v>
      </c>
      <c r="I243" s="299">
        <f t="shared" si="3"/>
        <v>208.87713600000001</v>
      </c>
    </row>
    <row r="244" spans="1:9" x14ac:dyDescent="0.25">
      <c r="A244" t="s">
        <v>3660</v>
      </c>
      <c r="B244" t="s">
        <v>6</v>
      </c>
      <c r="C244">
        <v>249.94918000000001</v>
      </c>
      <c r="D244">
        <v>-7.7171810000000001</v>
      </c>
      <c r="E244">
        <v>1.775139</v>
      </c>
      <c r="F244" t="s">
        <v>432</v>
      </c>
      <c r="G244">
        <v>1</v>
      </c>
      <c r="H244" t="s">
        <v>315</v>
      </c>
      <c r="I244" s="299">
        <f t="shared" si="3"/>
        <v>242.231999</v>
      </c>
    </row>
    <row r="245" spans="1:9" x14ac:dyDescent="0.25">
      <c r="A245" t="s">
        <v>3660</v>
      </c>
      <c r="B245" t="s">
        <v>300</v>
      </c>
      <c r="C245">
        <v>230.96597</v>
      </c>
      <c r="D245">
        <v>-7.9214399999999996</v>
      </c>
      <c r="E245">
        <v>2.1782400000000002</v>
      </c>
      <c r="F245" t="s">
        <v>432</v>
      </c>
      <c r="G245">
        <v>1</v>
      </c>
      <c r="H245" t="s">
        <v>315</v>
      </c>
      <c r="I245" s="299">
        <f t="shared" si="3"/>
        <v>223.04453000000001</v>
      </c>
    </row>
    <row r="246" spans="1:9" x14ac:dyDescent="0.25">
      <c r="A246" t="s">
        <v>3660</v>
      </c>
      <c r="B246" t="s">
        <v>7</v>
      </c>
      <c r="C246">
        <v>205.99514300000001</v>
      </c>
      <c r="D246">
        <v>-5.9804510000000004</v>
      </c>
      <c r="E246">
        <v>1.824705</v>
      </c>
      <c r="F246" t="s">
        <v>432</v>
      </c>
      <c r="G246">
        <v>1</v>
      </c>
      <c r="H246" t="s">
        <v>315</v>
      </c>
      <c r="I246" s="299">
        <f t="shared" si="3"/>
        <v>200.01469200000003</v>
      </c>
    </row>
    <row r="247" spans="1:9" x14ac:dyDescent="0.25">
      <c r="A247" t="s">
        <v>3660</v>
      </c>
      <c r="B247" t="s">
        <v>8</v>
      </c>
      <c r="C247">
        <v>206.40042600000001</v>
      </c>
      <c r="D247">
        <v>-6.6626060000000003</v>
      </c>
      <c r="E247">
        <v>6.9495019999999998</v>
      </c>
      <c r="F247" t="s">
        <v>432</v>
      </c>
      <c r="G247">
        <v>1</v>
      </c>
      <c r="H247" t="s">
        <v>315</v>
      </c>
      <c r="I247" s="299">
        <f t="shared" si="3"/>
        <v>199.73782</v>
      </c>
    </row>
    <row r="248" spans="1:9" x14ac:dyDescent="0.25">
      <c r="A248" t="s">
        <v>3660</v>
      </c>
      <c r="B248" t="s">
        <v>299</v>
      </c>
      <c r="C248">
        <v>200</v>
      </c>
      <c r="D248">
        <v>-8.5736000000000008</v>
      </c>
      <c r="E248">
        <v>4.4093999999999998</v>
      </c>
      <c r="F248" t="s">
        <v>432</v>
      </c>
      <c r="G248">
        <v>1</v>
      </c>
      <c r="H248" t="s">
        <v>315</v>
      </c>
      <c r="I248" s="299">
        <f t="shared" si="3"/>
        <v>191.4264</v>
      </c>
    </row>
    <row r="249" spans="1:9" x14ac:dyDescent="0.25">
      <c r="A249" t="s">
        <v>3660</v>
      </c>
      <c r="B249" t="s">
        <v>3</v>
      </c>
      <c r="C249">
        <v>215</v>
      </c>
      <c r="D249">
        <v>-12.514505</v>
      </c>
      <c r="E249">
        <v>1.6658200000000001</v>
      </c>
      <c r="F249" t="s">
        <v>432</v>
      </c>
      <c r="G249">
        <v>1</v>
      </c>
      <c r="H249" t="s">
        <v>315</v>
      </c>
      <c r="I249" s="299">
        <f t="shared" si="3"/>
        <v>202.48549500000001</v>
      </c>
    </row>
    <row r="250" spans="1:9" x14ac:dyDescent="0.25">
      <c r="A250" t="s">
        <v>3661</v>
      </c>
      <c r="B250" t="s">
        <v>1977</v>
      </c>
      <c r="C250">
        <v>8.0126449999999991</v>
      </c>
      <c r="D250">
        <v>0</v>
      </c>
      <c r="E250">
        <v>0.25844800000000001</v>
      </c>
      <c r="F250" t="s">
        <v>615</v>
      </c>
      <c r="G250">
        <v>1</v>
      </c>
      <c r="H250" t="s">
        <v>316</v>
      </c>
      <c r="I250" s="299">
        <f t="shared" si="3"/>
        <v>8.2710929999999987</v>
      </c>
    </row>
    <row r="251" spans="1:9" x14ac:dyDescent="0.25">
      <c r="A251" t="s">
        <v>3661</v>
      </c>
      <c r="B251" t="s">
        <v>0</v>
      </c>
      <c r="C251">
        <v>7.7359999999999998</v>
      </c>
      <c r="D251">
        <v>0</v>
      </c>
      <c r="E251">
        <v>2.7415999999999999E-2</v>
      </c>
      <c r="F251" t="s">
        <v>615</v>
      </c>
      <c r="G251">
        <v>1</v>
      </c>
      <c r="H251" t="s">
        <v>316</v>
      </c>
      <c r="I251" s="299">
        <f t="shared" si="3"/>
        <v>7.7634159999999994</v>
      </c>
    </row>
    <row r="252" spans="1:9" x14ac:dyDescent="0.25">
      <c r="A252" t="s">
        <v>3661</v>
      </c>
      <c r="B252" t="s">
        <v>5</v>
      </c>
      <c r="C252">
        <v>7.5964999999999998</v>
      </c>
      <c r="D252">
        <v>0</v>
      </c>
      <c r="E252">
        <v>9.5792000000000002E-2</v>
      </c>
      <c r="F252" t="s">
        <v>615</v>
      </c>
      <c r="G252">
        <v>1</v>
      </c>
      <c r="H252" t="s">
        <v>316</v>
      </c>
      <c r="I252" s="299">
        <f t="shared" si="3"/>
        <v>7.6922920000000001</v>
      </c>
    </row>
    <row r="253" spans="1:9" x14ac:dyDescent="0.25">
      <c r="A253" t="s">
        <v>3661</v>
      </c>
      <c r="B253" t="s">
        <v>6</v>
      </c>
      <c r="C253">
        <v>7.872789</v>
      </c>
      <c r="D253">
        <v>0</v>
      </c>
      <c r="E253">
        <v>5.5912999999999997E-2</v>
      </c>
      <c r="F253" t="s">
        <v>615</v>
      </c>
      <c r="G253">
        <v>1</v>
      </c>
      <c r="H253" t="s">
        <v>316</v>
      </c>
      <c r="I253" s="299">
        <f t="shared" si="3"/>
        <v>7.9287020000000004</v>
      </c>
    </row>
    <row r="254" spans="1:9" x14ac:dyDescent="0.25">
      <c r="A254" t="s">
        <v>3661</v>
      </c>
      <c r="B254" t="s">
        <v>300</v>
      </c>
      <c r="C254">
        <v>7.9889210000000004</v>
      </c>
      <c r="D254">
        <v>0</v>
      </c>
      <c r="E254">
        <v>7.5343999999999994E-2</v>
      </c>
      <c r="F254" t="s">
        <v>615</v>
      </c>
      <c r="G254">
        <v>1</v>
      </c>
      <c r="H254" t="s">
        <v>316</v>
      </c>
      <c r="I254" s="299">
        <f t="shared" si="3"/>
        <v>8.0642650000000007</v>
      </c>
    </row>
    <row r="255" spans="1:9" x14ac:dyDescent="0.25">
      <c r="A255" t="s">
        <v>3661</v>
      </c>
      <c r="B255" t="s">
        <v>8</v>
      </c>
      <c r="C255">
        <v>10.108209</v>
      </c>
      <c r="D255">
        <v>0</v>
      </c>
      <c r="E255">
        <v>0.34034300000000001</v>
      </c>
      <c r="F255" t="s">
        <v>615</v>
      </c>
      <c r="G255">
        <v>1</v>
      </c>
      <c r="H255" t="s">
        <v>316</v>
      </c>
      <c r="I255" s="299">
        <f t="shared" si="3"/>
        <v>10.448552000000001</v>
      </c>
    </row>
    <row r="256" spans="1:9" x14ac:dyDescent="0.25">
      <c r="A256" t="s">
        <v>3661</v>
      </c>
      <c r="B256" t="s">
        <v>299</v>
      </c>
      <c r="C256">
        <v>8.6255550000000003</v>
      </c>
      <c r="D256">
        <v>0</v>
      </c>
      <c r="E256">
        <v>0.190168</v>
      </c>
      <c r="F256" t="s">
        <v>615</v>
      </c>
      <c r="G256">
        <v>1</v>
      </c>
      <c r="H256" t="s">
        <v>316</v>
      </c>
      <c r="I256" s="299">
        <f t="shared" si="3"/>
        <v>8.8157230000000002</v>
      </c>
    </row>
    <row r="257" spans="1:9" x14ac:dyDescent="0.25">
      <c r="A257" t="s">
        <v>3661</v>
      </c>
      <c r="B257" t="s">
        <v>3</v>
      </c>
      <c r="C257">
        <v>8.7822499999999994</v>
      </c>
      <c r="D257">
        <v>0</v>
      </c>
      <c r="E257">
        <v>6.8044999999999994E-2</v>
      </c>
      <c r="F257" t="s">
        <v>615</v>
      </c>
      <c r="G257">
        <v>1</v>
      </c>
      <c r="H257" t="s">
        <v>316</v>
      </c>
      <c r="I257" s="299">
        <f t="shared" si="3"/>
        <v>8.8502949999999991</v>
      </c>
    </row>
    <row r="258" spans="1:9" x14ac:dyDescent="0.25">
      <c r="A258" t="s">
        <v>1937</v>
      </c>
      <c r="B258" t="s">
        <v>1977</v>
      </c>
      <c r="C258">
        <v>0.67376999999999998</v>
      </c>
      <c r="D258">
        <v>0</v>
      </c>
      <c r="E258">
        <v>2.1732000000000001E-2</v>
      </c>
      <c r="F258" t="s">
        <v>607</v>
      </c>
      <c r="G258">
        <v>1</v>
      </c>
      <c r="H258" t="s">
        <v>288</v>
      </c>
      <c r="I258" s="299">
        <f t="shared" si="3"/>
        <v>0.69550199999999995</v>
      </c>
    </row>
    <row r="259" spans="1:9" x14ac:dyDescent="0.25">
      <c r="A259" t="s">
        <v>1937</v>
      </c>
      <c r="B259" t="s">
        <v>0</v>
      </c>
      <c r="C259">
        <v>0.67826500000000001</v>
      </c>
      <c r="D259">
        <v>0</v>
      </c>
      <c r="E259">
        <v>2.4039999999999999E-3</v>
      </c>
      <c r="F259" t="s">
        <v>607</v>
      </c>
      <c r="G259">
        <v>1</v>
      </c>
      <c r="H259" t="s">
        <v>288</v>
      </c>
      <c r="I259" s="299">
        <f t="shared" si="3"/>
        <v>0.68066899999999997</v>
      </c>
    </row>
    <row r="260" spans="1:9" x14ac:dyDescent="0.25">
      <c r="A260" t="s">
        <v>1937</v>
      </c>
      <c r="B260" t="s">
        <v>5</v>
      </c>
      <c r="C260">
        <v>1.0685260000000001</v>
      </c>
      <c r="D260">
        <v>0</v>
      </c>
      <c r="E260">
        <v>1.3474E-2</v>
      </c>
      <c r="F260" t="s">
        <v>607</v>
      </c>
      <c r="G260">
        <v>1</v>
      </c>
      <c r="H260" t="s">
        <v>288</v>
      </c>
      <c r="I260" s="299">
        <f t="shared" ref="I260:I323" si="4">IF(F260="mt",C260+D260,E260+D260+C260)</f>
        <v>1.0820000000000001</v>
      </c>
    </row>
    <row r="261" spans="1:9" x14ac:dyDescent="0.25">
      <c r="A261" t="s">
        <v>1937</v>
      </c>
      <c r="B261" t="s">
        <v>6</v>
      </c>
      <c r="C261">
        <v>0.69536799999999999</v>
      </c>
      <c r="D261">
        <v>0</v>
      </c>
      <c r="E261">
        <v>4.9389999999999998E-3</v>
      </c>
      <c r="F261" t="s">
        <v>607</v>
      </c>
      <c r="G261">
        <v>1</v>
      </c>
      <c r="H261" t="s">
        <v>288</v>
      </c>
      <c r="I261" s="299">
        <f t="shared" si="4"/>
        <v>0.70030700000000001</v>
      </c>
    </row>
    <row r="262" spans="1:9" x14ac:dyDescent="0.25">
      <c r="A262" t="s">
        <v>1937</v>
      </c>
      <c r="B262" t="s">
        <v>300</v>
      </c>
      <c r="C262">
        <v>0.71174400000000004</v>
      </c>
      <c r="D262">
        <v>0</v>
      </c>
      <c r="E262">
        <v>6.7120000000000001E-3</v>
      </c>
      <c r="F262" t="s">
        <v>607</v>
      </c>
      <c r="G262">
        <v>1</v>
      </c>
      <c r="H262" t="s">
        <v>288</v>
      </c>
      <c r="I262" s="299">
        <f t="shared" si="4"/>
        <v>0.71845600000000009</v>
      </c>
    </row>
    <row r="263" spans="1:9" x14ac:dyDescent="0.25">
      <c r="A263" t="s">
        <v>1937</v>
      </c>
      <c r="B263" t="s">
        <v>7</v>
      </c>
      <c r="C263">
        <v>0.616178</v>
      </c>
      <c r="D263">
        <v>0</v>
      </c>
      <c r="E263">
        <v>5.4580000000000002E-3</v>
      </c>
      <c r="F263" t="s">
        <v>607</v>
      </c>
      <c r="G263">
        <v>1</v>
      </c>
      <c r="H263" t="s">
        <v>288</v>
      </c>
      <c r="I263" s="299">
        <f t="shared" si="4"/>
        <v>0.62163599999999997</v>
      </c>
    </row>
    <row r="264" spans="1:9" x14ac:dyDescent="0.25">
      <c r="A264" t="s">
        <v>1937</v>
      </c>
      <c r="B264" t="s">
        <v>8</v>
      </c>
      <c r="C264">
        <v>0.59266399999999997</v>
      </c>
      <c r="D264">
        <v>0</v>
      </c>
      <c r="E264">
        <v>1.9955000000000001E-2</v>
      </c>
      <c r="F264" t="s">
        <v>607</v>
      </c>
      <c r="G264">
        <v>1</v>
      </c>
      <c r="H264" t="s">
        <v>288</v>
      </c>
      <c r="I264" s="299">
        <f t="shared" si="4"/>
        <v>0.61261900000000002</v>
      </c>
    </row>
    <row r="265" spans="1:9" x14ac:dyDescent="0.25">
      <c r="A265" t="s">
        <v>1937</v>
      </c>
      <c r="B265" t="s">
        <v>299</v>
      </c>
      <c r="C265">
        <v>0.70409999999999995</v>
      </c>
      <c r="D265">
        <v>0</v>
      </c>
      <c r="E265">
        <v>1.5523E-2</v>
      </c>
      <c r="F265" t="s">
        <v>607</v>
      </c>
      <c r="G265">
        <v>1</v>
      </c>
      <c r="H265" t="s">
        <v>288</v>
      </c>
      <c r="I265" s="299">
        <f t="shared" si="4"/>
        <v>0.7196229999999999</v>
      </c>
    </row>
    <row r="266" spans="1:9" x14ac:dyDescent="0.25">
      <c r="A266" t="s">
        <v>1937</v>
      </c>
      <c r="B266" t="s">
        <v>3</v>
      </c>
      <c r="C266">
        <v>0.71760000000000002</v>
      </c>
      <c r="D266">
        <v>0</v>
      </c>
      <c r="E266">
        <v>5.5599999999999998E-3</v>
      </c>
      <c r="F266" t="s">
        <v>607</v>
      </c>
      <c r="G266">
        <v>1</v>
      </c>
      <c r="H266" t="s">
        <v>288</v>
      </c>
      <c r="I266" s="299">
        <f t="shared" si="4"/>
        <v>0.72316000000000003</v>
      </c>
    </row>
    <row r="267" spans="1:9" x14ac:dyDescent="0.25">
      <c r="A267" t="s">
        <v>1938</v>
      </c>
      <c r="B267" t="s">
        <v>1977</v>
      </c>
      <c r="C267">
        <v>0.52916300000000005</v>
      </c>
      <c r="D267">
        <v>0</v>
      </c>
      <c r="E267">
        <v>1.7068E-2</v>
      </c>
      <c r="F267" t="s">
        <v>607</v>
      </c>
      <c r="G267">
        <v>1</v>
      </c>
      <c r="H267" t="s">
        <v>289</v>
      </c>
      <c r="I267" s="299">
        <f t="shared" si="4"/>
        <v>0.54623100000000002</v>
      </c>
    </row>
    <row r="268" spans="1:9" x14ac:dyDescent="0.25">
      <c r="A268" t="s">
        <v>1938</v>
      </c>
      <c r="B268" t="s">
        <v>0</v>
      </c>
      <c r="C268">
        <v>0.52401799999999998</v>
      </c>
      <c r="D268">
        <v>0</v>
      </c>
      <c r="E268">
        <v>1.8569999999999999E-3</v>
      </c>
      <c r="F268" t="s">
        <v>607</v>
      </c>
      <c r="G268">
        <v>1</v>
      </c>
      <c r="H268" t="s">
        <v>289</v>
      </c>
      <c r="I268" s="299">
        <f t="shared" si="4"/>
        <v>0.52587499999999998</v>
      </c>
    </row>
    <row r="269" spans="1:9" x14ac:dyDescent="0.25">
      <c r="A269" t="s">
        <v>1938</v>
      </c>
      <c r="B269" t="s">
        <v>5</v>
      </c>
      <c r="C269">
        <v>0.68601400000000001</v>
      </c>
      <c r="D269">
        <v>0</v>
      </c>
      <c r="E269">
        <v>8.6510000000000007E-3</v>
      </c>
      <c r="F269" t="s">
        <v>607</v>
      </c>
      <c r="G269">
        <v>1</v>
      </c>
      <c r="H269" t="s">
        <v>289</v>
      </c>
      <c r="I269" s="299">
        <f t="shared" si="4"/>
        <v>0.69466499999999998</v>
      </c>
    </row>
    <row r="270" spans="1:9" x14ac:dyDescent="0.25">
      <c r="A270" t="s">
        <v>1938</v>
      </c>
      <c r="B270" t="s">
        <v>6</v>
      </c>
      <c r="C270">
        <v>0.54898999999999998</v>
      </c>
      <c r="D270">
        <v>0</v>
      </c>
      <c r="E270">
        <v>3.8990000000000001E-3</v>
      </c>
      <c r="F270" t="s">
        <v>607</v>
      </c>
      <c r="G270">
        <v>1</v>
      </c>
      <c r="H270" t="s">
        <v>289</v>
      </c>
      <c r="I270" s="299">
        <f t="shared" si="4"/>
        <v>0.55288899999999996</v>
      </c>
    </row>
    <row r="271" spans="1:9" x14ac:dyDescent="0.25">
      <c r="A271" t="s">
        <v>1938</v>
      </c>
      <c r="B271" t="s">
        <v>300</v>
      </c>
      <c r="C271">
        <v>0.52422999999999997</v>
      </c>
      <c r="D271">
        <v>0</v>
      </c>
      <c r="E271">
        <v>4.9439999999999996E-3</v>
      </c>
      <c r="F271" t="s">
        <v>607</v>
      </c>
      <c r="G271">
        <v>1</v>
      </c>
      <c r="H271" t="s">
        <v>289</v>
      </c>
      <c r="I271" s="299">
        <f t="shared" si="4"/>
        <v>0.52917399999999992</v>
      </c>
    </row>
    <row r="272" spans="1:9" x14ac:dyDescent="0.25">
      <c r="A272" t="s">
        <v>1938</v>
      </c>
      <c r="B272" t="s">
        <v>7</v>
      </c>
      <c r="C272">
        <v>0.52365600000000001</v>
      </c>
      <c r="D272">
        <v>0</v>
      </c>
      <c r="E272">
        <v>4.6389999999999999E-3</v>
      </c>
      <c r="F272" t="s">
        <v>607</v>
      </c>
      <c r="G272">
        <v>1</v>
      </c>
      <c r="H272" t="s">
        <v>289</v>
      </c>
      <c r="I272" s="299">
        <f t="shared" si="4"/>
        <v>0.52829499999999996</v>
      </c>
    </row>
    <row r="273" spans="1:9" x14ac:dyDescent="0.25">
      <c r="A273" t="s">
        <v>1938</v>
      </c>
      <c r="B273" t="s">
        <v>8</v>
      </c>
      <c r="C273">
        <v>0.52542199999999994</v>
      </c>
      <c r="D273">
        <v>0</v>
      </c>
      <c r="E273">
        <v>1.7690999999999998E-2</v>
      </c>
      <c r="F273" t="s">
        <v>607</v>
      </c>
      <c r="G273">
        <v>1</v>
      </c>
      <c r="H273" t="s">
        <v>289</v>
      </c>
      <c r="I273" s="299">
        <f t="shared" si="4"/>
        <v>0.54311299999999996</v>
      </c>
    </row>
    <row r="274" spans="1:9" x14ac:dyDescent="0.25">
      <c r="A274" t="s">
        <v>1938</v>
      </c>
      <c r="B274" t="s">
        <v>299</v>
      </c>
      <c r="C274">
        <v>0.52636899999999998</v>
      </c>
      <c r="D274">
        <v>0</v>
      </c>
      <c r="E274">
        <v>1.1605000000000001E-2</v>
      </c>
      <c r="F274" t="s">
        <v>607</v>
      </c>
      <c r="G274">
        <v>1</v>
      </c>
      <c r="H274" t="s">
        <v>289</v>
      </c>
      <c r="I274" s="299">
        <f t="shared" si="4"/>
        <v>0.53797399999999995</v>
      </c>
    </row>
    <row r="275" spans="1:9" x14ac:dyDescent="0.25">
      <c r="A275" t="s">
        <v>1938</v>
      </c>
      <c r="B275" t="s">
        <v>3</v>
      </c>
      <c r="C275">
        <v>0.52716399999999997</v>
      </c>
      <c r="D275">
        <v>0</v>
      </c>
      <c r="E275">
        <v>4.084E-3</v>
      </c>
      <c r="F275" t="s">
        <v>607</v>
      </c>
      <c r="G275">
        <v>1</v>
      </c>
      <c r="H275" t="s">
        <v>289</v>
      </c>
      <c r="I275" s="299">
        <f t="shared" si="4"/>
        <v>0.53124799999999994</v>
      </c>
    </row>
    <row r="276" spans="1:9" x14ac:dyDescent="0.25">
      <c r="A276" t="s">
        <v>3662</v>
      </c>
      <c r="B276" t="s">
        <v>300</v>
      </c>
      <c r="C276">
        <v>11.850377999999999</v>
      </c>
      <c r="D276">
        <v>0</v>
      </c>
      <c r="E276">
        <v>0.111761</v>
      </c>
      <c r="F276" t="s">
        <v>607</v>
      </c>
      <c r="G276">
        <v>1</v>
      </c>
      <c r="H276" t="s">
        <v>3663</v>
      </c>
      <c r="I276" s="299">
        <f t="shared" si="4"/>
        <v>11.962138999999999</v>
      </c>
    </row>
    <row r="277" spans="1:9" x14ac:dyDescent="0.25">
      <c r="A277" t="s">
        <v>3662</v>
      </c>
      <c r="B277" t="s">
        <v>299</v>
      </c>
      <c r="C277">
        <v>11.850396</v>
      </c>
      <c r="D277">
        <v>0</v>
      </c>
      <c r="E277">
        <v>0.261266</v>
      </c>
      <c r="F277" t="s">
        <v>607</v>
      </c>
      <c r="G277">
        <v>1</v>
      </c>
      <c r="H277" t="s">
        <v>3663</v>
      </c>
      <c r="I277" s="299">
        <f t="shared" si="4"/>
        <v>12.111661999999999</v>
      </c>
    </row>
    <row r="278" spans="1:9" x14ac:dyDescent="0.25">
      <c r="A278" t="s">
        <v>3664</v>
      </c>
      <c r="B278" t="s">
        <v>1977</v>
      </c>
      <c r="C278">
        <v>9.5697670000000006</v>
      </c>
      <c r="D278">
        <v>0</v>
      </c>
      <c r="E278">
        <v>0.30867299999999998</v>
      </c>
      <c r="F278" t="s">
        <v>607</v>
      </c>
      <c r="G278">
        <v>1</v>
      </c>
      <c r="H278" t="s">
        <v>3665</v>
      </c>
      <c r="I278" s="299">
        <f t="shared" si="4"/>
        <v>9.8784400000000012</v>
      </c>
    </row>
    <row r="279" spans="1:9" x14ac:dyDescent="0.25">
      <c r="A279" t="s">
        <v>3664</v>
      </c>
      <c r="B279" t="s">
        <v>0</v>
      </c>
      <c r="C279">
        <v>9.5697670000000006</v>
      </c>
      <c r="D279">
        <v>0</v>
      </c>
      <c r="E279">
        <v>3.3915000000000001E-2</v>
      </c>
      <c r="F279" t="s">
        <v>607</v>
      </c>
      <c r="G279">
        <v>1</v>
      </c>
      <c r="H279" t="s">
        <v>3665</v>
      </c>
      <c r="I279" s="299">
        <f t="shared" si="4"/>
        <v>9.6036820000000009</v>
      </c>
    </row>
    <row r="280" spans="1:9" x14ac:dyDescent="0.25">
      <c r="A280" t="s">
        <v>3664</v>
      </c>
      <c r="B280" t="s">
        <v>300</v>
      </c>
      <c r="C280">
        <v>8.9838529999999999</v>
      </c>
      <c r="D280">
        <v>0</v>
      </c>
      <c r="E280">
        <v>8.4726999999999997E-2</v>
      </c>
      <c r="F280" t="s">
        <v>607</v>
      </c>
      <c r="G280">
        <v>1</v>
      </c>
      <c r="H280" t="s">
        <v>3665</v>
      </c>
      <c r="I280" s="299">
        <f t="shared" si="4"/>
        <v>9.0685800000000008</v>
      </c>
    </row>
    <row r="281" spans="1:9" x14ac:dyDescent="0.25">
      <c r="A281" t="s">
        <v>3664</v>
      </c>
      <c r="B281" t="s">
        <v>299</v>
      </c>
      <c r="C281">
        <v>9.5699039999999993</v>
      </c>
      <c r="D281">
        <v>0</v>
      </c>
      <c r="E281">
        <v>0.21098800000000001</v>
      </c>
      <c r="F281" t="s">
        <v>607</v>
      </c>
      <c r="G281">
        <v>1</v>
      </c>
      <c r="H281" t="s">
        <v>3665</v>
      </c>
      <c r="I281" s="299">
        <f t="shared" si="4"/>
        <v>9.7808919999999997</v>
      </c>
    </row>
    <row r="282" spans="1:9" x14ac:dyDescent="0.25">
      <c r="A282" t="s">
        <v>3666</v>
      </c>
      <c r="B282" t="s">
        <v>2768</v>
      </c>
      <c r="C282">
        <v>5.5</v>
      </c>
      <c r="D282">
        <v>0</v>
      </c>
      <c r="E282">
        <v>2.849E-3</v>
      </c>
      <c r="F282" t="s">
        <v>607</v>
      </c>
      <c r="G282">
        <v>1</v>
      </c>
      <c r="H282" t="s">
        <v>256</v>
      </c>
      <c r="I282" s="299">
        <f t="shared" si="4"/>
        <v>5.5028490000000003</v>
      </c>
    </row>
    <row r="283" spans="1:9" x14ac:dyDescent="0.25">
      <c r="A283" t="s">
        <v>3666</v>
      </c>
      <c r="B283" t="s">
        <v>1977</v>
      </c>
      <c r="C283">
        <v>5.5</v>
      </c>
      <c r="D283">
        <v>0</v>
      </c>
      <c r="E283">
        <v>0.17740300000000001</v>
      </c>
      <c r="F283" t="s">
        <v>607</v>
      </c>
      <c r="G283">
        <v>1</v>
      </c>
      <c r="H283" t="s">
        <v>256</v>
      </c>
      <c r="I283" s="299">
        <f t="shared" si="4"/>
        <v>5.677403</v>
      </c>
    </row>
    <row r="284" spans="1:9" x14ac:dyDescent="0.25">
      <c r="A284" t="s">
        <v>3666</v>
      </c>
      <c r="B284" t="s">
        <v>0</v>
      </c>
      <c r="C284">
        <v>5.5000280000000004</v>
      </c>
      <c r="D284">
        <v>0</v>
      </c>
      <c r="E284">
        <v>1.9491999999999999E-2</v>
      </c>
      <c r="F284" t="s">
        <v>607</v>
      </c>
      <c r="G284">
        <v>1</v>
      </c>
      <c r="H284" t="s">
        <v>256</v>
      </c>
      <c r="I284" s="299">
        <f t="shared" si="4"/>
        <v>5.51952</v>
      </c>
    </row>
    <row r="285" spans="1:9" x14ac:dyDescent="0.25">
      <c r="A285" t="s">
        <v>3666</v>
      </c>
      <c r="B285" t="s">
        <v>5</v>
      </c>
      <c r="C285">
        <v>5.5006430000000002</v>
      </c>
      <c r="D285">
        <v>0</v>
      </c>
      <c r="E285">
        <v>6.9362999999999994E-2</v>
      </c>
      <c r="F285" t="s">
        <v>607</v>
      </c>
      <c r="G285">
        <v>1</v>
      </c>
      <c r="H285" t="s">
        <v>256</v>
      </c>
      <c r="I285" s="299">
        <f t="shared" si="4"/>
        <v>5.5700060000000002</v>
      </c>
    </row>
    <row r="286" spans="1:9" x14ac:dyDescent="0.25">
      <c r="A286" t="s">
        <v>3666</v>
      </c>
      <c r="B286" t="s">
        <v>6</v>
      </c>
      <c r="C286">
        <v>5.7054280000000004</v>
      </c>
      <c r="D286">
        <v>0</v>
      </c>
      <c r="E286">
        <v>4.052E-2</v>
      </c>
      <c r="F286" t="s">
        <v>607</v>
      </c>
      <c r="G286">
        <v>1</v>
      </c>
      <c r="H286" t="s">
        <v>256</v>
      </c>
      <c r="I286" s="299">
        <f t="shared" si="4"/>
        <v>5.7459480000000003</v>
      </c>
    </row>
    <row r="287" spans="1:9" x14ac:dyDescent="0.25">
      <c r="A287" t="s">
        <v>3666</v>
      </c>
      <c r="B287" t="s">
        <v>300</v>
      </c>
      <c r="C287">
        <v>5.5002360000000001</v>
      </c>
      <c r="D287">
        <v>0</v>
      </c>
      <c r="E287">
        <v>5.1873000000000002E-2</v>
      </c>
      <c r="F287" t="s">
        <v>607</v>
      </c>
      <c r="G287">
        <v>1</v>
      </c>
      <c r="H287" t="s">
        <v>256</v>
      </c>
      <c r="I287" s="299">
        <f t="shared" si="4"/>
        <v>5.5521089999999997</v>
      </c>
    </row>
    <row r="288" spans="1:9" x14ac:dyDescent="0.25">
      <c r="A288" t="s">
        <v>3666</v>
      </c>
      <c r="B288" t="s">
        <v>7</v>
      </c>
      <c r="C288">
        <v>5.5634629999999996</v>
      </c>
      <c r="D288">
        <v>0</v>
      </c>
      <c r="E288">
        <v>4.9280999999999998E-2</v>
      </c>
      <c r="F288" t="s">
        <v>607</v>
      </c>
      <c r="G288">
        <v>1</v>
      </c>
      <c r="H288" t="s">
        <v>256</v>
      </c>
      <c r="I288" s="299">
        <f t="shared" si="4"/>
        <v>5.6127439999999993</v>
      </c>
    </row>
    <row r="289" spans="1:9" x14ac:dyDescent="0.25">
      <c r="A289" t="s">
        <v>3666</v>
      </c>
      <c r="B289" t="s">
        <v>8</v>
      </c>
      <c r="C289">
        <v>5.507898</v>
      </c>
      <c r="D289">
        <v>0</v>
      </c>
      <c r="E289">
        <v>0.185451</v>
      </c>
      <c r="F289" t="s">
        <v>607</v>
      </c>
      <c r="G289">
        <v>1</v>
      </c>
      <c r="H289" t="s">
        <v>256</v>
      </c>
      <c r="I289" s="299">
        <f t="shared" si="4"/>
        <v>5.6933489999999995</v>
      </c>
    </row>
    <row r="290" spans="1:9" x14ac:dyDescent="0.25">
      <c r="A290" t="s">
        <v>3666</v>
      </c>
      <c r="B290" t="s">
        <v>299</v>
      </c>
      <c r="C290">
        <v>5.5</v>
      </c>
      <c r="D290">
        <v>0</v>
      </c>
      <c r="E290">
        <v>0.12125900000000001</v>
      </c>
      <c r="F290" t="s">
        <v>607</v>
      </c>
      <c r="G290">
        <v>1</v>
      </c>
      <c r="H290" t="s">
        <v>256</v>
      </c>
      <c r="I290" s="299">
        <f t="shared" si="4"/>
        <v>5.6212590000000002</v>
      </c>
    </row>
    <row r="291" spans="1:9" x14ac:dyDescent="0.25">
      <c r="A291" t="s">
        <v>3666</v>
      </c>
      <c r="B291" t="s">
        <v>3</v>
      </c>
      <c r="C291">
        <v>5.5000039999999997</v>
      </c>
      <c r="D291">
        <v>0</v>
      </c>
      <c r="E291">
        <v>4.2613999999999999E-2</v>
      </c>
      <c r="F291" t="s">
        <v>607</v>
      </c>
      <c r="G291">
        <v>1</v>
      </c>
      <c r="H291" t="s">
        <v>256</v>
      </c>
      <c r="I291" s="299">
        <f t="shared" si="4"/>
        <v>5.542618</v>
      </c>
    </row>
    <row r="292" spans="1:9" x14ac:dyDescent="0.25">
      <c r="A292" t="s">
        <v>3667</v>
      </c>
      <c r="B292" t="s">
        <v>1977</v>
      </c>
      <c r="C292">
        <v>9.7985000000000007</v>
      </c>
      <c r="D292">
        <v>0</v>
      </c>
      <c r="E292">
        <v>0.31605100000000003</v>
      </c>
      <c r="F292" t="s">
        <v>607</v>
      </c>
      <c r="G292">
        <v>1</v>
      </c>
      <c r="H292" t="s">
        <v>2425</v>
      </c>
      <c r="I292" s="299">
        <f t="shared" si="4"/>
        <v>10.114551000000001</v>
      </c>
    </row>
    <row r="293" spans="1:9" x14ac:dyDescent="0.25">
      <c r="A293" t="s">
        <v>3667</v>
      </c>
      <c r="B293" t="s">
        <v>6</v>
      </c>
      <c r="C293">
        <v>9.7986889999999995</v>
      </c>
      <c r="D293">
        <v>0</v>
      </c>
      <c r="E293">
        <v>6.9589999999999999E-2</v>
      </c>
      <c r="F293" t="s">
        <v>607</v>
      </c>
      <c r="G293">
        <v>1</v>
      </c>
      <c r="H293" t="s">
        <v>2425</v>
      </c>
      <c r="I293" s="299">
        <f t="shared" si="4"/>
        <v>9.8682789999999994</v>
      </c>
    </row>
    <row r="294" spans="1:9" x14ac:dyDescent="0.25">
      <c r="A294" t="s">
        <v>3667</v>
      </c>
      <c r="B294" t="s">
        <v>300</v>
      </c>
      <c r="C294">
        <v>10.092117999999999</v>
      </c>
      <c r="D294">
        <v>0</v>
      </c>
      <c r="E294">
        <v>9.5179E-2</v>
      </c>
      <c r="F294" t="s">
        <v>607</v>
      </c>
      <c r="G294">
        <v>1</v>
      </c>
      <c r="H294" t="s">
        <v>2425</v>
      </c>
      <c r="I294" s="299">
        <f t="shared" si="4"/>
        <v>10.187296999999999</v>
      </c>
    </row>
    <row r="295" spans="1:9" x14ac:dyDescent="0.25">
      <c r="A295" t="s">
        <v>3667</v>
      </c>
      <c r="B295" t="s">
        <v>299</v>
      </c>
      <c r="C295">
        <v>9.9384599999999992</v>
      </c>
      <c r="D295">
        <v>0</v>
      </c>
      <c r="E295">
        <v>0.219113</v>
      </c>
      <c r="F295" t="s">
        <v>607</v>
      </c>
      <c r="G295">
        <v>1</v>
      </c>
      <c r="H295" t="s">
        <v>2425</v>
      </c>
      <c r="I295" s="299">
        <f t="shared" si="4"/>
        <v>10.157572999999999</v>
      </c>
    </row>
    <row r="296" spans="1:9" x14ac:dyDescent="0.25">
      <c r="A296" t="s">
        <v>3668</v>
      </c>
      <c r="B296" t="s">
        <v>7</v>
      </c>
      <c r="C296">
        <v>0.51</v>
      </c>
      <c r="D296">
        <v>0</v>
      </c>
      <c r="E296">
        <v>4.5180000000000003E-3</v>
      </c>
      <c r="F296" t="s">
        <v>607</v>
      </c>
      <c r="G296">
        <v>1</v>
      </c>
      <c r="H296" t="s">
        <v>3669</v>
      </c>
      <c r="I296" s="299">
        <f t="shared" si="4"/>
        <v>0.51451800000000003</v>
      </c>
    </row>
    <row r="297" spans="1:9" x14ac:dyDescent="0.25">
      <c r="A297" t="s">
        <v>3670</v>
      </c>
      <c r="B297" t="s">
        <v>2768</v>
      </c>
      <c r="C297">
        <v>1.5728500000000001</v>
      </c>
      <c r="D297">
        <v>0</v>
      </c>
      <c r="E297">
        <v>8.1499999999999997E-4</v>
      </c>
      <c r="F297" t="s">
        <v>607</v>
      </c>
      <c r="G297">
        <v>1</v>
      </c>
      <c r="H297" t="s">
        <v>297</v>
      </c>
      <c r="I297" s="299">
        <f t="shared" si="4"/>
        <v>1.5736650000000001</v>
      </c>
    </row>
    <row r="298" spans="1:9" x14ac:dyDescent="0.25">
      <c r="A298" t="s">
        <v>3670</v>
      </c>
      <c r="B298" t="s">
        <v>1977</v>
      </c>
      <c r="C298">
        <v>1.9575579999999999</v>
      </c>
      <c r="D298">
        <v>0</v>
      </c>
      <c r="E298">
        <v>6.3141000000000003E-2</v>
      </c>
      <c r="F298" t="s">
        <v>607</v>
      </c>
      <c r="G298">
        <v>1</v>
      </c>
      <c r="H298" t="s">
        <v>297</v>
      </c>
      <c r="I298" s="299">
        <f t="shared" si="4"/>
        <v>2.020699</v>
      </c>
    </row>
    <row r="299" spans="1:9" x14ac:dyDescent="0.25">
      <c r="A299" t="s">
        <v>3670</v>
      </c>
      <c r="B299" t="s">
        <v>0</v>
      </c>
      <c r="C299">
        <v>2.0317249999999998</v>
      </c>
      <c r="D299">
        <v>0</v>
      </c>
      <c r="E299">
        <v>7.1999999999999998E-3</v>
      </c>
      <c r="F299" t="s">
        <v>607</v>
      </c>
      <c r="G299">
        <v>1</v>
      </c>
      <c r="H299" t="s">
        <v>297</v>
      </c>
      <c r="I299" s="299">
        <f t="shared" si="4"/>
        <v>2.0389249999999999</v>
      </c>
    </row>
    <row r="300" spans="1:9" x14ac:dyDescent="0.25">
      <c r="A300" t="s">
        <v>3670</v>
      </c>
      <c r="B300" t="s">
        <v>5</v>
      </c>
      <c r="C300">
        <v>1.4373899999999999</v>
      </c>
      <c r="D300">
        <v>0</v>
      </c>
      <c r="E300">
        <v>1.8124999999999999E-2</v>
      </c>
      <c r="F300" t="s">
        <v>607</v>
      </c>
      <c r="G300">
        <v>1</v>
      </c>
      <c r="H300" t="s">
        <v>297</v>
      </c>
      <c r="I300" s="299">
        <f t="shared" si="4"/>
        <v>1.4555149999999999</v>
      </c>
    </row>
    <row r="301" spans="1:9" x14ac:dyDescent="0.25">
      <c r="A301" t="s">
        <v>3670</v>
      </c>
      <c r="B301" t="s">
        <v>6</v>
      </c>
      <c r="C301">
        <v>2.1421209999999999</v>
      </c>
      <c r="D301">
        <v>0</v>
      </c>
      <c r="E301">
        <v>1.5213000000000001E-2</v>
      </c>
      <c r="F301" t="s">
        <v>607</v>
      </c>
      <c r="G301">
        <v>1</v>
      </c>
      <c r="H301" t="s">
        <v>297</v>
      </c>
      <c r="I301" s="299">
        <f t="shared" si="4"/>
        <v>2.1573340000000001</v>
      </c>
    </row>
    <row r="302" spans="1:9" x14ac:dyDescent="0.25">
      <c r="A302" t="s">
        <v>3670</v>
      </c>
      <c r="B302" t="s">
        <v>300</v>
      </c>
      <c r="C302">
        <v>1.9984789999999999</v>
      </c>
      <c r="D302">
        <v>0</v>
      </c>
      <c r="E302">
        <v>1.8848E-2</v>
      </c>
      <c r="F302" t="s">
        <v>607</v>
      </c>
      <c r="G302">
        <v>1</v>
      </c>
      <c r="H302" t="s">
        <v>297</v>
      </c>
      <c r="I302" s="299">
        <f t="shared" si="4"/>
        <v>2.0173269999999999</v>
      </c>
    </row>
    <row r="303" spans="1:9" x14ac:dyDescent="0.25">
      <c r="A303" t="s">
        <v>3670</v>
      </c>
      <c r="B303" t="s">
        <v>2769</v>
      </c>
      <c r="C303">
        <v>1.691333</v>
      </c>
      <c r="D303">
        <v>0</v>
      </c>
      <c r="E303">
        <v>5.6499999999999996E-4</v>
      </c>
      <c r="F303" t="s">
        <v>607</v>
      </c>
      <c r="G303">
        <v>1</v>
      </c>
      <c r="H303" t="s">
        <v>297</v>
      </c>
      <c r="I303" s="299">
        <f t="shared" si="4"/>
        <v>1.6918979999999999</v>
      </c>
    </row>
    <row r="304" spans="1:9" x14ac:dyDescent="0.25">
      <c r="A304" t="s">
        <v>3670</v>
      </c>
      <c r="B304" t="s">
        <v>7</v>
      </c>
      <c r="C304">
        <v>1.997771</v>
      </c>
      <c r="D304">
        <v>0</v>
      </c>
      <c r="E304">
        <v>1.7696E-2</v>
      </c>
      <c r="F304" t="s">
        <v>607</v>
      </c>
      <c r="G304">
        <v>1</v>
      </c>
      <c r="H304" t="s">
        <v>297</v>
      </c>
      <c r="I304" s="299">
        <f t="shared" si="4"/>
        <v>2.0154670000000001</v>
      </c>
    </row>
    <row r="305" spans="1:9" x14ac:dyDescent="0.25">
      <c r="A305" t="s">
        <v>3670</v>
      </c>
      <c r="B305" t="s">
        <v>8</v>
      </c>
      <c r="C305">
        <v>1.998686</v>
      </c>
      <c r="D305">
        <v>0</v>
      </c>
      <c r="E305">
        <v>6.7295999999999995E-2</v>
      </c>
      <c r="F305" t="s">
        <v>607</v>
      </c>
      <c r="G305">
        <v>1</v>
      </c>
      <c r="H305" t="s">
        <v>297</v>
      </c>
      <c r="I305" s="299">
        <f t="shared" si="4"/>
        <v>2.065982</v>
      </c>
    </row>
    <row r="306" spans="1:9" x14ac:dyDescent="0.25">
      <c r="A306" t="s">
        <v>3670</v>
      </c>
      <c r="B306" t="s">
        <v>299</v>
      </c>
      <c r="C306">
        <v>2.000775</v>
      </c>
      <c r="D306">
        <v>0</v>
      </c>
      <c r="E306">
        <v>4.4110999999999997E-2</v>
      </c>
      <c r="F306" t="s">
        <v>607</v>
      </c>
      <c r="G306">
        <v>1</v>
      </c>
      <c r="H306" t="s">
        <v>297</v>
      </c>
      <c r="I306" s="299">
        <f t="shared" si="4"/>
        <v>2.044886</v>
      </c>
    </row>
    <row r="307" spans="1:9" x14ac:dyDescent="0.25">
      <c r="A307" t="s">
        <v>3670</v>
      </c>
      <c r="B307" t="s">
        <v>3</v>
      </c>
      <c r="C307">
        <v>1.9796400000000001</v>
      </c>
      <c r="D307">
        <v>0</v>
      </c>
      <c r="E307">
        <v>1.5337999999999999E-2</v>
      </c>
      <c r="F307" t="s">
        <v>607</v>
      </c>
      <c r="G307">
        <v>1</v>
      </c>
      <c r="H307" t="s">
        <v>297</v>
      </c>
      <c r="I307" s="299">
        <f t="shared" si="4"/>
        <v>1.9949780000000001</v>
      </c>
    </row>
    <row r="308" spans="1:9" x14ac:dyDescent="0.25">
      <c r="A308" t="s">
        <v>3671</v>
      </c>
      <c r="B308" t="s">
        <v>1977</v>
      </c>
      <c r="C308">
        <v>0.35691699999999998</v>
      </c>
      <c r="D308">
        <v>0</v>
      </c>
      <c r="E308">
        <v>1.1512E-2</v>
      </c>
      <c r="F308" t="s">
        <v>607</v>
      </c>
      <c r="G308">
        <v>1000</v>
      </c>
      <c r="H308" t="s">
        <v>332</v>
      </c>
      <c r="I308" s="299">
        <f t="shared" si="4"/>
        <v>0.36842900000000001</v>
      </c>
    </row>
    <row r="309" spans="1:9" x14ac:dyDescent="0.25">
      <c r="A309" t="s">
        <v>3671</v>
      </c>
      <c r="B309" t="s">
        <v>0</v>
      </c>
      <c r="C309">
        <v>0.371313</v>
      </c>
      <c r="D309">
        <v>0</v>
      </c>
      <c r="E309">
        <v>1.3159999999999999E-3</v>
      </c>
      <c r="F309" t="s">
        <v>607</v>
      </c>
      <c r="G309">
        <v>1000</v>
      </c>
      <c r="H309" t="s">
        <v>332</v>
      </c>
      <c r="I309" s="299">
        <f t="shared" si="4"/>
        <v>0.37262899999999999</v>
      </c>
    </row>
    <row r="310" spans="1:9" x14ac:dyDescent="0.25">
      <c r="A310" t="s">
        <v>3671</v>
      </c>
      <c r="B310" t="s">
        <v>5</v>
      </c>
      <c r="C310">
        <v>0.40521600000000002</v>
      </c>
      <c r="D310">
        <v>0</v>
      </c>
      <c r="E310">
        <v>5.11E-3</v>
      </c>
      <c r="F310" t="s">
        <v>607</v>
      </c>
      <c r="G310">
        <v>1000</v>
      </c>
      <c r="H310" t="s">
        <v>332</v>
      </c>
      <c r="I310" s="299">
        <f t="shared" si="4"/>
        <v>0.41032600000000002</v>
      </c>
    </row>
    <row r="311" spans="1:9" x14ac:dyDescent="0.25">
      <c r="A311" t="s">
        <v>3671</v>
      </c>
      <c r="B311" t="s">
        <v>6</v>
      </c>
      <c r="C311">
        <v>0.37781799999999999</v>
      </c>
      <c r="D311">
        <v>0</v>
      </c>
      <c r="E311">
        <v>2.6830000000000001E-3</v>
      </c>
      <c r="F311" t="s">
        <v>607</v>
      </c>
      <c r="G311">
        <v>1000</v>
      </c>
      <c r="H311" t="s">
        <v>332</v>
      </c>
      <c r="I311" s="299">
        <f t="shared" si="4"/>
        <v>0.38050099999999998</v>
      </c>
    </row>
    <row r="312" spans="1:9" x14ac:dyDescent="0.25">
      <c r="A312" t="s">
        <v>3671</v>
      </c>
      <c r="B312" t="s">
        <v>300</v>
      </c>
      <c r="C312">
        <v>0.360597</v>
      </c>
      <c r="D312">
        <v>0</v>
      </c>
      <c r="E312">
        <v>3.4009999999999999E-3</v>
      </c>
      <c r="F312" t="s">
        <v>607</v>
      </c>
      <c r="G312">
        <v>1000</v>
      </c>
      <c r="H312" t="s">
        <v>332</v>
      </c>
      <c r="I312" s="299">
        <f t="shared" si="4"/>
        <v>0.36399799999999999</v>
      </c>
    </row>
    <row r="313" spans="1:9" x14ac:dyDescent="0.25">
      <c r="A313" t="s">
        <v>3671</v>
      </c>
      <c r="B313" t="s">
        <v>7</v>
      </c>
      <c r="C313">
        <v>0.35741099999999998</v>
      </c>
      <c r="D313">
        <v>0</v>
      </c>
      <c r="E313">
        <v>3.166E-3</v>
      </c>
      <c r="F313" t="s">
        <v>607</v>
      </c>
      <c r="G313">
        <v>1000</v>
      </c>
      <c r="H313" t="s">
        <v>332</v>
      </c>
      <c r="I313" s="299">
        <f t="shared" si="4"/>
        <v>0.36057699999999998</v>
      </c>
    </row>
    <row r="314" spans="1:9" x14ac:dyDescent="0.25">
      <c r="A314" t="s">
        <v>3671</v>
      </c>
      <c r="B314" t="s">
        <v>8</v>
      </c>
      <c r="C314">
        <v>0.36791400000000002</v>
      </c>
      <c r="D314">
        <v>0</v>
      </c>
      <c r="E314">
        <v>1.2388E-2</v>
      </c>
      <c r="F314" t="s">
        <v>607</v>
      </c>
      <c r="G314">
        <v>1000</v>
      </c>
      <c r="H314" t="s">
        <v>332</v>
      </c>
      <c r="I314" s="299">
        <f t="shared" si="4"/>
        <v>0.38030200000000003</v>
      </c>
    </row>
    <row r="315" spans="1:9" x14ac:dyDescent="0.25">
      <c r="A315" t="s">
        <v>3671</v>
      </c>
      <c r="B315" t="s">
        <v>299</v>
      </c>
      <c r="C315">
        <v>0.35997499999999999</v>
      </c>
      <c r="D315">
        <v>0</v>
      </c>
      <c r="E315">
        <v>7.9360000000000003E-3</v>
      </c>
      <c r="F315" t="s">
        <v>607</v>
      </c>
      <c r="G315">
        <v>1000</v>
      </c>
      <c r="H315" t="s">
        <v>332</v>
      </c>
      <c r="I315" s="299">
        <f t="shared" si="4"/>
        <v>0.36791099999999999</v>
      </c>
    </row>
    <row r="316" spans="1:9" x14ac:dyDescent="0.25">
      <c r="A316" t="s">
        <v>3671</v>
      </c>
      <c r="B316" t="s">
        <v>3</v>
      </c>
      <c r="C316">
        <v>0.26793800000000001</v>
      </c>
      <c r="D316">
        <v>0</v>
      </c>
      <c r="E316">
        <v>2.0760000000000002E-3</v>
      </c>
      <c r="F316" t="s">
        <v>607</v>
      </c>
      <c r="G316">
        <v>1000</v>
      </c>
      <c r="H316" t="s">
        <v>332</v>
      </c>
      <c r="I316" s="299">
        <f t="shared" si="4"/>
        <v>0.27001400000000003</v>
      </c>
    </row>
    <row r="317" spans="1:9" x14ac:dyDescent="0.25">
      <c r="A317" t="s">
        <v>3672</v>
      </c>
      <c r="B317" t="s">
        <v>1977</v>
      </c>
      <c r="C317">
        <v>1.1012999999999999</v>
      </c>
      <c r="D317">
        <v>0</v>
      </c>
      <c r="E317">
        <v>3.5521999999999998E-2</v>
      </c>
      <c r="F317" t="s">
        <v>607</v>
      </c>
      <c r="G317">
        <v>1</v>
      </c>
      <c r="H317" t="s">
        <v>318</v>
      </c>
      <c r="I317" s="299">
        <f t="shared" si="4"/>
        <v>1.136822</v>
      </c>
    </row>
    <row r="318" spans="1:9" x14ac:dyDescent="0.25">
      <c r="A318" t="s">
        <v>3672</v>
      </c>
      <c r="B318" t="s">
        <v>5</v>
      </c>
      <c r="C318">
        <v>1.1516</v>
      </c>
      <c r="D318">
        <v>0</v>
      </c>
      <c r="E318">
        <v>1.4522E-2</v>
      </c>
      <c r="F318" t="s">
        <v>607</v>
      </c>
      <c r="G318">
        <v>1</v>
      </c>
      <c r="H318" t="s">
        <v>318</v>
      </c>
      <c r="I318" s="299">
        <f t="shared" si="4"/>
        <v>1.1661219999999999</v>
      </c>
    </row>
    <row r="319" spans="1:9" x14ac:dyDescent="0.25">
      <c r="A319" t="s">
        <v>3672</v>
      </c>
      <c r="B319" t="s">
        <v>6</v>
      </c>
      <c r="C319">
        <v>1.2219279999999999</v>
      </c>
      <c r="D319">
        <v>0</v>
      </c>
      <c r="E319">
        <v>8.6779999999999999E-3</v>
      </c>
      <c r="F319" t="s">
        <v>607</v>
      </c>
      <c r="G319">
        <v>1</v>
      </c>
      <c r="H319" t="s">
        <v>318</v>
      </c>
      <c r="I319" s="299">
        <f t="shared" si="4"/>
        <v>1.2306059999999999</v>
      </c>
    </row>
    <row r="320" spans="1:9" x14ac:dyDescent="0.25">
      <c r="A320" t="s">
        <v>3672</v>
      </c>
      <c r="B320" t="s">
        <v>300</v>
      </c>
      <c r="C320">
        <v>0.82908800000000005</v>
      </c>
      <c r="D320">
        <v>0</v>
      </c>
      <c r="E320">
        <v>7.8189999999999996E-3</v>
      </c>
      <c r="F320" t="s">
        <v>607</v>
      </c>
      <c r="G320">
        <v>1</v>
      </c>
      <c r="H320" t="s">
        <v>318</v>
      </c>
      <c r="I320" s="299">
        <f t="shared" si="4"/>
        <v>0.83690700000000007</v>
      </c>
    </row>
    <row r="321" spans="1:9" x14ac:dyDescent="0.25">
      <c r="A321" t="s">
        <v>3672</v>
      </c>
      <c r="B321" t="s">
        <v>7</v>
      </c>
      <c r="C321">
        <v>1.1515960000000001</v>
      </c>
      <c r="D321">
        <v>0</v>
      </c>
      <c r="E321">
        <v>1.0201E-2</v>
      </c>
      <c r="F321" t="s">
        <v>607</v>
      </c>
      <c r="G321">
        <v>1</v>
      </c>
      <c r="H321" t="s">
        <v>318</v>
      </c>
      <c r="I321" s="299">
        <f t="shared" si="4"/>
        <v>1.161797</v>
      </c>
    </row>
    <row r="322" spans="1:9" x14ac:dyDescent="0.25">
      <c r="A322" t="s">
        <v>3672</v>
      </c>
      <c r="B322" t="s">
        <v>8</v>
      </c>
      <c r="C322">
        <v>1.017028</v>
      </c>
      <c r="D322">
        <v>0</v>
      </c>
      <c r="E322">
        <v>3.4243000000000003E-2</v>
      </c>
      <c r="F322" t="s">
        <v>607</v>
      </c>
      <c r="G322">
        <v>1</v>
      </c>
      <c r="H322" t="s">
        <v>318</v>
      </c>
      <c r="I322" s="299">
        <f t="shared" si="4"/>
        <v>1.0512710000000001</v>
      </c>
    </row>
    <row r="323" spans="1:9" x14ac:dyDescent="0.25">
      <c r="A323" t="s">
        <v>3672</v>
      </c>
      <c r="B323" t="s">
        <v>3</v>
      </c>
      <c r="C323">
        <v>0.92</v>
      </c>
      <c r="D323">
        <v>0</v>
      </c>
      <c r="E323">
        <v>7.1279999999999998E-3</v>
      </c>
      <c r="F323" t="s">
        <v>607</v>
      </c>
      <c r="G323">
        <v>1</v>
      </c>
      <c r="H323" t="s">
        <v>318</v>
      </c>
      <c r="I323" s="299">
        <f t="shared" si="4"/>
        <v>0.92712800000000006</v>
      </c>
    </row>
    <row r="324" spans="1:9" x14ac:dyDescent="0.25">
      <c r="A324" t="s">
        <v>3673</v>
      </c>
      <c r="B324" t="s">
        <v>5</v>
      </c>
      <c r="C324">
        <v>2.5935000000000001</v>
      </c>
      <c r="D324">
        <v>0</v>
      </c>
      <c r="E324">
        <v>3.2703999999999997E-2</v>
      </c>
      <c r="F324" t="s">
        <v>607</v>
      </c>
      <c r="G324">
        <v>1</v>
      </c>
      <c r="H324" t="s">
        <v>320</v>
      </c>
      <c r="I324" s="299">
        <f t="shared" ref="I324:I387" si="5">IF(F324="mt",C324+D324,E324+D324+C324)</f>
        <v>2.626204</v>
      </c>
    </row>
    <row r="325" spans="1:9" x14ac:dyDescent="0.25">
      <c r="A325" t="s">
        <v>3673</v>
      </c>
      <c r="B325" t="s">
        <v>6</v>
      </c>
      <c r="C325">
        <v>2.6639140000000001</v>
      </c>
      <c r="D325">
        <v>0</v>
      </c>
      <c r="E325">
        <v>1.8918999999999998E-2</v>
      </c>
      <c r="F325" t="s">
        <v>607</v>
      </c>
      <c r="G325">
        <v>1</v>
      </c>
      <c r="H325" t="s">
        <v>320</v>
      </c>
      <c r="I325" s="299">
        <f t="shared" si="5"/>
        <v>2.682833</v>
      </c>
    </row>
    <row r="326" spans="1:9" x14ac:dyDescent="0.25">
      <c r="A326" t="s">
        <v>3673</v>
      </c>
      <c r="B326" t="s">
        <v>300</v>
      </c>
      <c r="C326">
        <v>2.6792579999999999</v>
      </c>
      <c r="D326">
        <v>0</v>
      </c>
      <c r="E326">
        <v>2.5267999999999999E-2</v>
      </c>
      <c r="F326" t="s">
        <v>607</v>
      </c>
      <c r="G326">
        <v>1</v>
      </c>
      <c r="H326" t="s">
        <v>320</v>
      </c>
      <c r="I326" s="299">
        <f t="shared" si="5"/>
        <v>2.704526</v>
      </c>
    </row>
    <row r="327" spans="1:9" x14ac:dyDescent="0.25">
      <c r="A327" t="s">
        <v>3674</v>
      </c>
      <c r="B327" t="s">
        <v>300</v>
      </c>
      <c r="C327">
        <v>28.051874999999999</v>
      </c>
      <c r="D327">
        <v>0</v>
      </c>
      <c r="E327">
        <v>0.26455699999999999</v>
      </c>
      <c r="F327" t="s">
        <v>615</v>
      </c>
      <c r="G327">
        <v>1</v>
      </c>
      <c r="H327" t="s">
        <v>321</v>
      </c>
      <c r="I327" s="299">
        <f t="shared" si="5"/>
        <v>28.316431999999999</v>
      </c>
    </row>
    <row r="328" spans="1:9" x14ac:dyDescent="0.25">
      <c r="A328" t="s">
        <v>3675</v>
      </c>
      <c r="B328" t="s">
        <v>5</v>
      </c>
      <c r="C328">
        <v>3.6219999999999999</v>
      </c>
      <c r="D328">
        <v>0</v>
      </c>
      <c r="E328">
        <v>4.5672999999999998E-2</v>
      </c>
      <c r="F328" t="s">
        <v>615</v>
      </c>
      <c r="G328">
        <v>1</v>
      </c>
      <c r="H328" t="s">
        <v>3676</v>
      </c>
      <c r="I328" s="299">
        <f t="shared" si="5"/>
        <v>3.6676729999999997</v>
      </c>
    </row>
    <row r="329" spans="1:9" x14ac:dyDescent="0.25">
      <c r="A329" t="s">
        <v>3677</v>
      </c>
      <c r="B329" t="s">
        <v>1977</v>
      </c>
      <c r="C329">
        <v>3.133</v>
      </c>
      <c r="D329">
        <v>0</v>
      </c>
      <c r="E329">
        <v>0.10105500000000001</v>
      </c>
      <c r="F329" t="s">
        <v>615</v>
      </c>
      <c r="G329">
        <v>1</v>
      </c>
      <c r="H329" t="s">
        <v>351</v>
      </c>
      <c r="I329" s="299">
        <f t="shared" si="5"/>
        <v>3.2340550000000001</v>
      </c>
    </row>
    <row r="330" spans="1:9" x14ac:dyDescent="0.25">
      <c r="A330" t="s">
        <v>3677</v>
      </c>
      <c r="B330" t="s">
        <v>0</v>
      </c>
      <c r="C330">
        <v>3.1134309999999998</v>
      </c>
      <c r="D330">
        <v>0</v>
      </c>
      <c r="E330">
        <v>1.1034E-2</v>
      </c>
      <c r="F330" t="s">
        <v>615</v>
      </c>
      <c r="G330">
        <v>1</v>
      </c>
      <c r="H330" t="s">
        <v>351</v>
      </c>
      <c r="I330" s="299">
        <f t="shared" si="5"/>
        <v>3.1244649999999998</v>
      </c>
    </row>
    <row r="331" spans="1:9" x14ac:dyDescent="0.25">
      <c r="A331" t="s">
        <v>3677</v>
      </c>
      <c r="B331" t="s">
        <v>5</v>
      </c>
      <c r="C331">
        <v>3.1877</v>
      </c>
      <c r="D331">
        <v>0</v>
      </c>
      <c r="E331">
        <v>4.0196999999999997E-2</v>
      </c>
      <c r="F331" t="s">
        <v>615</v>
      </c>
      <c r="G331">
        <v>1</v>
      </c>
      <c r="H331" t="s">
        <v>351</v>
      </c>
      <c r="I331" s="299">
        <f t="shared" si="5"/>
        <v>3.227897</v>
      </c>
    </row>
    <row r="332" spans="1:9" x14ac:dyDescent="0.25">
      <c r="A332" t="s">
        <v>3677</v>
      </c>
      <c r="B332" t="s">
        <v>6</v>
      </c>
      <c r="C332">
        <v>3.2267830000000002</v>
      </c>
      <c r="D332">
        <v>0</v>
      </c>
      <c r="E332">
        <v>2.2917E-2</v>
      </c>
      <c r="F332" t="s">
        <v>615</v>
      </c>
      <c r="G332">
        <v>1</v>
      </c>
      <c r="H332" t="s">
        <v>351</v>
      </c>
      <c r="I332" s="299">
        <f t="shared" si="5"/>
        <v>3.2497000000000003</v>
      </c>
    </row>
    <row r="333" spans="1:9" x14ac:dyDescent="0.25">
      <c r="A333" t="s">
        <v>3677</v>
      </c>
      <c r="B333" t="s">
        <v>300</v>
      </c>
      <c r="C333">
        <v>3.0862910000000001</v>
      </c>
      <c r="D333">
        <v>0</v>
      </c>
      <c r="E333">
        <v>2.9107000000000001E-2</v>
      </c>
      <c r="F333" t="s">
        <v>615</v>
      </c>
      <c r="G333">
        <v>1</v>
      </c>
      <c r="H333" t="s">
        <v>351</v>
      </c>
      <c r="I333" s="299">
        <f t="shared" si="5"/>
        <v>3.1153980000000003</v>
      </c>
    </row>
    <row r="334" spans="1:9" x14ac:dyDescent="0.25">
      <c r="A334" t="s">
        <v>3677</v>
      </c>
      <c r="B334" t="s">
        <v>7</v>
      </c>
      <c r="C334">
        <v>3.5022310000000001</v>
      </c>
      <c r="D334">
        <v>0</v>
      </c>
      <c r="E334">
        <v>3.1022999999999998E-2</v>
      </c>
      <c r="F334" t="s">
        <v>615</v>
      </c>
      <c r="G334">
        <v>1</v>
      </c>
      <c r="H334" t="s">
        <v>351</v>
      </c>
      <c r="I334" s="299">
        <f t="shared" si="5"/>
        <v>3.5332539999999999</v>
      </c>
    </row>
    <row r="335" spans="1:9" x14ac:dyDescent="0.25">
      <c r="A335" t="s">
        <v>3677</v>
      </c>
      <c r="B335" t="s">
        <v>8</v>
      </c>
      <c r="C335">
        <v>3.3</v>
      </c>
      <c r="D335">
        <v>0</v>
      </c>
      <c r="E335">
        <v>0.111111</v>
      </c>
      <c r="F335" t="s">
        <v>615</v>
      </c>
      <c r="G335">
        <v>1</v>
      </c>
      <c r="H335" t="s">
        <v>351</v>
      </c>
      <c r="I335" s="299">
        <f t="shared" si="5"/>
        <v>3.411111</v>
      </c>
    </row>
    <row r="336" spans="1:9" x14ac:dyDescent="0.25">
      <c r="A336" t="s">
        <v>3677</v>
      </c>
      <c r="B336" t="s">
        <v>299</v>
      </c>
      <c r="C336">
        <v>3.0994799999999998</v>
      </c>
      <c r="D336">
        <v>0</v>
      </c>
      <c r="E336">
        <v>6.8334000000000006E-2</v>
      </c>
      <c r="F336" t="s">
        <v>615</v>
      </c>
      <c r="G336">
        <v>1</v>
      </c>
      <c r="H336" t="s">
        <v>351</v>
      </c>
      <c r="I336" s="299">
        <f t="shared" si="5"/>
        <v>3.1678139999999999</v>
      </c>
    </row>
    <row r="337" spans="1:9" x14ac:dyDescent="0.25">
      <c r="A337" t="s">
        <v>3677</v>
      </c>
      <c r="B337" t="s">
        <v>3</v>
      </c>
      <c r="C337">
        <v>3.2500900000000001</v>
      </c>
      <c r="D337">
        <v>0</v>
      </c>
      <c r="E337">
        <v>2.5182E-2</v>
      </c>
      <c r="F337" t="s">
        <v>615</v>
      </c>
      <c r="G337">
        <v>1</v>
      </c>
      <c r="H337" t="s">
        <v>351</v>
      </c>
      <c r="I337" s="299">
        <f t="shared" si="5"/>
        <v>3.2752720000000002</v>
      </c>
    </row>
    <row r="338" spans="1:9" x14ac:dyDescent="0.25">
      <c r="A338" t="s">
        <v>3678</v>
      </c>
      <c r="B338" t="s">
        <v>1977</v>
      </c>
      <c r="C338">
        <v>0.393119</v>
      </c>
      <c r="D338">
        <v>0</v>
      </c>
      <c r="E338">
        <v>1.268E-2</v>
      </c>
      <c r="F338" t="s">
        <v>607</v>
      </c>
      <c r="G338">
        <v>1</v>
      </c>
      <c r="H338" t="s">
        <v>330</v>
      </c>
      <c r="I338" s="299">
        <f t="shared" si="5"/>
        <v>0.40579900000000002</v>
      </c>
    </row>
    <row r="339" spans="1:9" x14ac:dyDescent="0.25">
      <c r="A339" t="s">
        <v>3678</v>
      </c>
      <c r="B339" t="s">
        <v>0</v>
      </c>
      <c r="C339">
        <v>0.37772</v>
      </c>
      <c r="D339">
        <v>0</v>
      </c>
      <c r="E339">
        <v>1.3389999999999999E-3</v>
      </c>
      <c r="F339" t="s">
        <v>607</v>
      </c>
      <c r="G339">
        <v>1</v>
      </c>
      <c r="H339" t="s">
        <v>330</v>
      </c>
      <c r="I339" s="299">
        <f t="shared" si="5"/>
        <v>0.37905899999999998</v>
      </c>
    </row>
    <row r="340" spans="1:9" x14ac:dyDescent="0.25">
      <c r="A340" t="s">
        <v>3678</v>
      </c>
      <c r="B340" t="s">
        <v>5</v>
      </c>
      <c r="C340">
        <v>0.35299900000000001</v>
      </c>
      <c r="D340">
        <v>0</v>
      </c>
      <c r="E340">
        <v>4.4510000000000001E-3</v>
      </c>
      <c r="F340" t="s">
        <v>607</v>
      </c>
      <c r="G340">
        <v>1</v>
      </c>
      <c r="H340" t="s">
        <v>330</v>
      </c>
      <c r="I340" s="299">
        <f t="shared" si="5"/>
        <v>0.35744999999999999</v>
      </c>
    </row>
    <row r="341" spans="1:9" x14ac:dyDescent="0.25">
      <c r="A341" t="s">
        <v>3678</v>
      </c>
      <c r="B341" t="s">
        <v>6</v>
      </c>
      <c r="C341">
        <v>0.42243799999999998</v>
      </c>
      <c r="D341">
        <v>0</v>
      </c>
      <c r="E341">
        <v>3.0000000000000001E-3</v>
      </c>
      <c r="F341" t="s">
        <v>607</v>
      </c>
      <c r="G341">
        <v>1</v>
      </c>
      <c r="H341" t="s">
        <v>330</v>
      </c>
      <c r="I341" s="299">
        <f t="shared" si="5"/>
        <v>0.42543799999999998</v>
      </c>
    </row>
    <row r="342" spans="1:9" x14ac:dyDescent="0.25">
      <c r="A342" t="s">
        <v>3678</v>
      </c>
      <c r="B342" t="s">
        <v>300</v>
      </c>
      <c r="C342">
        <v>0.38467299999999999</v>
      </c>
      <c r="D342">
        <v>0</v>
      </c>
      <c r="E342">
        <v>3.6280000000000001E-3</v>
      </c>
      <c r="F342" t="s">
        <v>607</v>
      </c>
      <c r="G342">
        <v>1</v>
      </c>
      <c r="H342" t="s">
        <v>330</v>
      </c>
      <c r="I342" s="299">
        <f t="shared" si="5"/>
        <v>0.38830100000000001</v>
      </c>
    </row>
    <row r="343" spans="1:9" x14ac:dyDescent="0.25">
      <c r="A343" t="s">
        <v>3678</v>
      </c>
      <c r="B343" t="s">
        <v>7</v>
      </c>
      <c r="C343">
        <v>0.40049499999999999</v>
      </c>
      <c r="D343">
        <v>0</v>
      </c>
      <c r="E343">
        <v>3.5479999999999999E-3</v>
      </c>
      <c r="F343" t="s">
        <v>607</v>
      </c>
      <c r="G343">
        <v>1</v>
      </c>
      <c r="H343" t="s">
        <v>330</v>
      </c>
      <c r="I343" s="299">
        <f t="shared" si="5"/>
        <v>0.40404299999999999</v>
      </c>
    </row>
    <row r="344" spans="1:9" x14ac:dyDescent="0.25">
      <c r="A344" t="s">
        <v>3678</v>
      </c>
      <c r="B344" t="s">
        <v>8</v>
      </c>
      <c r="C344">
        <v>0.35817100000000002</v>
      </c>
      <c r="D344">
        <v>0</v>
      </c>
      <c r="E344">
        <v>1.206E-2</v>
      </c>
      <c r="F344" t="s">
        <v>607</v>
      </c>
      <c r="G344">
        <v>1</v>
      </c>
      <c r="H344" t="s">
        <v>330</v>
      </c>
      <c r="I344" s="299">
        <f t="shared" si="5"/>
        <v>0.37023100000000003</v>
      </c>
    </row>
    <row r="345" spans="1:9" x14ac:dyDescent="0.25">
      <c r="A345" t="s">
        <v>3678</v>
      </c>
      <c r="B345" t="s">
        <v>299</v>
      </c>
      <c r="C345">
        <v>0.38448599999999999</v>
      </c>
      <c r="D345">
        <v>0</v>
      </c>
      <c r="E345">
        <v>8.4770000000000002E-3</v>
      </c>
      <c r="F345" t="s">
        <v>607</v>
      </c>
      <c r="G345">
        <v>1</v>
      </c>
      <c r="H345" t="s">
        <v>330</v>
      </c>
      <c r="I345" s="299">
        <f t="shared" si="5"/>
        <v>0.39296300000000001</v>
      </c>
    </row>
    <row r="346" spans="1:9" x14ac:dyDescent="0.25">
      <c r="A346" t="s">
        <v>3678</v>
      </c>
      <c r="B346" t="s">
        <v>3</v>
      </c>
      <c r="C346">
        <v>0.35273100000000002</v>
      </c>
      <c r="D346">
        <v>0</v>
      </c>
      <c r="E346">
        <v>2.7330000000000002E-3</v>
      </c>
      <c r="F346" t="s">
        <v>607</v>
      </c>
      <c r="G346">
        <v>1</v>
      </c>
      <c r="H346" t="s">
        <v>330</v>
      </c>
      <c r="I346" s="299">
        <f t="shared" si="5"/>
        <v>0.355464</v>
      </c>
    </row>
    <row r="347" spans="1:9" x14ac:dyDescent="0.25">
      <c r="A347" t="s">
        <v>3679</v>
      </c>
      <c r="B347" t="s">
        <v>1977</v>
      </c>
      <c r="C347">
        <v>5.33575</v>
      </c>
      <c r="D347">
        <v>0</v>
      </c>
      <c r="E347">
        <v>0.17210500000000001</v>
      </c>
      <c r="F347" t="s">
        <v>607</v>
      </c>
      <c r="G347">
        <v>1</v>
      </c>
      <c r="H347" t="s">
        <v>326</v>
      </c>
      <c r="I347" s="299">
        <f t="shared" si="5"/>
        <v>5.5078550000000002</v>
      </c>
    </row>
    <row r="348" spans="1:9" x14ac:dyDescent="0.25">
      <c r="A348" t="s">
        <v>3679</v>
      </c>
      <c r="B348" t="s">
        <v>6</v>
      </c>
      <c r="C348">
        <v>5.4541810000000002</v>
      </c>
      <c r="D348">
        <v>0</v>
      </c>
      <c r="E348">
        <v>3.8736E-2</v>
      </c>
      <c r="F348" t="s">
        <v>607</v>
      </c>
      <c r="G348">
        <v>1</v>
      </c>
      <c r="H348" t="s">
        <v>326</v>
      </c>
      <c r="I348" s="299">
        <f t="shared" si="5"/>
        <v>5.4929170000000003</v>
      </c>
    </row>
    <row r="349" spans="1:9" x14ac:dyDescent="0.25">
      <c r="A349" t="s">
        <v>3679</v>
      </c>
      <c r="B349" t="s">
        <v>300</v>
      </c>
      <c r="C349">
        <v>5.5308970000000004</v>
      </c>
      <c r="D349">
        <v>0</v>
      </c>
      <c r="E349">
        <v>5.2162E-2</v>
      </c>
      <c r="F349" t="s">
        <v>607</v>
      </c>
      <c r="G349">
        <v>1</v>
      </c>
      <c r="H349" t="s">
        <v>326</v>
      </c>
      <c r="I349" s="299">
        <f t="shared" si="5"/>
        <v>5.5830590000000004</v>
      </c>
    </row>
    <row r="350" spans="1:9" x14ac:dyDescent="0.25">
      <c r="A350" t="s">
        <v>3679</v>
      </c>
      <c r="B350" t="s">
        <v>7</v>
      </c>
      <c r="C350">
        <v>5.2627920000000001</v>
      </c>
      <c r="D350">
        <v>0</v>
      </c>
      <c r="E350">
        <v>4.6618E-2</v>
      </c>
      <c r="F350" t="s">
        <v>607</v>
      </c>
      <c r="G350">
        <v>1</v>
      </c>
      <c r="H350" t="s">
        <v>326</v>
      </c>
      <c r="I350" s="299">
        <f t="shared" si="5"/>
        <v>5.3094099999999997</v>
      </c>
    </row>
    <row r="351" spans="1:9" x14ac:dyDescent="0.25">
      <c r="A351" t="s">
        <v>3679</v>
      </c>
      <c r="B351" t="s">
        <v>8</v>
      </c>
      <c r="C351">
        <v>5.2721419999999997</v>
      </c>
      <c r="D351">
        <v>0</v>
      </c>
      <c r="E351">
        <v>0.177513</v>
      </c>
      <c r="F351" t="s">
        <v>607</v>
      </c>
      <c r="G351">
        <v>1</v>
      </c>
      <c r="H351" t="s">
        <v>326</v>
      </c>
      <c r="I351" s="299">
        <f t="shared" si="5"/>
        <v>5.4496549999999999</v>
      </c>
    </row>
    <row r="352" spans="1:9" x14ac:dyDescent="0.25">
      <c r="A352" t="s">
        <v>3679</v>
      </c>
      <c r="B352" t="s">
        <v>299</v>
      </c>
      <c r="C352">
        <v>5.4036309999999999</v>
      </c>
      <c r="D352">
        <v>0</v>
      </c>
      <c r="E352">
        <v>0.119134</v>
      </c>
      <c r="F352" t="s">
        <v>607</v>
      </c>
      <c r="G352">
        <v>1</v>
      </c>
      <c r="H352" t="s">
        <v>326</v>
      </c>
      <c r="I352" s="299">
        <f t="shared" si="5"/>
        <v>5.5227649999999997</v>
      </c>
    </row>
    <row r="353" spans="1:9" x14ac:dyDescent="0.25">
      <c r="A353" t="s">
        <v>3680</v>
      </c>
      <c r="B353" t="s">
        <v>2768</v>
      </c>
      <c r="C353">
        <v>7.8935500000000003</v>
      </c>
      <c r="D353">
        <v>0</v>
      </c>
      <c r="E353">
        <v>4.0889999999999998E-3</v>
      </c>
      <c r="F353" t="s">
        <v>607</v>
      </c>
      <c r="G353">
        <v>1</v>
      </c>
      <c r="H353" t="s">
        <v>287</v>
      </c>
      <c r="I353" s="299">
        <f t="shared" si="5"/>
        <v>7.8976389999999999</v>
      </c>
    </row>
    <row r="354" spans="1:9" x14ac:dyDescent="0.25">
      <c r="A354" t="s">
        <v>3680</v>
      </c>
      <c r="B354" t="s">
        <v>1977</v>
      </c>
      <c r="C354">
        <v>7.8650000000000002</v>
      </c>
      <c r="D354">
        <v>0</v>
      </c>
      <c r="E354">
        <v>0.25368600000000002</v>
      </c>
      <c r="F354" t="s">
        <v>607</v>
      </c>
      <c r="G354">
        <v>1</v>
      </c>
      <c r="H354" t="s">
        <v>287</v>
      </c>
      <c r="I354" s="299">
        <f t="shared" si="5"/>
        <v>8.1186860000000003</v>
      </c>
    </row>
    <row r="355" spans="1:9" x14ac:dyDescent="0.25">
      <c r="A355" t="s">
        <v>3680</v>
      </c>
      <c r="B355" t="s">
        <v>0</v>
      </c>
      <c r="C355">
        <v>7.8781809999999997</v>
      </c>
      <c r="D355">
        <v>0</v>
      </c>
      <c r="E355">
        <v>2.792E-2</v>
      </c>
      <c r="F355" t="s">
        <v>607</v>
      </c>
      <c r="G355">
        <v>1</v>
      </c>
      <c r="H355" t="s">
        <v>287</v>
      </c>
      <c r="I355" s="299">
        <f t="shared" si="5"/>
        <v>7.9061009999999996</v>
      </c>
    </row>
    <row r="356" spans="1:9" x14ac:dyDescent="0.25">
      <c r="A356" t="s">
        <v>3680</v>
      </c>
      <c r="B356" t="s">
        <v>5</v>
      </c>
      <c r="C356">
        <v>7.6775000000000002</v>
      </c>
      <c r="D356">
        <v>0</v>
      </c>
      <c r="E356">
        <v>9.6812999999999996E-2</v>
      </c>
      <c r="F356" t="s">
        <v>607</v>
      </c>
      <c r="G356">
        <v>1</v>
      </c>
      <c r="H356" t="s">
        <v>287</v>
      </c>
      <c r="I356" s="299">
        <f t="shared" si="5"/>
        <v>7.7743130000000003</v>
      </c>
    </row>
    <row r="357" spans="1:9" x14ac:dyDescent="0.25">
      <c r="A357" t="s">
        <v>3680</v>
      </c>
      <c r="B357" t="s">
        <v>6</v>
      </c>
      <c r="C357">
        <v>8.6606850000000009</v>
      </c>
      <c r="D357">
        <v>0</v>
      </c>
      <c r="E357">
        <v>6.1508E-2</v>
      </c>
      <c r="F357" t="s">
        <v>607</v>
      </c>
      <c r="G357">
        <v>1</v>
      </c>
      <c r="H357" t="s">
        <v>287</v>
      </c>
      <c r="I357" s="299">
        <f t="shared" si="5"/>
        <v>8.7221930000000008</v>
      </c>
    </row>
    <row r="358" spans="1:9" x14ac:dyDescent="0.25">
      <c r="A358" t="s">
        <v>3680</v>
      </c>
      <c r="B358" t="s">
        <v>300</v>
      </c>
      <c r="C358">
        <v>7.9347589999999997</v>
      </c>
      <c r="D358">
        <v>0</v>
      </c>
      <c r="E358">
        <v>7.4832999999999997E-2</v>
      </c>
      <c r="F358" t="s">
        <v>607</v>
      </c>
      <c r="G358">
        <v>1</v>
      </c>
      <c r="H358" t="s">
        <v>287</v>
      </c>
      <c r="I358" s="299">
        <f t="shared" si="5"/>
        <v>8.0095919999999996</v>
      </c>
    </row>
    <row r="359" spans="1:9" x14ac:dyDescent="0.25">
      <c r="A359" t="s">
        <v>3680</v>
      </c>
      <c r="B359" t="s">
        <v>2769</v>
      </c>
      <c r="C359">
        <v>7.3266869999999997</v>
      </c>
      <c r="D359">
        <v>0</v>
      </c>
      <c r="E359">
        <v>2.447E-3</v>
      </c>
      <c r="F359" t="s">
        <v>607</v>
      </c>
      <c r="G359">
        <v>1</v>
      </c>
      <c r="H359" t="s">
        <v>287</v>
      </c>
      <c r="I359" s="299">
        <f t="shared" si="5"/>
        <v>7.3291339999999998</v>
      </c>
    </row>
    <row r="360" spans="1:9" x14ac:dyDescent="0.25">
      <c r="A360" t="s">
        <v>3680</v>
      </c>
      <c r="B360" t="s">
        <v>7</v>
      </c>
      <c r="C360">
        <v>7.5335999999999999</v>
      </c>
      <c r="D360">
        <v>0</v>
      </c>
      <c r="E360">
        <v>6.6733000000000001E-2</v>
      </c>
      <c r="F360" t="s">
        <v>607</v>
      </c>
      <c r="G360">
        <v>1</v>
      </c>
      <c r="H360" t="s">
        <v>287</v>
      </c>
      <c r="I360" s="299">
        <f t="shared" si="5"/>
        <v>7.600333</v>
      </c>
    </row>
    <row r="361" spans="1:9" x14ac:dyDescent="0.25">
      <c r="A361" t="s">
        <v>3680</v>
      </c>
      <c r="B361" t="s">
        <v>8</v>
      </c>
      <c r="C361">
        <v>7.8704590000000003</v>
      </c>
      <c r="D361">
        <v>0</v>
      </c>
      <c r="E361">
        <v>0.26499800000000001</v>
      </c>
      <c r="F361" t="s">
        <v>607</v>
      </c>
      <c r="G361">
        <v>1</v>
      </c>
      <c r="H361" t="s">
        <v>287</v>
      </c>
      <c r="I361" s="299">
        <f t="shared" si="5"/>
        <v>8.1354570000000006</v>
      </c>
    </row>
    <row r="362" spans="1:9" x14ac:dyDescent="0.25">
      <c r="A362" t="s">
        <v>3680</v>
      </c>
      <c r="B362" t="s">
        <v>299</v>
      </c>
      <c r="C362">
        <v>7.5800830000000001</v>
      </c>
      <c r="D362">
        <v>0</v>
      </c>
      <c r="E362">
        <v>0.16711799999999999</v>
      </c>
      <c r="F362" t="s">
        <v>607</v>
      </c>
      <c r="G362">
        <v>1</v>
      </c>
      <c r="H362" t="s">
        <v>287</v>
      </c>
      <c r="I362" s="299">
        <f t="shared" si="5"/>
        <v>7.7472010000000004</v>
      </c>
    </row>
    <row r="363" spans="1:9" x14ac:dyDescent="0.25">
      <c r="A363" t="s">
        <v>3680</v>
      </c>
      <c r="B363" t="s">
        <v>3</v>
      </c>
      <c r="C363">
        <v>7.8678850000000002</v>
      </c>
      <c r="D363">
        <v>0</v>
      </c>
      <c r="E363">
        <v>6.096E-2</v>
      </c>
      <c r="F363" t="s">
        <v>607</v>
      </c>
      <c r="G363">
        <v>1</v>
      </c>
      <c r="H363" t="s">
        <v>287</v>
      </c>
      <c r="I363" s="299">
        <f t="shared" si="5"/>
        <v>7.9288449999999999</v>
      </c>
    </row>
    <row r="364" spans="1:9" x14ac:dyDescent="0.25">
      <c r="A364" t="s">
        <v>3681</v>
      </c>
      <c r="B364" t="s">
        <v>5</v>
      </c>
      <c r="C364">
        <v>4.9787749999999997</v>
      </c>
      <c r="D364">
        <v>0</v>
      </c>
      <c r="E364">
        <v>6.2782000000000004E-2</v>
      </c>
      <c r="F364" t="s">
        <v>615</v>
      </c>
      <c r="G364">
        <v>1</v>
      </c>
      <c r="H364" t="s">
        <v>327</v>
      </c>
      <c r="I364" s="299">
        <f t="shared" si="5"/>
        <v>5.0415570000000001</v>
      </c>
    </row>
    <row r="365" spans="1:9" x14ac:dyDescent="0.25">
      <c r="A365" t="s">
        <v>1942</v>
      </c>
      <c r="B365" t="s">
        <v>1977</v>
      </c>
      <c r="C365">
        <v>0.32212000000000002</v>
      </c>
      <c r="D365">
        <v>0</v>
      </c>
      <c r="E365">
        <v>1.039E-2</v>
      </c>
      <c r="F365" t="s">
        <v>607</v>
      </c>
      <c r="G365">
        <v>1</v>
      </c>
      <c r="H365" t="s">
        <v>322</v>
      </c>
      <c r="I365" s="299">
        <f t="shared" si="5"/>
        <v>0.33251000000000003</v>
      </c>
    </row>
    <row r="366" spans="1:9" x14ac:dyDescent="0.25">
      <c r="A366" t="s">
        <v>1942</v>
      </c>
      <c r="B366" t="s">
        <v>0</v>
      </c>
      <c r="C366">
        <v>0.31</v>
      </c>
      <c r="D366">
        <v>0</v>
      </c>
      <c r="E366">
        <v>1.0989999999999999E-3</v>
      </c>
      <c r="F366" t="s">
        <v>607</v>
      </c>
      <c r="G366">
        <v>1</v>
      </c>
      <c r="H366" t="s">
        <v>322</v>
      </c>
      <c r="I366" s="299">
        <f t="shared" si="5"/>
        <v>0.31109900000000001</v>
      </c>
    </row>
    <row r="367" spans="1:9" x14ac:dyDescent="0.25">
      <c r="A367" t="s">
        <v>1942</v>
      </c>
      <c r="B367" t="s">
        <v>5</v>
      </c>
      <c r="C367">
        <v>0.34803699999999999</v>
      </c>
      <c r="D367">
        <v>0</v>
      </c>
      <c r="E367">
        <v>4.3889999999999997E-3</v>
      </c>
      <c r="F367" t="s">
        <v>607</v>
      </c>
      <c r="G367">
        <v>1</v>
      </c>
      <c r="H367" t="s">
        <v>322</v>
      </c>
      <c r="I367" s="299">
        <f t="shared" si="5"/>
        <v>0.35242599999999996</v>
      </c>
    </row>
    <row r="368" spans="1:9" x14ac:dyDescent="0.25">
      <c r="A368" t="s">
        <v>1942</v>
      </c>
      <c r="B368" t="s">
        <v>300</v>
      </c>
      <c r="C368">
        <v>0.39464100000000002</v>
      </c>
      <c r="D368">
        <v>0</v>
      </c>
      <c r="E368">
        <v>3.722E-3</v>
      </c>
      <c r="F368" t="s">
        <v>607</v>
      </c>
      <c r="G368">
        <v>1</v>
      </c>
      <c r="H368" t="s">
        <v>322</v>
      </c>
      <c r="I368" s="299">
        <f t="shared" si="5"/>
        <v>0.39836300000000002</v>
      </c>
    </row>
    <row r="369" spans="1:9" x14ac:dyDescent="0.25">
      <c r="A369" t="s">
        <v>1942</v>
      </c>
      <c r="B369" t="s">
        <v>7</v>
      </c>
      <c r="C369">
        <v>0.35616900000000001</v>
      </c>
      <c r="D369">
        <v>0</v>
      </c>
      <c r="E369">
        <v>3.1549999999999998E-3</v>
      </c>
      <c r="F369" t="s">
        <v>607</v>
      </c>
      <c r="G369">
        <v>1</v>
      </c>
      <c r="H369" t="s">
        <v>322</v>
      </c>
      <c r="I369" s="299">
        <f t="shared" si="5"/>
        <v>0.35932400000000003</v>
      </c>
    </row>
    <row r="370" spans="1:9" x14ac:dyDescent="0.25">
      <c r="A370" t="s">
        <v>1942</v>
      </c>
      <c r="B370" t="s">
        <v>8</v>
      </c>
      <c r="C370">
        <v>0.32274999999999998</v>
      </c>
      <c r="D370">
        <v>0</v>
      </c>
      <c r="E370">
        <v>1.0867E-2</v>
      </c>
      <c r="F370" t="s">
        <v>607</v>
      </c>
      <c r="G370">
        <v>1</v>
      </c>
      <c r="H370" t="s">
        <v>322</v>
      </c>
      <c r="I370" s="299">
        <f t="shared" si="5"/>
        <v>0.333617</v>
      </c>
    </row>
    <row r="371" spans="1:9" x14ac:dyDescent="0.25">
      <c r="A371" t="s">
        <v>1942</v>
      </c>
      <c r="B371" t="s">
        <v>299</v>
      </c>
      <c r="C371">
        <v>0.325656</v>
      </c>
      <c r="D371">
        <v>0</v>
      </c>
      <c r="E371">
        <v>7.1799999999999998E-3</v>
      </c>
      <c r="F371" t="s">
        <v>607</v>
      </c>
      <c r="G371">
        <v>1</v>
      </c>
      <c r="H371" t="s">
        <v>322</v>
      </c>
      <c r="I371" s="299">
        <f t="shared" si="5"/>
        <v>0.33283600000000002</v>
      </c>
    </row>
    <row r="372" spans="1:9" x14ac:dyDescent="0.25">
      <c r="A372" t="s">
        <v>1942</v>
      </c>
      <c r="B372" t="s">
        <v>3</v>
      </c>
      <c r="C372">
        <v>0.30966700000000003</v>
      </c>
      <c r="D372">
        <v>0</v>
      </c>
      <c r="E372">
        <v>2.3990000000000001E-3</v>
      </c>
      <c r="F372" t="s">
        <v>607</v>
      </c>
      <c r="G372">
        <v>1</v>
      </c>
      <c r="H372" t="s">
        <v>322</v>
      </c>
      <c r="I372" s="299">
        <f t="shared" si="5"/>
        <v>0.31206600000000001</v>
      </c>
    </row>
    <row r="373" spans="1:9" x14ac:dyDescent="0.25">
      <c r="A373" t="s">
        <v>3682</v>
      </c>
      <c r="B373" t="s">
        <v>300</v>
      </c>
      <c r="C373">
        <v>0.605796</v>
      </c>
      <c r="D373">
        <v>0</v>
      </c>
      <c r="E373">
        <v>5.7130000000000002E-3</v>
      </c>
      <c r="F373" t="s">
        <v>607</v>
      </c>
      <c r="G373">
        <v>1</v>
      </c>
      <c r="H373" t="s">
        <v>323</v>
      </c>
      <c r="I373" s="299">
        <f t="shared" si="5"/>
        <v>0.61150899999999997</v>
      </c>
    </row>
    <row r="374" spans="1:9" x14ac:dyDescent="0.25">
      <c r="A374" t="s">
        <v>3682</v>
      </c>
      <c r="B374" t="s">
        <v>299</v>
      </c>
      <c r="C374">
        <v>0.50800000000000001</v>
      </c>
      <c r="D374">
        <v>0</v>
      </c>
      <c r="E374">
        <v>1.12E-2</v>
      </c>
      <c r="F374" t="s">
        <v>607</v>
      </c>
      <c r="G374">
        <v>1</v>
      </c>
      <c r="H374" t="s">
        <v>323</v>
      </c>
      <c r="I374" s="299">
        <f t="shared" si="5"/>
        <v>0.51919999999999999</v>
      </c>
    </row>
    <row r="375" spans="1:9" x14ac:dyDescent="0.25">
      <c r="A375" t="s">
        <v>1734</v>
      </c>
      <c r="B375" t="s">
        <v>2768</v>
      </c>
      <c r="C375">
        <v>2.7978149999999999</v>
      </c>
      <c r="D375">
        <v>0</v>
      </c>
      <c r="E375">
        <v>1.449E-3</v>
      </c>
      <c r="F375" t="s">
        <v>607</v>
      </c>
      <c r="G375">
        <v>1</v>
      </c>
      <c r="H375" t="s">
        <v>311</v>
      </c>
      <c r="I375" s="299">
        <f t="shared" si="5"/>
        <v>2.799264</v>
      </c>
    </row>
    <row r="376" spans="1:9" x14ac:dyDescent="0.25">
      <c r="A376" t="s">
        <v>1734</v>
      </c>
      <c r="B376" t="s">
        <v>1977</v>
      </c>
      <c r="C376">
        <v>2.7994349999999999</v>
      </c>
      <c r="D376">
        <v>0</v>
      </c>
      <c r="E376">
        <v>9.0296000000000001E-2</v>
      </c>
      <c r="F376" t="s">
        <v>607</v>
      </c>
      <c r="G376">
        <v>1</v>
      </c>
      <c r="H376" t="s">
        <v>311</v>
      </c>
      <c r="I376" s="299">
        <f t="shared" si="5"/>
        <v>2.8897309999999998</v>
      </c>
    </row>
    <row r="377" spans="1:9" x14ac:dyDescent="0.25">
      <c r="A377" t="s">
        <v>1734</v>
      </c>
      <c r="B377" t="s">
        <v>6</v>
      </c>
      <c r="C377">
        <v>2.7216680000000002</v>
      </c>
      <c r="D377">
        <v>0</v>
      </c>
      <c r="E377">
        <v>1.9328999999999999E-2</v>
      </c>
      <c r="F377" t="s">
        <v>607</v>
      </c>
      <c r="G377">
        <v>1</v>
      </c>
      <c r="H377" t="s">
        <v>311</v>
      </c>
      <c r="I377" s="299">
        <f t="shared" si="5"/>
        <v>2.7409970000000001</v>
      </c>
    </row>
    <row r="378" spans="1:9" x14ac:dyDescent="0.25">
      <c r="A378" t="s">
        <v>1734</v>
      </c>
      <c r="B378" t="s">
        <v>300</v>
      </c>
      <c r="C378">
        <v>2.7563759999999999</v>
      </c>
      <c r="D378">
        <v>0</v>
      </c>
      <c r="E378">
        <v>2.5995000000000001E-2</v>
      </c>
      <c r="F378" t="s">
        <v>607</v>
      </c>
      <c r="G378">
        <v>1</v>
      </c>
      <c r="H378" t="s">
        <v>311</v>
      </c>
      <c r="I378" s="299">
        <f t="shared" si="5"/>
        <v>2.7823709999999999</v>
      </c>
    </row>
    <row r="379" spans="1:9" x14ac:dyDescent="0.25">
      <c r="A379" t="s">
        <v>1734</v>
      </c>
      <c r="B379" t="s">
        <v>299</v>
      </c>
      <c r="C379">
        <v>2.7993250000000001</v>
      </c>
      <c r="D379">
        <v>0</v>
      </c>
      <c r="E379">
        <v>6.1717000000000001E-2</v>
      </c>
      <c r="F379" t="s">
        <v>607</v>
      </c>
      <c r="G379">
        <v>1</v>
      </c>
      <c r="H379" t="s">
        <v>311</v>
      </c>
      <c r="I379" s="299">
        <f t="shared" si="5"/>
        <v>2.8610419999999999</v>
      </c>
    </row>
    <row r="380" spans="1:9" x14ac:dyDescent="0.25">
      <c r="A380" t="s">
        <v>3683</v>
      </c>
      <c r="B380" t="s">
        <v>6</v>
      </c>
      <c r="C380">
        <v>2.5785179999999999</v>
      </c>
      <c r="D380">
        <v>0</v>
      </c>
      <c r="E380">
        <v>1.8312999999999999E-2</v>
      </c>
      <c r="F380" t="s">
        <v>607</v>
      </c>
      <c r="G380">
        <v>1</v>
      </c>
      <c r="H380" t="s">
        <v>1943</v>
      </c>
      <c r="I380" s="299">
        <f t="shared" si="5"/>
        <v>2.5968309999999999</v>
      </c>
    </row>
    <row r="381" spans="1:9" x14ac:dyDescent="0.25">
      <c r="A381" t="s">
        <v>3683</v>
      </c>
      <c r="B381" t="s">
        <v>300</v>
      </c>
      <c r="C381">
        <v>2.2860999999999998</v>
      </c>
      <c r="D381">
        <v>0</v>
      </c>
      <c r="E381">
        <v>2.1559999999999999E-2</v>
      </c>
      <c r="F381" t="s">
        <v>607</v>
      </c>
      <c r="G381">
        <v>1</v>
      </c>
      <c r="H381" t="s">
        <v>1943</v>
      </c>
      <c r="I381" s="299">
        <f t="shared" si="5"/>
        <v>2.3076599999999998</v>
      </c>
    </row>
    <row r="382" spans="1:9" x14ac:dyDescent="0.25">
      <c r="A382" t="s">
        <v>3683</v>
      </c>
      <c r="B382" t="s">
        <v>7</v>
      </c>
      <c r="C382">
        <v>2.8284570000000002</v>
      </c>
      <c r="D382">
        <v>0</v>
      </c>
      <c r="E382">
        <v>2.5054E-2</v>
      </c>
      <c r="F382" t="s">
        <v>607</v>
      </c>
      <c r="G382">
        <v>1</v>
      </c>
      <c r="H382" t="s">
        <v>1943</v>
      </c>
      <c r="I382" s="299">
        <f t="shared" si="5"/>
        <v>2.8535110000000001</v>
      </c>
    </row>
    <row r="383" spans="1:9" x14ac:dyDescent="0.25">
      <c r="A383" t="s">
        <v>3683</v>
      </c>
      <c r="B383" t="s">
        <v>8</v>
      </c>
      <c r="C383">
        <v>2.83128</v>
      </c>
      <c r="D383">
        <v>0</v>
      </c>
      <c r="E383">
        <v>9.5328999999999997E-2</v>
      </c>
      <c r="F383" t="s">
        <v>607</v>
      </c>
      <c r="G383">
        <v>1</v>
      </c>
      <c r="H383" t="s">
        <v>1943</v>
      </c>
      <c r="I383" s="299">
        <f t="shared" si="5"/>
        <v>2.926609</v>
      </c>
    </row>
    <row r="384" spans="1:9" x14ac:dyDescent="0.25">
      <c r="A384" t="s">
        <v>3683</v>
      </c>
      <c r="B384" t="s">
        <v>299</v>
      </c>
      <c r="C384">
        <v>2.3806620000000001</v>
      </c>
      <c r="D384">
        <v>0</v>
      </c>
      <c r="E384">
        <v>5.2485999999999998E-2</v>
      </c>
      <c r="F384" t="s">
        <v>607</v>
      </c>
      <c r="G384">
        <v>1</v>
      </c>
      <c r="H384" t="s">
        <v>1943</v>
      </c>
      <c r="I384" s="299">
        <f t="shared" si="5"/>
        <v>2.4331480000000001</v>
      </c>
    </row>
    <row r="385" spans="1:9" x14ac:dyDescent="0.25">
      <c r="A385" t="s">
        <v>3684</v>
      </c>
      <c r="B385" t="s">
        <v>1977</v>
      </c>
      <c r="C385">
        <v>1.755835</v>
      </c>
      <c r="D385">
        <v>0</v>
      </c>
      <c r="E385">
        <v>5.6633999999999997E-2</v>
      </c>
      <c r="F385" t="s">
        <v>615</v>
      </c>
      <c r="G385">
        <v>1</v>
      </c>
      <c r="H385" t="s">
        <v>333</v>
      </c>
      <c r="I385" s="299">
        <f t="shared" si="5"/>
        <v>1.8124690000000001</v>
      </c>
    </row>
    <row r="386" spans="1:9" x14ac:dyDescent="0.25">
      <c r="A386" t="s">
        <v>3684</v>
      </c>
      <c r="B386" t="s">
        <v>0</v>
      </c>
      <c r="C386">
        <v>1.4849110000000001</v>
      </c>
      <c r="D386">
        <v>0</v>
      </c>
      <c r="E386">
        <v>5.2630000000000003E-3</v>
      </c>
      <c r="F386" t="s">
        <v>615</v>
      </c>
      <c r="G386">
        <v>1</v>
      </c>
      <c r="H386" t="s">
        <v>333</v>
      </c>
      <c r="I386" s="299">
        <f t="shared" si="5"/>
        <v>1.4901740000000001</v>
      </c>
    </row>
    <row r="387" spans="1:9" x14ac:dyDescent="0.25">
      <c r="A387" t="s">
        <v>3684</v>
      </c>
      <c r="B387" t="s">
        <v>6</v>
      </c>
      <c r="C387">
        <v>2.0859999999999999</v>
      </c>
      <c r="D387">
        <v>0</v>
      </c>
      <c r="E387">
        <v>1.4815E-2</v>
      </c>
      <c r="F387" t="s">
        <v>615</v>
      </c>
      <c r="G387">
        <v>1</v>
      </c>
      <c r="H387" t="s">
        <v>333</v>
      </c>
      <c r="I387" s="299">
        <f t="shared" si="5"/>
        <v>2.1008149999999999</v>
      </c>
    </row>
    <row r="388" spans="1:9" x14ac:dyDescent="0.25">
      <c r="A388" t="s">
        <v>3684</v>
      </c>
      <c r="B388" t="s">
        <v>299</v>
      </c>
      <c r="C388">
        <v>1.413575</v>
      </c>
      <c r="D388">
        <v>0</v>
      </c>
      <c r="E388">
        <v>3.1165000000000002E-2</v>
      </c>
      <c r="F388" t="s">
        <v>615</v>
      </c>
      <c r="G388">
        <v>1</v>
      </c>
      <c r="H388" t="s">
        <v>333</v>
      </c>
      <c r="I388" s="299">
        <f t="shared" ref="I388:I451" si="6">IF(F388="mt",C388+D388,E388+D388+C388)</f>
        <v>1.4447400000000001</v>
      </c>
    </row>
    <row r="389" spans="1:9" x14ac:dyDescent="0.25">
      <c r="A389" t="s">
        <v>3685</v>
      </c>
      <c r="B389" t="s">
        <v>1977</v>
      </c>
      <c r="C389">
        <v>3.9301279999999998</v>
      </c>
      <c r="D389">
        <v>0</v>
      </c>
      <c r="E389">
        <v>0.12676599999999999</v>
      </c>
      <c r="F389" t="s">
        <v>615</v>
      </c>
      <c r="G389">
        <v>1</v>
      </c>
      <c r="H389" t="s">
        <v>334</v>
      </c>
      <c r="I389" s="299">
        <f t="shared" si="6"/>
        <v>4.0568939999999998</v>
      </c>
    </row>
    <row r="390" spans="1:9" x14ac:dyDescent="0.25">
      <c r="A390" t="s">
        <v>3685</v>
      </c>
      <c r="B390" t="s">
        <v>0</v>
      </c>
      <c r="C390">
        <v>3.740666</v>
      </c>
      <c r="D390">
        <v>0</v>
      </c>
      <c r="E390">
        <v>1.3257E-2</v>
      </c>
      <c r="F390" t="s">
        <v>615</v>
      </c>
      <c r="G390">
        <v>1</v>
      </c>
      <c r="H390" t="s">
        <v>334</v>
      </c>
      <c r="I390" s="299">
        <f t="shared" si="6"/>
        <v>3.7539229999999999</v>
      </c>
    </row>
    <row r="391" spans="1:9" x14ac:dyDescent="0.25">
      <c r="A391" t="s">
        <v>3685</v>
      </c>
      <c r="B391" t="s">
        <v>5</v>
      </c>
      <c r="C391">
        <v>2.6075979999999999</v>
      </c>
      <c r="D391">
        <v>0</v>
      </c>
      <c r="E391">
        <v>3.2882000000000002E-2</v>
      </c>
      <c r="F391" t="s">
        <v>615</v>
      </c>
      <c r="G391">
        <v>1</v>
      </c>
      <c r="H391" t="s">
        <v>334</v>
      </c>
      <c r="I391" s="299">
        <f t="shared" si="6"/>
        <v>2.6404799999999997</v>
      </c>
    </row>
    <row r="392" spans="1:9" x14ac:dyDescent="0.25">
      <c r="A392" t="s">
        <v>3685</v>
      </c>
      <c r="B392" t="s">
        <v>6</v>
      </c>
      <c r="C392">
        <v>3.17</v>
      </c>
      <c r="D392">
        <v>0</v>
      </c>
      <c r="E392">
        <v>2.2512999999999998E-2</v>
      </c>
      <c r="F392" t="s">
        <v>615</v>
      </c>
      <c r="G392">
        <v>1</v>
      </c>
      <c r="H392" t="s">
        <v>334</v>
      </c>
      <c r="I392" s="299">
        <f t="shared" si="6"/>
        <v>3.1925129999999999</v>
      </c>
    </row>
    <row r="393" spans="1:9" x14ac:dyDescent="0.25">
      <c r="A393" t="s">
        <v>3685</v>
      </c>
      <c r="B393" t="s">
        <v>300</v>
      </c>
      <c r="C393">
        <v>3.1744859999999999</v>
      </c>
      <c r="D393">
        <v>0</v>
      </c>
      <c r="E393">
        <v>2.9939E-2</v>
      </c>
      <c r="F393" t="s">
        <v>615</v>
      </c>
      <c r="G393">
        <v>1</v>
      </c>
      <c r="H393" t="s">
        <v>334</v>
      </c>
      <c r="I393" s="299">
        <f t="shared" si="6"/>
        <v>3.2044250000000001</v>
      </c>
    </row>
    <row r="394" spans="1:9" x14ac:dyDescent="0.25">
      <c r="A394" t="s">
        <v>3685</v>
      </c>
      <c r="B394" t="s">
        <v>299</v>
      </c>
      <c r="C394">
        <v>2.8159869999999998</v>
      </c>
      <c r="D394">
        <v>0</v>
      </c>
      <c r="E394">
        <v>6.2084E-2</v>
      </c>
      <c r="F394" t="s">
        <v>615</v>
      </c>
      <c r="G394">
        <v>1</v>
      </c>
      <c r="H394" t="s">
        <v>334</v>
      </c>
      <c r="I394" s="299">
        <f t="shared" si="6"/>
        <v>2.8780709999999998</v>
      </c>
    </row>
    <row r="395" spans="1:9" x14ac:dyDescent="0.25">
      <c r="A395" t="s">
        <v>3686</v>
      </c>
      <c r="B395" t="s">
        <v>8</v>
      </c>
      <c r="C395">
        <v>6.14</v>
      </c>
      <c r="D395">
        <v>0</v>
      </c>
      <c r="E395">
        <v>0.206734</v>
      </c>
      <c r="F395" t="s">
        <v>615</v>
      </c>
      <c r="G395">
        <v>1</v>
      </c>
      <c r="H395" t="s">
        <v>1944</v>
      </c>
      <c r="I395" s="299">
        <f t="shared" si="6"/>
        <v>6.3467339999999997</v>
      </c>
    </row>
    <row r="396" spans="1:9" x14ac:dyDescent="0.25">
      <c r="A396" t="s">
        <v>3687</v>
      </c>
      <c r="B396" t="s">
        <v>8</v>
      </c>
      <c r="C396">
        <v>2.6596799999999998</v>
      </c>
      <c r="D396">
        <v>0</v>
      </c>
      <c r="E396">
        <v>8.9551000000000006E-2</v>
      </c>
      <c r="F396" t="s">
        <v>607</v>
      </c>
      <c r="G396">
        <v>1</v>
      </c>
      <c r="H396" t="s">
        <v>337</v>
      </c>
      <c r="I396" s="299">
        <f t="shared" si="6"/>
        <v>2.749231</v>
      </c>
    </row>
    <row r="397" spans="1:9" x14ac:dyDescent="0.25">
      <c r="A397" t="s">
        <v>3688</v>
      </c>
      <c r="B397" t="s">
        <v>1977</v>
      </c>
      <c r="C397">
        <v>4.6762959999999998</v>
      </c>
      <c r="D397">
        <v>0</v>
      </c>
      <c r="E397">
        <v>0.150834</v>
      </c>
      <c r="F397" t="s">
        <v>615</v>
      </c>
      <c r="G397">
        <v>1</v>
      </c>
      <c r="H397" t="s">
        <v>338</v>
      </c>
      <c r="I397" s="299">
        <f t="shared" si="6"/>
        <v>4.8271299999999995</v>
      </c>
    </row>
    <row r="398" spans="1:9" x14ac:dyDescent="0.25">
      <c r="A398" t="s">
        <v>3688</v>
      </c>
      <c r="B398" t="s">
        <v>0</v>
      </c>
      <c r="C398">
        <v>4.694</v>
      </c>
      <c r="D398">
        <v>0</v>
      </c>
      <c r="E398">
        <v>1.6636000000000001E-2</v>
      </c>
      <c r="F398" t="s">
        <v>615</v>
      </c>
      <c r="G398">
        <v>1</v>
      </c>
      <c r="H398" t="s">
        <v>338</v>
      </c>
      <c r="I398" s="299">
        <f t="shared" si="6"/>
        <v>4.710636</v>
      </c>
    </row>
    <row r="399" spans="1:9" x14ac:dyDescent="0.25">
      <c r="A399" t="s">
        <v>3688</v>
      </c>
      <c r="B399" t="s">
        <v>5</v>
      </c>
      <c r="C399">
        <v>4.6779999999999999</v>
      </c>
      <c r="D399">
        <v>0</v>
      </c>
      <c r="E399">
        <v>5.8990000000000001E-2</v>
      </c>
      <c r="F399" t="s">
        <v>615</v>
      </c>
      <c r="G399">
        <v>1</v>
      </c>
      <c r="H399" t="s">
        <v>338</v>
      </c>
      <c r="I399" s="299">
        <f t="shared" si="6"/>
        <v>4.7369899999999996</v>
      </c>
    </row>
    <row r="400" spans="1:9" x14ac:dyDescent="0.25">
      <c r="A400" t="s">
        <v>3688</v>
      </c>
      <c r="B400" t="s">
        <v>6</v>
      </c>
      <c r="C400">
        <v>4.7368759999999996</v>
      </c>
      <c r="D400">
        <v>0</v>
      </c>
      <c r="E400">
        <v>3.3640999999999997E-2</v>
      </c>
      <c r="F400" t="s">
        <v>615</v>
      </c>
      <c r="G400">
        <v>1</v>
      </c>
      <c r="H400" t="s">
        <v>338</v>
      </c>
      <c r="I400" s="299">
        <f t="shared" si="6"/>
        <v>4.7705169999999999</v>
      </c>
    </row>
    <row r="401" spans="1:9" x14ac:dyDescent="0.25">
      <c r="A401" t="s">
        <v>3688</v>
      </c>
      <c r="B401" t="s">
        <v>300</v>
      </c>
      <c r="C401">
        <v>4.461875</v>
      </c>
      <c r="D401">
        <v>0</v>
      </c>
      <c r="E401">
        <v>4.2079999999999999E-2</v>
      </c>
      <c r="F401" t="s">
        <v>615</v>
      </c>
      <c r="G401">
        <v>1</v>
      </c>
      <c r="H401" t="s">
        <v>338</v>
      </c>
      <c r="I401" s="299">
        <f t="shared" si="6"/>
        <v>4.5039550000000004</v>
      </c>
    </row>
    <row r="402" spans="1:9" x14ac:dyDescent="0.25">
      <c r="A402" t="s">
        <v>3688</v>
      </c>
      <c r="B402" t="s">
        <v>2769</v>
      </c>
      <c r="C402">
        <v>4.568632</v>
      </c>
      <c r="D402">
        <v>0</v>
      </c>
      <c r="E402">
        <v>1.526E-3</v>
      </c>
      <c r="F402" t="s">
        <v>615</v>
      </c>
      <c r="G402">
        <v>1</v>
      </c>
      <c r="H402" t="s">
        <v>338</v>
      </c>
      <c r="I402" s="299">
        <f t="shared" si="6"/>
        <v>4.5701580000000002</v>
      </c>
    </row>
    <row r="403" spans="1:9" x14ac:dyDescent="0.25">
      <c r="A403" t="s">
        <v>3688</v>
      </c>
      <c r="B403" t="s">
        <v>7</v>
      </c>
      <c r="C403">
        <v>4.7314999999999996</v>
      </c>
      <c r="D403">
        <v>0</v>
      </c>
      <c r="E403">
        <v>4.1911999999999998E-2</v>
      </c>
      <c r="F403" t="s">
        <v>615</v>
      </c>
      <c r="G403">
        <v>1</v>
      </c>
      <c r="H403" t="s">
        <v>338</v>
      </c>
      <c r="I403" s="299">
        <f t="shared" si="6"/>
        <v>4.7734119999999995</v>
      </c>
    </row>
    <row r="404" spans="1:9" x14ac:dyDescent="0.25">
      <c r="A404" t="s">
        <v>3688</v>
      </c>
      <c r="B404" t="s">
        <v>299</v>
      </c>
      <c r="C404">
        <v>4.4506949999999996</v>
      </c>
      <c r="D404">
        <v>0</v>
      </c>
      <c r="E404">
        <v>9.8124000000000003E-2</v>
      </c>
      <c r="F404" t="s">
        <v>615</v>
      </c>
      <c r="G404">
        <v>1</v>
      </c>
      <c r="H404" t="s">
        <v>338</v>
      </c>
      <c r="I404" s="299">
        <f t="shared" si="6"/>
        <v>4.5488189999999999</v>
      </c>
    </row>
    <row r="405" spans="1:9" x14ac:dyDescent="0.25">
      <c r="A405" t="s">
        <v>3688</v>
      </c>
      <c r="B405" t="s">
        <v>3</v>
      </c>
      <c r="C405">
        <v>4.6533829999999998</v>
      </c>
      <c r="D405">
        <v>0</v>
      </c>
      <c r="E405">
        <v>3.6054000000000003E-2</v>
      </c>
      <c r="F405" t="s">
        <v>615</v>
      </c>
      <c r="G405">
        <v>1</v>
      </c>
      <c r="H405" t="s">
        <v>338</v>
      </c>
      <c r="I405" s="299">
        <f t="shared" si="6"/>
        <v>4.6894369999999999</v>
      </c>
    </row>
    <row r="406" spans="1:9" x14ac:dyDescent="0.25">
      <c r="A406" t="s">
        <v>2143</v>
      </c>
      <c r="B406" t="s">
        <v>1977</v>
      </c>
      <c r="C406">
        <v>0.176507</v>
      </c>
      <c r="D406">
        <v>0</v>
      </c>
      <c r="E406">
        <v>5.6930000000000001E-3</v>
      </c>
      <c r="F406" t="s">
        <v>607</v>
      </c>
      <c r="G406">
        <v>1</v>
      </c>
      <c r="H406" t="s">
        <v>1945</v>
      </c>
      <c r="I406" s="299">
        <f t="shared" si="6"/>
        <v>0.1822</v>
      </c>
    </row>
    <row r="407" spans="1:9" x14ac:dyDescent="0.25">
      <c r="A407" t="s">
        <v>2143</v>
      </c>
      <c r="B407" t="s">
        <v>7</v>
      </c>
      <c r="C407">
        <v>0.118133</v>
      </c>
      <c r="D407">
        <v>0</v>
      </c>
      <c r="E407">
        <v>1.0460000000000001E-3</v>
      </c>
      <c r="F407" t="s">
        <v>607</v>
      </c>
      <c r="G407">
        <v>1</v>
      </c>
      <c r="H407" t="s">
        <v>1945</v>
      </c>
      <c r="I407" s="299">
        <f t="shared" si="6"/>
        <v>0.11917900000000001</v>
      </c>
    </row>
    <row r="408" spans="1:9" x14ac:dyDescent="0.25">
      <c r="A408" t="s">
        <v>2143</v>
      </c>
      <c r="B408" t="s">
        <v>8</v>
      </c>
      <c r="C408">
        <v>0.15216299999999999</v>
      </c>
      <c r="D408">
        <v>0</v>
      </c>
      <c r="E408">
        <v>5.1229999999999999E-3</v>
      </c>
      <c r="F408" t="s">
        <v>607</v>
      </c>
      <c r="G408">
        <v>1</v>
      </c>
      <c r="H408" t="s">
        <v>1945</v>
      </c>
      <c r="I408" s="299">
        <f t="shared" si="6"/>
        <v>0.15728599999999998</v>
      </c>
    </row>
    <row r="409" spans="1:9" x14ac:dyDescent="0.25">
      <c r="A409" t="s">
        <v>2143</v>
      </c>
      <c r="B409" t="s">
        <v>299</v>
      </c>
      <c r="C409">
        <v>0.119355</v>
      </c>
      <c r="D409">
        <v>0</v>
      </c>
      <c r="E409">
        <v>2.6310000000000001E-3</v>
      </c>
      <c r="F409" t="s">
        <v>607</v>
      </c>
      <c r="G409">
        <v>1</v>
      </c>
      <c r="H409" t="s">
        <v>1945</v>
      </c>
      <c r="I409" s="299">
        <f t="shared" si="6"/>
        <v>0.121986</v>
      </c>
    </row>
    <row r="410" spans="1:9" x14ac:dyDescent="0.25">
      <c r="A410" t="s">
        <v>2146</v>
      </c>
      <c r="B410" t="s">
        <v>1977</v>
      </c>
      <c r="C410">
        <v>0.13539599999999999</v>
      </c>
      <c r="D410">
        <v>0</v>
      </c>
      <c r="E410">
        <v>4.3670000000000002E-3</v>
      </c>
      <c r="F410" t="s">
        <v>607</v>
      </c>
      <c r="G410">
        <v>1</v>
      </c>
      <c r="H410" t="s">
        <v>1946</v>
      </c>
      <c r="I410" s="299">
        <f t="shared" si="6"/>
        <v>0.139763</v>
      </c>
    </row>
    <row r="411" spans="1:9" x14ac:dyDescent="0.25">
      <c r="A411" t="s">
        <v>2146</v>
      </c>
      <c r="B411" t="s">
        <v>7</v>
      </c>
      <c r="C411">
        <v>0.10484599999999999</v>
      </c>
      <c r="D411">
        <v>0</v>
      </c>
      <c r="E411">
        <v>9.2900000000000003E-4</v>
      </c>
      <c r="F411" t="s">
        <v>607</v>
      </c>
      <c r="G411">
        <v>1</v>
      </c>
      <c r="H411" t="s">
        <v>1946</v>
      </c>
      <c r="I411" s="299">
        <f t="shared" si="6"/>
        <v>0.10577499999999999</v>
      </c>
    </row>
    <row r="412" spans="1:9" x14ac:dyDescent="0.25">
      <c r="A412" t="s">
        <v>2146</v>
      </c>
      <c r="B412" t="s">
        <v>8</v>
      </c>
      <c r="C412">
        <v>0.12231300000000001</v>
      </c>
      <c r="D412">
        <v>0</v>
      </c>
      <c r="E412">
        <v>4.1180000000000001E-3</v>
      </c>
      <c r="F412" t="s">
        <v>607</v>
      </c>
      <c r="G412">
        <v>1</v>
      </c>
      <c r="H412" t="s">
        <v>1946</v>
      </c>
      <c r="I412" s="299">
        <f t="shared" si="6"/>
        <v>0.12643100000000002</v>
      </c>
    </row>
    <row r="413" spans="1:9" x14ac:dyDescent="0.25">
      <c r="A413" t="s">
        <v>2146</v>
      </c>
      <c r="B413" t="s">
        <v>299</v>
      </c>
      <c r="C413">
        <v>0.116553</v>
      </c>
      <c r="D413">
        <v>0</v>
      </c>
      <c r="E413">
        <v>2.5699999999999998E-3</v>
      </c>
      <c r="F413" t="s">
        <v>607</v>
      </c>
      <c r="G413">
        <v>1</v>
      </c>
      <c r="H413" t="s">
        <v>1946</v>
      </c>
      <c r="I413" s="299">
        <f t="shared" si="6"/>
        <v>0.11912300000000001</v>
      </c>
    </row>
    <row r="414" spans="1:9" x14ac:dyDescent="0.25">
      <c r="A414" t="s">
        <v>3689</v>
      </c>
      <c r="B414" t="s">
        <v>6</v>
      </c>
      <c r="C414">
        <v>9.8449999999999996E-2</v>
      </c>
      <c r="D414">
        <v>0</v>
      </c>
      <c r="E414">
        <v>6.9899999999999997E-4</v>
      </c>
      <c r="F414" t="s">
        <v>607</v>
      </c>
      <c r="G414">
        <v>1</v>
      </c>
      <c r="H414" t="s">
        <v>1947</v>
      </c>
      <c r="I414" s="299">
        <f t="shared" si="6"/>
        <v>9.9149000000000001E-2</v>
      </c>
    </row>
    <row r="415" spans="1:9" x14ac:dyDescent="0.25">
      <c r="A415" t="s">
        <v>3689</v>
      </c>
      <c r="B415" t="s">
        <v>300</v>
      </c>
      <c r="C415">
        <v>0.28999999999999998</v>
      </c>
      <c r="D415">
        <v>0</v>
      </c>
      <c r="E415">
        <v>2.735E-3</v>
      </c>
      <c r="F415" t="s">
        <v>607</v>
      </c>
      <c r="G415">
        <v>1</v>
      </c>
      <c r="H415" t="s">
        <v>1947</v>
      </c>
      <c r="I415" s="299">
        <f t="shared" si="6"/>
        <v>0.29273499999999997</v>
      </c>
    </row>
    <row r="416" spans="1:9" x14ac:dyDescent="0.25">
      <c r="A416" t="s">
        <v>3689</v>
      </c>
      <c r="B416" t="s">
        <v>2769</v>
      </c>
      <c r="C416">
        <v>9.8448999999999995E-2</v>
      </c>
      <c r="D416">
        <v>0</v>
      </c>
      <c r="E416" s="244">
        <v>3.3000000000000003E-5</v>
      </c>
      <c r="F416" t="s">
        <v>607</v>
      </c>
      <c r="G416">
        <v>1</v>
      </c>
      <c r="H416" t="s">
        <v>1947</v>
      </c>
      <c r="I416" s="299">
        <f t="shared" si="6"/>
        <v>9.8482E-2</v>
      </c>
    </row>
    <row r="417" spans="1:9" x14ac:dyDescent="0.25">
      <c r="A417" t="s">
        <v>3689</v>
      </c>
      <c r="B417" t="s">
        <v>8</v>
      </c>
      <c r="C417">
        <v>9.8449999999999996E-2</v>
      </c>
      <c r="D417">
        <v>0</v>
      </c>
      <c r="E417">
        <v>3.3149999999999998E-3</v>
      </c>
      <c r="F417" t="s">
        <v>607</v>
      </c>
      <c r="G417">
        <v>1</v>
      </c>
      <c r="H417" t="s">
        <v>1947</v>
      </c>
      <c r="I417" s="299">
        <f t="shared" si="6"/>
        <v>0.10176499999999999</v>
      </c>
    </row>
    <row r="418" spans="1:9" x14ac:dyDescent="0.25">
      <c r="A418" t="s">
        <v>3689</v>
      </c>
      <c r="B418" t="s">
        <v>299</v>
      </c>
      <c r="C418">
        <v>9.8456000000000002E-2</v>
      </c>
      <c r="D418">
        <v>0</v>
      </c>
      <c r="E418">
        <v>2.1710000000000002E-3</v>
      </c>
      <c r="F418" t="s">
        <v>607</v>
      </c>
      <c r="G418">
        <v>1</v>
      </c>
      <c r="H418" t="s">
        <v>1947</v>
      </c>
      <c r="I418" s="299">
        <f t="shared" si="6"/>
        <v>0.10062700000000001</v>
      </c>
    </row>
    <row r="419" spans="1:9" x14ac:dyDescent="0.25">
      <c r="A419" t="s">
        <v>3690</v>
      </c>
      <c r="B419" t="s">
        <v>1977</v>
      </c>
      <c r="C419">
        <v>1.0788899999999999</v>
      </c>
      <c r="D419">
        <v>0</v>
      </c>
      <c r="E419">
        <v>3.4799999999999998E-2</v>
      </c>
      <c r="F419" t="s">
        <v>607</v>
      </c>
      <c r="G419">
        <v>1</v>
      </c>
      <c r="H419" t="s">
        <v>331</v>
      </c>
      <c r="I419" s="299">
        <f t="shared" si="6"/>
        <v>1.1136899999999998</v>
      </c>
    </row>
    <row r="420" spans="1:9" x14ac:dyDescent="0.25">
      <c r="A420" t="s">
        <v>3690</v>
      </c>
      <c r="B420" t="s">
        <v>0</v>
      </c>
      <c r="C420">
        <v>1.0818540000000001</v>
      </c>
      <c r="D420">
        <v>0</v>
      </c>
      <c r="E420">
        <v>3.8340000000000002E-3</v>
      </c>
      <c r="F420" t="s">
        <v>607</v>
      </c>
      <c r="G420">
        <v>1</v>
      </c>
      <c r="H420" t="s">
        <v>331</v>
      </c>
      <c r="I420" s="299">
        <f t="shared" si="6"/>
        <v>1.085688</v>
      </c>
    </row>
    <row r="421" spans="1:9" x14ac:dyDescent="0.25">
      <c r="A421" t="s">
        <v>3690</v>
      </c>
      <c r="B421" t="s">
        <v>5</v>
      </c>
      <c r="C421">
        <v>1.189932</v>
      </c>
      <c r="D421">
        <v>0</v>
      </c>
      <c r="E421">
        <v>1.5004999999999999E-2</v>
      </c>
      <c r="F421" t="s">
        <v>607</v>
      </c>
      <c r="G421">
        <v>1</v>
      </c>
      <c r="H421" t="s">
        <v>331</v>
      </c>
      <c r="I421" s="299">
        <f t="shared" si="6"/>
        <v>1.2049369999999999</v>
      </c>
    </row>
    <row r="422" spans="1:9" x14ac:dyDescent="0.25">
      <c r="A422" t="s">
        <v>3690</v>
      </c>
      <c r="B422" t="s">
        <v>6</v>
      </c>
      <c r="C422">
        <v>1.1389089999999999</v>
      </c>
      <c r="D422">
        <v>0</v>
      </c>
      <c r="E422">
        <v>8.0890000000000007E-3</v>
      </c>
      <c r="F422" t="s">
        <v>607</v>
      </c>
      <c r="G422">
        <v>1</v>
      </c>
      <c r="H422" t="s">
        <v>331</v>
      </c>
      <c r="I422" s="299">
        <f t="shared" si="6"/>
        <v>1.146998</v>
      </c>
    </row>
    <row r="423" spans="1:9" x14ac:dyDescent="0.25">
      <c r="A423" t="s">
        <v>3690</v>
      </c>
      <c r="B423" t="s">
        <v>300</v>
      </c>
      <c r="C423">
        <v>1.060889</v>
      </c>
      <c r="D423">
        <v>0</v>
      </c>
      <c r="E423">
        <v>1.0005E-2</v>
      </c>
      <c r="F423" t="s">
        <v>607</v>
      </c>
      <c r="G423">
        <v>1</v>
      </c>
      <c r="H423" t="s">
        <v>331</v>
      </c>
      <c r="I423" s="299">
        <f t="shared" si="6"/>
        <v>1.070894</v>
      </c>
    </row>
    <row r="424" spans="1:9" x14ac:dyDescent="0.25">
      <c r="A424" t="s">
        <v>3690</v>
      </c>
      <c r="B424" t="s">
        <v>2769</v>
      </c>
      <c r="C424">
        <v>1.1264879999999999</v>
      </c>
      <c r="D424">
        <v>0</v>
      </c>
      <c r="E424">
        <v>3.7599999999999998E-4</v>
      </c>
      <c r="F424" t="s">
        <v>607</v>
      </c>
      <c r="G424">
        <v>1</v>
      </c>
      <c r="H424" t="s">
        <v>331</v>
      </c>
      <c r="I424" s="299">
        <f t="shared" si="6"/>
        <v>1.1268639999999999</v>
      </c>
    </row>
    <row r="425" spans="1:9" x14ac:dyDescent="0.25">
      <c r="A425" t="s">
        <v>3690</v>
      </c>
      <c r="B425" t="s">
        <v>7</v>
      </c>
      <c r="C425">
        <v>1.072918</v>
      </c>
      <c r="D425">
        <v>0</v>
      </c>
      <c r="E425">
        <v>9.5040000000000003E-3</v>
      </c>
      <c r="F425" t="s">
        <v>607</v>
      </c>
      <c r="G425">
        <v>1</v>
      </c>
      <c r="H425" t="s">
        <v>331</v>
      </c>
      <c r="I425" s="299">
        <f t="shared" si="6"/>
        <v>1.082422</v>
      </c>
    </row>
    <row r="426" spans="1:9" x14ac:dyDescent="0.25">
      <c r="A426" t="s">
        <v>3690</v>
      </c>
      <c r="B426" t="s">
        <v>8</v>
      </c>
      <c r="C426">
        <v>1.0747420000000001</v>
      </c>
      <c r="D426">
        <v>0</v>
      </c>
      <c r="E426">
        <v>3.6186999999999997E-2</v>
      </c>
      <c r="F426" t="s">
        <v>607</v>
      </c>
      <c r="G426">
        <v>1</v>
      </c>
      <c r="H426" t="s">
        <v>331</v>
      </c>
      <c r="I426" s="299">
        <f t="shared" si="6"/>
        <v>1.1109290000000001</v>
      </c>
    </row>
    <row r="427" spans="1:9" x14ac:dyDescent="0.25">
      <c r="A427" t="s">
        <v>3690</v>
      </c>
      <c r="B427" t="s">
        <v>299</v>
      </c>
      <c r="C427">
        <v>1.078983</v>
      </c>
      <c r="D427">
        <v>0</v>
      </c>
      <c r="E427">
        <v>2.3788E-2</v>
      </c>
      <c r="F427" t="s">
        <v>607</v>
      </c>
      <c r="G427">
        <v>1</v>
      </c>
      <c r="H427" t="s">
        <v>331</v>
      </c>
      <c r="I427" s="299">
        <f t="shared" si="6"/>
        <v>1.1027709999999999</v>
      </c>
    </row>
    <row r="428" spans="1:9" x14ac:dyDescent="0.25">
      <c r="A428" t="s">
        <v>3690</v>
      </c>
      <c r="B428" t="s">
        <v>3</v>
      </c>
      <c r="C428">
        <v>1.1831989999999999</v>
      </c>
      <c r="D428">
        <v>0</v>
      </c>
      <c r="E428">
        <v>9.1669999999999998E-3</v>
      </c>
      <c r="F428" t="s">
        <v>607</v>
      </c>
      <c r="G428">
        <v>1</v>
      </c>
      <c r="H428" t="s">
        <v>331</v>
      </c>
      <c r="I428" s="299">
        <f t="shared" si="6"/>
        <v>1.1923659999999998</v>
      </c>
    </row>
    <row r="429" spans="1:9" x14ac:dyDescent="0.25">
      <c r="A429" t="s">
        <v>1949</v>
      </c>
      <c r="B429" t="s">
        <v>2768</v>
      </c>
      <c r="C429">
        <v>0.6754</v>
      </c>
      <c r="D429">
        <v>0</v>
      </c>
      <c r="E429">
        <v>3.5E-4</v>
      </c>
      <c r="F429" t="s">
        <v>607</v>
      </c>
      <c r="G429">
        <v>1</v>
      </c>
      <c r="H429" t="s">
        <v>340</v>
      </c>
      <c r="I429" s="299">
        <f t="shared" si="6"/>
        <v>0.67574999999999996</v>
      </c>
    </row>
    <row r="430" spans="1:9" x14ac:dyDescent="0.25">
      <c r="A430" t="s">
        <v>1949</v>
      </c>
      <c r="B430" t="s">
        <v>8</v>
      </c>
      <c r="C430">
        <v>0.66858600000000001</v>
      </c>
      <c r="D430">
        <v>0</v>
      </c>
      <c r="E430">
        <v>2.2511E-2</v>
      </c>
      <c r="F430" t="s">
        <v>607</v>
      </c>
      <c r="G430">
        <v>1</v>
      </c>
      <c r="H430" t="s">
        <v>340</v>
      </c>
      <c r="I430" s="299">
        <f t="shared" si="6"/>
        <v>0.69109699999999996</v>
      </c>
    </row>
    <row r="431" spans="1:9" x14ac:dyDescent="0.25">
      <c r="A431" t="s">
        <v>1949</v>
      </c>
      <c r="B431" t="s">
        <v>3</v>
      </c>
      <c r="C431">
        <v>0.68720800000000004</v>
      </c>
      <c r="D431">
        <v>0</v>
      </c>
      <c r="E431">
        <v>5.3239999999999997E-3</v>
      </c>
      <c r="F431" t="s">
        <v>607</v>
      </c>
      <c r="G431">
        <v>1</v>
      </c>
      <c r="H431" t="s">
        <v>340</v>
      </c>
      <c r="I431" s="299">
        <f t="shared" si="6"/>
        <v>0.69253200000000004</v>
      </c>
    </row>
    <row r="432" spans="1:9" x14ac:dyDescent="0.25">
      <c r="A432" t="s">
        <v>3691</v>
      </c>
      <c r="B432" t="s">
        <v>299</v>
      </c>
      <c r="C432">
        <v>2.82</v>
      </c>
      <c r="D432">
        <v>0</v>
      </c>
      <c r="E432">
        <v>6.2172999999999999E-2</v>
      </c>
      <c r="F432" t="s">
        <v>607</v>
      </c>
      <c r="G432">
        <v>1</v>
      </c>
      <c r="H432" t="s">
        <v>1973</v>
      </c>
      <c r="I432" s="299">
        <f t="shared" si="6"/>
        <v>2.8821729999999999</v>
      </c>
    </row>
    <row r="433" spans="1:9" x14ac:dyDescent="0.25">
      <c r="A433" t="s">
        <v>3692</v>
      </c>
      <c r="B433" t="s">
        <v>1977</v>
      </c>
      <c r="C433">
        <v>16.762533999999999</v>
      </c>
      <c r="D433">
        <v>0</v>
      </c>
      <c r="E433">
        <v>0.54067600000000005</v>
      </c>
      <c r="F433" t="s">
        <v>607</v>
      </c>
      <c r="G433">
        <v>1</v>
      </c>
      <c r="H433" t="s">
        <v>342</v>
      </c>
      <c r="I433" s="299">
        <f t="shared" si="6"/>
        <v>17.30321</v>
      </c>
    </row>
    <row r="434" spans="1:9" x14ac:dyDescent="0.25">
      <c r="A434" t="s">
        <v>3692</v>
      </c>
      <c r="B434" t="s">
        <v>0</v>
      </c>
      <c r="C434">
        <v>16.726969</v>
      </c>
      <c r="D434">
        <v>0</v>
      </c>
      <c r="E434">
        <v>5.9279999999999999E-2</v>
      </c>
      <c r="F434" t="s">
        <v>607</v>
      </c>
      <c r="G434">
        <v>1</v>
      </c>
      <c r="H434" t="s">
        <v>342</v>
      </c>
      <c r="I434" s="299">
        <f t="shared" si="6"/>
        <v>16.786249000000002</v>
      </c>
    </row>
    <row r="435" spans="1:9" x14ac:dyDescent="0.25">
      <c r="A435" t="s">
        <v>3692</v>
      </c>
      <c r="B435" t="s">
        <v>5</v>
      </c>
      <c r="C435">
        <v>11.967776000000001</v>
      </c>
      <c r="D435">
        <v>0</v>
      </c>
      <c r="E435">
        <v>0.15091399999999999</v>
      </c>
      <c r="F435" t="s">
        <v>607</v>
      </c>
      <c r="G435">
        <v>1</v>
      </c>
      <c r="H435" t="s">
        <v>342</v>
      </c>
      <c r="I435" s="299">
        <f t="shared" si="6"/>
        <v>12.118690000000001</v>
      </c>
    </row>
    <row r="436" spans="1:9" x14ac:dyDescent="0.25">
      <c r="A436" t="s">
        <v>3692</v>
      </c>
      <c r="B436" t="s">
        <v>6</v>
      </c>
      <c r="C436">
        <v>16.724907000000002</v>
      </c>
      <c r="D436">
        <v>0</v>
      </c>
      <c r="E436">
        <v>0.11878</v>
      </c>
      <c r="F436" t="s">
        <v>607</v>
      </c>
      <c r="G436">
        <v>1</v>
      </c>
      <c r="H436" t="s">
        <v>342</v>
      </c>
      <c r="I436" s="299">
        <f t="shared" si="6"/>
        <v>16.843687000000003</v>
      </c>
    </row>
    <row r="437" spans="1:9" x14ac:dyDescent="0.25">
      <c r="A437" t="s">
        <v>3692</v>
      </c>
      <c r="B437" t="s">
        <v>300</v>
      </c>
      <c r="C437">
        <v>16.644490999999999</v>
      </c>
      <c r="D437">
        <v>0</v>
      </c>
      <c r="E437">
        <v>0.156974</v>
      </c>
      <c r="F437" t="s">
        <v>607</v>
      </c>
      <c r="G437">
        <v>1</v>
      </c>
      <c r="H437" t="s">
        <v>342</v>
      </c>
      <c r="I437" s="299">
        <f t="shared" si="6"/>
        <v>16.801465</v>
      </c>
    </row>
    <row r="438" spans="1:9" x14ac:dyDescent="0.25">
      <c r="A438" t="s">
        <v>3692</v>
      </c>
      <c r="B438" t="s">
        <v>7</v>
      </c>
      <c r="C438">
        <v>16.804984999999999</v>
      </c>
      <c r="D438">
        <v>0</v>
      </c>
      <c r="E438">
        <v>0.14885899999999999</v>
      </c>
      <c r="F438" t="s">
        <v>607</v>
      </c>
      <c r="G438">
        <v>1</v>
      </c>
      <c r="H438" t="s">
        <v>342</v>
      </c>
      <c r="I438" s="299">
        <f t="shared" si="6"/>
        <v>16.953844</v>
      </c>
    </row>
    <row r="439" spans="1:9" x14ac:dyDescent="0.25">
      <c r="A439" t="s">
        <v>3692</v>
      </c>
      <c r="B439" t="s">
        <v>8</v>
      </c>
      <c r="C439">
        <v>16.613662000000001</v>
      </c>
      <c r="D439">
        <v>0</v>
      </c>
      <c r="E439">
        <v>0.55938200000000005</v>
      </c>
      <c r="F439" t="s">
        <v>607</v>
      </c>
      <c r="G439">
        <v>1</v>
      </c>
      <c r="H439" t="s">
        <v>342</v>
      </c>
      <c r="I439" s="299">
        <f t="shared" si="6"/>
        <v>17.173044000000001</v>
      </c>
    </row>
    <row r="440" spans="1:9" x14ac:dyDescent="0.25">
      <c r="A440" t="s">
        <v>3692</v>
      </c>
      <c r="B440" t="s">
        <v>299</v>
      </c>
      <c r="C440">
        <v>16.617359</v>
      </c>
      <c r="D440">
        <v>0</v>
      </c>
      <c r="E440">
        <v>0.36636299999999999</v>
      </c>
      <c r="F440" t="s">
        <v>607</v>
      </c>
      <c r="G440">
        <v>1</v>
      </c>
      <c r="H440" t="s">
        <v>342</v>
      </c>
      <c r="I440" s="299">
        <f t="shared" si="6"/>
        <v>16.983722</v>
      </c>
    </row>
    <row r="441" spans="1:9" x14ac:dyDescent="0.25">
      <c r="A441" t="s">
        <v>3692</v>
      </c>
      <c r="B441" t="s">
        <v>3</v>
      </c>
      <c r="C441">
        <v>17.187031000000001</v>
      </c>
      <c r="D441">
        <v>0</v>
      </c>
      <c r="E441">
        <v>0.13316500000000001</v>
      </c>
      <c r="F441" t="s">
        <v>607</v>
      </c>
      <c r="G441">
        <v>1</v>
      </c>
      <c r="H441" t="s">
        <v>342</v>
      </c>
      <c r="I441" s="299">
        <f t="shared" si="6"/>
        <v>17.320196000000003</v>
      </c>
    </row>
    <row r="442" spans="1:9" x14ac:dyDescent="0.25">
      <c r="A442" t="s">
        <v>3693</v>
      </c>
      <c r="B442" t="s">
        <v>300</v>
      </c>
      <c r="C442">
        <v>6.3479999999999999</v>
      </c>
      <c r="D442">
        <v>0</v>
      </c>
      <c r="E442">
        <v>5.9867999999999998E-2</v>
      </c>
      <c r="F442" t="s">
        <v>615</v>
      </c>
      <c r="G442">
        <v>1</v>
      </c>
      <c r="H442" t="s">
        <v>2052</v>
      </c>
      <c r="I442" s="299">
        <f t="shared" si="6"/>
        <v>6.4078679999999997</v>
      </c>
    </row>
    <row r="443" spans="1:9" x14ac:dyDescent="0.25">
      <c r="A443" t="s">
        <v>3694</v>
      </c>
      <c r="B443" t="s">
        <v>0</v>
      </c>
      <c r="C443">
        <v>1.769461</v>
      </c>
      <c r="D443">
        <v>0</v>
      </c>
      <c r="E443">
        <v>6.2709999999999997E-3</v>
      </c>
      <c r="F443" t="s">
        <v>607</v>
      </c>
      <c r="G443">
        <v>1</v>
      </c>
      <c r="H443" t="s">
        <v>344</v>
      </c>
      <c r="I443" s="299">
        <f t="shared" si="6"/>
        <v>1.7757319999999999</v>
      </c>
    </row>
    <row r="444" spans="1:9" x14ac:dyDescent="0.25">
      <c r="A444" t="s">
        <v>3694</v>
      </c>
      <c r="B444" t="s">
        <v>6</v>
      </c>
      <c r="C444">
        <v>1.729765</v>
      </c>
      <c r="D444">
        <v>0</v>
      </c>
      <c r="E444">
        <v>1.2285000000000001E-2</v>
      </c>
      <c r="F444" t="s">
        <v>607</v>
      </c>
      <c r="G444">
        <v>1</v>
      </c>
      <c r="H444" t="s">
        <v>344</v>
      </c>
      <c r="I444" s="299">
        <f t="shared" si="6"/>
        <v>1.7420500000000001</v>
      </c>
    </row>
    <row r="445" spans="1:9" x14ac:dyDescent="0.25">
      <c r="A445" t="s">
        <v>3694</v>
      </c>
      <c r="B445" t="s">
        <v>300</v>
      </c>
      <c r="C445">
        <v>1.7565</v>
      </c>
      <c r="D445">
        <v>0</v>
      </c>
      <c r="E445">
        <v>1.6566000000000001E-2</v>
      </c>
      <c r="F445" t="s">
        <v>607</v>
      </c>
      <c r="G445">
        <v>1</v>
      </c>
      <c r="H445" t="s">
        <v>344</v>
      </c>
      <c r="I445" s="299">
        <f t="shared" si="6"/>
        <v>1.773066</v>
      </c>
    </row>
    <row r="446" spans="1:9" x14ac:dyDescent="0.25">
      <c r="A446" t="s">
        <v>3694</v>
      </c>
      <c r="B446" t="s">
        <v>2769</v>
      </c>
      <c r="C446">
        <v>1.4125000000000001</v>
      </c>
      <c r="D446">
        <v>0</v>
      </c>
      <c r="E446">
        <v>4.7199999999999998E-4</v>
      </c>
      <c r="F446" t="s">
        <v>607</v>
      </c>
      <c r="G446">
        <v>1</v>
      </c>
      <c r="H446" t="s">
        <v>344</v>
      </c>
      <c r="I446" s="299">
        <f t="shared" si="6"/>
        <v>1.4129720000000001</v>
      </c>
    </row>
    <row r="447" spans="1:9" x14ac:dyDescent="0.25">
      <c r="A447" t="s">
        <v>3694</v>
      </c>
      <c r="B447" t="s">
        <v>299</v>
      </c>
      <c r="C447">
        <v>2.5</v>
      </c>
      <c r="D447">
        <v>0</v>
      </c>
      <c r="E447">
        <v>5.5118E-2</v>
      </c>
      <c r="F447" t="s">
        <v>607</v>
      </c>
      <c r="G447">
        <v>1</v>
      </c>
      <c r="H447" t="s">
        <v>344</v>
      </c>
      <c r="I447" s="299">
        <f t="shared" si="6"/>
        <v>2.5551180000000002</v>
      </c>
    </row>
    <row r="448" spans="1:9" x14ac:dyDescent="0.25">
      <c r="A448" t="s">
        <v>3694</v>
      </c>
      <c r="B448" t="s">
        <v>3</v>
      </c>
      <c r="C448">
        <v>1.76149</v>
      </c>
      <c r="D448">
        <v>0</v>
      </c>
      <c r="E448">
        <v>1.3648E-2</v>
      </c>
      <c r="F448" t="s">
        <v>607</v>
      </c>
      <c r="G448">
        <v>1</v>
      </c>
      <c r="H448" t="s">
        <v>344</v>
      </c>
      <c r="I448" s="299">
        <f t="shared" si="6"/>
        <v>1.7751380000000001</v>
      </c>
    </row>
    <row r="449" spans="1:9" x14ac:dyDescent="0.25">
      <c r="A449" t="s">
        <v>3695</v>
      </c>
      <c r="B449" t="s">
        <v>1977</v>
      </c>
      <c r="C449">
        <v>1.56</v>
      </c>
      <c r="D449">
        <v>0</v>
      </c>
      <c r="E449">
        <v>5.0318000000000002E-2</v>
      </c>
      <c r="F449" t="s">
        <v>607</v>
      </c>
      <c r="G449">
        <v>1</v>
      </c>
      <c r="H449" t="s">
        <v>335</v>
      </c>
      <c r="I449" s="299">
        <f t="shared" si="6"/>
        <v>1.6103180000000001</v>
      </c>
    </row>
    <row r="450" spans="1:9" x14ac:dyDescent="0.25">
      <c r="A450" t="s">
        <v>3695</v>
      </c>
      <c r="B450" t="s">
        <v>0</v>
      </c>
      <c r="C450">
        <v>1.56</v>
      </c>
      <c r="D450">
        <v>0</v>
      </c>
      <c r="E450">
        <v>5.5290000000000001E-3</v>
      </c>
      <c r="F450" t="s">
        <v>607</v>
      </c>
      <c r="G450">
        <v>1</v>
      </c>
      <c r="H450" t="s">
        <v>335</v>
      </c>
      <c r="I450" s="299">
        <f t="shared" si="6"/>
        <v>1.5655289999999999</v>
      </c>
    </row>
    <row r="451" spans="1:9" x14ac:dyDescent="0.25">
      <c r="A451" t="s">
        <v>3695</v>
      </c>
      <c r="B451" t="s">
        <v>6</v>
      </c>
      <c r="C451">
        <v>1.64666</v>
      </c>
      <c r="D451">
        <v>0</v>
      </c>
      <c r="E451">
        <v>1.1695000000000001E-2</v>
      </c>
      <c r="F451" t="s">
        <v>607</v>
      </c>
      <c r="G451">
        <v>1</v>
      </c>
      <c r="H451" t="s">
        <v>335</v>
      </c>
      <c r="I451" s="299">
        <f t="shared" si="6"/>
        <v>1.658355</v>
      </c>
    </row>
    <row r="452" spans="1:9" x14ac:dyDescent="0.25">
      <c r="A452" t="s">
        <v>3695</v>
      </c>
      <c r="B452" t="s">
        <v>300</v>
      </c>
      <c r="C452">
        <v>1.671889</v>
      </c>
      <c r="D452">
        <v>0</v>
      </c>
      <c r="E452">
        <v>1.5768000000000001E-2</v>
      </c>
      <c r="F452" t="s">
        <v>607</v>
      </c>
      <c r="G452">
        <v>1</v>
      </c>
      <c r="H452" t="s">
        <v>335</v>
      </c>
      <c r="I452" s="299">
        <f t="shared" ref="I452:I515" si="7">IF(F452="mt",C452+D452,E452+D452+C452)</f>
        <v>1.687657</v>
      </c>
    </row>
    <row r="453" spans="1:9" x14ac:dyDescent="0.25">
      <c r="A453" t="s">
        <v>3695</v>
      </c>
      <c r="B453" t="s">
        <v>299</v>
      </c>
      <c r="C453">
        <v>1.56</v>
      </c>
      <c r="D453">
        <v>0</v>
      </c>
      <c r="E453">
        <v>3.4393E-2</v>
      </c>
      <c r="F453" t="s">
        <v>607</v>
      </c>
      <c r="G453">
        <v>1</v>
      </c>
      <c r="H453" t="s">
        <v>335</v>
      </c>
      <c r="I453" s="299">
        <f t="shared" si="7"/>
        <v>1.5943929999999999</v>
      </c>
    </row>
    <row r="454" spans="1:9" x14ac:dyDescent="0.25">
      <c r="A454" t="s">
        <v>3696</v>
      </c>
      <c r="B454" t="s">
        <v>1977</v>
      </c>
      <c r="C454">
        <v>0.58282400000000001</v>
      </c>
      <c r="D454">
        <v>0</v>
      </c>
      <c r="E454">
        <v>1.8799E-2</v>
      </c>
      <c r="F454" t="s">
        <v>607</v>
      </c>
      <c r="G454">
        <v>1</v>
      </c>
      <c r="H454" t="s">
        <v>336</v>
      </c>
      <c r="I454" s="299">
        <f t="shared" si="7"/>
        <v>0.60162300000000002</v>
      </c>
    </row>
    <row r="455" spans="1:9" x14ac:dyDescent="0.25">
      <c r="A455" t="s">
        <v>3696</v>
      </c>
      <c r="B455" t="s">
        <v>0</v>
      </c>
      <c r="C455">
        <v>0.63014400000000004</v>
      </c>
      <c r="D455">
        <v>0</v>
      </c>
      <c r="E455">
        <v>2.2330000000000002E-3</v>
      </c>
      <c r="F455" t="s">
        <v>607</v>
      </c>
      <c r="G455">
        <v>1</v>
      </c>
      <c r="H455" t="s">
        <v>336</v>
      </c>
      <c r="I455" s="299">
        <f t="shared" si="7"/>
        <v>0.63237700000000008</v>
      </c>
    </row>
    <row r="456" spans="1:9" x14ac:dyDescent="0.25">
      <c r="A456" t="s">
        <v>3696</v>
      </c>
      <c r="B456" t="s">
        <v>5</v>
      </c>
      <c r="C456">
        <v>0.65744199999999997</v>
      </c>
      <c r="D456">
        <v>0</v>
      </c>
      <c r="E456">
        <v>8.2900000000000005E-3</v>
      </c>
      <c r="F456" t="s">
        <v>607</v>
      </c>
      <c r="G456">
        <v>1</v>
      </c>
      <c r="H456" t="s">
        <v>336</v>
      </c>
      <c r="I456" s="299">
        <f t="shared" si="7"/>
        <v>0.66573199999999999</v>
      </c>
    </row>
    <row r="457" spans="1:9" x14ac:dyDescent="0.25">
      <c r="A457" t="s">
        <v>3696</v>
      </c>
      <c r="B457" t="s">
        <v>6</v>
      </c>
      <c r="C457">
        <v>0.62612100000000004</v>
      </c>
      <c r="D457">
        <v>0</v>
      </c>
      <c r="E457">
        <v>4.4470000000000004E-3</v>
      </c>
      <c r="F457" t="s">
        <v>607</v>
      </c>
      <c r="G457">
        <v>1</v>
      </c>
      <c r="H457" t="s">
        <v>336</v>
      </c>
      <c r="I457" s="299">
        <f t="shared" si="7"/>
        <v>0.63056800000000002</v>
      </c>
    </row>
    <row r="458" spans="1:9" x14ac:dyDescent="0.25">
      <c r="A458" t="s">
        <v>3696</v>
      </c>
      <c r="B458" t="s">
        <v>300</v>
      </c>
      <c r="C458">
        <v>0.69805300000000003</v>
      </c>
      <c r="D458">
        <v>0</v>
      </c>
      <c r="E458">
        <v>6.5830000000000003E-3</v>
      </c>
      <c r="F458" t="s">
        <v>607</v>
      </c>
      <c r="G458">
        <v>1</v>
      </c>
      <c r="H458" t="s">
        <v>336</v>
      </c>
      <c r="I458" s="299">
        <f t="shared" si="7"/>
        <v>0.70463600000000004</v>
      </c>
    </row>
    <row r="459" spans="1:9" x14ac:dyDescent="0.25">
      <c r="A459" t="s">
        <v>3696</v>
      </c>
      <c r="B459" t="s">
        <v>7</v>
      </c>
      <c r="C459">
        <v>0.59905699999999995</v>
      </c>
      <c r="D459">
        <v>0</v>
      </c>
      <c r="E459">
        <v>5.306E-3</v>
      </c>
      <c r="F459" t="s">
        <v>607</v>
      </c>
      <c r="G459">
        <v>1</v>
      </c>
      <c r="H459" t="s">
        <v>336</v>
      </c>
      <c r="I459" s="299">
        <f t="shared" si="7"/>
        <v>0.60436299999999998</v>
      </c>
    </row>
    <row r="460" spans="1:9" x14ac:dyDescent="0.25">
      <c r="A460" t="s">
        <v>3696</v>
      </c>
      <c r="B460" t="s">
        <v>8</v>
      </c>
      <c r="C460">
        <v>0.60319400000000001</v>
      </c>
      <c r="D460">
        <v>0</v>
      </c>
      <c r="E460">
        <v>2.0310000000000002E-2</v>
      </c>
      <c r="F460" t="s">
        <v>607</v>
      </c>
      <c r="G460">
        <v>1</v>
      </c>
      <c r="H460" t="s">
        <v>336</v>
      </c>
      <c r="I460" s="299">
        <f t="shared" si="7"/>
        <v>0.62350400000000006</v>
      </c>
    </row>
    <row r="461" spans="1:9" x14ac:dyDescent="0.25">
      <c r="A461" t="s">
        <v>3696</v>
      </c>
      <c r="B461" t="s">
        <v>299</v>
      </c>
      <c r="C461">
        <v>0.59065599999999996</v>
      </c>
      <c r="D461">
        <v>0</v>
      </c>
      <c r="E461">
        <v>1.3022000000000001E-2</v>
      </c>
      <c r="F461" t="s">
        <v>607</v>
      </c>
      <c r="G461">
        <v>1</v>
      </c>
      <c r="H461" t="s">
        <v>336</v>
      </c>
      <c r="I461" s="299">
        <f t="shared" si="7"/>
        <v>0.60367799999999994</v>
      </c>
    </row>
    <row r="462" spans="1:9" x14ac:dyDescent="0.25">
      <c r="A462" t="s">
        <v>3696</v>
      </c>
      <c r="B462" t="s">
        <v>3</v>
      </c>
      <c r="C462">
        <v>0.71989899999999996</v>
      </c>
      <c r="D462">
        <v>0</v>
      </c>
      <c r="E462">
        <v>5.5779999999999996E-3</v>
      </c>
      <c r="F462" t="s">
        <v>607</v>
      </c>
      <c r="G462">
        <v>1</v>
      </c>
      <c r="H462" t="s">
        <v>336</v>
      </c>
      <c r="I462" s="299">
        <f t="shared" si="7"/>
        <v>0.72547699999999993</v>
      </c>
    </row>
    <row r="463" spans="1:9" x14ac:dyDescent="0.25">
      <c r="A463" t="s">
        <v>3697</v>
      </c>
      <c r="B463" t="s">
        <v>1977</v>
      </c>
      <c r="C463">
        <v>11.408008000000001</v>
      </c>
      <c r="D463">
        <v>0</v>
      </c>
      <c r="E463">
        <v>0.36796499999999999</v>
      </c>
      <c r="F463" t="s">
        <v>607</v>
      </c>
      <c r="G463">
        <v>1</v>
      </c>
      <c r="H463" t="s">
        <v>348</v>
      </c>
      <c r="I463" s="299">
        <f t="shared" si="7"/>
        <v>11.775973</v>
      </c>
    </row>
    <row r="464" spans="1:9" x14ac:dyDescent="0.25">
      <c r="A464" t="s">
        <v>3697</v>
      </c>
      <c r="B464" t="s">
        <v>0</v>
      </c>
      <c r="C464">
        <v>11.452915000000001</v>
      </c>
      <c r="D464">
        <v>0</v>
      </c>
      <c r="E464">
        <v>4.0589E-2</v>
      </c>
      <c r="F464" t="s">
        <v>607</v>
      </c>
      <c r="G464">
        <v>1</v>
      </c>
      <c r="H464" t="s">
        <v>348</v>
      </c>
      <c r="I464" s="299">
        <f t="shared" si="7"/>
        <v>11.493504000000001</v>
      </c>
    </row>
    <row r="465" spans="1:9" x14ac:dyDescent="0.25">
      <c r="A465" t="s">
        <v>3697</v>
      </c>
      <c r="B465" t="s">
        <v>5</v>
      </c>
      <c r="C465">
        <v>13.099385</v>
      </c>
      <c r="D465">
        <v>0</v>
      </c>
      <c r="E465">
        <v>0.165183</v>
      </c>
      <c r="F465" t="s">
        <v>607</v>
      </c>
      <c r="G465">
        <v>1</v>
      </c>
      <c r="H465" t="s">
        <v>348</v>
      </c>
      <c r="I465" s="299">
        <f t="shared" si="7"/>
        <v>13.264568000000001</v>
      </c>
    </row>
    <row r="466" spans="1:9" x14ac:dyDescent="0.25">
      <c r="A466" t="s">
        <v>3697</v>
      </c>
      <c r="B466" t="s">
        <v>6</v>
      </c>
      <c r="C466">
        <v>9.6861169999999994</v>
      </c>
      <c r="D466">
        <v>0</v>
      </c>
      <c r="E466">
        <v>6.8791000000000005E-2</v>
      </c>
      <c r="F466" t="s">
        <v>607</v>
      </c>
      <c r="G466">
        <v>1</v>
      </c>
      <c r="H466" t="s">
        <v>348</v>
      </c>
      <c r="I466" s="299">
        <f t="shared" si="7"/>
        <v>9.7549079999999986</v>
      </c>
    </row>
    <row r="467" spans="1:9" x14ac:dyDescent="0.25">
      <c r="A467" t="s">
        <v>3697</v>
      </c>
      <c r="B467" t="s">
        <v>300</v>
      </c>
      <c r="C467">
        <v>10.559167</v>
      </c>
      <c r="D467">
        <v>0</v>
      </c>
      <c r="E467">
        <v>9.9584000000000006E-2</v>
      </c>
      <c r="F467" t="s">
        <v>607</v>
      </c>
      <c r="G467">
        <v>1</v>
      </c>
      <c r="H467" t="s">
        <v>348</v>
      </c>
      <c r="I467" s="299">
        <f t="shared" si="7"/>
        <v>10.658751000000001</v>
      </c>
    </row>
    <row r="468" spans="1:9" x14ac:dyDescent="0.25">
      <c r="A468" t="s">
        <v>3697</v>
      </c>
      <c r="B468" t="s">
        <v>7</v>
      </c>
      <c r="C468">
        <v>11.601718999999999</v>
      </c>
      <c r="D468">
        <v>0</v>
      </c>
      <c r="E468">
        <v>0.102768</v>
      </c>
      <c r="F468" t="s">
        <v>607</v>
      </c>
      <c r="G468">
        <v>1</v>
      </c>
      <c r="H468" t="s">
        <v>348</v>
      </c>
      <c r="I468" s="299">
        <f t="shared" si="7"/>
        <v>11.704486999999999</v>
      </c>
    </row>
    <row r="469" spans="1:9" x14ac:dyDescent="0.25">
      <c r="A469" t="s">
        <v>3697</v>
      </c>
      <c r="B469" t="s">
        <v>299</v>
      </c>
      <c r="C469">
        <v>11.584042999999999</v>
      </c>
      <c r="D469">
        <v>0</v>
      </c>
      <c r="E469">
        <v>0.25539299999999998</v>
      </c>
      <c r="F469" t="s">
        <v>607</v>
      </c>
      <c r="G469">
        <v>1</v>
      </c>
      <c r="H469" t="s">
        <v>348</v>
      </c>
      <c r="I469" s="299">
        <f t="shared" si="7"/>
        <v>11.839435999999999</v>
      </c>
    </row>
    <row r="470" spans="1:9" x14ac:dyDescent="0.25">
      <c r="A470" t="s">
        <v>3698</v>
      </c>
      <c r="B470" t="s">
        <v>5</v>
      </c>
      <c r="C470">
        <v>6.8647960000000001</v>
      </c>
      <c r="D470">
        <v>0</v>
      </c>
      <c r="E470">
        <v>8.6565000000000003E-2</v>
      </c>
      <c r="F470" t="s">
        <v>615</v>
      </c>
      <c r="G470">
        <v>1</v>
      </c>
      <c r="H470" t="s">
        <v>345</v>
      </c>
      <c r="I470" s="299">
        <f t="shared" si="7"/>
        <v>6.9513610000000003</v>
      </c>
    </row>
    <row r="471" spans="1:9" x14ac:dyDescent="0.25">
      <c r="A471" t="s">
        <v>3698</v>
      </c>
      <c r="B471" t="s">
        <v>6</v>
      </c>
      <c r="C471">
        <v>5.7814249999999996</v>
      </c>
      <c r="D471">
        <v>0</v>
      </c>
      <c r="E471">
        <v>4.1059999999999999E-2</v>
      </c>
      <c r="F471" t="s">
        <v>615</v>
      </c>
      <c r="G471">
        <v>1</v>
      </c>
      <c r="H471" t="s">
        <v>345</v>
      </c>
      <c r="I471" s="299">
        <f t="shared" si="7"/>
        <v>5.8224849999999995</v>
      </c>
    </row>
    <row r="472" spans="1:9" x14ac:dyDescent="0.25">
      <c r="A472" t="s">
        <v>3698</v>
      </c>
      <c r="B472" t="s">
        <v>300</v>
      </c>
      <c r="C472">
        <v>6.1752570000000002</v>
      </c>
      <c r="D472">
        <v>0</v>
      </c>
      <c r="E472">
        <v>5.8238999999999999E-2</v>
      </c>
      <c r="F472" t="s">
        <v>615</v>
      </c>
      <c r="G472">
        <v>1</v>
      </c>
      <c r="H472" t="s">
        <v>345</v>
      </c>
      <c r="I472" s="299">
        <f t="shared" si="7"/>
        <v>6.2334960000000006</v>
      </c>
    </row>
    <row r="473" spans="1:9" x14ac:dyDescent="0.25">
      <c r="A473" t="s">
        <v>3698</v>
      </c>
      <c r="B473" t="s">
        <v>2769</v>
      </c>
      <c r="C473">
        <v>3.6916000000000002</v>
      </c>
      <c r="D473">
        <v>0</v>
      </c>
      <c r="E473">
        <v>1.2329999999999999E-3</v>
      </c>
      <c r="F473" t="s">
        <v>615</v>
      </c>
      <c r="G473">
        <v>1</v>
      </c>
      <c r="H473" t="s">
        <v>345</v>
      </c>
      <c r="I473" s="299">
        <f t="shared" si="7"/>
        <v>3.6928330000000003</v>
      </c>
    </row>
    <row r="474" spans="1:9" x14ac:dyDescent="0.25">
      <c r="A474" t="s">
        <v>3698</v>
      </c>
      <c r="B474" t="s">
        <v>8</v>
      </c>
      <c r="C474">
        <v>5.7329999999999997</v>
      </c>
      <c r="D474">
        <v>0</v>
      </c>
      <c r="E474">
        <v>0.19303000000000001</v>
      </c>
      <c r="F474" t="s">
        <v>615</v>
      </c>
      <c r="G474">
        <v>1</v>
      </c>
      <c r="H474" t="s">
        <v>345</v>
      </c>
      <c r="I474" s="299">
        <f t="shared" si="7"/>
        <v>5.9260299999999999</v>
      </c>
    </row>
    <row r="475" spans="1:9" x14ac:dyDescent="0.25">
      <c r="A475" t="s">
        <v>3698</v>
      </c>
      <c r="B475" t="s">
        <v>299</v>
      </c>
      <c r="C475">
        <v>6.5921000000000003</v>
      </c>
      <c r="D475">
        <v>0</v>
      </c>
      <c r="E475">
        <v>0.14533599999999999</v>
      </c>
      <c r="F475" t="s">
        <v>615</v>
      </c>
      <c r="G475">
        <v>1</v>
      </c>
      <c r="H475" t="s">
        <v>345</v>
      </c>
      <c r="I475" s="299">
        <f t="shared" si="7"/>
        <v>6.7374360000000006</v>
      </c>
    </row>
    <row r="476" spans="1:9" x14ac:dyDescent="0.25">
      <c r="A476" t="s">
        <v>3699</v>
      </c>
      <c r="B476" t="s">
        <v>0</v>
      </c>
      <c r="C476">
        <v>4.96</v>
      </c>
      <c r="D476">
        <v>0</v>
      </c>
      <c r="E476">
        <v>1.7578E-2</v>
      </c>
      <c r="F476" t="s">
        <v>615</v>
      </c>
      <c r="G476">
        <v>1</v>
      </c>
      <c r="H476" t="s">
        <v>346</v>
      </c>
      <c r="I476" s="299">
        <f t="shared" si="7"/>
        <v>4.9775780000000003</v>
      </c>
    </row>
    <row r="477" spans="1:9" x14ac:dyDescent="0.25">
      <c r="A477" t="s">
        <v>3700</v>
      </c>
      <c r="B477" t="s">
        <v>2768</v>
      </c>
      <c r="C477">
        <v>2.7464499999999998</v>
      </c>
      <c r="D477">
        <v>0</v>
      </c>
      <c r="E477">
        <v>1.423E-3</v>
      </c>
      <c r="F477" t="s">
        <v>615</v>
      </c>
      <c r="G477">
        <v>1</v>
      </c>
      <c r="H477" t="s">
        <v>347</v>
      </c>
      <c r="I477" s="299">
        <f t="shared" si="7"/>
        <v>2.7478729999999998</v>
      </c>
    </row>
    <row r="478" spans="1:9" x14ac:dyDescent="0.25">
      <c r="A478" t="s">
        <v>3700</v>
      </c>
      <c r="B478" t="s">
        <v>1977</v>
      </c>
      <c r="C478">
        <v>3.1268639999999999</v>
      </c>
      <c r="D478">
        <v>0</v>
      </c>
      <c r="E478">
        <v>0.100857</v>
      </c>
      <c r="F478" t="s">
        <v>615</v>
      </c>
      <c r="G478">
        <v>1</v>
      </c>
      <c r="H478" t="s">
        <v>347</v>
      </c>
      <c r="I478" s="299">
        <f t="shared" si="7"/>
        <v>3.2277209999999998</v>
      </c>
    </row>
    <row r="479" spans="1:9" x14ac:dyDescent="0.25">
      <c r="A479" t="s">
        <v>3700</v>
      </c>
      <c r="B479" t="s">
        <v>0</v>
      </c>
      <c r="C479">
        <v>3.1473550000000001</v>
      </c>
      <c r="D479">
        <v>0</v>
      </c>
      <c r="E479">
        <v>1.1154000000000001E-2</v>
      </c>
      <c r="F479" t="s">
        <v>615</v>
      </c>
      <c r="G479">
        <v>1</v>
      </c>
      <c r="H479" t="s">
        <v>347</v>
      </c>
      <c r="I479" s="299">
        <f t="shared" si="7"/>
        <v>3.158509</v>
      </c>
    </row>
    <row r="480" spans="1:9" x14ac:dyDescent="0.25">
      <c r="A480" t="s">
        <v>3700</v>
      </c>
      <c r="B480" t="s">
        <v>5</v>
      </c>
      <c r="C480">
        <v>3.0488529999999998</v>
      </c>
      <c r="D480">
        <v>0</v>
      </c>
      <c r="E480">
        <v>3.8446000000000001E-2</v>
      </c>
      <c r="F480" t="s">
        <v>615</v>
      </c>
      <c r="G480">
        <v>1</v>
      </c>
      <c r="H480" t="s">
        <v>347</v>
      </c>
      <c r="I480" s="299">
        <f t="shared" si="7"/>
        <v>3.0872989999999998</v>
      </c>
    </row>
    <row r="481" spans="1:9" x14ac:dyDescent="0.25">
      <c r="A481" t="s">
        <v>3700</v>
      </c>
      <c r="B481" t="s">
        <v>6</v>
      </c>
      <c r="C481">
        <v>3.0063260000000001</v>
      </c>
      <c r="D481">
        <v>0</v>
      </c>
      <c r="E481">
        <v>2.1350999999999998E-2</v>
      </c>
      <c r="F481" t="s">
        <v>615</v>
      </c>
      <c r="G481">
        <v>1</v>
      </c>
      <c r="H481" t="s">
        <v>347</v>
      </c>
      <c r="I481" s="299">
        <f t="shared" si="7"/>
        <v>3.0276770000000002</v>
      </c>
    </row>
    <row r="482" spans="1:9" x14ac:dyDescent="0.25">
      <c r="A482" t="s">
        <v>3700</v>
      </c>
      <c r="B482" t="s">
        <v>300</v>
      </c>
      <c r="C482">
        <v>3.1009709999999999</v>
      </c>
      <c r="D482">
        <v>0</v>
      </c>
      <c r="E482">
        <v>2.9245E-2</v>
      </c>
      <c r="F482" t="s">
        <v>615</v>
      </c>
      <c r="G482">
        <v>1</v>
      </c>
      <c r="H482" t="s">
        <v>347</v>
      </c>
      <c r="I482" s="299">
        <f t="shared" si="7"/>
        <v>3.1302159999999999</v>
      </c>
    </row>
    <row r="483" spans="1:9" x14ac:dyDescent="0.25">
      <c r="A483" t="s">
        <v>3700</v>
      </c>
      <c r="B483" t="s">
        <v>2769</v>
      </c>
      <c r="C483">
        <v>3.1743749999999999</v>
      </c>
      <c r="D483">
        <v>0</v>
      </c>
      <c r="E483">
        <v>1.06E-3</v>
      </c>
      <c r="F483" t="s">
        <v>615</v>
      </c>
      <c r="G483">
        <v>1</v>
      </c>
      <c r="H483" t="s">
        <v>347</v>
      </c>
      <c r="I483" s="299">
        <f t="shared" si="7"/>
        <v>3.1754349999999998</v>
      </c>
    </row>
    <row r="484" spans="1:9" x14ac:dyDescent="0.25">
      <c r="A484" t="s">
        <v>3700</v>
      </c>
      <c r="B484" t="s">
        <v>7</v>
      </c>
      <c r="C484">
        <v>2.7464580000000001</v>
      </c>
      <c r="D484">
        <v>0</v>
      </c>
      <c r="E484">
        <v>2.4327999999999999E-2</v>
      </c>
      <c r="F484" t="s">
        <v>615</v>
      </c>
      <c r="G484">
        <v>1</v>
      </c>
      <c r="H484" t="s">
        <v>347</v>
      </c>
      <c r="I484" s="299">
        <f t="shared" si="7"/>
        <v>2.7707860000000002</v>
      </c>
    </row>
    <row r="485" spans="1:9" x14ac:dyDescent="0.25">
      <c r="A485" t="s">
        <v>3700</v>
      </c>
      <c r="B485" t="s">
        <v>8</v>
      </c>
      <c r="C485">
        <v>3.0435569999999998</v>
      </c>
      <c r="D485">
        <v>0</v>
      </c>
      <c r="E485">
        <v>0.102477</v>
      </c>
      <c r="F485" t="s">
        <v>615</v>
      </c>
      <c r="G485">
        <v>1</v>
      </c>
      <c r="H485" t="s">
        <v>347</v>
      </c>
      <c r="I485" s="299">
        <f t="shared" si="7"/>
        <v>3.1460339999999998</v>
      </c>
    </row>
    <row r="486" spans="1:9" x14ac:dyDescent="0.25">
      <c r="A486" t="s">
        <v>3700</v>
      </c>
      <c r="B486" t="s">
        <v>299</v>
      </c>
      <c r="C486">
        <v>3.077671</v>
      </c>
      <c r="D486">
        <v>0</v>
      </c>
      <c r="E486">
        <v>6.7852999999999997E-2</v>
      </c>
      <c r="F486" t="s">
        <v>615</v>
      </c>
      <c r="G486">
        <v>1</v>
      </c>
      <c r="H486" t="s">
        <v>347</v>
      </c>
      <c r="I486" s="299">
        <f t="shared" si="7"/>
        <v>3.145524</v>
      </c>
    </row>
    <row r="487" spans="1:9" x14ac:dyDescent="0.25">
      <c r="A487" t="s">
        <v>3700</v>
      </c>
      <c r="B487" t="s">
        <v>3</v>
      </c>
      <c r="C487">
        <v>3.0203060000000002</v>
      </c>
      <c r="D487">
        <v>0</v>
      </c>
      <c r="E487">
        <v>2.3401000000000002E-2</v>
      </c>
      <c r="F487" t="s">
        <v>615</v>
      </c>
      <c r="G487">
        <v>1</v>
      </c>
      <c r="H487" t="s">
        <v>347</v>
      </c>
      <c r="I487" s="299">
        <f t="shared" si="7"/>
        <v>3.0437069999999999</v>
      </c>
    </row>
    <row r="488" spans="1:9" x14ac:dyDescent="0.25">
      <c r="A488" t="s">
        <v>3701</v>
      </c>
      <c r="B488" t="s">
        <v>1977</v>
      </c>
      <c r="C488">
        <v>4.3119899999999998</v>
      </c>
      <c r="D488">
        <v>0</v>
      </c>
      <c r="E488">
        <v>0.13908300000000001</v>
      </c>
      <c r="F488" t="s">
        <v>615</v>
      </c>
      <c r="G488">
        <v>1</v>
      </c>
      <c r="H488" t="s">
        <v>349</v>
      </c>
      <c r="I488" s="299">
        <f t="shared" si="7"/>
        <v>4.4510730000000001</v>
      </c>
    </row>
    <row r="489" spans="1:9" x14ac:dyDescent="0.25">
      <c r="A489" t="s">
        <v>3701</v>
      </c>
      <c r="B489" t="s">
        <v>0</v>
      </c>
      <c r="C489">
        <v>4.3025830000000003</v>
      </c>
      <c r="D489">
        <v>0</v>
      </c>
      <c r="E489">
        <v>1.5247999999999999E-2</v>
      </c>
      <c r="F489" t="s">
        <v>615</v>
      </c>
      <c r="G489">
        <v>1</v>
      </c>
      <c r="H489" t="s">
        <v>349</v>
      </c>
      <c r="I489" s="299">
        <f t="shared" si="7"/>
        <v>4.317831</v>
      </c>
    </row>
    <row r="490" spans="1:9" x14ac:dyDescent="0.25">
      <c r="A490" t="s">
        <v>3701</v>
      </c>
      <c r="B490" t="s">
        <v>299</v>
      </c>
      <c r="C490">
        <v>4.3090200000000003</v>
      </c>
      <c r="D490">
        <v>0</v>
      </c>
      <c r="E490">
        <v>9.5001000000000002E-2</v>
      </c>
      <c r="F490" t="s">
        <v>615</v>
      </c>
      <c r="G490">
        <v>1</v>
      </c>
      <c r="H490" t="s">
        <v>349</v>
      </c>
      <c r="I490" s="299">
        <f t="shared" si="7"/>
        <v>4.4040210000000002</v>
      </c>
    </row>
    <row r="491" spans="1:9" x14ac:dyDescent="0.25">
      <c r="A491" t="s">
        <v>3702</v>
      </c>
      <c r="B491" t="s">
        <v>1977</v>
      </c>
      <c r="C491">
        <v>3.7933750000000002</v>
      </c>
      <c r="D491">
        <v>0</v>
      </c>
      <c r="E491">
        <v>0.12235500000000001</v>
      </c>
      <c r="F491" t="s">
        <v>615</v>
      </c>
      <c r="G491">
        <v>1</v>
      </c>
      <c r="H491" t="s">
        <v>352</v>
      </c>
      <c r="I491" s="299">
        <f t="shared" si="7"/>
        <v>3.9157300000000004</v>
      </c>
    </row>
    <row r="492" spans="1:9" x14ac:dyDescent="0.25">
      <c r="A492" t="s">
        <v>3702</v>
      </c>
      <c r="B492" t="s">
        <v>0</v>
      </c>
      <c r="C492">
        <v>3.7338629999999999</v>
      </c>
      <c r="D492">
        <v>0</v>
      </c>
      <c r="E492">
        <v>1.3233E-2</v>
      </c>
      <c r="F492" t="s">
        <v>615</v>
      </c>
      <c r="G492">
        <v>1</v>
      </c>
      <c r="H492" t="s">
        <v>352</v>
      </c>
      <c r="I492" s="299">
        <f t="shared" si="7"/>
        <v>3.747096</v>
      </c>
    </row>
    <row r="493" spans="1:9" x14ac:dyDescent="0.25">
      <c r="A493" t="s">
        <v>3702</v>
      </c>
      <c r="B493" t="s">
        <v>5</v>
      </c>
      <c r="C493">
        <v>4</v>
      </c>
      <c r="D493">
        <v>0</v>
      </c>
      <c r="E493">
        <v>5.0439999999999999E-2</v>
      </c>
      <c r="F493" t="s">
        <v>615</v>
      </c>
      <c r="G493">
        <v>1</v>
      </c>
      <c r="H493" t="s">
        <v>352</v>
      </c>
      <c r="I493" s="299">
        <f t="shared" si="7"/>
        <v>4.05044</v>
      </c>
    </row>
    <row r="494" spans="1:9" x14ac:dyDescent="0.25">
      <c r="A494" t="s">
        <v>3702</v>
      </c>
      <c r="B494" t="s">
        <v>6</v>
      </c>
      <c r="C494">
        <v>4.1529720000000001</v>
      </c>
      <c r="D494">
        <v>0</v>
      </c>
      <c r="E494">
        <v>2.9493999999999999E-2</v>
      </c>
      <c r="F494" t="s">
        <v>615</v>
      </c>
      <c r="G494">
        <v>1</v>
      </c>
      <c r="H494" t="s">
        <v>352</v>
      </c>
      <c r="I494" s="299">
        <f t="shared" si="7"/>
        <v>4.1824659999999998</v>
      </c>
    </row>
    <row r="495" spans="1:9" x14ac:dyDescent="0.25">
      <c r="A495" t="s">
        <v>3702</v>
      </c>
      <c r="B495" t="s">
        <v>300</v>
      </c>
      <c r="C495">
        <v>3.7286199999999998</v>
      </c>
      <c r="D495">
        <v>0</v>
      </c>
      <c r="E495">
        <v>3.5165000000000002E-2</v>
      </c>
      <c r="F495" t="s">
        <v>615</v>
      </c>
      <c r="G495">
        <v>1</v>
      </c>
      <c r="H495" t="s">
        <v>352</v>
      </c>
      <c r="I495" s="299">
        <f t="shared" si="7"/>
        <v>3.7637849999999999</v>
      </c>
    </row>
    <row r="496" spans="1:9" x14ac:dyDescent="0.25">
      <c r="A496" t="s">
        <v>3702</v>
      </c>
      <c r="B496" t="s">
        <v>2769</v>
      </c>
      <c r="C496">
        <v>4</v>
      </c>
      <c r="D496">
        <v>0</v>
      </c>
      <c r="E496">
        <v>1.3359999999999999E-3</v>
      </c>
      <c r="F496" t="s">
        <v>615</v>
      </c>
      <c r="G496">
        <v>1</v>
      </c>
      <c r="H496" t="s">
        <v>352</v>
      </c>
      <c r="I496" s="299">
        <f t="shared" si="7"/>
        <v>4.0013360000000002</v>
      </c>
    </row>
    <row r="497" spans="1:9" x14ac:dyDescent="0.25">
      <c r="A497" t="s">
        <v>3702</v>
      </c>
      <c r="B497" t="s">
        <v>7</v>
      </c>
      <c r="C497">
        <v>3.9664090000000001</v>
      </c>
      <c r="D497">
        <v>0</v>
      </c>
      <c r="E497">
        <v>3.5133999999999999E-2</v>
      </c>
      <c r="F497" t="s">
        <v>615</v>
      </c>
      <c r="G497">
        <v>1</v>
      </c>
      <c r="H497" t="s">
        <v>352</v>
      </c>
      <c r="I497" s="299">
        <f t="shared" si="7"/>
        <v>4.0015429999999999</v>
      </c>
    </row>
    <row r="498" spans="1:9" x14ac:dyDescent="0.25">
      <c r="A498" t="s">
        <v>3702</v>
      </c>
      <c r="B498" t="s">
        <v>8</v>
      </c>
      <c r="C498">
        <v>3.956378</v>
      </c>
      <c r="D498">
        <v>0</v>
      </c>
      <c r="E498">
        <v>0.133211</v>
      </c>
      <c r="F498" t="s">
        <v>615</v>
      </c>
      <c r="G498">
        <v>1</v>
      </c>
      <c r="H498" t="s">
        <v>352</v>
      </c>
      <c r="I498" s="299">
        <f t="shared" si="7"/>
        <v>4.0895890000000001</v>
      </c>
    </row>
    <row r="499" spans="1:9" x14ac:dyDescent="0.25">
      <c r="A499" t="s">
        <v>3702</v>
      </c>
      <c r="B499" t="s">
        <v>299</v>
      </c>
      <c r="C499">
        <v>3.543847</v>
      </c>
      <c r="D499">
        <v>0</v>
      </c>
      <c r="E499">
        <v>7.8131000000000006E-2</v>
      </c>
      <c r="F499" t="s">
        <v>615</v>
      </c>
      <c r="G499">
        <v>1</v>
      </c>
      <c r="H499" t="s">
        <v>352</v>
      </c>
      <c r="I499" s="299">
        <f t="shared" si="7"/>
        <v>3.6219779999999999</v>
      </c>
    </row>
    <row r="500" spans="1:9" x14ac:dyDescent="0.25">
      <c r="A500" t="s">
        <v>3702</v>
      </c>
      <c r="B500" t="s">
        <v>3</v>
      </c>
      <c r="C500">
        <v>3.6188669999999998</v>
      </c>
      <c r="D500">
        <v>0</v>
      </c>
      <c r="E500">
        <v>2.8039000000000001E-2</v>
      </c>
      <c r="F500" t="s">
        <v>615</v>
      </c>
      <c r="G500">
        <v>1</v>
      </c>
      <c r="H500" t="s">
        <v>352</v>
      </c>
      <c r="I500" s="299">
        <f t="shared" si="7"/>
        <v>3.646906</v>
      </c>
    </row>
    <row r="501" spans="1:9" x14ac:dyDescent="0.25">
      <c r="A501" t="s">
        <v>3703</v>
      </c>
      <c r="B501" t="s">
        <v>1977</v>
      </c>
      <c r="C501">
        <v>156.11500000000001</v>
      </c>
      <c r="D501">
        <v>0</v>
      </c>
      <c r="E501">
        <v>5.0354890000000001</v>
      </c>
      <c r="F501" t="s">
        <v>407</v>
      </c>
      <c r="G501">
        <v>1</v>
      </c>
      <c r="H501" t="s">
        <v>3704</v>
      </c>
      <c r="I501" s="299">
        <f t="shared" si="7"/>
        <v>161.15048900000002</v>
      </c>
    </row>
    <row r="502" spans="1:9" x14ac:dyDescent="0.25">
      <c r="A502" t="s">
        <v>3703</v>
      </c>
      <c r="B502" t="s">
        <v>0</v>
      </c>
      <c r="C502">
        <v>156.32</v>
      </c>
      <c r="D502">
        <v>0</v>
      </c>
      <c r="E502">
        <v>0.55399799999999999</v>
      </c>
      <c r="F502" t="s">
        <v>407</v>
      </c>
      <c r="G502">
        <v>1</v>
      </c>
      <c r="H502" t="s">
        <v>3704</v>
      </c>
      <c r="I502" s="299">
        <f t="shared" si="7"/>
        <v>156.873998</v>
      </c>
    </row>
    <row r="503" spans="1:9" x14ac:dyDescent="0.25">
      <c r="A503" t="s">
        <v>3703</v>
      </c>
      <c r="B503" t="s">
        <v>5</v>
      </c>
      <c r="C503">
        <v>155.498571</v>
      </c>
      <c r="D503">
        <v>0</v>
      </c>
      <c r="E503">
        <v>1.9608369999999999</v>
      </c>
      <c r="F503" t="s">
        <v>407</v>
      </c>
      <c r="G503">
        <v>1</v>
      </c>
      <c r="H503" t="s">
        <v>3704</v>
      </c>
      <c r="I503" s="299">
        <f t="shared" si="7"/>
        <v>157.459408</v>
      </c>
    </row>
    <row r="504" spans="1:9" x14ac:dyDescent="0.25">
      <c r="A504" t="s">
        <v>3703</v>
      </c>
      <c r="B504" t="s">
        <v>300</v>
      </c>
      <c r="C504">
        <v>155.37428499999999</v>
      </c>
      <c r="D504">
        <v>0</v>
      </c>
      <c r="E504">
        <v>1.4653350000000001</v>
      </c>
      <c r="F504" t="s">
        <v>407</v>
      </c>
      <c r="G504">
        <v>1</v>
      </c>
      <c r="H504" t="s">
        <v>3704</v>
      </c>
      <c r="I504" s="299">
        <f t="shared" si="7"/>
        <v>156.83962</v>
      </c>
    </row>
    <row r="505" spans="1:9" x14ac:dyDescent="0.25">
      <c r="A505" t="s">
        <v>3703</v>
      </c>
      <c r="B505" t="s">
        <v>7</v>
      </c>
      <c r="C505">
        <v>151.22666599999999</v>
      </c>
      <c r="D505">
        <v>0</v>
      </c>
      <c r="E505">
        <v>1.339566</v>
      </c>
      <c r="F505" t="s">
        <v>407</v>
      </c>
      <c r="G505">
        <v>1</v>
      </c>
      <c r="H505" t="s">
        <v>3704</v>
      </c>
      <c r="I505" s="299">
        <f t="shared" si="7"/>
        <v>152.56623199999999</v>
      </c>
    </row>
    <row r="506" spans="1:9" x14ac:dyDescent="0.25">
      <c r="A506" t="s">
        <v>3703</v>
      </c>
      <c r="B506" t="s">
        <v>8</v>
      </c>
      <c r="C506">
        <v>156.32</v>
      </c>
      <c r="D506">
        <v>0</v>
      </c>
      <c r="E506">
        <v>5.2632940000000001</v>
      </c>
      <c r="F506" t="s">
        <v>407</v>
      </c>
      <c r="G506">
        <v>1</v>
      </c>
      <c r="H506" t="s">
        <v>3704</v>
      </c>
      <c r="I506" s="299">
        <f t="shared" si="7"/>
        <v>161.583294</v>
      </c>
    </row>
    <row r="507" spans="1:9" x14ac:dyDescent="0.25">
      <c r="A507" t="s">
        <v>3705</v>
      </c>
      <c r="B507" t="s">
        <v>1977</v>
      </c>
      <c r="C507">
        <v>155.88999999999999</v>
      </c>
      <c r="D507">
        <v>0</v>
      </c>
      <c r="E507">
        <v>5.028232</v>
      </c>
      <c r="F507" t="s">
        <v>407</v>
      </c>
      <c r="G507">
        <v>1</v>
      </c>
      <c r="H507" t="s">
        <v>3706</v>
      </c>
      <c r="I507" s="299">
        <f t="shared" si="7"/>
        <v>160.91823199999999</v>
      </c>
    </row>
    <row r="508" spans="1:9" x14ac:dyDescent="0.25">
      <c r="A508" t="s">
        <v>3705</v>
      </c>
      <c r="B508" t="s">
        <v>0</v>
      </c>
      <c r="C508">
        <v>155.89666600000001</v>
      </c>
      <c r="D508">
        <v>0</v>
      </c>
      <c r="E508">
        <v>0.55249800000000004</v>
      </c>
      <c r="F508" t="s">
        <v>407</v>
      </c>
      <c r="G508">
        <v>1</v>
      </c>
      <c r="H508" t="s">
        <v>3706</v>
      </c>
      <c r="I508" s="299">
        <f t="shared" si="7"/>
        <v>156.44916400000002</v>
      </c>
    </row>
    <row r="509" spans="1:9" x14ac:dyDescent="0.25">
      <c r="A509" t="s">
        <v>3705</v>
      </c>
      <c r="B509" t="s">
        <v>5</v>
      </c>
      <c r="C509">
        <v>155.52571399999999</v>
      </c>
      <c r="D509">
        <v>0</v>
      </c>
      <c r="E509">
        <v>1.961179</v>
      </c>
      <c r="F509" t="s">
        <v>407</v>
      </c>
      <c r="G509">
        <v>1</v>
      </c>
      <c r="H509" t="s">
        <v>3706</v>
      </c>
      <c r="I509" s="299">
        <f t="shared" si="7"/>
        <v>157.48689299999998</v>
      </c>
    </row>
    <row r="510" spans="1:9" x14ac:dyDescent="0.25">
      <c r="A510" t="s">
        <v>3705</v>
      </c>
      <c r="B510" t="s">
        <v>6</v>
      </c>
      <c r="C510">
        <v>156.32</v>
      </c>
      <c r="D510">
        <v>0</v>
      </c>
      <c r="E510">
        <v>1.110185</v>
      </c>
      <c r="F510" t="s">
        <v>407</v>
      </c>
      <c r="G510">
        <v>1</v>
      </c>
      <c r="H510" t="s">
        <v>3706</v>
      </c>
      <c r="I510" s="299">
        <f t="shared" si="7"/>
        <v>157.43018499999999</v>
      </c>
    </row>
    <row r="511" spans="1:9" x14ac:dyDescent="0.25">
      <c r="A511" t="s">
        <v>3705</v>
      </c>
      <c r="B511" t="s">
        <v>300</v>
      </c>
      <c r="C511">
        <v>157.411666</v>
      </c>
      <c r="D511">
        <v>0</v>
      </c>
      <c r="E511">
        <v>1.4845489999999999</v>
      </c>
      <c r="F511" t="s">
        <v>407</v>
      </c>
      <c r="G511">
        <v>1</v>
      </c>
      <c r="H511" t="s">
        <v>3706</v>
      </c>
      <c r="I511" s="299">
        <f t="shared" si="7"/>
        <v>158.89621499999998</v>
      </c>
    </row>
    <row r="512" spans="1:9" x14ac:dyDescent="0.25">
      <c r="A512" t="s">
        <v>3705</v>
      </c>
      <c r="B512" t="s">
        <v>7</v>
      </c>
      <c r="C512">
        <v>151.653333</v>
      </c>
      <c r="D512">
        <v>0</v>
      </c>
      <c r="E512">
        <v>1.343345</v>
      </c>
      <c r="F512" t="s">
        <v>407</v>
      </c>
      <c r="G512">
        <v>1</v>
      </c>
      <c r="H512" t="s">
        <v>3706</v>
      </c>
      <c r="I512" s="299">
        <f t="shared" si="7"/>
        <v>152.996678</v>
      </c>
    </row>
    <row r="513" spans="1:9" x14ac:dyDescent="0.25">
      <c r="A513" t="s">
        <v>3705</v>
      </c>
      <c r="B513" t="s">
        <v>8</v>
      </c>
      <c r="C513">
        <v>155.88999999999999</v>
      </c>
      <c r="D513">
        <v>0</v>
      </c>
      <c r="E513">
        <v>5.2488159999999997</v>
      </c>
      <c r="F513" t="s">
        <v>407</v>
      </c>
      <c r="G513">
        <v>1</v>
      </c>
      <c r="H513" t="s">
        <v>3706</v>
      </c>
      <c r="I513" s="299">
        <f t="shared" si="7"/>
        <v>161.13881599999999</v>
      </c>
    </row>
    <row r="514" spans="1:9" x14ac:dyDescent="0.25">
      <c r="A514" t="s">
        <v>3707</v>
      </c>
      <c r="B514" t="s">
        <v>5</v>
      </c>
      <c r="C514">
        <v>89.525000000000006</v>
      </c>
      <c r="D514">
        <v>0</v>
      </c>
      <c r="E514">
        <v>1.1289100000000001</v>
      </c>
      <c r="F514" t="s">
        <v>407</v>
      </c>
      <c r="G514">
        <v>1</v>
      </c>
      <c r="H514" t="s">
        <v>3708</v>
      </c>
      <c r="I514" s="299">
        <f t="shared" si="7"/>
        <v>90.65391000000001</v>
      </c>
    </row>
    <row r="515" spans="1:9" x14ac:dyDescent="0.25">
      <c r="A515" t="s">
        <v>3707</v>
      </c>
      <c r="B515" t="s">
        <v>6</v>
      </c>
      <c r="C515">
        <v>89.58</v>
      </c>
      <c r="D515">
        <v>0</v>
      </c>
      <c r="E515">
        <v>0.63619700000000001</v>
      </c>
      <c r="F515" t="s">
        <v>407</v>
      </c>
      <c r="G515">
        <v>1</v>
      </c>
      <c r="H515" t="s">
        <v>3708</v>
      </c>
      <c r="I515" s="299">
        <f t="shared" si="7"/>
        <v>90.216196999999994</v>
      </c>
    </row>
    <row r="516" spans="1:9" x14ac:dyDescent="0.25">
      <c r="A516" t="s">
        <v>3707</v>
      </c>
      <c r="B516" t="s">
        <v>7</v>
      </c>
      <c r="C516">
        <v>89.58</v>
      </c>
      <c r="D516">
        <v>0</v>
      </c>
      <c r="E516">
        <v>0.79349999999999998</v>
      </c>
      <c r="F516" t="s">
        <v>407</v>
      </c>
      <c r="G516">
        <v>1</v>
      </c>
      <c r="H516" t="s">
        <v>3708</v>
      </c>
      <c r="I516" s="299">
        <f t="shared" ref="I516:I579" si="8">IF(F516="mt",C516+D516,E516+D516+C516)</f>
        <v>90.373499999999993</v>
      </c>
    </row>
    <row r="517" spans="1:9" x14ac:dyDescent="0.25">
      <c r="A517" t="s">
        <v>3707</v>
      </c>
      <c r="B517" t="s">
        <v>8</v>
      </c>
      <c r="C517">
        <v>94.938000000000002</v>
      </c>
      <c r="D517">
        <v>0</v>
      </c>
      <c r="E517">
        <v>3.1965620000000001</v>
      </c>
      <c r="F517" t="s">
        <v>407</v>
      </c>
      <c r="G517">
        <v>1</v>
      </c>
      <c r="H517" t="s">
        <v>3708</v>
      </c>
      <c r="I517" s="299">
        <f t="shared" si="8"/>
        <v>98.134562000000003</v>
      </c>
    </row>
    <row r="518" spans="1:9" x14ac:dyDescent="0.25">
      <c r="A518" t="s">
        <v>3709</v>
      </c>
      <c r="B518" t="s">
        <v>1977</v>
      </c>
      <c r="C518">
        <v>491.72823499999998</v>
      </c>
      <c r="D518">
        <v>0</v>
      </c>
      <c r="E518">
        <v>15.860694000000001</v>
      </c>
      <c r="F518" t="s">
        <v>407</v>
      </c>
      <c r="G518">
        <v>1</v>
      </c>
      <c r="H518" t="s">
        <v>3710</v>
      </c>
      <c r="I518" s="299">
        <f t="shared" si="8"/>
        <v>507.58892900000001</v>
      </c>
    </row>
    <row r="519" spans="1:9" x14ac:dyDescent="0.25">
      <c r="A519" t="s">
        <v>3709</v>
      </c>
      <c r="B519" t="s">
        <v>0</v>
      </c>
      <c r="C519">
        <v>455.62571400000002</v>
      </c>
      <c r="D519">
        <v>0</v>
      </c>
      <c r="E519">
        <v>1.614738</v>
      </c>
      <c r="F519" t="s">
        <v>407</v>
      </c>
      <c r="G519">
        <v>1</v>
      </c>
      <c r="H519" t="s">
        <v>3710</v>
      </c>
      <c r="I519" s="299">
        <f t="shared" si="8"/>
        <v>457.240452</v>
      </c>
    </row>
    <row r="520" spans="1:9" x14ac:dyDescent="0.25">
      <c r="A520" t="s">
        <v>3709</v>
      </c>
      <c r="B520" t="s">
        <v>300</v>
      </c>
      <c r="C520">
        <v>445.87</v>
      </c>
      <c r="D520">
        <v>0</v>
      </c>
      <c r="E520">
        <v>4.2050000000000001</v>
      </c>
      <c r="F520" t="s">
        <v>407</v>
      </c>
      <c r="G520">
        <v>1</v>
      </c>
      <c r="H520" t="s">
        <v>3710</v>
      </c>
      <c r="I520" s="299">
        <f t="shared" si="8"/>
        <v>450.07499999999999</v>
      </c>
    </row>
    <row r="521" spans="1:9" x14ac:dyDescent="0.25">
      <c r="A521" t="s">
        <v>3709</v>
      </c>
      <c r="B521" t="s">
        <v>2769</v>
      </c>
      <c r="C521">
        <v>475.38</v>
      </c>
      <c r="D521">
        <v>0</v>
      </c>
      <c r="E521">
        <v>0.158777</v>
      </c>
      <c r="F521" t="s">
        <v>407</v>
      </c>
      <c r="G521">
        <v>1</v>
      </c>
      <c r="H521" t="s">
        <v>3710</v>
      </c>
      <c r="I521" s="299">
        <f t="shared" si="8"/>
        <v>475.53877699999998</v>
      </c>
    </row>
    <row r="522" spans="1:9" x14ac:dyDescent="0.25">
      <c r="A522" t="s">
        <v>3709</v>
      </c>
      <c r="B522" t="s">
        <v>7</v>
      </c>
      <c r="C522">
        <v>469.37476099999998</v>
      </c>
      <c r="D522">
        <v>0</v>
      </c>
      <c r="E522">
        <v>4.1577219999999997</v>
      </c>
      <c r="F522" t="s">
        <v>407</v>
      </c>
      <c r="G522">
        <v>1</v>
      </c>
      <c r="H522" t="s">
        <v>3710</v>
      </c>
      <c r="I522" s="299">
        <f t="shared" si="8"/>
        <v>473.53248299999996</v>
      </c>
    </row>
    <row r="523" spans="1:9" x14ac:dyDescent="0.25">
      <c r="A523" t="s">
        <v>3709</v>
      </c>
      <c r="B523" t="s">
        <v>8</v>
      </c>
      <c r="C523">
        <v>503.086521</v>
      </c>
      <c r="D523">
        <v>0</v>
      </c>
      <c r="E523">
        <v>16.938922999999999</v>
      </c>
      <c r="F523" t="s">
        <v>407</v>
      </c>
      <c r="G523">
        <v>1</v>
      </c>
      <c r="H523" t="s">
        <v>3710</v>
      </c>
      <c r="I523" s="299">
        <f t="shared" si="8"/>
        <v>520.02544399999999</v>
      </c>
    </row>
    <row r="524" spans="1:9" x14ac:dyDescent="0.25">
      <c r="A524" t="s">
        <v>3711</v>
      </c>
      <c r="B524" t="s">
        <v>1977</v>
      </c>
      <c r="C524">
        <v>517</v>
      </c>
      <c r="D524">
        <v>0</v>
      </c>
      <c r="E524">
        <v>16.675834999999999</v>
      </c>
      <c r="F524" t="s">
        <v>407</v>
      </c>
      <c r="G524">
        <v>1</v>
      </c>
      <c r="H524" t="s">
        <v>3712</v>
      </c>
      <c r="I524" s="299">
        <f t="shared" si="8"/>
        <v>533.67583500000001</v>
      </c>
    </row>
    <row r="525" spans="1:9" x14ac:dyDescent="0.25">
      <c r="A525" t="s">
        <v>3711</v>
      </c>
      <c r="B525" t="s">
        <v>0</v>
      </c>
      <c r="C525">
        <v>412</v>
      </c>
      <c r="D525">
        <v>0</v>
      </c>
      <c r="E525">
        <v>1.4601280000000001</v>
      </c>
      <c r="F525" t="s">
        <v>407</v>
      </c>
      <c r="G525">
        <v>1</v>
      </c>
      <c r="H525" t="s">
        <v>3712</v>
      </c>
      <c r="I525" s="299">
        <f t="shared" si="8"/>
        <v>413.460128</v>
      </c>
    </row>
    <row r="526" spans="1:9" x14ac:dyDescent="0.25">
      <c r="A526" t="s">
        <v>3711</v>
      </c>
      <c r="B526" t="s">
        <v>300</v>
      </c>
      <c r="C526">
        <v>427.63125000000002</v>
      </c>
      <c r="D526">
        <v>0</v>
      </c>
      <c r="E526">
        <v>4.0329899999999999</v>
      </c>
      <c r="F526" t="s">
        <v>407</v>
      </c>
      <c r="G526">
        <v>1</v>
      </c>
      <c r="H526" t="s">
        <v>3712</v>
      </c>
      <c r="I526" s="299">
        <f t="shared" si="8"/>
        <v>431.66424000000001</v>
      </c>
    </row>
    <row r="527" spans="1:9" x14ac:dyDescent="0.25">
      <c r="A527" t="s">
        <v>3711</v>
      </c>
      <c r="B527" t="s">
        <v>7</v>
      </c>
      <c r="C527">
        <v>501.36</v>
      </c>
      <c r="D527">
        <v>0</v>
      </c>
      <c r="E527">
        <v>4.4410470000000002</v>
      </c>
      <c r="F527" t="s">
        <v>407</v>
      </c>
      <c r="G527">
        <v>1</v>
      </c>
      <c r="H527" t="s">
        <v>3712</v>
      </c>
      <c r="I527" s="299">
        <f t="shared" si="8"/>
        <v>505.80104700000004</v>
      </c>
    </row>
    <row r="528" spans="1:9" x14ac:dyDescent="0.25">
      <c r="A528" t="s">
        <v>3711</v>
      </c>
      <c r="B528" t="s">
        <v>8</v>
      </c>
      <c r="C528">
        <v>517</v>
      </c>
      <c r="D528">
        <v>0</v>
      </c>
      <c r="E528">
        <v>17.407389999999999</v>
      </c>
      <c r="F528" t="s">
        <v>407</v>
      </c>
      <c r="G528">
        <v>1</v>
      </c>
      <c r="H528" t="s">
        <v>3712</v>
      </c>
      <c r="I528" s="299">
        <f t="shared" si="8"/>
        <v>534.40738999999996</v>
      </c>
    </row>
    <row r="529" spans="1:9" x14ac:dyDescent="0.25">
      <c r="A529" t="s">
        <v>3713</v>
      </c>
      <c r="B529" t="s">
        <v>1977</v>
      </c>
      <c r="C529">
        <v>339.183333</v>
      </c>
      <c r="D529">
        <v>0</v>
      </c>
      <c r="E529">
        <v>10.940358</v>
      </c>
      <c r="F529" t="s">
        <v>407</v>
      </c>
      <c r="G529">
        <v>1</v>
      </c>
      <c r="H529" t="s">
        <v>3714</v>
      </c>
      <c r="I529" s="299">
        <f t="shared" si="8"/>
        <v>350.12369100000001</v>
      </c>
    </row>
    <row r="530" spans="1:9" x14ac:dyDescent="0.25">
      <c r="A530" t="s">
        <v>3713</v>
      </c>
      <c r="B530" t="s">
        <v>0</v>
      </c>
      <c r="C530">
        <v>338.55200000000002</v>
      </c>
      <c r="D530">
        <v>0</v>
      </c>
      <c r="E530">
        <v>1.1998279999999999</v>
      </c>
      <c r="F530" t="s">
        <v>407</v>
      </c>
      <c r="G530">
        <v>1</v>
      </c>
      <c r="H530" t="s">
        <v>3714</v>
      </c>
      <c r="I530" s="299">
        <f t="shared" si="8"/>
        <v>339.75182800000005</v>
      </c>
    </row>
    <row r="531" spans="1:9" x14ac:dyDescent="0.25">
      <c r="A531" t="s">
        <v>3713</v>
      </c>
      <c r="B531" t="s">
        <v>300</v>
      </c>
      <c r="C531">
        <v>340.756666</v>
      </c>
      <c r="D531">
        <v>0</v>
      </c>
      <c r="E531">
        <v>3.213676</v>
      </c>
      <c r="F531" t="s">
        <v>407</v>
      </c>
      <c r="G531">
        <v>1</v>
      </c>
      <c r="H531" t="s">
        <v>3714</v>
      </c>
      <c r="I531" s="299">
        <f t="shared" si="8"/>
        <v>343.97034200000002</v>
      </c>
    </row>
    <row r="532" spans="1:9" x14ac:dyDescent="0.25">
      <c r="A532" t="s">
        <v>3713</v>
      </c>
      <c r="B532" t="s">
        <v>8</v>
      </c>
      <c r="C532">
        <v>335.14</v>
      </c>
      <c r="D532">
        <v>0</v>
      </c>
      <c r="E532">
        <v>11.284164000000001</v>
      </c>
      <c r="F532" t="s">
        <v>407</v>
      </c>
      <c r="G532">
        <v>1</v>
      </c>
      <c r="H532" t="s">
        <v>3714</v>
      </c>
      <c r="I532" s="299">
        <f t="shared" si="8"/>
        <v>346.42416399999996</v>
      </c>
    </row>
    <row r="533" spans="1:9" x14ac:dyDescent="0.25">
      <c r="A533" t="s">
        <v>3715</v>
      </c>
      <c r="B533" t="s">
        <v>0</v>
      </c>
      <c r="C533">
        <v>317.10000000000002</v>
      </c>
      <c r="D533">
        <v>0</v>
      </c>
      <c r="E533">
        <v>1.123802</v>
      </c>
      <c r="F533" t="s">
        <v>407</v>
      </c>
      <c r="G533">
        <v>1</v>
      </c>
      <c r="H533" t="s">
        <v>3716</v>
      </c>
      <c r="I533" s="299">
        <f t="shared" si="8"/>
        <v>318.22380200000003</v>
      </c>
    </row>
    <row r="534" spans="1:9" x14ac:dyDescent="0.25">
      <c r="A534" t="s">
        <v>3715</v>
      </c>
      <c r="B534" t="s">
        <v>300</v>
      </c>
      <c r="C534">
        <v>325.44499999999999</v>
      </c>
      <c r="D534">
        <v>0</v>
      </c>
      <c r="E534">
        <v>3.0692719999999998</v>
      </c>
      <c r="F534" t="s">
        <v>407</v>
      </c>
      <c r="G534">
        <v>1</v>
      </c>
      <c r="H534" t="s">
        <v>3716</v>
      </c>
      <c r="I534" s="299">
        <f t="shared" si="8"/>
        <v>328.51427200000001</v>
      </c>
    </row>
    <row r="535" spans="1:9" x14ac:dyDescent="0.25">
      <c r="A535" t="s">
        <v>3715</v>
      </c>
      <c r="B535" t="s">
        <v>7</v>
      </c>
      <c r="C535">
        <v>323.36</v>
      </c>
      <c r="D535">
        <v>0</v>
      </c>
      <c r="E535">
        <v>2.8643230000000002</v>
      </c>
      <c r="F535" t="s">
        <v>407</v>
      </c>
      <c r="G535">
        <v>1</v>
      </c>
      <c r="H535" t="s">
        <v>3716</v>
      </c>
      <c r="I535" s="299">
        <f t="shared" si="8"/>
        <v>326.22432300000003</v>
      </c>
    </row>
    <row r="536" spans="1:9" x14ac:dyDescent="0.25">
      <c r="A536" t="s">
        <v>3717</v>
      </c>
      <c r="B536" t="s">
        <v>1977</v>
      </c>
      <c r="C536">
        <v>149.85666599999999</v>
      </c>
      <c r="D536">
        <v>0</v>
      </c>
      <c r="E536">
        <v>4.8336269999999999</v>
      </c>
      <c r="F536" t="s">
        <v>407</v>
      </c>
      <c r="G536">
        <v>1</v>
      </c>
      <c r="H536" t="s">
        <v>3718</v>
      </c>
      <c r="I536" s="299">
        <f t="shared" si="8"/>
        <v>154.690293</v>
      </c>
    </row>
    <row r="537" spans="1:9" x14ac:dyDescent="0.25">
      <c r="A537" t="s">
        <v>3717</v>
      </c>
      <c r="B537" t="s">
        <v>0</v>
      </c>
      <c r="C537">
        <v>149.55000000000001</v>
      </c>
      <c r="D537">
        <v>0</v>
      </c>
      <c r="E537">
        <v>0.53000499999999995</v>
      </c>
      <c r="F537" t="s">
        <v>407</v>
      </c>
      <c r="G537">
        <v>1</v>
      </c>
      <c r="H537" t="s">
        <v>3718</v>
      </c>
      <c r="I537" s="299">
        <f t="shared" si="8"/>
        <v>150.080005</v>
      </c>
    </row>
    <row r="538" spans="1:9" x14ac:dyDescent="0.25">
      <c r="A538" t="s">
        <v>3717</v>
      </c>
      <c r="B538" t="s">
        <v>5</v>
      </c>
      <c r="C538">
        <v>150</v>
      </c>
      <c r="D538">
        <v>0</v>
      </c>
      <c r="E538">
        <v>1.8915</v>
      </c>
      <c r="F538" t="s">
        <v>407</v>
      </c>
      <c r="G538">
        <v>1</v>
      </c>
      <c r="H538" t="s">
        <v>3718</v>
      </c>
      <c r="I538" s="299">
        <f t="shared" si="8"/>
        <v>151.89150000000001</v>
      </c>
    </row>
    <row r="539" spans="1:9" x14ac:dyDescent="0.25">
      <c r="A539" t="s">
        <v>3717</v>
      </c>
      <c r="B539" t="s">
        <v>300</v>
      </c>
      <c r="C539">
        <v>150</v>
      </c>
      <c r="D539">
        <v>0</v>
      </c>
      <c r="E539">
        <v>1.41465</v>
      </c>
      <c r="F539" t="s">
        <v>407</v>
      </c>
      <c r="G539">
        <v>1</v>
      </c>
      <c r="H539" t="s">
        <v>3718</v>
      </c>
      <c r="I539" s="299">
        <f t="shared" si="8"/>
        <v>151.41464999999999</v>
      </c>
    </row>
    <row r="540" spans="1:9" x14ac:dyDescent="0.25">
      <c r="A540" t="s">
        <v>3717</v>
      </c>
      <c r="B540" t="s">
        <v>7</v>
      </c>
      <c r="C540">
        <v>150.01055500000001</v>
      </c>
      <c r="D540">
        <v>0</v>
      </c>
      <c r="E540">
        <v>1.3287929999999999</v>
      </c>
      <c r="F540" t="s">
        <v>407</v>
      </c>
      <c r="G540">
        <v>1</v>
      </c>
      <c r="H540" t="s">
        <v>3718</v>
      </c>
      <c r="I540" s="299">
        <f t="shared" si="8"/>
        <v>151.339348</v>
      </c>
    </row>
    <row r="541" spans="1:9" x14ac:dyDescent="0.25">
      <c r="A541" t="s">
        <v>3717</v>
      </c>
      <c r="B541" t="s">
        <v>8</v>
      </c>
      <c r="C541">
        <v>149.99473599999999</v>
      </c>
      <c r="D541">
        <v>0</v>
      </c>
      <c r="E541">
        <v>5.0503229999999997</v>
      </c>
      <c r="F541" t="s">
        <v>407</v>
      </c>
      <c r="G541">
        <v>1</v>
      </c>
      <c r="H541" t="s">
        <v>3718</v>
      </c>
      <c r="I541" s="299">
        <f t="shared" si="8"/>
        <v>155.04505899999998</v>
      </c>
    </row>
    <row r="542" spans="1:9" x14ac:dyDescent="0.25">
      <c r="A542" t="s">
        <v>3719</v>
      </c>
      <c r="B542" t="s">
        <v>7</v>
      </c>
      <c r="C542">
        <v>525.22799999999995</v>
      </c>
      <c r="D542">
        <v>0</v>
      </c>
      <c r="E542">
        <v>4.6524700000000001</v>
      </c>
      <c r="F542" t="s">
        <v>407</v>
      </c>
      <c r="G542">
        <v>1</v>
      </c>
      <c r="H542" t="s">
        <v>3720</v>
      </c>
      <c r="I542" s="299">
        <f t="shared" si="8"/>
        <v>529.88046999999995</v>
      </c>
    </row>
    <row r="543" spans="1:9" x14ac:dyDescent="0.25">
      <c r="A543" t="s">
        <v>3719</v>
      </c>
      <c r="B543" t="s">
        <v>8</v>
      </c>
      <c r="C543">
        <v>433.32</v>
      </c>
      <c r="D543">
        <v>0</v>
      </c>
      <c r="E543">
        <v>14.589884</v>
      </c>
      <c r="F543" t="s">
        <v>407</v>
      </c>
      <c r="G543">
        <v>1</v>
      </c>
      <c r="H543" t="s">
        <v>3720</v>
      </c>
      <c r="I543" s="299">
        <f t="shared" si="8"/>
        <v>447.90988399999998</v>
      </c>
    </row>
    <row r="544" spans="1:9" x14ac:dyDescent="0.25">
      <c r="A544" t="s">
        <v>3721</v>
      </c>
      <c r="B544" t="s">
        <v>7</v>
      </c>
      <c r="C544">
        <v>425.05</v>
      </c>
      <c r="D544">
        <v>0</v>
      </c>
      <c r="E544">
        <v>3.7650929999999998</v>
      </c>
      <c r="F544" t="s">
        <v>407</v>
      </c>
      <c r="G544">
        <v>1</v>
      </c>
      <c r="H544" t="s">
        <v>3722</v>
      </c>
      <c r="I544" s="299">
        <f t="shared" si="8"/>
        <v>428.81509299999999</v>
      </c>
    </row>
    <row r="545" spans="1:9" x14ac:dyDescent="0.25">
      <c r="A545" t="s">
        <v>3723</v>
      </c>
      <c r="B545" t="s">
        <v>300</v>
      </c>
      <c r="C545">
        <v>23</v>
      </c>
      <c r="D545">
        <v>0</v>
      </c>
      <c r="E545">
        <v>0.21691299999999999</v>
      </c>
      <c r="F545" t="s">
        <v>407</v>
      </c>
      <c r="G545">
        <v>1</v>
      </c>
      <c r="H545" t="s">
        <v>3724</v>
      </c>
      <c r="I545" s="299">
        <f t="shared" si="8"/>
        <v>23.216913000000002</v>
      </c>
    </row>
    <row r="546" spans="1:9" x14ac:dyDescent="0.25">
      <c r="A546" t="s">
        <v>3725</v>
      </c>
      <c r="B546" t="s">
        <v>6</v>
      </c>
      <c r="C546">
        <v>36.42</v>
      </c>
      <c r="D546">
        <v>0</v>
      </c>
      <c r="E546">
        <v>0.25865500000000002</v>
      </c>
      <c r="F546" t="s">
        <v>407</v>
      </c>
      <c r="G546">
        <v>1</v>
      </c>
      <c r="H546" t="s">
        <v>3726</v>
      </c>
      <c r="I546" s="299">
        <f t="shared" si="8"/>
        <v>36.678654999999999</v>
      </c>
    </row>
    <row r="547" spans="1:9" x14ac:dyDescent="0.25">
      <c r="A547" t="s">
        <v>3725</v>
      </c>
      <c r="B547" t="s">
        <v>300</v>
      </c>
      <c r="C547">
        <v>36.42</v>
      </c>
      <c r="D547">
        <v>0</v>
      </c>
      <c r="E547">
        <v>0.34347699999999998</v>
      </c>
      <c r="F547" t="s">
        <v>407</v>
      </c>
      <c r="G547">
        <v>1</v>
      </c>
      <c r="H547" t="s">
        <v>3726</v>
      </c>
      <c r="I547" s="299">
        <f t="shared" si="8"/>
        <v>36.763477000000002</v>
      </c>
    </row>
    <row r="548" spans="1:9" x14ac:dyDescent="0.25">
      <c r="A548" t="s">
        <v>3727</v>
      </c>
      <c r="B548" t="s">
        <v>6</v>
      </c>
      <c r="C548">
        <v>23.5</v>
      </c>
      <c r="D548">
        <v>0</v>
      </c>
      <c r="E548">
        <v>0.16689699999999999</v>
      </c>
      <c r="F548" t="s">
        <v>407</v>
      </c>
      <c r="G548">
        <v>1</v>
      </c>
      <c r="H548" t="s">
        <v>3728</v>
      </c>
      <c r="I548" s="299">
        <f t="shared" si="8"/>
        <v>23.666896999999999</v>
      </c>
    </row>
    <row r="549" spans="1:9" x14ac:dyDescent="0.25">
      <c r="A549" t="s">
        <v>3727</v>
      </c>
      <c r="B549" t="s">
        <v>300</v>
      </c>
      <c r="C549">
        <v>24.72</v>
      </c>
      <c r="D549">
        <v>0</v>
      </c>
      <c r="E549">
        <v>0.23313400000000001</v>
      </c>
      <c r="F549" t="s">
        <v>407</v>
      </c>
      <c r="G549">
        <v>1</v>
      </c>
      <c r="H549" t="s">
        <v>3728</v>
      </c>
      <c r="I549" s="299">
        <f t="shared" si="8"/>
        <v>24.953133999999999</v>
      </c>
    </row>
    <row r="550" spans="1:9" x14ac:dyDescent="0.25">
      <c r="A550" t="s">
        <v>3729</v>
      </c>
      <c r="B550" t="s">
        <v>2768</v>
      </c>
      <c r="C550">
        <v>22.66</v>
      </c>
      <c r="D550">
        <v>0</v>
      </c>
      <c r="E550">
        <v>1.1738E-2</v>
      </c>
      <c r="F550" t="s">
        <v>407</v>
      </c>
      <c r="G550">
        <v>1</v>
      </c>
      <c r="H550" t="s">
        <v>3730</v>
      </c>
      <c r="I550" s="299">
        <f t="shared" si="8"/>
        <v>22.671738000000001</v>
      </c>
    </row>
    <row r="551" spans="1:9" x14ac:dyDescent="0.25">
      <c r="A551" t="s">
        <v>3729</v>
      </c>
      <c r="B551" t="s">
        <v>1977</v>
      </c>
      <c r="C551">
        <v>24.87</v>
      </c>
      <c r="D551">
        <v>0</v>
      </c>
      <c r="E551">
        <v>0.80218199999999995</v>
      </c>
      <c r="F551" t="s">
        <v>407</v>
      </c>
      <c r="G551">
        <v>1</v>
      </c>
      <c r="H551" t="s">
        <v>3730</v>
      </c>
      <c r="I551" s="299">
        <f t="shared" si="8"/>
        <v>25.672181999999999</v>
      </c>
    </row>
    <row r="552" spans="1:9" x14ac:dyDescent="0.25">
      <c r="A552" t="s">
        <v>3729</v>
      </c>
      <c r="B552" t="s">
        <v>0</v>
      </c>
      <c r="C552">
        <v>24.344666</v>
      </c>
      <c r="D552">
        <v>0</v>
      </c>
      <c r="E552">
        <v>8.6277000000000006E-2</v>
      </c>
      <c r="F552" t="s">
        <v>407</v>
      </c>
      <c r="G552">
        <v>1</v>
      </c>
      <c r="H552" t="s">
        <v>3730</v>
      </c>
      <c r="I552" s="299">
        <f t="shared" si="8"/>
        <v>24.430942999999999</v>
      </c>
    </row>
    <row r="553" spans="1:9" x14ac:dyDescent="0.25">
      <c r="A553" t="s">
        <v>3729</v>
      </c>
      <c r="B553" t="s">
        <v>5</v>
      </c>
      <c r="C553">
        <v>24.97</v>
      </c>
      <c r="D553">
        <v>0</v>
      </c>
      <c r="E553">
        <v>0.31487199999999999</v>
      </c>
      <c r="F553" t="s">
        <v>407</v>
      </c>
      <c r="G553">
        <v>1</v>
      </c>
      <c r="H553" t="s">
        <v>3730</v>
      </c>
      <c r="I553" s="299">
        <f t="shared" si="8"/>
        <v>25.284872</v>
      </c>
    </row>
    <row r="554" spans="1:9" x14ac:dyDescent="0.25">
      <c r="A554" t="s">
        <v>3729</v>
      </c>
      <c r="B554" t="s">
        <v>6</v>
      </c>
      <c r="C554">
        <v>22.664615000000001</v>
      </c>
      <c r="D554">
        <v>0</v>
      </c>
      <c r="E554">
        <v>0.160964</v>
      </c>
      <c r="F554" t="s">
        <v>407</v>
      </c>
      <c r="G554">
        <v>1</v>
      </c>
      <c r="H554" t="s">
        <v>3730</v>
      </c>
      <c r="I554" s="299">
        <f t="shared" si="8"/>
        <v>22.825579000000001</v>
      </c>
    </row>
    <row r="555" spans="1:9" x14ac:dyDescent="0.25">
      <c r="A555" t="s">
        <v>3729</v>
      </c>
      <c r="B555" t="s">
        <v>300</v>
      </c>
      <c r="C555">
        <v>26.130434000000001</v>
      </c>
      <c r="D555">
        <v>0</v>
      </c>
      <c r="E555">
        <v>0.24643599999999999</v>
      </c>
      <c r="F555" t="s">
        <v>407</v>
      </c>
      <c r="G555">
        <v>1</v>
      </c>
      <c r="H555" t="s">
        <v>3730</v>
      </c>
      <c r="I555" s="299">
        <f t="shared" si="8"/>
        <v>26.37687</v>
      </c>
    </row>
    <row r="556" spans="1:9" x14ac:dyDescent="0.25">
      <c r="A556" t="s">
        <v>3729</v>
      </c>
      <c r="B556" t="s">
        <v>2769</v>
      </c>
      <c r="C556">
        <v>24.586666000000001</v>
      </c>
      <c r="D556">
        <v>0</v>
      </c>
      <c r="E556">
        <v>8.2120000000000005E-3</v>
      </c>
      <c r="F556" t="s">
        <v>407</v>
      </c>
      <c r="G556">
        <v>1</v>
      </c>
      <c r="H556" t="s">
        <v>3730</v>
      </c>
      <c r="I556" s="299">
        <f t="shared" si="8"/>
        <v>24.594878000000001</v>
      </c>
    </row>
    <row r="557" spans="1:9" x14ac:dyDescent="0.25">
      <c r="A557" t="s">
        <v>3729</v>
      </c>
      <c r="B557" t="s">
        <v>7</v>
      </c>
      <c r="C557">
        <v>24.308888</v>
      </c>
      <c r="D557">
        <v>0</v>
      </c>
      <c r="E557">
        <v>0.21532799999999999</v>
      </c>
      <c r="F557" t="s">
        <v>407</v>
      </c>
      <c r="G557">
        <v>1</v>
      </c>
      <c r="H557" t="s">
        <v>3730</v>
      </c>
      <c r="I557" s="299">
        <f t="shared" si="8"/>
        <v>24.524215999999999</v>
      </c>
    </row>
    <row r="558" spans="1:9" x14ac:dyDescent="0.25">
      <c r="A558" t="s">
        <v>3729</v>
      </c>
      <c r="B558" t="s">
        <v>8</v>
      </c>
      <c r="C558">
        <v>25.105</v>
      </c>
      <c r="D558">
        <v>0</v>
      </c>
      <c r="E558">
        <v>0.84528499999999995</v>
      </c>
      <c r="F558" t="s">
        <v>407</v>
      </c>
      <c r="G558">
        <v>1</v>
      </c>
      <c r="H558" t="s">
        <v>3730</v>
      </c>
      <c r="I558" s="299">
        <f t="shared" si="8"/>
        <v>25.950285000000001</v>
      </c>
    </row>
    <row r="559" spans="1:9" x14ac:dyDescent="0.25">
      <c r="A559" t="s">
        <v>3729</v>
      </c>
      <c r="B559" t="s">
        <v>299</v>
      </c>
      <c r="C559">
        <v>25.966363000000001</v>
      </c>
      <c r="D559">
        <v>0</v>
      </c>
      <c r="E559">
        <v>0.57247999999999999</v>
      </c>
      <c r="F559" t="s">
        <v>407</v>
      </c>
      <c r="G559">
        <v>1</v>
      </c>
      <c r="H559" t="s">
        <v>3730</v>
      </c>
      <c r="I559" s="299">
        <f t="shared" si="8"/>
        <v>26.538843</v>
      </c>
    </row>
    <row r="560" spans="1:9" x14ac:dyDescent="0.25">
      <c r="A560" t="s">
        <v>3729</v>
      </c>
      <c r="B560" t="s">
        <v>3</v>
      </c>
      <c r="C560">
        <v>24.346665999999999</v>
      </c>
      <c r="D560">
        <v>0</v>
      </c>
      <c r="E560">
        <v>0.188638</v>
      </c>
      <c r="F560" t="s">
        <v>407</v>
      </c>
      <c r="G560">
        <v>1</v>
      </c>
      <c r="H560" t="s">
        <v>3730</v>
      </c>
      <c r="I560" s="299">
        <f t="shared" si="8"/>
        <v>24.535304</v>
      </c>
    </row>
    <row r="561" spans="1:9" x14ac:dyDescent="0.25">
      <c r="A561" t="s">
        <v>3731</v>
      </c>
      <c r="B561" t="s">
        <v>2768</v>
      </c>
      <c r="C561">
        <v>24.67</v>
      </c>
      <c r="D561">
        <v>0</v>
      </c>
      <c r="E561">
        <v>1.2779E-2</v>
      </c>
      <c r="F561" t="s">
        <v>407</v>
      </c>
      <c r="G561">
        <v>1</v>
      </c>
      <c r="H561" t="s">
        <v>3732</v>
      </c>
      <c r="I561" s="299">
        <f t="shared" si="8"/>
        <v>24.682779</v>
      </c>
    </row>
    <row r="562" spans="1:9" x14ac:dyDescent="0.25">
      <c r="A562" t="s">
        <v>3731</v>
      </c>
      <c r="B562" t="s">
        <v>0</v>
      </c>
      <c r="C562">
        <v>24.274000000000001</v>
      </c>
      <c r="D562">
        <v>0</v>
      </c>
      <c r="E562">
        <v>8.6027000000000006E-2</v>
      </c>
      <c r="F562" t="s">
        <v>407</v>
      </c>
      <c r="G562">
        <v>1</v>
      </c>
      <c r="H562" t="s">
        <v>3732</v>
      </c>
      <c r="I562" s="299">
        <f t="shared" si="8"/>
        <v>24.360027000000002</v>
      </c>
    </row>
    <row r="563" spans="1:9" x14ac:dyDescent="0.25">
      <c r="A563" t="s">
        <v>3731</v>
      </c>
      <c r="B563" t="s">
        <v>300</v>
      </c>
      <c r="C563">
        <v>24.35</v>
      </c>
      <c r="D563">
        <v>0</v>
      </c>
      <c r="E563">
        <v>0.22964499999999999</v>
      </c>
      <c r="F563" t="s">
        <v>407</v>
      </c>
      <c r="G563">
        <v>1</v>
      </c>
      <c r="H563" t="s">
        <v>3732</v>
      </c>
      <c r="I563" s="299">
        <f t="shared" si="8"/>
        <v>24.579645000000003</v>
      </c>
    </row>
    <row r="564" spans="1:9" x14ac:dyDescent="0.25">
      <c r="A564" t="s">
        <v>3731</v>
      </c>
      <c r="B564" t="s">
        <v>8</v>
      </c>
      <c r="C564">
        <v>24.214464</v>
      </c>
      <c r="D564">
        <v>0</v>
      </c>
      <c r="E564">
        <v>0.81530100000000005</v>
      </c>
      <c r="F564" t="s">
        <v>407</v>
      </c>
      <c r="G564">
        <v>1</v>
      </c>
      <c r="H564" t="s">
        <v>3732</v>
      </c>
      <c r="I564" s="299">
        <f t="shared" si="8"/>
        <v>25.029765000000001</v>
      </c>
    </row>
    <row r="565" spans="1:9" x14ac:dyDescent="0.25">
      <c r="A565" t="s">
        <v>3733</v>
      </c>
      <c r="B565" t="s">
        <v>2768</v>
      </c>
      <c r="C565">
        <v>24.35</v>
      </c>
      <c r="D565">
        <v>0</v>
      </c>
      <c r="E565">
        <v>1.2612999999999999E-2</v>
      </c>
      <c r="F565" t="s">
        <v>407</v>
      </c>
      <c r="G565">
        <v>1</v>
      </c>
      <c r="H565" t="s">
        <v>3734</v>
      </c>
      <c r="I565" s="299">
        <f t="shared" si="8"/>
        <v>24.362613000000003</v>
      </c>
    </row>
    <row r="566" spans="1:9" x14ac:dyDescent="0.25">
      <c r="A566" t="s">
        <v>3733</v>
      </c>
      <c r="B566" t="s">
        <v>1977</v>
      </c>
      <c r="C566">
        <v>24.35</v>
      </c>
      <c r="D566">
        <v>0</v>
      </c>
      <c r="E566">
        <v>0.78540900000000002</v>
      </c>
      <c r="F566" t="s">
        <v>407</v>
      </c>
      <c r="G566">
        <v>1</v>
      </c>
      <c r="H566" t="s">
        <v>3734</v>
      </c>
      <c r="I566" s="299">
        <f t="shared" si="8"/>
        <v>25.135409000000003</v>
      </c>
    </row>
    <row r="567" spans="1:9" x14ac:dyDescent="0.25">
      <c r="A567" t="s">
        <v>3733</v>
      </c>
      <c r="B567" t="s">
        <v>0</v>
      </c>
      <c r="C567">
        <v>24.35</v>
      </c>
      <c r="D567">
        <v>0</v>
      </c>
      <c r="E567">
        <v>8.6295999999999998E-2</v>
      </c>
      <c r="F567" t="s">
        <v>407</v>
      </c>
      <c r="G567">
        <v>1</v>
      </c>
      <c r="H567" t="s">
        <v>3734</v>
      </c>
      <c r="I567" s="299">
        <f t="shared" si="8"/>
        <v>24.436296000000002</v>
      </c>
    </row>
    <row r="568" spans="1:9" x14ac:dyDescent="0.25">
      <c r="A568" t="s">
        <v>3733</v>
      </c>
      <c r="B568" t="s">
        <v>5</v>
      </c>
      <c r="C568">
        <v>23.963000000000001</v>
      </c>
      <c r="D568">
        <v>0</v>
      </c>
      <c r="E568">
        <v>0.30217300000000002</v>
      </c>
      <c r="F568" t="s">
        <v>407</v>
      </c>
      <c r="G568">
        <v>1</v>
      </c>
      <c r="H568" t="s">
        <v>3734</v>
      </c>
      <c r="I568" s="299">
        <f t="shared" si="8"/>
        <v>24.265173000000001</v>
      </c>
    </row>
    <row r="569" spans="1:9" x14ac:dyDescent="0.25">
      <c r="A569" t="s">
        <v>3733</v>
      </c>
      <c r="B569" t="s">
        <v>6</v>
      </c>
      <c r="C569">
        <v>27.6</v>
      </c>
      <c r="D569">
        <v>0</v>
      </c>
      <c r="E569">
        <v>0.19601499999999999</v>
      </c>
      <c r="F569" t="s">
        <v>407</v>
      </c>
      <c r="G569">
        <v>1</v>
      </c>
      <c r="H569" t="s">
        <v>3734</v>
      </c>
      <c r="I569" s="299">
        <f t="shared" si="8"/>
        <v>27.796015000000001</v>
      </c>
    </row>
    <row r="570" spans="1:9" x14ac:dyDescent="0.25">
      <c r="A570" t="s">
        <v>3733</v>
      </c>
      <c r="B570" t="s">
        <v>300</v>
      </c>
      <c r="C570">
        <v>23.405000000000001</v>
      </c>
      <c r="D570">
        <v>0</v>
      </c>
      <c r="E570">
        <v>0.22073300000000001</v>
      </c>
      <c r="F570" t="s">
        <v>407</v>
      </c>
      <c r="G570">
        <v>1</v>
      </c>
      <c r="H570" t="s">
        <v>3734</v>
      </c>
      <c r="I570" s="299">
        <f t="shared" si="8"/>
        <v>23.625733</v>
      </c>
    </row>
    <row r="571" spans="1:9" x14ac:dyDescent="0.25">
      <c r="A571" t="s">
        <v>3733</v>
      </c>
      <c r="B571" t="s">
        <v>2769</v>
      </c>
      <c r="C571">
        <v>24.188333</v>
      </c>
      <c r="D571">
        <v>0</v>
      </c>
      <c r="E571">
        <v>8.0789999999999994E-3</v>
      </c>
      <c r="F571" t="s">
        <v>407</v>
      </c>
      <c r="G571">
        <v>1</v>
      </c>
      <c r="H571" t="s">
        <v>3734</v>
      </c>
      <c r="I571" s="299">
        <f t="shared" si="8"/>
        <v>24.196411999999999</v>
      </c>
    </row>
    <row r="572" spans="1:9" x14ac:dyDescent="0.25">
      <c r="A572" t="s">
        <v>3733</v>
      </c>
      <c r="B572" t="s">
        <v>7</v>
      </c>
      <c r="C572">
        <v>24.35</v>
      </c>
      <c r="D572">
        <v>0</v>
      </c>
      <c r="E572">
        <v>0.21569199999999999</v>
      </c>
      <c r="F572" t="s">
        <v>407</v>
      </c>
      <c r="G572">
        <v>1</v>
      </c>
      <c r="H572" t="s">
        <v>3734</v>
      </c>
      <c r="I572" s="299">
        <f t="shared" si="8"/>
        <v>24.565692000000002</v>
      </c>
    </row>
    <row r="573" spans="1:9" x14ac:dyDescent="0.25">
      <c r="A573" t="s">
        <v>3733</v>
      </c>
      <c r="B573" t="s">
        <v>8</v>
      </c>
      <c r="C573">
        <v>23.944545000000002</v>
      </c>
      <c r="D573">
        <v>0</v>
      </c>
      <c r="E573">
        <v>0.80621299999999996</v>
      </c>
      <c r="F573" t="s">
        <v>407</v>
      </c>
      <c r="G573">
        <v>1</v>
      </c>
      <c r="H573" t="s">
        <v>3734</v>
      </c>
      <c r="I573" s="299">
        <f t="shared" si="8"/>
        <v>24.750758000000001</v>
      </c>
    </row>
    <row r="574" spans="1:9" x14ac:dyDescent="0.25">
      <c r="A574" t="s">
        <v>3733</v>
      </c>
      <c r="B574" t="s">
        <v>299</v>
      </c>
      <c r="C574">
        <v>24.35</v>
      </c>
      <c r="D574">
        <v>0</v>
      </c>
      <c r="E574">
        <v>0.53684399999999999</v>
      </c>
      <c r="F574" t="s">
        <v>407</v>
      </c>
      <c r="G574">
        <v>1</v>
      </c>
      <c r="H574" t="s">
        <v>3734</v>
      </c>
      <c r="I574" s="299">
        <f t="shared" si="8"/>
        <v>24.886844</v>
      </c>
    </row>
    <row r="575" spans="1:9" x14ac:dyDescent="0.25">
      <c r="A575" t="s">
        <v>3733</v>
      </c>
      <c r="B575" t="s">
        <v>3</v>
      </c>
      <c r="C575">
        <v>24.35</v>
      </c>
      <c r="D575">
        <v>0</v>
      </c>
      <c r="E575">
        <v>0.188664</v>
      </c>
      <c r="F575" t="s">
        <v>407</v>
      </c>
      <c r="G575">
        <v>1</v>
      </c>
      <c r="H575" t="s">
        <v>3734</v>
      </c>
      <c r="I575" s="299">
        <f t="shared" si="8"/>
        <v>24.538664000000001</v>
      </c>
    </row>
    <row r="576" spans="1:9" x14ac:dyDescent="0.25">
      <c r="A576" t="s">
        <v>3735</v>
      </c>
      <c r="B576" t="s">
        <v>2768</v>
      </c>
      <c r="C576">
        <v>19.8</v>
      </c>
      <c r="D576">
        <v>0</v>
      </c>
      <c r="E576">
        <v>1.0255999999999999E-2</v>
      </c>
      <c r="F576" t="s">
        <v>407</v>
      </c>
      <c r="G576">
        <v>1</v>
      </c>
      <c r="H576" t="s">
        <v>3736</v>
      </c>
      <c r="I576" s="299">
        <f t="shared" si="8"/>
        <v>19.810255999999999</v>
      </c>
    </row>
    <row r="577" spans="1:9" x14ac:dyDescent="0.25">
      <c r="A577" t="s">
        <v>3735</v>
      </c>
      <c r="B577" t="s">
        <v>0</v>
      </c>
      <c r="C577">
        <v>23.571538</v>
      </c>
      <c r="D577">
        <v>0</v>
      </c>
      <c r="E577">
        <v>8.3538000000000001E-2</v>
      </c>
      <c r="F577" t="s">
        <v>407</v>
      </c>
      <c r="G577">
        <v>1</v>
      </c>
      <c r="H577" t="s">
        <v>3736</v>
      </c>
      <c r="I577" s="299">
        <f t="shared" si="8"/>
        <v>23.655076000000001</v>
      </c>
    </row>
    <row r="578" spans="1:9" x14ac:dyDescent="0.25">
      <c r="A578" t="s">
        <v>3735</v>
      </c>
      <c r="B578" t="s">
        <v>300</v>
      </c>
      <c r="C578">
        <v>19.8</v>
      </c>
      <c r="D578">
        <v>0</v>
      </c>
      <c r="E578">
        <v>0.18673400000000001</v>
      </c>
      <c r="F578" t="s">
        <v>407</v>
      </c>
      <c r="G578">
        <v>1</v>
      </c>
      <c r="H578" t="s">
        <v>3736</v>
      </c>
      <c r="I578" s="299">
        <f t="shared" si="8"/>
        <v>19.986734000000002</v>
      </c>
    </row>
    <row r="579" spans="1:9" x14ac:dyDescent="0.25">
      <c r="A579" t="s">
        <v>3735</v>
      </c>
      <c r="B579" t="s">
        <v>8</v>
      </c>
      <c r="C579">
        <v>24.254799999999999</v>
      </c>
      <c r="D579">
        <v>0</v>
      </c>
      <c r="E579">
        <v>0.81665900000000002</v>
      </c>
      <c r="F579" t="s">
        <v>407</v>
      </c>
      <c r="G579">
        <v>1</v>
      </c>
      <c r="H579" t="s">
        <v>3736</v>
      </c>
      <c r="I579" s="299">
        <f t="shared" si="8"/>
        <v>25.071459000000001</v>
      </c>
    </row>
    <row r="580" spans="1:9" x14ac:dyDescent="0.25">
      <c r="A580" t="s">
        <v>3735</v>
      </c>
      <c r="B580" t="s">
        <v>3</v>
      </c>
      <c r="C580">
        <v>24.560434000000001</v>
      </c>
      <c r="D580">
        <v>0</v>
      </c>
      <c r="E580">
        <v>0.19029399999999999</v>
      </c>
      <c r="F580" t="s">
        <v>407</v>
      </c>
      <c r="G580">
        <v>1</v>
      </c>
      <c r="H580" t="s">
        <v>3736</v>
      </c>
      <c r="I580" s="299">
        <f t="shared" ref="I580:I643" si="9">IF(F580="mt",C580+D580,E580+D580+C580)</f>
        <v>24.750728000000002</v>
      </c>
    </row>
    <row r="581" spans="1:9" x14ac:dyDescent="0.25">
      <c r="A581" t="s">
        <v>3737</v>
      </c>
      <c r="B581" t="s">
        <v>5</v>
      </c>
      <c r="C581">
        <v>43</v>
      </c>
      <c r="D581">
        <v>0</v>
      </c>
      <c r="E581">
        <v>0.54222999999999999</v>
      </c>
      <c r="F581" t="s">
        <v>407</v>
      </c>
      <c r="G581">
        <v>1</v>
      </c>
      <c r="H581" t="s">
        <v>3738</v>
      </c>
      <c r="I581" s="299">
        <f t="shared" si="9"/>
        <v>43.542230000000004</v>
      </c>
    </row>
    <row r="582" spans="1:9" x14ac:dyDescent="0.25">
      <c r="A582" t="s">
        <v>3737</v>
      </c>
      <c r="B582" t="s">
        <v>6</v>
      </c>
      <c r="C582">
        <v>42.33</v>
      </c>
      <c r="D582">
        <v>0</v>
      </c>
      <c r="E582">
        <v>0.30062800000000001</v>
      </c>
      <c r="F582" t="s">
        <v>407</v>
      </c>
      <c r="G582">
        <v>1</v>
      </c>
      <c r="H582" t="s">
        <v>3738</v>
      </c>
      <c r="I582" s="299">
        <f t="shared" si="9"/>
        <v>42.630628000000002</v>
      </c>
    </row>
    <row r="583" spans="1:9" x14ac:dyDescent="0.25">
      <c r="A583" t="s">
        <v>3737</v>
      </c>
      <c r="B583" t="s">
        <v>300</v>
      </c>
      <c r="C583">
        <v>42.33</v>
      </c>
      <c r="D583">
        <v>0</v>
      </c>
      <c r="E583">
        <v>0.39921400000000001</v>
      </c>
      <c r="F583" t="s">
        <v>407</v>
      </c>
      <c r="G583">
        <v>1</v>
      </c>
      <c r="H583" t="s">
        <v>3738</v>
      </c>
      <c r="I583" s="299">
        <f t="shared" si="9"/>
        <v>42.729213999999999</v>
      </c>
    </row>
    <row r="584" spans="1:9" x14ac:dyDescent="0.25">
      <c r="A584" t="s">
        <v>3739</v>
      </c>
      <c r="B584" t="s">
        <v>2768</v>
      </c>
      <c r="C584">
        <v>37.186666000000002</v>
      </c>
      <c r="D584">
        <v>0</v>
      </c>
      <c r="E584">
        <v>1.9262999999999999E-2</v>
      </c>
      <c r="F584" t="s">
        <v>407</v>
      </c>
      <c r="G584">
        <v>1</v>
      </c>
      <c r="H584" t="s">
        <v>3740</v>
      </c>
      <c r="I584" s="299">
        <f t="shared" si="9"/>
        <v>37.205929000000005</v>
      </c>
    </row>
    <row r="585" spans="1:9" x14ac:dyDescent="0.25">
      <c r="A585" t="s">
        <v>3739</v>
      </c>
      <c r="B585" t="s">
        <v>1977</v>
      </c>
      <c r="C585">
        <v>37.56617</v>
      </c>
      <c r="D585">
        <v>0</v>
      </c>
      <c r="E585">
        <v>1.211697</v>
      </c>
      <c r="F585" t="s">
        <v>407</v>
      </c>
      <c r="G585">
        <v>1</v>
      </c>
      <c r="H585" t="s">
        <v>3740</v>
      </c>
      <c r="I585" s="299">
        <f t="shared" si="9"/>
        <v>38.777867000000001</v>
      </c>
    </row>
    <row r="586" spans="1:9" x14ac:dyDescent="0.25">
      <c r="A586" t="s">
        <v>3739</v>
      </c>
      <c r="B586" t="s">
        <v>0</v>
      </c>
      <c r="C586">
        <v>37.663333000000002</v>
      </c>
      <c r="D586">
        <v>0</v>
      </c>
      <c r="E586">
        <v>0.13347899999999999</v>
      </c>
      <c r="F586" t="s">
        <v>407</v>
      </c>
      <c r="G586">
        <v>1</v>
      </c>
      <c r="H586" t="s">
        <v>3740</v>
      </c>
      <c r="I586" s="299">
        <f t="shared" si="9"/>
        <v>37.796812000000003</v>
      </c>
    </row>
    <row r="587" spans="1:9" x14ac:dyDescent="0.25">
      <c r="A587" t="s">
        <v>3739</v>
      </c>
      <c r="B587" t="s">
        <v>5</v>
      </c>
      <c r="C587">
        <v>36.950344000000001</v>
      </c>
      <c r="D587">
        <v>0</v>
      </c>
      <c r="E587">
        <v>0.46594400000000002</v>
      </c>
      <c r="F587" t="s">
        <v>407</v>
      </c>
      <c r="G587">
        <v>1</v>
      </c>
      <c r="H587" t="s">
        <v>3740</v>
      </c>
      <c r="I587" s="299">
        <f t="shared" si="9"/>
        <v>37.416288000000002</v>
      </c>
    </row>
    <row r="588" spans="1:9" x14ac:dyDescent="0.25">
      <c r="A588" t="s">
        <v>3739</v>
      </c>
      <c r="B588" t="s">
        <v>6</v>
      </c>
      <c r="C588">
        <v>34.387</v>
      </c>
      <c r="D588">
        <v>0</v>
      </c>
      <c r="E588">
        <v>0.24421599999999999</v>
      </c>
      <c r="F588" t="s">
        <v>407</v>
      </c>
      <c r="G588">
        <v>1</v>
      </c>
      <c r="H588" t="s">
        <v>3740</v>
      </c>
      <c r="I588" s="299">
        <f t="shared" si="9"/>
        <v>34.631216000000002</v>
      </c>
    </row>
    <row r="589" spans="1:9" x14ac:dyDescent="0.25">
      <c r="A589" t="s">
        <v>3739</v>
      </c>
      <c r="B589" t="s">
        <v>300</v>
      </c>
      <c r="C589">
        <v>37.257072999999998</v>
      </c>
      <c r="D589">
        <v>0</v>
      </c>
      <c r="E589">
        <v>0.35137099999999999</v>
      </c>
      <c r="F589" t="s">
        <v>407</v>
      </c>
      <c r="G589">
        <v>1</v>
      </c>
      <c r="H589" t="s">
        <v>3740</v>
      </c>
      <c r="I589" s="299">
        <f t="shared" si="9"/>
        <v>37.608443999999999</v>
      </c>
    </row>
    <row r="590" spans="1:9" x14ac:dyDescent="0.25">
      <c r="A590" t="s">
        <v>3739</v>
      </c>
      <c r="B590" t="s">
        <v>7</v>
      </c>
      <c r="C590">
        <v>35.186666000000002</v>
      </c>
      <c r="D590">
        <v>0</v>
      </c>
      <c r="E590">
        <v>0.31168299999999999</v>
      </c>
      <c r="F590" t="s">
        <v>407</v>
      </c>
      <c r="G590">
        <v>1</v>
      </c>
      <c r="H590" t="s">
        <v>3740</v>
      </c>
      <c r="I590" s="299">
        <f t="shared" si="9"/>
        <v>35.498349000000005</v>
      </c>
    </row>
    <row r="591" spans="1:9" x14ac:dyDescent="0.25">
      <c r="A591" t="s">
        <v>3739</v>
      </c>
      <c r="B591" t="s">
        <v>8</v>
      </c>
      <c r="C591">
        <v>37.168604000000002</v>
      </c>
      <c r="D591">
        <v>0</v>
      </c>
      <c r="E591">
        <v>1.2514670000000001</v>
      </c>
      <c r="F591" t="s">
        <v>407</v>
      </c>
      <c r="G591">
        <v>1</v>
      </c>
      <c r="H591" t="s">
        <v>3740</v>
      </c>
      <c r="I591" s="299">
        <f t="shared" si="9"/>
        <v>38.420071</v>
      </c>
    </row>
    <row r="592" spans="1:9" x14ac:dyDescent="0.25">
      <c r="A592" t="s">
        <v>3739</v>
      </c>
      <c r="B592" t="s">
        <v>3</v>
      </c>
      <c r="C592">
        <v>37.234999999999999</v>
      </c>
      <c r="D592">
        <v>0</v>
      </c>
      <c r="E592">
        <v>0.288497</v>
      </c>
      <c r="F592" t="s">
        <v>407</v>
      </c>
      <c r="G592">
        <v>1</v>
      </c>
      <c r="H592" t="s">
        <v>3740</v>
      </c>
      <c r="I592" s="299">
        <f t="shared" si="9"/>
        <v>37.523496999999999</v>
      </c>
    </row>
    <row r="593" spans="1:9" x14ac:dyDescent="0.25">
      <c r="A593" t="s">
        <v>3741</v>
      </c>
      <c r="B593" t="s">
        <v>2768</v>
      </c>
      <c r="C593">
        <v>38.049999999999997</v>
      </c>
      <c r="D593">
        <v>0</v>
      </c>
      <c r="E593">
        <v>1.9709999999999998E-2</v>
      </c>
      <c r="F593" t="s">
        <v>407</v>
      </c>
      <c r="G593">
        <v>1</v>
      </c>
      <c r="H593" t="s">
        <v>3742</v>
      </c>
      <c r="I593" s="299">
        <f t="shared" si="9"/>
        <v>38.069710000000001</v>
      </c>
    </row>
    <row r="594" spans="1:9" x14ac:dyDescent="0.25">
      <c r="A594" t="s">
        <v>3741</v>
      </c>
      <c r="B594" t="s">
        <v>7</v>
      </c>
      <c r="C594">
        <v>38.049999999999997</v>
      </c>
      <c r="D594">
        <v>0</v>
      </c>
      <c r="E594">
        <v>0.33704699999999999</v>
      </c>
      <c r="F594" t="s">
        <v>407</v>
      </c>
      <c r="G594">
        <v>1</v>
      </c>
      <c r="H594" t="s">
        <v>3742</v>
      </c>
      <c r="I594" s="299">
        <f t="shared" si="9"/>
        <v>38.387046999999995</v>
      </c>
    </row>
    <row r="595" spans="1:9" x14ac:dyDescent="0.25">
      <c r="A595" t="s">
        <v>3741</v>
      </c>
      <c r="B595" t="s">
        <v>8</v>
      </c>
      <c r="C595">
        <v>38.049999999999997</v>
      </c>
      <c r="D595">
        <v>0</v>
      </c>
      <c r="E595">
        <v>1.2811429999999999</v>
      </c>
      <c r="F595" t="s">
        <v>407</v>
      </c>
      <c r="G595">
        <v>1</v>
      </c>
      <c r="H595" t="s">
        <v>3742</v>
      </c>
      <c r="I595" s="299">
        <f t="shared" si="9"/>
        <v>39.331142999999997</v>
      </c>
    </row>
    <row r="596" spans="1:9" x14ac:dyDescent="0.25">
      <c r="A596" t="s">
        <v>3743</v>
      </c>
      <c r="B596" t="s">
        <v>2768</v>
      </c>
      <c r="C596">
        <v>33.153333000000003</v>
      </c>
      <c r="D596">
        <v>0</v>
      </c>
      <c r="E596">
        <v>1.7173000000000001E-2</v>
      </c>
      <c r="F596" t="s">
        <v>407</v>
      </c>
      <c r="G596">
        <v>1</v>
      </c>
      <c r="H596" t="s">
        <v>3744</v>
      </c>
      <c r="I596" s="299">
        <f t="shared" si="9"/>
        <v>33.170506000000003</v>
      </c>
    </row>
    <row r="597" spans="1:9" x14ac:dyDescent="0.25">
      <c r="A597" t="s">
        <v>3743</v>
      </c>
      <c r="B597" t="s">
        <v>1977</v>
      </c>
      <c r="C597">
        <v>32.756964000000004</v>
      </c>
      <c r="D597">
        <v>0</v>
      </c>
      <c r="E597">
        <v>1.056576</v>
      </c>
      <c r="F597" t="s">
        <v>407</v>
      </c>
      <c r="G597">
        <v>1</v>
      </c>
      <c r="H597" t="s">
        <v>3744</v>
      </c>
      <c r="I597" s="299">
        <f t="shared" si="9"/>
        <v>33.813540000000003</v>
      </c>
    </row>
    <row r="598" spans="1:9" x14ac:dyDescent="0.25">
      <c r="A598" t="s">
        <v>3743</v>
      </c>
      <c r="B598" t="s">
        <v>0</v>
      </c>
      <c r="C598">
        <v>32.520000000000003</v>
      </c>
      <c r="D598">
        <v>0</v>
      </c>
      <c r="E598">
        <v>0.11525100000000001</v>
      </c>
      <c r="F598" t="s">
        <v>407</v>
      </c>
      <c r="G598">
        <v>1</v>
      </c>
      <c r="H598" t="s">
        <v>3744</v>
      </c>
      <c r="I598" s="299">
        <f t="shared" si="9"/>
        <v>32.635251000000004</v>
      </c>
    </row>
    <row r="599" spans="1:9" x14ac:dyDescent="0.25">
      <c r="A599" t="s">
        <v>3743</v>
      </c>
      <c r="B599" t="s">
        <v>5</v>
      </c>
      <c r="C599">
        <v>31.920869</v>
      </c>
      <c r="D599">
        <v>0</v>
      </c>
      <c r="E599">
        <v>0.40252199999999999</v>
      </c>
      <c r="F599" t="s">
        <v>407</v>
      </c>
      <c r="G599">
        <v>1</v>
      </c>
      <c r="H599" t="s">
        <v>3744</v>
      </c>
      <c r="I599" s="299">
        <f t="shared" si="9"/>
        <v>32.323391000000001</v>
      </c>
    </row>
    <row r="600" spans="1:9" x14ac:dyDescent="0.25">
      <c r="A600" t="s">
        <v>3743</v>
      </c>
      <c r="B600" t="s">
        <v>6</v>
      </c>
      <c r="C600">
        <v>34.896110999999998</v>
      </c>
      <c r="D600">
        <v>0</v>
      </c>
      <c r="E600">
        <v>0.247832</v>
      </c>
      <c r="F600" t="s">
        <v>407</v>
      </c>
      <c r="G600">
        <v>1</v>
      </c>
      <c r="H600" t="s">
        <v>3744</v>
      </c>
      <c r="I600" s="299">
        <f t="shared" si="9"/>
        <v>35.143943</v>
      </c>
    </row>
    <row r="601" spans="1:9" x14ac:dyDescent="0.25">
      <c r="A601" t="s">
        <v>3743</v>
      </c>
      <c r="B601" t="s">
        <v>300</v>
      </c>
      <c r="C601">
        <v>33.159999999999997</v>
      </c>
      <c r="D601">
        <v>0</v>
      </c>
      <c r="E601">
        <v>0.31273200000000001</v>
      </c>
      <c r="F601" t="s">
        <v>407</v>
      </c>
      <c r="G601">
        <v>1</v>
      </c>
      <c r="H601" t="s">
        <v>3744</v>
      </c>
      <c r="I601" s="299">
        <f t="shared" si="9"/>
        <v>33.472731999999993</v>
      </c>
    </row>
    <row r="602" spans="1:9" x14ac:dyDescent="0.25">
      <c r="A602" t="s">
        <v>3743</v>
      </c>
      <c r="B602" t="s">
        <v>7</v>
      </c>
      <c r="C602">
        <v>30.136666000000002</v>
      </c>
      <c r="D602">
        <v>0</v>
      </c>
      <c r="E602">
        <v>0.26695099999999999</v>
      </c>
      <c r="F602" t="s">
        <v>407</v>
      </c>
      <c r="G602">
        <v>1</v>
      </c>
      <c r="H602" t="s">
        <v>3744</v>
      </c>
      <c r="I602" s="299">
        <f t="shared" si="9"/>
        <v>30.403617000000001</v>
      </c>
    </row>
    <row r="603" spans="1:9" x14ac:dyDescent="0.25">
      <c r="A603" t="s">
        <v>3743</v>
      </c>
      <c r="B603" t="s">
        <v>8</v>
      </c>
      <c r="C603">
        <v>32.103636000000002</v>
      </c>
      <c r="D603">
        <v>0</v>
      </c>
      <c r="E603">
        <v>1.080929</v>
      </c>
      <c r="F603" t="s">
        <v>407</v>
      </c>
      <c r="G603">
        <v>1</v>
      </c>
      <c r="H603" t="s">
        <v>3744</v>
      </c>
      <c r="I603" s="299">
        <f t="shared" si="9"/>
        <v>33.184564999999999</v>
      </c>
    </row>
    <row r="604" spans="1:9" x14ac:dyDescent="0.25">
      <c r="A604" t="s">
        <v>3743</v>
      </c>
      <c r="B604" t="s">
        <v>3</v>
      </c>
      <c r="C604">
        <v>33.159999999999997</v>
      </c>
      <c r="D604">
        <v>0</v>
      </c>
      <c r="E604">
        <v>0.25692399999999999</v>
      </c>
      <c r="F604" t="s">
        <v>407</v>
      </c>
      <c r="G604">
        <v>1</v>
      </c>
      <c r="H604" t="s">
        <v>3744</v>
      </c>
      <c r="I604" s="299">
        <f t="shared" si="9"/>
        <v>33.416923999999995</v>
      </c>
    </row>
    <row r="605" spans="1:9" x14ac:dyDescent="0.25">
      <c r="A605" t="s">
        <v>3745</v>
      </c>
      <c r="B605" t="s">
        <v>2768</v>
      </c>
      <c r="C605">
        <v>29.16</v>
      </c>
      <c r="D605">
        <v>0</v>
      </c>
      <c r="E605">
        <v>1.5105E-2</v>
      </c>
      <c r="F605" t="s">
        <v>407</v>
      </c>
      <c r="G605">
        <v>1</v>
      </c>
      <c r="H605" t="s">
        <v>3746</v>
      </c>
      <c r="I605" s="299">
        <f t="shared" si="9"/>
        <v>29.175104999999999</v>
      </c>
    </row>
    <row r="606" spans="1:9" x14ac:dyDescent="0.25">
      <c r="A606" t="s">
        <v>3745</v>
      </c>
      <c r="B606" t="s">
        <v>300</v>
      </c>
      <c r="C606">
        <v>29.16</v>
      </c>
      <c r="D606">
        <v>0</v>
      </c>
      <c r="E606">
        <v>0.27500799999999997</v>
      </c>
      <c r="F606" t="s">
        <v>407</v>
      </c>
      <c r="G606">
        <v>1</v>
      </c>
      <c r="H606" t="s">
        <v>3746</v>
      </c>
      <c r="I606" s="299">
        <f t="shared" si="9"/>
        <v>29.435008</v>
      </c>
    </row>
    <row r="607" spans="1:9" x14ac:dyDescent="0.25">
      <c r="A607" t="s">
        <v>3745</v>
      </c>
      <c r="B607" t="s">
        <v>7</v>
      </c>
      <c r="C607">
        <v>29.16</v>
      </c>
      <c r="D607">
        <v>0</v>
      </c>
      <c r="E607">
        <v>0.258299</v>
      </c>
      <c r="F607" t="s">
        <v>407</v>
      </c>
      <c r="G607">
        <v>1</v>
      </c>
      <c r="H607" t="s">
        <v>3746</v>
      </c>
      <c r="I607" s="299">
        <f t="shared" si="9"/>
        <v>29.418299000000001</v>
      </c>
    </row>
    <row r="608" spans="1:9" x14ac:dyDescent="0.25">
      <c r="A608" t="s">
        <v>3745</v>
      </c>
      <c r="B608" t="s">
        <v>8</v>
      </c>
      <c r="C608">
        <v>33.159999999999997</v>
      </c>
      <c r="D608">
        <v>0</v>
      </c>
      <c r="E608">
        <v>1.1164970000000001</v>
      </c>
      <c r="F608" t="s">
        <v>407</v>
      </c>
      <c r="G608">
        <v>1</v>
      </c>
      <c r="H608" t="s">
        <v>3746</v>
      </c>
      <c r="I608" s="299">
        <f t="shared" si="9"/>
        <v>34.276496999999999</v>
      </c>
    </row>
    <row r="609" spans="1:9" x14ac:dyDescent="0.25">
      <c r="A609" t="s">
        <v>3747</v>
      </c>
      <c r="B609" t="s">
        <v>300</v>
      </c>
      <c r="C609">
        <v>35.33</v>
      </c>
      <c r="D609">
        <v>0</v>
      </c>
      <c r="E609">
        <v>0.33319700000000002</v>
      </c>
      <c r="F609" t="s">
        <v>407</v>
      </c>
      <c r="G609">
        <v>1</v>
      </c>
      <c r="H609" t="s">
        <v>3748</v>
      </c>
      <c r="I609" s="299">
        <f t="shared" si="9"/>
        <v>35.663196999999997</v>
      </c>
    </row>
    <row r="610" spans="1:9" x14ac:dyDescent="0.25">
      <c r="A610" t="s">
        <v>3747</v>
      </c>
      <c r="B610" t="s">
        <v>8</v>
      </c>
      <c r="C610">
        <v>38.659999999999997</v>
      </c>
      <c r="D610">
        <v>0</v>
      </c>
      <c r="E610">
        <v>1.301682</v>
      </c>
      <c r="F610" t="s">
        <v>407</v>
      </c>
      <c r="G610">
        <v>1</v>
      </c>
      <c r="H610" t="s">
        <v>3748</v>
      </c>
      <c r="I610" s="299">
        <f t="shared" si="9"/>
        <v>39.961681999999996</v>
      </c>
    </row>
    <row r="611" spans="1:9" x14ac:dyDescent="0.25">
      <c r="A611" t="s">
        <v>3747</v>
      </c>
      <c r="B611" t="s">
        <v>299</v>
      </c>
      <c r="C611">
        <v>40</v>
      </c>
      <c r="D611">
        <v>0</v>
      </c>
      <c r="E611">
        <v>0.88188</v>
      </c>
      <c r="F611" t="s">
        <v>407</v>
      </c>
      <c r="G611">
        <v>1</v>
      </c>
      <c r="H611" t="s">
        <v>3748</v>
      </c>
      <c r="I611" s="299">
        <f t="shared" si="9"/>
        <v>40.881880000000002</v>
      </c>
    </row>
    <row r="612" spans="1:9" x14ac:dyDescent="0.25">
      <c r="A612" t="s">
        <v>3749</v>
      </c>
      <c r="B612" t="s">
        <v>2768</v>
      </c>
      <c r="C612">
        <v>63</v>
      </c>
      <c r="D612">
        <v>0</v>
      </c>
      <c r="E612">
        <v>3.2634000000000003E-2</v>
      </c>
      <c r="F612" t="s">
        <v>407</v>
      </c>
      <c r="G612">
        <v>1</v>
      </c>
      <c r="H612" t="s">
        <v>3750</v>
      </c>
      <c r="I612" s="299">
        <f t="shared" si="9"/>
        <v>63.032634000000002</v>
      </c>
    </row>
    <row r="613" spans="1:9" x14ac:dyDescent="0.25">
      <c r="A613" t="s">
        <v>3749</v>
      </c>
      <c r="B613" t="s">
        <v>1977</v>
      </c>
      <c r="C613">
        <v>63</v>
      </c>
      <c r="D613">
        <v>0</v>
      </c>
      <c r="E613">
        <v>2.0320649999999998</v>
      </c>
      <c r="F613" t="s">
        <v>407</v>
      </c>
      <c r="G613">
        <v>1</v>
      </c>
      <c r="H613" t="s">
        <v>3750</v>
      </c>
      <c r="I613" s="299">
        <f t="shared" si="9"/>
        <v>65.032065000000003</v>
      </c>
    </row>
    <row r="614" spans="1:9" x14ac:dyDescent="0.25">
      <c r="A614" t="s">
        <v>3749</v>
      </c>
      <c r="B614" t="s">
        <v>0</v>
      </c>
      <c r="C614">
        <v>63</v>
      </c>
      <c r="D614">
        <v>0</v>
      </c>
      <c r="E614">
        <v>0.223272</v>
      </c>
      <c r="F614" t="s">
        <v>407</v>
      </c>
      <c r="G614">
        <v>1</v>
      </c>
      <c r="H614" t="s">
        <v>3750</v>
      </c>
      <c r="I614" s="299">
        <f t="shared" si="9"/>
        <v>63.223272000000001</v>
      </c>
    </row>
    <row r="615" spans="1:9" x14ac:dyDescent="0.25">
      <c r="A615" t="s">
        <v>3749</v>
      </c>
      <c r="B615" t="s">
        <v>5</v>
      </c>
      <c r="C615">
        <v>63</v>
      </c>
      <c r="D615">
        <v>0</v>
      </c>
      <c r="E615">
        <v>0.79442999999999997</v>
      </c>
      <c r="F615" t="s">
        <v>407</v>
      </c>
      <c r="G615">
        <v>1</v>
      </c>
      <c r="H615" t="s">
        <v>3750</v>
      </c>
      <c r="I615" s="299">
        <f t="shared" si="9"/>
        <v>63.794429999999998</v>
      </c>
    </row>
    <row r="616" spans="1:9" x14ac:dyDescent="0.25">
      <c r="A616" t="s">
        <v>3749</v>
      </c>
      <c r="B616" t="s">
        <v>6</v>
      </c>
      <c r="C616">
        <v>65.47</v>
      </c>
      <c r="D616">
        <v>0</v>
      </c>
      <c r="E616">
        <v>0.46496799999999999</v>
      </c>
      <c r="F616" t="s">
        <v>407</v>
      </c>
      <c r="G616">
        <v>1</v>
      </c>
      <c r="H616" t="s">
        <v>3750</v>
      </c>
      <c r="I616" s="299">
        <f t="shared" si="9"/>
        <v>65.934967999999998</v>
      </c>
    </row>
    <row r="617" spans="1:9" x14ac:dyDescent="0.25">
      <c r="A617" t="s">
        <v>3749</v>
      </c>
      <c r="B617" t="s">
        <v>300</v>
      </c>
      <c r="C617">
        <v>63</v>
      </c>
      <c r="D617">
        <v>0</v>
      </c>
      <c r="E617">
        <v>0.59415300000000004</v>
      </c>
      <c r="F617" t="s">
        <v>407</v>
      </c>
      <c r="G617">
        <v>1</v>
      </c>
      <c r="H617" t="s">
        <v>3750</v>
      </c>
      <c r="I617" s="299">
        <f t="shared" si="9"/>
        <v>63.594152999999999</v>
      </c>
    </row>
    <row r="618" spans="1:9" x14ac:dyDescent="0.25">
      <c r="A618" t="s">
        <v>3749</v>
      </c>
      <c r="B618" t="s">
        <v>2769</v>
      </c>
      <c r="C618">
        <v>63.012856999999997</v>
      </c>
      <c r="D618">
        <v>0</v>
      </c>
      <c r="E618">
        <v>2.1045999999999999E-2</v>
      </c>
      <c r="F618" t="s">
        <v>407</v>
      </c>
      <c r="G618">
        <v>1</v>
      </c>
      <c r="H618" t="s">
        <v>3750</v>
      </c>
      <c r="I618" s="299">
        <f t="shared" si="9"/>
        <v>63.033902999999995</v>
      </c>
    </row>
    <row r="619" spans="1:9" x14ac:dyDescent="0.25">
      <c r="A619" t="s">
        <v>3749</v>
      </c>
      <c r="B619" t="s">
        <v>7</v>
      </c>
      <c r="C619">
        <v>63</v>
      </c>
      <c r="D619">
        <v>0</v>
      </c>
      <c r="E619">
        <v>0.55805400000000005</v>
      </c>
      <c r="F619" t="s">
        <v>407</v>
      </c>
      <c r="G619">
        <v>1</v>
      </c>
      <c r="H619" t="s">
        <v>3750</v>
      </c>
      <c r="I619" s="299">
        <f t="shared" si="9"/>
        <v>63.558053999999998</v>
      </c>
    </row>
    <row r="620" spans="1:9" x14ac:dyDescent="0.25">
      <c r="A620" t="s">
        <v>3749</v>
      </c>
      <c r="B620" t="s">
        <v>8</v>
      </c>
      <c r="C620">
        <v>63</v>
      </c>
      <c r="D620">
        <v>0</v>
      </c>
      <c r="E620">
        <v>2.12121</v>
      </c>
      <c r="F620" t="s">
        <v>407</v>
      </c>
      <c r="G620">
        <v>1</v>
      </c>
      <c r="H620" t="s">
        <v>3750</v>
      </c>
      <c r="I620" s="299">
        <f t="shared" si="9"/>
        <v>65.121210000000005</v>
      </c>
    </row>
    <row r="621" spans="1:9" x14ac:dyDescent="0.25">
      <c r="A621" t="s">
        <v>3749</v>
      </c>
      <c r="B621" t="s">
        <v>299</v>
      </c>
      <c r="C621">
        <v>63</v>
      </c>
      <c r="D621">
        <v>0</v>
      </c>
      <c r="E621">
        <v>1.3889609999999999</v>
      </c>
      <c r="F621" t="s">
        <v>407</v>
      </c>
      <c r="G621">
        <v>1</v>
      </c>
      <c r="H621" t="s">
        <v>3750</v>
      </c>
      <c r="I621" s="299">
        <f t="shared" si="9"/>
        <v>64.388960999999995</v>
      </c>
    </row>
    <row r="622" spans="1:9" x14ac:dyDescent="0.25">
      <c r="A622" t="s">
        <v>3749</v>
      </c>
      <c r="B622" t="s">
        <v>3</v>
      </c>
      <c r="C622">
        <v>63.032307000000003</v>
      </c>
      <c r="D622">
        <v>0</v>
      </c>
      <c r="E622">
        <v>0.48837399999999997</v>
      </c>
      <c r="F622" t="s">
        <v>407</v>
      </c>
      <c r="G622">
        <v>1</v>
      </c>
      <c r="H622" t="s">
        <v>3750</v>
      </c>
      <c r="I622" s="299">
        <f t="shared" si="9"/>
        <v>63.520681000000003</v>
      </c>
    </row>
    <row r="623" spans="1:9" x14ac:dyDescent="0.25">
      <c r="A623" t="s">
        <v>3751</v>
      </c>
      <c r="B623" t="s">
        <v>2768</v>
      </c>
      <c r="C623">
        <v>63</v>
      </c>
      <c r="D623">
        <v>0</v>
      </c>
      <c r="E623">
        <v>3.2634000000000003E-2</v>
      </c>
      <c r="F623" t="s">
        <v>407</v>
      </c>
      <c r="G623">
        <v>1</v>
      </c>
      <c r="H623" t="s">
        <v>3752</v>
      </c>
      <c r="I623" s="299">
        <f t="shared" si="9"/>
        <v>63.032634000000002</v>
      </c>
    </row>
    <row r="624" spans="1:9" x14ac:dyDescent="0.25">
      <c r="A624" t="s">
        <v>3751</v>
      </c>
      <c r="B624" t="s">
        <v>1977</v>
      </c>
      <c r="C624">
        <v>62.844999999999999</v>
      </c>
      <c r="D624">
        <v>0</v>
      </c>
      <c r="E624">
        <v>2.0270649999999999</v>
      </c>
      <c r="F624" t="s">
        <v>407</v>
      </c>
      <c r="G624">
        <v>1</v>
      </c>
      <c r="H624" t="s">
        <v>3752</v>
      </c>
      <c r="I624" s="299">
        <f t="shared" si="9"/>
        <v>64.872064999999992</v>
      </c>
    </row>
    <row r="625" spans="1:9" x14ac:dyDescent="0.25">
      <c r="A625" t="s">
        <v>3751</v>
      </c>
      <c r="B625" t="s">
        <v>0</v>
      </c>
      <c r="C625">
        <v>62.575000000000003</v>
      </c>
      <c r="D625">
        <v>0</v>
      </c>
      <c r="E625">
        <v>0.22176599999999999</v>
      </c>
      <c r="F625" t="s">
        <v>407</v>
      </c>
      <c r="G625">
        <v>1</v>
      </c>
      <c r="H625" t="s">
        <v>3752</v>
      </c>
      <c r="I625" s="299">
        <f t="shared" si="9"/>
        <v>62.796766000000005</v>
      </c>
    </row>
    <row r="626" spans="1:9" x14ac:dyDescent="0.25">
      <c r="A626" t="s">
        <v>3751</v>
      </c>
      <c r="B626" t="s">
        <v>5</v>
      </c>
      <c r="C626">
        <v>62.924782</v>
      </c>
      <c r="D626">
        <v>0</v>
      </c>
      <c r="E626">
        <v>0.79348200000000002</v>
      </c>
      <c r="F626" t="s">
        <v>407</v>
      </c>
      <c r="G626">
        <v>1</v>
      </c>
      <c r="H626" t="s">
        <v>3752</v>
      </c>
      <c r="I626" s="299">
        <f t="shared" si="9"/>
        <v>63.718263999999998</v>
      </c>
    </row>
    <row r="627" spans="1:9" x14ac:dyDescent="0.25">
      <c r="A627" t="s">
        <v>3751</v>
      </c>
      <c r="B627" t="s">
        <v>6</v>
      </c>
      <c r="C627">
        <v>61.25</v>
      </c>
      <c r="D627">
        <v>0</v>
      </c>
      <c r="E627">
        <v>0.434998</v>
      </c>
      <c r="F627" t="s">
        <v>407</v>
      </c>
      <c r="G627">
        <v>1</v>
      </c>
      <c r="H627" t="s">
        <v>3752</v>
      </c>
      <c r="I627" s="299">
        <f t="shared" si="9"/>
        <v>61.684998</v>
      </c>
    </row>
    <row r="628" spans="1:9" x14ac:dyDescent="0.25">
      <c r="A628" t="s">
        <v>3751</v>
      </c>
      <c r="B628" t="s">
        <v>300</v>
      </c>
      <c r="C628">
        <v>61.254848000000003</v>
      </c>
      <c r="D628">
        <v>0</v>
      </c>
      <c r="E628">
        <v>0.57769400000000004</v>
      </c>
      <c r="F628" t="s">
        <v>407</v>
      </c>
      <c r="G628">
        <v>1</v>
      </c>
      <c r="H628" t="s">
        <v>3752</v>
      </c>
      <c r="I628" s="299">
        <f t="shared" si="9"/>
        <v>61.832542000000004</v>
      </c>
    </row>
    <row r="629" spans="1:9" x14ac:dyDescent="0.25">
      <c r="A629" t="s">
        <v>3751</v>
      </c>
      <c r="B629" t="s">
        <v>8</v>
      </c>
      <c r="C629">
        <v>62.964117000000002</v>
      </c>
      <c r="D629">
        <v>0</v>
      </c>
      <c r="E629">
        <v>2.1200019999999999</v>
      </c>
      <c r="F629" t="s">
        <v>407</v>
      </c>
      <c r="G629">
        <v>1</v>
      </c>
      <c r="H629" t="s">
        <v>3752</v>
      </c>
      <c r="I629" s="299">
        <f t="shared" si="9"/>
        <v>65.084119000000001</v>
      </c>
    </row>
    <row r="630" spans="1:9" x14ac:dyDescent="0.25">
      <c r="A630" t="s">
        <v>3751</v>
      </c>
      <c r="B630" t="s">
        <v>299</v>
      </c>
      <c r="C630">
        <v>62.844999999999999</v>
      </c>
      <c r="D630">
        <v>0</v>
      </c>
      <c r="E630">
        <v>1.3855440000000001</v>
      </c>
      <c r="F630" t="s">
        <v>407</v>
      </c>
      <c r="G630">
        <v>1</v>
      </c>
      <c r="H630" t="s">
        <v>3752</v>
      </c>
      <c r="I630" s="299">
        <f t="shared" si="9"/>
        <v>64.230543999999995</v>
      </c>
    </row>
    <row r="631" spans="1:9" x14ac:dyDescent="0.25">
      <c r="A631" t="s">
        <v>3751</v>
      </c>
      <c r="B631" t="s">
        <v>3</v>
      </c>
      <c r="C631">
        <v>62.961599999999997</v>
      </c>
      <c r="D631">
        <v>0</v>
      </c>
      <c r="E631">
        <v>0.48782599999999998</v>
      </c>
      <c r="F631" t="s">
        <v>407</v>
      </c>
      <c r="G631">
        <v>1</v>
      </c>
      <c r="H631" t="s">
        <v>3752</v>
      </c>
      <c r="I631" s="299">
        <f t="shared" si="9"/>
        <v>63.449425999999995</v>
      </c>
    </row>
    <row r="632" spans="1:9" x14ac:dyDescent="0.25">
      <c r="A632" t="s">
        <v>3753</v>
      </c>
      <c r="B632" t="s">
        <v>2768</v>
      </c>
      <c r="C632">
        <v>63</v>
      </c>
      <c r="D632">
        <v>0</v>
      </c>
      <c r="E632">
        <v>3.2634000000000003E-2</v>
      </c>
      <c r="F632" t="s">
        <v>407</v>
      </c>
      <c r="G632">
        <v>1</v>
      </c>
      <c r="H632" t="s">
        <v>3754</v>
      </c>
      <c r="I632" s="299">
        <f t="shared" si="9"/>
        <v>63.032634000000002</v>
      </c>
    </row>
    <row r="633" spans="1:9" x14ac:dyDescent="0.25">
      <c r="A633" t="s">
        <v>3753</v>
      </c>
      <c r="B633" t="s">
        <v>1977</v>
      </c>
      <c r="C633">
        <v>63</v>
      </c>
      <c r="D633">
        <v>0</v>
      </c>
      <c r="E633">
        <v>2.0320649999999998</v>
      </c>
      <c r="F633" t="s">
        <v>407</v>
      </c>
      <c r="G633">
        <v>1</v>
      </c>
      <c r="H633" t="s">
        <v>3754</v>
      </c>
      <c r="I633" s="299">
        <f t="shared" si="9"/>
        <v>65.032065000000003</v>
      </c>
    </row>
    <row r="634" spans="1:9" x14ac:dyDescent="0.25">
      <c r="A634" t="s">
        <v>3753</v>
      </c>
      <c r="B634" t="s">
        <v>0</v>
      </c>
      <c r="C634">
        <v>63</v>
      </c>
      <c r="D634">
        <v>0</v>
      </c>
      <c r="E634">
        <v>0.223272</v>
      </c>
      <c r="F634" t="s">
        <v>407</v>
      </c>
      <c r="G634">
        <v>1</v>
      </c>
      <c r="H634" t="s">
        <v>3754</v>
      </c>
      <c r="I634" s="299">
        <f t="shared" si="9"/>
        <v>63.223272000000001</v>
      </c>
    </row>
    <row r="635" spans="1:9" x14ac:dyDescent="0.25">
      <c r="A635" t="s">
        <v>3753</v>
      </c>
      <c r="B635" t="s">
        <v>5</v>
      </c>
      <c r="C635">
        <v>62.996250000000003</v>
      </c>
      <c r="D635">
        <v>0</v>
      </c>
      <c r="E635">
        <v>0.79438299999999995</v>
      </c>
      <c r="F635" t="s">
        <v>407</v>
      </c>
      <c r="G635">
        <v>1</v>
      </c>
      <c r="H635" t="s">
        <v>3754</v>
      </c>
      <c r="I635" s="299">
        <f t="shared" si="9"/>
        <v>63.790633000000007</v>
      </c>
    </row>
    <row r="636" spans="1:9" x14ac:dyDescent="0.25">
      <c r="A636" t="s">
        <v>3753</v>
      </c>
      <c r="B636" t="s">
        <v>6</v>
      </c>
      <c r="C636">
        <v>62.762500000000003</v>
      </c>
      <c r="D636">
        <v>0</v>
      </c>
      <c r="E636">
        <v>0.445739</v>
      </c>
      <c r="F636" t="s">
        <v>407</v>
      </c>
      <c r="G636">
        <v>1</v>
      </c>
      <c r="H636" t="s">
        <v>3754</v>
      </c>
      <c r="I636" s="299">
        <f t="shared" si="9"/>
        <v>63.208239000000006</v>
      </c>
    </row>
    <row r="637" spans="1:9" x14ac:dyDescent="0.25">
      <c r="A637" t="s">
        <v>3753</v>
      </c>
      <c r="B637" t="s">
        <v>300</v>
      </c>
      <c r="C637">
        <v>63</v>
      </c>
      <c r="D637">
        <v>0</v>
      </c>
      <c r="E637">
        <v>0.59415300000000004</v>
      </c>
      <c r="F637" t="s">
        <v>407</v>
      </c>
      <c r="G637">
        <v>1</v>
      </c>
      <c r="H637" t="s">
        <v>3754</v>
      </c>
      <c r="I637" s="299">
        <f t="shared" si="9"/>
        <v>63.594152999999999</v>
      </c>
    </row>
    <row r="638" spans="1:9" x14ac:dyDescent="0.25">
      <c r="A638" t="s">
        <v>3753</v>
      </c>
      <c r="B638" t="s">
        <v>2769</v>
      </c>
      <c r="C638">
        <v>63</v>
      </c>
      <c r="D638">
        <v>0</v>
      </c>
      <c r="E638">
        <v>2.1042000000000002E-2</v>
      </c>
      <c r="F638" t="s">
        <v>407</v>
      </c>
      <c r="G638">
        <v>1</v>
      </c>
      <c r="H638" t="s">
        <v>3754</v>
      </c>
      <c r="I638" s="299">
        <f t="shared" si="9"/>
        <v>63.021042000000001</v>
      </c>
    </row>
    <row r="639" spans="1:9" x14ac:dyDescent="0.25">
      <c r="A639" t="s">
        <v>3753</v>
      </c>
      <c r="B639" t="s">
        <v>7</v>
      </c>
      <c r="C639">
        <v>63</v>
      </c>
      <c r="D639">
        <v>0</v>
      </c>
      <c r="E639">
        <v>0.55805400000000005</v>
      </c>
      <c r="F639" t="s">
        <v>407</v>
      </c>
      <c r="G639">
        <v>1</v>
      </c>
      <c r="H639" t="s">
        <v>3754</v>
      </c>
      <c r="I639" s="299">
        <f t="shared" si="9"/>
        <v>63.558053999999998</v>
      </c>
    </row>
    <row r="640" spans="1:9" x14ac:dyDescent="0.25">
      <c r="A640" t="s">
        <v>3753</v>
      </c>
      <c r="B640" t="s">
        <v>8</v>
      </c>
      <c r="C640">
        <v>62.998570999999998</v>
      </c>
      <c r="D640">
        <v>0</v>
      </c>
      <c r="E640">
        <v>2.121162</v>
      </c>
      <c r="F640" t="s">
        <v>407</v>
      </c>
      <c r="G640">
        <v>1</v>
      </c>
      <c r="H640" t="s">
        <v>3754</v>
      </c>
      <c r="I640" s="299">
        <f t="shared" si="9"/>
        <v>65.119732999999997</v>
      </c>
    </row>
    <row r="641" spans="1:9" x14ac:dyDescent="0.25">
      <c r="A641" t="s">
        <v>3753</v>
      </c>
      <c r="B641" t="s">
        <v>299</v>
      </c>
      <c r="C641">
        <v>63</v>
      </c>
      <c r="D641">
        <v>0</v>
      </c>
      <c r="E641">
        <v>1.3889609999999999</v>
      </c>
      <c r="F641" t="s">
        <v>407</v>
      </c>
      <c r="G641">
        <v>1</v>
      </c>
      <c r="H641" t="s">
        <v>3754</v>
      </c>
      <c r="I641" s="299">
        <f t="shared" si="9"/>
        <v>64.388960999999995</v>
      </c>
    </row>
    <row r="642" spans="1:9" x14ac:dyDescent="0.25">
      <c r="A642" t="s">
        <v>3753</v>
      </c>
      <c r="B642" t="s">
        <v>3</v>
      </c>
      <c r="C642">
        <v>62.998750000000001</v>
      </c>
      <c r="D642">
        <v>0</v>
      </c>
      <c r="E642">
        <v>0.48811399999999999</v>
      </c>
      <c r="F642" t="s">
        <v>407</v>
      </c>
      <c r="G642">
        <v>1</v>
      </c>
      <c r="H642" t="s">
        <v>3754</v>
      </c>
      <c r="I642" s="299">
        <f t="shared" si="9"/>
        <v>63.486864000000004</v>
      </c>
    </row>
    <row r="643" spans="1:9" x14ac:dyDescent="0.25">
      <c r="A643" t="s">
        <v>3755</v>
      </c>
      <c r="B643" t="s">
        <v>2768</v>
      </c>
      <c r="C643">
        <v>61.695</v>
      </c>
      <c r="D643">
        <v>0</v>
      </c>
      <c r="E643">
        <v>3.1958E-2</v>
      </c>
      <c r="F643" t="s">
        <v>407</v>
      </c>
      <c r="G643">
        <v>1</v>
      </c>
      <c r="H643" t="s">
        <v>3756</v>
      </c>
      <c r="I643" s="299">
        <f t="shared" si="9"/>
        <v>61.726958000000003</v>
      </c>
    </row>
    <row r="644" spans="1:9" x14ac:dyDescent="0.25">
      <c r="A644" t="s">
        <v>3755</v>
      </c>
      <c r="B644" t="s">
        <v>1977</v>
      </c>
      <c r="C644">
        <v>62.812857000000001</v>
      </c>
      <c r="D644">
        <v>0</v>
      </c>
      <c r="E644">
        <v>2.0260289999999999</v>
      </c>
      <c r="F644" t="s">
        <v>407</v>
      </c>
      <c r="G644">
        <v>1</v>
      </c>
      <c r="H644" t="s">
        <v>3756</v>
      </c>
      <c r="I644" s="299">
        <f t="shared" ref="I644:I707" si="10">IF(F644="mt",C644+D644,E644+D644+C644)</f>
        <v>64.838886000000002</v>
      </c>
    </row>
    <row r="645" spans="1:9" x14ac:dyDescent="0.25">
      <c r="A645" t="s">
        <v>3755</v>
      </c>
      <c r="B645" t="s">
        <v>5</v>
      </c>
      <c r="C645">
        <v>62.965000000000003</v>
      </c>
      <c r="D645">
        <v>0</v>
      </c>
      <c r="E645">
        <v>0.79398899999999994</v>
      </c>
      <c r="F645" t="s">
        <v>407</v>
      </c>
      <c r="G645">
        <v>1</v>
      </c>
      <c r="H645" t="s">
        <v>3756</v>
      </c>
      <c r="I645" s="299">
        <f t="shared" si="10"/>
        <v>63.758989000000007</v>
      </c>
    </row>
    <row r="646" spans="1:9" x14ac:dyDescent="0.25">
      <c r="A646" t="s">
        <v>3755</v>
      </c>
      <c r="B646" t="s">
        <v>6</v>
      </c>
      <c r="C646">
        <v>60.73</v>
      </c>
      <c r="D646">
        <v>0</v>
      </c>
      <c r="E646">
        <v>0.43130400000000002</v>
      </c>
      <c r="F646" t="s">
        <v>407</v>
      </c>
      <c r="G646">
        <v>1</v>
      </c>
      <c r="H646" t="s">
        <v>3756</v>
      </c>
      <c r="I646" s="299">
        <f t="shared" si="10"/>
        <v>61.161303999999994</v>
      </c>
    </row>
    <row r="647" spans="1:9" x14ac:dyDescent="0.25">
      <c r="A647" t="s">
        <v>3755</v>
      </c>
      <c r="B647" t="s">
        <v>300</v>
      </c>
      <c r="C647">
        <v>60.725000000000001</v>
      </c>
      <c r="D647">
        <v>0</v>
      </c>
      <c r="E647">
        <v>0.57269700000000001</v>
      </c>
      <c r="F647" t="s">
        <v>407</v>
      </c>
      <c r="G647">
        <v>1</v>
      </c>
      <c r="H647" t="s">
        <v>3756</v>
      </c>
      <c r="I647" s="299">
        <f t="shared" si="10"/>
        <v>61.297696999999999</v>
      </c>
    </row>
    <row r="648" spans="1:9" x14ac:dyDescent="0.25">
      <c r="A648" t="s">
        <v>3755</v>
      </c>
      <c r="B648" t="s">
        <v>8</v>
      </c>
      <c r="C648">
        <v>62.284545000000001</v>
      </c>
      <c r="D648">
        <v>0</v>
      </c>
      <c r="E648">
        <v>2.097121</v>
      </c>
      <c r="F648" t="s">
        <v>407</v>
      </c>
      <c r="G648">
        <v>1</v>
      </c>
      <c r="H648" t="s">
        <v>3756</v>
      </c>
      <c r="I648" s="299">
        <f t="shared" si="10"/>
        <v>64.381665999999996</v>
      </c>
    </row>
    <row r="649" spans="1:9" x14ac:dyDescent="0.25">
      <c r="A649" t="s">
        <v>3755</v>
      </c>
      <c r="B649" t="s">
        <v>299</v>
      </c>
      <c r="C649">
        <v>62.812221999999998</v>
      </c>
      <c r="D649">
        <v>0</v>
      </c>
      <c r="E649">
        <v>1.3848210000000001</v>
      </c>
      <c r="F649" t="s">
        <v>407</v>
      </c>
      <c r="G649">
        <v>1</v>
      </c>
      <c r="H649" t="s">
        <v>3756</v>
      </c>
      <c r="I649" s="299">
        <f t="shared" si="10"/>
        <v>64.197042999999994</v>
      </c>
    </row>
    <row r="650" spans="1:9" x14ac:dyDescent="0.25">
      <c r="A650" t="s">
        <v>3755</v>
      </c>
      <c r="B650" t="s">
        <v>3</v>
      </c>
      <c r="C650">
        <v>63</v>
      </c>
      <c r="D650">
        <v>0</v>
      </c>
      <c r="E650">
        <v>0.488124</v>
      </c>
      <c r="F650" t="s">
        <v>407</v>
      </c>
      <c r="G650">
        <v>1</v>
      </c>
      <c r="H650" t="s">
        <v>3756</v>
      </c>
      <c r="I650" s="299">
        <f t="shared" si="10"/>
        <v>63.488123999999999</v>
      </c>
    </row>
    <row r="651" spans="1:9" x14ac:dyDescent="0.25">
      <c r="A651" t="s">
        <v>3757</v>
      </c>
      <c r="B651" t="s">
        <v>2768</v>
      </c>
      <c r="C651">
        <v>44.781666000000001</v>
      </c>
      <c r="D651">
        <v>0</v>
      </c>
      <c r="E651">
        <v>2.3196999999999999E-2</v>
      </c>
      <c r="F651" t="s">
        <v>407</v>
      </c>
      <c r="G651">
        <v>1</v>
      </c>
      <c r="H651" t="s">
        <v>3758</v>
      </c>
      <c r="I651" s="299">
        <f t="shared" si="10"/>
        <v>44.804863000000005</v>
      </c>
    </row>
    <row r="652" spans="1:9" x14ac:dyDescent="0.25">
      <c r="A652" t="s">
        <v>3757</v>
      </c>
      <c r="B652" t="s">
        <v>1977</v>
      </c>
      <c r="C652">
        <v>42.75</v>
      </c>
      <c r="D652">
        <v>0</v>
      </c>
      <c r="E652">
        <v>1.3789009999999999</v>
      </c>
      <c r="F652" t="s">
        <v>407</v>
      </c>
      <c r="G652">
        <v>1</v>
      </c>
      <c r="H652" t="s">
        <v>3758</v>
      </c>
      <c r="I652" s="299">
        <f t="shared" si="10"/>
        <v>44.128900999999999</v>
      </c>
    </row>
    <row r="653" spans="1:9" x14ac:dyDescent="0.25">
      <c r="A653" t="s">
        <v>3757</v>
      </c>
      <c r="B653" t="s">
        <v>0</v>
      </c>
      <c r="C653">
        <v>43.704999999999998</v>
      </c>
      <c r="D653">
        <v>0</v>
      </c>
      <c r="E653">
        <v>0.154891</v>
      </c>
      <c r="F653" t="s">
        <v>407</v>
      </c>
      <c r="G653">
        <v>1</v>
      </c>
      <c r="H653" t="s">
        <v>3758</v>
      </c>
      <c r="I653" s="299">
        <f t="shared" si="10"/>
        <v>43.859890999999998</v>
      </c>
    </row>
    <row r="654" spans="1:9" x14ac:dyDescent="0.25">
      <c r="A654" t="s">
        <v>3757</v>
      </c>
      <c r="B654" t="s">
        <v>5</v>
      </c>
      <c r="C654">
        <v>42.276085999999999</v>
      </c>
      <c r="D654">
        <v>0</v>
      </c>
      <c r="E654">
        <v>0.53310100000000005</v>
      </c>
      <c r="F654" t="s">
        <v>407</v>
      </c>
      <c r="G654">
        <v>1</v>
      </c>
      <c r="H654" t="s">
        <v>3758</v>
      </c>
      <c r="I654" s="299">
        <f t="shared" si="10"/>
        <v>42.809187000000001</v>
      </c>
    </row>
    <row r="655" spans="1:9" x14ac:dyDescent="0.25">
      <c r="A655" t="s">
        <v>3757</v>
      </c>
      <c r="B655" t="s">
        <v>6</v>
      </c>
      <c r="C655">
        <v>42.31</v>
      </c>
      <c r="D655">
        <v>0</v>
      </c>
      <c r="E655">
        <v>0.30048599999999998</v>
      </c>
      <c r="F655" t="s">
        <v>407</v>
      </c>
      <c r="G655">
        <v>1</v>
      </c>
      <c r="H655" t="s">
        <v>3758</v>
      </c>
      <c r="I655" s="299">
        <f t="shared" si="10"/>
        <v>42.610486000000002</v>
      </c>
    </row>
    <row r="656" spans="1:9" x14ac:dyDescent="0.25">
      <c r="A656" t="s">
        <v>3757</v>
      </c>
      <c r="B656" t="s">
        <v>300</v>
      </c>
      <c r="C656">
        <v>41.391666000000001</v>
      </c>
      <c r="D656">
        <v>0</v>
      </c>
      <c r="E656">
        <v>0.39036500000000002</v>
      </c>
      <c r="F656" t="s">
        <v>407</v>
      </c>
      <c r="G656">
        <v>1</v>
      </c>
      <c r="H656" t="s">
        <v>3758</v>
      </c>
      <c r="I656" s="299">
        <f t="shared" si="10"/>
        <v>41.782031000000003</v>
      </c>
    </row>
    <row r="657" spans="1:9" x14ac:dyDescent="0.25">
      <c r="A657" t="s">
        <v>3757</v>
      </c>
      <c r="B657" t="s">
        <v>2769</v>
      </c>
      <c r="C657">
        <v>43.734999999999999</v>
      </c>
      <c r="D657">
        <v>0</v>
      </c>
      <c r="E657">
        <v>1.4607E-2</v>
      </c>
      <c r="F657" t="s">
        <v>407</v>
      </c>
      <c r="G657">
        <v>1</v>
      </c>
      <c r="H657" t="s">
        <v>3758</v>
      </c>
      <c r="I657" s="299">
        <f t="shared" si="10"/>
        <v>43.749606999999997</v>
      </c>
    </row>
    <row r="658" spans="1:9" x14ac:dyDescent="0.25">
      <c r="A658" t="s">
        <v>3757</v>
      </c>
      <c r="B658" t="s">
        <v>7</v>
      </c>
      <c r="C658">
        <v>44.488148000000002</v>
      </c>
      <c r="D658">
        <v>0</v>
      </c>
      <c r="E658">
        <v>0.39407599999999998</v>
      </c>
      <c r="F658" t="s">
        <v>407</v>
      </c>
      <c r="G658">
        <v>1</v>
      </c>
      <c r="H658" t="s">
        <v>3758</v>
      </c>
      <c r="I658" s="299">
        <f t="shared" si="10"/>
        <v>44.882224000000001</v>
      </c>
    </row>
    <row r="659" spans="1:9" x14ac:dyDescent="0.25">
      <c r="A659" t="s">
        <v>3757</v>
      </c>
      <c r="B659" t="s">
        <v>8</v>
      </c>
      <c r="C659">
        <v>42.876666</v>
      </c>
      <c r="D659">
        <v>0</v>
      </c>
      <c r="E659">
        <v>1.443657</v>
      </c>
      <c r="F659" t="s">
        <v>407</v>
      </c>
      <c r="G659">
        <v>1</v>
      </c>
      <c r="H659" t="s">
        <v>3758</v>
      </c>
      <c r="I659" s="299">
        <f t="shared" si="10"/>
        <v>44.320323000000002</v>
      </c>
    </row>
    <row r="660" spans="1:9" x14ac:dyDescent="0.25">
      <c r="A660" t="s">
        <v>3757</v>
      </c>
      <c r="B660" t="s">
        <v>299</v>
      </c>
      <c r="C660">
        <v>44.555999999999997</v>
      </c>
      <c r="D660">
        <v>0</v>
      </c>
      <c r="E660">
        <v>0.98232600000000003</v>
      </c>
      <c r="F660" t="s">
        <v>407</v>
      </c>
      <c r="G660">
        <v>1</v>
      </c>
      <c r="H660" t="s">
        <v>3758</v>
      </c>
      <c r="I660" s="299">
        <f t="shared" si="10"/>
        <v>45.538325999999998</v>
      </c>
    </row>
    <row r="661" spans="1:9" x14ac:dyDescent="0.25">
      <c r="A661" t="s">
        <v>3757</v>
      </c>
      <c r="B661" t="s">
        <v>3</v>
      </c>
      <c r="C661">
        <v>44.613636</v>
      </c>
      <c r="D661">
        <v>0</v>
      </c>
      <c r="E661">
        <v>0.34566599999999997</v>
      </c>
      <c r="F661" t="s">
        <v>407</v>
      </c>
      <c r="G661">
        <v>1</v>
      </c>
      <c r="H661" t="s">
        <v>3758</v>
      </c>
      <c r="I661" s="299">
        <f t="shared" si="10"/>
        <v>44.959302000000001</v>
      </c>
    </row>
    <row r="662" spans="1:9" x14ac:dyDescent="0.25">
      <c r="A662" t="s">
        <v>3759</v>
      </c>
      <c r="B662" t="s">
        <v>1977</v>
      </c>
      <c r="C662">
        <v>79.114666</v>
      </c>
      <c r="D662">
        <v>0</v>
      </c>
      <c r="E662">
        <v>2.551844</v>
      </c>
      <c r="F662" t="s">
        <v>407</v>
      </c>
      <c r="G662">
        <v>1</v>
      </c>
      <c r="H662" t="s">
        <v>3760</v>
      </c>
      <c r="I662" s="299">
        <f t="shared" si="10"/>
        <v>81.666510000000002</v>
      </c>
    </row>
    <row r="663" spans="1:9" x14ac:dyDescent="0.25">
      <c r="A663" t="s">
        <v>3759</v>
      </c>
      <c r="B663" t="s">
        <v>0</v>
      </c>
      <c r="C663">
        <v>79.260000000000005</v>
      </c>
      <c r="D663">
        <v>0</v>
      </c>
      <c r="E663">
        <v>0.28089700000000001</v>
      </c>
      <c r="F663" t="s">
        <v>407</v>
      </c>
      <c r="G663">
        <v>1</v>
      </c>
      <c r="H663" t="s">
        <v>3760</v>
      </c>
      <c r="I663" s="299">
        <f t="shared" si="10"/>
        <v>79.540897000000001</v>
      </c>
    </row>
    <row r="664" spans="1:9" x14ac:dyDescent="0.25">
      <c r="A664" t="s">
        <v>3759</v>
      </c>
      <c r="B664" t="s">
        <v>5</v>
      </c>
      <c r="C664">
        <v>78.222222000000002</v>
      </c>
      <c r="D664">
        <v>0</v>
      </c>
      <c r="E664">
        <v>0.98638199999999998</v>
      </c>
      <c r="F664" t="s">
        <v>407</v>
      </c>
      <c r="G664">
        <v>1</v>
      </c>
      <c r="H664" t="s">
        <v>3760</v>
      </c>
      <c r="I664" s="299">
        <f t="shared" si="10"/>
        <v>79.208604000000008</v>
      </c>
    </row>
    <row r="665" spans="1:9" x14ac:dyDescent="0.25">
      <c r="A665" t="s">
        <v>3759</v>
      </c>
      <c r="B665" t="s">
        <v>6</v>
      </c>
      <c r="C665">
        <v>78.754999999999995</v>
      </c>
      <c r="D665">
        <v>0</v>
      </c>
      <c r="E665">
        <v>0.55931799999999998</v>
      </c>
      <c r="F665" t="s">
        <v>407</v>
      </c>
      <c r="G665">
        <v>1</v>
      </c>
      <c r="H665" t="s">
        <v>3760</v>
      </c>
      <c r="I665" s="299">
        <f t="shared" si="10"/>
        <v>79.314318</v>
      </c>
    </row>
    <row r="666" spans="1:9" x14ac:dyDescent="0.25">
      <c r="A666" t="s">
        <v>3759</v>
      </c>
      <c r="B666" t="s">
        <v>300</v>
      </c>
      <c r="C666">
        <v>77.074545000000001</v>
      </c>
      <c r="D666">
        <v>0</v>
      </c>
      <c r="E666">
        <v>0.72689000000000004</v>
      </c>
      <c r="F666" t="s">
        <v>407</v>
      </c>
      <c r="G666">
        <v>1</v>
      </c>
      <c r="H666" t="s">
        <v>3760</v>
      </c>
      <c r="I666" s="299">
        <f t="shared" si="10"/>
        <v>77.801434999999998</v>
      </c>
    </row>
    <row r="667" spans="1:9" x14ac:dyDescent="0.25">
      <c r="A667" t="s">
        <v>3761</v>
      </c>
      <c r="B667" t="s">
        <v>1977</v>
      </c>
      <c r="C667">
        <v>76.790000000000006</v>
      </c>
      <c r="D667">
        <v>0</v>
      </c>
      <c r="E667">
        <v>2.476861</v>
      </c>
      <c r="F667" t="s">
        <v>407</v>
      </c>
      <c r="G667">
        <v>1</v>
      </c>
      <c r="H667" t="s">
        <v>3762</v>
      </c>
      <c r="I667" s="299">
        <f t="shared" si="10"/>
        <v>79.266861000000006</v>
      </c>
    </row>
    <row r="668" spans="1:9" x14ac:dyDescent="0.25">
      <c r="A668" t="s">
        <v>3761</v>
      </c>
      <c r="B668" t="s">
        <v>0</v>
      </c>
      <c r="C668">
        <v>76.790000000000006</v>
      </c>
      <c r="D668">
        <v>0</v>
      </c>
      <c r="E668">
        <v>0.272144</v>
      </c>
      <c r="F668" t="s">
        <v>407</v>
      </c>
      <c r="G668">
        <v>1</v>
      </c>
      <c r="H668" t="s">
        <v>3762</v>
      </c>
      <c r="I668" s="299">
        <f t="shared" si="10"/>
        <v>77.062144000000004</v>
      </c>
    </row>
    <row r="669" spans="1:9" x14ac:dyDescent="0.25">
      <c r="A669" t="s">
        <v>3761</v>
      </c>
      <c r="B669" t="s">
        <v>5</v>
      </c>
      <c r="C669">
        <v>82.795000000000002</v>
      </c>
      <c r="D669">
        <v>0</v>
      </c>
      <c r="E669">
        <v>1.0440449999999999</v>
      </c>
      <c r="F669" t="s">
        <v>407</v>
      </c>
      <c r="G669">
        <v>1</v>
      </c>
      <c r="H669" t="s">
        <v>3762</v>
      </c>
      <c r="I669" s="299">
        <f t="shared" si="10"/>
        <v>83.839044999999999</v>
      </c>
    </row>
    <row r="670" spans="1:9" x14ac:dyDescent="0.25">
      <c r="A670" t="s">
        <v>3761</v>
      </c>
      <c r="B670" t="s">
        <v>6</v>
      </c>
      <c r="C670">
        <v>80.393332999999998</v>
      </c>
      <c r="D670">
        <v>0</v>
      </c>
      <c r="E670">
        <v>0.57095300000000004</v>
      </c>
      <c r="F670" t="s">
        <v>407</v>
      </c>
      <c r="G670">
        <v>1</v>
      </c>
      <c r="H670" t="s">
        <v>3762</v>
      </c>
      <c r="I670" s="299">
        <f t="shared" si="10"/>
        <v>80.964286000000001</v>
      </c>
    </row>
    <row r="671" spans="1:9" x14ac:dyDescent="0.25">
      <c r="A671" t="s">
        <v>3761</v>
      </c>
      <c r="B671" t="s">
        <v>300</v>
      </c>
      <c r="C671">
        <v>74.494444000000001</v>
      </c>
      <c r="D671">
        <v>0</v>
      </c>
      <c r="E671">
        <v>0.70255699999999999</v>
      </c>
      <c r="F671" t="s">
        <v>407</v>
      </c>
      <c r="G671">
        <v>1</v>
      </c>
      <c r="H671" t="s">
        <v>3762</v>
      </c>
      <c r="I671" s="299">
        <f t="shared" si="10"/>
        <v>75.197001</v>
      </c>
    </row>
    <row r="672" spans="1:9" x14ac:dyDescent="0.25">
      <c r="A672" t="s">
        <v>3761</v>
      </c>
      <c r="B672" t="s">
        <v>299</v>
      </c>
      <c r="C672">
        <v>92</v>
      </c>
      <c r="D672">
        <v>0</v>
      </c>
      <c r="E672">
        <v>2.028324</v>
      </c>
      <c r="F672" t="s">
        <v>407</v>
      </c>
      <c r="G672">
        <v>1</v>
      </c>
      <c r="H672" t="s">
        <v>3762</v>
      </c>
      <c r="I672" s="299">
        <f t="shared" si="10"/>
        <v>94.028323999999998</v>
      </c>
    </row>
    <row r="673" spans="1:9" x14ac:dyDescent="0.25">
      <c r="A673" t="s">
        <v>3761</v>
      </c>
      <c r="B673" t="s">
        <v>3</v>
      </c>
      <c r="C673">
        <v>82.79</v>
      </c>
      <c r="D673">
        <v>0</v>
      </c>
      <c r="E673">
        <v>0.64145700000000005</v>
      </c>
      <c r="F673" t="s">
        <v>407</v>
      </c>
      <c r="G673">
        <v>1</v>
      </c>
      <c r="H673" t="s">
        <v>3762</v>
      </c>
      <c r="I673" s="299">
        <f t="shared" si="10"/>
        <v>83.431457000000009</v>
      </c>
    </row>
    <row r="674" spans="1:9" x14ac:dyDescent="0.25">
      <c r="A674" t="s">
        <v>3763</v>
      </c>
      <c r="B674" t="s">
        <v>2768</v>
      </c>
      <c r="C674">
        <v>94.43</v>
      </c>
      <c r="D674">
        <v>0</v>
      </c>
      <c r="E674">
        <v>4.8915E-2</v>
      </c>
      <c r="F674" t="s">
        <v>407</v>
      </c>
      <c r="G674">
        <v>1</v>
      </c>
      <c r="H674" t="s">
        <v>3764</v>
      </c>
      <c r="I674" s="299">
        <f t="shared" si="10"/>
        <v>94.478915000000001</v>
      </c>
    </row>
    <row r="675" spans="1:9" x14ac:dyDescent="0.25">
      <c r="A675" t="s">
        <v>3763</v>
      </c>
      <c r="B675" t="s">
        <v>1977</v>
      </c>
      <c r="C675">
        <v>91.652856999999997</v>
      </c>
      <c r="D675">
        <v>0</v>
      </c>
      <c r="E675">
        <v>2.9562629999999999</v>
      </c>
      <c r="F675" t="s">
        <v>407</v>
      </c>
      <c r="G675">
        <v>1</v>
      </c>
      <c r="H675" t="s">
        <v>3764</v>
      </c>
      <c r="I675" s="299">
        <f t="shared" si="10"/>
        <v>94.60911999999999</v>
      </c>
    </row>
    <row r="676" spans="1:9" x14ac:dyDescent="0.25">
      <c r="A676" t="s">
        <v>3763</v>
      </c>
      <c r="B676" t="s">
        <v>0</v>
      </c>
      <c r="C676">
        <v>93.2</v>
      </c>
      <c r="D676">
        <v>0</v>
      </c>
      <c r="E676">
        <v>0.33030100000000001</v>
      </c>
      <c r="F676" t="s">
        <v>407</v>
      </c>
      <c r="G676">
        <v>1</v>
      </c>
      <c r="H676" t="s">
        <v>3764</v>
      </c>
      <c r="I676" s="299">
        <f t="shared" si="10"/>
        <v>93.530301000000009</v>
      </c>
    </row>
    <row r="677" spans="1:9" x14ac:dyDescent="0.25">
      <c r="A677" t="s">
        <v>3763</v>
      </c>
      <c r="B677" t="s">
        <v>5</v>
      </c>
      <c r="C677">
        <v>93.642058000000006</v>
      </c>
      <c r="D677">
        <v>0</v>
      </c>
      <c r="E677">
        <v>1.1808259999999999</v>
      </c>
      <c r="F677" t="s">
        <v>407</v>
      </c>
      <c r="G677">
        <v>1</v>
      </c>
      <c r="H677" t="s">
        <v>3764</v>
      </c>
      <c r="I677" s="299">
        <f t="shared" si="10"/>
        <v>94.822884000000002</v>
      </c>
    </row>
    <row r="678" spans="1:9" x14ac:dyDescent="0.25">
      <c r="A678" t="s">
        <v>3763</v>
      </c>
      <c r="B678" t="s">
        <v>6</v>
      </c>
      <c r="C678">
        <v>128.99642800000001</v>
      </c>
      <c r="D678">
        <v>0</v>
      </c>
      <c r="E678">
        <v>0.91613299999999998</v>
      </c>
      <c r="F678" t="s">
        <v>407</v>
      </c>
      <c r="G678">
        <v>1</v>
      </c>
      <c r="H678" t="s">
        <v>3764</v>
      </c>
      <c r="I678" s="299">
        <f t="shared" si="10"/>
        <v>129.91256100000001</v>
      </c>
    </row>
    <row r="679" spans="1:9" x14ac:dyDescent="0.25">
      <c r="A679" t="s">
        <v>3763</v>
      </c>
      <c r="B679" t="s">
        <v>300</v>
      </c>
      <c r="C679">
        <v>94.135000000000005</v>
      </c>
      <c r="D679">
        <v>0</v>
      </c>
      <c r="E679">
        <v>0.88778699999999999</v>
      </c>
      <c r="F679" t="s">
        <v>407</v>
      </c>
      <c r="G679">
        <v>1</v>
      </c>
      <c r="H679" t="s">
        <v>3764</v>
      </c>
      <c r="I679" s="299">
        <f t="shared" si="10"/>
        <v>95.022787000000008</v>
      </c>
    </row>
    <row r="680" spans="1:9" x14ac:dyDescent="0.25">
      <c r="A680" t="s">
        <v>3763</v>
      </c>
      <c r="B680" t="s">
        <v>2769</v>
      </c>
      <c r="C680">
        <v>96</v>
      </c>
      <c r="D680">
        <v>0</v>
      </c>
      <c r="E680">
        <v>3.2064000000000002E-2</v>
      </c>
      <c r="F680" t="s">
        <v>407</v>
      </c>
      <c r="G680">
        <v>1</v>
      </c>
      <c r="H680" t="s">
        <v>3764</v>
      </c>
      <c r="I680" s="299">
        <f t="shared" si="10"/>
        <v>96.032064000000005</v>
      </c>
    </row>
    <row r="681" spans="1:9" x14ac:dyDescent="0.25">
      <c r="A681" t="s">
        <v>3763</v>
      </c>
      <c r="B681" t="s">
        <v>7</v>
      </c>
      <c r="C681">
        <v>93.326499999999996</v>
      </c>
      <c r="D681">
        <v>0</v>
      </c>
      <c r="E681">
        <v>0.82668600000000003</v>
      </c>
      <c r="F681" t="s">
        <v>407</v>
      </c>
      <c r="G681">
        <v>1</v>
      </c>
      <c r="H681" t="s">
        <v>3764</v>
      </c>
      <c r="I681" s="299">
        <f t="shared" si="10"/>
        <v>94.153185999999991</v>
      </c>
    </row>
    <row r="682" spans="1:9" x14ac:dyDescent="0.25">
      <c r="A682" t="s">
        <v>3763</v>
      </c>
      <c r="B682" t="s">
        <v>8</v>
      </c>
      <c r="C682">
        <v>94.13</v>
      </c>
      <c r="D682">
        <v>0</v>
      </c>
      <c r="E682">
        <v>3.1693570000000002</v>
      </c>
      <c r="F682" t="s">
        <v>407</v>
      </c>
      <c r="G682">
        <v>1</v>
      </c>
      <c r="H682" t="s">
        <v>3764</v>
      </c>
      <c r="I682" s="299">
        <f t="shared" si="10"/>
        <v>97.299357000000001</v>
      </c>
    </row>
    <row r="683" spans="1:9" x14ac:dyDescent="0.25">
      <c r="A683" t="s">
        <v>3763</v>
      </c>
      <c r="B683" t="s">
        <v>299</v>
      </c>
      <c r="C683">
        <v>94.457272000000003</v>
      </c>
      <c r="D683">
        <v>0</v>
      </c>
      <c r="E683">
        <v>2.0824989999999999</v>
      </c>
      <c r="F683" t="s">
        <v>407</v>
      </c>
      <c r="G683">
        <v>1</v>
      </c>
      <c r="H683" t="s">
        <v>3764</v>
      </c>
      <c r="I683" s="299">
        <f t="shared" si="10"/>
        <v>96.539771000000002</v>
      </c>
    </row>
    <row r="684" spans="1:9" x14ac:dyDescent="0.25">
      <c r="A684" t="s">
        <v>3763</v>
      </c>
      <c r="B684" t="s">
        <v>3</v>
      </c>
      <c r="C684">
        <v>93.037142000000003</v>
      </c>
      <c r="D684">
        <v>0</v>
      </c>
      <c r="E684">
        <v>0.72085200000000005</v>
      </c>
      <c r="F684" t="s">
        <v>407</v>
      </c>
      <c r="G684">
        <v>1</v>
      </c>
      <c r="H684" t="s">
        <v>3764</v>
      </c>
      <c r="I684" s="299">
        <f t="shared" si="10"/>
        <v>93.757993999999997</v>
      </c>
    </row>
    <row r="685" spans="1:9" x14ac:dyDescent="0.25">
      <c r="A685" t="s">
        <v>3765</v>
      </c>
      <c r="B685" t="s">
        <v>7</v>
      </c>
      <c r="C685">
        <v>92.56</v>
      </c>
      <c r="D685">
        <v>0</v>
      </c>
      <c r="E685">
        <v>0.81989599999999996</v>
      </c>
      <c r="F685" t="s">
        <v>407</v>
      </c>
      <c r="G685">
        <v>1</v>
      </c>
      <c r="H685" t="s">
        <v>3766</v>
      </c>
      <c r="I685" s="299">
        <f t="shared" si="10"/>
        <v>93.379896000000002</v>
      </c>
    </row>
    <row r="686" spans="1:9" x14ac:dyDescent="0.25">
      <c r="A686" t="s">
        <v>3765</v>
      </c>
      <c r="B686" t="s">
        <v>8</v>
      </c>
      <c r="C686">
        <v>91.064999999999998</v>
      </c>
      <c r="D686">
        <v>0</v>
      </c>
      <c r="E686">
        <v>3.0661589999999999</v>
      </c>
      <c r="F686" t="s">
        <v>407</v>
      </c>
      <c r="G686">
        <v>1</v>
      </c>
      <c r="H686" t="s">
        <v>3766</v>
      </c>
      <c r="I686" s="299">
        <f t="shared" si="10"/>
        <v>94.131158999999997</v>
      </c>
    </row>
    <row r="687" spans="1:9" x14ac:dyDescent="0.25">
      <c r="A687" t="s">
        <v>3767</v>
      </c>
      <c r="B687" t="s">
        <v>2768</v>
      </c>
      <c r="C687">
        <v>90.5</v>
      </c>
      <c r="D687">
        <v>0</v>
      </c>
      <c r="E687">
        <v>4.6878999999999997E-2</v>
      </c>
      <c r="F687" t="s">
        <v>407</v>
      </c>
      <c r="G687">
        <v>1</v>
      </c>
      <c r="H687" t="s">
        <v>3768</v>
      </c>
      <c r="I687" s="299">
        <f t="shared" si="10"/>
        <v>90.546879000000004</v>
      </c>
    </row>
    <row r="688" spans="1:9" x14ac:dyDescent="0.25">
      <c r="A688" t="s">
        <v>3767</v>
      </c>
      <c r="B688" t="s">
        <v>1977</v>
      </c>
      <c r="C688">
        <v>91</v>
      </c>
      <c r="D688">
        <v>0</v>
      </c>
      <c r="E688">
        <v>2.9352049999999998</v>
      </c>
      <c r="F688" t="s">
        <v>407</v>
      </c>
      <c r="G688">
        <v>1</v>
      </c>
      <c r="H688" t="s">
        <v>3768</v>
      </c>
      <c r="I688" s="299">
        <f t="shared" si="10"/>
        <v>93.935204999999996</v>
      </c>
    </row>
    <row r="689" spans="1:9" x14ac:dyDescent="0.25">
      <c r="A689" t="s">
        <v>3767</v>
      </c>
      <c r="B689" t="s">
        <v>0</v>
      </c>
      <c r="C689">
        <v>90.073999999999998</v>
      </c>
      <c r="D689">
        <v>0</v>
      </c>
      <c r="E689">
        <v>0.31922200000000001</v>
      </c>
      <c r="F689" t="s">
        <v>407</v>
      </c>
      <c r="G689">
        <v>1</v>
      </c>
      <c r="H689" t="s">
        <v>3768</v>
      </c>
      <c r="I689" s="299">
        <f t="shared" si="10"/>
        <v>90.393221999999994</v>
      </c>
    </row>
    <row r="690" spans="1:9" x14ac:dyDescent="0.25">
      <c r="A690" t="s">
        <v>3767</v>
      </c>
      <c r="B690" t="s">
        <v>5</v>
      </c>
      <c r="C690">
        <v>90.5</v>
      </c>
      <c r="D690">
        <v>0</v>
      </c>
      <c r="E690">
        <v>1.141205</v>
      </c>
      <c r="F690" t="s">
        <v>407</v>
      </c>
      <c r="G690">
        <v>1</v>
      </c>
      <c r="H690" t="s">
        <v>3768</v>
      </c>
      <c r="I690" s="299">
        <f t="shared" si="10"/>
        <v>91.641204999999999</v>
      </c>
    </row>
    <row r="691" spans="1:9" x14ac:dyDescent="0.25">
      <c r="A691" t="s">
        <v>3767</v>
      </c>
      <c r="B691" t="s">
        <v>6</v>
      </c>
      <c r="C691">
        <v>90.332499999999996</v>
      </c>
      <c r="D691">
        <v>0</v>
      </c>
      <c r="E691">
        <v>0.64154100000000003</v>
      </c>
      <c r="F691" t="s">
        <v>407</v>
      </c>
      <c r="G691">
        <v>1</v>
      </c>
      <c r="H691" t="s">
        <v>3768</v>
      </c>
      <c r="I691" s="299">
        <f t="shared" si="10"/>
        <v>90.974041</v>
      </c>
    </row>
    <row r="692" spans="1:9" x14ac:dyDescent="0.25">
      <c r="A692" t="s">
        <v>3767</v>
      </c>
      <c r="B692" t="s">
        <v>300</v>
      </c>
      <c r="C692">
        <v>90.736469999999997</v>
      </c>
      <c r="D692">
        <v>0</v>
      </c>
      <c r="E692">
        <v>0.85573600000000005</v>
      </c>
      <c r="F692" t="s">
        <v>407</v>
      </c>
      <c r="G692">
        <v>1</v>
      </c>
      <c r="H692" t="s">
        <v>3768</v>
      </c>
      <c r="I692" s="299">
        <f t="shared" si="10"/>
        <v>91.59220599999999</v>
      </c>
    </row>
    <row r="693" spans="1:9" x14ac:dyDescent="0.25">
      <c r="A693" t="s">
        <v>3767</v>
      </c>
      <c r="B693" t="s">
        <v>2769</v>
      </c>
      <c r="C693">
        <v>90.605000000000004</v>
      </c>
      <c r="D693">
        <v>0</v>
      </c>
      <c r="E693">
        <v>3.0262000000000001E-2</v>
      </c>
      <c r="F693" t="s">
        <v>407</v>
      </c>
      <c r="G693">
        <v>1</v>
      </c>
      <c r="H693" t="s">
        <v>3768</v>
      </c>
      <c r="I693" s="299">
        <f t="shared" si="10"/>
        <v>90.635261999999997</v>
      </c>
    </row>
    <row r="694" spans="1:9" x14ac:dyDescent="0.25">
      <c r="A694" t="s">
        <v>3767</v>
      </c>
      <c r="B694" t="s">
        <v>7</v>
      </c>
      <c r="C694">
        <v>91</v>
      </c>
      <c r="D694">
        <v>0</v>
      </c>
      <c r="E694">
        <v>0.80607799999999996</v>
      </c>
      <c r="F694" t="s">
        <v>407</v>
      </c>
      <c r="G694">
        <v>1</v>
      </c>
      <c r="H694" t="s">
        <v>3768</v>
      </c>
      <c r="I694" s="299">
        <f t="shared" si="10"/>
        <v>91.806077999999999</v>
      </c>
    </row>
    <row r="695" spans="1:9" x14ac:dyDescent="0.25">
      <c r="A695" t="s">
        <v>3767</v>
      </c>
      <c r="B695" t="s">
        <v>8</v>
      </c>
      <c r="C695">
        <v>91</v>
      </c>
      <c r="D695">
        <v>0</v>
      </c>
      <c r="E695">
        <v>3.0639699999999999</v>
      </c>
      <c r="F695" t="s">
        <v>407</v>
      </c>
      <c r="G695">
        <v>1</v>
      </c>
      <c r="H695" t="s">
        <v>3768</v>
      </c>
      <c r="I695" s="299">
        <f t="shared" si="10"/>
        <v>94.063969999999998</v>
      </c>
    </row>
    <row r="696" spans="1:9" x14ac:dyDescent="0.25">
      <c r="A696" t="s">
        <v>3767</v>
      </c>
      <c r="B696" t="s">
        <v>299</v>
      </c>
      <c r="C696">
        <v>91</v>
      </c>
      <c r="D696">
        <v>0</v>
      </c>
      <c r="E696">
        <v>2.0062769999999999</v>
      </c>
      <c r="F696" t="s">
        <v>407</v>
      </c>
      <c r="G696">
        <v>1</v>
      </c>
      <c r="H696" t="s">
        <v>3768</v>
      </c>
      <c r="I696" s="299">
        <f t="shared" si="10"/>
        <v>93.006276999999997</v>
      </c>
    </row>
    <row r="697" spans="1:9" x14ac:dyDescent="0.25">
      <c r="A697" t="s">
        <v>3767</v>
      </c>
      <c r="B697" t="s">
        <v>3</v>
      </c>
      <c r="C697">
        <v>90.652500000000003</v>
      </c>
      <c r="D697">
        <v>0</v>
      </c>
      <c r="E697">
        <v>0.702376</v>
      </c>
      <c r="F697" t="s">
        <v>407</v>
      </c>
      <c r="G697">
        <v>1</v>
      </c>
      <c r="H697" t="s">
        <v>3768</v>
      </c>
      <c r="I697" s="299">
        <f t="shared" si="10"/>
        <v>91.354876000000004</v>
      </c>
    </row>
    <row r="698" spans="1:9" x14ac:dyDescent="0.25">
      <c r="A698" t="s">
        <v>3769</v>
      </c>
      <c r="B698" t="s">
        <v>5</v>
      </c>
      <c r="C698">
        <v>88.497500000000002</v>
      </c>
      <c r="D698">
        <v>0</v>
      </c>
      <c r="E698">
        <v>1.115953</v>
      </c>
      <c r="F698" t="s">
        <v>407</v>
      </c>
      <c r="G698">
        <v>1</v>
      </c>
      <c r="H698" t="s">
        <v>3770</v>
      </c>
      <c r="I698" s="299">
        <f t="shared" si="10"/>
        <v>89.613453000000007</v>
      </c>
    </row>
    <row r="699" spans="1:9" x14ac:dyDescent="0.25">
      <c r="A699" t="s">
        <v>3769</v>
      </c>
      <c r="B699" t="s">
        <v>300</v>
      </c>
      <c r="C699">
        <v>91.025000000000006</v>
      </c>
      <c r="D699">
        <v>0</v>
      </c>
      <c r="E699">
        <v>0.85845700000000003</v>
      </c>
      <c r="F699" t="s">
        <v>407</v>
      </c>
      <c r="G699">
        <v>1</v>
      </c>
      <c r="H699" t="s">
        <v>3770</v>
      </c>
      <c r="I699" s="299">
        <f t="shared" si="10"/>
        <v>91.883457000000007</v>
      </c>
    </row>
    <row r="700" spans="1:9" x14ac:dyDescent="0.25">
      <c r="A700" t="s">
        <v>3769</v>
      </c>
      <c r="B700" t="s">
        <v>7</v>
      </c>
      <c r="C700">
        <v>88.497856999999996</v>
      </c>
      <c r="D700">
        <v>0</v>
      </c>
      <c r="E700">
        <v>0.783914</v>
      </c>
      <c r="F700" t="s">
        <v>407</v>
      </c>
      <c r="G700">
        <v>1</v>
      </c>
      <c r="H700" t="s">
        <v>3770</v>
      </c>
      <c r="I700" s="299">
        <f t="shared" si="10"/>
        <v>89.281770999999992</v>
      </c>
    </row>
    <row r="701" spans="1:9" x14ac:dyDescent="0.25">
      <c r="A701" t="s">
        <v>3769</v>
      </c>
      <c r="B701" t="s">
        <v>8</v>
      </c>
      <c r="C701">
        <v>90.388570999999999</v>
      </c>
      <c r="D701">
        <v>0</v>
      </c>
      <c r="E701">
        <v>3.0433829999999999</v>
      </c>
      <c r="F701" t="s">
        <v>407</v>
      </c>
      <c r="G701">
        <v>1</v>
      </c>
      <c r="H701" t="s">
        <v>3770</v>
      </c>
      <c r="I701" s="299">
        <f t="shared" si="10"/>
        <v>93.431954000000005</v>
      </c>
    </row>
    <row r="702" spans="1:9" x14ac:dyDescent="0.25">
      <c r="A702" t="s">
        <v>3771</v>
      </c>
      <c r="B702" t="s">
        <v>2768</v>
      </c>
      <c r="C702">
        <v>74</v>
      </c>
      <c r="D702">
        <v>0</v>
      </c>
      <c r="E702">
        <v>3.8331999999999998E-2</v>
      </c>
      <c r="F702" t="s">
        <v>407</v>
      </c>
      <c r="G702">
        <v>1</v>
      </c>
      <c r="H702" t="s">
        <v>3772</v>
      </c>
      <c r="I702" s="299">
        <f t="shared" si="10"/>
        <v>74.038331999999997</v>
      </c>
    </row>
    <row r="703" spans="1:9" x14ac:dyDescent="0.25">
      <c r="A703" t="s">
        <v>3771</v>
      </c>
      <c r="B703" t="s">
        <v>1977</v>
      </c>
      <c r="C703">
        <v>60.842222</v>
      </c>
      <c r="D703">
        <v>0</v>
      </c>
      <c r="E703">
        <v>1.962466</v>
      </c>
      <c r="F703" t="s">
        <v>407</v>
      </c>
      <c r="G703">
        <v>1</v>
      </c>
      <c r="H703" t="s">
        <v>3772</v>
      </c>
      <c r="I703" s="299">
        <f t="shared" si="10"/>
        <v>62.804687999999999</v>
      </c>
    </row>
    <row r="704" spans="1:9" x14ac:dyDescent="0.25">
      <c r="A704" t="s">
        <v>3771</v>
      </c>
      <c r="B704" t="s">
        <v>0</v>
      </c>
      <c r="C704">
        <v>61.768571000000001</v>
      </c>
      <c r="D704">
        <v>0</v>
      </c>
      <c r="E704">
        <v>0.21890799999999999</v>
      </c>
      <c r="F704" t="s">
        <v>407</v>
      </c>
      <c r="G704">
        <v>1</v>
      </c>
      <c r="H704" t="s">
        <v>3772</v>
      </c>
      <c r="I704" s="299">
        <f t="shared" si="10"/>
        <v>61.987479</v>
      </c>
    </row>
    <row r="705" spans="1:9" x14ac:dyDescent="0.25">
      <c r="A705" t="s">
        <v>3771</v>
      </c>
      <c r="B705" t="s">
        <v>5</v>
      </c>
      <c r="C705">
        <v>69.152221999999995</v>
      </c>
      <c r="D705">
        <v>0</v>
      </c>
      <c r="E705">
        <v>0.87200999999999995</v>
      </c>
      <c r="F705" t="s">
        <v>407</v>
      </c>
      <c r="G705">
        <v>1</v>
      </c>
      <c r="H705" t="s">
        <v>3772</v>
      </c>
      <c r="I705" s="299">
        <f t="shared" si="10"/>
        <v>70.024231999999998</v>
      </c>
    </row>
    <row r="706" spans="1:9" x14ac:dyDescent="0.25">
      <c r="A706" t="s">
        <v>3771</v>
      </c>
      <c r="B706" t="s">
        <v>6</v>
      </c>
      <c r="C706">
        <v>64.5</v>
      </c>
      <c r="D706">
        <v>0</v>
      </c>
      <c r="E706">
        <v>0.45807900000000001</v>
      </c>
      <c r="F706" t="s">
        <v>407</v>
      </c>
      <c r="G706">
        <v>1</v>
      </c>
      <c r="H706" t="s">
        <v>3772</v>
      </c>
      <c r="I706" s="299">
        <f t="shared" si="10"/>
        <v>64.958078999999998</v>
      </c>
    </row>
    <row r="707" spans="1:9" x14ac:dyDescent="0.25">
      <c r="A707" t="s">
        <v>3771</v>
      </c>
      <c r="B707" t="s">
        <v>300</v>
      </c>
      <c r="C707">
        <v>64.5</v>
      </c>
      <c r="D707">
        <v>0</v>
      </c>
      <c r="E707">
        <v>0.60829999999999995</v>
      </c>
      <c r="F707" t="s">
        <v>407</v>
      </c>
      <c r="G707">
        <v>1</v>
      </c>
      <c r="H707" t="s">
        <v>3772</v>
      </c>
      <c r="I707" s="299">
        <f t="shared" si="10"/>
        <v>65.1083</v>
      </c>
    </row>
    <row r="708" spans="1:9" x14ac:dyDescent="0.25">
      <c r="A708" t="s">
        <v>3771</v>
      </c>
      <c r="B708" t="s">
        <v>2769</v>
      </c>
      <c r="C708">
        <v>72.22</v>
      </c>
      <c r="D708">
        <v>0</v>
      </c>
      <c r="E708">
        <v>2.4121E-2</v>
      </c>
      <c r="F708" t="s">
        <v>407</v>
      </c>
      <c r="G708">
        <v>1</v>
      </c>
      <c r="H708" t="s">
        <v>3772</v>
      </c>
      <c r="I708" s="299">
        <f t="shared" ref="I708:I771" si="11">IF(F708="mt",C708+D708,E708+D708+C708)</f>
        <v>72.244120999999993</v>
      </c>
    </row>
    <row r="709" spans="1:9" x14ac:dyDescent="0.25">
      <c r="A709" t="s">
        <v>3771</v>
      </c>
      <c r="B709" t="s">
        <v>7</v>
      </c>
      <c r="C709">
        <v>69.896500000000003</v>
      </c>
      <c r="D709">
        <v>0</v>
      </c>
      <c r="E709">
        <v>0.619143</v>
      </c>
      <c r="F709" t="s">
        <v>407</v>
      </c>
      <c r="G709">
        <v>1</v>
      </c>
      <c r="H709" t="s">
        <v>3772</v>
      </c>
      <c r="I709" s="299">
        <f t="shared" si="11"/>
        <v>70.515642999999997</v>
      </c>
    </row>
    <row r="710" spans="1:9" x14ac:dyDescent="0.25">
      <c r="A710" t="s">
        <v>3771</v>
      </c>
      <c r="B710" t="s">
        <v>8</v>
      </c>
      <c r="C710">
        <v>70.700714000000005</v>
      </c>
      <c r="D710">
        <v>0</v>
      </c>
      <c r="E710">
        <v>2.380493</v>
      </c>
      <c r="F710" t="s">
        <v>407</v>
      </c>
      <c r="G710">
        <v>1</v>
      </c>
      <c r="H710" t="s">
        <v>3772</v>
      </c>
      <c r="I710" s="299">
        <f t="shared" si="11"/>
        <v>73.081207000000006</v>
      </c>
    </row>
    <row r="711" spans="1:9" x14ac:dyDescent="0.25">
      <c r="A711" t="s">
        <v>3771</v>
      </c>
      <c r="B711" t="s">
        <v>3</v>
      </c>
      <c r="C711">
        <v>65.224000000000004</v>
      </c>
      <c r="D711">
        <v>0</v>
      </c>
      <c r="E711">
        <v>0.50535600000000003</v>
      </c>
      <c r="F711" t="s">
        <v>407</v>
      </c>
      <c r="G711">
        <v>1</v>
      </c>
      <c r="H711" t="s">
        <v>3772</v>
      </c>
      <c r="I711" s="299">
        <f t="shared" si="11"/>
        <v>65.72935600000001</v>
      </c>
    </row>
    <row r="712" spans="1:9" x14ac:dyDescent="0.25">
      <c r="A712" t="s">
        <v>3773</v>
      </c>
      <c r="B712" t="s">
        <v>6</v>
      </c>
      <c r="C712">
        <v>24</v>
      </c>
      <c r="D712">
        <v>0</v>
      </c>
      <c r="E712">
        <v>0.17044799999999999</v>
      </c>
      <c r="F712" t="s">
        <v>407</v>
      </c>
      <c r="G712">
        <v>1</v>
      </c>
      <c r="H712" t="s">
        <v>3774</v>
      </c>
      <c r="I712" s="299">
        <f t="shared" si="11"/>
        <v>24.170448</v>
      </c>
    </row>
    <row r="713" spans="1:9" x14ac:dyDescent="0.25">
      <c r="A713" t="s">
        <v>3773</v>
      </c>
      <c r="B713" t="s">
        <v>300</v>
      </c>
      <c r="C713">
        <v>24</v>
      </c>
      <c r="D713">
        <v>0</v>
      </c>
      <c r="E713">
        <v>0.22634399999999999</v>
      </c>
      <c r="F713" t="s">
        <v>407</v>
      </c>
      <c r="G713">
        <v>1</v>
      </c>
      <c r="H713" t="s">
        <v>3774</v>
      </c>
      <c r="I713" s="299">
        <f t="shared" si="11"/>
        <v>24.226344000000001</v>
      </c>
    </row>
    <row r="714" spans="1:9" x14ac:dyDescent="0.25">
      <c r="A714" t="s">
        <v>3775</v>
      </c>
      <c r="B714" t="s">
        <v>6</v>
      </c>
      <c r="C714">
        <v>24</v>
      </c>
      <c r="D714">
        <v>0</v>
      </c>
      <c r="E714">
        <v>0.17044799999999999</v>
      </c>
      <c r="F714" t="s">
        <v>407</v>
      </c>
      <c r="G714">
        <v>1</v>
      </c>
      <c r="H714" t="s">
        <v>3776</v>
      </c>
      <c r="I714" s="299">
        <f t="shared" si="11"/>
        <v>24.170448</v>
      </c>
    </row>
    <row r="715" spans="1:9" x14ac:dyDescent="0.25">
      <c r="A715" t="s">
        <v>3775</v>
      </c>
      <c r="B715" t="s">
        <v>300</v>
      </c>
      <c r="C715">
        <v>24</v>
      </c>
      <c r="D715">
        <v>0</v>
      </c>
      <c r="E715">
        <v>0.22634399999999999</v>
      </c>
      <c r="F715" t="s">
        <v>407</v>
      </c>
      <c r="G715">
        <v>1</v>
      </c>
      <c r="H715" t="s">
        <v>3776</v>
      </c>
      <c r="I715" s="299">
        <f t="shared" si="11"/>
        <v>24.226344000000001</v>
      </c>
    </row>
    <row r="716" spans="1:9" x14ac:dyDescent="0.25">
      <c r="A716" t="s">
        <v>3777</v>
      </c>
      <c r="B716" t="s">
        <v>2768</v>
      </c>
      <c r="C716">
        <v>103.186666</v>
      </c>
      <c r="D716">
        <v>0</v>
      </c>
      <c r="E716">
        <v>5.3450999999999999E-2</v>
      </c>
      <c r="F716" t="s">
        <v>407</v>
      </c>
      <c r="G716">
        <v>1</v>
      </c>
      <c r="H716" t="s">
        <v>3778</v>
      </c>
      <c r="I716" s="299">
        <f t="shared" si="11"/>
        <v>103.240117</v>
      </c>
    </row>
    <row r="717" spans="1:9" x14ac:dyDescent="0.25">
      <c r="A717" t="s">
        <v>3777</v>
      </c>
      <c r="B717" t="s">
        <v>1977</v>
      </c>
      <c r="C717">
        <v>106.402857</v>
      </c>
      <c r="D717">
        <v>0</v>
      </c>
      <c r="E717">
        <v>3.4320240000000002</v>
      </c>
      <c r="F717" t="s">
        <v>407</v>
      </c>
      <c r="G717">
        <v>1</v>
      </c>
      <c r="H717" t="s">
        <v>3778</v>
      </c>
      <c r="I717" s="299">
        <f t="shared" si="11"/>
        <v>109.834881</v>
      </c>
    </row>
    <row r="718" spans="1:9" x14ac:dyDescent="0.25">
      <c r="A718" t="s">
        <v>3777</v>
      </c>
      <c r="B718" t="s">
        <v>0</v>
      </c>
      <c r="C718">
        <v>107.18300000000001</v>
      </c>
      <c r="D718">
        <v>0</v>
      </c>
      <c r="E718">
        <v>0.379857</v>
      </c>
      <c r="F718" t="s">
        <v>407</v>
      </c>
      <c r="G718">
        <v>1</v>
      </c>
      <c r="H718" t="s">
        <v>3778</v>
      </c>
      <c r="I718" s="299">
        <f t="shared" si="11"/>
        <v>107.56285700000001</v>
      </c>
    </row>
    <row r="719" spans="1:9" x14ac:dyDescent="0.25">
      <c r="A719" t="s">
        <v>3777</v>
      </c>
      <c r="B719" t="s">
        <v>5</v>
      </c>
      <c r="C719">
        <v>105.37</v>
      </c>
      <c r="D719">
        <v>0</v>
      </c>
      <c r="E719">
        <v>1.328716</v>
      </c>
      <c r="F719" t="s">
        <v>407</v>
      </c>
      <c r="G719">
        <v>1</v>
      </c>
      <c r="H719" t="s">
        <v>3778</v>
      </c>
      <c r="I719" s="299">
        <f t="shared" si="11"/>
        <v>106.698716</v>
      </c>
    </row>
    <row r="720" spans="1:9" x14ac:dyDescent="0.25">
      <c r="A720" t="s">
        <v>3777</v>
      </c>
      <c r="B720" t="s">
        <v>6</v>
      </c>
      <c r="C720">
        <v>194.414761</v>
      </c>
      <c r="D720">
        <v>0</v>
      </c>
      <c r="E720">
        <v>1.3807339999999999</v>
      </c>
      <c r="F720" t="s">
        <v>407</v>
      </c>
      <c r="G720">
        <v>1</v>
      </c>
      <c r="H720" t="s">
        <v>3778</v>
      </c>
      <c r="I720" s="299">
        <f t="shared" si="11"/>
        <v>195.79549499999999</v>
      </c>
    </row>
    <row r="721" spans="1:9" x14ac:dyDescent="0.25">
      <c r="A721" t="s">
        <v>3777</v>
      </c>
      <c r="B721" t="s">
        <v>300</v>
      </c>
      <c r="C721">
        <v>104.905</v>
      </c>
      <c r="D721">
        <v>0</v>
      </c>
      <c r="E721">
        <v>0.98935899999999999</v>
      </c>
      <c r="F721" t="s">
        <v>407</v>
      </c>
      <c r="G721">
        <v>1</v>
      </c>
      <c r="H721" t="s">
        <v>3778</v>
      </c>
      <c r="I721" s="299">
        <f t="shared" si="11"/>
        <v>105.89435899999999</v>
      </c>
    </row>
    <row r="722" spans="1:9" x14ac:dyDescent="0.25">
      <c r="A722" t="s">
        <v>3777</v>
      </c>
      <c r="B722" t="s">
        <v>2769</v>
      </c>
      <c r="C722">
        <v>154.624</v>
      </c>
      <c r="D722">
        <v>0</v>
      </c>
      <c r="E722">
        <v>5.1644000000000002E-2</v>
      </c>
      <c r="F722" t="s">
        <v>407</v>
      </c>
      <c r="G722">
        <v>1</v>
      </c>
      <c r="H722" t="s">
        <v>3778</v>
      </c>
      <c r="I722" s="299">
        <f t="shared" si="11"/>
        <v>154.67564400000001</v>
      </c>
    </row>
    <row r="723" spans="1:9" x14ac:dyDescent="0.25">
      <c r="A723" t="s">
        <v>3777</v>
      </c>
      <c r="B723" t="s">
        <v>7</v>
      </c>
      <c r="C723">
        <v>108.473636</v>
      </c>
      <c r="D723">
        <v>0</v>
      </c>
      <c r="E723">
        <v>0.96085900000000002</v>
      </c>
      <c r="F723" t="s">
        <v>407</v>
      </c>
      <c r="G723">
        <v>1</v>
      </c>
      <c r="H723" t="s">
        <v>3778</v>
      </c>
      <c r="I723" s="299">
        <f t="shared" si="11"/>
        <v>109.434495</v>
      </c>
    </row>
    <row r="724" spans="1:9" x14ac:dyDescent="0.25">
      <c r="A724" t="s">
        <v>3777</v>
      </c>
      <c r="B724" t="s">
        <v>8</v>
      </c>
      <c r="C724">
        <v>103.66</v>
      </c>
      <c r="D724">
        <v>0</v>
      </c>
      <c r="E724">
        <v>3.4902319999999998</v>
      </c>
      <c r="F724" t="s">
        <v>407</v>
      </c>
      <c r="G724">
        <v>1</v>
      </c>
      <c r="H724" t="s">
        <v>3778</v>
      </c>
      <c r="I724" s="299">
        <f t="shared" si="11"/>
        <v>107.150232</v>
      </c>
    </row>
    <row r="725" spans="1:9" x14ac:dyDescent="0.25">
      <c r="A725" t="s">
        <v>3777</v>
      </c>
      <c r="B725" t="s">
        <v>3</v>
      </c>
      <c r="C725">
        <v>108.765</v>
      </c>
      <c r="D725">
        <v>0</v>
      </c>
      <c r="E725">
        <v>0.84271099999999999</v>
      </c>
      <c r="F725" t="s">
        <v>407</v>
      </c>
      <c r="G725">
        <v>1</v>
      </c>
      <c r="H725" t="s">
        <v>3778</v>
      </c>
      <c r="I725" s="299">
        <f t="shared" si="11"/>
        <v>109.60771099999999</v>
      </c>
    </row>
    <row r="726" spans="1:9" x14ac:dyDescent="0.25">
      <c r="A726" t="s">
        <v>3779</v>
      </c>
      <c r="B726" t="s">
        <v>0</v>
      </c>
      <c r="C726">
        <v>107.964444</v>
      </c>
      <c r="D726">
        <v>0</v>
      </c>
      <c r="E726">
        <v>0.38262600000000002</v>
      </c>
      <c r="F726" t="s">
        <v>407</v>
      </c>
      <c r="G726">
        <v>1</v>
      </c>
      <c r="H726" t="s">
        <v>3780</v>
      </c>
      <c r="I726" s="299">
        <f t="shared" si="11"/>
        <v>108.34707</v>
      </c>
    </row>
    <row r="727" spans="1:9" x14ac:dyDescent="0.25">
      <c r="A727" t="s">
        <v>3779</v>
      </c>
      <c r="B727" t="s">
        <v>7</v>
      </c>
      <c r="C727">
        <v>108.17400000000001</v>
      </c>
      <c r="D727">
        <v>0</v>
      </c>
      <c r="E727">
        <v>0.95820499999999997</v>
      </c>
      <c r="F727" t="s">
        <v>407</v>
      </c>
      <c r="G727">
        <v>1</v>
      </c>
      <c r="H727" t="s">
        <v>3780</v>
      </c>
      <c r="I727" s="299">
        <f t="shared" si="11"/>
        <v>109.13220500000001</v>
      </c>
    </row>
    <row r="728" spans="1:9" x14ac:dyDescent="0.25">
      <c r="A728" t="s">
        <v>3779</v>
      </c>
      <c r="B728" t="s">
        <v>8</v>
      </c>
      <c r="C728">
        <v>108.11499999999999</v>
      </c>
      <c r="D728">
        <v>0</v>
      </c>
      <c r="E728">
        <v>3.6402320000000001</v>
      </c>
      <c r="F728" t="s">
        <v>407</v>
      </c>
      <c r="G728">
        <v>1</v>
      </c>
      <c r="H728" t="s">
        <v>3780</v>
      </c>
      <c r="I728" s="299">
        <f t="shared" si="11"/>
        <v>111.75523199999999</v>
      </c>
    </row>
    <row r="729" spans="1:9" x14ac:dyDescent="0.25">
      <c r="A729" t="s">
        <v>3779</v>
      </c>
      <c r="B729" t="s">
        <v>299</v>
      </c>
      <c r="C729">
        <v>109</v>
      </c>
      <c r="D729">
        <v>0</v>
      </c>
      <c r="E729">
        <v>2.4031229999999999</v>
      </c>
      <c r="F729" t="s">
        <v>407</v>
      </c>
      <c r="G729">
        <v>1</v>
      </c>
      <c r="H729" t="s">
        <v>3780</v>
      </c>
      <c r="I729" s="299">
        <f t="shared" si="11"/>
        <v>111.40312299999999</v>
      </c>
    </row>
    <row r="730" spans="1:9" x14ac:dyDescent="0.25">
      <c r="A730" t="s">
        <v>3781</v>
      </c>
      <c r="B730" t="s">
        <v>2768</v>
      </c>
      <c r="C730">
        <v>109</v>
      </c>
      <c r="D730">
        <v>0</v>
      </c>
      <c r="E730">
        <v>5.6461999999999998E-2</v>
      </c>
      <c r="F730" t="s">
        <v>407</v>
      </c>
      <c r="G730">
        <v>1</v>
      </c>
      <c r="H730" t="s">
        <v>3782</v>
      </c>
      <c r="I730" s="299">
        <f t="shared" si="11"/>
        <v>109.056462</v>
      </c>
    </row>
    <row r="731" spans="1:9" x14ac:dyDescent="0.25">
      <c r="A731" t="s">
        <v>3781</v>
      </c>
      <c r="B731" t="s">
        <v>1977</v>
      </c>
      <c r="C731">
        <v>108.642</v>
      </c>
      <c r="D731">
        <v>0</v>
      </c>
      <c r="E731">
        <v>3.504248</v>
      </c>
      <c r="F731" t="s">
        <v>407</v>
      </c>
      <c r="G731">
        <v>1</v>
      </c>
      <c r="H731" t="s">
        <v>3782</v>
      </c>
      <c r="I731" s="299">
        <f t="shared" si="11"/>
        <v>112.146248</v>
      </c>
    </row>
    <row r="732" spans="1:9" x14ac:dyDescent="0.25">
      <c r="A732" t="s">
        <v>3781</v>
      </c>
      <c r="B732" t="s">
        <v>0</v>
      </c>
      <c r="C732">
        <v>109</v>
      </c>
      <c r="D732">
        <v>0</v>
      </c>
      <c r="E732">
        <v>0.38629599999999997</v>
      </c>
      <c r="F732" t="s">
        <v>407</v>
      </c>
      <c r="G732">
        <v>1</v>
      </c>
      <c r="H732" t="s">
        <v>3782</v>
      </c>
      <c r="I732" s="299">
        <f t="shared" si="11"/>
        <v>109.386296</v>
      </c>
    </row>
    <row r="733" spans="1:9" x14ac:dyDescent="0.25">
      <c r="A733" t="s">
        <v>3781</v>
      </c>
      <c r="B733" t="s">
        <v>5</v>
      </c>
      <c r="C733">
        <v>109</v>
      </c>
      <c r="D733">
        <v>0</v>
      </c>
      <c r="E733">
        <v>1.37449</v>
      </c>
      <c r="F733" t="s">
        <v>407</v>
      </c>
      <c r="G733">
        <v>1</v>
      </c>
      <c r="H733" t="s">
        <v>3782</v>
      </c>
      <c r="I733" s="299">
        <f t="shared" si="11"/>
        <v>110.37448999999999</v>
      </c>
    </row>
    <row r="734" spans="1:9" x14ac:dyDescent="0.25">
      <c r="A734" t="s">
        <v>3781</v>
      </c>
      <c r="B734" t="s">
        <v>6</v>
      </c>
      <c r="C734">
        <v>108.504285</v>
      </c>
      <c r="D734">
        <v>0</v>
      </c>
      <c r="E734">
        <v>0.77059699999999998</v>
      </c>
      <c r="F734" t="s">
        <v>407</v>
      </c>
      <c r="G734">
        <v>1</v>
      </c>
      <c r="H734" t="s">
        <v>3782</v>
      </c>
      <c r="I734" s="299">
        <f t="shared" si="11"/>
        <v>109.27488199999999</v>
      </c>
    </row>
    <row r="735" spans="1:9" x14ac:dyDescent="0.25">
      <c r="A735" t="s">
        <v>3781</v>
      </c>
      <c r="B735" t="s">
        <v>300</v>
      </c>
      <c r="C735">
        <v>109</v>
      </c>
      <c r="D735">
        <v>0</v>
      </c>
      <c r="E735">
        <v>1.027979</v>
      </c>
      <c r="F735" t="s">
        <v>407</v>
      </c>
      <c r="G735">
        <v>1</v>
      </c>
      <c r="H735" t="s">
        <v>3782</v>
      </c>
      <c r="I735" s="299">
        <f t="shared" si="11"/>
        <v>110.027979</v>
      </c>
    </row>
    <row r="736" spans="1:9" x14ac:dyDescent="0.25">
      <c r="A736" t="s">
        <v>3781</v>
      </c>
      <c r="B736" t="s">
        <v>2769</v>
      </c>
      <c r="C736">
        <v>109</v>
      </c>
      <c r="D736">
        <v>0</v>
      </c>
      <c r="E736">
        <v>3.6406000000000001E-2</v>
      </c>
      <c r="F736" t="s">
        <v>407</v>
      </c>
      <c r="G736">
        <v>1</v>
      </c>
      <c r="H736" t="s">
        <v>3782</v>
      </c>
      <c r="I736" s="299">
        <f t="shared" si="11"/>
        <v>109.036406</v>
      </c>
    </row>
    <row r="737" spans="1:9" x14ac:dyDescent="0.25">
      <c r="A737" t="s">
        <v>3781</v>
      </c>
      <c r="B737" t="s">
        <v>7</v>
      </c>
      <c r="C737">
        <v>108.9875</v>
      </c>
      <c r="D737">
        <v>0</v>
      </c>
      <c r="E737">
        <v>0.96541100000000002</v>
      </c>
      <c r="F737" t="s">
        <v>407</v>
      </c>
      <c r="G737">
        <v>1</v>
      </c>
      <c r="H737" t="s">
        <v>3782</v>
      </c>
      <c r="I737" s="299">
        <f t="shared" si="11"/>
        <v>109.952911</v>
      </c>
    </row>
    <row r="738" spans="1:9" x14ac:dyDescent="0.25">
      <c r="A738" t="s">
        <v>3781</v>
      </c>
      <c r="B738" t="s">
        <v>8</v>
      </c>
      <c r="C738">
        <v>108.905</v>
      </c>
      <c r="D738">
        <v>0</v>
      </c>
      <c r="E738">
        <v>3.6668310000000002</v>
      </c>
      <c r="F738" t="s">
        <v>407</v>
      </c>
      <c r="G738">
        <v>1</v>
      </c>
      <c r="H738" t="s">
        <v>3782</v>
      </c>
      <c r="I738" s="299">
        <f t="shared" si="11"/>
        <v>112.571831</v>
      </c>
    </row>
    <row r="739" spans="1:9" x14ac:dyDescent="0.25">
      <c r="A739" t="s">
        <v>3781</v>
      </c>
      <c r="B739" t="s">
        <v>299</v>
      </c>
      <c r="C739">
        <v>108.96941099999999</v>
      </c>
      <c r="D739">
        <v>0</v>
      </c>
      <c r="E739">
        <v>2.4024489999999998</v>
      </c>
      <c r="F739" t="s">
        <v>407</v>
      </c>
      <c r="G739">
        <v>1</v>
      </c>
      <c r="H739" t="s">
        <v>3782</v>
      </c>
      <c r="I739" s="299">
        <f t="shared" si="11"/>
        <v>111.37186</v>
      </c>
    </row>
    <row r="740" spans="1:9" x14ac:dyDescent="0.25">
      <c r="A740" t="s">
        <v>3781</v>
      </c>
      <c r="B740" t="s">
        <v>3</v>
      </c>
      <c r="C740">
        <v>109</v>
      </c>
      <c r="D740">
        <v>0</v>
      </c>
      <c r="E740">
        <v>0.84453199999999995</v>
      </c>
      <c r="F740" t="s">
        <v>407</v>
      </c>
      <c r="G740">
        <v>1</v>
      </c>
      <c r="H740" t="s">
        <v>3782</v>
      </c>
      <c r="I740" s="299">
        <f t="shared" si="11"/>
        <v>109.844532</v>
      </c>
    </row>
    <row r="741" spans="1:9" x14ac:dyDescent="0.25">
      <c r="A741" t="s">
        <v>3783</v>
      </c>
      <c r="B741" t="s">
        <v>0</v>
      </c>
      <c r="C741">
        <v>108.964545</v>
      </c>
      <c r="D741">
        <v>0</v>
      </c>
      <c r="E741">
        <v>0.38617000000000001</v>
      </c>
      <c r="F741" t="s">
        <v>407</v>
      </c>
      <c r="G741">
        <v>1</v>
      </c>
      <c r="H741" t="s">
        <v>3784</v>
      </c>
      <c r="I741" s="299">
        <f t="shared" si="11"/>
        <v>109.35071500000001</v>
      </c>
    </row>
    <row r="742" spans="1:9" x14ac:dyDescent="0.25">
      <c r="A742" t="s">
        <v>3783</v>
      </c>
      <c r="B742" t="s">
        <v>5</v>
      </c>
      <c r="C742">
        <v>108.16500000000001</v>
      </c>
      <c r="D742">
        <v>0</v>
      </c>
      <c r="E742">
        <v>1.363961</v>
      </c>
      <c r="F742" t="s">
        <v>407</v>
      </c>
      <c r="G742">
        <v>1</v>
      </c>
      <c r="H742" t="s">
        <v>3784</v>
      </c>
      <c r="I742" s="299">
        <f t="shared" si="11"/>
        <v>109.52896100000001</v>
      </c>
    </row>
    <row r="743" spans="1:9" x14ac:dyDescent="0.25">
      <c r="A743" t="s">
        <v>3783</v>
      </c>
      <c r="B743" t="s">
        <v>300</v>
      </c>
      <c r="C743">
        <v>109</v>
      </c>
      <c r="D743">
        <v>0</v>
      </c>
      <c r="E743">
        <v>1.027979</v>
      </c>
      <c r="F743" t="s">
        <v>407</v>
      </c>
      <c r="G743">
        <v>1</v>
      </c>
      <c r="H743" t="s">
        <v>3784</v>
      </c>
      <c r="I743" s="299">
        <f t="shared" si="11"/>
        <v>110.027979</v>
      </c>
    </row>
    <row r="744" spans="1:9" x14ac:dyDescent="0.25">
      <c r="A744" t="s">
        <v>3783</v>
      </c>
      <c r="B744" t="s">
        <v>8</v>
      </c>
      <c r="C744">
        <v>106.995</v>
      </c>
      <c r="D744">
        <v>0</v>
      </c>
      <c r="E744">
        <v>3.602522</v>
      </c>
      <c r="F744" t="s">
        <v>407</v>
      </c>
      <c r="G744">
        <v>1</v>
      </c>
      <c r="H744" t="s">
        <v>3784</v>
      </c>
      <c r="I744" s="299">
        <f t="shared" si="11"/>
        <v>110.597522</v>
      </c>
    </row>
    <row r="745" spans="1:9" x14ac:dyDescent="0.25">
      <c r="A745" t="s">
        <v>3783</v>
      </c>
      <c r="B745" t="s">
        <v>3</v>
      </c>
      <c r="C745">
        <v>108.968823</v>
      </c>
      <c r="D745">
        <v>0</v>
      </c>
      <c r="E745">
        <v>0.84428999999999998</v>
      </c>
      <c r="F745" t="s">
        <v>407</v>
      </c>
      <c r="G745">
        <v>1</v>
      </c>
      <c r="H745" t="s">
        <v>3784</v>
      </c>
      <c r="I745" s="299">
        <f t="shared" si="11"/>
        <v>109.813113</v>
      </c>
    </row>
    <row r="746" spans="1:9" x14ac:dyDescent="0.25">
      <c r="A746" t="s">
        <v>3785</v>
      </c>
      <c r="B746" t="s">
        <v>2768</v>
      </c>
      <c r="C746">
        <v>80</v>
      </c>
      <c r="D746">
        <v>0</v>
      </c>
      <c r="E746">
        <v>4.1439999999999998E-2</v>
      </c>
      <c r="F746" t="s">
        <v>407</v>
      </c>
      <c r="G746">
        <v>1</v>
      </c>
      <c r="H746" t="s">
        <v>3786</v>
      </c>
      <c r="I746" s="299">
        <f t="shared" si="11"/>
        <v>80.041439999999994</v>
      </c>
    </row>
    <row r="747" spans="1:9" x14ac:dyDescent="0.25">
      <c r="A747" t="s">
        <v>3785</v>
      </c>
      <c r="B747" t="s">
        <v>1977</v>
      </c>
      <c r="C747">
        <v>79.867500000000007</v>
      </c>
      <c r="D747">
        <v>0</v>
      </c>
      <c r="E747">
        <v>2.5761259999999999</v>
      </c>
      <c r="F747" t="s">
        <v>407</v>
      </c>
      <c r="G747">
        <v>1</v>
      </c>
      <c r="H747" t="s">
        <v>3786</v>
      </c>
      <c r="I747" s="299">
        <f t="shared" si="11"/>
        <v>82.443626000000009</v>
      </c>
    </row>
    <row r="748" spans="1:9" x14ac:dyDescent="0.25">
      <c r="A748" t="s">
        <v>3785</v>
      </c>
      <c r="B748" t="s">
        <v>0</v>
      </c>
      <c r="C748">
        <v>79.945554999999999</v>
      </c>
      <c r="D748">
        <v>0</v>
      </c>
      <c r="E748">
        <v>0.283327</v>
      </c>
      <c r="F748" t="s">
        <v>407</v>
      </c>
      <c r="G748">
        <v>1</v>
      </c>
      <c r="H748" t="s">
        <v>3786</v>
      </c>
      <c r="I748" s="299">
        <f t="shared" si="11"/>
        <v>80.228881999999999</v>
      </c>
    </row>
    <row r="749" spans="1:9" x14ac:dyDescent="0.25">
      <c r="A749" t="s">
        <v>3785</v>
      </c>
      <c r="B749" t="s">
        <v>5</v>
      </c>
      <c r="C749">
        <v>79.984615000000005</v>
      </c>
      <c r="D749">
        <v>0</v>
      </c>
      <c r="E749">
        <v>1.0086059999999999</v>
      </c>
      <c r="F749" t="s">
        <v>407</v>
      </c>
      <c r="G749">
        <v>1</v>
      </c>
      <c r="H749" t="s">
        <v>3786</v>
      </c>
      <c r="I749" s="299">
        <f t="shared" si="11"/>
        <v>80.993221000000005</v>
      </c>
    </row>
    <row r="750" spans="1:9" x14ac:dyDescent="0.25">
      <c r="A750" t="s">
        <v>3785</v>
      </c>
      <c r="B750" t="s">
        <v>6</v>
      </c>
      <c r="C750">
        <v>71.004999999999995</v>
      </c>
      <c r="D750">
        <v>0</v>
      </c>
      <c r="E750">
        <v>0.504278</v>
      </c>
      <c r="F750" t="s">
        <v>407</v>
      </c>
      <c r="G750">
        <v>1</v>
      </c>
      <c r="H750" t="s">
        <v>3786</v>
      </c>
      <c r="I750" s="299">
        <f t="shared" si="11"/>
        <v>71.509277999999995</v>
      </c>
    </row>
    <row r="751" spans="1:9" x14ac:dyDescent="0.25">
      <c r="A751" t="s">
        <v>3785</v>
      </c>
      <c r="B751" t="s">
        <v>300</v>
      </c>
      <c r="C751">
        <v>79.301249999999996</v>
      </c>
      <c r="D751">
        <v>0</v>
      </c>
      <c r="E751">
        <v>0.74789000000000005</v>
      </c>
      <c r="F751" t="s">
        <v>407</v>
      </c>
      <c r="G751">
        <v>1</v>
      </c>
      <c r="H751" t="s">
        <v>3786</v>
      </c>
      <c r="I751" s="299">
        <f t="shared" si="11"/>
        <v>80.049139999999994</v>
      </c>
    </row>
    <row r="752" spans="1:9" x14ac:dyDescent="0.25">
      <c r="A752" t="s">
        <v>3785</v>
      </c>
      <c r="B752" t="s">
        <v>2769</v>
      </c>
      <c r="C752">
        <v>80.393332999999998</v>
      </c>
      <c r="D752">
        <v>0</v>
      </c>
      <c r="E752">
        <v>2.6851E-2</v>
      </c>
      <c r="F752" t="s">
        <v>407</v>
      </c>
      <c r="G752">
        <v>1</v>
      </c>
      <c r="H752" t="s">
        <v>3786</v>
      </c>
      <c r="I752" s="299">
        <f t="shared" si="11"/>
        <v>80.420183999999992</v>
      </c>
    </row>
    <row r="753" spans="1:9" x14ac:dyDescent="0.25">
      <c r="A753" t="s">
        <v>3785</v>
      </c>
      <c r="B753" t="s">
        <v>7</v>
      </c>
      <c r="C753">
        <v>79.938888000000006</v>
      </c>
      <c r="D753">
        <v>0</v>
      </c>
      <c r="E753">
        <v>0.70809900000000003</v>
      </c>
      <c r="F753" t="s">
        <v>407</v>
      </c>
      <c r="G753">
        <v>1</v>
      </c>
      <c r="H753" t="s">
        <v>3786</v>
      </c>
      <c r="I753" s="299">
        <f t="shared" si="11"/>
        <v>80.64698700000001</v>
      </c>
    </row>
    <row r="754" spans="1:9" x14ac:dyDescent="0.25">
      <c r="A754" t="s">
        <v>3785</v>
      </c>
      <c r="B754" t="s">
        <v>8</v>
      </c>
      <c r="C754">
        <v>79.739444000000006</v>
      </c>
      <c r="D754">
        <v>0</v>
      </c>
      <c r="E754">
        <v>2.6848269999999999</v>
      </c>
      <c r="F754" t="s">
        <v>407</v>
      </c>
      <c r="G754">
        <v>1</v>
      </c>
      <c r="H754" t="s">
        <v>3786</v>
      </c>
      <c r="I754" s="299">
        <f t="shared" si="11"/>
        <v>82.424271000000005</v>
      </c>
    </row>
    <row r="755" spans="1:9" x14ac:dyDescent="0.25">
      <c r="A755" t="s">
        <v>3785</v>
      </c>
      <c r="B755" t="s">
        <v>299</v>
      </c>
      <c r="C755">
        <v>80</v>
      </c>
      <c r="D755">
        <v>0</v>
      </c>
      <c r="E755">
        <v>1.76376</v>
      </c>
      <c r="F755" t="s">
        <v>407</v>
      </c>
      <c r="G755">
        <v>1</v>
      </c>
      <c r="H755" t="s">
        <v>3786</v>
      </c>
      <c r="I755" s="299">
        <f t="shared" si="11"/>
        <v>81.763760000000005</v>
      </c>
    </row>
    <row r="756" spans="1:9" x14ac:dyDescent="0.25">
      <c r="A756" t="s">
        <v>3785</v>
      </c>
      <c r="B756" t="s">
        <v>3</v>
      </c>
      <c r="C756">
        <v>79.983529000000004</v>
      </c>
      <c r="D756">
        <v>0</v>
      </c>
      <c r="E756">
        <v>0.61971200000000004</v>
      </c>
      <c r="F756" t="s">
        <v>407</v>
      </c>
      <c r="G756">
        <v>1</v>
      </c>
      <c r="H756" t="s">
        <v>3786</v>
      </c>
      <c r="I756" s="299">
        <f t="shared" si="11"/>
        <v>80.603241000000011</v>
      </c>
    </row>
    <row r="757" spans="1:9" x14ac:dyDescent="0.25">
      <c r="A757" t="s">
        <v>3787</v>
      </c>
      <c r="B757" t="s">
        <v>1977</v>
      </c>
      <c r="C757">
        <v>157.6525</v>
      </c>
      <c r="D757">
        <v>0</v>
      </c>
      <c r="E757">
        <v>5.0850809999999997</v>
      </c>
      <c r="F757" t="s">
        <v>407</v>
      </c>
      <c r="G757">
        <v>1</v>
      </c>
      <c r="H757" t="s">
        <v>3788</v>
      </c>
      <c r="I757" s="299">
        <f t="shared" si="11"/>
        <v>162.73758100000001</v>
      </c>
    </row>
    <row r="758" spans="1:9" x14ac:dyDescent="0.25">
      <c r="A758" t="s">
        <v>3787</v>
      </c>
      <c r="B758" t="s">
        <v>0</v>
      </c>
      <c r="C758">
        <v>146.24</v>
      </c>
      <c r="D758">
        <v>0</v>
      </c>
      <c r="E758">
        <v>0.51827500000000004</v>
      </c>
      <c r="F758" t="s">
        <v>407</v>
      </c>
      <c r="G758">
        <v>1</v>
      </c>
      <c r="H758" t="s">
        <v>3788</v>
      </c>
      <c r="I758" s="299">
        <f t="shared" si="11"/>
        <v>146.758275</v>
      </c>
    </row>
    <row r="759" spans="1:9" x14ac:dyDescent="0.25">
      <c r="A759" t="s">
        <v>3787</v>
      </c>
      <c r="B759" t="s">
        <v>300</v>
      </c>
      <c r="C759">
        <v>115.81</v>
      </c>
      <c r="D759">
        <v>0</v>
      </c>
      <c r="E759">
        <v>1.092204</v>
      </c>
      <c r="F759" t="s">
        <v>407</v>
      </c>
      <c r="G759">
        <v>1</v>
      </c>
      <c r="H759" t="s">
        <v>3788</v>
      </c>
      <c r="I759" s="299">
        <f t="shared" si="11"/>
        <v>116.902204</v>
      </c>
    </row>
    <row r="760" spans="1:9" x14ac:dyDescent="0.25">
      <c r="A760" t="s">
        <v>3787</v>
      </c>
      <c r="B760" t="s">
        <v>7</v>
      </c>
      <c r="C760">
        <v>164.5</v>
      </c>
      <c r="D760">
        <v>0</v>
      </c>
      <c r="E760">
        <v>1.457141</v>
      </c>
      <c r="F760" t="s">
        <v>407</v>
      </c>
      <c r="G760">
        <v>1</v>
      </c>
      <c r="H760" t="s">
        <v>3788</v>
      </c>
      <c r="I760" s="299">
        <f t="shared" si="11"/>
        <v>165.95714100000001</v>
      </c>
    </row>
    <row r="761" spans="1:9" x14ac:dyDescent="0.25">
      <c r="A761" t="s">
        <v>3787</v>
      </c>
      <c r="B761" t="s">
        <v>8</v>
      </c>
      <c r="C761">
        <v>162.124166</v>
      </c>
      <c r="D761">
        <v>0</v>
      </c>
      <c r="E761">
        <v>5.4587209999999997</v>
      </c>
      <c r="F761" t="s">
        <v>407</v>
      </c>
      <c r="G761">
        <v>1</v>
      </c>
      <c r="H761" t="s">
        <v>3788</v>
      </c>
      <c r="I761" s="299">
        <f t="shared" si="11"/>
        <v>167.582887</v>
      </c>
    </row>
    <row r="762" spans="1:9" x14ac:dyDescent="0.25">
      <c r="A762" t="s">
        <v>3789</v>
      </c>
      <c r="B762" t="s">
        <v>1977</v>
      </c>
      <c r="C762">
        <v>180</v>
      </c>
      <c r="D762">
        <v>-35.107199999999999</v>
      </c>
      <c r="E762">
        <v>5.8059000000000003</v>
      </c>
      <c r="F762" t="s">
        <v>432</v>
      </c>
      <c r="G762">
        <v>1</v>
      </c>
      <c r="H762" t="s">
        <v>3790</v>
      </c>
      <c r="I762" s="299">
        <f t="shared" si="11"/>
        <v>144.89279999999999</v>
      </c>
    </row>
    <row r="763" spans="1:9" x14ac:dyDescent="0.25">
      <c r="A763" t="s">
        <v>3789</v>
      </c>
      <c r="B763" t="s">
        <v>7</v>
      </c>
      <c r="C763">
        <v>180</v>
      </c>
      <c r="D763">
        <v>-5.2257600000000002</v>
      </c>
      <c r="E763">
        <v>1.5944400000000001</v>
      </c>
      <c r="F763" t="s">
        <v>432</v>
      </c>
      <c r="G763">
        <v>1</v>
      </c>
      <c r="H763" t="s">
        <v>3790</v>
      </c>
      <c r="I763" s="299">
        <f t="shared" si="11"/>
        <v>174.77423999999999</v>
      </c>
    </row>
    <row r="764" spans="1:9" x14ac:dyDescent="0.25">
      <c r="A764" t="s">
        <v>3791</v>
      </c>
      <c r="B764" t="s">
        <v>1977</v>
      </c>
      <c r="C764">
        <v>1.48</v>
      </c>
      <c r="D764">
        <v>-0.288659</v>
      </c>
      <c r="E764">
        <v>4.7737000000000002E-2</v>
      </c>
      <c r="F764" t="s">
        <v>432</v>
      </c>
      <c r="G764">
        <v>1</v>
      </c>
      <c r="H764" t="s">
        <v>3792</v>
      </c>
      <c r="I764" s="299">
        <f t="shared" si="11"/>
        <v>1.191341</v>
      </c>
    </row>
    <row r="765" spans="1:9" x14ac:dyDescent="0.25">
      <c r="A765" t="s">
        <v>3791</v>
      </c>
      <c r="B765" t="s">
        <v>7</v>
      </c>
      <c r="C765">
        <v>1.479938</v>
      </c>
      <c r="D765">
        <v>-4.2965999999999997E-2</v>
      </c>
      <c r="E765">
        <v>1.3109000000000001E-2</v>
      </c>
      <c r="F765" t="s">
        <v>432</v>
      </c>
      <c r="G765">
        <v>1</v>
      </c>
      <c r="H765" t="s">
        <v>3792</v>
      </c>
      <c r="I765" s="299">
        <f t="shared" si="11"/>
        <v>1.4369719999999999</v>
      </c>
    </row>
    <row r="766" spans="1:9" x14ac:dyDescent="0.25">
      <c r="A766" t="s">
        <v>3793</v>
      </c>
      <c r="B766" t="s">
        <v>7</v>
      </c>
      <c r="C766">
        <v>43.090909000000003</v>
      </c>
      <c r="D766">
        <v>-1.251015</v>
      </c>
      <c r="E766">
        <v>0.38169900000000001</v>
      </c>
      <c r="F766" t="s">
        <v>432</v>
      </c>
      <c r="G766">
        <v>1</v>
      </c>
      <c r="H766" t="s">
        <v>3794</v>
      </c>
      <c r="I766" s="299">
        <f t="shared" si="11"/>
        <v>41.839894000000001</v>
      </c>
    </row>
    <row r="767" spans="1:9" x14ac:dyDescent="0.25">
      <c r="A767" t="s">
        <v>3795</v>
      </c>
      <c r="B767" t="s">
        <v>7</v>
      </c>
      <c r="C767">
        <v>180</v>
      </c>
      <c r="D767">
        <v>-5.2257600000000002</v>
      </c>
      <c r="E767">
        <v>1.5944400000000001</v>
      </c>
      <c r="F767" t="s">
        <v>432</v>
      </c>
      <c r="G767">
        <v>1</v>
      </c>
      <c r="H767" t="s">
        <v>3796</v>
      </c>
      <c r="I767" s="299">
        <f t="shared" si="11"/>
        <v>174.77423999999999</v>
      </c>
    </row>
    <row r="768" spans="1:9" x14ac:dyDescent="0.25">
      <c r="A768" t="s">
        <v>3797</v>
      </c>
      <c r="B768" t="s">
        <v>2768</v>
      </c>
      <c r="C768">
        <v>10.696769</v>
      </c>
      <c r="D768">
        <v>0</v>
      </c>
      <c r="E768">
        <v>5.5409999999999999E-3</v>
      </c>
      <c r="F768" t="s">
        <v>607</v>
      </c>
      <c r="G768">
        <v>1</v>
      </c>
      <c r="H768" t="s">
        <v>278</v>
      </c>
      <c r="I768" s="299">
        <f t="shared" si="11"/>
        <v>10.702309999999999</v>
      </c>
    </row>
    <row r="769" spans="1:9" x14ac:dyDescent="0.25">
      <c r="A769" t="s">
        <v>3797</v>
      </c>
      <c r="B769" t="s">
        <v>1977</v>
      </c>
      <c r="C769">
        <v>11.195765</v>
      </c>
      <c r="D769">
        <v>0</v>
      </c>
      <c r="E769">
        <v>0.36111900000000002</v>
      </c>
      <c r="F769" t="s">
        <v>607</v>
      </c>
      <c r="G769">
        <v>1</v>
      </c>
      <c r="H769" t="s">
        <v>278</v>
      </c>
      <c r="I769" s="299">
        <f t="shared" si="11"/>
        <v>11.556884</v>
      </c>
    </row>
    <row r="770" spans="1:9" x14ac:dyDescent="0.25">
      <c r="A770" t="s">
        <v>3797</v>
      </c>
      <c r="B770" t="s">
        <v>0</v>
      </c>
      <c r="C770">
        <v>11.106878</v>
      </c>
      <c r="D770">
        <v>0</v>
      </c>
      <c r="E770">
        <v>3.9363000000000002E-2</v>
      </c>
      <c r="F770" t="s">
        <v>607</v>
      </c>
      <c r="G770">
        <v>1</v>
      </c>
      <c r="H770" t="s">
        <v>278</v>
      </c>
      <c r="I770" s="299">
        <f t="shared" si="11"/>
        <v>11.146241</v>
      </c>
    </row>
    <row r="771" spans="1:9" x14ac:dyDescent="0.25">
      <c r="A771" t="s">
        <v>3797</v>
      </c>
      <c r="B771" t="s">
        <v>5</v>
      </c>
      <c r="C771">
        <v>11.306308</v>
      </c>
      <c r="D771">
        <v>0</v>
      </c>
      <c r="E771">
        <v>0.14257300000000001</v>
      </c>
      <c r="F771" t="s">
        <v>607</v>
      </c>
      <c r="G771">
        <v>1</v>
      </c>
      <c r="H771" t="s">
        <v>278</v>
      </c>
      <c r="I771" s="299">
        <f t="shared" si="11"/>
        <v>11.448881</v>
      </c>
    </row>
    <row r="772" spans="1:9" x14ac:dyDescent="0.25">
      <c r="A772" t="s">
        <v>3797</v>
      </c>
      <c r="B772" t="s">
        <v>6</v>
      </c>
      <c r="C772">
        <v>11.22151</v>
      </c>
      <c r="D772">
        <v>0</v>
      </c>
      <c r="E772">
        <v>7.9695000000000002E-2</v>
      </c>
      <c r="F772" t="s">
        <v>607</v>
      </c>
      <c r="G772">
        <v>1</v>
      </c>
      <c r="H772" t="s">
        <v>278</v>
      </c>
      <c r="I772" s="299">
        <f t="shared" ref="I772:I835" si="12">IF(F772="mt",C772+D772,E772+D772+C772)</f>
        <v>11.301205</v>
      </c>
    </row>
    <row r="773" spans="1:9" x14ac:dyDescent="0.25">
      <c r="A773" t="s">
        <v>3797</v>
      </c>
      <c r="B773" t="s">
        <v>300</v>
      </c>
      <c r="C773">
        <v>11.276877000000001</v>
      </c>
      <c r="D773">
        <v>0</v>
      </c>
      <c r="E773">
        <v>0.106352</v>
      </c>
      <c r="F773" t="s">
        <v>607</v>
      </c>
      <c r="G773">
        <v>1</v>
      </c>
      <c r="H773" t="s">
        <v>278</v>
      </c>
      <c r="I773" s="299">
        <f t="shared" si="12"/>
        <v>11.383229</v>
      </c>
    </row>
    <row r="774" spans="1:9" x14ac:dyDescent="0.25">
      <c r="A774" t="s">
        <v>3797</v>
      </c>
      <c r="B774" t="s">
        <v>2769</v>
      </c>
      <c r="C774">
        <v>10.7681</v>
      </c>
      <c r="D774">
        <v>0</v>
      </c>
      <c r="E774">
        <v>3.5969999999999999E-3</v>
      </c>
      <c r="F774" t="s">
        <v>607</v>
      </c>
      <c r="G774">
        <v>1</v>
      </c>
      <c r="H774" t="s">
        <v>278</v>
      </c>
      <c r="I774" s="299">
        <f t="shared" si="12"/>
        <v>10.771697</v>
      </c>
    </row>
    <row r="775" spans="1:9" x14ac:dyDescent="0.25">
      <c r="A775" t="s">
        <v>3797</v>
      </c>
      <c r="B775" t="s">
        <v>7</v>
      </c>
      <c r="C775">
        <v>11.072070999999999</v>
      </c>
      <c r="D775">
        <v>0</v>
      </c>
      <c r="E775">
        <v>9.8075999999999997E-2</v>
      </c>
      <c r="F775" t="s">
        <v>607</v>
      </c>
      <c r="G775">
        <v>1</v>
      </c>
      <c r="H775" t="s">
        <v>278</v>
      </c>
      <c r="I775" s="299">
        <f t="shared" si="12"/>
        <v>11.170147</v>
      </c>
    </row>
    <row r="776" spans="1:9" x14ac:dyDescent="0.25">
      <c r="A776" t="s">
        <v>3797</v>
      </c>
      <c r="B776" t="s">
        <v>8</v>
      </c>
      <c r="C776">
        <v>11.300236999999999</v>
      </c>
      <c r="D776">
        <v>0</v>
      </c>
      <c r="E776">
        <v>0.38047900000000001</v>
      </c>
      <c r="F776" t="s">
        <v>607</v>
      </c>
      <c r="G776">
        <v>1</v>
      </c>
      <c r="H776" t="s">
        <v>278</v>
      </c>
      <c r="I776" s="299">
        <f t="shared" si="12"/>
        <v>11.680715999999999</v>
      </c>
    </row>
    <row r="777" spans="1:9" x14ac:dyDescent="0.25">
      <c r="A777" t="s">
        <v>3797</v>
      </c>
      <c r="B777" t="s">
        <v>299</v>
      </c>
      <c r="C777">
        <v>11.267614999999999</v>
      </c>
      <c r="D777">
        <v>0</v>
      </c>
      <c r="E777">
        <v>0.248417</v>
      </c>
      <c r="F777" t="s">
        <v>607</v>
      </c>
      <c r="G777">
        <v>1</v>
      </c>
      <c r="H777" t="s">
        <v>278</v>
      </c>
      <c r="I777" s="299">
        <f t="shared" si="12"/>
        <v>11.516031999999999</v>
      </c>
    </row>
    <row r="778" spans="1:9" x14ac:dyDescent="0.25">
      <c r="A778" t="s">
        <v>3797</v>
      </c>
      <c r="B778" t="s">
        <v>3</v>
      </c>
      <c r="C778">
        <v>10.72458</v>
      </c>
      <c r="D778">
        <v>0</v>
      </c>
      <c r="E778">
        <v>8.3094000000000001E-2</v>
      </c>
      <c r="F778" t="s">
        <v>607</v>
      </c>
      <c r="G778">
        <v>1</v>
      </c>
      <c r="H778" t="s">
        <v>278</v>
      </c>
      <c r="I778" s="299">
        <f t="shared" si="12"/>
        <v>10.807673999999999</v>
      </c>
    </row>
    <row r="779" spans="1:9" x14ac:dyDescent="0.25">
      <c r="A779" t="s">
        <v>3798</v>
      </c>
      <c r="B779" t="s">
        <v>0</v>
      </c>
      <c r="C779">
        <v>307.14999999999998</v>
      </c>
      <c r="D779">
        <v>0</v>
      </c>
      <c r="E779">
        <v>1.0885400000000001</v>
      </c>
      <c r="F779" t="s">
        <v>407</v>
      </c>
      <c r="G779">
        <v>1</v>
      </c>
      <c r="H779" t="s">
        <v>3799</v>
      </c>
      <c r="I779" s="299">
        <f t="shared" si="12"/>
        <v>308.23854</v>
      </c>
    </row>
    <row r="780" spans="1:9" x14ac:dyDescent="0.25">
      <c r="A780" t="s">
        <v>3798</v>
      </c>
      <c r="B780" t="s">
        <v>5</v>
      </c>
      <c r="C780">
        <v>418.17</v>
      </c>
      <c r="D780">
        <v>0</v>
      </c>
      <c r="E780">
        <v>5.2731240000000001</v>
      </c>
      <c r="F780" t="s">
        <v>407</v>
      </c>
      <c r="G780">
        <v>1</v>
      </c>
      <c r="H780" t="s">
        <v>3799</v>
      </c>
      <c r="I780" s="299">
        <f t="shared" si="12"/>
        <v>423.44312400000001</v>
      </c>
    </row>
    <row r="781" spans="1:9" x14ac:dyDescent="0.25">
      <c r="A781" t="s">
        <v>3798</v>
      </c>
      <c r="B781" t="s">
        <v>6</v>
      </c>
      <c r="C781">
        <v>307.15285699999998</v>
      </c>
      <c r="D781">
        <v>0</v>
      </c>
      <c r="E781">
        <v>2.1814</v>
      </c>
      <c r="F781" t="s">
        <v>407</v>
      </c>
      <c r="G781">
        <v>1</v>
      </c>
      <c r="H781" t="s">
        <v>3799</v>
      </c>
      <c r="I781" s="299">
        <f t="shared" si="12"/>
        <v>309.33425699999998</v>
      </c>
    </row>
    <row r="782" spans="1:9" x14ac:dyDescent="0.25">
      <c r="A782" t="s">
        <v>3798</v>
      </c>
      <c r="B782" t="s">
        <v>300</v>
      </c>
      <c r="C782">
        <v>339.12</v>
      </c>
      <c r="D782">
        <v>0</v>
      </c>
      <c r="E782">
        <v>3.1982409999999999</v>
      </c>
      <c r="F782" t="s">
        <v>407</v>
      </c>
      <c r="G782">
        <v>1</v>
      </c>
      <c r="H782" t="s">
        <v>3799</v>
      </c>
      <c r="I782" s="299">
        <f t="shared" si="12"/>
        <v>342.318241</v>
      </c>
    </row>
    <row r="783" spans="1:9" x14ac:dyDescent="0.25">
      <c r="A783" t="s">
        <v>3798</v>
      </c>
      <c r="B783" t="s">
        <v>2769</v>
      </c>
      <c r="C783">
        <v>385.186666</v>
      </c>
      <c r="D783">
        <v>0</v>
      </c>
      <c r="E783">
        <v>0.12865199999999999</v>
      </c>
      <c r="F783" t="s">
        <v>407</v>
      </c>
      <c r="G783">
        <v>1</v>
      </c>
      <c r="H783" t="s">
        <v>3799</v>
      </c>
      <c r="I783" s="299">
        <f t="shared" si="12"/>
        <v>385.31531799999999</v>
      </c>
    </row>
    <row r="784" spans="1:9" x14ac:dyDescent="0.25">
      <c r="A784" t="s">
        <v>3798</v>
      </c>
      <c r="B784" t="s">
        <v>8</v>
      </c>
      <c r="C784">
        <v>388.24200000000002</v>
      </c>
      <c r="D784">
        <v>0</v>
      </c>
      <c r="E784">
        <v>13.072108</v>
      </c>
      <c r="F784" t="s">
        <v>407</v>
      </c>
      <c r="G784">
        <v>1</v>
      </c>
      <c r="H784" t="s">
        <v>3799</v>
      </c>
      <c r="I784" s="299">
        <f t="shared" si="12"/>
        <v>401.31410800000003</v>
      </c>
    </row>
    <row r="785" spans="1:9" x14ac:dyDescent="0.25">
      <c r="A785" t="s">
        <v>3798</v>
      </c>
      <c r="B785" t="s">
        <v>299</v>
      </c>
      <c r="C785">
        <v>404</v>
      </c>
      <c r="D785">
        <v>0</v>
      </c>
      <c r="E785">
        <v>8.9069880000000001</v>
      </c>
      <c r="F785" t="s">
        <v>407</v>
      </c>
      <c r="G785">
        <v>1</v>
      </c>
      <c r="H785" t="s">
        <v>3799</v>
      </c>
      <c r="I785" s="299">
        <f t="shared" si="12"/>
        <v>412.90698800000001</v>
      </c>
    </row>
    <row r="786" spans="1:9" x14ac:dyDescent="0.25">
      <c r="A786" t="s">
        <v>3798</v>
      </c>
      <c r="B786" t="s">
        <v>3</v>
      </c>
      <c r="C786">
        <v>414.468571</v>
      </c>
      <c r="D786">
        <v>0</v>
      </c>
      <c r="E786">
        <v>3.2113019999999999</v>
      </c>
      <c r="F786" t="s">
        <v>407</v>
      </c>
      <c r="G786">
        <v>1</v>
      </c>
      <c r="H786" t="s">
        <v>3799</v>
      </c>
      <c r="I786" s="299">
        <f t="shared" si="12"/>
        <v>417.67987299999999</v>
      </c>
    </row>
    <row r="787" spans="1:9" x14ac:dyDescent="0.25">
      <c r="A787" t="s">
        <v>3800</v>
      </c>
      <c r="B787" t="s">
        <v>0</v>
      </c>
      <c r="C787">
        <v>134</v>
      </c>
      <c r="D787">
        <v>0</v>
      </c>
      <c r="E787">
        <v>0.47489599999999998</v>
      </c>
      <c r="F787" t="s">
        <v>407</v>
      </c>
      <c r="G787">
        <v>1</v>
      </c>
      <c r="H787" t="s">
        <v>3801</v>
      </c>
      <c r="I787" s="299">
        <f t="shared" si="12"/>
        <v>134.474896</v>
      </c>
    </row>
    <row r="788" spans="1:9" x14ac:dyDescent="0.25">
      <c r="A788" t="s">
        <v>3800</v>
      </c>
      <c r="B788" t="s">
        <v>5</v>
      </c>
      <c r="C788">
        <v>418.45857100000001</v>
      </c>
      <c r="D788">
        <v>0</v>
      </c>
      <c r="E788">
        <v>5.2767629999999999</v>
      </c>
      <c r="F788" t="s">
        <v>407</v>
      </c>
      <c r="G788">
        <v>1</v>
      </c>
      <c r="H788" t="s">
        <v>3801</v>
      </c>
      <c r="I788" s="299">
        <f t="shared" si="12"/>
        <v>423.73533400000002</v>
      </c>
    </row>
    <row r="789" spans="1:9" x14ac:dyDescent="0.25">
      <c r="A789" t="s">
        <v>3800</v>
      </c>
      <c r="B789" t="s">
        <v>6</v>
      </c>
      <c r="C789">
        <v>249.714</v>
      </c>
      <c r="D789">
        <v>0</v>
      </c>
      <c r="E789">
        <v>1.773469</v>
      </c>
      <c r="F789" t="s">
        <v>407</v>
      </c>
      <c r="G789">
        <v>1</v>
      </c>
      <c r="H789" t="s">
        <v>3801</v>
      </c>
      <c r="I789" s="299">
        <f t="shared" si="12"/>
        <v>251.487469</v>
      </c>
    </row>
    <row r="790" spans="1:9" x14ac:dyDescent="0.25">
      <c r="A790" t="s">
        <v>3800</v>
      </c>
      <c r="B790" t="s">
        <v>300</v>
      </c>
      <c r="C790">
        <v>334.572</v>
      </c>
      <c r="D790">
        <v>0</v>
      </c>
      <c r="E790">
        <v>3.1553490000000002</v>
      </c>
      <c r="F790" t="s">
        <v>407</v>
      </c>
      <c r="G790">
        <v>1</v>
      </c>
      <c r="H790" t="s">
        <v>3801</v>
      </c>
      <c r="I790" s="299">
        <f t="shared" si="12"/>
        <v>337.727349</v>
      </c>
    </row>
    <row r="791" spans="1:9" x14ac:dyDescent="0.25">
      <c r="A791" t="s">
        <v>3800</v>
      </c>
      <c r="B791" t="s">
        <v>2769</v>
      </c>
      <c r="C791">
        <v>372.15</v>
      </c>
      <c r="D791">
        <v>0</v>
      </c>
      <c r="E791">
        <v>0.12429800000000001</v>
      </c>
      <c r="F791" t="s">
        <v>407</v>
      </c>
      <c r="G791">
        <v>1</v>
      </c>
      <c r="H791" t="s">
        <v>3801</v>
      </c>
      <c r="I791" s="299">
        <f t="shared" si="12"/>
        <v>372.27429799999999</v>
      </c>
    </row>
    <row r="792" spans="1:9" x14ac:dyDescent="0.25">
      <c r="A792" t="s">
        <v>3800</v>
      </c>
      <c r="B792" t="s">
        <v>8</v>
      </c>
      <c r="C792">
        <v>373.014545</v>
      </c>
      <c r="D792">
        <v>0</v>
      </c>
      <c r="E792">
        <v>12.5594</v>
      </c>
      <c r="F792" t="s">
        <v>407</v>
      </c>
      <c r="G792">
        <v>1</v>
      </c>
      <c r="H792" t="s">
        <v>3801</v>
      </c>
      <c r="I792" s="299">
        <f t="shared" si="12"/>
        <v>385.57394499999998</v>
      </c>
    </row>
    <row r="793" spans="1:9" x14ac:dyDescent="0.25">
      <c r="A793" t="s">
        <v>3800</v>
      </c>
      <c r="B793" t="s">
        <v>299</v>
      </c>
      <c r="C793">
        <v>404</v>
      </c>
      <c r="D793">
        <v>0</v>
      </c>
      <c r="E793">
        <v>8.9069880000000001</v>
      </c>
      <c r="F793" t="s">
        <v>407</v>
      </c>
      <c r="G793">
        <v>1</v>
      </c>
      <c r="H793" t="s">
        <v>3801</v>
      </c>
      <c r="I793" s="299">
        <f t="shared" si="12"/>
        <v>412.90698800000001</v>
      </c>
    </row>
    <row r="794" spans="1:9" x14ac:dyDescent="0.25">
      <c r="A794" t="s">
        <v>3800</v>
      </c>
      <c r="B794" t="s">
        <v>3</v>
      </c>
      <c r="C794">
        <v>414.47199999999998</v>
      </c>
      <c r="D794">
        <v>0</v>
      </c>
      <c r="E794">
        <v>3.2113290000000001</v>
      </c>
      <c r="F794" t="s">
        <v>407</v>
      </c>
      <c r="G794">
        <v>1</v>
      </c>
      <c r="H794" t="s">
        <v>3801</v>
      </c>
      <c r="I794" s="299">
        <f t="shared" si="12"/>
        <v>417.68332899999996</v>
      </c>
    </row>
    <row r="795" spans="1:9" x14ac:dyDescent="0.25">
      <c r="A795" t="s">
        <v>3802</v>
      </c>
      <c r="B795" t="s">
        <v>6</v>
      </c>
      <c r="C795">
        <v>4.992184</v>
      </c>
      <c r="D795">
        <v>0</v>
      </c>
      <c r="E795">
        <v>3.5453999999999999E-2</v>
      </c>
      <c r="F795" t="s">
        <v>615</v>
      </c>
      <c r="G795">
        <v>1</v>
      </c>
      <c r="H795" t="s">
        <v>1951</v>
      </c>
      <c r="I795" s="299">
        <f t="shared" si="12"/>
        <v>5.0276379999999996</v>
      </c>
    </row>
    <row r="796" spans="1:9" x14ac:dyDescent="0.25">
      <c r="A796" t="s">
        <v>3802</v>
      </c>
      <c r="B796" t="s">
        <v>7</v>
      </c>
      <c r="C796">
        <v>4.9921800000000003</v>
      </c>
      <c r="D796">
        <v>0</v>
      </c>
      <c r="E796">
        <v>4.4221000000000003E-2</v>
      </c>
      <c r="F796" t="s">
        <v>615</v>
      </c>
      <c r="G796">
        <v>1</v>
      </c>
      <c r="H796" t="s">
        <v>1951</v>
      </c>
      <c r="I796" s="299">
        <f t="shared" si="12"/>
        <v>5.0364010000000006</v>
      </c>
    </row>
    <row r="797" spans="1:9" x14ac:dyDescent="0.25">
      <c r="A797" t="s">
        <v>3802</v>
      </c>
      <c r="B797" t="s">
        <v>299</v>
      </c>
      <c r="C797">
        <v>4.992184</v>
      </c>
      <c r="D797">
        <v>0</v>
      </c>
      <c r="E797">
        <v>0.11006299999999999</v>
      </c>
      <c r="F797" t="s">
        <v>615</v>
      </c>
      <c r="G797">
        <v>1</v>
      </c>
      <c r="H797" t="s">
        <v>1951</v>
      </c>
      <c r="I797" s="299">
        <f t="shared" si="12"/>
        <v>5.1022470000000002</v>
      </c>
    </row>
    <row r="798" spans="1:9" x14ac:dyDescent="0.25">
      <c r="A798" t="s">
        <v>3803</v>
      </c>
      <c r="B798" t="s">
        <v>0</v>
      </c>
      <c r="C798">
        <v>12.04731</v>
      </c>
      <c r="D798">
        <v>0</v>
      </c>
      <c r="E798">
        <v>4.2695999999999998E-2</v>
      </c>
      <c r="F798" t="s">
        <v>607</v>
      </c>
      <c r="G798">
        <v>1</v>
      </c>
      <c r="H798" t="s">
        <v>2167</v>
      </c>
      <c r="I798" s="299">
        <f t="shared" si="12"/>
        <v>12.090005999999999</v>
      </c>
    </row>
    <row r="799" spans="1:9" x14ac:dyDescent="0.25">
      <c r="A799" t="s">
        <v>3803</v>
      </c>
      <c r="B799" t="s">
        <v>6</v>
      </c>
      <c r="C799">
        <v>12.406427000000001</v>
      </c>
      <c r="D799">
        <v>0</v>
      </c>
      <c r="E799">
        <v>8.8109999999999994E-2</v>
      </c>
      <c r="F799" t="s">
        <v>607</v>
      </c>
      <c r="G799">
        <v>1</v>
      </c>
      <c r="H799" t="s">
        <v>2167</v>
      </c>
      <c r="I799" s="299">
        <f t="shared" si="12"/>
        <v>12.494537000000001</v>
      </c>
    </row>
    <row r="800" spans="1:9" x14ac:dyDescent="0.25">
      <c r="A800" t="s">
        <v>3803</v>
      </c>
      <c r="B800" t="s">
        <v>300</v>
      </c>
      <c r="C800">
        <v>12.188326999999999</v>
      </c>
      <c r="D800">
        <v>0</v>
      </c>
      <c r="E800">
        <v>0.11494799999999999</v>
      </c>
      <c r="F800" t="s">
        <v>607</v>
      </c>
      <c r="G800">
        <v>1</v>
      </c>
      <c r="H800" t="s">
        <v>2167</v>
      </c>
      <c r="I800" s="299">
        <f t="shared" si="12"/>
        <v>12.303274999999999</v>
      </c>
    </row>
    <row r="801" spans="1:9" x14ac:dyDescent="0.25">
      <c r="A801" t="s">
        <v>3803</v>
      </c>
      <c r="B801" t="s">
        <v>299</v>
      </c>
      <c r="C801">
        <v>12.047312</v>
      </c>
      <c r="D801">
        <v>0</v>
      </c>
      <c r="E801">
        <v>0.26560699999999998</v>
      </c>
      <c r="F801" t="s">
        <v>607</v>
      </c>
      <c r="G801">
        <v>1</v>
      </c>
      <c r="H801" t="s">
        <v>2167</v>
      </c>
      <c r="I801" s="299">
        <f t="shared" si="12"/>
        <v>12.312918999999999</v>
      </c>
    </row>
    <row r="802" spans="1:9" x14ac:dyDescent="0.25">
      <c r="A802" t="s">
        <v>3804</v>
      </c>
      <c r="B802" t="s">
        <v>300</v>
      </c>
      <c r="C802">
        <v>73.733125000000001</v>
      </c>
      <c r="D802">
        <v>0</v>
      </c>
      <c r="E802">
        <v>0.69537700000000002</v>
      </c>
      <c r="F802" t="s">
        <v>407</v>
      </c>
      <c r="G802">
        <v>1</v>
      </c>
      <c r="H802" t="s">
        <v>3805</v>
      </c>
      <c r="I802" s="299">
        <f t="shared" si="12"/>
        <v>74.428501999999995</v>
      </c>
    </row>
    <row r="803" spans="1:9" x14ac:dyDescent="0.25">
      <c r="A803" t="s">
        <v>3806</v>
      </c>
      <c r="B803" t="s">
        <v>300</v>
      </c>
      <c r="C803">
        <v>70.450833000000003</v>
      </c>
      <c r="D803">
        <v>0</v>
      </c>
      <c r="E803">
        <v>0.66442199999999996</v>
      </c>
      <c r="F803" t="s">
        <v>407</v>
      </c>
      <c r="G803">
        <v>1</v>
      </c>
      <c r="H803" t="s">
        <v>3807</v>
      </c>
      <c r="I803" s="299">
        <f t="shared" si="12"/>
        <v>71.115255000000005</v>
      </c>
    </row>
    <row r="804" spans="1:9" x14ac:dyDescent="0.25">
      <c r="A804" t="s">
        <v>3808</v>
      </c>
      <c r="B804" t="s">
        <v>1977</v>
      </c>
      <c r="C804">
        <v>344.83</v>
      </c>
      <c r="D804">
        <v>0</v>
      </c>
      <c r="E804">
        <v>11.122491999999999</v>
      </c>
      <c r="F804" t="s">
        <v>407</v>
      </c>
      <c r="G804">
        <v>1</v>
      </c>
      <c r="H804" t="s">
        <v>3809</v>
      </c>
      <c r="I804" s="299">
        <f t="shared" si="12"/>
        <v>355.95249200000001</v>
      </c>
    </row>
    <row r="805" spans="1:9" x14ac:dyDescent="0.25">
      <c r="A805" t="s">
        <v>3808</v>
      </c>
      <c r="B805" t="s">
        <v>2769</v>
      </c>
      <c r="C805">
        <v>344.82749999999999</v>
      </c>
      <c r="D805">
        <v>0</v>
      </c>
      <c r="E805">
        <v>0.115172</v>
      </c>
      <c r="F805" t="s">
        <v>407</v>
      </c>
      <c r="G805">
        <v>1</v>
      </c>
      <c r="H805" t="s">
        <v>3809</v>
      </c>
      <c r="I805" s="299">
        <f t="shared" si="12"/>
        <v>344.94267199999996</v>
      </c>
    </row>
    <row r="806" spans="1:9" x14ac:dyDescent="0.25">
      <c r="A806" t="s">
        <v>3808</v>
      </c>
      <c r="B806" t="s">
        <v>7</v>
      </c>
      <c r="C806">
        <v>344.828125</v>
      </c>
      <c r="D806">
        <v>0</v>
      </c>
      <c r="E806">
        <v>3.0544880000000001</v>
      </c>
      <c r="F806" t="s">
        <v>407</v>
      </c>
      <c r="G806">
        <v>1</v>
      </c>
      <c r="H806" t="s">
        <v>3809</v>
      </c>
      <c r="I806" s="299">
        <f t="shared" si="12"/>
        <v>347.88261299999999</v>
      </c>
    </row>
    <row r="807" spans="1:9" x14ac:dyDescent="0.25">
      <c r="A807" t="s">
        <v>3808</v>
      </c>
      <c r="B807" t="s">
        <v>8</v>
      </c>
      <c r="C807">
        <v>349.16130399999997</v>
      </c>
      <c r="D807">
        <v>0</v>
      </c>
      <c r="E807">
        <v>11.756261</v>
      </c>
      <c r="F807" t="s">
        <v>407</v>
      </c>
      <c r="G807">
        <v>1</v>
      </c>
      <c r="H807" t="s">
        <v>3809</v>
      </c>
      <c r="I807" s="299">
        <f t="shared" si="12"/>
        <v>360.91756499999997</v>
      </c>
    </row>
    <row r="808" spans="1:9" x14ac:dyDescent="0.25">
      <c r="A808" t="s">
        <v>3808</v>
      </c>
      <c r="B808" t="s">
        <v>3</v>
      </c>
      <c r="C808">
        <v>323.55</v>
      </c>
      <c r="D808">
        <v>0</v>
      </c>
      <c r="E808">
        <v>2.5068649999999999</v>
      </c>
      <c r="F808" t="s">
        <v>407</v>
      </c>
      <c r="G808">
        <v>1</v>
      </c>
      <c r="H808" t="s">
        <v>3809</v>
      </c>
      <c r="I808" s="299">
        <f t="shared" si="12"/>
        <v>326.05686500000002</v>
      </c>
    </row>
    <row r="809" spans="1:9" x14ac:dyDescent="0.25">
      <c r="A809" t="s">
        <v>3810</v>
      </c>
      <c r="B809" t="s">
        <v>1977</v>
      </c>
      <c r="C809">
        <v>4.5076799999999997</v>
      </c>
      <c r="D809">
        <v>0</v>
      </c>
      <c r="E809">
        <v>0.145395</v>
      </c>
      <c r="F809" t="s">
        <v>607</v>
      </c>
      <c r="G809">
        <v>1</v>
      </c>
      <c r="H809" t="s">
        <v>284</v>
      </c>
      <c r="I809" s="299">
        <f t="shared" si="12"/>
        <v>4.6530749999999994</v>
      </c>
    </row>
    <row r="810" spans="1:9" x14ac:dyDescent="0.25">
      <c r="A810" t="s">
        <v>3810</v>
      </c>
      <c r="B810" t="s">
        <v>0</v>
      </c>
      <c r="C810">
        <v>4.5198</v>
      </c>
      <c r="D810">
        <v>0</v>
      </c>
      <c r="E810">
        <v>1.6018000000000001E-2</v>
      </c>
      <c r="F810" t="s">
        <v>607</v>
      </c>
      <c r="G810">
        <v>1</v>
      </c>
      <c r="H810" t="s">
        <v>284</v>
      </c>
      <c r="I810" s="299">
        <f t="shared" si="12"/>
        <v>4.5358179999999999</v>
      </c>
    </row>
    <row r="811" spans="1:9" x14ac:dyDescent="0.25">
      <c r="A811" t="s">
        <v>3810</v>
      </c>
      <c r="B811" t="s">
        <v>6</v>
      </c>
      <c r="C811">
        <v>5.1040749999999999</v>
      </c>
      <c r="D811">
        <v>0</v>
      </c>
      <c r="E811">
        <v>3.6249000000000003E-2</v>
      </c>
      <c r="F811" t="s">
        <v>607</v>
      </c>
      <c r="G811">
        <v>1</v>
      </c>
      <c r="H811" t="s">
        <v>284</v>
      </c>
      <c r="I811" s="299">
        <f t="shared" si="12"/>
        <v>5.1403239999999997</v>
      </c>
    </row>
    <row r="812" spans="1:9" x14ac:dyDescent="0.25">
      <c r="A812" t="s">
        <v>3810</v>
      </c>
      <c r="B812" t="s">
        <v>300</v>
      </c>
      <c r="C812">
        <v>4.8843269999999999</v>
      </c>
      <c r="D812">
        <v>0</v>
      </c>
      <c r="E812">
        <v>4.6064000000000001E-2</v>
      </c>
      <c r="F812" t="s">
        <v>607</v>
      </c>
      <c r="G812">
        <v>1</v>
      </c>
      <c r="H812" t="s">
        <v>284</v>
      </c>
      <c r="I812" s="299">
        <f t="shared" si="12"/>
        <v>4.9303910000000002</v>
      </c>
    </row>
    <row r="813" spans="1:9" x14ac:dyDescent="0.25">
      <c r="A813" t="s">
        <v>3810</v>
      </c>
      <c r="B813" t="s">
        <v>7</v>
      </c>
      <c r="C813">
        <v>5.1661570000000001</v>
      </c>
      <c r="D813">
        <v>0</v>
      </c>
      <c r="E813">
        <v>4.5761999999999997E-2</v>
      </c>
      <c r="F813" t="s">
        <v>607</v>
      </c>
      <c r="G813">
        <v>1</v>
      </c>
      <c r="H813" t="s">
        <v>284</v>
      </c>
      <c r="I813" s="299">
        <f t="shared" si="12"/>
        <v>5.211919</v>
      </c>
    </row>
    <row r="814" spans="1:9" x14ac:dyDescent="0.25">
      <c r="A814" t="s">
        <v>3810</v>
      </c>
      <c r="B814" t="s">
        <v>299</v>
      </c>
      <c r="C814">
        <v>4.5</v>
      </c>
      <c r="D814">
        <v>0</v>
      </c>
      <c r="E814">
        <v>9.9211999999999995E-2</v>
      </c>
      <c r="F814" t="s">
        <v>607</v>
      </c>
      <c r="G814">
        <v>1</v>
      </c>
      <c r="H814" t="s">
        <v>284</v>
      </c>
      <c r="I814" s="299">
        <f t="shared" si="12"/>
        <v>4.5992119999999996</v>
      </c>
    </row>
    <row r="815" spans="1:9" x14ac:dyDescent="0.25">
      <c r="A815" t="s">
        <v>3811</v>
      </c>
      <c r="B815" t="s">
        <v>6</v>
      </c>
      <c r="C815">
        <v>18.548999999999999</v>
      </c>
      <c r="D815">
        <v>0</v>
      </c>
      <c r="E815">
        <v>0.13173499999999999</v>
      </c>
      <c r="F815" t="s">
        <v>607</v>
      </c>
      <c r="G815">
        <v>1</v>
      </c>
      <c r="H815" t="s">
        <v>2155</v>
      </c>
      <c r="I815" s="299">
        <f t="shared" si="12"/>
        <v>18.680734999999999</v>
      </c>
    </row>
    <row r="816" spans="1:9" x14ac:dyDescent="0.25">
      <c r="A816" t="s">
        <v>3811</v>
      </c>
      <c r="B816" t="s">
        <v>7</v>
      </c>
      <c r="C816">
        <v>17.703436</v>
      </c>
      <c r="D816">
        <v>0</v>
      </c>
      <c r="E816">
        <v>0.15681700000000001</v>
      </c>
      <c r="F816" t="s">
        <v>607</v>
      </c>
      <c r="G816">
        <v>1</v>
      </c>
      <c r="H816" t="s">
        <v>2155</v>
      </c>
      <c r="I816" s="299">
        <f t="shared" si="12"/>
        <v>17.860253</v>
      </c>
    </row>
    <row r="817" spans="1:9" x14ac:dyDescent="0.25">
      <c r="A817" t="s">
        <v>3811</v>
      </c>
      <c r="B817" t="s">
        <v>8</v>
      </c>
      <c r="C817">
        <v>17.650925000000001</v>
      </c>
      <c r="D817">
        <v>0</v>
      </c>
      <c r="E817">
        <v>0.59430700000000003</v>
      </c>
      <c r="F817" t="s">
        <v>607</v>
      </c>
      <c r="G817">
        <v>1</v>
      </c>
      <c r="H817" t="s">
        <v>2155</v>
      </c>
      <c r="I817" s="299">
        <f t="shared" si="12"/>
        <v>18.245232000000001</v>
      </c>
    </row>
    <row r="818" spans="1:9" x14ac:dyDescent="0.25">
      <c r="A818" t="s">
        <v>3812</v>
      </c>
      <c r="B818" t="s">
        <v>2768</v>
      </c>
      <c r="C818">
        <v>13.077911</v>
      </c>
      <c r="D818">
        <v>0</v>
      </c>
      <c r="E818">
        <v>6.7739999999999996E-3</v>
      </c>
      <c r="F818" t="s">
        <v>607</v>
      </c>
      <c r="G818">
        <v>1</v>
      </c>
      <c r="H818" t="s">
        <v>291</v>
      </c>
      <c r="I818" s="299">
        <f t="shared" si="12"/>
        <v>13.084685</v>
      </c>
    </row>
    <row r="819" spans="1:9" x14ac:dyDescent="0.25">
      <c r="A819" t="s">
        <v>3812</v>
      </c>
      <c r="B819" t="s">
        <v>1977</v>
      </c>
      <c r="C819">
        <v>13.810748</v>
      </c>
      <c r="D819">
        <v>0</v>
      </c>
      <c r="E819">
        <v>0.44546599999999997</v>
      </c>
      <c r="F819" t="s">
        <v>607</v>
      </c>
      <c r="G819">
        <v>1</v>
      </c>
      <c r="H819" t="s">
        <v>291</v>
      </c>
      <c r="I819" s="299">
        <f t="shared" si="12"/>
        <v>14.256214</v>
      </c>
    </row>
    <row r="820" spans="1:9" x14ac:dyDescent="0.25">
      <c r="A820" t="s">
        <v>3812</v>
      </c>
      <c r="B820" t="s">
        <v>0</v>
      </c>
      <c r="C820">
        <v>13.599717999999999</v>
      </c>
      <c r="D820">
        <v>0</v>
      </c>
      <c r="E820">
        <v>4.8196999999999997E-2</v>
      </c>
      <c r="F820" t="s">
        <v>607</v>
      </c>
      <c r="G820">
        <v>1</v>
      </c>
      <c r="H820" t="s">
        <v>291</v>
      </c>
      <c r="I820" s="299">
        <f t="shared" si="12"/>
        <v>13.647914999999999</v>
      </c>
    </row>
    <row r="821" spans="1:9" x14ac:dyDescent="0.25">
      <c r="A821" t="s">
        <v>3812</v>
      </c>
      <c r="B821" t="s">
        <v>5</v>
      </c>
      <c r="C821">
        <v>13.84721</v>
      </c>
      <c r="D821">
        <v>0</v>
      </c>
      <c r="E821">
        <v>0.17461299999999999</v>
      </c>
      <c r="F821" t="s">
        <v>607</v>
      </c>
      <c r="G821">
        <v>1</v>
      </c>
      <c r="H821" t="s">
        <v>291</v>
      </c>
      <c r="I821" s="299">
        <f t="shared" si="12"/>
        <v>14.021823000000001</v>
      </c>
    </row>
    <row r="822" spans="1:9" x14ac:dyDescent="0.25">
      <c r="A822" t="s">
        <v>3812</v>
      </c>
      <c r="B822" t="s">
        <v>6</v>
      </c>
      <c r="C822">
        <v>13.666319</v>
      </c>
      <c r="D822">
        <v>0</v>
      </c>
      <c r="E822">
        <v>9.7058000000000005E-2</v>
      </c>
      <c r="F822" t="s">
        <v>607</v>
      </c>
      <c r="G822">
        <v>1</v>
      </c>
      <c r="H822" t="s">
        <v>291</v>
      </c>
      <c r="I822" s="299">
        <f t="shared" si="12"/>
        <v>13.763377</v>
      </c>
    </row>
    <row r="823" spans="1:9" x14ac:dyDescent="0.25">
      <c r="A823" t="s">
        <v>3812</v>
      </c>
      <c r="B823" t="s">
        <v>300</v>
      </c>
      <c r="C823">
        <v>13.351457</v>
      </c>
      <c r="D823">
        <v>0</v>
      </c>
      <c r="E823">
        <v>0.125918</v>
      </c>
      <c r="F823" t="s">
        <v>607</v>
      </c>
      <c r="G823">
        <v>1</v>
      </c>
      <c r="H823" t="s">
        <v>291</v>
      </c>
      <c r="I823" s="299">
        <f t="shared" si="12"/>
        <v>13.477375</v>
      </c>
    </row>
    <row r="824" spans="1:9" x14ac:dyDescent="0.25">
      <c r="A824" t="s">
        <v>3812</v>
      </c>
      <c r="B824" t="s">
        <v>2769</v>
      </c>
      <c r="C824">
        <v>13.282048</v>
      </c>
      <c r="D824">
        <v>0</v>
      </c>
      <c r="E824">
        <v>4.4359999999999998E-3</v>
      </c>
      <c r="F824" t="s">
        <v>607</v>
      </c>
      <c r="G824">
        <v>1</v>
      </c>
      <c r="H824" t="s">
        <v>291</v>
      </c>
      <c r="I824" s="299">
        <f t="shared" si="12"/>
        <v>13.286484</v>
      </c>
    </row>
    <row r="825" spans="1:9" x14ac:dyDescent="0.25">
      <c r="A825" t="s">
        <v>3812</v>
      </c>
      <c r="B825" t="s">
        <v>7</v>
      </c>
      <c r="C825">
        <v>13.378724999999999</v>
      </c>
      <c r="D825">
        <v>0</v>
      </c>
      <c r="E825">
        <v>0.118509</v>
      </c>
      <c r="F825" t="s">
        <v>607</v>
      </c>
      <c r="G825">
        <v>1</v>
      </c>
      <c r="H825" t="s">
        <v>291</v>
      </c>
      <c r="I825" s="299">
        <f t="shared" si="12"/>
        <v>13.497233999999999</v>
      </c>
    </row>
    <row r="826" spans="1:9" x14ac:dyDescent="0.25">
      <c r="A826" t="s">
        <v>3812</v>
      </c>
      <c r="B826" t="s">
        <v>8</v>
      </c>
      <c r="C826">
        <v>13.638878999999999</v>
      </c>
      <c r="D826">
        <v>0</v>
      </c>
      <c r="E826">
        <v>0.45922099999999999</v>
      </c>
      <c r="F826" t="s">
        <v>607</v>
      </c>
      <c r="G826">
        <v>1</v>
      </c>
      <c r="H826" t="s">
        <v>291</v>
      </c>
      <c r="I826" s="299">
        <f t="shared" si="12"/>
        <v>14.098099999999999</v>
      </c>
    </row>
    <row r="827" spans="1:9" x14ac:dyDescent="0.25">
      <c r="A827" t="s">
        <v>3812</v>
      </c>
      <c r="B827" t="s">
        <v>299</v>
      </c>
      <c r="C827">
        <v>13.346560999999999</v>
      </c>
      <c r="D827">
        <v>0</v>
      </c>
      <c r="E827">
        <v>0.29425200000000001</v>
      </c>
      <c r="F827" t="s">
        <v>607</v>
      </c>
      <c r="G827">
        <v>1</v>
      </c>
      <c r="H827" t="s">
        <v>291</v>
      </c>
      <c r="I827" s="299">
        <f t="shared" si="12"/>
        <v>13.640813</v>
      </c>
    </row>
    <row r="828" spans="1:9" x14ac:dyDescent="0.25">
      <c r="A828" t="s">
        <v>3812</v>
      </c>
      <c r="B828" t="s">
        <v>3</v>
      </c>
      <c r="C828">
        <v>13.588632</v>
      </c>
      <c r="D828">
        <v>0</v>
      </c>
      <c r="E828">
        <v>0.105285</v>
      </c>
      <c r="F828" t="s">
        <v>607</v>
      </c>
      <c r="G828">
        <v>1</v>
      </c>
      <c r="H828" t="s">
        <v>291</v>
      </c>
      <c r="I828" s="299">
        <f t="shared" si="12"/>
        <v>13.693917000000001</v>
      </c>
    </row>
    <row r="829" spans="1:9" x14ac:dyDescent="0.25">
      <c r="A829" t="s">
        <v>3813</v>
      </c>
      <c r="B829" t="s">
        <v>6</v>
      </c>
      <c r="C829">
        <v>4.6841299999999997</v>
      </c>
      <c r="D829">
        <v>0</v>
      </c>
      <c r="E829">
        <v>3.3266999999999998E-2</v>
      </c>
      <c r="F829" t="s">
        <v>615</v>
      </c>
      <c r="G829">
        <v>1</v>
      </c>
      <c r="H829" t="s">
        <v>312</v>
      </c>
      <c r="I829" s="299">
        <f t="shared" si="12"/>
        <v>4.7173970000000001</v>
      </c>
    </row>
    <row r="830" spans="1:9" x14ac:dyDescent="0.25">
      <c r="A830" t="s">
        <v>3813</v>
      </c>
      <c r="B830" t="s">
        <v>7</v>
      </c>
      <c r="C830">
        <v>4.6841299999999997</v>
      </c>
      <c r="D830">
        <v>0</v>
      </c>
      <c r="E830">
        <v>4.1492000000000001E-2</v>
      </c>
      <c r="F830" t="s">
        <v>615</v>
      </c>
      <c r="G830">
        <v>1</v>
      </c>
      <c r="H830" t="s">
        <v>312</v>
      </c>
      <c r="I830" s="299">
        <f t="shared" si="12"/>
        <v>4.7256219999999995</v>
      </c>
    </row>
    <row r="831" spans="1:9" x14ac:dyDescent="0.25">
      <c r="A831" t="s">
        <v>3813</v>
      </c>
      <c r="B831" t="s">
        <v>299</v>
      </c>
      <c r="C831">
        <v>5.0107220000000003</v>
      </c>
      <c r="D831">
        <v>0</v>
      </c>
      <c r="E831">
        <v>0.110471</v>
      </c>
      <c r="F831" t="s">
        <v>615</v>
      </c>
      <c r="G831">
        <v>1</v>
      </c>
      <c r="H831" t="s">
        <v>312</v>
      </c>
      <c r="I831" s="299">
        <f t="shared" si="12"/>
        <v>5.1211930000000008</v>
      </c>
    </row>
    <row r="832" spans="1:9" x14ac:dyDescent="0.25">
      <c r="A832" t="s">
        <v>3814</v>
      </c>
      <c r="B832" t="s">
        <v>300</v>
      </c>
      <c r="C832">
        <v>1.8130980000000001</v>
      </c>
      <c r="D832">
        <v>0</v>
      </c>
      <c r="E832">
        <v>1.7099E-2</v>
      </c>
      <c r="F832" t="s">
        <v>607</v>
      </c>
      <c r="G832">
        <v>1</v>
      </c>
      <c r="H832" t="s">
        <v>3815</v>
      </c>
      <c r="I832" s="299">
        <f t="shared" si="12"/>
        <v>1.8301970000000001</v>
      </c>
    </row>
    <row r="833" spans="1:9" x14ac:dyDescent="0.25">
      <c r="A833" t="s">
        <v>3816</v>
      </c>
      <c r="B833" t="s">
        <v>2768</v>
      </c>
      <c r="C833">
        <v>2.4200699999999999</v>
      </c>
      <c r="D833">
        <v>0</v>
      </c>
      <c r="E833">
        <v>1.2539999999999999E-3</v>
      </c>
      <c r="F833" t="s">
        <v>607</v>
      </c>
      <c r="G833">
        <v>1</v>
      </c>
      <c r="H833" t="s">
        <v>305</v>
      </c>
      <c r="I833" s="299">
        <f t="shared" si="12"/>
        <v>2.4213239999999998</v>
      </c>
    </row>
    <row r="834" spans="1:9" x14ac:dyDescent="0.25">
      <c r="A834" t="s">
        <v>3816</v>
      </c>
      <c r="B834" t="s">
        <v>1977</v>
      </c>
      <c r="C834">
        <v>2.2075420000000001</v>
      </c>
      <c r="D834">
        <v>0</v>
      </c>
      <c r="E834">
        <v>7.1204000000000003E-2</v>
      </c>
      <c r="F834" t="s">
        <v>607</v>
      </c>
      <c r="G834">
        <v>1</v>
      </c>
      <c r="H834" t="s">
        <v>305</v>
      </c>
      <c r="I834" s="299">
        <f t="shared" si="12"/>
        <v>2.2787459999999999</v>
      </c>
    </row>
    <row r="835" spans="1:9" x14ac:dyDescent="0.25">
      <c r="A835" t="s">
        <v>3816</v>
      </c>
      <c r="B835" t="s">
        <v>0</v>
      </c>
      <c r="C835">
        <v>2.283976</v>
      </c>
      <c r="D835">
        <v>0</v>
      </c>
      <c r="E835">
        <v>8.0940000000000005E-3</v>
      </c>
      <c r="F835" t="s">
        <v>607</v>
      </c>
      <c r="G835">
        <v>1</v>
      </c>
      <c r="H835" t="s">
        <v>305</v>
      </c>
      <c r="I835" s="299">
        <f t="shared" si="12"/>
        <v>2.2920699999999998</v>
      </c>
    </row>
    <row r="836" spans="1:9" x14ac:dyDescent="0.25">
      <c r="A836" t="s">
        <v>3816</v>
      </c>
      <c r="B836" t="s">
        <v>5</v>
      </c>
      <c r="C836">
        <v>2.2101730000000002</v>
      </c>
      <c r="D836">
        <v>0</v>
      </c>
      <c r="E836">
        <v>2.7869999999999999E-2</v>
      </c>
      <c r="F836" t="s">
        <v>607</v>
      </c>
      <c r="G836">
        <v>1</v>
      </c>
      <c r="H836" t="s">
        <v>305</v>
      </c>
      <c r="I836" s="299">
        <f t="shared" ref="I836:I899" si="13">IF(F836="mt",C836+D836,E836+D836+C836)</f>
        <v>2.2380430000000002</v>
      </c>
    </row>
    <row r="837" spans="1:9" x14ac:dyDescent="0.25">
      <c r="A837" t="s">
        <v>3816</v>
      </c>
      <c r="B837" t="s">
        <v>6</v>
      </c>
      <c r="C837">
        <v>2.3352810000000002</v>
      </c>
      <c r="D837">
        <v>0</v>
      </c>
      <c r="E837">
        <v>1.6584999999999999E-2</v>
      </c>
      <c r="F837" t="s">
        <v>607</v>
      </c>
      <c r="G837">
        <v>1</v>
      </c>
      <c r="H837" t="s">
        <v>305</v>
      </c>
      <c r="I837" s="299">
        <f t="shared" si="13"/>
        <v>2.3518660000000002</v>
      </c>
    </row>
    <row r="838" spans="1:9" x14ac:dyDescent="0.25">
      <c r="A838" t="s">
        <v>3816</v>
      </c>
      <c r="B838" t="s">
        <v>300</v>
      </c>
      <c r="C838">
        <v>2.206375</v>
      </c>
      <c r="D838">
        <v>0</v>
      </c>
      <c r="E838">
        <v>2.0808E-2</v>
      </c>
      <c r="F838" t="s">
        <v>607</v>
      </c>
      <c r="G838">
        <v>1</v>
      </c>
      <c r="H838" t="s">
        <v>305</v>
      </c>
      <c r="I838" s="299">
        <f t="shared" si="13"/>
        <v>2.2271830000000001</v>
      </c>
    </row>
    <row r="839" spans="1:9" x14ac:dyDescent="0.25">
      <c r="A839" t="s">
        <v>3816</v>
      </c>
      <c r="B839" t="s">
        <v>2769</v>
      </c>
      <c r="C839">
        <v>2.4228350000000001</v>
      </c>
      <c r="D839">
        <v>0</v>
      </c>
      <c r="E839">
        <v>8.0900000000000004E-4</v>
      </c>
      <c r="F839" t="s">
        <v>607</v>
      </c>
      <c r="G839">
        <v>1</v>
      </c>
      <c r="H839" t="s">
        <v>305</v>
      </c>
      <c r="I839" s="299">
        <f t="shared" si="13"/>
        <v>2.4236439999999999</v>
      </c>
    </row>
    <row r="840" spans="1:9" x14ac:dyDescent="0.25">
      <c r="A840" t="s">
        <v>3816</v>
      </c>
      <c r="B840" t="s">
        <v>7</v>
      </c>
      <c r="C840">
        <v>2.2052100000000001</v>
      </c>
      <c r="D840">
        <v>0</v>
      </c>
      <c r="E840">
        <v>1.9533999999999999E-2</v>
      </c>
      <c r="F840" t="s">
        <v>607</v>
      </c>
      <c r="G840">
        <v>1</v>
      </c>
      <c r="H840" t="s">
        <v>305</v>
      </c>
      <c r="I840" s="299">
        <f t="shared" si="13"/>
        <v>2.2247440000000003</v>
      </c>
    </row>
    <row r="841" spans="1:9" x14ac:dyDescent="0.25">
      <c r="A841" t="s">
        <v>3816</v>
      </c>
      <c r="B841" t="s">
        <v>8</v>
      </c>
      <c r="C841">
        <v>2.2115490000000002</v>
      </c>
      <c r="D841">
        <v>0</v>
      </c>
      <c r="E841">
        <v>7.4463000000000001E-2</v>
      </c>
      <c r="F841" t="s">
        <v>607</v>
      </c>
      <c r="G841">
        <v>1</v>
      </c>
      <c r="H841" t="s">
        <v>305</v>
      </c>
      <c r="I841" s="299">
        <f t="shared" si="13"/>
        <v>2.2860120000000004</v>
      </c>
    </row>
    <row r="842" spans="1:9" x14ac:dyDescent="0.25">
      <c r="A842" t="s">
        <v>3816</v>
      </c>
      <c r="B842" t="s">
        <v>299</v>
      </c>
      <c r="C842">
        <v>2.2059980000000001</v>
      </c>
      <c r="D842">
        <v>0</v>
      </c>
      <c r="E842">
        <v>4.8635999999999999E-2</v>
      </c>
      <c r="F842" t="s">
        <v>607</v>
      </c>
      <c r="G842">
        <v>1</v>
      </c>
      <c r="H842" t="s">
        <v>305</v>
      </c>
      <c r="I842" s="299">
        <f t="shared" si="13"/>
        <v>2.2546340000000002</v>
      </c>
    </row>
    <row r="843" spans="1:9" x14ac:dyDescent="0.25">
      <c r="A843" t="s">
        <v>3816</v>
      </c>
      <c r="B843" t="s">
        <v>3</v>
      </c>
      <c r="C843">
        <v>2.2081050000000002</v>
      </c>
      <c r="D843">
        <v>0</v>
      </c>
      <c r="E843">
        <v>1.7108000000000002E-2</v>
      </c>
      <c r="F843" t="s">
        <v>607</v>
      </c>
      <c r="G843">
        <v>1</v>
      </c>
      <c r="H843" t="s">
        <v>305</v>
      </c>
      <c r="I843" s="299">
        <f t="shared" si="13"/>
        <v>2.2252130000000001</v>
      </c>
    </row>
    <row r="844" spans="1:9" x14ac:dyDescent="0.25">
      <c r="A844" t="s">
        <v>3817</v>
      </c>
      <c r="B844" t="s">
        <v>7</v>
      </c>
      <c r="C844">
        <v>1600</v>
      </c>
      <c r="D844">
        <v>0</v>
      </c>
      <c r="E844">
        <v>14.172800000000001</v>
      </c>
      <c r="F844" t="s">
        <v>407</v>
      </c>
      <c r="G844">
        <v>1</v>
      </c>
      <c r="H844" t="s">
        <v>3818</v>
      </c>
      <c r="I844" s="299">
        <f t="shared" si="13"/>
        <v>1614.1728000000001</v>
      </c>
    </row>
    <row r="845" spans="1:9" x14ac:dyDescent="0.25">
      <c r="A845" t="s">
        <v>3819</v>
      </c>
      <c r="B845" t="s">
        <v>1977</v>
      </c>
      <c r="C845">
        <v>350</v>
      </c>
      <c r="D845">
        <v>0</v>
      </c>
      <c r="E845">
        <v>11.289249999999999</v>
      </c>
      <c r="F845" t="s">
        <v>407</v>
      </c>
      <c r="G845">
        <v>1</v>
      </c>
      <c r="H845" t="s">
        <v>3820</v>
      </c>
      <c r="I845" s="299">
        <f t="shared" si="13"/>
        <v>361.28924999999998</v>
      </c>
    </row>
    <row r="846" spans="1:9" x14ac:dyDescent="0.25">
      <c r="A846" t="s">
        <v>3819</v>
      </c>
      <c r="B846" t="s">
        <v>2769</v>
      </c>
      <c r="C846">
        <v>349.15333299999998</v>
      </c>
      <c r="D846">
        <v>0</v>
      </c>
      <c r="E846">
        <v>0.116617</v>
      </c>
      <c r="F846" t="s">
        <v>407</v>
      </c>
      <c r="G846">
        <v>1</v>
      </c>
      <c r="H846" t="s">
        <v>3820</v>
      </c>
      <c r="I846" s="299">
        <f t="shared" si="13"/>
        <v>349.26994999999999</v>
      </c>
    </row>
    <row r="847" spans="1:9" x14ac:dyDescent="0.25">
      <c r="A847" t="s">
        <v>3819</v>
      </c>
      <c r="B847" t="s">
        <v>7</v>
      </c>
      <c r="C847">
        <v>353.25833299999999</v>
      </c>
      <c r="D847">
        <v>0</v>
      </c>
      <c r="E847">
        <v>3.129162</v>
      </c>
      <c r="F847" t="s">
        <v>407</v>
      </c>
      <c r="G847">
        <v>1</v>
      </c>
      <c r="H847" t="s">
        <v>3820</v>
      </c>
      <c r="I847" s="299">
        <f t="shared" si="13"/>
        <v>356.387495</v>
      </c>
    </row>
    <row r="848" spans="1:9" x14ac:dyDescent="0.25">
      <c r="A848" t="s">
        <v>3819</v>
      </c>
      <c r="B848" t="s">
        <v>8</v>
      </c>
      <c r="C848">
        <v>364.61500000000001</v>
      </c>
      <c r="D848">
        <v>0</v>
      </c>
      <c r="E848">
        <v>12.276586999999999</v>
      </c>
      <c r="F848" t="s">
        <v>407</v>
      </c>
      <c r="G848">
        <v>1</v>
      </c>
      <c r="H848" t="s">
        <v>3820</v>
      </c>
      <c r="I848" s="299">
        <f t="shared" si="13"/>
        <v>376.89158700000002</v>
      </c>
    </row>
    <row r="849" spans="1:9" x14ac:dyDescent="0.25">
      <c r="A849" t="s">
        <v>3821</v>
      </c>
      <c r="B849" t="s">
        <v>299</v>
      </c>
      <c r="C849">
        <v>2.73081</v>
      </c>
      <c r="D849">
        <v>0</v>
      </c>
      <c r="E849">
        <v>6.0206000000000003E-2</v>
      </c>
      <c r="F849" t="s">
        <v>607</v>
      </c>
      <c r="G849">
        <v>1</v>
      </c>
      <c r="H849" t="s">
        <v>1630</v>
      </c>
      <c r="I849" s="299">
        <f t="shared" si="13"/>
        <v>2.7910159999999999</v>
      </c>
    </row>
    <row r="850" spans="1:9" x14ac:dyDescent="0.25">
      <c r="A850" t="s">
        <v>3822</v>
      </c>
      <c r="B850" t="s">
        <v>300</v>
      </c>
      <c r="C850">
        <v>6.4102009999999998</v>
      </c>
      <c r="D850">
        <v>0</v>
      </c>
      <c r="E850">
        <v>6.0455000000000002E-2</v>
      </c>
      <c r="F850" t="s">
        <v>615</v>
      </c>
      <c r="G850">
        <v>1</v>
      </c>
      <c r="H850" t="s">
        <v>3823</v>
      </c>
      <c r="I850" s="299">
        <f t="shared" si="13"/>
        <v>6.470656</v>
      </c>
    </row>
    <row r="851" spans="1:9" x14ac:dyDescent="0.25">
      <c r="A851" t="s">
        <v>3824</v>
      </c>
      <c r="B851" t="s">
        <v>1977</v>
      </c>
      <c r="C851">
        <v>0.17</v>
      </c>
      <c r="D851">
        <v>0</v>
      </c>
      <c r="E851">
        <v>5.483E-3</v>
      </c>
      <c r="F851" t="s">
        <v>607</v>
      </c>
      <c r="G851">
        <v>1</v>
      </c>
      <c r="H851" t="s">
        <v>1862</v>
      </c>
      <c r="I851" s="299">
        <f t="shared" si="13"/>
        <v>0.175483</v>
      </c>
    </row>
    <row r="852" spans="1:9" x14ac:dyDescent="0.25">
      <c r="A852" t="s">
        <v>3824</v>
      </c>
      <c r="B852" t="s">
        <v>0</v>
      </c>
      <c r="C852">
        <v>0.21091199999999999</v>
      </c>
      <c r="D852">
        <v>0</v>
      </c>
      <c r="E852">
        <v>7.4700000000000005E-4</v>
      </c>
      <c r="F852" t="s">
        <v>607</v>
      </c>
      <c r="G852">
        <v>1</v>
      </c>
      <c r="H852" t="s">
        <v>1862</v>
      </c>
      <c r="I852" s="299">
        <f t="shared" si="13"/>
        <v>0.21165899999999999</v>
      </c>
    </row>
    <row r="853" spans="1:9" x14ac:dyDescent="0.25">
      <c r="A853" t="s">
        <v>3824</v>
      </c>
      <c r="B853" t="s">
        <v>300</v>
      </c>
      <c r="C853">
        <v>0.170181</v>
      </c>
      <c r="D853">
        <v>0</v>
      </c>
      <c r="E853">
        <v>1.6050000000000001E-3</v>
      </c>
      <c r="F853" t="s">
        <v>607</v>
      </c>
      <c r="G853">
        <v>1</v>
      </c>
      <c r="H853" t="s">
        <v>1862</v>
      </c>
      <c r="I853" s="299">
        <f t="shared" si="13"/>
        <v>0.17178599999999999</v>
      </c>
    </row>
    <row r="854" spans="1:9" x14ac:dyDescent="0.25">
      <c r="A854" t="s">
        <v>3824</v>
      </c>
      <c r="B854" t="s">
        <v>7</v>
      </c>
      <c r="C854">
        <v>0.17</v>
      </c>
      <c r="D854">
        <v>0</v>
      </c>
      <c r="E854">
        <v>1.506E-3</v>
      </c>
      <c r="F854" t="s">
        <v>607</v>
      </c>
      <c r="G854">
        <v>1</v>
      </c>
      <c r="H854" t="s">
        <v>1862</v>
      </c>
      <c r="I854" s="299">
        <f t="shared" si="13"/>
        <v>0.17150600000000002</v>
      </c>
    </row>
    <row r="855" spans="1:9" x14ac:dyDescent="0.25">
      <c r="A855" t="s">
        <v>3824</v>
      </c>
      <c r="B855" t="s">
        <v>8</v>
      </c>
      <c r="C855">
        <v>0.17039799999999999</v>
      </c>
      <c r="D855">
        <v>0</v>
      </c>
      <c r="E855">
        <v>5.7369999999999999E-3</v>
      </c>
      <c r="F855" t="s">
        <v>607</v>
      </c>
      <c r="G855">
        <v>1</v>
      </c>
      <c r="H855" t="s">
        <v>1862</v>
      </c>
      <c r="I855" s="299">
        <f t="shared" si="13"/>
        <v>0.17613499999999999</v>
      </c>
    </row>
    <row r="856" spans="1:9" x14ac:dyDescent="0.25">
      <c r="A856" t="s">
        <v>3825</v>
      </c>
      <c r="B856" t="s">
        <v>1977</v>
      </c>
      <c r="C856">
        <v>0.50926199999999999</v>
      </c>
      <c r="D856">
        <v>0</v>
      </c>
      <c r="E856">
        <v>1.6426E-2</v>
      </c>
      <c r="F856" t="s">
        <v>607</v>
      </c>
      <c r="G856">
        <v>1</v>
      </c>
      <c r="H856" t="s">
        <v>1769</v>
      </c>
      <c r="I856" s="299">
        <f t="shared" si="13"/>
        <v>0.52568800000000004</v>
      </c>
    </row>
    <row r="857" spans="1:9" x14ac:dyDescent="0.25">
      <c r="A857" t="s">
        <v>3825</v>
      </c>
      <c r="B857" t="s">
        <v>0</v>
      </c>
      <c r="C857">
        <v>0.48499999999999999</v>
      </c>
      <c r="D857">
        <v>0</v>
      </c>
      <c r="E857">
        <v>1.719E-3</v>
      </c>
      <c r="F857" t="s">
        <v>607</v>
      </c>
      <c r="G857">
        <v>1</v>
      </c>
      <c r="H857" t="s">
        <v>1769</v>
      </c>
      <c r="I857" s="299">
        <f t="shared" si="13"/>
        <v>0.48671900000000001</v>
      </c>
    </row>
    <row r="858" spans="1:9" x14ac:dyDescent="0.25">
      <c r="A858" t="s">
        <v>3825</v>
      </c>
      <c r="B858" t="s">
        <v>5</v>
      </c>
      <c r="C858">
        <v>0.48499999999999999</v>
      </c>
      <c r="D858">
        <v>0</v>
      </c>
      <c r="E858">
        <v>6.1159999999999999E-3</v>
      </c>
      <c r="F858" t="s">
        <v>607</v>
      </c>
      <c r="G858">
        <v>1</v>
      </c>
      <c r="H858" t="s">
        <v>1769</v>
      </c>
      <c r="I858" s="299">
        <f t="shared" si="13"/>
        <v>0.491116</v>
      </c>
    </row>
    <row r="859" spans="1:9" x14ac:dyDescent="0.25">
      <c r="A859" t="s">
        <v>3825</v>
      </c>
      <c r="B859" t="s">
        <v>6</v>
      </c>
      <c r="C859">
        <v>0.50351400000000002</v>
      </c>
      <c r="D859">
        <v>0</v>
      </c>
      <c r="E859">
        <v>3.5760000000000002E-3</v>
      </c>
      <c r="F859" t="s">
        <v>607</v>
      </c>
      <c r="G859">
        <v>1</v>
      </c>
      <c r="H859" t="s">
        <v>1769</v>
      </c>
      <c r="I859" s="299">
        <f t="shared" si="13"/>
        <v>0.50709000000000004</v>
      </c>
    </row>
    <row r="860" spans="1:9" x14ac:dyDescent="0.25">
      <c r="A860" t="s">
        <v>3825</v>
      </c>
      <c r="B860" t="s">
        <v>300</v>
      </c>
      <c r="C860">
        <v>0.48499900000000001</v>
      </c>
      <c r="D860">
        <v>0</v>
      </c>
      <c r="E860">
        <v>4.5739999999999999E-3</v>
      </c>
      <c r="F860" t="s">
        <v>607</v>
      </c>
      <c r="G860">
        <v>1</v>
      </c>
      <c r="H860" t="s">
        <v>1769</v>
      </c>
      <c r="I860" s="299">
        <f t="shared" si="13"/>
        <v>0.48957300000000004</v>
      </c>
    </row>
    <row r="861" spans="1:9" x14ac:dyDescent="0.25">
      <c r="A861" t="s">
        <v>3825</v>
      </c>
      <c r="B861" t="s">
        <v>299</v>
      </c>
      <c r="C861">
        <v>0.48499999999999999</v>
      </c>
      <c r="D861">
        <v>0</v>
      </c>
      <c r="E861">
        <v>1.0692999999999999E-2</v>
      </c>
      <c r="F861" t="s">
        <v>607</v>
      </c>
      <c r="G861">
        <v>1</v>
      </c>
      <c r="H861" t="s">
        <v>1769</v>
      </c>
      <c r="I861" s="299">
        <f t="shared" si="13"/>
        <v>0.49569299999999999</v>
      </c>
    </row>
    <row r="862" spans="1:9" x14ac:dyDescent="0.25">
      <c r="A862" t="s">
        <v>3825</v>
      </c>
      <c r="B862" t="s">
        <v>3</v>
      </c>
      <c r="C862">
        <v>0.48499999999999999</v>
      </c>
      <c r="D862">
        <v>0</v>
      </c>
      <c r="E862">
        <v>3.7580000000000001E-3</v>
      </c>
      <c r="F862" t="s">
        <v>607</v>
      </c>
      <c r="G862">
        <v>1</v>
      </c>
      <c r="H862" t="s">
        <v>1769</v>
      </c>
      <c r="I862" s="299">
        <f t="shared" si="13"/>
        <v>0.48875799999999997</v>
      </c>
    </row>
    <row r="863" spans="1:9" x14ac:dyDescent="0.25">
      <c r="A863" t="s">
        <v>3826</v>
      </c>
      <c r="B863" t="s">
        <v>2768</v>
      </c>
      <c r="C863">
        <v>0.65749999999999997</v>
      </c>
      <c r="D863">
        <v>0</v>
      </c>
      <c r="E863">
        <v>3.4099999999999999E-4</v>
      </c>
      <c r="F863" t="s">
        <v>615</v>
      </c>
      <c r="G863">
        <v>1</v>
      </c>
      <c r="H863" t="s">
        <v>3827</v>
      </c>
      <c r="I863" s="299">
        <f t="shared" si="13"/>
        <v>0.65784100000000001</v>
      </c>
    </row>
    <row r="864" spans="1:9" x14ac:dyDescent="0.25">
      <c r="A864" t="s">
        <v>3826</v>
      </c>
      <c r="B864" t="s">
        <v>300</v>
      </c>
      <c r="C864">
        <v>0.55000000000000004</v>
      </c>
      <c r="D864">
        <v>0</v>
      </c>
      <c r="E864">
        <v>5.1869999999999998E-3</v>
      </c>
      <c r="F864" t="s">
        <v>615</v>
      </c>
      <c r="G864">
        <v>1</v>
      </c>
      <c r="H864" t="s">
        <v>3827</v>
      </c>
      <c r="I864" s="299">
        <f t="shared" si="13"/>
        <v>0.5551870000000001</v>
      </c>
    </row>
    <row r="865" spans="1:9" x14ac:dyDescent="0.25">
      <c r="A865" t="s">
        <v>3826</v>
      </c>
      <c r="B865" t="s">
        <v>299</v>
      </c>
      <c r="C865">
        <v>0.42499999999999999</v>
      </c>
      <c r="D865">
        <v>0</v>
      </c>
      <c r="E865">
        <v>9.3699999999999999E-3</v>
      </c>
      <c r="F865" t="s">
        <v>615</v>
      </c>
      <c r="G865">
        <v>1</v>
      </c>
      <c r="H865" t="s">
        <v>3827</v>
      </c>
      <c r="I865" s="299">
        <f t="shared" si="13"/>
        <v>0.43436999999999998</v>
      </c>
    </row>
    <row r="866" spans="1:9" x14ac:dyDescent="0.25">
      <c r="A866" t="s">
        <v>3828</v>
      </c>
      <c r="B866" t="s">
        <v>1977</v>
      </c>
      <c r="C866">
        <v>6.34</v>
      </c>
      <c r="D866">
        <v>0</v>
      </c>
      <c r="E866">
        <v>0.20449700000000001</v>
      </c>
      <c r="F866" t="s">
        <v>615</v>
      </c>
      <c r="G866">
        <v>1</v>
      </c>
      <c r="H866" t="s">
        <v>2160</v>
      </c>
      <c r="I866" s="299">
        <f t="shared" si="13"/>
        <v>6.5444969999999998</v>
      </c>
    </row>
    <row r="867" spans="1:9" x14ac:dyDescent="0.25">
      <c r="A867" t="s">
        <v>3828</v>
      </c>
      <c r="B867" t="s">
        <v>0</v>
      </c>
      <c r="C867">
        <v>6.0568879999999998</v>
      </c>
      <c r="D867">
        <v>0</v>
      </c>
      <c r="E867">
        <v>2.1465999999999999E-2</v>
      </c>
      <c r="F867" t="s">
        <v>615</v>
      </c>
      <c r="G867">
        <v>1</v>
      </c>
      <c r="H867" t="s">
        <v>2160</v>
      </c>
      <c r="I867" s="299">
        <f t="shared" si="13"/>
        <v>6.078354</v>
      </c>
    </row>
    <row r="868" spans="1:9" x14ac:dyDescent="0.25">
      <c r="A868" t="s">
        <v>3828</v>
      </c>
      <c r="B868" t="s">
        <v>5</v>
      </c>
      <c r="C868">
        <v>4.9770000000000003</v>
      </c>
      <c r="D868">
        <v>0</v>
      </c>
      <c r="E868">
        <v>6.2759999999999996E-2</v>
      </c>
      <c r="F868" t="s">
        <v>615</v>
      </c>
      <c r="G868">
        <v>1</v>
      </c>
      <c r="H868" t="s">
        <v>2160</v>
      </c>
      <c r="I868" s="299">
        <f t="shared" si="13"/>
        <v>5.0397600000000002</v>
      </c>
    </row>
    <row r="869" spans="1:9" x14ac:dyDescent="0.25">
      <c r="A869" t="s">
        <v>3828</v>
      </c>
      <c r="B869" t="s">
        <v>6</v>
      </c>
      <c r="C869">
        <v>5.9413809999999998</v>
      </c>
      <c r="D869">
        <v>0</v>
      </c>
      <c r="E869">
        <v>4.2195999999999997E-2</v>
      </c>
      <c r="F869" t="s">
        <v>615</v>
      </c>
      <c r="G869">
        <v>1</v>
      </c>
      <c r="H869" t="s">
        <v>2160</v>
      </c>
      <c r="I869" s="299">
        <f t="shared" si="13"/>
        <v>5.9835769999999995</v>
      </c>
    </row>
    <row r="870" spans="1:9" x14ac:dyDescent="0.25">
      <c r="A870" t="s">
        <v>3828</v>
      </c>
      <c r="B870" t="s">
        <v>300</v>
      </c>
      <c r="C870">
        <v>4.5649920000000002</v>
      </c>
      <c r="D870">
        <v>0</v>
      </c>
      <c r="E870">
        <v>4.3052E-2</v>
      </c>
      <c r="F870" t="s">
        <v>615</v>
      </c>
      <c r="G870">
        <v>1</v>
      </c>
      <c r="H870" t="s">
        <v>2160</v>
      </c>
      <c r="I870" s="299">
        <f t="shared" si="13"/>
        <v>4.6080440000000005</v>
      </c>
    </row>
    <row r="871" spans="1:9" x14ac:dyDescent="0.25">
      <c r="A871" t="s">
        <v>3828</v>
      </c>
      <c r="B871" t="s">
        <v>7</v>
      </c>
      <c r="C871">
        <v>5.2132259999999997</v>
      </c>
      <c r="D871">
        <v>0</v>
      </c>
      <c r="E871">
        <v>4.6178999999999998E-2</v>
      </c>
      <c r="F871" t="s">
        <v>615</v>
      </c>
      <c r="G871">
        <v>1</v>
      </c>
      <c r="H871" t="s">
        <v>2160</v>
      </c>
      <c r="I871" s="299">
        <f t="shared" si="13"/>
        <v>5.2594050000000001</v>
      </c>
    </row>
    <row r="872" spans="1:9" x14ac:dyDescent="0.25">
      <c r="A872" t="s">
        <v>3828</v>
      </c>
      <c r="B872" t="s">
        <v>8</v>
      </c>
      <c r="C872">
        <v>6.34</v>
      </c>
      <c r="D872">
        <v>0</v>
      </c>
      <c r="E872">
        <v>0.21346799999999999</v>
      </c>
      <c r="F872" t="s">
        <v>615</v>
      </c>
      <c r="G872">
        <v>1</v>
      </c>
      <c r="H872" t="s">
        <v>2160</v>
      </c>
      <c r="I872" s="299">
        <f t="shared" si="13"/>
        <v>6.5534679999999996</v>
      </c>
    </row>
    <row r="873" spans="1:9" x14ac:dyDescent="0.25">
      <c r="A873" t="s">
        <v>3828</v>
      </c>
      <c r="B873" t="s">
        <v>299</v>
      </c>
      <c r="C873">
        <v>4.5881610000000004</v>
      </c>
      <c r="D873">
        <v>0</v>
      </c>
      <c r="E873">
        <v>0.10115499999999999</v>
      </c>
      <c r="F873" t="s">
        <v>615</v>
      </c>
      <c r="G873">
        <v>1</v>
      </c>
      <c r="H873" t="s">
        <v>2160</v>
      </c>
      <c r="I873" s="299">
        <f t="shared" si="13"/>
        <v>4.6893160000000007</v>
      </c>
    </row>
    <row r="874" spans="1:9" x14ac:dyDescent="0.25">
      <c r="A874" t="s">
        <v>3829</v>
      </c>
      <c r="B874" t="s">
        <v>5</v>
      </c>
      <c r="C874">
        <v>0.126</v>
      </c>
      <c r="D874">
        <v>0</v>
      </c>
      <c r="E874">
        <v>1.5889999999999999E-3</v>
      </c>
      <c r="F874" t="s">
        <v>607</v>
      </c>
      <c r="G874">
        <v>1</v>
      </c>
      <c r="H874" t="s">
        <v>2064</v>
      </c>
      <c r="I874" s="299">
        <f t="shared" si="13"/>
        <v>0.12758900000000001</v>
      </c>
    </row>
    <row r="875" spans="1:9" x14ac:dyDescent="0.25">
      <c r="A875" t="s">
        <v>3830</v>
      </c>
      <c r="B875" t="s">
        <v>1977</v>
      </c>
      <c r="C875">
        <v>1.4017120000000001</v>
      </c>
      <c r="D875">
        <v>0</v>
      </c>
      <c r="E875">
        <v>4.5212000000000002E-2</v>
      </c>
      <c r="F875" t="s">
        <v>607</v>
      </c>
      <c r="G875">
        <v>1</v>
      </c>
      <c r="H875" t="s">
        <v>2165</v>
      </c>
      <c r="I875" s="299">
        <f t="shared" si="13"/>
        <v>1.4469240000000001</v>
      </c>
    </row>
    <row r="876" spans="1:9" x14ac:dyDescent="0.25">
      <c r="A876" t="s">
        <v>3830</v>
      </c>
      <c r="B876" t="s">
        <v>0</v>
      </c>
      <c r="C876">
        <v>1.3833029999999999</v>
      </c>
      <c r="D876">
        <v>0</v>
      </c>
      <c r="E876">
        <v>4.9020000000000001E-3</v>
      </c>
      <c r="F876" t="s">
        <v>607</v>
      </c>
      <c r="G876">
        <v>1</v>
      </c>
      <c r="H876" t="s">
        <v>2165</v>
      </c>
      <c r="I876" s="299">
        <f t="shared" si="13"/>
        <v>1.3882049999999999</v>
      </c>
    </row>
    <row r="877" spans="1:9" x14ac:dyDescent="0.25">
      <c r="A877" t="s">
        <v>3830</v>
      </c>
      <c r="B877" t="s">
        <v>5</v>
      </c>
      <c r="C877">
        <v>1.6900010000000001</v>
      </c>
      <c r="D877">
        <v>0</v>
      </c>
      <c r="E877">
        <v>2.1311E-2</v>
      </c>
      <c r="F877" t="s">
        <v>607</v>
      </c>
      <c r="G877">
        <v>1</v>
      </c>
      <c r="H877" t="s">
        <v>2165</v>
      </c>
      <c r="I877" s="299">
        <f t="shared" si="13"/>
        <v>1.7113120000000002</v>
      </c>
    </row>
    <row r="878" spans="1:9" x14ac:dyDescent="0.25">
      <c r="A878" t="s">
        <v>3830</v>
      </c>
      <c r="B878" t="s">
        <v>6</v>
      </c>
      <c r="C878">
        <v>1.3909260000000001</v>
      </c>
      <c r="D878">
        <v>0</v>
      </c>
      <c r="E878">
        <v>9.8779999999999996E-3</v>
      </c>
      <c r="F878" t="s">
        <v>607</v>
      </c>
      <c r="G878">
        <v>1</v>
      </c>
      <c r="H878" t="s">
        <v>2165</v>
      </c>
      <c r="I878" s="299">
        <f t="shared" si="13"/>
        <v>1.4008040000000002</v>
      </c>
    </row>
    <row r="879" spans="1:9" x14ac:dyDescent="0.25">
      <c r="A879" t="s">
        <v>3830</v>
      </c>
      <c r="B879" t="s">
        <v>300</v>
      </c>
      <c r="C879">
        <v>1.382053</v>
      </c>
      <c r="D879">
        <v>0</v>
      </c>
      <c r="E879">
        <v>1.3034E-2</v>
      </c>
      <c r="F879" t="s">
        <v>607</v>
      </c>
      <c r="G879">
        <v>1</v>
      </c>
      <c r="H879" t="s">
        <v>2165</v>
      </c>
      <c r="I879" s="299">
        <f t="shared" si="13"/>
        <v>1.395087</v>
      </c>
    </row>
    <row r="880" spans="1:9" x14ac:dyDescent="0.25">
      <c r="A880" t="s">
        <v>3830</v>
      </c>
      <c r="B880" t="s">
        <v>7</v>
      </c>
      <c r="C880">
        <v>1.4055869999999999</v>
      </c>
      <c r="D880">
        <v>0</v>
      </c>
      <c r="E880">
        <v>1.2451E-2</v>
      </c>
      <c r="F880" t="s">
        <v>607</v>
      </c>
      <c r="G880">
        <v>1</v>
      </c>
      <c r="H880" t="s">
        <v>2165</v>
      </c>
      <c r="I880" s="299">
        <f t="shared" si="13"/>
        <v>1.4180379999999999</v>
      </c>
    </row>
    <row r="881" spans="1:9" x14ac:dyDescent="0.25">
      <c r="A881" t="s">
        <v>3830</v>
      </c>
      <c r="B881" t="s">
        <v>299</v>
      </c>
      <c r="C881">
        <v>1.3801030000000001</v>
      </c>
      <c r="D881">
        <v>0</v>
      </c>
      <c r="E881">
        <v>3.0426999999999999E-2</v>
      </c>
      <c r="F881" t="s">
        <v>607</v>
      </c>
      <c r="G881">
        <v>1</v>
      </c>
      <c r="H881" t="s">
        <v>2165</v>
      </c>
      <c r="I881" s="299">
        <f t="shared" si="13"/>
        <v>1.4105300000000001</v>
      </c>
    </row>
    <row r="882" spans="1:9" x14ac:dyDescent="0.25">
      <c r="A882" t="s">
        <v>3830</v>
      </c>
      <c r="B882" t="s">
        <v>3</v>
      </c>
      <c r="C882">
        <v>1.385996</v>
      </c>
      <c r="D882">
        <v>0</v>
      </c>
      <c r="E882">
        <v>1.0739E-2</v>
      </c>
      <c r="F882" t="s">
        <v>607</v>
      </c>
      <c r="G882">
        <v>1</v>
      </c>
      <c r="H882" t="s">
        <v>2165</v>
      </c>
      <c r="I882" s="299">
        <f t="shared" si="13"/>
        <v>1.3967350000000001</v>
      </c>
    </row>
    <row r="883" spans="1:9" x14ac:dyDescent="0.25">
      <c r="A883" t="s">
        <v>3831</v>
      </c>
      <c r="B883" t="s">
        <v>8</v>
      </c>
      <c r="C883">
        <v>2.385005</v>
      </c>
      <c r="D883">
        <v>0</v>
      </c>
      <c r="E883">
        <v>8.0302999999999999E-2</v>
      </c>
      <c r="F883" t="s">
        <v>607</v>
      </c>
      <c r="G883">
        <v>1</v>
      </c>
      <c r="H883" t="s">
        <v>3832</v>
      </c>
      <c r="I883" s="299">
        <f t="shared" si="13"/>
        <v>2.4653079999999998</v>
      </c>
    </row>
    <row r="884" spans="1:9" x14ac:dyDescent="0.25">
      <c r="A884" t="s">
        <v>3833</v>
      </c>
      <c r="B884" t="s">
        <v>300</v>
      </c>
      <c r="C884">
        <v>6.1756630000000001</v>
      </c>
      <c r="D884">
        <v>0</v>
      </c>
      <c r="E884">
        <v>5.8243000000000003E-2</v>
      </c>
      <c r="F884" t="s">
        <v>607</v>
      </c>
      <c r="G884">
        <v>1</v>
      </c>
      <c r="H884" t="s">
        <v>2185</v>
      </c>
      <c r="I884" s="299">
        <f t="shared" si="13"/>
        <v>6.2339060000000002</v>
      </c>
    </row>
    <row r="885" spans="1:9" x14ac:dyDescent="0.25">
      <c r="A885" t="s">
        <v>3833</v>
      </c>
      <c r="B885" t="s">
        <v>7</v>
      </c>
      <c r="C885">
        <v>6.1702250000000003</v>
      </c>
      <c r="D885">
        <v>0</v>
      </c>
      <c r="E885">
        <v>5.4656000000000003E-2</v>
      </c>
      <c r="F885" t="s">
        <v>607</v>
      </c>
      <c r="G885">
        <v>1</v>
      </c>
      <c r="H885" t="s">
        <v>2185</v>
      </c>
      <c r="I885" s="299">
        <f t="shared" si="13"/>
        <v>6.2248809999999999</v>
      </c>
    </row>
    <row r="886" spans="1:9" x14ac:dyDescent="0.25">
      <c r="A886" t="s">
        <v>3833</v>
      </c>
      <c r="B886" t="s">
        <v>8</v>
      </c>
      <c r="C886">
        <v>6.3618350000000001</v>
      </c>
      <c r="D886">
        <v>0</v>
      </c>
      <c r="E886">
        <v>0.214203</v>
      </c>
      <c r="F886" t="s">
        <v>607</v>
      </c>
      <c r="G886">
        <v>1</v>
      </c>
      <c r="H886" t="s">
        <v>2185</v>
      </c>
      <c r="I886" s="299">
        <f t="shared" si="13"/>
        <v>6.5760380000000005</v>
      </c>
    </row>
    <row r="887" spans="1:9" x14ac:dyDescent="0.25">
      <c r="A887" t="s">
        <v>3833</v>
      </c>
      <c r="B887" t="s">
        <v>299</v>
      </c>
      <c r="C887">
        <v>6.1713129999999996</v>
      </c>
      <c r="D887">
        <v>0</v>
      </c>
      <c r="E887">
        <v>0.13605900000000001</v>
      </c>
      <c r="F887" t="s">
        <v>607</v>
      </c>
      <c r="G887">
        <v>1</v>
      </c>
      <c r="H887" t="s">
        <v>2185</v>
      </c>
      <c r="I887" s="299">
        <f t="shared" si="13"/>
        <v>6.307372</v>
      </c>
    </row>
    <row r="888" spans="1:9" x14ac:dyDescent="0.25">
      <c r="A888" t="s">
        <v>3833</v>
      </c>
      <c r="B888" t="s">
        <v>3</v>
      </c>
      <c r="C888">
        <v>6.1700059999999999</v>
      </c>
      <c r="D888">
        <v>0</v>
      </c>
      <c r="E888">
        <v>4.7805E-2</v>
      </c>
      <c r="F888" t="s">
        <v>607</v>
      </c>
      <c r="G888">
        <v>1</v>
      </c>
      <c r="H888" t="s">
        <v>2185</v>
      </c>
      <c r="I888" s="299">
        <f t="shared" si="13"/>
        <v>6.2178110000000002</v>
      </c>
    </row>
    <row r="889" spans="1:9" x14ac:dyDescent="0.25">
      <c r="A889" t="s">
        <v>3834</v>
      </c>
      <c r="B889" t="s">
        <v>2768</v>
      </c>
      <c r="C889">
        <v>1</v>
      </c>
      <c r="D889">
        <v>-6.7649000000000001E-2</v>
      </c>
      <c r="E889">
        <v>5.1800000000000001E-4</v>
      </c>
      <c r="F889" t="s">
        <v>432</v>
      </c>
      <c r="G889">
        <v>1</v>
      </c>
      <c r="H889" t="s">
        <v>3835</v>
      </c>
      <c r="I889" s="299">
        <f t="shared" si="13"/>
        <v>0.93235100000000004</v>
      </c>
    </row>
    <row r="890" spans="1:9" x14ac:dyDescent="0.25">
      <c r="A890" t="s">
        <v>3834</v>
      </c>
      <c r="B890" t="s">
        <v>1977</v>
      </c>
      <c r="C890">
        <v>1</v>
      </c>
      <c r="D890">
        <v>-0.19503999999999999</v>
      </c>
      <c r="E890">
        <v>3.2254999999999999E-2</v>
      </c>
      <c r="F890" t="s">
        <v>432</v>
      </c>
      <c r="G890">
        <v>1</v>
      </c>
      <c r="H890" t="s">
        <v>3835</v>
      </c>
      <c r="I890" s="299">
        <f t="shared" si="13"/>
        <v>0.80496000000000001</v>
      </c>
    </row>
    <row r="891" spans="1:9" x14ac:dyDescent="0.25">
      <c r="A891" t="s">
        <v>3834</v>
      </c>
      <c r="B891" t="s">
        <v>0</v>
      </c>
      <c r="C891">
        <v>1</v>
      </c>
      <c r="D891">
        <v>-1.6202999999999999E-2</v>
      </c>
      <c r="E891">
        <v>3.5439999999999998E-3</v>
      </c>
      <c r="F891" t="s">
        <v>432</v>
      </c>
      <c r="G891">
        <v>1</v>
      </c>
      <c r="H891" t="s">
        <v>3835</v>
      </c>
      <c r="I891" s="299">
        <f t="shared" si="13"/>
        <v>0.98379700000000003</v>
      </c>
    </row>
    <row r="892" spans="1:9" x14ac:dyDescent="0.25">
      <c r="A892" t="s">
        <v>3834</v>
      </c>
      <c r="B892" t="s">
        <v>5</v>
      </c>
      <c r="C892">
        <v>1</v>
      </c>
      <c r="D892">
        <v>-4.1848000000000003E-2</v>
      </c>
      <c r="E892">
        <v>1.261E-2</v>
      </c>
      <c r="F892" t="s">
        <v>432</v>
      </c>
      <c r="G892">
        <v>1</v>
      </c>
      <c r="H892" t="s">
        <v>3835</v>
      </c>
      <c r="I892" s="299">
        <f t="shared" si="13"/>
        <v>0.958152</v>
      </c>
    </row>
    <row r="893" spans="1:9" x14ac:dyDescent="0.25">
      <c r="A893" t="s">
        <v>3834</v>
      </c>
      <c r="B893" t="s">
        <v>6</v>
      </c>
      <c r="C893">
        <v>1</v>
      </c>
      <c r="D893">
        <v>-3.0875E-2</v>
      </c>
      <c r="E893">
        <v>7.1019999999999998E-3</v>
      </c>
      <c r="F893" t="s">
        <v>432</v>
      </c>
      <c r="G893">
        <v>1</v>
      </c>
      <c r="H893" t="s">
        <v>3835</v>
      </c>
      <c r="I893" s="299">
        <f t="shared" si="13"/>
        <v>0.96912500000000001</v>
      </c>
    </row>
    <row r="894" spans="1:9" x14ac:dyDescent="0.25">
      <c r="A894" t="s">
        <v>3834</v>
      </c>
      <c r="B894" t="s">
        <v>300</v>
      </c>
      <c r="C894">
        <v>1</v>
      </c>
      <c r="D894">
        <v>-3.4297000000000001E-2</v>
      </c>
      <c r="E894">
        <v>9.4310000000000001E-3</v>
      </c>
      <c r="F894" t="s">
        <v>432</v>
      </c>
      <c r="G894">
        <v>1</v>
      </c>
      <c r="H894" t="s">
        <v>3835</v>
      </c>
      <c r="I894" s="299">
        <f t="shared" si="13"/>
        <v>0.96570299999999998</v>
      </c>
    </row>
    <row r="895" spans="1:9" x14ac:dyDescent="0.25">
      <c r="A895" t="s">
        <v>3834</v>
      </c>
      <c r="B895" t="s">
        <v>7</v>
      </c>
      <c r="C895">
        <v>1</v>
      </c>
      <c r="D895">
        <v>-2.9031999999999999E-2</v>
      </c>
      <c r="E895">
        <v>8.8579999999999996E-3</v>
      </c>
      <c r="F895" t="s">
        <v>432</v>
      </c>
      <c r="G895">
        <v>1</v>
      </c>
      <c r="H895" t="s">
        <v>3835</v>
      </c>
      <c r="I895" s="299">
        <f t="shared" si="13"/>
        <v>0.97096800000000005</v>
      </c>
    </row>
    <row r="896" spans="1:9" x14ac:dyDescent="0.25">
      <c r="A896" t="s">
        <v>3834</v>
      </c>
      <c r="B896" t="s">
        <v>8</v>
      </c>
      <c r="C896">
        <v>1</v>
      </c>
      <c r="D896">
        <v>-3.2280000000000003E-2</v>
      </c>
      <c r="E896">
        <v>3.3669999999999999E-2</v>
      </c>
      <c r="F896" t="s">
        <v>432</v>
      </c>
      <c r="G896">
        <v>1</v>
      </c>
      <c r="H896" t="s">
        <v>3835</v>
      </c>
      <c r="I896" s="299">
        <f t="shared" si="13"/>
        <v>0.96772000000000002</v>
      </c>
    </row>
    <row r="897" spans="1:9" x14ac:dyDescent="0.25">
      <c r="A897" t="s">
        <v>3836</v>
      </c>
      <c r="B897" t="s">
        <v>7</v>
      </c>
      <c r="C897">
        <v>9.9193800000000003</v>
      </c>
      <c r="D897">
        <v>0</v>
      </c>
      <c r="E897">
        <v>8.7866E-2</v>
      </c>
      <c r="F897" t="s">
        <v>607</v>
      </c>
      <c r="G897">
        <v>1</v>
      </c>
      <c r="H897" t="s">
        <v>3600</v>
      </c>
      <c r="I897" s="299">
        <f t="shared" si="13"/>
        <v>10.007246</v>
      </c>
    </row>
    <row r="898" spans="1:9" x14ac:dyDescent="0.25">
      <c r="A898" t="s">
        <v>3837</v>
      </c>
      <c r="B898" t="s">
        <v>1977</v>
      </c>
      <c r="C898">
        <v>7.26</v>
      </c>
      <c r="D898">
        <v>0</v>
      </c>
      <c r="E898">
        <v>0.23417099999999999</v>
      </c>
      <c r="F898" t="s">
        <v>607</v>
      </c>
      <c r="G898">
        <v>1</v>
      </c>
      <c r="H898" t="s">
        <v>3605</v>
      </c>
      <c r="I898" s="299">
        <f t="shared" si="13"/>
        <v>7.4941709999999997</v>
      </c>
    </row>
    <row r="899" spans="1:9" x14ac:dyDescent="0.25">
      <c r="A899" t="s">
        <v>3837</v>
      </c>
      <c r="B899" t="s">
        <v>0</v>
      </c>
      <c r="C899">
        <v>7.26</v>
      </c>
      <c r="D899">
        <v>0</v>
      </c>
      <c r="E899">
        <v>2.5728999999999998E-2</v>
      </c>
      <c r="F899" t="s">
        <v>607</v>
      </c>
      <c r="G899">
        <v>1</v>
      </c>
      <c r="H899" t="s">
        <v>3605</v>
      </c>
      <c r="I899" s="299">
        <f t="shared" si="13"/>
        <v>7.2857289999999999</v>
      </c>
    </row>
    <row r="900" spans="1:9" x14ac:dyDescent="0.25">
      <c r="A900" t="s">
        <v>3837</v>
      </c>
      <c r="B900" t="s">
        <v>6</v>
      </c>
      <c r="C900">
        <v>7.26</v>
      </c>
      <c r="D900">
        <v>0</v>
      </c>
      <c r="E900">
        <v>5.1561000000000003E-2</v>
      </c>
      <c r="F900" t="s">
        <v>607</v>
      </c>
      <c r="G900">
        <v>1</v>
      </c>
      <c r="H900" t="s">
        <v>3605</v>
      </c>
      <c r="I900" s="299">
        <f t="shared" ref="I900:I934" si="14">IF(F900="mt",C900+D900,E900+D900+C900)</f>
        <v>7.3115610000000002</v>
      </c>
    </row>
    <row r="901" spans="1:9" x14ac:dyDescent="0.25">
      <c r="A901" t="s">
        <v>3837</v>
      </c>
      <c r="B901" t="s">
        <v>300</v>
      </c>
      <c r="C901">
        <v>7.26</v>
      </c>
      <c r="D901">
        <v>0</v>
      </c>
      <c r="E901">
        <v>6.8469000000000002E-2</v>
      </c>
      <c r="F901" t="s">
        <v>607</v>
      </c>
      <c r="G901">
        <v>1</v>
      </c>
      <c r="H901" t="s">
        <v>3605</v>
      </c>
      <c r="I901" s="299">
        <f t="shared" si="14"/>
        <v>7.3284690000000001</v>
      </c>
    </row>
    <row r="902" spans="1:9" x14ac:dyDescent="0.25">
      <c r="A902" t="s">
        <v>3837</v>
      </c>
      <c r="B902" t="s">
        <v>7</v>
      </c>
      <c r="C902">
        <v>6.7841870000000002</v>
      </c>
      <c r="D902">
        <v>0</v>
      </c>
      <c r="E902">
        <v>6.0094000000000002E-2</v>
      </c>
      <c r="F902" t="s">
        <v>607</v>
      </c>
      <c r="G902">
        <v>1</v>
      </c>
      <c r="H902" t="s">
        <v>3605</v>
      </c>
      <c r="I902" s="299">
        <f t="shared" si="14"/>
        <v>6.8442810000000005</v>
      </c>
    </row>
    <row r="903" spans="1:9" x14ac:dyDescent="0.25">
      <c r="A903" t="s">
        <v>3837</v>
      </c>
      <c r="B903" t="s">
        <v>3</v>
      </c>
      <c r="C903">
        <v>7.26</v>
      </c>
      <c r="D903">
        <v>0</v>
      </c>
      <c r="E903">
        <v>5.6250000000000001E-2</v>
      </c>
      <c r="F903" t="s">
        <v>607</v>
      </c>
      <c r="G903">
        <v>1</v>
      </c>
      <c r="H903" t="s">
        <v>3605</v>
      </c>
      <c r="I903" s="299">
        <f t="shared" si="14"/>
        <v>7.3162500000000001</v>
      </c>
    </row>
    <row r="904" spans="1:9" x14ac:dyDescent="0.25">
      <c r="A904" t="s">
        <v>3838</v>
      </c>
      <c r="B904" t="s">
        <v>1977</v>
      </c>
      <c r="C904">
        <v>1</v>
      </c>
      <c r="D904">
        <v>-0.19503999999999999</v>
      </c>
      <c r="E904">
        <v>3.2254999999999999E-2</v>
      </c>
      <c r="F904" t="s">
        <v>432</v>
      </c>
      <c r="G904">
        <v>1</v>
      </c>
      <c r="H904" t="s">
        <v>3839</v>
      </c>
      <c r="I904" s="299">
        <f t="shared" si="14"/>
        <v>0.80496000000000001</v>
      </c>
    </row>
    <row r="905" spans="1:9" x14ac:dyDescent="0.25">
      <c r="A905" t="s">
        <v>3838</v>
      </c>
      <c r="B905" t="s">
        <v>0</v>
      </c>
      <c r="C905">
        <v>1</v>
      </c>
      <c r="D905">
        <v>-1.6202999999999999E-2</v>
      </c>
      <c r="E905">
        <v>3.5439999999999998E-3</v>
      </c>
      <c r="F905" t="s">
        <v>432</v>
      </c>
      <c r="G905">
        <v>1</v>
      </c>
      <c r="H905" t="s">
        <v>3839</v>
      </c>
      <c r="I905" s="299">
        <f t="shared" si="14"/>
        <v>0.98379700000000003</v>
      </c>
    </row>
    <row r="906" spans="1:9" x14ac:dyDescent="0.25">
      <c r="A906" t="s">
        <v>3838</v>
      </c>
      <c r="B906" t="s">
        <v>300</v>
      </c>
      <c r="C906">
        <v>1</v>
      </c>
      <c r="D906">
        <v>-3.4297000000000001E-2</v>
      </c>
      <c r="E906">
        <v>9.4310000000000001E-3</v>
      </c>
      <c r="F906" t="s">
        <v>432</v>
      </c>
      <c r="G906">
        <v>1</v>
      </c>
      <c r="H906" t="s">
        <v>3839</v>
      </c>
      <c r="I906" s="299">
        <f t="shared" si="14"/>
        <v>0.96570299999999998</v>
      </c>
    </row>
    <row r="907" spans="1:9" x14ac:dyDescent="0.25">
      <c r="A907" t="s">
        <v>3838</v>
      </c>
      <c r="B907" t="s">
        <v>8</v>
      </c>
      <c r="C907">
        <v>1</v>
      </c>
      <c r="D907">
        <v>-3.2280000000000003E-2</v>
      </c>
      <c r="E907">
        <v>3.3669999999999999E-2</v>
      </c>
      <c r="F907" t="s">
        <v>432</v>
      </c>
      <c r="G907">
        <v>1</v>
      </c>
      <c r="H907" t="s">
        <v>3839</v>
      </c>
      <c r="I907" s="299">
        <f t="shared" si="14"/>
        <v>0.96772000000000002</v>
      </c>
    </row>
    <row r="908" spans="1:9" x14ac:dyDescent="0.25">
      <c r="A908" t="s">
        <v>3838</v>
      </c>
      <c r="B908" t="s">
        <v>299</v>
      </c>
      <c r="C908">
        <v>1</v>
      </c>
      <c r="D908">
        <v>-4.2868000000000003E-2</v>
      </c>
      <c r="E908">
        <v>2.2047000000000001E-2</v>
      </c>
      <c r="F908" t="s">
        <v>432</v>
      </c>
      <c r="G908">
        <v>1</v>
      </c>
      <c r="H908" t="s">
        <v>3839</v>
      </c>
      <c r="I908" s="299">
        <f t="shared" si="14"/>
        <v>0.95713199999999998</v>
      </c>
    </row>
    <row r="909" spans="1:9" x14ac:dyDescent="0.25">
      <c r="A909" t="s">
        <v>3207</v>
      </c>
      <c r="B909" t="s">
        <v>1977</v>
      </c>
      <c r="C909">
        <v>6.34</v>
      </c>
      <c r="D909">
        <v>0</v>
      </c>
      <c r="E909">
        <v>0.20449700000000001</v>
      </c>
      <c r="F909" t="s">
        <v>607</v>
      </c>
      <c r="G909">
        <v>1</v>
      </c>
      <c r="H909" t="s">
        <v>3216</v>
      </c>
      <c r="I909" s="299">
        <f t="shared" si="14"/>
        <v>6.5444969999999998</v>
      </c>
    </row>
    <row r="910" spans="1:9" x14ac:dyDescent="0.25">
      <c r="A910" t="s">
        <v>3207</v>
      </c>
      <c r="B910" t="s">
        <v>0</v>
      </c>
      <c r="C910">
        <v>6.34</v>
      </c>
      <c r="D910">
        <v>0</v>
      </c>
      <c r="E910">
        <v>2.2468999999999999E-2</v>
      </c>
      <c r="F910" t="s">
        <v>607</v>
      </c>
      <c r="G910">
        <v>1</v>
      </c>
      <c r="H910" t="s">
        <v>3216</v>
      </c>
      <c r="I910" s="299">
        <f t="shared" si="14"/>
        <v>6.3624689999999999</v>
      </c>
    </row>
    <row r="911" spans="1:9" x14ac:dyDescent="0.25">
      <c r="A911" t="s">
        <v>3207</v>
      </c>
      <c r="B911" t="s">
        <v>5</v>
      </c>
      <c r="C911">
        <v>6.3400030000000003</v>
      </c>
      <c r="D911">
        <v>0</v>
      </c>
      <c r="E911">
        <v>7.9947000000000004E-2</v>
      </c>
      <c r="F911" t="s">
        <v>607</v>
      </c>
      <c r="G911">
        <v>1</v>
      </c>
      <c r="H911" t="s">
        <v>3216</v>
      </c>
      <c r="I911" s="299">
        <f t="shared" si="14"/>
        <v>6.41995</v>
      </c>
    </row>
    <row r="912" spans="1:9" x14ac:dyDescent="0.25">
      <c r="A912" t="s">
        <v>3207</v>
      </c>
      <c r="B912" t="s">
        <v>300</v>
      </c>
      <c r="C912">
        <v>6.3400040000000004</v>
      </c>
      <c r="D912">
        <v>0</v>
      </c>
      <c r="E912">
        <v>5.9792999999999999E-2</v>
      </c>
      <c r="F912" t="s">
        <v>607</v>
      </c>
      <c r="G912">
        <v>1</v>
      </c>
      <c r="H912" t="s">
        <v>3216</v>
      </c>
      <c r="I912" s="299">
        <f t="shared" si="14"/>
        <v>6.3997970000000004</v>
      </c>
    </row>
    <row r="913" spans="1:9" x14ac:dyDescent="0.25">
      <c r="A913" t="s">
        <v>3207</v>
      </c>
      <c r="B913" t="s">
        <v>7</v>
      </c>
      <c r="C913">
        <v>6.34</v>
      </c>
      <c r="D913">
        <v>0</v>
      </c>
      <c r="E913">
        <v>5.6160000000000002E-2</v>
      </c>
      <c r="F913" t="s">
        <v>607</v>
      </c>
      <c r="G913">
        <v>1</v>
      </c>
      <c r="H913" t="s">
        <v>3216</v>
      </c>
      <c r="I913" s="299">
        <f t="shared" si="14"/>
        <v>6.3961600000000001</v>
      </c>
    </row>
    <row r="914" spans="1:9" x14ac:dyDescent="0.25">
      <c r="A914" t="s">
        <v>3207</v>
      </c>
      <c r="B914" t="s">
        <v>299</v>
      </c>
      <c r="C914">
        <v>6.3400040000000004</v>
      </c>
      <c r="D914">
        <v>0</v>
      </c>
      <c r="E914">
        <v>0.13977800000000001</v>
      </c>
      <c r="F914" t="s">
        <v>607</v>
      </c>
      <c r="G914">
        <v>1</v>
      </c>
      <c r="H914" t="s">
        <v>3216</v>
      </c>
      <c r="I914" s="299">
        <f t="shared" si="14"/>
        <v>6.4797820000000002</v>
      </c>
    </row>
    <row r="915" spans="1:9" x14ac:dyDescent="0.25">
      <c r="A915" t="s">
        <v>3840</v>
      </c>
      <c r="B915" t="s">
        <v>6</v>
      </c>
      <c r="C915">
        <v>8.6610069999999997</v>
      </c>
      <c r="D915">
        <v>0</v>
      </c>
      <c r="E915">
        <v>6.1510000000000002E-2</v>
      </c>
      <c r="F915" t="s">
        <v>607</v>
      </c>
      <c r="G915">
        <v>8.36</v>
      </c>
      <c r="H915" t="s">
        <v>3593</v>
      </c>
      <c r="I915" s="299">
        <f t="shared" si="14"/>
        <v>8.7225169999999999</v>
      </c>
    </row>
    <row r="916" spans="1:9" x14ac:dyDescent="0.25">
      <c r="A916" t="s">
        <v>3840</v>
      </c>
      <c r="B916" t="s">
        <v>300</v>
      </c>
      <c r="C916">
        <v>8.6610150000000008</v>
      </c>
      <c r="D916">
        <v>0</v>
      </c>
      <c r="E916">
        <v>8.1682000000000005E-2</v>
      </c>
      <c r="F916" t="s">
        <v>607</v>
      </c>
      <c r="G916">
        <v>8.36</v>
      </c>
      <c r="H916" t="s">
        <v>3593</v>
      </c>
      <c r="I916" s="299">
        <f t="shared" si="14"/>
        <v>8.7426970000000015</v>
      </c>
    </row>
    <row r="917" spans="1:9" x14ac:dyDescent="0.25">
      <c r="A917" t="s">
        <v>3302</v>
      </c>
      <c r="B917" t="s">
        <v>1977</v>
      </c>
      <c r="C917">
        <v>27.5</v>
      </c>
      <c r="D917">
        <v>0</v>
      </c>
      <c r="E917">
        <v>0.88701300000000005</v>
      </c>
      <c r="F917" t="s">
        <v>407</v>
      </c>
      <c r="G917">
        <v>1</v>
      </c>
      <c r="H917" t="s">
        <v>3841</v>
      </c>
      <c r="I917" s="299">
        <f t="shared" si="14"/>
        <v>28.387013</v>
      </c>
    </row>
    <row r="918" spans="1:9" x14ac:dyDescent="0.25">
      <c r="A918" t="s">
        <v>3302</v>
      </c>
      <c r="B918" t="s">
        <v>0</v>
      </c>
      <c r="C918">
        <v>27.5</v>
      </c>
      <c r="D918">
        <v>0</v>
      </c>
      <c r="E918">
        <v>9.7460000000000005E-2</v>
      </c>
      <c r="F918" t="s">
        <v>407</v>
      </c>
      <c r="G918">
        <v>1</v>
      </c>
      <c r="H918" t="s">
        <v>3841</v>
      </c>
      <c r="I918" s="299">
        <f t="shared" si="14"/>
        <v>27.597460000000002</v>
      </c>
    </row>
    <row r="919" spans="1:9" x14ac:dyDescent="0.25">
      <c r="A919" t="s">
        <v>3302</v>
      </c>
      <c r="B919" t="s">
        <v>6</v>
      </c>
      <c r="C919">
        <v>27.5</v>
      </c>
      <c r="D919">
        <v>0</v>
      </c>
      <c r="E919">
        <v>0.19530500000000001</v>
      </c>
      <c r="F919" t="s">
        <v>407</v>
      </c>
      <c r="G919">
        <v>1</v>
      </c>
      <c r="H919" t="s">
        <v>3841</v>
      </c>
      <c r="I919" s="299">
        <f t="shared" si="14"/>
        <v>27.695305000000001</v>
      </c>
    </row>
    <row r="920" spans="1:9" x14ac:dyDescent="0.25">
      <c r="A920" t="s">
        <v>3302</v>
      </c>
      <c r="B920" t="s">
        <v>300</v>
      </c>
      <c r="C920">
        <v>27.5</v>
      </c>
      <c r="D920">
        <v>0</v>
      </c>
      <c r="E920">
        <v>0.259353</v>
      </c>
      <c r="F920" t="s">
        <v>407</v>
      </c>
      <c r="G920">
        <v>1</v>
      </c>
      <c r="H920" t="s">
        <v>3841</v>
      </c>
      <c r="I920" s="299">
        <f t="shared" si="14"/>
        <v>27.759353000000001</v>
      </c>
    </row>
    <row r="921" spans="1:9" x14ac:dyDescent="0.25">
      <c r="A921" t="s">
        <v>3303</v>
      </c>
      <c r="B921" t="s">
        <v>1977</v>
      </c>
      <c r="C921">
        <v>52</v>
      </c>
      <c r="D921">
        <v>0</v>
      </c>
      <c r="E921">
        <v>1.67726</v>
      </c>
      <c r="F921" t="s">
        <v>407</v>
      </c>
      <c r="G921">
        <v>1</v>
      </c>
      <c r="H921" t="s">
        <v>3842</v>
      </c>
      <c r="I921" s="299">
        <f t="shared" si="14"/>
        <v>53.677259999999997</v>
      </c>
    </row>
    <row r="922" spans="1:9" x14ac:dyDescent="0.25">
      <c r="A922" t="s">
        <v>3303</v>
      </c>
      <c r="B922" t="s">
        <v>0</v>
      </c>
      <c r="C922">
        <v>52</v>
      </c>
      <c r="D922">
        <v>0</v>
      </c>
      <c r="E922">
        <v>0.18428800000000001</v>
      </c>
      <c r="F922" t="s">
        <v>407</v>
      </c>
      <c r="G922">
        <v>1</v>
      </c>
      <c r="H922" t="s">
        <v>3842</v>
      </c>
      <c r="I922" s="299">
        <f t="shared" si="14"/>
        <v>52.184288000000002</v>
      </c>
    </row>
    <row r="923" spans="1:9" x14ac:dyDescent="0.25">
      <c r="A923" t="s">
        <v>3303</v>
      </c>
      <c r="B923" t="s">
        <v>7</v>
      </c>
      <c r="C923">
        <v>52</v>
      </c>
      <c r="D923">
        <v>0</v>
      </c>
      <c r="E923">
        <v>0.46061600000000003</v>
      </c>
      <c r="F923" t="s">
        <v>407</v>
      </c>
      <c r="G923">
        <v>1</v>
      </c>
      <c r="H923" t="s">
        <v>3842</v>
      </c>
      <c r="I923" s="299">
        <f t="shared" si="14"/>
        <v>52.460616000000002</v>
      </c>
    </row>
    <row r="924" spans="1:9" x14ac:dyDescent="0.25">
      <c r="A924" t="s">
        <v>3303</v>
      </c>
      <c r="B924" t="s">
        <v>3</v>
      </c>
      <c r="C924">
        <v>52</v>
      </c>
      <c r="D924">
        <v>0</v>
      </c>
      <c r="E924">
        <v>0.40289599999999998</v>
      </c>
      <c r="F924" t="s">
        <v>407</v>
      </c>
      <c r="G924">
        <v>1</v>
      </c>
      <c r="H924" t="s">
        <v>3842</v>
      </c>
      <c r="I924" s="299">
        <f t="shared" si="14"/>
        <v>52.402895999999998</v>
      </c>
    </row>
    <row r="925" spans="1:9" x14ac:dyDescent="0.25">
      <c r="A925" t="s">
        <v>3565</v>
      </c>
      <c r="B925" t="s">
        <v>1977</v>
      </c>
      <c r="C925">
        <v>1.3560000000000001</v>
      </c>
      <c r="D925">
        <v>0</v>
      </c>
      <c r="E925">
        <v>4.3737999999999999E-2</v>
      </c>
      <c r="F925" t="s">
        <v>607</v>
      </c>
      <c r="G925">
        <v>1</v>
      </c>
      <c r="H925" t="s">
        <v>3576</v>
      </c>
      <c r="I925" s="299">
        <f t="shared" si="14"/>
        <v>1.3997380000000001</v>
      </c>
    </row>
    <row r="926" spans="1:9" x14ac:dyDescent="0.25">
      <c r="A926" t="s">
        <v>3565</v>
      </c>
      <c r="B926" t="s">
        <v>8</v>
      </c>
      <c r="C926">
        <v>1.3560000000000001</v>
      </c>
      <c r="D926">
        <v>0</v>
      </c>
      <c r="E926">
        <v>4.5657000000000003E-2</v>
      </c>
      <c r="F926" t="s">
        <v>607</v>
      </c>
      <c r="G926">
        <v>1</v>
      </c>
      <c r="H926" t="s">
        <v>3576</v>
      </c>
      <c r="I926" s="299">
        <f t="shared" si="14"/>
        <v>1.4016570000000002</v>
      </c>
    </row>
    <row r="927" spans="1:9" x14ac:dyDescent="0.25">
      <c r="A927" t="s">
        <v>3565</v>
      </c>
      <c r="B927" t="s">
        <v>299</v>
      </c>
      <c r="C927">
        <v>1.356055</v>
      </c>
      <c r="D927">
        <v>0</v>
      </c>
      <c r="E927">
        <v>2.9897E-2</v>
      </c>
      <c r="F927" t="s">
        <v>607</v>
      </c>
      <c r="G927">
        <v>1</v>
      </c>
      <c r="H927" t="s">
        <v>3576</v>
      </c>
      <c r="I927" s="299">
        <f t="shared" si="14"/>
        <v>1.3859520000000001</v>
      </c>
    </row>
    <row r="928" spans="1:9" x14ac:dyDescent="0.25">
      <c r="A928" t="s">
        <v>3565</v>
      </c>
      <c r="B928" t="s">
        <v>3</v>
      </c>
      <c r="C928">
        <v>1.355998</v>
      </c>
      <c r="D928">
        <v>0</v>
      </c>
      <c r="E928">
        <v>1.0506E-2</v>
      </c>
      <c r="F928" t="s">
        <v>607</v>
      </c>
      <c r="G928">
        <v>1</v>
      </c>
      <c r="H928" t="s">
        <v>3576</v>
      </c>
      <c r="I928" s="299">
        <f t="shared" si="14"/>
        <v>1.3665039999999999</v>
      </c>
    </row>
    <row r="929" spans="1:9" x14ac:dyDescent="0.25">
      <c r="A929" t="s">
        <v>3294</v>
      </c>
      <c r="B929" t="s">
        <v>6</v>
      </c>
      <c r="C929">
        <v>3.806</v>
      </c>
      <c r="D929">
        <v>0</v>
      </c>
      <c r="E929">
        <v>2.7029999999999998E-2</v>
      </c>
      <c r="F929" t="s">
        <v>607</v>
      </c>
      <c r="G929">
        <v>1</v>
      </c>
      <c r="H929" t="s">
        <v>3292</v>
      </c>
      <c r="I929" s="299">
        <f t="shared" si="14"/>
        <v>3.8330299999999999</v>
      </c>
    </row>
    <row r="930" spans="1:9" x14ac:dyDescent="0.25">
      <c r="A930" t="s">
        <v>3294</v>
      </c>
      <c r="B930" t="s">
        <v>300</v>
      </c>
      <c r="C930">
        <v>3.8056580000000002</v>
      </c>
      <c r="D930">
        <v>0</v>
      </c>
      <c r="E930">
        <v>3.5890999999999999E-2</v>
      </c>
      <c r="F930" t="s">
        <v>607</v>
      </c>
      <c r="G930">
        <v>1</v>
      </c>
      <c r="H930" t="s">
        <v>3292</v>
      </c>
      <c r="I930" s="299">
        <f t="shared" si="14"/>
        <v>3.8415490000000001</v>
      </c>
    </row>
    <row r="931" spans="1:9" x14ac:dyDescent="0.25">
      <c r="A931" t="s">
        <v>3294</v>
      </c>
      <c r="B931" t="s">
        <v>299</v>
      </c>
      <c r="C931">
        <v>3.8057639999999999</v>
      </c>
      <c r="D931">
        <v>0</v>
      </c>
      <c r="E931">
        <v>8.3905999999999994E-2</v>
      </c>
      <c r="F931" t="s">
        <v>607</v>
      </c>
      <c r="G931">
        <v>1</v>
      </c>
      <c r="H931" t="s">
        <v>3292</v>
      </c>
      <c r="I931" s="299">
        <f t="shared" si="14"/>
        <v>3.8896699999999997</v>
      </c>
    </row>
    <row r="932" spans="1:9" x14ac:dyDescent="0.25">
      <c r="A932" t="s">
        <v>3289</v>
      </c>
      <c r="B932" t="s">
        <v>6</v>
      </c>
      <c r="C932">
        <v>2.72</v>
      </c>
      <c r="D932">
        <v>0</v>
      </c>
      <c r="E932">
        <v>1.9317000000000001E-2</v>
      </c>
      <c r="F932" t="s">
        <v>607</v>
      </c>
      <c r="G932">
        <v>1</v>
      </c>
      <c r="H932" t="s">
        <v>3287</v>
      </c>
      <c r="I932" s="299">
        <f t="shared" si="14"/>
        <v>2.7393170000000002</v>
      </c>
    </row>
    <row r="933" spans="1:9" x14ac:dyDescent="0.25">
      <c r="A933" t="s">
        <v>3289</v>
      </c>
      <c r="B933" t="s">
        <v>300</v>
      </c>
      <c r="C933">
        <v>2.7202440000000001</v>
      </c>
      <c r="D933">
        <v>0</v>
      </c>
      <c r="E933">
        <v>2.5655000000000001E-2</v>
      </c>
      <c r="F933" t="s">
        <v>607</v>
      </c>
      <c r="G933">
        <v>1</v>
      </c>
      <c r="H933" t="s">
        <v>3287</v>
      </c>
      <c r="I933" s="299">
        <f t="shared" si="14"/>
        <v>2.7458990000000001</v>
      </c>
    </row>
    <row r="934" spans="1:9" x14ac:dyDescent="0.25">
      <c r="A934" t="s">
        <v>3289</v>
      </c>
      <c r="B934" t="s">
        <v>299</v>
      </c>
      <c r="C934">
        <v>2.7204899999999999</v>
      </c>
      <c r="D934">
        <v>0</v>
      </c>
      <c r="E934">
        <v>5.9978999999999998E-2</v>
      </c>
      <c r="F934" t="s">
        <v>607</v>
      </c>
      <c r="G934">
        <v>1</v>
      </c>
      <c r="H934" t="s">
        <v>3287</v>
      </c>
      <c r="I934" s="299">
        <f t="shared" si="14"/>
        <v>2.7804689999999996</v>
      </c>
    </row>
  </sheetData>
  <autoFilter ref="A2:I934" xr:uid="{32E2C3E1-9572-41F9-96B9-AB780213910C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8A28B-D0E8-4494-BDF6-3628DCEBBD78}">
  <sheetPr codeName="Sheet5"/>
  <dimension ref="A1:L103"/>
  <sheetViews>
    <sheetView workbookViewId="0">
      <selection activeCell="B3" sqref="B3"/>
    </sheetView>
  </sheetViews>
  <sheetFormatPr defaultRowHeight="15" x14ac:dyDescent="0.25"/>
  <cols>
    <col min="1" max="1" width="40.85546875" bestFit="1" customWidth="1"/>
    <col min="2" max="12" width="11.7109375" customWidth="1"/>
  </cols>
  <sheetData>
    <row r="1" spans="1:12" x14ac:dyDescent="0.25">
      <c r="A1" t="s">
        <v>1629</v>
      </c>
      <c r="B1" t="s">
        <v>1977</v>
      </c>
      <c r="C1" t="s">
        <v>0</v>
      </c>
      <c r="D1" t="s">
        <v>5</v>
      </c>
      <c r="E1" t="s">
        <v>6</v>
      </c>
      <c r="F1" t="s">
        <v>300</v>
      </c>
      <c r="G1" t="s">
        <v>7</v>
      </c>
      <c r="H1" t="s">
        <v>299</v>
      </c>
      <c r="I1" t="s">
        <v>8</v>
      </c>
      <c r="J1" t="s">
        <v>3</v>
      </c>
      <c r="K1" t="s">
        <v>2768</v>
      </c>
      <c r="L1" t="s">
        <v>2769</v>
      </c>
    </row>
    <row r="2" spans="1:12" x14ac:dyDescent="0.25">
      <c r="A2" t="str">
        <f>'Blend Sheet'!A5</f>
        <v>0:1:0 'A'</v>
      </c>
      <c r="B2" s="245">
        <f t="array" ref="B2">IFERROR(INDEX(WAC_Item_Cost,MATCH(1,(B$1=WAC_District)*('Blend Sheet'!$C$4=WAC_IIN),0))*'Blend Sheet'!$C5/1000,0) + IFERROR(INDEX(WAC_Item_Cost,MATCH(1,(B$1=WAC_District)*('Blend Sheet'!$D$4=WAC_IIN),0))*'Blend Sheet'!$D5/1000,0) + IFERROR(INDEX(WAC_Item_Cost,MATCH(1,(B$1=WAC_District)*('Blend Sheet'!$E$4=WAC_IIN),0))*'Blend Sheet'!$E5/1000,0) + IFERROR(INDEX(WAC_Item_Cost,MATCH(1,(B$1=WAC_District)*('Blend Sheet'!$F$4=WAC_IIN),0))*'Blend Sheet'!$F5/1000,0)  + IFERROR(INDEX(WAC_Item_Cost,MATCH(1,(B$1=WAC_District)*('Blend Sheet'!$G$4=WAC_IIN),0))*'Blend Sheet'!$G5,0) + IFERROR(INDEX(WAC_Item_Cost,MATCH(1,(B$1=WAC_District)*('Blend Sheet'!$H$4=WAC_IIN),0))*'Blend Sheet'!$H5,0)  + IFERROR(INDEX(WAC_Item_Cost,MATCH(1,(B$1=WAC_District)*('Blend Sheet'!$I$4=WAC_IIN),0))*'Blend Sheet'!$I5,0) + IFERROR(INDEX(WAC_Item_Cost,MATCH(1,(B$1=WAC_District)*('Blend Sheet'!$J$4=WAC_IIN),0))*'Blend Sheet'!$J5,0) + IFERROR(INDEX(WAC_Item_Cost,MATCH(1,(B$1=WAC_District)*('Blend Sheet'!$K$4=WAC_IIN),0))*'Blend Sheet'!$K5,0) + IFERROR(INDEX(WAC_Item_Cost,MATCH(1,(B$1=WAC_District)*('Blend Sheet'!$L$4=WAC_IIN),0))*'Blend Sheet'!$L5,0) + IFERROR(INDEX(WAC_Item_Cost,MATCH(1,(B$1=WAC_District)*('Blend Sheet'!$M$4=WAC_IIN),0))*'Blend Sheet'!$M5,0) + IFERROR(INDEX(WAC_Item_Cost,MATCH(1,(B$1=WAC_District)*('Blend Sheet'!$N$4=WAC_IIN),0))*'Blend Sheet'!$N5,0) + IFERROR(INDEX(WAC_Item_Cost,MATCH(1,(B$1=WAC_District)*('Blend Sheet'!$O$4=WAC_IIN),0))*'Blend Sheet'!$O5,0) + IFERROR(INDEX(WAC_Item_Cost,MATCH(1,(B$1=WAC_District)*('Blend Sheet'!$P$4=WAC_IIN),0))*'Blend Sheet'!$P5,0) + IFERROR(INDEX(WAC_Item_Cost,MATCH(1,(B$1=WAC_District)*('Blend Sheet'!$Q$4=WAC_IIN),0))*'Blend Sheet'!$Q5,0) + IFERROR(INDEX(WAC_Item_Cost,MATCH(1,(B$1=WAC_District)*('Blend Sheet'!$R$4=WAC_IIN),0))*'Blend Sheet'!$R5,0) + IFERROR(INDEX(WAC_Item_Cost,MATCH(1,(B$1=WAC_District)*('Blend Sheet'!$S$4=WAC_IIN),0))*'Blend Sheet'!$S5,0) + IFERROR(INDEX(WAC_Item_Cost,MATCH(1,(B$1=WAC_District)*('Blend Sheet'!$T$4=WAC_IIN),0))*'Blend Sheet'!$T5,0) + IFERROR(INDEX(WAC_Item_Cost,MATCH(1,(B$1=WAC_District)*('Blend Sheet'!$U$4=WAC_IIN),0))*'Blend Sheet'!$U5,0) + IFERROR(INDEX(WAC_Item_Cost,MATCH(1,(B$1=WAC_District)*('Blend Sheet'!$V$4=WAC_IIN),0))*'Blend Sheet'!$V5,0) + IFERROR(INDEX(WAC_Item_Cost,MATCH(1,(B$1=WAC_District)*('Blend Sheet'!$W$4=WAC_IIN),0))*'Blend Sheet'!$W5,0) + IFERROR(INDEX(WAC_Item_Cost,MATCH(1,(B$1=WAC_District)*('Blend Sheet'!$X$4=WAC_IIN),0))*'Blend Sheet'!$X5,0) + IFERROR(INDEX(WAC_Item_Cost,MATCH(1,(B$1=WAC_District)*('Blend Sheet'!$Y$4=WAC_IIN),0))*'Blend Sheet'!$Y5,0) + IFERROR(INDEX(WAC_Item_Cost,MATCH(1,(B$1=WAC_District)*('Blend Sheet'!$Z$4=WAC_IIN),0))*'Blend Sheet'!$Z5,0) + IFERROR(INDEX(WAC_Item_Cost,MATCH(1,(B$1=WAC_District)*('Blend Sheet'!$AA$4=WAC_IIN),0))*'Blend Sheet'!$AA5,0) + IFERROR(INDEX(WAC_Item_Cost,MATCH(1,(B$1=WAC_District)*('Blend Sheet'!$AB$4=WAC_IIN),0))*'Blend Sheet'!$AB5,0) + IFERROR(INDEX(WAC_Item_Cost,MATCH(1,(B$1=WAC_District)*('Blend Sheet'!$AC$4=WAC_IIN),0))*'Blend Sheet'!$AC5,0) + IFERROR(INDEX(WAC_Item_Cost,MATCH(1,(B$1=WAC_District)*('Blend Sheet'!$AD$4=WAC_IIN),0))*'Blend Sheet'!$AD5,0) + IFERROR(INDEX(WAC_Item_Cost,MATCH(1,(B$1=WAC_District)*('Blend Sheet'!$AE$4=WAC_IIN),0))*'Blend Sheet'!$AE5,0) + IFERROR(INDEX(WAC_Item_Cost,MATCH(1,(B$1=WAC_District)*('Blend Sheet'!$AF$4=WAC_IIN),0))*'Blend Sheet'!$AF5,0) + IFERROR(INDEX(WAC_Item_Cost,MATCH(1,(B$1=WAC_District)*('Blend Sheet'!$AG$4=WAC_IIN),0))*'Blend Sheet'!$AG5,0) + IFERROR(INDEX(WAC_Item_Cost,MATCH(1,(B$1=WAC_District)*('Blend Sheet'!$AH$4=WAC_IIN),0))*'Blend Sheet'!$AH5,0) + IFERROR(INDEX(WAC_Item_Cost,MATCH(1,(B$1=WAC_District)*('Blend Sheet'!$AI$4=WAC_IIN),0))*'Blend Sheet'!$AI5,0) + IFERROR(INDEX(WAC_Item_Cost,MATCH(1,(B$1=WAC_District)*('Blend Sheet'!$AJ$4=WAC_IIN),0))*'Blend Sheet'!$AJ5,0) + IFERROR(INDEX(WAC_Item_Cost,MATCH(1,(B$1=WAC_District)*('Blend Sheet'!$AK$4=WAC_IIN),0))*'Blend Sheet'!$AK5,0) + IFERROR(INDEX(WAC_Item_Cost,MATCH(1,(B$1=WAC_District)*('Blend Sheet'!$AL$4=WAC_IIN),0))*'Blend Sheet'!$AL5,0) + IFERROR(INDEX(WAC_Item_Cost,MATCH(1,(B$1=WAC_District)*('Blend Sheet'!$AM$4=WAC_IIN),0))*'Blend Sheet'!$AM5,0) + IFERROR(INDEX(WAC_Item_Cost,MATCH(1,(B$1=WAC_District)*('Blend Sheet'!$AN$4=WAC_IIN),0))*'Blend Sheet'!$AN5,0) + IFERROR(INDEX(WAC_Item_Cost,MATCH(1,(B$1=WAC_District)*('Blend Sheet'!$AO$4=WAC_IIN),0))*'Blend Sheet'!$AO5,0) + IFERROR(INDEX(WAC_Item_Cost,MATCH(1,(B$1=WAC_District)*('Blend Sheet'!$AP$4=WAC_IIN),0))*'Blend Sheet'!$AP5/1000,0)</f>
        <v>0</v>
      </c>
      <c r="C2" s="245">
        <f t="array" ref="C2">IFERROR(INDEX(WAC_Item_Cost,MATCH(1,(C$1=WAC_District)*('Blend Sheet'!$C$4=WAC_IIN),0))*'Blend Sheet'!$C5/1000,0) + IFERROR(INDEX(WAC_Item_Cost,MATCH(1,(C$1=WAC_District)*('Blend Sheet'!$D$4=WAC_IIN),0))*'Blend Sheet'!$D5/1000,0) + IFERROR(INDEX(WAC_Item_Cost,MATCH(1,(C$1=WAC_District)*('Blend Sheet'!$E$4=WAC_IIN),0))*'Blend Sheet'!$E5/1000,0) + IFERROR(INDEX(WAC_Item_Cost,MATCH(1,(C$1=WAC_District)*('Blend Sheet'!$F$4=WAC_IIN),0))*'Blend Sheet'!$F5/1000,0)  + IFERROR(INDEX(WAC_Item_Cost,MATCH(1,(C$1=WAC_District)*('Blend Sheet'!$G$4=WAC_IIN),0))*'Blend Sheet'!$G5,0) + IFERROR(INDEX(WAC_Item_Cost,MATCH(1,(C$1=WAC_District)*('Blend Sheet'!$H$4=WAC_IIN),0))*'Blend Sheet'!$H5,0)  + IFERROR(INDEX(WAC_Item_Cost,MATCH(1,(C$1=WAC_District)*('Blend Sheet'!$I$4=WAC_IIN),0))*'Blend Sheet'!$I5,0) + IFERROR(INDEX(WAC_Item_Cost,MATCH(1,(C$1=WAC_District)*('Blend Sheet'!$J$4=WAC_IIN),0))*'Blend Sheet'!$J5,0) + IFERROR(INDEX(WAC_Item_Cost,MATCH(1,(C$1=WAC_District)*('Blend Sheet'!$K$4=WAC_IIN),0))*'Blend Sheet'!$K5,0) + IFERROR(INDEX(WAC_Item_Cost,MATCH(1,(C$1=WAC_District)*('Blend Sheet'!$L$4=WAC_IIN),0))*'Blend Sheet'!$L5,0) + IFERROR(INDEX(WAC_Item_Cost,MATCH(1,(C$1=WAC_District)*('Blend Sheet'!$M$4=WAC_IIN),0))*'Blend Sheet'!$M5,0) + IFERROR(INDEX(WAC_Item_Cost,MATCH(1,(C$1=WAC_District)*('Blend Sheet'!$N$4=WAC_IIN),0))*'Blend Sheet'!$N5,0) + IFERROR(INDEX(WAC_Item_Cost,MATCH(1,(C$1=WAC_District)*('Blend Sheet'!$O$4=WAC_IIN),0))*'Blend Sheet'!$O5,0) + IFERROR(INDEX(WAC_Item_Cost,MATCH(1,(C$1=WAC_District)*('Blend Sheet'!$P$4=WAC_IIN),0))*'Blend Sheet'!$P5,0) + IFERROR(INDEX(WAC_Item_Cost,MATCH(1,(C$1=WAC_District)*('Blend Sheet'!$Q$4=WAC_IIN),0))*'Blend Sheet'!$Q5,0) + IFERROR(INDEX(WAC_Item_Cost,MATCH(1,(C$1=WAC_District)*('Blend Sheet'!$R$4=WAC_IIN),0))*'Blend Sheet'!$R5,0) + IFERROR(INDEX(WAC_Item_Cost,MATCH(1,(C$1=WAC_District)*('Blend Sheet'!$S$4=WAC_IIN),0))*'Blend Sheet'!$S5,0) + IFERROR(INDEX(WAC_Item_Cost,MATCH(1,(C$1=WAC_District)*('Blend Sheet'!$T$4=WAC_IIN),0))*'Blend Sheet'!$T5,0) + IFERROR(INDEX(WAC_Item_Cost,MATCH(1,(C$1=WAC_District)*('Blend Sheet'!$U$4=WAC_IIN),0))*'Blend Sheet'!$U5,0) + IFERROR(INDEX(WAC_Item_Cost,MATCH(1,(C$1=WAC_District)*('Blend Sheet'!$V$4=WAC_IIN),0))*'Blend Sheet'!$V5,0) + IFERROR(INDEX(WAC_Item_Cost,MATCH(1,(C$1=WAC_District)*('Blend Sheet'!$W$4=WAC_IIN),0))*'Blend Sheet'!$W5,0) + IFERROR(INDEX(WAC_Item_Cost,MATCH(1,(C$1=WAC_District)*('Blend Sheet'!$X$4=WAC_IIN),0))*'Blend Sheet'!$X5,0) + IFERROR(INDEX(WAC_Item_Cost,MATCH(1,(C$1=WAC_District)*('Blend Sheet'!$Y$4=WAC_IIN),0))*'Blend Sheet'!$Y5,0) + IFERROR(INDEX(WAC_Item_Cost,MATCH(1,(C$1=WAC_District)*('Blend Sheet'!$Z$4=WAC_IIN),0))*'Blend Sheet'!$Z5,0) + IFERROR(INDEX(WAC_Item_Cost,MATCH(1,(C$1=WAC_District)*('Blend Sheet'!$AA$4=WAC_IIN),0))*'Blend Sheet'!$AA5,0) + IFERROR(INDEX(WAC_Item_Cost,MATCH(1,(C$1=WAC_District)*('Blend Sheet'!$AB$4=WAC_IIN),0))*'Blend Sheet'!$AB5,0) + IFERROR(INDEX(WAC_Item_Cost,MATCH(1,(C$1=WAC_District)*('Blend Sheet'!$AC$4=WAC_IIN),0))*'Blend Sheet'!$AC5,0) + IFERROR(INDEX(WAC_Item_Cost,MATCH(1,(C$1=WAC_District)*('Blend Sheet'!$AD$4=WAC_IIN),0))*'Blend Sheet'!$AD5,0) + IFERROR(INDEX(WAC_Item_Cost,MATCH(1,(C$1=WAC_District)*('Blend Sheet'!$AE$4=WAC_IIN),0))*'Blend Sheet'!$AE5,0) + IFERROR(INDEX(WAC_Item_Cost,MATCH(1,(C$1=WAC_District)*('Blend Sheet'!$AF$4=WAC_IIN),0))*'Blend Sheet'!$AF5,0) + IFERROR(INDEX(WAC_Item_Cost,MATCH(1,(C$1=WAC_District)*('Blend Sheet'!$AG$4=WAC_IIN),0))*'Blend Sheet'!$AG5,0) + IFERROR(INDEX(WAC_Item_Cost,MATCH(1,(C$1=WAC_District)*('Blend Sheet'!$AH$4=WAC_IIN),0))*'Blend Sheet'!$AH5,0) + IFERROR(INDEX(WAC_Item_Cost,MATCH(1,(C$1=WAC_District)*('Blend Sheet'!$AI$4=WAC_IIN),0))*'Blend Sheet'!$AI5,0) + IFERROR(INDEX(WAC_Item_Cost,MATCH(1,(C$1=WAC_District)*('Blend Sheet'!$AJ$4=WAC_IIN),0))*'Blend Sheet'!$AJ5,0) + IFERROR(INDEX(WAC_Item_Cost,MATCH(1,(C$1=WAC_District)*('Blend Sheet'!$AK$4=WAC_IIN),0))*'Blend Sheet'!$AK5,0) + IFERROR(INDEX(WAC_Item_Cost,MATCH(1,(C$1=WAC_District)*('Blend Sheet'!$AL$4=WAC_IIN),0))*'Blend Sheet'!$AL5,0) + IFERROR(INDEX(WAC_Item_Cost,MATCH(1,(C$1=WAC_District)*('Blend Sheet'!$AM$4=WAC_IIN),0))*'Blend Sheet'!$AM5,0) + IFERROR(INDEX(WAC_Item_Cost,MATCH(1,(C$1=WAC_District)*('Blend Sheet'!$AN$4=WAC_IIN),0))*'Blend Sheet'!$AN5,0) + IFERROR(INDEX(WAC_Item_Cost,MATCH(1,(C$1=WAC_District)*('Blend Sheet'!$AO$4=WAC_IIN),0))*'Blend Sheet'!$AO5,0) + IFERROR(INDEX(WAC_Item_Cost,MATCH(1,(C$1=WAC_District)*('Blend Sheet'!$AP$4=WAC_IIN),0))*'Blend Sheet'!$AP5/1000,0)</f>
        <v>0</v>
      </c>
      <c r="D2" s="245">
        <f t="array" ref="D2">IFERROR(INDEX(WAC_Item_Cost,MATCH(1,(D$1=WAC_District)*('Blend Sheet'!$C$4=WAC_IIN),0))*'Blend Sheet'!$C5/1000,0) + IFERROR(INDEX(WAC_Item_Cost,MATCH(1,(D$1=WAC_District)*('Blend Sheet'!$D$4=WAC_IIN),0))*'Blend Sheet'!$D5/1000,0) + IFERROR(INDEX(WAC_Item_Cost,MATCH(1,(D$1=WAC_District)*('Blend Sheet'!$E$4=WAC_IIN),0))*'Blend Sheet'!$E5/1000,0) + IFERROR(INDEX(WAC_Item_Cost,MATCH(1,(D$1=WAC_District)*('Blend Sheet'!$F$4=WAC_IIN),0))*'Blend Sheet'!$F5/1000,0)  + IFERROR(INDEX(WAC_Item_Cost,MATCH(1,(D$1=WAC_District)*('Blend Sheet'!$G$4=WAC_IIN),0))*'Blend Sheet'!$G5,0) + IFERROR(INDEX(WAC_Item_Cost,MATCH(1,(D$1=WAC_District)*('Blend Sheet'!$H$4=WAC_IIN),0))*'Blend Sheet'!$H5,0)  + IFERROR(INDEX(WAC_Item_Cost,MATCH(1,(D$1=WAC_District)*('Blend Sheet'!$I$4=WAC_IIN),0))*'Blend Sheet'!$I5,0) + IFERROR(INDEX(WAC_Item_Cost,MATCH(1,(D$1=WAC_District)*('Blend Sheet'!$J$4=WAC_IIN),0))*'Blend Sheet'!$J5,0) + IFERROR(INDEX(WAC_Item_Cost,MATCH(1,(D$1=WAC_District)*('Blend Sheet'!$K$4=WAC_IIN),0))*'Blend Sheet'!$K5,0) + IFERROR(INDEX(WAC_Item_Cost,MATCH(1,(D$1=WAC_District)*('Blend Sheet'!$L$4=WAC_IIN),0))*'Blend Sheet'!$L5,0) + IFERROR(INDEX(WAC_Item_Cost,MATCH(1,(D$1=WAC_District)*('Blend Sheet'!$M$4=WAC_IIN),0))*'Blend Sheet'!$M5,0) + IFERROR(INDEX(WAC_Item_Cost,MATCH(1,(D$1=WAC_District)*('Blend Sheet'!$N$4=WAC_IIN),0))*'Blend Sheet'!$N5,0) + IFERROR(INDEX(WAC_Item_Cost,MATCH(1,(D$1=WAC_District)*('Blend Sheet'!$O$4=WAC_IIN),0))*'Blend Sheet'!$O5,0) + IFERROR(INDEX(WAC_Item_Cost,MATCH(1,(D$1=WAC_District)*('Blend Sheet'!$P$4=WAC_IIN),0))*'Blend Sheet'!$P5,0) + IFERROR(INDEX(WAC_Item_Cost,MATCH(1,(D$1=WAC_District)*('Blend Sheet'!$Q$4=WAC_IIN),0))*'Blend Sheet'!$Q5,0) + IFERROR(INDEX(WAC_Item_Cost,MATCH(1,(D$1=WAC_District)*('Blend Sheet'!$R$4=WAC_IIN),0))*'Blend Sheet'!$R5,0) + IFERROR(INDEX(WAC_Item_Cost,MATCH(1,(D$1=WAC_District)*('Blend Sheet'!$S$4=WAC_IIN),0))*'Blend Sheet'!$S5,0) + IFERROR(INDEX(WAC_Item_Cost,MATCH(1,(D$1=WAC_District)*('Blend Sheet'!$T$4=WAC_IIN),0))*'Blend Sheet'!$T5,0) + IFERROR(INDEX(WAC_Item_Cost,MATCH(1,(D$1=WAC_District)*('Blend Sheet'!$U$4=WAC_IIN),0))*'Blend Sheet'!$U5,0) + IFERROR(INDEX(WAC_Item_Cost,MATCH(1,(D$1=WAC_District)*('Blend Sheet'!$V$4=WAC_IIN),0))*'Blend Sheet'!$V5,0) + IFERROR(INDEX(WAC_Item_Cost,MATCH(1,(D$1=WAC_District)*('Blend Sheet'!$W$4=WAC_IIN),0))*'Blend Sheet'!$W5,0) + IFERROR(INDEX(WAC_Item_Cost,MATCH(1,(D$1=WAC_District)*('Blend Sheet'!$X$4=WAC_IIN),0))*'Blend Sheet'!$X5,0) + IFERROR(INDEX(WAC_Item_Cost,MATCH(1,(D$1=WAC_District)*('Blend Sheet'!$Y$4=WAC_IIN),0))*'Blend Sheet'!$Y5,0) + IFERROR(INDEX(WAC_Item_Cost,MATCH(1,(D$1=WAC_District)*('Blend Sheet'!$Z$4=WAC_IIN),0))*'Blend Sheet'!$Z5,0) + IFERROR(INDEX(WAC_Item_Cost,MATCH(1,(D$1=WAC_District)*('Blend Sheet'!$AA$4=WAC_IIN),0))*'Blend Sheet'!$AA5,0) + IFERROR(INDEX(WAC_Item_Cost,MATCH(1,(D$1=WAC_District)*('Blend Sheet'!$AB$4=WAC_IIN),0))*'Blend Sheet'!$AB5,0) + IFERROR(INDEX(WAC_Item_Cost,MATCH(1,(D$1=WAC_District)*('Blend Sheet'!$AC$4=WAC_IIN),0))*'Blend Sheet'!$AC5,0) + IFERROR(INDEX(WAC_Item_Cost,MATCH(1,(D$1=WAC_District)*('Blend Sheet'!$AD$4=WAC_IIN),0))*'Blend Sheet'!$AD5,0) + IFERROR(INDEX(WAC_Item_Cost,MATCH(1,(D$1=WAC_District)*('Blend Sheet'!$AE$4=WAC_IIN),0))*'Blend Sheet'!$AE5,0) + IFERROR(INDEX(WAC_Item_Cost,MATCH(1,(D$1=WAC_District)*('Blend Sheet'!$AF$4=WAC_IIN),0))*'Blend Sheet'!$AF5,0) + IFERROR(INDEX(WAC_Item_Cost,MATCH(1,(D$1=WAC_District)*('Blend Sheet'!$AG$4=WAC_IIN),0))*'Blend Sheet'!$AG5,0) + IFERROR(INDEX(WAC_Item_Cost,MATCH(1,(D$1=WAC_District)*('Blend Sheet'!$AH$4=WAC_IIN),0))*'Blend Sheet'!$AH5,0) + IFERROR(INDEX(WAC_Item_Cost,MATCH(1,(D$1=WAC_District)*('Blend Sheet'!$AI$4=WAC_IIN),0))*'Blend Sheet'!$AI5,0) + IFERROR(INDEX(WAC_Item_Cost,MATCH(1,(D$1=WAC_District)*('Blend Sheet'!$AJ$4=WAC_IIN),0))*'Blend Sheet'!$AJ5,0) + IFERROR(INDEX(WAC_Item_Cost,MATCH(1,(D$1=WAC_District)*('Blend Sheet'!$AK$4=WAC_IIN),0))*'Blend Sheet'!$AK5,0) + IFERROR(INDEX(WAC_Item_Cost,MATCH(1,(D$1=WAC_District)*('Blend Sheet'!$AL$4=WAC_IIN),0))*'Blend Sheet'!$AL5,0) + IFERROR(INDEX(WAC_Item_Cost,MATCH(1,(D$1=WAC_District)*('Blend Sheet'!$AM$4=WAC_IIN),0))*'Blend Sheet'!$AM5,0) + IFERROR(INDEX(WAC_Item_Cost,MATCH(1,(D$1=WAC_District)*('Blend Sheet'!$AN$4=WAC_IIN),0))*'Blend Sheet'!$AN5,0) + IFERROR(INDEX(WAC_Item_Cost,MATCH(1,(D$1=WAC_District)*('Blend Sheet'!$AO$4=WAC_IIN),0))*'Blend Sheet'!$AO5,0) + IFERROR(INDEX(WAC_Item_Cost,MATCH(1,(D$1=WAC_District)*('Blend Sheet'!$AP$4=WAC_IIN),0))*'Blend Sheet'!$AP5/1000,0)</f>
        <v>0</v>
      </c>
      <c r="E2" s="245">
        <f t="array" ref="E2">IFERROR(INDEX(WAC_Item_Cost,MATCH(1,(E$1=WAC_District)*('Blend Sheet'!$C$4=WAC_IIN),0))*'Blend Sheet'!$C5/1000,0) + IFERROR(INDEX(WAC_Item_Cost,MATCH(1,(E$1=WAC_District)*('Blend Sheet'!$D$4=WAC_IIN),0))*'Blend Sheet'!$D5/1000,0) + IFERROR(INDEX(WAC_Item_Cost,MATCH(1,(E$1=WAC_District)*('Blend Sheet'!$E$4=WAC_IIN),0))*'Blend Sheet'!$E5/1000,0) + IFERROR(INDEX(WAC_Item_Cost,MATCH(1,(E$1=WAC_District)*('Blend Sheet'!$F$4=WAC_IIN),0))*'Blend Sheet'!$F5/1000,0)  + IFERROR(INDEX(WAC_Item_Cost,MATCH(1,(E$1=WAC_District)*('Blend Sheet'!$G$4=WAC_IIN),0))*'Blend Sheet'!$G5,0) + IFERROR(INDEX(WAC_Item_Cost,MATCH(1,(E$1=WAC_District)*('Blend Sheet'!$H$4=WAC_IIN),0))*'Blend Sheet'!$H5,0)  + IFERROR(INDEX(WAC_Item_Cost,MATCH(1,(E$1=WAC_District)*('Blend Sheet'!$I$4=WAC_IIN),0))*'Blend Sheet'!$I5,0) + IFERROR(INDEX(WAC_Item_Cost,MATCH(1,(E$1=WAC_District)*('Blend Sheet'!$J$4=WAC_IIN),0))*'Blend Sheet'!$J5,0) + IFERROR(INDEX(WAC_Item_Cost,MATCH(1,(E$1=WAC_District)*('Blend Sheet'!$K$4=WAC_IIN),0))*'Blend Sheet'!$K5,0) + IFERROR(INDEX(WAC_Item_Cost,MATCH(1,(E$1=WAC_District)*('Blend Sheet'!$L$4=WAC_IIN),0))*'Blend Sheet'!$L5,0) + IFERROR(INDEX(WAC_Item_Cost,MATCH(1,(E$1=WAC_District)*('Blend Sheet'!$M$4=WAC_IIN),0))*'Blend Sheet'!$M5,0) + IFERROR(INDEX(WAC_Item_Cost,MATCH(1,(E$1=WAC_District)*('Blend Sheet'!$N$4=WAC_IIN),0))*'Blend Sheet'!$N5,0) + IFERROR(INDEX(WAC_Item_Cost,MATCH(1,(E$1=WAC_District)*('Blend Sheet'!$O$4=WAC_IIN),0))*'Blend Sheet'!$O5,0) + IFERROR(INDEX(WAC_Item_Cost,MATCH(1,(E$1=WAC_District)*('Blend Sheet'!$P$4=WAC_IIN),0))*'Blend Sheet'!$P5,0) + IFERROR(INDEX(WAC_Item_Cost,MATCH(1,(E$1=WAC_District)*('Blend Sheet'!$Q$4=WAC_IIN),0))*'Blend Sheet'!$Q5,0) + IFERROR(INDEX(WAC_Item_Cost,MATCH(1,(E$1=WAC_District)*('Blend Sheet'!$R$4=WAC_IIN),0))*'Blend Sheet'!$R5,0) + IFERROR(INDEX(WAC_Item_Cost,MATCH(1,(E$1=WAC_District)*('Blend Sheet'!$S$4=WAC_IIN),0))*'Blend Sheet'!$S5,0) + IFERROR(INDEX(WAC_Item_Cost,MATCH(1,(E$1=WAC_District)*('Blend Sheet'!$T$4=WAC_IIN),0))*'Blend Sheet'!$T5,0) + IFERROR(INDEX(WAC_Item_Cost,MATCH(1,(E$1=WAC_District)*('Blend Sheet'!$U$4=WAC_IIN),0))*'Blend Sheet'!$U5,0) + IFERROR(INDEX(WAC_Item_Cost,MATCH(1,(E$1=WAC_District)*('Blend Sheet'!$V$4=WAC_IIN),0))*'Blend Sheet'!$V5,0) + IFERROR(INDEX(WAC_Item_Cost,MATCH(1,(E$1=WAC_District)*('Blend Sheet'!$W$4=WAC_IIN),0))*'Blend Sheet'!$W5,0) + IFERROR(INDEX(WAC_Item_Cost,MATCH(1,(E$1=WAC_District)*('Blend Sheet'!$X$4=WAC_IIN),0))*'Blend Sheet'!$X5,0) + IFERROR(INDEX(WAC_Item_Cost,MATCH(1,(E$1=WAC_District)*('Blend Sheet'!$Y$4=WAC_IIN),0))*'Blend Sheet'!$Y5,0) + IFERROR(INDEX(WAC_Item_Cost,MATCH(1,(E$1=WAC_District)*('Blend Sheet'!$Z$4=WAC_IIN),0))*'Blend Sheet'!$Z5,0) + IFERROR(INDEX(WAC_Item_Cost,MATCH(1,(E$1=WAC_District)*('Blend Sheet'!$AA$4=WAC_IIN),0))*'Blend Sheet'!$AA5,0) + IFERROR(INDEX(WAC_Item_Cost,MATCH(1,(E$1=WAC_District)*('Blend Sheet'!$AB$4=WAC_IIN),0))*'Blend Sheet'!$AB5,0) + IFERROR(INDEX(WAC_Item_Cost,MATCH(1,(E$1=WAC_District)*('Blend Sheet'!$AC$4=WAC_IIN),0))*'Blend Sheet'!$AC5,0) + IFERROR(INDEX(WAC_Item_Cost,MATCH(1,(E$1=WAC_District)*('Blend Sheet'!$AD$4=WAC_IIN),0))*'Blend Sheet'!$AD5,0) + IFERROR(INDEX(WAC_Item_Cost,MATCH(1,(E$1=WAC_District)*('Blend Sheet'!$AE$4=WAC_IIN),0))*'Blend Sheet'!$AE5,0) + IFERROR(INDEX(WAC_Item_Cost,MATCH(1,(E$1=WAC_District)*('Blend Sheet'!$AF$4=WAC_IIN),0))*'Blend Sheet'!$AF5,0) + IFERROR(INDEX(WAC_Item_Cost,MATCH(1,(E$1=WAC_District)*('Blend Sheet'!$AG$4=WAC_IIN),0))*'Blend Sheet'!$AG5,0) + IFERROR(INDEX(WAC_Item_Cost,MATCH(1,(E$1=WAC_District)*('Blend Sheet'!$AH$4=WAC_IIN),0))*'Blend Sheet'!$AH5,0) + IFERROR(INDEX(WAC_Item_Cost,MATCH(1,(E$1=WAC_District)*('Blend Sheet'!$AI$4=WAC_IIN),0))*'Blend Sheet'!$AI5,0) + IFERROR(INDEX(WAC_Item_Cost,MATCH(1,(E$1=WAC_District)*('Blend Sheet'!$AJ$4=WAC_IIN),0))*'Blend Sheet'!$AJ5,0) + IFERROR(INDEX(WAC_Item_Cost,MATCH(1,(E$1=WAC_District)*('Blend Sheet'!$AK$4=WAC_IIN),0))*'Blend Sheet'!$AK5,0) + IFERROR(INDEX(WAC_Item_Cost,MATCH(1,(E$1=WAC_District)*('Blend Sheet'!$AL$4=WAC_IIN),0))*'Blend Sheet'!$AL5,0) + IFERROR(INDEX(WAC_Item_Cost,MATCH(1,(E$1=WAC_District)*('Blend Sheet'!$AM$4=WAC_IIN),0))*'Blend Sheet'!$AM5,0) + IFERROR(INDEX(WAC_Item_Cost,MATCH(1,(E$1=WAC_District)*('Blend Sheet'!$AN$4=WAC_IIN),0))*'Blend Sheet'!$AN5,0) + IFERROR(INDEX(WAC_Item_Cost,MATCH(1,(E$1=WAC_District)*('Blend Sheet'!$AO$4=WAC_IIN),0))*'Blend Sheet'!$AO5,0) + IFERROR(INDEX(WAC_Item_Cost,MATCH(1,(E$1=WAC_District)*('Blend Sheet'!$AP$4=WAC_IIN),0))*'Blend Sheet'!$AP5/1000,0)</f>
        <v>0</v>
      </c>
      <c r="F2" s="245">
        <f t="array" ref="F2">IFERROR(INDEX(WAC_Item_Cost,MATCH(1,(F$1=WAC_District)*('Blend Sheet'!$C$4=WAC_IIN),0))*'Blend Sheet'!$C5/1000,0) + IFERROR(INDEX(WAC_Item_Cost,MATCH(1,(F$1=WAC_District)*('Blend Sheet'!$D$4=WAC_IIN),0))*'Blend Sheet'!$D5/1000,0) + IFERROR(INDEX(WAC_Item_Cost,MATCH(1,(F$1=WAC_District)*('Blend Sheet'!$E$4=WAC_IIN),0))*'Blend Sheet'!$E5/1000,0) + IFERROR(INDEX(WAC_Item_Cost,MATCH(1,(F$1=WAC_District)*('Blend Sheet'!$F$4=WAC_IIN),0))*'Blend Sheet'!$F5/1000,0)  + IFERROR(INDEX(WAC_Item_Cost,MATCH(1,(F$1=WAC_District)*('Blend Sheet'!$G$4=WAC_IIN),0))*'Blend Sheet'!$G5,0) + IFERROR(INDEX(WAC_Item_Cost,MATCH(1,(F$1=WAC_District)*('Blend Sheet'!$H$4=WAC_IIN),0))*'Blend Sheet'!$H5,0)  + IFERROR(INDEX(WAC_Item_Cost,MATCH(1,(F$1=WAC_District)*('Blend Sheet'!$I$4=WAC_IIN),0))*'Blend Sheet'!$I5,0) + IFERROR(INDEX(WAC_Item_Cost,MATCH(1,(F$1=WAC_District)*('Blend Sheet'!$J$4=WAC_IIN),0))*'Blend Sheet'!$J5,0) + IFERROR(INDEX(WAC_Item_Cost,MATCH(1,(F$1=WAC_District)*('Blend Sheet'!$K$4=WAC_IIN),0))*'Blend Sheet'!$K5,0) + IFERROR(INDEX(WAC_Item_Cost,MATCH(1,(F$1=WAC_District)*('Blend Sheet'!$L$4=WAC_IIN),0))*'Blend Sheet'!$L5,0) + IFERROR(INDEX(WAC_Item_Cost,MATCH(1,(F$1=WAC_District)*('Blend Sheet'!$M$4=WAC_IIN),0))*'Blend Sheet'!$M5,0) + IFERROR(INDEX(WAC_Item_Cost,MATCH(1,(F$1=WAC_District)*('Blend Sheet'!$N$4=WAC_IIN),0))*'Blend Sheet'!$N5,0) + IFERROR(INDEX(WAC_Item_Cost,MATCH(1,(F$1=WAC_District)*('Blend Sheet'!$O$4=WAC_IIN),0))*'Blend Sheet'!$O5,0) + IFERROR(INDEX(WAC_Item_Cost,MATCH(1,(F$1=WAC_District)*('Blend Sheet'!$P$4=WAC_IIN),0))*'Blend Sheet'!$P5,0) + IFERROR(INDEX(WAC_Item_Cost,MATCH(1,(F$1=WAC_District)*('Blend Sheet'!$Q$4=WAC_IIN),0))*'Blend Sheet'!$Q5,0) + IFERROR(INDEX(WAC_Item_Cost,MATCH(1,(F$1=WAC_District)*('Blend Sheet'!$R$4=WAC_IIN),0))*'Blend Sheet'!$R5,0) + IFERROR(INDEX(WAC_Item_Cost,MATCH(1,(F$1=WAC_District)*('Blend Sheet'!$S$4=WAC_IIN),0))*'Blend Sheet'!$S5,0) + IFERROR(INDEX(WAC_Item_Cost,MATCH(1,(F$1=WAC_District)*('Blend Sheet'!$T$4=WAC_IIN),0))*'Blend Sheet'!$T5,0) + IFERROR(INDEX(WAC_Item_Cost,MATCH(1,(F$1=WAC_District)*('Blend Sheet'!$U$4=WAC_IIN),0))*'Blend Sheet'!$U5,0) + IFERROR(INDEX(WAC_Item_Cost,MATCH(1,(F$1=WAC_District)*('Blend Sheet'!$V$4=WAC_IIN),0))*'Blend Sheet'!$V5,0) + IFERROR(INDEX(WAC_Item_Cost,MATCH(1,(F$1=WAC_District)*('Blend Sheet'!$W$4=WAC_IIN),0))*'Blend Sheet'!$W5,0) + IFERROR(INDEX(WAC_Item_Cost,MATCH(1,(F$1=WAC_District)*('Blend Sheet'!$X$4=WAC_IIN),0))*'Blend Sheet'!$X5,0) + IFERROR(INDEX(WAC_Item_Cost,MATCH(1,(F$1=WAC_District)*('Blend Sheet'!$Y$4=WAC_IIN),0))*'Blend Sheet'!$Y5,0) + IFERROR(INDEX(WAC_Item_Cost,MATCH(1,(F$1=WAC_District)*('Blend Sheet'!$Z$4=WAC_IIN),0))*'Blend Sheet'!$Z5,0) + IFERROR(INDEX(WAC_Item_Cost,MATCH(1,(F$1=WAC_District)*('Blend Sheet'!$AA$4=WAC_IIN),0))*'Blend Sheet'!$AA5,0) + IFERROR(INDEX(WAC_Item_Cost,MATCH(1,(F$1=WAC_District)*('Blend Sheet'!$AB$4=WAC_IIN),0))*'Blend Sheet'!$AB5,0) + IFERROR(INDEX(WAC_Item_Cost,MATCH(1,(F$1=WAC_District)*('Blend Sheet'!$AC$4=WAC_IIN),0))*'Blend Sheet'!$AC5,0) + IFERROR(INDEX(WAC_Item_Cost,MATCH(1,(F$1=WAC_District)*('Blend Sheet'!$AD$4=WAC_IIN),0))*'Blend Sheet'!$AD5,0) + IFERROR(INDEX(WAC_Item_Cost,MATCH(1,(F$1=WAC_District)*('Blend Sheet'!$AE$4=WAC_IIN),0))*'Blend Sheet'!$AE5,0) + IFERROR(INDEX(WAC_Item_Cost,MATCH(1,(F$1=WAC_District)*('Blend Sheet'!$AF$4=WAC_IIN),0))*'Blend Sheet'!$AF5,0) + IFERROR(INDEX(WAC_Item_Cost,MATCH(1,(F$1=WAC_District)*('Blend Sheet'!$AG$4=WAC_IIN),0))*'Blend Sheet'!$AG5,0) + IFERROR(INDEX(WAC_Item_Cost,MATCH(1,(F$1=WAC_District)*('Blend Sheet'!$AH$4=WAC_IIN),0))*'Blend Sheet'!$AH5,0) + IFERROR(INDEX(WAC_Item_Cost,MATCH(1,(F$1=WAC_District)*('Blend Sheet'!$AI$4=WAC_IIN),0))*'Blend Sheet'!$AI5,0) + IFERROR(INDEX(WAC_Item_Cost,MATCH(1,(F$1=WAC_District)*('Blend Sheet'!$AJ$4=WAC_IIN),0))*'Blend Sheet'!$AJ5,0) + IFERROR(INDEX(WAC_Item_Cost,MATCH(1,(F$1=WAC_District)*('Blend Sheet'!$AK$4=WAC_IIN),0))*'Blend Sheet'!$AK5,0) + IFERROR(INDEX(WAC_Item_Cost,MATCH(1,(F$1=WAC_District)*('Blend Sheet'!$AL$4=WAC_IIN),0))*'Blend Sheet'!$AL5,0) + IFERROR(INDEX(WAC_Item_Cost,MATCH(1,(F$1=WAC_District)*('Blend Sheet'!$AM$4=WAC_IIN),0))*'Blend Sheet'!$AM5,0) + IFERROR(INDEX(WAC_Item_Cost,MATCH(1,(F$1=WAC_District)*('Blend Sheet'!$AN$4=WAC_IIN),0))*'Blend Sheet'!$AN5,0) + IFERROR(INDEX(WAC_Item_Cost,MATCH(1,(F$1=WAC_District)*('Blend Sheet'!$AO$4=WAC_IIN),0))*'Blend Sheet'!$AO5,0) + IFERROR(INDEX(WAC_Item_Cost,MATCH(1,(F$1=WAC_District)*('Blend Sheet'!$AP$4=WAC_IIN),0))*'Blend Sheet'!$AP5/1000,0)</f>
        <v>0</v>
      </c>
      <c r="G2" s="245">
        <f t="array" ref="G2">IFERROR(INDEX(WAC_Item_Cost,MATCH(1,(G$1=WAC_District)*('Blend Sheet'!$C$4=WAC_IIN),0))*'Blend Sheet'!$C5/1000,0) + IFERROR(INDEX(WAC_Item_Cost,MATCH(1,(G$1=WAC_District)*('Blend Sheet'!$D$4=WAC_IIN),0))*'Blend Sheet'!$D5/1000,0) + IFERROR(INDEX(WAC_Item_Cost,MATCH(1,(G$1=WAC_District)*('Blend Sheet'!$E$4=WAC_IIN),0))*'Blend Sheet'!$E5/1000,0) + IFERROR(INDEX(WAC_Item_Cost,MATCH(1,(G$1=WAC_District)*('Blend Sheet'!$F$4=WAC_IIN),0))*'Blend Sheet'!$F5/1000,0)  + IFERROR(INDEX(WAC_Item_Cost,MATCH(1,(G$1=WAC_District)*('Blend Sheet'!$G$4=WAC_IIN),0))*'Blend Sheet'!$G5,0) + IFERROR(INDEX(WAC_Item_Cost,MATCH(1,(G$1=WAC_District)*('Blend Sheet'!$H$4=WAC_IIN),0))*'Blend Sheet'!$H5,0)  + IFERROR(INDEX(WAC_Item_Cost,MATCH(1,(G$1=WAC_District)*('Blend Sheet'!$I$4=WAC_IIN),0))*'Blend Sheet'!$I5,0) + IFERROR(INDEX(WAC_Item_Cost,MATCH(1,(G$1=WAC_District)*('Blend Sheet'!$J$4=WAC_IIN),0))*'Blend Sheet'!$J5,0) + IFERROR(INDEX(WAC_Item_Cost,MATCH(1,(G$1=WAC_District)*('Blend Sheet'!$K$4=WAC_IIN),0))*'Blend Sheet'!$K5,0) + IFERROR(INDEX(WAC_Item_Cost,MATCH(1,(G$1=WAC_District)*('Blend Sheet'!$L$4=WAC_IIN),0))*'Blend Sheet'!$L5,0) + IFERROR(INDEX(WAC_Item_Cost,MATCH(1,(G$1=WAC_District)*('Blend Sheet'!$M$4=WAC_IIN),0))*'Blend Sheet'!$M5,0) + IFERROR(INDEX(WAC_Item_Cost,MATCH(1,(G$1=WAC_District)*('Blend Sheet'!$N$4=WAC_IIN),0))*'Blend Sheet'!$N5,0) + IFERROR(INDEX(WAC_Item_Cost,MATCH(1,(G$1=WAC_District)*('Blend Sheet'!$O$4=WAC_IIN),0))*'Blend Sheet'!$O5,0) + IFERROR(INDEX(WAC_Item_Cost,MATCH(1,(G$1=WAC_District)*('Blend Sheet'!$P$4=WAC_IIN),0))*'Blend Sheet'!$P5,0) + IFERROR(INDEX(WAC_Item_Cost,MATCH(1,(G$1=WAC_District)*('Blend Sheet'!$Q$4=WAC_IIN),0))*'Blend Sheet'!$Q5,0) + IFERROR(INDEX(WAC_Item_Cost,MATCH(1,(G$1=WAC_District)*('Blend Sheet'!$R$4=WAC_IIN),0))*'Blend Sheet'!$R5,0) + IFERROR(INDEX(WAC_Item_Cost,MATCH(1,(G$1=WAC_District)*('Blend Sheet'!$S$4=WAC_IIN),0))*'Blend Sheet'!$S5,0) + IFERROR(INDEX(WAC_Item_Cost,MATCH(1,(G$1=WAC_District)*('Blend Sheet'!$T$4=WAC_IIN),0))*'Blend Sheet'!$T5,0) + IFERROR(INDEX(WAC_Item_Cost,MATCH(1,(G$1=WAC_District)*('Blend Sheet'!$U$4=WAC_IIN),0))*'Blend Sheet'!$U5,0) + IFERROR(INDEX(WAC_Item_Cost,MATCH(1,(G$1=WAC_District)*('Blend Sheet'!$V$4=WAC_IIN),0))*'Blend Sheet'!$V5,0) + IFERROR(INDEX(WAC_Item_Cost,MATCH(1,(G$1=WAC_District)*('Blend Sheet'!$W$4=WAC_IIN),0))*'Blend Sheet'!$W5,0) + IFERROR(INDEX(WAC_Item_Cost,MATCH(1,(G$1=WAC_District)*('Blend Sheet'!$X$4=WAC_IIN),0))*'Blend Sheet'!$X5,0) + IFERROR(INDEX(WAC_Item_Cost,MATCH(1,(G$1=WAC_District)*('Blend Sheet'!$Y$4=WAC_IIN),0))*'Blend Sheet'!$Y5,0) + IFERROR(INDEX(WAC_Item_Cost,MATCH(1,(G$1=WAC_District)*('Blend Sheet'!$Z$4=WAC_IIN),0))*'Blend Sheet'!$Z5,0) + IFERROR(INDEX(WAC_Item_Cost,MATCH(1,(G$1=WAC_District)*('Blend Sheet'!$AA$4=WAC_IIN),0))*'Blend Sheet'!$AA5,0) + IFERROR(INDEX(WAC_Item_Cost,MATCH(1,(G$1=WAC_District)*('Blend Sheet'!$AB$4=WAC_IIN),0))*'Blend Sheet'!$AB5,0) + IFERROR(INDEX(WAC_Item_Cost,MATCH(1,(G$1=WAC_District)*('Blend Sheet'!$AC$4=WAC_IIN),0))*'Blend Sheet'!$AC5,0) + IFERROR(INDEX(WAC_Item_Cost,MATCH(1,(G$1=WAC_District)*('Blend Sheet'!$AD$4=WAC_IIN),0))*'Blend Sheet'!$AD5,0) + IFERROR(INDEX(WAC_Item_Cost,MATCH(1,(G$1=WAC_District)*('Blend Sheet'!$AE$4=WAC_IIN),0))*'Blend Sheet'!$AE5,0) + IFERROR(INDEX(WAC_Item_Cost,MATCH(1,(G$1=WAC_District)*('Blend Sheet'!$AF$4=WAC_IIN),0))*'Blend Sheet'!$AF5,0) + IFERROR(INDEX(WAC_Item_Cost,MATCH(1,(G$1=WAC_District)*('Blend Sheet'!$AG$4=WAC_IIN),0))*'Blend Sheet'!$AG5,0) + IFERROR(INDEX(WAC_Item_Cost,MATCH(1,(G$1=WAC_District)*('Blend Sheet'!$AH$4=WAC_IIN),0))*'Blend Sheet'!$AH5,0) + IFERROR(INDEX(WAC_Item_Cost,MATCH(1,(G$1=WAC_District)*('Blend Sheet'!$AI$4=WAC_IIN),0))*'Blend Sheet'!$AI5,0) + IFERROR(INDEX(WAC_Item_Cost,MATCH(1,(G$1=WAC_District)*('Blend Sheet'!$AJ$4=WAC_IIN),0))*'Blend Sheet'!$AJ5,0) + IFERROR(INDEX(WAC_Item_Cost,MATCH(1,(G$1=WAC_District)*('Blend Sheet'!$AK$4=WAC_IIN),0))*'Blend Sheet'!$AK5,0) + IFERROR(INDEX(WAC_Item_Cost,MATCH(1,(G$1=WAC_District)*('Blend Sheet'!$AL$4=WAC_IIN),0))*'Blend Sheet'!$AL5,0) + IFERROR(INDEX(WAC_Item_Cost,MATCH(1,(G$1=WAC_District)*('Blend Sheet'!$AM$4=WAC_IIN),0))*'Blend Sheet'!$AM5,0) + IFERROR(INDEX(WAC_Item_Cost,MATCH(1,(G$1=WAC_District)*('Blend Sheet'!$AN$4=WAC_IIN),0))*'Blend Sheet'!$AN5,0) + IFERROR(INDEX(WAC_Item_Cost,MATCH(1,(G$1=WAC_District)*('Blend Sheet'!$AO$4=WAC_IIN),0))*'Blend Sheet'!$AO5,0) + IFERROR(INDEX(WAC_Item_Cost,MATCH(1,(G$1=WAC_District)*('Blend Sheet'!$AP$4=WAC_IIN),0))*'Blend Sheet'!$AP5/1000,0)</f>
        <v>0</v>
      </c>
      <c r="H2" s="245">
        <f t="array" ref="H2">IFERROR(INDEX(WAC_Item_Cost,MATCH(1,(H$1=WAC_District)*('Blend Sheet'!$C$4=WAC_IIN),0))*'Blend Sheet'!$C5/1000,0) + IFERROR(INDEX(WAC_Item_Cost,MATCH(1,(H$1=WAC_District)*('Blend Sheet'!$D$4=WAC_IIN),0))*'Blend Sheet'!$D5/1000,0) + IFERROR(INDEX(WAC_Item_Cost,MATCH(1,(H$1=WAC_District)*('Blend Sheet'!$E$4=WAC_IIN),0))*'Blend Sheet'!$E5/1000,0) + IFERROR(INDEX(WAC_Item_Cost,MATCH(1,(H$1=WAC_District)*('Blend Sheet'!$F$4=WAC_IIN),0))*'Blend Sheet'!$F5/1000,0)  + IFERROR(INDEX(WAC_Item_Cost,MATCH(1,(H$1=WAC_District)*('Blend Sheet'!$G$4=WAC_IIN),0))*'Blend Sheet'!$G5,0) + IFERROR(INDEX(WAC_Item_Cost,MATCH(1,(H$1=WAC_District)*('Blend Sheet'!$H$4=WAC_IIN),0))*'Blend Sheet'!$H5,0)  + IFERROR(INDEX(WAC_Item_Cost,MATCH(1,(H$1=WAC_District)*('Blend Sheet'!$I$4=WAC_IIN),0))*'Blend Sheet'!$I5,0) + IFERROR(INDEX(WAC_Item_Cost,MATCH(1,(H$1=WAC_District)*('Blend Sheet'!$J$4=WAC_IIN),0))*'Blend Sheet'!$J5,0) + IFERROR(INDEX(WAC_Item_Cost,MATCH(1,(H$1=WAC_District)*('Blend Sheet'!$K$4=WAC_IIN),0))*'Blend Sheet'!$K5,0) + IFERROR(INDEX(WAC_Item_Cost,MATCH(1,(H$1=WAC_District)*('Blend Sheet'!$L$4=WAC_IIN),0))*'Blend Sheet'!$L5,0) + IFERROR(INDEX(WAC_Item_Cost,MATCH(1,(H$1=WAC_District)*('Blend Sheet'!$M$4=WAC_IIN),0))*'Blend Sheet'!$M5,0) + IFERROR(INDEX(WAC_Item_Cost,MATCH(1,(H$1=WAC_District)*('Blend Sheet'!$N$4=WAC_IIN),0))*'Blend Sheet'!$N5,0) + IFERROR(INDEX(WAC_Item_Cost,MATCH(1,(H$1=WAC_District)*('Blend Sheet'!$O$4=WAC_IIN),0))*'Blend Sheet'!$O5,0) + IFERROR(INDEX(WAC_Item_Cost,MATCH(1,(H$1=WAC_District)*('Blend Sheet'!$P$4=WAC_IIN),0))*'Blend Sheet'!$P5,0) + IFERROR(INDEX(WAC_Item_Cost,MATCH(1,(H$1=WAC_District)*('Blend Sheet'!$Q$4=WAC_IIN),0))*'Blend Sheet'!$Q5,0) + IFERROR(INDEX(WAC_Item_Cost,MATCH(1,(H$1=WAC_District)*('Blend Sheet'!$R$4=WAC_IIN),0))*'Blend Sheet'!$R5,0) + IFERROR(INDEX(WAC_Item_Cost,MATCH(1,(H$1=WAC_District)*('Blend Sheet'!$S$4=WAC_IIN),0))*'Blend Sheet'!$S5,0) + IFERROR(INDEX(WAC_Item_Cost,MATCH(1,(H$1=WAC_District)*('Blend Sheet'!$T$4=WAC_IIN),0))*'Blend Sheet'!$T5,0) + IFERROR(INDEX(WAC_Item_Cost,MATCH(1,(H$1=WAC_District)*('Blend Sheet'!$U$4=WAC_IIN),0))*'Blend Sheet'!$U5,0) + IFERROR(INDEX(WAC_Item_Cost,MATCH(1,(H$1=WAC_District)*('Blend Sheet'!$V$4=WAC_IIN),0))*'Blend Sheet'!$V5,0) + IFERROR(INDEX(WAC_Item_Cost,MATCH(1,(H$1=WAC_District)*('Blend Sheet'!$W$4=WAC_IIN),0))*'Blend Sheet'!$W5,0) + IFERROR(INDEX(WAC_Item_Cost,MATCH(1,(H$1=WAC_District)*('Blend Sheet'!$X$4=WAC_IIN),0))*'Blend Sheet'!$X5,0) + IFERROR(INDEX(WAC_Item_Cost,MATCH(1,(H$1=WAC_District)*('Blend Sheet'!$Y$4=WAC_IIN),0))*'Blend Sheet'!$Y5,0) + IFERROR(INDEX(WAC_Item_Cost,MATCH(1,(H$1=WAC_District)*('Blend Sheet'!$Z$4=WAC_IIN),0))*'Blend Sheet'!$Z5,0) + IFERROR(INDEX(WAC_Item_Cost,MATCH(1,(H$1=WAC_District)*('Blend Sheet'!$AA$4=WAC_IIN),0))*'Blend Sheet'!$AA5,0) + IFERROR(INDEX(WAC_Item_Cost,MATCH(1,(H$1=WAC_District)*('Blend Sheet'!$AB$4=WAC_IIN),0))*'Blend Sheet'!$AB5,0) + IFERROR(INDEX(WAC_Item_Cost,MATCH(1,(H$1=WAC_District)*('Blend Sheet'!$AC$4=WAC_IIN),0))*'Blend Sheet'!$AC5,0) + IFERROR(INDEX(WAC_Item_Cost,MATCH(1,(H$1=WAC_District)*('Blend Sheet'!$AD$4=WAC_IIN),0))*'Blend Sheet'!$AD5,0) + IFERROR(INDEX(WAC_Item_Cost,MATCH(1,(H$1=WAC_District)*('Blend Sheet'!$AE$4=WAC_IIN),0))*'Blend Sheet'!$AE5,0) + IFERROR(INDEX(WAC_Item_Cost,MATCH(1,(H$1=WAC_District)*('Blend Sheet'!$AF$4=WAC_IIN),0))*'Blend Sheet'!$AF5,0) + IFERROR(INDEX(WAC_Item_Cost,MATCH(1,(H$1=WAC_District)*('Blend Sheet'!$AG$4=WAC_IIN),0))*'Blend Sheet'!$AG5,0) + IFERROR(INDEX(WAC_Item_Cost,MATCH(1,(H$1=WAC_District)*('Blend Sheet'!$AH$4=WAC_IIN),0))*'Blend Sheet'!$AH5,0) + IFERROR(INDEX(WAC_Item_Cost,MATCH(1,(H$1=WAC_District)*('Blend Sheet'!$AI$4=WAC_IIN),0))*'Blend Sheet'!$AI5,0) + IFERROR(INDEX(WAC_Item_Cost,MATCH(1,(H$1=WAC_District)*('Blend Sheet'!$AJ$4=WAC_IIN),0))*'Blend Sheet'!$AJ5,0) + IFERROR(INDEX(WAC_Item_Cost,MATCH(1,(H$1=WAC_District)*('Blend Sheet'!$AK$4=WAC_IIN),0))*'Blend Sheet'!$AK5,0) + IFERROR(INDEX(WAC_Item_Cost,MATCH(1,(H$1=WAC_District)*('Blend Sheet'!$AL$4=WAC_IIN),0))*'Blend Sheet'!$AL5,0) + IFERROR(INDEX(WAC_Item_Cost,MATCH(1,(H$1=WAC_District)*('Blend Sheet'!$AM$4=WAC_IIN),0))*'Blend Sheet'!$AM5,0) + IFERROR(INDEX(WAC_Item_Cost,MATCH(1,(H$1=WAC_District)*('Blend Sheet'!$AN$4=WAC_IIN),0))*'Blend Sheet'!$AN5,0) + IFERROR(INDEX(WAC_Item_Cost,MATCH(1,(H$1=WAC_District)*('Blend Sheet'!$AO$4=WAC_IIN),0))*'Blend Sheet'!$AO5,0) + IFERROR(INDEX(WAC_Item_Cost,MATCH(1,(H$1=WAC_District)*('Blend Sheet'!$AP$4=WAC_IIN),0))*'Blend Sheet'!$AP5/1000,0)</f>
        <v>0</v>
      </c>
      <c r="I2" s="245">
        <f t="array" ref="I2">IFERROR(INDEX(WAC_Item_Cost,MATCH(1,(I$1=WAC_District)*('Blend Sheet'!$C$4=WAC_IIN),0))*'Blend Sheet'!$C5/1000,0) + IFERROR(INDEX(WAC_Item_Cost,MATCH(1,(I$1=WAC_District)*('Blend Sheet'!$D$4=WAC_IIN),0))*'Blend Sheet'!$D5/1000,0) + IFERROR(INDEX(WAC_Item_Cost,MATCH(1,(I$1=WAC_District)*('Blend Sheet'!$E$4=WAC_IIN),0))*'Blend Sheet'!$E5/1000,0) + IFERROR(INDEX(WAC_Item_Cost,MATCH(1,(I$1=WAC_District)*('Blend Sheet'!$F$4=WAC_IIN),0))*'Blend Sheet'!$F5/1000,0)  + IFERROR(INDEX(WAC_Item_Cost,MATCH(1,(I$1=WAC_District)*('Blend Sheet'!$G$4=WAC_IIN),0))*'Blend Sheet'!$G5,0) + IFERROR(INDEX(WAC_Item_Cost,MATCH(1,(I$1=WAC_District)*('Blend Sheet'!$H$4=WAC_IIN),0))*'Blend Sheet'!$H5,0)  + IFERROR(INDEX(WAC_Item_Cost,MATCH(1,(I$1=WAC_District)*('Blend Sheet'!$I$4=WAC_IIN),0))*'Blend Sheet'!$I5,0) + IFERROR(INDEX(WAC_Item_Cost,MATCH(1,(I$1=WAC_District)*('Blend Sheet'!$J$4=WAC_IIN),0))*'Blend Sheet'!$J5,0) + IFERROR(INDEX(WAC_Item_Cost,MATCH(1,(I$1=WAC_District)*('Blend Sheet'!$K$4=WAC_IIN),0))*'Blend Sheet'!$K5,0) + IFERROR(INDEX(WAC_Item_Cost,MATCH(1,(I$1=WAC_District)*('Blend Sheet'!$L$4=WAC_IIN),0))*'Blend Sheet'!$L5,0) + IFERROR(INDEX(WAC_Item_Cost,MATCH(1,(I$1=WAC_District)*('Blend Sheet'!$M$4=WAC_IIN),0))*'Blend Sheet'!$M5,0) + IFERROR(INDEX(WAC_Item_Cost,MATCH(1,(I$1=WAC_District)*('Blend Sheet'!$N$4=WAC_IIN),0))*'Blend Sheet'!$N5,0) + IFERROR(INDEX(WAC_Item_Cost,MATCH(1,(I$1=WAC_District)*('Blend Sheet'!$O$4=WAC_IIN),0))*'Blend Sheet'!$O5,0) + IFERROR(INDEX(WAC_Item_Cost,MATCH(1,(I$1=WAC_District)*('Blend Sheet'!$P$4=WAC_IIN),0))*'Blend Sheet'!$P5,0) + IFERROR(INDEX(WAC_Item_Cost,MATCH(1,(I$1=WAC_District)*('Blend Sheet'!$Q$4=WAC_IIN),0))*'Blend Sheet'!$Q5,0) + IFERROR(INDEX(WAC_Item_Cost,MATCH(1,(I$1=WAC_District)*('Blend Sheet'!$R$4=WAC_IIN),0))*'Blend Sheet'!$R5,0) + IFERROR(INDEX(WAC_Item_Cost,MATCH(1,(I$1=WAC_District)*('Blend Sheet'!$S$4=WAC_IIN),0))*'Blend Sheet'!$S5,0) + IFERROR(INDEX(WAC_Item_Cost,MATCH(1,(I$1=WAC_District)*('Blend Sheet'!$T$4=WAC_IIN),0))*'Blend Sheet'!$T5,0) + IFERROR(INDEX(WAC_Item_Cost,MATCH(1,(I$1=WAC_District)*('Blend Sheet'!$U$4=WAC_IIN),0))*'Blend Sheet'!$U5,0) + IFERROR(INDEX(WAC_Item_Cost,MATCH(1,(I$1=WAC_District)*('Blend Sheet'!$V$4=WAC_IIN),0))*'Blend Sheet'!$V5,0) + IFERROR(INDEX(WAC_Item_Cost,MATCH(1,(I$1=WAC_District)*('Blend Sheet'!$W$4=WAC_IIN),0))*'Blend Sheet'!$W5,0) + IFERROR(INDEX(WAC_Item_Cost,MATCH(1,(I$1=WAC_District)*('Blend Sheet'!$X$4=WAC_IIN),0))*'Blend Sheet'!$X5,0) + IFERROR(INDEX(WAC_Item_Cost,MATCH(1,(I$1=WAC_District)*('Blend Sheet'!$Y$4=WAC_IIN),0))*'Blend Sheet'!$Y5,0) + IFERROR(INDEX(WAC_Item_Cost,MATCH(1,(I$1=WAC_District)*('Blend Sheet'!$Z$4=WAC_IIN),0))*'Blend Sheet'!$Z5,0) + IFERROR(INDEX(WAC_Item_Cost,MATCH(1,(I$1=WAC_District)*('Blend Sheet'!$AA$4=WAC_IIN),0))*'Blend Sheet'!$AA5,0) + IFERROR(INDEX(WAC_Item_Cost,MATCH(1,(I$1=WAC_District)*('Blend Sheet'!$AB$4=WAC_IIN),0))*'Blend Sheet'!$AB5,0) + IFERROR(INDEX(WAC_Item_Cost,MATCH(1,(I$1=WAC_District)*('Blend Sheet'!$AC$4=WAC_IIN),0))*'Blend Sheet'!$AC5,0) + IFERROR(INDEX(WAC_Item_Cost,MATCH(1,(I$1=WAC_District)*('Blend Sheet'!$AD$4=WAC_IIN),0))*'Blend Sheet'!$AD5,0) + IFERROR(INDEX(WAC_Item_Cost,MATCH(1,(I$1=WAC_District)*('Blend Sheet'!$AE$4=WAC_IIN),0))*'Blend Sheet'!$AE5,0) + IFERROR(INDEX(WAC_Item_Cost,MATCH(1,(I$1=WAC_District)*('Blend Sheet'!$AF$4=WAC_IIN),0))*'Blend Sheet'!$AF5,0) + IFERROR(INDEX(WAC_Item_Cost,MATCH(1,(I$1=WAC_District)*('Blend Sheet'!$AG$4=WAC_IIN),0))*'Blend Sheet'!$AG5,0) + IFERROR(INDEX(WAC_Item_Cost,MATCH(1,(I$1=WAC_District)*('Blend Sheet'!$AH$4=WAC_IIN),0))*'Blend Sheet'!$AH5,0) + IFERROR(INDEX(WAC_Item_Cost,MATCH(1,(I$1=WAC_District)*('Blend Sheet'!$AI$4=WAC_IIN),0))*'Blend Sheet'!$AI5,0) + IFERROR(INDEX(WAC_Item_Cost,MATCH(1,(I$1=WAC_District)*('Blend Sheet'!$AJ$4=WAC_IIN),0))*'Blend Sheet'!$AJ5,0) + IFERROR(INDEX(WAC_Item_Cost,MATCH(1,(I$1=WAC_District)*('Blend Sheet'!$AK$4=WAC_IIN),0))*'Blend Sheet'!$AK5,0) + IFERROR(INDEX(WAC_Item_Cost,MATCH(1,(I$1=WAC_District)*('Blend Sheet'!$AL$4=WAC_IIN),0))*'Blend Sheet'!$AL5,0) + IFERROR(INDEX(WAC_Item_Cost,MATCH(1,(I$1=WAC_District)*('Blend Sheet'!$AM$4=WAC_IIN),0))*'Blend Sheet'!$AM5,0) + IFERROR(INDEX(WAC_Item_Cost,MATCH(1,(I$1=WAC_District)*('Blend Sheet'!$AN$4=WAC_IIN),0))*'Blend Sheet'!$AN5,0) + IFERROR(INDEX(WAC_Item_Cost,MATCH(1,(I$1=WAC_District)*('Blend Sheet'!$AO$4=WAC_IIN),0))*'Blend Sheet'!$AO5,0) + IFERROR(INDEX(WAC_Item_Cost,MATCH(1,(I$1=WAC_District)*('Blend Sheet'!$AP$4=WAC_IIN),0))*'Blend Sheet'!$AP5/1000,0)</f>
        <v>226.25714300000001</v>
      </c>
      <c r="J2" s="245">
        <f t="array" ref="J2">IFERROR(INDEX(WAC_Item_Cost,MATCH(1,(J$1=WAC_District)*('Blend Sheet'!$C$4=WAC_IIN),0))*'Blend Sheet'!$C5/1000,0) + IFERROR(INDEX(WAC_Item_Cost,MATCH(1,(J$1=WAC_District)*('Blend Sheet'!$D$4=WAC_IIN),0))*'Blend Sheet'!$D5/1000,0) + IFERROR(INDEX(WAC_Item_Cost,MATCH(1,(J$1=WAC_District)*('Blend Sheet'!$E$4=WAC_IIN),0))*'Blend Sheet'!$E5/1000,0) + IFERROR(INDEX(WAC_Item_Cost,MATCH(1,(J$1=WAC_District)*('Blend Sheet'!$F$4=WAC_IIN),0))*'Blend Sheet'!$F5/1000,0)  + IFERROR(INDEX(WAC_Item_Cost,MATCH(1,(J$1=WAC_District)*('Blend Sheet'!$G$4=WAC_IIN),0))*'Blend Sheet'!$G5,0) + IFERROR(INDEX(WAC_Item_Cost,MATCH(1,(J$1=WAC_District)*('Blend Sheet'!$H$4=WAC_IIN),0))*'Blend Sheet'!$H5,0)  + IFERROR(INDEX(WAC_Item_Cost,MATCH(1,(J$1=WAC_District)*('Blend Sheet'!$I$4=WAC_IIN),0))*'Blend Sheet'!$I5,0) + IFERROR(INDEX(WAC_Item_Cost,MATCH(1,(J$1=WAC_District)*('Blend Sheet'!$J$4=WAC_IIN),0))*'Blend Sheet'!$J5,0) + IFERROR(INDEX(WAC_Item_Cost,MATCH(1,(J$1=WAC_District)*('Blend Sheet'!$K$4=WAC_IIN),0))*'Blend Sheet'!$K5,0) + IFERROR(INDEX(WAC_Item_Cost,MATCH(1,(J$1=WAC_District)*('Blend Sheet'!$L$4=WAC_IIN),0))*'Blend Sheet'!$L5,0) + IFERROR(INDEX(WAC_Item_Cost,MATCH(1,(J$1=WAC_District)*('Blend Sheet'!$M$4=WAC_IIN),0))*'Blend Sheet'!$M5,0) + IFERROR(INDEX(WAC_Item_Cost,MATCH(1,(J$1=WAC_District)*('Blend Sheet'!$N$4=WAC_IIN),0))*'Blend Sheet'!$N5,0) + IFERROR(INDEX(WAC_Item_Cost,MATCH(1,(J$1=WAC_District)*('Blend Sheet'!$O$4=WAC_IIN),0))*'Blend Sheet'!$O5,0) + IFERROR(INDEX(WAC_Item_Cost,MATCH(1,(J$1=WAC_District)*('Blend Sheet'!$P$4=WAC_IIN),0))*'Blend Sheet'!$P5,0) + IFERROR(INDEX(WAC_Item_Cost,MATCH(1,(J$1=WAC_District)*('Blend Sheet'!$Q$4=WAC_IIN),0))*'Blend Sheet'!$Q5,0) + IFERROR(INDEX(WAC_Item_Cost,MATCH(1,(J$1=WAC_District)*('Blend Sheet'!$R$4=WAC_IIN),0))*'Blend Sheet'!$R5,0) + IFERROR(INDEX(WAC_Item_Cost,MATCH(1,(J$1=WAC_District)*('Blend Sheet'!$S$4=WAC_IIN),0))*'Blend Sheet'!$S5,0) + IFERROR(INDEX(WAC_Item_Cost,MATCH(1,(J$1=WAC_District)*('Blend Sheet'!$T$4=WAC_IIN),0))*'Blend Sheet'!$T5,0) + IFERROR(INDEX(WAC_Item_Cost,MATCH(1,(J$1=WAC_District)*('Blend Sheet'!$U$4=WAC_IIN),0))*'Blend Sheet'!$U5,0) + IFERROR(INDEX(WAC_Item_Cost,MATCH(1,(J$1=WAC_District)*('Blend Sheet'!$V$4=WAC_IIN),0))*'Blend Sheet'!$V5,0) + IFERROR(INDEX(WAC_Item_Cost,MATCH(1,(J$1=WAC_District)*('Blend Sheet'!$W$4=WAC_IIN),0))*'Blend Sheet'!$W5,0) + IFERROR(INDEX(WAC_Item_Cost,MATCH(1,(J$1=WAC_District)*('Blend Sheet'!$X$4=WAC_IIN),0))*'Blend Sheet'!$X5,0) + IFERROR(INDEX(WAC_Item_Cost,MATCH(1,(J$1=WAC_District)*('Blend Sheet'!$Y$4=WAC_IIN),0))*'Blend Sheet'!$Y5,0) + IFERROR(INDEX(WAC_Item_Cost,MATCH(1,(J$1=WAC_District)*('Blend Sheet'!$Z$4=WAC_IIN),0))*'Blend Sheet'!$Z5,0) + IFERROR(INDEX(WAC_Item_Cost,MATCH(1,(J$1=WAC_District)*('Blend Sheet'!$AA$4=WAC_IIN),0))*'Blend Sheet'!$AA5,0) + IFERROR(INDEX(WAC_Item_Cost,MATCH(1,(J$1=WAC_District)*('Blend Sheet'!$AB$4=WAC_IIN),0))*'Blend Sheet'!$AB5,0) + IFERROR(INDEX(WAC_Item_Cost,MATCH(1,(J$1=WAC_District)*('Blend Sheet'!$AC$4=WAC_IIN),0))*'Blend Sheet'!$AC5,0) + IFERROR(INDEX(WAC_Item_Cost,MATCH(1,(J$1=WAC_District)*('Blend Sheet'!$AD$4=WAC_IIN),0))*'Blend Sheet'!$AD5,0) + IFERROR(INDEX(WAC_Item_Cost,MATCH(1,(J$1=WAC_District)*('Blend Sheet'!$AE$4=WAC_IIN),0))*'Blend Sheet'!$AE5,0) + IFERROR(INDEX(WAC_Item_Cost,MATCH(1,(J$1=WAC_District)*('Blend Sheet'!$AF$4=WAC_IIN),0))*'Blend Sheet'!$AF5,0) + IFERROR(INDEX(WAC_Item_Cost,MATCH(1,(J$1=WAC_District)*('Blend Sheet'!$AG$4=WAC_IIN),0))*'Blend Sheet'!$AG5,0) + IFERROR(INDEX(WAC_Item_Cost,MATCH(1,(J$1=WAC_District)*('Blend Sheet'!$AH$4=WAC_IIN),0))*'Blend Sheet'!$AH5,0) + IFERROR(INDEX(WAC_Item_Cost,MATCH(1,(J$1=WAC_District)*('Blend Sheet'!$AI$4=WAC_IIN),0))*'Blend Sheet'!$AI5,0) + IFERROR(INDEX(WAC_Item_Cost,MATCH(1,(J$1=WAC_District)*('Blend Sheet'!$AJ$4=WAC_IIN),0))*'Blend Sheet'!$AJ5,0) + IFERROR(INDEX(WAC_Item_Cost,MATCH(1,(J$1=WAC_District)*('Blend Sheet'!$AK$4=WAC_IIN),0))*'Blend Sheet'!$AK5,0) + IFERROR(INDEX(WAC_Item_Cost,MATCH(1,(J$1=WAC_District)*('Blend Sheet'!$AL$4=WAC_IIN),0))*'Blend Sheet'!$AL5,0) + IFERROR(INDEX(WAC_Item_Cost,MATCH(1,(J$1=WAC_District)*('Blend Sheet'!$AM$4=WAC_IIN),0))*'Blend Sheet'!$AM5,0) + IFERROR(INDEX(WAC_Item_Cost,MATCH(1,(J$1=WAC_District)*('Blend Sheet'!$AN$4=WAC_IIN),0))*'Blend Sheet'!$AN5,0) + IFERROR(INDEX(WAC_Item_Cost,MATCH(1,(J$1=WAC_District)*('Blend Sheet'!$AO$4=WAC_IIN),0))*'Blend Sheet'!$AO5,0) + IFERROR(INDEX(WAC_Item_Cost,MATCH(1,(J$1=WAC_District)*('Blend Sheet'!$AP$4=WAC_IIN),0))*'Blend Sheet'!$AP5/1000,0)</f>
        <v>0</v>
      </c>
      <c r="K2" s="245">
        <f t="array" ref="K2">IFERROR(INDEX(WAC_Item_Cost,MATCH(1,(K$1=WAC_District)*('Blend Sheet'!$C$4=WAC_IIN),0))*'Blend Sheet'!$C5/1000,0) + IFERROR(INDEX(WAC_Item_Cost,MATCH(1,(K$1=WAC_District)*('Blend Sheet'!$D$4=WAC_IIN),0))*'Blend Sheet'!$D5/1000,0) + IFERROR(INDEX(WAC_Item_Cost,MATCH(1,(K$1=WAC_District)*('Blend Sheet'!$E$4=WAC_IIN),0))*'Blend Sheet'!$E5/1000,0) + IFERROR(INDEX(WAC_Item_Cost,MATCH(1,(K$1=WAC_District)*('Blend Sheet'!$F$4=WAC_IIN),0))*'Blend Sheet'!$F5/1000,0)  + IFERROR(INDEX(WAC_Item_Cost,MATCH(1,(K$1=WAC_District)*('Blend Sheet'!$G$4=WAC_IIN),0))*'Blend Sheet'!$G5,0) + IFERROR(INDEX(WAC_Item_Cost,MATCH(1,(K$1=WAC_District)*('Blend Sheet'!$H$4=WAC_IIN),0))*'Blend Sheet'!$H5,0)  + IFERROR(INDEX(WAC_Item_Cost,MATCH(1,(K$1=WAC_District)*('Blend Sheet'!$I$4=WAC_IIN),0))*'Blend Sheet'!$I5,0) + IFERROR(INDEX(WAC_Item_Cost,MATCH(1,(K$1=WAC_District)*('Blend Sheet'!$J$4=WAC_IIN),0))*'Blend Sheet'!$J5,0) + IFERROR(INDEX(WAC_Item_Cost,MATCH(1,(K$1=WAC_District)*('Blend Sheet'!$K$4=WAC_IIN),0))*'Blend Sheet'!$K5,0) + IFERROR(INDEX(WAC_Item_Cost,MATCH(1,(K$1=WAC_District)*('Blend Sheet'!$L$4=WAC_IIN),0))*'Blend Sheet'!$L5,0) + IFERROR(INDEX(WAC_Item_Cost,MATCH(1,(K$1=WAC_District)*('Blend Sheet'!$M$4=WAC_IIN),0))*'Blend Sheet'!$M5,0) + IFERROR(INDEX(WAC_Item_Cost,MATCH(1,(K$1=WAC_District)*('Blend Sheet'!$N$4=WAC_IIN),0))*'Blend Sheet'!$N5,0) + IFERROR(INDEX(WAC_Item_Cost,MATCH(1,(K$1=WAC_District)*('Blend Sheet'!$O$4=WAC_IIN),0))*'Blend Sheet'!$O5,0) + IFERROR(INDEX(WAC_Item_Cost,MATCH(1,(K$1=WAC_District)*('Blend Sheet'!$P$4=WAC_IIN),0))*'Blend Sheet'!$P5,0) + IFERROR(INDEX(WAC_Item_Cost,MATCH(1,(K$1=WAC_District)*('Blend Sheet'!$Q$4=WAC_IIN),0))*'Blend Sheet'!$Q5,0) + IFERROR(INDEX(WAC_Item_Cost,MATCH(1,(K$1=WAC_District)*('Blend Sheet'!$R$4=WAC_IIN),0))*'Blend Sheet'!$R5,0) + IFERROR(INDEX(WAC_Item_Cost,MATCH(1,(K$1=WAC_District)*('Blend Sheet'!$S$4=WAC_IIN),0))*'Blend Sheet'!$S5,0) + IFERROR(INDEX(WAC_Item_Cost,MATCH(1,(K$1=WAC_District)*('Blend Sheet'!$T$4=WAC_IIN),0))*'Blend Sheet'!$T5,0) + IFERROR(INDEX(WAC_Item_Cost,MATCH(1,(K$1=WAC_District)*('Blend Sheet'!$U$4=WAC_IIN),0))*'Blend Sheet'!$U5,0) + IFERROR(INDEX(WAC_Item_Cost,MATCH(1,(K$1=WAC_District)*('Blend Sheet'!$V$4=WAC_IIN),0))*'Blend Sheet'!$V5,0) + IFERROR(INDEX(WAC_Item_Cost,MATCH(1,(K$1=WAC_District)*('Blend Sheet'!$W$4=WAC_IIN),0))*'Blend Sheet'!$W5,0) + IFERROR(INDEX(WAC_Item_Cost,MATCH(1,(K$1=WAC_District)*('Blend Sheet'!$X$4=WAC_IIN),0))*'Blend Sheet'!$X5,0) + IFERROR(INDEX(WAC_Item_Cost,MATCH(1,(K$1=WAC_District)*('Blend Sheet'!$Y$4=WAC_IIN),0))*'Blend Sheet'!$Y5,0) + IFERROR(INDEX(WAC_Item_Cost,MATCH(1,(K$1=WAC_District)*('Blend Sheet'!$Z$4=WAC_IIN),0))*'Blend Sheet'!$Z5,0) + IFERROR(INDEX(WAC_Item_Cost,MATCH(1,(K$1=WAC_District)*('Blend Sheet'!$AA$4=WAC_IIN),0))*'Blend Sheet'!$AA5,0) + IFERROR(INDEX(WAC_Item_Cost,MATCH(1,(K$1=WAC_District)*('Blend Sheet'!$AB$4=WAC_IIN),0))*'Blend Sheet'!$AB5,0) + IFERROR(INDEX(WAC_Item_Cost,MATCH(1,(K$1=WAC_District)*('Blend Sheet'!$AC$4=WAC_IIN),0))*'Blend Sheet'!$AC5,0) + IFERROR(INDEX(WAC_Item_Cost,MATCH(1,(K$1=WAC_District)*('Blend Sheet'!$AD$4=WAC_IIN),0))*'Blend Sheet'!$AD5,0) + IFERROR(INDEX(WAC_Item_Cost,MATCH(1,(K$1=WAC_District)*('Blend Sheet'!$AE$4=WAC_IIN),0))*'Blend Sheet'!$AE5,0) + IFERROR(INDEX(WAC_Item_Cost,MATCH(1,(K$1=WAC_District)*('Blend Sheet'!$AF$4=WAC_IIN),0))*'Blend Sheet'!$AF5,0) + IFERROR(INDEX(WAC_Item_Cost,MATCH(1,(K$1=WAC_District)*('Blend Sheet'!$AG$4=WAC_IIN),0))*'Blend Sheet'!$AG5,0) + IFERROR(INDEX(WAC_Item_Cost,MATCH(1,(K$1=WAC_District)*('Blend Sheet'!$AH$4=WAC_IIN),0))*'Blend Sheet'!$AH5,0) + IFERROR(INDEX(WAC_Item_Cost,MATCH(1,(K$1=WAC_District)*('Blend Sheet'!$AI$4=WAC_IIN),0))*'Blend Sheet'!$AI5,0) + IFERROR(INDEX(WAC_Item_Cost,MATCH(1,(K$1=WAC_District)*('Blend Sheet'!$AJ$4=WAC_IIN),0))*'Blend Sheet'!$AJ5,0) + IFERROR(INDEX(WAC_Item_Cost,MATCH(1,(K$1=WAC_District)*('Blend Sheet'!$AK$4=WAC_IIN),0))*'Blend Sheet'!$AK5,0) + IFERROR(INDEX(WAC_Item_Cost,MATCH(1,(K$1=WAC_District)*('Blend Sheet'!$AL$4=WAC_IIN),0))*'Blend Sheet'!$AL5,0) + IFERROR(INDEX(WAC_Item_Cost,MATCH(1,(K$1=WAC_District)*('Blend Sheet'!$AM$4=WAC_IIN),0))*'Blend Sheet'!$AM5,0) + IFERROR(INDEX(WAC_Item_Cost,MATCH(1,(K$1=WAC_District)*('Blend Sheet'!$AN$4=WAC_IIN),0))*'Blend Sheet'!$AN5,0) + IFERROR(INDEX(WAC_Item_Cost,MATCH(1,(K$1=WAC_District)*('Blend Sheet'!$AO$4=WAC_IIN),0))*'Blend Sheet'!$AO5,0) + IFERROR(INDEX(WAC_Item_Cost,MATCH(1,(K$1=WAC_District)*('Blend Sheet'!$AP$4=WAC_IIN),0))*'Blend Sheet'!$AP5/1000,0)</f>
        <v>0</v>
      </c>
      <c r="L2" s="245">
        <f t="array" ref="L2">IFERROR(INDEX(WAC_Item_Cost,MATCH(1,(L$1=WAC_District)*('Blend Sheet'!$C$4=WAC_IIN),0))*'Blend Sheet'!$C5/1000,0) + IFERROR(INDEX(WAC_Item_Cost,MATCH(1,(L$1=WAC_District)*('Blend Sheet'!$D$4=WAC_IIN),0))*'Blend Sheet'!$D5/1000,0) + IFERROR(INDEX(WAC_Item_Cost,MATCH(1,(L$1=WAC_District)*('Blend Sheet'!$E$4=WAC_IIN),0))*'Blend Sheet'!$E5/1000,0) + IFERROR(INDEX(WAC_Item_Cost,MATCH(1,(L$1=WAC_District)*('Blend Sheet'!$F$4=WAC_IIN),0))*'Blend Sheet'!$F5/1000,0)  + IFERROR(INDEX(WAC_Item_Cost,MATCH(1,(L$1=WAC_District)*('Blend Sheet'!$G$4=WAC_IIN),0))*'Blend Sheet'!$G5,0) + IFERROR(INDEX(WAC_Item_Cost,MATCH(1,(L$1=WAC_District)*('Blend Sheet'!$H$4=WAC_IIN),0))*'Blend Sheet'!$H5,0)  + IFERROR(INDEX(WAC_Item_Cost,MATCH(1,(L$1=WAC_District)*('Blend Sheet'!$I$4=WAC_IIN),0))*'Blend Sheet'!$I5,0) + IFERROR(INDEX(WAC_Item_Cost,MATCH(1,(L$1=WAC_District)*('Blend Sheet'!$J$4=WAC_IIN),0))*'Blend Sheet'!$J5,0) + IFERROR(INDEX(WAC_Item_Cost,MATCH(1,(L$1=WAC_District)*('Blend Sheet'!$K$4=WAC_IIN),0))*'Blend Sheet'!$K5,0) + IFERROR(INDEX(WAC_Item_Cost,MATCH(1,(L$1=WAC_District)*('Blend Sheet'!$L$4=WAC_IIN),0))*'Blend Sheet'!$L5,0) + IFERROR(INDEX(WAC_Item_Cost,MATCH(1,(L$1=WAC_District)*('Blend Sheet'!$M$4=WAC_IIN),0))*'Blend Sheet'!$M5,0) + IFERROR(INDEX(WAC_Item_Cost,MATCH(1,(L$1=WAC_District)*('Blend Sheet'!$N$4=WAC_IIN),0))*'Blend Sheet'!$N5,0) + IFERROR(INDEX(WAC_Item_Cost,MATCH(1,(L$1=WAC_District)*('Blend Sheet'!$O$4=WAC_IIN),0))*'Blend Sheet'!$O5,0) + IFERROR(INDEX(WAC_Item_Cost,MATCH(1,(L$1=WAC_District)*('Blend Sheet'!$P$4=WAC_IIN),0))*'Blend Sheet'!$P5,0) + IFERROR(INDEX(WAC_Item_Cost,MATCH(1,(L$1=WAC_District)*('Blend Sheet'!$Q$4=WAC_IIN),0))*'Blend Sheet'!$Q5,0) + IFERROR(INDEX(WAC_Item_Cost,MATCH(1,(L$1=WAC_District)*('Blend Sheet'!$R$4=WAC_IIN),0))*'Blend Sheet'!$R5,0) + IFERROR(INDEX(WAC_Item_Cost,MATCH(1,(L$1=WAC_District)*('Blend Sheet'!$S$4=WAC_IIN),0))*'Blend Sheet'!$S5,0) + IFERROR(INDEX(WAC_Item_Cost,MATCH(1,(L$1=WAC_District)*('Blend Sheet'!$T$4=WAC_IIN),0))*'Blend Sheet'!$T5,0) + IFERROR(INDEX(WAC_Item_Cost,MATCH(1,(L$1=WAC_District)*('Blend Sheet'!$U$4=WAC_IIN),0))*'Blend Sheet'!$U5,0) + IFERROR(INDEX(WAC_Item_Cost,MATCH(1,(L$1=WAC_District)*('Blend Sheet'!$V$4=WAC_IIN),0))*'Blend Sheet'!$V5,0) + IFERROR(INDEX(WAC_Item_Cost,MATCH(1,(L$1=WAC_District)*('Blend Sheet'!$W$4=WAC_IIN),0))*'Blend Sheet'!$W5,0) + IFERROR(INDEX(WAC_Item_Cost,MATCH(1,(L$1=WAC_District)*('Blend Sheet'!$X$4=WAC_IIN),0))*'Blend Sheet'!$X5,0) + IFERROR(INDEX(WAC_Item_Cost,MATCH(1,(L$1=WAC_District)*('Blend Sheet'!$Y$4=WAC_IIN),0))*'Blend Sheet'!$Y5,0) + IFERROR(INDEX(WAC_Item_Cost,MATCH(1,(L$1=WAC_District)*('Blend Sheet'!$Z$4=WAC_IIN),0))*'Blend Sheet'!$Z5,0) + IFERROR(INDEX(WAC_Item_Cost,MATCH(1,(L$1=WAC_District)*('Blend Sheet'!$AA$4=WAC_IIN),0))*'Blend Sheet'!$AA5,0) + IFERROR(INDEX(WAC_Item_Cost,MATCH(1,(L$1=WAC_District)*('Blend Sheet'!$AB$4=WAC_IIN),0))*'Blend Sheet'!$AB5,0) + IFERROR(INDEX(WAC_Item_Cost,MATCH(1,(L$1=WAC_District)*('Blend Sheet'!$AC$4=WAC_IIN),0))*'Blend Sheet'!$AC5,0) + IFERROR(INDEX(WAC_Item_Cost,MATCH(1,(L$1=WAC_District)*('Blend Sheet'!$AD$4=WAC_IIN),0))*'Blend Sheet'!$AD5,0) + IFERROR(INDEX(WAC_Item_Cost,MATCH(1,(L$1=WAC_District)*('Blend Sheet'!$AE$4=WAC_IIN),0))*'Blend Sheet'!$AE5,0) + IFERROR(INDEX(WAC_Item_Cost,MATCH(1,(L$1=WAC_District)*('Blend Sheet'!$AF$4=WAC_IIN),0))*'Blend Sheet'!$AF5,0) + IFERROR(INDEX(WAC_Item_Cost,MATCH(1,(L$1=WAC_District)*('Blend Sheet'!$AG$4=WAC_IIN),0))*'Blend Sheet'!$AG5,0) + IFERROR(INDEX(WAC_Item_Cost,MATCH(1,(L$1=WAC_District)*('Blend Sheet'!$AH$4=WAC_IIN),0))*'Blend Sheet'!$AH5,0) + IFERROR(INDEX(WAC_Item_Cost,MATCH(1,(L$1=WAC_District)*('Blend Sheet'!$AI$4=WAC_IIN),0))*'Blend Sheet'!$AI5,0) + IFERROR(INDEX(WAC_Item_Cost,MATCH(1,(L$1=WAC_District)*('Blend Sheet'!$AJ$4=WAC_IIN),0))*'Blend Sheet'!$AJ5,0) + IFERROR(INDEX(WAC_Item_Cost,MATCH(1,(L$1=WAC_District)*('Blend Sheet'!$AK$4=WAC_IIN),0))*'Blend Sheet'!$AK5,0) + IFERROR(INDEX(WAC_Item_Cost,MATCH(1,(L$1=WAC_District)*('Blend Sheet'!$AL$4=WAC_IIN),0))*'Blend Sheet'!$AL5,0) + IFERROR(INDEX(WAC_Item_Cost,MATCH(1,(L$1=WAC_District)*('Blend Sheet'!$AM$4=WAC_IIN),0))*'Blend Sheet'!$AM5,0) + IFERROR(INDEX(WAC_Item_Cost,MATCH(1,(L$1=WAC_District)*('Blend Sheet'!$AN$4=WAC_IIN),0))*'Blend Sheet'!$AN5,0) + IFERROR(INDEX(WAC_Item_Cost,MATCH(1,(L$1=WAC_District)*('Blend Sheet'!$AO$4=WAC_IIN),0))*'Blend Sheet'!$AO5,0) + IFERROR(INDEX(WAC_Item_Cost,MATCH(1,(L$1=WAC_District)*('Blend Sheet'!$AP$4=WAC_IIN),0))*'Blend Sheet'!$AP5/1000,0)</f>
        <v>0</v>
      </c>
    </row>
    <row r="3" spans="1:12" x14ac:dyDescent="0.25">
      <c r="A3" t="str">
        <f>'Blend Sheet'!A6</f>
        <v>0:1:0 'C'</v>
      </c>
      <c r="B3" s="245">
        <f t="array" ref="B3">IFERROR(INDEX(WAC_Item_Cost,MATCH(1,(B$1=WAC_District)*('Blend Sheet'!$C$4=WAC_IIN),0))*'Blend Sheet'!$C6/1000,0) + IFERROR(INDEX(WAC_Item_Cost,MATCH(1,(B$1=WAC_District)*('Blend Sheet'!$D$4=WAC_IIN),0))*'Blend Sheet'!$D6/1000,0) + IFERROR(INDEX(WAC_Item_Cost,MATCH(1,(B$1=WAC_District)*('Blend Sheet'!$E$4=WAC_IIN),0))*'Blend Sheet'!$E6/1000,0) + IFERROR(INDEX(WAC_Item_Cost,MATCH(1,(B$1=WAC_District)*('Blend Sheet'!$F$4=WAC_IIN),0))*'Blend Sheet'!$F6/1000,0)  + IFERROR(INDEX(WAC_Item_Cost,MATCH(1,(B$1=WAC_District)*('Blend Sheet'!$G$4=WAC_IIN),0))*'Blend Sheet'!$G6,0) + IFERROR(INDEX(WAC_Item_Cost,MATCH(1,(B$1=WAC_District)*('Blend Sheet'!$H$4=WAC_IIN),0))*'Blend Sheet'!$H6,0)  + IFERROR(INDEX(WAC_Item_Cost,MATCH(1,(B$1=WAC_District)*('Blend Sheet'!$I$4=WAC_IIN),0))*'Blend Sheet'!$I6,0) + IFERROR(INDEX(WAC_Item_Cost,MATCH(1,(B$1=WAC_District)*('Blend Sheet'!$J$4=WAC_IIN),0))*'Blend Sheet'!$J6,0) + IFERROR(INDEX(WAC_Item_Cost,MATCH(1,(B$1=WAC_District)*('Blend Sheet'!$K$4=WAC_IIN),0))*'Blend Sheet'!$K6,0) + IFERROR(INDEX(WAC_Item_Cost,MATCH(1,(B$1=WAC_District)*('Blend Sheet'!$L$4=WAC_IIN),0))*'Blend Sheet'!$L6,0) + IFERROR(INDEX(WAC_Item_Cost,MATCH(1,(B$1=WAC_District)*('Blend Sheet'!$M$4=WAC_IIN),0))*'Blend Sheet'!$M6,0) + IFERROR(INDEX(WAC_Item_Cost,MATCH(1,(B$1=WAC_District)*('Blend Sheet'!$N$4=WAC_IIN),0))*'Blend Sheet'!$N6,0) + IFERROR(INDEX(WAC_Item_Cost,MATCH(1,(B$1=WAC_District)*('Blend Sheet'!$O$4=WAC_IIN),0))*'Blend Sheet'!$O6,0) + IFERROR(INDEX(WAC_Item_Cost,MATCH(1,(B$1=WAC_District)*('Blend Sheet'!$P$4=WAC_IIN),0))*'Blend Sheet'!$P6,0) + IFERROR(INDEX(WAC_Item_Cost,MATCH(1,(B$1=WAC_District)*('Blend Sheet'!$Q$4=WAC_IIN),0))*'Blend Sheet'!$Q6,0) + IFERROR(INDEX(WAC_Item_Cost,MATCH(1,(B$1=WAC_District)*('Blend Sheet'!$R$4=WAC_IIN),0))*'Blend Sheet'!$R6,0) + IFERROR(INDEX(WAC_Item_Cost,MATCH(1,(B$1=WAC_District)*('Blend Sheet'!$S$4=WAC_IIN),0))*'Blend Sheet'!$S6,0) + IFERROR(INDEX(WAC_Item_Cost,MATCH(1,(B$1=WAC_District)*('Blend Sheet'!$T$4=WAC_IIN),0))*'Blend Sheet'!$T6,0) + IFERROR(INDEX(WAC_Item_Cost,MATCH(1,(B$1=WAC_District)*('Blend Sheet'!$U$4=WAC_IIN),0))*'Blend Sheet'!$U6,0) + IFERROR(INDEX(WAC_Item_Cost,MATCH(1,(B$1=WAC_District)*('Blend Sheet'!$V$4=WAC_IIN),0))*'Blend Sheet'!$V6,0) + IFERROR(INDEX(WAC_Item_Cost,MATCH(1,(B$1=WAC_District)*('Blend Sheet'!$W$4=WAC_IIN),0))*'Blend Sheet'!$W6,0) + IFERROR(INDEX(WAC_Item_Cost,MATCH(1,(B$1=WAC_District)*('Blend Sheet'!$X$4=WAC_IIN),0))*'Blend Sheet'!$X6,0) + IFERROR(INDEX(WAC_Item_Cost,MATCH(1,(B$1=WAC_District)*('Blend Sheet'!$Y$4=WAC_IIN),0))*'Blend Sheet'!$Y6,0) + IFERROR(INDEX(WAC_Item_Cost,MATCH(1,(B$1=WAC_District)*('Blend Sheet'!$Z$4=WAC_IIN),0))*'Blend Sheet'!$Z6,0) + IFERROR(INDEX(WAC_Item_Cost,MATCH(1,(B$1=WAC_District)*('Blend Sheet'!$AA$4=WAC_IIN),0))*'Blend Sheet'!$AA6,0) + IFERROR(INDEX(WAC_Item_Cost,MATCH(1,(B$1=WAC_District)*('Blend Sheet'!$AB$4=WAC_IIN),0))*'Blend Sheet'!$AB6,0) + IFERROR(INDEX(WAC_Item_Cost,MATCH(1,(B$1=WAC_District)*('Blend Sheet'!$AC$4=WAC_IIN),0))*'Blend Sheet'!$AC6,0) + IFERROR(INDEX(WAC_Item_Cost,MATCH(1,(B$1=WAC_District)*('Blend Sheet'!$AD$4=WAC_IIN),0))*'Blend Sheet'!$AD6,0) + IFERROR(INDEX(WAC_Item_Cost,MATCH(1,(B$1=WAC_District)*('Blend Sheet'!$AE$4=WAC_IIN),0))*'Blend Sheet'!$AE6,0) + IFERROR(INDEX(WAC_Item_Cost,MATCH(1,(B$1=WAC_District)*('Blend Sheet'!$AF$4=WAC_IIN),0))*'Blend Sheet'!$AF6,0) + IFERROR(INDEX(WAC_Item_Cost,MATCH(1,(B$1=WAC_District)*('Blend Sheet'!$AG$4=WAC_IIN),0))*'Blend Sheet'!$AG6,0) + IFERROR(INDEX(WAC_Item_Cost,MATCH(1,(B$1=WAC_District)*('Blend Sheet'!$AH$4=WAC_IIN),0))*'Blend Sheet'!$AH6,0) + IFERROR(INDEX(WAC_Item_Cost,MATCH(1,(B$1=WAC_District)*('Blend Sheet'!$AI$4=WAC_IIN),0))*'Blend Sheet'!$AI6,0) + IFERROR(INDEX(WAC_Item_Cost,MATCH(1,(B$1=WAC_District)*('Blend Sheet'!$AJ$4=WAC_IIN),0))*'Blend Sheet'!$AJ6,0) + IFERROR(INDEX(WAC_Item_Cost,MATCH(1,(B$1=WAC_District)*('Blend Sheet'!$AK$4=WAC_IIN),0))*'Blend Sheet'!$AK6,0) + IFERROR(INDEX(WAC_Item_Cost,MATCH(1,(B$1=WAC_District)*('Blend Sheet'!$AL$4=WAC_IIN),0))*'Blend Sheet'!$AL6,0) + IFERROR(INDEX(WAC_Item_Cost,MATCH(1,(B$1=WAC_District)*('Blend Sheet'!$AM$4=WAC_IIN),0))*'Blend Sheet'!$AM6,0) + IFERROR(INDEX(WAC_Item_Cost,MATCH(1,(B$1=WAC_District)*('Blend Sheet'!$AN$4=WAC_IIN),0))*'Blend Sheet'!$AN6,0) + IFERROR(INDEX(WAC_Item_Cost,MATCH(1,(B$1=WAC_District)*('Blend Sheet'!$AO$4=WAC_IIN),0))*'Blend Sheet'!$AO6,0) + IFERROR(INDEX(WAC_Item_Cost,MATCH(1,(B$1=WAC_District)*('Blend Sheet'!$AP$4=WAC_IIN),0))*'Blend Sheet'!$AP6/1000,0)</f>
        <v>190.00186099999999</v>
      </c>
      <c r="C3" s="245">
        <f t="array" ref="C3">IFERROR(INDEX(WAC_Item_Cost,MATCH(1,(C$1=WAC_District)*('Blend Sheet'!$C$4=WAC_IIN),0))*'Blend Sheet'!$C6/1000,0) + IFERROR(INDEX(WAC_Item_Cost,MATCH(1,(C$1=WAC_District)*('Blend Sheet'!$D$4=WAC_IIN),0))*'Blend Sheet'!$D6/1000,0) + IFERROR(INDEX(WAC_Item_Cost,MATCH(1,(C$1=WAC_District)*('Blend Sheet'!$E$4=WAC_IIN),0))*'Blend Sheet'!$E6/1000,0) + IFERROR(INDEX(WAC_Item_Cost,MATCH(1,(C$1=WAC_District)*('Blend Sheet'!$F$4=WAC_IIN),0))*'Blend Sheet'!$F6/1000,0)  + IFERROR(INDEX(WAC_Item_Cost,MATCH(1,(C$1=WAC_District)*('Blend Sheet'!$G$4=WAC_IIN),0))*'Blend Sheet'!$G6,0) + IFERROR(INDEX(WAC_Item_Cost,MATCH(1,(C$1=WAC_District)*('Blend Sheet'!$H$4=WAC_IIN),0))*'Blend Sheet'!$H6,0)  + IFERROR(INDEX(WAC_Item_Cost,MATCH(1,(C$1=WAC_District)*('Blend Sheet'!$I$4=WAC_IIN),0))*'Blend Sheet'!$I6,0) + IFERROR(INDEX(WAC_Item_Cost,MATCH(1,(C$1=WAC_District)*('Blend Sheet'!$J$4=WAC_IIN),0))*'Blend Sheet'!$J6,0) + IFERROR(INDEX(WAC_Item_Cost,MATCH(1,(C$1=WAC_District)*('Blend Sheet'!$K$4=WAC_IIN),0))*'Blend Sheet'!$K6,0) + IFERROR(INDEX(WAC_Item_Cost,MATCH(1,(C$1=WAC_District)*('Blend Sheet'!$L$4=WAC_IIN),0))*'Blend Sheet'!$L6,0) + IFERROR(INDEX(WAC_Item_Cost,MATCH(1,(C$1=WAC_District)*('Blend Sheet'!$M$4=WAC_IIN),0))*'Blend Sheet'!$M6,0) + IFERROR(INDEX(WAC_Item_Cost,MATCH(1,(C$1=WAC_District)*('Blend Sheet'!$N$4=WAC_IIN),0))*'Blend Sheet'!$N6,0) + IFERROR(INDEX(WAC_Item_Cost,MATCH(1,(C$1=WAC_District)*('Blend Sheet'!$O$4=WAC_IIN),0))*'Blend Sheet'!$O6,0) + IFERROR(INDEX(WAC_Item_Cost,MATCH(1,(C$1=WAC_District)*('Blend Sheet'!$P$4=WAC_IIN),0))*'Blend Sheet'!$P6,0) + IFERROR(INDEX(WAC_Item_Cost,MATCH(1,(C$1=WAC_District)*('Blend Sheet'!$Q$4=WAC_IIN),0))*'Blend Sheet'!$Q6,0) + IFERROR(INDEX(WAC_Item_Cost,MATCH(1,(C$1=WAC_District)*('Blend Sheet'!$R$4=WAC_IIN),0))*'Blend Sheet'!$R6,0) + IFERROR(INDEX(WAC_Item_Cost,MATCH(1,(C$1=WAC_District)*('Blend Sheet'!$S$4=WAC_IIN),0))*'Blend Sheet'!$S6,0) + IFERROR(INDEX(WAC_Item_Cost,MATCH(1,(C$1=WAC_District)*('Blend Sheet'!$T$4=WAC_IIN),0))*'Blend Sheet'!$T6,0) + IFERROR(INDEX(WAC_Item_Cost,MATCH(1,(C$1=WAC_District)*('Blend Sheet'!$U$4=WAC_IIN),0))*'Blend Sheet'!$U6,0) + IFERROR(INDEX(WAC_Item_Cost,MATCH(1,(C$1=WAC_District)*('Blend Sheet'!$V$4=WAC_IIN),0))*'Blend Sheet'!$V6,0) + IFERROR(INDEX(WAC_Item_Cost,MATCH(1,(C$1=WAC_District)*('Blend Sheet'!$W$4=WAC_IIN),0))*'Blend Sheet'!$W6,0) + IFERROR(INDEX(WAC_Item_Cost,MATCH(1,(C$1=WAC_District)*('Blend Sheet'!$X$4=WAC_IIN),0))*'Blend Sheet'!$X6,0) + IFERROR(INDEX(WAC_Item_Cost,MATCH(1,(C$1=WAC_District)*('Blend Sheet'!$Y$4=WAC_IIN),0))*'Blend Sheet'!$Y6,0) + IFERROR(INDEX(WAC_Item_Cost,MATCH(1,(C$1=WAC_District)*('Blend Sheet'!$Z$4=WAC_IIN),0))*'Blend Sheet'!$Z6,0) + IFERROR(INDEX(WAC_Item_Cost,MATCH(1,(C$1=WAC_District)*('Blend Sheet'!$AA$4=WAC_IIN),0))*'Blend Sheet'!$AA6,0) + IFERROR(INDEX(WAC_Item_Cost,MATCH(1,(C$1=WAC_District)*('Blend Sheet'!$AB$4=WAC_IIN),0))*'Blend Sheet'!$AB6,0) + IFERROR(INDEX(WAC_Item_Cost,MATCH(1,(C$1=WAC_District)*('Blend Sheet'!$AC$4=WAC_IIN),0))*'Blend Sheet'!$AC6,0) + IFERROR(INDEX(WAC_Item_Cost,MATCH(1,(C$1=WAC_District)*('Blend Sheet'!$AD$4=WAC_IIN),0))*'Blend Sheet'!$AD6,0) + IFERROR(INDEX(WAC_Item_Cost,MATCH(1,(C$1=WAC_District)*('Blend Sheet'!$AE$4=WAC_IIN),0))*'Blend Sheet'!$AE6,0) + IFERROR(INDEX(WAC_Item_Cost,MATCH(1,(C$1=WAC_District)*('Blend Sheet'!$AF$4=WAC_IIN),0))*'Blend Sheet'!$AF6,0) + IFERROR(INDEX(WAC_Item_Cost,MATCH(1,(C$1=WAC_District)*('Blend Sheet'!$AG$4=WAC_IIN),0))*'Blend Sheet'!$AG6,0) + IFERROR(INDEX(WAC_Item_Cost,MATCH(1,(C$1=WAC_District)*('Blend Sheet'!$AH$4=WAC_IIN),0))*'Blend Sheet'!$AH6,0) + IFERROR(INDEX(WAC_Item_Cost,MATCH(1,(C$1=WAC_District)*('Blend Sheet'!$AI$4=WAC_IIN),0))*'Blend Sheet'!$AI6,0) + IFERROR(INDEX(WAC_Item_Cost,MATCH(1,(C$1=WAC_District)*('Blend Sheet'!$AJ$4=WAC_IIN),0))*'Blend Sheet'!$AJ6,0) + IFERROR(INDEX(WAC_Item_Cost,MATCH(1,(C$1=WAC_District)*('Blend Sheet'!$AK$4=WAC_IIN),0))*'Blend Sheet'!$AK6,0) + IFERROR(INDEX(WAC_Item_Cost,MATCH(1,(C$1=WAC_District)*('Blend Sheet'!$AL$4=WAC_IIN),0))*'Blend Sheet'!$AL6,0) + IFERROR(INDEX(WAC_Item_Cost,MATCH(1,(C$1=WAC_District)*('Blend Sheet'!$AM$4=WAC_IIN),0))*'Blend Sheet'!$AM6,0) + IFERROR(INDEX(WAC_Item_Cost,MATCH(1,(C$1=WAC_District)*('Blend Sheet'!$AN$4=WAC_IIN),0))*'Blend Sheet'!$AN6,0) + IFERROR(INDEX(WAC_Item_Cost,MATCH(1,(C$1=WAC_District)*('Blend Sheet'!$AO$4=WAC_IIN),0))*'Blend Sheet'!$AO6,0) + IFERROR(INDEX(WAC_Item_Cost,MATCH(1,(C$1=WAC_District)*('Blend Sheet'!$AP$4=WAC_IIN),0))*'Blend Sheet'!$AP6/1000,0)</f>
        <v>246.07373800000002</v>
      </c>
      <c r="D3" s="245">
        <f t="array" ref="D3">IFERROR(INDEX(WAC_Item_Cost,MATCH(1,(D$1=WAC_District)*('Blend Sheet'!$C$4=WAC_IIN),0))*'Blend Sheet'!$C6/1000,0) + IFERROR(INDEX(WAC_Item_Cost,MATCH(1,(D$1=WAC_District)*('Blend Sheet'!$D$4=WAC_IIN),0))*'Blend Sheet'!$D6/1000,0) + IFERROR(INDEX(WAC_Item_Cost,MATCH(1,(D$1=WAC_District)*('Blend Sheet'!$E$4=WAC_IIN),0))*'Blend Sheet'!$E6/1000,0) + IFERROR(INDEX(WAC_Item_Cost,MATCH(1,(D$1=WAC_District)*('Blend Sheet'!$F$4=WAC_IIN),0))*'Blend Sheet'!$F6/1000,0)  + IFERROR(INDEX(WAC_Item_Cost,MATCH(1,(D$1=WAC_District)*('Blend Sheet'!$G$4=WAC_IIN),0))*'Blend Sheet'!$G6,0) + IFERROR(INDEX(WAC_Item_Cost,MATCH(1,(D$1=WAC_District)*('Blend Sheet'!$H$4=WAC_IIN),0))*'Blend Sheet'!$H6,0)  + IFERROR(INDEX(WAC_Item_Cost,MATCH(1,(D$1=WAC_District)*('Blend Sheet'!$I$4=WAC_IIN),0))*'Blend Sheet'!$I6,0) + IFERROR(INDEX(WAC_Item_Cost,MATCH(1,(D$1=WAC_District)*('Blend Sheet'!$J$4=WAC_IIN),0))*'Blend Sheet'!$J6,0) + IFERROR(INDEX(WAC_Item_Cost,MATCH(1,(D$1=WAC_District)*('Blend Sheet'!$K$4=WAC_IIN),0))*'Blend Sheet'!$K6,0) + IFERROR(INDEX(WAC_Item_Cost,MATCH(1,(D$1=WAC_District)*('Blend Sheet'!$L$4=WAC_IIN),0))*'Blend Sheet'!$L6,0) + IFERROR(INDEX(WAC_Item_Cost,MATCH(1,(D$1=WAC_District)*('Blend Sheet'!$M$4=WAC_IIN),0))*'Blend Sheet'!$M6,0) + IFERROR(INDEX(WAC_Item_Cost,MATCH(1,(D$1=WAC_District)*('Blend Sheet'!$N$4=WAC_IIN),0))*'Blend Sheet'!$N6,0) + IFERROR(INDEX(WAC_Item_Cost,MATCH(1,(D$1=WAC_District)*('Blend Sheet'!$O$4=WAC_IIN),0))*'Blend Sheet'!$O6,0) + IFERROR(INDEX(WAC_Item_Cost,MATCH(1,(D$1=WAC_District)*('Blend Sheet'!$P$4=WAC_IIN),0))*'Blend Sheet'!$P6,0) + IFERROR(INDEX(WAC_Item_Cost,MATCH(1,(D$1=WAC_District)*('Blend Sheet'!$Q$4=WAC_IIN),0))*'Blend Sheet'!$Q6,0) + IFERROR(INDEX(WAC_Item_Cost,MATCH(1,(D$1=WAC_District)*('Blend Sheet'!$R$4=WAC_IIN),0))*'Blend Sheet'!$R6,0) + IFERROR(INDEX(WAC_Item_Cost,MATCH(1,(D$1=WAC_District)*('Blend Sheet'!$S$4=WAC_IIN),0))*'Blend Sheet'!$S6,0) + IFERROR(INDEX(WAC_Item_Cost,MATCH(1,(D$1=WAC_District)*('Blend Sheet'!$T$4=WAC_IIN),0))*'Blend Sheet'!$T6,0) + IFERROR(INDEX(WAC_Item_Cost,MATCH(1,(D$1=WAC_District)*('Blend Sheet'!$U$4=WAC_IIN),0))*'Blend Sheet'!$U6,0) + IFERROR(INDEX(WAC_Item_Cost,MATCH(1,(D$1=WAC_District)*('Blend Sheet'!$V$4=WAC_IIN),0))*'Blend Sheet'!$V6,0) + IFERROR(INDEX(WAC_Item_Cost,MATCH(1,(D$1=WAC_District)*('Blend Sheet'!$W$4=WAC_IIN),0))*'Blend Sheet'!$W6,0) + IFERROR(INDEX(WAC_Item_Cost,MATCH(1,(D$1=WAC_District)*('Blend Sheet'!$X$4=WAC_IIN),0))*'Blend Sheet'!$X6,0) + IFERROR(INDEX(WAC_Item_Cost,MATCH(1,(D$1=WAC_District)*('Blend Sheet'!$Y$4=WAC_IIN),0))*'Blend Sheet'!$Y6,0) + IFERROR(INDEX(WAC_Item_Cost,MATCH(1,(D$1=WAC_District)*('Blend Sheet'!$Z$4=WAC_IIN),0))*'Blend Sheet'!$Z6,0) + IFERROR(INDEX(WAC_Item_Cost,MATCH(1,(D$1=WAC_District)*('Blend Sheet'!$AA$4=WAC_IIN),0))*'Blend Sheet'!$AA6,0) + IFERROR(INDEX(WAC_Item_Cost,MATCH(1,(D$1=WAC_District)*('Blend Sheet'!$AB$4=WAC_IIN),0))*'Blend Sheet'!$AB6,0) + IFERROR(INDEX(WAC_Item_Cost,MATCH(1,(D$1=WAC_District)*('Blend Sheet'!$AC$4=WAC_IIN),0))*'Blend Sheet'!$AC6,0) + IFERROR(INDEX(WAC_Item_Cost,MATCH(1,(D$1=WAC_District)*('Blend Sheet'!$AD$4=WAC_IIN),0))*'Blend Sheet'!$AD6,0) + IFERROR(INDEX(WAC_Item_Cost,MATCH(1,(D$1=WAC_District)*('Blend Sheet'!$AE$4=WAC_IIN),0))*'Blend Sheet'!$AE6,0) + IFERROR(INDEX(WAC_Item_Cost,MATCH(1,(D$1=WAC_District)*('Blend Sheet'!$AF$4=WAC_IIN),0))*'Blend Sheet'!$AF6,0) + IFERROR(INDEX(WAC_Item_Cost,MATCH(1,(D$1=WAC_District)*('Blend Sheet'!$AG$4=WAC_IIN),0))*'Blend Sheet'!$AG6,0) + IFERROR(INDEX(WAC_Item_Cost,MATCH(1,(D$1=WAC_District)*('Blend Sheet'!$AH$4=WAC_IIN),0))*'Blend Sheet'!$AH6,0) + IFERROR(INDEX(WAC_Item_Cost,MATCH(1,(D$1=WAC_District)*('Blend Sheet'!$AI$4=WAC_IIN),0))*'Blend Sheet'!$AI6,0) + IFERROR(INDEX(WAC_Item_Cost,MATCH(1,(D$1=WAC_District)*('Blend Sheet'!$AJ$4=WAC_IIN),0))*'Blend Sheet'!$AJ6,0) + IFERROR(INDEX(WAC_Item_Cost,MATCH(1,(D$1=WAC_District)*('Blend Sheet'!$AK$4=WAC_IIN),0))*'Blend Sheet'!$AK6,0) + IFERROR(INDEX(WAC_Item_Cost,MATCH(1,(D$1=WAC_District)*('Blend Sheet'!$AL$4=WAC_IIN),0))*'Blend Sheet'!$AL6,0) + IFERROR(INDEX(WAC_Item_Cost,MATCH(1,(D$1=WAC_District)*('Blend Sheet'!$AM$4=WAC_IIN),0))*'Blend Sheet'!$AM6,0) + IFERROR(INDEX(WAC_Item_Cost,MATCH(1,(D$1=WAC_District)*('Blend Sheet'!$AN$4=WAC_IIN),0))*'Blend Sheet'!$AN6,0) + IFERROR(INDEX(WAC_Item_Cost,MATCH(1,(D$1=WAC_District)*('Blend Sheet'!$AO$4=WAC_IIN),0))*'Blend Sheet'!$AO6,0) + IFERROR(INDEX(WAC_Item_Cost,MATCH(1,(D$1=WAC_District)*('Blend Sheet'!$AP$4=WAC_IIN),0))*'Blend Sheet'!$AP6/1000,0)</f>
        <v>222.17151500000003</v>
      </c>
      <c r="E3" s="245">
        <f t="array" ref="E3">IFERROR(INDEX(WAC_Item_Cost,MATCH(1,(E$1=WAC_District)*('Blend Sheet'!$C$4=WAC_IIN),0))*'Blend Sheet'!$C6/1000,0) + IFERROR(INDEX(WAC_Item_Cost,MATCH(1,(E$1=WAC_District)*('Blend Sheet'!$D$4=WAC_IIN),0))*'Blend Sheet'!$D6/1000,0) + IFERROR(INDEX(WAC_Item_Cost,MATCH(1,(E$1=WAC_District)*('Blend Sheet'!$E$4=WAC_IIN),0))*'Blend Sheet'!$E6/1000,0) + IFERROR(INDEX(WAC_Item_Cost,MATCH(1,(E$1=WAC_District)*('Blend Sheet'!$F$4=WAC_IIN),0))*'Blend Sheet'!$F6/1000,0)  + IFERROR(INDEX(WAC_Item_Cost,MATCH(1,(E$1=WAC_District)*('Blend Sheet'!$G$4=WAC_IIN),0))*'Blend Sheet'!$G6,0) + IFERROR(INDEX(WAC_Item_Cost,MATCH(1,(E$1=WAC_District)*('Blend Sheet'!$H$4=WAC_IIN),0))*'Blend Sheet'!$H6,0)  + IFERROR(INDEX(WAC_Item_Cost,MATCH(1,(E$1=WAC_District)*('Blend Sheet'!$I$4=WAC_IIN),0))*'Blend Sheet'!$I6,0) + IFERROR(INDEX(WAC_Item_Cost,MATCH(1,(E$1=WAC_District)*('Blend Sheet'!$J$4=WAC_IIN),0))*'Blend Sheet'!$J6,0) + IFERROR(INDEX(WAC_Item_Cost,MATCH(1,(E$1=WAC_District)*('Blend Sheet'!$K$4=WAC_IIN),0))*'Blend Sheet'!$K6,0) + IFERROR(INDEX(WAC_Item_Cost,MATCH(1,(E$1=WAC_District)*('Blend Sheet'!$L$4=WAC_IIN),0))*'Blend Sheet'!$L6,0) + IFERROR(INDEX(WAC_Item_Cost,MATCH(1,(E$1=WAC_District)*('Blend Sheet'!$M$4=WAC_IIN),0))*'Blend Sheet'!$M6,0) + IFERROR(INDEX(WAC_Item_Cost,MATCH(1,(E$1=WAC_District)*('Blend Sheet'!$N$4=WAC_IIN),0))*'Blend Sheet'!$N6,0) + IFERROR(INDEX(WAC_Item_Cost,MATCH(1,(E$1=WAC_District)*('Blend Sheet'!$O$4=WAC_IIN),0))*'Blend Sheet'!$O6,0) + IFERROR(INDEX(WAC_Item_Cost,MATCH(1,(E$1=WAC_District)*('Blend Sheet'!$P$4=WAC_IIN),0))*'Blend Sheet'!$P6,0) + IFERROR(INDEX(WAC_Item_Cost,MATCH(1,(E$1=WAC_District)*('Blend Sheet'!$Q$4=WAC_IIN),0))*'Blend Sheet'!$Q6,0) + IFERROR(INDEX(WAC_Item_Cost,MATCH(1,(E$1=WAC_District)*('Blend Sheet'!$R$4=WAC_IIN),0))*'Blend Sheet'!$R6,0) + IFERROR(INDEX(WAC_Item_Cost,MATCH(1,(E$1=WAC_District)*('Blend Sheet'!$S$4=WAC_IIN),0))*'Blend Sheet'!$S6,0) + IFERROR(INDEX(WAC_Item_Cost,MATCH(1,(E$1=WAC_District)*('Blend Sheet'!$T$4=WAC_IIN),0))*'Blend Sheet'!$T6,0) + IFERROR(INDEX(WAC_Item_Cost,MATCH(1,(E$1=WAC_District)*('Blend Sheet'!$U$4=WAC_IIN),0))*'Blend Sheet'!$U6,0) + IFERROR(INDEX(WAC_Item_Cost,MATCH(1,(E$1=WAC_District)*('Blend Sheet'!$V$4=WAC_IIN),0))*'Blend Sheet'!$V6,0) + IFERROR(INDEX(WAC_Item_Cost,MATCH(1,(E$1=WAC_District)*('Blend Sheet'!$W$4=WAC_IIN),0))*'Blend Sheet'!$W6,0) + IFERROR(INDEX(WAC_Item_Cost,MATCH(1,(E$1=WAC_District)*('Blend Sheet'!$X$4=WAC_IIN),0))*'Blend Sheet'!$X6,0) + IFERROR(INDEX(WAC_Item_Cost,MATCH(1,(E$1=WAC_District)*('Blend Sheet'!$Y$4=WAC_IIN),0))*'Blend Sheet'!$Y6,0) + IFERROR(INDEX(WAC_Item_Cost,MATCH(1,(E$1=WAC_District)*('Blend Sheet'!$Z$4=WAC_IIN),0))*'Blend Sheet'!$Z6,0) + IFERROR(INDEX(WAC_Item_Cost,MATCH(1,(E$1=WAC_District)*('Blend Sheet'!$AA$4=WAC_IIN),0))*'Blend Sheet'!$AA6,0) + IFERROR(INDEX(WAC_Item_Cost,MATCH(1,(E$1=WAC_District)*('Blend Sheet'!$AB$4=WAC_IIN),0))*'Blend Sheet'!$AB6,0) + IFERROR(INDEX(WAC_Item_Cost,MATCH(1,(E$1=WAC_District)*('Blend Sheet'!$AC$4=WAC_IIN),0))*'Blend Sheet'!$AC6,0) + IFERROR(INDEX(WAC_Item_Cost,MATCH(1,(E$1=WAC_District)*('Blend Sheet'!$AD$4=WAC_IIN),0))*'Blend Sheet'!$AD6,0) + IFERROR(INDEX(WAC_Item_Cost,MATCH(1,(E$1=WAC_District)*('Blend Sheet'!$AE$4=WAC_IIN),0))*'Blend Sheet'!$AE6,0) + IFERROR(INDEX(WAC_Item_Cost,MATCH(1,(E$1=WAC_District)*('Blend Sheet'!$AF$4=WAC_IIN),0))*'Blend Sheet'!$AF6,0) + IFERROR(INDEX(WAC_Item_Cost,MATCH(1,(E$1=WAC_District)*('Blend Sheet'!$AG$4=WAC_IIN),0))*'Blend Sheet'!$AG6,0) + IFERROR(INDEX(WAC_Item_Cost,MATCH(1,(E$1=WAC_District)*('Blend Sheet'!$AH$4=WAC_IIN),0))*'Blend Sheet'!$AH6,0) + IFERROR(INDEX(WAC_Item_Cost,MATCH(1,(E$1=WAC_District)*('Blend Sheet'!$AI$4=WAC_IIN),0))*'Blend Sheet'!$AI6,0) + IFERROR(INDEX(WAC_Item_Cost,MATCH(1,(E$1=WAC_District)*('Blend Sheet'!$AJ$4=WAC_IIN),0))*'Blend Sheet'!$AJ6,0) + IFERROR(INDEX(WAC_Item_Cost,MATCH(1,(E$1=WAC_District)*('Blend Sheet'!$AK$4=WAC_IIN),0))*'Blend Sheet'!$AK6,0) + IFERROR(INDEX(WAC_Item_Cost,MATCH(1,(E$1=WAC_District)*('Blend Sheet'!$AL$4=WAC_IIN),0))*'Blend Sheet'!$AL6,0) + IFERROR(INDEX(WAC_Item_Cost,MATCH(1,(E$1=WAC_District)*('Blend Sheet'!$AM$4=WAC_IIN),0))*'Blend Sheet'!$AM6,0) + IFERROR(INDEX(WAC_Item_Cost,MATCH(1,(E$1=WAC_District)*('Blend Sheet'!$AN$4=WAC_IIN),0))*'Blend Sheet'!$AN6,0) + IFERROR(INDEX(WAC_Item_Cost,MATCH(1,(E$1=WAC_District)*('Blend Sheet'!$AO$4=WAC_IIN),0))*'Blend Sheet'!$AO6,0) + IFERROR(INDEX(WAC_Item_Cost,MATCH(1,(E$1=WAC_District)*('Blend Sheet'!$AP$4=WAC_IIN),0))*'Blend Sheet'!$AP6/1000,0)</f>
        <v>278.446009</v>
      </c>
      <c r="F3" s="245">
        <f t="array" ref="F3">IFERROR(INDEX(WAC_Item_Cost,MATCH(1,(F$1=WAC_District)*('Blend Sheet'!$C$4=WAC_IIN),0))*'Blend Sheet'!$C6/1000,0) + IFERROR(INDEX(WAC_Item_Cost,MATCH(1,(F$1=WAC_District)*('Blend Sheet'!$D$4=WAC_IIN),0))*'Blend Sheet'!$D6/1000,0) + IFERROR(INDEX(WAC_Item_Cost,MATCH(1,(F$1=WAC_District)*('Blend Sheet'!$E$4=WAC_IIN),0))*'Blend Sheet'!$E6/1000,0) + IFERROR(INDEX(WAC_Item_Cost,MATCH(1,(F$1=WAC_District)*('Blend Sheet'!$F$4=WAC_IIN),0))*'Blend Sheet'!$F6/1000,0)  + IFERROR(INDEX(WAC_Item_Cost,MATCH(1,(F$1=WAC_District)*('Blend Sheet'!$G$4=WAC_IIN),0))*'Blend Sheet'!$G6,0) + IFERROR(INDEX(WAC_Item_Cost,MATCH(1,(F$1=WAC_District)*('Blend Sheet'!$H$4=WAC_IIN),0))*'Blend Sheet'!$H6,0)  + IFERROR(INDEX(WAC_Item_Cost,MATCH(1,(F$1=WAC_District)*('Blend Sheet'!$I$4=WAC_IIN),0))*'Blend Sheet'!$I6,0) + IFERROR(INDEX(WAC_Item_Cost,MATCH(1,(F$1=WAC_District)*('Blend Sheet'!$J$4=WAC_IIN),0))*'Blend Sheet'!$J6,0) + IFERROR(INDEX(WAC_Item_Cost,MATCH(1,(F$1=WAC_District)*('Blend Sheet'!$K$4=WAC_IIN),0))*'Blend Sheet'!$K6,0) + IFERROR(INDEX(WAC_Item_Cost,MATCH(1,(F$1=WAC_District)*('Blend Sheet'!$L$4=WAC_IIN),0))*'Blend Sheet'!$L6,0) + IFERROR(INDEX(WAC_Item_Cost,MATCH(1,(F$1=WAC_District)*('Blend Sheet'!$M$4=WAC_IIN),0))*'Blend Sheet'!$M6,0) + IFERROR(INDEX(WAC_Item_Cost,MATCH(1,(F$1=WAC_District)*('Blend Sheet'!$N$4=WAC_IIN),0))*'Blend Sheet'!$N6,0) + IFERROR(INDEX(WAC_Item_Cost,MATCH(1,(F$1=WAC_District)*('Blend Sheet'!$O$4=WAC_IIN),0))*'Blend Sheet'!$O6,0) + IFERROR(INDEX(WAC_Item_Cost,MATCH(1,(F$1=WAC_District)*('Blend Sheet'!$P$4=WAC_IIN),0))*'Blend Sheet'!$P6,0) + IFERROR(INDEX(WAC_Item_Cost,MATCH(1,(F$1=WAC_District)*('Blend Sheet'!$Q$4=WAC_IIN),0))*'Blend Sheet'!$Q6,0) + IFERROR(INDEX(WAC_Item_Cost,MATCH(1,(F$1=WAC_District)*('Blend Sheet'!$R$4=WAC_IIN),0))*'Blend Sheet'!$R6,0) + IFERROR(INDEX(WAC_Item_Cost,MATCH(1,(F$1=WAC_District)*('Blend Sheet'!$S$4=WAC_IIN),0))*'Blend Sheet'!$S6,0) + IFERROR(INDEX(WAC_Item_Cost,MATCH(1,(F$1=WAC_District)*('Blend Sheet'!$T$4=WAC_IIN),0))*'Blend Sheet'!$T6,0) + IFERROR(INDEX(WAC_Item_Cost,MATCH(1,(F$1=WAC_District)*('Blend Sheet'!$U$4=WAC_IIN),0))*'Blend Sheet'!$U6,0) + IFERROR(INDEX(WAC_Item_Cost,MATCH(1,(F$1=WAC_District)*('Blend Sheet'!$V$4=WAC_IIN),0))*'Blend Sheet'!$V6,0) + IFERROR(INDEX(WAC_Item_Cost,MATCH(1,(F$1=WAC_District)*('Blend Sheet'!$W$4=WAC_IIN),0))*'Blend Sheet'!$W6,0) + IFERROR(INDEX(WAC_Item_Cost,MATCH(1,(F$1=WAC_District)*('Blend Sheet'!$X$4=WAC_IIN),0))*'Blend Sheet'!$X6,0) + IFERROR(INDEX(WAC_Item_Cost,MATCH(1,(F$1=WAC_District)*('Blend Sheet'!$Y$4=WAC_IIN),0))*'Blend Sheet'!$Y6,0) + IFERROR(INDEX(WAC_Item_Cost,MATCH(1,(F$1=WAC_District)*('Blend Sheet'!$Z$4=WAC_IIN),0))*'Blend Sheet'!$Z6,0) + IFERROR(INDEX(WAC_Item_Cost,MATCH(1,(F$1=WAC_District)*('Blend Sheet'!$AA$4=WAC_IIN),0))*'Blend Sheet'!$AA6,0) + IFERROR(INDEX(WAC_Item_Cost,MATCH(1,(F$1=WAC_District)*('Blend Sheet'!$AB$4=WAC_IIN),0))*'Blend Sheet'!$AB6,0) + IFERROR(INDEX(WAC_Item_Cost,MATCH(1,(F$1=WAC_District)*('Blend Sheet'!$AC$4=WAC_IIN),0))*'Blend Sheet'!$AC6,0) + IFERROR(INDEX(WAC_Item_Cost,MATCH(1,(F$1=WAC_District)*('Blend Sheet'!$AD$4=WAC_IIN),0))*'Blend Sheet'!$AD6,0) + IFERROR(INDEX(WAC_Item_Cost,MATCH(1,(F$1=WAC_District)*('Blend Sheet'!$AE$4=WAC_IIN),0))*'Blend Sheet'!$AE6,0) + IFERROR(INDEX(WAC_Item_Cost,MATCH(1,(F$1=WAC_District)*('Blend Sheet'!$AF$4=WAC_IIN),0))*'Blend Sheet'!$AF6,0) + IFERROR(INDEX(WAC_Item_Cost,MATCH(1,(F$1=WAC_District)*('Blend Sheet'!$AG$4=WAC_IIN),0))*'Blend Sheet'!$AG6,0) + IFERROR(INDEX(WAC_Item_Cost,MATCH(1,(F$1=WAC_District)*('Blend Sheet'!$AH$4=WAC_IIN),0))*'Blend Sheet'!$AH6,0) + IFERROR(INDEX(WAC_Item_Cost,MATCH(1,(F$1=WAC_District)*('Blend Sheet'!$AI$4=WAC_IIN),0))*'Blend Sheet'!$AI6,0) + IFERROR(INDEX(WAC_Item_Cost,MATCH(1,(F$1=WAC_District)*('Blend Sheet'!$AJ$4=WAC_IIN),0))*'Blend Sheet'!$AJ6,0) + IFERROR(INDEX(WAC_Item_Cost,MATCH(1,(F$1=WAC_District)*('Blend Sheet'!$AK$4=WAC_IIN),0))*'Blend Sheet'!$AK6,0) + IFERROR(INDEX(WAC_Item_Cost,MATCH(1,(F$1=WAC_District)*('Blend Sheet'!$AL$4=WAC_IIN),0))*'Blend Sheet'!$AL6,0) + IFERROR(INDEX(WAC_Item_Cost,MATCH(1,(F$1=WAC_District)*('Blend Sheet'!$AM$4=WAC_IIN),0))*'Blend Sheet'!$AM6,0) + IFERROR(INDEX(WAC_Item_Cost,MATCH(1,(F$1=WAC_District)*('Blend Sheet'!$AN$4=WAC_IIN),0))*'Blend Sheet'!$AN6,0) + IFERROR(INDEX(WAC_Item_Cost,MATCH(1,(F$1=WAC_District)*('Blend Sheet'!$AO$4=WAC_IIN),0))*'Blend Sheet'!$AO6,0) + IFERROR(INDEX(WAC_Item_Cost,MATCH(1,(F$1=WAC_District)*('Blend Sheet'!$AP$4=WAC_IIN),0))*'Blend Sheet'!$AP6/1000,0)</f>
        <v>259.56852299999997</v>
      </c>
      <c r="G3" s="245">
        <f t="array" ref="G3">IFERROR(INDEX(WAC_Item_Cost,MATCH(1,(G$1=WAC_District)*('Blend Sheet'!$C$4=WAC_IIN),0))*'Blend Sheet'!$C6/1000,0) + IFERROR(INDEX(WAC_Item_Cost,MATCH(1,(G$1=WAC_District)*('Blend Sheet'!$D$4=WAC_IIN),0))*'Blend Sheet'!$D6/1000,0) + IFERROR(INDEX(WAC_Item_Cost,MATCH(1,(G$1=WAC_District)*('Blend Sheet'!$E$4=WAC_IIN),0))*'Blend Sheet'!$E6/1000,0) + IFERROR(INDEX(WAC_Item_Cost,MATCH(1,(G$1=WAC_District)*('Blend Sheet'!$F$4=WAC_IIN),0))*'Blend Sheet'!$F6/1000,0)  + IFERROR(INDEX(WAC_Item_Cost,MATCH(1,(G$1=WAC_District)*('Blend Sheet'!$G$4=WAC_IIN),0))*'Blend Sheet'!$G6,0) + IFERROR(INDEX(WAC_Item_Cost,MATCH(1,(G$1=WAC_District)*('Blend Sheet'!$H$4=WAC_IIN),0))*'Blend Sheet'!$H6,0)  + IFERROR(INDEX(WAC_Item_Cost,MATCH(1,(G$1=WAC_District)*('Blend Sheet'!$I$4=WAC_IIN),0))*'Blend Sheet'!$I6,0) + IFERROR(INDEX(WAC_Item_Cost,MATCH(1,(G$1=WAC_District)*('Blend Sheet'!$J$4=WAC_IIN),0))*'Blend Sheet'!$J6,0) + IFERROR(INDEX(WAC_Item_Cost,MATCH(1,(G$1=WAC_District)*('Blend Sheet'!$K$4=WAC_IIN),0))*'Blend Sheet'!$K6,0) + IFERROR(INDEX(WAC_Item_Cost,MATCH(1,(G$1=WAC_District)*('Blend Sheet'!$L$4=WAC_IIN),0))*'Blend Sheet'!$L6,0) + IFERROR(INDEX(WAC_Item_Cost,MATCH(1,(G$1=WAC_District)*('Blend Sheet'!$M$4=WAC_IIN),0))*'Blend Sheet'!$M6,0) + IFERROR(INDEX(WAC_Item_Cost,MATCH(1,(G$1=WAC_District)*('Blend Sheet'!$N$4=WAC_IIN),0))*'Blend Sheet'!$N6,0) + IFERROR(INDEX(WAC_Item_Cost,MATCH(1,(G$1=WAC_District)*('Blend Sheet'!$O$4=WAC_IIN),0))*'Blend Sheet'!$O6,0) + IFERROR(INDEX(WAC_Item_Cost,MATCH(1,(G$1=WAC_District)*('Blend Sheet'!$P$4=WAC_IIN),0))*'Blend Sheet'!$P6,0) + IFERROR(INDEX(WAC_Item_Cost,MATCH(1,(G$1=WAC_District)*('Blend Sheet'!$Q$4=WAC_IIN),0))*'Blend Sheet'!$Q6,0) + IFERROR(INDEX(WAC_Item_Cost,MATCH(1,(G$1=WAC_District)*('Blend Sheet'!$R$4=WAC_IIN),0))*'Blend Sheet'!$R6,0) + IFERROR(INDEX(WAC_Item_Cost,MATCH(1,(G$1=WAC_District)*('Blend Sheet'!$S$4=WAC_IIN),0))*'Blend Sheet'!$S6,0) + IFERROR(INDEX(WAC_Item_Cost,MATCH(1,(G$1=WAC_District)*('Blend Sheet'!$T$4=WAC_IIN),0))*'Blend Sheet'!$T6,0) + IFERROR(INDEX(WAC_Item_Cost,MATCH(1,(G$1=WAC_District)*('Blend Sheet'!$U$4=WAC_IIN),0))*'Blend Sheet'!$U6,0) + IFERROR(INDEX(WAC_Item_Cost,MATCH(1,(G$1=WAC_District)*('Blend Sheet'!$V$4=WAC_IIN),0))*'Blend Sheet'!$V6,0) + IFERROR(INDEX(WAC_Item_Cost,MATCH(1,(G$1=WAC_District)*('Blend Sheet'!$W$4=WAC_IIN),0))*'Blend Sheet'!$W6,0) + IFERROR(INDEX(WAC_Item_Cost,MATCH(1,(G$1=WAC_District)*('Blend Sheet'!$X$4=WAC_IIN),0))*'Blend Sheet'!$X6,0) + IFERROR(INDEX(WAC_Item_Cost,MATCH(1,(G$1=WAC_District)*('Blend Sheet'!$Y$4=WAC_IIN),0))*'Blend Sheet'!$Y6,0) + IFERROR(INDEX(WAC_Item_Cost,MATCH(1,(G$1=WAC_District)*('Blend Sheet'!$Z$4=WAC_IIN),0))*'Blend Sheet'!$Z6,0) + IFERROR(INDEX(WAC_Item_Cost,MATCH(1,(G$1=WAC_District)*('Blend Sheet'!$AA$4=WAC_IIN),0))*'Blend Sheet'!$AA6,0) + IFERROR(INDEX(WAC_Item_Cost,MATCH(1,(G$1=WAC_District)*('Blend Sheet'!$AB$4=WAC_IIN),0))*'Blend Sheet'!$AB6,0) + IFERROR(INDEX(WAC_Item_Cost,MATCH(1,(G$1=WAC_District)*('Blend Sheet'!$AC$4=WAC_IIN),0))*'Blend Sheet'!$AC6,0) + IFERROR(INDEX(WAC_Item_Cost,MATCH(1,(G$1=WAC_District)*('Blend Sheet'!$AD$4=WAC_IIN),0))*'Blend Sheet'!$AD6,0) + IFERROR(INDEX(WAC_Item_Cost,MATCH(1,(G$1=WAC_District)*('Blend Sheet'!$AE$4=WAC_IIN),0))*'Blend Sheet'!$AE6,0) + IFERROR(INDEX(WAC_Item_Cost,MATCH(1,(G$1=WAC_District)*('Blend Sheet'!$AF$4=WAC_IIN),0))*'Blend Sheet'!$AF6,0) + IFERROR(INDEX(WAC_Item_Cost,MATCH(1,(G$1=WAC_District)*('Blend Sheet'!$AG$4=WAC_IIN),0))*'Blend Sheet'!$AG6,0) + IFERROR(INDEX(WAC_Item_Cost,MATCH(1,(G$1=WAC_District)*('Blend Sheet'!$AH$4=WAC_IIN),0))*'Blend Sheet'!$AH6,0) + IFERROR(INDEX(WAC_Item_Cost,MATCH(1,(G$1=WAC_District)*('Blend Sheet'!$AI$4=WAC_IIN),0))*'Blend Sheet'!$AI6,0) + IFERROR(INDEX(WAC_Item_Cost,MATCH(1,(G$1=WAC_District)*('Blend Sheet'!$AJ$4=WAC_IIN),0))*'Blend Sheet'!$AJ6,0) + IFERROR(INDEX(WAC_Item_Cost,MATCH(1,(G$1=WAC_District)*('Blend Sheet'!$AK$4=WAC_IIN),0))*'Blend Sheet'!$AK6,0) + IFERROR(INDEX(WAC_Item_Cost,MATCH(1,(G$1=WAC_District)*('Blend Sheet'!$AL$4=WAC_IIN),0))*'Blend Sheet'!$AL6,0) + IFERROR(INDEX(WAC_Item_Cost,MATCH(1,(G$1=WAC_District)*('Blend Sheet'!$AM$4=WAC_IIN),0))*'Blend Sheet'!$AM6,0) + IFERROR(INDEX(WAC_Item_Cost,MATCH(1,(G$1=WAC_District)*('Blend Sheet'!$AN$4=WAC_IIN),0))*'Blend Sheet'!$AN6,0) + IFERROR(INDEX(WAC_Item_Cost,MATCH(1,(G$1=WAC_District)*('Blend Sheet'!$AO$4=WAC_IIN),0))*'Blend Sheet'!$AO6,0) + IFERROR(INDEX(WAC_Item_Cost,MATCH(1,(G$1=WAC_District)*('Blend Sheet'!$AP$4=WAC_IIN),0))*'Blend Sheet'!$AP6/1000,0)</f>
        <v>235.94493900000001</v>
      </c>
      <c r="H3" s="245">
        <f t="array" ref="H3">IFERROR(INDEX(WAC_Item_Cost,MATCH(1,(H$1=WAC_District)*('Blend Sheet'!$C$4=WAC_IIN),0))*'Blend Sheet'!$C6/1000,0) + IFERROR(INDEX(WAC_Item_Cost,MATCH(1,(H$1=WAC_District)*('Blend Sheet'!$D$4=WAC_IIN),0))*'Blend Sheet'!$D6/1000,0) + IFERROR(INDEX(WAC_Item_Cost,MATCH(1,(H$1=WAC_District)*('Blend Sheet'!$E$4=WAC_IIN),0))*'Blend Sheet'!$E6/1000,0) + IFERROR(INDEX(WAC_Item_Cost,MATCH(1,(H$1=WAC_District)*('Blend Sheet'!$F$4=WAC_IIN),0))*'Blend Sheet'!$F6/1000,0)  + IFERROR(INDEX(WAC_Item_Cost,MATCH(1,(H$1=WAC_District)*('Blend Sheet'!$G$4=WAC_IIN),0))*'Blend Sheet'!$G6,0) + IFERROR(INDEX(WAC_Item_Cost,MATCH(1,(H$1=WAC_District)*('Blend Sheet'!$H$4=WAC_IIN),0))*'Blend Sheet'!$H6,0)  + IFERROR(INDEX(WAC_Item_Cost,MATCH(1,(H$1=WAC_District)*('Blend Sheet'!$I$4=WAC_IIN),0))*'Blend Sheet'!$I6,0) + IFERROR(INDEX(WAC_Item_Cost,MATCH(1,(H$1=WAC_District)*('Blend Sheet'!$J$4=WAC_IIN),0))*'Blend Sheet'!$J6,0) + IFERROR(INDEX(WAC_Item_Cost,MATCH(1,(H$1=WAC_District)*('Blend Sheet'!$K$4=WAC_IIN),0))*'Blend Sheet'!$K6,0) + IFERROR(INDEX(WAC_Item_Cost,MATCH(1,(H$1=WAC_District)*('Blend Sheet'!$L$4=WAC_IIN),0))*'Blend Sheet'!$L6,0) + IFERROR(INDEX(WAC_Item_Cost,MATCH(1,(H$1=WAC_District)*('Blend Sheet'!$M$4=WAC_IIN),0))*'Blend Sheet'!$M6,0) + IFERROR(INDEX(WAC_Item_Cost,MATCH(1,(H$1=WAC_District)*('Blend Sheet'!$N$4=WAC_IIN),0))*'Blend Sheet'!$N6,0) + IFERROR(INDEX(WAC_Item_Cost,MATCH(1,(H$1=WAC_District)*('Blend Sheet'!$O$4=WAC_IIN),0))*'Blend Sheet'!$O6,0) + IFERROR(INDEX(WAC_Item_Cost,MATCH(1,(H$1=WAC_District)*('Blend Sheet'!$P$4=WAC_IIN),0))*'Blend Sheet'!$P6,0) + IFERROR(INDEX(WAC_Item_Cost,MATCH(1,(H$1=WAC_District)*('Blend Sheet'!$Q$4=WAC_IIN),0))*'Blend Sheet'!$Q6,0) + IFERROR(INDEX(WAC_Item_Cost,MATCH(1,(H$1=WAC_District)*('Blend Sheet'!$R$4=WAC_IIN),0))*'Blend Sheet'!$R6,0) + IFERROR(INDEX(WAC_Item_Cost,MATCH(1,(H$1=WAC_District)*('Blend Sheet'!$S$4=WAC_IIN),0))*'Blend Sheet'!$S6,0) + IFERROR(INDEX(WAC_Item_Cost,MATCH(1,(H$1=WAC_District)*('Blend Sheet'!$T$4=WAC_IIN),0))*'Blend Sheet'!$T6,0) + IFERROR(INDEX(WAC_Item_Cost,MATCH(1,(H$1=WAC_District)*('Blend Sheet'!$U$4=WAC_IIN),0))*'Blend Sheet'!$U6,0) + IFERROR(INDEX(WAC_Item_Cost,MATCH(1,(H$1=WAC_District)*('Blend Sheet'!$V$4=WAC_IIN),0))*'Blend Sheet'!$V6,0) + IFERROR(INDEX(WAC_Item_Cost,MATCH(1,(H$1=WAC_District)*('Blend Sheet'!$W$4=WAC_IIN),0))*'Blend Sheet'!$W6,0) + IFERROR(INDEX(WAC_Item_Cost,MATCH(1,(H$1=WAC_District)*('Blend Sheet'!$X$4=WAC_IIN),0))*'Blend Sheet'!$X6,0) + IFERROR(INDEX(WAC_Item_Cost,MATCH(1,(H$1=WAC_District)*('Blend Sheet'!$Y$4=WAC_IIN),0))*'Blend Sheet'!$Y6,0) + IFERROR(INDEX(WAC_Item_Cost,MATCH(1,(H$1=WAC_District)*('Blend Sheet'!$Z$4=WAC_IIN),0))*'Blend Sheet'!$Z6,0) + IFERROR(INDEX(WAC_Item_Cost,MATCH(1,(H$1=WAC_District)*('Blend Sheet'!$AA$4=WAC_IIN),0))*'Blend Sheet'!$AA6,0) + IFERROR(INDEX(WAC_Item_Cost,MATCH(1,(H$1=WAC_District)*('Blend Sheet'!$AB$4=WAC_IIN),0))*'Blend Sheet'!$AB6,0) + IFERROR(INDEX(WAC_Item_Cost,MATCH(1,(H$1=WAC_District)*('Blend Sheet'!$AC$4=WAC_IIN),0))*'Blend Sheet'!$AC6,0) + IFERROR(INDEX(WAC_Item_Cost,MATCH(1,(H$1=WAC_District)*('Blend Sheet'!$AD$4=WAC_IIN),0))*'Blend Sheet'!$AD6,0) + IFERROR(INDEX(WAC_Item_Cost,MATCH(1,(H$1=WAC_District)*('Blend Sheet'!$AE$4=WAC_IIN),0))*'Blend Sheet'!$AE6,0) + IFERROR(INDEX(WAC_Item_Cost,MATCH(1,(H$1=WAC_District)*('Blend Sheet'!$AF$4=WAC_IIN),0))*'Blend Sheet'!$AF6,0) + IFERROR(INDEX(WAC_Item_Cost,MATCH(1,(H$1=WAC_District)*('Blend Sheet'!$AG$4=WAC_IIN),0))*'Blend Sheet'!$AG6,0) + IFERROR(INDEX(WAC_Item_Cost,MATCH(1,(H$1=WAC_District)*('Blend Sheet'!$AH$4=WAC_IIN),0))*'Blend Sheet'!$AH6,0) + IFERROR(INDEX(WAC_Item_Cost,MATCH(1,(H$1=WAC_District)*('Blend Sheet'!$AI$4=WAC_IIN),0))*'Blend Sheet'!$AI6,0) + IFERROR(INDEX(WAC_Item_Cost,MATCH(1,(H$1=WAC_District)*('Blend Sheet'!$AJ$4=WAC_IIN),0))*'Blend Sheet'!$AJ6,0) + IFERROR(INDEX(WAC_Item_Cost,MATCH(1,(H$1=WAC_District)*('Blend Sheet'!$AK$4=WAC_IIN),0))*'Blend Sheet'!$AK6,0) + IFERROR(INDEX(WAC_Item_Cost,MATCH(1,(H$1=WAC_District)*('Blend Sheet'!$AL$4=WAC_IIN),0))*'Blend Sheet'!$AL6,0) + IFERROR(INDEX(WAC_Item_Cost,MATCH(1,(H$1=WAC_District)*('Blend Sheet'!$AM$4=WAC_IIN),0))*'Blend Sheet'!$AM6,0) + IFERROR(INDEX(WAC_Item_Cost,MATCH(1,(H$1=WAC_District)*('Blend Sheet'!$AN$4=WAC_IIN),0))*'Blend Sheet'!$AN6,0) + IFERROR(INDEX(WAC_Item_Cost,MATCH(1,(H$1=WAC_District)*('Blend Sheet'!$AO$4=WAC_IIN),0))*'Blend Sheet'!$AO6,0) + IFERROR(INDEX(WAC_Item_Cost,MATCH(1,(H$1=WAC_District)*('Blend Sheet'!$AP$4=WAC_IIN),0))*'Blend Sheet'!$AP6/1000,0)</f>
        <v>225.883152</v>
      </c>
      <c r="I3" s="245">
        <f t="array" ref="I3">IFERROR(INDEX(WAC_Item_Cost,MATCH(1,(I$1=WAC_District)*('Blend Sheet'!$C$4=WAC_IIN),0))*'Blend Sheet'!$C6/1000,0) + IFERROR(INDEX(WAC_Item_Cost,MATCH(1,(I$1=WAC_District)*('Blend Sheet'!$D$4=WAC_IIN),0))*'Blend Sheet'!$D6/1000,0) + IFERROR(INDEX(WAC_Item_Cost,MATCH(1,(I$1=WAC_District)*('Blend Sheet'!$E$4=WAC_IIN),0))*'Blend Sheet'!$E6/1000,0) + IFERROR(INDEX(WAC_Item_Cost,MATCH(1,(I$1=WAC_District)*('Blend Sheet'!$F$4=WAC_IIN),0))*'Blend Sheet'!$F6/1000,0)  + IFERROR(INDEX(WAC_Item_Cost,MATCH(1,(I$1=WAC_District)*('Blend Sheet'!$G$4=WAC_IIN),0))*'Blend Sheet'!$G6,0) + IFERROR(INDEX(WAC_Item_Cost,MATCH(1,(I$1=WAC_District)*('Blend Sheet'!$H$4=WAC_IIN),0))*'Blend Sheet'!$H6,0)  + IFERROR(INDEX(WAC_Item_Cost,MATCH(1,(I$1=WAC_District)*('Blend Sheet'!$I$4=WAC_IIN),0))*'Blend Sheet'!$I6,0) + IFERROR(INDEX(WAC_Item_Cost,MATCH(1,(I$1=WAC_District)*('Blend Sheet'!$J$4=WAC_IIN),0))*'Blend Sheet'!$J6,0) + IFERROR(INDEX(WAC_Item_Cost,MATCH(1,(I$1=WAC_District)*('Blend Sheet'!$K$4=WAC_IIN),0))*'Blend Sheet'!$K6,0) + IFERROR(INDEX(WAC_Item_Cost,MATCH(1,(I$1=WAC_District)*('Blend Sheet'!$L$4=WAC_IIN),0))*'Blend Sheet'!$L6,0) + IFERROR(INDEX(WAC_Item_Cost,MATCH(1,(I$1=WAC_District)*('Blend Sheet'!$M$4=WAC_IIN),0))*'Blend Sheet'!$M6,0) + IFERROR(INDEX(WAC_Item_Cost,MATCH(1,(I$1=WAC_District)*('Blend Sheet'!$N$4=WAC_IIN),0))*'Blend Sheet'!$N6,0) + IFERROR(INDEX(WAC_Item_Cost,MATCH(1,(I$1=WAC_District)*('Blend Sheet'!$O$4=WAC_IIN),0))*'Blend Sheet'!$O6,0) + IFERROR(INDEX(WAC_Item_Cost,MATCH(1,(I$1=WAC_District)*('Blend Sheet'!$P$4=WAC_IIN),0))*'Blend Sheet'!$P6,0) + IFERROR(INDEX(WAC_Item_Cost,MATCH(1,(I$1=WAC_District)*('Blend Sheet'!$Q$4=WAC_IIN),0))*'Blend Sheet'!$Q6,0) + IFERROR(INDEX(WAC_Item_Cost,MATCH(1,(I$1=WAC_District)*('Blend Sheet'!$R$4=WAC_IIN),0))*'Blend Sheet'!$R6,0) + IFERROR(INDEX(WAC_Item_Cost,MATCH(1,(I$1=WAC_District)*('Blend Sheet'!$S$4=WAC_IIN),0))*'Blend Sheet'!$S6,0) + IFERROR(INDEX(WAC_Item_Cost,MATCH(1,(I$1=WAC_District)*('Blend Sheet'!$T$4=WAC_IIN),0))*'Blend Sheet'!$T6,0) + IFERROR(INDEX(WAC_Item_Cost,MATCH(1,(I$1=WAC_District)*('Blend Sheet'!$U$4=WAC_IIN),0))*'Blend Sheet'!$U6,0) + IFERROR(INDEX(WAC_Item_Cost,MATCH(1,(I$1=WAC_District)*('Blend Sheet'!$V$4=WAC_IIN),0))*'Blend Sheet'!$V6,0) + IFERROR(INDEX(WAC_Item_Cost,MATCH(1,(I$1=WAC_District)*('Blend Sheet'!$W$4=WAC_IIN),0))*'Blend Sheet'!$W6,0) + IFERROR(INDEX(WAC_Item_Cost,MATCH(1,(I$1=WAC_District)*('Blend Sheet'!$X$4=WAC_IIN),0))*'Blend Sheet'!$X6,0) + IFERROR(INDEX(WAC_Item_Cost,MATCH(1,(I$1=WAC_District)*('Blend Sheet'!$Y$4=WAC_IIN),0))*'Blend Sheet'!$Y6,0) + IFERROR(INDEX(WAC_Item_Cost,MATCH(1,(I$1=WAC_District)*('Blend Sheet'!$Z$4=WAC_IIN),0))*'Blend Sheet'!$Z6,0) + IFERROR(INDEX(WAC_Item_Cost,MATCH(1,(I$1=WAC_District)*('Blend Sheet'!$AA$4=WAC_IIN),0))*'Blend Sheet'!$AA6,0) + IFERROR(INDEX(WAC_Item_Cost,MATCH(1,(I$1=WAC_District)*('Blend Sheet'!$AB$4=WAC_IIN),0))*'Blend Sheet'!$AB6,0) + IFERROR(INDEX(WAC_Item_Cost,MATCH(1,(I$1=WAC_District)*('Blend Sheet'!$AC$4=WAC_IIN),0))*'Blend Sheet'!$AC6,0) + IFERROR(INDEX(WAC_Item_Cost,MATCH(1,(I$1=WAC_District)*('Blend Sheet'!$AD$4=WAC_IIN),0))*'Blend Sheet'!$AD6,0) + IFERROR(INDEX(WAC_Item_Cost,MATCH(1,(I$1=WAC_District)*('Blend Sheet'!$AE$4=WAC_IIN),0))*'Blend Sheet'!$AE6,0) + IFERROR(INDEX(WAC_Item_Cost,MATCH(1,(I$1=WAC_District)*('Blend Sheet'!$AF$4=WAC_IIN),0))*'Blend Sheet'!$AF6,0) + IFERROR(INDEX(WAC_Item_Cost,MATCH(1,(I$1=WAC_District)*('Blend Sheet'!$AG$4=WAC_IIN),0))*'Blend Sheet'!$AG6,0) + IFERROR(INDEX(WAC_Item_Cost,MATCH(1,(I$1=WAC_District)*('Blend Sheet'!$AH$4=WAC_IIN),0))*'Blend Sheet'!$AH6,0) + IFERROR(INDEX(WAC_Item_Cost,MATCH(1,(I$1=WAC_District)*('Blend Sheet'!$AI$4=WAC_IIN),0))*'Blend Sheet'!$AI6,0) + IFERROR(INDEX(WAC_Item_Cost,MATCH(1,(I$1=WAC_District)*('Blend Sheet'!$AJ$4=WAC_IIN),0))*'Blend Sheet'!$AJ6,0) + IFERROR(INDEX(WAC_Item_Cost,MATCH(1,(I$1=WAC_District)*('Blend Sheet'!$AK$4=WAC_IIN),0))*'Blend Sheet'!$AK6,0) + IFERROR(INDEX(WAC_Item_Cost,MATCH(1,(I$1=WAC_District)*('Blend Sheet'!$AL$4=WAC_IIN),0))*'Blend Sheet'!$AL6,0) + IFERROR(INDEX(WAC_Item_Cost,MATCH(1,(I$1=WAC_District)*('Blend Sheet'!$AM$4=WAC_IIN),0))*'Blend Sheet'!$AM6,0) + IFERROR(INDEX(WAC_Item_Cost,MATCH(1,(I$1=WAC_District)*('Blend Sheet'!$AN$4=WAC_IIN),0))*'Blend Sheet'!$AN6,0) + IFERROR(INDEX(WAC_Item_Cost,MATCH(1,(I$1=WAC_District)*('Blend Sheet'!$AO$4=WAC_IIN),0))*'Blend Sheet'!$AO6,0) + IFERROR(INDEX(WAC_Item_Cost,MATCH(1,(I$1=WAC_District)*('Blend Sheet'!$AP$4=WAC_IIN),0))*'Blend Sheet'!$AP6/1000,0)</f>
        <v>237.02645100000001</v>
      </c>
      <c r="J3" s="245">
        <f t="array" ref="J3">IFERROR(INDEX(WAC_Item_Cost,MATCH(1,(J$1=WAC_District)*('Blend Sheet'!$C$4=WAC_IIN),0))*'Blend Sheet'!$C6/1000,0) + IFERROR(INDEX(WAC_Item_Cost,MATCH(1,(J$1=WAC_District)*('Blend Sheet'!$D$4=WAC_IIN),0))*'Blend Sheet'!$D6/1000,0) + IFERROR(INDEX(WAC_Item_Cost,MATCH(1,(J$1=WAC_District)*('Blend Sheet'!$E$4=WAC_IIN),0))*'Blend Sheet'!$E6/1000,0) + IFERROR(INDEX(WAC_Item_Cost,MATCH(1,(J$1=WAC_District)*('Blend Sheet'!$F$4=WAC_IIN),0))*'Blend Sheet'!$F6/1000,0)  + IFERROR(INDEX(WAC_Item_Cost,MATCH(1,(J$1=WAC_District)*('Blend Sheet'!$G$4=WAC_IIN),0))*'Blend Sheet'!$G6,0) + IFERROR(INDEX(WAC_Item_Cost,MATCH(1,(J$1=WAC_District)*('Blend Sheet'!$H$4=WAC_IIN),0))*'Blend Sheet'!$H6,0)  + IFERROR(INDEX(WAC_Item_Cost,MATCH(1,(J$1=WAC_District)*('Blend Sheet'!$I$4=WAC_IIN),0))*'Blend Sheet'!$I6,0) + IFERROR(INDEX(WAC_Item_Cost,MATCH(1,(J$1=WAC_District)*('Blend Sheet'!$J$4=WAC_IIN),0))*'Blend Sheet'!$J6,0) + IFERROR(INDEX(WAC_Item_Cost,MATCH(1,(J$1=WAC_District)*('Blend Sheet'!$K$4=WAC_IIN),0))*'Blend Sheet'!$K6,0) + IFERROR(INDEX(WAC_Item_Cost,MATCH(1,(J$1=WAC_District)*('Blend Sheet'!$L$4=WAC_IIN),0))*'Blend Sheet'!$L6,0) + IFERROR(INDEX(WAC_Item_Cost,MATCH(1,(J$1=WAC_District)*('Blend Sheet'!$M$4=WAC_IIN),0))*'Blend Sheet'!$M6,0) + IFERROR(INDEX(WAC_Item_Cost,MATCH(1,(J$1=WAC_District)*('Blend Sheet'!$N$4=WAC_IIN),0))*'Blend Sheet'!$N6,0) + IFERROR(INDEX(WAC_Item_Cost,MATCH(1,(J$1=WAC_District)*('Blend Sheet'!$O$4=WAC_IIN),0))*'Blend Sheet'!$O6,0) + IFERROR(INDEX(WAC_Item_Cost,MATCH(1,(J$1=WAC_District)*('Blend Sheet'!$P$4=WAC_IIN),0))*'Blend Sheet'!$P6,0) + IFERROR(INDEX(WAC_Item_Cost,MATCH(1,(J$1=WAC_District)*('Blend Sheet'!$Q$4=WAC_IIN),0))*'Blend Sheet'!$Q6,0) + IFERROR(INDEX(WAC_Item_Cost,MATCH(1,(J$1=WAC_District)*('Blend Sheet'!$R$4=WAC_IIN),0))*'Blend Sheet'!$R6,0) + IFERROR(INDEX(WAC_Item_Cost,MATCH(1,(J$1=WAC_District)*('Blend Sheet'!$S$4=WAC_IIN),0))*'Blend Sheet'!$S6,0) + IFERROR(INDEX(WAC_Item_Cost,MATCH(1,(J$1=WAC_District)*('Blend Sheet'!$T$4=WAC_IIN),0))*'Blend Sheet'!$T6,0) + IFERROR(INDEX(WAC_Item_Cost,MATCH(1,(J$1=WAC_District)*('Blend Sheet'!$U$4=WAC_IIN),0))*'Blend Sheet'!$U6,0) + IFERROR(INDEX(WAC_Item_Cost,MATCH(1,(J$1=WAC_District)*('Blend Sheet'!$V$4=WAC_IIN),0))*'Blend Sheet'!$V6,0) + IFERROR(INDEX(WAC_Item_Cost,MATCH(1,(J$1=WAC_District)*('Blend Sheet'!$W$4=WAC_IIN),0))*'Blend Sheet'!$W6,0) + IFERROR(INDEX(WAC_Item_Cost,MATCH(1,(J$1=WAC_District)*('Blend Sheet'!$X$4=WAC_IIN),0))*'Blend Sheet'!$X6,0) + IFERROR(INDEX(WAC_Item_Cost,MATCH(1,(J$1=WAC_District)*('Blend Sheet'!$Y$4=WAC_IIN),0))*'Blend Sheet'!$Y6,0) + IFERROR(INDEX(WAC_Item_Cost,MATCH(1,(J$1=WAC_District)*('Blend Sheet'!$Z$4=WAC_IIN),0))*'Blend Sheet'!$Z6,0) + IFERROR(INDEX(WAC_Item_Cost,MATCH(1,(J$1=WAC_District)*('Blend Sheet'!$AA$4=WAC_IIN),0))*'Blend Sheet'!$AA6,0) + IFERROR(INDEX(WAC_Item_Cost,MATCH(1,(J$1=WAC_District)*('Blend Sheet'!$AB$4=WAC_IIN),0))*'Blend Sheet'!$AB6,0) + IFERROR(INDEX(WAC_Item_Cost,MATCH(1,(J$1=WAC_District)*('Blend Sheet'!$AC$4=WAC_IIN),0))*'Blend Sheet'!$AC6,0) + IFERROR(INDEX(WAC_Item_Cost,MATCH(1,(J$1=WAC_District)*('Blend Sheet'!$AD$4=WAC_IIN),0))*'Blend Sheet'!$AD6,0) + IFERROR(INDEX(WAC_Item_Cost,MATCH(1,(J$1=WAC_District)*('Blend Sheet'!$AE$4=WAC_IIN),0))*'Blend Sheet'!$AE6,0) + IFERROR(INDEX(WAC_Item_Cost,MATCH(1,(J$1=WAC_District)*('Blend Sheet'!$AF$4=WAC_IIN),0))*'Blend Sheet'!$AF6,0) + IFERROR(INDEX(WAC_Item_Cost,MATCH(1,(J$1=WAC_District)*('Blend Sheet'!$AG$4=WAC_IIN),0))*'Blend Sheet'!$AG6,0) + IFERROR(INDEX(WAC_Item_Cost,MATCH(1,(J$1=WAC_District)*('Blend Sheet'!$AH$4=WAC_IIN),0))*'Blend Sheet'!$AH6,0) + IFERROR(INDEX(WAC_Item_Cost,MATCH(1,(J$1=WAC_District)*('Blend Sheet'!$AI$4=WAC_IIN),0))*'Blend Sheet'!$AI6,0) + IFERROR(INDEX(WAC_Item_Cost,MATCH(1,(J$1=WAC_District)*('Blend Sheet'!$AJ$4=WAC_IIN),0))*'Blend Sheet'!$AJ6,0) + IFERROR(INDEX(WAC_Item_Cost,MATCH(1,(J$1=WAC_District)*('Blend Sheet'!$AK$4=WAC_IIN),0))*'Blend Sheet'!$AK6,0) + IFERROR(INDEX(WAC_Item_Cost,MATCH(1,(J$1=WAC_District)*('Blend Sheet'!$AL$4=WAC_IIN),0))*'Blend Sheet'!$AL6,0) + IFERROR(INDEX(WAC_Item_Cost,MATCH(1,(J$1=WAC_District)*('Blend Sheet'!$AM$4=WAC_IIN),0))*'Blend Sheet'!$AM6,0) + IFERROR(INDEX(WAC_Item_Cost,MATCH(1,(J$1=WAC_District)*('Blend Sheet'!$AN$4=WAC_IIN),0))*'Blend Sheet'!$AN6,0) + IFERROR(INDEX(WAC_Item_Cost,MATCH(1,(J$1=WAC_District)*('Blend Sheet'!$AO$4=WAC_IIN),0))*'Blend Sheet'!$AO6,0) + IFERROR(INDEX(WAC_Item_Cost,MATCH(1,(J$1=WAC_District)*('Blend Sheet'!$AP$4=WAC_IIN),0))*'Blend Sheet'!$AP6/1000,0)</f>
        <v>228.197721</v>
      </c>
      <c r="K3" s="245">
        <f t="array" ref="K3">IFERROR(INDEX(WAC_Item_Cost,MATCH(1,(K$1=WAC_District)*('Blend Sheet'!$C$4=WAC_IIN),0))*'Blend Sheet'!$C6/1000,0) + IFERROR(INDEX(WAC_Item_Cost,MATCH(1,(K$1=WAC_District)*('Blend Sheet'!$D$4=WAC_IIN),0))*'Blend Sheet'!$D6/1000,0) + IFERROR(INDEX(WAC_Item_Cost,MATCH(1,(K$1=WAC_District)*('Blend Sheet'!$E$4=WAC_IIN),0))*'Blend Sheet'!$E6/1000,0) + IFERROR(INDEX(WAC_Item_Cost,MATCH(1,(K$1=WAC_District)*('Blend Sheet'!$F$4=WAC_IIN),0))*'Blend Sheet'!$F6/1000,0)  + IFERROR(INDEX(WAC_Item_Cost,MATCH(1,(K$1=WAC_District)*('Blend Sheet'!$G$4=WAC_IIN),0))*'Blend Sheet'!$G6,0) + IFERROR(INDEX(WAC_Item_Cost,MATCH(1,(K$1=WAC_District)*('Blend Sheet'!$H$4=WAC_IIN),0))*'Blend Sheet'!$H6,0)  + IFERROR(INDEX(WAC_Item_Cost,MATCH(1,(K$1=WAC_District)*('Blend Sheet'!$I$4=WAC_IIN),0))*'Blend Sheet'!$I6,0) + IFERROR(INDEX(WAC_Item_Cost,MATCH(1,(K$1=WAC_District)*('Blend Sheet'!$J$4=WAC_IIN),0))*'Blend Sheet'!$J6,0) + IFERROR(INDEX(WAC_Item_Cost,MATCH(1,(K$1=WAC_District)*('Blend Sheet'!$K$4=WAC_IIN),0))*'Blend Sheet'!$K6,0) + IFERROR(INDEX(WAC_Item_Cost,MATCH(1,(K$1=WAC_District)*('Blend Sheet'!$L$4=WAC_IIN),0))*'Blend Sheet'!$L6,0) + IFERROR(INDEX(WAC_Item_Cost,MATCH(1,(K$1=WAC_District)*('Blend Sheet'!$M$4=WAC_IIN),0))*'Blend Sheet'!$M6,0) + IFERROR(INDEX(WAC_Item_Cost,MATCH(1,(K$1=WAC_District)*('Blend Sheet'!$N$4=WAC_IIN),0))*'Blend Sheet'!$N6,0) + IFERROR(INDEX(WAC_Item_Cost,MATCH(1,(K$1=WAC_District)*('Blend Sheet'!$O$4=WAC_IIN),0))*'Blend Sheet'!$O6,0) + IFERROR(INDEX(WAC_Item_Cost,MATCH(1,(K$1=WAC_District)*('Blend Sheet'!$P$4=WAC_IIN),0))*'Blend Sheet'!$P6,0) + IFERROR(INDEX(WAC_Item_Cost,MATCH(1,(K$1=WAC_District)*('Blend Sheet'!$Q$4=WAC_IIN),0))*'Blend Sheet'!$Q6,0) + IFERROR(INDEX(WAC_Item_Cost,MATCH(1,(K$1=WAC_District)*('Blend Sheet'!$R$4=WAC_IIN),0))*'Blend Sheet'!$R6,0) + IFERROR(INDEX(WAC_Item_Cost,MATCH(1,(K$1=WAC_District)*('Blend Sheet'!$S$4=WAC_IIN),0))*'Blend Sheet'!$S6,0) + IFERROR(INDEX(WAC_Item_Cost,MATCH(1,(K$1=WAC_District)*('Blend Sheet'!$T$4=WAC_IIN),0))*'Blend Sheet'!$T6,0) + IFERROR(INDEX(WAC_Item_Cost,MATCH(1,(K$1=WAC_District)*('Blend Sheet'!$U$4=WAC_IIN),0))*'Blend Sheet'!$U6,0) + IFERROR(INDEX(WAC_Item_Cost,MATCH(1,(K$1=WAC_District)*('Blend Sheet'!$V$4=WAC_IIN),0))*'Blend Sheet'!$V6,0) + IFERROR(INDEX(WAC_Item_Cost,MATCH(1,(K$1=WAC_District)*('Blend Sheet'!$W$4=WAC_IIN),0))*'Blend Sheet'!$W6,0) + IFERROR(INDEX(WAC_Item_Cost,MATCH(1,(K$1=WAC_District)*('Blend Sheet'!$X$4=WAC_IIN),0))*'Blend Sheet'!$X6,0) + IFERROR(INDEX(WAC_Item_Cost,MATCH(1,(K$1=WAC_District)*('Blend Sheet'!$Y$4=WAC_IIN),0))*'Blend Sheet'!$Y6,0) + IFERROR(INDEX(WAC_Item_Cost,MATCH(1,(K$1=WAC_District)*('Blend Sheet'!$Z$4=WAC_IIN),0))*'Blend Sheet'!$Z6,0) + IFERROR(INDEX(WAC_Item_Cost,MATCH(1,(K$1=WAC_District)*('Blend Sheet'!$AA$4=WAC_IIN),0))*'Blend Sheet'!$AA6,0) + IFERROR(INDEX(WAC_Item_Cost,MATCH(1,(K$1=WAC_District)*('Blend Sheet'!$AB$4=WAC_IIN),0))*'Blend Sheet'!$AB6,0) + IFERROR(INDEX(WAC_Item_Cost,MATCH(1,(K$1=WAC_District)*('Blend Sheet'!$AC$4=WAC_IIN),0))*'Blend Sheet'!$AC6,0) + IFERROR(INDEX(WAC_Item_Cost,MATCH(1,(K$1=WAC_District)*('Blend Sheet'!$AD$4=WAC_IIN),0))*'Blend Sheet'!$AD6,0) + IFERROR(INDEX(WAC_Item_Cost,MATCH(1,(K$1=WAC_District)*('Blend Sheet'!$AE$4=WAC_IIN),0))*'Blend Sheet'!$AE6,0) + IFERROR(INDEX(WAC_Item_Cost,MATCH(1,(K$1=WAC_District)*('Blend Sheet'!$AF$4=WAC_IIN),0))*'Blend Sheet'!$AF6,0) + IFERROR(INDEX(WAC_Item_Cost,MATCH(1,(K$1=WAC_District)*('Blend Sheet'!$AG$4=WAC_IIN),0))*'Blend Sheet'!$AG6,0) + IFERROR(INDEX(WAC_Item_Cost,MATCH(1,(K$1=WAC_District)*('Blend Sheet'!$AH$4=WAC_IIN),0))*'Blend Sheet'!$AH6,0) + IFERROR(INDEX(WAC_Item_Cost,MATCH(1,(K$1=WAC_District)*('Blend Sheet'!$AI$4=WAC_IIN),0))*'Blend Sheet'!$AI6,0) + IFERROR(INDEX(WAC_Item_Cost,MATCH(1,(K$1=WAC_District)*('Blend Sheet'!$AJ$4=WAC_IIN),0))*'Blend Sheet'!$AJ6,0) + IFERROR(INDEX(WAC_Item_Cost,MATCH(1,(K$1=WAC_District)*('Blend Sheet'!$AK$4=WAC_IIN),0))*'Blend Sheet'!$AK6,0) + IFERROR(INDEX(WAC_Item_Cost,MATCH(1,(K$1=WAC_District)*('Blend Sheet'!$AL$4=WAC_IIN),0))*'Blend Sheet'!$AL6,0) + IFERROR(INDEX(WAC_Item_Cost,MATCH(1,(K$1=WAC_District)*('Blend Sheet'!$AM$4=WAC_IIN),0))*'Blend Sheet'!$AM6,0) + IFERROR(INDEX(WAC_Item_Cost,MATCH(1,(K$1=WAC_District)*('Blend Sheet'!$AN$4=WAC_IIN),0))*'Blend Sheet'!$AN6,0) + IFERROR(INDEX(WAC_Item_Cost,MATCH(1,(K$1=WAC_District)*('Blend Sheet'!$AO$4=WAC_IIN),0))*'Blend Sheet'!$AO6,0) + IFERROR(INDEX(WAC_Item_Cost,MATCH(1,(K$1=WAC_District)*('Blend Sheet'!$AP$4=WAC_IIN),0))*'Blend Sheet'!$AP6/1000,0)</f>
        <v>0</v>
      </c>
      <c r="L3" s="245">
        <f t="array" ref="L3">IFERROR(INDEX(WAC_Item_Cost,MATCH(1,(L$1=WAC_District)*('Blend Sheet'!$C$4=WAC_IIN),0))*'Blend Sheet'!$C6/1000,0) + IFERROR(INDEX(WAC_Item_Cost,MATCH(1,(L$1=WAC_District)*('Blend Sheet'!$D$4=WAC_IIN),0))*'Blend Sheet'!$D6/1000,0) + IFERROR(INDEX(WAC_Item_Cost,MATCH(1,(L$1=WAC_District)*('Blend Sheet'!$E$4=WAC_IIN),0))*'Blend Sheet'!$E6/1000,0) + IFERROR(INDEX(WAC_Item_Cost,MATCH(1,(L$1=WAC_District)*('Blend Sheet'!$F$4=WAC_IIN),0))*'Blend Sheet'!$F6/1000,0)  + IFERROR(INDEX(WAC_Item_Cost,MATCH(1,(L$1=WAC_District)*('Blend Sheet'!$G$4=WAC_IIN),0))*'Blend Sheet'!$G6,0) + IFERROR(INDEX(WAC_Item_Cost,MATCH(1,(L$1=WAC_District)*('Blend Sheet'!$H$4=WAC_IIN),0))*'Blend Sheet'!$H6,0)  + IFERROR(INDEX(WAC_Item_Cost,MATCH(1,(L$1=WAC_District)*('Blend Sheet'!$I$4=WAC_IIN),0))*'Blend Sheet'!$I6,0) + IFERROR(INDEX(WAC_Item_Cost,MATCH(1,(L$1=WAC_District)*('Blend Sheet'!$J$4=WAC_IIN),0))*'Blend Sheet'!$J6,0) + IFERROR(INDEX(WAC_Item_Cost,MATCH(1,(L$1=WAC_District)*('Blend Sheet'!$K$4=WAC_IIN),0))*'Blend Sheet'!$K6,0) + IFERROR(INDEX(WAC_Item_Cost,MATCH(1,(L$1=WAC_District)*('Blend Sheet'!$L$4=WAC_IIN),0))*'Blend Sheet'!$L6,0) + IFERROR(INDEX(WAC_Item_Cost,MATCH(1,(L$1=WAC_District)*('Blend Sheet'!$M$4=WAC_IIN),0))*'Blend Sheet'!$M6,0) + IFERROR(INDEX(WAC_Item_Cost,MATCH(1,(L$1=WAC_District)*('Blend Sheet'!$N$4=WAC_IIN),0))*'Blend Sheet'!$N6,0) + IFERROR(INDEX(WAC_Item_Cost,MATCH(1,(L$1=WAC_District)*('Blend Sheet'!$O$4=WAC_IIN),0))*'Blend Sheet'!$O6,0) + IFERROR(INDEX(WAC_Item_Cost,MATCH(1,(L$1=WAC_District)*('Blend Sheet'!$P$4=WAC_IIN),0))*'Blend Sheet'!$P6,0) + IFERROR(INDEX(WAC_Item_Cost,MATCH(1,(L$1=WAC_District)*('Blend Sheet'!$Q$4=WAC_IIN),0))*'Blend Sheet'!$Q6,0) + IFERROR(INDEX(WAC_Item_Cost,MATCH(1,(L$1=WAC_District)*('Blend Sheet'!$R$4=WAC_IIN),0))*'Blend Sheet'!$R6,0) + IFERROR(INDEX(WAC_Item_Cost,MATCH(1,(L$1=WAC_District)*('Blend Sheet'!$S$4=WAC_IIN),0))*'Blend Sheet'!$S6,0) + IFERROR(INDEX(WAC_Item_Cost,MATCH(1,(L$1=WAC_District)*('Blend Sheet'!$T$4=WAC_IIN),0))*'Blend Sheet'!$T6,0) + IFERROR(INDEX(WAC_Item_Cost,MATCH(1,(L$1=WAC_District)*('Blend Sheet'!$U$4=WAC_IIN),0))*'Blend Sheet'!$U6,0) + IFERROR(INDEX(WAC_Item_Cost,MATCH(1,(L$1=WAC_District)*('Blend Sheet'!$V$4=WAC_IIN),0))*'Blend Sheet'!$V6,0) + IFERROR(INDEX(WAC_Item_Cost,MATCH(1,(L$1=WAC_District)*('Blend Sheet'!$W$4=WAC_IIN),0))*'Blend Sheet'!$W6,0) + IFERROR(INDEX(WAC_Item_Cost,MATCH(1,(L$1=WAC_District)*('Blend Sheet'!$X$4=WAC_IIN),0))*'Blend Sheet'!$X6,0) + IFERROR(INDEX(WAC_Item_Cost,MATCH(1,(L$1=WAC_District)*('Blend Sheet'!$Y$4=WAC_IIN),0))*'Blend Sheet'!$Y6,0) + IFERROR(INDEX(WAC_Item_Cost,MATCH(1,(L$1=WAC_District)*('Blend Sheet'!$Z$4=WAC_IIN),0))*'Blend Sheet'!$Z6,0) + IFERROR(INDEX(WAC_Item_Cost,MATCH(1,(L$1=WAC_District)*('Blend Sheet'!$AA$4=WAC_IIN),0))*'Blend Sheet'!$AA6,0) + IFERROR(INDEX(WAC_Item_Cost,MATCH(1,(L$1=WAC_District)*('Blend Sheet'!$AB$4=WAC_IIN),0))*'Blend Sheet'!$AB6,0) + IFERROR(INDEX(WAC_Item_Cost,MATCH(1,(L$1=WAC_District)*('Blend Sheet'!$AC$4=WAC_IIN),0))*'Blend Sheet'!$AC6,0) + IFERROR(INDEX(WAC_Item_Cost,MATCH(1,(L$1=WAC_District)*('Blend Sheet'!$AD$4=WAC_IIN),0))*'Blend Sheet'!$AD6,0) + IFERROR(INDEX(WAC_Item_Cost,MATCH(1,(L$1=WAC_District)*('Blend Sheet'!$AE$4=WAC_IIN),0))*'Blend Sheet'!$AE6,0) + IFERROR(INDEX(WAC_Item_Cost,MATCH(1,(L$1=WAC_District)*('Blend Sheet'!$AF$4=WAC_IIN),0))*'Blend Sheet'!$AF6,0) + IFERROR(INDEX(WAC_Item_Cost,MATCH(1,(L$1=WAC_District)*('Blend Sheet'!$AG$4=WAC_IIN),0))*'Blend Sheet'!$AG6,0) + IFERROR(INDEX(WAC_Item_Cost,MATCH(1,(L$1=WAC_District)*('Blend Sheet'!$AH$4=WAC_IIN),0))*'Blend Sheet'!$AH6,0) + IFERROR(INDEX(WAC_Item_Cost,MATCH(1,(L$1=WAC_District)*('Blend Sheet'!$AI$4=WAC_IIN),0))*'Blend Sheet'!$AI6,0) + IFERROR(INDEX(WAC_Item_Cost,MATCH(1,(L$1=WAC_District)*('Blend Sheet'!$AJ$4=WAC_IIN),0))*'Blend Sheet'!$AJ6,0) + IFERROR(INDEX(WAC_Item_Cost,MATCH(1,(L$1=WAC_District)*('Blend Sheet'!$AK$4=WAC_IIN),0))*'Blend Sheet'!$AK6,0) + IFERROR(INDEX(WAC_Item_Cost,MATCH(1,(L$1=WAC_District)*('Blend Sheet'!$AL$4=WAC_IIN),0))*'Blend Sheet'!$AL6,0) + IFERROR(INDEX(WAC_Item_Cost,MATCH(1,(L$1=WAC_District)*('Blend Sheet'!$AM$4=WAC_IIN),0))*'Blend Sheet'!$AM6,0) + IFERROR(INDEX(WAC_Item_Cost,MATCH(1,(L$1=WAC_District)*('Blend Sheet'!$AN$4=WAC_IIN),0))*'Blend Sheet'!$AN6,0) + IFERROR(INDEX(WAC_Item_Cost,MATCH(1,(L$1=WAC_District)*('Blend Sheet'!$AO$4=WAC_IIN),0))*'Blend Sheet'!$AO6,0) + IFERROR(INDEX(WAC_Item_Cost,MATCH(1,(L$1=WAC_District)*('Blend Sheet'!$AP$4=WAC_IIN),0))*'Blend Sheet'!$AP6/1000,0)</f>
        <v>0</v>
      </c>
    </row>
    <row r="4" spans="1:12" x14ac:dyDescent="0.25">
      <c r="A4" t="str">
        <f>'Blend Sheet'!A7</f>
        <v>0:1:0 'G'</v>
      </c>
      <c r="B4" s="245">
        <f t="array" ref="B4">IFERROR(INDEX(WAC_Item_Cost,MATCH(1,(B$1=WAC_District)*('Blend Sheet'!$C$4=WAC_IIN),0))*'Blend Sheet'!$C7/1000,0) + IFERROR(INDEX(WAC_Item_Cost,MATCH(1,(B$1=WAC_District)*('Blend Sheet'!$D$4=WAC_IIN),0))*'Blend Sheet'!$D7/1000,0) + IFERROR(INDEX(WAC_Item_Cost,MATCH(1,(B$1=WAC_District)*('Blend Sheet'!$E$4=WAC_IIN),0))*'Blend Sheet'!$E7/1000,0) + IFERROR(INDEX(WAC_Item_Cost,MATCH(1,(B$1=WAC_District)*('Blend Sheet'!$F$4=WAC_IIN),0))*'Blend Sheet'!$F7/1000,0)  + IFERROR(INDEX(WAC_Item_Cost,MATCH(1,(B$1=WAC_District)*('Blend Sheet'!$G$4=WAC_IIN),0))*'Blend Sheet'!$G7,0) + IFERROR(INDEX(WAC_Item_Cost,MATCH(1,(B$1=WAC_District)*('Blend Sheet'!$H$4=WAC_IIN),0))*'Blend Sheet'!$H7,0)  + IFERROR(INDEX(WAC_Item_Cost,MATCH(1,(B$1=WAC_District)*('Blend Sheet'!$I$4=WAC_IIN),0))*'Blend Sheet'!$I7,0) + IFERROR(INDEX(WAC_Item_Cost,MATCH(1,(B$1=WAC_District)*('Blend Sheet'!$J$4=WAC_IIN),0))*'Blend Sheet'!$J7,0) + IFERROR(INDEX(WAC_Item_Cost,MATCH(1,(B$1=WAC_District)*('Blend Sheet'!$K$4=WAC_IIN),0))*'Blend Sheet'!$K7,0) + IFERROR(INDEX(WAC_Item_Cost,MATCH(1,(B$1=WAC_District)*('Blend Sheet'!$L$4=WAC_IIN),0))*'Blend Sheet'!$L7,0) + IFERROR(INDEX(WAC_Item_Cost,MATCH(1,(B$1=WAC_District)*('Blend Sheet'!$M$4=WAC_IIN),0))*'Blend Sheet'!$M7,0) + IFERROR(INDEX(WAC_Item_Cost,MATCH(1,(B$1=WAC_District)*('Blend Sheet'!$N$4=WAC_IIN),0))*'Blend Sheet'!$N7,0) + IFERROR(INDEX(WAC_Item_Cost,MATCH(1,(B$1=WAC_District)*('Blend Sheet'!$O$4=WAC_IIN),0))*'Blend Sheet'!$O7,0) + IFERROR(INDEX(WAC_Item_Cost,MATCH(1,(B$1=WAC_District)*('Blend Sheet'!$P$4=WAC_IIN),0))*'Blend Sheet'!$P7,0) + IFERROR(INDEX(WAC_Item_Cost,MATCH(1,(B$1=WAC_District)*('Blend Sheet'!$Q$4=WAC_IIN),0))*'Blend Sheet'!$Q7,0) + IFERROR(INDEX(WAC_Item_Cost,MATCH(1,(B$1=WAC_District)*('Blend Sheet'!$R$4=WAC_IIN),0))*'Blend Sheet'!$R7,0) + IFERROR(INDEX(WAC_Item_Cost,MATCH(1,(B$1=WAC_District)*('Blend Sheet'!$S$4=WAC_IIN),0))*'Blend Sheet'!$S7,0) + IFERROR(INDEX(WAC_Item_Cost,MATCH(1,(B$1=WAC_District)*('Blend Sheet'!$T$4=WAC_IIN),0))*'Blend Sheet'!$T7,0) + IFERROR(INDEX(WAC_Item_Cost,MATCH(1,(B$1=WAC_District)*('Blend Sheet'!$U$4=WAC_IIN),0))*'Blend Sheet'!$U7,0) + IFERROR(INDEX(WAC_Item_Cost,MATCH(1,(B$1=WAC_District)*('Blend Sheet'!$V$4=WAC_IIN),0))*'Blend Sheet'!$V7,0) + IFERROR(INDEX(WAC_Item_Cost,MATCH(1,(B$1=WAC_District)*('Blend Sheet'!$W$4=WAC_IIN),0))*'Blend Sheet'!$W7,0) + IFERROR(INDEX(WAC_Item_Cost,MATCH(1,(B$1=WAC_District)*('Blend Sheet'!$X$4=WAC_IIN),0))*'Blend Sheet'!$X7,0) + IFERROR(INDEX(WAC_Item_Cost,MATCH(1,(B$1=WAC_District)*('Blend Sheet'!$Y$4=WAC_IIN),0))*'Blend Sheet'!$Y7,0) + IFERROR(INDEX(WAC_Item_Cost,MATCH(1,(B$1=WAC_District)*('Blend Sheet'!$Z$4=WAC_IIN),0))*'Blend Sheet'!$Z7,0) + IFERROR(INDEX(WAC_Item_Cost,MATCH(1,(B$1=WAC_District)*('Blend Sheet'!$AA$4=WAC_IIN),0))*'Blend Sheet'!$AA7,0) + IFERROR(INDEX(WAC_Item_Cost,MATCH(1,(B$1=WAC_District)*('Blend Sheet'!$AB$4=WAC_IIN),0))*'Blend Sheet'!$AB7,0) + IFERROR(INDEX(WAC_Item_Cost,MATCH(1,(B$1=WAC_District)*('Blend Sheet'!$AC$4=WAC_IIN),0))*'Blend Sheet'!$AC7,0) + IFERROR(INDEX(WAC_Item_Cost,MATCH(1,(B$1=WAC_District)*('Blend Sheet'!$AD$4=WAC_IIN),0))*'Blend Sheet'!$AD7,0) + IFERROR(INDEX(WAC_Item_Cost,MATCH(1,(B$1=WAC_District)*('Blend Sheet'!$AE$4=WAC_IIN),0))*'Blend Sheet'!$AE7,0) + IFERROR(INDEX(WAC_Item_Cost,MATCH(1,(B$1=WAC_District)*('Blend Sheet'!$AF$4=WAC_IIN),0))*'Blend Sheet'!$AF7,0) + IFERROR(INDEX(WAC_Item_Cost,MATCH(1,(B$1=WAC_District)*('Blend Sheet'!$AG$4=WAC_IIN),0))*'Blend Sheet'!$AG7,0) + IFERROR(INDEX(WAC_Item_Cost,MATCH(1,(B$1=WAC_District)*('Blend Sheet'!$AH$4=WAC_IIN),0))*'Blend Sheet'!$AH7,0) + IFERROR(INDEX(WAC_Item_Cost,MATCH(1,(B$1=WAC_District)*('Blend Sheet'!$AI$4=WAC_IIN),0))*'Blend Sheet'!$AI7,0) + IFERROR(INDEX(WAC_Item_Cost,MATCH(1,(B$1=WAC_District)*('Blend Sheet'!$AJ$4=WAC_IIN),0))*'Blend Sheet'!$AJ7,0) + IFERROR(INDEX(WAC_Item_Cost,MATCH(1,(B$1=WAC_District)*('Blend Sheet'!$AK$4=WAC_IIN),0))*'Blend Sheet'!$AK7,0) + IFERROR(INDEX(WAC_Item_Cost,MATCH(1,(B$1=WAC_District)*('Blend Sheet'!$AL$4=WAC_IIN),0))*'Blend Sheet'!$AL7,0) + IFERROR(INDEX(WAC_Item_Cost,MATCH(1,(B$1=WAC_District)*('Blend Sheet'!$AM$4=WAC_IIN),0))*'Blend Sheet'!$AM7,0) + IFERROR(INDEX(WAC_Item_Cost,MATCH(1,(B$1=WAC_District)*('Blend Sheet'!$AN$4=WAC_IIN),0))*'Blend Sheet'!$AN7,0) + IFERROR(INDEX(WAC_Item_Cost,MATCH(1,(B$1=WAC_District)*('Blend Sheet'!$AO$4=WAC_IIN),0))*'Blend Sheet'!$AO7,0) + IFERROR(INDEX(WAC_Item_Cost,MATCH(1,(B$1=WAC_District)*('Blend Sheet'!$AP$4=WAC_IIN),0))*'Blend Sheet'!$AP7/1000,0)</f>
        <v>185.786677</v>
      </c>
      <c r="C4" s="245">
        <f t="array" ref="C4">IFERROR(INDEX(WAC_Item_Cost,MATCH(1,(C$1=WAC_District)*('Blend Sheet'!$C$4=WAC_IIN),0))*'Blend Sheet'!$C7/1000,0) + IFERROR(INDEX(WAC_Item_Cost,MATCH(1,(C$1=WAC_District)*('Blend Sheet'!$D$4=WAC_IIN),0))*'Blend Sheet'!$D7/1000,0) + IFERROR(INDEX(WAC_Item_Cost,MATCH(1,(C$1=WAC_District)*('Blend Sheet'!$E$4=WAC_IIN),0))*'Blend Sheet'!$E7/1000,0) + IFERROR(INDEX(WAC_Item_Cost,MATCH(1,(C$1=WAC_District)*('Blend Sheet'!$F$4=WAC_IIN),0))*'Blend Sheet'!$F7/1000,0)  + IFERROR(INDEX(WAC_Item_Cost,MATCH(1,(C$1=WAC_District)*('Blend Sheet'!$G$4=WAC_IIN),0))*'Blend Sheet'!$G7,0) + IFERROR(INDEX(WAC_Item_Cost,MATCH(1,(C$1=WAC_District)*('Blend Sheet'!$H$4=WAC_IIN),0))*'Blend Sheet'!$H7,0)  + IFERROR(INDEX(WAC_Item_Cost,MATCH(1,(C$1=WAC_District)*('Blend Sheet'!$I$4=WAC_IIN),0))*'Blend Sheet'!$I7,0) + IFERROR(INDEX(WAC_Item_Cost,MATCH(1,(C$1=WAC_District)*('Blend Sheet'!$J$4=WAC_IIN),0))*'Blend Sheet'!$J7,0) + IFERROR(INDEX(WAC_Item_Cost,MATCH(1,(C$1=WAC_District)*('Blend Sheet'!$K$4=WAC_IIN),0))*'Blend Sheet'!$K7,0) + IFERROR(INDEX(WAC_Item_Cost,MATCH(1,(C$1=WAC_District)*('Blend Sheet'!$L$4=WAC_IIN),0))*'Blend Sheet'!$L7,0) + IFERROR(INDEX(WAC_Item_Cost,MATCH(1,(C$1=WAC_District)*('Blend Sheet'!$M$4=WAC_IIN),0))*'Blend Sheet'!$M7,0) + IFERROR(INDEX(WAC_Item_Cost,MATCH(1,(C$1=WAC_District)*('Blend Sheet'!$N$4=WAC_IIN),0))*'Blend Sheet'!$N7,0) + IFERROR(INDEX(WAC_Item_Cost,MATCH(1,(C$1=WAC_District)*('Blend Sheet'!$O$4=WAC_IIN),0))*'Blend Sheet'!$O7,0) + IFERROR(INDEX(WAC_Item_Cost,MATCH(1,(C$1=WAC_District)*('Blend Sheet'!$P$4=WAC_IIN),0))*'Blend Sheet'!$P7,0) + IFERROR(INDEX(WAC_Item_Cost,MATCH(1,(C$1=WAC_District)*('Blend Sheet'!$Q$4=WAC_IIN),0))*'Blend Sheet'!$Q7,0) + IFERROR(INDEX(WAC_Item_Cost,MATCH(1,(C$1=WAC_District)*('Blend Sheet'!$R$4=WAC_IIN),0))*'Blend Sheet'!$R7,0) + IFERROR(INDEX(WAC_Item_Cost,MATCH(1,(C$1=WAC_District)*('Blend Sheet'!$S$4=WAC_IIN),0))*'Blend Sheet'!$S7,0) + IFERROR(INDEX(WAC_Item_Cost,MATCH(1,(C$1=WAC_District)*('Blend Sheet'!$T$4=WAC_IIN),0))*'Blend Sheet'!$T7,0) + IFERROR(INDEX(WAC_Item_Cost,MATCH(1,(C$1=WAC_District)*('Blend Sheet'!$U$4=WAC_IIN),0))*'Blend Sheet'!$U7,0) + IFERROR(INDEX(WAC_Item_Cost,MATCH(1,(C$1=WAC_District)*('Blend Sheet'!$V$4=WAC_IIN),0))*'Blend Sheet'!$V7,0) + IFERROR(INDEX(WAC_Item_Cost,MATCH(1,(C$1=WAC_District)*('Blend Sheet'!$W$4=WAC_IIN),0))*'Blend Sheet'!$W7,0) + IFERROR(INDEX(WAC_Item_Cost,MATCH(1,(C$1=WAC_District)*('Blend Sheet'!$X$4=WAC_IIN),0))*'Blend Sheet'!$X7,0) + IFERROR(INDEX(WAC_Item_Cost,MATCH(1,(C$1=WAC_District)*('Blend Sheet'!$Y$4=WAC_IIN),0))*'Blend Sheet'!$Y7,0) + IFERROR(INDEX(WAC_Item_Cost,MATCH(1,(C$1=WAC_District)*('Blend Sheet'!$Z$4=WAC_IIN),0))*'Blend Sheet'!$Z7,0) + IFERROR(INDEX(WAC_Item_Cost,MATCH(1,(C$1=WAC_District)*('Blend Sheet'!$AA$4=WAC_IIN),0))*'Blend Sheet'!$AA7,0) + IFERROR(INDEX(WAC_Item_Cost,MATCH(1,(C$1=WAC_District)*('Blend Sheet'!$AB$4=WAC_IIN),0))*'Blend Sheet'!$AB7,0) + IFERROR(INDEX(WAC_Item_Cost,MATCH(1,(C$1=WAC_District)*('Blend Sheet'!$AC$4=WAC_IIN),0))*'Blend Sheet'!$AC7,0) + IFERROR(INDEX(WAC_Item_Cost,MATCH(1,(C$1=WAC_District)*('Blend Sheet'!$AD$4=WAC_IIN),0))*'Blend Sheet'!$AD7,0) + IFERROR(INDEX(WAC_Item_Cost,MATCH(1,(C$1=WAC_District)*('Blend Sheet'!$AE$4=WAC_IIN),0))*'Blend Sheet'!$AE7,0) + IFERROR(INDEX(WAC_Item_Cost,MATCH(1,(C$1=WAC_District)*('Blend Sheet'!$AF$4=WAC_IIN),0))*'Blend Sheet'!$AF7,0) + IFERROR(INDEX(WAC_Item_Cost,MATCH(1,(C$1=WAC_District)*('Blend Sheet'!$AG$4=WAC_IIN),0))*'Blend Sheet'!$AG7,0) + IFERROR(INDEX(WAC_Item_Cost,MATCH(1,(C$1=WAC_District)*('Blend Sheet'!$AH$4=WAC_IIN),0))*'Blend Sheet'!$AH7,0) + IFERROR(INDEX(WAC_Item_Cost,MATCH(1,(C$1=WAC_District)*('Blend Sheet'!$AI$4=WAC_IIN),0))*'Blend Sheet'!$AI7,0) + IFERROR(INDEX(WAC_Item_Cost,MATCH(1,(C$1=WAC_District)*('Blend Sheet'!$AJ$4=WAC_IIN),0))*'Blend Sheet'!$AJ7,0) + IFERROR(INDEX(WAC_Item_Cost,MATCH(1,(C$1=WAC_District)*('Blend Sheet'!$AK$4=WAC_IIN),0))*'Blend Sheet'!$AK7,0) + IFERROR(INDEX(WAC_Item_Cost,MATCH(1,(C$1=WAC_District)*('Blend Sheet'!$AL$4=WAC_IIN),0))*'Blend Sheet'!$AL7,0) + IFERROR(INDEX(WAC_Item_Cost,MATCH(1,(C$1=WAC_District)*('Blend Sheet'!$AM$4=WAC_IIN),0))*'Blend Sheet'!$AM7,0) + IFERROR(INDEX(WAC_Item_Cost,MATCH(1,(C$1=WAC_District)*('Blend Sheet'!$AN$4=WAC_IIN),0))*'Blend Sheet'!$AN7,0) + IFERROR(INDEX(WAC_Item_Cost,MATCH(1,(C$1=WAC_District)*('Blend Sheet'!$AO$4=WAC_IIN),0))*'Blend Sheet'!$AO7,0) + IFERROR(INDEX(WAC_Item_Cost,MATCH(1,(C$1=WAC_District)*('Blend Sheet'!$AP$4=WAC_IIN),0))*'Blend Sheet'!$AP7/1000,0)</f>
        <v>239.84105099999999</v>
      </c>
      <c r="D4" s="245">
        <f t="array" ref="D4">IFERROR(INDEX(WAC_Item_Cost,MATCH(1,(D$1=WAC_District)*('Blend Sheet'!$C$4=WAC_IIN),0))*'Blend Sheet'!$C7/1000,0) + IFERROR(INDEX(WAC_Item_Cost,MATCH(1,(D$1=WAC_District)*('Blend Sheet'!$D$4=WAC_IIN),0))*'Blend Sheet'!$D7/1000,0) + IFERROR(INDEX(WAC_Item_Cost,MATCH(1,(D$1=WAC_District)*('Blend Sheet'!$E$4=WAC_IIN),0))*'Blend Sheet'!$E7/1000,0) + IFERROR(INDEX(WAC_Item_Cost,MATCH(1,(D$1=WAC_District)*('Blend Sheet'!$F$4=WAC_IIN),0))*'Blend Sheet'!$F7/1000,0)  + IFERROR(INDEX(WAC_Item_Cost,MATCH(1,(D$1=WAC_District)*('Blend Sheet'!$G$4=WAC_IIN),0))*'Blend Sheet'!$G7,0) + IFERROR(INDEX(WAC_Item_Cost,MATCH(1,(D$1=WAC_District)*('Blend Sheet'!$H$4=WAC_IIN),0))*'Blend Sheet'!$H7,0)  + IFERROR(INDEX(WAC_Item_Cost,MATCH(1,(D$1=WAC_District)*('Blend Sheet'!$I$4=WAC_IIN),0))*'Blend Sheet'!$I7,0) + IFERROR(INDEX(WAC_Item_Cost,MATCH(1,(D$1=WAC_District)*('Blend Sheet'!$J$4=WAC_IIN),0))*'Blend Sheet'!$J7,0) + IFERROR(INDEX(WAC_Item_Cost,MATCH(1,(D$1=WAC_District)*('Blend Sheet'!$K$4=WAC_IIN),0))*'Blend Sheet'!$K7,0) + IFERROR(INDEX(WAC_Item_Cost,MATCH(1,(D$1=WAC_District)*('Blend Sheet'!$L$4=WAC_IIN),0))*'Blend Sheet'!$L7,0) + IFERROR(INDEX(WAC_Item_Cost,MATCH(1,(D$1=WAC_District)*('Blend Sheet'!$M$4=WAC_IIN),0))*'Blend Sheet'!$M7,0) + IFERROR(INDEX(WAC_Item_Cost,MATCH(1,(D$1=WAC_District)*('Blend Sheet'!$N$4=WAC_IIN),0))*'Blend Sheet'!$N7,0) + IFERROR(INDEX(WAC_Item_Cost,MATCH(1,(D$1=WAC_District)*('Blend Sheet'!$O$4=WAC_IIN),0))*'Blend Sheet'!$O7,0) + IFERROR(INDEX(WAC_Item_Cost,MATCH(1,(D$1=WAC_District)*('Blend Sheet'!$P$4=WAC_IIN),0))*'Blend Sheet'!$P7,0) + IFERROR(INDEX(WAC_Item_Cost,MATCH(1,(D$1=WAC_District)*('Blend Sheet'!$Q$4=WAC_IIN),0))*'Blend Sheet'!$Q7,0) + IFERROR(INDEX(WAC_Item_Cost,MATCH(1,(D$1=WAC_District)*('Blend Sheet'!$R$4=WAC_IIN),0))*'Blend Sheet'!$R7,0) + IFERROR(INDEX(WAC_Item_Cost,MATCH(1,(D$1=WAC_District)*('Blend Sheet'!$S$4=WAC_IIN),0))*'Blend Sheet'!$S7,0) + IFERROR(INDEX(WAC_Item_Cost,MATCH(1,(D$1=WAC_District)*('Blend Sheet'!$T$4=WAC_IIN),0))*'Blend Sheet'!$T7,0) + IFERROR(INDEX(WAC_Item_Cost,MATCH(1,(D$1=WAC_District)*('Blend Sheet'!$U$4=WAC_IIN),0))*'Blend Sheet'!$U7,0) + IFERROR(INDEX(WAC_Item_Cost,MATCH(1,(D$1=WAC_District)*('Blend Sheet'!$V$4=WAC_IIN),0))*'Blend Sheet'!$V7,0) + IFERROR(INDEX(WAC_Item_Cost,MATCH(1,(D$1=WAC_District)*('Blend Sheet'!$W$4=WAC_IIN),0))*'Blend Sheet'!$W7,0) + IFERROR(INDEX(WAC_Item_Cost,MATCH(1,(D$1=WAC_District)*('Blend Sheet'!$X$4=WAC_IIN),0))*'Blend Sheet'!$X7,0) + IFERROR(INDEX(WAC_Item_Cost,MATCH(1,(D$1=WAC_District)*('Blend Sheet'!$Y$4=WAC_IIN),0))*'Blend Sheet'!$Y7,0) + IFERROR(INDEX(WAC_Item_Cost,MATCH(1,(D$1=WAC_District)*('Blend Sheet'!$Z$4=WAC_IIN),0))*'Blend Sheet'!$Z7,0) + IFERROR(INDEX(WAC_Item_Cost,MATCH(1,(D$1=WAC_District)*('Blend Sheet'!$AA$4=WAC_IIN),0))*'Blend Sheet'!$AA7,0) + IFERROR(INDEX(WAC_Item_Cost,MATCH(1,(D$1=WAC_District)*('Blend Sheet'!$AB$4=WAC_IIN),0))*'Blend Sheet'!$AB7,0) + IFERROR(INDEX(WAC_Item_Cost,MATCH(1,(D$1=WAC_District)*('Blend Sheet'!$AC$4=WAC_IIN),0))*'Blend Sheet'!$AC7,0) + IFERROR(INDEX(WAC_Item_Cost,MATCH(1,(D$1=WAC_District)*('Blend Sheet'!$AD$4=WAC_IIN),0))*'Blend Sheet'!$AD7,0) + IFERROR(INDEX(WAC_Item_Cost,MATCH(1,(D$1=WAC_District)*('Blend Sheet'!$AE$4=WAC_IIN),0))*'Blend Sheet'!$AE7,0) + IFERROR(INDEX(WAC_Item_Cost,MATCH(1,(D$1=WAC_District)*('Blend Sheet'!$AF$4=WAC_IIN),0))*'Blend Sheet'!$AF7,0) + IFERROR(INDEX(WAC_Item_Cost,MATCH(1,(D$1=WAC_District)*('Blend Sheet'!$AG$4=WAC_IIN),0))*'Blend Sheet'!$AG7,0) + IFERROR(INDEX(WAC_Item_Cost,MATCH(1,(D$1=WAC_District)*('Blend Sheet'!$AH$4=WAC_IIN),0))*'Blend Sheet'!$AH7,0) + IFERROR(INDEX(WAC_Item_Cost,MATCH(1,(D$1=WAC_District)*('Blend Sheet'!$AI$4=WAC_IIN),0))*'Blend Sheet'!$AI7,0) + IFERROR(INDEX(WAC_Item_Cost,MATCH(1,(D$1=WAC_District)*('Blend Sheet'!$AJ$4=WAC_IIN),0))*'Blend Sheet'!$AJ7,0) + IFERROR(INDEX(WAC_Item_Cost,MATCH(1,(D$1=WAC_District)*('Blend Sheet'!$AK$4=WAC_IIN),0))*'Blend Sheet'!$AK7,0) + IFERROR(INDEX(WAC_Item_Cost,MATCH(1,(D$1=WAC_District)*('Blend Sheet'!$AL$4=WAC_IIN),0))*'Blend Sheet'!$AL7,0) + IFERROR(INDEX(WAC_Item_Cost,MATCH(1,(D$1=WAC_District)*('Blend Sheet'!$AM$4=WAC_IIN),0))*'Blend Sheet'!$AM7,0) + IFERROR(INDEX(WAC_Item_Cost,MATCH(1,(D$1=WAC_District)*('Blend Sheet'!$AN$4=WAC_IIN),0))*'Blend Sheet'!$AN7,0) + IFERROR(INDEX(WAC_Item_Cost,MATCH(1,(D$1=WAC_District)*('Blend Sheet'!$AO$4=WAC_IIN),0))*'Blend Sheet'!$AO7,0) + IFERROR(INDEX(WAC_Item_Cost,MATCH(1,(D$1=WAC_District)*('Blend Sheet'!$AP$4=WAC_IIN),0))*'Blend Sheet'!$AP7/1000,0)</f>
        <v>221.333112</v>
      </c>
      <c r="E4" s="245">
        <f t="array" ref="E4">IFERROR(INDEX(WAC_Item_Cost,MATCH(1,(E$1=WAC_District)*('Blend Sheet'!$C$4=WAC_IIN),0))*'Blend Sheet'!$C7/1000,0) + IFERROR(INDEX(WAC_Item_Cost,MATCH(1,(E$1=WAC_District)*('Blend Sheet'!$D$4=WAC_IIN),0))*'Blend Sheet'!$D7/1000,0) + IFERROR(INDEX(WAC_Item_Cost,MATCH(1,(E$1=WAC_District)*('Blend Sheet'!$E$4=WAC_IIN),0))*'Blend Sheet'!$E7/1000,0) + IFERROR(INDEX(WAC_Item_Cost,MATCH(1,(E$1=WAC_District)*('Blend Sheet'!$F$4=WAC_IIN),0))*'Blend Sheet'!$F7/1000,0)  + IFERROR(INDEX(WAC_Item_Cost,MATCH(1,(E$1=WAC_District)*('Blend Sheet'!$G$4=WAC_IIN),0))*'Blend Sheet'!$G7,0) + IFERROR(INDEX(WAC_Item_Cost,MATCH(1,(E$1=WAC_District)*('Blend Sheet'!$H$4=WAC_IIN),0))*'Blend Sheet'!$H7,0)  + IFERROR(INDEX(WAC_Item_Cost,MATCH(1,(E$1=WAC_District)*('Blend Sheet'!$I$4=WAC_IIN),0))*'Blend Sheet'!$I7,0) + IFERROR(INDEX(WAC_Item_Cost,MATCH(1,(E$1=WAC_District)*('Blend Sheet'!$J$4=WAC_IIN),0))*'Blend Sheet'!$J7,0) + IFERROR(INDEX(WAC_Item_Cost,MATCH(1,(E$1=WAC_District)*('Blend Sheet'!$K$4=WAC_IIN),0))*'Blend Sheet'!$K7,0) + IFERROR(INDEX(WAC_Item_Cost,MATCH(1,(E$1=WAC_District)*('Blend Sheet'!$L$4=WAC_IIN),0))*'Blend Sheet'!$L7,0) + IFERROR(INDEX(WAC_Item_Cost,MATCH(1,(E$1=WAC_District)*('Blend Sheet'!$M$4=WAC_IIN),0))*'Blend Sheet'!$M7,0) + IFERROR(INDEX(WAC_Item_Cost,MATCH(1,(E$1=WAC_District)*('Blend Sheet'!$N$4=WAC_IIN),0))*'Blend Sheet'!$N7,0) + IFERROR(INDEX(WAC_Item_Cost,MATCH(1,(E$1=WAC_District)*('Blend Sheet'!$O$4=WAC_IIN),0))*'Blend Sheet'!$O7,0) + IFERROR(INDEX(WAC_Item_Cost,MATCH(1,(E$1=WAC_District)*('Blend Sheet'!$P$4=WAC_IIN),0))*'Blend Sheet'!$P7,0) + IFERROR(INDEX(WAC_Item_Cost,MATCH(1,(E$1=WAC_District)*('Blend Sheet'!$Q$4=WAC_IIN),0))*'Blend Sheet'!$Q7,0) + IFERROR(INDEX(WAC_Item_Cost,MATCH(1,(E$1=WAC_District)*('Blend Sheet'!$R$4=WAC_IIN),0))*'Blend Sheet'!$R7,0) + IFERROR(INDEX(WAC_Item_Cost,MATCH(1,(E$1=WAC_District)*('Blend Sheet'!$S$4=WAC_IIN),0))*'Blend Sheet'!$S7,0) + IFERROR(INDEX(WAC_Item_Cost,MATCH(1,(E$1=WAC_District)*('Blend Sheet'!$T$4=WAC_IIN),0))*'Blend Sheet'!$T7,0) + IFERROR(INDEX(WAC_Item_Cost,MATCH(1,(E$1=WAC_District)*('Blend Sheet'!$U$4=WAC_IIN),0))*'Blend Sheet'!$U7,0) + IFERROR(INDEX(WAC_Item_Cost,MATCH(1,(E$1=WAC_District)*('Blend Sheet'!$V$4=WAC_IIN),0))*'Blend Sheet'!$V7,0) + IFERROR(INDEX(WAC_Item_Cost,MATCH(1,(E$1=WAC_District)*('Blend Sheet'!$W$4=WAC_IIN),0))*'Blend Sheet'!$W7,0) + IFERROR(INDEX(WAC_Item_Cost,MATCH(1,(E$1=WAC_District)*('Blend Sheet'!$X$4=WAC_IIN),0))*'Blend Sheet'!$X7,0) + IFERROR(INDEX(WAC_Item_Cost,MATCH(1,(E$1=WAC_District)*('Blend Sheet'!$Y$4=WAC_IIN),0))*'Blend Sheet'!$Y7,0) + IFERROR(INDEX(WAC_Item_Cost,MATCH(1,(E$1=WAC_District)*('Blend Sheet'!$Z$4=WAC_IIN),0))*'Blend Sheet'!$Z7,0) + IFERROR(INDEX(WAC_Item_Cost,MATCH(1,(E$1=WAC_District)*('Blend Sheet'!$AA$4=WAC_IIN),0))*'Blend Sheet'!$AA7,0) + IFERROR(INDEX(WAC_Item_Cost,MATCH(1,(E$1=WAC_District)*('Blend Sheet'!$AB$4=WAC_IIN),0))*'Blend Sheet'!$AB7,0) + IFERROR(INDEX(WAC_Item_Cost,MATCH(1,(E$1=WAC_District)*('Blend Sheet'!$AC$4=WAC_IIN),0))*'Blend Sheet'!$AC7,0) + IFERROR(INDEX(WAC_Item_Cost,MATCH(1,(E$1=WAC_District)*('Blend Sheet'!$AD$4=WAC_IIN),0))*'Blend Sheet'!$AD7,0) + IFERROR(INDEX(WAC_Item_Cost,MATCH(1,(E$1=WAC_District)*('Blend Sheet'!$AE$4=WAC_IIN),0))*'Blend Sheet'!$AE7,0) + IFERROR(INDEX(WAC_Item_Cost,MATCH(1,(E$1=WAC_District)*('Blend Sheet'!$AF$4=WAC_IIN),0))*'Blend Sheet'!$AF7,0) + IFERROR(INDEX(WAC_Item_Cost,MATCH(1,(E$1=WAC_District)*('Blend Sheet'!$AG$4=WAC_IIN),0))*'Blend Sheet'!$AG7,0) + IFERROR(INDEX(WAC_Item_Cost,MATCH(1,(E$1=WAC_District)*('Blend Sheet'!$AH$4=WAC_IIN),0))*'Blend Sheet'!$AH7,0) + IFERROR(INDEX(WAC_Item_Cost,MATCH(1,(E$1=WAC_District)*('Blend Sheet'!$AI$4=WAC_IIN),0))*'Blend Sheet'!$AI7,0) + IFERROR(INDEX(WAC_Item_Cost,MATCH(1,(E$1=WAC_District)*('Blend Sheet'!$AJ$4=WAC_IIN),0))*'Blend Sheet'!$AJ7,0) + IFERROR(INDEX(WAC_Item_Cost,MATCH(1,(E$1=WAC_District)*('Blend Sheet'!$AK$4=WAC_IIN),0))*'Blend Sheet'!$AK7,0) + IFERROR(INDEX(WAC_Item_Cost,MATCH(1,(E$1=WAC_District)*('Blend Sheet'!$AL$4=WAC_IIN),0))*'Blend Sheet'!$AL7,0) + IFERROR(INDEX(WAC_Item_Cost,MATCH(1,(E$1=WAC_District)*('Blend Sheet'!$AM$4=WAC_IIN),0))*'Blend Sheet'!$AM7,0) + IFERROR(INDEX(WAC_Item_Cost,MATCH(1,(E$1=WAC_District)*('Blend Sheet'!$AN$4=WAC_IIN),0))*'Blend Sheet'!$AN7,0) + IFERROR(INDEX(WAC_Item_Cost,MATCH(1,(E$1=WAC_District)*('Blend Sheet'!$AO$4=WAC_IIN),0))*'Blend Sheet'!$AO7,0) + IFERROR(INDEX(WAC_Item_Cost,MATCH(1,(E$1=WAC_District)*('Blend Sheet'!$AP$4=WAC_IIN),0))*'Blend Sheet'!$AP7/1000,0)</f>
        <v>284.77276599999999</v>
      </c>
      <c r="F4" s="245">
        <f t="array" ref="F4">IFERROR(INDEX(WAC_Item_Cost,MATCH(1,(F$1=WAC_District)*('Blend Sheet'!$C$4=WAC_IIN),0))*'Blend Sheet'!$C7/1000,0) + IFERROR(INDEX(WAC_Item_Cost,MATCH(1,(F$1=WAC_District)*('Blend Sheet'!$D$4=WAC_IIN),0))*'Blend Sheet'!$D7/1000,0) + IFERROR(INDEX(WAC_Item_Cost,MATCH(1,(F$1=WAC_District)*('Blend Sheet'!$E$4=WAC_IIN),0))*'Blend Sheet'!$E7/1000,0) + IFERROR(INDEX(WAC_Item_Cost,MATCH(1,(F$1=WAC_District)*('Blend Sheet'!$F$4=WAC_IIN),0))*'Blend Sheet'!$F7/1000,0)  + IFERROR(INDEX(WAC_Item_Cost,MATCH(1,(F$1=WAC_District)*('Blend Sheet'!$G$4=WAC_IIN),0))*'Blend Sheet'!$G7,0) + IFERROR(INDEX(WAC_Item_Cost,MATCH(1,(F$1=WAC_District)*('Blend Sheet'!$H$4=WAC_IIN),0))*'Blend Sheet'!$H7,0)  + IFERROR(INDEX(WAC_Item_Cost,MATCH(1,(F$1=WAC_District)*('Blend Sheet'!$I$4=WAC_IIN),0))*'Blend Sheet'!$I7,0) + IFERROR(INDEX(WAC_Item_Cost,MATCH(1,(F$1=WAC_District)*('Blend Sheet'!$J$4=WAC_IIN),0))*'Blend Sheet'!$J7,0) + IFERROR(INDEX(WAC_Item_Cost,MATCH(1,(F$1=WAC_District)*('Blend Sheet'!$K$4=WAC_IIN),0))*'Blend Sheet'!$K7,0) + IFERROR(INDEX(WAC_Item_Cost,MATCH(1,(F$1=WAC_District)*('Blend Sheet'!$L$4=WAC_IIN),0))*'Blend Sheet'!$L7,0) + IFERROR(INDEX(WAC_Item_Cost,MATCH(1,(F$1=WAC_District)*('Blend Sheet'!$M$4=WAC_IIN),0))*'Blend Sheet'!$M7,0) + IFERROR(INDEX(WAC_Item_Cost,MATCH(1,(F$1=WAC_District)*('Blend Sheet'!$N$4=WAC_IIN),0))*'Blend Sheet'!$N7,0) + IFERROR(INDEX(WAC_Item_Cost,MATCH(1,(F$1=WAC_District)*('Blend Sheet'!$O$4=WAC_IIN),0))*'Blend Sheet'!$O7,0) + IFERROR(INDEX(WAC_Item_Cost,MATCH(1,(F$1=WAC_District)*('Blend Sheet'!$P$4=WAC_IIN),0))*'Blend Sheet'!$P7,0) + IFERROR(INDEX(WAC_Item_Cost,MATCH(1,(F$1=WAC_District)*('Blend Sheet'!$Q$4=WAC_IIN),0))*'Blend Sheet'!$Q7,0) + IFERROR(INDEX(WAC_Item_Cost,MATCH(1,(F$1=WAC_District)*('Blend Sheet'!$R$4=WAC_IIN),0))*'Blend Sheet'!$R7,0) + IFERROR(INDEX(WAC_Item_Cost,MATCH(1,(F$1=WAC_District)*('Blend Sheet'!$S$4=WAC_IIN),0))*'Blend Sheet'!$S7,0) + IFERROR(INDEX(WAC_Item_Cost,MATCH(1,(F$1=WAC_District)*('Blend Sheet'!$T$4=WAC_IIN),0))*'Blend Sheet'!$T7,0) + IFERROR(INDEX(WAC_Item_Cost,MATCH(1,(F$1=WAC_District)*('Blend Sheet'!$U$4=WAC_IIN),0))*'Blend Sheet'!$U7,0) + IFERROR(INDEX(WAC_Item_Cost,MATCH(1,(F$1=WAC_District)*('Blend Sheet'!$V$4=WAC_IIN),0))*'Blend Sheet'!$V7,0) + IFERROR(INDEX(WAC_Item_Cost,MATCH(1,(F$1=WAC_District)*('Blend Sheet'!$W$4=WAC_IIN),0))*'Blend Sheet'!$W7,0) + IFERROR(INDEX(WAC_Item_Cost,MATCH(1,(F$1=WAC_District)*('Blend Sheet'!$X$4=WAC_IIN),0))*'Blend Sheet'!$X7,0) + IFERROR(INDEX(WAC_Item_Cost,MATCH(1,(F$1=WAC_District)*('Blend Sheet'!$Y$4=WAC_IIN),0))*'Blend Sheet'!$Y7,0) + IFERROR(INDEX(WAC_Item_Cost,MATCH(1,(F$1=WAC_District)*('Blend Sheet'!$Z$4=WAC_IIN),0))*'Blend Sheet'!$Z7,0) + IFERROR(INDEX(WAC_Item_Cost,MATCH(1,(F$1=WAC_District)*('Blend Sheet'!$AA$4=WAC_IIN),0))*'Blend Sheet'!$AA7,0) + IFERROR(INDEX(WAC_Item_Cost,MATCH(1,(F$1=WAC_District)*('Blend Sheet'!$AB$4=WAC_IIN),0))*'Blend Sheet'!$AB7,0) + IFERROR(INDEX(WAC_Item_Cost,MATCH(1,(F$1=WAC_District)*('Blend Sheet'!$AC$4=WAC_IIN),0))*'Blend Sheet'!$AC7,0) + IFERROR(INDEX(WAC_Item_Cost,MATCH(1,(F$1=WAC_District)*('Blend Sheet'!$AD$4=WAC_IIN),0))*'Blend Sheet'!$AD7,0) + IFERROR(INDEX(WAC_Item_Cost,MATCH(1,(F$1=WAC_District)*('Blend Sheet'!$AE$4=WAC_IIN),0))*'Blend Sheet'!$AE7,0) + IFERROR(INDEX(WAC_Item_Cost,MATCH(1,(F$1=WAC_District)*('Blend Sheet'!$AF$4=WAC_IIN),0))*'Blend Sheet'!$AF7,0) + IFERROR(INDEX(WAC_Item_Cost,MATCH(1,(F$1=WAC_District)*('Blend Sheet'!$AG$4=WAC_IIN),0))*'Blend Sheet'!$AG7,0) + IFERROR(INDEX(WAC_Item_Cost,MATCH(1,(F$1=WAC_District)*('Blend Sheet'!$AH$4=WAC_IIN),0))*'Blend Sheet'!$AH7,0) + IFERROR(INDEX(WAC_Item_Cost,MATCH(1,(F$1=WAC_District)*('Blend Sheet'!$AI$4=WAC_IIN),0))*'Blend Sheet'!$AI7,0) + IFERROR(INDEX(WAC_Item_Cost,MATCH(1,(F$1=WAC_District)*('Blend Sheet'!$AJ$4=WAC_IIN),0))*'Blend Sheet'!$AJ7,0) + IFERROR(INDEX(WAC_Item_Cost,MATCH(1,(F$1=WAC_District)*('Blend Sheet'!$AK$4=WAC_IIN),0))*'Blend Sheet'!$AK7,0) + IFERROR(INDEX(WAC_Item_Cost,MATCH(1,(F$1=WAC_District)*('Blend Sheet'!$AL$4=WAC_IIN),0))*'Blend Sheet'!$AL7,0) + IFERROR(INDEX(WAC_Item_Cost,MATCH(1,(F$1=WAC_District)*('Blend Sheet'!$AM$4=WAC_IIN),0))*'Blend Sheet'!$AM7,0) + IFERROR(INDEX(WAC_Item_Cost,MATCH(1,(F$1=WAC_District)*('Blend Sheet'!$AN$4=WAC_IIN),0))*'Blend Sheet'!$AN7,0) + IFERROR(INDEX(WAC_Item_Cost,MATCH(1,(F$1=WAC_District)*('Blend Sheet'!$AO$4=WAC_IIN),0))*'Blend Sheet'!$AO7,0) + IFERROR(INDEX(WAC_Item_Cost,MATCH(1,(F$1=WAC_District)*('Blend Sheet'!$AP$4=WAC_IIN),0))*'Blend Sheet'!$AP7/1000,0)</f>
        <v>250.08466999999996</v>
      </c>
      <c r="G4" s="245">
        <f t="array" ref="G4">IFERROR(INDEX(WAC_Item_Cost,MATCH(1,(G$1=WAC_District)*('Blend Sheet'!$C$4=WAC_IIN),0))*'Blend Sheet'!$C7/1000,0) + IFERROR(INDEX(WAC_Item_Cost,MATCH(1,(G$1=WAC_District)*('Blend Sheet'!$D$4=WAC_IIN),0))*'Blend Sheet'!$D7/1000,0) + IFERROR(INDEX(WAC_Item_Cost,MATCH(1,(G$1=WAC_District)*('Blend Sheet'!$E$4=WAC_IIN),0))*'Blend Sheet'!$E7/1000,0) + IFERROR(INDEX(WAC_Item_Cost,MATCH(1,(G$1=WAC_District)*('Blend Sheet'!$F$4=WAC_IIN),0))*'Blend Sheet'!$F7/1000,0)  + IFERROR(INDEX(WAC_Item_Cost,MATCH(1,(G$1=WAC_District)*('Blend Sheet'!$G$4=WAC_IIN),0))*'Blend Sheet'!$G7,0) + IFERROR(INDEX(WAC_Item_Cost,MATCH(1,(G$1=WAC_District)*('Blend Sheet'!$H$4=WAC_IIN),0))*'Blend Sheet'!$H7,0)  + IFERROR(INDEX(WAC_Item_Cost,MATCH(1,(G$1=WAC_District)*('Blend Sheet'!$I$4=WAC_IIN),0))*'Blend Sheet'!$I7,0) + IFERROR(INDEX(WAC_Item_Cost,MATCH(1,(G$1=WAC_District)*('Blend Sheet'!$J$4=WAC_IIN),0))*'Blend Sheet'!$J7,0) + IFERROR(INDEX(WAC_Item_Cost,MATCH(1,(G$1=WAC_District)*('Blend Sheet'!$K$4=WAC_IIN),0))*'Blend Sheet'!$K7,0) + IFERROR(INDEX(WAC_Item_Cost,MATCH(1,(G$1=WAC_District)*('Blend Sheet'!$L$4=WAC_IIN),0))*'Blend Sheet'!$L7,0) + IFERROR(INDEX(WAC_Item_Cost,MATCH(1,(G$1=WAC_District)*('Blend Sheet'!$M$4=WAC_IIN),0))*'Blend Sheet'!$M7,0) + IFERROR(INDEX(WAC_Item_Cost,MATCH(1,(G$1=WAC_District)*('Blend Sheet'!$N$4=WAC_IIN),0))*'Blend Sheet'!$N7,0) + IFERROR(INDEX(WAC_Item_Cost,MATCH(1,(G$1=WAC_District)*('Blend Sheet'!$O$4=WAC_IIN),0))*'Blend Sheet'!$O7,0) + IFERROR(INDEX(WAC_Item_Cost,MATCH(1,(G$1=WAC_District)*('Blend Sheet'!$P$4=WAC_IIN),0))*'Blend Sheet'!$P7,0) + IFERROR(INDEX(WAC_Item_Cost,MATCH(1,(G$1=WAC_District)*('Blend Sheet'!$Q$4=WAC_IIN),0))*'Blend Sheet'!$Q7,0) + IFERROR(INDEX(WAC_Item_Cost,MATCH(1,(G$1=WAC_District)*('Blend Sheet'!$R$4=WAC_IIN),0))*'Blend Sheet'!$R7,0) + IFERROR(INDEX(WAC_Item_Cost,MATCH(1,(G$1=WAC_District)*('Blend Sheet'!$S$4=WAC_IIN),0))*'Blend Sheet'!$S7,0) + IFERROR(INDEX(WAC_Item_Cost,MATCH(1,(G$1=WAC_District)*('Blend Sheet'!$T$4=WAC_IIN),0))*'Blend Sheet'!$T7,0) + IFERROR(INDEX(WAC_Item_Cost,MATCH(1,(G$1=WAC_District)*('Blend Sheet'!$U$4=WAC_IIN),0))*'Blend Sheet'!$U7,0) + IFERROR(INDEX(WAC_Item_Cost,MATCH(1,(G$1=WAC_District)*('Blend Sheet'!$V$4=WAC_IIN),0))*'Blend Sheet'!$V7,0) + IFERROR(INDEX(WAC_Item_Cost,MATCH(1,(G$1=WAC_District)*('Blend Sheet'!$W$4=WAC_IIN),0))*'Blend Sheet'!$W7,0) + IFERROR(INDEX(WAC_Item_Cost,MATCH(1,(G$1=WAC_District)*('Blend Sheet'!$X$4=WAC_IIN),0))*'Blend Sheet'!$X7,0) + IFERROR(INDEX(WAC_Item_Cost,MATCH(1,(G$1=WAC_District)*('Blend Sheet'!$Y$4=WAC_IIN),0))*'Blend Sheet'!$Y7,0) + IFERROR(INDEX(WAC_Item_Cost,MATCH(1,(G$1=WAC_District)*('Blend Sheet'!$Z$4=WAC_IIN),0))*'Blend Sheet'!$Z7,0) + IFERROR(INDEX(WAC_Item_Cost,MATCH(1,(G$1=WAC_District)*('Blend Sheet'!$AA$4=WAC_IIN),0))*'Blend Sheet'!$AA7,0) + IFERROR(INDEX(WAC_Item_Cost,MATCH(1,(G$1=WAC_District)*('Blend Sheet'!$AB$4=WAC_IIN),0))*'Blend Sheet'!$AB7,0) + IFERROR(INDEX(WAC_Item_Cost,MATCH(1,(G$1=WAC_District)*('Blend Sheet'!$AC$4=WAC_IIN),0))*'Blend Sheet'!$AC7,0) + IFERROR(INDEX(WAC_Item_Cost,MATCH(1,(G$1=WAC_District)*('Blend Sheet'!$AD$4=WAC_IIN),0))*'Blend Sheet'!$AD7,0) + IFERROR(INDEX(WAC_Item_Cost,MATCH(1,(G$1=WAC_District)*('Blend Sheet'!$AE$4=WAC_IIN),0))*'Blend Sheet'!$AE7,0) + IFERROR(INDEX(WAC_Item_Cost,MATCH(1,(G$1=WAC_District)*('Blend Sheet'!$AF$4=WAC_IIN),0))*'Blend Sheet'!$AF7,0) + IFERROR(INDEX(WAC_Item_Cost,MATCH(1,(G$1=WAC_District)*('Blend Sheet'!$AG$4=WAC_IIN),0))*'Blend Sheet'!$AG7,0) + IFERROR(INDEX(WAC_Item_Cost,MATCH(1,(G$1=WAC_District)*('Blend Sheet'!$AH$4=WAC_IIN),0))*'Blend Sheet'!$AH7,0) + IFERROR(INDEX(WAC_Item_Cost,MATCH(1,(G$1=WAC_District)*('Blend Sheet'!$AI$4=WAC_IIN),0))*'Blend Sheet'!$AI7,0) + IFERROR(INDEX(WAC_Item_Cost,MATCH(1,(G$1=WAC_District)*('Blend Sheet'!$AJ$4=WAC_IIN),0))*'Blend Sheet'!$AJ7,0) + IFERROR(INDEX(WAC_Item_Cost,MATCH(1,(G$1=WAC_District)*('Blend Sheet'!$AK$4=WAC_IIN),0))*'Blend Sheet'!$AK7,0) + IFERROR(INDEX(WAC_Item_Cost,MATCH(1,(G$1=WAC_District)*('Blend Sheet'!$AL$4=WAC_IIN),0))*'Blend Sheet'!$AL7,0) + IFERROR(INDEX(WAC_Item_Cost,MATCH(1,(G$1=WAC_District)*('Blend Sheet'!$AM$4=WAC_IIN),0))*'Blend Sheet'!$AM7,0) + IFERROR(INDEX(WAC_Item_Cost,MATCH(1,(G$1=WAC_District)*('Blend Sheet'!$AN$4=WAC_IIN),0))*'Blend Sheet'!$AN7,0) + IFERROR(INDEX(WAC_Item_Cost,MATCH(1,(G$1=WAC_District)*('Blend Sheet'!$AO$4=WAC_IIN),0))*'Blend Sheet'!$AO7,0) + IFERROR(INDEX(WAC_Item_Cost,MATCH(1,(G$1=WAC_District)*('Blend Sheet'!$AP$4=WAC_IIN),0))*'Blend Sheet'!$AP7/1000,0)</f>
        <v>232.05969299999998</v>
      </c>
      <c r="H4" s="245">
        <f t="array" ref="H4">IFERROR(INDEX(WAC_Item_Cost,MATCH(1,(H$1=WAC_District)*('Blend Sheet'!$C$4=WAC_IIN),0))*'Blend Sheet'!$C7/1000,0) + IFERROR(INDEX(WAC_Item_Cost,MATCH(1,(H$1=WAC_District)*('Blend Sheet'!$D$4=WAC_IIN),0))*'Blend Sheet'!$D7/1000,0) + IFERROR(INDEX(WAC_Item_Cost,MATCH(1,(H$1=WAC_District)*('Blend Sheet'!$E$4=WAC_IIN),0))*'Blend Sheet'!$E7/1000,0) + IFERROR(INDEX(WAC_Item_Cost,MATCH(1,(H$1=WAC_District)*('Blend Sheet'!$F$4=WAC_IIN),0))*'Blend Sheet'!$F7/1000,0)  + IFERROR(INDEX(WAC_Item_Cost,MATCH(1,(H$1=WAC_District)*('Blend Sheet'!$G$4=WAC_IIN),0))*'Blend Sheet'!$G7,0) + IFERROR(INDEX(WAC_Item_Cost,MATCH(1,(H$1=WAC_District)*('Blend Sheet'!$H$4=WAC_IIN),0))*'Blend Sheet'!$H7,0)  + IFERROR(INDEX(WAC_Item_Cost,MATCH(1,(H$1=WAC_District)*('Blend Sheet'!$I$4=WAC_IIN),0))*'Blend Sheet'!$I7,0) + IFERROR(INDEX(WAC_Item_Cost,MATCH(1,(H$1=WAC_District)*('Blend Sheet'!$J$4=WAC_IIN),0))*'Blend Sheet'!$J7,0) + IFERROR(INDEX(WAC_Item_Cost,MATCH(1,(H$1=WAC_District)*('Blend Sheet'!$K$4=WAC_IIN),0))*'Blend Sheet'!$K7,0) + IFERROR(INDEX(WAC_Item_Cost,MATCH(1,(H$1=WAC_District)*('Blend Sheet'!$L$4=WAC_IIN),0))*'Blend Sheet'!$L7,0) + IFERROR(INDEX(WAC_Item_Cost,MATCH(1,(H$1=WAC_District)*('Blend Sheet'!$M$4=WAC_IIN),0))*'Blend Sheet'!$M7,0) + IFERROR(INDEX(WAC_Item_Cost,MATCH(1,(H$1=WAC_District)*('Blend Sheet'!$N$4=WAC_IIN),0))*'Blend Sheet'!$N7,0) + IFERROR(INDEX(WAC_Item_Cost,MATCH(1,(H$1=WAC_District)*('Blend Sheet'!$O$4=WAC_IIN),0))*'Blend Sheet'!$O7,0) + IFERROR(INDEX(WAC_Item_Cost,MATCH(1,(H$1=WAC_District)*('Blend Sheet'!$P$4=WAC_IIN),0))*'Blend Sheet'!$P7,0) + IFERROR(INDEX(WAC_Item_Cost,MATCH(1,(H$1=WAC_District)*('Blend Sheet'!$Q$4=WAC_IIN),0))*'Blend Sheet'!$Q7,0) + IFERROR(INDEX(WAC_Item_Cost,MATCH(1,(H$1=WAC_District)*('Blend Sheet'!$R$4=WAC_IIN),0))*'Blend Sheet'!$R7,0) + IFERROR(INDEX(WAC_Item_Cost,MATCH(1,(H$1=WAC_District)*('Blend Sheet'!$S$4=WAC_IIN),0))*'Blend Sheet'!$S7,0) + IFERROR(INDEX(WAC_Item_Cost,MATCH(1,(H$1=WAC_District)*('Blend Sheet'!$T$4=WAC_IIN),0))*'Blend Sheet'!$T7,0) + IFERROR(INDEX(WAC_Item_Cost,MATCH(1,(H$1=WAC_District)*('Blend Sheet'!$U$4=WAC_IIN),0))*'Blend Sheet'!$U7,0) + IFERROR(INDEX(WAC_Item_Cost,MATCH(1,(H$1=WAC_District)*('Blend Sheet'!$V$4=WAC_IIN),0))*'Blend Sheet'!$V7,0) + IFERROR(INDEX(WAC_Item_Cost,MATCH(1,(H$1=WAC_District)*('Blend Sheet'!$W$4=WAC_IIN),0))*'Blend Sheet'!$W7,0) + IFERROR(INDEX(WAC_Item_Cost,MATCH(1,(H$1=WAC_District)*('Blend Sheet'!$X$4=WAC_IIN),0))*'Blend Sheet'!$X7,0) + IFERROR(INDEX(WAC_Item_Cost,MATCH(1,(H$1=WAC_District)*('Blend Sheet'!$Y$4=WAC_IIN),0))*'Blend Sheet'!$Y7,0) + IFERROR(INDEX(WAC_Item_Cost,MATCH(1,(H$1=WAC_District)*('Blend Sheet'!$Z$4=WAC_IIN),0))*'Blend Sheet'!$Z7,0) + IFERROR(INDEX(WAC_Item_Cost,MATCH(1,(H$1=WAC_District)*('Blend Sheet'!$AA$4=WAC_IIN),0))*'Blend Sheet'!$AA7,0) + IFERROR(INDEX(WAC_Item_Cost,MATCH(1,(H$1=WAC_District)*('Blend Sheet'!$AB$4=WAC_IIN),0))*'Blend Sheet'!$AB7,0) + IFERROR(INDEX(WAC_Item_Cost,MATCH(1,(H$1=WAC_District)*('Blend Sheet'!$AC$4=WAC_IIN),0))*'Blend Sheet'!$AC7,0) + IFERROR(INDEX(WAC_Item_Cost,MATCH(1,(H$1=WAC_District)*('Blend Sheet'!$AD$4=WAC_IIN),0))*'Blend Sheet'!$AD7,0) + IFERROR(INDEX(WAC_Item_Cost,MATCH(1,(H$1=WAC_District)*('Blend Sheet'!$AE$4=WAC_IIN),0))*'Blend Sheet'!$AE7,0) + IFERROR(INDEX(WAC_Item_Cost,MATCH(1,(H$1=WAC_District)*('Blend Sheet'!$AF$4=WAC_IIN),0))*'Blend Sheet'!$AF7,0) + IFERROR(INDEX(WAC_Item_Cost,MATCH(1,(H$1=WAC_District)*('Blend Sheet'!$AG$4=WAC_IIN),0))*'Blend Sheet'!$AG7,0) + IFERROR(INDEX(WAC_Item_Cost,MATCH(1,(H$1=WAC_District)*('Blend Sheet'!$AH$4=WAC_IIN),0))*'Blend Sheet'!$AH7,0) + IFERROR(INDEX(WAC_Item_Cost,MATCH(1,(H$1=WAC_District)*('Blend Sheet'!$AI$4=WAC_IIN),0))*'Blend Sheet'!$AI7,0) + IFERROR(INDEX(WAC_Item_Cost,MATCH(1,(H$1=WAC_District)*('Blend Sheet'!$AJ$4=WAC_IIN),0))*'Blend Sheet'!$AJ7,0) + IFERROR(INDEX(WAC_Item_Cost,MATCH(1,(H$1=WAC_District)*('Blend Sheet'!$AK$4=WAC_IIN),0))*'Blend Sheet'!$AK7,0) + IFERROR(INDEX(WAC_Item_Cost,MATCH(1,(H$1=WAC_District)*('Blend Sheet'!$AL$4=WAC_IIN),0))*'Blend Sheet'!$AL7,0) + IFERROR(INDEX(WAC_Item_Cost,MATCH(1,(H$1=WAC_District)*('Blend Sheet'!$AM$4=WAC_IIN),0))*'Blend Sheet'!$AM7,0) + IFERROR(INDEX(WAC_Item_Cost,MATCH(1,(H$1=WAC_District)*('Blend Sheet'!$AN$4=WAC_IIN),0))*'Blend Sheet'!$AN7,0) + IFERROR(INDEX(WAC_Item_Cost,MATCH(1,(H$1=WAC_District)*('Blend Sheet'!$AO$4=WAC_IIN),0))*'Blend Sheet'!$AO7,0) + IFERROR(INDEX(WAC_Item_Cost,MATCH(1,(H$1=WAC_District)*('Blend Sheet'!$AP$4=WAC_IIN),0))*'Blend Sheet'!$AP7/1000,0)</f>
        <v>212.94866299999998</v>
      </c>
      <c r="I4" s="245">
        <f t="array" ref="I4">IFERROR(INDEX(WAC_Item_Cost,MATCH(1,(I$1=WAC_District)*('Blend Sheet'!$C$4=WAC_IIN),0))*'Blend Sheet'!$C7/1000,0) + IFERROR(INDEX(WAC_Item_Cost,MATCH(1,(I$1=WAC_District)*('Blend Sheet'!$D$4=WAC_IIN),0))*'Blend Sheet'!$D7/1000,0) + IFERROR(INDEX(WAC_Item_Cost,MATCH(1,(I$1=WAC_District)*('Blend Sheet'!$E$4=WAC_IIN),0))*'Blend Sheet'!$E7/1000,0) + IFERROR(INDEX(WAC_Item_Cost,MATCH(1,(I$1=WAC_District)*('Blend Sheet'!$F$4=WAC_IIN),0))*'Blend Sheet'!$F7/1000,0)  + IFERROR(INDEX(WAC_Item_Cost,MATCH(1,(I$1=WAC_District)*('Blend Sheet'!$G$4=WAC_IIN),0))*'Blend Sheet'!$G7,0) + IFERROR(INDEX(WAC_Item_Cost,MATCH(1,(I$1=WAC_District)*('Blend Sheet'!$H$4=WAC_IIN),0))*'Blend Sheet'!$H7,0)  + IFERROR(INDEX(WAC_Item_Cost,MATCH(1,(I$1=WAC_District)*('Blend Sheet'!$I$4=WAC_IIN),0))*'Blend Sheet'!$I7,0) + IFERROR(INDEX(WAC_Item_Cost,MATCH(1,(I$1=WAC_District)*('Blend Sheet'!$J$4=WAC_IIN),0))*'Blend Sheet'!$J7,0) + IFERROR(INDEX(WAC_Item_Cost,MATCH(1,(I$1=WAC_District)*('Blend Sheet'!$K$4=WAC_IIN),0))*'Blend Sheet'!$K7,0) + IFERROR(INDEX(WAC_Item_Cost,MATCH(1,(I$1=WAC_District)*('Blend Sheet'!$L$4=WAC_IIN),0))*'Blend Sheet'!$L7,0) + IFERROR(INDEX(WAC_Item_Cost,MATCH(1,(I$1=WAC_District)*('Blend Sheet'!$M$4=WAC_IIN),0))*'Blend Sheet'!$M7,0) + IFERROR(INDEX(WAC_Item_Cost,MATCH(1,(I$1=WAC_District)*('Blend Sheet'!$N$4=WAC_IIN),0))*'Blend Sheet'!$N7,0) + IFERROR(INDEX(WAC_Item_Cost,MATCH(1,(I$1=WAC_District)*('Blend Sheet'!$O$4=WAC_IIN),0))*'Blend Sheet'!$O7,0) + IFERROR(INDEX(WAC_Item_Cost,MATCH(1,(I$1=WAC_District)*('Blend Sheet'!$P$4=WAC_IIN),0))*'Blend Sheet'!$P7,0) + IFERROR(INDEX(WAC_Item_Cost,MATCH(1,(I$1=WAC_District)*('Blend Sheet'!$Q$4=WAC_IIN),0))*'Blend Sheet'!$Q7,0) + IFERROR(INDEX(WAC_Item_Cost,MATCH(1,(I$1=WAC_District)*('Blend Sheet'!$R$4=WAC_IIN),0))*'Blend Sheet'!$R7,0) + IFERROR(INDEX(WAC_Item_Cost,MATCH(1,(I$1=WAC_District)*('Blend Sheet'!$S$4=WAC_IIN),0))*'Blend Sheet'!$S7,0) + IFERROR(INDEX(WAC_Item_Cost,MATCH(1,(I$1=WAC_District)*('Blend Sheet'!$T$4=WAC_IIN),0))*'Blend Sheet'!$T7,0) + IFERROR(INDEX(WAC_Item_Cost,MATCH(1,(I$1=WAC_District)*('Blend Sheet'!$U$4=WAC_IIN),0))*'Blend Sheet'!$U7,0) + IFERROR(INDEX(WAC_Item_Cost,MATCH(1,(I$1=WAC_District)*('Blend Sheet'!$V$4=WAC_IIN),0))*'Blend Sheet'!$V7,0) + IFERROR(INDEX(WAC_Item_Cost,MATCH(1,(I$1=WAC_District)*('Blend Sheet'!$W$4=WAC_IIN),0))*'Blend Sheet'!$W7,0) + IFERROR(INDEX(WAC_Item_Cost,MATCH(1,(I$1=WAC_District)*('Blend Sheet'!$X$4=WAC_IIN),0))*'Blend Sheet'!$X7,0) + IFERROR(INDEX(WAC_Item_Cost,MATCH(1,(I$1=WAC_District)*('Blend Sheet'!$Y$4=WAC_IIN),0))*'Blend Sheet'!$Y7,0) + IFERROR(INDEX(WAC_Item_Cost,MATCH(1,(I$1=WAC_District)*('Blend Sheet'!$Z$4=WAC_IIN),0))*'Blend Sheet'!$Z7,0) + IFERROR(INDEX(WAC_Item_Cost,MATCH(1,(I$1=WAC_District)*('Blend Sheet'!$AA$4=WAC_IIN),0))*'Blend Sheet'!$AA7,0) + IFERROR(INDEX(WAC_Item_Cost,MATCH(1,(I$1=WAC_District)*('Blend Sheet'!$AB$4=WAC_IIN),0))*'Blend Sheet'!$AB7,0) + IFERROR(INDEX(WAC_Item_Cost,MATCH(1,(I$1=WAC_District)*('Blend Sheet'!$AC$4=WAC_IIN),0))*'Blend Sheet'!$AC7,0) + IFERROR(INDEX(WAC_Item_Cost,MATCH(1,(I$1=WAC_District)*('Blend Sheet'!$AD$4=WAC_IIN),0))*'Blend Sheet'!$AD7,0) + IFERROR(INDEX(WAC_Item_Cost,MATCH(1,(I$1=WAC_District)*('Blend Sheet'!$AE$4=WAC_IIN),0))*'Blend Sheet'!$AE7,0) + IFERROR(INDEX(WAC_Item_Cost,MATCH(1,(I$1=WAC_District)*('Blend Sheet'!$AF$4=WAC_IIN),0))*'Blend Sheet'!$AF7,0) + IFERROR(INDEX(WAC_Item_Cost,MATCH(1,(I$1=WAC_District)*('Blend Sheet'!$AG$4=WAC_IIN),0))*'Blend Sheet'!$AG7,0) + IFERROR(INDEX(WAC_Item_Cost,MATCH(1,(I$1=WAC_District)*('Blend Sheet'!$AH$4=WAC_IIN),0))*'Blend Sheet'!$AH7,0) + IFERROR(INDEX(WAC_Item_Cost,MATCH(1,(I$1=WAC_District)*('Blend Sheet'!$AI$4=WAC_IIN),0))*'Blend Sheet'!$AI7,0) + IFERROR(INDEX(WAC_Item_Cost,MATCH(1,(I$1=WAC_District)*('Blend Sheet'!$AJ$4=WAC_IIN),0))*'Blend Sheet'!$AJ7,0) + IFERROR(INDEX(WAC_Item_Cost,MATCH(1,(I$1=WAC_District)*('Blend Sheet'!$AK$4=WAC_IIN),0))*'Blend Sheet'!$AK7,0) + IFERROR(INDEX(WAC_Item_Cost,MATCH(1,(I$1=WAC_District)*('Blend Sheet'!$AL$4=WAC_IIN),0))*'Blend Sheet'!$AL7,0) + IFERROR(INDEX(WAC_Item_Cost,MATCH(1,(I$1=WAC_District)*('Blend Sheet'!$AM$4=WAC_IIN),0))*'Blend Sheet'!$AM7,0) + IFERROR(INDEX(WAC_Item_Cost,MATCH(1,(I$1=WAC_District)*('Blend Sheet'!$AN$4=WAC_IIN),0))*'Blend Sheet'!$AN7,0) + IFERROR(INDEX(WAC_Item_Cost,MATCH(1,(I$1=WAC_District)*('Blend Sheet'!$AO$4=WAC_IIN),0))*'Blend Sheet'!$AO7,0) + IFERROR(INDEX(WAC_Item_Cost,MATCH(1,(I$1=WAC_District)*('Blend Sheet'!$AP$4=WAC_IIN),0))*'Blend Sheet'!$AP7/1000,0)</f>
        <v>232.520014</v>
      </c>
      <c r="J4" s="245">
        <f t="array" ref="J4">IFERROR(INDEX(WAC_Item_Cost,MATCH(1,(J$1=WAC_District)*('Blend Sheet'!$C$4=WAC_IIN),0))*'Blend Sheet'!$C7/1000,0) + IFERROR(INDEX(WAC_Item_Cost,MATCH(1,(J$1=WAC_District)*('Blend Sheet'!$D$4=WAC_IIN),0))*'Blend Sheet'!$D7/1000,0) + IFERROR(INDEX(WAC_Item_Cost,MATCH(1,(J$1=WAC_District)*('Blend Sheet'!$E$4=WAC_IIN),0))*'Blend Sheet'!$E7/1000,0) + IFERROR(INDEX(WAC_Item_Cost,MATCH(1,(J$1=WAC_District)*('Blend Sheet'!$F$4=WAC_IIN),0))*'Blend Sheet'!$F7/1000,0)  + IFERROR(INDEX(WAC_Item_Cost,MATCH(1,(J$1=WAC_District)*('Blend Sheet'!$G$4=WAC_IIN),0))*'Blend Sheet'!$G7,0) + IFERROR(INDEX(WAC_Item_Cost,MATCH(1,(J$1=WAC_District)*('Blend Sheet'!$H$4=WAC_IIN),0))*'Blend Sheet'!$H7,0)  + IFERROR(INDEX(WAC_Item_Cost,MATCH(1,(J$1=WAC_District)*('Blend Sheet'!$I$4=WAC_IIN),0))*'Blend Sheet'!$I7,0) + IFERROR(INDEX(WAC_Item_Cost,MATCH(1,(J$1=WAC_District)*('Blend Sheet'!$J$4=WAC_IIN),0))*'Blend Sheet'!$J7,0) + IFERROR(INDEX(WAC_Item_Cost,MATCH(1,(J$1=WAC_District)*('Blend Sheet'!$K$4=WAC_IIN),0))*'Blend Sheet'!$K7,0) + IFERROR(INDEX(WAC_Item_Cost,MATCH(1,(J$1=WAC_District)*('Blend Sheet'!$L$4=WAC_IIN),0))*'Blend Sheet'!$L7,0) + IFERROR(INDEX(WAC_Item_Cost,MATCH(1,(J$1=WAC_District)*('Blend Sheet'!$M$4=WAC_IIN),0))*'Blend Sheet'!$M7,0) + IFERROR(INDEX(WAC_Item_Cost,MATCH(1,(J$1=WAC_District)*('Blend Sheet'!$N$4=WAC_IIN),0))*'Blend Sheet'!$N7,0) + IFERROR(INDEX(WAC_Item_Cost,MATCH(1,(J$1=WAC_District)*('Blend Sheet'!$O$4=WAC_IIN),0))*'Blend Sheet'!$O7,0) + IFERROR(INDEX(WAC_Item_Cost,MATCH(1,(J$1=WAC_District)*('Blend Sheet'!$P$4=WAC_IIN),0))*'Blend Sheet'!$P7,0) + IFERROR(INDEX(WAC_Item_Cost,MATCH(1,(J$1=WAC_District)*('Blend Sheet'!$Q$4=WAC_IIN),0))*'Blend Sheet'!$Q7,0) + IFERROR(INDEX(WAC_Item_Cost,MATCH(1,(J$1=WAC_District)*('Blend Sheet'!$R$4=WAC_IIN),0))*'Blend Sheet'!$R7,0) + IFERROR(INDEX(WAC_Item_Cost,MATCH(1,(J$1=WAC_District)*('Blend Sheet'!$S$4=WAC_IIN),0))*'Blend Sheet'!$S7,0) + IFERROR(INDEX(WAC_Item_Cost,MATCH(1,(J$1=WAC_District)*('Blend Sheet'!$T$4=WAC_IIN),0))*'Blend Sheet'!$T7,0) + IFERROR(INDEX(WAC_Item_Cost,MATCH(1,(J$1=WAC_District)*('Blend Sheet'!$U$4=WAC_IIN),0))*'Blend Sheet'!$U7,0) + IFERROR(INDEX(WAC_Item_Cost,MATCH(1,(J$1=WAC_District)*('Blend Sheet'!$V$4=WAC_IIN),0))*'Blend Sheet'!$V7,0) + IFERROR(INDEX(WAC_Item_Cost,MATCH(1,(J$1=WAC_District)*('Blend Sheet'!$W$4=WAC_IIN),0))*'Blend Sheet'!$W7,0) + IFERROR(INDEX(WAC_Item_Cost,MATCH(1,(J$1=WAC_District)*('Blend Sheet'!$X$4=WAC_IIN),0))*'Blend Sheet'!$X7,0) + IFERROR(INDEX(WAC_Item_Cost,MATCH(1,(J$1=WAC_District)*('Blend Sheet'!$Y$4=WAC_IIN),0))*'Blend Sheet'!$Y7,0) + IFERROR(INDEX(WAC_Item_Cost,MATCH(1,(J$1=WAC_District)*('Blend Sheet'!$Z$4=WAC_IIN),0))*'Blend Sheet'!$Z7,0) + IFERROR(INDEX(WAC_Item_Cost,MATCH(1,(J$1=WAC_District)*('Blend Sheet'!$AA$4=WAC_IIN),0))*'Blend Sheet'!$AA7,0) + IFERROR(INDEX(WAC_Item_Cost,MATCH(1,(J$1=WAC_District)*('Blend Sheet'!$AB$4=WAC_IIN),0))*'Blend Sheet'!$AB7,0) + IFERROR(INDEX(WAC_Item_Cost,MATCH(1,(J$1=WAC_District)*('Blend Sheet'!$AC$4=WAC_IIN),0))*'Blend Sheet'!$AC7,0) + IFERROR(INDEX(WAC_Item_Cost,MATCH(1,(J$1=WAC_District)*('Blend Sheet'!$AD$4=WAC_IIN),0))*'Blend Sheet'!$AD7,0) + IFERROR(INDEX(WAC_Item_Cost,MATCH(1,(J$1=WAC_District)*('Blend Sheet'!$AE$4=WAC_IIN),0))*'Blend Sheet'!$AE7,0) + IFERROR(INDEX(WAC_Item_Cost,MATCH(1,(J$1=WAC_District)*('Blend Sheet'!$AF$4=WAC_IIN),0))*'Blend Sheet'!$AF7,0) + IFERROR(INDEX(WAC_Item_Cost,MATCH(1,(J$1=WAC_District)*('Blend Sheet'!$AG$4=WAC_IIN),0))*'Blend Sheet'!$AG7,0) + IFERROR(INDEX(WAC_Item_Cost,MATCH(1,(J$1=WAC_District)*('Blend Sheet'!$AH$4=WAC_IIN),0))*'Blend Sheet'!$AH7,0) + IFERROR(INDEX(WAC_Item_Cost,MATCH(1,(J$1=WAC_District)*('Blend Sheet'!$AI$4=WAC_IIN),0))*'Blend Sheet'!$AI7,0) + IFERROR(INDEX(WAC_Item_Cost,MATCH(1,(J$1=WAC_District)*('Blend Sheet'!$AJ$4=WAC_IIN),0))*'Blend Sheet'!$AJ7,0) + IFERROR(INDEX(WAC_Item_Cost,MATCH(1,(J$1=WAC_District)*('Blend Sheet'!$AK$4=WAC_IIN),0))*'Blend Sheet'!$AK7,0) + IFERROR(INDEX(WAC_Item_Cost,MATCH(1,(J$1=WAC_District)*('Blend Sheet'!$AL$4=WAC_IIN),0))*'Blend Sheet'!$AL7,0) + IFERROR(INDEX(WAC_Item_Cost,MATCH(1,(J$1=WAC_District)*('Blend Sheet'!$AM$4=WAC_IIN),0))*'Blend Sheet'!$AM7,0) + IFERROR(INDEX(WAC_Item_Cost,MATCH(1,(J$1=WAC_District)*('Blend Sheet'!$AN$4=WAC_IIN),0))*'Blend Sheet'!$AN7,0) + IFERROR(INDEX(WAC_Item_Cost,MATCH(1,(J$1=WAC_District)*('Blend Sheet'!$AO$4=WAC_IIN),0))*'Blend Sheet'!$AO7,0) + IFERROR(INDEX(WAC_Item_Cost,MATCH(1,(J$1=WAC_District)*('Blend Sheet'!$AP$4=WAC_IIN),0))*'Blend Sheet'!$AP7/1000,0)</f>
        <v>225.13641899999999</v>
      </c>
      <c r="K4" s="245">
        <f t="array" ref="K4">IFERROR(INDEX(WAC_Item_Cost,MATCH(1,(K$1=WAC_District)*('Blend Sheet'!$C$4=WAC_IIN),0))*'Blend Sheet'!$C7/1000,0) + IFERROR(INDEX(WAC_Item_Cost,MATCH(1,(K$1=WAC_District)*('Blend Sheet'!$D$4=WAC_IIN),0))*'Blend Sheet'!$D7/1000,0) + IFERROR(INDEX(WAC_Item_Cost,MATCH(1,(K$1=WAC_District)*('Blend Sheet'!$E$4=WAC_IIN),0))*'Blend Sheet'!$E7/1000,0) + IFERROR(INDEX(WAC_Item_Cost,MATCH(1,(K$1=WAC_District)*('Blend Sheet'!$F$4=WAC_IIN),0))*'Blend Sheet'!$F7/1000,0)  + IFERROR(INDEX(WAC_Item_Cost,MATCH(1,(K$1=WAC_District)*('Blend Sheet'!$G$4=WAC_IIN),0))*'Blend Sheet'!$G7,0) + IFERROR(INDEX(WAC_Item_Cost,MATCH(1,(K$1=WAC_District)*('Blend Sheet'!$H$4=WAC_IIN),0))*'Blend Sheet'!$H7,0)  + IFERROR(INDEX(WAC_Item_Cost,MATCH(1,(K$1=WAC_District)*('Blend Sheet'!$I$4=WAC_IIN),0))*'Blend Sheet'!$I7,0) + IFERROR(INDEX(WAC_Item_Cost,MATCH(1,(K$1=WAC_District)*('Blend Sheet'!$J$4=WAC_IIN),0))*'Blend Sheet'!$J7,0) + IFERROR(INDEX(WAC_Item_Cost,MATCH(1,(K$1=WAC_District)*('Blend Sheet'!$K$4=WAC_IIN),0))*'Blend Sheet'!$K7,0) + IFERROR(INDEX(WAC_Item_Cost,MATCH(1,(K$1=WAC_District)*('Blend Sheet'!$L$4=WAC_IIN),0))*'Blend Sheet'!$L7,0) + IFERROR(INDEX(WAC_Item_Cost,MATCH(1,(K$1=WAC_District)*('Blend Sheet'!$M$4=WAC_IIN),0))*'Blend Sheet'!$M7,0) + IFERROR(INDEX(WAC_Item_Cost,MATCH(1,(K$1=WAC_District)*('Blend Sheet'!$N$4=WAC_IIN),0))*'Blend Sheet'!$N7,0) + IFERROR(INDEX(WAC_Item_Cost,MATCH(1,(K$1=WAC_District)*('Blend Sheet'!$O$4=WAC_IIN),0))*'Blend Sheet'!$O7,0) + IFERROR(INDEX(WAC_Item_Cost,MATCH(1,(K$1=WAC_District)*('Blend Sheet'!$P$4=WAC_IIN),0))*'Blend Sheet'!$P7,0) + IFERROR(INDEX(WAC_Item_Cost,MATCH(1,(K$1=WAC_District)*('Blend Sheet'!$Q$4=WAC_IIN),0))*'Blend Sheet'!$Q7,0) + IFERROR(INDEX(WAC_Item_Cost,MATCH(1,(K$1=WAC_District)*('Blend Sheet'!$R$4=WAC_IIN),0))*'Blend Sheet'!$R7,0) + IFERROR(INDEX(WAC_Item_Cost,MATCH(1,(K$1=WAC_District)*('Blend Sheet'!$S$4=WAC_IIN),0))*'Blend Sheet'!$S7,0) + IFERROR(INDEX(WAC_Item_Cost,MATCH(1,(K$1=WAC_District)*('Blend Sheet'!$T$4=WAC_IIN),0))*'Blend Sheet'!$T7,0) + IFERROR(INDEX(WAC_Item_Cost,MATCH(1,(K$1=WAC_District)*('Blend Sheet'!$U$4=WAC_IIN),0))*'Blend Sheet'!$U7,0) + IFERROR(INDEX(WAC_Item_Cost,MATCH(1,(K$1=WAC_District)*('Blend Sheet'!$V$4=WAC_IIN),0))*'Blend Sheet'!$V7,0) + IFERROR(INDEX(WAC_Item_Cost,MATCH(1,(K$1=WAC_District)*('Blend Sheet'!$W$4=WAC_IIN),0))*'Blend Sheet'!$W7,0) + IFERROR(INDEX(WAC_Item_Cost,MATCH(1,(K$1=WAC_District)*('Blend Sheet'!$X$4=WAC_IIN),0))*'Blend Sheet'!$X7,0) + IFERROR(INDEX(WAC_Item_Cost,MATCH(1,(K$1=WAC_District)*('Blend Sheet'!$Y$4=WAC_IIN),0))*'Blend Sheet'!$Y7,0) + IFERROR(INDEX(WAC_Item_Cost,MATCH(1,(K$1=WAC_District)*('Blend Sheet'!$Z$4=WAC_IIN),0))*'Blend Sheet'!$Z7,0) + IFERROR(INDEX(WAC_Item_Cost,MATCH(1,(K$1=WAC_District)*('Blend Sheet'!$AA$4=WAC_IIN),0))*'Blend Sheet'!$AA7,0) + IFERROR(INDEX(WAC_Item_Cost,MATCH(1,(K$1=WAC_District)*('Blend Sheet'!$AB$4=WAC_IIN),0))*'Blend Sheet'!$AB7,0) + IFERROR(INDEX(WAC_Item_Cost,MATCH(1,(K$1=WAC_District)*('Blend Sheet'!$AC$4=WAC_IIN),0))*'Blend Sheet'!$AC7,0) + IFERROR(INDEX(WAC_Item_Cost,MATCH(1,(K$1=WAC_District)*('Blend Sheet'!$AD$4=WAC_IIN),0))*'Blend Sheet'!$AD7,0) + IFERROR(INDEX(WAC_Item_Cost,MATCH(1,(K$1=WAC_District)*('Blend Sheet'!$AE$4=WAC_IIN),0))*'Blend Sheet'!$AE7,0) + IFERROR(INDEX(WAC_Item_Cost,MATCH(1,(K$1=WAC_District)*('Blend Sheet'!$AF$4=WAC_IIN),0))*'Blend Sheet'!$AF7,0) + IFERROR(INDEX(WAC_Item_Cost,MATCH(1,(K$1=WAC_District)*('Blend Sheet'!$AG$4=WAC_IIN),0))*'Blend Sheet'!$AG7,0) + IFERROR(INDEX(WAC_Item_Cost,MATCH(1,(K$1=WAC_District)*('Blend Sheet'!$AH$4=WAC_IIN),0))*'Blend Sheet'!$AH7,0) + IFERROR(INDEX(WAC_Item_Cost,MATCH(1,(K$1=WAC_District)*('Blend Sheet'!$AI$4=WAC_IIN),0))*'Blend Sheet'!$AI7,0) + IFERROR(INDEX(WAC_Item_Cost,MATCH(1,(K$1=WAC_District)*('Blend Sheet'!$AJ$4=WAC_IIN),0))*'Blend Sheet'!$AJ7,0) + IFERROR(INDEX(WAC_Item_Cost,MATCH(1,(K$1=WAC_District)*('Blend Sheet'!$AK$4=WAC_IIN),0))*'Blend Sheet'!$AK7,0) + IFERROR(INDEX(WAC_Item_Cost,MATCH(1,(K$1=WAC_District)*('Blend Sheet'!$AL$4=WAC_IIN),0))*'Blend Sheet'!$AL7,0) + IFERROR(INDEX(WAC_Item_Cost,MATCH(1,(K$1=WAC_District)*('Blend Sheet'!$AM$4=WAC_IIN),0))*'Blend Sheet'!$AM7,0) + IFERROR(INDEX(WAC_Item_Cost,MATCH(1,(K$1=WAC_District)*('Blend Sheet'!$AN$4=WAC_IIN),0))*'Blend Sheet'!$AN7,0) + IFERROR(INDEX(WAC_Item_Cost,MATCH(1,(K$1=WAC_District)*('Blend Sheet'!$AO$4=WAC_IIN),0))*'Blend Sheet'!$AO7,0) + IFERROR(INDEX(WAC_Item_Cost,MATCH(1,(K$1=WAC_District)*('Blend Sheet'!$AP$4=WAC_IIN),0))*'Blend Sheet'!$AP7/1000,0)</f>
        <v>214.567263</v>
      </c>
      <c r="L4" s="245">
        <f t="array" ref="L4">IFERROR(INDEX(WAC_Item_Cost,MATCH(1,(L$1=WAC_District)*('Blend Sheet'!$C$4=WAC_IIN),0))*'Blend Sheet'!$C7/1000,0) + IFERROR(INDEX(WAC_Item_Cost,MATCH(1,(L$1=WAC_District)*('Blend Sheet'!$D$4=WAC_IIN),0))*'Blend Sheet'!$D7/1000,0) + IFERROR(INDEX(WAC_Item_Cost,MATCH(1,(L$1=WAC_District)*('Blend Sheet'!$E$4=WAC_IIN),0))*'Blend Sheet'!$E7/1000,0) + IFERROR(INDEX(WAC_Item_Cost,MATCH(1,(L$1=WAC_District)*('Blend Sheet'!$F$4=WAC_IIN),0))*'Blend Sheet'!$F7/1000,0)  + IFERROR(INDEX(WAC_Item_Cost,MATCH(1,(L$1=WAC_District)*('Blend Sheet'!$G$4=WAC_IIN),0))*'Blend Sheet'!$G7,0) + IFERROR(INDEX(WAC_Item_Cost,MATCH(1,(L$1=WAC_District)*('Blend Sheet'!$H$4=WAC_IIN),0))*'Blend Sheet'!$H7,0)  + IFERROR(INDEX(WAC_Item_Cost,MATCH(1,(L$1=WAC_District)*('Blend Sheet'!$I$4=WAC_IIN),0))*'Blend Sheet'!$I7,0) + IFERROR(INDEX(WAC_Item_Cost,MATCH(1,(L$1=WAC_District)*('Blend Sheet'!$J$4=WAC_IIN),0))*'Blend Sheet'!$J7,0) + IFERROR(INDEX(WAC_Item_Cost,MATCH(1,(L$1=WAC_District)*('Blend Sheet'!$K$4=WAC_IIN),0))*'Blend Sheet'!$K7,0) + IFERROR(INDEX(WAC_Item_Cost,MATCH(1,(L$1=WAC_District)*('Blend Sheet'!$L$4=WAC_IIN),0))*'Blend Sheet'!$L7,0) + IFERROR(INDEX(WAC_Item_Cost,MATCH(1,(L$1=WAC_District)*('Blend Sheet'!$M$4=WAC_IIN),0))*'Blend Sheet'!$M7,0) + IFERROR(INDEX(WAC_Item_Cost,MATCH(1,(L$1=WAC_District)*('Blend Sheet'!$N$4=WAC_IIN),0))*'Blend Sheet'!$N7,0) + IFERROR(INDEX(WAC_Item_Cost,MATCH(1,(L$1=WAC_District)*('Blend Sheet'!$O$4=WAC_IIN),0))*'Blend Sheet'!$O7,0) + IFERROR(INDEX(WAC_Item_Cost,MATCH(1,(L$1=WAC_District)*('Blend Sheet'!$P$4=WAC_IIN),0))*'Blend Sheet'!$P7,0) + IFERROR(INDEX(WAC_Item_Cost,MATCH(1,(L$1=WAC_District)*('Blend Sheet'!$Q$4=WAC_IIN),0))*'Blend Sheet'!$Q7,0) + IFERROR(INDEX(WAC_Item_Cost,MATCH(1,(L$1=WAC_District)*('Blend Sheet'!$R$4=WAC_IIN),0))*'Blend Sheet'!$R7,0) + IFERROR(INDEX(WAC_Item_Cost,MATCH(1,(L$1=WAC_District)*('Blend Sheet'!$S$4=WAC_IIN),0))*'Blend Sheet'!$S7,0) + IFERROR(INDEX(WAC_Item_Cost,MATCH(1,(L$1=WAC_District)*('Blend Sheet'!$T$4=WAC_IIN),0))*'Blend Sheet'!$T7,0) + IFERROR(INDEX(WAC_Item_Cost,MATCH(1,(L$1=WAC_District)*('Blend Sheet'!$U$4=WAC_IIN),0))*'Blend Sheet'!$U7,0) + IFERROR(INDEX(WAC_Item_Cost,MATCH(1,(L$1=WAC_District)*('Blend Sheet'!$V$4=WAC_IIN),0))*'Blend Sheet'!$V7,0) + IFERROR(INDEX(WAC_Item_Cost,MATCH(1,(L$1=WAC_District)*('Blend Sheet'!$W$4=WAC_IIN),0))*'Blend Sheet'!$W7,0) + IFERROR(INDEX(WAC_Item_Cost,MATCH(1,(L$1=WAC_District)*('Blend Sheet'!$X$4=WAC_IIN),0))*'Blend Sheet'!$X7,0) + IFERROR(INDEX(WAC_Item_Cost,MATCH(1,(L$1=WAC_District)*('Blend Sheet'!$Y$4=WAC_IIN),0))*'Blend Sheet'!$Y7,0) + IFERROR(INDEX(WAC_Item_Cost,MATCH(1,(L$1=WAC_District)*('Blend Sheet'!$Z$4=WAC_IIN),0))*'Blend Sheet'!$Z7,0) + IFERROR(INDEX(WAC_Item_Cost,MATCH(1,(L$1=WAC_District)*('Blend Sheet'!$AA$4=WAC_IIN),0))*'Blend Sheet'!$AA7,0) + IFERROR(INDEX(WAC_Item_Cost,MATCH(1,(L$1=WAC_District)*('Blend Sheet'!$AB$4=WAC_IIN),0))*'Blend Sheet'!$AB7,0) + IFERROR(INDEX(WAC_Item_Cost,MATCH(1,(L$1=WAC_District)*('Blend Sheet'!$AC$4=WAC_IIN),0))*'Blend Sheet'!$AC7,0) + IFERROR(INDEX(WAC_Item_Cost,MATCH(1,(L$1=WAC_District)*('Blend Sheet'!$AD$4=WAC_IIN),0))*'Blend Sheet'!$AD7,0) + IFERROR(INDEX(WAC_Item_Cost,MATCH(1,(L$1=WAC_District)*('Blend Sheet'!$AE$4=WAC_IIN),0))*'Blend Sheet'!$AE7,0) + IFERROR(INDEX(WAC_Item_Cost,MATCH(1,(L$1=WAC_District)*('Blend Sheet'!$AF$4=WAC_IIN),0))*'Blend Sheet'!$AF7,0) + IFERROR(INDEX(WAC_Item_Cost,MATCH(1,(L$1=WAC_District)*('Blend Sheet'!$AG$4=WAC_IIN),0))*'Blend Sheet'!$AG7,0) + IFERROR(INDEX(WAC_Item_Cost,MATCH(1,(L$1=WAC_District)*('Blend Sheet'!$AH$4=WAC_IIN),0))*'Blend Sheet'!$AH7,0) + IFERROR(INDEX(WAC_Item_Cost,MATCH(1,(L$1=WAC_District)*('Blend Sheet'!$AI$4=WAC_IIN),0))*'Blend Sheet'!$AI7,0) + IFERROR(INDEX(WAC_Item_Cost,MATCH(1,(L$1=WAC_District)*('Blend Sheet'!$AJ$4=WAC_IIN),0))*'Blend Sheet'!$AJ7,0) + IFERROR(INDEX(WAC_Item_Cost,MATCH(1,(L$1=WAC_District)*('Blend Sheet'!$AK$4=WAC_IIN),0))*'Blend Sheet'!$AK7,0) + IFERROR(INDEX(WAC_Item_Cost,MATCH(1,(L$1=WAC_District)*('Blend Sheet'!$AL$4=WAC_IIN),0))*'Blend Sheet'!$AL7,0) + IFERROR(INDEX(WAC_Item_Cost,MATCH(1,(L$1=WAC_District)*('Blend Sheet'!$AM$4=WAC_IIN),0))*'Blend Sheet'!$AM7,0) + IFERROR(INDEX(WAC_Item_Cost,MATCH(1,(L$1=WAC_District)*('Blend Sheet'!$AN$4=WAC_IIN),0))*'Blend Sheet'!$AN7,0) + IFERROR(INDEX(WAC_Item_Cost,MATCH(1,(L$1=WAC_District)*('Blend Sheet'!$AO$4=WAC_IIN),0))*'Blend Sheet'!$AO7,0) + IFERROR(INDEX(WAC_Item_Cost,MATCH(1,(L$1=WAC_District)*('Blend Sheet'!$AP$4=WAC_IIN),0))*'Blend Sheet'!$AP7/1000,0)</f>
        <v>237.04587100000001</v>
      </c>
    </row>
    <row r="5" spans="1:12" x14ac:dyDescent="0.25">
      <c r="A5" t="str">
        <f>'Blend Sheet'!A8</f>
        <v>0:1:12 'G'</v>
      </c>
      <c r="B5" s="245">
        <f t="array" ref="B5">IFERROR(INDEX(WAC_Item_Cost,MATCH(1,(B$1=WAC_District)*('Blend Sheet'!$C$4=WAC_IIN),0))*'Blend Sheet'!$C8/1000,0) + IFERROR(INDEX(WAC_Item_Cost,MATCH(1,(B$1=WAC_District)*('Blend Sheet'!$D$4=WAC_IIN),0))*'Blend Sheet'!$D8/1000,0) + IFERROR(INDEX(WAC_Item_Cost,MATCH(1,(B$1=WAC_District)*('Blend Sheet'!$E$4=WAC_IIN),0))*'Blend Sheet'!$E8/1000,0) + IFERROR(INDEX(WAC_Item_Cost,MATCH(1,(B$1=WAC_District)*('Blend Sheet'!$F$4=WAC_IIN),0))*'Blend Sheet'!$F8/1000,0)  + IFERROR(INDEX(WAC_Item_Cost,MATCH(1,(B$1=WAC_District)*('Blend Sheet'!$G$4=WAC_IIN),0))*'Blend Sheet'!$G8,0) + IFERROR(INDEX(WAC_Item_Cost,MATCH(1,(B$1=WAC_District)*('Blend Sheet'!$H$4=WAC_IIN),0))*'Blend Sheet'!$H8,0)  + IFERROR(INDEX(WAC_Item_Cost,MATCH(1,(B$1=WAC_District)*('Blend Sheet'!$I$4=WAC_IIN),0))*'Blend Sheet'!$I8,0) + IFERROR(INDEX(WAC_Item_Cost,MATCH(1,(B$1=WAC_District)*('Blend Sheet'!$J$4=WAC_IIN),0))*'Blend Sheet'!$J8,0) + IFERROR(INDEX(WAC_Item_Cost,MATCH(1,(B$1=WAC_District)*('Blend Sheet'!$K$4=WAC_IIN),0))*'Blend Sheet'!$K8,0) + IFERROR(INDEX(WAC_Item_Cost,MATCH(1,(B$1=WAC_District)*('Blend Sheet'!$L$4=WAC_IIN),0))*'Blend Sheet'!$L8,0) + IFERROR(INDEX(WAC_Item_Cost,MATCH(1,(B$1=WAC_District)*('Blend Sheet'!$M$4=WAC_IIN),0))*'Blend Sheet'!$M8,0) + IFERROR(INDEX(WAC_Item_Cost,MATCH(1,(B$1=WAC_District)*('Blend Sheet'!$N$4=WAC_IIN),0))*'Blend Sheet'!$N8,0) + IFERROR(INDEX(WAC_Item_Cost,MATCH(1,(B$1=WAC_District)*('Blend Sheet'!$O$4=WAC_IIN),0))*'Blend Sheet'!$O8,0) + IFERROR(INDEX(WAC_Item_Cost,MATCH(1,(B$1=WAC_District)*('Blend Sheet'!$P$4=WAC_IIN),0))*'Blend Sheet'!$P8,0) + IFERROR(INDEX(WAC_Item_Cost,MATCH(1,(B$1=WAC_District)*('Blend Sheet'!$Q$4=WAC_IIN),0))*'Blend Sheet'!$Q8,0) + IFERROR(INDEX(WAC_Item_Cost,MATCH(1,(B$1=WAC_District)*('Blend Sheet'!$R$4=WAC_IIN),0))*'Blend Sheet'!$R8,0) + IFERROR(INDEX(WAC_Item_Cost,MATCH(1,(B$1=WAC_District)*('Blend Sheet'!$S$4=WAC_IIN),0))*'Blend Sheet'!$S8,0) + IFERROR(INDEX(WAC_Item_Cost,MATCH(1,(B$1=WAC_District)*('Blend Sheet'!$T$4=WAC_IIN),0))*'Blend Sheet'!$T8,0) + IFERROR(INDEX(WAC_Item_Cost,MATCH(1,(B$1=WAC_District)*('Blend Sheet'!$U$4=WAC_IIN),0))*'Blend Sheet'!$U8,0) + IFERROR(INDEX(WAC_Item_Cost,MATCH(1,(B$1=WAC_District)*('Blend Sheet'!$V$4=WAC_IIN),0))*'Blend Sheet'!$V8,0) + IFERROR(INDEX(WAC_Item_Cost,MATCH(1,(B$1=WAC_District)*('Blend Sheet'!$W$4=WAC_IIN),0))*'Blend Sheet'!$W8,0) + IFERROR(INDEX(WAC_Item_Cost,MATCH(1,(B$1=WAC_District)*('Blend Sheet'!$X$4=WAC_IIN),0))*'Blend Sheet'!$X8,0) + IFERROR(INDEX(WAC_Item_Cost,MATCH(1,(B$1=WAC_District)*('Blend Sheet'!$Y$4=WAC_IIN),0))*'Blend Sheet'!$Y8,0) + IFERROR(INDEX(WAC_Item_Cost,MATCH(1,(B$1=WAC_District)*('Blend Sheet'!$Z$4=WAC_IIN),0))*'Blend Sheet'!$Z8,0) + IFERROR(INDEX(WAC_Item_Cost,MATCH(1,(B$1=WAC_District)*('Blend Sheet'!$AA$4=WAC_IIN),0))*'Blend Sheet'!$AA8,0) + IFERROR(INDEX(WAC_Item_Cost,MATCH(1,(B$1=WAC_District)*('Blend Sheet'!$AB$4=WAC_IIN),0))*'Blend Sheet'!$AB8,0) + IFERROR(INDEX(WAC_Item_Cost,MATCH(1,(B$1=WAC_District)*('Blend Sheet'!$AC$4=WAC_IIN),0))*'Blend Sheet'!$AC8,0) + IFERROR(INDEX(WAC_Item_Cost,MATCH(1,(B$1=WAC_District)*('Blend Sheet'!$AD$4=WAC_IIN),0))*'Blend Sheet'!$AD8,0) + IFERROR(INDEX(WAC_Item_Cost,MATCH(1,(B$1=WAC_District)*('Blend Sheet'!$AE$4=WAC_IIN),0))*'Blend Sheet'!$AE8,0) + IFERROR(INDEX(WAC_Item_Cost,MATCH(1,(B$1=WAC_District)*('Blend Sheet'!$AF$4=WAC_IIN),0))*'Blend Sheet'!$AF8,0) + IFERROR(INDEX(WAC_Item_Cost,MATCH(1,(B$1=WAC_District)*('Blend Sheet'!$AG$4=WAC_IIN),0))*'Blend Sheet'!$AG8,0) + IFERROR(INDEX(WAC_Item_Cost,MATCH(1,(B$1=WAC_District)*('Blend Sheet'!$AH$4=WAC_IIN),0))*'Blend Sheet'!$AH8,0) + IFERROR(INDEX(WAC_Item_Cost,MATCH(1,(B$1=WAC_District)*('Blend Sheet'!$AI$4=WAC_IIN),0))*'Blend Sheet'!$AI8,0) + IFERROR(INDEX(WAC_Item_Cost,MATCH(1,(B$1=WAC_District)*('Blend Sheet'!$AJ$4=WAC_IIN),0))*'Blend Sheet'!$AJ8,0) + IFERROR(INDEX(WAC_Item_Cost,MATCH(1,(B$1=WAC_District)*('Blend Sheet'!$AK$4=WAC_IIN),0))*'Blend Sheet'!$AK8,0) + IFERROR(INDEX(WAC_Item_Cost,MATCH(1,(B$1=WAC_District)*('Blend Sheet'!$AL$4=WAC_IIN),0))*'Blend Sheet'!$AL8,0) + IFERROR(INDEX(WAC_Item_Cost,MATCH(1,(B$1=WAC_District)*('Blend Sheet'!$AM$4=WAC_IIN),0))*'Blend Sheet'!$AM8,0) + IFERROR(INDEX(WAC_Item_Cost,MATCH(1,(B$1=WAC_District)*('Blend Sheet'!$AN$4=WAC_IIN),0))*'Blend Sheet'!$AN8,0) + IFERROR(INDEX(WAC_Item_Cost,MATCH(1,(B$1=WAC_District)*('Blend Sheet'!$AO$4=WAC_IIN),0))*'Blend Sheet'!$AO8,0) + IFERROR(INDEX(WAC_Item_Cost,MATCH(1,(B$1=WAC_District)*('Blend Sheet'!$AP$4=WAC_IIN),0))*'Blend Sheet'!$AP8/1000,0)</f>
        <v>228.444637</v>
      </c>
      <c r="C5" s="245">
        <f t="array" ref="C5">IFERROR(INDEX(WAC_Item_Cost,MATCH(1,(C$1=WAC_District)*('Blend Sheet'!$C$4=WAC_IIN),0))*'Blend Sheet'!$C8/1000,0) + IFERROR(INDEX(WAC_Item_Cost,MATCH(1,(C$1=WAC_District)*('Blend Sheet'!$D$4=WAC_IIN),0))*'Blend Sheet'!$D8/1000,0) + IFERROR(INDEX(WAC_Item_Cost,MATCH(1,(C$1=WAC_District)*('Blend Sheet'!$E$4=WAC_IIN),0))*'Blend Sheet'!$E8/1000,0) + IFERROR(INDEX(WAC_Item_Cost,MATCH(1,(C$1=WAC_District)*('Blend Sheet'!$F$4=WAC_IIN),0))*'Blend Sheet'!$F8/1000,0)  + IFERROR(INDEX(WAC_Item_Cost,MATCH(1,(C$1=WAC_District)*('Blend Sheet'!$G$4=WAC_IIN),0))*'Blend Sheet'!$G8,0) + IFERROR(INDEX(WAC_Item_Cost,MATCH(1,(C$1=WAC_District)*('Blend Sheet'!$H$4=WAC_IIN),0))*'Blend Sheet'!$H8,0)  + IFERROR(INDEX(WAC_Item_Cost,MATCH(1,(C$1=WAC_District)*('Blend Sheet'!$I$4=WAC_IIN),0))*'Blend Sheet'!$I8,0) + IFERROR(INDEX(WAC_Item_Cost,MATCH(1,(C$1=WAC_District)*('Blend Sheet'!$J$4=WAC_IIN),0))*'Blend Sheet'!$J8,0) + IFERROR(INDEX(WAC_Item_Cost,MATCH(1,(C$1=WAC_District)*('Blend Sheet'!$K$4=WAC_IIN),0))*'Blend Sheet'!$K8,0) + IFERROR(INDEX(WAC_Item_Cost,MATCH(1,(C$1=WAC_District)*('Blend Sheet'!$L$4=WAC_IIN),0))*'Blend Sheet'!$L8,0) + IFERROR(INDEX(WAC_Item_Cost,MATCH(1,(C$1=WAC_District)*('Blend Sheet'!$M$4=WAC_IIN),0))*'Blend Sheet'!$M8,0) + IFERROR(INDEX(WAC_Item_Cost,MATCH(1,(C$1=WAC_District)*('Blend Sheet'!$N$4=WAC_IIN),0))*'Blend Sheet'!$N8,0) + IFERROR(INDEX(WAC_Item_Cost,MATCH(1,(C$1=WAC_District)*('Blend Sheet'!$O$4=WAC_IIN),0))*'Blend Sheet'!$O8,0) + IFERROR(INDEX(WAC_Item_Cost,MATCH(1,(C$1=WAC_District)*('Blend Sheet'!$P$4=WAC_IIN),0))*'Blend Sheet'!$P8,0) + IFERROR(INDEX(WAC_Item_Cost,MATCH(1,(C$1=WAC_District)*('Blend Sheet'!$Q$4=WAC_IIN),0))*'Blend Sheet'!$Q8,0) + IFERROR(INDEX(WAC_Item_Cost,MATCH(1,(C$1=WAC_District)*('Blend Sheet'!$R$4=WAC_IIN),0))*'Blend Sheet'!$R8,0) + IFERROR(INDEX(WAC_Item_Cost,MATCH(1,(C$1=WAC_District)*('Blend Sheet'!$S$4=WAC_IIN),0))*'Blend Sheet'!$S8,0) + IFERROR(INDEX(WAC_Item_Cost,MATCH(1,(C$1=WAC_District)*('Blend Sheet'!$T$4=WAC_IIN),0))*'Blend Sheet'!$T8,0) + IFERROR(INDEX(WAC_Item_Cost,MATCH(1,(C$1=WAC_District)*('Blend Sheet'!$U$4=WAC_IIN),0))*'Blend Sheet'!$U8,0) + IFERROR(INDEX(WAC_Item_Cost,MATCH(1,(C$1=WAC_District)*('Blend Sheet'!$V$4=WAC_IIN),0))*'Blend Sheet'!$V8,0) + IFERROR(INDEX(WAC_Item_Cost,MATCH(1,(C$1=WAC_District)*('Blend Sheet'!$W$4=WAC_IIN),0))*'Blend Sheet'!$W8,0) + IFERROR(INDEX(WAC_Item_Cost,MATCH(1,(C$1=WAC_District)*('Blend Sheet'!$X$4=WAC_IIN),0))*'Blend Sheet'!$X8,0) + IFERROR(INDEX(WAC_Item_Cost,MATCH(1,(C$1=WAC_District)*('Blend Sheet'!$Y$4=WAC_IIN),0))*'Blend Sheet'!$Y8,0) + IFERROR(INDEX(WAC_Item_Cost,MATCH(1,(C$1=WAC_District)*('Blend Sheet'!$Z$4=WAC_IIN),0))*'Blend Sheet'!$Z8,0) + IFERROR(INDEX(WAC_Item_Cost,MATCH(1,(C$1=WAC_District)*('Blend Sheet'!$AA$4=WAC_IIN),0))*'Blend Sheet'!$AA8,0) + IFERROR(INDEX(WAC_Item_Cost,MATCH(1,(C$1=WAC_District)*('Blend Sheet'!$AB$4=WAC_IIN),0))*'Blend Sheet'!$AB8,0) + IFERROR(INDEX(WAC_Item_Cost,MATCH(1,(C$1=WAC_District)*('Blend Sheet'!$AC$4=WAC_IIN),0))*'Blend Sheet'!$AC8,0) + IFERROR(INDEX(WAC_Item_Cost,MATCH(1,(C$1=WAC_District)*('Blend Sheet'!$AD$4=WAC_IIN),0))*'Blend Sheet'!$AD8,0) + IFERROR(INDEX(WAC_Item_Cost,MATCH(1,(C$1=WAC_District)*('Blend Sheet'!$AE$4=WAC_IIN),0))*'Blend Sheet'!$AE8,0) + IFERROR(INDEX(WAC_Item_Cost,MATCH(1,(C$1=WAC_District)*('Blend Sheet'!$AF$4=WAC_IIN),0))*'Blend Sheet'!$AF8,0) + IFERROR(INDEX(WAC_Item_Cost,MATCH(1,(C$1=WAC_District)*('Blend Sheet'!$AG$4=WAC_IIN),0))*'Blend Sheet'!$AG8,0) + IFERROR(INDEX(WAC_Item_Cost,MATCH(1,(C$1=WAC_District)*('Blend Sheet'!$AH$4=WAC_IIN),0))*'Blend Sheet'!$AH8,0) + IFERROR(INDEX(WAC_Item_Cost,MATCH(1,(C$1=WAC_District)*('Blend Sheet'!$AI$4=WAC_IIN),0))*'Blend Sheet'!$AI8,0) + IFERROR(INDEX(WAC_Item_Cost,MATCH(1,(C$1=WAC_District)*('Blend Sheet'!$AJ$4=WAC_IIN),0))*'Blend Sheet'!$AJ8,0) + IFERROR(INDEX(WAC_Item_Cost,MATCH(1,(C$1=WAC_District)*('Blend Sheet'!$AK$4=WAC_IIN),0))*'Blend Sheet'!$AK8,0) + IFERROR(INDEX(WAC_Item_Cost,MATCH(1,(C$1=WAC_District)*('Blend Sheet'!$AL$4=WAC_IIN),0))*'Blend Sheet'!$AL8,0) + IFERROR(INDEX(WAC_Item_Cost,MATCH(1,(C$1=WAC_District)*('Blend Sheet'!$AM$4=WAC_IIN),0))*'Blend Sheet'!$AM8,0) + IFERROR(INDEX(WAC_Item_Cost,MATCH(1,(C$1=WAC_District)*('Blend Sheet'!$AN$4=WAC_IIN),0))*'Blend Sheet'!$AN8,0) + IFERROR(INDEX(WAC_Item_Cost,MATCH(1,(C$1=WAC_District)*('Blend Sheet'!$AO$4=WAC_IIN),0))*'Blend Sheet'!$AO8,0) + IFERROR(INDEX(WAC_Item_Cost,MATCH(1,(C$1=WAC_District)*('Blend Sheet'!$AP$4=WAC_IIN),0))*'Blend Sheet'!$AP8/1000,0)</f>
        <v>281.23949099999999</v>
      </c>
      <c r="D5" s="245">
        <f t="array" ref="D5">IFERROR(INDEX(WAC_Item_Cost,MATCH(1,(D$1=WAC_District)*('Blend Sheet'!$C$4=WAC_IIN),0))*'Blend Sheet'!$C8/1000,0) + IFERROR(INDEX(WAC_Item_Cost,MATCH(1,(D$1=WAC_District)*('Blend Sheet'!$D$4=WAC_IIN),0))*'Blend Sheet'!$D8/1000,0) + IFERROR(INDEX(WAC_Item_Cost,MATCH(1,(D$1=WAC_District)*('Blend Sheet'!$E$4=WAC_IIN),0))*'Blend Sheet'!$E8/1000,0) + IFERROR(INDEX(WAC_Item_Cost,MATCH(1,(D$1=WAC_District)*('Blend Sheet'!$F$4=WAC_IIN),0))*'Blend Sheet'!$F8/1000,0)  + IFERROR(INDEX(WAC_Item_Cost,MATCH(1,(D$1=WAC_District)*('Blend Sheet'!$G$4=WAC_IIN),0))*'Blend Sheet'!$G8,0) + IFERROR(INDEX(WAC_Item_Cost,MATCH(1,(D$1=WAC_District)*('Blend Sheet'!$H$4=WAC_IIN),0))*'Blend Sheet'!$H8,0)  + IFERROR(INDEX(WAC_Item_Cost,MATCH(1,(D$1=WAC_District)*('Blend Sheet'!$I$4=WAC_IIN),0))*'Blend Sheet'!$I8,0) + IFERROR(INDEX(WAC_Item_Cost,MATCH(1,(D$1=WAC_District)*('Blend Sheet'!$J$4=WAC_IIN),0))*'Blend Sheet'!$J8,0) + IFERROR(INDEX(WAC_Item_Cost,MATCH(1,(D$1=WAC_District)*('Blend Sheet'!$K$4=WAC_IIN),0))*'Blend Sheet'!$K8,0) + IFERROR(INDEX(WAC_Item_Cost,MATCH(1,(D$1=WAC_District)*('Blend Sheet'!$L$4=WAC_IIN),0))*'Blend Sheet'!$L8,0) + IFERROR(INDEX(WAC_Item_Cost,MATCH(1,(D$1=WAC_District)*('Blend Sheet'!$M$4=WAC_IIN),0))*'Blend Sheet'!$M8,0) + IFERROR(INDEX(WAC_Item_Cost,MATCH(1,(D$1=WAC_District)*('Blend Sheet'!$N$4=WAC_IIN),0))*'Blend Sheet'!$N8,0) + IFERROR(INDEX(WAC_Item_Cost,MATCH(1,(D$1=WAC_District)*('Blend Sheet'!$O$4=WAC_IIN),0))*'Blend Sheet'!$O8,0) + IFERROR(INDEX(WAC_Item_Cost,MATCH(1,(D$1=WAC_District)*('Blend Sheet'!$P$4=WAC_IIN),0))*'Blend Sheet'!$P8,0) + IFERROR(INDEX(WAC_Item_Cost,MATCH(1,(D$1=WAC_District)*('Blend Sheet'!$Q$4=WAC_IIN),0))*'Blend Sheet'!$Q8,0) + IFERROR(INDEX(WAC_Item_Cost,MATCH(1,(D$1=WAC_District)*('Blend Sheet'!$R$4=WAC_IIN),0))*'Blend Sheet'!$R8,0) + IFERROR(INDEX(WAC_Item_Cost,MATCH(1,(D$1=WAC_District)*('Blend Sheet'!$S$4=WAC_IIN),0))*'Blend Sheet'!$S8,0) + IFERROR(INDEX(WAC_Item_Cost,MATCH(1,(D$1=WAC_District)*('Blend Sheet'!$T$4=WAC_IIN),0))*'Blend Sheet'!$T8,0) + IFERROR(INDEX(WAC_Item_Cost,MATCH(1,(D$1=WAC_District)*('Blend Sheet'!$U$4=WAC_IIN),0))*'Blend Sheet'!$U8,0) + IFERROR(INDEX(WAC_Item_Cost,MATCH(1,(D$1=WAC_District)*('Blend Sheet'!$V$4=WAC_IIN),0))*'Blend Sheet'!$V8,0) + IFERROR(INDEX(WAC_Item_Cost,MATCH(1,(D$1=WAC_District)*('Blend Sheet'!$W$4=WAC_IIN),0))*'Blend Sheet'!$W8,0) + IFERROR(INDEX(WAC_Item_Cost,MATCH(1,(D$1=WAC_District)*('Blend Sheet'!$X$4=WAC_IIN),0))*'Blend Sheet'!$X8,0) + IFERROR(INDEX(WAC_Item_Cost,MATCH(1,(D$1=WAC_District)*('Blend Sheet'!$Y$4=WAC_IIN),0))*'Blend Sheet'!$Y8,0) + IFERROR(INDEX(WAC_Item_Cost,MATCH(1,(D$1=WAC_District)*('Blend Sheet'!$Z$4=WAC_IIN),0))*'Blend Sheet'!$Z8,0) + IFERROR(INDEX(WAC_Item_Cost,MATCH(1,(D$1=WAC_District)*('Blend Sheet'!$AA$4=WAC_IIN),0))*'Blend Sheet'!$AA8,0) + IFERROR(INDEX(WAC_Item_Cost,MATCH(1,(D$1=WAC_District)*('Blend Sheet'!$AB$4=WAC_IIN),0))*'Blend Sheet'!$AB8,0) + IFERROR(INDEX(WAC_Item_Cost,MATCH(1,(D$1=WAC_District)*('Blend Sheet'!$AC$4=WAC_IIN),0))*'Blend Sheet'!$AC8,0) + IFERROR(INDEX(WAC_Item_Cost,MATCH(1,(D$1=WAC_District)*('Blend Sheet'!$AD$4=WAC_IIN),0))*'Blend Sheet'!$AD8,0) + IFERROR(INDEX(WAC_Item_Cost,MATCH(1,(D$1=WAC_District)*('Blend Sheet'!$AE$4=WAC_IIN),0))*'Blend Sheet'!$AE8,0) + IFERROR(INDEX(WAC_Item_Cost,MATCH(1,(D$1=WAC_District)*('Blend Sheet'!$AF$4=WAC_IIN),0))*'Blend Sheet'!$AF8,0) + IFERROR(INDEX(WAC_Item_Cost,MATCH(1,(D$1=WAC_District)*('Blend Sheet'!$AG$4=WAC_IIN),0))*'Blend Sheet'!$AG8,0) + IFERROR(INDEX(WAC_Item_Cost,MATCH(1,(D$1=WAC_District)*('Blend Sheet'!$AH$4=WAC_IIN),0))*'Blend Sheet'!$AH8,0) + IFERROR(INDEX(WAC_Item_Cost,MATCH(1,(D$1=WAC_District)*('Blend Sheet'!$AI$4=WAC_IIN),0))*'Blend Sheet'!$AI8,0) + IFERROR(INDEX(WAC_Item_Cost,MATCH(1,(D$1=WAC_District)*('Blend Sheet'!$AJ$4=WAC_IIN),0))*'Blend Sheet'!$AJ8,0) + IFERROR(INDEX(WAC_Item_Cost,MATCH(1,(D$1=WAC_District)*('Blend Sheet'!$AK$4=WAC_IIN),0))*'Blend Sheet'!$AK8,0) + IFERROR(INDEX(WAC_Item_Cost,MATCH(1,(D$1=WAC_District)*('Blend Sheet'!$AL$4=WAC_IIN),0))*'Blend Sheet'!$AL8,0) + IFERROR(INDEX(WAC_Item_Cost,MATCH(1,(D$1=WAC_District)*('Blend Sheet'!$AM$4=WAC_IIN),0))*'Blend Sheet'!$AM8,0) + IFERROR(INDEX(WAC_Item_Cost,MATCH(1,(D$1=WAC_District)*('Blend Sheet'!$AN$4=WAC_IIN),0))*'Blend Sheet'!$AN8,0) + IFERROR(INDEX(WAC_Item_Cost,MATCH(1,(D$1=WAC_District)*('Blend Sheet'!$AO$4=WAC_IIN),0))*'Blend Sheet'!$AO8,0) + IFERROR(INDEX(WAC_Item_Cost,MATCH(1,(D$1=WAC_District)*('Blend Sheet'!$AP$4=WAC_IIN),0))*'Blend Sheet'!$AP8/1000,0)</f>
        <v>262.85839199999998</v>
      </c>
      <c r="E5" s="245">
        <f t="array" ref="E5">IFERROR(INDEX(WAC_Item_Cost,MATCH(1,(E$1=WAC_District)*('Blend Sheet'!$C$4=WAC_IIN),0))*'Blend Sheet'!$C8/1000,0) + IFERROR(INDEX(WAC_Item_Cost,MATCH(1,(E$1=WAC_District)*('Blend Sheet'!$D$4=WAC_IIN),0))*'Blend Sheet'!$D8/1000,0) + IFERROR(INDEX(WAC_Item_Cost,MATCH(1,(E$1=WAC_District)*('Blend Sheet'!$E$4=WAC_IIN),0))*'Blend Sheet'!$E8/1000,0) + IFERROR(INDEX(WAC_Item_Cost,MATCH(1,(E$1=WAC_District)*('Blend Sheet'!$F$4=WAC_IIN),0))*'Blend Sheet'!$F8/1000,0)  + IFERROR(INDEX(WAC_Item_Cost,MATCH(1,(E$1=WAC_District)*('Blend Sheet'!$G$4=WAC_IIN),0))*'Blend Sheet'!$G8,0) + IFERROR(INDEX(WAC_Item_Cost,MATCH(1,(E$1=WAC_District)*('Blend Sheet'!$H$4=WAC_IIN),0))*'Blend Sheet'!$H8,0)  + IFERROR(INDEX(WAC_Item_Cost,MATCH(1,(E$1=WAC_District)*('Blend Sheet'!$I$4=WAC_IIN),0))*'Blend Sheet'!$I8,0) + IFERROR(INDEX(WAC_Item_Cost,MATCH(1,(E$1=WAC_District)*('Blend Sheet'!$J$4=WAC_IIN),0))*'Blend Sheet'!$J8,0) + IFERROR(INDEX(WAC_Item_Cost,MATCH(1,(E$1=WAC_District)*('Blend Sheet'!$K$4=WAC_IIN),0))*'Blend Sheet'!$K8,0) + IFERROR(INDEX(WAC_Item_Cost,MATCH(1,(E$1=WAC_District)*('Blend Sheet'!$L$4=WAC_IIN),0))*'Blend Sheet'!$L8,0) + IFERROR(INDEX(WAC_Item_Cost,MATCH(1,(E$1=WAC_District)*('Blend Sheet'!$M$4=WAC_IIN),0))*'Blend Sheet'!$M8,0) + IFERROR(INDEX(WAC_Item_Cost,MATCH(1,(E$1=WAC_District)*('Blend Sheet'!$N$4=WAC_IIN),0))*'Blend Sheet'!$N8,0) + IFERROR(INDEX(WAC_Item_Cost,MATCH(1,(E$1=WAC_District)*('Blend Sheet'!$O$4=WAC_IIN),0))*'Blend Sheet'!$O8,0) + IFERROR(INDEX(WAC_Item_Cost,MATCH(1,(E$1=WAC_District)*('Blend Sheet'!$P$4=WAC_IIN),0))*'Blend Sheet'!$P8,0) + IFERROR(INDEX(WAC_Item_Cost,MATCH(1,(E$1=WAC_District)*('Blend Sheet'!$Q$4=WAC_IIN),0))*'Blend Sheet'!$Q8,0) + IFERROR(INDEX(WAC_Item_Cost,MATCH(1,(E$1=WAC_District)*('Blend Sheet'!$R$4=WAC_IIN),0))*'Blend Sheet'!$R8,0) + IFERROR(INDEX(WAC_Item_Cost,MATCH(1,(E$1=WAC_District)*('Blend Sheet'!$S$4=WAC_IIN),0))*'Blend Sheet'!$S8,0) + IFERROR(INDEX(WAC_Item_Cost,MATCH(1,(E$1=WAC_District)*('Blend Sheet'!$T$4=WAC_IIN),0))*'Blend Sheet'!$T8,0) + IFERROR(INDEX(WAC_Item_Cost,MATCH(1,(E$1=WAC_District)*('Blend Sheet'!$U$4=WAC_IIN),0))*'Blend Sheet'!$U8,0) + IFERROR(INDEX(WAC_Item_Cost,MATCH(1,(E$1=WAC_District)*('Blend Sheet'!$V$4=WAC_IIN),0))*'Blend Sheet'!$V8,0) + IFERROR(INDEX(WAC_Item_Cost,MATCH(1,(E$1=WAC_District)*('Blend Sheet'!$W$4=WAC_IIN),0))*'Blend Sheet'!$W8,0) + IFERROR(INDEX(WAC_Item_Cost,MATCH(1,(E$1=WAC_District)*('Blend Sheet'!$X$4=WAC_IIN),0))*'Blend Sheet'!$X8,0) + IFERROR(INDEX(WAC_Item_Cost,MATCH(1,(E$1=WAC_District)*('Blend Sheet'!$Y$4=WAC_IIN),0))*'Blend Sheet'!$Y8,0) + IFERROR(INDEX(WAC_Item_Cost,MATCH(1,(E$1=WAC_District)*('Blend Sheet'!$Z$4=WAC_IIN),0))*'Blend Sheet'!$Z8,0) + IFERROR(INDEX(WAC_Item_Cost,MATCH(1,(E$1=WAC_District)*('Blend Sheet'!$AA$4=WAC_IIN),0))*'Blend Sheet'!$AA8,0) + IFERROR(INDEX(WAC_Item_Cost,MATCH(1,(E$1=WAC_District)*('Blend Sheet'!$AB$4=WAC_IIN),0))*'Blend Sheet'!$AB8,0) + IFERROR(INDEX(WAC_Item_Cost,MATCH(1,(E$1=WAC_District)*('Blend Sheet'!$AC$4=WAC_IIN),0))*'Blend Sheet'!$AC8,0) + IFERROR(INDEX(WAC_Item_Cost,MATCH(1,(E$1=WAC_District)*('Blend Sheet'!$AD$4=WAC_IIN),0))*'Blend Sheet'!$AD8,0) + IFERROR(INDEX(WAC_Item_Cost,MATCH(1,(E$1=WAC_District)*('Blend Sheet'!$AE$4=WAC_IIN),0))*'Blend Sheet'!$AE8,0) + IFERROR(INDEX(WAC_Item_Cost,MATCH(1,(E$1=WAC_District)*('Blend Sheet'!$AF$4=WAC_IIN),0))*'Blend Sheet'!$AF8,0) + IFERROR(INDEX(WAC_Item_Cost,MATCH(1,(E$1=WAC_District)*('Blend Sheet'!$AG$4=WAC_IIN),0))*'Blend Sheet'!$AG8,0) + IFERROR(INDEX(WAC_Item_Cost,MATCH(1,(E$1=WAC_District)*('Blend Sheet'!$AH$4=WAC_IIN),0))*'Blend Sheet'!$AH8,0) + IFERROR(INDEX(WAC_Item_Cost,MATCH(1,(E$1=WAC_District)*('Blend Sheet'!$AI$4=WAC_IIN),0))*'Blend Sheet'!$AI8,0) + IFERROR(INDEX(WAC_Item_Cost,MATCH(1,(E$1=WAC_District)*('Blend Sheet'!$AJ$4=WAC_IIN),0))*'Blend Sheet'!$AJ8,0) + IFERROR(INDEX(WAC_Item_Cost,MATCH(1,(E$1=WAC_District)*('Blend Sheet'!$AK$4=WAC_IIN),0))*'Blend Sheet'!$AK8,0) + IFERROR(INDEX(WAC_Item_Cost,MATCH(1,(E$1=WAC_District)*('Blend Sheet'!$AL$4=WAC_IIN),0))*'Blend Sheet'!$AL8,0) + IFERROR(INDEX(WAC_Item_Cost,MATCH(1,(E$1=WAC_District)*('Blend Sheet'!$AM$4=WAC_IIN),0))*'Blend Sheet'!$AM8,0) + IFERROR(INDEX(WAC_Item_Cost,MATCH(1,(E$1=WAC_District)*('Blend Sheet'!$AN$4=WAC_IIN),0))*'Blend Sheet'!$AN8,0) + IFERROR(INDEX(WAC_Item_Cost,MATCH(1,(E$1=WAC_District)*('Blend Sheet'!$AO$4=WAC_IIN),0))*'Blend Sheet'!$AO8,0) + IFERROR(INDEX(WAC_Item_Cost,MATCH(1,(E$1=WAC_District)*('Blend Sheet'!$AP$4=WAC_IIN),0))*'Blend Sheet'!$AP8/1000,0)</f>
        <v>326.42164600000001</v>
      </c>
      <c r="F5" s="245">
        <f t="array" ref="F5">IFERROR(INDEX(WAC_Item_Cost,MATCH(1,(F$1=WAC_District)*('Blend Sheet'!$C$4=WAC_IIN),0))*'Blend Sheet'!$C8/1000,0) + IFERROR(INDEX(WAC_Item_Cost,MATCH(1,(F$1=WAC_District)*('Blend Sheet'!$D$4=WAC_IIN),0))*'Blend Sheet'!$D8/1000,0) + IFERROR(INDEX(WAC_Item_Cost,MATCH(1,(F$1=WAC_District)*('Blend Sheet'!$E$4=WAC_IIN),0))*'Blend Sheet'!$E8/1000,0) + IFERROR(INDEX(WAC_Item_Cost,MATCH(1,(F$1=WAC_District)*('Blend Sheet'!$F$4=WAC_IIN),0))*'Blend Sheet'!$F8/1000,0)  + IFERROR(INDEX(WAC_Item_Cost,MATCH(1,(F$1=WAC_District)*('Blend Sheet'!$G$4=WAC_IIN),0))*'Blend Sheet'!$G8,0) + IFERROR(INDEX(WAC_Item_Cost,MATCH(1,(F$1=WAC_District)*('Blend Sheet'!$H$4=WAC_IIN),0))*'Blend Sheet'!$H8,0)  + IFERROR(INDEX(WAC_Item_Cost,MATCH(1,(F$1=WAC_District)*('Blend Sheet'!$I$4=WAC_IIN),0))*'Blend Sheet'!$I8,0) + IFERROR(INDEX(WAC_Item_Cost,MATCH(1,(F$1=WAC_District)*('Blend Sheet'!$J$4=WAC_IIN),0))*'Blend Sheet'!$J8,0) + IFERROR(INDEX(WAC_Item_Cost,MATCH(1,(F$1=WAC_District)*('Blend Sheet'!$K$4=WAC_IIN),0))*'Blend Sheet'!$K8,0) + IFERROR(INDEX(WAC_Item_Cost,MATCH(1,(F$1=WAC_District)*('Blend Sheet'!$L$4=WAC_IIN),0))*'Blend Sheet'!$L8,0) + IFERROR(INDEX(WAC_Item_Cost,MATCH(1,(F$1=WAC_District)*('Blend Sheet'!$M$4=WAC_IIN),0))*'Blend Sheet'!$M8,0) + IFERROR(INDEX(WAC_Item_Cost,MATCH(1,(F$1=WAC_District)*('Blend Sheet'!$N$4=WAC_IIN),0))*'Blend Sheet'!$N8,0) + IFERROR(INDEX(WAC_Item_Cost,MATCH(1,(F$1=WAC_District)*('Blend Sheet'!$O$4=WAC_IIN),0))*'Blend Sheet'!$O8,0) + IFERROR(INDEX(WAC_Item_Cost,MATCH(1,(F$1=WAC_District)*('Blend Sheet'!$P$4=WAC_IIN),0))*'Blend Sheet'!$P8,0) + IFERROR(INDEX(WAC_Item_Cost,MATCH(1,(F$1=WAC_District)*('Blend Sheet'!$Q$4=WAC_IIN),0))*'Blend Sheet'!$Q8,0) + IFERROR(INDEX(WAC_Item_Cost,MATCH(1,(F$1=WAC_District)*('Blend Sheet'!$R$4=WAC_IIN),0))*'Blend Sheet'!$R8,0) + IFERROR(INDEX(WAC_Item_Cost,MATCH(1,(F$1=WAC_District)*('Blend Sheet'!$S$4=WAC_IIN),0))*'Blend Sheet'!$S8,0) + IFERROR(INDEX(WAC_Item_Cost,MATCH(1,(F$1=WAC_District)*('Blend Sheet'!$T$4=WAC_IIN),0))*'Blend Sheet'!$T8,0) + IFERROR(INDEX(WAC_Item_Cost,MATCH(1,(F$1=WAC_District)*('Blend Sheet'!$U$4=WAC_IIN),0))*'Blend Sheet'!$U8,0) + IFERROR(INDEX(WAC_Item_Cost,MATCH(1,(F$1=WAC_District)*('Blend Sheet'!$V$4=WAC_IIN),0))*'Blend Sheet'!$V8,0) + IFERROR(INDEX(WAC_Item_Cost,MATCH(1,(F$1=WAC_District)*('Blend Sheet'!$W$4=WAC_IIN),0))*'Blend Sheet'!$W8,0) + IFERROR(INDEX(WAC_Item_Cost,MATCH(1,(F$1=WAC_District)*('Blend Sheet'!$X$4=WAC_IIN),0))*'Blend Sheet'!$X8,0) + IFERROR(INDEX(WAC_Item_Cost,MATCH(1,(F$1=WAC_District)*('Blend Sheet'!$Y$4=WAC_IIN),0))*'Blend Sheet'!$Y8,0) + IFERROR(INDEX(WAC_Item_Cost,MATCH(1,(F$1=WAC_District)*('Blend Sheet'!$Z$4=WAC_IIN),0))*'Blend Sheet'!$Z8,0) + IFERROR(INDEX(WAC_Item_Cost,MATCH(1,(F$1=WAC_District)*('Blend Sheet'!$AA$4=WAC_IIN),0))*'Blend Sheet'!$AA8,0) + IFERROR(INDEX(WAC_Item_Cost,MATCH(1,(F$1=WAC_District)*('Blend Sheet'!$AB$4=WAC_IIN),0))*'Blend Sheet'!$AB8,0) + IFERROR(INDEX(WAC_Item_Cost,MATCH(1,(F$1=WAC_District)*('Blend Sheet'!$AC$4=WAC_IIN),0))*'Blend Sheet'!$AC8,0) + IFERROR(INDEX(WAC_Item_Cost,MATCH(1,(F$1=WAC_District)*('Blend Sheet'!$AD$4=WAC_IIN),0))*'Blend Sheet'!$AD8,0) + IFERROR(INDEX(WAC_Item_Cost,MATCH(1,(F$1=WAC_District)*('Blend Sheet'!$AE$4=WAC_IIN),0))*'Blend Sheet'!$AE8,0) + IFERROR(INDEX(WAC_Item_Cost,MATCH(1,(F$1=WAC_District)*('Blend Sheet'!$AF$4=WAC_IIN),0))*'Blend Sheet'!$AF8,0) + IFERROR(INDEX(WAC_Item_Cost,MATCH(1,(F$1=WAC_District)*('Blend Sheet'!$AG$4=WAC_IIN),0))*'Blend Sheet'!$AG8,0) + IFERROR(INDEX(WAC_Item_Cost,MATCH(1,(F$1=WAC_District)*('Blend Sheet'!$AH$4=WAC_IIN),0))*'Blend Sheet'!$AH8,0) + IFERROR(INDEX(WAC_Item_Cost,MATCH(1,(F$1=WAC_District)*('Blend Sheet'!$AI$4=WAC_IIN),0))*'Blend Sheet'!$AI8,0) + IFERROR(INDEX(WAC_Item_Cost,MATCH(1,(F$1=WAC_District)*('Blend Sheet'!$AJ$4=WAC_IIN),0))*'Blend Sheet'!$AJ8,0) + IFERROR(INDEX(WAC_Item_Cost,MATCH(1,(F$1=WAC_District)*('Blend Sheet'!$AK$4=WAC_IIN),0))*'Blend Sheet'!$AK8,0) + IFERROR(INDEX(WAC_Item_Cost,MATCH(1,(F$1=WAC_District)*('Blend Sheet'!$AL$4=WAC_IIN),0))*'Blend Sheet'!$AL8,0) + IFERROR(INDEX(WAC_Item_Cost,MATCH(1,(F$1=WAC_District)*('Blend Sheet'!$AM$4=WAC_IIN),0))*'Blend Sheet'!$AM8,0) + IFERROR(INDEX(WAC_Item_Cost,MATCH(1,(F$1=WAC_District)*('Blend Sheet'!$AN$4=WAC_IIN),0))*'Blend Sheet'!$AN8,0) + IFERROR(INDEX(WAC_Item_Cost,MATCH(1,(F$1=WAC_District)*('Blend Sheet'!$AO$4=WAC_IIN),0))*'Blend Sheet'!$AO8,0) + IFERROR(INDEX(WAC_Item_Cost,MATCH(1,(F$1=WAC_District)*('Blend Sheet'!$AP$4=WAC_IIN),0))*'Blend Sheet'!$AP8/1000,0)</f>
        <v>292.18270999999993</v>
      </c>
      <c r="G5" s="245">
        <f t="array" ref="G5">IFERROR(INDEX(WAC_Item_Cost,MATCH(1,(G$1=WAC_District)*('Blend Sheet'!$C$4=WAC_IIN),0))*'Blend Sheet'!$C8/1000,0) + IFERROR(INDEX(WAC_Item_Cost,MATCH(1,(G$1=WAC_District)*('Blend Sheet'!$D$4=WAC_IIN),0))*'Blend Sheet'!$D8/1000,0) + IFERROR(INDEX(WAC_Item_Cost,MATCH(1,(G$1=WAC_District)*('Blend Sheet'!$E$4=WAC_IIN),0))*'Blend Sheet'!$E8/1000,0) + IFERROR(INDEX(WAC_Item_Cost,MATCH(1,(G$1=WAC_District)*('Blend Sheet'!$F$4=WAC_IIN),0))*'Blend Sheet'!$F8/1000,0)  + IFERROR(INDEX(WAC_Item_Cost,MATCH(1,(G$1=WAC_District)*('Blend Sheet'!$G$4=WAC_IIN),0))*'Blend Sheet'!$G8,0) + IFERROR(INDEX(WAC_Item_Cost,MATCH(1,(G$1=WAC_District)*('Blend Sheet'!$H$4=WAC_IIN),0))*'Blend Sheet'!$H8,0)  + IFERROR(INDEX(WAC_Item_Cost,MATCH(1,(G$1=WAC_District)*('Blend Sheet'!$I$4=WAC_IIN),0))*'Blend Sheet'!$I8,0) + IFERROR(INDEX(WAC_Item_Cost,MATCH(1,(G$1=WAC_District)*('Blend Sheet'!$J$4=WAC_IIN),0))*'Blend Sheet'!$J8,0) + IFERROR(INDEX(WAC_Item_Cost,MATCH(1,(G$1=WAC_District)*('Blend Sheet'!$K$4=WAC_IIN),0))*'Blend Sheet'!$K8,0) + IFERROR(INDEX(WAC_Item_Cost,MATCH(1,(G$1=WAC_District)*('Blend Sheet'!$L$4=WAC_IIN),0))*'Blend Sheet'!$L8,0) + IFERROR(INDEX(WAC_Item_Cost,MATCH(1,(G$1=WAC_District)*('Blend Sheet'!$M$4=WAC_IIN),0))*'Blend Sheet'!$M8,0) + IFERROR(INDEX(WAC_Item_Cost,MATCH(1,(G$1=WAC_District)*('Blend Sheet'!$N$4=WAC_IIN),0))*'Blend Sheet'!$N8,0) + IFERROR(INDEX(WAC_Item_Cost,MATCH(1,(G$1=WAC_District)*('Blend Sheet'!$O$4=WAC_IIN),0))*'Blend Sheet'!$O8,0) + IFERROR(INDEX(WAC_Item_Cost,MATCH(1,(G$1=WAC_District)*('Blend Sheet'!$P$4=WAC_IIN),0))*'Blend Sheet'!$P8,0) + IFERROR(INDEX(WAC_Item_Cost,MATCH(1,(G$1=WAC_District)*('Blend Sheet'!$Q$4=WAC_IIN),0))*'Blend Sheet'!$Q8,0) + IFERROR(INDEX(WAC_Item_Cost,MATCH(1,(G$1=WAC_District)*('Blend Sheet'!$R$4=WAC_IIN),0))*'Blend Sheet'!$R8,0) + IFERROR(INDEX(WAC_Item_Cost,MATCH(1,(G$1=WAC_District)*('Blend Sheet'!$S$4=WAC_IIN),0))*'Blend Sheet'!$S8,0) + IFERROR(INDEX(WAC_Item_Cost,MATCH(1,(G$1=WAC_District)*('Blend Sheet'!$T$4=WAC_IIN),0))*'Blend Sheet'!$T8,0) + IFERROR(INDEX(WAC_Item_Cost,MATCH(1,(G$1=WAC_District)*('Blend Sheet'!$U$4=WAC_IIN),0))*'Blend Sheet'!$U8,0) + IFERROR(INDEX(WAC_Item_Cost,MATCH(1,(G$1=WAC_District)*('Blend Sheet'!$V$4=WAC_IIN),0))*'Blend Sheet'!$V8,0) + IFERROR(INDEX(WAC_Item_Cost,MATCH(1,(G$1=WAC_District)*('Blend Sheet'!$W$4=WAC_IIN),0))*'Blend Sheet'!$W8,0) + IFERROR(INDEX(WAC_Item_Cost,MATCH(1,(G$1=WAC_District)*('Blend Sheet'!$X$4=WAC_IIN),0))*'Blend Sheet'!$X8,0) + IFERROR(INDEX(WAC_Item_Cost,MATCH(1,(G$1=WAC_District)*('Blend Sheet'!$Y$4=WAC_IIN),0))*'Blend Sheet'!$Y8,0) + IFERROR(INDEX(WAC_Item_Cost,MATCH(1,(G$1=WAC_District)*('Blend Sheet'!$Z$4=WAC_IIN),0))*'Blend Sheet'!$Z8,0) + IFERROR(INDEX(WAC_Item_Cost,MATCH(1,(G$1=WAC_District)*('Blend Sheet'!$AA$4=WAC_IIN),0))*'Blend Sheet'!$AA8,0) + IFERROR(INDEX(WAC_Item_Cost,MATCH(1,(G$1=WAC_District)*('Blend Sheet'!$AB$4=WAC_IIN),0))*'Blend Sheet'!$AB8,0) + IFERROR(INDEX(WAC_Item_Cost,MATCH(1,(G$1=WAC_District)*('Blend Sheet'!$AC$4=WAC_IIN),0))*'Blend Sheet'!$AC8,0) + IFERROR(INDEX(WAC_Item_Cost,MATCH(1,(G$1=WAC_District)*('Blend Sheet'!$AD$4=WAC_IIN),0))*'Blend Sheet'!$AD8,0) + IFERROR(INDEX(WAC_Item_Cost,MATCH(1,(G$1=WAC_District)*('Blend Sheet'!$AE$4=WAC_IIN),0))*'Blend Sheet'!$AE8,0) + IFERROR(INDEX(WAC_Item_Cost,MATCH(1,(G$1=WAC_District)*('Blend Sheet'!$AF$4=WAC_IIN),0))*'Blend Sheet'!$AF8,0) + IFERROR(INDEX(WAC_Item_Cost,MATCH(1,(G$1=WAC_District)*('Blend Sheet'!$AG$4=WAC_IIN),0))*'Blend Sheet'!$AG8,0) + IFERROR(INDEX(WAC_Item_Cost,MATCH(1,(G$1=WAC_District)*('Blend Sheet'!$AH$4=WAC_IIN),0))*'Blend Sheet'!$AH8,0) + IFERROR(INDEX(WAC_Item_Cost,MATCH(1,(G$1=WAC_District)*('Blend Sheet'!$AI$4=WAC_IIN),0))*'Blend Sheet'!$AI8,0) + IFERROR(INDEX(WAC_Item_Cost,MATCH(1,(G$1=WAC_District)*('Blend Sheet'!$AJ$4=WAC_IIN),0))*'Blend Sheet'!$AJ8,0) + IFERROR(INDEX(WAC_Item_Cost,MATCH(1,(G$1=WAC_District)*('Blend Sheet'!$AK$4=WAC_IIN),0))*'Blend Sheet'!$AK8,0) + IFERROR(INDEX(WAC_Item_Cost,MATCH(1,(G$1=WAC_District)*('Blend Sheet'!$AL$4=WAC_IIN),0))*'Blend Sheet'!$AL8,0) + IFERROR(INDEX(WAC_Item_Cost,MATCH(1,(G$1=WAC_District)*('Blend Sheet'!$AM$4=WAC_IIN),0))*'Blend Sheet'!$AM8,0) + IFERROR(INDEX(WAC_Item_Cost,MATCH(1,(G$1=WAC_District)*('Blend Sheet'!$AN$4=WAC_IIN),0))*'Blend Sheet'!$AN8,0) + IFERROR(INDEX(WAC_Item_Cost,MATCH(1,(G$1=WAC_District)*('Blend Sheet'!$AO$4=WAC_IIN),0))*'Blend Sheet'!$AO8,0) + IFERROR(INDEX(WAC_Item_Cost,MATCH(1,(G$1=WAC_District)*('Blend Sheet'!$AP$4=WAC_IIN),0))*'Blend Sheet'!$AP8/1000,0)</f>
        <v>287.50329299999999</v>
      </c>
      <c r="H5" s="245">
        <f t="array" ref="H5">IFERROR(INDEX(WAC_Item_Cost,MATCH(1,(H$1=WAC_District)*('Blend Sheet'!$C$4=WAC_IIN),0))*'Blend Sheet'!$C8/1000,0) + IFERROR(INDEX(WAC_Item_Cost,MATCH(1,(H$1=WAC_District)*('Blend Sheet'!$D$4=WAC_IIN),0))*'Blend Sheet'!$D8/1000,0) + IFERROR(INDEX(WAC_Item_Cost,MATCH(1,(H$1=WAC_District)*('Blend Sheet'!$E$4=WAC_IIN),0))*'Blend Sheet'!$E8/1000,0) + IFERROR(INDEX(WAC_Item_Cost,MATCH(1,(H$1=WAC_District)*('Blend Sheet'!$F$4=WAC_IIN),0))*'Blend Sheet'!$F8/1000,0)  + IFERROR(INDEX(WAC_Item_Cost,MATCH(1,(H$1=WAC_District)*('Blend Sheet'!$G$4=WAC_IIN),0))*'Blend Sheet'!$G8,0) + IFERROR(INDEX(WAC_Item_Cost,MATCH(1,(H$1=WAC_District)*('Blend Sheet'!$H$4=WAC_IIN),0))*'Blend Sheet'!$H8,0)  + IFERROR(INDEX(WAC_Item_Cost,MATCH(1,(H$1=WAC_District)*('Blend Sheet'!$I$4=WAC_IIN),0))*'Blend Sheet'!$I8,0) + IFERROR(INDEX(WAC_Item_Cost,MATCH(1,(H$1=WAC_District)*('Blend Sheet'!$J$4=WAC_IIN),0))*'Blend Sheet'!$J8,0) + IFERROR(INDEX(WAC_Item_Cost,MATCH(1,(H$1=WAC_District)*('Blend Sheet'!$K$4=WAC_IIN),0))*'Blend Sheet'!$K8,0) + IFERROR(INDEX(WAC_Item_Cost,MATCH(1,(H$1=WAC_District)*('Blend Sheet'!$L$4=WAC_IIN),0))*'Blend Sheet'!$L8,0) + IFERROR(INDEX(WAC_Item_Cost,MATCH(1,(H$1=WAC_District)*('Blend Sheet'!$M$4=WAC_IIN),0))*'Blend Sheet'!$M8,0) + IFERROR(INDEX(WAC_Item_Cost,MATCH(1,(H$1=WAC_District)*('Blend Sheet'!$N$4=WAC_IIN),0))*'Blend Sheet'!$N8,0) + IFERROR(INDEX(WAC_Item_Cost,MATCH(1,(H$1=WAC_District)*('Blend Sheet'!$O$4=WAC_IIN),0))*'Blend Sheet'!$O8,0) + IFERROR(INDEX(WAC_Item_Cost,MATCH(1,(H$1=WAC_District)*('Blend Sheet'!$P$4=WAC_IIN),0))*'Blend Sheet'!$P8,0) + IFERROR(INDEX(WAC_Item_Cost,MATCH(1,(H$1=WAC_District)*('Blend Sheet'!$Q$4=WAC_IIN),0))*'Blend Sheet'!$Q8,0) + IFERROR(INDEX(WAC_Item_Cost,MATCH(1,(H$1=WAC_District)*('Blend Sheet'!$R$4=WAC_IIN),0))*'Blend Sheet'!$R8,0) + IFERROR(INDEX(WAC_Item_Cost,MATCH(1,(H$1=WAC_District)*('Blend Sheet'!$S$4=WAC_IIN),0))*'Blend Sheet'!$S8,0) + IFERROR(INDEX(WAC_Item_Cost,MATCH(1,(H$1=WAC_District)*('Blend Sheet'!$T$4=WAC_IIN),0))*'Blend Sheet'!$T8,0) + IFERROR(INDEX(WAC_Item_Cost,MATCH(1,(H$1=WAC_District)*('Blend Sheet'!$U$4=WAC_IIN),0))*'Blend Sheet'!$U8,0) + IFERROR(INDEX(WAC_Item_Cost,MATCH(1,(H$1=WAC_District)*('Blend Sheet'!$V$4=WAC_IIN),0))*'Blend Sheet'!$V8,0) + IFERROR(INDEX(WAC_Item_Cost,MATCH(1,(H$1=WAC_District)*('Blend Sheet'!$W$4=WAC_IIN),0))*'Blend Sheet'!$W8,0) + IFERROR(INDEX(WAC_Item_Cost,MATCH(1,(H$1=WAC_District)*('Blend Sheet'!$X$4=WAC_IIN),0))*'Blend Sheet'!$X8,0) + IFERROR(INDEX(WAC_Item_Cost,MATCH(1,(H$1=WAC_District)*('Blend Sheet'!$Y$4=WAC_IIN),0))*'Blend Sheet'!$Y8,0) + IFERROR(INDEX(WAC_Item_Cost,MATCH(1,(H$1=WAC_District)*('Blend Sheet'!$Z$4=WAC_IIN),0))*'Blend Sheet'!$Z8,0) + IFERROR(INDEX(WAC_Item_Cost,MATCH(1,(H$1=WAC_District)*('Blend Sheet'!$AA$4=WAC_IIN),0))*'Blend Sheet'!$AA8,0) + IFERROR(INDEX(WAC_Item_Cost,MATCH(1,(H$1=WAC_District)*('Blend Sheet'!$AB$4=WAC_IIN),0))*'Blend Sheet'!$AB8,0) + IFERROR(INDEX(WAC_Item_Cost,MATCH(1,(H$1=WAC_District)*('Blend Sheet'!$AC$4=WAC_IIN),0))*'Blend Sheet'!$AC8,0) + IFERROR(INDEX(WAC_Item_Cost,MATCH(1,(H$1=WAC_District)*('Blend Sheet'!$AD$4=WAC_IIN),0))*'Blend Sheet'!$AD8,0) + IFERROR(INDEX(WAC_Item_Cost,MATCH(1,(H$1=WAC_District)*('Blend Sheet'!$AE$4=WAC_IIN),0))*'Blend Sheet'!$AE8,0) + IFERROR(INDEX(WAC_Item_Cost,MATCH(1,(H$1=WAC_District)*('Blend Sheet'!$AF$4=WAC_IIN),0))*'Blend Sheet'!$AF8,0) + IFERROR(INDEX(WAC_Item_Cost,MATCH(1,(H$1=WAC_District)*('Blend Sheet'!$AG$4=WAC_IIN),0))*'Blend Sheet'!$AG8,0) + IFERROR(INDEX(WAC_Item_Cost,MATCH(1,(H$1=WAC_District)*('Blend Sheet'!$AH$4=WAC_IIN),0))*'Blend Sheet'!$AH8,0) + IFERROR(INDEX(WAC_Item_Cost,MATCH(1,(H$1=WAC_District)*('Blend Sheet'!$AI$4=WAC_IIN),0))*'Blend Sheet'!$AI8,0) + IFERROR(INDEX(WAC_Item_Cost,MATCH(1,(H$1=WAC_District)*('Blend Sheet'!$AJ$4=WAC_IIN),0))*'Blend Sheet'!$AJ8,0) + IFERROR(INDEX(WAC_Item_Cost,MATCH(1,(H$1=WAC_District)*('Blend Sheet'!$AK$4=WAC_IIN),0))*'Blend Sheet'!$AK8,0) + IFERROR(INDEX(WAC_Item_Cost,MATCH(1,(H$1=WAC_District)*('Blend Sheet'!$AL$4=WAC_IIN),0))*'Blend Sheet'!$AL8,0) + IFERROR(INDEX(WAC_Item_Cost,MATCH(1,(H$1=WAC_District)*('Blend Sheet'!$AM$4=WAC_IIN),0))*'Blend Sheet'!$AM8,0) + IFERROR(INDEX(WAC_Item_Cost,MATCH(1,(H$1=WAC_District)*('Blend Sheet'!$AN$4=WAC_IIN),0))*'Blend Sheet'!$AN8,0) + IFERROR(INDEX(WAC_Item_Cost,MATCH(1,(H$1=WAC_District)*('Blend Sheet'!$AO$4=WAC_IIN),0))*'Blend Sheet'!$AO8,0) + IFERROR(INDEX(WAC_Item_Cost,MATCH(1,(H$1=WAC_District)*('Blend Sheet'!$AP$4=WAC_IIN),0))*'Blend Sheet'!$AP8/1000,0)</f>
        <v>258.516143</v>
      </c>
      <c r="I5" s="245">
        <f t="array" ref="I5">IFERROR(INDEX(WAC_Item_Cost,MATCH(1,(I$1=WAC_District)*('Blend Sheet'!$C$4=WAC_IIN),0))*'Blend Sheet'!$C8/1000,0) + IFERROR(INDEX(WAC_Item_Cost,MATCH(1,(I$1=WAC_District)*('Blend Sheet'!$D$4=WAC_IIN),0))*'Blend Sheet'!$D8/1000,0) + IFERROR(INDEX(WAC_Item_Cost,MATCH(1,(I$1=WAC_District)*('Blend Sheet'!$E$4=WAC_IIN),0))*'Blend Sheet'!$E8/1000,0) + IFERROR(INDEX(WAC_Item_Cost,MATCH(1,(I$1=WAC_District)*('Blend Sheet'!$F$4=WAC_IIN),0))*'Blend Sheet'!$F8/1000,0)  + IFERROR(INDEX(WAC_Item_Cost,MATCH(1,(I$1=WAC_District)*('Blend Sheet'!$G$4=WAC_IIN),0))*'Blend Sheet'!$G8,0) + IFERROR(INDEX(WAC_Item_Cost,MATCH(1,(I$1=WAC_District)*('Blend Sheet'!$H$4=WAC_IIN),0))*'Blend Sheet'!$H8,0)  + IFERROR(INDEX(WAC_Item_Cost,MATCH(1,(I$1=WAC_District)*('Blend Sheet'!$I$4=WAC_IIN),0))*'Blend Sheet'!$I8,0) + IFERROR(INDEX(WAC_Item_Cost,MATCH(1,(I$1=WAC_District)*('Blend Sheet'!$J$4=WAC_IIN),0))*'Blend Sheet'!$J8,0) + IFERROR(INDEX(WAC_Item_Cost,MATCH(1,(I$1=WAC_District)*('Blend Sheet'!$K$4=WAC_IIN),0))*'Blend Sheet'!$K8,0) + IFERROR(INDEX(WAC_Item_Cost,MATCH(1,(I$1=WAC_District)*('Blend Sheet'!$L$4=WAC_IIN),0))*'Blend Sheet'!$L8,0) + IFERROR(INDEX(WAC_Item_Cost,MATCH(1,(I$1=WAC_District)*('Blend Sheet'!$M$4=WAC_IIN),0))*'Blend Sheet'!$M8,0) + IFERROR(INDEX(WAC_Item_Cost,MATCH(1,(I$1=WAC_District)*('Blend Sheet'!$N$4=WAC_IIN),0))*'Blend Sheet'!$N8,0) + IFERROR(INDEX(WAC_Item_Cost,MATCH(1,(I$1=WAC_District)*('Blend Sheet'!$O$4=WAC_IIN),0))*'Blend Sheet'!$O8,0) + IFERROR(INDEX(WAC_Item_Cost,MATCH(1,(I$1=WAC_District)*('Blend Sheet'!$P$4=WAC_IIN),0))*'Blend Sheet'!$P8,0) + IFERROR(INDEX(WAC_Item_Cost,MATCH(1,(I$1=WAC_District)*('Blend Sheet'!$Q$4=WAC_IIN),0))*'Blend Sheet'!$Q8,0) + IFERROR(INDEX(WAC_Item_Cost,MATCH(1,(I$1=WAC_District)*('Blend Sheet'!$R$4=WAC_IIN),0))*'Blend Sheet'!$R8,0) + IFERROR(INDEX(WAC_Item_Cost,MATCH(1,(I$1=WAC_District)*('Blend Sheet'!$S$4=WAC_IIN),0))*'Blend Sheet'!$S8,0) + IFERROR(INDEX(WAC_Item_Cost,MATCH(1,(I$1=WAC_District)*('Blend Sheet'!$T$4=WAC_IIN),0))*'Blend Sheet'!$T8,0) + IFERROR(INDEX(WAC_Item_Cost,MATCH(1,(I$1=WAC_District)*('Blend Sheet'!$U$4=WAC_IIN),0))*'Blend Sheet'!$U8,0) + IFERROR(INDEX(WAC_Item_Cost,MATCH(1,(I$1=WAC_District)*('Blend Sheet'!$V$4=WAC_IIN),0))*'Blend Sheet'!$V8,0) + IFERROR(INDEX(WAC_Item_Cost,MATCH(1,(I$1=WAC_District)*('Blend Sheet'!$W$4=WAC_IIN),0))*'Blend Sheet'!$W8,0) + IFERROR(INDEX(WAC_Item_Cost,MATCH(1,(I$1=WAC_District)*('Blend Sheet'!$X$4=WAC_IIN),0))*'Blend Sheet'!$X8,0) + IFERROR(INDEX(WAC_Item_Cost,MATCH(1,(I$1=WAC_District)*('Blend Sheet'!$Y$4=WAC_IIN),0))*'Blend Sheet'!$Y8,0) + IFERROR(INDEX(WAC_Item_Cost,MATCH(1,(I$1=WAC_District)*('Blend Sheet'!$Z$4=WAC_IIN),0))*'Blend Sheet'!$Z8,0) + IFERROR(INDEX(WAC_Item_Cost,MATCH(1,(I$1=WAC_District)*('Blend Sheet'!$AA$4=WAC_IIN),0))*'Blend Sheet'!$AA8,0) + IFERROR(INDEX(WAC_Item_Cost,MATCH(1,(I$1=WAC_District)*('Blend Sheet'!$AB$4=WAC_IIN),0))*'Blend Sheet'!$AB8,0) + IFERROR(INDEX(WAC_Item_Cost,MATCH(1,(I$1=WAC_District)*('Blend Sheet'!$AC$4=WAC_IIN),0))*'Blend Sheet'!$AC8,0) + IFERROR(INDEX(WAC_Item_Cost,MATCH(1,(I$1=WAC_District)*('Blend Sheet'!$AD$4=WAC_IIN),0))*'Blend Sheet'!$AD8,0) + IFERROR(INDEX(WAC_Item_Cost,MATCH(1,(I$1=WAC_District)*('Blend Sheet'!$AE$4=WAC_IIN),0))*'Blend Sheet'!$AE8,0) + IFERROR(INDEX(WAC_Item_Cost,MATCH(1,(I$1=WAC_District)*('Blend Sheet'!$AF$4=WAC_IIN),0))*'Blend Sheet'!$AF8,0) + IFERROR(INDEX(WAC_Item_Cost,MATCH(1,(I$1=WAC_District)*('Blend Sheet'!$AG$4=WAC_IIN),0))*'Blend Sheet'!$AG8,0) + IFERROR(INDEX(WAC_Item_Cost,MATCH(1,(I$1=WAC_District)*('Blend Sheet'!$AH$4=WAC_IIN),0))*'Blend Sheet'!$AH8,0) + IFERROR(INDEX(WAC_Item_Cost,MATCH(1,(I$1=WAC_District)*('Blend Sheet'!$AI$4=WAC_IIN),0))*'Blend Sheet'!$AI8,0) + IFERROR(INDEX(WAC_Item_Cost,MATCH(1,(I$1=WAC_District)*('Blend Sheet'!$AJ$4=WAC_IIN),0))*'Blend Sheet'!$AJ8,0) + IFERROR(INDEX(WAC_Item_Cost,MATCH(1,(I$1=WAC_District)*('Blend Sheet'!$AK$4=WAC_IIN),0))*'Blend Sheet'!$AK8,0) + IFERROR(INDEX(WAC_Item_Cost,MATCH(1,(I$1=WAC_District)*('Blend Sheet'!$AL$4=WAC_IIN),0))*'Blend Sheet'!$AL8,0) + IFERROR(INDEX(WAC_Item_Cost,MATCH(1,(I$1=WAC_District)*('Blend Sheet'!$AM$4=WAC_IIN),0))*'Blend Sheet'!$AM8,0) + IFERROR(INDEX(WAC_Item_Cost,MATCH(1,(I$1=WAC_District)*('Blend Sheet'!$AN$4=WAC_IIN),0))*'Blend Sheet'!$AN8,0) + IFERROR(INDEX(WAC_Item_Cost,MATCH(1,(I$1=WAC_District)*('Blend Sheet'!$AO$4=WAC_IIN),0))*'Blend Sheet'!$AO8,0) + IFERROR(INDEX(WAC_Item_Cost,MATCH(1,(I$1=WAC_District)*('Blend Sheet'!$AP$4=WAC_IIN),0))*'Blend Sheet'!$AP8/1000,0)</f>
        <v>274.92381399999999</v>
      </c>
      <c r="J5" s="245">
        <f t="array" ref="J5">IFERROR(INDEX(WAC_Item_Cost,MATCH(1,(J$1=WAC_District)*('Blend Sheet'!$C$4=WAC_IIN),0))*'Blend Sheet'!$C8/1000,0) + IFERROR(INDEX(WAC_Item_Cost,MATCH(1,(J$1=WAC_District)*('Blend Sheet'!$D$4=WAC_IIN),0))*'Blend Sheet'!$D8/1000,0) + IFERROR(INDEX(WAC_Item_Cost,MATCH(1,(J$1=WAC_District)*('Blend Sheet'!$E$4=WAC_IIN),0))*'Blend Sheet'!$E8/1000,0) + IFERROR(INDEX(WAC_Item_Cost,MATCH(1,(J$1=WAC_District)*('Blend Sheet'!$F$4=WAC_IIN),0))*'Blend Sheet'!$F8/1000,0)  + IFERROR(INDEX(WAC_Item_Cost,MATCH(1,(J$1=WAC_District)*('Blend Sheet'!$G$4=WAC_IIN),0))*'Blend Sheet'!$G8,0) + IFERROR(INDEX(WAC_Item_Cost,MATCH(1,(J$1=WAC_District)*('Blend Sheet'!$H$4=WAC_IIN),0))*'Blend Sheet'!$H8,0)  + IFERROR(INDEX(WAC_Item_Cost,MATCH(1,(J$1=WAC_District)*('Blend Sheet'!$I$4=WAC_IIN),0))*'Blend Sheet'!$I8,0) + IFERROR(INDEX(WAC_Item_Cost,MATCH(1,(J$1=WAC_District)*('Blend Sheet'!$J$4=WAC_IIN),0))*'Blend Sheet'!$J8,0) + IFERROR(INDEX(WAC_Item_Cost,MATCH(1,(J$1=WAC_District)*('Blend Sheet'!$K$4=WAC_IIN),0))*'Blend Sheet'!$K8,0) + IFERROR(INDEX(WAC_Item_Cost,MATCH(1,(J$1=WAC_District)*('Blend Sheet'!$L$4=WAC_IIN),0))*'Blend Sheet'!$L8,0) + IFERROR(INDEX(WAC_Item_Cost,MATCH(1,(J$1=WAC_District)*('Blend Sheet'!$M$4=WAC_IIN),0))*'Blend Sheet'!$M8,0) + IFERROR(INDEX(WAC_Item_Cost,MATCH(1,(J$1=WAC_District)*('Blend Sheet'!$N$4=WAC_IIN),0))*'Blend Sheet'!$N8,0) + IFERROR(INDEX(WAC_Item_Cost,MATCH(1,(J$1=WAC_District)*('Blend Sheet'!$O$4=WAC_IIN),0))*'Blend Sheet'!$O8,0) + IFERROR(INDEX(WAC_Item_Cost,MATCH(1,(J$1=WAC_District)*('Blend Sheet'!$P$4=WAC_IIN),0))*'Blend Sheet'!$P8,0) + IFERROR(INDEX(WAC_Item_Cost,MATCH(1,(J$1=WAC_District)*('Blend Sheet'!$Q$4=WAC_IIN),0))*'Blend Sheet'!$Q8,0) + IFERROR(INDEX(WAC_Item_Cost,MATCH(1,(J$1=WAC_District)*('Blend Sheet'!$R$4=WAC_IIN),0))*'Blend Sheet'!$R8,0) + IFERROR(INDEX(WAC_Item_Cost,MATCH(1,(J$1=WAC_District)*('Blend Sheet'!$S$4=WAC_IIN),0))*'Blend Sheet'!$S8,0) + IFERROR(INDEX(WAC_Item_Cost,MATCH(1,(J$1=WAC_District)*('Blend Sheet'!$T$4=WAC_IIN),0))*'Blend Sheet'!$T8,0) + IFERROR(INDEX(WAC_Item_Cost,MATCH(1,(J$1=WAC_District)*('Blend Sheet'!$U$4=WAC_IIN),0))*'Blend Sheet'!$U8,0) + IFERROR(INDEX(WAC_Item_Cost,MATCH(1,(J$1=WAC_District)*('Blend Sheet'!$V$4=WAC_IIN),0))*'Blend Sheet'!$V8,0) + IFERROR(INDEX(WAC_Item_Cost,MATCH(1,(J$1=WAC_District)*('Blend Sheet'!$W$4=WAC_IIN),0))*'Blend Sheet'!$W8,0) + IFERROR(INDEX(WAC_Item_Cost,MATCH(1,(J$1=WAC_District)*('Blend Sheet'!$X$4=WAC_IIN),0))*'Blend Sheet'!$X8,0) + IFERROR(INDEX(WAC_Item_Cost,MATCH(1,(J$1=WAC_District)*('Blend Sheet'!$Y$4=WAC_IIN),0))*'Blend Sheet'!$Y8,0) + IFERROR(INDEX(WAC_Item_Cost,MATCH(1,(J$1=WAC_District)*('Blend Sheet'!$Z$4=WAC_IIN),0))*'Blend Sheet'!$Z8,0) + IFERROR(INDEX(WAC_Item_Cost,MATCH(1,(J$1=WAC_District)*('Blend Sheet'!$AA$4=WAC_IIN),0))*'Blend Sheet'!$AA8,0) + IFERROR(INDEX(WAC_Item_Cost,MATCH(1,(J$1=WAC_District)*('Blend Sheet'!$AB$4=WAC_IIN),0))*'Blend Sheet'!$AB8,0) + IFERROR(INDEX(WAC_Item_Cost,MATCH(1,(J$1=WAC_District)*('Blend Sheet'!$AC$4=WAC_IIN),0))*'Blend Sheet'!$AC8,0) + IFERROR(INDEX(WAC_Item_Cost,MATCH(1,(J$1=WAC_District)*('Blend Sheet'!$AD$4=WAC_IIN),0))*'Blend Sheet'!$AD8,0) + IFERROR(INDEX(WAC_Item_Cost,MATCH(1,(J$1=WAC_District)*('Blend Sheet'!$AE$4=WAC_IIN),0))*'Blend Sheet'!$AE8,0) + IFERROR(INDEX(WAC_Item_Cost,MATCH(1,(J$1=WAC_District)*('Blend Sheet'!$AF$4=WAC_IIN),0))*'Blend Sheet'!$AF8,0) + IFERROR(INDEX(WAC_Item_Cost,MATCH(1,(J$1=WAC_District)*('Blend Sheet'!$AG$4=WAC_IIN),0))*'Blend Sheet'!$AG8,0) + IFERROR(INDEX(WAC_Item_Cost,MATCH(1,(J$1=WAC_District)*('Blend Sheet'!$AH$4=WAC_IIN),0))*'Blend Sheet'!$AH8,0) + IFERROR(INDEX(WAC_Item_Cost,MATCH(1,(J$1=WAC_District)*('Blend Sheet'!$AI$4=WAC_IIN),0))*'Blend Sheet'!$AI8,0) + IFERROR(INDEX(WAC_Item_Cost,MATCH(1,(J$1=WAC_District)*('Blend Sheet'!$AJ$4=WAC_IIN),0))*'Blend Sheet'!$AJ8,0) + IFERROR(INDEX(WAC_Item_Cost,MATCH(1,(J$1=WAC_District)*('Blend Sheet'!$AK$4=WAC_IIN),0))*'Blend Sheet'!$AK8,0) + IFERROR(INDEX(WAC_Item_Cost,MATCH(1,(J$1=WAC_District)*('Blend Sheet'!$AL$4=WAC_IIN),0))*'Blend Sheet'!$AL8,0) + IFERROR(INDEX(WAC_Item_Cost,MATCH(1,(J$1=WAC_District)*('Blend Sheet'!$AM$4=WAC_IIN),0))*'Blend Sheet'!$AM8,0) + IFERROR(INDEX(WAC_Item_Cost,MATCH(1,(J$1=WAC_District)*('Blend Sheet'!$AN$4=WAC_IIN),0))*'Blend Sheet'!$AN8,0) + IFERROR(INDEX(WAC_Item_Cost,MATCH(1,(J$1=WAC_District)*('Blend Sheet'!$AO$4=WAC_IIN),0))*'Blend Sheet'!$AO8,0) + IFERROR(INDEX(WAC_Item_Cost,MATCH(1,(J$1=WAC_District)*('Blend Sheet'!$AP$4=WAC_IIN),0))*'Blend Sheet'!$AP8/1000,0)</f>
        <v>266.45757900000001</v>
      </c>
      <c r="K5" s="245">
        <f t="array" ref="K5">IFERROR(INDEX(WAC_Item_Cost,MATCH(1,(K$1=WAC_District)*('Blend Sheet'!$C$4=WAC_IIN),0))*'Blend Sheet'!$C8/1000,0) + IFERROR(INDEX(WAC_Item_Cost,MATCH(1,(K$1=WAC_District)*('Blend Sheet'!$D$4=WAC_IIN),0))*'Blend Sheet'!$D8/1000,0) + IFERROR(INDEX(WAC_Item_Cost,MATCH(1,(K$1=WAC_District)*('Blend Sheet'!$E$4=WAC_IIN),0))*'Blend Sheet'!$E8/1000,0) + IFERROR(INDEX(WAC_Item_Cost,MATCH(1,(K$1=WAC_District)*('Blend Sheet'!$F$4=WAC_IIN),0))*'Blend Sheet'!$F8/1000,0)  + IFERROR(INDEX(WAC_Item_Cost,MATCH(1,(K$1=WAC_District)*('Blend Sheet'!$G$4=WAC_IIN),0))*'Blend Sheet'!$G8,0) + IFERROR(INDEX(WAC_Item_Cost,MATCH(1,(K$1=WAC_District)*('Blend Sheet'!$H$4=WAC_IIN),0))*'Blend Sheet'!$H8,0)  + IFERROR(INDEX(WAC_Item_Cost,MATCH(1,(K$1=WAC_District)*('Blend Sheet'!$I$4=WAC_IIN),0))*'Blend Sheet'!$I8,0) + IFERROR(INDEX(WAC_Item_Cost,MATCH(1,(K$1=WAC_District)*('Blend Sheet'!$J$4=WAC_IIN),0))*'Blend Sheet'!$J8,0) + IFERROR(INDEX(WAC_Item_Cost,MATCH(1,(K$1=WAC_District)*('Blend Sheet'!$K$4=WAC_IIN),0))*'Blend Sheet'!$K8,0) + IFERROR(INDEX(WAC_Item_Cost,MATCH(1,(K$1=WAC_District)*('Blend Sheet'!$L$4=WAC_IIN),0))*'Blend Sheet'!$L8,0) + IFERROR(INDEX(WAC_Item_Cost,MATCH(1,(K$1=WAC_District)*('Blend Sheet'!$M$4=WAC_IIN),0))*'Blend Sheet'!$M8,0) + IFERROR(INDEX(WAC_Item_Cost,MATCH(1,(K$1=WAC_District)*('Blend Sheet'!$N$4=WAC_IIN),0))*'Blend Sheet'!$N8,0) + IFERROR(INDEX(WAC_Item_Cost,MATCH(1,(K$1=WAC_District)*('Blend Sheet'!$O$4=WAC_IIN),0))*'Blend Sheet'!$O8,0) + IFERROR(INDEX(WAC_Item_Cost,MATCH(1,(K$1=WAC_District)*('Blend Sheet'!$P$4=WAC_IIN),0))*'Blend Sheet'!$P8,0) + IFERROR(INDEX(WAC_Item_Cost,MATCH(1,(K$1=WAC_District)*('Blend Sheet'!$Q$4=WAC_IIN),0))*'Blend Sheet'!$Q8,0) + IFERROR(INDEX(WAC_Item_Cost,MATCH(1,(K$1=WAC_District)*('Blend Sheet'!$R$4=WAC_IIN),0))*'Blend Sheet'!$R8,0) + IFERROR(INDEX(WAC_Item_Cost,MATCH(1,(K$1=WAC_District)*('Blend Sheet'!$S$4=WAC_IIN),0))*'Blend Sheet'!$S8,0) + IFERROR(INDEX(WAC_Item_Cost,MATCH(1,(K$1=WAC_District)*('Blend Sheet'!$T$4=WAC_IIN),0))*'Blend Sheet'!$T8,0) + IFERROR(INDEX(WAC_Item_Cost,MATCH(1,(K$1=WAC_District)*('Blend Sheet'!$U$4=WAC_IIN),0))*'Blend Sheet'!$U8,0) + IFERROR(INDEX(WAC_Item_Cost,MATCH(1,(K$1=WAC_District)*('Blend Sheet'!$V$4=WAC_IIN),0))*'Blend Sheet'!$V8,0) + IFERROR(INDEX(WAC_Item_Cost,MATCH(1,(K$1=WAC_District)*('Blend Sheet'!$W$4=WAC_IIN),0))*'Blend Sheet'!$W8,0) + IFERROR(INDEX(WAC_Item_Cost,MATCH(1,(K$1=WAC_District)*('Blend Sheet'!$X$4=WAC_IIN),0))*'Blend Sheet'!$X8,0) + IFERROR(INDEX(WAC_Item_Cost,MATCH(1,(K$1=WAC_District)*('Blend Sheet'!$Y$4=WAC_IIN),0))*'Blend Sheet'!$Y8,0) + IFERROR(INDEX(WAC_Item_Cost,MATCH(1,(K$1=WAC_District)*('Blend Sheet'!$Z$4=WAC_IIN),0))*'Blend Sheet'!$Z8,0) + IFERROR(INDEX(WAC_Item_Cost,MATCH(1,(K$1=WAC_District)*('Blend Sheet'!$AA$4=WAC_IIN),0))*'Blend Sheet'!$AA8,0) + IFERROR(INDEX(WAC_Item_Cost,MATCH(1,(K$1=WAC_District)*('Blend Sheet'!$AB$4=WAC_IIN),0))*'Blend Sheet'!$AB8,0) + IFERROR(INDEX(WAC_Item_Cost,MATCH(1,(K$1=WAC_District)*('Blend Sheet'!$AC$4=WAC_IIN),0))*'Blend Sheet'!$AC8,0) + IFERROR(INDEX(WAC_Item_Cost,MATCH(1,(K$1=WAC_District)*('Blend Sheet'!$AD$4=WAC_IIN),0))*'Blend Sheet'!$AD8,0) + IFERROR(INDEX(WAC_Item_Cost,MATCH(1,(K$1=WAC_District)*('Blend Sheet'!$AE$4=WAC_IIN),0))*'Blend Sheet'!$AE8,0) + IFERROR(INDEX(WAC_Item_Cost,MATCH(1,(K$1=WAC_District)*('Blend Sheet'!$AF$4=WAC_IIN),0))*'Blend Sheet'!$AF8,0) + IFERROR(INDEX(WAC_Item_Cost,MATCH(1,(K$1=WAC_District)*('Blend Sheet'!$AG$4=WAC_IIN),0))*'Blend Sheet'!$AG8,0) + IFERROR(INDEX(WAC_Item_Cost,MATCH(1,(K$1=WAC_District)*('Blend Sheet'!$AH$4=WAC_IIN),0))*'Blend Sheet'!$AH8,0) + IFERROR(INDEX(WAC_Item_Cost,MATCH(1,(K$1=WAC_District)*('Blend Sheet'!$AI$4=WAC_IIN),0))*'Blend Sheet'!$AI8,0) + IFERROR(INDEX(WAC_Item_Cost,MATCH(1,(K$1=WAC_District)*('Blend Sheet'!$AJ$4=WAC_IIN),0))*'Blend Sheet'!$AJ8,0) + IFERROR(INDEX(WAC_Item_Cost,MATCH(1,(K$1=WAC_District)*('Blend Sheet'!$AK$4=WAC_IIN),0))*'Blend Sheet'!$AK8,0) + IFERROR(INDEX(WAC_Item_Cost,MATCH(1,(K$1=WAC_District)*('Blend Sheet'!$AL$4=WAC_IIN),0))*'Blend Sheet'!$AL8,0) + IFERROR(INDEX(WAC_Item_Cost,MATCH(1,(K$1=WAC_District)*('Blend Sheet'!$AM$4=WAC_IIN),0))*'Blend Sheet'!$AM8,0) + IFERROR(INDEX(WAC_Item_Cost,MATCH(1,(K$1=WAC_District)*('Blend Sheet'!$AN$4=WAC_IIN),0))*'Blend Sheet'!$AN8,0) + IFERROR(INDEX(WAC_Item_Cost,MATCH(1,(K$1=WAC_District)*('Blend Sheet'!$AO$4=WAC_IIN),0))*'Blend Sheet'!$AO8,0) + IFERROR(INDEX(WAC_Item_Cost,MATCH(1,(K$1=WAC_District)*('Blend Sheet'!$AP$4=WAC_IIN),0))*'Blend Sheet'!$AP8/1000,0)</f>
        <v>214.567263</v>
      </c>
      <c r="L5" s="245">
        <f t="array" ref="L5">IFERROR(INDEX(WAC_Item_Cost,MATCH(1,(L$1=WAC_District)*('Blend Sheet'!$C$4=WAC_IIN),0))*'Blend Sheet'!$C8/1000,0) + IFERROR(INDEX(WAC_Item_Cost,MATCH(1,(L$1=WAC_District)*('Blend Sheet'!$D$4=WAC_IIN),0))*'Blend Sheet'!$D8/1000,0) + IFERROR(INDEX(WAC_Item_Cost,MATCH(1,(L$1=WAC_District)*('Blend Sheet'!$E$4=WAC_IIN),0))*'Blend Sheet'!$E8/1000,0) + IFERROR(INDEX(WAC_Item_Cost,MATCH(1,(L$1=WAC_District)*('Blend Sheet'!$F$4=WAC_IIN),0))*'Blend Sheet'!$F8/1000,0)  + IFERROR(INDEX(WAC_Item_Cost,MATCH(1,(L$1=WAC_District)*('Blend Sheet'!$G$4=WAC_IIN),0))*'Blend Sheet'!$G8,0) + IFERROR(INDEX(WAC_Item_Cost,MATCH(1,(L$1=WAC_District)*('Blend Sheet'!$H$4=WAC_IIN),0))*'Blend Sheet'!$H8,0)  + IFERROR(INDEX(WAC_Item_Cost,MATCH(1,(L$1=WAC_District)*('Blend Sheet'!$I$4=WAC_IIN),0))*'Blend Sheet'!$I8,0) + IFERROR(INDEX(WAC_Item_Cost,MATCH(1,(L$1=WAC_District)*('Blend Sheet'!$J$4=WAC_IIN),0))*'Blend Sheet'!$J8,0) + IFERROR(INDEX(WAC_Item_Cost,MATCH(1,(L$1=WAC_District)*('Blend Sheet'!$K$4=WAC_IIN),0))*'Blend Sheet'!$K8,0) + IFERROR(INDEX(WAC_Item_Cost,MATCH(1,(L$1=WAC_District)*('Blend Sheet'!$L$4=WAC_IIN),0))*'Blend Sheet'!$L8,0) + IFERROR(INDEX(WAC_Item_Cost,MATCH(1,(L$1=WAC_District)*('Blend Sheet'!$M$4=WAC_IIN),0))*'Blend Sheet'!$M8,0) + IFERROR(INDEX(WAC_Item_Cost,MATCH(1,(L$1=WAC_District)*('Blend Sheet'!$N$4=WAC_IIN),0))*'Blend Sheet'!$N8,0) + IFERROR(INDEX(WAC_Item_Cost,MATCH(1,(L$1=WAC_District)*('Blend Sheet'!$O$4=WAC_IIN),0))*'Blend Sheet'!$O8,0) + IFERROR(INDEX(WAC_Item_Cost,MATCH(1,(L$1=WAC_District)*('Blend Sheet'!$P$4=WAC_IIN),0))*'Blend Sheet'!$P8,0) + IFERROR(INDEX(WAC_Item_Cost,MATCH(1,(L$1=WAC_District)*('Blend Sheet'!$Q$4=WAC_IIN),0))*'Blend Sheet'!$Q8,0) + IFERROR(INDEX(WAC_Item_Cost,MATCH(1,(L$1=WAC_District)*('Blend Sheet'!$R$4=WAC_IIN),0))*'Blend Sheet'!$R8,0) + IFERROR(INDEX(WAC_Item_Cost,MATCH(1,(L$1=WAC_District)*('Blend Sheet'!$S$4=WAC_IIN),0))*'Blend Sheet'!$S8,0) + IFERROR(INDEX(WAC_Item_Cost,MATCH(1,(L$1=WAC_District)*('Blend Sheet'!$T$4=WAC_IIN),0))*'Blend Sheet'!$T8,0) + IFERROR(INDEX(WAC_Item_Cost,MATCH(1,(L$1=WAC_District)*('Blend Sheet'!$U$4=WAC_IIN),0))*'Blend Sheet'!$U8,0) + IFERROR(INDEX(WAC_Item_Cost,MATCH(1,(L$1=WAC_District)*('Blend Sheet'!$V$4=WAC_IIN),0))*'Blend Sheet'!$V8,0) + IFERROR(INDEX(WAC_Item_Cost,MATCH(1,(L$1=WAC_District)*('Blend Sheet'!$W$4=WAC_IIN),0))*'Blend Sheet'!$W8,0) + IFERROR(INDEX(WAC_Item_Cost,MATCH(1,(L$1=WAC_District)*('Blend Sheet'!$X$4=WAC_IIN),0))*'Blend Sheet'!$X8,0) + IFERROR(INDEX(WAC_Item_Cost,MATCH(1,(L$1=WAC_District)*('Blend Sheet'!$Y$4=WAC_IIN),0))*'Blend Sheet'!$Y8,0) + IFERROR(INDEX(WAC_Item_Cost,MATCH(1,(L$1=WAC_District)*('Blend Sheet'!$Z$4=WAC_IIN),0))*'Blend Sheet'!$Z8,0) + IFERROR(INDEX(WAC_Item_Cost,MATCH(1,(L$1=WAC_District)*('Blend Sheet'!$AA$4=WAC_IIN),0))*'Blend Sheet'!$AA8,0) + IFERROR(INDEX(WAC_Item_Cost,MATCH(1,(L$1=WAC_District)*('Blend Sheet'!$AB$4=WAC_IIN),0))*'Blend Sheet'!$AB8,0) + IFERROR(INDEX(WAC_Item_Cost,MATCH(1,(L$1=WAC_District)*('Blend Sheet'!$AC$4=WAC_IIN),0))*'Blend Sheet'!$AC8,0) + IFERROR(INDEX(WAC_Item_Cost,MATCH(1,(L$1=WAC_District)*('Blend Sheet'!$AD$4=WAC_IIN),0))*'Blend Sheet'!$AD8,0) + IFERROR(INDEX(WAC_Item_Cost,MATCH(1,(L$1=WAC_District)*('Blend Sheet'!$AE$4=WAC_IIN),0))*'Blend Sheet'!$AE8,0) + IFERROR(INDEX(WAC_Item_Cost,MATCH(1,(L$1=WAC_District)*('Blend Sheet'!$AF$4=WAC_IIN),0))*'Blend Sheet'!$AF8,0) + IFERROR(INDEX(WAC_Item_Cost,MATCH(1,(L$1=WAC_District)*('Blend Sheet'!$AG$4=WAC_IIN),0))*'Blend Sheet'!$AG8,0) + IFERROR(INDEX(WAC_Item_Cost,MATCH(1,(L$1=WAC_District)*('Blend Sheet'!$AH$4=WAC_IIN),0))*'Blend Sheet'!$AH8,0) + IFERROR(INDEX(WAC_Item_Cost,MATCH(1,(L$1=WAC_District)*('Blend Sheet'!$AI$4=WAC_IIN),0))*'Blend Sheet'!$AI8,0) + IFERROR(INDEX(WAC_Item_Cost,MATCH(1,(L$1=WAC_District)*('Blend Sheet'!$AJ$4=WAC_IIN),0))*'Blend Sheet'!$AJ8,0) + IFERROR(INDEX(WAC_Item_Cost,MATCH(1,(L$1=WAC_District)*('Blend Sheet'!$AK$4=WAC_IIN),0))*'Blend Sheet'!$AK8,0) + IFERROR(INDEX(WAC_Item_Cost,MATCH(1,(L$1=WAC_District)*('Blend Sheet'!$AL$4=WAC_IIN),0))*'Blend Sheet'!$AL8,0) + IFERROR(INDEX(WAC_Item_Cost,MATCH(1,(L$1=WAC_District)*('Blend Sheet'!$AM$4=WAC_IIN),0))*'Blend Sheet'!$AM8,0) + IFERROR(INDEX(WAC_Item_Cost,MATCH(1,(L$1=WAC_District)*('Blend Sheet'!$AN$4=WAC_IIN),0))*'Blend Sheet'!$AN8,0) + IFERROR(INDEX(WAC_Item_Cost,MATCH(1,(L$1=WAC_District)*('Blend Sheet'!$AO$4=WAC_IIN),0))*'Blend Sheet'!$AO8,0) + IFERROR(INDEX(WAC_Item_Cost,MATCH(1,(L$1=WAC_District)*('Blend Sheet'!$AP$4=WAC_IIN),0))*'Blend Sheet'!$AP8/1000,0)</f>
        <v>237.04587100000001</v>
      </c>
    </row>
    <row r="6" spans="1:12" x14ac:dyDescent="0.25">
      <c r="A6" t="str">
        <f>'Blend Sheet'!A9</f>
        <v>0:1:2 'G'</v>
      </c>
      <c r="B6" s="245">
        <f t="array" ref="B6">IFERROR(INDEX(WAC_Item_Cost,MATCH(1,(B$1=WAC_District)*('Blend Sheet'!$C$4=WAC_IIN),0))*'Blend Sheet'!$C9/1000,0) + IFERROR(INDEX(WAC_Item_Cost,MATCH(1,(B$1=WAC_District)*('Blend Sheet'!$D$4=WAC_IIN),0))*'Blend Sheet'!$D9/1000,0) + IFERROR(INDEX(WAC_Item_Cost,MATCH(1,(B$1=WAC_District)*('Blend Sheet'!$E$4=WAC_IIN),0))*'Blend Sheet'!$E9/1000,0) + IFERROR(INDEX(WAC_Item_Cost,MATCH(1,(B$1=WAC_District)*('Blend Sheet'!$F$4=WAC_IIN),0))*'Blend Sheet'!$F9/1000,0)  + IFERROR(INDEX(WAC_Item_Cost,MATCH(1,(B$1=WAC_District)*('Blend Sheet'!$G$4=WAC_IIN),0))*'Blend Sheet'!$G9,0) + IFERROR(INDEX(WAC_Item_Cost,MATCH(1,(B$1=WAC_District)*('Blend Sheet'!$H$4=WAC_IIN),0))*'Blend Sheet'!$H9,0)  + IFERROR(INDEX(WAC_Item_Cost,MATCH(1,(B$1=WAC_District)*('Blend Sheet'!$I$4=WAC_IIN),0))*'Blend Sheet'!$I9,0) + IFERROR(INDEX(WAC_Item_Cost,MATCH(1,(B$1=WAC_District)*('Blend Sheet'!$J$4=WAC_IIN),0))*'Blend Sheet'!$J9,0) + IFERROR(INDEX(WAC_Item_Cost,MATCH(1,(B$1=WAC_District)*('Blend Sheet'!$K$4=WAC_IIN),0))*'Blend Sheet'!$K9,0) + IFERROR(INDEX(WAC_Item_Cost,MATCH(1,(B$1=WAC_District)*('Blend Sheet'!$L$4=WAC_IIN),0))*'Blend Sheet'!$L9,0) + IFERROR(INDEX(WAC_Item_Cost,MATCH(1,(B$1=WAC_District)*('Blend Sheet'!$M$4=WAC_IIN),0))*'Blend Sheet'!$M9,0) + IFERROR(INDEX(WAC_Item_Cost,MATCH(1,(B$1=WAC_District)*('Blend Sheet'!$N$4=WAC_IIN),0))*'Blend Sheet'!$N9,0) + IFERROR(INDEX(WAC_Item_Cost,MATCH(1,(B$1=WAC_District)*('Blend Sheet'!$O$4=WAC_IIN),0))*'Blend Sheet'!$O9,0) + IFERROR(INDEX(WAC_Item_Cost,MATCH(1,(B$1=WAC_District)*('Blend Sheet'!$P$4=WAC_IIN),0))*'Blend Sheet'!$P9,0) + IFERROR(INDEX(WAC_Item_Cost,MATCH(1,(B$1=WAC_District)*('Blend Sheet'!$Q$4=WAC_IIN),0))*'Blend Sheet'!$Q9,0) + IFERROR(INDEX(WAC_Item_Cost,MATCH(1,(B$1=WAC_District)*('Blend Sheet'!$R$4=WAC_IIN),0))*'Blend Sheet'!$R9,0) + IFERROR(INDEX(WAC_Item_Cost,MATCH(1,(B$1=WAC_District)*('Blend Sheet'!$S$4=WAC_IIN),0))*'Blend Sheet'!$S9,0) + IFERROR(INDEX(WAC_Item_Cost,MATCH(1,(B$1=WAC_District)*('Blend Sheet'!$T$4=WAC_IIN),0))*'Blend Sheet'!$T9,0) + IFERROR(INDEX(WAC_Item_Cost,MATCH(1,(B$1=WAC_District)*('Blend Sheet'!$U$4=WAC_IIN),0))*'Blend Sheet'!$U9,0) + IFERROR(INDEX(WAC_Item_Cost,MATCH(1,(B$1=WAC_District)*('Blend Sheet'!$V$4=WAC_IIN),0))*'Blend Sheet'!$V9,0) + IFERROR(INDEX(WAC_Item_Cost,MATCH(1,(B$1=WAC_District)*('Blend Sheet'!$W$4=WAC_IIN),0))*'Blend Sheet'!$W9,0) + IFERROR(INDEX(WAC_Item_Cost,MATCH(1,(B$1=WAC_District)*('Blend Sheet'!$X$4=WAC_IIN),0))*'Blend Sheet'!$X9,0) + IFERROR(INDEX(WAC_Item_Cost,MATCH(1,(B$1=WAC_District)*('Blend Sheet'!$Y$4=WAC_IIN),0))*'Blend Sheet'!$Y9,0) + IFERROR(INDEX(WAC_Item_Cost,MATCH(1,(B$1=WAC_District)*('Blend Sheet'!$Z$4=WAC_IIN),0))*'Blend Sheet'!$Z9,0) + IFERROR(INDEX(WAC_Item_Cost,MATCH(1,(B$1=WAC_District)*('Blend Sheet'!$AA$4=WAC_IIN),0))*'Blend Sheet'!$AA9,0) + IFERROR(INDEX(WAC_Item_Cost,MATCH(1,(B$1=WAC_District)*('Blend Sheet'!$AB$4=WAC_IIN),0))*'Blend Sheet'!$AB9,0) + IFERROR(INDEX(WAC_Item_Cost,MATCH(1,(B$1=WAC_District)*('Blend Sheet'!$AC$4=WAC_IIN),0))*'Blend Sheet'!$AC9,0) + IFERROR(INDEX(WAC_Item_Cost,MATCH(1,(B$1=WAC_District)*('Blend Sheet'!$AD$4=WAC_IIN),0))*'Blend Sheet'!$AD9,0) + IFERROR(INDEX(WAC_Item_Cost,MATCH(1,(B$1=WAC_District)*('Blend Sheet'!$AE$4=WAC_IIN),0))*'Blend Sheet'!$AE9,0) + IFERROR(INDEX(WAC_Item_Cost,MATCH(1,(B$1=WAC_District)*('Blend Sheet'!$AF$4=WAC_IIN),0))*'Blend Sheet'!$AF9,0) + IFERROR(INDEX(WAC_Item_Cost,MATCH(1,(B$1=WAC_District)*('Blend Sheet'!$AG$4=WAC_IIN),0))*'Blend Sheet'!$AG9,0) + IFERROR(INDEX(WAC_Item_Cost,MATCH(1,(B$1=WAC_District)*('Blend Sheet'!$AH$4=WAC_IIN),0))*'Blend Sheet'!$AH9,0) + IFERROR(INDEX(WAC_Item_Cost,MATCH(1,(B$1=WAC_District)*('Blend Sheet'!$AI$4=WAC_IIN),0))*'Blend Sheet'!$AI9,0) + IFERROR(INDEX(WAC_Item_Cost,MATCH(1,(B$1=WAC_District)*('Blend Sheet'!$AJ$4=WAC_IIN),0))*'Blend Sheet'!$AJ9,0) + IFERROR(INDEX(WAC_Item_Cost,MATCH(1,(B$1=WAC_District)*('Blend Sheet'!$AK$4=WAC_IIN),0))*'Blend Sheet'!$AK9,0) + IFERROR(INDEX(WAC_Item_Cost,MATCH(1,(B$1=WAC_District)*('Blend Sheet'!$AL$4=WAC_IIN),0))*'Blend Sheet'!$AL9,0) + IFERROR(INDEX(WAC_Item_Cost,MATCH(1,(B$1=WAC_District)*('Blend Sheet'!$AM$4=WAC_IIN),0))*'Blend Sheet'!$AM9,0) + IFERROR(INDEX(WAC_Item_Cost,MATCH(1,(B$1=WAC_District)*('Blend Sheet'!$AN$4=WAC_IIN),0))*'Blend Sheet'!$AN9,0) + IFERROR(INDEX(WAC_Item_Cost,MATCH(1,(B$1=WAC_District)*('Blend Sheet'!$AO$4=WAC_IIN),0))*'Blend Sheet'!$AO9,0) + IFERROR(INDEX(WAC_Item_Cost,MATCH(1,(B$1=WAC_District)*('Blend Sheet'!$AP$4=WAC_IIN),0))*'Blend Sheet'!$AP9/1000,0)</f>
        <v>192.89633699999999</v>
      </c>
      <c r="C6" s="245">
        <f t="array" ref="C6">IFERROR(INDEX(WAC_Item_Cost,MATCH(1,(C$1=WAC_District)*('Blend Sheet'!$C$4=WAC_IIN),0))*'Blend Sheet'!$C9/1000,0) + IFERROR(INDEX(WAC_Item_Cost,MATCH(1,(C$1=WAC_District)*('Blend Sheet'!$D$4=WAC_IIN),0))*'Blend Sheet'!$D9/1000,0) + IFERROR(INDEX(WAC_Item_Cost,MATCH(1,(C$1=WAC_District)*('Blend Sheet'!$E$4=WAC_IIN),0))*'Blend Sheet'!$E9/1000,0) + IFERROR(INDEX(WAC_Item_Cost,MATCH(1,(C$1=WAC_District)*('Blend Sheet'!$F$4=WAC_IIN),0))*'Blend Sheet'!$F9/1000,0)  + IFERROR(INDEX(WAC_Item_Cost,MATCH(1,(C$1=WAC_District)*('Blend Sheet'!$G$4=WAC_IIN),0))*'Blend Sheet'!$G9,0) + IFERROR(INDEX(WAC_Item_Cost,MATCH(1,(C$1=WAC_District)*('Blend Sheet'!$H$4=WAC_IIN),0))*'Blend Sheet'!$H9,0)  + IFERROR(INDEX(WAC_Item_Cost,MATCH(1,(C$1=WAC_District)*('Blend Sheet'!$I$4=WAC_IIN),0))*'Blend Sheet'!$I9,0) + IFERROR(INDEX(WAC_Item_Cost,MATCH(1,(C$1=WAC_District)*('Blend Sheet'!$J$4=WAC_IIN),0))*'Blend Sheet'!$J9,0) + IFERROR(INDEX(WAC_Item_Cost,MATCH(1,(C$1=WAC_District)*('Blend Sheet'!$K$4=WAC_IIN),0))*'Blend Sheet'!$K9,0) + IFERROR(INDEX(WAC_Item_Cost,MATCH(1,(C$1=WAC_District)*('Blend Sheet'!$L$4=WAC_IIN),0))*'Blend Sheet'!$L9,0) + IFERROR(INDEX(WAC_Item_Cost,MATCH(1,(C$1=WAC_District)*('Blend Sheet'!$M$4=WAC_IIN),0))*'Blend Sheet'!$M9,0) + IFERROR(INDEX(WAC_Item_Cost,MATCH(1,(C$1=WAC_District)*('Blend Sheet'!$N$4=WAC_IIN),0))*'Blend Sheet'!$N9,0) + IFERROR(INDEX(WAC_Item_Cost,MATCH(1,(C$1=WAC_District)*('Blend Sheet'!$O$4=WAC_IIN),0))*'Blend Sheet'!$O9,0) + IFERROR(INDEX(WAC_Item_Cost,MATCH(1,(C$1=WAC_District)*('Blend Sheet'!$P$4=WAC_IIN),0))*'Blend Sheet'!$P9,0) + IFERROR(INDEX(WAC_Item_Cost,MATCH(1,(C$1=WAC_District)*('Blend Sheet'!$Q$4=WAC_IIN),0))*'Blend Sheet'!$Q9,0) + IFERROR(INDEX(WAC_Item_Cost,MATCH(1,(C$1=WAC_District)*('Blend Sheet'!$R$4=WAC_IIN),0))*'Blend Sheet'!$R9,0) + IFERROR(INDEX(WAC_Item_Cost,MATCH(1,(C$1=WAC_District)*('Blend Sheet'!$S$4=WAC_IIN),0))*'Blend Sheet'!$S9,0) + IFERROR(INDEX(WAC_Item_Cost,MATCH(1,(C$1=WAC_District)*('Blend Sheet'!$T$4=WAC_IIN),0))*'Blend Sheet'!$T9,0) + IFERROR(INDEX(WAC_Item_Cost,MATCH(1,(C$1=WAC_District)*('Blend Sheet'!$U$4=WAC_IIN),0))*'Blend Sheet'!$U9,0) + IFERROR(INDEX(WAC_Item_Cost,MATCH(1,(C$1=WAC_District)*('Blend Sheet'!$V$4=WAC_IIN),0))*'Blend Sheet'!$V9,0) + IFERROR(INDEX(WAC_Item_Cost,MATCH(1,(C$1=WAC_District)*('Blend Sheet'!$W$4=WAC_IIN),0))*'Blend Sheet'!$W9,0) + IFERROR(INDEX(WAC_Item_Cost,MATCH(1,(C$1=WAC_District)*('Blend Sheet'!$X$4=WAC_IIN),0))*'Blend Sheet'!$X9,0) + IFERROR(INDEX(WAC_Item_Cost,MATCH(1,(C$1=WAC_District)*('Blend Sheet'!$Y$4=WAC_IIN),0))*'Blend Sheet'!$Y9,0) + IFERROR(INDEX(WAC_Item_Cost,MATCH(1,(C$1=WAC_District)*('Blend Sheet'!$Z$4=WAC_IIN),0))*'Blend Sheet'!$Z9,0) + IFERROR(INDEX(WAC_Item_Cost,MATCH(1,(C$1=WAC_District)*('Blend Sheet'!$AA$4=WAC_IIN),0))*'Blend Sheet'!$AA9,0) + IFERROR(INDEX(WAC_Item_Cost,MATCH(1,(C$1=WAC_District)*('Blend Sheet'!$AB$4=WAC_IIN),0))*'Blend Sheet'!$AB9,0) + IFERROR(INDEX(WAC_Item_Cost,MATCH(1,(C$1=WAC_District)*('Blend Sheet'!$AC$4=WAC_IIN),0))*'Blend Sheet'!$AC9,0) + IFERROR(INDEX(WAC_Item_Cost,MATCH(1,(C$1=WAC_District)*('Blend Sheet'!$AD$4=WAC_IIN),0))*'Blend Sheet'!$AD9,0) + IFERROR(INDEX(WAC_Item_Cost,MATCH(1,(C$1=WAC_District)*('Blend Sheet'!$AE$4=WAC_IIN),0))*'Blend Sheet'!$AE9,0) + IFERROR(INDEX(WAC_Item_Cost,MATCH(1,(C$1=WAC_District)*('Blend Sheet'!$AF$4=WAC_IIN),0))*'Blend Sheet'!$AF9,0) + IFERROR(INDEX(WAC_Item_Cost,MATCH(1,(C$1=WAC_District)*('Blend Sheet'!$AG$4=WAC_IIN),0))*'Blend Sheet'!$AG9,0) + IFERROR(INDEX(WAC_Item_Cost,MATCH(1,(C$1=WAC_District)*('Blend Sheet'!$AH$4=WAC_IIN),0))*'Blend Sheet'!$AH9,0) + IFERROR(INDEX(WAC_Item_Cost,MATCH(1,(C$1=WAC_District)*('Blend Sheet'!$AI$4=WAC_IIN),0))*'Blend Sheet'!$AI9,0) + IFERROR(INDEX(WAC_Item_Cost,MATCH(1,(C$1=WAC_District)*('Blend Sheet'!$AJ$4=WAC_IIN),0))*'Blend Sheet'!$AJ9,0) + IFERROR(INDEX(WAC_Item_Cost,MATCH(1,(C$1=WAC_District)*('Blend Sheet'!$AK$4=WAC_IIN),0))*'Blend Sheet'!$AK9,0) + IFERROR(INDEX(WAC_Item_Cost,MATCH(1,(C$1=WAC_District)*('Blend Sheet'!$AL$4=WAC_IIN),0))*'Blend Sheet'!$AL9,0) + IFERROR(INDEX(WAC_Item_Cost,MATCH(1,(C$1=WAC_District)*('Blend Sheet'!$AM$4=WAC_IIN),0))*'Blend Sheet'!$AM9,0) + IFERROR(INDEX(WAC_Item_Cost,MATCH(1,(C$1=WAC_District)*('Blend Sheet'!$AN$4=WAC_IIN),0))*'Blend Sheet'!$AN9,0) + IFERROR(INDEX(WAC_Item_Cost,MATCH(1,(C$1=WAC_District)*('Blend Sheet'!$AO$4=WAC_IIN),0))*'Blend Sheet'!$AO9,0) + IFERROR(INDEX(WAC_Item_Cost,MATCH(1,(C$1=WAC_District)*('Blend Sheet'!$AP$4=WAC_IIN),0))*'Blend Sheet'!$AP9/1000,0)</f>
        <v>246.740791</v>
      </c>
      <c r="D6" s="245">
        <f t="array" ref="D6">IFERROR(INDEX(WAC_Item_Cost,MATCH(1,(D$1=WAC_District)*('Blend Sheet'!$C$4=WAC_IIN),0))*'Blend Sheet'!$C9/1000,0) + IFERROR(INDEX(WAC_Item_Cost,MATCH(1,(D$1=WAC_District)*('Blend Sheet'!$D$4=WAC_IIN),0))*'Blend Sheet'!$D9/1000,0) + IFERROR(INDEX(WAC_Item_Cost,MATCH(1,(D$1=WAC_District)*('Blend Sheet'!$E$4=WAC_IIN),0))*'Blend Sheet'!$E9/1000,0) + IFERROR(INDEX(WAC_Item_Cost,MATCH(1,(D$1=WAC_District)*('Blend Sheet'!$F$4=WAC_IIN),0))*'Blend Sheet'!$F9/1000,0)  + IFERROR(INDEX(WAC_Item_Cost,MATCH(1,(D$1=WAC_District)*('Blend Sheet'!$G$4=WAC_IIN),0))*'Blend Sheet'!$G9,0) + IFERROR(INDEX(WAC_Item_Cost,MATCH(1,(D$1=WAC_District)*('Blend Sheet'!$H$4=WAC_IIN),0))*'Blend Sheet'!$H9,0)  + IFERROR(INDEX(WAC_Item_Cost,MATCH(1,(D$1=WAC_District)*('Blend Sheet'!$I$4=WAC_IIN),0))*'Blend Sheet'!$I9,0) + IFERROR(INDEX(WAC_Item_Cost,MATCH(1,(D$1=WAC_District)*('Blend Sheet'!$J$4=WAC_IIN),0))*'Blend Sheet'!$J9,0) + IFERROR(INDEX(WAC_Item_Cost,MATCH(1,(D$1=WAC_District)*('Blend Sheet'!$K$4=WAC_IIN),0))*'Blend Sheet'!$K9,0) + IFERROR(INDEX(WAC_Item_Cost,MATCH(1,(D$1=WAC_District)*('Blend Sheet'!$L$4=WAC_IIN),0))*'Blend Sheet'!$L9,0) + IFERROR(INDEX(WAC_Item_Cost,MATCH(1,(D$1=WAC_District)*('Blend Sheet'!$M$4=WAC_IIN),0))*'Blend Sheet'!$M9,0) + IFERROR(INDEX(WAC_Item_Cost,MATCH(1,(D$1=WAC_District)*('Blend Sheet'!$N$4=WAC_IIN),0))*'Blend Sheet'!$N9,0) + IFERROR(INDEX(WAC_Item_Cost,MATCH(1,(D$1=WAC_District)*('Blend Sheet'!$O$4=WAC_IIN),0))*'Blend Sheet'!$O9,0) + IFERROR(INDEX(WAC_Item_Cost,MATCH(1,(D$1=WAC_District)*('Blend Sheet'!$P$4=WAC_IIN),0))*'Blend Sheet'!$P9,0) + IFERROR(INDEX(WAC_Item_Cost,MATCH(1,(D$1=WAC_District)*('Blend Sheet'!$Q$4=WAC_IIN),0))*'Blend Sheet'!$Q9,0) + IFERROR(INDEX(WAC_Item_Cost,MATCH(1,(D$1=WAC_District)*('Blend Sheet'!$R$4=WAC_IIN),0))*'Blend Sheet'!$R9,0) + IFERROR(INDEX(WAC_Item_Cost,MATCH(1,(D$1=WAC_District)*('Blend Sheet'!$S$4=WAC_IIN),0))*'Blend Sheet'!$S9,0) + IFERROR(INDEX(WAC_Item_Cost,MATCH(1,(D$1=WAC_District)*('Blend Sheet'!$T$4=WAC_IIN),0))*'Blend Sheet'!$T9,0) + IFERROR(INDEX(WAC_Item_Cost,MATCH(1,(D$1=WAC_District)*('Blend Sheet'!$U$4=WAC_IIN),0))*'Blend Sheet'!$U9,0) + IFERROR(INDEX(WAC_Item_Cost,MATCH(1,(D$1=WAC_District)*('Blend Sheet'!$V$4=WAC_IIN),0))*'Blend Sheet'!$V9,0) + IFERROR(INDEX(WAC_Item_Cost,MATCH(1,(D$1=WAC_District)*('Blend Sheet'!$W$4=WAC_IIN),0))*'Blend Sheet'!$W9,0) + IFERROR(INDEX(WAC_Item_Cost,MATCH(1,(D$1=WAC_District)*('Blend Sheet'!$X$4=WAC_IIN),0))*'Blend Sheet'!$X9,0) + IFERROR(INDEX(WAC_Item_Cost,MATCH(1,(D$1=WAC_District)*('Blend Sheet'!$Y$4=WAC_IIN),0))*'Blend Sheet'!$Y9,0) + IFERROR(INDEX(WAC_Item_Cost,MATCH(1,(D$1=WAC_District)*('Blend Sheet'!$Z$4=WAC_IIN),0))*'Blend Sheet'!$Z9,0) + IFERROR(INDEX(WAC_Item_Cost,MATCH(1,(D$1=WAC_District)*('Blend Sheet'!$AA$4=WAC_IIN),0))*'Blend Sheet'!$AA9,0) + IFERROR(INDEX(WAC_Item_Cost,MATCH(1,(D$1=WAC_District)*('Blend Sheet'!$AB$4=WAC_IIN),0))*'Blend Sheet'!$AB9,0) + IFERROR(INDEX(WAC_Item_Cost,MATCH(1,(D$1=WAC_District)*('Blend Sheet'!$AC$4=WAC_IIN),0))*'Blend Sheet'!$AC9,0) + IFERROR(INDEX(WAC_Item_Cost,MATCH(1,(D$1=WAC_District)*('Blend Sheet'!$AD$4=WAC_IIN),0))*'Blend Sheet'!$AD9,0) + IFERROR(INDEX(WAC_Item_Cost,MATCH(1,(D$1=WAC_District)*('Blend Sheet'!$AE$4=WAC_IIN),0))*'Blend Sheet'!$AE9,0) + IFERROR(INDEX(WAC_Item_Cost,MATCH(1,(D$1=WAC_District)*('Blend Sheet'!$AF$4=WAC_IIN),0))*'Blend Sheet'!$AF9,0) + IFERROR(INDEX(WAC_Item_Cost,MATCH(1,(D$1=WAC_District)*('Blend Sheet'!$AG$4=WAC_IIN),0))*'Blend Sheet'!$AG9,0) + IFERROR(INDEX(WAC_Item_Cost,MATCH(1,(D$1=WAC_District)*('Blend Sheet'!$AH$4=WAC_IIN),0))*'Blend Sheet'!$AH9,0) + IFERROR(INDEX(WAC_Item_Cost,MATCH(1,(D$1=WAC_District)*('Blend Sheet'!$AI$4=WAC_IIN),0))*'Blend Sheet'!$AI9,0) + IFERROR(INDEX(WAC_Item_Cost,MATCH(1,(D$1=WAC_District)*('Blend Sheet'!$AJ$4=WAC_IIN),0))*'Blend Sheet'!$AJ9,0) + IFERROR(INDEX(WAC_Item_Cost,MATCH(1,(D$1=WAC_District)*('Blend Sheet'!$AK$4=WAC_IIN),0))*'Blend Sheet'!$AK9,0) + IFERROR(INDEX(WAC_Item_Cost,MATCH(1,(D$1=WAC_District)*('Blend Sheet'!$AL$4=WAC_IIN),0))*'Blend Sheet'!$AL9,0) + IFERROR(INDEX(WAC_Item_Cost,MATCH(1,(D$1=WAC_District)*('Blend Sheet'!$AM$4=WAC_IIN),0))*'Blend Sheet'!$AM9,0) + IFERROR(INDEX(WAC_Item_Cost,MATCH(1,(D$1=WAC_District)*('Blend Sheet'!$AN$4=WAC_IIN),0))*'Blend Sheet'!$AN9,0) + IFERROR(INDEX(WAC_Item_Cost,MATCH(1,(D$1=WAC_District)*('Blend Sheet'!$AO$4=WAC_IIN),0))*'Blend Sheet'!$AO9,0) + IFERROR(INDEX(WAC_Item_Cost,MATCH(1,(D$1=WAC_District)*('Blend Sheet'!$AP$4=WAC_IIN),0))*'Blend Sheet'!$AP9/1000,0)</f>
        <v>228.25399200000001</v>
      </c>
      <c r="E6" s="245">
        <f t="array" ref="E6">IFERROR(INDEX(WAC_Item_Cost,MATCH(1,(E$1=WAC_District)*('Blend Sheet'!$C$4=WAC_IIN),0))*'Blend Sheet'!$C9/1000,0) + IFERROR(INDEX(WAC_Item_Cost,MATCH(1,(E$1=WAC_District)*('Blend Sheet'!$D$4=WAC_IIN),0))*'Blend Sheet'!$D9/1000,0) + IFERROR(INDEX(WAC_Item_Cost,MATCH(1,(E$1=WAC_District)*('Blend Sheet'!$E$4=WAC_IIN),0))*'Blend Sheet'!$E9/1000,0) + IFERROR(INDEX(WAC_Item_Cost,MATCH(1,(E$1=WAC_District)*('Blend Sheet'!$F$4=WAC_IIN),0))*'Blend Sheet'!$F9/1000,0)  + IFERROR(INDEX(WAC_Item_Cost,MATCH(1,(E$1=WAC_District)*('Blend Sheet'!$G$4=WAC_IIN),0))*'Blend Sheet'!$G9,0) + IFERROR(INDEX(WAC_Item_Cost,MATCH(1,(E$1=WAC_District)*('Blend Sheet'!$H$4=WAC_IIN),0))*'Blend Sheet'!$H9,0)  + IFERROR(INDEX(WAC_Item_Cost,MATCH(1,(E$1=WAC_District)*('Blend Sheet'!$I$4=WAC_IIN),0))*'Blend Sheet'!$I9,0) + IFERROR(INDEX(WAC_Item_Cost,MATCH(1,(E$1=WAC_District)*('Blend Sheet'!$J$4=WAC_IIN),0))*'Blend Sheet'!$J9,0) + IFERROR(INDEX(WAC_Item_Cost,MATCH(1,(E$1=WAC_District)*('Blend Sheet'!$K$4=WAC_IIN),0))*'Blend Sheet'!$K9,0) + IFERROR(INDEX(WAC_Item_Cost,MATCH(1,(E$1=WAC_District)*('Blend Sheet'!$L$4=WAC_IIN),0))*'Blend Sheet'!$L9,0) + IFERROR(INDEX(WAC_Item_Cost,MATCH(1,(E$1=WAC_District)*('Blend Sheet'!$M$4=WAC_IIN),0))*'Blend Sheet'!$M9,0) + IFERROR(INDEX(WAC_Item_Cost,MATCH(1,(E$1=WAC_District)*('Blend Sheet'!$N$4=WAC_IIN),0))*'Blend Sheet'!$N9,0) + IFERROR(INDEX(WAC_Item_Cost,MATCH(1,(E$1=WAC_District)*('Blend Sheet'!$O$4=WAC_IIN),0))*'Blend Sheet'!$O9,0) + IFERROR(INDEX(WAC_Item_Cost,MATCH(1,(E$1=WAC_District)*('Blend Sheet'!$P$4=WAC_IIN),0))*'Blend Sheet'!$P9,0) + IFERROR(INDEX(WAC_Item_Cost,MATCH(1,(E$1=WAC_District)*('Blend Sheet'!$Q$4=WAC_IIN),0))*'Blend Sheet'!$Q9,0) + IFERROR(INDEX(WAC_Item_Cost,MATCH(1,(E$1=WAC_District)*('Blend Sheet'!$R$4=WAC_IIN),0))*'Blend Sheet'!$R9,0) + IFERROR(INDEX(WAC_Item_Cost,MATCH(1,(E$1=WAC_District)*('Blend Sheet'!$S$4=WAC_IIN),0))*'Blend Sheet'!$S9,0) + IFERROR(INDEX(WAC_Item_Cost,MATCH(1,(E$1=WAC_District)*('Blend Sheet'!$T$4=WAC_IIN),0))*'Blend Sheet'!$T9,0) + IFERROR(INDEX(WAC_Item_Cost,MATCH(1,(E$1=WAC_District)*('Blend Sheet'!$U$4=WAC_IIN),0))*'Blend Sheet'!$U9,0) + IFERROR(INDEX(WAC_Item_Cost,MATCH(1,(E$1=WAC_District)*('Blend Sheet'!$V$4=WAC_IIN),0))*'Blend Sheet'!$V9,0) + IFERROR(INDEX(WAC_Item_Cost,MATCH(1,(E$1=WAC_District)*('Blend Sheet'!$W$4=WAC_IIN),0))*'Blend Sheet'!$W9,0) + IFERROR(INDEX(WAC_Item_Cost,MATCH(1,(E$1=WAC_District)*('Blend Sheet'!$X$4=WAC_IIN),0))*'Blend Sheet'!$X9,0) + IFERROR(INDEX(WAC_Item_Cost,MATCH(1,(E$1=WAC_District)*('Blend Sheet'!$Y$4=WAC_IIN),0))*'Blend Sheet'!$Y9,0) + IFERROR(INDEX(WAC_Item_Cost,MATCH(1,(E$1=WAC_District)*('Blend Sheet'!$Z$4=WAC_IIN),0))*'Blend Sheet'!$Z9,0) + IFERROR(INDEX(WAC_Item_Cost,MATCH(1,(E$1=WAC_District)*('Blend Sheet'!$AA$4=WAC_IIN),0))*'Blend Sheet'!$AA9,0) + IFERROR(INDEX(WAC_Item_Cost,MATCH(1,(E$1=WAC_District)*('Blend Sheet'!$AB$4=WAC_IIN),0))*'Blend Sheet'!$AB9,0) + IFERROR(INDEX(WAC_Item_Cost,MATCH(1,(E$1=WAC_District)*('Blend Sheet'!$AC$4=WAC_IIN),0))*'Blend Sheet'!$AC9,0) + IFERROR(INDEX(WAC_Item_Cost,MATCH(1,(E$1=WAC_District)*('Blend Sheet'!$AD$4=WAC_IIN),0))*'Blend Sheet'!$AD9,0) + IFERROR(INDEX(WAC_Item_Cost,MATCH(1,(E$1=WAC_District)*('Blend Sheet'!$AE$4=WAC_IIN),0))*'Blend Sheet'!$AE9,0) + IFERROR(INDEX(WAC_Item_Cost,MATCH(1,(E$1=WAC_District)*('Blend Sheet'!$AF$4=WAC_IIN),0))*'Blend Sheet'!$AF9,0) + IFERROR(INDEX(WAC_Item_Cost,MATCH(1,(E$1=WAC_District)*('Blend Sheet'!$AG$4=WAC_IIN),0))*'Blend Sheet'!$AG9,0) + IFERROR(INDEX(WAC_Item_Cost,MATCH(1,(E$1=WAC_District)*('Blend Sheet'!$AH$4=WAC_IIN),0))*'Blend Sheet'!$AH9,0) + IFERROR(INDEX(WAC_Item_Cost,MATCH(1,(E$1=WAC_District)*('Blend Sheet'!$AI$4=WAC_IIN),0))*'Blend Sheet'!$AI9,0) + IFERROR(INDEX(WAC_Item_Cost,MATCH(1,(E$1=WAC_District)*('Blend Sheet'!$AJ$4=WAC_IIN),0))*'Blend Sheet'!$AJ9,0) + IFERROR(INDEX(WAC_Item_Cost,MATCH(1,(E$1=WAC_District)*('Blend Sheet'!$AK$4=WAC_IIN),0))*'Blend Sheet'!$AK9,0) + IFERROR(INDEX(WAC_Item_Cost,MATCH(1,(E$1=WAC_District)*('Blend Sheet'!$AL$4=WAC_IIN),0))*'Blend Sheet'!$AL9,0) + IFERROR(INDEX(WAC_Item_Cost,MATCH(1,(E$1=WAC_District)*('Blend Sheet'!$AM$4=WAC_IIN),0))*'Blend Sheet'!$AM9,0) + IFERROR(INDEX(WAC_Item_Cost,MATCH(1,(E$1=WAC_District)*('Blend Sheet'!$AN$4=WAC_IIN),0))*'Blend Sheet'!$AN9,0) + IFERROR(INDEX(WAC_Item_Cost,MATCH(1,(E$1=WAC_District)*('Blend Sheet'!$AO$4=WAC_IIN),0))*'Blend Sheet'!$AO9,0) + IFERROR(INDEX(WAC_Item_Cost,MATCH(1,(E$1=WAC_District)*('Blend Sheet'!$AP$4=WAC_IIN),0))*'Blend Sheet'!$AP9/1000,0)</f>
        <v>291.714246</v>
      </c>
      <c r="F6" s="245">
        <f t="array" ref="F6">IFERROR(INDEX(WAC_Item_Cost,MATCH(1,(F$1=WAC_District)*('Blend Sheet'!$C$4=WAC_IIN),0))*'Blend Sheet'!$C9/1000,0) + IFERROR(INDEX(WAC_Item_Cost,MATCH(1,(F$1=WAC_District)*('Blend Sheet'!$D$4=WAC_IIN),0))*'Blend Sheet'!$D9/1000,0) + IFERROR(INDEX(WAC_Item_Cost,MATCH(1,(F$1=WAC_District)*('Blend Sheet'!$E$4=WAC_IIN),0))*'Blend Sheet'!$E9/1000,0) + IFERROR(INDEX(WAC_Item_Cost,MATCH(1,(F$1=WAC_District)*('Blend Sheet'!$F$4=WAC_IIN),0))*'Blend Sheet'!$F9/1000,0)  + IFERROR(INDEX(WAC_Item_Cost,MATCH(1,(F$1=WAC_District)*('Blend Sheet'!$G$4=WAC_IIN),0))*'Blend Sheet'!$G9,0) + IFERROR(INDEX(WAC_Item_Cost,MATCH(1,(F$1=WAC_District)*('Blend Sheet'!$H$4=WAC_IIN),0))*'Blend Sheet'!$H9,0)  + IFERROR(INDEX(WAC_Item_Cost,MATCH(1,(F$1=WAC_District)*('Blend Sheet'!$I$4=WAC_IIN),0))*'Blend Sheet'!$I9,0) + IFERROR(INDEX(WAC_Item_Cost,MATCH(1,(F$1=WAC_District)*('Blend Sheet'!$J$4=WAC_IIN),0))*'Blend Sheet'!$J9,0) + IFERROR(INDEX(WAC_Item_Cost,MATCH(1,(F$1=WAC_District)*('Blend Sheet'!$K$4=WAC_IIN),0))*'Blend Sheet'!$K9,0) + IFERROR(INDEX(WAC_Item_Cost,MATCH(1,(F$1=WAC_District)*('Blend Sheet'!$L$4=WAC_IIN),0))*'Blend Sheet'!$L9,0) + IFERROR(INDEX(WAC_Item_Cost,MATCH(1,(F$1=WAC_District)*('Blend Sheet'!$M$4=WAC_IIN),0))*'Blend Sheet'!$M9,0) + IFERROR(INDEX(WAC_Item_Cost,MATCH(1,(F$1=WAC_District)*('Blend Sheet'!$N$4=WAC_IIN),0))*'Blend Sheet'!$N9,0) + IFERROR(INDEX(WAC_Item_Cost,MATCH(1,(F$1=WAC_District)*('Blend Sheet'!$O$4=WAC_IIN),0))*'Blend Sheet'!$O9,0) + IFERROR(INDEX(WAC_Item_Cost,MATCH(1,(F$1=WAC_District)*('Blend Sheet'!$P$4=WAC_IIN),0))*'Blend Sheet'!$P9,0) + IFERROR(INDEX(WAC_Item_Cost,MATCH(1,(F$1=WAC_District)*('Blend Sheet'!$Q$4=WAC_IIN),0))*'Blend Sheet'!$Q9,0) + IFERROR(INDEX(WAC_Item_Cost,MATCH(1,(F$1=WAC_District)*('Blend Sheet'!$R$4=WAC_IIN),0))*'Blend Sheet'!$R9,0) + IFERROR(INDEX(WAC_Item_Cost,MATCH(1,(F$1=WAC_District)*('Blend Sheet'!$S$4=WAC_IIN),0))*'Blend Sheet'!$S9,0) + IFERROR(INDEX(WAC_Item_Cost,MATCH(1,(F$1=WAC_District)*('Blend Sheet'!$T$4=WAC_IIN),0))*'Blend Sheet'!$T9,0) + IFERROR(INDEX(WAC_Item_Cost,MATCH(1,(F$1=WAC_District)*('Blend Sheet'!$U$4=WAC_IIN),0))*'Blend Sheet'!$U9,0) + IFERROR(INDEX(WAC_Item_Cost,MATCH(1,(F$1=WAC_District)*('Blend Sheet'!$V$4=WAC_IIN),0))*'Blend Sheet'!$V9,0) + IFERROR(INDEX(WAC_Item_Cost,MATCH(1,(F$1=WAC_District)*('Blend Sheet'!$W$4=WAC_IIN),0))*'Blend Sheet'!$W9,0) + IFERROR(INDEX(WAC_Item_Cost,MATCH(1,(F$1=WAC_District)*('Blend Sheet'!$X$4=WAC_IIN),0))*'Blend Sheet'!$X9,0) + IFERROR(INDEX(WAC_Item_Cost,MATCH(1,(F$1=WAC_District)*('Blend Sheet'!$Y$4=WAC_IIN),0))*'Blend Sheet'!$Y9,0) + IFERROR(INDEX(WAC_Item_Cost,MATCH(1,(F$1=WAC_District)*('Blend Sheet'!$Z$4=WAC_IIN),0))*'Blend Sheet'!$Z9,0) + IFERROR(INDEX(WAC_Item_Cost,MATCH(1,(F$1=WAC_District)*('Blend Sheet'!$AA$4=WAC_IIN),0))*'Blend Sheet'!$AA9,0) + IFERROR(INDEX(WAC_Item_Cost,MATCH(1,(F$1=WAC_District)*('Blend Sheet'!$AB$4=WAC_IIN),0))*'Blend Sheet'!$AB9,0) + IFERROR(INDEX(WAC_Item_Cost,MATCH(1,(F$1=WAC_District)*('Blend Sheet'!$AC$4=WAC_IIN),0))*'Blend Sheet'!$AC9,0) + IFERROR(INDEX(WAC_Item_Cost,MATCH(1,(F$1=WAC_District)*('Blend Sheet'!$AD$4=WAC_IIN),0))*'Blend Sheet'!$AD9,0) + IFERROR(INDEX(WAC_Item_Cost,MATCH(1,(F$1=WAC_District)*('Blend Sheet'!$AE$4=WAC_IIN),0))*'Blend Sheet'!$AE9,0) + IFERROR(INDEX(WAC_Item_Cost,MATCH(1,(F$1=WAC_District)*('Blend Sheet'!$AF$4=WAC_IIN),0))*'Blend Sheet'!$AF9,0) + IFERROR(INDEX(WAC_Item_Cost,MATCH(1,(F$1=WAC_District)*('Blend Sheet'!$AG$4=WAC_IIN),0))*'Blend Sheet'!$AG9,0) + IFERROR(INDEX(WAC_Item_Cost,MATCH(1,(F$1=WAC_District)*('Blend Sheet'!$AH$4=WAC_IIN),0))*'Blend Sheet'!$AH9,0) + IFERROR(INDEX(WAC_Item_Cost,MATCH(1,(F$1=WAC_District)*('Blend Sheet'!$AI$4=WAC_IIN),0))*'Blend Sheet'!$AI9,0) + IFERROR(INDEX(WAC_Item_Cost,MATCH(1,(F$1=WAC_District)*('Blend Sheet'!$AJ$4=WAC_IIN),0))*'Blend Sheet'!$AJ9,0) + IFERROR(INDEX(WAC_Item_Cost,MATCH(1,(F$1=WAC_District)*('Blend Sheet'!$AK$4=WAC_IIN),0))*'Blend Sheet'!$AK9,0) + IFERROR(INDEX(WAC_Item_Cost,MATCH(1,(F$1=WAC_District)*('Blend Sheet'!$AL$4=WAC_IIN),0))*'Blend Sheet'!$AL9,0) + IFERROR(INDEX(WAC_Item_Cost,MATCH(1,(F$1=WAC_District)*('Blend Sheet'!$AM$4=WAC_IIN),0))*'Blend Sheet'!$AM9,0) + IFERROR(INDEX(WAC_Item_Cost,MATCH(1,(F$1=WAC_District)*('Blend Sheet'!$AN$4=WAC_IIN),0))*'Blend Sheet'!$AN9,0) + IFERROR(INDEX(WAC_Item_Cost,MATCH(1,(F$1=WAC_District)*('Blend Sheet'!$AO$4=WAC_IIN),0))*'Blend Sheet'!$AO9,0) + IFERROR(INDEX(WAC_Item_Cost,MATCH(1,(F$1=WAC_District)*('Blend Sheet'!$AP$4=WAC_IIN),0))*'Blend Sheet'!$AP9/1000,0)</f>
        <v>257.10100999999997</v>
      </c>
      <c r="G6" s="245">
        <f t="array" ref="G6">IFERROR(INDEX(WAC_Item_Cost,MATCH(1,(G$1=WAC_District)*('Blend Sheet'!$C$4=WAC_IIN),0))*'Blend Sheet'!$C9/1000,0) + IFERROR(INDEX(WAC_Item_Cost,MATCH(1,(G$1=WAC_District)*('Blend Sheet'!$D$4=WAC_IIN),0))*'Blend Sheet'!$D9/1000,0) + IFERROR(INDEX(WAC_Item_Cost,MATCH(1,(G$1=WAC_District)*('Blend Sheet'!$E$4=WAC_IIN),0))*'Blend Sheet'!$E9/1000,0) + IFERROR(INDEX(WAC_Item_Cost,MATCH(1,(G$1=WAC_District)*('Blend Sheet'!$F$4=WAC_IIN),0))*'Blend Sheet'!$F9/1000,0)  + IFERROR(INDEX(WAC_Item_Cost,MATCH(1,(G$1=WAC_District)*('Blend Sheet'!$G$4=WAC_IIN),0))*'Blend Sheet'!$G9,0) + IFERROR(INDEX(WAC_Item_Cost,MATCH(1,(G$1=WAC_District)*('Blend Sheet'!$H$4=WAC_IIN),0))*'Blend Sheet'!$H9,0)  + IFERROR(INDEX(WAC_Item_Cost,MATCH(1,(G$1=WAC_District)*('Blend Sheet'!$I$4=WAC_IIN),0))*'Blend Sheet'!$I9,0) + IFERROR(INDEX(WAC_Item_Cost,MATCH(1,(G$1=WAC_District)*('Blend Sheet'!$J$4=WAC_IIN),0))*'Blend Sheet'!$J9,0) + IFERROR(INDEX(WAC_Item_Cost,MATCH(1,(G$1=WAC_District)*('Blend Sheet'!$K$4=WAC_IIN),0))*'Blend Sheet'!$K9,0) + IFERROR(INDEX(WAC_Item_Cost,MATCH(1,(G$1=WAC_District)*('Blend Sheet'!$L$4=WAC_IIN),0))*'Blend Sheet'!$L9,0) + IFERROR(INDEX(WAC_Item_Cost,MATCH(1,(G$1=WAC_District)*('Blend Sheet'!$M$4=WAC_IIN),0))*'Blend Sheet'!$M9,0) + IFERROR(INDEX(WAC_Item_Cost,MATCH(1,(G$1=WAC_District)*('Blend Sheet'!$N$4=WAC_IIN),0))*'Blend Sheet'!$N9,0) + IFERROR(INDEX(WAC_Item_Cost,MATCH(1,(G$1=WAC_District)*('Blend Sheet'!$O$4=WAC_IIN),0))*'Blend Sheet'!$O9,0) + IFERROR(INDEX(WAC_Item_Cost,MATCH(1,(G$1=WAC_District)*('Blend Sheet'!$P$4=WAC_IIN),0))*'Blend Sheet'!$P9,0) + IFERROR(INDEX(WAC_Item_Cost,MATCH(1,(G$1=WAC_District)*('Blend Sheet'!$Q$4=WAC_IIN),0))*'Blend Sheet'!$Q9,0) + IFERROR(INDEX(WAC_Item_Cost,MATCH(1,(G$1=WAC_District)*('Blend Sheet'!$R$4=WAC_IIN),0))*'Blend Sheet'!$R9,0) + IFERROR(INDEX(WAC_Item_Cost,MATCH(1,(G$1=WAC_District)*('Blend Sheet'!$S$4=WAC_IIN),0))*'Blend Sheet'!$S9,0) + IFERROR(INDEX(WAC_Item_Cost,MATCH(1,(G$1=WAC_District)*('Blend Sheet'!$T$4=WAC_IIN),0))*'Blend Sheet'!$T9,0) + IFERROR(INDEX(WAC_Item_Cost,MATCH(1,(G$1=WAC_District)*('Blend Sheet'!$U$4=WAC_IIN),0))*'Blend Sheet'!$U9,0) + IFERROR(INDEX(WAC_Item_Cost,MATCH(1,(G$1=WAC_District)*('Blend Sheet'!$V$4=WAC_IIN),0))*'Blend Sheet'!$V9,0) + IFERROR(INDEX(WAC_Item_Cost,MATCH(1,(G$1=WAC_District)*('Blend Sheet'!$W$4=WAC_IIN),0))*'Blend Sheet'!$W9,0) + IFERROR(INDEX(WAC_Item_Cost,MATCH(1,(G$1=WAC_District)*('Blend Sheet'!$X$4=WAC_IIN),0))*'Blend Sheet'!$X9,0) + IFERROR(INDEX(WAC_Item_Cost,MATCH(1,(G$1=WAC_District)*('Blend Sheet'!$Y$4=WAC_IIN),0))*'Blend Sheet'!$Y9,0) + IFERROR(INDEX(WAC_Item_Cost,MATCH(1,(G$1=WAC_District)*('Blend Sheet'!$Z$4=WAC_IIN),0))*'Blend Sheet'!$Z9,0) + IFERROR(INDEX(WAC_Item_Cost,MATCH(1,(G$1=WAC_District)*('Blend Sheet'!$AA$4=WAC_IIN),0))*'Blend Sheet'!$AA9,0) + IFERROR(INDEX(WAC_Item_Cost,MATCH(1,(G$1=WAC_District)*('Blend Sheet'!$AB$4=WAC_IIN),0))*'Blend Sheet'!$AB9,0) + IFERROR(INDEX(WAC_Item_Cost,MATCH(1,(G$1=WAC_District)*('Blend Sheet'!$AC$4=WAC_IIN),0))*'Blend Sheet'!$AC9,0) + IFERROR(INDEX(WAC_Item_Cost,MATCH(1,(G$1=WAC_District)*('Blend Sheet'!$AD$4=WAC_IIN),0))*'Blend Sheet'!$AD9,0) + IFERROR(INDEX(WAC_Item_Cost,MATCH(1,(G$1=WAC_District)*('Blend Sheet'!$AE$4=WAC_IIN),0))*'Blend Sheet'!$AE9,0) + IFERROR(INDEX(WAC_Item_Cost,MATCH(1,(G$1=WAC_District)*('Blend Sheet'!$AF$4=WAC_IIN),0))*'Blend Sheet'!$AF9,0) + IFERROR(INDEX(WAC_Item_Cost,MATCH(1,(G$1=WAC_District)*('Blend Sheet'!$AG$4=WAC_IIN),0))*'Blend Sheet'!$AG9,0) + IFERROR(INDEX(WAC_Item_Cost,MATCH(1,(G$1=WAC_District)*('Blend Sheet'!$AH$4=WAC_IIN),0))*'Blend Sheet'!$AH9,0) + IFERROR(INDEX(WAC_Item_Cost,MATCH(1,(G$1=WAC_District)*('Blend Sheet'!$AI$4=WAC_IIN),0))*'Blend Sheet'!$AI9,0) + IFERROR(INDEX(WAC_Item_Cost,MATCH(1,(G$1=WAC_District)*('Blend Sheet'!$AJ$4=WAC_IIN),0))*'Blend Sheet'!$AJ9,0) + IFERROR(INDEX(WAC_Item_Cost,MATCH(1,(G$1=WAC_District)*('Blend Sheet'!$AK$4=WAC_IIN),0))*'Blend Sheet'!$AK9,0) + IFERROR(INDEX(WAC_Item_Cost,MATCH(1,(G$1=WAC_District)*('Blend Sheet'!$AL$4=WAC_IIN),0))*'Blend Sheet'!$AL9,0) + IFERROR(INDEX(WAC_Item_Cost,MATCH(1,(G$1=WAC_District)*('Blend Sheet'!$AM$4=WAC_IIN),0))*'Blend Sheet'!$AM9,0) + IFERROR(INDEX(WAC_Item_Cost,MATCH(1,(G$1=WAC_District)*('Blend Sheet'!$AN$4=WAC_IIN),0))*'Blend Sheet'!$AN9,0) + IFERROR(INDEX(WAC_Item_Cost,MATCH(1,(G$1=WAC_District)*('Blend Sheet'!$AO$4=WAC_IIN),0))*'Blend Sheet'!$AO9,0) + IFERROR(INDEX(WAC_Item_Cost,MATCH(1,(G$1=WAC_District)*('Blend Sheet'!$AP$4=WAC_IIN),0))*'Blend Sheet'!$AP9/1000,0)</f>
        <v>241.30029299999998</v>
      </c>
      <c r="H6" s="245">
        <f t="array" ref="H6">IFERROR(INDEX(WAC_Item_Cost,MATCH(1,(H$1=WAC_District)*('Blend Sheet'!$C$4=WAC_IIN),0))*'Blend Sheet'!$C9/1000,0) + IFERROR(INDEX(WAC_Item_Cost,MATCH(1,(H$1=WAC_District)*('Blend Sheet'!$D$4=WAC_IIN),0))*'Blend Sheet'!$D9/1000,0) + IFERROR(INDEX(WAC_Item_Cost,MATCH(1,(H$1=WAC_District)*('Blend Sheet'!$E$4=WAC_IIN),0))*'Blend Sheet'!$E9/1000,0) + IFERROR(INDEX(WAC_Item_Cost,MATCH(1,(H$1=WAC_District)*('Blend Sheet'!$F$4=WAC_IIN),0))*'Blend Sheet'!$F9/1000,0)  + IFERROR(INDEX(WAC_Item_Cost,MATCH(1,(H$1=WAC_District)*('Blend Sheet'!$G$4=WAC_IIN),0))*'Blend Sheet'!$G9,0) + IFERROR(INDEX(WAC_Item_Cost,MATCH(1,(H$1=WAC_District)*('Blend Sheet'!$H$4=WAC_IIN),0))*'Blend Sheet'!$H9,0)  + IFERROR(INDEX(WAC_Item_Cost,MATCH(1,(H$1=WAC_District)*('Blend Sheet'!$I$4=WAC_IIN),0))*'Blend Sheet'!$I9,0) + IFERROR(INDEX(WAC_Item_Cost,MATCH(1,(H$1=WAC_District)*('Blend Sheet'!$J$4=WAC_IIN),0))*'Blend Sheet'!$J9,0) + IFERROR(INDEX(WAC_Item_Cost,MATCH(1,(H$1=WAC_District)*('Blend Sheet'!$K$4=WAC_IIN),0))*'Blend Sheet'!$K9,0) + IFERROR(INDEX(WAC_Item_Cost,MATCH(1,(H$1=WAC_District)*('Blend Sheet'!$L$4=WAC_IIN),0))*'Blend Sheet'!$L9,0) + IFERROR(INDEX(WAC_Item_Cost,MATCH(1,(H$1=WAC_District)*('Blend Sheet'!$M$4=WAC_IIN),0))*'Blend Sheet'!$M9,0) + IFERROR(INDEX(WAC_Item_Cost,MATCH(1,(H$1=WAC_District)*('Blend Sheet'!$N$4=WAC_IIN),0))*'Blend Sheet'!$N9,0) + IFERROR(INDEX(WAC_Item_Cost,MATCH(1,(H$1=WAC_District)*('Blend Sheet'!$O$4=WAC_IIN),0))*'Blend Sheet'!$O9,0) + IFERROR(INDEX(WAC_Item_Cost,MATCH(1,(H$1=WAC_District)*('Blend Sheet'!$P$4=WAC_IIN),0))*'Blend Sheet'!$P9,0) + IFERROR(INDEX(WAC_Item_Cost,MATCH(1,(H$1=WAC_District)*('Blend Sheet'!$Q$4=WAC_IIN),0))*'Blend Sheet'!$Q9,0) + IFERROR(INDEX(WAC_Item_Cost,MATCH(1,(H$1=WAC_District)*('Blend Sheet'!$R$4=WAC_IIN),0))*'Blend Sheet'!$R9,0) + IFERROR(INDEX(WAC_Item_Cost,MATCH(1,(H$1=WAC_District)*('Blend Sheet'!$S$4=WAC_IIN),0))*'Blend Sheet'!$S9,0) + IFERROR(INDEX(WAC_Item_Cost,MATCH(1,(H$1=WAC_District)*('Blend Sheet'!$T$4=WAC_IIN),0))*'Blend Sheet'!$T9,0) + IFERROR(INDEX(WAC_Item_Cost,MATCH(1,(H$1=WAC_District)*('Blend Sheet'!$U$4=WAC_IIN),0))*'Blend Sheet'!$U9,0) + IFERROR(INDEX(WAC_Item_Cost,MATCH(1,(H$1=WAC_District)*('Blend Sheet'!$V$4=WAC_IIN),0))*'Blend Sheet'!$V9,0) + IFERROR(INDEX(WAC_Item_Cost,MATCH(1,(H$1=WAC_District)*('Blend Sheet'!$W$4=WAC_IIN),0))*'Blend Sheet'!$W9,0) + IFERROR(INDEX(WAC_Item_Cost,MATCH(1,(H$1=WAC_District)*('Blend Sheet'!$X$4=WAC_IIN),0))*'Blend Sheet'!$X9,0) + IFERROR(INDEX(WAC_Item_Cost,MATCH(1,(H$1=WAC_District)*('Blend Sheet'!$Y$4=WAC_IIN),0))*'Blend Sheet'!$Y9,0) + IFERROR(INDEX(WAC_Item_Cost,MATCH(1,(H$1=WAC_District)*('Blend Sheet'!$Z$4=WAC_IIN),0))*'Blend Sheet'!$Z9,0) + IFERROR(INDEX(WAC_Item_Cost,MATCH(1,(H$1=WAC_District)*('Blend Sheet'!$AA$4=WAC_IIN),0))*'Blend Sheet'!$AA9,0) + IFERROR(INDEX(WAC_Item_Cost,MATCH(1,(H$1=WAC_District)*('Blend Sheet'!$AB$4=WAC_IIN),0))*'Blend Sheet'!$AB9,0) + IFERROR(INDEX(WAC_Item_Cost,MATCH(1,(H$1=WAC_District)*('Blend Sheet'!$AC$4=WAC_IIN),0))*'Blend Sheet'!$AC9,0) + IFERROR(INDEX(WAC_Item_Cost,MATCH(1,(H$1=WAC_District)*('Blend Sheet'!$AD$4=WAC_IIN),0))*'Blend Sheet'!$AD9,0) + IFERROR(INDEX(WAC_Item_Cost,MATCH(1,(H$1=WAC_District)*('Blend Sheet'!$AE$4=WAC_IIN),0))*'Blend Sheet'!$AE9,0) + IFERROR(INDEX(WAC_Item_Cost,MATCH(1,(H$1=WAC_District)*('Blend Sheet'!$AF$4=WAC_IIN),0))*'Blend Sheet'!$AF9,0) + IFERROR(INDEX(WAC_Item_Cost,MATCH(1,(H$1=WAC_District)*('Blend Sheet'!$AG$4=WAC_IIN),0))*'Blend Sheet'!$AG9,0) + IFERROR(INDEX(WAC_Item_Cost,MATCH(1,(H$1=WAC_District)*('Blend Sheet'!$AH$4=WAC_IIN),0))*'Blend Sheet'!$AH9,0) + IFERROR(INDEX(WAC_Item_Cost,MATCH(1,(H$1=WAC_District)*('Blend Sheet'!$AI$4=WAC_IIN),0))*'Blend Sheet'!$AI9,0) + IFERROR(INDEX(WAC_Item_Cost,MATCH(1,(H$1=WAC_District)*('Blend Sheet'!$AJ$4=WAC_IIN),0))*'Blend Sheet'!$AJ9,0) + IFERROR(INDEX(WAC_Item_Cost,MATCH(1,(H$1=WAC_District)*('Blend Sheet'!$AK$4=WAC_IIN),0))*'Blend Sheet'!$AK9,0) + IFERROR(INDEX(WAC_Item_Cost,MATCH(1,(H$1=WAC_District)*('Blend Sheet'!$AL$4=WAC_IIN),0))*'Blend Sheet'!$AL9,0) + IFERROR(INDEX(WAC_Item_Cost,MATCH(1,(H$1=WAC_District)*('Blend Sheet'!$AM$4=WAC_IIN),0))*'Blend Sheet'!$AM9,0) + IFERROR(INDEX(WAC_Item_Cost,MATCH(1,(H$1=WAC_District)*('Blend Sheet'!$AN$4=WAC_IIN),0))*'Blend Sheet'!$AN9,0) + IFERROR(INDEX(WAC_Item_Cost,MATCH(1,(H$1=WAC_District)*('Blend Sheet'!$AO$4=WAC_IIN),0))*'Blend Sheet'!$AO9,0) + IFERROR(INDEX(WAC_Item_Cost,MATCH(1,(H$1=WAC_District)*('Blend Sheet'!$AP$4=WAC_IIN),0))*'Blend Sheet'!$AP9/1000,0)</f>
        <v>220.54324299999999</v>
      </c>
      <c r="I6" s="245">
        <f t="array" ref="I6">IFERROR(INDEX(WAC_Item_Cost,MATCH(1,(I$1=WAC_District)*('Blend Sheet'!$C$4=WAC_IIN),0))*'Blend Sheet'!$C9/1000,0) + IFERROR(INDEX(WAC_Item_Cost,MATCH(1,(I$1=WAC_District)*('Blend Sheet'!$D$4=WAC_IIN),0))*'Blend Sheet'!$D9/1000,0) + IFERROR(INDEX(WAC_Item_Cost,MATCH(1,(I$1=WAC_District)*('Blend Sheet'!$E$4=WAC_IIN),0))*'Blend Sheet'!$E9/1000,0) + IFERROR(INDEX(WAC_Item_Cost,MATCH(1,(I$1=WAC_District)*('Blend Sheet'!$F$4=WAC_IIN),0))*'Blend Sheet'!$F9/1000,0)  + IFERROR(INDEX(WAC_Item_Cost,MATCH(1,(I$1=WAC_District)*('Blend Sheet'!$G$4=WAC_IIN),0))*'Blend Sheet'!$G9,0) + IFERROR(INDEX(WAC_Item_Cost,MATCH(1,(I$1=WAC_District)*('Blend Sheet'!$H$4=WAC_IIN),0))*'Blend Sheet'!$H9,0)  + IFERROR(INDEX(WAC_Item_Cost,MATCH(1,(I$1=WAC_District)*('Blend Sheet'!$I$4=WAC_IIN),0))*'Blend Sheet'!$I9,0) + IFERROR(INDEX(WAC_Item_Cost,MATCH(1,(I$1=WAC_District)*('Blend Sheet'!$J$4=WAC_IIN),0))*'Blend Sheet'!$J9,0) + IFERROR(INDEX(WAC_Item_Cost,MATCH(1,(I$1=WAC_District)*('Blend Sheet'!$K$4=WAC_IIN),0))*'Blend Sheet'!$K9,0) + IFERROR(INDEX(WAC_Item_Cost,MATCH(1,(I$1=WAC_District)*('Blend Sheet'!$L$4=WAC_IIN),0))*'Blend Sheet'!$L9,0) + IFERROR(INDEX(WAC_Item_Cost,MATCH(1,(I$1=WAC_District)*('Blend Sheet'!$M$4=WAC_IIN),0))*'Blend Sheet'!$M9,0) + IFERROR(INDEX(WAC_Item_Cost,MATCH(1,(I$1=WAC_District)*('Blend Sheet'!$N$4=WAC_IIN),0))*'Blend Sheet'!$N9,0) + IFERROR(INDEX(WAC_Item_Cost,MATCH(1,(I$1=WAC_District)*('Blend Sheet'!$O$4=WAC_IIN),0))*'Blend Sheet'!$O9,0) + IFERROR(INDEX(WAC_Item_Cost,MATCH(1,(I$1=WAC_District)*('Blend Sheet'!$P$4=WAC_IIN),0))*'Blend Sheet'!$P9,0) + IFERROR(INDEX(WAC_Item_Cost,MATCH(1,(I$1=WAC_District)*('Blend Sheet'!$Q$4=WAC_IIN),0))*'Blend Sheet'!$Q9,0) + IFERROR(INDEX(WAC_Item_Cost,MATCH(1,(I$1=WAC_District)*('Blend Sheet'!$R$4=WAC_IIN),0))*'Blend Sheet'!$R9,0) + IFERROR(INDEX(WAC_Item_Cost,MATCH(1,(I$1=WAC_District)*('Blend Sheet'!$S$4=WAC_IIN),0))*'Blend Sheet'!$S9,0) + IFERROR(INDEX(WAC_Item_Cost,MATCH(1,(I$1=WAC_District)*('Blend Sheet'!$T$4=WAC_IIN),0))*'Blend Sheet'!$T9,0) + IFERROR(INDEX(WAC_Item_Cost,MATCH(1,(I$1=WAC_District)*('Blend Sheet'!$U$4=WAC_IIN),0))*'Blend Sheet'!$U9,0) + IFERROR(INDEX(WAC_Item_Cost,MATCH(1,(I$1=WAC_District)*('Blend Sheet'!$V$4=WAC_IIN),0))*'Blend Sheet'!$V9,0) + IFERROR(INDEX(WAC_Item_Cost,MATCH(1,(I$1=WAC_District)*('Blend Sheet'!$W$4=WAC_IIN),0))*'Blend Sheet'!$W9,0) + IFERROR(INDEX(WAC_Item_Cost,MATCH(1,(I$1=WAC_District)*('Blend Sheet'!$X$4=WAC_IIN),0))*'Blend Sheet'!$X9,0) + IFERROR(INDEX(WAC_Item_Cost,MATCH(1,(I$1=WAC_District)*('Blend Sheet'!$Y$4=WAC_IIN),0))*'Blend Sheet'!$Y9,0) + IFERROR(INDEX(WAC_Item_Cost,MATCH(1,(I$1=WAC_District)*('Blend Sheet'!$Z$4=WAC_IIN),0))*'Blend Sheet'!$Z9,0) + IFERROR(INDEX(WAC_Item_Cost,MATCH(1,(I$1=WAC_District)*('Blend Sheet'!$AA$4=WAC_IIN),0))*'Blend Sheet'!$AA9,0) + IFERROR(INDEX(WAC_Item_Cost,MATCH(1,(I$1=WAC_District)*('Blend Sheet'!$AB$4=WAC_IIN),0))*'Blend Sheet'!$AB9,0) + IFERROR(INDEX(WAC_Item_Cost,MATCH(1,(I$1=WAC_District)*('Blend Sheet'!$AC$4=WAC_IIN),0))*'Blend Sheet'!$AC9,0) + IFERROR(INDEX(WAC_Item_Cost,MATCH(1,(I$1=WAC_District)*('Blend Sheet'!$AD$4=WAC_IIN),0))*'Blend Sheet'!$AD9,0) + IFERROR(INDEX(WAC_Item_Cost,MATCH(1,(I$1=WAC_District)*('Blend Sheet'!$AE$4=WAC_IIN),0))*'Blend Sheet'!$AE9,0) + IFERROR(INDEX(WAC_Item_Cost,MATCH(1,(I$1=WAC_District)*('Blend Sheet'!$AF$4=WAC_IIN),0))*'Blend Sheet'!$AF9,0) + IFERROR(INDEX(WAC_Item_Cost,MATCH(1,(I$1=WAC_District)*('Blend Sheet'!$AG$4=WAC_IIN),0))*'Blend Sheet'!$AG9,0) + IFERROR(INDEX(WAC_Item_Cost,MATCH(1,(I$1=WAC_District)*('Blend Sheet'!$AH$4=WAC_IIN),0))*'Blend Sheet'!$AH9,0) + IFERROR(INDEX(WAC_Item_Cost,MATCH(1,(I$1=WAC_District)*('Blend Sheet'!$AI$4=WAC_IIN),0))*'Blend Sheet'!$AI9,0) + IFERROR(INDEX(WAC_Item_Cost,MATCH(1,(I$1=WAC_District)*('Blend Sheet'!$AJ$4=WAC_IIN),0))*'Blend Sheet'!$AJ9,0) + IFERROR(INDEX(WAC_Item_Cost,MATCH(1,(I$1=WAC_District)*('Blend Sheet'!$AK$4=WAC_IIN),0))*'Blend Sheet'!$AK9,0) + IFERROR(INDEX(WAC_Item_Cost,MATCH(1,(I$1=WAC_District)*('Blend Sheet'!$AL$4=WAC_IIN),0))*'Blend Sheet'!$AL9,0) + IFERROR(INDEX(WAC_Item_Cost,MATCH(1,(I$1=WAC_District)*('Blend Sheet'!$AM$4=WAC_IIN),0))*'Blend Sheet'!$AM9,0) + IFERROR(INDEX(WAC_Item_Cost,MATCH(1,(I$1=WAC_District)*('Blend Sheet'!$AN$4=WAC_IIN),0))*'Blend Sheet'!$AN9,0) + IFERROR(INDEX(WAC_Item_Cost,MATCH(1,(I$1=WAC_District)*('Blend Sheet'!$AO$4=WAC_IIN),0))*'Blend Sheet'!$AO9,0) + IFERROR(INDEX(WAC_Item_Cost,MATCH(1,(I$1=WAC_District)*('Blend Sheet'!$AP$4=WAC_IIN),0))*'Blend Sheet'!$AP9/1000,0)</f>
        <v>239.58731399999999</v>
      </c>
      <c r="J6" s="245">
        <f t="array" ref="J6">IFERROR(INDEX(WAC_Item_Cost,MATCH(1,(J$1=WAC_District)*('Blend Sheet'!$C$4=WAC_IIN),0))*'Blend Sheet'!$C9/1000,0) + IFERROR(INDEX(WAC_Item_Cost,MATCH(1,(J$1=WAC_District)*('Blend Sheet'!$D$4=WAC_IIN),0))*'Blend Sheet'!$D9/1000,0) + IFERROR(INDEX(WAC_Item_Cost,MATCH(1,(J$1=WAC_District)*('Blend Sheet'!$E$4=WAC_IIN),0))*'Blend Sheet'!$E9/1000,0) + IFERROR(INDEX(WAC_Item_Cost,MATCH(1,(J$1=WAC_District)*('Blend Sheet'!$F$4=WAC_IIN),0))*'Blend Sheet'!$F9/1000,0)  + IFERROR(INDEX(WAC_Item_Cost,MATCH(1,(J$1=WAC_District)*('Blend Sheet'!$G$4=WAC_IIN),0))*'Blend Sheet'!$G9,0) + IFERROR(INDEX(WAC_Item_Cost,MATCH(1,(J$1=WAC_District)*('Blend Sheet'!$H$4=WAC_IIN),0))*'Blend Sheet'!$H9,0)  + IFERROR(INDEX(WAC_Item_Cost,MATCH(1,(J$1=WAC_District)*('Blend Sheet'!$I$4=WAC_IIN),0))*'Blend Sheet'!$I9,0) + IFERROR(INDEX(WAC_Item_Cost,MATCH(1,(J$1=WAC_District)*('Blend Sheet'!$J$4=WAC_IIN),0))*'Blend Sheet'!$J9,0) + IFERROR(INDEX(WAC_Item_Cost,MATCH(1,(J$1=WAC_District)*('Blend Sheet'!$K$4=WAC_IIN),0))*'Blend Sheet'!$K9,0) + IFERROR(INDEX(WAC_Item_Cost,MATCH(1,(J$1=WAC_District)*('Blend Sheet'!$L$4=WAC_IIN),0))*'Blend Sheet'!$L9,0) + IFERROR(INDEX(WAC_Item_Cost,MATCH(1,(J$1=WAC_District)*('Blend Sheet'!$M$4=WAC_IIN),0))*'Blend Sheet'!$M9,0) + IFERROR(INDEX(WAC_Item_Cost,MATCH(1,(J$1=WAC_District)*('Blend Sheet'!$N$4=WAC_IIN),0))*'Blend Sheet'!$N9,0) + IFERROR(INDEX(WAC_Item_Cost,MATCH(1,(J$1=WAC_District)*('Blend Sheet'!$O$4=WAC_IIN),0))*'Blend Sheet'!$O9,0) + IFERROR(INDEX(WAC_Item_Cost,MATCH(1,(J$1=WAC_District)*('Blend Sheet'!$P$4=WAC_IIN),0))*'Blend Sheet'!$P9,0) + IFERROR(INDEX(WAC_Item_Cost,MATCH(1,(J$1=WAC_District)*('Blend Sheet'!$Q$4=WAC_IIN),0))*'Blend Sheet'!$Q9,0) + IFERROR(INDEX(WAC_Item_Cost,MATCH(1,(J$1=WAC_District)*('Blend Sheet'!$R$4=WAC_IIN),0))*'Blend Sheet'!$R9,0) + IFERROR(INDEX(WAC_Item_Cost,MATCH(1,(J$1=WAC_District)*('Blend Sheet'!$S$4=WAC_IIN),0))*'Blend Sheet'!$S9,0) + IFERROR(INDEX(WAC_Item_Cost,MATCH(1,(J$1=WAC_District)*('Blend Sheet'!$T$4=WAC_IIN),0))*'Blend Sheet'!$T9,0) + IFERROR(INDEX(WAC_Item_Cost,MATCH(1,(J$1=WAC_District)*('Blend Sheet'!$U$4=WAC_IIN),0))*'Blend Sheet'!$U9,0) + IFERROR(INDEX(WAC_Item_Cost,MATCH(1,(J$1=WAC_District)*('Blend Sheet'!$V$4=WAC_IIN),0))*'Blend Sheet'!$V9,0) + IFERROR(INDEX(WAC_Item_Cost,MATCH(1,(J$1=WAC_District)*('Blend Sheet'!$W$4=WAC_IIN),0))*'Blend Sheet'!$W9,0) + IFERROR(INDEX(WAC_Item_Cost,MATCH(1,(J$1=WAC_District)*('Blend Sheet'!$X$4=WAC_IIN),0))*'Blend Sheet'!$X9,0) + IFERROR(INDEX(WAC_Item_Cost,MATCH(1,(J$1=WAC_District)*('Blend Sheet'!$Y$4=WAC_IIN),0))*'Blend Sheet'!$Y9,0) + IFERROR(INDEX(WAC_Item_Cost,MATCH(1,(J$1=WAC_District)*('Blend Sheet'!$Z$4=WAC_IIN),0))*'Blend Sheet'!$Z9,0) + IFERROR(INDEX(WAC_Item_Cost,MATCH(1,(J$1=WAC_District)*('Blend Sheet'!$AA$4=WAC_IIN),0))*'Blend Sheet'!$AA9,0) + IFERROR(INDEX(WAC_Item_Cost,MATCH(1,(J$1=WAC_District)*('Blend Sheet'!$AB$4=WAC_IIN),0))*'Blend Sheet'!$AB9,0) + IFERROR(INDEX(WAC_Item_Cost,MATCH(1,(J$1=WAC_District)*('Blend Sheet'!$AC$4=WAC_IIN),0))*'Blend Sheet'!$AC9,0) + IFERROR(INDEX(WAC_Item_Cost,MATCH(1,(J$1=WAC_District)*('Blend Sheet'!$AD$4=WAC_IIN),0))*'Blend Sheet'!$AD9,0) + IFERROR(INDEX(WAC_Item_Cost,MATCH(1,(J$1=WAC_District)*('Blend Sheet'!$AE$4=WAC_IIN),0))*'Blend Sheet'!$AE9,0) + IFERROR(INDEX(WAC_Item_Cost,MATCH(1,(J$1=WAC_District)*('Blend Sheet'!$AF$4=WAC_IIN),0))*'Blend Sheet'!$AF9,0) + IFERROR(INDEX(WAC_Item_Cost,MATCH(1,(J$1=WAC_District)*('Blend Sheet'!$AG$4=WAC_IIN),0))*'Blend Sheet'!$AG9,0) + IFERROR(INDEX(WAC_Item_Cost,MATCH(1,(J$1=WAC_District)*('Blend Sheet'!$AH$4=WAC_IIN),0))*'Blend Sheet'!$AH9,0) + IFERROR(INDEX(WAC_Item_Cost,MATCH(1,(J$1=WAC_District)*('Blend Sheet'!$AI$4=WAC_IIN),0))*'Blend Sheet'!$AI9,0) + IFERROR(INDEX(WAC_Item_Cost,MATCH(1,(J$1=WAC_District)*('Blend Sheet'!$AJ$4=WAC_IIN),0))*'Blend Sheet'!$AJ9,0) + IFERROR(INDEX(WAC_Item_Cost,MATCH(1,(J$1=WAC_District)*('Blend Sheet'!$AK$4=WAC_IIN),0))*'Blend Sheet'!$AK9,0) + IFERROR(INDEX(WAC_Item_Cost,MATCH(1,(J$1=WAC_District)*('Blend Sheet'!$AL$4=WAC_IIN),0))*'Blend Sheet'!$AL9,0) + IFERROR(INDEX(WAC_Item_Cost,MATCH(1,(J$1=WAC_District)*('Blend Sheet'!$AM$4=WAC_IIN),0))*'Blend Sheet'!$AM9,0) + IFERROR(INDEX(WAC_Item_Cost,MATCH(1,(J$1=WAC_District)*('Blend Sheet'!$AN$4=WAC_IIN),0))*'Blend Sheet'!$AN9,0) + IFERROR(INDEX(WAC_Item_Cost,MATCH(1,(J$1=WAC_District)*('Blend Sheet'!$AO$4=WAC_IIN),0))*'Blend Sheet'!$AO9,0) + IFERROR(INDEX(WAC_Item_Cost,MATCH(1,(J$1=WAC_District)*('Blend Sheet'!$AP$4=WAC_IIN),0))*'Blend Sheet'!$AP9/1000,0)</f>
        <v>232.023279</v>
      </c>
      <c r="K6" s="245">
        <f t="array" ref="K6">IFERROR(INDEX(WAC_Item_Cost,MATCH(1,(K$1=WAC_District)*('Blend Sheet'!$C$4=WAC_IIN),0))*'Blend Sheet'!$C9/1000,0) + IFERROR(INDEX(WAC_Item_Cost,MATCH(1,(K$1=WAC_District)*('Blend Sheet'!$D$4=WAC_IIN),0))*'Blend Sheet'!$D9/1000,0) + IFERROR(INDEX(WAC_Item_Cost,MATCH(1,(K$1=WAC_District)*('Blend Sheet'!$E$4=WAC_IIN),0))*'Blend Sheet'!$E9/1000,0) + IFERROR(INDEX(WAC_Item_Cost,MATCH(1,(K$1=WAC_District)*('Blend Sheet'!$F$4=WAC_IIN),0))*'Blend Sheet'!$F9/1000,0)  + IFERROR(INDEX(WAC_Item_Cost,MATCH(1,(K$1=WAC_District)*('Blend Sheet'!$G$4=WAC_IIN),0))*'Blend Sheet'!$G9,0) + IFERROR(INDEX(WAC_Item_Cost,MATCH(1,(K$1=WAC_District)*('Blend Sheet'!$H$4=WAC_IIN),0))*'Blend Sheet'!$H9,0)  + IFERROR(INDEX(WAC_Item_Cost,MATCH(1,(K$1=WAC_District)*('Blend Sheet'!$I$4=WAC_IIN),0))*'Blend Sheet'!$I9,0) + IFERROR(INDEX(WAC_Item_Cost,MATCH(1,(K$1=WAC_District)*('Blend Sheet'!$J$4=WAC_IIN),0))*'Blend Sheet'!$J9,0) + IFERROR(INDEX(WAC_Item_Cost,MATCH(1,(K$1=WAC_District)*('Blend Sheet'!$K$4=WAC_IIN),0))*'Blend Sheet'!$K9,0) + IFERROR(INDEX(WAC_Item_Cost,MATCH(1,(K$1=WAC_District)*('Blend Sheet'!$L$4=WAC_IIN),0))*'Blend Sheet'!$L9,0) + IFERROR(INDEX(WAC_Item_Cost,MATCH(1,(K$1=WAC_District)*('Blend Sheet'!$M$4=WAC_IIN),0))*'Blend Sheet'!$M9,0) + IFERROR(INDEX(WAC_Item_Cost,MATCH(1,(K$1=WAC_District)*('Blend Sheet'!$N$4=WAC_IIN),0))*'Blend Sheet'!$N9,0) + IFERROR(INDEX(WAC_Item_Cost,MATCH(1,(K$1=WAC_District)*('Blend Sheet'!$O$4=WAC_IIN),0))*'Blend Sheet'!$O9,0) + IFERROR(INDEX(WAC_Item_Cost,MATCH(1,(K$1=WAC_District)*('Blend Sheet'!$P$4=WAC_IIN),0))*'Blend Sheet'!$P9,0) + IFERROR(INDEX(WAC_Item_Cost,MATCH(1,(K$1=WAC_District)*('Blend Sheet'!$Q$4=WAC_IIN),0))*'Blend Sheet'!$Q9,0) + IFERROR(INDEX(WAC_Item_Cost,MATCH(1,(K$1=WAC_District)*('Blend Sheet'!$R$4=WAC_IIN),0))*'Blend Sheet'!$R9,0) + IFERROR(INDEX(WAC_Item_Cost,MATCH(1,(K$1=WAC_District)*('Blend Sheet'!$S$4=WAC_IIN),0))*'Blend Sheet'!$S9,0) + IFERROR(INDEX(WAC_Item_Cost,MATCH(1,(K$1=WAC_District)*('Blend Sheet'!$T$4=WAC_IIN),0))*'Blend Sheet'!$T9,0) + IFERROR(INDEX(WAC_Item_Cost,MATCH(1,(K$1=WAC_District)*('Blend Sheet'!$U$4=WAC_IIN),0))*'Blend Sheet'!$U9,0) + IFERROR(INDEX(WAC_Item_Cost,MATCH(1,(K$1=WAC_District)*('Blend Sheet'!$V$4=WAC_IIN),0))*'Blend Sheet'!$V9,0) + IFERROR(INDEX(WAC_Item_Cost,MATCH(1,(K$1=WAC_District)*('Blend Sheet'!$W$4=WAC_IIN),0))*'Blend Sheet'!$W9,0) + IFERROR(INDEX(WAC_Item_Cost,MATCH(1,(K$1=WAC_District)*('Blend Sheet'!$X$4=WAC_IIN),0))*'Blend Sheet'!$X9,0) + IFERROR(INDEX(WAC_Item_Cost,MATCH(1,(K$1=WAC_District)*('Blend Sheet'!$Y$4=WAC_IIN),0))*'Blend Sheet'!$Y9,0) + IFERROR(INDEX(WAC_Item_Cost,MATCH(1,(K$1=WAC_District)*('Blend Sheet'!$Z$4=WAC_IIN),0))*'Blend Sheet'!$Z9,0) + IFERROR(INDEX(WAC_Item_Cost,MATCH(1,(K$1=WAC_District)*('Blend Sheet'!$AA$4=WAC_IIN),0))*'Blend Sheet'!$AA9,0) + IFERROR(INDEX(WAC_Item_Cost,MATCH(1,(K$1=WAC_District)*('Blend Sheet'!$AB$4=WAC_IIN),0))*'Blend Sheet'!$AB9,0) + IFERROR(INDEX(WAC_Item_Cost,MATCH(1,(K$1=WAC_District)*('Blend Sheet'!$AC$4=WAC_IIN),0))*'Blend Sheet'!$AC9,0) + IFERROR(INDEX(WAC_Item_Cost,MATCH(1,(K$1=WAC_District)*('Blend Sheet'!$AD$4=WAC_IIN),0))*'Blend Sheet'!$AD9,0) + IFERROR(INDEX(WAC_Item_Cost,MATCH(1,(K$1=WAC_District)*('Blend Sheet'!$AE$4=WAC_IIN),0))*'Blend Sheet'!$AE9,0) + IFERROR(INDEX(WAC_Item_Cost,MATCH(1,(K$1=WAC_District)*('Blend Sheet'!$AF$4=WAC_IIN),0))*'Blend Sheet'!$AF9,0) + IFERROR(INDEX(WAC_Item_Cost,MATCH(1,(K$1=WAC_District)*('Blend Sheet'!$AG$4=WAC_IIN),0))*'Blend Sheet'!$AG9,0) + IFERROR(INDEX(WAC_Item_Cost,MATCH(1,(K$1=WAC_District)*('Blend Sheet'!$AH$4=WAC_IIN),0))*'Blend Sheet'!$AH9,0) + IFERROR(INDEX(WAC_Item_Cost,MATCH(1,(K$1=WAC_District)*('Blend Sheet'!$AI$4=WAC_IIN),0))*'Blend Sheet'!$AI9,0) + IFERROR(INDEX(WAC_Item_Cost,MATCH(1,(K$1=WAC_District)*('Blend Sheet'!$AJ$4=WAC_IIN),0))*'Blend Sheet'!$AJ9,0) + IFERROR(INDEX(WAC_Item_Cost,MATCH(1,(K$1=WAC_District)*('Blend Sheet'!$AK$4=WAC_IIN),0))*'Blend Sheet'!$AK9,0) + IFERROR(INDEX(WAC_Item_Cost,MATCH(1,(K$1=WAC_District)*('Blend Sheet'!$AL$4=WAC_IIN),0))*'Blend Sheet'!$AL9,0) + IFERROR(INDEX(WAC_Item_Cost,MATCH(1,(K$1=WAC_District)*('Blend Sheet'!$AM$4=WAC_IIN),0))*'Blend Sheet'!$AM9,0) + IFERROR(INDEX(WAC_Item_Cost,MATCH(1,(K$1=WAC_District)*('Blend Sheet'!$AN$4=WAC_IIN),0))*'Blend Sheet'!$AN9,0) + IFERROR(INDEX(WAC_Item_Cost,MATCH(1,(K$1=WAC_District)*('Blend Sheet'!$AO$4=WAC_IIN),0))*'Blend Sheet'!$AO9,0) + IFERROR(INDEX(WAC_Item_Cost,MATCH(1,(K$1=WAC_District)*('Blend Sheet'!$AP$4=WAC_IIN),0))*'Blend Sheet'!$AP9/1000,0)</f>
        <v>214.567263</v>
      </c>
      <c r="L6" s="245">
        <f t="array" ref="L6">IFERROR(INDEX(WAC_Item_Cost,MATCH(1,(L$1=WAC_District)*('Blend Sheet'!$C$4=WAC_IIN),0))*'Blend Sheet'!$C9/1000,0) + IFERROR(INDEX(WAC_Item_Cost,MATCH(1,(L$1=WAC_District)*('Blend Sheet'!$D$4=WAC_IIN),0))*'Blend Sheet'!$D9/1000,0) + IFERROR(INDEX(WAC_Item_Cost,MATCH(1,(L$1=WAC_District)*('Blend Sheet'!$E$4=WAC_IIN),0))*'Blend Sheet'!$E9/1000,0) + IFERROR(INDEX(WAC_Item_Cost,MATCH(1,(L$1=WAC_District)*('Blend Sheet'!$F$4=WAC_IIN),0))*'Blend Sheet'!$F9/1000,0)  + IFERROR(INDEX(WAC_Item_Cost,MATCH(1,(L$1=WAC_District)*('Blend Sheet'!$G$4=WAC_IIN),0))*'Blend Sheet'!$G9,0) + IFERROR(INDEX(WAC_Item_Cost,MATCH(1,(L$1=WAC_District)*('Blend Sheet'!$H$4=WAC_IIN),0))*'Blend Sheet'!$H9,0)  + IFERROR(INDEX(WAC_Item_Cost,MATCH(1,(L$1=WAC_District)*('Blend Sheet'!$I$4=WAC_IIN),0))*'Blend Sheet'!$I9,0) + IFERROR(INDEX(WAC_Item_Cost,MATCH(1,(L$1=WAC_District)*('Blend Sheet'!$J$4=WAC_IIN),0))*'Blend Sheet'!$J9,0) + IFERROR(INDEX(WAC_Item_Cost,MATCH(1,(L$1=WAC_District)*('Blend Sheet'!$K$4=WAC_IIN),0))*'Blend Sheet'!$K9,0) + IFERROR(INDEX(WAC_Item_Cost,MATCH(1,(L$1=WAC_District)*('Blend Sheet'!$L$4=WAC_IIN),0))*'Blend Sheet'!$L9,0) + IFERROR(INDEX(WAC_Item_Cost,MATCH(1,(L$1=WAC_District)*('Blend Sheet'!$M$4=WAC_IIN),0))*'Blend Sheet'!$M9,0) + IFERROR(INDEX(WAC_Item_Cost,MATCH(1,(L$1=WAC_District)*('Blend Sheet'!$N$4=WAC_IIN),0))*'Blend Sheet'!$N9,0) + IFERROR(INDEX(WAC_Item_Cost,MATCH(1,(L$1=WAC_District)*('Blend Sheet'!$O$4=WAC_IIN),0))*'Blend Sheet'!$O9,0) + IFERROR(INDEX(WAC_Item_Cost,MATCH(1,(L$1=WAC_District)*('Blend Sheet'!$P$4=WAC_IIN),0))*'Blend Sheet'!$P9,0) + IFERROR(INDEX(WAC_Item_Cost,MATCH(1,(L$1=WAC_District)*('Blend Sheet'!$Q$4=WAC_IIN),0))*'Blend Sheet'!$Q9,0) + IFERROR(INDEX(WAC_Item_Cost,MATCH(1,(L$1=WAC_District)*('Blend Sheet'!$R$4=WAC_IIN),0))*'Blend Sheet'!$R9,0) + IFERROR(INDEX(WAC_Item_Cost,MATCH(1,(L$1=WAC_District)*('Blend Sheet'!$S$4=WAC_IIN),0))*'Blend Sheet'!$S9,0) + IFERROR(INDEX(WAC_Item_Cost,MATCH(1,(L$1=WAC_District)*('Blend Sheet'!$T$4=WAC_IIN),0))*'Blend Sheet'!$T9,0) + IFERROR(INDEX(WAC_Item_Cost,MATCH(1,(L$1=WAC_District)*('Blend Sheet'!$U$4=WAC_IIN),0))*'Blend Sheet'!$U9,0) + IFERROR(INDEX(WAC_Item_Cost,MATCH(1,(L$1=WAC_District)*('Blend Sheet'!$V$4=WAC_IIN),0))*'Blend Sheet'!$V9,0) + IFERROR(INDEX(WAC_Item_Cost,MATCH(1,(L$1=WAC_District)*('Blend Sheet'!$W$4=WAC_IIN),0))*'Blend Sheet'!$W9,0) + IFERROR(INDEX(WAC_Item_Cost,MATCH(1,(L$1=WAC_District)*('Blend Sheet'!$X$4=WAC_IIN),0))*'Blend Sheet'!$X9,0) + IFERROR(INDEX(WAC_Item_Cost,MATCH(1,(L$1=WAC_District)*('Blend Sheet'!$Y$4=WAC_IIN),0))*'Blend Sheet'!$Y9,0) + IFERROR(INDEX(WAC_Item_Cost,MATCH(1,(L$1=WAC_District)*('Blend Sheet'!$Z$4=WAC_IIN),0))*'Blend Sheet'!$Z9,0) + IFERROR(INDEX(WAC_Item_Cost,MATCH(1,(L$1=WAC_District)*('Blend Sheet'!$AA$4=WAC_IIN),0))*'Blend Sheet'!$AA9,0) + IFERROR(INDEX(WAC_Item_Cost,MATCH(1,(L$1=WAC_District)*('Blend Sheet'!$AB$4=WAC_IIN),0))*'Blend Sheet'!$AB9,0) + IFERROR(INDEX(WAC_Item_Cost,MATCH(1,(L$1=WAC_District)*('Blend Sheet'!$AC$4=WAC_IIN),0))*'Blend Sheet'!$AC9,0) + IFERROR(INDEX(WAC_Item_Cost,MATCH(1,(L$1=WAC_District)*('Blend Sheet'!$AD$4=WAC_IIN),0))*'Blend Sheet'!$AD9,0) + IFERROR(INDEX(WAC_Item_Cost,MATCH(1,(L$1=WAC_District)*('Blend Sheet'!$AE$4=WAC_IIN),0))*'Blend Sheet'!$AE9,0) + IFERROR(INDEX(WAC_Item_Cost,MATCH(1,(L$1=WAC_District)*('Blend Sheet'!$AF$4=WAC_IIN),0))*'Blend Sheet'!$AF9,0) + IFERROR(INDEX(WAC_Item_Cost,MATCH(1,(L$1=WAC_District)*('Blend Sheet'!$AG$4=WAC_IIN),0))*'Blend Sheet'!$AG9,0) + IFERROR(INDEX(WAC_Item_Cost,MATCH(1,(L$1=WAC_District)*('Blend Sheet'!$AH$4=WAC_IIN),0))*'Blend Sheet'!$AH9,0) + IFERROR(INDEX(WAC_Item_Cost,MATCH(1,(L$1=WAC_District)*('Blend Sheet'!$AI$4=WAC_IIN),0))*'Blend Sheet'!$AI9,0) + IFERROR(INDEX(WAC_Item_Cost,MATCH(1,(L$1=WAC_District)*('Blend Sheet'!$AJ$4=WAC_IIN),0))*'Blend Sheet'!$AJ9,0) + IFERROR(INDEX(WAC_Item_Cost,MATCH(1,(L$1=WAC_District)*('Blend Sheet'!$AK$4=WAC_IIN),0))*'Blend Sheet'!$AK9,0) + IFERROR(INDEX(WAC_Item_Cost,MATCH(1,(L$1=WAC_District)*('Blend Sheet'!$AL$4=WAC_IIN),0))*'Blend Sheet'!$AL9,0) + IFERROR(INDEX(WAC_Item_Cost,MATCH(1,(L$1=WAC_District)*('Blend Sheet'!$AM$4=WAC_IIN),0))*'Blend Sheet'!$AM9,0) + IFERROR(INDEX(WAC_Item_Cost,MATCH(1,(L$1=WAC_District)*('Blend Sheet'!$AN$4=WAC_IIN),0))*'Blend Sheet'!$AN9,0) + IFERROR(INDEX(WAC_Item_Cost,MATCH(1,(L$1=WAC_District)*('Blend Sheet'!$AO$4=WAC_IIN),0))*'Blend Sheet'!$AO9,0) + IFERROR(INDEX(WAC_Item_Cost,MATCH(1,(L$1=WAC_District)*('Blend Sheet'!$AP$4=WAC_IIN),0))*'Blend Sheet'!$AP9/1000,0)</f>
        <v>237.04587100000001</v>
      </c>
    </row>
    <row r="7" spans="1:12" x14ac:dyDescent="0.25">
      <c r="A7" t="str">
        <f>'Blend Sheet'!A10</f>
        <v>0:1:4 'G'</v>
      </c>
      <c r="B7" s="245">
        <f t="array" ref="B7">IFERROR(INDEX(WAC_Item_Cost,MATCH(1,(B$1=WAC_District)*('Blend Sheet'!$C$4=WAC_IIN),0))*'Blend Sheet'!$C10/1000,0) + IFERROR(INDEX(WAC_Item_Cost,MATCH(1,(B$1=WAC_District)*('Blend Sheet'!$D$4=WAC_IIN),0))*'Blend Sheet'!$D10/1000,0) + IFERROR(INDEX(WAC_Item_Cost,MATCH(1,(B$1=WAC_District)*('Blend Sheet'!$E$4=WAC_IIN),0))*'Blend Sheet'!$E10/1000,0) + IFERROR(INDEX(WAC_Item_Cost,MATCH(1,(B$1=WAC_District)*('Blend Sheet'!$F$4=WAC_IIN),0))*'Blend Sheet'!$F10/1000,0)  + IFERROR(INDEX(WAC_Item_Cost,MATCH(1,(B$1=WAC_District)*('Blend Sheet'!$G$4=WAC_IIN),0))*'Blend Sheet'!$G10,0) + IFERROR(INDEX(WAC_Item_Cost,MATCH(1,(B$1=WAC_District)*('Blend Sheet'!$H$4=WAC_IIN),0))*'Blend Sheet'!$H10,0)  + IFERROR(INDEX(WAC_Item_Cost,MATCH(1,(B$1=WAC_District)*('Blend Sheet'!$I$4=WAC_IIN),0))*'Blend Sheet'!$I10,0) + IFERROR(INDEX(WAC_Item_Cost,MATCH(1,(B$1=WAC_District)*('Blend Sheet'!$J$4=WAC_IIN),0))*'Blend Sheet'!$J10,0) + IFERROR(INDEX(WAC_Item_Cost,MATCH(1,(B$1=WAC_District)*('Blend Sheet'!$K$4=WAC_IIN),0))*'Blend Sheet'!$K10,0) + IFERROR(INDEX(WAC_Item_Cost,MATCH(1,(B$1=WAC_District)*('Blend Sheet'!$L$4=WAC_IIN),0))*'Blend Sheet'!$L10,0) + IFERROR(INDEX(WAC_Item_Cost,MATCH(1,(B$1=WAC_District)*('Blend Sheet'!$M$4=WAC_IIN),0))*'Blend Sheet'!$M10,0) + IFERROR(INDEX(WAC_Item_Cost,MATCH(1,(B$1=WAC_District)*('Blend Sheet'!$N$4=WAC_IIN),0))*'Blend Sheet'!$N10,0) + IFERROR(INDEX(WAC_Item_Cost,MATCH(1,(B$1=WAC_District)*('Blend Sheet'!$O$4=WAC_IIN),0))*'Blend Sheet'!$O10,0) + IFERROR(INDEX(WAC_Item_Cost,MATCH(1,(B$1=WAC_District)*('Blend Sheet'!$P$4=WAC_IIN),0))*'Blend Sheet'!$P10,0) + IFERROR(INDEX(WAC_Item_Cost,MATCH(1,(B$1=WAC_District)*('Blend Sheet'!$Q$4=WAC_IIN),0))*'Blend Sheet'!$Q10,0) + IFERROR(INDEX(WAC_Item_Cost,MATCH(1,(B$1=WAC_District)*('Blend Sheet'!$R$4=WAC_IIN),0))*'Blend Sheet'!$R10,0) + IFERROR(INDEX(WAC_Item_Cost,MATCH(1,(B$1=WAC_District)*('Blend Sheet'!$S$4=WAC_IIN),0))*'Blend Sheet'!$S10,0) + IFERROR(INDEX(WAC_Item_Cost,MATCH(1,(B$1=WAC_District)*('Blend Sheet'!$T$4=WAC_IIN),0))*'Blend Sheet'!$T10,0) + IFERROR(INDEX(WAC_Item_Cost,MATCH(1,(B$1=WAC_District)*('Blend Sheet'!$U$4=WAC_IIN),0))*'Blend Sheet'!$U10,0) + IFERROR(INDEX(WAC_Item_Cost,MATCH(1,(B$1=WAC_District)*('Blend Sheet'!$V$4=WAC_IIN),0))*'Blend Sheet'!$V10,0) + IFERROR(INDEX(WAC_Item_Cost,MATCH(1,(B$1=WAC_District)*('Blend Sheet'!$W$4=WAC_IIN),0))*'Blend Sheet'!$W10,0) + IFERROR(INDEX(WAC_Item_Cost,MATCH(1,(B$1=WAC_District)*('Blend Sheet'!$X$4=WAC_IIN),0))*'Blend Sheet'!$X10,0) + IFERROR(INDEX(WAC_Item_Cost,MATCH(1,(B$1=WAC_District)*('Blend Sheet'!$Y$4=WAC_IIN),0))*'Blend Sheet'!$Y10,0) + IFERROR(INDEX(WAC_Item_Cost,MATCH(1,(B$1=WAC_District)*('Blend Sheet'!$Z$4=WAC_IIN),0))*'Blend Sheet'!$Z10,0) + IFERROR(INDEX(WAC_Item_Cost,MATCH(1,(B$1=WAC_District)*('Blend Sheet'!$AA$4=WAC_IIN),0))*'Blend Sheet'!$AA10,0) + IFERROR(INDEX(WAC_Item_Cost,MATCH(1,(B$1=WAC_District)*('Blend Sheet'!$AB$4=WAC_IIN),0))*'Blend Sheet'!$AB10,0) + IFERROR(INDEX(WAC_Item_Cost,MATCH(1,(B$1=WAC_District)*('Blend Sheet'!$AC$4=WAC_IIN),0))*'Blend Sheet'!$AC10,0) + IFERROR(INDEX(WAC_Item_Cost,MATCH(1,(B$1=WAC_District)*('Blend Sheet'!$AD$4=WAC_IIN),0))*'Blend Sheet'!$AD10,0) + IFERROR(INDEX(WAC_Item_Cost,MATCH(1,(B$1=WAC_District)*('Blend Sheet'!$AE$4=WAC_IIN),0))*'Blend Sheet'!$AE10,0) + IFERROR(INDEX(WAC_Item_Cost,MATCH(1,(B$1=WAC_District)*('Blend Sheet'!$AF$4=WAC_IIN),0))*'Blend Sheet'!$AF10,0) + IFERROR(INDEX(WAC_Item_Cost,MATCH(1,(B$1=WAC_District)*('Blend Sheet'!$AG$4=WAC_IIN),0))*'Blend Sheet'!$AG10,0) + IFERROR(INDEX(WAC_Item_Cost,MATCH(1,(B$1=WAC_District)*('Blend Sheet'!$AH$4=WAC_IIN),0))*'Blend Sheet'!$AH10,0) + IFERROR(INDEX(WAC_Item_Cost,MATCH(1,(B$1=WAC_District)*('Blend Sheet'!$AI$4=WAC_IIN),0))*'Blend Sheet'!$AI10,0) + IFERROR(INDEX(WAC_Item_Cost,MATCH(1,(B$1=WAC_District)*('Blend Sheet'!$AJ$4=WAC_IIN),0))*'Blend Sheet'!$AJ10,0) + IFERROR(INDEX(WAC_Item_Cost,MATCH(1,(B$1=WAC_District)*('Blend Sheet'!$AK$4=WAC_IIN),0))*'Blend Sheet'!$AK10,0) + IFERROR(INDEX(WAC_Item_Cost,MATCH(1,(B$1=WAC_District)*('Blend Sheet'!$AL$4=WAC_IIN),0))*'Blend Sheet'!$AL10,0) + IFERROR(INDEX(WAC_Item_Cost,MATCH(1,(B$1=WAC_District)*('Blend Sheet'!$AM$4=WAC_IIN),0))*'Blend Sheet'!$AM10,0) + IFERROR(INDEX(WAC_Item_Cost,MATCH(1,(B$1=WAC_District)*('Blend Sheet'!$AN$4=WAC_IIN),0))*'Blend Sheet'!$AN10,0) + IFERROR(INDEX(WAC_Item_Cost,MATCH(1,(B$1=WAC_District)*('Blend Sheet'!$AO$4=WAC_IIN),0))*'Blend Sheet'!$AO10,0) + IFERROR(INDEX(WAC_Item_Cost,MATCH(1,(B$1=WAC_District)*('Blend Sheet'!$AP$4=WAC_IIN),0))*'Blend Sheet'!$AP10/1000,0)</f>
        <v>200.00599700000001</v>
      </c>
      <c r="C7" s="245">
        <f t="array" ref="C7">IFERROR(INDEX(WAC_Item_Cost,MATCH(1,(C$1=WAC_District)*('Blend Sheet'!$C$4=WAC_IIN),0))*'Blend Sheet'!$C10/1000,0) + IFERROR(INDEX(WAC_Item_Cost,MATCH(1,(C$1=WAC_District)*('Blend Sheet'!$D$4=WAC_IIN),0))*'Blend Sheet'!$D10/1000,0) + IFERROR(INDEX(WAC_Item_Cost,MATCH(1,(C$1=WAC_District)*('Blend Sheet'!$E$4=WAC_IIN),0))*'Blend Sheet'!$E10/1000,0) + IFERROR(INDEX(WAC_Item_Cost,MATCH(1,(C$1=WAC_District)*('Blend Sheet'!$F$4=WAC_IIN),0))*'Blend Sheet'!$F10/1000,0)  + IFERROR(INDEX(WAC_Item_Cost,MATCH(1,(C$1=WAC_District)*('Blend Sheet'!$G$4=WAC_IIN),0))*'Blend Sheet'!$G10,0) + IFERROR(INDEX(WAC_Item_Cost,MATCH(1,(C$1=WAC_District)*('Blend Sheet'!$H$4=WAC_IIN),0))*'Blend Sheet'!$H10,0)  + IFERROR(INDEX(WAC_Item_Cost,MATCH(1,(C$1=WAC_District)*('Blend Sheet'!$I$4=WAC_IIN),0))*'Blend Sheet'!$I10,0) + IFERROR(INDEX(WAC_Item_Cost,MATCH(1,(C$1=WAC_District)*('Blend Sheet'!$J$4=WAC_IIN),0))*'Blend Sheet'!$J10,0) + IFERROR(INDEX(WAC_Item_Cost,MATCH(1,(C$1=WAC_District)*('Blend Sheet'!$K$4=WAC_IIN),0))*'Blend Sheet'!$K10,0) + IFERROR(INDEX(WAC_Item_Cost,MATCH(1,(C$1=WAC_District)*('Blend Sheet'!$L$4=WAC_IIN),0))*'Blend Sheet'!$L10,0) + IFERROR(INDEX(WAC_Item_Cost,MATCH(1,(C$1=WAC_District)*('Blend Sheet'!$M$4=WAC_IIN),0))*'Blend Sheet'!$M10,0) + IFERROR(INDEX(WAC_Item_Cost,MATCH(1,(C$1=WAC_District)*('Blend Sheet'!$N$4=WAC_IIN),0))*'Blend Sheet'!$N10,0) + IFERROR(INDEX(WAC_Item_Cost,MATCH(1,(C$1=WAC_District)*('Blend Sheet'!$O$4=WAC_IIN),0))*'Blend Sheet'!$O10,0) + IFERROR(INDEX(WAC_Item_Cost,MATCH(1,(C$1=WAC_District)*('Blend Sheet'!$P$4=WAC_IIN),0))*'Blend Sheet'!$P10,0) + IFERROR(INDEX(WAC_Item_Cost,MATCH(1,(C$1=WAC_District)*('Blend Sheet'!$Q$4=WAC_IIN),0))*'Blend Sheet'!$Q10,0) + IFERROR(INDEX(WAC_Item_Cost,MATCH(1,(C$1=WAC_District)*('Blend Sheet'!$R$4=WAC_IIN),0))*'Blend Sheet'!$R10,0) + IFERROR(INDEX(WAC_Item_Cost,MATCH(1,(C$1=WAC_District)*('Blend Sheet'!$S$4=WAC_IIN),0))*'Blend Sheet'!$S10,0) + IFERROR(INDEX(WAC_Item_Cost,MATCH(1,(C$1=WAC_District)*('Blend Sheet'!$T$4=WAC_IIN),0))*'Blend Sheet'!$T10,0) + IFERROR(INDEX(WAC_Item_Cost,MATCH(1,(C$1=WAC_District)*('Blend Sheet'!$U$4=WAC_IIN),0))*'Blend Sheet'!$U10,0) + IFERROR(INDEX(WAC_Item_Cost,MATCH(1,(C$1=WAC_District)*('Blend Sheet'!$V$4=WAC_IIN),0))*'Blend Sheet'!$V10,0) + IFERROR(INDEX(WAC_Item_Cost,MATCH(1,(C$1=WAC_District)*('Blend Sheet'!$W$4=WAC_IIN),0))*'Blend Sheet'!$W10,0) + IFERROR(INDEX(WAC_Item_Cost,MATCH(1,(C$1=WAC_District)*('Blend Sheet'!$X$4=WAC_IIN),0))*'Blend Sheet'!$X10,0) + IFERROR(INDEX(WAC_Item_Cost,MATCH(1,(C$1=WAC_District)*('Blend Sheet'!$Y$4=WAC_IIN),0))*'Blend Sheet'!$Y10,0) + IFERROR(INDEX(WAC_Item_Cost,MATCH(1,(C$1=WAC_District)*('Blend Sheet'!$Z$4=WAC_IIN),0))*'Blend Sheet'!$Z10,0) + IFERROR(INDEX(WAC_Item_Cost,MATCH(1,(C$1=WAC_District)*('Blend Sheet'!$AA$4=WAC_IIN),0))*'Blend Sheet'!$AA10,0) + IFERROR(INDEX(WAC_Item_Cost,MATCH(1,(C$1=WAC_District)*('Blend Sheet'!$AB$4=WAC_IIN),0))*'Blend Sheet'!$AB10,0) + IFERROR(INDEX(WAC_Item_Cost,MATCH(1,(C$1=WAC_District)*('Blend Sheet'!$AC$4=WAC_IIN),0))*'Blend Sheet'!$AC10,0) + IFERROR(INDEX(WAC_Item_Cost,MATCH(1,(C$1=WAC_District)*('Blend Sheet'!$AD$4=WAC_IIN),0))*'Blend Sheet'!$AD10,0) + IFERROR(INDEX(WAC_Item_Cost,MATCH(1,(C$1=WAC_District)*('Blend Sheet'!$AE$4=WAC_IIN),0))*'Blend Sheet'!$AE10,0) + IFERROR(INDEX(WAC_Item_Cost,MATCH(1,(C$1=WAC_District)*('Blend Sheet'!$AF$4=WAC_IIN),0))*'Blend Sheet'!$AF10,0) + IFERROR(INDEX(WAC_Item_Cost,MATCH(1,(C$1=WAC_District)*('Blend Sheet'!$AG$4=WAC_IIN),0))*'Blend Sheet'!$AG10,0) + IFERROR(INDEX(WAC_Item_Cost,MATCH(1,(C$1=WAC_District)*('Blend Sheet'!$AH$4=WAC_IIN),0))*'Blend Sheet'!$AH10,0) + IFERROR(INDEX(WAC_Item_Cost,MATCH(1,(C$1=WAC_District)*('Blend Sheet'!$AI$4=WAC_IIN),0))*'Blend Sheet'!$AI10,0) + IFERROR(INDEX(WAC_Item_Cost,MATCH(1,(C$1=WAC_District)*('Blend Sheet'!$AJ$4=WAC_IIN),0))*'Blend Sheet'!$AJ10,0) + IFERROR(INDEX(WAC_Item_Cost,MATCH(1,(C$1=WAC_District)*('Blend Sheet'!$AK$4=WAC_IIN),0))*'Blend Sheet'!$AK10,0) + IFERROR(INDEX(WAC_Item_Cost,MATCH(1,(C$1=WAC_District)*('Blend Sheet'!$AL$4=WAC_IIN),0))*'Blend Sheet'!$AL10,0) + IFERROR(INDEX(WAC_Item_Cost,MATCH(1,(C$1=WAC_District)*('Blend Sheet'!$AM$4=WAC_IIN),0))*'Blend Sheet'!$AM10,0) + IFERROR(INDEX(WAC_Item_Cost,MATCH(1,(C$1=WAC_District)*('Blend Sheet'!$AN$4=WAC_IIN),0))*'Blend Sheet'!$AN10,0) + IFERROR(INDEX(WAC_Item_Cost,MATCH(1,(C$1=WAC_District)*('Blend Sheet'!$AO$4=WAC_IIN),0))*'Blend Sheet'!$AO10,0) + IFERROR(INDEX(WAC_Item_Cost,MATCH(1,(C$1=WAC_District)*('Blend Sheet'!$AP$4=WAC_IIN),0))*'Blend Sheet'!$AP10/1000,0)</f>
        <v>253.64053099999998</v>
      </c>
      <c r="D7" s="245">
        <f t="array" ref="D7">IFERROR(INDEX(WAC_Item_Cost,MATCH(1,(D$1=WAC_District)*('Blend Sheet'!$C$4=WAC_IIN),0))*'Blend Sheet'!$C10/1000,0) + IFERROR(INDEX(WAC_Item_Cost,MATCH(1,(D$1=WAC_District)*('Blend Sheet'!$D$4=WAC_IIN),0))*'Blend Sheet'!$D10/1000,0) + IFERROR(INDEX(WAC_Item_Cost,MATCH(1,(D$1=WAC_District)*('Blend Sheet'!$E$4=WAC_IIN),0))*'Blend Sheet'!$E10/1000,0) + IFERROR(INDEX(WAC_Item_Cost,MATCH(1,(D$1=WAC_District)*('Blend Sheet'!$F$4=WAC_IIN),0))*'Blend Sheet'!$F10/1000,0)  + IFERROR(INDEX(WAC_Item_Cost,MATCH(1,(D$1=WAC_District)*('Blend Sheet'!$G$4=WAC_IIN),0))*'Blend Sheet'!$G10,0) + IFERROR(INDEX(WAC_Item_Cost,MATCH(1,(D$1=WAC_District)*('Blend Sheet'!$H$4=WAC_IIN),0))*'Blend Sheet'!$H10,0)  + IFERROR(INDEX(WAC_Item_Cost,MATCH(1,(D$1=WAC_District)*('Blend Sheet'!$I$4=WAC_IIN),0))*'Blend Sheet'!$I10,0) + IFERROR(INDEX(WAC_Item_Cost,MATCH(1,(D$1=WAC_District)*('Blend Sheet'!$J$4=WAC_IIN),0))*'Blend Sheet'!$J10,0) + IFERROR(INDEX(WAC_Item_Cost,MATCH(1,(D$1=WAC_District)*('Blend Sheet'!$K$4=WAC_IIN),0))*'Blend Sheet'!$K10,0) + IFERROR(INDEX(WAC_Item_Cost,MATCH(1,(D$1=WAC_District)*('Blend Sheet'!$L$4=WAC_IIN),0))*'Blend Sheet'!$L10,0) + IFERROR(INDEX(WAC_Item_Cost,MATCH(1,(D$1=WAC_District)*('Blend Sheet'!$M$4=WAC_IIN),0))*'Blend Sheet'!$M10,0) + IFERROR(INDEX(WAC_Item_Cost,MATCH(1,(D$1=WAC_District)*('Blend Sheet'!$N$4=WAC_IIN),0))*'Blend Sheet'!$N10,0) + IFERROR(INDEX(WAC_Item_Cost,MATCH(1,(D$1=WAC_District)*('Blend Sheet'!$O$4=WAC_IIN),0))*'Blend Sheet'!$O10,0) + IFERROR(INDEX(WAC_Item_Cost,MATCH(1,(D$1=WAC_District)*('Blend Sheet'!$P$4=WAC_IIN),0))*'Blend Sheet'!$P10,0) + IFERROR(INDEX(WAC_Item_Cost,MATCH(1,(D$1=WAC_District)*('Blend Sheet'!$Q$4=WAC_IIN),0))*'Blend Sheet'!$Q10,0) + IFERROR(INDEX(WAC_Item_Cost,MATCH(1,(D$1=WAC_District)*('Blend Sheet'!$R$4=WAC_IIN),0))*'Blend Sheet'!$R10,0) + IFERROR(INDEX(WAC_Item_Cost,MATCH(1,(D$1=WAC_District)*('Blend Sheet'!$S$4=WAC_IIN),0))*'Blend Sheet'!$S10,0) + IFERROR(INDEX(WAC_Item_Cost,MATCH(1,(D$1=WAC_District)*('Blend Sheet'!$T$4=WAC_IIN),0))*'Blend Sheet'!$T10,0) + IFERROR(INDEX(WAC_Item_Cost,MATCH(1,(D$1=WAC_District)*('Blend Sheet'!$U$4=WAC_IIN),0))*'Blend Sheet'!$U10,0) + IFERROR(INDEX(WAC_Item_Cost,MATCH(1,(D$1=WAC_District)*('Blend Sheet'!$V$4=WAC_IIN),0))*'Blend Sheet'!$V10,0) + IFERROR(INDEX(WAC_Item_Cost,MATCH(1,(D$1=WAC_District)*('Blend Sheet'!$W$4=WAC_IIN),0))*'Blend Sheet'!$W10,0) + IFERROR(INDEX(WAC_Item_Cost,MATCH(1,(D$1=WAC_District)*('Blend Sheet'!$X$4=WAC_IIN),0))*'Blend Sheet'!$X10,0) + IFERROR(INDEX(WAC_Item_Cost,MATCH(1,(D$1=WAC_District)*('Blend Sheet'!$Y$4=WAC_IIN),0))*'Blend Sheet'!$Y10,0) + IFERROR(INDEX(WAC_Item_Cost,MATCH(1,(D$1=WAC_District)*('Blend Sheet'!$Z$4=WAC_IIN),0))*'Blend Sheet'!$Z10,0) + IFERROR(INDEX(WAC_Item_Cost,MATCH(1,(D$1=WAC_District)*('Blend Sheet'!$AA$4=WAC_IIN),0))*'Blend Sheet'!$AA10,0) + IFERROR(INDEX(WAC_Item_Cost,MATCH(1,(D$1=WAC_District)*('Blend Sheet'!$AB$4=WAC_IIN),0))*'Blend Sheet'!$AB10,0) + IFERROR(INDEX(WAC_Item_Cost,MATCH(1,(D$1=WAC_District)*('Blend Sheet'!$AC$4=WAC_IIN),0))*'Blend Sheet'!$AC10,0) + IFERROR(INDEX(WAC_Item_Cost,MATCH(1,(D$1=WAC_District)*('Blend Sheet'!$AD$4=WAC_IIN),0))*'Blend Sheet'!$AD10,0) + IFERROR(INDEX(WAC_Item_Cost,MATCH(1,(D$1=WAC_District)*('Blend Sheet'!$AE$4=WAC_IIN),0))*'Blend Sheet'!$AE10,0) + IFERROR(INDEX(WAC_Item_Cost,MATCH(1,(D$1=WAC_District)*('Blend Sheet'!$AF$4=WAC_IIN),0))*'Blend Sheet'!$AF10,0) + IFERROR(INDEX(WAC_Item_Cost,MATCH(1,(D$1=WAC_District)*('Blend Sheet'!$AG$4=WAC_IIN),0))*'Blend Sheet'!$AG10,0) + IFERROR(INDEX(WAC_Item_Cost,MATCH(1,(D$1=WAC_District)*('Blend Sheet'!$AH$4=WAC_IIN),0))*'Blend Sheet'!$AH10,0) + IFERROR(INDEX(WAC_Item_Cost,MATCH(1,(D$1=WAC_District)*('Blend Sheet'!$AI$4=WAC_IIN),0))*'Blend Sheet'!$AI10,0) + IFERROR(INDEX(WAC_Item_Cost,MATCH(1,(D$1=WAC_District)*('Blend Sheet'!$AJ$4=WAC_IIN),0))*'Blend Sheet'!$AJ10,0) + IFERROR(INDEX(WAC_Item_Cost,MATCH(1,(D$1=WAC_District)*('Blend Sheet'!$AK$4=WAC_IIN),0))*'Blend Sheet'!$AK10,0) + IFERROR(INDEX(WAC_Item_Cost,MATCH(1,(D$1=WAC_District)*('Blend Sheet'!$AL$4=WAC_IIN),0))*'Blend Sheet'!$AL10,0) + IFERROR(INDEX(WAC_Item_Cost,MATCH(1,(D$1=WAC_District)*('Blend Sheet'!$AM$4=WAC_IIN),0))*'Blend Sheet'!$AM10,0) + IFERROR(INDEX(WAC_Item_Cost,MATCH(1,(D$1=WAC_District)*('Blend Sheet'!$AN$4=WAC_IIN),0))*'Blend Sheet'!$AN10,0) + IFERROR(INDEX(WAC_Item_Cost,MATCH(1,(D$1=WAC_District)*('Blend Sheet'!$AO$4=WAC_IIN),0))*'Blend Sheet'!$AO10,0) + IFERROR(INDEX(WAC_Item_Cost,MATCH(1,(D$1=WAC_District)*('Blend Sheet'!$AP$4=WAC_IIN),0))*'Blend Sheet'!$AP10/1000,0)</f>
        <v>235.17487199999999</v>
      </c>
      <c r="E7" s="245">
        <f t="array" ref="E7">IFERROR(INDEX(WAC_Item_Cost,MATCH(1,(E$1=WAC_District)*('Blend Sheet'!$C$4=WAC_IIN),0))*'Blend Sheet'!$C10/1000,0) + IFERROR(INDEX(WAC_Item_Cost,MATCH(1,(E$1=WAC_District)*('Blend Sheet'!$D$4=WAC_IIN),0))*'Blend Sheet'!$D10/1000,0) + IFERROR(INDEX(WAC_Item_Cost,MATCH(1,(E$1=WAC_District)*('Blend Sheet'!$E$4=WAC_IIN),0))*'Blend Sheet'!$E10/1000,0) + IFERROR(INDEX(WAC_Item_Cost,MATCH(1,(E$1=WAC_District)*('Blend Sheet'!$F$4=WAC_IIN),0))*'Blend Sheet'!$F10/1000,0)  + IFERROR(INDEX(WAC_Item_Cost,MATCH(1,(E$1=WAC_District)*('Blend Sheet'!$G$4=WAC_IIN),0))*'Blend Sheet'!$G10,0) + IFERROR(INDEX(WAC_Item_Cost,MATCH(1,(E$1=WAC_District)*('Blend Sheet'!$H$4=WAC_IIN),0))*'Blend Sheet'!$H10,0)  + IFERROR(INDEX(WAC_Item_Cost,MATCH(1,(E$1=WAC_District)*('Blend Sheet'!$I$4=WAC_IIN),0))*'Blend Sheet'!$I10,0) + IFERROR(INDEX(WAC_Item_Cost,MATCH(1,(E$1=WAC_District)*('Blend Sheet'!$J$4=WAC_IIN),0))*'Blend Sheet'!$J10,0) + IFERROR(INDEX(WAC_Item_Cost,MATCH(1,(E$1=WAC_District)*('Blend Sheet'!$K$4=WAC_IIN),0))*'Blend Sheet'!$K10,0) + IFERROR(INDEX(WAC_Item_Cost,MATCH(1,(E$1=WAC_District)*('Blend Sheet'!$L$4=WAC_IIN),0))*'Blend Sheet'!$L10,0) + IFERROR(INDEX(WAC_Item_Cost,MATCH(1,(E$1=WAC_District)*('Blend Sheet'!$M$4=WAC_IIN),0))*'Blend Sheet'!$M10,0) + IFERROR(INDEX(WAC_Item_Cost,MATCH(1,(E$1=WAC_District)*('Blend Sheet'!$N$4=WAC_IIN),0))*'Blend Sheet'!$N10,0) + IFERROR(INDEX(WAC_Item_Cost,MATCH(1,(E$1=WAC_District)*('Blend Sheet'!$O$4=WAC_IIN),0))*'Blend Sheet'!$O10,0) + IFERROR(INDEX(WAC_Item_Cost,MATCH(1,(E$1=WAC_District)*('Blend Sheet'!$P$4=WAC_IIN),0))*'Blend Sheet'!$P10,0) + IFERROR(INDEX(WAC_Item_Cost,MATCH(1,(E$1=WAC_District)*('Blend Sheet'!$Q$4=WAC_IIN),0))*'Blend Sheet'!$Q10,0) + IFERROR(INDEX(WAC_Item_Cost,MATCH(1,(E$1=WAC_District)*('Blend Sheet'!$R$4=WAC_IIN),0))*'Blend Sheet'!$R10,0) + IFERROR(INDEX(WAC_Item_Cost,MATCH(1,(E$1=WAC_District)*('Blend Sheet'!$S$4=WAC_IIN),0))*'Blend Sheet'!$S10,0) + IFERROR(INDEX(WAC_Item_Cost,MATCH(1,(E$1=WAC_District)*('Blend Sheet'!$T$4=WAC_IIN),0))*'Blend Sheet'!$T10,0) + IFERROR(INDEX(WAC_Item_Cost,MATCH(1,(E$1=WAC_District)*('Blend Sheet'!$U$4=WAC_IIN),0))*'Blend Sheet'!$U10,0) + IFERROR(INDEX(WAC_Item_Cost,MATCH(1,(E$1=WAC_District)*('Blend Sheet'!$V$4=WAC_IIN),0))*'Blend Sheet'!$V10,0) + IFERROR(INDEX(WAC_Item_Cost,MATCH(1,(E$1=WAC_District)*('Blend Sheet'!$W$4=WAC_IIN),0))*'Blend Sheet'!$W10,0) + IFERROR(INDEX(WAC_Item_Cost,MATCH(1,(E$1=WAC_District)*('Blend Sheet'!$X$4=WAC_IIN),0))*'Blend Sheet'!$X10,0) + IFERROR(INDEX(WAC_Item_Cost,MATCH(1,(E$1=WAC_District)*('Blend Sheet'!$Y$4=WAC_IIN),0))*'Blend Sheet'!$Y10,0) + IFERROR(INDEX(WAC_Item_Cost,MATCH(1,(E$1=WAC_District)*('Blend Sheet'!$Z$4=WAC_IIN),0))*'Blend Sheet'!$Z10,0) + IFERROR(INDEX(WAC_Item_Cost,MATCH(1,(E$1=WAC_District)*('Blend Sheet'!$AA$4=WAC_IIN),0))*'Blend Sheet'!$AA10,0) + IFERROR(INDEX(WAC_Item_Cost,MATCH(1,(E$1=WAC_District)*('Blend Sheet'!$AB$4=WAC_IIN),0))*'Blend Sheet'!$AB10,0) + IFERROR(INDEX(WAC_Item_Cost,MATCH(1,(E$1=WAC_District)*('Blend Sheet'!$AC$4=WAC_IIN),0))*'Blend Sheet'!$AC10,0) + IFERROR(INDEX(WAC_Item_Cost,MATCH(1,(E$1=WAC_District)*('Blend Sheet'!$AD$4=WAC_IIN),0))*'Blend Sheet'!$AD10,0) + IFERROR(INDEX(WAC_Item_Cost,MATCH(1,(E$1=WAC_District)*('Blend Sheet'!$AE$4=WAC_IIN),0))*'Blend Sheet'!$AE10,0) + IFERROR(INDEX(WAC_Item_Cost,MATCH(1,(E$1=WAC_District)*('Blend Sheet'!$AF$4=WAC_IIN),0))*'Blend Sheet'!$AF10,0) + IFERROR(INDEX(WAC_Item_Cost,MATCH(1,(E$1=WAC_District)*('Blend Sheet'!$AG$4=WAC_IIN),0))*'Blend Sheet'!$AG10,0) + IFERROR(INDEX(WAC_Item_Cost,MATCH(1,(E$1=WAC_District)*('Blend Sheet'!$AH$4=WAC_IIN),0))*'Blend Sheet'!$AH10,0) + IFERROR(INDEX(WAC_Item_Cost,MATCH(1,(E$1=WAC_District)*('Blend Sheet'!$AI$4=WAC_IIN),0))*'Blend Sheet'!$AI10,0) + IFERROR(INDEX(WAC_Item_Cost,MATCH(1,(E$1=WAC_District)*('Blend Sheet'!$AJ$4=WAC_IIN),0))*'Blend Sheet'!$AJ10,0) + IFERROR(INDEX(WAC_Item_Cost,MATCH(1,(E$1=WAC_District)*('Blend Sheet'!$AK$4=WAC_IIN),0))*'Blend Sheet'!$AK10,0) + IFERROR(INDEX(WAC_Item_Cost,MATCH(1,(E$1=WAC_District)*('Blend Sheet'!$AL$4=WAC_IIN),0))*'Blend Sheet'!$AL10,0) + IFERROR(INDEX(WAC_Item_Cost,MATCH(1,(E$1=WAC_District)*('Blend Sheet'!$AM$4=WAC_IIN),0))*'Blend Sheet'!$AM10,0) + IFERROR(INDEX(WAC_Item_Cost,MATCH(1,(E$1=WAC_District)*('Blend Sheet'!$AN$4=WAC_IIN),0))*'Blend Sheet'!$AN10,0) + IFERROR(INDEX(WAC_Item_Cost,MATCH(1,(E$1=WAC_District)*('Blend Sheet'!$AO$4=WAC_IIN),0))*'Blend Sheet'!$AO10,0) + IFERROR(INDEX(WAC_Item_Cost,MATCH(1,(E$1=WAC_District)*('Blend Sheet'!$AP$4=WAC_IIN),0))*'Blend Sheet'!$AP10/1000,0)</f>
        <v>298.65572600000002</v>
      </c>
      <c r="F7" s="245">
        <f t="array" ref="F7">IFERROR(INDEX(WAC_Item_Cost,MATCH(1,(F$1=WAC_District)*('Blend Sheet'!$C$4=WAC_IIN),0))*'Blend Sheet'!$C10/1000,0) + IFERROR(INDEX(WAC_Item_Cost,MATCH(1,(F$1=WAC_District)*('Blend Sheet'!$D$4=WAC_IIN),0))*'Blend Sheet'!$D10/1000,0) + IFERROR(INDEX(WAC_Item_Cost,MATCH(1,(F$1=WAC_District)*('Blend Sheet'!$E$4=WAC_IIN),0))*'Blend Sheet'!$E10/1000,0) + IFERROR(INDEX(WAC_Item_Cost,MATCH(1,(F$1=WAC_District)*('Blend Sheet'!$F$4=WAC_IIN),0))*'Blend Sheet'!$F10/1000,0)  + IFERROR(INDEX(WAC_Item_Cost,MATCH(1,(F$1=WAC_District)*('Blend Sheet'!$G$4=WAC_IIN),0))*'Blend Sheet'!$G10,0) + IFERROR(INDEX(WAC_Item_Cost,MATCH(1,(F$1=WAC_District)*('Blend Sheet'!$H$4=WAC_IIN),0))*'Blend Sheet'!$H10,0)  + IFERROR(INDEX(WAC_Item_Cost,MATCH(1,(F$1=WAC_District)*('Blend Sheet'!$I$4=WAC_IIN),0))*'Blend Sheet'!$I10,0) + IFERROR(INDEX(WAC_Item_Cost,MATCH(1,(F$1=WAC_District)*('Blend Sheet'!$J$4=WAC_IIN),0))*'Blend Sheet'!$J10,0) + IFERROR(INDEX(WAC_Item_Cost,MATCH(1,(F$1=WAC_District)*('Blend Sheet'!$K$4=WAC_IIN),0))*'Blend Sheet'!$K10,0) + IFERROR(INDEX(WAC_Item_Cost,MATCH(1,(F$1=WAC_District)*('Blend Sheet'!$L$4=WAC_IIN),0))*'Blend Sheet'!$L10,0) + IFERROR(INDEX(WAC_Item_Cost,MATCH(1,(F$1=WAC_District)*('Blend Sheet'!$M$4=WAC_IIN),0))*'Blend Sheet'!$M10,0) + IFERROR(INDEX(WAC_Item_Cost,MATCH(1,(F$1=WAC_District)*('Blend Sheet'!$N$4=WAC_IIN),0))*'Blend Sheet'!$N10,0) + IFERROR(INDEX(WAC_Item_Cost,MATCH(1,(F$1=WAC_District)*('Blend Sheet'!$O$4=WAC_IIN),0))*'Blend Sheet'!$O10,0) + IFERROR(INDEX(WAC_Item_Cost,MATCH(1,(F$1=WAC_District)*('Blend Sheet'!$P$4=WAC_IIN),0))*'Blend Sheet'!$P10,0) + IFERROR(INDEX(WAC_Item_Cost,MATCH(1,(F$1=WAC_District)*('Blend Sheet'!$Q$4=WAC_IIN),0))*'Blend Sheet'!$Q10,0) + IFERROR(INDEX(WAC_Item_Cost,MATCH(1,(F$1=WAC_District)*('Blend Sheet'!$R$4=WAC_IIN),0))*'Blend Sheet'!$R10,0) + IFERROR(INDEX(WAC_Item_Cost,MATCH(1,(F$1=WAC_District)*('Blend Sheet'!$S$4=WAC_IIN),0))*'Blend Sheet'!$S10,0) + IFERROR(INDEX(WAC_Item_Cost,MATCH(1,(F$1=WAC_District)*('Blend Sheet'!$T$4=WAC_IIN),0))*'Blend Sheet'!$T10,0) + IFERROR(INDEX(WAC_Item_Cost,MATCH(1,(F$1=WAC_District)*('Blend Sheet'!$U$4=WAC_IIN),0))*'Blend Sheet'!$U10,0) + IFERROR(INDEX(WAC_Item_Cost,MATCH(1,(F$1=WAC_District)*('Blend Sheet'!$V$4=WAC_IIN),0))*'Blend Sheet'!$V10,0) + IFERROR(INDEX(WAC_Item_Cost,MATCH(1,(F$1=WAC_District)*('Blend Sheet'!$W$4=WAC_IIN),0))*'Blend Sheet'!$W10,0) + IFERROR(INDEX(WAC_Item_Cost,MATCH(1,(F$1=WAC_District)*('Blend Sheet'!$X$4=WAC_IIN),0))*'Blend Sheet'!$X10,0) + IFERROR(INDEX(WAC_Item_Cost,MATCH(1,(F$1=WAC_District)*('Blend Sheet'!$Y$4=WAC_IIN),0))*'Blend Sheet'!$Y10,0) + IFERROR(INDEX(WAC_Item_Cost,MATCH(1,(F$1=WAC_District)*('Blend Sheet'!$Z$4=WAC_IIN),0))*'Blend Sheet'!$Z10,0) + IFERROR(INDEX(WAC_Item_Cost,MATCH(1,(F$1=WAC_District)*('Blend Sheet'!$AA$4=WAC_IIN),0))*'Blend Sheet'!$AA10,0) + IFERROR(INDEX(WAC_Item_Cost,MATCH(1,(F$1=WAC_District)*('Blend Sheet'!$AB$4=WAC_IIN),0))*'Blend Sheet'!$AB10,0) + IFERROR(INDEX(WAC_Item_Cost,MATCH(1,(F$1=WAC_District)*('Blend Sheet'!$AC$4=WAC_IIN),0))*'Blend Sheet'!$AC10,0) + IFERROR(INDEX(WAC_Item_Cost,MATCH(1,(F$1=WAC_District)*('Blend Sheet'!$AD$4=WAC_IIN),0))*'Blend Sheet'!$AD10,0) + IFERROR(INDEX(WAC_Item_Cost,MATCH(1,(F$1=WAC_District)*('Blend Sheet'!$AE$4=WAC_IIN),0))*'Blend Sheet'!$AE10,0) + IFERROR(INDEX(WAC_Item_Cost,MATCH(1,(F$1=WAC_District)*('Blend Sheet'!$AF$4=WAC_IIN),0))*'Blend Sheet'!$AF10,0) + IFERROR(INDEX(WAC_Item_Cost,MATCH(1,(F$1=WAC_District)*('Blend Sheet'!$AG$4=WAC_IIN),0))*'Blend Sheet'!$AG10,0) + IFERROR(INDEX(WAC_Item_Cost,MATCH(1,(F$1=WAC_District)*('Blend Sheet'!$AH$4=WAC_IIN),0))*'Blend Sheet'!$AH10,0) + IFERROR(INDEX(WAC_Item_Cost,MATCH(1,(F$1=WAC_District)*('Blend Sheet'!$AI$4=WAC_IIN),0))*'Blend Sheet'!$AI10,0) + IFERROR(INDEX(WAC_Item_Cost,MATCH(1,(F$1=WAC_District)*('Blend Sheet'!$AJ$4=WAC_IIN),0))*'Blend Sheet'!$AJ10,0) + IFERROR(INDEX(WAC_Item_Cost,MATCH(1,(F$1=WAC_District)*('Blend Sheet'!$AK$4=WAC_IIN),0))*'Blend Sheet'!$AK10,0) + IFERROR(INDEX(WAC_Item_Cost,MATCH(1,(F$1=WAC_District)*('Blend Sheet'!$AL$4=WAC_IIN),0))*'Blend Sheet'!$AL10,0) + IFERROR(INDEX(WAC_Item_Cost,MATCH(1,(F$1=WAC_District)*('Blend Sheet'!$AM$4=WAC_IIN),0))*'Blend Sheet'!$AM10,0) + IFERROR(INDEX(WAC_Item_Cost,MATCH(1,(F$1=WAC_District)*('Blend Sheet'!$AN$4=WAC_IIN),0))*'Blend Sheet'!$AN10,0) + IFERROR(INDEX(WAC_Item_Cost,MATCH(1,(F$1=WAC_District)*('Blend Sheet'!$AO$4=WAC_IIN),0))*'Blend Sheet'!$AO10,0) + IFERROR(INDEX(WAC_Item_Cost,MATCH(1,(F$1=WAC_District)*('Blend Sheet'!$AP$4=WAC_IIN),0))*'Blend Sheet'!$AP10/1000,0)</f>
        <v>264.11734999999999</v>
      </c>
      <c r="G7" s="245">
        <f t="array" ref="G7">IFERROR(INDEX(WAC_Item_Cost,MATCH(1,(G$1=WAC_District)*('Blend Sheet'!$C$4=WAC_IIN),0))*'Blend Sheet'!$C10/1000,0) + IFERROR(INDEX(WAC_Item_Cost,MATCH(1,(G$1=WAC_District)*('Blend Sheet'!$D$4=WAC_IIN),0))*'Blend Sheet'!$D10/1000,0) + IFERROR(INDEX(WAC_Item_Cost,MATCH(1,(G$1=WAC_District)*('Blend Sheet'!$E$4=WAC_IIN),0))*'Blend Sheet'!$E10/1000,0) + IFERROR(INDEX(WAC_Item_Cost,MATCH(1,(G$1=WAC_District)*('Blend Sheet'!$F$4=WAC_IIN),0))*'Blend Sheet'!$F10/1000,0)  + IFERROR(INDEX(WAC_Item_Cost,MATCH(1,(G$1=WAC_District)*('Blend Sheet'!$G$4=WAC_IIN),0))*'Blend Sheet'!$G10,0) + IFERROR(INDEX(WAC_Item_Cost,MATCH(1,(G$1=WAC_District)*('Blend Sheet'!$H$4=WAC_IIN),0))*'Blend Sheet'!$H10,0)  + IFERROR(INDEX(WAC_Item_Cost,MATCH(1,(G$1=WAC_District)*('Blend Sheet'!$I$4=WAC_IIN),0))*'Blend Sheet'!$I10,0) + IFERROR(INDEX(WAC_Item_Cost,MATCH(1,(G$1=WAC_District)*('Blend Sheet'!$J$4=WAC_IIN),0))*'Blend Sheet'!$J10,0) + IFERROR(INDEX(WAC_Item_Cost,MATCH(1,(G$1=WAC_District)*('Blend Sheet'!$K$4=WAC_IIN),0))*'Blend Sheet'!$K10,0) + IFERROR(INDEX(WAC_Item_Cost,MATCH(1,(G$1=WAC_District)*('Blend Sheet'!$L$4=WAC_IIN),0))*'Blend Sheet'!$L10,0) + IFERROR(INDEX(WAC_Item_Cost,MATCH(1,(G$1=WAC_District)*('Blend Sheet'!$M$4=WAC_IIN),0))*'Blend Sheet'!$M10,0) + IFERROR(INDEX(WAC_Item_Cost,MATCH(1,(G$1=WAC_District)*('Blend Sheet'!$N$4=WAC_IIN),0))*'Blend Sheet'!$N10,0) + IFERROR(INDEX(WAC_Item_Cost,MATCH(1,(G$1=WAC_District)*('Blend Sheet'!$O$4=WAC_IIN),0))*'Blend Sheet'!$O10,0) + IFERROR(INDEX(WAC_Item_Cost,MATCH(1,(G$1=WAC_District)*('Blend Sheet'!$P$4=WAC_IIN),0))*'Blend Sheet'!$P10,0) + IFERROR(INDEX(WAC_Item_Cost,MATCH(1,(G$1=WAC_District)*('Blend Sheet'!$Q$4=WAC_IIN),0))*'Blend Sheet'!$Q10,0) + IFERROR(INDEX(WAC_Item_Cost,MATCH(1,(G$1=WAC_District)*('Blend Sheet'!$R$4=WAC_IIN),0))*'Blend Sheet'!$R10,0) + IFERROR(INDEX(WAC_Item_Cost,MATCH(1,(G$1=WAC_District)*('Blend Sheet'!$S$4=WAC_IIN),0))*'Blend Sheet'!$S10,0) + IFERROR(INDEX(WAC_Item_Cost,MATCH(1,(G$1=WAC_District)*('Blend Sheet'!$T$4=WAC_IIN),0))*'Blend Sheet'!$T10,0) + IFERROR(INDEX(WAC_Item_Cost,MATCH(1,(G$1=WAC_District)*('Blend Sheet'!$U$4=WAC_IIN),0))*'Blend Sheet'!$U10,0) + IFERROR(INDEX(WAC_Item_Cost,MATCH(1,(G$1=WAC_District)*('Blend Sheet'!$V$4=WAC_IIN),0))*'Blend Sheet'!$V10,0) + IFERROR(INDEX(WAC_Item_Cost,MATCH(1,(G$1=WAC_District)*('Blend Sheet'!$W$4=WAC_IIN),0))*'Blend Sheet'!$W10,0) + IFERROR(INDEX(WAC_Item_Cost,MATCH(1,(G$1=WAC_District)*('Blend Sheet'!$X$4=WAC_IIN),0))*'Blend Sheet'!$X10,0) + IFERROR(INDEX(WAC_Item_Cost,MATCH(1,(G$1=WAC_District)*('Blend Sheet'!$Y$4=WAC_IIN),0))*'Blend Sheet'!$Y10,0) + IFERROR(INDEX(WAC_Item_Cost,MATCH(1,(G$1=WAC_District)*('Blend Sheet'!$Z$4=WAC_IIN),0))*'Blend Sheet'!$Z10,0) + IFERROR(INDEX(WAC_Item_Cost,MATCH(1,(G$1=WAC_District)*('Blend Sheet'!$AA$4=WAC_IIN),0))*'Blend Sheet'!$AA10,0) + IFERROR(INDEX(WAC_Item_Cost,MATCH(1,(G$1=WAC_District)*('Blend Sheet'!$AB$4=WAC_IIN),0))*'Blend Sheet'!$AB10,0) + IFERROR(INDEX(WAC_Item_Cost,MATCH(1,(G$1=WAC_District)*('Blend Sheet'!$AC$4=WAC_IIN),0))*'Blend Sheet'!$AC10,0) + IFERROR(INDEX(WAC_Item_Cost,MATCH(1,(G$1=WAC_District)*('Blend Sheet'!$AD$4=WAC_IIN),0))*'Blend Sheet'!$AD10,0) + IFERROR(INDEX(WAC_Item_Cost,MATCH(1,(G$1=WAC_District)*('Blend Sheet'!$AE$4=WAC_IIN),0))*'Blend Sheet'!$AE10,0) + IFERROR(INDEX(WAC_Item_Cost,MATCH(1,(G$1=WAC_District)*('Blend Sheet'!$AF$4=WAC_IIN),0))*'Blend Sheet'!$AF10,0) + IFERROR(INDEX(WAC_Item_Cost,MATCH(1,(G$1=WAC_District)*('Blend Sheet'!$AG$4=WAC_IIN),0))*'Blend Sheet'!$AG10,0) + IFERROR(INDEX(WAC_Item_Cost,MATCH(1,(G$1=WAC_District)*('Blend Sheet'!$AH$4=WAC_IIN),0))*'Blend Sheet'!$AH10,0) + IFERROR(INDEX(WAC_Item_Cost,MATCH(1,(G$1=WAC_District)*('Blend Sheet'!$AI$4=WAC_IIN),0))*'Blend Sheet'!$AI10,0) + IFERROR(INDEX(WAC_Item_Cost,MATCH(1,(G$1=WAC_District)*('Blend Sheet'!$AJ$4=WAC_IIN),0))*'Blend Sheet'!$AJ10,0) + IFERROR(INDEX(WAC_Item_Cost,MATCH(1,(G$1=WAC_District)*('Blend Sheet'!$AK$4=WAC_IIN),0))*'Blend Sheet'!$AK10,0) + IFERROR(INDEX(WAC_Item_Cost,MATCH(1,(G$1=WAC_District)*('Blend Sheet'!$AL$4=WAC_IIN),0))*'Blend Sheet'!$AL10,0) + IFERROR(INDEX(WAC_Item_Cost,MATCH(1,(G$1=WAC_District)*('Blend Sheet'!$AM$4=WAC_IIN),0))*'Blend Sheet'!$AM10,0) + IFERROR(INDEX(WAC_Item_Cost,MATCH(1,(G$1=WAC_District)*('Blend Sheet'!$AN$4=WAC_IIN),0))*'Blend Sheet'!$AN10,0) + IFERROR(INDEX(WAC_Item_Cost,MATCH(1,(G$1=WAC_District)*('Blend Sheet'!$AO$4=WAC_IIN),0))*'Blend Sheet'!$AO10,0) + IFERROR(INDEX(WAC_Item_Cost,MATCH(1,(G$1=WAC_District)*('Blend Sheet'!$AP$4=WAC_IIN),0))*'Blend Sheet'!$AP10/1000,0)</f>
        <v>250.54089299999998</v>
      </c>
      <c r="H7" s="245">
        <f t="array" ref="H7">IFERROR(INDEX(WAC_Item_Cost,MATCH(1,(H$1=WAC_District)*('Blend Sheet'!$C$4=WAC_IIN),0))*'Blend Sheet'!$C10/1000,0) + IFERROR(INDEX(WAC_Item_Cost,MATCH(1,(H$1=WAC_District)*('Blend Sheet'!$D$4=WAC_IIN),0))*'Blend Sheet'!$D10/1000,0) + IFERROR(INDEX(WAC_Item_Cost,MATCH(1,(H$1=WAC_District)*('Blend Sheet'!$E$4=WAC_IIN),0))*'Blend Sheet'!$E10/1000,0) + IFERROR(INDEX(WAC_Item_Cost,MATCH(1,(H$1=WAC_District)*('Blend Sheet'!$F$4=WAC_IIN),0))*'Blend Sheet'!$F10/1000,0)  + IFERROR(INDEX(WAC_Item_Cost,MATCH(1,(H$1=WAC_District)*('Blend Sheet'!$G$4=WAC_IIN),0))*'Blend Sheet'!$G10,0) + IFERROR(INDEX(WAC_Item_Cost,MATCH(1,(H$1=WAC_District)*('Blend Sheet'!$H$4=WAC_IIN),0))*'Blend Sheet'!$H10,0)  + IFERROR(INDEX(WAC_Item_Cost,MATCH(1,(H$1=WAC_District)*('Blend Sheet'!$I$4=WAC_IIN),0))*'Blend Sheet'!$I10,0) + IFERROR(INDEX(WAC_Item_Cost,MATCH(1,(H$1=WAC_District)*('Blend Sheet'!$J$4=WAC_IIN),0))*'Blend Sheet'!$J10,0) + IFERROR(INDEX(WAC_Item_Cost,MATCH(1,(H$1=WAC_District)*('Blend Sheet'!$K$4=WAC_IIN),0))*'Blend Sheet'!$K10,0) + IFERROR(INDEX(WAC_Item_Cost,MATCH(1,(H$1=WAC_District)*('Blend Sheet'!$L$4=WAC_IIN),0))*'Blend Sheet'!$L10,0) + IFERROR(INDEX(WAC_Item_Cost,MATCH(1,(H$1=WAC_District)*('Blend Sheet'!$M$4=WAC_IIN),0))*'Blend Sheet'!$M10,0) + IFERROR(INDEX(WAC_Item_Cost,MATCH(1,(H$1=WAC_District)*('Blend Sheet'!$N$4=WAC_IIN),0))*'Blend Sheet'!$N10,0) + IFERROR(INDEX(WAC_Item_Cost,MATCH(1,(H$1=WAC_District)*('Blend Sheet'!$O$4=WAC_IIN),0))*'Blend Sheet'!$O10,0) + IFERROR(INDEX(WAC_Item_Cost,MATCH(1,(H$1=WAC_District)*('Blend Sheet'!$P$4=WAC_IIN),0))*'Blend Sheet'!$P10,0) + IFERROR(INDEX(WAC_Item_Cost,MATCH(1,(H$1=WAC_District)*('Blend Sheet'!$Q$4=WAC_IIN),0))*'Blend Sheet'!$Q10,0) + IFERROR(INDEX(WAC_Item_Cost,MATCH(1,(H$1=WAC_District)*('Blend Sheet'!$R$4=WAC_IIN),0))*'Blend Sheet'!$R10,0) + IFERROR(INDEX(WAC_Item_Cost,MATCH(1,(H$1=WAC_District)*('Blend Sheet'!$S$4=WAC_IIN),0))*'Blend Sheet'!$S10,0) + IFERROR(INDEX(WAC_Item_Cost,MATCH(1,(H$1=WAC_District)*('Blend Sheet'!$T$4=WAC_IIN),0))*'Blend Sheet'!$T10,0) + IFERROR(INDEX(WAC_Item_Cost,MATCH(1,(H$1=WAC_District)*('Blend Sheet'!$U$4=WAC_IIN),0))*'Blend Sheet'!$U10,0) + IFERROR(INDEX(WAC_Item_Cost,MATCH(1,(H$1=WAC_District)*('Blend Sheet'!$V$4=WAC_IIN),0))*'Blend Sheet'!$V10,0) + IFERROR(INDEX(WAC_Item_Cost,MATCH(1,(H$1=WAC_District)*('Blend Sheet'!$W$4=WAC_IIN),0))*'Blend Sheet'!$W10,0) + IFERROR(INDEX(WAC_Item_Cost,MATCH(1,(H$1=WAC_District)*('Blend Sheet'!$X$4=WAC_IIN),0))*'Blend Sheet'!$X10,0) + IFERROR(INDEX(WAC_Item_Cost,MATCH(1,(H$1=WAC_District)*('Blend Sheet'!$Y$4=WAC_IIN),0))*'Blend Sheet'!$Y10,0) + IFERROR(INDEX(WAC_Item_Cost,MATCH(1,(H$1=WAC_District)*('Blend Sheet'!$Z$4=WAC_IIN),0))*'Blend Sheet'!$Z10,0) + IFERROR(INDEX(WAC_Item_Cost,MATCH(1,(H$1=WAC_District)*('Blend Sheet'!$AA$4=WAC_IIN),0))*'Blend Sheet'!$AA10,0) + IFERROR(INDEX(WAC_Item_Cost,MATCH(1,(H$1=WAC_District)*('Blend Sheet'!$AB$4=WAC_IIN),0))*'Blend Sheet'!$AB10,0) + IFERROR(INDEX(WAC_Item_Cost,MATCH(1,(H$1=WAC_District)*('Blend Sheet'!$AC$4=WAC_IIN),0))*'Blend Sheet'!$AC10,0) + IFERROR(INDEX(WAC_Item_Cost,MATCH(1,(H$1=WAC_District)*('Blend Sheet'!$AD$4=WAC_IIN),0))*'Blend Sheet'!$AD10,0) + IFERROR(INDEX(WAC_Item_Cost,MATCH(1,(H$1=WAC_District)*('Blend Sheet'!$AE$4=WAC_IIN),0))*'Blend Sheet'!$AE10,0) + IFERROR(INDEX(WAC_Item_Cost,MATCH(1,(H$1=WAC_District)*('Blend Sheet'!$AF$4=WAC_IIN),0))*'Blend Sheet'!$AF10,0) + IFERROR(INDEX(WAC_Item_Cost,MATCH(1,(H$1=WAC_District)*('Blend Sheet'!$AG$4=WAC_IIN),0))*'Blend Sheet'!$AG10,0) + IFERROR(INDEX(WAC_Item_Cost,MATCH(1,(H$1=WAC_District)*('Blend Sheet'!$AH$4=WAC_IIN),0))*'Blend Sheet'!$AH10,0) + IFERROR(INDEX(WAC_Item_Cost,MATCH(1,(H$1=WAC_District)*('Blend Sheet'!$AI$4=WAC_IIN),0))*'Blend Sheet'!$AI10,0) + IFERROR(INDEX(WAC_Item_Cost,MATCH(1,(H$1=WAC_District)*('Blend Sheet'!$AJ$4=WAC_IIN),0))*'Blend Sheet'!$AJ10,0) + IFERROR(INDEX(WAC_Item_Cost,MATCH(1,(H$1=WAC_District)*('Blend Sheet'!$AK$4=WAC_IIN),0))*'Blend Sheet'!$AK10,0) + IFERROR(INDEX(WAC_Item_Cost,MATCH(1,(H$1=WAC_District)*('Blend Sheet'!$AL$4=WAC_IIN),0))*'Blend Sheet'!$AL10,0) + IFERROR(INDEX(WAC_Item_Cost,MATCH(1,(H$1=WAC_District)*('Blend Sheet'!$AM$4=WAC_IIN),0))*'Blend Sheet'!$AM10,0) + IFERROR(INDEX(WAC_Item_Cost,MATCH(1,(H$1=WAC_District)*('Blend Sheet'!$AN$4=WAC_IIN),0))*'Blend Sheet'!$AN10,0) + IFERROR(INDEX(WAC_Item_Cost,MATCH(1,(H$1=WAC_District)*('Blend Sheet'!$AO$4=WAC_IIN),0))*'Blend Sheet'!$AO10,0) + IFERROR(INDEX(WAC_Item_Cost,MATCH(1,(H$1=WAC_District)*('Blend Sheet'!$AP$4=WAC_IIN),0))*'Blend Sheet'!$AP10/1000,0)</f>
        <v>228.13782299999997</v>
      </c>
      <c r="I7" s="245">
        <f t="array" ref="I7">IFERROR(INDEX(WAC_Item_Cost,MATCH(1,(I$1=WAC_District)*('Blend Sheet'!$C$4=WAC_IIN),0))*'Blend Sheet'!$C10/1000,0) + IFERROR(INDEX(WAC_Item_Cost,MATCH(1,(I$1=WAC_District)*('Blend Sheet'!$D$4=WAC_IIN),0))*'Blend Sheet'!$D10/1000,0) + IFERROR(INDEX(WAC_Item_Cost,MATCH(1,(I$1=WAC_District)*('Blend Sheet'!$E$4=WAC_IIN),0))*'Blend Sheet'!$E10/1000,0) + IFERROR(INDEX(WAC_Item_Cost,MATCH(1,(I$1=WAC_District)*('Blend Sheet'!$F$4=WAC_IIN),0))*'Blend Sheet'!$F10/1000,0)  + IFERROR(INDEX(WAC_Item_Cost,MATCH(1,(I$1=WAC_District)*('Blend Sheet'!$G$4=WAC_IIN),0))*'Blend Sheet'!$G10,0) + IFERROR(INDEX(WAC_Item_Cost,MATCH(1,(I$1=WAC_District)*('Blend Sheet'!$H$4=WAC_IIN),0))*'Blend Sheet'!$H10,0)  + IFERROR(INDEX(WAC_Item_Cost,MATCH(1,(I$1=WAC_District)*('Blend Sheet'!$I$4=WAC_IIN),0))*'Blend Sheet'!$I10,0) + IFERROR(INDEX(WAC_Item_Cost,MATCH(1,(I$1=WAC_District)*('Blend Sheet'!$J$4=WAC_IIN),0))*'Blend Sheet'!$J10,0) + IFERROR(INDEX(WAC_Item_Cost,MATCH(1,(I$1=WAC_District)*('Blend Sheet'!$K$4=WAC_IIN),0))*'Blend Sheet'!$K10,0) + IFERROR(INDEX(WAC_Item_Cost,MATCH(1,(I$1=WAC_District)*('Blend Sheet'!$L$4=WAC_IIN),0))*'Blend Sheet'!$L10,0) + IFERROR(INDEX(WAC_Item_Cost,MATCH(1,(I$1=WAC_District)*('Blend Sheet'!$M$4=WAC_IIN),0))*'Blend Sheet'!$M10,0) + IFERROR(INDEX(WAC_Item_Cost,MATCH(1,(I$1=WAC_District)*('Blend Sheet'!$N$4=WAC_IIN),0))*'Blend Sheet'!$N10,0) + IFERROR(INDEX(WAC_Item_Cost,MATCH(1,(I$1=WAC_District)*('Blend Sheet'!$O$4=WAC_IIN),0))*'Blend Sheet'!$O10,0) + IFERROR(INDEX(WAC_Item_Cost,MATCH(1,(I$1=WAC_District)*('Blend Sheet'!$P$4=WAC_IIN),0))*'Blend Sheet'!$P10,0) + IFERROR(INDEX(WAC_Item_Cost,MATCH(1,(I$1=WAC_District)*('Blend Sheet'!$Q$4=WAC_IIN),0))*'Blend Sheet'!$Q10,0) + IFERROR(INDEX(WAC_Item_Cost,MATCH(1,(I$1=WAC_District)*('Blend Sheet'!$R$4=WAC_IIN),0))*'Blend Sheet'!$R10,0) + IFERROR(INDEX(WAC_Item_Cost,MATCH(1,(I$1=WAC_District)*('Blend Sheet'!$S$4=WAC_IIN),0))*'Blend Sheet'!$S10,0) + IFERROR(INDEX(WAC_Item_Cost,MATCH(1,(I$1=WAC_District)*('Blend Sheet'!$T$4=WAC_IIN),0))*'Blend Sheet'!$T10,0) + IFERROR(INDEX(WAC_Item_Cost,MATCH(1,(I$1=WAC_District)*('Blend Sheet'!$U$4=WAC_IIN),0))*'Blend Sheet'!$U10,0) + IFERROR(INDEX(WAC_Item_Cost,MATCH(1,(I$1=WAC_District)*('Blend Sheet'!$V$4=WAC_IIN),0))*'Blend Sheet'!$V10,0) + IFERROR(INDEX(WAC_Item_Cost,MATCH(1,(I$1=WAC_District)*('Blend Sheet'!$W$4=WAC_IIN),0))*'Blend Sheet'!$W10,0) + IFERROR(INDEX(WAC_Item_Cost,MATCH(1,(I$1=WAC_District)*('Blend Sheet'!$X$4=WAC_IIN),0))*'Blend Sheet'!$X10,0) + IFERROR(INDEX(WAC_Item_Cost,MATCH(1,(I$1=WAC_District)*('Blend Sheet'!$Y$4=WAC_IIN),0))*'Blend Sheet'!$Y10,0) + IFERROR(INDEX(WAC_Item_Cost,MATCH(1,(I$1=WAC_District)*('Blend Sheet'!$Z$4=WAC_IIN),0))*'Blend Sheet'!$Z10,0) + IFERROR(INDEX(WAC_Item_Cost,MATCH(1,(I$1=WAC_District)*('Blend Sheet'!$AA$4=WAC_IIN),0))*'Blend Sheet'!$AA10,0) + IFERROR(INDEX(WAC_Item_Cost,MATCH(1,(I$1=WAC_District)*('Blend Sheet'!$AB$4=WAC_IIN),0))*'Blend Sheet'!$AB10,0) + IFERROR(INDEX(WAC_Item_Cost,MATCH(1,(I$1=WAC_District)*('Blend Sheet'!$AC$4=WAC_IIN),0))*'Blend Sheet'!$AC10,0) + IFERROR(INDEX(WAC_Item_Cost,MATCH(1,(I$1=WAC_District)*('Blend Sheet'!$AD$4=WAC_IIN),0))*'Blend Sheet'!$AD10,0) + IFERROR(INDEX(WAC_Item_Cost,MATCH(1,(I$1=WAC_District)*('Blend Sheet'!$AE$4=WAC_IIN),0))*'Blend Sheet'!$AE10,0) + IFERROR(INDEX(WAC_Item_Cost,MATCH(1,(I$1=WAC_District)*('Blend Sheet'!$AF$4=WAC_IIN),0))*'Blend Sheet'!$AF10,0) + IFERROR(INDEX(WAC_Item_Cost,MATCH(1,(I$1=WAC_District)*('Blend Sheet'!$AG$4=WAC_IIN),0))*'Blend Sheet'!$AG10,0) + IFERROR(INDEX(WAC_Item_Cost,MATCH(1,(I$1=WAC_District)*('Blend Sheet'!$AH$4=WAC_IIN),0))*'Blend Sheet'!$AH10,0) + IFERROR(INDEX(WAC_Item_Cost,MATCH(1,(I$1=WAC_District)*('Blend Sheet'!$AI$4=WAC_IIN),0))*'Blend Sheet'!$AI10,0) + IFERROR(INDEX(WAC_Item_Cost,MATCH(1,(I$1=WAC_District)*('Blend Sheet'!$AJ$4=WAC_IIN),0))*'Blend Sheet'!$AJ10,0) + IFERROR(INDEX(WAC_Item_Cost,MATCH(1,(I$1=WAC_District)*('Blend Sheet'!$AK$4=WAC_IIN),0))*'Blend Sheet'!$AK10,0) + IFERROR(INDEX(WAC_Item_Cost,MATCH(1,(I$1=WAC_District)*('Blend Sheet'!$AL$4=WAC_IIN),0))*'Blend Sheet'!$AL10,0) + IFERROR(INDEX(WAC_Item_Cost,MATCH(1,(I$1=WAC_District)*('Blend Sheet'!$AM$4=WAC_IIN),0))*'Blend Sheet'!$AM10,0) + IFERROR(INDEX(WAC_Item_Cost,MATCH(1,(I$1=WAC_District)*('Blend Sheet'!$AN$4=WAC_IIN),0))*'Blend Sheet'!$AN10,0) + IFERROR(INDEX(WAC_Item_Cost,MATCH(1,(I$1=WAC_District)*('Blend Sheet'!$AO$4=WAC_IIN),0))*'Blend Sheet'!$AO10,0) + IFERROR(INDEX(WAC_Item_Cost,MATCH(1,(I$1=WAC_District)*('Blend Sheet'!$AP$4=WAC_IIN),0))*'Blend Sheet'!$AP10/1000,0)</f>
        <v>246.65461400000001</v>
      </c>
      <c r="J7" s="245">
        <f t="array" ref="J7">IFERROR(INDEX(WAC_Item_Cost,MATCH(1,(J$1=WAC_District)*('Blend Sheet'!$C$4=WAC_IIN),0))*'Blend Sheet'!$C10/1000,0) + IFERROR(INDEX(WAC_Item_Cost,MATCH(1,(J$1=WAC_District)*('Blend Sheet'!$D$4=WAC_IIN),0))*'Blend Sheet'!$D10/1000,0) + IFERROR(INDEX(WAC_Item_Cost,MATCH(1,(J$1=WAC_District)*('Blend Sheet'!$E$4=WAC_IIN),0))*'Blend Sheet'!$E10/1000,0) + IFERROR(INDEX(WAC_Item_Cost,MATCH(1,(J$1=WAC_District)*('Blend Sheet'!$F$4=WAC_IIN),0))*'Blend Sheet'!$F10/1000,0)  + IFERROR(INDEX(WAC_Item_Cost,MATCH(1,(J$1=WAC_District)*('Blend Sheet'!$G$4=WAC_IIN),0))*'Blend Sheet'!$G10,0) + IFERROR(INDEX(WAC_Item_Cost,MATCH(1,(J$1=WAC_District)*('Blend Sheet'!$H$4=WAC_IIN),0))*'Blend Sheet'!$H10,0)  + IFERROR(INDEX(WAC_Item_Cost,MATCH(1,(J$1=WAC_District)*('Blend Sheet'!$I$4=WAC_IIN),0))*'Blend Sheet'!$I10,0) + IFERROR(INDEX(WAC_Item_Cost,MATCH(1,(J$1=WAC_District)*('Blend Sheet'!$J$4=WAC_IIN),0))*'Blend Sheet'!$J10,0) + IFERROR(INDEX(WAC_Item_Cost,MATCH(1,(J$1=WAC_District)*('Blend Sheet'!$K$4=WAC_IIN),0))*'Blend Sheet'!$K10,0) + IFERROR(INDEX(WAC_Item_Cost,MATCH(1,(J$1=WAC_District)*('Blend Sheet'!$L$4=WAC_IIN),0))*'Blend Sheet'!$L10,0) + IFERROR(INDEX(WAC_Item_Cost,MATCH(1,(J$1=WAC_District)*('Blend Sheet'!$M$4=WAC_IIN),0))*'Blend Sheet'!$M10,0) + IFERROR(INDEX(WAC_Item_Cost,MATCH(1,(J$1=WAC_District)*('Blend Sheet'!$N$4=WAC_IIN),0))*'Blend Sheet'!$N10,0) + IFERROR(INDEX(WAC_Item_Cost,MATCH(1,(J$1=WAC_District)*('Blend Sheet'!$O$4=WAC_IIN),0))*'Blend Sheet'!$O10,0) + IFERROR(INDEX(WAC_Item_Cost,MATCH(1,(J$1=WAC_District)*('Blend Sheet'!$P$4=WAC_IIN),0))*'Blend Sheet'!$P10,0) + IFERROR(INDEX(WAC_Item_Cost,MATCH(1,(J$1=WAC_District)*('Blend Sheet'!$Q$4=WAC_IIN),0))*'Blend Sheet'!$Q10,0) + IFERROR(INDEX(WAC_Item_Cost,MATCH(1,(J$1=WAC_District)*('Blend Sheet'!$R$4=WAC_IIN),0))*'Blend Sheet'!$R10,0) + IFERROR(INDEX(WAC_Item_Cost,MATCH(1,(J$1=WAC_District)*('Blend Sheet'!$S$4=WAC_IIN),0))*'Blend Sheet'!$S10,0) + IFERROR(INDEX(WAC_Item_Cost,MATCH(1,(J$1=WAC_District)*('Blend Sheet'!$T$4=WAC_IIN),0))*'Blend Sheet'!$T10,0) + IFERROR(INDEX(WAC_Item_Cost,MATCH(1,(J$1=WAC_District)*('Blend Sheet'!$U$4=WAC_IIN),0))*'Blend Sheet'!$U10,0) + IFERROR(INDEX(WAC_Item_Cost,MATCH(1,(J$1=WAC_District)*('Blend Sheet'!$V$4=WAC_IIN),0))*'Blend Sheet'!$V10,0) + IFERROR(INDEX(WAC_Item_Cost,MATCH(1,(J$1=WAC_District)*('Blend Sheet'!$W$4=WAC_IIN),0))*'Blend Sheet'!$W10,0) + IFERROR(INDEX(WAC_Item_Cost,MATCH(1,(J$1=WAC_District)*('Blend Sheet'!$X$4=WAC_IIN),0))*'Blend Sheet'!$X10,0) + IFERROR(INDEX(WAC_Item_Cost,MATCH(1,(J$1=WAC_District)*('Blend Sheet'!$Y$4=WAC_IIN),0))*'Blend Sheet'!$Y10,0) + IFERROR(INDEX(WAC_Item_Cost,MATCH(1,(J$1=WAC_District)*('Blend Sheet'!$Z$4=WAC_IIN),0))*'Blend Sheet'!$Z10,0) + IFERROR(INDEX(WAC_Item_Cost,MATCH(1,(J$1=WAC_District)*('Blend Sheet'!$AA$4=WAC_IIN),0))*'Blend Sheet'!$AA10,0) + IFERROR(INDEX(WAC_Item_Cost,MATCH(1,(J$1=WAC_District)*('Blend Sheet'!$AB$4=WAC_IIN),0))*'Blend Sheet'!$AB10,0) + IFERROR(INDEX(WAC_Item_Cost,MATCH(1,(J$1=WAC_District)*('Blend Sheet'!$AC$4=WAC_IIN),0))*'Blend Sheet'!$AC10,0) + IFERROR(INDEX(WAC_Item_Cost,MATCH(1,(J$1=WAC_District)*('Blend Sheet'!$AD$4=WAC_IIN),0))*'Blend Sheet'!$AD10,0) + IFERROR(INDEX(WAC_Item_Cost,MATCH(1,(J$1=WAC_District)*('Blend Sheet'!$AE$4=WAC_IIN),0))*'Blend Sheet'!$AE10,0) + IFERROR(INDEX(WAC_Item_Cost,MATCH(1,(J$1=WAC_District)*('Blend Sheet'!$AF$4=WAC_IIN),0))*'Blend Sheet'!$AF10,0) + IFERROR(INDEX(WAC_Item_Cost,MATCH(1,(J$1=WAC_District)*('Blend Sheet'!$AG$4=WAC_IIN),0))*'Blend Sheet'!$AG10,0) + IFERROR(INDEX(WAC_Item_Cost,MATCH(1,(J$1=WAC_District)*('Blend Sheet'!$AH$4=WAC_IIN),0))*'Blend Sheet'!$AH10,0) + IFERROR(INDEX(WAC_Item_Cost,MATCH(1,(J$1=WAC_District)*('Blend Sheet'!$AI$4=WAC_IIN),0))*'Blend Sheet'!$AI10,0) + IFERROR(INDEX(WAC_Item_Cost,MATCH(1,(J$1=WAC_District)*('Blend Sheet'!$AJ$4=WAC_IIN),0))*'Blend Sheet'!$AJ10,0) + IFERROR(INDEX(WAC_Item_Cost,MATCH(1,(J$1=WAC_District)*('Blend Sheet'!$AK$4=WAC_IIN),0))*'Blend Sheet'!$AK10,0) + IFERROR(INDEX(WAC_Item_Cost,MATCH(1,(J$1=WAC_District)*('Blend Sheet'!$AL$4=WAC_IIN),0))*'Blend Sheet'!$AL10,0) + IFERROR(INDEX(WAC_Item_Cost,MATCH(1,(J$1=WAC_District)*('Blend Sheet'!$AM$4=WAC_IIN),0))*'Blend Sheet'!$AM10,0) + IFERROR(INDEX(WAC_Item_Cost,MATCH(1,(J$1=WAC_District)*('Blend Sheet'!$AN$4=WAC_IIN),0))*'Blend Sheet'!$AN10,0) + IFERROR(INDEX(WAC_Item_Cost,MATCH(1,(J$1=WAC_District)*('Blend Sheet'!$AO$4=WAC_IIN),0))*'Blend Sheet'!$AO10,0) + IFERROR(INDEX(WAC_Item_Cost,MATCH(1,(J$1=WAC_District)*('Blend Sheet'!$AP$4=WAC_IIN),0))*'Blend Sheet'!$AP10/1000,0)</f>
        <v>238.91013899999999</v>
      </c>
      <c r="K7" s="245">
        <f t="array" ref="K7">IFERROR(INDEX(WAC_Item_Cost,MATCH(1,(K$1=WAC_District)*('Blend Sheet'!$C$4=WAC_IIN),0))*'Blend Sheet'!$C10/1000,0) + IFERROR(INDEX(WAC_Item_Cost,MATCH(1,(K$1=WAC_District)*('Blend Sheet'!$D$4=WAC_IIN),0))*'Blend Sheet'!$D10/1000,0) + IFERROR(INDEX(WAC_Item_Cost,MATCH(1,(K$1=WAC_District)*('Blend Sheet'!$E$4=WAC_IIN),0))*'Blend Sheet'!$E10/1000,0) + IFERROR(INDEX(WAC_Item_Cost,MATCH(1,(K$1=WAC_District)*('Blend Sheet'!$F$4=WAC_IIN),0))*'Blend Sheet'!$F10/1000,0)  + IFERROR(INDEX(WAC_Item_Cost,MATCH(1,(K$1=WAC_District)*('Blend Sheet'!$G$4=WAC_IIN),0))*'Blend Sheet'!$G10,0) + IFERROR(INDEX(WAC_Item_Cost,MATCH(1,(K$1=WAC_District)*('Blend Sheet'!$H$4=WAC_IIN),0))*'Blend Sheet'!$H10,0)  + IFERROR(INDEX(WAC_Item_Cost,MATCH(1,(K$1=WAC_District)*('Blend Sheet'!$I$4=WAC_IIN),0))*'Blend Sheet'!$I10,0) + IFERROR(INDEX(WAC_Item_Cost,MATCH(1,(K$1=WAC_District)*('Blend Sheet'!$J$4=WAC_IIN),0))*'Blend Sheet'!$J10,0) + IFERROR(INDEX(WAC_Item_Cost,MATCH(1,(K$1=WAC_District)*('Blend Sheet'!$K$4=WAC_IIN),0))*'Blend Sheet'!$K10,0) + IFERROR(INDEX(WAC_Item_Cost,MATCH(1,(K$1=WAC_District)*('Blend Sheet'!$L$4=WAC_IIN),0))*'Blend Sheet'!$L10,0) + IFERROR(INDEX(WAC_Item_Cost,MATCH(1,(K$1=WAC_District)*('Blend Sheet'!$M$4=WAC_IIN),0))*'Blend Sheet'!$M10,0) + IFERROR(INDEX(WAC_Item_Cost,MATCH(1,(K$1=WAC_District)*('Blend Sheet'!$N$4=WAC_IIN),0))*'Blend Sheet'!$N10,0) + IFERROR(INDEX(WAC_Item_Cost,MATCH(1,(K$1=WAC_District)*('Blend Sheet'!$O$4=WAC_IIN),0))*'Blend Sheet'!$O10,0) + IFERROR(INDEX(WAC_Item_Cost,MATCH(1,(K$1=WAC_District)*('Blend Sheet'!$P$4=WAC_IIN),0))*'Blend Sheet'!$P10,0) + IFERROR(INDEX(WAC_Item_Cost,MATCH(1,(K$1=WAC_District)*('Blend Sheet'!$Q$4=WAC_IIN),0))*'Blend Sheet'!$Q10,0) + IFERROR(INDEX(WAC_Item_Cost,MATCH(1,(K$1=WAC_District)*('Blend Sheet'!$R$4=WAC_IIN),0))*'Blend Sheet'!$R10,0) + IFERROR(INDEX(WAC_Item_Cost,MATCH(1,(K$1=WAC_District)*('Blend Sheet'!$S$4=WAC_IIN),0))*'Blend Sheet'!$S10,0) + IFERROR(INDEX(WAC_Item_Cost,MATCH(1,(K$1=WAC_District)*('Blend Sheet'!$T$4=WAC_IIN),0))*'Blend Sheet'!$T10,0) + IFERROR(INDEX(WAC_Item_Cost,MATCH(1,(K$1=WAC_District)*('Blend Sheet'!$U$4=WAC_IIN),0))*'Blend Sheet'!$U10,0) + IFERROR(INDEX(WAC_Item_Cost,MATCH(1,(K$1=WAC_District)*('Blend Sheet'!$V$4=WAC_IIN),0))*'Blend Sheet'!$V10,0) + IFERROR(INDEX(WAC_Item_Cost,MATCH(1,(K$1=WAC_District)*('Blend Sheet'!$W$4=WAC_IIN),0))*'Blend Sheet'!$W10,0) + IFERROR(INDEX(WAC_Item_Cost,MATCH(1,(K$1=WAC_District)*('Blend Sheet'!$X$4=WAC_IIN),0))*'Blend Sheet'!$X10,0) + IFERROR(INDEX(WAC_Item_Cost,MATCH(1,(K$1=WAC_District)*('Blend Sheet'!$Y$4=WAC_IIN),0))*'Blend Sheet'!$Y10,0) + IFERROR(INDEX(WAC_Item_Cost,MATCH(1,(K$1=WAC_District)*('Blend Sheet'!$Z$4=WAC_IIN),0))*'Blend Sheet'!$Z10,0) + IFERROR(INDEX(WAC_Item_Cost,MATCH(1,(K$1=WAC_District)*('Blend Sheet'!$AA$4=WAC_IIN),0))*'Blend Sheet'!$AA10,0) + IFERROR(INDEX(WAC_Item_Cost,MATCH(1,(K$1=WAC_District)*('Blend Sheet'!$AB$4=WAC_IIN),0))*'Blend Sheet'!$AB10,0) + IFERROR(INDEX(WAC_Item_Cost,MATCH(1,(K$1=WAC_District)*('Blend Sheet'!$AC$4=WAC_IIN),0))*'Blend Sheet'!$AC10,0) + IFERROR(INDEX(WAC_Item_Cost,MATCH(1,(K$1=WAC_District)*('Blend Sheet'!$AD$4=WAC_IIN),0))*'Blend Sheet'!$AD10,0) + IFERROR(INDEX(WAC_Item_Cost,MATCH(1,(K$1=WAC_District)*('Blend Sheet'!$AE$4=WAC_IIN),0))*'Blend Sheet'!$AE10,0) + IFERROR(INDEX(WAC_Item_Cost,MATCH(1,(K$1=WAC_District)*('Blend Sheet'!$AF$4=WAC_IIN),0))*'Blend Sheet'!$AF10,0) + IFERROR(INDEX(WAC_Item_Cost,MATCH(1,(K$1=WAC_District)*('Blend Sheet'!$AG$4=WAC_IIN),0))*'Blend Sheet'!$AG10,0) + IFERROR(INDEX(WAC_Item_Cost,MATCH(1,(K$1=WAC_District)*('Blend Sheet'!$AH$4=WAC_IIN),0))*'Blend Sheet'!$AH10,0) + IFERROR(INDEX(WAC_Item_Cost,MATCH(1,(K$1=WAC_District)*('Blend Sheet'!$AI$4=WAC_IIN),0))*'Blend Sheet'!$AI10,0) + IFERROR(INDEX(WAC_Item_Cost,MATCH(1,(K$1=WAC_District)*('Blend Sheet'!$AJ$4=WAC_IIN),0))*'Blend Sheet'!$AJ10,0) + IFERROR(INDEX(WAC_Item_Cost,MATCH(1,(K$1=WAC_District)*('Blend Sheet'!$AK$4=WAC_IIN),0))*'Blend Sheet'!$AK10,0) + IFERROR(INDEX(WAC_Item_Cost,MATCH(1,(K$1=WAC_District)*('Blend Sheet'!$AL$4=WAC_IIN),0))*'Blend Sheet'!$AL10,0) + IFERROR(INDEX(WAC_Item_Cost,MATCH(1,(K$1=WAC_District)*('Blend Sheet'!$AM$4=WAC_IIN),0))*'Blend Sheet'!$AM10,0) + IFERROR(INDEX(WAC_Item_Cost,MATCH(1,(K$1=WAC_District)*('Blend Sheet'!$AN$4=WAC_IIN),0))*'Blend Sheet'!$AN10,0) + IFERROR(INDEX(WAC_Item_Cost,MATCH(1,(K$1=WAC_District)*('Blend Sheet'!$AO$4=WAC_IIN),0))*'Blend Sheet'!$AO10,0) + IFERROR(INDEX(WAC_Item_Cost,MATCH(1,(K$1=WAC_District)*('Blend Sheet'!$AP$4=WAC_IIN),0))*'Blend Sheet'!$AP10/1000,0)</f>
        <v>214.567263</v>
      </c>
      <c r="L7" s="245">
        <f t="array" ref="L7">IFERROR(INDEX(WAC_Item_Cost,MATCH(1,(L$1=WAC_District)*('Blend Sheet'!$C$4=WAC_IIN),0))*'Blend Sheet'!$C10/1000,0) + IFERROR(INDEX(WAC_Item_Cost,MATCH(1,(L$1=WAC_District)*('Blend Sheet'!$D$4=WAC_IIN),0))*'Blend Sheet'!$D10/1000,0) + IFERROR(INDEX(WAC_Item_Cost,MATCH(1,(L$1=WAC_District)*('Blend Sheet'!$E$4=WAC_IIN),0))*'Blend Sheet'!$E10/1000,0) + IFERROR(INDEX(WAC_Item_Cost,MATCH(1,(L$1=WAC_District)*('Blend Sheet'!$F$4=WAC_IIN),0))*'Blend Sheet'!$F10/1000,0)  + IFERROR(INDEX(WAC_Item_Cost,MATCH(1,(L$1=WAC_District)*('Blend Sheet'!$G$4=WAC_IIN),0))*'Blend Sheet'!$G10,0) + IFERROR(INDEX(WAC_Item_Cost,MATCH(1,(L$1=WAC_District)*('Blend Sheet'!$H$4=WAC_IIN),0))*'Blend Sheet'!$H10,0)  + IFERROR(INDEX(WAC_Item_Cost,MATCH(1,(L$1=WAC_District)*('Blend Sheet'!$I$4=WAC_IIN),0))*'Blend Sheet'!$I10,0) + IFERROR(INDEX(WAC_Item_Cost,MATCH(1,(L$1=WAC_District)*('Blend Sheet'!$J$4=WAC_IIN),0))*'Blend Sheet'!$J10,0) + IFERROR(INDEX(WAC_Item_Cost,MATCH(1,(L$1=WAC_District)*('Blend Sheet'!$K$4=WAC_IIN),0))*'Blend Sheet'!$K10,0) + IFERROR(INDEX(WAC_Item_Cost,MATCH(1,(L$1=WAC_District)*('Blend Sheet'!$L$4=WAC_IIN),0))*'Blend Sheet'!$L10,0) + IFERROR(INDEX(WAC_Item_Cost,MATCH(1,(L$1=WAC_District)*('Blend Sheet'!$M$4=WAC_IIN),0))*'Blend Sheet'!$M10,0) + IFERROR(INDEX(WAC_Item_Cost,MATCH(1,(L$1=WAC_District)*('Blend Sheet'!$N$4=WAC_IIN),0))*'Blend Sheet'!$N10,0) + IFERROR(INDEX(WAC_Item_Cost,MATCH(1,(L$1=WAC_District)*('Blend Sheet'!$O$4=WAC_IIN),0))*'Blend Sheet'!$O10,0) + IFERROR(INDEX(WAC_Item_Cost,MATCH(1,(L$1=WAC_District)*('Blend Sheet'!$P$4=WAC_IIN),0))*'Blend Sheet'!$P10,0) + IFERROR(INDEX(WAC_Item_Cost,MATCH(1,(L$1=WAC_District)*('Blend Sheet'!$Q$4=WAC_IIN),0))*'Blend Sheet'!$Q10,0) + IFERROR(INDEX(WAC_Item_Cost,MATCH(1,(L$1=WAC_District)*('Blend Sheet'!$R$4=WAC_IIN),0))*'Blend Sheet'!$R10,0) + IFERROR(INDEX(WAC_Item_Cost,MATCH(1,(L$1=WAC_District)*('Blend Sheet'!$S$4=WAC_IIN),0))*'Blend Sheet'!$S10,0) + IFERROR(INDEX(WAC_Item_Cost,MATCH(1,(L$1=WAC_District)*('Blend Sheet'!$T$4=WAC_IIN),0))*'Blend Sheet'!$T10,0) + IFERROR(INDEX(WAC_Item_Cost,MATCH(1,(L$1=WAC_District)*('Blend Sheet'!$U$4=WAC_IIN),0))*'Blend Sheet'!$U10,0) + IFERROR(INDEX(WAC_Item_Cost,MATCH(1,(L$1=WAC_District)*('Blend Sheet'!$V$4=WAC_IIN),0))*'Blend Sheet'!$V10,0) + IFERROR(INDEX(WAC_Item_Cost,MATCH(1,(L$1=WAC_District)*('Blend Sheet'!$W$4=WAC_IIN),0))*'Blend Sheet'!$W10,0) + IFERROR(INDEX(WAC_Item_Cost,MATCH(1,(L$1=WAC_District)*('Blend Sheet'!$X$4=WAC_IIN),0))*'Blend Sheet'!$X10,0) + IFERROR(INDEX(WAC_Item_Cost,MATCH(1,(L$1=WAC_District)*('Blend Sheet'!$Y$4=WAC_IIN),0))*'Blend Sheet'!$Y10,0) + IFERROR(INDEX(WAC_Item_Cost,MATCH(1,(L$1=WAC_District)*('Blend Sheet'!$Z$4=WAC_IIN),0))*'Blend Sheet'!$Z10,0) + IFERROR(INDEX(WAC_Item_Cost,MATCH(1,(L$1=WAC_District)*('Blend Sheet'!$AA$4=WAC_IIN),0))*'Blend Sheet'!$AA10,0) + IFERROR(INDEX(WAC_Item_Cost,MATCH(1,(L$1=WAC_District)*('Blend Sheet'!$AB$4=WAC_IIN),0))*'Blend Sheet'!$AB10,0) + IFERROR(INDEX(WAC_Item_Cost,MATCH(1,(L$1=WAC_District)*('Blend Sheet'!$AC$4=WAC_IIN),0))*'Blend Sheet'!$AC10,0) + IFERROR(INDEX(WAC_Item_Cost,MATCH(1,(L$1=WAC_District)*('Blend Sheet'!$AD$4=WAC_IIN),0))*'Blend Sheet'!$AD10,0) + IFERROR(INDEX(WAC_Item_Cost,MATCH(1,(L$1=WAC_District)*('Blend Sheet'!$AE$4=WAC_IIN),0))*'Blend Sheet'!$AE10,0) + IFERROR(INDEX(WAC_Item_Cost,MATCH(1,(L$1=WAC_District)*('Blend Sheet'!$AF$4=WAC_IIN),0))*'Blend Sheet'!$AF10,0) + IFERROR(INDEX(WAC_Item_Cost,MATCH(1,(L$1=WAC_District)*('Blend Sheet'!$AG$4=WAC_IIN),0))*'Blend Sheet'!$AG10,0) + IFERROR(INDEX(WAC_Item_Cost,MATCH(1,(L$1=WAC_District)*('Blend Sheet'!$AH$4=WAC_IIN),0))*'Blend Sheet'!$AH10,0) + IFERROR(INDEX(WAC_Item_Cost,MATCH(1,(L$1=WAC_District)*('Blend Sheet'!$AI$4=WAC_IIN),0))*'Blend Sheet'!$AI10,0) + IFERROR(INDEX(WAC_Item_Cost,MATCH(1,(L$1=WAC_District)*('Blend Sheet'!$AJ$4=WAC_IIN),0))*'Blend Sheet'!$AJ10,0) + IFERROR(INDEX(WAC_Item_Cost,MATCH(1,(L$1=WAC_District)*('Blend Sheet'!$AK$4=WAC_IIN),0))*'Blend Sheet'!$AK10,0) + IFERROR(INDEX(WAC_Item_Cost,MATCH(1,(L$1=WAC_District)*('Blend Sheet'!$AL$4=WAC_IIN),0))*'Blend Sheet'!$AL10,0) + IFERROR(INDEX(WAC_Item_Cost,MATCH(1,(L$1=WAC_District)*('Blend Sheet'!$AM$4=WAC_IIN),0))*'Blend Sheet'!$AM10,0) + IFERROR(INDEX(WAC_Item_Cost,MATCH(1,(L$1=WAC_District)*('Blend Sheet'!$AN$4=WAC_IIN),0))*'Blend Sheet'!$AN10,0) + IFERROR(INDEX(WAC_Item_Cost,MATCH(1,(L$1=WAC_District)*('Blend Sheet'!$AO$4=WAC_IIN),0))*'Blend Sheet'!$AO10,0) + IFERROR(INDEX(WAC_Item_Cost,MATCH(1,(L$1=WAC_District)*('Blend Sheet'!$AP$4=WAC_IIN),0))*'Blend Sheet'!$AP10/1000,0)</f>
        <v>237.04587100000001</v>
      </c>
    </row>
    <row r="8" spans="1:12" x14ac:dyDescent="0.25">
      <c r="A8" t="str">
        <f>'Blend Sheet'!A11</f>
        <v>0:1:6 'G'</v>
      </c>
      <c r="B8" s="245">
        <f t="array" ref="B8">IFERROR(INDEX(WAC_Item_Cost,MATCH(1,(B$1=WAC_District)*('Blend Sheet'!$C$4=WAC_IIN),0))*'Blend Sheet'!$C11/1000,0) + IFERROR(INDEX(WAC_Item_Cost,MATCH(1,(B$1=WAC_District)*('Blend Sheet'!$D$4=WAC_IIN),0))*'Blend Sheet'!$D11/1000,0) + IFERROR(INDEX(WAC_Item_Cost,MATCH(1,(B$1=WAC_District)*('Blend Sheet'!$E$4=WAC_IIN),0))*'Blend Sheet'!$E11/1000,0) + IFERROR(INDEX(WAC_Item_Cost,MATCH(1,(B$1=WAC_District)*('Blend Sheet'!$F$4=WAC_IIN),0))*'Blend Sheet'!$F11/1000,0)  + IFERROR(INDEX(WAC_Item_Cost,MATCH(1,(B$1=WAC_District)*('Blend Sheet'!$G$4=WAC_IIN),0))*'Blend Sheet'!$G11,0) + IFERROR(INDEX(WAC_Item_Cost,MATCH(1,(B$1=WAC_District)*('Blend Sheet'!$H$4=WAC_IIN),0))*'Blend Sheet'!$H11,0)  + IFERROR(INDEX(WAC_Item_Cost,MATCH(1,(B$1=WAC_District)*('Blend Sheet'!$I$4=WAC_IIN),0))*'Blend Sheet'!$I11,0) + IFERROR(INDEX(WAC_Item_Cost,MATCH(1,(B$1=WAC_District)*('Blend Sheet'!$J$4=WAC_IIN),0))*'Blend Sheet'!$J11,0) + IFERROR(INDEX(WAC_Item_Cost,MATCH(1,(B$1=WAC_District)*('Blend Sheet'!$K$4=WAC_IIN),0))*'Blend Sheet'!$K11,0) + IFERROR(INDEX(WAC_Item_Cost,MATCH(1,(B$1=WAC_District)*('Blend Sheet'!$L$4=WAC_IIN),0))*'Blend Sheet'!$L11,0) + IFERROR(INDEX(WAC_Item_Cost,MATCH(1,(B$1=WAC_District)*('Blend Sheet'!$M$4=WAC_IIN),0))*'Blend Sheet'!$M11,0) + IFERROR(INDEX(WAC_Item_Cost,MATCH(1,(B$1=WAC_District)*('Blend Sheet'!$N$4=WAC_IIN),0))*'Blend Sheet'!$N11,0) + IFERROR(INDEX(WAC_Item_Cost,MATCH(1,(B$1=WAC_District)*('Blend Sheet'!$O$4=WAC_IIN),0))*'Blend Sheet'!$O11,0) + IFERROR(INDEX(WAC_Item_Cost,MATCH(1,(B$1=WAC_District)*('Blend Sheet'!$P$4=WAC_IIN),0))*'Blend Sheet'!$P11,0) + IFERROR(INDEX(WAC_Item_Cost,MATCH(1,(B$1=WAC_District)*('Blend Sheet'!$Q$4=WAC_IIN),0))*'Blend Sheet'!$Q11,0) + IFERROR(INDEX(WAC_Item_Cost,MATCH(1,(B$1=WAC_District)*('Blend Sheet'!$R$4=WAC_IIN),0))*'Blend Sheet'!$R11,0) + IFERROR(INDEX(WAC_Item_Cost,MATCH(1,(B$1=WAC_District)*('Blend Sheet'!$S$4=WAC_IIN),0))*'Blend Sheet'!$S11,0) + IFERROR(INDEX(WAC_Item_Cost,MATCH(1,(B$1=WAC_District)*('Blend Sheet'!$T$4=WAC_IIN),0))*'Blend Sheet'!$T11,0) + IFERROR(INDEX(WAC_Item_Cost,MATCH(1,(B$1=WAC_District)*('Blend Sheet'!$U$4=WAC_IIN),0))*'Blend Sheet'!$U11,0) + IFERROR(INDEX(WAC_Item_Cost,MATCH(1,(B$1=WAC_District)*('Blend Sheet'!$V$4=WAC_IIN),0))*'Blend Sheet'!$V11,0) + IFERROR(INDEX(WAC_Item_Cost,MATCH(1,(B$1=WAC_District)*('Blend Sheet'!$W$4=WAC_IIN),0))*'Blend Sheet'!$W11,0) + IFERROR(INDEX(WAC_Item_Cost,MATCH(1,(B$1=WAC_District)*('Blend Sheet'!$X$4=WAC_IIN),0))*'Blend Sheet'!$X11,0) + IFERROR(INDEX(WAC_Item_Cost,MATCH(1,(B$1=WAC_District)*('Blend Sheet'!$Y$4=WAC_IIN),0))*'Blend Sheet'!$Y11,0) + IFERROR(INDEX(WAC_Item_Cost,MATCH(1,(B$1=WAC_District)*('Blend Sheet'!$Z$4=WAC_IIN),0))*'Blend Sheet'!$Z11,0) + IFERROR(INDEX(WAC_Item_Cost,MATCH(1,(B$1=WAC_District)*('Blend Sheet'!$AA$4=WAC_IIN),0))*'Blend Sheet'!$AA11,0) + IFERROR(INDEX(WAC_Item_Cost,MATCH(1,(B$1=WAC_District)*('Blend Sheet'!$AB$4=WAC_IIN),0))*'Blend Sheet'!$AB11,0) + IFERROR(INDEX(WAC_Item_Cost,MATCH(1,(B$1=WAC_District)*('Blend Sheet'!$AC$4=WAC_IIN),0))*'Blend Sheet'!$AC11,0) + IFERROR(INDEX(WAC_Item_Cost,MATCH(1,(B$1=WAC_District)*('Blend Sheet'!$AD$4=WAC_IIN),0))*'Blend Sheet'!$AD11,0) + IFERROR(INDEX(WAC_Item_Cost,MATCH(1,(B$1=WAC_District)*('Blend Sheet'!$AE$4=WAC_IIN),0))*'Blend Sheet'!$AE11,0) + IFERROR(INDEX(WAC_Item_Cost,MATCH(1,(B$1=WAC_District)*('Blend Sheet'!$AF$4=WAC_IIN),0))*'Blend Sheet'!$AF11,0) + IFERROR(INDEX(WAC_Item_Cost,MATCH(1,(B$1=WAC_District)*('Blend Sheet'!$AG$4=WAC_IIN),0))*'Blend Sheet'!$AG11,0) + IFERROR(INDEX(WAC_Item_Cost,MATCH(1,(B$1=WAC_District)*('Blend Sheet'!$AH$4=WAC_IIN),0))*'Blend Sheet'!$AH11,0) + IFERROR(INDEX(WAC_Item_Cost,MATCH(1,(B$1=WAC_District)*('Blend Sheet'!$AI$4=WAC_IIN),0))*'Blend Sheet'!$AI11,0) + IFERROR(INDEX(WAC_Item_Cost,MATCH(1,(B$1=WAC_District)*('Blend Sheet'!$AJ$4=WAC_IIN),0))*'Blend Sheet'!$AJ11,0) + IFERROR(INDEX(WAC_Item_Cost,MATCH(1,(B$1=WAC_District)*('Blend Sheet'!$AK$4=WAC_IIN),0))*'Blend Sheet'!$AK11,0) + IFERROR(INDEX(WAC_Item_Cost,MATCH(1,(B$1=WAC_District)*('Blend Sheet'!$AL$4=WAC_IIN),0))*'Blend Sheet'!$AL11,0) + IFERROR(INDEX(WAC_Item_Cost,MATCH(1,(B$1=WAC_District)*('Blend Sheet'!$AM$4=WAC_IIN),0))*'Blend Sheet'!$AM11,0) + IFERROR(INDEX(WAC_Item_Cost,MATCH(1,(B$1=WAC_District)*('Blend Sheet'!$AN$4=WAC_IIN),0))*'Blend Sheet'!$AN11,0) + IFERROR(INDEX(WAC_Item_Cost,MATCH(1,(B$1=WAC_District)*('Blend Sheet'!$AO$4=WAC_IIN),0))*'Blend Sheet'!$AO11,0) + IFERROR(INDEX(WAC_Item_Cost,MATCH(1,(B$1=WAC_District)*('Blend Sheet'!$AP$4=WAC_IIN),0))*'Blend Sheet'!$AP11/1000,0)</f>
        <v>207.115657</v>
      </c>
      <c r="C8" s="245">
        <f t="array" ref="C8">IFERROR(INDEX(WAC_Item_Cost,MATCH(1,(C$1=WAC_District)*('Blend Sheet'!$C$4=WAC_IIN),0))*'Blend Sheet'!$C11/1000,0) + IFERROR(INDEX(WAC_Item_Cost,MATCH(1,(C$1=WAC_District)*('Blend Sheet'!$D$4=WAC_IIN),0))*'Blend Sheet'!$D11/1000,0) + IFERROR(INDEX(WAC_Item_Cost,MATCH(1,(C$1=WAC_District)*('Blend Sheet'!$E$4=WAC_IIN),0))*'Blend Sheet'!$E11/1000,0) + IFERROR(INDEX(WAC_Item_Cost,MATCH(1,(C$1=WAC_District)*('Blend Sheet'!$F$4=WAC_IIN),0))*'Blend Sheet'!$F11/1000,0)  + IFERROR(INDEX(WAC_Item_Cost,MATCH(1,(C$1=WAC_District)*('Blend Sheet'!$G$4=WAC_IIN),0))*'Blend Sheet'!$G11,0) + IFERROR(INDEX(WAC_Item_Cost,MATCH(1,(C$1=WAC_District)*('Blend Sheet'!$H$4=WAC_IIN),0))*'Blend Sheet'!$H11,0)  + IFERROR(INDEX(WAC_Item_Cost,MATCH(1,(C$1=WAC_District)*('Blend Sheet'!$I$4=WAC_IIN),0))*'Blend Sheet'!$I11,0) + IFERROR(INDEX(WAC_Item_Cost,MATCH(1,(C$1=WAC_District)*('Blend Sheet'!$J$4=WAC_IIN),0))*'Blend Sheet'!$J11,0) + IFERROR(INDEX(WAC_Item_Cost,MATCH(1,(C$1=WAC_District)*('Blend Sheet'!$K$4=WAC_IIN),0))*'Blend Sheet'!$K11,0) + IFERROR(INDEX(WAC_Item_Cost,MATCH(1,(C$1=WAC_District)*('Blend Sheet'!$L$4=WAC_IIN),0))*'Blend Sheet'!$L11,0) + IFERROR(INDEX(WAC_Item_Cost,MATCH(1,(C$1=WAC_District)*('Blend Sheet'!$M$4=WAC_IIN),0))*'Blend Sheet'!$M11,0) + IFERROR(INDEX(WAC_Item_Cost,MATCH(1,(C$1=WAC_District)*('Blend Sheet'!$N$4=WAC_IIN),0))*'Blend Sheet'!$N11,0) + IFERROR(INDEX(WAC_Item_Cost,MATCH(1,(C$1=WAC_District)*('Blend Sheet'!$O$4=WAC_IIN),0))*'Blend Sheet'!$O11,0) + IFERROR(INDEX(WAC_Item_Cost,MATCH(1,(C$1=WAC_District)*('Blend Sheet'!$P$4=WAC_IIN),0))*'Blend Sheet'!$P11,0) + IFERROR(INDEX(WAC_Item_Cost,MATCH(1,(C$1=WAC_District)*('Blend Sheet'!$Q$4=WAC_IIN),0))*'Blend Sheet'!$Q11,0) + IFERROR(INDEX(WAC_Item_Cost,MATCH(1,(C$1=WAC_District)*('Blend Sheet'!$R$4=WAC_IIN),0))*'Blend Sheet'!$R11,0) + IFERROR(INDEX(WAC_Item_Cost,MATCH(1,(C$1=WAC_District)*('Blend Sheet'!$S$4=WAC_IIN),0))*'Blend Sheet'!$S11,0) + IFERROR(INDEX(WAC_Item_Cost,MATCH(1,(C$1=WAC_District)*('Blend Sheet'!$T$4=WAC_IIN),0))*'Blend Sheet'!$T11,0) + IFERROR(INDEX(WAC_Item_Cost,MATCH(1,(C$1=WAC_District)*('Blend Sheet'!$U$4=WAC_IIN),0))*'Blend Sheet'!$U11,0) + IFERROR(INDEX(WAC_Item_Cost,MATCH(1,(C$1=WAC_District)*('Blend Sheet'!$V$4=WAC_IIN),0))*'Blend Sheet'!$V11,0) + IFERROR(INDEX(WAC_Item_Cost,MATCH(1,(C$1=WAC_District)*('Blend Sheet'!$W$4=WAC_IIN),0))*'Blend Sheet'!$W11,0) + IFERROR(INDEX(WAC_Item_Cost,MATCH(1,(C$1=WAC_District)*('Blend Sheet'!$X$4=WAC_IIN),0))*'Blend Sheet'!$X11,0) + IFERROR(INDEX(WAC_Item_Cost,MATCH(1,(C$1=WAC_District)*('Blend Sheet'!$Y$4=WAC_IIN),0))*'Blend Sheet'!$Y11,0) + IFERROR(INDEX(WAC_Item_Cost,MATCH(1,(C$1=WAC_District)*('Blend Sheet'!$Z$4=WAC_IIN),0))*'Blend Sheet'!$Z11,0) + IFERROR(INDEX(WAC_Item_Cost,MATCH(1,(C$1=WAC_District)*('Blend Sheet'!$AA$4=WAC_IIN),0))*'Blend Sheet'!$AA11,0) + IFERROR(INDEX(WAC_Item_Cost,MATCH(1,(C$1=WAC_District)*('Blend Sheet'!$AB$4=WAC_IIN),0))*'Blend Sheet'!$AB11,0) + IFERROR(INDEX(WAC_Item_Cost,MATCH(1,(C$1=WAC_District)*('Blend Sheet'!$AC$4=WAC_IIN),0))*'Blend Sheet'!$AC11,0) + IFERROR(INDEX(WAC_Item_Cost,MATCH(1,(C$1=WAC_District)*('Blend Sheet'!$AD$4=WAC_IIN),0))*'Blend Sheet'!$AD11,0) + IFERROR(INDEX(WAC_Item_Cost,MATCH(1,(C$1=WAC_District)*('Blend Sheet'!$AE$4=WAC_IIN),0))*'Blend Sheet'!$AE11,0) + IFERROR(INDEX(WAC_Item_Cost,MATCH(1,(C$1=WAC_District)*('Blend Sheet'!$AF$4=WAC_IIN),0))*'Blend Sheet'!$AF11,0) + IFERROR(INDEX(WAC_Item_Cost,MATCH(1,(C$1=WAC_District)*('Blend Sheet'!$AG$4=WAC_IIN),0))*'Blend Sheet'!$AG11,0) + IFERROR(INDEX(WAC_Item_Cost,MATCH(1,(C$1=WAC_District)*('Blend Sheet'!$AH$4=WAC_IIN),0))*'Blend Sheet'!$AH11,0) + IFERROR(INDEX(WAC_Item_Cost,MATCH(1,(C$1=WAC_District)*('Blend Sheet'!$AI$4=WAC_IIN),0))*'Blend Sheet'!$AI11,0) + IFERROR(INDEX(WAC_Item_Cost,MATCH(1,(C$1=WAC_District)*('Blend Sheet'!$AJ$4=WAC_IIN),0))*'Blend Sheet'!$AJ11,0) + IFERROR(INDEX(WAC_Item_Cost,MATCH(1,(C$1=WAC_District)*('Blend Sheet'!$AK$4=WAC_IIN),0))*'Blend Sheet'!$AK11,0) + IFERROR(INDEX(WAC_Item_Cost,MATCH(1,(C$1=WAC_District)*('Blend Sheet'!$AL$4=WAC_IIN),0))*'Blend Sheet'!$AL11,0) + IFERROR(INDEX(WAC_Item_Cost,MATCH(1,(C$1=WAC_District)*('Blend Sheet'!$AM$4=WAC_IIN),0))*'Blend Sheet'!$AM11,0) + IFERROR(INDEX(WAC_Item_Cost,MATCH(1,(C$1=WAC_District)*('Blend Sheet'!$AN$4=WAC_IIN),0))*'Blend Sheet'!$AN11,0) + IFERROR(INDEX(WAC_Item_Cost,MATCH(1,(C$1=WAC_District)*('Blend Sheet'!$AO$4=WAC_IIN),0))*'Blend Sheet'!$AO11,0) + IFERROR(INDEX(WAC_Item_Cost,MATCH(1,(C$1=WAC_District)*('Blend Sheet'!$AP$4=WAC_IIN),0))*'Blend Sheet'!$AP11/1000,0)</f>
        <v>260.54027100000002</v>
      </c>
      <c r="D8" s="245">
        <f t="array" ref="D8">IFERROR(INDEX(WAC_Item_Cost,MATCH(1,(D$1=WAC_District)*('Blend Sheet'!$C$4=WAC_IIN),0))*'Blend Sheet'!$C11/1000,0) + IFERROR(INDEX(WAC_Item_Cost,MATCH(1,(D$1=WAC_District)*('Blend Sheet'!$D$4=WAC_IIN),0))*'Blend Sheet'!$D11/1000,0) + IFERROR(INDEX(WAC_Item_Cost,MATCH(1,(D$1=WAC_District)*('Blend Sheet'!$E$4=WAC_IIN),0))*'Blend Sheet'!$E11/1000,0) + IFERROR(INDEX(WAC_Item_Cost,MATCH(1,(D$1=WAC_District)*('Blend Sheet'!$F$4=WAC_IIN),0))*'Blend Sheet'!$F11/1000,0)  + IFERROR(INDEX(WAC_Item_Cost,MATCH(1,(D$1=WAC_District)*('Blend Sheet'!$G$4=WAC_IIN),0))*'Blend Sheet'!$G11,0) + IFERROR(INDEX(WAC_Item_Cost,MATCH(1,(D$1=WAC_District)*('Blend Sheet'!$H$4=WAC_IIN),0))*'Blend Sheet'!$H11,0)  + IFERROR(INDEX(WAC_Item_Cost,MATCH(1,(D$1=WAC_District)*('Blend Sheet'!$I$4=WAC_IIN),0))*'Blend Sheet'!$I11,0) + IFERROR(INDEX(WAC_Item_Cost,MATCH(1,(D$1=WAC_District)*('Blend Sheet'!$J$4=WAC_IIN),0))*'Blend Sheet'!$J11,0) + IFERROR(INDEX(WAC_Item_Cost,MATCH(1,(D$1=WAC_District)*('Blend Sheet'!$K$4=WAC_IIN),0))*'Blend Sheet'!$K11,0) + IFERROR(INDEX(WAC_Item_Cost,MATCH(1,(D$1=WAC_District)*('Blend Sheet'!$L$4=WAC_IIN),0))*'Blend Sheet'!$L11,0) + IFERROR(INDEX(WAC_Item_Cost,MATCH(1,(D$1=WAC_District)*('Blend Sheet'!$M$4=WAC_IIN),0))*'Blend Sheet'!$M11,0) + IFERROR(INDEX(WAC_Item_Cost,MATCH(1,(D$1=WAC_District)*('Blend Sheet'!$N$4=WAC_IIN),0))*'Blend Sheet'!$N11,0) + IFERROR(INDEX(WAC_Item_Cost,MATCH(1,(D$1=WAC_District)*('Blend Sheet'!$O$4=WAC_IIN),0))*'Blend Sheet'!$O11,0) + IFERROR(INDEX(WAC_Item_Cost,MATCH(1,(D$1=WAC_District)*('Blend Sheet'!$P$4=WAC_IIN),0))*'Blend Sheet'!$P11,0) + IFERROR(INDEX(WAC_Item_Cost,MATCH(1,(D$1=WAC_District)*('Blend Sheet'!$Q$4=WAC_IIN),0))*'Blend Sheet'!$Q11,0) + IFERROR(INDEX(WAC_Item_Cost,MATCH(1,(D$1=WAC_District)*('Blend Sheet'!$R$4=WAC_IIN),0))*'Blend Sheet'!$R11,0) + IFERROR(INDEX(WAC_Item_Cost,MATCH(1,(D$1=WAC_District)*('Blend Sheet'!$S$4=WAC_IIN),0))*'Blend Sheet'!$S11,0) + IFERROR(INDEX(WAC_Item_Cost,MATCH(1,(D$1=WAC_District)*('Blend Sheet'!$T$4=WAC_IIN),0))*'Blend Sheet'!$T11,0) + IFERROR(INDEX(WAC_Item_Cost,MATCH(1,(D$1=WAC_District)*('Blend Sheet'!$U$4=WAC_IIN),0))*'Blend Sheet'!$U11,0) + IFERROR(INDEX(WAC_Item_Cost,MATCH(1,(D$1=WAC_District)*('Blend Sheet'!$V$4=WAC_IIN),0))*'Blend Sheet'!$V11,0) + IFERROR(INDEX(WAC_Item_Cost,MATCH(1,(D$1=WAC_District)*('Blend Sheet'!$W$4=WAC_IIN),0))*'Blend Sheet'!$W11,0) + IFERROR(INDEX(WAC_Item_Cost,MATCH(1,(D$1=WAC_District)*('Blend Sheet'!$X$4=WAC_IIN),0))*'Blend Sheet'!$X11,0) + IFERROR(INDEX(WAC_Item_Cost,MATCH(1,(D$1=WAC_District)*('Blend Sheet'!$Y$4=WAC_IIN),0))*'Blend Sheet'!$Y11,0) + IFERROR(INDEX(WAC_Item_Cost,MATCH(1,(D$1=WAC_District)*('Blend Sheet'!$Z$4=WAC_IIN),0))*'Blend Sheet'!$Z11,0) + IFERROR(INDEX(WAC_Item_Cost,MATCH(1,(D$1=WAC_District)*('Blend Sheet'!$AA$4=WAC_IIN),0))*'Blend Sheet'!$AA11,0) + IFERROR(INDEX(WAC_Item_Cost,MATCH(1,(D$1=WAC_District)*('Blend Sheet'!$AB$4=WAC_IIN),0))*'Blend Sheet'!$AB11,0) + IFERROR(INDEX(WAC_Item_Cost,MATCH(1,(D$1=WAC_District)*('Blend Sheet'!$AC$4=WAC_IIN),0))*'Blend Sheet'!$AC11,0) + IFERROR(INDEX(WAC_Item_Cost,MATCH(1,(D$1=WAC_District)*('Blend Sheet'!$AD$4=WAC_IIN),0))*'Blend Sheet'!$AD11,0) + IFERROR(INDEX(WAC_Item_Cost,MATCH(1,(D$1=WAC_District)*('Blend Sheet'!$AE$4=WAC_IIN),0))*'Blend Sheet'!$AE11,0) + IFERROR(INDEX(WAC_Item_Cost,MATCH(1,(D$1=WAC_District)*('Blend Sheet'!$AF$4=WAC_IIN),0))*'Blend Sheet'!$AF11,0) + IFERROR(INDEX(WAC_Item_Cost,MATCH(1,(D$1=WAC_District)*('Blend Sheet'!$AG$4=WAC_IIN),0))*'Blend Sheet'!$AG11,0) + IFERROR(INDEX(WAC_Item_Cost,MATCH(1,(D$1=WAC_District)*('Blend Sheet'!$AH$4=WAC_IIN),0))*'Blend Sheet'!$AH11,0) + IFERROR(INDEX(WAC_Item_Cost,MATCH(1,(D$1=WAC_District)*('Blend Sheet'!$AI$4=WAC_IIN),0))*'Blend Sheet'!$AI11,0) + IFERROR(INDEX(WAC_Item_Cost,MATCH(1,(D$1=WAC_District)*('Blend Sheet'!$AJ$4=WAC_IIN),0))*'Blend Sheet'!$AJ11,0) + IFERROR(INDEX(WAC_Item_Cost,MATCH(1,(D$1=WAC_District)*('Blend Sheet'!$AK$4=WAC_IIN),0))*'Blend Sheet'!$AK11,0) + IFERROR(INDEX(WAC_Item_Cost,MATCH(1,(D$1=WAC_District)*('Blend Sheet'!$AL$4=WAC_IIN),0))*'Blend Sheet'!$AL11,0) + IFERROR(INDEX(WAC_Item_Cost,MATCH(1,(D$1=WAC_District)*('Blend Sheet'!$AM$4=WAC_IIN),0))*'Blend Sheet'!$AM11,0) + IFERROR(INDEX(WAC_Item_Cost,MATCH(1,(D$1=WAC_District)*('Blend Sheet'!$AN$4=WAC_IIN),0))*'Blend Sheet'!$AN11,0) + IFERROR(INDEX(WAC_Item_Cost,MATCH(1,(D$1=WAC_District)*('Blend Sheet'!$AO$4=WAC_IIN),0))*'Blend Sheet'!$AO11,0) + IFERROR(INDEX(WAC_Item_Cost,MATCH(1,(D$1=WAC_District)*('Blend Sheet'!$AP$4=WAC_IIN),0))*'Blend Sheet'!$AP11/1000,0)</f>
        <v>242.095752</v>
      </c>
      <c r="E8" s="245">
        <f t="array" ref="E8">IFERROR(INDEX(WAC_Item_Cost,MATCH(1,(E$1=WAC_District)*('Blend Sheet'!$C$4=WAC_IIN),0))*'Blend Sheet'!$C11/1000,0) + IFERROR(INDEX(WAC_Item_Cost,MATCH(1,(E$1=WAC_District)*('Blend Sheet'!$D$4=WAC_IIN),0))*'Blend Sheet'!$D11/1000,0) + IFERROR(INDEX(WAC_Item_Cost,MATCH(1,(E$1=WAC_District)*('Blend Sheet'!$E$4=WAC_IIN),0))*'Blend Sheet'!$E11/1000,0) + IFERROR(INDEX(WAC_Item_Cost,MATCH(1,(E$1=WAC_District)*('Blend Sheet'!$F$4=WAC_IIN),0))*'Blend Sheet'!$F11/1000,0)  + IFERROR(INDEX(WAC_Item_Cost,MATCH(1,(E$1=WAC_District)*('Blend Sheet'!$G$4=WAC_IIN),0))*'Blend Sheet'!$G11,0) + IFERROR(INDEX(WAC_Item_Cost,MATCH(1,(E$1=WAC_District)*('Blend Sheet'!$H$4=WAC_IIN),0))*'Blend Sheet'!$H11,0)  + IFERROR(INDEX(WAC_Item_Cost,MATCH(1,(E$1=WAC_District)*('Blend Sheet'!$I$4=WAC_IIN),0))*'Blend Sheet'!$I11,0) + IFERROR(INDEX(WAC_Item_Cost,MATCH(1,(E$1=WAC_District)*('Blend Sheet'!$J$4=WAC_IIN),0))*'Blend Sheet'!$J11,0) + IFERROR(INDEX(WAC_Item_Cost,MATCH(1,(E$1=WAC_District)*('Blend Sheet'!$K$4=WAC_IIN),0))*'Blend Sheet'!$K11,0) + IFERROR(INDEX(WAC_Item_Cost,MATCH(1,(E$1=WAC_District)*('Blend Sheet'!$L$4=WAC_IIN),0))*'Blend Sheet'!$L11,0) + IFERROR(INDEX(WAC_Item_Cost,MATCH(1,(E$1=WAC_District)*('Blend Sheet'!$M$4=WAC_IIN),0))*'Blend Sheet'!$M11,0) + IFERROR(INDEX(WAC_Item_Cost,MATCH(1,(E$1=WAC_District)*('Blend Sheet'!$N$4=WAC_IIN),0))*'Blend Sheet'!$N11,0) + IFERROR(INDEX(WAC_Item_Cost,MATCH(1,(E$1=WAC_District)*('Blend Sheet'!$O$4=WAC_IIN),0))*'Blend Sheet'!$O11,0) + IFERROR(INDEX(WAC_Item_Cost,MATCH(1,(E$1=WAC_District)*('Blend Sheet'!$P$4=WAC_IIN),0))*'Blend Sheet'!$P11,0) + IFERROR(INDEX(WAC_Item_Cost,MATCH(1,(E$1=WAC_District)*('Blend Sheet'!$Q$4=WAC_IIN),0))*'Blend Sheet'!$Q11,0) + IFERROR(INDEX(WAC_Item_Cost,MATCH(1,(E$1=WAC_District)*('Blend Sheet'!$R$4=WAC_IIN),0))*'Blend Sheet'!$R11,0) + IFERROR(INDEX(WAC_Item_Cost,MATCH(1,(E$1=WAC_District)*('Blend Sheet'!$S$4=WAC_IIN),0))*'Blend Sheet'!$S11,0) + IFERROR(INDEX(WAC_Item_Cost,MATCH(1,(E$1=WAC_District)*('Blend Sheet'!$T$4=WAC_IIN),0))*'Blend Sheet'!$T11,0) + IFERROR(INDEX(WAC_Item_Cost,MATCH(1,(E$1=WAC_District)*('Blend Sheet'!$U$4=WAC_IIN),0))*'Blend Sheet'!$U11,0) + IFERROR(INDEX(WAC_Item_Cost,MATCH(1,(E$1=WAC_District)*('Blend Sheet'!$V$4=WAC_IIN),0))*'Blend Sheet'!$V11,0) + IFERROR(INDEX(WAC_Item_Cost,MATCH(1,(E$1=WAC_District)*('Blend Sheet'!$W$4=WAC_IIN),0))*'Blend Sheet'!$W11,0) + IFERROR(INDEX(WAC_Item_Cost,MATCH(1,(E$1=WAC_District)*('Blend Sheet'!$X$4=WAC_IIN),0))*'Blend Sheet'!$X11,0) + IFERROR(INDEX(WAC_Item_Cost,MATCH(1,(E$1=WAC_District)*('Blend Sheet'!$Y$4=WAC_IIN),0))*'Blend Sheet'!$Y11,0) + IFERROR(INDEX(WAC_Item_Cost,MATCH(1,(E$1=WAC_District)*('Blend Sheet'!$Z$4=WAC_IIN),0))*'Blend Sheet'!$Z11,0) + IFERROR(INDEX(WAC_Item_Cost,MATCH(1,(E$1=WAC_District)*('Blend Sheet'!$AA$4=WAC_IIN),0))*'Blend Sheet'!$AA11,0) + IFERROR(INDEX(WAC_Item_Cost,MATCH(1,(E$1=WAC_District)*('Blend Sheet'!$AB$4=WAC_IIN),0))*'Blend Sheet'!$AB11,0) + IFERROR(INDEX(WAC_Item_Cost,MATCH(1,(E$1=WAC_District)*('Blend Sheet'!$AC$4=WAC_IIN),0))*'Blend Sheet'!$AC11,0) + IFERROR(INDEX(WAC_Item_Cost,MATCH(1,(E$1=WAC_District)*('Blend Sheet'!$AD$4=WAC_IIN),0))*'Blend Sheet'!$AD11,0) + IFERROR(INDEX(WAC_Item_Cost,MATCH(1,(E$1=WAC_District)*('Blend Sheet'!$AE$4=WAC_IIN),0))*'Blend Sheet'!$AE11,0) + IFERROR(INDEX(WAC_Item_Cost,MATCH(1,(E$1=WAC_District)*('Blend Sheet'!$AF$4=WAC_IIN),0))*'Blend Sheet'!$AF11,0) + IFERROR(INDEX(WAC_Item_Cost,MATCH(1,(E$1=WAC_District)*('Blend Sheet'!$AG$4=WAC_IIN),0))*'Blend Sheet'!$AG11,0) + IFERROR(INDEX(WAC_Item_Cost,MATCH(1,(E$1=WAC_District)*('Blend Sheet'!$AH$4=WAC_IIN),0))*'Blend Sheet'!$AH11,0) + IFERROR(INDEX(WAC_Item_Cost,MATCH(1,(E$1=WAC_District)*('Blend Sheet'!$AI$4=WAC_IIN),0))*'Blend Sheet'!$AI11,0) + IFERROR(INDEX(WAC_Item_Cost,MATCH(1,(E$1=WAC_District)*('Blend Sheet'!$AJ$4=WAC_IIN),0))*'Blend Sheet'!$AJ11,0) + IFERROR(INDEX(WAC_Item_Cost,MATCH(1,(E$1=WAC_District)*('Blend Sheet'!$AK$4=WAC_IIN),0))*'Blend Sheet'!$AK11,0) + IFERROR(INDEX(WAC_Item_Cost,MATCH(1,(E$1=WAC_District)*('Blend Sheet'!$AL$4=WAC_IIN),0))*'Blend Sheet'!$AL11,0) + IFERROR(INDEX(WAC_Item_Cost,MATCH(1,(E$1=WAC_District)*('Blend Sheet'!$AM$4=WAC_IIN),0))*'Blend Sheet'!$AM11,0) + IFERROR(INDEX(WAC_Item_Cost,MATCH(1,(E$1=WAC_District)*('Blend Sheet'!$AN$4=WAC_IIN),0))*'Blend Sheet'!$AN11,0) + IFERROR(INDEX(WAC_Item_Cost,MATCH(1,(E$1=WAC_District)*('Blend Sheet'!$AO$4=WAC_IIN),0))*'Blend Sheet'!$AO11,0) + IFERROR(INDEX(WAC_Item_Cost,MATCH(1,(E$1=WAC_District)*('Blend Sheet'!$AP$4=WAC_IIN),0))*'Blend Sheet'!$AP11/1000,0)</f>
        <v>305.59720599999997</v>
      </c>
      <c r="F8" s="245">
        <f t="array" ref="F8">IFERROR(INDEX(WAC_Item_Cost,MATCH(1,(F$1=WAC_District)*('Blend Sheet'!$C$4=WAC_IIN),0))*'Blend Sheet'!$C11/1000,0) + IFERROR(INDEX(WAC_Item_Cost,MATCH(1,(F$1=WAC_District)*('Blend Sheet'!$D$4=WAC_IIN),0))*'Blend Sheet'!$D11/1000,0) + IFERROR(INDEX(WAC_Item_Cost,MATCH(1,(F$1=WAC_District)*('Blend Sheet'!$E$4=WAC_IIN),0))*'Blend Sheet'!$E11/1000,0) + IFERROR(INDEX(WAC_Item_Cost,MATCH(1,(F$1=WAC_District)*('Blend Sheet'!$F$4=WAC_IIN),0))*'Blend Sheet'!$F11/1000,0)  + IFERROR(INDEX(WAC_Item_Cost,MATCH(1,(F$1=WAC_District)*('Blend Sheet'!$G$4=WAC_IIN),0))*'Blend Sheet'!$G11,0) + IFERROR(INDEX(WAC_Item_Cost,MATCH(1,(F$1=WAC_District)*('Blend Sheet'!$H$4=WAC_IIN),0))*'Blend Sheet'!$H11,0)  + IFERROR(INDEX(WAC_Item_Cost,MATCH(1,(F$1=WAC_District)*('Blend Sheet'!$I$4=WAC_IIN),0))*'Blend Sheet'!$I11,0) + IFERROR(INDEX(WAC_Item_Cost,MATCH(1,(F$1=WAC_District)*('Blend Sheet'!$J$4=WAC_IIN),0))*'Blend Sheet'!$J11,0) + IFERROR(INDEX(WAC_Item_Cost,MATCH(1,(F$1=WAC_District)*('Blend Sheet'!$K$4=WAC_IIN),0))*'Blend Sheet'!$K11,0) + IFERROR(INDEX(WAC_Item_Cost,MATCH(1,(F$1=WAC_District)*('Blend Sheet'!$L$4=WAC_IIN),0))*'Blend Sheet'!$L11,0) + IFERROR(INDEX(WAC_Item_Cost,MATCH(1,(F$1=WAC_District)*('Blend Sheet'!$M$4=WAC_IIN),0))*'Blend Sheet'!$M11,0) + IFERROR(INDEX(WAC_Item_Cost,MATCH(1,(F$1=WAC_District)*('Blend Sheet'!$N$4=WAC_IIN),0))*'Blend Sheet'!$N11,0) + IFERROR(INDEX(WAC_Item_Cost,MATCH(1,(F$1=WAC_District)*('Blend Sheet'!$O$4=WAC_IIN),0))*'Blend Sheet'!$O11,0) + IFERROR(INDEX(WAC_Item_Cost,MATCH(1,(F$1=WAC_District)*('Blend Sheet'!$P$4=WAC_IIN),0))*'Blend Sheet'!$P11,0) + IFERROR(INDEX(WAC_Item_Cost,MATCH(1,(F$1=WAC_District)*('Blend Sheet'!$Q$4=WAC_IIN),0))*'Blend Sheet'!$Q11,0) + IFERROR(INDEX(WAC_Item_Cost,MATCH(1,(F$1=WAC_District)*('Blend Sheet'!$R$4=WAC_IIN),0))*'Blend Sheet'!$R11,0) + IFERROR(INDEX(WAC_Item_Cost,MATCH(1,(F$1=WAC_District)*('Blend Sheet'!$S$4=WAC_IIN),0))*'Blend Sheet'!$S11,0) + IFERROR(INDEX(WAC_Item_Cost,MATCH(1,(F$1=WAC_District)*('Blend Sheet'!$T$4=WAC_IIN),0))*'Blend Sheet'!$T11,0) + IFERROR(INDEX(WAC_Item_Cost,MATCH(1,(F$1=WAC_District)*('Blend Sheet'!$U$4=WAC_IIN),0))*'Blend Sheet'!$U11,0) + IFERROR(INDEX(WAC_Item_Cost,MATCH(1,(F$1=WAC_District)*('Blend Sheet'!$V$4=WAC_IIN),0))*'Blend Sheet'!$V11,0) + IFERROR(INDEX(WAC_Item_Cost,MATCH(1,(F$1=WAC_District)*('Blend Sheet'!$W$4=WAC_IIN),0))*'Blend Sheet'!$W11,0) + IFERROR(INDEX(WAC_Item_Cost,MATCH(1,(F$1=WAC_District)*('Blend Sheet'!$X$4=WAC_IIN),0))*'Blend Sheet'!$X11,0) + IFERROR(INDEX(WAC_Item_Cost,MATCH(1,(F$1=WAC_District)*('Blend Sheet'!$Y$4=WAC_IIN),0))*'Blend Sheet'!$Y11,0) + IFERROR(INDEX(WAC_Item_Cost,MATCH(1,(F$1=WAC_District)*('Blend Sheet'!$Z$4=WAC_IIN),0))*'Blend Sheet'!$Z11,0) + IFERROR(INDEX(WAC_Item_Cost,MATCH(1,(F$1=WAC_District)*('Blend Sheet'!$AA$4=WAC_IIN),0))*'Blend Sheet'!$AA11,0) + IFERROR(INDEX(WAC_Item_Cost,MATCH(1,(F$1=WAC_District)*('Blend Sheet'!$AB$4=WAC_IIN),0))*'Blend Sheet'!$AB11,0) + IFERROR(INDEX(WAC_Item_Cost,MATCH(1,(F$1=WAC_District)*('Blend Sheet'!$AC$4=WAC_IIN),0))*'Blend Sheet'!$AC11,0) + IFERROR(INDEX(WAC_Item_Cost,MATCH(1,(F$1=WAC_District)*('Blend Sheet'!$AD$4=WAC_IIN),0))*'Blend Sheet'!$AD11,0) + IFERROR(INDEX(WAC_Item_Cost,MATCH(1,(F$1=WAC_District)*('Blend Sheet'!$AE$4=WAC_IIN),0))*'Blend Sheet'!$AE11,0) + IFERROR(INDEX(WAC_Item_Cost,MATCH(1,(F$1=WAC_District)*('Blend Sheet'!$AF$4=WAC_IIN),0))*'Blend Sheet'!$AF11,0) + IFERROR(INDEX(WAC_Item_Cost,MATCH(1,(F$1=WAC_District)*('Blend Sheet'!$AG$4=WAC_IIN),0))*'Blend Sheet'!$AG11,0) + IFERROR(INDEX(WAC_Item_Cost,MATCH(1,(F$1=WAC_District)*('Blend Sheet'!$AH$4=WAC_IIN),0))*'Blend Sheet'!$AH11,0) + IFERROR(INDEX(WAC_Item_Cost,MATCH(1,(F$1=WAC_District)*('Blend Sheet'!$AI$4=WAC_IIN),0))*'Blend Sheet'!$AI11,0) + IFERROR(INDEX(WAC_Item_Cost,MATCH(1,(F$1=WAC_District)*('Blend Sheet'!$AJ$4=WAC_IIN),0))*'Blend Sheet'!$AJ11,0) + IFERROR(INDEX(WAC_Item_Cost,MATCH(1,(F$1=WAC_District)*('Blend Sheet'!$AK$4=WAC_IIN),0))*'Blend Sheet'!$AK11,0) + IFERROR(INDEX(WAC_Item_Cost,MATCH(1,(F$1=WAC_District)*('Blend Sheet'!$AL$4=WAC_IIN),0))*'Blend Sheet'!$AL11,0) + IFERROR(INDEX(WAC_Item_Cost,MATCH(1,(F$1=WAC_District)*('Blend Sheet'!$AM$4=WAC_IIN),0))*'Blend Sheet'!$AM11,0) + IFERROR(INDEX(WAC_Item_Cost,MATCH(1,(F$1=WAC_District)*('Blend Sheet'!$AN$4=WAC_IIN),0))*'Blend Sheet'!$AN11,0) + IFERROR(INDEX(WAC_Item_Cost,MATCH(1,(F$1=WAC_District)*('Blend Sheet'!$AO$4=WAC_IIN),0))*'Blend Sheet'!$AO11,0) + IFERROR(INDEX(WAC_Item_Cost,MATCH(1,(F$1=WAC_District)*('Blend Sheet'!$AP$4=WAC_IIN),0))*'Blend Sheet'!$AP11/1000,0)</f>
        <v>271.13368999999994</v>
      </c>
      <c r="G8" s="245">
        <f t="array" ref="G8">IFERROR(INDEX(WAC_Item_Cost,MATCH(1,(G$1=WAC_District)*('Blend Sheet'!$C$4=WAC_IIN),0))*'Blend Sheet'!$C11/1000,0) + IFERROR(INDEX(WAC_Item_Cost,MATCH(1,(G$1=WAC_District)*('Blend Sheet'!$D$4=WAC_IIN),0))*'Blend Sheet'!$D11/1000,0) + IFERROR(INDEX(WAC_Item_Cost,MATCH(1,(G$1=WAC_District)*('Blend Sheet'!$E$4=WAC_IIN),0))*'Blend Sheet'!$E11/1000,0) + IFERROR(INDEX(WAC_Item_Cost,MATCH(1,(G$1=WAC_District)*('Blend Sheet'!$F$4=WAC_IIN),0))*'Blend Sheet'!$F11/1000,0)  + IFERROR(INDEX(WAC_Item_Cost,MATCH(1,(G$1=WAC_District)*('Blend Sheet'!$G$4=WAC_IIN),0))*'Blend Sheet'!$G11,0) + IFERROR(INDEX(WAC_Item_Cost,MATCH(1,(G$1=WAC_District)*('Blend Sheet'!$H$4=WAC_IIN),0))*'Blend Sheet'!$H11,0)  + IFERROR(INDEX(WAC_Item_Cost,MATCH(1,(G$1=WAC_District)*('Blend Sheet'!$I$4=WAC_IIN),0))*'Blend Sheet'!$I11,0) + IFERROR(INDEX(WAC_Item_Cost,MATCH(1,(G$1=WAC_District)*('Blend Sheet'!$J$4=WAC_IIN),0))*'Blend Sheet'!$J11,0) + IFERROR(INDEX(WAC_Item_Cost,MATCH(1,(G$1=WAC_District)*('Blend Sheet'!$K$4=WAC_IIN),0))*'Blend Sheet'!$K11,0) + IFERROR(INDEX(WAC_Item_Cost,MATCH(1,(G$1=WAC_District)*('Blend Sheet'!$L$4=WAC_IIN),0))*'Blend Sheet'!$L11,0) + IFERROR(INDEX(WAC_Item_Cost,MATCH(1,(G$1=WAC_District)*('Blend Sheet'!$M$4=WAC_IIN),0))*'Blend Sheet'!$M11,0) + IFERROR(INDEX(WAC_Item_Cost,MATCH(1,(G$1=WAC_District)*('Blend Sheet'!$N$4=WAC_IIN),0))*'Blend Sheet'!$N11,0) + IFERROR(INDEX(WAC_Item_Cost,MATCH(1,(G$1=WAC_District)*('Blend Sheet'!$O$4=WAC_IIN),0))*'Blend Sheet'!$O11,0) + IFERROR(INDEX(WAC_Item_Cost,MATCH(1,(G$1=WAC_District)*('Blend Sheet'!$P$4=WAC_IIN),0))*'Blend Sheet'!$P11,0) + IFERROR(INDEX(WAC_Item_Cost,MATCH(1,(G$1=WAC_District)*('Blend Sheet'!$Q$4=WAC_IIN),0))*'Blend Sheet'!$Q11,0) + IFERROR(INDEX(WAC_Item_Cost,MATCH(1,(G$1=WAC_District)*('Blend Sheet'!$R$4=WAC_IIN),0))*'Blend Sheet'!$R11,0) + IFERROR(INDEX(WAC_Item_Cost,MATCH(1,(G$1=WAC_District)*('Blend Sheet'!$S$4=WAC_IIN),0))*'Blend Sheet'!$S11,0) + IFERROR(INDEX(WAC_Item_Cost,MATCH(1,(G$1=WAC_District)*('Blend Sheet'!$T$4=WAC_IIN),0))*'Blend Sheet'!$T11,0) + IFERROR(INDEX(WAC_Item_Cost,MATCH(1,(G$1=WAC_District)*('Blend Sheet'!$U$4=WAC_IIN),0))*'Blend Sheet'!$U11,0) + IFERROR(INDEX(WAC_Item_Cost,MATCH(1,(G$1=WAC_District)*('Blend Sheet'!$V$4=WAC_IIN),0))*'Blend Sheet'!$V11,0) + IFERROR(INDEX(WAC_Item_Cost,MATCH(1,(G$1=WAC_District)*('Blend Sheet'!$W$4=WAC_IIN),0))*'Blend Sheet'!$W11,0) + IFERROR(INDEX(WAC_Item_Cost,MATCH(1,(G$1=WAC_District)*('Blend Sheet'!$X$4=WAC_IIN),0))*'Blend Sheet'!$X11,0) + IFERROR(INDEX(WAC_Item_Cost,MATCH(1,(G$1=WAC_District)*('Blend Sheet'!$Y$4=WAC_IIN),0))*'Blend Sheet'!$Y11,0) + IFERROR(INDEX(WAC_Item_Cost,MATCH(1,(G$1=WAC_District)*('Blend Sheet'!$Z$4=WAC_IIN),0))*'Blend Sheet'!$Z11,0) + IFERROR(INDEX(WAC_Item_Cost,MATCH(1,(G$1=WAC_District)*('Blend Sheet'!$AA$4=WAC_IIN),0))*'Blend Sheet'!$AA11,0) + IFERROR(INDEX(WAC_Item_Cost,MATCH(1,(G$1=WAC_District)*('Blend Sheet'!$AB$4=WAC_IIN),0))*'Blend Sheet'!$AB11,0) + IFERROR(INDEX(WAC_Item_Cost,MATCH(1,(G$1=WAC_District)*('Blend Sheet'!$AC$4=WAC_IIN),0))*'Blend Sheet'!$AC11,0) + IFERROR(INDEX(WAC_Item_Cost,MATCH(1,(G$1=WAC_District)*('Blend Sheet'!$AD$4=WAC_IIN),0))*'Blend Sheet'!$AD11,0) + IFERROR(INDEX(WAC_Item_Cost,MATCH(1,(G$1=WAC_District)*('Blend Sheet'!$AE$4=WAC_IIN),0))*'Blend Sheet'!$AE11,0) + IFERROR(INDEX(WAC_Item_Cost,MATCH(1,(G$1=WAC_District)*('Blend Sheet'!$AF$4=WAC_IIN),0))*'Blend Sheet'!$AF11,0) + IFERROR(INDEX(WAC_Item_Cost,MATCH(1,(G$1=WAC_District)*('Blend Sheet'!$AG$4=WAC_IIN),0))*'Blend Sheet'!$AG11,0) + IFERROR(INDEX(WAC_Item_Cost,MATCH(1,(G$1=WAC_District)*('Blend Sheet'!$AH$4=WAC_IIN),0))*'Blend Sheet'!$AH11,0) + IFERROR(INDEX(WAC_Item_Cost,MATCH(1,(G$1=WAC_District)*('Blend Sheet'!$AI$4=WAC_IIN),0))*'Blend Sheet'!$AI11,0) + IFERROR(INDEX(WAC_Item_Cost,MATCH(1,(G$1=WAC_District)*('Blend Sheet'!$AJ$4=WAC_IIN),0))*'Blend Sheet'!$AJ11,0) + IFERROR(INDEX(WAC_Item_Cost,MATCH(1,(G$1=WAC_District)*('Blend Sheet'!$AK$4=WAC_IIN),0))*'Blend Sheet'!$AK11,0) + IFERROR(INDEX(WAC_Item_Cost,MATCH(1,(G$1=WAC_District)*('Blend Sheet'!$AL$4=WAC_IIN),0))*'Blend Sheet'!$AL11,0) + IFERROR(INDEX(WAC_Item_Cost,MATCH(1,(G$1=WAC_District)*('Blend Sheet'!$AM$4=WAC_IIN),0))*'Blend Sheet'!$AM11,0) + IFERROR(INDEX(WAC_Item_Cost,MATCH(1,(G$1=WAC_District)*('Blend Sheet'!$AN$4=WAC_IIN),0))*'Blend Sheet'!$AN11,0) + IFERROR(INDEX(WAC_Item_Cost,MATCH(1,(G$1=WAC_District)*('Blend Sheet'!$AO$4=WAC_IIN),0))*'Blend Sheet'!$AO11,0) + IFERROR(INDEX(WAC_Item_Cost,MATCH(1,(G$1=WAC_District)*('Blend Sheet'!$AP$4=WAC_IIN),0))*'Blend Sheet'!$AP11/1000,0)</f>
        <v>259.78149299999995</v>
      </c>
      <c r="H8" s="245">
        <f t="array" ref="H8">IFERROR(INDEX(WAC_Item_Cost,MATCH(1,(H$1=WAC_District)*('Blend Sheet'!$C$4=WAC_IIN),0))*'Blend Sheet'!$C11/1000,0) + IFERROR(INDEX(WAC_Item_Cost,MATCH(1,(H$1=WAC_District)*('Blend Sheet'!$D$4=WAC_IIN),0))*'Blend Sheet'!$D11/1000,0) + IFERROR(INDEX(WAC_Item_Cost,MATCH(1,(H$1=WAC_District)*('Blend Sheet'!$E$4=WAC_IIN),0))*'Blend Sheet'!$E11/1000,0) + IFERROR(INDEX(WAC_Item_Cost,MATCH(1,(H$1=WAC_District)*('Blend Sheet'!$F$4=WAC_IIN),0))*'Blend Sheet'!$F11/1000,0)  + IFERROR(INDEX(WAC_Item_Cost,MATCH(1,(H$1=WAC_District)*('Blend Sheet'!$G$4=WAC_IIN),0))*'Blend Sheet'!$G11,0) + IFERROR(INDEX(WAC_Item_Cost,MATCH(1,(H$1=WAC_District)*('Blend Sheet'!$H$4=WAC_IIN),0))*'Blend Sheet'!$H11,0)  + IFERROR(INDEX(WAC_Item_Cost,MATCH(1,(H$1=WAC_District)*('Blend Sheet'!$I$4=WAC_IIN),0))*'Blend Sheet'!$I11,0) + IFERROR(INDEX(WAC_Item_Cost,MATCH(1,(H$1=WAC_District)*('Blend Sheet'!$J$4=WAC_IIN),0))*'Blend Sheet'!$J11,0) + IFERROR(INDEX(WAC_Item_Cost,MATCH(1,(H$1=WAC_District)*('Blend Sheet'!$K$4=WAC_IIN),0))*'Blend Sheet'!$K11,0) + IFERROR(INDEX(WAC_Item_Cost,MATCH(1,(H$1=WAC_District)*('Blend Sheet'!$L$4=WAC_IIN),0))*'Blend Sheet'!$L11,0) + IFERROR(INDEX(WAC_Item_Cost,MATCH(1,(H$1=WAC_District)*('Blend Sheet'!$M$4=WAC_IIN),0))*'Blend Sheet'!$M11,0) + IFERROR(INDEX(WAC_Item_Cost,MATCH(1,(H$1=WAC_District)*('Blend Sheet'!$N$4=WAC_IIN),0))*'Blend Sheet'!$N11,0) + IFERROR(INDEX(WAC_Item_Cost,MATCH(1,(H$1=WAC_District)*('Blend Sheet'!$O$4=WAC_IIN),0))*'Blend Sheet'!$O11,0) + IFERROR(INDEX(WAC_Item_Cost,MATCH(1,(H$1=WAC_District)*('Blend Sheet'!$P$4=WAC_IIN),0))*'Blend Sheet'!$P11,0) + IFERROR(INDEX(WAC_Item_Cost,MATCH(1,(H$1=WAC_District)*('Blend Sheet'!$Q$4=WAC_IIN),0))*'Blend Sheet'!$Q11,0) + IFERROR(INDEX(WAC_Item_Cost,MATCH(1,(H$1=WAC_District)*('Blend Sheet'!$R$4=WAC_IIN),0))*'Blend Sheet'!$R11,0) + IFERROR(INDEX(WAC_Item_Cost,MATCH(1,(H$1=WAC_District)*('Blend Sheet'!$S$4=WAC_IIN),0))*'Blend Sheet'!$S11,0) + IFERROR(INDEX(WAC_Item_Cost,MATCH(1,(H$1=WAC_District)*('Blend Sheet'!$T$4=WAC_IIN),0))*'Blend Sheet'!$T11,0) + IFERROR(INDEX(WAC_Item_Cost,MATCH(1,(H$1=WAC_District)*('Blend Sheet'!$U$4=WAC_IIN),0))*'Blend Sheet'!$U11,0) + IFERROR(INDEX(WAC_Item_Cost,MATCH(1,(H$1=WAC_District)*('Blend Sheet'!$V$4=WAC_IIN),0))*'Blend Sheet'!$V11,0) + IFERROR(INDEX(WAC_Item_Cost,MATCH(1,(H$1=WAC_District)*('Blend Sheet'!$W$4=WAC_IIN),0))*'Blend Sheet'!$W11,0) + IFERROR(INDEX(WAC_Item_Cost,MATCH(1,(H$1=WAC_District)*('Blend Sheet'!$X$4=WAC_IIN),0))*'Blend Sheet'!$X11,0) + IFERROR(INDEX(WAC_Item_Cost,MATCH(1,(H$1=WAC_District)*('Blend Sheet'!$Y$4=WAC_IIN),0))*'Blend Sheet'!$Y11,0) + IFERROR(INDEX(WAC_Item_Cost,MATCH(1,(H$1=WAC_District)*('Blend Sheet'!$Z$4=WAC_IIN),0))*'Blend Sheet'!$Z11,0) + IFERROR(INDEX(WAC_Item_Cost,MATCH(1,(H$1=WAC_District)*('Blend Sheet'!$AA$4=WAC_IIN),0))*'Blend Sheet'!$AA11,0) + IFERROR(INDEX(WAC_Item_Cost,MATCH(1,(H$1=WAC_District)*('Blend Sheet'!$AB$4=WAC_IIN),0))*'Blend Sheet'!$AB11,0) + IFERROR(INDEX(WAC_Item_Cost,MATCH(1,(H$1=WAC_District)*('Blend Sheet'!$AC$4=WAC_IIN),0))*'Blend Sheet'!$AC11,0) + IFERROR(INDEX(WAC_Item_Cost,MATCH(1,(H$1=WAC_District)*('Blend Sheet'!$AD$4=WAC_IIN),0))*'Blend Sheet'!$AD11,0) + IFERROR(INDEX(WAC_Item_Cost,MATCH(1,(H$1=WAC_District)*('Blend Sheet'!$AE$4=WAC_IIN),0))*'Blend Sheet'!$AE11,0) + IFERROR(INDEX(WAC_Item_Cost,MATCH(1,(H$1=WAC_District)*('Blend Sheet'!$AF$4=WAC_IIN),0))*'Blend Sheet'!$AF11,0) + IFERROR(INDEX(WAC_Item_Cost,MATCH(1,(H$1=WAC_District)*('Blend Sheet'!$AG$4=WAC_IIN),0))*'Blend Sheet'!$AG11,0) + IFERROR(INDEX(WAC_Item_Cost,MATCH(1,(H$1=WAC_District)*('Blend Sheet'!$AH$4=WAC_IIN),0))*'Blend Sheet'!$AH11,0) + IFERROR(INDEX(WAC_Item_Cost,MATCH(1,(H$1=WAC_District)*('Blend Sheet'!$AI$4=WAC_IIN),0))*'Blend Sheet'!$AI11,0) + IFERROR(INDEX(WAC_Item_Cost,MATCH(1,(H$1=WAC_District)*('Blend Sheet'!$AJ$4=WAC_IIN),0))*'Blend Sheet'!$AJ11,0) + IFERROR(INDEX(WAC_Item_Cost,MATCH(1,(H$1=WAC_District)*('Blend Sheet'!$AK$4=WAC_IIN),0))*'Blend Sheet'!$AK11,0) + IFERROR(INDEX(WAC_Item_Cost,MATCH(1,(H$1=WAC_District)*('Blend Sheet'!$AL$4=WAC_IIN),0))*'Blend Sheet'!$AL11,0) + IFERROR(INDEX(WAC_Item_Cost,MATCH(1,(H$1=WAC_District)*('Blend Sheet'!$AM$4=WAC_IIN),0))*'Blend Sheet'!$AM11,0) + IFERROR(INDEX(WAC_Item_Cost,MATCH(1,(H$1=WAC_District)*('Blend Sheet'!$AN$4=WAC_IIN),0))*'Blend Sheet'!$AN11,0) + IFERROR(INDEX(WAC_Item_Cost,MATCH(1,(H$1=WAC_District)*('Blend Sheet'!$AO$4=WAC_IIN),0))*'Blend Sheet'!$AO11,0) + IFERROR(INDEX(WAC_Item_Cost,MATCH(1,(H$1=WAC_District)*('Blend Sheet'!$AP$4=WAC_IIN),0))*'Blend Sheet'!$AP11/1000,0)</f>
        <v>235.73240299999998</v>
      </c>
      <c r="I8" s="245">
        <f t="array" ref="I8">IFERROR(INDEX(WAC_Item_Cost,MATCH(1,(I$1=WAC_District)*('Blend Sheet'!$C$4=WAC_IIN),0))*'Blend Sheet'!$C11/1000,0) + IFERROR(INDEX(WAC_Item_Cost,MATCH(1,(I$1=WAC_District)*('Blend Sheet'!$D$4=WAC_IIN),0))*'Blend Sheet'!$D11/1000,0) + IFERROR(INDEX(WAC_Item_Cost,MATCH(1,(I$1=WAC_District)*('Blend Sheet'!$E$4=WAC_IIN),0))*'Blend Sheet'!$E11/1000,0) + IFERROR(INDEX(WAC_Item_Cost,MATCH(1,(I$1=WAC_District)*('Blend Sheet'!$F$4=WAC_IIN),0))*'Blend Sheet'!$F11/1000,0)  + IFERROR(INDEX(WAC_Item_Cost,MATCH(1,(I$1=WAC_District)*('Blend Sheet'!$G$4=WAC_IIN),0))*'Blend Sheet'!$G11,0) + IFERROR(INDEX(WAC_Item_Cost,MATCH(1,(I$1=WAC_District)*('Blend Sheet'!$H$4=WAC_IIN),0))*'Blend Sheet'!$H11,0)  + IFERROR(INDEX(WAC_Item_Cost,MATCH(1,(I$1=WAC_District)*('Blend Sheet'!$I$4=WAC_IIN),0))*'Blend Sheet'!$I11,0) + IFERROR(INDEX(WAC_Item_Cost,MATCH(1,(I$1=WAC_District)*('Blend Sheet'!$J$4=WAC_IIN),0))*'Blend Sheet'!$J11,0) + IFERROR(INDEX(WAC_Item_Cost,MATCH(1,(I$1=WAC_District)*('Blend Sheet'!$K$4=WAC_IIN),0))*'Blend Sheet'!$K11,0) + IFERROR(INDEX(WAC_Item_Cost,MATCH(1,(I$1=WAC_District)*('Blend Sheet'!$L$4=WAC_IIN),0))*'Blend Sheet'!$L11,0) + IFERROR(INDEX(WAC_Item_Cost,MATCH(1,(I$1=WAC_District)*('Blend Sheet'!$M$4=WAC_IIN),0))*'Blend Sheet'!$M11,0) + IFERROR(INDEX(WAC_Item_Cost,MATCH(1,(I$1=WAC_District)*('Blend Sheet'!$N$4=WAC_IIN),0))*'Blend Sheet'!$N11,0) + IFERROR(INDEX(WAC_Item_Cost,MATCH(1,(I$1=WAC_District)*('Blend Sheet'!$O$4=WAC_IIN),0))*'Blend Sheet'!$O11,0) + IFERROR(INDEX(WAC_Item_Cost,MATCH(1,(I$1=WAC_District)*('Blend Sheet'!$P$4=WAC_IIN),0))*'Blend Sheet'!$P11,0) + IFERROR(INDEX(WAC_Item_Cost,MATCH(1,(I$1=WAC_District)*('Blend Sheet'!$Q$4=WAC_IIN),0))*'Blend Sheet'!$Q11,0) + IFERROR(INDEX(WAC_Item_Cost,MATCH(1,(I$1=WAC_District)*('Blend Sheet'!$R$4=WAC_IIN),0))*'Blend Sheet'!$R11,0) + IFERROR(INDEX(WAC_Item_Cost,MATCH(1,(I$1=WAC_District)*('Blend Sheet'!$S$4=WAC_IIN),0))*'Blend Sheet'!$S11,0) + IFERROR(INDEX(WAC_Item_Cost,MATCH(1,(I$1=WAC_District)*('Blend Sheet'!$T$4=WAC_IIN),0))*'Blend Sheet'!$T11,0) + IFERROR(INDEX(WAC_Item_Cost,MATCH(1,(I$1=WAC_District)*('Blend Sheet'!$U$4=WAC_IIN),0))*'Blend Sheet'!$U11,0) + IFERROR(INDEX(WAC_Item_Cost,MATCH(1,(I$1=WAC_District)*('Blend Sheet'!$V$4=WAC_IIN),0))*'Blend Sheet'!$V11,0) + IFERROR(INDEX(WAC_Item_Cost,MATCH(1,(I$1=WAC_District)*('Blend Sheet'!$W$4=WAC_IIN),0))*'Blend Sheet'!$W11,0) + IFERROR(INDEX(WAC_Item_Cost,MATCH(1,(I$1=WAC_District)*('Blend Sheet'!$X$4=WAC_IIN),0))*'Blend Sheet'!$X11,0) + IFERROR(INDEX(WAC_Item_Cost,MATCH(1,(I$1=WAC_District)*('Blend Sheet'!$Y$4=WAC_IIN),0))*'Blend Sheet'!$Y11,0) + IFERROR(INDEX(WAC_Item_Cost,MATCH(1,(I$1=WAC_District)*('Blend Sheet'!$Z$4=WAC_IIN),0))*'Blend Sheet'!$Z11,0) + IFERROR(INDEX(WAC_Item_Cost,MATCH(1,(I$1=WAC_District)*('Blend Sheet'!$AA$4=WAC_IIN),0))*'Blend Sheet'!$AA11,0) + IFERROR(INDEX(WAC_Item_Cost,MATCH(1,(I$1=WAC_District)*('Blend Sheet'!$AB$4=WAC_IIN),0))*'Blend Sheet'!$AB11,0) + IFERROR(INDEX(WAC_Item_Cost,MATCH(1,(I$1=WAC_District)*('Blend Sheet'!$AC$4=WAC_IIN),0))*'Blend Sheet'!$AC11,0) + IFERROR(INDEX(WAC_Item_Cost,MATCH(1,(I$1=WAC_District)*('Blend Sheet'!$AD$4=WAC_IIN),0))*'Blend Sheet'!$AD11,0) + IFERROR(INDEX(WAC_Item_Cost,MATCH(1,(I$1=WAC_District)*('Blend Sheet'!$AE$4=WAC_IIN),0))*'Blend Sheet'!$AE11,0) + IFERROR(INDEX(WAC_Item_Cost,MATCH(1,(I$1=WAC_District)*('Blend Sheet'!$AF$4=WAC_IIN),0))*'Blend Sheet'!$AF11,0) + IFERROR(INDEX(WAC_Item_Cost,MATCH(1,(I$1=WAC_District)*('Blend Sheet'!$AG$4=WAC_IIN),0))*'Blend Sheet'!$AG11,0) + IFERROR(INDEX(WAC_Item_Cost,MATCH(1,(I$1=WAC_District)*('Blend Sheet'!$AH$4=WAC_IIN),0))*'Blend Sheet'!$AH11,0) + IFERROR(INDEX(WAC_Item_Cost,MATCH(1,(I$1=WAC_District)*('Blend Sheet'!$AI$4=WAC_IIN),0))*'Blend Sheet'!$AI11,0) + IFERROR(INDEX(WAC_Item_Cost,MATCH(1,(I$1=WAC_District)*('Blend Sheet'!$AJ$4=WAC_IIN),0))*'Blend Sheet'!$AJ11,0) + IFERROR(INDEX(WAC_Item_Cost,MATCH(1,(I$1=WAC_District)*('Blend Sheet'!$AK$4=WAC_IIN),0))*'Blend Sheet'!$AK11,0) + IFERROR(INDEX(WAC_Item_Cost,MATCH(1,(I$1=WAC_District)*('Blend Sheet'!$AL$4=WAC_IIN),0))*'Blend Sheet'!$AL11,0) + IFERROR(INDEX(WAC_Item_Cost,MATCH(1,(I$1=WAC_District)*('Blend Sheet'!$AM$4=WAC_IIN),0))*'Blend Sheet'!$AM11,0) + IFERROR(INDEX(WAC_Item_Cost,MATCH(1,(I$1=WAC_District)*('Blend Sheet'!$AN$4=WAC_IIN),0))*'Blend Sheet'!$AN11,0) + IFERROR(INDEX(WAC_Item_Cost,MATCH(1,(I$1=WAC_District)*('Blend Sheet'!$AO$4=WAC_IIN),0))*'Blend Sheet'!$AO11,0) + IFERROR(INDEX(WAC_Item_Cost,MATCH(1,(I$1=WAC_District)*('Blend Sheet'!$AP$4=WAC_IIN),0))*'Blend Sheet'!$AP11/1000,0)</f>
        <v>253.721914</v>
      </c>
      <c r="J8" s="245">
        <f t="array" ref="J8">IFERROR(INDEX(WAC_Item_Cost,MATCH(1,(J$1=WAC_District)*('Blend Sheet'!$C$4=WAC_IIN),0))*'Blend Sheet'!$C11/1000,0) + IFERROR(INDEX(WAC_Item_Cost,MATCH(1,(J$1=WAC_District)*('Blend Sheet'!$D$4=WAC_IIN),0))*'Blend Sheet'!$D11/1000,0) + IFERROR(INDEX(WAC_Item_Cost,MATCH(1,(J$1=WAC_District)*('Blend Sheet'!$E$4=WAC_IIN),0))*'Blend Sheet'!$E11/1000,0) + IFERROR(INDEX(WAC_Item_Cost,MATCH(1,(J$1=WAC_District)*('Blend Sheet'!$F$4=WAC_IIN),0))*'Blend Sheet'!$F11/1000,0)  + IFERROR(INDEX(WAC_Item_Cost,MATCH(1,(J$1=WAC_District)*('Blend Sheet'!$G$4=WAC_IIN),0))*'Blend Sheet'!$G11,0) + IFERROR(INDEX(WAC_Item_Cost,MATCH(1,(J$1=WAC_District)*('Blend Sheet'!$H$4=WAC_IIN),0))*'Blend Sheet'!$H11,0)  + IFERROR(INDEX(WAC_Item_Cost,MATCH(1,(J$1=WAC_District)*('Blend Sheet'!$I$4=WAC_IIN),0))*'Blend Sheet'!$I11,0) + IFERROR(INDEX(WAC_Item_Cost,MATCH(1,(J$1=WAC_District)*('Blend Sheet'!$J$4=WAC_IIN),0))*'Blend Sheet'!$J11,0) + IFERROR(INDEX(WAC_Item_Cost,MATCH(1,(J$1=WAC_District)*('Blend Sheet'!$K$4=WAC_IIN),0))*'Blend Sheet'!$K11,0) + IFERROR(INDEX(WAC_Item_Cost,MATCH(1,(J$1=WAC_District)*('Blend Sheet'!$L$4=WAC_IIN),0))*'Blend Sheet'!$L11,0) + IFERROR(INDEX(WAC_Item_Cost,MATCH(1,(J$1=WAC_District)*('Blend Sheet'!$M$4=WAC_IIN),0))*'Blend Sheet'!$M11,0) + IFERROR(INDEX(WAC_Item_Cost,MATCH(1,(J$1=WAC_District)*('Blend Sheet'!$N$4=WAC_IIN),0))*'Blend Sheet'!$N11,0) + IFERROR(INDEX(WAC_Item_Cost,MATCH(1,(J$1=WAC_District)*('Blend Sheet'!$O$4=WAC_IIN),0))*'Blend Sheet'!$O11,0) + IFERROR(INDEX(WAC_Item_Cost,MATCH(1,(J$1=WAC_District)*('Blend Sheet'!$P$4=WAC_IIN),0))*'Blend Sheet'!$P11,0) + IFERROR(INDEX(WAC_Item_Cost,MATCH(1,(J$1=WAC_District)*('Blend Sheet'!$Q$4=WAC_IIN),0))*'Blend Sheet'!$Q11,0) + IFERROR(INDEX(WAC_Item_Cost,MATCH(1,(J$1=WAC_District)*('Blend Sheet'!$R$4=WAC_IIN),0))*'Blend Sheet'!$R11,0) + IFERROR(INDEX(WAC_Item_Cost,MATCH(1,(J$1=WAC_District)*('Blend Sheet'!$S$4=WAC_IIN),0))*'Blend Sheet'!$S11,0) + IFERROR(INDEX(WAC_Item_Cost,MATCH(1,(J$1=WAC_District)*('Blend Sheet'!$T$4=WAC_IIN),0))*'Blend Sheet'!$T11,0) + IFERROR(INDEX(WAC_Item_Cost,MATCH(1,(J$1=WAC_District)*('Blend Sheet'!$U$4=WAC_IIN),0))*'Blend Sheet'!$U11,0) + IFERROR(INDEX(WAC_Item_Cost,MATCH(1,(J$1=WAC_District)*('Blend Sheet'!$V$4=WAC_IIN),0))*'Blend Sheet'!$V11,0) + IFERROR(INDEX(WAC_Item_Cost,MATCH(1,(J$1=WAC_District)*('Blend Sheet'!$W$4=WAC_IIN),0))*'Blend Sheet'!$W11,0) + IFERROR(INDEX(WAC_Item_Cost,MATCH(1,(J$1=WAC_District)*('Blend Sheet'!$X$4=WAC_IIN),0))*'Blend Sheet'!$X11,0) + IFERROR(INDEX(WAC_Item_Cost,MATCH(1,(J$1=WAC_District)*('Blend Sheet'!$Y$4=WAC_IIN),0))*'Blend Sheet'!$Y11,0) + IFERROR(INDEX(WAC_Item_Cost,MATCH(1,(J$1=WAC_District)*('Blend Sheet'!$Z$4=WAC_IIN),0))*'Blend Sheet'!$Z11,0) + IFERROR(INDEX(WAC_Item_Cost,MATCH(1,(J$1=WAC_District)*('Blend Sheet'!$AA$4=WAC_IIN),0))*'Blend Sheet'!$AA11,0) + IFERROR(INDEX(WAC_Item_Cost,MATCH(1,(J$1=WAC_District)*('Blend Sheet'!$AB$4=WAC_IIN),0))*'Blend Sheet'!$AB11,0) + IFERROR(INDEX(WAC_Item_Cost,MATCH(1,(J$1=WAC_District)*('Blend Sheet'!$AC$4=WAC_IIN),0))*'Blend Sheet'!$AC11,0) + IFERROR(INDEX(WAC_Item_Cost,MATCH(1,(J$1=WAC_District)*('Blend Sheet'!$AD$4=WAC_IIN),0))*'Blend Sheet'!$AD11,0) + IFERROR(INDEX(WAC_Item_Cost,MATCH(1,(J$1=WAC_District)*('Blend Sheet'!$AE$4=WAC_IIN),0))*'Blend Sheet'!$AE11,0) + IFERROR(INDEX(WAC_Item_Cost,MATCH(1,(J$1=WAC_District)*('Blend Sheet'!$AF$4=WAC_IIN),0))*'Blend Sheet'!$AF11,0) + IFERROR(INDEX(WAC_Item_Cost,MATCH(1,(J$1=WAC_District)*('Blend Sheet'!$AG$4=WAC_IIN),0))*'Blend Sheet'!$AG11,0) + IFERROR(INDEX(WAC_Item_Cost,MATCH(1,(J$1=WAC_District)*('Blend Sheet'!$AH$4=WAC_IIN),0))*'Blend Sheet'!$AH11,0) + IFERROR(INDEX(WAC_Item_Cost,MATCH(1,(J$1=WAC_District)*('Blend Sheet'!$AI$4=WAC_IIN),0))*'Blend Sheet'!$AI11,0) + IFERROR(INDEX(WAC_Item_Cost,MATCH(1,(J$1=WAC_District)*('Blend Sheet'!$AJ$4=WAC_IIN),0))*'Blend Sheet'!$AJ11,0) + IFERROR(INDEX(WAC_Item_Cost,MATCH(1,(J$1=WAC_District)*('Blend Sheet'!$AK$4=WAC_IIN),0))*'Blend Sheet'!$AK11,0) + IFERROR(INDEX(WAC_Item_Cost,MATCH(1,(J$1=WAC_District)*('Blend Sheet'!$AL$4=WAC_IIN),0))*'Blend Sheet'!$AL11,0) + IFERROR(INDEX(WAC_Item_Cost,MATCH(1,(J$1=WAC_District)*('Blend Sheet'!$AM$4=WAC_IIN),0))*'Blend Sheet'!$AM11,0) + IFERROR(INDEX(WAC_Item_Cost,MATCH(1,(J$1=WAC_District)*('Blend Sheet'!$AN$4=WAC_IIN),0))*'Blend Sheet'!$AN11,0) + IFERROR(INDEX(WAC_Item_Cost,MATCH(1,(J$1=WAC_District)*('Blend Sheet'!$AO$4=WAC_IIN),0))*'Blend Sheet'!$AO11,0) + IFERROR(INDEX(WAC_Item_Cost,MATCH(1,(J$1=WAC_District)*('Blend Sheet'!$AP$4=WAC_IIN),0))*'Blend Sheet'!$AP11/1000,0)</f>
        <v>245.796999</v>
      </c>
      <c r="K8" s="245">
        <f t="array" ref="K8">IFERROR(INDEX(WAC_Item_Cost,MATCH(1,(K$1=WAC_District)*('Blend Sheet'!$C$4=WAC_IIN),0))*'Blend Sheet'!$C11/1000,0) + IFERROR(INDEX(WAC_Item_Cost,MATCH(1,(K$1=WAC_District)*('Blend Sheet'!$D$4=WAC_IIN),0))*'Blend Sheet'!$D11/1000,0) + IFERROR(INDEX(WAC_Item_Cost,MATCH(1,(K$1=WAC_District)*('Blend Sheet'!$E$4=WAC_IIN),0))*'Blend Sheet'!$E11/1000,0) + IFERROR(INDEX(WAC_Item_Cost,MATCH(1,(K$1=WAC_District)*('Blend Sheet'!$F$4=WAC_IIN),0))*'Blend Sheet'!$F11/1000,0)  + IFERROR(INDEX(WAC_Item_Cost,MATCH(1,(K$1=WAC_District)*('Blend Sheet'!$G$4=WAC_IIN),0))*'Blend Sheet'!$G11,0) + IFERROR(INDEX(WAC_Item_Cost,MATCH(1,(K$1=WAC_District)*('Blend Sheet'!$H$4=WAC_IIN),0))*'Blend Sheet'!$H11,0)  + IFERROR(INDEX(WAC_Item_Cost,MATCH(1,(K$1=WAC_District)*('Blend Sheet'!$I$4=WAC_IIN),0))*'Blend Sheet'!$I11,0) + IFERROR(INDEX(WAC_Item_Cost,MATCH(1,(K$1=WAC_District)*('Blend Sheet'!$J$4=WAC_IIN),0))*'Blend Sheet'!$J11,0) + IFERROR(INDEX(WAC_Item_Cost,MATCH(1,(K$1=WAC_District)*('Blend Sheet'!$K$4=WAC_IIN),0))*'Blend Sheet'!$K11,0) + IFERROR(INDEX(WAC_Item_Cost,MATCH(1,(K$1=WAC_District)*('Blend Sheet'!$L$4=WAC_IIN),0))*'Blend Sheet'!$L11,0) + IFERROR(INDEX(WAC_Item_Cost,MATCH(1,(K$1=WAC_District)*('Blend Sheet'!$M$4=WAC_IIN),0))*'Blend Sheet'!$M11,0) + IFERROR(INDEX(WAC_Item_Cost,MATCH(1,(K$1=WAC_District)*('Blend Sheet'!$N$4=WAC_IIN),0))*'Blend Sheet'!$N11,0) + IFERROR(INDEX(WAC_Item_Cost,MATCH(1,(K$1=WAC_District)*('Blend Sheet'!$O$4=WAC_IIN),0))*'Blend Sheet'!$O11,0) + IFERROR(INDEX(WAC_Item_Cost,MATCH(1,(K$1=WAC_District)*('Blend Sheet'!$P$4=WAC_IIN),0))*'Blend Sheet'!$P11,0) + IFERROR(INDEX(WAC_Item_Cost,MATCH(1,(K$1=WAC_District)*('Blend Sheet'!$Q$4=WAC_IIN),0))*'Blend Sheet'!$Q11,0) + IFERROR(INDEX(WAC_Item_Cost,MATCH(1,(K$1=WAC_District)*('Blend Sheet'!$R$4=WAC_IIN),0))*'Blend Sheet'!$R11,0) + IFERROR(INDEX(WAC_Item_Cost,MATCH(1,(K$1=WAC_District)*('Blend Sheet'!$S$4=WAC_IIN),0))*'Blend Sheet'!$S11,0) + IFERROR(INDEX(WAC_Item_Cost,MATCH(1,(K$1=WAC_District)*('Blend Sheet'!$T$4=WAC_IIN),0))*'Blend Sheet'!$T11,0) + IFERROR(INDEX(WAC_Item_Cost,MATCH(1,(K$1=WAC_District)*('Blend Sheet'!$U$4=WAC_IIN),0))*'Blend Sheet'!$U11,0) + IFERROR(INDEX(WAC_Item_Cost,MATCH(1,(K$1=WAC_District)*('Blend Sheet'!$V$4=WAC_IIN),0))*'Blend Sheet'!$V11,0) + IFERROR(INDEX(WAC_Item_Cost,MATCH(1,(K$1=WAC_District)*('Blend Sheet'!$W$4=WAC_IIN),0))*'Blend Sheet'!$W11,0) + IFERROR(INDEX(WAC_Item_Cost,MATCH(1,(K$1=WAC_District)*('Blend Sheet'!$X$4=WAC_IIN),0))*'Blend Sheet'!$X11,0) + IFERROR(INDEX(WAC_Item_Cost,MATCH(1,(K$1=WAC_District)*('Blend Sheet'!$Y$4=WAC_IIN),0))*'Blend Sheet'!$Y11,0) + IFERROR(INDEX(WAC_Item_Cost,MATCH(1,(K$1=WAC_District)*('Blend Sheet'!$Z$4=WAC_IIN),0))*'Blend Sheet'!$Z11,0) + IFERROR(INDEX(WAC_Item_Cost,MATCH(1,(K$1=WAC_District)*('Blend Sheet'!$AA$4=WAC_IIN),0))*'Blend Sheet'!$AA11,0) + IFERROR(INDEX(WAC_Item_Cost,MATCH(1,(K$1=WAC_District)*('Blend Sheet'!$AB$4=WAC_IIN),0))*'Blend Sheet'!$AB11,0) + IFERROR(INDEX(WAC_Item_Cost,MATCH(1,(K$1=WAC_District)*('Blend Sheet'!$AC$4=WAC_IIN),0))*'Blend Sheet'!$AC11,0) + IFERROR(INDEX(WAC_Item_Cost,MATCH(1,(K$1=WAC_District)*('Blend Sheet'!$AD$4=WAC_IIN),0))*'Blend Sheet'!$AD11,0) + IFERROR(INDEX(WAC_Item_Cost,MATCH(1,(K$1=WAC_District)*('Blend Sheet'!$AE$4=WAC_IIN),0))*'Blend Sheet'!$AE11,0) + IFERROR(INDEX(WAC_Item_Cost,MATCH(1,(K$1=WAC_District)*('Blend Sheet'!$AF$4=WAC_IIN),0))*'Blend Sheet'!$AF11,0) + IFERROR(INDEX(WAC_Item_Cost,MATCH(1,(K$1=WAC_District)*('Blend Sheet'!$AG$4=WAC_IIN),0))*'Blend Sheet'!$AG11,0) + IFERROR(INDEX(WAC_Item_Cost,MATCH(1,(K$1=WAC_District)*('Blend Sheet'!$AH$4=WAC_IIN),0))*'Blend Sheet'!$AH11,0) + IFERROR(INDEX(WAC_Item_Cost,MATCH(1,(K$1=WAC_District)*('Blend Sheet'!$AI$4=WAC_IIN),0))*'Blend Sheet'!$AI11,0) + IFERROR(INDEX(WAC_Item_Cost,MATCH(1,(K$1=WAC_District)*('Blend Sheet'!$AJ$4=WAC_IIN),0))*'Blend Sheet'!$AJ11,0) + IFERROR(INDEX(WAC_Item_Cost,MATCH(1,(K$1=WAC_District)*('Blend Sheet'!$AK$4=WAC_IIN),0))*'Blend Sheet'!$AK11,0) + IFERROR(INDEX(WAC_Item_Cost,MATCH(1,(K$1=WAC_District)*('Blend Sheet'!$AL$4=WAC_IIN),0))*'Blend Sheet'!$AL11,0) + IFERROR(INDEX(WAC_Item_Cost,MATCH(1,(K$1=WAC_District)*('Blend Sheet'!$AM$4=WAC_IIN),0))*'Blend Sheet'!$AM11,0) + IFERROR(INDEX(WAC_Item_Cost,MATCH(1,(K$1=WAC_District)*('Blend Sheet'!$AN$4=WAC_IIN),0))*'Blend Sheet'!$AN11,0) + IFERROR(INDEX(WAC_Item_Cost,MATCH(1,(K$1=WAC_District)*('Blend Sheet'!$AO$4=WAC_IIN),0))*'Blend Sheet'!$AO11,0) + IFERROR(INDEX(WAC_Item_Cost,MATCH(1,(K$1=WAC_District)*('Blend Sheet'!$AP$4=WAC_IIN),0))*'Blend Sheet'!$AP11/1000,0)</f>
        <v>214.567263</v>
      </c>
      <c r="L8" s="245">
        <f t="array" ref="L8">IFERROR(INDEX(WAC_Item_Cost,MATCH(1,(L$1=WAC_District)*('Blend Sheet'!$C$4=WAC_IIN),0))*'Blend Sheet'!$C11/1000,0) + IFERROR(INDEX(WAC_Item_Cost,MATCH(1,(L$1=WAC_District)*('Blend Sheet'!$D$4=WAC_IIN),0))*'Blend Sheet'!$D11/1000,0) + IFERROR(INDEX(WAC_Item_Cost,MATCH(1,(L$1=WAC_District)*('Blend Sheet'!$E$4=WAC_IIN),0))*'Blend Sheet'!$E11/1000,0) + IFERROR(INDEX(WAC_Item_Cost,MATCH(1,(L$1=WAC_District)*('Blend Sheet'!$F$4=WAC_IIN),0))*'Blend Sheet'!$F11/1000,0)  + IFERROR(INDEX(WAC_Item_Cost,MATCH(1,(L$1=WAC_District)*('Blend Sheet'!$G$4=WAC_IIN),0))*'Blend Sheet'!$G11,0) + IFERROR(INDEX(WAC_Item_Cost,MATCH(1,(L$1=WAC_District)*('Blend Sheet'!$H$4=WAC_IIN),0))*'Blend Sheet'!$H11,0)  + IFERROR(INDEX(WAC_Item_Cost,MATCH(1,(L$1=WAC_District)*('Blend Sheet'!$I$4=WAC_IIN),0))*'Blend Sheet'!$I11,0) + IFERROR(INDEX(WAC_Item_Cost,MATCH(1,(L$1=WAC_District)*('Blend Sheet'!$J$4=WAC_IIN),0))*'Blend Sheet'!$J11,0) + IFERROR(INDEX(WAC_Item_Cost,MATCH(1,(L$1=WAC_District)*('Blend Sheet'!$K$4=WAC_IIN),0))*'Blend Sheet'!$K11,0) + IFERROR(INDEX(WAC_Item_Cost,MATCH(1,(L$1=WAC_District)*('Blend Sheet'!$L$4=WAC_IIN),0))*'Blend Sheet'!$L11,0) + IFERROR(INDEX(WAC_Item_Cost,MATCH(1,(L$1=WAC_District)*('Blend Sheet'!$M$4=WAC_IIN),0))*'Blend Sheet'!$M11,0) + IFERROR(INDEX(WAC_Item_Cost,MATCH(1,(L$1=WAC_District)*('Blend Sheet'!$N$4=WAC_IIN),0))*'Blend Sheet'!$N11,0) + IFERROR(INDEX(WAC_Item_Cost,MATCH(1,(L$1=WAC_District)*('Blend Sheet'!$O$4=WAC_IIN),0))*'Blend Sheet'!$O11,0) + IFERROR(INDEX(WAC_Item_Cost,MATCH(1,(L$1=WAC_District)*('Blend Sheet'!$P$4=WAC_IIN),0))*'Blend Sheet'!$P11,0) + IFERROR(INDEX(WAC_Item_Cost,MATCH(1,(L$1=WAC_District)*('Blend Sheet'!$Q$4=WAC_IIN),0))*'Blend Sheet'!$Q11,0) + IFERROR(INDEX(WAC_Item_Cost,MATCH(1,(L$1=WAC_District)*('Blend Sheet'!$R$4=WAC_IIN),0))*'Blend Sheet'!$R11,0) + IFERROR(INDEX(WAC_Item_Cost,MATCH(1,(L$1=WAC_District)*('Blend Sheet'!$S$4=WAC_IIN),0))*'Blend Sheet'!$S11,0) + IFERROR(INDEX(WAC_Item_Cost,MATCH(1,(L$1=WAC_District)*('Blend Sheet'!$T$4=WAC_IIN),0))*'Blend Sheet'!$T11,0) + IFERROR(INDEX(WAC_Item_Cost,MATCH(1,(L$1=WAC_District)*('Blend Sheet'!$U$4=WAC_IIN),0))*'Blend Sheet'!$U11,0) + IFERROR(INDEX(WAC_Item_Cost,MATCH(1,(L$1=WAC_District)*('Blend Sheet'!$V$4=WAC_IIN),0))*'Blend Sheet'!$V11,0) + IFERROR(INDEX(WAC_Item_Cost,MATCH(1,(L$1=WAC_District)*('Blend Sheet'!$W$4=WAC_IIN),0))*'Blend Sheet'!$W11,0) + IFERROR(INDEX(WAC_Item_Cost,MATCH(1,(L$1=WAC_District)*('Blend Sheet'!$X$4=WAC_IIN),0))*'Blend Sheet'!$X11,0) + IFERROR(INDEX(WAC_Item_Cost,MATCH(1,(L$1=WAC_District)*('Blend Sheet'!$Y$4=WAC_IIN),0))*'Blend Sheet'!$Y11,0) + IFERROR(INDEX(WAC_Item_Cost,MATCH(1,(L$1=WAC_District)*('Blend Sheet'!$Z$4=WAC_IIN),0))*'Blend Sheet'!$Z11,0) + IFERROR(INDEX(WAC_Item_Cost,MATCH(1,(L$1=WAC_District)*('Blend Sheet'!$AA$4=WAC_IIN),0))*'Blend Sheet'!$AA11,0) + IFERROR(INDEX(WAC_Item_Cost,MATCH(1,(L$1=WAC_District)*('Blend Sheet'!$AB$4=WAC_IIN),0))*'Blend Sheet'!$AB11,0) + IFERROR(INDEX(WAC_Item_Cost,MATCH(1,(L$1=WAC_District)*('Blend Sheet'!$AC$4=WAC_IIN),0))*'Blend Sheet'!$AC11,0) + IFERROR(INDEX(WAC_Item_Cost,MATCH(1,(L$1=WAC_District)*('Blend Sheet'!$AD$4=WAC_IIN),0))*'Blend Sheet'!$AD11,0) + IFERROR(INDEX(WAC_Item_Cost,MATCH(1,(L$1=WAC_District)*('Blend Sheet'!$AE$4=WAC_IIN),0))*'Blend Sheet'!$AE11,0) + IFERROR(INDEX(WAC_Item_Cost,MATCH(1,(L$1=WAC_District)*('Blend Sheet'!$AF$4=WAC_IIN),0))*'Blend Sheet'!$AF11,0) + IFERROR(INDEX(WAC_Item_Cost,MATCH(1,(L$1=WAC_District)*('Blend Sheet'!$AG$4=WAC_IIN),0))*'Blend Sheet'!$AG11,0) + IFERROR(INDEX(WAC_Item_Cost,MATCH(1,(L$1=WAC_District)*('Blend Sheet'!$AH$4=WAC_IIN),0))*'Blend Sheet'!$AH11,0) + IFERROR(INDEX(WAC_Item_Cost,MATCH(1,(L$1=WAC_District)*('Blend Sheet'!$AI$4=WAC_IIN),0))*'Blend Sheet'!$AI11,0) + IFERROR(INDEX(WAC_Item_Cost,MATCH(1,(L$1=WAC_District)*('Blend Sheet'!$AJ$4=WAC_IIN),0))*'Blend Sheet'!$AJ11,0) + IFERROR(INDEX(WAC_Item_Cost,MATCH(1,(L$1=WAC_District)*('Blend Sheet'!$AK$4=WAC_IIN),0))*'Blend Sheet'!$AK11,0) + IFERROR(INDEX(WAC_Item_Cost,MATCH(1,(L$1=WAC_District)*('Blend Sheet'!$AL$4=WAC_IIN),0))*'Blend Sheet'!$AL11,0) + IFERROR(INDEX(WAC_Item_Cost,MATCH(1,(L$1=WAC_District)*('Blend Sheet'!$AM$4=WAC_IIN),0))*'Blend Sheet'!$AM11,0) + IFERROR(INDEX(WAC_Item_Cost,MATCH(1,(L$1=WAC_District)*('Blend Sheet'!$AN$4=WAC_IIN),0))*'Blend Sheet'!$AN11,0) + IFERROR(INDEX(WAC_Item_Cost,MATCH(1,(L$1=WAC_District)*('Blend Sheet'!$AO$4=WAC_IIN),0))*'Blend Sheet'!$AO11,0) + IFERROR(INDEX(WAC_Item_Cost,MATCH(1,(L$1=WAC_District)*('Blend Sheet'!$AP$4=WAC_IIN),0))*'Blend Sheet'!$AP11/1000,0)</f>
        <v>237.04587100000001</v>
      </c>
    </row>
    <row r="9" spans="1:12" x14ac:dyDescent="0.25">
      <c r="A9" t="str">
        <f>'Blend Sheet'!A12</f>
        <v>0:1:8 'G'</v>
      </c>
      <c r="B9" s="245">
        <f t="array" ref="B9">IFERROR(INDEX(WAC_Item_Cost,MATCH(1,(B$1=WAC_District)*('Blend Sheet'!$C$4=WAC_IIN),0))*'Blend Sheet'!$C12/1000,0) + IFERROR(INDEX(WAC_Item_Cost,MATCH(1,(B$1=WAC_District)*('Blend Sheet'!$D$4=WAC_IIN),0))*'Blend Sheet'!$D12/1000,0) + IFERROR(INDEX(WAC_Item_Cost,MATCH(1,(B$1=WAC_District)*('Blend Sheet'!$E$4=WAC_IIN),0))*'Blend Sheet'!$E12/1000,0) + IFERROR(INDEX(WAC_Item_Cost,MATCH(1,(B$1=WAC_District)*('Blend Sheet'!$F$4=WAC_IIN),0))*'Blend Sheet'!$F12/1000,0)  + IFERROR(INDEX(WAC_Item_Cost,MATCH(1,(B$1=WAC_District)*('Blend Sheet'!$G$4=WAC_IIN),0))*'Blend Sheet'!$G12,0) + IFERROR(INDEX(WAC_Item_Cost,MATCH(1,(B$1=WAC_District)*('Blend Sheet'!$H$4=WAC_IIN),0))*'Blend Sheet'!$H12,0)  + IFERROR(INDEX(WAC_Item_Cost,MATCH(1,(B$1=WAC_District)*('Blend Sheet'!$I$4=WAC_IIN),0))*'Blend Sheet'!$I12,0) + IFERROR(INDEX(WAC_Item_Cost,MATCH(1,(B$1=WAC_District)*('Blend Sheet'!$J$4=WAC_IIN),0))*'Blend Sheet'!$J12,0) + IFERROR(INDEX(WAC_Item_Cost,MATCH(1,(B$1=WAC_District)*('Blend Sheet'!$K$4=WAC_IIN),0))*'Blend Sheet'!$K12,0) + IFERROR(INDEX(WAC_Item_Cost,MATCH(1,(B$1=WAC_District)*('Blend Sheet'!$L$4=WAC_IIN),0))*'Blend Sheet'!$L12,0) + IFERROR(INDEX(WAC_Item_Cost,MATCH(1,(B$1=WAC_District)*('Blend Sheet'!$M$4=WAC_IIN),0))*'Blend Sheet'!$M12,0) + IFERROR(INDEX(WAC_Item_Cost,MATCH(1,(B$1=WAC_District)*('Blend Sheet'!$N$4=WAC_IIN),0))*'Blend Sheet'!$N12,0) + IFERROR(INDEX(WAC_Item_Cost,MATCH(1,(B$1=WAC_District)*('Blend Sheet'!$O$4=WAC_IIN),0))*'Blend Sheet'!$O12,0) + IFERROR(INDEX(WAC_Item_Cost,MATCH(1,(B$1=WAC_District)*('Blend Sheet'!$P$4=WAC_IIN),0))*'Blend Sheet'!$P12,0) + IFERROR(INDEX(WAC_Item_Cost,MATCH(1,(B$1=WAC_District)*('Blend Sheet'!$Q$4=WAC_IIN),0))*'Blend Sheet'!$Q12,0) + IFERROR(INDEX(WAC_Item_Cost,MATCH(1,(B$1=WAC_District)*('Blend Sheet'!$R$4=WAC_IIN),0))*'Blend Sheet'!$R12,0) + IFERROR(INDEX(WAC_Item_Cost,MATCH(1,(B$1=WAC_District)*('Blend Sheet'!$S$4=WAC_IIN),0))*'Blend Sheet'!$S12,0) + IFERROR(INDEX(WAC_Item_Cost,MATCH(1,(B$1=WAC_District)*('Blend Sheet'!$T$4=WAC_IIN),0))*'Blend Sheet'!$T12,0) + IFERROR(INDEX(WAC_Item_Cost,MATCH(1,(B$1=WAC_District)*('Blend Sheet'!$U$4=WAC_IIN),0))*'Blend Sheet'!$U12,0) + IFERROR(INDEX(WAC_Item_Cost,MATCH(1,(B$1=WAC_District)*('Blend Sheet'!$V$4=WAC_IIN),0))*'Blend Sheet'!$V12,0) + IFERROR(INDEX(WAC_Item_Cost,MATCH(1,(B$1=WAC_District)*('Blend Sheet'!$W$4=WAC_IIN),0))*'Blend Sheet'!$W12,0) + IFERROR(INDEX(WAC_Item_Cost,MATCH(1,(B$1=WAC_District)*('Blend Sheet'!$X$4=WAC_IIN),0))*'Blend Sheet'!$X12,0) + IFERROR(INDEX(WAC_Item_Cost,MATCH(1,(B$1=WAC_District)*('Blend Sheet'!$Y$4=WAC_IIN),0))*'Blend Sheet'!$Y12,0) + IFERROR(INDEX(WAC_Item_Cost,MATCH(1,(B$1=WAC_District)*('Blend Sheet'!$Z$4=WAC_IIN),0))*'Blend Sheet'!$Z12,0) + IFERROR(INDEX(WAC_Item_Cost,MATCH(1,(B$1=WAC_District)*('Blend Sheet'!$AA$4=WAC_IIN),0))*'Blend Sheet'!$AA12,0) + IFERROR(INDEX(WAC_Item_Cost,MATCH(1,(B$1=WAC_District)*('Blend Sheet'!$AB$4=WAC_IIN),0))*'Blend Sheet'!$AB12,0) + IFERROR(INDEX(WAC_Item_Cost,MATCH(1,(B$1=WAC_District)*('Blend Sheet'!$AC$4=WAC_IIN),0))*'Blend Sheet'!$AC12,0) + IFERROR(INDEX(WAC_Item_Cost,MATCH(1,(B$1=WAC_District)*('Blend Sheet'!$AD$4=WAC_IIN),0))*'Blend Sheet'!$AD12,0) + IFERROR(INDEX(WAC_Item_Cost,MATCH(1,(B$1=WAC_District)*('Blend Sheet'!$AE$4=WAC_IIN),0))*'Blend Sheet'!$AE12,0) + IFERROR(INDEX(WAC_Item_Cost,MATCH(1,(B$1=WAC_District)*('Blend Sheet'!$AF$4=WAC_IIN),0))*'Blend Sheet'!$AF12,0) + IFERROR(INDEX(WAC_Item_Cost,MATCH(1,(B$1=WAC_District)*('Blend Sheet'!$AG$4=WAC_IIN),0))*'Blend Sheet'!$AG12,0) + IFERROR(INDEX(WAC_Item_Cost,MATCH(1,(B$1=WAC_District)*('Blend Sheet'!$AH$4=WAC_IIN),0))*'Blend Sheet'!$AH12,0) + IFERROR(INDEX(WAC_Item_Cost,MATCH(1,(B$1=WAC_District)*('Blend Sheet'!$AI$4=WAC_IIN),0))*'Blend Sheet'!$AI12,0) + IFERROR(INDEX(WAC_Item_Cost,MATCH(1,(B$1=WAC_District)*('Blend Sheet'!$AJ$4=WAC_IIN),0))*'Blend Sheet'!$AJ12,0) + IFERROR(INDEX(WAC_Item_Cost,MATCH(1,(B$1=WAC_District)*('Blend Sheet'!$AK$4=WAC_IIN),0))*'Blend Sheet'!$AK12,0) + IFERROR(INDEX(WAC_Item_Cost,MATCH(1,(B$1=WAC_District)*('Blend Sheet'!$AL$4=WAC_IIN),0))*'Blend Sheet'!$AL12,0) + IFERROR(INDEX(WAC_Item_Cost,MATCH(1,(B$1=WAC_District)*('Blend Sheet'!$AM$4=WAC_IIN),0))*'Blend Sheet'!$AM12,0) + IFERROR(INDEX(WAC_Item_Cost,MATCH(1,(B$1=WAC_District)*('Blend Sheet'!$AN$4=WAC_IIN),0))*'Blend Sheet'!$AN12,0) + IFERROR(INDEX(WAC_Item_Cost,MATCH(1,(B$1=WAC_District)*('Blend Sheet'!$AO$4=WAC_IIN),0))*'Blend Sheet'!$AO12,0) + IFERROR(INDEX(WAC_Item_Cost,MATCH(1,(B$1=WAC_District)*('Blend Sheet'!$AP$4=WAC_IIN),0))*'Blend Sheet'!$AP12/1000,0)</f>
        <v>214.22531699999999</v>
      </c>
      <c r="C9" s="245">
        <f t="array" ref="C9">IFERROR(INDEX(WAC_Item_Cost,MATCH(1,(C$1=WAC_District)*('Blend Sheet'!$C$4=WAC_IIN),0))*'Blend Sheet'!$C12/1000,0) + IFERROR(INDEX(WAC_Item_Cost,MATCH(1,(C$1=WAC_District)*('Blend Sheet'!$D$4=WAC_IIN),0))*'Blend Sheet'!$D12/1000,0) + IFERROR(INDEX(WAC_Item_Cost,MATCH(1,(C$1=WAC_District)*('Blend Sheet'!$E$4=WAC_IIN),0))*'Blend Sheet'!$E12/1000,0) + IFERROR(INDEX(WAC_Item_Cost,MATCH(1,(C$1=WAC_District)*('Blend Sheet'!$F$4=WAC_IIN),0))*'Blend Sheet'!$F12/1000,0)  + IFERROR(INDEX(WAC_Item_Cost,MATCH(1,(C$1=WAC_District)*('Blend Sheet'!$G$4=WAC_IIN),0))*'Blend Sheet'!$G12,0) + IFERROR(INDEX(WAC_Item_Cost,MATCH(1,(C$1=WAC_District)*('Blend Sheet'!$H$4=WAC_IIN),0))*'Blend Sheet'!$H12,0)  + IFERROR(INDEX(WAC_Item_Cost,MATCH(1,(C$1=WAC_District)*('Blend Sheet'!$I$4=WAC_IIN),0))*'Blend Sheet'!$I12,0) + IFERROR(INDEX(WAC_Item_Cost,MATCH(1,(C$1=WAC_District)*('Blend Sheet'!$J$4=WAC_IIN),0))*'Blend Sheet'!$J12,0) + IFERROR(INDEX(WAC_Item_Cost,MATCH(1,(C$1=WAC_District)*('Blend Sheet'!$K$4=WAC_IIN),0))*'Blend Sheet'!$K12,0) + IFERROR(INDEX(WAC_Item_Cost,MATCH(1,(C$1=WAC_District)*('Blend Sheet'!$L$4=WAC_IIN),0))*'Blend Sheet'!$L12,0) + IFERROR(INDEX(WAC_Item_Cost,MATCH(1,(C$1=WAC_District)*('Blend Sheet'!$M$4=WAC_IIN),0))*'Blend Sheet'!$M12,0) + IFERROR(INDEX(WAC_Item_Cost,MATCH(1,(C$1=WAC_District)*('Blend Sheet'!$N$4=WAC_IIN),0))*'Blend Sheet'!$N12,0) + IFERROR(INDEX(WAC_Item_Cost,MATCH(1,(C$1=WAC_District)*('Blend Sheet'!$O$4=WAC_IIN),0))*'Blend Sheet'!$O12,0) + IFERROR(INDEX(WAC_Item_Cost,MATCH(1,(C$1=WAC_District)*('Blend Sheet'!$P$4=WAC_IIN),0))*'Blend Sheet'!$P12,0) + IFERROR(INDEX(WAC_Item_Cost,MATCH(1,(C$1=WAC_District)*('Blend Sheet'!$Q$4=WAC_IIN),0))*'Blend Sheet'!$Q12,0) + IFERROR(INDEX(WAC_Item_Cost,MATCH(1,(C$1=WAC_District)*('Blend Sheet'!$R$4=WAC_IIN),0))*'Blend Sheet'!$R12,0) + IFERROR(INDEX(WAC_Item_Cost,MATCH(1,(C$1=WAC_District)*('Blend Sheet'!$S$4=WAC_IIN),0))*'Blend Sheet'!$S12,0) + IFERROR(INDEX(WAC_Item_Cost,MATCH(1,(C$1=WAC_District)*('Blend Sheet'!$T$4=WAC_IIN),0))*'Blend Sheet'!$T12,0) + IFERROR(INDEX(WAC_Item_Cost,MATCH(1,(C$1=WAC_District)*('Blend Sheet'!$U$4=WAC_IIN),0))*'Blend Sheet'!$U12,0) + IFERROR(INDEX(WAC_Item_Cost,MATCH(1,(C$1=WAC_District)*('Blend Sheet'!$V$4=WAC_IIN),0))*'Blend Sheet'!$V12,0) + IFERROR(INDEX(WAC_Item_Cost,MATCH(1,(C$1=WAC_District)*('Blend Sheet'!$W$4=WAC_IIN),0))*'Blend Sheet'!$W12,0) + IFERROR(INDEX(WAC_Item_Cost,MATCH(1,(C$1=WAC_District)*('Blend Sheet'!$X$4=WAC_IIN),0))*'Blend Sheet'!$X12,0) + IFERROR(INDEX(WAC_Item_Cost,MATCH(1,(C$1=WAC_District)*('Blend Sheet'!$Y$4=WAC_IIN),0))*'Blend Sheet'!$Y12,0) + IFERROR(INDEX(WAC_Item_Cost,MATCH(1,(C$1=WAC_District)*('Blend Sheet'!$Z$4=WAC_IIN),0))*'Blend Sheet'!$Z12,0) + IFERROR(INDEX(WAC_Item_Cost,MATCH(1,(C$1=WAC_District)*('Blend Sheet'!$AA$4=WAC_IIN),0))*'Blend Sheet'!$AA12,0) + IFERROR(INDEX(WAC_Item_Cost,MATCH(1,(C$1=WAC_District)*('Blend Sheet'!$AB$4=WAC_IIN),0))*'Blend Sheet'!$AB12,0) + IFERROR(INDEX(WAC_Item_Cost,MATCH(1,(C$1=WAC_District)*('Blend Sheet'!$AC$4=WAC_IIN),0))*'Blend Sheet'!$AC12,0) + IFERROR(INDEX(WAC_Item_Cost,MATCH(1,(C$1=WAC_District)*('Blend Sheet'!$AD$4=WAC_IIN),0))*'Blend Sheet'!$AD12,0) + IFERROR(INDEX(WAC_Item_Cost,MATCH(1,(C$1=WAC_District)*('Blend Sheet'!$AE$4=WAC_IIN),0))*'Blend Sheet'!$AE12,0) + IFERROR(INDEX(WAC_Item_Cost,MATCH(1,(C$1=WAC_District)*('Blend Sheet'!$AF$4=WAC_IIN),0))*'Blend Sheet'!$AF12,0) + IFERROR(INDEX(WAC_Item_Cost,MATCH(1,(C$1=WAC_District)*('Blend Sheet'!$AG$4=WAC_IIN),0))*'Blend Sheet'!$AG12,0) + IFERROR(INDEX(WAC_Item_Cost,MATCH(1,(C$1=WAC_District)*('Blend Sheet'!$AH$4=WAC_IIN),0))*'Blend Sheet'!$AH12,0) + IFERROR(INDEX(WAC_Item_Cost,MATCH(1,(C$1=WAC_District)*('Blend Sheet'!$AI$4=WAC_IIN),0))*'Blend Sheet'!$AI12,0) + IFERROR(INDEX(WAC_Item_Cost,MATCH(1,(C$1=WAC_District)*('Blend Sheet'!$AJ$4=WAC_IIN),0))*'Blend Sheet'!$AJ12,0) + IFERROR(INDEX(WAC_Item_Cost,MATCH(1,(C$1=WAC_District)*('Blend Sheet'!$AK$4=WAC_IIN),0))*'Blend Sheet'!$AK12,0) + IFERROR(INDEX(WAC_Item_Cost,MATCH(1,(C$1=WAC_District)*('Blend Sheet'!$AL$4=WAC_IIN),0))*'Blend Sheet'!$AL12,0) + IFERROR(INDEX(WAC_Item_Cost,MATCH(1,(C$1=WAC_District)*('Blend Sheet'!$AM$4=WAC_IIN),0))*'Blend Sheet'!$AM12,0) + IFERROR(INDEX(WAC_Item_Cost,MATCH(1,(C$1=WAC_District)*('Blend Sheet'!$AN$4=WAC_IIN),0))*'Blend Sheet'!$AN12,0) + IFERROR(INDEX(WAC_Item_Cost,MATCH(1,(C$1=WAC_District)*('Blend Sheet'!$AO$4=WAC_IIN),0))*'Blend Sheet'!$AO12,0) + IFERROR(INDEX(WAC_Item_Cost,MATCH(1,(C$1=WAC_District)*('Blend Sheet'!$AP$4=WAC_IIN),0))*'Blend Sheet'!$AP12/1000,0)</f>
        <v>267.44001099999997</v>
      </c>
      <c r="D9" s="245">
        <f t="array" ref="D9">IFERROR(INDEX(WAC_Item_Cost,MATCH(1,(D$1=WAC_District)*('Blend Sheet'!$C$4=WAC_IIN),0))*'Blend Sheet'!$C12/1000,0) + IFERROR(INDEX(WAC_Item_Cost,MATCH(1,(D$1=WAC_District)*('Blend Sheet'!$D$4=WAC_IIN),0))*'Blend Sheet'!$D12/1000,0) + IFERROR(INDEX(WAC_Item_Cost,MATCH(1,(D$1=WAC_District)*('Blend Sheet'!$E$4=WAC_IIN),0))*'Blend Sheet'!$E12/1000,0) + IFERROR(INDEX(WAC_Item_Cost,MATCH(1,(D$1=WAC_District)*('Blend Sheet'!$F$4=WAC_IIN),0))*'Blend Sheet'!$F12/1000,0)  + IFERROR(INDEX(WAC_Item_Cost,MATCH(1,(D$1=WAC_District)*('Blend Sheet'!$G$4=WAC_IIN),0))*'Blend Sheet'!$G12,0) + IFERROR(INDEX(WAC_Item_Cost,MATCH(1,(D$1=WAC_District)*('Blend Sheet'!$H$4=WAC_IIN),0))*'Blend Sheet'!$H12,0)  + IFERROR(INDEX(WAC_Item_Cost,MATCH(1,(D$1=WAC_District)*('Blend Sheet'!$I$4=WAC_IIN),0))*'Blend Sheet'!$I12,0) + IFERROR(INDEX(WAC_Item_Cost,MATCH(1,(D$1=WAC_District)*('Blend Sheet'!$J$4=WAC_IIN),0))*'Blend Sheet'!$J12,0) + IFERROR(INDEX(WAC_Item_Cost,MATCH(1,(D$1=WAC_District)*('Blend Sheet'!$K$4=WAC_IIN),0))*'Blend Sheet'!$K12,0) + IFERROR(INDEX(WAC_Item_Cost,MATCH(1,(D$1=WAC_District)*('Blend Sheet'!$L$4=WAC_IIN),0))*'Blend Sheet'!$L12,0) + IFERROR(INDEX(WAC_Item_Cost,MATCH(1,(D$1=WAC_District)*('Blend Sheet'!$M$4=WAC_IIN),0))*'Blend Sheet'!$M12,0) + IFERROR(INDEX(WAC_Item_Cost,MATCH(1,(D$1=WAC_District)*('Blend Sheet'!$N$4=WAC_IIN),0))*'Blend Sheet'!$N12,0) + IFERROR(INDEX(WAC_Item_Cost,MATCH(1,(D$1=WAC_District)*('Blend Sheet'!$O$4=WAC_IIN),0))*'Blend Sheet'!$O12,0) + IFERROR(INDEX(WAC_Item_Cost,MATCH(1,(D$1=WAC_District)*('Blend Sheet'!$P$4=WAC_IIN),0))*'Blend Sheet'!$P12,0) + IFERROR(INDEX(WAC_Item_Cost,MATCH(1,(D$1=WAC_District)*('Blend Sheet'!$Q$4=WAC_IIN),0))*'Blend Sheet'!$Q12,0) + IFERROR(INDEX(WAC_Item_Cost,MATCH(1,(D$1=WAC_District)*('Blend Sheet'!$R$4=WAC_IIN),0))*'Blend Sheet'!$R12,0) + IFERROR(INDEX(WAC_Item_Cost,MATCH(1,(D$1=WAC_District)*('Blend Sheet'!$S$4=WAC_IIN),0))*'Blend Sheet'!$S12,0) + IFERROR(INDEX(WAC_Item_Cost,MATCH(1,(D$1=WAC_District)*('Blend Sheet'!$T$4=WAC_IIN),0))*'Blend Sheet'!$T12,0) + IFERROR(INDEX(WAC_Item_Cost,MATCH(1,(D$1=WAC_District)*('Blend Sheet'!$U$4=WAC_IIN),0))*'Blend Sheet'!$U12,0) + IFERROR(INDEX(WAC_Item_Cost,MATCH(1,(D$1=WAC_District)*('Blend Sheet'!$V$4=WAC_IIN),0))*'Blend Sheet'!$V12,0) + IFERROR(INDEX(WAC_Item_Cost,MATCH(1,(D$1=WAC_District)*('Blend Sheet'!$W$4=WAC_IIN),0))*'Blend Sheet'!$W12,0) + IFERROR(INDEX(WAC_Item_Cost,MATCH(1,(D$1=WAC_District)*('Blend Sheet'!$X$4=WAC_IIN),0))*'Blend Sheet'!$X12,0) + IFERROR(INDEX(WAC_Item_Cost,MATCH(1,(D$1=WAC_District)*('Blend Sheet'!$Y$4=WAC_IIN),0))*'Blend Sheet'!$Y12,0) + IFERROR(INDEX(WAC_Item_Cost,MATCH(1,(D$1=WAC_District)*('Blend Sheet'!$Z$4=WAC_IIN),0))*'Blend Sheet'!$Z12,0) + IFERROR(INDEX(WAC_Item_Cost,MATCH(1,(D$1=WAC_District)*('Blend Sheet'!$AA$4=WAC_IIN),0))*'Blend Sheet'!$AA12,0) + IFERROR(INDEX(WAC_Item_Cost,MATCH(1,(D$1=WAC_District)*('Blend Sheet'!$AB$4=WAC_IIN),0))*'Blend Sheet'!$AB12,0) + IFERROR(INDEX(WAC_Item_Cost,MATCH(1,(D$1=WAC_District)*('Blend Sheet'!$AC$4=WAC_IIN),0))*'Blend Sheet'!$AC12,0) + IFERROR(INDEX(WAC_Item_Cost,MATCH(1,(D$1=WAC_District)*('Blend Sheet'!$AD$4=WAC_IIN),0))*'Blend Sheet'!$AD12,0) + IFERROR(INDEX(WAC_Item_Cost,MATCH(1,(D$1=WAC_District)*('Blend Sheet'!$AE$4=WAC_IIN),0))*'Blend Sheet'!$AE12,0) + IFERROR(INDEX(WAC_Item_Cost,MATCH(1,(D$1=WAC_District)*('Blend Sheet'!$AF$4=WAC_IIN),0))*'Blend Sheet'!$AF12,0) + IFERROR(INDEX(WAC_Item_Cost,MATCH(1,(D$1=WAC_District)*('Blend Sheet'!$AG$4=WAC_IIN),0))*'Blend Sheet'!$AG12,0) + IFERROR(INDEX(WAC_Item_Cost,MATCH(1,(D$1=WAC_District)*('Blend Sheet'!$AH$4=WAC_IIN),0))*'Blend Sheet'!$AH12,0) + IFERROR(INDEX(WAC_Item_Cost,MATCH(1,(D$1=WAC_District)*('Blend Sheet'!$AI$4=WAC_IIN),0))*'Blend Sheet'!$AI12,0) + IFERROR(INDEX(WAC_Item_Cost,MATCH(1,(D$1=WAC_District)*('Blend Sheet'!$AJ$4=WAC_IIN),0))*'Blend Sheet'!$AJ12,0) + IFERROR(INDEX(WAC_Item_Cost,MATCH(1,(D$1=WAC_District)*('Blend Sheet'!$AK$4=WAC_IIN),0))*'Blend Sheet'!$AK12,0) + IFERROR(INDEX(WAC_Item_Cost,MATCH(1,(D$1=WAC_District)*('Blend Sheet'!$AL$4=WAC_IIN),0))*'Blend Sheet'!$AL12,0) + IFERROR(INDEX(WAC_Item_Cost,MATCH(1,(D$1=WAC_District)*('Blend Sheet'!$AM$4=WAC_IIN),0))*'Blend Sheet'!$AM12,0) + IFERROR(INDEX(WAC_Item_Cost,MATCH(1,(D$1=WAC_District)*('Blend Sheet'!$AN$4=WAC_IIN),0))*'Blend Sheet'!$AN12,0) + IFERROR(INDEX(WAC_Item_Cost,MATCH(1,(D$1=WAC_District)*('Blend Sheet'!$AO$4=WAC_IIN),0))*'Blend Sheet'!$AO12,0) + IFERROR(INDEX(WAC_Item_Cost,MATCH(1,(D$1=WAC_District)*('Blend Sheet'!$AP$4=WAC_IIN),0))*'Blend Sheet'!$AP12/1000,0)</f>
        <v>249.01663200000002</v>
      </c>
      <c r="E9" s="245">
        <f t="array" ref="E9">IFERROR(INDEX(WAC_Item_Cost,MATCH(1,(E$1=WAC_District)*('Blend Sheet'!$C$4=WAC_IIN),0))*'Blend Sheet'!$C12/1000,0) + IFERROR(INDEX(WAC_Item_Cost,MATCH(1,(E$1=WAC_District)*('Blend Sheet'!$D$4=WAC_IIN),0))*'Blend Sheet'!$D12/1000,0) + IFERROR(INDEX(WAC_Item_Cost,MATCH(1,(E$1=WAC_District)*('Blend Sheet'!$E$4=WAC_IIN),0))*'Blend Sheet'!$E12/1000,0) + IFERROR(INDEX(WAC_Item_Cost,MATCH(1,(E$1=WAC_District)*('Blend Sheet'!$F$4=WAC_IIN),0))*'Blend Sheet'!$F12/1000,0)  + IFERROR(INDEX(WAC_Item_Cost,MATCH(1,(E$1=WAC_District)*('Blend Sheet'!$G$4=WAC_IIN),0))*'Blend Sheet'!$G12,0) + IFERROR(INDEX(WAC_Item_Cost,MATCH(1,(E$1=WAC_District)*('Blend Sheet'!$H$4=WAC_IIN),0))*'Blend Sheet'!$H12,0)  + IFERROR(INDEX(WAC_Item_Cost,MATCH(1,(E$1=WAC_District)*('Blend Sheet'!$I$4=WAC_IIN),0))*'Blend Sheet'!$I12,0) + IFERROR(INDEX(WAC_Item_Cost,MATCH(1,(E$1=WAC_District)*('Blend Sheet'!$J$4=WAC_IIN),0))*'Blend Sheet'!$J12,0) + IFERROR(INDEX(WAC_Item_Cost,MATCH(1,(E$1=WAC_District)*('Blend Sheet'!$K$4=WAC_IIN),0))*'Blend Sheet'!$K12,0) + IFERROR(INDEX(WAC_Item_Cost,MATCH(1,(E$1=WAC_District)*('Blend Sheet'!$L$4=WAC_IIN),0))*'Blend Sheet'!$L12,0) + IFERROR(INDEX(WAC_Item_Cost,MATCH(1,(E$1=WAC_District)*('Blend Sheet'!$M$4=WAC_IIN),0))*'Blend Sheet'!$M12,0) + IFERROR(INDEX(WAC_Item_Cost,MATCH(1,(E$1=WAC_District)*('Blend Sheet'!$N$4=WAC_IIN),0))*'Blend Sheet'!$N12,0) + IFERROR(INDEX(WAC_Item_Cost,MATCH(1,(E$1=WAC_District)*('Blend Sheet'!$O$4=WAC_IIN),0))*'Blend Sheet'!$O12,0) + IFERROR(INDEX(WAC_Item_Cost,MATCH(1,(E$1=WAC_District)*('Blend Sheet'!$P$4=WAC_IIN),0))*'Blend Sheet'!$P12,0) + IFERROR(INDEX(WAC_Item_Cost,MATCH(1,(E$1=WAC_District)*('Blend Sheet'!$Q$4=WAC_IIN),0))*'Blend Sheet'!$Q12,0) + IFERROR(INDEX(WAC_Item_Cost,MATCH(1,(E$1=WAC_District)*('Blend Sheet'!$R$4=WAC_IIN),0))*'Blend Sheet'!$R12,0) + IFERROR(INDEX(WAC_Item_Cost,MATCH(1,(E$1=WAC_District)*('Blend Sheet'!$S$4=WAC_IIN),0))*'Blend Sheet'!$S12,0) + IFERROR(INDEX(WAC_Item_Cost,MATCH(1,(E$1=WAC_District)*('Blend Sheet'!$T$4=WAC_IIN),0))*'Blend Sheet'!$T12,0) + IFERROR(INDEX(WAC_Item_Cost,MATCH(1,(E$1=WAC_District)*('Blend Sheet'!$U$4=WAC_IIN),0))*'Blend Sheet'!$U12,0) + IFERROR(INDEX(WAC_Item_Cost,MATCH(1,(E$1=WAC_District)*('Blend Sheet'!$V$4=WAC_IIN),0))*'Blend Sheet'!$V12,0) + IFERROR(INDEX(WAC_Item_Cost,MATCH(1,(E$1=WAC_District)*('Blend Sheet'!$W$4=WAC_IIN),0))*'Blend Sheet'!$W12,0) + IFERROR(INDEX(WAC_Item_Cost,MATCH(1,(E$1=WAC_District)*('Blend Sheet'!$X$4=WAC_IIN),0))*'Blend Sheet'!$X12,0) + IFERROR(INDEX(WAC_Item_Cost,MATCH(1,(E$1=WAC_District)*('Blend Sheet'!$Y$4=WAC_IIN),0))*'Blend Sheet'!$Y12,0) + IFERROR(INDEX(WAC_Item_Cost,MATCH(1,(E$1=WAC_District)*('Blend Sheet'!$Z$4=WAC_IIN),0))*'Blend Sheet'!$Z12,0) + IFERROR(INDEX(WAC_Item_Cost,MATCH(1,(E$1=WAC_District)*('Blend Sheet'!$AA$4=WAC_IIN),0))*'Blend Sheet'!$AA12,0) + IFERROR(INDEX(WAC_Item_Cost,MATCH(1,(E$1=WAC_District)*('Blend Sheet'!$AB$4=WAC_IIN),0))*'Blend Sheet'!$AB12,0) + IFERROR(INDEX(WAC_Item_Cost,MATCH(1,(E$1=WAC_District)*('Blend Sheet'!$AC$4=WAC_IIN),0))*'Blend Sheet'!$AC12,0) + IFERROR(INDEX(WAC_Item_Cost,MATCH(1,(E$1=WAC_District)*('Blend Sheet'!$AD$4=WAC_IIN),0))*'Blend Sheet'!$AD12,0) + IFERROR(INDEX(WAC_Item_Cost,MATCH(1,(E$1=WAC_District)*('Blend Sheet'!$AE$4=WAC_IIN),0))*'Blend Sheet'!$AE12,0) + IFERROR(INDEX(WAC_Item_Cost,MATCH(1,(E$1=WAC_District)*('Blend Sheet'!$AF$4=WAC_IIN),0))*'Blend Sheet'!$AF12,0) + IFERROR(INDEX(WAC_Item_Cost,MATCH(1,(E$1=WAC_District)*('Blend Sheet'!$AG$4=WAC_IIN),0))*'Blend Sheet'!$AG12,0) + IFERROR(INDEX(WAC_Item_Cost,MATCH(1,(E$1=WAC_District)*('Blend Sheet'!$AH$4=WAC_IIN),0))*'Blend Sheet'!$AH12,0) + IFERROR(INDEX(WAC_Item_Cost,MATCH(1,(E$1=WAC_District)*('Blend Sheet'!$AI$4=WAC_IIN),0))*'Blend Sheet'!$AI12,0) + IFERROR(INDEX(WAC_Item_Cost,MATCH(1,(E$1=WAC_District)*('Blend Sheet'!$AJ$4=WAC_IIN),0))*'Blend Sheet'!$AJ12,0) + IFERROR(INDEX(WAC_Item_Cost,MATCH(1,(E$1=WAC_District)*('Blend Sheet'!$AK$4=WAC_IIN),0))*'Blend Sheet'!$AK12,0) + IFERROR(INDEX(WAC_Item_Cost,MATCH(1,(E$1=WAC_District)*('Blend Sheet'!$AL$4=WAC_IIN),0))*'Blend Sheet'!$AL12,0) + IFERROR(INDEX(WAC_Item_Cost,MATCH(1,(E$1=WAC_District)*('Blend Sheet'!$AM$4=WAC_IIN),0))*'Blend Sheet'!$AM12,0) + IFERROR(INDEX(WAC_Item_Cost,MATCH(1,(E$1=WAC_District)*('Blend Sheet'!$AN$4=WAC_IIN),0))*'Blend Sheet'!$AN12,0) + IFERROR(INDEX(WAC_Item_Cost,MATCH(1,(E$1=WAC_District)*('Blend Sheet'!$AO$4=WAC_IIN),0))*'Blend Sheet'!$AO12,0) + IFERROR(INDEX(WAC_Item_Cost,MATCH(1,(E$1=WAC_District)*('Blend Sheet'!$AP$4=WAC_IIN),0))*'Blend Sheet'!$AP12/1000,0)</f>
        <v>312.53868599999998</v>
      </c>
      <c r="F9" s="245">
        <f t="array" ref="F9">IFERROR(INDEX(WAC_Item_Cost,MATCH(1,(F$1=WAC_District)*('Blend Sheet'!$C$4=WAC_IIN),0))*'Blend Sheet'!$C12/1000,0) + IFERROR(INDEX(WAC_Item_Cost,MATCH(1,(F$1=WAC_District)*('Blend Sheet'!$D$4=WAC_IIN),0))*'Blend Sheet'!$D12/1000,0) + IFERROR(INDEX(WAC_Item_Cost,MATCH(1,(F$1=WAC_District)*('Blend Sheet'!$E$4=WAC_IIN),0))*'Blend Sheet'!$E12/1000,0) + IFERROR(INDEX(WAC_Item_Cost,MATCH(1,(F$1=WAC_District)*('Blend Sheet'!$F$4=WAC_IIN),0))*'Blend Sheet'!$F12/1000,0)  + IFERROR(INDEX(WAC_Item_Cost,MATCH(1,(F$1=WAC_District)*('Blend Sheet'!$G$4=WAC_IIN),0))*'Blend Sheet'!$G12,0) + IFERROR(INDEX(WAC_Item_Cost,MATCH(1,(F$1=WAC_District)*('Blend Sheet'!$H$4=WAC_IIN),0))*'Blend Sheet'!$H12,0)  + IFERROR(INDEX(WAC_Item_Cost,MATCH(1,(F$1=WAC_District)*('Blend Sheet'!$I$4=WAC_IIN),0))*'Blend Sheet'!$I12,0) + IFERROR(INDEX(WAC_Item_Cost,MATCH(1,(F$1=WAC_District)*('Blend Sheet'!$J$4=WAC_IIN),0))*'Blend Sheet'!$J12,0) + IFERROR(INDEX(WAC_Item_Cost,MATCH(1,(F$1=WAC_District)*('Blend Sheet'!$K$4=WAC_IIN),0))*'Blend Sheet'!$K12,0) + IFERROR(INDEX(WAC_Item_Cost,MATCH(1,(F$1=WAC_District)*('Blend Sheet'!$L$4=WAC_IIN),0))*'Blend Sheet'!$L12,0) + IFERROR(INDEX(WAC_Item_Cost,MATCH(1,(F$1=WAC_District)*('Blend Sheet'!$M$4=WAC_IIN),0))*'Blend Sheet'!$M12,0) + IFERROR(INDEX(WAC_Item_Cost,MATCH(1,(F$1=WAC_District)*('Blend Sheet'!$N$4=WAC_IIN),0))*'Blend Sheet'!$N12,0) + IFERROR(INDEX(WAC_Item_Cost,MATCH(1,(F$1=WAC_District)*('Blend Sheet'!$O$4=WAC_IIN),0))*'Blend Sheet'!$O12,0) + IFERROR(INDEX(WAC_Item_Cost,MATCH(1,(F$1=WAC_District)*('Blend Sheet'!$P$4=WAC_IIN),0))*'Blend Sheet'!$P12,0) + IFERROR(INDEX(WAC_Item_Cost,MATCH(1,(F$1=WAC_District)*('Blend Sheet'!$Q$4=WAC_IIN),0))*'Blend Sheet'!$Q12,0) + IFERROR(INDEX(WAC_Item_Cost,MATCH(1,(F$1=WAC_District)*('Blend Sheet'!$R$4=WAC_IIN),0))*'Blend Sheet'!$R12,0) + IFERROR(INDEX(WAC_Item_Cost,MATCH(1,(F$1=WAC_District)*('Blend Sheet'!$S$4=WAC_IIN),0))*'Blend Sheet'!$S12,0) + IFERROR(INDEX(WAC_Item_Cost,MATCH(1,(F$1=WAC_District)*('Blend Sheet'!$T$4=WAC_IIN),0))*'Blend Sheet'!$T12,0) + IFERROR(INDEX(WAC_Item_Cost,MATCH(1,(F$1=WAC_District)*('Blend Sheet'!$U$4=WAC_IIN),0))*'Blend Sheet'!$U12,0) + IFERROR(INDEX(WAC_Item_Cost,MATCH(1,(F$1=WAC_District)*('Blend Sheet'!$V$4=WAC_IIN),0))*'Blend Sheet'!$V12,0) + IFERROR(INDEX(WAC_Item_Cost,MATCH(1,(F$1=WAC_District)*('Blend Sheet'!$W$4=WAC_IIN),0))*'Blend Sheet'!$W12,0) + IFERROR(INDEX(WAC_Item_Cost,MATCH(1,(F$1=WAC_District)*('Blend Sheet'!$X$4=WAC_IIN),0))*'Blend Sheet'!$X12,0) + IFERROR(INDEX(WAC_Item_Cost,MATCH(1,(F$1=WAC_District)*('Blend Sheet'!$Y$4=WAC_IIN),0))*'Blend Sheet'!$Y12,0) + IFERROR(INDEX(WAC_Item_Cost,MATCH(1,(F$1=WAC_District)*('Blend Sheet'!$Z$4=WAC_IIN),0))*'Blend Sheet'!$Z12,0) + IFERROR(INDEX(WAC_Item_Cost,MATCH(1,(F$1=WAC_District)*('Blend Sheet'!$AA$4=WAC_IIN),0))*'Blend Sheet'!$AA12,0) + IFERROR(INDEX(WAC_Item_Cost,MATCH(1,(F$1=WAC_District)*('Blend Sheet'!$AB$4=WAC_IIN),0))*'Blend Sheet'!$AB12,0) + IFERROR(INDEX(WAC_Item_Cost,MATCH(1,(F$1=WAC_District)*('Blend Sheet'!$AC$4=WAC_IIN),0))*'Blend Sheet'!$AC12,0) + IFERROR(INDEX(WAC_Item_Cost,MATCH(1,(F$1=WAC_District)*('Blend Sheet'!$AD$4=WAC_IIN),0))*'Blend Sheet'!$AD12,0) + IFERROR(INDEX(WAC_Item_Cost,MATCH(1,(F$1=WAC_District)*('Blend Sheet'!$AE$4=WAC_IIN),0))*'Blend Sheet'!$AE12,0) + IFERROR(INDEX(WAC_Item_Cost,MATCH(1,(F$1=WAC_District)*('Blend Sheet'!$AF$4=WAC_IIN),0))*'Blend Sheet'!$AF12,0) + IFERROR(INDEX(WAC_Item_Cost,MATCH(1,(F$1=WAC_District)*('Blend Sheet'!$AG$4=WAC_IIN),0))*'Blend Sheet'!$AG12,0) + IFERROR(INDEX(WAC_Item_Cost,MATCH(1,(F$1=WAC_District)*('Blend Sheet'!$AH$4=WAC_IIN),0))*'Blend Sheet'!$AH12,0) + IFERROR(INDEX(WAC_Item_Cost,MATCH(1,(F$1=WAC_District)*('Blend Sheet'!$AI$4=WAC_IIN),0))*'Blend Sheet'!$AI12,0) + IFERROR(INDEX(WAC_Item_Cost,MATCH(1,(F$1=WAC_District)*('Blend Sheet'!$AJ$4=WAC_IIN),0))*'Blend Sheet'!$AJ12,0) + IFERROR(INDEX(WAC_Item_Cost,MATCH(1,(F$1=WAC_District)*('Blend Sheet'!$AK$4=WAC_IIN),0))*'Blend Sheet'!$AK12,0) + IFERROR(INDEX(WAC_Item_Cost,MATCH(1,(F$1=WAC_District)*('Blend Sheet'!$AL$4=WAC_IIN),0))*'Blend Sheet'!$AL12,0) + IFERROR(INDEX(WAC_Item_Cost,MATCH(1,(F$1=WAC_District)*('Blend Sheet'!$AM$4=WAC_IIN),0))*'Blend Sheet'!$AM12,0) + IFERROR(INDEX(WAC_Item_Cost,MATCH(1,(F$1=WAC_District)*('Blend Sheet'!$AN$4=WAC_IIN),0))*'Blend Sheet'!$AN12,0) + IFERROR(INDEX(WAC_Item_Cost,MATCH(1,(F$1=WAC_District)*('Blend Sheet'!$AO$4=WAC_IIN),0))*'Blend Sheet'!$AO12,0) + IFERROR(INDEX(WAC_Item_Cost,MATCH(1,(F$1=WAC_District)*('Blend Sheet'!$AP$4=WAC_IIN),0))*'Blend Sheet'!$AP12/1000,0)</f>
        <v>278.15002999999996</v>
      </c>
      <c r="G9" s="245">
        <f t="array" ref="G9">IFERROR(INDEX(WAC_Item_Cost,MATCH(1,(G$1=WAC_District)*('Blend Sheet'!$C$4=WAC_IIN),0))*'Blend Sheet'!$C12/1000,0) + IFERROR(INDEX(WAC_Item_Cost,MATCH(1,(G$1=WAC_District)*('Blend Sheet'!$D$4=WAC_IIN),0))*'Blend Sheet'!$D12/1000,0) + IFERROR(INDEX(WAC_Item_Cost,MATCH(1,(G$1=WAC_District)*('Blend Sheet'!$E$4=WAC_IIN),0))*'Blend Sheet'!$E12/1000,0) + IFERROR(INDEX(WAC_Item_Cost,MATCH(1,(G$1=WAC_District)*('Blend Sheet'!$F$4=WAC_IIN),0))*'Blend Sheet'!$F12/1000,0)  + IFERROR(INDEX(WAC_Item_Cost,MATCH(1,(G$1=WAC_District)*('Blend Sheet'!$G$4=WAC_IIN),0))*'Blend Sheet'!$G12,0) + IFERROR(INDEX(WAC_Item_Cost,MATCH(1,(G$1=WAC_District)*('Blend Sheet'!$H$4=WAC_IIN),0))*'Blend Sheet'!$H12,0)  + IFERROR(INDEX(WAC_Item_Cost,MATCH(1,(G$1=WAC_District)*('Blend Sheet'!$I$4=WAC_IIN),0))*'Blend Sheet'!$I12,0) + IFERROR(INDEX(WAC_Item_Cost,MATCH(1,(G$1=WAC_District)*('Blend Sheet'!$J$4=WAC_IIN),0))*'Blend Sheet'!$J12,0) + IFERROR(INDEX(WAC_Item_Cost,MATCH(1,(G$1=WAC_District)*('Blend Sheet'!$K$4=WAC_IIN),0))*'Blend Sheet'!$K12,0) + IFERROR(INDEX(WAC_Item_Cost,MATCH(1,(G$1=WAC_District)*('Blend Sheet'!$L$4=WAC_IIN),0))*'Blend Sheet'!$L12,0) + IFERROR(INDEX(WAC_Item_Cost,MATCH(1,(G$1=WAC_District)*('Blend Sheet'!$M$4=WAC_IIN),0))*'Blend Sheet'!$M12,0) + IFERROR(INDEX(WAC_Item_Cost,MATCH(1,(G$1=WAC_District)*('Blend Sheet'!$N$4=WAC_IIN),0))*'Blend Sheet'!$N12,0) + IFERROR(INDEX(WAC_Item_Cost,MATCH(1,(G$1=WAC_District)*('Blend Sheet'!$O$4=WAC_IIN),0))*'Blend Sheet'!$O12,0) + IFERROR(INDEX(WAC_Item_Cost,MATCH(1,(G$1=WAC_District)*('Blend Sheet'!$P$4=WAC_IIN),0))*'Blend Sheet'!$P12,0) + IFERROR(INDEX(WAC_Item_Cost,MATCH(1,(G$1=WAC_District)*('Blend Sheet'!$Q$4=WAC_IIN),0))*'Blend Sheet'!$Q12,0) + IFERROR(INDEX(WAC_Item_Cost,MATCH(1,(G$1=WAC_District)*('Blend Sheet'!$R$4=WAC_IIN),0))*'Blend Sheet'!$R12,0) + IFERROR(INDEX(WAC_Item_Cost,MATCH(1,(G$1=WAC_District)*('Blend Sheet'!$S$4=WAC_IIN),0))*'Blend Sheet'!$S12,0) + IFERROR(INDEX(WAC_Item_Cost,MATCH(1,(G$1=WAC_District)*('Blend Sheet'!$T$4=WAC_IIN),0))*'Blend Sheet'!$T12,0) + IFERROR(INDEX(WAC_Item_Cost,MATCH(1,(G$1=WAC_District)*('Blend Sheet'!$U$4=WAC_IIN),0))*'Blend Sheet'!$U12,0) + IFERROR(INDEX(WAC_Item_Cost,MATCH(1,(G$1=WAC_District)*('Blend Sheet'!$V$4=WAC_IIN),0))*'Blend Sheet'!$V12,0) + IFERROR(INDEX(WAC_Item_Cost,MATCH(1,(G$1=WAC_District)*('Blend Sheet'!$W$4=WAC_IIN),0))*'Blend Sheet'!$W12,0) + IFERROR(INDEX(WAC_Item_Cost,MATCH(1,(G$1=WAC_District)*('Blend Sheet'!$X$4=WAC_IIN),0))*'Blend Sheet'!$X12,0) + IFERROR(INDEX(WAC_Item_Cost,MATCH(1,(G$1=WAC_District)*('Blend Sheet'!$Y$4=WAC_IIN),0))*'Blend Sheet'!$Y12,0) + IFERROR(INDEX(WAC_Item_Cost,MATCH(1,(G$1=WAC_District)*('Blend Sheet'!$Z$4=WAC_IIN),0))*'Blend Sheet'!$Z12,0) + IFERROR(INDEX(WAC_Item_Cost,MATCH(1,(G$1=WAC_District)*('Blend Sheet'!$AA$4=WAC_IIN),0))*'Blend Sheet'!$AA12,0) + IFERROR(INDEX(WAC_Item_Cost,MATCH(1,(G$1=WAC_District)*('Blend Sheet'!$AB$4=WAC_IIN),0))*'Blend Sheet'!$AB12,0) + IFERROR(INDEX(WAC_Item_Cost,MATCH(1,(G$1=WAC_District)*('Blend Sheet'!$AC$4=WAC_IIN),0))*'Blend Sheet'!$AC12,0) + IFERROR(INDEX(WAC_Item_Cost,MATCH(1,(G$1=WAC_District)*('Blend Sheet'!$AD$4=WAC_IIN),0))*'Blend Sheet'!$AD12,0) + IFERROR(INDEX(WAC_Item_Cost,MATCH(1,(G$1=WAC_District)*('Blend Sheet'!$AE$4=WAC_IIN),0))*'Blend Sheet'!$AE12,0) + IFERROR(INDEX(WAC_Item_Cost,MATCH(1,(G$1=WAC_District)*('Blend Sheet'!$AF$4=WAC_IIN),0))*'Blend Sheet'!$AF12,0) + IFERROR(INDEX(WAC_Item_Cost,MATCH(1,(G$1=WAC_District)*('Blend Sheet'!$AG$4=WAC_IIN),0))*'Blend Sheet'!$AG12,0) + IFERROR(INDEX(WAC_Item_Cost,MATCH(1,(G$1=WAC_District)*('Blend Sheet'!$AH$4=WAC_IIN),0))*'Blend Sheet'!$AH12,0) + IFERROR(INDEX(WAC_Item_Cost,MATCH(1,(G$1=WAC_District)*('Blend Sheet'!$AI$4=WAC_IIN),0))*'Blend Sheet'!$AI12,0) + IFERROR(INDEX(WAC_Item_Cost,MATCH(1,(G$1=WAC_District)*('Blend Sheet'!$AJ$4=WAC_IIN),0))*'Blend Sheet'!$AJ12,0) + IFERROR(INDEX(WAC_Item_Cost,MATCH(1,(G$1=WAC_District)*('Blend Sheet'!$AK$4=WAC_IIN),0))*'Blend Sheet'!$AK12,0) + IFERROR(INDEX(WAC_Item_Cost,MATCH(1,(G$1=WAC_District)*('Blend Sheet'!$AL$4=WAC_IIN),0))*'Blend Sheet'!$AL12,0) + IFERROR(INDEX(WAC_Item_Cost,MATCH(1,(G$1=WAC_District)*('Blend Sheet'!$AM$4=WAC_IIN),0))*'Blend Sheet'!$AM12,0) + IFERROR(INDEX(WAC_Item_Cost,MATCH(1,(G$1=WAC_District)*('Blend Sheet'!$AN$4=WAC_IIN),0))*'Blend Sheet'!$AN12,0) + IFERROR(INDEX(WAC_Item_Cost,MATCH(1,(G$1=WAC_District)*('Blend Sheet'!$AO$4=WAC_IIN),0))*'Blend Sheet'!$AO12,0) + IFERROR(INDEX(WAC_Item_Cost,MATCH(1,(G$1=WAC_District)*('Blend Sheet'!$AP$4=WAC_IIN),0))*'Blend Sheet'!$AP12/1000,0)</f>
        <v>269.02209299999998</v>
      </c>
      <c r="H9" s="245">
        <f t="array" ref="H9">IFERROR(INDEX(WAC_Item_Cost,MATCH(1,(H$1=WAC_District)*('Blend Sheet'!$C$4=WAC_IIN),0))*'Blend Sheet'!$C12/1000,0) + IFERROR(INDEX(WAC_Item_Cost,MATCH(1,(H$1=WAC_District)*('Blend Sheet'!$D$4=WAC_IIN),0))*'Blend Sheet'!$D12/1000,0) + IFERROR(INDEX(WAC_Item_Cost,MATCH(1,(H$1=WAC_District)*('Blend Sheet'!$E$4=WAC_IIN),0))*'Blend Sheet'!$E12/1000,0) + IFERROR(INDEX(WAC_Item_Cost,MATCH(1,(H$1=WAC_District)*('Blend Sheet'!$F$4=WAC_IIN),0))*'Blend Sheet'!$F12/1000,0)  + IFERROR(INDEX(WAC_Item_Cost,MATCH(1,(H$1=WAC_District)*('Blend Sheet'!$G$4=WAC_IIN),0))*'Blend Sheet'!$G12,0) + IFERROR(INDEX(WAC_Item_Cost,MATCH(1,(H$1=WAC_District)*('Blend Sheet'!$H$4=WAC_IIN),0))*'Blend Sheet'!$H12,0)  + IFERROR(INDEX(WAC_Item_Cost,MATCH(1,(H$1=WAC_District)*('Blend Sheet'!$I$4=WAC_IIN),0))*'Blend Sheet'!$I12,0) + IFERROR(INDEX(WAC_Item_Cost,MATCH(1,(H$1=WAC_District)*('Blend Sheet'!$J$4=WAC_IIN),0))*'Blend Sheet'!$J12,0) + IFERROR(INDEX(WAC_Item_Cost,MATCH(1,(H$1=WAC_District)*('Blend Sheet'!$K$4=WAC_IIN),0))*'Blend Sheet'!$K12,0) + IFERROR(INDEX(WAC_Item_Cost,MATCH(1,(H$1=WAC_District)*('Blend Sheet'!$L$4=WAC_IIN),0))*'Blend Sheet'!$L12,0) + IFERROR(INDEX(WAC_Item_Cost,MATCH(1,(H$1=WAC_District)*('Blend Sheet'!$M$4=WAC_IIN),0))*'Blend Sheet'!$M12,0) + IFERROR(INDEX(WAC_Item_Cost,MATCH(1,(H$1=WAC_District)*('Blend Sheet'!$N$4=WAC_IIN),0))*'Blend Sheet'!$N12,0) + IFERROR(INDEX(WAC_Item_Cost,MATCH(1,(H$1=WAC_District)*('Blend Sheet'!$O$4=WAC_IIN),0))*'Blend Sheet'!$O12,0) + IFERROR(INDEX(WAC_Item_Cost,MATCH(1,(H$1=WAC_District)*('Blend Sheet'!$P$4=WAC_IIN),0))*'Blend Sheet'!$P12,0) + IFERROR(INDEX(WAC_Item_Cost,MATCH(1,(H$1=WAC_District)*('Blend Sheet'!$Q$4=WAC_IIN),0))*'Blend Sheet'!$Q12,0) + IFERROR(INDEX(WAC_Item_Cost,MATCH(1,(H$1=WAC_District)*('Blend Sheet'!$R$4=WAC_IIN),0))*'Blend Sheet'!$R12,0) + IFERROR(INDEX(WAC_Item_Cost,MATCH(1,(H$1=WAC_District)*('Blend Sheet'!$S$4=WAC_IIN),0))*'Blend Sheet'!$S12,0) + IFERROR(INDEX(WAC_Item_Cost,MATCH(1,(H$1=WAC_District)*('Blend Sheet'!$T$4=WAC_IIN),0))*'Blend Sheet'!$T12,0) + IFERROR(INDEX(WAC_Item_Cost,MATCH(1,(H$1=WAC_District)*('Blend Sheet'!$U$4=WAC_IIN),0))*'Blend Sheet'!$U12,0) + IFERROR(INDEX(WAC_Item_Cost,MATCH(1,(H$1=WAC_District)*('Blend Sheet'!$V$4=WAC_IIN),0))*'Blend Sheet'!$V12,0) + IFERROR(INDEX(WAC_Item_Cost,MATCH(1,(H$1=WAC_District)*('Blend Sheet'!$W$4=WAC_IIN),0))*'Blend Sheet'!$W12,0) + IFERROR(INDEX(WAC_Item_Cost,MATCH(1,(H$1=WAC_District)*('Blend Sheet'!$X$4=WAC_IIN),0))*'Blend Sheet'!$X12,0) + IFERROR(INDEX(WAC_Item_Cost,MATCH(1,(H$1=WAC_District)*('Blend Sheet'!$Y$4=WAC_IIN),0))*'Blend Sheet'!$Y12,0) + IFERROR(INDEX(WAC_Item_Cost,MATCH(1,(H$1=WAC_District)*('Blend Sheet'!$Z$4=WAC_IIN),0))*'Blend Sheet'!$Z12,0) + IFERROR(INDEX(WAC_Item_Cost,MATCH(1,(H$1=WAC_District)*('Blend Sheet'!$AA$4=WAC_IIN),0))*'Blend Sheet'!$AA12,0) + IFERROR(INDEX(WAC_Item_Cost,MATCH(1,(H$1=WAC_District)*('Blend Sheet'!$AB$4=WAC_IIN),0))*'Blend Sheet'!$AB12,0) + IFERROR(INDEX(WAC_Item_Cost,MATCH(1,(H$1=WAC_District)*('Blend Sheet'!$AC$4=WAC_IIN),0))*'Blend Sheet'!$AC12,0) + IFERROR(INDEX(WAC_Item_Cost,MATCH(1,(H$1=WAC_District)*('Blend Sheet'!$AD$4=WAC_IIN),0))*'Blend Sheet'!$AD12,0) + IFERROR(INDEX(WAC_Item_Cost,MATCH(1,(H$1=WAC_District)*('Blend Sheet'!$AE$4=WAC_IIN),0))*'Blend Sheet'!$AE12,0) + IFERROR(INDEX(WAC_Item_Cost,MATCH(1,(H$1=WAC_District)*('Blend Sheet'!$AF$4=WAC_IIN),0))*'Blend Sheet'!$AF12,0) + IFERROR(INDEX(WAC_Item_Cost,MATCH(1,(H$1=WAC_District)*('Blend Sheet'!$AG$4=WAC_IIN),0))*'Blend Sheet'!$AG12,0) + IFERROR(INDEX(WAC_Item_Cost,MATCH(1,(H$1=WAC_District)*('Blend Sheet'!$AH$4=WAC_IIN),0))*'Blend Sheet'!$AH12,0) + IFERROR(INDEX(WAC_Item_Cost,MATCH(1,(H$1=WAC_District)*('Blend Sheet'!$AI$4=WAC_IIN),0))*'Blend Sheet'!$AI12,0) + IFERROR(INDEX(WAC_Item_Cost,MATCH(1,(H$1=WAC_District)*('Blend Sheet'!$AJ$4=WAC_IIN),0))*'Blend Sheet'!$AJ12,0) + IFERROR(INDEX(WAC_Item_Cost,MATCH(1,(H$1=WAC_District)*('Blend Sheet'!$AK$4=WAC_IIN),0))*'Blend Sheet'!$AK12,0) + IFERROR(INDEX(WAC_Item_Cost,MATCH(1,(H$1=WAC_District)*('Blend Sheet'!$AL$4=WAC_IIN),0))*'Blend Sheet'!$AL12,0) + IFERROR(INDEX(WAC_Item_Cost,MATCH(1,(H$1=WAC_District)*('Blend Sheet'!$AM$4=WAC_IIN),0))*'Blend Sheet'!$AM12,0) + IFERROR(INDEX(WAC_Item_Cost,MATCH(1,(H$1=WAC_District)*('Blend Sheet'!$AN$4=WAC_IIN),0))*'Blend Sheet'!$AN12,0) + IFERROR(INDEX(WAC_Item_Cost,MATCH(1,(H$1=WAC_District)*('Blend Sheet'!$AO$4=WAC_IIN),0))*'Blend Sheet'!$AO12,0) + IFERROR(INDEX(WAC_Item_Cost,MATCH(1,(H$1=WAC_District)*('Blend Sheet'!$AP$4=WAC_IIN),0))*'Blend Sheet'!$AP12/1000,0)</f>
        <v>243.32698299999998</v>
      </c>
      <c r="I9" s="245">
        <f t="array" ref="I9">IFERROR(INDEX(WAC_Item_Cost,MATCH(1,(I$1=WAC_District)*('Blend Sheet'!$C$4=WAC_IIN),0))*'Blend Sheet'!$C12/1000,0) + IFERROR(INDEX(WAC_Item_Cost,MATCH(1,(I$1=WAC_District)*('Blend Sheet'!$D$4=WAC_IIN),0))*'Blend Sheet'!$D12/1000,0) + IFERROR(INDEX(WAC_Item_Cost,MATCH(1,(I$1=WAC_District)*('Blend Sheet'!$E$4=WAC_IIN),0))*'Blend Sheet'!$E12/1000,0) + IFERROR(INDEX(WAC_Item_Cost,MATCH(1,(I$1=WAC_District)*('Blend Sheet'!$F$4=WAC_IIN),0))*'Blend Sheet'!$F12/1000,0)  + IFERROR(INDEX(WAC_Item_Cost,MATCH(1,(I$1=WAC_District)*('Blend Sheet'!$G$4=WAC_IIN),0))*'Blend Sheet'!$G12,0) + IFERROR(INDEX(WAC_Item_Cost,MATCH(1,(I$1=WAC_District)*('Blend Sheet'!$H$4=WAC_IIN),0))*'Blend Sheet'!$H12,0)  + IFERROR(INDEX(WAC_Item_Cost,MATCH(1,(I$1=WAC_District)*('Blend Sheet'!$I$4=WAC_IIN),0))*'Blend Sheet'!$I12,0) + IFERROR(INDEX(WAC_Item_Cost,MATCH(1,(I$1=WAC_District)*('Blend Sheet'!$J$4=WAC_IIN),0))*'Blend Sheet'!$J12,0) + IFERROR(INDEX(WAC_Item_Cost,MATCH(1,(I$1=WAC_District)*('Blend Sheet'!$K$4=WAC_IIN),0))*'Blend Sheet'!$K12,0) + IFERROR(INDEX(WAC_Item_Cost,MATCH(1,(I$1=WAC_District)*('Blend Sheet'!$L$4=WAC_IIN),0))*'Blend Sheet'!$L12,0) + IFERROR(INDEX(WAC_Item_Cost,MATCH(1,(I$1=WAC_District)*('Blend Sheet'!$M$4=WAC_IIN),0))*'Blend Sheet'!$M12,0) + IFERROR(INDEX(WAC_Item_Cost,MATCH(1,(I$1=WAC_District)*('Blend Sheet'!$N$4=WAC_IIN),0))*'Blend Sheet'!$N12,0) + IFERROR(INDEX(WAC_Item_Cost,MATCH(1,(I$1=WAC_District)*('Blend Sheet'!$O$4=WAC_IIN),0))*'Blend Sheet'!$O12,0) + IFERROR(INDEX(WAC_Item_Cost,MATCH(1,(I$1=WAC_District)*('Blend Sheet'!$P$4=WAC_IIN),0))*'Blend Sheet'!$P12,0) + IFERROR(INDEX(WAC_Item_Cost,MATCH(1,(I$1=WAC_District)*('Blend Sheet'!$Q$4=WAC_IIN),0))*'Blend Sheet'!$Q12,0) + IFERROR(INDEX(WAC_Item_Cost,MATCH(1,(I$1=WAC_District)*('Blend Sheet'!$R$4=WAC_IIN),0))*'Blend Sheet'!$R12,0) + IFERROR(INDEX(WAC_Item_Cost,MATCH(1,(I$1=WAC_District)*('Blend Sheet'!$S$4=WAC_IIN),0))*'Blend Sheet'!$S12,0) + IFERROR(INDEX(WAC_Item_Cost,MATCH(1,(I$1=WAC_District)*('Blend Sheet'!$T$4=WAC_IIN),0))*'Blend Sheet'!$T12,0) + IFERROR(INDEX(WAC_Item_Cost,MATCH(1,(I$1=WAC_District)*('Blend Sheet'!$U$4=WAC_IIN),0))*'Blend Sheet'!$U12,0) + IFERROR(INDEX(WAC_Item_Cost,MATCH(1,(I$1=WAC_District)*('Blend Sheet'!$V$4=WAC_IIN),0))*'Blend Sheet'!$V12,0) + IFERROR(INDEX(WAC_Item_Cost,MATCH(1,(I$1=WAC_District)*('Blend Sheet'!$W$4=WAC_IIN),0))*'Blend Sheet'!$W12,0) + IFERROR(INDEX(WAC_Item_Cost,MATCH(1,(I$1=WAC_District)*('Blend Sheet'!$X$4=WAC_IIN),0))*'Blend Sheet'!$X12,0) + IFERROR(INDEX(WAC_Item_Cost,MATCH(1,(I$1=WAC_District)*('Blend Sheet'!$Y$4=WAC_IIN),0))*'Blend Sheet'!$Y12,0) + IFERROR(INDEX(WAC_Item_Cost,MATCH(1,(I$1=WAC_District)*('Blend Sheet'!$Z$4=WAC_IIN),0))*'Blend Sheet'!$Z12,0) + IFERROR(INDEX(WAC_Item_Cost,MATCH(1,(I$1=WAC_District)*('Blend Sheet'!$AA$4=WAC_IIN),0))*'Blend Sheet'!$AA12,0) + IFERROR(INDEX(WAC_Item_Cost,MATCH(1,(I$1=WAC_District)*('Blend Sheet'!$AB$4=WAC_IIN),0))*'Blend Sheet'!$AB12,0) + IFERROR(INDEX(WAC_Item_Cost,MATCH(1,(I$1=WAC_District)*('Blend Sheet'!$AC$4=WAC_IIN),0))*'Blend Sheet'!$AC12,0) + IFERROR(INDEX(WAC_Item_Cost,MATCH(1,(I$1=WAC_District)*('Blend Sheet'!$AD$4=WAC_IIN),0))*'Blend Sheet'!$AD12,0) + IFERROR(INDEX(WAC_Item_Cost,MATCH(1,(I$1=WAC_District)*('Blend Sheet'!$AE$4=WAC_IIN),0))*'Blend Sheet'!$AE12,0) + IFERROR(INDEX(WAC_Item_Cost,MATCH(1,(I$1=WAC_District)*('Blend Sheet'!$AF$4=WAC_IIN),0))*'Blend Sheet'!$AF12,0) + IFERROR(INDEX(WAC_Item_Cost,MATCH(1,(I$1=WAC_District)*('Blend Sheet'!$AG$4=WAC_IIN),0))*'Blend Sheet'!$AG12,0) + IFERROR(INDEX(WAC_Item_Cost,MATCH(1,(I$1=WAC_District)*('Blend Sheet'!$AH$4=WAC_IIN),0))*'Blend Sheet'!$AH12,0) + IFERROR(INDEX(WAC_Item_Cost,MATCH(1,(I$1=WAC_District)*('Blend Sheet'!$AI$4=WAC_IIN),0))*'Blend Sheet'!$AI12,0) + IFERROR(INDEX(WAC_Item_Cost,MATCH(1,(I$1=WAC_District)*('Blend Sheet'!$AJ$4=WAC_IIN),0))*'Blend Sheet'!$AJ12,0) + IFERROR(INDEX(WAC_Item_Cost,MATCH(1,(I$1=WAC_District)*('Blend Sheet'!$AK$4=WAC_IIN),0))*'Blend Sheet'!$AK12,0) + IFERROR(INDEX(WAC_Item_Cost,MATCH(1,(I$1=WAC_District)*('Blend Sheet'!$AL$4=WAC_IIN),0))*'Blend Sheet'!$AL12,0) + IFERROR(INDEX(WAC_Item_Cost,MATCH(1,(I$1=WAC_District)*('Blend Sheet'!$AM$4=WAC_IIN),0))*'Blend Sheet'!$AM12,0) + IFERROR(INDEX(WAC_Item_Cost,MATCH(1,(I$1=WAC_District)*('Blend Sheet'!$AN$4=WAC_IIN),0))*'Blend Sheet'!$AN12,0) + IFERROR(INDEX(WAC_Item_Cost,MATCH(1,(I$1=WAC_District)*('Blend Sheet'!$AO$4=WAC_IIN),0))*'Blend Sheet'!$AO12,0) + IFERROR(INDEX(WAC_Item_Cost,MATCH(1,(I$1=WAC_District)*('Blend Sheet'!$AP$4=WAC_IIN),0))*'Blend Sheet'!$AP12/1000,0)</f>
        <v>260.78921400000002</v>
      </c>
      <c r="J9" s="245">
        <f t="array" ref="J9">IFERROR(INDEX(WAC_Item_Cost,MATCH(1,(J$1=WAC_District)*('Blend Sheet'!$C$4=WAC_IIN),0))*'Blend Sheet'!$C12/1000,0) + IFERROR(INDEX(WAC_Item_Cost,MATCH(1,(J$1=WAC_District)*('Blend Sheet'!$D$4=WAC_IIN),0))*'Blend Sheet'!$D12/1000,0) + IFERROR(INDEX(WAC_Item_Cost,MATCH(1,(J$1=WAC_District)*('Blend Sheet'!$E$4=WAC_IIN),0))*'Blend Sheet'!$E12/1000,0) + IFERROR(INDEX(WAC_Item_Cost,MATCH(1,(J$1=WAC_District)*('Blend Sheet'!$F$4=WAC_IIN),0))*'Blend Sheet'!$F12/1000,0)  + IFERROR(INDEX(WAC_Item_Cost,MATCH(1,(J$1=WAC_District)*('Blend Sheet'!$G$4=WAC_IIN),0))*'Blend Sheet'!$G12,0) + IFERROR(INDEX(WAC_Item_Cost,MATCH(1,(J$1=WAC_District)*('Blend Sheet'!$H$4=WAC_IIN),0))*'Blend Sheet'!$H12,0)  + IFERROR(INDEX(WAC_Item_Cost,MATCH(1,(J$1=WAC_District)*('Blend Sheet'!$I$4=WAC_IIN),0))*'Blend Sheet'!$I12,0) + IFERROR(INDEX(WAC_Item_Cost,MATCH(1,(J$1=WAC_District)*('Blend Sheet'!$J$4=WAC_IIN),0))*'Blend Sheet'!$J12,0) + IFERROR(INDEX(WAC_Item_Cost,MATCH(1,(J$1=WAC_District)*('Blend Sheet'!$K$4=WAC_IIN),0))*'Blend Sheet'!$K12,0) + IFERROR(INDEX(WAC_Item_Cost,MATCH(1,(J$1=WAC_District)*('Blend Sheet'!$L$4=WAC_IIN),0))*'Blend Sheet'!$L12,0) + IFERROR(INDEX(WAC_Item_Cost,MATCH(1,(J$1=WAC_District)*('Blend Sheet'!$M$4=WAC_IIN),0))*'Blend Sheet'!$M12,0) + IFERROR(INDEX(WAC_Item_Cost,MATCH(1,(J$1=WAC_District)*('Blend Sheet'!$N$4=WAC_IIN),0))*'Blend Sheet'!$N12,0) + IFERROR(INDEX(WAC_Item_Cost,MATCH(1,(J$1=WAC_District)*('Blend Sheet'!$O$4=WAC_IIN),0))*'Blend Sheet'!$O12,0) + IFERROR(INDEX(WAC_Item_Cost,MATCH(1,(J$1=WAC_District)*('Blend Sheet'!$P$4=WAC_IIN),0))*'Blend Sheet'!$P12,0) + IFERROR(INDEX(WAC_Item_Cost,MATCH(1,(J$1=WAC_District)*('Blend Sheet'!$Q$4=WAC_IIN),0))*'Blend Sheet'!$Q12,0) + IFERROR(INDEX(WAC_Item_Cost,MATCH(1,(J$1=WAC_District)*('Blend Sheet'!$R$4=WAC_IIN),0))*'Blend Sheet'!$R12,0) + IFERROR(INDEX(WAC_Item_Cost,MATCH(1,(J$1=WAC_District)*('Blend Sheet'!$S$4=WAC_IIN),0))*'Blend Sheet'!$S12,0) + IFERROR(INDEX(WAC_Item_Cost,MATCH(1,(J$1=WAC_District)*('Blend Sheet'!$T$4=WAC_IIN),0))*'Blend Sheet'!$T12,0) + IFERROR(INDEX(WAC_Item_Cost,MATCH(1,(J$1=WAC_District)*('Blend Sheet'!$U$4=WAC_IIN),0))*'Blend Sheet'!$U12,0) + IFERROR(INDEX(WAC_Item_Cost,MATCH(1,(J$1=WAC_District)*('Blend Sheet'!$V$4=WAC_IIN),0))*'Blend Sheet'!$V12,0) + IFERROR(INDEX(WAC_Item_Cost,MATCH(1,(J$1=WAC_District)*('Blend Sheet'!$W$4=WAC_IIN),0))*'Blend Sheet'!$W12,0) + IFERROR(INDEX(WAC_Item_Cost,MATCH(1,(J$1=WAC_District)*('Blend Sheet'!$X$4=WAC_IIN),0))*'Blend Sheet'!$X12,0) + IFERROR(INDEX(WAC_Item_Cost,MATCH(1,(J$1=WAC_District)*('Blend Sheet'!$Y$4=WAC_IIN),0))*'Blend Sheet'!$Y12,0) + IFERROR(INDEX(WAC_Item_Cost,MATCH(1,(J$1=WAC_District)*('Blend Sheet'!$Z$4=WAC_IIN),0))*'Blend Sheet'!$Z12,0) + IFERROR(INDEX(WAC_Item_Cost,MATCH(1,(J$1=WAC_District)*('Blend Sheet'!$AA$4=WAC_IIN),0))*'Blend Sheet'!$AA12,0) + IFERROR(INDEX(WAC_Item_Cost,MATCH(1,(J$1=WAC_District)*('Blend Sheet'!$AB$4=WAC_IIN),0))*'Blend Sheet'!$AB12,0) + IFERROR(INDEX(WAC_Item_Cost,MATCH(1,(J$1=WAC_District)*('Blend Sheet'!$AC$4=WAC_IIN),0))*'Blend Sheet'!$AC12,0) + IFERROR(INDEX(WAC_Item_Cost,MATCH(1,(J$1=WAC_District)*('Blend Sheet'!$AD$4=WAC_IIN),0))*'Blend Sheet'!$AD12,0) + IFERROR(INDEX(WAC_Item_Cost,MATCH(1,(J$1=WAC_District)*('Blend Sheet'!$AE$4=WAC_IIN),0))*'Blend Sheet'!$AE12,0) + IFERROR(INDEX(WAC_Item_Cost,MATCH(1,(J$1=WAC_District)*('Blend Sheet'!$AF$4=WAC_IIN),0))*'Blend Sheet'!$AF12,0) + IFERROR(INDEX(WAC_Item_Cost,MATCH(1,(J$1=WAC_District)*('Blend Sheet'!$AG$4=WAC_IIN),0))*'Blend Sheet'!$AG12,0) + IFERROR(INDEX(WAC_Item_Cost,MATCH(1,(J$1=WAC_District)*('Blend Sheet'!$AH$4=WAC_IIN),0))*'Blend Sheet'!$AH12,0) + IFERROR(INDEX(WAC_Item_Cost,MATCH(1,(J$1=WAC_District)*('Blend Sheet'!$AI$4=WAC_IIN),0))*'Blend Sheet'!$AI12,0) + IFERROR(INDEX(WAC_Item_Cost,MATCH(1,(J$1=WAC_District)*('Blend Sheet'!$AJ$4=WAC_IIN),0))*'Blend Sheet'!$AJ12,0) + IFERROR(INDEX(WAC_Item_Cost,MATCH(1,(J$1=WAC_District)*('Blend Sheet'!$AK$4=WAC_IIN),0))*'Blend Sheet'!$AK12,0) + IFERROR(INDEX(WAC_Item_Cost,MATCH(1,(J$1=WAC_District)*('Blend Sheet'!$AL$4=WAC_IIN),0))*'Blend Sheet'!$AL12,0) + IFERROR(INDEX(WAC_Item_Cost,MATCH(1,(J$1=WAC_District)*('Blend Sheet'!$AM$4=WAC_IIN),0))*'Blend Sheet'!$AM12,0) + IFERROR(INDEX(WAC_Item_Cost,MATCH(1,(J$1=WAC_District)*('Blend Sheet'!$AN$4=WAC_IIN),0))*'Blend Sheet'!$AN12,0) + IFERROR(INDEX(WAC_Item_Cost,MATCH(1,(J$1=WAC_District)*('Blend Sheet'!$AO$4=WAC_IIN),0))*'Blend Sheet'!$AO12,0) + IFERROR(INDEX(WAC_Item_Cost,MATCH(1,(J$1=WAC_District)*('Blend Sheet'!$AP$4=WAC_IIN),0))*'Blend Sheet'!$AP12/1000,0)</f>
        <v>252.68385899999998</v>
      </c>
      <c r="K9" s="245">
        <f t="array" ref="K9">IFERROR(INDEX(WAC_Item_Cost,MATCH(1,(K$1=WAC_District)*('Blend Sheet'!$C$4=WAC_IIN),0))*'Blend Sheet'!$C12/1000,0) + IFERROR(INDEX(WAC_Item_Cost,MATCH(1,(K$1=WAC_District)*('Blend Sheet'!$D$4=WAC_IIN),0))*'Blend Sheet'!$D12/1000,0) + IFERROR(INDEX(WAC_Item_Cost,MATCH(1,(K$1=WAC_District)*('Blend Sheet'!$E$4=WAC_IIN),0))*'Blend Sheet'!$E12/1000,0) + IFERROR(INDEX(WAC_Item_Cost,MATCH(1,(K$1=WAC_District)*('Blend Sheet'!$F$4=WAC_IIN),0))*'Blend Sheet'!$F12/1000,0)  + IFERROR(INDEX(WAC_Item_Cost,MATCH(1,(K$1=WAC_District)*('Blend Sheet'!$G$4=WAC_IIN),0))*'Blend Sheet'!$G12,0) + IFERROR(INDEX(WAC_Item_Cost,MATCH(1,(K$1=WAC_District)*('Blend Sheet'!$H$4=WAC_IIN),0))*'Blend Sheet'!$H12,0)  + IFERROR(INDEX(WAC_Item_Cost,MATCH(1,(K$1=WAC_District)*('Blend Sheet'!$I$4=WAC_IIN),0))*'Blend Sheet'!$I12,0) + IFERROR(INDEX(WAC_Item_Cost,MATCH(1,(K$1=WAC_District)*('Blend Sheet'!$J$4=WAC_IIN),0))*'Blend Sheet'!$J12,0) + IFERROR(INDEX(WAC_Item_Cost,MATCH(1,(K$1=WAC_District)*('Blend Sheet'!$K$4=WAC_IIN),0))*'Blend Sheet'!$K12,0) + IFERROR(INDEX(WAC_Item_Cost,MATCH(1,(K$1=WAC_District)*('Blend Sheet'!$L$4=WAC_IIN),0))*'Blend Sheet'!$L12,0) + IFERROR(INDEX(WAC_Item_Cost,MATCH(1,(K$1=WAC_District)*('Blend Sheet'!$M$4=WAC_IIN),0))*'Blend Sheet'!$M12,0) + IFERROR(INDEX(WAC_Item_Cost,MATCH(1,(K$1=WAC_District)*('Blend Sheet'!$N$4=WAC_IIN),0))*'Blend Sheet'!$N12,0) + IFERROR(INDEX(WAC_Item_Cost,MATCH(1,(K$1=WAC_District)*('Blend Sheet'!$O$4=WAC_IIN),0))*'Blend Sheet'!$O12,0) + IFERROR(INDEX(WAC_Item_Cost,MATCH(1,(K$1=WAC_District)*('Blend Sheet'!$P$4=WAC_IIN),0))*'Blend Sheet'!$P12,0) + IFERROR(INDEX(WAC_Item_Cost,MATCH(1,(K$1=WAC_District)*('Blend Sheet'!$Q$4=WAC_IIN),0))*'Blend Sheet'!$Q12,0) + IFERROR(INDEX(WAC_Item_Cost,MATCH(1,(K$1=WAC_District)*('Blend Sheet'!$R$4=WAC_IIN),0))*'Blend Sheet'!$R12,0) + IFERROR(INDEX(WAC_Item_Cost,MATCH(1,(K$1=WAC_District)*('Blend Sheet'!$S$4=WAC_IIN),0))*'Blend Sheet'!$S12,0) + IFERROR(INDEX(WAC_Item_Cost,MATCH(1,(K$1=WAC_District)*('Blend Sheet'!$T$4=WAC_IIN),0))*'Blend Sheet'!$T12,0) + IFERROR(INDEX(WAC_Item_Cost,MATCH(1,(K$1=WAC_District)*('Blend Sheet'!$U$4=WAC_IIN),0))*'Blend Sheet'!$U12,0) + IFERROR(INDEX(WAC_Item_Cost,MATCH(1,(K$1=WAC_District)*('Blend Sheet'!$V$4=WAC_IIN),0))*'Blend Sheet'!$V12,0) + IFERROR(INDEX(WAC_Item_Cost,MATCH(1,(K$1=WAC_District)*('Blend Sheet'!$W$4=WAC_IIN),0))*'Blend Sheet'!$W12,0) + IFERROR(INDEX(WAC_Item_Cost,MATCH(1,(K$1=WAC_District)*('Blend Sheet'!$X$4=WAC_IIN),0))*'Blend Sheet'!$X12,0) + IFERROR(INDEX(WAC_Item_Cost,MATCH(1,(K$1=WAC_District)*('Blend Sheet'!$Y$4=WAC_IIN),0))*'Blend Sheet'!$Y12,0) + IFERROR(INDEX(WAC_Item_Cost,MATCH(1,(K$1=WAC_District)*('Blend Sheet'!$Z$4=WAC_IIN),0))*'Blend Sheet'!$Z12,0) + IFERROR(INDEX(WAC_Item_Cost,MATCH(1,(K$1=WAC_District)*('Blend Sheet'!$AA$4=WAC_IIN),0))*'Blend Sheet'!$AA12,0) + IFERROR(INDEX(WAC_Item_Cost,MATCH(1,(K$1=WAC_District)*('Blend Sheet'!$AB$4=WAC_IIN),0))*'Blend Sheet'!$AB12,0) + IFERROR(INDEX(WAC_Item_Cost,MATCH(1,(K$1=WAC_District)*('Blend Sheet'!$AC$4=WAC_IIN),0))*'Blend Sheet'!$AC12,0) + IFERROR(INDEX(WAC_Item_Cost,MATCH(1,(K$1=WAC_District)*('Blend Sheet'!$AD$4=WAC_IIN),0))*'Blend Sheet'!$AD12,0) + IFERROR(INDEX(WAC_Item_Cost,MATCH(1,(K$1=WAC_District)*('Blend Sheet'!$AE$4=WAC_IIN),0))*'Blend Sheet'!$AE12,0) + IFERROR(INDEX(WAC_Item_Cost,MATCH(1,(K$1=WAC_District)*('Blend Sheet'!$AF$4=WAC_IIN),0))*'Blend Sheet'!$AF12,0) + IFERROR(INDEX(WAC_Item_Cost,MATCH(1,(K$1=WAC_District)*('Blend Sheet'!$AG$4=WAC_IIN),0))*'Blend Sheet'!$AG12,0) + IFERROR(INDEX(WAC_Item_Cost,MATCH(1,(K$1=WAC_District)*('Blend Sheet'!$AH$4=WAC_IIN),0))*'Blend Sheet'!$AH12,0) + IFERROR(INDEX(WAC_Item_Cost,MATCH(1,(K$1=WAC_District)*('Blend Sheet'!$AI$4=WAC_IIN),0))*'Blend Sheet'!$AI12,0) + IFERROR(INDEX(WAC_Item_Cost,MATCH(1,(K$1=WAC_District)*('Blend Sheet'!$AJ$4=WAC_IIN),0))*'Blend Sheet'!$AJ12,0) + IFERROR(INDEX(WAC_Item_Cost,MATCH(1,(K$1=WAC_District)*('Blend Sheet'!$AK$4=WAC_IIN),0))*'Blend Sheet'!$AK12,0) + IFERROR(INDEX(WAC_Item_Cost,MATCH(1,(K$1=WAC_District)*('Blend Sheet'!$AL$4=WAC_IIN),0))*'Blend Sheet'!$AL12,0) + IFERROR(INDEX(WAC_Item_Cost,MATCH(1,(K$1=WAC_District)*('Blend Sheet'!$AM$4=WAC_IIN),0))*'Blend Sheet'!$AM12,0) + IFERROR(INDEX(WAC_Item_Cost,MATCH(1,(K$1=WAC_District)*('Blend Sheet'!$AN$4=WAC_IIN),0))*'Blend Sheet'!$AN12,0) + IFERROR(INDEX(WAC_Item_Cost,MATCH(1,(K$1=WAC_District)*('Blend Sheet'!$AO$4=WAC_IIN),0))*'Blend Sheet'!$AO12,0) + IFERROR(INDEX(WAC_Item_Cost,MATCH(1,(K$1=WAC_District)*('Blend Sheet'!$AP$4=WAC_IIN),0))*'Blend Sheet'!$AP12/1000,0)</f>
        <v>214.567263</v>
      </c>
      <c r="L9" s="245">
        <f t="array" ref="L9">IFERROR(INDEX(WAC_Item_Cost,MATCH(1,(L$1=WAC_District)*('Blend Sheet'!$C$4=WAC_IIN),0))*'Blend Sheet'!$C12/1000,0) + IFERROR(INDEX(WAC_Item_Cost,MATCH(1,(L$1=WAC_District)*('Blend Sheet'!$D$4=WAC_IIN),0))*'Blend Sheet'!$D12/1000,0) + IFERROR(INDEX(WAC_Item_Cost,MATCH(1,(L$1=WAC_District)*('Blend Sheet'!$E$4=WAC_IIN),0))*'Blend Sheet'!$E12/1000,0) + IFERROR(INDEX(WAC_Item_Cost,MATCH(1,(L$1=WAC_District)*('Blend Sheet'!$F$4=WAC_IIN),0))*'Blend Sheet'!$F12/1000,0)  + IFERROR(INDEX(WAC_Item_Cost,MATCH(1,(L$1=WAC_District)*('Blend Sheet'!$G$4=WAC_IIN),0))*'Blend Sheet'!$G12,0) + IFERROR(INDEX(WAC_Item_Cost,MATCH(1,(L$1=WAC_District)*('Blend Sheet'!$H$4=WAC_IIN),0))*'Blend Sheet'!$H12,0)  + IFERROR(INDEX(WAC_Item_Cost,MATCH(1,(L$1=WAC_District)*('Blend Sheet'!$I$4=WAC_IIN),0))*'Blend Sheet'!$I12,0) + IFERROR(INDEX(WAC_Item_Cost,MATCH(1,(L$1=WAC_District)*('Blend Sheet'!$J$4=WAC_IIN),0))*'Blend Sheet'!$J12,0) + IFERROR(INDEX(WAC_Item_Cost,MATCH(1,(L$1=WAC_District)*('Blend Sheet'!$K$4=WAC_IIN),0))*'Blend Sheet'!$K12,0) + IFERROR(INDEX(WAC_Item_Cost,MATCH(1,(L$1=WAC_District)*('Blend Sheet'!$L$4=WAC_IIN),0))*'Blend Sheet'!$L12,0) + IFERROR(INDEX(WAC_Item_Cost,MATCH(1,(L$1=WAC_District)*('Blend Sheet'!$M$4=WAC_IIN),0))*'Blend Sheet'!$M12,0) + IFERROR(INDEX(WAC_Item_Cost,MATCH(1,(L$1=WAC_District)*('Blend Sheet'!$N$4=WAC_IIN),0))*'Blend Sheet'!$N12,0) + IFERROR(INDEX(WAC_Item_Cost,MATCH(1,(L$1=WAC_District)*('Blend Sheet'!$O$4=WAC_IIN),0))*'Blend Sheet'!$O12,0) + IFERROR(INDEX(WAC_Item_Cost,MATCH(1,(L$1=WAC_District)*('Blend Sheet'!$P$4=WAC_IIN),0))*'Blend Sheet'!$P12,0) + IFERROR(INDEX(WAC_Item_Cost,MATCH(1,(L$1=WAC_District)*('Blend Sheet'!$Q$4=WAC_IIN),0))*'Blend Sheet'!$Q12,0) + IFERROR(INDEX(WAC_Item_Cost,MATCH(1,(L$1=WAC_District)*('Blend Sheet'!$R$4=WAC_IIN),0))*'Blend Sheet'!$R12,0) + IFERROR(INDEX(WAC_Item_Cost,MATCH(1,(L$1=WAC_District)*('Blend Sheet'!$S$4=WAC_IIN),0))*'Blend Sheet'!$S12,0) + IFERROR(INDEX(WAC_Item_Cost,MATCH(1,(L$1=WAC_District)*('Blend Sheet'!$T$4=WAC_IIN),0))*'Blend Sheet'!$T12,0) + IFERROR(INDEX(WAC_Item_Cost,MATCH(1,(L$1=WAC_District)*('Blend Sheet'!$U$4=WAC_IIN),0))*'Blend Sheet'!$U12,0) + IFERROR(INDEX(WAC_Item_Cost,MATCH(1,(L$1=WAC_District)*('Blend Sheet'!$V$4=WAC_IIN),0))*'Blend Sheet'!$V12,0) + IFERROR(INDEX(WAC_Item_Cost,MATCH(1,(L$1=WAC_District)*('Blend Sheet'!$W$4=WAC_IIN),0))*'Blend Sheet'!$W12,0) + IFERROR(INDEX(WAC_Item_Cost,MATCH(1,(L$1=WAC_District)*('Blend Sheet'!$X$4=WAC_IIN),0))*'Blend Sheet'!$X12,0) + IFERROR(INDEX(WAC_Item_Cost,MATCH(1,(L$1=WAC_District)*('Blend Sheet'!$Y$4=WAC_IIN),0))*'Blend Sheet'!$Y12,0) + IFERROR(INDEX(WAC_Item_Cost,MATCH(1,(L$1=WAC_District)*('Blend Sheet'!$Z$4=WAC_IIN),0))*'Blend Sheet'!$Z12,0) + IFERROR(INDEX(WAC_Item_Cost,MATCH(1,(L$1=WAC_District)*('Blend Sheet'!$AA$4=WAC_IIN),0))*'Blend Sheet'!$AA12,0) + IFERROR(INDEX(WAC_Item_Cost,MATCH(1,(L$1=WAC_District)*('Blend Sheet'!$AB$4=WAC_IIN),0))*'Blend Sheet'!$AB12,0) + IFERROR(INDEX(WAC_Item_Cost,MATCH(1,(L$1=WAC_District)*('Blend Sheet'!$AC$4=WAC_IIN),0))*'Blend Sheet'!$AC12,0) + IFERROR(INDEX(WAC_Item_Cost,MATCH(1,(L$1=WAC_District)*('Blend Sheet'!$AD$4=WAC_IIN),0))*'Blend Sheet'!$AD12,0) + IFERROR(INDEX(WAC_Item_Cost,MATCH(1,(L$1=WAC_District)*('Blend Sheet'!$AE$4=WAC_IIN),0))*'Blend Sheet'!$AE12,0) + IFERROR(INDEX(WAC_Item_Cost,MATCH(1,(L$1=WAC_District)*('Blend Sheet'!$AF$4=WAC_IIN),0))*'Blend Sheet'!$AF12,0) + IFERROR(INDEX(WAC_Item_Cost,MATCH(1,(L$1=WAC_District)*('Blend Sheet'!$AG$4=WAC_IIN),0))*'Blend Sheet'!$AG12,0) + IFERROR(INDEX(WAC_Item_Cost,MATCH(1,(L$1=WAC_District)*('Blend Sheet'!$AH$4=WAC_IIN),0))*'Blend Sheet'!$AH12,0) + IFERROR(INDEX(WAC_Item_Cost,MATCH(1,(L$1=WAC_District)*('Blend Sheet'!$AI$4=WAC_IIN),0))*'Blend Sheet'!$AI12,0) + IFERROR(INDEX(WAC_Item_Cost,MATCH(1,(L$1=WAC_District)*('Blend Sheet'!$AJ$4=WAC_IIN),0))*'Blend Sheet'!$AJ12,0) + IFERROR(INDEX(WAC_Item_Cost,MATCH(1,(L$1=WAC_District)*('Blend Sheet'!$AK$4=WAC_IIN),0))*'Blend Sheet'!$AK12,0) + IFERROR(INDEX(WAC_Item_Cost,MATCH(1,(L$1=WAC_District)*('Blend Sheet'!$AL$4=WAC_IIN),0))*'Blend Sheet'!$AL12,0) + IFERROR(INDEX(WAC_Item_Cost,MATCH(1,(L$1=WAC_District)*('Blend Sheet'!$AM$4=WAC_IIN),0))*'Blend Sheet'!$AM12,0) + IFERROR(INDEX(WAC_Item_Cost,MATCH(1,(L$1=WAC_District)*('Blend Sheet'!$AN$4=WAC_IIN),0))*'Blend Sheet'!$AN12,0) + IFERROR(INDEX(WAC_Item_Cost,MATCH(1,(L$1=WAC_District)*('Blend Sheet'!$AO$4=WAC_IIN),0))*'Blend Sheet'!$AO12,0) + IFERROR(INDEX(WAC_Item_Cost,MATCH(1,(L$1=WAC_District)*('Blend Sheet'!$AP$4=WAC_IIN),0))*'Blend Sheet'!$AP12/1000,0)</f>
        <v>237.04587100000001</v>
      </c>
    </row>
    <row r="10" spans="1:12" x14ac:dyDescent="0.25">
      <c r="A10" t="str">
        <f>'Blend Sheet'!A13</f>
        <v>1:1:0 'G'</v>
      </c>
      <c r="B10" s="245">
        <f t="array" ref="B10">IFERROR(INDEX(WAC_Item_Cost,MATCH(1,(B$1=WAC_District)*('Blend Sheet'!$C$4=WAC_IIN),0))*'Blend Sheet'!$C13/1000,0) + IFERROR(INDEX(WAC_Item_Cost,MATCH(1,(B$1=WAC_District)*('Blend Sheet'!$D$4=WAC_IIN),0))*'Blend Sheet'!$D13/1000,0) + IFERROR(INDEX(WAC_Item_Cost,MATCH(1,(B$1=WAC_District)*('Blend Sheet'!$E$4=WAC_IIN),0))*'Blend Sheet'!$E13/1000,0) + IFERROR(INDEX(WAC_Item_Cost,MATCH(1,(B$1=WAC_District)*('Blend Sheet'!$F$4=WAC_IIN),0))*'Blend Sheet'!$F13/1000,0)  + IFERROR(INDEX(WAC_Item_Cost,MATCH(1,(B$1=WAC_District)*('Blend Sheet'!$G$4=WAC_IIN),0))*'Blend Sheet'!$G13,0) + IFERROR(INDEX(WAC_Item_Cost,MATCH(1,(B$1=WAC_District)*('Blend Sheet'!$H$4=WAC_IIN),0))*'Blend Sheet'!$H13,0)  + IFERROR(INDEX(WAC_Item_Cost,MATCH(1,(B$1=WAC_District)*('Blend Sheet'!$I$4=WAC_IIN),0))*'Blend Sheet'!$I13,0) + IFERROR(INDEX(WAC_Item_Cost,MATCH(1,(B$1=WAC_District)*('Blend Sheet'!$J$4=WAC_IIN),0))*'Blend Sheet'!$J13,0) + IFERROR(INDEX(WAC_Item_Cost,MATCH(1,(B$1=WAC_District)*('Blend Sheet'!$K$4=WAC_IIN),0))*'Blend Sheet'!$K13,0) + IFERROR(INDEX(WAC_Item_Cost,MATCH(1,(B$1=WAC_District)*('Blend Sheet'!$L$4=WAC_IIN),0))*'Blend Sheet'!$L13,0) + IFERROR(INDEX(WAC_Item_Cost,MATCH(1,(B$1=WAC_District)*('Blend Sheet'!$M$4=WAC_IIN),0))*'Blend Sheet'!$M13,0) + IFERROR(INDEX(WAC_Item_Cost,MATCH(1,(B$1=WAC_District)*('Blend Sheet'!$N$4=WAC_IIN),0))*'Blend Sheet'!$N13,0) + IFERROR(INDEX(WAC_Item_Cost,MATCH(1,(B$1=WAC_District)*('Blend Sheet'!$O$4=WAC_IIN),0))*'Blend Sheet'!$O13,0) + IFERROR(INDEX(WAC_Item_Cost,MATCH(1,(B$1=WAC_District)*('Blend Sheet'!$P$4=WAC_IIN),0))*'Blend Sheet'!$P13,0) + IFERROR(INDEX(WAC_Item_Cost,MATCH(1,(B$1=WAC_District)*('Blend Sheet'!$Q$4=WAC_IIN),0))*'Blend Sheet'!$Q13,0) + IFERROR(INDEX(WAC_Item_Cost,MATCH(1,(B$1=WAC_District)*('Blend Sheet'!$R$4=WAC_IIN),0))*'Blend Sheet'!$R13,0) + IFERROR(INDEX(WAC_Item_Cost,MATCH(1,(B$1=WAC_District)*('Blend Sheet'!$S$4=WAC_IIN),0))*'Blend Sheet'!$S13,0) + IFERROR(INDEX(WAC_Item_Cost,MATCH(1,(B$1=WAC_District)*('Blend Sheet'!$T$4=WAC_IIN),0))*'Blend Sheet'!$T13,0) + IFERROR(INDEX(WAC_Item_Cost,MATCH(1,(B$1=WAC_District)*('Blend Sheet'!$U$4=WAC_IIN),0))*'Blend Sheet'!$U13,0) + IFERROR(INDEX(WAC_Item_Cost,MATCH(1,(B$1=WAC_District)*('Blend Sheet'!$V$4=WAC_IIN),0))*'Blend Sheet'!$V13,0) + IFERROR(INDEX(WAC_Item_Cost,MATCH(1,(B$1=WAC_District)*('Blend Sheet'!$W$4=WAC_IIN),0))*'Blend Sheet'!$W13,0) + IFERROR(INDEX(WAC_Item_Cost,MATCH(1,(B$1=WAC_District)*('Blend Sheet'!$X$4=WAC_IIN),0))*'Blend Sheet'!$X13,0) + IFERROR(INDEX(WAC_Item_Cost,MATCH(1,(B$1=WAC_District)*('Blend Sheet'!$Y$4=WAC_IIN),0))*'Blend Sheet'!$Y13,0) + IFERROR(INDEX(WAC_Item_Cost,MATCH(1,(B$1=WAC_District)*('Blend Sheet'!$Z$4=WAC_IIN),0))*'Blend Sheet'!$Z13,0) + IFERROR(INDEX(WAC_Item_Cost,MATCH(1,(B$1=WAC_District)*('Blend Sheet'!$AA$4=WAC_IIN),0))*'Blend Sheet'!$AA13,0) + IFERROR(INDEX(WAC_Item_Cost,MATCH(1,(B$1=WAC_District)*('Blend Sheet'!$AB$4=WAC_IIN),0))*'Blend Sheet'!$AB13,0) + IFERROR(INDEX(WAC_Item_Cost,MATCH(1,(B$1=WAC_District)*('Blend Sheet'!$AC$4=WAC_IIN),0))*'Blend Sheet'!$AC13,0) + IFERROR(INDEX(WAC_Item_Cost,MATCH(1,(B$1=WAC_District)*('Blend Sheet'!$AD$4=WAC_IIN),0))*'Blend Sheet'!$AD13,0) + IFERROR(INDEX(WAC_Item_Cost,MATCH(1,(B$1=WAC_District)*('Blend Sheet'!$AE$4=WAC_IIN),0))*'Blend Sheet'!$AE13,0) + IFERROR(INDEX(WAC_Item_Cost,MATCH(1,(B$1=WAC_District)*('Blend Sheet'!$AF$4=WAC_IIN),0))*'Blend Sheet'!$AF13,0) + IFERROR(INDEX(WAC_Item_Cost,MATCH(1,(B$1=WAC_District)*('Blend Sheet'!$AG$4=WAC_IIN),0))*'Blend Sheet'!$AG13,0) + IFERROR(INDEX(WAC_Item_Cost,MATCH(1,(B$1=WAC_District)*('Blend Sheet'!$AH$4=WAC_IIN),0))*'Blend Sheet'!$AH13,0) + IFERROR(INDEX(WAC_Item_Cost,MATCH(1,(B$1=WAC_District)*('Blend Sheet'!$AI$4=WAC_IIN),0))*'Blend Sheet'!$AI13,0) + IFERROR(INDEX(WAC_Item_Cost,MATCH(1,(B$1=WAC_District)*('Blend Sheet'!$AJ$4=WAC_IIN),0))*'Blend Sheet'!$AJ13,0) + IFERROR(INDEX(WAC_Item_Cost,MATCH(1,(B$1=WAC_District)*('Blend Sheet'!$AK$4=WAC_IIN),0))*'Blend Sheet'!$AK13,0) + IFERROR(INDEX(WAC_Item_Cost,MATCH(1,(B$1=WAC_District)*('Blend Sheet'!$AL$4=WAC_IIN),0))*'Blend Sheet'!$AL13,0) + IFERROR(INDEX(WAC_Item_Cost,MATCH(1,(B$1=WAC_District)*('Blend Sheet'!$AM$4=WAC_IIN),0))*'Blend Sheet'!$AM13,0) + IFERROR(INDEX(WAC_Item_Cost,MATCH(1,(B$1=WAC_District)*('Blend Sheet'!$AN$4=WAC_IIN),0))*'Blend Sheet'!$AN13,0) + IFERROR(INDEX(WAC_Item_Cost,MATCH(1,(B$1=WAC_District)*('Blend Sheet'!$AO$4=WAC_IIN),0))*'Blend Sheet'!$AO13,0) + IFERROR(INDEX(WAC_Item_Cost,MATCH(1,(B$1=WAC_District)*('Blend Sheet'!$AP$4=WAC_IIN),0))*'Blend Sheet'!$AP13/1000,0)</f>
        <v>156.37859974</v>
      </c>
      <c r="C10" s="245">
        <f t="array" ref="C10">IFERROR(INDEX(WAC_Item_Cost,MATCH(1,(C$1=WAC_District)*('Blend Sheet'!$C$4=WAC_IIN),0))*'Blend Sheet'!$C13/1000,0) + IFERROR(INDEX(WAC_Item_Cost,MATCH(1,(C$1=WAC_District)*('Blend Sheet'!$D$4=WAC_IIN),0))*'Blend Sheet'!$D13/1000,0) + IFERROR(INDEX(WAC_Item_Cost,MATCH(1,(C$1=WAC_District)*('Blend Sheet'!$E$4=WAC_IIN),0))*'Blend Sheet'!$E13/1000,0) + IFERROR(INDEX(WAC_Item_Cost,MATCH(1,(C$1=WAC_District)*('Blend Sheet'!$F$4=WAC_IIN),0))*'Blend Sheet'!$F13/1000,0)  + IFERROR(INDEX(WAC_Item_Cost,MATCH(1,(C$1=WAC_District)*('Blend Sheet'!$G$4=WAC_IIN),0))*'Blend Sheet'!$G13,0) + IFERROR(INDEX(WAC_Item_Cost,MATCH(1,(C$1=WAC_District)*('Blend Sheet'!$H$4=WAC_IIN),0))*'Blend Sheet'!$H13,0)  + IFERROR(INDEX(WAC_Item_Cost,MATCH(1,(C$1=WAC_District)*('Blend Sheet'!$I$4=WAC_IIN),0))*'Blend Sheet'!$I13,0) + IFERROR(INDEX(WAC_Item_Cost,MATCH(1,(C$1=WAC_District)*('Blend Sheet'!$J$4=WAC_IIN),0))*'Blend Sheet'!$J13,0) + IFERROR(INDEX(WAC_Item_Cost,MATCH(1,(C$1=WAC_District)*('Blend Sheet'!$K$4=WAC_IIN),0))*'Blend Sheet'!$K13,0) + IFERROR(INDEX(WAC_Item_Cost,MATCH(1,(C$1=WAC_District)*('Blend Sheet'!$L$4=WAC_IIN),0))*'Blend Sheet'!$L13,0) + IFERROR(INDEX(WAC_Item_Cost,MATCH(1,(C$1=WAC_District)*('Blend Sheet'!$M$4=WAC_IIN),0))*'Blend Sheet'!$M13,0) + IFERROR(INDEX(WAC_Item_Cost,MATCH(1,(C$1=WAC_District)*('Blend Sheet'!$N$4=WAC_IIN),0))*'Blend Sheet'!$N13,0) + IFERROR(INDEX(WAC_Item_Cost,MATCH(1,(C$1=WAC_District)*('Blend Sheet'!$O$4=WAC_IIN),0))*'Blend Sheet'!$O13,0) + IFERROR(INDEX(WAC_Item_Cost,MATCH(1,(C$1=WAC_District)*('Blend Sheet'!$P$4=WAC_IIN),0))*'Blend Sheet'!$P13,0) + IFERROR(INDEX(WAC_Item_Cost,MATCH(1,(C$1=WAC_District)*('Blend Sheet'!$Q$4=WAC_IIN),0))*'Blend Sheet'!$Q13,0) + IFERROR(INDEX(WAC_Item_Cost,MATCH(1,(C$1=WAC_District)*('Blend Sheet'!$R$4=WAC_IIN),0))*'Blend Sheet'!$R13,0) + IFERROR(INDEX(WAC_Item_Cost,MATCH(1,(C$1=WAC_District)*('Blend Sheet'!$S$4=WAC_IIN),0))*'Blend Sheet'!$S13,0) + IFERROR(INDEX(WAC_Item_Cost,MATCH(1,(C$1=WAC_District)*('Blend Sheet'!$T$4=WAC_IIN),0))*'Blend Sheet'!$T13,0) + IFERROR(INDEX(WAC_Item_Cost,MATCH(1,(C$1=WAC_District)*('Blend Sheet'!$U$4=WAC_IIN),0))*'Blend Sheet'!$U13,0) + IFERROR(INDEX(WAC_Item_Cost,MATCH(1,(C$1=WAC_District)*('Blend Sheet'!$V$4=WAC_IIN),0))*'Blend Sheet'!$V13,0) + IFERROR(INDEX(WAC_Item_Cost,MATCH(1,(C$1=WAC_District)*('Blend Sheet'!$W$4=WAC_IIN),0))*'Blend Sheet'!$W13,0) + IFERROR(INDEX(WAC_Item_Cost,MATCH(1,(C$1=WAC_District)*('Blend Sheet'!$X$4=WAC_IIN),0))*'Blend Sheet'!$X13,0) + IFERROR(INDEX(WAC_Item_Cost,MATCH(1,(C$1=WAC_District)*('Blend Sheet'!$Y$4=WAC_IIN),0))*'Blend Sheet'!$Y13,0) + IFERROR(INDEX(WAC_Item_Cost,MATCH(1,(C$1=WAC_District)*('Blend Sheet'!$Z$4=WAC_IIN),0))*'Blend Sheet'!$Z13,0) + IFERROR(INDEX(WAC_Item_Cost,MATCH(1,(C$1=WAC_District)*('Blend Sheet'!$AA$4=WAC_IIN),0))*'Blend Sheet'!$AA13,0) + IFERROR(INDEX(WAC_Item_Cost,MATCH(1,(C$1=WAC_District)*('Blend Sheet'!$AB$4=WAC_IIN),0))*'Blend Sheet'!$AB13,0) + IFERROR(INDEX(WAC_Item_Cost,MATCH(1,(C$1=WAC_District)*('Blend Sheet'!$AC$4=WAC_IIN),0))*'Blend Sheet'!$AC13,0) + IFERROR(INDEX(WAC_Item_Cost,MATCH(1,(C$1=WAC_District)*('Blend Sheet'!$AD$4=WAC_IIN),0))*'Blend Sheet'!$AD13,0) + IFERROR(INDEX(WAC_Item_Cost,MATCH(1,(C$1=WAC_District)*('Blend Sheet'!$AE$4=WAC_IIN),0))*'Blend Sheet'!$AE13,0) + IFERROR(INDEX(WAC_Item_Cost,MATCH(1,(C$1=WAC_District)*('Blend Sheet'!$AF$4=WAC_IIN),0))*'Blend Sheet'!$AF13,0) + IFERROR(INDEX(WAC_Item_Cost,MATCH(1,(C$1=WAC_District)*('Blend Sheet'!$AG$4=WAC_IIN),0))*'Blend Sheet'!$AG13,0) + IFERROR(INDEX(WAC_Item_Cost,MATCH(1,(C$1=WAC_District)*('Blend Sheet'!$AH$4=WAC_IIN),0))*'Blend Sheet'!$AH13,0) + IFERROR(INDEX(WAC_Item_Cost,MATCH(1,(C$1=WAC_District)*('Blend Sheet'!$AI$4=WAC_IIN),0))*'Blend Sheet'!$AI13,0) + IFERROR(INDEX(WAC_Item_Cost,MATCH(1,(C$1=WAC_District)*('Blend Sheet'!$AJ$4=WAC_IIN),0))*'Blend Sheet'!$AJ13,0) + IFERROR(INDEX(WAC_Item_Cost,MATCH(1,(C$1=WAC_District)*('Blend Sheet'!$AK$4=WAC_IIN),0))*'Blend Sheet'!$AK13,0) + IFERROR(INDEX(WAC_Item_Cost,MATCH(1,(C$1=WAC_District)*('Blend Sheet'!$AL$4=WAC_IIN),0))*'Blend Sheet'!$AL13,0) + IFERROR(INDEX(WAC_Item_Cost,MATCH(1,(C$1=WAC_District)*('Blend Sheet'!$AM$4=WAC_IIN),0))*'Blend Sheet'!$AM13,0) + IFERROR(INDEX(WAC_Item_Cost,MATCH(1,(C$1=WAC_District)*('Blend Sheet'!$AN$4=WAC_IIN),0))*'Blend Sheet'!$AN13,0) + IFERROR(INDEX(WAC_Item_Cost,MATCH(1,(C$1=WAC_District)*('Blend Sheet'!$AO$4=WAC_IIN),0))*'Blend Sheet'!$AO13,0) + IFERROR(INDEX(WAC_Item_Cost,MATCH(1,(C$1=WAC_District)*('Blend Sheet'!$AP$4=WAC_IIN),0))*'Blend Sheet'!$AP13/1000,0)</f>
        <v>191.79307162000001</v>
      </c>
      <c r="D10" s="245">
        <f t="array" ref="D10">IFERROR(INDEX(WAC_Item_Cost,MATCH(1,(D$1=WAC_District)*('Blend Sheet'!$C$4=WAC_IIN),0))*'Blend Sheet'!$C13/1000,0) + IFERROR(INDEX(WAC_Item_Cost,MATCH(1,(D$1=WAC_District)*('Blend Sheet'!$D$4=WAC_IIN),0))*'Blend Sheet'!$D13/1000,0) + IFERROR(INDEX(WAC_Item_Cost,MATCH(1,(D$1=WAC_District)*('Blend Sheet'!$E$4=WAC_IIN),0))*'Blend Sheet'!$E13/1000,0) + IFERROR(INDEX(WAC_Item_Cost,MATCH(1,(D$1=WAC_District)*('Blend Sheet'!$F$4=WAC_IIN),0))*'Blend Sheet'!$F13/1000,0)  + IFERROR(INDEX(WAC_Item_Cost,MATCH(1,(D$1=WAC_District)*('Blend Sheet'!$G$4=WAC_IIN),0))*'Blend Sheet'!$G13,0) + IFERROR(INDEX(WAC_Item_Cost,MATCH(1,(D$1=WAC_District)*('Blend Sheet'!$H$4=WAC_IIN),0))*'Blend Sheet'!$H13,0)  + IFERROR(INDEX(WAC_Item_Cost,MATCH(1,(D$1=WAC_District)*('Blend Sheet'!$I$4=WAC_IIN),0))*'Blend Sheet'!$I13,0) + IFERROR(INDEX(WAC_Item_Cost,MATCH(1,(D$1=WAC_District)*('Blend Sheet'!$J$4=WAC_IIN),0))*'Blend Sheet'!$J13,0) + IFERROR(INDEX(WAC_Item_Cost,MATCH(1,(D$1=WAC_District)*('Blend Sheet'!$K$4=WAC_IIN),0))*'Blend Sheet'!$K13,0) + IFERROR(INDEX(WAC_Item_Cost,MATCH(1,(D$1=WAC_District)*('Blend Sheet'!$L$4=WAC_IIN),0))*'Blend Sheet'!$L13,0) + IFERROR(INDEX(WAC_Item_Cost,MATCH(1,(D$1=WAC_District)*('Blend Sheet'!$M$4=WAC_IIN),0))*'Blend Sheet'!$M13,0) + IFERROR(INDEX(WAC_Item_Cost,MATCH(1,(D$1=WAC_District)*('Blend Sheet'!$N$4=WAC_IIN),0))*'Blend Sheet'!$N13,0) + IFERROR(INDEX(WAC_Item_Cost,MATCH(1,(D$1=WAC_District)*('Blend Sheet'!$O$4=WAC_IIN),0))*'Blend Sheet'!$O13,0) + IFERROR(INDEX(WAC_Item_Cost,MATCH(1,(D$1=WAC_District)*('Blend Sheet'!$P$4=WAC_IIN),0))*'Blend Sheet'!$P13,0) + IFERROR(INDEX(WAC_Item_Cost,MATCH(1,(D$1=WAC_District)*('Blend Sheet'!$Q$4=WAC_IIN),0))*'Blend Sheet'!$Q13,0) + IFERROR(INDEX(WAC_Item_Cost,MATCH(1,(D$1=WAC_District)*('Blend Sheet'!$R$4=WAC_IIN),0))*'Blend Sheet'!$R13,0) + IFERROR(INDEX(WAC_Item_Cost,MATCH(1,(D$1=WAC_District)*('Blend Sheet'!$S$4=WAC_IIN),0))*'Blend Sheet'!$S13,0) + IFERROR(INDEX(WAC_Item_Cost,MATCH(1,(D$1=WAC_District)*('Blend Sheet'!$T$4=WAC_IIN),0))*'Blend Sheet'!$T13,0) + IFERROR(INDEX(WAC_Item_Cost,MATCH(1,(D$1=WAC_District)*('Blend Sheet'!$U$4=WAC_IIN),0))*'Blend Sheet'!$U13,0) + IFERROR(INDEX(WAC_Item_Cost,MATCH(1,(D$1=WAC_District)*('Blend Sheet'!$V$4=WAC_IIN),0))*'Blend Sheet'!$V13,0) + IFERROR(INDEX(WAC_Item_Cost,MATCH(1,(D$1=WAC_District)*('Blend Sheet'!$W$4=WAC_IIN),0))*'Blend Sheet'!$W13,0) + IFERROR(INDEX(WAC_Item_Cost,MATCH(1,(D$1=WAC_District)*('Blend Sheet'!$X$4=WAC_IIN),0))*'Blend Sheet'!$X13,0) + IFERROR(INDEX(WAC_Item_Cost,MATCH(1,(D$1=WAC_District)*('Blend Sheet'!$Y$4=WAC_IIN),0))*'Blend Sheet'!$Y13,0) + IFERROR(INDEX(WAC_Item_Cost,MATCH(1,(D$1=WAC_District)*('Blend Sheet'!$Z$4=WAC_IIN),0))*'Blend Sheet'!$Z13,0) + IFERROR(INDEX(WAC_Item_Cost,MATCH(1,(D$1=WAC_District)*('Blend Sheet'!$AA$4=WAC_IIN),0))*'Blend Sheet'!$AA13,0) + IFERROR(INDEX(WAC_Item_Cost,MATCH(1,(D$1=WAC_District)*('Blend Sheet'!$AB$4=WAC_IIN),0))*'Blend Sheet'!$AB13,0) + IFERROR(INDEX(WAC_Item_Cost,MATCH(1,(D$1=WAC_District)*('Blend Sheet'!$AC$4=WAC_IIN),0))*'Blend Sheet'!$AC13,0) + IFERROR(INDEX(WAC_Item_Cost,MATCH(1,(D$1=WAC_District)*('Blend Sheet'!$AD$4=WAC_IIN),0))*'Blend Sheet'!$AD13,0) + IFERROR(INDEX(WAC_Item_Cost,MATCH(1,(D$1=WAC_District)*('Blend Sheet'!$AE$4=WAC_IIN),0))*'Blend Sheet'!$AE13,0) + IFERROR(INDEX(WAC_Item_Cost,MATCH(1,(D$1=WAC_District)*('Blend Sheet'!$AF$4=WAC_IIN),0))*'Blend Sheet'!$AF13,0) + IFERROR(INDEX(WAC_Item_Cost,MATCH(1,(D$1=WAC_District)*('Blend Sheet'!$AG$4=WAC_IIN),0))*'Blend Sheet'!$AG13,0) + IFERROR(INDEX(WAC_Item_Cost,MATCH(1,(D$1=WAC_District)*('Blend Sheet'!$AH$4=WAC_IIN),0))*'Blend Sheet'!$AH13,0) + IFERROR(INDEX(WAC_Item_Cost,MATCH(1,(D$1=WAC_District)*('Blend Sheet'!$AI$4=WAC_IIN),0))*'Blend Sheet'!$AI13,0) + IFERROR(INDEX(WAC_Item_Cost,MATCH(1,(D$1=WAC_District)*('Blend Sheet'!$AJ$4=WAC_IIN),0))*'Blend Sheet'!$AJ13,0) + IFERROR(INDEX(WAC_Item_Cost,MATCH(1,(D$1=WAC_District)*('Blend Sheet'!$AK$4=WAC_IIN),0))*'Blend Sheet'!$AK13,0) + IFERROR(INDEX(WAC_Item_Cost,MATCH(1,(D$1=WAC_District)*('Blend Sheet'!$AL$4=WAC_IIN),0))*'Blend Sheet'!$AL13,0) + IFERROR(INDEX(WAC_Item_Cost,MATCH(1,(D$1=WAC_District)*('Blend Sheet'!$AM$4=WAC_IIN),0))*'Blend Sheet'!$AM13,0) + IFERROR(INDEX(WAC_Item_Cost,MATCH(1,(D$1=WAC_District)*('Blend Sheet'!$AN$4=WAC_IIN),0))*'Blend Sheet'!$AN13,0) + IFERROR(INDEX(WAC_Item_Cost,MATCH(1,(D$1=WAC_District)*('Blend Sheet'!$AO$4=WAC_IIN),0))*'Blend Sheet'!$AO13,0) + IFERROR(INDEX(WAC_Item_Cost,MATCH(1,(D$1=WAC_District)*('Blend Sheet'!$AP$4=WAC_IIN),0))*'Blend Sheet'!$AP13/1000,0)</f>
        <v>137.22652944000001</v>
      </c>
      <c r="E10" s="245">
        <f t="array" ref="E10">IFERROR(INDEX(WAC_Item_Cost,MATCH(1,(E$1=WAC_District)*('Blend Sheet'!$C$4=WAC_IIN),0))*'Blend Sheet'!$C13/1000,0) + IFERROR(INDEX(WAC_Item_Cost,MATCH(1,(E$1=WAC_District)*('Blend Sheet'!$D$4=WAC_IIN),0))*'Blend Sheet'!$D13/1000,0) + IFERROR(INDEX(WAC_Item_Cost,MATCH(1,(E$1=WAC_District)*('Blend Sheet'!$E$4=WAC_IIN),0))*'Blend Sheet'!$E13/1000,0) + IFERROR(INDEX(WAC_Item_Cost,MATCH(1,(E$1=WAC_District)*('Blend Sheet'!$F$4=WAC_IIN),0))*'Blend Sheet'!$F13/1000,0)  + IFERROR(INDEX(WAC_Item_Cost,MATCH(1,(E$1=WAC_District)*('Blend Sheet'!$G$4=WAC_IIN),0))*'Blend Sheet'!$G13,0) + IFERROR(INDEX(WAC_Item_Cost,MATCH(1,(E$1=WAC_District)*('Blend Sheet'!$H$4=WAC_IIN),0))*'Blend Sheet'!$H13,0)  + IFERROR(INDEX(WAC_Item_Cost,MATCH(1,(E$1=WAC_District)*('Blend Sheet'!$I$4=WAC_IIN),0))*'Blend Sheet'!$I13,0) + IFERROR(INDEX(WAC_Item_Cost,MATCH(1,(E$1=WAC_District)*('Blend Sheet'!$J$4=WAC_IIN),0))*'Blend Sheet'!$J13,0) + IFERROR(INDEX(WAC_Item_Cost,MATCH(1,(E$1=WAC_District)*('Blend Sheet'!$K$4=WAC_IIN),0))*'Blend Sheet'!$K13,0) + IFERROR(INDEX(WAC_Item_Cost,MATCH(1,(E$1=WAC_District)*('Blend Sheet'!$L$4=WAC_IIN),0))*'Blend Sheet'!$L13,0) + IFERROR(INDEX(WAC_Item_Cost,MATCH(1,(E$1=WAC_District)*('Blend Sheet'!$M$4=WAC_IIN),0))*'Blend Sheet'!$M13,0) + IFERROR(INDEX(WAC_Item_Cost,MATCH(1,(E$1=WAC_District)*('Blend Sheet'!$N$4=WAC_IIN),0))*'Blend Sheet'!$N13,0) + IFERROR(INDEX(WAC_Item_Cost,MATCH(1,(E$1=WAC_District)*('Blend Sheet'!$O$4=WAC_IIN),0))*'Blend Sheet'!$O13,0) + IFERROR(INDEX(WAC_Item_Cost,MATCH(1,(E$1=WAC_District)*('Blend Sheet'!$P$4=WAC_IIN),0))*'Blend Sheet'!$P13,0) + IFERROR(INDEX(WAC_Item_Cost,MATCH(1,(E$1=WAC_District)*('Blend Sheet'!$Q$4=WAC_IIN),0))*'Blend Sheet'!$Q13,0) + IFERROR(INDEX(WAC_Item_Cost,MATCH(1,(E$1=WAC_District)*('Blend Sheet'!$R$4=WAC_IIN),0))*'Blend Sheet'!$R13,0) + IFERROR(INDEX(WAC_Item_Cost,MATCH(1,(E$1=WAC_District)*('Blend Sheet'!$S$4=WAC_IIN),0))*'Blend Sheet'!$S13,0) + IFERROR(INDEX(WAC_Item_Cost,MATCH(1,(E$1=WAC_District)*('Blend Sheet'!$T$4=WAC_IIN),0))*'Blend Sheet'!$T13,0) + IFERROR(INDEX(WAC_Item_Cost,MATCH(1,(E$1=WAC_District)*('Blend Sheet'!$U$4=WAC_IIN),0))*'Blend Sheet'!$U13,0) + IFERROR(INDEX(WAC_Item_Cost,MATCH(1,(E$1=WAC_District)*('Blend Sheet'!$V$4=WAC_IIN),0))*'Blend Sheet'!$V13,0) + IFERROR(INDEX(WAC_Item_Cost,MATCH(1,(E$1=WAC_District)*('Blend Sheet'!$W$4=WAC_IIN),0))*'Blend Sheet'!$W13,0) + IFERROR(INDEX(WAC_Item_Cost,MATCH(1,(E$1=WAC_District)*('Blend Sheet'!$X$4=WAC_IIN),0))*'Blend Sheet'!$X13,0) + IFERROR(INDEX(WAC_Item_Cost,MATCH(1,(E$1=WAC_District)*('Blend Sheet'!$Y$4=WAC_IIN),0))*'Blend Sheet'!$Y13,0) + IFERROR(INDEX(WAC_Item_Cost,MATCH(1,(E$1=WAC_District)*('Blend Sheet'!$Z$4=WAC_IIN),0))*'Blend Sheet'!$Z13,0) + IFERROR(INDEX(WAC_Item_Cost,MATCH(1,(E$1=WAC_District)*('Blend Sheet'!$AA$4=WAC_IIN),0))*'Blend Sheet'!$AA13,0) + IFERROR(INDEX(WAC_Item_Cost,MATCH(1,(E$1=WAC_District)*('Blend Sheet'!$AB$4=WAC_IIN),0))*'Blend Sheet'!$AB13,0) + IFERROR(INDEX(WAC_Item_Cost,MATCH(1,(E$1=WAC_District)*('Blend Sheet'!$AC$4=WAC_IIN),0))*'Blend Sheet'!$AC13,0) + IFERROR(INDEX(WAC_Item_Cost,MATCH(1,(E$1=WAC_District)*('Blend Sheet'!$AD$4=WAC_IIN),0))*'Blend Sheet'!$AD13,0) + IFERROR(INDEX(WAC_Item_Cost,MATCH(1,(E$1=WAC_District)*('Blend Sheet'!$AE$4=WAC_IIN),0))*'Blend Sheet'!$AE13,0) + IFERROR(INDEX(WAC_Item_Cost,MATCH(1,(E$1=WAC_District)*('Blend Sheet'!$AF$4=WAC_IIN),0))*'Blend Sheet'!$AF13,0) + IFERROR(INDEX(WAC_Item_Cost,MATCH(1,(E$1=WAC_District)*('Blend Sheet'!$AG$4=WAC_IIN),0))*'Blend Sheet'!$AG13,0) + IFERROR(INDEX(WAC_Item_Cost,MATCH(1,(E$1=WAC_District)*('Blend Sheet'!$AH$4=WAC_IIN),0))*'Blend Sheet'!$AH13,0) + IFERROR(INDEX(WAC_Item_Cost,MATCH(1,(E$1=WAC_District)*('Blend Sheet'!$AI$4=WAC_IIN),0))*'Blend Sheet'!$AI13,0) + IFERROR(INDEX(WAC_Item_Cost,MATCH(1,(E$1=WAC_District)*('Blend Sheet'!$AJ$4=WAC_IIN),0))*'Blend Sheet'!$AJ13,0) + IFERROR(INDEX(WAC_Item_Cost,MATCH(1,(E$1=WAC_District)*('Blend Sheet'!$AK$4=WAC_IIN),0))*'Blend Sheet'!$AK13,0) + IFERROR(INDEX(WAC_Item_Cost,MATCH(1,(E$1=WAC_District)*('Blend Sheet'!$AL$4=WAC_IIN),0))*'Blend Sheet'!$AL13,0) + IFERROR(INDEX(WAC_Item_Cost,MATCH(1,(E$1=WAC_District)*('Blend Sheet'!$AM$4=WAC_IIN),0))*'Blend Sheet'!$AM13,0) + IFERROR(INDEX(WAC_Item_Cost,MATCH(1,(E$1=WAC_District)*('Blend Sheet'!$AN$4=WAC_IIN),0))*'Blend Sheet'!$AN13,0) + IFERROR(INDEX(WAC_Item_Cost,MATCH(1,(E$1=WAC_District)*('Blend Sheet'!$AO$4=WAC_IIN),0))*'Blend Sheet'!$AO13,0) + IFERROR(INDEX(WAC_Item_Cost,MATCH(1,(E$1=WAC_District)*('Blend Sheet'!$AP$4=WAC_IIN),0))*'Blend Sheet'!$AP13/1000,0)</f>
        <v>236.60671491999997</v>
      </c>
      <c r="F10" s="245">
        <f t="array" ref="F10">IFERROR(INDEX(WAC_Item_Cost,MATCH(1,(F$1=WAC_District)*('Blend Sheet'!$C$4=WAC_IIN),0))*'Blend Sheet'!$C13/1000,0) + IFERROR(INDEX(WAC_Item_Cost,MATCH(1,(F$1=WAC_District)*('Blend Sheet'!$D$4=WAC_IIN),0))*'Blend Sheet'!$D13/1000,0) + IFERROR(INDEX(WAC_Item_Cost,MATCH(1,(F$1=WAC_District)*('Blend Sheet'!$E$4=WAC_IIN),0))*'Blend Sheet'!$E13/1000,0) + IFERROR(INDEX(WAC_Item_Cost,MATCH(1,(F$1=WAC_District)*('Blend Sheet'!$F$4=WAC_IIN),0))*'Blend Sheet'!$F13/1000,0)  + IFERROR(INDEX(WAC_Item_Cost,MATCH(1,(F$1=WAC_District)*('Blend Sheet'!$G$4=WAC_IIN),0))*'Blend Sheet'!$G13,0) + IFERROR(INDEX(WAC_Item_Cost,MATCH(1,(F$1=WAC_District)*('Blend Sheet'!$H$4=WAC_IIN),0))*'Blend Sheet'!$H13,0)  + IFERROR(INDEX(WAC_Item_Cost,MATCH(1,(F$1=WAC_District)*('Blend Sheet'!$I$4=WAC_IIN),0))*'Blend Sheet'!$I13,0) + IFERROR(INDEX(WAC_Item_Cost,MATCH(1,(F$1=WAC_District)*('Blend Sheet'!$J$4=WAC_IIN),0))*'Blend Sheet'!$J13,0) + IFERROR(INDEX(WAC_Item_Cost,MATCH(1,(F$1=WAC_District)*('Blend Sheet'!$K$4=WAC_IIN),0))*'Blend Sheet'!$K13,0) + IFERROR(INDEX(WAC_Item_Cost,MATCH(1,(F$1=WAC_District)*('Blend Sheet'!$L$4=WAC_IIN),0))*'Blend Sheet'!$L13,0) + IFERROR(INDEX(WAC_Item_Cost,MATCH(1,(F$1=WAC_District)*('Blend Sheet'!$M$4=WAC_IIN),0))*'Blend Sheet'!$M13,0) + IFERROR(INDEX(WAC_Item_Cost,MATCH(1,(F$1=WAC_District)*('Blend Sheet'!$N$4=WAC_IIN),0))*'Blend Sheet'!$N13,0) + IFERROR(INDEX(WAC_Item_Cost,MATCH(1,(F$1=WAC_District)*('Blend Sheet'!$O$4=WAC_IIN),0))*'Blend Sheet'!$O13,0) + IFERROR(INDEX(WAC_Item_Cost,MATCH(1,(F$1=WAC_District)*('Blend Sheet'!$P$4=WAC_IIN),0))*'Blend Sheet'!$P13,0) + IFERROR(INDEX(WAC_Item_Cost,MATCH(1,(F$1=WAC_District)*('Blend Sheet'!$Q$4=WAC_IIN),0))*'Blend Sheet'!$Q13,0) + IFERROR(INDEX(WAC_Item_Cost,MATCH(1,(F$1=WAC_District)*('Blend Sheet'!$R$4=WAC_IIN),0))*'Blend Sheet'!$R13,0) + IFERROR(INDEX(WAC_Item_Cost,MATCH(1,(F$1=WAC_District)*('Blend Sheet'!$S$4=WAC_IIN),0))*'Blend Sheet'!$S13,0) + IFERROR(INDEX(WAC_Item_Cost,MATCH(1,(F$1=WAC_District)*('Blend Sheet'!$T$4=WAC_IIN),0))*'Blend Sheet'!$T13,0) + IFERROR(INDEX(WAC_Item_Cost,MATCH(1,(F$1=WAC_District)*('Blend Sheet'!$U$4=WAC_IIN),0))*'Blend Sheet'!$U13,0) + IFERROR(INDEX(WAC_Item_Cost,MATCH(1,(F$1=WAC_District)*('Blend Sheet'!$V$4=WAC_IIN),0))*'Blend Sheet'!$V13,0) + IFERROR(INDEX(WAC_Item_Cost,MATCH(1,(F$1=WAC_District)*('Blend Sheet'!$W$4=WAC_IIN),0))*'Blend Sheet'!$W13,0) + IFERROR(INDEX(WAC_Item_Cost,MATCH(1,(F$1=WAC_District)*('Blend Sheet'!$X$4=WAC_IIN),0))*'Blend Sheet'!$X13,0) + IFERROR(INDEX(WAC_Item_Cost,MATCH(1,(F$1=WAC_District)*('Blend Sheet'!$Y$4=WAC_IIN),0))*'Blend Sheet'!$Y13,0) + IFERROR(INDEX(WAC_Item_Cost,MATCH(1,(F$1=WAC_District)*('Blend Sheet'!$Z$4=WAC_IIN),0))*'Blend Sheet'!$Z13,0) + IFERROR(INDEX(WAC_Item_Cost,MATCH(1,(F$1=WAC_District)*('Blend Sheet'!$AA$4=WAC_IIN),0))*'Blend Sheet'!$AA13,0) + IFERROR(INDEX(WAC_Item_Cost,MATCH(1,(F$1=WAC_District)*('Blend Sheet'!$AB$4=WAC_IIN),0))*'Blend Sheet'!$AB13,0) + IFERROR(INDEX(WAC_Item_Cost,MATCH(1,(F$1=WAC_District)*('Blend Sheet'!$AC$4=WAC_IIN),0))*'Blend Sheet'!$AC13,0) + IFERROR(INDEX(WAC_Item_Cost,MATCH(1,(F$1=WAC_District)*('Blend Sheet'!$AD$4=WAC_IIN),0))*'Blend Sheet'!$AD13,0) + IFERROR(INDEX(WAC_Item_Cost,MATCH(1,(F$1=WAC_District)*('Blend Sheet'!$AE$4=WAC_IIN),0))*'Blend Sheet'!$AE13,0) + IFERROR(INDEX(WAC_Item_Cost,MATCH(1,(F$1=WAC_District)*('Blend Sheet'!$AF$4=WAC_IIN),0))*'Blend Sheet'!$AF13,0) + IFERROR(INDEX(WAC_Item_Cost,MATCH(1,(F$1=WAC_District)*('Blend Sheet'!$AG$4=WAC_IIN),0))*'Blend Sheet'!$AG13,0) + IFERROR(INDEX(WAC_Item_Cost,MATCH(1,(F$1=WAC_District)*('Blend Sheet'!$AH$4=WAC_IIN),0))*'Blend Sheet'!$AH13,0) + IFERROR(INDEX(WAC_Item_Cost,MATCH(1,(F$1=WAC_District)*('Blend Sheet'!$AI$4=WAC_IIN),0))*'Blend Sheet'!$AI13,0) + IFERROR(INDEX(WAC_Item_Cost,MATCH(1,(F$1=WAC_District)*('Blend Sheet'!$AJ$4=WAC_IIN),0))*'Blend Sheet'!$AJ13,0) + IFERROR(INDEX(WAC_Item_Cost,MATCH(1,(F$1=WAC_District)*('Blend Sheet'!$AK$4=WAC_IIN),0))*'Blend Sheet'!$AK13,0) + IFERROR(INDEX(WAC_Item_Cost,MATCH(1,(F$1=WAC_District)*('Blend Sheet'!$AL$4=WAC_IIN),0))*'Blend Sheet'!$AL13,0) + IFERROR(INDEX(WAC_Item_Cost,MATCH(1,(F$1=WAC_District)*('Blend Sheet'!$AM$4=WAC_IIN),0))*'Blend Sheet'!$AM13,0) + IFERROR(INDEX(WAC_Item_Cost,MATCH(1,(F$1=WAC_District)*('Blend Sheet'!$AN$4=WAC_IIN),0))*'Blend Sheet'!$AN13,0) + IFERROR(INDEX(WAC_Item_Cost,MATCH(1,(F$1=WAC_District)*('Blend Sheet'!$AO$4=WAC_IIN),0))*'Blend Sheet'!$AO13,0) + IFERROR(INDEX(WAC_Item_Cost,MATCH(1,(F$1=WAC_District)*('Blend Sheet'!$AP$4=WAC_IIN),0))*'Blend Sheet'!$AP13/1000,0)</f>
        <v>206.87917540000001</v>
      </c>
      <c r="G10" s="245">
        <f t="array" ref="G10">IFERROR(INDEX(WAC_Item_Cost,MATCH(1,(G$1=WAC_District)*('Blend Sheet'!$C$4=WAC_IIN),0))*'Blend Sheet'!$C13/1000,0) + IFERROR(INDEX(WAC_Item_Cost,MATCH(1,(G$1=WAC_District)*('Blend Sheet'!$D$4=WAC_IIN),0))*'Blend Sheet'!$D13/1000,0) + IFERROR(INDEX(WAC_Item_Cost,MATCH(1,(G$1=WAC_District)*('Blend Sheet'!$E$4=WAC_IIN),0))*'Blend Sheet'!$E13/1000,0) + IFERROR(INDEX(WAC_Item_Cost,MATCH(1,(G$1=WAC_District)*('Blend Sheet'!$F$4=WAC_IIN),0))*'Blend Sheet'!$F13/1000,0)  + IFERROR(INDEX(WAC_Item_Cost,MATCH(1,(G$1=WAC_District)*('Blend Sheet'!$G$4=WAC_IIN),0))*'Blend Sheet'!$G13,0) + IFERROR(INDEX(WAC_Item_Cost,MATCH(1,(G$1=WAC_District)*('Blend Sheet'!$H$4=WAC_IIN),0))*'Blend Sheet'!$H13,0)  + IFERROR(INDEX(WAC_Item_Cost,MATCH(1,(G$1=WAC_District)*('Blend Sheet'!$I$4=WAC_IIN),0))*'Blend Sheet'!$I13,0) + IFERROR(INDEX(WAC_Item_Cost,MATCH(1,(G$1=WAC_District)*('Blend Sheet'!$J$4=WAC_IIN),0))*'Blend Sheet'!$J13,0) + IFERROR(INDEX(WAC_Item_Cost,MATCH(1,(G$1=WAC_District)*('Blend Sheet'!$K$4=WAC_IIN),0))*'Blend Sheet'!$K13,0) + IFERROR(INDEX(WAC_Item_Cost,MATCH(1,(G$1=WAC_District)*('Blend Sheet'!$L$4=WAC_IIN),0))*'Blend Sheet'!$L13,0) + IFERROR(INDEX(WAC_Item_Cost,MATCH(1,(G$1=WAC_District)*('Blend Sheet'!$M$4=WAC_IIN),0))*'Blend Sheet'!$M13,0) + IFERROR(INDEX(WAC_Item_Cost,MATCH(1,(G$1=WAC_District)*('Blend Sheet'!$N$4=WAC_IIN),0))*'Blend Sheet'!$N13,0) + IFERROR(INDEX(WAC_Item_Cost,MATCH(1,(G$1=WAC_District)*('Blend Sheet'!$O$4=WAC_IIN),0))*'Blend Sheet'!$O13,0) + IFERROR(INDEX(WAC_Item_Cost,MATCH(1,(G$1=WAC_District)*('Blend Sheet'!$P$4=WAC_IIN),0))*'Blend Sheet'!$P13,0) + IFERROR(INDEX(WAC_Item_Cost,MATCH(1,(G$1=WAC_District)*('Blend Sheet'!$Q$4=WAC_IIN),0))*'Blend Sheet'!$Q13,0) + IFERROR(INDEX(WAC_Item_Cost,MATCH(1,(G$1=WAC_District)*('Blend Sheet'!$R$4=WAC_IIN),0))*'Blend Sheet'!$R13,0) + IFERROR(INDEX(WAC_Item_Cost,MATCH(1,(G$1=WAC_District)*('Blend Sheet'!$S$4=WAC_IIN),0))*'Blend Sheet'!$S13,0) + IFERROR(INDEX(WAC_Item_Cost,MATCH(1,(G$1=WAC_District)*('Blend Sheet'!$T$4=WAC_IIN),0))*'Blend Sheet'!$T13,0) + IFERROR(INDEX(WAC_Item_Cost,MATCH(1,(G$1=WAC_District)*('Blend Sheet'!$U$4=WAC_IIN),0))*'Blend Sheet'!$U13,0) + IFERROR(INDEX(WAC_Item_Cost,MATCH(1,(G$1=WAC_District)*('Blend Sheet'!$V$4=WAC_IIN),0))*'Blend Sheet'!$V13,0) + IFERROR(INDEX(WAC_Item_Cost,MATCH(1,(G$1=WAC_District)*('Blend Sheet'!$W$4=WAC_IIN),0))*'Blend Sheet'!$W13,0) + IFERROR(INDEX(WAC_Item_Cost,MATCH(1,(G$1=WAC_District)*('Blend Sheet'!$X$4=WAC_IIN),0))*'Blend Sheet'!$X13,0) + IFERROR(INDEX(WAC_Item_Cost,MATCH(1,(G$1=WAC_District)*('Blend Sheet'!$Y$4=WAC_IIN),0))*'Blend Sheet'!$Y13,0) + IFERROR(INDEX(WAC_Item_Cost,MATCH(1,(G$1=WAC_District)*('Blend Sheet'!$Z$4=WAC_IIN),0))*'Blend Sheet'!$Z13,0) + IFERROR(INDEX(WAC_Item_Cost,MATCH(1,(G$1=WAC_District)*('Blend Sheet'!$AA$4=WAC_IIN),0))*'Blend Sheet'!$AA13,0) + IFERROR(INDEX(WAC_Item_Cost,MATCH(1,(G$1=WAC_District)*('Blend Sheet'!$AB$4=WAC_IIN),0))*'Blend Sheet'!$AB13,0) + IFERROR(INDEX(WAC_Item_Cost,MATCH(1,(G$1=WAC_District)*('Blend Sheet'!$AC$4=WAC_IIN),0))*'Blend Sheet'!$AC13,0) + IFERROR(INDEX(WAC_Item_Cost,MATCH(1,(G$1=WAC_District)*('Blend Sheet'!$AD$4=WAC_IIN),0))*'Blend Sheet'!$AD13,0) + IFERROR(INDEX(WAC_Item_Cost,MATCH(1,(G$1=WAC_District)*('Blend Sheet'!$AE$4=WAC_IIN),0))*'Blend Sheet'!$AE13,0) + IFERROR(INDEX(WAC_Item_Cost,MATCH(1,(G$1=WAC_District)*('Blend Sheet'!$AF$4=WAC_IIN),0))*'Blend Sheet'!$AF13,0) + IFERROR(INDEX(WAC_Item_Cost,MATCH(1,(G$1=WAC_District)*('Blend Sheet'!$AG$4=WAC_IIN),0))*'Blend Sheet'!$AG13,0) + IFERROR(INDEX(WAC_Item_Cost,MATCH(1,(G$1=WAC_District)*('Blend Sheet'!$AH$4=WAC_IIN),0))*'Blend Sheet'!$AH13,0) + IFERROR(INDEX(WAC_Item_Cost,MATCH(1,(G$1=WAC_District)*('Blend Sheet'!$AI$4=WAC_IIN),0))*'Blend Sheet'!$AI13,0) + IFERROR(INDEX(WAC_Item_Cost,MATCH(1,(G$1=WAC_District)*('Blend Sheet'!$AJ$4=WAC_IIN),0))*'Blend Sheet'!$AJ13,0) + IFERROR(INDEX(WAC_Item_Cost,MATCH(1,(G$1=WAC_District)*('Blend Sheet'!$AK$4=WAC_IIN),0))*'Blend Sheet'!$AK13,0) + IFERROR(INDEX(WAC_Item_Cost,MATCH(1,(G$1=WAC_District)*('Blend Sheet'!$AL$4=WAC_IIN),0))*'Blend Sheet'!$AL13,0) + IFERROR(INDEX(WAC_Item_Cost,MATCH(1,(G$1=WAC_District)*('Blend Sheet'!$AM$4=WAC_IIN),0))*'Blend Sheet'!$AM13,0) + IFERROR(INDEX(WAC_Item_Cost,MATCH(1,(G$1=WAC_District)*('Blend Sheet'!$AN$4=WAC_IIN),0))*'Blend Sheet'!$AN13,0) + IFERROR(INDEX(WAC_Item_Cost,MATCH(1,(G$1=WAC_District)*('Blend Sheet'!$AO$4=WAC_IIN),0))*'Blend Sheet'!$AO13,0) + IFERROR(INDEX(WAC_Item_Cost,MATCH(1,(G$1=WAC_District)*('Blend Sheet'!$AP$4=WAC_IIN),0))*'Blend Sheet'!$AP13/1000,0)</f>
        <v>189.18516965999999</v>
      </c>
      <c r="H10" s="245">
        <f t="array" ref="H10">IFERROR(INDEX(WAC_Item_Cost,MATCH(1,(H$1=WAC_District)*('Blend Sheet'!$C$4=WAC_IIN),0))*'Blend Sheet'!$C13/1000,0) + IFERROR(INDEX(WAC_Item_Cost,MATCH(1,(H$1=WAC_District)*('Blend Sheet'!$D$4=WAC_IIN),0))*'Blend Sheet'!$D13/1000,0) + IFERROR(INDEX(WAC_Item_Cost,MATCH(1,(H$1=WAC_District)*('Blend Sheet'!$E$4=WAC_IIN),0))*'Blend Sheet'!$E13/1000,0) + IFERROR(INDEX(WAC_Item_Cost,MATCH(1,(H$1=WAC_District)*('Blend Sheet'!$F$4=WAC_IIN),0))*'Blend Sheet'!$F13/1000,0)  + IFERROR(INDEX(WAC_Item_Cost,MATCH(1,(H$1=WAC_District)*('Blend Sheet'!$G$4=WAC_IIN),0))*'Blend Sheet'!$G13,0) + IFERROR(INDEX(WAC_Item_Cost,MATCH(1,(H$1=WAC_District)*('Blend Sheet'!$H$4=WAC_IIN),0))*'Blend Sheet'!$H13,0)  + IFERROR(INDEX(WAC_Item_Cost,MATCH(1,(H$1=WAC_District)*('Blend Sheet'!$I$4=WAC_IIN),0))*'Blend Sheet'!$I13,0) + IFERROR(INDEX(WAC_Item_Cost,MATCH(1,(H$1=WAC_District)*('Blend Sheet'!$J$4=WAC_IIN),0))*'Blend Sheet'!$J13,0) + IFERROR(INDEX(WAC_Item_Cost,MATCH(1,(H$1=WAC_District)*('Blend Sheet'!$K$4=WAC_IIN),0))*'Blend Sheet'!$K13,0) + IFERROR(INDEX(WAC_Item_Cost,MATCH(1,(H$1=WAC_District)*('Blend Sheet'!$L$4=WAC_IIN),0))*'Blend Sheet'!$L13,0) + IFERROR(INDEX(WAC_Item_Cost,MATCH(1,(H$1=WAC_District)*('Blend Sheet'!$M$4=WAC_IIN),0))*'Blend Sheet'!$M13,0) + IFERROR(INDEX(WAC_Item_Cost,MATCH(1,(H$1=WAC_District)*('Blend Sheet'!$N$4=WAC_IIN),0))*'Blend Sheet'!$N13,0) + IFERROR(INDEX(WAC_Item_Cost,MATCH(1,(H$1=WAC_District)*('Blend Sheet'!$O$4=WAC_IIN),0))*'Blend Sheet'!$O13,0) + IFERROR(INDEX(WAC_Item_Cost,MATCH(1,(H$1=WAC_District)*('Blend Sheet'!$P$4=WAC_IIN),0))*'Blend Sheet'!$P13,0) + IFERROR(INDEX(WAC_Item_Cost,MATCH(1,(H$1=WAC_District)*('Blend Sheet'!$Q$4=WAC_IIN),0))*'Blend Sheet'!$Q13,0) + IFERROR(INDEX(WAC_Item_Cost,MATCH(1,(H$1=WAC_District)*('Blend Sheet'!$R$4=WAC_IIN),0))*'Blend Sheet'!$R13,0) + IFERROR(INDEX(WAC_Item_Cost,MATCH(1,(H$1=WAC_District)*('Blend Sheet'!$S$4=WAC_IIN),0))*'Blend Sheet'!$S13,0) + IFERROR(INDEX(WAC_Item_Cost,MATCH(1,(H$1=WAC_District)*('Blend Sheet'!$T$4=WAC_IIN),0))*'Blend Sheet'!$T13,0) + IFERROR(INDEX(WAC_Item_Cost,MATCH(1,(H$1=WAC_District)*('Blend Sheet'!$U$4=WAC_IIN),0))*'Blend Sheet'!$U13,0) + IFERROR(INDEX(WAC_Item_Cost,MATCH(1,(H$1=WAC_District)*('Blend Sheet'!$V$4=WAC_IIN),0))*'Blend Sheet'!$V13,0) + IFERROR(INDEX(WAC_Item_Cost,MATCH(1,(H$1=WAC_District)*('Blend Sheet'!$W$4=WAC_IIN),0))*'Blend Sheet'!$W13,0) + IFERROR(INDEX(WAC_Item_Cost,MATCH(1,(H$1=WAC_District)*('Blend Sheet'!$X$4=WAC_IIN),0))*'Blend Sheet'!$X13,0) + IFERROR(INDEX(WAC_Item_Cost,MATCH(1,(H$1=WAC_District)*('Blend Sheet'!$Y$4=WAC_IIN),0))*'Blend Sheet'!$Y13,0) + IFERROR(INDEX(WAC_Item_Cost,MATCH(1,(H$1=WAC_District)*('Blend Sheet'!$Z$4=WAC_IIN),0))*'Blend Sheet'!$Z13,0) + IFERROR(INDEX(WAC_Item_Cost,MATCH(1,(H$1=WAC_District)*('Blend Sheet'!$AA$4=WAC_IIN),0))*'Blend Sheet'!$AA13,0) + IFERROR(INDEX(WAC_Item_Cost,MATCH(1,(H$1=WAC_District)*('Blend Sheet'!$AB$4=WAC_IIN),0))*'Blend Sheet'!$AB13,0) + IFERROR(INDEX(WAC_Item_Cost,MATCH(1,(H$1=WAC_District)*('Blend Sheet'!$AC$4=WAC_IIN),0))*'Blend Sheet'!$AC13,0) + IFERROR(INDEX(WAC_Item_Cost,MATCH(1,(H$1=WAC_District)*('Blend Sheet'!$AD$4=WAC_IIN),0))*'Blend Sheet'!$AD13,0) + IFERROR(INDEX(WAC_Item_Cost,MATCH(1,(H$1=WAC_District)*('Blend Sheet'!$AE$4=WAC_IIN),0))*'Blend Sheet'!$AE13,0) + IFERROR(INDEX(WAC_Item_Cost,MATCH(1,(H$1=WAC_District)*('Blend Sheet'!$AF$4=WAC_IIN),0))*'Blend Sheet'!$AF13,0) + IFERROR(INDEX(WAC_Item_Cost,MATCH(1,(H$1=WAC_District)*('Blend Sheet'!$AG$4=WAC_IIN),0))*'Blend Sheet'!$AG13,0) + IFERROR(INDEX(WAC_Item_Cost,MATCH(1,(H$1=WAC_District)*('Blend Sheet'!$AH$4=WAC_IIN),0))*'Blend Sheet'!$AH13,0) + IFERROR(INDEX(WAC_Item_Cost,MATCH(1,(H$1=WAC_District)*('Blend Sheet'!$AI$4=WAC_IIN),0))*'Blend Sheet'!$AI13,0) + IFERROR(INDEX(WAC_Item_Cost,MATCH(1,(H$1=WAC_District)*('Blend Sheet'!$AJ$4=WAC_IIN),0))*'Blend Sheet'!$AJ13,0) + IFERROR(INDEX(WAC_Item_Cost,MATCH(1,(H$1=WAC_District)*('Blend Sheet'!$AK$4=WAC_IIN),0))*'Blend Sheet'!$AK13,0) + IFERROR(INDEX(WAC_Item_Cost,MATCH(1,(H$1=WAC_District)*('Blend Sheet'!$AL$4=WAC_IIN),0))*'Blend Sheet'!$AL13,0) + IFERROR(INDEX(WAC_Item_Cost,MATCH(1,(H$1=WAC_District)*('Blend Sheet'!$AM$4=WAC_IIN),0))*'Blend Sheet'!$AM13,0) + IFERROR(INDEX(WAC_Item_Cost,MATCH(1,(H$1=WAC_District)*('Blend Sheet'!$AN$4=WAC_IIN),0))*'Blend Sheet'!$AN13,0) + IFERROR(INDEX(WAC_Item_Cost,MATCH(1,(H$1=WAC_District)*('Blend Sheet'!$AO$4=WAC_IIN),0))*'Blend Sheet'!$AO13,0) + IFERROR(INDEX(WAC_Item_Cost,MATCH(1,(H$1=WAC_District)*('Blend Sheet'!$AP$4=WAC_IIN),0))*'Blend Sheet'!$AP13/1000,0)</f>
        <v>192.67883105999999</v>
      </c>
      <c r="I10" s="245">
        <f t="array" ref="I10">IFERROR(INDEX(WAC_Item_Cost,MATCH(1,(I$1=WAC_District)*('Blend Sheet'!$C$4=WAC_IIN),0))*'Blend Sheet'!$C13/1000,0) + IFERROR(INDEX(WAC_Item_Cost,MATCH(1,(I$1=WAC_District)*('Blend Sheet'!$D$4=WAC_IIN),0))*'Blend Sheet'!$D13/1000,0) + IFERROR(INDEX(WAC_Item_Cost,MATCH(1,(I$1=WAC_District)*('Blend Sheet'!$E$4=WAC_IIN),0))*'Blend Sheet'!$E13/1000,0) + IFERROR(INDEX(WAC_Item_Cost,MATCH(1,(I$1=WAC_District)*('Blend Sheet'!$F$4=WAC_IIN),0))*'Blend Sheet'!$F13/1000,0)  + IFERROR(INDEX(WAC_Item_Cost,MATCH(1,(I$1=WAC_District)*('Blend Sheet'!$G$4=WAC_IIN),0))*'Blend Sheet'!$G13,0) + IFERROR(INDEX(WAC_Item_Cost,MATCH(1,(I$1=WAC_District)*('Blend Sheet'!$H$4=WAC_IIN),0))*'Blend Sheet'!$H13,0)  + IFERROR(INDEX(WAC_Item_Cost,MATCH(1,(I$1=WAC_District)*('Blend Sheet'!$I$4=WAC_IIN),0))*'Blend Sheet'!$I13,0) + IFERROR(INDEX(WAC_Item_Cost,MATCH(1,(I$1=WAC_District)*('Blend Sheet'!$J$4=WAC_IIN),0))*'Blend Sheet'!$J13,0) + IFERROR(INDEX(WAC_Item_Cost,MATCH(1,(I$1=WAC_District)*('Blend Sheet'!$K$4=WAC_IIN),0))*'Blend Sheet'!$K13,0) + IFERROR(INDEX(WAC_Item_Cost,MATCH(1,(I$1=WAC_District)*('Blend Sheet'!$L$4=WAC_IIN),0))*'Blend Sheet'!$L13,0) + IFERROR(INDEX(WAC_Item_Cost,MATCH(1,(I$1=WAC_District)*('Blend Sheet'!$M$4=WAC_IIN),0))*'Blend Sheet'!$M13,0) + IFERROR(INDEX(WAC_Item_Cost,MATCH(1,(I$1=WAC_District)*('Blend Sheet'!$N$4=WAC_IIN),0))*'Blend Sheet'!$N13,0) + IFERROR(INDEX(WAC_Item_Cost,MATCH(1,(I$1=WAC_District)*('Blend Sheet'!$O$4=WAC_IIN),0))*'Blend Sheet'!$O13,0) + IFERROR(INDEX(WAC_Item_Cost,MATCH(1,(I$1=WAC_District)*('Blend Sheet'!$P$4=WAC_IIN),0))*'Blend Sheet'!$P13,0) + IFERROR(INDEX(WAC_Item_Cost,MATCH(1,(I$1=WAC_District)*('Blend Sheet'!$Q$4=WAC_IIN),0))*'Blend Sheet'!$Q13,0) + IFERROR(INDEX(WAC_Item_Cost,MATCH(1,(I$1=WAC_District)*('Blend Sheet'!$R$4=WAC_IIN),0))*'Blend Sheet'!$R13,0) + IFERROR(INDEX(WAC_Item_Cost,MATCH(1,(I$1=WAC_District)*('Blend Sheet'!$S$4=WAC_IIN),0))*'Blend Sheet'!$S13,0) + IFERROR(INDEX(WAC_Item_Cost,MATCH(1,(I$1=WAC_District)*('Blend Sheet'!$T$4=WAC_IIN),0))*'Blend Sheet'!$T13,0) + IFERROR(INDEX(WAC_Item_Cost,MATCH(1,(I$1=WAC_District)*('Blend Sheet'!$U$4=WAC_IIN),0))*'Blend Sheet'!$U13,0) + IFERROR(INDEX(WAC_Item_Cost,MATCH(1,(I$1=WAC_District)*('Blend Sheet'!$V$4=WAC_IIN),0))*'Blend Sheet'!$V13,0) + IFERROR(INDEX(WAC_Item_Cost,MATCH(1,(I$1=WAC_District)*('Blend Sheet'!$W$4=WAC_IIN),0))*'Blend Sheet'!$W13,0) + IFERROR(INDEX(WAC_Item_Cost,MATCH(1,(I$1=WAC_District)*('Blend Sheet'!$X$4=WAC_IIN),0))*'Blend Sheet'!$X13,0) + IFERROR(INDEX(WAC_Item_Cost,MATCH(1,(I$1=WAC_District)*('Blend Sheet'!$Y$4=WAC_IIN),0))*'Blend Sheet'!$Y13,0) + IFERROR(INDEX(WAC_Item_Cost,MATCH(1,(I$1=WAC_District)*('Blend Sheet'!$Z$4=WAC_IIN),0))*'Blend Sheet'!$Z13,0) + IFERROR(INDEX(WAC_Item_Cost,MATCH(1,(I$1=WAC_District)*('Blend Sheet'!$AA$4=WAC_IIN),0))*'Blend Sheet'!$AA13,0) + IFERROR(INDEX(WAC_Item_Cost,MATCH(1,(I$1=WAC_District)*('Blend Sheet'!$AB$4=WAC_IIN),0))*'Blend Sheet'!$AB13,0) + IFERROR(INDEX(WAC_Item_Cost,MATCH(1,(I$1=WAC_District)*('Blend Sheet'!$AC$4=WAC_IIN),0))*'Blend Sheet'!$AC13,0) + IFERROR(INDEX(WAC_Item_Cost,MATCH(1,(I$1=WAC_District)*('Blend Sheet'!$AD$4=WAC_IIN),0))*'Blend Sheet'!$AD13,0) + IFERROR(INDEX(WAC_Item_Cost,MATCH(1,(I$1=WAC_District)*('Blend Sheet'!$AE$4=WAC_IIN),0))*'Blend Sheet'!$AE13,0) + IFERROR(INDEX(WAC_Item_Cost,MATCH(1,(I$1=WAC_District)*('Blend Sheet'!$AF$4=WAC_IIN),0))*'Blend Sheet'!$AF13,0) + IFERROR(INDEX(WAC_Item_Cost,MATCH(1,(I$1=WAC_District)*('Blend Sheet'!$AG$4=WAC_IIN),0))*'Blend Sheet'!$AG13,0) + IFERROR(INDEX(WAC_Item_Cost,MATCH(1,(I$1=WAC_District)*('Blend Sheet'!$AH$4=WAC_IIN),0))*'Blend Sheet'!$AH13,0) + IFERROR(INDEX(WAC_Item_Cost,MATCH(1,(I$1=WAC_District)*('Blend Sheet'!$AI$4=WAC_IIN),0))*'Blend Sheet'!$AI13,0) + IFERROR(INDEX(WAC_Item_Cost,MATCH(1,(I$1=WAC_District)*('Blend Sheet'!$AJ$4=WAC_IIN),0))*'Blend Sheet'!$AJ13,0) + IFERROR(INDEX(WAC_Item_Cost,MATCH(1,(I$1=WAC_District)*('Blend Sheet'!$AK$4=WAC_IIN),0))*'Blend Sheet'!$AK13,0) + IFERROR(INDEX(WAC_Item_Cost,MATCH(1,(I$1=WAC_District)*('Blend Sheet'!$AL$4=WAC_IIN),0))*'Blend Sheet'!$AL13,0) + IFERROR(INDEX(WAC_Item_Cost,MATCH(1,(I$1=WAC_District)*('Blend Sheet'!$AM$4=WAC_IIN),0))*'Blend Sheet'!$AM13,0) + IFERROR(INDEX(WAC_Item_Cost,MATCH(1,(I$1=WAC_District)*('Blend Sheet'!$AN$4=WAC_IIN),0))*'Blend Sheet'!$AN13,0) + IFERROR(INDEX(WAC_Item_Cost,MATCH(1,(I$1=WAC_District)*('Blend Sheet'!$AO$4=WAC_IIN),0))*'Blend Sheet'!$AO13,0) + IFERROR(INDEX(WAC_Item_Cost,MATCH(1,(I$1=WAC_District)*('Blend Sheet'!$AP$4=WAC_IIN),0))*'Blend Sheet'!$AP13/1000,0)</f>
        <v>195.70788868</v>
      </c>
      <c r="J10" s="245">
        <f t="array" ref="J10">IFERROR(INDEX(WAC_Item_Cost,MATCH(1,(J$1=WAC_District)*('Blend Sheet'!$C$4=WAC_IIN),0))*'Blend Sheet'!$C13/1000,0) + IFERROR(INDEX(WAC_Item_Cost,MATCH(1,(J$1=WAC_District)*('Blend Sheet'!$D$4=WAC_IIN),0))*'Blend Sheet'!$D13/1000,0) + IFERROR(INDEX(WAC_Item_Cost,MATCH(1,(J$1=WAC_District)*('Blend Sheet'!$E$4=WAC_IIN),0))*'Blend Sheet'!$E13/1000,0) + IFERROR(INDEX(WAC_Item_Cost,MATCH(1,(J$1=WAC_District)*('Blend Sheet'!$F$4=WAC_IIN),0))*'Blend Sheet'!$F13/1000,0)  + IFERROR(INDEX(WAC_Item_Cost,MATCH(1,(J$1=WAC_District)*('Blend Sheet'!$G$4=WAC_IIN),0))*'Blend Sheet'!$G13,0) + IFERROR(INDEX(WAC_Item_Cost,MATCH(1,(J$1=WAC_District)*('Blend Sheet'!$H$4=WAC_IIN),0))*'Blend Sheet'!$H13,0)  + IFERROR(INDEX(WAC_Item_Cost,MATCH(1,(J$1=WAC_District)*('Blend Sheet'!$I$4=WAC_IIN),0))*'Blend Sheet'!$I13,0) + IFERROR(INDEX(WAC_Item_Cost,MATCH(1,(J$1=WAC_District)*('Blend Sheet'!$J$4=WAC_IIN),0))*'Blend Sheet'!$J13,0) + IFERROR(INDEX(WAC_Item_Cost,MATCH(1,(J$1=WAC_District)*('Blend Sheet'!$K$4=WAC_IIN),0))*'Blend Sheet'!$K13,0) + IFERROR(INDEX(WAC_Item_Cost,MATCH(1,(J$1=WAC_District)*('Blend Sheet'!$L$4=WAC_IIN),0))*'Blend Sheet'!$L13,0) + IFERROR(INDEX(WAC_Item_Cost,MATCH(1,(J$1=WAC_District)*('Blend Sheet'!$M$4=WAC_IIN),0))*'Blend Sheet'!$M13,0) + IFERROR(INDEX(WAC_Item_Cost,MATCH(1,(J$1=WAC_District)*('Blend Sheet'!$N$4=WAC_IIN),0))*'Blend Sheet'!$N13,0) + IFERROR(INDEX(WAC_Item_Cost,MATCH(1,(J$1=WAC_District)*('Blend Sheet'!$O$4=WAC_IIN),0))*'Blend Sheet'!$O13,0) + IFERROR(INDEX(WAC_Item_Cost,MATCH(1,(J$1=WAC_District)*('Blend Sheet'!$P$4=WAC_IIN),0))*'Blend Sheet'!$P13,0) + IFERROR(INDEX(WAC_Item_Cost,MATCH(1,(J$1=WAC_District)*('Blend Sheet'!$Q$4=WAC_IIN),0))*'Blend Sheet'!$Q13,0) + IFERROR(INDEX(WAC_Item_Cost,MATCH(1,(J$1=WAC_District)*('Blend Sheet'!$R$4=WAC_IIN),0))*'Blend Sheet'!$R13,0) + IFERROR(INDEX(WAC_Item_Cost,MATCH(1,(J$1=WAC_District)*('Blend Sheet'!$S$4=WAC_IIN),0))*'Blend Sheet'!$S13,0) + IFERROR(INDEX(WAC_Item_Cost,MATCH(1,(J$1=WAC_District)*('Blend Sheet'!$T$4=WAC_IIN),0))*'Blend Sheet'!$T13,0) + IFERROR(INDEX(WAC_Item_Cost,MATCH(1,(J$1=WAC_District)*('Blend Sheet'!$U$4=WAC_IIN),0))*'Blend Sheet'!$U13,0) + IFERROR(INDEX(WAC_Item_Cost,MATCH(1,(J$1=WAC_District)*('Blend Sheet'!$V$4=WAC_IIN),0))*'Blend Sheet'!$V13,0) + IFERROR(INDEX(WAC_Item_Cost,MATCH(1,(J$1=WAC_District)*('Blend Sheet'!$W$4=WAC_IIN),0))*'Blend Sheet'!$W13,0) + IFERROR(INDEX(WAC_Item_Cost,MATCH(1,(J$1=WAC_District)*('Blend Sheet'!$X$4=WAC_IIN),0))*'Blend Sheet'!$X13,0) + IFERROR(INDEX(WAC_Item_Cost,MATCH(1,(J$1=WAC_District)*('Blend Sheet'!$Y$4=WAC_IIN),0))*'Blend Sheet'!$Y13,0) + IFERROR(INDEX(WAC_Item_Cost,MATCH(1,(J$1=WAC_District)*('Blend Sheet'!$Z$4=WAC_IIN),0))*'Blend Sheet'!$Z13,0) + IFERROR(INDEX(WAC_Item_Cost,MATCH(1,(J$1=WAC_District)*('Blend Sheet'!$AA$4=WAC_IIN),0))*'Blend Sheet'!$AA13,0) + IFERROR(INDEX(WAC_Item_Cost,MATCH(1,(J$1=WAC_District)*('Blend Sheet'!$AB$4=WAC_IIN),0))*'Blend Sheet'!$AB13,0) + IFERROR(INDEX(WAC_Item_Cost,MATCH(1,(J$1=WAC_District)*('Blend Sheet'!$AC$4=WAC_IIN),0))*'Blend Sheet'!$AC13,0) + IFERROR(INDEX(WAC_Item_Cost,MATCH(1,(J$1=WAC_District)*('Blend Sheet'!$AD$4=WAC_IIN),0))*'Blend Sheet'!$AD13,0) + IFERROR(INDEX(WAC_Item_Cost,MATCH(1,(J$1=WAC_District)*('Blend Sheet'!$AE$4=WAC_IIN),0))*'Blend Sheet'!$AE13,0) + IFERROR(INDEX(WAC_Item_Cost,MATCH(1,(J$1=WAC_District)*('Blend Sheet'!$AF$4=WAC_IIN),0))*'Blend Sheet'!$AF13,0) + IFERROR(INDEX(WAC_Item_Cost,MATCH(1,(J$1=WAC_District)*('Blend Sheet'!$AG$4=WAC_IIN),0))*'Blend Sheet'!$AG13,0) + IFERROR(INDEX(WAC_Item_Cost,MATCH(1,(J$1=WAC_District)*('Blend Sheet'!$AH$4=WAC_IIN),0))*'Blend Sheet'!$AH13,0) + IFERROR(INDEX(WAC_Item_Cost,MATCH(1,(J$1=WAC_District)*('Blend Sheet'!$AI$4=WAC_IIN),0))*'Blend Sheet'!$AI13,0) + IFERROR(INDEX(WAC_Item_Cost,MATCH(1,(J$1=WAC_District)*('Blend Sheet'!$AJ$4=WAC_IIN),0))*'Blend Sheet'!$AJ13,0) + IFERROR(INDEX(WAC_Item_Cost,MATCH(1,(J$1=WAC_District)*('Blend Sheet'!$AK$4=WAC_IIN),0))*'Blend Sheet'!$AK13,0) + IFERROR(INDEX(WAC_Item_Cost,MATCH(1,(J$1=WAC_District)*('Blend Sheet'!$AL$4=WAC_IIN),0))*'Blend Sheet'!$AL13,0) + IFERROR(INDEX(WAC_Item_Cost,MATCH(1,(J$1=WAC_District)*('Blend Sheet'!$AM$4=WAC_IIN),0))*'Blend Sheet'!$AM13,0) + IFERROR(INDEX(WAC_Item_Cost,MATCH(1,(J$1=WAC_District)*('Blend Sheet'!$AN$4=WAC_IIN),0))*'Blend Sheet'!$AN13,0) + IFERROR(INDEX(WAC_Item_Cost,MATCH(1,(J$1=WAC_District)*('Blend Sheet'!$AO$4=WAC_IIN),0))*'Blend Sheet'!$AO13,0) + IFERROR(INDEX(WAC_Item_Cost,MATCH(1,(J$1=WAC_District)*('Blend Sheet'!$AP$4=WAC_IIN),0))*'Blend Sheet'!$AP13/1000,0)</f>
        <v>190.52813978</v>
      </c>
      <c r="K10" s="245">
        <f t="array" ref="K10">IFERROR(INDEX(WAC_Item_Cost,MATCH(1,(K$1=WAC_District)*('Blend Sheet'!$C$4=WAC_IIN),0))*'Blend Sheet'!$C13/1000,0) + IFERROR(INDEX(WAC_Item_Cost,MATCH(1,(K$1=WAC_District)*('Blend Sheet'!$D$4=WAC_IIN),0))*'Blend Sheet'!$D13/1000,0) + IFERROR(INDEX(WAC_Item_Cost,MATCH(1,(K$1=WAC_District)*('Blend Sheet'!$E$4=WAC_IIN),0))*'Blend Sheet'!$E13/1000,0) + IFERROR(INDEX(WAC_Item_Cost,MATCH(1,(K$1=WAC_District)*('Blend Sheet'!$F$4=WAC_IIN),0))*'Blend Sheet'!$F13/1000,0)  + IFERROR(INDEX(WAC_Item_Cost,MATCH(1,(K$1=WAC_District)*('Blend Sheet'!$G$4=WAC_IIN),0))*'Blend Sheet'!$G13,0) + IFERROR(INDEX(WAC_Item_Cost,MATCH(1,(K$1=WAC_District)*('Blend Sheet'!$H$4=WAC_IIN),0))*'Blend Sheet'!$H13,0)  + IFERROR(INDEX(WAC_Item_Cost,MATCH(1,(K$1=WAC_District)*('Blend Sheet'!$I$4=WAC_IIN),0))*'Blend Sheet'!$I13,0) + IFERROR(INDEX(WAC_Item_Cost,MATCH(1,(K$1=WAC_District)*('Blend Sheet'!$J$4=WAC_IIN),0))*'Blend Sheet'!$J13,0) + IFERROR(INDEX(WAC_Item_Cost,MATCH(1,(K$1=WAC_District)*('Blend Sheet'!$K$4=WAC_IIN),0))*'Blend Sheet'!$K13,0) + IFERROR(INDEX(WAC_Item_Cost,MATCH(1,(K$1=WAC_District)*('Blend Sheet'!$L$4=WAC_IIN),0))*'Blend Sheet'!$L13,0) + IFERROR(INDEX(WAC_Item_Cost,MATCH(1,(K$1=WAC_District)*('Blend Sheet'!$M$4=WAC_IIN),0))*'Blend Sheet'!$M13,0) + IFERROR(INDEX(WAC_Item_Cost,MATCH(1,(K$1=WAC_District)*('Blend Sheet'!$N$4=WAC_IIN),0))*'Blend Sheet'!$N13,0) + IFERROR(INDEX(WAC_Item_Cost,MATCH(1,(K$1=WAC_District)*('Blend Sheet'!$O$4=WAC_IIN),0))*'Blend Sheet'!$O13,0) + IFERROR(INDEX(WAC_Item_Cost,MATCH(1,(K$1=WAC_District)*('Blend Sheet'!$P$4=WAC_IIN),0))*'Blend Sheet'!$P13,0) + IFERROR(INDEX(WAC_Item_Cost,MATCH(1,(K$1=WAC_District)*('Blend Sheet'!$Q$4=WAC_IIN),0))*'Blend Sheet'!$Q13,0) + IFERROR(INDEX(WAC_Item_Cost,MATCH(1,(K$1=WAC_District)*('Blend Sheet'!$R$4=WAC_IIN),0))*'Blend Sheet'!$R13,0) + IFERROR(INDEX(WAC_Item_Cost,MATCH(1,(K$1=WAC_District)*('Blend Sheet'!$S$4=WAC_IIN),0))*'Blend Sheet'!$S13,0) + IFERROR(INDEX(WAC_Item_Cost,MATCH(1,(K$1=WAC_District)*('Blend Sheet'!$T$4=WAC_IIN),0))*'Blend Sheet'!$T13,0) + IFERROR(INDEX(WAC_Item_Cost,MATCH(1,(K$1=WAC_District)*('Blend Sheet'!$U$4=WAC_IIN),0))*'Blend Sheet'!$U13,0) + IFERROR(INDEX(WAC_Item_Cost,MATCH(1,(K$1=WAC_District)*('Blend Sheet'!$V$4=WAC_IIN),0))*'Blend Sheet'!$V13,0) + IFERROR(INDEX(WAC_Item_Cost,MATCH(1,(K$1=WAC_District)*('Blend Sheet'!$W$4=WAC_IIN),0))*'Blend Sheet'!$W13,0) + IFERROR(INDEX(WAC_Item_Cost,MATCH(1,(K$1=WAC_District)*('Blend Sheet'!$X$4=WAC_IIN),0))*'Blend Sheet'!$X13,0) + IFERROR(INDEX(WAC_Item_Cost,MATCH(1,(K$1=WAC_District)*('Blend Sheet'!$Y$4=WAC_IIN),0))*'Blend Sheet'!$Y13,0) + IFERROR(INDEX(WAC_Item_Cost,MATCH(1,(K$1=WAC_District)*('Blend Sheet'!$Z$4=WAC_IIN),0))*'Blend Sheet'!$Z13,0) + IFERROR(INDEX(WAC_Item_Cost,MATCH(1,(K$1=WAC_District)*('Blend Sheet'!$AA$4=WAC_IIN),0))*'Blend Sheet'!$AA13,0) + IFERROR(INDEX(WAC_Item_Cost,MATCH(1,(K$1=WAC_District)*('Blend Sheet'!$AB$4=WAC_IIN),0))*'Blend Sheet'!$AB13,0) + IFERROR(INDEX(WAC_Item_Cost,MATCH(1,(K$1=WAC_District)*('Blend Sheet'!$AC$4=WAC_IIN),0))*'Blend Sheet'!$AC13,0) + IFERROR(INDEX(WAC_Item_Cost,MATCH(1,(K$1=WAC_District)*('Blend Sheet'!$AD$4=WAC_IIN),0))*'Blend Sheet'!$AD13,0) + IFERROR(INDEX(WAC_Item_Cost,MATCH(1,(K$1=WAC_District)*('Blend Sheet'!$AE$4=WAC_IIN),0))*'Blend Sheet'!$AE13,0) + IFERROR(INDEX(WAC_Item_Cost,MATCH(1,(K$1=WAC_District)*('Blend Sheet'!$AF$4=WAC_IIN),0))*'Blend Sheet'!$AF13,0) + IFERROR(INDEX(WAC_Item_Cost,MATCH(1,(K$1=WAC_District)*('Blend Sheet'!$AG$4=WAC_IIN),0))*'Blend Sheet'!$AG13,0) + IFERROR(INDEX(WAC_Item_Cost,MATCH(1,(K$1=WAC_District)*('Blend Sheet'!$AH$4=WAC_IIN),0))*'Blend Sheet'!$AH13,0) + IFERROR(INDEX(WAC_Item_Cost,MATCH(1,(K$1=WAC_District)*('Blend Sheet'!$AI$4=WAC_IIN),0))*'Blend Sheet'!$AI13,0) + IFERROR(INDEX(WAC_Item_Cost,MATCH(1,(K$1=WAC_District)*('Blend Sheet'!$AJ$4=WAC_IIN),0))*'Blend Sheet'!$AJ13,0) + IFERROR(INDEX(WAC_Item_Cost,MATCH(1,(K$1=WAC_District)*('Blend Sheet'!$AK$4=WAC_IIN),0))*'Blend Sheet'!$AK13,0) + IFERROR(INDEX(WAC_Item_Cost,MATCH(1,(K$1=WAC_District)*('Blend Sheet'!$AL$4=WAC_IIN),0))*'Blend Sheet'!$AL13,0) + IFERROR(INDEX(WAC_Item_Cost,MATCH(1,(K$1=WAC_District)*('Blend Sheet'!$AM$4=WAC_IIN),0))*'Blend Sheet'!$AM13,0) + IFERROR(INDEX(WAC_Item_Cost,MATCH(1,(K$1=WAC_District)*('Blend Sheet'!$AN$4=WAC_IIN),0))*'Blend Sheet'!$AN13,0) + IFERROR(INDEX(WAC_Item_Cost,MATCH(1,(K$1=WAC_District)*('Blend Sheet'!$AO$4=WAC_IIN),0))*'Blend Sheet'!$AO13,0) + IFERROR(INDEX(WAC_Item_Cost,MATCH(1,(K$1=WAC_District)*('Blend Sheet'!$AP$4=WAC_IIN),0))*'Blend Sheet'!$AP13/1000,0)</f>
        <v>133.03170306000001</v>
      </c>
      <c r="L10" s="245">
        <f t="array" ref="L10">IFERROR(INDEX(WAC_Item_Cost,MATCH(1,(L$1=WAC_District)*('Blend Sheet'!$C$4=WAC_IIN),0))*'Blend Sheet'!$C13/1000,0) + IFERROR(INDEX(WAC_Item_Cost,MATCH(1,(L$1=WAC_District)*('Blend Sheet'!$D$4=WAC_IIN),0))*'Blend Sheet'!$D13/1000,0) + IFERROR(INDEX(WAC_Item_Cost,MATCH(1,(L$1=WAC_District)*('Blend Sheet'!$E$4=WAC_IIN),0))*'Blend Sheet'!$E13/1000,0) + IFERROR(INDEX(WAC_Item_Cost,MATCH(1,(L$1=WAC_District)*('Blend Sheet'!$F$4=WAC_IIN),0))*'Blend Sheet'!$F13/1000,0)  + IFERROR(INDEX(WAC_Item_Cost,MATCH(1,(L$1=WAC_District)*('Blend Sheet'!$G$4=WAC_IIN),0))*'Blend Sheet'!$G13,0) + IFERROR(INDEX(WAC_Item_Cost,MATCH(1,(L$1=WAC_District)*('Blend Sheet'!$H$4=WAC_IIN),0))*'Blend Sheet'!$H13,0)  + IFERROR(INDEX(WAC_Item_Cost,MATCH(1,(L$1=WAC_District)*('Blend Sheet'!$I$4=WAC_IIN),0))*'Blend Sheet'!$I13,0) + IFERROR(INDEX(WAC_Item_Cost,MATCH(1,(L$1=WAC_District)*('Blend Sheet'!$J$4=WAC_IIN),0))*'Blend Sheet'!$J13,0) + IFERROR(INDEX(WAC_Item_Cost,MATCH(1,(L$1=WAC_District)*('Blend Sheet'!$K$4=WAC_IIN),0))*'Blend Sheet'!$K13,0) + IFERROR(INDEX(WAC_Item_Cost,MATCH(1,(L$1=WAC_District)*('Blend Sheet'!$L$4=WAC_IIN),0))*'Blend Sheet'!$L13,0) + IFERROR(INDEX(WAC_Item_Cost,MATCH(1,(L$1=WAC_District)*('Blend Sheet'!$M$4=WAC_IIN),0))*'Blend Sheet'!$M13,0) + IFERROR(INDEX(WAC_Item_Cost,MATCH(1,(L$1=WAC_District)*('Blend Sheet'!$N$4=WAC_IIN),0))*'Blend Sheet'!$N13,0) + IFERROR(INDEX(WAC_Item_Cost,MATCH(1,(L$1=WAC_District)*('Blend Sheet'!$O$4=WAC_IIN),0))*'Blend Sheet'!$O13,0) + IFERROR(INDEX(WAC_Item_Cost,MATCH(1,(L$1=WAC_District)*('Blend Sheet'!$P$4=WAC_IIN),0))*'Blend Sheet'!$P13,0) + IFERROR(INDEX(WAC_Item_Cost,MATCH(1,(L$1=WAC_District)*('Blend Sheet'!$Q$4=WAC_IIN),0))*'Blend Sheet'!$Q13,0) + IFERROR(INDEX(WAC_Item_Cost,MATCH(1,(L$1=WAC_District)*('Blend Sheet'!$R$4=WAC_IIN),0))*'Blend Sheet'!$R13,0) + IFERROR(INDEX(WAC_Item_Cost,MATCH(1,(L$1=WAC_District)*('Blend Sheet'!$S$4=WAC_IIN),0))*'Blend Sheet'!$S13,0) + IFERROR(INDEX(WAC_Item_Cost,MATCH(1,(L$1=WAC_District)*('Blend Sheet'!$T$4=WAC_IIN),0))*'Blend Sheet'!$T13,0) + IFERROR(INDEX(WAC_Item_Cost,MATCH(1,(L$1=WAC_District)*('Blend Sheet'!$U$4=WAC_IIN),0))*'Blend Sheet'!$U13,0) + IFERROR(INDEX(WAC_Item_Cost,MATCH(1,(L$1=WAC_District)*('Blend Sheet'!$V$4=WAC_IIN),0))*'Blend Sheet'!$V13,0) + IFERROR(INDEX(WAC_Item_Cost,MATCH(1,(L$1=WAC_District)*('Blend Sheet'!$W$4=WAC_IIN),0))*'Blend Sheet'!$W13,0) + IFERROR(INDEX(WAC_Item_Cost,MATCH(1,(L$1=WAC_District)*('Blend Sheet'!$X$4=WAC_IIN),0))*'Blend Sheet'!$X13,0) + IFERROR(INDEX(WAC_Item_Cost,MATCH(1,(L$1=WAC_District)*('Blend Sheet'!$Y$4=WAC_IIN),0))*'Blend Sheet'!$Y13,0) + IFERROR(INDEX(WAC_Item_Cost,MATCH(1,(L$1=WAC_District)*('Blend Sheet'!$Z$4=WAC_IIN),0))*'Blend Sheet'!$Z13,0) + IFERROR(INDEX(WAC_Item_Cost,MATCH(1,(L$1=WAC_District)*('Blend Sheet'!$AA$4=WAC_IIN),0))*'Blend Sheet'!$AA13,0) + IFERROR(INDEX(WAC_Item_Cost,MATCH(1,(L$1=WAC_District)*('Blend Sheet'!$AB$4=WAC_IIN),0))*'Blend Sheet'!$AB13,0) + IFERROR(INDEX(WAC_Item_Cost,MATCH(1,(L$1=WAC_District)*('Blend Sheet'!$AC$4=WAC_IIN),0))*'Blend Sheet'!$AC13,0) + IFERROR(INDEX(WAC_Item_Cost,MATCH(1,(L$1=WAC_District)*('Blend Sheet'!$AD$4=WAC_IIN),0))*'Blend Sheet'!$AD13,0) + IFERROR(INDEX(WAC_Item_Cost,MATCH(1,(L$1=WAC_District)*('Blend Sheet'!$AE$4=WAC_IIN),0))*'Blend Sheet'!$AE13,0) + IFERROR(INDEX(WAC_Item_Cost,MATCH(1,(L$1=WAC_District)*('Blend Sheet'!$AF$4=WAC_IIN),0))*'Blend Sheet'!$AF13,0) + IFERROR(INDEX(WAC_Item_Cost,MATCH(1,(L$1=WAC_District)*('Blend Sheet'!$AG$4=WAC_IIN),0))*'Blend Sheet'!$AG13,0) + IFERROR(INDEX(WAC_Item_Cost,MATCH(1,(L$1=WAC_District)*('Blend Sheet'!$AH$4=WAC_IIN),0))*'Blend Sheet'!$AH13,0) + IFERROR(INDEX(WAC_Item_Cost,MATCH(1,(L$1=WAC_District)*('Blend Sheet'!$AI$4=WAC_IIN),0))*'Blend Sheet'!$AI13,0) + IFERROR(INDEX(WAC_Item_Cost,MATCH(1,(L$1=WAC_District)*('Blend Sheet'!$AJ$4=WAC_IIN),0))*'Blend Sheet'!$AJ13,0) + IFERROR(INDEX(WAC_Item_Cost,MATCH(1,(L$1=WAC_District)*('Blend Sheet'!$AK$4=WAC_IIN),0))*'Blend Sheet'!$AK13,0) + IFERROR(INDEX(WAC_Item_Cost,MATCH(1,(L$1=WAC_District)*('Blend Sheet'!$AL$4=WAC_IIN),0))*'Blend Sheet'!$AL13,0) + IFERROR(INDEX(WAC_Item_Cost,MATCH(1,(L$1=WAC_District)*('Blend Sheet'!$AM$4=WAC_IIN),0))*'Blend Sheet'!$AM13,0) + IFERROR(INDEX(WAC_Item_Cost,MATCH(1,(L$1=WAC_District)*('Blend Sheet'!$AN$4=WAC_IIN),0))*'Blend Sheet'!$AN13,0) + IFERROR(INDEX(WAC_Item_Cost,MATCH(1,(L$1=WAC_District)*('Blend Sheet'!$AO$4=WAC_IIN),0))*'Blend Sheet'!$AO13,0) + IFERROR(INDEX(WAC_Item_Cost,MATCH(1,(L$1=WAC_District)*('Blend Sheet'!$AP$4=WAC_IIN),0))*'Blend Sheet'!$AP13/1000,0)</f>
        <v>146.96844002</v>
      </c>
    </row>
    <row r="11" spans="1:12" x14ac:dyDescent="0.25">
      <c r="A11" t="str">
        <f>'Blend Sheet'!A14</f>
        <v>1:1:0 'G' (Sask)</v>
      </c>
      <c r="B11" s="245"/>
      <c r="C11" s="245"/>
      <c r="D11" s="245">
        <f t="array" ref="D11">IFERROR(INDEX(WAC_Item_Cost,MATCH(1,(D$1=WAC_District)*('Blend Sheet'!$C$4=WAC_IIN),0))*'Blend Sheet'!$C14/1000,0) + IFERROR(INDEX(WAC_Item_Cost,MATCH(1,(D$1=WAC_District)*('Blend Sheet'!$D$4=WAC_IIN),0))*'Blend Sheet'!$D14/1000,0) + IFERROR(INDEX(WAC_Item_Cost,MATCH(1,(D$1=WAC_District)*('Blend Sheet'!$E$4=WAC_IIN),0))*'Blend Sheet'!$E14/1000,0) + IFERROR(INDEX(WAC_Item_Cost,MATCH(1,(D$1=WAC_District)*('Blend Sheet'!$F$4=WAC_IIN),0))*'Blend Sheet'!$F14/1000,0)  + IFERROR(INDEX(WAC_Item_Cost,MATCH(1,(D$1=WAC_District)*('Blend Sheet'!$G$4=WAC_IIN),0))*'Blend Sheet'!$G14,0) + IFERROR(INDEX(WAC_Item_Cost,MATCH(1,(D$1=WAC_District)*('Blend Sheet'!$H$4=WAC_IIN),0))*'Blend Sheet'!$H14,0)  + IFERROR(INDEX(WAC_Item_Cost,MATCH(1,(D$1=WAC_District)*('Blend Sheet'!$I$4=WAC_IIN),0))*'Blend Sheet'!$I14,0) + IFERROR(INDEX(WAC_Item_Cost,MATCH(1,(D$1=WAC_District)*('Blend Sheet'!$J$4=WAC_IIN),0))*'Blend Sheet'!$J14,0) + IFERROR(INDEX(WAC_Item_Cost,MATCH(1,(D$1=WAC_District)*('Blend Sheet'!$K$4=WAC_IIN),0))*'Blend Sheet'!$K14,0) + IFERROR(INDEX(WAC_Item_Cost,MATCH(1,(D$1=WAC_District)*('Blend Sheet'!$L$4=WAC_IIN),0))*'Blend Sheet'!$L14,0) + IFERROR(INDEX(WAC_Item_Cost,MATCH(1,(D$1=WAC_District)*('Blend Sheet'!$M$4=WAC_IIN),0))*'Blend Sheet'!$M14,0) + IFERROR(INDEX(WAC_Item_Cost,MATCH(1,(D$1=WAC_District)*('Blend Sheet'!$N$4=WAC_IIN),0))*'Blend Sheet'!$N14,0) + IFERROR(INDEX(WAC_Item_Cost,MATCH(1,(D$1=WAC_District)*('Blend Sheet'!$O$4=WAC_IIN),0))*'Blend Sheet'!$O14,0) + IFERROR(INDEX(WAC_Item_Cost,MATCH(1,(D$1=WAC_District)*('Blend Sheet'!$P$4=WAC_IIN),0))*'Blend Sheet'!$P14,0) + IFERROR(INDEX(WAC_Item_Cost,MATCH(1,(D$1=WAC_District)*('Blend Sheet'!$Q$4=WAC_IIN),0))*'Blend Sheet'!$Q14,0) + IFERROR(INDEX(WAC_Item_Cost,MATCH(1,(D$1=WAC_District)*('Blend Sheet'!$R$4=WAC_IIN),0))*'Blend Sheet'!$R14,0) + IFERROR(INDEX(WAC_Item_Cost,MATCH(1,(D$1=WAC_District)*('Blend Sheet'!$S$4=WAC_IIN),0))*'Blend Sheet'!$S14,0) + IFERROR(INDEX(WAC_Item_Cost,MATCH(1,(D$1=WAC_District)*('Blend Sheet'!$T$4=WAC_IIN),0))*'Blend Sheet'!$T14,0) + IFERROR(INDEX(WAC_Item_Cost,MATCH(1,(D$1=WAC_District)*('Blend Sheet'!$U$4=WAC_IIN),0))*'Blend Sheet'!$U14,0) + IFERROR(INDEX(WAC_Item_Cost,MATCH(1,(D$1=WAC_District)*('Blend Sheet'!$V$4=WAC_IIN),0))*'Blend Sheet'!$V14,0) + IFERROR(INDEX(WAC_Item_Cost,MATCH(1,(D$1=WAC_District)*('Blend Sheet'!$W$4=WAC_IIN),0))*'Blend Sheet'!$W14,0) + IFERROR(INDEX(WAC_Item_Cost,MATCH(1,(D$1=WAC_District)*('Blend Sheet'!$X$4=WAC_IIN),0))*'Blend Sheet'!$X14,0) + IFERROR(INDEX(WAC_Item_Cost,MATCH(1,(D$1=WAC_District)*('Blend Sheet'!$Y$4=WAC_IIN),0))*'Blend Sheet'!$Y14,0) + IFERROR(INDEX(WAC_Item_Cost,MATCH(1,(D$1=WAC_District)*('Blend Sheet'!$Z$4=WAC_IIN),0))*'Blend Sheet'!$Z14,0) + IFERROR(INDEX(WAC_Item_Cost,MATCH(1,(D$1=WAC_District)*('Blend Sheet'!$AA$4=WAC_IIN),0))*'Blend Sheet'!$AA14,0) + IFERROR(INDEX(WAC_Item_Cost,MATCH(1,(D$1=WAC_District)*('Blend Sheet'!$AB$4=WAC_IIN),0))*'Blend Sheet'!$AB14,0) + IFERROR(INDEX(WAC_Item_Cost,MATCH(1,(D$1=WAC_District)*('Blend Sheet'!$AC$4=WAC_IIN),0))*'Blend Sheet'!$AC14,0) + IFERROR(INDEX(WAC_Item_Cost,MATCH(1,(D$1=WAC_District)*('Blend Sheet'!$AD$4=WAC_IIN),0))*'Blend Sheet'!$AD14,0) + IFERROR(INDEX(WAC_Item_Cost,MATCH(1,(D$1=WAC_District)*('Blend Sheet'!$AE$4=WAC_IIN),0))*'Blend Sheet'!$AE14,0) + IFERROR(INDEX(WAC_Item_Cost,MATCH(1,(D$1=WAC_District)*('Blend Sheet'!$AF$4=WAC_IIN),0))*'Blend Sheet'!$AF14,0) + IFERROR(INDEX(WAC_Item_Cost,MATCH(1,(D$1=WAC_District)*('Blend Sheet'!$AG$4=WAC_IIN),0))*'Blend Sheet'!$AG14,0) + IFERROR(INDEX(WAC_Item_Cost,MATCH(1,(D$1=WAC_District)*('Blend Sheet'!$AH$4=WAC_IIN),0))*'Blend Sheet'!$AH14,0) + IFERROR(INDEX(WAC_Item_Cost,MATCH(1,(D$1=WAC_District)*('Blend Sheet'!$AI$4=WAC_IIN),0))*'Blend Sheet'!$AI14,0) + IFERROR(INDEX(WAC_Item_Cost,MATCH(1,(D$1=WAC_District)*('Blend Sheet'!$AJ$4=WAC_IIN),0))*'Blend Sheet'!$AJ14,0) + IFERROR(INDEX(WAC_Item_Cost,MATCH(1,(D$1=WAC_District)*('Blend Sheet'!$AK$4=WAC_IIN),0))*'Blend Sheet'!$AK14,0) + IFERROR(INDEX(WAC_Item_Cost,MATCH(1,(D$1=WAC_District)*('Blend Sheet'!$AL$4=WAC_IIN),0))*'Blend Sheet'!$AL14,0) + IFERROR(INDEX(WAC_Item_Cost,MATCH(1,(D$1=WAC_District)*('Blend Sheet'!$AM$4=WAC_IIN),0))*'Blend Sheet'!$AM14,0) + IFERROR(INDEX(WAC_Item_Cost,MATCH(1,(D$1=WAC_District)*('Blend Sheet'!$AN$4=WAC_IIN),0))*'Blend Sheet'!$AN14,0) + IFERROR(INDEX(WAC_Item_Cost,MATCH(1,(D$1=WAC_District)*('Blend Sheet'!$AO$4=WAC_IIN),0))*'Blend Sheet'!$AO14,0) + IFERROR(INDEX(WAC_Item_Cost,MATCH(1,(D$1=WAC_District)*('Blend Sheet'!$AP$4=WAC_IIN),0))*'Blend Sheet'!$AP14/1000,0)</f>
        <v>180.648167392</v>
      </c>
      <c r="E11" s="245"/>
      <c r="F11" s="245"/>
      <c r="G11" s="245"/>
      <c r="H11" s="245"/>
      <c r="I11" s="245"/>
      <c r="J11" s="245"/>
      <c r="K11" s="245"/>
      <c r="L11" s="245"/>
    </row>
    <row r="12" spans="1:12" x14ac:dyDescent="0.25">
      <c r="A12" t="str">
        <f>'Blend Sheet'!A15</f>
        <v>1:1:12 'G'</v>
      </c>
      <c r="B12" s="245">
        <f t="array" ref="B12">IFERROR(INDEX(WAC_Item_Cost,MATCH(1,(B$1=WAC_District)*('Blend Sheet'!$C$4=WAC_IIN),0))*'Blend Sheet'!$C15/1000,0) + IFERROR(INDEX(WAC_Item_Cost,MATCH(1,(B$1=WAC_District)*('Blend Sheet'!$D$4=WAC_IIN),0))*'Blend Sheet'!$D15/1000,0) + IFERROR(INDEX(WAC_Item_Cost,MATCH(1,(B$1=WAC_District)*('Blend Sheet'!$E$4=WAC_IIN),0))*'Blend Sheet'!$E15/1000,0) + IFERROR(INDEX(WAC_Item_Cost,MATCH(1,(B$1=WAC_District)*('Blend Sheet'!$F$4=WAC_IIN),0))*'Blend Sheet'!$F15/1000,0)  + IFERROR(INDEX(WAC_Item_Cost,MATCH(1,(B$1=WAC_District)*('Blend Sheet'!$G$4=WAC_IIN),0))*'Blend Sheet'!$G15,0) + IFERROR(INDEX(WAC_Item_Cost,MATCH(1,(B$1=WAC_District)*('Blend Sheet'!$H$4=WAC_IIN),0))*'Blend Sheet'!$H15,0)  + IFERROR(INDEX(WAC_Item_Cost,MATCH(1,(B$1=WAC_District)*('Blend Sheet'!$I$4=WAC_IIN),0))*'Blend Sheet'!$I15,0) + IFERROR(INDEX(WAC_Item_Cost,MATCH(1,(B$1=WAC_District)*('Blend Sheet'!$J$4=WAC_IIN),0))*'Blend Sheet'!$J15,0) + IFERROR(INDEX(WAC_Item_Cost,MATCH(1,(B$1=WAC_District)*('Blend Sheet'!$K$4=WAC_IIN),0))*'Blend Sheet'!$K15,0) + IFERROR(INDEX(WAC_Item_Cost,MATCH(1,(B$1=WAC_District)*('Blend Sheet'!$L$4=WAC_IIN),0))*'Blend Sheet'!$L15,0) + IFERROR(INDEX(WAC_Item_Cost,MATCH(1,(B$1=WAC_District)*('Blend Sheet'!$M$4=WAC_IIN),0))*'Blend Sheet'!$M15,0) + IFERROR(INDEX(WAC_Item_Cost,MATCH(1,(B$1=WAC_District)*('Blend Sheet'!$N$4=WAC_IIN),0))*'Blend Sheet'!$N15,0) + IFERROR(INDEX(WAC_Item_Cost,MATCH(1,(B$1=WAC_District)*('Blend Sheet'!$O$4=WAC_IIN),0))*'Blend Sheet'!$O15,0) + IFERROR(INDEX(WAC_Item_Cost,MATCH(1,(B$1=WAC_District)*('Blend Sheet'!$P$4=WAC_IIN),0))*'Blend Sheet'!$P15,0) + IFERROR(INDEX(WAC_Item_Cost,MATCH(1,(B$1=WAC_District)*('Blend Sheet'!$Q$4=WAC_IIN),0))*'Blend Sheet'!$Q15,0) + IFERROR(INDEX(WAC_Item_Cost,MATCH(1,(B$1=WAC_District)*('Blend Sheet'!$R$4=WAC_IIN),0))*'Blend Sheet'!$R15,0) + IFERROR(INDEX(WAC_Item_Cost,MATCH(1,(B$1=WAC_District)*('Blend Sheet'!$S$4=WAC_IIN),0))*'Blend Sheet'!$S15,0) + IFERROR(INDEX(WAC_Item_Cost,MATCH(1,(B$1=WAC_District)*('Blend Sheet'!$T$4=WAC_IIN),0))*'Blend Sheet'!$T15,0) + IFERROR(INDEX(WAC_Item_Cost,MATCH(1,(B$1=WAC_District)*('Blend Sheet'!$U$4=WAC_IIN),0))*'Blend Sheet'!$U15,0) + IFERROR(INDEX(WAC_Item_Cost,MATCH(1,(B$1=WAC_District)*('Blend Sheet'!$V$4=WAC_IIN),0))*'Blend Sheet'!$V15,0) + IFERROR(INDEX(WAC_Item_Cost,MATCH(1,(B$1=WAC_District)*('Blend Sheet'!$W$4=WAC_IIN),0))*'Blend Sheet'!$W15,0) + IFERROR(INDEX(WAC_Item_Cost,MATCH(1,(B$1=WAC_District)*('Blend Sheet'!$X$4=WAC_IIN),0))*'Blend Sheet'!$X15,0) + IFERROR(INDEX(WAC_Item_Cost,MATCH(1,(B$1=WAC_District)*('Blend Sheet'!$Y$4=WAC_IIN),0))*'Blend Sheet'!$Y15,0) + IFERROR(INDEX(WAC_Item_Cost,MATCH(1,(B$1=WAC_District)*('Blend Sheet'!$Z$4=WAC_IIN),0))*'Blend Sheet'!$Z15,0) + IFERROR(INDEX(WAC_Item_Cost,MATCH(1,(B$1=WAC_District)*('Blend Sheet'!$AA$4=WAC_IIN),0))*'Blend Sheet'!$AA15,0) + IFERROR(INDEX(WAC_Item_Cost,MATCH(1,(B$1=WAC_District)*('Blend Sheet'!$AB$4=WAC_IIN),0))*'Blend Sheet'!$AB15,0) + IFERROR(INDEX(WAC_Item_Cost,MATCH(1,(B$1=WAC_District)*('Blend Sheet'!$AC$4=WAC_IIN),0))*'Blend Sheet'!$AC15,0) + IFERROR(INDEX(WAC_Item_Cost,MATCH(1,(B$1=WAC_District)*('Blend Sheet'!$AD$4=WAC_IIN),0))*'Blend Sheet'!$AD15,0) + IFERROR(INDEX(WAC_Item_Cost,MATCH(1,(B$1=WAC_District)*('Blend Sheet'!$AE$4=WAC_IIN),0))*'Blend Sheet'!$AE15,0) + IFERROR(INDEX(WAC_Item_Cost,MATCH(1,(B$1=WAC_District)*('Blend Sheet'!$AF$4=WAC_IIN),0))*'Blend Sheet'!$AF15,0) + IFERROR(INDEX(WAC_Item_Cost,MATCH(1,(B$1=WAC_District)*('Blend Sheet'!$AG$4=WAC_IIN),0))*'Blend Sheet'!$AG15,0) + IFERROR(INDEX(WAC_Item_Cost,MATCH(1,(B$1=WAC_District)*('Blend Sheet'!$AH$4=WAC_IIN),0))*'Blend Sheet'!$AH15,0) + IFERROR(INDEX(WAC_Item_Cost,MATCH(1,(B$1=WAC_District)*('Blend Sheet'!$AI$4=WAC_IIN),0))*'Blend Sheet'!$AI15,0) + IFERROR(INDEX(WAC_Item_Cost,MATCH(1,(B$1=WAC_District)*('Blend Sheet'!$AJ$4=WAC_IIN),0))*'Blend Sheet'!$AJ15,0) + IFERROR(INDEX(WAC_Item_Cost,MATCH(1,(B$1=WAC_District)*('Blend Sheet'!$AK$4=WAC_IIN),0))*'Blend Sheet'!$AK15,0) + IFERROR(INDEX(WAC_Item_Cost,MATCH(1,(B$1=WAC_District)*('Blend Sheet'!$AL$4=WAC_IIN),0))*'Blend Sheet'!$AL15,0) + IFERROR(INDEX(WAC_Item_Cost,MATCH(1,(B$1=WAC_District)*('Blend Sheet'!$AM$4=WAC_IIN),0))*'Blend Sheet'!$AM15,0) + IFERROR(INDEX(WAC_Item_Cost,MATCH(1,(B$1=WAC_District)*('Blend Sheet'!$AN$4=WAC_IIN),0))*'Blend Sheet'!$AN15,0) + IFERROR(INDEX(WAC_Item_Cost,MATCH(1,(B$1=WAC_District)*('Blend Sheet'!$AO$4=WAC_IIN),0))*'Blend Sheet'!$AO15,0) + IFERROR(INDEX(WAC_Item_Cost,MATCH(1,(B$1=WAC_District)*('Blend Sheet'!$AP$4=WAC_IIN),0))*'Blend Sheet'!$AP15/1000,0)</f>
        <v>199.03655974</v>
      </c>
      <c r="C12" s="245">
        <f t="array" ref="C12">IFERROR(INDEX(WAC_Item_Cost,MATCH(1,(C$1=WAC_District)*('Blend Sheet'!$C$4=WAC_IIN),0))*'Blend Sheet'!$C15/1000,0) + IFERROR(INDEX(WAC_Item_Cost,MATCH(1,(C$1=WAC_District)*('Blend Sheet'!$D$4=WAC_IIN),0))*'Blend Sheet'!$D15/1000,0) + IFERROR(INDEX(WAC_Item_Cost,MATCH(1,(C$1=WAC_District)*('Blend Sheet'!$E$4=WAC_IIN),0))*'Blend Sheet'!$E15/1000,0) + IFERROR(INDEX(WAC_Item_Cost,MATCH(1,(C$1=WAC_District)*('Blend Sheet'!$F$4=WAC_IIN),0))*'Blend Sheet'!$F15/1000,0)  + IFERROR(INDEX(WAC_Item_Cost,MATCH(1,(C$1=WAC_District)*('Blend Sheet'!$G$4=WAC_IIN),0))*'Blend Sheet'!$G15,0) + IFERROR(INDEX(WAC_Item_Cost,MATCH(1,(C$1=WAC_District)*('Blend Sheet'!$H$4=WAC_IIN),0))*'Blend Sheet'!$H15,0)  + IFERROR(INDEX(WAC_Item_Cost,MATCH(1,(C$1=WAC_District)*('Blend Sheet'!$I$4=WAC_IIN),0))*'Blend Sheet'!$I15,0) + IFERROR(INDEX(WAC_Item_Cost,MATCH(1,(C$1=WAC_District)*('Blend Sheet'!$J$4=WAC_IIN),0))*'Blend Sheet'!$J15,0) + IFERROR(INDEX(WAC_Item_Cost,MATCH(1,(C$1=WAC_District)*('Blend Sheet'!$K$4=WAC_IIN),0))*'Blend Sheet'!$K15,0) + IFERROR(INDEX(WAC_Item_Cost,MATCH(1,(C$1=WAC_District)*('Blend Sheet'!$L$4=WAC_IIN),0))*'Blend Sheet'!$L15,0) + IFERROR(INDEX(WAC_Item_Cost,MATCH(1,(C$1=WAC_District)*('Blend Sheet'!$M$4=WAC_IIN),0))*'Blend Sheet'!$M15,0) + IFERROR(INDEX(WAC_Item_Cost,MATCH(1,(C$1=WAC_District)*('Blend Sheet'!$N$4=WAC_IIN),0))*'Blend Sheet'!$N15,0) + IFERROR(INDEX(WAC_Item_Cost,MATCH(1,(C$1=WAC_District)*('Blend Sheet'!$O$4=WAC_IIN),0))*'Blend Sheet'!$O15,0) + IFERROR(INDEX(WAC_Item_Cost,MATCH(1,(C$1=WAC_District)*('Blend Sheet'!$P$4=WAC_IIN),0))*'Blend Sheet'!$P15,0) + IFERROR(INDEX(WAC_Item_Cost,MATCH(1,(C$1=WAC_District)*('Blend Sheet'!$Q$4=WAC_IIN),0))*'Blend Sheet'!$Q15,0) + IFERROR(INDEX(WAC_Item_Cost,MATCH(1,(C$1=WAC_District)*('Blend Sheet'!$R$4=WAC_IIN),0))*'Blend Sheet'!$R15,0) + IFERROR(INDEX(WAC_Item_Cost,MATCH(1,(C$1=WAC_District)*('Blend Sheet'!$S$4=WAC_IIN),0))*'Blend Sheet'!$S15,0) + IFERROR(INDEX(WAC_Item_Cost,MATCH(1,(C$1=WAC_District)*('Blend Sheet'!$T$4=WAC_IIN),0))*'Blend Sheet'!$T15,0) + IFERROR(INDEX(WAC_Item_Cost,MATCH(1,(C$1=WAC_District)*('Blend Sheet'!$U$4=WAC_IIN),0))*'Blend Sheet'!$U15,0) + IFERROR(INDEX(WAC_Item_Cost,MATCH(1,(C$1=WAC_District)*('Blend Sheet'!$V$4=WAC_IIN),0))*'Blend Sheet'!$V15,0) + IFERROR(INDEX(WAC_Item_Cost,MATCH(1,(C$1=WAC_District)*('Blend Sheet'!$W$4=WAC_IIN),0))*'Blend Sheet'!$W15,0) + IFERROR(INDEX(WAC_Item_Cost,MATCH(1,(C$1=WAC_District)*('Blend Sheet'!$X$4=WAC_IIN),0))*'Blend Sheet'!$X15,0) + IFERROR(INDEX(WAC_Item_Cost,MATCH(1,(C$1=WAC_District)*('Blend Sheet'!$Y$4=WAC_IIN),0))*'Blend Sheet'!$Y15,0) + IFERROR(INDEX(WAC_Item_Cost,MATCH(1,(C$1=WAC_District)*('Blend Sheet'!$Z$4=WAC_IIN),0))*'Blend Sheet'!$Z15,0) + IFERROR(INDEX(WAC_Item_Cost,MATCH(1,(C$1=WAC_District)*('Blend Sheet'!$AA$4=WAC_IIN),0))*'Blend Sheet'!$AA15,0) + IFERROR(INDEX(WAC_Item_Cost,MATCH(1,(C$1=WAC_District)*('Blend Sheet'!$AB$4=WAC_IIN),0))*'Blend Sheet'!$AB15,0) + IFERROR(INDEX(WAC_Item_Cost,MATCH(1,(C$1=WAC_District)*('Blend Sheet'!$AC$4=WAC_IIN),0))*'Blend Sheet'!$AC15,0) + IFERROR(INDEX(WAC_Item_Cost,MATCH(1,(C$1=WAC_District)*('Blend Sheet'!$AD$4=WAC_IIN),0))*'Blend Sheet'!$AD15,0) + IFERROR(INDEX(WAC_Item_Cost,MATCH(1,(C$1=WAC_District)*('Blend Sheet'!$AE$4=WAC_IIN),0))*'Blend Sheet'!$AE15,0) + IFERROR(INDEX(WAC_Item_Cost,MATCH(1,(C$1=WAC_District)*('Blend Sheet'!$AF$4=WAC_IIN),0))*'Blend Sheet'!$AF15,0) + IFERROR(INDEX(WAC_Item_Cost,MATCH(1,(C$1=WAC_District)*('Blend Sheet'!$AG$4=WAC_IIN),0))*'Blend Sheet'!$AG15,0) + IFERROR(INDEX(WAC_Item_Cost,MATCH(1,(C$1=WAC_District)*('Blend Sheet'!$AH$4=WAC_IIN),0))*'Blend Sheet'!$AH15,0) + IFERROR(INDEX(WAC_Item_Cost,MATCH(1,(C$1=WAC_District)*('Blend Sheet'!$AI$4=WAC_IIN),0))*'Blend Sheet'!$AI15,0) + IFERROR(INDEX(WAC_Item_Cost,MATCH(1,(C$1=WAC_District)*('Blend Sheet'!$AJ$4=WAC_IIN),0))*'Blend Sheet'!$AJ15,0) + IFERROR(INDEX(WAC_Item_Cost,MATCH(1,(C$1=WAC_District)*('Blend Sheet'!$AK$4=WAC_IIN),0))*'Blend Sheet'!$AK15,0) + IFERROR(INDEX(WAC_Item_Cost,MATCH(1,(C$1=WAC_District)*('Blend Sheet'!$AL$4=WAC_IIN),0))*'Blend Sheet'!$AL15,0) + IFERROR(INDEX(WAC_Item_Cost,MATCH(1,(C$1=WAC_District)*('Blend Sheet'!$AM$4=WAC_IIN),0))*'Blend Sheet'!$AM15,0) + IFERROR(INDEX(WAC_Item_Cost,MATCH(1,(C$1=WAC_District)*('Blend Sheet'!$AN$4=WAC_IIN),0))*'Blend Sheet'!$AN15,0) + IFERROR(INDEX(WAC_Item_Cost,MATCH(1,(C$1=WAC_District)*('Blend Sheet'!$AO$4=WAC_IIN),0))*'Blend Sheet'!$AO15,0) + IFERROR(INDEX(WAC_Item_Cost,MATCH(1,(C$1=WAC_District)*('Blend Sheet'!$AP$4=WAC_IIN),0))*'Blend Sheet'!$AP15/1000,0)</f>
        <v>233.19151162</v>
      </c>
      <c r="D12" s="245">
        <f t="array" ref="D12">IFERROR(INDEX(WAC_Item_Cost,MATCH(1,(D$1=WAC_District)*('Blend Sheet'!$C$4=WAC_IIN),0))*'Blend Sheet'!$C15/1000,0) + IFERROR(INDEX(WAC_Item_Cost,MATCH(1,(D$1=WAC_District)*('Blend Sheet'!$D$4=WAC_IIN),0))*'Blend Sheet'!$D15/1000,0) + IFERROR(INDEX(WAC_Item_Cost,MATCH(1,(D$1=WAC_District)*('Blend Sheet'!$E$4=WAC_IIN),0))*'Blend Sheet'!$E15/1000,0) + IFERROR(INDEX(WAC_Item_Cost,MATCH(1,(D$1=WAC_District)*('Blend Sheet'!$F$4=WAC_IIN),0))*'Blend Sheet'!$F15/1000,0)  + IFERROR(INDEX(WAC_Item_Cost,MATCH(1,(D$1=WAC_District)*('Blend Sheet'!$G$4=WAC_IIN),0))*'Blend Sheet'!$G15,0) + IFERROR(INDEX(WAC_Item_Cost,MATCH(1,(D$1=WAC_District)*('Blend Sheet'!$H$4=WAC_IIN),0))*'Blend Sheet'!$H15,0)  + IFERROR(INDEX(WAC_Item_Cost,MATCH(1,(D$1=WAC_District)*('Blend Sheet'!$I$4=WAC_IIN),0))*'Blend Sheet'!$I15,0) + IFERROR(INDEX(WAC_Item_Cost,MATCH(1,(D$1=WAC_District)*('Blend Sheet'!$J$4=WAC_IIN),0))*'Blend Sheet'!$J15,0) + IFERROR(INDEX(WAC_Item_Cost,MATCH(1,(D$1=WAC_District)*('Blend Sheet'!$K$4=WAC_IIN),0))*'Blend Sheet'!$K15,0) + IFERROR(INDEX(WAC_Item_Cost,MATCH(1,(D$1=WAC_District)*('Blend Sheet'!$L$4=WAC_IIN),0))*'Blend Sheet'!$L15,0) + IFERROR(INDEX(WAC_Item_Cost,MATCH(1,(D$1=WAC_District)*('Blend Sheet'!$M$4=WAC_IIN),0))*'Blend Sheet'!$M15,0) + IFERROR(INDEX(WAC_Item_Cost,MATCH(1,(D$1=WAC_District)*('Blend Sheet'!$N$4=WAC_IIN),0))*'Blend Sheet'!$N15,0) + IFERROR(INDEX(WAC_Item_Cost,MATCH(1,(D$1=WAC_District)*('Blend Sheet'!$O$4=WAC_IIN),0))*'Blend Sheet'!$O15,0) + IFERROR(INDEX(WAC_Item_Cost,MATCH(1,(D$1=WAC_District)*('Blend Sheet'!$P$4=WAC_IIN),0))*'Blend Sheet'!$P15,0) + IFERROR(INDEX(WAC_Item_Cost,MATCH(1,(D$1=WAC_District)*('Blend Sheet'!$Q$4=WAC_IIN),0))*'Blend Sheet'!$Q15,0) + IFERROR(INDEX(WAC_Item_Cost,MATCH(1,(D$1=WAC_District)*('Blend Sheet'!$R$4=WAC_IIN),0))*'Blend Sheet'!$R15,0) + IFERROR(INDEX(WAC_Item_Cost,MATCH(1,(D$1=WAC_District)*('Blend Sheet'!$S$4=WAC_IIN),0))*'Blend Sheet'!$S15,0) + IFERROR(INDEX(WAC_Item_Cost,MATCH(1,(D$1=WAC_District)*('Blend Sheet'!$T$4=WAC_IIN),0))*'Blend Sheet'!$T15,0) + IFERROR(INDEX(WAC_Item_Cost,MATCH(1,(D$1=WAC_District)*('Blend Sheet'!$U$4=WAC_IIN),0))*'Blend Sheet'!$U15,0) + IFERROR(INDEX(WAC_Item_Cost,MATCH(1,(D$1=WAC_District)*('Blend Sheet'!$V$4=WAC_IIN),0))*'Blend Sheet'!$V15,0) + IFERROR(INDEX(WAC_Item_Cost,MATCH(1,(D$1=WAC_District)*('Blend Sheet'!$W$4=WAC_IIN),0))*'Blend Sheet'!$W15,0) + IFERROR(INDEX(WAC_Item_Cost,MATCH(1,(D$1=WAC_District)*('Blend Sheet'!$X$4=WAC_IIN),0))*'Blend Sheet'!$X15,0) + IFERROR(INDEX(WAC_Item_Cost,MATCH(1,(D$1=WAC_District)*('Blend Sheet'!$Y$4=WAC_IIN),0))*'Blend Sheet'!$Y15,0) + IFERROR(INDEX(WAC_Item_Cost,MATCH(1,(D$1=WAC_District)*('Blend Sheet'!$Z$4=WAC_IIN),0))*'Blend Sheet'!$Z15,0) + IFERROR(INDEX(WAC_Item_Cost,MATCH(1,(D$1=WAC_District)*('Blend Sheet'!$AA$4=WAC_IIN),0))*'Blend Sheet'!$AA15,0) + IFERROR(INDEX(WAC_Item_Cost,MATCH(1,(D$1=WAC_District)*('Blend Sheet'!$AB$4=WAC_IIN),0))*'Blend Sheet'!$AB15,0) + IFERROR(INDEX(WAC_Item_Cost,MATCH(1,(D$1=WAC_District)*('Blend Sheet'!$AC$4=WAC_IIN),0))*'Blend Sheet'!$AC15,0) + IFERROR(INDEX(WAC_Item_Cost,MATCH(1,(D$1=WAC_District)*('Blend Sheet'!$AD$4=WAC_IIN),0))*'Blend Sheet'!$AD15,0) + IFERROR(INDEX(WAC_Item_Cost,MATCH(1,(D$1=WAC_District)*('Blend Sheet'!$AE$4=WAC_IIN),0))*'Blend Sheet'!$AE15,0) + IFERROR(INDEX(WAC_Item_Cost,MATCH(1,(D$1=WAC_District)*('Blend Sheet'!$AF$4=WAC_IIN),0))*'Blend Sheet'!$AF15,0) + IFERROR(INDEX(WAC_Item_Cost,MATCH(1,(D$1=WAC_District)*('Blend Sheet'!$AG$4=WAC_IIN),0))*'Blend Sheet'!$AG15,0) + IFERROR(INDEX(WAC_Item_Cost,MATCH(1,(D$1=WAC_District)*('Blend Sheet'!$AH$4=WAC_IIN),0))*'Blend Sheet'!$AH15,0) + IFERROR(INDEX(WAC_Item_Cost,MATCH(1,(D$1=WAC_District)*('Blend Sheet'!$AI$4=WAC_IIN),0))*'Blend Sheet'!$AI15,0) + IFERROR(INDEX(WAC_Item_Cost,MATCH(1,(D$1=WAC_District)*('Blend Sheet'!$AJ$4=WAC_IIN),0))*'Blend Sheet'!$AJ15,0) + IFERROR(INDEX(WAC_Item_Cost,MATCH(1,(D$1=WAC_District)*('Blend Sheet'!$AK$4=WAC_IIN),0))*'Blend Sheet'!$AK15,0) + IFERROR(INDEX(WAC_Item_Cost,MATCH(1,(D$1=WAC_District)*('Blend Sheet'!$AL$4=WAC_IIN),0))*'Blend Sheet'!$AL15,0) + IFERROR(INDEX(WAC_Item_Cost,MATCH(1,(D$1=WAC_District)*('Blend Sheet'!$AM$4=WAC_IIN),0))*'Blend Sheet'!$AM15,0) + IFERROR(INDEX(WAC_Item_Cost,MATCH(1,(D$1=WAC_District)*('Blend Sheet'!$AN$4=WAC_IIN),0))*'Blend Sheet'!$AN15,0) + IFERROR(INDEX(WAC_Item_Cost,MATCH(1,(D$1=WAC_District)*('Blend Sheet'!$AO$4=WAC_IIN),0))*'Blend Sheet'!$AO15,0) + IFERROR(INDEX(WAC_Item_Cost,MATCH(1,(D$1=WAC_District)*('Blend Sheet'!$AP$4=WAC_IIN),0))*'Blend Sheet'!$AP15/1000,0)</f>
        <v>178.75180944000002</v>
      </c>
      <c r="E12" s="245">
        <f t="array" ref="E12">IFERROR(INDEX(WAC_Item_Cost,MATCH(1,(E$1=WAC_District)*('Blend Sheet'!$C$4=WAC_IIN),0))*'Blend Sheet'!$C15/1000,0) + IFERROR(INDEX(WAC_Item_Cost,MATCH(1,(E$1=WAC_District)*('Blend Sheet'!$D$4=WAC_IIN),0))*'Blend Sheet'!$D15/1000,0) + IFERROR(INDEX(WAC_Item_Cost,MATCH(1,(E$1=WAC_District)*('Blend Sheet'!$E$4=WAC_IIN),0))*'Blend Sheet'!$E15/1000,0) + IFERROR(INDEX(WAC_Item_Cost,MATCH(1,(E$1=WAC_District)*('Blend Sheet'!$F$4=WAC_IIN),0))*'Blend Sheet'!$F15/1000,0)  + IFERROR(INDEX(WAC_Item_Cost,MATCH(1,(E$1=WAC_District)*('Blend Sheet'!$G$4=WAC_IIN),0))*'Blend Sheet'!$G15,0) + IFERROR(INDEX(WAC_Item_Cost,MATCH(1,(E$1=WAC_District)*('Blend Sheet'!$H$4=WAC_IIN),0))*'Blend Sheet'!$H15,0)  + IFERROR(INDEX(WAC_Item_Cost,MATCH(1,(E$1=WAC_District)*('Blend Sheet'!$I$4=WAC_IIN),0))*'Blend Sheet'!$I15,0) + IFERROR(INDEX(WAC_Item_Cost,MATCH(1,(E$1=WAC_District)*('Blend Sheet'!$J$4=WAC_IIN),0))*'Blend Sheet'!$J15,0) + IFERROR(INDEX(WAC_Item_Cost,MATCH(1,(E$1=WAC_District)*('Blend Sheet'!$K$4=WAC_IIN),0))*'Blend Sheet'!$K15,0) + IFERROR(INDEX(WAC_Item_Cost,MATCH(1,(E$1=WAC_District)*('Blend Sheet'!$L$4=WAC_IIN),0))*'Blend Sheet'!$L15,0) + IFERROR(INDEX(WAC_Item_Cost,MATCH(1,(E$1=WAC_District)*('Blend Sheet'!$M$4=WAC_IIN),0))*'Blend Sheet'!$M15,0) + IFERROR(INDEX(WAC_Item_Cost,MATCH(1,(E$1=WAC_District)*('Blend Sheet'!$N$4=WAC_IIN),0))*'Blend Sheet'!$N15,0) + IFERROR(INDEX(WAC_Item_Cost,MATCH(1,(E$1=WAC_District)*('Blend Sheet'!$O$4=WAC_IIN),0))*'Blend Sheet'!$O15,0) + IFERROR(INDEX(WAC_Item_Cost,MATCH(1,(E$1=WAC_District)*('Blend Sheet'!$P$4=WAC_IIN),0))*'Blend Sheet'!$P15,0) + IFERROR(INDEX(WAC_Item_Cost,MATCH(1,(E$1=WAC_District)*('Blend Sheet'!$Q$4=WAC_IIN),0))*'Blend Sheet'!$Q15,0) + IFERROR(INDEX(WAC_Item_Cost,MATCH(1,(E$1=WAC_District)*('Blend Sheet'!$R$4=WAC_IIN),0))*'Blend Sheet'!$R15,0) + IFERROR(INDEX(WAC_Item_Cost,MATCH(1,(E$1=WAC_District)*('Blend Sheet'!$S$4=WAC_IIN),0))*'Blend Sheet'!$S15,0) + IFERROR(INDEX(WAC_Item_Cost,MATCH(1,(E$1=WAC_District)*('Blend Sheet'!$T$4=WAC_IIN),0))*'Blend Sheet'!$T15,0) + IFERROR(INDEX(WAC_Item_Cost,MATCH(1,(E$1=WAC_District)*('Blend Sheet'!$U$4=WAC_IIN),0))*'Blend Sheet'!$U15,0) + IFERROR(INDEX(WAC_Item_Cost,MATCH(1,(E$1=WAC_District)*('Blend Sheet'!$V$4=WAC_IIN),0))*'Blend Sheet'!$V15,0) + IFERROR(INDEX(WAC_Item_Cost,MATCH(1,(E$1=WAC_District)*('Blend Sheet'!$W$4=WAC_IIN),0))*'Blend Sheet'!$W15,0) + IFERROR(INDEX(WAC_Item_Cost,MATCH(1,(E$1=WAC_District)*('Blend Sheet'!$X$4=WAC_IIN),0))*'Blend Sheet'!$X15,0) + IFERROR(INDEX(WAC_Item_Cost,MATCH(1,(E$1=WAC_District)*('Blend Sheet'!$Y$4=WAC_IIN),0))*'Blend Sheet'!$Y15,0) + IFERROR(INDEX(WAC_Item_Cost,MATCH(1,(E$1=WAC_District)*('Blend Sheet'!$Z$4=WAC_IIN),0))*'Blend Sheet'!$Z15,0) + IFERROR(INDEX(WAC_Item_Cost,MATCH(1,(E$1=WAC_District)*('Blend Sheet'!$AA$4=WAC_IIN),0))*'Blend Sheet'!$AA15,0) + IFERROR(INDEX(WAC_Item_Cost,MATCH(1,(E$1=WAC_District)*('Blend Sheet'!$AB$4=WAC_IIN),0))*'Blend Sheet'!$AB15,0) + IFERROR(INDEX(WAC_Item_Cost,MATCH(1,(E$1=WAC_District)*('Blend Sheet'!$AC$4=WAC_IIN),0))*'Blend Sheet'!$AC15,0) + IFERROR(INDEX(WAC_Item_Cost,MATCH(1,(E$1=WAC_District)*('Blend Sheet'!$AD$4=WAC_IIN),0))*'Blend Sheet'!$AD15,0) + IFERROR(INDEX(WAC_Item_Cost,MATCH(1,(E$1=WAC_District)*('Blend Sheet'!$AE$4=WAC_IIN),0))*'Blend Sheet'!$AE15,0) + IFERROR(INDEX(WAC_Item_Cost,MATCH(1,(E$1=WAC_District)*('Blend Sheet'!$AF$4=WAC_IIN),0))*'Blend Sheet'!$AF15,0) + IFERROR(INDEX(WAC_Item_Cost,MATCH(1,(E$1=WAC_District)*('Blend Sheet'!$AG$4=WAC_IIN),0))*'Blend Sheet'!$AG15,0) + IFERROR(INDEX(WAC_Item_Cost,MATCH(1,(E$1=WAC_District)*('Blend Sheet'!$AH$4=WAC_IIN),0))*'Blend Sheet'!$AH15,0) + IFERROR(INDEX(WAC_Item_Cost,MATCH(1,(E$1=WAC_District)*('Blend Sheet'!$AI$4=WAC_IIN),0))*'Blend Sheet'!$AI15,0) + IFERROR(INDEX(WAC_Item_Cost,MATCH(1,(E$1=WAC_District)*('Blend Sheet'!$AJ$4=WAC_IIN),0))*'Blend Sheet'!$AJ15,0) + IFERROR(INDEX(WAC_Item_Cost,MATCH(1,(E$1=WAC_District)*('Blend Sheet'!$AK$4=WAC_IIN),0))*'Blend Sheet'!$AK15,0) + IFERROR(INDEX(WAC_Item_Cost,MATCH(1,(E$1=WAC_District)*('Blend Sheet'!$AL$4=WAC_IIN),0))*'Blend Sheet'!$AL15,0) + IFERROR(INDEX(WAC_Item_Cost,MATCH(1,(E$1=WAC_District)*('Blend Sheet'!$AM$4=WAC_IIN),0))*'Blend Sheet'!$AM15,0) + IFERROR(INDEX(WAC_Item_Cost,MATCH(1,(E$1=WAC_District)*('Blend Sheet'!$AN$4=WAC_IIN),0))*'Blend Sheet'!$AN15,0) + IFERROR(INDEX(WAC_Item_Cost,MATCH(1,(E$1=WAC_District)*('Blend Sheet'!$AO$4=WAC_IIN),0))*'Blend Sheet'!$AO15,0) + IFERROR(INDEX(WAC_Item_Cost,MATCH(1,(E$1=WAC_District)*('Blend Sheet'!$AP$4=WAC_IIN),0))*'Blend Sheet'!$AP15/1000,0)</f>
        <v>278.25559491999996</v>
      </c>
      <c r="F12" s="245">
        <f t="array" ref="F12">IFERROR(INDEX(WAC_Item_Cost,MATCH(1,(F$1=WAC_District)*('Blend Sheet'!$C$4=WAC_IIN),0))*'Blend Sheet'!$C15/1000,0) + IFERROR(INDEX(WAC_Item_Cost,MATCH(1,(F$1=WAC_District)*('Blend Sheet'!$D$4=WAC_IIN),0))*'Blend Sheet'!$D15/1000,0) + IFERROR(INDEX(WAC_Item_Cost,MATCH(1,(F$1=WAC_District)*('Blend Sheet'!$E$4=WAC_IIN),0))*'Blend Sheet'!$E15/1000,0) + IFERROR(INDEX(WAC_Item_Cost,MATCH(1,(F$1=WAC_District)*('Blend Sheet'!$F$4=WAC_IIN),0))*'Blend Sheet'!$F15/1000,0)  + IFERROR(INDEX(WAC_Item_Cost,MATCH(1,(F$1=WAC_District)*('Blend Sheet'!$G$4=WAC_IIN),0))*'Blend Sheet'!$G15,0) + IFERROR(INDEX(WAC_Item_Cost,MATCH(1,(F$1=WAC_District)*('Blend Sheet'!$H$4=WAC_IIN),0))*'Blend Sheet'!$H15,0)  + IFERROR(INDEX(WAC_Item_Cost,MATCH(1,(F$1=WAC_District)*('Blend Sheet'!$I$4=WAC_IIN),0))*'Blend Sheet'!$I15,0) + IFERROR(INDEX(WAC_Item_Cost,MATCH(1,(F$1=WAC_District)*('Blend Sheet'!$J$4=WAC_IIN),0))*'Blend Sheet'!$J15,0) + IFERROR(INDEX(WAC_Item_Cost,MATCH(1,(F$1=WAC_District)*('Blend Sheet'!$K$4=WAC_IIN),0))*'Blend Sheet'!$K15,0) + IFERROR(INDEX(WAC_Item_Cost,MATCH(1,(F$1=WAC_District)*('Blend Sheet'!$L$4=WAC_IIN),0))*'Blend Sheet'!$L15,0) + IFERROR(INDEX(WAC_Item_Cost,MATCH(1,(F$1=WAC_District)*('Blend Sheet'!$M$4=WAC_IIN),0))*'Blend Sheet'!$M15,0) + IFERROR(INDEX(WAC_Item_Cost,MATCH(1,(F$1=WAC_District)*('Blend Sheet'!$N$4=WAC_IIN),0))*'Blend Sheet'!$N15,0) + IFERROR(INDEX(WAC_Item_Cost,MATCH(1,(F$1=WAC_District)*('Blend Sheet'!$O$4=WAC_IIN),0))*'Blend Sheet'!$O15,0) + IFERROR(INDEX(WAC_Item_Cost,MATCH(1,(F$1=WAC_District)*('Blend Sheet'!$P$4=WAC_IIN),0))*'Blend Sheet'!$P15,0) + IFERROR(INDEX(WAC_Item_Cost,MATCH(1,(F$1=WAC_District)*('Blend Sheet'!$Q$4=WAC_IIN),0))*'Blend Sheet'!$Q15,0) + IFERROR(INDEX(WAC_Item_Cost,MATCH(1,(F$1=WAC_District)*('Blend Sheet'!$R$4=WAC_IIN),0))*'Blend Sheet'!$R15,0) + IFERROR(INDEX(WAC_Item_Cost,MATCH(1,(F$1=WAC_District)*('Blend Sheet'!$S$4=WAC_IIN),0))*'Blend Sheet'!$S15,0) + IFERROR(INDEX(WAC_Item_Cost,MATCH(1,(F$1=WAC_District)*('Blend Sheet'!$T$4=WAC_IIN),0))*'Blend Sheet'!$T15,0) + IFERROR(INDEX(WAC_Item_Cost,MATCH(1,(F$1=WAC_District)*('Blend Sheet'!$U$4=WAC_IIN),0))*'Blend Sheet'!$U15,0) + IFERROR(INDEX(WAC_Item_Cost,MATCH(1,(F$1=WAC_District)*('Blend Sheet'!$V$4=WAC_IIN),0))*'Blend Sheet'!$V15,0) + IFERROR(INDEX(WAC_Item_Cost,MATCH(1,(F$1=WAC_District)*('Blend Sheet'!$W$4=WAC_IIN),0))*'Blend Sheet'!$W15,0) + IFERROR(INDEX(WAC_Item_Cost,MATCH(1,(F$1=WAC_District)*('Blend Sheet'!$X$4=WAC_IIN),0))*'Blend Sheet'!$X15,0) + IFERROR(INDEX(WAC_Item_Cost,MATCH(1,(F$1=WAC_District)*('Blend Sheet'!$Y$4=WAC_IIN),0))*'Blend Sheet'!$Y15,0) + IFERROR(INDEX(WAC_Item_Cost,MATCH(1,(F$1=WAC_District)*('Blend Sheet'!$Z$4=WAC_IIN),0))*'Blend Sheet'!$Z15,0) + IFERROR(INDEX(WAC_Item_Cost,MATCH(1,(F$1=WAC_District)*('Blend Sheet'!$AA$4=WAC_IIN),0))*'Blend Sheet'!$AA15,0) + IFERROR(INDEX(WAC_Item_Cost,MATCH(1,(F$1=WAC_District)*('Blend Sheet'!$AB$4=WAC_IIN),0))*'Blend Sheet'!$AB15,0) + IFERROR(INDEX(WAC_Item_Cost,MATCH(1,(F$1=WAC_District)*('Blend Sheet'!$AC$4=WAC_IIN),0))*'Blend Sheet'!$AC15,0) + IFERROR(INDEX(WAC_Item_Cost,MATCH(1,(F$1=WAC_District)*('Blend Sheet'!$AD$4=WAC_IIN),0))*'Blend Sheet'!$AD15,0) + IFERROR(INDEX(WAC_Item_Cost,MATCH(1,(F$1=WAC_District)*('Blend Sheet'!$AE$4=WAC_IIN),0))*'Blend Sheet'!$AE15,0) + IFERROR(INDEX(WAC_Item_Cost,MATCH(1,(F$1=WAC_District)*('Blend Sheet'!$AF$4=WAC_IIN),0))*'Blend Sheet'!$AF15,0) + IFERROR(INDEX(WAC_Item_Cost,MATCH(1,(F$1=WAC_District)*('Blend Sheet'!$AG$4=WAC_IIN),0))*'Blend Sheet'!$AG15,0) + IFERROR(INDEX(WAC_Item_Cost,MATCH(1,(F$1=WAC_District)*('Blend Sheet'!$AH$4=WAC_IIN),0))*'Blend Sheet'!$AH15,0) + IFERROR(INDEX(WAC_Item_Cost,MATCH(1,(F$1=WAC_District)*('Blend Sheet'!$AI$4=WAC_IIN),0))*'Blend Sheet'!$AI15,0) + IFERROR(INDEX(WAC_Item_Cost,MATCH(1,(F$1=WAC_District)*('Blend Sheet'!$AJ$4=WAC_IIN),0))*'Blend Sheet'!$AJ15,0) + IFERROR(INDEX(WAC_Item_Cost,MATCH(1,(F$1=WAC_District)*('Blend Sheet'!$AK$4=WAC_IIN),0))*'Blend Sheet'!$AK15,0) + IFERROR(INDEX(WAC_Item_Cost,MATCH(1,(F$1=WAC_District)*('Blend Sheet'!$AL$4=WAC_IIN),0))*'Blend Sheet'!$AL15,0) + IFERROR(INDEX(WAC_Item_Cost,MATCH(1,(F$1=WAC_District)*('Blend Sheet'!$AM$4=WAC_IIN),0))*'Blend Sheet'!$AM15,0) + IFERROR(INDEX(WAC_Item_Cost,MATCH(1,(F$1=WAC_District)*('Blend Sheet'!$AN$4=WAC_IIN),0))*'Blend Sheet'!$AN15,0) + IFERROR(INDEX(WAC_Item_Cost,MATCH(1,(F$1=WAC_District)*('Blend Sheet'!$AO$4=WAC_IIN),0))*'Blend Sheet'!$AO15,0) + IFERROR(INDEX(WAC_Item_Cost,MATCH(1,(F$1=WAC_District)*('Blend Sheet'!$AP$4=WAC_IIN),0))*'Blend Sheet'!$AP15/1000,0)</f>
        <v>248.97721540000001</v>
      </c>
      <c r="G12" s="245">
        <f t="array" ref="G12">IFERROR(INDEX(WAC_Item_Cost,MATCH(1,(G$1=WAC_District)*('Blend Sheet'!$C$4=WAC_IIN),0))*'Blend Sheet'!$C15/1000,0) + IFERROR(INDEX(WAC_Item_Cost,MATCH(1,(G$1=WAC_District)*('Blend Sheet'!$D$4=WAC_IIN),0))*'Blend Sheet'!$D15/1000,0) + IFERROR(INDEX(WAC_Item_Cost,MATCH(1,(G$1=WAC_District)*('Blend Sheet'!$E$4=WAC_IIN),0))*'Blend Sheet'!$E15/1000,0) + IFERROR(INDEX(WAC_Item_Cost,MATCH(1,(G$1=WAC_District)*('Blend Sheet'!$F$4=WAC_IIN),0))*'Blend Sheet'!$F15/1000,0)  + IFERROR(INDEX(WAC_Item_Cost,MATCH(1,(G$1=WAC_District)*('Blend Sheet'!$G$4=WAC_IIN),0))*'Blend Sheet'!$G15,0) + IFERROR(INDEX(WAC_Item_Cost,MATCH(1,(G$1=WAC_District)*('Blend Sheet'!$H$4=WAC_IIN),0))*'Blend Sheet'!$H15,0)  + IFERROR(INDEX(WAC_Item_Cost,MATCH(1,(G$1=WAC_District)*('Blend Sheet'!$I$4=WAC_IIN),0))*'Blend Sheet'!$I15,0) + IFERROR(INDEX(WAC_Item_Cost,MATCH(1,(G$1=WAC_District)*('Blend Sheet'!$J$4=WAC_IIN),0))*'Blend Sheet'!$J15,0) + IFERROR(INDEX(WAC_Item_Cost,MATCH(1,(G$1=WAC_District)*('Blend Sheet'!$K$4=WAC_IIN),0))*'Blend Sheet'!$K15,0) + IFERROR(INDEX(WAC_Item_Cost,MATCH(1,(G$1=WAC_District)*('Blend Sheet'!$L$4=WAC_IIN),0))*'Blend Sheet'!$L15,0) + IFERROR(INDEX(WAC_Item_Cost,MATCH(1,(G$1=WAC_District)*('Blend Sheet'!$M$4=WAC_IIN),0))*'Blend Sheet'!$M15,0) + IFERROR(INDEX(WAC_Item_Cost,MATCH(1,(G$1=WAC_District)*('Blend Sheet'!$N$4=WAC_IIN),0))*'Blend Sheet'!$N15,0) + IFERROR(INDEX(WAC_Item_Cost,MATCH(1,(G$1=WAC_District)*('Blend Sheet'!$O$4=WAC_IIN),0))*'Blend Sheet'!$O15,0) + IFERROR(INDEX(WAC_Item_Cost,MATCH(1,(G$1=WAC_District)*('Blend Sheet'!$P$4=WAC_IIN),0))*'Blend Sheet'!$P15,0) + IFERROR(INDEX(WAC_Item_Cost,MATCH(1,(G$1=WAC_District)*('Blend Sheet'!$Q$4=WAC_IIN),0))*'Blend Sheet'!$Q15,0) + IFERROR(INDEX(WAC_Item_Cost,MATCH(1,(G$1=WAC_District)*('Blend Sheet'!$R$4=WAC_IIN),0))*'Blend Sheet'!$R15,0) + IFERROR(INDEX(WAC_Item_Cost,MATCH(1,(G$1=WAC_District)*('Blend Sheet'!$S$4=WAC_IIN),0))*'Blend Sheet'!$S15,0) + IFERROR(INDEX(WAC_Item_Cost,MATCH(1,(G$1=WAC_District)*('Blend Sheet'!$T$4=WAC_IIN),0))*'Blend Sheet'!$T15,0) + IFERROR(INDEX(WAC_Item_Cost,MATCH(1,(G$1=WAC_District)*('Blend Sheet'!$U$4=WAC_IIN),0))*'Blend Sheet'!$U15,0) + IFERROR(INDEX(WAC_Item_Cost,MATCH(1,(G$1=WAC_District)*('Blend Sheet'!$V$4=WAC_IIN),0))*'Blend Sheet'!$V15,0) + IFERROR(INDEX(WAC_Item_Cost,MATCH(1,(G$1=WAC_District)*('Blend Sheet'!$W$4=WAC_IIN),0))*'Blend Sheet'!$W15,0) + IFERROR(INDEX(WAC_Item_Cost,MATCH(1,(G$1=WAC_District)*('Blend Sheet'!$X$4=WAC_IIN),0))*'Blend Sheet'!$X15,0) + IFERROR(INDEX(WAC_Item_Cost,MATCH(1,(G$1=WAC_District)*('Blend Sheet'!$Y$4=WAC_IIN),0))*'Blend Sheet'!$Y15,0) + IFERROR(INDEX(WAC_Item_Cost,MATCH(1,(G$1=WAC_District)*('Blend Sheet'!$Z$4=WAC_IIN),0))*'Blend Sheet'!$Z15,0) + IFERROR(INDEX(WAC_Item_Cost,MATCH(1,(G$1=WAC_District)*('Blend Sheet'!$AA$4=WAC_IIN),0))*'Blend Sheet'!$AA15,0) + IFERROR(INDEX(WAC_Item_Cost,MATCH(1,(G$1=WAC_District)*('Blend Sheet'!$AB$4=WAC_IIN),0))*'Blend Sheet'!$AB15,0) + IFERROR(INDEX(WAC_Item_Cost,MATCH(1,(G$1=WAC_District)*('Blend Sheet'!$AC$4=WAC_IIN),0))*'Blend Sheet'!$AC15,0) + IFERROR(INDEX(WAC_Item_Cost,MATCH(1,(G$1=WAC_District)*('Blend Sheet'!$AD$4=WAC_IIN),0))*'Blend Sheet'!$AD15,0) + IFERROR(INDEX(WAC_Item_Cost,MATCH(1,(G$1=WAC_District)*('Blend Sheet'!$AE$4=WAC_IIN),0))*'Blend Sheet'!$AE15,0) + IFERROR(INDEX(WAC_Item_Cost,MATCH(1,(G$1=WAC_District)*('Blend Sheet'!$AF$4=WAC_IIN),0))*'Blend Sheet'!$AF15,0) + IFERROR(INDEX(WAC_Item_Cost,MATCH(1,(G$1=WAC_District)*('Blend Sheet'!$AG$4=WAC_IIN),0))*'Blend Sheet'!$AG15,0) + IFERROR(INDEX(WAC_Item_Cost,MATCH(1,(G$1=WAC_District)*('Blend Sheet'!$AH$4=WAC_IIN),0))*'Blend Sheet'!$AH15,0) + IFERROR(INDEX(WAC_Item_Cost,MATCH(1,(G$1=WAC_District)*('Blend Sheet'!$AI$4=WAC_IIN),0))*'Blend Sheet'!$AI15,0) + IFERROR(INDEX(WAC_Item_Cost,MATCH(1,(G$1=WAC_District)*('Blend Sheet'!$AJ$4=WAC_IIN),0))*'Blend Sheet'!$AJ15,0) + IFERROR(INDEX(WAC_Item_Cost,MATCH(1,(G$1=WAC_District)*('Blend Sheet'!$AK$4=WAC_IIN),0))*'Blend Sheet'!$AK15,0) + IFERROR(INDEX(WAC_Item_Cost,MATCH(1,(G$1=WAC_District)*('Blend Sheet'!$AL$4=WAC_IIN),0))*'Blend Sheet'!$AL15,0) + IFERROR(INDEX(WAC_Item_Cost,MATCH(1,(G$1=WAC_District)*('Blend Sheet'!$AM$4=WAC_IIN),0))*'Blend Sheet'!$AM15,0) + IFERROR(INDEX(WAC_Item_Cost,MATCH(1,(G$1=WAC_District)*('Blend Sheet'!$AN$4=WAC_IIN),0))*'Blend Sheet'!$AN15,0) + IFERROR(INDEX(WAC_Item_Cost,MATCH(1,(G$1=WAC_District)*('Blend Sheet'!$AO$4=WAC_IIN),0))*'Blend Sheet'!$AO15,0) + IFERROR(INDEX(WAC_Item_Cost,MATCH(1,(G$1=WAC_District)*('Blend Sheet'!$AP$4=WAC_IIN),0))*'Blend Sheet'!$AP15/1000,0)</f>
        <v>244.62876965999999</v>
      </c>
      <c r="H12" s="245">
        <f t="array" ref="H12">IFERROR(INDEX(WAC_Item_Cost,MATCH(1,(H$1=WAC_District)*('Blend Sheet'!$C$4=WAC_IIN),0))*'Blend Sheet'!$C15/1000,0) + IFERROR(INDEX(WAC_Item_Cost,MATCH(1,(H$1=WAC_District)*('Blend Sheet'!$D$4=WAC_IIN),0))*'Blend Sheet'!$D15/1000,0) + IFERROR(INDEX(WAC_Item_Cost,MATCH(1,(H$1=WAC_District)*('Blend Sheet'!$E$4=WAC_IIN),0))*'Blend Sheet'!$E15/1000,0) + IFERROR(INDEX(WAC_Item_Cost,MATCH(1,(H$1=WAC_District)*('Blend Sheet'!$F$4=WAC_IIN),0))*'Blend Sheet'!$F15/1000,0)  + IFERROR(INDEX(WAC_Item_Cost,MATCH(1,(H$1=WAC_District)*('Blend Sheet'!$G$4=WAC_IIN),0))*'Blend Sheet'!$G15,0) + IFERROR(INDEX(WAC_Item_Cost,MATCH(1,(H$1=WAC_District)*('Blend Sheet'!$H$4=WAC_IIN),0))*'Blend Sheet'!$H15,0)  + IFERROR(INDEX(WAC_Item_Cost,MATCH(1,(H$1=WAC_District)*('Blend Sheet'!$I$4=WAC_IIN),0))*'Blend Sheet'!$I15,0) + IFERROR(INDEX(WAC_Item_Cost,MATCH(1,(H$1=WAC_District)*('Blend Sheet'!$J$4=WAC_IIN),0))*'Blend Sheet'!$J15,0) + IFERROR(INDEX(WAC_Item_Cost,MATCH(1,(H$1=WAC_District)*('Blend Sheet'!$K$4=WAC_IIN),0))*'Blend Sheet'!$K15,0) + IFERROR(INDEX(WAC_Item_Cost,MATCH(1,(H$1=WAC_District)*('Blend Sheet'!$L$4=WAC_IIN),0))*'Blend Sheet'!$L15,0) + IFERROR(INDEX(WAC_Item_Cost,MATCH(1,(H$1=WAC_District)*('Blend Sheet'!$M$4=WAC_IIN),0))*'Blend Sheet'!$M15,0) + IFERROR(INDEX(WAC_Item_Cost,MATCH(1,(H$1=WAC_District)*('Blend Sheet'!$N$4=WAC_IIN),0))*'Blend Sheet'!$N15,0) + IFERROR(INDEX(WAC_Item_Cost,MATCH(1,(H$1=WAC_District)*('Blend Sheet'!$O$4=WAC_IIN),0))*'Blend Sheet'!$O15,0) + IFERROR(INDEX(WAC_Item_Cost,MATCH(1,(H$1=WAC_District)*('Blend Sheet'!$P$4=WAC_IIN),0))*'Blend Sheet'!$P15,0) + IFERROR(INDEX(WAC_Item_Cost,MATCH(1,(H$1=WAC_District)*('Blend Sheet'!$Q$4=WAC_IIN),0))*'Blend Sheet'!$Q15,0) + IFERROR(INDEX(WAC_Item_Cost,MATCH(1,(H$1=WAC_District)*('Blend Sheet'!$R$4=WAC_IIN),0))*'Blend Sheet'!$R15,0) + IFERROR(INDEX(WAC_Item_Cost,MATCH(1,(H$1=WAC_District)*('Blend Sheet'!$S$4=WAC_IIN),0))*'Blend Sheet'!$S15,0) + IFERROR(INDEX(WAC_Item_Cost,MATCH(1,(H$1=WAC_District)*('Blend Sheet'!$T$4=WAC_IIN),0))*'Blend Sheet'!$T15,0) + IFERROR(INDEX(WAC_Item_Cost,MATCH(1,(H$1=WAC_District)*('Blend Sheet'!$U$4=WAC_IIN),0))*'Blend Sheet'!$U15,0) + IFERROR(INDEX(WAC_Item_Cost,MATCH(1,(H$1=WAC_District)*('Blend Sheet'!$V$4=WAC_IIN),0))*'Blend Sheet'!$V15,0) + IFERROR(INDEX(WAC_Item_Cost,MATCH(1,(H$1=WAC_District)*('Blend Sheet'!$W$4=WAC_IIN),0))*'Blend Sheet'!$W15,0) + IFERROR(INDEX(WAC_Item_Cost,MATCH(1,(H$1=WAC_District)*('Blend Sheet'!$X$4=WAC_IIN),0))*'Blend Sheet'!$X15,0) + IFERROR(INDEX(WAC_Item_Cost,MATCH(1,(H$1=WAC_District)*('Blend Sheet'!$Y$4=WAC_IIN),0))*'Blend Sheet'!$Y15,0) + IFERROR(INDEX(WAC_Item_Cost,MATCH(1,(H$1=WAC_District)*('Blend Sheet'!$Z$4=WAC_IIN),0))*'Blend Sheet'!$Z15,0) + IFERROR(INDEX(WAC_Item_Cost,MATCH(1,(H$1=WAC_District)*('Blend Sheet'!$AA$4=WAC_IIN),0))*'Blend Sheet'!$AA15,0) + IFERROR(INDEX(WAC_Item_Cost,MATCH(1,(H$1=WAC_District)*('Blend Sheet'!$AB$4=WAC_IIN),0))*'Blend Sheet'!$AB15,0) + IFERROR(INDEX(WAC_Item_Cost,MATCH(1,(H$1=WAC_District)*('Blend Sheet'!$AC$4=WAC_IIN),0))*'Blend Sheet'!$AC15,0) + IFERROR(INDEX(WAC_Item_Cost,MATCH(1,(H$1=WAC_District)*('Blend Sheet'!$AD$4=WAC_IIN),0))*'Blend Sheet'!$AD15,0) + IFERROR(INDEX(WAC_Item_Cost,MATCH(1,(H$1=WAC_District)*('Blend Sheet'!$AE$4=WAC_IIN),0))*'Blend Sheet'!$AE15,0) + IFERROR(INDEX(WAC_Item_Cost,MATCH(1,(H$1=WAC_District)*('Blend Sheet'!$AF$4=WAC_IIN),0))*'Blend Sheet'!$AF15,0) + IFERROR(INDEX(WAC_Item_Cost,MATCH(1,(H$1=WAC_District)*('Blend Sheet'!$AG$4=WAC_IIN),0))*'Blend Sheet'!$AG15,0) + IFERROR(INDEX(WAC_Item_Cost,MATCH(1,(H$1=WAC_District)*('Blend Sheet'!$AH$4=WAC_IIN),0))*'Blend Sheet'!$AH15,0) + IFERROR(INDEX(WAC_Item_Cost,MATCH(1,(H$1=WAC_District)*('Blend Sheet'!$AI$4=WAC_IIN),0))*'Blend Sheet'!$AI15,0) + IFERROR(INDEX(WAC_Item_Cost,MATCH(1,(H$1=WAC_District)*('Blend Sheet'!$AJ$4=WAC_IIN),0))*'Blend Sheet'!$AJ15,0) + IFERROR(INDEX(WAC_Item_Cost,MATCH(1,(H$1=WAC_District)*('Blend Sheet'!$AK$4=WAC_IIN),0))*'Blend Sheet'!$AK15,0) + IFERROR(INDEX(WAC_Item_Cost,MATCH(1,(H$1=WAC_District)*('Blend Sheet'!$AL$4=WAC_IIN),0))*'Blend Sheet'!$AL15,0) + IFERROR(INDEX(WAC_Item_Cost,MATCH(1,(H$1=WAC_District)*('Blend Sheet'!$AM$4=WAC_IIN),0))*'Blend Sheet'!$AM15,0) + IFERROR(INDEX(WAC_Item_Cost,MATCH(1,(H$1=WAC_District)*('Blend Sheet'!$AN$4=WAC_IIN),0))*'Blend Sheet'!$AN15,0) + IFERROR(INDEX(WAC_Item_Cost,MATCH(1,(H$1=WAC_District)*('Blend Sheet'!$AO$4=WAC_IIN),0))*'Blend Sheet'!$AO15,0) + IFERROR(INDEX(WAC_Item_Cost,MATCH(1,(H$1=WAC_District)*('Blend Sheet'!$AP$4=WAC_IIN),0))*'Blend Sheet'!$AP15/1000,0)</f>
        <v>238.24631105999998</v>
      </c>
      <c r="I12" s="245">
        <f t="array" ref="I12">IFERROR(INDEX(WAC_Item_Cost,MATCH(1,(I$1=WAC_District)*('Blend Sheet'!$C$4=WAC_IIN),0))*'Blend Sheet'!$C15/1000,0) + IFERROR(INDEX(WAC_Item_Cost,MATCH(1,(I$1=WAC_District)*('Blend Sheet'!$D$4=WAC_IIN),0))*'Blend Sheet'!$D15/1000,0) + IFERROR(INDEX(WAC_Item_Cost,MATCH(1,(I$1=WAC_District)*('Blend Sheet'!$E$4=WAC_IIN),0))*'Blend Sheet'!$E15/1000,0) + IFERROR(INDEX(WAC_Item_Cost,MATCH(1,(I$1=WAC_District)*('Blend Sheet'!$F$4=WAC_IIN),0))*'Blend Sheet'!$F15/1000,0)  + IFERROR(INDEX(WAC_Item_Cost,MATCH(1,(I$1=WAC_District)*('Blend Sheet'!$G$4=WAC_IIN),0))*'Blend Sheet'!$G15,0) + IFERROR(INDEX(WAC_Item_Cost,MATCH(1,(I$1=WAC_District)*('Blend Sheet'!$H$4=WAC_IIN),0))*'Blend Sheet'!$H15,0)  + IFERROR(INDEX(WAC_Item_Cost,MATCH(1,(I$1=WAC_District)*('Blend Sheet'!$I$4=WAC_IIN),0))*'Blend Sheet'!$I15,0) + IFERROR(INDEX(WAC_Item_Cost,MATCH(1,(I$1=WAC_District)*('Blend Sheet'!$J$4=WAC_IIN),0))*'Blend Sheet'!$J15,0) + IFERROR(INDEX(WAC_Item_Cost,MATCH(1,(I$1=WAC_District)*('Blend Sheet'!$K$4=WAC_IIN),0))*'Blend Sheet'!$K15,0) + IFERROR(INDEX(WAC_Item_Cost,MATCH(1,(I$1=WAC_District)*('Blend Sheet'!$L$4=WAC_IIN),0))*'Blend Sheet'!$L15,0) + IFERROR(INDEX(WAC_Item_Cost,MATCH(1,(I$1=WAC_District)*('Blend Sheet'!$M$4=WAC_IIN),0))*'Blend Sheet'!$M15,0) + IFERROR(INDEX(WAC_Item_Cost,MATCH(1,(I$1=WAC_District)*('Blend Sheet'!$N$4=WAC_IIN),0))*'Blend Sheet'!$N15,0) + IFERROR(INDEX(WAC_Item_Cost,MATCH(1,(I$1=WAC_District)*('Blend Sheet'!$O$4=WAC_IIN),0))*'Blend Sheet'!$O15,0) + IFERROR(INDEX(WAC_Item_Cost,MATCH(1,(I$1=WAC_District)*('Blend Sheet'!$P$4=WAC_IIN),0))*'Blend Sheet'!$P15,0) + IFERROR(INDEX(WAC_Item_Cost,MATCH(1,(I$1=WAC_District)*('Blend Sheet'!$Q$4=WAC_IIN),0))*'Blend Sheet'!$Q15,0) + IFERROR(INDEX(WAC_Item_Cost,MATCH(1,(I$1=WAC_District)*('Blend Sheet'!$R$4=WAC_IIN),0))*'Blend Sheet'!$R15,0) + IFERROR(INDEX(WAC_Item_Cost,MATCH(1,(I$1=WAC_District)*('Blend Sheet'!$S$4=WAC_IIN),0))*'Blend Sheet'!$S15,0) + IFERROR(INDEX(WAC_Item_Cost,MATCH(1,(I$1=WAC_District)*('Blend Sheet'!$T$4=WAC_IIN),0))*'Blend Sheet'!$T15,0) + IFERROR(INDEX(WAC_Item_Cost,MATCH(1,(I$1=WAC_District)*('Blend Sheet'!$U$4=WAC_IIN),0))*'Blend Sheet'!$U15,0) + IFERROR(INDEX(WAC_Item_Cost,MATCH(1,(I$1=WAC_District)*('Blend Sheet'!$V$4=WAC_IIN),0))*'Blend Sheet'!$V15,0) + IFERROR(INDEX(WAC_Item_Cost,MATCH(1,(I$1=WAC_District)*('Blend Sheet'!$W$4=WAC_IIN),0))*'Blend Sheet'!$W15,0) + IFERROR(INDEX(WAC_Item_Cost,MATCH(1,(I$1=WAC_District)*('Blend Sheet'!$X$4=WAC_IIN),0))*'Blend Sheet'!$X15,0) + IFERROR(INDEX(WAC_Item_Cost,MATCH(1,(I$1=WAC_District)*('Blend Sheet'!$Y$4=WAC_IIN),0))*'Blend Sheet'!$Y15,0) + IFERROR(INDEX(WAC_Item_Cost,MATCH(1,(I$1=WAC_District)*('Blend Sheet'!$Z$4=WAC_IIN),0))*'Blend Sheet'!$Z15,0) + IFERROR(INDEX(WAC_Item_Cost,MATCH(1,(I$1=WAC_District)*('Blend Sheet'!$AA$4=WAC_IIN),0))*'Blend Sheet'!$AA15,0) + IFERROR(INDEX(WAC_Item_Cost,MATCH(1,(I$1=WAC_District)*('Blend Sheet'!$AB$4=WAC_IIN),0))*'Blend Sheet'!$AB15,0) + IFERROR(INDEX(WAC_Item_Cost,MATCH(1,(I$1=WAC_District)*('Blend Sheet'!$AC$4=WAC_IIN),0))*'Blend Sheet'!$AC15,0) + IFERROR(INDEX(WAC_Item_Cost,MATCH(1,(I$1=WAC_District)*('Blend Sheet'!$AD$4=WAC_IIN),0))*'Blend Sheet'!$AD15,0) + IFERROR(INDEX(WAC_Item_Cost,MATCH(1,(I$1=WAC_District)*('Blend Sheet'!$AE$4=WAC_IIN),0))*'Blend Sheet'!$AE15,0) + IFERROR(INDEX(WAC_Item_Cost,MATCH(1,(I$1=WAC_District)*('Blend Sheet'!$AF$4=WAC_IIN),0))*'Blend Sheet'!$AF15,0) + IFERROR(INDEX(WAC_Item_Cost,MATCH(1,(I$1=WAC_District)*('Blend Sheet'!$AG$4=WAC_IIN),0))*'Blend Sheet'!$AG15,0) + IFERROR(INDEX(WAC_Item_Cost,MATCH(1,(I$1=WAC_District)*('Blend Sheet'!$AH$4=WAC_IIN),0))*'Blend Sheet'!$AH15,0) + IFERROR(INDEX(WAC_Item_Cost,MATCH(1,(I$1=WAC_District)*('Blend Sheet'!$AI$4=WAC_IIN),0))*'Blend Sheet'!$AI15,0) + IFERROR(INDEX(WAC_Item_Cost,MATCH(1,(I$1=WAC_District)*('Blend Sheet'!$AJ$4=WAC_IIN),0))*'Blend Sheet'!$AJ15,0) + IFERROR(INDEX(WAC_Item_Cost,MATCH(1,(I$1=WAC_District)*('Blend Sheet'!$AK$4=WAC_IIN),0))*'Blend Sheet'!$AK15,0) + IFERROR(INDEX(WAC_Item_Cost,MATCH(1,(I$1=WAC_District)*('Blend Sheet'!$AL$4=WAC_IIN),0))*'Blend Sheet'!$AL15,0) + IFERROR(INDEX(WAC_Item_Cost,MATCH(1,(I$1=WAC_District)*('Blend Sheet'!$AM$4=WAC_IIN),0))*'Blend Sheet'!$AM15,0) + IFERROR(INDEX(WAC_Item_Cost,MATCH(1,(I$1=WAC_District)*('Blend Sheet'!$AN$4=WAC_IIN),0))*'Blend Sheet'!$AN15,0) + IFERROR(INDEX(WAC_Item_Cost,MATCH(1,(I$1=WAC_District)*('Blend Sheet'!$AO$4=WAC_IIN),0))*'Blend Sheet'!$AO15,0) + IFERROR(INDEX(WAC_Item_Cost,MATCH(1,(I$1=WAC_District)*('Blend Sheet'!$AP$4=WAC_IIN),0))*'Blend Sheet'!$AP15/1000,0)</f>
        <v>238.11168867999999</v>
      </c>
      <c r="J12" s="245">
        <f t="array" ref="J12">IFERROR(INDEX(WAC_Item_Cost,MATCH(1,(J$1=WAC_District)*('Blend Sheet'!$C$4=WAC_IIN),0))*'Blend Sheet'!$C15/1000,0) + IFERROR(INDEX(WAC_Item_Cost,MATCH(1,(J$1=WAC_District)*('Blend Sheet'!$D$4=WAC_IIN),0))*'Blend Sheet'!$D15/1000,0) + IFERROR(INDEX(WAC_Item_Cost,MATCH(1,(J$1=WAC_District)*('Blend Sheet'!$E$4=WAC_IIN),0))*'Blend Sheet'!$E15/1000,0) + IFERROR(INDEX(WAC_Item_Cost,MATCH(1,(J$1=WAC_District)*('Blend Sheet'!$F$4=WAC_IIN),0))*'Blend Sheet'!$F15/1000,0)  + IFERROR(INDEX(WAC_Item_Cost,MATCH(1,(J$1=WAC_District)*('Blend Sheet'!$G$4=WAC_IIN),0))*'Blend Sheet'!$G15,0) + IFERROR(INDEX(WAC_Item_Cost,MATCH(1,(J$1=WAC_District)*('Blend Sheet'!$H$4=WAC_IIN),0))*'Blend Sheet'!$H15,0)  + IFERROR(INDEX(WAC_Item_Cost,MATCH(1,(J$1=WAC_District)*('Blend Sheet'!$I$4=WAC_IIN),0))*'Blend Sheet'!$I15,0) + IFERROR(INDEX(WAC_Item_Cost,MATCH(1,(J$1=WAC_District)*('Blend Sheet'!$J$4=WAC_IIN),0))*'Blend Sheet'!$J15,0) + IFERROR(INDEX(WAC_Item_Cost,MATCH(1,(J$1=WAC_District)*('Blend Sheet'!$K$4=WAC_IIN),0))*'Blend Sheet'!$K15,0) + IFERROR(INDEX(WAC_Item_Cost,MATCH(1,(J$1=WAC_District)*('Blend Sheet'!$L$4=WAC_IIN),0))*'Blend Sheet'!$L15,0) + IFERROR(INDEX(WAC_Item_Cost,MATCH(1,(J$1=WAC_District)*('Blend Sheet'!$M$4=WAC_IIN),0))*'Blend Sheet'!$M15,0) + IFERROR(INDEX(WAC_Item_Cost,MATCH(1,(J$1=WAC_District)*('Blend Sheet'!$N$4=WAC_IIN),0))*'Blend Sheet'!$N15,0) + IFERROR(INDEX(WAC_Item_Cost,MATCH(1,(J$1=WAC_District)*('Blend Sheet'!$O$4=WAC_IIN),0))*'Blend Sheet'!$O15,0) + IFERROR(INDEX(WAC_Item_Cost,MATCH(1,(J$1=WAC_District)*('Blend Sheet'!$P$4=WAC_IIN),0))*'Blend Sheet'!$P15,0) + IFERROR(INDEX(WAC_Item_Cost,MATCH(1,(J$1=WAC_District)*('Blend Sheet'!$Q$4=WAC_IIN),0))*'Blend Sheet'!$Q15,0) + IFERROR(INDEX(WAC_Item_Cost,MATCH(1,(J$1=WAC_District)*('Blend Sheet'!$R$4=WAC_IIN),0))*'Blend Sheet'!$R15,0) + IFERROR(INDEX(WAC_Item_Cost,MATCH(1,(J$1=WAC_District)*('Blend Sheet'!$S$4=WAC_IIN),0))*'Blend Sheet'!$S15,0) + IFERROR(INDEX(WAC_Item_Cost,MATCH(1,(J$1=WAC_District)*('Blend Sheet'!$T$4=WAC_IIN),0))*'Blend Sheet'!$T15,0) + IFERROR(INDEX(WAC_Item_Cost,MATCH(1,(J$1=WAC_District)*('Blend Sheet'!$U$4=WAC_IIN),0))*'Blend Sheet'!$U15,0) + IFERROR(INDEX(WAC_Item_Cost,MATCH(1,(J$1=WAC_District)*('Blend Sheet'!$V$4=WAC_IIN),0))*'Blend Sheet'!$V15,0) + IFERROR(INDEX(WAC_Item_Cost,MATCH(1,(J$1=WAC_District)*('Blend Sheet'!$W$4=WAC_IIN),0))*'Blend Sheet'!$W15,0) + IFERROR(INDEX(WAC_Item_Cost,MATCH(1,(J$1=WAC_District)*('Blend Sheet'!$X$4=WAC_IIN),0))*'Blend Sheet'!$X15,0) + IFERROR(INDEX(WAC_Item_Cost,MATCH(1,(J$1=WAC_District)*('Blend Sheet'!$Y$4=WAC_IIN),0))*'Blend Sheet'!$Y15,0) + IFERROR(INDEX(WAC_Item_Cost,MATCH(1,(J$1=WAC_District)*('Blend Sheet'!$Z$4=WAC_IIN),0))*'Blend Sheet'!$Z15,0) + IFERROR(INDEX(WAC_Item_Cost,MATCH(1,(J$1=WAC_District)*('Blend Sheet'!$AA$4=WAC_IIN),0))*'Blend Sheet'!$AA15,0) + IFERROR(INDEX(WAC_Item_Cost,MATCH(1,(J$1=WAC_District)*('Blend Sheet'!$AB$4=WAC_IIN),0))*'Blend Sheet'!$AB15,0) + IFERROR(INDEX(WAC_Item_Cost,MATCH(1,(J$1=WAC_District)*('Blend Sheet'!$AC$4=WAC_IIN),0))*'Blend Sheet'!$AC15,0) + IFERROR(INDEX(WAC_Item_Cost,MATCH(1,(J$1=WAC_District)*('Blend Sheet'!$AD$4=WAC_IIN),0))*'Blend Sheet'!$AD15,0) + IFERROR(INDEX(WAC_Item_Cost,MATCH(1,(J$1=WAC_District)*('Blend Sheet'!$AE$4=WAC_IIN),0))*'Blend Sheet'!$AE15,0) + IFERROR(INDEX(WAC_Item_Cost,MATCH(1,(J$1=WAC_District)*('Blend Sheet'!$AF$4=WAC_IIN),0))*'Blend Sheet'!$AF15,0) + IFERROR(INDEX(WAC_Item_Cost,MATCH(1,(J$1=WAC_District)*('Blend Sheet'!$AG$4=WAC_IIN),0))*'Blend Sheet'!$AG15,0) + IFERROR(INDEX(WAC_Item_Cost,MATCH(1,(J$1=WAC_District)*('Blend Sheet'!$AH$4=WAC_IIN),0))*'Blend Sheet'!$AH15,0) + IFERROR(INDEX(WAC_Item_Cost,MATCH(1,(J$1=WAC_District)*('Blend Sheet'!$AI$4=WAC_IIN),0))*'Blend Sheet'!$AI15,0) + IFERROR(INDEX(WAC_Item_Cost,MATCH(1,(J$1=WAC_District)*('Blend Sheet'!$AJ$4=WAC_IIN),0))*'Blend Sheet'!$AJ15,0) + IFERROR(INDEX(WAC_Item_Cost,MATCH(1,(J$1=WAC_District)*('Blend Sheet'!$AK$4=WAC_IIN),0))*'Blend Sheet'!$AK15,0) + IFERROR(INDEX(WAC_Item_Cost,MATCH(1,(J$1=WAC_District)*('Blend Sheet'!$AL$4=WAC_IIN),0))*'Blend Sheet'!$AL15,0) + IFERROR(INDEX(WAC_Item_Cost,MATCH(1,(J$1=WAC_District)*('Blend Sheet'!$AM$4=WAC_IIN),0))*'Blend Sheet'!$AM15,0) + IFERROR(INDEX(WAC_Item_Cost,MATCH(1,(J$1=WAC_District)*('Blend Sheet'!$AN$4=WAC_IIN),0))*'Blend Sheet'!$AN15,0) + IFERROR(INDEX(WAC_Item_Cost,MATCH(1,(J$1=WAC_District)*('Blend Sheet'!$AO$4=WAC_IIN),0))*'Blend Sheet'!$AO15,0) + IFERROR(INDEX(WAC_Item_Cost,MATCH(1,(J$1=WAC_District)*('Blend Sheet'!$AP$4=WAC_IIN),0))*'Blend Sheet'!$AP15/1000,0)</f>
        <v>231.84929978</v>
      </c>
      <c r="K12" s="245">
        <f t="array" ref="K12">IFERROR(INDEX(WAC_Item_Cost,MATCH(1,(K$1=WAC_District)*('Blend Sheet'!$C$4=WAC_IIN),0))*'Blend Sheet'!$C15/1000,0) + IFERROR(INDEX(WAC_Item_Cost,MATCH(1,(K$1=WAC_District)*('Blend Sheet'!$D$4=WAC_IIN),0))*'Blend Sheet'!$D15/1000,0) + IFERROR(INDEX(WAC_Item_Cost,MATCH(1,(K$1=WAC_District)*('Blend Sheet'!$E$4=WAC_IIN),0))*'Blend Sheet'!$E15/1000,0) + IFERROR(INDEX(WAC_Item_Cost,MATCH(1,(K$1=WAC_District)*('Blend Sheet'!$F$4=WAC_IIN),0))*'Blend Sheet'!$F15/1000,0)  + IFERROR(INDEX(WAC_Item_Cost,MATCH(1,(K$1=WAC_District)*('Blend Sheet'!$G$4=WAC_IIN),0))*'Blend Sheet'!$G15,0) + IFERROR(INDEX(WAC_Item_Cost,MATCH(1,(K$1=WAC_District)*('Blend Sheet'!$H$4=WAC_IIN),0))*'Blend Sheet'!$H15,0)  + IFERROR(INDEX(WAC_Item_Cost,MATCH(1,(K$1=WAC_District)*('Blend Sheet'!$I$4=WAC_IIN),0))*'Blend Sheet'!$I15,0) + IFERROR(INDEX(WAC_Item_Cost,MATCH(1,(K$1=WAC_District)*('Blend Sheet'!$J$4=WAC_IIN),0))*'Blend Sheet'!$J15,0) + IFERROR(INDEX(WAC_Item_Cost,MATCH(1,(K$1=WAC_District)*('Blend Sheet'!$K$4=WAC_IIN),0))*'Blend Sheet'!$K15,0) + IFERROR(INDEX(WAC_Item_Cost,MATCH(1,(K$1=WAC_District)*('Blend Sheet'!$L$4=WAC_IIN),0))*'Blend Sheet'!$L15,0) + IFERROR(INDEX(WAC_Item_Cost,MATCH(1,(K$1=WAC_District)*('Blend Sheet'!$M$4=WAC_IIN),0))*'Blend Sheet'!$M15,0) + IFERROR(INDEX(WAC_Item_Cost,MATCH(1,(K$1=WAC_District)*('Blend Sheet'!$N$4=WAC_IIN),0))*'Blend Sheet'!$N15,0) + IFERROR(INDEX(WAC_Item_Cost,MATCH(1,(K$1=WAC_District)*('Blend Sheet'!$O$4=WAC_IIN),0))*'Blend Sheet'!$O15,0) + IFERROR(INDEX(WAC_Item_Cost,MATCH(1,(K$1=WAC_District)*('Blend Sheet'!$P$4=WAC_IIN),0))*'Blend Sheet'!$P15,0) + IFERROR(INDEX(WAC_Item_Cost,MATCH(1,(K$1=WAC_District)*('Blend Sheet'!$Q$4=WAC_IIN),0))*'Blend Sheet'!$Q15,0) + IFERROR(INDEX(WAC_Item_Cost,MATCH(1,(K$1=WAC_District)*('Blend Sheet'!$R$4=WAC_IIN),0))*'Blend Sheet'!$R15,0) + IFERROR(INDEX(WAC_Item_Cost,MATCH(1,(K$1=WAC_District)*('Blend Sheet'!$S$4=WAC_IIN),0))*'Blend Sheet'!$S15,0) + IFERROR(INDEX(WAC_Item_Cost,MATCH(1,(K$1=WAC_District)*('Blend Sheet'!$T$4=WAC_IIN),0))*'Blend Sheet'!$T15,0) + IFERROR(INDEX(WAC_Item_Cost,MATCH(1,(K$1=WAC_District)*('Blend Sheet'!$U$4=WAC_IIN),0))*'Blend Sheet'!$U15,0) + IFERROR(INDEX(WAC_Item_Cost,MATCH(1,(K$1=WAC_District)*('Blend Sheet'!$V$4=WAC_IIN),0))*'Blend Sheet'!$V15,0) + IFERROR(INDEX(WAC_Item_Cost,MATCH(1,(K$1=WAC_District)*('Blend Sheet'!$W$4=WAC_IIN),0))*'Blend Sheet'!$W15,0) + IFERROR(INDEX(WAC_Item_Cost,MATCH(1,(K$1=WAC_District)*('Blend Sheet'!$X$4=WAC_IIN),0))*'Blend Sheet'!$X15,0) + IFERROR(INDEX(WAC_Item_Cost,MATCH(1,(K$1=WAC_District)*('Blend Sheet'!$Y$4=WAC_IIN),0))*'Blend Sheet'!$Y15,0) + IFERROR(INDEX(WAC_Item_Cost,MATCH(1,(K$1=WAC_District)*('Blend Sheet'!$Z$4=WAC_IIN),0))*'Blend Sheet'!$Z15,0) + IFERROR(INDEX(WAC_Item_Cost,MATCH(1,(K$1=WAC_District)*('Blend Sheet'!$AA$4=WAC_IIN),0))*'Blend Sheet'!$AA15,0) + IFERROR(INDEX(WAC_Item_Cost,MATCH(1,(K$1=WAC_District)*('Blend Sheet'!$AB$4=WAC_IIN),0))*'Blend Sheet'!$AB15,0) + IFERROR(INDEX(WAC_Item_Cost,MATCH(1,(K$1=WAC_District)*('Blend Sheet'!$AC$4=WAC_IIN),0))*'Blend Sheet'!$AC15,0) + IFERROR(INDEX(WAC_Item_Cost,MATCH(1,(K$1=WAC_District)*('Blend Sheet'!$AD$4=WAC_IIN),0))*'Blend Sheet'!$AD15,0) + IFERROR(INDEX(WAC_Item_Cost,MATCH(1,(K$1=WAC_District)*('Blend Sheet'!$AE$4=WAC_IIN),0))*'Blend Sheet'!$AE15,0) + IFERROR(INDEX(WAC_Item_Cost,MATCH(1,(K$1=WAC_District)*('Blend Sheet'!$AF$4=WAC_IIN),0))*'Blend Sheet'!$AF15,0) + IFERROR(INDEX(WAC_Item_Cost,MATCH(1,(K$1=WAC_District)*('Blend Sheet'!$AG$4=WAC_IIN),0))*'Blend Sheet'!$AG15,0) + IFERROR(INDEX(WAC_Item_Cost,MATCH(1,(K$1=WAC_District)*('Blend Sheet'!$AH$4=WAC_IIN),0))*'Blend Sheet'!$AH15,0) + IFERROR(INDEX(WAC_Item_Cost,MATCH(1,(K$1=WAC_District)*('Blend Sheet'!$AI$4=WAC_IIN),0))*'Blend Sheet'!$AI15,0) + IFERROR(INDEX(WAC_Item_Cost,MATCH(1,(K$1=WAC_District)*('Blend Sheet'!$AJ$4=WAC_IIN),0))*'Blend Sheet'!$AJ15,0) + IFERROR(INDEX(WAC_Item_Cost,MATCH(1,(K$1=WAC_District)*('Blend Sheet'!$AK$4=WAC_IIN),0))*'Blend Sheet'!$AK15,0) + IFERROR(INDEX(WAC_Item_Cost,MATCH(1,(K$1=WAC_District)*('Blend Sheet'!$AL$4=WAC_IIN),0))*'Blend Sheet'!$AL15,0) + IFERROR(INDEX(WAC_Item_Cost,MATCH(1,(K$1=WAC_District)*('Blend Sheet'!$AM$4=WAC_IIN),0))*'Blend Sheet'!$AM15,0) + IFERROR(INDEX(WAC_Item_Cost,MATCH(1,(K$1=WAC_District)*('Blend Sheet'!$AN$4=WAC_IIN),0))*'Blend Sheet'!$AN15,0) + IFERROR(INDEX(WAC_Item_Cost,MATCH(1,(K$1=WAC_District)*('Blend Sheet'!$AO$4=WAC_IIN),0))*'Blend Sheet'!$AO15,0) + IFERROR(INDEX(WAC_Item_Cost,MATCH(1,(K$1=WAC_District)*('Blend Sheet'!$AP$4=WAC_IIN),0))*'Blend Sheet'!$AP15/1000,0)</f>
        <v>133.03170306000001</v>
      </c>
      <c r="L12" s="245">
        <f t="array" ref="L12">IFERROR(INDEX(WAC_Item_Cost,MATCH(1,(L$1=WAC_District)*('Blend Sheet'!$C$4=WAC_IIN),0))*'Blend Sheet'!$C15/1000,0) + IFERROR(INDEX(WAC_Item_Cost,MATCH(1,(L$1=WAC_District)*('Blend Sheet'!$D$4=WAC_IIN),0))*'Blend Sheet'!$D15/1000,0) + IFERROR(INDEX(WAC_Item_Cost,MATCH(1,(L$1=WAC_District)*('Blend Sheet'!$E$4=WAC_IIN),0))*'Blend Sheet'!$E15/1000,0) + IFERROR(INDEX(WAC_Item_Cost,MATCH(1,(L$1=WAC_District)*('Blend Sheet'!$F$4=WAC_IIN),0))*'Blend Sheet'!$F15/1000,0)  + IFERROR(INDEX(WAC_Item_Cost,MATCH(1,(L$1=WAC_District)*('Blend Sheet'!$G$4=WAC_IIN),0))*'Blend Sheet'!$G15,0) + IFERROR(INDEX(WAC_Item_Cost,MATCH(1,(L$1=WAC_District)*('Blend Sheet'!$H$4=WAC_IIN),0))*'Blend Sheet'!$H15,0)  + IFERROR(INDEX(WAC_Item_Cost,MATCH(1,(L$1=WAC_District)*('Blend Sheet'!$I$4=WAC_IIN),0))*'Blend Sheet'!$I15,0) + IFERROR(INDEX(WAC_Item_Cost,MATCH(1,(L$1=WAC_District)*('Blend Sheet'!$J$4=WAC_IIN),0))*'Blend Sheet'!$J15,0) + IFERROR(INDEX(WAC_Item_Cost,MATCH(1,(L$1=WAC_District)*('Blend Sheet'!$K$4=WAC_IIN),0))*'Blend Sheet'!$K15,0) + IFERROR(INDEX(WAC_Item_Cost,MATCH(1,(L$1=WAC_District)*('Blend Sheet'!$L$4=WAC_IIN),0))*'Blend Sheet'!$L15,0) + IFERROR(INDEX(WAC_Item_Cost,MATCH(1,(L$1=WAC_District)*('Blend Sheet'!$M$4=WAC_IIN),0))*'Blend Sheet'!$M15,0) + IFERROR(INDEX(WAC_Item_Cost,MATCH(1,(L$1=WAC_District)*('Blend Sheet'!$N$4=WAC_IIN),0))*'Blend Sheet'!$N15,0) + IFERROR(INDEX(WAC_Item_Cost,MATCH(1,(L$1=WAC_District)*('Blend Sheet'!$O$4=WAC_IIN),0))*'Blend Sheet'!$O15,0) + IFERROR(INDEX(WAC_Item_Cost,MATCH(1,(L$1=WAC_District)*('Blend Sheet'!$P$4=WAC_IIN),0))*'Blend Sheet'!$P15,0) + IFERROR(INDEX(WAC_Item_Cost,MATCH(1,(L$1=WAC_District)*('Blend Sheet'!$Q$4=WAC_IIN),0))*'Blend Sheet'!$Q15,0) + IFERROR(INDEX(WAC_Item_Cost,MATCH(1,(L$1=WAC_District)*('Blend Sheet'!$R$4=WAC_IIN),0))*'Blend Sheet'!$R15,0) + IFERROR(INDEX(WAC_Item_Cost,MATCH(1,(L$1=WAC_District)*('Blend Sheet'!$S$4=WAC_IIN),0))*'Blend Sheet'!$S15,0) + IFERROR(INDEX(WAC_Item_Cost,MATCH(1,(L$1=WAC_District)*('Blend Sheet'!$T$4=WAC_IIN),0))*'Blend Sheet'!$T15,0) + IFERROR(INDEX(WAC_Item_Cost,MATCH(1,(L$1=WAC_District)*('Blend Sheet'!$U$4=WAC_IIN),0))*'Blend Sheet'!$U15,0) + IFERROR(INDEX(WAC_Item_Cost,MATCH(1,(L$1=WAC_District)*('Blend Sheet'!$V$4=WAC_IIN),0))*'Blend Sheet'!$V15,0) + IFERROR(INDEX(WAC_Item_Cost,MATCH(1,(L$1=WAC_District)*('Blend Sheet'!$W$4=WAC_IIN),0))*'Blend Sheet'!$W15,0) + IFERROR(INDEX(WAC_Item_Cost,MATCH(1,(L$1=WAC_District)*('Blend Sheet'!$X$4=WAC_IIN),0))*'Blend Sheet'!$X15,0) + IFERROR(INDEX(WAC_Item_Cost,MATCH(1,(L$1=WAC_District)*('Blend Sheet'!$Y$4=WAC_IIN),0))*'Blend Sheet'!$Y15,0) + IFERROR(INDEX(WAC_Item_Cost,MATCH(1,(L$1=WAC_District)*('Blend Sheet'!$Z$4=WAC_IIN),0))*'Blend Sheet'!$Z15,0) + IFERROR(INDEX(WAC_Item_Cost,MATCH(1,(L$1=WAC_District)*('Blend Sheet'!$AA$4=WAC_IIN),0))*'Blend Sheet'!$AA15,0) + IFERROR(INDEX(WAC_Item_Cost,MATCH(1,(L$1=WAC_District)*('Blend Sheet'!$AB$4=WAC_IIN),0))*'Blend Sheet'!$AB15,0) + IFERROR(INDEX(WAC_Item_Cost,MATCH(1,(L$1=WAC_District)*('Blend Sheet'!$AC$4=WAC_IIN),0))*'Blend Sheet'!$AC15,0) + IFERROR(INDEX(WAC_Item_Cost,MATCH(1,(L$1=WAC_District)*('Blend Sheet'!$AD$4=WAC_IIN),0))*'Blend Sheet'!$AD15,0) + IFERROR(INDEX(WAC_Item_Cost,MATCH(1,(L$1=WAC_District)*('Blend Sheet'!$AE$4=WAC_IIN),0))*'Blend Sheet'!$AE15,0) + IFERROR(INDEX(WAC_Item_Cost,MATCH(1,(L$1=WAC_District)*('Blend Sheet'!$AF$4=WAC_IIN),0))*'Blend Sheet'!$AF15,0) + IFERROR(INDEX(WAC_Item_Cost,MATCH(1,(L$1=WAC_District)*('Blend Sheet'!$AG$4=WAC_IIN),0))*'Blend Sheet'!$AG15,0) + IFERROR(INDEX(WAC_Item_Cost,MATCH(1,(L$1=WAC_District)*('Blend Sheet'!$AH$4=WAC_IIN),0))*'Blend Sheet'!$AH15,0) + IFERROR(INDEX(WAC_Item_Cost,MATCH(1,(L$1=WAC_District)*('Blend Sheet'!$AI$4=WAC_IIN),0))*'Blend Sheet'!$AI15,0) + IFERROR(INDEX(WAC_Item_Cost,MATCH(1,(L$1=WAC_District)*('Blend Sheet'!$AJ$4=WAC_IIN),0))*'Blend Sheet'!$AJ15,0) + IFERROR(INDEX(WAC_Item_Cost,MATCH(1,(L$1=WAC_District)*('Blend Sheet'!$AK$4=WAC_IIN),0))*'Blend Sheet'!$AK15,0) + IFERROR(INDEX(WAC_Item_Cost,MATCH(1,(L$1=WAC_District)*('Blend Sheet'!$AL$4=WAC_IIN),0))*'Blend Sheet'!$AL15,0) + IFERROR(INDEX(WAC_Item_Cost,MATCH(1,(L$1=WAC_District)*('Blend Sheet'!$AM$4=WAC_IIN),0))*'Blend Sheet'!$AM15,0) + IFERROR(INDEX(WAC_Item_Cost,MATCH(1,(L$1=WAC_District)*('Blend Sheet'!$AN$4=WAC_IIN),0))*'Blend Sheet'!$AN15,0) + IFERROR(INDEX(WAC_Item_Cost,MATCH(1,(L$1=WAC_District)*('Blend Sheet'!$AO$4=WAC_IIN),0))*'Blend Sheet'!$AO15,0) + IFERROR(INDEX(WAC_Item_Cost,MATCH(1,(L$1=WAC_District)*('Blend Sheet'!$AP$4=WAC_IIN),0))*'Blend Sheet'!$AP15/1000,0)</f>
        <v>146.96844002</v>
      </c>
    </row>
    <row r="13" spans="1:12" x14ac:dyDescent="0.25">
      <c r="A13" t="str">
        <f>'Blend Sheet'!A16</f>
        <v>1:1:12 'G' (Sask)</v>
      </c>
      <c r="B13" s="245"/>
      <c r="C13" s="245"/>
      <c r="D13" s="245">
        <f t="array" ref="D13">IFERROR(INDEX(WAC_Item_Cost,MATCH(1,(D$1=WAC_District)*('Blend Sheet'!$C$4=WAC_IIN),0))*'Blend Sheet'!$C16/1000,0) + IFERROR(INDEX(WAC_Item_Cost,MATCH(1,(D$1=WAC_District)*('Blend Sheet'!$D$4=WAC_IIN),0))*'Blend Sheet'!$D16/1000,0) + IFERROR(INDEX(WAC_Item_Cost,MATCH(1,(D$1=WAC_District)*('Blend Sheet'!$E$4=WAC_IIN),0))*'Blend Sheet'!$E16/1000,0) + IFERROR(INDEX(WAC_Item_Cost,MATCH(1,(D$1=WAC_District)*('Blend Sheet'!$F$4=WAC_IIN),0))*'Blend Sheet'!$F16/1000,0)  + IFERROR(INDEX(WAC_Item_Cost,MATCH(1,(D$1=WAC_District)*('Blend Sheet'!$G$4=WAC_IIN),0))*'Blend Sheet'!$G16,0) + IFERROR(INDEX(WAC_Item_Cost,MATCH(1,(D$1=WAC_District)*('Blend Sheet'!$H$4=WAC_IIN),0))*'Blend Sheet'!$H16,0)  + IFERROR(INDEX(WAC_Item_Cost,MATCH(1,(D$1=WAC_District)*('Blend Sheet'!$I$4=WAC_IIN),0))*'Blend Sheet'!$I16,0) + IFERROR(INDEX(WAC_Item_Cost,MATCH(1,(D$1=WAC_District)*('Blend Sheet'!$J$4=WAC_IIN),0))*'Blend Sheet'!$J16,0) + IFERROR(INDEX(WAC_Item_Cost,MATCH(1,(D$1=WAC_District)*('Blend Sheet'!$K$4=WAC_IIN),0))*'Blend Sheet'!$K16,0) + IFERROR(INDEX(WAC_Item_Cost,MATCH(1,(D$1=WAC_District)*('Blend Sheet'!$L$4=WAC_IIN),0))*'Blend Sheet'!$L16,0) + IFERROR(INDEX(WAC_Item_Cost,MATCH(1,(D$1=WAC_District)*('Blend Sheet'!$M$4=WAC_IIN),0))*'Blend Sheet'!$M16,0) + IFERROR(INDEX(WAC_Item_Cost,MATCH(1,(D$1=WAC_District)*('Blend Sheet'!$N$4=WAC_IIN),0))*'Blend Sheet'!$N16,0) + IFERROR(INDEX(WAC_Item_Cost,MATCH(1,(D$1=WAC_District)*('Blend Sheet'!$O$4=WAC_IIN),0))*'Blend Sheet'!$O16,0) + IFERROR(INDEX(WAC_Item_Cost,MATCH(1,(D$1=WAC_District)*('Blend Sheet'!$P$4=WAC_IIN),0))*'Blend Sheet'!$P16,0) + IFERROR(INDEX(WAC_Item_Cost,MATCH(1,(D$1=WAC_District)*('Blend Sheet'!$Q$4=WAC_IIN),0))*'Blend Sheet'!$Q16,0) + IFERROR(INDEX(WAC_Item_Cost,MATCH(1,(D$1=WAC_District)*('Blend Sheet'!$R$4=WAC_IIN),0))*'Blend Sheet'!$R16,0) + IFERROR(INDEX(WAC_Item_Cost,MATCH(1,(D$1=WAC_District)*('Blend Sheet'!$S$4=WAC_IIN),0))*'Blend Sheet'!$S16,0) + IFERROR(INDEX(WAC_Item_Cost,MATCH(1,(D$1=WAC_District)*('Blend Sheet'!$T$4=WAC_IIN),0))*'Blend Sheet'!$T16,0) + IFERROR(INDEX(WAC_Item_Cost,MATCH(1,(D$1=WAC_District)*('Blend Sheet'!$U$4=WAC_IIN),0))*'Blend Sheet'!$U16,0) + IFERROR(INDEX(WAC_Item_Cost,MATCH(1,(D$1=WAC_District)*('Blend Sheet'!$V$4=WAC_IIN),0))*'Blend Sheet'!$V16,0) + IFERROR(INDEX(WAC_Item_Cost,MATCH(1,(D$1=WAC_District)*('Blend Sheet'!$W$4=WAC_IIN),0))*'Blend Sheet'!$W16,0) + IFERROR(INDEX(WAC_Item_Cost,MATCH(1,(D$1=WAC_District)*('Blend Sheet'!$X$4=WAC_IIN),0))*'Blend Sheet'!$X16,0) + IFERROR(INDEX(WAC_Item_Cost,MATCH(1,(D$1=WAC_District)*('Blend Sheet'!$Y$4=WAC_IIN),0))*'Blend Sheet'!$Y16,0) + IFERROR(INDEX(WAC_Item_Cost,MATCH(1,(D$1=WAC_District)*('Blend Sheet'!$Z$4=WAC_IIN),0))*'Blend Sheet'!$Z16,0) + IFERROR(INDEX(WAC_Item_Cost,MATCH(1,(D$1=WAC_District)*('Blend Sheet'!$AA$4=WAC_IIN),0))*'Blend Sheet'!$AA16,0) + IFERROR(INDEX(WAC_Item_Cost,MATCH(1,(D$1=WAC_District)*('Blend Sheet'!$AB$4=WAC_IIN),0))*'Blend Sheet'!$AB16,0) + IFERROR(INDEX(WAC_Item_Cost,MATCH(1,(D$1=WAC_District)*('Blend Sheet'!$AC$4=WAC_IIN),0))*'Blend Sheet'!$AC16,0) + IFERROR(INDEX(WAC_Item_Cost,MATCH(1,(D$1=WAC_District)*('Blend Sheet'!$AD$4=WAC_IIN),0))*'Blend Sheet'!$AD16,0) + IFERROR(INDEX(WAC_Item_Cost,MATCH(1,(D$1=WAC_District)*('Blend Sheet'!$AE$4=WAC_IIN),0))*'Blend Sheet'!$AE16,0) + IFERROR(INDEX(WAC_Item_Cost,MATCH(1,(D$1=WAC_District)*('Blend Sheet'!$AF$4=WAC_IIN),0))*'Blend Sheet'!$AF16,0) + IFERROR(INDEX(WAC_Item_Cost,MATCH(1,(D$1=WAC_District)*('Blend Sheet'!$AG$4=WAC_IIN),0))*'Blend Sheet'!$AG16,0) + IFERROR(INDEX(WAC_Item_Cost,MATCH(1,(D$1=WAC_District)*('Blend Sheet'!$AH$4=WAC_IIN),0))*'Blend Sheet'!$AH16,0) + IFERROR(INDEX(WAC_Item_Cost,MATCH(1,(D$1=WAC_District)*('Blend Sheet'!$AI$4=WAC_IIN),0))*'Blend Sheet'!$AI16,0) + IFERROR(INDEX(WAC_Item_Cost,MATCH(1,(D$1=WAC_District)*('Blend Sheet'!$AJ$4=WAC_IIN),0))*'Blend Sheet'!$AJ16,0) + IFERROR(INDEX(WAC_Item_Cost,MATCH(1,(D$1=WAC_District)*('Blend Sheet'!$AK$4=WAC_IIN),0))*'Blend Sheet'!$AK16,0) + IFERROR(INDEX(WAC_Item_Cost,MATCH(1,(D$1=WAC_District)*('Blend Sheet'!$AL$4=WAC_IIN),0))*'Blend Sheet'!$AL16,0) + IFERROR(INDEX(WAC_Item_Cost,MATCH(1,(D$1=WAC_District)*('Blend Sheet'!$AM$4=WAC_IIN),0))*'Blend Sheet'!$AM16,0) + IFERROR(INDEX(WAC_Item_Cost,MATCH(1,(D$1=WAC_District)*('Blend Sheet'!$AN$4=WAC_IIN),0))*'Blend Sheet'!$AN16,0) + IFERROR(INDEX(WAC_Item_Cost,MATCH(1,(D$1=WAC_District)*('Blend Sheet'!$AO$4=WAC_IIN),0))*'Blend Sheet'!$AO16,0) + IFERROR(INDEX(WAC_Item_Cost,MATCH(1,(D$1=WAC_District)*('Blend Sheet'!$AP$4=WAC_IIN),0))*'Blend Sheet'!$AP16/1000,0)</f>
        <v>222.17344739200001</v>
      </c>
      <c r="E13" s="245"/>
      <c r="F13" s="245"/>
      <c r="G13" s="245"/>
      <c r="H13" s="245"/>
      <c r="I13" s="245"/>
      <c r="J13" s="245"/>
      <c r="K13" s="245"/>
      <c r="L13" s="245"/>
    </row>
    <row r="14" spans="1:12" x14ac:dyDescent="0.25">
      <c r="A14" t="str">
        <f>'Blend Sheet'!A17</f>
        <v>1:1:2 'G'</v>
      </c>
      <c r="B14" s="245">
        <f t="array" ref="B14">IFERROR(INDEX(WAC_Item_Cost,MATCH(1,(B$1=WAC_District)*('Blend Sheet'!$C$4=WAC_IIN),0))*'Blend Sheet'!$C17/1000,0) + IFERROR(INDEX(WAC_Item_Cost,MATCH(1,(B$1=WAC_District)*('Blend Sheet'!$D$4=WAC_IIN),0))*'Blend Sheet'!$D17/1000,0) + IFERROR(INDEX(WAC_Item_Cost,MATCH(1,(B$1=WAC_District)*('Blend Sheet'!$E$4=WAC_IIN),0))*'Blend Sheet'!$E17/1000,0) + IFERROR(INDEX(WAC_Item_Cost,MATCH(1,(B$1=WAC_District)*('Blend Sheet'!$F$4=WAC_IIN),0))*'Blend Sheet'!$F17/1000,0)  + IFERROR(INDEX(WAC_Item_Cost,MATCH(1,(B$1=WAC_District)*('Blend Sheet'!$G$4=WAC_IIN),0))*'Blend Sheet'!$G17,0) + IFERROR(INDEX(WAC_Item_Cost,MATCH(1,(B$1=WAC_District)*('Blend Sheet'!$H$4=WAC_IIN),0))*'Blend Sheet'!$H17,0)  + IFERROR(INDEX(WAC_Item_Cost,MATCH(1,(B$1=WAC_District)*('Blend Sheet'!$I$4=WAC_IIN),0))*'Blend Sheet'!$I17,0) + IFERROR(INDEX(WAC_Item_Cost,MATCH(1,(B$1=WAC_District)*('Blend Sheet'!$J$4=WAC_IIN),0))*'Blend Sheet'!$J17,0) + IFERROR(INDEX(WAC_Item_Cost,MATCH(1,(B$1=WAC_District)*('Blend Sheet'!$K$4=WAC_IIN),0))*'Blend Sheet'!$K17,0) + IFERROR(INDEX(WAC_Item_Cost,MATCH(1,(B$1=WAC_District)*('Blend Sheet'!$L$4=WAC_IIN),0))*'Blend Sheet'!$L17,0) + IFERROR(INDEX(WAC_Item_Cost,MATCH(1,(B$1=WAC_District)*('Blend Sheet'!$M$4=WAC_IIN),0))*'Blend Sheet'!$M17,0) + IFERROR(INDEX(WAC_Item_Cost,MATCH(1,(B$1=WAC_District)*('Blend Sheet'!$N$4=WAC_IIN),0))*'Blend Sheet'!$N17,0) + IFERROR(INDEX(WAC_Item_Cost,MATCH(1,(B$1=WAC_District)*('Blend Sheet'!$O$4=WAC_IIN),0))*'Blend Sheet'!$O17,0) + IFERROR(INDEX(WAC_Item_Cost,MATCH(1,(B$1=WAC_District)*('Blend Sheet'!$P$4=WAC_IIN),0))*'Blend Sheet'!$P17,0) + IFERROR(INDEX(WAC_Item_Cost,MATCH(1,(B$1=WAC_District)*('Blend Sheet'!$Q$4=WAC_IIN),0))*'Blend Sheet'!$Q17,0) + IFERROR(INDEX(WAC_Item_Cost,MATCH(1,(B$1=WAC_District)*('Blend Sheet'!$R$4=WAC_IIN),0))*'Blend Sheet'!$R17,0) + IFERROR(INDEX(WAC_Item_Cost,MATCH(1,(B$1=WAC_District)*('Blend Sheet'!$S$4=WAC_IIN),0))*'Blend Sheet'!$S17,0) + IFERROR(INDEX(WAC_Item_Cost,MATCH(1,(B$1=WAC_District)*('Blend Sheet'!$T$4=WAC_IIN),0))*'Blend Sheet'!$T17,0) + IFERROR(INDEX(WAC_Item_Cost,MATCH(1,(B$1=WAC_District)*('Blend Sheet'!$U$4=WAC_IIN),0))*'Blend Sheet'!$U17,0) + IFERROR(INDEX(WAC_Item_Cost,MATCH(1,(B$1=WAC_District)*('Blend Sheet'!$V$4=WAC_IIN),0))*'Blend Sheet'!$V17,0) + IFERROR(INDEX(WAC_Item_Cost,MATCH(1,(B$1=WAC_District)*('Blend Sheet'!$W$4=WAC_IIN),0))*'Blend Sheet'!$W17,0) + IFERROR(INDEX(WAC_Item_Cost,MATCH(1,(B$1=WAC_District)*('Blend Sheet'!$X$4=WAC_IIN),0))*'Blend Sheet'!$X17,0) + IFERROR(INDEX(WAC_Item_Cost,MATCH(1,(B$1=WAC_District)*('Blend Sheet'!$Y$4=WAC_IIN),0))*'Blend Sheet'!$Y17,0) + IFERROR(INDEX(WAC_Item_Cost,MATCH(1,(B$1=WAC_District)*('Blend Sheet'!$Z$4=WAC_IIN),0))*'Blend Sheet'!$Z17,0) + IFERROR(INDEX(WAC_Item_Cost,MATCH(1,(B$1=WAC_District)*('Blend Sheet'!$AA$4=WAC_IIN),0))*'Blend Sheet'!$AA17,0) + IFERROR(INDEX(WAC_Item_Cost,MATCH(1,(B$1=WAC_District)*('Blend Sheet'!$AB$4=WAC_IIN),0))*'Blend Sheet'!$AB17,0) + IFERROR(INDEX(WAC_Item_Cost,MATCH(1,(B$1=WAC_District)*('Blend Sheet'!$AC$4=WAC_IIN),0))*'Blend Sheet'!$AC17,0) + IFERROR(INDEX(WAC_Item_Cost,MATCH(1,(B$1=WAC_District)*('Blend Sheet'!$AD$4=WAC_IIN),0))*'Blend Sheet'!$AD17,0) + IFERROR(INDEX(WAC_Item_Cost,MATCH(1,(B$1=WAC_District)*('Blend Sheet'!$AE$4=WAC_IIN),0))*'Blend Sheet'!$AE17,0) + IFERROR(INDEX(WAC_Item_Cost,MATCH(1,(B$1=WAC_District)*('Blend Sheet'!$AF$4=WAC_IIN),0))*'Blend Sheet'!$AF17,0) + IFERROR(INDEX(WAC_Item_Cost,MATCH(1,(B$1=WAC_District)*('Blend Sheet'!$AG$4=WAC_IIN),0))*'Blend Sheet'!$AG17,0) + IFERROR(INDEX(WAC_Item_Cost,MATCH(1,(B$1=WAC_District)*('Blend Sheet'!$AH$4=WAC_IIN),0))*'Blend Sheet'!$AH17,0) + IFERROR(INDEX(WAC_Item_Cost,MATCH(1,(B$1=WAC_District)*('Blend Sheet'!$AI$4=WAC_IIN),0))*'Blend Sheet'!$AI17,0) + IFERROR(INDEX(WAC_Item_Cost,MATCH(1,(B$1=WAC_District)*('Blend Sheet'!$AJ$4=WAC_IIN),0))*'Blend Sheet'!$AJ17,0) + IFERROR(INDEX(WAC_Item_Cost,MATCH(1,(B$1=WAC_District)*('Blend Sheet'!$AK$4=WAC_IIN),0))*'Blend Sheet'!$AK17,0) + IFERROR(INDEX(WAC_Item_Cost,MATCH(1,(B$1=WAC_District)*('Blend Sheet'!$AL$4=WAC_IIN),0))*'Blend Sheet'!$AL17,0) + IFERROR(INDEX(WAC_Item_Cost,MATCH(1,(B$1=WAC_District)*('Blend Sheet'!$AM$4=WAC_IIN),0))*'Blend Sheet'!$AM17,0) + IFERROR(INDEX(WAC_Item_Cost,MATCH(1,(B$1=WAC_District)*('Blend Sheet'!$AN$4=WAC_IIN),0))*'Blend Sheet'!$AN17,0) + IFERROR(INDEX(WAC_Item_Cost,MATCH(1,(B$1=WAC_District)*('Blend Sheet'!$AO$4=WAC_IIN),0))*'Blend Sheet'!$AO17,0) + IFERROR(INDEX(WAC_Item_Cost,MATCH(1,(B$1=WAC_District)*('Blend Sheet'!$AP$4=WAC_IIN),0))*'Blend Sheet'!$AP17/1000,0)</f>
        <v>163.48825973999999</v>
      </c>
      <c r="C14" s="245">
        <f t="array" ref="C14">IFERROR(INDEX(WAC_Item_Cost,MATCH(1,(C$1=WAC_District)*('Blend Sheet'!$C$4=WAC_IIN),0))*'Blend Sheet'!$C17/1000,0) + IFERROR(INDEX(WAC_Item_Cost,MATCH(1,(C$1=WAC_District)*('Blend Sheet'!$D$4=WAC_IIN),0))*'Blend Sheet'!$D17/1000,0) + IFERROR(INDEX(WAC_Item_Cost,MATCH(1,(C$1=WAC_District)*('Blend Sheet'!$E$4=WAC_IIN),0))*'Blend Sheet'!$E17/1000,0) + IFERROR(INDEX(WAC_Item_Cost,MATCH(1,(C$1=WAC_District)*('Blend Sheet'!$F$4=WAC_IIN),0))*'Blend Sheet'!$F17/1000,0)  + IFERROR(INDEX(WAC_Item_Cost,MATCH(1,(C$1=WAC_District)*('Blend Sheet'!$G$4=WAC_IIN),0))*'Blend Sheet'!$G17,0) + IFERROR(INDEX(WAC_Item_Cost,MATCH(1,(C$1=WAC_District)*('Blend Sheet'!$H$4=WAC_IIN),0))*'Blend Sheet'!$H17,0)  + IFERROR(INDEX(WAC_Item_Cost,MATCH(1,(C$1=WAC_District)*('Blend Sheet'!$I$4=WAC_IIN),0))*'Blend Sheet'!$I17,0) + IFERROR(INDEX(WAC_Item_Cost,MATCH(1,(C$1=WAC_District)*('Blend Sheet'!$J$4=WAC_IIN),0))*'Blend Sheet'!$J17,0) + IFERROR(INDEX(WAC_Item_Cost,MATCH(1,(C$1=WAC_District)*('Blend Sheet'!$K$4=WAC_IIN),0))*'Blend Sheet'!$K17,0) + IFERROR(INDEX(WAC_Item_Cost,MATCH(1,(C$1=WAC_District)*('Blend Sheet'!$L$4=WAC_IIN),0))*'Blend Sheet'!$L17,0) + IFERROR(INDEX(WAC_Item_Cost,MATCH(1,(C$1=WAC_District)*('Blend Sheet'!$M$4=WAC_IIN),0))*'Blend Sheet'!$M17,0) + IFERROR(INDEX(WAC_Item_Cost,MATCH(1,(C$1=WAC_District)*('Blend Sheet'!$N$4=WAC_IIN),0))*'Blend Sheet'!$N17,0) + IFERROR(INDEX(WAC_Item_Cost,MATCH(1,(C$1=WAC_District)*('Blend Sheet'!$O$4=WAC_IIN),0))*'Blend Sheet'!$O17,0) + IFERROR(INDEX(WAC_Item_Cost,MATCH(1,(C$1=WAC_District)*('Blend Sheet'!$P$4=WAC_IIN),0))*'Blend Sheet'!$P17,0) + IFERROR(INDEX(WAC_Item_Cost,MATCH(1,(C$1=WAC_District)*('Blend Sheet'!$Q$4=WAC_IIN),0))*'Blend Sheet'!$Q17,0) + IFERROR(INDEX(WAC_Item_Cost,MATCH(1,(C$1=WAC_District)*('Blend Sheet'!$R$4=WAC_IIN),0))*'Blend Sheet'!$R17,0) + IFERROR(INDEX(WAC_Item_Cost,MATCH(1,(C$1=WAC_District)*('Blend Sheet'!$S$4=WAC_IIN),0))*'Blend Sheet'!$S17,0) + IFERROR(INDEX(WAC_Item_Cost,MATCH(1,(C$1=WAC_District)*('Blend Sheet'!$T$4=WAC_IIN),0))*'Blend Sheet'!$T17,0) + IFERROR(INDEX(WAC_Item_Cost,MATCH(1,(C$1=WAC_District)*('Blend Sheet'!$U$4=WAC_IIN),0))*'Blend Sheet'!$U17,0) + IFERROR(INDEX(WAC_Item_Cost,MATCH(1,(C$1=WAC_District)*('Blend Sheet'!$V$4=WAC_IIN),0))*'Blend Sheet'!$V17,0) + IFERROR(INDEX(WAC_Item_Cost,MATCH(1,(C$1=WAC_District)*('Blend Sheet'!$W$4=WAC_IIN),0))*'Blend Sheet'!$W17,0) + IFERROR(INDEX(WAC_Item_Cost,MATCH(1,(C$1=WAC_District)*('Blend Sheet'!$X$4=WAC_IIN),0))*'Blend Sheet'!$X17,0) + IFERROR(INDEX(WAC_Item_Cost,MATCH(1,(C$1=WAC_District)*('Blend Sheet'!$Y$4=WAC_IIN),0))*'Blend Sheet'!$Y17,0) + IFERROR(INDEX(WAC_Item_Cost,MATCH(1,(C$1=WAC_District)*('Blend Sheet'!$Z$4=WAC_IIN),0))*'Blend Sheet'!$Z17,0) + IFERROR(INDEX(WAC_Item_Cost,MATCH(1,(C$1=WAC_District)*('Blend Sheet'!$AA$4=WAC_IIN),0))*'Blend Sheet'!$AA17,0) + IFERROR(INDEX(WAC_Item_Cost,MATCH(1,(C$1=WAC_District)*('Blend Sheet'!$AB$4=WAC_IIN),0))*'Blend Sheet'!$AB17,0) + IFERROR(INDEX(WAC_Item_Cost,MATCH(1,(C$1=WAC_District)*('Blend Sheet'!$AC$4=WAC_IIN),0))*'Blend Sheet'!$AC17,0) + IFERROR(INDEX(WAC_Item_Cost,MATCH(1,(C$1=WAC_District)*('Blend Sheet'!$AD$4=WAC_IIN),0))*'Blend Sheet'!$AD17,0) + IFERROR(INDEX(WAC_Item_Cost,MATCH(1,(C$1=WAC_District)*('Blend Sheet'!$AE$4=WAC_IIN),0))*'Blend Sheet'!$AE17,0) + IFERROR(INDEX(WAC_Item_Cost,MATCH(1,(C$1=WAC_District)*('Blend Sheet'!$AF$4=WAC_IIN),0))*'Blend Sheet'!$AF17,0) + IFERROR(INDEX(WAC_Item_Cost,MATCH(1,(C$1=WAC_District)*('Blend Sheet'!$AG$4=WAC_IIN),0))*'Blend Sheet'!$AG17,0) + IFERROR(INDEX(WAC_Item_Cost,MATCH(1,(C$1=WAC_District)*('Blend Sheet'!$AH$4=WAC_IIN),0))*'Blend Sheet'!$AH17,0) + IFERROR(INDEX(WAC_Item_Cost,MATCH(1,(C$1=WAC_District)*('Blend Sheet'!$AI$4=WAC_IIN),0))*'Blend Sheet'!$AI17,0) + IFERROR(INDEX(WAC_Item_Cost,MATCH(1,(C$1=WAC_District)*('Blend Sheet'!$AJ$4=WAC_IIN),0))*'Blend Sheet'!$AJ17,0) + IFERROR(INDEX(WAC_Item_Cost,MATCH(1,(C$1=WAC_District)*('Blend Sheet'!$AK$4=WAC_IIN),0))*'Blend Sheet'!$AK17,0) + IFERROR(INDEX(WAC_Item_Cost,MATCH(1,(C$1=WAC_District)*('Blend Sheet'!$AL$4=WAC_IIN),0))*'Blend Sheet'!$AL17,0) + IFERROR(INDEX(WAC_Item_Cost,MATCH(1,(C$1=WAC_District)*('Blend Sheet'!$AM$4=WAC_IIN),0))*'Blend Sheet'!$AM17,0) + IFERROR(INDEX(WAC_Item_Cost,MATCH(1,(C$1=WAC_District)*('Blend Sheet'!$AN$4=WAC_IIN),0))*'Blend Sheet'!$AN17,0) + IFERROR(INDEX(WAC_Item_Cost,MATCH(1,(C$1=WAC_District)*('Blend Sheet'!$AO$4=WAC_IIN),0))*'Blend Sheet'!$AO17,0) + IFERROR(INDEX(WAC_Item_Cost,MATCH(1,(C$1=WAC_District)*('Blend Sheet'!$AP$4=WAC_IIN),0))*'Blend Sheet'!$AP17/1000,0)</f>
        <v>198.69281162000001</v>
      </c>
      <c r="D14" s="245">
        <f t="array" ref="D14">IFERROR(INDEX(WAC_Item_Cost,MATCH(1,(D$1=WAC_District)*('Blend Sheet'!$C$4=WAC_IIN),0))*'Blend Sheet'!$C17/1000,0) + IFERROR(INDEX(WAC_Item_Cost,MATCH(1,(D$1=WAC_District)*('Blend Sheet'!$D$4=WAC_IIN),0))*'Blend Sheet'!$D17/1000,0) + IFERROR(INDEX(WAC_Item_Cost,MATCH(1,(D$1=WAC_District)*('Blend Sheet'!$E$4=WAC_IIN),0))*'Blend Sheet'!$E17/1000,0) + IFERROR(INDEX(WAC_Item_Cost,MATCH(1,(D$1=WAC_District)*('Blend Sheet'!$F$4=WAC_IIN),0))*'Blend Sheet'!$F17/1000,0)  + IFERROR(INDEX(WAC_Item_Cost,MATCH(1,(D$1=WAC_District)*('Blend Sheet'!$G$4=WAC_IIN),0))*'Blend Sheet'!$G17,0) + IFERROR(INDEX(WAC_Item_Cost,MATCH(1,(D$1=WAC_District)*('Blend Sheet'!$H$4=WAC_IIN),0))*'Blend Sheet'!$H17,0)  + IFERROR(INDEX(WAC_Item_Cost,MATCH(1,(D$1=WAC_District)*('Blend Sheet'!$I$4=WAC_IIN),0))*'Blend Sheet'!$I17,0) + IFERROR(INDEX(WAC_Item_Cost,MATCH(1,(D$1=WAC_District)*('Blend Sheet'!$J$4=WAC_IIN),0))*'Blend Sheet'!$J17,0) + IFERROR(INDEX(WAC_Item_Cost,MATCH(1,(D$1=WAC_District)*('Blend Sheet'!$K$4=WAC_IIN),0))*'Blend Sheet'!$K17,0) + IFERROR(INDEX(WAC_Item_Cost,MATCH(1,(D$1=WAC_District)*('Blend Sheet'!$L$4=WAC_IIN),0))*'Blend Sheet'!$L17,0) + IFERROR(INDEX(WAC_Item_Cost,MATCH(1,(D$1=WAC_District)*('Blend Sheet'!$M$4=WAC_IIN),0))*'Blend Sheet'!$M17,0) + IFERROR(INDEX(WAC_Item_Cost,MATCH(1,(D$1=WAC_District)*('Blend Sheet'!$N$4=WAC_IIN),0))*'Blend Sheet'!$N17,0) + IFERROR(INDEX(WAC_Item_Cost,MATCH(1,(D$1=WAC_District)*('Blend Sheet'!$O$4=WAC_IIN),0))*'Blend Sheet'!$O17,0) + IFERROR(INDEX(WAC_Item_Cost,MATCH(1,(D$1=WAC_District)*('Blend Sheet'!$P$4=WAC_IIN),0))*'Blend Sheet'!$P17,0) + IFERROR(INDEX(WAC_Item_Cost,MATCH(1,(D$1=WAC_District)*('Blend Sheet'!$Q$4=WAC_IIN),0))*'Blend Sheet'!$Q17,0) + IFERROR(INDEX(WAC_Item_Cost,MATCH(1,(D$1=WAC_District)*('Blend Sheet'!$R$4=WAC_IIN),0))*'Blend Sheet'!$R17,0) + IFERROR(INDEX(WAC_Item_Cost,MATCH(1,(D$1=WAC_District)*('Blend Sheet'!$S$4=WAC_IIN),0))*'Blend Sheet'!$S17,0) + IFERROR(INDEX(WAC_Item_Cost,MATCH(1,(D$1=WAC_District)*('Blend Sheet'!$T$4=WAC_IIN),0))*'Blend Sheet'!$T17,0) + IFERROR(INDEX(WAC_Item_Cost,MATCH(1,(D$1=WAC_District)*('Blend Sheet'!$U$4=WAC_IIN),0))*'Blend Sheet'!$U17,0) + IFERROR(INDEX(WAC_Item_Cost,MATCH(1,(D$1=WAC_District)*('Blend Sheet'!$V$4=WAC_IIN),0))*'Blend Sheet'!$V17,0) + IFERROR(INDEX(WAC_Item_Cost,MATCH(1,(D$1=WAC_District)*('Blend Sheet'!$W$4=WAC_IIN),0))*'Blend Sheet'!$W17,0) + IFERROR(INDEX(WAC_Item_Cost,MATCH(1,(D$1=WAC_District)*('Blend Sheet'!$X$4=WAC_IIN),0))*'Blend Sheet'!$X17,0) + IFERROR(INDEX(WAC_Item_Cost,MATCH(1,(D$1=WAC_District)*('Blend Sheet'!$Y$4=WAC_IIN),0))*'Blend Sheet'!$Y17,0) + IFERROR(INDEX(WAC_Item_Cost,MATCH(1,(D$1=WAC_District)*('Blend Sheet'!$Z$4=WAC_IIN),0))*'Blend Sheet'!$Z17,0) + IFERROR(INDEX(WAC_Item_Cost,MATCH(1,(D$1=WAC_District)*('Blend Sheet'!$AA$4=WAC_IIN),0))*'Blend Sheet'!$AA17,0) + IFERROR(INDEX(WAC_Item_Cost,MATCH(1,(D$1=WAC_District)*('Blend Sheet'!$AB$4=WAC_IIN),0))*'Blend Sheet'!$AB17,0) + IFERROR(INDEX(WAC_Item_Cost,MATCH(1,(D$1=WAC_District)*('Blend Sheet'!$AC$4=WAC_IIN),0))*'Blend Sheet'!$AC17,0) + IFERROR(INDEX(WAC_Item_Cost,MATCH(1,(D$1=WAC_District)*('Blend Sheet'!$AD$4=WAC_IIN),0))*'Blend Sheet'!$AD17,0) + IFERROR(INDEX(WAC_Item_Cost,MATCH(1,(D$1=WAC_District)*('Blend Sheet'!$AE$4=WAC_IIN),0))*'Blend Sheet'!$AE17,0) + IFERROR(INDEX(WAC_Item_Cost,MATCH(1,(D$1=WAC_District)*('Blend Sheet'!$AF$4=WAC_IIN),0))*'Blend Sheet'!$AF17,0) + IFERROR(INDEX(WAC_Item_Cost,MATCH(1,(D$1=WAC_District)*('Blend Sheet'!$AG$4=WAC_IIN),0))*'Blend Sheet'!$AG17,0) + IFERROR(INDEX(WAC_Item_Cost,MATCH(1,(D$1=WAC_District)*('Blend Sheet'!$AH$4=WAC_IIN),0))*'Blend Sheet'!$AH17,0) + IFERROR(INDEX(WAC_Item_Cost,MATCH(1,(D$1=WAC_District)*('Blend Sheet'!$AI$4=WAC_IIN),0))*'Blend Sheet'!$AI17,0) + IFERROR(INDEX(WAC_Item_Cost,MATCH(1,(D$1=WAC_District)*('Blend Sheet'!$AJ$4=WAC_IIN),0))*'Blend Sheet'!$AJ17,0) + IFERROR(INDEX(WAC_Item_Cost,MATCH(1,(D$1=WAC_District)*('Blend Sheet'!$AK$4=WAC_IIN),0))*'Blend Sheet'!$AK17,0) + IFERROR(INDEX(WAC_Item_Cost,MATCH(1,(D$1=WAC_District)*('Blend Sheet'!$AL$4=WAC_IIN),0))*'Blend Sheet'!$AL17,0) + IFERROR(INDEX(WAC_Item_Cost,MATCH(1,(D$1=WAC_District)*('Blend Sheet'!$AM$4=WAC_IIN),0))*'Blend Sheet'!$AM17,0) + IFERROR(INDEX(WAC_Item_Cost,MATCH(1,(D$1=WAC_District)*('Blend Sheet'!$AN$4=WAC_IIN),0))*'Blend Sheet'!$AN17,0) + IFERROR(INDEX(WAC_Item_Cost,MATCH(1,(D$1=WAC_District)*('Blend Sheet'!$AO$4=WAC_IIN),0))*'Blend Sheet'!$AO17,0) + IFERROR(INDEX(WAC_Item_Cost,MATCH(1,(D$1=WAC_District)*('Blend Sheet'!$AP$4=WAC_IIN),0))*'Blend Sheet'!$AP17/1000,0)</f>
        <v>144.14740944000002</v>
      </c>
      <c r="E14" s="245">
        <f t="array" ref="E14">IFERROR(INDEX(WAC_Item_Cost,MATCH(1,(E$1=WAC_District)*('Blend Sheet'!$C$4=WAC_IIN),0))*'Blend Sheet'!$C17/1000,0) + IFERROR(INDEX(WAC_Item_Cost,MATCH(1,(E$1=WAC_District)*('Blend Sheet'!$D$4=WAC_IIN),0))*'Blend Sheet'!$D17/1000,0) + IFERROR(INDEX(WAC_Item_Cost,MATCH(1,(E$1=WAC_District)*('Blend Sheet'!$E$4=WAC_IIN),0))*'Blend Sheet'!$E17/1000,0) + IFERROR(INDEX(WAC_Item_Cost,MATCH(1,(E$1=WAC_District)*('Blend Sheet'!$F$4=WAC_IIN),0))*'Blend Sheet'!$F17/1000,0)  + IFERROR(INDEX(WAC_Item_Cost,MATCH(1,(E$1=WAC_District)*('Blend Sheet'!$G$4=WAC_IIN),0))*'Blend Sheet'!$G17,0) + IFERROR(INDEX(WAC_Item_Cost,MATCH(1,(E$1=WAC_District)*('Blend Sheet'!$H$4=WAC_IIN),0))*'Blend Sheet'!$H17,0)  + IFERROR(INDEX(WAC_Item_Cost,MATCH(1,(E$1=WAC_District)*('Blend Sheet'!$I$4=WAC_IIN),0))*'Blend Sheet'!$I17,0) + IFERROR(INDEX(WAC_Item_Cost,MATCH(1,(E$1=WAC_District)*('Blend Sheet'!$J$4=WAC_IIN),0))*'Blend Sheet'!$J17,0) + IFERROR(INDEX(WAC_Item_Cost,MATCH(1,(E$1=WAC_District)*('Blend Sheet'!$K$4=WAC_IIN),0))*'Blend Sheet'!$K17,0) + IFERROR(INDEX(WAC_Item_Cost,MATCH(1,(E$1=WAC_District)*('Blend Sheet'!$L$4=WAC_IIN),0))*'Blend Sheet'!$L17,0) + IFERROR(INDEX(WAC_Item_Cost,MATCH(1,(E$1=WAC_District)*('Blend Sheet'!$M$4=WAC_IIN),0))*'Blend Sheet'!$M17,0) + IFERROR(INDEX(WAC_Item_Cost,MATCH(1,(E$1=WAC_District)*('Blend Sheet'!$N$4=WAC_IIN),0))*'Blend Sheet'!$N17,0) + IFERROR(INDEX(WAC_Item_Cost,MATCH(1,(E$1=WAC_District)*('Blend Sheet'!$O$4=WAC_IIN),0))*'Blend Sheet'!$O17,0) + IFERROR(INDEX(WAC_Item_Cost,MATCH(1,(E$1=WAC_District)*('Blend Sheet'!$P$4=WAC_IIN),0))*'Blend Sheet'!$P17,0) + IFERROR(INDEX(WAC_Item_Cost,MATCH(1,(E$1=WAC_District)*('Blend Sheet'!$Q$4=WAC_IIN),0))*'Blend Sheet'!$Q17,0) + IFERROR(INDEX(WAC_Item_Cost,MATCH(1,(E$1=WAC_District)*('Blend Sheet'!$R$4=WAC_IIN),0))*'Blend Sheet'!$R17,0) + IFERROR(INDEX(WAC_Item_Cost,MATCH(1,(E$1=WAC_District)*('Blend Sheet'!$S$4=WAC_IIN),0))*'Blend Sheet'!$S17,0) + IFERROR(INDEX(WAC_Item_Cost,MATCH(1,(E$1=WAC_District)*('Blend Sheet'!$T$4=WAC_IIN),0))*'Blend Sheet'!$T17,0) + IFERROR(INDEX(WAC_Item_Cost,MATCH(1,(E$1=WAC_District)*('Blend Sheet'!$U$4=WAC_IIN),0))*'Blend Sheet'!$U17,0) + IFERROR(INDEX(WAC_Item_Cost,MATCH(1,(E$1=WAC_District)*('Blend Sheet'!$V$4=WAC_IIN),0))*'Blend Sheet'!$V17,0) + IFERROR(INDEX(WAC_Item_Cost,MATCH(1,(E$1=WAC_District)*('Blend Sheet'!$W$4=WAC_IIN),0))*'Blend Sheet'!$W17,0) + IFERROR(INDEX(WAC_Item_Cost,MATCH(1,(E$1=WAC_District)*('Blend Sheet'!$X$4=WAC_IIN),0))*'Blend Sheet'!$X17,0) + IFERROR(INDEX(WAC_Item_Cost,MATCH(1,(E$1=WAC_District)*('Blend Sheet'!$Y$4=WAC_IIN),0))*'Blend Sheet'!$Y17,0) + IFERROR(INDEX(WAC_Item_Cost,MATCH(1,(E$1=WAC_District)*('Blend Sheet'!$Z$4=WAC_IIN),0))*'Blend Sheet'!$Z17,0) + IFERROR(INDEX(WAC_Item_Cost,MATCH(1,(E$1=WAC_District)*('Blend Sheet'!$AA$4=WAC_IIN),0))*'Blend Sheet'!$AA17,0) + IFERROR(INDEX(WAC_Item_Cost,MATCH(1,(E$1=WAC_District)*('Blend Sheet'!$AB$4=WAC_IIN),0))*'Blend Sheet'!$AB17,0) + IFERROR(INDEX(WAC_Item_Cost,MATCH(1,(E$1=WAC_District)*('Blend Sheet'!$AC$4=WAC_IIN),0))*'Blend Sheet'!$AC17,0) + IFERROR(INDEX(WAC_Item_Cost,MATCH(1,(E$1=WAC_District)*('Blend Sheet'!$AD$4=WAC_IIN),0))*'Blend Sheet'!$AD17,0) + IFERROR(INDEX(WAC_Item_Cost,MATCH(1,(E$1=WAC_District)*('Blend Sheet'!$AE$4=WAC_IIN),0))*'Blend Sheet'!$AE17,0) + IFERROR(INDEX(WAC_Item_Cost,MATCH(1,(E$1=WAC_District)*('Blend Sheet'!$AF$4=WAC_IIN),0))*'Blend Sheet'!$AF17,0) + IFERROR(INDEX(WAC_Item_Cost,MATCH(1,(E$1=WAC_District)*('Blend Sheet'!$AG$4=WAC_IIN),0))*'Blend Sheet'!$AG17,0) + IFERROR(INDEX(WAC_Item_Cost,MATCH(1,(E$1=WAC_District)*('Blend Sheet'!$AH$4=WAC_IIN),0))*'Blend Sheet'!$AH17,0) + IFERROR(INDEX(WAC_Item_Cost,MATCH(1,(E$1=WAC_District)*('Blend Sheet'!$AI$4=WAC_IIN),0))*'Blend Sheet'!$AI17,0) + IFERROR(INDEX(WAC_Item_Cost,MATCH(1,(E$1=WAC_District)*('Blend Sheet'!$AJ$4=WAC_IIN),0))*'Blend Sheet'!$AJ17,0) + IFERROR(INDEX(WAC_Item_Cost,MATCH(1,(E$1=WAC_District)*('Blend Sheet'!$AK$4=WAC_IIN),0))*'Blend Sheet'!$AK17,0) + IFERROR(INDEX(WAC_Item_Cost,MATCH(1,(E$1=WAC_District)*('Blend Sheet'!$AL$4=WAC_IIN),0))*'Blend Sheet'!$AL17,0) + IFERROR(INDEX(WAC_Item_Cost,MATCH(1,(E$1=WAC_District)*('Blend Sheet'!$AM$4=WAC_IIN),0))*'Blend Sheet'!$AM17,0) + IFERROR(INDEX(WAC_Item_Cost,MATCH(1,(E$1=WAC_District)*('Blend Sheet'!$AN$4=WAC_IIN),0))*'Blend Sheet'!$AN17,0) + IFERROR(INDEX(WAC_Item_Cost,MATCH(1,(E$1=WAC_District)*('Blend Sheet'!$AO$4=WAC_IIN),0))*'Blend Sheet'!$AO17,0) + IFERROR(INDEX(WAC_Item_Cost,MATCH(1,(E$1=WAC_District)*('Blend Sheet'!$AP$4=WAC_IIN),0))*'Blend Sheet'!$AP17/1000,0)</f>
        <v>243.54819491999999</v>
      </c>
      <c r="F14" s="245">
        <f t="array" ref="F14">IFERROR(INDEX(WAC_Item_Cost,MATCH(1,(F$1=WAC_District)*('Blend Sheet'!$C$4=WAC_IIN),0))*'Blend Sheet'!$C17/1000,0) + IFERROR(INDEX(WAC_Item_Cost,MATCH(1,(F$1=WAC_District)*('Blend Sheet'!$D$4=WAC_IIN),0))*'Blend Sheet'!$D17/1000,0) + IFERROR(INDEX(WAC_Item_Cost,MATCH(1,(F$1=WAC_District)*('Blend Sheet'!$E$4=WAC_IIN),0))*'Blend Sheet'!$E17/1000,0) + IFERROR(INDEX(WAC_Item_Cost,MATCH(1,(F$1=WAC_District)*('Blend Sheet'!$F$4=WAC_IIN),0))*'Blend Sheet'!$F17/1000,0)  + IFERROR(INDEX(WAC_Item_Cost,MATCH(1,(F$1=WAC_District)*('Blend Sheet'!$G$4=WAC_IIN),0))*'Blend Sheet'!$G17,0) + IFERROR(INDEX(WAC_Item_Cost,MATCH(1,(F$1=WAC_District)*('Blend Sheet'!$H$4=WAC_IIN),0))*'Blend Sheet'!$H17,0)  + IFERROR(INDEX(WAC_Item_Cost,MATCH(1,(F$1=WAC_District)*('Blend Sheet'!$I$4=WAC_IIN),0))*'Blend Sheet'!$I17,0) + IFERROR(INDEX(WAC_Item_Cost,MATCH(1,(F$1=WAC_District)*('Blend Sheet'!$J$4=WAC_IIN),0))*'Blend Sheet'!$J17,0) + IFERROR(INDEX(WAC_Item_Cost,MATCH(1,(F$1=WAC_District)*('Blend Sheet'!$K$4=WAC_IIN),0))*'Blend Sheet'!$K17,0) + IFERROR(INDEX(WAC_Item_Cost,MATCH(1,(F$1=WAC_District)*('Blend Sheet'!$L$4=WAC_IIN),0))*'Blend Sheet'!$L17,0) + IFERROR(INDEX(WAC_Item_Cost,MATCH(1,(F$1=WAC_District)*('Blend Sheet'!$M$4=WAC_IIN),0))*'Blend Sheet'!$M17,0) + IFERROR(INDEX(WAC_Item_Cost,MATCH(1,(F$1=WAC_District)*('Blend Sheet'!$N$4=WAC_IIN),0))*'Blend Sheet'!$N17,0) + IFERROR(INDEX(WAC_Item_Cost,MATCH(1,(F$1=WAC_District)*('Blend Sheet'!$O$4=WAC_IIN),0))*'Blend Sheet'!$O17,0) + IFERROR(INDEX(WAC_Item_Cost,MATCH(1,(F$1=WAC_District)*('Blend Sheet'!$P$4=WAC_IIN),0))*'Blend Sheet'!$P17,0) + IFERROR(INDEX(WAC_Item_Cost,MATCH(1,(F$1=WAC_District)*('Blend Sheet'!$Q$4=WAC_IIN),0))*'Blend Sheet'!$Q17,0) + IFERROR(INDEX(WAC_Item_Cost,MATCH(1,(F$1=WAC_District)*('Blend Sheet'!$R$4=WAC_IIN),0))*'Blend Sheet'!$R17,0) + IFERROR(INDEX(WAC_Item_Cost,MATCH(1,(F$1=WAC_District)*('Blend Sheet'!$S$4=WAC_IIN),0))*'Blend Sheet'!$S17,0) + IFERROR(INDEX(WAC_Item_Cost,MATCH(1,(F$1=WAC_District)*('Blend Sheet'!$T$4=WAC_IIN),0))*'Blend Sheet'!$T17,0) + IFERROR(INDEX(WAC_Item_Cost,MATCH(1,(F$1=WAC_District)*('Blend Sheet'!$U$4=WAC_IIN),0))*'Blend Sheet'!$U17,0) + IFERROR(INDEX(WAC_Item_Cost,MATCH(1,(F$1=WAC_District)*('Blend Sheet'!$V$4=WAC_IIN),0))*'Blend Sheet'!$V17,0) + IFERROR(INDEX(WAC_Item_Cost,MATCH(1,(F$1=WAC_District)*('Blend Sheet'!$W$4=WAC_IIN),0))*'Blend Sheet'!$W17,0) + IFERROR(INDEX(WAC_Item_Cost,MATCH(1,(F$1=WAC_District)*('Blend Sheet'!$X$4=WAC_IIN),0))*'Blend Sheet'!$X17,0) + IFERROR(INDEX(WAC_Item_Cost,MATCH(1,(F$1=WAC_District)*('Blend Sheet'!$Y$4=WAC_IIN),0))*'Blend Sheet'!$Y17,0) + IFERROR(INDEX(WAC_Item_Cost,MATCH(1,(F$1=WAC_District)*('Blend Sheet'!$Z$4=WAC_IIN),0))*'Blend Sheet'!$Z17,0) + IFERROR(INDEX(WAC_Item_Cost,MATCH(1,(F$1=WAC_District)*('Blend Sheet'!$AA$4=WAC_IIN),0))*'Blend Sheet'!$AA17,0) + IFERROR(INDEX(WAC_Item_Cost,MATCH(1,(F$1=WAC_District)*('Blend Sheet'!$AB$4=WAC_IIN),0))*'Blend Sheet'!$AB17,0) + IFERROR(INDEX(WAC_Item_Cost,MATCH(1,(F$1=WAC_District)*('Blend Sheet'!$AC$4=WAC_IIN),0))*'Blend Sheet'!$AC17,0) + IFERROR(INDEX(WAC_Item_Cost,MATCH(1,(F$1=WAC_District)*('Blend Sheet'!$AD$4=WAC_IIN),0))*'Blend Sheet'!$AD17,0) + IFERROR(INDEX(WAC_Item_Cost,MATCH(1,(F$1=WAC_District)*('Blend Sheet'!$AE$4=WAC_IIN),0))*'Blend Sheet'!$AE17,0) + IFERROR(INDEX(WAC_Item_Cost,MATCH(1,(F$1=WAC_District)*('Blend Sheet'!$AF$4=WAC_IIN),0))*'Blend Sheet'!$AF17,0) + IFERROR(INDEX(WAC_Item_Cost,MATCH(1,(F$1=WAC_District)*('Blend Sheet'!$AG$4=WAC_IIN),0))*'Blend Sheet'!$AG17,0) + IFERROR(INDEX(WAC_Item_Cost,MATCH(1,(F$1=WAC_District)*('Blend Sheet'!$AH$4=WAC_IIN),0))*'Blend Sheet'!$AH17,0) + IFERROR(INDEX(WAC_Item_Cost,MATCH(1,(F$1=WAC_District)*('Blend Sheet'!$AI$4=WAC_IIN),0))*'Blend Sheet'!$AI17,0) + IFERROR(INDEX(WAC_Item_Cost,MATCH(1,(F$1=WAC_District)*('Blend Sheet'!$AJ$4=WAC_IIN),0))*'Blend Sheet'!$AJ17,0) + IFERROR(INDEX(WAC_Item_Cost,MATCH(1,(F$1=WAC_District)*('Blend Sheet'!$AK$4=WAC_IIN),0))*'Blend Sheet'!$AK17,0) + IFERROR(INDEX(WAC_Item_Cost,MATCH(1,(F$1=WAC_District)*('Blend Sheet'!$AL$4=WAC_IIN),0))*'Blend Sheet'!$AL17,0) + IFERROR(INDEX(WAC_Item_Cost,MATCH(1,(F$1=WAC_District)*('Blend Sheet'!$AM$4=WAC_IIN),0))*'Blend Sheet'!$AM17,0) + IFERROR(INDEX(WAC_Item_Cost,MATCH(1,(F$1=WAC_District)*('Blend Sheet'!$AN$4=WAC_IIN),0))*'Blend Sheet'!$AN17,0) + IFERROR(INDEX(WAC_Item_Cost,MATCH(1,(F$1=WAC_District)*('Blend Sheet'!$AO$4=WAC_IIN),0))*'Blend Sheet'!$AO17,0) + IFERROR(INDEX(WAC_Item_Cost,MATCH(1,(F$1=WAC_District)*('Blend Sheet'!$AP$4=WAC_IIN),0))*'Blend Sheet'!$AP17/1000,0)</f>
        <v>213.89551540000002</v>
      </c>
      <c r="G14" s="245">
        <f t="array" ref="G14">IFERROR(INDEX(WAC_Item_Cost,MATCH(1,(G$1=WAC_District)*('Blend Sheet'!$C$4=WAC_IIN),0))*'Blend Sheet'!$C17/1000,0) + IFERROR(INDEX(WAC_Item_Cost,MATCH(1,(G$1=WAC_District)*('Blend Sheet'!$D$4=WAC_IIN),0))*'Blend Sheet'!$D17/1000,0) + IFERROR(INDEX(WAC_Item_Cost,MATCH(1,(G$1=WAC_District)*('Blend Sheet'!$E$4=WAC_IIN),0))*'Blend Sheet'!$E17/1000,0) + IFERROR(INDEX(WAC_Item_Cost,MATCH(1,(G$1=WAC_District)*('Blend Sheet'!$F$4=WAC_IIN),0))*'Blend Sheet'!$F17/1000,0)  + IFERROR(INDEX(WAC_Item_Cost,MATCH(1,(G$1=WAC_District)*('Blend Sheet'!$G$4=WAC_IIN),0))*'Blend Sheet'!$G17,0) + IFERROR(INDEX(WAC_Item_Cost,MATCH(1,(G$1=WAC_District)*('Blend Sheet'!$H$4=WAC_IIN),0))*'Blend Sheet'!$H17,0)  + IFERROR(INDEX(WAC_Item_Cost,MATCH(1,(G$1=WAC_District)*('Blend Sheet'!$I$4=WAC_IIN),0))*'Blend Sheet'!$I17,0) + IFERROR(INDEX(WAC_Item_Cost,MATCH(1,(G$1=WAC_District)*('Blend Sheet'!$J$4=WAC_IIN),0))*'Blend Sheet'!$J17,0) + IFERROR(INDEX(WAC_Item_Cost,MATCH(1,(G$1=WAC_District)*('Blend Sheet'!$K$4=WAC_IIN),0))*'Blend Sheet'!$K17,0) + IFERROR(INDEX(WAC_Item_Cost,MATCH(1,(G$1=WAC_District)*('Blend Sheet'!$L$4=WAC_IIN),0))*'Blend Sheet'!$L17,0) + IFERROR(INDEX(WAC_Item_Cost,MATCH(1,(G$1=WAC_District)*('Blend Sheet'!$M$4=WAC_IIN),0))*'Blend Sheet'!$M17,0) + IFERROR(INDEX(WAC_Item_Cost,MATCH(1,(G$1=WAC_District)*('Blend Sheet'!$N$4=WAC_IIN),0))*'Blend Sheet'!$N17,0) + IFERROR(INDEX(WAC_Item_Cost,MATCH(1,(G$1=WAC_District)*('Blend Sheet'!$O$4=WAC_IIN),0))*'Blend Sheet'!$O17,0) + IFERROR(INDEX(WAC_Item_Cost,MATCH(1,(G$1=WAC_District)*('Blend Sheet'!$P$4=WAC_IIN),0))*'Blend Sheet'!$P17,0) + IFERROR(INDEX(WAC_Item_Cost,MATCH(1,(G$1=WAC_District)*('Blend Sheet'!$Q$4=WAC_IIN),0))*'Blend Sheet'!$Q17,0) + IFERROR(INDEX(WAC_Item_Cost,MATCH(1,(G$1=WAC_District)*('Blend Sheet'!$R$4=WAC_IIN),0))*'Blend Sheet'!$R17,0) + IFERROR(INDEX(WAC_Item_Cost,MATCH(1,(G$1=WAC_District)*('Blend Sheet'!$S$4=WAC_IIN),0))*'Blend Sheet'!$S17,0) + IFERROR(INDEX(WAC_Item_Cost,MATCH(1,(G$1=WAC_District)*('Blend Sheet'!$T$4=WAC_IIN),0))*'Blend Sheet'!$T17,0) + IFERROR(INDEX(WAC_Item_Cost,MATCH(1,(G$1=WAC_District)*('Blend Sheet'!$U$4=WAC_IIN),0))*'Blend Sheet'!$U17,0) + IFERROR(INDEX(WAC_Item_Cost,MATCH(1,(G$1=WAC_District)*('Blend Sheet'!$V$4=WAC_IIN),0))*'Blend Sheet'!$V17,0) + IFERROR(INDEX(WAC_Item_Cost,MATCH(1,(G$1=WAC_District)*('Blend Sheet'!$W$4=WAC_IIN),0))*'Blend Sheet'!$W17,0) + IFERROR(INDEX(WAC_Item_Cost,MATCH(1,(G$1=WAC_District)*('Blend Sheet'!$X$4=WAC_IIN),0))*'Blend Sheet'!$X17,0) + IFERROR(INDEX(WAC_Item_Cost,MATCH(1,(G$1=WAC_District)*('Blend Sheet'!$Y$4=WAC_IIN),0))*'Blend Sheet'!$Y17,0) + IFERROR(INDEX(WAC_Item_Cost,MATCH(1,(G$1=WAC_District)*('Blend Sheet'!$Z$4=WAC_IIN),0))*'Blend Sheet'!$Z17,0) + IFERROR(INDEX(WAC_Item_Cost,MATCH(1,(G$1=WAC_District)*('Blend Sheet'!$AA$4=WAC_IIN),0))*'Blend Sheet'!$AA17,0) + IFERROR(INDEX(WAC_Item_Cost,MATCH(1,(G$1=WAC_District)*('Blend Sheet'!$AB$4=WAC_IIN),0))*'Blend Sheet'!$AB17,0) + IFERROR(INDEX(WAC_Item_Cost,MATCH(1,(G$1=WAC_District)*('Blend Sheet'!$AC$4=WAC_IIN),0))*'Blend Sheet'!$AC17,0) + IFERROR(INDEX(WAC_Item_Cost,MATCH(1,(G$1=WAC_District)*('Blend Sheet'!$AD$4=WAC_IIN),0))*'Blend Sheet'!$AD17,0) + IFERROR(INDEX(WAC_Item_Cost,MATCH(1,(G$1=WAC_District)*('Blend Sheet'!$AE$4=WAC_IIN),0))*'Blend Sheet'!$AE17,0) + IFERROR(INDEX(WAC_Item_Cost,MATCH(1,(G$1=WAC_District)*('Blend Sheet'!$AF$4=WAC_IIN),0))*'Blend Sheet'!$AF17,0) + IFERROR(INDEX(WAC_Item_Cost,MATCH(1,(G$1=WAC_District)*('Blend Sheet'!$AG$4=WAC_IIN),0))*'Blend Sheet'!$AG17,0) + IFERROR(INDEX(WAC_Item_Cost,MATCH(1,(G$1=WAC_District)*('Blend Sheet'!$AH$4=WAC_IIN),0))*'Blend Sheet'!$AH17,0) + IFERROR(INDEX(WAC_Item_Cost,MATCH(1,(G$1=WAC_District)*('Blend Sheet'!$AI$4=WAC_IIN),0))*'Blend Sheet'!$AI17,0) + IFERROR(INDEX(WAC_Item_Cost,MATCH(1,(G$1=WAC_District)*('Blend Sheet'!$AJ$4=WAC_IIN),0))*'Blend Sheet'!$AJ17,0) + IFERROR(INDEX(WAC_Item_Cost,MATCH(1,(G$1=WAC_District)*('Blend Sheet'!$AK$4=WAC_IIN),0))*'Blend Sheet'!$AK17,0) + IFERROR(INDEX(WAC_Item_Cost,MATCH(1,(G$1=WAC_District)*('Blend Sheet'!$AL$4=WAC_IIN),0))*'Blend Sheet'!$AL17,0) + IFERROR(INDEX(WAC_Item_Cost,MATCH(1,(G$1=WAC_District)*('Blend Sheet'!$AM$4=WAC_IIN),0))*'Blend Sheet'!$AM17,0) + IFERROR(INDEX(WAC_Item_Cost,MATCH(1,(G$1=WAC_District)*('Blend Sheet'!$AN$4=WAC_IIN),0))*'Blend Sheet'!$AN17,0) + IFERROR(INDEX(WAC_Item_Cost,MATCH(1,(G$1=WAC_District)*('Blend Sheet'!$AO$4=WAC_IIN),0))*'Blend Sheet'!$AO17,0) + IFERROR(INDEX(WAC_Item_Cost,MATCH(1,(G$1=WAC_District)*('Blend Sheet'!$AP$4=WAC_IIN),0))*'Blend Sheet'!$AP17/1000,0)</f>
        <v>198.42576965999999</v>
      </c>
      <c r="H14" s="245">
        <f t="array" ref="H14">IFERROR(INDEX(WAC_Item_Cost,MATCH(1,(H$1=WAC_District)*('Blend Sheet'!$C$4=WAC_IIN),0))*'Blend Sheet'!$C17/1000,0) + IFERROR(INDEX(WAC_Item_Cost,MATCH(1,(H$1=WAC_District)*('Blend Sheet'!$D$4=WAC_IIN),0))*'Blend Sheet'!$D17/1000,0) + IFERROR(INDEX(WAC_Item_Cost,MATCH(1,(H$1=WAC_District)*('Blend Sheet'!$E$4=WAC_IIN),0))*'Blend Sheet'!$E17/1000,0) + IFERROR(INDEX(WAC_Item_Cost,MATCH(1,(H$1=WAC_District)*('Blend Sheet'!$F$4=WAC_IIN),0))*'Blend Sheet'!$F17/1000,0)  + IFERROR(INDEX(WAC_Item_Cost,MATCH(1,(H$1=WAC_District)*('Blend Sheet'!$G$4=WAC_IIN),0))*'Blend Sheet'!$G17,0) + IFERROR(INDEX(WAC_Item_Cost,MATCH(1,(H$1=WAC_District)*('Blend Sheet'!$H$4=WAC_IIN),0))*'Blend Sheet'!$H17,0)  + IFERROR(INDEX(WAC_Item_Cost,MATCH(1,(H$1=WAC_District)*('Blend Sheet'!$I$4=WAC_IIN),0))*'Blend Sheet'!$I17,0) + IFERROR(INDEX(WAC_Item_Cost,MATCH(1,(H$1=WAC_District)*('Blend Sheet'!$J$4=WAC_IIN),0))*'Blend Sheet'!$J17,0) + IFERROR(INDEX(WAC_Item_Cost,MATCH(1,(H$1=WAC_District)*('Blend Sheet'!$K$4=WAC_IIN),0))*'Blend Sheet'!$K17,0) + IFERROR(INDEX(WAC_Item_Cost,MATCH(1,(H$1=WAC_District)*('Blend Sheet'!$L$4=WAC_IIN),0))*'Blend Sheet'!$L17,0) + IFERROR(INDEX(WAC_Item_Cost,MATCH(1,(H$1=WAC_District)*('Blend Sheet'!$M$4=WAC_IIN),0))*'Blend Sheet'!$M17,0) + IFERROR(INDEX(WAC_Item_Cost,MATCH(1,(H$1=WAC_District)*('Blend Sheet'!$N$4=WAC_IIN),0))*'Blend Sheet'!$N17,0) + IFERROR(INDEX(WAC_Item_Cost,MATCH(1,(H$1=WAC_District)*('Blend Sheet'!$O$4=WAC_IIN),0))*'Blend Sheet'!$O17,0) + IFERROR(INDEX(WAC_Item_Cost,MATCH(1,(H$1=WAC_District)*('Blend Sheet'!$P$4=WAC_IIN),0))*'Blend Sheet'!$P17,0) + IFERROR(INDEX(WAC_Item_Cost,MATCH(1,(H$1=WAC_District)*('Blend Sheet'!$Q$4=WAC_IIN),0))*'Blend Sheet'!$Q17,0) + IFERROR(INDEX(WAC_Item_Cost,MATCH(1,(H$1=WAC_District)*('Blend Sheet'!$R$4=WAC_IIN),0))*'Blend Sheet'!$R17,0) + IFERROR(INDEX(WAC_Item_Cost,MATCH(1,(H$1=WAC_District)*('Blend Sheet'!$S$4=WAC_IIN),0))*'Blend Sheet'!$S17,0) + IFERROR(INDEX(WAC_Item_Cost,MATCH(1,(H$1=WAC_District)*('Blend Sheet'!$T$4=WAC_IIN),0))*'Blend Sheet'!$T17,0) + IFERROR(INDEX(WAC_Item_Cost,MATCH(1,(H$1=WAC_District)*('Blend Sheet'!$U$4=WAC_IIN),0))*'Blend Sheet'!$U17,0) + IFERROR(INDEX(WAC_Item_Cost,MATCH(1,(H$1=WAC_District)*('Blend Sheet'!$V$4=WAC_IIN),0))*'Blend Sheet'!$V17,0) + IFERROR(INDEX(WAC_Item_Cost,MATCH(1,(H$1=WAC_District)*('Blend Sheet'!$W$4=WAC_IIN),0))*'Blend Sheet'!$W17,0) + IFERROR(INDEX(WAC_Item_Cost,MATCH(1,(H$1=WAC_District)*('Blend Sheet'!$X$4=WAC_IIN),0))*'Blend Sheet'!$X17,0) + IFERROR(INDEX(WAC_Item_Cost,MATCH(1,(H$1=WAC_District)*('Blend Sheet'!$Y$4=WAC_IIN),0))*'Blend Sheet'!$Y17,0) + IFERROR(INDEX(WAC_Item_Cost,MATCH(1,(H$1=WAC_District)*('Blend Sheet'!$Z$4=WAC_IIN),0))*'Blend Sheet'!$Z17,0) + IFERROR(INDEX(WAC_Item_Cost,MATCH(1,(H$1=WAC_District)*('Blend Sheet'!$AA$4=WAC_IIN),0))*'Blend Sheet'!$AA17,0) + IFERROR(INDEX(WAC_Item_Cost,MATCH(1,(H$1=WAC_District)*('Blend Sheet'!$AB$4=WAC_IIN),0))*'Blend Sheet'!$AB17,0) + IFERROR(INDEX(WAC_Item_Cost,MATCH(1,(H$1=WAC_District)*('Blend Sheet'!$AC$4=WAC_IIN),0))*'Blend Sheet'!$AC17,0) + IFERROR(INDEX(WAC_Item_Cost,MATCH(1,(H$1=WAC_District)*('Blend Sheet'!$AD$4=WAC_IIN),0))*'Blend Sheet'!$AD17,0) + IFERROR(INDEX(WAC_Item_Cost,MATCH(1,(H$1=WAC_District)*('Blend Sheet'!$AE$4=WAC_IIN),0))*'Blend Sheet'!$AE17,0) + IFERROR(INDEX(WAC_Item_Cost,MATCH(1,(H$1=WAC_District)*('Blend Sheet'!$AF$4=WAC_IIN),0))*'Blend Sheet'!$AF17,0) + IFERROR(INDEX(WAC_Item_Cost,MATCH(1,(H$1=WAC_District)*('Blend Sheet'!$AG$4=WAC_IIN),0))*'Blend Sheet'!$AG17,0) + IFERROR(INDEX(WAC_Item_Cost,MATCH(1,(H$1=WAC_District)*('Blend Sheet'!$AH$4=WAC_IIN),0))*'Blend Sheet'!$AH17,0) + IFERROR(INDEX(WAC_Item_Cost,MATCH(1,(H$1=WAC_District)*('Blend Sheet'!$AI$4=WAC_IIN),0))*'Blend Sheet'!$AI17,0) + IFERROR(INDEX(WAC_Item_Cost,MATCH(1,(H$1=WAC_District)*('Blend Sheet'!$AJ$4=WAC_IIN),0))*'Blend Sheet'!$AJ17,0) + IFERROR(INDEX(WAC_Item_Cost,MATCH(1,(H$1=WAC_District)*('Blend Sheet'!$AK$4=WAC_IIN),0))*'Blend Sheet'!$AK17,0) + IFERROR(INDEX(WAC_Item_Cost,MATCH(1,(H$1=WAC_District)*('Blend Sheet'!$AL$4=WAC_IIN),0))*'Blend Sheet'!$AL17,0) + IFERROR(INDEX(WAC_Item_Cost,MATCH(1,(H$1=WAC_District)*('Blend Sheet'!$AM$4=WAC_IIN),0))*'Blend Sheet'!$AM17,0) + IFERROR(INDEX(WAC_Item_Cost,MATCH(1,(H$1=WAC_District)*('Blend Sheet'!$AN$4=WAC_IIN),0))*'Blend Sheet'!$AN17,0) + IFERROR(INDEX(WAC_Item_Cost,MATCH(1,(H$1=WAC_District)*('Blend Sheet'!$AO$4=WAC_IIN),0))*'Blend Sheet'!$AO17,0) + IFERROR(INDEX(WAC_Item_Cost,MATCH(1,(H$1=WAC_District)*('Blend Sheet'!$AP$4=WAC_IIN),0))*'Blend Sheet'!$AP17/1000,0)</f>
        <v>200.27341106</v>
      </c>
      <c r="I14" s="245">
        <f t="array" ref="I14">IFERROR(INDEX(WAC_Item_Cost,MATCH(1,(I$1=WAC_District)*('Blend Sheet'!$C$4=WAC_IIN),0))*'Blend Sheet'!$C17/1000,0) + IFERROR(INDEX(WAC_Item_Cost,MATCH(1,(I$1=WAC_District)*('Blend Sheet'!$D$4=WAC_IIN),0))*'Blend Sheet'!$D17/1000,0) + IFERROR(INDEX(WAC_Item_Cost,MATCH(1,(I$1=WAC_District)*('Blend Sheet'!$E$4=WAC_IIN),0))*'Blend Sheet'!$E17/1000,0) + IFERROR(INDEX(WAC_Item_Cost,MATCH(1,(I$1=WAC_District)*('Blend Sheet'!$F$4=WAC_IIN),0))*'Blend Sheet'!$F17/1000,0)  + IFERROR(INDEX(WAC_Item_Cost,MATCH(1,(I$1=WAC_District)*('Blend Sheet'!$G$4=WAC_IIN),0))*'Blend Sheet'!$G17,0) + IFERROR(INDEX(WAC_Item_Cost,MATCH(1,(I$1=WAC_District)*('Blend Sheet'!$H$4=WAC_IIN),0))*'Blend Sheet'!$H17,0)  + IFERROR(INDEX(WAC_Item_Cost,MATCH(1,(I$1=WAC_District)*('Blend Sheet'!$I$4=WAC_IIN),0))*'Blend Sheet'!$I17,0) + IFERROR(INDEX(WAC_Item_Cost,MATCH(1,(I$1=WAC_District)*('Blend Sheet'!$J$4=WAC_IIN),0))*'Blend Sheet'!$J17,0) + IFERROR(INDEX(WAC_Item_Cost,MATCH(1,(I$1=WAC_District)*('Blend Sheet'!$K$4=WAC_IIN),0))*'Blend Sheet'!$K17,0) + IFERROR(INDEX(WAC_Item_Cost,MATCH(1,(I$1=WAC_District)*('Blend Sheet'!$L$4=WAC_IIN),0))*'Blend Sheet'!$L17,0) + IFERROR(INDEX(WAC_Item_Cost,MATCH(1,(I$1=WAC_District)*('Blend Sheet'!$M$4=WAC_IIN),0))*'Blend Sheet'!$M17,0) + IFERROR(INDEX(WAC_Item_Cost,MATCH(1,(I$1=WAC_District)*('Blend Sheet'!$N$4=WAC_IIN),0))*'Blend Sheet'!$N17,0) + IFERROR(INDEX(WAC_Item_Cost,MATCH(1,(I$1=WAC_District)*('Blend Sheet'!$O$4=WAC_IIN),0))*'Blend Sheet'!$O17,0) + IFERROR(INDEX(WAC_Item_Cost,MATCH(1,(I$1=WAC_District)*('Blend Sheet'!$P$4=WAC_IIN),0))*'Blend Sheet'!$P17,0) + IFERROR(INDEX(WAC_Item_Cost,MATCH(1,(I$1=WAC_District)*('Blend Sheet'!$Q$4=WAC_IIN),0))*'Blend Sheet'!$Q17,0) + IFERROR(INDEX(WAC_Item_Cost,MATCH(1,(I$1=WAC_District)*('Blend Sheet'!$R$4=WAC_IIN),0))*'Blend Sheet'!$R17,0) + IFERROR(INDEX(WAC_Item_Cost,MATCH(1,(I$1=WAC_District)*('Blend Sheet'!$S$4=WAC_IIN),0))*'Blend Sheet'!$S17,0) + IFERROR(INDEX(WAC_Item_Cost,MATCH(1,(I$1=WAC_District)*('Blend Sheet'!$T$4=WAC_IIN),0))*'Blend Sheet'!$T17,0) + IFERROR(INDEX(WAC_Item_Cost,MATCH(1,(I$1=WAC_District)*('Blend Sheet'!$U$4=WAC_IIN),0))*'Blend Sheet'!$U17,0) + IFERROR(INDEX(WAC_Item_Cost,MATCH(1,(I$1=WAC_District)*('Blend Sheet'!$V$4=WAC_IIN),0))*'Blend Sheet'!$V17,0) + IFERROR(INDEX(WAC_Item_Cost,MATCH(1,(I$1=WAC_District)*('Blend Sheet'!$W$4=WAC_IIN),0))*'Blend Sheet'!$W17,0) + IFERROR(INDEX(WAC_Item_Cost,MATCH(1,(I$1=WAC_District)*('Blend Sheet'!$X$4=WAC_IIN),0))*'Blend Sheet'!$X17,0) + IFERROR(INDEX(WAC_Item_Cost,MATCH(1,(I$1=WAC_District)*('Blend Sheet'!$Y$4=WAC_IIN),0))*'Blend Sheet'!$Y17,0) + IFERROR(INDEX(WAC_Item_Cost,MATCH(1,(I$1=WAC_District)*('Blend Sheet'!$Z$4=WAC_IIN),0))*'Blend Sheet'!$Z17,0) + IFERROR(INDEX(WAC_Item_Cost,MATCH(1,(I$1=WAC_District)*('Blend Sheet'!$AA$4=WAC_IIN),0))*'Blend Sheet'!$AA17,0) + IFERROR(INDEX(WAC_Item_Cost,MATCH(1,(I$1=WAC_District)*('Blend Sheet'!$AB$4=WAC_IIN),0))*'Blend Sheet'!$AB17,0) + IFERROR(INDEX(WAC_Item_Cost,MATCH(1,(I$1=WAC_District)*('Blend Sheet'!$AC$4=WAC_IIN),0))*'Blend Sheet'!$AC17,0) + IFERROR(INDEX(WAC_Item_Cost,MATCH(1,(I$1=WAC_District)*('Blend Sheet'!$AD$4=WAC_IIN),0))*'Blend Sheet'!$AD17,0) + IFERROR(INDEX(WAC_Item_Cost,MATCH(1,(I$1=WAC_District)*('Blend Sheet'!$AE$4=WAC_IIN),0))*'Blend Sheet'!$AE17,0) + IFERROR(INDEX(WAC_Item_Cost,MATCH(1,(I$1=WAC_District)*('Blend Sheet'!$AF$4=WAC_IIN),0))*'Blend Sheet'!$AF17,0) + IFERROR(INDEX(WAC_Item_Cost,MATCH(1,(I$1=WAC_District)*('Blend Sheet'!$AG$4=WAC_IIN),0))*'Blend Sheet'!$AG17,0) + IFERROR(INDEX(WAC_Item_Cost,MATCH(1,(I$1=WAC_District)*('Blend Sheet'!$AH$4=WAC_IIN),0))*'Blend Sheet'!$AH17,0) + IFERROR(INDEX(WAC_Item_Cost,MATCH(1,(I$1=WAC_District)*('Blend Sheet'!$AI$4=WAC_IIN),0))*'Blend Sheet'!$AI17,0) + IFERROR(INDEX(WAC_Item_Cost,MATCH(1,(I$1=WAC_District)*('Blend Sheet'!$AJ$4=WAC_IIN),0))*'Blend Sheet'!$AJ17,0) + IFERROR(INDEX(WAC_Item_Cost,MATCH(1,(I$1=WAC_District)*('Blend Sheet'!$AK$4=WAC_IIN),0))*'Blend Sheet'!$AK17,0) + IFERROR(INDEX(WAC_Item_Cost,MATCH(1,(I$1=WAC_District)*('Blend Sheet'!$AL$4=WAC_IIN),0))*'Blend Sheet'!$AL17,0) + IFERROR(INDEX(WAC_Item_Cost,MATCH(1,(I$1=WAC_District)*('Blend Sheet'!$AM$4=WAC_IIN),0))*'Blend Sheet'!$AM17,0) + IFERROR(INDEX(WAC_Item_Cost,MATCH(1,(I$1=WAC_District)*('Blend Sheet'!$AN$4=WAC_IIN),0))*'Blend Sheet'!$AN17,0) + IFERROR(INDEX(WAC_Item_Cost,MATCH(1,(I$1=WAC_District)*('Blend Sheet'!$AO$4=WAC_IIN),0))*'Blend Sheet'!$AO17,0) + IFERROR(INDEX(WAC_Item_Cost,MATCH(1,(I$1=WAC_District)*('Blend Sheet'!$AP$4=WAC_IIN),0))*'Blend Sheet'!$AP17/1000,0)</f>
        <v>202.77518867999999</v>
      </c>
      <c r="J14" s="245">
        <f t="array" ref="J14">IFERROR(INDEX(WAC_Item_Cost,MATCH(1,(J$1=WAC_District)*('Blend Sheet'!$C$4=WAC_IIN),0))*'Blend Sheet'!$C17/1000,0) + IFERROR(INDEX(WAC_Item_Cost,MATCH(1,(J$1=WAC_District)*('Blend Sheet'!$D$4=WAC_IIN),0))*'Blend Sheet'!$D17/1000,0) + IFERROR(INDEX(WAC_Item_Cost,MATCH(1,(J$1=WAC_District)*('Blend Sheet'!$E$4=WAC_IIN),0))*'Blend Sheet'!$E17/1000,0) + IFERROR(INDEX(WAC_Item_Cost,MATCH(1,(J$1=WAC_District)*('Blend Sheet'!$F$4=WAC_IIN),0))*'Blend Sheet'!$F17/1000,0)  + IFERROR(INDEX(WAC_Item_Cost,MATCH(1,(J$1=WAC_District)*('Blend Sheet'!$G$4=WAC_IIN),0))*'Blend Sheet'!$G17,0) + IFERROR(INDEX(WAC_Item_Cost,MATCH(1,(J$1=WAC_District)*('Blend Sheet'!$H$4=WAC_IIN),0))*'Blend Sheet'!$H17,0)  + IFERROR(INDEX(WAC_Item_Cost,MATCH(1,(J$1=WAC_District)*('Blend Sheet'!$I$4=WAC_IIN),0))*'Blend Sheet'!$I17,0) + IFERROR(INDEX(WAC_Item_Cost,MATCH(1,(J$1=WAC_District)*('Blend Sheet'!$J$4=WAC_IIN),0))*'Blend Sheet'!$J17,0) + IFERROR(INDEX(WAC_Item_Cost,MATCH(1,(J$1=WAC_District)*('Blend Sheet'!$K$4=WAC_IIN),0))*'Blend Sheet'!$K17,0) + IFERROR(INDEX(WAC_Item_Cost,MATCH(1,(J$1=WAC_District)*('Blend Sheet'!$L$4=WAC_IIN),0))*'Blend Sheet'!$L17,0) + IFERROR(INDEX(WAC_Item_Cost,MATCH(1,(J$1=WAC_District)*('Blend Sheet'!$M$4=WAC_IIN),0))*'Blend Sheet'!$M17,0) + IFERROR(INDEX(WAC_Item_Cost,MATCH(1,(J$1=WAC_District)*('Blend Sheet'!$N$4=WAC_IIN),0))*'Blend Sheet'!$N17,0) + IFERROR(INDEX(WAC_Item_Cost,MATCH(1,(J$1=WAC_District)*('Blend Sheet'!$O$4=WAC_IIN),0))*'Blend Sheet'!$O17,0) + IFERROR(INDEX(WAC_Item_Cost,MATCH(1,(J$1=WAC_District)*('Blend Sheet'!$P$4=WAC_IIN),0))*'Blend Sheet'!$P17,0) + IFERROR(INDEX(WAC_Item_Cost,MATCH(1,(J$1=WAC_District)*('Blend Sheet'!$Q$4=WAC_IIN),0))*'Blend Sheet'!$Q17,0) + IFERROR(INDEX(WAC_Item_Cost,MATCH(1,(J$1=WAC_District)*('Blend Sheet'!$R$4=WAC_IIN),0))*'Blend Sheet'!$R17,0) + IFERROR(INDEX(WAC_Item_Cost,MATCH(1,(J$1=WAC_District)*('Blend Sheet'!$S$4=WAC_IIN),0))*'Blend Sheet'!$S17,0) + IFERROR(INDEX(WAC_Item_Cost,MATCH(1,(J$1=WAC_District)*('Blend Sheet'!$T$4=WAC_IIN),0))*'Blend Sheet'!$T17,0) + IFERROR(INDEX(WAC_Item_Cost,MATCH(1,(J$1=WAC_District)*('Blend Sheet'!$U$4=WAC_IIN),0))*'Blend Sheet'!$U17,0) + IFERROR(INDEX(WAC_Item_Cost,MATCH(1,(J$1=WAC_District)*('Blend Sheet'!$V$4=WAC_IIN),0))*'Blend Sheet'!$V17,0) + IFERROR(INDEX(WAC_Item_Cost,MATCH(1,(J$1=WAC_District)*('Blend Sheet'!$W$4=WAC_IIN),0))*'Blend Sheet'!$W17,0) + IFERROR(INDEX(WAC_Item_Cost,MATCH(1,(J$1=WAC_District)*('Blend Sheet'!$X$4=WAC_IIN),0))*'Blend Sheet'!$X17,0) + IFERROR(INDEX(WAC_Item_Cost,MATCH(1,(J$1=WAC_District)*('Blend Sheet'!$Y$4=WAC_IIN),0))*'Blend Sheet'!$Y17,0) + IFERROR(INDEX(WAC_Item_Cost,MATCH(1,(J$1=WAC_District)*('Blend Sheet'!$Z$4=WAC_IIN),0))*'Blend Sheet'!$Z17,0) + IFERROR(INDEX(WAC_Item_Cost,MATCH(1,(J$1=WAC_District)*('Blend Sheet'!$AA$4=WAC_IIN),0))*'Blend Sheet'!$AA17,0) + IFERROR(INDEX(WAC_Item_Cost,MATCH(1,(J$1=WAC_District)*('Blend Sheet'!$AB$4=WAC_IIN),0))*'Blend Sheet'!$AB17,0) + IFERROR(INDEX(WAC_Item_Cost,MATCH(1,(J$1=WAC_District)*('Blend Sheet'!$AC$4=WAC_IIN),0))*'Blend Sheet'!$AC17,0) + IFERROR(INDEX(WAC_Item_Cost,MATCH(1,(J$1=WAC_District)*('Blend Sheet'!$AD$4=WAC_IIN),0))*'Blend Sheet'!$AD17,0) + IFERROR(INDEX(WAC_Item_Cost,MATCH(1,(J$1=WAC_District)*('Blend Sheet'!$AE$4=WAC_IIN),0))*'Blend Sheet'!$AE17,0) + IFERROR(INDEX(WAC_Item_Cost,MATCH(1,(J$1=WAC_District)*('Blend Sheet'!$AF$4=WAC_IIN),0))*'Blend Sheet'!$AF17,0) + IFERROR(INDEX(WAC_Item_Cost,MATCH(1,(J$1=WAC_District)*('Blend Sheet'!$AG$4=WAC_IIN),0))*'Blend Sheet'!$AG17,0) + IFERROR(INDEX(WAC_Item_Cost,MATCH(1,(J$1=WAC_District)*('Blend Sheet'!$AH$4=WAC_IIN),0))*'Blend Sheet'!$AH17,0) + IFERROR(INDEX(WAC_Item_Cost,MATCH(1,(J$1=WAC_District)*('Blend Sheet'!$AI$4=WAC_IIN),0))*'Blend Sheet'!$AI17,0) + IFERROR(INDEX(WAC_Item_Cost,MATCH(1,(J$1=WAC_District)*('Blend Sheet'!$AJ$4=WAC_IIN),0))*'Blend Sheet'!$AJ17,0) + IFERROR(INDEX(WAC_Item_Cost,MATCH(1,(J$1=WAC_District)*('Blend Sheet'!$AK$4=WAC_IIN),0))*'Blend Sheet'!$AK17,0) + IFERROR(INDEX(WAC_Item_Cost,MATCH(1,(J$1=WAC_District)*('Blend Sheet'!$AL$4=WAC_IIN),0))*'Blend Sheet'!$AL17,0) + IFERROR(INDEX(WAC_Item_Cost,MATCH(1,(J$1=WAC_District)*('Blend Sheet'!$AM$4=WAC_IIN),0))*'Blend Sheet'!$AM17,0) + IFERROR(INDEX(WAC_Item_Cost,MATCH(1,(J$1=WAC_District)*('Blend Sheet'!$AN$4=WAC_IIN),0))*'Blend Sheet'!$AN17,0) + IFERROR(INDEX(WAC_Item_Cost,MATCH(1,(J$1=WAC_District)*('Blend Sheet'!$AO$4=WAC_IIN),0))*'Blend Sheet'!$AO17,0) + IFERROR(INDEX(WAC_Item_Cost,MATCH(1,(J$1=WAC_District)*('Blend Sheet'!$AP$4=WAC_IIN),0))*'Blend Sheet'!$AP17/1000,0)</f>
        <v>197.41499978000002</v>
      </c>
      <c r="K14" s="245">
        <f t="array" ref="K14">IFERROR(INDEX(WAC_Item_Cost,MATCH(1,(K$1=WAC_District)*('Blend Sheet'!$C$4=WAC_IIN),0))*'Blend Sheet'!$C17/1000,0) + IFERROR(INDEX(WAC_Item_Cost,MATCH(1,(K$1=WAC_District)*('Blend Sheet'!$D$4=WAC_IIN),0))*'Blend Sheet'!$D17/1000,0) + IFERROR(INDEX(WAC_Item_Cost,MATCH(1,(K$1=WAC_District)*('Blend Sheet'!$E$4=WAC_IIN),0))*'Blend Sheet'!$E17/1000,0) + IFERROR(INDEX(WAC_Item_Cost,MATCH(1,(K$1=WAC_District)*('Blend Sheet'!$F$4=WAC_IIN),0))*'Blend Sheet'!$F17/1000,0)  + IFERROR(INDEX(WAC_Item_Cost,MATCH(1,(K$1=WAC_District)*('Blend Sheet'!$G$4=WAC_IIN),0))*'Blend Sheet'!$G17,0) + IFERROR(INDEX(WAC_Item_Cost,MATCH(1,(K$1=WAC_District)*('Blend Sheet'!$H$4=WAC_IIN),0))*'Blend Sheet'!$H17,0)  + IFERROR(INDEX(WAC_Item_Cost,MATCH(1,(K$1=WAC_District)*('Blend Sheet'!$I$4=WAC_IIN),0))*'Blend Sheet'!$I17,0) + IFERROR(INDEX(WAC_Item_Cost,MATCH(1,(K$1=WAC_District)*('Blend Sheet'!$J$4=WAC_IIN),0))*'Blend Sheet'!$J17,0) + IFERROR(INDEX(WAC_Item_Cost,MATCH(1,(K$1=WAC_District)*('Blend Sheet'!$K$4=WAC_IIN),0))*'Blend Sheet'!$K17,0) + IFERROR(INDEX(WAC_Item_Cost,MATCH(1,(K$1=WAC_District)*('Blend Sheet'!$L$4=WAC_IIN),0))*'Blend Sheet'!$L17,0) + IFERROR(INDEX(WAC_Item_Cost,MATCH(1,(K$1=WAC_District)*('Blend Sheet'!$M$4=WAC_IIN),0))*'Blend Sheet'!$M17,0) + IFERROR(INDEX(WAC_Item_Cost,MATCH(1,(K$1=WAC_District)*('Blend Sheet'!$N$4=WAC_IIN),0))*'Blend Sheet'!$N17,0) + IFERROR(INDEX(WAC_Item_Cost,MATCH(1,(K$1=WAC_District)*('Blend Sheet'!$O$4=WAC_IIN),0))*'Blend Sheet'!$O17,0) + IFERROR(INDEX(WAC_Item_Cost,MATCH(1,(K$1=WAC_District)*('Blend Sheet'!$P$4=WAC_IIN),0))*'Blend Sheet'!$P17,0) + IFERROR(INDEX(WAC_Item_Cost,MATCH(1,(K$1=WAC_District)*('Blend Sheet'!$Q$4=WAC_IIN),0))*'Blend Sheet'!$Q17,0) + IFERROR(INDEX(WAC_Item_Cost,MATCH(1,(K$1=WAC_District)*('Blend Sheet'!$R$4=WAC_IIN),0))*'Blend Sheet'!$R17,0) + IFERROR(INDEX(WAC_Item_Cost,MATCH(1,(K$1=WAC_District)*('Blend Sheet'!$S$4=WAC_IIN),0))*'Blend Sheet'!$S17,0) + IFERROR(INDEX(WAC_Item_Cost,MATCH(1,(K$1=WAC_District)*('Blend Sheet'!$T$4=WAC_IIN),0))*'Blend Sheet'!$T17,0) + IFERROR(INDEX(WAC_Item_Cost,MATCH(1,(K$1=WAC_District)*('Blend Sheet'!$U$4=WAC_IIN),0))*'Blend Sheet'!$U17,0) + IFERROR(INDEX(WAC_Item_Cost,MATCH(1,(K$1=WAC_District)*('Blend Sheet'!$V$4=WAC_IIN),0))*'Blend Sheet'!$V17,0) + IFERROR(INDEX(WAC_Item_Cost,MATCH(1,(K$1=WAC_District)*('Blend Sheet'!$W$4=WAC_IIN),0))*'Blend Sheet'!$W17,0) + IFERROR(INDEX(WAC_Item_Cost,MATCH(1,(K$1=WAC_District)*('Blend Sheet'!$X$4=WAC_IIN),0))*'Blend Sheet'!$X17,0) + IFERROR(INDEX(WAC_Item_Cost,MATCH(1,(K$1=WAC_District)*('Blend Sheet'!$Y$4=WAC_IIN),0))*'Blend Sheet'!$Y17,0) + IFERROR(INDEX(WAC_Item_Cost,MATCH(1,(K$1=WAC_District)*('Blend Sheet'!$Z$4=WAC_IIN),0))*'Blend Sheet'!$Z17,0) + IFERROR(INDEX(WAC_Item_Cost,MATCH(1,(K$1=WAC_District)*('Blend Sheet'!$AA$4=WAC_IIN),0))*'Blend Sheet'!$AA17,0) + IFERROR(INDEX(WAC_Item_Cost,MATCH(1,(K$1=WAC_District)*('Blend Sheet'!$AB$4=WAC_IIN),0))*'Blend Sheet'!$AB17,0) + IFERROR(INDEX(WAC_Item_Cost,MATCH(1,(K$1=WAC_District)*('Blend Sheet'!$AC$4=WAC_IIN),0))*'Blend Sheet'!$AC17,0) + IFERROR(INDEX(WAC_Item_Cost,MATCH(1,(K$1=WAC_District)*('Blend Sheet'!$AD$4=WAC_IIN),0))*'Blend Sheet'!$AD17,0) + IFERROR(INDEX(WAC_Item_Cost,MATCH(1,(K$1=WAC_District)*('Blend Sheet'!$AE$4=WAC_IIN),0))*'Blend Sheet'!$AE17,0) + IFERROR(INDEX(WAC_Item_Cost,MATCH(1,(K$1=WAC_District)*('Blend Sheet'!$AF$4=WAC_IIN),0))*'Blend Sheet'!$AF17,0) + IFERROR(INDEX(WAC_Item_Cost,MATCH(1,(K$1=WAC_District)*('Blend Sheet'!$AG$4=WAC_IIN),0))*'Blend Sheet'!$AG17,0) + IFERROR(INDEX(WAC_Item_Cost,MATCH(1,(K$1=WAC_District)*('Blend Sheet'!$AH$4=WAC_IIN),0))*'Blend Sheet'!$AH17,0) + IFERROR(INDEX(WAC_Item_Cost,MATCH(1,(K$1=WAC_District)*('Blend Sheet'!$AI$4=WAC_IIN),0))*'Blend Sheet'!$AI17,0) + IFERROR(INDEX(WAC_Item_Cost,MATCH(1,(K$1=WAC_District)*('Blend Sheet'!$AJ$4=WAC_IIN),0))*'Blend Sheet'!$AJ17,0) + IFERROR(INDEX(WAC_Item_Cost,MATCH(1,(K$1=WAC_District)*('Blend Sheet'!$AK$4=WAC_IIN),0))*'Blend Sheet'!$AK17,0) + IFERROR(INDEX(WAC_Item_Cost,MATCH(1,(K$1=WAC_District)*('Blend Sheet'!$AL$4=WAC_IIN),0))*'Blend Sheet'!$AL17,0) + IFERROR(INDEX(WAC_Item_Cost,MATCH(1,(K$1=WAC_District)*('Blend Sheet'!$AM$4=WAC_IIN),0))*'Blend Sheet'!$AM17,0) + IFERROR(INDEX(WAC_Item_Cost,MATCH(1,(K$1=WAC_District)*('Blend Sheet'!$AN$4=WAC_IIN),0))*'Blend Sheet'!$AN17,0) + IFERROR(INDEX(WAC_Item_Cost,MATCH(1,(K$1=WAC_District)*('Blend Sheet'!$AO$4=WAC_IIN),0))*'Blend Sheet'!$AO17,0) + IFERROR(INDEX(WAC_Item_Cost,MATCH(1,(K$1=WAC_District)*('Blend Sheet'!$AP$4=WAC_IIN),0))*'Blend Sheet'!$AP17/1000,0)</f>
        <v>133.03170306000001</v>
      </c>
      <c r="L14" s="245">
        <f t="array" ref="L14">IFERROR(INDEX(WAC_Item_Cost,MATCH(1,(L$1=WAC_District)*('Blend Sheet'!$C$4=WAC_IIN),0))*'Blend Sheet'!$C17/1000,0) + IFERROR(INDEX(WAC_Item_Cost,MATCH(1,(L$1=WAC_District)*('Blend Sheet'!$D$4=WAC_IIN),0))*'Blend Sheet'!$D17/1000,0) + IFERROR(INDEX(WAC_Item_Cost,MATCH(1,(L$1=WAC_District)*('Blend Sheet'!$E$4=WAC_IIN),0))*'Blend Sheet'!$E17/1000,0) + IFERROR(INDEX(WAC_Item_Cost,MATCH(1,(L$1=WAC_District)*('Blend Sheet'!$F$4=WAC_IIN),0))*'Blend Sheet'!$F17/1000,0)  + IFERROR(INDEX(WAC_Item_Cost,MATCH(1,(L$1=WAC_District)*('Blend Sheet'!$G$4=WAC_IIN),0))*'Blend Sheet'!$G17,0) + IFERROR(INDEX(WAC_Item_Cost,MATCH(1,(L$1=WAC_District)*('Blend Sheet'!$H$4=WAC_IIN),0))*'Blend Sheet'!$H17,0)  + IFERROR(INDEX(WAC_Item_Cost,MATCH(1,(L$1=WAC_District)*('Blend Sheet'!$I$4=WAC_IIN),0))*'Blend Sheet'!$I17,0) + IFERROR(INDEX(WAC_Item_Cost,MATCH(1,(L$1=WAC_District)*('Blend Sheet'!$J$4=WAC_IIN),0))*'Blend Sheet'!$J17,0) + IFERROR(INDEX(WAC_Item_Cost,MATCH(1,(L$1=WAC_District)*('Blend Sheet'!$K$4=WAC_IIN),0))*'Blend Sheet'!$K17,0) + IFERROR(INDEX(WAC_Item_Cost,MATCH(1,(L$1=WAC_District)*('Blend Sheet'!$L$4=WAC_IIN),0))*'Blend Sheet'!$L17,0) + IFERROR(INDEX(WAC_Item_Cost,MATCH(1,(L$1=WAC_District)*('Blend Sheet'!$M$4=WAC_IIN),0))*'Blend Sheet'!$M17,0) + IFERROR(INDEX(WAC_Item_Cost,MATCH(1,(L$1=WAC_District)*('Blend Sheet'!$N$4=WAC_IIN),0))*'Blend Sheet'!$N17,0) + IFERROR(INDEX(WAC_Item_Cost,MATCH(1,(L$1=WAC_District)*('Blend Sheet'!$O$4=WAC_IIN),0))*'Blend Sheet'!$O17,0) + IFERROR(INDEX(WAC_Item_Cost,MATCH(1,(L$1=WAC_District)*('Blend Sheet'!$P$4=WAC_IIN),0))*'Blend Sheet'!$P17,0) + IFERROR(INDEX(WAC_Item_Cost,MATCH(1,(L$1=WAC_District)*('Blend Sheet'!$Q$4=WAC_IIN),0))*'Blend Sheet'!$Q17,0) + IFERROR(INDEX(WAC_Item_Cost,MATCH(1,(L$1=WAC_District)*('Blend Sheet'!$R$4=WAC_IIN),0))*'Blend Sheet'!$R17,0) + IFERROR(INDEX(WAC_Item_Cost,MATCH(1,(L$1=WAC_District)*('Blend Sheet'!$S$4=WAC_IIN),0))*'Blend Sheet'!$S17,0) + IFERROR(INDEX(WAC_Item_Cost,MATCH(1,(L$1=WAC_District)*('Blend Sheet'!$T$4=WAC_IIN),0))*'Blend Sheet'!$T17,0) + IFERROR(INDEX(WAC_Item_Cost,MATCH(1,(L$1=WAC_District)*('Blend Sheet'!$U$4=WAC_IIN),0))*'Blend Sheet'!$U17,0) + IFERROR(INDEX(WAC_Item_Cost,MATCH(1,(L$1=WAC_District)*('Blend Sheet'!$V$4=WAC_IIN),0))*'Blend Sheet'!$V17,0) + IFERROR(INDEX(WAC_Item_Cost,MATCH(1,(L$1=WAC_District)*('Blend Sheet'!$W$4=WAC_IIN),0))*'Blend Sheet'!$W17,0) + IFERROR(INDEX(WAC_Item_Cost,MATCH(1,(L$1=WAC_District)*('Blend Sheet'!$X$4=WAC_IIN),0))*'Blend Sheet'!$X17,0) + IFERROR(INDEX(WAC_Item_Cost,MATCH(1,(L$1=WAC_District)*('Blend Sheet'!$Y$4=WAC_IIN),0))*'Blend Sheet'!$Y17,0) + IFERROR(INDEX(WAC_Item_Cost,MATCH(1,(L$1=WAC_District)*('Blend Sheet'!$Z$4=WAC_IIN),0))*'Blend Sheet'!$Z17,0) + IFERROR(INDEX(WAC_Item_Cost,MATCH(1,(L$1=WAC_District)*('Blend Sheet'!$AA$4=WAC_IIN),0))*'Blend Sheet'!$AA17,0) + IFERROR(INDEX(WAC_Item_Cost,MATCH(1,(L$1=WAC_District)*('Blend Sheet'!$AB$4=WAC_IIN),0))*'Blend Sheet'!$AB17,0) + IFERROR(INDEX(WAC_Item_Cost,MATCH(1,(L$1=WAC_District)*('Blend Sheet'!$AC$4=WAC_IIN),0))*'Blend Sheet'!$AC17,0) + IFERROR(INDEX(WAC_Item_Cost,MATCH(1,(L$1=WAC_District)*('Blend Sheet'!$AD$4=WAC_IIN),0))*'Blend Sheet'!$AD17,0) + IFERROR(INDEX(WAC_Item_Cost,MATCH(1,(L$1=WAC_District)*('Blend Sheet'!$AE$4=WAC_IIN),0))*'Blend Sheet'!$AE17,0) + IFERROR(INDEX(WAC_Item_Cost,MATCH(1,(L$1=WAC_District)*('Blend Sheet'!$AF$4=WAC_IIN),0))*'Blend Sheet'!$AF17,0) + IFERROR(INDEX(WAC_Item_Cost,MATCH(1,(L$1=WAC_District)*('Blend Sheet'!$AG$4=WAC_IIN),0))*'Blend Sheet'!$AG17,0) + IFERROR(INDEX(WAC_Item_Cost,MATCH(1,(L$1=WAC_District)*('Blend Sheet'!$AH$4=WAC_IIN),0))*'Blend Sheet'!$AH17,0) + IFERROR(INDEX(WAC_Item_Cost,MATCH(1,(L$1=WAC_District)*('Blend Sheet'!$AI$4=WAC_IIN),0))*'Blend Sheet'!$AI17,0) + IFERROR(INDEX(WAC_Item_Cost,MATCH(1,(L$1=WAC_District)*('Blend Sheet'!$AJ$4=WAC_IIN),0))*'Blend Sheet'!$AJ17,0) + IFERROR(INDEX(WAC_Item_Cost,MATCH(1,(L$1=WAC_District)*('Blend Sheet'!$AK$4=WAC_IIN),0))*'Blend Sheet'!$AK17,0) + IFERROR(INDEX(WAC_Item_Cost,MATCH(1,(L$1=WAC_District)*('Blend Sheet'!$AL$4=WAC_IIN),0))*'Blend Sheet'!$AL17,0) + IFERROR(INDEX(WAC_Item_Cost,MATCH(1,(L$1=WAC_District)*('Blend Sheet'!$AM$4=WAC_IIN),0))*'Blend Sheet'!$AM17,0) + IFERROR(INDEX(WAC_Item_Cost,MATCH(1,(L$1=WAC_District)*('Blend Sheet'!$AN$4=WAC_IIN),0))*'Blend Sheet'!$AN17,0) + IFERROR(INDEX(WAC_Item_Cost,MATCH(1,(L$1=WAC_District)*('Blend Sheet'!$AO$4=WAC_IIN),0))*'Blend Sheet'!$AO17,0) + IFERROR(INDEX(WAC_Item_Cost,MATCH(1,(L$1=WAC_District)*('Blend Sheet'!$AP$4=WAC_IIN),0))*'Blend Sheet'!$AP17/1000,0)</f>
        <v>146.96844002</v>
      </c>
    </row>
    <row r="15" spans="1:12" x14ac:dyDescent="0.25">
      <c r="A15" t="str">
        <f>'Blend Sheet'!A18</f>
        <v>1:1:2 'G' (Sask)</v>
      </c>
      <c r="B15" s="245"/>
      <c r="C15" s="245"/>
      <c r="D15" s="245">
        <f t="array" ref="D15">IFERROR(INDEX(WAC_Item_Cost,MATCH(1,(D$1=WAC_District)*('Blend Sheet'!$C$4=WAC_IIN),0))*'Blend Sheet'!$C18/1000,0) + IFERROR(INDEX(WAC_Item_Cost,MATCH(1,(D$1=WAC_District)*('Blend Sheet'!$D$4=WAC_IIN),0))*'Blend Sheet'!$D18/1000,0) + IFERROR(INDEX(WAC_Item_Cost,MATCH(1,(D$1=WAC_District)*('Blend Sheet'!$E$4=WAC_IIN),0))*'Blend Sheet'!$E18/1000,0) + IFERROR(INDEX(WAC_Item_Cost,MATCH(1,(D$1=WAC_District)*('Blend Sheet'!$F$4=WAC_IIN),0))*'Blend Sheet'!$F18/1000,0)  + IFERROR(INDEX(WAC_Item_Cost,MATCH(1,(D$1=WAC_District)*('Blend Sheet'!$G$4=WAC_IIN),0))*'Blend Sheet'!$G18,0) + IFERROR(INDEX(WAC_Item_Cost,MATCH(1,(D$1=WAC_District)*('Blend Sheet'!$H$4=WAC_IIN),0))*'Blend Sheet'!$H18,0)  + IFERROR(INDEX(WAC_Item_Cost,MATCH(1,(D$1=WAC_District)*('Blend Sheet'!$I$4=WAC_IIN),0))*'Blend Sheet'!$I18,0) + IFERROR(INDEX(WAC_Item_Cost,MATCH(1,(D$1=WAC_District)*('Blend Sheet'!$J$4=WAC_IIN),0))*'Blend Sheet'!$J18,0) + IFERROR(INDEX(WAC_Item_Cost,MATCH(1,(D$1=WAC_District)*('Blend Sheet'!$K$4=WAC_IIN),0))*'Blend Sheet'!$K18,0) + IFERROR(INDEX(WAC_Item_Cost,MATCH(1,(D$1=WAC_District)*('Blend Sheet'!$L$4=WAC_IIN),0))*'Blend Sheet'!$L18,0) + IFERROR(INDEX(WAC_Item_Cost,MATCH(1,(D$1=WAC_District)*('Blend Sheet'!$M$4=WAC_IIN),0))*'Blend Sheet'!$M18,0) + IFERROR(INDEX(WAC_Item_Cost,MATCH(1,(D$1=WAC_District)*('Blend Sheet'!$N$4=WAC_IIN),0))*'Blend Sheet'!$N18,0) + IFERROR(INDEX(WAC_Item_Cost,MATCH(1,(D$1=WAC_District)*('Blend Sheet'!$O$4=WAC_IIN),0))*'Blend Sheet'!$O18,0) + IFERROR(INDEX(WAC_Item_Cost,MATCH(1,(D$1=WAC_District)*('Blend Sheet'!$P$4=WAC_IIN),0))*'Blend Sheet'!$P18,0) + IFERROR(INDEX(WAC_Item_Cost,MATCH(1,(D$1=WAC_District)*('Blend Sheet'!$Q$4=WAC_IIN),0))*'Blend Sheet'!$Q18,0) + IFERROR(INDEX(WAC_Item_Cost,MATCH(1,(D$1=WAC_District)*('Blend Sheet'!$R$4=WAC_IIN),0))*'Blend Sheet'!$R18,0) + IFERROR(INDEX(WAC_Item_Cost,MATCH(1,(D$1=WAC_District)*('Blend Sheet'!$S$4=WAC_IIN),0))*'Blend Sheet'!$S18,0) + IFERROR(INDEX(WAC_Item_Cost,MATCH(1,(D$1=WAC_District)*('Blend Sheet'!$T$4=WAC_IIN),0))*'Blend Sheet'!$T18,0) + IFERROR(INDEX(WAC_Item_Cost,MATCH(1,(D$1=WAC_District)*('Blend Sheet'!$U$4=WAC_IIN),0))*'Blend Sheet'!$U18,0) + IFERROR(INDEX(WAC_Item_Cost,MATCH(1,(D$1=WAC_District)*('Blend Sheet'!$V$4=WAC_IIN),0))*'Blend Sheet'!$V18,0) + IFERROR(INDEX(WAC_Item_Cost,MATCH(1,(D$1=WAC_District)*('Blend Sheet'!$W$4=WAC_IIN),0))*'Blend Sheet'!$W18,0) + IFERROR(INDEX(WAC_Item_Cost,MATCH(1,(D$1=WAC_District)*('Blend Sheet'!$X$4=WAC_IIN),0))*'Blend Sheet'!$X18,0) + IFERROR(INDEX(WAC_Item_Cost,MATCH(1,(D$1=WAC_District)*('Blend Sheet'!$Y$4=WAC_IIN),0))*'Blend Sheet'!$Y18,0) + IFERROR(INDEX(WAC_Item_Cost,MATCH(1,(D$1=WAC_District)*('Blend Sheet'!$Z$4=WAC_IIN),0))*'Blend Sheet'!$Z18,0) + IFERROR(INDEX(WAC_Item_Cost,MATCH(1,(D$1=WAC_District)*('Blend Sheet'!$AA$4=WAC_IIN),0))*'Blend Sheet'!$AA18,0) + IFERROR(INDEX(WAC_Item_Cost,MATCH(1,(D$1=WAC_District)*('Blend Sheet'!$AB$4=WAC_IIN),0))*'Blend Sheet'!$AB18,0) + IFERROR(INDEX(WAC_Item_Cost,MATCH(1,(D$1=WAC_District)*('Blend Sheet'!$AC$4=WAC_IIN),0))*'Blend Sheet'!$AC18,0) + IFERROR(INDEX(WAC_Item_Cost,MATCH(1,(D$1=WAC_District)*('Blend Sheet'!$AD$4=WAC_IIN),0))*'Blend Sheet'!$AD18,0) + IFERROR(INDEX(WAC_Item_Cost,MATCH(1,(D$1=WAC_District)*('Blend Sheet'!$AE$4=WAC_IIN),0))*'Blend Sheet'!$AE18,0) + IFERROR(INDEX(WAC_Item_Cost,MATCH(1,(D$1=WAC_District)*('Blend Sheet'!$AF$4=WAC_IIN),0))*'Blend Sheet'!$AF18,0) + IFERROR(INDEX(WAC_Item_Cost,MATCH(1,(D$1=WAC_District)*('Blend Sheet'!$AG$4=WAC_IIN),0))*'Blend Sheet'!$AG18,0) + IFERROR(INDEX(WAC_Item_Cost,MATCH(1,(D$1=WAC_District)*('Blend Sheet'!$AH$4=WAC_IIN),0))*'Blend Sheet'!$AH18,0) + IFERROR(INDEX(WAC_Item_Cost,MATCH(1,(D$1=WAC_District)*('Blend Sheet'!$AI$4=WAC_IIN),0))*'Blend Sheet'!$AI18,0) + IFERROR(INDEX(WAC_Item_Cost,MATCH(1,(D$1=WAC_District)*('Blend Sheet'!$AJ$4=WAC_IIN),0))*'Blend Sheet'!$AJ18,0) + IFERROR(INDEX(WAC_Item_Cost,MATCH(1,(D$1=WAC_District)*('Blend Sheet'!$AK$4=WAC_IIN),0))*'Blend Sheet'!$AK18,0) + IFERROR(INDEX(WAC_Item_Cost,MATCH(1,(D$1=WAC_District)*('Blend Sheet'!$AL$4=WAC_IIN),0))*'Blend Sheet'!$AL18,0) + IFERROR(INDEX(WAC_Item_Cost,MATCH(1,(D$1=WAC_District)*('Blend Sheet'!$AM$4=WAC_IIN),0))*'Blend Sheet'!$AM18,0) + IFERROR(INDEX(WAC_Item_Cost,MATCH(1,(D$1=WAC_District)*('Blend Sheet'!$AN$4=WAC_IIN),0))*'Blend Sheet'!$AN18,0) + IFERROR(INDEX(WAC_Item_Cost,MATCH(1,(D$1=WAC_District)*('Blend Sheet'!$AO$4=WAC_IIN),0))*'Blend Sheet'!$AO18,0) + IFERROR(INDEX(WAC_Item_Cost,MATCH(1,(D$1=WAC_District)*('Blend Sheet'!$AP$4=WAC_IIN),0))*'Blend Sheet'!$AP18/1000,0)</f>
        <v>187.56904739200002</v>
      </c>
      <c r="E15" s="245"/>
      <c r="F15" s="245"/>
      <c r="G15" s="245"/>
      <c r="H15" s="245"/>
      <c r="I15" s="245"/>
      <c r="J15" s="245"/>
      <c r="K15" s="245"/>
      <c r="L15" s="245"/>
    </row>
    <row r="16" spans="1:12" x14ac:dyDescent="0.25">
      <c r="A16" t="str">
        <f>'Blend Sheet'!A19</f>
        <v>1:1:4 'G'</v>
      </c>
      <c r="B16" s="245">
        <f t="array" ref="B16">IFERROR(INDEX(WAC_Item_Cost,MATCH(1,(B$1=WAC_District)*('Blend Sheet'!$C$4=WAC_IIN),0))*'Blend Sheet'!$C19/1000,0) + IFERROR(INDEX(WAC_Item_Cost,MATCH(1,(B$1=WAC_District)*('Blend Sheet'!$D$4=WAC_IIN),0))*'Blend Sheet'!$D19/1000,0) + IFERROR(INDEX(WAC_Item_Cost,MATCH(1,(B$1=WAC_District)*('Blend Sheet'!$E$4=WAC_IIN),0))*'Blend Sheet'!$E19/1000,0) + IFERROR(INDEX(WAC_Item_Cost,MATCH(1,(B$1=WAC_District)*('Blend Sheet'!$F$4=WAC_IIN),0))*'Blend Sheet'!$F19/1000,0)  + IFERROR(INDEX(WAC_Item_Cost,MATCH(1,(B$1=WAC_District)*('Blend Sheet'!$G$4=WAC_IIN),0))*'Blend Sheet'!$G19,0) + IFERROR(INDEX(WAC_Item_Cost,MATCH(1,(B$1=WAC_District)*('Blend Sheet'!$H$4=WAC_IIN),0))*'Blend Sheet'!$H19,0)  + IFERROR(INDEX(WAC_Item_Cost,MATCH(1,(B$1=WAC_District)*('Blend Sheet'!$I$4=WAC_IIN),0))*'Blend Sheet'!$I19,0) + IFERROR(INDEX(WAC_Item_Cost,MATCH(1,(B$1=WAC_District)*('Blend Sheet'!$J$4=WAC_IIN),0))*'Blend Sheet'!$J19,0) + IFERROR(INDEX(WAC_Item_Cost,MATCH(1,(B$1=WAC_District)*('Blend Sheet'!$K$4=WAC_IIN),0))*'Blend Sheet'!$K19,0) + IFERROR(INDEX(WAC_Item_Cost,MATCH(1,(B$1=WAC_District)*('Blend Sheet'!$L$4=WAC_IIN),0))*'Blend Sheet'!$L19,0) + IFERROR(INDEX(WAC_Item_Cost,MATCH(1,(B$1=WAC_District)*('Blend Sheet'!$M$4=WAC_IIN),0))*'Blend Sheet'!$M19,0) + IFERROR(INDEX(WAC_Item_Cost,MATCH(1,(B$1=WAC_District)*('Blend Sheet'!$N$4=WAC_IIN),0))*'Blend Sheet'!$N19,0) + IFERROR(INDEX(WAC_Item_Cost,MATCH(1,(B$1=WAC_District)*('Blend Sheet'!$O$4=WAC_IIN),0))*'Blend Sheet'!$O19,0) + IFERROR(INDEX(WAC_Item_Cost,MATCH(1,(B$1=WAC_District)*('Blend Sheet'!$P$4=WAC_IIN),0))*'Blend Sheet'!$P19,0) + IFERROR(INDEX(WAC_Item_Cost,MATCH(1,(B$1=WAC_District)*('Blend Sheet'!$Q$4=WAC_IIN),0))*'Blend Sheet'!$Q19,0) + IFERROR(INDEX(WAC_Item_Cost,MATCH(1,(B$1=WAC_District)*('Blend Sheet'!$R$4=WAC_IIN),0))*'Blend Sheet'!$R19,0) + IFERROR(INDEX(WAC_Item_Cost,MATCH(1,(B$1=WAC_District)*('Blend Sheet'!$S$4=WAC_IIN),0))*'Blend Sheet'!$S19,0) + IFERROR(INDEX(WAC_Item_Cost,MATCH(1,(B$1=WAC_District)*('Blend Sheet'!$T$4=WAC_IIN),0))*'Blend Sheet'!$T19,0) + IFERROR(INDEX(WAC_Item_Cost,MATCH(1,(B$1=WAC_District)*('Blend Sheet'!$U$4=WAC_IIN),0))*'Blend Sheet'!$U19,0) + IFERROR(INDEX(WAC_Item_Cost,MATCH(1,(B$1=WAC_District)*('Blend Sheet'!$V$4=WAC_IIN),0))*'Blend Sheet'!$V19,0) + IFERROR(INDEX(WAC_Item_Cost,MATCH(1,(B$1=WAC_District)*('Blend Sheet'!$W$4=WAC_IIN),0))*'Blend Sheet'!$W19,0) + IFERROR(INDEX(WAC_Item_Cost,MATCH(1,(B$1=WAC_District)*('Blend Sheet'!$X$4=WAC_IIN),0))*'Blend Sheet'!$X19,0) + IFERROR(INDEX(WAC_Item_Cost,MATCH(1,(B$1=WAC_District)*('Blend Sheet'!$Y$4=WAC_IIN),0))*'Blend Sheet'!$Y19,0) + IFERROR(INDEX(WAC_Item_Cost,MATCH(1,(B$1=WAC_District)*('Blend Sheet'!$Z$4=WAC_IIN),0))*'Blend Sheet'!$Z19,0) + IFERROR(INDEX(WAC_Item_Cost,MATCH(1,(B$1=WAC_District)*('Blend Sheet'!$AA$4=WAC_IIN),0))*'Blend Sheet'!$AA19,0) + IFERROR(INDEX(WAC_Item_Cost,MATCH(1,(B$1=WAC_District)*('Blend Sheet'!$AB$4=WAC_IIN),0))*'Blend Sheet'!$AB19,0) + IFERROR(INDEX(WAC_Item_Cost,MATCH(1,(B$1=WAC_District)*('Blend Sheet'!$AC$4=WAC_IIN),0))*'Blend Sheet'!$AC19,0) + IFERROR(INDEX(WAC_Item_Cost,MATCH(1,(B$1=WAC_District)*('Blend Sheet'!$AD$4=WAC_IIN),0))*'Blend Sheet'!$AD19,0) + IFERROR(INDEX(WAC_Item_Cost,MATCH(1,(B$1=WAC_District)*('Blend Sheet'!$AE$4=WAC_IIN),0))*'Blend Sheet'!$AE19,0) + IFERROR(INDEX(WAC_Item_Cost,MATCH(1,(B$1=WAC_District)*('Blend Sheet'!$AF$4=WAC_IIN),0))*'Blend Sheet'!$AF19,0) + IFERROR(INDEX(WAC_Item_Cost,MATCH(1,(B$1=WAC_District)*('Blend Sheet'!$AG$4=WAC_IIN),0))*'Blend Sheet'!$AG19,0) + IFERROR(INDEX(WAC_Item_Cost,MATCH(1,(B$1=WAC_District)*('Blend Sheet'!$AH$4=WAC_IIN),0))*'Blend Sheet'!$AH19,0) + IFERROR(INDEX(WAC_Item_Cost,MATCH(1,(B$1=WAC_District)*('Blend Sheet'!$AI$4=WAC_IIN),0))*'Blend Sheet'!$AI19,0) + IFERROR(INDEX(WAC_Item_Cost,MATCH(1,(B$1=WAC_District)*('Blend Sheet'!$AJ$4=WAC_IIN),0))*'Blend Sheet'!$AJ19,0) + IFERROR(INDEX(WAC_Item_Cost,MATCH(1,(B$1=WAC_District)*('Blend Sheet'!$AK$4=WAC_IIN),0))*'Blend Sheet'!$AK19,0) + IFERROR(INDEX(WAC_Item_Cost,MATCH(1,(B$1=WAC_District)*('Blend Sheet'!$AL$4=WAC_IIN),0))*'Blend Sheet'!$AL19,0) + IFERROR(INDEX(WAC_Item_Cost,MATCH(1,(B$1=WAC_District)*('Blend Sheet'!$AM$4=WAC_IIN),0))*'Blend Sheet'!$AM19,0) + IFERROR(INDEX(WAC_Item_Cost,MATCH(1,(B$1=WAC_District)*('Blend Sheet'!$AN$4=WAC_IIN),0))*'Blend Sheet'!$AN19,0) + IFERROR(INDEX(WAC_Item_Cost,MATCH(1,(B$1=WAC_District)*('Blend Sheet'!$AO$4=WAC_IIN),0))*'Blend Sheet'!$AO19,0) + IFERROR(INDEX(WAC_Item_Cost,MATCH(1,(B$1=WAC_District)*('Blend Sheet'!$AP$4=WAC_IIN),0))*'Blend Sheet'!$AP19/1000,0)</f>
        <v>170.59791974000001</v>
      </c>
      <c r="C16" s="245">
        <f t="array" ref="C16">IFERROR(INDEX(WAC_Item_Cost,MATCH(1,(C$1=WAC_District)*('Blend Sheet'!$C$4=WAC_IIN),0))*'Blend Sheet'!$C19/1000,0) + IFERROR(INDEX(WAC_Item_Cost,MATCH(1,(C$1=WAC_District)*('Blend Sheet'!$D$4=WAC_IIN),0))*'Blend Sheet'!$D19/1000,0) + IFERROR(INDEX(WAC_Item_Cost,MATCH(1,(C$1=WAC_District)*('Blend Sheet'!$E$4=WAC_IIN),0))*'Blend Sheet'!$E19/1000,0) + IFERROR(INDEX(WAC_Item_Cost,MATCH(1,(C$1=WAC_District)*('Blend Sheet'!$F$4=WAC_IIN),0))*'Blend Sheet'!$F19/1000,0)  + IFERROR(INDEX(WAC_Item_Cost,MATCH(1,(C$1=WAC_District)*('Blend Sheet'!$G$4=WAC_IIN),0))*'Blend Sheet'!$G19,0) + IFERROR(INDEX(WAC_Item_Cost,MATCH(1,(C$1=WAC_District)*('Blend Sheet'!$H$4=WAC_IIN),0))*'Blend Sheet'!$H19,0)  + IFERROR(INDEX(WAC_Item_Cost,MATCH(1,(C$1=WAC_District)*('Blend Sheet'!$I$4=WAC_IIN),0))*'Blend Sheet'!$I19,0) + IFERROR(INDEX(WAC_Item_Cost,MATCH(1,(C$1=WAC_District)*('Blend Sheet'!$J$4=WAC_IIN),0))*'Blend Sheet'!$J19,0) + IFERROR(INDEX(WAC_Item_Cost,MATCH(1,(C$1=WAC_District)*('Blend Sheet'!$K$4=WAC_IIN),0))*'Blend Sheet'!$K19,0) + IFERROR(INDEX(WAC_Item_Cost,MATCH(1,(C$1=WAC_District)*('Blend Sheet'!$L$4=WAC_IIN),0))*'Blend Sheet'!$L19,0) + IFERROR(INDEX(WAC_Item_Cost,MATCH(1,(C$1=WAC_District)*('Blend Sheet'!$M$4=WAC_IIN),0))*'Blend Sheet'!$M19,0) + IFERROR(INDEX(WAC_Item_Cost,MATCH(1,(C$1=WAC_District)*('Blend Sheet'!$N$4=WAC_IIN),0))*'Blend Sheet'!$N19,0) + IFERROR(INDEX(WAC_Item_Cost,MATCH(1,(C$1=WAC_District)*('Blend Sheet'!$O$4=WAC_IIN),0))*'Blend Sheet'!$O19,0) + IFERROR(INDEX(WAC_Item_Cost,MATCH(1,(C$1=WAC_District)*('Blend Sheet'!$P$4=WAC_IIN),0))*'Blend Sheet'!$P19,0) + IFERROR(INDEX(WAC_Item_Cost,MATCH(1,(C$1=WAC_District)*('Blend Sheet'!$Q$4=WAC_IIN),0))*'Blend Sheet'!$Q19,0) + IFERROR(INDEX(WAC_Item_Cost,MATCH(1,(C$1=WAC_District)*('Blend Sheet'!$R$4=WAC_IIN),0))*'Blend Sheet'!$R19,0) + IFERROR(INDEX(WAC_Item_Cost,MATCH(1,(C$1=WAC_District)*('Blend Sheet'!$S$4=WAC_IIN),0))*'Blend Sheet'!$S19,0) + IFERROR(INDEX(WAC_Item_Cost,MATCH(1,(C$1=WAC_District)*('Blend Sheet'!$T$4=WAC_IIN),0))*'Blend Sheet'!$T19,0) + IFERROR(INDEX(WAC_Item_Cost,MATCH(1,(C$1=WAC_District)*('Blend Sheet'!$U$4=WAC_IIN),0))*'Blend Sheet'!$U19,0) + IFERROR(INDEX(WAC_Item_Cost,MATCH(1,(C$1=WAC_District)*('Blend Sheet'!$V$4=WAC_IIN),0))*'Blend Sheet'!$V19,0) + IFERROR(INDEX(WAC_Item_Cost,MATCH(1,(C$1=WAC_District)*('Blend Sheet'!$W$4=WAC_IIN),0))*'Blend Sheet'!$W19,0) + IFERROR(INDEX(WAC_Item_Cost,MATCH(1,(C$1=WAC_District)*('Blend Sheet'!$X$4=WAC_IIN),0))*'Blend Sheet'!$X19,0) + IFERROR(INDEX(WAC_Item_Cost,MATCH(1,(C$1=WAC_District)*('Blend Sheet'!$Y$4=WAC_IIN),0))*'Blend Sheet'!$Y19,0) + IFERROR(INDEX(WAC_Item_Cost,MATCH(1,(C$1=WAC_District)*('Blend Sheet'!$Z$4=WAC_IIN),0))*'Blend Sheet'!$Z19,0) + IFERROR(INDEX(WAC_Item_Cost,MATCH(1,(C$1=WAC_District)*('Blend Sheet'!$AA$4=WAC_IIN),0))*'Blend Sheet'!$AA19,0) + IFERROR(INDEX(WAC_Item_Cost,MATCH(1,(C$1=WAC_District)*('Blend Sheet'!$AB$4=WAC_IIN),0))*'Blend Sheet'!$AB19,0) + IFERROR(INDEX(WAC_Item_Cost,MATCH(1,(C$1=WAC_District)*('Blend Sheet'!$AC$4=WAC_IIN),0))*'Blend Sheet'!$AC19,0) + IFERROR(INDEX(WAC_Item_Cost,MATCH(1,(C$1=WAC_District)*('Blend Sheet'!$AD$4=WAC_IIN),0))*'Blend Sheet'!$AD19,0) + IFERROR(INDEX(WAC_Item_Cost,MATCH(1,(C$1=WAC_District)*('Blend Sheet'!$AE$4=WAC_IIN),0))*'Blend Sheet'!$AE19,0) + IFERROR(INDEX(WAC_Item_Cost,MATCH(1,(C$1=WAC_District)*('Blend Sheet'!$AF$4=WAC_IIN),0))*'Blend Sheet'!$AF19,0) + IFERROR(INDEX(WAC_Item_Cost,MATCH(1,(C$1=WAC_District)*('Blend Sheet'!$AG$4=WAC_IIN),0))*'Blend Sheet'!$AG19,0) + IFERROR(INDEX(WAC_Item_Cost,MATCH(1,(C$1=WAC_District)*('Blend Sheet'!$AH$4=WAC_IIN),0))*'Blend Sheet'!$AH19,0) + IFERROR(INDEX(WAC_Item_Cost,MATCH(1,(C$1=WAC_District)*('Blend Sheet'!$AI$4=WAC_IIN),0))*'Blend Sheet'!$AI19,0) + IFERROR(INDEX(WAC_Item_Cost,MATCH(1,(C$1=WAC_District)*('Blend Sheet'!$AJ$4=WAC_IIN),0))*'Blend Sheet'!$AJ19,0) + IFERROR(INDEX(WAC_Item_Cost,MATCH(1,(C$1=WAC_District)*('Blend Sheet'!$AK$4=WAC_IIN),0))*'Blend Sheet'!$AK19,0) + IFERROR(INDEX(WAC_Item_Cost,MATCH(1,(C$1=WAC_District)*('Blend Sheet'!$AL$4=WAC_IIN),0))*'Blend Sheet'!$AL19,0) + IFERROR(INDEX(WAC_Item_Cost,MATCH(1,(C$1=WAC_District)*('Blend Sheet'!$AM$4=WAC_IIN),0))*'Blend Sheet'!$AM19,0) + IFERROR(INDEX(WAC_Item_Cost,MATCH(1,(C$1=WAC_District)*('Blend Sheet'!$AN$4=WAC_IIN),0))*'Blend Sheet'!$AN19,0) + IFERROR(INDEX(WAC_Item_Cost,MATCH(1,(C$1=WAC_District)*('Blend Sheet'!$AO$4=WAC_IIN),0))*'Blend Sheet'!$AO19,0) + IFERROR(INDEX(WAC_Item_Cost,MATCH(1,(C$1=WAC_District)*('Blend Sheet'!$AP$4=WAC_IIN),0))*'Blend Sheet'!$AP19/1000,0)</f>
        <v>205.59255161999999</v>
      </c>
      <c r="D16" s="245">
        <f t="array" ref="D16">IFERROR(INDEX(WAC_Item_Cost,MATCH(1,(D$1=WAC_District)*('Blend Sheet'!$C$4=WAC_IIN),0))*'Blend Sheet'!$C19/1000,0) + IFERROR(INDEX(WAC_Item_Cost,MATCH(1,(D$1=WAC_District)*('Blend Sheet'!$D$4=WAC_IIN),0))*'Blend Sheet'!$D19/1000,0) + IFERROR(INDEX(WAC_Item_Cost,MATCH(1,(D$1=WAC_District)*('Blend Sheet'!$E$4=WAC_IIN),0))*'Blend Sheet'!$E19/1000,0) + IFERROR(INDEX(WAC_Item_Cost,MATCH(1,(D$1=WAC_District)*('Blend Sheet'!$F$4=WAC_IIN),0))*'Blend Sheet'!$F19/1000,0)  + IFERROR(INDEX(WAC_Item_Cost,MATCH(1,(D$1=WAC_District)*('Blend Sheet'!$G$4=WAC_IIN),0))*'Blend Sheet'!$G19,0) + IFERROR(INDEX(WAC_Item_Cost,MATCH(1,(D$1=WAC_District)*('Blend Sheet'!$H$4=WAC_IIN),0))*'Blend Sheet'!$H19,0)  + IFERROR(INDEX(WAC_Item_Cost,MATCH(1,(D$1=WAC_District)*('Blend Sheet'!$I$4=WAC_IIN),0))*'Blend Sheet'!$I19,0) + IFERROR(INDEX(WAC_Item_Cost,MATCH(1,(D$1=WAC_District)*('Blend Sheet'!$J$4=WAC_IIN),0))*'Blend Sheet'!$J19,0) + IFERROR(INDEX(WAC_Item_Cost,MATCH(1,(D$1=WAC_District)*('Blend Sheet'!$K$4=WAC_IIN),0))*'Blend Sheet'!$K19,0) + IFERROR(INDEX(WAC_Item_Cost,MATCH(1,(D$1=WAC_District)*('Blend Sheet'!$L$4=WAC_IIN),0))*'Blend Sheet'!$L19,0) + IFERROR(INDEX(WAC_Item_Cost,MATCH(1,(D$1=WAC_District)*('Blend Sheet'!$M$4=WAC_IIN),0))*'Blend Sheet'!$M19,0) + IFERROR(INDEX(WAC_Item_Cost,MATCH(1,(D$1=WAC_District)*('Blend Sheet'!$N$4=WAC_IIN),0))*'Blend Sheet'!$N19,0) + IFERROR(INDEX(WAC_Item_Cost,MATCH(1,(D$1=WAC_District)*('Blend Sheet'!$O$4=WAC_IIN),0))*'Blend Sheet'!$O19,0) + IFERROR(INDEX(WAC_Item_Cost,MATCH(1,(D$1=WAC_District)*('Blend Sheet'!$P$4=WAC_IIN),0))*'Blend Sheet'!$P19,0) + IFERROR(INDEX(WAC_Item_Cost,MATCH(1,(D$1=WAC_District)*('Blend Sheet'!$Q$4=WAC_IIN),0))*'Blend Sheet'!$Q19,0) + IFERROR(INDEX(WAC_Item_Cost,MATCH(1,(D$1=WAC_District)*('Blend Sheet'!$R$4=WAC_IIN),0))*'Blend Sheet'!$R19,0) + IFERROR(INDEX(WAC_Item_Cost,MATCH(1,(D$1=WAC_District)*('Blend Sheet'!$S$4=WAC_IIN),0))*'Blend Sheet'!$S19,0) + IFERROR(INDEX(WAC_Item_Cost,MATCH(1,(D$1=WAC_District)*('Blend Sheet'!$T$4=WAC_IIN),0))*'Blend Sheet'!$T19,0) + IFERROR(INDEX(WAC_Item_Cost,MATCH(1,(D$1=WAC_District)*('Blend Sheet'!$U$4=WAC_IIN),0))*'Blend Sheet'!$U19,0) + IFERROR(INDEX(WAC_Item_Cost,MATCH(1,(D$1=WAC_District)*('Blend Sheet'!$V$4=WAC_IIN),0))*'Blend Sheet'!$V19,0) + IFERROR(INDEX(WAC_Item_Cost,MATCH(1,(D$1=WAC_District)*('Blend Sheet'!$W$4=WAC_IIN),0))*'Blend Sheet'!$W19,0) + IFERROR(INDEX(WAC_Item_Cost,MATCH(1,(D$1=WAC_District)*('Blend Sheet'!$X$4=WAC_IIN),0))*'Blend Sheet'!$X19,0) + IFERROR(INDEX(WAC_Item_Cost,MATCH(1,(D$1=WAC_District)*('Blend Sheet'!$Y$4=WAC_IIN),0))*'Blend Sheet'!$Y19,0) + IFERROR(INDEX(WAC_Item_Cost,MATCH(1,(D$1=WAC_District)*('Blend Sheet'!$Z$4=WAC_IIN),0))*'Blend Sheet'!$Z19,0) + IFERROR(INDEX(WAC_Item_Cost,MATCH(1,(D$1=WAC_District)*('Blend Sheet'!$AA$4=WAC_IIN),0))*'Blend Sheet'!$AA19,0) + IFERROR(INDEX(WAC_Item_Cost,MATCH(1,(D$1=WAC_District)*('Blend Sheet'!$AB$4=WAC_IIN),0))*'Blend Sheet'!$AB19,0) + IFERROR(INDEX(WAC_Item_Cost,MATCH(1,(D$1=WAC_District)*('Blend Sheet'!$AC$4=WAC_IIN),0))*'Blend Sheet'!$AC19,0) + IFERROR(INDEX(WAC_Item_Cost,MATCH(1,(D$1=WAC_District)*('Blend Sheet'!$AD$4=WAC_IIN),0))*'Blend Sheet'!$AD19,0) + IFERROR(INDEX(WAC_Item_Cost,MATCH(1,(D$1=WAC_District)*('Blend Sheet'!$AE$4=WAC_IIN),0))*'Blend Sheet'!$AE19,0) + IFERROR(INDEX(WAC_Item_Cost,MATCH(1,(D$1=WAC_District)*('Blend Sheet'!$AF$4=WAC_IIN),0))*'Blend Sheet'!$AF19,0) + IFERROR(INDEX(WAC_Item_Cost,MATCH(1,(D$1=WAC_District)*('Blend Sheet'!$AG$4=WAC_IIN),0))*'Blend Sheet'!$AG19,0) + IFERROR(INDEX(WAC_Item_Cost,MATCH(1,(D$1=WAC_District)*('Blend Sheet'!$AH$4=WAC_IIN),0))*'Blend Sheet'!$AH19,0) + IFERROR(INDEX(WAC_Item_Cost,MATCH(1,(D$1=WAC_District)*('Blend Sheet'!$AI$4=WAC_IIN),0))*'Blend Sheet'!$AI19,0) + IFERROR(INDEX(WAC_Item_Cost,MATCH(1,(D$1=WAC_District)*('Blend Sheet'!$AJ$4=WAC_IIN),0))*'Blend Sheet'!$AJ19,0) + IFERROR(INDEX(WAC_Item_Cost,MATCH(1,(D$1=WAC_District)*('Blend Sheet'!$AK$4=WAC_IIN),0))*'Blend Sheet'!$AK19,0) + IFERROR(INDEX(WAC_Item_Cost,MATCH(1,(D$1=WAC_District)*('Blend Sheet'!$AL$4=WAC_IIN),0))*'Blend Sheet'!$AL19,0) + IFERROR(INDEX(WAC_Item_Cost,MATCH(1,(D$1=WAC_District)*('Blend Sheet'!$AM$4=WAC_IIN),0))*'Blend Sheet'!$AM19,0) + IFERROR(INDEX(WAC_Item_Cost,MATCH(1,(D$1=WAC_District)*('Blend Sheet'!$AN$4=WAC_IIN),0))*'Blend Sheet'!$AN19,0) + IFERROR(INDEX(WAC_Item_Cost,MATCH(1,(D$1=WAC_District)*('Blend Sheet'!$AO$4=WAC_IIN),0))*'Blend Sheet'!$AO19,0) + IFERROR(INDEX(WAC_Item_Cost,MATCH(1,(D$1=WAC_District)*('Blend Sheet'!$AP$4=WAC_IIN),0))*'Blend Sheet'!$AP19/1000,0)</f>
        <v>151.06828944</v>
      </c>
      <c r="E16" s="245">
        <f t="array" ref="E16">IFERROR(INDEX(WAC_Item_Cost,MATCH(1,(E$1=WAC_District)*('Blend Sheet'!$C$4=WAC_IIN),0))*'Blend Sheet'!$C19/1000,0) + IFERROR(INDEX(WAC_Item_Cost,MATCH(1,(E$1=WAC_District)*('Blend Sheet'!$D$4=WAC_IIN),0))*'Blend Sheet'!$D19/1000,0) + IFERROR(INDEX(WAC_Item_Cost,MATCH(1,(E$1=WAC_District)*('Blend Sheet'!$E$4=WAC_IIN),0))*'Blend Sheet'!$E19/1000,0) + IFERROR(INDEX(WAC_Item_Cost,MATCH(1,(E$1=WAC_District)*('Blend Sheet'!$F$4=WAC_IIN),0))*'Blend Sheet'!$F19/1000,0)  + IFERROR(INDEX(WAC_Item_Cost,MATCH(1,(E$1=WAC_District)*('Blend Sheet'!$G$4=WAC_IIN),0))*'Blend Sheet'!$G19,0) + IFERROR(INDEX(WAC_Item_Cost,MATCH(1,(E$1=WAC_District)*('Blend Sheet'!$H$4=WAC_IIN),0))*'Blend Sheet'!$H19,0)  + IFERROR(INDEX(WAC_Item_Cost,MATCH(1,(E$1=WAC_District)*('Blend Sheet'!$I$4=WAC_IIN),0))*'Blend Sheet'!$I19,0) + IFERROR(INDEX(WAC_Item_Cost,MATCH(1,(E$1=WAC_District)*('Blend Sheet'!$J$4=WAC_IIN),0))*'Blend Sheet'!$J19,0) + IFERROR(INDEX(WAC_Item_Cost,MATCH(1,(E$1=WAC_District)*('Blend Sheet'!$K$4=WAC_IIN),0))*'Blend Sheet'!$K19,0) + IFERROR(INDEX(WAC_Item_Cost,MATCH(1,(E$1=WAC_District)*('Blend Sheet'!$L$4=WAC_IIN),0))*'Blend Sheet'!$L19,0) + IFERROR(INDEX(WAC_Item_Cost,MATCH(1,(E$1=WAC_District)*('Blend Sheet'!$M$4=WAC_IIN),0))*'Blend Sheet'!$M19,0) + IFERROR(INDEX(WAC_Item_Cost,MATCH(1,(E$1=WAC_District)*('Blend Sheet'!$N$4=WAC_IIN),0))*'Blend Sheet'!$N19,0) + IFERROR(INDEX(WAC_Item_Cost,MATCH(1,(E$1=WAC_District)*('Blend Sheet'!$O$4=WAC_IIN),0))*'Blend Sheet'!$O19,0) + IFERROR(INDEX(WAC_Item_Cost,MATCH(1,(E$1=WAC_District)*('Blend Sheet'!$P$4=WAC_IIN),0))*'Blend Sheet'!$P19,0) + IFERROR(INDEX(WAC_Item_Cost,MATCH(1,(E$1=WAC_District)*('Blend Sheet'!$Q$4=WAC_IIN),0))*'Blend Sheet'!$Q19,0) + IFERROR(INDEX(WAC_Item_Cost,MATCH(1,(E$1=WAC_District)*('Blend Sheet'!$R$4=WAC_IIN),0))*'Blend Sheet'!$R19,0) + IFERROR(INDEX(WAC_Item_Cost,MATCH(1,(E$1=WAC_District)*('Blend Sheet'!$S$4=WAC_IIN),0))*'Blend Sheet'!$S19,0) + IFERROR(INDEX(WAC_Item_Cost,MATCH(1,(E$1=WAC_District)*('Blend Sheet'!$T$4=WAC_IIN),0))*'Blend Sheet'!$T19,0) + IFERROR(INDEX(WAC_Item_Cost,MATCH(1,(E$1=WAC_District)*('Blend Sheet'!$U$4=WAC_IIN),0))*'Blend Sheet'!$U19,0) + IFERROR(INDEX(WAC_Item_Cost,MATCH(1,(E$1=WAC_District)*('Blend Sheet'!$V$4=WAC_IIN),0))*'Blend Sheet'!$V19,0) + IFERROR(INDEX(WAC_Item_Cost,MATCH(1,(E$1=WAC_District)*('Blend Sheet'!$W$4=WAC_IIN),0))*'Blend Sheet'!$W19,0) + IFERROR(INDEX(WAC_Item_Cost,MATCH(1,(E$1=WAC_District)*('Blend Sheet'!$X$4=WAC_IIN),0))*'Blend Sheet'!$X19,0) + IFERROR(INDEX(WAC_Item_Cost,MATCH(1,(E$1=WAC_District)*('Blend Sheet'!$Y$4=WAC_IIN),0))*'Blend Sheet'!$Y19,0) + IFERROR(INDEX(WAC_Item_Cost,MATCH(1,(E$1=WAC_District)*('Blend Sheet'!$Z$4=WAC_IIN),0))*'Blend Sheet'!$Z19,0) + IFERROR(INDEX(WAC_Item_Cost,MATCH(1,(E$1=WAC_District)*('Blend Sheet'!$AA$4=WAC_IIN),0))*'Blend Sheet'!$AA19,0) + IFERROR(INDEX(WAC_Item_Cost,MATCH(1,(E$1=WAC_District)*('Blend Sheet'!$AB$4=WAC_IIN),0))*'Blend Sheet'!$AB19,0) + IFERROR(INDEX(WAC_Item_Cost,MATCH(1,(E$1=WAC_District)*('Blend Sheet'!$AC$4=WAC_IIN),0))*'Blend Sheet'!$AC19,0) + IFERROR(INDEX(WAC_Item_Cost,MATCH(1,(E$1=WAC_District)*('Blend Sheet'!$AD$4=WAC_IIN),0))*'Blend Sheet'!$AD19,0) + IFERROR(INDEX(WAC_Item_Cost,MATCH(1,(E$1=WAC_District)*('Blend Sheet'!$AE$4=WAC_IIN),0))*'Blend Sheet'!$AE19,0) + IFERROR(INDEX(WAC_Item_Cost,MATCH(1,(E$1=WAC_District)*('Blend Sheet'!$AF$4=WAC_IIN),0))*'Blend Sheet'!$AF19,0) + IFERROR(INDEX(WAC_Item_Cost,MATCH(1,(E$1=WAC_District)*('Blend Sheet'!$AG$4=WAC_IIN),0))*'Blend Sheet'!$AG19,0) + IFERROR(INDEX(WAC_Item_Cost,MATCH(1,(E$1=WAC_District)*('Blend Sheet'!$AH$4=WAC_IIN),0))*'Blend Sheet'!$AH19,0) + IFERROR(INDEX(WAC_Item_Cost,MATCH(1,(E$1=WAC_District)*('Blend Sheet'!$AI$4=WAC_IIN),0))*'Blend Sheet'!$AI19,0) + IFERROR(INDEX(WAC_Item_Cost,MATCH(1,(E$1=WAC_District)*('Blend Sheet'!$AJ$4=WAC_IIN),0))*'Blend Sheet'!$AJ19,0) + IFERROR(INDEX(WAC_Item_Cost,MATCH(1,(E$1=WAC_District)*('Blend Sheet'!$AK$4=WAC_IIN),0))*'Blend Sheet'!$AK19,0) + IFERROR(INDEX(WAC_Item_Cost,MATCH(1,(E$1=WAC_District)*('Blend Sheet'!$AL$4=WAC_IIN),0))*'Blend Sheet'!$AL19,0) + IFERROR(INDEX(WAC_Item_Cost,MATCH(1,(E$1=WAC_District)*('Blend Sheet'!$AM$4=WAC_IIN),0))*'Blend Sheet'!$AM19,0) + IFERROR(INDEX(WAC_Item_Cost,MATCH(1,(E$1=WAC_District)*('Blend Sheet'!$AN$4=WAC_IIN),0))*'Blend Sheet'!$AN19,0) + IFERROR(INDEX(WAC_Item_Cost,MATCH(1,(E$1=WAC_District)*('Blend Sheet'!$AO$4=WAC_IIN),0))*'Blend Sheet'!$AO19,0) + IFERROR(INDEX(WAC_Item_Cost,MATCH(1,(E$1=WAC_District)*('Blend Sheet'!$AP$4=WAC_IIN),0))*'Blend Sheet'!$AP19/1000,0)</f>
        <v>250.48967491999997</v>
      </c>
      <c r="F16" s="245">
        <f t="array" ref="F16">IFERROR(INDEX(WAC_Item_Cost,MATCH(1,(F$1=WAC_District)*('Blend Sheet'!$C$4=WAC_IIN),0))*'Blend Sheet'!$C19/1000,0) + IFERROR(INDEX(WAC_Item_Cost,MATCH(1,(F$1=WAC_District)*('Blend Sheet'!$D$4=WAC_IIN),0))*'Blend Sheet'!$D19/1000,0) + IFERROR(INDEX(WAC_Item_Cost,MATCH(1,(F$1=WAC_District)*('Blend Sheet'!$E$4=WAC_IIN),0))*'Blend Sheet'!$E19/1000,0) + IFERROR(INDEX(WAC_Item_Cost,MATCH(1,(F$1=WAC_District)*('Blend Sheet'!$F$4=WAC_IIN),0))*'Blend Sheet'!$F19/1000,0)  + IFERROR(INDEX(WAC_Item_Cost,MATCH(1,(F$1=WAC_District)*('Blend Sheet'!$G$4=WAC_IIN),0))*'Blend Sheet'!$G19,0) + IFERROR(INDEX(WAC_Item_Cost,MATCH(1,(F$1=WAC_District)*('Blend Sheet'!$H$4=WAC_IIN),0))*'Blend Sheet'!$H19,0)  + IFERROR(INDEX(WAC_Item_Cost,MATCH(1,(F$1=WAC_District)*('Blend Sheet'!$I$4=WAC_IIN),0))*'Blend Sheet'!$I19,0) + IFERROR(INDEX(WAC_Item_Cost,MATCH(1,(F$1=WAC_District)*('Blend Sheet'!$J$4=WAC_IIN),0))*'Blend Sheet'!$J19,0) + IFERROR(INDEX(WAC_Item_Cost,MATCH(1,(F$1=WAC_District)*('Blend Sheet'!$K$4=WAC_IIN),0))*'Blend Sheet'!$K19,0) + IFERROR(INDEX(WAC_Item_Cost,MATCH(1,(F$1=WAC_District)*('Blend Sheet'!$L$4=WAC_IIN),0))*'Blend Sheet'!$L19,0) + IFERROR(INDEX(WAC_Item_Cost,MATCH(1,(F$1=WAC_District)*('Blend Sheet'!$M$4=WAC_IIN),0))*'Blend Sheet'!$M19,0) + IFERROR(INDEX(WAC_Item_Cost,MATCH(1,(F$1=WAC_District)*('Blend Sheet'!$N$4=WAC_IIN),0))*'Blend Sheet'!$N19,0) + IFERROR(INDEX(WAC_Item_Cost,MATCH(1,(F$1=WAC_District)*('Blend Sheet'!$O$4=WAC_IIN),0))*'Blend Sheet'!$O19,0) + IFERROR(INDEX(WAC_Item_Cost,MATCH(1,(F$1=WAC_District)*('Blend Sheet'!$P$4=WAC_IIN),0))*'Blend Sheet'!$P19,0) + IFERROR(INDEX(WAC_Item_Cost,MATCH(1,(F$1=WAC_District)*('Blend Sheet'!$Q$4=WAC_IIN),0))*'Blend Sheet'!$Q19,0) + IFERROR(INDEX(WAC_Item_Cost,MATCH(1,(F$1=WAC_District)*('Blend Sheet'!$R$4=WAC_IIN),0))*'Blend Sheet'!$R19,0) + IFERROR(INDEX(WAC_Item_Cost,MATCH(1,(F$1=WAC_District)*('Blend Sheet'!$S$4=WAC_IIN),0))*'Blend Sheet'!$S19,0) + IFERROR(INDEX(WAC_Item_Cost,MATCH(1,(F$1=WAC_District)*('Blend Sheet'!$T$4=WAC_IIN),0))*'Blend Sheet'!$T19,0) + IFERROR(INDEX(WAC_Item_Cost,MATCH(1,(F$1=WAC_District)*('Blend Sheet'!$U$4=WAC_IIN),0))*'Blend Sheet'!$U19,0) + IFERROR(INDEX(WAC_Item_Cost,MATCH(1,(F$1=WAC_District)*('Blend Sheet'!$V$4=WAC_IIN),0))*'Blend Sheet'!$V19,0) + IFERROR(INDEX(WAC_Item_Cost,MATCH(1,(F$1=WAC_District)*('Blend Sheet'!$W$4=WAC_IIN),0))*'Blend Sheet'!$W19,0) + IFERROR(INDEX(WAC_Item_Cost,MATCH(1,(F$1=WAC_District)*('Blend Sheet'!$X$4=WAC_IIN),0))*'Blend Sheet'!$X19,0) + IFERROR(INDEX(WAC_Item_Cost,MATCH(1,(F$1=WAC_District)*('Blend Sheet'!$Y$4=WAC_IIN),0))*'Blend Sheet'!$Y19,0) + IFERROR(INDEX(WAC_Item_Cost,MATCH(1,(F$1=WAC_District)*('Blend Sheet'!$Z$4=WAC_IIN),0))*'Blend Sheet'!$Z19,0) + IFERROR(INDEX(WAC_Item_Cost,MATCH(1,(F$1=WAC_District)*('Blend Sheet'!$AA$4=WAC_IIN),0))*'Blend Sheet'!$AA19,0) + IFERROR(INDEX(WAC_Item_Cost,MATCH(1,(F$1=WAC_District)*('Blend Sheet'!$AB$4=WAC_IIN),0))*'Blend Sheet'!$AB19,0) + IFERROR(INDEX(WAC_Item_Cost,MATCH(1,(F$1=WAC_District)*('Blend Sheet'!$AC$4=WAC_IIN),0))*'Blend Sheet'!$AC19,0) + IFERROR(INDEX(WAC_Item_Cost,MATCH(1,(F$1=WAC_District)*('Blend Sheet'!$AD$4=WAC_IIN),0))*'Blend Sheet'!$AD19,0) + IFERROR(INDEX(WAC_Item_Cost,MATCH(1,(F$1=WAC_District)*('Blend Sheet'!$AE$4=WAC_IIN),0))*'Blend Sheet'!$AE19,0) + IFERROR(INDEX(WAC_Item_Cost,MATCH(1,(F$1=WAC_District)*('Blend Sheet'!$AF$4=WAC_IIN),0))*'Blend Sheet'!$AF19,0) + IFERROR(INDEX(WAC_Item_Cost,MATCH(1,(F$1=WAC_District)*('Blend Sheet'!$AG$4=WAC_IIN),0))*'Blend Sheet'!$AG19,0) + IFERROR(INDEX(WAC_Item_Cost,MATCH(1,(F$1=WAC_District)*('Blend Sheet'!$AH$4=WAC_IIN),0))*'Blend Sheet'!$AH19,0) + IFERROR(INDEX(WAC_Item_Cost,MATCH(1,(F$1=WAC_District)*('Blend Sheet'!$AI$4=WAC_IIN),0))*'Blend Sheet'!$AI19,0) + IFERROR(INDEX(WAC_Item_Cost,MATCH(1,(F$1=WAC_District)*('Blend Sheet'!$AJ$4=WAC_IIN),0))*'Blend Sheet'!$AJ19,0) + IFERROR(INDEX(WAC_Item_Cost,MATCH(1,(F$1=WAC_District)*('Blend Sheet'!$AK$4=WAC_IIN),0))*'Blend Sheet'!$AK19,0) + IFERROR(INDEX(WAC_Item_Cost,MATCH(1,(F$1=WAC_District)*('Blend Sheet'!$AL$4=WAC_IIN),0))*'Blend Sheet'!$AL19,0) + IFERROR(INDEX(WAC_Item_Cost,MATCH(1,(F$1=WAC_District)*('Blend Sheet'!$AM$4=WAC_IIN),0))*'Blend Sheet'!$AM19,0) + IFERROR(INDEX(WAC_Item_Cost,MATCH(1,(F$1=WAC_District)*('Blend Sheet'!$AN$4=WAC_IIN),0))*'Blend Sheet'!$AN19,0) + IFERROR(INDEX(WAC_Item_Cost,MATCH(1,(F$1=WAC_District)*('Blend Sheet'!$AO$4=WAC_IIN),0))*'Blend Sheet'!$AO19,0) + IFERROR(INDEX(WAC_Item_Cost,MATCH(1,(F$1=WAC_District)*('Blend Sheet'!$AP$4=WAC_IIN),0))*'Blend Sheet'!$AP19/1000,0)</f>
        <v>220.91185540000001</v>
      </c>
      <c r="G16" s="245">
        <f t="array" ref="G16">IFERROR(INDEX(WAC_Item_Cost,MATCH(1,(G$1=WAC_District)*('Blend Sheet'!$C$4=WAC_IIN),0))*'Blend Sheet'!$C19/1000,0) + IFERROR(INDEX(WAC_Item_Cost,MATCH(1,(G$1=WAC_District)*('Blend Sheet'!$D$4=WAC_IIN),0))*'Blend Sheet'!$D19/1000,0) + IFERROR(INDEX(WAC_Item_Cost,MATCH(1,(G$1=WAC_District)*('Blend Sheet'!$E$4=WAC_IIN),0))*'Blend Sheet'!$E19/1000,0) + IFERROR(INDEX(WAC_Item_Cost,MATCH(1,(G$1=WAC_District)*('Blend Sheet'!$F$4=WAC_IIN),0))*'Blend Sheet'!$F19/1000,0)  + IFERROR(INDEX(WAC_Item_Cost,MATCH(1,(G$1=WAC_District)*('Blend Sheet'!$G$4=WAC_IIN),0))*'Blend Sheet'!$G19,0) + IFERROR(INDEX(WAC_Item_Cost,MATCH(1,(G$1=WAC_District)*('Blend Sheet'!$H$4=WAC_IIN),0))*'Blend Sheet'!$H19,0)  + IFERROR(INDEX(WAC_Item_Cost,MATCH(1,(G$1=WAC_District)*('Blend Sheet'!$I$4=WAC_IIN),0))*'Blend Sheet'!$I19,0) + IFERROR(INDEX(WAC_Item_Cost,MATCH(1,(G$1=WAC_District)*('Blend Sheet'!$J$4=WAC_IIN),0))*'Blend Sheet'!$J19,0) + IFERROR(INDEX(WAC_Item_Cost,MATCH(1,(G$1=WAC_District)*('Blend Sheet'!$K$4=WAC_IIN),0))*'Blend Sheet'!$K19,0) + IFERROR(INDEX(WAC_Item_Cost,MATCH(1,(G$1=WAC_District)*('Blend Sheet'!$L$4=WAC_IIN),0))*'Blend Sheet'!$L19,0) + IFERROR(INDEX(WAC_Item_Cost,MATCH(1,(G$1=WAC_District)*('Blend Sheet'!$M$4=WAC_IIN),0))*'Blend Sheet'!$M19,0) + IFERROR(INDEX(WAC_Item_Cost,MATCH(1,(G$1=WAC_District)*('Blend Sheet'!$N$4=WAC_IIN),0))*'Blend Sheet'!$N19,0) + IFERROR(INDEX(WAC_Item_Cost,MATCH(1,(G$1=WAC_District)*('Blend Sheet'!$O$4=WAC_IIN),0))*'Blend Sheet'!$O19,0) + IFERROR(INDEX(WAC_Item_Cost,MATCH(1,(G$1=WAC_District)*('Blend Sheet'!$P$4=WAC_IIN),0))*'Blend Sheet'!$P19,0) + IFERROR(INDEX(WAC_Item_Cost,MATCH(1,(G$1=WAC_District)*('Blend Sheet'!$Q$4=WAC_IIN),0))*'Blend Sheet'!$Q19,0) + IFERROR(INDEX(WAC_Item_Cost,MATCH(1,(G$1=WAC_District)*('Blend Sheet'!$R$4=WAC_IIN),0))*'Blend Sheet'!$R19,0) + IFERROR(INDEX(WAC_Item_Cost,MATCH(1,(G$1=WAC_District)*('Blend Sheet'!$S$4=WAC_IIN),0))*'Blend Sheet'!$S19,0) + IFERROR(INDEX(WAC_Item_Cost,MATCH(1,(G$1=WAC_District)*('Blend Sheet'!$T$4=WAC_IIN),0))*'Blend Sheet'!$T19,0) + IFERROR(INDEX(WAC_Item_Cost,MATCH(1,(G$1=WAC_District)*('Blend Sheet'!$U$4=WAC_IIN),0))*'Blend Sheet'!$U19,0) + IFERROR(INDEX(WAC_Item_Cost,MATCH(1,(G$1=WAC_District)*('Blend Sheet'!$V$4=WAC_IIN),0))*'Blend Sheet'!$V19,0) + IFERROR(INDEX(WAC_Item_Cost,MATCH(1,(G$1=WAC_District)*('Blend Sheet'!$W$4=WAC_IIN),0))*'Blend Sheet'!$W19,0) + IFERROR(INDEX(WAC_Item_Cost,MATCH(1,(G$1=WAC_District)*('Blend Sheet'!$X$4=WAC_IIN),0))*'Blend Sheet'!$X19,0) + IFERROR(INDEX(WAC_Item_Cost,MATCH(1,(G$1=WAC_District)*('Blend Sheet'!$Y$4=WAC_IIN),0))*'Blend Sheet'!$Y19,0) + IFERROR(INDEX(WAC_Item_Cost,MATCH(1,(G$1=WAC_District)*('Blend Sheet'!$Z$4=WAC_IIN),0))*'Blend Sheet'!$Z19,0) + IFERROR(INDEX(WAC_Item_Cost,MATCH(1,(G$1=WAC_District)*('Blend Sheet'!$AA$4=WAC_IIN),0))*'Blend Sheet'!$AA19,0) + IFERROR(INDEX(WAC_Item_Cost,MATCH(1,(G$1=WAC_District)*('Blend Sheet'!$AB$4=WAC_IIN),0))*'Blend Sheet'!$AB19,0) + IFERROR(INDEX(WAC_Item_Cost,MATCH(1,(G$1=WAC_District)*('Blend Sheet'!$AC$4=WAC_IIN),0))*'Blend Sheet'!$AC19,0) + IFERROR(INDEX(WAC_Item_Cost,MATCH(1,(G$1=WAC_District)*('Blend Sheet'!$AD$4=WAC_IIN),0))*'Blend Sheet'!$AD19,0) + IFERROR(INDEX(WAC_Item_Cost,MATCH(1,(G$1=WAC_District)*('Blend Sheet'!$AE$4=WAC_IIN),0))*'Blend Sheet'!$AE19,0) + IFERROR(INDEX(WAC_Item_Cost,MATCH(1,(G$1=WAC_District)*('Blend Sheet'!$AF$4=WAC_IIN),0))*'Blend Sheet'!$AF19,0) + IFERROR(INDEX(WAC_Item_Cost,MATCH(1,(G$1=WAC_District)*('Blend Sheet'!$AG$4=WAC_IIN),0))*'Blend Sheet'!$AG19,0) + IFERROR(INDEX(WAC_Item_Cost,MATCH(1,(G$1=WAC_District)*('Blend Sheet'!$AH$4=WAC_IIN),0))*'Blend Sheet'!$AH19,0) + IFERROR(INDEX(WAC_Item_Cost,MATCH(1,(G$1=WAC_District)*('Blend Sheet'!$AI$4=WAC_IIN),0))*'Blend Sheet'!$AI19,0) + IFERROR(INDEX(WAC_Item_Cost,MATCH(1,(G$1=WAC_District)*('Blend Sheet'!$AJ$4=WAC_IIN),0))*'Blend Sheet'!$AJ19,0) + IFERROR(INDEX(WAC_Item_Cost,MATCH(1,(G$1=WAC_District)*('Blend Sheet'!$AK$4=WAC_IIN),0))*'Blend Sheet'!$AK19,0) + IFERROR(INDEX(WAC_Item_Cost,MATCH(1,(G$1=WAC_District)*('Blend Sheet'!$AL$4=WAC_IIN),0))*'Blend Sheet'!$AL19,0) + IFERROR(INDEX(WAC_Item_Cost,MATCH(1,(G$1=WAC_District)*('Blend Sheet'!$AM$4=WAC_IIN),0))*'Blend Sheet'!$AM19,0) + IFERROR(INDEX(WAC_Item_Cost,MATCH(1,(G$1=WAC_District)*('Blend Sheet'!$AN$4=WAC_IIN),0))*'Blend Sheet'!$AN19,0) + IFERROR(INDEX(WAC_Item_Cost,MATCH(1,(G$1=WAC_District)*('Blend Sheet'!$AO$4=WAC_IIN),0))*'Blend Sheet'!$AO19,0) + IFERROR(INDEX(WAC_Item_Cost,MATCH(1,(G$1=WAC_District)*('Blend Sheet'!$AP$4=WAC_IIN),0))*'Blend Sheet'!$AP19/1000,0)</f>
        <v>207.66636965999999</v>
      </c>
      <c r="H16" s="245">
        <f t="array" ref="H16">IFERROR(INDEX(WAC_Item_Cost,MATCH(1,(H$1=WAC_District)*('Blend Sheet'!$C$4=WAC_IIN),0))*'Blend Sheet'!$C19/1000,0) + IFERROR(INDEX(WAC_Item_Cost,MATCH(1,(H$1=WAC_District)*('Blend Sheet'!$D$4=WAC_IIN),0))*'Blend Sheet'!$D19/1000,0) + IFERROR(INDEX(WAC_Item_Cost,MATCH(1,(H$1=WAC_District)*('Blend Sheet'!$E$4=WAC_IIN),0))*'Blend Sheet'!$E19/1000,0) + IFERROR(INDEX(WAC_Item_Cost,MATCH(1,(H$1=WAC_District)*('Blend Sheet'!$F$4=WAC_IIN),0))*'Blend Sheet'!$F19/1000,0)  + IFERROR(INDEX(WAC_Item_Cost,MATCH(1,(H$1=WAC_District)*('Blend Sheet'!$G$4=WAC_IIN),0))*'Blend Sheet'!$G19,0) + IFERROR(INDEX(WAC_Item_Cost,MATCH(1,(H$1=WAC_District)*('Blend Sheet'!$H$4=WAC_IIN),0))*'Blend Sheet'!$H19,0)  + IFERROR(INDEX(WAC_Item_Cost,MATCH(1,(H$1=WAC_District)*('Blend Sheet'!$I$4=WAC_IIN),0))*'Blend Sheet'!$I19,0) + IFERROR(INDEX(WAC_Item_Cost,MATCH(1,(H$1=WAC_District)*('Blend Sheet'!$J$4=WAC_IIN),0))*'Blend Sheet'!$J19,0) + IFERROR(INDEX(WAC_Item_Cost,MATCH(1,(H$1=WAC_District)*('Blend Sheet'!$K$4=WAC_IIN),0))*'Blend Sheet'!$K19,0) + IFERROR(INDEX(WAC_Item_Cost,MATCH(1,(H$1=WAC_District)*('Blend Sheet'!$L$4=WAC_IIN),0))*'Blend Sheet'!$L19,0) + IFERROR(INDEX(WAC_Item_Cost,MATCH(1,(H$1=WAC_District)*('Blend Sheet'!$M$4=WAC_IIN),0))*'Blend Sheet'!$M19,0) + IFERROR(INDEX(WAC_Item_Cost,MATCH(1,(H$1=WAC_District)*('Blend Sheet'!$N$4=WAC_IIN),0))*'Blend Sheet'!$N19,0) + IFERROR(INDEX(WAC_Item_Cost,MATCH(1,(H$1=WAC_District)*('Blend Sheet'!$O$4=WAC_IIN),0))*'Blend Sheet'!$O19,0) + IFERROR(INDEX(WAC_Item_Cost,MATCH(1,(H$1=WAC_District)*('Blend Sheet'!$P$4=WAC_IIN),0))*'Blend Sheet'!$P19,0) + IFERROR(INDEX(WAC_Item_Cost,MATCH(1,(H$1=WAC_District)*('Blend Sheet'!$Q$4=WAC_IIN),0))*'Blend Sheet'!$Q19,0) + IFERROR(INDEX(WAC_Item_Cost,MATCH(1,(H$1=WAC_District)*('Blend Sheet'!$R$4=WAC_IIN),0))*'Blend Sheet'!$R19,0) + IFERROR(INDEX(WAC_Item_Cost,MATCH(1,(H$1=WAC_District)*('Blend Sheet'!$S$4=WAC_IIN),0))*'Blend Sheet'!$S19,0) + IFERROR(INDEX(WAC_Item_Cost,MATCH(1,(H$1=WAC_District)*('Blend Sheet'!$T$4=WAC_IIN),0))*'Blend Sheet'!$T19,0) + IFERROR(INDEX(WAC_Item_Cost,MATCH(1,(H$1=WAC_District)*('Blend Sheet'!$U$4=WAC_IIN),0))*'Blend Sheet'!$U19,0) + IFERROR(INDEX(WAC_Item_Cost,MATCH(1,(H$1=WAC_District)*('Blend Sheet'!$V$4=WAC_IIN),0))*'Blend Sheet'!$V19,0) + IFERROR(INDEX(WAC_Item_Cost,MATCH(1,(H$1=WAC_District)*('Blend Sheet'!$W$4=WAC_IIN),0))*'Blend Sheet'!$W19,0) + IFERROR(INDEX(WAC_Item_Cost,MATCH(1,(H$1=WAC_District)*('Blend Sheet'!$X$4=WAC_IIN),0))*'Blend Sheet'!$X19,0) + IFERROR(INDEX(WAC_Item_Cost,MATCH(1,(H$1=WAC_District)*('Blend Sheet'!$Y$4=WAC_IIN),0))*'Blend Sheet'!$Y19,0) + IFERROR(INDEX(WAC_Item_Cost,MATCH(1,(H$1=WAC_District)*('Blend Sheet'!$Z$4=WAC_IIN),0))*'Blend Sheet'!$Z19,0) + IFERROR(INDEX(WAC_Item_Cost,MATCH(1,(H$1=WAC_District)*('Blend Sheet'!$AA$4=WAC_IIN),0))*'Blend Sheet'!$AA19,0) + IFERROR(INDEX(WAC_Item_Cost,MATCH(1,(H$1=WAC_District)*('Blend Sheet'!$AB$4=WAC_IIN),0))*'Blend Sheet'!$AB19,0) + IFERROR(INDEX(WAC_Item_Cost,MATCH(1,(H$1=WAC_District)*('Blend Sheet'!$AC$4=WAC_IIN),0))*'Blend Sheet'!$AC19,0) + IFERROR(INDEX(WAC_Item_Cost,MATCH(1,(H$1=WAC_District)*('Blend Sheet'!$AD$4=WAC_IIN),0))*'Blend Sheet'!$AD19,0) + IFERROR(INDEX(WAC_Item_Cost,MATCH(1,(H$1=WAC_District)*('Blend Sheet'!$AE$4=WAC_IIN),0))*'Blend Sheet'!$AE19,0) + IFERROR(INDEX(WAC_Item_Cost,MATCH(1,(H$1=WAC_District)*('Blend Sheet'!$AF$4=WAC_IIN),0))*'Blend Sheet'!$AF19,0) + IFERROR(INDEX(WAC_Item_Cost,MATCH(1,(H$1=WAC_District)*('Blend Sheet'!$AG$4=WAC_IIN),0))*'Blend Sheet'!$AG19,0) + IFERROR(INDEX(WAC_Item_Cost,MATCH(1,(H$1=WAC_District)*('Blend Sheet'!$AH$4=WAC_IIN),0))*'Blend Sheet'!$AH19,0) + IFERROR(INDEX(WAC_Item_Cost,MATCH(1,(H$1=WAC_District)*('Blend Sheet'!$AI$4=WAC_IIN),0))*'Blend Sheet'!$AI19,0) + IFERROR(INDEX(WAC_Item_Cost,MATCH(1,(H$1=WAC_District)*('Blend Sheet'!$AJ$4=WAC_IIN),0))*'Blend Sheet'!$AJ19,0) + IFERROR(INDEX(WAC_Item_Cost,MATCH(1,(H$1=WAC_District)*('Blend Sheet'!$AK$4=WAC_IIN),0))*'Blend Sheet'!$AK19,0) + IFERROR(INDEX(WAC_Item_Cost,MATCH(1,(H$1=WAC_District)*('Blend Sheet'!$AL$4=WAC_IIN),0))*'Blend Sheet'!$AL19,0) + IFERROR(INDEX(WAC_Item_Cost,MATCH(1,(H$1=WAC_District)*('Blend Sheet'!$AM$4=WAC_IIN),0))*'Blend Sheet'!$AM19,0) + IFERROR(INDEX(WAC_Item_Cost,MATCH(1,(H$1=WAC_District)*('Blend Sheet'!$AN$4=WAC_IIN),0))*'Blend Sheet'!$AN19,0) + IFERROR(INDEX(WAC_Item_Cost,MATCH(1,(H$1=WAC_District)*('Blend Sheet'!$AO$4=WAC_IIN),0))*'Blend Sheet'!$AO19,0) + IFERROR(INDEX(WAC_Item_Cost,MATCH(1,(H$1=WAC_District)*('Blend Sheet'!$AP$4=WAC_IIN),0))*'Blend Sheet'!$AP19/1000,0)</f>
        <v>207.86799105999998</v>
      </c>
      <c r="I16" s="245">
        <f t="array" ref="I16">IFERROR(INDEX(WAC_Item_Cost,MATCH(1,(I$1=WAC_District)*('Blend Sheet'!$C$4=WAC_IIN),0))*'Blend Sheet'!$C19/1000,0) + IFERROR(INDEX(WAC_Item_Cost,MATCH(1,(I$1=WAC_District)*('Blend Sheet'!$D$4=WAC_IIN),0))*'Blend Sheet'!$D19/1000,0) + IFERROR(INDEX(WAC_Item_Cost,MATCH(1,(I$1=WAC_District)*('Blend Sheet'!$E$4=WAC_IIN),0))*'Blend Sheet'!$E19/1000,0) + IFERROR(INDEX(WAC_Item_Cost,MATCH(1,(I$1=WAC_District)*('Blend Sheet'!$F$4=WAC_IIN),0))*'Blend Sheet'!$F19/1000,0)  + IFERROR(INDEX(WAC_Item_Cost,MATCH(1,(I$1=WAC_District)*('Blend Sheet'!$G$4=WAC_IIN),0))*'Blend Sheet'!$G19,0) + IFERROR(INDEX(WAC_Item_Cost,MATCH(1,(I$1=WAC_District)*('Blend Sheet'!$H$4=WAC_IIN),0))*'Blend Sheet'!$H19,0)  + IFERROR(INDEX(WAC_Item_Cost,MATCH(1,(I$1=WAC_District)*('Blend Sheet'!$I$4=WAC_IIN),0))*'Blend Sheet'!$I19,0) + IFERROR(INDEX(WAC_Item_Cost,MATCH(1,(I$1=WAC_District)*('Blend Sheet'!$J$4=WAC_IIN),0))*'Blend Sheet'!$J19,0) + IFERROR(INDEX(WAC_Item_Cost,MATCH(1,(I$1=WAC_District)*('Blend Sheet'!$K$4=WAC_IIN),0))*'Blend Sheet'!$K19,0) + IFERROR(INDEX(WAC_Item_Cost,MATCH(1,(I$1=WAC_District)*('Blend Sheet'!$L$4=WAC_IIN),0))*'Blend Sheet'!$L19,0) + IFERROR(INDEX(WAC_Item_Cost,MATCH(1,(I$1=WAC_District)*('Blend Sheet'!$M$4=WAC_IIN),0))*'Blend Sheet'!$M19,0) + IFERROR(INDEX(WAC_Item_Cost,MATCH(1,(I$1=WAC_District)*('Blend Sheet'!$N$4=WAC_IIN),0))*'Blend Sheet'!$N19,0) + IFERROR(INDEX(WAC_Item_Cost,MATCH(1,(I$1=WAC_District)*('Blend Sheet'!$O$4=WAC_IIN),0))*'Blend Sheet'!$O19,0) + IFERROR(INDEX(WAC_Item_Cost,MATCH(1,(I$1=WAC_District)*('Blend Sheet'!$P$4=WAC_IIN),0))*'Blend Sheet'!$P19,0) + IFERROR(INDEX(WAC_Item_Cost,MATCH(1,(I$1=WAC_District)*('Blend Sheet'!$Q$4=WAC_IIN),0))*'Blend Sheet'!$Q19,0) + IFERROR(INDEX(WAC_Item_Cost,MATCH(1,(I$1=WAC_District)*('Blend Sheet'!$R$4=WAC_IIN),0))*'Blend Sheet'!$R19,0) + IFERROR(INDEX(WAC_Item_Cost,MATCH(1,(I$1=WAC_District)*('Blend Sheet'!$S$4=WAC_IIN),0))*'Blend Sheet'!$S19,0) + IFERROR(INDEX(WAC_Item_Cost,MATCH(1,(I$1=WAC_District)*('Blend Sheet'!$T$4=WAC_IIN),0))*'Blend Sheet'!$T19,0) + IFERROR(INDEX(WAC_Item_Cost,MATCH(1,(I$1=WAC_District)*('Blend Sheet'!$U$4=WAC_IIN),0))*'Blend Sheet'!$U19,0) + IFERROR(INDEX(WAC_Item_Cost,MATCH(1,(I$1=WAC_District)*('Blend Sheet'!$V$4=WAC_IIN),0))*'Blend Sheet'!$V19,0) + IFERROR(INDEX(WAC_Item_Cost,MATCH(1,(I$1=WAC_District)*('Blend Sheet'!$W$4=WAC_IIN),0))*'Blend Sheet'!$W19,0) + IFERROR(INDEX(WAC_Item_Cost,MATCH(1,(I$1=WAC_District)*('Blend Sheet'!$X$4=WAC_IIN),0))*'Blend Sheet'!$X19,0) + IFERROR(INDEX(WAC_Item_Cost,MATCH(1,(I$1=WAC_District)*('Blend Sheet'!$Y$4=WAC_IIN),0))*'Blend Sheet'!$Y19,0) + IFERROR(INDEX(WAC_Item_Cost,MATCH(1,(I$1=WAC_District)*('Blend Sheet'!$Z$4=WAC_IIN),0))*'Blend Sheet'!$Z19,0) + IFERROR(INDEX(WAC_Item_Cost,MATCH(1,(I$1=WAC_District)*('Blend Sheet'!$AA$4=WAC_IIN),0))*'Blend Sheet'!$AA19,0) + IFERROR(INDEX(WAC_Item_Cost,MATCH(1,(I$1=WAC_District)*('Blend Sheet'!$AB$4=WAC_IIN),0))*'Blend Sheet'!$AB19,0) + IFERROR(INDEX(WAC_Item_Cost,MATCH(1,(I$1=WAC_District)*('Blend Sheet'!$AC$4=WAC_IIN),0))*'Blend Sheet'!$AC19,0) + IFERROR(INDEX(WAC_Item_Cost,MATCH(1,(I$1=WAC_District)*('Blend Sheet'!$AD$4=WAC_IIN),0))*'Blend Sheet'!$AD19,0) + IFERROR(INDEX(WAC_Item_Cost,MATCH(1,(I$1=WAC_District)*('Blend Sheet'!$AE$4=WAC_IIN),0))*'Blend Sheet'!$AE19,0) + IFERROR(INDEX(WAC_Item_Cost,MATCH(1,(I$1=WAC_District)*('Blend Sheet'!$AF$4=WAC_IIN),0))*'Blend Sheet'!$AF19,0) + IFERROR(INDEX(WAC_Item_Cost,MATCH(1,(I$1=WAC_District)*('Blend Sheet'!$AG$4=WAC_IIN),0))*'Blend Sheet'!$AG19,0) + IFERROR(INDEX(WAC_Item_Cost,MATCH(1,(I$1=WAC_District)*('Blend Sheet'!$AH$4=WAC_IIN),0))*'Blend Sheet'!$AH19,0) + IFERROR(INDEX(WAC_Item_Cost,MATCH(1,(I$1=WAC_District)*('Blend Sheet'!$AI$4=WAC_IIN),0))*'Blend Sheet'!$AI19,0) + IFERROR(INDEX(WAC_Item_Cost,MATCH(1,(I$1=WAC_District)*('Blend Sheet'!$AJ$4=WAC_IIN),0))*'Blend Sheet'!$AJ19,0) + IFERROR(INDEX(WAC_Item_Cost,MATCH(1,(I$1=WAC_District)*('Blend Sheet'!$AK$4=WAC_IIN),0))*'Blend Sheet'!$AK19,0) + IFERROR(INDEX(WAC_Item_Cost,MATCH(1,(I$1=WAC_District)*('Blend Sheet'!$AL$4=WAC_IIN),0))*'Blend Sheet'!$AL19,0) + IFERROR(INDEX(WAC_Item_Cost,MATCH(1,(I$1=WAC_District)*('Blend Sheet'!$AM$4=WAC_IIN),0))*'Blend Sheet'!$AM19,0) + IFERROR(INDEX(WAC_Item_Cost,MATCH(1,(I$1=WAC_District)*('Blend Sheet'!$AN$4=WAC_IIN),0))*'Blend Sheet'!$AN19,0) + IFERROR(INDEX(WAC_Item_Cost,MATCH(1,(I$1=WAC_District)*('Blend Sheet'!$AO$4=WAC_IIN),0))*'Blend Sheet'!$AO19,0) + IFERROR(INDEX(WAC_Item_Cost,MATCH(1,(I$1=WAC_District)*('Blend Sheet'!$AP$4=WAC_IIN),0))*'Blend Sheet'!$AP19/1000,0)</f>
        <v>209.84248868</v>
      </c>
      <c r="J16" s="245">
        <f t="array" ref="J16">IFERROR(INDEX(WAC_Item_Cost,MATCH(1,(J$1=WAC_District)*('Blend Sheet'!$C$4=WAC_IIN),0))*'Blend Sheet'!$C19/1000,0) + IFERROR(INDEX(WAC_Item_Cost,MATCH(1,(J$1=WAC_District)*('Blend Sheet'!$D$4=WAC_IIN),0))*'Blend Sheet'!$D19/1000,0) + IFERROR(INDEX(WAC_Item_Cost,MATCH(1,(J$1=WAC_District)*('Blend Sheet'!$E$4=WAC_IIN),0))*'Blend Sheet'!$E19/1000,0) + IFERROR(INDEX(WAC_Item_Cost,MATCH(1,(J$1=WAC_District)*('Blend Sheet'!$F$4=WAC_IIN),0))*'Blend Sheet'!$F19/1000,0)  + IFERROR(INDEX(WAC_Item_Cost,MATCH(1,(J$1=WAC_District)*('Blend Sheet'!$G$4=WAC_IIN),0))*'Blend Sheet'!$G19,0) + IFERROR(INDEX(WAC_Item_Cost,MATCH(1,(J$1=WAC_District)*('Blend Sheet'!$H$4=WAC_IIN),0))*'Blend Sheet'!$H19,0)  + IFERROR(INDEX(WAC_Item_Cost,MATCH(1,(J$1=WAC_District)*('Blend Sheet'!$I$4=WAC_IIN),0))*'Blend Sheet'!$I19,0) + IFERROR(INDEX(WAC_Item_Cost,MATCH(1,(J$1=WAC_District)*('Blend Sheet'!$J$4=WAC_IIN),0))*'Blend Sheet'!$J19,0) + IFERROR(INDEX(WAC_Item_Cost,MATCH(1,(J$1=WAC_District)*('Blend Sheet'!$K$4=WAC_IIN),0))*'Blend Sheet'!$K19,0) + IFERROR(INDEX(WAC_Item_Cost,MATCH(1,(J$1=WAC_District)*('Blend Sheet'!$L$4=WAC_IIN),0))*'Blend Sheet'!$L19,0) + IFERROR(INDEX(WAC_Item_Cost,MATCH(1,(J$1=WAC_District)*('Blend Sheet'!$M$4=WAC_IIN),0))*'Blend Sheet'!$M19,0) + IFERROR(INDEX(WAC_Item_Cost,MATCH(1,(J$1=WAC_District)*('Blend Sheet'!$N$4=WAC_IIN),0))*'Blend Sheet'!$N19,0) + IFERROR(INDEX(WAC_Item_Cost,MATCH(1,(J$1=WAC_District)*('Blend Sheet'!$O$4=WAC_IIN),0))*'Blend Sheet'!$O19,0) + IFERROR(INDEX(WAC_Item_Cost,MATCH(1,(J$1=WAC_District)*('Blend Sheet'!$P$4=WAC_IIN),0))*'Blend Sheet'!$P19,0) + IFERROR(INDEX(WAC_Item_Cost,MATCH(1,(J$1=WAC_District)*('Blend Sheet'!$Q$4=WAC_IIN),0))*'Blend Sheet'!$Q19,0) + IFERROR(INDEX(WAC_Item_Cost,MATCH(1,(J$1=WAC_District)*('Blend Sheet'!$R$4=WAC_IIN),0))*'Blend Sheet'!$R19,0) + IFERROR(INDEX(WAC_Item_Cost,MATCH(1,(J$1=WAC_District)*('Blend Sheet'!$S$4=WAC_IIN),0))*'Blend Sheet'!$S19,0) + IFERROR(INDEX(WAC_Item_Cost,MATCH(1,(J$1=WAC_District)*('Blend Sheet'!$T$4=WAC_IIN),0))*'Blend Sheet'!$T19,0) + IFERROR(INDEX(WAC_Item_Cost,MATCH(1,(J$1=WAC_District)*('Blend Sheet'!$U$4=WAC_IIN),0))*'Blend Sheet'!$U19,0) + IFERROR(INDEX(WAC_Item_Cost,MATCH(1,(J$1=WAC_District)*('Blend Sheet'!$V$4=WAC_IIN),0))*'Blend Sheet'!$V19,0) + IFERROR(INDEX(WAC_Item_Cost,MATCH(1,(J$1=WAC_District)*('Blend Sheet'!$W$4=WAC_IIN),0))*'Blend Sheet'!$W19,0) + IFERROR(INDEX(WAC_Item_Cost,MATCH(1,(J$1=WAC_District)*('Blend Sheet'!$X$4=WAC_IIN),0))*'Blend Sheet'!$X19,0) + IFERROR(INDEX(WAC_Item_Cost,MATCH(1,(J$1=WAC_District)*('Blend Sheet'!$Y$4=WAC_IIN),0))*'Blend Sheet'!$Y19,0) + IFERROR(INDEX(WAC_Item_Cost,MATCH(1,(J$1=WAC_District)*('Blend Sheet'!$Z$4=WAC_IIN),0))*'Blend Sheet'!$Z19,0) + IFERROR(INDEX(WAC_Item_Cost,MATCH(1,(J$1=WAC_District)*('Blend Sheet'!$AA$4=WAC_IIN),0))*'Blend Sheet'!$AA19,0) + IFERROR(INDEX(WAC_Item_Cost,MATCH(1,(J$1=WAC_District)*('Blend Sheet'!$AB$4=WAC_IIN),0))*'Blend Sheet'!$AB19,0) + IFERROR(INDEX(WAC_Item_Cost,MATCH(1,(J$1=WAC_District)*('Blend Sheet'!$AC$4=WAC_IIN),0))*'Blend Sheet'!$AC19,0) + IFERROR(INDEX(WAC_Item_Cost,MATCH(1,(J$1=WAC_District)*('Blend Sheet'!$AD$4=WAC_IIN),0))*'Blend Sheet'!$AD19,0) + IFERROR(INDEX(WAC_Item_Cost,MATCH(1,(J$1=WAC_District)*('Blend Sheet'!$AE$4=WAC_IIN),0))*'Blend Sheet'!$AE19,0) + IFERROR(INDEX(WAC_Item_Cost,MATCH(1,(J$1=WAC_District)*('Blend Sheet'!$AF$4=WAC_IIN),0))*'Blend Sheet'!$AF19,0) + IFERROR(INDEX(WAC_Item_Cost,MATCH(1,(J$1=WAC_District)*('Blend Sheet'!$AG$4=WAC_IIN),0))*'Blend Sheet'!$AG19,0) + IFERROR(INDEX(WAC_Item_Cost,MATCH(1,(J$1=WAC_District)*('Blend Sheet'!$AH$4=WAC_IIN),0))*'Blend Sheet'!$AH19,0) + IFERROR(INDEX(WAC_Item_Cost,MATCH(1,(J$1=WAC_District)*('Blend Sheet'!$AI$4=WAC_IIN),0))*'Blend Sheet'!$AI19,0) + IFERROR(INDEX(WAC_Item_Cost,MATCH(1,(J$1=WAC_District)*('Blend Sheet'!$AJ$4=WAC_IIN),0))*'Blend Sheet'!$AJ19,0) + IFERROR(INDEX(WAC_Item_Cost,MATCH(1,(J$1=WAC_District)*('Blend Sheet'!$AK$4=WAC_IIN),0))*'Blend Sheet'!$AK19,0) + IFERROR(INDEX(WAC_Item_Cost,MATCH(1,(J$1=WAC_District)*('Blend Sheet'!$AL$4=WAC_IIN),0))*'Blend Sheet'!$AL19,0) + IFERROR(INDEX(WAC_Item_Cost,MATCH(1,(J$1=WAC_District)*('Blend Sheet'!$AM$4=WAC_IIN),0))*'Blend Sheet'!$AM19,0) + IFERROR(INDEX(WAC_Item_Cost,MATCH(1,(J$1=WAC_District)*('Blend Sheet'!$AN$4=WAC_IIN),0))*'Blend Sheet'!$AN19,0) + IFERROR(INDEX(WAC_Item_Cost,MATCH(1,(J$1=WAC_District)*('Blend Sheet'!$AO$4=WAC_IIN),0))*'Blend Sheet'!$AO19,0) + IFERROR(INDEX(WAC_Item_Cost,MATCH(1,(J$1=WAC_District)*('Blend Sheet'!$AP$4=WAC_IIN),0))*'Blend Sheet'!$AP19/1000,0)</f>
        <v>204.30185978</v>
      </c>
      <c r="K16" s="245">
        <f t="array" ref="K16">IFERROR(INDEX(WAC_Item_Cost,MATCH(1,(K$1=WAC_District)*('Blend Sheet'!$C$4=WAC_IIN),0))*'Blend Sheet'!$C19/1000,0) + IFERROR(INDEX(WAC_Item_Cost,MATCH(1,(K$1=WAC_District)*('Blend Sheet'!$D$4=WAC_IIN),0))*'Blend Sheet'!$D19/1000,0) + IFERROR(INDEX(WAC_Item_Cost,MATCH(1,(K$1=WAC_District)*('Blend Sheet'!$E$4=WAC_IIN),0))*'Blend Sheet'!$E19/1000,0) + IFERROR(INDEX(WAC_Item_Cost,MATCH(1,(K$1=WAC_District)*('Blend Sheet'!$F$4=WAC_IIN),0))*'Blend Sheet'!$F19/1000,0)  + IFERROR(INDEX(WAC_Item_Cost,MATCH(1,(K$1=WAC_District)*('Blend Sheet'!$G$4=WAC_IIN),0))*'Blend Sheet'!$G19,0) + IFERROR(INDEX(WAC_Item_Cost,MATCH(1,(K$1=WAC_District)*('Blend Sheet'!$H$4=WAC_IIN),0))*'Blend Sheet'!$H19,0)  + IFERROR(INDEX(WAC_Item_Cost,MATCH(1,(K$1=WAC_District)*('Blend Sheet'!$I$4=WAC_IIN),0))*'Blend Sheet'!$I19,0) + IFERROR(INDEX(WAC_Item_Cost,MATCH(1,(K$1=WAC_District)*('Blend Sheet'!$J$4=WAC_IIN),0))*'Blend Sheet'!$J19,0) + IFERROR(INDEX(WAC_Item_Cost,MATCH(1,(K$1=WAC_District)*('Blend Sheet'!$K$4=WAC_IIN),0))*'Blend Sheet'!$K19,0) + IFERROR(INDEX(WAC_Item_Cost,MATCH(1,(K$1=WAC_District)*('Blend Sheet'!$L$4=WAC_IIN),0))*'Blend Sheet'!$L19,0) + IFERROR(INDEX(WAC_Item_Cost,MATCH(1,(K$1=WAC_District)*('Blend Sheet'!$M$4=WAC_IIN),0))*'Blend Sheet'!$M19,0) + IFERROR(INDEX(WAC_Item_Cost,MATCH(1,(K$1=WAC_District)*('Blend Sheet'!$N$4=WAC_IIN),0))*'Blend Sheet'!$N19,0) + IFERROR(INDEX(WAC_Item_Cost,MATCH(1,(K$1=WAC_District)*('Blend Sheet'!$O$4=WAC_IIN),0))*'Blend Sheet'!$O19,0) + IFERROR(INDEX(WAC_Item_Cost,MATCH(1,(K$1=WAC_District)*('Blend Sheet'!$P$4=WAC_IIN),0))*'Blend Sheet'!$P19,0) + IFERROR(INDEX(WAC_Item_Cost,MATCH(1,(K$1=WAC_District)*('Blend Sheet'!$Q$4=WAC_IIN),0))*'Blend Sheet'!$Q19,0) + IFERROR(INDEX(WAC_Item_Cost,MATCH(1,(K$1=WAC_District)*('Blend Sheet'!$R$4=WAC_IIN),0))*'Blend Sheet'!$R19,0) + IFERROR(INDEX(WAC_Item_Cost,MATCH(1,(K$1=WAC_District)*('Blend Sheet'!$S$4=WAC_IIN),0))*'Blend Sheet'!$S19,0) + IFERROR(INDEX(WAC_Item_Cost,MATCH(1,(K$1=WAC_District)*('Blend Sheet'!$T$4=WAC_IIN),0))*'Blend Sheet'!$T19,0) + IFERROR(INDEX(WAC_Item_Cost,MATCH(1,(K$1=WAC_District)*('Blend Sheet'!$U$4=WAC_IIN),0))*'Blend Sheet'!$U19,0) + IFERROR(INDEX(WAC_Item_Cost,MATCH(1,(K$1=WAC_District)*('Blend Sheet'!$V$4=WAC_IIN),0))*'Blend Sheet'!$V19,0) + IFERROR(INDEX(WAC_Item_Cost,MATCH(1,(K$1=WAC_District)*('Blend Sheet'!$W$4=WAC_IIN),0))*'Blend Sheet'!$W19,0) + IFERROR(INDEX(WAC_Item_Cost,MATCH(1,(K$1=WAC_District)*('Blend Sheet'!$X$4=WAC_IIN),0))*'Blend Sheet'!$X19,0) + IFERROR(INDEX(WAC_Item_Cost,MATCH(1,(K$1=WAC_District)*('Blend Sheet'!$Y$4=WAC_IIN),0))*'Blend Sheet'!$Y19,0) + IFERROR(INDEX(WAC_Item_Cost,MATCH(1,(K$1=WAC_District)*('Blend Sheet'!$Z$4=WAC_IIN),0))*'Blend Sheet'!$Z19,0) + IFERROR(INDEX(WAC_Item_Cost,MATCH(1,(K$1=WAC_District)*('Blend Sheet'!$AA$4=WAC_IIN),0))*'Blend Sheet'!$AA19,0) + IFERROR(INDEX(WAC_Item_Cost,MATCH(1,(K$1=WAC_District)*('Blend Sheet'!$AB$4=WAC_IIN),0))*'Blend Sheet'!$AB19,0) + IFERROR(INDEX(WAC_Item_Cost,MATCH(1,(K$1=WAC_District)*('Blend Sheet'!$AC$4=WAC_IIN),0))*'Blend Sheet'!$AC19,0) + IFERROR(INDEX(WAC_Item_Cost,MATCH(1,(K$1=WAC_District)*('Blend Sheet'!$AD$4=WAC_IIN),0))*'Blend Sheet'!$AD19,0) + IFERROR(INDEX(WAC_Item_Cost,MATCH(1,(K$1=WAC_District)*('Blend Sheet'!$AE$4=WAC_IIN),0))*'Blend Sheet'!$AE19,0) + IFERROR(INDEX(WAC_Item_Cost,MATCH(1,(K$1=WAC_District)*('Blend Sheet'!$AF$4=WAC_IIN),0))*'Blend Sheet'!$AF19,0) + IFERROR(INDEX(WAC_Item_Cost,MATCH(1,(K$1=WAC_District)*('Blend Sheet'!$AG$4=WAC_IIN),0))*'Blend Sheet'!$AG19,0) + IFERROR(INDEX(WAC_Item_Cost,MATCH(1,(K$1=WAC_District)*('Blend Sheet'!$AH$4=WAC_IIN),0))*'Blend Sheet'!$AH19,0) + IFERROR(INDEX(WAC_Item_Cost,MATCH(1,(K$1=WAC_District)*('Blend Sheet'!$AI$4=WAC_IIN),0))*'Blend Sheet'!$AI19,0) + IFERROR(INDEX(WAC_Item_Cost,MATCH(1,(K$1=WAC_District)*('Blend Sheet'!$AJ$4=WAC_IIN),0))*'Blend Sheet'!$AJ19,0) + IFERROR(INDEX(WAC_Item_Cost,MATCH(1,(K$1=WAC_District)*('Blend Sheet'!$AK$4=WAC_IIN),0))*'Blend Sheet'!$AK19,0) + IFERROR(INDEX(WAC_Item_Cost,MATCH(1,(K$1=WAC_District)*('Blend Sheet'!$AL$4=WAC_IIN),0))*'Blend Sheet'!$AL19,0) + IFERROR(INDEX(WAC_Item_Cost,MATCH(1,(K$1=WAC_District)*('Blend Sheet'!$AM$4=WAC_IIN),0))*'Blend Sheet'!$AM19,0) + IFERROR(INDEX(WAC_Item_Cost,MATCH(1,(K$1=WAC_District)*('Blend Sheet'!$AN$4=WAC_IIN),0))*'Blend Sheet'!$AN19,0) + IFERROR(INDEX(WAC_Item_Cost,MATCH(1,(K$1=WAC_District)*('Blend Sheet'!$AO$4=WAC_IIN),0))*'Blend Sheet'!$AO19,0) + IFERROR(INDEX(WAC_Item_Cost,MATCH(1,(K$1=WAC_District)*('Blend Sheet'!$AP$4=WAC_IIN),0))*'Blend Sheet'!$AP19/1000,0)</f>
        <v>133.03170306000001</v>
      </c>
      <c r="L16" s="245">
        <f t="array" ref="L16">IFERROR(INDEX(WAC_Item_Cost,MATCH(1,(L$1=WAC_District)*('Blend Sheet'!$C$4=WAC_IIN),0))*'Blend Sheet'!$C19/1000,0) + IFERROR(INDEX(WAC_Item_Cost,MATCH(1,(L$1=WAC_District)*('Blend Sheet'!$D$4=WAC_IIN),0))*'Blend Sheet'!$D19/1000,0) + IFERROR(INDEX(WAC_Item_Cost,MATCH(1,(L$1=WAC_District)*('Blend Sheet'!$E$4=WAC_IIN),0))*'Blend Sheet'!$E19/1000,0) + IFERROR(INDEX(WAC_Item_Cost,MATCH(1,(L$1=WAC_District)*('Blend Sheet'!$F$4=WAC_IIN),0))*'Blend Sheet'!$F19/1000,0)  + IFERROR(INDEX(WAC_Item_Cost,MATCH(1,(L$1=WAC_District)*('Blend Sheet'!$G$4=WAC_IIN),0))*'Blend Sheet'!$G19,0) + IFERROR(INDEX(WAC_Item_Cost,MATCH(1,(L$1=WAC_District)*('Blend Sheet'!$H$4=WAC_IIN),0))*'Blend Sheet'!$H19,0)  + IFERROR(INDEX(WAC_Item_Cost,MATCH(1,(L$1=WAC_District)*('Blend Sheet'!$I$4=WAC_IIN),0))*'Blend Sheet'!$I19,0) + IFERROR(INDEX(WAC_Item_Cost,MATCH(1,(L$1=WAC_District)*('Blend Sheet'!$J$4=WAC_IIN),0))*'Blend Sheet'!$J19,0) + IFERROR(INDEX(WAC_Item_Cost,MATCH(1,(L$1=WAC_District)*('Blend Sheet'!$K$4=WAC_IIN),0))*'Blend Sheet'!$K19,0) + IFERROR(INDEX(WAC_Item_Cost,MATCH(1,(L$1=WAC_District)*('Blend Sheet'!$L$4=WAC_IIN),0))*'Blend Sheet'!$L19,0) + IFERROR(INDEX(WAC_Item_Cost,MATCH(1,(L$1=WAC_District)*('Blend Sheet'!$M$4=WAC_IIN),0))*'Blend Sheet'!$M19,0) + IFERROR(INDEX(WAC_Item_Cost,MATCH(1,(L$1=WAC_District)*('Blend Sheet'!$N$4=WAC_IIN),0))*'Blend Sheet'!$N19,0) + IFERROR(INDEX(WAC_Item_Cost,MATCH(1,(L$1=WAC_District)*('Blend Sheet'!$O$4=WAC_IIN),0))*'Blend Sheet'!$O19,0) + IFERROR(INDEX(WAC_Item_Cost,MATCH(1,(L$1=WAC_District)*('Blend Sheet'!$P$4=WAC_IIN),0))*'Blend Sheet'!$P19,0) + IFERROR(INDEX(WAC_Item_Cost,MATCH(1,(L$1=WAC_District)*('Blend Sheet'!$Q$4=WAC_IIN),0))*'Blend Sheet'!$Q19,0) + IFERROR(INDEX(WAC_Item_Cost,MATCH(1,(L$1=WAC_District)*('Blend Sheet'!$R$4=WAC_IIN),0))*'Blend Sheet'!$R19,0) + IFERROR(INDEX(WAC_Item_Cost,MATCH(1,(L$1=WAC_District)*('Blend Sheet'!$S$4=WAC_IIN),0))*'Blend Sheet'!$S19,0) + IFERROR(INDEX(WAC_Item_Cost,MATCH(1,(L$1=WAC_District)*('Blend Sheet'!$T$4=WAC_IIN),0))*'Blend Sheet'!$T19,0) + IFERROR(INDEX(WAC_Item_Cost,MATCH(1,(L$1=WAC_District)*('Blend Sheet'!$U$4=WAC_IIN),0))*'Blend Sheet'!$U19,0) + IFERROR(INDEX(WAC_Item_Cost,MATCH(1,(L$1=WAC_District)*('Blend Sheet'!$V$4=WAC_IIN),0))*'Blend Sheet'!$V19,0) + IFERROR(INDEX(WAC_Item_Cost,MATCH(1,(L$1=WAC_District)*('Blend Sheet'!$W$4=WAC_IIN),0))*'Blend Sheet'!$W19,0) + IFERROR(INDEX(WAC_Item_Cost,MATCH(1,(L$1=WAC_District)*('Blend Sheet'!$X$4=WAC_IIN),0))*'Blend Sheet'!$X19,0) + IFERROR(INDEX(WAC_Item_Cost,MATCH(1,(L$1=WAC_District)*('Blend Sheet'!$Y$4=WAC_IIN),0))*'Blend Sheet'!$Y19,0) + IFERROR(INDEX(WAC_Item_Cost,MATCH(1,(L$1=WAC_District)*('Blend Sheet'!$Z$4=WAC_IIN),0))*'Blend Sheet'!$Z19,0) + IFERROR(INDEX(WAC_Item_Cost,MATCH(1,(L$1=WAC_District)*('Blend Sheet'!$AA$4=WAC_IIN),0))*'Blend Sheet'!$AA19,0) + IFERROR(INDEX(WAC_Item_Cost,MATCH(1,(L$1=WAC_District)*('Blend Sheet'!$AB$4=WAC_IIN),0))*'Blend Sheet'!$AB19,0) + IFERROR(INDEX(WAC_Item_Cost,MATCH(1,(L$1=WAC_District)*('Blend Sheet'!$AC$4=WAC_IIN),0))*'Blend Sheet'!$AC19,0) + IFERROR(INDEX(WAC_Item_Cost,MATCH(1,(L$1=WAC_District)*('Blend Sheet'!$AD$4=WAC_IIN),0))*'Blend Sheet'!$AD19,0) + IFERROR(INDEX(WAC_Item_Cost,MATCH(1,(L$1=WAC_District)*('Blend Sheet'!$AE$4=WAC_IIN),0))*'Blend Sheet'!$AE19,0) + IFERROR(INDEX(WAC_Item_Cost,MATCH(1,(L$1=WAC_District)*('Blend Sheet'!$AF$4=WAC_IIN),0))*'Blend Sheet'!$AF19,0) + IFERROR(INDEX(WAC_Item_Cost,MATCH(1,(L$1=WAC_District)*('Blend Sheet'!$AG$4=WAC_IIN),0))*'Blend Sheet'!$AG19,0) + IFERROR(INDEX(WAC_Item_Cost,MATCH(1,(L$1=WAC_District)*('Blend Sheet'!$AH$4=WAC_IIN),0))*'Blend Sheet'!$AH19,0) + IFERROR(INDEX(WAC_Item_Cost,MATCH(1,(L$1=WAC_District)*('Blend Sheet'!$AI$4=WAC_IIN),0))*'Blend Sheet'!$AI19,0) + IFERROR(INDEX(WAC_Item_Cost,MATCH(1,(L$1=WAC_District)*('Blend Sheet'!$AJ$4=WAC_IIN),0))*'Blend Sheet'!$AJ19,0) + IFERROR(INDEX(WAC_Item_Cost,MATCH(1,(L$1=WAC_District)*('Blend Sheet'!$AK$4=WAC_IIN),0))*'Blend Sheet'!$AK19,0) + IFERROR(INDEX(WAC_Item_Cost,MATCH(1,(L$1=WAC_District)*('Blend Sheet'!$AL$4=WAC_IIN),0))*'Blend Sheet'!$AL19,0) + IFERROR(INDEX(WAC_Item_Cost,MATCH(1,(L$1=WAC_District)*('Blend Sheet'!$AM$4=WAC_IIN),0))*'Blend Sheet'!$AM19,0) + IFERROR(INDEX(WAC_Item_Cost,MATCH(1,(L$1=WAC_District)*('Blend Sheet'!$AN$4=WAC_IIN),0))*'Blend Sheet'!$AN19,0) + IFERROR(INDEX(WAC_Item_Cost,MATCH(1,(L$1=WAC_District)*('Blend Sheet'!$AO$4=WAC_IIN),0))*'Blend Sheet'!$AO19,0) + IFERROR(INDEX(WAC_Item_Cost,MATCH(1,(L$1=WAC_District)*('Blend Sheet'!$AP$4=WAC_IIN),0))*'Blend Sheet'!$AP19/1000,0)</f>
        <v>146.96844002</v>
      </c>
    </row>
    <row r="17" spans="1:12" x14ac:dyDescent="0.25">
      <c r="A17" t="str">
        <f>'Blend Sheet'!A20</f>
        <v>1:1:4 'G' (Sask)</v>
      </c>
      <c r="B17" s="245"/>
      <c r="C17" s="245"/>
      <c r="D17" s="245">
        <f t="array" ref="D17">IFERROR(INDEX(WAC_Item_Cost,MATCH(1,(D$1=WAC_District)*('Blend Sheet'!$C$4=WAC_IIN),0))*'Blend Sheet'!$C20/1000,0) + IFERROR(INDEX(WAC_Item_Cost,MATCH(1,(D$1=WAC_District)*('Blend Sheet'!$D$4=WAC_IIN),0))*'Blend Sheet'!$D20/1000,0) + IFERROR(INDEX(WAC_Item_Cost,MATCH(1,(D$1=WAC_District)*('Blend Sheet'!$E$4=WAC_IIN),0))*'Blend Sheet'!$E20/1000,0) + IFERROR(INDEX(WAC_Item_Cost,MATCH(1,(D$1=WAC_District)*('Blend Sheet'!$F$4=WAC_IIN),0))*'Blend Sheet'!$F20/1000,0)  + IFERROR(INDEX(WAC_Item_Cost,MATCH(1,(D$1=WAC_District)*('Blend Sheet'!$G$4=WAC_IIN),0))*'Blend Sheet'!$G20,0) + IFERROR(INDEX(WAC_Item_Cost,MATCH(1,(D$1=WAC_District)*('Blend Sheet'!$H$4=WAC_IIN),0))*'Blend Sheet'!$H20,0)  + IFERROR(INDEX(WAC_Item_Cost,MATCH(1,(D$1=WAC_District)*('Blend Sheet'!$I$4=WAC_IIN),0))*'Blend Sheet'!$I20,0) + IFERROR(INDEX(WAC_Item_Cost,MATCH(1,(D$1=WAC_District)*('Blend Sheet'!$J$4=WAC_IIN),0))*'Blend Sheet'!$J20,0) + IFERROR(INDEX(WAC_Item_Cost,MATCH(1,(D$1=WAC_District)*('Blend Sheet'!$K$4=WAC_IIN),0))*'Blend Sheet'!$K20,0) + IFERROR(INDEX(WAC_Item_Cost,MATCH(1,(D$1=WAC_District)*('Blend Sheet'!$L$4=WAC_IIN),0))*'Blend Sheet'!$L20,0) + IFERROR(INDEX(WAC_Item_Cost,MATCH(1,(D$1=WAC_District)*('Blend Sheet'!$M$4=WAC_IIN),0))*'Blend Sheet'!$M20,0) + IFERROR(INDEX(WAC_Item_Cost,MATCH(1,(D$1=WAC_District)*('Blend Sheet'!$N$4=WAC_IIN),0))*'Blend Sheet'!$N20,0) + IFERROR(INDEX(WAC_Item_Cost,MATCH(1,(D$1=WAC_District)*('Blend Sheet'!$O$4=WAC_IIN),0))*'Blend Sheet'!$O20,0) + IFERROR(INDEX(WAC_Item_Cost,MATCH(1,(D$1=WAC_District)*('Blend Sheet'!$P$4=WAC_IIN),0))*'Blend Sheet'!$P20,0) + IFERROR(INDEX(WAC_Item_Cost,MATCH(1,(D$1=WAC_District)*('Blend Sheet'!$Q$4=WAC_IIN),0))*'Blend Sheet'!$Q20,0) + IFERROR(INDEX(WAC_Item_Cost,MATCH(1,(D$1=WAC_District)*('Blend Sheet'!$R$4=WAC_IIN),0))*'Blend Sheet'!$R20,0) + IFERROR(INDEX(WAC_Item_Cost,MATCH(1,(D$1=WAC_District)*('Blend Sheet'!$S$4=WAC_IIN),0))*'Blend Sheet'!$S20,0) + IFERROR(INDEX(WAC_Item_Cost,MATCH(1,(D$1=WAC_District)*('Blend Sheet'!$T$4=WAC_IIN),0))*'Blend Sheet'!$T20,0) + IFERROR(INDEX(WAC_Item_Cost,MATCH(1,(D$1=WAC_District)*('Blend Sheet'!$U$4=WAC_IIN),0))*'Blend Sheet'!$U20,0) + IFERROR(INDEX(WAC_Item_Cost,MATCH(1,(D$1=WAC_District)*('Blend Sheet'!$V$4=WAC_IIN),0))*'Blend Sheet'!$V20,0) + IFERROR(INDEX(WAC_Item_Cost,MATCH(1,(D$1=WAC_District)*('Blend Sheet'!$W$4=WAC_IIN),0))*'Blend Sheet'!$W20,0) + IFERROR(INDEX(WAC_Item_Cost,MATCH(1,(D$1=WAC_District)*('Blend Sheet'!$X$4=WAC_IIN),0))*'Blend Sheet'!$X20,0) + IFERROR(INDEX(WAC_Item_Cost,MATCH(1,(D$1=WAC_District)*('Blend Sheet'!$Y$4=WAC_IIN),0))*'Blend Sheet'!$Y20,0) + IFERROR(INDEX(WAC_Item_Cost,MATCH(1,(D$1=WAC_District)*('Blend Sheet'!$Z$4=WAC_IIN),0))*'Blend Sheet'!$Z20,0) + IFERROR(INDEX(WAC_Item_Cost,MATCH(1,(D$1=WAC_District)*('Blend Sheet'!$AA$4=WAC_IIN),0))*'Blend Sheet'!$AA20,0) + IFERROR(INDEX(WAC_Item_Cost,MATCH(1,(D$1=WAC_District)*('Blend Sheet'!$AB$4=WAC_IIN),0))*'Blend Sheet'!$AB20,0) + IFERROR(INDEX(WAC_Item_Cost,MATCH(1,(D$1=WAC_District)*('Blend Sheet'!$AC$4=WAC_IIN),0))*'Blend Sheet'!$AC20,0) + IFERROR(INDEX(WAC_Item_Cost,MATCH(1,(D$1=WAC_District)*('Blend Sheet'!$AD$4=WAC_IIN),0))*'Blend Sheet'!$AD20,0) + IFERROR(INDEX(WAC_Item_Cost,MATCH(1,(D$1=WAC_District)*('Blend Sheet'!$AE$4=WAC_IIN),0))*'Blend Sheet'!$AE20,0) + IFERROR(INDEX(WAC_Item_Cost,MATCH(1,(D$1=WAC_District)*('Blend Sheet'!$AF$4=WAC_IIN),0))*'Blend Sheet'!$AF20,0) + IFERROR(INDEX(WAC_Item_Cost,MATCH(1,(D$1=WAC_District)*('Blend Sheet'!$AG$4=WAC_IIN),0))*'Blend Sheet'!$AG20,0) + IFERROR(INDEX(WAC_Item_Cost,MATCH(1,(D$1=WAC_District)*('Blend Sheet'!$AH$4=WAC_IIN),0))*'Blend Sheet'!$AH20,0) + IFERROR(INDEX(WAC_Item_Cost,MATCH(1,(D$1=WAC_District)*('Blend Sheet'!$AI$4=WAC_IIN),0))*'Blend Sheet'!$AI20,0) + IFERROR(INDEX(WAC_Item_Cost,MATCH(1,(D$1=WAC_District)*('Blend Sheet'!$AJ$4=WAC_IIN),0))*'Blend Sheet'!$AJ20,0) + IFERROR(INDEX(WAC_Item_Cost,MATCH(1,(D$1=WAC_District)*('Blend Sheet'!$AK$4=WAC_IIN),0))*'Blend Sheet'!$AK20,0) + IFERROR(INDEX(WAC_Item_Cost,MATCH(1,(D$1=WAC_District)*('Blend Sheet'!$AL$4=WAC_IIN),0))*'Blend Sheet'!$AL20,0) + IFERROR(INDEX(WAC_Item_Cost,MATCH(1,(D$1=WAC_District)*('Blend Sheet'!$AM$4=WAC_IIN),0))*'Blend Sheet'!$AM20,0) + IFERROR(INDEX(WAC_Item_Cost,MATCH(1,(D$1=WAC_District)*('Blend Sheet'!$AN$4=WAC_IIN),0))*'Blend Sheet'!$AN20,0) + IFERROR(INDEX(WAC_Item_Cost,MATCH(1,(D$1=WAC_District)*('Blend Sheet'!$AO$4=WAC_IIN),0))*'Blend Sheet'!$AO20,0) + IFERROR(INDEX(WAC_Item_Cost,MATCH(1,(D$1=WAC_District)*('Blend Sheet'!$AP$4=WAC_IIN),0))*'Blend Sheet'!$AP20/1000,0)</f>
        <v>194.489927392</v>
      </c>
      <c r="E17" s="245"/>
      <c r="F17" s="245"/>
      <c r="G17" s="245"/>
      <c r="H17" s="245"/>
      <c r="I17" s="245"/>
      <c r="J17" s="245"/>
      <c r="K17" s="245"/>
      <c r="L17" s="245"/>
    </row>
    <row r="18" spans="1:12" x14ac:dyDescent="0.25">
      <c r="A18" t="str">
        <f>'Blend Sheet'!A21</f>
        <v>1:1:6 'G'</v>
      </c>
      <c r="B18" s="245">
        <f t="array" ref="B18">IFERROR(INDEX(WAC_Item_Cost,MATCH(1,(B$1=WAC_District)*('Blend Sheet'!$C$4=WAC_IIN),0))*'Blend Sheet'!$C21/1000,0) + IFERROR(INDEX(WAC_Item_Cost,MATCH(1,(B$1=WAC_District)*('Blend Sheet'!$D$4=WAC_IIN),0))*'Blend Sheet'!$D21/1000,0) + IFERROR(INDEX(WAC_Item_Cost,MATCH(1,(B$1=WAC_District)*('Blend Sheet'!$E$4=WAC_IIN),0))*'Blend Sheet'!$E21/1000,0) + IFERROR(INDEX(WAC_Item_Cost,MATCH(1,(B$1=WAC_District)*('Blend Sheet'!$F$4=WAC_IIN),0))*'Blend Sheet'!$F21/1000,0)  + IFERROR(INDEX(WAC_Item_Cost,MATCH(1,(B$1=WAC_District)*('Blend Sheet'!$G$4=WAC_IIN),0))*'Blend Sheet'!$G21,0) + IFERROR(INDEX(WAC_Item_Cost,MATCH(1,(B$1=WAC_District)*('Blend Sheet'!$H$4=WAC_IIN),0))*'Blend Sheet'!$H21,0)  + IFERROR(INDEX(WAC_Item_Cost,MATCH(1,(B$1=WAC_District)*('Blend Sheet'!$I$4=WAC_IIN),0))*'Blend Sheet'!$I21,0) + IFERROR(INDEX(WAC_Item_Cost,MATCH(1,(B$1=WAC_District)*('Blend Sheet'!$J$4=WAC_IIN),0))*'Blend Sheet'!$J21,0) + IFERROR(INDEX(WAC_Item_Cost,MATCH(1,(B$1=WAC_District)*('Blend Sheet'!$K$4=WAC_IIN),0))*'Blend Sheet'!$K21,0) + IFERROR(INDEX(WAC_Item_Cost,MATCH(1,(B$1=WAC_District)*('Blend Sheet'!$L$4=WAC_IIN),0))*'Blend Sheet'!$L21,0) + IFERROR(INDEX(WAC_Item_Cost,MATCH(1,(B$1=WAC_District)*('Blend Sheet'!$M$4=WAC_IIN),0))*'Blend Sheet'!$M21,0) + IFERROR(INDEX(WAC_Item_Cost,MATCH(1,(B$1=WAC_District)*('Blend Sheet'!$N$4=WAC_IIN),0))*'Blend Sheet'!$N21,0) + IFERROR(INDEX(WAC_Item_Cost,MATCH(1,(B$1=WAC_District)*('Blend Sheet'!$O$4=WAC_IIN),0))*'Blend Sheet'!$O21,0) + IFERROR(INDEX(WAC_Item_Cost,MATCH(1,(B$1=WAC_District)*('Blend Sheet'!$P$4=WAC_IIN),0))*'Blend Sheet'!$P21,0) + IFERROR(INDEX(WAC_Item_Cost,MATCH(1,(B$1=WAC_District)*('Blend Sheet'!$Q$4=WAC_IIN),0))*'Blend Sheet'!$Q21,0) + IFERROR(INDEX(WAC_Item_Cost,MATCH(1,(B$1=WAC_District)*('Blend Sheet'!$R$4=WAC_IIN),0))*'Blend Sheet'!$R21,0) + IFERROR(INDEX(WAC_Item_Cost,MATCH(1,(B$1=WAC_District)*('Blend Sheet'!$S$4=WAC_IIN),0))*'Blend Sheet'!$S21,0) + IFERROR(INDEX(WAC_Item_Cost,MATCH(1,(B$1=WAC_District)*('Blend Sheet'!$T$4=WAC_IIN),0))*'Blend Sheet'!$T21,0) + IFERROR(INDEX(WAC_Item_Cost,MATCH(1,(B$1=WAC_District)*('Blend Sheet'!$U$4=WAC_IIN),0))*'Blend Sheet'!$U21,0) + IFERROR(INDEX(WAC_Item_Cost,MATCH(1,(B$1=WAC_District)*('Blend Sheet'!$V$4=WAC_IIN),0))*'Blend Sheet'!$V21,0) + IFERROR(INDEX(WAC_Item_Cost,MATCH(1,(B$1=WAC_District)*('Blend Sheet'!$W$4=WAC_IIN),0))*'Blend Sheet'!$W21,0) + IFERROR(INDEX(WAC_Item_Cost,MATCH(1,(B$1=WAC_District)*('Blend Sheet'!$X$4=WAC_IIN),0))*'Blend Sheet'!$X21,0) + IFERROR(INDEX(WAC_Item_Cost,MATCH(1,(B$1=WAC_District)*('Blend Sheet'!$Y$4=WAC_IIN),0))*'Blend Sheet'!$Y21,0) + IFERROR(INDEX(WAC_Item_Cost,MATCH(1,(B$1=WAC_District)*('Blend Sheet'!$Z$4=WAC_IIN),0))*'Blend Sheet'!$Z21,0) + IFERROR(INDEX(WAC_Item_Cost,MATCH(1,(B$1=WAC_District)*('Blend Sheet'!$AA$4=WAC_IIN),0))*'Blend Sheet'!$AA21,0) + IFERROR(INDEX(WAC_Item_Cost,MATCH(1,(B$1=WAC_District)*('Blend Sheet'!$AB$4=WAC_IIN),0))*'Blend Sheet'!$AB21,0) + IFERROR(INDEX(WAC_Item_Cost,MATCH(1,(B$1=WAC_District)*('Blend Sheet'!$AC$4=WAC_IIN),0))*'Blend Sheet'!$AC21,0) + IFERROR(INDEX(WAC_Item_Cost,MATCH(1,(B$1=WAC_District)*('Blend Sheet'!$AD$4=WAC_IIN),0))*'Blend Sheet'!$AD21,0) + IFERROR(INDEX(WAC_Item_Cost,MATCH(1,(B$1=WAC_District)*('Blend Sheet'!$AE$4=WAC_IIN),0))*'Blend Sheet'!$AE21,0) + IFERROR(INDEX(WAC_Item_Cost,MATCH(1,(B$1=WAC_District)*('Blend Sheet'!$AF$4=WAC_IIN),0))*'Blend Sheet'!$AF21,0) + IFERROR(INDEX(WAC_Item_Cost,MATCH(1,(B$1=WAC_District)*('Blend Sheet'!$AG$4=WAC_IIN),0))*'Blend Sheet'!$AG21,0) + IFERROR(INDEX(WAC_Item_Cost,MATCH(1,(B$1=WAC_District)*('Blend Sheet'!$AH$4=WAC_IIN),0))*'Blend Sheet'!$AH21,0) + IFERROR(INDEX(WAC_Item_Cost,MATCH(1,(B$1=WAC_District)*('Blend Sheet'!$AI$4=WAC_IIN),0))*'Blend Sheet'!$AI21,0) + IFERROR(INDEX(WAC_Item_Cost,MATCH(1,(B$1=WAC_District)*('Blend Sheet'!$AJ$4=WAC_IIN),0))*'Blend Sheet'!$AJ21,0) + IFERROR(INDEX(WAC_Item_Cost,MATCH(1,(B$1=WAC_District)*('Blend Sheet'!$AK$4=WAC_IIN),0))*'Blend Sheet'!$AK21,0) + IFERROR(INDEX(WAC_Item_Cost,MATCH(1,(B$1=WAC_District)*('Blend Sheet'!$AL$4=WAC_IIN),0))*'Blend Sheet'!$AL21,0) + IFERROR(INDEX(WAC_Item_Cost,MATCH(1,(B$1=WAC_District)*('Blend Sheet'!$AM$4=WAC_IIN),0))*'Blend Sheet'!$AM21,0) + IFERROR(INDEX(WAC_Item_Cost,MATCH(1,(B$1=WAC_District)*('Blend Sheet'!$AN$4=WAC_IIN),0))*'Blend Sheet'!$AN21,0) + IFERROR(INDEX(WAC_Item_Cost,MATCH(1,(B$1=WAC_District)*('Blend Sheet'!$AO$4=WAC_IIN),0))*'Blend Sheet'!$AO21,0) + IFERROR(INDEX(WAC_Item_Cost,MATCH(1,(B$1=WAC_District)*('Blend Sheet'!$AP$4=WAC_IIN),0))*'Blend Sheet'!$AP21/1000,0)</f>
        <v>177.70757974</v>
      </c>
      <c r="C18" s="245">
        <f t="array" ref="C18">IFERROR(INDEX(WAC_Item_Cost,MATCH(1,(C$1=WAC_District)*('Blend Sheet'!$C$4=WAC_IIN),0))*'Blend Sheet'!$C21/1000,0) + IFERROR(INDEX(WAC_Item_Cost,MATCH(1,(C$1=WAC_District)*('Blend Sheet'!$D$4=WAC_IIN),0))*'Blend Sheet'!$D21/1000,0) + IFERROR(INDEX(WAC_Item_Cost,MATCH(1,(C$1=WAC_District)*('Blend Sheet'!$E$4=WAC_IIN),0))*'Blend Sheet'!$E21/1000,0) + IFERROR(INDEX(WAC_Item_Cost,MATCH(1,(C$1=WAC_District)*('Blend Sheet'!$F$4=WAC_IIN),0))*'Blend Sheet'!$F21/1000,0)  + IFERROR(INDEX(WAC_Item_Cost,MATCH(1,(C$1=WAC_District)*('Blend Sheet'!$G$4=WAC_IIN),0))*'Blend Sheet'!$G21,0) + IFERROR(INDEX(WAC_Item_Cost,MATCH(1,(C$1=WAC_District)*('Blend Sheet'!$H$4=WAC_IIN),0))*'Blend Sheet'!$H21,0)  + IFERROR(INDEX(WAC_Item_Cost,MATCH(1,(C$1=WAC_District)*('Blend Sheet'!$I$4=WAC_IIN),0))*'Blend Sheet'!$I21,0) + IFERROR(INDEX(WAC_Item_Cost,MATCH(1,(C$1=WAC_District)*('Blend Sheet'!$J$4=WAC_IIN),0))*'Blend Sheet'!$J21,0) + IFERROR(INDEX(WAC_Item_Cost,MATCH(1,(C$1=WAC_District)*('Blend Sheet'!$K$4=WAC_IIN),0))*'Blend Sheet'!$K21,0) + IFERROR(INDEX(WAC_Item_Cost,MATCH(1,(C$1=WAC_District)*('Blend Sheet'!$L$4=WAC_IIN),0))*'Blend Sheet'!$L21,0) + IFERROR(INDEX(WAC_Item_Cost,MATCH(1,(C$1=WAC_District)*('Blend Sheet'!$M$4=WAC_IIN),0))*'Blend Sheet'!$M21,0) + IFERROR(INDEX(WAC_Item_Cost,MATCH(1,(C$1=WAC_District)*('Blend Sheet'!$N$4=WAC_IIN),0))*'Blend Sheet'!$N21,0) + IFERROR(INDEX(WAC_Item_Cost,MATCH(1,(C$1=WAC_District)*('Blend Sheet'!$O$4=WAC_IIN),0))*'Blend Sheet'!$O21,0) + IFERROR(INDEX(WAC_Item_Cost,MATCH(1,(C$1=WAC_District)*('Blend Sheet'!$P$4=WAC_IIN),0))*'Blend Sheet'!$P21,0) + IFERROR(INDEX(WAC_Item_Cost,MATCH(1,(C$1=WAC_District)*('Blend Sheet'!$Q$4=WAC_IIN),0))*'Blend Sheet'!$Q21,0) + IFERROR(INDEX(WAC_Item_Cost,MATCH(1,(C$1=WAC_District)*('Blend Sheet'!$R$4=WAC_IIN),0))*'Blend Sheet'!$R21,0) + IFERROR(INDEX(WAC_Item_Cost,MATCH(1,(C$1=WAC_District)*('Blend Sheet'!$S$4=WAC_IIN),0))*'Blend Sheet'!$S21,0) + IFERROR(INDEX(WAC_Item_Cost,MATCH(1,(C$1=WAC_District)*('Blend Sheet'!$T$4=WAC_IIN),0))*'Blend Sheet'!$T21,0) + IFERROR(INDEX(WAC_Item_Cost,MATCH(1,(C$1=WAC_District)*('Blend Sheet'!$U$4=WAC_IIN),0))*'Blend Sheet'!$U21,0) + IFERROR(INDEX(WAC_Item_Cost,MATCH(1,(C$1=WAC_District)*('Blend Sheet'!$V$4=WAC_IIN),0))*'Blend Sheet'!$V21,0) + IFERROR(INDEX(WAC_Item_Cost,MATCH(1,(C$1=WAC_District)*('Blend Sheet'!$W$4=WAC_IIN),0))*'Blend Sheet'!$W21,0) + IFERROR(INDEX(WAC_Item_Cost,MATCH(1,(C$1=WAC_District)*('Blend Sheet'!$X$4=WAC_IIN),0))*'Blend Sheet'!$X21,0) + IFERROR(INDEX(WAC_Item_Cost,MATCH(1,(C$1=WAC_District)*('Blend Sheet'!$Y$4=WAC_IIN),0))*'Blend Sheet'!$Y21,0) + IFERROR(INDEX(WAC_Item_Cost,MATCH(1,(C$1=WAC_District)*('Blend Sheet'!$Z$4=WAC_IIN),0))*'Blend Sheet'!$Z21,0) + IFERROR(INDEX(WAC_Item_Cost,MATCH(1,(C$1=WAC_District)*('Blend Sheet'!$AA$4=WAC_IIN),0))*'Blend Sheet'!$AA21,0) + IFERROR(INDEX(WAC_Item_Cost,MATCH(1,(C$1=WAC_District)*('Blend Sheet'!$AB$4=WAC_IIN),0))*'Blend Sheet'!$AB21,0) + IFERROR(INDEX(WAC_Item_Cost,MATCH(1,(C$1=WAC_District)*('Blend Sheet'!$AC$4=WAC_IIN),0))*'Blend Sheet'!$AC21,0) + IFERROR(INDEX(WAC_Item_Cost,MATCH(1,(C$1=WAC_District)*('Blend Sheet'!$AD$4=WAC_IIN),0))*'Blend Sheet'!$AD21,0) + IFERROR(INDEX(WAC_Item_Cost,MATCH(1,(C$1=WAC_District)*('Blend Sheet'!$AE$4=WAC_IIN),0))*'Blend Sheet'!$AE21,0) + IFERROR(INDEX(WAC_Item_Cost,MATCH(1,(C$1=WAC_District)*('Blend Sheet'!$AF$4=WAC_IIN),0))*'Blend Sheet'!$AF21,0) + IFERROR(INDEX(WAC_Item_Cost,MATCH(1,(C$1=WAC_District)*('Blend Sheet'!$AG$4=WAC_IIN),0))*'Blend Sheet'!$AG21,0) + IFERROR(INDEX(WAC_Item_Cost,MATCH(1,(C$1=WAC_District)*('Blend Sheet'!$AH$4=WAC_IIN),0))*'Blend Sheet'!$AH21,0) + IFERROR(INDEX(WAC_Item_Cost,MATCH(1,(C$1=WAC_District)*('Blend Sheet'!$AI$4=WAC_IIN),0))*'Blend Sheet'!$AI21,0) + IFERROR(INDEX(WAC_Item_Cost,MATCH(1,(C$1=WAC_District)*('Blend Sheet'!$AJ$4=WAC_IIN),0))*'Blend Sheet'!$AJ21,0) + IFERROR(INDEX(WAC_Item_Cost,MATCH(1,(C$1=WAC_District)*('Blend Sheet'!$AK$4=WAC_IIN),0))*'Blend Sheet'!$AK21,0) + IFERROR(INDEX(WAC_Item_Cost,MATCH(1,(C$1=WAC_District)*('Blend Sheet'!$AL$4=WAC_IIN),0))*'Blend Sheet'!$AL21,0) + IFERROR(INDEX(WAC_Item_Cost,MATCH(1,(C$1=WAC_District)*('Blend Sheet'!$AM$4=WAC_IIN),0))*'Blend Sheet'!$AM21,0) + IFERROR(INDEX(WAC_Item_Cost,MATCH(1,(C$1=WAC_District)*('Blend Sheet'!$AN$4=WAC_IIN),0))*'Blend Sheet'!$AN21,0) + IFERROR(INDEX(WAC_Item_Cost,MATCH(1,(C$1=WAC_District)*('Blend Sheet'!$AO$4=WAC_IIN),0))*'Blend Sheet'!$AO21,0) + IFERROR(INDEX(WAC_Item_Cost,MATCH(1,(C$1=WAC_District)*('Blend Sheet'!$AP$4=WAC_IIN),0))*'Blend Sheet'!$AP21/1000,0)</f>
        <v>212.49229162</v>
      </c>
      <c r="D18" s="245">
        <f t="array" ref="D18">IFERROR(INDEX(WAC_Item_Cost,MATCH(1,(D$1=WAC_District)*('Blend Sheet'!$C$4=WAC_IIN),0))*'Blend Sheet'!$C21/1000,0) + IFERROR(INDEX(WAC_Item_Cost,MATCH(1,(D$1=WAC_District)*('Blend Sheet'!$D$4=WAC_IIN),0))*'Blend Sheet'!$D21/1000,0) + IFERROR(INDEX(WAC_Item_Cost,MATCH(1,(D$1=WAC_District)*('Blend Sheet'!$E$4=WAC_IIN),0))*'Blend Sheet'!$E21/1000,0) + IFERROR(INDEX(WAC_Item_Cost,MATCH(1,(D$1=WAC_District)*('Blend Sheet'!$F$4=WAC_IIN),0))*'Blend Sheet'!$F21/1000,0)  + IFERROR(INDEX(WAC_Item_Cost,MATCH(1,(D$1=WAC_District)*('Blend Sheet'!$G$4=WAC_IIN),0))*'Blend Sheet'!$G21,0) + IFERROR(INDEX(WAC_Item_Cost,MATCH(1,(D$1=WAC_District)*('Blend Sheet'!$H$4=WAC_IIN),0))*'Blend Sheet'!$H21,0)  + IFERROR(INDEX(WAC_Item_Cost,MATCH(1,(D$1=WAC_District)*('Blend Sheet'!$I$4=WAC_IIN),0))*'Blend Sheet'!$I21,0) + IFERROR(INDEX(WAC_Item_Cost,MATCH(1,(D$1=WAC_District)*('Blend Sheet'!$J$4=WAC_IIN),0))*'Blend Sheet'!$J21,0) + IFERROR(INDEX(WAC_Item_Cost,MATCH(1,(D$1=WAC_District)*('Blend Sheet'!$K$4=WAC_IIN),0))*'Blend Sheet'!$K21,0) + IFERROR(INDEX(WAC_Item_Cost,MATCH(1,(D$1=WAC_District)*('Blend Sheet'!$L$4=WAC_IIN),0))*'Blend Sheet'!$L21,0) + IFERROR(INDEX(WAC_Item_Cost,MATCH(1,(D$1=WAC_District)*('Blend Sheet'!$M$4=WAC_IIN),0))*'Blend Sheet'!$M21,0) + IFERROR(INDEX(WAC_Item_Cost,MATCH(1,(D$1=WAC_District)*('Blend Sheet'!$N$4=WAC_IIN),0))*'Blend Sheet'!$N21,0) + IFERROR(INDEX(WAC_Item_Cost,MATCH(1,(D$1=WAC_District)*('Blend Sheet'!$O$4=WAC_IIN),0))*'Blend Sheet'!$O21,0) + IFERROR(INDEX(WAC_Item_Cost,MATCH(1,(D$1=WAC_District)*('Blend Sheet'!$P$4=WAC_IIN),0))*'Blend Sheet'!$P21,0) + IFERROR(INDEX(WAC_Item_Cost,MATCH(1,(D$1=WAC_District)*('Blend Sheet'!$Q$4=WAC_IIN),0))*'Blend Sheet'!$Q21,0) + IFERROR(INDEX(WAC_Item_Cost,MATCH(1,(D$1=WAC_District)*('Blend Sheet'!$R$4=WAC_IIN),0))*'Blend Sheet'!$R21,0) + IFERROR(INDEX(WAC_Item_Cost,MATCH(1,(D$1=WAC_District)*('Blend Sheet'!$S$4=WAC_IIN),0))*'Blend Sheet'!$S21,0) + IFERROR(INDEX(WAC_Item_Cost,MATCH(1,(D$1=WAC_District)*('Blend Sheet'!$T$4=WAC_IIN),0))*'Blend Sheet'!$T21,0) + IFERROR(INDEX(WAC_Item_Cost,MATCH(1,(D$1=WAC_District)*('Blend Sheet'!$U$4=WAC_IIN),0))*'Blend Sheet'!$U21,0) + IFERROR(INDEX(WAC_Item_Cost,MATCH(1,(D$1=WAC_District)*('Blend Sheet'!$V$4=WAC_IIN),0))*'Blend Sheet'!$V21,0) + IFERROR(INDEX(WAC_Item_Cost,MATCH(1,(D$1=WAC_District)*('Blend Sheet'!$W$4=WAC_IIN),0))*'Blend Sheet'!$W21,0) + IFERROR(INDEX(WAC_Item_Cost,MATCH(1,(D$1=WAC_District)*('Blend Sheet'!$X$4=WAC_IIN),0))*'Blend Sheet'!$X21,0) + IFERROR(INDEX(WAC_Item_Cost,MATCH(1,(D$1=WAC_District)*('Blend Sheet'!$Y$4=WAC_IIN),0))*'Blend Sheet'!$Y21,0) + IFERROR(INDEX(WAC_Item_Cost,MATCH(1,(D$1=WAC_District)*('Blend Sheet'!$Z$4=WAC_IIN),0))*'Blend Sheet'!$Z21,0) + IFERROR(INDEX(WAC_Item_Cost,MATCH(1,(D$1=WAC_District)*('Blend Sheet'!$AA$4=WAC_IIN),0))*'Blend Sheet'!$AA21,0) + IFERROR(INDEX(WAC_Item_Cost,MATCH(1,(D$1=WAC_District)*('Blend Sheet'!$AB$4=WAC_IIN),0))*'Blend Sheet'!$AB21,0) + IFERROR(INDEX(WAC_Item_Cost,MATCH(1,(D$1=WAC_District)*('Blend Sheet'!$AC$4=WAC_IIN),0))*'Blend Sheet'!$AC21,0) + IFERROR(INDEX(WAC_Item_Cost,MATCH(1,(D$1=WAC_District)*('Blend Sheet'!$AD$4=WAC_IIN),0))*'Blend Sheet'!$AD21,0) + IFERROR(INDEX(WAC_Item_Cost,MATCH(1,(D$1=WAC_District)*('Blend Sheet'!$AE$4=WAC_IIN),0))*'Blend Sheet'!$AE21,0) + IFERROR(INDEX(WAC_Item_Cost,MATCH(1,(D$1=WAC_District)*('Blend Sheet'!$AF$4=WAC_IIN),0))*'Blend Sheet'!$AF21,0) + IFERROR(INDEX(WAC_Item_Cost,MATCH(1,(D$1=WAC_District)*('Blend Sheet'!$AG$4=WAC_IIN),0))*'Blend Sheet'!$AG21,0) + IFERROR(INDEX(WAC_Item_Cost,MATCH(1,(D$1=WAC_District)*('Blend Sheet'!$AH$4=WAC_IIN),0))*'Blend Sheet'!$AH21,0) + IFERROR(INDEX(WAC_Item_Cost,MATCH(1,(D$1=WAC_District)*('Blend Sheet'!$AI$4=WAC_IIN),0))*'Blend Sheet'!$AI21,0) + IFERROR(INDEX(WAC_Item_Cost,MATCH(1,(D$1=WAC_District)*('Blend Sheet'!$AJ$4=WAC_IIN),0))*'Blend Sheet'!$AJ21,0) + IFERROR(INDEX(WAC_Item_Cost,MATCH(1,(D$1=WAC_District)*('Blend Sheet'!$AK$4=WAC_IIN),0))*'Blend Sheet'!$AK21,0) + IFERROR(INDEX(WAC_Item_Cost,MATCH(1,(D$1=WAC_District)*('Blend Sheet'!$AL$4=WAC_IIN),0))*'Blend Sheet'!$AL21,0) + IFERROR(INDEX(WAC_Item_Cost,MATCH(1,(D$1=WAC_District)*('Blend Sheet'!$AM$4=WAC_IIN),0))*'Blend Sheet'!$AM21,0) + IFERROR(INDEX(WAC_Item_Cost,MATCH(1,(D$1=WAC_District)*('Blend Sheet'!$AN$4=WAC_IIN),0))*'Blend Sheet'!$AN21,0) + IFERROR(INDEX(WAC_Item_Cost,MATCH(1,(D$1=WAC_District)*('Blend Sheet'!$AO$4=WAC_IIN),0))*'Blend Sheet'!$AO21,0) + IFERROR(INDEX(WAC_Item_Cost,MATCH(1,(D$1=WAC_District)*('Blend Sheet'!$AP$4=WAC_IIN),0))*'Blend Sheet'!$AP21/1000,0)</f>
        <v>157.98916944000001</v>
      </c>
      <c r="E18" s="245">
        <f t="array" ref="E18">IFERROR(INDEX(WAC_Item_Cost,MATCH(1,(E$1=WAC_District)*('Blend Sheet'!$C$4=WAC_IIN),0))*'Blend Sheet'!$C21/1000,0) + IFERROR(INDEX(WAC_Item_Cost,MATCH(1,(E$1=WAC_District)*('Blend Sheet'!$D$4=WAC_IIN),0))*'Blend Sheet'!$D21/1000,0) + IFERROR(INDEX(WAC_Item_Cost,MATCH(1,(E$1=WAC_District)*('Blend Sheet'!$E$4=WAC_IIN),0))*'Blend Sheet'!$E21/1000,0) + IFERROR(INDEX(WAC_Item_Cost,MATCH(1,(E$1=WAC_District)*('Blend Sheet'!$F$4=WAC_IIN),0))*'Blend Sheet'!$F21/1000,0)  + IFERROR(INDEX(WAC_Item_Cost,MATCH(1,(E$1=WAC_District)*('Blend Sheet'!$G$4=WAC_IIN),0))*'Blend Sheet'!$G21,0) + IFERROR(INDEX(WAC_Item_Cost,MATCH(1,(E$1=WAC_District)*('Blend Sheet'!$H$4=WAC_IIN),0))*'Blend Sheet'!$H21,0)  + IFERROR(INDEX(WAC_Item_Cost,MATCH(1,(E$1=WAC_District)*('Blend Sheet'!$I$4=WAC_IIN),0))*'Blend Sheet'!$I21,0) + IFERROR(INDEX(WAC_Item_Cost,MATCH(1,(E$1=WAC_District)*('Blend Sheet'!$J$4=WAC_IIN),0))*'Blend Sheet'!$J21,0) + IFERROR(INDEX(WAC_Item_Cost,MATCH(1,(E$1=WAC_District)*('Blend Sheet'!$K$4=WAC_IIN),0))*'Blend Sheet'!$K21,0) + IFERROR(INDEX(WAC_Item_Cost,MATCH(1,(E$1=WAC_District)*('Blend Sheet'!$L$4=WAC_IIN),0))*'Blend Sheet'!$L21,0) + IFERROR(INDEX(WAC_Item_Cost,MATCH(1,(E$1=WAC_District)*('Blend Sheet'!$M$4=WAC_IIN),0))*'Blend Sheet'!$M21,0) + IFERROR(INDEX(WAC_Item_Cost,MATCH(1,(E$1=WAC_District)*('Blend Sheet'!$N$4=WAC_IIN),0))*'Blend Sheet'!$N21,0) + IFERROR(INDEX(WAC_Item_Cost,MATCH(1,(E$1=WAC_District)*('Blend Sheet'!$O$4=WAC_IIN),0))*'Blend Sheet'!$O21,0) + IFERROR(INDEX(WAC_Item_Cost,MATCH(1,(E$1=WAC_District)*('Blend Sheet'!$P$4=WAC_IIN),0))*'Blend Sheet'!$P21,0) + IFERROR(INDEX(WAC_Item_Cost,MATCH(1,(E$1=WAC_District)*('Blend Sheet'!$Q$4=WAC_IIN),0))*'Blend Sheet'!$Q21,0) + IFERROR(INDEX(WAC_Item_Cost,MATCH(1,(E$1=WAC_District)*('Blend Sheet'!$R$4=WAC_IIN),0))*'Blend Sheet'!$R21,0) + IFERROR(INDEX(WAC_Item_Cost,MATCH(1,(E$1=WAC_District)*('Blend Sheet'!$S$4=WAC_IIN),0))*'Blend Sheet'!$S21,0) + IFERROR(INDEX(WAC_Item_Cost,MATCH(1,(E$1=WAC_District)*('Blend Sheet'!$T$4=WAC_IIN),0))*'Blend Sheet'!$T21,0) + IFERROR(INDEX(WAC_Item_Cost,MATCH(1,(E$1=WAC_District)*('Blend Sheet'!$U$4=WAC_IIN),0))*'Blend Sheet'!$U21,0) + IFERROR(INDEX(WAC_Item_Cost,MATCH(1,(E$1=WAC_District)*('Blend Sheet'!$V$4=WAC_IIN),0))*'Blend Sheet'!$V21,0) + IFERROR(INDEX(WAC_Item_Cost,MATCH(1,(E$1=WAC_District)*('Blend Sheet'!$W$4=WAC_IIN),0))*'Blend Sheet'!$W21,0) + IFERROR(INDEX(WAC_Item_Cost,MATCH(1,(E$1=WAC_District)*('Blend Sheet'!$X$4=WAC_IIN),0))*'Blend Sheet'!$X21,0) + IFERROR(INDEX(WAC_Item_Cost,MATCH(1,(E$1=WAC_District)*('Blend Sheet'!$Y$4=WAC_IIN),0))*'Blend Sheet'!$Y21,0) + IFERROR(INDEX(WAC_Item_Cost,MATCH(1,(E$1=WAC_District)*('Blend Sheet'!$Z$4=WAC_IIN),0))*'Blend Sheet'!$Z21,0) + IFERROR(INDEX(WAC_Item_Cost,MATCH(1,(E$1=WAC_District)*('Blend Sheet'!$AA$4=WAC_IIN),0))*'Blend Sheet'!$AA21,0) + IFERROR(INDEX(WAC_Item_Cost,MATCH(1,(E$1=WAC_District)*('Blend Sheet'!$AB$4=WAC_IIN),0))*'Blend Sheet'!$AB21,0) + IFERROR(INDEX(WAC_Item_Cost,MATCH(1,(E$1=WAC_District)*('Blend Sheet'!$AC$4=WAC_IIN),0))*'Blend Sheet'!$AC21,0) + IFERROR(INDEX(WAC_Item_Cost,MATCH(1,(E$1=WAC_District)*('Blend Sheet'!$AD$4=WAC_IIN),0))*'Blend Sheet'!$AD21,0) + IFERROR(INDEX(WAC_Item_Cost,MATCH(1,(E$1=WAC_District)*('Blend Sheet'!$AE$4=WAC_IIN),0))*'Blend Sheet'!$AE21,0) + IFERROR(INDEX(WAC_Item_Cost,MATCH(1,(E$1=WAC_District)*('Blend Sheet'!$AF$4=WAC_IIN),0))*'Blend Sheet'!$AF21,0) + IFERROR(INDEX(WAC_Item_Cost,MATCH(1,(E$1=WAC_District)*('Blend Sheet'!$AG$4=WAC_IIN),0))*'Blend Sheet'!$AG21,0) + IFERROR(INDEX(WAC_Item_Cost,MATCH(1,(E$1=WAC_District)*('Blend Sheet'!$AH$4=WAC_IIN),0))*'Blend Sheet'!$AH21,0) + IFERROR(INDEX(WAC_Item_Cost,MATCH(1,(E$1=WAC_District)*('Blend Sheet'!$AI$4=WAC_IIN),0))*'Blend Sheet'!$AI21,0) + IFERROR(INDEX(WAC_Item_Cost,MATCH(1,(E$1=WAC_District)*('Blend Sheet'!$AJ$4=WAC_IIN),0))*'Blend Sheet'!$AJ21,0) + IFERROR(INDEX(WAC_Item_Cost,MATCH(1,(E$1=WAC_District)*('Blend Sheet'!$AK$4=WAC_IIN),0))*'Blend Sheet'!$AK21,0) + IFERROR(INDEX(WAC_Item_Cost,MATCH(1,(E$1=WAC_District)*('Blend Sheet'!$AL$4=WAC_IIN),0))*'Blend Sheet'!$AL21,0) + IFERROR(INDEX(WAC_Item_Cost,MATCH(1,(E$1=WAC_District)*('Blend Sheet'!$AM$4=WAC_IIN),0))*'Blend Sheet'!$AM21,0) + IFERROR(INDEX(WAC_Item_Cost,MATCH(1,(E$1=WAC_District)*('Blend Sheet'!$AN$4=WAC_IIN),0))*'Blend Sheet'!$AN21,0) + IFERROR(INDEX(WAC_Item_Cost,MATCH(1,(E$1=WAC_District)*('Blend Sheet'!$AO$4=WAC_IIN),0))*'Blend Sheet'!$AO21,0) + IFERROR(INDEX(WAC_Item_Cost,MATCH(1,(E$1=WAC_District)*('Blend Sheet'!$AP$4=WAC_IIN),0))*'Blend Sheet'!$AP21/1000,0)</f>
        <v>257.43115491999998</v>
      </c>
      <c r="F18" s="245">
        <f t="array" ref="F18">IFERROR(INDEX(WAC_Item_Cost,MATCH(1,(F$1=WAC_District)*('Blend Sheet'!$C$4=WAC_IIN),0))*'Blend Sheet'!$C21/1000,0) + IFERROR(INDEX(WAC_Item_Cost,MATCH(1,(F$1=WAC_District)*('Blend Sheet'!$D$4=WAC_IIN),0))*'Blend Sheet'!$D21/1000,0) + IFERROR(INDEX(WAC_Item_Cost,MATCH(1,(F$1=WAC_District)*('Blend Sheet'!$E$4=WAC_IIN),0))*'Blend Sheet'!$E21/1000,0) + IFERROR(INDEX(WAC_Item_Cost,MATCH(1,(F$1=WAC_District)*('Blend Sheet'!$F$4=WAC_IIN),0))*'Blend Sheet'!$F21/1000,0)  + IFERROR(INDEX(WAC_Item_Cost,MATCH(1,(F$1=WAC_District)*('Blend Sheet'!$G$4=WAC_IIN),0))*'Blend Sheet'!$G21,0) + IFERROR(INDEX(WAC_Item_Cost,MATCH(1,(F$1=WAC_District)*('Blend Sheet'!$H$4=WAC_IIN),0))*'Blend Sheet'!$H21,0)  + IFERROR(INDEX(WAC_Item_Cost,MATCH(1,(F$1=WAC_District)*('Blend Sheet'!$I$4=WAC_IIN),0))*'Blend Sheet'!$I21,0) + IFERROR(INDEX(WAC_Item_Cost,MATCH(1,(F$1=WAC_District)*('Blend Sheet'!$J$4=WAC_IIN),0))*'Blend Sheet'!$J21,0) + IFERROR(INDEX(WAC_Item_Cost,MATCH(1,(F$1=WAC_District)*('Blend Sheet'!$K$4=WAC_IIN),0))*'Blend Sheet'!$K21,0) + IFERROR(INDEX(WAC_Item_Cost,MATCH(1,(F$1=WAC_District)*('Blend Sheet'!$L$4=WAC_IIN),0))*'Blend Sheet'!$L21,0) + IFERROR(INDEX(WAC_Item_Cost,MATCH(1,(F$1=WAC_District)*('Blend Sheet'!$M$4=WAC_IIN),0))*'Blend Sheet'!$M21,0) + IFERROR(INDEX(WAC_Item_Cost,MATCH(1,(F$1=WAC_District)*('Blend Sheet'!$N$4=WAC_IIN),0))*'Blend Sheet'!$N21,0) + IFERROR(INDEX(WAC_Item_Cost,MATCH(1,(F$1=WAC_District)*('Blend Sheet'!$O$4=WAC_IIN),0))*'Blend Sheet'!$O21,0) + IFERROR(INDEX(WAC_Item_Cost,MATCH(1,(F$1=WAC_District)*('Blend Sheet'!$P$4=WAC_IIN),0))*'Blend Sheet'!$P21,0) + IFERROR(INDEX(WAC_Item_Cost,MATCH(1,(F$1=WAC_District)*('Blend Sheet'!$Q$4=WAC_IIN),0))*'Blend Sheet'!$Q21,0) + IFERROR(INDEX(WAC_Item_Cost,MATCH(1,(F$1=WAC_District)*('Blend Sheet'!$R$4=WAC_IIN),0))*'Blend Sheet'!$R21,0) + IFERROR(INDEX(WAC_Item_Cost,MATCH(1,(F$1=WAC_District)*('Blend Sheet'!$S$4=WAC_IIN),0))*'Blend Sheet'!$S21,0) + IFERROR(INDEX(WAC_Item_Cost,MATCH(1,(F$1=WAC_District)*('Blend Sheet'!$T$4=WAC_IIN),0))*'Blend Sheet'!$T21,0) + IFERROR(INDEX(WAC_Item_Cost,MATCH(1,(F$1=WAC_District)*('Blend Sheet'!$U$4=WAC_IIN),0))*'Blend Sheet'!$U21,0) + IFERROR(INDEX(WAC_Item_Cost,MATCH(1,(F$1=WAC_District)*('Blend Sheet'!$V$4=WAC_IIN),0))*'Blend Sheet'!$V21,0) + IFERROR(INDEX(WAC_Item_Cost,MATCH(1,(F$1=WAC_District)*('Blend Sheet'!$W$4=WAC_IIN),0))*'Blend Sheet'!$W21,0) + IFERROR(INDEX(WAC_Item_Cost,MATCH(1,(F$1=WAC_District)*('Blend Sheet'!$X$4=WAC_IIN),0))*'Blend Sheet'!$X21,0) + IFERROR(INDEX(WAC_Item_Cost,MATCH(1,(F$1=WAC_District)*('Blend Sheet'!$Y$4=WAC_IIN),0))*'Blend Sheet'!$Y21,0) + IFERROR(INDEX(WAC_Item_Cost,MATCH(1,(F$1=WAC_District)*('Blend Sheet'!$Z$4=WAC_IIN),0))*'Blend Sheet'!$Z21,0) + IFERROR(INDEX(WAC_Item_Cost,MATCH(1,(F$1=WAC_District)*('Blend Sheet'!$AA$4=WAC_IIN),0))*'Blend Sheet'!$AA21,0) + IFERROR(INDEX(WAC_Item_Cost,MATCH(1,(F$1=WAC_District)*('Blend Sheet'!$AB$4=WAC_IIN),0))*'Blend Sheet'!$AB21,0) + IFERROR(INDEX(WAC_Item_Cost,MATCH(1,(F$1=WAC_District)*('Blend Sheet'!$AC$4=WAC_IIN),0))*'Blend Sheet'!$AC21,0) + IFERROR(INDEX(WAC_Item_Cost,MATCH(1,(F$1=WAC_District)*('Blend Sheet'!$AD$4=WAC_IIN),0))*'Blend Sheet'!$AD21,0) + IFERROR(INDEX(WAC_Item_Cost,MATCH(1,(F$1=WAC_District)*('Blend Sheet'!$AE$4=WAC_IIN),0))*'Blend Sheet'!$AE21,0) + IFERROR(INDEX(WAC_Item_Cost,MATCH(1,(F$1=WAC_District)*('Blend Sheet'!$AF$4=WAC_IIN),0))*'Blend Sheet'!$AF21,0) + IFERROR(INDEX(WAC_Item_Cost,MATCH(1,(F$1=WAC_District)*('Blend Sheet'!$AG$4=WAC_IIN),0))*'Blend Sheet'!$AG21,0) + IFERROR(INDEX(WAC_Item_Cost,MATCH(1,(F$1=WAC_District)*('Blend Sheet'!$AH$4=WAC_IIN),0))*'Blend Sheet'!$AH21,0) + IFERROR(INDEX(WAC_Item_Cost,MATCH(1,(F$1=WAC_District)*('Blend Sheet'!$AI$4=WAC_IIN),0))*'Blend Sheet'!$AI21,0) + IFERROR(INDEX(WAC_Item_Cost,MATCH(1,(F$1=WAC_District)*('Blend Sheet'!$AJ$4=WAC_IIN),0))*'Blend Sheet'!$AJ21,0) + IFERROR(INDEX(WAC_Item_Cost,MATCH(1,(F$1=WAC_District)*('Blend Sheet'!$AK$4=WAC_IIN),0))*'Blend Sheet'!$AK21,0) + IFERROR(INDEX(WAC_Item_Cost,MATCH(1,(F$1=WAC_District)*('Blend Sheet'!$AL$4=WAC_IIN),0))*'Blend Sheet'!$AL21,0) + IFERROR(INDEX(WAC_Item_Cost,MATCH(1,(F$1=WAC_District)*('Blend Sheet'!$AM$4=WAC_IIN),0))*'Blend Sheet'!$AM21,0) + IFERROR(INDEX(WAC_Item_Cost,MATCH(1,(F$1=WAC_District)*('Blend Sheet'!$AN$4=WAC_IIN),0))*'Blend Sheet'!$AN21,0) + IFERROR(INDEX(WAC_Item_Cost,MATCH(1,(F$1=WAC_District)*('Blend Sheet'!$AO$4=WAC_IIN),0))*'Blend Sheet'!$AO21,0) + IFERROR(INDEX(WAC_Item_Cost,MATCH(1,(F$1=WAC_District)*('Blend Sheet'!$AP$4=WAC_IIN),0))*'Blend Sheet'!$AP21/1000,0)</f>
        <v>227.92819539999999</v>
      </c>
      <c r="G18" s="245">
        <f t="array" ref="G18">IFERROR(INDEX(WAC_Item_Cost,MATCH(1,(G$1=WAC_District)*('Blend Sheet'!$C$4=WAC_IIN),0))*'Blend Sheet'!$C21/1000,0) + IFERROR(INDEX(WAC_Item_Cost,MATCH(1,(G$1=WAC_District)*('Blend Sheet'!$D$4=WAC_IIN),0))*'Blend Sheet'!$D21/1000,0) + IFERROR(INDEX(WAC_Item_Cost,MATCH(1,(G$1=WAC_District)*('Blend Sheet'!$E$4=WAC_IIN),0))*'Blend Sheet'!$E21/1000,0) + IFERROR(INDEX(WAC_Item_Cost,MATCH(1,(G$1=WAC_District)*('Blend Sheet'!$F$4=WAC_IIN),0))*'Blend Sheet'!$F21/1000,0)  + IFERROR(INDEX(WAC_Item_Cost,MATCH(1,(G$1=WAC_District)*('Blend Sheet'!$G$4=WAC_IIN),0))*'Blend Sheet'!$G21,0) + IFERROR(INDEX(WAC_Item_Cost,MATCH(1,(G$1=WAC_District)*('Blend Sheet'!$H$4=WAC_IIN),0))*'Blend Sheet'!$H21,0)  + IFERROR(INDEX(WAC_Item_Cost,MATCH(1,(G$1=WAC_District)*('Blend Sheet'!$I$4=WAC_IIN),0))*'Blend Sheet'!$I21,0) + IFERROR(INDEX(WAC_Item_Cost,MATCH(1,(G$1=WAC_District)*('Blend Sheet'!$J$4=WAC_IIN),0))*'Blend Sheet'!$J21,0) + IFERROR(INDEX(WAC_Item_Cost,MATCH(1,(G$1=WAC_District)*('Blend Sheet'!$K$4=WAC_IIN),0))*'Blend Sheet'!$K21,0) + IFERROR(INDEX(WAC_Item_Cost,MATCH(1,(G$1=WAC_District)*('Blend Sheet'!$L$4=WAC_IIN),0))*'Blend Sheet'!$L21,0) + IFERROR(INDEX(WAC_Item_Cost,MATCH(1,(G$1=WAC_District)*('Blend Sheet'!$M$4=WAC_IIN),0))*'Blend Sheet'!$M21,0) + IFERROR(INDEX(WAC_Item_Cost,MATCH(1,(G$1=WAC_District)*('Blend Sheet'!$N$4=WAC_IIN),0))*'Blend Sheet'!$N21,0) + IFERROR(INDEX(WAC_Item_Cost,MATCH(1,(G$1=WAC_District)*('Blend Sheet'!$O$4=WAC_IIN),0))*'Blend Sheet'!$O21,0) + IFERROR(INDEX(WAC_Item_Cost,MATCH(1,(G$1=WAC_District)*('Blend Sheet'!$P$4=WAC_IIN),0))*'Blend Sheet'!$P21,0) + IFERROR(INDEX(WAC_Item_Cost,MATCH(1,(G$1=WAC_District)*('Blend Sheet'!$Q$4=WAC_IIN),0))*'Blend Sheet'!$Q21,0) + IFERROR(INDEX(WAC_Item_Cost,MATCH(1,(G$1=WAC_District)*('Blend Sheet'!$R$4=WAC_IIN),0))*'Blend Sheet'!$R21,0) + IFERROR(INDEX(WAC_Item_Cost,MATCH(1,(G$1=WAC_District)*('Blend Sheet'!$S$4=WAC_IIN),0))*'Blend Sheet'!$S21,0) + IFERROR(INDEX(WAC_Item_Cost,MATCH(1,(G$1=WAC_District)*('Blend Sheet'!$T$4=WAC_IIN),0))*'Blend Sheet'!$T21,0) + IFERROR(INDEX(WAC_Item_Cost,MATCH(1,(G$1=WAC_District)*('Blend Sheet'!$U$4=WAC_IIN),0))*'Blend Sheet'!$U21,0) + IFERROR(INDEX(WAC_Item_Cost,MATCH(1,(G$1=WAC_District)*('Blend Sheet'!$V$4=WAC_IIN),0))*'Blend Sheet'!$V21,0) + IFERROR(INDEX(WAC_Item_Cost,MATCH(1,(G$1=WAC_District)*('Blend Sheet'!$W$4=WAC_IIN),0))*'Blend Sheet'!$W21,0) + IFERROR(INDEX(WAC_Item_Cost,MATCH(1,(G$1=WAC_District)*('Blend Sheet'!$X$4=WAC_IIN),0))*'Blend Sheet'!$X21,0) + IFERROR(INDEX(WAC_Item_Cost,MATCH(1,(G$1=WAC_District)*('Blend Sheet'!$Y$4=WAC_IIN),0))*'Blend Sheet'!$Y21,0) + IFERROR(INDEX(WAC_Item_Cost,MATCH(1,(G$1=WAC_District)*('Blend Sheet'!$Z$4=WAC_IIN),0))*'Blend Sheet'!$Z21,0) + IFERROR(INDEX(WAC_Item_Cost,MATCH(1,(G$1=WAC_District)*('Blend Sheet'!$AA$4=WAC_IIN),0))*'Blend Sheet'!$AA21,0) + IFERROR(INDEX(WAC_Item_Cost,MATCH(1,(G$1=WAC_District)*('Blend Sheet'!$AB$4=WAC_IIN),0))*'Blend Sheet'!$AB21,0) + IFERROR(INDEX(WAC_Item_Cost,MATCH(1,(G$1=WAC_District)*('Blend Sheet'!$AC$4=WAC_IIN),0))*'Blend Sheet'!$AC21,0) + IFERROR(INDEX(WAC_Item_Cost,MATCH(1,(G$1=WAC_District)*('Blend Sheet'!$AD$4=WAC_IIN),0))*'Blend Sheet'!$AD21,0) + IFERROR(INDEX(WAC_Item_Cost,MATCH(1,(G$1=WAC_District)*('Blend Sheet'!$AE$4=WAC_IIN),0))*'Blend Sheet'!$AE21,0) + IFERROR(INDEX(WAC_Item_Cost,MATCH(1,(G$1=WAC_District)*('Blend Sheet'!$AF$4=WAC_IIN),0))*'Blend Sheet'!$AF21,0) + IFERROR(INDEX(WAC_Item_Cost,MATCH(1,(G$1=WAC_District)*('Blend Sheet'!$AG$4=WAC_IIN),0))*'Blend Sheet'!$AG21,0) + IFERROR(INDEX(WAC_Item_Cost,MATCH(1,(G$1=WAC_District)*('Blend Sheet'!$AH$4=WAC_IIN),0))*'Blend Sheet'!$AH21,0) + IFERROR(INDEX(WAC_Item_Cost,MATCH(1,(G$1=WAC_District)*('Blend Sheet'!$AI$4=WAC_IIN),0))*'Blend Sheet'!$AI21,0) + IFERROR(INDEX(WAC_Item_Cost,MATCH(1,(G$1=WAC_District)*('Blend Sheet'!$AJ$4=WAC_IIN),0))*'Blend Sheet'!$AJ21,0) + IFERROR(INDEX(WAC_Item_Cost,MATCH(1,(G$1=WAC_District)*('Blend Sheet'!$AK$4=WAC_IIN),0))*'Blend Sheet'!$AK21,0) + IFERROR(INDEX(WAC_Item_Cost,MATCH(1,(G$1=WAC_District)*('Blend Sheet'!$AL$4=WAC_IIN),0))*'Blend Sheet'!$AL21,0) + IFERROR(INDEX(WAC_Item_Cost,MATCH(1,(G$1=WAC_District)*('Blend Sheet'!$AM$4=WAC_IIN),0))*'Blend Sheet'!$AM21,0) + IFERROR(INDEX(WAC_Item_Cost,MATCH(1,(G$1=WAC_District)*('Blend Sheet'!$AN$4=WAC_IIN),0))*'Blend Sheet'!$AN21,0) + IFERROR(INDEX(WAC_Item_Cost,MATCH(1,(G$1=WAC_District)*('Blend Sheet'!$AO$4=WAC_IIN),0))*'Blend Sheet'!$AO21,0) + IFERROR(INDEX(WAC_Item_Cost,MATCH(1,(G$1=WAC_District)*('Blend Sheet'!$AP$4=WAC_IIN),0))*'Blend Sheet'!$AP21/1000,0)</f>
        <v>216.90696965999999</v>
      </c>
      <c r="H18" s="245">
        <f t="array" ref="H18">IFERROR(INDEX(WAC_Item_Cost,MATCH(1,(H$1=WAC_District)*('Blend Sheet'!$C$4=WAC_IIN),0))*'Blend Sheet'!$C21/1000,0) + IFERROR(INDEX(WAC_Item_Cost,MATCH(1,(H$1=WAC_District)*('Blend Sheet'!$D$4=WAC_IIN),0))*'Blend Sheet'!$D21/1000,0) + IFERROR(INDEX(WAC_Item_Cost,MATCH(1,(H$1=WAC_District)*('Blend Sheet'!$E$4=WAC_IIN),0))*'Blend Sheet'!$E21/1000,0) + IFERROR(INDEX(WAC_Item_Cost,MATCH(1,(H$1=WAC_District)*('Blend Sheet'!$F$4=WAC_IIN),0))*'Blend Sheet'!$F21/1000,0)  + IFERROR(INDEX(WAC_Item_Cost,MATCH(1,(H$1=WAC_District)*('Blend Sheet'!$G$4=WAC_IIN),0))*'Blend Sheet'!$G21,0) + IFERROR(INDEX(WAC_Item_Cost,MATCH(1,(H$1=WAC_District)*('Blend Sheet'!$H$4=WAC_IIN),0))*'Blend Sheet'!$H21,0)  + IFERROR(INDEX(WAC_Item_Cost,MATCH(1,(H$1=WAC_District)*('Blend Sheet'!$I$4=WAC_IIN),0))*'Blend Sheet'!$I21,0) + IFERROR(INDEX(WAC_Item_Cost,MATCH(1,(H$1=WAC_District)*('Blend Sheet'!$J$4=WAC_IIN),0))*'Blend Sheet'!$J21,0) + IFERROR(INDEX(WAC_Item_Cost,MATCH(1,(H$1=WAC_District)*('Blend Sheet'!$K$4=WAC_IIN),0))*'Blend Sheet'!$K21,0) + IFERROR(INDEX(WAC_Item_Cost,MATCH(1,(H$1=WAC_District)*('Blend Sheet'!$L$4=WAC_IIN),0))*'Blend Sheet'!$L21,0) + IFERROR(INDEX(WAC_Item_Cost,MATCH(1,(H$1=WAC_District)*('Blend Sheet'!$M$4=WAC_IIN),0))*'Blend Sheet'!$M21,0) + IFERROR(INDEX(WAC_Item_Cost,MATCH(1,(H$1=WAC_District)*('Blend Sheet'!$N$4=WAC_IIN),0))*'Blend Sheet'!$N21,0) + IFERROR(INDEX(WAC_Item_Cost,MATCH(1,(H$1=WAC_District)*('Blend Sheet'!$O$4=WAC_IIN),0))*'Blend Sheet'!$O21,0) + IFERROR(INDEX(WAC_Item_Cost,MATCH(1,(H$1=WAC_District)*('Blend Sheet'!$P$4=WAC_IIN),0))*'Blend Sheet'!$P21,0) + IFERROR(INDEX(WAC_Item_Cost,MATCH(1,(H$1=WAC_District)*('Blend Sheet'!$Q$4=WAC_IIN),0))*'Blend Sheet'!$Q21,0) + IFERROR(INDEX(WAC_Item_Cost,MATCH(1,(H$1=WAC_District)*('Blend Sheet'!$R$4=WAC_IIN),0))*'Blend Sheet'!$R21,0) + IFERROR(INDEX(WAC_Item_Cost,MATCH(1,(H$1=WAC_District)*('Blend Sheet'!$S$4=WAC_IIN),0))*'Blend Sheet'!$S21,0) + IFERROR(INDEX(WAC_Item_Cost,MATCH(1,(H$1=WAC_District)*('Blend Sheet'!$T$4=WAC_IIN),0))*'Blend Sheet'!$T21,0) + IFERROR(INDEX(WAC_Item_Cost,MATCH(1,(H$1=WAC_District)*('Blend Sheet'!$U$4=WAC_IIN),0))*'Blend Sheet'!$U21,0) + IFERROR(INDEX(WAC_Item_Cost,MATCH(1,(H$1=WAC_District)*('Blend Sheet'!$V$4=WAC_IIN),0))*'Blend Sheet'!$V21,0) + IFERROR(INDEX(WAC_Item_Cost,MATCH(1,(H$1=WAC_District)*('Blend Sheet'!$W$4=WAC_IIN),0))*'Blend Sheet'!$W21,0) + IFERROR(INDEX(WAC_Item_Cost,MATCH(1,(H$1=WAC_District)*('Blend Sheet'!$X$4=WAC_IIN),0))*'Blend Sheet'!$X21,0) + IFERROR(INDEX(WAC_Item_Cost,MATCH(1,(H$1=WAC_District)*('Blend Sheet'!$Y$4=WAC_IIN),0))*'Blend Sheet'!$Y21,0) + IFERROR(INDEX(WAC_Item_Cost,MATCH(1,(H$1=WAC_District)*('Blend Sheet'!$Z$4=WAC_IIN),0))*'Blend Sheet'!$Z21,0) + IFERROR(INDEX(WAC_Item_Cost,MATCH(1,(H$1=WAC_District)*('Blend Sheet'!$AA$4=WAC_IIN),0))*'Blend Sheet'!$AA21,0) + IFERROR(INDEX(WAC_Item_Cost,MATCH(1,(H$1=WAC_District)*('Blend Sheet'!$AB$4=WAC_IIN),0))*'Blend Sheet'!$AB21,0) + IFERROR(INDEX(WAC_Item_Cost,MATCH(1,(H$1=WAC_District)*('Blend Sheet'!$AC$4=WAC_IIN),0))*'Blend Sheet'!$AC21,0) + IFERROR(INDEX(WAC_Item_Cost,MATCH(1,(H$1=WAC_District)*('Blend Sheet'!$AD$4=WAC_IIN),0))*'Blend Sheet'!$AD21,0) + IFERROR(INDEX(WAC_Item_Cost,MATCH(1,(H$1=WAC_District)*('Blend Sheet'!$AE$4=WAC_IIN),0))*'Blend Sheet'!$AE21,0) + IFERROR(INDEX(WAC_Item_Cost,MATCH(1,(H$1=WAC_District)*('Blend Sheet'!$AF$4=WAC_IIN),0))*'Blend Sheet'!$AF21,0) + IFERROR(INDEX(WAC_Item_Cost,MATCH(1,(H$1=WAC_District)*('Blend Sheet'!$AG$4=WAC_IIN),0))*'Blend Sheet'!$AG21,0) + IFERROR(INDEX(WAC_Item_Cost,MATCH(1,(H$1=WAC_District)*('Blend Sheet'!$AH$4=WAC_IIN),0))*'Blend Sheet'!$AH21,0) + IFERROR(INDEX(WAC_Item_Cost,MATCH(1,(H$1=WAC_District)*('Blend Sheet'!$AI$4=WAC_IIN),0))*'Blend Sheet'!$AI21,0) + IFERROR(INDEX(WAC_Item_Cost,MATCH(1,(H$1=WAC_District)*('Blend Sheet'!$AJ$4=WAC_IIN),0))*'Blend Sheet'!$AJ21,0) + IFERROR(INDEX(WAC_Item_Cost,MATCH(1,(H$1=WAC_District)*('Blend Sheet'!$AK$4=WAC_IIN),0))*'Blend Sheet'!$AK21,0) + IFERROR(INDEX(WAC_Item_Cost,MATCH(1,(H$1=WAC_District)*('Blend Sheet'!$AL$4=WAC_IIN),0))*'Blend Sheet'!$AL21,0) + IFERROR(INDEX(WAC_Item_Cost,MATCH(1,(H$1=WAC_District)*('Blend Sheet'!$AM$4=WAC_IIN),0))*'Blend Sheet'!$AM21,0) + IFERROR(INDEX(WAC_Item_Cost,MATCH(1,(H$1=WAC_District)*('Blend Sheet'!$AN$4=WAC_IIN),0))*'Blend Sheet'!$AN21,0) + IFERROR(INDEX(WAC_Item_Cost,MATCH(1,(H$1=WAC_District)*('Blend Sheet'!$AO$4=WAC_IIN),0))*'Blend Sheet'!$AO21,0) + IFERROR(INDEX(WAC_Item_Cost,MATCH(1,(H$1=WAC_District)*('Blend Sheet'!$AP$4=WAC_IIN),0))*'Blend Sheet'!$AP21/1000,0)</f>
        <v>215.46257105999999</v>
      </c>
      <c r="I18" s="245">
        <f t="array" ref="I18">IFERROR(INDEX(WAC_Item_Cost,MATCH(1,(I$1=WAC_District)*('Blend Sheet'!$C$4=WAC_IIN),0))*'Blend Sheet'!$C21/1000,0) + IFERROR(INDEX(WAC_Item_Cost,MATCH(1,(I$1=WAC_District)*('Blend Sheet'!$D$4=WAC_IIN),0))*'Blend Sheet'!$D21/1000,0) + IFERROR(INDEX(WAC_Item_Cost,MATCH(1,(I$1=WAC_District)*('Blend Sheet'!$E$4=WAC_IIN),0))*'Blend Sheet'!$E21/1000,0) + IFERROR(INDEX(WAC_Item_Cost,MATCH(1,(I$1=WAC_District)*('Blend Sheet'!$F$4=WAC_IIN),0))*'Blend Sheet'!$F21/1000,0)  + IFERROR(INDEX(WAC_Item_Cost,MATCH(1,(I$1=WAC_District)*('Blend Sheet'!$G$4=WAC_IIN),0))*'Blend Sheet'!$G21,0) + IFERROR(INDEX(WAC_Item_Cost,MATCH(1,(I$1=WAC_District)*('Blend Sheet'!$H$4=WAC_IIN),0))*'Blend Sheet'!$H21,0)  + IFERROR(INDEX(WAC_Item_Cost,MATCH(1,(I$1=WAC_District)*('Blend Sheet'!$I$4=WAC_IIN),0))*'Blend Sheet'!$I21,0) + IFERROR(INDEX(WAC_Item_Cost,MATCH(1,(I$1=WAC_District)*('Blend Sheet'!$J$4=WAC_IIN),0))*'Blend Sheet'!$J21,0) + IFERROR(INDEX(WAC_Item_Cost,MATCH(1,(I$1=WAC_District)*('Blend Sheet'!$K$4=WAC_IIN),0))*'Blend Sheet'!$K21,0) + IFERROR(INDEX(WAC_Item_Cost,MATCH(1,(I$1=WAC_District)*('Blend Sheet'!$L$4=WAC_IIN),0))*'Blend Sheet'!$L21,0) + IFERROR(INDEX(WAC_Item_Cost,MATCH(1,(I$1=WAC_District)*('Blend Sheet'!$M$4=WAC_IIN),0))*'Blend Sheet'!$M21,0) + IFERROR(INDEX(WAC_Item_Cost,MATCH(1,(I$1=WAC_District)*('Blend Sheet'!$N$4=WAC_IIN),0))*'Blend Sheet'!$N21,0) + IFERROR(INDEX(WAC_Item_Cost,MATCH(1,(I$1=WAC_District)*('Blend Sheet'!$O$4=WAC_IIN),0))*'Blend Sheet'!$O21,0) + IFERROR(INDEX(WAC_Item_Cost,MATCH(1,(I$1=WAC_District)*('Blend Sheet'!$P$4=WAC_IIN),0))*'Blend Sheet'!$P21,0) + IFERROR(INDEX(WAC_Item_Cost,MATCH(1,(I$1=WAC_District)*('Blend Sheet'!$Q$4=WAC_IIN),0))*'Blend Sheet'!$Q21,0) + IFERROR(INDEX(WAC_Item_Cost,MATCH(1,(I$1=WAC_District)*('Blend Sheet'!$R$4=WAC_IIN),0))*'Blend Sheet'!$R21,0) + IFERROR(INDEX(WAC_Item_Cost,MATCH(1,(I$1=WAC_District)*('Blend Sheet'!$S$4=WAC_IIN),0))*'Blend Sheet'!$S21,0) + IFERROR(INDEX(WAC_Item_Cost,MATCH(1,(I$1=WAC_District)*('Blend Sheet'!$T$4=WAC_IIN),0))*'Blend Sheet'!$T21,0) + IFERROR(INDEX(WAC_Item_Cost,MATCH(1,(I$1=WAC_District)*('Blend Sheet'!$U$4=WAC_IIN),0))*'Blend Sheet'!$U21,0) + IFERROR(INDEX(WAC_Item_Cost,MATCH(1,(I$1=WAC_District)*('Blend Sheet'!$V$4=WAC_IIN),0))*'Blend Sheet'!$V21,0) + IFERROR(INDEX(WAC_Item_Cost,MATCH(1,(I$1=WAC_District)*('Blend Sheet'!$W$4=WAC_IIN),0))*'Blend Sheet'!$W21,0) + IFERROR(INDEX(WAC_Item_Cost,MATCH(1,(I$1=WAC_District)*('Blend Sheet'!$X$4=WAC_IIN),0))*'Blend Sheet'!$X21,0) + IFERROR(INDEX(WAC_Item_Cost,MATCH(1,(I$1=WAC_District)*('Blend Sheet'!$Y$4=WAC_IIN),0))*'Blend Sheet'!$Y21,0) + IFERROR(INDEX(WAC_Item_Cost,MATCH(1,(I$1=WAC_District)*('Blend Sheet'!$Z$4=WAC_IIN),0))*'Blend Sheet'!$Z21,0) + IFERROR(INDEX(WAC_Item_Cost,MATCH(1,(I$1=WAC_District)*('Blend Sheet'!$AA$4=WAC_IIN),0))*'Blend Sheet'!$AA21,0) + IFERROR(INDEX(WAC_Item_Cost,MATCH(1,(I$1=WAC_District)*('Blend Sheet'!$AB$4=WAC_IIN),0))*'Blend Sheet'!$AB21,0) + IFERROR(INDEX(WAC_Item_Cost,MATCH(1,(I$1=WAC_District)*('Blend Sheet'!$AC$4=WAC_IIN),0))*'Blend Sheet'!$AC21,0) + IFERROR(INDEX(WAC_Item_Cost,MATCH(1,(I$1=WAC_District)*('Blend Sheet'!$AD$4=WAC_IIN),0))*'Blend Sheet'!$AD21,0) + IFERROR(INDEX(WAC_Item_Cost,MATCH(1,(I$1=WAC_District)*('Blend Sheet'!$AE$4=WAC_IIN),0))*'Blend Sheet'!$AE21,0) + IFERROR(INDEX(WAC_Item_Cost,MATCH(1,(I$1=WAC_District)*('Blend Sheet'!$AF$4=WAC_IIN),0))*'Blend Sheet'!$AF21,0) + IFERROR(INDEX(WAC_Item_Cost,MATCH(1,(I$1=WAC_District)*('Blend Sheet'!$AG$4=WAC_IIN),0))*'Blend Sheet'!$AG21,0) + IFERROR(INDEX(WAC_Item_Cost,MATCH(1,(I$1=WAC_District)*('Blend Sheet'!$AH$4=WAC_IIN),0))*'Blend Sheet'!$AH21,0) + IFERROR(INDEX(WAC_Item_Cost,MATCH(1,(I$1=WAC_District)*('Blend Sheet'!$AI$4=WAC_IIN),0))*'Blend Sheet'!$AI21,0) + IFERROR(INDEX(WAC_Item_Cost,MATCH(1,(I$1=WAC_District)*('Blend Sheet'!$AJ$4=WAC_IIN),0))*'Blend Sheet'!$AJ21,0) + IFERROR(INDEX(WAC_Item_Cost,MATCH(1,(I$1=WAC_District)*('Blend Sheet'!$AK$4=WAC_IIN),0))*'Blend Sheet'!$AK21,0) + IFERROR(INDEX(WAC_Item_Cost,MATCH(1,(I$1=WAC_District)*('Blend Sheet'!$AL$4=WAC_IIN),0))*'Blend Sheet'!$AL21,0) + IFERROR(INDEX(WAC_Item_Cost,MATCH(1,(I$1=WAC_District)*('Blend Sheet'!$AM$4=WAC_IIN),0))*'Blend Sheet'!$AM21,0) + IFERROR(INDEX(WAC_Item_Cost,MATCH(1,(I$1=WAC_District)*('Blend Sheet'!$AN$4=WAC_IIN),0))*'Blend Sheet'!$AN21,0) + IFERROR(INDEX(WAC_Item_Cost,MATCH(1,(I$1=WAC_District)*('Blend Sheet'!$AO$4=WAC_IIN),0))*'Blend Sheet'!$AO21,0) + IFERROR(INDEX(WAC_Item_Cost,MATCH(1,(I$1=WAC_District)*('Blend Sheet'!$AP$4=WAC_IIN),0))*'Blend Sheet'!$AP21/1000,0)</f>
        <v>216.90978867999999</v>
      </c>
      <c r="J18" s="245">
        <f t="array" ref="J18">IFERROR(INDEX(WAC_Item_Cost,MATCH(1,(J$1=WAC_District)*('Blend Sheet'!$C$4=WAC_IIN),0))*'Blend Sheet'!$C21/1000,0) + IFERROR(INDEX(WAC_Item_Cost,MATCH(1,(J$1=WAC_District)*('Blend Sheet'!$D$4=WAC_IIN),0))*'Blend Sheet'!$D21/1000,0) + IFERROR(INDEX(WAC_Item_Cost,MATCH(1,(J$1=WAC_District)*('Blend Sheet'!$E$4=WAC_IIN),0))*'Blend Sheet'!$E21/1000,0) + IFERROR(INDEX(WAC_Item_Cost,MATCH(1,(J$1=WAC_District)*('Blend Sheet'!$F$4=WAC_IIN),0))*'Blend Sheet'!$F21/1000,0)  + IFERROR(INDEX(WAC_Item_Cost,MATCH(1,(J$1=WAC_District)*('Blend Sheet'!$G$4=WAC_IIN),0))*'Blend Sheet'!$G21,0) + IFERROR(INDEX(WAC_Item_Cost,MATCH(1,(J$1=WAC_District)*('Blend Sheet'!$H$4=WAC_IIN),0))*'Blend Sheet'!$H21,0)  + IFERROR(INDEX(WAC_Item_Cost,MATCH(1,(J$1=WAC_District)*('Blend Sheet'!$I$4=WAC_IIN),0))*'Blend Sheet'!$I21,0) + IFERROR(INDEX(WAC_Item_Cost,MATCH(1,(J$1=WAC_District)*('Blend Sheet'!$J$4=WAC_IIN),0))*'Blend Sheet'!$J21,0) + IFERROR(INDEX(WAC_Item_Cost,MATCH(1,(J$1=WAC_District)*('Blend Sheet'!$K$4=WAC_IIN),0))*'Blend Sheet'!$K21,0) + IFERROR(INDEX(WAC_Item_Cost,MATCH(1,(J$1=WAC_District)*('Blend Sheet'!$L$4=WAC_IIN),0))*'Blend Sheet'!$L21,0) + IFERROR(INDEX(WAC_Item_Cost,MATCH(1,(J$1=WAC_District)*('Blend Sheet'!$M$4=WAC_IIN),0))*'Blend Sheet'!$M21,0) + IFERROR(INDEX(WAC_Item_Cost,MATCH(1,(J$1=WAC_District)*('Blend Sheet'!$N$4=WAC_IIN),0))*'Blend Sheet'!$N21,0) + IFERROR(INDEX(WAC_Item_Cost,MATCH(1,(J$1=WAC_District)*('Blend Sheet'!$O$4=WAC_IIN),0))*'Blend Sheet'!$O21,0) + IFERROR(INDEX(WAC_Item_Cost,MATCH(1,(J$1=WAC_District)*('Blend Sheet'!$P$4=WAC_IIN),0))*'Blend Sheet'!$P21,0) + IFERROR(INDEX(WAC_Item_Cost,MATCH(1,(J$1=WAC_District)*('Blend Sheet'!$Q$4=WAC_IIN),0))*'Blend Sheet'!$Q21,0) + IFERROR(INDEX(WAC_Item_Cost,MATCH(1,(J$1=WAC_District)*('Blend Sheet'!$R$4=WAC_IIN),0))*'Blend Sheet'!$R21,0) + IFERROR(INDEX(WAC_Item_Cost,MATCH(1,(J$1=WAC_District)*('Blend Sheet'!$S$4=WAC_IIN),0))*'Blend Sheet'!$S21,0) + IFERROR(INDEX(WAC_Item_Cost,MATCH(1,(J$1=WAC_District)*('Blend Sheet'!$T$4=WAC_IIN),0))*'Blend Sheet'!$T21,0) + IFERROR(INDEX(WAC_Item_Cost,MATCH(1,(J$1=WAC_District)*('Blend Sheet'!$U$4=WAC_IIN),0))*'Blend Sheet'!$U21,0) + IFERROR(INDEX(WAC_Item_Cost,MATCH(1,(J$1=WAC_District)*('Blend Sheet'!$V$4=WAC_IIN),0))*'Blend Sheet'!$V21,0) + IFERROR(INDEX(WAC_Item_Cost,MATCH(1,(J$1=WAC_District)*('Blend Sheet'!$W$4=WAC_IIN),0))*'Blend Sheet'!$W21,0) + IFERROR(INDEX(WAC_Item_Cost,MATCH(1,(J$1=WAC_District)*('Blend Sheet'!$X$4=WAC_IIN),0))*'Blend Sheet'!$X21,0) + IFERROR(INDEX(WAC_Item_Cost,MATCH(1,(J$1=WAC_District)*('Blend Sheet'!$Y$4=WAC_IIN),0))*'Blend Sheet'!$Y21,0) + IFERROR(INDEX(WAC_Item_Cost,MATCH(1,(J$1=WAC_District)*('Blend Sheet'!$Z$4=WAC_IIN),0))*'Blend Sheet'!$Z21,0) + IFERROR(INDEX(WAC_Item_Cost,MATCH(1,(J$1=WAC_District)*('Blend Sheet'!$AA$4=WAC_IIN),0))*'Blend Sheet'!$AA21,0) + IFERROR(INDEX(WAC_Item_Cost,MATCH(1,(J$1=WAC_District)*('Blend Sheet'!$AB$4=WAC_IIN),0))*'Blend Sheet'!$AB21,0) + IFERROR(INDEX(WAC_Item_Cost,MATCH(1,(J$1=WAC_District)*('Blend Sheet'!$AC$4=WAC_IIN),0))*'Blend Sheet'!$AC21,0) + IFERROR(INDEX(WAC_Item_Cost,MATCH(1,(J$1=WAC_District)*('Blend Sheet'!$AD$4=WAC_IIN),0))*'Blend Sheet'!$AD21,0) + IFERROR(INDEX(WAC_Item_Cost,MATCH(1,(J$1=WAC_District)*('Blend Sheet'!$AE$4=WAC_IIN),0))*'Blend Sheet'!$AE21,0) + IFERROR(INDEX(WAC_Item_Cost,MATCH(1,(J$1=WAC_District)*('Blend Sheet'!$AF$4=WAC_IIN),0))*'Blend Sheet'!$AF21,0) + IFERROR(INDEX(WAC_Item_Cost,MATCH(1,(J$1=WAC_District)*('Blend Sheet'!$AG$4=WAC_IIN),0))*'Blend Sheet'!$AG21,0) + IFERROR(INDEX(WAC_Item_Cost,MATCH(1,(J$1=WAC_District)*('Blend Sheet'!$AH$4=WAC_IIN),0))*'Blend Sheet'!$AH21,0) + IFERROR(INDEX(WAC_Item_Cost,MATCH(1,(J$1=WAC_District)*('Blend Sheet'!$AI$4=WAC_IIN),0))*'Blend Sheet'!$AI21,0) + IFERROR(INDEX(WAC_Item_Cost,MATCH(1,(J$1=WAC_District)*('Blend Sheet'!$AJ$4=WAC_IIN),0))*'Blend Sheet'!$AJ21,0) + IFERROR(INDEX(WAC_Item_Cost,MATCH(1,(J$1=WAC_District)*('Blend Sheet'!$AK$4=WAC_IIN),0))*'Blend Sheet'!$AK21,0) + IFERROR(INDEX(WAC_Item_Cost,MATCH(1,(J$1=WAC_District)*('Blend Sheet'!$AL$4=WAC_IIN),0))*'Blend Sheet'!$AL21,0) + IFERROR(INDEX(WAC_Item_Cost,MATCH(1,(J$1=WAC_District)*('Blend Sheet'!$AM$4=WAC_IIN),0))*'Blend Sheet'!$AM21,0) + IFERROR(INDEX(WAC_Item_Cost,MATCH(1,(J$1=WAC_District)*('Blend Sheet'!$AN$4=WAC_IIN),0))*'Blend Sheet'!$AN21,0) + IFERROR(INDEX(WAC_Item_Cost,MATCH(1,(J$1=WAC_District)*('Blend Sheet'!$AO$4=WAC_IIN),0))*'Blend Sheet'!$AO21,0) + IFERROR(INDEX(WAC_Item_Cost,MATCH(1,(J$1=WAC_District)*('Blend Sheet'!$AP$4=WAC_IIN),0))*'Blend Sheet'!$AP21/1000,0)</f>
        <v>211.18871978000001</v>
      </c>
      <c r="K18" s="245">
        <f t="array" ref="K18">IFERROR(INDEX(WAC_Item_Cost,MATCH(1,(K$1=WAC_District)*('Blend Sheet'!$C$4=WAC_IIN),0))*'Blend Sheet'!$C21/1000,0) + IFERROR(INDEX(WAC_Item_Cost,MATCH(1,(K$1=WAC_District)*('Blend Sheet'!$D$4=WAC_IIN),0))*'Blend Sheet'!$D21/1000,0) + IFERROR(INDEX(WAC_Item_Cost,MATCH(1,(K$1=WAC_District)*('Blend Sheet'!$E$4=WAC_IIN),0))*'Blend Sheet'!$E21/1000,0) + IFERROR(INDEX(WAC_Item_Cost,MATCH(1,(K$1=WAC_District)*('Blend Sheet'!$F$4=WAC_IIN),0))*'Blend Sheet'!$F21/1000,0)  + IFERROR(INDEX(WAC_Item_Cost,MATCH(1,(K$1=WAC_District)*('Blend Sheet'!$G$4=WAC_IIN),0))*'Blend Sheet'!$G21,0) + IFERROR(INDEX(WAC_Item_Cost,MATCH(1,(K$1=WAC_District)*('Blend Sheet'!$H$4=WAC_IIN),0))*'Blend Sheet'!$H21,0)  + IFERROR(INDEX(WAC_Item_Cost,MATCH(1,(K$1=WAC_District)*('Blend Sheet'!$I$4=WAC_IIN),0))*'Blend Sheet'!$I21,0) + IFERROR(INDEX(WAC_Item_Cost,MATCH(1,(K$1=WAC_District)*('Blend Sheet'!$J$4=WAC_IIN),0))*'Blend Sheet'!$J21,0) + IFERROR(INDEX(WAC_Item_Cost,MATCH(1,(K$1=WAC_District)*('Blend Sheet'!$K$4=WAC_IIN),0))*'Blend Sheet'!$K21,0) + IFERROR(INDEX(WAC_Item_Cost,MATCH(1,(K$1=WAC_District)*('Blend Sheet'!$L$4=WAC_IIN),0))*'Blend Sheet'!$L21,0) + IFERROR(INDEX(WAC_Item_Cost,MATCH(1,(K$1=WAC_District)*('Blend Sheet'!$M$4=WAC_IIN),0))*'Blend Sheet'!$M21,0) + IFERROR(INDEX(WAC_Item_Cost,MATCH(1,(K$1=WAC_District)*('Blend Sheet'!$N$4=WAC_IIN),0))*'Blend Sheet'!$N21,0) + IFERROR(INDEX(WAC_Item_Cost,MATCH(1,(K$1=WAC_District)*('Blend Sheet'!$O$4=WAC_IIN),0))*'Blend Sheet'!$O21,0) + IFERROR(INDEX(WAC_Item_Cost,MATCH(1,(K$1=WAC_District)*('Blend Sheet'!$P$4=WAC_IIN),0))*'Blend Sheet'!$P21,0) + IFERROR(INDEX(WAC_Item_Cost,MATCH(1,(K$1=WAC_District)*('Blend Sheet'!$Q$4=WAC_IIN),0))*'Blend Sheet'!$Q21,0) + IFERROR(INDEX(WAC_Item_Cost,MATCH(1,(K$1=WAC_District)*('Blend Sheet'!$R$4=WAC_IIN),0))*'Blend Sheet'!$R21,0) + IFERROR(INDEX(WAC_Item_Cost,MATCH(1,(K$1=WAC_District)*('Blend Sheet'!$S$4=WAC_IIN),0))*'Blend Sheet'!$S21,0) + IFERROR(INDEX(WAC_Item_Cost,MATCH(1,(K$1=WAC_District)*('Blend Sheet'!$T$4=WAC_IIN),0))*'Blend Sheet'!$T21,0) + IFERROR(INDEX(WAC_Item_Cost,MATCH(1,(K$1=WAC_District)*('Blend Sheet'!$U$4=WAC_IIN),0))*'Blend Sheet'!$U21,0) + IFERROR(INDEX(WAC_Item_Cost,MATCH(1,(K$1=WAC_District)*('Blend Sheet'!$V$4=WAC_IIN),0))*'Blend Sheet'!$V21,0) + IFERROR(INDEX(WAC_Item_Cost,MATCH(1,(K$1=WAC_District)*('Blend Sheet'!$W$4=WAC_IIN),0))*'Blend Sheet'!$W21,0) + IFERROR(INDEX(WAC_Item_Cost,MATCH(1,(K$1=WAC_District)*('Blend Sheet'!$X$4=WAC_IIN),0))*'Blend Sheet'!$X21,0) + IFERROR(INDEX(WAC_Item_Cost,MATCH(1,(K$1=WAC_District)*('Blend Sheet'!$Y$4=WAC_IIN),0))*'Blend Sheet'!$Y21,0) + IFERROR(INDEX(WAC_Item_Cost,MATCH(1,(K$1=WAC_District)*('Blend Sheet'!$Z$4=WAC_IIN),0))*'Blend Sheet'!$Z21,0) + IFERROR(INDEX(WAC_Item_Cost,MATCH(1,(K$1=WAC_District)*('Blend Sheet'!$AA$4=WAC_IIN),0))*'Blend Sheet'!$AA21,0) + IFERROR(INDEX(WAC_Item_Cost,MATCH(1,(K$1=WAC_District)*('Blend Sheet'!$AB$4=WAC_IIN),0))*'Blend Sheet'!$AB21,0) + IFERROR(INDEX(WAC_Item_Cost,MATCH(1,(K$1=WAC_District)*('Blend Sheet'!$AC$4=WAC_IIN),0))*'Blend Sheet'!$AC21,0) + IFERROR(INDEX(WAC_Item_Cost,MATCH(1,(K$1=WAC_District)*('Blend Sheet'!$AD$4=WAC_IIN),0))*'Blend Sheet'!$AD21,0) + IFERROR(INDEX(WAC_Item_Cost,MATCH(1,(K$1=WAC_District)*('Blend Sheet'!$AE$4=WAC_IIN),0))*'Blend Sheet'!$AE21,0) + IFERROR(INDEX(WAC_Item_Cost,MATCH(1,(K$1=WAC_District)*('Blend Sheet'!$AF$4=WAC_IIN),0))*'Blend Sheet'!$AF21,0) + IFERROR(INDEX(WAC_Item_Cost,MATCH(1,(K$1=WAC_District)*('Blend Sheet'!$AG$4=WAC_IIN),0))*'Blend Sheet'!$AG21,0) + IFERROR(INDEX(WAC_Item_Cost,MATCH(1,(K$1=WAC_District)*('Blend Sheet'!$AH$4=WAC_IIN),0))*'Blend Sheet'!$AH21,0) + IFERROR(INDEX(WAC_Item_Cost,MATCH(1,(K$1=WAC_District)*('Blend Sheet'!$AI$4=WAC_IIN),0))*'Blend Sheet'!$AI21,0) + IFERROR(INDEX(WAC_Item_Cost,MATCH(1,(K$1=WAC_District)*('Blend Sheet'!$AJ$4=WAC_IIN),0))*'Blend Sheet'!$AJ21,0) + IFERROR(INDEX(WAC_Item_Cost,MATCH(1,(K$1=WAC_District)*('Blend Sheet'!$AK$4=WAC_IIN),0))*'Blend Sheet'!$AK21,0) + IFERROR(INDEX(WAC_Item_Cost,MATCH(1,(K$1=WAC_District)*('Blend Sheet'!$AL$4=WAC_IIN),0))*'Blend Sheet'!$AL21,0) + IFERROR(INDEX(WAC_Item_Cost,MATCH(1,(K$1=WAC_District)*('Blend Sheet'!$AM$4=WAC_IIN),0))*'Blend Sheet'!$AM21,0) + IFERROR(INDEX(WAC_Item_Cost,MATCH(1,(K$1=WAC_District)*('Blend Sheet'!$AN$4=WAC_IIN),0))*'Blend Sheet'!$AN21,0) + IFERROR(INDEX(WAC_Item_Cost,MATCH(1,(K$1=WAC_District)*('Blend Sheet'!$AO$4=WAC_IIN),0))*'Blend Sheet'!$AO21,0) + IFERROR(INDEX(WAC_Item_Cost,MATCH(1,(K$1=WAC_District)*('Blend Sheet'!$AP$4=WAC_IIN),0))*'Blend Sheet'!$AP21/1000,0)</f>
        <v>133.03170306000001</v>
      </c>
      <c r="L18" s="245">
        <f t="array" ref="L18">IFERROR(INDEX(WAC_Item_Cost,MATCH(1,(L$1=WAC_District)*('Blend Sheet'!$C$4=WAC_IIN),0))*'Blend Sheet'!$C21/1000,0) + IFERROR(INDEX(WAC_Item_Cost,MATCH(1,(L$1=WAC_District)*('Blend Sheet'!$D$4=WAC_IIN),0))*'Blend Sheet'!$D21/1000,0) + IFERROR(INDEX(WAC_Item_Cost,MATCH(1,(L$1=WAC_District)*('Blend Sheet'!$E$4=WAC_IIN),0))*'Blend Sheet'!$E21/1000,0) + IFERROR(INDEX(WAC_Item_Cost,MATCH(1,(L$1=WAC_District)*('Blend Sheet'!$F$4=WAC_IIN),0))*'Blend Sheet'!$F21/1000,0)  + IFERROR(INDEX(WAC_Item_Cost,MATCH(1,(L$1=WAC_District)*('Blend Sheet'!$G$4=WAC_IIN),0))*'Blend Sheet'!$G21,0) + IFERROR(INDEX(WAC_Item_Cost,MATCH(1,(L$1=WAC_District)*('Blend Sheet'!$H$4=WAC_IIN),0))*'Blend Sheet'!$H21,0)  + IFERROR(INDEX(WAC_Item_Cost,MATCH(1,(L$1=WAC_District)*('Blend Sheet'!$I$4=WAC_IIN),0))*'Blend Sheet'!$I21,0) + IFERROR(INDEX(WAC_Item_Cost,MATCH(1,(L$1=WAC_District)*('Blend Sheet'!$J$4=WAC_IIN),0))*'Blend Sheet'!$J21,0) + IFERROR(INDEX(WAC_Item_Cost,MATCH(1,(L$1=WAC_District)*('Blend Sheet'!$K$4=WAC_IIN),0))*'Blend Sheet'!$K21,0) + IFERROR(INDEX(WAC_Item_Cost,MATCH(1,(L$1=WAC_District)*('Blend Sheet'!$L$4=WAC_IIN),0))*'Blend Sheet'!$L21,0) + IFERROR(INDEX(WAC_Item_Cost,MATCH(1,(L$1=WAC_District)*('Blend Sheet'!$M$4=WAC_IIN),0))*'Blend Sheet'!$M21,0) + IFERROR(INDEX(WAC_Item_Cost,MATCH(1,(L$1=WAC_District)*('Blend Sheet'!$N$4=WAC_IIN),0))*'Blend Sheet'!$N21,0) + IFERROR(INDEX(WAC_Item_Cost,MATCH(1,(L$1=WAC_District)*('Blend Sheet'!$O$4=WAC_IIN),0))*'Blend Sheet'!$O21,0) + IFERROR(INDEX(WAC_Item_Cost,MATCH(1,(L$1=WAC_District)*('Blend Sheet'!$P$4=WAC_IIN),0))*'Blend Sheet'!$P21,0) + IFERROR(INDEX(WAC_Item_Cost,MATCH(1,(L$1=WAC_District)*('Blend Sheet'!$Q$4=WAC_IIN),0))*'Blend Sheet'!$Q21,0) + IFERROR(INDEX(WAC_Item_Cost,MATCH(1,(L$1=WAC_District)*('Blend Sheet'!$R$4=WAC_IIN),0))*'Blend Sheet'!$R21,0) + IFERROR(INDEX(WAC_Item_Cost,MATCH(1,(L$1=WAC_District)*('Blend Sheet'!$S$4=WAC_IIN),0))*'Blend Sheet'!$S21,0) + IFERROR(INDEX(WAC_Item_Cost,MATCH(1,(L$1=WAC_District)*('Blend Sheet'!$T$4=WAC_IIN),0))*'Blend Sheet'!$T21,0) + IFERROR(INDEX(WAC_Item_Cost,MATCH(1,(L$1=WAC_District)*('Blend Sheet'!$U$4=WAC_IIN),0))*'Blend Sheet'!$U21,0) + IFERROR(INDEX(WAC_Item_Cost,MATCH(1,(L$1=WAC_District)*('Blend Sheet'!$V$4=WAC_IIN),0))*'Blend Sheet'!$V21,0) + IFERROR(INDEX(WAC_Item_Cost,MATCH(1,(L$1=WAC_District)*('Blend Sheet'!$W$4=WAC_IIN),0))*'Blend Sheet'!$W21,0) + IFERROR(INDEX(WAC_Item_Cost,MATCH(1,(L$1=WAC_District)*('Blend Sheet'!$X$4=WAC_IIN),0))*'Blend Sheet'!$X21,0) + IFERROR(INDEX(WAC_Item_Cost,MATCH(1,(L$1=WAC_District)*('Blend Sheet'!$Y$4=WAC_IIN),0))*'Blend Sheet'!$Y21,0) + IFERROR(INDEX(WAC_Item_Cost,MATCH(1,(L$1=WAC_District)*('Blend Sheet'!$Z$4=WAC_IIN),0))*'Blend Sheet'!$Z21,0) + IFERROR(INDEX(WAC_Item_Cost,MATCH(1,(L$1=WAC_District)*('Blend Sheet'!$AA$4=WAC_IIN),0))*'Blend Sheet'!$AA21,0) + IFERROR(INDEX(WAC_Item_Cost,MATCH(1,(L$1=WAC_District)*('Blend Sheet'!$AB$4=WAC_IIN),0))*'Blend Sheet'!$AB21,0) + IFERROR(INDEX(WAC_Item_Cost,MATCH(1,(L$1=WAC_District)*('Blend Sheet'!$AC$4=WAC_IIN),0))*'Blend Sheet'!$AC21,0) + IFERROR(INDEX(WAC_Item_Cost,MATCH(1,(L$1=WAC_District)*('Blend Sheet'!$AD$4=WAC_IIN),0))*'Blend Sheet'!$AD21,0) + IFERROR(INDEX(WAC_Item_Cost,MATCH(1,(L$1=WAC_District)*('Blend Sheet'!$AE$4=WAC_IIN),0))*'Blend Sheet'!$AE21,0) + IFERROR(INDEX(WAC_Item_Cost,MATCH(1,(L$1=WAC_District)*('Blend Sheet'!$AF$4=WAC_IIN),0))*'Blend Sheet'!$AF21,0) + IFERROR(INDEX(WAC_Item_Cost,MATCH(1,(L$1=WAC_District)*('Blend Sheet'!$AG$4=WAC_IIN),0))*'Blend Sheet'!$AG21,0) + IFERROR(INDEX(WAC_Item_Cost,MATCH(1,(L$1=WAC_District)*('Blend Sheet'!$AH$4=WAC_IIN),0))*'Blend Sheet'!$AH21,0) + IFERROR(INDEX(WAC_Item_Cost,MATCH(1,(L$1=WAC_District)*('Blend Sheet'!$AI$4=WAC_IIN),0))*'Blend Sheet'!$AI21,0) + IFERROR(INDEX(WAC_Item_Cost,MATCH(1,(L$1=WAC_District)*('Blend Sheet'!$AJ$4=WAC_IIN),0))*'Blend Sheet'!$AJ21,0) + IFERROR(INDEX(WAC_Item_Cost,MATCH(1,(L$1=WAC_District)*('Blend Sheet'!$AK$4=WAC_IIN),0))*'Blend Sheet'!$AK21,0) + IFERROR(INDEX(WAC_Item_Cost,MATCH(1,(L$1=WAC_District)*('Blend Sheet'!$AL$4=WAC_IIN),0))*'Blend Sheet'!$AL21,0) + IFERROR(INDEX(WAC_Item_Cost,MATCH(1,(L$1=WAC_District)*('Blend Sheet'!$AM$4=WAC_IIN),0))*'Blend Sheet'!$AM21,0) + IFERROR(INDEX(WAC_Item_Cost,MATCH(1,(L$1=WAC_District)*('Blend Sheet'!$AN$4=WAC_IIN),0))*'Blend Sheet'!$AN21,0) + IFERROR(INDEX(WAC_Item_Cost,MATCH(1,(L$1=WAC_District)*('Blend Sheet'!$AO$4=WAC_IIN),0))*'Blend Sheet'!$AO21,0) + IFERROR(INDEX(WAC_Item_Cost,MATCH(1,(L$1=WAC_District)*('Blend Sheet'!$AP$4=WAC_IIN),0))*'Blend Sheet'!$AP21/1000,0)</f>
        <v>146.96844002</v>
      </c>
    </row>
    <row r="19" spans="1:12" x14ac:dyDescent="0.25">
      <c r="A19" t="str">
        <f>'Blend Sheet'!A22</f>
        <v>1:1:6 'G' (Sask)</v>
      </c>
      <c r="B19" s="245"/>
      <c r="C19" s="245"/>
      <c r="D19" s="245">
        <f t="array" ref="D19">IFERROR(INDEX(WAC_Item_Cost,MATCH(1,(D$1=WAC_District)*('Blend Sheet'!$C$4=WAC_IIN),0))*'Blend Sheet'!$C22/1000,0) + IFERROR(INDEX(WAC_Item_Cost,MATCH(1,(D$1=WAC_District)*('Blend Sheet'!$D$4=WAC_IIN),0))*'Blend Sheet'!$D22/1000,0) + IFERROR(INDEX(WAC_Item_Cost,MATCH(1,(D$1=WAC_District)*('Blend Sheet'!$E$4=WAC_IIN),0))*'Blend Sheet'!$E22/1000,0) + IFERROR(INDEX(WAC_Item_Cost,MATCH(1,(D$1=WAC_District)*('Blend Sheet'!$F$4=WAC_IIN),0))*'Blend Sheet'!$F22/1000,0)  + IFERROR(INDEX(WAC_Item_Cost,MATCH(1,(D$1=WAC_District)*('Blend Sheet'!$G$4=WAC_IIN),0))*'Blend Sheet'!$G22,0) + IFERROR(INDEX(WAC_Item_Cost,MATCH(1,(D$1=WAC_District)*('Blend Sheet'!$H$4=WAC_IIN),0))*'Blend Sheet'!$H22,0)  + IFERROR(INDEX(WAC_Item_Cost,MATCH(1,(D$1=WAC_District)*('Blend Sheet'!$I$4=WAC_IIN),0))*'Blend Sheet'!$I22,0) + IFERROR(INDEX(WAC_Item_Cost,MATCH(1,(D$1=WAC_District)*('Blend Sheet'!$J$4=WAC_IIN),0))*'Blend Sheet'!$J22,0) + IFERROR(INDEX(WAC_Item_Cost,MATCH(1,(D$1=WAC_District)*('Blend Sheet'!$K$4=WAC_IIN),0))*'Blend Sheet'!$K22,0) + IFERROR(INDEX(WAC_Item_Cost,MATCH(1,(D$1=WAC_District)*('Blend Sheet'!$L$4=WAC_IIN),0))*'Blend Sheet'!$L22,0) + IFERROR(INDEX(WAC_Item_Cost,MATCH(1,(D$1=WAC_District)*('Blend Sheet'!$M$4=WAC_IIN),0))*'Blend Sheet'!$M22,0) + IFERROR(INDEX(WAC_Item_Cost,MATCH(1,(D$1=WAC_District)*('Blend Sheet'!$N$4=WAC_IIN),0))*'Blend Sheet'!$N22,0) + IFERROR(INDEX(WAC_Item_Cost,MATCH(1,(D$1=WAC_District)*('Blend Sheet'!$O$4=WAC_IIN),0))*'Blend Sheet'!$O22,0) + IFERROR(INDEX(WAC_Item_Cost,MATCH(1,(D$1=WAC_District)*('Blend Sheet'!$P$4=WAC_IIN),0))*'Blend Sheet'!$P22,0) + IFERROR(INDEX(WAC_Item_Cost,MATCH(1,(D$1=WAC_District)*('Blend Sheet'!$Q$4=WAC_IIN),0))*'Blend Sheet'!$Q22,0) + IFERROR(INDEX(WAC_Item_Cost,MATCH(1,(D$1=WAC_District)*('Blend Sheet'!$R$4=WAC_IIN),0))*'Blend Sheet'!$R22,0) + IFERROR(INDEX(WAC_Item_Cost,MATCH(1,(D$1=WAC_District)*('Blend Sheet'!$S$4=WAC_IIN),0))*'Blend Sheet'!$S22,0) + IFERROR(INDEX(WAC_Item_Cost,MATCH(1,(D$1=WAC_District)*('Blend Sheet'!$T$4=WAC_IIN),0))*'Blend Sheet'!$T22,0) + IFERROR(INDEX(WAC_Item_Cost,MATCH(1,(D$1=WAC_District)*('Blend Sheet'!$U$4=WAC_IIN),0))*'Blend Sheet'!$U22,0) + IFERROR(INDEX(WAC_Item_Cost,MATCH(1,(D$1=WAC_District)*('Blend Sheet'!$V$4=WAC_IIN),0))*'Blend Sheet'!$V22,0) + IFERROR(INDEX(WAC_Item_Cost,MATCH(1,(D$1=WAC_District)*('Blend Sheet'!$W$4=WAC_IIN),0))*'Blend Sheet'!$W22,0) + IFERROR(INDEX(WAC_Item_Cost,MATCH(1,(D$1=WAC_District)*('Blend Sheet'!$X$4=WAC_IIN),0))*'Blend Sheet'!$X22,0) + IFERROR(INDEX(WAC_Item_Cost,MATCH(1,(D$1=WAC_District)*('Blend Sheet'!$Y$4=WAC_IIN),0))*'Blend Sheet'!$Y22,0) + IFERROR(INDEX(WAC_Item_Cost,MATCH(1,(D$1=WAC_District)*('Blend Sheet'!$Z$4=WAC_IIN),0))*'Blend Sheet'!$Z22,0) + IFERROR(INDEX(WAC_Item_Cost,MATCH(1,(D$1=WAC_District)*('Blend Sheet'!$AA$4=WAC_IIN),0))*'Blend Sheet'!$AA22,0) + IFERROR(INDEX(WAC_Item_Cost,MATCH(1,(D$1=WAC_District)*('Blend Sheet'!$AB$4=WAC_IIN),0))*'Blend Sheet'!$AB22,0) + IFERROR(INDEX(WAC_Item_Cost,MATCH(1,(D$1=WAC_District)*('Blend Sheet'!$AC$4=WAC_IIN),0))*'Blend Sheet'!$AC22,0) + IFERROR(INDEX(WAC_Item_Cost,MATCH(1,(D$1=WAC_District)*('Blend Sheet'!$AD$4=WAC_IIN),0))*'Blend Sheet'!$AD22,0) + IFERROR(INDEX(WAC_Item_Cost,MATCH(1,(D$1=WAC_District)*('Blend Sheet'!$AE$4=WAC_IIN),0))*'Blend Sheet'!$AE22,0) + IFERROR(INDEX(WAC_Item_Cost,MATCH(1,(D$1=WAC_District)*('Blend Sheet'!$AF$4=WAC_IIN),0))*'Blend Sheet'!$AF22,0) + IFERROR(INDEX(WAC_Item_Cost,MATCH(1,(D$1=WAC_District)*('Blend Sheet'!$AG$4=WAC_IIN),0))*'Blend Sheet'!$AG22,0) + IFERROR(INDEX(WAC_Item_Cost,MATCH(1,(D$1=WAC_District)*('Blend Sheet'!$AH$4=WAC_IIN),0))*'Blend Sheet'!$AH22,0) + IFERROR(INDEX(WAC_Item_Cost,MATCH(1,(D$1=WAC_District)*('Blend Sheet'!$AI$4=WAC_IIN),0))*'Blend Sheet'!$AI22,0) + IFERROR(INDEX(WAC_Item_Cost,MATCH(1,(D$1=WAC_District)*('Blend Sheet'!$AJ$4=WAC_IIN),0))*'Blend Sheet'!$AJ22,0) + IFERROR(INDEX(WAC_Item_Cost,MATCH(1,(D$1=WAC_District)*('Blend Sheet'!$AK$4=WAC_IIN),0))*'Blend Sheet'!$AK22,0) + IFERROR(INDEX(WAC_Item_Cost,MATCH(1,(D$1=WAC_District)*('Blend Sheet'!$AL$4=WAC_IIN),0))*'Blend Sheet'!$AL22,0) + IFERROR(INDEX(WAC_Item_Cost,MATCH(1,(D$1=WAC_District)*('Blend Sheet'!$AM$4=WAC_IIN),0))*'Blend Sheet'!$AM22,0) + IFERROR(INDEX(WAC_Item_Cost,MATCH(1,(D$1=WAC_District)*('Blend Sheet'!$AN$4=WAC_IIN),0))*'Blend Sheet'!$AN22,0) + IFERROR(INDEX(WAC_Item_Cost,MATCH(1,(D$1=WAC_District)*('Blend Sheet'!$AO$4=WAC_IIN),0))*'Blend Sheet'!$AO22,0) + IFERROR(INDEX(WAC_Item_Cost,MATCH(1,(D$1=WAC_District)*('Blend Sheet'!$AP$4=WAC_IIN),0))*'Blend Sheet'!$AP22/1000,0)</f>
        <v>201.41080739200001</v>
      </c>
      <c r="E19" s="245"/>
      <c r="F19" s="245"/>
      <c r="G19" s="245"/>
      <c r="H19" s="245"/>
      <c r="I19" s="245"/>
      <c r="J19" s="245"/>
      <c r="K19" s="245"/>
      <c r="L19" s="245"/>
    </row>
    <row r="20" spans="1:12" x14ac:dyDescent="0.25">
      <c r="A20" t="str">
        <f>'Blend Sheet'!A23</f>
        <v>1:1:8 'G'</v>
      </c>
      <c r="B20" s="245">
        <f t="array" ref="B20">IFERROR(INDEX(WAC_Item_Cost,MATCH(1,(B$1=WAC_District)*('Blend Sheet'!$C$4=WAC_IIN),0))*'Blend Sheet'!$C23/1000,0) + IFERROR(INDEX(WAC_Item_Cost,MATCH(1,(B$1=WAC_District)*('Blend Sheet'!$D$4=WAC_IIN),0))*'Blend Sheet'!$D23/1000,0) + IFERROR(INDEX(WAC_Item_Cost,MATCH(1,(B$1=WAC_District)*('Blend Sheet'!$E$4=WAC_IIN),0))*'Blend Sheet'!$E23/1000,0) + IFERROR(INDEX(WAC_Item_Cost,MATCH(1,(B$1=WAC_District)*('Blend Sheet'!$F$4=WAC_IIN),0))*'Blend Sheet'!$F23/1000,0)  + IFERROR(INDEX(WAC_Item_Cost,MATCH(1,(B$1=WAC_District)*('Blend Sheet'!$G$4=WAC_IIN),0))*'Blend Sheet'!$G23,0) + IFERROR(INDEX(WAC_Item_Cost,MATCH(1,(B$1=WAC_District)*('Blend Sheet'!$H$4=WAC_IIN),0))*'Blend Sheet'!$H23,0)  + IFERROR(INDEX(WAC_Item_Cost,MATCH(1,(B$1=WAC_District)*('Blend Sheet'!$I$4=WAC_IIN),0))*'Blend Sheet'!$I23,0) + IFERROR(INDEX(WAC_Item_Cost,MATCH(1,(B$1=WAC_District)*('Blend Sheet'!$J$4=WAC_IIN),0))*'Blend Sheet'!$J23,0) + IFERROR(INDEX(WAC_Item_Cost,MATCH(1,(B$1=WAC_District)*('Blend Sheet'!$K$4=WAC_IIN),0))*'Blend Sheet'!$K23,0) + IFERROR(INDEX(WAC_Item_Cost,MATCH(1,(B$1=WAC_District)*('Blend Sheet'!$L$4=WAC_IIN),0))*'Blend Sheet'!$L23,0) + IFERROR(INDEX(WAC_Item_Cost,MATCH(1,(B$1=WAC_District)*('Blend Sheet'!$M$4=WAC_IIN),0))*'Blend Sheet'!$M23,0) + IFERROR(INDEX(WAC_Item_Cost,MATCH(1,(B$1=WAC_District)*('Blend Sheet'!$N$4=WAC_IIN),0))*'Blend Sheet'!$N23,0) + IFERROR(INDEX(WAC_Item_Cost,MATCH(1,(B$1=WAC_District)*('Blend Sheet'!$O$4=WAC_IIN),0))*'Blend Sheet'!$O23,0) + IFERROR(INDEX(WAC_Item_Cost,MATCH(1,(B$1=WAC_District)*('Blend Sheet'!$P$4=WAC_IIN),0))*'Blend Sheet'!$P23,0) + IFERROR(INDEX(WAC_Item_Cost,MATCH(1,(B$1=WAC_District)*('Blend Sheet'!$Q$4=WAC_IIN),0))*'Blend Sheet'!$Q23,0) + IFERROR(INDEX(WAC_Item_Cost,MATCH(1,(B$1=WAC_District)*('Blend Sheet'!$R$4=WAC_IIN),0))*'Blend Sheet'!$R23,0) + IFERROR(INDEX(WAC_Item_Cost,MATCH(1,(B$1=WAC_District)*('Blend Sheet'!$S$4=WAC_IIN),0))*'Blend Sheet'!$S23,0) + IFERROR(INDEX(WAC_Item_Cost,MATCH(1,(B$1=WAC_District)*('Blend Sheet'!$T$4=WAC_IIN),0))*'Blend Sheet'!$T23,0) + IFERROR(INDEX(WAC_Item_Cost,MATCH(1,(B$1=WAC_District)*('Blend Sheet'!$U$4=WAC_IIN),0))*'Blend Sheet'!$U23,0) + IFERROR(INDEX(WAC_Item_Cost,MATCH(1,(B$1=WAC_District)*('Blend Sheet'!$V$4=WAC_IIN),0))*'Blend Sheet'!$V23,0) + IFERROR(INDEX(WAC_Item_Cost,MATCH(1,(B$1=WAC_District)*('Blend Sheet'!$W$4=WAC_IIN),0))*'Blend Sheet'!$W23,0) + IFERROR(INDEX(WAC_Item_Cost,MATCH(1,(B$1=WAC_District)*('Blend Sheet'!$X$4=WAC_IIN),0))*'Blend Sheet'!$X23,0) + IFERROR(INDEX(WAC_Item_Cost,MATCH(1,(B$1=WAC_District)*('Blend Sheet'!$Y$4=WAC_IIN),0))*'Blend Sheet'!$Y23,0) + IFERROR(INDEX(WAC_Item_Cost,MATCH(1,(B$1=WAC_District)*('Blend Sheet'!$Z$4=WAC_IIN),0))*'Blend Sheet'!$Z23,0) + IFERROR(INDEX(WAC_Item_Cost,MATCH(1,(B$1=WAC_District)*('Blend Sheet'!$AA$4=WAC_IIN),0))*'Blend Sheet'!$AA23,0) + IFERROR(INDEX(WAC_Item_Cost,MATCH(1,(B$1=WAC_District)*('Blend Sheet'!$AB$4=WAC_IIN),0))*'Blend Sheet'!$AB23,0) + IFERROR(INDEX(WAC_Item_Cost,MATCH(1,(B$1=WAC_District)*('Blend Sheet'!$AC$4=WAC_IIN),0))*'Blend Sheet'!$AC23,0) + IFERROR(INDEX(WAC_Item_Cost,MATCH(1,(B$1=WAC_District)*('Blend Sheet'!$AD$4=WAC_IIN),0))*'Blend Sheet'!$AD23,0) + IFERROR(INDEX(WAC_Item_Cost,MATCH(1,(B$1=WAC_District)*('Blend Sheet'!$AE$4=WAC_IIN),0))*'Blend Sheet'!$AE23,0) + IFERROR(INDEX(WAC_Item_Cost,MATCH(1,(B$1=WAC_District)*('Blend Sheet'!$AF$4=WAC_IIN),0))*'Blend Sheet'!$AF23,0) + IFERROR(INDEX(WAC_Item_Cost,MATCH(1,(B$1=WAC_District)*('Blend Sheet'!$AG$4=WAC_IIN),0))*'Blend Sheet'!$AG23,0) + IFERROR(INDEX(WAC_Item_Cost,MATCH(1,(B$1=WAC_District)*('Blend Sheet'!$AH$4=WAC_IIN),0))*'Blend Sheet'!$AH23,0) + IFERROR(INDEX(WAC_Item_Cost,MATCH(1,(B$1=WAC_District)*('Blend Sheet'!$AI$4=WAC_IIN),0))*'Blend Sheet'!$AI23,0) + IFERROR(INDEX(WAC_Item_Cost,MATCH(1,(B$1=WAC_District)*('Blend Sheet'!$AJ$4=WAC_IIN),0))*'Blend Sheet'!$AJ23,0) + IFERROR(INDEX(WAC_Item_Cost,MATCH(1,(B$1=WAC_District)*('Blend Sheet'!$AK$4=WAC_IIN),0))*'Blend Sheet'!$AK23,0) + IFERROR(INDEX(WAC_Item_Cost,MATCH(1,(B$1=WAC_District)*('Blend Sheet'!$AL$4=WAC_IIN),0))*'Blend Sheet'!$AL23,0) + IFERROR(INDEX(WAC_Item_Cost,MATCH(1,(B$1=WAC_District)*('Blend Sheet'!$AM$4=WAC_IIN),0))*'Blend Sheet'!$AM23,0) + IFERROR(INDEX(WAC_Item_Cost,MATCH(1,(B$1=WAC_District)*('Blend Sheet'!$AN$4=WAC_IIN),0))*'Blend Sheet'!$AN23,0) + IFERROR(INDEX(WAC_Item_Cost,MATCH(1,(B$1=WAC_District)*('Blend Sheet'!$AO$4=WAC_IIN),0))*'Blend Sheet'!$AO23,0) + IFERROR(INDEX(WAC_Item_Cost,MATCH(1,(B$1=WAC_District)*('Blend Sheet'!$AP$4=WAC_IIN),0))*'Blend Sheet'!$AP23/1000,0)</f>
        <v>184.81723973999999</v>
      </c>
      <c r="C20" s="245">
        <f t="array" ref="C20">IFERROR(INDEX(WAC_Item_Cost,MATCH(1,(C$1=WAC_District)*('Blend Sheet'!$C$4=WAC_IIN),0))*'Blend Sheet'!$C23/1000,0) + IFERROR(INDEX(WAC_Item_Cost,MATCH(1,(C$1=WAC_District)*('Blend Sheet'!$D$4=WAC_IIN),0))*'Blend Sheet'!$D23/1000,0) + IFERROR(INDEX(WAC_Item_Cost,MATCH(1,(C$1=WAC_District)*('Blend Sheet'!$E$4=WAC_IIN),0))*'Blend Sheet'!$E23/1000,0) + IFERROR(INDEX(WAC_Item_Cost,MATCH(1,(C$1=WAC_District)*('Blend Sheet'!$F$4=WAC_IIN),0))*'Blend Sheet'!$F23/1000,0)  + IFERROR(INDEX(WAC_Item_Cost,MATCH(1,(C$1=WAC_District)*('Blend Sheet'!$G$4=WAC_IIN),0))*'Blend Sheet'!$G23,0) + IFERROR(INDEX(WAC_Item_Cost,MATCH(1,(C$1=WAC_District)*('Blend Sheet'!$H$4=WAC_IIN),0))*'Blend Sheet'!$H23,0)  + IFERROR(INDEX(WAC_Item_Cost,MATCH(1,(C$1=WAC_District)*('Blend Sheet'!$I$4=WAC_IIN),0))*'Blend Sheet'!$I23,0) + IFERROR(INDEX(WAC_Item_Cost,MATCH(1,(C$1=WAC_District)*('Blend Sheet'!$J$4=WAC_IIN),0))*'Blend Sheet'!$J23,0) + IFERROR(INDEX(WAC_Item_Cost,MATCH(1,(C$1=WAC_District)*('Blend Sheet'!$K$4=WAC_IIN),0))*'Blend Sheet'!$K23,0) + IFERROR(INDEX(WAC_Item_Cost,MATCH(1,(C$1=WAC_District)*('Blend Sheet'!$L$4=WAC_IIN),0))*'Blend Sheet'!$L23,0) + IFERROR(INDEX(WAC_Item_Cost,MATCH(1,(C$1=WAC_District)*('Blend Sheet'!$M$4=WAC_IIN),0))*'Blend Sheet'!$M23,0) + IFERROR(INDEX(WAC_Item_Cost,MATCH(1,(C$1=WAC_District)*('Blend Sheet'!$N$4=WAC_IIN),0))*'Blend Sheet'!$N23,0) + IFERROR(INDEX(WAC_Item_Cost,MATCH(1,(C$1=WAC_District)*('Blend Sheet'!$O$4=WAC_IIN),0))*'Blend Sheet'!$O23,0) + IFERROR(INDEX(WAC_Item_Cost,MATCH(1,(C$1=WAC_District)*('Blend Sheet'!$P$4=WAC_IIN),0))*'Blend Sheet'!$P23,0) + IFERROR(INDEX(WAC_Item_Cost,MATCH(1,(C$1=WAC_District)*('Blend Sheet'!$Q$4=WAC_IIN),0))*'Blend Sheet'!$Q23,0) + IFERROR(INDEX(WAC_Item_Cost,MATCH(1,(C$1=WAC_District)*('Blend Sheet'!$R$4=WAC_IIN),0))*'Blend Sheet'!$R23,0) + IFERROR(INDEX(WAC_Item_Cost,MATCH(1,(C$1=WAC_District)*('Blend Sheet'!$S$4=WAC_IIN),0))*'Blend Sheet'!$S23,0) + IFERROR(INDEX(WAC_Item_Cost,MATCH(1,(C$1=WAC_District)*('Blend Sheet'!$T$4=WAC_IIN),0))*'Blend Sheet'!$T23,0) + IFERROR(INDEX(WAC_Item_Cost,MATCH(1,(C$1=WAC_District)*('Blend Sheet'!$U$4=WAC_IIN),0))*'Blend Sheet'!$U23,0) + IFERROR(INDEX(WAC_Item_Cost,MATCH(1,(C$1=WAC_District)*('Blend Sheet'!$V$4=WAC_IIN),0))*'Blend Sheet'!$V23,0) + IFERROR(INDEX(WAC_Item_Cost,MATCH(1,(C$1=WAC_District)*('Blend Sheet'!$W$4=WAC_IIN),0))*'Blend Sheet'!$W23,0) + IFERROR(INDEX(WAC_Item_Cost,MATCH(1,(C$1=WAC_District)*('Blend Sheet'!$X$4=WAC_IIN),0))*'Blend Sheet'!$X23,0) + IFERROR(INDEX(WAC_Item_Cost,MATCH(1,(C$1=WAC_District)*('Blend Sheet'!$Y$4=WAC_IIN),0))*'Blend Sheet'!$Y23,0) + IFERROR(INDEX(WAC_Item_Cost,MATCH(1,(C$1=WAC_District)*('Blend Sheet'!$Z$4=WAC_IIN),0))*'Blend Sheet'!$Z23,0) + IFERROR(INDEX(WAC_Item_Cost,MATCH(1,(C$1=WAC_District)*('Blend Sheet'!$AA$4=WAC_IIN),0))*'Blend Sheet'!$AA23,0) + IFERROR(INDEX(WAC_Item_Cost,MATCH(1,(C$1=WAC_District)*('Blend Sheet'!$AB$4=WAC_IIN),0))*'Blend Sheet'!$AB23,0) + IFERROR(INDEX(WAC_Item_Cost,MATCH(1,(C$1=WAC_District)*('Blend Sheet'!$AC$4=WAC_IIN),0))*'Blend Sheet'!$AC23,0) + IFERROR(INDEX(WAC_Item_Cost,MATCH(1,(C$1=WAC_District)*('Blend Sheet'!$AD$4=WAC_IIN),0))*'Blend Sheet'!$AD23,0) + IFERROR(INDEX(WAC_Item_Cost,MATCH(1,(C$1=WAC_District)*('Blend Sheet'!$AE$4=WAC_IIN),0))*'Blend Sheet'!$AE23,0) + IFERROR(INDEX(WAC_Item_Cost,MATCH(1,(C$1=WAC_District)*('Blend Sheet'!$AF$4=WAC_IIN),0))*'Blend Sheet'!$AF23,0) + IFERROR(INDEX(WAC_Item_Cost,MATCH(1,(C$1=WAC_District)*('Blend Sheet'!$AG$4=WAC_IIN),0))*'Blend Sheet'!$AG23,0) + IFERROR(INDEX(WAC_Item_Cost,MATCH(1,(C$1=WAC_District)*('Blend Sheet'!$AH$4=WAC_IIN),0))*'Blend Sheet'!$AH23,0) + IFERROR(INDEX(WAC_Item_Cost,MATCH(1,(C$1=WAC_District)*('Blend Sheet'!$AI$4=WAC_IIN),0))*'Blend Sheet'!$AI23,0) + IFERROR(INDEX(WAC_Item_Cost,MATCH(1,(C$1=WAC_District)*('Blend Sheet'!$AJ$4=WAC_IIN),0))*'Blend Sheet'!$AJ23,0) + IFERROR(INDEX(WAC_Item_Cost,MATCH(1,(C$1=WAC_District)*('Blend Sheet'!$AK$4=WAC_IIN),0))*'Blend Sheet'!$AK23,0) + IFERROR(INDEX(WAC_Item_Cost,MATCH(1,(C$1=WAC_District)*('Blend Sheet'!$AL$4=WAC_IIN),0))*'Blend Sheet'!$AL23,0) + IFERROR(INDEX(WAC_Item_Cost,MATCH(1,(C$1=WAC_District)*('Blend Sheet'!$AM$4=WAC_IIN),0))*'Blend Sheet'!$AM23,0) + IFERROR(INDEX(WAC_Item_Cost,MATCH(1,(C$1=WAC_District)*('Blend Sheet'!$AN$4=WAC_IIN),0))*'Blend Sheet'!$AN23,0) + IFERROR(INDEX(WAC_Item_Cost,MATCH(1,(C$1=WAC_District)*('Blend Sheet'!$AO$4=WAC_IIN),0))*'Blend Sheet'!$AO23,0) + IFERROR(INDEX(WAC_Item_Cost,MATCH(1,(C$1=WAC_District)*('Blend Sheet'!$AP$4=WAC_IIN),0))*'Blend Sheet'!$AP23/1000,0)</f>
        <v>219.39203162000001</v>
      </c>
      <c r="D20" s="245">
        <f t="array" ref="D20">IFERROR(INDEX(WAC_Item_Cost,MATCH(1,(D$1=WAC_District)*('Blend Sheet'!$C$4=WAC_IIN),0))*'Blend Sheet'!$C23/1000,0) + IFERROR(INDEX(WAC_Item_Cost,MATCH(1,(D$1=WAC_District)*('Blend Sheet'!$D$4=WAC_IIN),0))*'Blend Sheet'!$D23/1000,0) + IFERROR(INDEX(WAC_Item_Cost,MATCH(1,(D$1=WAC_District)*('Blend Sheet'!$E$4=WAC_IIN),0))*'Blend Sheet'!$E23/1000,0) + IFERROR(INDEX(WAC_Item_Cost,MATCH(1,(D$1=WAC_District)*('Blend Sheet'!$F$4=WAC_IIN),0))*'Blend Sheet'!$F23/1000,0)  + IFERROR(INDEX(WAC_Item_Cost,MATCH(1,(D$1=WAC_District)*('Blend Sheet'!$G$4=WAC_IIN),0))*'Blend Sheet'!$G23,0) + IFERROR(INDEX(WAC_Item_Cost,MATCH(1,(D$1=WAC_District)*('Blend Sheet'!$H$4=WAC_IIN),0))*'Blend Sheet'!$H23,0)  + IFERROR(INDEX(WAC_Item_Cost,MATCH(1,(D$1=WAC_District)*('Blend Sheet'!$I$4=WAC_IIN),0))*'Blend Sheet'!$I23,0) + IFERROR(INDEX(WAC_Item_Cost,MATCH(1,(D$1=WAC_District)*('Blend Sheet'!$J$4=WAC_IIN),0))*'Blend Sheet'!$J23,0) + IFERROR(INDEX(WAC_Item_Cost,MATCH(1,(D$1=WAC_District)*('Blend Sheet'!$K$4=WAC_IIN),0))*'Blend Sheet'!$K23,0) + IFERROR(INDEX(WAC_Item_Cost,MATCH(1,(D$1=WAC_District)*('Blend Sheet'!$L$4=WAC_IIN),0))*'Blend Sheet'!$L23,0) + IFERROR(INDEX(WAC_Item_Cost,MATCH(1,(D$1=WAC_District)*('Blend Sheet'!$M$4=WAC_IIN),0))*'Blend Sheet'!$M23,0) + IFERROR(INDEX(WAC_Item_Cost,MATCH(1,(D$1=WAC_District)*('Blend Sheet'!$N$4=WAC_IIN),0))*'Blend Sheet'!$N23,0) + IFERROR(INDEX(WAC_Item_Cost,MATCH(1,(D$1=WAC_District)*('Blend Sheet'!$O$4=WAC_IIN),0))*'Blend Sheet'!$O23,0) + IFERROR(INDEX(WAC_Item_Cost,MATCH(1,(D$1=WAC_District)*('Blend Sheet'!$P$4=WAC_IIN),0))*'Blend Sheet'!$P23,0) + IFERROR(INDEX(WAC_Item_Cost,MATCH(1,(D$1=WAC_District)*('Blend Sheet'!$Q$4=WAC_IIN),0))*'Blend Sheet'!$Q23,0) + IFERROR(INDEX(WAC_Item_Cost,MATCH(1,(D$1=WAC_District)*('Blend Sheet'!$R$4=WAC_IIN),0))*'Blend Sheet'!$R23,0) + IFERROR(INDEX(WAC_Item_Cost,MATCH(1,(D$1=WAC_District)*('Blend Sheet'!$S$4=WAC_IIN),0))*'Blend Sheet'!$S23,0) + IFERROR(INDEX(WAC_Item_Cost,MATCH(1,(D$1=WAC_District)*('Blend Sheet'!$T$4=WAC_IIN),0))*'Blend Sheet'!$T23,0) + IFERROR(INDEX(WAC_Item_Cost,MATCH(1,(D$1=WAC_District)*('Blend Sheet'!$U$4=WAC_IIN),0))*'Blend Sheet'!$U23,0) + IFERROR(INDEX(WAC_Item_Cost,MATCH(1,(D$1=WAC_District)*('Blend Sheet'!$V$4=WAC_IIN),0))*'Blend Sheet'!$V23,0) + IFERROR(INDEX(WAC_Item_Cost,MATCH(1,(D$1=WAC_District)*('Blend Sheet'!$W$4=WAC_IIN),0))*'Blend Sheet'!$W23,0) + IFERROR(INDEX(WAC_Item_Cost,MATCH(1,(D$1=WAC_District)*('Blend Sheet'!$X$4=WAC_IIN),0))*'Blend Sheet'!$X23,0) + IFERROR(INDEX(WAC_Item_Cost,MATCH(1,(D$1=WAC_District)*('Blend Sheet'!$Y$4=WAC_IIN),0))*'Blend Sheet'!$Y23,0) + IFERROR(INDEX(WAC_Item_Cost,MATCH(1,(D$1=WAC_District)*('Blend Sheet'!$Z$4=WAC_IIN),0))*'Blend Sheet'!$Z23,0) + IFERROR(INDEX(WAC_Item_Cost,MATCH(1,(D$1=WAC_District)*('Blend Sheet'!$AA$4=WAC_IIN),0))*'Blend Sheet'!$AA23,0) + IFERROR(INDEX(WAC_Item_Cost,MATCH(1,(D$1=WAC_District)*('Blend Sheet'!$AB$4=WAC_IIN),0))*'Blend Sheet'!$AB23,0) + IFERROR(INDEX(WAC_Item_Cost,MATCH(1,(D$1=WAC_District)*('Blend Sheet'!$AC$4=WAC_IIN),0))*'Blend Sheet'!$AC23,0) + IFERROR(INDEX(WAC_Item_Cost,MATCH(1,(D$1=WAC_District)*('Blend Sheet'!$AD$4=WAC_IIN),0))*'Blend Sheet'!$AD23,0) + IFERROR(INDEX(WAC_Item_Cost,MATCH(1,(D$1=WAC_District)*('Blend Sheet'!$AE$4=WAC_IIN),0))*'Blend Sheet'!$AE23,0) + IFERROR(INDEX(WAC_Item_Cost,MATCH(1,(D$1=WAC_District)*('Blend Sheet'!$AF$4=WAC_IIN),0))*'Blend Sheet'!$AF23,0) + IFERROR(INDEX(WAC_Item_Cost,MATCH(1,(D$1=WAC_District)*('Blend Sheet'!$AG$4=WAC_IIN),0))*'Blend Sheet'!$AG23,0) + IFERROR(INDEX(WAC_Item_Cost,MATCH(1,(D$1=WAC_District)*('Blend Sheet'!$AH$4=WAC_IIN),0))*'Blend Sheet'!$AH23,0) + IFERROR(INDEX(WAC_Item_Cost,MATCH(1,(D$1=WAC_District)*('Blend Sheet'!$AI$4=WAC_IIN),0))*'Blend Sheet'!$AI23,0) + IFERROR(INDEX(WAC_Item_Cost,MATCH(1,(D$1=WAC_District)*('Blend Sheet'!$AJ$4=WAC_IIN),0))*'Blend Sheet'!$AJ23,0) + IFERROR(INDEX(WAC_Item_Cost,MATCH(1,(D$1=WAC_District)*('Blend Sheet'!$AK$4=WAC_IIN),0))*'Blend Sheet'!$AK23,0) + IFERROR(INDEX(WAC_Item_Cost,MATCH(1,(D$1=WAC_District)*('Blend Sheet'!$AL$4=WAC_IIN),0))*'Blend Sheet'!$AL23,0) + IFERROR(INDEX(WAC_Item_Cost,MATCH(1,(D$1=WAC_District)*('Blend Sheet'!$AM$4=WAC_IIN),0))*'Blend Sheet'!$AM23,0) + IFERROR(INDEX(WAC_Item_Cost,MATCH(1,(D$1=WAC_District)*('Blend Sheet'!$AN$4=WAC_IIN),0))*'Blend Sheet'!$AN23,0) + IFERROR(INDEX(WAC_Item_Cost,MATCH(1,(D$1=WAC_District)*('Blend Sheet'!$AO$4=WAC_IIN),0))*'Blend Sheet'!$AO23,0) + IFERROR(INDEX(WAC_Item_Cost,MATCH(1,(D$1=WAC_District)*('Blend Sheet'!$AP$4=WAC_IIN),0))*'Blend Sheet'!$AP23/1000,0)</f>
        <v>164.91004944000002</v>
      </c>
      <c r="E20" s="245">
        <f t="array" ref="E20">IFERROR(INDEX(WAC_Item_Cost,MATCH(1,(E$1=WAC_District)*('Blend Sheet'!$C$4=WAC_IIN),0))*'Blend Sheet'!$C23/1000,0) + IFERROR(INDEX(WAC_Item_Cost,MATCH(1,(E$1=WAC_District)*('Blend Sheet'!$D$4=WAC_IIN),0))*'Blend Sheet'!$D23/1000,0) + IFERROR(INDEX(WAC_Item_Cost,MATCH(1,(E$1=WAC_District)*('Blend Sheet'!$E$4=WAC_IIN),0))*'Blend Sheet'!$E23/1000,0) + IFERROR(INDEX(WAC_Item_Cost,MATCH(1,(E$1=WAC_District)*('Blend Sheet'!$F$4=WAC_IIN),0))*'Blend Sheet'!$F23/1000,0)  + IFERROR(INDEX(WAC_Item_Cost,MATCH(1,(E$1=WAC_District)*('Blend Sheet'!$G$4=WAC_IIN),0))*'Blend Sheet'!$G23,0) + IFERROR(INDEX(WAC_Item_Cost,MATCH(1,(E$1=WAC_District)*('Blend Sheet'!$H$4=WAC_IIN),0))*'Blend Sheet'!$H23,0)  + IFERROR(INDEX(WAC_Item_Cost,MATCH(1,(E$1=WAC_District)*('Blend Sheet'!$I$4=WAC_IIN),0))*'Blend Sheet'!$I23,0) + IFERROR(INDEX(WAC_Item_Cost,MATCH(1,(E$1=WAC_District)*('Blend Sheet'!$J$4=WAC_IIN),0))*'Blend Sheet'!$J23,0) + IFERROR(INDEX(WAC_Item_Cost,MATCH(1,(E$1=WAC_District)*('Blend Sheet'!$K$4=WAC_IIN),0))*'Blend Sheet'!$K23,0) + IFERROR(INDEX(WAC_Item_Cost,MATCH(1,(E$1=WAC_District)*('Blend Sheet'!$L$4=WAC_IIN),0))*'Blend Sheet'!$L23,0) + IFERROR(INDEX(WAC_Item_Cost,MATCH(1,(E$1=WAC_District)*('Blend Sheet'!$M$4=WAC_IIN),0))*'Blend Sheet'!$M23,0) + IFERROR(INDEX(WAC_Item_Cost,MATCH(1,(E$1=WAC_District)*('Blend Sheet'!$N$4=WAC_IIN),0))*'Blend Sheet'!$N23,0) + IFERROR(INDEX(WAC_Item_Cost,MATCH(1,(E$1=WAC_District)*('Blend Sheet'!$O$4=WAC_IIN),0))*'Blend Sheet'!$O23,0) + IFERROR(INDEX(WAC_Item_Cost,MATCH(1,(E$1=WAC_District)*('Blend Sheet'!$P$4=WAC_IIN),0))*'Blend Sheet'!$P23,0) + IFERROR(INDEX(WAC_Item_Cost,MATCH(1,(E$1=WAC_District)*('Blend Sheet'!$Q$4=WAC_IIN),0))*'Blend Sheet'!$Q23,0) + IFERROR(INDEX(WAC_Item_Cost,MATCH(1,(E$1=WAC_District)*('Blend Sheet'!$R$4=WAC_IIN),0))*'Blend Sheet'!$R23,0) + IFERROR(INDEX(WAC_Item_Cost,MATCH(1,(E$1=WAC_District)*('Blend Sheet'!$S$4=WAC_IIN),0))*'Blend Sheet'!$S23,0) + IFERROR(INDEX(WAC_Item_Cost,MATCH(1,(E$1=WAC_District)*('Blend Sheet'!$T$4=WAC_IIN),0))*'Blend Sheet'!$T23,0) + IFERROR(INDEX(WAC_Item_Cost,MATCH(1,(E$1=WAC_District)*('Blend Sheet'!$U$4=WAC_IIN),0))*'Blend Sheet'!$U23,0) + IFERROR(INDEX(WAC_Item_Cost,MATCH(1,(E$1=WAC_District)*('Blend Sheet'!$V$4=WAC_IIN),0))*'Blend Sheet'!$V23,0) + IFERROR(INDEX(WAC_Item_Cost,MATCH(1,(E$1=WAC_District)*('Blend Sheet'!$W$4=WAC_IIN),0))*'Blend Sheet'!$W23,0) + IFERROR(INDEX(WAC_Item_Cost,MATCH(1,(E$1=WAC_District)*('Blend Sheet'!$X$4=WAC_IIN),0))*'Blend Sheet'!$X23,0) + IFERROR(INDEX(WAC_Item_Cost,MATCH(1,(E$1=WAC_District)*('Blend Sheet'!$Y$4=WAC_IIN),0))*'Blend Sheet'!$Y23,0) + IFERROR(INDEX(WAC_Item_Cost,MATCH(1,(E$1=WAC_District)*('Blend Sheet'!$Z$4=WAC_IIN),0))*'Blend Sheet'!$Z23,0) + IFERROR(INDEX(WAC_Item_Cost,MATCH(1,(E$1=WAC_District)*('Blend Sheet'!$AA$4=WAC_IIN),0))*'Blend Sheet'!$AA23,0) + IFERROR(INDEX(WAC_Item_Cost,MATCH(1,(E$1=WAC_District)*('Blend Sheet'!$AB$4=WAC_IIN),0))*'Blend Sheet'!$AB23,0) + IFERROR(INDEX(WAC_Item_Cost,MATCH(1,(E$1=WAC_District)*('Blend Sheet'!$AC$4=WAC_IIN),0))*'Blend Sheet'!$AC23,0) + IFERROR(INDEX(WAC_Item_Cost,MATCH(1,(E$1=WAC_District)*('Blend Sheet'!$AD$4=WAC_IIN),0))*'Blend Sheet'!$AD23,0) + IFERROR(INDEX(WAC_Item_Cost,MATCH(1,(E$1=WAC_District)*('Blend Sheet'!$AE$4=WAC_IIN),0))*'Blend Sheet'!$AE23,0) + IFERROR(INDEX(WAC_Item_Cost,MATCH(1,(E$1=WAC_District)*('Blend Sheet'!$AF$4=WAC_IIN),0))*'Blend Sheet'!$AF23,0) + IFERROR(INDEX(WAC_Item_Cost,MATCH(1,(E$1=WAC_District)*('Blend Sheet'!$AG$4=WAC_IIN),0))*'Blend Sheet'!$AG23,0) + IFERROR(INDEX(WAC_Item_Cost,MATCH(1,(E$1=WAC_District)*('Blend Sheet'!$AH$4=WAC_IIN),0))*'Blend Sheet'!$AH23,0) + IFERROR(INDEX(WAC_Item_Cost,MATCH(1,(E$1=WAC_District)*('Blend Sheet'!$AI$4=WAC_IIN),0))*'Blend Sheet'!$AI23,0) + IFERROR(INDEX(WAC_Item_Cost,MATCH(1,(E$1=WAC_District)*('Blend Sheet'!$AJ$4=WAC_IIN),0))*'Blend Sheet'!$AJ23,0) + IFERROR(INDEX(WAC_Item_Cost,MATCH(1,(E$1=WAC_District)*('Blend Sheet'!$AK$4=WAC_IIN),0))*'Blend Sheet'!$AK23,0) + IFERROR(INDEX(WAC_Item_Cost,MATCH(1,(E$1=WAC_District)*('Blend Sheet'!$AL$4=WAC_IIN),0))*'Blend Sheet'!$AL23,0) + IFERROR(INDEX(WAC_Item_Cost,MATCH(1,(E$1=WAC_District)*('Blend Sheet'!$AM$4=WAC_IIN),0))*'Blend Sheet'!$AM23,0) + IFERROR(INDEX(WAC_Item_Cost,MATCH(1,(E$1=WAC_District)*('Blend Sheet'!$AN$4=WAC_IIN),0))*'Blend Sheet'!$AN23,0) + IFERROR(INDEX(WAC_Item_Cost,MATCH(1,(E$1=WAC_District)*('Blend Sheet'!$AO$4=WAC_IIN),0))*'Blend Sheet'!$AO23,0) + IFERROR(INDEX(WAC_Item_Cost,MATCH(1,(E$1=WAC_District)*('Blend Sheet'!$AP$4=WAC_IIN),0))*'Blend Sheet'!$AP23/1000,0)</f>
        <v>264.37263492</v>
      </c>
      <c r="F20" s="245">
        <f t="array" ref="F20">IFERROR(INDEX(WAC_Item_Cost,MATCH(1,(F$1=WAC_District)*('Blend Sheet'!$C$4=WAC_IIN),0))*'Blend Sheet'!$C23/1000,0) + IFERROR(INDEX(WAC_Item_Cost,MATCH(1,(F$1=WAC_District)*('Blend Sheet'!$D$4=WAC_IIN),0))*'Blend Sheet'!$D23/1000,0) + IFERROR(INDEX(WAC_Item_Cost,MATCH(1,(F$1=WAC_District)*('Blend Sheet'!$E$4=WAC_IIN),0))*'Blend Sheet'!$E23/1000,0) + IFERROR(INDEX(WAC_Item_Cost,MATCH(1,(F$1=WAC_District)*('Blend Sheet'!$F$4=WAC_IIN),0))*'Blend Sheet'!$F23/1000,0)  + IFERROR(INDEX(WAC_Item_Cost,MATCH(1,(F$1=WAC_District)*('Blend Sheet'!$G$4=WAC_IIN),0))*'Blend Sheet'!$G23,0) + IFERROR(INDEX(WAC_Item_Cost,MATCH(1,(F$1=WAC_District)*('Blend Sheet'!$H$4=WAC_IIN),0))*'Blend Sheet'!$H23,0)  + IFERROR(INDEX(WAC_Item_Cost,MATCH(1,(F$1=WAC_District)*('Blend Sheet'!$I$4=WAC_IIN),0))*'Blend Sheet'!$I23,0) + IFERROR(INDEX(WAC_Item_Cost,MATCH(1,(F$1=WAC_District)*('Blend Sheet'!$J$4=WAC_IIN),0))*'Blend Sheet'!$J23,0) + IFERROR(INDEX(WAC_Item_Cost,MATCH(1,(F$1=WAC_District)*('Blend Sheet'!$K$4=WAC_IIN),0))*'Blend Sheet'!$K23,0) + IFERROR(INDEX(WAC_Item_Cost,MATCH(1,(F$1=WAC_District)*('Blend Sheet'!$L$4=WAC_IIN),0))*'Blend Sheet'!$L23,0) + IFERROR(INDEX(WAC_Item_Cost,MATCH(1,(F$1=WAC_District)*('Blend Sheet'!$M$4=WAC_IIN),0))*'Blend Sheet'!$M23,0) + IFERROR(INDEX(WAC_Item_Cost,MATCH(1,(F$1=WAC_District)*('Blend Sheet'!$N$4=WAC_IIN),0))*'Blend Sheet'!$N23,0) + IFERROR(INDEX(WAC_Item_Cost,MATCH(1,(F$1=WAC_District)*('Blend Sheet'!$O$4=WAC_IIN),0))*'Blend Sheet'!$O23,0) + IFERROR(INDEX(WAC_Item_Cost,MATCH(1,(F$1=WAC_District)*('Blend Sheet'!$P$4=WAC_IIN),0))*'Blend Sheet'!$P23,0) + IFERROR(INDEX(WAC_Item_Cost,MATCH(1,(F$1=WAC_District)*('Blend Sheet'!$Q$4=WAC_IIN),0))*'Blend Sheet'!$Q23,0) + IFERROR(INDEX(WAC_Item_Cost,MATCH(1,(F$1=WAC_District)*('Blend Sheet'!$R$4=WAC_IIN),0))*'Blend Sheet'!$R23,0) + IFERROR(INDEX(WAC_Item_Cost,MATCH(1,(F$1=WAC_District)*('Blend Sheet'!$S$4=WAC_IIN),0))*'Blend Sheet'!$S23,0) + IFERROR(INDEX(WAC_Item_Cost,MATCH(1,(F$1=WAC_District)*('Blend Sheet'!$T$4=WAC_IIN),0))*'Blend Sheet'!$T23,0) + IFERROR(INDEX(WAC_Item_Cost,MATCH(1,(F$1=WAC_District)*('Blend Sheet'!$U$4=WAC_IIN),0))*'Blend Sheet'!$U23,0) + IFERROR(INDEX(WAC_Item_Cost,MATCH(1,(F$1=WAC_District)*('Blend Sheet'!$V$4=WAC_IIN),0))*'Blend Sheet'!$V23,0) + IFERROR(INDEX(WAC_Item_Cost,MATCH(1,(F$1=WAC_District)*('Blend Sheet'!$W$4=WAC_IIN),0))*'Blend Sheet'!$W23,0) + IFERROR(INDEX(WAC_Item_Cost,MATCH(1,(F$1=WAC_District)*('Blend Sheet'!$X$4=WAC_IIN),0))*'Blend Sheet'!$X23,0) + IFERROR(INDEX(WAC_Item_Cost,MATCH(1,(F$1=WAC_District)*('Blend Sheet'!$Y$4=WAC_IIN),0))*'Blend Sheet'!$Y23,0) + IFERROR(INDEX(WAC_Item_Cost,MATCH(1,(F$1=WAC_District)*('Blend Sheet'!$Z$4=WAC_IIN),0))*'Blend Sheet'!$Z23,0) + IFERROR(INDEX(WAC_Item_Cost,MATCH(1,(F$1=WAC_District)*('Blend Sheet'!$AA$4=WAC_IIN),0))*'Blend Sheet'!$AA23,0) + IFERROR(INDEX(WAC_Item_Cost,MATCH(1,(F$1=WAC_District)*('Blend Sheet'!$AB$4=WAC_IIN),0))*'Blend Sheet'!$AB23,0) + IFERROR(INDEX(WAC_Item_Cost,MATCH(1,(F$1=WAC_District)*('Blend Sheet'!$AC$4=WAC_IIN),0))*'Blend Sheet'!$AC23,0) + IFERROR(INDEX(WAC_Item_Cost,MATCH(1,(F$1=WAC_District)*('Blend Sheet'!$AD$4=WAC_IIN),0))*'Blend Sheet'!$AD23,0) + IFERROR(INDEX(WAC_Item_Cost,MATCH(1,(F$1=WAC_District)*('Blend Sheet'!$AE$4=WAC_IIN),0))*'Blend Sheet'!$AE23,0) + IFERROR(INDEX(WAC_Item_Cost,MATCH(1,(F$1=WAC_District)*('Blend Sheet'!$AF$4=WAC_IIN),0))*'Blend Sheet'!$AF23,0) + IFERROR(INDEX(WAC_Item_Cost,MATCH(1,(F$1=WAC_District)*('Blend Sheet'!$AG$4=WAC_IIN),0))*'Blend Sheet'!$AG23,0) + IFERROR(INDEX(WAC_Item_Cost,MATCH(1,(F$1=WAC_District)*('Blend Sheet'!$AH$4=WAC_IIN),0))*'Blend Sheet'!$AH23,0) + IFERROR(INDEX(WAC_Item_Cost,MATCH(1,(F$1=WAC_District)*('Blend Sheet'!$AI$4=WAC_IIN),0))*'Blend Sheet'!$AI23,0) + IFERROR(INDEX(WAC_Item_Cost,MATCH(1,(F$1=WAC_District)*('Blend Sheet'!$AJ$4=WAC_IIN),0))*'Blend Sheet'!$AJ23,0) + IFERROR(INDEX(WAC_Item_Cost,MATCH(1,(F$1=WAC_District)*('Blend Sheet'!$AK$4=WAC_IIN),0))*'Blend Sheet'!$AK23,0) + IFERROR(INDEX(WAC_Item_Cost,MATCH(1,(F$1=WAC_District)*('Blend Sheet'!$AL$4=WAC_IIN),0))*'Blend Sheet'!$AL23,0) + IFERROR(INDEX(WAC_Item_Cost,MATCH(1,(F$1=WAC_District)*('Blend Sheet'!$AM$4=WAC_IIN),0))*'Blend Sheet'!$AM23,0) + IFERROR(INDEX(WAC_Item_Cost,MATCH(1,(F$1=WAC_District)*('Blend Sheet'!$AN$4=WAC_IIN),0))*'Blend Sheet'!$AN23,0) + IFERROR(INDEX(WAC_Item_Cost,MATCH(1,(F$1=WAC_District)*('Blend Sheet'!$AO$4=WAC_IIN),0))*'Blend Sheet'!$AO23,0) + IFERROR(INDEX(WAC_Item_Cost,MATCH(1,(F$1=WAC_District)*('Blend Sheet'!$AP$4=WAC_IIN),0))*'Blend Sheet'!$AP23/1000,0)</f>
        <v>234.94453540000001</v>
      </c>
      <c r="G20" s="245">
        <f t="array" ref="G20">IFERROR(INDEX(WAC_Item_Cost,MATCH(1,(G$1=WAC_District)*('Blend Sheet'!$C$4=WAC_IIN),0))*'Blend Sheet'!$C23/1000,0) + IFERROR(INDEX(WAC_Item_Cost,MATCH(1,(G$1=WAC_District)*('Blend Sheet'!$D$4=WAC_IIN),0))*'Blend Sheet'!$D23/1000,0) + IFERROR(INDEX(WAC_Item_Cost,MATCH(1,(G$1=WAC_District)*('Blend Sheet'!$E$4=WAC_IIN),0))*'Blend Sheet'!$E23/1000,0) + IFERROR(INDEX(WAC_Item_Cost,MATCH(1,(G$1=WAC_District)*('Blend Sheet'!$F$4=WAC_IIN),0))*'Blend Sheet'!$F23/1000,0)  + IFERROR(INDEX(WAC_Item_Cost,MATCH(1,(G$1=WAC_District)*('Blend Sheet'!$G$4=WAC_IIN),0))*'Blend Sheet'!$G23,0) + IFERROR(INDEX(WAC_Item_Cost,MATCH(1,(G$1=WAC_District)*('Blend Sheet'!$H$4=WAC_IIN),0))*'Blend Sheet'!$H23,0)  + IFERROR(INDEX(WAC_Item_Cost,MATCH(1,(G$1=WAC_District)*('Blend Sheet'!$I$4=WAC_IIN),0))*'Blend Sheet'!$I23,0) + IFERROR(INDEX(WAC_Item_Cost,MATCH(1,(G$1=WAC_District)*('Blend Sheet'!$J$4=WAC_IIN),0))*'Blend Sheet'!$J23,0) + IFERROR(INDEX(WAC_Item_Cost,MATCH(1,(G$1=WAC_District)*('Blend Sheet'!$K$4=WAC_IIN),0))*'Blend Sheet'!$K23,0) + IFERROR(INDEX(WAC_Item_Cost,MATCH(1,(G$1=WAC_District)*('Blend Sheet'!$L$4=WAC_IIN),0))*'Blend Sheet'!$L23,0) + IFERROR(INDEX(WAC_Item_Cost,MATCH(1,(G$1=WAC_District)*('Blend Sheet'!$M$4=WAC_IIN),0))*'Blend Sheet'!$M23,0) + IFERROR(INDEX(WAC_Item_Cost,MATCH(1,(G$1=WAC_District)*('Blend Sheet'!$N$4=WAC_IIN),0))*'Blend Sheet'!$N23,0) + IFERROR(INDEX(WAC_Item_Cost,MATCH(1,(G$1=WAC_District)*('Blend Sheet'!$O$4=WAC_IIN),0))*'Blend Sheet'!$O23,0) + IFERROR(INDEX(WAC_Item_Cost,MATCH(1,(G$1=WAC_District)*('Blend Sheet'!$P$4=WAC_IIN),0))*'Blend Sheet'!$P23,0) + IFERROR(INDEX(WAC_Item_Cost,MATCH(1,(G$1=WAC_District)*('Blend Sheet'!$Q$4=WAC_IIN),0))*'Blend Sheet'!$Q23,0) + IFERROR(INDEX(WAC_Item_Cost,MATCH(1,(G$1=WAC_District)*('Blend Sheet'!$R$4=WAC_IIN),0))*'Blend Sheet'!$R23,0) + IFERROR(INDEX(WAC_Item_Cost,MATCH(1,(G$1=WAC_District)*('Blend Sheet'!$S$4=WAC_IIN),0))*'Blend Sheet'!$S23,0) + IFERROR(INDEX(WAC_Item_Cost,MATCH(1,(G$1=WAC_District)*('Blend Sheet'!$T$4=WAC_IIN),0))*'Blend Sheet'!$T23,0) + IFERROR(INDEX(WAC_Item_Cost,MATCH(1,(G$1=WAC_District)*('Blend Sheet'!$U$4=WAC_IIN),0))*'Blend Sheet'!$U23,0) + IFERROR(INDEX(WAC_Item_Cost,MATCH(1,(G$1=WAC_District)*('Blend Sheet'!$V$4=WAC_IIN),0))*'Blend Sheet'!$V23,0) + IFERROR(INDEX(WAC_Item_Cost,MATCH(1,(G$1=WAC_District)*('Blend Sheet'!$W$4=WAC_IIN),0))*'Blend Sheet'!$W23,0) + IFERROR(INDEX(WAC_Item_Cost,MATCH(1,(G$1=WAC_District)*('Blend Sheet'!$X$4=WAC_IIN),0))*'Blend Sheet'!$X23,0) + IFERROR(INDEX(WAC_Item_Cost,MATCH(1,(G$1=WAC_District)*('Blend Sheet'!$Y$4=WAC_IIN),0))*'Blend Sheet'!$Y23,0) + IFERROR(INDEX(WAC_Item_Cost,MATCH(1,(G$1=WAC_District)*('Blend Sheet'!$Z$4=WAC_IIN),0))*'Blend Sheet'!$Z23,0) + IFERROR(INDEX(WAC_Item_Cost,MATCH(1,(G$1=WAC_District)*('Blend Sheet'!$AA$4=WAC_IIN),0))*'Blend Sheet'!$AA23,0) + IFERROR(INDEX(WAC_Item_Cost,MATCH(1,(G$1=WAC_District)*('Blend Sheet'!$AB$4=WAC_IIN),0))*'Blend Sheet'!$AB23,0) + IFERROR(INDEX(WAC_Item_Cost,MATCH(1,(G$1=WAC_District)*('Blend Sheet'!$AC$4=WAC_IIN),0))*'Blend Sheet'!$AC23,0) + IFERROR(INDEX(WAC_Item_Cost,MATCH(1,(G$1=WAC_District)*('Blend Sheet'!$AD$4=WAC_IIN),0))*'Blend Sheet'!$AD23,0) + IFERROR(INDEX(WAC_Item_Cost,MATCH(1,(G$1=WAC_District)*('Blend Sheet'!$AE$4=WAC_IIN),0))*'Blend Sheet'!$AE23,0) + IFERROR(INDEX(WAC_Item_Cost,MATCH(1,(G$1=WAC_District)*('Blend Sheet'!$AF$4=WAC_IIN),0))*'Blend Sheet'!$AF23,0) + IFERROR(INDEX(WAC_Item_Cost,MATCH(1,(G$1=WAC_District)*('Blend Sheet'!$AG$4=WAC_IIN),0))*'Blend Sheet'!$AG23,0) + IFERROR(INDEX(WAC_Item_Cost,MATCH(1,(G$1=WAC_District)*('Blend Sheet'!$AH$4=WAC_IIN),0))*'Blend Sheet'!$AH23,0) + IFERROR(INDEX(WAC_Item_Cost,MATCH(1,(G$1=WAC_District)*('Blend Sheet'!$AI$4=WAC_IIN),0))*'Blend Sheet'!$AI23,0) + IFERROR(INDEX(WAC_Item_Cost,MATCH(1,(G$1=WAC_District)*('Blend Sheet'!$AJ$4=WAC_IIN),0))*'Blend Sheet'!$AJ23,0) + IFERROR(INDEX(WAC_Item_Cost,MATCH(1,(G$1=WAC_District)*('Blend Sheet'!$AK$4=WAC_IIN),0))*'Blend Sheet'!$AK23,0) + IFERROR(INDEX(WAC_Item_Cost,MATCH(1,(G$1=WAC_District)*('Blend Sheet'!$AL$4=WAC_IIN),0))*'Blend Sheet'!$AL23,0) + IFERROR(INDEX(WAC_Item_Cost,MATCH(1,(G$1=WAC_District)*('Blend Sheet'!$AM$4=WAC_IIN),0))*'Blend Sheet'!$AM23,0) + IFERROR(INDEX(WAC_Item_Cost,MATCH(1,(G$1=WAC_District)*('Blend Sheet'!$AN$4=WAC_IIN),0))*'Blend Sheet'!$AN23,0) + IFERROR(INDEX(WAC_Item_Cost,MATCH(1,(G$1=WAC_District)*('Blend Sheet'!$AO$4=WAC_IIN),0))*'Blend Sheet'!$AO23,0) + IFERROR(INDEX(WAC_Item_Cost,MATCH(1,(G$1=WAC_District)*('Blend Sheet'!$AP$4=WAC_IIN),0))*'Blend Sheet'!$AP23/1000,0)</f>
        <v>226.14756965999999</v>
      </c>
      <c r="H20" s="245">
        <f t="array" ref="H20">IFERROR(INDEX(WAC_Item_Cost,MATCH(1,(H$1=WAC_District)*('Blend Sheet'!$C$4=WAC_IIN),0))*'Blend Sheet'!$C23/1000,0) + IFERROR(INDEX(WAC_Item_Cost,MATCH(1,(H$1=WAC_District)*('Blend Sheet'!$D$4=WAC_IIN),0))*'Blend Sheet'!$D23/1000,0) + IFERROR(INDEX(WAC_Item_Cost,MATCH(1,(H$1=WAC_District)*('Blend Sheet'!$E$4=WAC_IIN),0))*'Blend Sheet'!$E23/1000,0) + IFERROR(INDEX(WAC_Item_Cost,MATCH(1,(H$1=WAC_District)*('Blend Sheet'!$F$4=WAC_IIN),0))*'Blend Sheet'!$F23/1000,0)  + IFERROR(INDEX(WAC_Item_Cost,MATCH(1,(H$1=WAC_District)*('Blend Sheet'!$G$4=WAC_IIN),0))*'Blend Sheet'!$G23,0) + IFERROR(INDEX(WAC_Item_Cost,MATCH(1,(H$1=WAC_District)*('Blend Sheet'!$H$4=WAC_IIN),0))*'Blend Sheet'!$H23,0)  + IFERROR(INDEX(WAC_Item_Cost,MATCH(1,(H$1=WAC_District)*('Blend Sheet'!$I$4=WAC_IIN),0))*'Blend Sheet'!$I23,0) + IFERROR(INDEX(WAC_Item_Cost,MATCH(1,(H$1=WAC_District)*('Blend Sheet'!$J$4=WAC_IIN),0))*'Blend Sheet'!$J23,0) + IFERROR(INDEX(WAC_Item_Cost,MATCH(1,(H$1=WAC_District)*('Blend Sheet'!$K$4=WAC_IIN),0))*'Blend Sheet'!$K23,0) + IFERROR(INDEX(WAC_Item_Cost,MATCH(1,(H$1=WAC_District)*('Blend Sheet'!$L$4=WAC_IIN),0))*'Blend Sheet'!$L23,0) + IFERROR(INDEX(WAC_Item_Cost,MATCH(1,(H$1=WAC_District)*('Blend Sheet'!$M$4=WAC_IIN),0))*'Blend Sheet'!$M23,0) + IFERROR(INDEX(WAC_Item_Cost,MATCH(1,(H$1=WAC_District)*('Blend Sheet'!$N$4=WAC_IIN),0))*'Blend Sheet'!$N23,0) + IFERROR(INDEX(WAC_Item_Cost,MATCH(1,(H$1=WAC_District)*('Blend Sheet'!$O$4=WAC_IIN),0))*'Blend Sheet'!$O23,0) + IFERROR(INDEX(WAC_Item_Cost,MATCH(1,(H$1=WAC_District)*('Blend Sheet'!$P$4=WAC_IIN),0))*'Blend Sheet'!$P23,0) + IFERROR(INDEX(WAC_Item_Cost,MATCH(1,(H$1=WAC_District)*('Blend Sheet'!$Q$4=WAC_IIN),0))*'Blend Sheet'!$Q23,0) + IFERROR(INDEX(WAC_Item_Cost,MATCH(1,(H$1=WAC_District)*('Blend Sheet'!$R$4=WAC_IIN),0))*'Blend Sheet'!$R23,0) + IFERROR(INDEX(WAC_Item_Cost,MATCH(1,(H$1=WAC_District)*('Blend Sheet'!$S$4=WAC_IIN),0))*'Blend Sheet'!$S23,0) + IFERROR(INDEX(WAC_Item_Cost,MATCH(1,(H$1=WAC_District)*('Blend Sheet'!$T$4=WAC_IIN),0))*'Blend Sheet'!$T23,0) + IFERROR(INDEX(WAC_Item_Cost,MATCH(1,(H$1=WAC_District)*('Blend Sheet'!$U$4=WAC_IIN),0))*'Blend Sheet'!$U23,0) + IFERROR(INDEX(WAC_Item_Cost,MATCH(1,(H$1=WAC_District)*('Blend Sheet'!$V$4=WAC_IIN),0))*'Blend Sheet'!$V23,0) + IFERROR(INDEX(WAC_Item_Cost,MATCH(1,(H$1=WAC_District)*('Blend Sheet'!$W$4=WAC_IIN),0))*'Blend Sheet'!$W23,0) + IFERROR(INDEX(WAC_Item_Cost,MATCH(1,(H$1=WAC_District)*('Blend Sheet'!$X$4=WAC_IIN),0))*'Blend Sheet'!$X23,0) + IFERROR(INDEX(WAC_Item_Cost,MATCH(1,(H$1=WAC_District)*('Blend Sheet'!$Y$4=WAC_IIN),0))*'Blend Sheet'!$Y23,0) + IFERROR(INDEX(WAC_Item_Cost,MATCH(1,(H$1=WAC_District)*('Blend Sheet'!$Z$4=WAC_IIN),0))*'Blend Sheet'!$Z23,0) + IFERROR(INDEX(WAC_Item_Cost,MATCH(1,(H$1=WAC_District)*('Blend Sheet'!$AA$4=WAC_IIN),0))*'Blend Sheet'!$AA23,0) + IFERROR(INDEX(WAC_Item_Cost,MATCH(1,(H$1=WAC_District)*('Blend Sheet'!$AB$4=WAC_IIN),0))*'Blend Sheet'!$AB23,0) + IFERROR(INDEX(WAC_Item_Cost,MATCH(1,(H$1=WAC_District)*('Blend Sheet'!$AC$4=WAC_IIN),0))*'Blend Sheet'!$AC23,0) + IFERROR(INDEX(WAC_Item_Cost,MATCH(1,(H$1=WAC_District)*('Blend Sheet'!$AD$4=WAC_IIN),0))*'Blend Sheet'!$AD23,0) + IFERROR(INDEX(WAC_Item_Cost,MATCH(1,(H$1=WAC_District)*('Blend Sheet'!$AE$4=WAC_IIN),0))*'Blend Sheet'!$AE23,0) + IFERROR(INDEX(WAC_Item_Cost,MATCH(1,(H$1=WAC_District)*('Blend Sheet'!$AF$4=WAC_IIN),0))*'Blend Sheet'!$AF23,0) + IFERROR(INDEX(WAC_Item_Cost,MATCH(1,(H$1=WAC_District)*('Blend Sheet'!$AG$4=WAC_IIN),0))*'Blend Sheet'!$AG23,0) + IFERROR(INDEX(WAC_Item_Cost,MATCH(1,(H$1=WAC_District)*('Blend Sheet'!$AH$4=WAC_IIN),0))*'Blend Sheet'!$AH23,0) + IFERROR(INDEX(WAC_Item_Cost,MATCH(1,(H$1=WAC_District)*('Blend Sheet'!$AI$4=WAC_IIN),0))*'Blend Sheet'!$AI23,0) + IFERROR(INDEX(WAC_Item_Cost,MATCH(1,(H$1=WAC_District)*('Blend Sheet'!$AJ$4=WAC_IIN),0))*'Blend Sheet'!$AJ23,0) + IFERROR(INDEX(WAC_Item_Cost,MATCH(1,(H$1=WAC_District)*('Blend Sheet'!$AK$4=WAC_IIN),0))*'Blend Sheet'!$AK23,0) + IFERROR(INDEX(WAC_Item_Cost,MATCH(1,(H$1=WAC_District)*('Blend Sheet'!$AL$4=WAC_IIN),0))*'Blend Sheet'!$AL23,0) + IFERROR(INDEX(WAC_Item_Cost,MATCH(1,(H$1=WAC_District)*('Blend Sheet'!$AM$4=WAC_IIN),0))*'Blend Sheet'!$AM23,0) + IFERROR(INDEX(WAC_Item_Cost,MATCH(1,(H$1=WAC_District)*('Blend Sheet'!$AN$4=WAC_IIN),0))*'Blend Sheet'!$AN23,0) + IFERROR(INDEX(WAC_Item_Cost,MATCH(1,(H$1=WAC_District)*('Blend Sheet'!$AO$4=WAC_IIN),0))*'Blend Sheet'!$AO23,0) + IFERROR(INDEX(WAC_Item_Cost,MATCH(1,(H$1=WAC_District)*('Blend Sheet'!$AP$4=WAC_IIN),0))*'Blend Sheet'!$AP23/1000,0)</f>
        <v>223.05715106</v>
      </c>
      <c r="I20" s="245">
        <f t="array" ref="I20">IFERROR(INDEX(WAC_Item_Cost,MATCH(1,(I$1=WAC_District)*('Blend Sheet'!$C$4=WAC_IIN),0))*'Blend Sheet'!$C23/1000,0) + IFERROR(INDEX(WAC_Item_Cost,MATCH(1,(I$1=WAC_District)*('Blend Sheet'!$D$4=WAC_IIN),0))*'Blend Sheet'!$D23/1000,0) + IFERROR(INDEX(WAC_Item_Cost,MATCH(1,(I$1=WAC_District)*('Blend Sheet'!$E$4=WAC_IIN),0))*'Blend Sheet'!$E23/1000,0) + IFERROR(INDEX(WAC_Item_Cost,MATCH(1,(I$1=WAC_District)*('Blend Sheet'!$F$4=WAC_IIN),0))*'Blend Sheet'!$F23/1000,0)  + IFERROR(INDEX(WAC_Item_Cost,MATCH(1,(I$1=WAC_District)*('Blend Sheet'!$G$4=WAC_IIN),0))*'Blend Sheet'!$G23,0) + IFERROR(INDEX(WAC_Item_Cost,MATCH(1,(I$1=WAC_District)*('Blend Sheet'!$H$4=WAC_IIN),0))*'Blend Sheet'!$H23,0)  + IFERROR(INDEX(WAC_Item_Cost,MATCH(1,(I$1=WAC_District)*('Blend Sheet'!$I$4=WAC_IIN),0))*'Blend Sheet'!$I23,0) + IFERROR(INDEX(WAC_Item_Cost,MATCH(1,(I$1=WAC_District)*('Blend Sheet'!$J$4=WAC_IIN),0))*'Blend Sheet'!$J23,0) + IFERROR(INDEX(WAC_Item_Cost,MATCH(1,(I$1=WAC_District)*('Blend Sheet'!$K$4=WAC_IIN),0))*'Blend Sheet'!$K23,0) + IFERROR(INDEX(WAC_Item_Cost,MATCH(1,(I$1=WAC_District)*('Blend Sheet'!$L$4=WAC_IIN),0))*'Blend Sheet'!$L23,0) + IFERROR(INDEX(WAC_Item_Cost,MATCH(1,(I$1=WAC_District)*('Blend Sheet'!$M$4=WAC_IIN),0))*'Blend Sheet'!$M23,0) + IFERROR(INDEX(WAC_Item_Cost,MATCH(1,(I$1=WAC_District)*('Blend Sheet'!$N$4=WAC_IIN),0))*'Blend Sheet'!$N23,0) + IFERROR(INDEX(WAC_Item_Cost,MATCH(1,(I$1=WAC_District)*('Blend Sheet'!$O$4=WAC_IIN),0))*'Blend Sheet'!$O23,0) + IFERROR(INDEX(WAC_Item_Cost,MATCH(1,(I$1=WAC_District)*('Blend Sheet'!$P$4=WAC_IIN),0))*'Blend Sheet'!$P23,0) + IFERROR(INDEX(WAC_Item_Cost,MATCH(1,(I$1=WAC_District)*('Blend Sheet'!$Q$4=WAC_IIN),0))*'Blend Sheet'!$Q23,0) + IFERROR(INDEX(WAC_Item_Cost,MATCH(1,(I$1=WAC_District)*('Blend Sheet'!$R$4=WAC_IIN),0))*'Blend Sheet'!$R23,0) + IFERROR(INDEX(WAC_Item_Cost,MATCH(1,(I$1=WAC_District)*('Blend Sheet'!$S$4=WAC_IIN),0))*'Blend Sheet'!$S23,0) + IFERROR(INDEX(WAC_Item_Cost,MATCH(1,(I$1=WAC_District)*('Blend Sheet'!$T$4=WAC_IIN),0))*'Blend Sheet'!$T23,0) + IFERROR(INDEX(WAC_Item_Cost,MATCH(1,(I$1=WAC_District)*('Blend Sheet'!$U$4=WAC_IIN),0))*'Blend Sheet'!$U23,0) + IFERROR(INDEX(WAC_Item_Cost,MATCH(1,(I$1=WAC_District)*('Blend Sheet'!$V$4=WAC_IIN),0))*'Blend Sheet'!$V23,0) + IFERROR(INDEX(WAC_Item_Cost,MATCH(1,(I$1=WAC_District)*('Blend Sheet'!$W$4=WAC_IIN),0))*'Blend Sheet'!$W23,0) + IFERROR(INDEX(WAC_Item_Cost,MATCH(1,(I$1=WAC_District)*('Blend Sheet'!$X$4=WAC_IIN),0))*'Blend Sheet'!$X23,0) + IFERROR(INDEX(WAC_Item_Cost,MATCH(1,(I$1=WAC_District)*('Blend Sheet'!$Y$4=WAC_IIN),0))*'Blend Sheet'!$Y23,0) + IFERROR(INDEX(WAC_Item_Cost,MATCH(1,(I$1=WAC_District)*('Blend Sheet'!$Z$4=WAC_IIN),0))*'Blend Sheet'!$Z23,0) + IFERROR(INDEX(WAC_Item_Cost,MATCH(1,(I$1=WAC_District)*('Blend Sheet'!$AA$4=WAC_IIN),0))*'Blend Sheet'!$AA23,0) + IFERROR(INDEX(WAC_Item_Cost,MATCH(1,(I$1=WAC_District)*('Blend Sheet'!$AB$4=WAC_IIN),0))*'Blend Sheet'!$AB23,0) + IFERROR(INDEX(WAC_Item_Cost,MATCH(1,(I$1=WAC_District)*('Blend Sheet'!$AC$4=WAC_IIN),0))*'Blend Sheet'!$AC23,0) + IFERROR(INDEX(WAC_Item_Cost,MATCH(1,(I$1=WAC_District)*('Blend Sheet'!$AD$4=WAC_IIN),0))*'Blend Sheet'!$AD23,0) + IFERROR(INDEX(WAC_Item_Cost,MATCH(1,(I$1=WAC_District)*('Blend Sheet'!$AE$4=WAC_IIN),0))*'Blend Sheet'!$AE23,0) + IFERROR(INDEX(WAC_Item_Cost,MATCH(1,(I$1=WAC_District)*('Blend Sheet'!$AF$4=WAC_IIN),0))*'Blend Sheet'!$AF23,0) + IFERROR(INDEX(WAC_Item_Cost,MATCH(1,(I$1=WAC_District)*('Blend Sheet'!$AG$4=WAC_IIN),0))*'Blend Sheet'!$AG23,0) + IFERROR(INDEX(WAC_Item_Cost,MATCH(1,(I$1=WAC_District)*('Blend Sheet'!$AH$4=WAC_IIN),0))*'Blend Sheet'!$AH23,0) + IFERROR(INDEX(WAC_Item_Cost,MATCH(1,(I$1=WAC_District)*('Blend Sheet'!$AI$4=WAC_IIN),0))*'Blend Sheet'!$AI23,0) + IFERROR(INDEX(WAC_Item_Cost,MATCH(1,(I$1=WAC_District)*('Blend Sheet'!$AJ$4=WAC_IIN),0))*'Blend Sheet'!$AJ23,0) + IFERROR(INDEX(WAC_Item_Cost,MATCH(1,(I$1=WAC_District)*('Blend Sheet'!$AK$4=WAC_IIN),0))*'Blend Sheet'!$AK23,0) + IFERROR(INDEX(WAC_Item_Cost,MATCH(1,(I$1=WAC_District)*('Blend Sheet'!$AL$4=WAC_IIN),0))*'Blend Sheet'!$AL23,0) + IFERROR(INDEX(WAC_Item_Cost,MATCH(1,(I$1=WAC_District)*('Blend Sheet'!$AM$4=WAC_IIN),0))*'Blend Sheet'!$AM23,0) + IFERROR(INDEX(WAC_Item_Cost,MATCH(1,(I$1=WAC_District)*('Blend Sheet'!$AN$4=WAC_IIN),0))*'Blend Sheet'!$AN23,0) + IFERROR(INDEX(WAC_Item_Cost,MATCH(1,(I$1=WAC_District)*('Blend Sheet'!$AO$4=WAC_IIN),0))*'Blend Sheet'!$AO23,0) + IFERROR(INDEX(WAC_Item_Cost,MATCH(1,(I$1=WAC_District)*('Blend Sheet'!$AP$4=WAC_IIN),0))*'Blend Sheet'!$AP23/1000,0)</f>
        <v>223.97708868000001</v>
      </c>
      <c r="J20" s="245">
        <f t="array" ref="J20">IFERROR(INDEX(WAC_Item_Cost,MATCH(1,(J$1=WAC_District)*('Blend Sheet'!$C$4=WAC_IIN),0))*'Blend Sheet'!$C23/1000,0) + IFERROR(INDEX(WAC_Item_Cost,MATCH(1,(J$1=WAC_District)*('Blend Sheet'!$D$4=WAC_IIN),0))*'Blend Sheet'!$D23/1000,0) + IFERROR(INDEX(WAC_Item_Cost,MATCH(1,(J$1=WAC_District)*('Blend Sheet'!$E$4=WAC_IIN),0))*'Blend Sheet'!$E23/1000,0) + IFERROR(INDEX(WAC_Item_Cost,MATCH(1,(J$1=WAC_District)*('Blend Sheet'!$F$4=WAC_IIN),0))*'Blend Sheet'!$F23/1000,0)  + IFERROR(INDEX(WAC_Item_Cost,MATCH(1,(J$1=WAC_District)*('Blend Sheet'!$G$4=WAC_IIN),0))*'Blend Sheet'!$G23,0) + IFERROR(INDEX(WAC_Item_Cost,MATCH(1,(J$1=WAC_District)*('Blend Sheet'!$H$4=WAC_IIN),0))*'Blend Sheet'!$H23,0)  + IFERROR(INDEX(WAC_Item_Cost,MATCH(1,(J$1=WAC_District)*('Blend Sheet'!$I$4=WAC_IIN),0))*'Blend Sheet'!$I23,0) + IFERROR(INDEX(WAC_Item_Cost,MATCH(1,(J$1=WAC_District)*('Blend Sheet'!$J$4=WAC_IIN),0))*'Blend Sheet'!$J23,0) + IFERROR(INDEX(WAC_Item_Cost,MATCH(1,(J$1=WAC_District)*('Blend Sheet'!$K$4=WAC_IIN),0))*'Blend Sheet'!$K23,0) + IFERROR(INDEX(WAC_Item_Cost,MATCH(1,(J$1=WAC_District)*('Blend Sheet'!$L$4=WAC_IIN),0))*'Blend Sheet'!$L23,0) + IFERROR(INDEX(WAC_Item_Cost,MATCH(1,(J$1=WAC_District)*('Blend Sheet'!$M$4=WAC_IIN),0))*'Blend Sheet'!$M23,0) + IFERROR(INDEX(WAC_Item_Cost,MATCH(1,(J$1=WAC_District)*('Blend Sheet'!$N$4=WAC_IIN),0))*'Blend Sheet'!$N23,0) + IFERROR(INDEX(WAC_Item_Cost,MATCH(1,(J$1=WAC_District)*('Blend Sheet'!$O$4=WAC_IIN),0))*'Blend Sheet'!$O23,0) + IFERROR(INDEX(WAC_Item_Cost,MATCH(1,(J$1=WAC_District)*('Blend Sheet'!$P$4=WAC_IIN),0))*'Blend Sheet'!$P23,0) + IFERROR(INDEX(WAC_Item_Cost,MATCH(1,(J$1=WAC_District)*('Blend Sheet'!$Q$4=WAC_IIN),0))*'Blend Sheet'!$Q23,0) + IFERROR(INDEX(WAC_Item_Cost,MATCH(1,(J$1=WAC_District)*('Blend Sheet'!$R$4=WAC_IIN),0))*'Blend Sheet'!$R23,0) + IFERROR(INDEX(WAC_Item_Cost,MATCH(1,(J$1=WAC_District)*('Blend Sheet'!$S$4=WAC_IIN),0))*'Blend Sheet'!$S23,0) + IFERROR(INDEX(WAC_Item_Cost,MATCH(1,(J$1=WAC_District)*('Blend Sheet'!$T$4=WAC_IIN),0))*'Blend Sheet'!$T23,0) + IFERROR(INDEX(WAC_Item_Cost,MATCH(1,(J$1=WAC_District)*('Blend Sheet'!$U$4=WAC_IIN),0))*'Blend Sheet'!$U23,0) + IFERROR(INDEX(WAC_Item_Cost,MATCH(1,(J$1=WAC_District)*('Blend Sheet'!$V$4=WAC_IIN),0))*'Blend Sheet'!$V23,0) + IFERROR(INDEX(WAC_Item_Cost,MATCH(1,(J$1=WAC_District)*('Blend Sheet'!$W$4=WAC_IIN),0))*'Blend Sheet'!$W23,0) + IFERROR(INDEX(WAC_Item_Cost,MATCH(1,(J$1=WAC_District)*('Blend Sheet'!$X$4=WAC_IIN),0))*'Blend Sheet'!$X23,0) + IFERROR(INDEX(WAC_Item_Cost,MATCH(1,(J$1=WAC_District)*('Blend Sheet'!$Y$4=WAC_IIN),0))*'Blend Sheet'!$Y23,0) + IFERROR(INDEX(WAC_Item_Cost,MATCH(1,(J$1=WAC_District)*('Blend Sheet'!$Z$4=WAC_IIN),0))*'Blend Sheet'!$Z23,0) + IFERROR(INDEX(WAC_Item_Cost,MATCH(1,(J$1=WAC_District)*('Blend Sheet'!$AA$4=WAC_IIN),0))*'Blend Sheet'!$AA23,0) + IFERROR(INDEX(WAC_Item_Cost,MATCH(1,(J$1=WAC_District)*('Blend Sheet'!$AB$4=WAC_IIN),0))*'Blend Sheet'!$AB23,0) + IFERROR(INDEX(WAC_Item_Cost,MATCH(1,(J$1=WAC_District)*('Blend Sheet'!$AC$4=WAC_IIN),0))*'Blend Sheet'!$AC23,0) + IFERROR(INDEX(WAC_Item_Cost,MATCH(1,(J$1=WAC_District)*('Blend Sheet'!$AD$4=WAC_IIN),0))*'Blend Sheet'!$AD23,0) + IFERROR(INDEX(WAC_Item_Cost,MATCH(1,(J$1=WAC_District)*('Blend Sheet'!$AE$4=WAC_IIN),0))*'Blend Sheet'!$AE23,0) + IFERROR(INDEX(WAC_Item_Cost,MATCH(1,(J$1=WAC_District)*('Blend Sheet'!$AF$4=WAC_IIN),0))*'Blend Sheet'!$AF23,0) + IFERROR(INDEX(WAC_Item_Cost,MATCH(1,(J$1=WAC_District)*('Blend Sheet'!$AG$4=WAC_IIN),0))*'Blend Sheet'!$AG23,0) + IFERROR(INDEX(WAC_Item_Cost,MATCH(1,(J$1=WAC_District)*('Blend Sheet'!$AH$4=WAC_IIN),0))*'Blend Sheet'!$AH23,0) + IFERROR(INDEX(WAC_Item_Cost,MATCH(1,(J$1=WAC_District)*('Blend Sheet'!$AI$4=WAC_IIN),0))*'Blend Sheet'!$AI23,0) + IFERROR(INDEX(WAC_Item_Cost,MATCH(1,(J$1=WAC_District)*('Blend Sheet'!$AJ$4=WAC_IIN),0))*'Blend Sheet'!$AJ23,0) + IFERROR(INDEX(WAC_Item_Cost,MATCH(1,(J$1=WAC_District)*('Blend Sheet'!$AK$4=WAC_IIN),0))*'Blend Sheet'!$AK23,0) + IFERROR(INDEX(WAC_Item_Cost,MATCH(1,(J$1=WAC_District)*('Blend Sheet'!$AL$4=WAC_IIN),0))*'Blend Sheet'!$AL23,0) + IFERROR(INDEX(WAC_Item_Cost,MATCH(1,(J$1=WAC_District)*('Blend Sheet'!$AM$4=WAC_IIN),0))*'Blend Sheet'!$AM23,0) + IFERROR(INDEX(WAC_Item_Cost,MATCH(1,(J$1=WAC_District)*('Blend Sheet'!$AN$4=WAC_IIN),0))*'Blend Sheet'!$AN23,0) + IFERROR(INDEX(WAC_Item_Cost,MATCH(1,(J$1=WAC_District)*('Blend Sheet'!$AO$4=WAC_IIN),0))*'Blend Sheet'!$AO23,0) + IFERROR(INDEX(WAC_Item_Cost,MATCH(1,(J$1=WAC_District)*('Blend Sheet'!$AP$4=WAC_IIN),0))*'Blend Sheet'!$AP23/1000,0)</f>
        <v>218.07557978</v>
      </c>
      <c r="K20" s="245">
        <f t="array" ref="K20">IFERROR(INDEX(WAC_Item_Cost,MATCH(1,(K$1=WAC_District)*('Blend Sheet'!$C$4=WAC_IIN),0))*'Blend Sheet'!$C23/1000,0) + IFERROR(INDEX(WAC_Item_Cost,MATCH(1,(K$1=WAC_District)*('Blend Sheet'!$D$4=WAC_IIN),0))*'Blend Sheet'!$D23/1000,0) + IFERROR(INDEX(WAC_Item_Cost,MATCH(1,(K$1=WAC_District)*('Blend Sheet'!$E$4=WAC_IIN),0))*'Blend Sheet'!$E23/1000,0) + IFERROR(INDEX(WAC_Item_Cost,MATCH(1,(K$1=WAC_District)*('Blend Sheet'!$F$4=WAC_IIN),0))*'Blend Sheet'!$F23/1000,0)  + IFERROR(INDEX(WAC_Item_Cost,MATCH(1,(K$1=WAC_District)*('Blend Sheet'!$G$4=WAC_IIN),0))*'Blend Sheet'!$G23,0) + IFERROR(INDEX(WAC_Item_Cost,MATCH(1,(K$1=WAC_District)*('Blend Sheet'!$H$4=WAC_IIN),0))*'Blend Sheet'!$H23,0)  + IFERROR(INDEX(WAC_Item_Cost,MATCH(1,(K$1=WAC_District)*('Blend Sheet'!$I$4=WAC_IIN),0))*'Blend Sheet'!$I23,0) + IFERROR(INDEX(WAC_Item_Cost,MATCH(1,(K$1=WAC_District)*('Blend Sheet'!$J$4=WAC_IIN),0))*'Blend Sheet'!$J23,0) + IFERROR(INDEX(WAC_Item_Cost,MATCH(1,(K$1=WAC_District)*('Blend Sheet'!$K$4=WAC_IIN),0))*'Blend Sheet'!$K23,0) + IFERROR(INDEX(WAC_Item_Cost,MATCH(1,(K$1=WAC_District)*('Blend Sheet'!$L$4=WAC_IIN),0))*'Blend Sheet'!$L23,0) + IFERROR(INDEX(WAC_Item_Cost,MATCH(1,(K$1=WAC_District)*('Blend Sheet'!$M$4=WAC_IIN),0))*'Blend Sheet'!$M23,0) + IFERROR(INDEX(WAC_Item_Cost,MATCH(1,(K$1=WAC_District)*('Blend Sheet'!$N$4=WAC_IIN),0))*'Blend Sheet'!$N23,0) + IFERROR(INDEX(WAC_Item_Cost,MATCH(1,(K$1=WAC_District)*('Blend Sheet'!$O$4=WAC_IIN),0))*'Blend Sheet'!$O23,0) + IFERROR(INDEX(WAC_Item_Cost,MATCH(1,(K$1=WAC_District)*('Blend Sheet'!$P$4=WAC_IIN),0))*'Blend Sheet'!$P23,0) + IFERROR(INDEX(WAC_Item_Cost,MATCH(1,(K$1=WAC_District)*('Blend Sheet'!$Q$4=WAC_IIN),0))*'Blend Sheet'!$Q23,0) + IFERROR(INDEX(WAC_Item_Cost,MATCH(1,(K$1=WAC_District)*('Blend Sheet'!$R$4=WAC_IIN),0))*'Blend Sheet'!$R23,0) + IFERROR(INDEX(WAC_Item_Cost,MATCH(1,(K$1=WAC_District)*('Blend Sheet'!$S$4=WAC_IIN),0))*'Blend Sheet'!$S23,0) + IFERROR(INDEX(WAC_Item_Cost,MATCH(1,(K$1=WAC_District)*('Blend Sheet'!$T$4=WAC_IIN),0))*'Blend Sheet'!$T23,0) + IFERROR(INDEX(WAC_Item_Cost,MATCH(1,(K$1=WAC_District)*('Blend Sheet'!$U$4=WAC_IIN),0))*'Blend Sheet'!$U23,0) + IFERROR(INDEX(WAC_Item_Cost,MATCH(1,(K$1=WAC_District)*('Blend Sheet'!$V$4=WAC_IIN),0))*'Blend Sheet'!$V23,0) + IFERROR(INDEX(WAC_Item_Cost,MATCH(1,(K$1=WAC_District)*('Blend Sheet'!$W$4=WAC_IIN),0))*'Blend Sheet'!$W23,0) + IFERROR(INDEX(WAC_Item_Cost,MATCH(1,(K$1=WAC_District)*('Blend Sheet'!$X$4=WAC_IIN),0))*'Blend Sheet'!$X23,0) + IFERROR(INDEX(WAC_Item_Cost,MATCH(1,(K$1=WAC_District)*('Blend Sheet'!$Y$4=WAC_IIN),0))*'Blend Sheet'!$Y23,0) + IFERROR(INDEX(WAC_Item_Cost,MATCH(1,(K$1=WAC_District)*('Blend Sheet'!$Z$4=WAC_IIN),0))*'Blend Sheet'!$Z23,0) + IFERROR(INDEX(WAC_Item_Cost,MATCH(1,(K$1=WAC_District)*('Blend Sheet'!$AA$4=WAC_IIN),0))*'Blend Sheet'!$AA23,0) + IFERROR(INDEX(WAC_Item_Cost,MATCH(1,(K$1=WAC_District)*('Blend Sheet'!$AB$4=WAC_IIN),0))*'Blend Sheet'!$AB23,0) + IFERROR(INDEX(WAC_Item_Cost,MATCH(1,(K$1=WAC_District)*('Blend Sheet'!$AC$4=WAC_IIN),0))*'Blend Sheet'!$AC23,0) + IFERROR(INDEX(WAC_Item_Cost,MATCH(1,(K$1=WAC_District)*('Blend Sheet'!$AD$4=WAC_IIN),0))*'Blend Sheet'!$AD23,0) + IFERROR(INDEX(WAC_Item_Cost,MATCH(1,(K$1=WAC_District)*('Blend Sheet'!$AE$4=WAC_IIN),0))*'Blend Sheet'!$AE23,0) + IFERROR(INDEX(WAC_Item_Cost,MATCH(1,(K$1=WAC_District)*('Blend Sheet'!$AF$4=WAC_IIN),0))*'Blend Sheet'!$AF23,0) + IFERROR(INDEX(WAC_Item_Cost,MATCH(1,(K$1=WAC_District)*('Blend Sheet'!$AG$4=WAC_IIN),0))*'Blend Sheet'!$AG23,0) + IFERROR(INDEX(WAC_Item_Cost,MATCH(1,(K$1=WAC_District)*('Blend Sheet'!$AH$4=WAC_IIN),0))*'Blend Sheet'!$AH23,0) + IFERROR(INDEX(WAC_Item_Cost,MATCH(1,(K$1=WAC_District)*('Blend Sheet'!$AI$4=WAC_IIN),0))*'Blend Sheet'!$AI23,0) + IFERROR(INDEX(WAC_Item_Cost,MATCH(1,(K$1=WAC_District)*('Blend Sheet'!$AJ$4=WAC_IIN),0))*'Blend Sheet'!$AJ23,0) + IFERROR(INDEX(WAC_Item_Cost,MATCH(1,(K$1=WAC_District)*('Blend Sheet'!$AK$4=WAC_IIN),0))*'Blend Sheet'!$AK23,0) + IFERROR(INDEX(WAC_Item_Cost,MATCH(1,(K$1=WAC_District)*('Blend Sheet'!$AL$4=WAC_IIN),0))*'Blend Sheet'!$AL23,0) + IFERROR(INDEX(WAC_Item_Cost,MATCH(1,(K$1=WAC_District)*('Blend Sheet'!$AM$4=WAC_IIN),0))*'Blend Sheet'!$AM23,0) + IFERROR(INDEX(WAC_Item_Cost,MATCH(1,(K$1=WAC_District)*('Blend Sheet'!$AN$4=WAC_IIN),0))*'Blend Sheet'!$AN23,0) + IFERROR(INDEX(WAC_Item_Cost,MATCH(1,(K$1=WAC_District)*('Blend Sheet'!$AO$4=WAC_IIN),0))*'Blend Sheet'!$AO23,0) + IFERROR(INDEX(WAC_Item_Cost,MATCH(1,(K$1=WAC_District)*('Blend Sheet'!$AP$4=WAC_IIN),0))*'Blend Sheet'!$AP23/1000,0)</f>
        <v>133.03170306000001</v>
      </c>
      <c r="L20" s="245">
        <f t="array" ref="L20">IFERROR(INDEX(WAC_Item_Cost,MATCH(1,(L$1=WAC_District)*('Blend Sheet'!$C$4=WAC_IIN),0))*'Blend Sheet'!$C23/1000,0) + IFERROR(INDEX(WAC_Item_Cost,MATCH(1,(L$1=WAC_District)*('Blend Sheet'!$D$4=WAC_IIN),0))*'Blend Sheet'!$D23/1000,0) + IFERROR(INDEX(WAC_Item_Cost,MATCH(1,(L$1=WAC_District)*('Blend Sheet'!$E$4=WAC_IIN),0))*'Blend Sheet'!$E23/1000,0) + IFERROR(INDEX(WAC_Item_Cost,MATCH(1,(L$1=WAC_District)*('Blend Sheet'!$F$4=WAC_IIN),0))*'Blend Sheet'!$F23/1000,0)  + IFERROR(INDEX(WAC_Item_Cost,MATCH(1,(L$1=WAC_District)*('Blend Sheet'!$G$4=WAC_IIN),0))*'Blend Sheet'!$G23,0) + IFERROR(INDEX(WAC_Item_Cost,MATCH(1,(L$1=WAC_District)*('Blend Sheet'!$H$4=WAC_IIN),0))*'Blend Sheet'!$H23,0)  + IFERROR(INDEX(WAC_Item_Cost,MATCH(1,(L$1=WAC_District)*('Blend Sheet'!$I$4=WAC_IIN),0))*'Blend Sheet'!$I23,0) + IFERROR(INDEX(WAC_Item_Cost,MATCH(1,(L$1=WAC_District)*('Blend Sheet'!$J$4=WAC_IIN),0))*'Blend Sheet'!$J23,0) + IFERROR(INDEX(WAC_Item_Cost,MATCH(1,(L$1=WAC_District)*('Blend Sheet'!$K$4=WAC_IIN),0))*'Blend Sheet'!$K23,0) + IFERROR(INDEX(WAC_Item_Cost,MATCH(1,(L$1=WAC_District)*('Blend Sheet'!$L$4=WAC_IIN),0))*'Blend Sheet'!$L23,0) + IFERROR(INDEX(WAC_Item_Cost,MATCH(1,(L$1=WAC_District)*('Blend Sheet'!$M$4=WAC_IIN),0))*'Blend Sheet'!$M23,0) + IFERROR(INDEX(WAC_Item_Cost,MATCH(1,(L$1=WAC_District)*('Blend Sheet'!$N$4=WAC_IIN),0))*'Blend Sheet'!$N23,0) + IFERROR(INDEX(WAC_Item_Cost,MATCH(1,(L$1=WAC_District)*('Blend Sheet'!$O$4=WAC_IIN),0))*'Blend Sheet'!$O23,0) + IFERROR(INDEX(WAC_Item_Cost,MATCH(1,(L$1=WAC_District)*('Blend Sheet'!$P$4=WAC_IIN),0))*'Blend Sheet'!$P23,0) + IFERROR(INDEX(WAC_Item_Cost,MATCH(1,(L$1=WAC_District)*('Blend Sheet'!$Q$4=WAC_IIN),0))*'Blend Sheet'!$Q23,0) + IFERROR(INDEX(WAC_Item_Cost,MATCH(1,(L$1=WAC_District)*('Blend Sheet'!$R$4=WAC_IIN),0))*'Blend Sheet'!$R23,0) + IFERROR(INDEX(WAC_Item_Cost,MATCH(1,(L$1=WAC_District)*('Blend Sheet'!$S$4=WAC_IIN),0))*'Blend Sheet'!$S23,0) + IFERROR(INDEX(WAC_Item_Cost,MATCH(1,(L$1=WAC_District)*('Blend Sheet'!$T$4=WAC_IIN),0))*'Blend Sheet'!$T23,0) + IFERROR(INDEX(WAC_Item_Cost,MATCH(1,(L$1=WAC_District)*('Blend Sheet'!$U$4=WAC_IIN),0))*'Blend Sheet'!$U23,0) + IFERROR(INDEX(WAC_Item_Cost,MATCH(1,(L$1=WAC_District)*('Blend Sheet'!$V$4=WAC_IIN),0))*'Blend Sheet'!$V23,0) + IFERROR(INDEX(WAC_Item_Cost,MATCH(1,(L$1=WAC_District)*('Blend Sheet'!$W$4=WAC_IIN),0))*'Blend Sheet'!$W23,0) + IFERROR(INDEX(WAC_Item_Cost,MATCH(1,(L$1=WAC_District)*('Blend Sheet'!$X$4=WAC_IIN),0))*'Blend Sheet'!$X23,0) + IFERROR(INDEX(WAC_Item_Cost,MATCH(1,(L$1=WAC_District)*('Blend Sheet'!$Y$4=WAC_IIN),0))*'Blend Sheet'!$Y23,0) + IFERROR(INDEX(WAC_Item_Cost,MATCH(1,(L$1=WAC_District)*('Blend Sheet'!$Z$4=WAC_IIN),0))*'Blend Sheet'!$Z23,0) + IFERROR(INDEX(WAC_Item_Cost,MATCH(1,(L$1=WAC_District)*('Blend Sheet'!$AA$4=WAC_IIN),0))*'Blend Sheet'!$AA23,0) + IFERROR(INDEX(WAC_Item_Cost,MATCH(1,(L$1=WAC_District)*('Blend Sheet'!$AB$4=WAC_IIN),0))*'Blend Sheet'!$AB23,0) + IFERROR(INDEX(WAC_Item_Cost,MATCH(1,(L$1=WAC_District)*('Blend Sheet'!$AC$4=WAC_IIN),0))*'Blend Sheet'!$AC23,0) + IFERROR(INDEX(WAC_Item_Cost,MATCH(1,(L$1=WAC_District)*('Blend Sheet'!$AD$4=WAC_IIN),0))*'Blend Sheet'!$AD23,0) + IFERROR(INDEX(WAC_Item_Cost,MATCH(1,(L$1=WAC_District)*('Blend Sheet'!$AE$4=WAC_IIN),0))*'Blend Sheet'!$AE23,0) + IFERROR(INDEX(WAC_Item_Cost,MATCH(1,(L$1=WAC_District)*('Blend Sheet'!$AF$4=WAC_IIN),0))*'Blend Sheet'!$AF23,0) + IFERROR(INDEX(WAC_Item_Cost,MATCH(1,(L$1=WAC_District)*('Blend Sheet'!$AG$4=WAC_IIN),0))*'Blend Sheet'!$AG23,0) + IFERROR(INDEX(WAC_Item_Cost,MATCH(1,(L$1=WAC_District)*('Blend Sheet'!$AH$4=WAC_IIN),0))*'Blend Sheet'!$AH23,0) + IFERROR(INDEX(WAC_Item_Cost,MATCH(1,(L$1=WAC_District)*('Blend Sheet'!$AI$4=WAC_IIN),0))*'Blend Sheet'!$AI23,0) + IFERROR(INDEX(WAC_Item_Cost,MATCH(1,(L$1=WAC_District)*('Blend Sheet'!$AJ$4=WAC_IIN),0))*'Blend Sheet'!$AJ23,0) + IFERROR(INDEX(WAC_Item_Cost,MATCH(1,(L$1=WAC_District)*('Blend Sheet'!$AK$4=WAC_IIN),0))*'Blend Sheet'!$AK23,0) + IFERROR(INDEX(WAC_Item_Cost,MATCH(1,(L$1=WAC_District)*('Blend Sheet'!$AL$4=WAC_IIN),0))*'Blend Sheet'!$AL23,0) + IFERROR(INDEX(WAC_Item_Cost,MATCH(1,(L$1=WAC_District)*('Blend Sheet'!$AM$4=WAC_IIN),0))*'Blend Sheet'!$AM23,0) + IFERROR(INDEX(WAC_Item_Cost,MATCH(1,(L$1=WAC_District)*('Blend Sheet'!$AN$4=WAC_IIN),0))*'Blend Sheet'!$AN23,0) + IFERROR(INDEX(WAC_Item_Cost,MATCH(1,(L$1=WAC_District)*('Blend Sheet'!$AO$4=WAC_IIN),0))*'Blend Sheet'!$AO23,0) + IFERROR(INDEX(WAC_Item_Cost,MATCH(1,(L$1=WAC_District)*('Blend Sheet'!$AP$4=WAC_IIN),0))*'Blend Sheet'!$AP23/1000,0)</f>
        <v>146.96844002</v>
      </c>
    </row>
    <row r="21" spans="1:12" x14ac:dyDescent="0.25">
      <c r="A21" t="str">
        <f>'Blend Sheet'!A24</f>
        <v>1:1:8 'G' (Sask)</v>
      </c>
      <c r="B21" s="245"/>
      <c r="C21" s="245"/>
      <c r="D21" s="245">
        <f t="array" ref="D21">IFERROR(INDEX(WAC_Item_Cost,MATCH(1,(D$1=WAC_District)*('Blend Sheet'!$C$4=WAC_IIN),0))*'Blend Sheet'!$C24/1000,0) + IFERROR(INDEX(WAC_Item_Cost,MATCH(1,(D$1=WAC_District)*('Blend Sheet'!$D$4=WAC_IIN),0))*'Blend Sheet'!$D24/1000,0) + IFERROR(INDEX(WAC_Item_Cost,MATCH(1,(D$1=WAC_District)*('Blend Sheet'!$E$4=WAC_IIN),0))*'Blend Sheet'!$E24/1000,0) + IFERROR(INDEX(WAC_Item_Cost,MATCH(1,(D$1=WAC_District)*('Blend Sheet'!$F$4=WAC_IIN),0))*'Blend Sheet'!$F24/1000,0)  + IFERROR(INDEX(WAC_Item_Cost,MATCH(1,(D$1=WAC_District)*('Blend Sheet'!$G$4=WAC_IIN),0))*'Blend Sheet'!$G24,0) + IFERROR(INDEX(WAC_Item_Cost,MATCH(1,(D$1=WAC_District)*('Blend Sheet'!$H$4=WAC_IIN),0))*'Blend Sheet'!$H24,0)  + IFERROR(INDEX(WAC_Item_Cost,MATCH(1,(D$1=WAC_District)*('Blend Sheet'!$I$4=WAC_IIN),0))*'Blend Sheet'!$I24,0) + IFERROR(INDEX(WAC_Item_Cost,MATCH(1,(D$1=WAC_District)*('Blend Sheet'!$J$4=WAC_IIN),0))*'Blend Sheet'!$J24,0) + IFERROR(INDEX(WAC_Item_Cost,MATCH(1,(D$1=WAC_District)*('Blend Sheet'!$K$4=WAC_IIN),0))*'Blend Sheet'!$K24,0) + IFERROR(INDEX(WAC_Item_Cost,MATCH(1,(D$1=WAC_District)*('Blend Sheet'!$L$4=WAC_IIN),0))*'Blend Sheet'!$L24,0) + IFERROR(INDEX(WAC_Item_Cost,MATCH(1,(D$1=WAC_District)*('Blend Sheet'!$M$4=WAC_IIN),0))*'Blend Sheet'!$M24,0) + IFERROR(INDEX(WAC_Item_Cost,MATCH(1,(D$1=WAC_District)*('Blend Sheet'!$N$4=WAC_IIN),0))*'Blend Sheet'!$N24,0) + IFERROR(INDEX(WAC_Item_Cost,MATCH(1,(D$1=WAC_District)*('Blend Sheet'!$O$4=WAC_IIN),0))*'Blend Sheet'!$O24,0) + IFERROR(INDEX(WAC_Item_Cost,MATCH(1,(D$1=WAC_District)*('Blend Sheet'!$P$4=WAC_IIN),0))*'Blend Sheet'!$P24,0) + IFERROR(INDEX(WAC_Item_Cost,MATCH(1,(D$1=WAC_District)*('Blend Sheet'!$Q$4=WAC_IIN),0))*'Blend Sheet'!$Q24,0) + IFERROR(INDEX(WAC_Item_Cost,MATCH(1,(D$1=WAC_District)*('Blend Sheet'!$R$4=WAC_IIN),0))*'Blend Sheet'!$R24,0) + IFERROR(INDEX(WAC_Item_Cost,MATCH(1,(D$1=WAC_District)*('Blend Sheet'!$S$4=WAC_IIN),0))*'Blend Sheet'!$S24,0) + IFERROR(INDEX(WAC_Item_Cost,MATCH(1,(D$1=WAC_District)*('Blend Sheet'!$T$4=WAC_IIN),0))*'Blend Sheet'!$T24,0) + IFERROR(INDEX(WAC_Item_Cost,MATCH(1,(D$1=WAC_District)*('Blend Sheet'!$U$4=WAC_IIN),0))*'Blend Sheet'!$U24,0) + IFERROR(INDEX(WAC_Item_Cost,MATCH(1,(D$1=WAC_District)*('Blend Sheet'!$V$4=WAC_IIN),0))*'Blend Sheet'!$V24,0) + IFERROR(INDEX(WAC_Item_Cost,MATCH(1,(D$1=WAC_District)*('Blend Sheet'!$W$4=WAC_IIN),0))*'Blend Sheet'!$W24,0) + IFERROR(INDEX(WAC_Item_Cost,MATCH(1,(D$1=WAC_District)*('Blend Sheet'!$X$4=WAC_IIN),0))*'Blend Sheet'!$X24,0) + IFERROR(INDEX(WAC_Item_Cost,MATCH(1,(D$1=WAC_District)*('Blend Sheet'!$Y$4=WAC_IIN),0))*'Blend Sheet'!$Y24,0) + IFERROR(INDEX(WAC_Item_Cost,MATCH(1,(D$1=WAC_District)*('Blend Sheet'!$Z$4=WAC_IIN),0))*'Blend Sheet'!$Z24,0) + IFERROR(INDEX(WAC_Item_Cost,MATCH(1,(D$1=WAC_District)*('Blend Sheet'!$AA$4=WAC_IIN),0))*'Blend Sheet'!$AA24,0) + IFERROR(INDEX(WAC_Item_Cost,MATCH(1,(D$1=WAC_District)*('Blend Sheet'!$AB$4=WAC_IIN),0))*'Blend Sheet'!$AB24,0) + IFERROR(INDEX(WAC_Item_Cost,MATCH(1,(D$1=WAC_District)*('Blend Sheet'!$AC$4=WAC_IIN),0))*'Blend Sheet'!$AC24,0) + IFERROR(INDEX(WAC_Item_Cost,MATCH(1,(D$1=WAC_District)*('Blend Sheet'!$AD$4=WAC_IIN),0))*'Blend Sheet'!$AD24,0) + IFERROR(INDEX(WAC_Item_Cost,MATCH(1,(D$1=WAC_District)*('Blend Sheet'!$AE$4=WAC_IIN),0))*'Blend Sheet'!$AE24,0) + IFERROR(INDEX(WAC_Item_Cost,MATCH(1,(D$1=WAC_District)*('Blend Sheet'!$AF$4=WAC_IIN),0))*'Blend Sheet'!$AF24,0) + IFERROR(INDEX(WAC_Item_Cost,MATCH(1,(D$1=WAC_District)*('Blend Sheet'!$AG$4=WAC_IIN),0))*'Blend Sheet'!$AG24,0) + IFERROR(INDEX(WAC_Item_Cost,MATCH(1,(D$1=WAC_District)*('Blend Sheet'!$AH$4=WAC_IIN),0))*'Blend Sheet'!$AH24,0) + IFERROR(INDEX(WAC_Item_Cost,MATCH(1,(D$1=WAC_District)*('Blend Sheet'!$AI$4=WAC_IIN),0))*'Blend Sheet'!$AI24,0) + IFERROR(INDEX(WAC_Item_Cost,MATCH(1,(D$1=WAC_District)*('Blend Sheet'!$AJ$4=WAC_IIN),0))*'Blend Sheet'!$AJ24,0) + IFERROR(INDEX(WAC_Item_Cost,MATCH(1,(D$1=WAC_District)*('Blend Sheet'!$AK$4=WAC_IIN),0))*'Blend Sheet'!$AK24,0) + IFERROR(INDEX(WAC_Item_Cost,MATCH(1,(D$1=WAC_District)*('Blend Sheet'!$AL$4=WAC_IIN),0))*'Blend Sheet'!$AL24,0) + IFERROR(INDEX(WAC_Item_Cost,MATCH(1,(D$1=WAC_District)*('Blend Sheet'!$AM$4=WAC_IIN),0))*'Blend Sheet'!$AM24,0) + IFERROR(INDEX(WAC_Item_Cost,MATCH(1,(D$1=WAC_District)*('Blend Sheet'!$AN$4=WAC_IIN),0))*'Blend Sheet'!$AN24,0) + IFERROR(INDEX(WAC_Item_Cost,MATCH(1,(D$1=WAC_District)*('Blend Sheet'!$AO$4=WAC_IIN),0))*'Blend Sheet'!$AO24,0) + IFERROR(INDEX(WAC_Item_Cost,MATCH(1,(D$1=WAC_District)*('Blend Sheet'!$AP$4=WAC_IIN),0))*'Blend Sheet'!$AP24/1000,0)</f>
        <v>208.33168739199999</v>
      </c>
      <c r="E21" s="245"/>
      <c r="F21" s="245"/>
      <c r="G21" s="245"/>
      <c r="H21" s="245"/>
      <c r="I21" s="245"/>
      <c r="J21" s="245"/>
      <c r="K21" s="245"/>
      <c r="L21" s="245"/>
    </row>
    <row r="22" spans="1:12" x14ac:dyDescent="0.25">
      <c r="A22" t="str">
        <f>'Blend Sheet'!A25</f>
        <v>2:1:0 'G'</v>
      </c>
      <c r="B22" s="245">
        <f t="array" ref="B22">IFERROR(INDEX(WAC_Item_Cost,MATCH(1,(B$1=WAC_District)*('Blend Sheet'!$C$4=WAC_IIN),0))*'Blend Sheet'!$C25/1000,0) + IFERROR(INDEX(WAC_Item_Cost,MATCH(1,(B$1=WAC_District)*('Blend Sheet'!$D$4=WAC_IIN),0))*'Blend Sheet'!$D25/1000,0) + IFERROR(INDEX(WAC_Item_Cost,MATCH(1,(B$1=WAC_District)*('Blend Sheet'!$E$4=WAC_IIN),0))*'Blend Sheet'!$E25/1000,0) + IFERROR(INDEX(WAC_Item_Cost,MATCH(1,(B$1=WAC_District)*('Blend Sheet'!$F$4=WAC_IIN),0))*'Blend Sheet'!$F25/1000,0)  + IFERROR(INDEX(WAC_Item_Cost,MATCH(1,(B$1=WAC_District)*('Blend Sheet'!$G$4=WAC_IIN),0))*'Blend Sheet'!$G25,0) + IFERROR(INDEX(WAC_Item_Cost,MATCH(1,(B$1=WAC_District)*('Blend Sheet'!$H$4=WAC_IIN),0))*'Blend Sheet'!$H25,0)  + IFERROR(INDEX(WAC_Item_Cost,MATCH(1,(B$1=WAC_District)*('Blend Sheet'!$I$4=WAC_IIN),0))*'Blend Sheet'!$I25,0) + IFERROR(INDEX(WAC_Item_Cost,MATCH(1,(B$1=WAC_District)*('Blend Sheet'!$J$4=WAC_IIN),0))*'Blend Sheet'!$J25,0) + IFERROR(INDEX(WAC_Item_Cost,MATCH(1,(B$1=WAC_District)*('Blend Sheet'!$K$4=WAC_IIN),0))*'Blend Sheet'!$K25,0) + IFERROR(INDEX(WAC_Item_Cost,MATCH(1,(B$1=WAC_District)*('Blend Sheet'!$L$4=WAC_IIN),0))*'Blend Sheet'!$L25,0) + IFERROR(INDEX(WAC_Item_Cost,MATCH(1,(B$1=WAC_District)*('Blend Sheet'!$M$4=WAC_IIN),0))*'Blend Sheet'!$M25,0) + IFERROR(INDEX(WAC_Item_Cost,MATCH(1,(B$1=WAC_District)*('Blend Sheet'!$N$4=WAC_IIN),0))*'Blend Sheet'!$N25,0) + IFERROR(INDEX(WAC_Item_Cost,MATCH(1,(B$1=WAC_District)*('Blend Sheet'!$O$4=WAC_IIN),0))*'Blend Sheet'!$O25,0) + IFERROR(INDEX(WAC_Item_Cost,MATCH(1,(B$1=WAC_District)*('Blend Sheet'!$P$4=WAC_IIN),0))*'Blend Sheet'!$P25,0) + IFERROR(INDEX(WAC_Item_Cost,MATCH(1,(B$1=WAC_District)*('Blend Sheet'!$Q$4=WAC_IIN),0))*'Blend Sheet'!$Q25,0) + IFERROR(INDEX(WAC_Item_Cost,MATCH(1,(B$1=WAC_District)*('Blend Sheet'!$R$4=WAC_IIN),0))*'Blend Sheet'!$R25,0) + IFERROR(INDEX(WAC_Item_Cost,MATCH(1,(B$1=WAC_District)*('Blend Sheet'!$S$4=WAC_IIN),0))*'Blend Sheet'!$S25,0) + IFERROR(INDEX(WAC_Item_Cost,MATCH(1,(B$1=WAC_District)*('Blend Sheet'!$T$4=WAC_IIN),0))*'Blend Sheet'!$T25,0) + IFERROR(INDEX(WAC_Item_Cost,MATCH(1,(B$1=WAC_District)*('Blend Sheet'!$U$4=WAC_IIN),0))*'Blend Sheet'!$U25,0) + IFERROR(INDEX(WAC_Item_Cost,MATCH(1,(B$1=WAC_District)*('Blend Sheet'!$V$4=WAC_IIN),0))*'Blend Sheet'!$V25,0) + IFERROR(INDEX(WAC_Item_Cost,MATCH(1,(B$1=WAC_District)*('Blend Sheet'!$W$4=WAC_IIN),0))*'Blend Sheet'!$W25,0) + IFERROR(INDEX(WAC_Item_Cost,MATCH(1,(B$1=WAC_District)*('Blend Sheet'!$X$4=WAC_IIN),0))*'Blend Sheet'!$X25,0) + IFERROR(INDEX(WAC_Item_Cost,MATCH(1,(B$1=WAC_District)*('Blend Sheet'!$Y$4=WAC_IIN),0))*'Blend Sheet'!$Y25,0) + IFERROR(INDEX(WAC_Item_Cost,MATCH(1,(B$1=WAC_District)*('Blend Sheet'!$Z$4=WAC_IIN),0))*'Blend Sheet'!$Z25,0) + IFERROR(INDEX(WAC_Item_Cost,MATCH(1,(B$1=WAC_District)*('Blend Sheet'!$AA$4=WAC_IIN),0))*'Blend Sheet'!$AA25,0) + IFERROR(INDEX(WAC_Item_Cost,MATCH(1,(B$1=WAC_District)*('Blend Sheet'!$AB$4=WAC_IIN),0))*'Blend Sheet'!$AB25,0) + IFERROR(INDEX(WAC_Item_Cost,MATCH(1,(B$1=WAC_District)*('Blend Sheet'!$AC$4=WAC_IIN),0))*'Blend Sheet'!$AC25,0) + IFERROR(INDEX(WAC_Item_Cost,MATCH(1,(B$1=WAC_District)*('Blend Sheet'!$AD$4=WAC_IIN),0))*'Blend Sheet'!$AD25,0) + IFERROR(INDEX(WAC_Item_Cost,MATCH(1,(B$1=WAC_District)*('Blend Sheet'!$AE$4=WAC_IIN),0))*'Blend Sheet'!$AE25,0) + IFERROR(INDEX(WAC_Item_Cost,MATCH(1,(B$1=WAC_District)*('Blend Sheet'!$AF$4=WAC_IIN),0))*'Blend Sheet'!$AF25,0) + IFERROR(INDEX(WAC_Item_Cost,MATCH(1,(B$1=WAC_District)*('Blend Sheet'!$AG$4=WAC_IIN),0))*'Blend Sheet'!$AG25,0) + IFERROR(INDEX(WAC_Item_Cost,MATCH(1,(B$1=WAC_District)*('Blend Sheet'!$AH$4=WAC_IIN),0))*'Blend Sheet'!$AH25,0) + IFERROR(INDEX(WAC_Item_Cost,MATCH(1,(B$1=WAC_District)*('Blend Sheet'!$AI$4=WAC_IIN),0))*'Blend Sheet'!$AI25,0) + IFERROR(INDEX(WAC_Item_Cost,MATCH(1,(B$1=WAC_District)*('Blend Sheet'!$AJ$4=WAC_IIN),0))*'Blend Sheet'!$AJ25,0) + IFERROR(INDEX(WAC_Item_Cost,MATCH(1,(B$1=WAC_District)*('Blend Sheet'!$AK$4=WAC_IIN),0))*'Blend Sheet'!$AK25,0) + IFERROR(INDEX(WAC_Item_Cost,MATCH(1,(B$1=WAC_District)*('Blend Sheet'!$AL$4=WAC_IIN),0))*'Blend Sheet'!$AL25,0) + IFERROR(INDEX(WAC_Item_Cost,MATCH(1,(B$1=WAC_District)*('Blend Sheet'!$AM$4=WAC_IIN),0))*'Blend Sheet'!$AM25,0) + IFERROR(INDEX(WAC_Item_Cost,MATCH(1,(B$1=WAC_District)*('Blend Sheet'!$AN$4=WAC_IIN),0))*'Blend Sheet'!$AN25,0) + IFERROR(INDEX(WAC_Item_Cost,MATCH(1,(B$1=WAC_District)*('Blend Sheet'!$AO$4=WAC_IIN),0))*'Blend Sheet'!$AO25,0) + IFERROR(INDEX(WAC_Item_Cost,MATCH(1,(B$1=WAC_District)*('Blend Sheet'!$AP$4=WAC_IIN),0))*'Blend Sheet'!$AP25/1000,0)</f>
        <v>142.061509495</v>
      </c>
      <c r="C22" s="245">
        <f t="array" ref="C22">IFERROR(INDEX(WAC_Item_Cost,MATCH(1,(C$1=WAC_District)*('Blend Sheet'!$C$4=WAC_IIN),0))*'Blend Sheet'!$C25/1000,0) + IFERROR(INDEX(WAC_Item_Cost,MATCH(1,(C$1=WAC_District)*('Blend Sheet'!$D$4=WAC_IIN),0))*'Blend Sheet'!$D25/1000,0) + IFERROR(INDEX(WAC_Item_Cost,MATCH(1,(C$1=WAC_District)*('Blend Sheet'!$E$4=WAC_IIN),0))*'Blend Sheet'!$E25/1000,0) + IFERROR(INDEX(WAC_Item_Cost,MATCH(1,(C$1=WAC_District)*('Blend Sheet'!$F$4=WAC_IIN),0))*'Blend Sheet'!$F25/1000,0)  + IFERROR(INDEX(WAC_Item_Cost,MATCH(1,(C$1=WAC_District)*('Blend Sheet'!$G$4=WAC_IIN),0))*'Blend Sheet'!$G25,0) + IFERROR(INDEX(WAC_Item_Cost,MATCH(1,(C$1=WAC_District)*('Blend Sheet'!$H$4=WAC_IIN),0))*'Blend Sheet'!$H25,0)  + IFERROR(INDEX(WAC_Item_Cost,MATCH(1,(C$1=WAC_District)*('Blend Sheet'!$I$4=WAC_IIN),0))*'Blend Sheet'!$I25,0) + IFERROR(INDEX(WAC_Item_Cost,MATCH(1,(C$1=WAC_District)*('Blend Sheet'!$J$4=WAC_IIN),0))*'Blend Sheet'!$J25,0) + IFERROR(INDEX(WAC_Item_Cost,MATCH(1,(C$1=WAC_District)*('Blend Sheet'!$K$4=WAC_IIN),0))*'Blend Sheet'!$K25,0) + IFERROR(INDEX(WAC_Item_Cost,MATCH(1,(C$1=WAC_District)*('Blend Sheet'!$L$4=WAC_IIN),0))*'Blend Sheet'!$L25,0) + IFERROR(INDEX(WAC_Item_Cost,MATCH(1,(C$1=WAC_District)*('Blend Sheet'!$M$4=WAC_IIN),0))*'Blend Sheet'!$M25,0) + IFERROR(INDEX(WAC_Item_Cost,MATCH(1,(C$1=WAC_District)*('Blend Sheet'!$N$4=WAC_IIN),0))*'Blend Sheet'!$N25,0) + IFERROR(INDEX(WAC_Item_Cost,MATCH(1,(C$1=WAC_District)*('Blend Sheet'!$O$4=WAC_IIN),0))*'Blend Sheet'!$O25,0) + IFERROR(INDEX(WAC_Item_Cost,MATCH(1,(C$1=WAC_District)*('Blend Sheet'!$P$4=WAC_IIN),0))*'Blend Sheet'!$P25,0) + IFERROR(INDEX(WAC_Item_Cost,MATCH(1,(C$1=WAC_District)*('Blend Sheet'!$Q$4=WAC_IIN),0))*'Blend Sheet'!$Q25,0) + IFERROR(INDEX(WAC_Item_Cost,MATCH(1,(C$1=WAC_District)*('Blend Sheet'!$R$4=WAC_IIN),0))*'Blend Sheet'!$R25,0) + IFERROR(INDEX(WAC_Item_Cost,MATCH(1,(C$1=WAC_District)*('Blend Sheet'!$S$4=WAC_IIN),0))*'Blend Sheet'!$S25,0) + IFERROR(INDEX(WAC_Item_Cost,MATCH(1,(C$1=WAC_District)*('Blend Sheet'!$T$4=WAC_IIN),0))*'Blend Sheet'!$T25,0) + IFERROR(INDEX(WAC_Item_Cost,MATCH(1,(C$1=WAC_District)*('Blend Sheet'!$U$4=WAC_IIN),0))*'Blend Sheet'!$U25,0) + IFERROR(INDEX(WAC_Item_Cost,MATCH(1,(C$1=WAC_District)*('Blend Sheet'!$V$4=WAC_IIN),0))*'Blend Sheet'!$V25,0) + IFERROR(INDEX(WAC_Item_Cost,MATCH(1,(C$1=WAC_District)*('Blend Sheet'!$W$4=WAC_IIN),0))*'Blend Sheet'!$W25,0) + IFERROR(INDEX(WAC_Item_Cost,MATCH(1,(C$1=WAC_District)*('Blend Sheet'!$X$4=WAC_IIN),0))*'Blend Sheet'!$X25,0) + IFERROR(INDEX(WAC_Item_Cost,MATCH(1,(C$1=WAC_District)*('Blend Sheet'!$Y$4=WAC_IIN),0))*'Blend Sheet'!$Y25,0) + IFERROR(INDEX(WAC_Item_Cost,MATCH(1,(C$1=WAC_District)*('Blend Sheet'!$Z$4=WAC_IIN),0))*'Blend Sheet'!$Z25,0) + IFERROR(INDEX(WAC_Item_Cost,MATCH(1,(C$1=WAC_District)*('Blend Sheet'!$AA$4=WAC_IIN),0))*'Blend Sheet'!$AA25,0) + IFERROR(INDEX(WAC_Item_Cost,MATCH(1,(C$1=WAC_District)*('Blend Sheet'!$AB$4=WAC_IIN),0))*'Blend Sheet'!$AB25,0) + IFERROR(INDEX(WAC_Item_Cost,MATCH(1,(C$1=WAC_District)*('Blend Sheet'!$AC$4=WAC_IIN),0))*'Blend Sheet'!$AC25,0) + IFERROR(INDEX(WAC_Item_Cost,MATCH(1,(C$1=WAC_District)*('Blend Sheet'!$AD$4=WAC_IIN),0))*'Blend Sheet'!$AD25,0) + IFERROR(INDEX(WAC_Item_Cost,MATCH(1,(C$1=WAC_District)*('Blend Sheet'!$AE$4=WAC_IIN),0))*'Blend Sheet'!$AE25,0) + IFERROR(INDEX(WAC_Item_Cost,MATCH(1,(C$1=WAC_District)*('Blend Sheet'!$AF$4=WAC_IIN),0))*'Blend Sheet'!$AF25,0) + IFERROR(INDEX(WAC_Item_Cost,MATCH(1,(C$1=WAC_District)*('Blend Sheet'!$AG$4=WAC_IIN),0))*'Blend Sheet'!$AG25,0) + IFERROR(INDEX(WAC_Item_Cost,MATCH(1,(C$1=WAC_District)*('Blend Sheet'!$AH$4=WAC_IIN),0))*'Blend Sheet'!$AH25,0) + IFERROR(INDEX(WAC_Item_Cost,MATCH(1,(C$1=WAC_District)*('Blend Sheet'!$AI$4=WAC_IIN),0))*'Blend Sheet'!$AI25,0) + IFERROR(INDEX(WAC_Item_Cost,MATCH(1,(C$1=WAC_District)*('Blend Sheet'!$AJ$4=WAC_IIN),0))*'Blend Sheet'!$AJ25,0) + IFERROR(INDEX(WAC_Item_Cost,MATCH(1,(C$1=WAC_District)*('Blend Sheet'!$AK$4=WAC_IIN),0))*'Blend Sheet'!$AK25,0) + IFERROR(INDEX(WAC_Item_Cost,MATCH(1,(C$1=WAC_District)*('Blend Sheet'!$AL$4=WAC_IIN),0))*'Blend Sheet'!$AL25,0) + IFERROR(INDEX(WAC_Item_Cost,MATCH(1,(C$1=WAC_District)*('Blend Sheet'!$AM$4=WAC_IIN),0))*'Blend Sheet'!$AM25,0) + IFERROR(INDEX(WAC_Item_Cost,MATCH(1,(C$1=WAC_District)*('Blend Sheet'!$AN$4=WAC_IIN),0))*'Blend Sheet'!$AN25,0) + IFERROR(INDEX(WAC_Item_Cost,MATCH(1,(C$1=WAC_District)*('Blend Sheet'!$AO$4=WAC_IIN),0))*'Blend Sheet'!$AO25,0) + IFERROR(INDEX(WAC_Item_Cost,MATCH(1,(C$1=WAC_District)*('Blend Sheet'!$AP$4=WAC_IIN),0))*'Blend Sheet'!$AP25/1000,0)</f>
        <v>168.40129218499999</v>
      </c>
      <c r="D22" s="245">
        <f t="array" ref="D22">IFERROR(INDEX(WAC_Item_Cost,MATCH(1,(D$1=WAC_District)*('Blend Sheet'!$C$4=WAC_IIN),0))*'Blend Sheet'!$C25/1000,0) + IFERROR(INDEX(WAC_Item_Cost,MATCH(1,(D$1=WAC_District)*('Blend Sheet'!$D$4=WAC_IIN),0))*'Blend Sheet'!$D25/1000,0) + IFERROR(INDEX(WAC_Item_Cost,MATCH(1,(D$1=WAC_District)*('Blend Sheet'!$E$4=WAC_IIN),0))*'Blend Sheet'!$E25/1000,0) + IFERROR(INDEX(WAC_Item_Cost,MATCH(1,(D$1=WAC_District)*('Blend Sheet'!$F$4=WAC_IIN),0))*'Blend Sheet'!$F25/1000,0)  + IFERROR(INDEX(WAC_Item_Cost,MATCH(1,(D$1=WAC_District)*('Blend Sheet'!$G$4=WAC_IIN),0))*'Blend Sheet'!$G25,0) + IFERROR(INDEX(WAC_Item_Cost,MATCH(1,(D$1=WAC_District)*('Blend Sheet'!$H$4=WAC_IIN),0))*'Blend Sheet'!$H25,0)  + IFERROR(INDEX(WAC_Item_Cost,MATCH(1,(D$1=WAC_District)*('Blend Sheet'!$I$4=WAC_IIN),0))*'Blend Sheet'!$I25,0) + IFERROR(INDEX(WAC_Item_Cost,MATCH(1,(D$1=WAC_District)*('Blend Sheet'!$J$4=WAC_IIN),0))*'Blend Sheet'!$J25,0) + IFERROR(INDEX(WAC_Item_Cost,MATCH(1,(D$1=WAC_District)*('Blend Sheet'!$K$4=WAC_IIN),0))*'Blend Sheet'!$K25,0) + IFERROR(INDEX(WAC_Item_Cost,MATCH(1,(D$1=WAC_District)*('Blend Sheet'!$L$4=WAC_IIN),0))*'Blend Sheet'!$L25,0) + IFERROR(INDEX(WAC_Item_Cost,MATCH(1,(D$1=WAC_District)*('Blend Sheet'!$M$4=WAC_IIN),0))*'Blend Sheet'!$M25,0) + IFERROR(INDEX(WAC_Item_Cost,MATCH(1,(D$1=WAC_District)*('Blend Sheet'!$N$4=WAC_IIN),0))*'Blend Sheet'!$N25,0) + IFERROR(INDEX(WAC_Item_Cost,MATCH(1,(D$1=WAC_District)*('Blend Sheet'!$O$4=WAC_IIN),0))*'Blend Sheet'!$O25,0) + IFERROR(INDEX(WAC_Item_Cost,MATCH(1,(D$1=WAC_District)*('Blend Sheet'!$P$4=WAC_IIN),0))*'Blend Sheet'!$P25,0) + IFERROR(INDEX(WAC_Item_Cost,MATCH(1,(D$1=WAC_District)*('Blend Sheet'!$Q$4=WAC_IIN),0))*'Blend Sheet'!$Q25,0) + IFERROR(INDEX(WAC_Item_Cost,MATCH(1,(D$1=WAC_District)*('Blend Sheet'!$R$4=WAC_IIN),0))*'Blend Sheet'!$R25,0) + IFERROR(INDEX(WAC_Item_Cost,MATCH(1,(D$1=WAC_District)*('Blend Sheet'!$S$4=WAC_IIN),0))*'Blend Sheet'!$S25,0) + IFERROR(INDEX(WAC_Item_Cost,MATCH(1,(D$1=WAC_District)*('Blend Sheet'!$T$4=WAC_IIN),0))*'Blend Sheet'!$T25,0) + IFERROR(INDEX(WAC_Item_Cost,MATCH(1,(D$1=WAC_District)*('Blend Sheet'!$U$4=WAC_IIN),0))*'Blend Sheet'!$U25,0) + IFERROR(INDEX(WAC_Item_Cost,MATCH(1,(D$1=WAC_District)*('Blend Sheet'!$V$4=WAC_IIN),0))*'Blend Sheet'!$V25,0) + IFERROR(INDEX(WAC_Item_Cost,MATCH(1,(D$1=WAC_District)*('Blend Sheet'!$W$4=WAC_IIN),0))*'Blend Sheet'!$W25,0) + IFERROR(INDEX(WAC_Item_Cost,MATCH(1,(D$1=WAC_District)*('Blend Sheet'!$X$4=WAC_IIN),0))*'Blend Sheet'!$X25,0) + IFERROR(INDEX(WAC_Item_Cost,MATCH(1,(D$1=WAC_District)*('Blend Sheet'!$Y$4=WAC_IIN),0))*'Blend Sheet'!$Y25,0) + IFERROR(INDEX(WAC_Item_Cost,MATCH(1,(D$1=WAC_District)*('Blend Sheet'!$Z$4=WAC_IIN),0))*'Blend Sheet'!$Z25,0) + IFERROR(INDEX(WAC_Item_Cost,MATCH(1,(D$1=WAC_District)*('Blend Sheet'!$AA$4=WAC_IIN),0))*'Blend Sheet'!$AA25,0) + IFERROR(INDEX(WAC_Item_Cost,MATCH(1,(D$1=WAC_District)*('Blend Sheet'!$AB$4=WAC_IIN),0))*'Blend Sheet'!$AB25,0) + IFERROR(INDEX(WAC_Item_Cost,MATCH(1,(D$1=WAC_District)*('Blend Sheet'!$AC$4=WAC_IIN),0))*'Blend Sheet'!$AC25,0) + IFERROR(INDEX(WAC_Item_Cost,MATCH(1,(D$1=WAC_District)*('Blend Sheet'!$AD$4=WAC_IIN),0))*'Blend Sheet'!$AD25,0) + IFERROR(INDEX(WAC_Item_Cost,MATCH(1,(D$1=WAC_District)*('Blend Sheet'!$AE$4=WAC_IIN),0))*'Blend Sheet'!$AE25,0) + IFERROR(INDEX(WAC_Item_Cost,MATCH(1,(D$1=WAC_District)*('Blend Sheet'!$AF$4=WAC_IIN),0))*'Blend Sheet'!$AF25,0) + IFERROR(INDEX(WAC_Item_Cost,MATCH(1,(D$1=WAC_District)*('Blend Sheet'!$AG$4=WAC_IIN),0))*'Blend Sheet'!$AG25,0) + IFERROR(INDEX(WAC_Item_Cost,MATCH(1,(D$1=WAC_District)*('Blend Sheet'!$AH$4=WAC_IIN),0))*'Blend Sheet'!$AH25,0) + IFERROR(INDEX(WAC_Item_Cost,MATCH(1,(D$1=WAC_District)*('Blend Sheet'!$AI$4=WAC_IIN),0))*'Blend Sheet'!$AI25,0) + IFERROR(INDEX(WAC_Item_Cost,MATCH(1,(D$1=WAC_District)*('Blend Sheet'!$AJ$4=WAC_IIN),0))*'Blend Sheet'!$AJ25,0) + IFERROR(INDEX(WAC_Item_Cost,MATCH(1,(D$1=WAC_District)*('Blend Sheet'!$AK$4=WAC_IIN),0))*'Blend Sheet'!$AK25,0) + IFERROR(INDEX(WAC_Item_Cost,MATCH(1,(D$1=WAC_District)*('Blend Sheet'!$AL$4=WAC_IIN),0))*'Blend Sheet'!$AL25,0) + IFERROR(INDEX(WAC_Item_Cost,MATCH(1,(D$1=WAC_District)*('Blend Sheet'!$AM$4=WAC_IIN),0))*'Blend Sheet'!$AM25,0) + IFERROR(INDEX(WAC_Item_Cost,MATCH(1,(D$1=WAC_District)*('Blend Sheet'!$AN$4=WAC_IIN),0))*'Blend Sheet'!$AN25,0) + IFERROR(INDEX(WAC_Item_Cost,MATCH(1,(D$1=WAC_District)*('Blend Sheet'!$AO$4=WAC_IIN),0))*'Blend Sheet'!$AO25,0) + IFERROR(INDEX(WAC_Item_Cost,MATCH(1,(D$1=WAC_District)*('Blend Sheet'!$AP$4=WAC_IIN),0))*'Blend Sheet'!$AP25/1000,0)</f>
        <v>96.279903720000007</v>
      </c>
      <c r="E22" s="245">
        <f t="array" ref="E22">IFERROR(INDEX(WAC_Item_Cost,MATCH(1,(E$1=WAC_District)*('Blend Sheet'!$C$4=WAC_IIN),0))*'Blend Sheet'!$C25/1000,0) + IFERROR(INDEX(WAC_Item_Cost,MATCH(1,(E$1=WAC_District)*('Blend Sheet'!$D$4=WAC_IIN),0))*'Blend Sheet'!$D25/1000,0) + IFERROR(INDEX(WAC_Item_Cost,MATCH(1,(E$1=WAC_District)*('Blend Sheet'!$E$4=WAC_IIN),0))*'Blend Sheet'!$E25/1000,0) + IFERROR(INDEX(WAC_Item_Cost,MATCH(1,(E$1=WAC_District)*('Blend Sheet'!$F$4=WAC_IIN),0))*'Blend Sheet'!$F25/1000,0)  + IFERROR(INDEX(WAC_Item_Cost,MATCH(1,(E$1=WAC_District)*('Blend Sheet'!$G$4=WAC_IIN),0))*'Blend Sheet'!$G25,0) + IFERROR(INDEX(WAC_Item_Cost,MATCH(1,(E$1=WAC_District)*('Blend Sheet'!$H$4=WAC_IIN),0))*'Blend Sheet'!$H25,0)  + IFERROR(INDEX(WAC_Item_Cost,MATCH(1,(E$1=WAC_District)*('Blend Sheet'!$I$4=WAC_IIN),0))*'Blend Sheet'!$I25,0) + IFERROR(INDEX(WAC_Item_Cost,MATCH(1,(E$1=WAC_District)*('Blend Sheet'!$J$4=WAC_IIN),0))*'Blend Sheet'!$J25,0) + IFERROR(INDEX(WAC_Item_Cost,MATCH(1,(E$1=WAC_District)*('Blend Sheet'!$K$4=WAC_IIN),0))*'Blend Sheet'!$K25,0) + IFERROR(INDEX(WAC_Item_Cost,MATCH(1,(E$1=WAC_District)*('Blend Sheet'!$L$4=WAC_IIN),0))*'Blend Sheet'!$L25,0) + IFERROR(INDEX(WAC_Item_Cost,MATCH(1,(E$1=WAC_District)*('Blend Sheet'!$M$4=WAC_IIN),0))*'Blend Sheet'!$M25,0) + IFERROR(INDEX(WAC_Item_Cost,MATCH(1,(E$1=WAC_District)*('Blend Sheet'!$N$4=WAC_IIN),0))*'Blend Sheet'!$N25,0) + IFERROR(INDEX(WAC_Item_Cost,MATCH(1,(E$1=WAC_District)*('Blend Sheet'!$O$4=WAC_IIN),0))*'Blend Sheet'!$O25,0) + IFERROR(INDEX(WAC_Item_Cost,MATCH(1,(E$1=WAC_District)*('Blend Sheet'!$P$4=WAC_IIN),0))*'Blend Sheet'!$P25,0) + IFERROR(INDEX(WAC_Item_Cost,MATCH(1,(E$1=WAC_District)*('Blend Sheet'!$Q$4=WAC_IIN),0))*'Blend Sheet'!$Q25,0) + IFERROR(INDEX(WAC_Item_Cost,MATCH(1,(E$1=WAC_District)*('Blend Sheet'!$R$4=WAC_IIN),0))*'Blend Sheet'!$R25,0) + IFERROR(INDEX(WAC_Item_Cost,MATCH(1,(E$1=WAC_District)*('Blend Sheet'!$S$4=WAC_IIN),0))*'Blend Sheet'!$S25,0) + IFERROR(INDEX(WAC_Item_Cost,MATCH(1,(E$1=WAC_District)*('Blend Sheet'!$T$4=WAC_IIN),0))*'Blend Sheet'!$T25,0) + IFERROR(INDEX(WAC_Item_Cost,MATCH(1,(E$1=WAC_District)*('Blend Sheet'!$U$4=WAC_IIN),0))*'Blend Sheet'!$U25,0) + IFERROR(INDEX(WAC_Item_Cost,MATCH(1,(E$1=WAC_District)*('Blend Sheet'!$V$4=WAC_IIN),0))*'Blend Sheet'!$V25,0) + IFERROR(INDEX(WAC_Item_Cost,MATCH(1,(E$1=WAC_District)*('Blend Sheet'!$W$4=WAC_IIN),0))*'Blend Sheet'!$W25,0) + IFERROR(INDEX(WAC_Item_Cost,MATCH(1,(E$1=WAC_District)*('Blend Sheet'!$X$4=WAC_IIN),0))*'Blend Sheet'!$X25,0) + IFERROR(INDEX(WAC_Item_Cost,MATCH(1,(E$1=WAC_District)*('Blend Sheet'!$Y$4=WAC_IIN),0))*'Blend Sheet'!$Y25,0) + IFERROR(INDEX(WAC_Item_Cost,MATCH(1,(E$1=WAC_District)*('Blend Sheet'!$Z$4=WAC_IIN),0))*'Blend Sheet'!$Z25,0) + IFERROR(INDEX(WAC_Item_Cost,MATCH(1,(E$1=WAC_District)*('Blend Sheet'!$AA$4=WAC_IIN),0))*'Blend Sheet'!$AA25,0) + IFERROR(INDEX(WAC_Item_Cost,MATCH(1,(E$1=WAC_District)*('Blend Sheet'!$AB$4=WAC_IIN),0))*'Blend Sheet'!$AB25,0) + IFERROR(INDEX(WAC_Item_Cost,MATCH(1,(E$1=WAC_District)*('Blend Sheet'!$AC$4=WAC_IIN),0))*'Blend Sheet'!$AC25,0) + IFERROR(INDEX(WAC_Item_Cost,MATCH(1,(E$1=WAC_District)*('Blend Sheet'!$AD$4=WAC_IIN),0))*'Blend Sheet'!$AD25,0) + IFERROR(INDEX(WAC_Item_Cost,MATCH(1,(E$1=WAC_District)*('Blend Sheet'!$AE$4=WAC_IIN),0))*'Blend Sheet'!$AE25,0) + IFERROR(INDEX(WAC_Item_Cost,MATCH(1,(E$1=WAC_District)*('Blend Sheet'!$AF$4=WAC_IIN),0))*'Blend Sheet'!$AF25,0) + IFERROR(INDEX(WAC_Item_Cost,MATCH(1,(E$1=WAC_District)*('Blend Sheet'!$AG$4=WAC_IIN),0))*'Blend Sheet'!$AG25,0) + IFERROR(INDEX(WAC_Item_Cost,MATCH(1,(E$1=WAC_District)*('Blend Sheet'!$AH$4=WAC_IIN),0))*'Blend Sheet'!$AH25,0) + IFERROR(INDEX(WAC_Item_Cost,MATCH(1,(E$1=WAC_District)*('Blend Sheet'!$AI$4=WAC_IIN),0))*'Blend Sheet'!$AI25,0) + IFERROR(INDEX(WAC_Item_Cost,MATCH(1,(E$1=WAC_District)*('Blend Sheet'!$AJ$4=WAC_IIN),0))*'Blend Sheet'!$AJ25,0) + IFERROR(INDEX(WAC_Item_Cost,MATCH(1,(E$1=WAC_District)*('Blend Sheet'!$AK$4=WAC_IIN),0))*'Blend Sheet'!$AK25,0) + IFERROR(INDEX(WAC_Item_Cost,MATCH(1,(E$1=WAC_District)*('Blend Sheet'!$AL$4=WAC_IIN),0))*'Blend Sheet'!$AL25,0) + IFERROR(INDEX(WAC_Item_Cost,MATCH(1,(E$1=WAC_District)*('Blend Sheet'!$AM$4=WAC_IIN),0))*'Blend Sheet'!$AM25,0) + IFERROR(INDEX(WAC_Item_Cost,MATCH(1,(E$1=WAC_District)*('Blend Sheet'!$AN$4=WAC_IIN),0))*'Blend Sheet'!$AN25,0) + IFERROR(INDEX(WAC_Item_Cost,MATCH(1,(E$1=WAC_District)*('Blend Sheet'!$AO$4=WAC_IIN),0))*'Blend Sheet'!$AO25,0) + IFERROR(INDEX(WAC_Item_Cost,MATCH(1,(E$1=WAC_District)*('Blend Sheet'!$AP$4=WAC_IIN),0))*'Blend Sheet'!$AP25/1000,0)</f>
        <v>213.15745320999997</v>
      </c>
      <c r="F22" s="245">
        <f t="array" ref="F22">IFERROR(INDEX(WAC_Item_Cost,MATCH(1,(F$1=WAC_District)*('Blend Sheet'!$C$4=WAC_IIN),0))*'Blend Sheet'!$C25/1000,0) + IFERROR(INDEX(WAC_Item_Cost,MATCH(1,(F$1=WAC_District)*('Blend Sheet'!$D$4=WAC_IIN),0))*'Blend Sheet'!$D25/1000,0) + IFERROR(INDEX(WAC_Item_Cost,MATCH(1,(F$1=WAC_District)*('Blend Sheet'!$E$4=WAC_IIN),0))*'Blend Sheet'!$E25/1000,0) + IFERROR(INDEX(WAC_Item_Cost,MATCH(1,(F$1=WAC_District)*('Blend Sheet'!$F$4=WAC_IIN),0))*'Blend Sheet'!$F25/1000,0)  + IFERROR(INDEX(WAC_Item_Cost,MATCH(1,(F$1=WAC_District)*('Blend Sheet'!$G$4=WAC_IIN),0))*'Blend Sheet'!$G25,0) + IFERROR(INDEX(WAC_Item_Cost,MATCH(1,(F$1=WAC_District)*('Blend Sheet'!$H$4=WAC_IIN),0))*'Blend Sheet'!$H25,0)  + IFERROR(INDEX(WAC_Item_Cost,MATCH(1,(F$1=WAC_District)*('Blend Sheet'!$I$4=WAC_IIN),0))*'Blend Sheet'!$I25,0) + IFERROR(INDEX(WAC_Item_Cost,MATCH(1,(F$1=WAC_District)*('Blend Sheet'!$J$4=WAC_IIN),0))*'Blend Sheet'!$J25,0) + IFERROR(INDEX(WAC_Item_Cost,MATCH(1,(F$1=WAC_District)*('Blend Sheet'!$K$4=WAC_IIN),0))*'Blend Sheet'!$K25,0) + IFERROR(INDEX(WAC_Item_Cost,MATCH(1,(F$1=WAC_District)*('Blend Sheet'!$L$4=WAC_IIN),0))*'Blend Sheet'!$L25,0) + IFERROR(INDEX(WAC_Item_Cost,MATCH(1,(F$1=WAC_District)*('Blend Sheet'!$M$4=WAC_IIN),0))*'Blend Sheet'!$M25,0) + IFERROR(INDEX(WAC_Item_Cost,MATCH(1,(F$1=WAC_District)*('Blend Sheet'!$N$4=WAC_IIN),0))*'Blend Sheet'!$N25,0) + IFERROR(INDEX(WAC_Item_Cost,MATCH(1,(F$1=WAC_District)*('Blend Sheet'!$O$4=WAC_IIN),0))*'Blend Sheet'!$O25,0) + IFERROR(INDEX(WAC_Item_Cost,MATCH(1,(F$1=WAC_District)*('Blend Sheet'!$P$4=WAC_IIN),0))*'Blend Sheet'!$P25,0) + IFERROR(INDEX(WAC_Item_Cost,MATCH(1,(F$1=WAC_District)*('Blend Sheet'!$Q$4=WAC_IIN),0))*'Blend Sheet'!$Q25,0) + IFERROR(INDEX(WAC_Item_Cost,MATCH(1,(F$1=WAC_District)*('Blend Sheet'!$R$4=WAC_IIN),0))*'Blend Sheet'!$R25,0) + IFERROR(INDEX(WAC_Item_Cost,MATCH(1,(F$1=WAC_District)*('Blend Sheet'!$S$4=WAC_IIN),0))*'Blend Sheet'!$S25,0) + IFERROR(INDEX(WAC_Item_Cost,MATCH(1,(F$1=WAC_District)*('Blend Sheet'!$T$4=WAC_IIN),0))*'Blend Sheet'!$T25,0) + IFERROR(INDEX(WAC_Item_Cost,MATCH(1,(F$1=WAC_District)*('Blend Sheet'!$U$4=WAC_IIN),0))*'Blend Sheet'!$U25,0) + IFERROR(INDEX(WAC_Item_Cost,MATCH(1,(F$1=WAC_District)*('Blend Sheet'!$V$4=WAC_IIN),0))*'Blend Sheet'!$V25,0) + IFERROR(INDEX(WAC_Item_Cost,MATCH(1,(F$1=WAC_District)*('Blend Sheet'!$W$4=WAC_IIN),0))*'Blend Sheet'!$W25,0) + IFERROR(INDEX(WAC_Item_Cost,MATCH(1,(F$1=WAC_District)*('Blend Sheet'!$X$4=WAC_IIN),0))*'Blend Sheet'!$X25,0) + IFERROR(INDEX(WAC_Item_Cost,MATCH(1,(F$1=WAC_District)*('Blend Sheet'!$Y$4=WAC_IIN),0))*'Blend Sheet'!$Y25,0) + IFERROR(INDEX(WAC_Item_Cost,MATCH(1,(F$1=WAC_District)*('Blend Sheet'!$Z$4=WAC_IIN),0))*'Blend Sheet'!$Z25,0) + IFERROR(INDEX(WAC_Item_Cost,MATCH(1,(F$1=WAC_District)*('Blend Sheet'!$AA$4=WAC_IIN),0))*'Blend Sheet'!$AA25,0) + IFERROR(INDEX(WAC_Item_Cost,MATCH(1,(F$1=WAC_District)*('Blend Sheet'!$AB$4=WAC_IIN),0))*'Blend Sheet'!$AB25,0) + IFERROR(INDEX(WAC_Item_Cost,MATCH(1,(F$1=WAC_District)*('Blend Sheet'!$AC$4=WAC_IIN),0))*'Blend Sheet'!$AC25,0) + IFERROR(INDEX(WAC_Item_Cost,MATCH(1,(F$1=WAC_District)*('Blend Sheet'!$AD$4=WAC_IIN),0))*'Blend Sheet'!$AD25,0) + IFERROR(INDEX(WAC_Item_Cost,MATCH(1,(F$1=WAC_District)*('Blend Sheet'!$AE$4=WAC_IIN),0))*'Blend Sheet'!$AE25,0) + IFERROR(INDEX(WAC_Item_Cost,MATCH(1,(F$1=WAC_District)*('Blend Sheet'!$AF$4=WAC_IIN),0))*'Blend Sheet'!$AF25,0) + IFERROR(INDEX(WAC_Item_Cost,MATCH(1,(F$1=WAC_District)*('Blend Sheet'!$AG$4=WAC_IIN),0))*'Blend Sheet'!$AG25,0) + IFERROR(INDEX(WAC_Item_Cost,MATCH(1,(F$1=WAC_District)*('Blend Sheet'!$AH$4=WAC_IIN),0))*'Blend Sheet'!$AH25,0) + IFERROR(INDEX(WAC_Item_Cost,MATCH(1,(F$1=WAC_District)*('Blend Sheet'!$AI$4=WAC_IIN),0))*'Blend Sheet'!$AI25,0) + IFERROR(INDEX(WAC_Item_Cost,MATCH(1,(F$1=WAC_District)*('Blend Sheet'!$AJ$4=WAC_IIN),0))*'Blend Sheet'!$AJ25,0) + IFERROR(INDEX(WAC_Item_Cost,MATCH(1,(F$1=WAC_District)*('Blend Sheet'!$AK$4=WAC_IIN),0))*'Blend Sheet'!$AK25,0) + IFERROR(INDEX(WAC_Item_Cost,MATCH(1,(F$1=WAC_District)*('Blend Sheet'!$AL$4=WAC_IIN),0))*'Blend Sheet'!$AL25,0) + IFERROR(INDEX(WAC_Item_Cost,MATCH(1,(F$1=WAC_District)*('Blend Sheet'!$AM$4=WAC_IIN),0))*'Blend Sheet'!$AM25,0) + IFERROR(INDEX(WAC_Item_Cost,MATCH(1,(F$1=WAC_District)*('Blend Sheet'!$AN$4=WAC_IIN),0))*'Blend Sheet'!$AN25,0) + IFERROR(INDEX(WAC_Item_Cost,MATCH(1,(F$1=WAC_District)*('Blend Sheet'!$AO$4=WAC_IIN),0))*'Blend Sheet'!$AO25,0) + IFERROR(INDEX(WAC_Item_Cost,MATCH(1,(F$1=WAC_District)*('Blend Sheet'!$AP$4=WAC_IIN),0))*'Blend Sheet'!$AP25/1000,0)</f>
        <v>185.84492144999999</v>
      </c>
      <c r="G22" s="245">
        <f t="array" ref="G22">IFERROR(INDEX(WAC_Item_Cost,MATCH(1,(G$1=WAC_District)*('Blend Sheet'!$C$4=WAC_IIN),0))*'Blend Sheet'!$C25/1000,0) + IFERROR(INDEX(WAC_Item_Cost,MATCH(1,(G$1=WAC_District)*('Blend Sheet'!$D$4=WAC_IIN),0))*'Blend Sheet'!$D25/1000,0) + IFERROR(INDEX(WAC_Item_Cost,MATCH(1,(G$1=WAC_District)*('Blend Sheet'!$E$4=WAC_IIN),0))*'Blend Sheet'!$E25/1000,0) + IFERROR(INDEX(WAC_Item_Cost,MATCH(1,(G$1=WAC_District)*('Blend Sheet'!$F$4=WAC_IIN),0))*'Blend Sheet'!$F25/1000,0)  + IFERROR(INDEX(WAC_Item_Cost,MATCH(1,(G$1=WAC_District)*('Blend Sheet'!$G$4=WAC_IIN),0))*'Blend Sheet'!$G25,0) + IFERROR(INDEX(WAC_Item_Cost,MATCH(1,(G$1=WAC_District)*('Blend Sheet'!$H$4=WAC_IIN),0))*'Blend Sheet'!$H25,0)  + IFERROR(INDEX(WAC_Item_Cost,MATCH(1,(G$1=WAC_District)*('Blend Sheet'!$I$4=WAC_IIN),0))*'Blend Sheet'!$I25,0) + IFERROR(INDEX(WAC_Item_Cost,MATCH(1,(G$1=WAC_District)*('Blend Sheet'!$J$4=WAC_IIN),0))*'Blend Sheet'!$J25,0) + IFERROR(INDEX(WAC_Item_Cost,MATCH(1,(G$1=WAC_District)*('Blend Sheet'!$K$4=WAC_IIN),0))*'Blend Sheet'!$K25,0) + IFERROR(INDEX(WAC_Item_Cost,MATCH(1,(G$1=WAC_District)*('Blend Sheet'!$L$4=WAC_IIN),0))*'Blend Sheet'!$L25,0) + IFERROR(INDEX(WAC_Item_Cost,MATCH(1,(G$1=WAC_District)*('Blend Sheet'!$M$4=WAC_IIN),0))*'Blend Sheet'!$M25,0) + IFERROR(INDEX(WAC_Item_Cost,MATCH(1,(G$1=WAC_District)*('Blend Sheet'!$N$4=WAC_IIN),0))*'Blend Sheet'!$N25,0) + IFERROR(INDEX(WAC_Item_Cost,MATCH(1,(G$1=WAC_District)*('Blend Sheet'!$O$4=WAC_IIN),0))*'Blend Sheet'!$O25,0) + IFERROR(INDEX(WAC_Item_Cost,MATCH(1,(G$1=WAC_District)*('Blend Sheet'!$P$4=WAC_IIN),0))*'Blend Sheet'!$P25,0) + IFERROR(INDEX(WAC_Item_Cost,MATCH(1,(G$1=WAC_District)*('Blend Sheet'!$Q$4=WAC_IIN),0))*'Blend Sheet'!$Q25,0) + IFERROR(INDEX(WAC_Item_Cost,MATCH(1,(G$1=WAC_District)*('Blend Sheet'!$R$4=WAC_IIN),0))*'Blend Sheet'!$R25,0) + IFERROR(INDEX(WAC_Item_Cost,MATCH(1,(G$1=WAC_District)*('Blend Sheet'!$S$4=WAC_IIN),0))*'Blend Sheet'!$S25,0) + IFERROR(INDEX(WAC_Item_Cost,MATCH(1,(G$1=WAC_District)*('Blend Sheet'!$T$4=WAC_IIN),0))*'Blend Sheet'!$T25,0) + IFERROR(INDEX(WAC_Item_Cost,MATCH(1,(G$1=WAC_District)*('Blend Sheet'!$U$4=WAC_IIN),0))*'Blend Sheet'!$U25,0) + IFERROR(INDEX(WAC_Item_Cost,MATCH(1,(G$1=WAC_District)*('Blend Sheet'!$V$4=WAC_IIN),0))*'Blend Sheet'!$V25,0) + IFERROR(INDEX(WAC_Item_Cost,MATCH(1,(G$1=WAC_District)*('Blend Sheet'!$W$4=WAC_IIN),0))*'Blend Sheet'!$W25,0) + IFERROR(INDEX(WAC_Item_Cost,MATCH(1,(G$1=WAC_District)*('Blend Sheet'!$X$4=WAC_IIN),0))*'Blend Sheet'!$X25,0) + IFERROR(INDEX(WAC_Item_Cost,MATCH(1,(G$1=WAC_District)*('Blend Sheet'!$Y$4=WAC_IIN),0))*'Blend Sheet'!$Y25,0) + IFERROR(INDEX(WAC_Item_Cost,MATCH(1,(G$1=WAC_District)*('Blend Sheet'!$Z$4=WAC_IIN),0))*'Blend Sheet'!$Z25,0) + IFERROR(INDEX(WAC_Item_Cost,MATCH(1,(G$1=WAC_District)*('Blend Sheet'!$AA$4=WAC_IIN),0))*'Blend Sheet'!$AA25,0) + IFERROR(INDEX(WAC_Item_Cost,MATCH(1,(G$1=WAC_District)*('Blend Sheet'!$AB$4=WAC_IIN),0))*'Blend Sheet'!$AB25,0) + IFERROR(INDEX(WAC_Item_Cost,MATCH(1,(G$1=WAC_District)*('Blend Sheet'!$AC$4=WAC_IIN),0))*'Blend Sheet'!$AC25,0) + IFERROR(INDEX(WAC_Item_Cost,MATCH(1,(G$1=WAC_District)*('Blend Sheet'!$AD$4=WAC_IIN),0))*'Blend Sheet'!$AD25,0) + IFERROR(INDEX(WAC_Item_Cost,MATCH(1,(G$1=WAC_District)*('Blend Sheet'!$AE$4=WAC_IIN),0))*'Blend Sheet'!$AE25,0) + IFERROR(INDEX(WAC_Item_Cost,MATCH(1,(G$1=WAC_District)*('Blend Sheet'!$AF$4=WAC_IIN),0))*'Blend Sheet'!$AF25,0) + IFERROR(INDEX(WAC_Item_Cost,MATCH(1,(G$1=WAC_District)*('Blend Sheet'!$AG$4=WAC_IIN),0))*'Blend Sheet'!$AG25,0) + IFERROR(INDEX(WAC_Item_Cost,MATCH(1,(G$1=WAC_District)*('Blend Sheet'!$AH$4=WAC_IIN),0))*'Blend Sheet'!$AH25,0) + IFERROR(INDEX(WAC_Item_Cost,MATCH(1,(G$1=WAC_District)*('Blend Sheet'!$AI$4=WAC_IIN),0))*'Blend Sheet'!$AI25,0) + IFERROR(INDEX(WAC_Item_Cost,MATCH(1,(G$1=WAC_District)*('Blend Sheet'!$AJ$4=WAC_IIN),0))*'Blend Sheet'!$AJ25,0) + IFERROR(INDEX(WAC_Item_Cost,MATCH(1,(G$1=WAC_District)*('Blend Sheet'!$AK$4=WAC_IIN),0))*'Blend Sheet'!$AK25,0) + IFERROR(INDEX(WAC_Item_Cost,MATCH(1,(G$1=WAC_District)*('Blend Sheet'!$AL$4=WAC_IIN),0))*'Blend Sheet'!$AL25,0) + IFERROR(INDEX(WAC_Item_Cost,MATCH(1,(G$1=WAC_District)*('Blend Sheet'!$AM$4=WAC_IIN),0))*'Blend Sheet'!$AM25,0) + IFERROR(INDEX(WAC_Item_Cost,MATCH(1,(G$1=WAC_District)*('Blend Sheet'!$AN$4=WAC_IIN),0))*'Blend Sheet'!$AN25,0) + IFERROR(INDEX(WAC_Item_Cost,MATCH(1,(G$1=WAC_District)*('Blend Sheet'!$AO$4=WAC_IIN),0))*'Blend Sheet'!$AO25,0) + IFERROR(INDEX(WAC_Item_Cost,MATCH(1,(G$1=WAC_District)*('Blend Sheet'!$AP$4=WAC_IIN),0))*'Blend Sheet'!$AP25/1000,0)</f>
        <v>168.31204645499997</v>
      </c>
      <c r="H22" s="245">
        <f t="array" ref="H22">IFERROR(INDEX(WAC_Item_Cost,MATCH(1,(H$1=WAC_District)*('Blend Sheet'!$C$4=WAC_IIN),0))*'Blend Sheet'!$C25/1000,0) + IFERROR(INDEX(WAC_Item_Cost,MATCH(1,(H$1=WAC_District)*('Blend Sheet'!$D$4=WAC_IIN),0))*'Blend Sheet'!$D25/1000,0) + IFERROR(INDEX(WAC_Item_Cost,MATCH(1,(H$1=WAC_District)*('Blend Sheet'!$E$4=WAC_IIN),0))*'Blend Sheet'!$E25/1000,0) + IFERROR(INDEX(WAC_Item_Cost,MATCH(1,(H$1=WAC_District)*('Blend Sheet'!$F$4=WAC_IIN),0))*'Blend Sheet'!$F25/1000,0)  + IFERROR(INDEX(WAC_Item_Cost,MATCH(1,(H$1=WAC_District)*('Blend Sheet'!$G$4=WAC_IIN),0))*'Blend Sheet'!$G25,0) + IFERROR(INDEX(WAC_Item_Cost,MATCH(1,(H$1=WAC_District)*('Blend Sheet'!$H$4=WAC_IIN),0))*'Blend Sheet'!$H25,0)  + IFERROR(INDEX(WAC_Item_Cost,MATCH(1,(H$1=WAC_District)*('Blend Sheet'!$I$4=WAC_IIN),0))*'Blend Sheet'!$I25,0) + IFERROR(INDEX(WAC_Item_Cost,MATCH(1,(H$1=WAC_District)*('Blend Sheet'!$J$4=WAC_IIN),0))*'Blend Sheet'!$J25,0) + IFERROR(INDEX(WAC_Item_Cost,MATCH(1,(H$1=WAC_District)*('Blend Sheet'!$K$4=WAC_IIN),0))*'Blend Sheet'!$K25,0) + IFERROR(INDEX(WAC_Item_Cost,MATCH(1,(H$1=WAC_District)*('Blend Sheet'!$L$4=WAC_IIN),0))*'Blend Sheet'!$L25,0) + IFERROR(INDEX(WAC_Item_Cost,MATCH(1,(H$1=WAC_District)*('Blend Sheet'!$M$4=WAC_IIN),0))*'Blend Sheet'!$M25,0) + IFERROR(INDEX(WAC_Item_Cost,MATCH(1,(H$1=WAC_District)*('Blend Sheet'!$N$4=WAC_IIN),0))*'Blend Sheet'!$N25,0) + IFERROR(INDEX(WAC_Item_Cost,MATCH(1,(H$1=WAC_District)*('Blend Sheet'!$O$4=WAC_IIN),0))*'Blend Sheet'!$O25,0) + IFERROR(INDEX(WAC_Item_Cost,MATCH(1,(H$1=WAC_District)*('Blend Sheet'!$P$4=WAC_IIN),0))*'Blend Sheet'!$P25,0) + IFERROR(INDEX(WAC_Item_Cost,MATCH(1,(H$1=WAC_District)*('Blend Sheet'!$Q$4=WAC_IIN),0))*'Blend Sheet'!$Q25,0) + IFERROR(INDEX(WAC_Item_Cost,MATCH(1,(H$1=WAC_District)*('Blend Sheet'!$R$4=WAC_IIN),0))*'Blend Sheet'!$R25,0) + IFERROR(INDEX(WAC_Item_Cost,MATCH(1,(H$1=WAC_District)*('Blend Sheet'!$S$4=WAC_IIN),0))*'Blend Sheet'!$S25,0) + IFERROR(INDEX(WAC_Item_Cost,MATCH(1,(H$1=WAC_District)*('Blend Sheet'!$T$4=WAC_IIN),0))*'Blend Sheet'!$T25,0) + IFERROR(INDEX(WAC_Item_Cost,MATCH(1,(H$1=WAC_District)*('Blend Sheet'!$U$4=WAC_IIN),0))*'Blend Sheet'!$U25,0) + IFERROR(INDEX(WAC_Item_Cost,MATCH(1,(H$1=WAC_District)*('Blend Sheet'!$V$4=WAC_IIN),0))*'Blend Sheet'!$V25,0) + IFERROR(INDEX(WAC_Item_Cost,MATCH(1,(H$1=WAC_District)*('Blend Sheet'!$W$4=WAC_IIN),0))*'Blend Sheet'!$W25,0) + IFERROR(INDEX(WAC_Item_Cost,MATCH(1,(H$1=WAC_District)*('Blend Sheet'!$X$4=WAC_IIN),0))*'Blend Sheet'!$X25,0) + IFERROR(INDEX(WAC_Item_Cost,MATCH(1,(H$1=WAC_District)*('Blend Sheet'!$Y$4=WAC_IIN),0))*'Blend Sheet'!$Y25,0) + IFERROR(INDEX(WAC_Item_Cost,MATCH(1,(H$1=WAC_District)*('Blend Sheet'!$Z$4=WAC_IIN),0))*'Blend Sheet'!$Z25,0) + IFERROR(INDEX(WAC_Item_Cost,MATCH(1,(H$1=WAC_District)*('Blend Sheet'!$AA$4=WAC_IIN),0))*'Blend Sheet'!$AA25,0) + IFERROR(INDEX(WAC_Item_Cost,MATCH(1,(H$1=WAC_District)*('Blend Sheet'!$AB$4=WAC_IIN),0))*'Blend Sheet'!$AB25,0) + IFERROR(INDEX(WAC_Item_Cost,MATCH(1,(H$1=WAC_District)*('Blend Sheet'!$AC$4=WAC_IIN),0))*'Blend Sheet'!$AC25,0) + IFERROR(INDEX(WAC_Item_Cost,MATCH(1,(H$1=WAC_District)*('Blend Sheet'!$AD$4=WAC_IIN),0))*'Blend Sheet'!$AD25,0) + IFERROR(INDEX(WAC_Item_Cost,MATCH(1,(H$1=WAC_District)*('Blend Sheet'!$AE$4=WAC_IIN),0))*'Blend Sheet'!$AE25,0) + IFERROR(INDEX(WAC_Item_Cost,MATCH(1,(H$1=WAC_District)*('Blend Sheet'!$AF$4=WAC_IIN),0))*'Blend Sheet'!$AF25,0) + IFERROR(INDEX(WAC_Item_Cost,MATCH(1,(H$1=WAC_District)*('Blend Sheet'!$AG$4=WAC_IIN),0))*'Blend Sheet'!$AG25,0) + IFERROR(INDEX(WAC_Item_Cost,MATCH(1,(H$1=WAC_District)*('Blend Sheet'!$AH$4=WAC_IIN),0))*'Blend Sheet'!$AH25,0) + IFERROR(INDEX(WAC_Item_Cost,MATCH(1,(H$1=WAC_District)*('Blend Sheet'!$AI$4=WAC_IIN),0))*'Blend Sheet'!$AI25,0) + IFERROR(INDEX(WAC_Item_Cost,MATCH(1,(H$1=WAC_District)*('Blend Sheet'!$AJ$4=WAC_IIN),0))*'Blend Sheet'!$AJ25,0) + IFERROR(INDEX(WAC_Item_Cost,MATCH(1,(H$1=WAC_District)*('Blend Sheet'!$AK$4=WAC_IIN),0))*'Blend Sheet'!$AK25,0) + IFERROR(INDEX(WAC_Item_Cost,MATCH(1,(H$1=WAC_District)*('Blend Sheet'!$AL$4=WAC_IIN),0))*'Blend Sheet'!$AL25,0) + IFERROR(INDEX(WAC_Item_Cost,MATCH(1,(H$1=WAC_District)*('Blend Sheet'!$AM$4=WAC_IIN),0))*'Blend Sheet'!$AM25,0) + IFERROR(INDEX(WAC_Item_Cost,MATCH(1,(H$1=WAC_District)*('Blend Sheet'!$AN$4=WAC_IIN),0))*'Blend Sheet'!$AN25,0) + IFERROR(INDEX(WAC_Item_Cost,MATCH(1,(H$1=WAC_District)*('Blend Sheet'!$AO$4=WAC_IIN),0))*'Blend Sheet'!$AO25,0) + IFERROR(INDEX(WAC_Item_Cost,MATCH(1,(H$1=WAC_District)*('Blend Sheet'!$AP$4=WAC_IIN),0))*'Blend Sheet'!$AP25/1000,0)</f>
        <v>182.810623405</v>
      </c>
      <c r="I22" s="245">
        <f t="array" ref="I22">IFERROR(INDEX(WAC_Item_Cost,MATCH(1,(I$1=WAC_District)*('Blend Sheet'!$C$4=WAC_IIN),0))*'Blend Sheet'!$C25/1000,0) + IFERROR(INDEX(WAC_Item_Cost,MATCH(1,(I$1=WAC_District)*('Blend Sheet'!$D$4=WAC_IIN),0))*'Blend Sheet'!$D25/1000,0) + IFERROR(INDEX(WAC_Item_Cost,MATCH(1,(I$1=WAC_District)*('Blend Sheet'!$E$4=WAC_IIN),0))*'Blend Sheet'!$E25/1000,0) + IFERROR(INDEX(WAC_Item_Cost,MATCH(1,(I$1=WAC_District)*('Blend Sheet'!$F$4=WAC_IIN),0))*'Blend Sheet'!$F25/1000,0)  + IFERROR(INDEX(WAC_Item_Cost,MATCH(1,(I$1=WAC_District)*('Blend Sheet'!$G$4=WAC_IIN),0))*'Blend Sheet'!$G25,0) + IFERROR(INDEX(WAC_Item_Cost,MATCH(1,(I$1=WAC_District)*('Blend Sheet'!$H$4=WAC_IIN),0))*'Blend Sheet'!$H25,0)  + IFERROR(INDEX(WAC_Item_Cost,MATCH(1,(I$1=WAC_District)*('Blend Sheet'!$I$4=WAC_IIN),0))*'Blend Sheet'!$I25,0) + IFERROR(INDEX(WAC_Item_Cost,MATCH(1,(I$1=WAC_District)*('Blend Sheet'!$J$4=WAC_IIN),0))*'Blend Sheet'!$J25,0) + IFERROR(INDEX(WAC_Item_Cost,MATCH(1,(I$1=WAC_District)*('Blend Sheet'!$K$4=WAC_IIN),0))*'Blend Sheet'!$K25,0) + IFERROR(INDEX(WAC_Item_Cost,MATCH(1,(I$1=WAC_District)*('Blend Sheet'!$L$4=WAC_IIN),0))*'Blend Sheet'!$L25,0) + IFERROR(INDEX(WAC_Item_Cost,MATCH(1,(I$1=WAC_District)*('Blend Sheet'!$M$4=WAC_IIN),0))*'Blend Sheet'!$M25,0) + IFERROR(INDEX(WAC_Item_Cost,MATCH(1,(I$1=WAC_District)*('Blend Sheet'!$N$4=WAC_IIN),0))*'Blend Sheet'!$N25,0) + IFERROR(INDEX(WAC_Item_Cost,MATCH(1,(I$1=WAC_District)*('Blend Sheet'!$O$4=WAC_IIN),0))*'Blend Sheet'!$O25,0) + IFERROR(INDEX(WAC_Item_Cost,MATCH(1,(I$1=WAC_District)*('Blend Sheet'!$P$4=WAC_IIN),0))*'Blend Sheet'!$P25,0) + IFERROR(INDEX(WAC_Item_Cost,MATCH(1,(I$1=WAC_District)*('Blend Sheet'!$Q$4=WAC_IIN),0))*'Blend Sheet'!$Q25,0) + IFERROR(INDEX(WAC_Item_Cost,MATCH(1,(I$1=WAC_District)*('Blend Sheet'!$R$4=WAC_IIN),0))*'Blend Sheet'!$R25,0) + IFERROR(INDEX(WAC_Item_Cost,MATCH(1,(I$1=WAC_District)*('Blend Sheet'!$S$4=WAC_IIN),0))*'Blend Sheet'!$S25,0) + IFERROR(INDEX(WAC_Item_Cost,MATCH(1,(I$1=WAC_District)*('Blend Sheet'!$T$4=WAC_IIN),0))*'Blend Sheet'!$T25,0) + IFERROR(INDEX(WAC_Item_Cost,MATCH(1,(I$1=WAC_District)*('Blend Sheet'!$U$4=WAC_IIN),0))*'Blend Sheet'!$U25,0) + IFERROR(INDEX(WAC_Item_Cost,MATCH(1,(I$1=WAC_District)*('Blend Sheet'!$V$4=WAC_IIN),0))*'Blend Sheet'!$V25,0) + IFERROR(INDEX(WAC_Item_Cost,MATCH(1,(I$1=WAC_District)*('Blend Sheet'!$W$4=WAC_IIN),0))*'Blend Sheet'!$W25,0) + IFERROR(INDEX(WAC_Item_Cost,MATCH(1,(I$1=WAC_District)*('Blend Sheet'!$X$4=WAC_IIN),0))*'Blend Sheet'!$X25,0) + IFERROR(INDEX(WAC_Item_Cost,MATCH(1,(I$1=WAC_District)*('Blend Sheet'!$Y$4=WAC_IIN),0))*'Blend Sheet'!$Y25,0) + IFERROR(INDEX(WAC_Item_Cost,MATCH(1,(I$1=WAC_District)*('Blend Sheet'!$Z$4=WAC_IIN),0))*'Blend Sheet'!$Z25,0) + IFERROR(INDEX(WAC_Item_Cost,MATCH(1,(I$1=WAC_District)*('Blend Sheet'!$AA$4=WAC_IIN),0))*'Blend Sheet'!$AA25,0) + IFERROR(INDEX(WAC_Item_Cost,MATCH(1,(I$1=WAC_District)*('Blend Sheet'!$AB$4=WAC_IIN),0))*'Blend Sheet'!$AB25,0) + IFERROR(INDEX(WAC_Item_Cost,MATCH(1,(I$1=WAC_District)*('Blend Sheet'!$AC$4=WAC_IIN),0))*'Blend Sheet'!$AC25,0) + IFERROR(INDEX(WAC_Item_Cost,MATCH(1,(I$1=WAC_District)*('Blend Sheet'!$AD$4=WAC_IIN),0))*'Blend Sheet'!$AD25,0) + IFERROR(INDEX(WAC_Item_Cost,MATCH(1,(I$1=WAC_District)*('Blend Sheet'!$AE$4=WAC_IIN),0))*'Blend Sheet'!$AE25,0) + IFERROR(INDEX(WAC_Item_Cost,MATCH(1,(I$1=WAC_District)*('Blend Sheet'!$AF$4=WAC_IIN),0))*'Blend Sheet'!$AF25,0) + IFERROR(INDEX(WAC_Item_Cost,MATCH(1,(I$1=WAC_District)*('Blend Sheet'!$AG$4=WAC_IIN),0))*'Blend Sheet'!$AG25,0) + IFERROR(INDEX(WAC_Item_Cost,MATCH(1,(I$1=WAC_District)*('Blend Sheet'!$AH$4=WAC_IIN),0))*'Blend Sheet'!$AH25,0) + IFERROR(INDEX(WAC_Item_Cost,MATCH(1,(I$1=WAC_District)*('Blend Sheet'!$AI$4=WAC_IIN),0))*'Blend Sheet'!$AI25,0) + IFERROR(INDEX(WAC_Item_Cost,MATCH(1,(I$1=WAC_District)*('Blend Sheet'!$AJ$4=WAC_IIN),0))*'Blend Sheet'!$AJ25,0) + IFERROR(INDEX(WAC_Item_Cost,MATCH(1,(I$1=WAC_District)*('Blend Sheet'!$AK$4=WAC_IIN),0))*'Blend Sheet'!$AK25,0) + IFERROR(INDEX(WAC_Item_Cost,MATCH(1,(I$1=WAC_District)*('Blend Sheet'!$AL$4=WAC_IIN),0))*'Blend Sheet'!$AL25,0) + IFERROR(INDEX(WAC_Item_Cost,MATCH(1,(I$1=WAC_District)*('Blend Sheet'!$AM$4=WAC_IIN),0))*'Blend Sheet'!$AM25,0) + IFERROR(INDEX(WAC_Item_Cost,MATCH(1,(I$1=WAC_District)*('Blend Sheet'!$AN$4=WAC_IIN),0))*'Blend Sheet'!$AN25,0) + IFERROR(INDEX(WAC_Item_Cost,MATCH(1,(I$1=WAC_District)*('Blend Sheet'!$AO$4=WAC_IIN),0))*'Blend Sheet'!$AO25,0) + IFERROR(INDEX(WAC_Item_Cost,MATCH(1,(I$1=WAC_District)*('Blend Sheet'!$AP$4=WAC_IIN),0))*'Blend Sheet'!$AP25/1000,0)</f>
        <v>177.78619609000003</v>
      </c>
      <c r="J22" s="245">
        <f t="array" ref="J22">IFERROR(INDEX(WAC_Item_Cost,MATCH(1,(J$1=WAC_District)*('Blend Sheet'!$C$4=WAC_IIN),0))*'Blend Sheet'!$C25/1000,0) + IFERROR(INDEX(WAC_Item_Cost,MATCH(1,(J$1=WAC_District)*('Blend Sheet'!$D$4=WAC_IIN),0))*'Blend Sheet'!$D25/1000,0) + IFERROR(INDEX(WAC_Item_Cost,MATCH(1,(J$1=WAC_District)*('Blend Sheet'!$E$4=WAC_IIN),0))*'Blend Sheet'!$E25/1000,0) + IFERROR(INDEX(WAC_Item_Cost,MATCH(1,(J$1=WAC_District)*('Blend Sheet'!$F$4=WAC_IIN),0))*'Blend Sheet'!$F25/1000,0)  + IFERROR(INDEX(WAC_Item_Cost,MATCH(1,(J$1=WAC_District)*('Blend Sheet'!$G$4=WAC_IIN),0))*'Blend Sheet'!$G25,0) + IFERROR(INDEX(WAC_Item_Cost,MATCH(1,(J$1=WAC_District)*('Blend Sheet'!$H$4=WAC_IIN),0))*'Blend Sheet'!$H25,0)  + IFERROR(INDEX(WAC_Item_Cost,MATCH(1,(J$1=WAC_District)*('Blend Sheet'!$I$4=WAC_IIN),0))*'Blend Sheet'!$I25,0) + IFERROR(INDEX(WAC_Item_Cost,MATCH(1,(J$1=WAC_District)*('Blend Sheet'!$J$4=WAC_IIN),0))*'Blend Sheet'!$J25,0) + IFERROR(INDEX(WAC_Item_Cost,MATCH(1,(J$1=WAC_District)*('Blend Sheet'!$K$4=WAC_IIN),0))*'Blend Sheet'!$K25,0) + IFERROR(INDEX(WAC_Item_Cost,MATCH(1,(J$1=WAC_District)*('Blend Sheet'!$L$4=WAC_IIN),0))*'Blend Sheet'!$L25,0) + IFERROR(INDEX(WAC_Item_Cost,MATCH(1,(J$1=WAC_District)*('Blend Sheet'!$M$4=WAC_IIN),0))*'Blend Sheet'!$M25,0) + IFERROR(INDEX(WAC_Item_Cost,MATCH(1,(J$1=WAC_District)*('Blend Sheet'!$N$4=WAC_IIN),0))*'Blend Sheet'!$N25,0) + IFERROR(INDEX(WAC_Item_Cost,MATCH(1,(J$1=WAC_District)*('Blend Sheet'!$O$4=WAC_IIN),0))*'Blend Sheet'!$O25,0) + IFERROR(INDEX(WAC_Item_Cost,MATCH(1,(J$1=WAC_District)*('Blend Sheet'!$P$4=WAC_IIN),0))*'Blend Sheet'!$P25,0) + IFERROR(INDEX(WAC_Item_Cost,MATCH(1,(J$1=WAC_District)*('Blend Sheet'!$Q$4=WAC_IIN),0))*'Blend Sheet'!$Q25,0) + IFERROR(INDEX(WAC_Item_Cost,MATCH(1,(J$1=WAC_District)*('Blend Sheet'!$R$4=WAC_IIN),0))*'Blend Sheet'!$R25,0) + IFERROR(INDEX(WAC_Item_Cost,MATCH(1,(J$1=WAC_District)*('Blend Sheet'!$S$4=WAC_IIN),0))*'Blend Sheet'!$S25,0) + IFERROR(INDEX(WAC_Item_Cost,MATCH(1,(J$1=WAC_District)*('Blend Sheet'!$T$4=WAC_IIN),0))*'Blend Sheet'!$T25,0) + IFERROR(INDEX(WAC_Item_Cost,MATCH(1,(J$1=WAC_District)*('Blend Sheet'!$U$4=WAC_IIN),0))*'Blend Sheet'!$U25,0) + IFERROR(INDEX(WAC_Item_Cost,MATCH(1,(J$1=WAC_District)*('Blend Sheet'!$V$4=WAC_IIN),0))*'Blend Sheet'!$V25,0) + IFERROR(INDEX(WAC_Item_Cost,MATCH(1,(J$1=WAC_District)*('Blend Sheet'!$W$4=WAC_IIN),0))*'Blend Sheet'!$W25,0) + IFERROR(INDEX(WAC_Item_Cost,MATCH(1,(J$1=WAC_District)*('Blend Sheet'!$X$4=WAC_IIN),0))*'Blend Sheet'!$X25,0) + IFERROR(INDEX(WAC_Item_Cost,MATCH(1,(J$1=WAC_District)*('Blend Sheet'!$Y$4=WAC_IIN),0))*'Blend Sheet'!$Y25,0) + IFERROR(INDEX(WAC_Item_Cost,MATCH(1,(J$1=WAC_District)*('Blend Sheet'!$Z$4=WAC_IIN),0))*'Blend Sheet'!$Z25,0) + IFERROR(INDEX(WAC_Item_Cost,MATCH(1,(J$1=WAC_District)*('Blend Sheet'!$AA$4=WAC_IIN),0))*'Blend Sheet'!$AA25,0) + IFERROR(INDEX(WAC_Item_Cost,MATCH(1,(J$1=WAC_District)*('Blend Sheet'!$AB$4=WAC_IIN),0))*'Blend Sheet'!$AB25,0) + IFERROR(INDEX(WAC_Item_Cost,MATCH(1,(J$1=WAC_District)*('Blend Sheet'!$AC$4=WAC_IIN),0))*'Blend Sheet'!$AC25,0) + IFERROR(INDEX(WAC_Item_Cost,MATCH(1,(J$1=WAC_District)*('Blend Sheet'!$AD$4=WAC_IIN),0))*'Blend Sheet'!$AD25,0) + IFERROR(INDEX(WAC_Item_Cost,MATCH(1,(J$1=WAC_District)*('Blend Sheet'!$AE$4=WAC_IIN),0))*'Blend Sheet'!$AE25,0) + IFERROR(INDEX(WAC_Item_Cost,MATCH(1,(J$1=WAC_District)*('Blend Sheet'!$AF$4=WAC_IIN),0))*'Blend Sheet'!$AF25,0) + IFERROR(INDEX(WAC_Item_Cost,MATCH(1,(J$1=WAC_District)*('Blend Sheet'!$AG$4=WAC_IIN),0))*'Blend Sheet'!$AG25,0) + IFERROR(INDEX(WAC_Item_Cost,MATCH(1,(J$1=WAC_District)*('Blend Sheet'!$AH$4=WAC_IIN),0))*'Blend Sheet'!$AH25,0) + IFERROR(INDEX(WAC_Item_Cost,MATCH(1,(J$1=WAC_District)*('Blend Sheet'!$AI$4=WAC_IIN),0))*'Blend Sheet'!$AI25,0) + IFERROR(INDEX(WAC_Item_Cost,MATCH(1,(J$1=WAC_District)*('Blend Sheet'!$AJ$4=WAC_IIN),0))*'Blend Sheet'!$AJ25,0) + IFERROR(INDEX(WAC_Item_Cost,MATCH(1,(J$1=WAC_District)*('Blend Sheet'!$AK$4=WAC_IIN),0))*'Blend Sheet'!$AK25,0) + IFERROR(INDEX(WAC_Item_Cost,MATCH(1,(J$1=WAC_District)*('Blend Sheet'!$AL$4=WAC_IIN),0))*'Blend Sheet'!$AL25,0) + IFERROR(INDEX(WAC_Item_Cost,MATCH(1,(J$1=WAC_District)*('Blend Sheet'!$AM$4=WAC_IIN),0))*'Blend Sheet'!$AM25,0) + IFERROR(INDEX(WAC_Item_Cost,MATCH(1,(J$1=WAC_District)*('Blend Sheet'!$AN$4=WAC_IIN),0))*'Blend Sheet'!$AN25,0) + IFERROR(INDEX(WAC_Item_Cost,MATCH(1,(J$1=WAC_District)*('Blend Sheet'!$AO$4=WAC_IIN),0))*'Blend Sheet'!$AO25,0) + IFERROR(INDEX(WAC_Item_Cost,MATCH(1,(J$1=WAC_District)*('Blend Sheet'!$AP$4=WAC_IIN),0))*'Blend Sheet'!$AP25/1000,0)</f>
        <v>173.67937226500001</v>
      </c>
      <c r="K22" s="245">
        <f t="array" ref="K22">IFERROR(INDEX(WAC_Item_Cost,MATCH(1,(K$1=WAC_District)*('Blend Sheet'!$C$4=WAC_IIN),0))*'Blend Sheet'!$C25/1000,0) + IFERROR(INDEX(WAC_Item_Cost,MATCH(1,(K$1=WAC_District)*('Blend Sheet'!$D$4=WAC_IIN),0))*'Blend Sheet'!$D25/1000,0) + IFERROR(INDEX(WAC_Item_Cost,MATCH(1,(K$1=WAC_District)*('Blend Sheet'!$E$4=WAC_IIN),0))*'Blend Sheet'!$E25/1000,0) + IFERROR(INDEX(WAC_Item_Cost,MATCH(1,(K$1=WAC_District)*('Blend Sheet'!$F$4=WAC_IIN),0))*'Blend Sheet'!$F25/1000,0)  + IFERROR(INDEX(WAC_Item_Cost,MATCH(1,(K$1=WAC_District)*('Blend Sheet'!$G$4=WAC_IIN),0))*'Blend Sheet'!$G25,0) + IFERROR(INDEX(WAC_Item_Cost,MATCH(1,(K$1=WAC_District)*('Blend Sheet'!$H$4=WAC_IIN),0))*'Blend Sheet'!$H25,0)  + IFERROR(INDEX(WAC_Item_Cost,MATCH(1,(K$1=WAC_District)*('Blend Sheet'!$I$4=WAC_IIN),0))*'Blend Sheet'!$I25,0) + IFERROR(INDEX(WAC_Item_Cost,MATCH(1,(K$1=WAC_District)*('Blend Sheet'!$J$4=WAC_IIN),0))*'Blend Sheet'!$J25,0) + IFERROR(INDEX(WAC_Item_Cost,MATCH(1,(K$1=WAC_District)*('Blend Sheet'!$K$4=WAC_IIN),0))*'Blend Sheet'!$K25,0) + IFERROR(INDEX(WAC_Item_Cost,MATCH(1,(K$1=WAC_District)*('Blend Sheet'!$L$4=WAC_IIN),0))*'Blend Sheet'!$L25,0) + IFERROR(INDEX(WAC_Item_Cost,MATCH(1,(K$1=WAC_District)*('Blend Sheet'!$M$4=WAC_IIN),0))*'Blend Sheet'!$M25,0) + IFERROR(INDEX(WAC_Item_Cost,MATCH(1,(K$1=WAC_District)*('Blend Sheet'!$N$4=WAC_IIN),0))*'Blend Sheet'!$N25,0) + IFERROR(INDEX(WAC_Item_Cost,MATCH(1,(K$1=WAC_District)*('Blend Sheet'!$O$4=WAC_IIN),0))*'Blend Sheet'!$O25,0) + IFERROR(INDEX(WAC_Item_Cost,MATCH(1,(K$1=WAC_District)*('Blend Sheet'!$P$4=WAC_IIN),0))*'Blend Sheet'!$P25,0) + IFERROR(INDEX(WAC_Item_Cost,MATCH(1,(K$1=WAC_District)*('Blend Sheet'!$Q$4=WAC_IIN),0))*'Blend Sheet'!$Q25,0) + IFERROR(INDEX(WAC_Item_Cost,MATCH(1,(K$1=WAC_District)*('Blend Sheet'!$R$4=WAC_IIN),0))*'Blend Sheet'!$R25,0) + IFERROR(INDEX(WAC_Item_Cost,MATCH(1,(K$1=WAC_District)*('Blend Sheet'!$S$4=WAC_IIN),0))*'Blend Sheet'!$S25,0) + IFERROR(INDEX(WAC_Item_Cost,MATCH(1,(K$1=WAC_District)*('Blend Sheet'!$T$4=WAC_IIN),0))*'Blend Sheet'!$T25,0) + IFERROR(INDEX(WAC_Item_Cost,MATCH(1,(K$1=WAC_District)*('Blend Sheet'!$U$4=WAC_IIN),0))*'Blend Sheet'!$U25,0) + IFERROR(INDEX(WAC_Item_Cost,MATCH(1,(K$1=WAC_District)*('Blend Sheet'!$V$4=WAC_IIN),0))*'Blend Sheet'!$V25,0) + IFERROR(INDEX(WAC_Item_Cost,MATCH(1,(K$1=WAC_District)*('Blend Sheet'!$W$4=WAC_IIN),0))*'Blend Sheet'!$W25,0) + IFERROR(INDEX(WAC_Item_Cost,MATCH(1,(K$1=WAC_District)*('Blend Sheet'!$X$4=WAC_IIN),0))*'Blend Sheet'!$X25,0) + IFERROR(INDEX(WAC_Item_Cost,MATCH(1,(K$1=WAC_District)*('Blend Sheet'!$Y$4=WAC_IIN),0))*'Blend Sheet'!$Y25,0) + IFERROR(INDEX(WAC_Item_Cost,MATCH(1,(K$1=WAC_District)*('Blend Sheet'!$Z$4=WAC_IIN),0))*'Blend Sheet'!$Z25,0) + IFERROR(INDEX(WAC_Item_Cost,MATCH(1,(K$1=WAC_District)*('Blend Sheet'!$AA$4=WAC_IIN),0))*'Blend Sheet'!$AA25,0) + IFERROR(INDEX(WAC_Item_Cost,MATCH(1,(K$1=WAC_District)*('Blend Sheet'!$AB$4=WAC_IIN),0))*'Blend Sheet'!$AB25,0) + IFERROR(INDEX(WAC_Item_Cost,MATCH(1,(K$1=WAC_District)*('Blend Sheet'!$AC$4=WAC_IIN),0))*'Blend Sheet'!$AC25,0) + IFERROR(INDEX(WAC_Item_Cost,MATCH(1,(K$1=WAC_District)*('Blend Sheet'!$AD$4=WAC_IIN),0))*'Blend Sheet'!$AD25,0) + IFERROR(INDEX(WAC_Item_Cost,MATCH(1,(K$1=WAC_District)*('Blend Sheet'!$AE$4=WAC_IIN),0))*'Blend Sheet'!$AE25,0) + IFERROR(INDEX(WAC_Item_Cost,MATCH(1,(K$1=WAC_District)*('Blend Sheet'!$AF$4=WAC_IIN),0))*'Blend Sheet'!$AF25,0) + IFERROR(INDEX(WAC_Item_Cost,MATCH(1,(K$1=WAC_District)*('Blend Sheet'!$AG$4=WAC_IIN),0))*'Blend Sheet'!$AG25,0) + IFERROR(INDEX(WAC_Item_Cost,MATCH(1,(K$1=WAC_District)*('Blend Sheet'!$AH$4=WAC_IIN),0))*'Blend Sheet'!$AH25,0) + IFERROR(INDEX(WAC_Item_Cost,MATCH(1,(K$1=WAC_District)*('Blend Sheet'!$AI$4=WAC_IIN),0))*'Blend Sheet'!$AI25,0) + IFERROR(INDEX(WAC_Item_Cost,MATCH(1,(K$1=WAC_District)*('Blend Sheet'!$AJ$4=WAC_IIN),0))*'Blend Sheet'!$AJ25,0) + IFERROR(INDEX(WAC_Item_Cost,MATCH(1,(K$1=WAC_District)*('Blend Sheet'!$AK$4=WAC_IIN),0))*'Blend Sheet'!$AK25,0) + IFERROR(INDEX(WAC_Item_Cost,MATCH(1,(K$1=WAC_District)*('Blend Sheet'!$AL$4=WAC_IIN),0))*'Blend Sheet'!$AL25,0) + IFERROR(INDEX(WAC_Item_Cost,MATCH(1,(K$1=WAC_District)*('Blend Sheet'!$AM$4=WAC_IIN),0))*'Blend Sheet'!$AM25,0) + IFERROR(INDEX(WAC_Item_Cost,MATCH(1,(K$1=WAC_District)*('Blend Sheet'!$AN$4=WAC_IIN),0))*'Blend Sheet'!$AN25,0) + IFERROR(INDEX(WAC_Item_Cost,MATCH(1,(K$1=WAC_District)*('Blend Sheet'!$AO$4=WAC_IIN),0))*'Blend Sheet'!$AO25,0) + IFERROR(INDEX(WAC_Item_Cost,MATCH(1,(K$1=WAC_District)*('Blend Sheet'!$AP$4=WAC_IIN),0))*'Blend Sheet'!$AP25/1000,0)</f>
        <v>93.336759405000009</v>
      </c>
      <c r="L22" s="245">
        <f t="array" ref="L22">IFERROR(INDEX(WAC_Item_Cost,MATCH(1,(L$1=WAC_District)*('Blend Sheet'!$C$4=WAC_IIN),0))*'Blend Sheet'!$C25/1000,0) + IFERROR(INDEX(WAC_Item_Cost,MATCH(1,(L$1=WAC_District)*('Blend Sheet'!$D$4=WAC_IIN),0))*'Blend Sheet'!$D25/1000,0) + IFERROR(INDEX(WAC_Item_Cost,MATCH(1,(L$1=WAC_District)*('Blend Sheet'!$E$4=WAC_IIN),0))*'Blend Sheet'!$E25/1000,0) + IFERROR(INDEX(WAC_Item_Cost,MATCH(1,(L$1=WAC_District)*('Blend Sheet'!$F$4=WAC_IIN),0))*'Blend Sheet'!$F25/1000,0)  + IFERROR(INDEX(WAC_Item_Cost,MATCH(1,(L$1=WAC_District)*('Blend Sheet'!$G$4=WAC_IIN),0))*'Blend Sheet'!$G25,0) + IFERROR(INDEX(WAC_Item_Cost,MATCH(1,(L$1=WAC_District)*('Blend Sheet'!$H$4=WAC_IIN),0))*'Blend Sheet'!$H25,0)  + IFERROR(INDEX(WAC_Item_Cost,MATCH(1,(L$1=WAC_District)*('Blend Sheet'!$I$4=WAC_IIN),0))*'Blend Sheet'!$I25,0) + IFERROR(INDEX(WAC_Item_Cost,MATCH(1,(L$1=WAC_District)*('Blend Sheet'!$J$4=WAC_IIN),0))*'Blend Sheet'!$J25,0) + IFERROR(INDEX(WAC_Item_Cost,MATCH(1,(L$1=WAC_District)*('Blend Sheet'!$K$4=WAC_IIN),0))*'Blend Sheet'!$K25,0) + IFERROR(INDEX(WAC_Item_Cost,MATCH(1,(L$1=WAC_District)*('Blend Sheet'!$L$4=WAC_IIN),0))*'Blend Sheet'!$L25,0) + IFERROR(INDEX(WAC_Item_Cost,MATCH(1,(L$1=WAC_District)*('Blend Sheet'!$M$4=WAC_IIN),0))*'Blend Sheet'!$M25,0) + IFERROR(INDEX(WAC_Item_Cost,MATCH(1,(L$1=WAC_District)*('Blend Sheet'!$N$4=WAC_IIN),0))*'Blend Sheet'!$N25,0) + IFERROR(INDEX(WAC_Item_Cost,MATCH(1,(L$1=WAC_District)*('Blend Sheet'!$O$4=WAC_IIN),0))*'Blend Sheet'!$O25,0) + IFERROR(INDEX(WAC_Item_Cost,MATCH(1,(L$1=WAC_District)*('Blend Sheet'!$P$4=WAC_IIN),0))*'Blend Sheet'!$P25,0) + IFERROR(INDEX(WAC_Item_Cost,MATCH(1,(L$1=WAC_District)*('Blend Sheet'!$Q$4=WAC_IIN),0))*'Blend Sheet'!$Q25,0) + IFERROR(INDEX(WAC_Item_Cost,MATCH(1,(L$1=WAC_District)*('Blend Sheet'!$R$4=WAC_IIN),0))*'Blend Sheet'!$R25,0) + IFERROR(INDEX(WAC_Item_Cost,MATCH(1,(L$1=WAC_District)*('Blend Sheet'!$S$4=WAC_IIN),0))*'Blend Sheet'!$S25,0) + IFERROR(INDEX(WAC_Item_Cost,MATCH(1,(L$1=WAC_District)*('Blend Sheet'!$T$4=WAC_IIN),0))*'Blend Sheet'!$T25,0) + IFERROR(INDEX(WAC_Item_Cost,MATCH(1,(L$1=WAC_District)*('Blend Sheet'!$U$4=WAC_IIN),0))*'Blend Sheet'!$U25,0) + IFERROR(INDEX(WAC_Item_Cost,MATCH(1,(L$1=WAC_District)*('Blend Sheet'!$V$4=WAC_IIN),0))*'Blend Sheet'!$V25,0) + IFERROR(INDEX(WAC_Item_Cost,MATCH(1,(L$1=WAC_District)*('Blend Sheet'!$W$4=WAC_IIN),0))*'Blend Sheet'!$W25,0) + IFERROR(INDEX(WAC_Item_Cost,MATCH(1,(L$1=WAC_District)*('Blend Sheet'!$X$4=WAC_IIN),0))*'Blend Sheet'!$X25,0) + IFERROR(INDEX(WAC_Item_Cost,MATCH(1,(L$1=WAC_District)*('Blend Sheet'!$Y$4=WAC_IIN),0))*'Blend Sheet'!$Y25,0) + IFERROR(INDEX(WAC_Item_Cost,MATCH(1,(L$1=WAC_District)*('Blend Sheet'!$Z$4=WAC_IIN),0))*'Blend Sheet'!$Z25,0) + IFERROR(INDEX(WAC_Item_Cost,MATCH(1,(L$1=WAC_District)*('Blend Sheet'!$AA$4=WAC_IIN),0))*'Blend Sheet'!$AA25,0) + IFERROR(INDEX(WAC_Item_Cost,MATCH(1,(L$1=WAC_District)*('Blend Sheet'!$AB$4=WAC_IIN),0))*'Blend Sheet'!$AB25,0) + IFERROR(INDEX(WAC_Item_Cost,MATCH(1,(L$1=WAC_District)*('Blend Sheet'!$AC$4=WAC_IIN),0))*'Blend Sheet'!$AC25,0) + IFERROR(INDEX(WAC_Item_Cost,MATCH(1,(L$1=WAC_District)*('Blend Sheet'!$AD$4=WAC_IIN),0))*'Blend Sheet'!$AD25,0) + IFERROR(INDEX(WAC_Item_Cost,MATCH(1,(L$1=WAC_District)*('Blend Sheet'!$AE$4=WAC_IIN),0))*'Blend Sheet'!$AE25,0) + IFERROR(INDEX(WAC_Item_Cost,MATCH(1,(L$1=WAC_District)*('Blend Sheet'!$AF$4=WAC_IIN),0))*'Blend Sheet'!$AF25,0) + IFERROR(INDEX(WAC_Item_Cost,MATCH(1,(L$1=WAC_District)*('Blend Sheet'!$AG$4=WAC_IIN),0))*'Blend Sheet'!$AG25,0) + IFERROR(INDEX(WAC_Item_Cost,MATCH(1,(L$1=WAC_District)*('Blend Sheet'!$AH$4=WAC_IIN),0))*'Blend Sheet'!$AH25,0) + IFERROR(INDEX(WAC_Item_Cost,MATCH(1,(L$1=WAC_District)*('Blend Sheet'!$AI$4=WAC_IIN),0))*'Blend Sheet'!$AI25,0) + IFERROR(INDEX(WAC_Item_Cost,MATCH(1,(L$1=WAC_District)*('Blend Sheet'!$AJ$4=WAC_IIN),0))*'Blend Sheet'!$AJ25,0) + IFERROR(INDEX(WAC_Item_Cost,MATCH(1,(L$1=WAC_District)*('Blend Sheet'!$AK$4=WAC_IIN),0))*'Blend Sheet'!$AK25,0) + IFERROR(INDEX(WAC_Item_Cost,MATCH(1,(L$1=WAC_District)*('Blend Sheet'!$AL$4=WAC_IIN),0))*'Blend Sheet'!$AL25,0) + IFERROR(INDEX(WAC_Item_Cost,MATCH(1,(L$1=WAC_District)*('Blend Sheet'!$AM$4=WAC_IIN),0))*'Blend Sheet'!$AM25,0) + IFERROR(INDEX(WAC_Item_Cost,MATCH(1,(L$1=WAC_District)*('Blend Sheet'!$AN$4=WAC_IIN),0))*'Blend Sheet'!$AN25,0) + IFERROR(INDEX(WAC_Item_Cost,MATCH(1,(L$1=WAC_District)*('Blend Sheet'!$AO$4=WAC_IIN),0))*'Blend Sheet'!$AO25,0) + IFERROR(INDEX(WAC_Item_Cost,MATCH(1,(L$1=WAC_District)*('Blend Sheet'!$AP$4=WAC_IIN),0))*'Blend Sheet'!$AP25/1000,0)</f>
        <v>103.11495388499999</v>
      </c>
    </row>
    <row r="23" spans="1:12" x14ac:dyDescent="0.25">
      <c r="A23" t="str">
        <f>'Blend Sheet'!A26</f>
        <v>2:1:0 'G' (Sask)</v>
      </c>
      <c r="B23" s="245"/>
      <c r="C23" s="245"/>
      <c r="D23" s="245">
        <f t="array" ref="D23">IFERROR(INDEX(WAC_Item_Cost,MATCH(1,(D$1=WAC_District)*('Blend Sheet'!$C$4=WAC_IIN),0))*'Blend Sheet'!$C26/1000,0) + IFERROR(INDEX(WAC_Item_Cost,MATCH(1,(D$1=WAC_District)*('Blend Sheet'!$D$4=WAC_IIN),0))*'Blend Sheet'!$D26/1000,0) + IFERROR(INDEX(WAC_Item_Cost,MATCH(1,(D$1=WAC_District)*('Blend Sheet'!$E$4=WAC_IIN),0))*'Blend Sheet'!$E26/1000,0) + IFERROR(INDEX(WAC_Item_Cost,MATCH(1,(D$1=WAC_District)*('Blend Sheet'!$F$4=WAC_IIN),0))*'Blend Sheet'!$F26/1000,0)  + IFERROR(INDEX(WAC_Item_Cost,MATCH(1,(D$1=WAC_District)*('Blend Sheet'!$G$4=WAC_IIN),0))*'Blend Sheet'!$G26,0) + IFERROR(INDEX(WAC_Item_Cost,MATCH(1,(D$1=WAC_District)*('Blend Sheet'!$H$4=WAC_IIN),0))*'Blend Sheet'!$H26,0)  + IFERROR(INDEX(WAC_Item_Cost,MATCH(1,(D$1=WAC_District)*('Blend Sheet'!$I$4=WAC_IIN),0))*'Blend Sheet'!$I26,0) + IFERROR(INDEX(WAC_Item_Cost,MATCH(1,(D$1=WAC_District)*('Blend Sheet'!$J$4=WAC_IIN),0))*'Blend Sheet'!$J26,0) + IFERROR(INDEX(WAC_Item_Cost,MATCH(1,(D$1=WAC_District)*('Blend Sheet'!$K$4=WAC_IIN),0))*'Blend Sheet'!$K26,0) + IFERROR(INDEX(WAC_Item_Cost,MATCH(1,(D$1=WAC_District)*('Blend Sheet'!$L$4=WAC_IIN),0))*'Blend Sheet'!$L26,0) + IFERROR(INDEX(WAC_Item_Cost,MATCH(1,(D$1=WAC_District)*('Blend Sheet'!$M$4=WAC_IIN),0))*'Blend Sheet'!$M26,0) + IFERROR(INDEX(WAC_Item_Cost,MATCH(1,(D$1=WAC_District)*('Blend Sheet'!$N$4=WAC_IIN),0))*'Blend Sheet'!$N26,0) + IFERROR(INDEX(WAC_Item_Cost,MATCH(1,(D$1=WAC_District)*('Blend Sheet'!$O$4=WAC_IIN),0))*'Blend Sheet'!$O26,0) + IFERROR(INDEX(WAC_Item_Cost,MATCH(1,(D$1=WAC_District)*('Blend Sheet'!$P$4=WAC_IIN),0))*'Blend Sheet'!$P26,0) + IFERROR(INDEX(WAC_Item_Cost,MATCH(1,(D$1=WAC_District)*('Blend Sheet'!$Q$4=WAC_IIN),0))*'Blend Sheet'!$Q26,0) + IFERROR(INDEX(WAC_Item_Cost,MATCH(1,(D$1=WAC_District)*('Blend Sheet'!$R$4=WAC_IIN),0))*'Blend Sheet'!$R26,0) + IFERROR(INDEX(WAC_Item_Cost,MATCH(1,(D$1=WAC_District)*('Blend Sheet'!$S$4=WAC_IIN),0))*'Blend Sheet'!$S26,0) + IFERROR(INDEX(WAC_Item_Cost,MATCH(1,(D$1=WAC_District)*('Blend Sheet'!$T$4=WAC_IIN),0))*'Blend Sheet'!$T26,0) + IFERROR(INDEX(WAC_Item_Cost,MATCH(1,(D$1=WAC_District)*('Blend Sheet'!$U$4=WAC_IIN),0))*'Blend Sheet'!$U26,0) + IFERROR(INDEX(WAC_Item_Cost,MATCH(1,(D$1=WAC_District)*('Blend Sheet'!$V$4=WAC_IIN),0))*'Blend Sheet'!$V26,0) + IFERROR(INDEX(WAC_Item_Cost,MATCH(1,(D$1=WAC_District)*('Blend Sheet'!$W$4=WAC_IIN),0))*'Blend Sheet'!$W26,0) + IFERROR(INDEX(WAC_Item_Cost,MATCH(1,(D$1=WAC_District)*('Blend Sheet'!$X$4=WAC_IIN),0))*'Blend Sheet'!$X26,0) + IFERROR(INDEX(WAC_Item_Cost,MATCH(1,(D$1=WAC_District)*('Blend Sheet'!$Y$4=WAC_IIN),0))*'Blend Sheet'!$Y26,0) + IFERROR(INDEX(WAC_Item_Cost,MATCH(1,(D$1=WAC_District)*('Blend Sheet'!$Z$4=WAC_IIN),0))*'Blend Sheet'!$Z26,0) + IFERROR(INDEX(WAC_Item_Cost,MATCH(1,(D$1=WAC_District)*('Blend Sheet'!$AA$4=WAC_IIN),0))*'Blend Sheet'!$AA26,0) + IFERROR(INDEX(WAC_Item_Cost,MATCH(1,(D$1=WAC_District)*('Blend Sheet'!$AB$4=WAC_IIN),0))*'Blend Sheet'!$AB26,0) + IFERROR(INDEX(WAC_Item_Cost,MATCH(1,(D$1=WAC_District)*('Blend Sheet'!$AC$4=WAC_IIN),0))*'Blend Sheet'!$AC26,0) + IFERROR(INDEX(WAC_Item_Cost,MATCH(1,(D$1=WAC_District)*('Blend Sheet'!$AD$4=WAC_IIN),0))*'Blend Sheet'!$AD26,0) + IFERROR(INDEX(WAC_Item_Cost,MATCH(1,(D$1=WAC_District)*('Blend Sheet'!$AE$4=WAC_IIN),0))*'Blend Sheet'!$AE26,0) + IFERROR(INDEX(WAC_Item_Cost,MATCH(1,(D$1=WAC_District)*('Blend Sheet'!$AF$4=WAC_IIN),0))*'Blend Sheet'!$AF26,0) + IFERROR(INDEX(WAC_Item_Cost,MATCH(1,(D$1=WAC_District)*('Blend Sheet'!$AG$4=WAC_IIN),0))*'Blend Sheet'!$AG26,0) + IFERROR(INDEX(WAC_Item_Cost,MATCH(1,(D$1=WAC_District)*('Blend Sheet'!$AH$4=WAC_IIN),0))*'Blend Sheet'!$AH26,0) + IFERROR(INDEX(WAC_Item_Cost,MATCH(1,(D$1=WAC_District)*('Blend Sheet'!$AI$4=WAC_IIN),0))*'Blend Sheet'!$AI26,0) + IFERROR(INDEX(WAC_Item_Cost,MATCH(1,(D$1=WAC_District)*('Blend Sheet'!$AJ$4=WAC_IIN),0))*'Blend Sheet'!$AJ26,0) + IFERROR(INDEX(WAC_Item_Cost,MATCH(1,(D$1=WAC_District)*('Blend Sheet'!$AK$4=WAC_IIN),0))*'Blend Sheet'!$AK26,0) + IFERROR(INDEX(WAC_Item_Cost,MATCH(1,(D$1=WAC_District)*('Blend Sheet'!$AL$4=WAC_IIN),0))*'Blend Sheet'!$AL26,0) + IFERROR(INDEX(WAC_Item_Cost,MATCH(1,(D$1=WAC_District)*('Blend Sheet'!$AM$4=WAC_IIN),0))*'Blend Sheet'!$AM26,0) + IFERROR(INDEX(WAC_Item_Cost,MATCH(1,(D$1=WAC_District)*('Blend Sheet'!$AN$4=WAC_IIN),0))*'Blend Sheet'!$AN26,0) + IFERROR(INDEX(WAC_Item_Cost,MATCH(1,(D$1=WAC_District)*('Blend Sheet'!$AO$4=WAC_IIN),0))*'Blend Sheet'!$AO26,0) + IFERROR(INDEX(WAC_Item_Cost,MATCH(1,(D$1=WAC_District)*('Blend Sheet'!$AP$4=WAC_IIN),0))*'Blend Sheet'!$AP26/1000,0)</f>
        <v>164.33669190399999</v>
      </c>
      <c r="E23" s="245"/>
      <c r="F23" s="245"/>
      <c r="G23" s="245"/>
      <c r="H23" s="245"/>
      <c r="I23" s="245"/>
      <c r="J23" s="245"/>
      <c r="K23" s="245"/>
      <c r="L23" s="245"/>
    </row>
    <row r="24" spans="1:12" x14ac:dyDescent="0.25">
      <c r="A24" t="str">
        <f>'Blend Sheet'!A27</f>
        <v>2:1:12 'G'</v>
      </c>
      <c r="B24" s="245">
        <f t="array" ref="B24">IFERROR(INDEX(WAC_Item_Cost,MATCH(1,(B$1=WAC_District)*('Blend Sheet'!$C$4=WAC_IIN),0))*'Blend Sheet'!$C27/1000,0) + IFERROR(INDEX(WAC_Item_Cost,MATCH(1,(B$1=WAC_District)*('Blend Sheet'!$D$4=WAC_IIN),0))*'Blend Sheet'!$D27/1000,0) + IFERROR(INDEX(WAC_Item_Cost,MATCH(1,(B$1=WAC_District)*('Blend Sheet'!$E$4=WAC_IIN),0))*'Blend Sheet'!$E27/1000,0) + IFERROR(INDEX(WAC_Item_Cost,MATCH(1,(B$1=WAC_District)*('Blend Sheet'!$F$4=WAC_IIN),0))*'Blend Sheet'!$F27/1000,0)  + IFERROR(INDEX(WAC_Item_Cost,MATCH(1,(B$1=WAC_District)*('Blend Sheet'!$G$4=WAC_IIN),0))*'Blend Sheet'!$G27,0) + IFERROR(INDEX(WAC_Item_Cost,MATCH(1,(B$1=WAC_District)*('Blend Sheet'!$H$4=WAC_IIN),0))*'Blend Sheet'!$H27,0)  + IFERROR(INDEX(WAC_Item_Cost,MATCH(1,(B$1=WAC_District)*('Blend Sheet'!$I$4=WAC_IIN),0))*'Blend Sheet'!$I27,0) + IFERROR(INDEX(WAC_Item_Cost,MATCH(1,(B$1=WAC_District)*('Blend Sheet'!$J$4=WAC_IIN),0))*'Blend Sheet'!$J27,0) + IFERROR(INDEX(WAC_Item_Cost,MATCH(1,(B$1=WAC_District)*('Blend Sheet'!$K$4=WAC_IIN),0))*'Blend Sheet'!$K27,0) + IFERROR(INDEX(WAC_Item_Cost,MATCH(1,(B$1=WAC_District)*('Blend Sheet'!$L$4=WAC_IIN),0))*'Blend Sheet'!$L27,0) + IFERROR(INDEX(WAC_Item_Cost,MATCH(1,(B$1=WAC_District)*('Blend Sheet'!$M$4=WAC_IIN),0))*'Blend Sheet'!$M27,0) + IFERROR(INDEX(WAC_Item_Cost,MATCH(1,(B$1=WAC_District)*('Blend Sheet'!$N$4=WAC_IIN),0))*'Blend Sheet'!$N27,0) + IFERROR(INDEX(WAC_Item_Cost,MATCH(1,(B$1=WAC_District)*('Blend Sheet'!$O$4=WAC_IIN),0))*'Blend Sheet'!$O27,0) + IFERROR(INDEX(WAC_Item_Cost,MATCH(1,(B$1=WAC_District)*('Blend Sheet'!$P$4=WAC_IIN),0))*'Blend Sheet'!$P27,0) + IFERROR(INDEX(WAC_Item_Cost,MATCH(1,(B$1=WAC_District)*('Blend Sheet'!$Q$4=WAC_IIN),0))*'Blend Sheet'!$Q27,0) + IFERROR(INDEX(WAC_Item_Cost,MATCH(1,(B$1=WAC_District)*('Blend Sheet'!$R$4=WAC_IIN),0))*'Blend Sheet'!$R27,0) + IFERROR(INDEX(WAC_Item_Cost,MATCH(1,(B$1=WAC_District)*('Blend Sheet'!$S$4=WAC_IIN),0))*'Blend Sheet'!$S27,0) + IFERROR(INDEX(WAC_Item_Cost,MATCH(1,(B$1=WAC_District)*('Blend Sheet'!$T$4=WAC_IIN),0))*'Blend Sheet'!$T27,0) + IFERROR(INDEX(WAC_Item_Cost,MATCH(1,(B$1=WAC_District)*('Blend Sheet'!$U$4=WAC_IIN),0))*'Blend Sheet'!$U27,0) + IFERROR(INDEX(WAC_Item_Cost,MATCH(1,(B$1=WAC_District)*('Blend Sheet'!$V$4=WAC_IIN),0))*'Blend Sheet'!$V27,0) + IFERROR(INDEX(WAC_Item_Cost,MATCH(1,(B$1=WAC_District)*('Blend Sheet'!$W$4=WAC_IIN),0))*'Blend Sheet'!$W27,0) + IFERROR(INDEX(WAC_Item_Cost,MATCH(1,(B$1=WAC_District)*('Blend Sheet'!$X$4=WAC_IIN),0))*'Blend Sheet'!$X27,0) + IFERROR(INDEX(WAC_Item_Cost,MATCH(1,(B$1=WAC_District)*('Blend Sheet'!$Y$4=WAC_IIN),0))*'Blend Sheet'!$Y27,0) + IFERROR(INDEX(WAC_Item_Cost,MATCH(1,(B$1=WAC_District)*('Blend Sheet'!$Z$4=WAC_IIN),0))*'Blend Sheet'!$Z27,0) + IFERROR(INDEX(WAC_Item_Cost,MATCH(1,(B$1=WAC_District)*('Blend Sheet'!$AA$4=WAC_IIN),0))*'Blend Sheet'!$AA27,0) + IFERROR(INDEX(WAC_Item_Cost,MATCH(1,(B$1=WAC_District)*('Blend Sheet'!$AB$4=WAC_IIN),0))*'Blend Sheet'!$AB27,0) + IFERROR(INDEX(WAC_Item_Cost,MATCH(1,(B$1=WAC_District)*('Blend Sheet'!$AC$4=WAC_IIN),0))*'Blend Sheet'!$AC27,0) + IFERROR(INDEX(WAC_Item_Cost,MATCH(1,(B$1=WAC_District)*('Blend Sheet'!$AD$4=WAC_IIN),0))*'Blend Sheet'!$AD27,0) + IFERROR(INDEX(WAC_Item_Cost,MATCH(1,(B$1=WAC_District)*('Blend Sheet'!$AE$4=WAC_IIN),0))*'Blend Sheet'!$AE27,0) + IFERROR(INDEX(WAC_Item_Cost,MATCH(1,(B$1=WAC_District)*('Blend Sheet'!$AF$4=WAC_IIN),0))*'Blend Sheet'!$AF27,0) + IFERROR(INDEX(WAC_Item_Cost,MATCH(1,(B$1=WAC_District)*('Blend Sheet'!$AG$4=WAC_IIN),0))*'Blend Sheet'!$AG27,0) + IFERROR(INDEX(WAC_Item_Cost,MATCH(1,(B$1=WAC_District)*('Blend Sheet'!$AH$4=WAC_IIN),0))*'Blend Sheet'!$AH27,0) + IFERROR(INDEX(WAC_Item_Cost,MATCH(1,(B$1=WAC_District)*('Blend Sheet'!$AI$4=WAC_IIN),0))*'Blend Sheet'!$AI27,0) + IFERROR(INDEX(WAC_Item_Cost,MATCH(1,(B$1=WAC_District)*('Blend Sheet'!$AJ$4=WAC_IIN),0))*'Blend Sheet'!$AJ27,0) + IFERROR(INDEX(WAC_Item_Cost,MATCH(1,(B$1=WAC_District)*('Blend Sheet'!$AK$4=WAC_IIN),0))*'Blend Sheet'!$AK27,0) + IFERROR(INDEX(WAC_Item_Cost,MATCH(1,(B$1=WAC_District)*('Blend Sheet'!$AL$4=WAC_IIN),0))*'Blend Sheet'!$AL27,0) + IFERROR(INDEX(WAC_Item_Cost,MATCH(1,(B$1=WAC_District)*('Blend Sheet'!$AM$4=WAC_IIN),0))*'Blend Sheet'!$AM27,0) + IFERROR(INDEX(WAC_Item_Cost,MATCH(1,(B$1=WAC_District)*('Blend Sheet'!$AN$4=WAC_IIN),0))*'Blend Sheet'!$AN27,0) + IFERROR(INDEX(WAC_Item_Cost,MATCH(1,(B$1=WAC_District)*('Blend Sheet'!$AO$4=WAC_IIN),0))*'Blend Sheet'!$AO27,0) + IFERROR(INDEX(WAC_Item_Cost,MATCH(1,(B$1=WAC_District)*('Blend Sheet'!$AP$4=WAC_IIN),0))*'Blend Sheet'!$AP27/1000,0)</f>
        <v>184.719469495</v>
      </c>
      <c r="C24" s="245">
        <f t="array" ref="C24">IFERROR(INDEX(WAC_Item_Cost,MATCH(1,(C$1=WAC_District)*('Blend Sheet'!$C$4=WAC_IIN),0))*'Blend Sheet'!$C27/1000,0) + IFERROR(INDEX(WAC_Item_Cost,MATCH(1,(C$1=WAC_District)*('Blend Sheet'!$D$4=WAC_IIN),0))*'Blend Sheet'!$D27/1000,0) + IFERROR(INDEX(WAC_Item_Cost,MATCH(1,(C$1=WAC_District)*('Blend Sheet'!$E$4=WAC_IIN),0))*'Blend Sheet'!$E27/1000,0) + IFERROR(INDEX(WAC_Item_Cost,MATCH(1,(C$1=WAC_District)*('Blend Sheet'!$F$4=WAC_IIN),0))*'Blend Sheet'!$F27/1000,0)  + IFERROR(INDEX(WAC_Item_Cost,MATCH(1,(C$1=WAC_District)*('Blend Sheet'!$G$4=WAC_IIN),0))*'Blend Sheet'!$G27,0) + IFERROR(INDEX(WAC_Item_Cost,MATCH(1,(C$1=WAC_District)*('Blend Sheet'!$H$4=WAC_IIN),0))*'Blend Sheet'!$H27,0)  + IFERROR(INDEX(WAC_Item_Cost,MATCH(1,(C$1=WAC_District)*('Blend Sheet'!$I$4=WAC_IIN),0))*'Blend Sheet'!$I27,0) + IFERROR(INDEX(WAC_Item_Cost,MATCH(1,(C$1=WAC_District)*('Blend Sheet'!$J$4=WAC_IIN),0))*'Blend Sheet'!$J27,0) + IFERROR(INDEX(WAC_Item_Cost,MATCH(1,(C$1=WAC_District)*('Blend Sheet'!$K$4=WAC_IIN),0))*'Blend Sheet'!$K27,0) + IFERROR(INDEX(WAC_Item_Cost,MATCH(1,(C$1=WAC_District)*('Blend Sheet'!$L$4=WAC_IIN),0))*'Blend Sheet'!$L27,0) + IFERROR(INDEX(WAC_Item_Cost,MATCH(1,(C$1=WAC_District)*('Blend Sheet'!$M$4=WAC_IIN),0))*'Blend Sheet'!$M27,0) + IFERROR(INDEX(WAC_Item_Cost,MATCH(1,(C$1=WAC_District)*('Blend Sheet'!$N$4=WAC_IIN),0))*'Blend Sheet'!$N27,0) + IFERROR(INDEX(WAC_Item_Cost,MATCH(1,(C$1=WAC_District)*('Blend Sheet'!$O$4=WAC_IIN),0))*'Blend Sheet'!$O27,0) + IFERROR(INDEX(WAC_Item_Cost,MATCH(1,(C$1=WAC_District)*('Blend Sheet'!$P$4=WAC_IIN),0))*'Blend Sheet'!$P27,0) + IFERROR(INDEX(WAC_Item_Cost,MATCH(1,(C$1=WAC_District)*('Blend Sheet'!$Q$4=WAC_IIN),0))*'Blend Sheet'!$Q27,0) + IFERROR(INDEX(WAC_Item_Cost,MATCH(1,(C$1=WAC_District)*('Blend Sheet'!$R$4=WAC_IIN),0))*'Blend Sheet'!$R27,0) + IFERROR(INDEX(WAC_Item_Cost,MATCH(1,(C$1=WAC_District)*('Blend Sheet'!$S$4=WAC_IIN),0))*'Blend Sheet'!$S27,0) + IFERROR(INDEX(WAC_Item_Cost,MATCH(1,(C$1=WAC_District)*('Blend Sheet'!$T$4=WAC_IIN),0))*'Blend Sheet'!$T27,0) + IFERROR(INDEX(WAC_Item_Cost,MATCH(1,(C$1=WAC_District)*('Blend Sheet'!$U$4=WAC_IIN),0))*'Blend Sheet'!$U27,0) + IFERROR(INDEX(WAC_Item_Cost,MATCH(1,(C$1=WAC_District)*('Blend Sheet'!$V$4=WAC_IIN),0))*'Blend Sheet'!$V27,0) + IFERROR(INDEX(WAC_Item_Cost,MATCH(1,(C$1=WAC_District)*('Blend Sheet'!$W$4=WAC_IIN),0))*'Blend Sheet'!$W27,0) + IFERROR(INDEX(WAC_Item_Cost,MATCH(1,(C$1=WAC_District)*('Blend Sheet'!$X$4=WAC_IIN),0))*'Blend Sheet'!$X27,0) + IFERROR(INDEX(WAC_Item_Cost,MATCH(1,(C$1=WAC_District)*('Blend Sheet'!$Y$4=WAC_IIN),0))*'Blend Sheet'!$Y27,0) + IFERROR(INDEX(WAC_Item_Cost,MATCH(1,(C$1=WAC_District)*('Blend Sheet'!$Z$4=WAC_IIN),0))*'Blend Sheet'!$Z27,0) + IFERROR(INDEX(WAC_Item_Cost,MATCH(1,(C$1=WAC_District)*('Blend Sheet'!$AA$4=WAC_IIN),0))*'Blend Sheet'!$AA27,0) + IFERROR(INDEX(WAC_Item_Cost,MATCH(1,(C$1=WAC_District)*('Blend Sheet'!$AB$4=WAC_IIN),0))*'Blend Sheet'!$AB27,0) + IFERROR(INDEX(WAC_Item_Cost,MATCH(1,(C$1=WAC_District)*('Blend Sheet'!$AC$4=WAC_IIN),0))*'Blend Sheet'!$AC27,0) + IFERROR(INDEX(WAC_Item_Cost,MATCH(1,(C$1=WAC_District)*('Blend Sheet'!$AD$4=WAC_IIN),0))*'Blend Sheet'!$AD27,0) + IFERROR(INDEX(WAC_Item_Cost,MATCH(1,(C$1=WAC_District)*('Blend Sheet'!$AE$4=WAC_IIN),0))*'Blend Sheet'!$AE27,0) + IFERROR(INDEX(WAC_Item_Cost,MATCH(1,(C$1=WAC_District)*('Blend Sheet'!$AF$4=WAC_IIN),0))*'Blend Sheet'!$AF27,0) + IFERROR(INDEX(WAC_Item_Cost,MATCH(1,(C$1=WAC_District)*('Blend Sheet'!$AG$4=WAC_IIN),0))*'Blend Sheet'!$AG27,0) + IFERROR(INDEX(WAC_Item_Cost,MATCH(1,(C$1=WAC_District)*('Blend Sheet'!$AH$4=WAC_IIN),0))*'Blend Sheet'!$AH27,0) + IFERROR(INDEX(WAC_Item_Cost,MATCH(1,(C$1=WAC_District)*('Blend Sheet'!$AI$4=WAC_IIN),0))*'Blend Sheet'!$AI27,0) + IFERROR(INDEX(WAC_Item_Cost,MATCH(1,(C$1=WAC_District)*('Blend Sheet'!$AJ$4=WAC_IIN),0))*'Blend Sheet'!$AJ27,0) + IFERROR(INDEX(WAC_Item_Cost,MATCH(1,(C$1=WAC_District)*('Blend Sheet'!$AK$4=WAC_IIN),0))*'Blend Sheet'!$AK27,0) + IFERROR(INDEX(WAC_Item_Cost,MATCH(1,(C$1=WAC_District)*('Blend Sheet'!$AL$4=WAC_IIN),0))*'Blend Sheet'!$AL27,0) + IFERROR(INDEX(WAC_Item_Cost,MATCH(1,(C$1=WAC_District)*('Blend Sheet'!$AM$4=WAC_IIN),0))*'Blend Sheet'!$AM27,0) + IFERROR(INDEX(WAC_Item_Cost,MATCH(1,(C$1=WAC_District)*('Blend Sheet'!$AN$4=WAC_IIN),0))*'Blend Sheet'!$AN27,0) + IFERROR(INDEX(WAC_Item_Cost,MATCH(1,(C$1=WAC_District)*('Blend Sheet'!$AO$4=WAC_IIN),0))*'Blend Sheet'!$AO27,0) + IFERROR(INDEX(WAC_Item_Cost,MATCH(1,(C$1=WAC_District)*('Blend Sheet'!$AP$4=WAC_IIN),0))*'Blend Sheet'!$AP27/1000,0)</f>
        <v>209.79973218499998</v>
      </c>
      <c r="D24" s="245">
        <f t="array" ref="D24">IFERROR(INDEX(WAC_Item_Cost,MATCH(1,(D$1=WAC_District)*('Blend Sheet'!$C$4=WAC_IIN),0))*'Blend Sheet'!$C27/1000,0) + IFERROR(INDEX(WAC_Item_Cost,MATCH(1,(D$1=WAC_District)*('Blend Sheet'!$D$4=WAC_IIN),0))*'Blend Sheet'!$D27/1000,0) + IFERROR(INDEX(WAC_Item_Cost,MATCH(1,(D$1=WAC_District)*('Blend Sheet'!$E$4=WAC_IIN),0))*'Blend Sheet'!$E27/1000,0) + IFERROR(INDEX(WAC_Item_Cost,MATCH(1,(D$1=WAC_District)*('Blend Sheet'!$F$4=WAC_IIN),0))*'Blend Sheet'!$F27/1000,0)  + IFERROR(INDEX(WAC_Item_Cost,MATCH(1,(D$1=WAC_District)*('Blend Sheet'!$G$4=WAC_IIN),0))*'Blend Sheet'!$G27,0) + IFERROR(INDEX(WAC_Item_Cost,MATCH(1,(D$1=WAC_District)*('Blend Sheet'!$H$4=WAC_IIN),0))*'Blend Sheet'!$H27,0)  + IFERROR(INDEX(WAC_Item_Cost,MATCH(1,(D$1=WAC_District)*('Blend Sheet'!$I$4=WAC_IIN),0))*'Blend Sheet'!$I27,0) + IFERROR(INDEX(WAC_Item_Cost,MATCH(1,(D$1=WAC_District)*('Blend Sheet'!$J$4=WAC_IIN),0))*'Blend Sheet'!$J27,0) + IFERROR(INDEX(WAC_Item_Cost,MATCH(1,(D$1=WAC_District)*('Blend Sheet'!$K$4=WAC_IIN),0))*'Blend Sheet'!$K27,0) + IFERROR(INDEX(WAC_Item_Cost,MATCH(1,(D$1=WAC_District)*('Blend Sheet'!$L$4=WAC_IIN),0))*'Blend Sheet'!$L27,0) + IFERROR(INDEX(WAC_Item_Cost,MATCH(1,(D$1=WAC_District)*('Blend Sheet'!$M$4=WAC_IIN),0))*'Blend Sheet'!$M27,0) + IFERROR(INDEX(WAC_Item_Cost,MATCH(1,(D$1=WAC_District)*('Blend Sheet'!$N$4=WAC_IIN),0))*'Blend Sheet'!$N27,0) + IFERROR(INDEX(WAC_Item_Cost,MATCH(1,(D$1=WAC_District)*('Blend Sheet'!$O$4=WAC_IIN),0))*'Blend Sheet'!$O27,0) + IFERROR(INDEX(WAC_Item_Cost,MATCH(1,(D$1=WAC_District)*('Blend Sheet'!$P$4=WAC_IIN),0))*'Blend Sheet'!$P27,0) + IFERROR(INDEX(WAC_Item_Cost,MATCH(1,(D$1=WAC_District)*('Blend Sheet'!$Q$4=WAC_IIN),0))*'Blend Sheet'!$Q27,0) + IFERROR(INDEX(WAC_Item_Cost,MATCH(1,(D$1=WAC_District)*('Blend Sheet'!$R$4=WAC_IIN),0))*'Blend Sheet'!$R27,0) + IFERROR(INDEX(WAC_Item_Cost,MATCH(1,(D$1=WAC_District)*('Blend Sheet'!$S$4=WAC_IIN),0))*'Blend Sheet'!$S27,0) + IFERROR(INDEX(WAC_Item_Cost,MATCH(1,(D$1=WAC_District)*('Blend Sheet'!$T$4=WAC_IIN),0))*'Blend Sheet'!$T27,0) + IFERROR(INDEX(WAC_Item_Cost,MATCH(1,(D$1=WAC_District)*('Blend Sheet'!$U$4=WAC_IIN),0))*'Blend Sheet'!$U27,0) + IFERROR(INDEX(WAC_Item_Cost,MATCH(1,(D$1=WAC_District)*('Blend Sheet'!$V$4=WAC_IIN),0))*'Blend Sheet'!$V27,0) + IFERROR(INDEX(WAC_Item_Cost,MATCH(1,(D$1=WAC_District)*('Blend Sheet'!$W$4=WAC_IIN),0))*'Blend Sheet'!$W27,0) + IFERROR(INDEX(WAC_Item_Cost,MATCH(1,(D$1=WAC_District)*('Blend Sheet'!$X$4=WAC_IIN),0))*'Blend Sheet'!$X27,0) + IFERROR(INDEX(WAC_Item_Cost,MATCH(1,(D$1=WAC_District)*('Blend Sheet'!$Y$4=WAC_IIN),0))*'Blend Sheet'!$Y27,0) + IFERROR(INDEX(WAC_Item_Cost,MATCH(1,(D$1=WAC_District)*('Blend Sheet'!$Z$4=WAC_IIN),0))*'Blend Sheet'!$Z27,0) + IFERROR(INDEX(WAC_Item_Cost,MATCH(1,(D$1=WAC_District)*('Blend Sheet'!$AA$4=WAC_IIN),0))*'Blend Sheet'!$AA27,0) + IFERROR(INDEX(WAC_Item_Cost,MATCH(1,(D$1=WAC_District)*('Blend Sheet'!$AB$4=WAC_IIN),0))*'Blend Sheet'!$AB27,0) + IFERROR(INDEX(WAC_Item_Cost,MATCH(1,(D$1=WAC_District)*('Blend Sheet'!$AC$4=WAC_IIN),0))*'Blend Sheet'!$AC27,0) + IFERROR(INDEX(WAC_Item_Cost,MATCH(1,(D$1=WAC_District)*('Blend Sheet'!$AD$4=WAC_IIN),0))*'Blend Sheet'!$AD27,0) + IFERROR(INDEX(WAC_Item_Cost,MATCH(1,(D$1=WAC_District)*('Blend Sheet'!$AE$4=WAC_IIN),0))*'Blend Sheet'!$AE27,0) + IFERROR(INDEX(WAC_Item_Cost,MATCH(1,(D$1=WAC_District)*('Blend Sheet'!$AF$4=WAC_IIN),0))*'Blend Sheet'!$AF27,0) + IFERROR(INDEX(WAC_Item_Cost,MATCH(1,(D$1=WAC_District)*('Blend Sheet'!$AG$4=WAC_IIN),0))*'Blend Sheet'!$AG27,0) + IFERROR(INDEX(WAC_Item_Cost,MATCH(1,(D$1=WAC_District)*('Blend Sheet'!$AH$4=WAC_IIN),0))*'Blend Sheet'!$AH27,0) + IFERROR(INDEX(WAC_Item_Cost,MATCH(1,(D$1=WAC_District)*('Blend Sheet'!$AI$4=WAC_IIN),0))*'Blend Sheet'!$AI27,0) + IFERROR(INDEX(WAC_Item_Cost,MATCH(1,(D$1=WAC_District)*('Blend Sheet'!$AJ$4=WAC_IIN),0))*'Blend Sheet'!$AJ27,0) + IFERROR(INDEX(WAC_Item_Cost,MATCH(1,(D$1=WAC_District)*('Blend Sheet'!$AK$4=WAC_IIN),0))*'Blend Sheet'!$AK27,0) + IFERROR(INDEX(WAC_Item_Cost,MATCH(1,(D$1=WAC_District)*('Blend Sheet'!$AL$4=WAC_IIN),0))*'Blend Sheet'!$AL27,0) + IFERROR(INDEX(WAC_Item_Cost,MATCH(1,(D$1=WAC_District)*('Blend Sheet'!$AM$4=WAC_IIN),0))*'Blend Sheet'!$AM27,0) + IFERROR(INDEX(WAC_Item_Cost,MATCH(1,(D$1=WAC_District)*('Blend Sheet'!$AN$4=WAC_IIN),0))*'Blend Sheet'!$AN27,0) + IFERROR(INDEX(WAC_Item_Cost,MATCH(1,(D$1=WAC_District)*('Blend Sheet'!$AO$4=WAC_IIN),0))*'Blend Sheet'!$AO27,0) + IFERROR(INDEX(WAC_Item_Cost,MATCH(1,(D$1=WAC_District)*('Blend Sheet'!$AP$4=WAC_IIN),0))*'Blend Sheet'!$AP27/1000,0)</f>
        <v>137.80518372</v>
      </c>
      <c r="E24" s="245">
        <f t="array" ref="E24">IFERROR(INDEX(WAC_Item_Cost,MATCH(1,(E$1=WAC_District)*('Blend Sheet'!$C$4=WAC_IIN),0))*'Blend Sheet'!$C27/1000,0) + IFERROR(INDEX(WAC_Item_Cost,MATCH(1,(E$1=WAC_District)*('Blend Sheet'!$D$4=WAC_IIN),0))*'Blend Sheet'!$D27/1000,0) + IFERROR(INDEX(WAC_Item_Cost,MATCH(1,(E$1=WAC_District)*('Blend Sheet'!$E$4=WAC_IIN),0))*'Blend Sheet'!$E27/1000,0) + IFERROR(INDEX(WAC_Item_Cost,MATCH(1,(E$1=WAC_District)*('Blend Sheet'!$F$4=WAC_IIN),0))*'Blend Sheet'!$F27/1000,0)  + IFERROR(INDEX(WAC_Item_Cost,MATCH(1,(E$1=WAC_District)*('Blend Sheet'!$G$4=WAC_IIN),0))*'Blend Sheet'!$G27,0) + IFERROR(INDEX(WAC_Item_Cost,MATCH(1,(E$1=WAC_District)*('Blend Sheet'!$H$4=WAC_IIN),0))*'Blend Sheet'!$H27,0)  + IFERROR(INDEX(WAC_Item_Cost,MATCH(1,(E$1=WAC_District)*('Blend Sheet'!$I$4=WAC_IIN),0))*'Blend Sheet'!$I27,0) + IFERROR(INDEX(WAC_Item_Cost,MATCH(1,(E$1=WAC_District)*('Blend Sheet'!$J$4=WAC_IIN),0))*'Blend Sheet'!$J27,0) + IFERROR(INDEX(WAC_Item_Cost,MATCH(1,(E$1=WAC_District)*('Blend Sheet'!$K$4=WAC_IIN),0))*'Blend Sheet'!$K27,0) + IFERROR(INDEX(WAC_Item_Cost,MATCH(1,(E$1=WAC_District)*('Blend Sheet'!$L$4=WAC_IIN),0))*'Blend Sheet'!$L27,0) + IFERROR(INDEX(WAC_Item_Cost,MATCH(1,(E$1=WAC_District)*('Blend Sheet'!$M$4=WAC_IIN),0))*'Blend Sheet'!$M27,0) + IFERROR(INDEX(WAC_Item_Cost,MATCH(1,(E$1=WAC_District)*('Blend Sheet'!$N$4=WAC_IIN),0))*'Blend Sheet'!$N27,0) + IFERROR(INDEX(WAC_Item_Cost,MATCH(1,(E$1=WAC_District)*('Blend Sheet'!$O$4=WAC_IIN),0))*'Blend Sheet'!$O27,0) + IFERROR(INDEX(WAC_Item_Cost,MATCH(1,(E$1=WAC_District)*('Blend Sheet'!$P$4=WAC_IIN),0))*'Blend Sheet'!$P27,0) + IFERROR(INDEX(WAC_Item_Cost,MATCH(1,(E$1=WAC_District)*('Blend Sheet'!$Q$4=WAC_IIN),0))*'Blend Sheet'!$Q27,0) + IFERROR(INDEX(WAC_Item_Cost,MATCH(1,(E$1=WAC_District)*('Blend Sheet'!$R$4=WAC_IIN),0))*'Blend Sheet'!$R27,0) + IFERROR(INDEX(WAC_Item_Cost,MATCH(1,(E$1=WAC_District)*('Blend Sheet'!$S$4=WAC_IIN),0))*'Blend Sheet'!$S27,0) + IFERROR(INDEX(WAC_Item_Cost,MATCH(1,(E$1=WAC_District)*('Blend Sheet'!$T$4=WAC_IIN),0))*'Blend Sheet'!$T27,0) + IFERROR(INDEX(WAC_Item_Cost,MATCH(1,(E$1=WAC_District)*('Blend Sheet'!$U$4=WAC_IIN),0))*'Blend Sheet'!$U27,0) + IFERROR(INDEX(WAC_Item_Cost,MATCH(1,(E$1=WAC_District)*('Blend Sheet'!$V$4=WAC_IIN),0))*'Blend Sheet'!$V27,0) + IFERROR(INDEX(WAC_Item_Cost,MATCH(1,(E$1=WAC_District)*('Blend Sheet'!$W$4=WAC_IIN),0))*'Blend Sheet'!$W27,0) + IFERROR(INDEX(WAC_Item_Cost,MATCH(1,(E$1=WAC_District)*('Blend Sheet'!$X$4=WAC_IIN),0))*'Blend Sheet'!$X27,0) + IFERROR(INDEX(WAC_Item_Cost,MATCH(1,(E$1=WAC_District)*('Blend Sheet'!$Y$4=WAC_IIN),0))*'Blend Sheet'!$Y27,0) + IFERROR(INDEX(WAC_Item_Cost,MATCH(1,(E$1=WAC_District)*('Blend Sheet'!$Z$4=WAC_IIN),0))*'Blend Sheet'!$Z27,0) + IFERROR(INDEX(WAC_Item_Cost,MATCH(1,(E$1=WAC_District)*('Blend Sheet'!$AA$4=WAC_IIN),0))*'Blend Sheet'!$AA27,0) + IFERROR(INDEX(WAC_Item_Cost,MATCH(1,(E$1=WAC_District)*('Blend Sheet'!$AB$4=WAC_IIN),0))*'Blend Sheet'!$AB27,0) + IFERROR(INDEX(WAC_Item_Cost,MATCH(1,(E$1=WAC_District)*('Blend Sheet'!$AC$4=WAC_IIN),0))*'Blend Sheet'!$AC27,0) + IFERROR(INDEX(WAC_Item_Cost,MATCH(1,(E$1=WAC_District)*('Blend Sheet'!$AD$4=WAC_IIN),0))*'Blend Sheet'!$AD27,0) + IFERROR(INDEX(WAC_Item_Cost,MATCH(1,(E$1=WAC_District)*('Blend Sheet'!$AE$4=WAC_IIN),0))*'Blend Sheet'!$AE27,0) + IFERROR(INDEX(WAC_Item_Cost,MATCH(1,(E$1=WAC_District)*('Blend Sheet'!$AF$4=WAC_IIN),0))*'Blend Sheet'!$AF27,0) + IFERROR(INDEX(WAC_Item_Cost,MATCH(1,(E$1=WAC_District)*('Blend Sheet'!$AG$4=WAC_IIN),0))*'Blend Sheet'!$AG27,0) + IFERROR(INDEX(WAC_Item_Cost,MATCH(1,(E$1=WAC_District)*('Blend Sheet'!$AH$4=WAC_IIN),0))*'Blend Sheet'!$AH27,0) + IFERROR(INDEX(WAC_Item_Cost,MATCH(1,(E$1=WAC_District)*('Blend Sheet'!$AI$4=WAC_IIN),0))*'Blend Sheet'!$AI27,0) + IFERROR(INDEX(WAC_Item_Cost,MATCH(1,(E$1=WAC_District)*('Blend Sheet'!$AJ$4=WAC_IIN),0))*'Blend Sheet'!$AJ27,0) + IFERROR(INDEX(WAC_Item_Cost,MATCH(1,(E$1=WAC_District)*('Blend Sheet'!$AK$4=WAC_IIN),0))*'Blend Sheet'!$AK27,0) + IFERROR(INDEX(WAC_Item_Cost,MATCH(1,(E$1=WAC_District)*('Blend Sheet'!$AL$4=WAC_IIN),0))*'Blend Sheet'!$AL27,0) + IFERROR(INDEX(WAC_Item_Cost,MATCH(1,(E$1=WAC_District)*('Blend Sheet'!$AM$4=WAC_IIN),0))*'Blend Sheet'!$AM27,0) + IFERROR(INDEX(WAC_Item_Cost,MATCH(1,(E$1=WAC_District)*('Blend Sheet'!$AN$4=WAC_IIN),0))*'Blend Sheet'!$AN27,0) + IFERROR(INDEX(WAC_Item_Cost,MATCH(1,(E$1=WAC_District)*('Blend Sheet'!$AO$4=WAC_IIN),0))*'Blend Sheet'!$AO27,0) + IFERROR(INDEX(WAC_Item_Cost,MATCH(1,(E$1=WAC_District)*('Blend Sheet'!$AP$4=WAC_IIN),0))*'Blend Sheet'!$AP27/1000,0)</f>
        <v>254.80633320999996</v>
      </c>
      <c r="F24" s="245">
        <f t="array" ref="F24">IFERROR(INDEX(WAC_Item_Cost,MATCH(1,(F$1=WAC_District)*('Blend Sheet'!$C$4=WAC_IIN),0))*'Blend Sheet'!$C27/1000,0) + IFERROR(INDEX(WAC_Item_Cost,MATCH(1,(F$1=WAC_District)*('Blend Sheet'!$D$4=WAC_IIN),0))*'Blend Sheet'!$D27/1000,0) + IFERROR(INDEX(WAC_Item_Cost,MATCH(1,(F$1=WAC_District)*('Blend Sheet'!$E$4=WAC_IIN),0))*'Blend Sheet'!$E27/1000,0) + IFERROR(INDEX(WAC_Item_Cost,MATCH(1,(F$1=WAC_District)*('Blend Sheet'!$F$4=WAC_IIN),0))*'Blend Sheet'!$F27/1000,0)  + IFERROR(INDEX(WAC_Item_Cost,MATCH(1,(F$1=WAC_District)*('Blend Sheet'!$G$4=WAC_IIN),0))*'Blend Sheet'!$G27,0) + IFERROR(INDEX(WAC_Item_Cost,MATCH(1,(F$1=WAC_District)*('Blend Sheet'!$H$4=WAC_IIN),0))*'Blend Sheet'!$H27,0)  + IFERROR(INDEX(WAC_Item_Cost,MATCH(1,(F$1=WAC_District)*('Blend Sheet'!$I$4=WAC_IIN),0))*'Blend Sheet'!$I27,0) + IFERROR(INDEX(WAC_Item_Cost,MATCH(1,(F$1=WAC_District)*('Blend Sheet'!$J$4=WAC_IIN),0))*'Blend Sheet'!$J27,0) + IFERROR(INDEX(WAC_Item_Cost,MATCH(1,(F$1=WAC_District)*('Blend Sheet'!$K$4=WAC_IIN),0))*'Blend Sheet'!$K27,0) + IFERROR(INDEX(WAC_Item_Cost,MATCH(1,(F$1=WAC_District)*('Blend Sheet'!$L$4=WAC_IIN),0))*'Blend Sheet'!$L27,0) + IFERROR(INDEX(WAC_Item_Cost,MATCH(1,(F$1=WAC_District)*('Blend Sheet'!$M$4=WAC_IIN),0))*'Blend Sheet'!$M27,0) + IFERROR(INDEX(WAC_Item_Cost,MATCH(1,(F$1=WAC_District)*('Blend Sheet'!$N$4=WAC_IIN),0))*'Blend Sheet'!$N27,0) + IFERROR(INDEX(WAC_Item_Cost,MATCH(1,(F$1=WAC_District)*('Blend Sheet'!$O$4=WAC_IIN),0))*'Blend Sheet'!$O27,0) + IFERROR(INDEX(WAC_Item_Cost,MATCH(1,(F$1=WAC_District)*('Blend Sheet'!$P$4=WAC_IIN),0))*'Blend Sheet'!$P27,0) + IFERROR(INDEX(WAC_Item_Cost,MATCH(1,(F$1=WAC_District)*('Blend Sheet'!$Q$4=WAC_IIN),0))*'Blend Sheet'!$Q27,0) + IFERROR(INDEX(WAC_Item_Cost,MATCH(1,(F$1=WAC_District)*('Blend Sheet'!$R$4=WAC_IIN),0))*'Blend Sheet'!$R27,0) + IFERROR(INDEX(WAC_Item_Cost,MATCH(1,(F$1=WAC_District)*('Blend Sheet'!$S$4=WAC_IIN),0))*'Blend Sheet'!$S27,0) + IFERROR(INDEX(WAC_Item_Cost,MATCH(1,(F$1=WAC_District)*('Blend Sheet'!$T$4=WAC_IIN),0))*'Blend Sheet'!$T27,0) + IFERROR(INDEX(WAC_Item_Cost,MATCH(1,(F$1=WAC_District)*('Blend Sheet'!$U$4=WAC_IIN),0))*'Blend Sheet'!$U27,0) + IFERROR(INDEX(WAC_Item_Cost,MATCH(1,(F$1=WAC_District)*('Blend Sheet'!$V$4=WAC_IIN),0))*'Blend Sheet'!$V27,0) + IFERROR(INDEX(WAC_Item_Cost,MATCH(1,(F$1=WAC_District)*('Blend Sheet'!$W$4=WAC_IIN),0))*'Blend Sheet'!$W27,0) + IFERROR(INDEX(WAC_Item_Cost,MATCH(1,(F$1=WAC_District)*('Blend Sheet'!$X$4=WAC_IIN),0))*'Blend Sheet'!$X27,0) + IFERROR(INDEX(WAC_Item_Cost,MATCH(1,(F$1=WAC_District)*('Blend Sheet'!$Y$4=WAC_IIN),0))*'Blend Sheet'!$Y27,0) + IFERROR(INDEX(WAC_Item_Cost,MATCH(1,(F$1=WAC_District)*('Blend Sheet'!$Z$4=WAC_IIN),0))*'Blend Sheet'!$Z27,0) + IFERROR(INDEX(WAC_Item_Cost,MATCH(1,(F$1=WAC_District)*('Blend Sheet'!$AA$4=WAC_IIN),0))*'Blend Sheet'!$AA27,0) + IFERROR(INDEX(WAC_Item_Cost,MATCH(1,(F$1=WAC_District)*('Blend Sheet'!$AB$4=WAC_IIN),0))*'Blend Sheet'!$AB27,0) + IFERROR(INDEX(WAC_Item_Cost,MATCH(1,(F$1=WAC_District)*('Blend Sheet'!$AC$4=WAC_IIN),0))*'Blend Sheet'!$AC27,0) + IFERROR(INDEX(WAC_Item_Cost,MATCH(1,(F$1=WAC_District)*('Blend Sheet'!$AD$4=WAC_IIN),0))*'Blend Sheet'!$AD27,0) + IFERROR(INDEX(WAC_Item_Cost,MATCH(1,(F$1=WAC_District)*('Blend Sheet'!$AE$4=WAC_IIN),0))*'Blend Sheet'!$AE27,0) + IFERROR(INDEX(WAC_Item_Cost,MATCH(1,(F$1=WAC_District)*('Blend Sheet'!$AF$4=WAC_IIN),0))*'Blend Sheet'!$AF27,0) + IFERROR(INDEX(WAC_Item_Cost,MATCH(1,(F$1=WAC_District)*('Blend Sheet'!$AG$4=WAC_IIN),0))*'Blend Sheet'!$AG27,0) + IFERROR(INDEX(WAC_Item_Cost,MATCH(1,(F$1=WAC_District)*('Blend Sheet'!$AH$4=WAC_IIN),0))*'Blend Sheet'!$AH27,0) + IFERROR(INDEX(WAC_Item_Cost,MATCH(1,(F$1=WAC_District)*('Blend Sheet'!$AI$4=WAC_IIN),0))*'Blend Sheet'!$AI27,0) + IFERROR(INDEX(WAC_Item_Cost,MATCH(1,(F$1=WAC_District)*('Blend Sheet'!$AJ$4=WAC_IIN),0))*'Blend Sheet'!$AJ27,0) + IFERROR(INDEX(WAC_Item_Cost,MATCH(1,(F$1=WAC_District)*('Blend Sheet'!$AK$4=WAC_IIN),0))*'Blend Sheet'!$AK27,0) + IFERROR(INDEX(WAC_Item_Cost,MATCH(1,(F$1=WAC_District)*('Blend Sheet'!$AL$4=WAC_IIN),0))*'Blend Sheet'!$AL27,0) + IFERROR(INDEX(WAC_Item_Cost,MATCH(1,(F$1=WAC_District)*('Blend Sheet'!$AM$4=WAC_IIN),0))*'Blend Sheet'!$AM27,0) + IFERROR(INDEX(WAC_Item_Cost,MATCH(1,(F$1=WAC_District)*('Blend Sheet'!$AN$4=WAC_IIN),0))*'Blend Sheet'!$AN27,0) + IFERROR(INDEX(WAC_Item_Cost,MATCH(1,(F$1=WAC_District)*('Blend Sheet'!$AO$4=WAC_IIN),0))*'Blend Sheet'!$AO27,0) + IFERROR(INDEX(WAC_Item_Cost,MATCH(1,(F$1=WAC_District)*('Blend Sheet'!$AP$4=WAC_IIN),0))*'Blend Sheet'!$AP27/1000,0)</f>
        <v>227.94296144999998</v>
      </c>
      <c r="G24" s="245">
        <f t="array" ref="G24">IFERROR(INDEX(WAC_Item_Cost,MATCH(1,(G$1=WAC_District)*('Blend Sheet'!$C$4=WAC_IIN),0))*'Blend Sheet'!$C27/1000,0) + IFERROR(INDEX(WAC_Item_Cost,MATCH(1,(G$1=WAC_District)*('Blend Sheet'!$D$4=WAC_IIN),0))*'Blend Sheet'!$D27/1000,0) + IFERROR(INDEX(WAC_Item_Cost,MATCH(1,(G$1=WAC_District)*('Blend Sheet'!$E$4=WAC_IIN),0))*'Blend Sheet'!$E27/1000,0) + IFERROR(INDEX(WAC_Item_Cost,MATCH(1,(G$1=WAC_District)*('Blend Sheet'!$F$4=WAC_IIN),0))*'Blend Sheet'!$F27/1000,0)  + IFERROR(INDEX(WAC_Item_Cost,MATCH(1,(G$1=WAC_District)*('Blend Sheet'!$G$4=WAC_IIN),0))*'Blend Sheet'!$G27,0) + IFERROR(INDEX(WAC_Item_Cost,MATCH(1,(G$1=WAC_District)*('Blend Sheet'!$H$4=WAC_IIN),0))*'Blend Sheet'!$H27,0)  + IFERROR(INDEX(WAC_Item_Cost,MATCH(1,(G$1=WAC_District)*('Blend Sheet'!$I$4=WAC_IIN),0))*'Blend Sheet'!$I27,0) + IFERROR(INDEX(WAC_Item_Cost,MATCH(1,(G$1=WAC_District)*('Blend Sheet'!$J$4=WAC_IIN),0))*'Blend Sheet'!$J27,0) + IFERROR(INDEX(WAC_Item_Cost,MATCH(1,(G$1=WAC_District)*('Blend Sheet'!$K$4=WAC_IIN),0))*'Blend Sheet'!$K27,0) + IFERROR(INDEX(WAC_Item_Cost,MATCH(1,(G$1=WAC_District)*('Blend Sheet'!$L$4=WAC_IIN),0))*'Blend Sheet'!$L27,0) + IFERROR(INDEX(WAC_Item_Cost,MATCH(1,(G$1=WAC_District)*('Blend Sheet'!$M$4=WAC_IIN),0))*'Blend Sheet'!$M27,0) + IFERROR(INDEX(WAC_Item_Cost,MATCH(1,(G$1=WAC_District)*('Blend Sheet'!$N$4=WAC_IIN),0))*'Blend Sheet'!$N27,0) + IFERROR(INDEX(WAC_Item_Cost,MATCH(1,(G$1=WAC_District)*('Blend Sheet'!$O$4=WAC_IIN),0))*'Blend Sheet'!$O27,0) + IFERROR(INDEX(WAC_Item_Cost,MATCH(1,(G$1=WAC_District)*('Blend Sheet'!$P$4=WAC_IIN),0))*'Blend Sheet'!$P27,0) + IFERROR(INDEX(WAC_Item_Cost,MATCH(1,(G$1=WAC_District)*('Blend Sheet'!$Q$4=WAC_IIN),0))*'Blend Sheet'!$Q27,0) + IFERROR(INDEX(WAC_Item_Cost,MATCH(1,(G$1=WAC_District)*('Blend Sheet'!$R$4=WAC_IIN),0))*'Blend Sheet'!$R27,0) + IFERROR(INDEX(WAC_Item_Cost,MATCH(1,(G$1=WAC_District)*('Blend Sheet'!$S$4=WAC_IIN),0))*'Blend Sheet'!$S27,0) + IFERROR(INDEX(WAC_Item_Cost,MATCH(1,(G$1=WAC_District)*('Blend Sheet'!$T$4=WAC_IIN),0))*'Blend Sheet'!$T27,0) + IFERROR(INDEX(WAC_Item_Cost,MATCH(1,(G$1=WAC_District)*('Blend Sheet'!$U$4=WAC_IIN),0))*'Blend Sheet'!$U27,0) + IFERROR(INDEX(WAC_Item_Cost,MATCH(1,(G$1=WAC_District)*('Blend Sheet'!$V$4=WAC_IIN),0))*'Blend Sheet'!$V27,0) + IFERROR(INDEX(WAC_Item_Cost,MATCH(1,(G$1=WAC_District)*('Blend Sheet'!$W$4=WAC_IIN),0))*'Blend Sheet'!$W27,0) + IFERROR(INDEX(WAC_Item_Cost,MATCH(1,(G$1=WAC_District)*('Blend Sheet'!$X$4=WAC_IIN),0))*'Blend Sheet'!$X27,0) + IFERROR(INDEX(WAC_Item_Cost,MATCH(1,(G$1=WAC_District)*('Blend Sheet'!$Y$4=WAC_IIN),0))*'Blend Sheet'!$Y27,0) + IFERROR(INDEX(WAC_Item_Cost,MATCH(1,(G$1=WAC_District)*('Blend Sheet'!$Z$4=WAC_IIN),0))*'Blend Sheet'!$Z27,0) + IFERROR(INDEX(WAC_Item_Cost,MATCH(1,(G$1=WAC_District)*('Blend Sheet'!$AA$4=WAC_IIN),0))*'Blend Sheet'!$AA27,0) + IFERROR(INDEX(WAC_Item_Cost,MATCH(1,(G$1=WAC_District)*('Blend Sheet'!$AB$4=WAC_IIN),0))*'Blend Sheet'!$AB27,0) + IFERROR(INDEX(WAC_Item_Cost,MATCH(1,(G$1=WAC_District)*('Blend Sheet'!$AC$4=WAC_IIN),0))*'Blend Sheet'!$AC27,0) + IFERROR(INDEX(WAC_Item_Cost,MATCH(1,(G$1=WAC_District)*('Blend Sheet'!$AD$4=WAC_IIN),0))*'Blend Sheet'!$AD27,0) + IFERROR(INDEX(WAC_Item_Cost,MATCH(1,(G$1=WAC_District)*('Blend Sheet'!$AE$4=WAC_IIN),0))*'Blend Sheet'!$AE27,0) + IFERROR(INDEX(WAC_Item_Cost,MATCH(1,(G$1=WAC_District)*('Blend Sheet'!$AF$4=WAC_IIN),0))*'Blend Sheet'!$AF27,0) + IFERROR(INDEX(WAC_Item_Cost,MATCH(1,(G$1=WAC_District)*('Blend Sheet'!$AG$4=WAC_IIN),0))*'Blend Sheet'!$AG27,0) + IFERROR(INDEX(WAC_Item_Cost,MATCH(1,(G$1=WAC_District)*('Blend Sheet'!$AH$4=WAC_IIN),0))*'Blend Sheet'!$AH27,0) + IFERROR(INDEX(WAC_Item_Cost,MATCH(1,(G$1=WAC_District)*('Blend Sheet'!$AI$4=WAC_IIN),0))*'Blend Sheet'!$AI27,0) + IFERROR(INDEX(WAC_Item_Cost,MATCH(1,(G$1=WAC_District)*('Blend Sheet'!$AJ$4=WAC_IIN),0))*'Blend Sheet'!$AJ27,0) + IFERROR(INDEX(WAC_Item_Cost,MATCH(1,(G$1=WAC_District)*('Blend Sheet'!$AK$4=WAC_IIN),0))*'Blend Sheet'!$AK27,0) + IFERROR(INDEX(WAC_Item_Cost,MATCH(1,(G$1=WAC_District)*('Blend Sheet'!$AL$4=WAC_IIN),0))*'Blend Sheet'!$AL27,0) + IFERROR(INDEX(WAC_Item_Cost,MATCH(1,(G$1=WAC_District)*('Blend Sheet'!$AM$4=WAC_IIN),0))*'Blend Sheet'!$AM27,0) + IFERROR(INDEX(WAC_Item_Cost,MATCH(1,(G$1=WAC_District)*('Blend Sheet'!$AN$4=WAC_IIN),0))*'Blend Sheet'!$AN27,0) + IFERROR(INDEX(WAC_Item_Cost,MATCH(1,(G$1=WAC_District)*('Blend Sheet'!$AO$4=WAC_IIN),0))*'Blend Sheet'!$AO27,0) + IFERROR(INDEX(WAC_Item_Cost,MATCH(1,(G$1=WAC_District)*('Blend Sheet'!$AP$4=WAC_IIN),0))*'Blend Sheet'!$AP27/1000,0)</f>
        <v>223.75564645499998</v>
      </c>
      <c r="H24" s="245">
        <f t="array" ref="H24">IFERROR(INDEX(WAC_Item_Cost,MATCH(1,(H$1=WAC_District)*('Blend Sheet'!$C$4=WAC_IIN),0))*'Blend Sheet'!$C27/1000,0) + IFERROR(INDEX(WAC_Item_Cost,MATCH(1,(H$1=WAC_District)*('Blend Sheet'!$D$4=WAC_IIN),0))*'Blend Sheet'!$D27/1000,0) + IFERROR(INDEX(WAC_Item_Cost,MATCH(1,(H$1=WAC_District)*('Blend Sheet'!$E$4=WAC_IIN),0))*'Blend Sheet'!$E27/1000,0) + IFERROR(INDEX(WAC_Item_Cost,MATCH(1,(H$1=WAC_District)*('Blend Sheet'!$F$4=WAC_IIN),0))*'Blend Sheet'!$F27/1000,0)  + IFERROR(INDEX(WAC_Item_Cost,MATCH(1,(H$1=WAC_District)*('Blend Sheet'!$G$4=WAC_IIN),0))*'Blend Sheet'!$G27,0) + IFERROR(INDEX(WAC_Item_Cost,MATCH(1,(H$1=WAC_District)*('Blend Sheet'!$H$4=WAC_IIN),0))*'Blend Sheet'!$H27,0)  + IFERROR(INDEX(WAC_Item_Cost,MATCH(1,(H$1=WAC_District)*('Blend Sheet'!$I$4=WAC_IIN),0))*'Blend Sheet'!$I27,0) + IFERROR(INDEX(WAC_Item_Cost,MATCH(1,(H$1=WAC_District)*('Blend Sheet'!$J$4=WAC_IIN),0))*'Blend Sheet'!$J27,0) + IFERROR(INDEX(WAC_Item_Cost,MATCH(1,(H$1=WAC_District)*('Blend Sheet'!$K$4=WAC_IIN),0))*'Blend Sheet'!$K27,0) + IFERROR(INDEX(WAC_Item_Cost,MATCH(1,(H$1=WAC_District)*('Blend Sheet'!$L$4=WAC_IIN),0))*'Blend Sheet'!$L27,0) + IFERROR(INDEX(WAC_Item_Cost,MATCH(1,(H$1=WAC_District)*('Blend Sheet'!$M$4=WAC_IIN),0))*'Blend Sheet'!$M27,0) + IFERROR(INDEX(WAC_Item_Cost,MATCH(1,(H$1=WAC_District)*('Blend Sheet'!$N$4=WAC_IIN),0))*'Blend Sheet'!$N27,0) + IFERROR(INDEX(WAC_Item_Cost,MATCH(1,(H$1=WAC_District)*('Blend Sheet'!$O$4=WAC_IIN),0))*'Blend Sheet'!$O27,0) + IFERROR(INDEX(WAC_Item_Cost,MATCH(1,(H$1=WAC_District)*('Blend Sheet'!$P$4=WAC_IIN),0))*'Blend Sheet'!$P27,0) + IFERROR(INDEX(WAC_Item_Cost,MATCH(1,(H$1=WAC_District)*('Blend Sheet'!$Q$4=WAC_IIN),0))*'Blend Sheet'!$Q27,0) + IFERROR(INDEX(WAC_Item_Cost,MATCH(1,(H$1=WAC_District)*('Blend Sheet'!$R$4=WAC_IIN),0))*'Blend Sheet'!$R27,0) + IFERROR(INDEX(WAC_Item_Cost,MATCH(1,(H$1=WAC_District)*('Blend Sheet'!$S$4=WAC_IIN),0))*'Blend Sheet'!$S27,0) + IFERROR(INDEX(WAC_Item_Cost,MATCH(1,(H$1=WAC_District)*('Blend Sheet'!$T$4=WAC_IIN),0))*'Blend Sheet'!$T27,0) + IFERROR(INDEX(WAC_Item_Cost,MATCH(1,(H$1=WAC_District)*('Blend Sheet'!$U$4=WAC_IIN),0))*'Blend Sheet'!$U27,0) + IFERROR(INDEX(WAC_Item_Cost,MATCH(1,(H$1=WAC_District)*('Blend Sheet'!$V$4=WAC_IIN),0))*'Blend Sheet'!$V27,0) + IFERROR(INDEX(WAC_Item_Cost,MATCH(1,(H$1=WAC_District)*('Blend Sheet'!$W$4=WAC_IIN),0))*'Blend Sheet'!$W27,0) + IFERROR(INDEX(WAC_Item_Cost,MATCH(1,(H$1=WAC_District)*('Blend Sheet'!$X$4=WAC_IIN),0))*'Blend Sheet'!$X27,0) + IFERROR(INDEX(WAC_Item_Cost,MATCH(1,(H$1=WAC_District)*('Blend Sheet'!$Y$4=WAC_IIN),0))*'Blend Sheet'!$Y27,0) + IFERROR(INDEX(WAC_Item_Cost,MATCH(1,(H$1=WAC_District)*('Blend Sheet'!$Z$4=WAC_IIN),0))*'Blend Sheet'!$Z27,0) + IFERROR(INDEX(WAC_Item_Cost,MATCH(1,(H$1=WAC_District)*('Blend Sheet'!$AA$4=WAC_IIN),0))*'Blend Sheet'!$AA27,0) + IFERROR(INDEX(WAC_Item_Cost,MATCH(1,(H$1=WAC_District)*('Blend Sheet'!$AB$4=WAC_IIN),0))*'Blend Sheet'!$AB27,0) + IFERROR(INDEX(WAC_Item_Cost,MATCH(1,(H$1=WAC_District)*('Blend Sheet'!$AC$4=WAC_IIN),0))*'Blend Sheet'!$AC27,0) + IFERROR(INDEX(WAC_Item_Cost,MATCH(1,(H$1=WAC_District)*('Blend Sheet'!$AD$4=WAC_IIN),0))*'Blend Sheet'!$AD27,0) + IFERROR(INDEX(WAC_Item_Cost,MATCH(1,(H$1=WAC_District)*('Blend Sheet'!$AE$4=WAC_IIN),0))*'Blend Sheet'!$AE27,0) + IFERROR(INDEX(WAC_Item_Cost,MATCH(1,(H$1=WAC_District)*('Blend Sheet'!$AF$4=WAC_IIN),0))*'Blend Sheet'!$AF27,0) + IFERROR(INDEX(WAC_Item_Cost,MATCH(1,(H$1=WAC_District)*('Blend Sheet'!$AG$4=WAC_IIN),0))*'Blend Sheet'!$AG27,0) + IFERROR(INDEX(WAC_Item_Cost,MATCH(1,(H$1=WAC_District)*('Blend Sheet'!$AH$4=WAC_IIN),0))*'Blend Sheet'!$AH27,0) + IFERROR(INDEX(WAC_Item_Cost,MATCH(1,(H$1=WAC_District)*('Blend Sheet'!$AI$4=WAC_IIN),0))*'Blend Sheet'!$AI27,0) + IFERROR(INDEX(WAC_Item_Cost,MATCH(1,(H$1=WAC_District)*('Blend Sheet'!$AJ$4=WAC_IIN),0))*'Blend Sheet'!$AJ27,0) + IFERROR(INDEX(WAC_Item_Cost,MATCH(1,(H$1=WAC_District)*('Blend Sheet'!$AK$4=WAC_IIN),0))*'Blend Sheet'!$AK27,0) + IFERROR(INDEX(WAC_Item_Cost,MATCH(1,(H$1=WAC_District)*('Blend Sheet'!$AL$4=WAC_IIN),0))*'Blend Sheet'!$AL27,0) + IFERROR(INDEX(WAC_Item_Cost,MATCH(1,(H$1=WAC_District)*('Blend Sheet'!$AM$4=WAC_IIN),0))*'Blend Sheet'!$AM27,0) + IFERROR(INDEX(WAC_Item_Cost,MATCH(1,(H$1=WAC_District)*('Blend Sheet'!$AN$4=WAC_IIN),0))*'Blend Sheet'!$AN27,0) + IFERROR(INDEX(WAC_Item_Cost,MATCH(1,(H$1=WAC_District)*('Blend Sheet'!$AO$4=WAC_IIN),0))*'Blend Sheet'!$AO27,0) + IFERROR(INDEX(WAC_Item_Cost,MATCH(1,(H$1=WAC_District)*('Blend Sheet'!$AP$4=WAC_IIN),0))*'Blend Sheet'!$AP27/1000,0)</f>
        <v>228.37810340499999</v>
      </c>
      <c r="I24" s="245">
        <f t="array" ref="I24">IFERROR(INDEX(WAC_Item_Cost,MATCH(1,(I$1=WAC_District)*('Blend Sheet'!$C$4=WAC_IIN),0))*'Blend Sheet'!$C27/1000,0) + IFERROR(INDEX(WAC_Item_Cost,MATCH(1,(I$1=WAC_District)*('Blend Sheet'!$D$4=WAC_IIN),0))*'Blend Sheet'!$D27/1000,0) + IFERROR(INDEX(WAC_Item_Cost,MATCH(1,(I$1=WAC_District)*('Blend Sheet'!$E$4=WAC_IIN),0))*'Blend Sheet'!$E27/1000,0) + IFERROR(INDEX(WAC_Item_Cost,MATCH(1,(I$1=WAC_District)*('Blend Sheet'!$F$4=WAC_IIN),0))*'Blend Sheet'!$F27/1000,0)  + IFERROR(INDEX(WAC_Item_Cost,MATCH(1,(I$1=WAC_District)*('Blend Sheet'!$G$4=WAC_IIN),0))*'Blend Sheet'!$G27,0) + IFERROR(INDEX(WAC_Item_Cost,MATCH(1,(I$1=WAC_District)*('Blend Sheet'!$H$4=WAC_IIN),0))*'Blend Sheet'!$H27,0)  + IFERROR(INDEX(WAC_Item_Cost,MATCH(1,(I$1=WAC_District)*('Blend Sheet'!$I$4=WAC_IIN),0))*'Blend Sheet'!$I27,0) + IFERROR(INDEX(WAC_Item_Cost,MATCH(1,(I$1=WAC_District)*('Blend Sheet'!$J$4=WAC_IIN),0))*'Blend Sheet'!$J27,0) + IFERROR(INDEX(WAC_Item_Cost,MATCH(1,(I$1=WAC_District)*('Blend Sheet'!$K$4=WAC_IIN),0))*'Blend Sheet'!$K27,0) + IFERROR(INDEX(WAC_Item_Cost,MATCH(1,(I$1=WAC_District)*('Blend Sheet'!$L$4=WAC_IIN),0))*'Blend Sheet'!$L27,0) + IFERROR(INDEX(WAC_Item_Cost,MATCH(1,(I$1=WAC_District)*('Blend Sheet'!$M$4=WAC_IIN),0))*'Blend Sheet'!$M27,0) + IFERROR(INDEX(WAC_Item_Cost,MATCH(1,(I$1=WAC_District)*('Blend Sheet'!$N$4=WAC_IIN),0))*'Blend Sheet'!$N27,0) + IFERROR(INDEX(WAC_Item_Cost,MATCH(1,(I$1=WAC_District)*('Blend Sheet'!$O$4=WAC_IIN),0))*'Blend Sheet'!$O27,0) + IFERROR(INDEX(WAC_Item_Cost,MATCH(1,(I$1=WAC_District)*('Blend Sheet'!$P$4=WAC_IIN),0))*'Blend Sheet'!$P27,0) + IFERROR(INDEX(WAC_Item_Cost,MATCH(1,(I$1=WAC_District)*('Blend Sheet'!$Q$4=WAC_IIN),0))*'Blend Sheet'!$Q27,0) + IFERROR(INDEX(WAC_Item_Cost,MATCH(1,(I$1=WAC_District)*('Blend Sheet'!$R$4=WAC_IIN),0))*'Blend Sheet'!$R27,0) + IFERROR(INDEX(WAC_Item_Cost,MATCH(1,(I$1=WAC_District)*('Blend Sheet'!$S$4=WAC_IIN),0))*'Blend Sheet'!$S27,0) + IFERROR(INDEX(WAC_Item_Cost,MATCH(1,(I$1=WAC_District)*('Blend Sheet'!$T$4=WAC_IIN),0))*'Blend Sheet'!$T27,0) + IFERROR(INDEX(WAC_Item_Cost,MATCH(1,(I$1=WAC_District)*('Blend Sheet'!$U$4=WAC_IIN),0))*'Blend Sheet'!$U27,0) + IFERROR(INDEX(WAC_Item_Cost,MATCH(1,(I$1=WAC_District)*('Blend Sheet'!$V$4=WAC_IIN),0))*'Blend Sheet'!$V27,0) + IFERROR(INDEX(WAC_Item_Cost,MATCH(1,(I$1=WAC_District)*('Blend Sheet'!$W$4=WAC_IIN),0))*'Blend Sheet'!$W27,0) + IFERROR(INDEX(WAC_Item_Cost,MATCH(1,(I$1=WAC_District)*('Blend Sheet'!$X$4=WAC_IIN),0))*'Blend Sheet'!$X27,0) + IFERROR(INDEX(WAC_Item_Cost,MATCH(1,(I$1=WAC_District)*('Blend Sheet'!$Y$4=WAC_IIN),0))*'Blend Sheet'!$Y27,0) + IFERROR(INDEX(WAC_Item_Cost,MATCH(1,(I$1=WAC_District)*('Blend Sheet'!$Z$4=WAC_IIN),0))*'Blend Sheet'!$Z27,0) + IFERROR(INDEX(WAC_Item_Cost,MATCH(1,(I$1=WAC_District)*('Blend Sheet'!$AA$4=WAC_IIN),0))*'Blend Sheet'!$AA27,0) + IFERROR(INDEX(WAC_Item_Cost,MATCH(1,(I$1=WAC_District)*('Blend Sheet'!$AB$4=WAC_IIN),0))*'Blend Sheet'!$AB27,0) + IFERROR(INDEX(WAC_Item_Cost,MATCH(1,(I$1=WAC_District)*('Blend Sheet'!$AC$4=WAC_IIN),0))*'Blend Sheet'!$AC27,0) + IFERROR(INDEX(WAC_Item_Cost,MATCH(1,(I$1=WAC_District)*('Blend Sheet'!$AD$4=WAC_IIN),0))*'Blend Sheet'!$AD27,0) + IFERROR(INDEX(WAC_Item_Cost,MATCH(1,(I$1=WAC_District)*('Blend Sheet'!$AE$4=WAC_IIN),0))*'Blend Sheet'!$AE27,0) + IFERROR(INDEX(WAC_Item_Cost,MATCH(1,(I$1=WAC_District)*('Blend Sheet'!$AF$4=WAC_IIN),0))*'Blend Sheet'!$AF27,0) + IFERROR(INDEX(WAC_Item_Cost,MATCH(1,(I$1=WAC_District)*('Blend Sheet'!$AG$4=WAC_IIN),0))*'Blend Sheet'!$AG27,0) + IFERROR(INDEX(WAC_Item_Cost,MATCH(1,(I$1=WAC_District)*('Blend Sheet'!$AH$4=WAC_IIN),0))*'Blend Sheet'!$AH27,0) + IFERROR(INDEX(WAC_Item_Cost,MATCH(1,(I$1=WAC_District)*('Blend Sheet'!$AI$4=WAC_IIN),0))*'Blend Sheet'!$AI27,0) + IFERROR(INDEX(WAC_Item_Cost,MATCH(1,(I$1=WAC_District)*('Blend Sheet'!$AJ$4=WAC_IIN),0))*'Blend Sheet'!$AJ27,0) + IFERROR(INDEX(WAC_Item_Cost,MATCH(1,(I$1=WAC_District)*('Blend Sheet'!$AK$4=WAC_IIN),0))*'Blend Sheet'!$AK27,0) + IFERROR(INDEX(WAC_Item_Cost,MATCH(1,(I$1=WAC_District)*('Blend Sheet'!$AL$4=WAC_IIN),0))*'Blend Sheet'!$AL27,0) + IFERROR(INDEX(WAC_Item_Cost,MATCH(1,(I$1=WAC_District)*('Blend Sheet'!$AM$4=WAC_IIN),0))*'Blend Sheet'!$AM27,0) + IFERROR(INDEX(WAC_Item_Cost,MATCH(1,(I$1=WAC_District)*('Blend Sheet'!$AN$4=WAC_IIN),0))*'Blend Sheet'!$AN27,0) + IFERROR(INDEX(WAC_Item_Cost,MATCH(1,(I$1=WAC_District)*('Blend Sheet'!$AO$4=WAC_IIN),0))*'Blend Sheet'!$AO27,0) + IFERROR(INDEX(WAC_Item_Cost,MATCH(1,(I$1=WAC_District)*('Blend Sheet'!$AP$4=WAC_IIN),0))*'Blend Sheet'!$AP27/1000,0)</f>
        <v>220.18999609000002</v>
      </c>
      <c r="J24" s="245">
        <f t="array" ref="J24">IFERROR(INDEX(WAC_Item_Cost,MATCH(1,(J$1=WAC_District)*('Blend Sheet'!$C$4=WAC_IIN),0))*'Blend Sheet'!$C27/1000,0) + IFERROR(INDEX(WAC_Item_Cost,MATCH(1,(J$1=WAC_District)*('Blend Sheet'!$D$4=WAC_IIN),0))*'Blend Sheet'!$D27/1000,0) + IFERROR(INDEX(WAC_Item_Cost,MATCH(1,(J$1=WAC_District)*('Blend Sheet'!$E$4=WAC_IIN),0))*'Blend Sheet'!$E27/1000,0) + IFERROR(INDEX(WAC_Item_Cost,MATCH(1,(J$1=WAC_District)*('Blend Sheet'!$F$4=WAC_IIN),0))*'Blend Sheet'!$F27/1000,0)  + IFERROR(INDEX(WAC_Item_Cost,MATCH(1,(J$1=WAC_District)*('Blend Sheet'!$G$4=WAC_IIN),0))*'Blend Sheet'!$G27,0) + IFERROR(INDEX(WAC_Item_Cost,MATCH(1,(J$1=WAC_District)*('Blend Sheet'!$H$4=WAC_IIN),0))*'Blend Sheet'!$H27,0)  + IFERROR(INDEX(WAC_Item_Cost,MATCH(1,(J$1=WAC_District)*('Blend Sheet'!$I$4=WAC_IIN),0))*'Blend Sheet'!$I27,0) + IFERROR(INDEX(WAC_Item_Cost,MATCH(1,(J$1=WAC_District)*('Blend Sheet'!$J$4=WAC_IIN),0))*'Blend Sheet'!$J27,0) + IFERROR(INDEX(WAC_Item_Cost,MATCH(1,(J$1=WAC_District)*('Blend Sheet'!$K$4=WAC_IIN),0))*'Blend Sheet'!$K27,0) + IFERROR(INDEX(WAC_Item_Cost,MATCH(1,(J$1=WAC_District)*('Blend Sheet'!$L$4=WAC_IIN),0))*'Blend Sheet'!$L27,0) + IFERROR(INDEX(WAC_Item_Cost,MATCH(1,(J$1=WAC_District)*('Blend Sheet'!$M$4=WAC_IIN),0))*'Blend Sheet'!$M27,0) + IFERROR(INDEX(WAC_Item_Cost,MATCH(1,(J$1=WAC_District)*('Blend Sheet'!$N$4=WAC_IIN),0))*'Blend Sheet'!$N27,0) + IFERROR(INDEX(WAC_Item_Cost,MATCH(1,(J$1=WAC_District)*('Blend Sheet'!$O$4=WAC_IIN),0))*'Blend Sheet'!$O27,0) + IFERROR(INDEX(WAC_Item_Cost,MATCH(1,(J$1=WAC_District)*('Blend Sheet'!$P$4=WAC_IIN),0))*'Blend Sheet'!$P27,0) + IFERROR(INDEX(WAC_Item_Cost,MATCH(1,(J$1=WAC_District)*('Blend Sheet'!$Q$4=WAC_IIN),0))*'Blend Sheet'!$Q27,0) + IFERROR(INDEX(WAC_Item_Cost,MATCH(1,(J$1=WAC_District)*('Blend Sheet'!$R$4=WAC_IIN),0))*'Blend Sheet'!$R27,0) + IFERROR(INDEX(WAC_Item_Cost,MATCH(1,(J$1=WAC_District)*('Blend Sheet'!$S$4=WAC_IIN),0))*'Blend Sheet'!$S27,0) + IFERROR(INDEX(WAC_Item_Cost,MATCH(1,(J$1=WAC_District)*('Blend Sheet'!$T$4=WAC_IIN),0))*'Blend Sheet'!$T27,0) + IFERROR(INDEX(WAC_Item_Cost,MATCH(1,(J$1=WAC_District)*('Blend Sheet'!$U$4=WAC_IIN),0))*'Blend Sheet'!$U27,0) + IFERROR(INDEX(WAC_Item_Cost,MATCH(1,(J$1=WAC_District)*('Blend Sheet'!$V$4=WAC_IIN),0))*'Blend Sheet'!$V27,0) + IFERROR(INDEX(WAC_Item_Cost,MATCH(1,(J$1=WAC_District)*('Blend Sheet'!$W$4=WAC_IIN),0))*'Blend Sheet'!$W27,0) + IFERROR(INDEX(WAC_Item_Cost,MATCH(1,(J$1=WAC_District)*('Blend Sheet'!$X$4=WAC_IIN),0))*'Blend Sheet'!$X27,0) + IFERROR(INDEX(WAC_Item_Cost,MATCH(1,(J$1=WAC_District)*('Blend Sheet'!$Y$4=WAC_IIN),0))*'Blend Sheet'!$Y27,0) + IFERROR(INDEX(WAC_Item_Cost,MATCH(1,(J$1=WAC_District)*('Blend Sheet'!$Z$4=WAC_IIN),0))*'Blend Sheet'!$Z27,0) + IFERROR(INDEX(WAC_Item_Cost,MATCH(1,(J$1=WAC_District)*('Blend Sheet'!$AA$4=WAC_IIN),0))*'Blend Sheet'!$AA27,0) + IFERROR(INDEX(WAC_Item_Cost,MATCH(1,(J$1=WAC_District)*('Blend Sheet'!$AB$4=WAC_IIN),0))*'Blend Sheet'!$AB27,0) + IFERROR(INDEX(WAC_Item_Cost,MATCH(1,(J$1=WAC_District)*('Blend Sheet'!$AC$4=WAC_IIN),0))*'Blend Sheet'!$AC27,0) + IFERROR(INDEX(WAC_Item_Cost,MATCH(1,(J$1=WAC_District)*('Blend Sheet'!$AD$4=WAC_IIN),0))*'Blend Sheet'!$AD27,0) + IFERROR(INDEX(WAC_Item_Cost,MATCH(1,(J$1=WAC_District)*('Blend Sheet'!$AE$4=WAC_IIN),0))*'Blend Sheet'!$AE27,0) + IFERROR(INDEX(WAC_Item_Cost,MATCH(1,(J$1=WAC_District)*('Blend Sheet'!$AF$4=WAC_IIN),0))*'Blend Sheet'!$AF27,0) + IFERROR(INDEX(WAC_Item_Cost,MATCH(1,(J$1=WAC_District)*('Blend Sheet'!$AG$4=WAC_IIN),0))*'Blend Sheet'!$AG27,0) + IFERROR(INDEX(WAC_Item_Cost,MATCH(1,(J$1=WAC_District)*('Blend Sheet'!$AH$4=WAC_IIN),0))*'Blend Sheet'!$AH27,0) + IFERROR(INDEX(WAC_Item_Cost,MATCH(1,(J$1=WAC_District)*('Blend Sheet'!$AI$4=WAC_IIN),0))*'Blend Sheet'!$AI27,0) + IFERROR(INDEX(WAC_Item_Cost,MATCH(1,(J$1=WAC_District)*('Blend Sheet'!$AJ$4=WAC_IIN),0))*'Blend Sheet'!$AJ27,0) + IFERROR(INDEX(WAC_Item_Cost,MATCH(1,(J$1=WAC_District)*('Blend Sheet'!$AK$4=WAC_IIN),0))*'Blend Sheet'!$AK27,0) + IFERROR(INDEX(WAC_Item_Cost,MATCH(1,(J$1=WAC_District)*('Blend Sheet'!$AL$4=WAC_IIN),0))*'Blend Sheet'!$AL27,0) + IFERROR(INDEX(WAC_Item_Cost,MATCH(1,(J$1=WAC_District)*('Blend Sheet'!$AM$4=WAC_IIN),0))*'Blend Sheet'!$AM27,0) + IFERROR(INDEX(WAC_Item_Cost,MATCH(1,(J$1=WAC_District)*('Blend Sheet'!$AN$4=WAC_IIN),0))*'Blend Sheet'!$AN27,0) + IFERROR(INDEX(WAC_Item_Cost,MATCH(1,(J$1=WAC_District)*('Blend Sheet'!$AO$4=WAC_IIN),0))*'Blend Sheet'!$AO27,0) + IFERROR(INDEX(WAC_Item_Cost,MATCH(1,(J$1=WAC_District)*('Blend Sheet'!$AP$4=WAC_IIN),0))*'Blend Sheet'!$AP27/1000,0)</f>
        <v>215.000532265</v>
      </c>
      <c r="K24" s="245">
        <f t="array" ref="K24">IFERROR(INDEX(WAC_Item_Cost,MATCH(1,(K$1=WAC_District)*('Blend Sheet'!$C$4=WAC_IIN),0))*'Blend Sheet'!$C27/1000,0) + IFERROR(INDEX(WAC_Item_Cost,MATCH(1,(K$1=WAC_District)*('Blend Sheet'!$D$4=WAC_IIN),0))*'Blend Sheet'!$D27/1000,0) + IFERROR(INDEX(WAC_Item_Cost,MATCH(1,(K$1=WAC_District)*('Blend Sheet'!$E$4=WAC_IIN),0))*'Blend Sheet'!$E27/1000,0) + IFERROR(INDEX(WAC_Item_Cost,MATCH(1,(K$1=WAC_District)*('Blend Sheet'!$F$4=WAC_IIN),0))*'Blend Sheet'!$F27/1000,0)  + IFERROR(INDEX(WAC_Item_Cost,MATCH(1,(K$1=WAC_District)*('Blend Sheet'!$G$4=WAC_IIN),0))*'Blend Sheet'!$G27,0) + IFERROR(INDEX(WAC_Item_Cost,MATCH(1,(K$1=WAC_District)*('Blend Sheet'!$H$4=WAC_IIN),0))*'Blend Sheet'!$H27,0)  + IFERROR(INDEX(WAC_Item_Cost,MATCH(1,(K$1=WAC_District)*('Blend Sheet'!$I$4=WAC_IIN),0))*'Blend Sheet'!$I27,0) + IFERROR(INDEX(WAC_Item_Cost,MATCH(1,(K$1=WAC_District)*('Blend Sheet'!$J$4=WAC_IIN),0))*'Blend Sheet'!$J27,0) + IFERROR(INDEX(WAC_Item_Cost,MATCH(1,(K$1=WAC_District)*('Blend Sheet'!$K$4=WAC_IIN),0))*'Blend Sheet'!$K27,0) + IFERROR(INDEX(WAC_Item_Cost,MATCH(1,(K$1=WAC_District)*('Blend Sheet'!$L$4=WAC_IIN),0))*'Blend Sheet'!$L27,0) + IFERROR(INDEX(WAC_Item_Cost,MATCH(1,(K$1=WAC_District)*('Blend Sheet'!$M$4=WAC_IIN),0))*'Blend Sheet'!$M27,0) + IFERROR(INDEX(WAC_Item_Cost,MATCH(1,(K$1=WAC_District)*('Blend Sheet'!$N$4=WAC_IIN),0))*'Blend Sheet'!$N27,0) + IFERROR(INDEX(WAC_Item_Cost,MATCH(1,(K$1=WAC_District)*('Blend Sheet'!$O$4=WAC_IIN),0))*'Blend Sheet'!$O27,0) + IFERROR(INDEX(WAC_Item_Cost,MATCH(1,(K$1=WAC_District)*('Blend Sheet'!$P$4=WAC_IIN),0))*'Blend Sheet'!$P27,0) + IFERROR(INDEX(WAC_Item_Cost,MATCH(1,(K$1=WAC_District)*('Blend Sheet'!$Q$4=WAC_IIN),0))*'Blend Sheet'!$Q27,0) + IFERROR(INDEX(WAC_Item_Cost,MATCH(1,(K$1=WAC_District)*('Blend Sheet'!$R$4=WAC_IIN),0))*'Blend Sheet'!$R27,0) + IFERROR(INDEX(WAC_Item_Cost,MATCH(1,(K$1=WAC_District)*('Blend Sheet'!$S$4=WAC_IIN),0))*'Blend Sheet'!$S27,0) + IFERROR(INDEX(WAC_Item_Cost,MATCH(1,(K$1=WAC_District)*('Blend Sheet'!$T$4=WAC_IIN),0))*'Blend Sheet'!$T27,0) + IFERROR(INDEX(WAC_Item_Cost,MATCH(1,(K$1=WAC_District)*('Blend Sheet'!$U$4=WAC_IIN),0))*'Blend Sheet'!$U27,0) + IFERROR(INDEX(WAC_Item_Cost,MATCH(1,(K$1=WAC_District)*('Blend Sheet'!$V$4=WAC_IIN),0))*'Blend Sheet'!$V27,0) + IFERROR(INDEX(WAC_Item_Cost,MATCH(1,(K$1=WAC_District)*('Blend Sheet'!$W$4=WAC_IIN),0))*'Blend Sheet'!$W27,0) + IFERROR(INDEX(WAC_Item_Cost,MATCH(1,(K$1=WAC_District)*('Blend Sheet'!$X$4=WAC_IIN),0))*'Blend Sheet'!$X27,0) + IFERROR(INDEX(WAC_Item_Cost,MATCH(1,(K$1=WAC_District)*('Blend Sheet'!$Y$4=WAC_IIN),0))*'Blend Sheet'!$Y27,0) + IFERROR(INDEX(WAC_Item_Cost,MATCH(1,(K$1=WAC_District)*('Blend Sheet'!$Z$4=WAC_IIN),0))*'Blend Sheet'!$Z27,0) + IFERROR(INDEX(WAC_Item_Cost,MATCH(1,(K$1=WAC_District)*('Blend Sheet'!$AA$4=WAC_IIN),0))*'Blend Sheet'!$AA27,0) + IFERROR(INDEX(WAC_Item_Cost,MATCH(1,(K$1=WAC_District)*('Blend Sheet'!$AB$4=WAC_IIN),0))*'Blend Sheet'!$AB27,0) + IFERROR(INDEX(WAC_Item_Cost,MATCH(1,(K$1=WAC_District)*('Blend Sheet'!$AC$4=WAC_IIN),0))*'Blend Sheet'!$AC27,0) + IFERROR(INDEX(WAC_Item_Cost,MATCH(1,(K$1=WAC_District)*('Blend Sheet'!$AD$4=WAC_IIN),0))*'Blend Sheet'!$AD27,0) + IFERROR(INDEX(WAC_Item_Cost,MATCH(1,(K$1=WAC_District)*('Blend Sheet'!$AE$4=WAC_IIN),0))*'Blend Sheet'!$AE27,0) + IFERROR(INDEX(WAC_Item_Cost,MATCH(1,(K$1=WAC_District)*('Blend Sheet'!$AF$4=WAC_IIN),0))*'Blend Sheet'!$AF27,0) + IFERROR(INDEX(WAC_Item_Cost,MATCH(1,(K$1=WAC_District)*('Blend Sheet'!$AG$4=WAC_IIN),0))*'Blend Sheet'!$AG27,0) + IFERROR(INDEX(WAC_Item_Cost,MATCH(1,(K$1=WAC_District)*('Blend Sheet'!$AH$4=WAC_IIN),0))*'Blend Sheet'!$AH27,0) + IFERROR(INDEX(WAC_Item_Cost,MATCH(1,(K$1=WAC_District)*('Blend Sheet'!$AI$4=WAC_IIN),0))*'Blend Sheet'!$AI27,0) + IFERROR(INDEX(WAC_Item_Cost,MATCH(1,(K$1=WAC_District)*('Blend Sheet'!$AJ$4=WAC_IIN),0))*'Blend Sheet'!$AJ27,0) + IFERROR(INDEX(WAC_Item_Cost,MATCH(1,(K$1=WAC_District)*('Blend Sheet'!$AK$4=WAC_IIN),0))*'Blend Sheet'!$AK27,0) + IFERROR(INDEX(WAC_Item_Cost,MATCH(1,(K$1=WAC_District)*('Blend Sheet'!$AL$4=WAC_IIN),0))*'Blend Sheet'!$AL27,0) + IFERROR(INDEX(WAC_Item_Cost,MATCH(1,(K$1=WAC_District)*('Blend Sheet'!$AM$4=WAC_IIN),0))*'Blend Sheet'!$AM27,0) + IFERROR(INDEX(WAC_Item_Cost,MATCH(1,(K$1=WAC_District)*('Blend Sheet'!$AN$4=WAC_IIN),0))*'Blend Sheet'!$AN27,0) + IFERROR(INDEX(WAC_Item_Cost,MATCH(1,(K$1=WAC_District)*('Blend Sheet'!$AO$4=WAC_IIN),0))*'Blend Sheet'!$AO27,0) + IFERROR(INDEX(WAC_Item_Cost,MATCH(1,(K$1=WAC_District)*('Blend Sheet'!$AP$4=WAC_IIN),0))*'Blend Sheet'!$AP27/1000,0)</f>
        <v>93.336759405000009</v>
      </c>
      <c r="L24" s="245">
        <f t="array" ref="L24">IFERROR(INDEX(WAC_Item_Cost,MATCH(1,(L$1=WAC_District)*('Blend Sheet'!$C$4=WAC_IIN),0))*'Blend Sheet'!$C27/1000,0) + IFERROR(INDEX(WAC_Item_Cost,MATCH(1,(L$1=WAC_District)*('Blend Sheet'!$D$4=WAC_IIN),0))*'Blend Sheet'!$D27/1000,0) + IFERROR(INDEX(WAC_Item_Cost,MATCH(1,(L$1=WAC_District)*('Blend Sheet'!$E$4=WAC_IIN),0))*'Blend Sheet'!$E27/1000,0) + IFERROR(INDEX(WAC_Item_Cost,MATCH(1,(L$1=WAC_District)*('Blend Sheet'!$F$4=WAC_IIN),0))*'Blend Sheet'!$F27/1000,0)  + IFERROR(INDEX(WAC_Item_Cost,MATCH(1,(L$1=WAC_District)*('Blend Sheet'!$G$4=WAC_IIN),0))*'Blend Sheet'!$G27,0) + IFERROR(INDEX(WAC_Item_Cost,MATCH(1,(L$1=WAC_District)*('Blend Sheet'!$H$4=WAC_IIN),0))*'Blend Sheet'!$H27,0)  + IFERROR(INDEX(WAC_Item_Cost,MATCH(1,(L$1=WAC_District)*('Blend Sheet'!$I$4=WAC_IIN),0))*'Blend Sheet'!$I27,0) + IFERROR(INDEX(WAC_Item_Cost,MATCH(1,(L$1=WAC_District)*('Blend Sheet'!$J$4=WAC_IIN),0))*'Blend Sheet'!$J27,0) + IFERROR(INDEX(WAC_Item_Cost,MATCH(1,(L$1=WAC_District)*('Blend Sheet'!$K$4=WAC_IIN),0))*'Blend Sheet'!$K27,0) + IFERROR(INDEX(WAC_Item_Cost,MATCH(1,(L$1=WAC_District)*('Blend Sheet'!$L$4=WAC_IIN),0))*'Blend Sheet'!$L27,0) + IFERROR(INDEX(WAC_Item_Cost,MATCH(1,(L$1=WAC_District)*('Blend Sheet'!$M$4=WAC_IIN),0))*'Blend Sheet'!$M27,0) + IFERROR(INDEX(WAC_Item_Cost,MATCH(1,(L$1=WAC_District)*('Blend Sheet'!$N$4=WAC_IIN),0))*'Blend Sheet'!$N27,0) + IFERROR(INDEX(WAC_Item_Cost,MATCH(1,(L$1=WAC_District)*('Blend Sheet'!$O$4=WAC_IIN),0))*'Blend Sheet'!$O27,0) + IFERROR(INDEX(WAC_Item_Cost,MATCH(1,(L$1=WAC_District)*('Blend Sheet'!$P$4=WAC_IIN),0))*'Blend Sheet'!$P27,0) + IFERROR(INDEX(WAC_Item_Cost,MATCH(1,(L$1=WAC_District)*('Blend Sheet'!$Q$4=WAC_IIN),0))*'Blend Sheet'!$Q27,0) + IFERROR(INDEX(WAC_Item_Cost,MATCH(1,(L$1=WAC_District)*('Blend Sheet'!$R$4=WAC_IIN),0))*'Blend Sheet'!$R27,0) + IFERROR(INDEX(WAC_Item_Cost,MATCH(1,(L$1=WAC_District)*('Blend Sheet'!$S$4=WAC_IIN),0))*'Blend Sheet'!$S27,0) + IFERROR(INDEX(WAC_Item_Cost,MATCH(1,(L$1=WAC_District)*('Blend Sheet'!$T$4=WAC_IIN),0))*'Blend Sheet'!$T27,0) + IFERROR(INDEX(WAC_Item_Cost,MATCH(1,(L$1=WAC_District)*('Blend Sheet'!$U$4=WAC_IIN),0))*'Blend Sheet'!$U27,0) + IFERROR(INDEX(WAC_Item_Cost,MATCH(1,(L$1=WAC_District)*('Blend Sheet'!$V$4=WAC_IIN),0))*'Blend Sheet'!$V27,0) + IFERROR(INDEX(WAC_Item_Cost,MATCH(1,(L$1=WAC_District)*('Blend Sheet'!$W$4=WAC_IIN),0))*'Blend Sheet'!$W27,0) + IFERROR(INDEX(WAC_Item_Cost,MATCH(1,(L$1=WAC_District)*('Blend Sheet'!$X$4=WAC_IIN),0))*'Blend Sheet'!$X27,0) + IFERROR(INDEX(WAC_Item_Cost,MATCH(1,(L$1=WAC_District)*('Blend Sheet'!$Y$4=WAC_IIN),0))*'Blend Sheet'!$Y27,0) + IFERROR(INDEX(WAC_Item_Cost,MATCH(1,(L$1=WAC_District)*('Blend Sheet'!$Z$4=WAC_IIN),0))*'Blend Sheet'!$Z27,0) + IFERROR(INDEX(WAC_Item_Cost,MATCH(1,(L$1=WAC_District)*('Blend Sheet'!$AA$4=WAC_IIN),0))*'Blend Sheet'!$AA27,0) + IFERROR(INDEX(WAC_Item_Cost,MATCH(1,(L$1=WAC_District)*('Blend Sheet'!$AB$4=WAC_IIN),0))*'Blend Sheet'!$AB27,0) + IFERROR(INDEX(WAC_Item_Cost,MATCH(1,(L$1=WAC_District)*('Blend Sheet'!$AC$4=WAC_IIN),0))*'Blend Sheet'!$AC27,0) + IFERROR(INDEX(WAC_Item_Cost,MATCH(1,(L$1=WAC_District)*('Blend Sheet'!$AD$4=WAC_IIN),0))*'Blend Sheet'!$AD27,0) + IFERROR(INDEX(WAC_Item_Cost,MATCH(1,(L$1=WAC_District)*('Blend Sheet'!$AE$4=WAC_IIN),0))*'Blend Sheet'!$AE27,0) + IFERROR(INDEX(WAC_Item_Cost,MATCH(1,(L$1=WAC_District)*('Blend Sheet'!$AF$4=WAC_IIN),0))*'Blend Sheet'!$AF27,0) + IFERROR(INDEX(WAC_Item_Cost,MATCH(1,(L$1=WAC_District)*('Blend Sheet'!$AG$4=WAC_IIN),0))*'Blend Sheet'!$AG27,0) + IFERROR(INDEX(WAC_Item_Cost,MATCH(1,(L$1=WAC_District)*('Blend Sheet'!$AH$4=WAC_IIN),0))*'Blend Sheet'!$AH27,0) + IFERROR(INDEX(WAC_Item_Cost,MATCH(1,(L$1=WAC_District)*('Blend Sheet'!$AI$4=WAC_IIN),0))*'Blend Sheet'!$AI27,0) + IFERROR(INDEX(WAC_Item_Cost,MATCH(1,(L$1=WAC_District)*('Blend Sheet'!$AJ$4=WAC_IIN),0))*'Blend Sheet'!$AJ27,0) + IFERROR(INDEX(WAC_Item_Cost,MATCH(1,(L$1=WAC_District)*('Blend Sheet'!$AK$4=WAC_IIN),0))*'Blend Sheet'!$AK27,0) + IFERROR(INDEX(WAC_Item_Cost,MATCH(1,(L$1=WAC_District)*('Blend Sheet'!$AL$4=WAC_IIN),0))*'Blend Sheet'!$AL27,0) + IFERROR(INDEX(WAC_Item_Cost,MATCH(1,(L$1=WAC_District)*('Blend Sheet'!$AM$4=WAC_IIN),0))*'Blend Sheet'!$AM27,0) + IFERROR(INDEX(WAC_Item_Cost,MATCH(1,(L$1=WAC_District)*('Blend Sheet'!$AN$4=WAC_IIN),0))*'Blend Sheet'!$AN27,0) + IFERROR(INDEX(WAC_Item_Cost,MATCH(1,(L$1=WAC_District)*('Blend Sheet'!$AO$4=WAC_IIN),0))*'Blend Sheet'!$AO27,0) + IFERROR(INDEX(WAC_Item_Cost,MATCH(1,(L$1=WAC_District)*('Blend Sheet'!$AP$4=WAC_IIN),0))*'Blend Sheet'!$AP27/1000,0)</f>
        <v>103.11495388499999</v>
      </c>
    </row>
    <row r="25" spans="1:12" x14ac:dyDescent="0.25">
      <c r="A25" t="str">
        <f>'Blend Sheet'!A28</f>
        <v>2:1:12 'G' (Sask)</v>
      </c>
      <c r="B25" s="245"/>
      <c r="C25" s="245"/>
      <c r="D25" s="245">
        <f t="array" ref="D25">IFERROR(INDEX(WAC_Item_Cost,MATCH(1,(D$1=WAC_District)*('Blend Sheet'!$C$4=WAC_IIN),0))*'Blend Sheet'!$C28/1000,0) + IFERROR(INDEX(WAC_Item_Cost,MATCH(1,(D$1=WAC_District)*('Blend Sheet'!$D$4=WAC_IIN),0))*'Blend Sheet'!$D28/1000,0) + IFERROR(INDEX(WAC_Item_Cost,MATCH(1,(D$1=WAC_District)*('Blend Sheet'!$E$4=WAC_IIN),0))*'Blend Sheet'!$E28/1000,0) + IFERROR(INDEX(WAC_Item_Cost,MATCH(1,(D$1=WAC_District)*('Blend Sheet'!$F$4=WAC_IIN),0))*'Blend Sheet'!$F28/1000,0)  + IFERROR(INDEX(WAC_Item_Cost,MATCH(1,(D$1=WAC_District)*('Blend Sheet'!$G$4=WAC_IIN),0))*'Blend Sheet'!$G28,0) + IFERROR(INDEX(WAC_Item_Cost,MATCH(1,(D$1=WAC_District)*('Blend Sheet'!$H$4=WAC_IIN),0))*'Blend Sheet'!$H28,0)  + IFERROR(INDEX(WAC_Item_Cost,MATCH(1,(D$1=WAC_District)*('Blend Sheet'!$I$4=WAC_IIN),0))*'Blend Sheet'!$I28,0) + IFERROR(INDEX(WAC_Item_Cost,MATCH(1,(D$1=WAC_District)*('Blend Sheet'!$J$4=WAC_IIN),0))*'Blend Sheet'!$J28,0) + IFERROR(INDEX(WAC_Item_Cost,MATCH(1,(D$1=WAC_District)*('Blend Sheet'!$K$4=WAC_IIN),0))*'Blend Sheet'!$K28,0) + IFERROR(INDEX(WAC_Item_Cost,MATCH(1,(D$1=WAC_District)*('Blend Sheet'!$L$4=WAC_IIN),0))*'Blend Sheet'!$L28,0) + IFERROR(INDEX(WAC_Item_Cost,MATCH(1,(D$1=WAC_District)*('Blend Sheet'!$M$4=WAC_IIN),0))*'Blend Sheet'!$M28,0) + IFERROR(INDEX(WAC_Item_Cost,MATCH(1,(D$1=WAC_District)*('Blend Sheet'!$N$4=WAC_IIN),0))*'Blend Sheet'!$N28,0) + IFERROR(INDEX(WAC_Item_Cost,MATCH(1,(D$1=WAC_District)*('Blend Sheet'!$O$4=WAC_IIN),0))*'Blend Sheet'!$O28,0) + IFERROR(INDEX(WAC_Item_Cost,MATCH(1,(D$1=WAC_District)*('Blend Sheet'!$P$4=WAC_IIN),0))*'Blend Sheet'!$P28,0) + IFERROR(INDEX(WAC_Item_Cost,MATCH(1,(D$1=WAC_District)*('Blend Sheet'!$Q$4=WAC_IIN),0))*'Blend Sheet'!$Q28,0) + IFERROR(INDEX(WAC_Item_Cost,MATCH(1,(D$1=WAC_District)*('Blend Sheet'!$R$4=WAC_IIN),0))*'Blend Sheet'!$R28,0) + IFERROR(INDEX(WAC_Item_Cost,MATCH(1,(D$1=WAC_District)*('Blend Sheet'!$S$4=WAC_IIN),0))*'Blend Sheet'!$S28,0) + IFERROR(INDEX(WAC_Item_Cost,MATCH(1,(D$1=WAC_District)*('Blend Sheet'!$T$4=WAC_IIN),0))*'Blend Sheet'!$T28,0) + IFERROR(INDEX(WAC_Item_Cost,MATCH(1,(D$1=WAC_District)*('Blend Sheet'!$U$4=WAC_IIN),0))*'Blend Sheet'!$U28,0) + IFERROR(INDEX(WAC_Item_Cost,MATCH(1,(D$1=WAC_District)*('Blend Sheet'!$V$4=WAC_IIN),0))*'Blend Sheet'!$V28,0) + IFERROR(INDEX(WAC_Item_Cost,MATCH(1,(D$1=WAC_District)*('Blend Sheet'!$W$4=WAC_IIN),0))*'Blend Sheet'!$W28,0) + IFERROR(INDEX(WAC_Item_Cost,MATCH(1,(D$1=WAC_District)*('Blend Sheet'!$X$4=WAC_IIN),0))*'Blend Sheet'!$X28,0) + IFERROR(INDEX(WAC_Item_Cost,MATCH(1,(D$1=WAC_District)*('Blend Sheet'!$Y$4=WAC_IIN),0))*'Blend Sheet'!$Y28,0) + IFERROR(INDEX(WAC_Item_Cost,MATCH(1,(D$1=WAC_District)*('Blend Sheet'!$Z$4=WAC_IIN),0))*'Blend Sheet'!$Z28,0) + IFERROR(INDEX(WAC_Item_Cost,MATCH(1,(D$1=WAC_District)*('Blend Sheet'!$AA$4=WAC_IIN),0))*'Blend Sheet'!$AA28,0) + IFERROR(INDEX(WAC_Item_Cost,MATCH(1,(D$1=WAC_District)*('Blend Sheet'!$AB$4=WAC_IIN),0))*'Blend Sheet'!$AB28,0) + IFERROR(INDEX(WAC_Item_Cost,MATCH(1,(D$1=WAC_District)*('Blend Sheet'!$AC$4=WAC_IIN),0))*'Blend Sheet'!$AC28,0) + IFERROR(INDEX(WAC_Item_Cost,MATCH(1,(D$1=WAC_District)*('Blend Sheet'!$AD$4=WAC_IIN),0))*'Blend Sheet'!$AD28,0) + IFERROR(INDEX(WAC_Item_Cost,MATCH(1,(D$1=WAC_District)*('Blend Sheet'!$AE$4=WAC_IIN),0))*'Blend Sheet'!$AE28,0) + IFERROR(INDEX(WAC_Item_Cost,MATCH(1,(D$1=WAC_District)*('Blend Sheet'!$AF$4=WAC_IIN),0))*'Blend Sheet'!$AF28,0) + IFERROR(INDEX(WAC_Item_Cost,MATCH(1,(D$1=WAC_District)*('Blend Sheet'!$AG$4=WAC_IIN),0))*'Blend Sheet'!$AG28,0) + IFERROR(INDEX(WAC_Item_Cost,MATCH(1,(D$1=WAC_District)*('Blend Sheet'!$AH$4=WAC_IIN),0))*'Blend Sheet'!$AH28,0) + IFERROR(INDEX(WAC_Item_Cost,MATCH(1,(D$1=WAC_District)*('Blend Sheet'!$AI$4=WAC_IIN),0))*'Blend Sheet'!$AI28,0) + IFERROR(INDEX(WAC_Item_Cost,MATCH(1,(D$1=WAC_District)*('Blend Sheet'!$AJ$4=WAC_IIN),0))*'Blend Sheet'!$AJ28,0) + IFERROR(INDEX(WAC_Item_Cost,MATCH(1,(D$1=WAC_District)*('Blend Sheet'!$AK$4=WAC_IIN),0))*'Blend Sheet'!$AK28,0) + IFERROR(INDEX(WAC_Item_Cost,MATCH(1,(D$1=WAC_District)*('Blend Sheet'!$AL$4=WAC_IIN),0))*'Blend Sheet'!$AL28,0) + IFERROR(INDEX(WAC_Item_Cost,MATCH(1,(D$1=WAC_District)*('Blend Sheet'!$AM$4=WAC_IIN),0))*'Blend Sheet'!$AM28,0) + IFERROR(INDEX(WAC_Item_Cost,MATCH(1,(D$1=WAC_District)*('Blend Sheet'!$AN$4=WAC_IIN),0))*'Blend Sheet'!$AN28,0) + IFERROR(INDEX(WAC_Item_Cost,MATCH(1,(D$1=WAC_District)*('Blend Sheet'!$AO$4=WAC_IIN),0))*'Blend Sheet'!$AO28,0) + IFERROR(INDEX(WAC_Item_Cost,MATCH(1,(D$1=WAC_District)*('Blend Sheet'!$AP$4=WAC_IIN),0))*'Blend Sheet'!$AP28/1000,0)</f>
        <v>205.861971904</v>
      </c>
      <c r="E25" s="245"/>
      <c r="F25" s="245"/>
      <c r="G25" s="245"/>
      <c r="H25" s="245"/>
      <c r="I25" s="245"/>
      <c r="J25" s="245"/>
      <c r="K25" s="245"/>
      <c r="L25" s="245"/>
    </row>
    <row r="26" spans="1:12" x14ac:dyDescent="0.25">
      <c r="A26" t="str">
        <f>'Blend Sheet'!A29</f>
        <v>2:1:2 'G'</v>
      </c>
      <c r="B26" s="245">
        <f t="array" ref="B26">IFERROR(INDEX(WAC_Item_Cost,MATCH(1,(B$1=WAC_District)*('Blend Sheet'!$C$4=WAC_IIN),0))*'Blend Sheet'!$C29/1000,0) + IFERROR(INDEX(WAC_Item_Cost,MATCH(1,(B$1=WAC_District)*('Blend Sheet'!$D$4=WAC_IIN),0))*'Blend Sheet'!$D29/1000,0) + IFERROR(INDEX(WAC_Item_Cost,MATCH(1,(B$1=WAC_District)*('Blend Sheet'!$E$4=WAC_IIN),0))*'Blend Sheet'!$E29/1000,0) + IFERROR(INDEX(WAC_Item_Cost,MATCH(1,(B$1=WAC_District)*('Blend Sheet'!$F$4=WAC_IIN),0))*'Blend Sheet'!$F29/1000,0)  + IFERROR(INDEX(WAC_Item_Cost,MATCH(1,(B$1=WAC_District)*('Blend Sheet'!$G$4=WAC_IIN),0))*'Blend Sheet'!$G29,0) + IFERROR(INDEX(WAC_Item_Cost,MATCH(1,(B$1=WAC_District)*('Blend Sheet'!$H$4=WAC_IIN),0))*'Blend Sheet'!$H29,0)  + IFERROR(INDEX(WAC_Item_Cost,MATCH(1,(B$1=WAC_District)*('Blend Sheet'!$I$4=WAC_IIN),0))*'Blend Sheet'!$I29,0) + IFERROR(INDEX(WAC_Item_Cost,MATCH(1,(B$1=WAC_District)*('Blend Sheet'!$J$4=WAC_IIN),0))*'Blend Sheet'!$J29,0) + IFERROR(INDEX(WAC_Item_Cost,MATCH(1,(B$1=WAC_District)*('Blend Sheet'!$K$4=WAC_IIN),0))*'Blend Sheet'!$K29,0) + IFERROR(INDEX(WAC_Item_Cost,MATCH(1,(B$1=WAC_District)*('Blend Sheet'!$L$4=WAC_IIN),0))*'Blend Sheet'!$L29,0) + IFERROR(INDEX(WAC_Item_Cost,MATCH(1,(B$1=WAC_District)*('Blend Sheet'!$M$4=WAC_IIN),0))*'Blend Sheet'!$M29,0) + IFERROR(INDEX(WAC_Item_Cost,MATCH(1,(B$1=WAC_District)*('Blend Sheet'!$N$4=WAC_IIN),0))*'Blend Sheet'!$N29,0) + IFERROR(INDEX(WAC_Item_Cost,MATCH(1,(B$1=WAC_District)*('Blend Sheet'!$O$4=WAC_IIN),0))*'Blend Sheet'!$O29,0) + IFERROR(INDEX(WAC_Item_Cost,MATCH(1,(B$1=WAC_District)*('Blend Sheet'!$P$4=WAC_IIN),0))*'Blend Sheet'!$P29,0) + IFERROR(INDEX(WAC_Item_Cost,MATCH(1,(B$1=WAC_District)*('Blend Sheet'!$Q$4=WAC_IIN),0))*'Blend Sheet'!$Q29,0) + IFERROR(INDEX(WAC_Item_Cost,MATCH(1,(B$1=WAC_District)*('Blend Sheet'!$R$4=WAC_IIN),0))*'Blend Sheet'!$R29,0) + IFERROR(INDEX(WAC_Item_Cost,MATCH(1,(B$1=WAC_District)*('Blend Sheet'!$S$4=WAC_IIN),0))*'Blend Sheet'!$S29,0) + IFERROR(INDEX(WAC_Item_Cost,MATCH(1,(B$1=WAC_District)*('Blend Sheet'!$T$4=WAC_IIN),0))*'Blend Sheet'!$T29,0) + IFERROR(INDEX(WAC_Item_Cost,MATCH(1,(B$1=WAC_District)*('Blend Sheet'!$U$4=WAC_IIN),0))*'Blend Sheet'!$U29,0) + IFERROR(INDEX(WAC_Item_Cost,MATCH(1,(B$1=WAC_District)*('Blend Sheet'!$V$4=WAC_IIN),0))*'Blend Sheet'!$V29,0) + IFERROR(INDEX(WAC_Item_Cost,MATCH(1,(B$1=WAC_District)*('Blend Sheet'!$W$4=WAC_IIN),0))*'Blend Sheet'!$W29,0) + IFERROR(INDEX(WAC_Item_Cost,MATCH(1,(B$1=WAC_District)*('Blend Sheet'!$X$4=WAC_IIN),0))*'Blend Sheet'!$X29,0) + IFERROR(INDEX(WAC_Item_Cost,MATCH(1,(B$1=WAC_District)*('Blend Sheet'!$Y$4=WAC_IIN),0))*'Blend Sheet'!$Y29,0) + IFERROR(INDEX(WAC_Item_Cost,MATCH(1,(B$1=WAC_District)*('Blend Sheet'!$Z$4=WAC_IIN),0))*'Blend Sheet'!$Z29,0) + IFERROR(INDEX(WAC_Item_Cost,MATCH(1,(B$1=WAC_District)*('Blend Sheet'!$AA$4=WAC_IIN),0))*'Blend Sheet'!$AA29,0) + IFERROR(INDEX(WAC_Item_Cost,MATCH(1,(B$1=WAC_District)*('Blend Sheet'!$AB$4=WAC_IIN),0))*'Blend Sheet'!$AB29,0) + IFERROR(INDEX(WAC_Item_Cost,MATCH(1,(B$1=WAC_District)*('Blend Sheet'!$AC$4=WAC_IIN),0))*'Blend Sheet'!$AC29,0) + IFERROR(INDEX(WAC_Item_Cost,MATCH(1,(B$1=WAC_District)*('Blend Sheet'!$AD$4=WAC_IIN),0))*'Blend Sheet'!$AD29,0) + IFERROR(INDEX(WAC_Item_Cost,MATCH(1,(B$1=WAC_District)*('Blend Sheet'!$AE$4=WAC_IIN),0))*'Blend Sheet'!$AE29,0) + IFERROR(INDEX(WAC_Item_Cost,MATCH(1,(B$1=WAC_District)*('Blend Sheet'!$AF$4=WAC_IIN),0))*'Blend Sheet'!$AF29,0) + IFERROR(INDEX(WAC_Item_Cost,MATCH(1,(B$1=WAC_District)*('Blend Sheet'!$AG$4=WAC_IIN),0))*'Blend Sheet'!$AG29,0) + IFERROR(INDEX(WAC_Item_Cost,MATCH(1,(B$1=WAC_District)*('Blend Sheet'!$AH$4=WAC_IIN),0))*'Blend Sheet'!$AH29,0) + IFERROR(INDEX(WAC_Item_Cost,MATCH(1,(B$1=WAC_District)*('Blend Sheet'!$AI$4=WAC_IIN),0))*'Blend Sheet'!$AI29,0) + IFERROR(INDEX(WAC_Item_Cost,MATCH(1,(B$1=WAC_District)*('Blend Sheet'!$AJ$4=WAC_IIN),0))*'Blend Sheet'!$AJ29,0) + IFERROR(INDEX(WAC_Item_Cost,MATCH(1,(B$1=WAC_District)*('Blend Sheet'!$AK$4=WAC_IIN),0))*'Blend Sheet'!$AK29,0) + IFERROR(INDEX(WAC_Item_Cost,MATCH(1,(B$1=WAC_District)*('Blend Sheet'!$AL$4=WAC_IIN),0))*'Blend Sheet'!$AL29,0) + IFERROR(INDEX(WAC_Item_Cost,MATCH(1,(B$1=WAC_District)*('Blend Sheet'!$AM$4=WAC_IIN),0))*'Blend Sheet'!$AM29,0) + IFERROR(INDEX(WAC_Item_Cost,MATCH(1,(B$1=WAC_District)*('Blend Sheet'!$AN$4=WAC_IIN),0))*'Blend Sheet'!$AN29,0) + IFERROR(INDEX(WAC_Item_Cost,MATCH(1,(B$1=WAC_District)*('Blend Sheet'!$AO$4=WAC_IIN),0))*'Blend Sheet'!$AO29,0) + IFERROR(INDEX(WAC_Item_Cost,MATCH(1,(B$1=WAC_District)*('Blend Sheet'!$AP$4=WAC_IIN),0))*'Blend Sheet'!$AP29/1000,0)</f>
        <v>149.17116949499999</v>
      </c>
      <c r="C26" s="245">
        <f t="array" ref="C26">IFERROR(INDEX(WAC_Item_Cost,MATCH(1,(C$1=WAC_District)*('Blend Sheet'!$C$4=WAC_IIN),0))*'Blend Sheet'!$C29/1000,0) + IFERROR(INDEX(WAC_Item_Cost,MATCH(1,(C$1=WAC_District)*('Blend Sheet'!$D$4=WAC_IIN),0))*'Blend Sheet'!$D29/1000,0) + IFERROR(INDEX(WAC_Item_Cost,MATCH(1,(C$1=WAC_District)*('Blend Sheet'!$E$4=WAC_IIN),0))*'Blend Sheet'!$E29/1000,0) + IFERROR(INDEX(WAC_Item_Cost,MATCH(1,(C$1=WAC_District)*('Blend Sheet'!$F$4=WAC_IIN),0))*'Blend Sheet'!$F29/1000,0)  + IFERROR(INDEX(WAC_Item_Cost,MATCH(1,(C$1=WAC_District)*('Blend Sheet'!$G$4=WAC_IIN),0))*'Blend Sheet'!$G29,0) + IFERROR(INDEX(WAC_Item_Cost,MATCH(1,(C$1=WAC_District)*('Blend Sheet'!$H$4=WAC_IIN),0))*'Blend Sheet'!$H29,0)  + IFERROR(INDEX(WAC_Item_Cost,MATCH(1,(C$1=WAC_District)*('Blend Sheet'!$I$4=WAC_IIN),0))*'Blend Sheet'!$I29,0) + IFERROR(INDEX(WAC_Item_Cost,MATCH(1,(C$1=WAC_District)*('Blend Sheet'!$J$4=WAC_IIN),0))*'Blend Sheet'!$J29,0) + IFERROR(INDEX(WAC_Item_Cost,MATCH(1,(C$1=WAC_District)*('Blend Sheet'!$K$4=WAC_IIN),0))*'Blend Sheet'!$K29,0) + IFERROR(INDEX(WAC_Item_Cost,MATCH(1,(C$1=WAC_District)*('Blend Sheet'!$L$4=WAC_IIN),0))*'Blend Sheet'!$L29,0) + IFERROR(INDEX(WAC_Item_Cost,MATCH(1,(C$1=WAC_District)*('Blend Sheet'!$M$4=WAC_IIN),0))*'Blend Sheet'!$M29,0) + IFERROR(INDEX(WAC_Item_Cost,MATCH(1,(C$1=WAC_District)*('Blend Sheet'!$N$4=WAC_IIN),0))*'Blend Sheet'!$N29,0) + IFERROR(INDEX(WAC_Item_Cost,MATCH(1,(C$1=WAC_District)*('Blend Sheet'!$O$4=WAC_IIN),0))*'Blend Sheet'!$O29,0) + IFERROR(INDEX(WAC_Item_Cost,MATCH(1,(C$1=WAC_District)*('Blend Sheet'!$P$4=WAC_IIN),0))*'Blend Sheet'!$P29,0) + IFERROR(INDEX(WAC_Item_Cost,MATCH(1,(C$1=WAC_District)*('Blend Sheet'!$Q$4=WAC_IIN),0))*'Blend Sheet'!$Q29,0) + IFERROR(INDEX(WAC_Item_Cost,MATCH(1,(C$1=WAC_District)*('Blend Sheet'!$R$4=WAC_IIN),0))*'Blend Sheet'!$R29,0) + IFERROR(INDEX(WAC_Item_Cost,MATCH(1,(C$1=WAC_District)*('Blend Sheet'!$S$4=WAC_IIN),0))*'Blend Sheet'!$S29,0) + IFERROR(INDEX(WAC_Item_Cost,MATCH(1,(C$1=WAC_District)*('Blend Sheet'!$T$4=WAC_IIN),0))*'Blend Sheet'!$T29,0) + IFERROR(INDEX(WAC_Item_Cost,MATCH(1,(C$1=WAC_District)*('Blend Sheet'!$U$4=WAC_IIN),0))*'Blend Sheet'!$U29,0) + IFERROR(INDEX(WAC_Item_Cost,MATCH(1,(C$1=WAC_District)*('Blend Sheet'!$V$4=WAC_IIN),0))*'Blend Sheet'!$V29,0) + IFERROR(INDEX(WAC_Item_Cost,MATCH(1,(C$1=WAC_District)*('Blend Sheet'!$W$4=WAC_IIN),0))*'Blend Sheet'!$W29,0) + IFERROR(INDEX(WAC_Item_Cost,MATCH(1,(C$1=WAC_District)*('Blend Sheet'!$X$4=WAC_IIN),0))*'Blend Sheet'!$X29,0) + IFERROR(INDEX(WAC_Item_Cost,MATCH(1,(C$1=WAC_District)*('Blend Sheet'!$Y$4=WAC_IIN),0))*'Blend Sheet'!$Y29,0) + IFERROR(INDEX(WAC_Item_Cost,MATCH(1,(C$1=WAC_District)*('Blend Sheet'!$Z$4=WAC_IIN),0))*'Blend Sheet'!$Z29,0) + IFERROR(INDEX(WAC_Item_Cost,MATCH(1,(C$1=WAC_District)*('Blend Sheet'!$AA$4=WAC_IIN),0))*'Blend Sheet'!$AA29,0) + IFERROR(INDEX(WAC_Item_Cost,MATCH(1,(C$1=WAC_District)*('Blend Sheet'!$AB$4=WAC_IIN),0))*'Blend Sheet'!$AB29,0) + IFERROR(INDEX(WAC_Item_Cost,MATCH(1,(C$1=WAC_District)*('Blend Sheet'!$AC$4=WAC_IIN),0))*'Blend Sheet'!$AC29,0) + IFERROR(INDEX(WAC_Item_Cost,MATCH(1,(C$1=WAC_District)*('Blend Sheet'!$AD$4=WAC_IIN),0))*'Blend Sheet'!$AD29,0) + IFERROR(INDEX(WAC_Item_Cost,MATCH(1,(C$1=WAC_District)*('Blend Sheet'!$AE$4=WAC_IIN),0))*'Blend Sheet'!$AE29,0) + IFERROR(INDEX(WAC_Item_Cost,MATCH(1,(C$1=WAC_District)*('Blend Sheet'!$AF$4=WAC_IIN),0))*'Blend Sheet'!$AF29,0) + IFERROR(INDEX(WAC_Item_Cost,MATCH(1,(C$1=WAC_District)*('Blend Sheet'!$AG$4=WAC_IIN),0))*'Blend Sheet'!$AG29,0) + IFERROR(INDEX(WAC_Item_Cost,MATCH(1,(C$1=WAC_District)*('Blend Sheet'!$AH$4=WAC_IIN),0))*'Blend Sheet'!$AH29,0) + IFERROR(INDEX(WAC_Item_Cost,MATCH(1,(C$1=WAC_District)*('Blend Sheet'!$AI$4=WAC_IIN),0))*'Blend Sheet'!$AI29,0) + IFERROR(INDEX(WAC_Item_Cost,MATCH(1,(C$1=WAC_District)*('Blend Sheet'!$AJ$4=WAC_IIN),0))*'Blend Sheet'!$AJ29,0) + IFERROR(INDEX(WAC_Item_Cost,MATCH(1,(C$1=WAC_District)*('Blend Sheet'!$AK$4=WAC_IIN),0))*'Blend Sheet'!$AK29,0) + IFERROR(INDEX(WAC_Item_Cost,MATCH(1,(C$1=WAC_District)*('Blend Sheet'!$AL$4=WAC_IIN),0))*'Blend Sheet'!$AL29,0) + IFERROR(INDEX(WAC_Item_Cost,MATCH(1,(C$1=WAC_District)*('Blend Sheet'!$AM$4=WAC_IIN),0))*'Blend Sheet'!$AM29,0) + IFERROR(INDEX(WAC_Item_Cost,MATCH(1,(C$1=WAC_District)*('Blend Sheet'!$AN$4=WAC_IIN),0))*'Blend Sheet'!$AN29,0) + IFERROR(INDEX(WAC_Item_Cost,MATCH(1,(C$1=WAC_District)*('Blend Sheet'!$AO$4=WAC_IIN),0))*'Blend Sheet'!$AO29,0) + IFERROR(INDEX(WAC_Item_Cost,MATCH(1,(C$1=WAC_District)*('Blend Sheet'!$AP$4=WAC_IIN),0))*'Blend Sheet'!$AP29/1000,0)</f>
        <v>175.301032185</v>
      </c>
      <c r="D26" s="245">
        <f t="array" ref="D26">IFERROR(INDEX(WAC_Item_Cost,MATCH(1,(D$1=WAC_District)*('Blend Sheet'!$C$4=WAC_IIN),0))*'Blend Sheet'!$C29/1000,0) + IFERROR(INDEX(WAC_Item_Cost,MATCH(1,(D$1=WAC_District)*('Blend Sheet'!$D$4=WAC_IIN),0))*'Blend Sheet'!$D29/1000,0) + IFERROR(INDEX(WAC_Item_Cost,MATCH(1,(D$1=WAC_District)*('Blend Sheet'!$E$4=WAC_IIN),0))*'Blend Sheet'!$E29/1000,0) + IFERROR(INDEX(WAC_Item_Cost,MATCH(1,(D$1=WAC_District)*('Blend Sheet'!$F$4=WAC_IIN),0))*'Blend Sheet'!$F29/1000,0)  + IFERROR(INDEX(WAC_Item_Cost,MATCH(1,(D$1=WAC_District)*('Blend Sheet'!$G$4=WAC_IIN),0))*'Blend Sheet'!$G29,0) + IFERROR(INDEX(WAC_Item_Cost,MATCH(1,(D$1=WAC_District)*('Blend Sheet'!$H$4=WAC_IIN),0))*'Blend Sheet'!$H29,0)  + IFERROR(INDEX(WAC_Item_Cost,MATCH(1,(D$1=WAC_District)*('Blend Sheet'!$I$4=WAC_IIN),0))*'Blend Sheet'!$I29,0) + IFERROR(INDEX(WAC_Item_Cost,MATCH(1,(D$1=WAC_District)*('Blend Sheet'!$J$4=WAC_IIN),0))*'Blend Sheet'!$J29,0) + IFERROR(INDEX(WAC_Item_Cost,MATCH(1,(D$1=WAC_District)*('Blend Sheet'!$K$4=WAC_IIN),0))*'Blend Sheet'!$K29,0) + IFERROR(INDEX(WAC_Item_Cost,MATCH(1,(D$1=WAC_District)*('Blend Sheet'!$L$4=WAC_IIN),0))*'Blend Sheet'!$L29,0) + IFERROR(INDEX(WAC_Item_Cost,MATCH(1,(D$1=WAC_District)*('Blend Sheet'!$M$4=WAC_IIN),0))*'Blend Sheet'!$M29,0) + IFERROR(INDEX(WAC_Item_Cost,MATCH(1,(D$1=WAC_District)*('Blend Sheet'!$N$4=WAC_IIN),0))*'Blend Sheet'!$N29,0) + IFERROR(INDEX(WAC_Item_Cost,MATCH(1,(D$1=WAC_District)*('Blend Sheet'!$O$4=WAC_IIN),0))*'Blend Sheet'!$O29,0) + IFERROR(INDEX(WAC_Item_Cost,MATCH(1,(D$1=WAC_District)*('Blend Sheet'!$P$4=WAC_IIN),0))*'Blend Sheet'!$P29,0) + IFERROR(INDEX(WAC_Item_Cost,MATCH(1,(D$1=WAC_District)*('Blend Sheet'!$Q$4=WAC_IIN),0))*'Blend Sheet'!$Q29,0) + IFERROR(INDEX(WAC_Item_Cost,MATCH(1,(D$1=WAC_District)*('Blend Sheet'!$R$4=WAC_IIN),0))*'Blend Sheet'!$R29,0) + IFERROR(INDEX(WAC_Item_Cost,MATCH(1,(D$1=WAC_District)*('Blend Sheet'!$S$4=WAC_IIN),0))*'Blend Sheet'!$S29,0) + IFERROR(INDEX(WAC_Item_Cost,MATCH(1,(D$1=WAC_District)*('Blend Sheet'!$T$4=WAC_IIN),0))*'Blend Sheet'!$T29,0) + IFERROR(INDEX(WAC_Item_Cost,MATCH(1,(D$1=WAC_District)*('Blend Sheet'!$U$4=WAC_IIN),0))*'Blend Sheet'!$U29,0) + IFERROR(INDEX(WAC_Item_Cost,MATCH(1,(D$1=WAC_District)*('Blend Sheet'!$V$4=WAC_IIN),0))*'Blend Sheet'!$V29,0) + IFERROR(INDEX(WAC_Item_Cost,MATCH(1,(D$1=WAC_District)*('Blend Sheet'!$W$4=WAC_IIN),0))*'Blend Sheet'!$W29,0) + IFERROR(INDEX(WAC_Item_Cost,MATCH(1,(D$1=WAC_District)*('Blend Sheet'!$X$4=WAC_IIN),0))*'Blend Sheet'!$X29,0) + IFERROR(INDEX(WAC_Item_Cost,MATCH(1,(D$1=WAC_District)*('Blend Sheet'!$Y$4=WAC_IIN),0))*'Blend Sheet'!$Y29,0) + IFERROR(INDEX(WAC_Item_Cost,MATCH(1,(D$1=WAC_District)*('Blend Sheet'!$Z$4=WAC_IIN),0))*'Blend Sheet'!$Z29,0) + IFERROR(INDEX(WAC_Item_Cost,MATCH(1,(D$1=WAC_District)*('Blend Sheet'!$AA$4=WAC_IIN),0))*'Blend Sheet'!$AA29,0) + IFERROR(INDEX(WAC_Item_Cost,MATCH(1,(D$1=WAC_District)*('Blend Sheet'!$AB$4=WAC_IIN),0))*'Blend Sheet'!$AB29,0) + IFERROR(INDEX(WAC_Item_Cost,MATCH(1,(D$1=WAC_District)*('Blend Sheet'!$AC$4=WAC_IIN),0))*'Blend Sheet'!$AC29,0) + IFERROR(INDEX(WAC_Item_Cost,MATCH(1,(D$1=WAC_District)*('Blend Sheet'!$AD$4=WAC_IIN),0))*'Blend Sheet'!$AD29,0) + IFERROR(INDEX(WAC_Item_Cost,MATCH(1,(D$1=WAC_District)*('Blend Sheet'!$AE$4=WAC_IIN),0))*'Blend Sheet'!$AE29,0) + IFERROR(INDEX(WAC_Item_Cost,MATCH(1,(D$1=WAC_District)*('Blend Sheet'!$AF$4=WAC_IIN),0))*'Blend Sheet'!$AF29,0) + IFERROR(INDEX(WAC_Item_Cost,MATCH(1,(D$1=WAC_District)*('Blend Sheet'!$AG$4=WAC_IIN),0))*'Blend Sheet'!$AG29,0) + IFERROR(INDEX(WAC_Item_Cost,MATCH(1,(D$1=WAC_District)*('Blend Sheet'!$AH$4=WAC_IIN),0))*'Blend Sheet'!$AH29,0) + IFERROR(INDEX(WAC_Item_Cost,MATCH(1,(D$1=WAC_District)*('Blend Sheet'!$AI$4=WAC_IIN),0))*'Blend Sheet'!$AI29,0) + IFERROR(INDEX(WAC_Item_Cost,MATCH(1,(D$1=WAC_District)*('Blend Sheet'!$AJ$4=WAC_IIN),0))*'Blend Sheet'!$AJ29,0) + IFERROR(INDEX(WAC_Item_Cost,MATCH(1,(D$1=WAC_District)*('Blend Sheet'!$AK$4=WAC_IIN),0))*'Blend Sheet'!$AK29,0) + IFERROR(INDEX(WAC_Item_Cost,MATCH(1,(D$1=WAC_District)*('Blend Sheet'!$AL$4=WAC_IIN),0))*'Blend Sheet'!$AL29,0) + IFERROR(INDEX(WAC_Item_Cost,MATCH(1,(D$1=WAC_District)*('Blend Sheet'!$AM$4=WAC_IIN),0))*'Blend Sheet'!$AM29,0) + IFERROR(INDEX(WAC_Item_Cost,MATCH(1,(D$1=WAC_District)*('Blend Sheet'!$AN$4=WAC_IIN),0))*'Blend Sheet'!$AN29,0) + IFERROR(INDEX(WAC_Item_Cost,MATCH(1,(D$1=WAC_District)*('Blend Sheet'!$AO$4=WAC_IIN),0))*'Blend Sheet'!$AO29,0) + IFERROR(INDEX(WAC_Item_Cost,MATCH(1,(D$1=WAC_District)*('Blend Sheet'!$AP$4=WAC_IIN),0))*'Blend Sheet'!$AP29/1000,0)</f>
        <v>103.20078372</v>
      </c>
      <c r="E26" s="245">
        <f t="array" ref="E26">IFERROR(INDEX(WAC_Item_Cost,MATCH(1,(E$1=WAC_District)*('Blend Sheet'!$C$4=WAC_IIN),0))*'Blend Sheet'!$C29/1000,0) + IFERROR(INDEX(WAC_Item_Cost,MATCH(1,(E$1=WAC_District)*('Blend Sheet'!$D$4=WAC_IIN),0))*'Blend Sheet'!$D29/1000,0) + IFERROR(INDEX(WAC_Item_Cost,MATCH(1,(E$1=WAC_District)*('Blend Sheet'!$E$4=WAC_IIN),0))*'Blend Sheet'!$E29/1000,0) + IFERROR(INDEX(WAC_Item_Cost,MATCH(1,(E$1=WAC_District)*('Blend Sheet'!$F$4=WAC_IIN),0))*'Blend Sheet'!$F29/1000,0)  + IFERROR(INDEX(WAC_Item_Cost,MATCH(1,(E$1=WAC_District)*('Blend Sheet'!$G$4=WAC_IIN),0))*'Blend Sheet'!$G29,0) + IFERROR(INDEX(WAC_Item_Cost,MATCH(1,(E$1=WAC_District)*('Blend Sheet'!$H$4=WAC_IIN),0))*'Blend Sheet'!$H29,0)  + IFERROR(INDEX(WAC_Item_Cost,MATCH(1,(E$1=WAC_District)*('Blend Sheet'!$I$4=WAC_IIN),0))*'Blend Sheet'!$I29,0) + IFERROR(INDEX(WAC_Item_Cost,MATCH(1,(E$1=WAC_District)*('Blend Sheet'!$J$4=WAC_IIN),0))*'Blend Sheet'!$J29,0) + IFERROR(INDEX(WAC_Item_Cost,MATCH(1,(E$1=WAC_District)*('Blend Sheet'!$K$4=WAC_IIN),0))*'Blend Sheet'!$K29,0) + IFERROR(INDEX(WAC_Item_Cost,MATCH(1,(E$1=WAC_District)*('Blend Sheet'!$L$4=WAC_IIN),0))*'Blend Sheet'!$L29,0) + IFERROR(INDEX(WAC_Item_Cost,MATCH(1,(E$1=WAC_District)*('Blend Sheet'!$M$4=WAC_IIN),0))*'Blend Sheet'!$M29,0) + IFERROR(INDEX(WAC_Item_Cost,MATCH(1,(E$1=WAC_District)*('Blend Sheet'!$N$4=WAC_IIN),0))*'Blend Sheet'!$N29,0) + IFERROR(INDEX(WAC_Item_Cost,MATCH(1,(E$1=WAC_District)*('Blend Sheet'!$O$4=WAC_IIN),0))*'Blend Sheet'!$O29,0) + IFERROR(INDEX(WAC_Item_Cost,MATCH(1,(E$1=WAC_District)*('Blend Sheet'!$P$4=WAC_IIN),0))*'Blend Sheet'!$P29,0) + IFERROR(INDEX(WAC_Item_Cost,MATCH(1,(E$1=WAC_District)*('Blend Sheet'!$Q$4=WAC_IIN),0))*'Blend Sheet'!$Q29,0) + IFERROR(INDEX(WAC_Item_Cost,MATCH(1,(E$1=WAC_District)*('Blend Sheet'!$R$4=WAC_IIN),0))*'Blend Sheet'!$R29,0) + IFERROR(INDEX(WAC_Item_Cost,MATCH(1,(E$1=WAC_District)*('Blend Sheet'!$S$4=WAC_IIN),0))*'Blend Sheet'!$S29,0) + IFERROR(INDEX(WAC_Item_Cost,MATCH(1,(E$1=WAC_District)*('Blend Sheet'!$T$4=WAC_IIN),0))*'Blend Sheet'!$T29,0) + IFERROR(INDEX(WAC_Item_Cost,MATCH(1,(E$1=WAC_District)*('Blend Sheet'!$U$4=WAC_IIN),0))*'Blend Sheet'!$U29,0) + IFERROR(INDEX(WAC_Item_Cost,MATCH(1,(E$1=WAC_District)*('Blend Sheet'!$V$4=WAC_IIN),0))*'Blend Sheet'!$V29,0) + IFERROR(INDEX(WAC_Item_Cost,MATCH(1,(E$1=WAC_District)*('Blend Sheet'!$W$4=WAC_IIN),0))*'Blend Sheet'!$W29,0) + IFERROR(INDEX(WAC_Item_Cost,MATCH(1,(E$1=WAC_District)*('Blend Sheet'!$X$4=WAC_IIN),0))*'Blend Sheet'!$X29,0) + IFERROR(INDEX(WAC_Item_Cost,MATCH(1,(E$1=WAC_District)*('Blend Sheet'!$Y$4=WAC_IIN),0))*'Blend Sheet'!$Y29,0) + IFERROR(INDEX(WAC_Item_Cost,MATCH(1,(E$1=WAC_District)*('Blend Sheet'!$Z$4=WAC_IIN),0))*'Blend Sheet'!$Z29,0) + IFERROR(INDEX(WAC_Item_Cost,MATCH(1,(E$1=WAC_District)*('Blend Sheet'!$AA$4=WAC_IIN),0))*'Blend Sheet'!$AA29,0) + IFERROR(INDEX(WAC_Item_Cost,MATCH(1,(E$1=WAC_District)*('Blend Sheet'!$AB$4=WAC_IIN),0))*'Blend Sheet'!$AB29,0) + IFERROR(INDEX(WAC_Item_Cost,MATCH(1,(E$1=WAC_District)*('Blend Sheet'!$AC$4=WAC_IIN),0))*'Blend Sheet'!$AC29,0) + IFERROR(INDEX(WAC_Item_Cost,MATCH(1,(E$1=WAC_District)*('Blend Sheet'!$AD$4=WAC_IIN),0))*'Blend Sheet'!$AD29,0) + IFERROR(INDEX(WAC_Item_Cost,MATCH(1,(E$1=WAC_District)*('Blend Sheet'!$AE$4=WAC_IIN),0))*'Blend Sheet'!$AE29,0) + IFERROR(INDEX(WAC_Item_Cost,MATCH(1,(E$1=WAC_District)*('Blend Sheet'!$AF$4=WAC_IIN),0))*'Blend Sheet'!$AF29,0) + IFERROR(INDEX(WAC_Item_Cost,MATCH(1,(E$1=WAC_District)*('Blend Sheet'!$AG$4=WAC_IIN),0))*'Blend Sheet'!$AG29,0) + IFERROR(INDEX(WAC_Item_Cost,MATCH(1,(E$1=WAC_District)*('Blend Sheet'!$AH$4=WAC_IIN),0))*'Blend Sheet'!$AH29,0) + IFERROR(INDEX(WAC_Item_Cost,MATCH(1,(E$1=WAC_District)*('Blend Sheet'!$AI$4=WAC_IIN),0))*'Blend Sheet'!$AI29,0) + IFERROR(INDEX(WAC_Item_Cost,MATCH(1,(E$1=WAC_District)*('Blend Sheet'!$AJ$4=WAC_IIN),0))*'Blend Sheet'!$AJ29,0) + IFERROR(INDEX(WAC_Item_Cost,MATCH(1,(E$1=WAC_District)*('Blend Sheet'!$AK$4=WAC_IIN),0))*'Blend Sheet'!$AK29,0) + IFERROR(INDEX(WAC_Item_Cost,MATCH(1,(E$1=WAC_District)*('Blend Sheet'!$AL$4=WAC_IIN),0))*'Blend Sheet'!$AL29,0) + IFERROR(INDEX(WAC_Item_Cost,MATCH(1,(E$1=WAC_District)*('Blend Sheet'!$AM$4=WAC_IIN),0))*'Blend Sheet'!$AM29,0) + IFERROR(INDEX(WAC_Item_Cost,MATCH(1,(E$1=WAC_District)*('Blend Sheet'!$AN$4=WAC_IIN),0))*'Blend Sheet'!$AN29,0) + IFERROR(INDEX(WAC_Item_Cost,MATCH(1,(E$1=WAC_District)*('Blend Sheet'!$AO$4=WAC_IIN),0))*'Blend Sheet'!$AO29,0) + IFERROR(INDEX(WAC_Item_Cost,MATCH(1,(E$1=WAC_District)*('Blend Sheet'!$AP$4=WAC_IIN),0))*'Blend Sheet'!$AP29/1000,0)</f>
        <v>220.09893320999998</v>
      </c>
      <c r="F26" s="245">
        <f t="array" ref="F26">IFERROR(INDEX(WAC_Item_Cost,MATCH(1,(F$1=WAC_District)*('Blend Sheet'!$C$4=WAC_IIN),0))*'Blend Sheet'!$C29/1000,0) + IFERROR(INDEX(WAC_Item_Cost,MATCH(1,(F$1=WAC_District)*('Blend Sheet'!$D$4=WAC_IIN),0))*'Blend Sheet'!$D29/1000,0) + IFERROR(INDEX(WAC_Item_Cost,MATCH(1,(F$1=WAC_District)*('Blend Sheet'!$E$4=WAC_IIN),0))*'Blend Sheet'!$E29/1000,0) + IFERROR(INDEX(WAC_Item_Cost,MATCH(1,(F$1=WAC_District)*('Blend Sheet'!$F$4=WAC_IIN),0))*'Blend Sheet'!$F29/1000,0)  + IFERROR(INDEX(WAC_Item_Cost,MATCH(1,(F$1=WAC_District)*('Blend Sheet'!$G$4=WAC_IIN),0))*'Blend Sheet'!$G29,0) + IFERROR(INDEX(WAC_Item_Cost,MATCH(1,(F$1=WAC_District)*('Blend Sheet'!$H$4=WAC_IIN),0))*'Blend Sheet'!$H29,0)  + IFERROR(INDEX(WAC_Item_Cost,MATCH(1,(F$1=WAC_District)*('Blend Sheet'!$I$4=WAC_IIN),0))*'Blend Sheet'!$I29,0) + IFERROR(INDEX(WAC_Item_Cost,MATCH(1,(F$1=WAC_District)*('Blend Sheet'!$J$4=WAC_IIN),0))*'Blend Sheet'!$J29,0) + IFERROR(INDEX(WAC_Item_Cost,MATCH(1,(F$1=WAC_District)*('Blend Sheet'!$K$4=WAC_IIN),0))*'Blend Sheet'!$K29,0) + IFERROR(INDEX(WAC_Item_Cost,MATCH(1,(F$1=WAC_District)*('Blend Sheet'!$L$4=WAC_IIN),0))*'Blend Sheet'!$L29,0) + IFERROR(INDEX(WAC_Item_Cost,MATCH(1,(F$1=WAC_District)*('Blend Sheet'!$M$4=WAC_IIN),0))*'Blend Sheet'!$M29,0) + IFERROR(INDEX(WAC_Item_Cost,MATCH(1,(F$1=WAC_District)*('Blend Sheet'!$N$4=WAC_IIN),0))*'Blend Sheet'!$N29,0) + IFERROR(INDEX(WAC_Item_Cost,MATCH(1,(F$1=WAC_District)*('Blend Sheet'!$O$4=WAC_IIN),0))*'Blend Sheet'!$O29,0) + IFERROR(INDEX(WAC_Item_Cost,MATCH(1,(F$1=WAC_District)*('Blend Sheet'!$P$4=WAC_IIN),0))*'Blend Sheet'!$P29,0) + IFERROR(INDEX(WAC_Item_Cost,MATCH(1,(F$1=WAC_District)*('Blend Sheet'!$Q$4=WAC_IIN),0))*'Blend Sheet'!$Q29,0) + IFERROR(INDEX(WAC_Item_Cost,MATCH(1,(F$1=WAC_District)*('Blend Sheet'!$R$4=WAC_IIN),0))*'Blend Sheet'!$R29,0) + IFERROR(INDEX(WAC_Item_Cost,MATCH(1,(F$1=WAC_District)*('Blend Sheet'!$S$4=WAC_IIN),0))*'Blend Sheet'!$S29,0) + IFERROR(INDEX(WAC_Item_Cost,MATCH(1,(F$1=WAC_District)*('Blend Sheet'!$T$4=WAC_IIN),0))*'Blend Sheet'!$T29,0) + IFERROR(INDEX(WAC_Item_Cost,MATCH(1,(F$1=WAC_District)*('Blend Sheet'!$U$4=WAC_IIN),0))*'Blend Sheet'!$U29,0) + IFERROR(INDEX(WAC_Item_Cost,MATCH(1,(F$1=WAC_District)*('Blend Sheet'!$V$4=WAC_IIN),0))*'Blend Sheet'!$V29,0) + IFERROR(INDEX(WAC_Item_Cost,MATCH(1,(F$1=WAC_District)*('Blend Sheet'!$W$4=WAC_IIN),0))*'Blend Sheet'!$W29,0) + IFERROR(INDEX(WAC_Item_Cost,MATCH(1,(F$1=WAC_District)*('Blend Sheet'!$X$4=WAC_IIN),0))*'Blend Sheet'!$X29,0) + IFERROR(INDEX(WAC_Item_Cost,MATCH(1,(F$1=WAC_District)*('Blend Sheet'!$Y$4=WAC_IIN),0))*'Blend Sheet'!$Y29,0) + IFERROR(INDEX(WAC_Item_Cost,MATCH(1,(F$1=WAC_District)*('Blend Sheet'!$Z$4=WAC_IIN),0))*'Blend Sheet'!$Z29,0) + IFERROR(INDEX(WAC_Item_Cost,MATCH(1,(F$1=WAC_District)*('Blend Sheet'!$AA$4=WAC_IIN),0))*'Blend Sheet'!$AA29,0) + IFERROR(INDEX(WAC_Item_Cost,MATCH(1,(F$1=WAC_District)*('Blend Sheet'!$AB$4=WAC_IIN),0))*'Blend Sheet'!$AB29,0) + IFERROR(INDEX(WAC_Item_Cost,MATCH(1,(F$1=WAC_District)*('Blend Sheet'!$AC$4=WAC_IIN),0))*'Blend Sheet'!$AC29,0) + IFERROR(INDEX(WAC_Item_Cost,MATCH(1,(F$1=WAC_District)*('Blend Sheet'!$AD$4=WAC_IIN),0))*'Blend Sheet'!$AD29,0) + IFERROR(INDEX(WAC_Item_Cost,MATCH(1,(F$1=WAC_District)*('Blend Sheet'!$AE$4=WAC_IIN),0))*'Blend Sheet'!$AE29,0) + IFERROR(INDEX(WAC_Item_Cost,MATCH(1,(F$1=WAC_District)*('Blend Sheet'!$AF$4=WAC_IIN),0))*'Blend Sheet'!$AF29,0) + IFERROR(INDEX(WAC_Item_Cost,MATCH(1,(F$1=WAC_District)*('Blend Sheet'!$AG$4=WAC_IIN),0))*'Blend Sheet'!$AG29,0) + IFERROR(INDEX(WAC_Item_Cost,MATCH(1,(F$1=WAC_District)*('Blend Sheet'!$AH$4=WAC_IIN),0))*'Blend Sheet'!$AH29,0) + IFERROR(INDEX(WAC_Item_Cost,MATCH(1,(F$1=WAC_District)*('Blend Sheet'!$AI$4=WAC_IIN),0))*'Blend Sheet'!$AI29,0) + IFERROR(INDEX(WAC_Item_Cost,MATCH(1,(F$1=WAC_District)*('Blend Sheet'!$AJ$4=WAC_IIN),0))*'Blend Sheet'!$AJ29,0) + IFERROR(INDEX(WAC_Item_Cost,MATCH(1,(F$1=WAC_District)*('Blend Sheet'!$AK$4=WAC_IIN),0))*'Blend Sheet'!$AK29,0) + IFERROR(INDEX(WAC_Item_Cost,MATCH(1,(F$1=WAC_District)*('Blend Sheet'!$AL$4=WAC_IIN),0))*'Blend Sheet'!$AL29,0) + IFERROR(INDEX(WAC_Item_Cost,MATCH(1,(F$1=WAC_District)*('Blend Sheet'!$AM$4=WAC_IIN),0))*'Blend Sheet'!$AM29,0) + IFERROR(INDEX(WAC_Item_Cost,MATCH(1,(F$1=WAC_District)*('Blend Sheet'!$AN$4=WAC_IIN),0))*'Blend Sheet'!$AN29,0) + IFERROR(INDEX(WAC_Item_Cost,MATCH(1,(F$1=WAC_District)*('Blend Sheet'!$AO$4=WAC_IIN),0))*'Blend Sheet'!$AO29,0) + IFERROR(INDEX(WAC_Item_Cost,MATCH(1,(F$1=WAC_District)*('Blend Sheet'!$AP$4=WAC_IIN),0))*'Blend Sheet'!$AP29/1000,0)</f>
        <v>192.86126144999997</v>
      </c>
      <c r="G26" s="245">
        <f t="array" ref="G26">IFERROR(INDEX(WAC_Item_Cost,MATCH(1,(G$1=WAC_District)*('Blend Sheet'!$C$4=WAC_IIN),0))*'Blend Sheet'!$C29/1000,0) + IFERROR(INDEX(WAC_Item_Cost,MATCH(1,(G$1=WAC_District)*('Blend Sheet'!$D$4=WAC_IIN),0))*'Blend Sheet'!$D29/1000,0) + IFERROR(INDEX(WAC_Item_Cost,MATCH(1,(G$1=WAC_District)*('Blend Sheet'!$E$4=WAC_IIN),0))*'Blend Sheet'!$E29/1000,0) + IFERROR(INDEX(WAC_Item_Cost,MATCH(1,(G$1=WAC_District)*('Blend Sheet'!$F$4=WAC_IIN),0))*'Blend Sheet'!$F29/1000,0)  + IFERROR(INDEX(WAC_Item_Cost,MATCH(1,(G$1=WAC_District)*('Blend Sheet'!$G$4=WAC_IIN),0))*'Blend Sheet'!$G29,0) + IFERROR(INDEX(WAC_Item_Cost,MATCH(1,(G$1=WAC_District)*('Blend Sheet'!$H$4=WAC_IIN),0))*'Blend Sheet'!$H29,0)  + IFERROR(INDEX(WAC_Item_Cost,MATCH(1,(G$1=WAC_District)*('Blend Sheet'!$I$4=WAC_IIN),0))*'Blend Sheet'!$I29,0) + IFERROR(INDEX(WAC_Item_Cost,MATCH(1,(G$1=WAC_District)*('Blend Sheet'!$J$4=WAC_IIN),0))*'Blend Sheet'!$J29,0) + IFERROR(INDEX(WAC_Item_Cost,MATCH(1,(G$1=WAC_District)*('Blend Sheet'!$K$4=WAC_IIN),0))*'Blend Sheet'!$K29,0) + IFERROR(INDEX(WAC_Item_Cost,MATCH(1,(G$1=WAC_District)*('Blend Sheet'!$L$4=WAC_IIN),0))*'Blend Sheet'!$L29,0) + IFERROR(INDEX(WAC_Item_Cost,MATCH(1,(G$1=WAC_District)*('Blend Sheet'!$M$4=WAC_IIN),0))*'Blend Sheet'!$M29,0) + IFERROR(INDEX(WAC_Item_Cost,MATCH(1,(G$1=WAC_District)*('Blend Sheet'!$N$4=WAC_IIN),0))*'Blend Sheet'!$N29,0) + IFERROR(INDEX(WAC_Item_Cost,MATCH(1,(G$1=WAC_District)*('Blend Sheet'!$O$4=WAC_IIN),0))*'Blend Sheet'!$O29,0) + IFERROR(INDEX(WAC_Item_Cost,MATCH(1,(G$1=WAC_District)*('Blend Sheet'!$P$4=WAC_IIN),0))*'Blend Sheet'!$P29,0) + IFERROR(INDEX(WAC_Item_Cost,MATCH(1,(G$1=WAC_District)*('Blend Sheet'!$Q$4=WAC_IIN),0))*'Blend Sheet'!$Q29,0) + IFERROR(INDEX(WAC_Item_Cost,MATCH(1,(G$1=WAC_District)*('Blend Sheet'!$R$4=WAC_IIN),0))*'Blend Sheet'!$R29,0) + IFERROR(INDEX(WAC_Item_Cost,MATCH(1,(G$1=WAC_District)*('Blend Sheet'!$S$4=WAC_IIN),0))*'Blend Sheet'!$S29,0) + IFERROR(INDEX(WAC_Item_Cost,MATCH(1,(G$1=WAC_District)*('Blend Sheet'!$T$4=WAC_IIN),0))*'Blend Sheet'!$T29,0) + IFERROR(INDEX(WAC_Item_Cost,MATCH(1,(G$1=WAC_District)*('Blend Sheet'!$U$4=WAC_IIN),0))*'Blend Sheet'!$U29,0) + IFERROR(INDEX(WAC_Item_Cost,MATCH(1,(G$1=WAC_District)*('Blend Sheet'!$V$4=WAC_IIN),0))*'Blend Sheet'!$V29,0) + IFERROR(INDEX(WAC_Item_Cost,MATCH(1,(G$1=WAC_District)*('Blend Sheet'!$W$4=WAC_IIN),0))*'Blend Sheet'!$W29,0) + IFERROR(INDEX(WAC_Item_Cost,MATCH(1,(G$1=WAC_District)*('Blend Sheet'!$X$4=WAC_IIN),0))*'Blend Sheet'!$X29,0) + IFERROR(INDEX(WAC_Item_Cost,MATCH(1,(G$1=WAC_District)*('Blend Sheet'!$Y$4=WAC_IIN),0))*'Blend Sheet'!$Y29,0) + IFERROR(INDEX(WAC_Item_Cost,MATCH(1,(G$1=WAC_District)*('Blend Sheet'!$Z$4=WAC_IIN),0))*'Blend Sheet'!$Z29,0) + IFERROR(INDEX(WAC_Item_Cost,MATCH(1,(G$1=WAC_District)*('Blend Sheet'!$AA$4=WAC_IIN),0))*'Blend Sheet'!$AA29,0) + IFERROR(INDEX(WAC_Item_Cost,MATCH(1,(G$1=WAC_District)*('Blend Sheet'!$AB$4=WAC_IIN),0))*'Blend Sheet'!$AB29,0) + IFERROR(INDEX(WAC_Item_Cost,MATCH(1,(G$1=WAC_District)*('Blend Sheet'!$AC$4=WAC_IIN),0))*'Blend Sheet'!$AC29,0) + IFERROR(INDEX(WAC_Item_Cost,MATCH(1,(G$1=WAC_District)*('Blend Sheet'!$AD$4=WAC_IIN),0))*'Blend Sheet'!$AD29,0) + IFERROR(INDEX(WAC_Item_Cost,MATCH(1,(G$1=WAC_District)*('Blend Sheet'!$AE$4=WAC_IIN),0))*'Blend Sheet'!$AE29,0) + IFERROR(INDEX(WAC_Item_Cost,MATCH(1,(G$1=WAC_District)*('Blend Sheet'!$AF$4=WAC_IIN),0))*'Blend Sheet'!$AF29,0) + IFERROR(INDEX(WAC_Item_Cost,MATCH(1,(G$1=WAC_District)*('Blend Sheet'!$AG$4=WAC_IIN),0))*'Blend Sheet'!$AG29,0) + IFERROR(INDEX(WAC_Item_Cost,MATCH(1,(G$1=WAC_District)*('Blend Sheet'!$AH$4=WAC_IIN),0))*'Blend Sheet'!$AH29,0) + IFERROR(INDEX(WAC_Item_Cost,MATCH(1,(G$1=WAC_District)*('Blend Sheet'!$AI$4=WAC_IIN),0))*'Blend Sheet'!$AI29,0) + IFERROR(INDEX(WAC_Item_Cost,MATCH(1,(G$1=WAC_District)*('Blend Sheet'!$AJ$4=WAC_IIN),0))*'Blend Sheet'!$AJ29,0) + IFERROR(INDEX(WAC_Item_Cost,MATCH(1,(G$1=WAC_District)*('Blend Sheet'!$AK$4=WAC_IIN),0))*'Blend Sheet'!$AK29,0) + IFERROR(INDEX(WAC_Item_Cost,MATCH(1,(G$1=WAC_District)*('Blend Sheet'!$AL$4=WAC_IIN),0))*'Blend Sheet'!$AL29,0) + IFERROR(INDEX(WAC_Item_Cost,MATCH(1,(G$1=WAC_District)*('Blend Sheet'!$AM$4=WAC_IIN),0))*'Blend Sheet'!$AM29,0) + IFERROR(INDEX(WAC_Item_Cost,MATCH(1,(G$1=WAC_District)*('Blend Sheet'!$AN$4=WAC_IIN),0))*'Blend Sheet'!$AN29,0) + IFERROR(INDEX(WAC_Item_Cost,MATCH(1,(G$1=WAC_District)*('Blend Sheet'!$AO$4=WAC_IIN),0))*'Blend Sheet'!$AO29,0) + IFERROR(INDEX(WAC_Item_Cost,MATCH(1,(G$1=WAC_District)*('Blend Sheet'!$AP$4=WAC_IIN),0))*'Blend Sheet'!$AP29/1000,0)</f>
        <v>177.55264645499997</v>
      </c>
      <c r="H26" s="245">
        <f t="array" ref="H26">IFERROR(INDEX(WAC_Item_Cost,MATCH(1,(H$1=WAC_District)*('Blend Sheet'!$C$4=WAC_IIN),0))*'Blend Sheet'!$C29/1000,0) + IFERROR(INDEX(WAC_Item_Cost,MATCH(1,(H$1=WAC_District)*('Blend Sheet'!$D$4=WAC_IIN),0))*'Blend Sheet'!$D29/1000,0) + IFERROR(INDEX(WAC_Item_Cost,MATCH(1,(H$1=WAC_District)*('Blend Sheet'!$E$4=WAC_IIN),0))*'Blend Sheet'!$E29/1000,0) + IFERROR(INDEX(WAC_Item_Cost,MATCH(1,(H$1=WAC_District)*('Blend Sheet'!$F$4=WAC_IIN),0))*'Blend Sheet'!$F29/1000,0)  + IFERROR(INDEX(WAC_Item_Cost,MATCH(1,(H$1=WAC_District)*('Blend Sheet'!$G$4=WAC_IIN),0))*'Blend Sheet'!$G29,0) + IFERROR(INDEX(WAC_Item_Cost,MATCH(1,(H$1=WAC_District)*('Blend Sheet'!$H$4=WAC_IIN),0))*'Blend Sheet'!$H29,0)  + IFERROR(INDEX(WAC_Item_Cost,MATCH(1,(H$1=WAC_District)*('Blend Sheet'!$I$4=WAC_IIN),0))*'Blend Sheet'!$I29,0) + IFERROR(INDEX(WAC_Item_Cost,MATCH(1,(H$1=WAC_District)*('Blend Sheet'!$J$4=WAC_IIN),0))*'Blend Sheet'!$J29,0) + IFERROR(INDEX(WAC_Item_Cost,MATCH(1,(H$1=WAC_District)*('Blend Sheet'!$K$4=WAC_IIN),0))*'Blend Sheet'!$K29,0) + IFERROR(INDEX(WAC_Item_Cost,MATCH(1,(H$1=WAC_District)*('Blend Sheet'!$L$4=WAC_IIN),0))*'Blend Sheet'!$L29,0) + IFERROR(INDEX(WAC_Item_Cost,MATCH(1,(H$1=WAC_District)*('Blend Sheet'!$M$4=WAC_IIN),0))*'Blend Sheet'!$M29,0) + IFERROR(INDEX(WAC_Item_Cost,MATCH(1,(H$1=WAC_District)*('Blend Sheet'!$N$4=WAC_IIN),0))*'Blend Sheet'!$N29,0) + IFERROR(INDEX(WAC_Item_Cost,MATCH(1,(H$1=WAC_District)*('Blend Sheet'!$O$4=WAC_IIN),0))*'Blend Sheet'!$O29,0) + IFERROR(INDEX(WAC_Item_Cost,MATCH(1,(H$1=WAC_District)*('Blend Sheet'!$P$4=WAC_IIN),0))*'Blend Sheet'!$P29,0) + IFERROR(INDEX(WAC_Item_Cost,MATCH(1,(H$1=WAC_District)*('Blend Sheet'!$Q$4=WAC_IIN),0))*'Blend Sheet'!$Q29,0) + IFERROR(INDEX(WAC_Item_Cost,MATCH(1,(H$1=WAC_District)*('Blend Sheet'!$R$4=WAC_IIN),0))*'Blend Sheet'!$R29,0) + IFERROR(INDEX(WAC_Item_Cost,MATCH(1,(H$1=WAC_District)*('Blend Sheet'!$S$4=WAC_IIN),0))*'Blend Sheet'!$S29,0) + IFERROR(INDEX(WAC_Item_Cost,MATCH(1,(H$1=WAC_District)*('Blend Sheet'!$T$4=WAC_IIN),0))*'Blend Sheet'!$T29,0) + IFERROR(INDEX(WAC_Item_Cost,MATCH(1,(H$1=WAC_District)*('Blend Sheet'!$U$4=WAC_IIN),0))*'Blend Sheet'!$U29,0) + IFERROR(INDEX(WAC_Item_Cost,MATCH(1,(H$1=WAC_District)*('Blend Sheet'!$V$4=WAC_IIN),0))*'Blend Sheet'!$V29,0) + IFERROR(INDEX(WAC_Item_Cost,MATCH(1,(H$1=WAC_District)*('Blend Sheet'!$W$4=WAC_IIN),0))*'Blend Sheet'!$W29,0) + IFERROR(INDEX(WAC_Item_Cost,MATCH(1,(H$1=WAC_District)*('Blend Sheet'!$X$4=WAC_IIN),0))*'Blend Sheet'!$X29,0) + IFERROR(INDEX(WAC_Item_Cost,MATCH(1,(H$1=WAC_District)*('Blend Sheet'!$Y$4=WAC_IIN),0))*'Blend Sheet'!$Y29,0) + IFERROR(INDEX(WAC_Item_Cost,MATCH(1,(H$1=WAC_District)*('Blend Sheet'!$Z$4=WAC_IIN),0))*'Blend Sheet'!$Z29,0) + IFERROR(INDEX(WAC_Item_Cost,MATCH(1,(H$1=WAC_District)*('Blend Sheet'!$AA$4=WAC_IIN),0))*'Blend Sheet'!$AA29,0) + IFERROR(INDEX(WAC_Item_Cost,MATCH(1,(H$1=WAC_District)*('Blend Sheet'!$AB$4=WAC_IIN),0))*'Blend Sheet'!$AB29,0) + IFERROR(INDEX(WAC_Item_Cost,MATCH(1,(H$1=WAC_District)*('Blend Sheet'!$AC$4=WAC_IIN),0))*'Blend Sheet'!$AC29,0) + IFERROR(INDEX(WAC_Item_Cost,MATCH(1,(H$1=WAC_District)*('Blend Sheet'!$AD$4=WAC_IIN),0))*'Blend Sheet'!$AD29,0) + IFERROR(INDEX(WAC_Item_Cost,MATCH(1,(H$1=WAC_District)*('Blend Sheet'!$AE$4=WAC_IIN),0))*'Blend Sheet'!$AE29,0) + IFERROR(INDEX(WAC_Item_Cost,MATCH(1,(H$1=WAC_District)*('Blend Sheet'!$AF$4=WAC_IIN),0))*'Blend Sheet'!$AF29,0) + IFERROR(INDEX(WAC_Item_Cost,MATCH(1,(H$1=WAC_District)*('Blend Sheet'!$AG$4=WAC_IIN),0))*'Blend Sheet'!$AG29,0) + IFERROR(INDEX(WAC_Item_Cost,MATCH(1,(H$1=WAC_District)*('Blend Sheet'!$AH$4=WAC_IIN),0))*'Blend Sheet'!$AH29,0) + IFERROR(INDEX(WAC_Item_Cost,MATCH(1,(H$1=WAC_District)*('Blend Sheet'!$AI$4=WAC_IIN),0))*'Blend Sheet'!$AI29,0) + IFERROR(INDEX(WAC_Item_Cost,MATCH(1,(H$1=WAC_District)*('Blend Sheet'!$AJ$4=WAC_IIN),0))*'Blend Sheet'!$AJ29,0) + IFERROR(INDEX(WAC_Item_Cost,MATCH(1,(H$1=WAC_District)*('Blend Sheet'!$AK$4=WAC_IIN),0))*'Blend Sheet'!$AK29,0) + IFERROR(INDEX(WAC_Item_Cost,MATCH(1,(H$1=WAC_District)*('Blend Sheet'!$AL$4=WAC_IIN),0))*'Blend Sheet'!$AL29,0) + IFERROR(INDEX(WAC_Item_Cost,MATCH(1,(H$1=WAC_District)*('Blend Sheet'!$AM$4=WAC_IIN),0))*'Blend Sheet'!$AM29,0) + IFERROR(INDEX(WAC_Item_Cost,MATCH(1,(H$1=WAC_District)*('Blend Sheet'!$AN$4=WAC_IIN),0))*'Blend Sheet'!$AN29,0) + IFERROR(INDEX(WAC_Item_Cost,MATCH(1,(H$1=WAC_District)*('Blend Sheet'!$AO$4=WAC_IIN),0))*'Blend Sheet'!$AO29,0) + IFERROR(INDEX(WAC_Item_Cost,MATCH(1,(H$1=WAC_District)*('Blend Sheet'!$AP$4=WAC_IIN),0))*'Blend Sheet'!$AP29/1000,0)</f>
        <v>190.40520340500001</v>
      </c>
      <c r="I26" s="245">
        <f t="array" ref="I26">IFERROR(INDEX(WAC_Item_Cost,MATCH(1,(I$1=WAC_District)*('Blend Sheet'!$C$4=WAC_IIN),0))*'Blend Sheet'!$C29/1000,0) + IFERROR(INDEX(WAC_Item_Cost,MATCH(1,(I$1=WAC_District)*('Blend Sheet'!$D$4=WAC_IIN),0))*'Blend Sheet'!$D29/1000,0) + IFERROR(INDEX(WAC_Item_Cost,MATCH(1,(I$1=WAC_District)*('Blend Sheet'!$E$4=WAC_IIN),0))*'Blend Sheet'!$E29/1000,0) + IFERROR(INDEX(WAC_Item_Cost,MATCH(1,(I$1=WAC_District)*('Blend Sheet'!$F$4=WAC_IIN),0))*'Blend Sheet'!$F29/1000,0)  + IFERROR(INDEX(WAC_Item_Cost,MATCH(1,(I$1=WAC_District)*('Blend Sheet'!$G$4=WAC_IIN),0))*'Blend Sheet'!$G29,0) + IFERROR(INDEX(WAC_Item_Cost,MATCH(1,(I$1=WAC_District)*('Blend Sheet'!$H$4=WAC_IIN),0))*'Blend Sheet'!$H29,0)  + IFERROR(INDEX(WAC_Item_Cost,MATCH(1,(I$1=WAC_District)*('Blend Sheet'!$I$4=WAC_IIN),0))*'Blend Sheet'!$I29,0) + IFERROR(INDEX(WAC_Item_Cost,MATCH(1,(I$1=WAC_District)*('Blend Sheet'!$J$4=WAC_IIN),0))*'Blend Sheet'!$J29,0) + IFERROR(INDEX(WAC_Item_Cost,MATCH(1,(I$1=WAC_District)*('Blend Sheet'!$K$4=WAC_IIN),0))*'Blend Sheet'!$K29,0) + IFERROR(INDEX(WAC_Item_Cost,MATCH(1,(I$1=WAC_District)*('Blend Sheet'!$L$4=WAC_IIN),0))*'Blend Sheet'!$L29,0) + IFERROR(INDEX(WAC_Item_Cost,MATCH(1,(I$1=WAC_District)*('Blend Sheet'!$M$4=WAC_IIN),0))*'Blend Sheet'!$M29,0) + IFERROR(INDEX(WAC_Item_Cost,MATCH(1,(I$1=WAC_District)*('Blend Sheet'!$N$4=WAC_IIN),0))*'Blend Sheet'!$N29,0) + IFERROR(INDEX(WAC_Item_Cost,MATCH(1,(I$1=WAC_District)*('Blend Sheet'!$O$4=WAC_IIN),0))*'Blend Sheet'!$O29,0) + IFERROR(INDEX(WAC_Item_Cost,MATCH(1,(I$1=WAC_District)*('Blend Sheet'!$P$4=WAC_IIN),0))*'Blend Sheet'!$P29,0) + IFERROR(INDEX(WAC_Item_Cost,MATCH(1,(I$1=WAC_District)*('Blend Sheet'!$Q$4=WAC_IIN),0))*'Blend Sheet'!$Q29,0) + IFERROR(INDEX(WAC_Item_Cost,MATCH(1,(I$1=WAC_District)*('Blend Sheet'!$R$4=WAC_IIN),0))*'Blend Sheet'!$R29,0) + IFERROR(INDEX(WAC_Item_Cost,MATCH(1,(I$1=WAC_District)*('Blend Sheet'!$S$4=WAC_IIN),0))*'Blend Sheet'!$S29,0) + IFERROR(INDEX(WAC_Item_Cost,MATCH(1,(I$1=WAC_District)*('Blend Sheet'!$T$4=WAC_IIN),0))*'Blend Sheet'!$T29,0) + IFERROR(INDEX(WAC_Item_Cost,MATCH(1,(I$1=WAC_District)*('Blend Sheet'!$U$4=WAC_IIN),0))*'Blend Sheet'!$U29,0) + IFERROR(INDEX(WAC_Item_Cost,MATCH(1,(I$1=WAC_District)*('Blend Sheet'!$V$4=WAC_IIN),0))*'Blend Sheet'!$V29,0) + IFERROR(INDEX(WAC_Item_Cost,MATCH(1,(I$1=WAC_District)*('Blend Sheet'!$W$4=WAC_IIN),0))*'Blend Sheet'!$W29,0) + IFERROR(INDEX(WAC_Item_Cost,MATCH(1,(I$1=WAC_District)*('Blend Sheet'!$X$4=WAC_IIN),0))*'Blend Sheet'!$X29,0) + IFERROR(INDEX(WAC_Item_Cost,MATCH(1,(I$1=WAC_District)*('Blend Sheet'!$Y$4=WAC_IIN),0))*'Blend Sheet'!$Y29,0) + IFERROR(INDEX(WAC_Item_Cost,MATCH(1,(I$1=WAC_District)*('Blend Sheet'!$Z$4=WAC_IIN),0))*'Blend Sheet'!$Z29,0) + IFERROR(INDEX(WAC_Item_Cost,MATCH(1,(I$1=WAC_District)*('Blend Sheet'!$AA$4=WAC_IIN),0))*'Blend Sheet'!$AA29,0) + IFERROR(INDEX(WAC_Item_Cost,MATCH(1,(I$1=WAC_District)*('Blend Sheet'!$AB$4=WAC_IIN),0))*'Blend Sheet'!$AB29,0) + IFERROR(INDEX(WAC_Item_Cost,MATCH(1,(I$1=WAC_District)*('Blend Sheet'!$AC$4=WAC_IIN),0))*'Blend Sheet'!$AC29,0) + IFERROR(INDEX(WAC_Item_Cost,MATCH(1,(I$1=WAC_District)*('Blend Sheet'!$AD$4=WAC_IIN),0))*'Blend Sheet'!$AD29,0) + IFERROR(INDEX(WAC_Item_Cost,MATCH(1,(I$1=WAC_District)*('Blend Sheet'!$AE$4=WAC_IIN),0))*'Blend Sheet'!$AE29,0) + IFERROR(INDEX(WAC_Item_Cost,MATCH(1,(I$1=WAC_District)*('Blend Sheet'!$AF$4=WAC_IIN),0))*'Blend Sheet'!$AF29,0) + IFERROR(INDEX(WAC_Item_Cost,MATCH(1,(I$1=WAC_District)*('Blend Sheet'!$AG$4=WAC_IIN),0))*'Blend Sheet'!$AG29,0) + IFERROR(INDEX(WAC_Item_Cost,MATCH(1,(I$1=WAC_District)*('Blend Sheet'!$AH$4=WAC_IIN),0))*'Blend Sheet'!$AH29,0) + IFERROR(INDEX(WAC_Item_Cost,MATCH(1,(I$1=WAC_District)*('Blend Sheet'!$AI$4=WAC_IIN),0))*'Blend Sheet'!$AI29,0) + IFERROR(INDEX(WAC_Item_Cost,MATCH(1,(I$1=WAC_District)*('Blend Sheet'!$AJ$4=WAC_IIN),0))*'Blend Sheet'!$AJ29,0) + IFERROR(INDEX(WAC_Item_Cost,MATCH(1,(I$1=WAC_District)*('Blend Sheet'!$AK$4=WAC_IIN),0))*'Blend Sheet'!$AK29,0) + IFERROR(INDEX(WAC_Item_Cost,MATCH(1,(I$1=WAC_District)*('Blend Sheet'!$AL$4=WAC_IIN),0))*'Blend Sheet'!$AL29,0) + IFERROR(INDEX(WAC_Item_Cost,MATCH(1,(I$1=WAC_District)*('Blend Sheet'!$AM$4=WAC_IIN),0))*'Blend Sheet'!$AM29,0) + IFERROR(INDEX(WAC_Item_Cost,MATCH(1,(I$1=WAC_District)*('Blend Sheet'!$AN$4=WAC_IIN),0))*'Blend Sheet'!$AN29,0) + IFERROR(INDEX(WAC_Item_Cost,MATCH(1,(I$1=WAC_District)*('Blend Sheet'!$AO$4=WAC_IIN),0))*'Blend Sheet'!$AO29,0) + IFERROR(INDEX(WAC_Item_Cost,MATCH(1,(I$1=WAC_District)*('Blend Sheet'!$AP$4=WAC_IIN),0))*'Blend Sheet'!$AP29/1000,0)</f>
        <v>184.85349609000002</v>
      </c>
      <c r="J26" s="245">
        <f t="array" ref="J26">IFERROR(INDEX(WAC_Item_Cost,MATCH(1,(J$1=WAC_District)*('Blend Sheet'!$C$4=WAC_IIN),0))*'Blend Sheet'!$C29/1000,0) + IFERROR(INDEX(WAC_Item_Cost,MATCH(1,(J$1=WAC_District)*('Blend Sheet'!$D$4=WAC_IIN),0))*'Blend Sheet'!$D29/1000,0) + IFERROR(INDEX(WAC_Item_Cost,MATCH(1,(J$1=WAC_District)*('Blend Sheet'!$E$4=WAC_IIN),0))*'Blend Sheet'!$E29/1000,0) + IFERROR(INDEX(WAC_Item_Cost,MATCH(1,(J$1=WAC_District)*('Blend Sheet'!$F$4=WAC_IIN),0))*'Blend Sheet'!$F29/1000,0)  + IFERROR(INDEX(WAC_Item_Cost,MATCH(1,(J$1=WAC_District)*('Blend Sheet'!$G$4=WAC_IIN),0))*'Blend Sheet'!$G29,0) + IFERROR(INDEX(WAC_Item_Cost,MATCH(1,(J$1=WAC_District)*('Blend Sheet'!$H$4=WAC_IIN),0))*'Blend Sheet'!$H29,0)  + IFERROR(INDEX(WAC_Item_Cost,MATCH(1,(J$1=WAC_District)*('Blend Sheet'!$I$4=WAC_IIN),0))*'Blend Sheet'!$I29,0) + IFERROR(INDEX(WAC_Item_Cost,MATCH(1,(J$1=WAC_District)*('Blend Sheet'!$J$4=WAC_IIN),0))*'Blend Sheet'!$J29,0) + IFERROR(INDEX(WAC_Item_Cost,MATCH(1,(J$1=WAC_District)*('Blend Sheet'!$K$4=WAC_IIN),0))*'Blend Sheet'!$K29,0) + IFERROR(INDEX(WAC_Item_Cost,MATCH(1,(J$1=WAC_District)*('Blend Sheet'!$L$4=WAC_IIN),0))*'Blend Sheet'!$L29,0) + IFERROR(INDEX(WAC_Item_Cost,MATCH(1,(J$1=WAC_District)*('Blend Sheet'!$M$4=WAC_IIN),0))*'Blend Sheet'!$M29,0) + IFERROR(INDEX(WAC_Item_Cost,MATCH(1,(J$1=WAC_District)*('Blend Sheet'!$N$4=WAC_IIN),0))*'Blend Sheet'!$N29,0) + IFERROR(INDEX(WAC_Item_Cost,MATCH(1,(J$1=WAC_District)*('Blend Sheet'!$O$4=WAC_IIN),0))*'Blend Sheet'!$O29,0) + IFERROR(INDEX(WAC_Item_Cost,MATCH(1,(J$1=WAC_District)*('Blend Sheet'!$P$4=WAC_IIN),0))*'Blend Sheet'!$P29,0) + IFERROR(INDEX(WAC_Item_Cost,MATCH(1,(J$1=WAC_District)*('Blend Sheet'!$Q$4=WAC_IIN),0))*'Blend Sheet'!$Q29,0) + IFERROR(INDEX(WAC_Item_Cost,MATCH(1,(J$1=WAC_District)*('Blend Sheet'!$R$4=WAC_IIN),0))*'Blend Sheet'!$R29,0) + IFERROR(INDEX(WAC_Item_Cost,MATCH(1,(J$1=WAC_District)*('Blend Sheet'!$S$4=WAC_IIN),0))*'Blend Sheet'!$S29,0) + IFERROR(INDEX(WAC_Item_Cost,MATCH(1,(J$1=WAC_District)*('Blend Sheet'!$T$4=WAC_IIN),0))*'Blend Sheet'!$T29,0) + IFERROR(INDEX(WAC_Item_Cost,MATCH(1,(J$1=WAC_District)*('Blend Sheet'!$U$4=WAC_IIN),0))*'Blend Sheet'!$U29,0) + IFERROR(INDEX(WAC_Item_Cost,MATCH(1,(J$1=WAC_District)*('Blend Sheet'!$V$4=WAC_IIN),0))*'Blend Sheet'!$V29,0) + IFERROR(INDEX(WAC_Item_Cost,MATCH(1,(J$1=WAC_District)*('Blend Sheet'!$W$4=WAC_IIN),0))*'Blend Sheet'!$W29,0) + IFERROR(INDEX(WAC_Item_Cost,MATCH(1,(J$1=WAC_District)*('Blend Sheet'!$X$4=WAC_IIN),0))*'Blend Sheet'!$X29,0) + IFERROR(INDEX(WAC_Item_Cost,MATCH(1,(J$1=WAC_District)*('Blend Sheet'!$Y$4=WAC_IIN),0))*'Blend Sheet'!$Y29,0) + IFERROR(INDEX(WAC_Item_Cost,MATCH(1,(J$1=WAC_District)*('Blend Sheet'!$Z$4=WAC_IIN),0))*'Blend Sheet'!$Z29,0) + IFERROR(INDEX(WAC_Item_Cost,MATCH(1,(J$1=WAC_District)*('Blend Sheet'!$AA$4=WAC_IIN),0))*'Blend Sheet'!$AA29,0) + IFERROR(INDEX(WAC_Item_Cost,MATCH(1,(J$1=WAC_District)*('Blend Sheet'!$AB$4=WAC_IIN),0))*'Blend Sheet'!$AB29,0) + IFERROR(INDEX(WAC_Item_Cost,MATCH(1,(J$1=WAC_District)*('Blend Sheet'!$AC$4=WAC_IIN),0))*'Blend Sheet'!$AC29,0) + IFERROR(INDEX(WAC_Item_Cost,MATCH(1,(J$1=WAC_District)*('Blend Sheet'!$AD$4=WAC_IIN),0))*'Blend Sheet'!$AD29,0) + IFERROR(INDEX(WAC_Item_Cost,MATCH(1,(J$1=WAC_District)*('Blend Sheet'!$AE$4=WAC_IIN),0))*'Blend Sheet'!$AE29,0) + IFERROR(INDEX(WAC_Item_Cost,MATCH(1,(J$1=WAC_District)*('Blend Sheet'!$AF$4=WAC_IIN),0))*'Blend Sheet'!$AF29,0) + IFERROR(INDEX(WAC_Item_Cost,MATCH(1,(J$1=WAC_District)*('Blend Sheet'!$AG$4=WAC_IIN),0))*'Blend Sheet'!$AG29,0) + IFERROR(INDEX(WAC_Item_Cost,MATCH(1,(J$1=WAC_District)*('Blend Sheet'!$AH$4=WAC_IIN),0))*'Blend Sheet'!$AH29,0) + IFERROR(INDEX(WAC_Item_Cost,MATCH(1,(J$1=WAC_District)*('Blend Sheet'!$AI$4=WAC_IIN),0))*'Blend Sheet'!$AI29,0) + IFERROR(INDEX(WAC_Item_Cost,MATCH(1,(J$1=WAC_District)*('Blend Sheet'!$AJ$4=WAC_IIN),0))*'Blend Sheet'!$AJ29,0) + IFERROR(INDEX(WAC_Item_Cost,MATCH(1,(J$1=WAC_District)*('Blend Sheet'!$AK$4=WAC_IIN),0))*'Blend Sheet'!$AK29,0) + IFERROR(INDEX(WAC_Item_Cost,MATCH(1,(J$1=WAC_District)*('Blend Sheet'!$AL$4=WAC_IIN),0))*'Blend Sheet'!$AL29,0) + IFERROR(INDEX(WAC_Item_Cost,MATCH(1,(J$1=WAC_District)*('Blend Sheet'!$AM$4=WAC_IIN),0))*'Blend Sheet'!$AM29,0) + IFERROR(INDEX(WAC_Item_Cost,MATCH(1,(J$1=WAC_District)*('Blend Sheet'!$AN$4=WAC_IIN),0))*'Blend Sheet'!$AN29,0) + IFERROR(INDEX(WAC_Item_Cost,MATCH(1,(J$1=WAC_District)*('Blend Sheet'!$AO$4=WAC_IIN),0))*'Blend Sheet'!$AO29,0) + IFERROR(INDEX(WAC_Item_Cost,MATCH(1,(J$1=WAC_District)*('Blend Sheet'!$AP$4=WAC_IIN),0))*'Blend Sheet'!$AP29/1000,0)</f>
        <v>180.56623226500002</v>
      </c>
      <c r="K26" s="245">
        <f t="array" ref="K26">IFERROR(INDEX(WAC_Item_Cost,MATCH(1,(K$1=WAC_District)*('Blend Sheet'!$C$4=WAC_IIN),0))*'Blend Sheet'!$C29/1000,0) + IFERROR(INDEX(WAC_Item_Cost,MATCH(1,(K$1=WAC_District)*('Blend Sheet'!$D$4=WAC_IIN),0))*'Blend Sheet'!$D29/1000,0) + IFERROR(INDEX(WAC_Item_Cost,MATCH(1,(K$1=WAC_District)*('Blend Sheet'!$E$4=WAC_IIN),0))*'Blend Sheet'!$E29/1000,0) + IFERROR(INDEX(WAC_Item_Cost,MATCH(1,(K$1=WAC_District)*('Blend Sheet'!$F$4=WAC_IIN),0))*'Blend Sheet'!$F29/1000,0)  + IFERROR(INDEX(WAC_Item_Cost,MATCH(1,(K$1=WAC_District)*('Blend Sheet'!$G$4=WAC_IIN),0))*'Blend Sheet'!$G29,0) + IFERROR(INDEX(WAC_Item_Cost,MATCH(1,(K$1=WAC_District)*('Blend Sheet'!$H$4=WAC_IIN),0))*'Blend Sheet'!$H29,0)  + IFERROR(INDEX(WAC_Item_Cost,MATCH(1,(K$1=WAC_District)*('Blend Sheet'!$I$4=WAC_IIN),0))*'Blend Sheet'!$I29,0) + IFERROR(INDEX(WAC_Item_Cost,MATCH(1,(K$1=WAC_District)*('Blend Sheet'!$J$4=WAC_IIN),0))*'Blend Sheet'!$J29,0) + IFERROR(INDEX(WAC_Item_Cost,MATCH(1,(K$1=WAC_District)*('Blend Sheet'!$K$4=WAC_IIN),0))*'Blend Sheet'!$K29,0) + IFERROR(INDEX(WAC_Item_Cost,MATCH(1,(K$1=WAC_District)*('Blend Sheet'!$L$4=WAC_IIN),0))*'Blend Sheet'!$L29,0) + IFERROR(INDEX(WAC_Item_Cost,MATCH(1,(K$1=WAC_District)*('Blend Sheet'!$M$4=WAC_IIN),0))*'Blend Sheet'!$M29,0) + IFERROR(INDEX(WAC_Item_Cost,MATCH(1,(K$1=WAC_District)*('Blend Sheet'!$N$4=WAC_IIN),0))*'Blend Sheet'!$N29,0) + IFERROR(INDEX(WAC_Item_Cost,MATCH(1,(K$1=WAC_District)*('Blend Sheet'!$O$4=WAC_IIN),0))*'Blend Sheet'!$O29,0) + IFERROR(INDEX(WAC_Item_Cost,MATCH(1,(K$1=WAC_District)*('Blend Sheet'!$P$4=WAC_IIN),0))*'Blend Sheet'!$P29,0) + IFERROR(INDEX(WAC_Item_Cost,MATCH(1,(K$1=WAC_District)*('Blend Sheet'!$Q$4=WAC_IIN),0))*'Blend Sheet'!$Q29,0) + IFERROR(INDEX(WAC_Item_Cost,MATCH(1,(K$1=WAC_District)*('Blend Sheet'!$R$4=WAC_IIN),0))*'Blend Sheet'!$R29,0) + IFERROR(INDEX(WAC_Item_Cost,MATCH(1,(K$1=WAC_District)*('Blend Sheet'!$S$4=WAC_IIN),0))*'Blend Sheet'!$S29,0) + IFERROR(INDEX(WAC_Item_Cost,MATCH(1,(K$1=WAC_District)*('Blend Sheet'!$T$4=WAC_IIN),0))*'Blend Sheet'!$T29,0) + IFERROR(INDEX(WAC_Item_Cost,MATCH(1,(K$1=WAC_District)*('Blend Sheet'!$U$4=WAC_IIN),0))*'Blend Sheet'!$U29,0) + IFERROR(INDEX(WAC_Item_Cost,MATCH(1,(K$1=WAC_District)*('Blend Sheet'!$V$4=WAC_IIN),0))*'Blend Sheet'!$V29,0) + IFERROR(INDEX(WAC_Item_Cost,MATCH(1,(K$1=WAC_District)*('Blend Sheet'!$W$4=WAC_IIN),0))*'Blend Sheet'!$W29,0) + IFERROR(INDEX(WAC_Item_Cost,MATCH(1,(K$1=WAC_District)*('Blend Sheet'!$X$4=WAC_IIN),0))*'Blend Sheet'!$X29,0) + IFERROR(INDEX(WAC_Item_Cost,MATCH(1,(K$1=WAC_District)*('Blend Sheet'!$Y$4=WAC_IIN),0))*'Blend Sheet'!$Y29,0) + IFERROR(INDEX(WAC_Item_Cost,MATCH(1,(K$1=WAC_District)*('Blend Sheet'!$Z$4=WAC_IIN),0))*'Blend Sheet'!$Z29,0) + IFERROR(INDEX(WAC_Item_Cost,MATCH(1,(K$1=WAC_District)*('Blend Sheet'!$AA$4=WAC_IIN),0))*'Blend Sheet'!$AA29,0) + IFERROR(INDEX(WAC_Item_Cost,MATCH(1,(K$1=WAC_District)*('Blend Sheet'!$AB$4=WAC_IIN),0))*'Blend Sheet'!$AB29,0) + IFERROR(INDEX(WAC_Item_Cost,MATCH(1,(K$1=WAC_District)*('Blend Sheet'!$AC$4=WAC_IIN),0))*'Blend Sheet'!$AC29,0) + IFERROR(INDEX(WAC_Item_Cost,MATCH(1,(K$1=WAC_District)*('Blend Sheet'!$AD$4=WAC_IIN),0))*'Blend Sheet'!$AD29,0) + IFERROR(INDEX(WAC_Item_Cost,MATCH(1,(K$1=WAC_District)*('Blend Sheet'!$AE$4=WAC_IIN),0))*'Blend Sheet'!$AE29,0) + IFERROR(INDEX(WAC_Item_Cost,MATCH(1,(K$1=WAC_District)*('Blend Sheet'!$AF$4=WAC_IIN),0))*'Blend Sheet'!$AF29,0) + IFERROR(INDEX(WAC_Item_Cost,MATCH(1,(K$1=WAC_District)*('Blend Sheet'!$AG$4=WAC_IIN),0))*'Blend Sheet'!$AG29,0) + IFERROR(INDEX(WAC_Item_Cost,MATCH(1,(K$1=WAC_District)*('Blend Sheet'!$AH$4=WAC_IIN),0))*'Blend Sheet'!$AH29,0) + IFERROR(INDEX(WAC_Item_Cost,MATCH(1,(K$1=WAC_District)*('Blend Sheet'!$AI$4=WAC_IIN),0))*'Blend Sheet'!$AI29,0) + IFERROR(INDEX(WAC_Item_Cost,MATCH(1,(K$1=WAC_District)*('Blend Sheet'!$AJ$4=WAC_IIN),0))*'Blend Sheet'!$AJ29,0) + IFERROR(INDEX(WAC_Item_Cost,MATCH(1,(K$1=WAC_District)*('Blend Sheet'!$AK$4=WAC_IIN),0))*'Blend Sheet'!$AK29,0) + IFERROR(INDEX(WAC_Item_Cost,MATCH(1,(K$1=WAC_District)*('Blend Sheet'!$AL$4=WAC_IIN),0))*'Blend Sheet'!$AL29,0) + IFERROR(INDEX(WAC_Item_Cost,MATCH(1,(K$1=WAC_District)*('Blend Sheet'!$AM$4=WAC_IIN),0))*'Blend Sheet'!$AM29,0) + IFERROR(INDEX(WAC_Item_Cost,MATCH(1,(K$1=WAC_District)*('Blend Sheet'!$AN$4=WAC_IIN),0))*'Blend Sheet'!$AN29,0) + IFERROR(INDEX(WAC_Item_Cost,MATCH(1,(K$1=WAC_District)*('Blend Sheet'!$AO$4=WAC_IIN),0))*'Blend Sheet'!$AO29,0) + IFERROR(INDEX(WAC_Item_Cost,MATCH(1,(K$1=WAC_District)*('Blend Sheet'!$AP$4=WAC_IIN),0))*'Blend Sheet'!$AP29/1000,0)</f>
        <v>93.336759405000009</v>
      </c>
      <c r="L26" s="245">
        <f t="array" ref="L26">IFERROR(INDEX(WAC_Item_Cost,MATCH(1,(L$1=WAC_District)*('Blend Sheet'!$C$4=WAC_IIN),0))*'Blend Sheet'!$C29/1000,0) + IFERROR(INDEX(WAC_Item_Cost,MATCH(1,(L$1=WAC_District)*('Blend Sheet'!$D$4=WAC_IIN),0))*'Blend Sheet'!$D29/1000,0) + IFERROR(INDEX(WAC_Item_Cost,MATCH(1,(L$1=WAC_District)*('Blend Sheet'!$E$4=WAC_IIN),0))*'Blend Sheet'!$E29/1000,0) + IFERROR(INDEX(WAC_Item_Cost,MATCH(1,(L$1=WAC_District)*('Blend Sheet'!$F$4=WAC_IIN),0))*'Blend Sheet'!$F29/1000,0)  + IFERROR(INDEX(WAC_Item_Cost,MATCH(1,(L$1=WAC_District)*('Blend Sheet'!$G$4=WAC_IIN),0))*'Blend Sheet'!$G29,0) + IFERROR(INDEX(WAC_Item_Cost,MATCH(1,(L$1=WAC_District)*('Blend Sheet'!$H$4=WAC_IIN),0))*'Blend Sheet'!$H29,0)  + IFERROR(INDEX(WAC_Item_Cost,MATCH(1,(L$1=WAC_District)*('Blend Sheet'!$I$4=WAC_IIN),0))*'Blend Sheet'!$I29,0) + IFERROR(INDEX(WAC_Item_Cost,MATCH(1,(L$1=WAC_District)*('Blend Sheet'!$J$4=WAC_IIN),0))*'Blend Sheet'!$J29,0) + IFERROR(INDEX(WAC_Item_Cost,MATCH(1,(L$1=WAC_District)*('Blend Sheet'!$K$4=WAC_IIN),0))*'Blend Sheet'!$K29,0) + IFERROR(INDEX(WAC_Item_Cost,MATCH(1,(L$1=WAC_District)*('Blend Sheet'!$L$4=WAC_IIN),0))*'Blend Sheet'!$L29,0) + IFERROR(INDEX(WAC_Item_Cost,MATCH(1,(L$1=WAC_District)*('Blend Sheet'!$M$4=WAC_IIN),0))*'Blend Sheet'!$M29,0) + IFERROR(INDEX(WAC_Item_Cost,MATCH(1,(L$1=WAC_District)*('Blend Sheet'!$N$4=WAC_IIN),0))*'Blend Sheet'!$N29,0) + IFERROR(INDEX(WAC_Item_Cost,MATCH(1,(L$1=WAC_District)*('Blend Sheet'!$O$4=WAC_IIN),0))*'Blend Sheet'!$O29,0) + IFERROR(INDEX(WAC_Item_Cost,MATCH(1,(L$1=WAC_District)*('Blend Sheet'!$P$4=WAC_IIN),0))*'Blend Sheet'!$P29,0) + IFERROR(INDEX(WAC_Item_Cost,MATCH(1,(L$1=WAC_District)*('Blend Sheet'!$Q$4=WAC_IIN),0))*'Blend Sheet'!$Q29,0) + IFERROR(INDEX(WAC_Item_Cost,MATCH(1,(L$1=WAC_District)*('Blend Sheet'!$R$4=WAC_IIN),0))*'Blend Sheet'!$R29,0) + IFERROR(INDEX(WAC_Item_Cost,MATCH(1,(L$1=WAC_District)*('Blend Sheet'!$S$4=WAC_IIN),0))*'Blend Sheet'!$S29,0) + IFERROR(INDEX(WAC_Item_Cost,MATCH(1,(L$1=WAC_District)*('Blend Sheet'!$T$4=WAC_IIN),0))*'Blend Sheet'!$T29,0) + IFERROR(INDEX(WAC_Item_Cost,MATCH(1,(L$1=WAC_District)*('Blend Sheet'!$U$4=WAC_IIN),0))*'Blend Sheet'!$U29,0) + IFERROR(INDEX(WAC_Item_Cost,MATCH(1,(L$1=WAC_District)*('Blend Sheet'!$V$4=WAC_IIN),0))*'Blend Sheet'!$V29,0) + IFERROR(INDEX(WAC_Item_Cost,MATCH(1,(L$1=WAC_District)*('Blend Sheet'!$W$4=WAC_IIN),0))*'Blend Sheet'!$W29,0) + IFERROR(INDEX(WAC_Item_Cost,MATCH(1,(L$1=WAC_District)*('Blend Sheet'!$X$4=WAC_IIN),0))*'Blend Sheet'!$X29,0) + IFERROR(INDEX(WAC_Item_Cost,MATCH(1,(L$1=WAC_District)*('Blend Sheet'!$Y$4=WAC_IIN),0))*'Blend Sheet'!$Y29,0) + IFERROR(INDEX(WAC_Item_Cost,MATCH(1,(L$1=WAC_District)*('Blend Sheet'!$Z$4=WAC_IIN),0))*'Blend Sheet'!$Z29,0) + IFERROR(INDEX(WAC_Item_Cost,MATCH(1,(L$1=WAC_District)*('Blend Sheet'!$AA$4=WAC_IIN),0))*'Blend Sheet'!$AA29,0) + IFERROR(INDEX(WAC_Item_Cost,MATCH(1,(L$1=WAC_District)*('Blend Sheet'!$AB$4=WAC_IIN),0))*'Blend Sheet'!$AB29,0) + IFERROR(INDEX(WAC_Item_Cost,MATCH(1,(L$1=WAC_District)*('Blend Sheet'!$AC$4=WAC_IIN),0))*'Blend Sheet'!$AC29,0) + IFERROR(INDEX(WAC_Item_Cost,MATCH(1,(L$1=WAC_District)*('Blend Sheet'!$AD$4=WAC_IIN),0))*'Blend Sheet'!$AD29,0) + IFERROR(INDEX(WAC_Item_Cost,MATCH(1,(L$1=WAC_District)*('Blend Sheet'!$AE$4=WAC_IIN),0))*'Blend Sheet'!$AE29,0) + IFERROR(INDEX(WAC_Item_Cost,MATCH(1,(L$1=WAC_District)*('Blend Sheet'!$AF$4=WAC_IIN),0))*'Blend Sheet'!$AF29,0) + IFERROR(INDEX(WAC_Item_Cost,MATCH(1,(L$1=WAC_District)*('Blend Sheet'!$AG$4=WAC_IIN),0))*'Blend Sheet'!$AG29,0) + IFERROR(INDEX(WAC_Item_Cost,MATCH(1,(L$1=WAC_District)*('Blend Sheet'!$AH$4=WAC_IIN),0))*'Blend Sheet'!$AH29,0) + IFERROR(INDEX(WAC_Item_Cost,MATCH(1,(L$1=WAC_District)*('Blend Sheet'!$AI$4=WAC_IIN),0))*'Blend Sheet'!$AI29,0) + IFERROR(INDEX(WAC_Item_Cost,MATCH(1,(L$1=WAC_District)*('Blend Sheet'!$AJ$4=WAC_IIN),0))*'Blend Sheet'!$AJ29,0) + IFERROR(INDEX(WAC_Item_Cost,MATCH(1,(L$1=WAC_District)*('Blend Sheet'!$AK$4=WAC_IIN),0))*'Blend Sheet'!$AK29,0) + IFERROR(INDEX(WAC_Item_Cost,MATCH(1,(L$1=WAC_District)*('Blend Sheet'!$AL$4=WAC_IIN),0))*'Blend Sheet'!$AL29,0) + IFERROR(INDEX(WAC_Item_Cost,MATCH(1,(L$1=WAC_District)*('Blend Sheet'!$AM$4=WAC_IIN),0))*'Blend Sheet'!$AM29,0) + IFERROR(INDEX(WAC_Item_Cost,MATCH(1,(L$1=WAC_District)*('Blend Sheet'!$AN$4=WAC_IIN),0))*'Blend Sheet'!$AN29,0) + IFERROR(INDEX(WAC_Item_Cost,MATCH(1,(L$1=WAC_District)*('Blend Sheet'!$AO$4=WAC_IIN),0))*'Blend Sheet'!$AO29,0) + IFERROR(INDEX(WAC_Item_Cost,MATCH(1,(L$1=WAC_District)*('Blend Sheet'!$AP$4=WAC_IIN),0))*'Blend Sheet'!$AP29/1000,0)</f>
        <v>103.11495388499999</v>
      </c>
    </row>
    <row r="27" spans="1:12" x14ac:dyDescent="0.25">
      <c r="A27" t="str">
        <f>'Blend Sheet'!A30</f>
        <v>2:1:2 'G' (Sask)</v>
      </c>
      <c r="B27" s="245"/>
      <c r="C27" s="245"/>
      <c r="D27" s="245">
        <f t="array" ref="D27">IFERROR(INDEX(WAC_Item_Cost,MATCH(1,(D$1=WAC_District)*('Blend Sheet'!$C$4=WAC_IIN),0))*'Blend Sheet'!$C30/1000,0) + IFERROR(INDEX(WAC_Item_Cost,MATCH(1,(D$1=WAC_District)*('Blend Sheet'!$D$4=WAC_IIN),0))*'Blend Sheet'!$D30/1000,0) + IFERROR(INDEX(WAC_Item_Cost,MATCH(1,(D$1=WAC_District)*('Blend Sheet'!$E$4=WAC_IIN),0))*'Blend Sheet'!$E30/1000,0) + IFERROR(INDEX(WAC_Item_Cost,MATCH(1,(D$1=WAC_District)*('Blend Sheet'!$F$4=WAC_IIN),0))*'Blend Sheet'!$F30/1000,0)  + IFERROR(INDEX(WAC_Item_Cost,MATCH(1,(D$1=WAC_District)*('Blend Sheet'!$G$4=WAC_IIN),0))*'Blend Sheet'!$G30,0) + IFERROR(INDEX(WAC_Item_Cost,MATCH(1,(D$1=WAC_District)*('Blend Sheet'!$H$4=WAC_IIN),0))*'Blend Sheet'!$H30,0)  + IFERROR(INDEX(WAC_Item_Cost,MATCH(1,(D$1=WAC_District)*('Blend Sheet'!$I$4=WAC_IIN),0))*'Blend Sheet'!$I30,0) + IFERROR(INDEX(WAC_Item_Cost,MATCH(1,(D$1=WAC_District)*('Blend Sheet'!$J$4=WAC_IIN),0))*'Blend Sheet'!$J30,0) + IFERROR(INDEX(WAC_Item_Cost,MATCH(1,(D$1=WAC_District)*('Blend Sheet'!$K$4=WAC_IIN),0))*'Blend Sheet'!$K30,0) + IFERROR(INDEX(WAC_Item_Cost,MATCH(1,(D$1=WAC_District)*('Blend Sheet'!$L$4=WAC_IIN),0))*'Blend Sheet'!$L30,0) + IFERROR(INDEX(WAC_Item_Cost,MATCH(1,(D$1=WAC_District)*('Blend Sheet'!$M$4=WAC_IIN),0))*'Blend Sheet'!$M30,0) + IFERROR(INDEX(WAC_Item_Cost,MATCH(1,(D$1=WAC_District)*('Blend Sheet'!$N$4=WAC_IIN),0))*'Blend Sheet'!$N30,0) + IFERROR(INDEX(WAC_Item_Cost,MATCH(1,(D$1=WAC_District)*('Blend Sheet'!$O$4=WAC_IIN),0))*'Blend Sheet'!$O30,0) + IFERROR(INDEX(WAC_Item_Cost,MATCH(1,(D$1=WAC_District)*('Blend Sheet'!$P$4=WAC_IIN),0))*'Blend Sheet'!$P30,0) + IFERROR(INDEX(WAC_Item_Cost,MATCH(1,(D$1=WAC_District)*('Blend Sheet'!$Q$4=WAC_IIN),0))*'Blend Sheet'!$Q30,0) + IFERROR(INDEX(WAC_Item_Cost,MATCH(1,(D$1=WAC_District)*('Blend Sheet'!$R$4=WAC_IIN),0))*'Blend Sheet'!$R30,0) + IFERROR(INDEX(WAC_Item_Cost,MATCH(1,(D$1=WAC_District)*('Blend Sheet'!$S$4=WAC_IIN),0))*'Blend Sheet'!$S30,0) + IFERROR(INDEX(WAC_Item_Cost,MATCH(1,(D$1=WAC_District)*('Blend Sheet'!$T$4=WAC_IIN),0))*'Blend Sheet'!$T30,0) + IFERROR(INDEX(WAC_Item_Cost,MATCH(1,(D$1=WAC_District)*('Blend Sheet'!$U$4=WAC_IIN),0))*'Blend Sheet'!$U30,0) + IFERROR(INDEX(WAC_Item_Cost,MATCH(1,(D$1=WAC_District)*('Blend Sheet'!$V$4=WAC_IIN),0))*'Blend Sheet'!$V30,0) + IFERROR(INDEX(WAC_Item_Cost,MATCH(1,(D$1=WAC_District)*('Blend Sheet'!$W$4=WAC_IIN),0))*'Blend Sheet'!$W30,0) + IFERROR(INDEX(WAC_Item_Cost,MATCH(1,(D$1=WAC_District)*('Blend Sheet'!$X$4=WAC_IIN),0))*'Blend Sheet'!$X30,0) + IFERROR(INDEX(WAC_Item_Cost,MATCH(1,(D$1=WAC_District)*('Blend Sheet'!$Y$4=WAC_IIN),0))*'Blend Sheet'!$Y30,0) + IFERROR(INDEX(WAC_Item_Cost,MATCH(1,(D$1=WAC_District)*('Blend Sheet'!$Z$4=WAC_IIN),0))*'Blend Sheet'!$Z30,0) + IFERROR(INDEX(WAC_Item_Cost,MATCH(1,(D$1=WAC_District)*('Blend Sheet'!$AA$4=WAC_IIN),0))*'Blend Sheet'!$AA30,0) + IFERROR(INDEX(WAC_Item_Cost,MATCH(1,(D$1=WAC_District)*('Blend Sheet'!$AB$4=WAC_IIN),0))*'Blend Sheet'!$AB30,0) + IFERROR(INDEX(WAC_Item_Cost,MATCH(1,(D$1=WAC_District)*('Blend Sheet'!$AC$4=WAC_IIN),0))*'Blend Sheet'!$AC30,0) + IFERROR(INDEX(WAC_Item_Cost,MATCH(1,(D$1=WAC_District)*('Blend Sheet'!$AD$4=WAC_IIN),0))*'Blend Sheet'!$AD30,0) + IFERROR(INDEX(WAC_Item_Cost,MATCH(1,(D$1=WAC_District)*('Blend Sheet'!$AE$4=WAC_IIN),0))*'Blend Sheet'!$AE30,0) + IFERROR(INDEX(WAC_Item_Cost,MATCH(1,(D$1=WAC_District)*('Blend Sheet'!$AF$4=WAC_IIN),0))*'Blend Sheet'!$AF30,0) + IFERROR(INDEX(WAC_Item_Cost,MATCH(1,(D$1=WAC_District)*('Blend Sheet'!$AG$4=WAC_IIN),0))*'Blend Sheet'!$AG30,0) + IFERROR(INDEX(WAC_Item_Cost,MATCH(1,(D$1=WAC_District)*('Blend Sheet'!$AH$4=WAC_IIN),0))*'Blend Sheet'!$AH30,0) + IFERROR(INDEX(WAC_Item_Cost,MATCH(1,(D$1=WAC_District)*('Blend Sheet'!$AI$4=WAC_IIN),0))*'Blend Sheet'!$AI30,0) + IFERROR(INDEX(WAC_Item_Cost,MATCH(1,(D$1=WAC_District)*('Blend Sheet'!$AJ$4=WAC_IIN),0))*'Blend Sheet'!$AJ30,0) + IFERROR(INDEX(WAC_Item_Cost,MATCH(1,(D$1=WAC_District)*('Blend Sheet'!$AK$4=WAC_IIN),0))*'Blend Sheet'!$AK30,0) + IFERROR(INDEX(WAC_Item_Cost,MATCH(1,(D$1=WAC_District)*('Blend Sheet'!$AL$4=WAC_IIN),0))*'Blend Sheet'!$AL30,0) + IFERROR(INDEX(WAC_Item_Cost,MATCH(1,(D$1=WAC_District)*('Blend Sheet'!$AM$4=WAC_IIN),0))*'Blend Sheet'!$AM30,0) + IFERROR(INDEX(WAC_Item_Cost,MATCH(1,(D$1=WAC_District)*('Blend Sheet'!$AN$4=WAC_IIN),0))*'Blend Sheet'!$AN30,0) + IFERROR(INDEX(WAC_Item_Cost,MATCH(1,(D$1=WAC_District)*('Blend Sheet'!$AO$4=WAC_IIN),0))*'Blend Sheet'!$AO30,0) + IFERROR(INDEX(WAC_Item_Cost,MATCH(1,(D$1=WAC_District)*('Blend Sheet'!$AP$4=WAC_IIN),0))*'Blend Sheet'!$AP30/1000,0)</f>
        <v>171.257571904</v>
      </c>
      <c r="E27" s="245"/>
      <c r="F27" s="245"/>
      <c r="G27" s="245"/>
      <c r="H27" s="245"/>
      <c r="I27" s="245"/>
      <c r="J27" s="245"/>
      <c r="K27" s="245"/>
      <c r="L27" s="245"/>
    </row>
    <row r="28" spans="1:12" x14ac:dyDescent="0.25">
      <c r="A28" t="str">
        <f>'Blend Sheet'!A31</f>
        <v>2:1:4 'G'</v>
      </c>
      <c r="B28" s="245">
        <f t="array" ref="B28">IFERROR(INDEX(WAC_Item_Cost,MATCH(1,(B$1=WAC_District)*('Blend Sheet'!$C$4=WAC_IIN),0))*'Blend Sheet'!$C31/1000,0) + IFERROR(INDEX(WAC_Item_Cost,MATCH(1,(B$1=WAC_District)*('Blend Sheet'!$D$4=WAC_IIN),0))*'Blend Sheet'!$D31/1000,0) + IFERROR(INDEX(WAC_Item_Cost,MATCH(1,(B$1=WAC_District)*('Blend Sheet'!$E$4=WAC_IIN),0))*'Blend Sheet'!$E31/1000,0) + IFERROR(INDEX(WAC_Item_Cost,MATCH(1,(B$1=WAC_District)*('Blend Sheet'!$F$4=WAC_IIN),0))*'Blend Sheet'!$F31/1000,0)  + IFERROR(INDEX(WAC_Item_Cost,MATCH(1,(B$1=WAC_District)*('Blend Sheet'!$G$4=WAC_IIN),0))*'Blend Sheet'!$G31,0) + IFERROR(INDEX(WAC_Item_Cost,MATCH(1,(B$1=WAC_District)*('Blend Sheet'!$H$4=WAC_IIN),0))*'Blend Sheet'!$H31,0)  + IFERROR(INDEX(WAC_Item_Cost,MATCH(1,(B$1=WAC_District)*('Blend Sheet'!$I$4=WAC_IIN),0))*'Blend Sheet'!$I31,0) + IFERROR(INDEX(WAC_Item_Cost,MATCH(1,(B$1=WAC_District)*('Blend Sheet'!$J$4=WAC_IIN),0))*'Blend Sheet'!$J31,0) + IFERROR(INDEX(WAC_Item_Cost,MATCH(1,(B$1=WAC_District)*('Blend Sheet'!$K$4=WAC_IIN),0))*'Blend Sheet'!$K31,0) + IFERROR(INDEX(WAC_Item_Cost,MATCH(1,(B$1=WAC_District)*('Blend Sheet'!$L$4=WAC_IIN),0))*'Blend Sheet'!$L31,0) + IFERROR(INDEX(WAC_Item_Cost,MATCH(1,(B$1=WAC_District)*('Blend Sheet'!$M$4=WAC_IIN),0))*'Blend Sheet'!$M31,0) + IFERROR(INDEX(WAC_Item_Cost,MATCH(1,(B$1=WAC_District)*('Blend Sheet'!$N$4=WAC_IIN),0))*'Blend Sheet'!$N31,0) + IFERROR(INDEX(WAC_Item_Cost,MATCH(1,(B$1=WAC_District)*('Blend Sheet'!$O$4=WAC_IIN),0))*'Blend Sheet'!$O31,0) + IFERROR(INDEX(WAC_Item_Cost,MATCH(1,(B$1=WAC_District)*('Blend Sheet'!$P$4=WAC_IIN),0))*'Blend Sheet'!$P31,0) + IFERROR(INDEX(WAC_Item_Cost,MATCH(1,(B$1=WAC_District)*('Blend Sheet'!$Q$4=WAC_IIN),0))*'Blend Sheet'!$Q31,0) + IFERROR(INDEX(WAC_Item_Cost,MATCH(1,(B$1=WAC_District)*('Blend Sheet'!$R$4=WAC_IIN),0))*'Blend Sheet'!$R31,0) + IFERROR(INDEX(WAC_Item_Cost,MATCH(1,(B$1=WAC_District)*('Blend Sheet'!$S$4=WAC_IIN),0))*'Blend Sheet'!$S31,0) + IFERROR(INDEX(WAC_Item_Cost,MATCH(1,(B$1=WAC_District)*('Blend Sheet'!$T$4=WAC_IIN),0))*'Blend Sheet'!$T31,0) + IFERROR(INDEX(WAC_Item_Cost,MATCH(1,(B$1=WAC_District)*('Blend Sheet'!$U$4=WAC_IIN),0))*'Blend Sheet'!$U31,0) + IFERROR(INDEX(WAC_Item_Cost,MATCH(1,(B$1=WAC_District)*('Blend Sheet'!$V$4=WAC_IIN),0))*'Blend Sheet'!$V31,0) + IFERROR(INDEX(WAC_Item_Cost,MATCH(1,(B$1=WAC_District)*('Blend Sheet'!$W$4=WAC_IIN),0))*'Blend Sheet'!$W31,0) + IFERROR(INDEX(WAC_Item_Cost,MATCH(1,(B$1=WAC_District)*('Blend Sheet'!$X$4=WAC_IIN),0))*'Blend Sheet'!$X31,0) + IFERROR(INDEX(WAC_Item_Cost,MATCH(1,(B$1=WAC_District)*('Blend Sheet'!$Y$4=WAC_IIN),0))*'Blend Sheet'!$Y31,0) + IFERROR(INDEX(WAC_Item_Cost,MATCH(1,(B$1=WAC_District)*('Blend Sheet'!$Z$4=WAC_IIN),0))*'Blend Sheet'!$Z31,0) + IFERROR(INDEX(WAC_Item_Cost,MATCH(1,(B$1=WAC_District)*('Blend Sheet'!$AA$4=WAC_IIN),0))*'Blend Sheet'!$AA31,0) + IFERROR(INDEX(WAC_Item_Cost,MATCH(1,(B$1=WAC_District)*('Blend Sheet'!$AB$4=WAC_IIN),0))*'Blend Sheet'!$AB31,0) + IFERROR(INDEX(WAC_Item_Cost,MATCH(1,(B$1=WAC_District)*('Blend Sheet'!$AC$4=WAC_IIN),0))*'Blend Sheet'!$AC31,0) + IFERROR(INDEX(WAC_Item_Cost,MATCH(1,(B$1=WAC_District)*('Blend Sheet'!$AD$4=WAC_IIN),0))*'Blend Sheet'!$AD31,0) + IFERROR(INDEX(WAC_Item_Cost,MATCH(1,(B$1=WAC_District)*('Blend Sheet'!$AE$4=WAC_IIN),0))*'Blend Sheet'!$AE31,0) + IFERROR(INDEX(WAC_Item_Cost,MATCH(1,(B$1=WAC_District)*('Blend Sheet'!$AF$4=WAC_IIN),0))*'Blend Sheet'!$AF31,0) + IFERROR(INDEX(WAC_Item_Cost,MATCH(1,(B$1=WAC_District)*('Blend Sheet'!$AG$4=WAC_IIN),0))*'Blend Sheet'!$AG31,0) + IFERROR(INDEX(WAC_Item_Cost,MATCH(1,(B$1=WAC_District)*('Blend Sheet'!$AH$4=WAC_IIN),0))*'Blend Sheet'!$AH31,0) + IFERROR(INDEX(WAC_Item_Cost,MATCH(1,(B$1=WAC_District)*('Blend Sheet'!$AI$4=WAC_IIN),0))*'Blend Sheet'!$AI31,0) + IFERROR(INDEX(WAC_Item_Cost,MATCH(1,(B$1=WAC_District)*('Blend Sheet'!$AJ$4=WAC_IIN),0))*'Blend Sheet'!$AJ31,0) + IFERROR(INDEX(WAC_Item_Cost,MATCH(1,(B$1=WAC_District)*('Blend Sheet'!$AK$4=WAC_IIN),0))*'Blend Sheet'!$AK31,0) + IFERROR(INDEX(WAC_Item_Cost,MATCH(1,(B$1=WAC_District)*('Blend Sheet'!$AL$4=WAC_IIN),0))*'Blend Sheet'!$AL31,0) + IFERROR(INDEX(WAC_Item_Cost,MATCH(1,(B$1=WAC_District)*('Blend Sheet'!$AM$4=WAC_IIN),0))*'Blend Sheet'!$AM31,0) + IFERROR(INDEX(WAC_Item_Cost,MATCH(1,(B$1=WAC_District)*('Blend Sheet'!$AN$4=WAC_IIN),0))*'Blend Sheet'!$AN31,0) + IFERROR(INDEX(WAC_Item_Cost,MATCH(1,(B$1=WAC_District)*('Blend Sheet'!$AO$4=WAC_IIN),0))*'Blend Sheet'!$AO31,0) + IFERROR(INDEX(WAC_Item_Cost,MATCH(1,(B$1=WAC_District)*('Blend Sheet'!$AP$4=WAC_IIN),0))*'Blend Sheet'!$AP31/1000,0)</f>
        <v>156.28082949500001</v>
      </c>
      <c r="C28" s="245">
        <f t="array" ref="C28">IFERROR(INDEX(WAC_Item_Cost,MATCH(1,(C$1=WAC_District)*('Blend Sheet'!$C$4=WAC_IIN),0))*'Blend Sheet'!$C31/1000,0) + IFERROR(INDEX(WAC_Item_Cost,MATCH(1,(C$1=WAC_District)*('Blend Sheet'!$D$4=WAC_IIN),0))*'Blend Sheet'!$D31/1000,0) + IFERROR(INDEX(WAC_Item_Cost,MATCH(1,(C$1=WAC_District)*('Blend Sheet'!$E$4=WAC_IIN),0))*'Blend Sheet'!$E31/1000,0) + IFERROR(INDEX(WAC_Item_Cost,MATCH(1,(C$1=WAC_District)*('Blend Sheet'!$F$4=WAC_IIN),0))*'Blend Sheet'!$F31/1000,0)  + IFERROR(INDEX(WAC_Item_Cost,MATCH(1,(C$1=WAC_District)*('Blend Sheet'!$G$4=WAC_IIN),0))*'Blend Sheet'!$G31,0) + IFERROR(INDEX(WAC_Item_Cost,MATCH(1,(C$1=WAC_District)*('Blend Sheet'!$H$4=WAC_IIN),0))*'Blend Sheet'!$H31,0)  + IFERROR(INDEX(WAC_Item_Cost,MATCH(1,(C$1=WAC_District)*('Blend Sheet'!$I$4=WAC_IIN),0))*'Blend Sheet'!$I31,0) + IFERROR(INDEX(WAC_Item_Cost,MATCH(1,(C$1=WAC_District)*('Blend Sheet'!$J$4=WAC_IIN),0))*'Blend Sheet'!$J31,0) + IFERROR(INDEX(WAC_Item_Cost,MATCH(1,(C$1=WAC_District)*('Blend Sheet'!$K$4=WAC_IIN),0))*'Blend Sheet'!$K31,0) + IFERROR(INDEX(WAC_Item_Cost,MATCH(1,(C$1=WAC_District)*('Blend Sheet'!$L$4=WAC_IIN),0))*'Blend Sheet'!$L31,0) + IFERROR(INDEX(WAC_Item_Cost,MATCH(1,(C$1=WAC_District)*('Blend Sheet'!$M$4=WAC_IIN),0))*'Blend Sheet'!$M31,0) + IFERROR(INDEX(WAC_Item_Cost,MATCH(1,(C$1=WAC_District)*('Blend Sheet'!$N$4=WAC_IIN),0))*'Blend Sheet'!$N31,0) + IFERROR(INDEX(WAC_Item_Cost,MATCH(1,(C$1=WAC_District)*('Blend Sheet'!$O$4=WAC_IIN),0))*'Blend Sheet'!$O31,0) + IFERROR(INDEX(WAC_Item_Cost,MATCH(1,(C$1=WAC_District)*('Blend Sheet'!$P$4=WAC_IIN),0))*'Blend Sheet'!$P31,0) + IFERROR(INDEX(WAC_Item_Cost,MATCH(1,(C$1=WAC_District)*('Blend Sheet'!$Q$4=WAC_IIN),0))*'Blend Sheet'!$Q31,0) + IFERROR(INDEX(WAC_Item_Cost,MATCH(1,(C$1=WAC_District)*('Blend Sheet'!$R$4=WAC_IIN),0))*'Blend Sheet'!$R31,0) + IFERROR(INDEX(WAC_Item_Cost,MATCH(1,(C$1=WAC_District)*('Blend Sheet'!$S$4=WAC_IIN),0))*'Blend Sheet'!$S31,0) + IFERROR(INDEX(WAC_Item_Cost,MATCH(1,(C$1=WAC_District)*('Blend Sheet'!$T$4=WAC_IIN),0))*'Blend Sheet'!$T31,0) + IFERROR(INDEX(WAC_Item_Cost,MATCH(1,(C$1=WAC_District)*('Blend Sheet'!$U$4=WAC_IIN),0))*'Blend Sheet'!$U31,0) + IFERROR(INDEX(WAC_Item_Cost,MATCH(1,(C$1=WAC_District)*('Blend Sheet'!$V$4=WAC_IIN),0))*'Blend Sheet'!$V31,0) + IFERROR(INDEX(WAC_Item_Cost,MATCH(1,(C$1=WAC_District)*('Blend Sheet'!$W$4=WAC_IIN),0))*'Blend Sheet'!$W31,0) + IFERROR(INDEX(WAC_Item_Cost,MATCH(1,(C$1=WAC_District)*('Blend Sheet'!$X$4=WAC_IIN),0))*'Blend Sheet'!$X31,0) + IFERROR(INDEX(WAC_Item_Cost,MATCH(1,(C$1=WAC_District)*('Blend Sheet'!$Y$4=WAC_IIN),0))*'Blend Sheet'!$Y31,0) + IFERROR(INDEX(WAC_Item_Cost,MATCH(1,(C$1=WAC_District)*('Blend Sheet'!$Z$4=WAC_IIN),0))*'Blend Sheet'!$Z31,0) + IFERROR(INDEX(WAC_Item_Cost,MATCH(1,(C$1=WAC_District)*('Blend Sheet'!$AA$4=WAC_IIN),0))*'Blend Sheet'!$AA31,0) + IFERROR(INDEX(WAC_Item_Cost,MATCH(1,(C$1=WAC_District)*('Blend Sheet'!$AB$4=WAC_IIN),0))*'Blend Sheet'!$AB31,0) + IFERROR(INDEX(WAC_Item_Cost,MATCH(1,(C$1=WAC_District)*('Blend Sheet'!$AC$4=WAC_IIN),0))*'Blend Sheet'!$AC31,0) + IFERROR(INDEX(WAC_Item_Cost,MATCH(1,(C$1=WAC_District)*('Blend Sheet'!$AD$4=WAC_IIN),0))*'Blend Sheet'!$AD31,0) + IFERROR(INDEX(WAC_Item_Cost,MATCH(1,(C$1=WAC_District)*('Blend Sheet'!$AE$4=WAC_IIN),0))*'Blend Sheet'!$AE31,0) + IFERROR(INDEX(WAC_Item_Cost,MATCH(1,(C$1=WAC_District)*('Blend Sheet'!$AF$4=WAC_IIN),0))*'Blend Sheet'!$AF31,0) + IFERROR(INDEX(WAC_Item_Cost,MATCH(1,(C$1=WAC_District)*('Blend Sheet'!$AG$4=WAC_IIN),0))*'Blend Sheet'!$AG31,0) + IFERROR(INDEX(WAC_Item_Cost,MATCH(1,(C$1=WAC_District)*('Blend Sheet'!$AH$4=WAC_IIN),0))*'Blend Sheet'!$AH31,0) + IFERROR(INDEX(WAC_Item_Cost,MATCH(1,(C$1=WAC_District)*('Blend Sheet'!$AI$4=WAC_IIN),0))*'Blend Sheet'!$AI31,0) + IFERROR(INDEX(WAC_Item_Cost,MATCH(1,(C$1=WAC_District)*('Blend Sheet'!$AJ$4=WAC_IIN),0))*'Blend Sheet'!$AJ31,0) + IFERROR(INDEX(WAC_Item_Cost,MATCH(1,(C$1=WAC_District)*('Blend Sheet'!$AK$4=WAC_IIN),0))*'Blend Sheet'!$AK31,0) + IFERROR(INDEX(WAC_Item_Cost,MATCH(1,(C$1=WAC_District)*('Blend Sheet'!$AL$4=WAC_IIN),0))*'Blend Sheet'!$AL31,0) + IFERROR(INDEX(WAC_Item_Cost,MATCH(1,(C$1=WAC_District)*('Blend Sheet'!$AM$4=WAC_IIN),0))*'Blend Sheet'!$AM31,0) + IFERROR(INDEX(WAC_Item_Cost,MATCH(1,(C$1=WAC_District)*('Blend Sheet'!$AN$4=WAC_IIN),0))*'Blend Sheet'!$AN31,0) + IFERROR(INDEX(WAC_Item_Cost,MATCH(1,(C$1=WAC_District)*('Blend Sheet'!$AO$4=WAC_IIN),0))*'Blend Sheet'!$AO31,0) + IFERROR(INDEX(WAC_Item_Cost,MATCH(1,(C$1=WAC_District)*('Blend Sheet'!$AP$4=WAC_IIN),0))*'Blend Sheet'!$AP31/1000,0)</f>
        <v>182.20077218499998</v>
      </c>
      <c r="D28" s="245">
        <f t="array" ref="D28">IFERROR(INDEX(WAC_Item_Cost,MATCH(1,(D$1=WAC_District)*('Blend Sheet'!$C$4=WAC_IIN),0))*'Blend Sheet'!$C31/1000,0) + IFERROR(INDEX(WAC_Item_Cost,MATCH(1,(D$1=WAC_District)*('Blend Sheet'!$D$4=WAC_IIN),0))*'Blend Sheet'!$D31/1000,0) + IFERROR(INDEX(WAC_Item_Cost,MATCH(1,(D$1=WAC_District)*('Blend Sheet'!$E$4=WAC_IIN),0))*'Blend Sheet'!$E31/1000,0) + IFERROR(INDEX(WAC_Item_Cost,MATCH(1,(D$1=WAC_District)*('Blend Sheet'!$F$4=WAC_IIN),0))*'Blend Sheet'!$F31/1000,0)  + IFERROR(INDEX(WAC_Item_Cost,MATCH(1,(D$1=WAC_District)*('Blend Sheet'!$G$4=WAC_IIN),0))*'Blend Sheet'!$G31,0) + IFERROR(INDEX(WAC_Item_Cost,MATCH(1,(D$1=WAC_District)*('Blend Sheet'!$H$4=WAC_IIN),0))*'Blend Sheet'!$H31,0)  + IFERROR(INDEX(WAC_Item_Cost,MATCH(1,(D$1=WAC_District)*('Blend Sheet'!$I$4=WAC_IIN),0))*'Blend Sheet'!$I31,0) + IFERROR(INDEX(WAC_Item_Cost,MATCH(1,(D$1=WAC_District)*('Blend Sheet'!$J$4=WAC_IIN),0))*'Blend Sheet'!$J31,0) + IFERROR(INDEX(WAC_Item_Cost,MATCH(1,(D$1=WAC_District)*('Blend Sheet'!$K$4=WAC_IIN),0))*'Blend Sheet'!$K31,0) + IFERROR(INDEX(WAC_Item_Cost,MATCH(1,(D$1=WAC_District)*('Blend Sheet'!$L$4=WAC_IIN),0))*'Blend Sheet'!$L31,0) + IFERROR(INDEX(WAC_Item_Cost,MATCH(1,(D$1=WAC_District)*('Blend Sheet'!$M$4=WAC_IIN),0))*'Blend Sheet'!$M31,0) + IFERROR(INDEX(WAC_Item_Cost,MATCH(1,(D$1=WAC_District)*('Blend Sheet'!$N$4=WAC_IIN),0))*'Blend Sheet'!$N31,0) + IFERROR(INDEX(WAC_Item_Cost,MATCH(1,(D$1=WAC_District)*('Blend Sheet'!$O$4=WAC_IIN),0))*'Blend Sheet'!$O31,0) + IFERROR(INDEX(WAC_Item_Cost,MATCH(1,(D$1=WAC_District)*('Blend Sheet'!$P$4=WAC_IIN),0))*'Blend Sheet'!$P31,0) + IFERROR(INDEX(WAC_Item_Cost,MATCH(1,(D$1=WAC_District)*('Blend Sheet'!$Q$4=WAC_IIN),0))*'Blend Sheet'!$Q31,0) + IFERROR(INDEX(WAC_Item_Cost,MATCH(1,(D$1=WAC_District)*('Blend Sheet'!$R$4=WAC_IIN),0))*'Blend Sheet'!$R31,0) + IFERROR(INDEX(WAC_Item_Cost,MATCH(1,(D$1=WAC_District)*('Blend Sheet'!$S$4=WAC_IIN),0))*'Blend Sheet'!$S31,0) + IFERROR(INDEX(WAC_Item_Cost,MATCH(1,(D$1=WAC_District)*('Blend Sheet'!$T$4=WAC_IIN),0))*'Blend Sheet'!$T31,0) + IFERROR(INDEX(WAC_Item_Cost,MATCH(1,(D$1=WAC_District)*('Blend Sheet'!$U$4=WAC_IIN),0))*'Blend Sheet'!$U31,0) + IFERROR(INDEX(WAC_Item_Cost,MATCH(1,(D$1=WAC_District)*('Blend Sheet'!$V$4=WAC_IIN),0))*'Blend Sheet'!$V31,0) + IFERROR(INDEX(WAC_Item_Cost,MATCH(1,(D$1=WAC_District)*('Blend Sheet'!$W$4=WAC_IIN),0))*'Blend Sheet'!$W31,0) + IFERROR(INDEX(WAC_Item_Cost,MATCH(1,(D$1=WAC_District)*('Blend Sheet'!$X$4=WAC_IIN),0))*'Blend Sheet'!$X31,0) + IFERROR(INDEX(WAC_Item_Cost,MATCH(1,(D$1=WAC_District)*('Blend Sheet'!$Y$4=WAC_IIN),0))*'Blend Sheet'!$Y31,0) + IFERROR(INDEX(WAC_Item_Cost,MATCH(1,(D$1=WAC_District)*('Blend Sheet'!$Z$4=WAC_IIN),0))*'Blend Sheet'!$Z31,0) + IFERROR(INDEX(WAC_Item_Cost,MATCH(1,(D$1=WAC_District)*('Blend Sheet'!$AA$4=WAC_IIN),0))*'Blend Sheet'!$AA31,0) + IFERROR(INDEX(WAC_Item_Cost,MATCH(1,(D$1=WAC_District)*('Blend Sheet'!$AB$4=WAC_IIN),0))*'Blend Sheet'!$AB31,0) + IFERROR(INDEX(WAC_Item_Cost,MATCH(1,(D$1=WAC_District)*('Blend Sheet'!$AC$4=WAC_IIN),0))*'Blend Sheet'!$AC31,0) + IFERROR(INDEX(WAC_Item_Cost,MATCH(1,(D$1=WAC_District)*('Blend Sheet'!$AD$4=WAC_IIN),0))*'Blend Sheet'!$AD31,0) + IFERROR(INDEX(WAC_Item_Cost,MATCH(1,(D$1=WAC_District)*('Blend Sheet'!$AE$4=WAC_IIN),0))*'Blend Sheet'!$AE31,0) + IFERROR(INDEX(WAC_Item_Cost,MATCH(1,(D$1=WAC_District)*('Blend Sheet'!$AF$4=WAC_IIN),0))*'Blend Sheet'!$AF31,0) + IFERROR(INDEX(WAC_Item_Cost,MATCH(1,(D$1=WAC_District)*('Blend Sheet'!$AG$4=WAC_IIN),0))*'Blend Sheet'!$AG31,0) + IFERROR(INDEX(WAC_Item_Cost,MATCH(1,(D$1=WAC_District)*('Blend Sheet'!$AH$4=WAC_IIN),0))*'Blend Sheet'!$AH31,0) + IFERROR(INDEX(WAC_Item_Cost,MATCH(1,(D$1=WAC_District)*('Blend Sheet'!$AI$4=WAC_IIN),0))*'Blend Sheet'!$AI31,0) + IFERROR(INDEX(WAC_Item_Cost,MATCH(1,(D$1=WAC_District)*('Blend Sheet'!$AJ$4=WAC_IIN),0))*'Blend Sheet'!$AJ31,0) + IFERROR(INDEX(WAC_Item_Cost,MATCH(1,(D$1=WAC_District)*('Blend Sheet'!$AK$4=WAC_IIN),0))*'Blend Sheet'!$AK31,0) + IFERROR(INDEX(WAC_Item_Cost,MATCH(1,(D$1=WAC_District)*('Blend Sheet'!$AL$4=WAC_IIN),0))*'Blend Sheet'!$AL31,0) + IFERROR(INDEX(WAC_Item_Cost,MATCH(1,(D$1=WAC_District)*('Blend Sheet'!$AM$4=WAC_IIN),0))*'Blend Sheet'!$AM31,0) + IFERROR(INDEX(WAC_Item_Cost,MATCH(1,(D$1=WAC_District)*('Blend Sheet'!$AN$4=WAC_IIN),0))*'Blend Sheet'!$AN31,0) + IFERROR(INDEX(WAC_Item_Cost,MATCH(1,(D$1=WAC_District)*('Blend Sheet'!$AO$4=WAC_IIN),0))*'Blend Sheet'!$AO31,0) + IFERROR(INDEX(WAC_Item_Cost,MATCH(1,(D$1=WAC_District)*('Blend Sheet'!$AP$4=WAC_IIN),0))*'Blend Sheet'!$AP31/1000,0)</f>
        <v>110.12166372000002</v>
      </c>
      <c r="E28" s="245">
        <f t="array" ref="E28">IFERROR(INDEX(WAC_Item_Cost,MATCH(1,(E$1=WAC_District)*('Blend Sheet'!$C$4=WAC_IIN),0))*'Blend Sheet'!$C31/1000,0) + IFERROR(INDEX(WAC_Item_Cost,MATCH(1,(E$1=WAC_District)*('Blend Sheet'!$D$4=WAC_IIN),0))*'Blend Sheet'!$D31/1000,0) + IFERROR(INDEX(WAC_Item_Cost,MATCH(1,(E$1=WAC_District)*('Blend Sheet'!$E$4=WAC_IIN),0))*'Blend Sheet'!$E31/1000,0) + IFERROR(INDEX(WAC_Item_Cost,MATCH(1,(E$1=WAC_District)*('Blend Sheet'!$F$4=WAC_IIN),0))*'Blend Sheet'!$F31/1000,0)  + IFERROR(INDEX(WAC_Item_Cost,MATCH(1,(E$1=WAC_District)*('Blend Sheet'!$G$4=WAC_IIN),0))*'Blend Sheet'!$G31,0) + IFERROR(INDEX(WAC_Item_Cost,MATCH(1,(E$1=WAC_District)*('Blend Sheet'!$H$4=WAC_IIN),0))*'Blend Sheet'!$H31,0)  + IFERROR(INDEX(WAC_Item_Cost,MATCH(1,(E$1=WAC_District)*('Blend Sheet'!$I$4=WAC_IIN),0))*'Blend Sheet'!$I31,0) + IFERROR(INDEX(WAC_Item_Cost,MATCH(1,(E$1=WAC_District)*('Blend Sheet'!$J$4=WAC_IIN),0))*'Blend Sheet'!$J31,0) + IFERROR(INDEX(WAC_Item_Cost,MATCH(1,(E$1=WAC_District)*('Blend Sheet'!$K$4=WAC_IIN),0))*'Blend Sheet'!$K31,0) + IFERROR(INDEX(WAC_Item_Cost,MATCH(1,(E$1=WAC_District)*('Blend Sheet'!$L$4=WAC_IIN),0))*'Blend Sheet'!$L31,0) + IFERROR(INDEX(WAC_Item_Cost,MATCH(1,(E$1=WAC_District)*('Blend Sheet'!$M$4=WAC_IIN),0))*'Blend Sheet'!$M31,0) + IFERROR(INDEX(WAC_Item_Cost,MATCH(1,(E$1=WAC_District)*('Blend Sheet'!$N$4=WAC_IIN),0))*'Blend Sheet'!$N31,0) + IFERROR(INDEX(WAC_Item_Cost,MATCH(1,(E$1=WAC_District)*('Blend Sheet'!$O$4=WAC_IIN),0))*'Blend Sheet'!$O31,0) + IFERROR(INDEX(WAC_Item_Cost,MATCH(1,(E$1=WAC_District)*('Blend Sheet'!$P$4=WAC_IIN),0))*'Blend Sheet'!$P31,0) + IFERROR(INDEX(WAC_Item_Cost,MATCH(1,(E$1=WAC_District)*('Blend Sheet'!$Q$4=WAC_IIN),0))*'Blend Sheet'!$Q31,0) + IFERROR(INDEX(WAC_Item_Cost,MATCH(1,(E$1=WAC_District)*('Blend Sheet'!$R$4=WAC_IIN),0))*'Blend Sheet'!$R31,0) + IFERROR(INDEX(WAC_Item_Cost,MATCH(1,(E$1=WAC_District)*('Blend Sheet'!$S$4=WAC_IIN),0))*'Blend Sheet'!$S31,0) + IFERROR(INDEX(WAC_Item_Cost,MATCH(1,(E$1=WAC_District)*('Blend Sheet'!$T$4=WAC_IIN),0))*'Blend Sheet'!$T31,0) + IFERROR(INDEX(WAC_Item_Cost,MATCH(1,(E$1=WAC_District)*('Blend Sheet'!$U$4=WAC_IIN),0))*'Blend Sheet'!$U31,0) + IFERROR(INDEX(WAC_Item_Cost,MATCH(1,(E$1=WAC_District)*('Blend Sheet'!$V$4=WAC_IIN),0))*'Blend Sheet'!$V31,0) + IFERROR(INDEX(WAC_Item_Cost,MATCH(1,(E$1=WAC_District)*('Blend Sheet'!$W$4=WAC_IIN),0))*'Blend Sheet'!$W31,0) + IFERROR(INDEX(WAC_Item_Cost,MATCH(1,(E$1=WAC_District)*('Blend Sheet'!$X$4=WAC_IIN),0))*'Blend Sheet'!$X31,0) + IFERROR(INDEX(WAC_Item_Cost,MATCH(1,(E$1=WAC_District)*('Blend Sheet'!$Y$4=WAC_IIN),0))*'Blend Sheet'!$Y31,0) + IFERROR(INDEX(WAC_Item_Cost,MATCH(1,(E$1=WAC_District)*('Blend Sheet'!$Z$4=WAC_IIN),0))*'Blend Sheet'!$Z31,0) + IFERROR(INDEX(WAC_Item_Cost,MATCH(1,(E$1=WAC_District)*('Blend Sheet'!$AA$4=WAC_IIN),0))*'Blend Sheet'!$AA31,0) + IFERROR(INDEX(WAC_Item_Cost,MATCH(1,(E$1=WAC_District)*('Blend Sheet'!$AB$4=WAC_IIN),0))*'Blend Sheet'!$AB31,0) + IFERROR(INDEX(WAC_Item_Cost,MATCH(1,(E$1=WAC_District)*('Blend Sheet'!$AC$4=WAC_IIN),0))*'Blend Sheet'!$AC31,0) + IFERROR(INDEX(WAC_Item_Cost,MATCH(1,(E$1=WAC_District)*('Blend Sheet'!$AD$4=WAC_IIN),0))*'Blend Sheet'!$AD31,0) + IFERROR(INDEX(WAC_Item_Cost,MATCH(1,(E$1=WAC_District)*('Blend Sheet'!$AE$4=WAC_IIN),0))*'Blend Sheet'!$AE31,0) + IFERROR(INDEX(WAC_Item_Cost,MATCH(1,(E$1=WAC_District)*('Blend Sheet'!$AF$4=WAC_IIN),0))*'Blend Sheet'!$AF31,0) + IFERROR(INDEX(WAC_Item_Cost,MATCH(1,(E$1=WAC_District)*('Blend Sheet'!$AG$4=WAC_IIN),0))*'Blend Sheet'!$AG31,0) + IFERROR(INDEX(WAC_Item_Cost,MATCH(1,(E$1=WAC_District)*('Blend Sheet'!$AH$4=WAC_IIN),0))*'Blend Sheet'!$AH31,0) + IFERROR(INDEX(WAC_Item_Cost,MATCH(1,(E$1=WAC_District)*('Blend Sheet'!$AI$4=WAC_IIN),0))*'Blend Sheet'!$AI31,0) + IFERROR(INDEX(WAC_Item_Cost,MATCH(1,(E$1=WAC_District)*('Blend Sheet'!$AJ$4=WAC_IIN),0))*'Blend Sheet'!$AJ31,0) + IFERROR(INDEX(WAC_Item_Cost,MATCH(1,(E$1=WAC_District)*('Blend Sheet'!$AK$4=WAC_IIN),0))*'Blend Sheet'!$AK31,0) + IFERROR(INDEX(WAC_Item_Cost,MATCH(1,(E$1=WAC_District)*('Blend Sheet'!$AL$4=WAC_IIN),0))*'Blend Sheet'!$AL31,0) + IFERROR(INDEX(WAC_Item_Cost,MATCH(1,(E$1=WAC_District)*('Blend Sheet'!$AM$4=WAC_IIN),0))*'Blend Sheet'!$AM31,0) + IFERROR(INDEX(WAC_Item_Cost,MATCH(1,(E$1=WAC_District)*('Blend Sheet'!$AN$4=WAC_IIN),0))*'Blend Sheet'!$AN31,0) + IFERROR(INDEX(WAC_Item_Cost,MATCH(1,(E$1=WAC_District)*('Blend Sheet'!$AO$4=WAC_IIN),0))*'Blend Sheet'!$AO31,0) + IFERROR(INDEX(WAC_Item_Cost,MATCH(1,(E$1=WAC_District)*('Blend Sheet'!$AP$4=WAC_IIN),0))*'Blend Sheet'!$AP31/1000,0)</f>
        <v>227.04041320999997</v>
      </c>
      <c r="F28" s="245">
        <f t="array" ref="F28">IFERROR(INDEX(WAC_Item_Cost,MATCH(1,(F$1=WAC_District)*('Blend Sheet'!$C$4=WAC_IIN),0))*'Blend Sheet'!$C31/1000,0) + IFERROR(INDEX(WAC_Item_Cost,MATCH(1,(F$1=WAC_District)*('Blend Sheet'!$D$4=WAC_IIN),0))*'Blend Sheet'!$D31/1000,0) + IFERROR(INDEX(WAC_Item_Cost,MATCH(1,(F$1=WAC_District)*('Blend Sheet'!$E$4=WAC_IIN),0))*'Blend Sheet'!$E31/1000,0) + IFERROR(INDEX(WAC_Item_Cost,MATCH(1,(F$1=WAC_District)*('Blend Sheet'!$F$4=WAC_IIN),0))*'Blend Sheet'!$F31/1000,0)  + IFERROR(INDEX(WAC_Item_Cost,MATCH(1,(F$1=WAC_District)*('Blend Sheet'!$G$4=WAC_IIN),0))*'Blend Sheet'!$G31,0) + IFERROR(INDEX(WAC_Item_Cost,MATCH(1,(F$1=WAC_District)*('Blend Sheet'!$H$4=WAC_IIN),0))*'Blend Sheet'!$H31,0)  + IFERROR(INDEX(WAC_Item_Cost,MATCH(1,(F$1=WAC_District)*('Blend Sheet'!$I$4=WAC_IIN),0))*'Blend Sheet'!$I31,0) + IFERROR(INDEX(WAC_Item_Cost,MATCH(1,(F$1=WAC_District)*('Blend Sheet'!$J$4=WAC_IIN),0))*'Blend Sheet'!$J31,0) + IFERROR(INDEX(WAC_Item_Cost,MATCH(1,(F$1=WAC_District)*('Blend Sheet'!$K$4=WAC_IIN),0))*'Blend Sheet'!$K31,0) + IFERROR(INDEX(WAC_Item_Cost,MATCH(1,(F$1=WAC_District)*('Blend Sheet'!$L$4=WAC_IIN),0))*'Blend Sheet'!$L31,0) + IFERROR(INDEX(WAC_Item_Cost,MATCH(1,(F$1=WAC_District)*('Blend Sheet'!$M$4=WAC_IIN),0))*'Blend Sheet'!$M31,0) + IFERROR(INDEX(WAC_Item_Cost,MATCH(1,(F$1=WAC_District)*('Blend Sheet'!$N$4=WAC_IIN),0))*'Blend Sheet'!$N31,0) + IFERROR(INDEX(WAC_Item_Cost,MATCH(1,(F$1=WAC_District)*('Blend Sheet'!$O$4=WAC_IIN),0))*'Blend Sheet'!$O31,0) + IFERROR(INDEX(WAC_Item_Cost,MATCH(1,(F$1=WAC_District)*('Blend Sheet'!$P$4=WAC_IIN),0))*'Blend Sheet'!$P31,0) + IFERROR(INDEX(WAC_Item_Cost,MATCH(1,(F$1=WAC_District)*('Blend Sheet'!$Q$4=WAC_IIN),0))*'Blend Sheet'!$Q31,0) + IFERROR(INDEX(WAC_Item_Cost,MATCH(1,(F$1=WAC_District)*('Blend Sheet'!$R$4=WAC_IIN),0))*'Blend Sheet'!$R31,0) + IFERROR(INDEX(WAC_Item_Cost,MATCH(1,(F$1=WAC_District)*('Blend Sheet'!$S$4=WAC_IIN),0))*'Blend Sheet'!$S31,0) + IFERROR(INDEX(WAC_Item_Cost,MATCH(1,(F$1=WAC_District)*('Blend Sheet'!$T$4=WAC_IIN),0))*'Blend Sheet'!$T31,0) + IFERROR(INDEX(WAC_Item_Cost,MATCH(1,(F$1=WAC_District)*('Blend Sheet'!$U$4=WAC_IIN),0))*'Blend Sheet'!$U31,0) + IFERROR(INDEX(WAC_Item_Cost,MATCH(1,(F$1=WAC_District)*('Blend Sheet'!$V$4=WAC_IIN),0))*'Blend Sheet'!$V31,0) + IFERROR(INDEX(WAC_Item_Cost,MATCH(1,(F$1=WAC_District)*('Blend Sheet'!$W$4=WAC_IIN),0))*'Blend Sheet'!$W31,0) + IFERROR(INDEX(WAC_Item_Cost,MATCH(1,(F$1=WAC_District)*('Blend Sheet'!$X$4=WAC_IIN),0))*'Blend Sheet'!$X31,0) + IFERROR(INDEX(WAC_Item_Cost,MATCH(1,(F$1=WAC_District)*('Blend Sheet'!$Y$4=WAC_IIN),0))*'Blend Sheet'!$Y31,0) + IFERROR(INDEX(WAC_Item_Cost,MATCH(1,(F$1=WAC_District)*('Blend Sheet'!$Z$4=WAC_IIN),0))*'Blend Sheet'!$Z31,0) + IFERROR(INDEX(WAC_Item_Cost,MATCH(1,(F$1=WAC_District)*('Blend Sheet'!$AA$4=WAC_IIN),0))*'Blend Sheet'!$AA31,0) + IFERROR(INDEX(WAC_Item_Cost,MATCH(1,(F$1=WAC_District)*('Blend Sheet'!$AB$4=WAC_IIN),0))*'Blend Sheet'!$AB31,0) + IFERROR(INDEX(WAC_Item_Cost,MATCH(1,(F$1=WAC_District)*('Blend Sheet'!$AC$4=WAC_IIN),0))*'Blend Sheet'!$AC31,0) + IFERROR(INDEX(WAC_Item_Cost,MATCH(1,(F$1=WAC_District)*('Blend Sheet'!$AD$4=WAC_IIN),0))*'Blend Sheet'!$AD31,0) + IFERROR(INDEX(WAC_Item_Cost,MATCH(1,(F$1=WAC_District)*('Blend Sheet'!$AE$4=WAC_IIN),0))*'Blend Sheet'!$AE31,0) + IFERROR(INDEX(WAC_Item_Cost,MATCH(1,(F$1=WAC_District)*('Blend Sheet'!$AF$4=WAC_IIN),0))*'Blend Sheet'!$AF31,0) + IFERROR(INDEX(WAC_Item_Cost,MATCH(1,(F$1=WAC_District)*('Blend Sheet'!$AG$4=WAC_IIN),0))*'Blend Sheet'!$AG31,0) + IFERROR(INDEX(WAC_Item_Cost,MATCH(1,(F$1=WAC_District)*('Blend Sheet'!$AH$4=WAC_IIN),0))*'Blend Sheet'!$AH31,0) + IFERROR(INDEX(WAC_Item_Cost,MATCH(1,(F$1=WAC_District)*('Blend Sheet'!$AI$4=WAC_IIN),0))*'Blend Sheet'!$AI31,0) + IFERROR(INDEX(WAC_Item_Cost,MATCH(1,(F$1=WAC_District)*('Blend Sheet'!$AJ$4=WAC_IIN),0))*'Blend Sheet'!$AJ31,0) + IFERROR(INDEX(WAC_Item_Cost,MATCH(1,(F$1=WAC_District)*('Blend Sheet'!$AK$4=WAC_IIN),0))*'Blend Sheet'!$AK31,0) + IFERROR(INDEX(WAC_Item_Cost,MATCH(1,(F$1=WAC_District)*('Blend Sheet'!$AL$4=WAC_IIN),0))*'Blend Sheet'!$AL31,0) + IFERROR(INDEX(WAC_Item_Cost,MATCH(1,(F$1=WAC_District)*('Blend Sheet'!$AM$4=WAC_IIN),0))*'Blend Sheet'!$AM31,0) + IFERROR(INDEX(WAC_Item_Cost,MATCH(1,(F$1=WAC_District)*('Blend Sheet'!$AN$4=WAC_IIN),0))*'Blend Sheet'!$AN31,0) + IFERROR(INDEX(WAC_Item_Cost,MATCH(1,(F$1=WAC_District)*('Blend Sheet'!$AO$4=WAC_IIN),0))*'Blend Sheet'!$AO31,0) + IFERROR(INDEX(WAC_Item_Cost,MATCH(1,(F$1=WAC_District)*('Blend Sheet'!$AP$4=WAC_IIN),0))*'Blend Sheet'!$AP31/1000,0)</f>
        <v>199.87760144999999</v>
      </c>
      <c r="G28" s="245">
        <f t="array" ref="G28">IFERROR(INDEX(WAC_Item_Cost,MATCH(1,(G$1=WAC_District)*('Blend Sheet'!$C$4=WAC_IIN),0))*'Blend Sheet'!$C31/1000,0) + IFERROR(INDEX(WAC_Item_Cost,MATCH(1,(G$1=WAC_District)*('Blend Sheet'!$D$4=WAC_IIN),0))*'Blend Sheet'!$D31/1000,0) + IFERROR(INDEX(WAC_Item_Cost,MATCH(1,(G$1=WAC_District)*('Blend Sheet'!$E$4=WAC_IIN),0))*'Blend Sheet'!$E31/1000,0) + IFERROR(INDEX(WAC_Item_Cost,MATCH(1,(G$1=WAC_District)*('Blend Sheet'!$F$4=WAC_IIN),0))*'Blend Sheet'!$F31/1000,0)  + IFERROR(INDEX(WAC_Item_Cost,MATCH(1,(G$1=WAC_District)*('Blend Sheet'!$G$4=WAC_IIN),0))*'Blend Sheet'!$G31,0) + IFERROR(INDEX(WAC_Item_Cost,MATCH(1,(G$1=WAC_District)*('Blend Sheet'!$H$4=WAC_IIN),0))*'Blend Sheet'!$H31,0)  + IFERROR(INDEX(WAC_Item_Cost,MATCH(1,(G$1=WAC_District)*('Blend Sheet'!$I$4=WAC_IIN),0))*'Blend Sheet'!$I31,0) + IFERROR(INDEX(WAC_Item_Cost,MATCH(1,(G$1=WAC_District)*('Blend Sheet'!$J$4=WAC_IIN),0))*'Blend Sheet'!$J31,0) + IFERROR(INDEX(WAC_Item_Cost,MATCH(1,(G$1=WAC_District)*('Blend Sheet'!$K$4=WAC_IIN),0))*'Blend Sheet'!$K31,0) + IFERROR(INDEX(WAC_Item_Cost,MATCH(1,(G$1=WAC_District)*('Blend Sheet'!$L$4=WAC_IIN),0))*'Blend Sheet'!$L31,0) + IFERROR(INDEX(WAC_Item_Cost,MATCH(1,(G$1=WAC_District)*('Blend Sheet'!$M$4=WAC_IIN),0))*'Blend Sheet'!$M31,0) + IFERROR(INDEX(WAC_Item_Cost,MATCH(1,(G$1=WAC_District)*('Blend Sheet'!$N$4=WAC_IIN),0))*'Blend Sheet'!$N31,0) + IFERROR(INDEX(WAC_Item_Cost,MATCH(1,(G$1=WAC_District)*('Blend Sheet'!$O$4=WAC_IIN),0))*'Blend Sheet'!$O31,0) + IFERROR(INDEX(WAC_Item_Cost,MATCH(1,(G$1=WAC_District)*('Blend Sheet'!$P$4=WAC_IIN),0))*'Blend Sheet'!$P31,0) + IFERROR(INDEX(WAC_Item_Cost,MATCH(1,(G$1=WAC_District)*('Blend Sheet'!$Q$4=WAC_IIN),0))*'Blend Sheet'!$Q31,0) + IFERROR(INDEX(WAC_Item_Cost,MATCH(1,(G$1=WAC_District)*('Blend Sheet'!$R$4=WAC_IIN),0))*'Blend Sheet'!$R31,0) + IFERROR(INDEX(WAC_Item_Cost,MATCH(1,(G$1=WAC_District)*('Blend Sheet'!$S$4=WAC_IIN),0))*'Blend Sheet'!$S31,0) + IFERROR(INDEX(WAC_Item_Cost,MATCH(1,(G$1=WAC_District)*('Blend Sheet'!$T$4=WAC_IIN),0))*'Blend Sheet'!$T31,0) + IFERROR(INDEX(WAC_Item_Cost,MATCH(1,(G$1=WAC_District)*('Blend Sheet'!$U$4=WAC_IIN),0))*'Blend Sheet'!$U31,0) + IFERROR(INDEX(WAC_Item_Cost,MATCH(1,(G$1=WAC_District)*('Blend Sheet'!$V$4=WAC_IIN),0))*'Blend Sheet'!$V31,0) + IFERROR(INDEX(WAC_Item_Cost,MATCH(1,(G$1=WAC_District)*('Blend Sheet'!$W$4=WAC_IIN),0))*'Blend Sheet'!$W31,0) + IFERROR(INDEX(WAC_Item_Cost,MATCH(1,(G$1=WAC_District)*('Blend Sheet'!$X$4=WAC_IIN),0))*'Blend Sheet'!$X31,0) + IFERROR(INDEX(WAC_Item_Cost,MATCH(1,(G$1=WAC_District)*('Blend Sheet'!$Y$4=WAC_IIN),0))*'Blend Sheet'!$Y31,0) + IFERROR(INDEX(WAC_Item_Cost,MATCH(1,(G$1=WAC_District)*('Blend Sheet'!$Z$4=WAC_IIN),0))*'Blend Sheet'!$Z31,0) + IFERROR(INDEX(WAC_Item_Cost,MATCH(1,(G$1=WAC_District)*('Blend Sheet'!$AA$4=WAC_IIN),0))*'Blend Sheet'!$AA31,0) + IFERROR(INDEX(WAC_Item_Cost,MATCH(1,(G$1=WAC_District)*('Blend Sheet'!$AB$4=WAC_IIN),0))*'Blend Sheet'!$AB31,0) + IFERROR(INDEX(WAC_Item_Cost,MATCH(1,(G$1=WAC_District)*('Blend Sheet'!$AC$4=WAC_IIN),0))*'Blend Sheet'!$AC31,0) + IFERROR(INDEX(WAC_Item_Cost,MATCH(1,(G$1=WAC_District)*('Blend Sheet'!$AD$4=WAC_IIN),0))*'Blend Sheet'!$AD31,0) + IFERROR(INDEX(WAC_Item_Cost,MATCH(1,(G$1=WAC_District)*('Blend Sheet'!$AE$4=WAC_IIN),0))*'Blend Sheet'!$AE31,0) + IFERROR(INDEX(WAC_Item_Cost,MATCH(1,(G$1=WAC_District)*('Blend Sheet'!$AF$4=WAC_IIN),0))*'Blend Sheet'!$AF31,0) + IFERROR(INDEX(WAC_Item_Cost,MATCH(1,(G$1=WAC_District)*('Blend Sheet'!$AG$4=WAC_IIN),0))*'Blend Sheet'!$AG31,0) + IFERROR(INDEX(WAC_Item_Cost,MATCH(1,(G$1=WAC_District)*('Blend Sheet'!$AH$4=WAC_IIN),0))*'Blend Sheet'!$AH31,0) + IFERROR(INDEX(WAC_Item_Cost,MATCH(1,(G$1=WAC_District)*('Blend Sheet'!$AI$4=WAC_IIN),0))*'Blend Sheet'!$AI31,0) + IFERROR(INDEX(WAC_Item_Cost,MATCH(1,(G$1=WAC_District)*('Blend Sheet'!$AJ$4=WAC_IIN),0))*'Blend Sheet'!$AJ31,0) + IFERROR(INDEX(WAC_Item_Cost,MATCH(1,(G$1=WAC_District)*('Blend Sheet'!$AK$4=WAC_IIN),0))*'Blend Sheet'!$AK31,0) + IFERROR(INDEX(WAC_Item_Cost,MATCH(1,(G$1=WAC_District)*('Blend Sheet'!$AL$4=WAC_IIN),0))*'Blend Sheet'!$AL31,0) + IFERROR(INDEX(WAC_Item_Cost,MATCH(1,(G$1=WAC_District)*('Blend Sheet'!$AM$4=WAC_IIN),0))*'Blend Sheet'!$AM31,0) + IFERROR(INDEX(WAC_Item_Cost,MATCH(1,(G$1=WAC_District)*('Blend Sheet'!$AN$4=WAC_IIN),0))*'Blend Sheet'!$AN31,0) + IFERROR(INDEX(WAC_Item_Cost,MATCH(1,(G$1=WAC_District)*('Blend Sheet'!$AO$4=WAC_IIN),0))*'Blend Sheet'!$AO31,0) + IFERROR(INDEX(WAC_Item_Cost,MATCH(1,(G$1=WAC_District)*('Blend Sheet'!$AP$4=WAC_IIN),0))*'Blend Sheet'!$AP31/1000,0)</f>
        <v>186.79324645499997</v>
      </c>
      <c r="H28" s="245">
        <f t="array" ref="H28">IFERROR(INDEX(WAC_Item_Cost,MATCH(1,(H$1=WAC_District)*('Blend Sheet'!$C$4=WAC_IIN),0))*'Blend Sheet'!$C31/1000,0) + IFERROR(INDEX(WAC_Item_Cost,MATCH(1,(H$1=WAC_District)*('Blend Sheet'!$D$4=WAC_IIN),0))*'Blend Sheet'!$D31/1000,0) + IFERROR(INDEX(WAC_Item_Cost,MATCH(1,(H$1=WAC_District)*('Blend Sheet'!$E$4=WAC_IIN),0))*'Blend Sheet'!$E31/1000,0) + IFERROR(INDEX(WAC_Item_Cost,MATCH(1,(H$1=WAC_District)*('Blend Sheet'!$F$4=WAC_IIN),0))*'Blend Sheet'!$F31/1000,0)  + IFERROR(INDEX(WAC_Item_Cost,MATCH(1,(H$1=WAC_District)*('Blend Sheet'!$G$4=WAC_IIN),0))*'Blend Sheet'!$G31,0) + IFERROR(INDEX(WAC_Item_Cost,MATCH(1,(H$1=WAC_District)*('Blend Sheet'!$H$4=WAC_IIN),0))*'Blend Sheet'!$H31,0)  + IFERROR(INDEX(WAC_Item_Cost,MATCH(1,(H$1=WAC_District)*('Blend Sheet'!$I$4=WAC_IIN),0))*'Blend Sheet'!$I31,0) + IFERROR(INDEX(WAC_Item_Cost,MATCH(1,(H$1=WAC_District)*('Blend Sheet'!$J$4=WAC_IIN),0))*'Blend Sheet'!$J31,0) + IFERROR(INDEX(WAC_Item_Cost,MATCH(1,(H$1=WAC_District)*('Blend Sheet'!$K$4=WAC_IIN),0))*'Blend Sheet'!$K31,0) + IFERROR(INDEX(WAC_Item_Cost,MATCH(1,(H$1=WAC_District)*('Blend Sheet'!$L$4=WAC_IIN),0))*'Blend Sheet'!$L31,0) + IFERROR(INDEX(WAC_Item_Cost,MATCH(1,(H$1=WAC_District)*('Blend Sheet'!$M$4=WAC_IIN),0))*'Blend Sheet'!$M31,0) + IFERROR(INDEX(WAC_Item_Cost,MATCH(1,(H$1=WAC_District)*('Blend Sheet'!$N$4=WAC_IIN),0))*'Blend Sheet'!$N31,0) + IFERROR(INDEX(WAC_Item_Cost,MATCH(1,(H$1=WAC_District)*('Blend Sheet'!$O$4=WAC_IIN),0))*'Blend Sheet'!$O31,0) + IFERROR(INDEX(WAC_Item_Cost,MATCH(1,(H$1=WAC_District)*('Blend Sheet'!$P$4=WAC_IIN),0))*'Blend Sheet'!$P31,0) + IFERROR(INDEX(WAC_Item_Cost,MATCH(1,(H$1=WAC_District)*('Blend Sheet'!$Q$4=WAC_IIN),0))*'Blend Sheet'!$Q31,0) + IFERROR(INDEX(WAC_Item_Cost,MATCH(1,(H$1=WAC_District)*('Blend Sheet'!$R$4=WAC_IIN),0))*'Blend Sheet'!$R31,0) + IFERROR(INDEX(WAC_Item_Cost,MATCH(1,(H$1=WAC_District)*('Blend Sheet'!$S$4=WAC_IIN),0))*'Blend Sheet'!$S31,0) + IFERROR(INDEX(WAC_Item_Cost,MATCH(1,(H$1=WAC_District)*('Blend Sheet'!$T$4=WAC_IIN),0))*'Blend Sheet'!$T31,0) + IFERROR(INDEX(WAC_Item_Cost,MATCH(1,(H$1=WAC_District)*('Blend Sheet'!$U$4=WAC_IIN),0))*'Blend Sheet'!$U31,0) + IFERROR(INDEX(WAC_Item_Cost,MATCH(1,(H$1=WAC_District)*('Blend Sheet'!$V$4=WAC_IIN),0))*'Blend Sheet'!$V31,0) + IFERROR(INDEX(WAC_Item_Cost,MATCH(1,(H$1=WAC_District)*('Blend Sheet'!$W$4=WAC_IIN),0))*'Blend Sheet'!$W31,0) + IFERROR(INDEX(WAC_Item_Cost,MATCH(1,(H$1=WAC_District)*('Blend Sheet'!$X$4=WAC_IIN),0))*'Blend Sheet'!$X31,0) + IFERROR(INDEX(WAC_Item_Cost,MATCH(1,(H$1=WAC_District)*('Blend Sheet'!$Y$4=WAC_IIN),0))*'Blend Sheet'!$Y31,0) + IFERROR(INDEX(WAC_Item_Cost,MATCH(1,(H$1=WAC_District)*('Blend Sheet'!$Z$4=WAC_IIN),0))*'Blend Sheet'!$Z31,0) + IFERROR(INDEX(WAC_Item_Cost,MATCH(1,(H$1=WAC_District)*('Blend Sheet'!$AA$4=WAC_IIN),0))*'Blend Sheet'!$AA31,0) + IFERROR(INDEX(WAC_Item_Cost,MATCH(1,(H$1=WAC_District)*('Blend Sheet'!$AB$4=WAC_IIN),0))*'Blend Sheet'!$AB31,0) + IFERROR(INDEX(WAC_Item_Cost,MATCH(1,(H$1=WAC_District)*('Blend Sheet'!$AC$4=WAC_IIN),0))*'Blend Sheet'!$AC31,0) + IFERROR(INDEX(WAC_Item_Cost,MATCH(1,(H$1=WAC_District)*('Blend Sheet'!$AD$4=WAC_IIN),0))*'Blend Sheet'!$AD31,0) + IFERROR(INDEX(WAC_Item_Cost,MATCH(1,(H$1=WAC_District)*('Blend Sheet'!$AE$4=WAC_IIN),0))*'Blend Sheet'!$AE31,0) + IFERROR(INDEX(WAC_Item_Cost,MATCH(1,(H$1=WAC_District)*('Blend Sheet'!$AF$4=WAC_IIN),0))*'Blend Sheet'!$AF31,0) + IFERROR(INDEX(WAC_Item_Cost,MATCH(1,(H$1=WAC_District)*('Blend Sheet'!$AG$4=WAC_IIN),0))*'Blend Sheet'!$AG31,0) + IFERROR(INDEX(WAC_Item_Cost,MATCH(1,(H$1=WAC_District)*('Blend Sheet'!$AH$4=WAC_IIN),0))*'Blend Sheet'!$AH31,0) + IFERROR(INDEX(WAC_Item_Cost,MATCH(1,(H$1=WAC_District)*('Blend Sheet'!$AI$4=WAC_IIN),0))*'Blend Sheet'!$AI31,0) + IFERROR(INDEX(WAC_Item_Cost,MATCH(1,(H$1=WAC_District)*('Blend Sheet'!$AJ$4=WAC_IIN),0))*'Blend Sheet'!$AJ31,0) + IFERROR(INDEX(WAC_Item_Cost,MATCH(1,(H$1=WAC_District)*('Blend Sheet'!$AK$4=WAC_IIN),0))*'Blend Sheet'!$AK31,0) + IFERROR(INDEX(WAC_Item_Cost,MATCH(1,(H$1=WAC_District)*('Blend Sheet'!$AL$4=WAC_IIN),0))*'Blend Sheet'!$AL31,0) + IFERROR(INDEX(WAC_Item_Cost,MATCH(1,(H$1=WAC_District)*('Blend Sheet'!$AM$4=WAC_IIN),0))*'Blend Sheet'!$AM31,0) + IFERROR(INDEX(WAC_Item_Cost,MATCH(1,(H$1=WAC_District)*('Blend Sheet'!$AN$4=WAC_IIN),0))*'Blend Sheet'!$AN31,0) + IFERROR(INDEX(WAC_Item_Cost,MATCH(1,(H$1=WAC_District)*('Blend Sheet'!$AO$4=WAC_IIN),0))*'Blend Sheet'!$AO31,0) + IFERROR(INDEX(WAC_Item_Cost,MATCH(1,(H$1=WAC_District)*('Blend Sheet'!$AP$4=WAC_IIN),0))*'Blend Sheet'!$AP31/1000,0)</f>
        <v>197.99978340499999</v>
      </c>
      <c r="I28" s="245">
        <f t="array" ref="I28">IFERROR(INDEX(WAC_Item_Cost,MATCH(1,(I$1=WAC_District)*('Blend Sheet'!$C$4=WAC_IIN),0))*'Blend Sheet'!$C31/1000,0) + IFERROR(INDEX(WAC_Item_Cost,MATCH(1,(I$1=WAC_District)*('Blend Sheet'!$D$4=WAC_IIN),0))*'Blend Sheet'!$D31/1000,0) + IFERROR(INDEX(WAC_Item_Cost,MATCH(1,(I$1=WAC_District)*('Blend Sheet'!$E$4=WAC_IIN),0))*'Blend Sheet'!$E31/1000,0) + IFERROR(INDEX(WAC_Item_Cost,MATCH(1,(I$1=WAC_District)*('Blend Sheet'!$F$4=WAC_IIN),0))*'Blend Sheet'!$F31/1000,0)  + IFERROR(INDEX(WAC_Item_Cost,MATCH(1,(I$1=WAC_District)*('Blend Sheet'!$G$4=WAC_IIN),0))*'Blend Sheet'!$G31,0) + IFERROR(INDEX(WAC_Item_Cost,MATCH(1,(I$1=WAC_District)*('Blend Sheet'!$H$4=WAC_IIN),0))*'Blend Sheet'!$H31,0)  + IFERROR(INDEX(WAC_Item_Cost,MATCH(1,(I$1=WAC_District)*('Blend Sheet'!$I$4=WAC_IIN),0))*'Blend Sheet'!$I31,0) + IFERROR(INDEX(WAC_Item_Cost,MATCH(1,(I$1=WAC_District)*('Blend Sheet'!$J$4=WAC_IIN),0))*'Blend Sheet'!$J31,0) + IFERROR(INDEX(WAC_Item_Cost,MATCH(1,(I$1=WAC_District)*('Blend Sheet'!$K$4=WAC_IIN),0))*'Blend Sheet'!$K31,0) + IFERROR(INDEX(WAC_Item_Cost,MATCH(1,(I$1=WAC_District)*('Blend Sheet'!$L$4=WAC_IIN),0))*'Blend Sheet'!$L31,0) + IFERROR(INDEX(WAC_Item_Cost,MATCH(1,(I$1=WAC_District)*('Blend Sheet'!$M$4=WAC_IIN),0))*'Blend Sheet'!$M31,0) + IFERROR(INDEX(WAC_Item_Cost,MATCH(1,(I$1=WAC_District)*('Blend Sheet'!$N$4=WAC_IIN),0))*'Blend Sheet'!$N31,0) + IFERROR(INDEX(WAC_Item_Cost,MATCH(1,(I$1=WAC_District)*('Blend Sheet'!$O$4=WAC_IIN),0))*'Blend Sheet'!$O31,0) + IFERROR(INDEX(WAC_Item_Cost,MATCH(1,(I$1=WAC_District)*('Blend Sheet'!$P$4=WAC_IIN),0))*'Blend Sheet'!$P31,0) + IFERROR(INDEX(WAC_Item_Cost,MATCH(1,(I$1=WAC_District)*('Blend Sheet'!$Q$4=WAC_IIN),0))*'Blend Sheet'!$Q31,0) + IFERROR(INDEX(WAC_Item_Cost,MATCH(1,(I$1=WAC_District)*('Blend Sheet'!$R$4=WAC_IIN),0))*'Blend Sheet'!$R31,0) + IFERROR(INDEX(WAC_Item_Cost,MATCH(1,(I$1=WAC_District)*('Blend Sheet'!$S$4=WAC_IIN),0))*'Blend Sheet'!$S31,0) + IFERROR(INDEX(WAC_Item_Cost,MATCH(1,(I$1=WAC_District)*('Blend Sheet'!$T$4=WAC_IIN),0))*'Blend Sheet'!$T31,0) + IFERROR(INDEX(WAC_Item_Cost,MATCH(1,(I$1=WAC_District)*('Blend Sheet'!$U$4=WAC_IIN),0))*'Blend Sheet'!$U31,0) + IFERROR(INDEX(WAC_Item_Cost,MATCH(1,(I$1=WAC_District)*('Blend Sheet'!$V$4=WAC_IIN),0))*'Blend Sheet'!$V31,0) + IFERROR(INDEX(WAC_Item_Cost,MATCH(1,(I$1=WAC_District)*('Blend Sheet'!$W$4=WAC_IIN),0))*'Blend Sheet'!$W31,0) + IFERROR(INDEX(WAC_Item_Cost,MATCH(1,(I$1=WAC_District)*('Blend Sheet'!$X$4=WAC_IIN),0))*'Blend Sheet'!$X31,0) + IFERROR(INDEX(WAC_Item_Cost,MATCH(1,(I$1=WAC_District)*('Blend Sheet'!$Y$4=WAC_IIN),0))*'Blend Sheet'!$Y31,0) + IFERROR(INDEX(WAC_Item_Cost,MATCH(1,(I$1=WAC_District)*('Blend Sheet'!$Z$4=WAC_IIN),0))*'Blend Sheet'!$Z31,0) + IFERROR(INDEX(WAC_Item_Cost,MATCH(1,(I$1=WAC_District)*('Blend Sheet'!$AA$4=WAC_IIN),0))*'Blend Sheet'!$AA31,0) + IFERROR(INDEX(WAC_Item_Cost,MATCH(1,(I$1=WAC_District)*('Blend Sheet'!$AB$4=WAC_IIN),0))*'Blend Sheet'!$AB31,0) + IFERROR(INDEX(WAC_Item_Cost,MATCH(1,(I$1=WAC_District)*('Blend Sheet'!$AC$4=WAC_IIN),0))*'Blend Sheet'!$AC31,0) + IFERROR(INDEX(WAC_Item_Cost,MATCH(1,(I$1=WAC_District)*('Blend Sheet'!$AD$4=WAC_IIN),0))*'Blend Sheet'!$AD31,0) + IFERROR(INDEX(WAC_Item_Cost,MATCH(1,(I$1=WAC_District)*('Blend Sheet'!$AE$4=WAC_IIN),0))*'Blend Sheet'!$AE31,0) + IFERROR(INDEX(WAC_Item_Cost,MATCH(1,(I$1=WAC_District)*('Blend Sheet'!$AF$4=WAC_IIN),0))*'Blend Sheet'!$AF31,0) + IFERROR(INDEX(WAC_Item_Cost,MATCH(1,(I$1=WAC_District)*('Blend Sheet'!$AG$4=WAC_IIN),0))*'Blend Sheet'!$AG31,0) + IFERROR(INDEX(WAC_Item_Cost,MATCH(1,(I$1=WAC_District)*('Blend Sheet'!$AH$4=WAC_IIN),0))*'Blend Sheet'!$AH31,0) + IFERROR(INDEX(WAC_Item_Cost,MATCH(1,(I$1=WAC_District)*('Blend Sheet'!$AI$4=WAC_IIN),0))*'Blend Sheet'!$AI31,0) + IFERROR(INDEX(WAC_Item_Cost,MATCH(1,(I$1=WAC_District)*('Blend Sheet'!$AJ$4=WAC_IIN),0))*'Blend Sheet'!$AJ31,0) + IFERROR(INDEX(WAC_Item_Cost,MATCH(1,(I$1=WAC_District)*('Blend Sheet'!$AK$4=WAC_IIN),0))*'Blend Sheet'!$AK31,0) + IFERROR(INDEX(WAC_Item_Cost,MATCH(1,(I$1=WAC_District)*('Blend Sheet'!$AL$4=WAC_IIN),0))*'Blend Sheet'!$AL31,0) + IFERROR(INDEX(WAC_Item_Cost,MATCH(1,(I$1=WAC_District)*('Blend Sheet'!$AM$4=WAC_IIN),0))*'Blend Sheet'!$AM31,0) + IFERROR(INDEX(WAC_Item_Cost,MATCH(1,(I$1=WAC_District)*('Blend Sheet'!$AN$4=WAC_IIN),0))*'Blend Sheet'!$AN31,0) + IFERROR(INDEX(WAC_Item_Cost,MATCH(1,(I$1=WAC_District)*('Blend Sheet'!$AO$4=WAC_IIN),0))*'Blend Sheet'!$AO31,0) + IFERROR(INDEX(WAC_Item_Cost,MATCH(1,(I$1=WAC_District)*('Blend Sheet'!$AP$4=WAC_IIN),0))*'Blend Sheet'!$AP31/1000,0)</f>
        <v>191.92079609000004</v>
      </c>
      <c r="J28" s="245">
        <f t="array" ref="J28">IFERROR(INDEX(WAC_Item_Cost,MATCH(1,(J$1=WAC_District)*('Blend Sheet'!$C$4=WAC_IIN),0))*'Blend Sheet'!$C31/1000,0) + IFERROR(INDEX(WAC_Item_Cost,MATCH(1,(J$1=WAC_District)*('Blend Sheet'!$D$4=WAC_IIN),0))*'Blend Sheet'!$D31/1000,0) + IFERROR(INDEX(WAC_Item_Cost,MATCH(1,(J$1=WAC_District)*('Blend Sheet'!$E$4=WAC_IIN),0))*'Blend Sheet'!$E31/1000,0) + IFERROR(INDEX(WAC_Item_Cost,MATCH(1,(J$1=WAC_District)*('Blend Sheet'!$F$4=WAC_IIN),0))*'Blend Sheet'!$F31/1000,0)  + IFERROR(INDEX(WAC_Item_Cost,MATCH(1,(J$1=WAC_District)*('Blend Sheet'!$G$4=WAC_IIN),0))*'Blend Sheet'!$G31,0) + IFERROR(INDEX(WAC_Item_Cost,MATCH(1,(J$1=WAC_District)*('Blend Sheet'!$H$4=WAC_IIN),0))*'Blend Sheet'!$H31,0)  + IFERROR(INDEX(WAC_Item_Cost,MATCH(1,(J$1=WAC_District)*('Blend Sheet'!$I$4=WAC_IIN),0))*'Blend Sheet'!$I31,0) + IFERROR(INDEX(WAC_Item_Cost,MATCH(1,(J$1=WAC_District)*('Blend Sheet'!$J$4=WAC_IIN),0))*'Blend Sheet'!$J31,0) + IFERROR(INDEX(WAC_Item_Cost,MATCH(1,(J$1=WAC_District)*('Blend Sheet'!$K$4=WAC_IIN),0))*'Blend Sheet'!$K31,0) + IFERROR(INDEX(WAC_Item_Cost,MATCH(1,(J$1=WAC_District)*('Blend Sheet'!$L$4=WAC_IIN),0))*'Blend Sheet'!$L31,0) + IFERROR(INDEX(WAC_Item_Cost,MATCH(1,(J$1=WAC_District)*('Blend Sheet'!$M$4=WAC_IIN),0))*'Blend Sheet'!$M31,0) + IFERROR(INDEX(WAC_Item_Cost,MATCH(1,(J$1=WAC_District)*('Blend Sheet'!$N$4=WAC_IIN),0))*'Blend Sheet'!$N31,0) + IFERROR(INDEX(WAC_Item_Cost,MATCH(1,(J$1=WAC_District)*('Blend Sheet'!$O$4=WAC_IIN),0))*'Blend Sheet'!$O31,0) + IFERROR(INDEX(WAC_Item_Cost,MATCH(1,(J$1=WAC_District)*('Blend Sheet'!$P$4=WAC_IIN),0))*'Blend Sheet'!$P31,0) + IFERROR(INDEX(WAC_Item_Cost,MATCH(1,(J$1=WAC_District)*('Blend Sheet'!$Q$4=WAC_IIN),0))*'Blend Sheet'!$Q31,0) + IFERROR(INDEX(WAC_Item_Cost,MATCH(1,(J$1=WAC_District)*('Blend Sheet'!$R$4=WAC_IIN),0))*'Blend Sheet'!$R31,0) + IFERROR(INDEX(WAC_Item_Cost,MATCH(1,(J$1=WAC_District)*('Blend Sheet'!$S$4=WAC_IIN),0))*'Blend Sheet'!$S31,0) + IFERROR(INDEX(WAC_Item_Cost,MATCH(1,(J$1=WAC_District)*('Blend Sheet'!$T$4=WAC_IIN),0))*'Blend Sheet'!$T31,0) + IFERROR(INDEX(WAC_Item_Cost,MATCH(1,(J$1=WAC_District)*('Blend Sheet'!$U$4=WAC_IIN),0))*'Blend Sheet'!$U31,0) + IFERROR(INDEX(WAC_Item_Cost,MATCH(1,(J$1=WAC_District)*('Blend Sheet'!$V$4=WAC_IIN),0))*'Blend Sheet'!$V31,0) + IFERROR(INDEX(WAC_Item_Cost,MATCH(1,(J$1=WAC_District)*('Blend Sheet'!$W$4=WAC_IIN),0))*'Blend Sheet'!$W31,0) + IFERROR(INDEX(WAC_Item_Cost,MATCH(1,(J$1=WAC_District)*('Blend Sheet'!$X$4=WAC_IIN),0))*'Blend Sheet'!$X31,0) + IFERROR(INDEX(WAC_Item_Cost,MATCH(1,(J$1=WAC_District)*('Blend Sheet'!$Y$4=WAC_IIN),0))*'Blend Sheet'!$Y31,0) + IFERROR(INDEX(WAC_Item_Cost,MATCH(1,(J$1=WAC_District)*('Blend Sheet'!$Z$4=WAC_IIN),0))*'Blend Sheet'!$Z31,0) + IFERROR(INDEX(WAC_Item_Cost,MATCH(1,(J$1=WAC_District)*('Blend Sheet'!$AA$4=WAC_IIN),0))*'Blend Sheet'!$AA31,0) + IFERROR(INDEX(WAC_Item_Cost,MATCH(1,(J$1=WAC_District)*('Blend Sheet'!$AB$4=WAC_IIN),0))*'Blend Sheet'!$AB31,0) + IFERROR(INDEX(WAC_Item_Cost,MATCH(1,(J$1=WAC_District)*('Blend Sheet'!$AC$4=WAC_IIN),0))*'Blend Sheet'!$AC31,0) + IFERROR(INDEX(WAC_Item_Cost,MATCH(1,(J$1=WAC_District)*('Blend Sheet'!$AD$4=WAC_IIN),0))*'Blend Sheet'!$AD31,0) + IFERROR(INDEX(WAC_Item_Cost,MATCH(1,(J$1=WAC_District)*('Blend Sheet'!$AE$4=WAC_IIN),0))*'Blend Sheet'!$AE31,0) + IFERROR(INDEX(WAC_Item_Cost,MATCH(1,(J$1=WAC_District)*('Blend Sheet'!$AF$4=WAC_IIN),0))*'Blend Sheet'!$AF31,0) + IFERROR(INDEX(WAC_Item_Cost,MATCH(1,(J$1=WAC_District)*('Blend Sheet'!$AG$4=WAC_IIN),0))*'Blend Sheet'!$AG31,0) + IFERROR(INDEX(WAC_Item_Cost,MATCH(1,(J$1=WAC_District)*('Blend Sheet'!$AH$4=WAC_IIN),0))*'Blend Sheet'!$AH31,0) + IFERROR(INDEX(WAC_Item_Cost,MATCH(1,(J$1=WAC_District)*('Blend Sheet'!$AI$4=WAC_IIN),0))*'Blend Sheet'!$AI31,0) + IFERROR(INDEX(WAC_Item_Cost,MATCH(1,(J$1=WAC_District)*('Blend Sheet'!$AJ$4=WAC_IIN),0))*'Blend Sheet'!$AJ31,0) + IFERROR(INDEX(WAC_Item_Cost,MATCH(1,(J$1=WAC_District)*('Blend Sheet'!$AK$4=WAC_IIN),0))*'Blend Sheet'!$AK31,0) + IFERROR(INDEX(WAC_Item_Cost,MATCH(1,(J$1=WAC_District)*('Blend Sheet'!$AL$4=WAC_IIN),0))*'Blend Sheet'!$AL31,0) + IFERROR(INDEX(WAC_Item_Cost,MATCH(1,(J$1=WAC_District)*('Blend Sheet'!$AM$4=WAC_IIN),0))*'Blend Sheet'!$AM31,0) + IFERROR(INDEX(WAC_Item_Cost,MATCH(1,(J$1=WAC_District)*('Blend Sheet'!$AN$4=WAC_IIN),0))*'Blend Sheet'!$AN31,0) + IFERROR(INDEX(WAC_Item_Cost,MATCH(1,(J$1=WAC_District)*('Blend Sheet'!$AO$4=WAC_IIN),0))*'Blend Sheet'!$AO31,0) + IFERROR(INDEX(WAC_Item_Cost,MATCH(1,(J$1=WAC_District)*('Blend Sheet'!$AP$4=WAC_IIN),0))*'Blend Sheet'!$AP31/1000,0)</f>
        <v>187.45309226500001</v>
      </c>
      <c r="K28" s="245">
        <f t="array" ref="K28">IFERROR(INDEX(WAC_Item_Cost,MATCH(1,(K$1=WAC_District)*('Blend Sheet'!$C$4=WAC_IIN),0))*'Blend Sheet'!$C31/1000,0) + IFERROR(INDEX(WAC_Item_Cost,MATCH(1,(K$1=WAC_District)*('Blend Sheet'!$D$4=WAC_IIN),0))*'Blend Sheet'!$D31/1000,0) + IFERROR(INDEX(WAC_Item_Cost,MATCH(1,(K$1=WAC_District)*('Blend Sheet'!$E$4=WAC_IIN),0))*'Blend Sheet'!$E31/1000,0) + IFERROR(INDEX(WAC_Item_Cost,MATCH(1,(K$1=WAC_District)*('Blend Sheet'!$F$4=WAC_IIN),0))*'Blend Sheet'!$F31/1000,0)  + IFERROR(INDEX(WAC_Item_Cost,MATCH(1,(K$1=WAC_District)*('Blend Sheet'!$G$4=WAC_IIN),0))*'Blend Sheet'!$G31,0) + IFERROR(INDEX(WAC_Item_Cost,MATCH(1,(K$1=WAC_District)*('Blend Sheet'!$H$4=WAC_IIN),0))*'Blend Sheet'!$H31,0)  + IFERROR(INDEX(WAC_Item_Cost,MATCH(1,(K$1=WAC_District)*('Blend Sheet'!$I$4=WAC_IIN),0))*'Blend Sheet'!$I31,0) + IFERROR(INDEX(WAC_Item_Cost,MATCH(1,(K$1=WAC_District)*('Blend Sheet'!$J$4=WAC_IIN),0))*'Blend Sheet'!$J31,0) + IFERROR(INDEX(WAC_Item_Cost,MATCH(1,(K$1=WAC_District)*('Blend Sheet'!$K$4=WAC_IIN),0))*'Blend Sheet'!$K31,0) + IFERROR(INDEX(WAC_Item_Cost,MATCH(1,(K$1=WAC_District)*('Blend Sheet'!$L$4=WAC_IIN),0))*'Blend Sheet'!$L31,0) + IFERROR(INDEX(WAC_Item_Cost,MATCH(1,(K$1=WAC_District)*('Blend Sheet'!$M$4=WAC_IIN),0))*'Blend Sheet'!$M31,0) + IFERROR(INDEX(WAC_Item_Cost,MATCH(1,(K$1=WAC_District)*('Blend Sheet'!$N$4=WAC_IIN),0))*'Blend Sheet'!$N31,0) + IFERROR(INDEX(WAC_Item_Cost,MATCH(1,(K$1=WAC_District)*('Blend Sheet'!$O$4=WAC_IIN),0))*'Blend Sheet'!$O31,0) + IFERROR(INDEX(WAC_Item_Cost,MATCH(1,(K$1=WAC_District)*('Blend Sheet'!$P$4=WAC_IIN),0))*'Blend Sheet'!$P31,0) + IFERROR(INDEX(WAC_Item_Cost,MATCH(1,(K$1=WAC_District)*('Blend Sheet'!$Q$4=WAC_IIN),0))*'Blend Sheet'!$Q31,0) + IFERROR(INDEX(WAC_Item_Cost,MATCH(1,(K$1=WAC_District)*('Blend Sheet'!$R$4=WAC_IIN),0))*'Blend Sheet'!$R31,0) + IFERROR(INDEX(WAC_Item_Cost,MATCH(1,(K$1=WAC_District)*('Blend Sheet'!$S$4=WAC_IIN),0))*'Blend Sheet'!$S31,0) + IFERROR(INDEX(WAC_Item_Cost,MATCH(1,(K$1=WAC_District)*('Blend Sheet'!$T$4=WAC_IIN),0))*'Blend Sheet'!$T31,0) + IFERROR(INDEX(WAC_Item_Cost,MATCH(1,(K$1=WAC_District)*('Blend Sheet'!$U$4=WAC_IIN),0))*'Blend Sheet'!$U31,0) + IFERROR(INDEX(WAC_Item_Cost,MATCH(1,(K$1=WAC_District)*('Blend Sheet'!$V$4=WAC_IIN),0))*'Blend Sheet'!$V31,0) + IFERROR(INDEX(WAC_Item_Cost,MATCH(1,(K$1=WAC_District)*('Blend Sheet'!$W$4=WAC_IIN),0))*'Blend Sheet'!$W31,0) + IFERROR(INDEX(WAC_Item_Cost,MATCH(1,(K$1=WAC_District)*('Blend Sheet'!$X$4=WAC_IIN),0))*'Blend Sheet'!$X31,0) + IFERROR(INDEX(WAC_Item_Cost,MATCH(1,(K$1=WAC_District)*('Blend Sheet'!$Y$4=WAC_IIN),0))*'Blend Sheet'!$Y31,0) + IFERROR(INDEX(WAC_Item_Cost,MATCH(1,(K$1=WAC_District)*('Blend Sheet'!$Z$4=WAC_IIN),0))*'Blend Sheet'!$Z31,0) + IFERROR(INDEX(WAC_Item_Cost,MATCH(1,(K$1=WAC_District)*('Blend Sheet'!$AA$4=WAC_IIN),0))*'Blend Sheet'!$AA31,0) + IFERROR(INDEX(WAC_Item_Cost,MATCH(1,(K$1=WAC_District)*('Blend Sheet'!$AB$4=WAC_IIN),0))*'Blend Sheet'!$AB31,0) + IFERROR(INDEX(WAC_Item_Cost,MATCH(1,(K$1=WAC_District)*('Blend Sheet'!$AC$4=WAC_IIN),0))*'Blend Sheet'!$AC31,0) + IFERROR(INDEX(WAC_Item_Cost,MATCH(1,(K$1=WAC_District)*('Blend Sheet'!$AD$4=WAC_IIN),0))*'Blend Sheet'!$AD31,0) + IFERROR(INDEX(WAC_Item_Cost,MATCH(1,(K$1=WAC_District)*('Blend Sheet'!$AE$4=WAC_IIN),0))*'Blend Sheet'!$AE31,0) + IFERROR(INDEX(WAC_Item_Cost,MATCH(1,(K$1=WAC_District)*('Blend Sheet'!$AF$4=WAC_IIN),0))*'Blend Sheet'!$AF31,0) + IFERROR(INDEX(WAC_Item_Cost,MATCH(1,(K$1=WAC_District)*('Blend Sheet'!$AG$4=WAC_IIN),0))*'Blend Sheet'!$AG31,0) + IFERROR(INDEX(WAC_Item_Cost,MATCH(1,(K$1=WAC_District)*('Blend Sheet'!$AH$4=WAC_IIN),0))*'Blend Sheet'!$AH31,0) + IFERROR(INDEX(WAC_Item_Cost,MATCH(1,(K$1=WAC_District)*('Blend Sheet'!$AI$4=WAC_IIN),0))*'Blend Sheet'!$AI31,0) + IFERROR(INDEX(WAC_Item_Cost,MATCH(1,(K$1=WAC_District)*('Blend Sheet'!$AJ$4=WAC_IIN),0))*'Blend Sheet'!$AJ31,0) + IFERROR(INDEX(WAC_Item_Cost,MATCH(1,(K$1=WAC_District)*('Blend Sheet'!$AK$4=WAC_IIN),0))*'Blend Sheet'!$AK31,0) + IFERROR(INDEX(WAC_Item_Cost,MATCH(1,(K$1=WAC_District)*('Blend Sheet'!$AL$4=WAC_IIN),0))*'Blend Sheet'!$AL31,0) + IFERROR(INDEX(WAC_Item_Cost,MATCH(1,(K$1=WAC_District)*('Blend Sheet'!$AM$4=WAC_IIN),0))*'Blend Sheet'!$AM31,0) + IFERROR(INDEX(WAC_Item_Cost,MATCH(1,(K$1=WAC_District)*('Blend Sheet'!$AN$4=WAC_IIN),0))*'Blend Sheet'!$AN31,0) + IFERROR(INDEX(WAC_Item_Cost,MATCH(1,(K$1=WAC_District)*('Blend Sheet'!$AO$4=WAC_IIN),0))*'Blend Sheet'!$AO31,0) + IFERROR(INDEX(WAC_Item_Cost,MATCH(1,(K$1=WAC_District)*('Blend Sheet'!$AP$4=WAC_IIN),0))*'Blend Sheet'!$AP31/1000,0)</f>
        <v>93.336759405000009</v>
      </c>
      <c r="L28" s="245">
        <f t="array" ref="L28">IFERROR(INDEX(WAC_Item_Cost,MATCH(1,(L$1=WAC_District)*('Blend Sheet'!$C$4=WAC_IIN),0))*'Blend Sheet'!$C31/1000,0) + IFERROR(INDEX(WAC_Item_Cost,MATCH(1,(L$1=WAC_District)*('Blend Sheet'!$D$4=WAC_IIN),0))*'Blend Sheet'!$D31/1000,0) + IFERROR(INDEX(WAC_Item_Cost,MATCH(1,(L$1=WAC_District)*('Blend Sheet'!$E$4=WAC_IIN),0))*'Blend Sheet'!$E31/1000,0) + IFERROR(INDEX(WAC_Item_Cost,MATCH(1,(L$1=WAC_District)*('Blend Sheet'!$F$4=WAC_IIN),0))*'Blend Sheet'!$F31/1000,0)  + IFERROR(INDEX(WAC_Item_Cost,MATCH(1,(L$1=WAC_District)*('Blend Sheet'!$G$4=WAC_IIN),0))*'Blend Sheet'!$G31,0) + IFERROR(INDEX(WAC_Item_Cost,MATCH(1,(L$1=WAC_District)*('Blend Sheet'!$H$4=WAC_IIN),0))*'Blend Sheet'!$H31,0)  + IFERROR(INDEX(WAC_Item_Cost,MATCH(1,(L$1=WAC_District)*('Blend Sheet'!$I$4=WAC_IIN),0))*'Blend Sheet'!$I31,0) + IFERROR(INDEX(WAC_Item_Cost,MATCH(1,(L$1=WAC_District)*('Blend Sheet'!$J$4=WAC_IIN),0))*'Blend Sheet'!$J31,0) + IFERROR(INDEX(WAC_Item_Cost,MATCH(1,(L$1=WAC_District)*('Blend Sheet'!$K$4=WAC_IIN),0))*'Blend Sheet'!$K31,0) + IFERROR(INDEX(WAC_Item_Cost,MATCH(1,(L$1=WAC_District)*('Blend Sheet'!$L$4=WAC_IIN),0))*'Blend Sheet'!$L31,0) + IFERROR(INDEX(WAC_Item_Cost,MATCH(1,(L$1=WAC_District)*('Blend Sheet'!$M$4=WAC_IIN),0))*'Blend Sheet'!$M31,0) + IFERROR(INDEX(WAC_Item_Cost,MATCH(1,(L$1=WAC_District)*('Blend Sheet'!$N$4=WAC_IIN),0))*'Blend Sheet'!$N31,0) + IFERROR(INDEX(WAC_Item_Cost,MATCH(1,(L$1=WAC_District)*('Blend Sheet'!$O$4=WAC_IIN),0))*'Blend Sheet'!$O31,0) + IFERROR(INDEX(WAC_Item_Cost,MATCH(1,(L$1=WAC_District)*('Blend Sheet'!$P$4=WAC_IIN),0))*'Blend Sheet'!$P31,0) + IFERROR(INDEX(WAC_Item_Cost,MATCH(1,(L$1=WAC_District)*('Blend Sheet'!$Q$4=WAC_IIN),0))*'Blend Sheet'!$Q31,0) + IFERROR(INDEX(WAC_Item_Cost,MATCH(1,(L$1=WAC_District)*('Blend Sheet'!$R$4=WAC_IIN),0))*'Blend Sheet'!$R31,0) + IFERROR(INDEX(WAC_Item_Cost,MATCH(1,(L$1=WAC_District)*('Blend Sheet'!$S$4=WAC_IIN),0))*'Blend Sheet'!$S31,0) + IFERROR(INDEX(WAC_Item_Cost,MATCH(1,(L$1=WAC_District)*('Blend Sheet'!$T$4=WAC_IIN),0))*'Blend Sheet'!$T31,0) + IFERROR(INDEX(WAC_Item_Cost,MATCH(1,(L$1=WAC_District)*('Blend Sheet'!$U$4=WAC_IIN),0))*'Blend Sheet'!$U31,0) + IFERROR(INDEX(WAC_Item_Cost,MATCH(1,(L$1=WAC_District)*('Blend Sheet'!$V$4=WAC_IIN),0))*'Blend Sheet'!$V31,0) + IFERROR(INDEX(WAC_Item_Cost,MATCH(1,(L$1=WAC_District)*('Blend Sheet'!$W$4=WAC_IIN),0))*'Blend Sheet'!$W31,0) + IFERROR(INDEX(WAC_Item_Cost,MATCH(1,(L$1=WAC_District)*('Blend Sheet'!$X$4=WAC_IIN),0))*'Blend Sheet'!$X31,0) + IFERROR(INDEX(WAC_Item_Cost,MATCH(1,(L$1=WAC_District)*('Blend Sheet'!$Y$4=WAC_IIN),0))*'Blend Sheet'!$Y31,0) + IFERROR(INDEX(WAC_Item_Cost,MATCH(1,(L$1=WAC_District)*('Blend Sheet'!$Z$4=WAC_IIN),0))*'Blend Sheet'!$Z31,0) + IFERROR(INDEX(WAC_Item_Cost,MATCH(1,(L$1=WAC_District)*('Blend Sheet'!$AA$4=WAC_IIN),0))*'Blend Sheet'!$AA31,0) + IFERROR(INDEX(WAC_Item_Cost,MATCH(1,(L$1=WAC_District)*('Blend Sheet'!$AB$4=WAC_IIN),0))*'Blend Sheet'!$AB31,0) + IFERROR(INDEX(WAC_Item_Cost,MATCH(1,(L$1=WAC_District)*('Blend Sheet'!$AC$4=WAC_IIN),0))*'Blend Sheet'!$AC31,0) + IFERROR(INDEX(WAC_Item_Cost,MATCH(1,(L$1=WAC_District)*('Blend Sheet'!$AD$4=WAC_IIN),0))*'Blend Sheet'!$AD31,0) + IFERROR(INDEX(WAC_Item_Cost,MATCH(1,(L$1=WAC_District)*('Blend Sheet'!$AE$4=WAC_IIN),0))*'Blend Sheet'!$AE31,0) + IFERROR(INDEX(WAC_Item_Cost,MATCH(1,(L$1=WAC_District)*('Blend Sheet'!$AF$4=WAC_IIN),0))*'Blend Sheet'!$AF31,0) + IFERROR(INDEX(WAC_Item_Cost,MATCH(1,(L$1=WAC_District)*('Blend Sheet'!$AG$4=WAC_IIN),0))*'Blend Sheet'!$AG31,0) + IFERROR(INDEX(WAC_Item_Cost,MATCH(1,(L$1=WAC_District)*('Blend Sheet'!$AH$4=WAC_IIN),0))*'Blend Sheet'!$AH31,0) + IFERROR(INDEX(WAC_Item_Cost,MATCH(1,(L$1=WAC_District)*('Blend Sheet'!$AI$4=WAC_IIN),0))*'Blend Sheet'!$AI31,0) + IFERROR(INDEX(WAC_Item_Cost,MATCH(1,(L$1=WAC_District)*('Blend Sheet'!$AJ$4=WAC_IIN),0))*'Blend Sheet'!$AJ31,0) + IFERROR(INDEX(WAC_Item_Cost,MATCH(1,(L$1=WAC_District)*('Blend Sheet'!$AK$4=WAC_IIN),0))*'Blend Sheet'!$AK31,0) + IFERROR(INDEX(WAC_Item_Cost,MATCH(1,(L$1=WAC_District)*('Blend Sheet'!$AL$4=WAC_IIN),0))*'Blend Sheet'!$AL31,0) + IFERROR(INDEX(WAC_Item_Cost,MATCH(1,(L$1=WAC_District)*('Blend Sheet'!$AM$4=WAC_IIN),0))*'Blend Sheet'!$AM31,0) + IFERROR(INDEX(WAC_Item_Cost,MATCH(1,(L$1=WAC_District)*('Blend Sheet'!$AN$4=WAC_IIN),0))*'Blend Sheet'!$AN31,0) + IFERROR(INDEX(WAC_Item_Cost,MATCH(1,(L$1=WAC_District)*('Blend Sheet'!$AO$4=WAC_IIN),0))*'Blend Sheet'!$AO31,0) + IFERROR(INDEX(WAC_Item_Cost,MATCH(1,(L$1=WAC_District)*('Blend Sheet'!$AP$4=WAC_IIN),0))*'Blend Sheet'!$AP31/1000,0)</f>
        <v>103.11495388499999</v>
      </c>
    </row>
    <row r="29" spans="1:12" x14ac:dyDescent="0.25">
      <c r="A29" t="str">
        <f>'Blend Sheet'!A32</f>
        <v>2:1:4 'G' (Sask)</v>
      </c>
      <c r="B29" s="245"/>
      <c r="C29" s="245"/>
      <c r="D29" s="245">
        <f t="array" ref="D29">IFERROR(INDEX(WAC_Item_Cost,MATCH(1,(D$1=WAC_District)*('Blend Sheet'!$C$4=WAC_IIN),0))*'Blend Sheet'!$C32/1000,0) + IFERROR(INDEX(WAC_Item_Cost,MATCH(1,(D$1=WAC_District)*('Blend Sheet'!$D$4=WAC_IIN),0))*'Blend Sheet'!$D32/1000,0) + IFERROR(INDEX(WAC_Item_Cost,MATCH(1,(D$1=WAC_District)*('Blend Sheet'!$E$4=WAC_IIN),0))*'Blend Sheet'!$E32/1000,0) + IFERROR(INDEX(WAC_Item_Cost,MATCH(1,(D$1=WAC_District)*('Blend Sheet'!$F$4=WAC_IIN),0))*'Blend Sheet'!$F32/1000,0)  + IFERROR(INDEX(WAC_Item_Cost,MATCH(1,(D$1=WAC_District)*('Blend Sheet'!$G$4=WAC_IIN),0))*'Blend Sheet'!$G32,0) + IFERROR(INDEX(WAC_Item_Cost,MATCH(1,(D$1=WAC_District)*('Blend Sheet'!$H$4=WAC_IIN),0))*'Blend Sheet'!$H32,0)  + IFERROR(INDEX(WAC_Item_Cost,MATCH(1,(D$1=WAC_District)*('Blend Sheet'!$I$4=WAC_IIN),0))*'Blend Sheet'!$I32,0) + IFERROR(INDEX(WAC_Item_Cost,MATCH(1,(D$1=WAC_District)*('Blend Sheet'!$J$4=WAC_IIN),0))*'Blend Sheet'!$J32,0) + IFERROR(INDEX(WAC_Item_Cost,MATCH(1,(D$1=WAC_District)*('Blend Sheet'!$K$4=WAC_IIN),0))*'Blend Sheet'!$K32,0) + IFERROR(INDEX(WAC_Item_Cost,MATCH(1,(D$1=WAC_District)*('Blend Sheet'!$L$4=WAC_IIN),0))*'Blend Sheet'!$L32,0) + IFERROR(INDEX(WAC_Item_Cost,MATCH(1,(D$1=WAC_District)*('Blend Sheet'!$M$4=WAC_IIN),0))*'Blend Sheet'!$M32,0) + IFERROR(INDEX(WAC_Item_Cost,MATCH(1,(D$1=WAC_District)*('Blend Sheet'!$N$4=WAC_IIN),0))*'Blend Sheet'!$N32,0) + IFERROR(INDEX(WAC_Item_Cost,MATCH(1,(D$1=WAC_District)*('Blend Sheet'!$O$4=WAC_IIN),0))*'Blend Sheet'!$O32,0) + IFERROR(INDEX(WAC_Item_Cost,MATCH(1,(D$1=WAC_District)*('Blend Sheet'!$P$4=WAC_IIN),0))*'Blend Sheet'!$P32,0) + IFERROR(INDEX(WAC_Item_Cost,MATCH(1,(D$1=WAC_District)*('Blend Sheet'!$Q$4=WAC_IIN),0))*'Blend Sheet'!$Q32,0) + IFERROR(INDEX(WAC_Item_Cost,MATCH(1,(D$1=WAC_District)*('Blend Sheet'!$R$4=WAC_IIN),0))*'Blend Sheet'!$R32,0) + IFERROR(INDEX(WAC_Item_Cost,MATCH(1,(D$1=WAC_District)*('Blend Sheet'!$S$4=WAC_IIN),0))*'Blend Sheet'!$S32,0) + IFERROR(INDEX(WAC_Item_Cost,MATCH(1,(D$1=WAC_District)*('Blend Sheet'!$T$4=WAC_IIN),0))*'Blend Sheet'!$T32,0) + IFERROR(INDEX(WAC_Item_Cost,MATCH(1,(D$1=WAC_District)*('Blend Sheet'!$U$4=WAC_IIN),0))*'Blend Sheet'!$U32,0) + IFERROR(INDEX(WAC_Item_Cost,MATCH(1,(D$1=WAC_District)*('Blend Sheet'!$V$4=WAC_IIN),0))*'Blend Sheet'!$V32,0) + IFERROR(INDEX(WAC_Item_Cost,MATCH(1,(D$1=WAC_District)*('Blend Sheet'!$W$4=WAC_IIN),0))*'Blend Sheet'!$W32,0) + IFERROR(INDEX(WAC_Item_Cost,MATCH(1,(D$1=WAC_District)*('Blend Sheet'!$X$4=WAC_IIN),0))*'Blend Sheet'!$X32,0) + IFERROR(INDEX(WAC_Item_Cost,MATCH(1,(D$1=WAC_District)*('Blend Sheet'!$Y$4=WAC_IIN),0))*'Blend Sheet'!$Y32,0) + IFERROR(INDEX(WAC_Item_Cost,MATCH(1,(D$1=WAC_District)*('Blend Sheet'!$Z$4=WAC_IIN),0))*'Blend Sheet'!$Z32,0) + IFERROR(INDEX(WAC_Item_Cost,MATCH(1,(D$1=WAC_District)*('Blend Sheet'!$AA$4=WAC_IIN),0))*'Blend Sheet'!$AA32,0) + IFERROR(INDEX(WAC_Item_Cost,MATCH(1,(D$1=WAC_District)*('Blend Sheet'!$AB$4=WAC_IIN),0))*'Blend Sheet'!$AB32,0) + IFERROR(INDEX(WAC_Item_Cost,MATCH(1,(D$1=WAC_District)*('Blend Sheet'!$AC$4=WAC_IIN),0))*'Blend Sheet'!$AC32,0) + IFERROR(INDEX(WAC_Item_Cost,MATCH(1,(D$1=WAC_District)*('Blend Sheet'!$AD$4=WAC_IIN),0))*'Blend Sheet'!$AD32,0) + IFERROR(INDEX(WAC_Item_Cost,MATCH(1,(D$1=WAC_District)*('Blend Sheet'!$AE$4=WAC_IIN),0))*'Blend Sheet'!$AE32,0) + IFERROR(INDEX(WAC_Item_Cost,MATCH(1,(D$1=WAC_District)*('Blend Sheet'!$AF$4=WAC_IIN),0))*'Blend Sheet'!$AF32,0) + IFERROR(INDEX(WAC_Item_Cost,MATCH(1,(D$1=WAC_District)*('Blend Sheet'!$AG$4=WAC_IIN),0))*'Blend Sheet'!$AG32,0) + IFERROR(INDEX(WAC_Item_Cost,MATCH(1,(D$1=WAC_District)*('Blend Sheet'!$AH$4=WAC_IIN),0))*'Blend Sheet'!$AH32,0) + IFERROR(INDEX(WAC_Item_Cost,MATCH(1,(D$1=WAC_District)*('Blend Sheet'!$AI$4=WAC_IIN),0))*'Blend Sheet'!$AI32,0) + IFERROR(INDEX(WAC_Item_Cost,MATCH(1,(D$1=WAC_District)*('Blend Sheet'!$AJ$4=WAC_IIN),0))*'Blend Sheet'!$AJ32,0) + IFERROR(INDEX(WAC_Item_Cost,MATCH(1,(D$1=WAC_District)*('Blend Sheet'!$AK$4=WAC_IIN),0))*'Blend Sheet'!$AK32,0) + IFERROR(INDEX(WAC_Item_Cost,MATCH(1,(D$1=WAC_District)*('Blend Sheet'!$AL$4=WAC_IIN),0))*'Blend Sheet'!$AL32,0) + IFERROR(INDEX(WAC_Item_Cost,MATCH(1,(D$1=WAC_District)*('Blend Sheet'!$AM$4=WAC_IIN),0))*'Blend Sheet'!$AM32,0) + IFERROR(INDEX(WAC_Item_Cost,MATCH(1,(D$1=WAC_District)*('Blend Sheet'!$AN$4=WAC_IIN),0))*'Blend Sheet'!$AN32,0) + IFERROR(INDEX(WAC_Item_Cost,MATCH(1,(D$1=WAC_District)*('Blend Sheet'!$AO$4=WAC_IIN),0))*'Blend Sheet'!$AO32,0) + IFERROR(INDEX(WAC_Item_Cost,MATCH(1,(D$1=WAC_District)*('Blend Sheet'!$AP$4=WAC_IIN),0))*'Blend Sheet'!$AP32/1000,0)</f>
        <v>178.17845190399999</v>
      </c>
      <c r="E29" s="245"/>
      <c r="F29" s="245"/>
      <c r="G29" s="245"/>
      <c r="H29" s="245"/>
      <c r="I29" s="245"/>
      <c r="J29" s="245"/>
      <c r="K29" s="245"/>
      <c r="L29" s="245"/>
    </row>
    <row r="30" spans="1:12" x14ac:dyDescent="0.25">
      <c r="A30" t="str">
        <f>'Blend Sheet'!A33</f>
        <v>2:1:6 'G'</v>
      </c>
      <c r="B30" s="245">
        <f t="array" ref="B30">IFERROR(INDEX(WAC_Item_Cost,MATCH(1,(B$1=WAC_District)*('Blend Sheet'!$C$4=WAC_IIN),0))*'Blend Sheet'!$C33/1000,0) + IFERROR(INDEX(WAC_Item_Cost,MATCH(1,(B$1=WAC_District)*('Blend Sheet'!$D$4=WAC_IIN),0))*'Blend Sheet'!$D33/1000,0) + IFERROR(INDEX(WAC_Item_Cost,MATCH(1,(B$1=WAC_District)*('Blend Sheet'!$E$4=WAC_IIN),0))*'Blend Sheet'!$E33/1000,0) + IFERROR(INDEX(WAC_Item_Cost,MATCH(1,(B$1=WAC_District)*('Blend Sheet'!$F$4=WAC_IIN),0))*'Blend Sheet'!$F33/1000,0)  + IFERROR(INDEX(WAC_Item_Cost,MATCH(1,(B$1=WAC_District)*('Blend Sheet'!$G$4=WAC_IIN),0))*'Blend Sheet'!$G33,0) + IFERROR(INDEX(WAC_Item_Cost,MATCH(1,(B$1=WAC_District)*('Blend Sheet'!$H$4=WAC_IIN),0))*'Blend Sheet'!$H33,0)  + IFERROR(INDEX(WAC_Item_Cost,MATCH(1,(B$1=WAC_District)*('Blend Sheet'!$I$4=WAC_IIN),0))*'Blend Sheet'!$I33,0) + IFERROR(INDEX(WAC_Item_Cost,MATCH(1,(B$1=WAC_District)*('Blend Sheet'!$J$4=WAC_IIN),0))*'Blend Sheet'!$J33,0) + IFERROR(INDEX(WAC_Item_Cost,MATCH(1,(B$1=WAC_District)*('Blend Sheet'!$K$4=WAC_IIN),0))*'Blend Sheet'!$K33,0) + IFERROR(INDEX(WAC_Item_Cost,MATCH(1,(B$1=WAC_District)*('Blend Sheet'!$L$4=WAC_IIN),0))*'Blend Sheet'!$L33,0) + IFERROR(INDEX(WAC_Item_Cost,MATCH(1,(B$1=WAC_District)*('Blend Sheet'!$M$4=WAC_IIN),0))*'Blend Sheet'!$M33,0) + IFERROR(INDEX(WAC_Item_Cost,MATCH(1,(B$1=WAC_District)*('Blend Sheet'!$N$4=WAC_IIN),0))*'Blend Sheet'!$N33,0) + IFERROR(INDEX(WAC_Item_Cost,MATCH(1,(B$1=WAC_District)*('Blend Sheet'!$O$4=WAC_IIN),0))*'Blend Sheet'!$O33,0) + IFERROR(INDEX(WAC_Item_Cost,MATCH(1,(B$1=WAC_District)*('Blend Sheet'!$P$4=WAC_IIN),0))*'Blend Sheet'!$P33,0) + IFERROR(INDEX(WAC_Item_Cost,MATCH(1,(B$1=WAC_District)*('Blend Sheet'!$Q$4=WAC_IIN),0))*'Blend Sheet'!$Q33,0) + IFERROR(INDEX(WAC_Item_Cost,MATCH(1,(B$1=WAC_District)*('Blend Sheet'!$R$4=WAC_IIN),0))*'Blend Sheet'!$R33,0) + IFERROR(INDEX(WAC_Item_Cost,MATCH(1,(B$1=WAC_District)*('Blend Sheet'!$S$4=WAC_IIN),0))*'Blend Sheet'!$S33,0) + IFERROR(INDEX(WAC_Item_Cost,MATCH(1,(B$1=WAC_District)*('Blend Sheet'!$T$4=WAC_IIN),0))*'Blend Sheet'!$T33,0) + IFERROR(INDEX(WAC_Item_Cost,MATCH(1,(B$1=WAC_District)*('Blend Sheet'!$U$4=WAC_IIN),0))*'Blend Sheet'!$U33,0) + IFERROR(INDEX(WAC_Item_Cost,MATCH(1,(B$1=WAC_District)*('Blend Sheet'!$V$4=WAC_IIN),0))*'Blend Sheet'!$V33,0) + IFERROR(INDEX(WAC_Item_Cost,MATCH(1,(B$1=WAC_District)*('Blend Sheet'!$W$4=WAC_IIN),0))*'Blend Sheet'!$W33,0) + IFERROR(INDEX(WAC_Item_Cost,MATCH(1,(B$1=WAC_District)*('Blend Sheet'!$X$4=WAC_IIN),0))*'Blend Sheet'!$X33,0) + IFERROR(INDEX(WAC_Item_Cost,MATCH(1,(B$1=WAC_District)*('Blend Sheet'!$Y$4=WAC_IIN),0))*'Blend Sheet'!$Y33,0) + IFERROR(INDEX(WAC_Item_Cost,MATCH(1,(B$1=WAC_District)*('Blend Sheet'!$Z$4=WAC_IIN),0))*'Blend Sheet'!$Z33,0) + IFERROR(INDEX(WAC_Item_Cost,MATCH(1,(B$1=WAC_District)*('Blend Sheet'!$AA$4=WAC_IIN),0))*'Blend Sheet'!$AA33,0) + IFERROR(INDEX(WAC_Item_Cost,MATCH(1,(B$1=WAC_District)*('Blend Sheet'!$AB$4=WAC_IIN),0))*'Blend Sheet'!$AB33,0) + IFERROR(INDEX(WAC_Item_Cost,MATCH(1,(B$1=WAC_District)*('Blend Sheet'!$AC$4=WAC_IIN),0))*'Blend Sheet'!$AC33,0) + IFERROR(INDEX(WAC_Item_Cost,MATCH(1,(B$1=WAC_District)*('Blend Sheet'!$AD$4=WAC_IIN),0))*'Blend Sheet'!$AD33,0) + IFERROR(INDEX(WAC_Item_Cost,MATCH(1,(B$1=WAC_District)*('Blend Sheet'!$AE$4=WAC_IIN),0))*'Blend Sheet'!$AE33,0) + IFERROR(INDEX(WAC_Item_Cost,MATCH(1,(B$1=WAC_District)*('Blend Sheet'!$AF$4=WAC_IIN),0))*'Blend Sheet'!$AF33,0) + IFERROR(INDEX(WAC_Item_Cost,MATCH(1,(B$1=WAC_District)*('Blend Sheet'!$AG$4=WAC_IIN),0))*'Blend Sheet'!$AG33,0) + IFERROR(INDEX(WAC_Item_Cost,MATCH(1,(B$1=WAC_District)*('Blend Sheet'!$AH$4=WAC_IIN),0))*'Blend Sheet'!$AH33,0) + IFERROR(INDEX(WAC_Item_Cost,MATCH(1,(B$1=WAC_District)*('Blend Sheet'!$AI$4=WAC_IIN),0))*'Blend Sheet'!$AI33,0) + IFERROR(INDEX(WAC_Item_Cost,MATCH(1,(B$1=WAC_District)*('Blend Sheet'!$AJ$4=WAC_IIN),0))*'Blend Sheet'!$AJ33,0) + IFERROR(INDEX(WAC_Item_Cost,MATCH(1,(B$1=WAC_District)*('Blend Sheet'!$AK$4=WAC_IIN),0))*'Blend Sheet'!$AK33,0) + IFERROR(INDEX(WAC_Item_Cost,MATCH(1,(B$1=WAC_District)*('Blend Sheet'!$AL$4=WAC_IIN),0))*'Blend Sheet'!$AL33,0) + IFERROR(INDEX(WAC_Item_Cost,MATCH(1,(B$1=WAC_District)*('Blend Sheet'!$AM$4=WAC_IIN),0))*'Blend Sheet'!$AM33,0) + IFERROR(INDEX(WAC_Item_Cost,MATCH(1,(B$1=WAC_District)*('Blend Sheet'!$AN$4=WAC_IIN),0))*'Blend Sheet'!$AN33,0) + IFERROR(INDEX(WAC_Item_Cost,MATCH(1,(B$1=WAC_District)*('Blend Sheet'!$AO$4=WAC_IIN),0))*'Blend Sheet'!$AO33,0) + IFERROR(INDEX(WAC_Item_Cost,MATCH(1,(B$1=WAC_District)*('Blend Sheet'!$AP$4=WAC_IIN),0))*'Blend Sheet'!$AP33/1000,0)</f>
        <v>163.390489495</v>
      </c>
      <c r="C30" s="245">
        <f t="array" ref="C30">IFERROR(INDEX(WAC_Item_Cost,MATCH(1,(C$1=WAC_District)*('Blend Sheet'!$C$4=WAC_IIN),0))*'Blend Sheet'!$C33/1000,0) + IFERROR(INDEX(WAC_Item_Cost,MATCH(1,(C$1=WAC_District)*('Blend Sheet'!$D$4=WAC_IIN),0))*'Blend Sheet'!$D33/1000,0) + IFERROR(INDEX(WAC_Item_Cost,MATCH(1,(C$1=WAC_District)*('Blend Sheet'!$E$4=WAC_IIN),0))*'Blend Sheet'!$E33/1000,0) + IFERROR(INDEX(WAC_Item_Cost,MATCH(1,(C$1=WAC_District)*('Blend Sheet'!$F$4=WAC_IIN),0))*'Blend Sheet'!$F33/1000,0)  + IFERROR(INDEX(WAC_Item_Cost,MATCH(1,(C$1=WAC_District)*('Blend Sheet'!$G$4=WAC_IIN),0))*'Blend Sheet'!$G33,0) + IFERROR(INDEX(WAC_Item_Cost,MATCH(1,(C$1=WAC_District)*('Blend Sheet'!$H$4=WAC_IIN),0))*'Blend Sheet'!$H33,0)  + IFERROR(INDEX(WAC_Item_Cost,MATCH(1,(C$1=WAC_District)*('Blend Sheet'!$I$4=WAC_IIN),0))*'Blend Sheet'!$I33,0) + IFERROR(INDEX(WAC_Item_Cost,MATCH(1,(C$1=WAC_District)*('Blend Sheet'!$J$4=WAC_IIN),0))*'Blend Sheet'!$J33,0) + IFERROR(INDEX(WAC_Item_Cost,MATCH(1,(C$1=WAC_District)*('Blend Sheet'!$K$4=WAC_IIN),0))*'Blend Sheet'!$K33,0) + IFERROR(INDEX(WAC_Item_Cost,MATCH(1,(C$1=WAC_District)*('Blend Sheet'!$L$4=WAC_IIN),0))*'Blend Sheet'!$L33,0) + IFERROR(INDEX(WAC_Item_Cost,MATCH(1,(C$1=WAC_District)*('Blend Sheet'!$M$4=WAC_IIN),0))*'Blend Sheet'!$M33,0) + IFERROR(INDEX(WAC_Item_Cost,MATCH(1,(C$1=WAC_District)*('Blend Sheet'!$N$4=WAC_IIN),0))*'Blend Sheet'!$N33,0) + IFERROR(INDEX(WAC_Item_Cost,MATCH(1,(C$1=WAC_District)*('Blend Sheet'!$O$4=WAC_IIN),0))*'Blend Sheet'!$O33,0) + IFERROR(INDEX(WAC_Item_Cost,MATCH(1,(C$1=WAC_District)*('Blend Sheet'!$P$4=WAC_IIN),0))*'Blend Sheet'!$P33,0) + IFERROR(INDEX(WAC_Item_Cost,MATCH(1,(C$1=WAC_District)*('Blend Sheet'!$Q$4=WAC_IIN),0))*'Blend Sheet'!$Q33,0) + IFERROR(INDEX(WAC_Item_Cost,MATCH(1,(C$1=WAC_District)*('Blend Sheet'!$R$4=WAC_IIN),0))*'Blend Sheet'!$R33,0) + IFERROR(INDEX(WAC_Item_Cost,MATCH(1,(C$1=WAC_District)*('Blend Sheet'!$S$4=WAC_IIN),0))*'Blend Sheet'!$S33,0) + IFERROR(INDEX(WAC_Item_Cost,MATCH(1,(C$1=WAC_District)*('Blend Sheet'!$T$4=WAC_IIN),0))*'Blend Sheet'!$T33,0) + IFERROR(INDEX(WAC_Item_Cost,MATCH(1,(C$1=WAC_District)*('Blend Sheet'!$U$4=WAC_IIN),0))*'Blend Sheet'!$U33,0) + IFERROR(INDEX(WAC_Item_Cost,MATCH(1,(C$1=WAC_District)*('Blend Sheet'!$V$4=WAC_IIN),0))*'Blend Sheet'!$V33,0) + IFERROR(INDEX(WAC_Item_Cost,MATCH(1,(C$1=WAC_District)*('Blend Sheet'!$W$4=WAC_IIN),0))*'Blend Sheet'!$W33,0) + IFERROR(INDEX(WAC_Item_Cost,MATCH(1,(C$1=WAC_District)*('Blend Sheet'!$X$4=WAC_IIN),0))*'Blend Sheet'!$X33,0) + IFERROR(INDEX(WAC_Item_Cost,MATCH(1,(C$1=WAC_District)*('Blend Sheet'!$Y$4=WAC_IIN),0))*'Blend Sheet'!$Y33,0) + IFERROR(INDEX(WAC_Item_Cost,MATCH(1,(C$1=WAC_District)*('Blend Sheet'!$Z$4=WAC_IIN),0))*'Blend Sheet'!$Z33,0) + IFERROR(INDEX(WAC_Item_Cost,MATCH(1,(C$1=WAC_District)*('Blend Sheet'!$AA$4=WAC_IIN),0))*'Blend Sheet'!$AA33,0) + IFERROR(INDEX(WAC_Item_Cost,MATCH(1,(C$1=WAC_District)*('Blend Sheet'!$AB$4=WAC_IIN),0))*'Blend Sheet'!$AB33,0) + IFERROR(INDEX(WAC_Item_Cost,MATCH(1,(C$1=WAC_District)*('Blend Sheet'!$AC$4=WAC_IIN),0))*'Blend Sheet'!$AC33,0) + IFERROR(INDEX(WAC_Item_Cost,MATCH(1,(C$1=WAC_District)*('Blend Sheet'!$AD$4=WAC_IIN),0))*'Blend Sheet'!$AD33,0) + IFERROR(INDEX(WAC_Item_Cost,MATCH(1,(C$1=WAC_District)*('Blend Sheet'!$AE$4=WAC_IIN),0))*'Blend Sheet'!$AE33,0) + IFERROR(INDEX(WAC_Item_Cost,MATCH(1,(C$1=WAC_District)*('Blend Sheet'!$AF$4=WAC_IIN),0))*'Blend Sheet'!$AF33,0) + IFERROR(INDEX(WAC_Item_Cost,MATCH(1,(C$1=WAC_District)*('Blend Sheet'!$AG$4=WAC_IIN),0))*'Blend Sheet'!$AG33,0) + IFERROR(INDEX(WAC_Item_Cost,MATCH(1,(C$1=WAC_District)*('Blend Sheet'!$AH$4=WAC_IIN),0))*'Blend Sheet'!$AH33,0) + IFERROR(INDEX(WAC_Item_Cost,MATCH(1,(C$1=WAC_District)*('Blend Sheet'!$AI$4=WAC_IIN),0))*'Blend Sheet'!$AI33,0) + IFERROR(INDEX(WAC_Item_Cost,MATCH(1,(C$1=WAC_District)*('Blend Sheet'!$AJ$4=WAC_IIN),0))*'Blend Sheet'!$AJ33,0) + IFERROR(INDEX(WAC_Item_Cost,MATCH(1,(C$1=WAC_District)*('Blend Sheet'!$AK$4=WAC_IIN),0))*'Blend Sheet'!$AK33,0) + IFERROR(INDEX(WAC_Item_Cost,MATCH(1,(C$1=WAC_District)*('Blend Sheet'!$AL$4=WAC_IIN),0))*'Blend Sheet'!$AL33,0) + IFERROR(INDEX(WAC_Item_Cost,MATCH(1,(C$1=WAC_District)*('Blend Sheet'!$AM$4=WAC_IIN),0))*'Blend Sheet'!$AM33,0) + IFERROR(INDEX(WAC_Item_Cost,MATCH(1,(C$1=WAC_District)*('Blend Sheet'!$AN$4=WAC_IIN),0))*'Blend Sheet'!$AN33,0) + IFERROR(INDEX(WAC_Item_Cost,MATCH(1,(C$1=WAC_District)*('Blend Sheet'!$AO$4=WAC_IIN),0))*'Blend Sheet'!$AO33,0) + IFERROR(INDEX(WAC_Item_Cost,MATCH(1,(C$1=WAC_District)*('Blend Sheet'!$AP$4=WAC_IIN),0))*'Blend Sheet'!$AP33/1000,0)</f>
        <v>189.10051218499999</v>
      </c>
      <c r="D30" s="245">
        <f t="array" ref="D30">IFERROR(INDEX(WAC_Item_Cost,MATCH(1,(D$1=WAC_District)*('Blend Sheet'!$C$4=WAC_IIN),0))*'Blend Sheet'!$C33/1000,0) + IFERROR(INDEX(WAC_Item_Cost,MATCH(1,(D$1=WAC_District)*('Blend Sheet'!$D$4=WAC_IIN),0))*'Blend Sheet'!$D33/1000,0) + IFERROR(INDEX(WAC_Item_Cost,MATCH(1,(D$1=WAC_District)*('Blend Sheet'!$E$4=WAC_IIN),0))*'Blend Sheet'!$E33/1000,0) + IFERROR(INDEX(WAC_Item_Cost,MATCH(1,(D$1=WAC_District)*('Blend Sheet'!$F$4=WAC_IIN),0))*'Blend Sheet'!$F33/1000,0)  + IFERROR(INDEX(WAC_Item_Cost,MATCH(1,(D$1=WAC_District)*('Blend Sheet'!$G$4=WAC_IIN),0))*'Blend Sheet'!$G33,0) + IFERROR(INDEX(WAC_Item_Cost,MATCH(1,(D$1=WAC_District)*('Blend Sheet'!$H$4=WAC_IIN),0))*'Blend Sheet'!$H33,0)  + IFERROR(INDEX(WAC_Item_Cost,MATCH(1,(D$1=WAC_District)*('Blend Sheet'!$I$4=WAC_IIN),0))*'Blend Sheet'!$I33,0) + IFERROR(INDEX(WAC_Item_Cost,MATCH(1,(D$1=WAC_District)*('Blend Sheet'!$J$4=WAC_IIN),0))*'Blend Sheet'!$J33,0) + IFERROR(INDEX(WAC_Item_Cost,MATCH(1,(D$1=WAC_District)*('Blend Sheet'!$K$4=WAC_IIN),0))*'Blend Sheet'!$K33,0) + IFERROR(INDEX(WAC_Item_Cost,MATCH(1,(D$1=WAC_District)*('Blend Sheet'!$L$4=WAC_IIN),0))*'Blend Sheet'!$L33,0) + IFERROR(INDEX(WAC_Item_Cost,MATCH(1,(D$1=WAC_District)*('Blend Sheet'!$M$4=WAC_IIN),0))*'Blend Sheet'!$M33,0) + IFERROR(INDEX(WAC_Item_Cost,MATCH(1,(D$1=WAC_District)*('Blend Sheet'!$N$4=WAC_IIN),0))*'Blend Sheet'!$N33,0) + IFERROR(INDEX(WAC_Item_Cost,MATCH(1,(D$1=WAC_District)*('Blend Sheet'!$O$4=WAC_IIN),0))*'Blend Sheet'!$O33,0) + IFERROR(INDEX(WAC_Item_Cost,MATCH(1,(D$1=WAC_District)*('Blend Sheet'!$P$4=WAC_IIN),0))*'Blend Sheet'!$P33,0) + IFERROR(INDEX(WAC_Item_Cost,MATCH(1,(D$1=WAC_District)*('Blend Sheet'!$Q$4=WAC_IIN),0))*'Blend Sheet'!$Q33,0) + IFERROR(INDEX(WAC_Item_Cost,MATCH(1,(D$1=WAC_District)*('Blend Sheet'!$R$4=WAC_IIN),0))*'Blend Sheet'!$R33,0) + IFERROR(INDEX(WAC_Item_Cost,MATCH(1,(D$1=WAC_District)*('Blend Sheet'!$S$4=WAC_IIN),0))*'Blend Sheet'!$S33,0) + IFERROR(INDEX(WAC_Item_Cost,MATCH(1,(D$1=WAC_District)*('Blend Sheet'!$T$4=WAC_IIN),0))*'Blend Sheet'!$T33,0) + IFERROR(INDEX(WAC_Item_Cost,MATCH(1,(D$1=WAC_District)*('Blend Sheet'!$U$4=WAC_IIN),0))*'Blend Sheet'!$U33,0) + IFERROR(INDEX(WAC_Item_Cost,MATCH(1,(D$1=WAC_District)*('Blend Sheet'!$V$4=WAC_IIN),0))*'Blend Sheet'!$V33,0) + IFERROR(INDEX(WAC_Item_Cost,MATCH(1,(D$1=WAC_District)*('Blend Sheet'!$W$4=WAC_IIN),0))*'Blend Sheet'!$W33,0) + IFERROR(INDEX(WAC_Item_Cost,MATCH(1,(D$1=WAC_District)*('Blend Sheet'!$X$4=WAC_IIN),0))*'Blend Sheet'!$X33,0) + IFERROR(INDEX(WAC_Item_Cost,MATCH(1,(D$1=WAC_District)*('Blend Sheet'!$Y$4=WAC_IIN),0))*'Blend Sheet'!$Y33,0) + IFERROR(INDEX(WAC_Item_Cost,MATCH(1,(D$1=WAC_District)*('Blend Sheet'!$Z$4=WAC_IIN),0))*'Blend Sheet'!$Z33,0) + IFERROR(INDEX(WAC_Item_Cost,MATCH(1,(D$1=WAC_District)*('Blend Sheet'!$AA$4=WAC_IIN),0))*'Blend Sheet'!$AA33,0) + IFERROR(INDEX(WAC_Item_Cost,MATCH(1,(D$1=WAC_District)*('Blend Sheet'!$AB$4=WAC_IIN),0))*'Blend Sheet'!$AB33,0) + IFERROR(INDEX(WAC_Item_Cost,MATCH(1,(D$1=WAC_District)*('Blend Sheet'!$AC$4=WAC_IIN),0))*'Blend Sheet'!$AC33,0) + IFERROR(INDEX(WAC_Item_Cost,MATCH(1,(D$1=WAC_District)*('Blend Sheet'!$AD$4=WAC_IIN),0))*'Blend Sheet'!$AD33,0) + IFERROR(INDEX(WAC_Item_Cost,MATCH(1,(D$1=WAC_District)*('Blend Sheet'!$AE$4=WAC_IIN),0))*'Blend Sheet'!$AE33,0) + IFERROR(INDEX(WAC_Item_Cost,MATCH(1,(D$1=WAC_District)*('Blend Sheet'!$AF$4=WAC_IIN),0))*'Blend Sheet'!$AF33,0) + IFERROR(INDEX(WAC_Item_Cost,MATCH(1,(D$1=WAC_District)*('Blend Sheet'!$AG$4=WAC_IIN),0))*'Blend Sheet'!$AG33,0) + IFERROR(INDEX(WAC_Item_Cost,MATCH(1,(D$1=WAC_District)*('Blend Sheet'!$AH$4=WAC_IIN),0))*'Blend Sheet'!$AH33,0) + IFERROR(INDEX(WAC_Item_Cost,MATCH(1,(D$1=WAC_District)*('Blend Sheet'!$AI$4=WAC_IIN),0))*'Blend Sheet'!$AI33,0) + IFERROR(INDEX(WAC_Item_Cost,MATCH(1,(D$1=WAC_District)*('Blend Sheet'!$AJ$4=WAC_IIN),0))*'Blend Sheet'!$AJ33,0) + IFERROR(INDEX(WAC_Item_Cost,MATCH(1,(D$1=WAC_District)*('Blend Sheet'!$AK$4=WAC_IIN),0))*'Blend Sheet'!$AK33,0) + IFERROR(INDEX(WAC_Item_Cost,MATCH(1,(D$1=WAC_District)*('Blend Sheet'!$AL$4=WAC_IIN),0))*'Blend Sheet'!$AL33,0) + IFERROR(INDEX(WAC_Item_Cost,MATCH(1,(D$1=WAC_District)*('Blend Sheet'!$AM$4=WAC_IIN),0))*'Blend Sheet'!$AM33,0) + IFERROR(INDEX(WAC_Item_Cost,MATCH(1,(D$1=WAC_District)*('Blend Sheet'!$AN$4=WAC_IIN),0))*'Blend Sheet'!$AN33,0) + IFERROR(INDEX(WAC_Item_Cost,MATCH(1,(D$1=WAC_District)*('Blend Sheet'!$AO$4=WAC_IIN),0))*'Blend Sheet'!$AO33,0) + IFERROR(INDEX(WAC_Item_Cost,MATCH(1,(D$1=WAC_District)*('Blend Sheet'!$AP$4=WAC_IIN),0))*'Blend Sheet'!$AP33/1000,0)</f>
        <v>117.04254372000001</v>
      </c>
      <c r="E30" s="245">
        <f t="array" ref="E30">IFERROR(INDEX(WAC_Item_Cost,MATCH(1,(E$1=WAC_District)*('Blend Sheet'!$C$4=WAC_IIN),0))*'Blend Sheet'!$C33/1000,0) + IFERROR(INDEX(WAC_Item_Cost,MATCH(1,(E$1=WAC_District)*('Blend Sheet'!$D$4=WAC_IIN),0))*'Blend Sheet'!$D33/1000,0) + IFERROR(INDEX(WAC_Item_Cost,MATCH(1,(E$1=WAC_District)*('Blend Sheet'!$E$4=WAC_IIN),0))*'Blend Sheet'!$E33/1000,0) + IFERROR(INDEX(WAC_Item_Cost,MATCH(1,(E$1=WAC_District)*('Blend Sheet'!$F$4=WAC_IIN),0))*'Blend Sheet'!$F33/1000,0)  + IFERROR(INDEX(WAC_Item_Cost,MATCH(1,(E$1=WAC_District)*('Blend Sheet'!$G$4=WAC_IIN),0))*'Blend Sheet'!$G33,0) + IFERROR(INDEX(WAC_Item_Cost,MATCH(1,(E$1=WAC_District)*('Blend Sheet'!$H$4=WAC_IIN),0))*'Blend Sheet'!$H33,0)  + IFERROR(INDEX(WAC_Item_Cost,MATCH(1,(E$1=WAC_District)*('Blend Sheet'!$I$4=WAC_IIN),0))*'Blend Sheet'!$I33,0) + IFERROR(INDEX(WAC_Item_Cost,MATCH(1,(E$1=WAC_District)*('Blend Sheet'!$J$4=WAC_IIN),0))*'Blend Sheet'!$J33,0) + IFERROR(INDEX(WAC_Item_Cost,MATCH(1,(E$1=WAC_District)*('Blend Sheet'!$K$4=WAC_IIN),0))*'Blend Sheet'!$K33,0) + IFERROR(INDEX(WAC_Item_Cost,MATCH(1,(E$1=WAC_District)*('Blend Sheet'!$L$4=WAC_IIN),0))*'Blend Sheet'!$L33,0) + IFERROR(INDEX(WAC_Item_Cost,MATCH(1,(E$1=WAC_District)*('Blend Sheet'!$M$4=WAC_IIN),0))*'Blend Sheet'!$M33,0) + IFERROR(INDEX(WAC_Item_Cost,MATCH(1,(E$1=WAC_District)*('Blend Sheet'!$N$4=WAC_IIN),0))*'Blend Sheet'!$N33,0) + IFERROR(INDEX(WAC_Item_Cost,MATCH(1,(E$1=WAC_District)*('Blend Sheet'!$O$4=WAC_IIN),0))*'Blend Sheet'!$O33,0) + IFERROR(INDEX(WAC_Item_Cost,MATCH(1,(E$1=WAC_District)*('Blend Sheet'!$P$4=WAC_IIN),0))*'Blend Sheet'!$P33,0) + IFERROR(INDEX(WAC_Item_Cost,MATCH(1,(E$1=WAC_District)*('Blend Sheet'!$Q$4=WAC_IIN),0))*'Blend Sheet'!$Q33,0) + IFERROR(INDEX(WAC_Item_Cost,MATCH(1,(E$1=WAC_District)*('Blend Sheet'!$R$4=WAC_IIN),0))*'Blend Sheet'!$R33,0) + IFERROR(INDEX(WAC_Item_Cost,MATCH(1,(E$1=WAC_District)*('Blend Sheet'!$S$4=WAC_IIN),0))*'Blend Sheet'!$S33,0) + IFERROR(INDEX(WAC_Item_Cost,MATCH(1,(E$1=WAC_District)*('Blend Sheet'!$T$4=WAC_IIN),0))*'Blend Sheet'!$T33,0) + IFERROR(INDEX(WAC_Item_Cost,MATCH(1,(E$1=WAC_District)*('Blend Sheet'!$U$4=WAC_IIN),0))*'Blend Sheet'!$U33,0) + IFERROR(INDEX(WAC_Item_Cost,MATCH(1,(E$1=WAC_District)*('Blend Sheet'!$V$4=WAC_IIN),0))*'Blend Sheet'!$V33,0) + IFERROR(INDEX(WAC_Item_Cost,MATCH(1,(E$1=WAC_District)*('Blend Sheet'!$W$4=WAC_IIN),0))*'Blend Sheet'!$W33,0) + IFERROR(INDEX(WAC_Item_Cost,MATCH(1,(E$1=WAC_District)*('Blend Sheet'!$X$4=WAC_IIN),0))*'Blend Sheet'!$X33,0) + IFERROR(INDEX(WAC_Item_Cost,MATCH(1,(E$1=WAC_District)*('Blend Sheet'!$Y$4=WAC_IIN),0))*'Blend Sheet'!$Y33,0) + IFERROR(INDEX(WAC_Item_Cost,MATCH(1,(E$1=WAC_District)*('Blend Sheet'!$Z$4=WAC_IIN),0))*'Blend Sheet'!$Z33,0) + IFERROR(INDEX(WAC_Item_Cost,MATCH(1,(E$1=WAC_District)*('Blend Sheet'!$AA$4=WAC_IIN),0))*'Blend Sheet'!$AA33,0) + IFERROR(INDEX(WAC_Item_Cost,MATCH(1,(E$1=WAC_District)*('Blend Sheet'!$AB$4=WAC_IIN),0))*'Blend Sheet'!$AB33,0) + IFERROR(INDEX(WAC_Item_Cost,MATCH(1,(E$1=WAC_District)*('Blend Sheet'!$AC$4=WAC_IIN),0))*'Blend Sheet'!$AC33,0) + IFERROR(INDEX(WAC_Item_Cost,MATCH(1,(E$1=WAC_District)*('Blend Sheet'!$AD$4=WAC_IIN),0))*'Blend Sheet'!$AD33,0) + IFERROR(INDEX(WAC_Item_Cost,MATCH(1,(E$1=WAC_District)*('Blend Sheet'!$AE$4=WAC_IIN),0))*'Blend Sheet'!$AE33,0) + IFERROR(INDEX(WAC_Item_Cost,MATCH(1,(E$1=WAC_District)*('Blend Sheet'!$AF$4=WAC_IIN),0))*'Blend Sheet'!$AF33,0) + IFERROR(INDEX(WAC_Item_Cost,MATCH(1,(E$1=WAC_District)*('Blend Sheet'!$AG$4=WAC_IIN),0))*'Blend Sheet'!$AG33,0) + IFERROR(INDEX(WAC_Item_Cost,MATCH(1,(E$1=WAC_District)*('Blend Sheet'!$AH$4=WAC_IIN),0))*'Blend Sheet'!$AH33,0) + IFERROR(INDEX(WAC_Item_Cost,MATCH(1,(E$1=WAC_District)*('Blend Sheet'!$AI$4=WAC_IIN),0))*'Blend Sheet'!$AI33,0) + IFERROR(INDEX(WAC_Item_Cost,MATCH(1,(E$1=WAC_District)*('Blend Sheet'!$AJ$4=WAC_IIN),0))*'Blend Sheet'!$AJ33,0) + IFERROR(INDEX(WAC_Item_Cost,MATCH(1,(E$1=WAC_District)*('Blend Sheet'!$AK$4=WAC_IIN),0))*'Blend Sheet'!$AK33,0) + IFERROR(INDEX(WAC_Item_Cost,MATCH(1,(E$1=WAC_District)*('Blend Sheet'!$AL$4=WAC_IIN),0))*'Blend Sheet'!$AL33,0) + IFERROR(INDEX(WAC_Item_Cost,MATCH(1,(E$1=WAC_District)*('Blend Sheet'!$AM$4=WAC_IIN),0))*'Blend Sheet'!$AM33,0) + IFERROR(INDEX(WAC_Item_Cost,MATCH(1,(E$1=WAC_District)*('Blend Sheet'!$AN$4=WAC_IIN),0))*'Blend Sheet'!$AN33,0) + IFERROR(INDEX(WAC_Item_Cost,MATCH(1,(E$1=WAC_District)*('Blend Sheet'!$AO$4=WAC_IIN),0))*'Blend Sheet'!$AO33,0) + IFERROR(INDEX(WAC_Item_Cost,MATCH(1,(E$1=WAC_District)*('Blend Sheet'!$AP$4=WAC_IIN),0))*'Blend Sheet'!$AP33/1000,0)</f>
        <v>233.98189320999998</v>
      </c>
      <c r="F30" s="245">
        <f t="array" ref="F30">IFERROR(INDEX(WAC_Item_Cost,MATCH(1,(F$1=WAC_District)*('Blend Sheet'!$C$4=WAC_IIN),0))*'Blend Sheet'!$C33/1000,0) + IFERROR(INDEX(WAC_Item_Cost,MATCH(1,(F$1=WAC_District)*('Blend Sheet'!$D$4=WAC_IIN),0))*'Blend Sheet'!$D33/1000,0) + IFERROR(INDEX(WAC_Item_Cost,MATCH(1,(F$1=WAC_District)*('Blend Sheet'!$E$4=WAC_IIN),0))*'Blend Sheet'!$E33/1000,0) + IFERROR(INDEX(WAC_Item_Cost,MATCH(1,(F$1=WAC_District)*('Blend Sheet'!$F$4=WAC_IIN),0))*'Blend Sheet'!$F33/1000,0)  + IFERROR(INDEX(WAC_Item_Cost,MATCH(1,(F$1=WAC_District)*('Blend Sheet'!$G$4=WAC_IIN),0))*'Blend Sheet'!$G33,0) + IFERROR(INDEX(WAC_Item_Cost,MATCH(1,(F$1=WAC_District)*('Blend Sheet'!$H$4=WAC_IIN),0))*'Blend Sheet'!$H33,0)  + IFERROR(INDEX(WAC_Item_Cost,MATCH(1,(F$1=WAC_District)*('Blend Sheet'!$I$4=WAC_IIN),0))*'Blend Sheet'!$I33,0) + IFERROR(INDEX(WAC_Item_Cost,MATCH(1,(F$1=WAC_District)*('Blend Sheet'!$J$4=WAC_IIN),0))*'Blend Sheet'!$J33,0) + IFERROR(INDEX(WAC_Item_Cost,MATCH(1,(F$1=WAC_District)*('Blend Sheet'!$K$4=WAC_IIN),0))*'Blend Sheet'!$K33,0) + IFERROR(INDEX(WAC_Item_Cost,MATCH(1,(F$1=WAC_District)*('Blend Sheet'!$L$4=WAC_IIN),0))*'Blend Sheet'!$L33,0) + IFERROR(INDEX(WAC_Item_Cost,MATCH(1,(F$1=WAC_District)*('Blend Sheet'!$M$4=WAC_IIN),0))*'Blend Sheet'!$M33,0) + IFERROR(INDEX(WAC_Item_Cost,MATCH(1,(F$1=WAC_District)*('Blend Sheet'!$N$4=WAC_IIN),0))*'Blend Sheet'!$N33,0) + IFERROR(INDEX(WAC_Item_Cost,MATCH(1,(F$1=WAC_District)*('Blend Sheet'!$O$4=WAC_IIN),0))*'Blend Sheet'!$O33,0) + IFERROR(INDEX(WAC_Item_Cost,MATCH(1,(F$1=WAC_District)*('Blend Sheet'!$P$4=WAC_IIN),0))*'Blend Sheet'!$P33,0) + IFERROR(INDEX(WAC_Item_Cost,MATCH(1,(F$1=WAC_District)*('Blend Sheet'!$Q$4=WAC_IIN),0))*'Blend Sheet'!$Q33,0) + IFERROR(INDEX(WAC_Item_Cost,MATCH(1,(F$1=WAC_District)*('Blend Sheet'!$R$4=WAC_IIN),0))*'Blend Sheet'!$R33,0) + IFERROR(INDEX(WAC_Item_Cost,MATCH(1,(F$1=WAC_District)*('Blend Sheet'!$S$4=WAC_IIN),0))*'Blend Sheet'!$S33,0) + IFERROR(INDEX(WAC_Item_Cost,MATCH(1,(F$1=WAC_District)*('Blend Sheet'!$T$4=WAC_IIN),0))*'Blend Sheet'!$T33,0) + IFERROR(INDEX(WAC_Item_Cost,MATCH(1,(F$1=WAC_District)*('Blend Sheet'!$U$4=WAC_IIN),0))*'Blend Sheet'!$U33,0) + IFERROR(INDEX(WAC_Item_Cost,MATCH(1,(F$1=WAC_District)*('Blend Sheet'!$V$4=WAC_IIN),0))*'Blend Sheet'!$V33,0) + IFERROR(INDEX(WAC_Item_Cost,MATCH(1,(F$1=WAC_District)*('Blend Sheet'!$W$4=WAC_IIN),0))*'Blend Sheet'!$W33,0) + IFERROR(INDEX(WAC_Item_Cost,MATCH(1,(F$1=WAC_District)*('Blend Sheet'!$X$4=WAC_IIN),0))*'Blend Sheet'!$X33,0) + IFERROR(INDEX(WAC_Item_Cost,MATCH(1,(F$1=WAC_District)*('Blend Sheet'!$Y$4=WAC_IIN),0))*'Blend Sheet'!$Y33,0) + IFERROR(INDEX(WAC_Item_Cost,MATCH(1,(F$1=WAC_District)*('Blend Sheet'!$Z$4=WAC_IIN),0))*'Blend Sheet'!$Z33,0) + IFERROR(INDEX(WAC_Item_Cost,MATCH(1,(F$1=WAC_District)*('Blend Sheet'!$AA$4=WAC_IIN),0))*'Blend Sheet'!$AA33,0) + IFERROR(INDEX(WAC_Item_Cost,MATCH(1,(F$1=WAC_District)*('Blend Sheet'!$AB$4=WAC_IIN),0))*'Blend Sheet'!$AB33,0) + IFERROR(INDEX(WAC_Item_Cost,MATCH(1,(F$1=WAC_District)*('Blend Sheet'!$AC$4=WAC_IIN),0))*'Blend Sheet'!$AC33,0) + IFERROR(INDEX(WAC_Item_Cost,MATCH(1,(F$1=WAC_District)*('Blend Sheet'!$AD$4=WAC_IIN),0))*'Blend Sheet'!$AD33,0) + IFERROR(INDEX(WAC_Item_Cost,MATCH(1,(F$1=WAC_District)*('Blend Sheet'!$AE$4=WAC_IIN),0))*'Blend Sheet'!$AE33,0) + IFERROR(INDEX(WAC_Item_Cost,MATCH(1,(F$1=WAC_District)*('Blend Sheet'!$AF$4=WAC_IIN),0))*'Blend Sheet'!$AF33,0) + IFERROR(INDEX(WAC_Item_Cost,MATCH(1,(F$1=WAC_District)*('Blend Sheet'!$AG$4=WAC_IIN),0))*'Blend Sheet'!$AG33,0) + IFERROR(INDEX(WAC_Item_Cost,MATCH(1,(F$1=WAC_District)*('Blend Sheet'!$AH$4=WAC_IIN),0))*'Blend Sheet'!$AH33,0) + IFERROR(INDEX(WAC_Item_Cost,MATCH(1,(F$1=WAC_District)*('Blend Sheet'!$AI$4=WAC_IIN),0))*'Blend Sheet'!$AI33,0) + IFERROR(INDEX(WAC_Item_Cost,MATCH(1,(F$1=WAC_District)*('Blend Sheet'!$AJ$4=WAC_IIN),0))*'Blend Sheet'!$AJ33,0) + IFERROR(INDEX(WAC_Item_Cost,MATCH(1,(F$1=WAC_District)*('Blend Sheet'!$AK$4=WAC_IIN),0))*'Blend Sheet'!$AK33,0) + IFERROR(INDEX(WAC_Item_Cost,MATCH(1,(F$1=WAC_District)*('Blend Sheet'!$AL$4=WAC_IIN),0))*'Blend Sheet'!$AL33,0) + IFERROR(INDEX(WAC_Item_Cost,MATCH(1,(F$1=WAC_District)*('Blend Sheet'!$AM$4=WAC_IIN),0))*'Blend Sheet'!$AM33,0) + IFERROR(INDEX(WAC_Item_Cost,MATCH(1,(F$1=WAC_District)*('Blend Sheet'!$AN$4=WAC_IIN),0))*'Blend Sheet'!$AN33,0) + IFERROR(INDEX(WAC_Item_Cost,MATCH(1,(F$1=WAC_District)*('Blend Sheet'!$AO$4=WAC_IIN),0))*'Blend Sheet'!$AO33,0) + IFERROR(INDEX(WAC_Item_Cost,MATCH(1,(F$1=WAC_District)*('Blend Sheet'!$AP$4=WAC_IIN),0))*'Blend Sheet'!$AP33/1000,0)</f>
        <v>206.89394145</v>
      </c>
      <c r="G30" s="245">
        <f t="array" ref="G30">IFERROR(INDEX(WAC_Item_Cost,MATCH(1,(G$1=WAC_District)*('Blend Sheet'!$C$4=WAC_IIN),0))*'Blend Sheet'!$C33/1000,0) + IFERROR(INDEX(WAC_Item_Cost,MATCH(1,(G$1=WAC_District)*('Blend Sheet'!$D$4=WAC_IIN),0))*'Blend Sheet'!$D33/1000,0) + IFERROR(INDEX(WAC_Item_Cost,MATCH(1,(G$1=WAC_District)*('Blend Sheet'!$E$4=WAC_IIN),0))*'Blend Sheet'!$E33/1000,0) + IFERROR(INDEX(WAC_Item_Cost,MATCH(1,(G$1=WAC_District)*('Blend Sheet'!$F$4=WAC_IIN),0))*'Blend Sheet'!$F33/1000,0)  + IFERROR(INDEX(WAC_Item_Cost,MATCH(1,(G$1=WAC_District)*('Blend Sheet'!$G$4=WAC_IIN),0))*'Blend Sheet'!$G33,0) + IFERROR(INDEX(WAC_Item_Cost,MATCH(1,(G$1=WAC_District)*('Blend Sheet'!$H$4=WAC_IIN),0))*'Blend Sheet'!$H33,0)  + IFERROR(INDEX(WAC_Item_Cost,MATCH(1,(G$1=WAC_District)*('Blend Sheet'!$I$4=WAC_IIN),0))*'Blend Sheet'!$I33,0) + IFERROR(INDEX(WAC_Item_Cost,MATCH(1,(G$1=WAC_District)*('Blend Sheet'!$J$4=WAC_IIN),0))*'Blend Sheet'!$J33,0) + IFERROR(INDEX(WAC_Item_Cost,MATCH(1,(G$1=WAC_District)*('Blend Sheet'!$K$4=WAC_IIN),0))*'Blend Sheet'!$K33,0) + IFERROR(INDEX(WAC_Item_Cost,MATCH(1,(G$1=WAC_District)*('Blend Sheet'!$L$4=WAC_IIN),0))*'Blend Sheet'!$L33,0) + IFERROR(INDEX(WAC_Item_Cost,MATCH(1,(G$1=WAC_District)*('Blend Sheet'!$M$4=WAC_IIN),0))*'Blend Sheet'!$M33,0) + IFERROR(INDEX(WAC_Item_Cost,MATCH(1,(G$1=WAC_District)*('Blend Sheet'!$N$4=WAC_IIN),0))*'Blend Sheet'!$N33,0) + IFERROR(INDEX(WAC_Item_Cost,MATCH(1,(G$1=WAC_District)*('Blend Sheet'!$O$4=WAC_IIN),0))*'Blend Sheet'!$O33,0) + IFERROR(INDEX(WAC_Item_Cost,MATCH(1,(G$1=WAC_District)*('Blend Sheet'!$P$4=WAC_IIN),0))*'Blend Sheet'!$P33,0) + IFERROR(INDEX(WAC_Item_Cost,MATCH(1,(G$1=WAC_District)*('Blend Sheet'!$Q$4=WAC_IIN),0))*'Blend Sheet'!$Q33,0) + IFERROR(INDEX(WAC_Item_Cost,MATCH(1,(G$1=WAC_District)*('Blend Sheet'!$R$4=WAC_IIN),0))*'Blend Sheet'!$R33,0) + IFERROR(INDEX(WAC_Item_Cost,MATCH(1,(G$1=WAC_District)*('Blend Sheet'!$S$4=WAC_IIN),0))*'Blend Sheet'!$S33,0) + IFERROR(INDEX(WAC_Item_Cost,MATCH(1,(G$1=WAC_District)*('Blend Sheet'!$T$4=WAC_IIN),0))*'Blend Sheet'!$T33,0) + IFERROR(INDEX(WAC_Item_Cost,MATCH(1,(G$1=WAC_District)*('Blend Sheet'!$U$4=WAC_IIN),0))*'Blend Sheet'!$U33,0) + IFERROR(INDEX(WAC_Item_Cost,MATCH(1,(G$1=WAC_District)*('Blend Sheet'!$V$4=WAC_IIN),0))*'Blend Sheet'!$V33,0) + IFERROR(INDEX(WAC_Item_Cost,MATCH(1,(G$1=WAC_District)*('Blend Sheet'!$W$4=WAC_IIN),0))*'Blend Sheet'!$W33,0) + IFERROR(INDEX(WAC_Item_Cost,MATCH(1,(G$1=WAC_District)*('Blend Sheet'!$X$4=WAC_IIN),0))*'Blend Sheet'!$X33,0) + IFERROR(INDEX(WAC_Item_Cost,MATCH(1,(G$1=WAC_District)*('Blend Sheet'!$Y$4=WAC_IIN),0))*'Blend Sheet'!$Y33,0) + IFERROR(INDEX(WAC_Item_Cost,MATCH(1,(G$1=WAC_District)*('Blend Sheet'!$Z$4=WAC_IIN),0))*'Blend Sheet'!$Z33,0) + IFERROR(INDEX(WAC_Item_Cost,MATCH(1,(G$1=WAC_District)*('Blend Sheet'!$AA$4=WAC_IIN),0))*'Blend Sheet'!$AA33,0) + IFERROR(INDEX(WAC_Item_Cost,MATCH(1,(G$1=WAC_District)*('Blend Sheet'!$AB$4=WAC_IIN),0))*'Blend Sheet'!$AB33,0) + IFERROR(INDEX(WAC_Item_Cost,MATCH(1,(G$1=WAC_District)*('Blend Sheet'!$AC$4=WAC_IIN),0))*'Blend Sheet'!$AC33,0) + IFERROR(INDEX(WAC_Item_Cost,MATCH(1,(G$1=WAC_District)*('Blend Sheet'!$AD$4=WAC_IIN),0))*'Blend Sheet'!$AD33,0) + IFERROR(INDEX(WAC_Item_Cost,MATCH(1,(G$1=WAC_District)*('Blend Sheet'!$AE$4=WAC_IIN),0))*'Blend Sheet'!$AE33,0) + IFERROR(INDEX(WAC_Item_Cost,MATCH(1,(G$1=WAC_District)*('Blend Sheet'!$AF$4=WAC_IIN),0))*'Blend Sheet'!$AF33,0) + IFERROR(INDEX(WAC_Item_Cost,MATCH(1,(G$1=WAC_District)*('Blend Sheet'!$AG$4=WAC_IIN),0))*'Blend Sheet'!$AG33,0) + IFERROR(INDEX(WAC_Item_Cost,MATCH(1,(G$1=WAC_District)*('Blend Sheet'!$AH$4=WAC_IIN),0))*'Blend Sheet'!$AH33,0) + IFERROR(INDEX(WAC_Item_Cost,MATCH(1,(G$1=WAC_District)*('Blend Sheet'!$AI$4=WAC_IIN),0))*'Blend Sheet'!$AI33,0) + IFERROR(INDEX(WAC_Item_Cost,MATCH(1,(G$1=WAC_District)*('Blend Sheet'!$AJ$4=WAC_IIN),0))*'Blend Sheet'!$AJ33,0) + IFERROR(INDEX(WAC_Item_Cost,MATCH(1,(G$1=WAC_District)*('Blend Sheet'!$AK$4=WAC_IIN),0))*'Blend Sheet'!$AK33,0) + IFERROR(INDEX(WAC_Item_Cost,MATCH(1,(G$1=WAC_District)*('Blend Sheet'!$AL$4=WAC_IIN),0))*'Blend Sheet'!$AL33,0) + IFERROR(INDEX(WAC_Item_Cost,MATCH(1,(G$1=WAC_District)*('Blend Sheet'!$AM$4=WAC_IIN),0))*'Blend Sheet'!$AM33,0) + IFERROR(INDEX(WAC_Item_Cost,MATCH(1,(G$1=WAC_District)*('Blend Sheet'!$AN$4=WAC_IIN),0))*'Blend Sheet'!$AN33,0) + IFERROR(INDEX(WAC_Item_Cost,MATCH(1,(G$1=WAC_District)*('Blend Sheet'!$AO$4=WAC_IIN),0))*'Blend Sheet'!$AO33,0) + IFERROR(INDEX(WAC_Item_Cost,MATCH(1,(G$1=WAC_District)*('Blend Sheet'!$AP$4=WAC_IIN),0))*'Blend Sheet'!$AP33/1000,0)</f>
        <v>196.03384645499997</v>
      </c>
      <c r="H30" s="245">
        <f t="array" ref="H30">IFERROR(INDEX(WAC_Item_Cost,MATCH(1,(H$1=WAC_District)*('Blend Sheet'!$C$4=WAC_IIN),0))*'Blend Sheet'!$C33/1000,0) + IFERROR(INDEX(WAC_Item_Cost,MATCH(1,(H$1=WAC_District)*('Blend Sheet'!$D$4=WAC_IIN),0))*'Blend Sheet'!$D33/1000,0) + IFERROR(INDEX(WAC_Item_Cost,MATCH(1,(H$1=WAC_District)*('Blend Sheet'!$E$4=WAC_IIN),0))*'Blend Sheet'!$E33/1000,0) + IFERROR(INDEX(WAC_Item_Cost,MATCH(1,(H$1=WAC_District)*('Blend Sheet'!$F$4=WAC_IIN),0))*'Blend Sheet'!$F33/1000,0)  + IFERROR(INDEX(WAC_Item_Cost,MATCH(1,(H$1=WAC_District)*('Blend Sheet'!$G$4=WAC_IIN),0))*'Blend Sheet'!$G33,0) + IFERROR(INDEX(WAC_Item_Cost,MATCH(1,(H$1=WAC_District)*('Blend Sheet'!$H$4=WAC_IIN),0))*'Blend Sheet'!$H33,0)  + IFERROR(INDEX(WAC_Item_Cost,MATCH(1,(H$1=WAC_District)*('Blend Sheet'!$I$4=WAC_IIN),0))*'Blend Sheet'!$I33,0) + IFERROR(INDEX(WAC_Item_Cost,MATCH(1,(H$1=WAC_District)*('Blend Sheet'!$J$4=WAC_IIN),0))*'Blend Sheet'!$J33,0) + IFERROR(INDEX(WAC_Item_Cost,MATCH(1,(H$1=WAC_District)*('Blend Sheet'!$K$4=WAC_IIN),0))*'Blend Sheet'!$K33,0) + IFERROR(INDEX(WAC_Item_Cost,MATCH(1,(H$1=WAC_District)*('Blend Sheet'!$L$4=WAC_IIN),0))*'Blend Sheet'!$L33,0) + IFERROR(INDEX(WAC_Item_Cost,MATCH(1,(H$1=WAC_District)*('Blend Sheet'!$M$4=WAC_IIN),0))*'Blend Sheet'!$M33,0) + IFERROR(INDEX(WAC_Item_Cost,MATCH(1,(H$1=WAC_District)*('Blend Sheet'!$N$4=WAC_IIN),0))*'Blend Sheet'!$N33,0) + IFERROR(INDEX(WAC_Item_Cost,MATCH(1,(H$1=WAC_District)*('Blend Sheet'!$O$4=WAC_IIN),0))*'Blend Sheet'!$O33,0) + IFERROR(INDEX(WAC_Item_Cost,MATCH(1,(H$1=WAC_District)*('Blend Sheet'!$P$4=WAC_IIN),0))*'Blend Sheet'!$P33,0) + IFERROR(INDEX(WAC_Item_Cost,MATCH(1,(H$1=WAC_District)*('Blend Sheet'!$Q$4=WAC_IIN),0))*'Blend Sheet'!$Q33,0) + IFERROR(INDEX(WAC_Item_Cost,MATCH(1,(H$1=WAC_District)*('Blend Sheet'!$R$4=WAC_IIN),0))*'Blend Sheet'!$R33,0) + IFERROR(INDEX(WAC_Item_Cost,MATCH(1,(H$1=WAC_District)*('Blend Sheet'!$S$4=WAC_IIN),0))*'Blend Sheet'!$S33,0) + IFERROR(INDEX(WAC_Item_Cost,MATCH(1,(H$1=WAC_District)*('Blend Sheet'!$T$4=WAC_IIN),0))*'Blend Sheet'!$T33,0) + IFERROR(INDEX(WAC_Item_Cost,MATCH(1,(H$1=WAC_District)*('Blend Sheet'!$U$4=WAC_IIN),0))*'Blend Sheet'!$U33,0) + IFERROR(INDEX(WAC_Item_Cost,MATCH(1,(H$1=WAC_District)*('Blend Sheet'!$V$4=WAC_IIN),0))*'Blend Sheet'!$V33,0) + IFERROR(INDEX(WAC_Item_Cost,MATCH(1,(H$1=WAC_District)*('Blend Sheet'!$W$4=WAC_IIN),0))*'Blend Sheet'!$W33,0) + IFERROR(INDEX(WAC_Item_Cost,MATCH(1,(H$1=WAC_District)*('Blend Sheet'!$X$4=WAC_IIN),0))*'Blend Sheet'!$X33,0) + IFERROR(INDEX(WAC_Item_Cost,MATCH(1,(H$1=WAC_District)*('Blend Sheet'!$Y$4=WAC_IIN),0))*'Blend Sheet'!$Y33,0) + IFERROR(INDEX(WAC_Item_Cost,MATCH(1,(H$1=WAC_District)*('Blend Sheet'!$Z$4=WAC_IIN),0))*'Blend Sheet'!$Z33,0) + IFERROR(INDEX(WAC_Item_Cost,MATCH(1,(H$1=WAC_District)*('Blend Sheet'!$AA$4=WAC_IIN),0))*'Blend Sheet'!$AA33,0) + IFERROR(INDEX(WAC_Item_Cost,MATCH(1,(H$1=WAC_District)*('Blend Sheet'!$AB$4=WAC_IIN),0))*'Blend Sheet'!$AB33,0) + IFERROR(INDEX(WAC_Item_Cost,MATCH(1,(H$1=WAC_District)*('Blend Sheet'!$AC$4=WAC_IIN),0))*'Blend Sheet'!$AC33,0) + IFERROR(INDEX(WAC_Item_Cost,MATCH(1,(H$1=WAC_District)*('Blend Sheet'!$AD$4=WAC_IIN),0))*'Blend Sheet'!$AD33,0) + IFERROR(INDEX(WAC_Item_Cost,MATCH(1,(H$1=WAC_District)*('Blend Sheet'!$AE$4=WAC_IIN),0))*'Blend Sheet'!$AE33,0) + IFERROR(INDEX(WAC_Item_Cost,MATCH(1,(H$1=WAC_District)*('Blend Sheet'!$AF$4=WAC_IIN),0))*'Blend Sheet'!$AF33,0) + IFERROR(INDEX(WAC_Item_Cost,MATCH(1,(H$1=WAC_District)*('Blend Sheet'!$AG$4=WAC_IIN),0))*'Blend Sheet'!$AG33,0) + IFERROR(INDEX(WAC_Item_Cost,MATCH(1,(H$1=WAC_District)*('Blend Sheet'!$AH$4=WAC_IIN),0))*'Blend Sheet'!$AH33,0) + IFERROR(INDEX(WAC_Item_Cost,MATCH(1,(H$1=WAC_District)*('Blend Sheet'!$AI$4=WAC_IIN),0))*'Blend Sheet'!$AI33,0) + IFERROR(INDEX(WAC_Item_Cost,MATCH(1,(H$1=WAC_District)*('Blend Sheet'!$AJ$4=WAC_IIN),0))*'Blend Sheet'!$AJ33,0) + IFERROR(INDEX(WAC_Item_Cost,MATCH(1,(H$1=WAC_District)*('Blend Sheet'!$AK$4=WAC_IIN),0))*'Blend Sheet'!$AK33,0) + IFERROR(INDEX(WAC_Item_Cost,MATCH(1,(H$1=WAC_District)*('Blend Sheet'!$AL$4=WAC_IIN),0))*'Blend Sheet'!$AL33,0) + IFERROR(INDEX(WAC_Item_Cost,MATCH(1,(H$1=WAC_District)*('Blend Sheet'!$AM$4=WAC_IIN),0))*'Blend Sheet'!$AM33,0) + IFERROR(INDEX(WAC_Item_Cost,MATCH(1,(H$1=WAC_District)*('Blend Sheet'!$AN$4=WAC_IIN),0))*'Blend Sheet'!$AN33,0) + IFERROR(INDEX(WAC_Item_Cost,MATCH(1,(H$1=WAC_District)*('Blend Sheet'!$AO$4=WAC_IIN),0))*'Blend Sheet'!$AO33,0) + IFERROR(INDEX(WAC_Item_Cost,MATCH(1,(H$1=WAC_District)*('Blend Sheet'!$AP$4=WAC_IIN),0))*'Blend Sheet'!$AP33/1000,0)</f>
        <v>205.594363405</v>
      </c>
      <c r="I30" s="245">
        <f t="array" ref="I30">IFERROR(INDEX(WAC_Item_Cost,MATCH(1,(I$1=WAC_District)*('Blend Sheet'!$C$4=WAC_IIN),0))*'Blend Sheet'!$C33/1000,0) + IFERROR(INDEX(WAC_Item_Cost,MATCH(1,(I$1=WAC_District)*('Blend Sheet'!$D$4=WAC_IIN),0))*'Blend Sheet'!$D33/1000,0) + IFERROR(INDEX(WAC_Item_Cost,MATCH(1,(I$1=WAC_District)*('Blend Sheet'!$E$4=WAC_IIN),0))*'Blend Sheet'!$E33/1000,0) + IFERROR(INDEX(WAC_Item_Cost,MATCH(1,(I$1=WAC_District)*('Blend Sheet'!$F$4=WAC_IIN),0))*'Blend Sheet'!$F33/1000,0)  + IFERROR(INDEX(WAC_Item_Cost,MATCH(1,(I$1=WAC_District)*('Blend Sheet'!$G$4=WAC_IIN),0))*'Blend Sheet'!$G33,0) + IFERROR(INDEX(WAC_Item_Cost,MATCH(1,(I$1=WAC_District)*('Blend Sheet'!$H$4=WAC_IIN),0))*'Blend Sheet'!$H33,0)  + IFERROR(INDEX(WAC_Item_Cost,MATCH(1,(I$1=WAC_District)*('Blend Sheet'!$I$4=WAC_IIN),0))*'Blend Sheet'!$I33,0) + IFERROR(INDEX(WAC_Item_Cost,MATCH(1,(I$1=WAC_District)*('Blend Sheet'!$J$4=WAC_IIN),0))*'Blend Sheet'!$J33,0) + IFERROR(INDEX(WAC_Item_Cost,MATCH(1,(I$1=WAC_District)*('Blend Sheet'!$K$4=WAC_IIN),0))*'Blend Sheet'!$K33,0) + IFERROR(INDEX(WAC_Item_Cost,MATCH(1,(I$1=WAC_District)*('Blend Sheet'!$L$4=WAC_IIN),0))*'Blend Sheet'!$L33,0) + IFERROR(INDEX(WAC_Item_Cost,MATCH(1,(I$1=WAC_District)*('Blend Sheet'!$M$4=WAC_IIN),0))*'Blend Sheet'!$M33,0) + IFERROR(INDEX(WAC_Item_Cost,MATCH(1,(I$1=WAC_District)*('Blend Sheet'!$N$4=WAC_IIN),0))*'Blend Sheet'!$N33,0) + IFERROR(INDEX(WAC_Item_Cost,MATCH(1,(I$1=WAC_District)*('Blend Sheet'!$O$4=WAC_IIN),0))*'Blend Sheet'!$O33,0) + IFERROR(INDEX(WAC_Item_Cost,MATCH(1,(I$1=WAC_District)*('Blend Sheet'!$P$4=WAC_IIN),0))*'Blend Sheet'!$P33,0) + IFERROR(INDEX(WAC_Item_Cost,MATCH(1,(I$1=WAC_District)*('Blend Sheet'!$Q$4=WAC_IIN),0))*'Blend Sheet'!$Q33,0) + IFERROR(INDEX(WAC_Item_Cost,MATCH(1,(I$1=WAC_District)*('Blend Sheet'!$R$4=WAC_IIN),0))*'Blend Sheet'!$R33,0) + IFERROR(INDEX(WAC_Item_Cost,MATCH(1,(I$1=WAC_District)*('Blend Sheet'!$S$4=WAC_IIN),0))*'Blend Sheet'!$S33,0) + IFERROR(INDEX(WAC_Item_Cost,MATCH(1,(I$1=WAC_District)*('Blend Sheet'!$T$4=WAC_IIN),0))*'Blend Sheet'!$T33,0) + IFERROR(INDEX(WAC_Item_Cost,MATCH(1,(I$1=WAC_District)*('Blend Sheet'!$U$4=WAC_IIN),0))*'Blend Sheet'!$U33,0) + IFERROR(INDEX(WAC_Item_Cost,MATCH(1,(I$1=WAC_District)*('Blend Sheet'!$V$4=WAC_IIN),0))*'Blend Sheet'!$V33,0) + IFERROR(INDEX(WAC_Item_Cost,MATCH(1,(I$1=WAC_District)*('Blend Sheet'!$W$4=WAC_IIN),0))*'Blend Sheet'!$W33,0) + IFERROR(INDEX(WAC_Item_Cost,MATCH(1,(I$1=WAC_District)*('Blend Sheet'!$X$4=WAC_IIN),0))*'Blend Sheet'!$X33,0) + IFERROR(INDEX(WAC_Item_Cost,MATCH(1,(I$1=WAC_District)*('Blend Sheet'!$Y$4=WAC_IIN),0))*'Blend Sheet'!$Y33,0) + IFERROR(INDEX(WAC_Item_Cost,MATCH(1,(I$1=WAC_District)*('Blend Sheet'!$Z$4=WAC_IIN),0))*'Blend Sheet'!$Z33,0) + IFERROR(INDEX(WAC_Item_Cost,MATCH(1,(I$1=WAC_District)*('Blend Sheet'!$AA$4=WAC_IIN),0))*'Blend Sheet'!$AA33,0) + IFERROR(INDEX(WAC_Item_Cost,MATCH(1,(I$1=WAC_District)*('Blend Sheet'!$AB$4=WAC_IIN),0))*'Blend Sheet'!$AB33,0) + IFERROR(INDEX(WAC_Item_Cost,MATCH(1,(I$1=WAC_District)*('Blend Sheet'!$AC$4=WAC_IIN),0))*'Blend Sheet'!$AC33,0) + IFERROR(INDEX(WAC_Item_Cost,MATCH(1,(I$1=WAC_District)*('Blend Sheet'!$AD$4=WAC_IIN),0))*'Blend Sheet'!$AD33,0) + IFERROR(INDEX(WAC_Item_Cost,MATCH(1,(I$1=WAC_District)*('Blend Sheet'!$AE$4=WAC_IIN),0))*'Blend Sheet'!$AE33,0) + IFERROR(INDEX(WAC_Item_Cost,MATCH(1,(I$1=WAC_District)*('Blend Sheet'!$AF$4=WAC_IIN),0))*'Blend Sheet'!$AF33,0) + IFERROR(INDEX(WAC_Item_Cost,MATCH(1,(I$1=WAC_District)*('Blend Sheet'!$AG$4=WAC_IIN),0))*'Blend Sheet'!$AG33,0) + IFERROR(INDEX(WAC_Item_Cost,MATCH(1,(I$1=WAC_District)*('Blend Sheet'!$AH$4=WAC_IIN),0))*'Blend Sheet'!$AH33,0) + IFERROR(INDEX(WAC_Item_Cost,MATCH(1,(I$1=WAC_District)*('Blend Sheet'!$AI$4=WAC_IIN),0))*'Blend Sheet'!$AI33,0) + IFERROR(INDEX(WAC_Item_Cost,MATCH(1,(I$1=WAC_District)*('Blend Sheet'!$AJ$4=WAC_IIN),0))*'Blend Sheet'!$AJ33,0) + IFERROR(INDEX(WAC_Item_Cost,MATCH(1,(I$1=WAC_District)*('Blend Sheet'!$AK$4=WAC_IIN),0))*'Blend Sheet'!$AK33,0) + IFERROR(INDEX(WAC_Item_Cost,MATCH(1,(I$1=WAC_District)*('Blend Sheet'!$AL$4=WAC_IIN),0))*'Blend Sheet'!$AL33,0) + IFERROR(INDEX(WAC_Item_Cost,MATCH(1,(I$1=WAC_District)*('Blend Sheet'!$AM$4=WAC_IIN),0))*'Blend Sheet'!$AM33,0) + IFERROR(INDEX(WAC_Item_Cost,MATCH(1,(I$1=WAC_District)*('Blend Sheet'!$AN$4=WAC_IIN),0))*'Blend Sheet'!$AN33,0) + IFERROR(INDEX(WAC_Item_Cost,MATCH(1,(I$1=WAC_District)*('Blend Sheet'!$AO$4=WAC_IIN),0))*'Blend Sheet'!$AO33,0) + IFERROR(INDEX(WAC_Item_Cost,MATCH(1,(I$1=WAC_District)*('Blend Sheet'!$AP$4=WAC_IIN),0))*'Blend Sheet'!$AP33/1000,0)</f>
        <v>198.98809609000003</v>
      </c>
      <c r="J30" s="245">
        <f t="array" ref="J30">IFERROR(INDEX(WAC_Item_Cost,MATCH(1,(J$1=WAC_District)*('Blend Sheet'!$C$4=WAC_IIN),0))*'Blend Sheet'!$C33/1000,0) + IFERROR(INDEX(WAC_Item_Cost,MATCH(1,(J$1=WAC_District)*('Blend Sheet'!$D$4=WAC_IIN),0))*'Blend Sheet'!$D33/1000,0) + IFERROR(INDEX(WAC_Item_Cost,MATCH(1,(J$1=WAC_District)*('Blend Sheet'!$E$4=WAC_IIN),0))*'Blend Sheet'!$E33/1000,0) + IFERROR(INDEX(WAC_Item_Cost,MATCH(1,(J$1=WAC_District)*('Blend Sheet'!$F$4=WAC_IIN),0))*'Blend Sheet'!$F33/1000,0)  + IFERROR(INDEX(WAC_Item_Cost,MATCH(1,(J$1=WAC_District)*('Blend Sheet'!$G$4=WAC_IIN),0))*'Blend Sheet'!$G33,0) + IFERROR(INDEX(WAC_Item_Cost,MATCH(1,(J$1=WAC_District)*('Blend Sheet'!$H$4=WAC_IIN),0))*'Blend Sheet'!$H33,0)  + IFERROR(INDEX(WAC_Item_Cost,MATCH(1,(J$1=WAC_District)*('Blend Sheet'!$I$4=WAC_IIN),0))*'Blend Sheet'!$I33,0) + IFERROR(INDEX(WAC_Item_Cost,MATCH(1,(J$1=WAC_District)*('Blend Sheet'!$J$4=WAC_IIN),0))*'Blend Sheet'!$J33,0) + IFERROR(INDEX(WAC_Item_Cost,MATCH(1,(J$1=WAC_District)*('Blend Sheet'!$K$4=WAC_IIN),0))*'Blend Sheet'!$K33,0) + IFERROR(INDEX(WAC_Item_Cost,MATCH(1,(J$1=WAC_District)*('Blend Sheet'!$L$4=WAC_IIN),0))*'Blend Sheet'!$L33,0) + IFERROR(INDEX(WAC_Item_Cost,MATCH(1,(J$1=WAC_District)*('Blend Sheet'!$M$4=WAC_IIN),0))*'Blend Sheet'!$M33,0) + IFERROR(INDEX(WAC_Item_Cost,MATCH(1,(J$1=WAC_District)*('Blend Sheet'!$N$4=WAC_IIN),0))*'Blend Sheet'!$N33,0) + IFERROR(INDEX(WAC_Item_Cost,MATCH(1,(J$1=WAC_District)*('Blend Sheet'!$O$4=WAC_IIN),0))*'Blend Sheet'!$O33,0) + IFERROR(INDEX(WAC_Item_Cost,MATCH(1,(J$1=WAC_District)*('Blend Sheet'!$P$4=WAC_IIN),0))*'Blend Sheet'!$P33,0) + IFERROR(INDEX(WAC_Item_Cost,MATCH(1,(J$1=WAC_District)*('Blend Sheet'!$Q$4=WAC_IIN),0))*'Blend Sheet'!$Q33,0) + IFERROR(INDEX(WAC_Item_Cost,MATCH(1,(J$1=WAC_District)*('Blend Sheet'!$R$4=WAC_IIN),0))*'Blend Sheet'!$R33,0) + IFERROR(INDEX(WAC_Item_Cost,MATCH(1,(J$1=WAC_District)*('Blend Sheet'!$S$4=WAC_IIN),0))*'Blend Sheet'!$S33,0) + IFERROR(INDEX(WAC_Item_Cost,MATCH(1,(J$1=WAC_District)*('Blend Sheet'!$T$4=WAC_IIN),0))*'Blend Sheet'!$T33,0) + IFERROR(INDEX(WAC_Item_Cost,MATCH(1,(J$1=WAC_District)*('Blend Sheet'!$U$4=WAC_IIN),0))*'Blend Sheet'!$U33,0) + IFERROR(INDEX(WAC_Item_Cost,MATCH(1,(J$1=WAC_District)*('Blend Sheet'!$V$4=WAC_IIN),0))*'Blend Sheet'!$V33,0) + IFERROR(INDEX(WAC_Item_Cost,MATCH(1,(J$1=WAC_District)*('Blend Sheet'!$W$4=WAC_IIN),0))*'Blend Sheet'!$W33,0) + IFERROR(INDEX(WAC_Item_Cost,MATCH(1,(J$1=WAC_District)*('Blend Sheet'!$X$4=WAC_IIN),0))*'Blend Sheet'!$X33,0) + IFERROR(INDEX(WAC_Item_Cost,MATCH(1,(J$1=WAC_District)*('Blend Sheet'!$Y$4=WAC_IIN),0))*'Blend Sheet'!$Y33,0) + IFERROR(INDEX(WAC_Item_Cost,MATCH(1,(J$1=WAC_District)*('Blend Sheet'!$Z$4=WAC_IIN),0))*'Blend Sheet'!$Z33,0) + IFERROR(INDEX(WAC_Item_Cost,MATCH(1,(J$1=WAC_District)*('Blend Sheet'!$AA$4=WAC_IIN),0))*'Blend Sheet'!$AA33,0) + IFERROR(INDEX(WAC_Item_Cost,MATCH(1,(J$1=WAC_District)*('Blend Sheet'!$AB$4=WAC_IIN),0))*'Blend Sheet'!$AB33,0) + IFERROR(INDEX(WAC_Item_Cost,MATCH(1,(J$1=WAC_District)*('Blend Sheet'!$AC$4=WAC_IIN),0))*'Blend Sheet'!$AC33,0) + IFERROR(INDEX(WAC_Item_Cost,MATCH(1,(J$1=WAC_District)*('Blend Sheet'!$AD$4=WAC_IIN),0))*'Blend Sheet'!$AD33,0) + IFERROR(INDEX(WAC_Item_Cost,MATCH(1,(J$1=WAC_District)*('Blend Sheet'!$AE$4=WAC_IIN),0))*'Blend Sheet'!$AE33,0) + IFERROR(INDEX(WAC_Item_Cost,MATCH(1,(J$1=WAC_District)*('Blend Sheet'!$AF$4=WAC_IIN),0))*'Blend Sheet'!$AF33,0) + IFERROR(INDEX(WAC_Item_Cost,MATCH(1,(J$1=WAC_District)*('Blend Sheet'!$AG$4=WAC_IIN),0))*'Blend Sheet'!$AG33,0) + IFERROR(INDEX(WAC_Item_Cost,MATCH(1,(J$1=WAC_District)*('Blend Sheet'!$AH$4=WAC_IIN),0))*'Blend Sheet'!$AH33,0) + IFERROR(INDEX(WAC_Item_Cost,MATCH(1,(J$1=WAC_District)*('Blend Sheet'!$AI$4=WAC_IIN),0))*'Blend Sheet'!$AI33,0) + IFERROR(INDEX(WAC_Item_Cost,MATCH(1,(J$1=WAC_District)*('Blend Sheet'!$AJ$4=WAC_IIN),0))*'Blend Sheet'!$AJ33,0) + IFERROR(INDEX(WAC_Item_Cost,MATCH(1,(J$1=WAC_District)*('Blend Sheet'!$AK$4=WAC_IIN),0))*'Blend Sheet'!$AK33,0) + IFERROR(INDEX(WAC_Item_Cost,MATCH(1,(J$1=WAC_District)*('Blend Sheet'!$AL$4=WAC_IIN),0))*'Blend Sheet'!$AL33,0) + IFERROR(INDEX(WAC_Item_Cost,MATCH(1,(J$1=WAC_District)*('Blend Sheet'!$AM$4=WAC_IIN),0))*'Blend Sheet'!$AM33,0) + IFERROR(INDEX(WAC_Item_Cost,MATCH(1,(J$1=WAC_District)*('Blend Sheet'!$AN$4=WAC_IIN),0))*'Blend Sheet'!$AN33,0) + IFERROR(INDEX(WAC_Item_Cost,MATCH(1,(J$1=WAC_District)*('Blend Sheet'!$AO$4=WAC_IIN),0))*'Blend Sheet'!$AO33,0) + IFERROR(INDEX(WAC_Item_Cost,MATCH(1,(J$1=WAC_District)*('Blend Sheet'!$AP$4=WAC_IIN),0))*'Blend Sheet'!$AP33/1000,0)</f>
        <v>194.33995226500002</v>
      </c>
      <c r="K30" s="245">
        <f t="array" ref="K30">IFERROR(INDEX(WAC_Item_Cost,MATCH(1,(K$1=WAC_District)*('Blend Sheet'!$C$4=WAC_IIN),0))*'Blend Sheet'!$C33/1000,0) + IFERROR(INDEX(WAC_Item_Cost,MATCH(1,(K$1=WAC_District)*('Blend Sheet'!$D$4=WAC_IIN),0))*'Blend Sheet'!$D33/1000,0) + IFERROR(INDEX(WAC_Item_Cost,MATCH(1,(K$1=WAC_District)*('Blend Sheet'!$E$4=WAC_IIN),0))*'Blend Sheet'!$E33/1000,0) + IFERROR(INDEX(WAC_Item_Cost,MATCH(1,(K$1=WAC_District)*('Blend Sheet'!$F$4=WAC_IIN),0))*'Blend Sheet'!$F33/1000,0)  + IFERROR(INDEX(WAC_Item_Cost,MATCH(1,(K$1=WAC_District)*('Blend Sheet'!$G$4=WAC_IIN),0))*'Blend Sheet'!$G33,0) + IFERROR(INDEX(WAC_Item_Cost,MATCH(1,(K$1=WAC_District)*('Blend Sheet'!$H$4=WAC_IIN),0))*'Blend Sheet'!$H33,0)  + IFERROR(INDEX(WAC_Item_Cost,MATCH(1,(K$1=WAC_District)*('Blend Sheet'!$I$4=WAC_IIN),0))*'Blend Sheet'!$I33,0) + IFERROR(INDEX(WAC_Item_Cost,MATCH(1,(K$1=WAC_District)*('Blend Sheet'!$J$4=WAC_IIN),0))*'Blend Sheet'!$J33,0) + IFERROR(INDEX(WAC_Item_Cost,MATCH(1,(K$1=WAC_District)*('Blend Sheet'!$K$4=WAC_IIN),0))*'Blend Sheet'!$K33,0) + IFERROR(INDEX(WAC_Item_Cost,MATCH(1,(K$1=WAC_District)*('Blend Sheet'!$L$4=WAC_IIN),0))*'Blend Sheet'!$L33,0) + IFERROR(INDEX(WAC_Item_Cost,MATCH(1,(K$1=WAC_District)*('Blend Sheet'!$M$4=WAC_IIN),0))*'Blend Sheet'!$M33,0) + IFERROR(INDEX(WAC_Item_Cost,MATCH(1,(K$1=WAC_District)*('Blend Sheet'!$N$4=WAC_IIN),0))*'Blend Sheet'!$N33,0) + IFERROR(INDEX(WAC_Item_Cost,MATCH(1,(K$1=WAC_District)*('Blend Sheet'!$O$4=WAC_IIN),0))*'Blend Sheet'!$O33,0) + IFERROR(INDEX(WAC_Item_Cost,MATCH(1,(K$1=WAC_District)*('Blend Sheet'!$P$4=WAC_IIN),0))*'Blend Sheet'!$P33,0) + IFERROR(INDEX(WAC_Item_Cost,MATCH(1,(K$1=WAC_District)*('Blend Sheet'!$Q$4=WAC_IIN),0))*'Blend Sheet'!$Q33,0) + IFERROR(INDEX(WAC_Item_Cost,MATCH(1,(K$1=WAC_District)*('Blend Sheet'!$R$4=WAC_IIN),0))*'Blend Sheet'!$R33,0) + IFERROR(INDEX(WAC_Item_Cost,MATCH(1,(K$1=WAC_District)*('Blend Sheet'!$S$4=WAC_IIN),0))*'Blend Sheet'!$S33,0) + IFERROR(INDEX(WAC_Item_Cost,MATCH(1,(K$1=WAC_District)*('Blend Sheet'!$T$4=WAC_IIN),0))*'Blend Sheet'!$T33,0) + IFERROR(INDEX(WAC_Item_Cost,MATCH(1,(K$1=WAC_District)*('Blend Sheet'!$U$4=WAC_IIN),0))*'Blend Sheet'!$U33,0) + IFERROR(INDEX(WAC_Item_Cost,MATCH(1,(K$1=WAC_District)*('Blend Sheet'!$V$4=WAC_IIN),0))*'Blend Sheet'!$V33,0) + IFERROR(INDEX(WAC_Item_Cost,MATCH(1,(K$1=WAC_District)*('Blend Sheet'!$W$4=WAC_IIN),0))*'Blend Sheet'!$W33,0) + IFERROR(INDEX(WAC_Item_Cost,MATCH(1,(K$1=WAC_District)*('Blend Sheet'!$X$4=WAC_IIN),0))*'Blend Sheet'!$X33,0) + IFERROR(INDEX(WAC_Item_Cost,MATCH(1,(K$1=WAC_District)*('Blend Sheet'!$Y$4=WAC_IIN),0))*'Blend Sheet'!$Y33,0) + IFERROR(INDEX(WAC_Item_Cost,MATCH(1,(K$1=WAC_District)*('Blend Sheet'!$Z$4=WAC_IIN),0))*'Blend Sheet'!$Z33,0) + IFERROR(INDEX(WAC_Item_Cost,MATCH(1,(K$1=WAC_District)*('Blend Sheet'!$AA$4=WAC_IIN),0))*'Blend Sheet'!$AA33,0) + IFERROR(INDEX(WAC_Item_Cost,MATCH(1,(K$1=WAC_District)*('Blend Sheet'!$AB$4=WAC_IIN),0))*'Blend Sheet'!$AB33,0) + IFERROR(INDEX(WAC_Item_Cost,MATCH(1,(K$1=WAC_District)*('Blend Sheet'!$AC$4=WAC_IIN),0))*'Blend Sheet'!$AC33,0) + IFERROR(INDEX(WAC_Item_Cost,MATCH(1,(K$1=WAC_District)*('Blend Sheet'!$AD$4=WAC_IIN),0))*'Blend Sheet'!$AD33,0) + IFERROR(INDEX(WAC_Item_Cost,MATCH(1,(K$1=WAC_District)*('Blend Sheet'!$AE$4=WAC_IIN),0))*'Blend Sheet'!$AE33,0) + IFERROR(INDEX(WAC_Item_Cost,MATCH(1,(K$1=WAC_District)*('Blend Sheet'!$AF$4=WAC_IIN),0))*'Blend Sheet'!$AF33,0) + IFERROR(INDEX(WAC_Item_Cost,MATCH(1,(K$1=WAC_District)*('Blend Sheet'!$AG$4=WAC_IIN),0))*'Blend Sheet'!$AG33,0) + IFERROR(INDEX(WAC_Item_Cost,MATCH(1,(K$1=WAC_District)*('Blend Sheet'!$AH$4=WAC_IIN),0))*'Blend Sheet'!$AH33,0) + IFERROR(INDEX(WAC_Item_Cost,MATCH(1,(K$1=WAC_District)*('Blend Sheet'!$AI$4=WAC_IIN),0))*'Blend Sheet'!$AI33,0) + IFERROR(INDEX(WAC_Item_Cost,MATCH(1,(K$1=WAC_District)*('Blend Sheet'!$AJ$4=WAC_IIN),0))*'Blend Sheet'!$AJ33,0) + IFERROR(INDEX(WAC_Item_Cost,MATCH(1,(K$1=WAC_District)*('Blend Sheet'!$AK$4=WAC_IIN),0))*'Blend Sheet'!$AK33,0) + IFERROR(INDEX(WAC_Item_Cost,MATCH(1,(K$1=WAC_District)*('Blend Sheet'!$AL$4=WAC_IIN),0))*'Blend Sheet'!$AL33,0) + IFERROR(INDEX(WAC_Item_Cost,MATCH(1,(K$1=WAC_District)*('Blend Sheet'!$AM$4=WAC_IIN),0))*'Blend Sheet'!$AM33,0) + IFERROR(INDEX(WAC_Item_Cost,MATCH(1,(K$1=WAC_District)*('Blend Sheet'!$AN$4=WAC_IIN),0))*'Blend Sheet'!$AN33,0) + IFERROR(INDEX(WAC_Item_Cost,MATCH(1,(K$1=WAC_District)*('Blend Sheet'!$AO$4=WAC_IIN),0))*'Blend Sheet'!$AO33,0) + IFERROR(INDEX(WAC_Item_Cost,MATCH(1,(K$1=WAC_District)*('Blend Sheet'!$AP$4=WAC_IIN),0))*'Blend Sheet'!$AP33/1000,0)</f>
        <v>93.336759405000009</v>
      </c>
      <c r="L30" s="245">
        <f t="array" ref="L30">IFERROR(INDEX(WAC_Item_Cost,MATCH(1,(L$1=WAC_District)*('Blend Sheet'!$C$4=WAC_IIN),0))*'Blend Sheet'!$C33/1000,0) + IFERROR(INDEX(WAC_Item_Cost,MATCH(1,(L$1=WAC_District)*('Blend Sheet'!$D$4=WAC_IIN),0))*'Blend Sheet'!$D33/1000,0) + IFERROR(INDEX(WAC_Item_Cost,MATCH(1,(L$1=WAC_District)*('Blend Sheet'!$E$4=WAC_IIN),0))*'Blend Sheet'!$E33/1000,0) + IFERROR(INDEX(WAC_Item_Cost,MATCH(1,(L$1=WAC_District)*('Blend Sheet'!$F$4=WAC_IIN),0))*'Blend Sheet'!$F33/1000,0)  + IFERROR(INDEX(WAC_Item_Cost,MATCH(1,(L$1=WAC_District)*('Blend Sheet'!$G$4=WAC_IIN),0))*'Blend Sheet'!$G33,0) + IFERROR(INDEX(WAC_Item_Cost,MATCH(1,(L$1=WAC_District)*('Blend Sheet'!$H$4=WAC_IIN),0))*'Blend Sheet'!$H33,0)  + IFERROR(INDEX(WAC_Item_Cost,MATCH(1,(L$1=WAC_District)*('Blend Sheet'!$I$4=WAC_IIN),0))*'Blend Sheet'!$I33,0) + IFERROR(INDEX(WAC_Item_Cost,MATCH(1,(L$1=WAC_District)*('Blend Sheet'!$J$4=WAC_IIN),0))*'Blend Sheet'!$J33,0) + IFERROR(INDEX(WAC_Item_Cost,MATCH(1,(L$1=WAC_District)*('Blend Sheet'!$K$4=WAC_IIN),0))*'Blend Sheet'!$K33,0) + IFERROR(INDEX(WAC_Item_Cost,MATCH(1,(L$1=WAC_District)*('Blend Sheet'!$L$4=WAC_IIN),0))*'Blend Sheet'!$L33,0) + IFERROR(INDEX(WAC_Item_Cost,MATCH(1,(L$1=WAC_District)*('Blend Sheet'!$M$4=WAC_IIN),0))*'Blend Sheet'!$M33,0) + IFERROR(INDEX(WAC_Item_Cost,MATCH(1,(L$1=WAC_District)*('Blend Sheet'!$N$4=WAC_IIN),0))*'Blend Sheet'!$N33,0) + IFERROR(INDEX(WAC_Item_Cost,MATCH(1,(L$1=WAC_District)*('Blend Sheet'!$O$4=WAC_IIN),0))*'Blend Sheet'!$O33,0) + IFERROR(INDEX(WAC_Item_Cost,MATCH(1,(L$1=WAC_District)*('Blend Sheet'!$P$4=WAC_IIN),0))*'Blend Sheet'!$P33,0) + IFERROR(INDEX(WAC_Item_Cost,MATCH(1,(L$1=WAC_District)*('Blend Sheet'!$Q$4=WAC_IIN),0))*'Blend Sheet'!$Q33,0) + IFERROR(INDEX(WAC_Item_Cost,MATCH(1,(L$1=WAC_District)*('Blend Sheet'!$R$4=WAC_IIN),0))*'Blend Sheet'!$R33,0) + IFERROR(INDEX(WAC_Item_Cost,MATCH(1,(L$1=WAC_District)*('Blend Sheet'!$S$4=WAC_IIN),0))*'Blend Sheet'!$S33,0) + IFERROR(INDEX(WAC_Item_Cost,MATCH(1,(L$1=WAC_District)*('Blend Sheet'!$T$4=WAC_IIN),0))*'Blend Sheet'!$T33,0) + IFERROR(INDEX(WAC_Item_Cost,MATCH(1,(L$1=WAC_District)*('Blend Sheet'!$U$4=WAC_IIN),0))*'Blend Sheet'!$U33,0) + IFERROR(INDEX(WAC_Item_Cost,MATCH(1,(L$1=WAC_District)*('Blend Sheet'!$V$4=WAC_IIN),0))*'Blend Sheet'!$V33,0) + IFERROR(INDEX(WAC_Item_Cost,MATCH(1,(L$1=WAC_District)*('Blend Sheet'!$W$4=WAC_IIN),0))*'Blend Sheet'!$W33,0) + IFERROR(INDEX(WAC_Item_Cost,MATCH(1,(L$1=WAC_District)*('Blend Sheet'!$X$4=WAC_IIN),0))*'Blend Sheet'!$X33,0) + IFERROR(INDEX(WAC_Item_Cost,MATCH(1,(L$1=WAC_District)*('Blend Sheet'!$Y$4=WAC_IIN),0))*'Blend Sheet'!$Y33,0) + IFERROR(INDEX(WAC_Item_Cost,MATCH(1,(L$1=WAC_District)*('Blend Sheet'!$Z$4=WAC_IIN),0))*'Blend Sheet'!$Z33,0) + IFERROR(INDEX(WAC_Item_Cost,MATCH(1,(L$1=WAC_District)*('Blend Sheet'!$AA$4=WAC_IIN),0))*'Blend Sheet'!$AA33,0) + IFERROR(INDEX(WAC_Item_Cost,MATCH(1,(L$1=WAC_District)*('Blend Sheet'!$AB$4=WAC_IIN),0))*'Blend Sheet'!$AB33,0) + IFERROR(INDEX(WAC_Item_Cost,MATCH(1,(L$1=WAC_District)*('Blend Sheet'!$AC$4=WAC_IIN),0))*'Blend Sheet'!$AC33,0) + IFERROR(INDEX(WAC_Item_Cost,MATCH(1,(L$1=WAC_District)*('Blend Sheet'!$AD$4=WAC_IIN),0))*'Blend Sheet'!$AD33,0) + IFERROR(INDEX(WAC_Item_Cost,MATCH(1,(L$1=WAC_District)*('Blend Sheet'!$AE$4=WAC_IIN),0))*'Blend Sheet'!$AE33,0) + IFERROR(INDEX(WAC_Item_Cost,MATCH(1,(L$1=WAC_District)*('Blend Sheet'!$AF$4=WAC_IIN),0))*'Blend Sheet'!$AF33,0) + IFERROR(INDEX(WAC_Item_Cost,MATCH(1,(L$1=WAC_District)*('Blend Sheet'!$AG$4=WAC_IIN),0))*'Blend Sheet'!$AG33,0) + IFERROR(INDEX(WAC_Item_Cost,MATCH(1,(L$1=WAC_District)*('Blend Sheet'!$AH$4=WAC_IIN),0))*'Blend Sheet'!$AH33,0) + IFERROR(INDEX(WAC_Item_Cost,MATCH(1,(L$1=WAC_District)*('Blend Sheet'!$AI$4=WAC_IIN),0))*'Blend Sheet'!$AI33,0) + IFERROR(INDEX(WAC_Item_Cost,MATCH(1,(L$1=WAC_District)*('Blend Sheet'!$AJ$4=WAC_IIN),0))*'Blend Sheet'!$AJ33,0) + IFERROR(INDEX(WAC_Item_Cost,MATCH(1,(L$1=WAC_District)*('Blend Sheet'!$AK$4=WAC_IIN),0))*'Blend Sheet'!$AK33,0) + IFERROR(INDEX(WAC_Item_Cost,MATCH(1,(L$1=WAC_District)*('Blend Sheet'!$AL$4=WAC_IIN),0))*'Blend Sheet'!$AL33,0) + IFERROR(INDEX(WAC_Item_Cost,MATCH(1,(L$1=WAC_District)*('Blend Sheet'!$AM$4=WAC_IIN),0))*'Blend Sheet'!$AM33,0) + IFERROR(INDEX(WAC_Item_Cost,MATCH(1,(L$1=WAC_District)*('Blend Sheet'!$AN$4=WAC_IIN),0))*'Blend Sheet'!$AN33,0) + IFERROR(INDEX(WAC_Item_Cost,MATCH(1,(L$1=WAC_District)*('Blend Sheet'!$AO$4=WAC_IIN),0))*'Blend Sheet'!$AO33,0) + IFERROR(INDEX(WAC_Item_Cost,MATCH(1,(L$1=WAC_District)*('Blend Sheet'!$AP$4=WAC_IIN),0))*'Blend Sheet'!$AP33/1000,0)</f>
        <v>103.11495388499999</v>
      </c>
    </row>
    <row r="31" spans="1:12" x14ac:dyDescent="0.25">
      <c r="A31" t="str">
        <f>'Blend Sheet'!A34</f>
        <v>2:1:6 'G' (Sask)</v>
      </c>
      <c r="B31" s="245"/>
      <c r="C31" s="245"/>
      <c r="D31" s="245">
        <f t="array" ref="D31">IFERROR(INDEX(WAC_Item_Cost,MATCH(1,(D$1=WAC_District)*('Blend Sheet'!$C$4=WAC_IIN),0))*'Blend Sheet'!$C34/1000,0) + IFERROR(INDEX(WAC_Item_Cost,MATCH(1,(D$1=WAC_District)*('Blend Sheet'!$D$4=WAC_IIN),0))*'Blend Sheet'!$D34/1000,0) + IFERROR(INDEX(WAC_Item_Cost,MATCH(1,(D$1=WAC_District)*('Blend Sheet'!$E$4=WAC_IIN),0))*'Blend Sheet'!$E34/1000,0) + IFERROR(INDEX(WAC_Item_Cost,MATCH(1,(D$1=WAC_District)*('Blend Sheet'!$F$4=WAC_IIN),0))*'Blend Sheet'!$F34/1000,0)  + IFERROR(INDEX(WAC_Item_Cost,MATCH(1,(D$1=WAC_District)*('Blend Sheet'!$G$4=WAC_IIN),0))*'Blend Sheet'!$G34,0) + IFERROR(INDEX(WAC_Item_Cost,MATCH(1,(D$1=WAC_District)*('Blend Sheet'!$H$4=WAC_IIN),0))*'Blend Sheet'!$H34,0)  + IFERROR(INDEX(WAC_Item_Cost,MATCH(1,(D$1=WAC_District)*('Blend Sheet'!$I$4=WAC_IIN),0))*'Blend Sheet'!$I34,0) + IFERROR(INDEX(WAC_Item_Cost,MATCH(1,(D$1=WAC_District)*('Blend Sheet'!$J$4=WAC_IIN),0))*'Blend Sheet'!$J34,0) + IFERROR(INDEX(WAC_Item_Cost,MATCH(1,(D$1=WAC_District)*('Blend Sheet'!$K$4=WAC_IIN),0))*'Blend Sheet'!$K34,0) + IFERROR(INDEX(WAC_Item_Cost,MATCH(1,(D$1=WAC_District)*('Blend Sheet'!$L$4=WAC_IIN),0))*'Blend Sheet'!$L34,0) + IFERROR(INDEX(WAC_Item_Cost,MATCH(1,(D$1=WAC_District)*('Blend Sheet'!$M$4=WAC_IIN),0))*'Blend Sheet'!$M34,0) + IFERROR(INDEX(WAC_Item_Cost,MATCH(1,(D$1=WAC_District)*('Blend Sheet'!$N$4=WAC_IIN),0))*'Blend Sheet'!$N34,0) + IFERROR(INDEX(WAC_Item_Cost,MATCH(1,(D$1=WAC_District)*('Blend Sheet'!$O$4=WAC_IIN),0))*'Blend Sheet'!$O34,0) + IFERROR(INDEX(WAC_Item_Cost,MATCH(1,(D$1=WAC_District)*('Blend Sheet'!$P$4=WAC_IIN),0))*'Blend Sheet'!$P34,0) + IFERROR(INDEX(WAC_Item_Cost,MATCH(1,(D$1=WAC_District)*('Blend Sheet'!$Q$4=WAC_IIN),0))*'Blend Sheet'!$Q34,0) + IFERROR(INDEX(WAC_Item_Cost,MATCH(1,(D$1=WAC_District)*('Blend Sheet'!$R$4=WAC_IIN),0))*'Blend Sheet'!$R34,0) + IFERROR(INDEX(WAC_Item_Cost,MATCH(1,(D$1=WAC_District)*('Blend Sheet'!$S$4=WAC_IIN),0))*'Blend Sheet'!$S34,0) + IFERROR(INDEX(WAC_Item_Cost,MATCH(1,(D$1=WAC_District)*('Blend Sheet'!$T$4=WAC_IIN),0))*'Blend Sheet'!$T34,0) + IFERROR(INDEX(WAC_Item_Cost,MATCH(1,(D$1=WAC_District)*('Blend Sheet'!$U$4=WAC_IIN),0))*'Blend Sheet'!$U34,0) + IFERROR(INDEX(WAC_Item_Cost,MATCH(1,(D$1=WAC_District)*('Blend Sheet'!$V$4=WAC_IIN),0))*'Blend Sheet'!$V34,0) + IFERROR(INDEX(WAC_Item_Cost,MATCH(1,(D$1=WAC_District)*('Blend Sheet'!$W$4=WAC_IIN),0))*'Blend Sheet'!$W34,0) + IFERROR(INDEX(WAC_Item_Cost,MATCH(1,(D$1=WAC_District)*('Blend Sheet'!$X$4=WAC_IIN),0))*'Blend Sheet'!$X34,0) + IFERROR(INDEX(WAC_Item_Cost,MATCH(1,(D$1=WAC_District)*('Blend Sheet'!$Y$4=WAC_IIN),0))*'Blend Sheet'!$Y34,0) + IFERROR(INDEX(WAC_Item_Cost,MATCH(1,(D$1=WAC_District)*('Blend Sheet'!$Z$4=WAC_IIN),0))*'Blend Sheet'!$Z34,0) + IFERROR(INDEX(WAC_Item_Cost,MATCH(1,(D$1=WAC_District)*('Blend Sheet'!$AA$4=WAC_IIN),0))*'Blend Sheet'!$AA34,0) + IFERROR(INDEX(WAC_Item_Cost,MATCH(1,(D$1=WAC_District)*('Blend Sheet'!$AB$4=WAC_IIN),0))*'Blend Sheet'!$AB34,0) + IFERROR(INDEX(WAC_Item_Cost,MATCH(1,(D$1=WAC_District)*('Blend Sheet'!$AC$4=WAC_IIN),0))*'Blend Sheet'!$AC34,0) + IFERROR(INDEX(WAC_Item_Cost,MATCH(1,(D$1=WAC_District)*('Blend Sheet'!$AD$4=WAC_IIN),0))*'Blend Sheet'!$AD34,0) + IFERROR(INDEX(WAC_Item_Cost,MATCH(1,(D$1=WAC_District)*('Blend Sheet'!$AE$4=WAC_IIN),0))*'Blend Sheet'!$AE34,0) + IFERROR(INDEX(WAC_Item_Cost,MATCH(1,(D$1=WAC_District)*('Blend Sheet'!$AF$4=WAC_IIN),0))*'Blend Sheet'!$AF34,0) + IFERROR(INDEX(WAC_Item_Cost,MATCH(1,(D$1=WAC_District)*('Blend Sheet'!$AG$4=WAC_IIN),0))*'Blend Sheet'!$AG34,0) + IFERROR(INDEX(WAC_Item_Cost,MATCH(1,(D$1=WAC_District)*('Blend Sheet'!$AH$4=WAC_IIN),0))*'Blend Sheet'!$AH34,0) + IFERROR(INDEX(WAC_Item_Cost,MATCH(1,(D$1=WAC_District)*('Blend Sheet'!$AI$4=WAC_IIN),0))*'Blend Sheet'!$AI34,0) + IFERROR(INDEX(WAC_Item_Cost,MATCH(1,(D$1=WAC_District)*('Blend Sheet'!$AJ$4=WAC_IIN),0))*'Blend Sheet'!$AJ34,0) + IFERROR(INDEX(WAC_Item_Cost,MATCH(1,(D$1=WAC_District)*('Blend Sheet'!$AK$4=WAC_IIN),0))*'Blend Sheet'!$AK34,0) + IFERROR(INDEX(WAC_Item_Cost,MATCH(1,(D$1=WAC_District)*('Blend Sheet'!$AL$4=WAC_IIN),0))*'Blend Sheet'!$AL34,0) + IFERROR(INDEX(WAC_Item_Cost,MATCH(1,(D$1=WAC_District)*('Blend Sheet'!$AM$4=WAC_IIN),0))*'Blend Sheet'!$AM34,0) + IFERROR(INDEX(WAC_Item_Cost,MATCH(1,(D$1=WAC_District)*('Blend Sheet'!$AN$4=WAC_IIN),0))*'Blend Sheet'!$AN34,0) + IFERROR(INDEX(WAC_Item_Cost,MATCH(1,(D$1=WAC_District)*('Blend Sheet'!$AO$4=WAC_IIN),0))*'Blend Sheet'!$AO34,0) + IFERROR(INDEX(WAC_Item_Cost,MATCH(1,(D$1=WAC_District)*('Blend Sheet'!$AP$4=WAC_IIN),0))*'Blend Sheet'!$AP34/1000,0)</f>
        <v>185.099331904</v>
      </c>
      <c r="E31" s="245"/>
      <c r="F31" s="245"/>
      <c r="G31" s="245"/>
      <c r="H31" s="245"/>
      <c r="I31" s="245"/>
      <c r="J31" s="245"/>
      <c r="K31" s="245"/>
      <c r="L31" s="245"/>
    </row>
    <row r="32" spans="1:12" x14ac:dyDescent="0.25">
      <c r="A32" t="str">
        <f>'Blend Sheet'!A35</f>
        <v>2:1:8 'G'</v>
      </c>
      <c r="B32" s="245">
        <f t="array" ref="B32">IFERROR(INDEX(WAC_Item_Cost,MATCH(1,(B$1=WAC_District)*('Blend Sheet'!$C$4=WAC_IIN),0))*'Blend Sheet'!$C35/1000,0) + IFERROR(INDEX(WAC_Item_Cost,MATCH(1,(B$1=WAC_District)*('Blend Sheet'!$D$4=WAC_IIN),0))*'Blend Sheet'!$D35/1000,0) + IFERROR(INDEX(WAC_Item_Cost,MATCH(1,(B$1=WAC_District)*('Blend Sheet'!$E$4=WAC_IIN),0))*'Blend Sheet'!$E35/1000,0) + IFERROR(INDEX(WAC_Item_Cost,MATCH(1,(B$1=WAC_District)*('Blend Sheet'!$F$4=WAC_IIN),0))*'Blend Sheet'!$F35/1000,0)  + IFERROR(INDEX(WAC_Item_Cost,MATCH(1,(B$1=WAC_District)*('Blend Sheet'!$G$4=WAC_IIN),0))*'Blend Sheet'!$G35,0) + IFERROR(INDEX(WAC_Item_Cost,MATCH(1,(B$1=WAC_District)*('Blend Sheet'!$H$4=WAC_IIN),0))*'Blend Sheet'!$H35,0)  + IFERROR(INDEX(WAC_Item_Cost,MATCH(1,(B$1=WAC_District)*('Blend Sheet'!$I$4=WAC_IIN),0))*'Blend Sheet'!$I35,0) + IFERROR(INDEX(WAC_Item_Cost,MATCH(1,(B$1=WAC_District)*('Blend Sheet'!$J$4=WAC_IIN),0))*'Blend Sheet'!$J35,0) + IFERROR(INDEX(WAC_Item_Cost,MATCH(1,(B$1=WAC_District)*('Blend Sheet'!$K$4=WAC_IIN),0))*'Blend Sheet'!$K35,0) + IFERROR(INDEX(WAC_Item_Cost,MATCH(1,(B$1=WAC_District)*('Blend Sheet'!$L$4=WAC_IIN),0))*'Blend Sheet'!$L35,0) + IFERROR(INDEX(WAC_Item_Cost,MATCH(1,(B$1=WAC_District)*('Blend Sheet'!$M$4=WAC_IIN),0))*'Blend Sheet'!$M35,0) + IFERROR(INDEX(WAC_Item_Cost,MATCH(1,(B$1=WAC_District)*('Blend Sheet'!$N$4=WAC_IIN),0))*'Blend Sheet'!$N35,0) + IFERROR(INDEX(WAC_Item_Cost,MATCH(1,(B$1=WAC_District)*('Blend Sheet'!$O$4=WAC_IIN),0))*'Blend Sheet'!$O35,0) + IFERROR(INDEX(WAC_Item_Cost,MATCH(1,(B$1=WAC_District)*('Blend Sheet'!$P$4=WAC_IIN),0))*'Blend Sheet'!$P35,0) + IFERROR(INDEX(WAC_Item_Cost,MATCH(1,(B$1=WAC_District)*('Blend Sheet'!$Q$4=WAC_IIN),0))*'Blend Sheet'!$Q35,0) + IFERROR(INDEX(WAC_Item_Cost,MATCH(1,(B$1=WAC_District)*('Blend Sheet'!$R$4=WAC_IIN),0))*'Blend Sheet'!$R35,0) + IFERROR(INDEX(WAC_Item_Cost,MATCH(1,(B$1=WAC_District)*('Blend Sheet'!$S$4=WAC_IIN),0))*'Blend Sheet'!$S35,0) + IFERROR(INDEX(WAC_Item_Cost,MATCH(1,(B$1=WAC_District)*('Blend Sheet'!$T$4=WAC_IIN),0))*'Blend Sheet'!$T35,0) + IFERROR(INDEX(WAC_Item_Cost,MATCH(1,(B$1=WAC_District)*('Blend Sheet'!$U$4=WAC_IIN),0))*'Blend Sheet'!$U35,0) + IFERROR(INDEX(WAC_Item_Cost,MATCH(1,(B$1=WAC_District)*('Blend Sheet'!$V$4=WAC_IIN),0))*'Blend Sheet'!$V35,0) + IFERROR(INDEX(WAC_Item_Cost,MATCH(1,(B$1=WAC_District)*('Blend Sheet'!$W$4=WAC_IIN),0))*'Blend Sheet'!$W35,0) + IFERROR(INDEX(WAC_Item_Cost,MATCH(1,(B$1=WAC_District)*('Blend Sheet'!$X$4=WAC_IIN),0))*'Blend Sheet'!$X35,0) + IFERROR(INDEX(WAC_Item_Cost,MATCH(1,(B$1=WAC_District)*('Blend Sheet'!$Y$4=WAC_IIN),0))*'Blend Sheet'!$Y35,0) + IFERROR(INDEX(WAC_Item_Cost,MATCH(1,(B$1=WAC_District)*('Blend Sheet'!$Z$4=WAC_IIN),0))*'Blend Sheet'!$Z35,0) + IFERROR(INDEX(WAC_Item_Cost,MATCH(1,(B$1=WAC_District)*('Blend Sheet'!$AA$4=WAC_IIN),0))*'Blend Sheet'!$AA35,0) + IFERROR(INDEX(WAC_Item_Cost,MATCH(1,(B$1=WAC_District)*('Blend Sheet'!$AB$4=WAC_IIN),0))*'Blend Sheet'!$AB35,0) + IFERROR(INDEX(WAC_Item_Cost,MATCH(1,(B$1=WAC_District)*('Blend Sheet'!$AC$4=WAC_IIN),0))*'Blend Sheet'!$AC35,0) + IFERROR(INDEX(WAC_Item_Cost,MATCH(1,(B$1=WAC_District)*('Blend Sheet'!$AD$4=WAC_IIN),0))*'Blend Sheet'!$AD35,0) + IFERROR(INDEX(WAC_Item_Cost,MATCH(1,(B$1=WAC_District)*('Blend Sheet'!$AE$4=WAC_IIN),0))*'Blend Sheet'!$AE35,0) + IFERROR(INDEX(WAC_Item_Cost,MATCH(1,(B$1=WAC_District)*('Blend Sheet'!$AF$4=WAC_IIN),0))*'Blend Sheet'!$AF35,0) + IFERROR(INDEX(WAC_Item_Cost,MATCH(1,(B$1=WAC_District)*('Blend Sheet'!$AG$4=WAC_IIN),0))*'Blend Sheet'!$AG35,0) + IFERROR(INDEX(WAC_Item_Cost,MATCH(1,(B$1=WAC_District)*('Blend Sheet'!$AH$4=WAC_IIN),0))*'Blend Sheet'!$AH35,0) + IFERROR(INDEX(WAC_Item_Cost,MATCH(1,(B$1=WAC_District)*('Blend Sheet'!$AI$4=WAC_IIN),0))*'Blend Sheet'!$AI35,0) + IFERROR(INDEX(WAC_Item_Cost,MATCH(1,(B$1=WAC_District)*('Blend Sheet'!$AJ$4=WAC_IIN),0))*'Blend Sheet'!$AJ35,0) + IFERROR(INDEX(WAC_Item_Cost,MATCH(1,(B$1=WAC_District)*('Blend Sheet'!$AK$4=WAC_IIN),0))*'Blend Sheet'!$AK35,0) + IFERROR(INDEX(WAC_Item_Cost,MATCH(1,(B$1=WAC_District)*('Blend Sheet'!$AL$4=WAC_IIN),0))*'Blend Sheet'!$AL35,0) + IFERROR(INDEX(WAC_Item_Cost,MATCH(1,(B$1=WAC_District)*('Blend Sheet'!$AM$4=WAC_IIN),0))*'Blend Sheet'!$AM35,0) + IFERROR(INDEX(WAC_Item_Cost,MATCH(1,(B$1=WAC_District)*('Blend Sheet'!$AN$4=WAC_IIN),0))*'Blend Sheet'!$AN35,0) + IFERROR(INDEX(WAC_Item_Cost,MATCH(1,(B$1=WAC_District)*('Blend Sheet'!$AO$4=WAC_IIN),0))*'Blend Sheet'!$AO35,0) + IFERROR(INDEX(WAC_Item_Cost,MATCH(1,(B$1=WAC_District)*('Blend Sheet'!$AP$4=WAC_IIN),0))*'Blend Sheet'!$AP35/1000,0)</f>
        <v>170.50014949499999</v>
      </c>
      <c r="C32" s="245">
        <f t="array" ref="C32">IFERROR(INDEX(WAC_Item_Cost,MATCH(1,(C$1=WAC_District)*('Blend Sheet'!$C$4=WAC_IIN),0))*'Blend Sheet'!$C35/1000,0) + IFERROR(INDEX(WAC_Item_Cost,MATCH(1,(C$1=WAC_District)*('Blend Sheet'!$D$4=WAC_IIN),0))*'Blend Sheet'!$D35/1000,0) + IFERROR(INDEX(WAC_Item_Cost,MATCH(1,(C$1=WAC_District)*('Blend Sheet'!$E$4=WAC_IIN),0))*'Blend Sheet'!$E35/1000,0) + IFERROR(INDEX(WAC_Item_Cost,MATCH(1,(C$1=WAC_District)*('Blend Sheet'!$F$4=WAC_IIN),0))*'Blend Sheet'!$F35/1000,0)  + IFERROR(INDEX(WAC_Item_Cost,MATCH(1,(C$1=WAC_District)*('Blend Sheet'!$G$4=WAC_IIN),0))*'Blend Sheet'!$G35,0) + IFERROR(INDEX(WAC_Item_Cost,MATCH(1,(C$1=WAC_District)*('Blend Sheet'!$H$4=WAC_IIN),0))*'Blend Sheet'!$H35,0)  + IFERROR(INDEX(WAC_Item_Cost,MATCH(1,(C$1=WAC_District)*('Blend Sheet'!$I$4=WAC_IIN),0))*'Blend Sheet'!$I35,0) + IFERROR(INDEX(WAC_Item_Cost,MATCH(1,(C$1=WAC_District)*('Blend Sheet'!$J$4=WAC_IIN),0))*'Blend Sheet'!$J35,0) + IFERROR(INDEX(WAC_Item_Cost,MATCH(1,(C$1=WAC_District)*('Blend Sheet'!$K$4=WAC_IIN),0))*'Blend Sheet'!$K35,0) + IFERROR(INDEX(WAC_Item_Cost,MATCH(1,(C$1=WAC_District)*('Blend Sheet'!$L$4=WAC_IIN),0))*'Blend Sheet'!$L35,0) + IFERROR(INDEX(WAC_Item_Cost,MATCH(1,(C$1=WAC_District)*('Blend Sheet'!$M$4=WAC_IIN),0))*'Blend Sheet'!$M35,0) + IFERROR(INDEX(WAC_Item_Cost,MATCH(1,(C$1=WAC_District)*('Blend Sheet'!$N$4=WAC_IIN),0))*'Blend Sheet'!$N35,0) + IFERROR(INDEX(WAC_Item_Cost,MATCH(1,(C$1=WAC_District)*('Blend Sheet'!$O$4=WAC_IIN),0))*'Blend Sheet'!$O35,0) + IFERROR(INDEX(WAC_Item_Cost,MATCH(1,(C$1=WAC_District)*('Blend Sheet'!$P$4=WAC_IIN),0))*'Blend Sheet'!$P35,0) + IFERROR(INDEX(WAC_Item_Cost,MATCH(1,(C$1=WAC_District)*('Blend Sheet'!$Q$4=WAC_IIN),0))*'Blend Sheet'!$Q35,0) + IFERROR(INDEX(WAC_Item_Cost,MATCH(1,(C$1=WAC_District)*('Blend Sheet'!$R$4=WAC_IIN),0))*'Blend Sheet'!$R35,0) + IFERROR(INDEX(WAC_Item_Cost,MATCH(1,(C$1=WAC_District)*('Blend Sheet'!$S$4=WAC_IIN),0))*'Blend Sheet'!$S35,0) + IFERROR(INDEX(WAC_Item_Cost,MATCH(1,(C$1=WAC_District)*('Blend Sheet'!$T$4=WAC_IIN),0))*'Blend Sheet'!$T35,0) + IFERROR(INDEX(WAC_Item_Cost,MATCH(1,(C$1=WAC_District)*('Blend Sheet'!$U$4=WAC_IIN),0))*'Blend Sheet'!$U35,0) + IFERROR(INDEX(WAC_Item_Cost,MATCH(1,(C$1=WAC_District)*('Blend Sheet'!$V$4=WAC_IIN),0))*'Blend Sheet'!$V35,0) + IFERROR(INDEX(WAC_Item_Cost,MATCH(1,(C$1=WAC_District)*('Blend Sheet'!$W$4=WAC_IIN),0))*'Blend Sheet'!$W35,0) + IFERROR(INDEX(WAC_Item_Cost,MATCH(1,(C$1=WAC_District)*('Blend Sheet'!$X$4=WAC_IIN),0))*'Blend Sheet'!$X35,0) + IFERROR(INDEX(WAC_Item_Cost,MATCH(1,(C$1=WAC_District)*('Blend Sheet'!$Y$4=WAC_IIN),0))*'Blend Sheet'!$Y35,0) + IFERROR(INDEX(WAC_Item_Cost,MATCH(1,(C$1=WAC_District)*('Blend Sheet'!$Z$4=WAC_IIN),0))*'Blend Sheet'!$Z35,0) + IFERROR(INDEX(WAC_Item_Cost,MATCH(1,(C$1=WAC_District)*('Blend Sheet'!$AA$4=WAC_IIN),0))*'Blend Sheet'!$AA35,0) + IFERROR(INDEX(WAC_Item_Cost,MATCH(1,(C$1=WAC_District)*('Blend Sheet'!$AB$4=WAC_IIN),0))*'Blend Sheet'!$AB35,0) + IFERROR(INDEX(WAC_Item_Cost,MATCH(1,(C$1=WAC_District)*('Blend Sheet'!$AC$4=WAC_IIN),0))*'Blend Sheet'!$AC35,0) + IFERROR(INDEX(WAC_Item_Cost,MATCH(1,(C$1=WAC_District)*('Blend Sheet'!$AD$4=WAC_IIN),0))*'Blend Sheet'!$AD35,0) + IFERROR(INDEX(WAC_Item_Cost,MATCH(1,(C$1=WAC_District)*('Blend Sheet'!$AE$4=WAC_IIN),0))*'Blend Sheet'!$AE35,0) + IFERROR(INDEX(WAC_Item_Cost,MATCH(1,(C$1=WAC_District)*('Blend Sheet'!$AF$4=WAC_IIN),0))*'Blend Sheet'!$AF35,0) + IFERROR(INDEX(WAC_Item_Cost,MATCH(1,(C$1=WAC_District)*('Blend Sheet'!$AG$4=WAC_IIN),0))*'Blend Sheet'!$AG35,0) + IFERROR(INDEX(WAC_Item_Cost,MATCH(1,(C$1=WAC_District)*('Blend Sheet'!$AH$4=WAC_IIN),0))*'Blend Sheet'!$AH35,0) + IFERROR(INDEX(WAC_Item_Cost,MATCH(1,(C$1=WAC_District)*('Blend Sheet'!$AI$4=WAC_IIN),0))*'Blend Sheet'!$AI35,0) + IFERROR(INDEX(WAC_Item_Cost,MATCH(1,(C$1=WAC_District)*('Blend Sheet'!$AJ$4=WAC_IIN),0))*'Blend Sheet'!$AJ35,0) + IFERROR(INDEX(WAC_Item_Cost,MATCH(1,(C$1=WAC_District)*('Blend Sheet'!$AK$4=WAC_IIN),0))*'Blend Sheet'!$AK35,0) + IFERROR(INDEX(WAC_Item_Cost,MATCH(1,(C$1=WAC_District)*('Blend Sheet'!$AL$4=WAC_IIN),0))*'Blend Sheet'!$AL35,0) + IFERROR(INDEX(WAC_Item_Cost,MATCH(1,(C$1=WAC_District)*('Blend Sheet'!$AM$4=WAC_IIN),0))*'Blend Sheet'!$AM35,0) + IFERROR(INDEX(WAC_Item_Cost,MATCH(1,(C$1=WAC_District)*('Blend Sheet'!$AN$4=WAC_IIN),0))*'Blend Sheet'!$AN35,0) + IFERROR(INDEX(WAC_Item_Cost,MATCH(1,(C$1=WAC_District)*('Blend Sheet'!$AO$4=WAC_IIN),0))*'Blend Sheet'!$AO35,0) + IFERROR(INDEX(WAC_Item_Cost,MATCH(1,(C$1=WAC_District)*('Blend Sheet'!$AP$4=WAC_IIN),0))*'Blend Sheet'!$AP35/1000,0)</f>
        <v>196.00025218499999</v>
      </c>
      <c r="D32" s="245">
        <f t="array" ref="D32">IFERROR(INDEX(WAC_Item_Cost,MATCH(1,(D$1=WAC_District)*('Blend Sheet'!$C$4=WAC_IIN),0))*'Blend Sheet'!$C35/1000,0) + IFERROR(INDEX(WAC_Item_Cost,MATCH(1,(D$1=WAC_District)*('Blend Sheet'!$D$4=WAC_IIN),0))*'Blend Sheet'!$D35/1000,0) + IFERROR(INDEX(WAC_Item_Cost,MATCH(1,(D$1=WAC_District)*('Blend Sheet'!$E$4=WAC_IIN),0))*'Blend Sheet'!$E35/1000,0) + IFERROR(INDEX(WAC_Item_Cost,MATCH(1,(D$1=WAC_District)*('Blend Sheet'!$F$4=WAC_IIN),0))*'Blend Sheet'!$F35/1000,0)  + IFERROR(INDEX(WAC_Item_Cost,MATCH(1,(D$1=WAC_District)*('Blend Sheet'!$G$4=WAC_IIN),0))*'Blend Sheet'!$G35,0) + IFERROR(INDEX(WAC_Item_Cost,MATCH(1,(D$1=WAC_District)*('Blend Sheet'!$H$4=WAC_IIN),0))*'Blend Sheet'!$H35,0)  + IFERROR(INDEX(WAC_Item_Cost,MATCH(1,(D$1=WAC_District)*('Blend Sheet'!$I$4=WAC_IIN),0))*'Blend Sheet'!$I35,0) + IFERROR(INDEX(WAC_Item_Cost,MATCH(1,(D$1=WAC_District)*('Blend Sheet'!$J$4=WAC_IIN),0))*'Blend Sheet'!$J35,0) + IFERROR(INDEX(WAC_Item_Cost,MATCH(1,(D$1=WAC_District)*('Blend Sheet'!$K$4=WAC_IIN),0))*'Blend Sheet'!$K35,0) + IFERROR(INDEX(WAC_Item_Cost,MATCH(1,(D$1=WAC_District)*('Blend Sheet'!$L$4=WAC_IIN),0))*'Blend Sheet'!$L35,0) + IFERROR(INDEX(WAC_Item_Cost,MATCH(1,(D$1=WAC_District)*('Blend Sheet'!$M$4=WAC_IIN),0))*'Blend Sheet'!$M35,0) + IFERROR(INDEX(WAC_Item_Cost,MATCH(1,(D$1=WAC_District)*('Blend Sheet'!$N$4=WAC_IIN),0))*'Blend Sheet'!$N35,0) + IFERROR(INDEX(WAC_Item_Cost,MATCH(1,(D$1=WAC_District)*('Blend Sheet'!$O$4=WAC_IIN),0))*'Blend Sheet'!$O35,0) + IFERROR(INDEX(WAC_Item_Cost,MATCH(1,(D$1=WAC_District)*('Blend Sheet'!$P$4=WAC_IIN),0))*'Blend Sheet'!$P35,0) + IFERROR(INDEX(WAC_Item_Cost,MATCH(1,(D$1=WAC_District)*('Blend Sheet'!$Q$4=WAC_IIN),0))*'Blend Sheet'!$Q35,0) + IFERROR(INDEX(WAC_Item_Cost,MATCH(1,(D$1=WAC_District)*('Blend Sheet'!$R$4=WAC_IIN),0))*'Blend Sheet'!$R35,0) + IFERROR(INDEX(WAC_Item_Cost,MATCH(1,(D$1=WAC_District)*('Blend Sheet'!$S$4=WAC_IIN),0))*'Blend Sheet'!$S35,0) + IFERROR(INDEX(WAC_Item_Cost,MATCH(1,(D$1=WAC_District)*('Blend Sheet'!$T$4=WAC_IIN),0))*'Blend Sheet'!$T35,0) + IFERROR(INDEX(WAC_Item_Cost,MATCH(1,(D$1=WAC_District)*('Blend Sheet'!$U$4=WAC_IIN),0))*'Blend Sheet'!$U35,0) + IFERROR(INDEX(WAC_Item_Cost,MATCH(1,(D$1=WAC_District)*('Blend Sheet'!$V$4=WAC_IIN),0))*'Blend Sheet'!$V35,0) + IFERROR(INDEX(WAC_Item_Cost,MATCH(1,(D$1=WAC_District)*('Blend Sheet'!$W$4=WAC_IIN),0))*'Blend Sheet'!$W35,0) + IFERROR(INDEX(WAC_Item_Cost,MATCH(1,(D$1=WAC_District)*('Blend Sheet'!$X$4=WAC_IIN),0))*'Blend Sheet'!$X35,0) + IFERROR(INDEX(WAC_Item_Cost,MATCH(1,(D$1=WAC_District)*('Blend Sheet'!$Y$4=WAC_IIN),0))*'Blend Sheet'!$Y35,0) + IFERROR(INDEX(WAC_Item_Cost,MATCH(1,(D$1=WAC_District)*('Blend Sheet'!$Z$4=WAC_IIN),0))*'Blend Sheet'!$Z35,0) + IFERROR(INDEX(WAC_Item_Cost,MATCH(1,(D$1=WAC_District)*('Blend Sheet'!$AA$4=WAC_IIN),0))*'Blend Sheet'!$AA35,0) + IFERROR(INDEX(WAC_Item_Cost,MATCH(1,(D$1=WAC_District)*('Blend Sheet'!$AB$4=WAC_IIN),0))*'Blend Sheet'!$AB35,0) + IFERROR(INDEX(WAC_Item_Cost,MATCH(1,(D$1=WAC_District)*('Blend Sheet'!$AC$4=WAC_IIN),0))*'Blend Sheet'!$AC35,0) + IFERROR(INDEX(WAC_Item_Cost,MATCH(1,(D$1=WAC_District)*('Blend Sheet'!$AD$4=WAC_IIN),0))*'Blend Sheet'!$AD35,0) + IFERROR(INDEX(WAC_Item_Cost,MATCH(1,(D$1=WAC_District)*('Blend Sheet'!$AE$4=WAC_IIN),0))*'Blend Sheet'!$AE35,0) + IFERROR(INDEX(WAC_Item_Cost,MATCH(1,(D$1=WAC_District)*('Blend Sheet'!$AF$4=WAC_IIN),0))*'Blend Sheet'!$AF35,0) + IFERROR(INDEX(WAC_Item_Cost,MATCH(1,(D$1=WAC_District)*('Blend Sheet'!$AG$4=WAC_IIN),0))*'Blend Sheet'!$AG35,0) + IFERROR(INDEX(WAC_Item_Cost,MATCH(1,(D$1=WAC_District)*('Blend Sheet'!$AH$4=WAC_IIN),0))*'Blend Sheet'!$AH35,0) + IFERROR(INDEX(WAC_Item_Cost,MATCH(1,(D$1=WAC_District)*('Blend Sheet'!$AI$4=WAC_IIN),0))*'Blend Sheet'!$AI35,0) + IFERROR(INDEX(WAC_Item_Cost,MATCH(1,(D$1=WAC_District)*('Blend Sheet'!$AJ$4=WAC_IIN),0))*'Blend Sheet'!$AJ35,0) + IFERROR(INDEX(WAC_Item_Cost,MATCH(1,(D$1=WAC_District)*('Blend Sheet'!$AK$4=WAC_IIN),0))*'Blend Sheet'!$AK35,0) + IFERROR(INDEX(WAC_Item_Cost,MATCH(1,(D$1=WAC_District)*('Blend Sheet'!$AL$4=WAC_IIN),0))*'Blend Sheet'!$AL35,0) + IFERROR(INDEX(WAC_Item_Cost,MATCH(1,(D$1=WAC_District)*('Blend Sheet'!$AM$4=WAC_IIN),0))*'Blend Sheet'!$AM35,0) + IFERROR(INDEX(WAC_Item_Cost,MATCH(1,(D$1=WAC_District)*('Blend Sheet'!$AN$4=WAC_IIN),0))*'Blend Sheet'!$AN35,0) + IFERROR(INDEX(WAC_Item_Cost,MATCH(1,(D$1=WAC_District)*('Blend Sheet'!$AO$4=WAC_IIN),0))*'Blend Sheet'!$AO35,0) + IFERROR(INDEX(WAC_Item_Cost,MATCH(1,(D$1=WAC_District)*('Blend Sheet'!$AP$4=WAC_IIN),0))*'Blend Sheet'!$AP35/1000,0)</f>
        <v>123.96342372000001</v>
      </c>
      <c r="E32" s="245">
        <f t="array" ref="E32">IFERROR(INDEX(WAC_Item_Cost,MATCH(1,(E$1=WAC_District)*('Blend Sheet'!$C$4=WAC_IIN),0))*'Blend Sheet'!$C35/1000,0) + IFERROR(INDEX(WAC_Item_Cost,MATCH(1,(E$1=WAC_District)*('Blend Sheet'!$D$4=WAC_IIN),0))*'Blend Sheet'!$D35/1000,0) + IFERROR(INDEX(WAC_Item_Cost,MATCH(1,(E$1=WAC_District)*('Blend Sheet'!$E$4=WAC_IIN),0))*'Blend Sheet'!$E35/1000,0) + IFERROR(INDEX(WAC_Item_Cost,MATCH(1,(E$1=WAC_District)*('Blend Sheet'!$F$4=WAC_IIN),0))*'Blend Sheet'!$F35/1000,0)  + IFERROR(INDEX(WAC_Item_Cost,MATCH(1,(E$1=WAC_District)*('Blend Sheet'!$G$4=WAC_IIN),0))*'Blend Sheet'!$G35,0) + IFERROR(INDEX(WAC_Item_Cost,MATCH(1,(E$1=WAC_District)*('Blend Sheet'!$H$4=WAC_IIN),0))*'Blend Sheet'!$H35,0)  + IFERROR(INDEX(WAC_Item_Cost,MATCH(1,(E$1=WAC_District)*('Blend Sheet'!$I$4=WAC_IIN),0))*'Blend Sheet'!$I35,0) + IFERROR(INDEX(WAC_Item_Cost,MATCH(1,(E$1=WAC_District)*('Blend Sheet'!$J$4=WAC_IIN),0))*'Blend Sheet'!$J35,0) + IFERROR(INDEX(WAC_Item_Cost,MATCH(1,(E$1=WAC_District)*('Blend Sheet'!$K$4=WAC_IIN),0))*'Blend Sheet'!$K35,0) + IFERROR(INDEX(WAC_Item_Cost,MATCH(1,(E$1=WAC_District)*('Blend Sheet'!$L$4=WAC_IIN),0))*'Blend Sheet'!$L35,0) + IFERROR(INDEX(WAC_Item_Cost,MATCH(1,(E$1=WAC_District)*('Blend Sheet'!$M$4=WAC_IIN),0))*'Blend Sheet'!$M35,0) + IFERROR(INDEX(WAC_Item_Cost,MATCH(1,(E$1=WAC_District)*('Blend Sheet'!$N$4=WAC_IIN),0))*'Blend Sheet'!$N35,0) + IFERROR(INDEX(WAC_Item_Cost,MATCH(1,(E$1=WAC_District)*('Blend Sheet'!$O$4=WAC_IIN),0))*'Blend Sheet'!$O35,0) + IFERROR(INDEX(WAC_Item_Cost,MATCH(1,(E$1=WAC_District)*('Blend Sheet'!$P$4=WAC_IIN),0))*'Blend Sheet'!$P35,0) + IFERROR(INDEX(WAC_Item_Cost,MATCH(1,(E$1=WAC_District)*('Blend Sheet'!$Q$4=WAC_IIN),0))*'Blend Sheet'!$Q35,0) + IFERROR(INDEX(WAC_Item_Cost,MATCH(1,(E$1=WAC_District)*('Blend Sheet'!$R$4=WAC_IIN),0))*'Blend Sheet'!$R35,0) + IFERROR(INDEX(WAC_Item_Cost,MATCH(1,(E$1=WAC_District)*('Blend Sheet'!$S$4=WAC_IIN),0))*'Blend Sheet'!$S35,0) + IFERROR(INDEX(WAC_Item_Cost,MATCH(1,(E$1=WAC_District)*('Blend Sheet'!$T$4=WAC_IIN),0))*'Blend Sheet'!$T35,0) + IFERROR(INDEX(WAC_Item_Cost,MATCH(1,(E$1=WAC_District)*('Blend Sheet'!$U$4=WAC_IIN),0))*'Blend Sheet'!$U35,0) + IFERROR(INDEX(WAC_Item_Cost,MATCH(1,(E$1=WAC_District)*('Blend Sheet'!$V$4=WAC_IIN),0))*'Blend Sheet'!$V35,0) + IFERROR(INDEX(WAC_Item_Cost,MATCH(1,(E$1=WAC_District)*('Blend Sheet'!$W$4=WAC_IIN),0))*'Blend Sheet'!$W35,0) + IFERROR(INDEX(WAC_Item_Cost,MATCH(1,(E$1=WAC_District)*('Blend Sheet'!$X$4=WAC_IIN),0))*'Blend Sheet'!$X35,0) + IFERROR(INDEX(WAC_Item_Cost,MATCH(1,(E$1=WAC_District)*('Blend Sheet'!$Y$4=WAC_IIN),0))*'Blend Sheet'!$Y35,0) + IFERROR(INDEX(WAC_Item_Cost,MATCH(1,(E$1=WAC_District)*('Blend Sheet'!$Z$4=WAC_IIN),0))*'Blend Sheet'!$Z35,0) + IFERROR(INDEX(WAC_Item_Cost,MATCH(1,(E$1=WAC_District)*('Blend Sheet'!$AA$4=WAC_IIN),0))*'Blend Sheet'!$AA35,0) + IFERROR(INDEX(WAC_Item_Cost,MATCH(1,(E$1=WAC_District)*('Blend Sheet'!$AB$4=WAC_IIN),0))*'Blend Sheet'!$AB35,0) + IFERROR(INDEX(WAC_Item_Cost,MATCH(1,(E$1=WAC_District)*('Blend Sheet'!$AC$4=WAC_IIN),0))*'Blend Sheet'!$AC35,0) + IFERROR(INDEX(WAC_Item_Cost,MATCH(1,(E$1=WAC_District)*('Blend Sheet'!$AD$4=WAC_IIN),0))*'Blend Sheet'!$AD35,0) + IFERROR(INDEX(WAC_Item_Cost,MATCH(1,(E$1=WAC_District)*('Blend Sheet'!$AE$4=WAC_IIN),0))*'Blend Sheet'!$AE35,0) + IFERROR(INDEX(WAC_Item_Cost,MATCH(1,(E$1=WAC_District)*('Blend Sheet'!$AF$4=WAC_IIN),0))*'Blend Sheet'!$AF35,0) + IFERROR(INDEX(WAC_Item_Cost,MATCH(1,(E$1=WAC_District)*('Blend Sheet'!$AG$4=WAC_IIN),0))*'Blend Sheet'!$AG35,0) + IFERROR(INDEX(WAC_Item_Cost,MATCH(1,(E$1=WAC_District)*('Blend Sheet'!$AH$4=WAC_IIN),0))*'Blend Sheet'!$AH35,0) + IFERROR(INDEX(WAC_Item_Cost,MATCH(1,(E$1=WAC_District)*('Blend Sheet'!$AI$4=WAC_IIN),0))*'Blend Sheet'!$AI35,0) + IFERROR(INDEX(WAC_Item_Cost,MATCH(1,(E$1=WAC_District)*('Blend Sheet'!$AJ$4=WAC_IIN),0))*'Blend Sheet'!$AJ35,0) + IFERROR(INDEX(WAC_Item_Cost,MATCH(1,(E$1=WAC_District)*('Blend Sheet'!$AK$4=WAC_IIN),0))*'Blend Sheet'!$AK35,0) + IFERROR(INDEX(WAC_Item_Cost,MATCH(1,(E$1=WAC_District)*('Blend Sheet'!$AL$4=WAC_IIN),0))*'Blend Sheet'!$AL35,0) + IFERROR(INDEX(WAC_Item_Cost,MATCH(1,(E$1=WAC_District)*('Blend Sheet'!$AM$4=WAC_IIN),0))*'Blend Sheet'!$AM35,0) + IFERROR(INDEX(WAC_Item_Cost,MATCH(1,(E$1=WAC_District)*('Blend Sheet'!$AN$4=WAC_IIN),0))*'Blend Sheet'!$AN35,0) + IFERROR(INDEX(WAC_Item_Cost,MATCH(1,(E$1=WAC_District)*('Blend Sheet'!$AO$4=WAC_IIN),0))*'Blend Sheet'!$AO35,0) + IFERROR(INDEX(WAC_Item_Cost,MATCH(1,(E$1=WAC_District)*('Blend Sheet'!$AP$4=WAC_IIN),0))*'Blend Sheet'!$AP35/1000,0)</f>
        <v>240.92337320999997</v>
      </c>
      <c r="F32" s="245">
        <f t="array" ref="F32">IFERROR(INDEX(WAC_Item_Cost,MATCH(1,(F$1=WAC_District)*('Blend Sheet'!$C$4=WAC_IIN),0))*'Blend Sheet'!$C35/1000,0) + IFERROR(INDEX(WAC_Item_Cost,MATCH(1,(F$1=WAC_District)*('Blend Sheet'!$D$4=WAC_IIN),0))*'Blend Sheet'!$D35/1000,0) + IFERROR(INDEX(WAC_Item_Cost,MATCH(1,(F$1=WAC_District)*('Blend Sheet'!$E$4=WAC_IIN),0))*'Blend Sheet'!$E35/1000,0) + IFERROR(INDEX(WAC_Item_Cost,MATCH(1,(F$1=WAC_District)*('Blend Sheet'!$F$4=WAC_IIN),0))*'Blend Sheet'!$F35/1000,0)  + IFERROR(INDEX(WAC_Item_Cost,MATCH(1,(F$1=WAC_District)*('Blend Sheet'!$G$4=WAC_IIN),0))*'Blend Sheet'!$G35,0) + IFERROR(INDEX(WAC_Item_Cost,MATCH(1,(F$1=WAC_District)*('Blend Sheet'!$H$4=WAC_IIN),0))*'Blend Sheet'!$H35,0)  + IFERROR(INDEX(WAC_Item_Cost,MATCH(1,(F$1=WAC_District)*('Blend Sheet'!$I$4=WAC_IIN),0))*'Blend Sheet'!$I35,0) + IFERROR(INDEX(WAC_Item_Cost,MATCH(1,(F$1=WAC_District)*('Blend Sheet'!$J$4=WAC_IIN),0))*'Blend Sheet'!$J35,0) + IFERROR(INDEX(WAC_Item_Cost,MATCH(1,(F$1=WAC_District)*('Blend Sheet'!$K$4=WAC_IIN),0))*'Blend Sheet'!$K35,0) + IFERROR(INDEX(WAC_Item_Cost,MATCH(1,(F$1=WAC_District)*('Blend Sheet'!$L$4=WAC_IIN),0))*'Blend Sheet'!$L35,0) + IFERROR(INDEX(WAC_Item_Cost,MATCH(1,(F$1=WAC_District)*('Blend Sheet'!$M$4=WAC_IIN),0))*'Blend Sheet'!$M35,0) + IFERROR(INDEX(WAC_Item_Cost,MATCH(1,(F$1=WAC_District)*('Blend Sheet'!$N$4=WAC_IIN),0))*'Blend Sheet'!$N35,0) + IFERROR(INDEX(WAC_Item_Cost,MATCH(1,(F$1=WAC_District)*('Blend Sheet'!$O$4=WAC_IIN),0))*'Blend Sheet'!$O35,0) + IFERROR(INDEX(WAC_Item_Cost,MATCH(1,(F$1=WAC_District)*('Blend Sheet'!$P$4=WAC_IIN),0))*'Blend Sheet'!$P35,0) + IFERROR(INDEX(WAC_Item_Cost,MATCH(1,(F$1=WAC_District)*('Blend Sheet'!$Q$4=WAC_IIN),0))*'Blend Sheet'!$Q35,0) + IFERROR(INDEX(WAC_Item_Cost,MATCH(1,(F$1=WAC_District)*('Blend Sheet'!$R$4=WAC_IIN),0))*'Blend Sheet'!$R35,0) + IFERROR(INDEX(WAC_Item_Cost,MATCH(1,(F$1=WAC_District)*('Blend Sheet'!$S$4=WAC_IIN),0))*'Blend Sheet'!$S35,0) + IFERROR(INDEX(WAC_Item_Cost,MATCH(1,(F$1=WAC_District)*('Blend Sheet'!$T$4=WAC_IIN),0))*'Blend Sheet'!$T35,0) + IFERROR(INDEX(WAC_Item_Cost,MATCH(1,(F$1=WAC_District)*('Blend Sheet'!$U$4=WAC_IIN),0))*'Blend Sheet'!$U35,0) + IFERROR(INDEX(WAC_Item_Cost,MATCH(1,(F$1=WAC_District)*('Blend Sheet'!$V$4=WAC_IIN),0))*'Blend Sheet'!$V35,0) + IFERROR(INDEX(WAC_Item_Cost,MATCH(1,(F$1=WAC_District)*('Blend Sheet'!$W$4=WAC_IIN),0))*'Blend Sheet'!$W35,0) + IFERROR(INDEX(WAC_Item_Cost,MATCH(1,(F$1=WAC_District)*('Blend Sheet'!$X$4=WAC_IIN),0))*'Blend Sheet'!$X35,0) + IFERROR(INDEX(WAC_Item_Cost,MATCH(1,(F$1=WAC_District)*('Blend Sheet'!$Y$4=WAC_IIN),0))*'Blend Sheet'!$Y35,0) + IFERROR(INDEX(WAC_Item_Cost,MATCH(1,(F$1=WAC_District)*('Blend Sheet'!$Z$4=WAC_IIN),0))*'Blend Sheet'!$Z35,0) + IFERROR(INDEX(WAC_Item_Cost,MATCH(1,(F$1=WAC_District)*('Blend Sheet'!$AA$4=WAC_IIN),0))*'Blend Sheet'!$AA35,0) + IFERROR(INDEX(WAC_Item_Cost,MATCH(1,(F$1=WAC_District)*('Blend Sheet'!$AB$4=WAC_IIN),0))*'Blend Sheet'!$AB35,0) + IFERROR(INDEX(WAC_Item_Cost,MATCH(1,(F$1=WAC_District)*('Blend Sheet'!$AC$4=WAC_IIN),0))*'Blend Sheet'!$AC35,0) + IFERROR(INDEX(WAC_Item_Cost,MATCH(1,(F$1=WAC_District)*('Blend Sheet'!$AD$4=WAC_IIN),0))*'Blend Sheet'!$AD35,0) + IFERROR(INDEX(WAC_Item_Cost,MATCH(1,(F$1=WAC_District)*('Blend Sheet'!$AE$4=WAC_IIN),0))*'Blend Sheet'!$AE35,0) + IFERROR(INDEX(WAC_Item_Cost,MATCH(1,(F$1=WAC_District)*('Blend Sheet'!$AF$4=WAC_IIN),0))*'Blend Sheet'!$AF35,0) + IFERROR(INDEX(WAC_Item_Cost,MATCH(1,(F$1=WAC_District)*('Blend Sheet'!$AG$4=WAC_IIN),0))*'Blend Sheet'!$AG35,0) + IFERROR(INDEX(WAC_Item_Cost,MATCH(1,(F$1=WAC_District)*('Blend Sheet'!$AH$4=WAC_IIN),0))*'Blend Sheet'!$AH35,0) + IFERROR(INDEX(WAC_Item_Cost,MATCH(1,(F$1=WAC_District)*('Blend Sheet'!$AI$4=WAC_IIN),0))*'Blend Sheet'!$AI35,0) + IFERROR(INDEX(WAC_Item_Cost,MATCH(1,(F$1=WAC_District)*('Blend Sheet'!$AJ$4=WAC_IIN),0))*'Blend Sheet'!$AJ35,0) + IFERROR(INDEX(WAC_Item_Cost,MATCH(1,(F$1=WAC_District)*('Blend Sheet'!$AK$4=WAC_IIN),0))*'Blend Sheet'!$AK35,0) + IFERROR(INDEX(WAC_Item_Cost,MATCH(1,(F$1=WAC_District)*('Blend Sheet'!$AL$4=WAC_IIN),0))*'Blend Sheet'!$AL35,0) + IFERROR(INDEX(WAC_Item_Cost,MATCH(1,(F$1=WAC_District)*('Blend Sheet'!$AM$4=WAC_IIN),0))*'Blend Sheet'!$AM35,0) + IFERROR(INDEX(WAC_Item_Cost,MATCH(1,(F$1=WAC_District)*('Blend Sheet'!$AN$4=WAC_IIN),0))*'Blend Sheet'!$AN35,0) + IFERROR(INDEX(WAC_Item_Cost,MATCH(1,(F$1=WAC_District)*('Blend Sheet'!$AO$4=WAC_IIN),0))*'Blend Sheet'!$AO35,0) + IFERROR(INDEX(WAC_Item_Cost,MATCH(1,(F$1=WAC_District)*('Blend Sheet'!$AP$4=WAC_IIN),0))*'Blend Sheet'!$AP35/1000,0)</f>
        <v>213.91028144999999</v>
      </c>
      <c r="G32" s="245">
        <f t="array" ref="G32">IFERROR(INDEX(WAC_Item_Cost,MATCH(1,(G$1=WAC_District)*('Blend Sheet'!$C$4=WAC_IIN),0))*'Blend Sheet'!$C35/1000,0) + IFERROR(INDEX(WAC_Item_Cost,MATCH(1,(G$1=WAC_District)*('Blend Sheet'!$D$4=WAC_IIN),0))*'Blend Sheet'!$D35/1000,0) + IFERROR(INDEX(WAC_Item_Cost,MATCH(1,(G$1=WAC_District)*('Blend Sheet'!$E$4=WAC_IIN),0))*'Blend Sheet'!$E35/1000,0) + IFERROR(INDEX(WAC_Item_Cost,MATCH(1,(G$1=WAC_District)*('Blend Sheet'!$F$4=WAC_IIN),0))*'Blend Sheet'!$F35/1000,0)  + IFERROR(INDEX(WAC_Item_Cost,MATCH(1,(G$1=WAC_District)*('Blend Sheet'!$G$4=WAC_IIN),0))*'Blend Sheet'!$G35,0) + IFERROR(INDEX(WAC_Item_Cost,MATCH(1,(G$1=WAC_District)*('Blend Sheet'!$H$4=WAC_IIN),0))*'Blend Sheet'!$H35,0)  + IFERROR(INDEX(WAC_Item_Cost,MATCH(1,(G$1=WAC_District)*('Blend Sheet'!$I$4=WAC_IIN),0))*'Blend Sheet'!$I35,0) + IFERROR(INDEX(WAC_Item_Cost,MATCH(1,(G$1=WAC_District)*('Blend Sheet'!$J$4=WAC_IIN),0))*'Blend Sheet'!$J35,0) + IFERROR(INDEX(WAC_Item_Cost,MATCH(1,(G$1=WAC_District)*('Blend Sheet'!$K$4=WAC_IIN),0))*'Blend Sheet'!$K35,0) + IFERROR(INDEX(WAC_Item_Cost,MATCH(1,(G$1=WAC_District)*('Blend Sheet'!$L$4=WAC_IIN),0))*'Blend Sheet'!$L35,0) + IFERROR(INDEX(WAC_Item_Cost,MATCH(1,(G$1=WAC_District)*('Blend Sheet'!$M$4=WAC_IIN),0))*'Blend Sheet'!$M35,0) + IFERROR(INDEX(WAC_Item_Cost,MATCH(1,(G$1=WAC_District)*('Blend Sheet'!$N$4=WAC_IIN),0))*'Blend Sheet'!$N35,0) + IFERROR(INDEX(WAC_Item_Cost,MATCH(1,(G$1=WAC_District)*('Blend Sheet'!$O$4=WAC_IIN),0))*'Blend Sheet'!$O35,0) + IFERROR(INDEX(WAC_Item_Cost,MATCH(1,(G$1=WAC_District)*('Blend Sheet'!$P$4=WAC_IIN),0))*'Blend Sheet'!$P35,0) + IFERROR(INDEX(WAC_Item_Cost,MATCH(1,(G$1=WAC_District)*('Blend Sheet'!$Q$4=WAC_IIN),0))*'Blend Sheet'!$Q35,0) + IFERROR(INDEX(WAC_Item_Cost,MATCH(1,(G$1=WAC_District)*('Blend Sheet'!$R$4=WAC_IIN),0))*'Blend Sheet'!$R35,0) + IFERROR(INDEX(WAC_Item_Cost,MATCH(1,(G$1=WAC_District)*('Blend Sheet'!$S$4=WAC_IIN),0))*'Blend Sheet'!$S35,0) + IFERROR(INDEX(WAC_Item_Cost,MATCH(1,(G$1=WAC_District)*('Blend Sheet'!$T$4=WAC_IIN),0))*'Blend Sheet'!$T35,0) + IFERROR(INDEX(WAC_Item_Cost,MATCH(1,(G$1=WAC_District)*('Blend Sheet'!$U$4=WAC_IIN),0))*'Blend Sheet'!$U35,0) + IFERROR(INDEX(WAC_Item_Cost,MATCH(1,(G$1=WAC_District)*('Blend Sheet'!$V$4=WAC_IIN),0))*'Blend Sheet'!$V35,0) + IFERROR(INDEX(WAC_Item_Cost,MATCH(1,(G$1=WAC_District)*('Blend Sheet'!$W$4=WAC_IIN),0))*'Blend Sheet'!$W35,0) + IFERROR(INDEX(WAC_Item_Cost,MATCH(1,(G$1=WAC_District)*('Blend Sheet'!$X$4=WAC_IIN),0))*'Blend Sheet'!$X35,0) + IFERROR(INDEX(WAC_Item_Cost,MATCH(1,(G$1=WAC_District)*('Blend Sheet'!$Y$4=WAC_IIN),0))*'Blend Sheet'!$Y35,0) + IFERROR(INDEX(WAC_Item_Cost,MATCH(1,(G$1=WAC_District)*('Blend Sheet'!$Z$4=WAC_IIN),0))*'Blend Sheet'!$Z35,0) + IFERROR(INDEX(WAC_Item_Cost,MATCH(1,(G$1=WAC_District)*('Blend Sheet'!$AA$4=WAC_IIN),0))*'Blend Sheet'!$AA35,0) + IFERROR(INDEX(WAC_Item_Cost,MATCH(1,(G$1=WAC_District)*('Blend Sheet'!$AB$4=WAC_IIN),0))*'Blend Sheet'!$AB35,0) + IFERROR(INDEX(WAC_Item_Cost,MATCH(1,(G$1=WAC_District)*('Blend Sheet'!$AC$4=WAC_IIN),0))*'Blend Sheet'!$AC35,0) + IFERROR(INDEX(WAC_Item_Cost,MATCH(1,(G$1=WAC_District)*('Blend Sheet'!$AD$4=WAC_IIN),0))*'Blend Sheet'!$AD35,0) + IFERROR(INDEX(WAC_Item_Cost,MATCH(1,(G$1=WAC_District)*('Blend Sheet'!$AE$4=WAC_IIN),0))*'Blend Sheet'!$AE35,0) + IFERROR(INDEX(WAC_Item_Cost,MATCH(1,(G$1=WAC_District)*('Blend Sheet'!$AF$4=WAC_IIN),0))*'Blend Sheet'!$AF35,0) + IFERROR(INDEX(WAC_Item_Cost,MATCH(1,(G$1=WAC_District)*('Blend Sheet'!$AG$4=WAC_IIN),0))*'Blend Sheet'!$AG35,0) + IFERROR(INDEX(WAC_Item_Cost,MATCH(1,(G$1=WAC_District)*('Blend Sheet'!$AH$4=WAC_IIN),0))*'Blend Sheet'!$AH35,0) + IFERROR(INDEX(WAC_Item_Cost,MATCH(1,(G$1=WAC_District)*('Blend Sheet'!$AI$4=WAC_IIN),0))*'Blend Sheet'!$AI35,0) + IFERROR(INDEX(WAC_Item_Cost,MATCH(1,(G$1=WAC_District)*('Blend Sheet'!$AJ$4=WAC_IIN),0))*'Blend Sheet'!$AJ35,0) + IFERROR(INDEX(WAC_Item_Cost,MATCH(1,(G$1=WAC_District)*('Blend Sheet'!$AK$4=WAC_IIN),0))*'Blend Sheet'!$AK35,0) + IFERROR(INDEX(WAC_Item_Cost,MATCH(1,(G$1=WAC_District)*('Blend Sheet'!$AL$4=WAC_IIN),0))*'Blend Sheet'!$AL35,0) + IFERROR(INDEX(WAC_Item_Cost,MATCH(1,(G$1=WAC_District)*('Blend Sheet'!$AM$4=WAC_IIN),0))*'Blend Sheet'!$AM35,0) + IFERROR(INDEX(WAC_Item_Cost,MATCH(1,(G$1=WAC_District)*('Blend Sheet'!$AN$4=WAC_IIN),0))*'Blend Sheet'!$AN35,0) + IFERROR(INDEX(WAC_Item_Cost,MATCH(1,(G$1=WAC_District)*('Blend Sheet'!$AO$4=WAC_IIN),0))*'Blend Sheet'!$AO35,0) + IFERROR(INDEX(WAC_Item_Cost,MATCH(1,(G$1=WAC_District)*('Blend Sheet'!$AP$4=WAC_IIN),0))*'Blend Sheet'!$AP35/1000,0)</f>
        <v>205.27444645499997</v>
      </c>
      <c r="H32" s="245">
        <f t="array" ref="H32">IFERROR(INDEX(WAC_Item_Cost,MATCH(1,(H$1=WAC_District)*('Blend Sheet'!$C$4=WAC_IIN),0))*'Blend Sheet'!$C35/1000,0) + IFERROR(INDEX(WAC_Item_Cost,MATCH(1,(H$1=WAC_District)*('Blend Sheet'!$D$4=WAC_IIN),0))*'Blend Sheet'!$D35/1000,0) + IFERROR(INDEX(WAC_Item_Cost,MATCH(1,(H$1=WAC_District)*('Blend Sheet'!$E$4=WAC_IIN),0))*'Blend Sheet'!$E35/1000,0) + IFERROR(INDEX(WAC_Item_Cost,MATCH(1,(H$1=WAC_District)*('Blend Sheet'!$F$4=WAC_IIN),0))*'Blend Sheet'!$F35/1000,0)  + IFERROR(INDEX(WAC_Item_Cost,MATCH(1,(H$1=WAC_District)*('Blend Sheet'!$G$4=WAC_IIN),0))*'Blend Sheet'!$G35,0) + IFERROR(INDEX(WAC_Item_Cost,MATCH(1,(H$1=WAC_District)*('Blend Sheet'!$H$4=WAC_IIN),0))*'Blend Sheet'!$H35,0)  + IFERROR(INDEX(WAC_Item_Cost,MATCH(1,(H$1=WAC_District)*('Blend Sheet'!$I$4=WAC_IIN),0))*'Blend Sheet'!$I35,0) + IFERROR(INDEX(WAC_Item_Cost,MATCH(1,(H$1=WAC_District)*('Blend Sheet'!$J$4=WAC_IIN),0))*'Blend Sheet'!$J35,0) + IFERROR(INDEX(WAC_Item_Cost,MATCH(1,(H$1=WAC_District)*('Blend Sheet'!$K$4=WAC_IIN),0))*'Blend Sheet'!$K35,0) + IFERROR(INDEX(WAC_Item_Cost,MATCH(1,(H$1=WAC_District)*('Blend Sheet'!$L$4=WAC_IIN),0))*'Blend Sheet'!$L35,0) + IFERROR(INDEX(WAC_Item_Cost,MATCH(1,(H$1=WAC_District)*('Blend Sheet'!$M$4=WAC_IIN),0))*'Blend Sheet'!$M35,0) + IFERROR(INDEX(WAC_Item_Cost,MATCH(1,(H$1=WAC_District)*('Blend Sheet'!$N$4=WAC_IIN),0))*'Blend Sheet'!$N35,0) + IFERROR(INDEX(WAC_Item_Cost,MATCH(1,(H$1=WAC_District)*('Blend Sheet'!$O$4=WAC_IIN),0))*'Blend Sheet'!$O35,0) + IFERROR(INDEX(WAC_Item_Cost,MATCH(1,(H$1=WAC_District)*('Blend Sheet'!$P$4=WAC_IIN),0))*'Blend Sheet'!$P35,0) + IFERROR(INDEX(WAC_Item_Cost,MATCH(1,(H$1=WAC_District)*('Blend Sheet'!$Q$4=WAC_IIN),0))*'Blend Sheet'!$Q35,0) + IFERROR(INDEX(WAC_Item_Cost,MATCH(1,(H$1=WAC_District)*('Blend Sheet'!$R$4=WAC_IIN),0))*'Blend Sheet'!$R35,0) + IFERROR(INDEX(WAC_Item_Cost,MATCH(1,(H$1=WAC_District)*('Blend Sheet'!$S$4=WAC_IIN),0))*'Blend Sheet'!$S35,0) + IFERROR(INDEX(WAC_Item_Cost,MATCH(1,(H$1=WAC_District)*('Blend Sheet'!$T$4=WAC_IIN),0))*'Blend Sheet'!$T35,0) + IFERROR(INDEX(WAC_Item_Cost,MATCH(1,(H$1=WAC_District)*('Blend Sheet'!$U$4=WAC_IIN),0))*'Blend Sheet'!$U35,0) + IFERROR(INDEX(WAC_Item_Cost,MATCH(1,(H$1=WAC_District)*('Blend Sheet'!$V$4=WAC_IIN),0))*'Blend Sheet'!$V35,0) + IFERROR(INDEX(WAC_Item_Cost,MATCH(1,(H$1=WAC_District)*('Blend Sheet'!$W$4=WAC_IIN),0))*'Blend Sheet'!$W35,0) + IFERROR(INDEX(WAC_Item_Cost,MATCH(1,(H$1=WAC_District)*('Blend Sheet'!$X$4=WAC_IIN),0))*'Blend Sheet'!$X35,0) + IFERROR(INDEX(WAC_Item_Cost,MATCH(1,(H$1=WAC_District)*('Blend Sheet'!$Y$4=WAC_IIN),0))*'Blend Sheet'!$Y35,0) + IFERROR(INDEX(WAC_Item_Cost,MATCH(1,(H$1=WAC_District)*('Blend Sheet'!$Z$4=WAC_IIN),0))*'Blend Sheet'!$Z35,0) + IFERROR(INDEX(WAC_Item_Cost,MATCH(1,(H$1=WAC_District)*('Blend Sheet'!$AA$4=WAC_IIN),0))*'Blend Sheet'!$AA35,0) + IFERROR(INDEX(WAC_Item_Cost,MATCH(1,(H$1=WAC_District)*('Blend Sheet'!$AB$4=WAC_IIN),0))*'Blend Sheet'!$AB35,0) + IFERROR(INDEX(WAC_Item_Cost,MATCH(1,(H$1=WAC_District)*('Blend Sheet'!$AC$4=WAC_IIN),0))*'Blend Sheet'!$AC35,0) + IFERROR(INDEX(WAC_Item_Cost,MATCH(1,(H$1=WAC_District)*('Blend Sheet'!$AD$4=WAC_IIN),0))*'Blend Sheet'!$AD35,0) + IFERROR(INDEX(WAC_Item_Cost,MATCH(1,(H$1=WAC_District)*('Blend Sheet'!$AE$4=WAC_IIN),0))*'Blend Sheet'!$AE35,0) + IFERROR(INDEX(WAC_Item_Cost,MATCH(1,(H$1=WAC_District)*('Blend Sheet'!$AF$4=WAC_IIN),0))*'Blend Sheet'!$AF35,0) + IFERROR(INDEX(WAC_Item_Cost,MATCH(1,(H$1=WAC_District)*('Blend Sheet'!$AG$4=WAC_IIN),0))*'Blend Sheet'!$AG35,0) + IFERROR(INDEX(WAC_Item_Cost,MATCH(1,(H$1=WAC_District)*('Blend Sheet'!$AH$4=WAC_IIN),0))*'Blend Sheet'!$AH35,0) + IFERROR(INDEX(WAC_Item_Cost,MATCH(1,(H$1=WAC_District)*('Blend Sheet'!$AI$4=WAC_IIN),0))*'Blend Sheet'!$AI35,0) + IFERROR(INDEX(WAC_Item_Cost,MATCH(1,(H$1=WAC_District)*('Blend Sheet'!$AJ$4=WAC_IIN),0))*'Blend Sheet'!$AJ35,0) + IFERROR(INDEX(WAC_Item_Cost,MATCH(1,(H$1=WAC_District)*('Blend Sheet'!$AK$4=WAC_IIN),0))*'Blend Sheet'!$AK35,0) + IFERROR(INDEX(WAC_Item_Cost,MATCH(1,(H$1=WAC_District)*('Blend Sheet'!$AL$4=WAC_IIN),0))*'Blend Sheet'!$AL35,0) + IFERROR(INDEX(WAC_Item_Cost,MATCH(1,(H$1=WAC_District)*('Blend Sheet'!$AM$4=WAC_IIN),0))*'Blend Sheet'!$AM35,0) + IFERROR(INDEX(WAC_Item_Cost,MATCH(1,(H$1=WAC_District)*('Blend Sheet'!$AN$4=WAC_IIN),0))*'Blend Sheet'!$AN35,0) + IFERROR(INDEX(WAC_Item_Cost,MATCH(1,(H$1=WAC_District)*('Blend Sheet'!$AO$4=WAC_IIN),0))*'Blend Sheet'!$AO35,0) + IFERROR(INDEX(WAC_Item_Cost,MATCH(1,(H$1=WAC_District)*('Blend Sheet'!$AP$4=WAC_IIN),0))*'Blend Sheet'!$AP35/1000,0)</f>
        <v>213.188943405</v>
      </c>
      <c r="I32" s="245">
        <f t="array" ref="I32">IFERROR(INDEX(WAC_Item_Cost,MATCH(1,(I$1=WAC_District)*('Blend Sheet'!$C$4=WAC_IIN),0))*'Blend Sheet'!$C35/1000,0) + IFERROR(INDEX(WAC_Item_Cost,MATCH(1,(I$1=WAC_District)*('Blend Sheet'!$D$4=WAC_IIN),0))*'Blend Sheet'!$D35/1000,0) + IFERROR(INDEX(WAC_Item_Cost,MATCH(1,(I$1=WAC_District)*('Blend Sheet'!$E$4=WAC_IIN),0))*'Blend Sheet'!$E35/1000,0) + IFERROR(INDEX(WAC_Item_Cost,MATCH(1,(I$1=WAC_District)*('Blend Sheet'!$F$4=WAC_IIN),0))*'Blend Sheet'!$F35/1000,0)  + IFERROR(INDEX(WAC_Item_Cost,MATCH(1,(I$1=WAC_District)*('Blend Sheet'!$G$4=WAC_IIN),0))*'Blend Sheet'!$G35,0) + IFERROR(INDEX(WAC_Item_Cost,MATCH(1,(I$1=WAC_District)*('Blend Sheet'!$H$4=WAC_IIN),0))*'Blend Sheet'!$H35,0)  + IFERROR(INDEX(WAC_Item_Cost,MATCH(1,(I$1=WAC_District)*('Blend Sheet'!$I$4=WAC_IIN),0))*'Blend Sheet'!$I35,0) + IFERROR(INDEX(WAC_Item_Cost,MATCH(1,(I$1=WAC_District)*('Blend Sheet'!$J$4=WAC_IIN),0))*'Blend Sheet'!$J35,0) + IFERROR(INDEX(WAC_Item_Cost,MATCH(1,(I$1=WAC_District)*('Blend Sheet'!$K$4=WAC_IIN),0))*'Blend Sheet'!$K35,0) + IFERROR(INDEX(WAC_Item_Cost,MATCH(1,(I$1=WAC_District)*('Blend Sheet'!$L$4=WAC_IIN),0))*'Blend Sheet'!$L35,0) + IFERROR(INDEX(WAC_Item_Cost,MATCH(1,(I$1=WAC_District)*('Blend Sheet'!$M$4=WAC_IIN),0))*'Blend Sheet'!$M35,0) + IFERROR(INDEX(WAC_Item_Cost,MATCH(1,(I$1=WAC_District)*('Blend Sheet'!$N$4=WAC_IIN),0))*'Blend Sheet'!$N35,0) + IFERROR(INDEX(WAC_Item_Cost,MATCH(1,(I$1=WAC_District)*('Blend Sheet'!$O$4=WAC_IIN),0))*'Blend Sheet'!$O35,0) + IFERROR(INDEX(WAC_Item_Cost,MATCH(1,(I$1=WAC_District)*('Blend Sheet'!$P$4=WAC_IIN),0))*'Blend Sheet'!$P35,0) + IFERROR(INDEX(WAC_Item_Cost,MATCH(1,(I$1=WAC_District)*('Blend Sheet'!$Q$4=WAC_IIN),0))*'Blend Sheet'!$Q35,0) + IFERROR(INDEX(WAC_Item_Cost,MATCH(1,(I$1=WAC_District)*('Blend Sheet'!$R$4=WAC_IIN),0))*'Blend Sheet'!$R35,0) + IFERROR(INDEX(WAC_Item_Cost,MATCH(1,(I$1=WAC_District)*('Blend Sheet'!$S$4=WAC_IIN),0))*'Blend Sheet'!$S35,0) + IFERROR(INDEX(WAC_Item_Cost,MATCH(1,(I$1=WAC_District)*('Blend Sheet'!$T$4=WAC_IIN),0))*'Blend Sheet'!$T35,0) + IFERROR(INDEX(WAC_Item_Cost,MATCH(1,(I$1=WAC_District)*('Blend Sheet'!$U$4=WAC_IIN),0))*'Blend Sheet'!$U35,0) + IFERROR(INDEX(WAC_Item_Cost,MATCH(1,(I$1=WAC_District)*('Blend Sheet'!$V$4=WAC_IIN),0))*'Blend Sheet'!$V35,0) + IFERROR(INDEX(WAC_Item_Cost,MATCH(1,(I$1=WAC_District)*('Blend Sheet'!$W$4=WAC_IIN),0))*'Blend Sheet'!$W35,0) + IFERROR(INDEX(WAC_Item_Cost,MATCH(1,(I$1=WAC_District)*('Blend Sheet'!$X$4=WAC_IIN),0))*'Blend Sheet'!$X35,0) + IFERROR(INDEX(WAC_Item_Cost,MATCH(1,(I$1=WAC_District)*('Blend Sheet'!$Y$4=WAC_IIN),0))*'Blend Sheet'!$Y35,0) + IFERROR(INDEX(WAC_Item_Cost,MATCH(1,(I$1=WAC_District)*('Blend Sheet'!$Z$4=WAC_IIN),0))*'Blend Sheet'!$Z35,0) + IFERROR(INDEX(WAC_Item_Cost,MATCH(1,(I$1=WAC_District)*('Blend Sheet'!$AA$4=WAC_IIN),0))*'Blend Sheet'!$AA35,0) + IFERROR(INDEX(WAC_Item_Cost,MATCH(1,(I$1=WAC_District)*('Blend Sheet'!$AB$4=WAC_IIN),0))*'Blend Sheet'!$AB35,0) + IFERROR(INDEX(WAC_Item_Cost,MATCH(1,(I$1=WAC_District)*('Blend Sheet'!$AC$4=WAC_IIN),0))*'Blend Sheet'!$AC35,0) + IFERROR(INDEX(WAC_Item_Cost,MATCH(1,(I$1=WAC_District)*('Blend Sheet'!$AD$4=WAC_IIN),0))*'Blend Sheet'!$AD35,0) + IFERROR(INDEX(WAC_Item_Cost,MATCH(1,(I$1=WAC_District)*('Blend Sheet'!$AE$4=WAC_IIN),0))*'Blend Sheet'!$AE35,0) + IFERROR(INDEX(WAC_Item_Cost,MATCH(1,(I$1=WAC_District)*('Blend Sheet'!$AF$4=WAC_IIN),0))*'Blend Sheet'!$AF35,0) + IFERROR(INDEX(WAC_Item_Cost,MATCH(1,(I$1=WAC_District)*('Blend Sheet'!$AG$4=WAC_IIN),0))*'Blend Sheet'!$AG35,0) + IFERROR(INDEX(WAC_Item_Cost,MATCH(1,(I$1=WAC_District)*('Blend Sheet'!$AH$4=WAC_IIN),0))*'Blend Sheet'!$AH35,0) + IFERROR(INDEX(WAC_Item_Cost,MATCH(1,(I$1=WAC_District)*('Blend Sheet'!$AI$4=WAC_IIN),0))*'Blend Sheet'!$AI35,0) + IFERROR(INDEX(WAC_Item_Cost,MATCH(1,(I$1=WAC_District)*('Blend Sheet'!$AJ$4=WAC_IIN),0))*'Blend Sheet'!$AJ35,0) + IFERROR(INDEX(WAC_Item_Cost,MATCH(1,(I$1=WAC_District)*('Blend Sheet'!$AK$4=WAC_IIN),0))*'Blend Sheet'!$AK35,0) + IFERROR(INDEX(WAC_Item_Cost,MATCH(1,(I$1=WAC_District)*('Blend Sheet'!$AL$4=WAC_IIN),0))*'Blend Sheet'!$AL35,0) + IFERROR(INDEX(WAC_Item_Cost,MATCH(1,(I$1=WAC_District)*('Blend Sheet'!$AM$4=WAC_IIN),0))*'Blend Sheet'!$AM35,0) + IFERROR(INDEX(WAC_Item_Cost,MATCH(1,(I$1=WAC_District)*('Blend Sheet'!$AN$4=WAC_IIN),0))*'Blend Sheet'!$AN35,0) + IFERROR(INDEX(WAC_Item_Cost,MATCH(1,(I$1=WAC_District)*('Blend Sheet'!$AO$4=WAC_IIN),0))*'Blend Sheet'!$AO35,0) + IFERROR(INDEX(WAC_Item_Cost,MATCH(1,(I$1=WAC_District)*('Blend Sheet'!$AP$4=WAC_IIN),0))*'Blend Sheet'!$AP35/1000,0)</f>
        <v>206.05539609000004</v>
      </c>
      <c r="J32" s="245">
        <f t="array" ref="J32">IFERROR(INDEX(WAC_Item_Cost,MATCH(1,(J$1=WAC_District)*('Blend Sheet'!$C$4=WAC_IIN),0))*'Blend Sheet'!$C35/1000,0) + IFERROR(INDEX(WAC_Item_Cost,MATCH(1,(J$1=WAC_District)*('Blend Sheet'!$D$4=WAC_IIN),0))*'Blend Sheet'!$D35/1000,0) + IFERROR(INDEX(WAC_Item_Cost,MATCH(1,(J$1=WAC_District)*('Blend Sheet'!$E$4=WAC_IIN),0))*'Blend Sheet'!$E35/1000,0) + IFERROR(INDEX(WAC_Item_Cost,MATCH(1,(J$1=WAC_District)*('Blend Sheet'!$F$4=WAC_IIN),0))*'Blend Sheet'!$F35/1000,0)  + IFERROR(INDEX(WAC_Item_Cost,MATCH(1,(J$1=WAC_District)*('Blend Sheet'!$G$4=WAC_IIN),0))*'Blend Sheet'!$G35,0) + IFERROR(INDEX(WAC_Item_Cost,MATCH(1,(J$1=WAC_District)*('Blend Sheet'!$H$4=WAC_IIN),0))*'Blend Sheet'!$H35,0)  + IFERROR(INDEX(WAC_Item_Cost,MATCH(1,(J$1=WAC_District)*('Blend Sheet'!$I$4=WAC_IIN),0))*'Blend Sheet'!$I35,0) + IFERROR(INDEX(WAC_Item_Cost,MATCH(1,(J$1=WAC_District)*('Blend Sheet'!$J$4=WAC_IIN),0))*'Blend Sheet'!$J35,0) + IFERROR(INDEX(WAC_Item_Cost,MATCH(1,(J$1=WAC_District)*('Blend Sheet'!$K$4=WAC_IIN),0))*'Blend Sheet'!$K35,0) + IFERROR(INDEX(WAC_Item_Cost,MATCH(1,(J$1=WAC_District)*('Blend Sheet'!$L$4=WAC_IIN),0))*'Blend Sheet'!$L35,0) + IFERROR(INDEX(WAC_Item_Cost,MATCH(1,(J$1=WAC_District)*('Blend Sheet'!$M$4=WAC_IIN),0))*'Blend Sheet'!$M35,0) + IFERROR(INDEX(WAC_Item_Cost,MATCH(1,(J$1=WAC_District)*('Blend Sheet'!$N$4=WAC_IIN),0))*'Blend Sheet'!$N35,0) + IFERROR(INDEX(WAC_Item_Cost,MATCH(1,(J$1=WAC_District)*('Blend Sheet'!$O$4=WAC_IIN),0))*'Blend Sheet'!$O35,0) + IFERROR(INDEX(WAC_Item_Cost,MATCH(1,(J$1=WAC_District)*('Blend Sheet'!$P$4=WAC_IIN),0))*'Blend Sheet'!$P35,0) + IFERROR(INDEX(WAC_Item_Cost,MATCH(1,(J$1=WAC_District)*('Blend Sheet'!$Q$4=WAC_IIN),0))*'Blend Sheet'!$Q35,0) + IFERROR(INDEX(WAC_Item_Cost,MATCH(1,(J$1=WAC_District)*('Blend Sheet'!$R$4=WAC_IIN),0))*'Blend Sheet'!$R35,0) + IFERROR(INDEX(WAC_Item_Cost,MATCH(1,(J$1=WAC_District)*('Blend Sheet'!$S$4=WAC_IIN),0))*'Blend Sheet'!$S35,0) + IFERROR(INDEX(WAC_Item_Cost,MATCH(1,(J$1=WAC_District)*('Blend Sheet'!$T$4=WAC_IIN),0))*'Blend Sheet'!$T35,0) + IFERROR(INDEX(WAC_Item_Cost,MATCH(1,(J$1=WAC_District)*('Blend Sheet'!$U$4=WAC_IIN),0))*'Blend Sheet'!$U35,0) + IFERROR(INDEX(WAC_Item_Cost,MATCH(1,(J$1=WAC_District)*('Blend Sheet'!$V$4=WAC_IIN),0))*'Blend Sheet'!$V35,0) + IFERROR(INDEX(WAC_Item_Cost,MATCH(1,(J$1=WAC_District)*('Blend Sheet'!$W$4=WAC_IIN),0))*'Blend Sheet'!$W35,0) + IFERROR(INDEX(WAC_Item_Cost,MATCH(1,(J$1=WAC_District)*('Blend Sheet'!$X$4=WAC_IIN),0))*'Blend Sheet'!$X35,0) + IFERROR(INDEX(WAC_Item_Cost,MATCH(1,(J$1=WAC_District)*('Blend Sheet'!$Y$4=WAC_IIN),0))*'Blend Sheet'!$Y35,0) + IFERROR(INDEX(WAC_Item_Cost,MATCH(1,(J$1=WAC_District)*('Blend Sheet'!$Z$4=WAC_IIN),0))*'Blend Sheet'!$Z35,0) + IFERROR(INDEX(WAC_Item_Cost,MATCH(1,(J$1=WAC_District)*('Blend Sheet'!$AA$4=WAC_IIN),0))*'Blend Sheet'!$AA35,0) + IFERROR(INDEX(WAC_Item_Cost,MATCH(1,(J$1=WAC_District)*('Blend Sheet'!$AB$4=WAC_IIN),0))*'Blend Sheet'!$AB35,0) + IFERROR(INDEX(WAC_Item_Cost,MATCH(1,(J$1=WAC_District)*('Blend Sheet'!$AC$4=WAC_IIN),0))*'Blend Sheet'!$AC35,0) + IFERROR(INDEX(WAC_Item_Cost,MATCH(1,(J$1=WAC_District)*('Blend Sheet'!$AD$4=WAC_IIN),0))*'Blend Sheet'!$AD35,0) + IFERROR(INDEX(WAC_Item_Cost,MATCH(1,(J$1=WAC_District)*('Blend Sheet'!$AE$4=WAC_IIN),0))*'Blend Sheet'!$AE35,0) + IFERROR(INDEX(WAC_Item_Cost,MATCH(1,(J$1=WAC_District)*('Blend Sheet'!$AF$4=WAC_IIN),0))*'Blend Sheet'!$AF35,0) + IFERROR(INDEX(WAC_Item_Cost,MATCH(1,(J$1=WAC_District)*('Blend Sheet'!$AG$4=WAC_IIN),0))*'Blend Sheet'!$AG35,0) + IFERROR(INDEX(WAC_Item_Cost,MATCH(1,(J$1=WAC_District)*('Blend Sheet'!$AH$4=WAC_IIN),0))*'Blend Sheet'!$AH35,0) + IFERROR(INDEX(WAC_Item_Cost,MATCH(1,(J$1=WAC_District)*('Blend Sheet'!$AI$4=WAC_IIN),0))*'Blend Sheet'!$AI35,0) + IFERROR(INDEX(WAC_Item_Cost,MATCH(1,(J$1=WAC_District)*('Blend Sheet'!$AJ$4=WAC_IIN),0))*'Blend Sheet'!$AJ35,0) + IFERROR(INDEX(WAC_Item_Cost,MATCH(1,(J$1=WAC_District)*('Blend Sheet'!$AK$4=WAC_IIN),0))*'Blend Sheet'!$AK35,0) + IFERROR(INDEX(WAC_Item_Cost,MATCH(1,(J$1=WAC_District)*('Blend Sheet'!$AL$4=WAC_IIN),0))*'Blend Sheet'!$AL35,0) + IFERROR(INDEX(WAC_Item_Cost,MATCH(1,(J$1=WAC_District)*('Blend Sheet'!$AM$4=WAC_IIN),0))*'Blend Sheet'!$AM35,0) + IFERROR(INDEX(WAC_Item_Cost,MATCH(1,(J$1=WAC_District)*('Blend Sheet'!$AN$4=WAC_IIN),0))*'Blend Sheet'!$AN35,0) + IFERROR(INDEX(WAC_Item_Cost,MATCH(1,(J$1=WAC_District)*('Blend Sheet'!$AO$4=WAC_IIN),0))*'Blend Sheet'!$AO35,0) + IFERROR(INDEX(WAC_Item_Cost,MATCH(1,(J$1=WAC_District)*('Blend Sheet'!$AP$4=WAC_IIN),0))*'Blend Sheet'!$AP35/1000,0)</f>
        <v>201.22681226500001</v>
      </c>
      <c r="K32" s="245">
        <f t="array" ref="K32">IFERROR(INDEX(WAC_Item_Cost,MATCH(1,(K$1=WAC_District)*('Blend Sheet'!$C$4=WAC_IIN),0))*'Blend Sheet'!$C35/1000,0) + IFERROR(INDEX(WAC_Item_Cost,MATCH(1,(K$1=WAC_District)*('Blend Sheet'!$D$4=WAC_IIN),0))*'Blend Sheet'!$D35/1000,0) + IFERROR(INDEX(WAC_Item_Cost,MATCH(1,(K$1=WAC_District)*('Blend Sheet'!$E$4=WAC_IIN),0))*'Blend Sheet'!$E35/1000,0) + IFERROR(INDEX(WAC_Item_Cost,MATCH(1,(K$1=WAC_District)*('Blend Sheet'!$F$4=WAC_IIN),0))*'Blend Sheet'!$F35/1000,0)  + IFERROR(INDEX(WAC_Item_Cost,MATCH(1,(K$1=WAC_District)*('Blend Sheet'!$G$4=WAC_IIN),0))*'Blend Sheet'!$G35,0) + IFERROR(INDEX(WAC_Item_Cost,MATCH(1,(K$1=WAC_District)*('Blend Sheet'!$H$4=WAC_IIN),0))*'Blend Sheet'!$H35,0)  + IFERROR(INDEX(WAC_Item_Cost,MATCH(1,(K$1=WAC_District)*('Blend Sheet'!$I$4=WAC_IIN),0))*'Blend Sheet'!$I35,0) + IFERROR(INDEX(WAC_Item_Cost,MATCH(1,(K$1=WAC_District)*('Blend Sheet'!$J$4=WAC_IIN),0))*'Blend Sheet'!$J35,0) + IFERROR(INDEX(WAC_Item_Cost,MATCH(1,(K$1=WAC_District)*('Blend Sheet'!$K$4=WAC_IIN),0))*'Blend Sheet'!$K35,0) + IFERROR(INDEX(WAC_Item_Cost,MATCH(1,(K$1=WAC_District)*('Blend Sheet'!$L$4=WAC_IIN),0))*'Blend Sheet'!$L35,0) + IFERROR(INDEX(WAC_Item_Cost,MATCH(1,(K$1=WAC_District)*('Blend Sheet'!$M$4=WAC_IIN),0))*'Blend Sheet'!$M35,0) + IFERROR(INDEX(WAC_Item_Cost,MATCH(1,(K$1=WAC_District)*('Blend Sheet'!$N$4=WAC_IIN),0))*'Blend Sheet'!$N35,0) + IFERROR(INDEX(WAC_Item_Cost,MATCH(1,(K$1=WAC_District)*('Blend Sheet'!$O$4=WAC_IIN),0))*'Blend Sheet'!$O35,0) + IFERROR(INDEX(WAC_Item_Cost,MATCH(1,(K$1=WAC_District)*('Blend Sheet'!$P$4=WAC_IIN),0))*'Blend Sheet'!$P35,0) + IFERROR(INDEX(WAC_Item_Cost,MATCH(1,(K$1=WAC_District)*('Blend Sheet'!$Q$4=WAC_IIN),0))*'Blend Sheet'!$Q35,0) + IFERROR(INDEX(WAC_Item_Cost,MATCH(1,(K$1=WAC_District)*('Blend Sheet'!$R$4=WAC_IIN),0))*'Blend Sheet'!$R35,0) + IFERROR(INDEX(WAC_Item_Cost,MATCH(1,(K$1=WAC_District)*('Blend Sheet'!$S$4=WAC_IIN),0))*'Blend Sheet'!$S35,0) + IFERROR(INDEX(WAC_Item_Cost,MATCH(1,(K$1=WAC_District)*('Blend Sheet'!$T$4=WAC_IIN),0))*'Blend Sheet'!$T35,0) + IFERROR(INDEX(WAC_Item_Cost,MATCH(1,(K$1=WAC_District)*('Blend Sheet'!$U$4=WAC_IIN),0))*'Blend Sheet'!$U35,0) + IFERROR(INDEX(WAC_Item_Cost,MATCH(1,(K$1=WAC_District)*('Blend Sheet'!$V$4=WAC_IIN),0))*'Blend Sheet'!$V35,0) + IFERROR(INDEX(WAC_Item_Cost,MATCH(1,(K$1=WAC_District)*('Blend Sheet'!$W$4=WAC_IIN),0))*'Blend Sheet'!$W35,0) + IFERROR(INDEX(WAC_Item_Cost,MATCH(1,(K$1=WAC_District)*('Blend Sheet'!$X$4=WAC_IIN),0))*'Blend Sheet'!$X35,0) + IFERROR(INDEX(WAC_Item_Cost,MATCH(1,(K$1=WAC_District)*('Blend Sheet'!$Y$4=WAC_IIN),0))*'Blend Sheet'!$Y35,0) + IFERROR(INDEX(WAC_Item_Cost,MATCH(1,(K$1=WAC_District)*('Blend Sheet'!$Z$4=WAC_IIN),0))*'Blend Sheet'!$Z35,0) + IFERROR(INDEX(WAC_Item_Cost,MATCH(1,(K$1=WAC_District)*('Blend Sheet'!$AA$4=WAC_IIN),0))*'Blend Sheet'!$AA35,0) + IFERROR(INDEX(WAC_Item_Cost,MATCH(1,(K$1=WAC_District)*('Blend Sheet'!$AB$4=WAC_IIN),0))*'Blend Sheet'!$AB35,0) + IFERROR(INDEX(WAC_Item_Cost,MATCH(1,(K$1=WAC_District)*('Blend Sheet'!$AC$4=WAC_IIN),0))*'Blend Sheet'!$AC35,0) + IFERROR(INDEX(WAC_Item_Cost,MATCH(1,(K$1=WAC_District)*('Blend Sheet'!$AD$4=WAC_IIN),0))*'Blend Sheet'!$AD35,0) + IFERROR(INDEX(WAC_Item_Cost,MATCH(1,(K$1=WAC_District)*('Blend Sheet'!$AE$4=WAC_IIN),0))*'Blend Sheet'!$AE35,0) + IFERROR(INDEX(WAC_Item_Cost,MATCH(1,(K$1=WAC_District)*('Blend Sheet'!$AF$4=WAC_IIN),0))*'Blend Sheet'!$AF35,0) + IFERROR(INDEX(WAC_Item_Cost,MATCH(1,(K$1=WAC_District)*('Blend Sheet'!$AG$4=WAC_IIN),0))*'Blend Sheet'!$AG35,0) + IFERROR(INDEX(WAC_Item_Cost,MATCH(1,(K$1=WAC_District)*('Blend Sheet'!$AH$4=WAC_IIN),0))*'Blend Sheet'!$AH35,0) + IFERROR(INDEX(WAC_Item_Cost,MATCH(1,(K$1=WAC_District)*('Blend Sheet'!$AI$4=WAC_IIN),0))*'Blend Sheet'!$AI35,0) + IFERROR(INDEX(WAC_Item_Cost,MATCH(1,(K$1=WAC_District)*('Blend Sheet'!$AJ$4=WAC_IIN),0))*'Blend Sheet'!$AJ35,0) + IFERROR(INDEX(WAC_Item_Cost,MATCH(1,(K$1=WAC_District)*('Blend Sheet'!$AK$4=WAC_IIN),0))*'Blend Sheet'!$AK35,0) + IFERROR(INDEX(WAC_Item_Cost,MATCH(1,(K$1=WAC_District)*('Blend Sheet'!$AL$4=WAC_IIN),0))*'Blend Sheet'!$AL35,0) + IFERROR(INDEX(WAC_Item_Cost,MATCH(1,(K$1=WAC_District)*('Blend Sheet'!$AM$4=WAC_IIN),0))*'Blend Sheet'!$AM35,0) + IFERROR(INDEX(WAC_Item_Cost,MATCH(1,(K$1=WAC_District)*('Blend Sheet'!$AN$4=WAC_IIN),0))*'Blend Sheet'!$AN35,0) + IFERROR(INDEX(WAC_Item_Cost,MATCH(1,(K$1=WAC_District)*('Blend Sheet'!$AO$4=WAC_IIN),0))*'Blend Sheet'!$AO35,0) + IFERROR(INDEX(WAC_Item_Cost,MATCH(1,(K$1=WAC_District)*('Blend Sheet'!$AP$4=WAC_IIN),0))*'Blend Sheet'!$AP35/1000,0)</f>
        <v>93.336759405000009</v>
      </c>
      <c r="L32" s="245">
        <f t="array" ref="L32">IFERROR(INDEX(WAC_Item_Cost,MATCH(1,(L$1=WAC_District)*('Blend Sheet'!$C$4=WAC_IIN),0))*'Blend Sheet'!$C35/1000,0) + IFERROR(INDEX(WAC_Item_Cost,MATCH(1,(L$1=WAC_District)*('Blend Sheet'!$D$4=WAC_IIN),0))*'Blend Sheet'!$D35/1000,0) + IFERROR(INDEX(WAC_Item_Cost,MATCH(1,(L$1=WAC_District)*('Blend Sheet'!$E$4=WAC_IIN),0))*'Blend Sheet'!$E35/1000,0) + IFERROR(INDEX(WAC_Item_Cost,MATCH(1,(L$1=WAC_District)*('Blend Sheet'!$F$4=WAC_IIN),0))*'Blend Sheet'!$F35/1000,0)  + IFERROR(INDEX(WAC_Item_Cost,MATCH(1,(L$1=WAC_District)*('Blend Sheet'!$G$4=WAC_IIN),0))*'Blend Sheet'!$G35,0) + IFERROR(INDEX(WAC_Item_Cost,MATCH(1,(L$1=WAC_District)*('Blend Sheet'!$H$4=WAC_IIN),0))*'Blend Sheet'!$H35,0)  + IFERROR(INDEX(WAC_Item_Cost,MATCH(1,(L$1=WAC_District)*('Blend Sheet'!$I$4=WAC_IIN),0))*'Blend Sheet'!$I35,0) + IFERROR(INDEX(WAC_Item_Cost,MATCH(1,(L$1=WAC_District)*('Blend Sheet'!$J$4=WAC_IIN),0))*'Blend Sheet'!$J35,0) + IFERROR(INDEX(WAC_Item_Cost,MATCH(1,(L$1=WAC_District)*('Blend Sheet'!$K$4=WAC_IIN),0))*'Blend Sheet'!$K35,0) + IFERROR(INDEX(WAC_Item_Cost,MATCH(1,(L$1=WAC_District)*('Blend Sheet'!$L$4=WAC_IIN),0))*'Blend Sheet'!$L35,0) + IFERROR(INDEX(WAC_Item_Cost,MATCH(1,(L$1=WAC_District)*('Blend Sheet'!$M$4=WAC_IIN),0))*'Blend Sheet'!$M35,0) + IFERROR(INDEX(WAC_Item_Cost,MATCH(1,(L$1=WAC_District)*('Blend Sheet'!$N$4=WAC_IIN),0))*'Blend Sheet'!$N35,0) + IFERROR(INDEX(WAC_Item_Cost,MATCH(1,(L$1=WAC_District)*('Blend Sheet'!$O$4=WAC_IIN),0))*'Blend Sheet'!$O35,0) + IFERROR(INDEX(WAC_Item_Cost,MATCH(1,(L$1=WAC_District)*('Blend Sheet'!$P$4=WAC_IIN),0))*'Blend Sheet'!$P35,0) + IFERROR(INDEX(WAC_Item_Cost,MATCH(1,(L$1=WAC_District)*('Blend Sheet'!$Q$4=WAC_IIN),0))*'Blend Sheet'!$Q35,0) + IFERROR(INDEX(WAC_Item_Cost,MATCH(1,(L$1=WAC_District)*('Blend Sheet'!$R$4=WAC_IIN),0))*'Blend Sheet'!$R35,0) + IFERROR(INDEX(WAC_Item_Cost,MATCH(1,(L$1=WAC_District)*('Blend Sheet'!$S$4=WAC_IIN),0))*'Blend Sheet'!$S35,0) + IFERROR(INDEX(WAC_Item_Cost,MATCH(1,(L$1=WAC_District)*('Blend Sheet'!$T$4=WAC_IIN),0))*'Blend Sheet'!$T35,0) + IFERROR(INDEX(WAC_Item_Cost,MATCH(1,(L$1=WAC_District)*('Blend Sheet'!$U$4=WAC_IIN),0))*'Blend Sheet'!$U35,0) + IFERROR(INDEX(WAC_Item_Cost,MATCH(1,(L$1=WAC_District)*('Blend Sheet'!$V$4=WAC_IIN),0))*'Blend Sheet'!$V35,0) + IFERROR(INDEX(WAC_Item_Cost,MATCH(1,(L$1=WAC_District)*('Blend Sheet'!$W$4=WAC_IIN),0))*'Blend Sheet'!$W35,0) + IFERROR(INDEX(WAC_Item_Cost,MATCH(1,(L$1=WAC_District)*('Blend Sheet'!$X$4=WAC_IIN),0))*'Blend Sheet'!$X35,0) + IFERROR(INDEX(WAC_Item_Cost,MATCH(1,(L$1=WAC_District)*('Blend Sheet'!$Y$4=WAC_IIN),0))*'Blend Sheet'!$Y35,0) + IFERROR(INDEX(WAC_Item_Cost,MATCH(1,(L$1=WAC_District)*('Blend Sheet'!$Z$4=WAC_IIN),0))*'Blend Sheet'!$Z35,0) + IFERROR(INDEX(WAC_Item_Cost,MATCH(1,(L$1=WAC_District)*('Blend Sheet'!$AA$4=WAC_IIN),0))*'Blend Sheet'!$AA35,0) + IFERROR(INDEX(WAC_Item_Cost,MATCH(1,(L$1=WAC_District)*('Blend Sheet'!$AB$4=WAC_IIN),0))*'Blend Sheet'!$AB35,0) + IFERROR(INDEX(WAC_Item_Cost,MATCH(1,(L$1=WAC_District)*('Blend Sheet'!$AC$4=WAC_IIN),0))*'Blend Sheet'!$AC35,0) + IFERROR(INDEX(WAC_Item_Cost,MATCH(1,(L$1=WAC_District)*('Blend Sheet'!$AD$4=WAC_IIN),0))*'Blend Sheet'!$AD35,0) + IFERROR(INDEX(WAC_Item_Cost,MATCH(1,(L$1=WAC_District)*('Blend Sheet'!$AE$4=WAC_IIN),0))*'Blend Sheet'!$AE35,0) + IFERROR(INDEX(WAC_Item_Cost,MATCH(1,(L$1=WAC_District)*('Blend Sheet'!$AF$4=WAC_IIN),0))*'Blend Sheet'!$AF35,0) + IFERROR(INDEX(WAC_Item_Cost,MATCH(1,(L$1=WAC_District)*('Blend Sheet'!$AG$4=WAC_IIN),0))*'Blend Sheet'!$AG35,0) + IFERROR(INDEX(WAC_Item_Cost,MATCH(1,(L$1=WAC_District)*('Blend Sheet'!$AH$4=WAC_IIN),0))*'Blend Sheet'!$AH35,0) + IFERROR(INDEX(WAC_Item_Cost,MATCH(1,(L$1=WAC_District)*('Blend Sheet'!$AI$4=WAC_IIN),0))*'Blend Sheet'!$AI35,0) + IFERROR(INDEX(WAC_Item_Cost,MATCH(1,(L$1=WAC_District)*('Blend Sheet'!$AJ$4=WAC_IIN),0))*'Blend Sheet'!$AJ35,0) + IFERROR(INDEX(WAC_Item_Cost,MATCH(1,(L$1=WAC_District)*('Blend Sheet'!$AK$4=WAC_IIN),0))*'Blend Sheet'!$AK35,0) + IFERROR(INDEX(WAC_Item_Cost,MATCH(1,(L$1=WAC_District)*('Blend Sheet'!$AL$4=WAC_IIN),0))*'Blend Sheet'!$AL35,0) + IFERROR(INDEX(WAC_Item_Cost,MATCH(1,(L$1=WAC_District)*('Blend Sheet'!$AM$4=WAC_IIN),0))*'Blend Sheet'!$AM35,0) + IFERROR(INDEX(WAC_Item_Cost,MATCH(1,(L$1=WAC_District)*('Blend Sheet'!$AN$4=WAC_IIN),0))*'Blend Sheet'!$AN35,0) + IFERROR(INDEX(WAC_Item_Cost,MATCH(1,(L$1=WAC_District)*('Blend Sheet'!$AO$4=WAC_IIN),0))*'Blend Sheet'!$AO35,0) + IFERROR(INDEX(WAC_Item_Cost,MATCH(1,(L$1=WAC_District)*('Blend Sheet'!$AP$4=WAC_IIN),0))*'Blend Sheet'!$AP35/1000,0)</f>
        <v>103.11495388499999</v>
      </c>
    </row>
    <row r="33" spans="1:12" x14ac:dyDescent="0.25">
      <c r="A33" t="str">
        <f>'Blend Sheet'!A36</f>
        <v>2:1:8 'G' (Sask)</v>
      </c>
      <c r="B33" s="245"/>
      <c r="C33" s="245"/>
      <c r="D33" s="245">
        <f t="array" ref="D33">IFERROR(INDEX(WAC_Item_Cost,MATCH(1,(D$1=WAC_District)*('Blend Sheet'!$C$4=WAC_IIN),0))*'Blend Sheet'!$C36/1000,0) + IFERROR(INDEX(WAC_Item_Cost,MATCH(1,(D$1=WAC_District)*('Blend Sheet'!$D$4=WAC_IIN),0))*'Blend Sheet'!$D36/1000,0) + IFERROR(INDEX(WAC_Item_Cost,MATCH(1,(D$1=WAC_District)*('Blend Sheet'!$E$4=WAC_IIN),0))*'Blend Sheet'!$E36/1000,0) + IFERROR(INDEX(WAC_Item_Cost,MATCH(1,(D$1=WAC_District)*('Blend Sheet'!$F$4=WAC_IIN),0))*'Blend Sheet'!$F36/1000,0)  + IFERROR(INDEX(WAC_Item_Cost,MATCH(1,(D$1=WAC_District)*('Blend Sheet'!$G$4=WAC_IIN),0))*'Blend Sheet'!$G36,0) + IFERROR(INDEX(WAC_Item_Cost,MATCH(1,(D$1=WAC_District)*('Blend Sheet'!$H$4=WAC_IIN),0))*'Blend Sheet'!$H36,0)  + IFERROR(INDEX(WAC_Item_Cost,MATCH(1,(D$1=WAC_District)*('Blend Sheet'!$I$4=WAC_IIN),0))*'Blend Sheet'!$I36,0) + IFERROR(INDEX(WAC_Item_Cost,MATCH(1,(D$1=WAC_District)*('Blend Sheet'!$J$4=WAC_IIN),0))*'Blend Sheet'!$J36,0) + IFERROR(INDEX(WAC_Item_Cost,MATCH(1,(D$1=WAC_District)*('Blend Sheet'!$K$4=WAC_IIN),0))*'Blend Sheet'!$K36,0) + IFERROR(INDEX(WAC_Item_Cost,MATCH(1,(D$1=WAC_District)*('Blend Sheet'!$L$4=WAC_IIN),0))*'Blend Sheet'!$L36,0) + IFERROR(INDEX(WAC_Item_Cost,MATCH(1,(D$1=WAC_District)*('Blend Sheet'!$M$4=WAC_IIN),0))*'Blend Sheet'!$M36,0) + IFERROR(INDEX(WAC_Item_Cost,MATCH(1,(D$1=WAC_District)*('Blend Sheet'!$N$4=WAC_IIN),0))*'Blend Sheet'!$N36,0) + IFERROR(INDEX(WAC_Item_Cost,MATCH(1,(D$1=WAC_District)*('Blend Sheet'!$O$4=WAC_IIN),0))*'Blend Sheet'!$O36,0) + IFERROR(INDEX(WAC_Item_Cost,MATCH(1,(D$1=WAC_District)*('Blend Sheet'!$P$4=WAC_IIN),0))*'Blend Sheet'!$P36,0) + IFERROR(INDEX(WAC_Item_Cost,MATCH(1,(D$1=WAC_District)*('Blend Sheet'!$Q$4=WAC_IIN),0))*'Blend Sheet'!$Q36,0) + IFERROR(INDEX(WAC_Item_Cost,MATCH(1,(D$1=WAC_District)*('Blend Sheet'!$R$4=WAC_IIN),0))*'Blend Sheet'!$R36,0) + IFERROR(INDEX(WAC_Item_Cost,MATCH(1,(D$1=WAC_District)*('Blend Sheet'!$S$4=WAC_IIN),0))*'Blend Sheet'!$S36,0) + IFERROR(INDEX(WAC_Item_Cost,MATCH(1,(D$1=WAC_District)*('Blend Sheet'!$T$4=WAC_IIN),0))*'Blend Sheet'!$T36,0) + IFERROR(INDEX(WAC_Item_Cost,MATCH(1,(D$1=WAC_District)*('Blend Sheet'!$U$4=WAC_IIN),0))*'Blend Sheet'!$U36,0) + IFERROR(INDEX(WAC_Item_Cost,MATCH(1,(D$1=WAC_District)*('Blend Sheet'!$V$4=WAC_IIN),0))*'Blend Sheet'!$V36,0) + IFERROR(INDEX(WAC_Item_Cost,MATCH(1,(D$1=WAC_District)*('Blend Sheet'!$W$4=WAC_IIN),0))*'Blend Sheet'!$W36,0) + IFERROR(INDEX(WAC_Item_Cost,MATCH(1,(D$1=WAC_District)*('Blend Sheet'!$X$4=WAC_IIN),0))*'Blend Sheet'!$X36,0) + IFERROR(INDEX(WAC_Item_Cost,MATCH(1,(D$1=WAC_District)*('Blend Sheet'!$Y$4=WAC_IIN),0))*'Blend Sheet'!$Y36,0) + IFERROR(INDEX(WAC_Item_Cost,MATCH(1,(D$1=WAC_District)*('Blend Sheet'!$Z$4=WAC_IIN),0))*'Blend Sheet'!$Z36,0) + IFERROR(INDEX(WAC_Item_Cost,MATCH(1,(D$1=WAC_District)*('Blend Sheet'!$AA$4=WAC_IIN),0))*'Blend Sheet'!$AA36,0) + IFERROR(INDEX(WAC_Item_Cost,MATCH(1,(D$1=WAC_District)*('Blend Sheet'!$AB$4=WAC_IIN),0))*'Blend Sheet'!$AB36,0) + IFERROR(INDEX(WAC_Item_Cost,MATCH(1,(D$1=WAC_District)*('Blend Sheet'!$AC$4=WAC_IIN),0))*'Blend Sheet'!$AC36,0) + IFERROR(INDEX(WAC_Item_Cost,MATCH(1,(D$1=WAC_District)*('Blend Sheet'!$AD$4=WAC_IIN),0))*'Blend Sheet'!$AD36,0) + IFERROR(INDEX(WAC_Item_Cost,MATCH(1,(D$1=WAC_District)*('Blend Sheet'!$AE$4=WAC_IIN),0))*'Blend Sheet'!$AE36,0) + IFERROR(INDEX(WAC_Item_Cost,MATCH(1,(D$1=WAC_District)*('Blend Sheet'!$AF$4=WAC_IIN),0))*'Blend Sheet'!$AF36,0) + IFERROR(INDEX(WAC_Item_Cost,MATCH(1,(D$1=WAC_District)*('Blend Sheet'!$AG$4=WAC_IIN),0))*'Blend Sheet'!$AG36,0) + IFERROR(INDEX(WAC_Item_Cost,MATCH(1,(D$1=WAC_District)*('Blend Sheet'!$AH$4=WAC_IIN),0))*'Blend Sheet'!$AH36,0) + IFERROR(INDEX(WAC_Item_Cost,MATCH(1,(D$1=WAC_District)*('Blend Sheet'!$AI$4=WAC_IIN),0))*'Blend Sheet'!$AI36,0) + IFERROR(INDEX(WAC_Item_Cost,MATCH(1,(D$1=WAC_District)*('Blend Sheet'!$AJ$4=WAC_IIN),0))*'Blend Sheet'!$AJ36,0) + IFERROR(INDEX(WAC_Item_Cost,MATCH(1,(D$1=WAC_District)*('Blend Sheet'!$AK$4=WAC_IIN),0))*'Blend Sheet'!$AK36,0) + IFERROR(INDEX(WAC_Item_Cost,MATCH(1,(D$1=WAC_District)*('Blend Sheet'!$AL$4=WAC_IIN),0))*'Blend Sheet'!$AL36,0) + IFERROR(INDEX(WAC_Item_Cost,MATCH(1,(D$1=WAC_District)*('Blend Sheet'!$AM$4=WAC_IIN),0))*'Blend Sheet'!$AM36,0) + IFERROR(INDEX(WAC_Item_Cost,MATCH(1,(D$1=WAC_District)*('Blend Sheet'!$AN$4=WAC_IIN),0))*'Blend Sheet'!$AN36,0) + IFERROR(INDEX(WAC_Item_Cost,MATCH(1,(D$1=WAC_District)*('Blend Sheet'!$AO$4=WAC_IIN),0))*'Blend Sheet'!$AO36,0) + IFERROR(INDEX(WAC_Item_Cost,MATCH(1,(D$1=WAC_District)*('Blend Sheet'!$AP$4=WAC_IIN),0))*'Blend Sheet'!$AP36/1000,0)</f>
        <v>192.02021190400001</v>
      </c>
      <c r="E33" s="245"/>
      <c r="F33" s="245"/>
      <c r="G33" s="245"/>
      <c r="H33" s="245"/>
      <c r="I33" s="245"/>
      <c r="J33" s="245"/>
      <c r="K33" s="245"/>
      <c r="L33" s="245"/>
    </row>
    <row r="34" spans="1:12" x14ac:dyDescent="0.25">
      <c r="A34" t="str">
        <f>'Blend Sheet'!A37</f>
        <v>ASC (IV)</v>
      </c>
      <c r="B34" s="245">
        <f t="array" ref="B34">IFERROR(INDEX(WAC_Item_Cost,MATCH(1,(B$1=WAC_District)*('Blend Sheet'!$C$4=WAC_IIN),0))*'Blend Sheet'!$C37/1000,0) + IFERROR(INDEX(WAC_Item_Cost,MATCH(1,(B$1=WAC_District)*('Blend Sheet'!$D$4=WAC_IIN),0))*'Blend Sheet'!$D37/1000,0) + IFERROR(INDEX(WAC_Item_Cost,MATCH(1,(B$1=WAC_District)*('Blend Sheet'!$E$4=WAC_IIN),0))*'Blend Sheet'!$E37/1000,0) + IFERROR(INDEX(WAC_Item_Cost,MATCH(1,(B$1=WAC_District)*('Blend Sheet'!$F$4=WAC_IIN),0))*'Blend Sheet'!$F37/1000,0)  + IFERROR(INDEX(WAC_Item_Cost,MATCH(1,(B$1=WAC_District)*('Blend Sheet'!$G$4=WAC_IIN),0))*'Blend Sheet'!$G37,0) + IFERROR(INDEX(WAC_Item_Cost,MATCH(1,(B$1=WAC_District)*('Blend Sheet'!$H$4=WAC_IIN),0))*'Blend Sheet'!$H37,0)  + IFERROR(INDEX(WAC_Item_Cost,MATCH(1,(B$1=WAC_District)*('Blend Sheet'!$I$4=WAC_IIN),0))*'Blend Sheet'!$I37,0) + IFERROR(INDEX(WAC_Item_Cost,MATCH(1,(B$1=WAC_District)*('Blend Sheet'!$J$4=WAC_IIN),0))*'Blend Sheet'!$J37,0) + IFERROR(INDEX(WAC_Item_Cost,MATCH(1,(B$1=WAC_District)*('Blend Sheet'!$K$4=WAC_IIN),0))*'Blend Sheet'!$K37,0) + IFERROR(INDEX(WAC_Item_Cost,MATCH(1,(B$1=WAC_District)*('Blend Sheet'!$L$4=WAC_IIN),0))*'Blend Sheet'!$L37,0) + IFERROR(INDEX(WAC_Item_Cost,MATCH(1,(B$1=WAC_District)*('Blend Sheet'!$M$4=WAC_IIN),0))*'Blend Sheet'!$M37,0) + IFERROR(INDEX(WAC_Item_Cost,MATCH(1,(B$1=WAC_District)*('Blend Sheet'!$N$4=WAC_IIN),0))*'Blend Sheet'!$N37,0) + IFERROR(INDEX(WAC_Item_Cost,MATCH(1,(B$1=WAC_District)*('Blend Sheet'!$O$4=WAC_IIN),0))*'Blend Sheet'!$O37,0) + IFERROR(INDEX(WAC_Item_Cost,MATCH(1,(B$1=WAC_District)*('Blend Sheet'!$P$4=WAC_IIN),0))*'Blend Sheet'!$P37,0) + IFERROR(INDEX(WAC_Item_Cost,MATCH(1,(B$1=WAC_District)*('Blend Sheet'!$Q$4=WAC_IIN),0))*'Blend Sheet'!$Q37,0) + IFERROR(INDEX(WAC_Item_Cost,MATCH(1,(B$1=WAC_District)*('Blend Sheet'!$R$4=WAC_IIN),0))*'Blend Sheet'!$R37,0) + IFERROR(INDEX(WAC_Item_Cost,MATCH(1,(B$1=WAC_District)*('Blend Sheet'!$S$4=WAC_IIN),0))*'Blend Sheet'!$S37,0) + IFERROR(INDEX(WAC_Item_Cost,MATCH(1,(B$1=WAC_District)*('Blend Sheet'!$T$4=WAC_IIN),0))*'Blend Sheet'!$T37,0) + IFERROR(INDEX(WAC_Item_Cost,MATCH(1,(B$1=WAC_District)*('Blend Sheet'!$U$4=WAC_IIN),0))*'Blend Sheet'!$U37,0) + IFERROR(INDEX(WAC_Item_Cost,MATCH(1,(B$1=WAC_District)*('Blend Sheet'!$V$4=WAC_IIN),0))*'Blend Sheet'!$V37,0) + IFERROR(INDEX(WAC_Item_Cost,MATCH(1,(B$1=WAC_District)*('Blend Sheet'!$W$4=WAC_IIN),0))*'Blend Sheet'!$W37,0) + IFERROR(INDEX(WAC_Item_Cost,MATCH(1,(B$1=WAC_District)*('Blend Sheet'!$X$4=WAC_IIN),0))*'Blend Sheet'!$X37,0) + IFERROR(INDEX(WAC_Item_Cost,MATCH(1,(B$1=WAC_District)*('Blend Sheet'!$Y$4=WAC_IIN),0))*'Blend Sheet'!$Y37,0) + IFERROR(INDEX(WAC_Item_Cost,MATCH(1,(B$1=WAC_District)*('Blend Sheet'!$Z$4=WAC_IIN),0))*'Blend Sheet'!$Z37,0) + IFERROR(INDEX(WAC_Item_Cost,MATCH(1,(B$1=WAC_District)*('Blend Sheet'!$AA$4=WAC_IIN),0))*'Blend Sheet'!$AA37,0) + IFERROR(INDEX(WAC_Item_Cost,MATCH(1,(B$1=WAC_District)*('Blend Sheet'!$AB$4=WAC_IIN),0))*'Blend Sheet'!$AB37,0) + IFERROR(INDEX(WAC_Item_Cost,MATCH(1,(B$1=WAC_District)*('Blend Sheet'!$AC$4=WAC_IIN),0))*'Blend Sheet'!$AC37,0) + IFERROR(INDEX(WAC_Item_Cost,MATCH(1,(B$1=WAC_District)*('Blend Sheet'!$AD$4=WAC_IIN),0))*'Blend Sheet'!$AD37,0) + IFERROR(INDEX(WAC_Item_Cost,MATCH(1,(B$1=WAC_District)*('Blend Sheet'!$AE$4=WAC_IIN),0))*'Blend Sheet'!$AE37,0) + IFERROR(INDEX(WAC_Item_Cost,MATCH(1,(B$1=WAC_District)*('Blend Sheet'!$AF$4=WAC_IIN),0))*'Blend Sheet'!$AF37,0) + IFERROR(INDEX(WAC_Item_Cost,MATCH(1,(B$1=WAC_District)*('Blend Sheet'!$AG$4=WAC_IIN),0))*'Blend Sheet'!$AG37,0) + IFERROR(INDEX(WAC_Item_Cost,MATCH(1,(B$1=WAC_District)*('Blend Sheet'!$AH$4=WAC_IIN),0))*'Blend Sheet'!$AH37,0) + IFERROR(INDEX(WAC_Item_Cost,MATCH(1,(B$1=WAC_District)*('Blend Sheet'!$AI$4=WAC_IIN),0))*'Blend Sheet'!$AI37,0) + IFERROR(INDEX(WAC_Item_Cost,MATCH(1,(B$1=WAC_District)*('Blend Sheet'!$AJ$4=WAC_IIN),0))*'Blend Sheet'!$AJ37,0) + IFERROR(INDEX(WAC_Item_Cost,MATCH(1,(B$1=WAC_District)*('Blend Sheet'!$AK$4=WAC_IIN),0))*'Blend Sheet'!$AK37,0) + IFERROR(INDEX(WAC_Item_Cost,MATCH(1,(B$1=WAC_District)*('Blend Sheet'!$AL$4=WAC_IIN),0))*'Blend Sheet'!$AL37,0) + IFERROR(INDEX(WAC_Item_Cost,MATCH(1,(B$1=WAC_District)*('Blend Sheet'!$AM$4=WAC_IIN),0))*'Blend Sheet'!$AM37,0) + IFERROR(INDEX(WAC_Item_Cost,MATCH(1,(B$1=WAC_District)*('Blend Sheet'!$AN$4=WAC_IIN),0))*'Blend Sheet'!$AN37,0) + IFERROR(INDEX(WAC_Item_Cost,MATCH(1,(B$1=WAC_District)*('Blend Sheet'!$AO$4=WAC_IIN),0))*'Blend Sheet'!$AO37,0) + IFERROR(INDEX(WAC_Item_Cost,MATCH(1,(B$1=WAC_District)*('Blend Sheet'!$AP$4=WAC_IIN),0))*'Blend Sheet'!$AP37/1000,0)</f>
        <v>143.73058850000001</v>
      </c>
      <c r="C34" s="245">
        <f t="array" ref="C34">IFERROR(INDEX(WAC_Item_Cost,MATCH(1,(C$1=WAC_District)*('Blend Sheet'!$C$4=WAC_IIN),0))*'Blend Sheet'!$C37/1000,0) + IFERROR(INDEX(WAC_Item_Cost,MATCH(1,(C$1=WAC_District)*('Blend Sheet'!$D$4=WAC_IIN),0))*'Blend Sheet'!$D37/1000,0) + IFERROR(INDEX(WAC_Item_Cost,MATCH(1,(C$1=WAC_District)*('Blend Sheet'!$E$4=WAC_IIN),0))*'Blend Sheet'!$E37/1000,0) + IFERROR(INDEX(WAC_Item_Cost,MATCH(1,(C$1=WAC_District)*('Blend Sheet'!$F$4=WAC_IIN),0))*'Blend Sheet'!$F37/1000,0)  + IFERROR(INDEX(WAC_Item_Cost,MATCH(1,(C$1=WAC_District)*('Blend Sheet'!$G$4=WAC_IIN),0))*'Blend Sheet'!$G37,0) + IFERROR(INDEX(WAC_Item_Cost,MATCH(1,(C$1=WAC_District)*('Blend Sheet'!$H$4=WAC_IIN),0))*'Blend Sheet'!$H37,0)  + IFERROR(INDEX(WAC_Item_Cost,MATCH(1,(C$1=WAC_District)*('Blend Sheet'!$I$4=WAC_IIN),0))*'Blend Sheet'!$I37,0) + IFERROR(INDEX(WAC_Item_Cost,MATCH(1,(C$1=WAC_District)*('Blend Sheet'!$J$4=WAC_IIN),0))*'Blend Sheet'!$J37,0) + IFERROR(INDEX(WAC_Item_Cost,MATCH(1,(C$1=WAC_District)*('Blend Sheet'!$K$4=WAC_IIN),0))*'Blend Sheet'!$K37,0) + IFERROR(INDEX(WAC_Item_Cost,MATCH(1,(C$1=WAC_District)*('Blend Sheet'!$L$4=WAC_IIN),0))*'Blend Sheet'!$L37,0) + IFERROR(INDEX(WAC_Item_Cost,MATCH(1,(C$1=WAC_District)*('Blend Sheet'!$M$4=WAC_IIN),0))*'Blend Sheet'!$M37,0) + IFERROR(INDEX(WAC_Item_Cost,MATCH(1,(C$1=WAC_District)*('Blend Sheet'!$N$4=WAC_IIN),0))*'Blend Sheet'!$N37,0) + IFERROR(INDEX(WAC_Item_Cost,MATCH(1,(C$1=WAC_District)*('Blend Sheet'!$O$4=WAC_IIN),0))*'Blend Sheet'!$O37,0) + IFERROR(INDEX(WAC_Item_Cost,MATCH(1,(C$1=WAC_District)*('Blend Sheet'!$P$4=WAC_IIN),0))*'Blend Sheet'!$P37,0) + IFERROR(INDEX(WAC_Item_Cost,MATCH(1,(C$1=WAC_District)*('Blend Sheet'!$Q$4=WAC_IIN),0))*'Blend Sheet'!$Q37,0) + IFERROR(INDEX(WAC_Item_Cost,MATCH(1,(C$1=WAC_District)*('Blend Sheet'!$R$4=WAC_IIN),0))*'Blend Sheet'!$R37,0) + IFERROR(INDEX(WAC_Item_Cost,MATCH(1,(C$1=WAC_District)*('Blend Sheet'!$S$4=WAC_IIN),0))*'Blend Sheet'!$S37,0) + IFERROR(INDEX(WAC_Item_Cost,MATCH(1,(C$1=WAC_District)*('Blend Sheet'!$T$4=WAC_IIN),0))*'Blend Sheet'!$T37,0) + IFERROR(INDEX(WAC_Item_Cost,MATCH(1,(C$1=WAC_District)*('Blend Sheet'!$U$4=WAC_IIN),0))*'Blend Sheet'!$U37,0) + IFERROR(INDEX(WAC_Item_Cost,MATCH(1,(C$1=WAC_District)*('Blend Sheet'!$V$4=WAC_IIN),0))*'Blend Sheet'!$V37,0) + IFERROR(INDEX(WAC_Item_Cost,MATCH(1,(C$1=WAC_District)*('Blend Sheet'!$W$4=WAC_IIN),0))*'Blend Sheet'!$W37,0) + IFERROR(INDEX(WAC_Item_Cost,MATCH(1,(C$1=WAC_District)*('Blend Sheet'!$X$4=WAC_IIN),0))*'Blend Sheet'!$X37,0) + IFERROR(INDEX(WAC_Item_Cost,MATCH(1,(C$1=WAC_District)*('Blend Sheet'!$Y$4=WAC_IIN),0))*'Blend Sheet'!$Y37,0) + IFERROR(INDEX(WAC_Item_Cost,MATCH(1,(C$1=WAC_District)*('Blend Sheet'!$Z$4=WAC_IIN),0))*'Blend Sheet'!$Z37,0) + IFERROR(INDEX(WAC_Item_Cost,MATCH(1,(C$1=WAC_District)*('Blend Sheet'!$AA$4=WAC_IIN),0))*'Blend Sheet'!$AA37,0) + IFERROR(INDEX(WAC_Item_Cost,MATCH(1,(C$1=WAC_District)*('Blend Sheet'!$AB$4=WAC_IIN),0))*'Blend Sheet'!$AB37,0) + IFERROR(INDEX(WAC_Item_Cost,MATCH(1,(C$1=WAC_District)*('Blend Sheet'!$AC$4=WAC_IIN),0))*'Blend Sheet'!$AC37,0) + IFERROR(INDEX(WAC_Item_Cost,MATCH(1,(C$1=WAC_District)*('Blend Sheet'!$AD$4=WAC_IIN),0))*'Blend Sheet'!$AD37,0) + IFERROR(INDEX(WAC_Item_Cost,MATCH(1,(C$1=WAC_District)*('Blend Sheet'!$AE$4=WAC_IIN),0))*'Blend Sheet'!$AE37,0) + IFERROR(INDEX(WAC_Item_Cost,MATCH(1,(C$1=WAC_District)*('Blend Sheet'!$AF$4=WAC_IIN),0))*'Blend Sheet'!$AF37,0) + IFERROR(INDEX(WAC_Item_Cost,MATCH(1,(C$1=WAC_District)*('Blend Sheet'!$AG$4=WAC_IIN),0))*'Blend Sheet'!$AG37,0) + IFERROR(INDEX(WAC_Item_Cost,MATCH(1,(C$1=WAC_District)*('Blend Sheet'!$AH$4=WAC_IIN),0))*'Blend Sheet'!$AH37,0) + IFERROR(INDEX(WAC_Item_Cost,MATCH(1,(C$1=WAC_District)*('Blend Sheet'!$AI$4=WAC_IIN),0))*'Blend Sheet'!$AI37,0) + IFERROR(INDEX(WAC_Item_Cost,MATCH(1,(C$1=WAC_District)*('Blend Sheet'!$AJ$4=WAC_IIN),0))*'Blend Sheet'!$AJ37,0) + IFERROR(INDEX(WAC_Item_Cost,MATCH(1,(C$1=WAC_District)*('Blend Sheet'!$AK$4=WAC_IIN),0))*'Blend Sheet'!$AK37,0) + IFERROR(INDEX(WAC_Item_Cost,MATCH(1,(C$1=WAC_District)*('Blend Sheet'!$AL$4=WAC_IIN),0))*'Blend Sheet'!$AL37,0) + IFERROR(INDEX(WAC_Item_Cost,MATCH(1,(C$1=WAC_District)*('Blend Sheet'!$AM$4=WAC_IIN),0))*'Blend Sheet'!$AM37,0) + IFERROR(INDEX(WAC_Item_Cost,MATCH(1,(C$1=WAC_District)*('Blend Sheet'!$AN$4=WAC_IIN),0))*'Blend Sheet'!$AN37,0) + IFERROR(INDEX(WAC_Item_Cost,MATCH(1,(C$1=WAC_District)*('Blend Sheet'!$AO$4=WAC_IIN),0))*'Blend Sheet'!$AO37,0) + IFERROR(INDEX(WAC_Item_Cost,MATCH(1,(C$1=WAC_District)*('Blend Sheet'!$AP$4=WAC_IIN),0))*'Blend Sheet'!$AP37/1000,0)</f>
        <v>167.15077550000001</v>
      </c>
      <c r="D34" s="245">
        <f t="array" ref="D34">IFERROR(INDEX(WAC_Item_Cost,MATCH(1,(D$1=WAC_District)*('Blend Sheet'!$C$4=WAC_IIN),0))*'Blend Sheet'!$C37/1000,0) + IFERROR(INDEX(WAC_Item_Cost,MATCH(1,(D$1=WAC_District)*('Blend Sheet'!$D$4=WAC_IIN),0))*'Blend Sheet'!$D37/1000,0) + IFERROR(INDEX(WAC_Item_Cost,MATCH(1,(D$1=WAC_District)*('Blend Sheet'!$E$4=WAC_IIN),0))*'Blend Sheet'!$E37/1000,0) + IFERROR(INDEX(WAC_Item_Cost,MATCH(1,(D$1=WAC_District)*('Blend Sheet'!$F$4=WAC_IIN),0))*'Blend Sheet'!$F37/1000,0)  + IFERROR(INDEX(WAC_Item_Cost,MATCH(1,(D$1=WAC_District)*('Blend Sheet'!$G$4=WAC_IIN),0))*'Blend Sheet'!$G37,0) + IFERROR(INDEX(WAC_Item_Cost,MATCH(1,(D$1=WAC_District)*('Blend Sheet'!$H$4=WAC_IIN),0))*'Blend Sheet'!$H37,0)  + IFERROR(INDEX(WAC_Item_Cost,MATCH(1,(D$1=WAC_District)*('Blend Sheet'!$I$4=WAC_IIN),0))*'Blend Sheet'!$I37,0) + IFERROR(INDEX(WAC_Item_Cost,MATCH(1,(D$1=WAC_District)*('Blend Sheet'!$J$4=WAC_IIN),0))*'Blend Sheet'!$J37,0) + IFERROR(INDEX(WAC_Item_Cost,MATCH(1,(D$1=WAC_District)*('Blend Sheet'!$K$4=WAC_IIN),0))*'Blend Sheet'!$K37,0) + IFERROR(INDEX(WAC_Item_Cost,MATCH(1,(D$1=WAC_District)*('Blend Sheet'!$L$4=WAC_IIN),0))*'Blend Sheet'!$L37,0) + IFERROR(INDEX(WAC_Item_Cost,MATCH(1,(D$1=WAC_District)*('Blend Sheet'!$M$4=WAC_IIN),0))*'Blend Sheet'!$M37,0) + IFERROR(INDEX(WAC_Item_Cost,MATCH(1,(D$1=WAC_District)*('Blend Sheet'!$N$4=WAC_IIN),0))*'Blend Sheet'!$N37,0) + IFERROR(INDEX(WAC_Item_Cost,MATCH(1,(D$1=WAC_District)*('Blend Sheet'!$O$4=WAC_IIN),0))*'Blend Sheet'!$O37,0) + IFERROR(INDEX(WAC_Item_Cost,MATCH(1,(D$1=WAC_District)*('Blend Sheet'!$P$4=WAC_IIN),0))*'Blend Sheet'!$P37,0) + IFERROR(INDEX(WAC_Item_Cost,MATCH(1,(D$1=WAC_District)*('Blend Sheet'!$Q$4=WAC_IIN),0))*'Blend Sheet'!$Q37,0) + IFERROR(INDEX(WAC_Item_Cost,MATCH(1,(D$1=WAC_District)*('Blend Sheet'!$R$4=WAC_IIN),0))*'Blend Sheet'!$R37,0) + IFERROR(INDEX(WAC_Item_Cost,MATCH(1,(D$1=WAC_District)*('Blend Sheet'!$S$4=WAC_IIN),0))*'Blend Sheet'!$S37,0) + IFERROR(INDEX(WAC_Item_Cost,MATCH(1,(D$1=WAC_District)*('Blend Sheet'!$T$4=WAC_IIN),0))*'Blend Sheet'!$T37,0) + IFERROR(INDEX(WAC_Item_Cost,MATCH(1,(D$1=WAC_District)*('Blend Sheet'!$U$4=WAC_IIN),0))*'Blend Sheet'!$U37,0) + IFERROR(INDEX(WAC_Item_Cost,MATCH(1,(D$1=WAC_District)*('Blend Sheet'!$V$4=WAC_IIN),0))*'Blend Sheet'!$V37,0) + IFERROR(INDEX(WAC_Item_Cost,MATCH(1,(D$1=WAC_District)*('Blend Sheet'!$W$4=WAC_IIN),0))*'Blend Sheet'!$W37,0) + IFERROR(INDEX(WAC_Item_Cost,MATCH(1,(D$1=WAC_District)*('Blend Sheet'!$X$4=WAC_IIN),0))*'Blend Sheet'!$X37,0) + IFERROR(INDEX(WAC_Item_Cost,MATCH(1,(D$1=WAC_District)*('Blend Sheet'!$Y$4=WAC_IIN),0))*'Blend Sheet'!$Y37,0) + IFERROR(INDEX(WAC_Item_Cost,MATCH(1,(D$1=WAC_District)*('Blend Sheet'!$Z$4=WAC_IIN),0))*'Blend Sheet'!$Z37,0) + IFERROR(INDEX(WAC_Item_Cost,MATCH(1,(D$1=WAC_District)*('Blend Sheet'!$AA$4=WAC_IIN),0))*'Blend Sheet'!$AA37,0) + IFERROR(INDEX(WAC_Item_Cost,MATCH(1,(D$1=WAC_District)*('Blend Sheet'!$AB$4=WAC_IIN),0))*'Blend Sheet'!$AB37,0) + IFERROR(INDEX(WAC_Item_Cost,MATCH(1,(D$1=WAC_District)*('Blend Sheet'!$AC$4=WAC_IIN),0))*'Blend Sheet'!$AC37,0) + IFERROR(INDEX(WAC_Item_Cost,MATCH(1,(D$1=WAC_District)*('Blend Sheet'!$AD$4=WAC_IIN),0))*'Blend Sheet'!$AD37,0) + IFERROR(INDEX(WAC_Item_Cost,MATCH(1,(D$1=WAC_District)*('Blend Sheet'!$AE$4=WAC_IIN),0))*'Blend Sheet'!$AE37,0) + IFERROR(INDEX(WAC_Item_Cost,MATCH(1,(D$1=WAC_District)*('Blend Sheet'!$AF$4=WAC_IIN),0))*'Blend Sheet'!$AF37,0) + IFERROR(INDEX(WAC_Item_Cost,MATCH(1,(D$1=WAC_District)*('Blend Sheet'!$AG$4=WAC_IIN),0))*'Blend Sheet'!$AG37,0) + IFERROR(INDEX(WAC_Item_Cost,MATCH(1,(D$1=WAC_District)*('Blend Sheet'!$AH$4=WAC_IIN),0))*'Blend Sheet'!$AH37,0) + IFERROR(INDEX(WAC_Item_Cost,MATCH(1,(D$1=WAC_District)*('Blend Sheet'!$AI$4=WAC_IIN),0))*'Blend Sheet'!$AI37,0) + IFERROR(INDEX(WAC_Item_Cost,MATCH(1,(D$1=WAC_District)*('Blend Sheet'!$AJ$4=WAC_IIN),0))*'Blend Sheet'!$AJ37,0) + IFERROR(INDEX(WAC_Item_Cost,MATCH(1,(D$1=WAC_District)*('Blend Sheet'!$AK$4=WAC_IIN),0))*'Blend Sheet'!$AK37,0) + IFERROR(INDEX(WAC_Item_Cost,MATCH(1,(D$1=WAC_District)*('Blend Sheet'!$AL$4=WAC_IIN),0))*'Blend Sheet'!$AL37,0) + IFERROR(INDEX(WAC_Item_Cost,MATCH(1,(D$1=WAC_District)*('Blend Sheet'!$AM$4=WAC_IIN),0))*'Blend Sheet'!$AM37,0) + IFERROR(INDEX(WAC_Item_Cost,MATCH(1,(D$1=WAC_District)*('Blend Sheet'!$AN$4=WAC_IIN),0))*'Blend Sheet'!$AN37,0) + IFERROR(INDEX(WAC_Item_Cost,MATCH(1,(D$1=WAC_District)*('Blend Sheet'!$AO$4=WAC_IIN),0))*'Blend Sheet'!$AO37,0) + IFERROR(INDEX(WAC_Item_Cost,MATCH(1,(D$1=WAC_District)*('Blend Sheet'!$AP$4=WAC_IIN),0))*'Blend Sheet'!$AP37/1000,0)</f>
        <v>174.042306</v>
      </c>
      <c r="E34" s="245">
        <f t="array" ref="E34">IFERROR(INDEX(WAC_Item_Cost,MATCH(1,(E$1=WAC_District)*('Blend Sheet'!$C$4=WAC_IIN),0))*'Blend Sheet'!$C37/1000,0) + IFERROR(INDEX(WAC_Item_Cost,MATCH(1,(E$1=WAC_District)*('Blend Sheet'!$D$4=WAC_IIN),0))*'Blend Sheet'!$D37/1000,0) + IFERROR(INDEX(WAC_Item_Cost,MATCH(1,(E$1=WAC_District)*('Blend Sheet'!$E$4=WAC_IIN),0))*'Blend Sheet'!$E37/1000,0) + IFERROR(INDEX(WAC_Item_Cost,MATCH(1,(E$1=WAC_District)*('Blend Sheet'!$F$4=WAC_IIN),0))*'Blend Sheet'!$F37/1000,0)  + IFERROR(INDEX(WAC_Item_Cost,MATCH(1,(E$1=WAC_District)*('Blend Sheet'!$G$4=WAC_IIN),0))*'Blend Sheet'!$G37,0) + IFERROR(INDEX(WAC_Item_Cost,MATCH(1,(E$1=WAC_District)*('Blend Sheet'!$H$4=WAC_IIN),0))*'Blend Sheet'!$H37,0)  + IFERROR(INDEX(WAC_Item_Cost,MATCH(1,(E$1=WAC_District)*('Blend Sheet'!$I$4=WAC_IIN),0))*'Blend Sheet'!$I37,0) + IFERROR(INDEX(WAC_Item_Cost,MATCH(1,(E$1=WAC_District)*('Blend Sheet'!$J$4=WAC_IIN),0))*'Blend Sheet'!$J37,0) + IFERROR(INDEX(WAC_Item_Cost,MATCH(1,(E$1=WAC_District)*('Blend Sheet'!$K$4=WAC_IIN),0))*'Blend Sheet'!$K37,0) + IFERROR(INDEX(WAC_Item_Cost,MATCH(1,(E$1=WAC_District)*('Blend Sheet'!$L$4=WAC_IIN),0))*'Blend Sheet'!$L37,0) + IFERROR(INDEX(WAC_Item_Cost,MATCH(1,(E$1=WAC_District)*('Blend Sheet'!$M$4=WAC_IIN),0))*'Blend Sheet'!$M37,0) + IFERROR(INDEX(WAC_Item_Cost,MATCH(1,(E$1=WAC_District)*('Blend Sheet'!$N$4=WAC_IIN),0))*'Blend Sheet'!$N37,0) + IFERROR(INDEX(WAC_Item_Cost,MATCH(1,(E$1=WAC_District)*('Blend Sheet'!$O$4=WAC_IIN),0))*'Blend Sheet'!$O37,0) + IFERROR(INDEX(WAC_Item_Cost,MATCH(1,(E$1=WAC_District)*('Blend Sheet'!$P$4=WAC_IIN),0))*'Blend Sheet'!$P37,0) + IFERROR(INDEX(WAC_Item_Cost,MATCH(1,(E$1=WAC_District)*('Blend Sheet'!$Q$4=WAC_IIN),0))*'Blend Sheet'!$Q37,0) + IFERROR(INDEX(WAC_Item_Cost,MATCH(1,(E$1=WAC_District)*('Blend Sheet'!$R$4=WAC_IIN),0))*'Blend Sheet'!$R37,0) + IFERROR(INDEX(WAC_Item_Cost,MATCH(1,(E$1=WAC_District)*('Blend Sheet'!$S$4=WAC_IIN),0))*'Blend Sheet'!$S37,0) + IFERROR(INDEX(WAC_Item_Cost,MATCH(1,(E$1=WAC_District)*('Blend Sheet'!$T$4=WAC_IIN),0))*'Blend Sheet'!$T37,0) + IFERROR(INDEX(WAC_Item_Cost,MATCH(1,(E$1=WAC_District)*('Blend Sheet'!$U$4=WAC_IIN),0))*'Blend Sheet'!$U37,0) + IFERROR(INDEX(WAC_Item_Cost,MATCH(1,(E$1=WAC_District)*('Blend Sheet'!$V$4=WAC_IIN),0))*'Blend Sheet'!$V37,0) + IFERROR(INDEX(WAC_Item_Cost,MATCH(1,(E$1=WAC_District)*('Blend Sheet'!$W$4=WAC_IIN),0))*'Blend Sheet'!$W37,0) + IFERROR(INDEX(WAC_Item_Cost,MATCH(1,(E$1=WAC_District)*('Blend Sheet'!$X$4=WAC_IIN),0))*'Blend Sheet'!$X37,0) + IFERROR(INDEX(WAC_Item_Cost,MATCH(1,(E$1=WAC_District)*('Blend Sheet'!$Y$4=WAC_IIN),0))*'Blend Sheet'!$Y37,0) + IFERROR(INDEX(WAC_Item_Cost,MATCH(1,(E$1=WAC_District)*('Blend Sheet'!$Z$4=WAC_IIN),0))*'Blend Sheet'!$Z37,0) + IFERROR(INDEX(WAC_Item_Cost,MATCH(1,(E$1=WAC_District)*('Blend Sheet'!$AA$4=WAC_IIN),0))*'Blend Sheet'!$AA37,0) + IFERROR(INDEX(WAC_Item_Cost,MATCH(1,(E$1=WAC_District)*('Blend Sheet'!$AB$4=WAC_IIN),0))*'Blend Sheet'!$AB37,0) + IFERROR(INDEX(WAC_Item_Cost,MATCH(1,(E$1=WAC_District)*('Blend Sheet'!$AC$4=WAC_IIN),0))*'Blend Sheet'!$AC37,0) + IFERROR(INDEX(WAC_Item_Cost,MATCH(1,(E$1=WAC_District)*('Blend Sheet'!$AD$4=WAC_IIN),0))*'Blend Sheet'!$AD37,0) + IFERROR(INDEX(WAC_Item_Cost,MATCH(1,(E$1=WAC_District)*('Blend Sheet'!$AE$4=WAC_IIN),0))*'Blend Sheet'!$AE37,0) + IFERROR(INDEX(WAC_Item_Cost,MATCH(1,(E$1=WAC_District)*('Blend Sheet'!$AF$4=WAC_IIN),0))*'Blend Sheet'!$AF37,0) + IFERROR(INDEX(WAC_Item_Cost,MATCH(1,(E$1=WAC_District)*('Blend Sheet'!$AG$4=WAC_IIN),0))*'Blend Sheet'!$AG37,0) + IFERROR(INDEX(WAC_Item_Cost,MATCH(1,(E$1=WAC_District)*('Blend Sheet'!$AH$4=WAC_IIN),0))*'Blend Sheet'!$AH37,0) + IFERROR(INDEX(WAC_Item_Cost,MATCH(1,(E$1=WAC_District)*('Blend Sheet'!$AI$4=WAC_IIN),0))*'Blend Sheet'!$AI37,0) + IFERROR(INDEX(WAC_Item_Cost,MATCH(1,(E$1=WAC_District)*('Blend Sheet'!$AJ$4=WAC_IIN),0))*'Blend Sheet'!$AJ37,0) + IFERROR(INDEX(WAC_Item_Cost,MATCH(1,(E$1=WAC_District)*('Blend Sheet'!$AK$4=WAC_IIN),0))*'Blend Sheet'!$AK37,0) + IFERROR(INDEX(WAC_Item_Cost,MATCH(1,(E$1=WAC_District)*('Blend Sheet'!$AL$4=WAC_IIN),0))*'Blend Sheet'!$AL37,0) + IFERROR(INDEX(WAC_Item_Cost,MATCH(1,(E$1=WAC_District)*('Blend Sheet'!$AM$4=WAC_IIN),0))*'Blend Sheet'!$AM37,0) + IFERROR(INDEX(WAC_Item_Cost,MATCH(1,(E$1=WAC_District)*('Blend Sheet'!$AN$4=WAC_IIN),0))*'Blend Sheet'!$AN37,0) + IFERROR(INDEX(WAC_Item_Cost,MATCH(1,(E$1=WAC_District)*('Blend Sheet'!$AO$4=WAC_IIN),0))*'Blend Sheet'!$AO37,0) + IFERROR(INDEX(WAC_Item_Cost,MATCH(1,(E$1=WAC_District)*('Blend Sheet'!$AP$4=WAC_IIN),0))*'Blend Sheet'!$AP37/1000,0)</f>
        <v>192.70188300000001</v>
      </c>
      <c r="F34" s="245">
        <f t="array" ref="F34">IFERROR(INDEX(WAC_Item_Cost,MATCH(1,(F$1=WAC_District)*('Blend Sheet'!$C$4=WAC_IIN),0))*'Blend Sheet'!$C37/1000,0) + IFERROR(INDEX(WAC_Item_Cost,MATCH(1,(F$1=WAC_District)*('Blend Sheet'!$D$4=WAC_IIN),0))*'Blend Sheet'!$D37/1000,0) + IFERROR(INDEX(WAC_Item_Cost,MATCH(1,(F$1=WAC_District)*('Blend Sheet'!$E$4=WAC_IIN),0))*'Blend Sheet'!$E37/1000,0) + IFERROR(INDEX(WAC_Item_Cost,MATCH(1,(F$1=WAC_District)*('Blend Sheet'!$F$4=WAC_IIN),0))*'Blend Sheet'!$F37/1000,0)  + IFERROR(INDEX(WAC_Item_Cost,MATCH(1,(F$1=WAC_District)*('Blend Sheet'!$G$4=WAC_IIN),0))*'Blend Sheet'!$G37,0) + IFERROR(INDEX(WAC_Item_Cost,MATCH(1,(F$1=WAC_District)*('Blend Sheet'!$H$4=WAC_IIN),0))*'Blend Sheet'!$H37,0)  + IFERROR(INDEX(WAC_Item_Cost,MATCH(1,(F$1=WAC_District)*('Blend Sheet'!$I$4=WAC_IIN),0))*'Blend Sheet'!$I37,0) + IFERROR(INDEX(WAC_Item_Cost,MATCH(1,(F$1=WAC_District)*('Blend Sheet'!$J$4=WAC_IIN),0))*'Blend Sheet'!$J37,0) + IFERROR(INDEX(WAC_Item_Cost,MATCH(1,(F$1=WAC_District)*('Blend Sheet'!$K$4=WAC_IIN),0))*'Blend Sheet'!$K37,0) + IFERROR(INDEX(WAC_Item_Cost,MATCH(1,(F$1=WAC_District)*('Blend Sheet'!$L$4=WAC_IIN),0))*'Blend Sheet'!$L37,0) + IFERROR(INDEX(WAC_Item_Cost,MATCH(1,(F$1=WAC_District)*('Blend Sheet'!$M$4=WAC_IIN),0))*'Blend Sheet'!$M37,0) + IFERROR(INDEX(WAC_Item_Cost,MATCH(1,(F$1=WAC_District)*('Blend Sheet'!$N$4=WAC_IIN),0))*'Blend Sheet'!$N37,0) + IFERROR(INDEX(WAC_Item_Cost,MATCH(1,(F$1=WAC_District)*('Blend Sheet'!$O$4=WAC_IIN),0))*'Blend Sheet'!$O37,0) + IFERROR(INDEX(WAC_Item_Cost,MATCH(1,(F$1=WAC_District)*('Blend Sheet'!$P$4=WAC_IIN),0))*'Blend Sheet'!$P37,0) + IFERROR(INDEX(WAC_Item_Cost,MATCH(1,(F$1=WAC_District)*('Blend Sheet'!$Q$4=WAC_IIN),0))*'Blend Sheet'!$Q37,0) + IFERROR(INDEX(WAC_Item_Cost,MATCH(1,(F$1=WAC_District)*('Blend Sheet'!$R$4=WAC_IIN),0))*'Blend Sheet'!$R37,0) + IFERROR(INDEX(WAC_Item_Cost,MATCH(1,(F$1=WAC_District)*('Blend Sheet'!$S$4=WAC_IIN),0))*'Blend Sheet'!$S37,0) + IFERROR(INDEX(WAC_Item_Cost,MATCH(1,(F$1=WAC_District)*('Blend Sheet'!$T$4=WAC_IIN),0))*'Blend Sheet'!$T37,0) + IFERROR(INDEX(WAC_Item_Cost,MATCH(1,(F$1=WAC_District)*('Blend Sheet'!$U$4=WAC_IIN),0))*'Blend Sheet'!$U37,0) + IFERROR(INDEX(WAC_Item_Cost,MATCH(1,(F$1=WAC_District)*('Blend Sheet'!$V$4=WAC_IIN),0))*'Blend Sheet'!$V37,0) + IFERROR(INDEX(WAC_Item_Cost,MATCH(1,(F$1=WAC_District)*('Blend Sheet'!$W$4=WAC_IIN),0))*'Blend Sheet'!$W37,0) + IFERROR(INDEX(WAC_Item_Cost,MATCH(1,(F$1=WAC_District)*('Blend Sheet'!$X$4=WAC_IIN),0))*'Blend Sheet'!$X37,0) + IFERROR(INDEX(WAC_Item_Cost,MATCH(1,(F$1=WAC_District)*('Blend Sheet'!$Y$4=WAC_IIN),0))*'Blend Sheet'!$Y37,0) + IFERROR(INDEX(WAC_Item_Cost,MATCH(1,(F$1=WAC_District)*('Blend Sheet'!$Z$4=WAC_IIN),0))*'Blend Sheet'!$Z37,0) + IFERROR(INDEX(WAC_Item_Cost,MATCH(1,(F$1=WAC_District)*('Blend Sheet'!$AA$4=WAC_IIN),0))*'Blend Sheet'!$AA37,0) + IFERROR(INDEX(WAC_Item_Cost,MATCH(1,(F$1=WAC_District)*('Blend Sheet'!$AB$4=WAC_IIN),0))*'Blend Sheet'!$AB37,0) + IFERROR(INDEX(WAC_Item_Cost,MATCH(1,(F$1=WAC_District)*('Blend Sheet'!$AC$4=WAC_IIN),0))*'Blend Sheet'!$AC37,0) + IFERROR(INDEX(WAC_Item_Cost,MATCH(1,(F$1=WAC_District)*('Blend Sheet'!$AD$4=WAC_IIN),0))*'Blend Sheet'!$AD37,0) + IFERROR(INDEX(WAC_Item_Cost,MATCH(1,(F$1=WAC_District)*('Blend Sheet'!$AE$4=WAC_IIN),0))*'Blend Sheet'!$AE37,0) + IFERROR(INDEX(WAC_Item_Cost,MATCH(1,(F$1=WAC_District)*('Blend Sheet'!$AF$4=WAC_IIN),0))*'Blend Sheet'!$AF37,0) + IFERROR(INDEX(WAC_Item_Cost,MATCH(1,(F$1=WAC_District)*('Blend Sheet'!$AG$4=WAC_IIN),0))*'Blend Sheet'!$AG37,0) + IFERROR(INDEX(WAC_Item_Cost,MATCH(1,(F$1=WAC_District)*('Blend Sheet'!$AH$4=WAC_IIN),0))*'Blend Sheet'!$AH37,0) + IFERROR(INDEX(WAC_Item_Cost,MATCH(1,(F$1=WAC_District)*('Blend Sheet'!$AI$4=WAC_IIN),0))*'Blend Sheet'!$AI37,0) + IFERROR(INDEX(WAC_Item_Cost,MATCH(1,(F$1=WAC_District)*('Blend Sheet'!$AJ$4=WAC_IIN),0))*'Blend Sheet'!$AJ37,0) + IFERROR(INDEX(WAC_Item_Cost,MATCH(1,(F$1=WAC_District)*('Blend Sheet'!$AK$4=WAC_IIN),0))*'Blend Sheet'!$AK37,0) + IFERROR(INDEX(WAC_Item_Cost,MATCH(1,(F$1=WAC_District)*('Blend Sheet'!$AL$4=WAC_IIN),0))*'Blend Sheet'!$AL37,0) + IFERROR(INDEX(WAC_Item_Cost,MATCH(1,(F$1=WAC_District)*('Blend Sheet'!$AM$4=WAC_IIN),0))*'Blend Sheet'!$AM37,0) + IFERROR(INDEX(WAC_Item_Cost,MATCH(1,(F$1=WAC_District)*('Blend Sheet'!$AN$4=WAC_IIN),0))*'Blend Sheet'!$AN37,0) + IFERROR(INDEX(WAC_Item_Cost,MATCH(1,(F$1=WAC_District)*('Blend Sheet'!$AO$4=WAC_IIN),0))*'Blend Sheet'!$AO37,0) + IFERROR(INDEX(WAC_Item_Cost,MATCH(1,(F$1=WAC_District)*('Blend Sheet'!$AP$4=WAC_IIN),0))*'Blend Sheet'!$AP37/1000,0)</f>
        <v>175.19845999999998</v>
      </c>
      <c r="G34" s="245">
        <f t="array" ref="G34">IFERROR(INDEX(WAC_Item_Cost,MATCH(1,(G$1=WAC_District)*('Blend Sheet'!$C$4=WAC_IIN),0))*'Blend Sheet'!$C37/1000,0) + IFERROR(INDEX(WAC_Item_Cost,MATCH(1,(G$1=WAC_District)*('Blend Sheet'!$D$4=WAC_IIN),0))*'Blend Sheet'!$D37/1000,0) + IFERROR(INDEX(WAC_Item_Cost,MATCH(1,(G$1=WAC_District)*('Blend Sheet'!$E$4=WAC_IIN),0))*'Blend Sheet'!$E37/1000,0) + IFERROR(INDEX(WAC_Item_Cost,MATCH(1,(G$1=WAC_District)*('Blend Sheet'!$F$4=WAC_IIN),0))*'Blend Sheet'!$F37/1000,0)  + IFERROR(INDEX(WAC_Item_Cost,MATCH(1,(G$1=WAC_District)*('Blend Sheet'!$G$4=WAC_IIN),0))*'Blend Sheet'!$G37,0) + IFERROR(INDEX(WAC_Item_Cost,MATCH(1,(G$1=WAC_District)*('Blend Sheet'!$H$4=WAC_IIN),0))*'Blend Sheet'!$H37,0)  + IFERROR(INDEX(WAC_Item_Cost,MATCH(1,(G$1=WAC_District)*('Blend Sheet'!$I$4=WAC_IIN),0))*'Blend Sheet'!$I37,0) + IFERROR(INDEX(WAC_Item_Cost,MATCH(1,(G$1=WAC_District)*('Blend Sheet'!$J$4=WAC_IIN),0))*'Blend Sheet'!$J37,0) + IFERROR(INDEX(WAC_Item_Cost,MATCH(1,(G$1=WAC_District)*('Blend Sheet'!$K$4=WAC_IIN),0))*'Blend Sheet'!$K37,0) + IFERROR(INDEX(WAC_Item_Cost,MATCH(1,(G$1=WAC_District)*('Blend Sheet'!$L$4=WAC_IIN),0))*'Blend Sheet'!$L37,0) + IFERROR(INDEX(WAC_Item_Cost,MATCH(1,(G$1=WAC_District)*('Blend Sheet'!$M$4=WAC_IIN),0))*'Blend Sheet'!$M37,0) + IFERROR(INDEX(WAC_Item_Cost,MATCH(1,(G$1=WAC_District)*('Blend Sheet'!$N$4=WAC_IIN),0))*'Blend Sheet'!$N37,0) + IFERROR(INDEX(WAC_Item_Cost,MATCH(1,(G$1=WAC_District)*('Blend Sheet'!$O$4=WAC_IIN),0))*'Blend Sheet'!$O37,0) + IFERROR(INDEX(WAC_Item_Cost,MATCH(1,(G$1=WAC_District)*('Blend Sheet'!$P$4=WAC_IIN),0))*'Blend Sheet'!$P37,0) + IFERROR(INDEX(WAC_Item_Cost,MATCH(1,(G$1=WAC_District)*('Blend Sheet'!$Q$4=WAC_IIN),0))*'Blend Sheet'!$Q37,0) + IFERROR(INDEX(WAC_Item_Cost,MATCH(1,(G$1=WAC_District)*('Blend Sheet'!$R$4=WAC_IIN),0))*'Blend Sheet'!$R37,0) + IFERROR(INDEX(WAC_Item_Cost,MATCH(1,(G$1=WAC_District)*('Blend Sheet'!$S$4=WAC_IIN),0))*'Blend Sheet'!$S37,0) + IFERROR(INDEX(WAC_Item_Cost,MATCH(1,(G$1=WAC_District)*('Blend Sheet'!$T$4=WAC_IIN),0))*'Blend Sheet'!$T37,0) + IFERROR(INDEX(WAC_Item_Cost,MATCH(1,(G$1=WAC_District)*('Blend Sheet'!$U$4=WAC_IIN),0))*'Blend Sheet'!$U37,0) + IFERROR(INDEX(WAC_Item_Cost,MATCH(1,(G$1=WAC_District)*('Blend Sheet'!$V$4=WAC_IIN),0))*'Blend Sheet'!$V37,0) + IFERROR(INDEX(WAC_Item_Cost,MATCH(1,(G$1=WAC_District)*('Blend Sheet'!$W$4=WAC_IIN),0))*'Blend Sheet'!$W37,0) + IFERROR(INDEX(WAC_Item_Cost,MATCH(1,(G$1=WAC_District)*('Blend Sheet'!$X$4=WAC_IIN),0))*'Blend Sheet'!$X37,0) + IFERROR(INDEX(WAC_Item_Cost,MATCH(1,(G$1=WAC_District)*('Blend Sheet'!$Y$4=WAC_IIN),0))*'Blend Sheet'!$Y37,0) + IFERROR(INDEX(WAC_Item_Cost,MATCH(1,(G$1=WAC_District)*('Blend Sheet'!$Z$4=WAC_IIN),0))*'Blend Sheet'!$Z37,0) + IFERROR(INDEX(WAC_Item_Cost,MATCH(1,(G$1=WAC_District)*('Blend Sheet'!$AA$4=WAC_IIN),0))*'Blend Sheet'!$AA37,0) + IFERROR(INDEX(WAC_Item_Cost,MATCH(1,(G$1=WAC_District)*('Blend Sheet'!$AB$4=WAC_IIN),0))*'Blend Sheet'!$AB37,0) + IFERROR(INDEX(WAC_Item_Cost,MATCH(1,(G$1=WAC_District)*('Blend Sheet'!$AC$4=WAC_IIN),0))*'Blend Sheet'!$AC37,0) + IFERROR(INDEX(WAC_Item_Cost,MATCH(1,(G$1=WAC_District)*('Blend Sheet'!$AD$4=WAC_IIN),0))*'Blend Sheet'!$AD37,0) + IFERROR(INDEX(WAC_Item_Cost,MATCH(1,(G$1=WAC_District)*('Blend Sheet'!$AE$4=WAC_IIN),0))*'Blend Sheet'!$AE37,0) + IFERROR(INDEX(WAC_Item_Cost,MATCH(1,(G$1=WAC_District)*('Blend Sheet'!$AF$4=WAC_IIN),0))*'Blend Sheet'!$AF37,0) + IFERROR(INDEX(WAC_Item_Cost,MATCH(1,(G$1=WAC_District)*('Blend Sheet'!$AG$4=WAC_IIN),0))*'Blend Sheet'!$AG37,0) + IFERROR(INDEX(WAC_Item_Cost,MATCH(1,(G$1=WAC_District)*('Blend Sheet'!$AH$4=WAC_IIN),0))*'Blend Sheet'!$AH37,0) + IFERROR(INDEX(WAC_Item_Cost,MATCH(1,(G$1=WAC_District)*('Blend Sheet'!$AI$4=WAC_IIN),0))*'Blend Sheet'!$AI37,0) + IFERROR(INDEX(WAC_Item_Cost,MATCH(1,(G$1=WAC_District)*('Blend Sheet'!$AJ$4=WAC_IIN),0))*'Blend Sheet'!$AJ37,0) + IFERROR(INDEX(WAC_Item_Cost,MATCH(1,(G$1=WAC_District)*('Blend Sheet'!$AK$4=WAC_IIN),0))*'Blend Sheet'!$AK37,0) + IFERROR(INDEX(WAC_Item_Cost,MATCH(1,(G$1=WAC_District)*('Blend Sheet'!$AL$4=WAC_IIN),0))*'Blend Sheet'!$AL37,0) + IFERROR(INDEX(WAC_Item_Cost,MATCH(1,(G$1=WAC_District)*('Blend Sheet'!$AM$4=WAC_IIN),0))*'Blend Sheet'!$AM37,0) + IFERROR(INDEX(WAC_Item_Cost,MATCH(1,(G$1=WAC_District)*('Blend Sheet'!$AN$4=WAC_IIN),0))*'Blend Sheet'!$AN37,0) + IFERROR(INDEX(WAC_Item_Cost,MATCH(1,(G$1=WAC_District)*('Blend Sheet'!$AO$4=WAC_IIN),0))*'Blend Sheet'!$AO37,0) + IFERROR(INDEX(WAC_Item_Cost,MATCH(1,(G$1=WAC_District)*('Blend Sheet'!$AP$4=WAC_IIN),0))*'Blend Sheet'!$AP37/1000,0)</f>
        <v>130.8214715</v>
      </c>
      <c r="H34" s="245">
        <f t="array" ref="H34">IFERROR(INDEX(WAC_Item_Cost,MATCH(1,(H$1=WAC_District)*('Blend Sheet'!$C$4=WAC_IIN),0))*'Blend Sheet'!$C37/1000,0) + IFERROR(INDEX(WAC_Item_Cost,MATCH(1,(H$1=WAC_District)*('Blend Sheet'!$D$4=WAC_IIN),0))*'Blend Sheet'!$D37/1000,0) + IFERROR(INDEX(WAC_Item_Cost,MATCH(1,(H$1=WAC_District)*('Blend Sheet'!$E$4=WAC_IIN),0))*'Blend Sheet'!$E37/1000,0) + IFERROR(INDEX(WAC_Item_Cost,MATCH(1,(H$1=WAC_District)*('Blend Sheet'!$F$4=WAC_IIN),0))*'Blend Sheet'!$F37/1000,0)  + IFERROR(INDEX(WAC_Item_Cost,MATCH(1,(H$1=WAC_District)*('Blend Sheet'!$G$4=WAC_IIN),0))*'Blend Sheet'!$G37,0) + IFERROR(INDEX(WAC_Item_Cost,MATCH(1,(H$1=WAC_District)*('Blend Sheet'!$H$4=WAC_IIN),0))*'Blend Sheet'!$H37,0)  + IFERROR(INDEX(WAC_Item_Cost,MATCH(1,(H$1=WAC_District)*('Blend Sheet'!$I$4=WAC_IIN),0))*'Blend Sheet'!$I37,0) + IFERROR(INDEX(WAC_Item_Cost,MATCH(1,(H$1=WAC_District)*('Blend Sheet'!$J$4=WAC_IIN),0))*'Blend Sheet'!$J37,0) + IFERROR(INDEX(WAC_Item_Cost,MATCH(1,(H$1=WAC_District)*('Blend Sheet'!$K$4=WAC_IIN),0))*'Blend Sheet'!$K37,0) + IFERROR(INDEX(WAC_Item_Cost,MATCH(1,(H$1=WAC_District)*('Blend Sheet'!$L$4=WAC_IIN),0))*'Blend Sheet'!$L37,0) + IFERROR(INDEX(WAC_Item_Cost,MATCH(1,(H$1=WAC_District)*('Blend Sheet'!$M$4=WAC_IIN),0))*'Blend Sheet'!$M37,0) + IFERROR(INDEX(WAC_Item_Cost,MATCH(1,(H$1=WAC_District)*('Blend Sheet'!$N$4=WAC_IIN),0))*'Blend Sheet'!$N37,0) + IFERROR(INDEX(WAC_Item_Cost,MATCH(1,(H$1=WAC_District)*('Blend Sheet'!$O$4=WAC_IIN),0))*'Blend Sheet'!$O37,0) + IFERROR(INDEX(WAC_Item_Cost,MATCH(1,(H$1=WAC_District)*('Blend Sheet'!$P$4=WAC_IIN),0))*'Blend Sheet'!$P37,0) + IFERROR(INDEX(WAC_Item_Cost,MATCH(1,(H$1=WAC_District)*('Blend Sheet'!$Q$4=WAC_IIN),0))*'Blend Sheet'!$Q37,0) + IFERROR(INDEX(WAC_Item_Cost,MATCH(1,(H$1=WAC_District)*('Blend Sheet'!$R$4=WAC_IIN),0))*'Blend Sheet'!$R37,0) + IFERROR(INDEX(WAC_Item_Cost,MATCH(1,(H$1=WAC_District)*('Blend Sheet'!$S$4=WAC_IIN),0))*'Blend Sheet'!$S37,0) + IFERROR(INDEX(WAC_Item_Cost,MATCH(1,(H$1=WAC_District)*('Blend Sheet'!$T$4=WAC_IIN),0))*'Blend Sheet'!$T37,0) + IFERROR(INDEX(WAC_Item_Cost,MATCH(1,(H$1=WAC_District)*('Blend Sheet'!$U$4=WAC_IIN),0))*'Blend Sheet'!$U37,0) + IFERROR(INDEX(WAC_Item_Cost,MATCH(1,(H$1=WAC_District)*('Blend Sheet'!$V$4=WAC_IIN),0))*'Blend Sheet'!$V37,0) + IFERROR(INDEX(WAC_Item_Cost,MATCH(1,(H$1=WAC_District)*('Blend Sheet'!$W$4=WAC_IIN),0))*'Blend Sheet'!$W37,0) + IFERROR(INDEX(WAC_Item_Cost,MATCH(1,(H$1=WAC_District)*('Blend Sheet'!$X$4=WAC_IIN),0))*'Blend Sheet'!$X37,0) + IFERROR(INDEX(WAC_Item_Cost,MATCH(1,(H$1=WAC_District)*('Blend Sheet'!$Y$4=WAC_IIN),0))*'Blend Sheet'!$Y37,0) + IFERROR(INDEX(WAC_Item_Cost,MATCH(1,(H$1=WAC_District)*('Blend Sheet'!$Z$4=WAC_IIN),0))*'Blend Sheet'!$Z37,0) + IFERROR(INDEX(WAC_Item_Cost,MATCH(1,(H$1=WAC_District)*('Blend Sheet'!$AA$4=WAC_IIN),0))*'Blend Sheet'!$AA37,0) + IFERROR(INDEX(WAC_Item_Cost,MATCH(1,(H$1=WAC_District)*('Blend Sheet'!$AB$4=WAC_IIN),0))*'Blend Sheet'!$AB37,0) + IFERROR(INDEX(WAC_Item_Cost,MATCH(1,(H$1=WAC_District)*('Blend Sheet'!$AC$4=WAC_IIN),0))*'Blend Sheet'!$AC37,0) + IFERROR(INDEX(WAC_Item_Cost,MATCH(1,(H$1=WAC_District)*('Blend Sheet'!$AD$4=WAC_IIN),0))*'Blend Sheet'!$AD37,0) + IFERROR(INDEX(WAC_Item_Cost,MATCH(1,(H$1=WAC_District)*('Blend Sheet'!$AE$4=WAC_IIN),0))*'Blend Sheet'!$AE37,0) + IFERROR(INDEX(WAC_Item_Cost,MATCH(1,(H$1=WAC_District)*('Blend Sheet'!$AF$4=WAC_IIN),0))*'Blend Sheet'!$AF37,0) + IFERROR(INDEX(WAC_Item_Cost,MATCH(1,(H$1=WAC_District)*('Blend Sheet'!$AG$4=WAC_IIN),0))*'Blend Sheet'!$AG37,0) + IFERROR(INDEX(WAC_Item_Cost,MATCH(1,(H$1=WAC_District)*('Blend Sheet'!$AH$4=WAC_IIN),0))*'Blend Sheet'!$AH37,0) + IFERROR(INDEX(WAC_Item_Cost,MATCH(1,(H$1=WAC_District)*('Blend Sheet'!$AI$4=WAC_IIN),0))*'Blend Sheet'!$AI37,0) + IFERROR(INDEX(WAC_Item_Cost,MATCH(1,(H$1=WAC_District)*('Blend Sheet'!$AJ$4=WAC_IIN),0))*'Blend Sheet'!$AJ37,0) + IFERROR(INDEX(WAC_Item_Cost,MATCH(1,(H$1=WAC_District)*('Blend Sheet'!$AK$4=WAC_IIN),0))*'Blend Sheet'!$AK37,0) + IFERROR(INDEX(WAC_Item_Cost,MATCH(1,(H$1=WAC_District)*('Blend Sheet'!$AL$4=WAC_IIN),0))*'Blend Sheet'!$AL37,0) + IFERROR(INDEX(WAC_Item_Cost,MATCH(1,(H$1=WAC_District)*('Blend Sheet'!$AM$4=WAC_IIN),0))*'Blend Sheet'!$AM37,0) + IFERROR(INDEX(WAC_Item_Cost,MATCH(1,(H$1=WAC_District)*('Blend Sheet'!$AN$4=WAC_IIN),0))*'Blend Sheet'!$AN37,0) + IFERROR(INDEX(WAC_Item_Cost,MATCH(1,(H$1=WAC_District)*('Blend Sheet'!$AO$4=WAC_IIN),0))*'Blend Sheet'!$AO37,0) + IFERROR(INDEX(WAC_Item_Cost,MATCH(1,(H$1=WAC_District)*('Blend Sheet'!$AP$4=WAC_IIN),0))*'Blend Sheet'!$AP37/1000,0)</f>
        <v>147.2895815</v>
      </c>
      <c r="I34" s="245">
        <f t="array" ref="I34">IFERROR(INDEX(WAC_Item_Cost,MATCH(1,(I$1=WAC_District)*('Blend Sheet'!$C$4=WAC_IIN),0))*'Blend Sheet'!$C37/1000,0) + IFERROR(INDEX(WAC_Item_Cost,MATCH(1,(I$1=WAC_District)*('Blend Sheet'!$D$4=WAC_IIN),0))*'Blend Sheet'!$D37/1000,0) + IFERROR(INDEX(WAC_Item_Cost,MATCH(1,(I$1=WAC_District)*('Blend Sheet'!$E$4=WAC_IIN),0))*'Blend Sheet'!$E37/1000,0) + IFERROR(INDEX(WAC_Item_Cost,MATCH(1,(I$1=WAC_District)*('Blend Sheet'!$F$4=WAC_IIN),0))*'Blend Sheet'!$F37/1000,0)  + IFERROR(INDEX(WAC_Item_Cost,MATCH(1,(I$1=WAC_District)*('Blend Sheet'!$G$4=WAC_IIN),0))*'Blend Sheet'!$G37,0) + IFERROR(INDEX(WAC_Item_Cost,MATCH(1,(I$1=WAC_District)*('Blend Sheet'!$H$4=WAC_IIN),0))*'Blend Sheet'!$H37,0)  + IFERROR(INDEX(WAC_Item_Cost,MATCH(1,(I$1=WAC_District)*('Blend Sheet'!$I$4=WAC_IIN),0))*'Blend Sheet'!$I37,0) + IFERROR(INDEX(WAC_Item_Cost,MATCH(1,(I$1=WAC_District)*('Blend Sheet'!$J$4=WAC_IIN),0))*'Blend Sheet'!$J37,0) + IFERROR(INDEX(WAC_Item_Cost,MATCH(1,(I$1=WAC_District)*('Blend Sheet'!$K$4=WAC_IIN),0))*'Blend Sheet'!$K37,0) + IFERROR(INDEX(WAC_Item_Cost,MATCH(1,(I$1=WAC_District)*('Blend Sheet'!$L$4=WAC_IIN),0))*'Blend Sheet'!$L37,0) + IFERROR(INDEX(WAC_Item_Cost,MATCH(1,(I$1=WAC_District)*('Blend Sheet'!$M$4=WAC_IIN),0))*'Blend Sheet'!$M37,0) + IFERROR(INDEX(WAC_Item_Cost,MATCH(1,(I$1=WAC_District)*('Blend Sheet'!$N$4=WAC_IIN),0))*'Blend Sheet'!$N37,0) + IFERROR(INDEX(WAC_Item_Cost,MATCH(1,(I$1=WAC_District)*('Blend Sheet'!$O$4=WAC_IIN),0))*'Blend Sheet'!$O37,0) + IFERROR(INDEX(WAC_Item_Cost,MATCH(1,(I$1=WAC_District)*('Blend Sheet'!$P$4=WAC_IIN),0))*'Blend Sheet'!$P37,0) + IFERROR(INDEX(WAC_Item_Cost,MATCH(1,(I$1=WAC_District)*('Blend Sheet'!$Q$4=WAC_IIN),0))*'Blend Sheet'!$Q37,0) + IFERROR(INDEX(WAC_Item_Cost,MATCH(1,(I$1=WAC_District)*('Blend Sheet'!$R$4=WAC_IIN),0))*'Blend Sheet'!$R37,0) + IFERROR(INDEX(WAC_Item_Cost,MATCH(1,(I$1=WAC_District)*('Blend Sheet'!$S$4=WAC_IIN),0))*'Blend Sheet'!$S37,0) + IFERROR(INDEX(WAC_Item_Cost,MATCH(1,(I$1=WAC_District)*('Blend Sheet'!$T$4=WAC_IIN),0))*'Blend Sheet'!$T37,0) + IFERROR(INDEX(WAC_Item_Cost,MATCH(1,(I$1=WAC_District)*('Blend Sheet'!$U$4=WAC_IIN),0))*'Blend Sheet'!$U37,0) + IFERROR(INDEX(WAC_Item_Cost,MATCH(1,(I$1=WAC_District)*('Blend Sheet'!$V$4=WAC_IIN),0))*'Blend Sheet'!$V37,0) + IFERROR(INDEX(WAC_Item_Cost,MATCH(1,(I$1=WAC_District)*('Blend Sheet'!$W$4=WAC_IIN),0))*'Blend Sheet'!$W37,0) + IFERROR(INDEX(WAC_Item_Cost,MATCH(1,(I$1=WAC_District)*('Blend Sheet'!$X$4=WAC_IIN),0))*'Blend Sheet'!$X37,0) + IFERROR(INDEX(WAC_Item_Cost,MATCH(1,(I$1=WAC_District)*('Blend Sheet'!$Y$4=WAC_IIN),0))*'Blend Sheet'!$Y37,0) + IFERROR(INDEX(WAC_Item_Cost,MATCH(1,(I$1=WAC_District)*('Blend Sheet'!$Z$4=WAC_IIN),0))*'Blend Sheet'!$Z37,0) + IFERROR(INDEX(WAC_Item_Cost,MATCH(1,(I$1=WAC_District)*('Blend Sheet'!$AA$4=WAC_IIN),0))*'Blend Sheet'!$AA37,0) + IFERROR(INDEX(WAC_Item_Cost,MATCH(1,(I$1=WAC_District)*('Blend Sheet'!$AB$4=WAC_IIN),0))*'Blend Sheet'!$AB37,0) + IFERROR(INDEX(WAC_Item_Cost,MATCH(1,(I$1=WAC_District)*('Blend Sheet'!$AC$4=WAC_IIN),0))*'Blend Sheet'!$AC37,0) + IFERROR(INDEX(WAC_Item_Cost,MATCH(1,(I$1=WAC_District)*('Blend Sheet'!$AD$4=WAC_IIN),0))*'Blend Sheet'!$AD37,0) + IFERROR(INDEX(WAC_Item_Cost,MATCH(1,(I$1=WAC_District)*('Blend Sheet'!$AE$4=WAC_IIN),0))*'Blend Sheet'!$AE37,0) + IFERROR(INDEX(WAC_Item_Cost,MATCH(1,(I$1=WAC_District)*('Blend Sheet'!$AF$4=WAC_IIN),0))*'Blend Sheet'!$AF37,0) + IFERROR(INDEX(WAC_Item_Cost,MATCH(1,(I$1=WAC_District)*('Blend Sheet'!$AG$4=WAC_IIN),0))*'Blend Sheet'!$AG37,0) + IFERROR(INDEX(WAC_Item_Cost,MATCH(1,(I$1=WAC_District)*('Blend Sheet'!$AH$4=WAC_IIN),0))*'Blend Sheet'!$AH37,0) + IFERROR(INDEX(WAC_Item_Cost,MATCH(1,(I$1=WAC_District)*('Blend Sheet'!$AI$4=WAC_IIN),0))*'Blend Sheet'!$AI37,0) + IFERROR(INDEX(WAC_Item_Cost,MATCH(1,(I$1=WAC_District)*('Blend Sheet'!$AJ$4=WAC_IIN),0))*'Blend Sheet'!$AJ37,0) + IFERROR(INDEX(WAC_Item_Cost,MATCH(1,(I$1=WAC_District)*('Blend Sheet'!$AK$4=WAC_IIN),0))*'Blend Sheet'!$AK37,0) + IFERROR(INDEX(WAC_Item_Cost,MATCH(1,(I$1=WAC_District)*('Blend Sheet'!$AL$4=WAC_IIN),0))*'Blend Sheet'!$AL37,0) + IFERROR(INDEX(WAC_Item_Cost,MATCH(1,(I$1=WAC_District)*('Blend Sheet'!$AM$4=WAC_IIN),0))*'Blend Sheet'!$AM37,0) + IFERROR(INDEX(WAC_Item_Cost,MATCH(1,(I$1=WAC_District)*('Blend Sheet'!$AN$4=WAC_IIN),0))*'Blend Sheet'!$AN37,0) + IFERROR(INDEX(WAC_Item_Cost,MATCH(1,(I$1=WAC_District)*('Blend Sheet'!$AO$4=WAC_IIN),0))*'Blend Sheet'!$AO37,0) + IFERROR(INDEX(WAC_Item_Cost,MATCH(1,(I$1=WAC_District)*('Blend Sheet'!$AP$4=WAC_IIN),0))*'Blend Sheet'!$AP37/1000,0)</f>
        <v>283.72063200000002</v>
      </c>
      <c r="J34" s="245">
        <f t="array" ref="J34">IFERROR(INDEX(WAC_Item_Cost,MATCH(1,(J$1=WAC_District)*('Blend Sheet'!$C$4=WAC_IIN),0))*'Blend Sheet'!$C37/1000,0) + IFERROR(INDEX(WAC_Item_Cost,MATCH(1,(J$1=WAC_District)*('Blend Sheet'!$D$4=WAC_IIN),0))*'Blend Sheet'!$D37/1000,0) + IFERROR(INDEX(WAC_Item_Cost,MATCH(1,(J$1=WAC_District)*('Blend Sheet'!$E$4=WAC_IIN),0))*'Blend Sheet'!$E37/1000,0) + IFERROR(INDEX(WAC_Item_Cost,MATCH(1,(J$1=WAC_District)*('Blend Sheet'!$F$4=WAC_IIN),0))*'Blend Sheet'!$F37/1000,0)  + IFERROR(INDEX(WAC_Item_Cost,MATCH(1,(J$1=WAC_District)*('Blend Sheet'!$G$4=WAC_IIN),0))*'Blend Sheet'!$G37,0) + IFERROR(INDEX(WAC_Item_Cost,MATCH(1,(J$1=WAC_District)*('Blend Sheet'!$H$4=WAC_IIN),0))*'Blend Sheet'!$H37,0)  + IFERROR(INDEX(WAC_Item_Cost,MATCH(1,(J$1=WAC_District)*('Blend Sheet'!$I$4=WAC_IIN),0))*'Blend Sheet'!$I37,0) + IFERROR(INDEX(WAC_Item_Cost,MATCH(1,(J$1=WAC_District)*('Blend Sheet'!$J$4=WAC_IIN),0))*'Blend Sheet'!$J37,0) + IFERROR(INDEX(WAC_Item_Cost,MATCH(1,(J$1=WAC_District)*('Blend Sheet'!$K$4=WAC_IIN),0))*'Blend Sheet'!$K37,0) + IFERROR(INDEX(WAC_Item_Cost,MATCH(1,(J$1=WAC_District)*('Blend Sheet'!$L$4=WAC_IIN),0))*'Blend Sheet'!$L37,0) + IFERROR(INDEX(WAC_Item_Cost,MATCH(1,(J$1=WAC_District)*('Blend Sheet'!$M$4=WAC_IIN),0))*'Blend Sheet'!$M37,0) + IFERROR(INDEX(WAC_Item_Cost,MATCH(1,(J$1=WAC_District)*('Blend Sheet'!$N$4=WAC_IIN),0))*'Blend Sheet'!$N37,0) + IFERROR(INDEX(WAC_Item_Cost,MATCH(1,(J$1=WAC_District)*('Blend Sheet'!$O$4=WAC_IIN),0))*'Blend Sheet'!$O37,0) + IFERROR(INDEX(WAC_Item_Cost,MATCH(1,(J$1=WAC_District)*('Blend Sheet'!$P$4=WAC_IIN),0))*'Blend Sheet'!$P37,0) + IFERROR(INDEX(WAC_Item_Cost,MATCH(1,(J$1=WAC_District)*('Blend Sheet'!$Q$4=WAC_IIN),0))*'Blend Sheet'!$Q37,0) + IFERROR(INDEX(WAC_Item_Cost,MATCH(1,(J$1=WAC_District)*('Blend Sheet'!$R$4=WAC_IIN),0))*'Blend Sheet'!$R37,0) + IFERROR(INDEX(WAC_Item_Cost,MATCH(1,(J$1=WAC_District)*('Blend Sheet'!$S$4=WAC_IIN),0))*'Blend Sheet'!$S37,0) + IFERROR(INDEX(WAC_Item_Cost,MATCH(1,(J$1=WAC_District)*('Blend Sheet'!$T$4=WAC_IIN),0))*'Blend Sheet'!$T37,0) + IFERROR(INDEX(WAC_Item_Cost,MATCH(1,(J$1=WAC_District)*('Blend Sheet'!$U$4=WAC_IIN),0))*'Blend Sheet'!$U37,0) + IFERROR(INDEX(WAC_Item_Cost,MATCH(1,(J$1=WAC_District)*('Blend Sheet'!$V$4=WAC_IIN),0))*'Blend Sheet'!$V37,0) + IFERROR(INDEX(WAC_Item_Cost,MATCH(1,(J$1=WAC_District)*('Blend Sheet'!$W$4=WAC_IIN),0))*'Blend Sheet'!$W37,0) + IFERROR(INDEX(WAC_Item_Cost,MATCH(1,(J$1=WAC_District)*('Blend Sheet'!$X$4=WAC_IIN),0))*'Blend Sheet'!$X37,0) + IFERROR(INDEX(WAC_Item_Cost,MATCH(1,(J$1=WAC_District)*('Blend Sheet'!$Y$4=WAC_IIN),0))*'Blend Sheet'!$Y37,0) + IFERROR(INDEX(WAC_Item_Cost,MATCH(1,(J$1=WAC_District)*('Blend Sheet'!$Z$4=WAC_IIN),0))*'Blend Sheet'!$Z37,0) + IFERROR(INDEX(WAC_Item_Cost,MATCH(1,(J$1=WAC_District)*('Blend Sheet'!$AA$4=WAC_IIN),0))*'Blend Sheet'!$AA37,0) + IFERROR(INDEX(WAC_Item_Cost,MATCH(1,(J$1=WAC_District)*('Blend Sheet'!$AB$4=WAC_IIN),0))*'Blend Sheet'!$AB37,0) + IFERROR(INDEX(WAC_Item_Cost,MATCH(1,(J$1=WAC_District)*('Blend Sheet'!$AC$4=WAC_IIN),0))*'Blend Sheet'!$AC37,0) + IFERROR(INDEX(WAC_Item_Cost,MATCH(1,(J$1=WAC_District)*('Blend Sheet'!$AD$4=WAC_IIN),0))*'Blend Sheet'!$AD37,0) + IFERROR(INDEX(WAC_Item_Cost,MATCH(1,(J$1=WAC_District)*('Blend Sheet'!$AE$4=WAC_IIN),0))*'Blend Sheet'!$AE37,0) + IFERROR(INDEX(WAC_Item_Cost,MATCH(1,(J$1=WAC_District)*('Blend Sheet'!$AF$4=WAC_IIN),0))*'Blend Sheet'!$AF37,0) + IFERROR(INDEX(WAC_Item_Cost,MATCH(1,(J$1=WAC_District)*('Blend Sheet'!$AG$4=WAC_IIN),0))*'Blend Sheet'!$AG37,0) + IFERROR(INDEX(WAC_Item_Cost,MATCH(1,(J$1=WAC_District)*('Blend Sheet'!$AH$4=WAC_IIN),0))*'Blend Sheet'!$AH37,0) + IFERROR(INDEX(WAC_Item_Cost,MATCH(1,(J$1=WAC_District)*('Blend Sheet'!$AI$4=WAC_IIN),0))*'Blend Sheet'!$AI37,0) + IFERROR(INDEX(WAC_Item_Cost,MATCH(1,(J$1=WAC_District)*('Blend Sheet'!$AJ$4=WAC_IIN),0))*'Blend Sheet'!$AJ37,0) + IFERROR(INDEX(WAC_Item_Cost,MATCH(1,(J$1=WAC_District)*('Blend Sheet'!$AK$4=WAC_IIN),0))*'Blend Sheet'!$AK37,0) + IFERROR(INDEX(WAC_Item_Cost,MATCH(1,(J$1=WAC_District)*('Blend Sheet'!$AL$4=WAC_IIN),0))*'Blend Sheet'!$AL37,0) + IFERROR(INDEX(WAC_Item_Cost,MATCH(1,(J$1=WAC_District)*('Blend Sheet'!$AM$4=WAC_IIN),0))*'Blend Sheet'!$AM37,0) + IFERROR(INDEX(WAC_Item_Cost,MATCH(1,(J$1=WAC_District)*('Blend Sheet'!$AN$4=WAC_IIN),0))*'Blend Sheet'!$AN37,0) + IFERROR(INDEX(WAC_Item_Cost,MATCH(1,(J$1=WAC_District)*('Blend Sheet'!$AO$4=WAC_IIN),0))*'Blend Sheet'!$AO37,0) + IFERROR(INDEX(WAC_Item_Cost,MATCH(1,(J$1=WAC_District)*('Blend Sheet'!$AP$4=WAC_IIN),0))*'Blend Sheet'!$AP37/1000,0)</f>
        <v>197.21920949999998</v>
      </c>
      <c r="K34" s="245">
        <f t="array" ref="K34">IFERROR(INDEX(WAC_Item_Cost,MATCH(1,(K$1=WAC_District)*('Blend Sheet'!$C$4=WAC_IIN),0))*'Blend Sheet'!$C37/1000,0) + IFERROR(INDEX(WAC_Item_Cost,MATCH(1,(K$1=WAC_District)*('Blend Sheet'!$D$4=WAC_IIN),0))*'Blend Sheet'!$D37/1000,0) + IFERROR(INDEX(WAC_Item_Cost,MATCH(1,(K$1=WAC_District)*('Blend Sheet'!$E$4=WAC_IIN),0))*'Blend Sheet'!$E37/1000,0) + IFERROR(INDEX(WAC_Item_Cost,MATCH(1,(K$1=WAC_District)*('Blend Sheet'!$F$4=WAC_IIN),0))*'Blend Sheet'!$F37/1000,0)  + IFERROR(INDEX(WAC_Item_Cost,MATCH(1,(K$1=WAC_District)*('Blend Sheet'!$G$4=WAC_IIN),0))*'Blend Sheet'!$G37,0) + IFERROR(INDEX(WAC_Item_Cost,MATCH(1,(K$1=WAC_District)*('Blend Sheet'!$H$4=WAC_IIN),0))*'Blend Sheet'!$H37,0)  + IFERROR(INDEX(WAC_Item_Cost,MATCH(1,(K$1=WAC_District)*('Blend Sheet'!$I$4=WAC_IIN),0))*'Blend Sheet'!$I37,0) + IFERROR(INDEX(WAC_Item_Cost,MATCH(1,(K$1=WAC_District)*('Blend Sheet'!$J$4=WAC_IIN),0))*'Blend Sheet'!$J37,0) + IFERROR(INDEX(WAC_Item_Cost,MATCH(1,(K$1=WAC_District)*('Blend Sheet'!$K$4=WAC_IIN),0))*'Blend Sheet'!$K37,0) + IFERROR(INDEX(WAC_Item_Cost,MATCH(1,(K$1=WAC_District)*('Blend Sheet'!$L$4=WAC_IIN),0))*'Blend Sheet'!$L37,0) + IFERROR(INDEX(WAC_Item_Cost,MATCH(1,(K$1=WAC_District)*('Blend Sheet'!$M$4=WAC_IIN),0))*'Blend Sheet'!$M37,0) + IFERROR(INDEX(WAC_Item_Cost,MATCH(1,(K$1=WAC_District)*('Blend Sheet'!$N$4=WAC_IIN),0))*'Blend Sheet'!$N37,0) + IFERROR(INDEX(WAC_Item_Cost,MATCH(1,(K$1=WAC_District)*('Blend Sheet'!$O$4=WAC_IIN),0))*'Blend Sheet'!$O37,0) + IFERROR(INDEX(WAC_Item_Cost,MATCH(1,(K$1=WAC_District)*('Blend Sheet'!$P$4=WAC_IIN),0))*'Blend Sheet'!$P37,0) + IFERROR(INDEX(WAC_Item_Cost,MATCH(1,(K$1=WAC_District)*('Blend Sheet'!$Q$4=WAC_IIN),0))*'Blend Sheet'!$Q37,0) + IFERROR(INDEX(WAC_Item_Cost,MATCH(1,(K$1=WAC_District)*('Blend Sheet'!$R$4=WAC_IIN),0))*'Blend Sheet'!$R37,0) + IFERROR(INDEX(WAC_Item_Cost,MATCH(1,(K$1=WAC_District)*('Blend Sheet'!$S$4=WAC_IIN),0))*'Blend Sheet'!$S37,0) + IFERROR(INDEX(WAC_Item_Cost,MATCH(1,(K$1=WAC_District)*('Blend Sheet'!$T$4=WAC_IIN),0))*'Blend Sheet'!$T37,0) + IFERROR(INDEX(WAC_Item_Cost,MATCH(1,(K$1=WAC_District)*('Blend Sheet'!$U$4=WAC_IIN),0))*'Blend Sheet'!$U37,0) + IFERROR(INDEX(WAC_Item_Cost,MATCH(1,(K$1=WAC_District)*('Blend Sheet'!$V$4=WAC_IIN),0))*'Blend Sheet'!$V37,0) + IFERROR(INDEX(WAC_Item_Cost,MATCH(1,(K$1=WAC_District)*('Blend Sheet'!$W$4=WAC_IIN),0))*'Blend Sheet'!$W37,0) + IFERROR(INDEX(WAC_Item_Cost,MATCH(1,(K$1=WAC_District)*('Blend Sheet'!$X$4=WAC_IIN),0))*'Blend Sheet'!$X37,0) + IFERROR(INDEX(WAC_Item_Cost,MATCH(1,(K$1=WAC_District)*('Blend Sheet'!$Y$4=WAC_IIN),0))*'Blend Sheet'!$Y37,0) + IFERROR(INDEX(WAC_Item_Cost,MATCH(1,(K$1=WAC_District)*('Blend Sheet'!$Z$4=WAC_IIN),0))*'Blend Sheet'!$Z37,0) + IFERROR(INDEX(WAC_Item_Cost,MATCH(1,(K$1=WAC_District)*('Blend Sheet'!$AA$4=WAC_IIN),0))*'Blend Sheet'!$AA37,0) + IFERROR(INDEX(WAC_Item_Cost,MATCH(1,(K$1=WAC_District)*('Blend Sheet'!$AB$4=WAC_IIN),0))*'Blend Sheet'!$AB37,0) + IFERROR(INDEX(WAC_Item_Cost,MATCH(1,(K$1=WAC_District)*('Blend Sheet'!$AC$4=WAC_IIN),0))*'Blend Sheet'!$AC37,0) + IFERROR(INDEX(WAC_Item_Cost,MATCH(1,(K$1=WAC_District)*('Blend Sheet'!$AD$4=WAC_IIN),0))*'Blend Sheet'!$AD37,0) + IFERROR(INDEX(WAC_Item_Cost,MATCH(1,(K$1=WAC_District)*('Blend Sheet'!$AE$4=WAC_IIN),0))*'Blend Sheet'!$AE37,0) + IFERROR(INDEX(WAC_Item_Cost,MATCH(1,(K$1=WAC_District)*('Blend Sheet'!$AF$4=WAC_IIN),0))*'Blend Sheet'!$AF37,0) + IFERROR(INDEX(WAC_Item_Cost,MATCH(1,(K$1=WAC_District)*('Blend Sheet'!$AG$4=WAC_IIN),0))*'Blend Sheet'!$AG37,0) + IFERROR(INDEX(WAC_Item_Cost,MATCH(1,(K$1=WAC_District)*('Blend Sheet'!$AH$4=WAC_IIN),0))*'Blend Sheet'!$AH37,0) + IFERROR(INDEX(WAC_Item_Cost,MATCH(1,(K$1=WAC_District)*('Blend Sheet'!$AI$4=WAC_IIN),0))*'Blend Sheet'!$AI37,0) + IFERROR(INDEX(WAC_Item_Cost,MATCH(1,(K$1=WAC_District)*('Blend Sheet'!$AJ$4=WAC_IIN),0))*'Blend Sheet'!$AJ37,0) + IFERROR(INDEX(WAC_Item_Cost,MATCH(1,(K$1=WAC_District)*('Blend Sheet'!$AK$4=WAC_IIN),0))*'Blend Sheet'!$AK37,0) + IFERROR(INDEX(WAC_Item_Cost,MATCH(1,(K$1=WAC_District)*('Blend Sheet'!$AL$4=WAC_IIN),0))*'Blend Sheet'!$AL37,0) + IFERROR(INDEX(WAC_Item_Cost,MATCH(1,(K$1=WAC_District)*('Blend Sheet'!$AM$4=WAC_IIN),0))*'Blend Sheet'!$AM37,0) + IFERROR(INDEX(WAC_Item_Cost,MATCH(1,(K$1=WAC_District)*('Blend Sheet'!$AN$4=WAC_IIN),0))*'Blend Sheet'!$AN37,0) + IFERROR(INDEX(WAC_Item_Cost,MATCH(1,(K$1=WAC_District)*('Blend Sheet'!$AO$4=WAC_IIN),0))*'Blend Sheet'!$AO37,0) + IFERROR(INDEX(WAC_Item_Cost,MATCH(1,(K$1=WAC_District)*('Blend Sheet'!$AP$4=WAC_IIN),0))*'Blend Sheet'!$AP37/1000,0)</f>
        <v>107.2836315</v>
      </c>
      <c r="L34" s="245">
        <f t="array" ref="L34">IFERROR(INDEX(WAC_Item_Cost,MATCH(1,(L$1=WAC_District)*('Blend Sheet'!$C$4=WAC_IIN),0))*'Blend Sheet'!$C37/1000,0) + IFERROR(INDEX(WAC_Item_Cost,MATCH(1,(L$1=WAC_District)*('Blend Sheet'!$D$4=WAC_IIN),0))*'Blend Sheet'!$D37/1000,0) + IFERROR(INDEX(WAC_Item_Cost,MATCH(1,(L$1=WAC_District)*('Blend Sheet'!$E$4=WAC_IIN),0))*'Blend Sheet'!$E37/1000,0) + IFERROR(INDEX(WAC_Item_Cost,MATCH(1,(L$1=WAC_District)*('Blend Sheet'!$F$4=WAC_IIN),0))*'Blend Sheet'!$F37/1000,0)  + IFERROR(INDEX(WAC_Item_Cost,MATCH(1,(L$1=WAC_District)*('Blend Sheet'!$G$4=WAC_IIN),0))*'Blend Sheet'!$G37,0) + IFERROR(INDEX(WAC_Item_Cost,MATCH(1,(L$1=WAC_District)*('Blend Sheet'!$H$4=WAC_IIN),0))*'Blend Sheet'!$H37,0)  + IFERROR(INDEX(WAC_Item_Cost,MATCH(1,(L$1=WAC_District)*('Blend Sheet'!$I$4=WAC_IIN),0))*'Blend Sheet'!$I37,0) + IFERROR(INDEX(WAC_Item_Cost,MATCH(1,(L$1=WAC_District)*('Blend Sheet'!$J$4=WAC_IIN),0))*'Blend Sheet'!$J37,0) + IFERROR(INDEX(WAC_Item_Cost,MATCH(1,(L$1=WAC_District)*('Blend Sheet'!$K$4=WAC_IIN),0))*'Blend Sheet'!$K37,0) + IFERROR(INDEX(WAC_Item_Cost,MATCH(1,(L$1=WAC_District)*('Blend Sheet'!$L$4=WAC_IIN),0))*'Blend Sheet'!$L37,0) + IFERROR(INDEX(WAC_Item_Cost,MATCH(1,(L$1=WAC_District)*('Blend Sheet'!$M$4=WAC_IIN),0))*'Blend Sheet'!$M37,0) + IFERROR(INDEX(WAC_Item_Cost,MATCH(1,(L$1=WAC_District)*('Blend Sheet'!$N$4=WAC_IIN),0))*'Blend Sheet'!$N37,0) + IFERROR(INDEX(WAC_Item_Cost,MATCH(1,(L$1=WAC_District)*('Blend Sheet'!$O$4=WAC_IIN),0))*'Blend Sheet'!$O37,0) + IFERROR(INDEX(WAC_Item_Cost,MATCH(1,(L$1=WAC_District)*('Blend Sheet'!$P$4=WAC_IIN),0))*'Blend Sheet'!$P37,0) + IFERROR(INDEX(WAC_Item_Cost,MATCH(1,(L$1=WAC_District)*('Blend Sheet'!$Q$4=WAC_IIN),0))*'Blend Sheet'!$Q37,0) + IFERROR(INDEX(WAC_Item_Cost,MATCH(1,(L$1=WAC_District)*('Blend Sheet'!$R$4=WAC_IIN),0))*'Blend Sheet'!$R37,0) + IFERROR(INDEX(WAC_Item_Cost,MATCH(1,(L$1=WAC_District)*('Blend Sheet'!$S$4=WAC_IIN),0))*'Blend Sheet'!$S37,0) + IFERROR(INDEX(WAC_Item_Cost,MATCH(1,(L$1=WAC_District)*('Blend Sheet'!$T$4=WAC_IIN),0))*'Blend Sheet'!$T37,0) + IFERROR(INDEX(WAC_Item_Cost,MATCH(1,(L$1=WAC_District)*('Blend Sheet'!$U$4=WAC_IIN),0))*'Blend Sheet'!$U37,0) + IFERROR(INDEX(WAC_Item_Cost,MATCH(1,(L$1=WAC_District)*('Blend Sheet'!$V$4=WAC_IIN),0))*'Blend Sheet'!$V37,0) + IFERROR(INDEX(WAC_Item_Cost,MATCH(1,(L$1=WAC_District)*('Blend Sheet'!$W$4=WAC_IIN),0))*'Blend Sheet'!$W37,0) + IFERROR(INDEX(WAC_Item_Cost,MATCH(1,(L$1=WAC_District)*('Blend Sheet'!$X$4=WAC_IIN),0))*'Blend Sheet'!$X37,0) + IFERROR(INDEX(WAC_Item_Cost,MATCH(1,(L$1=WAC_District)*('Blend Sheet'!$Y$4=WAC_IIN),0))*'Blend Sheet'!$Y37,0) + IFERROR(INDEX(WAC_Item_Cost,MATCH(1,(L$1=WAC_District)*('Blend Sheet'!$Z$4=WAC_IIN),0))*'Blend Sheet'!$Z37,0) + IFERROR(INDEX(WAC_Item_Cost,MATCH(1,(L$1=WAC_District)*('Blend Sheet'!$AA$4=WAC_IIN),0))*'Blend Sheet'!$AA37,0) + IFERROR(INDEX(WAC_Item_Cost,MATCH(1,(L$1=WAC_District)*('Blend Sheet'!$AB$4=WAC_IIN),0))*'Blend Sheet'!$AB37,0) + IFERROR(INDEX(WAC_Item_Cost,MATCH(1,(L$1=WAC_District)*('Blend Sheet'!$AC$4=WAC_IIN),0))*'Blend Sheet'!$AC37,0) + IFERROR(INDEX(WAC_Item_Cost,MATCH(1,(L$1=WAC_District)*('Blend Sheet'!$AD$4=WAC_IIN),0))*'Blend Sheet'!$AD37,0) + IFERROR(INDEX(WAC_Item_Cost,MATCH(1,(L$1=WAC_District)*('Blend Sheet'!$AE$4=WAC_IIN),0))*'Blend Sheet'!$AE37,0) + IFERROR(INDEX(WAC_Item_Cost,MATCH(1,(L$1=WAC_District)*('Blend Sheet'!$AF$4=WAC_IIN),0))*'Blend Sheet'!$AF37,0) + IFERROR(INDEX(WAC_Item_Cost,MATCH(1,(L$1=WAC_District)*('Blend Sheet'!$AG$4=WAC_IIN),0))*'Blend Sheet'!$AG37,0) + IFERROR(INDEX(WAC_Item_Cost,MATCH(1,(L$1=WAC_District)*('Blend Sheet'!$AH$4=WAC_IIN),0))*'Blend Sheet'!$AH37,0) + IFERROR(INDEX(WAC_Item_Cost,MATCH(1,(L$1=WAC_District)*('Blend Sheet'!$AI$4=WAC_IIN),0))*'Blend Sheet'!$AI37,0) + IFERROR(INDEX(WAC_Item_Cost,MATCH(1,(L$1=WAC_District)*('Blend Sheet'!$AJ$4=WAC_IIN),0))*'Blend Sheet'!$AJ37,0) + IFERROR(INDEX(WAC_Item_Cost,MATCH(1,(L$1=WAC_District)*('Blend Sheet'!$AK$4=WAC_IIN),0))*'Blend Sheet'!$AK37,0) + IFERROR(INDEX(WAC_Item_Cost,MATCH(1,(L$1=WAC_District)*('Blend Sheet'!$AL$4=WAC_IIN),0))*'Blend Sheet'!$AL37,0) + IFERROR(INDEX(WAC_Item_Cost,MATCH(1,(L$1=WAC_District)*('Blend Sheet'!$AM$4=WAC_IIN),0))*'Blend Sheet'!$AM37,0) + IFERROR(INDEX(WAC_Item_Cost,MATCH(1,(L$1=WAC_District)*('Blend Sheet'!$AN$4=WAC_IIN),0))*'Blend Sheet'!$AN37,0) + IFERROR(INDEX(WAC_Item_Cost,MATCH(1,(L$1=WAC_District)*('Blend Sheet'!$AO$4=WAC_IIN),0))*'Blend Sheet'!$AO37,0) + IFERROR(INDEX(WAC_Item_Cost,MATCH(1,(L$1=WAC_District)*('Blend Sheet'!$AP$4=WAC_IIN),0))*'Blend Sheet'!$AP37/1000,0)</f>
        <v>118.5229355</v>
      </c>
    </row>
    <row r="35" spans="1:12" x14ac:dyDescent="0.25">
      <c r="A35" t="str">
        <f>'Blend Sheet'!A38</f>
        <v>Expandomix</v>
      </c>
      <c r="B35" s="245">
        <f t="array" ref="B35">IFERROR(INDEX(WAC_Item_Cost,MATCH(1,(B$1=WAC_District)*('Blend Sheet'!$C$4=WAC_IIN),0))*'Blend Sheet'!$C38/1000,0) + IFERROR(INDEX(WAC_Item_Cost,MATCH(1,(B$1=WAC_District)*('Blend Sheet'!$D$4=WAC_IIN),0))*'Blend Sheet'!$D38/1000,0) + IFERROR(INDEX(WAC_Item_Cost,MATCH(1,(B$1=WAC_District)*('Blend Sheet'!$E$4=WAC_IIN),0))*'Blend Sheet'!$E38/1000,0) + IFERROR(INDEX(WAC_Item_Cost,MATCH(1,(B$1=WAC_District)*('Blend Sheet'!$F$4=WAC_IIN),0))*'Blend Sheet'!$F38/1000,0)  + IFERROR(INDEX(WAC_Item_Cost,MATCH(1,(B$1=WAC_District)*('Blend Sheet'!$G$4=WAC_IIN),0))*'Blend Sheet'!$G38,0) + IFERROR(INDEX(WAC_Item_Cost,MATCH(1,(B$1=WAC_District)*('Blend Sheet'!$H$4=WAC_IIN),0))*'Blend Sheet'!$H38,0)  + IFERROR(INDEX(WAC_Item_Cost,MATCH(1,(B$1=WAC_District)*('Blend Sheet'!$I$4=WAC_IIN),0))*'Blend Sheet'!$I38,0) + IFERROR(INDEX(WAC_Item_Cost,MATCH(1,(B$1=WAC_District)*('Blend Sheet'!$J$4=WAC_IIN),0))*'Blend Sheet'!$J38,0) + IFERROR(INDEX(WAC_Item_Cost,MATCH(1,(B$1=WAC_District)*('Blend Sheet'!$K$4=WAC_IIN),0))*'Blend Sheet'!$K38,0) + IFERROR(INDEX(WAC_Item_Cost,MATCH(1,(B$1=WAC_District)*('Blend Sheet'!$L$4=WAC_IIN),0))*'Blend Sheet'!$L38,0) + IFERROR(INDEX(WAC_Item_Cost,MATCH(1,(B$1=WAC_District)*('Blend Sheet'!$M$4=WAC_IIN),0))*'Blend Sheet'!$M38,0) + IFERROR(INDEX(WAC_Item_Cost,MATCH(1,(B$1=WAC_District)*('Blend Sheet'!$N$4=WAC_IIN),0))*'Blend Sheet'!$N38,0) + IFERROR(INDEX(WAC_Item_Cost,MATCH(1,(B$1=WAC_District)*('Blend Sheet'!$O$4=WAC_IIN),0))*'Blend Sheet'!$O38,0) + IFERROR(INDEX(WAC_Item_Cost,MATCH(1,(B$1=WAC_District)*('Blend Sheet'!$P$4=WAC_IIN),0))*'Blend Sheet'!$P38,0) + IFERROR(INDEX(WAC_Item_Cost,MATCH(1,(B$1=WAC_District)*('Blend Sheet'!$Q$4=WAC_IIN),0))*'Blend Sheet'!$Q38,0) + IFERROR(INDEX(WAC_Item_Cost,MATCH(1,(B$1=WAC_District)*('Blend Sheet'!$R$4=WAC_IIN),0))*'Blend Sheet'!$R38,0) + IFERROR(INDEX(WAC_Item_Cost,MATCH(1,(B$1=WAC_District)*('Blend Sheet'!$S$4=WAC_IIN),0))*'Blend Sheet'!$S38,0) + IFERROR(INDEX(WAC_Item_Cost,MATCH(1,(B$1=WAC_District)*('Blend Sheet'!$T$4=WAC_IIN),0))*'Blend Sheet'!$T38,0) + IFERROR(INDEX(WAC_Item_Cost,MATCH(1,(B$1=WAC_District)*('Blend Sheet'!$U$4=WAC_IIN),0))*'Blend Sheet'!$U38,0) + IFERROR(INDEX(WAC_Item_Cost,MATCH(1,(B$1=WAC_District)*('Blend Sheet'!$V$4=WAC_IIN),0))*'Blend Sheet'!$V38,0) + IFERROR(INDEX(WAC_Item_Cost,MATCH(1,(B$1=WAC_District)*('Blend Sheet'!$W$4=WAC_IIN),0))*'Blend Sheet'!$W38,0) + IFERROR(INDEX(WAC_Item_Cost,MATCH(1,(B$1=WAC_District)*('Blend Sheet'!$X$4=WAC_IIN),0))*'Blend Sheet'!$X38,0) + IFERROR(INDEX(WAC_Item_Cost,MATCH(1,(B$1=WAC_District)*('Blend Sheet'!$Y$4=WAC_IIN),0))*'Blend Sheet'!$Y38,0) + IFERROR(INDEX(WAC_Item_Cost,MATCH(1,(B$1=WAC_District)*('Blend Sheet'!$Z$4=WAC_IIN),0))*'Blend Sheet'!$Z38,0) + IFERROR(INDEX(WAC_Item_Cost,MATCH(1,(B$1=WAC_District)*('Blend Sheet'!$AA$4=WAC_IIN),0))*'Blend Sheet'!$AA38,0) + IFERROR(INDEX(WAC_Item_Cost,MATCH(1,(B$1=WAC_District)*('Blend Sheet'!$AB$4=WAC_IIN),0))*'Blend Sheet'!$AB38,0) + IFERROR(INDEX(WAC_Item_Cost,MATCH(1,(B$1=WAC_District)*('Blend Sheet'!$AC$4=WAC_IIN),0))*'Blend Sheet'!$AC38,0) + IFERROR(INDEX(WAC_Item_Cost,MATCH(1,(B$1=WAC_District)*('Blend Sheet'!$AD$4=WAC_IIN),0))*'Blend Sheet'!$AD38,0) + IFERROR(INDEX(WAC_Item_Cost,MATCH(1,(B$1=WAC_District)*('Blend Sheet'!$AE$4=WAC_IIN),0))*'Blend Sheet'!$AE38,0) + IFERROR(INDEX(WAC_Item_Cost,MATCH(1,(B$1=WAC_District)*('Blend Sheet'!$AF$4=WAC_IIN),0))*'Blend Sheet'!$AF38,0) + IFERROR(INDEX(WAC_Item_Cost,MATCH(1,(B$1=WAC_District)*('Blend Sheet'!$AG$4=WAC_IIN),0))*'Blend Sheet'!$AG38,0) + IFERROR(INDEX(WAC_Item_Cost,MATCH(1,(B$1=WAC_District)*('Blend Sheet'!$AH$4=WAC_IIN),0))*'Blend Sheet'!$AH38,0) + IFERROR(INDEX(WAC_Item_Cost,MATCH(1,(B$1=WAC_District)*('Blend Sheet'!$AI$4=WAC_IIN),0))*'Blend Sheet'!$AI38,0) + IFERROR(INDEX(WAC_Item_Cost,MATCH(1,(B$1=WAC_District)*('Blend Sheet'!$AJ$4=WAC_IIN),0))*'Blend Sheet'!$AJ38,0) + IFERROR(INDEX(WAC_Item_Cost,MATCH(1,(B$1=WAC_District)*('Blend Sheet'!$AK$4=WAC_IIN),0))*'Blend Sheet'!$AK38,0) + IFERROR(INDEX(WAC_Item_Cost,MATCH(1,(B$1=WAC_District)*('Blend Sheet'!$AL$4=WAC_IIN),0))*'Blend Sheet'!$AL38,0) + IFERROR(INDEX(WAC_Item_Cost,MATCH(1,(B$1=WAC_District)*('Blend Sheet'!$AM$4=WAC_IIN),0))*'Blend Sheet'!$AM38,0) + IFERROR(INDEX(WAC_Item_Cost,MATCH(1,(B$1=WAC_District)*('Blend Sheet'!$AN$4=WAC_IIN),0))*'Blend Sheet'!$AN38,0) + IFERROR(INDEX(WAC_Item_Cost,MATCH(1,(B$1=WAC_District)*('Blend Sheet'!$AO$4=WAC_IIN),0))*'Blend Sheet'!$AO38,0) + IFERROR(INDEX(WAC_Item_Cost,MATCH(1,(B$1=WAC_District)*('Blend Sheet'!$AP$4=WAC_IIN),0))*'Blend Sheet'!$AP38/1000,0)</f>
        <v>199.27610048599999</v>
      </c>
      <c r="C35" s="245">
        <f t="array" ref="C35">IFERROR(INDEX(WAC_Item_Cost,MATCH(1,(C$1=WAC_District)*('Blend Sheet'!$C$4=WAC_IIN),0))*'Blend Sheet'!$C38/1000,0) + IFERROR(INDEX(WAC_Item_Cost,MATCH(1,(C$1=WAC_District)*('Blend Sheet'!$D$4=WAC_IIN),0))*'Blend Sheet'!$D38/1000,0) + IFERROR(INDEX(WAC_Item_Cost,MATCH(1,(C$1=WAC_District)*('Blend Sheet'!$E$4=WAC_IIN),0))*'Blend Sheet'!$E38/1000,0) + IFERROR(INDEX(WAC_Item_Cost,MATCH(1,(C$1=WAC_District)*('Blend Sheet'!$F$4=WAC_IIN),0))*'Blend Sheet'!$F38/1000,0)  + IFERROR(INDEX(WAC_Item_Cost,MATCH(1,(C$1=WAC_District)*('Blend Sheet'!$G$4=WAC_IIN),0))*'Blend Sheet'!$G38,0) + IFERROR(INDEX(WAC_Item_Cost,MATCH(1,(C$1=WAC_District)*('Blend Sheet'!$H$4=WAC_IIN),0))*'Blend Sheet'!$H38,0)  + IFERROR(INDEX(WAC_Item_Cost,MATCH(1,(C$1=WAC_District)*('Blend Sheet'!$I$4=WAC_IIN),0))*'Blend Sheet'!$I38,0) + IFERROR(INDEX(WAC_Item_Cost,MATCH(1,(C$1=WAC_District)*('Blend Sheet'!$J$4=WAC_IIN),0))*'Blend Sheet'!$J38,0) + IFERROR(INDEX(WAC_Item_Cost,MATCH(1,(C$1=WAC_District)*('Blend Sheet'!$K$4=WAC_IIN),0))*'Blend Sheet'!$K38,0) + IFERROR(INDEX(WAC_Item_Cost,MATCH(1,(C$1=WAC_District)*('Blend Sheet'!$L$4=WAC_IIN),0))*'Blend Sheet'!$L38,0) + IFERROR(INDEX(WAC_Item_Cost,MATCH(1,(C$1=WAC_District)*('Blend Sheet'!$M$4=WAC_IIN),0))*'Blend Sheet'!$M38,0) + IFERROR(INDEX(WAC_Item_Cost,MATCH(1,(C$1=WAC_District)*('Blend Sheet'!$N$4=WAC_IIN),0))*'Blend Sheet'!$N38,0) + IFERROR(INDEX(WAC_Item_Cost,MATCH(1,(C$1=WAC_District)*('Blend Sheet'!$O$4=WAC_IIN),0))*'Blend Sheet'!$O38,0) + IFERROR(INDEX(WAC_Item_Cost,MATCH(1,(C$1=WAC_District)*('Blend Sheet'!$P$4=WAC_IIN),0))*'Blend Sheet'!$P38,0) + IFERROR(INDEX(WAC_Item_Cost,MATCH(1,(C$1=WAC_District)*('Blend Sheet'!$Q$4=WAC_IIN),0))*'Blend Sheet'!$Q38,0) + IFERROR(INDEX(WAC_Item_Cost,MATCH(1,(C$1=WAC_District)*('Blend Sheet'!$R$4=WAC_IIN),0))*'Blend Sheet'!$R38,0) + IFERROR(INDEX(WAC_Item_Cost,MATCH(1,(C$1=WAC_District)*('Blend Sheet'!$S$4=WAC_IIN),0))*'Blend Sheet'!$S38,0) + IFERROR(INDEX(WAC_Item_Cost,MATCH(1,(C$1=WAC_District)*('Blend Sheet'!$T$4=WAC_IIN),0))*'Blend Sheet'!$T38,0) + IFERROR(INDEX(WAC_Item_Cost,MATCH(1,(C$1=WAC_District)*('Blend Sheet'!$U$4=WAC_IIN),0))*'Blend Sheet'!$U38,0) + IFERROR(INDEX(WAC_Item_Cost,MATCH(1,(C$1=WAC_District)*('Blend Sheet'!$V$4=WAC_IIN),0))*'Blend Sheet'!$V38,0) + IFERROR(INDEX(WAC_Item_Cost,MATCH(1,(C$1=WAC_District)*('Blend Sheet'!$W$4=WAC_IIN),0))*'Blend Sheet'!$W38,0) + IFERROR(INDEX(WAC_Item_Cost,MATCH(1,(C$1=WAC_District)*('Blend Sheet'!$X$4=WAC_IIN),0))*'Blend Sheet'!$X38,0) + IFERROR(INDEX(WAC_Item_Cost,MATCH(1,(C$1=WAC_District)*('Blend Sheet'!$Y$4=WAC_IIN),0))*'Blend Sheet'!$Y38,0) + IFERROR(INDEX(WAC_Item_Cost,MATCH(1,(C$1=WAC_District)*('Blend Sheet'!$Z$4=WAC_IIN),0))*'Blend Sheet'!$Z38,0) + IFERROR(INDEX(WAC_Item_Cost,MATCH(1,(C$1=WAC_District)*('Blend Sheet'!$AA$4=WAC_IIN),0))*'Blend Sheet'!$AA38,0) + IFERROR(INDEX(WAC_Item_Cost,MATCH(1,(C$1=WAC_District)*('Blend Sheet'!$AB$4=WAC_IIN),0))*'Blend Sheet'!$AB38,0) + IFERROR(INDEX(WAC_Item_Cost,MATCH(1,(C$1=WAC_District)*('Blend Sheet'!$AC$4=WAC_IIN),0))*'Blend Sheet'!$AC38,0) + IFERROR(INDEX(WAC_Item_Cost,MATCH(1,(C$1=WAC_District)*('Blend Sheet'!$AD$4=WAC_IIN),0))*'Blend Sheet'!$AD38,0) + IFERROR(INDEX(WAC_Item_Cost,MATCH(1,(C$1=WAC_District)*('Blend Sheet'!$AE$4=WAC_IIN),0))*'Blend Sheet'!$AE38,0) + IFERROR(INDEX(WAC_Item_Cost,MATCH(1,(C$1=WAC_District)*('Blend Sheet'!$AF$4=WAC_IIN),0))*'Blend Sheet'!$AF38,0) + IFERROR(INDEX(WAC_Item_Cost,MATCH(1,(C$1=WAC_District)*('Blend Sheet'!$AG$4=WAC_IIN),0))*'Blend Sheet'!$AG38,0) + IFERROR(INDEX(WAC_Item_Cost,MATCH(1,(C$1=WAC_District)*('Blend Sheet'!$AH$4=WAC_IIN),0))*'Blend Sheet'!$AH38,0) + IFERROR(INDEX(WAC_Item_Cost,MATCH(1,(C$1=WAC_District)*('Blend Sheet'!$AI$4=WAC_IIN),0))*'Blend Sheet'!$AI38,0) + IFERROR(INDEX(WAC_Item_Cost,MATCH(1,(C$1=WAC_District)*('Blend Sheet'!$AJ$4=WAC_IIN),0))*'Blend Sheet'!$AJ38,0) + IFERROR(INDEX(WAC_Item_Cost,MATCH(1,(C$1=WAC_District)*('Blend Sheet'!$AK$4=WAC_IIN),0))*'Blend Sheet'!$AK38,0) + IFERROR(INDEX(WAC_Item_Cost,MATCH(1,(C$1=WAC_District)*('Blend Sheet'!$AL$4=WAC_IIN),0))*'Blend Sheet'!$AL38,0) + IFERROR(INDEX(WAC_Item_Cost,MATCH(1,(C$1=WAC_District)*('Blend Sheet'!$AM$4=WAC_IIN),0))*'Blend Sheet'!$AM38,0) + IFERROR(INDEX(WAC_Item_Cost,MATCH(1,(C$1=WAC_District)*('Blend Sheet'!$AN$4=WAC_IIN),0))*'Blend Sheet'!$AN38,0) + IFERROR(INDEX(WAC_Item_Cost,MATCH(1,(C$1=WAC_District)*('Blend Sheet'!$AO$4=WAC_IIN),0))*'Blend Sheet'!$AO38,0) + IFERROR(INDEX(WAC_Item_Cost,MATCH(1,(C$1=WAC_District)*('Blend Sheet'!$AP$4=WAC_IIN),0))*'Blend Sheet'!$AP38/1000,0)</f>
        <v>248.57799381800001</v>
      </c>
      <c r="D35" s="245">
        <f t="array" ref="D35">IFERROR(INDEX(WAC_Item_Cost,MATCH(1,(D$1=WAC_District)*('Blend Sheet'!$C$4=WAC_IIN),0))*'Blend Sheet'!$C38/1000,0) + IFERROR(INDEX(WAC_Item_Cost,MATCH(1,(D$1=WAC_District)*('Blend Sheet'!$D$4=WAC_IIN),0))*'Blend Sheet'!$D38/1000,0) + IFERROR(INDEX(WAC_Item_Cost,MATCH(1,(D$1=WAC_District)*('Blend Sheet'!$E$4=WAC_IIN),0))*'Blend Sheet'!$E38/1000,0) + IFERROR(INDEX(WAC_Item_Cost,MATCH(1,(D$1=WAC_District)*('Blend Sheet'!$F$4=WAC_IIN),0))*'Blend Sheet'!$F38/1000,0)  + IFERROR(INDEX(WAC_Item_Cost,MATCH(1,(D$1=WAC_District)*('Blend Sheet'!$G$4=WAC_IIN),0))*'Blend Sheet'!$G38,0) + IFERROR(INDEX(WAC_Item_Cost,MATCH(1,(D$1=WAC_District)*('Blend Sheet'!$H$4=WAC_IIN),0))*'Blend Sheet'!$H38,0)  + IFERROR(INDEX(WAC_Item_Cost,MATCH(1,(D$1=WAC_District)*('Blend Sheet'!$I$4=WAC_IIN),0))*'Blend Sheet'!$I38,0) + IFERROR(INDEX(WAC_Item_Cost,MATCH(1,(D$1=WAC_District)*('Blend Sheet'!$J$4=WAC_IIN),0))*'Blend Sheet'!$J38,0) + IFERROR(INDEX(WAC_Item_Cost,MATCH(1,(D$1=WAC_District)*('Blend Sheet'!$K$4=WAC_IIN),0))*'Blend Sheet'!$K38,0) + IFERROR(INDEX(WAC_Item_Cost,MATCH(1,(D$1=WAC_District)*('Blend Sheet'!$L$4=WAC_IIN),0))*'Blend Sheet'!$L38,0) + IFERROR(INDEX(WAC_Item_Cost,MATCH(1,(D$1=WAC_District)*('Blend Sheet'!$M$4=WAC_IIN),0))*'Blend Sheet'!$M38,0) + IFERROR(INDEX(WAC_Item_Cost,MATCH(1,(D$1=WAC_District)*('Blend Sheet'!$N$4=WAC_IIN),0))*'Blend Sheet'!$N38,0) + IFERROR(INDEX(WAC_Item_Cost,MATCH(1,(D$1=WAC_District)*('Blend Sheet'!$O$4=WAC_IIN),0))*'Blend Sheet'!$O38,0) + IFERROR(INDEX(WAC_Item_Cost,MATCH(1,(D$1=WAC_District)*('Blend Sheet'!$P$4=WAC_IIN),0))*'Blend Sheet'!$P38,0) + IFERROR(INDEX(WAC_Item_Cost,MATCH(1,(D$1=WAC_District)*('Blend Sheet'!$Q$4=WAC_IIN),0))*'Blend Sheet'!$Q38,0) + IFERROR(INDEX(WAC_Item_Cost,MATCH(1,(D$1=WAC_District)*('Blend Sheet'!$R$4=WAC_IIN),0))*'Blend Sheet'!$R38,0) + IFERROR(INDEX(WAC_Item_Cost,MATCH(1,(D$1=WAC_District)*('Blend Sheet'!$S$4=WAC_IIN),0))*'Blend Sheet'!$S38,0) + IFERROR(INDEX(WAC_Item_Cost,MATCH(1,(D$1=WAC_District)*('Blend Sheet'!$T$4=WAC_IIN),0))*'Blend Sheet'!$T38,0) + IFERROR(INDEX(WAC_Item_Cost,MATCH(1,(D$1=WAC_District)*('Blend Sheet'!$U$4=WAC_IIN),0))*'Blend Sheet'!$U38,0) + IFERROR(INDEX(WAC_Item_Cost,MATCH(1,(D$1=WAC_District)*('Blend Sheet'!$V$4=WAC_IIN),0))*'Blend Sheet'!$V38,0) + IFERROR(INDEX(WAC_Item_Cost,MATCH(1,(D$1=WAC_District)*('Blend Sheet'!$W$4=WAC_IIN),0))*'Blend Sheet'!$W38,0) + IFERROR(INDEX(WAC_Item_Cost,MATCH(1,(D$1=WAC_District)*('Blend Sheet'!$X$4=WAC_IIN),0))*'Blend Sheet'!$X38,0) + IFERROR(INDEX(WAC_Item_Cost,MATCH(1,(D$1=WAC_District)*('Blend Sheet'!$Y$4=WAC_IIN),0))*'Blend Sheet'!$Y38,0) + IFERROR(INDEX(WAC_Item_Cost,MATCH(1,(D$1=WAC_District)*('Blend Sheet'!$Z$4=WAC_IIN),0))*'Blend Sheet'!$Z38,0) + IFERROR(INDEX(WAC_Item_Cost,MATCH(1,(D$1=WAC_District)*('Blend Sheet'!$AA$4=WAC_IIN),0))*'Blend Sheet'!$AA38,0) + IFERROR(INDEX(WAC_Item_Cost,MATCH(1,(D$1=WAC_District)*('Blend Sheet'!$AB$4=WAC_IIN),0))*'Blend Sheet'!$AB38,0) + IFERROR(INDEX(WAC_Item_Cost,MATCH(1,(D$1=WAC_District)*('Blend Sheet'!$AC$4=WAC_IIN),0))*'Blend Sheet'!$AC38,0) + IFERROR(INDEX(WAC_Item_Cost,MATCH(1,(D$1=WAC_District)*('Blend Sheet'!$AD$4=WAC_IIN),0))*'Blend Sheet'!$AD38,0) + IFERROR(INDEX(WAC_Item_Cost,MATCH(1,(D$1=WAC_District)*('Blend Sheet'!$AE$4=WAC_IIN),0))*'Blend Sheet'!$AE38,0) + IFERROR(INDEX(WAC_Item_Cost,MATCH(1,(D$1=WAC_District)*('Blend Sheet'!$AF$4=WAC_IIN),0))*'Blend Sheet'!$AF38,0) + IFERROR(INDEX(WAC_Item_Cost,MATCH(1,(D$1=WAC_District)*('Blend Sheet'!$AG$4=WAC_IIN),0))*'Blend Sheet'!$AG38,0) + IFERROR(INDEX(WAC_Item_Cost,MATCH(1,(D$1=WAC_District)*('Blend Sheet'!$AH$4=WAC_IIN),0))*'Blend Sheet'!$AH38,0) + IFERROR(INDEX(WAC_Item_Cost,MATCH(1,(D$1=WAC_District)*('Blend Sheet'!$AI$4=WAC_IIN),0))*'Blend Sheet'!$AI38,0) + IFERROR(INDEX(WAC_Item_Cost,MATCH(1,(D$1=WAC_District)*('Blend Sheet'!$AJ$4=WAC_IIN),0))*'Blend Sheet'!$AJ38,0) + IFERROR(INDEX(WAC_Item_Cost,MATCH(1,(D$1=WAC_District)*('Blend Sheet'!$AK$4=WAC_IIN),0))*'Blend Sheet'!$AK38,0) + IFERROR(INDEX(WAC_Item_Cost,MATCH(1,(D$1=WAC_District)*('Blend Sheet'!$AL$4=WAC_IIN),0))*'Blend Sheet'!$AL38,0) + IFERROR(INDEX(WAC_Item_Cost,MATCH(1,(D$1=WAC_District)*('Blend Sheet'!$AM$4=WAC_IIN),0))*'Blend Sheet'!$AM38,0) + IFERROR(INDEX(WAC_Item_Cost,MATCH(1,(D$1=WAC_District)*('Blend Sheet'!$AN$4=WAC_IIN),0))*'Blend Sheet'!$AN38,0) + IFERROR(INDEX(WAC_Item_Cost,MATCH(1,(D$1=WAC_District)*('Blend Sheet'!$AO$4=WAC_IIN),0))*'Blend Sheet'!$AO38,0) + IFERROR(INDEX(WAC_Item_Cost,MATCH(1,(D$1=WAC_District)*('Blend Sheet'!$AP$4=WAC_IIN),0))*'Blend Sheet'!$AP38/1000,0)</f>
        <v>232.20227681599999</v>
      </c>
      <c r="E35" s="245">
        <f t="array" ref="E35">IFERROR(INDEX(WAC_Item_Cost,MATCH(1,(E$1=WAC_District)*('Blend Sheet'!$C$4=WAC_IIN),0))*'Blend Sheet'!$C38/1000,0) + IFERROR(INDEX(WAC_Item_Cost,MATCH(1,(E$1=WAC_District)*('Blend Sheet'!$D$4=WAC_IIN),0))*'Blend Sheet'!$D38/1000,0) + IFERROR(INDEX(WAC_Item_Cost,MATCH(1,(E$1=WAC_District)*('Blend Sheet'!$E$4=WAC_IIN),0))*'Blend Sheet'!$E38/1000,0) + IFERROR(INDEX(WAC_Item_Cost,MATCH(1,(E$1=WAC_District)*('Blend Sheet'!$F$4=WAC_IIN),0))*'Blend Sheet'!$F38/1000,0)  + IFERROR(INDEX(WAC_Item_Cost,MATCH(1,(E$1=WAC_District)*('Blend Sheet'!$G$4=WAC_IIN),0))*'Blend Sheet'!$G38,0) + IFERROR(INDEX(WAC_Item_Cost,MATCH(1,(E$1=WAC_District)*('Blend Sheet'!$H$4=WAC_IIN),0))*'Blend Sheet'!$H38,0)  + IFERROR(INDEX(WAC_Item_Cost,MATCH(1,(E$1=WAC_District)*('Blend Sheet'!$I$4=WAC_IIN),0))*'Blend Sheet'!$I38,0) + IFERROR(INDEX(WAC_Item_Cost,MATCH(1,(E$1=WAC_District)*('Blend Sheet'!$J$4=WAC_IIN),0))*'Blend Sheet'!$J38,0) + IFERROR(INDEX(WAC_Item_Cost,MATCH(1,(E$1=WAC_District)*('Blend Sheet'!$K$4=WAC_IIN),0))*'Blend Sheet'!$K38,0) + IFERROR(INDEX(WAC_Item_Cost,MATCH(1,(E$1=WAC_District)*('Blend Sheet'!$L$4=WAC_IIN),0))*'Blend Sheet'!$L38,0) + IFERROR(INDEX(WAC_Item_Cost,MATCH(1,(E$1=WAC_District)*('Blend Sheet'!$M$4=WAC_IIN),0))*'Blend Sheet'!$M38,0) + IFERROR(INDEX(WAC_Item_Cost,MATCH(1,(E$1=WAC_District)*('Blend Sheet'!$N$4=WAC_IIN),0))*'Blend Sheet'!$N38,0) + IFERROR(INDEX(WAC_Item_Cost,MATCH(1,(E$1=WAC_District)*('Blend Sheet'!$O$4=WAC_IIN),0))*'Blend Sheet'!$O38,0) + IFERROR(INDEX(WAC_Item_Cost,MATCH(1,(E$1=WAC_District)*('Blend Sheet'!$P$4=WAC_IIN),0))*'Blend Sheet'!$P38,0) + IFERROR(INDEX(WAC_Item_Cost,MATCH(1,(E$1=WAC_District)*('Blend Sheet'!$Q$4=WAC_IIN),0))*'Blend Sheet'!$Q38,0) + IFERROR(INDEX(WAC_Item_Cost,MATCH(1,(E$1=WAC_District)*('Blend Sheet'!$R$4=WAC_IIN),0))*'Blend Sheet'!$R38,0) + IFERROR(INDEX(WAC_Item_Cost,MATCH(1,(E$1=WAC_District)*('Blend Sheet'!$S$4=WAC_IIN),0))*'Blend Sheet'!$S38,0) + IFERROR(INDEX(WAC_Item_Cost,MATCH(1,(E$1=WAC_District)*('Blend Sheet'!$T$4=WAC_IIN),0))*'Blend Sheet'!$T38,0) + IFERROR(INDEX(WAC_Item_Cost,MATCH(1,(E$1=WAC_District)*('Blend Sheet'!$U$4=WAC_IIN),0))*'Blend Sheet'!$U38,0) + IFERROR(INDEX(WAC_Item_Cost,MATCH(1,(E$1=WAC_District)*('Blend Sheet'!$V$4=WAC_IIN),0))*'Blend Sheet'!$V38,0) + IFERROR(INDEX(WAC_Item_Cost,MATCH(1,(E$1=WAC_District)*('Blend Sheet'!$W$4=WAC_IIN),0))*'Blend Sheet'!$W38,0) + IFERROR(INDEX(WAC_Item_Cost,MATCH(1,(E$1=WAC_District)*('Blend Sheet'!$X$4=WAC_IIN),0))*'Blend Sheet'!$X38,0) + IFERROR(INDEX(WAC_Item_Cost,MATCH(1,(E$1=WAC_District)*('Blend Sheet'!$Y$4=WAC_IIN),0))*'Blend Sheet'!$Y38,0) + IFERROR(INDEX(WAC_Item_Cost,MATCH(1,(E$1=WAC_District)*('Blend Sheet'!$Z$4=WAC_IIN),0))*'Blend Sheet'!$Z38,0) + IFERROR(INDEX(WAC_Item_Cost,MATCH(1,(E$1=WAC_District)*('Blend Sheet'!$AA$4=WAC_IIN),0))*'Blend Sheet'!$AA38,0) + IFERROR(INDEX(WAC_Item_Cost,MATCH(1,(E$1=WAC_District)*('Blend Sheet'!$AB$4=WAC_IIN),0))*'Blend Sheet'!$AB38,0) + IFERROR(INDEX(WAC_Item_Cost,MATCH(1,(E$1=WAC_District)*('Blend Sheet'!$AC$4=WAC_IIN),0))*'Blend Sheet'!$AC38,0) + IFERROR(INDEX(WAC_Item_Cost,MATCH(1,(E$1=WAC_District)*('Blend Sheet'!$AD$4=WAC_IIN),0))*'Blend Sheet'!$AD38,0) + IFERROR(INDEX(WAC_Item_Cost,MATCH(1,(E$1=WAC_District)*('Blend Sheet'!$AE$4=WAC_IIN),0))*'Blend Sheet'!$AE38,0) + IFERROR(INDEX(WAC_Item_Cost,MATCH(1,(E$1=WAC_District)*('Blend Sheet'!$AF$4=WAC_IIN),0))*'Blend Sheet'!$AF38,0) + IFERROR(INDEX(WAC_Item_Cost,MATCH(1,(E$1=WAC_District)*('Blend Sheet'!$AG$4=WAC_IIN),0))*'Blend Sheet'!$AG38,0) + IFERROR(INDEX(WAC_Item_Cost,MATCH(1,(E$1=WAC_District)*('Blend Sheet'!$AH$4=WAC_IIN),0))*'Blend Sheet'!$AH38,0) + IFERROR(INDEX(WAC_Item_Cost,MATCH(1,(E$1=WAC_District)*('Blend Sheet'!$AI$4=WAC_IIN),0))*'Blend Sheet'!$AI38,0) + IFERROR(INDEX(WAC_Item_Cost,MATCH(1,(E$1=WAC_District)*('Blend Sheet'!$AJ$4=WAC_IIN),0))*'Blend Sheet'!$AJ38,0) + IFERROR(INDEX(WAC_Item_Cost,MATCH(1,(E$1=WAC_District)*('Blend Sheet'!$AK$4=WAC_IIN),0))*'Blend Sheet'!$AK38,0) + IFERROR(INDEX(WAC_Item_Cost,MATCH(1,(E$1=WAC_District)*('Blend Sheet'!$AL$4=WAC_IIN),0))*'Blend Sheet'!$AL38,0) + IFERROR(INDEX(WAC_Item_Cost,MATCH(1,(E$1=WAC_District)*('Blend Sheet'!$AM$4=WAC_IIN),0))*'Blend Sheet'!$AM38,0) + IFERROR(INDEX(WAC_Item_Cost,MATCH(1,(E$1=WAC_District)*('Blend Sheet'!$AN$4=WAC_IIN),0))*'Blend Sheet'!$AN38,0) + IFERROR(INDEX(WAC_Item_Cost,MATCH(1,(E$1=WAC_District)*('Blend Sheet'!$AO$4=WAC_IIN),0))*'Blend Sheet'!$AO38,0) + IFERROR(INDEX(WAC_Item_Cost,MATCH(1,(E$1=WAC_District)*('Blend Sheet'!$AP$4=WAC_IIN),0))*'Blend Sheet'!$AP38/1000,0)</f>
        <v>289.96528318800006</v>
      </c>
      <c r="F35" s="245">
        <f t="array" ref="F35">IFERROR(INDEX(WAC_Item_Cost,MATCH(1,(F$1=WAC_District)*('Blend Sheet'!$C$4=WAC_IIN),0))*'Blend Sheet'!$C38/1000,0) + IFERROR(INDEX(WAC_Item_Cost,MATCH(1,(F$1=WAC_District)*('Blend Sheet'!$D$4=WAC_IIN),0))*'Blend Sheet'!$D38/1000,0) + IFERROR(INDEX(WAC_Item_Cost,MATCH(1,(F$1=WAC_District)*('Blend Sheet'!$E$4=WAC_IIN),0))*'Blend Sheet'!$E38/1000,0) + IFERROR(INDEX(WAC_Item_Cost,MATCH(1,(F$1=WAC_District)*('Blend Sheet'!$F$4=WAC_IIN),0))*'Blend Sheet'!$F38/1000,0)  + IFERROR(INDEX(WAC_Item_Cost,MATCH(1,(F$1=WAC_District)*('Blend Sheet'!$G$4=WAC_IIN),0))*'Blend Sheet'!$G38,0) + IFERROR(INDEX(WAC_Item_Cost,MATCH(1,(F$1=WAC_District)*('Blend Sheet'!$H$4=WAC_IIN),0))*'Blend Sheet'!$H38,0)  + IFERROR(INDEX(WAC_Item_Cost,MATCH(1,(F$1=WAC_District)*('Blend Sheet'!$I$4=WAC_IIN),0))*'Blend Sheet'!$I38,0) + IFERROR(INDEX(WAC_Item_Cost,MATCH(1,(F$1=WAC_District)*('Blend Sheet'!$J$4=WAC_IIN),0))*'Blend Sheet'!$J38,0) + IFERROR(INDEX(WAC_Item_Cost,MATCH(1,(F$1=WAC_District)*('Blend Sheet'!$K$4=WAC_IIN),0))*'Blend Sheet'!$K38,0) + IFERROR(INDEX(WAC_Item_Cost,MATCH(1,(F$1=WAC_District)*('Blend Sheet'!$L$4=WAC_IIN),0))*'Blend Sheet'!$L38,0) + IFERROR(INDEX(WAC_Item_Cost,MATCH(1,(F$1=WAC_District)*('Blend Sheet'!$M$4=WAC_IIN),0))*'Blend Sheet'!$M38,0) + IFERROR(INDEX(WAC_Item_Cost,MATCH(1,(F$1=WAC_District)*('Blend Sheet'!$N$4=WAC_IIN),0))*'Blend Sheet'!$N38,0) + IFERROR(INDEX(WAC_Item_Cost,MATCH(1,(F$1=WAC_District)*('Blend Sheet'!$O$4=WAC_IIN),0))*'Blend Sheet'!$O38,0) + IFERROR(INDEX(WAC_Item_Cost,MATCH(1,(F$1=WAC_District)*('Blend Sheet'!$P$4=WAC_IIN),0))*'Blend Sheet'!$P38,0) + IFERROR(INDEX(WAC_Item_Cost,MATCH(1,(F$1=WAC_District)*('Blend Sheet'!$Q$4=WAC_IIN),0))*'Blend Sheet'!$Q38,0) + IFERROR(INDEX(WAC_Item_Cost,MATCH(1,(F$1=WAC_District)*('Blend Sheet'!$R$4=WAC_IIN),0))*'Blend Sheet'!$R38,0) + IFERROR(INDEX(WAC_Item_Cost,MATCH(1,(F$1=WAC_District)*('Blend Sheet'!$S$4=WAC_IIN),0))*'Blend Sheet'!$S38,0) + IFERROR(INDEX(WAC_Item_Cost,MATCH(1,(F$1=WAC_District)*('Blend Sheet'!$T$4=WAC_IIN),0))*'Blend Sheet'!$T38,0) + IFERROR(INDEX(WAC_Item_Cost,MATCH(1,(F$1=WAC_District)*('Blend Sheet'!$U$4=WAC_IIN),0))*'Blend Sheet'!$U38,0) + IFERROR(INDEX(WAC_Item_Cost,MATCH(1,(F$1=WAC_District)*('Blend Sheet'!$V$4=WAC_IIN),0))*'Blend Sheet'!$V38,0) + IFERROR(INDEX(WAC_Item_Cost,MATCH(1,(F$1=WAC_District)*('Blend Sheet'!$W$4=WAC_IIN),0))*'Blend Sheet'!$W38,0) + IFERROR(INDEX(WAC_Item_Cost,MATCH(1,(F$1=WAC_District)*('Blend Sheet'!$X$4=WAC_IIN),0))*'Blend Sheet'!$X38,0) + IFERROR(INDEX(WAC_Item_Cost,MATCH(1,(F$1=WAC_District)*('Blend Sheet'!$Y$4=WAC_IIN),0))*'Blend Sheet'!$Y38,0) + IFERROR(INDEX(WAC_Item_Cost,MATCH(1,(F$1=WAC_District)*('Blend Sheet'!$Z$4=WAC_IIN),0))*'Blend Sheet'!$Z38,0) + IFERROR(INDEX(WAC_Item_Cost,MATCH(1,(F$1=WAC_District)*('Blend Sheet'!$AA$4=WAC_IIN),0))*'Blend Sheet'!$AA38,0) + IFERROR(INDEX(WAC_Item_Cost,MATCH(1,(F$1=WAC_District)*('Blend Sheet'!$AB$4=WAC_IIN),0))*'Blend Sheet'!$AB38,0) + IFERROR(INDEX(WAC_Item_Cost,MATCH(1,(F$1=WAC_District)*('Blend Sheet'!$AC$4=WAC_IIN),0))*'Blend Sheet'!$AC38,0) + IFERROR(INDEX(WAC_Item_Cost,MATCH(1,(F$1=WAC_District)*('Blend Sheet'!$AD$4=WAC_IIN),0))*'Blend Sheet'!$AD38,0) + IFERROR(INDEX(WAC_Item_Cost,MATCH(1,(F$1=WAC_District)*('Blend Sheet'!$AE$4=WAC_IIN),0))*'Blend Sheet'!$AE38,0) + IFERROR(INDEX(WAC_Item_Cost,MATCH(1,(F$1=WAC_District)*('Blend Sheet'!$AF$4=WAC_IIN),0))*'Blend Sheet'!$AF38,0) + IFERROR(INDEX(WAC_Item_Cost,MATCH(1,(F$1=WAC_District)*('Blend Sheet'!$AG$4=WAC_IIN),0))*'Blend Sheet'!$AG38,0) + IFERROR(INDEX(WAC_Item_Cost,MATCH(1,(F$1=WAC_District)*('Blend Sheet'!$AH$4=WAC_IIN),0))*'Blend Sheet'!$AH38,0) + IFERROR(INDEX(WAC_Item_Cost,MATCH(1,(F$1=WAC_District)*('Blend Sheet'!$AI$4=WAC_IIN),0))*'Blend Sheet'!$AI38,0) + IFERROR(INDEX(WAC_Item_Cost,MATCH(1,(F$1=WAC_District)*('Blend Sheet'!$AJ$4=WAC_IIN),0))*'Blend Sheet'!$AJ38,0) + IFERROR(INDEX(WAC_Item_Cost,MATCH(1,(F$1=WAC_District)*('Blend Sheet'!$AK$4=WAC_IIN),0))*'Blend Sheet'!$AK38,0) + IFERROR(INDEX(WAC_Item_Cost,MATCH(1,(F$1=WAC_District)*('Blend Sheet'!$AL$4=WAC_IIN),0))*'Blend Sheet'!$AL38,0) + IFERROR(INDEX(WAC_Item_Cost,MATCH(1,(F$1=WAC_District)*('Blend Sheet'!$AM$4=WAC_IIN),0))*'Blend Sheet'!$AM38,0) + IFERROR(INDEX(WAC_Item_Cost,MATCH(1,(F$1=WAC_District)*('Blend Sheet'!$AN$4=WAC_IIN),0))*'Blend Sheet'!$AN38,0) + IFERROR(INDEX(WAC_Item_Cost,MATCH(1,(F$1=WAC_District)*('Blend Sheet'!$AO$4=WAC_IIN),0))*'Blend Sheet'!$AO38,0) + IFERROR(INDEX(WAC_Item_Cost,MATCH(1,(F$1=WAC_District)*('Blend Sheet'!$AP$4=WAC_IIN),0))*'Blend Sheet'!$AP38/1000,0)</f>
        <v>258.92445706000001</v>
      </c>
      <c r="G35" s="245">
        <f t="array" ref="G35">IFERROR(INDEX(WAC_Item_Cost,MATCH(1,(G$1=WAC_District)*('Blend Sheet'!$C$4=WAC_IIN),0))*'Blend Sheet'!$C38/1000,0) + IFERROR(INDEX(WAC_Item_Cost,MATCH(1,(G$1=WAC_District)*('Blend Sheet'!$D$4=WAC_IIN),0))*'Blend Sheet'!$D38/1000,0) + IFERROR(INDEX(WAC_Item_Cost,MATCH(1,(G$1=WAC_District)*('Blend Sheet'!$E$4=WAC_IIN),0))*'Blend Sheet'!$E38/1000,0) + IFERROR(INDEX(WAC_Item_Cost,MATCH(1,(G$1=WAC_District)*('Blend Sheet'!$F$4=WAC_IIN),0))*'Blend Sheet'!$F38/1000,0)  + IFERROR(INDEX(WAC_Item_Cost,MATCH(1,(G$1=WAC_District)*('Blend Sheet'!$G$4=WAC_IIN),0))*'Blend Sheet'!$G38,0) + IFERROR(INDEX(WAC_Item_Cost,MATCH(1,(G$1=WAC_District)*('Blend Sheet'!$H$4=WAC_IIN),0))*'Blend Sheet'!$H38,0)  + IFERROR(INDEX(WAC_Item_Cost,MATCH(1,(G$1=WAC_District)*('Blend Sheet'!$I$4=WAC_IIN),0))*'Blend Sheet'!$I38,0) + IFERROR(INDEX(WAC_Item_Cost,MATCH(1,(G$1=WAC_District)*('Blend Sheet'!$J$4=WAC_IIN),0))*'Blend Sheet'!$J38,0) + IFERROR(INDEX(WAC_Item_Cost,MATCH(1,(G$1=WAC_District)*('Blend Sheet'!$K$4=WAC_IIN),0))*'Blend Sheet'!$K38,0) + IFERROR(INDEX(WAC_Item_Cost,MATCH(1,(G$1=WAC_District)*('Blend Sheet'!$L$4=WAC_IIN),0))*'Blend Sheet'!$L38,0) + IFERROR(INDEX(WAC_Item_Cost,MATCH(1,(G$1=WAC_District)*('Blend Sheet'!$M$4=WAC_IIN),0))*'Blend Sheet'!$M38,0) + IFERROR(INDEX(WAC_Item_Cost,MATCH(1,(G$1=WAC_District)*('Blend Sheet'!$N$4=WAC_IIN),0))*'Blend Sheet'!$N38,0) + IFERROR(INDEX(WAC_Item_Cost,MATCH(1,(G$1=WAC_District)*('Blend Sheet'!$O$4=WAC_IIN),0))*'Blend Sheet'!$O38,0) + IFERROR(INDEX(WAC_Item_Cost,MATCH(1,(G$1=WAC_District)*('Blend Sheet'!$P$4=WAC_IIN),0))*'Blend Sheet'!$P38,0) + IFERROR(INDEX(WAC_Item_Cost,MATCH(1,(G$1=WAC_District)*('Blend Sheet'!$Q$4=WAC_IIN),0))*'Blend Sheet'!$Q38,0) + IFERROR(INDEX(WAC_Item_Cost,MATCH(1,(G$1=WAC_District)*('Blend Sheet'!$R$4=WAC_IIN),0))*'Blend Sheet'!$R38,0) + IFERROR(INDEX(WAC_Item_Cost,MATCH(1,(G$1=WAC_District)*('Blend Sheet'!$S$4=WAC_IIN),0))*'Blend Sheet'!$S38,0) + IFERROR(INDEX(WAC_Item_Cost,MATCH(1,(G$1=WAC_District)*('Blend Sheet'!$T$4=WAC_IIN),0))*'Blend Sheet'!$T38,0) + IFERROR(INDEX(WAC_Item_Cost,MATCH(1,(G$1=WAC_District)*('Blend Sheet'!$U$4=WAC_IIN),0))*'Blend Sheet'!$U38,0) + IFERROR(INDEX(WAC_Item_Cost,MATCH(1,(G$1=WAC_District)*('Blend Sheet'!$V$4=WAC_IIN),0))*'Blend Sheet'!$V38,0) + IFERROR(INDEX(WAC_Item_Cost,MATCH(1,(G$1=WAC_District)*('Blend Sheet'!$W$4=WAC_IIN),0))*'Blend Sheet'!$W38,0) + IFERROR(INDEX(WAC_Item_Cost,MATCH(1,(G$1=WAC_District)*('Blend Sheet'!$X$4=WAC_IIN),0))*'Blend Sheet'!$X38,0) + IFERROR(INDEX(WAC_Item_Cost,MATCH(1,(G$1=WAC_District)*('Blend Sheet'!$Y$4=WAC_IIN),0))*'Blend Sheet'!$Y38,0) + IFERROR(INDEX(WAC_Item_Cost,MATCH(1,(G$1=WAC_District)*('Blend Sheet'!$Z$4=WAC_IIN),0))*'Blend Sheet'!$Z38,0) + IFERROR(INDEX(WAC_Item_Cost,MATCH(1,(G$1=WAC_District)*('Blend Sheet'!$AA$4=WAC_IIN),0))*'Blend Sheet'!$AA38,0) + IFERROR(INDEX(WAC_Item_Cost,MATCH(1,(G$1=WAC_District)*('Blend Sheet'!$AB$4=WAC_IIN),0))*'Blend Sheet'!$AB38,0) + IFERROR(INDEX(WAC_Item_Cost,MATCH(1,(G$1=WAC_District)*('Blend Sheet'!$AC$4=WAC_IIN),0))*'Blend Sheet'!$AC38,0) + IFERROR(INDEX(WAC_Item_Cost,MATCH(1,(G$1=WAC_District)*('Blend Sheet'!$AD$4=WAC_IIN),0))*'Blend Sheet'!$AD38,0) + IFERROR(INDEX(WAC_Item_Cost,MATCH(1,(G$1=WAC_District)*('Blend Sheet'!$AE$4=WAC_IIN),0))*'Blend Sheet'!$AE38,0) + IFERROR(INDEX(WAC_Item_Cost,MATCH(1,(G$1=WAC_District)*('Blend Sheet'!$AF$4=WAC_IIN),0))*'Blend Sheet'!$AF38,0) + IFERROR(INDEX(WAC_Item_Cost,MATCH(1,(G$1=WAC_District)*('Blend Sheet'!$AG$4=WAC_IIN),0))*'Blend Sheet'!$AG38,0) + IFERROR(INDEX(WAC_Item_Cost,MATCH(1,(G$1=WAC_District)*('Blend Sheet'!$AH$4=WAC_IIN),0))*'Blend Sheet'!$AH38,0) + IFERROR(INDEX(WAC_Item_Cost,MATCH(1,(G$1=WAC_District)*('Blend Sheet'!$AI$4=WAC_IIN),0))*'Blend Sheet'!$AI38,0) + IFERROR(INDEX(WAC_Item_Cost,MATCH(1,(G$1=WAC_District)*('Blend Sheet'!$AJ$4=WAC_IIN),0))*'Blend Sheet'!$AJ38,0) + IFERROR(INDEX(WAC_Item_Cost,MATCH(1,(G$1=WAC_District)*('Blend Sheet'!$AK$4=WAC_IIN),0))*'Blend Sheet'!$AK38,0) + IFERROR(INDEX(WAC_Item_Cost,MATCH(1,(G$1=WAC_District)*('Blend Sheet'!$AL$4=WAC_IIN),0))*'Blend Sheet'!$AL38,0) + IFERROR(INDEX(WAC_Item_Cost,MATCH(1,(G$1=WAC_District)*('Blend Sheet'!$AM$4=WAC_IIN),0))*'Blend Sheet'!$AM38,0) + IFERROR(INDEX(WAC_Item_Cost,MATCH(1,(G$1=WAC_District)*('Blend Sheet'!$AN$4=WAC_IIN),0))*'Blend Sheet'!$AN38,0) + IFERROR(INDEX(WAC_Item_Cost,MATCH(1,(G$1=WAC_District)*('Blend Sheet'!$AO$4=WAC_IIN),0))*'Blend Sheet'!$AO38,0) + IFERROR(INDEX(WAC_Item_Cost,MATCH(1,(G$1=WAC_District)*('Blend Sheet'!$AP$4=WAC_IIN),0))*'Blend Sheet'!$AP38/1000,0)</f>
        <v>243.37433017399999</v>
      </c>
      <c r="H35" s="245">
        <f t="array" ref="H35">IFERROR(INDEX(WAC_Item_Cost,MATCH(1,(H$1=WAC_District)*('Blend Sheet'!$C$4=WAC_IIN),0))*'Blend Sheet'!$C38/1000,0) + IFERROR(INDEX(WAC_Item_Cost,MATCH(1,(H$1=WAC_District)*('Blend Sheet'!$D$4=WAC_IIN),0))*'Blend Sheet'!$D38/1000,0) + IFERROR(INDEX(WAC_Item_Cost,MATCH(1,(H$1=WAC_District)*('Blend Sheet'!$E$4=WAC_IIN),0))*'Blend Sheet'!$E38/1000,0) + IFERROR(INDEX(WAC_Item_Cost,MATCH(1,(H$1=WAC_District)*('Blend Sheet'!$F$4=WAC_IIN),0))*'Blend Sheet'!$F38/1000,0)  + IFERROR(INDEX(WAC_Item_Cost,MATCH(1,(H$1=WAC_District)*('Blend Sheet'!$G$4=WAC_IIN),0))*'Blend Sheet'!$G38,0) + IFERROR(INDEX(WAC_Item_Cost,MATCH(1,(H$1=WAC_District)*('Blend Sheet'!$H$4=WAC_IIN),0))*'Blend Sheet'!$H38,0)  + IFERROR(INDEX(WAC_Item_Cost,MATCH(1,(H$1=WAC_District)*('Blend Sheet'!$I$4=WAC_IIN),0))*'Blend Sheet'!$I38,0) + IFERROR(INDEX(WAC_Item_Cost,MATCH(1,(H$1=WAC_District)*('Blend Sheet'!$J$4=WAC_IIN),0))*'Blend Sheet'!$J38,0) + IFERROR(INDEX(WAC_Item_Cost,MATCH(1,(H$1=WAC_District)*('Blend Sheet'!$K$4=WAC_IIN),0))*'Blend Sheet'!$K38,0) + IFERROR(INDEX(WAC_Item_Cost,MATCH(1,(H$1=WAC_District)*('Blend Sheet'!$L$4=WAC_IIN),0))*'Blend Sheet'!$L38,0) + IFERROR(INDEX(WAC_Item_Cost,MATCH(1,(H$1=WAC_District)*('Blend Sheet'!$M$4=WAC_IIN),0))*'Blend Sheet'!$M38,0) + IFERROR(INDEX(WAC_Item_Cost,MATCH(1,(H$1=WAC_District)*('Blend Sheet'!$N$4=WAC_IIN),0))*'Blend Sheet'!$N38,0) + IFERROR(INDEX(WAC_Item_Cost,MATCH(1,(H$1=WAC_District)*('Blend Sheet'!$O$4=WAC_IIN),0))*'Blend Sheet'!$O38,0) + IFERROR(INDEX(WAC_Item_Cost,MATCH(1,(H$1=WAC_District)*('Blend Sheet'!$P$4=WAC_IIN),0))*'Blend Sheet'!$P38,0) + IFERROR(INDEX(WAC_Item_Cost,MATCH(1,(H$1=WAC_District)*('Blend Sheet'!$Q$4=WAC_IIN),0))*'Blend Sheet'!$Q38,0) + IFERROR(INDEX(WAC_Item_Cost,MATCH(1,(H$1=WAC_District)*('Blend Sheet'!$R$4=WAC_IIN),0))*'Blend Sheet'!$R38,0) + IFERROR(INDEX(WAC_Item_Cost,MATCH(1,(H$1=WAC_District)*('Blend Sheet'!$S$4=WAC_IIN),0))*'Blend Sheet'!$S38,0) + IFERROR(INDEX(WAC_Item_Cost,MATCH(1,(H$1=WAC_District)*('Blend Sheet'!$T$4=WAC_IIN),0))*'Blend Sheet'!$T38,0) + IFERROR(INDEX(WAC_Item_Cost,MATCH(1,(H$1=WAC_District)*('Blend Sheet'!$U$4=WAC_IIN),0))*'Blend Sheet'!$U38,0) + IFERROR(INDEX(WAC_Item_Cost,MATCH(1,(H$1=WAC_District)*('Blend Sheet'!$V$4=WAC_IIN),0))*'Blend Sheet'!$V38,0) + IFERROR(INDEX(WAC_Item_Cost,MATCH(1,(H$1=WAC_District)*('Blend Sheet'!$W$4=WAC_IIN),0))*'Blend Sheet'!$W38,0) + IFERROR(INDEX(WAC_Item_Cost,MATCH(1,(H$1=WAC_District)*('Blend Sheet'!$X$4=WAC_IIN),0))*'Blend Sheet'!$X38,0) + IFERROR(INDEX(WAC_Item_Cost,MATCH(1,(H$1=WAC_District)*('Blend Sheet'!$Y$4=WAC_IIN),0))*'Blend Sheet'!$Y38,0) + IFERROR(INDEX(WAC_Item_Cost,MATCH(1,(H$1=WAC_District)*('Blend Sheet'!$Z$4=WAC_IIN),0))*'Blend Sheet'!$Z38,0) + IFERROR(INDEX(WAC_Item_Cost,MATCH(1,(H$1=WAC_District)*('Blend Sheet'!$AA$4=WAC_IIN),0))*'Blend Sheet'!$AA38,0) + IFERROR(INDEX(WAC_Item_Cost,MATCH(1,(H$1=WAC_District)*('Blend Sheet'!$AB$4=WAC_IIN),0))*'Blend Sheet'!$AB38,0) + IFERROR(INDEX(WAC_Item_Cost,MATCH(1,(H$1=WAC_District)*('Blend Sheet'!$AC$4=WAC_IIN),0))*'Blend Sheet'!$AC38,0) + IFERROR(INDEX(WAC_Item_Cost,MATCH(1,(H$1=WAC_District)*('Blend Sheet'!$AD$4=WAC_IIN),0))*'Blend Sheet'!$AD38,0) + IFERROR(INDEX(WAC_Item_Cost,MATCH(1,(H$1=WAC_District)*('Blend Sheet'!$AE$4=WAC_IIN),0))*'Blend Sheet'!$AE38,0) + IFERROR(INDEX(WAC_Item_Cost,MATCH(1,(H$1=WAC_District)*('Blend Sheet'!$AF$4=WAC_IIN),0))*'Blend Sheet'!$AF38,0) + IFERROR(INDEX(WAC_Item_Cost,MATCH(1,(H$1=WAC_District)*('Blend Sheet'!$AG$4=WAC_IIN),0))*'Blend Sheet'!$AG38,0) + IFERROR(INDEX(WAC_Item_Cost,MATCH(1,(H$1=WAC_District)*('Blend Sheet'!$AH$4=WAC_IIN),0))*'Blend Sheet'!$AH38,0) + IFERROR(INDEX(WAC_Item_Cost,MATCH(1,(H$1=WAC_District)*('Blend Sheet'!$AI$4=WAC_IIN),0))*'Blend Sheet'!$AI38,0) + IFERROR(INDEX(WAC_Item_Cost,MATCH(1,(H$1=WAC_District)*('Blend Sheet'!$AJ$4=WAC_IIN),0))*'Blend Sheet'!$AJ38,0) + IFERROR(INDEX(WAC_Item_Cost,MATCH(1,(H$1=WAC_District)*('Blend Sheet'!$AK$4=WAC_IIN),0))*'Blend Sheet'!$AK38,0) + IFERROR(INDEX(WAC_Item_Cost,MATCH(1,(H$1=WAC_District)*('Blend Sheet'!$AL$4=WAC_IIN),0))*'Blend Sheet'!$AL38,0) + IFERROR(INDEX(WAC_Item_Cost,MATCH(1,(H$1=WAC_District)*('Blend Sheet'!$AM$4=WAC_IIN),0))*'Blend Sheet'!$AM38,0) + IFERROR(INDEX(WAC_Item_Cost,MATCH(1,(H$1=WAC_District)*('Blend Sheet'!$AN$4=WAC_IIN),0))*'Blend Sheet'!$AN38,0) + IFERROR(INDEX(WAC_Item_Cost,MATCH(1,(H$1=WAC_District)*('Blend Sheet'!$AO$4=WAC_IIN),0))*'Blend Sheet'!$AO38,0) + IFERROR(INDEX(WAC_Item_Cost,MATCH(1,(H$1=WAC_District)*('Blend Sheet'!$AP$4=WAC_IIN),0))*'Blend Sheet'!$AP38/1000,0)</f>
        <v>224.54043663399997</v>
      </c>
      <c r="I35" s="245">
        <f t="array" ref="I35">IFERROR(INDEX(WAC_Item_Cost,MATCH(1,(I$1=WAC_District)*('Blend Sheet'!$C$4=WAC_IIN),0))*'Blend Sheet'!$C38/1000,0) + IFERROR(INDEX(WAC_Item_Cost,MATCH(1,(I$1=WAC_District)*('Blend Sheet'!$D$4=WAC_IIN),0))*'Blend Sheet'!$D38/1000,0) + IFERROR(INDEX(WAC_Item_Cost,MATCH(1,(I$1=WAC_District)*('Blend Sheet'!$E$4=WAC_IIN),0))*'Blend Sheet'!$E38/1000,0) + IFERROR(INDEX(WAC_Item_Cost,MATCH(1,(I$1=WAC_District)*('Blend Sheet'!$F$4=WAC_IIN),0))*'Blend Sheet'!$F38/1000,0)  + IFERROR(INDEX(WAC_Item_Cost,MATCH(1,(I$1=WAC_District)*('Blend Sheet'!$G$4=WAC_IIN),0))*'Blend Sheet'!$G38,0) + IFERROR(INDEX(WAC_Item_Cost,MATCH(1,(I$1=WAC_District)*('Blend Sheet'!$H$4=WAC_IIN),0))*'Blend Sheet'!$H38,0)  + IFERROR(INDEX(WAC_Item_Cost,MATCH(1,(I$1=WAC_District)*('Blend Sheet'!$I$4=WAC_IIN),0))*'Blend Sheet'!$I38,0) + IFERROR(INDEX(WAC_Item_Cost,MATCH(1,(I$1=WAC_District)*('Blend Sheet'!$J$4=WAC_IIN),0))*'Blend Sheet'!$J38,0) + IFERROR(INDEX(WAC_Item_Cost,MATCH(1,(I$1=WAC_District)*('Blend Sheet'!$K$4=WAC_IIN),0))*'Blend Sheet'!$K38,0) + IFERROR(INDEX(WAC_Item_Cost,MATCH(1,(I$1=WAC_District)*('Blend Sheet'!$L$4=WAC_IIN),0))*'Blend Sheet'!$L38,0) + IFERROR(INDEX(WAC_Item_Cost,MATCH(1,(I$1=WAC_District)*('Blend Sheet'!$M$4=WAC_IIN),0))*'Blend Sheet'!$M38,0) + IFERROR(INDEX(WAC_Item_Cost,MATCH(1,(I$1=WAC_District)*('Blend Sheet'!$N$4=WAC_IIN),0))*'Blend Sheet'!$N38,0) + IFERROR(INDEX(WAC_Item_Cost,MATCH(1,(I$1=WAC_District)*('Blend Sheet'!$O$4=WAC_IIN),0))*'Blend Sheet'!$O38,0) + IFERROR(INDEX(WAC_Item_Cost,MATCH(1,(I$1=WAC_District)*('Blend Sheet'!$P$4=WAC_IIN),0))*'Blend Sheet'!$P38,0) + IFERROR(INDEX(WAC_Item_Cost,MATCH(1,(I$1=WAC_District)*('Blend Sheet'!$Q$4=WAC_IIN),0))*'Blend Sheet'!$Q38,0) + IFERROR(INDEX(WAC_Item_Cost,MATCH(1,(I$1=WAC_District)*('Blend Sheet'!$R$4=WAC_IIN),0))*'Blend Sheet'!$R38,0) + IFERROR(INDEX(WAC_Item_Cost,MATCH(1,(I$1=WAC_District)*('Blend Sheet'!$S$4=WAC_IIN),0))*'Blend Sheet'!$S38,0) + IFERROR(INDEX(WAC_Item_Cost,MATCH(1,(I$1=WAC_District)*('Blend Sheet'!$T$4=WAC_IIN),0))*'Blend Sheet'!$T38,0) + IFERROR(INDEX(WAC_Item_Cost,MATCH(1,(I$1=WAC_District)*('Blend Sheet'!$U$4=WAC_IIN),0))*'Blend Sheet'!$U38,0) + IFERROR(INDEX(WAC_Item_Cost,MATCH(1,(I$1=WAC_District)*('Blend Sheet'!$V$4=WAC_IIN),0))*'Blend Sheet'!$V38,0) + IFERROR(INDEX(WAC_Item_Cost,MATCH(1,(I$1=WAC_District)*('Blend Sheet'!$W$4=WAC_IIN),0))*'Blend Sheet'!$W38,0) + IFERROR(INDEX(WAC_Item_Cost,MATCH(1,(I$1=WAC_District)*('Blend Sheet'!$X$4=WAC_IIN),0))*'Blend Sheet'!$X38,0) + IFERROR(INDEX(WAC_Item_Cost,MATCH(1,(I$1=WAC_District)*('Blend Sheet'!$Y$4=WAC_IIN),0))*'Blend Sheet'!$Y38,0) + IFERROR(INDEX(WAC_Item_Cost,MATCH(1,(I$1=WAC_District)*('Blend Sheet'!$Z$4=WAC_IIN),0))*'Blend Sheet'!$Z38,0) + IFERROR(INDEX(WAC_Item_Cost,MATCH(1,(I$1=WAC_District)*('Blend Sheet'!$AA$4=WAC_IIN),0))*'Blend Sheet'!$AA38,0) + IFERROR(INDEX(WAC_Item_Cost,MATCH(1,(I$1=WAC_District)*('Blend Sheet'!$AB$4=WAC_IIN),0))*'Blend Sheet'!$AB38,0) + IFERROR(INDEX(WAC_Item_Cost,MATCH(1,(I$1=WAC_District)*('Blend Sheet'!$AC$4=WAC_IIN),0))*'Blend Sheet'!$AC38,0) + IFERROR(INDEX(WAC_Item_Cost,MATCH(1,(I$1=WAC_District)*('Blend Sheet'!$AD$4=WAC_IIN),0))*'Blend Sheet'!$AD38,0) + IFERROR(INDEX(WAC_Item_Cost,MATCH(1,(I$1=WAC_District)*('Blend Sheet'!$AE$4=WAC_IIN),0))*'Blend Sheet'!$AE38,0) + IFERROR(INDEX(WAC_Item_Cost,MATCH(1,(I$1=WAC_District)*('Blend Sheet'!$AF$4=WAC_IIN),0))*'Blend Sheet'!$AF38,0) + IFERROR(INDEX(WAC_Item_Cost,MATCH(1,(I$1=WAC_District)*('Blend Sheet'!$AG$4=WAC_IIN),0))*'Blend Sheet'!$AG38,0) + IFERROR(INDEX(WAC_Item_Cost,MATCH(1,(I$1=WAC_District)*('Blend Sheet'!$AH$4=WAC_IIN),0))*'Blend Sheet'!$AH38,0) + IFERROR(INDEX(WAC_Item_Cost,MATCH(1,(I$1=WAC_District)*('Blend Sheet'!$AI$4=WAC_IIN),0))*'Blend Sheet'!$AI38,0) + IFERROR(INDEX(WAC_Item_Cost,MATCH(1,(I$1=WAC_District)*('Blend Sheet'!$AJ$4=WAC_IIN),0))*'Blend Sheet'!$AJ38,0) + IFERROR(INDEX(WAC_Item_Cost,MATCH(1,(I$1=WAC_District)*('Blend Sheet'!$AK$4=WAC_IIN),0))*'Blend Sheet'!$AK38,0) + IFERROR(INDEX(WAC_Item_Cost,MATCH(1,(I$1=WAC_District)*('Blend Sheet'!$AL$4=WAC_IIN),0))*'Blend Sheet'!$AL38,0) + IFERROR(INDEX(WAC_Item_Cost,MATCH(1,(I$1=WAC_District)*('Blend Sheet'!$AM$4=WAC_IIN),0))*'Blend Sheet'!$AM38,0) + IFERROR(INDEX(WAC_Item_Cost,MATCH(1,(I$1=WAC_District)*('Blend Sheet'!$AN$4=WAC_IIN),0))*'Blend Sheet'!$AN38,0) + IFERROR(INDEX(WAC_Item_Cost,MATCH(1,(I$1=WAC_District)*('Blend Sheet'!$AO$4=WAC_IIN),0))*'Blend Sheet'!$AO38,0) + IFERROR(INDEX(WAC_Item_Cost,MATCH(1,(I$1=WAC_District)*('Blend Sheet'!$AP$4=WAC_IIN),0))*'Blend Sheet'!$AP38/1000,0)</f>
        <v>242.34413885199999</v>
      </c>
      <c r="J35" s="245">
        <f t="array" ref="J35">IFERROR(INDEX(WAC_Item_Cost,MATCH(1,(J$1=WAC_District)*('Blend Sheet'!$C$4=WAC_IIN),0))*'Blend Sheet'!$C38/1000,0) + IFERROR(INDEX(WAC_Item_Cost,MATCH(1,(J$1=WAC_District)*('Blend Sheet'!$D$4=WAC_IIN),0))*'Blend Sheet'!$D38/1000,0) + IFERROR(INDEX(WAC_Item_Cost,MATCH(1,(J$1=WAC_District)*('Blend Sheet'!$E$4=WAC_IIN),0))*'Blend Sheet'!$E38/1000,0) + IFERROR(INDEX(WAC_Item_Cost,MATCH(1,(J$1=WAC_District)*('Blend Sheet'!$F$4=WAC_IIN),0))*'Blend Sheet'!$F38/1000,0)  + IFERROR(INDEX(WAC_Item_Cost,MATCH(1,(J$1=WAC_District)*('Blend Sheet'!$G$4=WAC_IIN),0))*'Blend Sheet'!$G38,0) + IFERROR(INDEX(WAC_Item_Cost,MATCH(1,(J$1=WAC_District)*('Blend Sheet'!$H$4=WAC_IIN),0))*'Blend Sheet'!$H38,0)  + IFERROR(INDEX(WAC_Item_Cost,MATCH(1,(J$1=WAC_District)*('Blend Sheet'!$I$4=WAC_IIN),0))*'Blend Sheet'!$I38,0) + IFERROR(INDEX(WAC_Item_Cost,MATCH(1,(J$1=WAC_District)*('Blend Sheet'!$J$4=WAC_IIN),0))*'Blend Sheet'!$J38,0) + IFERROR(INDEX(WAC_Item_Cost,MATCH(1,(J$1=WAC_District)*('Blend Sheet'!$K$4=WAC_IIN),0))*'Blend Sheet'!$K38,0) + IFERROR(INDEX(WAC_Item_Cost,MATCH(1,(J$1=WAC_District)*('Blend Sheet'!$L$4=WAC_IIN),0))*'Blend Sheet'!$L38,0) + IFERROR(INDEX(WAC_Item_Cost,MATCH(1,(J$1=WAC_District)*('Blend Sheet'!$M$4=WAC_IIN),0))*'Blend Sheet'!$M38,0) + IFERROR(INDEX(WAC_Item_Cost,MATCH(1,(J$1=WAC_District)*('Blend Sheet'!$N$4=WAC_IIN),0))*'Blend Sheet'!$N38,0) + IFERROR(INDEX(WAC_Item_Cost,MATCH(1,(J$1=WAC_District)*('Blend Sheet'!$O$4=WAC_IIN),0))*'Blend Sheet'!$O38,0) + IFERROR(INDEX(WAC_Item_Cost,MATCH(1,(J$1=WAC_District)*('Blend Sheet'!$P$4=WAC_IIN),0))*'Blend Sheet'!$P38,0) + IFERROR(INDEX(WAC_Item_Cost,MATCH(1,(J$1=WAC_District)*('Blend Sheet'!$Q$4=WAC_IIN),0))*'Blend Sheet'!$Q38,0) + IFERROR(INDEX(WAC_Item_Cost,MATCH(1,(J$1=WAC_District)*('Blend Sheet'!$R$4=WAC_IIN),0))*'Blend Sheet'!$R38,0) + IFERROR(INDEX(WAC_Item_Cost,MATCH(1,(J$1=WAC_District)*('Blend Sheet'!$S$4=WAC_IIN),0))*'Blend Sheet'!$S38,0) + IFERROR(INDEX(WAC_Item_Cost,MATCH(1,(J$1=WAC_District)*('Blend Sheet'!$T$4=WAC_IIN),0))*'Blend Sheet'!$T38,0) + IFERROR(INDEX(WAC_Item_Cost,MATCH(1,(J$1=WAC_District)*('Blend Sheet'!$U$4=WAC_IIN),0))*'Blend Sheet'!$U38,0) + IFERROR(INDEX(WAC_Item_Cost,MATCH(1,(J$1=WAC_District)*('Blend Sheet'!$V$4=WAC_IIN),0))*'Blend Sheet'!$V38,0) + IFERROR(INDEX(WAC_Item_Cost,MATCH(1,(J$1=WAC_District)*('Blend Sheet'!$W$4=WAC_IIN),0))*'Blend Sheet'!$W38,0) + IFERROR(INDEX(WAC_Item_Cost,MATCH(1,(J$1=WAC_District)*('Blend Sheet'!$X$4=WAC_IIN),0))*'Blend Sheet'!$X38,0) + IFERROR(INDEX(WAC_Item_Cost,MATCH(1,(J$1=WAC_District)*('Blend Sheet'!$Y$4=WAC_IIN),0))*'Blend Sheet'!$Y38,0) + IFERROR(INDEX(WAC_Item_Cost,MATCH(1,(J$1=WAC_District)*('Blend Sheet'!$Z$4=WAC_IIN),0))*'Blend Sheet'!$Z38,0) + IFERROR(INDEX(WAC_Item_Cost,MATCH(1,(J$1=WAC_District)*('Blend Sheet'!$AA$4=WAC_IIN),0))*'Blend Sheet'!$AA38,0) + IFERROR(INDEX(WAC_Item_Cost,MATCH(1,(J$1=WAC_District)*('Blend Sheet'!$AB$4=WAC_IIN),0))*'Blend Sheet'!$AB38,0) + IFERROR(INDEX(WAC_Item_Cost,MATCH(1,(J$1=WAC_District)*('Blend Sheet'!$AC$4=WAC_IIN),0))*'Blend Sheet'!$AC38,0) + IFERROR(INDEX(WAC_Item_Cost,MATCH(1,(J$1=WAC_District)*('Blend Sheet'!$AD$4=WAC_IIN),0))*'Blend Sheet'!$AD38,0) + IFERROR(INDEX(WAC_Item_Cost,MATCH(1,(J$1=WAC_District)*('Blend Sheet'!$AE$4=WAC_IIN),0))*'Blend Sheet'!$AE38,0) + IFERROR(INDEX(WAC_Item_Cost,MATCH(1,(J$1=WAC_District)*('Blend Sheet'!$AF$4=WAC_IIN),0))*'Blend Sheet'!$AF38,0) + IFERROR(INDEX(WAC_Item_Cost,MATCH(1,(J$1=WAC_District)*('Blend Sheet'!$AG$4=WAC_IIN),0))*'Blend Sheet'!$AG38,0) + IFERROR(INDEX(WAC_Item_Cost,MATCH(1,(J$1=WAC_District)*('Blend Sheet'!$AH$4=WAC_IIN),0))*'Blend Sheet'!$AH38,0) + IFERROR(INDEX(WAC_Item_Cost,MATCH(1,(J$1=WAC_District)*('Blend Sheet'!$AI$4=WAC_IIN),0))*'Blend Sheet'!$AI38,0) + IFERROR(INDEX(WAC_Item_Cost,MATCH(1,(J$1=WAC_District)*('Blend Sheet'!$AJ$4=WAC_IIN),0))*'Blend Sheet'!$AJ38,0) + IFERROR(INDEX(WAC_Item_Cost,MATCH(1,(J$1=WAC_District)*('Blend Sheet'!$AK$4=WAC_IIN),0))*'Blend Sheet'!$AK38,0) + IFERROR(INDEX(WAC_Item_Cost,MATCH(1,(J$1=WAC_District)*('Blend Sheet'!$AL$4=WAC_IIN),0))*'Blend Sheet'!$AL38,0) + IFERROR(INDEX(WAC_Item_Cost,MATCH(1,(J$1=WAC_District)*('Blend Sheet'!$AM$4=WAC_IIN),0))*'Blend Sheet'!$AM38,0) + IFERROR(INDEX(WAC_Item_Cost,MATCH(1,(J$1=WAC_District)*('Blend Sheet'!$AN$4=WAC_IIN),0))*'Blend Sheet'!$AN38,0) + IFERROR(INDEX(WAC_Item_Cost,MATCH(1,(J$1=WAC_District)*('Blend Sheet'!$AO$4=WAC_IIN),0))*'Blend Sheet'!$AO38,0) + IFERROR(INDEX(WAC_Item_Cost,MATCH(1,(J$1=WAC_District)*('Blend Sheet'!$AP$4=WAC_IIN),0))*'Blend Sheet'!$AP38/1000,0)</f>
        <v>236.967884642</v>
      </c>
      <c r="K35" s="245">
        <f t="array" ref="K35">IFERROR(INDEX(WAC_Item_Cost,MATCH(1,(K$1=WAC_District)*('Blend Sheet'!$C$4=WAC_IIN),0))*'Blend Sheet'!$C38/1000,0) + IFERROR(INDEX(WAC_Item_Cost,MATCH(1,(K$1=WAC_District)*('Blend Sheet'!$D$4=WAC_IIN),0))*'Blend Sheet'!$D38/1000,0) + IFERROR(INDEX(WAC_Item_Cost,MATCH(1,(K$1=WAC_District)*('Blend Sheet'!$E$4=WAC_IIN),0))*'Blend Sheet'!$E38/1000,0) + IFERROR(INDEX(WAC_Item_Cost,MATCH(1,(K$1=WAC_District)*('Blend Sheet'!$F$4=WAC_IIN),0))*'Blend Sheet'!$F38/1000,0)  + IFERROR(INDEX(WAC_Item_Cost,MATCH(1,(K$1=WAC_District)*('Blend Sheet'!$G$4=WAC_IIN),0))*'Blend Sheet'!$G38,0) + IFERROR(INDEX(WAC_Item_Cost,MATCH(1,(K$1=WAC_District)*('Blend Sheet'!$H$4=WAC_IIN),0))*'Blend Sheet'!$H38,0)  + IFERROR(INDEX(WAC_Item_Cost,MATCH(1,(K$1=WAC_District)*('Blend Sheet'!$I$4=WAC_IIN),0))*'Blend Sheet'!$I38,0) + IFERROR(INDEX(WAC_Item_Cost,MATCH(1,(K$1=WAC_District)*('Blend Sheet'!$J$4=WAC_IIN),0))*'Blend Sheet'!$J38,0) + IFERROR(INDEX(WAC_Item_Cost,MATCH(1,(K$1=WAC_District)*('Blend Sheet'!$K$4=WAC_IIN),0))*'Blend Sheet'!$K38,0) + IFERROR(INDEX(WAC_Item_Cost,MATCH(1,(K$1=WAC_District)*('Blend Sheet'!$L$4=WAC_IIN),0))*'Blend Sheet'!$L38,0) + IFERROR(INDEX(WAC_Item_Cost,MATCH(1,(K$1=WAC_District)*('Blend Sheet'!$M$4=WAC_IIN),0))*'Blend Sheet'!$M38,0) + IFERROR(INDEX(WAC_Item_Cost,MATCH(1,(K$1=WAC_District)*('Blend Sheet'!$N$4=WAC_IIN),0))*'Blend Sheet'!$N38,0) + IFERROR(INDEX(WAC_Item_Cost,MATCH(1,(K$1=WAC_District)*('Blend Sheet'!$O$4=WAC_IIN),0))*'Blend Sheet'!$O38,0) + IFERROR(INDEX(WAC_Item_Cost,MATCH(1,(K$1=WAC_District)*('Blend Sheet'!$P$4=WAC_IIN),0))*'Blend Sheet'!$P38,0) + IFERROR(INDEX(WAC_Item_Cost,MATCH(1,(K$1=WAC_District)*('Blend Sheet'!$Q$4=WAC_IIN),0))*'Blend Sheet'!$Q38,0) + IFERROR(INDEX(WAC_Item_Cost,MATCH(1,(K$1=WAC_District)*('Blend Sheet'!$R$4=WAC_IIN),0))*'Blend Sheet'!$R38,0) + IFERROR(INDEX(WAC_Item_Cost,MATCH(1,(K$1=WAC_District)*('Blend Sheet'!$S$4=WAC_IIN),0))*'Blend Sheet'!$S38,0) + IFERROR(INDEX(WAC_Item_Cost,MATCH(1,(K$1=WAC_District)*('Blend Sheet'!$T$4=WAC_IIN),0))*'Blend Sheet'!$T38,0) + IFERROR(INDEX(WAC_Item_Cost,MATCH(1,(K$1=WAC_District)*('Blend Sheet'!$U$4=WAC_IIN),0))*'Blend Sheet'!$U38,0) + IFERROR(INDEX(WAC_Item_Cost,MATCH(1,(K$1=WAC_District)*('Blend Sheet'!$V$4=WAC_IIN),0))*'Blend Sheet'!$V38,0) + IFERROR(INDEX(WAC_Item_Cost,MATCH(1,(K$1=WAC_District)*('Blend Sheet'!$W$4=WAC_IIN),0))*'Blend Sheet'!$W38,0) + IFERROR(INDEX(WAC_Item_Cost,MATCH(1,(K$1=WAC_District)*('Blend Sheet'!$X$4=WAC_IIN),0))*'Blend Sheet'!$X38,0) + IFERROR(INDEX(WAC_Item_Cost,MATCH(1,(K$1=WAC_District)*('Blend Sheet'!$Y$4=WAC_IIN),0))*'Blend Sheet'!$Y38,0) + IFERROR(INDEX(WAC_Item_Cost,MATCH(1,(K$1=WAC_District)*('Blend Sheet'!$Z$4=WAC_IIN),0))*'Blend Sheet'!$Z38,0) + IFERROR(INDEX(WAC_Item_Cost,MATCH(1,(K$1=WAC_District)*('Blend Sheet'!$AA$4=WAC_IIN),0))*'Blend Sheet'!$AA38,0) + IFERROR(INDEX(WAC_Item_Cost,MATCH(1,(K$1=WAC_District)*('Blend Sheet'!$AB$4=WAC_IIN),0))*'Blend Sheet'!$AB38,0) + IFERROR(INDEX(WAC_Item_Cost,MATCH(1,(K$1=WAC_District)*('Blend Sheet'!$AC$4=WAC_IIN),0))*'Blend Sheet'!$AC38,0) + IFERROR(INDEX(WAC_Item_Cost,MATCH(1,(K$1=WAC_District)*('Blend Sheet'!$AD$4=WAC_IIN),0))*'Blend Sheet'!$AD38,0) + IFERROR(INDEX(WAC_Item_Cost,MATCH(1,(K$1=WAC_District)*('Blend Sheet'!$AE$4=WAC_IIN),0))*'Blend Sheet'!$AE38,0) + IFERROR(INDEX(WAC_Item_Cost,MATCH(1,(K$1=WAC_District)*('Blend Sheet'!$AF$4=WAC_IIN),0))*'Blend Sheet'!$AF38,0) + IFERROR(INDEX(WAC_Item_Cost,MATCH(1,(K$1=WAC_District)*('Blend Sheet'!$AG$4=WAC_IIN),0))*'Blend Sheet'!$AG38,0) + IFERROR(INDEX(WAC_Item_Cost,MATCH(1,(K$1=WAC_District)*('Blend Sheet'!$AH$4=WAC_IIN),0))*'Blend Sheet'!$AH38,0) + IFERROR(INDEX(WAC_Item_Cost,MATCH(1,(K$1=WAC_District)*('Blend Sheet'!$AI$4=WAC_IIN),0))*'Blend Sheet'!$AI38,0) + IFERROR(INDEX(WAC_Item_Cost,MATCH(1,(K$1=WAC_District)*('Blend Sheet'!$AJ$4=WAC_IIN),0))*'Blend Sheet'!$AJ38,0) + IFERROR(INDEX(WAC_Item_Cost,MATCH(1,(K$1=WAC_District)*('Blend Sheet'!$AK$4=WAC_IIN),0))*'Blend Sheet'!$AK38,0) + IFERROR(INDEX(WAC_Item_Cost,MATCH(1,(K$1=WAC_District)*('Blend Sheet'!$AL$4=WAC_IIN),0))*'Blend Sheet'!$AL38,0) + IFERROR(INDEX(WAC_Item_Cost,MATCH(1,(K$1=WAC_District)*('Blend Sheet'!$AM$4=WAC_IIN),0))*'Blend Sheet'!$AM38,0) + IFERROR(INDEX(WAC_Item_Cost,MATCH(1,(K$1=WAC_District)*('Blend Sheet'!$AN$4=WAC_IIN),0))*'Blend Sheet'!$AN38,0) + IFERROR(INDEX(WAC_Item_Cost,MATCH(1,(K$1=WAC_District)*('Blend Sheet'!$AO$4=WAC_IIN),0))*'Blend Sheet'!$AO38,0) + IFERROR(INDEX(WAC_Item_Cost,MATCH(1,(K$1=WAC_District)*('Blend Sheet'!$AP$4=WAC_IIN),0))*'Blend Sheet'!$AP38/1000,0)</f>
        <v>196.97274743399998</v>
      </c>
      <c r="L35" s="245">
        <f t="array" ref="L35">IFERROR(INDEX(WAC_Item_Cost,MATCH(1,(L$1=WAC_District)*('Blend Sheet'!$C$4=WAC_IIN),0))*'Blend Sheet'!$C38/1000,0) + IFERROR(INDEX(WAC_Item_Cost,MATCH(1,(L$1=WAC_District)*('Blend Sheet'!$D$4=WAC_IIN),0))*'Blend Sheet'!$D38/1000,0) + IFERROR(INDEX(WAC_Item_Cost,MATCH(1,(L$1=WAC_District)*('Blend Sheet'!$E$4=WAC_IIN),0))*'Blend Sheet'!$E38/1000,0) + IFERROR(INDEX(WAC_Item_Cost,MATCH(1,(L$1=WAC_District)*('Blend Sheet'!$F$4=WAC_IIN),0))*'Blend Sheet'!$F38/1000,0)  + IFERROR(INDEX(WAC_Item_Cost,MATCH(1,(L$1=WAC_District)*('Blend Sheet'!$G$4=WAC_IIN),0))*'Blend Sheet'!$G38,0) + IFERROR(INDEX(WAC_Item_Cost,MATCH(1,(L$1=WAC_District)*('Blend Sheet'!$H$4=WAC_IIN),0))*'Blend Sheet'!$H38,0)  + IFERROR(INDEX(WAC_Item_Cost,MATCH(1,(L$1=WAC_District)*('Blend Sheet'!$I$4=WAC_IIN),0))*'Blend Sheet'!$I38,0) + IFERROR(INDEX(WAC_Item_Cost,MATCH(1,(L$1=WAC_District)*('Blend Sheet'!$J$4=WAC_IIN),0))*'Blend Sheet'!$J38,0) + IFERROR(INDEX(WAC_Item_Cost,MATCH(1,(L$1=WAC_District)*('Blend Sheet'!$K$4=WAC_IIN),0))*'Blend Sheet'!$K38,0) + IFERROR(INDEX(WAC_Item_Cost,MATCH(1,(L$1=WAC_District)*('Blend Sheet'!$L$4=WAC_IIN),0))*'Blend Sheet'!$L38,0) + IFERROR(INDEX(WAC_Item_Cost,MATCH(1,(L$1=WAC_District)*('Blend Sheet'!$M$4=WAC_IIN),0))*'Blend Sheet'!$M38,0) + IFERROR(INDEX(WAC_Item_Cost,MATCH(1,(L$1=WAC_District)*('Blend Sheet'!$N$4=WAC_IIN),0))*'Blend Sheet'!$N38,0) + IFERROR(INDEX(WAC_Item_Cost,MATCH(1,(L$1=WAC_District)*('Blend Sheet'!$O$4=WAC_IIN),0))*'Blend Sheet'!$O38,0) + IFERROR(INDEX(WAC_Item_Cost,MATCH(1,(L$1=WAC_District)*('Blend Sheet'!$P$4=WAC_IIN),0))*'Blend Sheet'!$P38,0) + IFERROR(INDEX(WAC_Item_Cost,MATCH(1,(L$1=WAC_District)*('Blend Sheet'!$Q$4=WAC_IIN),0))*'Blend Sheet'!$Q38,0) + IFERROR(INDEX(WAC_Item_Cost,MATCH(1,(L$1=WAC_District)*('Blend Sheet'!$R$4=WAC_IIN),0))*'Blend Sheet'!$R38,0) + IFERROR(INDEX(WAC_Item_Cost,MATCH(1,(L$1=WAC_District)*('Blend Sheet'!$S$4=WAC_IIN),0))*'Blend Sheet'!$S38,0) + IFERROR(INDEX(WAC_Item_Cost,MATCH(1,(L$1=WAC_District)*('Blend Sheet'!$T$4=WAC_IIN),0))*'Blend Sheet'!$T38,0) + IFERROR(INDEX(WAC_Item_Cost,MATCH(1,(L$1=WAC_District)*('Blend Sheet'!$U$4=WAC_IIN),0))*'Blend Sheet'!$U38,0) + IFERROR(INDEX(WAC_Item_Cost,MATCH(1,(L$1=WAC_District)*('Blend Sheet'!$V$4=WAC_IIN),0))*'Blend Sheet'!$V38,0) + IFERROR(INDEX(WAC_Item_Cost,MATCH(1,(L$1=WAC_District)*('Blend Sheet'!$W$4=WAC_IIN),0))*'Blend Sheet'!$W38,0) + IFERROR(INDEX(WAC_Item_Cost,MATCH(1,(L$1=WAC_District)*('Blend Sheet'!$X$4=WAC_IIN),0))*'Blend Sheet'!$X38,0) + IFERROR(INDEX(WAC_Item_Cost,MATCH(1,(L$1=WAC_District)*('Blend Sheet'!$Y$4=WAC_IIN),0))*'Blend Sheet'!$Y38,0) + IFERROR(INDEX(WAC_Item_Cost,MATCH(1,(L$1=WAC_District)*('Blend Sheet'!$Z$4=WAC_IIN),0))*'Blend Sheet'!$Z38,0) + IFERROR(INDEX(WAC_Item_Cost,MATCH(1,(L$1=WAC_District)*('Blend Sheet'!$AA$4=WAC_IIN),0))*'Blend Sheet'!$AA38,0) + IFERROR(INDEX(WAC_Item_Cost,MATCH(1,(L$1=WAC_District)*('Blend Sheet'!$AB$4=WAC_IIN),0))*'Blend Sheet'!$AB38,0) + IFERROR(INDEX(WAC_Item_Cost,MATCH(1,(L$1=WAC_District)*('Blend Sheet'!$AC$4=WAC_IIN),0))*'Blend Sheet'!$AC38,0) + IFERROR(INDEX(WAC_Item_Cost,MATCH(1,(L$1=WAC_District)*('Blend Sheet'!$AD$4=WAC_IIN),0))*'Blend Sheet'!$AD38,0) + IFERROR(INDEX(WAC_Item_Cost,MATCH(1,(L$1=WAC_District)*('Blend Sheet'!$AE$4=WAC_IIN),0))*'Blend Sheet'!$AE38,0) + IFERROR(INDEX(WAC_Item_Cost,MATCH(1,(L$1=WAC_District)*('Blend Sheet'!$AF$4=WAC_IIN),0))*'Blend Sheet'!$AF38,0) + IFERROR(INDEX(WAC_Item_Cost,MATCH(1,(L$1=WAC_District)*('Blend Sheet'!$AG$4=WAC_IIN),0))*'Blend Sheet'!$AG38,0) + IFERROR(INDEX(WAC_Item_Cost,MATCH(1,(L$1=WAC_District)*('Blend Sheet'!$AH$4=WAC_IIN),0))*'Blend Sheet'!$AH38,0) + IFERROR(INDEX(WAC_Item_Cost,MATCH(1,(L$1=WAC_District)*('Blend Sheet'!$AI$4=WAC_IIN),0))*'Blend Sheet'!$AI38,0) + IFERROR(INDEX(WAC_Item_Cost,MATCH(1,(L$1=WAC_District)*('Blend Sheet'!$AJ$4=WAC_IIN),0))*'Blend Sheet'!$AJ38,0) + IFERROR(INDEX(WAC_Item_Cost,MATCH(1,(L$1=WAC_District)*('Blend Sheet'!$AK$4=WAC_IIN),0))*'Blend Sheet'!$AK38,0) + IFERROR(INDEX(WAC_Item_Cost,MATCH(1,(L$1=WAC_District)*('Blend Sheet'!$AL$4=WAC_IIN),0))*'Blend Sheet'!$AL38,0) + IFERROR(INDEX(WAC_Item_Cost,MATCH(1,(L$1=WAC_District)*('Blend Sheet'!$AM$4=WAC_IIN),0))*'Blend Sheet'!$AM38,0) + IFERROR(INDEX(WAC_Item_Cost,MATCH(1,(L$1=WAC_District)*('Blend Sheet'!$AN$4=WAC_IIN),0))*'Blend Sheet'!$AN38,0) + IFERROR(INDEX(WAC_Item_Cost,MATCH(1,(L$1=WAC_District)*('Blend Sheet'!$AO$4=WAC_IIN),0))*'Blend Sheet'!$AO38,0) + IFERROR(INDEX(WAC_Item_Cost,MATCH(1,(L$1=WAC_District)*('Blend Sheet'!$AP$4=WAC_IIN),0))*'Blend Sheet'!$AP38/1000,0)</f>
        <v>217.60810957800001</v>
      </c>
    </row>
    <row r="36" spans="1:12" x14ac:dyDescent="0.25">
      <c r="A36" t="str">
        <f>'Blend Sheet'!A39</f>
        <v>EXPANDOmix PRO HT</v>
      </c>
      <c r="B36" s="245">
        <f t="array" ref="B36">IFERROR(INDEX(WAC_Item_Cost,MATCH(1,(B$1=WAC_District)*('Blend Sheet'!$C$4=WAC_IIN),0))*'Blend Sheet'!$C39/1000,0) + IFERROR(INDEX(WAC_Item_Cost,MATCH(1,(B$1=WAC_District)*('Blend Sheet'!$D$4=WAC_IIN),0))*'Blend Sheet'!$D39/1000,0) + IFERROR(INDEX(WAC_Item_Cost,MATCH(1,(B$1=WAC_District)*('Blend Sheet'!$E$4=WAC_IIN),0))*'Blend Sheet'!$E39/1000,0) + IFERROR(INDEX(WAC_Item_Cost,MATCH(1,(B$1=WAC_District)*('Blend Sheet'!$F$4=WAC_IIN),0))*'Blend Sheet'!$F39/1000,0)  + IFERROR(INDEX(WAC_Item_Cost,MATCH(1,(B$1=WAC_District)*('Blend Sheet'!$G$4=WAC_IIN),0))*'Blend Sheet'!$G39,0) + IFERROR(INDEX(WAC_Item_Cost,MATCH(1,(B$1=WAC_District)*('Blend Sheet'!$H$4=WAC_IIN),0))*'Blend Sheet'!$H39,0)  + IFERROR(INDEX(WAC_Item_Cost,MATCH(1,(B$1=WAC_District)*('Blend Sheet'!$I$4=WAC_IIN),0))*'Blend Sheet'!$I39,0) + IFERROR(INDEX(WAC_Item_Cost,MATCH(1,(B$1=WAC_District)*('Blend Sheet'!$J$4=WAC_IIN),0))*'Blend Sheet'!$J39,0) + IFERROR(INDEX(WAC_Item_Cost,MATCH(1,(B$1=WAC_District)*('Blend Sheet'!$K$4=WAC_IIN),0))*'Blend Sheet'!$K39,0) + IFERROR(INDEX(WAC_Item_Cost,MATCH(1,(B$1=WAC_District)*('Blend Sheet'!$L$4=WAC_IIN),0))*'Blend Sheet'!$L39,0) + IFERROR(INDEX(WAC_Item_Cost,MATCH(1,(B$1=WAC_District)*('Blend Sheet'!$M$4=WAC_IIN),0))*'Blend Sheet'!$M39,0) + IFERROR(INDEX(WAC_Item_Cost,MATCH(1,(B$1=WAC_District)*('Blend Sheet'!$N$4=WAC_IIN),0))*'Blend Sheet'!$N39,0) + IFERROR(INDEX(WAC_Item_Cost,MATCH(1,(B$1=WAC_District)*('Blend Sheet'!$O$4=WAC_IIN),0))*'Blend Sheet'!$O39,0) + IFERROR(INDEX(WAC_Item_Cost,MATCH(1,(B$1=WAC_District)*('Blend Sheet'!$P$4=WAC_IIN),0))*'Blend Sheet'!$P39,0) + IFERROR(INDEX(WAC_Item_Cost,MATCH(1,(B$1=WAC_District)*('Blend Sheet'!$Q$4=WAC_IIN),0))*'Blend Sheet'!$Q39,0) + IFERROR(INDEX(WAC_Item_Cost,MATCH(1,(B$1=WAC_District)*('Blend Sheet'!$R$4=WAC_IIN),0))*'Blend Sheet'!$R39,0) + IFERROR(INDEX(WAC_Item_Cost,MATCH(1,(B$1=WAC_District)*('Blend Sheet'!$S$4=WAC_IIN),0))*'Blend Sheet'!$S39,0) + IFERROR(INDEX(WAC_Item_Cost,MATCH(1,(B$1=WAC_District)*('Blend Sheet'!$T$4=WAC_IIN),0))*'Blend Sheet'!$T39,0) + IFERROR(INDEX(WAC_Item_Cost,MATCH(1,(B$1=WAC_District)*('Blend Sheet'!$U$4=WAC_IIN),0))*'Blend Sheet'!$U39,0) + IFERROR(INDEX(WAC_Item_Cost,MATCH(1,(B$1=WAC_District)*('Blend Sheet'!$V$4=WAC_IIN),0))*'Blend Sheet'!$V39,0) + IFERROR(INDEX(WAC_Item_Cost,MATCH(1,(B$1=WAC_District)*('Blend Sheet'!$W$4=WAC_IIN),0))*'Blend Sheet'!$W39,0) + IFERROR(INDEX(WAC_Item_Cost,MATCH(1,(B$1=WAC_District)*('Blend Sheet'!$X$4=WAC_IIN),0))*'Blend Sheet'!$X39,0) + IFERROR(INDEX(WAC_Item_Cost,MATCH(1,(B$1=WAC_District)*('Blend Sheet'!$Y$4=WAC_IIN),0))*'Blend Sheet'!$Y39,0) + IFERROR(INDEX(WAC_Item_Cost,MATCH(1,(B$1=WAC_District)*('Blend Sheet'!$Z$4=WAC_IIN),0))*'Blend Sheet'!$Z39,0) + IFERROR(INDEX(WAC_Item_Cost,MATCH(1,(B$1=WAC_District)*('Blend Sheet'!$AA$4=WAC_IIN),0))*'Blend Sheet'!$AA39,0) + IFERROR(INDEX(WAC_Item_Cost,MATCH(1,(B$1=WAC_District)*('Blend Sheet'!$AB$4=WAC_IIN),0))*'Blend Sheet'!$AB39,0) + IFERROR(INDEX(WAC_Item_Cost,MATCH(1,(B$1=WAC_District)*('Blend Sheet'!$AC$4=WAC_IIN),0))*'Blend Sheet'!$AC39,0) + IFERROR(INDEX(WAC_Item_Cost,MATCH(1,(B$1=WAC_District)*('Blend Sheet'!$AD$4=WAC_IIN),0))*'Blend Sheet'!$AD39,0) + IFERROR(INDEX(WAC_Item_Cost,MATCH(1,(B$1=WAC_District)*('Blend Sheet'!$AE$4=WAC_IIN),0))*'Blend Sheet'!$AE39,0) + IFERROR(INDEX(WAC_Item_Cost,MATCH(1,(B$1=WAC_District)*('Blend Sheet'!$AF$4=WAC_IIN),0))*'Blend Sheet'!$AF39,0) + IFERROR(INDEX(WAC_Item_Cost,MATCH(1,(B$1=WAC_District)*('Blend Sheet'!$AG$4=WAC_IIN),0))*'Blend Sheet'!$AG39,0) + IFERROR(INDEX(WAC_Item_Cost,MATCH(1,(B$1=WAC_District)*('Blend Sheet'!$AH$4=WAC_IIN),0))*'Blend Sheet'!$AH39,0) + IFERROR(INDEX(WAC_Item_Cost,MATCH(1,(B$1=WAC_District)*('Blend Sheet'!$AI$4=WAC_IIN),0))*'Blend Sheet'!$AI39,0) + IFERROR(INDEX(WAC_Item_Cost,MATCH(1,(B$1=WAC_District)*('Blend Sheet'!$AJ$4=WAC_IIN),0))*'Blend Sheet'!$AJ39,0) + IFERROR(INDEX(WAC_Item_Cost,MATCH(1,(B$1=WAC_District)*('Blend Sheet'!$AK$4=WAC_IIN),0))*'Blend Sheet'!$AK39,0) + IFERROR(INDEX(WAC_Item_Cost,MATCH(1,(B$1=WAC_District)*('Blend Sheet'!$AL$4=WAC_IIN),0))*'Blend Sheet'!$AL39,0) + IFERROR(INDEX(WAC_Item_Cost,MATCH(1,(B$1=WAC_District)*('Blend Sheet'!$AM$4=WAC_IIN),0))*'Blend Sheet'!$AM39,0) + IFERROR(INDEX(WAC_Item_Cost,MATCH(1,(B$1=WAC_District)*('Blend Sheet'!$AN$4=WAC_IIN),0))*'Blend Sheet'!$AN39,0) + IFERROR(INDEX(WAC_Item_Cost,MATCH(1,(B$1=WAC_District)*('Blend Sheet'!$AO$4=WAC_IIN),0))*'Blend Sheet'!$AO39,0) + IFERROR(INDEX(WAC_Item_Cost,MATCH(1,(B$1=WAC_District)*('Blend Sheet'!$AP$4=WAC_IIN),0))*'Blend Sheet'!$AP39/1000,0)</f>
        <v>243.40213404000002</v>
      </c>
      <c r="C36" s="245">
        <f t="array" ref="C36">IFERROR(INDEX(WAC_Item_Cost,MATCH(1,(C$1=WAC_District)*('Blend Sheet'!$C$4=WAC_IIN),0))*'Blend Sheet'!$C39/1000,0) + IFERROR(INDEX(WAC_Item_Cost,MATCH(1,(C$1=WAC_District)*('Blend Sheet'!$D$4=WAC_IIN),0))*'Blend Sheet'!$D39/1000,0) + IFERROR(INDEX(WAC_Item_Cost,MATCH(1,(C$1=WAC_District)*('Blend Sheet'!$E$4=WAC_IIN),0))*'Blend Sheet'!$E39/1000,0) + IFERROR(INDEX(WAC_Item_Cost,MATCH(1,(C$1=WAC_District)*('Blend Sheet'!$F$4=WAC_IIN),0))*'Blend Sheet'!$F39/1000,0)  + IFERROR(INDEX(WAC_Item_Cost,MATCH(1,(C$1=WAC_District)*('Blend Sheet'!$G$4=WAC_IIN),0))*'Blend Sheet'!$G39,0) + IFERROR(INDEX(WAC_Item_Cost,MATCH(1,(C$1=WAC_District)*('Blend Sheet'!$H$4=WAC_IIN),0))*'Blend Sheet'!$H39,0)  + IFERROR(INDEX(WAC_Item_Cost,MATCH(1,(C$1=WAC_District)*('Blend Sheet'!$I$4=WAC_IIN),0))*'Blend Sheet'!$I39,0) + IFERROR(INDEX(WAC_Item_Cost,MATCH(1,(C$1=WAC_District)*('Blend Sheet'!$J$4=WAC_IIN),0))*'Blend Sheet'!$J39,0) + IFERROR(INDEX(WAC_Item_Cost,MATCH(1,(C$1=WAC_District)*('Blend Sheet'!$K$4=WAC_IIN),0))*'Blend Sheet'!$K39,0) + IFERROR(INDEX(WAC_Item_Cost,MATCH(1,(C$1=WAC_District)*('Blend Sheet'!$L$4=WAC_IIN),0))*'Blend Sheet'!$L39,0) + IFERROR(INDEX(WAC_Item_Cost,MATCH(1,(C$1=WAC_District)*('Blend Sheet'!$M$4=WAC_IIN),0))*'Blend Sheet'!$M39,0) + IFERROR(INDEX(WAC_Item_Cost,MATCH(1,(C$1=WAC_District)*('Blend Sheet'!$N$4=WAC_IIN),0))*'Blend Sheet'!$N39,0) + IFERROR(INDEX(WAC_Item_Cost,MATCH(1,(C$1=WAC_District)*('Blend Sheet'!$O$4=WAC_IIN),0))*'Blend Sheet'!$O39,0) + IFERROR(INDEX(WAC_Item_Cost,MATCH(1,(C$1=WAC_District)*('Blend Sheet'!$P$4=WAC_IIN),0))*'Blend Sheet'!$P39,0) + IFERROR(INDEX(WAC_Item_Cost,MATCH(1,(C$1=WAC_District)*('Blend Sheet'!$Q$4=WAC_IIN),0))*'Blend Sheet'!$Q39,0) + IFERROR(INDEX(WAC_Item_Cost,MATCH(1,(C$1=WAC_District)*('Blend Sheet'!$R$4=WAC_IIN),0))*'Blend Sheet'!$R39,0) + IFERROR(INDEX(WAC_Item_Cost,MATCH(1,(C$1=WAC_District)*('Blend Sheet'!$S$4=WAC_IIN),0))*'Blend Sheet'!$S39,0) + IFERROR(INDEX(WAC_Item_Cost,MATCH(1,(C$1=WAC_District)*('Blend Sheet'!$T$4=WAC_IIN),0))*'Blend Sheet'!$T39,0) + IFERROR(INDEX(WAC_Item_Cost,MATCH(1,(C$1=WAC_District)*('Blend Sheet'!$U$4=WAC_IIN),0))*'Blend Sheet'!$U39,0) + IFERROR(INDEX(WAC_Item_Cost,MATCH(1,(C$1=WAC_District)*('Blend Sheet'!$V$4=WAC_IIN),0))*'Blend Sheet'!$V39,0) + IFERROR(INDEX(WAC_Item_Cost,MATCH(1,(C$1=WAC_District)*('Blend Sheet'!$W$4=WAC_IIN),0))*'Blend Sheet'!$W39,0) + IFERROR(INDEX(WAC_Item_Cost,MATCH(1,(C$1=WAC_District)*('Blend Sheet'!$X$4=WAC_IIN),0))*'Blend Sheet'!$X39,0) + IFERROR(INDEX(WAC_Item_Cost,MATCH(1,(C$1=WAC_District)*('Blend Sheet'!$Y$4=WAC_IIN),0))*'Blend Sheet'!$Y39,0) + IFERROR(INDEX(WAC_Item_Cost,MATCH(1,(C$1=WAC_District)*('Blend Sheet'!$Z$4=WAC_IIN),0))*'Blend Sheet'!$Z39,0) + IFERROR(INDEX(WAC_Item_Cost,MATCH(1,(C$1=WAC_District)*('Blend Sheet'!$AA$4=WAC_IIN),0))*'Blend Sheet'!$AA39,0) + IFERROR(INDEX(WAC_Item_Cost,MATCH(1,(C$1=WAC_District)*('Blend Sheet'!$AB$4=WAC_IIN),0))*'Blend Sheet'!$AB39,0) + IFERROR(INDEX(WAC_Item_Cost,MATCH(1,(C$1=WAC_District)*('Blend Sheet'!$AC$4=WAC_IIN),0))*'Blend Sheet'!$AC39,0) + IFERROR(INDEX(WAC_Item_Cost,MATCH(1,(C$1=WAC_District)*('Blend Sheet'!$AD$4=WAC_IIN),0))*'Blend Sheet'!$AD39,0) + IFERROR(INDEX(WAC_Item_Cost,MATCH(1,(C$1=WAC_District)*('Blend Sheet'!$AE$4=WAC_IIN),0))*'Blend Sheet'!$AE39,0) + IFERROR(INDEX(WAC_Item_Cost,MATCH(1,(C$1=WAC_District)*('Blend Sheet'!$AF$4=WAC_IIN),0))*'Blend Sheet'!$AF39,0) + IFERROR(INDEX(WAC_Item_Cost,MATCH(1,(C$1=WAC_District)*('Blend Sheet'!$AG$4=WAC_IIN),0))*'Blend Sheet'!$AG39,0) + IFERROR(INDEX(WAC_Item_Cost,MATCH(1,(C$1=WAC_District)*('Blend Sheet'!$AH$4=WAC_IIN),0))*'Blend Sheet'!$AH39,0) + IFERROR(INDEX(WAC_Item_Cost,MATCH(1,(C$1=WAC_District)*('Blend Sheet'!$AI$4=WAC_IIN),0))*'Blend Sheet'!$AI39,0) + IFERROR(INDEX(WAC_Item_Cost,MATCH(1,(C$1=WAC_District)*('Blend Sheet'!$AJ$4=WAC_IIN),0))*'Blend Sheet'!$AJ39,0) + IFERROR(INDEX(WAC_Item_Cost,MATCH(1,(C$1=WAC_District)*('Blend Sheet'!$AK$4=WAC_IIN),0))*'Blend Sheet'!$AK39,0) + IFERROR(INDEX(WAC_Item_Cost,MATCH(1,(C$1=WAC_District)*('Blend Sheet'!$AL$4=WAC_IIN),0))*'Blend Sheet'!$AL39,0) + IFERROR(INDEX(WAC_Item_Cost,MATCH(1,(C$1=WAC_District)*('Blend Sheet'!$AM$4=WAC_IIN),0))*'Blend Sheet'!$AM39,0) + IFERROR(INDEX(WAC_Item_Cost,MATCH(1,(C$1=WAC_District)*('Blend Sheet'!$AN$4=WAC_IIN),0))*'Blend Sheet'!$AN39,0) + IFERROR(INDEX(WAC_Item_Cost,MATCH(1,(C$1=WAC_District)*('Blend Sheet'!$AO$4=WAC_IIN),0))*'Blend Sheet'!$AO39,0) + IFERROR(INDEX(WAC_Item_Cost,MATCH(1,(C$1=WAC_District)*('Blend Sheet'!$AP$4=WAC_IIN),0))*'Blend Sheet'!$AP39/1000,0)</f>
        <v>267.52122852000002</v>
      </c>
      <c r="D36" s="245">
        <f t="array" ref="D36">IFERROR(INDEX(WAC_Item_Cost,MATCH(1,(D$1=WAC_District)*('Blend Sheet'!$C$4=WAC_IIN),0))*'Blend Sheet'!$C39/1000,0) + IFERROR(INDEX(WAC_Item_Cost,MATCH(1,(D$1=WAC_District)*('Blend Sheet'!$D$4=WAC_IIN),0))*'Blend Sheet'!$D39/1000,0) + IFERROR(INDEX(WAC_Item_Cost,MATCH(1,(D$1=WAC_District)*('Blend Sheet'!$E$4=WAC_IIN),0))*'Blend Sheet'!$E39/1000,0) + IFERROR(INDEX(WAC_Item_Cost,MATCH(1,(D$1=WAC_District)*('Blend Sheet'!$F$4=WAC_IIN),0))*'Blend Sheet'!$F39/1000,0)  + IFERROR(INDEX(WAC_Item_Cost,MATCH(1,(D$1=WAC_District)*('Blend Sheet'!$G$4=WAC_IIN),0))*'Blend Sheet'!$G39,0) + IFERROR(INDEX(WAC_Item_Cost,MATCH(1,(D$1=WAC_District)*('Blend Sheet'!$H$4=WAC_IIN),0))*'Blend Sheet'!$H39,0)  + IFERROR(INDEX(WAC_Item_Cost,MATCH(1,(D$1=WAC_District)*('Blend Sheet'!$I$4=WAC_IIN),0))*'Blend Sheet'!$I39,0) + IFERROR(INDEX(WAC_Item_Cost,MATCH(1,(D$1=WAC_District)*('Blend Sheet'!$J$4=WAC_IIN),0))*'Blend Sheet'!$J39,0) + IFERROR(INDEX(WAC_Item_Cost,MATCH(1,(D$1=WAC_District)*('Blend Sheet'!$K$4=WAC_IIN),0))*'Blend Sheet'!$K39,0) + IFERROR(INDEX(WAC_Item_Cost,MATCH(1,(D$1=WAC_District)*('Blend Sheet'!$L$4=WAC_IIN),0))*'Blend Sheet'!$L39,0) + IFERROR(INDEX(WAC_Item_Cost,MATCH(1,(D$1=WAC_District)*('Blend Sheet'!$M$4=WAC_IIN),0))*'Blend Sheet'!$M39,0) + IFERROR(INDEX(WAC_Item_Cost,MATCH(1,(D$1=WAC_District)*('Blend Sheet'!$N$4=WAC_IIN),0))*'Blend Sheet'!$N39,0) + IFERROR(INDEX(WAC_Item_Cost,MATCH(1,(D$1=WAC_District)*('Blend Sheet'!$O$4=WAC_IIN),0))*'Blend Sheet'!$O39,0) + IFERROR(INDEX(WAC_Item_Cost,MATCH(1,(D$1=WAC_District)*('Blend Sheet'!$P$4=WAC_IIN),0))*'Blend Sheet'!$P39,0) + IFERROR(INDEX(WAC_Item_Cost,MATCH(1,(D$1=WAC_District)*('Blend Sheet'!$Q$4=WAC_IIN),0))*'Blend Sheet'!$Q39,0) + IFERROR(INDEX(WAC_Item_Cost,MATCH(1,(D$1=WAC_District)*('Blend Sheet'!$R$4=WAC_IIN),0))*'Blend Sheet'!$R39,0) + IFERROR(INDEX(WAC_Item_Cost,MATCH(1,(D$1=WAC_District)*('Blend Sheet'!$S$4=WAC_IIN),0))*'Blend Sheet'!$S39,0) + IFERROR(INDEX(WAC_Item_Cost,MATCH(1,(D$1=WAC_District)*('Blend Sheet'!$T$4=WAC_IIN),0))*'Blend Sheet'!$T39,0) + IFERROR(INDEX(WAC_Item_Cost,MATCH(1,(D$1=WAC_District)*('Blend Sheet'!$U$4=WAC_IIN),0))*'Blend Sheet'!$U39,0) + IFERROR(INDEX(WAC_Item_Cost,MATCH(1,(D$1=WAC_District)*('Blend Sheet'!$V$4=WAC_IIN),0))*'Blend Sheet'!$V39,0) + IFERROR(INDEX(WAC_Item_Cost,MATCH(1,(D$1=WAC_District)*('Blend Sheet'!$W$4=WAC_IIN),0))*'Blend Sheet'!$W39,0) + IFERROR(INDEX(WAC_Item_Cost,MATCH(1,(D$1=WAC_District)*('Blend Sheet'!$X$4=WAC_IIN),0))*'Blend Sheet'!$X39,0) + IFERROR(INDEX(WAC_Item_Cost,MATCH(1,(D$1=WAC_District)*('Blend Sheet'!$Y$4=WAC_IIN),0))*'Blend Sheet'!$Y39,0) + IFERROR(INDEX(WAC_Item_Cost,MATCH(1,(D$1=WAC_District)*('Blend Sheet'!$Z$4=WAC_IIN),0))*'Blend Sheet'!$Z39,0) + IFERROR(INDEX(WAC_Item_Cost,MATCH(1,(D$1=WAC_District)*('Blend Sheet'!$AA$4=WAC_IIN),0))*'Blend Sheet'!$AA39,0) + IFERROR(INDEX(WAC_Item_Cost,MATCH(1,(D$1=WAC_District)*('Blend Sheet'!$AB$4=WAC_IIN),0))*'Blend Sheet'!$AB39,0) + IFERROR(INDEX(WAC_Item_Cost,MATCH(1,(D$1=WAC_District)*('Blend Sheet'!$AC$4=WAC_IIN),0))*'Blend Sheet'!$AC39,0) + IFERROR(INDEX(WAC_Item_Cost,MATCH(1,(D$1=WAC_District)*('Blend Sheet'!$AD$4=WAC_IIN),0))*'Blend Sheet'!$AD39,0) + IFERROR(INDEX(WAC_Item_Cost,MATCH(1,(D$1=WAC_District)*('Blend Sheet'!$AE$4=WAC_IIN),0))*'Blend Sheet'!$AE39,0) + IFERROR(INDEX(WAC_Item_Cost,MATCH(1,(D$1=WAC_District)*('Blend Sheet'!$AF$4=WAC_IIN),0))*'Blend Sheet'!$AF39,0) + IFERROR(INDEX(WAC_Item_Cost,MATCH(1,(D$1=WAC_District)*('Blend Sheet'!$AG$4=WAC_IIN),0))*'Blend Sheet'!$AG39,0) + IFERROR(INDEX(WAC_Item_Cost,MATCH(1,(D$1=WAC_District)*('Blend Sheet'!$AH$4=WAC_IIN),0))*'Blend Sheet'!$AH39,0) + IFERROR(INDEX(WAC_Item_Cost,MATCH(1,(D$1=WAC_District)*('Blend Sheet'!$AI$4=WAC_IIN),0))*'Blend Sheet'!$AI39,0) + IFERROR(INDEX(WAC_Item_Cost,MATCH(1,(D$1=WAC_District)*('Blend Sheet'!$AJ$4=WAC_IIN),0))*'Blend Sheet'!$AJ39,0) + IFERROR(INDEX(WAC_Item_Cost,MATCH(1,(D$1=WAC_District)*('Blend Sheet'!$AK$4=WAC_IIN),0))*'Blend Sheet'!$AK39,0) + IFERROR(INDEX(WAC_Item_Cost,MATCH(1,(D$1=WAC_District)*('Blend Sheet'!$AL$4=WAC_IIN),0))*'Blend Sheet'!$AL39,0) + IFERROR(INDEX(WAC_Item_Cost,MATCH(1,(D$1=WAC_District)*('Blend Sheet'!$AM$4=WAC_IIN),0))*'Blend Sheet'!$AM39,0) + IFERROR(INDEX(WAC_Item_Cost,MATCH(1,(D$1=WAC_District)*('Blend Sheet'!$AN$4=WAC_IIN),0))*'Blend Sheet'!$AN39,0) + IFERROR(INDEX(WAC_Item_Cost,MATCH(1,(D$1=WAC_District)*('Blend Sheet'!$AO$4=WAC_IIN),0))*'Blend Sheet'!$AO39,0) + IFERROR(INDEX(WAC_Item_Cost,MATCH(1,(D$1=WAC_District)*('Blend Sheet'!$AP$4=WAC_IIN),0))*'Blend Sheet'!$AP39/1000,0)</f>
        <v>175.74762224</v>
      </c>
      <c r="E36" s="245">
        <f t="array" ref="E36">IFERROR(INDEX(WAC_Item_Cost,MATCH(1,(E$1=WAC_District)*('Blend Sheet'!$C$4=WAC_IIN),0))*'Blend Sheet'!$C39/1000,0) + IFERROR(INDEX(WAC_Item_Cost,MATCH(1,(E$1=WAC_District)*('Blend Sheet'!$D$4=WAC_IIN),0))*'Blend Sheet'!$D39/1000,0) + IFERROR(INDEX(WAC_Item_Cost,MATCH(1,(E$1=WAC_District)*('Blend Sheet'!$E$4=WAC_IIN),0))*'Blend Sheet'!$E39/1000,0) + IFERROR(INDEX(WAC_Item_Cost,MATCH(1,(E$1=WAC_District)*('Blend Sheet'!$F$4=WAC_IIN),0))*'Blend Sheet'!$F39/1000,0)  + IFERROR(INDEX(WAC_Item_Cost,MATCH(1,(E$1=WAC_District)*('Blend Sheet'!$G$4=WAC_IIN),0))*'Blend Sheet'!$G39,0) + IFERROR(INDEX(WAC_Item_Cost,MATCH(1,(E$1=WAC_District)*('Blend Sheet'!$H$4=WAC_IIN),0))*'Blend Sheet'!$H39,0)  + IFERROR(INDEX(WAC_Item_Cost,MATCH(1,(E$1=WAC_District)*('Blend Sheet'!$I$4=WAC_IIN),0))*'Blend Sheet'!$I39,0) + IFERROR(INDEX(WAC_Item_Cost,MATCH(1,(E$1=WAC_District)*('Blend Sheet'!$J$4=WAC_IIN),0))*'Blend Sheet'!$J39,0) + IFERROR(INDEX(WAC_Item_Cost,MATCH(1,(E$1=WAC_District)*('Blend Sheet'!$K$4=WAC_IIN),0))*'Blend Sheet'!$K39,0) + IFERROR(INDEX(WAC_Item_Cost,MATCH(1,(E$1=WAC_District)*('Blend Sheet'!$L$4=WAC_IIN),0))*'Blend Sheet'!$L39,0) + IFERROR(INDEX(WAC_Item_Cost,MATCH(1,(E$1=WAC_District)*('Blend Sheet'!$M$4=WAC_IIN),0))*'Blend Sheet'!$M39,0) + IFERROR(INDEX(WAC_Item_Cost,MATCH(1,(E$1=WAC_District)*('Blend Sheet'!$N$4=WAC_IIN),0))*'Blend Sheet'!$N39,0) + IFERROR(INDEX(WAC_Item_Cost,MATCH(1,(E$1=WAC_District)*('Blend Sheet'!$O$4=WAC_IIN),0))*'Blend Sheet'!$O39,0) + IFERROR(INDEX(WAC_Item_Cost,MATCH(1,(E$1=WAC_District)*('Blend Sheet'!$P$4=WAC_IIN),0))*'Blend Sheet'!$P39,0) + IFERROR(INDEX(WAC_Item_Cost,MATCH(1,(E$1=WAC_District)*('Blend Sheet'!$Q$4=WAC_IIN),0))*'Blend Sheet'!$Q39,0) + IFERROR(INDEX(WAC_Item_Cost,MATCH(1,(E$1=WAC_District)*('Blend Sheet'!$R$4=WAC_IIN),0))*'Blend Sheet'!$R39,0) + IFERROR(INDEX(WAC_Item_Cost,MATCH(1,(E$1=WAC_District)*('Blend Sheet'!$S$4=WAC_IIN),0))*'Blend Sheet'!$S39,0) + IFERROR(INDEX(WAC_Item_Cost,MATCH(1,(E$1=WAC_District)*('Blend Sheet'!$T$4=WAC_IIN),0))*'Blend Sheet'!$T39,0) + IFERROR(INDEX(WAC_Item_Cost,MATCH(1,(E$1=WAC_District)*('Blend Sheet'!$U$4=WAC_IIN),0))*'Blend Sheet'!$U39,0) + IFERROR(INDEX(WAC_Item_Cost,MATCH(1,(E$1=WAC_District)*('Blend Sheet'!$V$4=WAC_IIN),0))*'Blend Sheet'!$V39,0) + IFERROR(INDEX(WAC_Item_Cost,MATCH(1,(E$1=WAC_District)*('Blend Sheet'!$W$4=WAC_IIN),0))*'Blend Sheet'!$W39,0) + IFERROR(INDEX(WAC_Item_Cost,MATCH(1,(E$1=WAC_District)*('Blend Sheet'!$X$4=WAC_IIN),0))*'Blend Sheet'!$X39,0) + IFERROR(INDEX(WAC_Item_Cost,MATCH(1,(E$1=WAC_District)*('Blend Sheet'!$Y$4=WAC_IIN),0))*'Blend Sheet'!$Y39,0) + IFERROR(INDEX(WAC_Item_Cost,MATCH(1,(E$1=WAC_District)*('Blend Sheet'!$Z$4=WAC_IIN),0))*'Blend Sheet'!$Z39,0) + IFERROR(INDEX(WAC_Item_Cost,MATCH(1,(E$1=WAC_District)*('Blend Sheet'!$AA$4=WAC_IIN),0))*'Blend Sheet'!$AA39,0) + IFERROR(INDEX(WAC_Item_Cost,MATCH(1,(E$1=WAC_District)*('Blend Sheet'!$AB$4=WAC_IIN),0))*'Blend Sheet'!$AB39,0) + IFERROR(INDEX(WAC_Item_Cost,MATCH(1,(E$1=WAC_District)*('Blend Sheet'!$AC$4=WAC_IIN),0))*'Blend Sheet'!$AC39,0) + IFERROR(INDEX(WAC_Item_Cost,MATCH(1,(E$1=WAC_District)*('Blend Sheet'!$AD$4=WAC_IIN),0))*'Blend Sheet'!$AD39,0) + IFERROR(INDEX(WAC_Item_Cost,MATCH(1,(E$1=WAC_District)*('Blend Sheet'!$AE$4=WAC_IIN),0))*'Blend Sheet'!$AE39,0) + IFERROR(INDEX(WAC_Item_Cost,MATCH(1,(E$1=WAC_District)*('Blend Sheet'!$AF$4=WAC_IIN),0))*'Blend Sheet'!$AF39,0) + IFERROR(INDEX(WAC_Item_Cost,MATCH(1,(E$1=WAC_District)*('Blend Sheet'!$AG$4=WAC_IIN),0))*'Blend Sheet'!$AG39,0) + IFERROR(INDEX(WAC_Item_Cost,MATCH(1,(E$1=WAC_District)*('Blend Sheet'!$AH$4=WAC_IIN),0))*'Blend Sheet'!$AH39,0) + IFERROR(INDEX(WAC_Item_Cost,MATCH(1,(E$1=WAC_District)*('Blend Sheet'!$AI$4=WAC_IIN),0))*'Blend Sheet'!$AI39,0) + IFERROR(INDEX(WAC_Item_Cost,MATCH(1,(E$1=WAC_District)*('Blend Sheet'!$AJ$4=WAC_IIN),0))*'Blend Sheet'!$AJ39,0) + IFERROR(INDEX(WAC_Item_Cost,MATCH(1,(E$1=WAC_District)*('Blend Sheet'!$AK$4=WAC_IIN),0))*'Blend Sheet'!$AK39,0) + IFERROR(INDEX(WAC_Item_Cost,MATCH(1,(E$1=WAC_District)*('Blend Sheet'!$AL$4=WAC_IIN),0))*'Blend Sheet'!$AL39,0) + IFERROR(INDEX(WAC_Item_Cost,MATCH(1,(E$1=WAC_District)*('Blend Sheet'!$AM$4=WAC_IIN),0))*'Blend Sheet'!$AM39,0) + IFERROR(INDEX(WAC_Item_Cost,MATCH(1,(E$1=WAC_District)*('Blend Sheet'!$AN$4=WAC_IIN),0))*'Blend Sheet'!$AN39,0) + IFERROR(INDEX(WAC_Item_Cost,MATCH(1,(E$1=WAC_District)*('Blend Sheet'!$AO$4=WAC_IIN),0))*'Blend Sheet'!$AO39,0) + IFERROR(INDEX(WAC_Item_Cost,MATCH(1,(E$1=WAC_District)*('Blend Sheet'!$AP$4=WAC_IIN),0))*'Blend Sheet'!$AP39/1000,0)</f>
        <v>309.83725432</v>
      </c>
      <c r="F36" s="245">
        <f t="array" ref="F36">IFERROR(INDEX(WAC_Item_Cost,MATCH(1,(F$1=WAC_District)*('Blend Sheet'!$C$4=WAC_IIN),0))*'Blend Sheet'!$C39/1000,0) + IFERROR(INDEX(WAC_Item_Cost,MATCH(1,(F$1=WAC_District)*('Blend Sheet'!$D$4=WAC_IIN),0))*'Blend Sheet'!$D39/1000,0) + IFERROR(INDEX(WAC_Item_Cost,MATCH(1,(F$1=WAC_District)*('Blend Sheet'!$E$4=WAC_IIN),0))*'Blend Sheet'!$E39/1000,0) + IFERROR(INDEX(WAC_Item_Cost,MATCH(1,(F$1=WAC_District)*('Blend Sheet'!$F$4=WAC_IIN),0))*'Blend Sheet'!$F39/1000,0)  + IFERROR(INDEX(WAC_Item_Cost,MATCH(1,(F$1=WAC_District)*('Blend Sheet'!$G$4=WAC_IIN),0))*'Blend Sheet'!$G39,0) + IFERROR(INDEX(WAC_Item_Cost,MATCH(1,(F$1=WAC_District)*('Blend Sheet'!$H$4=WAC_IIN),0))*'Blend Sheet'!$H39,0)  + IFERROR(INDEX(WAC_Item_Cost,MATCH(1,(F$1=WAC_District)*('Blend Sheet'!$I$4=WAC_IIN),0))*'Blend Sheet'!$I39,0) + IFERROR(INDEX(WAC_Item_Cost,MATCH(1,(F$1=WAC_District)*('Blend Sheet'!$J$4=WAC_IIN),0))*'Blend Sheet'!$J39,0) + IFERROR(INDEX(WAC_Item_Cost,MATCH(1,(F$1=WAC_District)*('Blend Sheet'!$K$4=WAC_IIN),0))*'Blend Sheet'!$K39,0) + IFERROR(INDEX(WAC_Item_Cost,MATCH(1,(F$1=WAC_District)*('Blend Sheet'!$L$4=WAC_IIN),0))*'Blend Sheet'!$L39,0) + IFERROR(INDEX(WAC_Item_Cost,MATCH(1,(F$1=WAC_District)*('Blend Sheet'!$M$4=WAC_IIN),0))*'Blend Sheet'!$M39,0) + IFERROR(INDEX(WAC_Item_Cost,MATCH(1,(F$1=WAC_District)*('Blend Sheet'!$N$4=WAC_IIN),0))*'Blend Sheet'!$N39,0) + IFERROR(INDEX(WAC_Item_Cost,MATCH(1,(F$1=WAC_District)*('Blend Sheet'!$O$4=WAC_IIN),0))*'Blend Sheet'!$O39,0) + IFERROR(INDEX(WAC_Item_Cost,MATCH(1,(F$1=WAC_District)*('Blend Sheet'!$P$4=WAC_IIN),0))*'Blend Sheet'!$P39,0) + IFERROR(INDEX(WAC_Item_Cost,MATCH(1,(F$1=WAC_District)*('Blend Sheet'!$Q$4=WAC_IIN),0))*'Blend Sheet'!$Q39,0) + IFERROR(INDEX(WAC_Item_Cost,MATCH(1,(F$1=WAC_District)*('Blend Sheet'!$R$4=WAC_IIN),0))*'Blend Sheet'!$R39,0) + IFERROR(INDEX(WAC_Item_Cost,MATCH(1,(F$1=WAC_District)*('Blend Sheet'!$S$4=WAC_IIN),0))*'Blend Sheet'!$S39,0) + IFERROR(INDEX(WAC_Item_Cost,MATCH(1,(F$1=WAC_District)*('Blend Sheet'!$T$4=WAC_IIN),0))*'Blend Sheet'!$T39,0) + IFERROR(INDEX(WAC_Item_Cost,MATCH(1,(F$1=WAC_District)*('Blend Sheet'!$U$4=WAC_IIN),0))*'Blend Sheet'!$U39,0) + IFERROR(INDEX(WAC_Item_Cost,MATCH(1,(F$1=WAC_District)*('Blend Sheet'!$V$4=WAC_IIN),0))*'Blend Sheet'!$V39,0) + IFERROR(INDEX(WAC_Item_Cost,MATCH(1,(F$1=WAC_District)*('Blend Sheet'!$W$4=WAC_IIN),0))*'Blend Sheet'!$W39,0) + IFERROR(INDEX(WAC_Item_Cost,MATCH(1,(F$1=WAC_District)*('Blend Sheet'!$X$4=WAC_IIN),0))*'Blend Sheet'!$X39,0) + IFERROR(INDEX(WAC_Item_Cost,MATCH(1,(F$1=WAC_District)*('Blend Sheet'!$Y$4=WAC_IIN),0))*'Blend Sheet'!$Y39,0) + IFERROR(INDEX(WAC_Item_Cost,MATCH(1,(F$1=WAC_District)*('Blend Sheet'!$Z$4=WAC_IIN),0))*'Blend Sheet'!$Z39,0) + IFERROR(INDEX(WAC_Item_Cost,MATCH(1,(F$1=WAC_District)*('Blend Sheet'!$AA$4=WAC_IIN),0))*'Blend Sheet'!$AA39,0) + IFERROR(INDEX(WAC_Item_Cost,MATCH(1,(F$1=WAC_District)*('Blend Sheet'!$AB$4=WAC_IIN),0))*'Blend Sheet'!$AB39,0) + IFERROR(INDEX(WAC_Item_Cost,MATCH(1,(F$1=WAC_District)*('Blend Sheet'!$AC$4=WAC_IIN),0))*'Blend Sheet'!$AC39,0) + IFERROR(INDEX(WAC_Item_Cost,MATCH(1,(F$1=WAC_District)*('Blend Sheet'!$AD$4=WAC_IIN),0))*'Blend Sheet'!$AD39,0) + IFERROR(INDEX(WAC_Item_Cost,MATCH(1,(F$1=WAC_District)*('Blend Sheet'!$AE$4=WAC_IIN),0))*'Blend Sheet'!$AE39,0) + IFERROR(INDEX(WAC_Item_Cost,MATCH(1,(F$1=WAC_District)*('Blend Sheet'!$AF$4=WAC_IIN),0))*'Blend Sheet'!$AF39,0) + IFERROR(INDEX(WAC_Item_Cost,MATCH(1,(F$1=WAC_District)*('Blend Sheet'!$AG$4=WAC_IIN),0))*'Blend Sheet'!$AG39,0) + IFERROR(INDEX(WAC_Item_Cost,MATCH(1,(F$1=WAC_District)*('Blend Sheet'!$AH$4=WAC_IIN),0))*'Blend Sheet'!$AH39,0) + IFERROR(INDEX(WAC_Item_Cost,MATCH(1,(F$1=WAC_District)*('Blend Sheet'!$AI$4=WAC_IIN),0))*'Blend Sheet'!$AI39,0) + IFERROR(INDEX(WAC_Item_Cost,MATCH(1,(F$1=WAC_District)*('Blend Sheet'!$AJ$4=WAC_IIN),0))*'Blend Sheet'!$AJ39,0) + IFERROR(INDEX(WAC_Item_Cost,MATCH(1,(F$1=WAC_District)*('Blend Sheet'!$AK$4=WAC_IIN),0))*'Blend Sheet'!$AK39,0) + IFERROR(INDEX(WAC_Item_Cost,MATCH(1,(F$1=WAC_District)*('Blend Sheet'!$AL$4=WAC_IIN),0))*'Blend Sheet'!$AL39,0) + IFERROR(INDEX(WAC_Item_Cost,MATCH(1,(F$1=WAC_District)*('Blend Sheet'!$AM$4=WAC_IIN),0))*'Blend Sheet'!$AM39,0) + IFERROR(INDEX(WAC_Item_Cost,MATCH(1,(F$1=WAC_District)*('Blend Sheet'!$AN$4=WAC_IIN),0))*'Blend Sheet'!$AN39,0) + IFERROR(INDEX(WAC_Item_Cost,MATCH(1,(F$1=WAC_District)*('Blend Sheet'!$AO$4=WAC_IIN),0))*'Blend Sheet'!$AO39,0) + IFERROR(INDEX(WAC_Item_Cost,MATCH(1,(F$1=WAC_District)*('Blend Sheet'!$AP$4=WAC_IIN),0))*'Blend Sheet'!$AP39/1000,0)</f>
        <v>284.20822539999995</v>
      </c>
      <c r="G36" s="245">
        <f t="array" ref="G36">IFERROR(INDEX(WAC_Item_Cost,MATCH(1,(G$1=WAC_District)*('Blend Sheet'!$C$4=WAC_IIN),0))*'Blend Sheet'!$C39/1000,0) + IFERROR(INDEX(WAC_Item_Cost,MATCH(1,(G$1=WAC_District)*('Blend Sheet'!$D$4=WAC_IIN),0))*'Blend Sheet'!$D39/1000,0) + IFERROR(INDEX(WAC_Item_Cost,MATCH(1,(G$1=WAC_District)*('Blend Sheet'!$E$4=WAC_IIN),0))*'Blend Sheet'!$E39/1000,0) + IFERROR(INDEX(WAC_Item_Cost,MATCH(1,(G$1=WAC_District)*('Blend Sheet'!$F$4=WAC_IIN),0))*'Blend Sheet'!$F39/1000,0)  + IFERROR(INDEX(WAC_Item_Cost,MATCH(1,(G$1=WAC_District)*('Blend Sheet'!$G$4=WAC_IIN),0))*'Blend Sheet'!$G39,0) + IFERROR(INDEX(WAC_Item_Cost,MATCH(1,(G$1=WAC_District)*('Blend Sheet'!$H$4=WAC_IIN),0))*'Blend Sheet'!$H39,0)  + IFERROR(INDEX(WAC_Item_Cost,MATCH(1,(G$1=WAC_District)*('Blend Sheet'!$I$4=WAC_IIN),0))*'Blend Sheet'!$I39,0) + IFERROR(INDEX(WAC_Item_Cost,MATCH(1,(G$1=WAC_District)*('Blend Sheet'!$J$4=WAC_IIN),0))*'Blend Sheet'!$J39,0) + IFERROR(INDEX(WAC_Item_Cost,MATCH(1,(G$1=WAC_District)*('Blend Sheet'!$K$4=WAC_IIN),0))*'Blend Sheet'!$K39,0) + IFERROR(INDEX(WAC_Item_Cost,MATCH(1,(G$1=WAC_District)*('Blend Sheet'!$L$4=WAC_IIN),0))*'Blend Sheet'!$L39,0) + IFERROR(INDEX(WAC_Item_Cost,MATCH(1,(G$1=WAC_District)*('Blend Sheet'!$M$4=WAC_IIN),0))*'Blend Sheet'!$M39,0) + IFERROR(INDEX(WAC_Item_Cost,MATCH(1,(G$1=WAC_District)*('Blend Sheet'!$N$4=WAC_IIN),0))*'Blend Sheet'!$N39,0) + IFERROR(INDEX(WAC_Item_Cost,MATCH(1,(G$1=WAC_District)*('Blend Sheet'!$O$4=WAC_IIN),0))*'Blend Sheet'!$O39,0) + IFERROR(INDEX(WAC_Item_Cost,MATCH(1,(G$1=WAC_District)*('Blend Sheet'!$P$4=WAC_IIN),0))*'Blend Sheet'!$P39,0) + IFERROR(INDEX(WAC_Item_Cost,MATCH(1,(G$1=WAC_District)*('Blend Sheet'!$Q$4=WAC_IIN),0))*'Blend Sheet'!$Q39,0) + IFERROR(INDEX(WAC_Item_Cost,MATCH(1,(G$1=WAC_District)*('Blend Sheet'!$R$4=WAC_IIN),0))*'Blend Sheet'!$R39,0) + IFERROR(INDEX(WAC_Item_Cost,MATCH(1,(G$1=WAC_District)*('Blend Sheet'!$S$4=WAC_IIN),0))*'Blend Sheet'!$S39,0) + IFERROR(INDEX(WAC_Item_Cost,MATCH(1,(G$1=WAC_District)*('Blend Sheet'!$T$4=WAC_IIN),0))*'Blend Sheet'!$T39,0) + IFERROR(INDEX(WAC_Item_Cost,MATCH(1,(G$1=WAC_District)*('Blend Sheet'!$U$4=WAC_IIN),0))*'Blend Sheet'!$U39,0) + IFERROR(INDEX(WAC_Item_Cost,MATCH(1,(G$1=WAC_District)*('Blend Sheet'!$V$4=WAC_IIN),0))*'Blend Sheet'!$V39,0) + IFERROR(INDEX(WAC_Item_Cost,MATCH(1,(G$1=WAC_District)*('Blend Sheet'!$W$4=WAC_IIN),0))*'Blend Sheet'!$W39,0) + IFERROR(INDEX(WAC_Item_Cost,MATCH(1,(G$1=WAC_District)*('Blend Sheet'!$X$4=WAC_IIN),0))*'Blend Sheet'!$X39,0) + IFERROR(INDEX(WAC_Item_Cost,MATCH(1,(G$1=WAC_District)*('Blend Sheet'!$Y$4=WAC_IIN),0))*'Blend Sheet'!$Y39,0) + IFERROR(INDEX(WAC_Item_Cost,MATCH(1,(G$1=WAC_District)*('Blend Sheet'!$Z$4=WAC_IIN),0))*'Blend Sheet'!$Z39,0) + IFERROR(INDEX(WAC_Item_Cost,MATCH(1,(G$1=WAC_District)*('Blend Sheet'!$AA$4=WAC_IIN),0))*'Blend Sheet'!$AA39,0) + IFERROR(INDEX(WAC_Item_Cost,MATCH(1,(G$1=WAC_District)*('Blend Sheet'!$AB$4=WAC_IIN),0))*'Blend Sheet'!$AB39,0) + IFERROR(INDEX(WAC_Item_Cost,MATCH(1,(G$1=WAC_District)*('Blend Sheet'!$AC$4=WAC_IIN),0))*'Blend Sheet'!$AC39,0) + IFERROR(INDEX(WAC_Item_Cost,MATCH(1,(G$1=WAC_District)*('Blend Sheet'!$AD$4=WAC_IIN),0))*'Blend Sheet'!$AD39,0) + IFERROR(INDEX(WAC_Item_Cost,MATCH(1,(G$1=WAC_District)*('Blend Sheet'!$AE$4=WAC_IIN),0))*'Blend Sheet'!$AE39,0) + IFERROR(INDEX(WAC_Item_Cost,MATCH(1,(G$1=WAC_District)*('Blend Sheet'!$AF$4=WAC_IIN),0))*'Blend Sheet'!$AF39,0) + IFERROR(INDEX(WAC_Item_Cost,MATCH(1,(G$1=WAC_District)*('Blend Sheet'!$AG$4=WAC_IIN),0))*'Blend Sheet'!$AG39,0) + IFERROR(INDEX(WAC_Item_Cost,MATCH(1,(G$1=WAC_District)*('Blend Sheet'!$AH$4=WAC_IIN),0))*'Blend Sheet'!$AH39,0) + IFERROR(INDEX(WAC_Item_Cost,MATCH(1,(G$1=WAC_District)*('Blend Sheet'!$AI$4=WAC_IIN),0))*'Blend Sheet'!$AI39,0) + IFERROR(INDEX(WAC_Item_Cost,MATCH(1,(G$1=WAC_District)*('Blend Sheet'!$AJ$4=WAC_IIN),0))*'Blend Sheet'!$AJ39,0) + IFERROR(INDEX(WAC_Item_Cost,MATCH(1,(G$1=WAC_District)*('Blend Sheet'!$AK$4=WAC_IIN),0))*'Blend Sheet'!$AK39,0) + IFERROR(INDEX(WAC_Item_Cost,MATCH(1,(G$1=WAC_District)*('Blend Sheet'!$AL$4=WAC_IIN),0))*'Blend Sheet'!$AL39,0) + IFERROR(INDEX(WAC_Item_Cost,MATCH(1,(G$1=WAC_District)*('Blend Sheet'!$AM$4=WAC_IIN),0))*'Blend Sheet'!$AM39,0) + IFERROR(INDEX(WAC_Item_Cost,MATCH(1,(G$1=WAC_District)*('Blend Sheet'!$AN$4=WAC_IIN),0))*'Blend Sheet'!$AN39,0) + IFERROR(INDEX(WAC_Item_Cost,MATCH(1,(G$1=WAC_District)*('Blend Sheet'!$AO$4=WAC_IIN),0))*'Blend Sheet'!$AO39,0) + IFERROR(INDEX(WAC_Item_Cost,MATCH(1,(G$1=WAC_District)*('Blend Sheet'!$AP$4=WAC_IIN),0))*'Blend Sheet'!$AP39/1000,0)</f>
        <v>172.15408035999997</v>
      </c>
      <c r="H36" s="245">
        <f t="array" ref="H36">IFERROR(INDEX(WAC_Item_Cost,MATCH(1,(H$1=WAC_District)*('Blend Sheet'!$C$4=WAC_IIN),0))*'Blend Sheet'!$C39/1000,0) + IFERROR(INDEX(WAC_Item_Cost,MATCH(1,(H$1=WAC_District)*('Blend Sheet'!$D$4=WAC_IIN),0))*'Blend Sheet'!$D39/1000,0) + IFERROR(INDEX(WAC_Item_Cost,MATCH(1,(H$1=WAC_District)*('Blend Sheet'!$E$4=WAC_IIN),0))*'Blend Sheet'!$E39/1000,0) + IFERROR(INDEX(WAC_Item_Cost,MATCH(1,(H$1=WAC_District)*('Blend Sheet'!$F$4=WAC_IIN),0))*'Blend Sheet'!$F39/1000,0)  + IFERROR(INDEX(WAC_Item_Cost,MATCH(1,(H$1=WAC_District)*('Blend Sheet'!$G$4=WAC_IIN),0))*'Blend Sheet'!$G39,0) + IFERROR(INDEX(WAC_Item_Cost,MATCH(1,(H$1=WAC_District)*('Blend Sheet'!$H$4=WAC_IIN),0))*'Blend Sheet'!$H39,0)  + IFERROR(INDEX(WAC_Item_Cost,MATCH(1,(H$1=WAC_District)*('Blend Sheet'!$I$4=WAC_IIN),0))*'Blend Sheet'!$I39,0) + IFERROR(INDEX(WAC_Item_Cost,MATCH(1,(H$1=WAC_District)*('Blend Sheet'!$J$4=WAC_IIN),0))*'Blend Sheet'!$J39,0) + IFERROR(INDEX(WAC_Item_Cost,MATCH(1,(H$1=WAC_District)*('Blend Sheet'!$K$4=WAC_IIN),0))*'Blend Sheet'!$K39,0) + IFERROR(INDEX(WAC_Item_Cost,MATCH(1,(H$1=WAC_District)*('Blend Sheet'!$L$4=WAC_IIN),0))*'Blend Sheet'!$L39,0) + IFERROR(INDEX(WAC_Item_Cost,MATCH(1,(H$1=WAC_District)*('Blend Sheet'!$M$4=WAC_IIN),0))*'Blend Sheet'!$M39,0) + IFERROR(INDEX(WAC_Item_Cost,MATCH(1,(H$1=WAC_District)*('Blend Sheet'!$N$4=WAC_IIN),0))*'Blend Sheet'!$N39,0) + IFERROR(INDEX(WAC_Item_Cost,MATCH(1,(H$1=WAC_District)*('Blend Sheet'!$O$4=WAC_IIN),0))*'Blend Sheet'!$O39,0) + IFERROR(INDEX(WAC_Item_Cost,MATCH(1,(H$1=WAC_District)*('Blend Sheet'!$P$4=WAC_IIN),0))*'Blend Sheet'!$P39,0) + IFERROR(INDEX(WAC_Item_Cost,MATCH(1,(H$1=WAC_District)*('Blend Sheet'!$Q$4=WAC_IIN),0))*'Blend Sheet'!$Q39,0) + IFERROR(INDEX(WAC_Item_Cost,MATCH(1,(H$1=WAC_District)*('Blend Sheet'!$R$4=WAC_IIN),0))*'Blend Sheet'!$R39,0) + IFERROR(INDEX(WAC_Item_Cost,MATCH(1,(H$1=WAC_District)*('Blend Sheet'!$S$4=WAC_IIN),0))*'Blend Sheet'!$S39,0) + IFERROR(INDEX(WAC_Item_Cost,MATCH(1,(H$1=WAC_District)*('Blend Sheet'!$T$4=WAC_IIN),0))*'Blend Sheet'!$T39,0) + IFERROR(INDEX(WAC_Item_Cost,MATCH(1,(H$1=WAC_District)*('Blend Sheet'!$U$4=WAC_IIN),0))*'Blend Sheet'!$U39,0) + IFERROR(INDEX(WAC_Item_Cost,MATCH(1,(H$1=WAC_District)*('Blend Sheet'!$V$4=WAC_IIN),0))*'Blend Sheet'!$V39,0) + IFERROR(INDEX(WAC_Item_Cost,MATCH(1,(H$1=WAC_District)*('Blend Sheet'!$W$4=WAC_IIN),0))*'Blend Sheet'!$W39,0) + IFERROR(INDEX(WAC_Item_Cost,MATCH(1,(H$1=WAC_District)*('Blend Sheet'!$X$4=WAC_IIN),0))*'Blend Sheet'!$X39,0) + IFERROR(INDEX(WAC_Item_Cost,MATCH(1,(H$1=WAC_District)*('Blend Sheet'!$Y$4=WAC_IIN),0))*'Blend Sheet'!$Y39,0) + IFERROR(INDEX(WAC_Item_Cost,MATCH(1,(H$1=WAC_District)*('Blend Sheet'!$Z$4=WAC_IIN),0))*'Blend Sheet'!$Z39,0) + IFERROR(INDEX(WAC_Item_Cost,MATCH(1,(H$1=WAC_District)*('Blend Sheet'!$AA$4=WAC_IIN),0))*'Blend Sheet'!$AA39,0) + IFERROR(INDEX(WAC_Item_Cost,MATCH(1,(H$1=WAC_District)*('Blend Sheet'!$AB$4=WAC_IIN),0))*'Blend Sheet'!$AB39,0) + IFERROR(INDEX(WAC_Item_Cost,MATCH(1,(H$1=WAC_District)*('Blend Sheet'!$AC$4=WAC_IIN),0))*'Blend Sheet'!$AC39,0) + IFERROR(INDEX(WAC_Item_Cost,MATCH(1,(H$1=WAC_District)*('Blend Sheet'!$AD$4=WAC_IIN),0))*'Blend Sheet'!$AD39,0) + IFERROR(INDEX(WAC_Item_Cost,MATCH(1,(H$1=WAC_District)*('Blend Sheet'!$AE$4=WAC_IIN),0))*'Blend Sheet'!$AE39,0) + IFERROR(INDEX(WAC_Item_Cost,MATCH(1,(H$1=WAC_District)*('Blend Sheet'!$AF$4=WAC_IIN),0))*'Blend Sheet'!$AF39,0) + IFERROR(INDEX(WAC_Item_Cost,MATCH(1,(H$1=WAC_District)*('Blend Sheet'!$AG$4=WAC_IIN),0))*'Blend Sheet'!$AG39,0) + IFERROR(INDEX(WAC_Item_Cost,MATCH(1,(H$1=WAC_District)*('Blend Sheet'!$AH$4=WAC_IIN),0))*'Blend Sheet'!$AH39,0) + IFERROR(INDEX(WAC_Item_Cost,MATCH(1,(H$1=WAC_District)*('Blend Sheet'!$AI$4=WAC_IIN),0))*'Blend Sheet'!$AI39,0) + IFERROR(INDEX(WAC_Item_Cost,MATCH(1,(H$1=WAC_District)*('Blend Sheet'!$AJ$4=WAC_IIN),0))*'Blend Sheet'!$AJ39,0) + IFERROR(INDEX(WAC_Item_Cost,MATCH(1,(H$1=WAC_District)*('Blend Sheet'!$AK$4=WAC_IIN),0))*'Blend Sheet'!$AK39,0) + IFERROR(INDEX(WAC_Item_Cost,MATCH(1,(H$1=WAC_District)*('Blend Sheet'!$AL$4=WAC_IIN),0))*'Blend Sheet'!$AL39,0) + IFERROR(INDEX(WAC_Item_Cost,MATCH(1,(H$1=WAC_District)*('Blend Sheet'!$AM$4=WAC_IIN),0))*'Blend Sheet'!$AM39,0) + IFERROR(INDEX(WAC_Item_Cost,MATCH(1,(H$1=WAC_District)*('Blend Sheet'!$AN$4=WAC_IIN),0))*'Blend Sheet'!$AN39,0) + IFERROR(INDEX(WAC_Item_Cost,MATCH(1,(H$1=WAC_District)*('Blend Sheet'!$AO$4=WAC_IIN),0))*'Blend Sheet'!$AO39,0) + IFERROR(INDEX(WAC_Item_Cost,MATCH(1,(H$1=WAC_District)*('Blend Sheet'!$AP$4=WAC_IIN),0))*'Blend Sheet'!$AP39/1000,0)</f>
        <v>270.65754075999996</v>
      </c>
      <c r="I36" s="245">
        <f t="array" ref="I36">IFERROR(INDEX(WAC_Item_Cost,MATCH(1,(I$1=WAC_District)*('Blend Sheet'!$C$4=WAC_IIN),0))*'Blend Sheet'!$C39/1000,0) + IFERROR(INDEX(WAC_Item_Cost,MATCH(1,(I$1=WAC_District)*('Blend Sheet'!$D$4=WAC_IIN),0))*'Blend Sheet'!$D39/1000,0) + IFERROR(INDEX(WAC_Item_Cost,MATCH(1,(I$1=WAC_District)*('Blend Sheet'!$E$4=WAC_IIN),0))*'Blend Sheet'!$E39/1000,0) + IFERROR(INDEX(WAC_Item_Cost,MATCH(1,(I$1=WAC_District)*('Blend Sheet'!$F$4=WAC_IIN),0))*'Blend Sheet'!$F39/1000,0)  + IFERROR(INDEX(WAC_Item_Cost,MATCH(1,(I$1=WAC_District)*('Blend Sheet'!$G$4=WAC_IIN),0))*'Blend Sheet'!$G39,0) + IFERROR(INDEX(WAC_Item_Cost,MATCH(1,(I$1=WAC_District)*('Blend Sheet'!$H$4=WAC_IIN),0))*'Blend Sheet'!$H39,0)  + IFERROR(INDEX(WAC_Item_Cost,MATCH(1,(I$1=WAC_District)*('Blend Sheet'!$I$4=WAC_IIN),0))*'Blend Sheet'!$I39,0) + IFERROR(INDEX(WAC_Item_Cost,MATCH(1,(I$1=WAC_District)*('Blend Sheet'!$J$4=WAC_IIN),0))*'Blend Sheet'!$J39,0) + IFERROR(INDEX(WAC_Item_Cost,MATCH(1,(I$1=WAC_District)*('Blend Sheet'!$K$4=WAC_IIN),0))*'Blend Sheet'!$K39,0) + IFERROR(INDEX(WAC_Item_Cost,MATCH(1,(I$1=WAC_District)*('Blend Sheet'!$L$4=WAC_IIN),0))*'Blend Sheet'!$L39,0) + IFERROR(INDEX(WAC_Item_Cost,MATCH(1,(I$1=WAC_District)*('Blend Sheet'!$M$4=WAC_IIN),0))*'Blend Sheet'!$M39,0) + IFERROR(INDEX(WAC_Item_Cost,MATCH(1,(I$1=WAC_District)*('Blend Sheet'!$N$4=WAC_IIN),0))*'Blend Sheet'!$N39,0) + IFERROR(INDEX(WAC_Item_Cost,MATCH(1,(I$1=WAC_District)*('Blend Sheet'!$O$4=WAC_IIN),0))*'Blend Sheet'!$O39,0) + IFERROR(INDEX(WAC_Item_Cost,MATCH(1,(I$1=WAC_District)*('Blend Sheet'!$P$4=WAC_IIN),0))*'Blend Sheet'!$P39,0) + IFERROR(INDEX(WAC_Item_Cost,MATCH(1,(I$1=WAC_District)*('Blend Sheet'!$Q$4=WAC_IIN),0))*'Blend Sheet'!$Q39,0) + IFERROR(INDEX(WAC_Item_Cost,MATCH(1,(I$1=WAC_District)*('Blend Sheet'!$R$4=WAC_IIN),0))*'Blend Sheet'!$R39,0) + IFERROR(INDEX(WAC_Item_Cost,MATCH(1,(I$1=WAC_District)*('Blend Sheet'!$S$4=WAC_IIN),0))*'Blend Sheet'!$S39,0) + IFERROR(INDEX(WAC_Item_Cost,MATCH(1,(I$1=WAC_District)*('Blend Sheet'!$T$4=WAC_IIN),0))*'Blend Sheet'!$T39,0) + IFERROR(INDEX(WAC_Item_Cost,MATCH(1,(I$1=WAC_District)*('Blend Sheet'!$U$4=WAC_IIN),0))*'Blend Sheet'!$U39,0) + IFERROR(INDEX(WAC_Item_Cost,MATCH(1,(I$1=WAC_District)*('Blend Sheet'!$V$4=WAC_IIN),0))*'Blend Sheet'!$V39,0) + IFERROR(INDEX(WAC_Item_Cost,MATCH(1,(I$1=WAC_District)*('Blend Sheet'!$W$4=WAC_IIN),0))*'Blend Sheet'!$W39,0) + IFERROR(INDEX(WAC_Item_Cost,MATCH(1,(I$1=WAC_District)*('Blend Sheet'!$X$4=WAC_IIN),0))*'Blend Sheet'!$X39,0) + IFERROR(INDEX(WAC_Item_Cost,MATCH(1,(I$1=WAC_District)*('Blend Sheet'!$Y$4=WAC_IIN),0))*'Blend Sheet'!$Y39,0) + IFERROR(INDEX(WAC_Item_Cost,MATCH(1,(I$1=WAC_District)*('Blend Sheet'!$Z$4=WAC_IIN),0))*'Blend Sheet'!$Z39,0) + IFERROR(INDEX(WAC_Item_Cost,MATCH(1,(I$1=WAC_District)*('Blend Sheet'!$AA$4=WAC_IIN),0))*'Blend Sheet'!$AA39,0) + IFERROR(INDEX(WAC_Item_Cost,MATCH(1,(I$1=WAC_District)*('Blend Sheet'!$AB$4=WAC_IIN),0))*'Blend Sheet'!$AB39,0) + IFERROR(INDEX(WAC_Item_Cost,MATCH(1,(I$1=WAC_District)*('Blend Sheet'!$AC$4=WAC_IIN),0))*'Blend Sheet'!$AC39,0) + IFERROR(INDEX(WAC_Item_Cost,MATCH(1,(I$1=WAC_District)*('Blend Sheet'!$AD$4=WAC_IIN),0))*'Blend Sheet'!$AD39,0) + IFERROR(INDEX(WAC_Item_Cost,MATCH(1,(I$1=WAC_District)*('Blend Sheet'!$AE$4=WAC_IIN),0))*'Blend Sheet'!$AE39,0) + IFERROR(INDEX(WAC_Item_Cost,MATCH(1,(I$1=WAC_District)*('Blend Sheet'!$AF$4=WAC_IIN),0))*'Blend Sheet'!$AF39,0) + IFERROR(INDEX(WAC_Item_Cost,MATCH(1,(I$1=WAC_District)*('Blend Sheet'!$AG$4=WAC_IIN),0))*'Blend Sheet'!$AG39,0) + IFERROR(INDEX(WAC_Item_Cost,MATCH(1,(I$1=WAC_District)*('Blend Sheet'!$AH$4=WAC_IIN),0))*'Blend Sheet'!$AH39,0) + IFERROR(INDEX(WAC_Item_Cost,MATCH(1,(I$1=WAC_District)*('Blend Sheet'!$AI$4=WAC_IIN),0))*'Blend Sheet'!$AI39,0) + IFERROR(INDEX(WAC_Item_Cost,MATCH(1,(I$1=WAC_District)*('Blend Sheet'!$AJ$4=WAC_IIN),0))*'Blend Sheet'!$AJ39,0) + IFERROR(INDEX(WAC_Item_Cost,MATCH(1,(I$1=WAC_District)*('Blend Sheet'!$AK$4=WAC_IIN),0))*'Blend Sheet'!$AK39,0) + IFERROR(INDEX(WAC_Item_Cost,MATCH(1,(I$1=WAC_District)*('Blend Sheet'!$AL$4=WAC_IIN),0))*'Blend Sheet'!$AL39,0) + IFERROR(INDEX(WAC_Item_Cost,MATCH(1,(I$1=WAC_District)*('Blend Sheet'!$AM$4=WAC_IIN),0))*'Blend Sheet'!$AM39,0) + IFERROR(INDEX(WAC_Item_Cost,MATCH(1,(I$1=WAC_District)*('Blend Sheet'!$AN$4=WAC_IIN),0))*'Blend Sheet'!$AN39,0) + IFERROR(INDEX(WAC_Item_Cost,MATCH(1,(I$1=WAC_District)*('Blend Sheet'!$AO$4=WAC_IIN),0))*'Blend Sheet'!$AO39,0) + IFERROR(INDEX(WAC_Item_Cost,MATCH(1,(I$1=WAC_District)*('Blend Sheet'!$AP$4=WAC_IIN),0))*'Blend Sheet'!$AP39/1000,0)</f>
        <v>175.36613028000002</v>
      </c>
      <c r="J36" s="245">
        <f t="array" ref="J36">IFERROR(INDEX(WAC_Item_Cost,MATCH(1,(J$1=WAC_District)*('Blend Sheet'!$C$4=WAC_IIN),0))*'Blend Sheet'!$C39/1000,0) + IFERROR(INDEX(WAC_Item_Cost,MATCH(1,(J$1=WAC_District)*('Blend Sheet'!$D$4=WAC_IIN),0))*'Blend Sheet'!$D39/1000,0) + IFERROR(INDEX(WAC_Item_Cost,MATCH(1,(J$1=WAC_District)*('Blend Sheet'!$E$4=WAC_IIN),0))*'Blend Sheet'!$E39/1000,0) + IFERROR(INDEX(WAC_Item_Cost,MATCH(1,(J$1=WAC_District)*('Blend Sheet'!$F$4=WAC_IIN),0))*'Blend Sheet'!$F39/1000,0)  + IFERROR(INDEX(WAC_Item_Cost,MATCH(1,(J$1=WAC_District)*('Blend Sheet'!$G$4=WAC_IIN),0))*'Blend Sheet'!$G39,0) + IFERROR(INDEX(WAC_Item_Cost,MATCH(1,(J$1=WAC_District)*('Blend Sheet'!$H$4=WAC_IIN),0))*'Blend Sheet'!$H39,0)  + IFERROR(INDEX(WAC_Item_Cost,MATCH(1,(J$1=WAC_District)*('Blend Sheet'!$I$4=WAC_IIN),0))*'Blend Sheet'!$I39,0) + IFERROR(INDEX(WAC_Item_Cost,MATCH(1,(J$1=WAC_District)*('Blend Sheet'!$J$4=WAC_IIN),0))*'Blend Sheet'!$J39,0) + IFERROR(INDEX(WAC_Item_Cost,MATCH(1,(J$1=WAC_District)*('Blend Sheet'!$K$4=WAC_IIN),0))*'Blend Sheet'!$K39,0) + IFERROR(INDEX(WAC_Item_Cost,MATCH(1,(J$1=WAC_District)*('Blend Sheet'!$L$4=WAC_IIN),0))*'Blend Sheet'!$L39,0) + IFERROR(INDEX(WAC_Item_Cost,MATCH(1,(J$1=WAC_District)*('Blend Sheet'!$M$4=WAC_IIN),0))*'Blend Sheet'!$M39,0) + IFERROR(INDEX(WAC_Item_Cost,MATCH(1,(J$1=WAC_District)*('Blend Sheet'!$N$4=WAC_IIN),0))*'Blend Sheet'!$N39,0) + IFERROR(INDEX(WAC_Item_Cost,MATCH(1,(J$1=WAC_District)*('Blend Sheet'!$O$4=WAC_IIN),0))*'Blend Sheet'!$O39,0) + IFERROR(INDEX(WAC_Item_Cost,MATCH(1,(J$1=WAC_District)*('Blend Sheet'!$P$4=WAC_IIN),0))*'Blend Sheet'!$P39,0) + IFERROR(INDEX(WAC_Item_Cost,MATCH(1,(J$1=WAC_District)*('Blend Sheet'!$Q$4=WAC_IIN),0))*'Blend Sheet'!$Q39,0) + IFERROR(INDEX(WAC_Item_Cost,MATCH(1,(J$1=WAC_District)*('Blend Sheet'!$R$4=WAC_IIN),0))*'Blend Sheet'!$R39,0) + IFERROR(INDEX(WAC_Item_Cost,MATCH(1,(J$1=WAC_District)*('Blend Sheet'!$S$4=WAC_IIN),0))*'Blend Sheet'!$S39,0) + IFERROR(INDEX(WAC_Item_Cost,MATCH(1,(J$1=WAC_District)*('Blend Sheet'!$T$4=WAC_IIN),0))*'Blend Sheet'!$T39,0) + IFERROR(INDEX(WAC_Item_Cost,MATCH(1,(J$1=WAC_District)*('Blend Sheet'!$U$4=WAC_IIN),0))*'Blend Sheet'!$U39,0) + IFERROR(INDEX(WAC_Item_Cost,MATCH(1,(J$1=WAC_District)*('Blend Sheet'!$V$4=WAC_IIN),0))*'Blend Sheet'!$V39,0) + IFERROR(INDEX(WAC_Item_Cost,MATCH(1,(J$1=WAC_District)*('Blend Sheet'!$W$4=WAC_IIN),0))*'Blend Sheet'!$W39,0) + IFERROR(INDEX(WAC_Item_Cost,MATCH(1,(J$1=WAC_District)*('Blend Sheet'!$X$4=WAC_IIN),0))*'Blend Sheet'!$X39,0) + IFERROR(INDEX(WAC_Item_Cost,MATCH(1,(J$1=WAC_District)*('Blend Sheet'!$Y$4=WAC_IIN),0))*'Blend Sheet'!$Y39,0) + IFERROR(INDEX(WAC_Item_Cost,MATCH(1,(J$1=WAC_District)*('Blend Sheet'!$Z$4=WAC_IIN),0))*'Blend Sheet'!$Z39,0) + IFERROR(INDEX(WAC_Item_Cost,MATCH(1,(J$1=WAC_District)*('Blend Sheet'!$AA$4=WAC_IIN),0))*'Blend Sheet'!$AA39,0) + IFERROR(INDEX(WAC_Item_Cost,MATCH(1,(J$1=WAC_District)*('Blend Sheet'!$AB$4=WAC_IIN),0))*'Blend Sheet'!$AB39,0) + IFERROR(INDEX(WAC_Item_Cost,MATCH(1,(J$1=WAC_District)*('Blend Sheet'!$AC$4=WAC_IIN),0))*'Blend Sheet'!$AC39,0) + IFERROR(INDEX(WAC_Item_Cost,MATCH(1,(J$1=WAC_District)*('Blend Sheet'!$AD$4=WAC_IIN),0))*'Blend Sheet'!$AD39,0) + IFERROR(INDEX(WAC_Item_Cost,MATCH(1,(J$1=WAC_District)*('Blend Sheet'!$AE$4=WAC_IIN),0))*'Blend Sheet'!$AE39,0) + IFERROR(INDEX(WAC_Item_Cost,MATCH(1,(J$1=WAC_District)*('Blend Sheet'!$AF$4=WAC_IIN),0))*'Blend Sheet'!$AF39,0) + IFERROR(INDEX(WAC_Item_Cost,MATCH(1,(J$1=WAC_District)*('Blend Sheet'!$AG$4=WAC_IIN),0))*'Blend Sheet'!$AG39,0) + IFERROR(INDEX(WAC_Item_Cost,MATCH(1,(J$1=WAC_District)*('Blend Sheet'!$AH$4=WAC_IIN),0))*'Blend Sheet'!$AH39,0) + IFERROR(INDEX(WAC_Item_Cost,MATCH(1,(J$1=WAC_District)*('Blend Sheet'!$AI$4=WAC_IIN),0))*'Blend Sheet'!$AI39,0) + IFERROR(INDEX(WAC_Item_Cost,MATCH(1,(J$1=WAC_District)*('Blend Sheet'!$AJ$4=WAC_IIN),0))*'Blend Sheet'!$AJ39,0) + IFERROR(INDEX(WAC_Item_Cost,MATCH(1,(J$1=WAC_District)*('Blend Sheet'!$AK$4=WAC_IIN),0))*'Blend Sheet'!$AK39,0) + IFERROR(INDEX(WAC_Item_Cost,MATCH(1,(J$1=WAC_District)*('Blend Sheet'!$AL$4=WAC_IIN),0))*'Blend Sheet'!$AL39,0) + IFERROR(INDEX(WAC_Item_Cost,MATCH(1,(J$1=WAC_District)*('Blend Sheet'!$AM$4=WAC_IIN),0))*'Blend Sheet'!$AM39,0) + IFERROR(INDEX(WAC_Item_Cost,MATCH(1,(J$1=WAC_District)*('Blend Sheet'!$AN$4=WAC_IIN),0))*'Blend Sheet'!$AN39,0) + IFERROR(INDEX(WAC_Item_Cost,MATCH(1,(J$1=WAC_District)*('Blend Sheet'!$AO$4=WAC_IIN),0))*'Blend Sheet'!$AO39,0) + IFERROR(INDEX(WAC_Item_Cost,MATCH(1,(J$1=WAC_District)*('Blend Sheet'!$AP$4=WAC_IIN),0))*'Blend Sheet'!$AP39/1000,0)</f>
        <v>219.87860888</v>
      </c>
      <c r="K36" s="245">
        <f t="array" ref="K36">IFERROR(INDEX(WAC_Item_Cost,MATCH(1,(K$1=WAC_District)*('Blend Sheet'!$C$4=WAC_IIN),0))*'Blend Sheet'!$C39/1000,0) + IFERROR(INDEX(WAC_Item_Cost,MATCH(1,(K$1=WAC_District)*('Blend Sheet'!$D$4=WAC_IIN),0))*'Blend Sheet'!$D39/1000,0) + IFERROR(INDEX(WAC_Item_Cost,MATCH(1,(K$1=WAC_District)*('Blend Sheet'!$E$4=WAC_IIN),0))*'Blend Sheet'!$E39/1000,0) + IFERROR(INDEX(WAC_Item_Cost,MATCH(1,(K$1=WAC_District)*('Blend Sheet'!$F$4=WAC_IIN),0))*'Blend Sheet'!$F39/1000,0)  + IFERROR(INDEX(WAC_Item_Cost,MATCH(1,(K$1=WAC_District)*('Blend Sheet'!$G$4=WAC_IIN),0))*'Blend Sheet'!$G39,0) + IFERROR(INDEX(WAC_Item_Cost,MATCH(1,(K$1=WAC_District)*('Blend Sheet'!$H$4=WAC_IIN),0))*'Blend Sheet'!$H39,0)  + IFERROR(INDEX(WAC_Item_Cost,MATCH(1,(K$1=WAC_District)*('Blend Sheet'!$I$4=WAC_IIN),0))*'Blend Sheet'!$I39,0) + IFERROR(INDEX(WAC_Item_Cost,MATCH(1,(K$1=WAC_District)*('Blend Sheet'!$J$4=WAC_IIN),0))*'Blend Sheet'!$J39,0) + IFERROR(INDEX(WAC_Item_Cost,MATCH(1,(K$1=WAC_District)*('Blend Sheet'!$K$4=WAC_IIN),0))*'Blend Sheet'!$K39,0) + IFERROR(INDEX(WAC_Item_Cost,MATCH(1,(K$1=WAC_District)*('Blend Sheet'!$L$4=WAC_IIN),0))*'Blend Sheet'!$L39,0) + IFERROR(INDEX(WAC_Item_Cost,MATCH(1,(K$1=WAC_District)*('Blend Sheet'!$M$4=WAC_IIN),0))*'Blend Sheet'!$M39,0) + IFERROR(INDEX(WAC_Item_Cost,MATCH(1,(K$1=WAC_District)*('Blend Sheet'!$N$4=WAC_IIN),0))*'Blend Sheet'!$N39,0) + IFERROR(INDEX(WAC_Item_Cost,MATCH(1,(K$1=WAC_District)*('Blend Sheet'!$O$4=WAC_IIN),0))*'Blend Sheet'!$O39,0) + IFERROR(INDEX(WAC_Item_Cost,MATCH(1,(K$1=WAC_District)*('Blend Sheet'!$P$4=WAC_IIN),0))*'Blend Sheet'!$P39,0) + IFERROR(INDEX(WAC_Item_Cost,MATCH(1,(K$1=WAC_District)*('Blend Sheet'!$Q$4=WAC_IIN),0))*'Blend Sheet'!$Q39,0) + IFERROR(INDEX(WAC_Item_Cost,MATCH(1,(K$1=WAC_District)*('Blend Sheet'!$R$4=WAC_IIN),0))*'Blend Sheet'!$R39,0) + IFERROR(INDEX(WAC_Item_Cost,MATCH(1,(K$1=WAC_District)*('Blend Sheet'!$S$4=WAC_IIN),0))*'Blend Sheet'!$S39,0) + IFERROR(INDEX(WAC_Item_Cost,MATCH(1,(K$1=WAC_District)*('Blend Sheet'!$T$4=WAC_IIN),0))*'Blend Sheet'!$T39,0) + IFERROR(INDEX(WAC_Item_Cost,MATCH(1,(K$1=WAC_District)*('Blend Sheet'!$U$4=WAC_IIN),0))*'Blend Sheet'!$U39,0) + IFERROR(INDEX(WAC_Item_Cost,MATCH(1,(K$1=WAC_District)*('Blend Sheet'!$V$4=WAC_IIN),0))*'Blend Sheet'!$V39,0) + IFERROR(INDEX(WAC_Item_Cost,MATCH(1,(K$1=WAC_District)*('Blend Sheet'!$W$4=WAC_IIN),0))*'Blend Sheet'!$W39,0) + IFERROR(INDEX(WAC_Item_Cost,MATCH(1,(K$1=WAC_District)*('Blend Sheet'!$X$4=WAC_IIN),0))*'Blend Sheet'!$X39,0) + IFERROR(INDEX(WAC_Item_Cost,MATCH(1,(K$1=WAC_District)*('Blend Sheet'!$Y$4=WAC_IIN),0))*'Blend Sheet'!$Y39,0) + IFERROR(INDEX(WAC_Item_Cost,MATCH(1,(K$1=WAC_District)*('Blend Sheet'!$Z$4=WAC_IIN),0))*'Blend Sheet'!$Z39,0) + IFERROR(INDEX(WAC_Item_Cost,MATCH(1,(K$1=WAC_District)*('Blend Sheet'!$AA$4=WAC_IIN),0))*'Blend Sheet'!$AA39,0) + IFERROR(INDEX(WAC_Item_Cost,MATCH(1,(K$1=WAC_District)*('Blend Sheet'!$AB$4=WAC_IIN),0))*'Blend Sheet'!$AB39,0) + IFERROR(INDEX(WAC_Item_Cost,MATCH(1,(K$1=WAC_District)*('Blend Sheet'!$AC$4=WAC_IIN),0))*'Blend Sheet'!$AC39,0) + IFERROR(INDEX(WAC_Item_Cost,MATCH(1,(K$1=WAC_District)*('Blend Sheet'!$AD$4=WAC_IIN),0))*'Blend Sheet'!$AD39,0) + IFERROR(INDEX(WAC_Item_Cost,MATCH(1,(K$1=WAC_District)*('Blend Sheet'!$AE$4=WAC_IIN),0))*'Blend Sheet'!$AE39,0) + IFERROR(INDEX(WAC_Item_Cost,MATCH(1,(K$1=WAC_District)*('Blend Sheet'!$AF$4=WAC_IIN),0))*'Blend Sheet'!$AF39,0) + IFERROR(INDEX(WAC_Item_Cost,MATCH(1,(K$1=WAC_District)*('Blend Sheet'!$AG$4=WAC_IIN),0))*'Blend Sheet'!$AG39,0) + IFERROR(INDEX(WAC_Item_Cost,MATCH(1,(K$1=WAC_District)*('Blend Sheet'!$AH$4=WAC_IIN),0))*'Blend Sheet'!$AH39,0) + IFERROR(INDEX(WAC_Item_Cost,MATCH(1,(K$1=WAC_District)*('Blend Sheet'!$AI$4=WAC_IIN),0))*'Blend Sheet'!$AI39,0) + IFERROR(INDEX(WAC_Item_Cost,MATCH(1,(K$1=WAC_District)*('Blend Sheet'!$AJ$4=WAC_IIN),0))*'Blend Sheet'!$AJ39,0) + IFERROR(INDEX(WAC_Item_Cost,MATCH(1,(K$1=WAC_District)*('Blend Sheet'!$AK$4=WAC_IIN),0))*'Blend Sheet'!$AK39,0) + IFERROR(INDEX(WAC_Item_Cost,MATCH(1,(K$1=WAC_District)*('Blend Sheet'!$AL$4=WAC_IIN),0))*'Blend Sheet'!$AL39,0) + IFERROR(INDEX(WAC_Item_Cost,MATCH(1,(K$1=WAC_District)*('Blend Sheet'!$AM$4=WAC_IIN),0))*'Blend Sheet'!$AM39,0) + IFERROR(INDEX(WAC_Item_Cost,MATCH(1,(K$1=WAC_District)*('Blend Sheet'!$AN$4=WAC_IIN),0))*'Blend Sheet'!$AN39,0) + IFERROR(INDEX(WAC_Item_Cost,MATCH(1,(K$1=WAC_District)*('Blend Sheet'!$AO$4=WAC_IIN),0))*'Blend Sheet'!$AO39,0) + IFERROR(INDEX(WAC_Item_Cost,MATCH(1,(K$1=WAC_District)*('Blend Sheet'!$AP$4=WAC_IIN),0))*'Blend Sheet'!$AP39/1000,0)</f>
        <v>111.57497676</v>
      </c>
      <c r="L36" s="245">
        <f t="array" ref="L36">IFERROR(INDEX(WAC_Item_Cost,MATCH(1,(L$1=WAC_District)*('Blend Sheet'!$C$4=WAC_IIN),0))*'Blend Sheet'!$C39/1000,0) + IFERROR(INDEX(WAC_Item_Cost,MATCH(1,(L$1=WAC_District)*('Blend Sheet'!$D$4=WAC_IIN),0))*'Blend Sheet'!$D39/1000,0) + IFERROR(INDEX(WAC_Item_Cost,MATCH(1,(L$1=WAC_District)*('Blend Sheet'!$E$4=WAC_IIN),0))*'Blend Sheet'!$E39/1000,0) + IFERROR(INDEX(WAC_Item_Cost,MATCH(1,(L$1=WAC_District)*('Blend Sheet'!$F$4=WAC_IIN),0))*'Blend Sheet'!$F39/1000,0)  + IFERROR(INDEX(WAC_Item_Cost,MATCH(1,(L$1=WAC_District)*('Blend Sheet'!$G$4=WAC_IIN),0))*'Blend Sheet'!$G39,0) + IFERROR(INDEX(WAC_Item_Cost,MATCH(1,(L$1=WAC_District)*('Blend Sheet'!$H$4=WAC_IIN),0))*'Blend Sheet'!$H39,0)  + IFERROR(INDEX(WAC_Item_Cost,MATCH(1,(L$1=WAC_District)*('Blend Sheet'!$I$4=WAC_IIN),0))*'Blend Sheet'!$I39,0) + IFERROR(INDEX(WAC_Item_Cost,MATCH(1,(L$1=WAC_District)*('Blend Sheet'!$J$4=WAC_IIN),0))*'Blend Sheet'!$J39,0) + IFERROR(INDEX(WAC_Item_Cost,MATCH(1,(L$1=WAC_District)*('Blend Sheet'!$K$4=WAC_IIN),0))*'Blend Sheet'!$K39,0) + IFERROR(INDEX(WAC_Item_Cost,MATCH(1,(L$1=WAC_District)*('Blend Sheet'!$L$4=WAC_IIN),0))*'Blend Sheet'!$L39,0) + IFERROR(INDEX(WAC_Item_Cost,MATCH(1,(L$1=WAC_District)*('Blend Sheet'!$M$4=WAC_IIN),0))*'Blend Sheet'!$M39,0) + IFERROR(INDEX(WAC_Item_Cost,MATCH(1,(L$1=WAC_District)*('Blend Sheet'!$N$4=WAC_IIN),0))*'Blend Sheet'!$N39,0) + IFERROR(INDEX(WAC_Item_Cost,MATCH(1,(L$1=WAC_District)*('Blend Sheet'!$O$4=WAC_IIN),0))*'Blend Sheet'!$O39,0) + IFERROR(INDEX(WAC_Item_Cost,MATCH(1,(L$1=WAC_District)*('Blend Sheet'!$P$4=WAC_IIN),0))*'Blend Sheet'!$P39,0) + IFERROR(INDEX(WAC_Item_Cost,MATCH(1,(L$1=WAC_District)*('Blend Sheet'!$Q$4=WAC_IIN),0))*'Blend Sheet'!$Q39,0) + IFERROR(INDEX(WAC_Item_Cost,MATCH(1,(L$1=WAC_District)*('Blend Sheet'!$R$4=WAC_IIN),0))*'Blend Sheet'!$R39,0) + IFERROR(INDEX(WAC_Item_Cost,MATCH(1,(L$1=WAC_District)*('Blend Sheet'!$S$4=WAC_IIN),0))*'Blend Sheet'!$S39,0) + IFERROR(INDEX(WAC_Item_Cost,MATCH(1,(L$1=WAC_District)*('Blend Sheet'!$T$4=WAC_IIN),0))*'Blend Sheet'!$T39,0) + IFERROR(INDEX(WAC_Item_Cost,MATCH(1,(L$1=WAC_District)*('Blend Sheet'!$U$4=WAC_IIN),0))*'Blend Sheet'!$U39,0) + IFERROR(INDEX(WAC_Item_Cost,MATCH(1,(L$1=WAC_District)*('Blend Sheet'!$V$4=WAC_IIN),0))*'Blend Sheet'!$V39,0) + IFERROR(INDEX(WAC_Item_Cost,MATCH(1,(L$1=WAC_District)*('Blend Sheet'!$W$4=WAC_IIN),0))*'Blend Sheet'!$W39,0) + IFERROR(INDEX(WAC_Item_Cost,MATCH(1,(L$1=WAC_District)*('Blend Sheet'!$X$4=WAC_IIN),0))*'Blend Sheet'!$X39,0) + IFERROR(INDEX(WAC_Item_Cost,MATCH(1,(L$1=WAC_District)*('Blend Sheet'!$Y$4=WAC_IIN),0))*'Blend Sheet'!$Y39,0) + IFERROR(INDEX(WAC_Item_Cost,MATCH(1,(L$1=WAC_District)*('Blend Sheet'!$Z$4=WAC_IIN),0))*'Blend Sheet'!$Z39,0) + IFERROR(INDEX(WAC_Item_Cost,MATCH(1,(L$1=WAC_District)*('Blend Sheet'!$AA$4=WAC_IIN),0))*'Blend Sheet'!$AA39,0) + IFERROR(INDEX(WAC_Item_Cost,MATCH(1,(L$1=WAC_District)*('Blend Sheet'!$AB$4=WAC_IIN),0))*'Blend Sheet'!$AB39,0) + IFERROR(INDEX(WAC_Item_Cost,MATCH(1,(L$1=WAC_District)*('Blend Sheet'!$AC$4=WAC_IIN),0))*'Blend Sheet'!$AC39,0) + IFERROR(INDEX(WAC_Item_Cost,MATCH(1,(L$1=WAC_District)*('Blend Sheet'!$AD$4=WAC_IIN),0))*'Blend Sheet'!$AD39,0) + IFERROR(INDEX(WAC_Item_Cost,MATCH(1,(L$1=WAC_District)*('Blend Sheet'!$AE$4=WAC_IIN),0))*'Blend Sheet'!$AE39,0) + IFERROR(INDEX(WAC_Item_Cost,MATCH(1,(L$1=WAC_District)*('Blend Sheet'!$AF$4=WAC_IIN),0))*'Blend Sheet'!$AF39,0) + IFERROR(INDEX(WAC_Item_Cost,MATCH(1,(L$1=WAC_District)*('Blend Sheet'!$AG$4=WAC_IIN),0))*'Blend Sheet'!$AG39,0) + IFERROR(INDEX(WAC_Item_Cost,MATCH(1,(L$1=WAC_District)*('Blend Sheet'!$AH$4=WAC_IIN),0))*'Blend Sheet'!$AH39,0) + IFERROR(INDEX(WAC_Item_Cost,MATCH(1,(L$1=WAC_District)*('Blend Sheet'!$AI$4=WAC_IIN),0))*'Blend Sheet'!$AI39,0) + IFERROR(INDEX(WAC_Item_Cost,MATCH(1,(L$1=WAC_District)*('Blend Sheet'!$AJ$4=WAC_IIN),0))*'Blend Sheet'!$AJ39,0) + IFERROR(INDEX(WAC_Item_Cost,MATCH(1,(L$1=WAC_District)*('Blend Sheet'!$AK$4=WAC_IIN),0))*'Blend Sheet'!$AK39,0) + IFERROR(INDEX(WAC_Item_Cost,MATCH(1,(L$1=WAC_District)*('Blend Sheet'!$AL$4=WAC_IIN),0))*'Blend Sheet'!$AL39,0) + IFERROR(INDEX(WAC_Item_Cost,MATCH(1,(L$1=WAC_District)*('Blend Sheet'!$AM$4=WAC_IIN),0))*'Blend Sheet'!$AM39,0) + IFERROR(INDEX(WAC_Item_Cost,MATCH(1,(L$1=WAC_District)*('Blend Sheet'!$AN$4=WAC_IIN),0))*'Blend Sheet'!$AN39,0) + IFERROR(INDEX(WAC_Item_Cost,MATCH(1,(L$1=WAC_District)*('Blend Sheet'!$AO$4=WAC_IIN),0))*'Blend Sheet'!$AO39,0) + IFERROR(INDEX(WAC_Item_Cost,MATCH(1,(L$1=WAC_District)*('Blend Sheet'!$AP$4=WAC_IIN),0))*'Blend Sheet'!$AP39/1000,0)</f>
        <v>123.26385292000001</v>
      </c>
    </row>
    <row r="37" spans="1:12" x14ac:dyDescent="0.25">
      <c r="A37" t="str">
        <f>'Blend Sheet'!A40</f>
        <v>EXPANDOmix PRO HT (Sask)</v>
      </c>
      <c r="B37" s="245"/>
      <c r="C37" s="245"/>
      <c r="D37" s="245">
        <f t="array" ref="D37">IFERROR(INDEX(WAC_Item_Cost,MATCH(1,(D$1=WAC_District)*('Blend Sheet'!$C$4=WAC_IIN),0))*'Blend Sheet'!$C40/1000,0) + IFERROR(INDEX(WAC_Item_Cost,MATCH(1,(D$1=WAC_District)*('Blend Sheet'!$D$4=WAC_IIN),0))*'Blend Sheet'!$D40/1000,0) + IFERROR(INDEX(WAC_Item_Cost,MATCH(1,(D$1=WAC_District)*('Blend Sheet'!$E$4=WAC_IIN),0))*'Blend Sheet'!$E40/1000,0) + IFERROR(INDEX(WAC_Item_Cost,MATCH(1,(D$1=WAC_District)*('Blend Sheet'!$F$4=WAC_IIN),0))*'Blend Sheet'!$F40/1000,0)  + IFERROR(INDEX(WAC_Item_Cost,MATCH(1,(D$1=WAC_District)*('Blend Sheet'!$G$4=WAC_IIN),0))*'Blend Sheet'!$G40,0) + IFERROR(INDEX(WAC_Item_Cost,MATCH(1,(D$1=WAC_District)*('Blend Sheet'!$H$4=WAC_IIN),0))*'Blend Sheet'!$H40,0)  + IFERROR(INDEX(WAC_Item_Cost,MATCH(1,(D$1=WAC_District)*('Blend Sheet'!$I$4=WAC_IIN),0))*'Blend Sheet'!$I40,0) + IFERROR(INDEX(WAC_Item_Cost,MATCH(1,(D$1=WAC_District)*('Blend Sheet'!$J$4=WAC_IIN),0))*'Blend Sheet'!$J40,0) + IFERROR(INDEX(WAC_Item_Cost,MATCH(1,(D$1=WAC_District)*('Blend Sheet'!$K$4=WAC_IIN),0))*'Blend Sheet'!$K40,0) + IFERROR(INDEX(WAC_Item_Cost,MATCH(1,(D$1=WAC_District)*('Blend Sheet'!$L$4=WAC_IIN),0))*'Blend Sheet'!$L40,0) + IFERROR(INDEX(WAC_Item_Cost,MATCH(1,(D$1=WAC_District)*('Blend Sheet'!$M$4=WAC_IIN),0))*'Blend Sheet'!$M40,0) + IFERROR(INDEX(WAC_Item_Cost,MATCH(1,(D$1=WAC_District)*('Blend Sheet'!$N$4=WAC_IIN),0))*'Blend Sheet'!$N40,0) + IFERROR(INDEX(WAC_Item_Cost,MATCH(1,(D$1=WAC_District)*('Blend Sheet'!$O$4=WAC_IIN),0))*'Blend Sheet'!$O40,0) + IFERROR(INDEX(WAC_Item_Cost,MATCH(1,(D$1=WAC_District)*('Blend Sheet'!$P$4=WAC_IIN),0))*'Blend Sheet'!$P40,0) + IFERROR(INDEX(WAC_Item_Cost,MATCH(1,(D$1=WAC_District)*('Blend Sheet'!$Q$4=WAC_IIN),0))*'Blend Sheet'!$Q40,0) + IFERROR(INDEX(WAC_Item_Cost,MATCH(1,(D$1=WAC_District)*('Blend Sheet'!$R$4=WAC_IIN),0))*'Blend Sheet'!$R40,0) + IFERROR(INDEX(WAC_Item_Cost,MATCH(1,(D$1=WAC_District)*('Blend Sheet'!$S$4=WAC_IIN),0))*'Blend Sheet'!$S40,0) + IFERROR(INDEX(WAC_Item_Cost,MATCH(1,(D$1=WAC_District)*('Blend Sheet'!$T$4=WAC_IIN),0))*'Blend Sheet'!$T40,0) + IFERROR(INDEX(WAC_Item_Cost,MATCH(1,(D$1=WAC_District)*('Blend Sheet'!$U$4=WAC_IIN),0))*'Blend Sheet'!$U40,0) + IFERROR(INDEX(WAC_Item_Cost,MATCH(1,(D$1=WAC_District)*('Blend Sheet'!$V$4=WAC_IIN),0))*'Blend Sheet'!$V40,0) + IFERROR(INDEX(WAC_Item_Cost,MATCH(1,(D$1=WAC_District)*('Blend Sheet'!$W$4=WAC_IIN),0))*'Blend Sheet'!$W40,0) + IFERROR(INDEX(WAC_Item_Cost,MATCH(1,(D$1=WAC_District)*('Blend Sheet'!$X$4=WAC_IIN),0))*'Blend Sheet'!$X40,0) + IFERROR(INDEX(WAC_Item_Cost,MATCH(1,(D$1=WAC_District)*('Blend Sheet'!$Y$4=WAC_IIN),0))*'Blend Sheet'!$Y40,0) + IFERROR(INDEX(WAC_Item_Cost,MATCH(1,(D$1=WAC_District)*('Blend Sheet'!$Z$4=WAC_IIN),0))*'Blend Sheet'!$Z40,0) + IFERROR(INDEX(WAC_Item_Cost,MATCH(1,(D$1=WAC_District)*('Blend Sheet'!$AA$4=WAC_IIN),0))*'Blend Sheet'!$AA40,0) + IFERROR(INDEX(WAC_Item_Cost,MATCH(1,(D$1=WAC_District)*('Blend Sheet'!$AB$4=WAC_IIN),0))*'Blend Sheet'!$AB40,0) + IFERROR(INDEX(WAC_Item_Cost,MATCH(1,(D$1=WAC_District)*('Blend Sheet'!$AC$4=WAC_IIN),0))*'Blend Sheet'!$AC40,0) + IFERROR(INDEX(WAC_Item_Cost,MATCH(1,(D$1=WAC_District)*('Blend Sheet'!$AD$4=WAC_IIN),0))*'Blend Sheet'!$AD40,0) + IFERROR(INDEX(WAC_Item_Cost,MATCH(1,(D$1=WAC_District)*('Blend Sheet'!$AE$4=WAC_IIN),0))*'Blend Sheet'!$AE40,0) + IFERROR(INDEX(WAC_Item_Cost,MATCH(1,(D$1=WAC_District)*('Blend Sheet'!$AF$4=WAC_IIN),0))*'Blend Sheet'!$AF40,0) + IFERROR(INDEX(WAC_Item_Cost,MATCH(1,(D$1=WAC_District)*('Blend Sheet'!$AG$4=WAC_IIN),0))*'Blend Sheet'!$AG40,0) + IFERROR(INDEX(WAC_Item_Cost,MATCH(1,(D$1=WAC_District)*('Blend Sheet'!$AH$4=WAC_IIN),0))*'Blend Sheet'!$AH40,0) + IFERROR(INDEX(WAC_Item_Cost,MATCH(1,(D$1=WAC_District)*('Blend Sheet'!$AI$4=WAC_IIN),0))*'Blend Sheet'!$AI40,0) + IFERROR(INDEX(WAC_Item_Cost,MATCH(1,(D$1=WAC_District)*('Blend Sheet'!$AJ$4=WAC_IIN),0))*'Blend Sheet'!$AJ40,0) + IFERROR(INDEX(WAC_Item_Cost,MATCH(1,(D$1=WAC_District)*('Blend Sheet'!$AK$4=WAC_IIN),0))*'Blend Sheet'!$AK40,0) + IFERROR(INDEX(WAC_Item_Cost,MATCH(1,(D$1=WAC_District)*('Blend Sheet'!$AL$4=WAC_IIN),0))*'Blend Sheet'!$AL40,0) + IFERROR(INDEX(WAC_Item_Cost,MATCH(1,(D$1=WAC_District)*('Blend Sheet'!$AM$4=WAC_IIN),0))*'Blend Sheet'!$AM40,0) + IFERROR(INDEX(WAC_Item_Cost,MATCH(1,(D$1=WAC_District)*('Blend Sheet'!$AN$4=WAC_IIN),0))*'Blend Sheet'!$AN40,0) + IFERROR(INDEX(WAC_Item_Cost,MATCH(1,(D$1=WAC_District)*('Blend Sheet'!$AO$4=WAC_IIN),0))*'Blend Sheet'!$AO40,0) + IFERROR(INDEX(WAC_Item_Cost,MATCH(1,(D$1=WAC_District)*('Blend Sheet'!$AP$4=WAC_IIN),0))*'Blend Sheet'!$AP40/1000,0)</f>
        <v>215.93815724000001</v>
      </c>
      <c r="E37" s="245"/>
      <c r="F37" s="245"/>
      <c r="G37" s="245"/>
      <c r="H37" s="245"/>
      <c r="I37" s="245"/>
      <c r="J37" s="245"/>
      <c r="K37" s="245"/>
      <c r="L37" s="245"/>
    </row>
    <row r="38" spans="1:12" x14ac:dyDescent="0.25">
      <c r="A38" t="str">
        <f>'Blend Sheet'!A41</f>
        <v>EXPANDOmix PRO LT</v>
      </c>
      <c r="B38" s="245">
        <f t="array" ref="B38">IFERROR(INDEX(WAC_Item_Cost,MATCH(1,(B$1=WAC_District)*('Blend Sheet'!$C$4=WAC_IIN),0))*'Blend Sheet'!$C41/1000,0) + IFERROR(INDEX(WAC_Item_Cost,MATCH(1,(B$1=WAC_District)*('Blend Sheet'!$D$4=WAC_IIN),0))*'Blend Sheet'!$D41/1000,0) + IFERROR(INDEX(WAC_Item_Cost,MATCH(1,(B$1=WAC_District)*('Blend Sheet'!$E$4=WAC_IIN),0))*'Blend Sheet'!$E41/1000,0) + IFERROR(INDEX(WAC_Item_Cost,MATCH(1,(B$1=WAC_District)*('Blend Sheet'!$F$4=WAC_IIN),0))*'Blend Sheet'!$F41/1000,0)  + IFERROR(INDEX(WAC_Item_Cost,MATCH(1,(B$1=WAC_District)*('Blend Sheet'!$G$4=WAC_IIN),0))*'Blend Sheet'!$G41,0) + IFERROR(INDEX(WAC_Item_Cost,MATCH(1,(B$1=WAC_District)*('Blend Sheet'!$H$4=WAC_IIN),0))*'Blend Sheet'!$H41,0)  + IFERROR(INDEX(WAC_Item_Cost,MATCH(1,(B$1=WAC_District)*('Blend Sheet'!$I$4=WAC_IIN),0))*'Blend Sheet'!$I41,0) + IFERROR(INDEX(WAC_Item_Cost,MATCH(1,(B$1=WAC_District)*('Blend Sheet'!$J$4=WAC_IIN),0))*'Blend Sheet'!$J41,0) + IFERROR(INDEX(WAC_Item_Cost,MATCH(1,(B$1=WAC_District)*('Blend Sheet'!$K$4=WAC_IIN),0))*'Blend Sheet'!$K41,0) + IFERROR(INDEX(WAC_Item_Cost,MATCH(1,(B$1=WAC_District)*('Blend Sheet'!$L$4=WAC_IIN),0))*'Blend Sheet'!$L41,0) + IFERROR(INDEX(WAC_Item_Cost,MATCH(1,(B$1=WAC_District)*('Blend Sheet'!$M$4=WAC_IIN),0))*'Blend Sheet'!$M41,0) + IFERROR(INDEX(WAC_Item_Cost,MATCH(1,(B$1=WAC_District)*('Blend Sheet'!$N$4=WAC_IIN),0))*'Blend Sheet'!$N41,0) + IFERROR(INDEX(WAC_Item_Cost,MATCH(1,(B$1=WAC_District)*('Blend Sheet'!$O$4=WAC_IIN),0))*'Blend Sheet'!$O41,0) + IFERROR(INDEX(WAC_Item_Cost,MATCH(1,(B$1=WAC_District)*('Blend Sheet'!$P$4=WAC_IIN),0))*'Blend Sheet'!$P41,0) + IFERROR(INDEX(WAC_Item_Cost,MATCH(1,(B$1=WAC_District)*('Blend Sheet'!$Q$4=WAC_IIN),0))*'Blend Sheet'!$Q41,0) + IFERROR(INDEX(WAC_Item_Cost,MATCH(1,(B$1=WAC_District)*('Blend Sheet'!$R$4=WAC_IIN),0))*'Blend Sheet'!$R41,0) + IFERROR(INDEX(WAC_Item_Cost,MATCH(1,(B$1=WAC_District)*('Blend Sheet'!$S$4=WAC_IIN),0))*'Blend Sheet'!$S41,0) + IFERROR(INDEX(WAC_Item_Cost,MATCH(1,(B$1=WAC_District)*('Blend Sheet'!$T$4=WAC_IIN),0))*'Blend Sheet'!$T41,0) + IFERROR(INDEX(WAC_Item_Cost,MATCH(1,(B$1=WAC_District)*('Blend Sheet'!$U$4=WAC_IIN),0))*'Blend Sheet'!$U41,0) + IFERROR(INDEX(WAC_Item_Cost,MATCH(1,(B$1=WAC_District)*('Blend Sheet'!$V$4=WAC_IIN),0))*'Blend Sheet'!$V41,0) + IFERROR(INDEX(WAC_Item_Cost,MATCH(1,(B$1=WAC_District)*('Blend Sheet'!$W$4=WAC_IIN),0))*'Blend Sheet'!$W41,0) + IFERROR(INDEX(WAC_Item_Cost,MATCH(1,(B$1=WAC_District)*('Blend Sheet'!$X$4=WAC_IIN),0))*'Blend Sheet'!$X41,0) + IFERROR(INDEX(WAC_Item_Cost,MATCH(1,(B$1=WAC_District)*('Blend Sheet'!$Y$4=WAC_IIN),0))*'Blend Sheet'!$Y41,0) + IFERROR(INDEX(WAC_Item_Cost,MATCH(1,(B$1=WAC_District)*('Blend Sheet'!$Z$4=WAC_IIN),0))*'Blend Sheet'!$Z41,0) + IFERROR(INDEX(WAC_Item_Cost,MATCH(1,(B$1=WAC_District)*('Blend Sheet'!$AA$4=WAC_IIN),0))*'Blend Sheet'!$AA41,0) + IFERROR(INDEX(WAC_Item_Cost,MATCH(1,(B$1=WAC_District)*('Blend Sheet'!$AB$4=WAC_IIN),0))*'Blend Sheet'!$AB41,0) + IFERROR(INDEX(WAC_Item_Cost,MATCH(1,(B$1=WAC_District)*('Blend Sheet'!$AC$4=WAC_IIN),0))*'Blend Sheet'!$AC41,0) + IFERROR(INDEX(WAC_Item_Cost,MATCH(1,(B$1=WAC_District)*('Blend Sheet'!$AD$4=WAC_IIN),0))*'Blend Sheet'!$AD41,0) + IFERROR(INDEX(WAC_Item_Cost,MATCH(1,(B$1=WAC_District)*('Blend Sheet'!$AE$4=WAC_IIN),0))*'Blend Sheet'!$AE41,0) + IFERROR(INDEX(WAC_Item_Cost,MATCH(1,(B$1=WAC_District)*('Blend Sheet'!$AF$4=WAC_IIN),0))*'Blend Sheet'!$AF41,0) + IFERROR(INDEX(WAC_Item_Cost,MATCH(1,(B$1=WAC_District)*('Blend Sheet'!$AG$4=WAC_IIN),0))*'Blend Sheet'!$AG41,0) + IFERROR(INDEX(WAC_Item_Cost,MATCH(1,(B$1=WAC_District)*('Blend Sheet'!$AH$4=WAC_IIN),0))*'Blend Sheet'!$AH41,0) + IFERROR(INDEX(WAC_Item_Cost,MATCH(1,(B$1=WAC_District)*('Blend Sheet'!$AI$4=WAC_IIN),0))*'Blend Sheet'!$AI41,0) + IFERROR(INDEX(WAC_Item_Cost,MATCH(1,(B$1=WAC_District)*('Blend Sheet'!$AJ$4=WAC_IIN),0))*'Blend Sheet'!$AJ41,0) + IFERROR(INDEX(WAC_Item_Cost,MATCH(1,(B$1=WAC_District)*('Blend Sheet'!$AK$4=WAC_IIN),0))*'Blend Sheet'!$AK41,0) + IFERROR(INDEX(WAC_Item_Cost,MATCH(1,(B$1=WAC_District)*('Blend Sheet'!$AL$4=WAC_IIN),0))*'Blend Sheet'!$AL41,0) + IFERROR(INDEX(WAC_Item_Cost,MATCH(1,(B$1=WAC_District)*('Blend Sheet'!$AM$4=WAC_IIN),0))*'Blend Sheet'!$AM41,0) + IFERROR(INDEX(WAC_Item_Cost,MATCH(1,(B$1=WAC_District)*('Blend Sheet'!$AN$4=WAC_IIN),0))*'Blend Sheet'!$AN41,0) + IFERROR(INDEX(WAC_Item_Cost,MATCH(1,(B$1=WAC_District)*('Blend Sheet'!$AO$4=WAC_IIN),0))*'Blend Sheet'!$AO41,0) + IFERROR(INDEX(WAC_Item_Cost,MATCH(1,(B$1=WAC_District)*('Blend Sheet'!$AP$4=WAC_IIN),0))*'Blend Sheet'!$AP41/1000,0)</f>
        <v>204.05066081000001</v>
      </c>
      <c r="C38" s="245">
        <f t="array" ref="C38">IFERROR(INDEX(WAC_Item_Cost,MATCH(1,(C$1=WAC_District)*('Blend Sheet'!$C$4=WAC_IIN),0))*'Blend Sheet'!$C41/1000,0) + IFERROR(INDEX(WAC_Item_Cost,MATCH(1,(C$1=WAC_District)*('Blend Sheet'!$D$4=WAC_IIN),0))*'Blend Sheet'!$D41/1000,0) + IFERROR(INDEX(WAC_Item_Cost,MATCH(1,(C$1=WAC_District)*('Blend Sheet'!$E$4=WAC_IIN),0))*'Blend Sheet'!$E41/1000,0) + IFERROR(INDEX(WAC_Item_Cost,MATCH(1,(C$1=WAC_District)*('Blend Sheet'!$F$4=WAC_IIN),0))*'Blend Sheet'!$F41/1000,0)  + IFERROR(INDEX(WAC_Item_Cost,MATCH(1,(C$1=WAC_District)*('Blend Sheet'!$G$4=WAC_IIN),0))*'Blend Sheet'!$G41,0) + IFERROR(INDEX(WAC_Item_Cost,MATCH(1,(C$1=WAC_District)*('Blend Sheet'!$H$4=WAC_IIN),0))*'Blend Sheet'!$H41,0)  + IFERROR(INDEX(WAC_Item_Cost,MATCH(1,(C$1=WAC_District)*('Blend Sheet'!$I$4=WAC_IIN),0))*'Blend Sheet'!$I41,0) + IFERROR(INDEX(WAC_Item_Cost,MATCH(1,(C$1=WAC_District)*('Blend Sheet'!$J$4=WAC_IIN),0))*'Blend Sheet'!$J41,0) + IFERROR(INDEX(WAC_Item_Cost,MATCH(1,(C$1=WAC_District)*('Blend Sheet'!$K$4=WAC_IIN),0))*'Blend Sheet'!$K41,0) + IFERROR(INDEX(WAC_Item_Cost,MATCH(1,(C$1=WAC_District)*('Blend Sheet'!$L$4=WAC_IIN),0))*'Blend Sheet'!$L41,0) + IFERROR(INDEX(WAC_Item_Cost,MATCH(1,(C$1=WAC_District)*('Blend Sheet'!$M$4=WAC_IIN),0))*'Blend Sheet'!$M41,0) + IFERROR(INDEX(WAC_Item_Cost,MATCH(1,(C$1=WAC_District)*('Blend Sheet'!$N$4=WAC_IIN),0))*'Blend Sheet'!$N41,0) + IFERROR(INDEX(WAC_Item_Cost,MATCH(1,(C$1=WAC_District)*('Blend Sheet'!$O$4=WAC_IIN),0))*'Blend Sheet'!$O41,0) + IFERROR(INDEX(WAC_Item_Cost,MATCH(1,(C$1=WAC_District)*('Blend Sheet'!$P$4=WAC_IIN),0))*'Blend Sheet'!$P41,0) + IFERROR(INDEX(WAC_Item_Cost,MATCH(1,(C$1=WAC_District)*('Blend Sheet'!$Q$4=WAC_IIN),0))*'Blend Sheet'!$Q41,0) + IFERROR(INDEX(WAC_Item_Cost,MATCH(1,(C$1=WAC_District)*('Blend Sheet'!$R$4=WAC_IIN),0))*'Blend Sheet'!$R41,0) + IFERROR(INDEX(WAC_Item_Cost,MATCH(1,(C$1=WAC_District)*('Blend Sheet'!$S$4=WAC_IIN),0))*'Blend Sheet'!$S41,0) + IFERROR(INDEX(WAC_Item_Cost,MATCH(1,(C$1=WAC_District)*('Blend Sheet'!$T$4=WAC_IIN),0))*'Blend Sheet'!$T41,0) + IFERROR(INDEX(WAC_Item_Cost,MATCH(1,(C$1=WAC_District)*('Blend Sheet'!$U$4=WAC_IIN),0))*'Blend Sheet'!$U41,0) + IFERROR(INDEX(WAC_Item_Cost,MATCH(1,(C$1=WAC_District)*('Blend Sheet'!$V$4=WAC_IIN),0))*'Blend Sheet'!$V41,0) + IFERROR(INDEX(WAC_Item_Cost,MATCH(1,(C$1=WAC_District)*('Blend Sheet'!$W$4=WAC_IIN),0))*'Blend Sheet'!$W41,0) + IFERROR(INDEX(WAC_Item_Cost,MATCH(1,(C$1=WAC_District)*('Blend Sheet'!$X$4=WAC_IIN),0))*'Blend Sheet'!$X41,0) + IFERROR(INDEX(WAC_Item_Cost,MATCH(1,(C$1=WAC_District)*('Blend Sheet'!$Y$4=WAC_IIN),0))*'Blend Sheet'!$Y41,0) + IFERROR(INDEX(WAC_Item_Cost,MATCH(1,(C$1=WAC_District)*('Blend Sheet'!$Z$4=WAC_IIN),0))*'Blend Sheet'!$Z41,0) + IFERROR(INDEX(WAC_Item_Cost,MATCH(1,(C$1=WAC_District)*('Blend Sheet'!$AA$4=WAC_IIN),0))*'Blend Sheet'!$AA41,0) + IFERROR(INDEX(WAC_Item_Cost,MATCH(1,(C$1=WAC_District)*('Blend Sheet'!$AB$4=WAC_IIN),0))*'Blend Sheet'!$AB41,0) + IFERROR(INDEX(WAC_Item_Cost,MATCH(1,(C$1=WAC_District)*('Blend Sheet'!$AC$4=WAC_IIN),0))*'Blend Sheet'!$AC41,0) + IFERROR(INDEX(WAC_Item_Cost,MATCH(1,(C$1=WAC_District)*('Blend Sheet'!$AD$4=WAC_IIN),0))*'Blend Sheet'!$AD41,0) + IFERROR(INDEX(WAC_Item_Cost,MATCH(1,(C$1=WAC_District)*('Blend Sheet'!$AE$4=WAC_IIN),0))*'Blend Sheet'!$AE41,0) + IFERROR(INDEX(WAC_Item_Cost,MATCH(1,(C$1=WAC_District)*('Blend Sheet'!$AF$4=WAC_IIN),0))*'Blend Sheet'!$AF41,0) + IFERROR(INDEX(WAC_Item_Cost,MATCH(1,(C$1=WAC_District)*('Blend Sheet'!$AG$4=WAC_IIN),0))*'Blend Sheet'!$AG41,0) + IFERROR(INDEX(WAC_Item_Cost,MATCH(1,(C$1=WAC_District)*('Blend Sheet'!$AH$4=WAC_IIN),0))*'Blend Sheet'!$AH41,0) + IFERROR(INDEX(WAC_Item_Cost,MATCH(1,(C$1=WAC_District)*('Blend Sheet'!$AI$4=WAC_IIN),0))*'Blend Sheet'!$AI41,0) + IFERROR(INDEX(WAC_Item_Cost,MATCH(1,(C$1=WAC_District)*('Blend Sheet'!$AJ$4=WAC_IIN),0))*'Blend Sheet'!$AJ41,0) + IFERROR(INDEX(WAC_Item_Cost,MATCH(1,(C$1=WAC_District)*('Blend Sheet'!$AK$4=WAC_IIN),0))*'Blend Sheet'!$AK41,0) + IFERROR(INDEX(WAC_Item_Cost,MATCH(1,(C$1=WAC_District)*('Blend Sheet'!$AL$4=WAC_IIN),0))*'Blend Sheet'!$AL41,0) + IFERROR(INDEX(WAC_Item_Cost,MATCH(1,(C$1=WAC_District)*('Blend Sheet'!$AM$4=WAC_IIN),0))*'Blend Sheet'!$AM41,0) + IFERROR(INDEX(WAC_Item_Cost,MATCH(1,(C$1=WAC_District)*('Blend Sheet'!$AN$4=WAC_IIN),0))*'Blend Sheet'!$AN41,0) + IFERROR(INDEX(WAC_Item_Cost,MATCH(1,(C$1=WAC_District)*('Blend Sheet'!$AO$4=WAC_IIN),0))*'Blend Sheet'!$AO41,0) + IFERROR(INDEX(WAC_Item_Cost,MATCH(1,(C$1=WAC_District)*('Blend Sheet'!$AP$4=WAC_IIN),0))*'Blend Sheet'!$AP41/1000,0)</f>
        <v>230.41152903</v>
      </c>
      <c r="D38" s="245">
        <f t="array" ref="D38">IFERROR(INDEX(WAC_Item_Cost,MATCH(1,(D$1=WAC_District)*('Blend Sheet'!$C$4=WAC_IIN),0))*'Blend Sheet'!$C41/1000,0) + IFERROR(INDEX(WAC_Item_Cost,MATCH(1,(D$1=WAC_District)*('Blend Sheet'!$D$4=WAC_IIN),0))*'Blend Sheet'!$D41/1000,0) + IFERROR(INDEX(WAC_Item_Cost,MATCH(1,(D$1=WAC_District)*('Blend Sheet'!$E$4=WAC_IIN),0))*'Blend Sheet'!$E41/1000,0) + IFERROR(INDEX(WAC_Item_Cost,MATCH(1,(D$1=WAC_District)*('Blend Sheet'!$F$4=WAC_IIN),0))*'Blend Sheet'!$F41/1000,0)  + IFERROR(INDEX(WAC_Item_Cost,MATCH(1,(D$1=WAC_District)*('Blend Sheet'!$G$4=WAC_IIN),0))*'Blend Sheet'!$G41,0) + IFERROR(INDEX(WAC_Item_Cost,MATCH(1,(D$1=WAC_District)*('Blend Sheet'!$H$4=WAC_IIN),0))*'Blend Sheet'!$H41,0)  + IFERROR(INDEX(WAC_Item_Cost,MATCH(1,(D$1=WAC_District)*('Blend Sheet'!$I$4=WAC_IIN),0))*'Blend Sheet'!$I41,0) + IFERROR(INDEX(WAC_Item_Cost,MATCH(1,(D$1=WAC_District)*('Blend Sheet'!$J$4=WAC_IIN),0))*'Blend Sheet'!$J41,0) + IFERROR(INDEX(WAC_Item_Cost,MATCH(1,(D$1=WAC_District)*('Blend Sheet'!$K$4=WAC_IIN),0))*'Blend Sheet'!$K41,0) + IFERROR(INDEX(WAC_Item_Cost,MATCH(1,(D$1=WAC_District)*('Blend Sheet'!$L$4=WAC_IIN),0))*'Blend Sheet'!$L41,0) + IFERROR(INDEX(WAC_Item_Cost,MATCH(1,(D$1=WAC_District)*('Blend Sheet'!$M$4=WAC_IIN),0))*'Blend Sheet'!$M41,0) + IFERROR(INDEX(WAC_Item_Cost,MATCH(1,(D$1=WAC_District)*('Blend Sheet'!$N$4=WAC_IIN),0))*'Blend Sheet'!$N41,0) + IFERROR(INDEX(WAC_Item_Cost,MATCH(1,(D$1=WAC_District)*('Blend Sheet'!$O$4=WAC_IIN),0))*'Blend Sheet'!$O41,0) + IFERROR(INDEX(WAC_Item_Cost,MATCH(1,(D$1=WAC_District)*('Blend Sheet'!$P$4=WAC_IIN),0))*'Blend Sheet'!$P41,0) + IFERROR(INDEX(WAC_Item_Cost,MATCH(1,(D$1=WAC_District)*('Blend Sheet'!$Q$4=WAC_IIN),0))*'Blend Sheet'!$Q41,0) + IFERROR(INDEX(WAC_Item_Cost,MATCH(1,(D$1=WAC_District)*('Blend Sheet'!$R$4=WAC_IIN),0))*'Blend Sheet'!$R41,0) + IFERROR(INDEX(WAC_Item_Cost,MATCH(1,(D$1=WAC_District)*('Blend Sheet'!$S$4=WAC_IIN),0))*'Blend Sheet'!$S41,0) + IFERROR(INDEX(WAC_Item_Cost,MATCH(1,(D$1=WAC_District)*('Blend Sheet'!$T$4=WAC_IIN),0))*'Blend Sheet'!$T41,0) + IFERROR(INDEX(WAC_Item_Cost,MATCH(1,(D$1=WAC_District)*('Blend Sheet'!$U$4=WAC_IIN),0))*'Blend Sheet'!$U41,0) + IFERROR(INDEX(WAC_Item_Cost,MATCH(1,(D$1=WAC_District)*('Blend Sheet'!$V$4=WAC_IIN),0))*'Blend Sheet'!$V41,0) + IFERROR(INDEX(WAC_Item_Cost,MATCH(1,(D$1=WAC_District)*('Blend Sheet'!$W$4=WAC_IIN),0))*'Blend Sheet'!$W41,0) + IFERROR(INDEX(WAC_Item_Cost,MATCH(1,(D$1=WAC_District)*('Blend Sheet'!$X$4=WAC_IIN),0))*'Blend Sheet'!$X41,0) + IFERROR(INDEX(WAC_Item_Cost,MATCH(1,(D$1=WAC_District)*('Blend Sheet'!$Y$4=WAC_IIN),0))*'Blend Sheet'!$Y41,0) + IFERROR(INDEX(WAC_Item_Cost,MATCH(1,(D$1=WAC_District)*('Blend Sheet'!$Z$4=WAC_IIN),0))*'Blend Sheet'!$Z41,0) + IFERROR(INDEX(WAC_Item_Cost,MATCH(1,(D$1=WAC_District)*('Blend Sheet'!$AA$4=WAC_IIN),0))*'Blend Sheet'!$AA41,0) + IFERROR(INDEX(WAC_Item_Cost,MATCH(1,(D$1=WAC_District)*('Blend Sheet'!$AB$4=WAC_IIN),0))*'Blend Sheet'!$AB41,0) + IFERROR(INDEX(WAC_Item_Cost,MATCH(1,(D$1=WAC_District)*('Blend Sheet'!$AC$4=WAC_IIN),0))*'Blend Sheet'!$AC41,0) + IFERROR(INDEX(WAC_Item_Cost,MATCH(1,(D$1=WAC_District)*('Blend Sheet'!$AD$4=WAC_IIN),0))*'Blend Sheet'!$AD41,0) + IFERROR(INDEX(WAC_Item_Cost,MATCH(1,(D$1=WAC_District)*('Blend Sheet'!$AE$4=WAC_IIN),0))*'Blend Sheet'!$AE41,0) + IFERROR(INDEX(WAC_Item_Cost,MATCH(1,(D$1=WAC_District)*('Blend Sheet'!$AF$4=WAC_IIN),0))*'Blend Sheet'!$AF41,0) + IFERROR(INDEX(WAC_Item_Cost,MATCH(1,(D$1=WAC_District)*('Blend Sheet'!$AG$4=WAC_IIN),0))*'Blend Sheet'!$AG41,0) + IFERROR(INDEX(WAC_Item_Cost,MATCH(1,(D$1=WAC_District)*('Blend Sheet'!$AH$4=WAC_IIN),0))*'Blend Sheet'!$AH41,0) + IFERROR(INDEX(WAC_Item_Cost,MATCH(1,(D$1=WAC_District)*('Blend Sheet'!$AI$4=WAC_IIN),0))*'Blend Sheet'!$AI41,0) + IFERROR(INDEX(WAC_Item_Cost,MATCH(1,(D$1=WAC_District)*('Blend Sheet'!$AJ$4=WAC_IIN),0))*'Blend Sheet'!$AJ41,0) + IFERROR(INDEX(WAC_Item_Cost,MATCH(1,(D$1=WAC_District)*('Blend Sheet'!$AK$4=WAC_IIN),0))*'Blend Sheet'!$AK41,0) + IFERROR(INDEX(WAC_Item_Cost,MATCH(1,(D$1=WAC_District)*('Blend Sheet'!$AL$4=WAC_IIN),0))*'Blend Sheet'!$AL41,0) + IFERROR(INDEX(WAC_Item_Cost,MATCH(1,(D$1=WAC_District)*('Blend Sheet'!$AM$4=WAC_IIN),0))*'Blend Sheet'!$AM41,0) + IFERROR(INDEX(WAC_Item_Cost,MATCH(1,(D$1=WAC_District)*('Blend Sheet'!$AN$4=WAC_IIN),0))*'Blend Sheet'!$AN41,0) + IFERROR(INDEX(WAC_Item_Cost,MATCH(1,(D$1=WAC_District)*('Blend Sheet'!$AO$4=WAC_IIN),0))*'Blend Sheet'!$AO41,0) + IFERROR(INDEX(WAC_Item_Cost,MATCH(1,(D$1=WAC_District)*('Blend Sheet'!$AP$4=WAC_IIN),0))*'Blend Sheet'!$AP41/1000,0)</f>
        <v>184.61827335999999</v>
      </c>
      <c r="E38" s="245">
        <f t="array" ref="E38">IFERROR(INDEX(WAC_Item_Cost,MATCH(1,(E$1=WAC_District)*('Blend Sheet'!$C$4=WAC_IIN),0))*'Blend Sheet'!$C41/1000,0) + IFERROR(INDEX(WAC_Item_Cost,MATCH(1,(E$1=WAC_District)*('Blend Sheet'!$D$4=WAC_IIN),0))*'Blend Sheet'!$D41/1000,0) + IFERROR(INDEX(WAC_Item_Cost,MATCH(1,(E$1=WAC_District)*('Blend Sheet'!$E$4=WAC_IIN),0))*'Blend Sheet'!$E41/1000,0) + IFERROR(INDEX(WAC_Item_Cost,MATCH(1,(E$1=WAC_District)*('Blend Sheet'!$F$4=WAC_IIN),0))*'Blend Sheet'!$F41/1000,0)  + IFERROR(INDEX(WAC_Item_Cost,MATCH(1,(E$1=WAC_District)*('Blend Sheet'!$G$4=WAC_IIN),0))*'Blend Sheet'!$G41,0) + IFERROR(INDEX(WAC_Item_Cost,MATCH(1,(E$1=WAC_District)*('Blend Sheet'!$H$4=WAC_IIN),0))*'Blend Sheet'!$H41,0)  + IFERROR(INDEX(WAC_Item_Cost,MATCH(1,(E$1=WAC_District)*('Blend Sheet'!$I$4=WAC_IIN),0))*'Blend Sheet'!$I41,0) + IFERROR(INDEX(WAC_Item_Cost,MATCH(1,(E$1=WAC_District)*('Blend Sheet'!$J$4=WAC_IIN),0))*'Blend Sheet'!$J41,0) + IFERROR(INDEX(WAC_Item_Cost,MATCH(1,(E$1=WAC_District)*('Blend Sheet'!$K$4=WAC_IIN),0))*'Blend Sheet'!$K41,0) + IFERROR(INDEX(WAC_Item_Cost,MATCH(1,(E$1=WAC_District)*('Blend Sheet'!$L$4=WAC_IIN),0))*'Blend Sheet'!$L41,0) + IFERROR(INDEX(WAC_Item_Cost,MATCH(1,(E$1=WAC_District)*('Blend Sheet'!$M$4=WAC_IIN),0))*'Blend Sheet'!$M41,0) + IFERROR(INDEX(WAC_Item_Cost,MATCH(1,(E$1=WAC_District)*('Blend Sheet'!$N$4=WAC_IIN),0))*'Blend Sheet'!$N41,0) + IFERROR(INDEX(WAC_Item_Cost,MATCH(1,(E$1=WAC_District)*('Blend Sheet'!$O$4=WAC_IIN),0))*'Blend Sheet'!$O41,0) + IFERROR(INDEX(WAC_Item_Cost,MATCH(1,(E$1=WAC_District)*('Blend Sheet'!$P$4=WAC_IIN),0))*'Blend Sheet'!$P41,0) + IFERROR(INDEX(WAC_Item_Cost,MATCH(1,(E$1=WAC_District)*('Blend Sheet'!$Q$4=WAC_IIN),0))*'Blend Sheet'!$Q41,0) + IFERROR(INDEX(WAC_Item_Cost,MATCH(1,(E$1=WAC_District)*('Blend Sheet'!$R$4=WAC_IIN),0))*'Blend Sheet'!$R41,0) + IFERROR(INDEX(WAC_Item_Cost,MATCH(1,(E$1=WAC_District)*('Blend Sheet'!$S$4=WAC_IIN),0))*'Blend Sheet'!$S41,0) + IFERROR(INDEX(WAC_Item_Cost,MATCH(1,(E$1=WAC_District)*('Blend Sheet'!$T$4=WAC_IIN),0))*'Blend Sheet'!$T41,0) + IFERROR(INDEX(WAC_Item_Cost,MATCH(1,(E$1=WAC_District)*('Blend Sheet'!$U$4=WAC_IIN),0))*'Blend Sheet'!$U41,0) + IFERROR(INDEX(WAC_Item_Cost,MATCH(1,(E$1=WAC_District)*('Blend Sheet'!$V$4=WAC_IIN),0))*'Blend Sheet'!$V41,0) + IFERROR(INDEX(WAC_Item_Cost,MATCH(1,(E$1=WAC_District)*('Blend Sheet'!$W$4=WAC_IIN),0))*'Blend Sheet'!$W41,0) + IFERROR(INDEX(WAC_Item_Cost,MATCH(1,(E$1=WAC_District)*('Blend Sheet'!$X$4=WAC_IIN),0))*'Blend Sheet'!$X41,0) + IFERROR(INDEX(WAC_Item_Cost,MATCH(1,(E$1=WAC_District)*('Blend Sheet'!$Y$4=WAC_IIN),0))*'Blend Sheet'!$Y41,0) + IFERROR(INDEX(WAC_Item_Cost,MATCH(1,(E$1=WAC_District)*('Blend Sheet'!$Z$4=WAC_IIN),0))*'Blend Sheet'!$Z41,0) + IFERROR(INDEX(WAC_Item_Cost,MATCH(1,(E$1=WAC_District)*('Blend Sheet'!$AA$4=WAC_IIN),0))*'Blend Sheet'!$AA41,0) + IFERROR(INDEX(WAC_Item_Cost,MATCH(1,(E$1=WAC_District)*('Blend Sheet'!$AB$4=WAC_IIN),0))*'Blend Sheet'!$AB41,0) + IFERROR(INDEX(WAC_Item_Cost,MATCH(1,(E$1=WAC_District)*('Blend Sheet'!$AC$4=WAC_IIN),0))*'Blend Sheet'!$AC41,0) + IFERROR(INDEX(WAC_Item_Cost,MATCH(1,(E$1=WAC_District)*('Blend Sheet'!$AD$4=WAC_IIN),0))*'Blend Sheet'!$AD41,0) + IFERROR(INDEX(WAC_Item_Cost,MATCH(1,(E$1=WAC_District)*('Blend Sheet'!$AE$4=WAC_IIN),0))*'Blend Sheet'!$AE41,0) + IFERROR(INDEX(WAC_Item_Cost,MATCH(1,(E$1=WAC_District)*('Blend Sheet'!$AF$4=WAC_IIN),0))*'Blend Sheet'!$AF41,0) + IFERROR(INDEX(WAC_Item_Cost,MATCH(1,(E$1=WAC_District)*('Blend Sheet'!$AG$4=WAC_IIN),0))*'Blend Sheet'!$AG41,0) + IFERROR(INDEX(WAC_Item_Cost,MATCH(1,(E$1=WAC_District)*('Blend Sheet'!$AH$4=WAC_IIN),0))*'Blend Sheet'!$AH41,0) + IFERROR(INDEX(WAC_Item_Cost,MATCH(1,(E$1=WAC_District)*('Blend Sheet'!$AI$4=WAC_IIN),0))*'Blend Sheet'!$AI41,0) + IFERROR(INDEX(WAC_Item_Cost,MATCH(1,(E$1=WAC_District)*('Blend Sheet'!$AJ$4=WAC_IIN),0))*'Blend Sheet'!$AJ41,0) + IFERROR(INDEX(WAC_Item_Cost,MATCH(1,(E$1=WAC_District)*('Blend Sheet'!$AK$4=WAC_IIN),0))*'Blend Sheet'!$AK41,0) + IFERROR(INDEX(WAC_Item_Cost,MATCH(1,(E$1=WAC_District)*('Blend Sheet'!$AL$4=WAC_IIN),0))*'Blend Sheet'!$AL41,0) + IFERROR(INDEX(WAC_Item_Cost,MATCH(1,(E$1=WAC_District)*('Blend Sheet'!$AM$4=WAC_IIN),0))*'Blend Sheet'!$AM41,0) + IFERROR(INDEX(WAC_Item_Cost,MATCH(1,(E$1=WAC_District)*('Blend Sheet'!$AN$4=WAC_IIN),0))*'Blend Sheet'!$AN41,0) + IFERROR(INDEX(WAC_Item_Cost,MATCH(1,(E$1=WAC_District)*('Blend Sheet'!$AO$4=WAC_IIN),0))*'Blend Sheet'!$AO41,0) + IFERROR(INDEX(WAC_Item_Cost,MATCH(1,(E$1=WAC_District)*('Blend Sheet'!$AP$4=WAC_IIN),0))*'Blend Sheet'!$AP41/1000,0)</f>
        <v>270.82021197999995</v>
      </c>
      <c r="F38" s="245">
        <f t="array" ref="F38">IFERROR(INDEX(WAC_Item_Cost,MATCH(1,(F$1=WAC_District)*('Blend Sheet'!$C$4=WAC_IIN),0))*'Blend Sheet'!$C41/1000,0) + IFERROR(INDEX(WAC_Item_Cost,MATCH(1,(F$1=WAC_District)*('Blend Sheet'!$D$4=WAC_IIN),0))*'Blend Sheet'!$D41/1000,0) + IFERROR(INDEX(WAC_Item_Cost,MATCH(1,(F$1=WAC_District)*('Blend Sheet'!$E$4=WAC_IIN),0))*'Blend Sheet'!$E41/1000,0) + IFERROR(INDEX(WAC_Item_Cost,MATCH(1,(F$1=WAC_District)*('Blend Sheet'!$F$4=WAC_IIN),0))*'Blend Sheet'!$F41/1000,0)  + IFERROR(INDEX(WAC_Item_Cost,MATCH(1,(F$1=WAC_District)*('Blend Sheet'!$G$4=WAC_IIN),0))*'Blend Sheet'!$G41,0) + IFERROR(INDEX(WAC_Item_Cost,MATCH(1,(F$1=WAC_District)*('Blend Sheet'!$H$4=WAC_IIN),0))*'Blend Sheet'!$H41,0)  + IFERROR(INDEX(WAC_Item_Cost,MATCH(1,(F$1=WAC_District)*('Blend Sheet'!$I$4=WAC_IIN),0))*'Blend Sheet'!$I41,0) + IFERROR(INDEX(WAC_Item_Cost,MATCH(1,(F$1=WAC_District)*('Blend Sheet'!$J$4=WAC_IIN),0))*'Blend Sheet'!$J41,0) + IFERROR(INDEX(WAC_Item_Cost,MATCH(1,(F$1=WAC_District)*('Blend Sheet'!$K$4=WAC_IIN),0))*'Blend Sheet'!$K41,0) + IFERROR(INDEX(WAC_Item_Cost,MATCH(1,(F$1=WAC_District)*('Blend Sheet'!$L$4=WAC_IIN),0))*'Blend Sheet'!$L41,0) + IFERROR(INDEX(WAC_Item_Cost,MATCH(1,(F$1=WAC_District)*('Blend Sheet'!$M$4=WAC_IIN),0))*'Blend Sheet'!$M41,0) + IFERROR(INDEX(WAC_Item_Cost,MATCH(1,(F$1=WAC_District)*('Blend Sheet'!$N$4=WAC_IIN),0))*'Blend Sheet'!$N41,0) + IFERROR(INDEX(WAC_Item_Cost,MATCH(1,(F$1=WAC_District)*('Blend Sheet'!$O$4=WAC_IIN),0))*'Blend Sheet'!$O41,0) + IFERROR(INDEX(WAC_Item_Cost,MATCH(1,(F$1=WAC_District)*('Blend Sheet'!$P$4=WAC_IIN),0))*'Blend Sheet'!$P41,0) + IFERROR(INDEX(WAC_Item_Cost,MATCH(1,(F$1=WAC_District)*('Blend Sheet'!$Q$4=WAC_IIN),0))*'Blend Sheet'!$Q41,0) + IFERROR(INDEX(WAC_Item_Cost,MATCH(1,(F$1=WAC_District)*('Blend Sheet'!$R$4=WAC_IIN),0))*'Blend Sheet'!$R41,0) + IFERROR(INDEX(WAC_Item_Cost,MATCH(1,(F$1=WAC_District)*('Blend Sheet'!$S$4=WAC_IIN),0))*'Blend Sheet'!$S41,0) + IFERROR(INDEX(WAC_Item_Cost,MATCH(1,(F$1=WAC_District)*('Blend Sheet'!$T$4=WAC_IIN),0))*'Blend Sheet'!$T41,0) + IFERROR(INDEX(WAC_Item_Cost,MATCH(1,(F$1=WAC_District)*('Blend Sheet'!$U$4=WAC_IIN),0))*'Blend Sheet'!$U41,0) + IFERROR(INDEX(WAC_Item_Cost,MATCH(1,(F$1=WAC_District)*('Blend Sheet'!$V$4=WAC_IIN),0))*'Blend Sheet'!$V41,0) + IFERROR(INDEX(WAC_Item_Cost,MATCH(1,(F$1=WAC_District)*('Blend Sheet'!$W$4=WAC_IIN),0))*'Blend Sheet'!$W41,0) + IFERROR(INDEX(WAC_Item_Cost,MATCH(1,(F$1=WAC_District)*('Blend Sheet'!$X$4=WAC_IIN),0))*'Blend Sheet'!$X41,0) + IFERROR(INDEX(WAC_Item_Cost,MATCH(1,(F$1=WAC_District)*('Blend Sheet'!$Y$4=WAC_IIN),0))*'Blend Sheet'!$Y41,0) + IFERROR(INDEX(WAC_Item_Cost,MATCH(1,(F$1=WAC_District)*('Blend Sheet'!$Z$4=WAC_IIN),0))*'Blend Sheet'!$Z41,0) + IFERROR(INDEX(WAC_Item_Cost,MATCH(1,(F$1=WAC_District)*('Blend Sheet'!$AA$4=WAC_IIN),0))*'Blend Sheet'!$AA41,0) + IFERROR(INDEX(WAC_Item_Cost,MATCH(1,(F$1=WAC_District)*('Blend Sheet'!$AB$4=WAC_IIN),0))*'Blend Sheet'!$AB41,0) + IFERROR(INDEX(WAC_Item_Cost,MATCH(1,(F$1=WAC_District)*('Blend Sheet'!$AC$4=WAC_IIN),0))*'Blend Sheet'!$AC41,0) + IFERROR(INDEX(WAC_Item_Cost,MATCH(1,(F$1=WAC_District)*('Blend Sheet'!$AD$4=WAC_IIN),0))*'Blend Sheet'!$AD41,0) + IFERROR(INDEX(WAC_Item_Cost,MATCH(1,(F$1=WAC_District)*('Blend Sheet'!$AE$4=WAC_IIN),0))*'Blend Sheet'!$AE41,0) + IFERROR(INDEX(WAC_Item_Cost,MATCH(1,(F$1=WAC_District)*('Blend Sheet'!$AF$4=WAC_IIN),0))*'Blend Sheet'!$AF41,0) + IFERROR(INDEX(WAC_Item_Cost,MATCH(1,(F$1=WAC_District)*('Blend Sheet'!$AG$4=WAC_IIN),0))*'Blend Sheet'!$AG41,0) + IFERROR(INDEX(WAC_Item_Cost,MATCH(1,(F$1=WAC_District)*('Blend Sheet'!$AH$4=WAC_IIN),0))*'Blend Sheet'!$AH41,0) + IFERROR(INDEX(WAC_Item_Cost,MATCH(1,(F$1=WAC_District)*('Blend Sheet'!$AI$4=WAC_IIN),0))*'Blend Sheet'!$AI41,0) + IFERROR(INDEX(WAC_Item_Cost,MATCH(1,(F$1=WAC_District)*('Blend Sheet'!$AJ$4=WAC_IIN),0))*'Blend Sheet'!$AJ41,0) + IFERROR(INDEX(WAC_Item_Cost,MATCH(1,(F$1=WAC_District)*('Blend Sheet'!$AK$4=WAC_IIN),0))*'Blend Sheet'!$AK41,0) + IFERROR(INDEX(WAC_Item_Cost,MATCH(1,(F$1=WAC_District)*('Blend Sheet'!$AL$4=WAC_IIN),0))*'Blend Sheet'!$AL41,0) + IFERROR(INDEX(WAC_Item_Cost,MATCH(1,(F$1=WAC_District)*('Blend Sheet'!$AM$4=WAC_IIN),0))*'Blend Sheet'!$AM41,0) + IFERROR(INDEX(WAC_Item_Cost,MATCH(1,(F$1=WAC_District)*('Blend Sheet'!$AN$4=WAC_IIN),0))*'Blend Sheet'!$AN41,0) + IFERROR(INDEX(WAC_Item_Cost,MATCH(1,(F$1=WAC_District)*('Blend Sheet'!$AO$4=WAC_IIN),0))*'Blend Sheet'!$AO41,0) + IFERROR(INDEX(WAC_Item_Cost,MATCH(1,(F$1=WAC_District)*('Blend Sheet'!$AP$4=WAC_IIN),0))*'Blend Sheet'!$AP41/1000,0)</f>
        <v>244.48958209999998</v>
      </c>
      <c r="G38" s="245">
        <f t="array" ref="G38">IFERROR(INDEX(WAC_Item_Cost,MATCH(1,(G$1=WAC_District)*('Blend Sheet'!$C$4=WAC_IIN),0))*'Blend Sheet'!$C41/1000,0) + IFERROR(INDEX(WAC_Item_Cost,MATCH(1,(G$1=WAC_District)*('Blend Sheet'!$D$4=WAC_IIN),0))*'Blend Sheet'!$D41/1000,0) + IFERROR(INDEX(WAC_Item_Cost,MATCH(1,(G$1=WAC_District)*('Blend Sheet'!$E$4=WAC_IIN),0))*'Blend Sheet'!$E41/1000,0) + IFERROR(INDEX(WAC_Item_Cost,MATCH(1,(G$1=WAC_District)*('Blend Sheet'!$F$4=WAC_IIN),0))*'Blend Sheet'!$F41/1000,0)  + IFERROR(INDEX(WAC_Item_Cost,MATCH(1,(G$1=WAC_District)*('Blend Sheet'!$G$4=WAC_IIN),0))*'Blend Sheet'!$G41,0) + IFERROR(INDEX(WAC_Item_Cost,MATCH(1,(G$1=WAC_District)*('Blend Sheet'!$H$4=WAC_IIN),0))*'Blend Sheet'!$H41,0)  + IFERROR(INDEX(WAC_Item_Cost,MATCH(1,(G$1=WAC_District)*('Blend Sheet'!$I$4=WAC_IIN),0))*'Blend Sheet'!$I41,0) + IFERROR(INDEX(WAC_Item_Cost,MATCH(1,(G$1=WAC_District)*('Blend Sheet'!$J$4=WAC_IIN),0))*'Blend Sheet'!$J41,0) + IFERROR(INDEX(WAC_Item_Cost,MATCH(1,(G$1=WAC_District)*('Blend Sheet'!$K$4=WAC_IIN),0))*'Blend Sheet'!$K41,0) + IFERROR(INDEX(WAC_Item_Cost,MATCH(1,(G$1=WAC_District)*('Blend Sheet'!$L$4=WAC_IIN),0))*'Blend Sheet'!$L41,0) + IFERROR(INDEX(WAC_Item_Cost,MATCH(1,(G$1=WAC_District)*('Blend Sheet'!$M$4=WAC_IIN),0))*'Blend Sheet'!$M41,0) + IFERROR(INDEX(WAC_Item_Cost,MATCH(1,(G$1=WAC_District)*('Blend Sheet'!$N$4=WAC_IIN),0))*'Blend Sheet'!$N41,0) + IFERROR(INDEX(WAC_Item_Cost,MATCH(1,(G$1=WAC_District)*('Blend Sheet'!$O$4=WAC_IIN),0))*'Blend Sheet'!$O41,0) + IFERROR(INDEX(WAC_Item_Cost,MATCH(1,(G$1=WAC_District)*('Blend Sheet'!$P$4=WAC_IIN),0))*'Blend Sheet'!$P41,0) + IFERROR(INDEX(WAC_Item_Cost,MATCH(1,(G$1=WAC_District)*('Blend Sheet'!$Q$4=WAC_IIN),0))*'Blend Sheet'!$Q41,0) + IFERROR(INDEX(WAC_Item_Cost,MATCH(1,(G$1=WAC_District)*('Blend Sheet'!$R$4=WAC_IIN),0))*'Blend Sheet'!$R41,0) + IFERROR(INDEX(WAC_Item_Cost,MATCH(1,(G$1=WAC_District)*('Blend Sheet'!$S$4=WAC_IIN),0))*'Blend Sheet'!$S41,0) + IFERROR(INDEX(WAC_Item_Cost,MATCH(1,(G$1=WAC_District)*('Blend Sheet'!$T$4=WAC_IIN),0))*'Blend Sheet'!$T41,0) + IFERROR(INDEX(WAC_Item_Cost,MATCH(1,(G$1=WAC_District)*('Blend Sheet'!$U$4=WAC_IIN),0))*'Blend Sheet'!$U41,0) + IFERROR(INDEX(WAC_Item_Cost,MATCH(1,(G$1=WAC_District)*('Blend Sheet'!$V$4=WAC_IIN),0))*'Blend Sheet'!$V41,0) + IFERROR(INDEX(WAC_Item_Cost,MATCH(1,(G$1=WAC_District)*('Blend Sheet'!$W$4=WAC_IIN),0))*'Blend Sheet'!$W41,0) + IFERROR(INDEX(WAC_Item_Cost,MATCH(1,(G$1=WAC_District)*('Blend Sheet'!$X$4=WAC_IIN),0))*'Blend Sheet'!$X41,0) + IFERROR(INDEX(WAC_Item_Cost,MATCH(1,(G$1=WAC_District)*('Blend Sheet'!$Y$4=WAC_IIN),0))*'Blend Sheet'!$Y41,0) + IFERROR(INDEX(WAC_Item_Cost,MATCH(1,(G$1=WAC_District)*('Blend Sheet'!$Z$4=WAC_IIN),0))*'Blend Sheet'!$Z41,0) + IFERROR(INDEX(WAC_Item_Cost,MATCH(1,(G$1=WAC_District)*('Blend Sheet'!$AA$4=WAC_IIN),0))*'Blend Sheet'!$AA41,0) + IFERROR(INDEX(WAC_Item_Cost,MATCH(1,(G$1=WAC_District)*('Blend Sheet'!$AB$4=WAC_IIN),0))*'Blend Sheet'!$AB41,0) + IFERROR(INDEX(WAC_Item_Cost,MATCH(1,(G$1=WAC_District)*('Blend Sheet'!$AC$4=WAC_IIN),0))*'Blend Sheet'!$AC41,0) + IFERROR(INDEX(WAC_Item_Cost,MATCH(1,(G$1=WAC_District)*('Blend Sheet'!$AD$4=WAC_IIN),0))*'Blend Sheet'!$AD41,0) + IFERROR(INDEX(WAC_Item_Cost,MATCH(1,(G$1=WAC_District)*('Blend Sheet'!$AE$4=WAC_IIN),0))*'Blend Sheet'!$AE41,0) + IFERROR(INDEX(WAC_Item_Cost,MATCH(1,(G$1=WAC_District)*('Blend Sheet'!$AF$4=WAC_IIN),0))*'Blend Sheet'!$AF41,0) + IFERROR(INDEX(WAC_Item_Cost,MATCH(1,(G$1=WAC_District)*('Blend Sheet'!$AG$4=WAC_IIN),0))*'Blend Sheet'!$AG41,0) + IFERROR(INDEX(WAC_Item_Cost,MATCH(1,(G$1=WAC_District)*('Blend Sheet'!$AH$4=WAC_IIN),0))*'Blend Sheet'!$AH41,0) + IFERROR(INDEX(WAC_Item_Cost,MATCH(1,(G$1=WAC_District)*('Blend Sheet'!$AI$4=WAC_IIN),0))*'Blend Sheet'!$AI41,0) + IFERROR(INDEX(WAC_Item_Cost,MATCH(1,(G$1=WAC_District)*('Blend Sheet'!$AJ$4=WAC_IIN),0))*'Blend Sheet'!$AJ41,0) + IFERROR(INDEX(WAC_Item_Cost,MATCH(1,(G$1=WAC_District)*('Blend Sheet'!$AK$4=WAC_IIN),0))*'Blend Sheet'!$AK41,0) + IFERROR(INDEX(WAC_Item_Cost,MATCH(1,(G$1=WAC_District)*('Blend Sheet'!$AL$4=WAC_IIN),0))*'Blend Sheet'!$AL41,0) + IFERROR(INDEX(WAC_Item_Cost,MATCH(1,(G$1=WAC_District)*('Blend Sheet'!$AM$4=WAC_IIN),0))*'Blend Sheet'!$AM41,0) + IFERROR(INDEX(WAC_Item_Cost,MATCH(1,(G$1=WAC_District)*('Blend Sheet'!$AN$4=WAC_IIN),0))*'Blend Sheet'!$AN41,0) + IFERROR(INDEX(WAC_Item_Cost,MATCH(1,(G$1=WAC_District)*('Blend Sheet'!$AO$4=WAC_IIN),0))*'Blend Sheet'!$AO41,0) + IFERROR(INDEX(WAC_Item_Cost,MATCH(1,(G$1=WAC_District)*('Blend Sheet'!$AP$4=WAC_IIN),0))*'Blend Sheet'!$AP41/1000,0)</f>
        <v>181.71062728999999</v>
      </c>
      <c r="H38" s="245">
        <f t="array" ref="H38">IFERROR(INDEX(WAC_Item_Cost,MATCH(1,(H$1=WAC_District)*('Blend Sheet'!$C$4=WAC_IIN),0))*'Blend Sheet'!$C41/1000,0) + IFERROR(INDEX(WAC_Item_Cost,MATCH(1,(H$1=WAC_District)*('Blend Sheet'!$D$4=WAC_IIN),0))*'Blend Sheet'!$D41/1000,0) + IFERROR(INDEX(WAC_Item_Cost,MATCH(1,(H$1=WAC_District)*('Blend Sheet'!$E$4=WAC_IIN),0))*'Blend Sheet'!$E41/1000,0) + IFERROR(INDEX(WAC_Item_Cost,MATCH(1,(H$1=WAC_District)*('Blend Sheet'!$F$4=WAC_IIN),0))*'Blend Sheet'!$F41/1000,0)  + IFERROR(INDEX(WAC_Item_Cost,MATCH(1,(H$1=WAC_District)*('Blend Sheet'!$G$4=WAC_IIN),0))*'Blend Sheet'!$G41,0) + IFERROR(INDEX(WAC_Item_Cost,MATCH(1,(H$1=WAC_District)*('Blend Sheet'!$H$4=WAC_IIN),0))*'Blend Sheet'!$H41,0)  + IFERROR(INDEX(WAC_Item_Cost,MATCH(1,(H$1=WAC_District)*('Blend Sheet'!$I$4=WAC_IIN),0))*'Blend Sheet'!$I41,0) + IFERROR(INDEX(WAC_Item_Cost,MATCH(1,(H$1=WAC_District)*('Blend Sheet'!$J$4=WAC_IIN),0))*'Blend Sheet'!$J41,0) + IFERROR(INDEX(WAC_Item_Cost,MATCH(1,(H$1=WAC_District)*('Blend Sheet'!$K$4=WAC_IIN),0))*'Blend Sheet'!$K41,0) + IFERROR(INDEX(WAC_Item_Cost,MATCH(1,(H$1=WAC_District)*('Blend Sheet'!$L$4=WAC_IIN),0))*'Blend Sheet'!$L41,0) + IFERROR(INDEX(WAC_Item_Cost,MATCH(1,(H$1=WAC_District)*('Blend Sheet'!$M$4=WAC_IIN),0))*'Blend Sheet'!$M41,0) + IFERROR(INDEX(WAC_Item_Cost,MATCH(1,(H$1=WAC_District)*('Blend Sheet'!$N$4=WAC_IIN),0))*'Blend Sheet'!$N41,0) + IFERROR(INDEX(WAC_Item_Cost,MATCH(1,(H$1=WAC_District)*('Blend Sheet'!$O$4=WAC_IIN),0))*'Blend Sheet'!$O41,0) + IFERROR(INDEX(WAC_Item_Cost,MATCH(1,(H$1=WAC_District)*('Blend Sheet'!$P$4=WAC_IIN),0))*'Blend Sheet'!$P41,0) + IFERROR(INDEX(WAC_Item_Cost,MATCH(1,(H$1=WAC_District)*('Blend Sheet'!$Q$4=WAC_IIN),0))*'Blend Sheet'!$Q41,0) + IFERROR(INDEX(WAC_Item_Cost,MATCH(1,(H$1=WAC_District)*('Blend Sheet'!$R$4=WAC_IIN),0))*'Blend Sheet'!$R41,0) + IFERROR(INDEX(WAC_Item_Cost,MATCH(1,(H$1=WAC_District)*('Blend Sheet'!$S$4=WAC_IIN),0))*'Blend Sheet'!$S41,0) + IFERROR(INDEX(WAC_Item_Cost,MATCH(1,(H$1=WAC_District)*('Blend Sheet'!$T$4=WAC_IIN),0))*'Blend Sheet'!$T41,0) + IFERROR(INDEX(WAC_Item_Cost,MATCH(1,(H$1=WAC_District)*('Blend Sheet'!$U$4=WAC_IIN),0))*'Blend Sheet'!$U41,0) + IFERROR(INDEX(WAC_Item_Cost,MATCH(1,(H$1=WAC_District)*('Blend Sheet'!$V$4=WAC_IIN),0))*'Blend Sheet'!$V41,0) + IFERROR(INDEX(WAC_Item_Cost,MATCH(1,(H$1=WAC_District)*('Blend Sheet'!$W$4=WAC_IIN),0))*'Blend Sheet'!$W41,0) + IFERROR(INDEX(WAC_Item_Cost,MATCH(1,(H$1=WAC_District)*('Blend Sheet'!$X$4=WAC_IIN),0))*'Blend Sheet'!$X41,0) + IFERROR(INDEX(WAC_Item_Cost,MATCH(1,(H$1=WAC_District)*('Blend Sheet'!$Y$4=WAC_IIN),0))*'Blend Sheet'!$Y41,0) + IFERROR(INDEX(WAC_Item_Cost,MATCH(1,(H$1=WAC_District)*('Blend Sheet'!$Z$4=WAC_IIN),0))*'Blend Sheet'!$Z41,0) + IFERROR(INDEX(WAC_Item_Cost,MATCH(1,(H$1=WAC_District)*('Blend Sheet'!$AA$4=WAC_IIN),0))*'Blend Sheet'!$AA41,0) + IFERROR(INDEX(WAC_Item_Cost,MATCH(1,(H$1=WAC_District)*('Blend Sheet'!$AB$4=WAC_IIN),0))*'Blend Sheet'!$AB41,0) + IFERROR(INDEX(WAC_Item_Cost,MATCH(1,(H$1=WAC_District)*('Blend Sheet'!$AC$4=WAC_IIN),0))*'Blend Sheet'!$AC41,0) + IFERROR(INDEX(WAC_Item_Cost,MATCH(1,(H$1=WAC_District)*('Blend Sheet'!$AD$4=WAC_IIN),0))*'Blend Sheet'!$AD41,0) + IFERROR(INDEX(WAC_Item_Cost,MATCH(1,(H$1=WAC_District)*('Blend Sheet'!$AE$4=WAC_IIN),0))*'Blend Sheet'!$AE41,0) + IFERROR(INDEX(WAC_Item_Cost,MATCH(1,(H$1=WAC_District)*('Blend Sheet'!$AF$4=WAC_IIN),0))*'Blend Sheet'!$AF41,0) + IFERROR(INDEX(WAC_Item_Cost,MATCH(1,(H$1=WAC_District)*('Blend Sheet'!$AG$4=WAC_IIN),0))*'Blend Sheet'!$AG41,0) + IFERROR(INDEX(WAC_Item_Cost,MATCH(1,(H$1=WAC_District)*('Blend Sheet'!$AH$4=WAC_IIN),0))*'Blend Sheet'!$AH41,0) + IFERROR(INDEX(WAC_Item_Cost,MATCH(1,(H$1=WAC_District)*('Blend Sheet'!$AI$4=WAC_IIN),0))*'Blend Sheet'!$AI41,0) + IFERROR(INDEX(WAC_Item_Cost,MATCH(1,(H$1=WAC_District)*('Blend Sheet'!$AJ$4=WAC_IIN),0))*'Blend Sheet'!$AJ41,0) + IFERROR(INDEX(WAC_Item_Cost,MATCH(1,(H$1=WAC_District)*('Blend Sheet'!$AK$4=WAC_IIN),0))*'Blend Sheet'!$AK41,0) + IFERROR(INDEX(WAC_Item_Cost,MATCH(1,(H$1=WAC_District)*('Blend Sheet'!$AL$4=WAC_IIN),0))*'Blend Sheet'!$AL41,0) + IFERROR(INDEX(WAC_Item_Cost,MATCH(1,(H$1=WAC_District)*('Blend Sheet'!$AM$4=WAC_IIN),0))*'Blend Sheet'!$AM41,0) + IFERROR(INDEX(WAC_Item_Cost,MATCH(1,(H$1=WAC_District)*('Blend Sheet'!$AN$4=WAC_IIN),0))*'Blend Sheet'!$AN41,0) + IFERROR(INDEX(WAC_Item_Cost,MATCH(1,(H$1=WAC_District)*('Blend Sheet'!$AO$4=WAC_IIN),0))*'Blend Sheet'!$AO41,0) + IFERROR(INDEX(WAC_Item_Cost,MATCH(1,(H$1=WAC_District)*('Blend Sheet'!$AP$4=WAC_IIN),0))*'Blend Sheet'!$AP41/1000,0)</f>
        <v>232.58808738999997</v>
      </c>
      <c r="I38" s="245">
        <f t="array" ref="I38">IFERROR(INDEX(WAC_Item_Cost,MATCH(1,(I$1=WAC_District)*('Blend Sheet'!$C$4=WAC_IIN),0))*'Blend Sheet'!$C41/1000,0) + IFERROR(INDEX(WAC_Item_Cost,MATCH(1,(I$1=WAC_District)*('Blend Sheet'!$D$4=WAC_IIN),0))*'Blend Sheet'!$D41/1000,0) + IFERROR(INDEX(WAC_Item_Cost,MATCH(1,(I$1=WAC_District)*('Blend Sheet'!$E$4=WAC_IIN),0))*'Blend Sheet'!$E41/1000,0) + IFERROR(INDEX(WAC_Item_Cost,MATCH(1,(I$1=WAC_District)*('Blend Sheet'!$F$4=WAC_IIN),0))*'Blend Sheet'!$F41/1000,0)  + IFERROR(INDEX(WAC_Item_Cost,MATCH(1,(I$1=WAC_District)*('Blend Sheet'!$G$4=WAC_IIN),0))*'Blend Sheet'!$G41,0) + IFERROR(INDEX(WAC_Item_Cost,MATCH(1,(I$1=WAC_District)*('Blend Sheet'!$H$4=WAC_IIN),0))*'Blend Sheet'!$H41,0)  + IFERROR(INDEX(WAC_Item_Cost,MATCH(1,(I$1=WAC_District)*('Blend Sheet'!$I$4=WAC_IIN),0))*'Blend Sheet'!$I41,0) + IFERROR(INDEX(WAC_Item_Cost,MATCH(1,(I$1=WAC_District)*('Blend Sheet'!$J$4=WAC_IIN),0))*'Blend Sheet'!$J41,0) + IFERROR(INDEX(WAC_Item_Cost,MATCH(1,(I$1=WAC_District)*('Blend Sheet'!$K$4=WAC_IIN),0))*'Blend Sheet'!$K41,0) + IFERROR(INDEX(WAC_Item_Cost,MATCH(1,(I$1=WAC_District)*('Blend Sheet'!$L$4=WAC_IIN),0))*'Blend Sheet'!$L41,0) + IFERROR(INDEX(WAC_Item_Cost,MATCH(1,(I$1=WAC_District)*('Blend Sheet'!$M$4=WAC_IIN),0))*'Blend Sheet'!$M41,0) + IFERROR(INDEX(WAC_Item_Cost,MATCH(1,(I$1=WAC_District)*('Blend Sheet'!$N$4=WAC_IIN),0))*'Blend Sheet'!$N41,0) + IFERROR(INDEX(WAC_Item_Cost,MATCH(1,(I$1=WAC_District)*('Blend Sheet'!$O$4=WAC_IIN),0))*'Blend Sheet'!$O41,0) + IFERROR(INDEX(WAC_Item_Cost,MATCH(1,(I$1=WAC_District)*('Blend Sheet'!$P$4=WAC_IIN),0))*'Blend Sheet'!$P41,0) + IFERROR(INDEX(WAC_Item_Cost,MATCH(1,(I$1=WAC_District)*('Blend Sheet'!$Q$4=WAC_IIN),0))*'Blend Sheet'!$Q41,0) + IFERROR(INDEX(WAC_Item_Cost,MATCH(1,(I$1=WAC_District)*('Blend Sheet'!$R$4=WAC_IIN),0))*'Blend Sheet'!$R41,0) + IFERROR(INDEX(WAC_Item_Cost,MATCH(1,(I$1=WAC_District)*('Blend Sheet'!$S$4=WAC_IIN),0))*'Blend Sheet'!$S41,0) + IFERROR(INDEX(WAC_Item_Cost,MATCH(1,(I$1=WAC_District)*('Blend Sheet'!$T$4=WAC_IIN),0))*'Blend Sheet'!$T41,0) + IFERROR(INDEX(WAC_Item_Cost,MATCH(1,(I$1=WAC_District)*('Blend Sheet'!$U$4=WAC_IIN),0))*'Blend Sheet'!$U41,0) + IFERROR(INDEX(WAC_Item_Cost,MATCH(1,(I$1=WAC_District)*('Blend Sheet'!$V$4=WAC_IIN),0))*'Blend Sheet'!$V41,0) + IFERROR(INDEX(WAC_Item_Cost,MATCH(1,(I$1=WAC_District)*('Blend Sheet'!$W$4=WAC_IIN),0))*'Blend Sheet'!$W41,0) + IFERROR(INDEX(WAC_Item_Cost,MATCH(1,(I$1=WAC_District)*('Blend Sheet'!$X$4=WAC_IIN),0))*'Blend Sheet'!$X41,0) + IFERROR(INDEX(WAC_Item_Cost,MATCH(1,(I$1=WAC_District)*('Blend Sheet'!$Y$4=WAC_IIN),0))*'Blend Sheet'!$Y41,0) + IFERROR(INDEX(WAC_Item_Cost,MATCH(1,(I$1=WAC_District)*('Blend Sheet'!$Z$4=WAC_IIN),0))*'Blend Sheet'!$Z41,0) + IFERROR(INDEX(WAC_Item_Cost,MATCH(1,(I$1=WAC_District)*('Blend Sheet'!$AA$4=WAC_IIN),0))*'Blend Sheet'!$AA41,0) + IFERROR(INDEX(WAC_Item_Cost,MATCH(1,(I$1=WAC_District)*('Blend Sheet'!$AB$4=WAC_IIN),0))*'Blend Sheet'!$AB41,0) + IFERROR(INDEX(WAC_Item_Cost,MATCH(1,(I$1=WAC_District)*('Blend Sheet'!$AC$4=WAC_IIN),0))*'Blend Sheet'!$AC41,0) + IFERROR(INDEX(WAC_Item_Cost,MATCH(1,(I$1=WAC_District)*('Blend Sheet'!$AD$4=WAC_IIN),0))*'Blend Sheet'!$AD41,0) + IFERROR(INDEX(WAC_Item_Cost,MATCH(1,(I$1=WAC_District)*('Blend Sheet'!$AE$4=WAC_IIN),0))*'Blend Sheet'!$AE41,0) + IFERROR(INDEX(WAC_Item_Cost,MATCH(1,(I$1=WAC_District)*('Blend Sheet'!$AF$4=WAC_IIN),0))*'Blend Sheet'!$AF41,0) + IFERROR(INDEX(WAC_Item_Cost,MATCH(1,(I$1=WAC_District)*('Blend Sheet'!$AG$4=WAC_IIN),0))*'Blend Sheet'!$AG41,0) + IFERROR(INDEX(WAC_Item_Cost,MATCH(1,(I$1=WAC_District)*('Blend Sheet'!$AH$4=WAC_IIN),0))*'Blend Sheet'!$AH41,0) + IFERROR(INDEX(WAC_Item_Cost,MATCH(1,(I$1=WAC_District)*('Blend Sheet'!$AI$4=WAC_IIN),0))*'Blend Sheet'!$AI41,0) + IFERROR(INDEX(WAC_Item_Cost,MATCH(1,(I$1=WAC_District)*('Blend Sheet'!$AJ$4=WAC_IIN),0))*'Blend Sheet'!$AJ41,0) + IFERROR(INDEX(WAC_Item_Cost,MATCH(1,(I$1=WAC_District)*('Blend Sheet'!$AK$4=WAC_IIN),0))*'Blend Sheet'!$AK41,0) + IFERROR(INDEX(WAC_Item_Cost,MATCH(1,(I$1=WAC_District)*('Blend Sheet'!$AL$4=WAC_IIN),0))*'Blend Sheet'!$AL41,0) + IFERROR(INDEX(WAC_Item_Cost,MATCH(1,(I$1=WAC_District)*('Blend Sheet'!$AM$4=WAC_IIN),0))*'Blend Sheet'!$AM41,0) + IFERROR(INDEX(WAC_Item_Cost,MATCH(1,(I$1=WAC_District)*('Blend Sheet'!$AN$4=WAC_IIN),0))*'Blend Sheet'!$AN41,0) + IFERROR(INDEX(WAC_Item_Cost,MATCH(1,(I$1=WAC_District)*('Blend Sheet'!$AO$4=WAC_IIN),0))*'Blend Sheet'!$AO41,0) + IFERROR(INDEX(WAC_Item_Cost,MATCH(1,(I$1=WAC_District)*('Blend Sheet'!$AP$4=WAC_IIN),0))*'Blend Sheet'!$AP41/1000,0)</f>
        <v>185.28283042000001</v>
      </c>
      <c r="J38" s="245">
        <f t="array" ref="J38">IFERROR(INDEX(WAC_Item_Cost,MATCH(1,(J$1=WAC_District)*('Blend Sheet'!$C$4=WAC_IIN),0))*'Blend Sheet'!$C41/1000,0) + IFERROR(INDEX(WAC_Item_Cost,MATCH(1,(J$1=WAC_District)*('Blend Sheet'!$D$4=WAC_IIN),0))*'Blend Sheet'!$D41/1000,0) + IFERROR(INDEX(WAC_Item_Cost,MATCH(1,(J$1=WAC_District)*('Blend Sheet'!$E$4=WAC_IIN),0))*'Blend Sheet'!$E41/1000,0) + IFERROR(INDEX(WAC_Item_Cost,MATCH(1,(J$1=WAC_District)*('Blend Sheet'!$F$4=WAC_IIN),0))*'Blend Sheet'!$F41/1000,0)  + IFERROR(INDEX(WAC_Item_Cost,MATCH(1,(J$1=WAC_District)*('Blend Sheet'!$G$4=WAC_IIN),0))*'Blend Sheet'!$G41,0) + IFERROR(INDEX(WAC_Item_Cost,MATCH(1,(J$1=WAC_District)*('Blend Sheet'!$H$4=WAC_IIN),0))*'Blend Sheet'!$H41,0)  + IFERROR(INDEX(WAC_Item_Cost,MATCH(1,(J$1=WAC_District)*('Blend Sheet'!$I$4=WAC_IIN),0))*'Blend Sheet'!$I41,0) + IFERROR(INDEX(WAC_Item_Cost,MATCH(1,(J$1=WAC_District)*('Blend Sheet'!$J$4=WAC_IIN),0))*'Blend Sheet'!$J41,0) + IFERROR(INDEX(WAC_Item_Cost,MATCH(1,(J$1=WAC_District)*('Blend Sheet'!$K$4=WAC_IIN),0))*'Blend Sheet'!$K41,0) + IFERROR(INDEX(WAC_Item_Cost,MATCH(1,(J$1=WAC_District)*('Blend Sheet'!$L$4=WAC_IIN),0))*'Blend Sheet'!$L41,0) + IFERROR(INDEX(WAC_Item_Cost,MATCH(1,(J$1=WAC_District)*('Blend Sheet'!$M$4=WAC_IIN),0))*'Blend Sheet'!$M41,0) + IFERROR(INDEX(WAC_Item_Cost,MATCH(1,(J$1=WAC_District)*('Blend Sheet'!$N$4=WAC_IIN),0))*'Blend Sheet'!$N41,0) + IFERROR(INDEX(WAC_Item_Cost,MATCH(1,(J$1=WAC_District)*('Blend Sheet'!$O$4=WAC_IIN),0))*'Blend Sheet'!$O41,0) + IFERROR(INDEX(WAC_Item_Cost,MATCH(1,(J$1=WAC_District)*('Blend Sheet'!$P$4=WAC_IIN),0))*'Blend Sheet'!$P41,0) + IFERROR(INDEX(WAC_Item_Cost,MATCH(1,(J$1=WAC_District)*('Blend Sheet'!$Q$4=WAC_IIN),0))*'Blend Sheet'!$Q41,0) + IFERROR(INDEX(WAC_Item_Cost,MATCH(1,(J$1=WAC_District)*('Blend Sheet'!$R$4=WAC_IIN),0))*'Blend Sheet'!$R41,0) + IFERROR(INDEX(WAC_Item_Cost,MATCH(1,(J$1=WAC_District)*('Blend Sheet'!$S$4=WAC_IIN),0))*'Blend Sheet'!$S41,0) + IFERROR(INDEX(WAC_Item_Cost,MATCH(1,(J$1=WAC_District)*('Blend Sheet'!$T$4=WAC_IIN),0))*'Blend Sheet'!$T41,0) + IFERROR(INDEX(WAC_Item_Cost,MATCH(1,(J$1=WAC_District)*('Blend Sheet'!$U$4=WAC_IIN),0))*'Blend Sheet'!$U41,0) + IFERROR(INDEX(WAC_Item_Cost,MATCH(1,(J$1=WAC_District)*('Blend Sheet'!$V$4=WAC_IIN),0))*'Blend Sheet'!$V41,0) + IFERROR(INDEX(WAC_Item_Cost,MATCH(1,(J$1=WAC_District)*('Blend Sheet'!$W$4=WAC_IIN),0))*'Blend Sheet'!$W41,0) + IFERROR(INDEX(WAC_Item_Cost,MATCH(1,(J$1=WAC_District)*('Blend Sheet'!$X$4=WAC_IIN),0))*'Blend Sheet'!$X41,0) + IFERROR(INDEX(WAC_Item_Cost,MATCH(1,(J$1=WAC_District)*('Blend Sheet'!$Y$4=WAC_IIN),0))*'Blend Sheet'!$Y41,0) + IFERROR(INDEX(WAC_Item_Cost,MATCH(1,(J$1=WAC_District)*('Blend Sheet'!$Z$4=WAC_IIN),0))*'Blend Sheet'!$Z41,0) + IFERROR(INDEX(WAC_Item_Cost,MATCH(1,(J$1=WAC_District)*('Blend Sheet'!$AA$4=WAC_IIN),0))*'Blend Sheet'!$AA41,0) + IFERROR(INDEX(WAC_Item_Cost,MATCH(1,(J$1=WAC_District)*('Blend Sheet'!$AB$4=WAC_IIN),0))*'Blend Sheet'!$AB41,0) + IFERROR(INDEX(WAC_Item_Cost,MATCH(1,(J$1=WAC_District)*('Blend Sheet'!$AC$4=WAC_IIN),0))*'Blend Sheet'!$AC41,0) + IFERROR(INDEX(WAC_Item_Cost,MATCH(1,(J$1=WAC_District)*('Blend Sheet'!$AD$4=WAC_IIN),0))*'Blend Sheet'!$AD41,0) + IFERROR(INDEX(WAC_Item_Cost,MATCH(1,(J$1=WAC_District)*('Blend Sheet'!$AE$4=WAC_IIN),0))*'Blend Sheet'!$AE41,0) + IFERROR(INDEX(WAC_Item_Cost,MATCH(1,(J$1=WAC_District)*('Blend Sheet'!$AF$4=WAC_IIN),0))*'Blend Sheet'!$AF41,0) + IFERROR(INDEX(WAC_Item_Cost,MATCH(1,(J$1=WAC_District)*('Blend Sheet'!$AG$4=WAC_IIN),0))*'Blend Sheet'!$AG41,0) + IFERROR(INDEX(WAC_Item_Cost,MATCH(1,(J$1=WAC_District)*('Blend Sheet'!$AH$4=WAC_IIN),0))*'Blend Sheet'!$AH41,0) + IFERROR(INDEX(WAC_Item_Cost,MATCH(1,(J$1=WAC_District)*('Blend Sheet'!$AI$4=WAC_IIN),0))*'Blend Sheet'!$AI41,0) + IFERROR(INDEX(WAC_Item_Cost,MATCH(1,(J$1=WAC_District)*('Blend Sheet'!$AJ$4=WAC_IIN),0))*'Blend Sheet'!$AJ41,0) + IFERROR(INDEX(WAC_Item_Cost,MATCH(1,(J$1=WAC_District)*('Blend Sheet'!$AK$4=WAC_IIN),0))*'Blend Sheet'!$AK41,0) + IFERROR(INDEX(WAC_Item_Cost,MATCH(1,(J$1=WAC_District)*('Blend Sheet'!$AL$4=WAC_IIN),0))*'Blend Sheet'!$AL41,0) + IFERROR(INDEX(WAC_Item_Cost,MATCH(1,(J$1=WAC_District)*('Blend Sheet'!$AM$4=WAC_IIN),0))*'Blend Sheet'!$AM41,0) + IFERROR(INDEX(WAC_Item_Cost,MATCH(1,(J$1=WAC_District)*('Blend Sheet'!$AN$4=WAC_IIN),0))*'Blend Sheet'!$AN41,0) + IFERROR(INDEX(WAC_Item_Cost,MATCH(1,(J$1=WAC_District)*('Blend Sheet'!$AO$4=WAC_IIN),0))*'Blend Sheet'!$AO41,0) + IFERROR(INDEX(WAC_Item_Cost,MATCH(1,(J$1=WAC_District)*('Blend Sheet'!$AP$4=WAC_IIN),0))*'Blend Sheet'!$AP41/1000,0)</f>
        <v>230.72536306999999</v>
      </c>
      <c r="K38" s="245">
        <f t="array" ref="K38">IFERROR(INDEX(WAC_Item_Cost,MATCH(1,(K$1=WAC_District)*('Blend Sheet'!$C$4=WAC_IIN),0))*'Blend Sheet'!$C41/1000,0) + IFERROR(INDEX(WAC_Item_Cost,MATCH(1,(K$1=WAC_District)*('Blend Sheet'!$D$4=WAC_IIN),0))*'Blend Sheet'!$D41/1000,0) + IFERROR(INDEX(WAC_Item_Cost,MATCH(1,(K$1=WAC_District)*('Blend Sheet'!$E$4=WAC_IIN),0))*'Blend Sheet'!$E41/1000,0) + IFERROR(INDEX(WAC_Item_Cost,MATCH(1,(K$1=WAC_District)*('Blend Sheet'!$F$4=WAC_IIN),0))*'Blend Sheet'!$F41/1000,0)  + IFERROR(INDEX(WAC_Item_Cost,MATCH(1,(K$1=WAC_District)*('Blend Sheet'!$G$4=WAC_IIN),0))*'Blend Sheet'!$G41,0) + IFERROR(INDEX(WAC_Item_Cost,MATCH(1,(K$1=WAC_District)*('Blend Sheet'!$H$4=WAC_IIN),0))*'Blend Sheet'!$H41,0)  + IFERROR(INDEX(WAC_Item_Cost,MATCH(1,(K$1=WAC_District)*('Blend Sheet'!$I$4=WAC_IIN),0))*'Blend Sheet'!$I41,0) + IFERROR(INDEX(WAC_Item_Cost,MATCH(1,(K$1=WAC_District)*('Blend Sheet'!$J$4=WAC_IIN),0))*'Blend Sheet'!$J41,0) + IFERROR(INDEX(WAC_Item_Cost,MATCH(1,(K$1=WAC_District)*('Blend Sheet'!$K$4=WAC_IIN),0))*'Blend Sheet'!$K41,0) + IFERROR(INDEX(WAC_Item_Cost,MATCH(1,(K$1=WAC_District)*('Blend Sheet'!$L$4=WAC_IIN),0))*'Blend Sheet'!$L41,0) + IFERROR(INDEX(WAC_Item_Cost,MATCH(1,(K$1=WAC_District)*('Blend Sheet'!$M$4=WAC_IIN),0))*'Blend Sheet'!$M41,0) + IFERROR(INDEX(WAC_Item_Cost,MATCH(1,(K$1=WAC_District)*('Blend Sheet'!$N$4=WAC_IIN),0))*'Blend Sheet'!$N41,0) + IFERROR(INDEX(WAC_Item_Cost,MATCH(1,(K$1=WAC_District)*('Blend Sheet'!$O$4=WAC_IIN),0))*'Blend Sheet'!$O41,0) + IFERROR(INDEX(WAC_Item_Cost,MATCH(1,(K$1=WAC_District)*('Blend Sheet'!$P$4=WAC_IIN),0))*'Blend Sheet'!$P41,0) + IFERROR(INDEX(WAC_Item_Cost,MATCH(1,(K$1=WAC_District)*('Blend Sheet'!$Q$4=WAC_IIN),0))*'Blend Sheet'!$Q41,0) + IFERROR(INDEX(WAC_Item_Cost,MATCH(1,(K$1=WAC_District)*('Blend Sheet'!$R$4=WAC_IIN),0))*'Blend Sheet'!$R41,0) + IFERROR(INDEX(WAC_Item_Cost,MATCH(1,(K$1=WAC_District)*('Blend Sheet'!$S$4=WAC_IIN),0))*'Blend Sheet'!$S41,0) + IFERROR(INDEX(WAC_Item_Cost,MATCH(1,(K$1=WAC_District)*('Blend Sheet'!$T$4=WAC_IIN),0))*'Blend Sheet'!$T41,0) + IFERROR(INDEX(WAC_Item_Cost,MATCH(1,(K$1=WAC_District)*('Blend Sheet'!$U$4=WAC_IIN),0))*'Blend Sheet'!$U41,0) + IFERROR(INDEX(WAC_Item_Cost,MATCH(1,(K$1=WAC_District)*('Blend Sheet'!$V$4=WAC_IIN),0))*'Blend Sheet'!$V41,0) + IFERROR(INDEX(WAC_Item_Cost,MATCH(1,(K$1=WAC_District)*('Blend Sheet'!$W$4=WAC_IIN),0))*'Blend Sheet'!$W41,0) + IFERROR(INDEX(WAC_Item_Cost,MATCH(1,(K$1=WAC_District)*('Blend Sheet'!$X$4=WAC_IIN),0))*'Blend Sheet'!$X41,0) + IFERROR(INDEX(WAC_Item_Cost,MATCH(1,(K$1=WAC_District)*('Blend Sheet'!$Y$4=WAC_IIN),0))*'Blend Sheet'!$Y41,0) + IFERROR(INDEX(WAC_Item_Cost,MATCH(1,(K$1=WAC_District)*('Blend Sheet'!$Z$4=WAC_IIN),0))*'Blend Sheet'!$Z41,0) + IFERROR(INDEX(WAC_Item_Cost,MATCH(1,(K$1=WAC_District)*('Blend Sheet'!$AA$4=WAC_IIN),0))*'Blend Sheet'!$AA41,0) + IFERROR(INDEX(WAC_Item_Cost,MATCH(1,(K$1=WAC_District)*('Blend Sheet'!$AB$4=WAC_IIN),0))*'Blend Sheet'!$AB41,0) + IFERROR(INDEX(WAC_Item_Cost,MATCH(1,(K$1=WAC_District)*('Blend Sheet'!$AC$4=WAC_IIN),0))*'Blend Sheet'!$AC41,0) + IFERROR(INDEX(WAC_Item_Cost,MATCH(1,(K$1=WAC_District)*('Blend Sheet'!$AD$4=WAC_IIN),0))*'Blend Sheet'!$AD41,0) + IFERROR(INDEX(WAC_Item_Cost,MATCH(1,(K$1=WAC_District)*('Blend Sheet'!$AE$4=WAC_IIN),0))*'Blend Sheet'!$AE41,0) + IFERROR(INDEX(WAC_Item_Cost,MATCH(1,(K$1=WAC_District)*('Blend Sheet'!$AF$4=WAC_IIN),0))*'Blend Sheet'!$AF41,0) + IFERROR(INDEX(WAC_Item_Cost,MATCH(1,(K$1=WAC_District)*('Blend Sheet'!$AG$4=WAC_IIN),0))*'Blend Sheet'!$AG41,0) + IFERROR(INDEX(WAC_Item_Cost,MATCH(1,(K$1=WAC_District)*('Blend Sheet'!$AH$4=WAC_IIN),0))*'Blend Sheet'!$AH41,0) + IFERROR(INDEX(WAC_Item_Cost,MATCH(1,(K$1=WAC_District)*('Blend Sheet'!$AI$4=WAC_IIN),0))*'Blend Sheet'!$AI41,0) + IFERROR(INDEX(WAC_Item_Cost,MATCH(1,(K$1=WAC_District)*('Blend Sheet'!$AJ$4=WAC_IIN),0))*'Blend Sheet'!$AJ41,0) + IFERROR(INDEX(WAC_Item_Cost,MATCH(1,(K$1=WAC_District)*('Blend Sheet'!$AK$4=WAC_IIN),0))*'Blend Sheet'!$AK41,0) + IFERROR(INDEX(WAC_Item_Cost,MATCH(1,(K$1=WAC_District)*('Blend Sheet'!$AL$4=WAC_IIN),0))*'Blend Sheet'!$AL41,0) + IFERROR(INDEX(WAC_Item_Cost,MATCH(1,(K$1=WAC_District)*('Blend Sheet'!$AM$4=WAC_IIN),0))*'Blend Sheet'!$AM41,0) + IFERROR(INDEX(WAC_Item_Cost,MATCH(1,(K$1=WAC_District)*('Blend Sheet'!$AN$4=WAC_IIN),0))*'Blend Sheet'!$AN41,0) + IFERROR(INDEX(WAC_Item_Cost,MATCH(1,(K$1=WAC_District)*('Blend Sheet'!$AO$4=WAC_IIN),0))*'Blend Sheet'!$AO41,0) + IFERROR(INDEX(WAC_Item_Cost,MATCH(1,(K$1=WAC_District)*('Blend Sheet'!$AP$4=WAC_IIN),0))*'Blend Sheet'!$AP41/1000,0)</f>
        <v>113.72064938999999</v>
      </c>
      <c r="L38" s="245">
        <f t="array" ref="L38">IFERROR(INDEX(WAC_Item_Cost,MATCH(1,(L$1=WAC_District)*('Blend Sheet'!$C$4=WAC_IIN),0))*'Blend Sheet'!$C41/1000,0) + IFERROR(INDEX(WAC_Item_Cost,MATCH(1,(L$1=WAC_District)*('Blend Sheet'!$D$4=WAC_IIN),0))*'Blend Sheet'!$D41/1000,0) + IFERROR(INDEX(WAC_Item_Cost,MATCH(1,(L$1=WAC_District)*('Blend Sheet'!$E$4=WAC_IIN),0))*'Blend Sheet'!$E41/1000,0) + IFERROR(INDEX(WAC_Item_Cost,MATCH(1,(L$1=WAC_District)*('Blend Sheet'!$F$4=WAC_IIN),0))*'Blend Sheet'!$F41/1000,0)  + IFERROR(INDEX(WAC_Item_Cost,MATCH(1,(L$1=WAC_District)*('Blend Sheet'!$G$4=WAC_IIN),0))*'Blend Sheet'!$G41,0) + IFERROR(INDEX(WAC_Item_Cost,MATCH(1,(L$1=WAC_District)*('Blend Sheet'!$H$4=WAC_IIN),0))*'Blend Sheet'!$H41,0)  + IFERROR(INDEX(WAC_Item_Cost,MATCH(1,(L$1=WAC_District)*('Blend Sheet'!$I$4=WAC_IIN),0))*'Blend Sheet'!$I41,0) + IFERROR(INDEX(WAC_Item_Cost,MATCH(1,(L$1=WAC_District)*('Blend Sheet'!$J$4=WAC_IIN),0))*'Blend Sheet'!$J41,0) + IFERROR(INDEX(WAC_Item_Cost,MATCH(1,(L$1=WAC_District)*('Blend Sheet'!$K$4=WAC_IIN),0))*'Blend Sheet'!$K41,0) + IFERROR(INDEX(WAC_Item_Cost,MATCH(1,(L$1=WAC_District)*('Blend Sheet'!$L$4=WAC_IIN),0))*'Blend Sheet'!$L41,0) + IFERROR(INDEX(WAC_Item_Cost,MATCH(1,(L$1=WAC_District)*('Blend Sheet'!$M$4=WAC_IIN),0))*'Blend Sheet'!$M41,0) + IFERROR(INDEX(WAC_Item_Cost,MATCH(1,(L$1=WAC_District)*('Blend Sheet'!$N$4=WAC_IIN),0))*'Blend Sheet'!$N41,0) + IFERROR(INDEX(WAC_Item_Cost,MATCH(1,(L$1=WAC_District)*('Blend Sheet'!$O$4=WAC_IIN),0))*'Blend Sheet'!$O41,0) + IFERROR(INDEX(WAC_Item_Cost,MATCH(1,(L$1=WAC_District)*('Blend Sheet'!$P$4=WAC_IIN),0))*'Blend Sheet'!$P41,0) + IFERROR(INDEX(WAC_Item_Cost,MATCH(1,(L$1=WAC_District)*('Blend Sheet'!$Q$4=WAC_IIN),0))*'Blend Sheet'!$Q41,0) + IFERROR(INDEX(WAC_Item_Cost,MATCH(1,(L$1=WAC_District)*('Blend Sheet'!$R$4=WAC_IIN),0))*'Blend Sheet'!$R41,0) + IFERROR(INDEX(WAC_Item_Cost,MATCH(1,(L$1=WAC_District)*('Blend Sheet'!$S$4=WAC_IIN),0))*'Blend Sheet'!$S41,0) + IFERROR(INDEX(WAC_Item_Cost,MATCH(1,(L$1=WAC_District)*('Blend Sheet'!$T$4=WAC_IIN),0))*'Blend Sheet'!$T41,0) + IFERROR(INDEX(WAC_Item_Cost,MATCH(1,(L$1=WAC_District)*('Blend Sheet'!$U$4=WAC_IIN),0))*'Blend Sheet'!$U41,0) + IFERROR(INDEX(WAC_Item_Cost,MATCH(1,(L$1=WAC_District)*('Blend Sheet'!$V$4=WAC_IIN),0))*'Blend Sheet'!$V41,0) + IFERROR(INDEX(WAC_Item_Cost,MATCH(1,(L$1=WAC_District)*('Blend Sheet'!$W$4=WAC_IIN),0))*'Blend Sheet'!$W41,0) + IFERROR(INDEX(WAC_Item_Cost,MATCH(1,(L$1=WAC_District)*('Blend Sheet'!$X$4=WAC_IIN),0))*'Blend Sheet'!$X41,0) + IFERROR(INDEX(WAC_Item_Cost,MATCH(1,(L$1=WAC_District)*('Blend Sheet'!$Y$4=WAC_IIN),0))*'Blend Sheet'!$Y41,0) + IFERROR(INDEX(WAC_Item_Cost,MATCH(1,(L$1=WAC_District)*('Blend Sheet'!$Z$4=WAC_IIN),0))*'Blend Sheet'!$Z41,0) + IFERROR(INDEX(WAC_Item_Cost,MATCH(1,(L$1=WAC_District)*('Blend Sheet'!$AA$4=WAC_IIN),0))*'Blend Sheet'!$AA41,0) + IFERROR(INDEX(WAC_Item_Cost,MATCH(1,(L$1=WAC_District)*('Blend Sheet'!$AB$4=WAC_IIN),0))*'Blend Sheet'!$AB41,0) + IFERROR(INDEX(WAC_Item_Cost,MATCH(1,(L$1=WAC_District)*('Blend Sheet'!$AC$4=WAC_IIN),0))*'Blend Sheet'!$AC41,0) + IFERROR(INDEX(WAC_Item_Cost,MATCH(1,(L$1=WAC_District)*('Blend Sheet'!$AD$4=WAC_IIN),0))*'Blend Sheet'!$AD41,0) + IFERROR(INDEX(WAC_Item_Cost,MATCH(1,(L$1=WAC_District)*('Blend Sheet'!$AE$4=WAC_IIN),0))*'Blend Sheet'!$AE41,0) + IFERROR(INDEX(WAC_Item_Cost,MATCH(1,(L$1=WAC_District)*('Blend Sheet'!$AF$4=WAC_IIN),0))*'Blend Sheet'!$AF41,0) + IFERROR(INDEX(WAC_Item_Cost,MATCH(1,(L$1=WAC_District)*('Blend Sheet'!$AG$4=WAC_IIN),0))*'Blend Sheet'!$AG41,0) + IFERROR(INDEX(WAC_Item_Cost,MATCH(1,(L$1=WAC_District)*('Blend Sheet'!$AH$4=WAC_IIN),0))*'Blend Sheet'!$AH41,0) + IFERROR(INDEX(WAC_Item_Cost,MATCH(1,(L$1=WAC_District)*('Blend Sheet'!$AI$4=WAC_IIN),0))*'Blend Sheet'!$AI41,0) + IFERROR(INDEX(WAC_Item_Cost,MATCH(1,(L$1=WAC_District)*('Blend Sheet'!$AJ$4=WAC_IIN),0))*'Blend Sheet'!$AJ41,0) + IFERROR(INDEX(WAC_Item_Cost,MATCH(1,(L$1=WAC_District)*('Blend Sheet'!$AK$4=WAC_IIN),0))*'Blend Sheet'!$AK41,0) + IFERROR(INDEX(WAC_Item_Cost,MATCH(1,(L$1=WAC_District)*('Blend Sheet'!$AL$4=WAC_IIN),0))*'Blend Sheet'!$AL41,0) + IFERROR(INDEX(WAC_Item_Cost,MATCH(1,(L$1=WAC_District)*('Blend Sheet'!$AM$4=WAC_IIN),0))*'Blend Sheet'!$AM41,0) + IFERROR(INDEX(WAC_Item_Cost,MATCH(1,(L$1=WAC_District)*('Blend Sheet'!$AN$4=WAC_IIN),0))*'Blend Sheet'!$AN41,0) + IFERROR(INDEX(WAC_Item_Cost,MATCH(1,(L$1=WAC_District)*('Blend Sheet'!$AO$4=WAC_IIN),0))*'Blend Sheet'!$AO41,0) + IFERROR(INDEX(WAC_Item_Cost,MATCH(1,(L$1=WAC_District)*('Blend Sheet'!$AP$4=WAC_IIN),0))*'Blend Sheet'!$AP41/1000,0)</f>
        <v>125.63431163</v>
      </c>
    </row>
    <row r="39" spans="1:12" x14ac:dyDescent="0.25">
      <c r="A39" t="str">
        <f>'Blend Sheet'!A42</f>
        <v>EXPANDOmix PRO LT (Sask)</v>
      </c>
      <c r="B39" s="245"/>
      <c r="C39" s="245"/>
      <c r="D39" s="245">
        <f t="array" ref="D39">IFERROR(INDEX(WAC_Item_Cost,MATCH(1,(D$1=WAC_District)*('Blend Sheet'!$C$4=WAC_IIN),0))*'Blend Sheet'!$C42/1000,0) + IFERROR(INDEX(WAC_Item_Cost,MATCH(1,(D$1=WAC_District)*('Blend Sheet'!$D$4=WAC_IIN),0))*'Blend Sheet'!$D42/1000,0) + IFERROR(INDEX(WAC_Item_Cost,MATCH(1,(D$1=WAC_District)*('Blend Sheet'!$E$4=WAC_IIN),0))*'Blend Sheet'!$E42/1000,0) + IFERROR(INDEX(WAC_Item_Cost,MATCH(1,(D$1=WAC_District)*('Blend Sheet'!$F$4=WAC_IIN),0))*'Blend Sheet'!$F42/1000,0)  + IFERROR(INDEX(WAC_Item_Cost,MATCH(1,(D$1=WAC_District)*('Blend Sheet'!$G$4=WAC_IIN),0))*'Blend Sheet'!$G42,0) + IFERROR(INDEX(WAC_Item_Cost,MATCH(1,(D$1=WAC_District)*('Blend Sheet'!$H$4=WAC_IIN),0))*'Blend Sheet'!$H42,0)  + IFERROR(INDEX(WAC_Item_Cost,MATCH(1,(D$1=WAC_District)*('Blend Sheet'!$I$4=WAC_IIN),0))*'Blend Sheet'!$I42,0) + IFERROR(INDEX(WAC_Item_Cost,MATCH(1,(D$1=WAC_District)*('Blend Sheet'!$J$4=WAC_IIN),0))*'Blend Sheet'!$J42,0) + IFERROR(INDEX(WAC_Item_Cost,MATCH(1,(D$1=WAC_District)*('Blend Sheet'!$K$4=WAC_IIN),0))*'Blend Sheet'!$K42,0) + IFERROR(INDEX(WAC_Item_Cost,MATCH(1,(D$1=WAC_District)*('Blend Sheet'!$L$4=WAC_IIN),0))*'Blend Sheet'!$L42,0) + IFERROR(INDEX(WAC_Item_Cost,MATCH(1,(D$1=WAC_District)*('Blend Sheet'!$M$4=WAC_IIN),0))*'Blend Sheet'!$M42,0) + IFERROR(INDEX(WAC_Item_Cost,MATCH(1,(D$1=WAC_District)*('Blend Sheet'!$N$4=WAC_IIN),0))*'Blend Sheet'!$N42,0) + IFERROR(INDEX(WAC_Item_Cost,MATCH(1,(D$1=WAC_District)*('Blend Sheet'!$O$4=WAC_IIN),0))*'Blend Sheet'!$O42,0) + IFERROR(INDEX(WAC_Item_Cost,MATCH(1,(D$1=WAC_District)*('Blend Sheet'!$P$4=WAC_IIN),0))*'Blend Sheet'!$P42,0) + IFERROR(INDEX(WAC_Item_Cost,MATCH(1,(D$1=WAC_District)*('Blend Sheet'!$Q$4=WAC_IIN),0))*'Blend Sheet'!$Q42,0) + IFERROR(INDEX(WAC_Item_Cost,MATCH(1,(D$1=WAC_District)*('Blend Sheet'!$R$4=WAC_IIN),0))*'Blend Sheet'!$R42,0) + IFERROR(INDEX(WAC_Item_Cost,MATCH(1,(D$1=WAC_District)*('Blend Sheet'!$S$4=WAC_IIN),0))*'Blend Sheet'!$S42,0) + IFERROR(INDEX(WAC_Item_Cost,MATCH(1,(D$1=WAC_District)*('Blend Sheet'!$T$4=WAC_IIN),0))*'Blend Sheet'!$T42,0) + IFERROR(INDEX(WAC_Item_Cost,MATCH(1,(D$1=WAC_District)*('Blend Sheet'!$U$4=WAC_IIN),0))*'Blend Sheet'!$U42,0) + IFERROR(INDEX(WAC_Item_Cost,MATCH(1,(D$1=WAC_District)*('Blend Sheet'!$V$4=WAC_IIN),0))*'Blend Sheet'!$V42,0) + IFERROR(INDEX(WAC_Item_Cost,MATCH(1,(D$1=WAC_District)*('Blend Sheet'!$W$4=WAC_IIN),0))*'Blend Sheet'!$W42,0) + IFERROR(INDEX(WAC_Item_Cost,MATCH(1,(D$1=WAC_District)*('Blend Sheet'!$X$4=WAC_IIN),0))*'Blend Sheet'!$X42,0) + IFERROR(INDEX(WAC_Item_Cost,MATCH(1,(D$1=WAC_District)*('Blend Sheet'!$Y$4=WAC_IIN),0))*'Blend Sheet'!$Y42,0) + IFERROR(INDEX(WAC_Item_Cost,MATCH(1,(D$1=WAC_District)*('Blend Sheet'!$Z$4=WAC_IIN),0))*'Blend Sheet'!$Z42,0) + IFERROR(INDEX(WAC_Item_Cost,MATCH(1,(D$1=WAC_District)*('Blend Sheet'!$AA$4=WAC_IIN),0))*'Blend Sheet'!$AA42,0) + IFERROR(INDEX(WAC_Item_Cost,MATCH(1,(D$1=WAC_District)*('Blend Sheet'!$AB$4=WAC_IIN),0))*'Blend Sheet'!$AB42,0) + IFERROR(INDEX(WAC_Item_Cost,MATCH(1,(D$1=WAC_District)*('Blend Sheet'!$AC$4=WAC_IIN),0))*'Blend Sheet'!$AC42,0) + IFERROR(INDEX(WAC_Item_Cost,MATCH(1,(D$1=WAC_District)*('Blend Sheet'!$AD$4=WAC_IIN),0))*'Blend Sheet'!$AD42,0) + IFERROR(INDEX(WAC_Item_Cost,MATCH(1,(D$1=WAC_District)*('Blend Sheet'!$AE$4=WAC_IIN),0))*'Blend Sheet'!$AE42,0) + IFERROR(INDEX(WAC_Item_Cost,MATCH(1,(D$1=WAC_District)*('Blend Sheet'!$AF$4=WAC_IIN),0))*'Blend Sheet'!$AF42,0) + IFERROR(INDEX(WAC_Item_Cost,MATCH(1,(D$1=WAC_District)*('Blend Sheet'!$AG$4=WAC_IIN),0))*'Blend Sheet'!$AG42,0) + IFERROR(INDEX(WAC_Item_Cost,MATCH(1,(D$1=WAC_District)*('Blend Sheet'!$AH$4=WAC_IIN),0))*'Blend Sheet'!$AH42,0) + IFERROR(INDEX(WAC_Item_Cost,MATCH(1,(D$1=WAC_District)*('Blend Sheet'!$AI$4=WAC_IIN),0))*'Blend Sheet'!$AI42,0) + IFERROR(INDEX(WAC_Item_Cost,MATCH(1,(D$1=WAC_District)*('Blend Sheet'!$AJ$4=WAC_IIN),0))*'Blend Sheet'!$AJ42,0) + IFERROR(INDEX(WAC_Item_Cost,MATCH(1,(D$1=WAC_District)*('Blend Sheet'!$AK$4=WAC_IIN),0))*'Blend Sheet'!$AK42,0) + IFERROR(INDEX(WAC_Item_Cost,MATCH(1,(D$1=WAC_District)*('Blend Sheet'!$AL$4=WAC_IIN),0))*'Blend Sheet'!$AL42,0) + IFERROR(INDEX(WAC_Item_Cost,MATCH(1,(D$1=WAC_District)*('Blend Sheet'!$AM$4=WAC_IIN),0))*'Blend Sheet'!$AM42,0) + IFERROR(INDEX(WAC_Item_Cost,MATCH(1,(D$1=WAC_District)*('Blend Sheet'!$AN$4=WAC_IIN),0))*'Blend Sheet'!$AN42,0) + IFERROR(INDEX(WAC_Item_Cost,MATCH(1,(D$1=WAC_District)*('Blend Sheet'!$AO$4=WAC_IIN),0))*'Blend Sheet'!$AO42,0) + IFERROR(INDEX(WAC_Item_Cost,MATCH(1,(D$1=WAC_District)*('Blend Sheet'!$AP$4=WAC_IIN),0))*'Blend Sheet'!$AP42/1000,0)</f>
        <v>226.08469836</v>
      </c>
      <c r="E39" s="245"/>
      <c r="F39" s="245"/>
      <c r="G39" s="245"/>
      <c r="H39" s="245"/>
      <c r="I39" s="245"/>
      <c r="J39" s="245"/>
      <c r="K39" s="245"/>
      <c r="L39" s="245"/>
    </row>
    <row r="40" spans="1:12" x14ac:dyDescent="0.25">
      <c r="A40" t="str">
        <f>'Blend Sheet'!A43</f>
        <v>Expandomix HT</v>
      </c>
      <c r="B40" s="245">
        <f t="array" ref="B40">IFERROR(INDEX(WAC_Item_Cost,MATCH(1,(B$1=WAC_District)*('Blend Sheet'!$C$4=WAC_IIN),0))*'Blend Sheet'!$C43/1000,0) + IFERROR(INDEX(WAC_Item_Cost,MATCH(1,(B$1=WAC_District)*('Blend Sheet'!$D$4=WAC_IIN),0))*'Blend Sheet'!$D43/1000,0) + IFERROR(INDEX(WAC_Item_Cost,MATCH(1,(B$1=WAC_District)*('Blend Sheet'!$E$4=WAC_IIN),0))*'Blend Sheet'!$E43/1000,0) + IFERROR(INDEX(WAC_Item_Cost,MATCH(1,(B$1=WAC_District)*('Blend Sheet'!$F$4=WAC_IIN),0))*'Blend Sheet'!$F43/1000,0)  + IFERROR(INDEX(WAC_Item_Cost,MATCH(1,(B$1=WAC_District)*('Blend Sheet'!$G$4=WAC_IIN),0))*'Blend Sheet'!$G43,0) + IFERROR(INDEX(WAC_Item_Cost,MATCH(1,(B$1=WAC_District)*('Blend Sheet'!$H$4=WAC_IIN),0))*'Blend Sheet'!$H43,0)  + IFERROR(INDEX(WAC_Item_Cost,MATCH(1,(B$1=WAC_District)*('Blend Sheet'!$I$4=WAC_IIN),0))*'Blend Sheet'!$I43,0) + IFERROR(INDEX(WAC_Item_Cost,MATCH(1,(B$1=WAC_District)*('Blend Sheet'!$J$4=WAC_IIN),0))*'Blend Sheet'!$J43,0) + IFERROR(INDEX(WAC_Item_Cost,MATCH(1,(B$1=WAC_District)*('Blend Sheet'!$K$4=WAC_IIN),0))*'Blend Sheet'!$K43,0) + IFERROR(INDEX(WAC_Item_Cost,MATCH(1,(B$1=WAC_District)*('Blend Sheet'!$L$4=WAC_IIN),0))*'Blend Sheet'!$L43,0) + IFERROR(INDEX(WAC_Item_Cost,MATCH(1,(B$1=WAC_District)*('Blend Sheet'!$M$4=WAC_IIN),0))*'Blend Sheet'!$M43,0) + IFERROR(INDEX(WAC_Item_Cost,MATCH(1,(B$1=WAC_District)*('Blend Sheet'!$N$4=WAC_IIN),0))*'Blend Sheet'!$N43,0) + IFERROR(INDEX(WAC_Item_Cost,MATCH(1,(B$1=WAC_District)*('Blend Sheet'!$O$4=WAC_IIN),0))*'Blend Sheet'!$O43,0) + IFERROR(INDEX(WAC_Item_Cost,MATCH(1,(B$1=WAC_District)*('Blend Sheet'!$P$4=WAC_IIN),0))*'Blend Sheet'!$P43,0) + IFERROR(INDEX(WAC_Item_Cost,MATCH(1,(B$1=WAC_District)*('Blend Sheet'!$Q$4=WAC_IIN),0))*'Blend Sheet'!$Q43,0) + IFERROR(INDEX(WAC_Item_Cost,MATCH(1,(B$1=WAC_District)*('Blend Sheet'!$R$4=WAC_IIN),0))*'Blend Sheet'!$R43,0) + IFERROR(INDEX(WAC_Item_Cost,MATCH(1,(B$1=WAC_District)*('Blend Sheet'!$S$4=WAC_IIN),0))*'Blend Sheet'!$S43,0) + IFERROR(INDEX(WAC_Item_Cost,MATCH(1,(B$1=WAC_District)*('Blend Sheet'!$T$4=WAC_IIN),0))*'Blend Sheet'!$T43,0) + IFERROR(INDEX(WAC_Item_Cost,MATCH(1,(B$1=WAC_District)*('Blend Sheet'!$U$4=WAC_IIN),0))*'Blend Sheet'!$U43,0) + IFERROR(INDEX(WAC_Item_Cost,MATCH(1,(B$1=WAC_District)*('Blend Sheet'!$V$4=WAC_IIN),0))*'Blend Sheet'!$V43,0) + IFERROR(INDEX(WAC_Item_Cost,MATCH(1,(B$1=WAC_District)*('Blend Sheet'!$W$4=WAC_IIN),0))*'Blend Sheet'!$W43,0) + IFERROR(INDEX(WAC_Item_Cost,MATCH(1,(B$1=WAC_District)*('Blend Sheet'!$X$4=WAC_IIN),0))*'Blend Sheet'!$X43,0) + IFERROR(INDEX(WAC_Item_Cost,MATCH(1,(B$1=WAC_District)*('Blend Sheet'!$Y$4=WAC_IIN),0))*'Blend Sheet'!$Y43,0) + IFERROR(INDEX(WAC_Item_Cost,MATCH(1,(B$1=WAC_District)*('Blend Sheet'!$Z$4=WAC_IIN),0))*'Blend Sheet'!$Z43,0) + IFERROR(INDEX(WAC_Item_Cost,MATCH(1,(B$1=WAC_District)*('Blend Sheet'!$AA$4=WAC_IIN),0))*'Blend Sheet'!$AA43,0) + IFERROR(INDEX(WAC_Item_Cost,MATCH(1,(B$1=WAC_District)*('Blend Sheet'!$AB$4=WAC_IIN),0))*'Blend Sheet'!$AB43,0) + IFERROR(INDEX(WAC_Item_Cost,MATCH(1,(B$1=WAC_District)*('Blend Sheet'!$AC$4=WAC_IIN),0))*'Blend Sheet'!$AC43,0) + IFERROR(INDEX(WAC_Item_Cost,MATCH(1,(B$1=WAC_District)*('Blend Sheet'!$AD$4=WAC_IIN),0))*'Blend Sheet'!$AD43,0) + IFERROR(INDEX(WAC_Item_Cost,MATCH(1,(B$1=WAC_District)*('Blend Sheet'!$AE$4=WAC_IIN),0))*'Blend Sheet'!$AE43,0) + IFERROR(INDEX(WAC_Item_Cost,MATCH(1,(B$1=WAC_District)*('Blend Sheet'!$AF$4=WAC_IIN),0))*'Blend Sheet'!$AF43,0) + IFERROR(INDEX(WAC_Item_Cost,MATCH(1,(B$1=WAC_District)*('Blend Sheet'!$AG$4=WAC_IIN),0))*'Blend Sheet'!$AG43,0) + IFERROR(INDEX(WAC_Item_Cost,MATCH(1,(B$1=WAC_District)*('Blend Sheet'!$AH$4=WAC_IIN),0))*'Blend Sheet'!$AH43,0) + IFERROR(INDEX(WAC_Item_Cost,MATCH(1,(B$1=WAC_District)*('Blend Sheet'!$AI$4=WAC_IIN),0))*'Blend Sheet'!$AI43,0) + IFERROR(INDEX(WAC_Item_Cost,MATCH(1,(B$1=WAC_District)*('Blend Sheet'!$AJ$4=WAC_IIN),0))*'Blend Sheet'!$AJ43,0) + IFERROR(INDEX(WAC_Item_Cost,MATCH(1,(B$1=WAC_District)*('Blend Sheet'!$AK$4=WAC_IIN),0))*'Blend Sheet'!$AK43,0) + IFERROR(INDEX(WAC_Item_Cost,MATCH(1,(B$1=WAC_District)*('Blend Sheet'!$AL$4=WAC_IIN),0))*'Blend Sheet'!$AL43,0) + IFERROR(INDEX(WAC_Item_Cost,MATCH(1,(B$1=WAC_District)*('Blend Sheet'!$AM$4=WAC_IIN),0))*'Blend Sheet'!$AM43,0) + IFERROR(INDEX(WAC_Item_Cost,MATCH(1,(B$1=WAC_District)*('Blend Sheet'!$AN$4=WAC_IIN),0))*'Blend Sheet'!$AN43,0) + IFERROR(INDEX(WAC_Item_Cost,MATCH(1,(B$1=WAC_District)*('Blend Sheet'!$AO$4=WAC_IIN),0))*'Blend Sheet'!$AO43,0) + IFERROR(INDEX(WAC_Item_Cost,MATCH(1,(B$1=WAC_District)*('Blend Sheet'!$AP$4=WAC_IIN),0))*'Blend Sheet'!$AP43/1000,0)</f>
        <v>261.47570846100001</v>
      </c>
      <c r="C40" s="245">
        <f t="array" ref="C40">IFERROR(INDEX(WAC_Item_Cost,MATCH(1,(C$1=WAC_District)*('Blend Sheet'!$C$4=WAC_IIN),0))*'Blend Sheet'!$C43/1000,0) + IFERROR(INDEX(WAC_Item_Cost,MATCH(1,(C$1=WAC_District)*('Blend Sheet'!$D$4=WAC_IIN),0))*'Blend Sheet'!$D43/1000,0) + IFERROR(INDEX(WAC_Item_Cost,MATCH(1,(C$1=WAC_District)*('Blend Sheet'!$E$4=WAC_IIN),0))*'Blend Sheet'!$E43/1000,0) + IFERROR(INDEX(WAC_Item_Cost,MATCH(1,(C$1=WAC_District)*('Blend Sheet'!$F$4=WAC_IIN),0))*'Blend Sheet'!$F43/1000,0)  + IFERROR(INDEX(WAC_Item_Cost,MATCH(1,(C$1=WAC_District)*('Blend Sheet'!$G$4=WAC_IIN),0))*'Blend Sheet'!$G43,0) + IFERROR(INDEX(WAC_Item_Cost,MATCH(1,(C$1=WAC_District)*('Blend Sheet'!$H$4=WAC_IIN),0))*'Blend Sheet'!$H43,0)  + IFERROR(INDEX(WAC_Item_Cost,MATCH(1,(C$1=WAC_District)*('Blend Sheet'!$I$4=WAC_IIN),0))*'Blend Sheet'!$I43,0) + IFERROR(INDEX(WAC_Item_Cost,MATCH(1,(C$1=WAC_District)*('Blend Sheet'!$J$4=WAC_IIN),0))*'Blend Sheet'!$J43,0) + IFERROR(INDEX(WAC_Item_Cost,MATCH(1,(C$1=WAC_District)*('Blend Sheet'!$K$4=WAC_IIN),0))*'Blend Sheet'!$K43,0) + IFERROR(INDEX(WAC_Item_Cost,MATCH(1,(C$1=WAC_District)*('Blend Sheet'!$L$4=WAC_IIN),0))*'Blend Sheet'!$L43,0) + IFERROR(INDEX(WAC_Item_Cost,MATCH(1,(C$1=WAC_District)*('Blend Sheet'!$M$4=WAC_IIN),0))*'Blend Sheet'!$M43,0) + IFERROR(INDEX(WAC_Item_Cost,MATCH(1,(C$1=WAC_District)*('Blend Sheet'!$N$4=WAC_IIN),0))*'Blend Sheet'!$N43,0) + IFERROR(INDEX(WAC_Item_Cost,MATCH(1,(C$1=WAC_District)*('Blend Sheet'!$O$4=WAC_IIN),0))*'Blend Sheet'!$O43,0) + IFERROR(INDEX(WAC_Item_Cost,MATCH(1,(C$1=WAC_District)*('Blend Sheet'!$P$4=WAC_IIN),0))*'Blend Sheet'!$P43,0) + IFERROR(INDEX(WAC_Item_Cost,MATCH(1,(C$1=WAC_District)*('Blend Sheet'!$Q$4=WAC_IIN),0))*'Blend Sheet'!$Q43,0) + IFERROR(INDEX(WAC_Item_Cost,MATCH(1,(C$1=WAC_District)*('Blend Sheet'!$R$4=WAC_IIN),0))*'Blend Sheet'!$R43,0) + IFERROR(INDEX(WAC_Item_Cost,MATCH(1,(C$1=WAC_District)*('Blend Sheet'!$S$4=WAC_IIN),0))*'Blend Sheet'!$S43,0) + IFERROR(INDEX(WAC_Item_Cost,MATCH(1,(C$1=WAC_District)*('Blend Sheet'!$T$4=WAC_IIN),0))*'Blend Sheet'!$T43,0) + IFERROR(INDEX(WAC_Item_Cost,MATCH(1,(C$1=WAC_District)*('Blend Sheet'!$U$4=WAC_IIN),0))*'Blend Sheet'!$U43,0) + IFERROR(INDEX(WAC_Item_Cost,MATCH(1,(C$1=WAC_District)*('Blend Sheet'!$V$4=WAC_IIN),0))*'Blend Sheet'!$V43,0) + IFERROR(INDEX(WAC_Item_Cost,MATCH(1,(C$1=WAC_District)*('Blend Sheet'!$W$4=WAC_IIN),0))*'Blend Sheet'!$W43,0) + IFERROR(INDEX(WAC_Item_Cost,MATCH(1,(C$1=WAC_District)*('Blend Sheet'!$X$4=WAC_IIN),0))*'Blend Sheet'!$X43,0) + IFERROR(INDEX(WAC_Item_Cost,MATCH(1,(C$1=WAC_District)*('Blend Sheet'!$Y$4=WAC_IIN),0))*'Blend Sheet'!$Y43,0) + IFERROR(INDEX(WAC_Item_Cost,MATCH(1,(C$1=WAC_District)*('Blend Sheet'!$Z$4=WAC_IIN),0))*'Blend Sheet'!$Z43,0) + IFERROR(INDEX(WAC_Item_Cost,MATCH(1,(C$1=WAC_District)*('Blend Sheet'!$AA$4=WAC_IIN),0))*'Blend Sheet'!$AA43,0) + IFERROR(INDEX(WAC_Item_Cost,MATCH(1,(C$1=WAC_District)*('Blend Sheet'!$AB$4=WAC_IIN),0))*'Blend Sheet'!$AB43,0) + IFERROR(INDEX(WAC_Item_Cost,MATCH(1,(C$1=WAC_District)*('Blend Sheet'!$AC$4=WAC_IIN),0))*'Blend Sheet'!$AC43,0) + IFERROR(INDEX(WAC_Item_Cost,MATCH(1,(C$1=WAC_District)*('Blend Sheet'!$AD$4=WAC_IIN),0))*'Blend Sheet'!$AD43,0) + IFERROR(INDEX(WAC_Item_Cost,MATCH(1,(C$1=WAC_District)*('Blend Sheet'!$AE$4=WAC_IIN),0))*'Blend Sheet'!$AE43,0) + IFERROR(INDEX(WAC_Item_Cost,MATCH(1,(C$1=WAC_District)*('Blend Sheet'!$AF$4=WAC_IIN),0))*'Blend Sheet'!$AF43,0) + IFERROR(INDEX(WAC_Item_Cost,MATCH(1,(C$1=WAC_District)*('Blend Sheet'!$AG$4=WAC_IIN),0))*'Blend Sheet'!$AG43,0) + IFERROR(INDEX(WAC_Item_Cost,MATCH(1,(C$1=WAC_District)*('Blend Sheet'!$AH$4=WAC_IIN),0))*'Blend Sheet'!$AH43,0) + IFERROR(INDEX(WAC_Item_Cost,MATCH(1,(C$1=WAC_District)*('Blend Sheet'!$AI$4=WAC_IIN),0))*'Blend Sheet'!$AI43,0) + IFERROR(INDEX(WAC_Item_Cost,MATCH(1,(C$1=WAC_District)*('Blend Sheet'!$AJ$4=WAC_IIN),0))*'Blend Sheet'!$AJ43,0) + IFERROR(INDEX(WAC_Item_Cost,MATCH(1,(C$1=WAC_District)*('Blend Sheet'!$AK$4=WAC_IIN),0))*'Blend Sheet'!$AK43,0) + IFERROR(INDEX(WAC_Item_Cost,MATCH(1,(C$1=WAC_District)*('Blend Sheet'!$AL$4=WAC_IIN),0))*'Blend Sheet'!$AL43,0) + IFERROR(INDEX(WAC_Item_Cost,MATCH(1,(C$1=WAC_District)*('Blend Sheet'!$AM$4=WAC_IIN),0))*'Blend Sheet'!$AM43,0) + IFERROR(INDEX(WAC_Item_Cost,MATCH(1,(C$1=WAC_District)*('Blend Sheet'!$AN$4=WAC_IIN),0))*'Blend Sheet'!$AN43,0) + IFERROR(INDEX(WAC_Item_Cost,MATCH(1,(C$1=WAC_District)*('Blend Sheet'!$AO$4=WAC_IIN),0))*'Blend Sheet'!$AO43,0) + IFERROR(INDEX(WAC_Item_Cost,MATCH(1,(C$1=WAC_District)*('Blend Sheet'!$AP$4=WAC_IIN),0))*'Blend Sheet'!$AP43/1000,0)</f>
        <v>289.21107624300004</v>
      </c>
      <c r="D40" s="245">
        <f t="array" ref="D40">IFERROR(INDEX(WAC_Item_Cost,MATCH(1,(D$1=WAC_District)*('Blend Sheet'!$C$4=WAC_IIN),0))*'Blend Sheet'!$C43/1000,0) + IFERROR(INDEX(WAC_Item_Cost,MATCH(1,(D$1=WAC_District)*('Blend Sheet'!$D$4=WAC_IIN),0))*'Blend Sheet'!$D43/1000,0) + IFERROR(INDEX(WAC_Item_Cost,MATCH(1,(D$1=WAC_District)*('Blend Sheet'!$E$4=WAC_IIN),0))*'Blend Sheet'!$E43/1000,0) + IFERROR(INDEX(WAC_Item_Cost,MATCH(1,(D$1=WAC_District)*('Blend Sheet'!$F$4=WAC_IIN),0))*'Blend Sheet'!$F43/1000,0)  + IFERROR(INDEX(WAC_Item_Cost,MATCH(1,(D$1=WAC_District)*('Blend Sheet'!$G$4=WAC_IIN),0))*'Blend Sheet'!$G43,0) + IFERROR(INDEX(WAC_Item_Cost,MATCH(1,(D$1=WAC_District)*('Blend Sheet'!$H$4=WAC_IIN),0))*'Blend Sheet'!$H43,0)  + IFERROR(INDEX(WAC_Item_Cost,MATCH(1,(D$1=WAC_District)*('Blend Sheet'!$I$4=WAC_IIN),0))*'Blend Sheet'!$I43,0) + IFERROR(INDEX(WAC_Item_Cost,MATCH(1,(D$1=WAC_District)*('Blend Sheet'!$J$4=WAC_IIN),0))*'Blend Sheet'!$J43,0) + IFERROR(INDEX(WAC_Item_Cost,MATCH(1,(D$1=WAC_District)*('Blend Sheet'!$K$4=WAC_IIN),0))*'Blend Sheet'!$K43,0) + IFERROR(INDEX(WAC_Item_Cost,MATCH(1,(D$1=WAC_District)*('Blend Sheet'!$L$4=WAC_IIN),0))*'Blend Sheet'!$L43,0) + IFERROR(INDEX(WAC_Item_Cost,MATCH(1,(D$1=WAC_District)*('Blend Sheet'!$M$4=WAC_IIN),0))*'Blend Sheet'!$M43,0) + IFERROR(INDEX(WAC_Item_Cost,MATCH(1,(D$1=WAC_District)*('Blend Sheet'!$N$4=WAC_IIN),0))*'Blend Sheet'!$N43,0) + IFERROR(INDEX(WAC_Item_Cost,MATCH(1,(D$1=WAC_District)*('Blend Sheet'!$O$4=WAC_IIN),0))*'Blend Sheet'!$O43,0) + IFERROR(INDEX(WAC_Item_Cost,MATCH(1,(D$1=WAC_District)*('Blend Sheet'!$P$4=WAC_IIN),0))*'Blend Sheet'!$P43,0) + IFERROR(INDEX(WAC_Item_Cost,MATCH(1,(D$1=WAC_District)*('Blend Sheet'!$Q$4=WAC_IIN),0))*'Blend Sheet'!$Q43,0) + IFERROR(INDEX(WAC_Item_Cost,MATCH(1,(D$1=WAC_District)*('Blend Sheet'!$R$4=WAC_IIN),0))*'Blend Sheet'!$R43,0) + IFERROR(INDEX(WAC_Item_Cost,MATCH(1,(D$1=WAC_District)*('Blend Sheet'!$S$4=WAC_IIN),0))*'Blend Sheet'!$S43,0) + IFERROR(INDEX(WAC_Item_Cost,MATCH(1,(D$1=WAC_District)*('Blend Sheet'!$T$4=WAC_IIN),0))*'Blend Sheet'!$T43,0) + IFERROR(INDEX(WAC_Item_Cost,MATCH(1,(D$1=WAC_District)*('Blend Sheet'!$U$4=WAC_IIN),0))*'Blend Sheet'!$U43,0) + IFERROR(INDEX(WAC_Item_Cost,MATCH(1,(D$1=WAC_District)*('Blend Sheet'!$V$4=WAC_IIN),0))*'Blend Sheet'!$V43,0) + IFERROR(INDEX(WAC_Item_Cost,MATCH(1,(D$1=WAC_District)*('Blend Sheet'!$W$4=WAC_IIN),0))*'Blend Sheet'!$W43,0) + IFERROR(INDEX(WAC_Item_Cost,MATCH(1,(D$1=WAC_District)*('Blend Sheet'!$X$4=WAC_IIN),0))*'Blend Sheet'!$X43,0) + IFERROR(INDEX(WAC_Item_Cost,MATCH(1,(D$1=WAC_District)*('Blend Sheet'!$Y$4=WAC_IIN),0))*'Blend Sheet'!$Y43,0) + IFERROR(INDEX(WAC_Item_Cost,MATCH(1,(D$1=WAC_District)*('Blend Sheet'!$Z$4=WAC_IIN),0))*'Blend Sheet'!$Z43,0) + IFERROR(INDEX(WAC_Item_Cost,MATCH(1,(D$1=WAC_District)*('Blend Sheet'!$AA$4=WAC_IIN),0))*'Blend Sheet'!$AA43,0) + IFERROR(INDEX(WAC_Item_Cost,MATCH(1,(D$1=WAC_District)*('Blend Sheet'!$AB$4=WAC_IIN),0))*'Blend Sheet'!$AB43,0) + IFERROR(INDEX(WAC_Item_Cost,MATCH(1,(D$1=WAC_District)*('Blend Sheet'!$AC$4=WAC_IIN),0))*'Blend Sheet'!$AC43,0) + IFERROR(INDEX(WAC_Item_Cost,MATCH(1,(D$1=WAC_District)*('Blend Sheet'!$AD$4=WAC_IIN),0))*'Blend Sheet'!$AD43,0) + IFERROR(INDEX(WAC_Item_Cost,MATCH(1,(D$1=WAC_District)*('Blend Sheet'!$AE$4=WAC_IIN),0))*'Blend Sheet'!$AE43,0) + IFERROR(INDEX(WAC_Item_Cost,MATCH(1,(D$1=WAC_District)*('Blend Sheet'!$AF$4=WAC_IIN),0))*'Blend Sheet'!$AF43,0) + IFERROR(INDEX(WAC_Item_Cost,MATCH(1,(D$1=WAC_District)*('Blend Sheet'!$AG$4=WAC_IIN),0))*'Blend Sheet'!$AG43,0) + IFERROR(INDEX(WAC_Item_Cost,MATCH(1,(D$1=WAC_District)*('Blend Sheet'!$AH$4=WAC_IIN),0))*'Blend Sheet'!$AH43,0) + IFERROR(INDEX(WAC_Item_Cost,MATCH(1,(D$1=WAC_District)*('Blend Sheet'!$AI$4=WAC_IIN),0))*'Blend Sheet'!$AI43,0) + IFERROR(INDEX(WAC_Item_Cost,MATCH(1,(D$1=WAC_District)*('Blend Sheet'!$AJ$4=WAC_IIN),0))*'Blend Sheet'!$AJ43,0) + IFERROR(INDEX(WAC_Item_Cost,MATCH(1,(D$1=WAC_District)*('Blend Sheet'!$AK$4=WAC_IIN),0))*'Blend Sheet'!$AK43,0) + IFERROR(INDEX(WAC_Item_Cost,MATCH(1,(D$1=WAC_District)*('Blend Sheet'!$AL$4=WAC_IIN),0))*'Blend Sheet'!$AL43,0) + IFERROR(INDEX(WAC_Item_Cost,MATCH(1,(D$1=WAC_District)*('Blend Sheet'!$AM$4=WAC_IIN),0))*'Blend Sheet'!$AM43,0) + IFERROR(INDEX(WAC_Item_Cost,MATCH(1,(D$1=WAC_District)*('Blend Sheet'!$AN$4=WAC_IIN),0))*'Blend Sheet'!$AN43,0) + IFERROR(INDEX(WAC_Item_Cost,MATCH(1,(D$1=WAC_District)*('Blend Sheet'!$AO$4=WAC_IIN),0))*'Blend Sheet'!$AO43,0) + IFERROR(INDEX(WAC_Item_Cost,MATCH(1,(D$1=WAC_District)*('Blend Sheet'!$AP$4=WAC_IIN),0))*'Blend Sheet'!$AP43/1000,0)</f>
        <v>182.66642041599999</v>
      </c>
      <c r="E40" s="245">
        <f t="array" ref="E40">IFERROR(INDEX(WAC_Item_Cost,MATCH(1,(E$1=WAC_District)*('Blend Sheet'!$C$4=WAC_IIN),0))*'Blend Sheet'!$C43/1000,0) + IFERROR(INDEX(WAC_Item_Cost,MATCH(1,(E$1=WAC_District)*('Blend Sheet'!$D$4=WAC_IIN),0))*'Blend Sheet'!$D43/1000,0) + IFERROR(INDEX(WAC_Item_Cost,MATCH(1,(E$1=WAC_District)*('Blend Sheet'!$E$4=WAC_IIN),0))*'Blend Sheet'!$E43/1000,0) + IFERROR(INDEX(WAC_Item_Cost,MATCH(1,(E$1=WAC_District)*('Blend Sheet'!$F$4=WAC_IIN),0))*'Blend Sheet'!$F43/1000,0)  + IFERROR(INDEX(WAC_Item_Cost,MATCH(1,(E$1=WAC_District)*('Blend Sheet'!$G$4=WAC_IIN),0))*'Blend Sheet'!$G43,0) + IFERROR(INDEX(WAC_Item_Cost,MATCH(1,(E$1=WAC_District)*('Blend Sheet'!$H$4=WAC_IIN),0))*'Blend Sheet'!$H43,0)  + IFERROR(INDEX(WAC_Item_Cost,MATCH(1,(E$1=WAC_District)*('Blend Sheet'!$I$4=WAC_IIN),0))*'Blend Sheet'!$I43,0) + IFERROR(INDEX(WAC_Item_Cost,MATCH(1,(E$1=WAC_District)*('Blend Sheet'!$J$4=WAC_IIN),0))*'Blend Sheet'!$J43,0) + IFERROR(INDEX(WAC_Item_Cost,MATCH(1,(E$1=WAC_District)*('Blend Sheet'!$K$4=WAC_IIN),0))*'Blend Sheet'!$K43,0) + IFERROR(INDEX(WAC_Item_Cost,MATCH(1,(E$1=WAC_District)*('Blend Sheet'!$L$4=WAC_IIN),0))*'Blend Sheet'!$L43,0) + IFERROR(INDEX(WAC_Item_Cost,MATCH(1,(E$1=WAC_District)*('Blend Sheet'!$M$4=WAC_IIN),0))*'Blend Sheet'!$M43,0) + IFERROR(INDEX(WAC_Item_Cost,MATCH(1,(E$1=WAC_District)*('Blend Sheet'!$N$4=WAC_IIN),0))*'Blend Sheet'!$N43,0) + IFERROR(INDEX(WAC_Item_Cost,MATCH(1,(E$1=WAC_District)*('Blend Sheet'!$O$4=WAC_IIN),0))*'Blend Sheet'!$O43,0) + IFERROR(INDEX(WAC_Item_Cost,MATCH(1,(E$1=WAC_District)*('Blend Sheet'!$P$4=WAC_IIN),0))*'Blend Sheet'!$P43,0) + IFERROR(INDEX(WAC_Item_Cost,MATCH(1,(E$1=WAC_District)*('Blend Sheet'!$Q$4=WAC_IIN),0))*'Blend Sheet'!$Q43,0) + IFERROR(INDEX(WAC_Item_Cost,MATCH(1,(E$1=WAC_District)*('Blend Sheet'!$R$4=WAC_IIN),0))*'Blend Sheet'!$R43,0) + IFERROR(INDEX(WAC_Item_Cost,MATCH(1,(E$1=WAC_District)*('Blend Sheet'!$S$4=WAC_IIN),0))*'Blend Sheet'!$S43,0) + IFERROR(INDEX(WAC_Item_Cost,MATCH(1,(E$1=WAC_District)*('Blend Sheet'!$T$4=WAC_IIN),0))*'Blend Sheet'!$T43,0) + IFERROR(INDEX(WAC_Item_Cost,MATCH(1,(E$1=WAC_District)*('Blend Sheet'!$U$4=WAC_IIN),0))*'Blend Sheet'!$U43,0) + IFERROR(INDEX(WAC_Item_Cost,MATCH(1,(E$1=WAC_District)*('Blend Sheet'!$V$4=WAC_IIN),0))*'Blend Sheet'!$V43,0) + IFERROR(INDEX(WAC_Item_Cost,MATCH(1,(E$1=WAC_District)*('Blend Sheet'!$W$4=WAC_IIN),0))*'Blend Sheet'!$W43,0) + IFERROR(INDEX(WAC_Item_Cost,MATCH(1,(E$1=WAC_District)*('Blend Sheet'!$X$4=WAC_IIN),0))*'Blend Sheet'!$X43,0) + IFERROR(INDEX(WAC_Item_Cost,MATCH(1,(E$1=WAC_District)*('Blend Sheet'!$Y$4=WAC_IIN),0))*'Blend Sheet'!$Y43,0) + IFERROR(INDEX(WAC_Item_Cost,MATCH(1,(E$1=WAC_District)*('Blend Sheet'!$Z$4=WAC_IIN),0))*'Blend Sheet'!$Z43,0) + IFERROR(INDEX(WAC_Item_Cost,MATCH(1,(E$1=WAC_District)*('Blend Sheet'!$AA$4=WAC_IIN),0))*'Blend Sheet'!$AA43,0) + IFERROR(INDEX(WAC_Item_Cost,MATCH(1,(E$1=WAC_District)*('Blend Sheet'!$AB$4=WAC_IIN),0))*'Blend Sheet'!$AB43,0) + IFERROR(INDEX(WAC_Item_Cost,MATCH(1,(E$1=WAC_District)*('Blend Sheet'!$AC$4=WAC_IIN),0))*'Blend Sheet'!$AC43,0) + IFERROR(INDEX(WAC_Item_Cost,MATCH(1,(E$1=WAC_District)*('Blend Sheet'!$AD$4=WAC_IIN),0))*'Blend Sheet'!$AD43,0) + IFERROR(INDEX(WAC_Item_Cost,MATCH(1,(E$1=WAC_District)*('Blend Sheet'!$AE$4=WAC_IIN),0))*'Blend Sheet'!$AE43,0) + IFERROR(INDEX(WAC_Item_Cost,MATCH(1,(E$1=WAC_District)*('Blend Sheet'!$AF$4=WAC_IIN),0))*'Blend Sheet'!$AF43,0) + IFERROR(INDEX(WAC_Item_Cost,MATCH(1,(E$1=WAC_District)*('Blend Sheet'!$AG$4=WAC_IIN),0))*'Blend Sheet'!$AG43,0) + IFERROR(INDEX(WAC_Item_Cost,MATCH(1,(E$1=WAC_District)*('Blend Sheet'!$AH$4=WAC_IIN),0))*'Blend Sheet'!$AH43,0) + IFERROR(INDEX(WAC_Item_Cost,MATCH(1,(E$1=WAC_District)*('Blend Sheet'!$AI$4=WAC_IIN),0))*'Blend Sheet'!$AI43,0) + IFERROR(INDEX(WAC_Item_Cost,MATCH(1,(E$1=WAC_District)*('Blend Sheet'!$AJ$4=WAC_IIN),0))*'Blend Sheet'!$AJ43,0) + IFERROR(INDEX(WAC_Item_Cost,MATCH(1,(E$1=WAC_District)*('Blend Sheet'!$AK$4=WAC_IIN),0))*'Blend Sheet'!$AK43,0) + IFERROR(INDEX(WAC_Item_Cost,MATCH(1,(E$1=WAC_District)*('Blend Sheet'!$AL$4=WAC_IIN),0))*'Blend Sheet'!$AL43,0) + IFERROR(INDEX(WAC_Item_Cost,MATCH(1,(E$1=WAC_District)*('Blend Sheet'!$AM$4=WAC_IIN),0))*'Blend Sheet'!$AM43,0) + IFERROR(INDEX(WAC_Item_Cost,MATCH(1,(E$1=WAC_District)*('Blend Sheet'!$AN$4=WAC_IIN),0))*'Blend Sheet'!$AN43,0) + IFERROR(INDEX(WAC_Item_Cost,MATCH(1,(E$1=WAC_District)*('Blend Sheet'!$AO$4=WAC_IIN),0))*'Blend Sheet'!$AO43,0) + IFERROR(INDEX(WAC_Item_Cost,MATCH(1,(E$1=WAC_District)*('Blend Sheet'!$AP$4=WAC_IIN),0))*'Blend Sheet'!$AP43/1000,0)</f>
        <v>336.76003523800006</v>
      </c>
      <c r="F40" s="245">
        <f t="array" ref="F40">IFERROR(INDEX(WAC_Item_Cost,MATCH(1,(F$1=WAC_District)*('Blend Sheet'!$C$4=WAC_IIN),0))*'Blend Sheet'!$C43/1000,0) + IFERROR(INDEX(WAC_Item_Cost,MATCH(1,(F$1=WAC_District)*('Blend Sheet'!$D$4=WAC_IIN),0))*'Blend Sheet'!$D43/1000,0) + IFERROR(INDEX(WAC_Item_Cost,MATCH(1,(F$1=WAC_District)*('Blend Sheet'!$E$4=WAC_IIN),0))*'Blend Sheet'!$E43/1000,0) + IFERROR(INDEX(WAC_Item_Cost,MATCH(1,(F$1=WAC_District)*('Blend Sheet'!$F$4=WAC_IIN),0))*'Blend Sheet'!$F43/1000,0)  + IFERROR(INDEX(WAC_Item_Cost,MATCH(1,(F$1=WAC_District)*('Blend Sheet'!$G$4=WAC_IIN),0))*'Blend Sheet'!$G43,0) + IFERROR(INDEX(WAC_Item_Cost,MATCH(1,(F$1=WAC_District)*('Blend Sheet'!$H$4=WAC_IIN),0))*'Blend Sheet'!$H43,0)  + IFERROR(INDEX(WAC_Item_Cost,MATCH(1,(F$1=WAC_District)*('Blend Sheet'!$I$4=WAC_IIN),0))*'Blend Sheet'!$I43,0) + IFERROR(INDEX(WAC_Item_Cost,MATCH(1,(F$1=WAC_District)*('Blend Sheet'!$J$4=WAC_IIN),0))*'Blend Sheet'!$J43,0) + IFERROR(INDEX(WAC_Item_Cost,MATCH(1,(F$1=WAC_District)*('Blend Sheet'!$K$4=WAC_IIN),0))*'Blend Sheet'!$K43,0) + IFERROR(INDEX(WAC_Item_Cost,MATCH(1,(F$1=WAC_District)*('Blend Sheet'!$L$4=WAC_IIN),0))*'Blend Sheet'!$L43,0) + IFERROR(INDEX(WAC_Item_Cost,MATCH(1,(F$1=WAC_District)*('Blend Sheet'!$M$4=WAC_IIN),0))*'Blend Sheet'!$M43,0) + IFERROR(INDEX(WAC_Item_Cost,MATCH(1,(F$1=WAC_District)*('Blend Sheet'!$N$4=WAC_IIN),0))*'Blend Sheet'!$N43,0) + IFERROR(INDEX(WAC_Item_Cost,MATCH(1,(F$1=WAC_District)*('Blend Sheet'!$O$4=WAC_IIN),0))*'Blend Sheet'!$O43,0) + IFERROR(INDEX(WAC_Item_Cost,MATCH(1,(F$1=WAC_District)*('Blend Sheet'!$P$4=WAC_IIN),0))*'Blend Sheet'!$P43,0) + IFERROR(INDEX(WAC_Item_Cost,MATCH(1,(F$1=WAC_District)*('Blend Sheet'!$Q$4=WAC_IIN),0))*'Blend Sheet'!$Q43,0) + IFERROR(INDEX(WAC_Item_Cost,MATCH(1,(F$1=WAC_District)*('Blend Sheet'!$R$4=WAC_IIN),0))*'Blend Sheet'!$R43,0) + IFERROR(INDEX(WAC_Item_Cost,MATCH(1,(F$1=WAC_District)*('Blend Sheet'!$S$4=WAC_IIN),0))*'Blend Sheet'!$S43,0) + IFERROR(INDEX(WAC_Item_Cost,MATCH(1,(F$1=WAC_District)*('Blend Sheet'!$T$4=WAC_IIN),0))*'Blend Sheet'!$T43,0) + IFERROR(INDEX(WAC_Item_Cost,MATCH(1,(F$1=WAC_District)*('Blend Sheet'!$U$4=WAC_IIN),0))*'Blend Sheet'!$U43,0) + IFERROR(INDEX(WAC_Item_Cost,MATCH(1,(F$1=WAC_District)*('Blend Sheet'!$V$4=WAC_IIN),0))*'Blend Sheet'!$V43,0) + IFERROR(INDEX(WAC_Item_Cost,MATCH(1,(F$1=WAC_District)*('Blend Sheet'!$W$4=WAC_IIN),0))*'Blend Sheet'!$W43,0) + IFERROR(INDEX(WAC_Item_Cost,MATCH(1,(F$1=WAC_District)*('Blend Sheet'!$X$4=WAC_IIN),0))*'Blend Sheet'!$X43,0) + IFERROR(INDEX(WAC_Item_Cost,MATCH(1,(F$1=WAC_District)*('Blend Sheet'!$Y$4=WAC_IIN),0))*'Blend Sheet'!$Y43,0) + IFERROR(INDEX(WAC_Item_Cost,MATCH(1,(F$1=WAC_District)*('Blend Sheet'!$Z$4=WAC_IIN),0))*'Blend Sheet'!$Z43,0) + IFERROR(INDEX(WAC_Item_Cost,MATCH(1,(F$1=WAC_District)*('Blend Sheet'!$AA$4=WAC_IIN),0))*'Blend Sheet'!$AA43,0) + IFERROR(INDEX(WAC_Item_Cost,MATCH(1,(F$1=WAC_District)*('Blend Sheet'!$AB$4=WAC_IIN),0))*'Blend Sheet'!$AB43,0) + IFERROR(INDEX(WAC_Item_Cost,MATCH(1,(F$1=WAC_District)*('Blend Sheet'!$AC$4=WAC_IIN),0))*'Blend Sheet'!$AC43,0) + IFERROR(INDEX(WAC_Item_Cost,MATCH(1,(F$1=WAC_District)*('Blend Sheet'!$AD$4=WAC_IIN),0))*'Blend Sheet'!$AD43,0) + IFERROR(INDEX(WAC_Item_Cost,MATCH(1,(F$1=WAC_District)*('Blend Sheet'!$AE$4=WAC_IIN),0))*'Blend Sheet'!$AE43,0) + IFERROR(INDEX(WAC_Item_Cost,MATCH(1,(F$1=WAC_District)*('Blend Sheet'!$AF$4=WAC_IIN),0))*'Blend Sheet'!$AF43,0) + IFERROR(INDEX(WAC_Item_Cost,MATCH(1,(F$1=WAC_District)*('Blend Sheet'!$AG$4=WAC_IIN),0))*'Blend Sheet'!$AG43,0) + IFERROR(INDEX(WAC_Item_Cost,MATCH(1,(F$1=WAC_District)*('Blend Sheet'!$AH$4=WAC_IIN),0))*'Blend Sheet'!$AH43,0) + IFERROR(INDEX(WAC_Item_Cost,MATCH(1,(F$1=WAC_District)*('Blend Sheet'!$AI$4=WAC_IIN),0))*'Blend Sheet'!$AI43,0) + IFERROR(INDEX(WAC_Item_Cost,MATCH(1,(F$1=WAC_District)*('Blend Sheet'!$AJ$4=WAC_IIN),0))*'Blend Sheet'!$AJ43,0) + IFERROR(INDEX(WAC_Item_Cost,MATCH(1,(F$1=WAC_District)*('Blend Sheet'!$AK$4=WAC_IIN),0))*'Blend Sheet'!$AK43,0) + IFERROR(INDEX(WAC_Item_Cost,MATCH(1,(F$1=WAC_District)*('Blend Sheet'!$AL$4=WAC_IIN),0))*'Blend Sheet'!$AL43,0) + IFERROR(INDEX(WAC_Item_Cost,MATCH(1,(F$1=WAC_District)*('Blend Sheet'!$AM$4=WAC_IIN),0))*'Blend Sheet'!$AM43,0) + IFERROR(INDEX(WAC_Item_Cost,MATCH(1,(F$1=WAC_District)*('Blend Sheet'!$AN$4=WAC_IIN),0))*'Blend Sheet'!$AN43,0) + IFERROR(INDEX(WAC_Item_Cost,MATCH(1,(F$1=WAC_District)*('Blend Sheet'!$AO$4=WAC_IIN),0))*'Blend Sheet'!$AO43,0) + IFERROR(INDEX(WAC_Item_Cost,MATCH(1,(F$1=WAC_District)*('Blend Sheet'!$AP$4=WAC_IIN),0))*'Blend Sheet'!$AP43/1000,0)</f>
        <v>309.80010630999999</v>
      </c>
      <c r="G40" s="245">
        <f t="array" ref="G40">IFERROR(INDEX(WAC_Item_Cost,MATCH(1,(G$1=WAC_District)*('Blend Sheet'!$C$4=WAC_IIN),0))*'Blend Sheet'!$C43/1000,0) + IFERROR(INDEX(WAC_Item_Cost,MATCH(1,(G$1=WAC_District)*('Blend Sheet'!$D$4=WAC_IIN),0))*'Blend Sheet'!$D43/1000,0) + IFERROR(INDEX(WAC_Item_Cost,MATCH(1,(G$1=WAC_District)*('Blend Sheet'!$E$4=WAC_IIN),0))*'Blend Sheet'!$E43/1000,0) + IFERROR(INDEX(WAC_Item_Cost,MATCH(1,(G$1=WAC_District)*('Blend Sheet'!$F$4=WAC_IIN),0))*'Blend Sheet'!$F43/1000,0)  + IFERROR(INDEX(WAC_Item_Cost,MATCH(1,(G$1=WAC_District)*('Blend Sheet'!$G$4=WAC_IIN),0))*'Blend Sheet'!$G43,0) + IFERROR(INDEX(WAC_Item_Cost,MATCH(1,(G$1=WAC_District)*('Blend Sheet'!$H$4=WAC_IIN),0))*'Blend Sheet'!$H43,0)  + IFERROR(INDEX(WAC_Item_Cost,MATCH(1,(G$1=WAC_District)*('Blend Sheet'!$I$4=WAC_IIN),0))*'Blend Sheet'!$I43,0) + IFERROR(INDEX(WAC_Item_Cost,MATCH(1,(G$1=WAC_District)*('Blend Sheet'!$J$4=WAC_IIN),0))*'Blend Sheet'!$J43,0) + IFERROR(INDEX(WAC_Item_Cost,MATCH(1,(G$1=WAC_District)*('Blend Sheet'!$K$4=WAC_IIN),0))*'Blend Sheet'!$K43,0) + IFERROR(INDEX(WAC_Item_Cost,MATCH(1,(G$1=WAC_District)*('Blend Sheet'!$L$4=WAC_IIN),0))*'Blend Sheet'!$L43,0) + IFERROR(INDEX(WAC_Item_Cost,MATCH(1,(G$1=WAC_District)*('Blend Sheet'!$M$4=WAC_IIN),0))*'Blend Sheet'!$M43,0) + IFERROR(INDEX(WAC_Item_Cost,MATCH(1,(G$1=WAC_District)*('Blend Sheet'!$N$4=WAC_IIN),0))*'Blend Sheet'!$N43,0) + IFERROR(INDEX(WAC_Item_Cost,MATCH(1,(G$1=WAC_District)*('Blend Sheet'!$O$4=WAC_IIN),0))*'Blend Sheet'!$O43,0) + IFERROR(INDEX(WAC_Item_Cost,MATCH(1,(G$1=WAC_District)*('Blend Sheet'!$P$4=WAC_IIN),0))*'Blend Sheet'!$P43,0) + IFERROR(INDEX(WAC_Item_Cost,MATCH(1,(G$1=WAC_District)*('Blend Sheet'!$Q$4=WAC_IIN),0))*'Blend Sheet'!$Q43,0) + IFERROR(INDEX(WAC_Item_Cost,MATCH(1,(G$1=WAC_District)*('Blend Sheet'!$R$4=WAC_IIN),0))*'Blend Sheet'!$R43,0) + IFERROR(INDEX(WAC_Item_Cost,MATCH(1,(G$1=WAC_District)*('Blend Sheet'!$S$4=WAC_IIN),0))*'Blend Sheet'!$S43,0) + IFERROR(INDEX(WAC_Item_Cost,MATCH(1,(G$1=WAC_District)*('Blend Sheet'!$T$4=WAC_IIN),0))*'Blend Sheet'!$T43,0) + IFERROR(INDEX(WAC_Item_Cost,MATCH(1,(G$1=WAC_District)*('Blend Sheet'!$U$4=WAC_IIN),0))*'Blend Sheet'!$U43,0) + IFERROR(INDEX(WAC_Item_Cost,MATCH(1,(G$1=WAC_District)*('Blend Sheet'!$V$4=WAC_IIN),0))*'Blend Sheet'!$V43,0) + IFERROR(INDEX(WAC_Item_Cost,MATCH(1,(G$1=WAC_District)*('Blend Sheet'!$W$4=WAC_IIN),0))*'Blend Sheet'!$W43,0) + IFERROR(INDEX(WAC_Item_Cost,MATCH(1,(G$1=WAC_District)*('Blend Sheet'!$X$4=WAC_IIN),0))*'Blend Sheet'!$X43,0) + IFERROR(INDEX(WAC_Item_Cost,MATCH(1,(G$1=WAC_District)*('Blend Sheet'!$Y$4=WAC_IIN),0))*'Blend Sheet'!$Y43,0) + IFERROR(INDEX(WAC_Item_Cost,MATCH(1,(G$1=WAC_District)*('Blend Sheet'!$Z$4=WAC_IIN),0))*'Blend Sheet'!$Z43,0) + IFERROR(INDEX(WAC_Item_Cost,MATCH(1,(G$1=WAC_District)*('Blend Sheet'!$AA$4=WAC_IIN),0))*'Blend Sheet'!$AA43,0) + IFERROR(INDEX(WAC_Item_Cost,MATCH(1,(G$1=WAC_District)*('Blend Sheet'!$AB$4=WAC_IIN),0))*'Blend Sheet'!$AB43,0) + IFERROR(INDEX(WAC_Item_Cost,MATCH(1,(G$1=WAC_District)*('Blend Sheet'!$AC$4=WAC_IIN),0))*'Blend Sheet'!$AC43,0) + IFERROR(INDEX(WAC_Item_Cost,MATCH(1,(G$1=WAC_District)*('Blend Sheet'!$AD$4=WAC_IIN),0))*'Blend Sheet'!$AD43,0) + IFERROR(INDEX(WAC_Item_Cost,MATCH(1,(G$1=WAC_District)*('Blend Sheet'!$AE$4=WAC_IIN),0))*'Blend Sheet'!$AE43,0) + IFERROR(INDEX(WAC_Item_Cost,MATCH(1,(G$1=WAC_District)*('Blend Sheet'!$AF$4=WAC_IIN),0))*'Blend Sheet'!$AF43,0) + IFERROR(INDEX(WAC_Item_Cost,MATCH(1,(G$1=WAC_District)*('Blend Sheet'!$AG$4=WAC_IIN),0))*'Blend Sheet'!$AG43,0) + IFERROR(INDEX(WAC_Item_Cost,MATCH(1,(G$1=WAC_District)*('Blend Sheet'!$AH$4=WAC_IIN),0))*'Blend Sheet'!$AH43,0) + IFERROR(INDEX(WAC_Item_Cost,MATCH(1,(G$1=WAC_District)*('Blend Sheet'!$AI$4=WAC_IIN),0))*'Blend Sheet'!$AI43,0) + IFERROR(INDEX(WAC_Item_Cost,MATCH(1,(G$1=WAC_District)*('Blend Sheet'!$AJ$4=WAC_IIN),0))*'Blend Sheet'!$AJ43,0) + IFERROR(INDEX(WAC_Item_Cost,MATCH(1,(G$1=WAC_District)*('Blend Sheet'!$AK$4=WAC_IIN),0))*'Blend Sheet'!$AK43,0) + IFERROR(INDEX(WAC_Item_Cost,MATCH(1,(G$1=WAC_District)*('Blend Sheet'!$AL$4=WAC_IIN),0))*'Blend Sheet'!$AL43,0) + IFERROR(INDEX(WAC_Item_Cost,MATCH(1,(G$1=WAC_District)*('Blend Sheet'!$AM$4=WAC_IIN),0))*'Blend Sheet'!$AM43,0) + IFERROR(INDEX(WAC_Item_Cost,MATCH(1,(G$1=WAC_District)*('Blend Sheet'!$AN$4=WAC_IIN),0))*'Blend Sheet'!$AN43,0) + IFERROR(INDEX(WAC_Item_Cost,MATCH(1,(G$1=WAC_District)*('Blend Sheet'!$AO$4=WAC_IIN),0))*'Blend Sheet'!$AO43,0) + IFERROR(INDEX(WAC_Item_Cost,MATCH(1,(G$1=WAC_District)*('Blend Sheet'!$AP$4=WAC_IIN),0))*'Blend Sheet'!$AP43/1000,0)</f>
        <v>211.571596949</v>
      </c>
      <c r="H40" s="245">
        <f t="array" ref="H40">IFERROR(INDEX(WAC_Item_Cost,MATCH(1,(H$1=WAC_District)*('Blend Sheet'!$C$4=WAC_IIN),0))*'Blend Sheet'!$C43/1000,0) + IFERROR(INDEX(WAC_Item_Cost,MATCH(1,(H$1=WAC_District)*('Blend Sheet'!$D$4=WAC_IIN),0))*'Blend Sheet'!$D43/1000,0) + IFERROR(INDEX(WAC_Item_Cost,MATCH(1,(H$1=WAC_District)*('Blend Sheet'!$E$4=WAC_IIN),0))*'Blend Sheet'!$E43/1000,0) + IFERROR(INDEX(WAC_Item_Cost,MATCH(1,(H$1=WAC_District)*('Blend Sheet'!$F$4=WAC_IIN),0))*'Blend Sheet'!$F43/1000,0)  + IFERROR(INDEX(WAC_Item_Cost,MATCH(1,(H$1=WAC_District)*('Blend Sheet'!$G$4=WAC_IIN),0))*'Blend Sheet'!$G43,0) + IFERROR(INDEX(WAC_Item_Cost,MATCH(1,(H$1=WAC_District)*('Blend Sheet'!$H$4=WAC_IIN),0))*'Blend Sheet'!$H43,0)  + IFERROR(INDEX(WAC_Item_Cost,MATCH(1,(H$1=WAC_District)*('Blend Sheet'!$I$4=WAC_IIN),0))*'Blend Sheet'!$I43,0) + IFERROR(INDEX(WAC_Item_Cost,MATCH(1,(H$1=WAC_District)*('Blend Sheet'!$J$4=WAC_IIN),0))*'Blend Sheet'!$J43,0) + IFERROR(INDEX(WAC_Item_Cost,MATCH(1,(H$1=WAC_District)*('Blend Sheet'!$K$4=WAC_IIN),0))*'Blend Sheet'!$K43,0) + IFERROR(INDEX(WAC_Item_Cost,MATCH(1,(H$1=WAC_District)*('Blend Sheet'!$L$4=WAC_IIN),0))*'Blend Sheet'!$L43,0) + IFERROR(INDEX(WAC_Item_Cost,MATCH(1,(H$1=WAC_District)*('Blend Sheet'!$M$4=WAC_IIN),0))*'Blend Sheet'!$M43,0) + IFERROR(INDEX(WAC_Item_Cost,MATCH(1,(H$1=WAC_District)*('Blend Sheet'!$N$4=WAC_IIN),0))*'Blend Sheet'!$N43,0) + IFERROR(INDEX(WAC_Item_Cost,MATCH(1,(H$1=WAC_District)*('Blend Sheet'!$O$4=WAC_IIN),0))*'Blend Sheet'!$O43,0) + IFERROR(INDEX(WAC_Item_Cost,MATCH(1,(H$1=WAC_District)*('Blend Sheet'!$P$4=WAC_IIN),0))*'Blend Sheet'!$P43,0) + IFERROR(INDEX(WAC_Item_Cost,MATCH(1,(H$1=WAC_District)*('Blend Sheet'!$Q$4=WAC_IIN),0))*'Blend Sheet'!$Q43,0) + IFERROR(INDEX(WAC_Item_Cost,MATCH(1,(H$1=WAC_District)*('Blend Sheet'!$R$4=WAC_IIN),0))*'Blend Sheet'!$R43,0) + IFERROR(INDEX(WAC_Item_Cost,MATCH(1,(H$1=WAC_District)*('Blend Sheet'!$S$4=WAC_IIN),0))*'Blend Sheet'!$S43,0) + IFERROR(INDEX(WAC_Item_Cost,MATCH(1,(H$1=WAC_District)*('Blend Sheet'!$T$4=WAC_IIN),0))*'Blend Sheet'!$T43,0) + IFERROR(INDEX(WAC_Item_Cost,MATCH(1,(H$1=WAC_District)*('Blend Sheet'!$U$4=WAC_IIN),0))*'Blend Sheet'!$U43,0) + IFERROR(INDEX(WAC_Item_Cost,MATCH(1,(H$1=WAC_District)*('Blend Sheet'!$V$4=WAC_IIN),0))*'Blend Sheet'!$V43,0) + IFERROR(INDEX(WAC_Item_Cost,MATCH(1,(H$1=WAC_District)*('Blend Sheet'!$W$4=WAC_IIN),0))*'Blend Sheet'!$W43,0) + IFERROR(INDEX(WAC_Item_Cost,MATCH(1,(H$1=WAC_District)*('Blend Sheet'!$X$4=WAC_IIN),0))*'Blend Sheet'!$X43,0) + IFERROR(INDEX(WAC_Item_Cost,MATCH(1,(H$1=WAC_District)*('Blend Sheet'!$Y$4=WAC_IIN),0))*'Blend Sheet'!$Y43,0) + IFERROR(INDEX(WAC_Item_Cost,MATCH(1,(H$1=WAC_District)*('Blend Sheet'!$Z$4=WAC_IIN),0))*'Blend Sheet'!$Z43,0) + IFERROR(INDEX(WAC_Item_Cost,MATCH(1,(H$1=WAC_District)*('Blend Sheet'!$AA$4=WAC_IIN),0))*'Blend Sheet'!$AA43,0) + IFERROR(INDEX(WAC_Item_Cost,MATCH(1,(H$1=WAC_District)*('Blend Sheet'!$AB$4=WAC_IIN),0))*'Blend Sheet'!$AB43,0) + IFERROR(INDEX(WAC_Item_Cost,MATCH(1,(H$1=WAC_District)*('Blend Sheet'!$AC$4=WAC_IIN),0))*'Blend Sheet'!$AC43,0) + IFERROR(INDEX(WAC_Item_Cost,MATCH(1,(H$1=WAC_District)*('Blend Sheet'!$AD$4=WAC_IIN),0))*'Blend Sheet'!$AD43,0) + IFERROR(INDEX(WAC_Item_Cost,MATCH(1,(H$1=WAC_District)*('Blend Sheet'!$AE$4=WAC_IIN),0))*'Blend Sheet'!$AE43,0) + IFERROR(INDEX(WAC_Item_Cost,MATCH(1,(H$1=WAC_District)*('Blend Sheet'!$AF$4=WAC_IIN),0))*'Blend Sheet'!$AF43,0) + IFERROR(INDEX(WAC_Item_Cost,MATCH(1,(H$1=WAC_District)*('Blend Sheet'!$AG$4=WAC_IIN),0))*'Blend Sheet'!$AG43,0) + IFERROR(INDEX(WAC_Item_Cost,MATCH(1,(H$1=WAC_District)*('Blend Sheet'!$AH$4=WAC_IIN),0))*'Blend Sheet'!$AH43,0) + IFERROR(INDEX(WAC_Item_Cost,MATCH(1,(H$1=WAC_District)*('Blend Sheet'!$AI$4=WAC_IIN),0))*'Blend Sheet'!$AI43,0) + IFERROR(INDEX(WAC_Item_Cost,MATCH(1,(H$1=WAC_District)*('Blend Sheet'!$AJ$4=WAC_IIN),0))*'Blend Sheet'!$AJ43,0) + IFERROR(INDEX(WAC_Item_Cost,MATCH(1,(H$1=WAC_District)*('Blend Sheet'!$AK$4=WAC_IIN),0))*'Blend Sheet'!$AK43,0) + IFERROR(INDEX(WAC_Item_Cost,MATCH(1,(H$1=WAC_District)*('Blend Sheet'!$AL$4=WAC_IIN),0))*'Blend Sheet'!$AL43,0) + IFERROR(INDEX(WAC_Item_Cost,MATCH(1,(H$1=WAC_District)*('Blend Sheet'!$AM$4=WAC_IIN),0))*'Blend Sheet'!$AM43,0) + IFERROR(INDEX(WAC_Item_Cost,MATCH(1,(H$1=WAC_District)*('Blend Sheet'!$AN$4=WAC_IIN),0))*'Blend Sheet'!$AN43,0) + IFERROR(INDEX(WAC_Item_Cost,MATCH(1,(H$1=WAC_District)*('Blend Sheet'!$AO$4=WAC_IIN),0))*'Blend Sheet'!$AO43,0) + IFERROR(INDEX(WAC_Item_Cost,MATCH(1,(H$1=WAC_District)*('Blend Sheet'!$AP$4=WAC_IIN),0))*'Blend Sheet'!$AP43/1000,0)</f>
        <v>292.60379615899996</v>
      </c>
      <c r="I40" s="245">
        <f t="array" ref="I40">IFERROR(INDEX(WAC_Item_Cost,MATCH(1,(I$1=WAC_District)*('Blend Sheet'!$C$4=WAC_IIN),0))*'Blend Sheet'!$C43/1000,0) + IFERROR(INDEX(WAC_Item_Cost,MATCH(1,(I$1=WAC_District)*('Blend Sheet'!$D$4=WAC_IIN),0))*'Blend Sheet'!$D43/1000,0) + IFERROR(INDEX(WAC_Item_Cost,MATCH(1,(I$1=WAC_District)*('Blend Sheet'!$E$4=WAC_IIN),0))*'Blend Sheet'!$E43/1000,0) + IFERROR(INDEX(WAC_Item_Cost,MATCH(1,(I$1=WAC_District)*('Blend Sheet'!$F$4=WAC_IIN),0))*'Blend Sheet'!$F43/1000,0)  + IFERROR(INDEX(WAC_Item_Cost,MATCH(1,(I$1=WAC_District)*('Blend Sheet'!$G$4=WAC_IIN),0))*'Blend Sheet'!$G43,0) + IFERROR(INDEX(WAC_Item_Cost,MATCH(1,(I$1=WAC_District)*('Blend Sheet'!$H$4=WAC_IIN),0))*'Blend Sheet'!$H43,0)  + IFERROR(INDEX(WAC_Item_Cost,MATCH(1,(I$1=WAC_District)*('Blend Sheet'!$I$4=WAC_IIN),0))*'Blend Sheet'!$I43,0) + IFERROR(INDEX(WAC_Item_Cost,MATCH(1,(I$1=WAC_District)*('Blend Sheet'!$J$4=WAC_IIN),0))*'Blend Sheet'!$J43,0) + IFERROR(INDEX(WAC_Item_Cost,MATCH(1,(I$1=WAC_District)*('Blend Sheet'!$K$4=WAC_IIN),0))*'Blend Sheet'!$K43,0) + IFERROR(INDEX(WAC_Item_Cost,MATCH(1,(I$1=WAC_District)*('Blend Sheet'!$L$4=WAC_IIN),0))*'Blend Sheet'!$L43,0) + IFERROR(INDEX(WAC_Item_Cost,MATCH(1,(I$1=WAC_District)*('Blend Sheet'!$M$4=WAC_IIN),0))*'Blend Sheet'!$M43,0) + IFERROR(INDEX(WAC_Item_Cost,MATCH(1,(I$1=WAC_District)*('Blend Sheet'!$N$4=WAC_IIN),0))*'Blend Sheet'!$N43,0) + IFERROR(INDEX(WAC_Item_Cost,MATCH(1,(I$1=WAC_District)*('Blend Sheet'!$O$4=WAC_IIN),0))*'Blend Sheet'!$O43,0) + IFERROR(INDEX(WAC_Item_Cost,MATCH(1,(I$1=WAC_District)*('Blend Sheet'!$P$4=WAC_IIN),0))*'Blend Sheet'!$P43,0) + IFERROR(INDEX(WAC_Item_Cost,MATCH(1,(I$1=WAC_District)*('Blend Sheet'!$Q$4=WAC_IIN),0))*'Blend Sheet'!$Q43,0) + IFERROR(INDEX(WAC_Item_Cost,MATCH(1,(I$1=WAC_District)*('Blend Sheet'!$R$4=WAC_IIN),0))*'Blend Sheet'!$R43,0) + IFERROR(INDEX(WAC_Item_Cost,MATCH(1,(I$1=WAC_District)*('Blend Sheet'!$S$4=WAC_IIN),0))*'Blend Sheet'!$S43,0) + IFERROR(INDEX(WAC_Item_Cost,MATCH(1,(I$1=WAC_District)*('Blend Sheet'!$T$4=WAC_IIN),0))*'Blend Sheet'!$T43,0) + IFERROR(INDEX(WAC_Item_Cost,MATCH(1,(I$1=WAC_District)*('Blend Sheet'!$U$4=WAC_IIN),0))*'Blend Sheet'!$U43,0) + IFERROR(INDEX(WAC_Item_Cost,MATCH(1,(I$1=WAC_District)*('Blend Sheet'!$V$4=WAC_IIN),0))*'Blend Sheet'!$V43,0) + IFERROR(INDEX(WAC_Item_Cost,MATCH(1,(I$1=WAC_District)*('Blend Sheet'!$W$4=WAC_IIN),0))*'Blend Sheet'!$W43,0) + IFERROR(INDEX(WAC_Item_Cost,MATCH(1,(I$1=WAC_District)*('Blend Sheet'!$X$4=WAC_IIN),0))*'Blend Sheet'!$X43,0) + IFERROR(INDEX(WAC_Item_Cost,MATCH(1,(I$1=WAC_District)*('Blend Sheet'!$Y$4=WAC_IIN),0))*'Blend Sheet'!$Y43,0) + IFERROR(INDEX(WAC_Item_Cost,MATCH(1,(I$1=WAC_District)*('Blend Sheet'!$Z$4=WAC_IIN),0))*'Blend Sheet'!$Z43,0) + IFERROR(INDEX(WAC_Item_Cost,MATCH(1,(I$1=WAC_District)*('Blend Sheet'!$AA$4=WAC_IIN),0))*'Blend Sheet'!$AA43,0) + IFERROR(INDEX(WAC_Item_Cost,MATCH(1,(I$1=WAC_District)*('Blend Sheet'!$AB$4=WAC_IIN),0))*'Blend Sheet'!$AB43,0) + IFERROR(INDEX(WAC_Item_Cost,MATCH(1,(I$1=WAC_District)*('Blend Sheet'!$AC$4=WAC_IIN),0))*'Blend Sheet'!$AC43,0) + IFERROR(INDEX(WAC_Item_Cost,MATCH(1,(I$1=WAC_District)*('Blend Sheet'!$AD$4=WAC_IIN),0))*'Blend Sheet'!$AD43,0) + IFERROR(INDEX(WAC_Item_Cost,MATCH(1,(I$1=WAC_District)*('Blend Sheet'!$AE$4=WAC_IIN),0))*'Blend Sheet'!$AE43,0) + IFERROR(INDEX(WAC_Item_Cost,MATCH(1,(I$1=WAC_District)*('Blend Sheet'!$AF$4=WAC_IIN),0))*'Blend Sheet'!$AF43,0) + IFERROR(INDEX(WAC_Item_Cost,MATCH(1,(I$1=WAC_District)*('Blend Sheet'!$AG$4=WAC_IIN),0))*'Blend Sheet'!$AG43,0) + IFERROR(INDEX(WAC_Item_Cost,MATCH(1,(I$1=WAC_District)*('Blend Sheet'!$AH$4=WAC_IIN),0))*'Blend Sheet'!$AH43,0) + IFERROR(INDEX(WAC_Item_Cost,MATCH(1,(I$1=WAC_District)*('Blend Sheet'!$AI$4=WAC_IIN),0))*'Blend Sheet'!$AI43,0) + IFERROR(INDEX(WAC_Item_Cost,MATCH(1,(I$1=WAC_District)*('Blend Sheet'!$AJ$4=WAC_IIN),0))*'Blend Sheet'!$AJ43,0) + IFERROR(INDEX(WAC_Item_Cost,MATCH(1,(I$1=WAC_District)*('Blend Sheet'!$AK$4=WAC_IIN),0))*'Blend Sheet'!$AK43,0) + IFERROR(INDEX(WAC_Item_Cost,MATCH(1,(I$1=WAC_District)*('Blend Sheet'!$AL$4=WAC_IIN),0))*'Blend Sheet'!$AL43,0) + IFERROR(INDEX(WAC_Item_Cost,MATCH(1,(I$1=WAC_District)*('Blend Sheet'!$AM$4=WAC_IIN),0))*'Blend Sheet'!$AM43,0) + IFERROR(INDEX(WAC_Item_Cost,MATCH(1,(I$1=WAC_District)*('Blend Sheet'!$AN$4=WAC_IIN),0))*'Blend Sheet'!$AN43,0) + IFERROR(INDEX(WAC_Item_Cost,MATCH(1,(I$1=WAC_District)*('Blend Sheet'!$AO$4=WAC_IIN),0))*'Blend Sheet'!$AO43,0) + IFERROR(INDEX(WAC_Item_Cost,MATCH(1,(I$1=WAC_District)*('Blend Sheet'!$AP$4=WAC_IIN),0))*'Blend Sheet'!$AP43/1000,0)</f>
        <v>217.30482030199997</v>
      </c>
      <c r="J40" s="245">
        <f t="array" ref="J40">IFERROR(INDEX(WAC_Item_Cost,MATCH(1,(J$1=WAC_District)*('Blend Sheet'!$C$4=WAC_IIN),0))*'Blend Sheet'!$C43/1000,0) + IFERROR(INDEX(WAC_Item_Cost,MATCH(1,(J$1=WAC_District)*('Blend Sheet'!$D$4=WAC_IIN),0))*'Blend Sheet'!$D43/1000,0) + IFERROR(INDEX(WAC_Item_Cost,MATCH(1,(J$1=WAC_District)*('Blend Sheet'!$E$4=WAC_IIN),0))*'Blend Sheet'!$E43/1000,0) + IFERROR(INDEX(WAC_Item_Cost,MATCH(1,(J$1=WAC_District)*('Blend Sheet'!$F$4=WAC_IIN),0))*'Blend Sheet'!$F43/1000,0)  + IFERROR(INDEX(WAC_Item_Cost,MATCH(1,(J$1=WAC_District)*('Blend Sheet'!$G$4=WAC_IIN),0))*'Blend Sheet'!$G43,0) + IFERROR(INDEX(WAC_Item_Cost,MATCH(1,(J$1=WAC_District)*('Blend Sheet'!$H$4=WAC_IIN),0))*'Blend Sheet'!$H43,0)  + IFERROR(INDEX(WAC_Item_Cost,MATCH(1,(J$1=WAC_District)*('Blend Sheet'!$I$4=WAC_IIN),0))*'Blend Sheet'!$I43,0) + IFERROR(INDEX(WAC_Item_Cost,MATCH(1,(J$1=WAC_District)*('Blend Sheet'!$J$4=WAC_IIN),0))*'Blend Sheet'!$J43,0) + IFERROR(INDEX(WAC_Item_Cost,MATCH(1,(J$1=WAC_District)*('Blend Sheet'!$K$4=WAC_IIN),0))*'Blend Sheet'!$K43,0) + IFERROR(INDEX(WAC_Item_Cost,MATCH(1,(J$1=WAC_District)*('Blend Sheet'!$L$4=WAC_IIN),0))*'Blend Sheet'!$L43,0) + IFERROR(INDEX(WAC_Item_Cost,MATCH(1,(J$1=WAC_District)*('Blend Sheet'!$M$4=WAC_IIN),0))*'Blend Sheet'!$M43,0) + IFERROR(INDEX(WAC_Item_Cost,MATCH(1,(J$1=WAC_District)*('Blend Sheet'!$N$4=WAC_IIN),0))*'Blend Sheet'!$N43,0) + IFERROR(INDEX(WAC_Item_Cost,MATCH(1,(J$1=WAC_District)*('Blend Sheet'!$O$4=WAC_IIN),0))*'Blend Sheet'!$O43,0) + IFERROR(INDEX(WAC_Item_Cost,MATCH(1,(J$1=WAC_District)*('Blend Sheet'!$P$4=WAC_IIN),0))*'Blend Sheet'!$P43,0) + IFERROR(INDEX(WAC_Item_Cost,MATCH(1,(J$1=WAC_District)*('Blend Sheet'!$Q$4=WAC_IIN),0))*'Blend Sheet'!$Q43,0) + IFERROR(INDEX(WAC_Item_Cost,MATCH(1,(J$1=WAC_District)*('Blend Sheet'!$R$4=WAC_IIN),0))*'Blend Sheet'!$R43,0) + IFERROR(INDEX(WAC_Item_Cost,MATCH(1,(J$1=WAC_District)*('Blend Sheet'!$S$4=WAC_IIN),0))*'Blend Sheet'!$S43,0) + IFERROR(INDEX(WAC_Item_Cost,MATCH(1,(J$1=WAC_District)*('Blend Sheet'!$T$4=WAC_IIN),0))*'Blend Sheet'!$T43,0) + IFERROR(INDEX(WAC_Item_Cost,MATCH(1,(J$1=WAC_District)*('Blend Sheet'!$U$4=WAC_IIN),0))*'Blend Sheet'!$U43,0) + IFERROR(INDEX(WAC_Item_Cost,MATCH(1,(J$1=WAC_District)*('Blend Sheet'!$V$4=WAC_IIN),0))*'Blend Sheet'!$V43,0) + IFERROR(INDEX(WAC_Item_Cost,MATCH(1,(J$1=WAC_District)*('Blend Sheet'!$W$4=WAC_IIN),0))*'Blend Sheet'!$W43,0) + IFERROR(INDEX(WAC_Item_Cost,MATCH(1,(J$1=WAC_District)*('Blend Sheet'!$X$4=WAC_IIN),0))*'Blend Sheet'!$X43,0) + IFERROR(INDEX(WAC_Item_Cost,MATCH(1,(J$1=WAC_District)*('Blend Sheet'!$Y$4=WAC_IIN),0))*'Blend Sheet'!$Y43,0) + IFERROR(INDEX(WAC_Item_Cost,MATCH(1,(J$1=WAC_District)*('Blend Sheet'!$Z$4=WAC_IIN),0))*'Blend Sheet'!$Z43,0) + IFERROR(INDEX(WAC_Item_Cost,MATCH(1,(J$1=WAC_District)*('Blend Sheet'!$AA$4=WAC_IIN),0))*'Blend Sheet'!$AA43,0) + IFERROR(INDEX(WAC_Item_Cost,MATCH(1,(J$1=WAC_District)*('Blend Sheet'!$AB$4=WAC_IIN),0))*'Blend Sheet'!$AB43,0) + IFERROR(INDEX(WAC_Item_Cost,MATCH(1,(J$1=WAC_District)*('Blend Sheet'!$AC$4=WAC_IIN),0))*'Blend Sheet'!$AC43,0) + IFERROR(INDEX(WAC_Item_Cost,MATCH(1,(J$1=WAC_District)*('Blend Sheet'!$AD$4=WAC_IIN),0))*'Blend Sheet'!$AD43,0) + IFERROR(INDEX(WAC_Item_Cost,MATCH(1,(J$1=WAC_District)*('Blend Sheet'!$AE$4=WAC_IIN),0))*'Blend Sheet'!$AE43,0) + IFERROR(INDEX(WAC_Item_Cost,MATCH(1,(J$1=WAC_District)*('Blend Sheet'!$AF$4=WAC_IIN),0))*'Blend Sheet'!$AF43,0) + IFERROR(INDEX(WAC_Item_Cost,MATCH(1,(J$1=WAC_District)*('Blend Sheet'!$AG$4=WAC_IIN),0))*'Blend Sheet'!$AG43,0) + IFERROR(INDEX(WAC_Item_Cost,MATCH(1,(J$1=WAC_District)*('Blend Sheet'!$AH$4=WAC_IIN),0))*'Blend Sheet'!$AH43,0) + IFERROR(INDEX(WAC_Item_Cost,MATCH(1,(J$1=WAC_District)*('Blend Sheet'!$AI$4=WAC_IIN),0))*'Blend Sheet'!$AI43,0) + IFERROR(INDEX(WAC_Item_Cost,MATCH(1,(J$1=WAC_District)*('Blend Sheet'!$AJ$4=WAC_IIN),0))*'Blend Sheet'!$AJ43,0) + IFERROR(INDEX(WAC_Item_Cost,MATCH(1,(J$1=WAC_District)*('Blend Sheet'!$AK$4=WAC_IIN),0))*'Blend Sheet'!$AK43,0) + IFERROR(INDEX(WAC_Item_Cost,MATCH(1,(J$1=WAC_District)*('Blend Sheet'!$AL$4=WAC_IIN),0))*'Blend Sheet'!$AL43,0) + IFERROR(INDEX(WAC_Item_Cost,MATCH(1,(J$1=WAC_District)*('Blend Sheet'!$AM$4=WAC_IIN),0))*'Blend Sheet'!$AM43,0) + IFERROR(INDEX(WAC_Item_Cost,MATCH(1,(J$1=WAC_District)*('Blend Sheet'!$AN$4=WAC_IIN),0))*'Blend Sheet'!$AN43,0) + IFERROR(INDEX(WAC_Item_Cost,MATCH(1,(J$1=WAC_District)*('Blend Sheet'!$AO$4=WAC_IIN),0))*'Blend Sheet'!$AO43,0) + IFERROR(INDEX(WAC_Item_Cost,MATCH(1,(J$1=WAC_District)*('Blend Sheet'!$AP$4=WAC_IIN),0))*'Blend Sheet'!$AP43/1000,0)</f>
        <v>226.852870467</v>
      </c>
      <c r="K40" s="245">
        <f t="array" ref="K40">IFERROR(INDEX(WAC_Item_Cost,MATCH(1,(K$1=WAC_District)*('Blend Sheet'!$C$4=WAC_IIN),0))*'Blend Sheet'!$C43/1000,0) + IFERROR(INDEX(WAC_Item_Cost,MATCH(1,(K$1=WAC_District)*('Blend Sheet'!$D$4=WAC_IIN),0))*'Blend Sheet'!$D43/1000,0) + IFERROR(INDEX(WAC_Item_Cost,MATCH(1,(K$1=WAC_District)*('Blend Sheet'!$E$4=WAC_IIN),0))*'Blend Sheet'!$E43/1000,0) + IFERROR(INDEX(WAC_Item_Cost,MATCH(1,(K$1=WAC_District)*('Blend Sheet'!$F$4=WAC_IIN),0))*'Blend Sheet'!$F43/1000,0)  + IFERROR(INDEX(WAC_Item_Cost,MATCH(1,(K$1=WAC_District)*('Blend Sheet'!$G$4=WAC_IIN),0))*'Blend Sheet'!$G43,0) + IFERROR(INDEX(WAC_Item_Cost,MATCH(1,(K$1=WAC_District)*('Blend Sheet'!$H$4=WAC_IIN),0))*'Blend Sheet'!$H43,0)  + IFERROR(INDEX(WAC_Item_Cost,MATCH(1,(K$1=WAC_District)*('Blend Sheet'!$I$4=WAC_IIN),0))*'Blend Sheet'!$I43,0) + IFERROR(INDEX(WAC_Item_Cost,MATCH(1,(K$1=WAC_District)*('Blend Sheet'!$J$4=WAC_IIN),0))*'Blend Sheet'!$J43,0) + IFERROR(INDEX(WAC_Item_Cost,MATCH(1,(K$1=WAC_District)*('Blend Sheet'!$K$4=WAC_IIN),0))*'Blend Sheet'!$K43,0) + IFERROR(INDEX(WAC_Item_Cost,MATCH(1,(K$1=WAC_District)*('Blend Sheet'!$L$4=WAC_IIN),0))*'Blend Sheet'!$L43,0) + IFERROR(INDEX(WAC_Item_Cost,MATCH(1,(K$1=WAC_District)*('Blend Sheet'!$M$4=WAC_IIN),0))*'Blend Sheet'!$M43,0) + IFERROR(INDEX(WAC_Item_Cost,MATCH(1,(K$1=WAC_District)*('Blend Sheet'!$N$4=WAC_IIN),0))*'Blend Sheet'!$N43,0) + IFERROR(INDEX(WAC_Item_Cost,MATCH(1,(K$1=WAC_District)*('Blend Sheet'!$O$4=WAC_IIN),0))*'Blend Sheet'!$O43,0) + IFERROR(INDEX(WAC_Item_Cost,MATCH(1,(K$1=WAC_District)*('Blend Sheet'!$P$4=WAC_IIN),0))*'Blend Sheet'!$P43,0) + IFERROR(INDEX(WAC_Item_Cost,MATCH(1,(K$1=WAC_District)*('Blend Sheet'!$Q$4=WAC_IIN),0))*'Blend Sheet'!$Q43,0) + IFERROR(INDEX(WAC_Item_Cost,MATCH(1,(K$1=WAC_District)*('Blend Sheet'!$R$4=WAC_IIN),0))*'Blend Sheet'!$R43,0) + IFERROR(INDEX(WAC_Item_Cost,MATCH(1,(K$1=WAC_District)*('Blend Sheet'!$S$4=WAC_IIN),0))*'Blend Sheet'!$S43,0) + IFERROR(INDEX(WAC_Item_Cost,MATCH(1,(K$1=WAC_District)*('Blend Sheet'!$T$4=WAC_IIN),0))*'Blend Sheet'!$T43,0) + IFERROR(INDEX(WAC_Item_Cost,MATCH(1,(K$1=WAC_District)*('Blend Sheet'!$U$4=WAC_IIN),0))*'Blend Sheet'!$U43,0) + IFERROR(INDEX(WAC_Item_Cost,MATCH(1,(K$1=WAC_District)*('Blend Sheet'!$V$4=WAC_IIN),0))*'Blend Sheet'!$V43,0) + IFERROR(INDEX(WAC_Item_Cost,MATCH(1,(K$1=WAC_District)*('Blend Sheet'!$W$4=WAC_IIN),0))*'Blend Sheet'!$W43,0) + IFERROR(INDEX(WAC_Item_Cost,MATCH(1,(K$1=WAC_District)*('Blend Sheet'!$X$4=WAC_IIN),0))*'Blend Sheet'!$X43,0) + IFERROR(INDEX(WAC_Item_Cost,MATCH(1,(K$1=WAC_District)*('Blend Sheet'!$Y$4=WAC_IIN),0))*'Blend Sheet'!$Y43,0) + IFERROR(INDEX(WAC_Item_Cost,MATCH(1,(K$1=WAC_District)*('Blend Sheet'!$Z$4=WAC_IIN),0))*'Blend Sheet'!$Z43,0) + IFERROR(INDEX(WAC_Item_Cost,MATCH(1,(K$1=WAC_District)*('Blend Sheet'!$AA$4=WAC_IIN),0))*'Blend Sheet'!$AA43,0) + IFERROR(INDEX(WAC_Item_Cost,MATCH(1,(K$1=WAC_District)*('Blend Sheet'!$AB$4=WAC_IIN),0))*'Blend Sheet'!$AB43,0) + IFERROR(INDEX(WAC_Item_Cost,MATCH(1,(K$1=WAC_District)*('Blend Sheet'!$AC$4=WAC_IIN),0))*'Blend Sheet'!$AC43,0) + IFERROR(INDEX(WAC_Item_Cost,MATCH(1,(K$1=WAC_District)*('Blend Sheet'!$AD$4=WAC_IIN),0))*'Blend Sheet'!$AD43,0) + IFERROR(INDEX(WAC_Item_Cost,MATCH(1,(K$1=WAC_District)*('Blend Sheet'!$AE$4=WAC_IIN),0))*'Blend Sheet'!$AE43,0) + IFERROR(INDEX(WAC_Item_Cost,MATCH(1,(K$1=WAC_District)*('Blend Sheet'!$AF$4=WAC_IIN),0))*'Blend Sheet'!$AF43,0) + IFERROR(INDEX(WAC_Item_Cost,MATCH(1,(K$1=WAC_District)*('Blend Sheet'!$AG$4=WAC_IIN),0))*'Blend Sheet'!$AG43,0) + IFERROR(INDEX(WAC_Item_Cost,MATCH(1,(K$1=WAC_District)*('Blend Sheet'!$AH$4=WAC_IIN),0))*'Blend Sheet'!$AH43,0) + IFERROR(INDEX(WAC_Item_Cost,MATCH(1,(K$1=WAC_District)*('Blend Sheet'!$AI$4=WAC_IIN),0))*'Blend Sheet'!$AI43,0) + IFERROR(INDEX(WAC_Item_Cost,MATCH(1,(K$1=WAC_District)*('Blend Sheet'!$AJ$4=WAC_IIN),0))*'Blend Sheet'!$AJ43,0) + IFERROR(INDEX(WAC_Item_Cost,MATCH(1,(K$1=WAC_District)*('Blend Sheet'!$AK$4=WAC_IIN),0))*'Blend Sheet'!$AK43,0) + IFERROR(INDEX(WAC_Item_Cost,MATCH(1,(K$1=WAC_District)*('Blend Sheet'!$AL$4=WAC_IIN),0))*'Blend Sheet'!$AL43,0) + IFERROR(INDEX(WAC_Item_Cost,MATCH(1,(K$1=WAC_District)*('Blend Sheet'!$AM$4=WAC_IIN),0))*'Blend Sheet'!$AM43,0) + IFERROR(INDEX(WAC_Item_Cost,MATCH(1,(K$1=WAC_District)*('Blend Sheet'!$AN$4=WAC_IIN),0))*'Blend Sheet'!$AN43,0) + IFERROR(INDEX(WAC_Item_Cost,MATCH(1,(K$1=WAC_District)*('Blend Sheet'!$AO$4=WAC_IIN),0))*'Blend Sheet'!$AO43,0) + IFERROR(INDEX(WAC_Item_Cost,MATCH(1,(K$1=WAC_District)*('Blend Sheet'!$AP$4=WAC_IIN),0))*'Blend Sheet'!$AP43/1000,0)</f>
        <v>160.65568695899998</v>
      </c>
      <c r="L40" s="245">
        <f t="array" ref="L40">IFERROR(INDEX(WAC_Item_Cost,MATCH(1,(L$1=WAC_District)*('Blend Sheet'!$C$4=WAC_IIN),0))*'Blend Sheet'!$C43/1000,0) + IFERROR(INDEX(WAC_Item_Cost,MATCH(1,(L$1=WAC_District)*('Blend Sheet'!$D$4=WAC_IIN),0))*'Blend Sheet'!$D43/1000,0) + IFERROR(INDEX(WAC_Item_Cost,MATCH(1,(L$1=WAC_District)*('Blend Sheet'!$E$4=WAC_IIN),0))*'Blend Sheet'!$E43/1000,0) + IFERROR(INDEX(WAC_Item_Cost,MATCH(1,(L$1=WAC_District)*('Blend Sheet'!$F$4=WAC_IIN),0))*'Blend Sheet'!$F43/1000,0)  + IFERROR(INDEX(WAC_Item_Cost,MATCH(1,(L$1=WAC_District)*('Blend Sheet'!$G$4=WAC_IIN),0))*'Blend Sheet'!$G43,0) + IFERROR(INDEX(WAC_Item_Cost,MATCH(1,(L$1=WAC_District)*('Blend Sheet'!$H$4=WAC_IIN),0))*'Blend Sheet'!$H43,0)  + IFERROR(INDEX(WAC_Item_Cost,MATCH(1,(L$1=WAC_District)*('Blend Sheet'!$I$4=WAC_IIN),0))*'Blend Sheet'!$I43,0) + IFERROR(INDEX(WAC_Item_Cost,MATCH(1,(L$1=WAC_District)*('Blend Sheet'!$J$4=WAC_IIN),0))*'Blend Sheet'!$J43,0) + IFERROR(INDEX(WAC_Item_Cost,MATCH(1,(L$1=WAC_District)*('Blend Sheet'!$K$4=WAC_IIN),0))*'Blend Sheet'!$K43,0) + IFERROR(INDEX(WAC_Item_Cost,MATCH(1,(L$1=WAC_District)*('Blend Sheet'!$L$4=WAC_IIN),0))*'Blend Sheet'!$L43,0) + IFERROR(INDEX(WAC_Item_Cost,MATCH(1,(L$1=WAC_District)*('Blend Sheet'!$M$4=WAC_IIN),0))*'Blend Sheet'!$M43,0) + IFERROR(INDEX(WAC_Item_Cost,MATCH(1,(L$1=WAC_District)*('Blend Sheet'!$N$4=WAC_IIN),0))*'Blend Sheet'!$N43,0) + IFERROR(INDEX(WAC_Item_Cost,MATCH(1,(L$1=WAC_District)*('Blend Sheet'!$O$4=WAC_IIN),0))*'Blend Sheet'!$O43,0) + IFERROR(INDEX(WAC_Item_Cost,MATCH(1,(L$1=WAC_District)*('Blend Sheet'!$P$4=WAC_IIN),0))*'Blend Sheet'!$P43,0) + IFERROR(INDEX(WAC_Item_Cost,MATCH(1,(L$1=WAC_District)*('Blend Sheet'!$Q$4=WAC_IIN),0))*'Blend Sheet'!$Q43,0) + IFERROR(INDEX(WAC_Item_Cost,MATCH(1,(L$1=WAC_District)*('Blend Sheet'!$R$4=WAC_IIN),0))*'Blend Sheet'!$R43,0) + IFERROR(INDEX(WAC_Item_Cost,MATCH(1,(L$1=WAC_District)*('Blend Sheet'!$S$4=WAC_IIN),0))*'Blend Sheet'!$S43,0) + IFERROR(INDEX(WAC_Item_Cost,MATCH(1,(L$1=WAC_District)*('Blend Sheet'!$T$4=WAC_IIN),0))*'Blend Sheet'!$T43,0) + IFERROR(INDEX(WAC_Item_Cost,MATCH(1,(L$1=WAC_District)*('Blend Sheet'!$U$4=WAC_IIN),0))*'Blend Sheet'!$U43,0) + IFERROR(INDEX(WAC_Item_Cost,MATCH(1,(L$1=WAC_District)*('Blend Sheet'!$V$4=WAC_IIN),0))*'Blend Sheet'!$V43,0) + IFERROR(INDEX(WAC_Item_Cost,MATCH(1,(L$1=WAC_District)*('Blend Sheet'!$W$4=WAC_IIN),0))*'Blend Sheet'!$W43,0) + IFERROR(INDEX(WAC_Item_Cost,MATCH(1,(L$1=WAC_District)*('Blend Sheet'!$X$4=WAC_IIN),0))*'Blend Sheet'!$X43,0) + IFERROR(INDEX(WAC_Item_Cost,MATCH(1,(L$1=WAC_District)*('Blend Sheet'!$Y$4=WAC_IIN),0))*'Blend Sheet'!$Y43,0) + IFERROR(INDEX(WAC_Item_Cost,MATCH(1,(L$1=WAC_District)*('Blend Sheet'!$Z$4=WAC_IIN),0))*'Blend Sheet'!$Z43,0) + IFERROR(INDEX(WAC_Item_Cost,MATCH(1,(L$1=WAC_District)*('Blend Sheet'!$AA$4=WAC_IIN),0))*'Blend Sheet'!$AA43,0) + IFERROR(INDEX(WAC_Item_Cost,MATCH(1,(L$1=WAC_District)*('Blend Sheet'!$AB$4=WAC_IIN),0))*'Blend Sheet'!$AB43,0) + IFERROR(INDEX(WAC_Item_Cost,MATCH(1,(L$1=WAC_District)*('Blend Sheet'!$AC$4=WAC_IIN),0))*'Blend Sheet'!$AC43,0) + IFERROR(INDEX(WAC_Item_Cost,MATCH(1,(L$1=WAC_District)*('Blend Sheet'!$AD$4=WAC_IIN),0))*'Blend Sheet'!$AD43,0) + IFERROR(INDEX(WAC_Item_Cost,MATCH(1,(L$1=WAC_District)*('Blend Sheet'!$AE$4=WAC_IIN),0))*'Blend Sheet'!$AE43,0) + IFERROR(INDEX(WAC_Item_Cost,MATCH(1,(L$1=WAC_District)*('Blend Sheet'!$AF$4=WAC_IIN),0))*'Blend Sheet'!$AF43,0) + IFERROR(INDEX(WAC_Item_Cost,MATCH(1,(L$1=WAC_District)*('Blend Sheet'!$AG$4=WAC_IIN),0))*'Blend Sheet'!$AG43,0) + IFERROR(INDEX(WAC_Item_Cost,MATCH(1,(L$1=WAC_District)*('Blend Sheet'!$AH$4=WAC_IIN),0))*'Blend Sheet'!$AH43,0) + IFERROR(INDEX(WAC_Item_Cost,MATCH(1,(L$1=WAC_District)*('Blend Sheet'!$AI$4=WAC_IIN),0))*'Blend Sheet'!$AI43,0) + IFERROR(INDEX(WAC_Item_Cost,MATCH(1,(L$1=WAC_District)*('Blend Sheet'!$AJ$4=WAC_IIN),0))*'Blend Sheet'!$AJ43,0) + IFERROR(INDEX(WAC_Item_Cost,MATCH(1,(L$1=WAC_District)*('Blend Sheet'!$AK$4=WAC_IIN),0))*'Blend Sheet'!$AK43,0) + IFERROR(INDEX(WAC_Item_Cost,MATCH(1,(L$1=WAC_District)*('Blend Sheet'!$AL$4=WAC_IIN),0))*'Blend Sheet'!$AL43,0) + IFERROR(INDEX(WAC_Item_Cost,MATCH(1,(L$1=WAC_District)*('Blend Sheet'!$AM$4=WAC_IIN),0))*'Blend Sheet'!$AM43,0) + IFERROR(INDEX(WAC_Item_Cost,MATCH(1,(L$1=WAC_District)*('Blend Sheet'!$AN$4=WAC_IIN),0))*'Blend Sheet'!$AN43,0) + IFERROR(INDEX(WAC_Item_Cost,MATCH(1,(L$1=WAC_District)*('Blend Sheet'!$AO$4=WAC_IIN),0))*'Blend Sheet'!$AO43,0) + IFERROR(INDEX(WAC_Item_Cost,MATCH(1,(L$1=WAC_District)*('Blend Sheet'!$AP$4=WAC_IIN),0))*'Blend Sheet'!$AP43/1000,0)</f>
        <v>175.81070650300001</v>
      </c>
    </row>
    <row r="41" spans="1:12" x14ac:dyDescent="0.25">
      <c r="A41" t="str">
        <f>'Blend Sheet'!A44</f>
        <v>Expandomix HT (SK)</v>
      </c>
      <c r="B41" s="245">
        <f t="array" ref="B41">IFERROR(INDEX(WAC_Item_Cost,MATCH(1,(B$1=WAC_District)*('Blend Sheet'!$C$4=WAC_IIN),0))*'Blend Sheet'!$C44/1000,0) + IFERROR(INDEX(WAC_Item_Cost,MATCH(1,(B$1=WAC_District)*('Blend Sheet'!$D$4=WAC_IIN),0))*'Blend Sheet'!$D44/1000,0) + IFERROR(INDEX(WAC_Item_Cost,MATCH(1,(B$1=WAC_District)*('Blend Sheet'!$E$4=WAC_IIN),0))*'Blend Sheet'!$E44/1000,0) + IFERROR(INDEX(WAC_Item_Cost,MATCH(1,(B$1=WAC_District)*('Blend Sheet'!$F$4=WAC_IIN),0))*'Blend Sheet'!$F44/1000,0)  + IFERROR(INDEX(WAC_Item_Cost,MATCH(1,(B$1=WAC_District)*('Blend Sheet'!$G$4=WAC_IIN),0))*'Blend Sheet'!$G44,0) + IFERROR(INDEX(WAC_Item_Cost,MATCH(1,(B$1=WAC_District)*('Blend Sheet'!$H$4=WAC_IIN),0))*'Blend Sheet'!$H44,0)  + IFERROR(INDEX(WAC_Item_Cost,MATCH(1,(B$1=WAC_District)*('Blend Sheet'!$I$4=WAC_IIN),0))*'Blend Sheet'!$I44,0) + IFERROR(INDEX(WAC_Item_Cost,MATCH(1,(B$1=WAC_District)*('Blend Sheet'!$J$4=WAC_IIN),0))*'Blend Sheet'!$J44,0) + IFERROR(INDEX(WAC_Item_Cost,MATCH(1,(B$1=WAC_District)*('Blend Sheet'!$K$4=WAC_IIN),0))*'Blend Sheet'!$K44,0) + IFERROR(INDEX(WAC_Item_Cost,MATCH(1,(B$1=WAC_District)*('Blend Sheet'!$L$4=WAC_IIN),0))*'Blend Sheet'!$L44,0) + IFERROR(INDEX(WAC_Item_Cost,MATCH(1,(B$1=WAC_District)*('Blend Sheet'!$M$4=WAC_IIN),0))*'Blend Sheet'!$M44,0) + IFERROR(INDEX(WAC_Item_Cost,MATCH(1,(B$1=WAC_District)*('Blend Sheet'!$N$4=WAC_IIN),0))*'Blend Sheet'!$N44,0) + IFERROR(INDEX(WAC_Item_Cost,MATCH(1,(B$1=WAC_District)*('Blend Sheet'!$O$4=WAC_IIN),0))*'Blend Sheet'!$O44,0) + IFERROR(INDEX(WAC_Item_Cost,MATCH(1,(B$1=WAC_District)*('Blend Sheet'!$P$4=WAC_IIN),0))*'Blend Sheet'!$P44,0) + IFERROR(INDEX(WAC_Item_Cost,MATCH(1,(B$1=WAC_District)*('Blend Sheet'!$Q$4=WAC_IIN),0))*'Blend Sheet'!$Q44,0) + IFERROR(INDEX(WAC_Item_Cost,MATCH(1,(B$1=WAC_District)*('Blend Sheet'!$R$4=WAC_IIN),0))*'Blend Sheet'!$R44,0) + IFERROR(INDEX(WAC_Item_Cost,MATCH(1,(B$1=WAC_District)*('Blend Sheet'!$S$4=WAC_IIN),0))*'Blend Sheet'!$S44,0) + IFERROR(INDEX(WAC_Item_Cost,MATCH(1,(B$1=WAC_District)*('Blend Sheet'!$T$4=WAC_IIN),0))*'Blend Sheet'!$T44,0) + IFERROR(INDEX(WAC_Item_Cost,MATCH(1,(B$1=WAC_District)*('Blend Sheet'!$U$4=WAC_IIN),0))*'Blend Sheet'!$U44,0) + IFERROR(INDEX(WAC_Item_Cost,MATCH(1,(B$1=WAC_District)*('Blend Sheet'!$V$4=WAC_IIN),0))*'Blend Sheet'!$V44,0) + IFERROR(INDEX(WAC_Item_Cost,MATCH(1,(B$1=WAC_District)*('Blend Sheet'!$W$4=WAC_IIN),0))*'Blend Sheet'!$W44,0) + IFERROR(INDEX(WAC_Item_Cost,MATCH(1,(B$1=WAC_District)*('Blend Sheet'!$X$4=WAC_IIN),0))*'Blend Sheet'!$X44,0) + IFERROR(INDEX(WAC_Item_Cost,MATCH(1,(B$1=WAC_District)*('Blend Sheet'!$Y$4=WAC_IIN),0))*'Blend Sheet'!$Y44,0) + IFERROR(INDEX(WAC_Item_Cost,MATCH(1,(B$1=WAC_District)*('Blend Sheet'!$Z$4=WAC_IIN),0))*'Blend Sheet'!$Z44,0) + IFERROR(INDEX(WAC_Item_Cost,MATCH(1,(B$1=WAC_District)*('Blend Sheet'!$AA$4=WAC_IIN),0))*'Blend Sheet'!$AA44,0) + IFERROR(INDEX(WAC_Item_Cost,MATCH(1,(B$1=WAC_District)*('Blend Sheet'!$AB$4=WAC_IIN),0))*'Blend Sheet'!$AB44,0) + IFERROR(INDEX(WAC_Item_Cost,MATCH(1,(B$1=WAC_District)*('Blend Sheet'!$AC$4=WAC_IIN),0))*'Blend Sheet'!$AC44,0) + IFERROR(INDEX(WAC_Item_Cost,MATCH(1,(B$1=WAC_District)*('Blend Sheet'!$AD$4=WAC_IIN),0))*'Blend Sheet'!$AD44,0) + IFERROR(INDEX(WAC_Item_Cost,MATCH(1,(B$1=WAC_District)*('Blend Sheet'!$AE$4=WAC_IIN),0))*'Blend Sheet'!$AE44,0) + IFERROR(INDEX(WAC_Item_Cost,MATCH(1,(B$1=WAC_District)*('Blend Sheet'!$AF$4=WAC_IIN),0))*'Blend Sheet'!$AF44,0) + IFERROR(INDEX(WAC_Item_Cost,MATCH(1,(B$1=WAC_District)*('Blend Sheet'!$AG$4=WAC_IIN),0))*'Blend Sheet'!$AG44,0) + IFERROR(INDEX(WAC_Item_Cost,MATCH(1,(B$1=WAC_District)*('Blend Sheet'!$AH$4=WAC_IIN),0))*'Blend Sheet'!$AH44,0) + IFERROR(INDEX(WAC_Item_Cost,MATCH(1,(B$1=WAC_District)*('Blend Sheet'!$AI$4=WAC_IIN),0))*'Blend Sheet'!$AI44,0) + IFERROR(INDEX(WAC_Item_Cost,MATCH(1,(B$1=WAC_District)*('Blend Sheet'!$AJ$4=WAC_IIN),0))*'Blend Sheet'!$AJ44,0) + IFERROR(INDEX(WAC_Item_Cost,MATCH(1,(B$1=WAC_District)*('Blend Sheet'!$AK$4=WAC_IIN),0))*'Blend Sheet'!$AK44,0) + IFERROR(INDEX(WAC_Item_Cost,MATCH(1,(B$1=WAC_District)*('Blend Sheet'!$AL$4=WAC_IIN),0))*'Blend Sheet'!$AL44,0) + IFERROR(INDEX(WAC_Item_Cost,MATCH(1,(B$1=WAC_District)*('Blend Sheet'!$AM$4=WAC_IIN),0))*'Blend Sheet'!$AM44,0) + IFERROR(INDEX(WAC_Item_Cost,MATCH(1,(B$1=WAC_District)*('Blend Sheet'!$AN$4=WAC_IIN),0))*'Blend Sheet'!$AN44,0) + IFERROR(INDEX(WAC_Item_Cost,MATCH(1,(B$1=WAC_District)*('Blend Sheet'!$AO$4=WAC_IIN),0))*'Blend Sheet'!$AO44,0) + IFERROR(INDEX(WAC_Item_Cost,MATCH(1,(B$1=WAC_District)*('Blend Sheet'!$AP$4=WAC_IIN),0))*'Blend Sheet'!$AP44/1000,0)</f>
        <v>226.02988946099998</v>
      </c>
      <c r="C41" s="245">
        <f t="array" ref="C41">IFERROR(INDEX(WAC_Item_Cost,MATCH(1,(C$1=WAC_District)*('Blend Sheet'!$C$4=WAC_IIN),0))*'Blend Sheet'!$C44/1000,0) + IFERROR(INDEX(WAC_Item_Cost,MATCH(1,(C$1=WAC_District)*('Blend Sheet'!$D$4=WAC_IIN),0))*'Blend Sheet'!$D44/1000,0) + IFERROR(INDEX(WAC_Item_Cost,MATCH(1,(C$1=WAC_District)*('Blend Sheet'!$E$4=WAC_IIN),0))*'Blend Sheet'!$E44/1000,0) + IFERROR(INDEX(WAC_Item_Cost,MATCH(1,(C$1=WAC_District)*('Blend Sheet'!$F$4=WAC_IIN),0))*'Blend Sheet'!$F44/1000,0)  + IFERROR(INDEX(WAC_Item_Cost,MATCH(1,(C$1=WAC_District)*('Blend Sheet'!$G$4=WAC_IIN),0))*'Blend Sheet'!$G44,0) + IFERROR(INDEX(WAC_Item_Cost,MATCH(1,(C$1=WAC_District)*('Blend Sheet'!$H$4=WAC_IIN),0))*'Blend Sheet'!$H44,0)  + IFERROR(INDEX(WAC_Item_Cost,MATCH(1,(C$1=WAC_District)*('Blend Sheet'!$I$4=WAC_IIN),0))*'Blend Sheet'!$I44,0) + IFERROR(INDEX(WAC_Item_Cost,MATCH(1,(C$1=WAC_District)*('Blend Sheet'!$J$4=WAC_IIN),0))*'Blend Sheet'!$J44,0) + IFERROR(INDEX(WAC_Item_Cost,MATCH(1,(C$1=WAC_District)*('Blend Sheet'!$K$4=WAC_IIN),0))*'Blend Sheet'!$K44,0) + IFERROR(INDEX(WAC_Item_Cost,MATCH(1,(C$1=WAC_District)*('Blend Sheet'!$L$4=WAC_IIN),0))*'Blend Sheet'!$L44,0) + IFERROR(INDEX(WAC_Item_Cost,MATCH(1,(C$1=WAC_District)*('Blend Sheet'!$M$4=WAC_IIN),0))*'Blend Sheet'!$M44,0) + IFERROR(INDEX(WAC_Item_Cost,MATCH(1,(C$1=WAC_District)*('Blend Sheet'!$N$4=WAC_IIN),0))*'Blend Sheet'!$N44,0) + IFERROR(INDEX(WAC_Item_Cost,MATCH(1,(C$1=WAC_District)*('Blend Sheet'!$O$4=WAC_IIN),0))*'Blend Sheet'!$O44,0) + IFERROR(INDEX(WAC_Item_Cost,MATCH(1,(C$1=WAC_District)*('Blend Sheet'!$P$4=WAC_IIN),0))*'Blend Sheet'!$P44,0) + IFERROR(INDEX(WAC_Item_Cost,MATCH(1,(C$1=WAC_District)*('Blend Sheet'!$Q$4=WAC_IIN),0))*'Blend Sheet'!$Q44,0) + IFERROR(INDEX(WAC_Item_Cost,MATCH(1,(C$1=WAC_District)*('Blend Sheet'!$R$4=WAC_IIN),0))*'Blend Sheet'!$R44,0) + IFERROR(INDEX(WAC_Item_Cost,MATCH(1,(C$1=WAC_District)*('Blend Sheet'!$S$4=WAC_IIN),0))*'Blend Sheet'!$S44,0) + IFERROR(INDEX(WAC_Item_Cost,MATCH(1,(C$1=WAC_District)*('Blend Sheet'!$T$4=WAC_IIN),0))*'Blend Sheet'!$T44,0) + IFERROR(INDEX(WAC_Item_Cost,MATCH(1,(C$1=WAC_District)*('Blend Sheet'!$U$4=WAC_IIN),0))*'Blend Sheet'!$U44,0) + IFERROR(INDEX(WAC_Item_Cost,MATCH(1,(C$1=WAC_District)*('Blend Sheet'!$V$4=WAC_IIN),0))*'Blend Sheet'!$V44,0) + IFERROR(INDEX(WAC_Item_Cost,MATCH(1,(C$1=WAC_District)*('Blend Sheet'!$W$4=WAC_IIN),0))*'Blend Sheet'!$W44,0) + IFERROR(INDEX(WAC_Item_Cost,MATCH(1,(C$1=WAC_District)*('Blend Sheet'!$X$4=WAC_IIN),0))*'Blend Sheet'!$X44,0) + IFERROR(INDEX(WAC_Item_Cost,MATCH(1,(C$1=WAC_District)*('Blend Sheet'!$Y$4=WAC_IIN),0))*'Blend Sheet'!$Y44,0) + IFERROR(INDEX(WAC_Item_Cost,MATCH(1,(C$1=WAC_District)*('Blend Sheet'!$Z$4=WAC_IIN),0))*'Blend Sheet'!$Z44,0) + IFERROR(INDEX(WAC_Item_Cost,MATCH(1,(C$1=WAC_District)*('Blend Sheet'!$AA$4=WAC_IIN),0))*'Blend Sheet'!$AA44,0) + IFERROR(INDEX(WAC_Item_Cost,MATCH(1,(C$1=WAC_District)*('Blend Sheet'!$AB$4=WAC_IIN),0))*'Blend Sheet'!$AB44,0) + IFERROR(INDEX(WAC_Item_Cost,MATCH(1,(C$1=WAC_District)*('Blend Sheet'!$AC$4=WAC_IIN),0))*'Blend Sheet'!$AC44,0) + IFERROR(INDEX(WAC_Item_Cost,MATCH(1,(C$1=WAC_District)*('Blend Sheet'!$AD$4=WAC_IIN),0))*'Blend Sheet'!$AD44,0) + IFERROR(INDEX(WAC_Item_Cost,MATCH(1,(C$1=WAC_District)*('Blend Sheet'!$AE$4=WAC_IIN),0))*'Blend Sheet'!$AE44,0) + IFERROR(INDEX(WAC_Item_Cost,MATCH(1,(C$1=WAC_District)*('Blend Sheet'!$AF$4=WAC_IIN),0))*'Blend Sheet'!$AF44,0) + IFERROR(INDEX(WAC_Item_Cost,MATCH(1,(C$1=WAC_District)*('Blend Sheet'!$AG$4=WAC_IIN),0))*'Blend Sheet'!$AG44,0) + IFERROR(INDEX(WAC_Item_Cost,MATCH(1,(C$1=WAC_District)*('Blend Sheet'!$AH$4=WAC_IIN),0))*'Blend Sheet'!$AH44,0) + IFERROR(INDEX(WAC_Item_Cost,MATCH(1,(C$1=WAC_District)*('Blend Sheet'!$AI$4=WAC_IIN),0))*'Blend Sheet'!$AI44,0) + IFERROR(INDEX(WAC_Item_Cost,MATCH(1,(C$1=WAC_District)*('Blend Sheet'!$AJ$4=WAC_IIN),0))*'Blend Sheet'!$AJ44,0) + IFERROR(INDEX(WAC_Item_Cost,MATCH(1,(C$1=WAC_District)*('Blend Sheet'!$AK$4=WAC_IIN),0))*'Blend Sheet'!$AK44,0) + IFERROR(INDEX(WAC_Item_Cost,MATCH(1,(C$1=WAC_District)*('Blend Sheet'!$AL$4=WAC_IIN),0))*'Blend Sheet'!$AL44,0) + IFERROR(INDEX(WAC_Item_Cost,MATCH(1,(C$1=WAC_District)*('Blend Sheet'!$AM$4=WAC_IIN),0))*'Blend Sheet'!$AM44,0) + IFERROR(INDEX(WAC_Item_Cost,MATCH(1,(C$1=WAC_District)*('Blend Sheet'!$AN$4=WAC_IIN),0))*'Blend Sheet'!$AN44,0) + IFERROR(INDEX(WAC_Item_Cost,MATCH(1,(C$1=WAC_District)*('Blend Sheet'!$AO$4=WAC_IIN),0))*'Blend Sheet'!$AO44,0) + IFERROR(INDEX(WAC_Item_Cost,MATCH(1,(C$1=WAC_District)*('Blend Sheet'!$AP$4=WAC_IIN),0))*'Blend Sheet'!$AP44/1000,0)</f>
        <v>252.12960324300002</v>
      </c>
      <c r="D41" s="245">
        <f t="array" ref="D41">IFERROR(INDEX(WAC_Item_Cost,MATCH(1,(D$1=WAC_District)*('Blend Sheet'!$C$4=WAC_IIN),0))*'Blend Sheet'!$C44/1000,0) + IFERROR(INDEX(WAC_Item_Cost,MATCH(1,(D$1=WAC_District)*('Blend Sheet'!$D$4=WAC_IIN),0))*'Blend Sheet'!$D44/1000,0) + IFERROR(INDEX(WAC_Item_Cost,MATCH(1,(D$1=WAC_District)*('Blend Sheet'!$E$4=WAC_IIN),0))*'Blend Sheet'!$E44/1000,0) + IFERROR(INDEX(WAC_Item_Cost,MATCH(1,(D$1=WAC_District)*('Blend Sheet'!$F$4=WAC_IIN),0))*'Blend Sheet'!$F44/1000,0)  + IFERROR(INDEX(WAC_Item_Cost,MATCH(1,(D$1=WAC_District)*('Blend Sheet'!$G$4=WAC_IIN),0))*'Blend Sheet'!$G44,0) + IFERROR(INDEX(WAC_Item_Cost,MATCH(1,(D$1=WAC_District)*('Blend Sheet'!$H$4=WAC_IIN),0))*'Blend Sheet'!$H44,0)  + IFERROR(INDEX(WAC_Item_Cost,MATCH(1,(D$1=WAC_District)*('Blend Sheet'!$I$4=WAC_IIN),0))*'Blend Sheet'!$I44,0) + IFERROR(INDEX(WAC_Item_Cost,MATCH(1,(D$1=WAC_District)*('Blend Sheet'!$J$4=WAC_IIN),0))*'Blend Sheet'!$J44,0) + IFERROR(INDEX(WAC_Item_Cost,MATCH(1,(D$1=WAC_District)*('Blend Sheet'!$K$4=WAC_IIN),0))*'Blend Sheet'!$K44,0) + IFERROR(INDEX(WAC_Item_Cost,MATCH(1,(D$1=WAC_District)*('Blend Sheet'!$L$4=WAC_IIN),0))*'Blend Sheet'!$L44,0) + IFERROR(INDEX(WAC_Item_Cost,MATCH(1,(D$1=WAC_District)*('Blend Sheet'!$M$4=WAC_IIN),0))*'Blend Sheet'!$M44,0) + IFERROR(INDEX(WAC_Item_Cost,MATCH(1,(D$1=WAC_District)*('Blend Sheet'!$N$4=WAC_IIN),0))*'Blend Sheet'!$N44,0) + IFERROR(INDEX(WAC_Item_Cost,MATCH(1,(D$1=WAC_District)*('Blend Sheet'!$O$4=WAC_IIN),0))*'Blend Sheet'!$O44,0) + IFERROR(INDEX(WAC_Item_Cost,MATCH(1,(D$1=WAC_District)*('Blend Sheet'!$P$4=WAC_IIN),0))*'Blend Sheet'!$P44,0) + IFERROR(INDEX(WAC_Item_Cost,MATCH(1,(D$1=WAC_District)*('Blend Sheet'!$Q$4=WAC_IIN),0))*'Blend Sheet'!$Q44,0) + IFERROR(INDEX(WAC_Item_Cost,MATCH(1,(D$1=WAC_District)*('Blend Sheet'!$R$4=WAC_IIN),0))*'Blend Sheet'!$R44,0) + IFERROR(INDEX(WAC_Item_Cost,MATCH(1,(D$1=WAC_District)*('Blend Sheet'!$S$4=WAC_IIN),0))*'Blend Sheet'!$S44,0) + IFERROR(INDEX(WAC_Item_Cost,MATCH(1,(D$1=WAC_District)*('Blend Sheet'!$T$4=WAC_IIN),0))*'Blend Sheet'!$T44,0) + IFERROR(INDEX(WAC_Item_Cost,MATCH(1,(D$1=WAC_District)*('Blend Sheet'!$U$4=WAC_IIN),0))*'Blend Sheet'!$U44,0) + IFERROR(INDEX(WAC_Item_Cost,MATCH(1,(D$1=WAC_District)*('Blend Sheet'!$V$4=WAC_IIN),0))*'Blend Sheet'!$V44,0) + IFERROR(INDEX(WAC_Item_Cost,MATCH(1,(D$1=WAC_District)*('Blend Sheet'!$W$4=WAC_IIN),0))*'Blend Sheet'!$W44,0) + IFERROR(INDEX(WAC_Item_Cost,MATCH(1,(D$1=WAC_District)*('Blend Sheet'!$X$4=WAC_IIN),0))*'Blend Sheet'!$X44,0) + IFERROR(INDEX(WAC_Item_Cost,MATCH(1,(D$1=WAC_District)*('Blend Sheet'!$Y$4=WAC_IIN),0))*'Blend Sheet'!$Y44,0) + IFERROR(INDEX(WAC_Item_Cost,MATCH(1,(D$1=WAC_District)*('Blend Sheet'!$Z$4=WAC_IIN),0))*'Blend Sheet'!$Z44,0) + IFERROR(INDEX(WAC_Item_Cost,MATCH(1,(D$1=WAC_District)*('Blend Sheet'!$AA$4=WAC_IIN),0))*'Blend Sheet'!$AA44,0) + IFERROR(INDEX(WAC_Item_Cost,MATCH(1,(D$1=WAC_District)*('Blend Sheet'!$AB$4=WAC_IIN),0))*'Blend Sheet'!$AB44,0) + IFERROR(INDEX(WAC_Item_Cost,MATCH(1,(D$1=WAC_District)*('Blend Sheet'!$AC$4=WAC_IIN),0))*'Blend Sheet'!$AC44,0) + IFERROR(INDEX(WAC_Item_Cost,MATCH(1,(D$1=WAC_District)*('Blend Sheet'!$AD$4=WAC_IIN),0))*'Blend Sheet'!$AD44,0) + IFERROR(INDEX(WAC_Item_Cost,MATCH(1,(D$1=WAC_District)*('Blend Sheet'!$AE$4=WAC_IIN),0))*'Blend Sheet'!$AE44,0) + IFERROR(INDEX(WAC_Item_Cost,MATCH(1,(D$1=WAC_District)*('Blend Sheet'!$AF$4=WAC_IIN),0))*'Blend Sheet'!$AF44,0) + IFERROR(INDEX(WAC_Item_Cost,MATCH(1,(D$1=WAC_District)*('Blend Sheet'!$AG$4=WAC_IIN),0))*'Blend Sheet'!$AG44,0) + IFERROR(INDEX(WAC_Item_Cost,MATCH(1,(D$1=WAC_District)*('Blend Sheet'!$AH$4=WAC_IIN),0))*'Blend Sheet'!$AH44,0) + IFERROR(INDEX(WAC_Item_Cost,MATCH(1,(D$1=WAC_District)*('Blend Sheet'!$AI$4=WAC_IIN),0))*'Blend Sheet'!$AI44,0) + IFERROR(INDEX(WAC_Item_Cost,MATCH(1,(D$1=WAC_District)*('Blend Sheet'!$AJ$4=WAC_IIN),0))*'Blend Sheet'!$AJ44,0) + IFERROR(INDEX(WAC_Item_Cost,MATCH(1,(D$1=WAC_District)*('Blend Sheet'!$AK$4=WAC_IIN),0))*'Blend Sheet'!$AK44,0) + IFERROR(INDEX(WAC_Item_Cost,MATCH(1,(D$1=WAC_District)*('Blend Sheet'!$AL$4=WAC_IIN),0))*'Blend Sheet'!$AL44,0) + IFERROR(INDEX(WAC_Item_Cost,MATCH(1,(D$1=WAC_District)*('Blend Sheet'!$AM$4=WAC_IIN),0))*'Blend Sheet'!$AM44,0) + IFERROR(INDEX(WAC_Item_Cost,MATCH(1,(D$1=WAC_District)*('Blend Sheet'!$AN$4=WAC_IIN),0))*'Blend Sheet'!$AN44,0) + IFERROR(INDEX(WAC_Item_Cost,MATCH(1,(D$1=WAC_District)*('Blend Sheet'!$AO$4=WAC_IIN),0))*'Blend Sheet'!$AO44,0) + IFERROR(INDEX(WAC_Item_Cost,MATCH(1,(D$1=WAC_District)*('Blend Sheet'!$AP$4=WAC_IIN),0))*'Blend Sheet'!$AP44/1000,0)</f>
        <v>224.38802341600001</v>
      </c>
      <c r="E41" s="245">
        <f t="array" ref="E41">IFERROR(INDEX(WAC_Item_Cost,MATCH(1,(E$1=WAC_District)*('Blend Sheet'!$C$4=WAC_IIN),0))*'Blend Sheet'!$C44/1000,0) + IFERROR(INDEX(WAC_Item_Cost,MATCH(1,(E$1=WAC_District)*('Blend Sheet'!$D$4=WAC_IIN),0))*'Blend Sheet'!$D44/1000,0) + IFERROR(INDEX(WAC_Item_Cost,MATCH(1,(E$1=WAC_District)*('Blend Sheet'!$E$4=WAC_IIN),0))*'Blend Sheet'!$E44/1000,0) + IFERROR(INDEX(WAC_Item_Cost,MATCH(1,(E$1=WAC_District)*('Blend Sheet'!$F$4=WAC_IIN),0))*'Blend Sheet'!$F44/1000,0)  + IFERROR(INDEX(WAC_Item_Cost,MATCH(1,(E$1=WAC_District)*('Blend Sheet'!$G$4=WAC_IIN),0))*'Blend Sheet'!$G44,0) + IFERROR(INDEX(WAC_Item_Cost,MATCH(1,(E$1=WAC_District)*('Blend Sheet'!$H$4=WAC_IIN),0))*'Blend Sheet'!$H44,0)  + IFERROR(INDEX(WAC_Item_Cost,MATCH(1,(E$1=WAC_District)*('Blend Sheet'!$I$4=WAC_IIN),0))*'Blend Sheet'!$I44,0) + IFERROR(INDEX(WAC_Item_Cost,MATCH(1,(E$1=WAC_District)*('Blend Sheet'!$J$4=WAC_IIN),0))*'Blend Sheet'!$J44,0) + IFERROR(INDEX(WAC_Item_Cost,MATCH(1,(E$1=WAC_District)*('Blend Sheet'!$K$4=WAC_IIN),0))*'Blend Sheet'!$K44,0) + IFERROR(INDEX(WAC_Item_Cost,MATCH(1,(E$1=WAC_District)*('Blend Sheet'!$L$4=WAC_IIN),0))*'Blend Sheet'!$L44,0) + IFERROR(INDEX(WAC_Item_Cost,MATCH(1,(E$1=WAC_District)*('Blend Sheet'!$M$4=WAC_IIN),0))*'Blend Sheet'!$M44,0) + IFERROR(INDEX(WAC_Item_Cost,MATCH(1,(E$1=WAC_District)*('Blend Sheet'!$N$4=WAC_IIN),0))*'Blend Sheet'!$N44,0) + IFERROR(INDEX(WAC_Item_Cost,MATCH(1,(E$1=WAC_District)*('Blend Sheet'!$O$4=WAC_IIN),0))*'Blend Sheet'!$O44,0) + IFERROR(INDEX(WAC_Item_Cost,MATCH(1,(E$1=WAC_District)*('Blend Sheet'!$P$4=WAC_IIN),0))*'Blend Sheet'!$P44,0) + IFERROR(INDEX(WAC_Item_Cost,MATCH(1,(E$1=WAC_District)*('Blend Sheet'!$Q$4=WAC_IIN),0))*'Blend Sheet'!$Q44,0) + IFERROR(INDEX(WAC_Item_Cost,MATCH(1,(E$1=WAC_District)*('Blend Sheet'!$R$4=WAC_IIN),0))*'Blend Sheet'!$R44,0) + IFERROR(INDEX(WAC_Item_Cost,MATCH(1,(E$1=WAC_District)*('Blend Sheet'!$S$4=WAC_IIN),0))*'Blend Sheet'!$S44,0) + IFERROR(INDEX(WAC_Item_Cost,MATCH(1,(E$1=WAC_District)*('Blend Sheet'!$T$4=WAC_IIN),0))*'Blend Sheet'!$T44,0) + IFERROR(INDEX(WAC_Item_Cost,MATCH(1,(E$1=WAC_District)*('Blend Sheet'!$U$4=WAC_IIN),0))*'Blend Sheet'!$U44,0) + IFERROR(INDEX(WAC_Item_Cost,MATCH(1,(E$1=WAC_District)*('Blend Sheet'!$V$4=WAC_IIN),0))*'Blend Sheet'!$V44,0) + IFERROR(INDEX(WAC_Item_Cost,MATCH(1,(E$1=WAC_District)*('Blend Sheet'!$W$4=WAC_IIN),0))*'Blend Sheet'!$W44,0) + IFERROR(INDEX(WAC_Item_Cost,MATCH(1,(E$1=WAC_District)*('Blend Sheet'!$X$4=WAC_IIN),0))*'Blend Sheet'!$X44,0) + IFERROR(INDEX(WAC_Item_Cost,MATCH(1,(E$1=WAC_District)*('Blend Sheet'!$Y$4=WAC_IIN),0))*'Blend Sheet'!$Y44,0) + IFERROR(INDEX(WAC_Item_Cost,MATCH(1,(E$1=WAC_District)*('Blend Sheet'!$Z$4=WAC_IIN),0))*'Blend Sheet'!$Z44,0) + IFERROR(INDEX(WAC_Item_Cost,MATCH(1,(E$1=WAC_District)*('Blend Sheet'!$AA$4=WAC_IIN),0))*'Blend Sheet'!$AA44,0) + IFERROR(INDEX(WAC_Item_Cost,MATCH(1,(E$1=WAC_District)*('Blend Sheet'!$AB$4=WAC_IIN),0))*'Blend Sheet'!$AB44,0) + IFERROR(INDEX(WAC_Item_Cost,MATCH(1,(E$1=WAC_District)*('Blend Sheet'!$AC$4=WAC_IIN),0))*'Blend Sheet'!$AC44,0) + IFERROR(INDEX(WAC_Item_Cost,MATCH(1,(E$1=WAC_District)*('Blend Sheet'!$AD$4=WAC_IIN),0))*'Blend Sheet'!$AD44,0) + IFERROR(INDEX(WAC_Item_Cost,MATCH(1,(E$1=WAC_District)*('Blend Sheet'!$AE$4=WAC_IIN),0))*'Blend Sheet'!$AE44,0) + IFERROR(INDEX(WAC_Item_Cost,MATCH(1,(E$1=WAC_District)*('Blend Sheet'!$AF$4=WAC_IIN),0))*'Blend Sheet'!$AF44,0) + IFERROR(INDEX(WAC_Item_Cost,MATCH(1,(E$1=WAC_District)*('Blend Sheet'!$AG$4=WAC_IIN),0))*'Blend Sheet'!$AG44,0) + IFERROR(INDEX(WAC_Item_Cost,MATCH(1,(E$1=WAC_District)*('Blend Sheet'!$AH$4=WAC_IIN),0))*'Blend Sheet'!$AH44,0) + IFERROR(INDEX(WAC_Item_Cost,MATCH(1,(E$1=WAC_District)*('Blend Sheet'!$AI$4=WAC_IIN),0))*'Blend Sheet'!$AI44,0) + IFERROR(INDEX(WAC_Item_Cost,MATCH(1,(E$1=WAC_District)*('Blend Sheet'!$AJ$4=WAC_IIN),0))*'Blend Sheet'!$AJ44,0) + IFERROR(INDEX(WAC_Item_Cost,MATCH(1,(E$1=WAC_District)*('Blend Sheet'!$AK$4=WAC_IIN),0))*'Blend Sheet'!$AK44,0) + IFERROR(INDEX(WAC_Item_Cost,MATCH(1,(E$1=WAC_District)*('Blend Sheet'!$AL$4=WAC_IIN),0))*'Blend Sheet'!$AL44,0) + IFERROR(INDEX(WAC_Item_Cost,MATCH(1,(E$1=WAC_District)*('Blend Sheet'!$AM$4=WAC_IIN),0))*'Blend Sheet'!$AM44,0) + IFERROR(INDEX(WAC_Item_Cost,MATCH(1,(E$1=WAC_District)*('Blend Sheet'!$AN$4=WAC_IIN),0))*'Blend Sheet'!$AN44,0) + IFERROR(INDEX(WAC_Item_Cost,MATCH(1,(E$1=WAC_District)*('Blend Sheet'!$AO$4=WAC_IIN),0))*'Blend Sheet'!$AO44,0) + IFERROR(INDEX(WAC_Item_Cost,MATCH(1,(E$1=WAC_District)*('Blend Sheet'!$AP$4=WAC_IIN),0))*'Blend Sheet'!$AP44/1000,0)</f>
        <v>285.08749523800003</v>
      </c>
      <c r="F41" s="245">
        <f t="array" ref="F41">IFERROR(INDEX(WAC_Item_Cost,MATCH(1,(F$1=WAC_District)*('Blend Sheet'!$C$4=WAC_IIN),0))*'Blend Sheet'!$C44/1000,0) + IFERROR(INDEX(WAC_Item_Cost,MATCH(1,(F$1=WAC_District)*('Blend Sheet'!$D$4=WAC_IIN),0))*'Blend Sheet'!$D44/1000,0) + IFERROR(INDEX(WAC_Item_Cost,MATCH(1,(F$1=WAC_District)*('Blend Sheet'!$E$4=WAC_IIN),0))*'Blend Sheet'!$E44/1000,0) + IFERROR(INDEX(WAC_Item_Cost,MATCH(1,(F$1=WAC_District)*('Blend Sheet'!$F$4=WAC_IIN),0))*'Blend Sheet'!$F44/1000,0)  + IFERROR(INDEX(WAC_Item_Cost,MATCH(1,(F$1=WAC_District)*('Blend Sheet'!$G$4=WAC_IIN),0))*'Blend Sheet'!$G44,0) + IFERROR(INDEX(WAC_Item_Cost,MATCH(1,(F$1=WAC_District)*('Blend Sheet'!$H$4=WAC_IIN),0))*'Blend Sheet'!$H44,0)  + IFERROR(INDEX(WAC_Item_Cost,MATCH(1,(F$1=WAC_District)*('Blend Sheet'!$I$4=WAC_IIN),0))*'Blend Sheet'!$I44,0) + IFERROR(INDEX(WAC_Item_Cost,MATCH(1,(F$1=WAC_District)*('Blend Sheet'!$J$4=WAC_IIN),0))*'Blend Sheet'!$J44,0) + IFERROR(INDEX(WAC_Item_Cost,MATCH(1,(F$1=WAC_District)*('Blend Sheet'!$K$4=WAC_IIN),0))*'Blend Sheet'!$K44,0) + IFERROR(INDEX(WAC_Item_Cost,MATCH(1,(F$1=WAC_District)*('Blend Sheet'!$L$4=WAC_IIN),0))*'Blend Sheet'!$L44,0) + IFERROR(INDEX(WAC_Item_Cost,MATCH(1,(F$1=WAC_District)*('Blend Sheet'!$M$4=WAC_IIN),0))*'Blend Sheet'!$M44,0) + IFERROR(INDEX(WAC_Item_Cost,MATCH(1,(F$1=WAC_District)*('Blend Sheet'!$N$4=WAC_IIN),0))*'Blend Sheet'!$N44,0) + IFERROR(INDEX(WAC_Item_Cost,MATCH(1,(F$1=WAC_District)*('Blend Sheet'!$O$4=WAC_IIN),0))*'Blend Sheet'!$O44,0) + IFERROR(INDEX(WAC_Item_Cost,MATCH(1,(F$1=WAC_District)*('Blend Sheet'!$P$4=WAC_IIN),0))*'Blend Sheet'!$P44,0) + IFERROR(INDEX(WAC_Item_Cost,MATCH(1,(F$1=WAC_District)*('Blend Sheet'!$Q$4=WAC_IIN),0))*'Blend Sheet'!$Q44,0) + IFERROR(INDEX(WAC_Item_Cost,MATCH(1,(F$1=WAC_District)*('Blend Sheet'!$R$4=WAC_IIN),0))*'Blend Sheet'!$R44,0) + IFERROR(INDEX(WAC_Item_Cost,MATCH(1,(F$1=WAC_District)*('Blend Sheet'!$S$4=WAC_IIN),0))*'Blend Sheet'!$S44,0) + IFERROR(INDEX(WAC_Item_Cost,MATCH(1,(F$1=WAC_District)*('Blend Sheet'!$T$4=WAC_IIN),0))*'Blend Sheet'!$T44,0) + IFERROR(INDEX(WAC_Item_Cost,MATCH(1,(F$1=WAC_District)*('Blend Sheet'!$U$4=WAC_IIN),0))*'Blend Sheet'!$U44,0) + IFERROR(INDEX(WAC_Item_Cost,MATCH(1,(F$1=WAC_District)*('Blend Sheet'!$V$4=WAC_IIN),0))*'Blend Sheet'!$V44,0) + IFERROR(INDEX(WAC_Item_Cost,MATCH(1,(F$1=WAC_District)*('Blend Sheet'!$W$4=WAC_IIN),0))*'Blend Sheet'!$W44,0) + IFERROR(INDEX(WAC_Item_Cost,MATCH(1,(F$1=WAC_District)*('Blend Sheet'!$X$4=WAC_IIN),0))*'Blend Sheet'!$X44,0) + IFERROR(INDEX(WAC_Item_Cost,MATCH(1,(F$1=WAC_District)*('Blend Sheet'!$Y$4=WAC_IIN),0))*'Blend Sheet'!$Y44,0) + IFERROR(INDEX(WAC_Item_Cost,MATCH(1,(F$1=WAC_District)*('Blend Sheet'!$Z$4=WAC_IIN),0))*'Blend Sheet'!$Z44,0) + IFERROR(INDEX(WAC_Item_Cost,MATCH(1,(F$1=WAC_District)*('Blend Sheet'!$AA$4=WAC_IIN),0))*'Blend Sheet'!$AA44,0) + IFERROR(INDEX(WAC_Item_Cost,MATCH(1,(F$1=WAC_District)*('Blend Sheet'!$AB$4=WAC_IIN),0))*'Blend Sheet'!$AB44,0) + IFERROR(INDEX(WAC_Item_Cost,MATCH(1,(F$1=WAC_District)*('Blend Sheet'!$AC$4=WAC_IIN),0))*'Blend Sheet'!$AC44,0) + IFERROR(INDEX(WAC_Item_Cost,MATCH(1,(F$1=WAC_District)*('Blend Sheet'!$AD$4=WAC_IIN),0))*'Blend Sheet'!$AD44,0) + IFERROR(INDEX(WAC_Item_Cost,MATCH(1,(F$1=WAC_District)*('Blend Sheet'!$AE$4=WAC_IIN),0))*'Blend Sheet'!$AE44,0) + IFERROR(INDEX(WAC_Item_Cost,MATCH(1,(F$1=WAC_District)*('Blend Sheet'!$AF$4=WAC_IIN),0))*'Blend Sheet'!$AF44,0) + IFERROR(INDEX(WAC_Item_Cost,MATCH(1,(F$1=WAC_District)*('Blend Sheet'!$AG$4=WAC_IIN),0))*'Blend Sheet'!$AG44,0) + IFERROR(INDEX(WAC_Item_Cost,MATCH(1,(F$1=WAC_District)*('Blend Sheet'!$AH$4=WAC_IIN),0))*'Blend Sheet'!$AH44,0) + IFERROR(INDEX(WAC_Item_Cost,MATCH(1,(F$1=WAC_District)*('Blend Sheet'!$AI$4=WAC_IIN),0))*'Blend Sheet'!$AI44,0) + IFERROR(INDEX(WAC_Item_Cost,MATCH(1,(F$1=WAC_District)*('Blend Sheet'!$AJ$4=WAC_IIN),0))*'Blend Sheet'!$AJ44,0) + IFERROR(INDEX(WAC_Item_Cost,MATCH(1,(F$1=WAC_District)*('Blend Sheet'!$AK$4=WAC_IIN),0))*'Blend Sheet'!$AK44,0) + IFERROR(INDEX(WAC_Item_Cost,MATCH(1,(F$1=WAC_District)*('Blend Sheet'!$AL$4=WAC_IIN),0))*'Blend Sheet'!$AL44,0) + IFERROR(INDEX(WAC_Item_Cost,MATCH(1,(F$1=WAC_District)*('Blend Sheet'!$AM$4=WAC_IIN),0))*'Blend Sheet'!$AM44,0) + IFERROR(INDEX(WAC_Item_Cost,MATCH(1,(F$1=WAC_District)*('Blend Sheet'!$AN$4=WAC_IIN),0))*'Blend Sheet'!$AN44,0) + IFERROR(INDEX(WAC_Item_Cost,MATCH(1,(F$1=WAC_District)*('Blend Sheet'!$AO$4=WAC_IIN),0))*'Blend Sheet'!$AO44,0) + IFERROR(INDEX(WAC_Item_Cost,MATCH(1,(F$1=WAC_District)*('Blend Sheet'!$AP$4=WAC_IIN),0))*'Blend Sheet'!$AP44/1000,0)</f>
        <v>265.20188431000003</v>
      </c>
      <c r="G41" s="245">
        <f t="array" ref="G41">IFERROR(INDEX(WAC_Item_Cost,MATCH(1,(G$1=WAC_District)*('Blend Sheet'!$C$4=WAC_IIN),0))*'Blend Sheet'!$C44/1000,0) + IFERROR(INDEX(WAC_Item_Cost,MATCH(1,(G$1=WAC_District)*('Blend Sheet'!$D$4=WAC_IIN),0))*'Blend Sheet'!$D44/1000,0) + IFERROR(INDEX(WAC_Item_Cost,MATCH(1,(G$1=WAC_District)*('Blend Sheet'!$E$4=WAC_IIN),0))*'Blend Sheet'!$E44/1000,0) + IFERROR(INDEX(WAC_Item_Cost,MATCH(1,(G$1=WAC_District)*('Blend Sheet'!$F$4=WAC_IIN),0))*'Blend Sheet'!$F44/1000,0)  + IFERROR(INDEX(WAC_Item_Cost,MATCH(1,(G$1=WAC_District)*('Blend Sheet'!$G$4=WAC_IIN),0))*'Blend Sheet'!$G44,0) + IFERROR(INDEX(WAC_Item_Cost,MATCH(1,(G$1=WAC_District)*('Blend Sheet'!$H$4=WAC_IIN),0))*'Blend Sheet'!$H44,0)  + IFERROR(INDEX(WAC_Item_Cost,MATCH(1,(G$1=WAC_District)*('Blend Sheet'!$I$4=WAC_IIN),0))*'Blend Sheet'!$I44,0) + IFERROR(INDEX(WAC_Item_Cost,MATCH(1,(G$1=WAC_District)*('Blend Sheet'!$J$4=WAC_IIN),0))*'Blend Sheet'!$J44,0) + IFERROR(INDEX(WAC_Item_Cost,MATCH(1,(G$1=WAC_District)*('Blend Sheet'!$K$4=WAC_IIN),0))*'Blend Sheet'!$K44,0) + IFERROR(INDEX(WAC_Item_Cost,MATCH(1,(G$1=WAC_District)*('Blend Sheet'!$L$4=WAC_IIN),0))*'Blend Sheet'!$L44,0) + IFERROR(INDEX(WAC_Item_Cost,MATCH(1,(G$1=WAC_District)*('Blend Sheet'!$M$4=WAC_IIN),0))*'Blend Sheet'!$M44,0) + IFERROR(INDEX(WAC_Item_Cost,MATCH(1,(G$1=WAC_District)*('Blend Sheet'!$N$4=WAC_IIN),0))*'Blend Sheet'!$N44,0) + IFERROR(INDEX(WAC_Item_Cost,MATCH(1,(G$1=WAC_District)*('Blend Sheet'!$O$4=WAC_IIN),0))*'Blend Sheet'!$O44,0) + IFERROR(INDEX(WAC_Item_Cost,MATCH(1,(G$1=WAC_District)*('Blend Sheet'!$P$4=WAC_IIN),0))*'Blend Sheet'!$P44,0) + IFERROR(INDEX(WAC_Item_Cost,MATCH(1,(G$1=WAC_District)*('Blend Sheet'!$Q$4=WAC_IIN),0))*'Blend Sheet'!$Q44,0) + IFERROR(INDEX(WAC_Item_Cost,MATCH(1,(G$1=WAC_District)*('Blend Sheet'!$R$4=WAC_IIN),0))*'Blend Sheet'!$R44,0) + IFERROR(INDEX(WAC_Item_Cost,MATCH(1,(G$1=WAC_District)*('Blend Sheet'!$S$4=WAC_IIN),0))*'Blend Sheet'!$S44,0) + IFERROR(INDEX(WAC_Item_Cost,MATCH(1,(G$1=WAC_District)*('Blend Sheet'!$T$4=WAC_IIN),0))*'Blend Sheet'!$T44,0) + IFERROR(INDEX(WAC_Item_Cost,MATCH(1,(G$1=WAC_District)*('Blend Sheet'!$U$4=WAC_IIN),0))*'Blend Sheet'!$U44,0) + IFERROR(INDEX(WAC_Item_Cost,MATCH(1,(G$1=WAC_District)*('Blend Sheet'!$V$4=WAC_IIN),0))*'Blend Sheet'!$V44,0) + IFERROR(INDEX(WAC_Item_Cost,MATCH(1,(G$1=WAC_District)*('Blend Sheet'!$W$4=WAC_IIN),0))*'Blend Sheet'!$W44,0) + IFERROR(INDEX(WAC_Item_Cost,MATCH(1,(G$1=WAC_District)*('Blend Sheet'!$X$4=WAC_IIN),0))*'Blend Sheet'!$X44,0) + IFERROR(INDEX(WAC_Item_Cost,MATCH(1,(G$1=WAC_District)*('Blend Sheet'!$Y$4=WAC_IIN),0))*'Blend Sheet'!$Y44,0) + IFERROR(INDEX(WAC_Item_Cost,MATCH(1,(G$1=WAC_District)*('Blend Sheet'!$Z$4=WAC_IIN),0))*'Blend Sheet'!$Z44,0) + IFERROR(INDEX(WAC_Item_Cost,MATCH(1,(G$1=WAC_District)*('Blend Sheet'!$AA$4=WAC_IIN),0))*'Blend Sheet'!$AA44,0) + IFERROR(INDEX(WAC_Item_Cost,MATCH(1,(G$1=WAC_District)*('Blend Sheet'!$AB$4=WAC_IIN),0))*'Blend Sheet'!$AB44,0) + IFERROR(INDEX(WAC_Item_Cost,MATCH(1,(G$1=WAC_District)*('Blend Sheet'!$AC$4=WAC_IIN),0))*'Blend Sheet'!$AC44,0) + IFERROR(INDEX(WAC_Item_Cost,MATCH(1,(G$1=WAC_District)*('Blend Sheet'!$AD$4=WAC_IIN),0))*'Blend Sheet'!$AD44,0) + IFERROR(INDEX(WAC_Item_Cost,MATCH(1,(G$1=WAC_District)*('Blend Sheet'!$AE$4=WAC_IIN),0))*'Blend Sheet'!$AE44,0) + IFERROR(INDEX(WAC_Item_Cost,MATCH(1,(G$1=WAC_District)*('Blend Sheet'!$AF$4=WAC_IIN),0))*'Blend Sheet'!$AF44,0) + IFERROR(INDEX(WAC_Item_Cost,MATCH(1,(G$1=WAC_District)*('Blend Sheet'!$AG$4=WAC_IIN),0))*'Blend Sheet'!$AG44,0) + IFERROR(INDEX(WAC_Item_Cost,MATCH(1,(G$1=WAC_District)*('Blend Sheet'!$AH$4=WAC_IIN),0))*'Blend Sheet'!$AH44,0) + IFERROR(INDEX(WAC_Item_Cost,MATCH(1,(G$1=WAC_District)*('Blend Sheet'!$AI$4=WAC_IIN),0))*'Blend Sheet'!$AI44,0) + IFERROR(INDEX(WAC_Item_Cost,MATCH(1,(G$1=WAC_District)*('Blend Sheet'!$AJ$4=WAC_IIN),0))*'Blend Sheet'!$AJ44,0) + IFERROR(INDEX(WAC_Item_Cost,MATCH(1,(G$1=WAC_District)*('Blend Sheet'!$AK$4=WAC_IIN),0))*'Blend Sheet'!$AK44,0) + IFERROR(INDEX(WAC_Item_Cost,MATCH(1,(G$1=WAC_District)*('Blend Sheet'!$AL$4=WAC_IIN),0))*'Blend Sheet'!$AL44,0) + IFERROR(INDEX(WAC_Item_Cost,MATCH(1,(G$1=WAC_District)*('Blend Sheet'!$AM$4=WAC_IIN),0))*'Blend Sheet'!$AM44,0) + IFERROR(INDEX(WAC_Item_Cost,MATCH(1,(G$1=WAC_District)*('Blend Sheet'!$AN$4=WAC_IIN),0))*'Blend Sheet'!$AN44,0) + IFERROR(INDEX(WAC_Item_Cost,MATCH(1,(G$1=WAC_District)*('Blend Sheet'!$AO$4=WAC_IIN),0))*'Blend Sheet'!$AO44,0) + IFERROR(INDEX(WAC_Item_Cost,MATCH(1,(G$1=WAC_District)*('Blend Sheet'!$AP$4=WAC_IIN),0))*'Blend Sheet'!$AP44/1000,0)</f>
        <v>172.58273294899999</v>
      </c>
      <c r="H41" s="245">
        <f t="array" ref="H41">IFERROR(INDEX(WAC_Item_Cost,MATCH(1,(H$1=WAC_District)*('Blend Sheet'!$C$4=WAC_IIN),0))*'Blend Sheet'!$C44/1000,0) + IFERROR(INDEX(WAC_Item_Cost,MATCH(1,(H$1=WAC_District)*('Blend Sheet'!$D$4=WAC_IIN),0))*'Blend Sheet'!$D44/1000,0) + IFERROR(INDEX(WAC_Item_Cost,MATCH(1,(H$1=WAC_District)*('Blend Sheet'!$E$4=WAC_IIN),0))*'Blend Sheet'!$E44/1000,0) + IFERROR(INDEX(WAC_Item_Cost,MATCH(1,(H$1=WAC_District)*('Blend Sheet'!$F$4=WAC_IIN),0))*'Blend Sheet'!$F44/1000,0)  + IFERROR(INDEX(WAC_Item_Cost,MATCH(1,(H$1=WAC_District)*('Blend Sheet'!$G$4=WAC_IIN),0))*'Blend Sheet'!$G44,0) + IFERROR(INDEX(WAC_Item_Cost,MATCH(1,(H$1=WAC_District)*('Blend Sheet'!$H$4=WAC_IIN),0))*'Blend Sheet'!$H44,0)  + IFERROR(INDEX(WAC_Item_Cost,MATCH(1,(H$1=WAC_District)*('Blend Sheet'!$I$4=WAC_IIN),0))*'Blend Sheet'!$I44,0) + IFERROR(INDEX(WAC_Item_Cost,MATCH(1,(H$1=WAC_District)*('Blend Sheet'!$J$4=WAC_IIN),0))*'Blend Sheet'!$J44,0) + IFERROR(INDEX(WAC_Item_Cost,MATCH(1,(H$1=WAC_District)*('Blend Sheet'!$K$4=WAC_IIN),0))*'Blend Sheet'!$K44,0) + IFERROR(INDEX(WAC_Item_Cost,MATCH(1,(H$1=WAC_District)*('Blend Sheet'!$L$4=WAC_IIN),0))*'Blend Sheet'!$L44,0) + IFERROR(INDEX(WAC_Item_Cost,MATCH(1,(H$1=WAC_District)*('Blend Sheet'!$M$4=WAC_IIN),0))*'Blend Sheet'!$M44,0) + IFERROR(INDEX(WAC_Item_Cost,MATCH(1,(H$1=WAC_District)*('Blend Sheet'!$N$4=WAC_IIN),0))*'Blend Sheet'!$N44,0) + IFERROR(INDEX(WAC_Item_Cost,MATCH(1,(H$1=WAC_District)*('Blend Sheet'!$O$4=WAC_IIN),0))*'Blend Sheet'!$O44,0) + IFERROR(INDEX(WAC_Item_Cost,MATCH(1,(H$1=WAC_District)*('Blend Sheet'!$P$4=WAC_IIN),0))*'Blend Sheet'!$P44,0) + IFERROR(INDEX(WAC_Item_Cost,MATCH(1,(H$1=WAC_District)*('Blend Sheet'!$Q$4=WAC_IIN),0))*'Blend Sheet'!$Q44,0) + IFERROR(INDEX(WAC_Item_Cost,MATCH(1,(H$1=WAC_District)*('Blend Sheet'!$R$4=WAC_IIN),0))*'Blend Sheet'!$R44,0) + IFERROR(INDEX(WAC_Item_Cost,MATCH(1,(H$1=WAC_District)*('Blend Sheet'!$S$4=WAC_IIN),0))*'Blend Sheet'!$S44,0) + IFERROR(INDEX(WAC_Item_Cost,MATCH(1,(H$1=WAC_District)*('Blend Sheet'!$T$4=WAC_IIN),0))*'Blend Sheet'!$T44,0) + IFERROR(INDEX(WAC_Item_Cost,MATCH(1,(H$1=WAC_District)*('Blend Sheet'!$U$4=WAC_IIN),0))*'Blend Sheet'!$U44,0) + IFERROR(INDEX(WAC_Item_Cost,MATCH(1,(H$1=WAC_District)*('Blend Sheet'!$V$4=WAC_IIN),0))*'Blend Sheet'!$V44,0) + IFERROR(INDEX(WAC_Item_Cost,MATCH(1,(H$1=WAC_District)*('Blend Sheet'!$W$4=WAC_IIN),0))*'Blend Sheet'!$W44,0) + IFERROR(INDEX(WAC_Item_Cost,MATCH(1,(H$1=WAC_District)*('Blend Sheet'!$X$4=WAC_IIN),0))*'Blend Sheet'!$X44,0) + IFERROR(INDEX(WAC_Item_Cost,MATCH(1,(H$1=WAC_District)*('Blend Sheet'!$Y$4=WAC_IIN),0))*'Blend Sheet'!$Y44,0) + IFERROR(INDEX(WAC_Item_Cost,MATCH(1,(H$1=WAC_District)*('Blend Sheet'!$Z$4=WAC_IIN),0))*'Blend Sheet'!$Z44,0) + IFERROR(INDEX(WAC_Item_Cost,MATCH(1,(H$1=WAC_District)*('Blend Sheet'!$AA$4=WAC_IIN),0))*'Blend Sheet'!$AA44,0) + IFERROR(INDEX(WAC_Item_Cost,MATCH(1,(H$1=WAC_District)*('Blend Sheet'!$AB$4=WAC_IIN),0))*'Blend Sheet'!$AB44,0) + IFERROR(INDEX(WAC_Item_Cost,MATCH(1,(H$1=WAC_District)*('Blend Sheet'!$AC$4=WAC_IIN),0))*'Blend Sheet'!$AC44,0) + IFERROR(INDEX(WAC_Item_Cost,MATCH(1,(H$1=WAC_District)*('Blend Sheet'!$AD$4=WAC_IIN),0))*'Blend Sheet'!$AD44,0) + IFERROR(INDEX(WAC_Item_Cost,MATCH(1,(H$1=WAC_District)*('Blend Sheet'!$AE$4=WAC_IIN),0))*'Blend Sheet'!$AE44,0) + IFERROR(INDEX(WAC_Item_Cost,MATCH(1,(H$1=WAC_District)*('Blend Sheet'!$AF$4=WAC_IIN),0))*'Blend Sheet'!$AF44,0) + IFERROR(INDEX(WAC_Item_Cost,MATCH(1,(H$1=WAC_District)*('Blend Sheet'!$AG$4=WAC_IIN),0))*'Blend Sheet'!$AG44,0) + IFERROR(INDEX(WAC_Item_Cost,MATCH(1,(H$1=WAC_District)*('Blend Sheet'!$AH$4=WAC_IIN),0))*'Blend Sheet'!$AH44,0) + IFERROR(INDEX(WAC_Item_Cost,MATCH(1,(H$1=WAC_District)*('Blend Sheet'!$AI$4=WAC_IIN),0))*'Blend Sheet'!$AI44,0) + IFERROR(INDEX(WAC_Item_Cost,MATCH(1,(H$1=WAC_District)*('Blend Sheet'!$AJ$4=WAC_IIN),0))*'Blend Sheet'!$AJ44,0) + IFERROR(INDEX(WAC_Item_Cost,MATCH(1,(H$1=WAC_District)*('Blend Sheet'!$AK$4=WAC_IIN),0))*'Blend Sheet'!$AK44,0) + IFERROR(INDEX(WAC_Item_Cost,MATCH(1,(H$1=WAC_District)*('Blend Sheet'!$AL$4=WAC_IIN),0))*'Blend Sheet'!$AL44,0) + IFERROR(INDEX(WAC_Item_Cost,MATCH(1,(H$1=WAC_District)*('Blend Sheet'!$AM$4=WAC_IIN),0))*'Blend Sheet'!$AM44,0) + IFERROR(INDEX(WAC_Item_Cost,MATCH(1,(H$1=WAC_District)*('Blend Sheet'!$AN$4=WAC_IIN),0))*'Blend Sheet'!$AN44,0) + IFERROR(INDEX(WAC_Item_Cost,MATCH(1,(H$1=WAC_District)*('Blend Sheet'!$AO$4=WAC_IIN),0))*'Blend Sheet'!$AO44,0) + IFERROR(INDEX(WAC_Item_Cost,MATCH(1,(H$1=WAC_District)*('Blend Sheet'!$AP$4=WAC_IIN),0))*'Blend Sheet'!$AP44/1000,0)</f>
        <v>240.41230715899999</v>
      </c>
      <c r="I41" s="245">
        <f t="array" ref="I41">IFERROR(INDEX(WAC_Item_Cost,MATCH(1,(I$1=WAC_District)*('Blend Sheet'!$C$4=WAC_IIN),0))*'Blend Sheet'!$C44/1000,0) + IFERROR(INDEX(WAC_Item_Cost,MATCH(1,(I$1=WAC_District)*('Blend Sheet'!$D$4=WAC_IIN),0))*'Blend Sheet'!$D44/1000,0) + IFERROR(INDEX(WAC_Item_Cost,MATCH(1,(I$1=WAC_District)*('Blend Sheet'!$E$4=WAC_IIN),0))*'Blend Sheet'!$E44/1000,0) + IFERROR(INDEX(WAC_Item_Cost,MATCH(1,(I$1=WAC_District)*('Blend Sheet'!$F$4=WAC_IIN),0))*'Blend Sheet'!$F44/1000,0)  + IFERROR(INDEX(WAC_Item_Cost,MATCH(1,(I$1=WAC_District)*('Blend Sheet'!$G$4=WAC_IIN),0))*'Blend Sheet'!$G44,0) + IFERROR(INDEX(WAC_Item_Cost,MATCH(1,(I$1=WAC_District)*('Blend Sheet'!$H$4=WAC_IIN),0))*'Blend Sheet'!$H44,0)  + IFERROR(INDEX(WAC_Item_Cost,MATCH(1,(I$1=WAC_District)*('Blend Sheet'!$I$4=WAC_IIN),0))*'Blend Sheet'!$I44,0) + IFERROR(INDEX(WAC_Item_Cost,MATCH(1,(I$1=WAC_District)*('Blend Sheet'!$J$4=WAC_IIN),0))*'Blend Sheet'!$J44,0) + IFERROR(INDEX(WAC_Item_Cost,MATCH(1,(I$1=WAC_District)*('Blend Sheet'!$K$4=WAC_IIN),0))*'Blend Sheet'!$K44,0) + IFERROR(INDEX(WAC_Item_Cost,MATCH(1,(I$1=WAC_District)*('Blend Sheet'!$L$4=WAC_IIN),0))*'Blend Sheet'!$L44,0) + IFERROR(INDEX(WAC_Item_Cost,MATCH(1,(I$1=WAC_District)*('Blend Sheet'!$M$4=WAC_IIN),0))*'Blend Sheet'!$M44,0) + IFERROR(INDEX(WAC_Item_Cost,MATCH(1,(I$1=WAC_District)*('Blend Sheet'!$N$4=WAC_IIN),0))*'Blend Sheet'!$N44,0) + IFERROR(INDEX(WAC_Item_Cost,MATCH(1,(I$1=WAC_District)*('Blend Sheet'!$O$4=WAC_IIN),0))*'Blend Sheet'!$O44,0) + IFERROR(INDEX(WAC_Item_Cost,MATCH(1,(I$1=WAC_District)*('Blend Sheet'!$P$4=WAC_IIN),0))*'Blend Sheet'!$P44,0) + IFERROR(INDEX(WAC_Item_Cost,MATCH(1,(I$1=WAC_District)*('Blend Sheet'!$Q$4=WAC_IIN),0))*'Blend Sheet'!$Q44,0) + IFERROR(INDEX(WAC_Item_Cost,MATCH(1,(I$1=WAC_District)*('Blend Sheet'!$R$4=WAC_IIN),0))*'Blend Sheet'!$R44,0) + IFERROR(INDEX(WAC_Item_Cost,MATCH(1,(I$1=WAC_District)*('Blend Sheet'!$S$4=WAC_IIN),0))*'Blend Sheet'!$S44,0) + IFERROR(INDEX(WAC_Item_Cost,MATCH(1,(I$1=WAC_District)*('Blend Sheet'!$T$4=WAC_IIN),0))*'Blend Sheet'!$T44,0) + IFERROR(INDEX(WAC_Item_Cost,MATCH(1,(I$1=WAC_District)*('Blend Sheet'!$U$4=WAC_IIN),0))*'Blend Sheet'!$U44,0) + IFERROR(INDEX(WAC_Item_Cost,MATCH(1,(I$1=WAC_District)*('Blend Sheet'!$V$4=WAC_IIN),0))*'Blend Sheet'!$V44,0) + IFERROR(INDEX(WAC_Item_Cost,MATCH(1,(I$1=WAC_District)*('Blend Sheet'!$W$4=WAC_IIN),0))*'Blend Sheet'!$W44,0) + IFERROR(INDEX(WAC_Item_Cost,MATCH(1,(I$1=WAC_District)*('Blend Sheet'!$X$4=WAC_IIN),0))*'Blend Sheet'!$X44,0) + IFERROR(INDEX(WAC_Item_Cost,MATCH(1,(I$1=WAC_District)*('Blend Sheet'!$Y$4=WAC_IIN),0))*'Blend Sheet'!$Y44,0) + IFERROR(INDEX(WAC_Item_Cost,MATCH(1,(I$1=WAC_District)*('Blend Sheet'!$Z$4=WAC_IIN),0))*'Blend Sheet'!$Z44,0) + IFERROR(INDEX(WAC_Item_Cost,MATCH(1,(I$1=WAC_District)*('Blend Sheet'!$AA$4=WAC_IIN),0))*'Blend Sheet'!$AA44,0) + IFERROR(INDEX(WAC_Item_Cost,MATCH(1,(I$1=WAC_District)*('Blend Sheet'!$AB$4=WAC_IIN),0))*'Blend Sheet'!$AB44,0) + IFERROR(INDEX(WAC_Item_Cost,MATCH(1,(I$1=WAC_District)*('Blend Sheet'!$AC$4=WAC_IIN),0))*'Blend Sheet'!$AC44,0) + IFERROR(INDEX(WAC_Item_Cost,MATCH(1,(I$1=WAC_District)*('Blend Sheet'!$AD$4=WAC_IIN),0))*'Blend Sheet'!$AD44,0) + IFERROR(INDEX(WAC_Item_Cost,MATCH(1,(I$1=WAC_District)*('Blend Sheet'!$AE$4=WAC_IIN),0))*'Blend Sheet'!$AE44,0) + IFERROR(INDEX(WAC_Item_Cost,MATCH(1,(I$1=WAC_District)*('Blend Sheet'!$AF$4=WAC_IIN),0))*'Blend Sheet'!$AF44,0) + IFERROR(INDEX(WAC_Item_Cost,MATCH(1,(I$1=WAC_District)*('Blend Sheet'!$AG$4=WAC_IIN),0))*'Blend Sheet'!$AG44,0) + IFERROR(INDEX(WAC_Item_Cost,MATCH(1,(I$1=WAC_District)*('Blend Sheet'!$AH$4=WAC_IIN),0))*'Blend Sheet'!$AH44,0) + IFERROR(INDEX(WAC_Item_Cost,MATCH(1,(I$1=WAC_District)*('Blend Sheet'!$AI$4=WAC_IIN),0))*'Blend Sheet'!$AI44,0) + IFERROR(INDEX(WAC_Item_Cost,MATCH(1,(I$1=WAC_District)*('Blend Sheet'!$AJ$4=WAC_IIN),0))*'Blend Sheet'!$AJ44,0) + IFERROR(INDEX(WAC_Item_Cost,MATCH(1,(I$1=WAC_District)*('Blend Sheet'!$AK$4=WAC_IIN),0))*'Blend Sheet'!$AK44,0) + IFERROR(INDEX(WAC_Item_Cost,MATCH(1,(I$1=WAC_District)*('Blend Sheet'!$AL$4=WAC_IIN),0))*'Blend Sheet'!$AL44,0) + IFERROR(INDEX(WAC_Item_Cost,MATCH(1,(I$1=WAC_District)*('Blend Sheet'!$AM$4=WAC_IIN),0))*'Blend Sheet'!$AM44,0) + IFERROR(INDEX(WAC_Item_Cost,MATCH(1,(I$1=WAC_District)*('Blend Sheet'!$AN$4=WAC_IIN),0))*'Blend Sheet'!$AN44,0) + IFERROR(INDEX(WAC_Item_Cost,MATCH(1,(I$1=WAC_District)*('Blend Sheet'!$AO$4=WAC_IIN),0))*'Blend Sheet'!$AO44,0) + IFERROR(INDEX(WAC_Item_Cost,MATCH(1,(I$1=WAC_District)*('Blend Sheet'!$AP$4=WAC_IIN),0))*'Blend Sheet'!$AP44/1000,0)</f>
        <v>172.94857830199996</v>
      </c>
      <c r="J41" s="245">
        <f t="array" ref="J41">IFERROR(INDEX(WAC_Item_Cost,MATCH(1,(J$1=WAC_District)*('Blend Sheet'!$C$4=WAC_IIN),0))*'Blend Sheet'!$C44/1000,0) + IFERROR(INDEX(WAC_Item_Cost,MATCH(1,(J$1=WAC_District)*('Blend Sheet'!$D$4=WAC_IIN),0))*'Blend Sheet'!$D44/1000,0) + IFERROR(INDEX(WAC_Item_Cost,MATCH(1,(J$1=WAC_District)*('Blend Sheet'!$E$4=WAC_IIN),0))*'Blend Sheet'!$E44/1000,0) + IFERROR(INDEX(WAC_Item_Cost,MATCH(1,(J$1=WAC_District)*('Blend Sheet'!$F$4=WAC_IIN),0))*'Blend Sheet'!$F44/1000,0)  + IFERROR(INDEX(WAC_Item_Cost,MATCH(1,(J$1=WAC_District)*('Blend Sheet'!$G$4=WAC_IIN),0))*'Blend Sheet'!$G44,0) + IFERROR(INDEX(WAC_Item_Cost,MATCH(1,(J$1=WAC_District)*('Blend Sheet'!$H$4=WAC_IIN),0))*'Blend Sheet'!$H44,0)  + IFERROR(INDEX(WAC_Item_Cost,MATCH(1,(J$1=WAC_District)*('Blend Sheet'!$I$4=WAC_IIN),0))*'Blend Sheet'!$I44,0) + IFERROR(INDEX(WAC_Item_Cost,MATCH(1,(J$1=WAC_District)*('Blend Sheet'!$J$4=WAC_IIN),0))*'Blend Sheet'!$J44,0) + IFERROR(INDEX(WAC_Item_Cost,MATCH(1,(J$1=WAC_District)*('Blend Sheet'!$K$4=WAC_IIN),0))*'Blend Sheet'!$K44,0) + IFERROR(INDEX(WAC_Item_Cost,MATCH(1,(J$1=WAC_District)*('Blend Sheet'!$L$4=WAC_IIN),0))*'Blend Sheet'!$L44,0) + IFERROR(INDEX(WAC_Item_Cost,MATCH(1,(J$1=WAC_District)*('Blend Sheet'!$M$4=WAC_IIN),0))*'Blend Sheet'!$M44,0) + IFERROR(INDEX(WAC_Item_Cost,MATCH(1,(J$1=WAC_District)*('Blend Sheet'!$N$4=WAC_IIN),0))*'Blend Sheet'!$N44,0) + IFERROR(INDEX(WAC_Item_Cost,MATCH(1,(J$1=WAC_District)*('Blend Sheet'!$O$4=WAC_IIN),0))*'Blend Sheet'!$O44,0) + IFERROR(INDEX(WAC_Item_Cost,MATCH(1,(J$1=WAC_District)*('Blend Sheet'!$P$4=WAC_IIN),0))*'Blend Sheet'!$P44,0) + IFERROR(INDEX(WAC_Item_Cost,MATCH(1,(J$1=WAC_District)*('Blend Sheet'!$Q$4=WAC_IIN),0))*'Blend Sheet'!$Q44,0) + IFERROR(INDEX(WAC_Item_Cost,MATCH(1,(J$1=WAC_District)*('Blend Sheet'!$R$4=WAC_IIN),0))*'Blend Sheet'!$R44,0) + IFERROR(INDEX(WAC_Item_Cost,MATCH(1,(J$1=WAC_District)*('Blend Sheet'!$S$4=WAC_IIN),0))*'Blend Sheet'!$S44,0) + IFERROR(INDEX(WAC_Item_Cost,MATCH(1,(J$1=WAC_District)*('Blend Sheet'!$T$4=WAC_IIN),0))*'Blend Sheet'!$T44,0) + IFERROR(INDEX(WAC_Item_Cost,MATCH(1,(J$1=WAC_District)*('Blend Sheet'!$U$4=WAC_IIN),0))*'Blend Sheet'!$U44,0) + IFERROR(INDEX(WAC_Item_Cost,MATCH(1,(J$1=WAC_District)*('Blend Sheet'!$V$4=WAC_IIN),0))*'Blend Sheet'!$V44,0) + IFERROR(INDEX(WAC_Item_Cost,MATCH(1,(J$1=WAC_District)*('Blend Sheet'!$W$4=WAC_IIN),0))*'Blend Sheet'!$W44,0) + IFERROR(INDEX(WAC_Item_Cost,MATCH(1,(J$1=WAC_District)*('Blend Sheet'!$X$4=WAC_IIN),0))*'Blend Sheet'!$X44,0) + IFERROR(INDEX(WAC_Item_Cost,MATCH(1,(J$1=WAC_District)*('Blend Sheet'!$Y$4=WAC_IIN),0))*'Blend Sheet'!$Y44,0) + IFERROR(INDEX(WAC_Item_Cost,MATCH(1,(J$1=WAC_District)*('Blend Sheet'!$Z$4=WAC_IIN),0))*'Blend Sheet'!$Z44,0) + IFERROR(INDEX(WAC_Item_Cost,MATCH(1,(J$1=WAC_District)*('Blend Sheet'!$AA$4=WAC_IIN),0))*'Blend Sheet'!$AA44,0) + IFERROR(INDEX(WAC_Item_Cost,MATCH(1,(J$1=WAC_District)*('Blend Sheet'!$AB$4=WAC_IIN),0))*'Blend Sheet'!$AB44,0) + IFERROR(INDEX(WAC_Item_Cost,MATCH(1,(J$1=WAC_District)*('Blend Sheet'!$AC$4=WAC_IIN),0))*'Blend Sheet'!$AC44,0) + IFERROR(INDEX(WAC_Item_Cost,MATCH(1,(J$1=WAC_District)*('Blend Sheet'!$AD$4=WAC_IIN),0))*'Blend Sheet'!$AD44,0) + IFERROR(INDEX(WAC_Item_Cost,MATCH(1,(J$1=WAC_District)*('Blend Sheet'!$AE$4=WAC_IIN),0))*'Blend Sheet'!$AE44,0) + IFERROR(INDEX(WAC_Item_Cost,MATCH(1,(J$1=WAC_District)*('Blend Sheet'!$AF$4=WAC_IIN),0))*'Blend Sheet'!$AF44,0) + IFERROR(INDEX(WAC_Item_Cost,MATCH(1,(J$1=WAC_District)*('Blend Sheet'!$AG$4=WAC_IIN),0))*'Blend Sheet'!$AG44,0) + IFERROR(INDEX(WAC_Item_Cost,MATCH(1,(J$1=WAC_District)*('Blend Sheet'!$AH$4=WAC_IIN),0))*'Blend Sheet'!$AH44,0) + IFERROR(INDEX(WAC_Item_Cost,MATCH(1,(J$1=WAC_District)*('Blend Sheet'!$AI$4=WAC_IIN),0))*'Blend Sheet'!$AI44,0) + IFERROR(INDEX(WAC_Item_Cost,MATCH(1,(J$1=WAC_District)*('Blend Sheet'!$AJ$4=WAC_IIN),0))*'Blend Sheet'!$AJ44,0) + IFERROR(INDEX(WAC_Item_Cost,MATCH(1,(J$1=WAC_District)*('Blend Sheet'!$AK$4=WAC_IIN),0))*'Blend Sheet'!$AK44,0) + IFERROR(INDEX(WAC_Item_Cost,MATCH(1,(J$1=WAC_District)*('Blend Sheet'!$AL$4=WAC_IIN),0))*'Blend Sheet'!$AL44,0) + IFERROR(INDEX(WAC_Item_Cost,MATCH(1,(J$1=WAC_District)*('Blend Sheet'!$AM$4=WAC_IIN),0))*'Blend Sheet'!$AM44,0) + IFERROR(INDEX(WAC_Item_Cost,MATCH(1,(J$1=WAC_District)*('Blend Sheet'!$AN$4=WAC_IIN),0))*'Blend Sheet'!$AN44,0) + IFERROR(INDEX(WAC_Item_Cost,MATCH(1,(J$1=WAC_District)*('Blend Sheet'!$AO$4=WAC_IIN),0))*'Blend Sheet'!$AO44,0) + IFERROR(INDEX(WAC_Item_Cost,MATCH(1,(J$1=WAC_District)*('Blend Sheet'!$AP$4=WAC_IIN),0))*'Blend Sheet'!$AP44/1000,0)</f>
        <v>183.01459646699999</v>
      </c>
      <c r="K41" s="245">
        <f t="array" ref="K41">IFERROR(INDEX(WAC_Item_Cost,MATCH(1,(K$1=WAC_District)*('Blend Sheet'!$C$4=WAC_IIN),0))*'Blend Sheet'!$C44/1000,0) + IFERROR(INDEX(WAC_Item_Cost,MATCH(1,(K$1=WAC_District)*('Blend Sheet'!$D$4=WAC_IIN),0))*'Blend Sheet'!$D44/1000,0) + IFERROR(INDEX(WAC_Item_Cost,MATCH(1,(K$1=WAC_District)*('Blend Sheet'!$E$4=WAC_IIN),0))*'Blend Sheet'!$E44/1000,0) + IFERROR(INDEX(WAC_Item_Cost,MATCH(1,(K$1=WAC_District)*('Blend Sheet'!$F$4=WAC_IIN),0))*'Blend Sheet'!$F44/1000,0)  + IFERROR(INDEX(WAC_Item_Cost,MATCH(1,(K$1=WAC_District)*('Blend Sheet'!$G$4=WAC_IIN),0))*'Blend Sheet'!$G44,0) + IFERROR(INDEX(WAC_Item_Cost,MATCH(1,(K$1=WAC_District)*('Blend Sheet'!$H$4=WAC_IIN),0))*'Blend Sheet'!$H44,0)  + IFERROR(INDEX(WAC_Item_Cost,MATCH(1,(K$1=WAC_District)*('Blend Sheet'!$I$4=WAC_IIN),0))*'Blend Sheet'!$I44,0) + IFERROR(INDEX(WAC_Item_Cost,MATCH(1,(K$1=WAC_District)*('Blend Sheet'!$J$4=WAC_IIN),0))*'Blend Sheet'!$J44,0) + IFERROR(INDEX(WAC_Item_Cost,MATCH(1,(K$1=WAC_District)*('Blend Sheet'!$K$4=WAC_IIN),0))*'Blend Sheet'!$K44,0) + IFERROR(INDEX(WAC_Item_Cost,MATCH(1,(K$1=WAC_District)*('Blend Sheet'!$L$4=WAC_IIN),0))*'Blend Sheet'!$L44,0) + IFERROR(INDEX(WAC_Item_Cost,MATCH(1,(K$1=WAC_District)*('Blend Sheet'!$M$4=WAC_IIN),0))*'Blend Sheet'!$M44,0) + IFERROR(INDEX(WAC_Item_Cost,MATCH(1,(K$1=WAC_District)*('Blend Sheet'!$N$4=WAC_IIN),0))*'Blend Sheet'!$N44,0) + IFERROR(INDEX(WAC_Item_Cost,MATCH(1,(K$1=WAC_District)*('Blend Sheet'!$O$4=WAC_IIN),0))*'Blend Sheet'!$O44,0) + IFERROR(INDEX(WAC_Item_Cost,MATCH(1,(K$1=WAC_District)*('Blend Sheet'!$P$4=WAC_IIN),0))*'Blend Sheet'!$P44,0) + IFERROR(INDEX(WAC_Item_Cost,MATCH(1,(K$1=WAC_District)*('Blend Sheet'!$Q$4=WAC_IIN),0))*'Blend Sheet'!$Q44,0) + IFERROR(INDEX(WAC_Item_Cost,MATCH(1,(K$1=WAC_District)*('Blend Sheet'!$R$4=WAC_IIN),0))*'Blend Sheet'!$R44,0) + IFERROR(INDEX(WAC_Item_Cost,MATCH(1,(K$1=WAC_District)*('Blend Sheet'!$S$4=WAC_IIN),0))*'Blend Sheet'!$S44,0) + IFERROR(INDEX(WAC_Item_Cost,MATCH(1,(K$1=WAC_District)*('Blend Sheet'!$T$4=WAC_IIN),0))*'Blend Sheet'!$T44,0) + IFERROR(INDEX(WAC_Item_Cost,MATCH(1,(K$1=WAC_District)*('Blend Sheet'!$U$4=WAC_IIN),0))*'Blend Sheet'!$U44,0) + IFERROR(INDEX(WAC_Item_Cost,MATCH(1,(K$1=WAC_District)*('Blend Sheet'!$V$4=WAC_IIN),0))*'Blend Sheet'!$V44,0) + IFERROR(INDEX(WAC_Item_Cost,MATCH(1,(K$1=WAC_District)*('Blend Sheet'!$W$4=WAC_IIN),0))*'Blend Sheet'!$W44,0) + IFERROR(INDEX(WAC_Item_Cost,MATCH(1,(K$1=WAC_District)*('Blend Sheet'!$X$4=WAC_IIN),0))*'Blend Sheet'!$X44,0) + IFERROR(INDEX(WAC_Item_Cost,MATCH(1,(K$1=WAC_District)*('Blend Sheet'!$Y$4=WAC_IIN),0))*'Blend Sheet'!$Y44,0) + IFERROR(INDEX(WAC_Item_Cost,MATCH(1,(K$1=WAC_District)*('Blend Sheet'!$Z$4=WAC_IIN),0))*'Blend Sheet'!$Z44,0) + IFERROR(INDEX(WAC_Item_Cost,MATCH(1,(K$1=WAC_District)*('Blend Sheet'!$AA$4=WAC_IIN),0))*'Blend Sheet'!$AA44,0) + IFERROR(INDEX(WAC_Item_Cost,MATCH(1,(K$1=WAC_District)*('Blend Sheet'!$AB$4=WAC_IIN),0))*'Blend Sheet'!$AB44,0) + IFERROR(INDEX(WAC_Item_Cost,MATCH(1,(K$1=WAC_District)*('Blend Sheet'!$AC$4=WAC_IIN),0))*'Blend Sheet'!$AC44,0) + IFERROR(INDEX(WAC_Item_Cost,MATCH(1,(K$1=WAC_District)*('Blend Sheet'!$AD$4=WAC_IIN),0))*'Blend Sheet'!$AD44,0) + IFERROR(INDEX(WAC_Item_Cost,MATCH(1,(K$1=WAC_District)*('Blend Sheet'!$AE$4=WAC_IIN),0))*'Blend Sheet'!$AE44,0) + IFERROR(INDEX(WAC_Item_Cost,MATCH(1,(K$1=WAC_District)*('Blend Sheet'!$AF$4=WAC_IIN),0))*'Blend Sheet'!$AF44,0) + IFERROR(INDEX(WAC_Item_Cost,MATCH(1,(K$1=WAC_District)*('Blend Sheet'!$AG$4=WAC_IIN),0))*'Blend Sheet'!$AG44,0) + IFERROR(INDEX(WAC_Item_Cost,MATCH(1,(K$1=WAC_District)*('Blend Sheet'!$AH$4=WAC_IIN),0))*'Blend Sheet'!$AH44,0) + IFERROR(INDEX(WAC_Item_Cost,MATCH(1,(K$1=WAC_District)*('Blend Sheet'!$AI$4=WAC_IIN),0))*'Blend Sheet'!$AI44,0) + IFERROR(INDEX(WAC_Item_Cost,MATCH(1,(K$1=WAC_District)*('Blend Sheet'!$AJ$4=WAC_IIN),0))*'Blend Sheet'!$AJ44,0) + IFERROR(INDEX(WAC_Item_Cost,MATCH(1,(K$1=WAC_District)*('Blend Sheet'!$AK$4=WAC_IIN),0))*'Blend Sheet'!$AK44,0) + IFERROR(INDEX(WAC_Item_Cost,MATCH(1,(K$1=WAC_District)*('Blend Sheet'!$AL$4=WAC_IIN),0))*'Blend Sheet'!$AL44,0) + IFERROR(INDEX(WAC_Item_Cost,MATCH(1,(K$1=WAC_District)*('Blend Sheet'!$AM$4=WAC_IIN),0))*'Blend Sheet'!$AM44,0) + IFERROR(INDEX(WAC_Item_Cost,MATCH(1,(K$1=WAC_District)*('Blend Sheet'!$AN$4=WAC_IIN),0))*'Blend Sheet'!$AN44,0) + IFERROR(INDEX(WAC_Item_Cost,MATCH(1,(K$1=WAC_District)*('Blend Sheet'!$AO$4=WAC_IIN),0))*'Blend Sheet'!$AO44,0) + IFERROR(INDEX(WAC_Item_Cost,MATCH(1,(K$1=WAC_District)*('Blend Sheet'!$AP$4=WAC_IIN),0))*'Blend Sheet'!$AP44/1000,0)</f>
        <v>160.65568695899998</v>
      </c>
      <c r="L41" s="245">
        <f t="array" ref="L41">IFERROR(INDEX(WAC_Item_Cost,MATCH(1,(L$1=WAC_District)*('Blend Sheet'!$C$4=WAC_IIN),0))*'Blend Sheet'!$C44/1000,0) + IFERROR(INDEX(WAC_Item_Cost,MATCH(1,(L$1=WAC_District)*('Blend Sheet'!$D$4=WAC_IIN),0))*'Blend Sheet'!$D44/1000,0) + IFERROR(INDEX(WAC_Item_Cost,MATCH(1,(L$1=WAC_District)*('Blend Sheet'!$E$4=WAC_IIN),0))*'Blend Sheet'!$E44/1000,0) + IFERROR(INDEX(WAC_Item_Cost,MATCH(1,(L$1=WAC_District)*('Blend Sheet'!$F$4=WAC_IIN),0))*'Blend Sheet'!$F44/1000,0)  + IFERROR(INDEX(WAC_Item_Cost,MATCH(1,(L$1=WAC_District)*('Blend Sheet'!$G$4=WAC_IIN),0))*'Blend Sheet'!$G44,0) + IFERROR(INDEX(WAC_Item_Cost,MATCH(1,(L$1=WAC_District)*('Blend Sheet'!$H$4=WAC_IIN),0))*'Blend Sheet'!$H44,0)  + IFERROR(INDEX(WAC_Item_Cost,MATCH(1,(L$1=WAC_District)*('Blend Sheet'!$I$4=WAC_IIN),0))*'Blend Sheet'!$I44,0) + IFERROR(INDEX(WAC_Item_Cost,MATCH(1,(L$1=WAC_District)*('Blend Sheet'!$J$4=WAC_IIN),0))*'Blend Sheet'!$J44,0) + IFERROR(INDEX(WAC_Item_Cost,MATCH(1,(L$1=WAC_District)*('Blend Sheet'!$K$4=WAC_IIN),0))*'Blend Sheet'!$K44,0) + IFERROR(INDEX(WAC_Item_Cost,MATCH(1,(L$1=WAC_District)*('Blend Sheet'!$L$4=WAC_IIN),0))*'Blend Sheet'!$L44,0) + IFERROR(INDEX(WAC_Item_Cost,MATCH(1,(L$1=WAC_District)*('Blend Sheet'!$M$4=WAC_IIN),0))*'Blend Sheet'!$M44,0) + IFERROR(INDEX(WAC_Item_Cost,MATCH(1,(L$1=WAC_District)*('Blend Sheet'!$N$4=WAC_IIN),0))*'Blend Sheet'!$N44,0) + IFERROR(INDEX(WAC_Item_Cost,MATCH(1,(L$1=WAC_District)*('Blend Sheet'!$O$4=WAC_IIN),0))*'Blend Sheet'!$O44,0) + IFERROR(INDEX(WAC_Item_Cost,MATCH(1,(L$1=WAC_District)*('Blend Sheet'!$P$4=WAC_IIN),0))*'Blend Sheet'!$P44,0) + IFERROR(INDEX(WAC_Item_Cost,MATCH(1,(L$1=WAC_District)*('Blend Sheet'!$Q$4=WAC_IIN),0))*'Blend Sheet'!$Q44,0) + IFERROR(INDEX(WAC_Item_Cost,MATCH(1,(L$1=WAC_District)*('Blend Sheet'!$R$4=WAC_IIN),0))*'Blend Sheet'!$R44,0) + IFERROR(INDEX(WAC_Item_Cost,MATCH(1,(L$1=WAC_District)*('Blend Sheet'!$S$4=WAC_IIN),0))*'Blend Sheet'!$S44,0) + IFERROR(INDEX(WAC_Item_Cost,MATCH(1,(L$1=WAC_District)*('Blend Sheet'!$T$4=WAC_IIN),0))*'Blend Sheet'!$T44,0) + IFERROR(INDEX(WAC_Item_Cost,MATCH(1,(L$1=WAC_District)*('Blend Sheet'!$U$4=WAC_IIN),0))*'Blend Sheet'!$U44,0) + IFERROR(INDEX(WAC_Item_Cost,MATCH(1,(L$1=WAC_District)*('Blend Sheet'!$V$4=WAC_IIN),0))*'Blend Sheet'!$V44,0) + IFERROR(INDEX(WAC_Item_Cost,MATCH(1,(L$1=WAC_District)*('Blend Sheet'!$W$4=WAC_IIN),0))*'Blend Sheet'!$W44,0) + IFERROR(INDEX(WAC_Item_Cost,MATCH(1,(L$1=WAC_District)*('Blend Sheet'!$X$4=WAC_IIN),0))*'Blend Sheet'!$X44,0) + IFERROR(INDEX(WAC_Item_Cost,MATCH(1,(L$1=WAC_District)*('Blend Sheet'!$Y$4=WAC_IIN),0))*'Blend Sheet'!$Y44,0) + IFERROR(INDEX(WAC_Item_Cost,MATCH(1,(L$1=WAC_District)*('Blend Sheet'!$Z$4=WAC_IIN),0))*'Blend Sheet'!$Z44,0) + IFERROR(INDEX(WAC_Item_Cost,MATCH(1,(L$1=WAC_District)*('Blend Sheet'!$AA$4=WAC_IIN),0))*'Blend Sheet'!$AA44,0) + IFERROR(INDEX(WAC_Item_Cost,MATCH(1,(L$1=WAC_District)*('Blend Sheet'!$AB$4=WAC_IIN),0))*'Blend Sheet'!$AB44,0) + IFERROR(INDEX(WAC_Item_Cost,MATCH(1,(L$1=WAC_District)*('Blend Sheet'!$AC$4=WAC_IIN),0))*'Blend Sheet'!$AC44,0) + IFERROR(INDEX(WAC_Item_Cost,MATCH(1,(L$1=WAC_District)*('Blend Sheet'!$AD$4=WAC_IIN),0))*'Blend Sheet'!$AD44,0) + IFERROR(INDEX(WAC_Item_Cost,MATCH(1,(L$1=WAC_District)*('Blend Sheet'!$AE$4=WAC_IIN),0))*'Blend Sheet'!$AE44,0) + IFERROR(INDEX(WAC_Item_Cost,MATCH(1,(L$1=WAC_District)*('Blend Sheet'!$AF$4=WAC_IIN),0))*'Blend Sheet'!$AF44,0) + IFERROR(INDEX(WAC_Item_Cost,MATCH(1,(L$1=WAC_District)*('Blend Sheet'!$AG$4=WAC_IIN),0))*'Blend Sheet'!$AG44,0) + IFERROR(INDEX(WAC_Item_Cost,MATCH(1,(L$1=WAC_District)*('Blend Sheet'!$AH$4=WAC_IIN),0))*'Blend Sheet'!$AH44,0) + IFERROR(INDEX(WAC_Item_Cost,MATCH(1,(L$1=WAC_District)*('Blend Sheet'!$AI$4=WAC_IIN),0))*'Blend Sheet'!$AI44,0) + IFERROR(INDEX(WAC_Item_Cost,MATCH(1,(L$1=WAC_District)*('Blend Sheet'!$AJ$4=WAC_IIN),0))*'Blend Sheet'!$AJ44,0) + IFERROR(INDEX(WAC_Item_Cost,MATCH(1,(L$1=WAC_District)*('Blend Sheet'!$AK$4=WAC_IIN),0))*'Blend Sheet'!$AK44,0) + IFERROR(INDEX(WAC_Item_Cost,MATCH(1,(L$1=WAC_District)*('Blend Sheet'!$AL$4=WAC_IIN),0))*'Blend Sheet'!$AL44,0) + IFERROR(INDEX(WAC_Item_Cost,MATCH(1,(L$1=WAC_District)*('Blend Sheet'!$AM$4=WAC_IIN),0))*'Blend Sheet'!$AM44,0) + IFERROR(INDEX(WAC_Item_Cost,MATCH(1,(L$1=WAC_District)*('Blend Sheet'!$AN$4=WAC_IIN),0))*'Blend Sheet'!$AN44,0) + IFERROR(INDEX(WAC_Item_Cost,MATCH(1,(L$1=WAC_District)*('Blend Sheet'!$AO$4=WAC_IIN),0))*'Blend Sheet'!$AO44,0) + IFERROR(INDEX(WAC_Item_Cost,MATCH(1,(L$1=WAC_District)*('Blend Sheet'!$AP$4=WAC_IIN),0))*'Blend Sheet'!$AP44/1000,0)</f>
        <v>175.81070650300001</v>
      </c>
    </row>
    <row r="42" spans="1:12" x14ac:dyDescent="0.25">
      <c r="A42" t="str">
        <f>'Blend Sheet'!A45</f>
        <v>Expandomix LWL</v>
      </c>
      <c r="B42" s="245">
        <f t="array" ref="B42">IFERROR(INDEX(WAC_Item_Cost,MATCH(1,(B$1=WAC_District)*('Blend Sheet'!$C$4=WAC_IIN),0))*'Blend Sheet'!$C45/1000,0) + IFERROR(INDEX(WAC_Item_Cost,MATCH(1,(B$1=WAC_District)*('Blend Sheet'!$D$4=WAC_IIN),0))*'Blend Sheet'!$D45/1000,0) + IFERROR(INDEX(WAC_Item_Cost,MATCH(1,(B$1=WAC_District)*('Blend Sheet'!$E$4=WAC_IIN),0))*'Blend Sheet'!$E45/1000,0) + IFERROR(INDEX(WAC_Item_Cost,MATCH(1,(B$1=WAC_District)*('Blend Sheet'!$F$4=WAC_IIN),0))*'Blend Sheet'!$F45/1000,0)  + IFERROR(INDEX(WAC_Item_Cost,MATCH(1,(B$1=WAC_District)*('Blend Sheet'!$G$4=WAC_IIN),0))*'Blend Sheet'!$G45,0) + IFERROR(INDEX(WAC_Item_Cost,MATCH(1,(B$1=WAC_District)*('Blend Sheet'!$H$4=WAC_IIN),0))*'Blend Sheet'!$H45,0)  + IFERROR(INDEX(WAC_Item_Cost,MATCH(1,(B$1=WAC_District)*('Blend Sheet'!$I$4=WAC_IIN),0))*'Blend Sheet'!$I45,0) + IFERROR(INDEX(WAC_Item_Cost,MATCH(1,(B$1=WAC_District)*('Blend Sheet'!$J$4=WAC_IIN),0))*'Blend Sheet'!$J45,0) + IFERROR(INDEX(WAC_Item_Cost,MATCH(1,(B$1=WAC_District)*('Blend Sheet'!$K$4=WAC_IIN),0))*'Blend Sheet'!$K45,0) + IFERROR(INDEX(WAC_Item_Cost,MATCH(1,(B$1=WAC_District)*('Blend Sheet'!$L$4=WAC_IIN),0))*'Blend Sheet'!$L45,0) + IFERROR(INDEX(WAC_Item_Cost,MATCH(1,(B$1=WAC_District)*('Blend Sheet'!$M$4=WAC_IIN),0))*'Blend Sheet'!$M45,0) + IFERROR(INDEX(WAC_Item_Cost,MATCH(1,(B$1=WAC_District)*('Blend Sheet'!$N$4=WAC_IIN),0))*'Blend Sheet'!$N45,0) + IFERROR(INDEX(WAC_Item_Cost,MATCH(1,(B$1=WAC_District)*('Blend Sheet'!$O$4=WAC_IIN),0))*'Blend Sheet'!$O45,0) + IFERROR(INDEX(WAC_Item_Cost,MATCH(1,(B$1=WAC_District)*('Blend Sheet'!$P$4=WAC_IIN),0))*'Blend Sheet'!$P45,0) + IFERROR(INDEX(WAC_Item_Cost,MATCH(1,(B$1=WAC_District)*('Blend Sheet'!$Q$4=WAC_IIN),0))*'Blend Sheet'!$Q45,0) + IFERROR(INDEX(WAC_Item_Cost,MATCH(1,(B$1=WAC_District)*('Blend Sheet'!$R$4=WAC_IIN),0))*'Blend Sheet'!$R45,0) + IFERROR(INDEX(WAC_Item_Cost,MATCH(1,(B$1=WAC_District)*('Blend Sheet'!$S$4=WAC_IIN),0))*'Blend Sheet'!$S45,0) + IFERROR(INDEX(WAC_Item_Cost,MATCH(1,(B$1=WAC_District)*('Blend Sheet'!$T$4=WAC_IIN),0))*'Blend Sheet'!$T45,0) + IFERROR(INDEX(WAC_Item_Cost,MATCH(1,(B$1=WAC_District)*('Blend Sheet'!$U$4=WAC_IIN),0))*'Blend Sheet'!$U45,0) + IFERROR(INDEX(WAC_Item_Cost,MATCH(1,(B$1=WAC_District)*('Blend Sheet'!$V$4=WAC_IIN),0))*'Blend Sheet'!$V45,0) + IFERROR(INDEX(WAC_Item_Cost,MATCH(1,(B$1=WAC_District)*('Blend Sheet'!$W$4=WAC_IIN),0))*'Blend Sheet'!$W45,0) + IFERROR(INDEX(WAC_Item_Cost,MATCH(1,(B$1=WAC_District)*('Blend Sheet'!$X$4=WAC_IIN),0))*'Blend Sheet'!$X45,0) + IFERROR(INDEX(WAC_Item_Cost,MATCH(1,(B$1=WAC_District)*('Blend Sheet'!$Y$4=WAC_IIN),0))*'Blend Sheet'!$Y45,0) + IFERROR(INDEX(WAC_Item_Cost,MATCH(1,(B$1=WAC_District)*('Blend Sheet'!$Z$4=WAC_IIN),0))*'Blend Sheet'!$Z45,0) + IFERROR(INDEX(WAC_Item_Cost,MATCH(1,(B$1=WAC_District)*('Blend Sheet'!$AA$4=WAC_IIN),0))*'Blend Sheet'!$AA45,0) + IFERROR(INDEX(WAC_Item_Cost,MATCH(1,(B$1=WAC_District)*('Blend Sheet'!$AB$4=WAC_IIN),0))*'Blend Sheet'!$AB45,0) + IFERROR(INDEX(WAC_Item_Cost,MATCH(1,(B$1=WAC_District)*('Blend Sheet'!$AC$4=WAC_IIN),0))*'Blend Sheet'!$AC45,0) + IFERROR(INDEX(WAC_Item_Cost,MATCH(1,(B$1=WAC_District)*('Blend Sheet'!$AD$4=WAC_IIN),0))*'Blend Sheet'!$AD45,0) + IFERROR(INDEX(WAC_Item_Cost,MATCH(1,(B$1=WAC_District)*('Blend Sheet'!$AE$4=WAC_IIN),0))*'Blend Sheet'!$AE45,0) + IFERROR(INDEX(WAC_Item_Cost,MATCH(1,(B$1=WAC_District)*('Blend Sheet'!$AF$4=WAC_IIN),0))*'Blend Sheet'!$AF45,0) + IFERROR(INDEX(WAC_Item_Cost,MATCH(1,(B$1=WAC_District)*('Blend Sheet'!$AG$4=WAC_IIN),0))*'Blend Sheet'!$AG45,0) + IFERROR(INDEX(WAC_Item_Cost,MATCH(1,(B$1=WAC_District)*('Blend Sheet'!$AH$4=WAC_IIN),0))*'Blend Sheet'!$AH45,0) + IFERROR(INDEX(WAC_Item_Cost,MATCH(1,(B$1=WAC_District)*('Blend Sheet'!$AI$4=WAC_IIN),0))*'Blend Sheet'!$AI45,0) + IFERROR(INDEX(WAC_Item_Cost,MATCH(1,(B$1=WAC_District)*('Blend Sheet'!$AJ$4=WAC_IIN),0))*'Blend Sheet'!$AJ45,0) + IFERROR(INDEX(WAC_Item_Cost,MATCH(1,(B$1=WAC_District)*('Blend Sheet'!$AK$4=WAC_IIN),0))*'Blend Sheet'!$AK45,0) + IFERROR(INDEX(WAC_Item_Cost,MATCH(1,(B$1=WAC_District)*('Blend Sheet'!$AL$4=WAC_IIN),0))*'Blend Sheet'!$AL45,0) + IFERROR(INDEX(WAC_Item_Cost,MATCH(1,(B$1=WAC_District)*('Blend Sheet'!$AM$4=WAC_IIN),0))*'Blend Sheet'!$AM45,0) + IFERROR(INDEX(WAC_Item_Cost,MATCH(1,(B$1=WAC_District)*('Blend Sheet'!$AN$4=WAC_IIN),0))*'Blend Sheet'!$AN45,0) + IFERROR(INDEX(WAC_Item_Cost,MATCH(1,(B$1=WAC_District)*('Blend Sheet'!$AO$4=WAC_IIN),0))*'Blend Sheet'!$AO45,0) + IFERROR(INDEX(WAC_Item_Cost,MATCH(1,(B$1=WAC_District)*('Blend Sheet'!$AP$4=WAC_IIN),0))*'Blend Sheet'!$AP45/1000,0)</f>
        <v>207.8724862935</v>
      </c>
      <c r="C42" s="245">
        <f t="array" ref="C42">IFERROR(INDEX(WAC_Item_Cost,MATCH(1,(C$1=WAC_District)*('Blend Sheet'!$C$4=WAC_IIN),0))*'Blend Sheet'!$C45/1000,0) + IFERROR(INDEX(WAC_Item_Cost,MATCH(1,(C$1=WAC_District)*('Blend Sheet'!$D$4=WAC_IIN),0))*'Blend Sheet'!$D45/1000,0) + IFERROR(INDEX(WAC_Item_Cost,MATCH(1,(C$1=WAC_District)*('Blend Sheet'!$E$4=WAC_IIN),0))*'Blend Sheet'!$E45/1000,0) + IFERROR(INDEX(WAC_Item_Cost,MATCH(1,(C$1=WAC_District)*('Blend Sheet'!$F$4=WAC_IIN),0))*'Blend Sheet'!$F45/1000,0)  + IFERROR(INDEX(WAC_Item_Cost,MATCH(1,(C$1=WAC_District)*('Blend Sheet'!$G$4=WAC_IIN),0))*'Blend Sheet'!$G45,0) + IFERROR(INDEX(WAC_Item_Cost,MATCH(1,(C$1=WAC_District)*('Blend Sheet'!$H$4=WAC_IIN),0))*'Blend Sheet'!$H45,0)  + IFERROR(INDEX(WAC_Item_Cost,MATCH(1,(C$1=WAC_District)*('Blend Sheet'!$I$4=WAC_IIN),0))*'Blend Sheet'!$I45,0) + IFERROR(INDEX(WAC_Item_Cost,MATCH(1,(C$1=WAC_District)*('Blend Sheet'!$J$4=WAC_IIN),0))*'Blend Sheet'!$J45,0) + IFERROR(INDEX(WAC_Item_Cost,MATCH(1,(C$1=WAC_District)*('Blend Sheet'!$K$4=WAC_IIN),0))*'Blend Sheet'!$K45,0) + IFERROR(INDEX(WAC_Item_Cost,MATCH(1,(C$1=WAC_District)*('Blend Sheet'!$L$4=WAC_IIN),0))*'Blend Sheet'!$L45,0) + IFERROR(INDEX(WAC_Item_Cost,MATCH(1,(C$1=WAC_District)*('Blend Sheet'!$M$4=WAC_IIN),0))*'Blend Sheet'!$M45,0) + IFERROR(INDEX(WAC_Item_Cost,MATCH(1,(C$1=WAC_District)*('Blend Sheet'!$N$4=WAC_IIN),0))*'Blend Sheet'!$N45,0) + IFERROR(INDEX(WAC_Item_Cost,MATCH(1,(C$1=WAC_District)*('Blend Sheet'!$O$4=WAC_IIN),0))*'Blend Sheet'!$O45,0) + IFERROR(INDEX(WAC_Item_Cost,MATCH(1,(C$1=WAC_District)*('Blend Sheet'!$P$4=WAC_IIN),0))*'Blend Sheet'!$P45,0) + IFERROR(INDEX(WAC_Item_Cost,MATCH(1,(C$1=WAC_District)*('Blend Sheet'!$Q$4=WAC_IIN),0))*'Blend Sheet'!$Q45,0) + IFERROR(INDEX(WAC_Item_Cost,MATCH(1,(C$1=WAC_District)*('Blend Sheet'!$R$4=WAC_IIN),0))*'Blend Sheet'!$R45,0) + IFERROR(INDEX(WAC_Item_Cost,MATCH(1,(C$1=WAC_District)*('Blend Sheet'!$S$4=WAC_IIN),0))*'Blend Sheet'!$S45,0) + IFERROR(INDEX(WAC_Item_Cost,MATCH(1,(C$1=WAC_District)*('Blend Sheet'!$T$4=WAC_IIN),0))*'Blend Sheet'!$T45,0) + IFERROR(INDEX(WAC_Item_Cost,MATCH(1,(C$1=WAC_District)*('Blend Sheet'!$U$4=WAC_IIN),0))*'Blend Sheet'!$U45,0) + IFERROR(INDEX(WAC_Item_Cost,MATCH(1,(C$1=WAC_District)*('Blend Sheet'!$V$4=WAC_IIN),0))*'Blend Sheet'!$V45,0) + IFERROR(INDEX(WAC_Item_Cost,MATCH(1,(C$1=WAC_District)*('Blend Sheet'!$W$4=WAC_IIN),0))*'Blend Sheet'!$W45,0) + IFERROR(INDEX(WAC_Item_Cost,MATCH(1,(C$1=WAC_District)*('Blend Sheet'!$X$4=WAC_IIN),0))*'Blend Sheet'!$X45,0) + IFERROR(INDEX(WAC_Item_Cost,MATCH(1,(C$1=WAC_District)*('Blend Sheet'!$Y$4=WAC_IIN),0))*'Blend Sheet'!$Y45,0) + IFERROR(INDEX(WAC_Item_Cost,MATCH(1,(C$1=WAC_District)*('Blend Sheet'!$Z$4=WAC_IIN),0))*'Blend Sheet'!$Z45,0) + IFERROR(INDEX(WAC_Item_Cost,MATCH(1,(C$1=WAC_District)*('Blend Sheet'!$AA$4=WAC_IIN),0))*'Blend Sheet'!$AA45,0) + IFERROR(INDEX(WAC_Item_Cost,MATCH(1,(C$1=WAC_District)*('Blend Sheet'!$AB$4=WAC_IIN),0))*'Blend Sheet'!$AB45,0) + IFERROR(INDEX(WAC_Item_Cost,MATCH(1,(C$1=WAC_District)*('Blend Sheet'!$AC$4=WAC_IIN),0))*'Blend Sheet'!$AC45,0) + IFERROR(INDEX(WAC_Item_Cost,MATCH(1,(C$1=WAC_District)*('Blend Sheet'!$AD$4=WAC_IIN),0))*'Blend Sheet'!$AD45,0) + IFERROR(INDEX(WAC_Item_Cost,MATCH(1,(C$1=WAC_District)*('Blend Sheet'!$AE$4=WAC_IIN),0))*'Blend Sheet'!$AE45,0) + IFERROR(INDEX(WAC_Item_Cost,MATCH(1,(C$1=WAC_District)*('Blend Sheet'!$AF$4=WAC_IIN),0))*'Blend Sheet'!$AF45,0) + IFERROR(INDEX(WAC_Item_Cost,MATCH(1,(C$1=WAC_District)*('Blend Sheet'!$AG$4=WAC_IIN),0))*'Blend Sheet'!$AG45,0) + IFERROR(INDEX(WAC_Item_Cost,MATCH(1,(C$1=WAC_District)*('Blend Sheet'!$AH$4=WAC_IIN),0))*'Blend Sheet'!$AH45,0) + IFERROR(INDEX(WAC_Item_Cost,MATCH(1,(C$1=WAC_District)*('Blend Sheet'!$AI$4=WAC_IIN),0))*'Blend Sheet'!$AI45,0) + IFERROR(INDEX(WAC_Item_Cost,MATCH(1,(C$1=WAC_District)*('Blend Sheet'!$AJ$4=WAC_IIN),0))*'Blend Sheet'!$AJ45,0) + IFERROR(INDEX(WAC_Item_Cost,MATCH(1,(C$1=WAC_District)*('Blend Sheet'!$AK$4=WAC_IIN),0))*'Blend Sheet'!$AK45,0) + IFERROR(INDEX(WAC_Item_Cost,MATCH(1,(C$1=WAC_District)*('Blend Sheet'!$AL$4=WAC_IIN),0))*'Blend Sheet'!$AL45,0) + IFERROR(INDEX(WAC_Item_Cost,MATCH(1,(C$1=WAC_District)*('Blend Sheet'!$AM$4=WAC_IIN),0))*'Blend Sheet'!$AM45,0) + IFERROR(INDEX(WAC_Item_Cost,MATCH(1,(C$1=WAC_District)*('Blend Sheet'!$AN$4=WAC_IIN),0))*'Blend Sheet'!$AN45,0) + IFERROR(INDEX(WAC_Item_Cost,MATCH(1,(C$1=WAC_District)*('Blend Sheet'!$AO$4=WAC_IIN),0))*'Blend Sheet'!$AO45,0) + IFERROR(INDEX(WAC_Item_Cost,MATCH(1,(C$1=WAC_District)*('Blend Sheet'!$AP$4=WAC_IIN),0))*'Blend Sheet'!$AP45/1000,0)</f>
        <v>256.93110369049998</v>
      </c>
      <c r="D42" s="245">
        <f t="array" ref="D42">IFERROR(INDEX(WAC_Item_Cost,MATCH(1,(D$1=WAC_District)*('Blend Sheet'!$C$4=WAC_IIN),0))*'Blend Sheet'!$C45/1000,0) + IFERROR(INDEX(WAC_Item_Cost,MATCH(1,(D$1=WAC_District)*('Blend Sheet'!$D$4=WAC_IIN),0))*'Blend Sheet'!$D45/1000,0) + IFERROR(INDEX(WAC_Item_Cost,MATCH(1,(D$1=WAC_District)*('Blend Sheet'!$E$4=WAC_IIN),0))*'Blend Sheet'!$E45/1000,0) + IFERROR(INDEX(WAC_Item_Cost,MATCH(1,(D$1=WAC_District)*('Blend Sheet'!$F$4=WAC_IIN),0))*'Blend Sheet'!$F45/1000,0)  + IFERROR(INDEX(WAC_Item_Cost,MATCH(1,(D$1=WAC_District)*('Blend Sheet'!$G$4=WAC_IIN),0))*'Blend Sheet'!$G45,0) + IFERROR(INDEX(WAC_Item_Cost,MATCH(1,(D$1=WAC_District)*('Blend Sheet'!$H$4=WAC_IIN),0))*'Blend Sheet'!$H45,0)  + IFERROR(INDEX(WAC_Item_Cost,MATCH(1,(D$1=WAC_District)*('Blend Sheet'!$I$4=WAC_IIN),0))*'Blend Sheet'!$I45,0) + IFERROR(INDEX(WAC_Item_Cost,MATCH(1,(D$1=WAC_District)*('Blend Sheet'!$J$4=WAC_IIN),0))*'Blend Sheet'!$J45,0) + IFERROR(INDEX(WAC_Item_Cost,MATCH(1,(D$1=WAC_District)*('Blend Sheet'!$K$4=WAC_IIN),0))*'Blend Sheet'!$K45,0) + IFERROR(INDEX(WAC_Item_Cost,MATCH(1,(D$1=WAC_District)*('Blend Sheet'!$L$4=WAC_IIN),0))*'Blend Sheet'!$L45,0) + IFERROR(INDEX(WAC_Item_Cost,MATCH(1,(D$1=WAC_District)*('Blend Sheet'!$M$4=WAC_IIN),0))*'Blend Sheet'!$M45,0) + IFERROR(INDEX(WAC_Item_Cost,MATCH(1,(D$1=WAC_District)*('Blend Sheet'!$N$4=WAC_IIN),0))*'Blend Sheet'!$N45,0) + IFERROR(INDEX(WAC_Item_Cost,MATCH(1,(D$1=WAC_District)*('Blend Sheet'!$O$4=WAC_IIN),0))*'Blend Sheet'!$O45,0) + IFERROR(INDEX(WAC_Item_Cost,MATCH(1,(D$1=WAC_District)*('Blend Sheet'!$P$4=WAC_IIN),0))*'Blend Sheet'!$P45,0) + IFERROR(INDEX(WAC_Item_Cost,MATCH(1,(D$1=WAC_District)*('Blend Sheet'!$Q$4=WAC_IIN),0))*'Blend Sheet'!$Q45,0) + IFERROR(INDEX(WAC_Item_Cost,MATCH(1,(D$1=WAC_District)*('Blend Sheet'!$R$4=WAC_IIN),0))*'Blend Sheet'!$R45,0) + IFERROR(INDEX(WAC_Item_Cost,MATCH(1,(D$1=WAC_District)*('Blend Sheet'!$S$4=WAC_IIN),0))*'Blend Sheet'!$S45,0) + IFERROR(INDEX(WAC_Item_Cost,MATCH(1,(D$1=WAC_District)*('Blend Sheet'!$T$4=WAC_IIN),0))*'Blend Sheet'!$T45,0) + IFERROR(INDEX(WAC_Item_Cost,MATCH(1,(D$1=WAC_District)*('Blend Sheet'!$U$4=WAC_IIN),0))*'Blend Sheet'!$U45,0) + IFERROR(INDEX(WAC_Item_Cost,MATCH(1,(D$1=WAC_District)*('Blend Sheet'!$V$4=WAC_IIN),0))*'Blend Sheet'!$V45,0) + IFERROR(INDEX(WAC_Item_Cost,MATCH(1,(D$1=WAC_District)*('Blend Sheet'!$W$4=WAC_IIN),0))*'Blend Sheet'!$W45,0) + IFERROR(INDEX(WAC_Item_Cost,MATCH(1,(D$1=WAC_District)*('Blend Sheet'!$X$4=WAC_IIN),0))*'Blend Sheet'!$X45,0) + IFERROR(INDEX(WAC_Item_Cost,MATCH(1,(D$1=WAC_District)*('Blend Sheet'!$Y$4=WAC_IIN),0))*'Blend Sheet'!$Y45,0) + IFERROR(INDEX(WAC_Item_Cost,MATCH(1,(D$1=WAC_District)*('Blend Sheet'!$Z$4=WAC_IIN),0))*'Blend Sheet'!$Z45,0) + IFERROR(INDEX(WAC_Item_Cost,MATCH(1,(D$1=WAC_District)*('Blend Sheet'!$AA$4=WAC_IIN),0))*'Blend Sheet'!$AA45,0) + IFERROR(INDEX(WAC_Item_Cost,MATCH(1,(D$1=WAC_District)*('Blend Sheet'!$AB$4=WAC_IIN),0))*'Blend Sheet'!$AB45,0) + IFERROR(INDEX(WAC_Item_Cost,MATCH(1,(D$1=WAC_District)*('Blend Sheet'!$AC$4=WAC_IIN),0))*'Blend Sheet'!$AC45,0) + IFERROR(INDEX(WAC_Item_Cost,MATCH(1,(D$1=WAC_District)*('Blend Sheet'!$AD$4=WAC_IIN),0))*'Blend Sheet'!$AD45,0) + IFERROR(INDEX(WAC_Item_Cost,MATCH(1,(D$1=WAC_District)*('Blend Sheet'!$AE$4=WAC_IIN),0))*'Blend Sheet'!$AE45,0) + IFERROR(INDEX(WAC_Item_Cost,MATCH(1,(D$1=WAC_District)*('Blend Sheet'!$AF$4=WAC_IIN),0))*'Blend Sheet'!$AF45,0) + IFERROR(INDEX(WAC_Item_Cost,MATCH(1,(D$1=WAC_District)*('Blend Sheet'!$AG$4=WAC_IIN),0))*'Blend Sheet'!$AG45,0) + IFERROR(INDEX(WAC_Item_Cost,MATCH(1,(D$1=WAC_District)*('Blend Sheet'!$AH$4=WAC_IIN),0))*'Blend Sheet'!$AH45,0) + IFERROR(INDEX(WAC_Item_Cost,MATCH(1,(D$1=WAC_District)*('Blend Sheet'!$AI$4=WAC_IIN),0))*'Blend Sheet'!$AI45,0) + IFERROR(INDEX(WAC_Item_Cost,MATCH(1,(D$1=WAC_District)*('Blend Sheet'!$AJ$4=WAC_IIN),0))*'Blend Sheet'!$AJ45,0) + IFERROR(INDEX(WAC_Item_Cost,MATCH(1,(D$1=WAC_District)*('Blend Sheet'!$AK$4=WAC_IIN),0))*'Blend Sheet'!$AK45,0) + IFERROR(INDEX(WAC_Item_Cost,MATCH(1,(D$1=WAC_District)*('Blend Sheet'!$AL$4=WAC_IIN),0))*'Blend Sheet'!$AL45,0) + IFERROR(INDEX(WAC_Item_Cost,MATCH(1,(D$1=WAC_District)*('Blend Sheet'!$AM$4=WAC_IIN),0))*'Blend Sheet'!$AM45,0) + IFERROR(INDEX(WAC_Item_Cost,MATCH(1,(D$1=WAC_District)*('Blend Sheet'!$AN$4=WAC_IIN),0))*'Blend Sheet'!$AN45,0) + IFERROR(INDEX(WAC_Item_Cost,MATCH(1,(D$1=WAC_District)*('Blend Sheet'!$AO$4=WAC_IIN),0))*'Blend Sheet'!$AO45,0) + IFERROR(INDEX(WAC_Item_Cost,MATCH(1,(D$1=WAC_District)*('Blend Sheet'!$AP$4=WAC_IIN),0))*'Blend Sheet'!$AP45/1000,0)</f>
        <v>241.46555653599998</v>
      </c>
      <c r="E42" s="245">
        <f t="array" ref="E42">IFERROR(INDEX(WAC_Item_Cost,MATCH(1,(E$1=WAC_District)*('Blend Sheet'!$C$4=WAC_IIN),0))*'Blend Sheet'!$C45/1000,0) + IFERROR(INDEX(WAC_Item_Cost,MATCH(1,(E$1=WAC_District)*('Blend Sheet'!$D$4=WAC_IIN),0))*'Blend Sheet'!$D45/1000,0) + IFERROR(INDEX(WAC_Item_Cost,MATCH(1,(E$1=WAC_District)*('Blend Sheet'!$E$4=WAC_IIN),0))*'Blend Sheet'!$E45/1000,0) + IFERROR(INDEX(WAC_Item_Cost,MATCH(1,(E$1=WAC_District)*('Blend Sheet'!$F$4=WAC_IIN),0))*'Blend Sheet'!$F45/1000,0)  + IFERROR(INDEX(WAC_Item_Cost,MATCH(1,(E$1=WAC_District)*('Blend Sheet'!$G$4=WAC_IIN),0))*'Blend Sheet'!$G45,0) + IFERROR(INDEX(WAC_Item_Cost,MATCH(1,(E$1=WAC_District)*('Blend Sheet'!$H$4=WAC_IIN),0))*'Blend Sheet'!$H45,0)  + IFERROR(INDEX(WAC_Item_Cost,MATCH(1,(E$1=WAC_District)*('Blend Sheet'!$I$4=WAC_IIN),0))*'Blend Sheet'!$I45,0) + IFERROR(INDEX(WAC_Item_Cost,MATCH(1,(E$1=WAC_District)*('Blend Sheet'!$J$4=WAC_IIN),0))*'Blend Sheet'!$J45,0) + IFERROR(INDEX(WAC_Item_Cost,MATCH(1,(E$1=WAC_District)*('Blend Sheet'!$K$4=WAC_IIN),0))*'Blend Sheet'!$K45,0) + IFERROR(INDEX(WAC_Item_Cost,MATCH(1,(E$1=WAC_District)*('Blend Sheet'!$L$4=WAC_IIN),0))*'Blend Sheet'!$L45,0) + IFERROR(INDEX(WAC_Item_Cost,MATCH(1,(E$1=WAC_District)*('Blend Sheet'!$M$4=WAC_IIN),0))*'Blend Sheet'!$M45,0) + IFERROR(INDEX(WAC_Item_Cost,MATCH(1,(E$1=WAC_District)*('Blend Sheet'!$N$4=WAC_IIN),0))*'Blend Sheet'!$N45,0) + IFERROR(INDEX(WAC_Item_Cost,MATCH(1,(E$1=WAC_District)*('Blend Sheet'!$O$4=WAC_IIN),0))*'Blend Sheet'!$O45,0) + IFERROR(INDEX(WAC_Item_Cost,MATCH(1,(E$1=WAC_District)*('Blend Sheet'!$P$4=WAC_IIN),0))*'Blend Sheet'!$P45,0) + IFERROR(INDEX(WAC_Item_Cost,MATCH(1,(E$1=WAC_District)*('Blend Sheet'!$Q$4=WAC_IIN),0))*'Blend Sheet'!$Q45,0) + IFERROR(INDEX(WAC_Item_Cost,MATCH(1,(E$1=WAC_District)*('Blend Sheet'!$R$4=WAC_IIN),0))*'Blend Sheet'!$R45,0) + IFERROR(INDEX(WAC_Item_Cost,MATCH(1,(E$1=WAC_District)*('Blend Sheet'!$S$4=WAC_IIN),0))*'Blend Sheet'!$S45,0) + IFERROR(INDEX(WAC_Item_Cost,MATCH(1,(E$1=WAC_District)*('Blend Sheet'!$T$4=WAC_IIN),0))*'Blend Sheet'!$T45,0) + IFERROR(INDEX(WAC_Item_Cost,MATCH(1,(E$1=WAC_District)*('Blend Sheet'!$U$4=WAC_IIN),0))*'Blend Sheet'!$U45,0) + IFERROR(INDEX(WAC_Item_Cost,MATCH(1,(E$1=WAC_District)*('Blend Sheet'!$V$4=WAC_IIN),0))*'Blend Sheet'!$V45,0) + IFERROR(INDEX(WAC_Item_Cost,MATCH(1,(E$1=WAC_District)*('Blend Sheet'!$W$4=WAC_IIN),0))*'Blend Sheet'!$W45,0) + IFERROR(INDEX(WAC_Item_Cost,MATCH(1,(E$1=WAC_District)*('Blend Sheet'!$X$4=WAC_IIN),0))*'Blend Sheet'!$X45,0) + IFERROR(INDEX(WAC_Item_Cost,MATCH(1,(E$1=WAC_District)*('Blend Sheet'!$Y$4=WAC_IIN),0))*'Blend Sheet'!$Y45,0) + IFERROR(INDEX(WAC_Item_Cost,MATCH(1,(E$1=WAC_District)*('Blend Sheet'!$Z$4=WAC_IIN),0))*'Blend Sheet'!$Z45,0) + IFERROR(INDEX(WAC_Item_Cost,MATCH(1,(E$1=WAC_District)*('Blend Sheet'!$AA$4=WAC_IIN),0))*'Blend Sheet'!$AA45,0) + IFERROR(INDEX(WAC_Item_Cost,MATCH(1,(E$1=WAC_District)*('Blend Sheet'!$AB$4=WAC_IIN),0))*'Blend Sheet'!$AB45,0) + IFERROR(INDEX(WAC_Item_Cost,MATCH(1,(E$1=WAC_District)*('Blend Sheet'!$AC$4=WAC_IIN),0))*'Blend Sheet'!$AC45,0) + IFERROR(INDEX(WAC_Item_Cost,MATCH(1,(E$1=WAC_District)*('Blend Sheet'!$AD$4=WAC_IIN),0))*'Blend Sheet'!$AD45,0) + IFERROR(INDEX(WAC_Item_Cost,MATCH(1,(E$1=WAC_District)*('Blend Sheet'!$AE$4=WAC_IIN),0))*'Blend Sheet'!$AE45,0) + IFERROR(INDEX(WAC_Item_Cost,MATCH(1,(E$1=WAC_District)*('Blend Sheet'!$AF$4=WAC_IIN),0))*'Blend Sheet'!$AF45,0) + IFERROR(INDEX(WAC_Item_Cost,MATCH(1,(E$1=WAC_District)*('Blend Sheet'!$AG$4=WAC_IIN),0))*'Blend Sheet'!$AG45,0) + IFERROR(INDEX(WAC_Item_Cost,MATCH(1,(E$1=WAC_District)*('Blend Sheet'!$AH$4=WAC_IIN),0))*'Blend Sheet'!$AH45,0) + IFERROR(INDEX(WAC_Item_Cost,MATCH(1,(E$1=WAC_District)*('Blend Sheet'!$AI$4=WAC_IIN),0))*'Blend Sheet'!$AI45,0) + IFERROR(INDEX(WAC_Item_Cost,MATCH(1,(E$1=WAC_District)*('Blend Sheet'!$AJ$4=WAC_IIN),0))*'Blend Sheet'!$AJ45,0) + IFERROR(INDEX(WAC_Item_Cost,MATCH(1,(E$1=WAC_District)*('Blend Sheet'!$AK$4=WAC_IIN),0))*'Blend Sheet'!$AK45,0) + IFERROR(INDEX(WAC_Item_Cost,MATCH(1,(E$1=WAC_District)*('Blend Sheet'!$AL$4=WAC_IIN),0))*'Blend Sheet'!$AL45,0) + IFERROR(INDEX(WAC_Item_Cost,MATCH(1,(E$1=WAC_District)*('Blend Sheet'!$AM$4=WAC_IIN),0))*'Blend Sheet'!$AM45,0) + IFERROR(INDEX(WAC_Item_Cost,MATCH(1,(E$1=WAC_District)*('Blend Sheet'!$AN$4=WAC_IIN),0))*'Blend Sheet'!$AN45,0) + IFERROR(INDEX(WAC_Item_Cost,MATCH(1,(E$1=WAC_District)*('Blend Sheet'!$AO$4=WAC_IIN),0))*'Blend Sheet'!$AO45,0) + IFERROR(INDEX(WAC_Item_Cost,MATCH(1,(E$1=WAC_District)*('Blend Sheet'!$AP$4=WAC_IIN),0))*'Blend Sheet'!$AP45/1000,0)</f>
        <v>298.06668627300002</v>
      </c>
      <c r="F42" s="245">
        <f t="array" ref="F42">IFERROR(INDEX(WAC_Item_Cost,MATCH(1,(F$1=WAC_District)*('Blend Sheet'!$C$4=WAC_IIN),0))*'Blend Sheet'!$C45/1000,0) + IFERROR(INDEX(WAC_Item_Cost,MATCH(1,(F$1=WAC_District)*('Blend Sheet'!$D$4=WAC_IIN),0))*'Blend Sheet'!$D45/1000,0) + IFERROR(INDEX(WAC_Item_Cost,MATCH(1,(F$1=WAC_District)*('Blend Sheet'!$E$4=WAC_IIN),0))*'Blend Sheet'!$E45/1000,0) + IFERROR(INDEX(WAC_Item_Cost,MATCH(1,(F$1=WAC_District)*('Blend Sheet'!$F$4=WAC_IIN),0))*'Blend Sheet'!$F45/1000,0)  + IFERROR(INDEX(WAC_Item_Cost,MATCH(1,(F$1=WAC_District)*('Blend Sheet'!$G$4=WAC_IIN),0))*'Blend Sheet'!$G45,0) + IFERROR(INDEX(WAC_Item_Cost,MATCH(1,(F$1=WAC_District)*('Blend Sheet'!$H$4=WAC_IIN),0))*'Blend Sheet'!$H45,0)  + IFERROR(INDEX(WAC_Item_Cost,MATCH(1,(F$1=WAC_District)*('Blend Sheet'!$I$4=WAC_IIN),0))*'Blend Sheet'!$I45,0) + IFERROR(INDEX(WAC_Item_Cost,MATCH(1,(F$1=WAC_District)*('Blend Sheet'!$J$4=WAC_IIN),0))*'Blend Sheet'!$J45,0) + IFERROR(INDEX(WAC_Item_Cost,MATCH(1,(F$1=WAC_District)*('Blend Sheet'!$K$4=WAC_IIN),0))*'Blend Sheet'!$K45,0) + IFERROR(INDEX(WAC_Item_Cost,MATCH(1,(F$1=WAC_District)*('Blend Sheet'!$L$4=WAC_IIN),0))*'Blend Sheet'!$L45,0) + IFERROR(INDEX(WAC_Item_Cost,MATCH(1,(F$1=WAC_District)*('Blend Sheet'!$M$4=WAC_IIN),0))*'Blend Sheet'!$M45,0) + IFERROR(INDEX(WAC_Item_Cost,MATCH(1,(F$1=WAC_District)*('Blend Sheet'!$N$4=WAC_IIN),0))*'Blend Sheet'!$N45,0) + IFERROR(INDEX(WAC_Item_Cost,MATCH(1,(F$1=WAC_District)*('Blend Sheet'!$O$4=WAC_IIN),0))*'Blend Sheet'!$O45,0) + IFERROR(INDEX(WAC_Item_Cost,MATCH(1,(F$1=WAC_District)*('Blend Sheet'!$P$4=WAC_IIN),0))*'Blend Sheet'!$P45,0) + IFERROR(INDEX(WAC_Item_Cost,MATCH(1,(F$1=WAC_District)*('Blend Sheet'!$Q$4=WAC_IIN),0))*'Blend Sheet'!$Q45,0) + IFERROR(INDEX(WAC_Item_Cost,MATCH(1,(F$1=WAC_District)*('Blend Sheet'!$R$4=WAC_IIN),0))*'Blend Sheet'!$R45,0) + IFERROR(INDEX(WAC_Item_Cost,MATCH(1,(F$1=WAC_District)*('Blend Sheet'!$S$4=WAC_IIN),0))*'Blend Sheet'!$S45,0) + IFERROR(INDEX(WAC_Item_Cost,MATCH(1,(F$1=WAC_District)*('Blend Sheet'!$T$4=WAC_IIN),0))*'Blend Sheet'!$T45,0) + IFERROR(INDEX(WAC_Item_Cost,MATCH(1,(F$1=WAC_District)*('Blend Sheet'!$U$4=WAC_IIN),0))*'Blend Sheet'!$U45,0) + IFERROR(INDEX(WAC_Item_Cost,MATCH(1,(F$1=WAC_District)*('Blend Sheet'!$V$4=WAC_IIN),0))*'Blend Sheet'!$V45,0) + IFERROR(INDEX(WAC_Item_Cost,MATCH(1,(F$1=WAC_District)*('Blend Sheet'!$W$4=WAC_IIN),0))*'Blend Sheet'!$W45,0) + IFERROR(INDEX(WAC_Item_Cost,MATCH(1,(F$1=WAC_District)*('Blend Sheet'!$X$4=WAC_IIN),0))*'Blend Sheet'!$X45,0) + IFERROR(INDEX(WAC_Item_Cost,MATCH(1,(F$1=WAC_District)*('Blend Sheet'!$Y$4=WAC_IIN),0))*'Blend Sheet'!$Y45,0) + IFERROR(INDEX(WAC_Item_Cost,MATCH(1,(F$1=WAC_District)*('Blend Sheet'!$Z$4=WAC_IIN),0))*'Blend Sheet'!$Z45,0) + IFERROR(INDEX(WAC_Item_Cost,MATCH(1,(F$1=WAC_District)*('Blend Sheet'!$AA$4=WAC_IIN),0))*'Blend Sheet'!$AA45,0) + IFERROR(INDEX(WAC_Item_Cost,MATCH(1,(F$1=WAC_District)*('Blend Sheet'!$AB$4=WAC_IIN),0))*'Blend Sheet'!$AB45,0) + IFERROR(INDEX(WAC_Item_Cost,MATCH(1,(F$1=WAC_District)*('Blend Sheet'!$AC$4=WAC_IIN),0))*'Blend Sheet'!$AC45,0) + IFERROR(INDEX(WAC_Item_Cost,MATCH(1,(F$1=WAC_District)*('Blend Sheet'!$AD$4=WAC_IIN),0))*'Blend Sheet'!$AD45,0) + IFERROR(INDEX(WAC_Item_Cost,MATCH(1,(F$1=WAC_District)*('Blend Sheet'!$AE$4=WAC_IIN),0))*'Blend Sheet'!$AE45,0) + IFERROR(INDEX(WAC_Item_Cost,MATCH(1,(F$1=WAC_District)*('Blend Sheet'!$AF$4=WAC_IIN),0))*'Blend Sheet'!$AF45,0) + IFERROR(INDEX(WAC_Item_Cost,MATCH(1,(F$1=WAC_District)*('Blend Sheet'!$AG$4=WAC_IIN),0))*'Blend Sheet'!$AG45,0) + IFERROR(INDEX(WAC_Item_Cost,MATCH(1,(F$1=WAC_District)*('Blend Sheet'!$AH$4=WAC_IIN),0))*'Blend Sheet'!$AH45,0) + IFERROR(INDEX(WAC_Item_Cost,MATCH(1,(F$1=WAC_District)*('Blend Sheet'!$AI$4=WAC_IIN),0))*'Blend Sheet'!$AI45,0) + IFERROR(INDEX(WAC_Item_Cost,MATCH(1,(F$1=WAC_District)*('Blend Sheet'!$AJ$4=WAC_IIN),0))*'Blend Sheet'!$AJ45,0) + IFERROR(INDEX(WAC_Item_Cost,MATCH(1,(F$1=WAC_District)*('Blend Sheet'!$AK$4=WAC_IIN),0))*'Blend Sheet'!$AK45,0) + IFERROR(INDEX(WAC_Item_Cost,MATCH(1,(F$1=WAC_District)*('Blend Sheet'!$AL$4=WAC_IIN),0))*'Blend Sheet'!$AL45,0) + IFERROR(INDEX(WAC_Item_Cost,MATCH(1,(F$1=WAC_District)*('Blend Sheet'!$AM$4=WAC_IIN),0))*'Blend Sheet'!$AM45,0) + IFERROR(INDEX(WAC_Item_Cost,MATCH(1,(F$1=WAC_District)*('Blend Sheet'!$AN$4=WAC_IIN),0))*'Blend Sheet'!$AN45,0) + IFERROR(INDEX(WAC_Item_Cost,MATCH(1,(F$1=WAC_District)*('Blend Sheet'!$AO$4=WAC_IIN),0))*'Blend Sheet'!$AO45,0) + IFERROR(INDEX(WAC_Item_Cost,MATCH(1,(F$1=WAC_District)*('Blend Sheet'!$AP$4=WAC_IIN),0))*'Blend Sheet'!$AP45/1000,0)</f>
        <v>267.12373788499997</v>
      </c>
      <c r="G42" s="245">
        <f t="array" ref="G42">IFERROR(INDEX(WAC_Item_Cost,MATCH(1,(G$1=WAC_District)*('Blend Sheet'!$C$4=WAC_IIN),0))*'Blend Sheet'!$C45/1000,0) + IFERROR(INDEX(WAC_Item_Cost,MATCH(1,(G$1=WAC_District)*('Blend Sheet'!$D$4=WAC_IIN),0))*'Blend Sheet'!$D45/1000,0) + IFERROR(INDEX(WAC_Item_Cost,MATCH(1,(G$1=WAC_District)*('Blend Sheet'!$E$4=WAC_IIN),0))*'Blend Sheet'!$E45/1000,0) + IFERROR(INDEX(WAC_Item_Cost,MATCH(1,(G$1=WAC_District)*('Blend Sheet'!$F$4=WAC_IIN),0))*'Blend Sheet'!$F45/1000,0)  + IFERROR(INDEX(WAC_Item_Cost,MATCH(1,(G$1=WAC_District)*('Blend Sheet'!$G$4=WAC_IIN),0))*'Blend Sheet'!$G45,0) + IFERROR(INDEX(WAC_Item_Cost,MATCH(1,(G$1=WAC_District)*('Blend Sheet'!$H$4=WAC_IIN),0))*'Blend Sheet'!$H45,0)  + IFERROR(INDEX(WAC_Item_Cost,MATCH(1,(G$1=WAC_District)*('Blend Sheet'!$I$4=WAC_IIN),0))*'Blend Sheet'!$I45,0) + IFERROR(INDEX(WAC_Item_Cost,MATCH(1,(G$1=WAC_District)*('Blend Sheet'!$J$4=WAC_IIN),0))*'Blend Sheet'!$J45,0) + IFERROR(INDEX(WAC_Item_Cost,MATCH(1,(G$1=WAC_District)*('Blend Sheet'!$K$4=WAC_IIN),0))*'Blend Sheet'!$K45,0) + IFERROR(INDEX(WAC_Item_Cost,MATCH(1,(G$1=WAC_District)*('Blend Sheet'!$L$4=WAC_IIN),0))*'Blend Sheet'!$L45,0) + IFERROR(INDEX(WAC_Item_Cost,MATCH(1,(G$1=WAC_District)*('Blend Sheet'!$M$4=WAC_IIN),0))*'Blend Sheet'!$M45,0) + IFERROR(INDEX(WAC_Item_Cost,MATCH(1,(G$1=WAC_District)*('Blend Sheet'!$N$4=WAC_IIN),0))*'Blend Sheet'!$N45,0) + IFERROR(INDEX(WAC_Item_Cost,MATCH(1,(G$1=WAC_District)*('Blend Sheet'!$O$4=WAC_IIN),0))*'Blend Sheet'!$O45,0) + IFERROR(INDEX(WAC_Item_Cost,MATCH(1,(G$1=WAC_District)*('Blend Sheet'!$P$4=WAC_IIN),0))*'Blend Sheet'!$P45,0) + IFERROR(INDEX(WAC_Item_Cost,MATCH(1,(G$1=WAC_District)*('Blend Sheet'!$Q$4=WAC_IIN),0))*'Blend Sheet'!$Q45,0) + IFERROR(INDEX(WAC_Item_Cost,MATCH(1,(G$1=WAC_District)*('Blend Sheet'!$R$4=WAC_IIN),0))*'Blend Sheet'!$R45,0) + IFERROR(INDEX(WAC_Item_Cost,MATCH(1,(G$1=WAC_District)*('Blend Sheet'!$S$4=WAC_IIN),0))*'Blend Sheet'!$S45,0) + IFERROR(INDEX(WAC_Item_Cost,MATCH(1,(G$1=WAC_District)*('Blend Sheet'!$T$4=WAC_IIN),0))*'Blend Sheet'!$T45,0) + IFERROR(INDEX(WAC_Item_Cost,MATCH(1,(G$1=WAC_District)*('Blend Sheet'!$U$4=WAC_IIN),0))*'Blend Sheet'!$U45,0) + IFERROR(INDEX(WAC_Item_Cost,MATCH(1,(G$1=WAC_District)*('Blend Sheet'!$V$4=WAC_IIN),0))*'Blend Sheet'!$V45,0) + IFERROR(INDEX(WAC_Item_Cost,MATCH(1,(G$1=WAC_District)*('Blend Sheet'!$W$4=WAC_IIN),0))*'Blend Sheet'!$W45,0) + IFERROR(INDEX(WAC_Item_Cost,MATCH(1,(G$1=WAC_District)*('Blend Sheet'!$X$4=WAC_IIN),0))*'Blend Sheet'!$X45,0) + IFERROR(INDEX(WAC_Item_Cost,MATCH(1,(G$1=WAC_District)*('Blend Sheet'!$Y$4=WAC_IIN),0))*'Blend Sheet'!$Y45,0) + IFERROR(INDEX(WAC_Item_Cost,MATCH(1,(G$1=WAC_District)*('Blend Sheet'!$Z$4=WAC_IIN),0))*'Blend Sheet'!$Z45,0) + IFERROR(INDEX(WAC_Item_Cost,MATCH(1,(G$1=WAC_District)*('Blend Sheet'!$AA$4=WAC_IIN),0))*'Blend Sheet'!$AA45,0) + IFERROR(INDEX(WAC_Item_Cost,MATCH(1,(G$1=WAC_District)*('Blend Sheet'!$AB$4=WAC_IIN),0))*'Blend Sheet'!$AB45,0) + IFERROR(INDEX(WAC_Item_Cost,MATCH(1,(G$1=WAC_District)*('Blend Sheet'!$AC$4=WAC_IIN),0))*'Blend Sheet'!$AC45,0) + IFERROR(INDEX(WAC_Item_Cost,MATCH(1,(G$1=WAC_District)*('Blend Sheet'!$AD$4=WAC_IIN),0))*'Blend Sheet'!$AD45,0) + IFERROR(INDEX(WAC_Item_Cost,MATCH(1,(G$1=WAC_District)*('Blend Sheet'!$AE$4=WAC_IIN),0))*'Blend Sheet'!$AE45,0) + IFERROR(INDEX(WAC_Item_Cost,MATCH(1,(G$1=WAC_District)*('Blend Sheet'!$AF$4=WAC_IIN),0))*'Blend Sheet'!$AF45,0) + IFERROR(INDEX(WAC_Item_Cost,MATCH(1,(G$1=WAC_District)*('Blend Sheet'!$AG$4=WAC_IIN),0))*'Blend Sheet'!$AG45,0) + IFERROR(INDEX(WAC_Item_Cost,MATCH(1,(G$1=WAC_District)*('Blend Sheet'!$AH$4=WAC_IIN),0))*'Blend Sheet'!$AH45,0) + IFERROR(INDEX(WAC_Item_Cost,MATCH(1,(G$1=WAC_District)*('Blend Sheet'!$AI$4=WAC_IIN),0))*'Blend Sheet'!$AI45,0) + IFERROR(INDEX(WAC_Item_Cost,MATCH(1,(G$1=WAC_District)*('Blend Sheet'!$AJ$4=WAC_IIN),0))*'Blend Sheet'!$AJ45,0) + IFERROR(INDEX(WAC_Item_Cost,MATCH(1,(G$1=WAC_District)*('Blend Sheet'!$AK$4=WAC_IIN),0))*'Blend Sheet'!$AK45,0) + IFERROR(INDEX(WAC_Item_Cost,MATCH(1,(G$1=WAC_District)*('Blend Sheet'!$AL$4=WAC_IIN),0))*'Blend Sheet'!$AL45,0) + IFERROR(INDEX(WAC_Item_Cost,MATCH(1,(G$1=WAC_District)*('Blend Sheet'!$AM$4=WAC_IIN),0))*'Blend Sheet'!$AM45,0) + IFERROR(INDEX(WAC_Item_Cost,MATCH(1,(G$1=WAC_District)*('Blend Sheet'!$AN$4=WAC_IIN),0))*'Blend Sheet'!$AN45,0) + IFERROR(INDEX(WAC_Item_Cost,MATCH(1,(G$1=WAC_District)*('Blend Sheet'!$AO$4=WAC_IIN),0))*'Blend Sheet'!$AO45,0) + IFERROR(INDEX(WAC_Item_Cost,MATCH(1,(G$1=WAC_District)*('Blend Sheet'!$AP$4=WAC_IIN),0))*'Blend Sheet'!$AP45/1000,0)</f>
        <v>251.68719094150001</v>
      </c>
      <c r="H42" s="245">
        <f t="array" ref="H42">IFERROR(INDEX(WAC_Item_Cost,MATCH(1,(H$1=WAC_District)*('Blend Sheet'!$C$4=WAC_IIN),0))*'Blend Sheet'!$C45/1000,0) + IFERROR(INDEX(WAC_Item_Cost,MATCH(1,(H$1=WAC_District)*('Blend Sheet'!$D$4=WAC_IIN),0))*'Blend Sheet'!$D45/1000,0) + IFERROR(INDEX(WAC_Item_Cost,MATCH(1,(H$1=WAC_District)*('Blend Sheet'!$E$4=WAC_IIN),0))*'Blend Sheet'!$E45/1000,0) + IFERROR(INDEX(WAC_Item_Cost,MATCH(1,(H$1=WAC_District)*('Blend Sheet'!$F$4=WAC_IIN),0))*'Blend Sheet'!$F45/1000,0)  + IFERROR(INDEX(WAC_Item_Cost,MATCH(1,(H$1=WAC_District)*('Blend Sheet'!$G$4=WAC_IIN),0))*'Blend Sheet'!$G45,0) + IFERROR(INDEX(WAC_Item_Cost,MATCH(1,(H$1=WAC_District)*('Blend Sheet'!$H$4=WAC_IIN),0))*'Blend Sheet'!$H45,0)  + IFERROR(INDEX(WAC_Item_Cost,MATCH(1,(H$1=WAC_District)*('Blend Sheet'!$I$4=WAC_IIN),0))*'Blend Sheet'!$I45,0) + IFERROR(INDEX(WAC_Item_Cost,MATCH(1,(H$1=WAC_District)*('Blend Sheet'!$J$4=WAC_IIN),0))*'Blend Sheet'!$J45,0) + IFERROR(INDEX(WAC_Item_Cost,MATCH(1,(H$1=WAC_District)*('Blend Sheet'!$K$4=WAC_IIN),0))*'Blend Sheet'!$K45,0) + IFERROR(INDEX(WAC_Item_Cost,MATCH(1,(H$1=WAC_District)*('Blend Sheet'!$L$4=WAC_IIN),0))*'Blend Sheet'!$L45,0) + IFERROR(INDEX(WAC_Item_Cost,MATCH(1,(H$1=WAC_District)*('Blend Sheet'!$M$4=WAC_IIN),0))*'Blend Sheet'!$M45,0) + IFERROR(INDEX(WAC_Item_Cost,MATCH(1,(H$1=WAC_District)*('Blend Sheet'!$N$4=WAC_IIN),0))*'Blend Sheet'!$N45,0) + IFERROR(INDEX(WAC_Item_Cost,MATCH(1,(H$1=WAC_District)*('Blend Sheet'!$O$4=WAC_IIN),0))*'Blend Sheet'!$O45,0) + IFERROR(INDEX(WAC_Item_Cost,MATCH(1,(H$1=WAC_District)*('Blend Sheet'!$P$4=WAC_IIN),0))*'Blend Sheet'!$P45,0) + IFERROR(INDEX(WAC_Item_Cost,MATCH(1,(H$1=WAC_District)*('Blend Sheet'!$Q$4=WAC_IIN),0))*'Blend Sheet'!$Q45,0) + IFERROR(INDEX(WAC_Item_Cost,MATCH(1,(H$1=WAC_District)*('Blend Sheet'!$R$4=WAC_IIN),0))*'Blend Sheet'!$R45,0) + IFERROR(INDEX(WAC_Item_Cost,MATCH(1,(H$1=WAC_District)*('Blend Sheet'!$S$4=WAC_IIN),0))*'Blend Sheet'!$S45,0) + IFERROR(INDEX(WAC_Item_Cost,MATCH(1,(H$1=WAC_District)*('Blend Sheet'!$T$4=WAC_IIN),0))*'Blend Sheet'!$T45,0) + IFERROR(INDEX(WAC_Item_Cost,MATCH(1,(H$1=WAC_District)*('Blend Sheet'!$U$4=WAC_IIN),0))*'Blend Sheet'!$U45,0) + IFERROR(INDEX(WAC_Item_Cost,MATCH(1,(H$1=WAC_District)*('Blend Sheet'!$V$4=WAC_IIN),0))*'Blend Sheet'!$V45,0) + IFERROR(INDEX(WAC_Item_Cost,MATCH(1,(H$1=WAC_District)*('Blend Sheet'!$W$4=WAC_IIN),0))*'Blend Sheet'!$W45,0) + IFERROR(INDEX(WAC_Item_Cost,MATCH(1,(H$1=WAC_District)*('Blend Sheet'!$X$4=WAC_IIN),0))*'Blend Sheet'!$X45,0) + IFERROR(INDEX(WAC_Item_Cost,MATCH(1,(H$1=WAC_District)*('Blend Sheet'!$Y$4=WAC_IIN),0))*'Blend Sheet'!$Y45,0) + IFERROR(INDEX(WAC_Item_Cost,MATCH(1,(H$1=WAC_District)*('Blend Sheet'!$Z$4=WAC_IIN),0))*'Blend Sheet'!$Z45,0) + IFERROR(INDEX(WAC_Item_Cost,MATCH(1,(H$1=WAC_District)*('Blend Sheet'!$AA$4=WAC_IIN),0))*'Blend Sheet'!$AA45,0) + IFERROR(INDEX(WAC_Item_Cost,MATCH(1,(H$1=WAC_District)*('Blend Sheet'!$AB$4=WAC_IIN),0))*'Blend Sheet'!$AB45,0) + IFERROR(INDEX(WAC_Item_Cost,MATCH(1,(H$1=WAC_District)*('Blend Sheet'!$AC$4=WAC_IIN),0))*'Blend Sheet'!$AC45,0) + IFERROR(INDEX(WAC_Item_Cost,MATCH(1,(H$1=WAC_District)*('Blend Sheet'!$AD$4=WAC_IIN),0))*'Blend Sheet'!$AD45,0) + IFERROR(INDEX(WAC_Item_Cost,MATCH(1,(H$1=WAC_District)*('Blend Sheet'!$AE$4=WAC_IIN),0))*'Blend Sheet'!$AE45,0) + IFERROR(INDEX(WAC_Item_Cost,MATCH(1,(H$1=WAC_District)*('Blend Sheet'!$AF$4=WAC_IIN),0))*'Blend Sheet'!$AF45,0) + IFERROR(INDEX(WAC_Item_Cost,MATCH(1,(H$1=WAC_District)*('Blend Sheet'!$AG$4=WAC_IIN),0))*'Blend Sheet'!$AG45,0) + IFERROR(INDEX(WAC_Item_Cost,MATCH(1,(H$1=WAC_District)*('Blend Sheet'!$AH$4=WAC_IIN),0))*'Blend Sheet'!$AH45,0) + IFERROR(INDEX(WAC_Item_Cost,MATCH(1,(H$1=WAC_District)*('Blend Sheet'!$AI$4=WAC_IIN),0))*'Blend Sheet'!$AI45,0) + IFERROR(INDEX(WAC_Item_Cost,MATCH(1,(H$1=WAC_District)*('Blend Sheet'!$AJ$4=WAC_IIN),0))*'Blend Sheet'!$AJ45,0) + IFERROR(INDEX(WAC_Item_Cost,MATCH(1,(H$1=WAC_District)*('Blend Sheet'!$AK$4=WAC_IIN),0))*'Blend Sheet'!$AK45,0) + IFERROR(INDEX(WAC_Item_Cost,MATCH(1,(H$1=WAC_District)*('Blend Sheet'!$AL$4=WAC_IIN),0))*'Blend Sheet'!$AL45,0) + IFERROR(INDEX(WAC_Item_Cost,MATCH(1,(H$1=WAC_District)*('Blend Sheet'!$AM$4=WAC_IIN),0))*'Blend Sheet'!$AM45,0) + IFERROR(INDEX(WAC_Item_Cost,MATCH(1,(H$1=WAC_District)*('Blend Sheet'!$AN$4=WAC_IIN),0))*'Blend Sheet'!$AN45,0) + IFERROR(INDEX(WAC_Item_Cost,MATCH(1,(H$1=WAC_District)*('Blend Sheet'!$AO$4=WAC_IIN),0))*'Blend Sheet'!$AO45,0) + IFERROR(INDEX(WAC_Item_Cost,MATCH(1,(H$1=WAC_District)*('Blend Sheet'!$AP$4=WAC_IIN),0))*'Blend Sheet'!$AP45/1000,0)</f>
        <v>232.96698747649998</v>
      </c>
      <c r="I42" s="245">
        <f t="array" ref="I42">IFERROR(INDEX(WAC_Item_Cost,MATCH(1,(I$1=WAC_District)*('Blend Sheet'!$C$4=WAC_IIN),0))*'Blend Sheet'!$C45/1000,0) + IFERROR(INDEX(WAC_Item_Cost,MATCH(1,(I$1=WAC_District)*('Blend Sheet'!$D$4=WAC_IIN),0))*'Blend Sheet'!$D45/1000,0) + IFERROR(INDEX(WAC_Item_Cost,MATCH(1,(I$1=WAC_District)*('Blend Sheet'!$E$4=WAC_IIN),0))*'Blend Sheet'!$E45/1000,0) + IFERROR(INDEX(WAC_Item_Cost,MATCH(1,(I$1=WAC_District)*('Blend Sheet'!$F$4=WAC_IIN),0))*'Blend Sheet'!$F45/1000,0)  + IFERROR(INDEX(WAC_Item_Cost,MATCH(1,(I$1=WAC_District)*('Blend Sheet'!$G$4=WAC_IIN),0))*'Blend Sheet'!$G45,0) + IFERROR(INDEX(WAC_Item_Cost,MATCH(1,(I$1=WAC_District)*('Blend Sheet'!$H$4=WAC_IIN),0))*'Blend Sheet'!$H45,0)  + IFERROR(INDEX(WAC_Item_Cost,MATCH(1,(I$1=WAC_District)*('Blend Sheet'!$I$4=WAC_IIN),0))*'Blend Sheet'!$I45,0) + IFERROR(INDEX(WAC_Item_Cost,MATCH(1,(I$1=WAC_District)*('Blend Sheet'!$J$4=WAC_IIN),0))*'Blend Sheet'!$J45,0) + IFERROR(INDEX(WAC_Item_Cost,MATCH(1,(I$1=WAC_District)*('Blend Sheet'!$K$4=WAC_IIN),0))*'Blend Sheet'!$K45,0) + IFERROR(INDEX(WAC_Item_Cost,MATCH(1,(I$1=WAC_District)*('Blend Sheet'!$L$4=WAC_IIN),0))*'Blend Sheet'!$L45,0) + IFERROR(INDEX(WAC_Item_Cost,MATCH(1,(I$1=WAC_District)*('Blend Sheet'!$M$4=WAC_IIN),0))*'Blend Sheet'!$M45,0) + IFERROR(INDEX(WAC_Item_Cost,MATCH(1,(I$1=WAC_District)*('Blend Sheet'!$N$4=WAC_IIN),0))*'Blend Sheet'!$N45,0) + IFERROR(INDEX(WAC_Item_Cost,MATCH(1,(I$1=WAC_District)*('Blend Sheet'!$O$4=WAC_IIN),0))*'Blend Sheet'!$O45,0) + IFERROR(INDEX(WAC_Item_Cost,MATCH(1,(I$1=WAC_District)*('Blend Sheet'!$P$4=WAC_IIN),0))*'Blend Sheet'!$P45,0) + IFERROR(INDEX(WAC_Item_Cost,MATCH(1,(I$1=WAC_District)*('Blend Sheet'!$Q$4=WAC_IIN),0))*'Blend Sheet'!$Q45,0) + IFERROR(INDEX(WAC_Item_Cost,MATCH(1,(I$1=WAC_District)*('Blend Sheet'!$R$4=WAC_IIN),0))*'Blend Sheet'!$R45,0) + IFERROR(INDEX(WAC_Item_Cost,MATCH(1,(I$1=WAC_District)*('Blend Sheet'!$S$4=WAC_IIN),0))*'Blend Sheet'!$S45,0) + IFERROR(INDEX(WAC_Item_Cost,MATCH(1,(I$1=WAC_District)*('Blend Sheet'!$T$4=WAC_IIN),0))*'Blend Sheet'!$T45,0) + IFERROR(INDEX(WAC_Item_Cost,MATCH(1,(I$1=WAC_District)*('Blend Sheet'!$U$4=WAC_IIN),0))*'Blend Sheet'!$U45,0) + IFERROR(INDEX(WAC_Item_Cost,MATCH(1,(I$1=WAC_District)*('Blend Sheet'!$V$4=WAC_IIN),0))*'Blend Sheet'!$V45,0) + IFERROR(INDEX(WAC_Item_Cost,MATCH(1,(I$1=WAC_District)*('Blend Sheet'!$W$4=WAC_IIN),0))*'Blend Sheet'!$W45,0) + IFERROR(INDEX(WAC_Item_Cost,MATCH(1,(I$1=WAC_District)*('Blend Sheet'!$X$4=WAC_IIN),0))*'Blend Sheet'!$X45,0) + IFERROR(INDEX(WAC_Item_Cost,MATCH(1,(I$1=WAC_District)*('Blend Sheet'!$Y$4=WAC_IIN),0))*'Blend Sheet'!$Y45,0) + IFERROR(INDEX(WAC_Item_Cost,MATCH(1,(I$1=WAC_District)*('Blend Sheet'!$Z$4=WAC_IIN),0))*'Blend Sheet'!$Z45,0) + IFERROR(INDEX(WAC_Item_Cost,MATCH(1,(I$1=WAC_District)*('Blend Sheet'!$AA$4=WAC_IIN),0))*'Blend Sheet'!$AA45,0) + IFERROR(INDEX(WAC_Item_Cost,MATCH(1,(I$1=WAC_District)*('Blend Sheet'!$AB$4=WAC_IIN),0))*'Blend Sheet'!$AB45,0) + IFERROR(INDEX(WAC_Item_Cost,MATCH(1,(I$1=WAC_District)*('Blend Sheet'!$AC$4=WAC_IIN),0))*'Blend Sheet'!$AC45,0) + IFERROR(INDEX(WAC_Item_Cost,MATCH(1,(I$1=WAC_District)*('Blend Sheet'!$AD$4=WAC_IIN),0))*'Blend Sheet'!$AD45,0) + IFERROR(INDEX(WAC_Item_Cost,MATCH(1,(I$1=WAC_District)*('Blend Sheet'!$AE$4=WAC_IIN),0))*'Blend Sheet'!$AE45,0) + IFERROR(INDEX(WAC_Item_Cost,MATCH(1,(I$1=WAC_District)*('Blend Sheet'!$AF$4=WAC_IIN),0))*'Blend Sheet'!$AF45,0) + IFERROR(INDEX(WAC_Item_Cost,MATCH(1,(I$1=WAC_District)*('Blend Sheet'!$AG$4=WAC_IIN),0))*'Blend Sheet'!$AG45,0) + IFERROR(INDEX(WAC_Item_Cost,MATCH(1,(I$1=WAC_District)*('Blend Sheet'!$AH$4=WAC_IIN),0))*'Blend Sheet'!$AH45,0) + IFERROR(INDEX(WAC_Item_Cost,MATCH(1,(I$1=WAC_District)*('Blend Sheet'!$AI$4=WAC_IIN),0))*'Blend Sheet'!$AI45,0) + IFERROR(INDEX(WAC_Item_Cost,MATCH(1,(I$1=WAC_District)*('Blend Sheet'!$AJ$4=WAC_IIN),0))*'Blend Sheet'!$AJ45,0) + IFERROR(INDEX(WAC_Item_Cost,MATCH(1,(I$1=WAC_District)*('Blend Sheet'!$AK$4=WAC_IIN),0))*'Blend Sheet'!$AK45,0) + IFERROR(INDEX(WAC_Item_Cost,MATCH(1,(I$1=WAC_District)*('Blend Sheet'!$AL$4=WAC_IIN),0))*'Blend Sheet'!$AL45,0) + IFERROR(INDEX(WAC_Item_Cost,MATCH(1,(I$1=WAC_District)*('Blend Sheet'!$AM$4=WAC_IIN),0))*'Blend Sheet'!$AM45,0) + IFERROR(INDEX(WAC_Item_Cost,MATCH(1,(I$1=WAC_District)*('Blend Sheet'!$AN$4=WAC_IIN),0))*'Blend Sheet'!$AN45,0) + IFERROR(INDEX(WAC_Item_Cost,MATCH(1,(I$1=WAC_District)*('Blend Sheet'!$AO$4=WAC_IIN),0))*'Blend Sheet'!$AO45,0) + IFERROR(INDEX(WAC_Item_Cost,MATCH(1,(I$1=WAC_District)*('Blend Sheet'!$AP$4=WAC_IIN),0))*'Blend Sheet'!$AP45/1000,0)</f>
        <v>250.852566317</v>
      </c>
      <c r="J42" s="245">
        <f t="array" ref="J42">IFERROR(INDEX(WAC_Item_Cost,MATCH(1,(J$1=WAC_District)*('Blend Sheet'!$C$4=WAC_IIN),0))*'Blend Sheet'!$C45/1000,0) + IFERROR(INDEX(WAC_Item_Cost,MATCH(1,(J$1=WAC_District)*('Blend Sheet'!$D$4=WAC_IIN),0))*'Blend Sheet'!$D45/1000,0) + IFERROR(INDEX(WAC_Item_Cost,MATCH(1,(J$1=WAC_District)*('Blend Sheet'!$E$4=WAC_IIN),0))*'Blend Sheet'!$E45/1000,0) + IFERROR(INDEX(WAC_Item_Cost,MATCH(1,(J$1=WAC_District)*('Blend Sheet'!$F$4=WAC_IIN),0))*'Blend Sheet'!$F45/1000,0)  + IFERROR(INDEX(WAC_Item_Cost,MATCH(1,(J$1=WAC_District)*('Blend Sheet'!$G$4=WAC_IIN),0))*'Blend Sheet'!$G45,0) + IFERROR(INDEX(WAC_Item_Cost,MATCH(1,(J$1=WAC_District)*('Blend Sheet'!$H$4=WAC_IIN),0))*'Blend Sheet'!$H45,0)  + IFERROR(INDEX(WAC_Item_Cost,MATCH(1,(J$1=WAC_District)*('Blend Sheet'!$I$4=WAC_IIN),0))*'Blend Sheet'!$I45,0) + IFERROR(INDEX(WAC_Item_Cost,MATCH(1,(J$1=WAC_District)*('Blend Sheet'!$J$4=WAC_IIN),0))*'Blend Sheet'!$J45,0) + IFERROR(INDEX(WAC_Item_Cost,MATCH(1,(J$1=WAC_District)*('Blend Sheet'!$K$4=WAC_IIN),0))*'Blend Sheet'!$K45,0) + IFERROR(INDEX(WAC_Item_Cost,MATCH(1,(J$1=WAC_District)*('Blend Sheet'!$L$4=WAC_IIN),0))*'Blend Sheet'!$L45,0) + IFERROR(INDEX(WAC_Item_Cost,MATCH(1,(J$1=WAC_District)*('Blend Sheet'!$M$4=WAC_IIN),0))*'Blend Sheet'!$M45,0) + IFERROR(INDEX(WAC_Item_Cost,MATCH(1,(J$1=WAC_District)*('Blend Sheet'!$N$4=WAC_IIN),0))*'Blend Sheet'!$N45,0) + IFERROR(INDEX(WAC_Item_Cost,MATCH(1,(J$1=WAC_District)*('Blend Sheet'!$O$4=WAC_IIN),0))*'Blend Sheet'!$O45,0) + IFERROR(INDEX(WAC_Item_Cost,MATCH(1,(J$1=WAC_District)*('Blend Sheet'!$P$4=WAC_IIN),0))*'Blend Sheet'!$P45,0) + IFERROR(INDEX(WAC_Item_Cost,MATCH(1,(J$1=WAC_District)*('Blend Sheet'!$Q$4=WAC_IIN),0))*'Blend Sheet'!$Q45,0) + IFERROR(INDEX(WAC_Item_Cost,MATCH(1,(J$1=WAC_District)*('Blend Sheet'!$R$4=WAC_IIN),0))*'Blend Sheet'!$R45,0) + IFERROR(INDEX(WAC_Item_Cost,MATCH(1,(J$1=WAC_District)*('Blend Sheet'!$S$4=WAC_IIN),0))*'Blend Sheet'!$S45,0) + IFERROR(INDEX(WAC_Item_Cost,MATCH(1,(J$1=WAC_District)*('Blend Sheet'!$T$4=WAC_IIN),0))*'Blend Sheet'!$T45,0) + IFERROR(INDEX(WAC_Item_Cost,MATCH(1,(J$1=WAC_District)*('Blend Sheet'!$U$4=WAC_IIN),0))*'Blend Sheet'!$U45,0) + IFERROR(INDEX(WAC_Item_Cost,MATCH(1,(J$1=WAC_District)*('Blend Sheet'!$V$4=WAC_IIN),0))*'Blend Sheet'!$V45,0) + IFERROR(INDEX(WAC_Item_Cost,MATCH(1,(J$1=WAC_District)*('Blend Sheet'!$W$4=WAC_IIN),0))*'Blend Sheet'!$W45,0) + IFERROR(INDEX(WAC_Item_Cost,MATCH(1,(J$1=WAC_District)*('Blend Sheet'!$X$4=WAC_IIN),0))*'Blend Sheet'!$X45,0) + IFERROR(INDEX(WAC_Item_Cost,MATCH(1,(J$1=WAC_District)*('Blend Sheet'!$Y$4=WAC_IIN),0))*'Blend Sheet'!$Y45,0) + IFERROR(INDEX(WAC_Item_Cost,MATCH(1,(J$1=WAC_District)*('Blend Sheet'!$Z$4=WAC_IIN),0))*'Blend Sheet'!$Z45,0) + IFERROR(INDEX(WAC_Item_Cost,MATCH(1,(J$1=WAC_District)*('Blend Sheet'!$AA$4=WAC_IIN),0))*'Blend Sheet'!$AA45,0) + IFERROR(INDEX(WAC_Item_Cost,MATCH(1,(J$1=WAC_District)*('Blend Sheet'!$AB$4=WAC_IIN),0))*'Blend Sheet'!$AB45,0) + IFERROR(INDEX(WAC_Item_Cost,MATCH(1,(J$1=WAC_District)*('Blend Sheet'!$AC$4=WAC_IIN),0))*'Blend Sheet'!$AC45,0) + IFERROR(INDEX(WAC_Item_Cost,MATCH(1,(J$1=WAC_District)*('Blend Sheet'!$AD$4=WAC_IIN),0))*'Blend Sheet'!$AD45,0) + IFERROR(INDEX(WAC_Item_Cost,MATCH(1,(J$1=WAC_District)*('Blend Sheet'!$AE$4=WAC_IIN),0))*'Blend Sheet'!$AE45,0) + IFERROR(INDEX(WAC_Item_Cost,MATCH(1,(J$1=WAC_District)*('Blend Sheet'!$AF$4=WAC_IIN),0))*'Blend Sheet'!$AF45,0) + IFERROR(INDEX(WAC_Item_Cost,MATCH(1,(J$1=WAC_District)*('Blend Sheet'!$AG$4=WAC_IIN),0))*'Blend Sheet'!$AG45,0) + IFERROR(INDEX(WAC_Item_Cost,MATCH(1,(J$1=WAC_District)*('Blend Sheet'!$AH$4=WAC_IIN),0))*'Blend Sheet'!$AH45,0) + IFERROR(INDEX(WAC_Item_Cost,MATCH(1,(J$1=WAC_District)*('Blend Sheet'!$AI$4=WAC_IIN),0))*'Blend Sheet'!$AI45,0) + IFERROR(INDEX(WAC_Item_Cost,MATCH(1,(J$1=WAC_District)*('Blend Sheet'!$AJ$4=WAC_IIN),0))*'Blend Sheet'!$AJ45,0) + IFERROR(INDEX(WAC_Item_Cost,MATCH(1,(J$1=WAC_District)*('Blend Sheet'!$AK$4=WAC_IIN),0))*'Blend Sheet'!$AK45,0) + IFERROR(INDEX(WAC_Item_Cost,MATCH(1,(J$1=WAC_District)*('Blend Sheet'!$AL$4=WAC_IIN),0))*'Blend Sheet'!$AL45,0) + IFERROR(INDEX(WAC_Item_Cost,MATCH(1,(J$1=WAC_District)*('Blend Sheet'!$AM$4=WAC_IIN),0))*'Blend Sheet'!$AM45,0) + IFERROR(INDEX(WAC_Item_Cost,MATCH(1,(J$1=WAC_District)*('Blend Sheet'!$AN$4=WAC_IIN),0))*'Blend Sheet'!$AN45,0) + IFERROR(INDEX(WAC_Item_Cost,MATCH(1,(J$1=WAC_District)*('Blend Sheet'!$AO$4=WAC_IIN),0))*'Blend Sheet'!$AO45,0) + IFERROR(INDEX(WAC_Item_Cost,MATCH(1,(J$1=WAC_District)*('Blend Sheet'!$AP$4=WAC_IIN),0))*'Blend Sheet'!$AP45/1000,0)</f>
        <v>245.21850609450001</v>
      </c>
      <c r="K42" s="245">
        <f t="array" ref="K42">IFERROR(INDEX(WAC_Item_Cost,MATCH(1,(K$1=WAC_District)*('Blend Sheet'!$C$4=WAC_IIN),0))*'Blend Sheet'!$C45/1000,0) + IFERROR(INDEX(WAC_Item_Cost,MATCH(1,(K$1=WAC_District)*('Blend Sheet'!$D$4=WAC_IIN),0))*'Blend Sheet'!$D45/1000,0) + IFERROR(INDEX(WAC_Item_Cost,MATCH(1,(K$1=WAC_District)*('Blend Sheet'!$E$4=WAC_IIN),0))*'Blend Sheet'!$E45/1000,0) + IFERROR(INDEX(WAC_Item_Cost,MATCH(1,(K$1=WAC_District)*('Blend Sheet'!$F$4=WAC_IIN),0))*'Blend Sheet'!$F45/1000,0)  + IFERROR(INDEX(WAC_Item_Cost,MATCH(1,(K$1=WAC_District)*('Blend Sheet'!$G$4=WAC_IIN),0))*'Blend Sheet'!$G45,0) + IFERROR(INDEX(WAC_Item_Cost,MATCH(1,(K$1=WAC_District)*('Blend Sheet'!$H$4=WAC_IIN),0))*'Blend Sheet'!$H45,0)  + IFERROR(INDEX(WAC_Item_Cost,MATCH(1,(K$1=WAC_District)*('Blend Sheet'!$I$4=WAC_IIN),0))*'Blend Sheet'!$I45,0) + IFERROR(INDEX(WAC_Item_Cost,MATCH(1,(K$1=WAC_District)*('Blend Sheet'!$J$4=WAC_IIN),0))*'Blend Sheet'!$J45,0) + IFERROR(INDEX(WAC_Item_Cost,MATCH(1,(K$1=WAC_District)*('Blend Sheet'!$K$4=WAC_IIN),0))*'Blend Sheet'!$K45,0) + IFERROR(INDEX(WAC_Item_Cost,MATCH(1,(K$1=WAC_District)*('Blend Sheet'!$L$4=WAC_IIN),0))*'Blend Sheet'!$L45,0) + IFERROR(INDEX(WAC_Item_Cost,MATCH(1,(K$1=WAC_District)*('Blend Sheet'!$M$4=WAC_IIN),0))*'Blend Sheet'!$M45,0) + IFERROR(INDEX(WAC_Item_Cost,MATCH(1,(K$1=WAC_District)*('Blend Sheet'!$N$4=WAC_IIN),0))*'Blend Sheet'!$N45,0) + IFERROR(INDEX(WAC_Item_Cost,MATCH(1,(K$1=WAC_District)*('Blend Sheet'!$O$4=WAC_IIN),0))*'Blend Sheet'!$O45,0) + IFERROR(INDEX(WAC_Item_Cost,MATCH(1,(K$1=WAC_District)*('Blend Sheet'!$P$4=WAC_IIN),0))*'Blend Sheet'!$P45,0) + IFERROR(INDEX(WAC_Item_Cost,MATCH(1,(K$1=WAC_District)*('Blend Sheet'!$Q$4=WAC_IIN),0))*'Blend Sheet'!$Q45,0) + IFERROR(INDEX(WAC_Item_Cost,MATCH(1,(K$1=WAC_District)*('Blend Sheet'!$R$4=WAC_IIN),0))*'Blend Sheet'!$R45,0) + IFERROR(INDEX(WAC_Item_Cost,MATCH(1,(K$1=WAC_District)*('Blend Sheet'!$S$4=WAC_IIN),0))*'Blend Sheet'!$S45,0) + IFERROR(INDEX(WAC_Item_Cost,MATCH(1,(K$1=WAC_District)*('Blend Sheet'!$T$4=WAC_IIN),0))*'Blend Sheet'!$T45,0) + IFERROR(INDEX(WAC_Item_Cost,MATCH(1,(K$1=WAC_District)*('Blend Sheet'!$U$4=WAC_IIN),0))*'Blend Sheet'!$U45,0) + IFERROR(INDEX(WAC_Item_Cost,MATCH(1,(K$1=WAC_District)*('Blend Sheet'!$V$4=WAC_IIN),0))*'Blend Sheet'!$V45,0) + IFERROR(INDEX(WAC_Item_Cost,MATCH(1,(K$1=WAC_District)*('Blend Sheet'!$W$4=WAC_IIN),0))*'Blend Sheet'!$W45,0) + IFERROR(INDEX(WAC_Item_Cost,MATCH(1,(K$1=WAC_District)*('Blend Sheet'!$X$4=WAC_IIN),0))*'Blend Sheet'!$X45,0) + IFERROR(INDEX(WAC_Item_Cost,MATCH(1,(K$1=WAC_District)*('Blend Sheet'!$Y$4=WAC_IIN),0))*'Blend Sheet'!$Y45,0) + IFERROR(INDEX(WAC_Item_Cost,MATCH(1,(K$1=WAC_District)*('Blend Sheet'!$Z$4=WAC_IIN),0))*'Blend Sheet'!$Z45,0) + IFERROR(INDEX(WAC_Item_Cost,MATCH(1,(K$1=WAC_District)*('Blend Sheet'!$AA$4=WAC_IIN),0))*'Blend Sheet'!$AA45,0) + IFERROR(INDEX(WAC_Item_Cost,MATCH(1,(K$1=WAC_District)*('Blend Sheet'!$AB$4=WAC_IIN),0))*'Blend Sheet'!$AB45,0) + IFERROR(INDEX(WAC_Item_Cost,MATCH(1,(K$1=WAC_District)*('Blend Sheet'!$AC$4=WAC_IIN),0))*'Blend Sheet'!$AC45,0) + IFERROR(INDEX(WAC_Item_Cost,MATCH(1,(K$1=WAC_District)*('Blend Sheet'!$AD$4=WAC_IIN),0))*'Blend Sheet'!$AD45,0) + IFERROR(INDEX(WAC_Item_Cost,MATCH(1,(K$1=WAC_District)*('Blend Sheet'!$AE$4=WAC_IIN),0))*'Blend Sheet'!$AE45,0) + IFERROR(INDEX(WAC_Item_Cost,MATCH(1,(K$1=WAC_District)*('Blend Sheet'!$AF$4=WAC_IIN),0))*'Blend Sheet'!$AF45,0) + IFERROR(INDEX(WAC_Item_Cost,MATCH(1,(K$1=WAC_District)*('Blend Sheet'!$AG$4=WAC_IIN),0))*'Blend Sheet'!$AG45,0) + IFERROR(INDEX(WAC_Item_Cost,MATCH(1,(K$1=WAC_District)*('Blend Sheet'!$AH$4=WAC_IIN),0))*'Blend Sheet'!$AH45,0) + IFERROR(INDEX(WAC_Item_Cost,MATCH(1,(K$1=WAC_District)*('Blend Sheet'!$AI$4=WAC_IIN),0))*'Blend Sheet'!$AI45,0) + IFERROR(INDEX(WAC_Item_Cost,MATCH(1,(K$1=WAC_District)*('Blend Sheet'!$AJ$4=WAC_IIN),0))*'Blend Sheet'!$AJ45,0) + IFERROR(INDEX(WAC_Item_Cost,MATCH(1,(K$1=WAC_District)*('Blend Sheet'!$AK$4=WAC_IIN),0))*'Blend Sheet'!$AK45,0) + IFERROR(INDEX(WAC_Item_Cost,MATCH(1,(K$1=WAC_District)*('Blend Sheet'!$AL$4=WAC_IIN),0))*'Blend Sheet'!$AL45,0) + IFERROR(INDEX(WAC_Item_Cost,MATCH(1,(K$1=WAC_District)*('Blend Sheet'!$AM$4=WAC_IIN),0))*'Blend Sheet'!$AM45,0) + IFERROR(INDEX(WAC_Item_Cost,MATCH(1,(K$1=WAC_District)*('Blend Sheet'!$AN$4=WAC_IIN),0))*'Blend Sheet'!$AN45,0) + IFERROR(INDEX(WAC_Item_Cost,MATCH(1,(K$1=WAC_District)*('Blend Sheet'!$AO$4=WAC_IIN),0))*'Blend Sheet'!$AO45,0) + IFERROR(INDEX(WAC_Item_Cost,MATCH(1,(K$1=WAC_District)*('Blend Sheet'!$AP$4=WAC_IIN),0))*'Blend Sheet'!$AP45/1000,0)</f>
        <v>206.14135427650001</v>
      </c>
      <c r="L42" s="245">
        <f t="array" ref="L42">IFERROR(INDEX(WAC_Item_Cost,MATCH(1,(L$1=WAC_District)*('Blend Sheet'!$C$4=WAC_IIN),0))*'Blend Sheet'!$C45/1000,0) + IFERROR(INDEX(WAC_Item_Cost,MATCH(1,(L$1=WAC_District)*('Blend Sheet'!$D$4=WAC_IIN),0))*'Blend Sheet'!$D45/1000,0) + IFERROR(INDEX(WAC_Item_Cost,MATCH(1,(L$1=WAC_District)*('Blend Sheet'!$E$4=WAC_IIN),0))*'Blend Sheet'!$E45/1000,0) + IFERROR(INDEX(WAC_Item_Cost,MATCH(1,(L$1=WAC_District)*('Blend Sheet'!$F$4=WAC_IIN),0))*'Blend Sheet'!$F45/1000,0)  + IFERROR(INDEX(WAC_Item_Cost,MATCH(1,(L$1=WAC_District)*('Blend Sheet'!$G$4=WAC_IIN),0))*'Blend Sheet'!$G45,0) + IFERROR(INDEX(WAC_Item_Cost,MATCH(1,(L$1=WAC_District)*('Blend Sheet'!$H$4=WAC_IIN),0))*'Blend Sheet'!$H45,0)  + IFERROR(INDEX(WAC_Item_Cost,MATCH(1,(L$1=WAC_District)*('Blend Sheet'!$I$4=WAC_IIN),0))*'Blend Sheet'!$I45,0) + IFERROR(INDEX(WAC_Item_Cost,MATCH(1,(L$1=WAC_District)*('Blend Sheet'!$J$4=WAC_IIN),0))*'Blend Sheet'!$J45,0) + IFERROR(INDEX(WAC_Item_Cost,MATCH(1,(L$1=WAC_District)*('Blend Sheet'!$K$4=WAC_IIN),0))*'Blend Sheet'!$K45,0) + IFERROR(INDEX(WAC_Item_Cost,MATCH(1,(L$1=WAC_District)*('Blend Sheet'!$L$4=WAC_IIN),0))*'Blend Sheet'!$L45,0) + IFERROR(INDEX(WAC_Item_Cost,MATCH(1,(L$1=WAC_District)*('Blend Sheet'!$M$4=WAC_IIN),0))*'Blend Sheet'!$M45,0) + IFERROR(INDEX(WAC_Item_Cost,MATCH(1,(L$1=WAC_District)*('Blend Sheet'!$N$4=WAC_IIN),0))*'Blend Sheet'!$N45,0) + IFERROR(INDEX(WAC_Item_Cost,MATCH(1,(L$1=WAC_District)*('Blend Sheet'!$O$4=WAC_IIN),0))*'Blend Sheet'!$O45,0) + IFERROR(INDEX(WAC_Item_Cost,MATCH(1,(L$1=WAC_District)*('Blend Sheet'!$P$4=WAC_IIN),0))*'Blend Sheet'!$P45,0) + IFERROR(INDEX(WAC_Item_Cost,MATCH(1,(L$1=WAC_District)*('Blend Sheet'!$Q$4=WAC_IIN),0))*'Blend Sheet'!$Q45,0) + IFERROR(INDEX(WAC_Item_Cost,MATCH(1,(L$1=WAC_District)*('Blend Sheet'!$R$4=WAC_IIN),0))*'Blend Sheet'!$R45,0) + IFERROR(INDEX(WAC_Item_Cost,MATCH(1,(L$1=WAC_District)*('Blend Sheet'!$S$4=WAC_IIN),0))*'Blend Sheet'!$S45,0) + IFERROR(INDEX(WAC_Item_Cost,MATCH(1,(L$1=WAC_District)*('Blend Sheet'!$T$4=WAC_IIN),0))*'Blend Sheet'!$T45,0) + IFERROR(INDEX(WAC_Item_Cost,MATCH(1,(L$1=WAC_District)*('Blend Sheet'!$U$4=WAC_IIN),0))*'Blend Sheet'!$U45,0) + IFERROR(INDEX(WAC_Item_Cost,MATCH(1,(L$1=WAC_District)*('Blend Sheet'!$V$4=WAC_IIN),0))*'Blend Sheet'!$V45,0) + IFERROR(INDEX(WAC_Item_Cost,MATCH(1,(L$1=WAC_District)*('Blend Sheet'!$W$4=WAC_IIN),0))*'Blend Sheet'!$W45,0) + IFERROR(INDEX(WAC_Item_Cost,MATCH(1,(L$1=WAC_District)*('Blend Sheet'!$X$4=WAC_IIN),0))*'Blend Sheet'!$X45,0) + IFERROR(INDEX(WAC_Item_Cost,MATCH(1,(L$1=WAC_District)*('Blend Sheet'!$Y$4=WAC_IIN),0))*'Blend Sheet'!$Y45,0) + IFERROR(INDEX(WAC_Item_Cost,MATCH(1,(L$1=WAC_District)*('Blend Sheet'!$Z$4=WAC_IIN),0))*'Blend Sheet'!$Z45,0) + IFERROR(INDEX(WAC_Item_Cost,MATCH(1,(L$1=WAC_District)*('Blend Sheet'!$AA$4=WAC_IIN),0))*'Blend Sheet'!$AA45,0) + IFERROR(INDEX(WAC_Item_Cost,MATCH(1,(L$1=WAC_District)*('Blend Sheet'!$AB$4=WAC_IIN),0))*'Blend Sheet'!$AB45,0) + IFERROR(INDEX(WAC_Item_Cost,MATCH(1,(L$1=WAC_District)*('Blend Sheet'!$AC$4=WAC_IIN),0))*'Blend Sheet'!$AC45,0) + IFERROR(INDEX(WAC_Item_Cost,MATCH(1,(L$1=WAC_District)*('Blend Sheet'!$AD$4=WAC_IIN),0))*'Blend Sheet'!$AD45,0) + IFERROR(INDEX(WAC_Item_Cost,MATCH(1,(L$1=WAC_District)*('Blend Sheet'!$AE$4=WAC_IIN),0))*'Blend Sheet'!$AE45,0) + IFERROR(INDEX(WAC_Item_Cost,MATCH(1,(L$1=WAC_District)*('Blend Sheet'!$AF$4=WAC_IIN),0))*'Blend Sheet'!$AF45,0) + IFERROR(INDEX(WAC_Item_Cost,MATCH(1,(L$1=WAC_District)*('Blend Sheet'!$AG$4=WAC_IIN),0))*'Blend Sheet'!$AG45,0) + IFERROR(INDEX(WAC_Item_Cost,MATCH(1,(L$1=WAC_District)*('Blend Sheet'!$AH$4=WAC_IIN),0))*'Blend Sheet'!$AH45,0) + IFERROR(INDEX(WAC_Item_Cost,MATCH(1,(L$1=WAC_District)*('Blend Sheet'!$AI$4=WAC_IIN),0))*'Blend Sheet'!$AI45,0) + IFERROR(INDEX(WAC_Item_Cost,MATCH(1,(L$1=WAC_District)*('Blend Sheet'!$AJ$4=WAC_IIN),0))*'Blend Sheet'!$AJ45,0) + IFERROR(INDEX(WAC_Item_Cost,MATCH(1,(L$1=WAC_District)*('Blend Sheet'!$AK$4=WAC_IIN),0))*'Blend Sheet'!$AK45,0) + IFERROR(INDEX(WAC_Item_Cost,MATCH(1,(L$1=WAC_District)*('Blend Sheet'!$AL$4=WAC_IIN),0))*'Blend Sheet'!$AL45,0) + IFERROR(INDEX(WAC_Item_Cost,MATCH(1,(L$1=WAC_District)*('Blend Sheet'!$AM$4=WAC_IIN),0))*'Blend Sheet'!$AM45,0) + IFERROR(INDEX(WAC_Item_Cost,MATCH(1,(L$1=WAC_District)*('Blend Sheet'!$AN$4=WAC_IIN),0))*'Blend Sheet'!$AN45,0) + IFERROR(INDEX(WAC_Item_Cost,MATCH(1,(L$1=WAC_District)*('Blend Sheet'!$AO$4=WAC_IIN),0))*'Blend Sheet'!$AO45,0) + IFERROR(INDEX(WAC_Item_Cost,MATCH(1,(L$1=WAC_District)*('Blend Sheet'!$AP$4=WAC_IIN),0))*'Blend Sheet'!$AP45/1000,0)</f>
        <v>226.6997274005</v>
      </c>
    </row>
    <row r="43" spans="1:12" x14ac:dyDescent="0.25">
      <c r="A43" t="str">
        <f>'Blend Sheet'!A46</f>
        <v>Glacial Mix</v>
      </c>
      <c r="B43" s="245">
        <f t="array" ref="B43">IFERROR(INDEX(WAC_Item_Cost,MATCH(1,(B$1=WAC_District)*('Blend Sheet'!$C$4=WAC_IIN),0))*'Blend Sheet'!$C46/1000,0) + IFERROR(INDEX(WAC_Item_Cost,MATCH(1,(B$1=WAC_District)*('Blend Sheet'!$D$4=WAC_IIN),0))*'Blend Sheet'!$D46/1000,0) + IFERROR(INDEX(WAC_Item_Cost,MATCH(1,(B$1=WAC_District)*('Blend Sheet'!$E$4=WAC_IIN),0))*'Blend Sheet'!$E46/1000,0) + IFERROR(INDEX(WAC_Item_Cost,MATCH(1,(B$1=WAC_District)*('Blend Sheet'!$F$4=WAC_IIN),0))*'Blend Sheet'!$F46/1000,0)  + IFERROR(INDEX(WAC_Item_Cost,MATCH(1,(B$1=WAC_District)*('Blend Sheet'!$G$4=WAC_IIN),0))*'Blend Sheet'!$G46,0) + IFERROR(INDEX(WAC_Item_Cost,MATCH(1,(B$1=WAC_District)*('Blend Sheet'!$H$4=WAC_IIN),0))*'Blend Sheet'!$H46,0)  + IFERROR(INDEX(WAC_Item_Cost,MATCH(1,(B$1=WAC_District)*('Blend Sheet'!$I$4=WAC_IIN),0))*'Blend Sheet'!$I46,0) + IFERROR(INDEX(WAC_Item_Cost,MATCH(1,(B$1=WAC_District)*('Blend Sheet'!$J$4=WAC_IIN),0))*'Blend Sheet'!$J46,0) + IFERROR(INDEX(WAC_Item_Cost,MATCH(1,(B$1=WAC_District)*('Blend Sheet'!$K$4=WAC_IIN),0))*'Blend Sheet'!$K46,0) + IFERROR(INDEX(WAC_Item_Cost,MATCH(1,(B$1=WAC_District)*('Blend Sheet'!$L$4=WAC_IIN),0))*'Blend Sheet'!$L46,0) + IFERROR(INDEX(WAC_Item_Cost,MATCH(1,(B$1=WAC_District)*('Blend Sheet'!$M$4=WAC_IIN),0))*'Blend Sheet'!$M46,0) + IFERROR(INDEX(WAC_Item_Cost,MATCH(1,(B$1=WAC_District)*('Blend Sheet'!$N$4=WAC_IIN),0))*'Blend Sheet'!$N46,0) + IFERROR(INDEX(WAC_Item_Cost,MATCH(1,(B$1=WAC_District)*('Blend Sheet'!$O$4=WAC_IIN),0))*'Blend Sheet'!$O46,0) + IFERROR(INDEX(WAC_Item_Cost,MATCH(1,(B$1=WAC_District)*('Blend Sheet'!$P$4=WAC_IIN),0))*'Blend Sheet'!$P46,0) + IFERROR(INDEX(WAC_Item_Cost,MATCH(1,(B$1=WAC_District)*('Blend Sheet'!$Q$4=WAC_IIN),0))*'Blend Sheet'!$Q46,0) + IFERROR(INDEX(WAC_Item_Cost,MATCH(1,(B$1=WAC_District)*('Blend Sheet'!$R$4=WAC_IIN),0))*'Blend Sheet'!$R46,0) + IFERROR(INDEX(WAC_Item_Cost,MATCH(1,(B$1=WAC_District)*('Blend Sheet'!$S$4=WAC_IIN),0))*'Blend Sheet'!$S46,0) + IFERROR(INDEX(WAC_Item_Cost,MATCH(1,(B$1=WAC_District)*('Blend Sheet'!$T$4=WAC_IIN),0))*'Blend Sheet'!$T46,0) + IFERROR(INDEX(WAC_Item_Cost,MATCH(1,(B$1=WAC_District)*('Blend Sheet'!$U$4=WAC_IIN),0))*'Blend Sheet'!$U46,0) + IFERROR(INDEX(WAC_Item_Cost,MATCH(1,(B$1=WAC_District)*('Blend Sheet'!$V$4=WAC_IIN),0))*'Blend Sheet'!$V46,0) + IFERROR(INDEX(WAC_Item_Cost,MATCH(1,(B$1=WAC_District)*('Blend Sheet'!$W$4=WAC_IIN),0))*'Blend Sheet'!$W46,0) + IFERROR(INDEX(WAC_Item_Cost,MATCH(1,(B$1=WAC_District)*('Blend Sheet'!$X$4=WAC_IIN),0))*'Blend Sheet'!$X46,0) + IFERROR(INDEX(WAC_Item_Cost,MATCH(1,(B$1=WAC_District)*('Blend Sheet'!$Y$4=WAC_IIN),0))*'Blend Sheet'!$Y46,0) + IFERROR(INDEX(WAC_Item_Cost,MATCH(1,(B$1=WAC_District)*('Blend Sheet'!$Z$4=WAC_IIN),0))*'Blend Sheet'!$Z46,0) + IFERROR(INDEX(WAC_Item_Cost,MATCH(1,(B$1=WAC_District)*('Blend Sheet'!$AA$4=WAC_IIN),0))*'Blend Sheet'!$AA46,0) + IFERROR(INDEX(WAC_Item_Cost,MATCH(1,(B$1=WAC_District)*('Blend Sheet'!$AB$4=WAC_IIN),0))*'Blend Sheet'!$AB46,0) + IFERROR(INDEX(WAC_Item_Cost,MATCH(1,(B$1=WAC_District)*('Blend Sheet'!$AC$4=WAC_IIN),0))*'Blend Sheet'!$AC46,0) + IFERROR(INDEX(WAC_Item_Cost,MATCH(1,(B$1=WAC_District)*('Blend Sheet'!$AD$4=WAC_IIN),0))*'Blend Sheet'!$AD46,0) + IFERROR(INDEX(WAC_Item_Cost,MATCH(1,(B$1=WAC_District)*('Blend Sheet'!$AE$4=WAC_IIN),0))*'Blend Sheet'!$AE46,0) + IFERROR(INDEX(WAC_Item_Cost,MATCH(1,(B$1=WAC_District)*('Blend Sheet'!$AF$4=WAC_IIN),0))*'Blend Sheet'!$AF46,0) + IFERROR(INDEX(WAC_Item_Cost,MATCH(1,(B$1=WAC_District)*('Blend Sheet'!$AG$4=WAC_IIN),0))*'Blend Sheet'!$AG46,0) + IFERROR(INDEX(WAC_Item_Cost,MATCH(1,(B$1=WAC_District)*('Blend Sheet'!$AH$4=WAC_IIN),0))*'Blend Sheet'!$AH46,0) + IFERROR(INDEX(WAC_Item_Cost,MATCH(1,(B$1=WAC_District)*('Blend Sheet'!$AI$4=WAC_IIN),0))*'Blend Sheet'!$AI46,0) + IFERROR(INDEX(WAC_Item_Cost,MATCH(1,(B$1=WAC_District)*('Blend Sheet'!$AJ$4=WAC_IIN),0))*'Blend Sheet'!$AJ46,0) + IFERROR(INDEX(WAC_Item_Cost,MATCH(1,(B$1=WAC_District)*('Blend Sheet'!$AK$4=WAC_IIN),0))*'Blend Sheet'!$AK46,0) + IFERROR(INDEX(WAC_Item_Cost,MATCH(1,(B$1=WAC_District)*('Blend Sheet'!$AL$4=WAC_IIN),0))*'Blend Sheet'!$AL46,0) + IFERROR(INDEX(WAC_Item_Cost,MATCH(1,(B$1=WAC_District)*('Blend Sheet'!$AM$4=WAC_IIN),0))*'Blend Sheet'!$AM46,0) + IFERROR(INDEX(WAC_Item_Cost,MATCH(1,(B$1=WAC_District)*('Blend Sheet'!$AN$4=WAC_IIN),0))*'Blend Sheet'!$AN46,0) + IFERROR(INDEX(WAC_Item_Cost,MATCH(1,(B$1=WAC_District)*('Blend Sheet'!$AO$4=WAC_IIN),0))*'Blend Sheet'!$AO46,0) + IFERROR(INDEX(WAC_Item_Cost,MATCH(1,(B$1=WAC_District)*('Blend Sheet'!$AP$4=WAC_IIN),0))*'Blend Sheet'!$AP46/1000,0)</f>
        <v>275.23181581299997</v>
      </c>
      <c r="C43" s="245">
        <f t="array" ref="C43">IFERROR(INDEX(WAC_Item_Cost,MATCH(1,(C$1=WAC_District)*('Blend Sheet'!$C$4=WAC_IIN),0))*'Blend Sheet'!$C46/1000,0) + IFERROR(INDEX(WAC_Item_Cost,MATCH(1,(C$1=WAC_District)*('Blend Sheet'!$D$4=WAC_IIN),0))*'Blend Sheet'!$D46/1000,0) + IFERROR(INDEX(WAC_Item_Cost,MATCH(1,(C$1=WAC_District)*('Blend Sheet'!$E$4=WAC_IIN),0))*'Blend Sheet'!$E46/1000,0) + IFERROR(INDEX(WAC_Item_Cost,MATCH(1,(C$1=WAC_District)*('Blend Sheet'!$F$4=WAC_IIN),0))*'Blend Sheet'!$F46/1000,0)  + IFERROR(INDEX(WAC_Item_Cost,MATCH(1,(C$1=WAC_District)*('Blend Sheet'!$G$4=WAC_IIN),0))*'Blend Sheet'!$G46,0) + IFERROR(INDEX(WAC_Item_Cost,MATCH(1,(C$1=WAC_District)*('Blend Sheet'!$H$4=WAC_IIN),0))*'Blend Sheet'!$H46,0)  + IFERROR(INDEX(WAC_Item_Cost,MATCH(1,(C$1=WAC_District)*('Blend Sheet'!$I$4=WAC_IIN),0))*'Blend Sheet'!$I46,0) + IFERROR(INDEX(WAC_Item_Cost,MATCH(1,(C$1=WAC_District)*('Blend Sheet'!$J$4=WAC_IIN),0))*'Blend Sheet'!$J46,0) + IFERROR(INDEX(WAC_Item_Cost,MATCH(1,(C$1=WAC_District)*('Blend Sheet'!$K$4=WAC_IIN),0))*'Blend Sheet'!$K46,0) + IFERROR(INDEX(WAC_Item_Cost,MATCH(1,(C$1=WAC_District)*('Blend Sheet'!$L$4=WAC_IIN),0))*'Blend Sheet'!$L46,0) + IFERROR(INDEX(WAC_Item_Cost,MATCH(1,(C$1=WAC_District)*('Blend Sheet'!$M$4=WAC_IIN),0))*'Blend Sheet'!$M46,0) + IFERROR(INDEX(WAC_Item_Cost,MATCH(1,(C$1=WAC_District)*('Blend Sheet'!$N$4=WAC_IIN),0))*'Blend Sheet'!$N46,0) + IFERROR(INDEX(WAC_Item_Cost,MATCH(1,(C$1=WAC_District)*('Blend Sheet'!$O$4=WAC_IIN),0))*'Blend Sheet'!$O46,0) + IFERROR(INDEX(WAC_Item_Cost,MATCH(1,(C$1=WAC_District)*('Blend Sheet'!$P$4=WAC_IIN),0))*'Blend Sheet'!$P46,0) + IFERROR(INDEX(WAC_Item_Cost,MATCH(1,(C$1=WAC_District)*('Blend Sheet'!$Q$4=WAC_IIN),0))*'Blend Sheet'!$Q46,0) + IFERROR(INDEX(WAC_Item_Cost,MATCH(1,(C$1=WAC_District)*('Blend Sheet'!$R$4=WAC_IIN),0))*'Blend Sheet'!$R46,0) + IFERROR(INDEX(WAC_Item_Cost,MATCH(1,(C$1=WAC_District)*('Blend Sheet'!$S$4=WAC_IIN),0))*'Blend Sheet'!$S46,0) + IFERROR(INDEX(WAC_Item_Cost,MATCH(1,(C$1=WAC_District)*('Blend Sheet'!$T$4=WAC_IIN),0))*'Blend Sheet'!$T46,0) + IFERROR(INDEX(WAC_Item_Cost,MATCH(1,(C$1=WAC_District)*('Blend Sheet'!$U$4=WAC_IIN),0))*'Blend Sheet'!$U46,0) + IFERROR(INDEX(WAC_Item_Cost,MATCH(1,(C$1=WAC_District)*('Blend Sheet'!$V$4=WAC_IIN),0))*'Blend Sheet'!$V46,0) + IFERROR(INDEX(WAC_Item_Cost,MATCH(1,(C$1=WAC_District)*('Blend Sheet'!$W$4=WAC_IIN),0))*'Blend Sheet'!$W46,0) + IFERROR(INDEX(WAC_Item_Cost,MATCH(1,(C$1=WAC_District)*('Blend Sheet'!$X$4=WAC_IIN),0))*'Blend Sheet'!$X46,0) + IFERROR(INDEX(WAC_Item_Cost,MATCH(1,(C$1=WAC_District)*('Blend Sheet'!$Y$4=WAC_IIN),0))*'Blend Sheet'!$Y46,0) + IFERROR(INDEX(WAC_Item_Cost,MATCH(1,(C$1=WAC_District)*('Blend Sheet'!$Z$4=WAC_IIN),0))*'Blend Sheet'!$Z46,0) + IFERROR(INDEX(WAC_Item_Cost,MATCH(1,(C$1=WAC_District)*('Blend Sheet'!$AA$4=WAC_IIN),0))*'Blend Sheet'!$AA46,0) + IFERROR(INDEX(WAC_Item_Cost,MATCH(1,(C$1=WAC_District)*('Blend Sheet'!$AB$4=WAC_IIN),0))*'Blend Sheet'!$AB46,0) + IFERROR(INDEX(WAC_Item_Cost,MATCH(1,(C$1=WAC_District)*('Blend Sheet'!$AC$4=WAC_IIN),0))*'Blend Sheet'!$AC46,0) + IFERROR(INDEX(WAC_Item_Cost,MATCH(1,(C$1=WAC_District)*('Blend Sheet'!$AD$4=WAC_IIN),0))*'Blend Sheet'!$AD46,0) + IFERROR(INDEX(WAC_Item_Cost,MATCH(1,(C$1=WAC_District)*('Blend Sheet'!$AE$4=WAC_IIN),0))*'Blend Sheet'!$AE46,0) + IFERROR(INDEX(WAC_Item_Cost,MATCH(1,(C$1=WAC_District)*('Blend Sheet'!$AF$4=WAC_IIN),0))*'Blend Sheet'!$AF46,0) + IFERROR(INDEX(WAC_Item_Cost,MATCH(1,(C$1=WAC_District)*('Blend Sheet'!$AG$4=WAC_IIN),0))*'Blend Sheet'!$AG46,0) + IFERROR(INDEX(WAC_Item_Cost,MATCH(1,(C$1=WAC_District)*('Blend Sheet'!$AH$4=WAC_IIN),0))*'Blend Sheet'!$AH46,0) + IFERROR(INDEX(WAC_Item_Cost,MATCH(1,(C$1=WAC_District)*('Blend Sheet'!$AI$4=WAC_IIN),0))*'Blend Sheet'!$AI46,0) + IFERROR(INDEX(WAC_Item_Cost,MATCH(1,(C$1=WAC_District)*('Blend Sheet'!$AJ$4=WAC_IIN),0))*'Blend Sheet'!$AJ46,0) + IFERROR(INDEX(WAC_Item_Cost,MATCH(1,(C$1=WAC_District)*('Blend Sheet'!$AK$4=WAC_IIN),0))*'Blend Sheet'!$AK46,0) + IFERROR(INDEX(WAC_Item_Cost,MATCH(1,(C$1=WAC_District)*('Blend Sheet'!$AL$4=WAC_IIN),0))*'Blend Sheet'!$AL46,0) + IFERROR(INDEX(WAC_Item_Cost,MATCH(1,(C$1=WAC_District)*('Blend Sheet'!$AM$4=WAC_IIN),0))*'Blend Sheet'!$AM46,0) + IFERROR(INDEX(WAC_Item_Cost,MATCH(1,(C$1=WAC_District)*('Blend Sheet'!$AN$4=WAC_IIN),0))*'Blend Sheet'!$AN46,0) + IFERROR(INDEX(WAC_Item_Cost,MATCH(1,(C$1=WAC_District)*('Blend Sheet'!$AO$4=WAC_IIN),0))*'Blend Sheet'!$AO46,0) + IFERROR(INDEX(WAC_Item_Cost,MATCH(1,(C$1=WAC_District)*('Blend Sheet'!$AP$4=WAC_IIN),0))*'Blend Sheet'!$AP46/1000,0)</f>
        <v>289.45678981899999</v>
      </c>
      <c r="D43" s="245">
        <f t="array" ref="D43">IFERROR(INDEX(WAC_Item_Cost,MATCH(1,(D$1=WAC_District)*('Blend Sheet'!$C$4=WAC_IIN),0))*'Blend Sheet'!$C46/1000,0) + IFERROR(INDEX(WAC_Item_Cost,MATCH(1,(D$1=WAC_District)*('Blend Sheet'!$D$4=WAC_IIN),0))*'Blend Sheet'!$D46/1000,0) + IFERROR(INDEX(WAC_Item_Cost,MATCH(1,(D$1=WAC_District)*('Blend Sheet'!$E$4=WAC_IIN),0))*'Blend Sheet'!$E46/1000,0) + IFERROR(INDEX(WAC_Item_Cost,MATCH(1,(D$1=WAC_District)*('Blend Sheet'!$F$4=WAC_IIN),0))*'Blend Sheet'!$F46/1000,0)  + IFERROR(INDEX(WAC_Item_Cost,MATCH(1,(D$1=WAC_District)*('Blend Sheet'!$G$4=WAC_IIN),0))*'Blend Sheet'!$G46,0) + IFERROR(INDEX(WAC_Item_Cost,MATCH(1,(D$1=WAC_District)*('Blend Sheet'!$H$4=WAC_IIN),0))*'Blend Sheet'!$H46,0)  + IFERROR(INDEX(WAC_Item_Cost,MATCH(1,(D$1=WAC_District)*('Blend Sheet'!$I$4=WAC_IIN),0))*'Blend Sheet'!$I46,0) + IFERROR(INDEX(WAC_Item_Cost,MATCH(1,(D$1=WAC_District)*('Blend Sheet'!$J$4=WAC_IIN),0))*'Blend Sheet'!$J46,0) + IFERROR(INDEX(WAC_Item_Cost,MATCH(1,(D$1=WAC_District)*('Blend Sheet'!$K$4=WAC_IIN),0))*'Blend Sheet'!$K46,0) + IFERROR(INDEX(WAC_Item_Cost,MATCH(1,(D$1=WAC_District)*('Blend Sheet'!$L$4=WAC_IIN),0))*'Blend Sheet'!$L46,0) + IFERROR(INDEX(WAC_Item_Cost,MATCH(1,(D$1=WAC_District)*('Blend Sheet'!$M$4=WAC_IIN),0))*'Blend Sheet'!$M46,0) + IFERROR(INDEX(WAC_Item_Cost,MATCH(1,(D$1=WAC_District)*('Blend Sheet'!$N$4=WAC_IIN),0))*'Blend Sheet'!$N46,0) + IFERROR(INDEX(WAC_Item_Cost,MATCH(1,(D$1=WAC_District)*('Blend Sheet'!$O$4=WAC_IIN),0))*'Blend Sheet'!$O46,0) + IFERROR(INDEX(WAC_Item_Cost,MATCH(1,(D$1=WAC_District)*('Blend Sheet'!$P$4=WAC_IIN),0))*'Blend Sheet'!$P46,0) + IFERROR(INDEX(WAC_Item_Cost,MATCH(1,(D$1=WAC_District)*('Blend Sheet'!$Q$4=WAC_IIN),0))*'Blend Sheet'!$Q46,0) + IFERROR(INDEX(WAC_Item_Cost,MATCH(1,(D$1=WAC_District)*('Blend Sheet'!$R$4=WAC_IIN),0))*'Blend Sheet'!$R46,0) + IFERROR(INDEX(WAC_Item_Cost,MATCH(1,(D$1=WAC_District)*('Blend Sheet'!$S$4=WAC_IIN),0))*'Blend Sheet'!$S46,0) + IFERROR(INDEX(WAC_Item_Cost,MATCH(1,(D$1=WAC_District)*('Blend Sheet'!$T$4=WAC_IIN),0))*'Blend Sheet'!$T46,0) + IFERROR(INDEX(WAC_Item_Cost,MATCH(1,(D$1=WAC_District)*('Blend Sheet'!$U$4=WAC_IIN),0))*'Blend Sheet'!$U46,0) + IFERROR(INDEX(WAC_Item_Cost,MATCH(1,(D$1=WAC_District)*('Blend Sheet'!$V$4=WAC_IIN),0))*'Blend Sheet'!$V46,0) + IFERROR(INDEX(WAC_Item_Cost,MATCH(1,(D$1=WAC_District)*('Blend Sheet'!$W$4=WAC_IIN),0))*'Blend Sheet'!$W46,0) + IFERROR(INDEX(WAC_Item_Cost,MATCH(1,(D$1=WAC_District)*('Blend Sheet'!$X$4=WAC_IIN),0))*'Blend Sheet'!$X46,0) + IFERROR(INDEX(WAC_Item_Cost,MATCH(1,(D$1=WAC_District)*('Blend Sheet'!$Y$4=WAC_IIN),0))*'Blend Sheet'!$Y46,0) + IFERROR(INDEX(WAC_Item_Cost,MATCH(1,(D$1=WAC_District)*('Blend Sheet'!$Z$4=WAC_IIN),0))*'Blend Sheet'!$Z46,0) + IFERROR(INDEX(WAC_Item_Cost,MATCH(1,(D$1=WAC_District)*('Blend Sheet'!$AA$4=WAC_IIN),0))*'Blend Sheet'!$AA46,0) + IFERROR(INDEX(WAC_Item_Cost,MATCH(1,(D$1=WAC_District)*('Blend Sheet'!$AB$4=WAC_IIN),0))*'Blend Sheet'!$AB46,0) + IFERROR(INDEX(WAC_Item_Cost,MATCH(1,(D$1=WAC_District)*('Blend Sheet'!$AC$4=WAC_IIN),0))*'Blend Sheet'!$AC46,0) + IFERROR(INDEX(WAC_Item_Cost,MATCH(1,(D$1=WAC_District)*('Blend Sheet'!$AD$4=WAC_IIN),0))*'Blend Sheet'!$AD46,0) + IFERROR(INDEX(WAC_Item_Cost,MATCH(1,(D$1=WAC_District)*('Blend Sheet'!$AE$4=WAC_IIN),0))*'Blend Sheet'!$AE46,0) + IFERROR(INDEX(WAC_Item_Cost,MATCH(1,(D$1=WAC_District)*('Blend Sheet'!$AF$4=WAC_IIN),0))*'Blend Sheet'!$AF46,0) + IFERROR(INDEX(WAC_Item_Cost,MATCH(1,(D$1=WAC_District)*('Blend Sheet'!$AG$4=WAC_IIN),0))*'Blend Sheet'!$AG46,0) + IFERROR(INDEX(WAC_Item_Cost,MATCH(1,(D$1=WAC_District)*('Blend Sheet'!$AH$4=WAC_IIN),0))*'Blend Sheet'!$AH46,0) + IFERROR(INDEX(WAC_Item_Cost,MATCH(1,(D$1=WAC_District)*('Blend Sheet'!$AI$4=WAC_IIN),0))*'Blend Sheet'!$AI46,0) + IFERROR(INDEX(WAC_Item_Cost,MATCH(1,(D$1=WAC_District)*('Blend Sheet'!$AJ$4=WAC_IIN),0))*'Blend Sheet'!$AJ46,0) + IFERROR(INDEX(WAC_Item_Cost,MATCH(1,(D$1=WAC_District)*('Blend Sheet'!$AK$4=WAC_IIN),0))*'Blend Sheet'!$AK46,0) + IFERROR(INDEX(WAC_Item_Cost,MATCH(1,(D$1=WAC_District)*('Blend Sheet'!$AL$4=WAC_IIN),0))*'Blend Sheet'!$AL46,0) + IFERROR(INDEX(WAC_Item_Cost,MATCH(1,(D$1=WAC_District)*('Blend Sheet'!$AM$4=WAC_IIN),0))*'Blend Sheet'!$AM46,0) + IFERROR(INDEX(WAC_Item_Cost,MATCH(1,(D$1=WAC_District)*('Blend Sheet'!$AN$4=WAC_IIN),0))*'Blend Sheet'!$AN46,0) + IFERROR(INDEX(WAC_Item_Cost,MATCH(1,(D$1=WAC_District)*('Blend Sheet'!$AO$4=WAC_IIN),0))*'Blend Sheet'!$AO46,0) + IFERROR(INDEX(WAC_Item_Cost,MATCH(1,(D$1=WAC_District)*('Blend Sheet'!$AP$4=WAC_IIN),0))*'Blend Sheet'!$AP46/1000,0)</f>
        <v>287.83909132799999</v>
      </c>
      <c r="E43" s="245">
        <f t="array" ref="E43">IFERROR(INDEX(WAC_Item_Cost,MATCH(1,(E$1=WAC_District)*('Blend Sheet'!$C$4=WAC_IIN),0))*'Blend Sheet'!$C46/1000,0) + IFERROR(INDEX(WAC_Item_Cost,MATCH(1,(E$1=WAC_District)*('Blend Sheet'!$D$4=WAC_IIN),0))*'Blend Sheet'!$D46/1000,0) + IFERROR(INDEX(WAC_Item_Cost,MATCH(1,(E$1=WAC_District)*('Blend Sheet'!$E$4=WAC_IIN),0))*'Blend Sheet'!$E46/1000,0) + IFERROR(INDEX(WAC_Item_Cost,MATCH(1,(E$1=WAC_District)*('Blend Sheet'!$F$4=WAC_IIN),0))*'Blend Sheet'!$F46/1000,0)  + IFERROR(INDEX(WAC_Item_Cost,MATCH(1,(E$1=WAC_District)*('Blend Sheet'!$G$4=WAC_IIN),0))*'Blend Sheet'!$G46,0) + IFERROR(INDEX(WAC_Item_Cost,MATCH(1,(E$1=WAC_District)*('Blend Sheet'!$H$4=WAC_IIN),0))*'Blend Sheet'!$H46,0)  + IFERROR(INDEX(WAC_Item_Cost,MATCH(1,(E$1=WAC_District)*('Blend Sheet'!$I$4=WAC_IIN),0))*'Blend Sheet'!$I46,0) + IFERROR(INDEX(WAC_Item_Cost,MATCH(1,(E$1=WAC_District)*('Blend Sheet'!$J$4=WAC_IIN),0))*'Blend Sheet'!$J46,0) + IFERROR(INDEX(WAC_Item_Cost,MATCH(1,(E$1=WAC_District)*('Blend Sheet'!$K$4=WAC_IIN),0))*'Blend Sheet'!$K46,0) + IFERROR(INDEX(WAC_Item_Cost,MATCH(1,(E$1=WAC_District)*('Blend Sheet'!$L$4=WAC_IIN),0))*'Blend Sheet'!$L46,0) + IFERROR(INDEX(WAC_Item_Cost,MATCH(1,(E$1=WAC_District)*('Blend Sheet'!$M$4=WAC_IIN),0))*'Blend Sheet'!$M46,0) + IFERROR(INDEX(WAC_Item_Cost,MATCH(1,(E$1=WAC_District)*('Blend Sheet'!$N$4=WAC_IIN),0))*'Blend Sheet'!$N46,0) + IFERROR(INDEX(WAC_Item_Cost,MATCH(1,(E$1=WAC_District)*('Blend Sheet'!$O$4=WAC_IIN),0))*'Blend Sheet'!$O46,0) + IFERROR(INDEX(WAC_Item_Cost,MATCH(1,(E$1=WAC_District)*('Blend Sheet'!$P$4=WAC_IIN),0))*'Blend Sheet'!$P46,0) + IFERROR(INDEX(WAC_Item_Cost,MATCH(1,(E$1=WAC_District)*('Blend Sheet'!$Q$4=WAC_IIN),0))*'Blend Sheet'!$Q46,0) + IFERROR(INDEX(WAC_Item_Cost,MATCH(1,(E$1=WAC_District)*('Blend Sheet'!$R$4=WAC_IIN),0))*'Blend Sheet'!$R46,0) + IFERROR(INDEX(WAC_Item_Cost,MATCH(1,(E$1=WAC_District)*('Blend Sheet'!$S$4=WAC_IIN),0))*'Blend Sheet'!$S46,0) + IFERROR(INDEX(WAC_Item_Cost,MATCH(1,(E$1=WAC_District)*('Blend Sheet'!$T$4=WAC_IIN),0))*'Blend Sheet'!$T46,0) + IFERROR(INDEX(WAC_Item_Cost,MATCH(1,(E$1=WAC_District)*('Blend Sheet'!$U$4=WAC_IIN),0))*'Blend Sheet'!$U46,0) + IFERROR(INDEX(WAC_Item_Cost,MATCH(1,(E$1=WAC_District)*('Blend Sheet'!$V$4=WAC_IIN),0))*'Blend Sheet'!$V46,0) + IFERROR(INDEX(WAC_Item_Cost,MATCH(1,(E$1=WAC_District)*('Blend Sheet'!$W$4=WAC_IIN),0))*'Blend Sheet'!$W46,0) + IFERROR(INDEX(WAC_Item_Cost,MATCH(1,(E$1=WAC_District)*('Blend Sheet'!$X$4=WAC_IIN),0))*'Blend Sheet'!$X46,0) + IFERROR(INDEX(WAC_Item_Cost,MATCH(1,(E$1=WAC_District)*('Blend Sheet'!$Y$4=WAC_IIN),0))*'Blend Sheet'!$Y46,0) + IFERROR(INDEX(WAC_Item_Cost,MATCH(1,(E$1=WAC_District)*('Blend Sheet'!$Z$4=WAC_IIN),0))*'Blend Sheet'!$Z46,0) + IFERROR(INDEX(WAC_Item_Cost,MATCH(1,(E$1=WAC_District)*('Blend Sheet'!$AA$4=WAC_IIN),0))*'Blend Sheet'!$AA46,0) + IFERROR(INDEX(WAC_Item_Cost,MATCH(1,(E$1=WAC_District)*('Blend Sheet'!$AB$4=WAC_IIN),0))*'Blend Sheet'!$AB46,0) + IFERROR(INDEX(WAC_Item_Cost,MATCH(1,(E$1=WAC_District)*('Blend Sheet'!$AC$4=WAC_IIN),0))*'Blend Sheet'!$AC46,0) + IFERROR(INDEX(WAC_Item_Cost,MATCH(1,(E$1=WAC_District)*('Blend Sheet'!$AD$4=WAC_IIN),0))*'Blend Sheet'!$AD46,0) + IFERROR(INDEX(WAC_Item_Cost,MATCH(1,(E$1=WAC_District)*('Blend Sheet'!$AE$4=WAC_IIN),0))*'Blend Sheet'!$AE46,0) + IFERROR(INDEX(WAC_Item_Cost,MATCH(1,(E$1=WAC_District)*('Blend Sheet'!$AF$4=WAC_IIN),0))*'Blend Sheet'!$AF46,0) + IFERROR(INDEX(WAC_Item_Cost,MATCH(1,(E$1=WAC_District)*('Blend Sheet'!$AG$4=WAC_IIN),0))*'Blend Sheet'!$AG46,0) + IFERROR(INDEX(WAC_Item_Cost,MATCH(1,(E$1=WAC_District)*('Blend Sheet'!$AH$4=WAC_IIN),0))*'Blend Sheet'!$AH46,0) + IFERROR(INDEX(WAC_Item_Cost,MATCH(1,(E$1=WAC_District)*('Blend Sheet'!$AI$4=WAC_IIN),0))*'Blend Sheet'!$AI46,0) + IFERROR(INDEX(WAC_Item_Cost,MATCH(1,(E$1=WAC_District)*('Blend Sheet'!$AJ$4=WAC_IIN),0))*'Blend Sheet'!$AJ46,0) + IFERROR(INDEX(WAC_Item_Cost,MATCH(1,(E$1=WAC_District)*('Blend Sheet'!$AK$4=WAC_IIN),0))*'Blend Sheet'!$AK46,0) + IFERROR(INDEX(WAC_Item_Cost,MATCH(1,(E$1=WAC_District)*('Blend Sheet'!$AL$4=WAC_IIN),0))*'Blend Sheet'!$AL46,0) + IFERROR(INDEX(WAC_Item_Cost,MATCH(1,(E$1=WAC_District)*('Blend Sheet'!$AM$4=WAC_IIN),0))*'Blend Sheet'!$AM46,0) + IFERROR(INDEX(WAC_Item_Cost,MATCH(1,(E$1=WAC_District)*('Blend Sheet'!$AN$4=WAC_IIN),0))*'Blend Sheet'!$AN46,0) + IFERROR(INDEX(WAC_Item_Cost,MATCH(1,(E$1=WAC_District)*('Blend Sheet'!$AO$4=WAC_IIN),0))*'Blend Sheet'!$AO46,0) + IFERROR(INDEX(WAC_Item_Cost,MATCH(1,(E$1=WAC_District)*('Blend Sheet'!$AP$4=WAC_IIN),0))*'Blend Sheet'!$AP46/1000,0)</f>
        <v>294.04946665399996</v>
      </c>
      <c r="F43" s="245">
        <f t="array" ref="F43">IFERROR(INDEX(WAC_Item_Cost,MATCH(1,(F$1=WAC_District)*('Blend Sheet'!$C$4=WAC_IIN),0))*'Blend Sheet'!$C46/1000,0) + IFERROR(INDEX(WAC_Item_Cost,MATCH(1,(F$1=WAC_District)*('Blend Sheet'!$D$4=WAC_IIN),0))*'Blend Sheet'!$D46/1000,0) + IFERROR(INDEX(WAC_Item_Cost,MATCH(1,(F$1=WAC_District)*('Blend Sheet'!$E$4=WAC_IIN),0))*'Blend Sheet'!$E46/1000,0) + IFERROR(INDEX(WAC_Item_Cost,MATCH(1,(F$1=WAC_District)*('Blend Sheet'!$F$4=WAC_IIN),0))*'Blend Sheet'!$F46/1000,0)  + IFERROR(INDEX(WAC_Item_Cost,MATCH(1,(F$1=WAC_District)*('Blend Sheet'!$G$4=WAC_IIN),0))*'Blend Sheet'!$G46,0) + IFERROR(INDEX(WAC_Item_Cost,MATCH(1,(F$1=WAC_District)*('Blend Sheet'!$H$4=WAC_IIN),0))*'Blend Sheet'!$H46,0)  + IFERROR(INDEX(WAC_Item_Cost,MATCH(1,(F$1=WAC_District)*('Blend Sheet'!$I$4=WAC_IIN),0))*'Blend Sheet'!$I46,0) + IFERROR(INDEX(WAC_Item_Cost,MATCH(1,(F$1=WAC_District)*('Blend Sheet'!$J$4=WAC_IIN),0))*'Blend Sheet'!$J46,0) + IFERROR(INDEX(WAC_Item_Cost,MATCH(1,(F$1=WAC_District)*('Blend Sheet'!$K$4=WAC_IIN),0))*'Blend Sheet'!$K46,0) + IFERROR(INDEX(WAC_Item_Cost,MATCH(1,(F$1=WAC_District)*('Blend Sheet'!$L$4=WAC_IIN),0))*'Blend Sheet'!$L46,0) + IFERROR(INDEX(WAC_Item_Cost,MATCH(1,(F$1=WAC_District)*('Blend Sheet'!$M$4=WAC_IIN),0))*'Blend Sheet'!$M46,0) + IFERROR(INDEX(WAC_Item_Cost,MATCH(1,(F$1=WAC_District)*('Blend Sheet'!$N$4=WAC_IIN),0))*'Blend Sheet'!$N46,0) + IFERROR(INDEX(WAC_Item_Cost,MATCH(1,(F$1=WAC_District)*('Blend Sheet'!$O$4=WAC_IIN),0))*'Blend Sheet'!$O46,0) + IFERROR(INDEX(WAC_Item_Cost,MATCH(1,(F$1=WAC_District)*('Blend Sheet'!$P$4=WAC_IIN),0))*'Blend Sheet'!$P46,0) + IFERROR(INDEX(WAC_Item_Cost,MATCH(1,(F$1=WAC_District)*('Blend Sheet'!$Q$4=WAC_IIN),0))*'Blend Sheet'!$Q46,0) + IFERROR(INDEX(WAC_Item_Cost,MATCH(1,(F$1=WAC_District)*('Blend Sheet'!$R$4=WAC_IIN),0))*'Blend Sheet'!$R46,0) + IFERROR(INDEX(WAC_Item_Cost,MATCH(1,(F$1=WAC_District)*('Blend Sheet'!$S$4=WAC_IIN),0))*'Blend Sheet'!$S46,0) + IFERROR(INDEX(WAC_Item_Cost,MATCH(1,(F$1=WAC_District)*('Blend Sheet'!$T$4=WAC_IIN),0))*'Blend Sheet'!$T46,0) + IFERROR(INDEX(WAC_Item_Cost,MATCH(1,(F$1=WAC_District)*('Blend Sheet'!$U$4=WAC_IIN),0))*'Blend Sheet'!$U46,0) + IFERROR(INDEX(WAC_Item_Cost,MATCH(1,(F$1=WAC_District)*('Blend Sheet'!$V$4=WAC_IIN),0))*'Blend Sheet'!$V46,0) + IFERROR(INDEX(WAC_Item_Cost,MATCH(1,(F$1=WAC_District)*('Blend Sheet'!$W$4=WAC_IIN),0))*'Blend Sheet'!$W46,0) + IFERROR(INDEX(WAC_Item_Cost,MATCH(1,(F$1=WAC_District)*('Blend Sheet'!$X$4=WAC_IIN),0))*'Blend Sheet'!$X46,0) + IFERROR(INDEX(WAC_Item_Cost,MATCH(1,(F$1=WAC_District)*('Blend Sheet'!$Y$4=WAC_IIN),0))*'Blend Sheet'!$Y46,0) + IFERROR(INDEX(WAC_Item_Cost,MATCH(1,(F$1=WAC_District)*('Blend Sheet'!$Z$4=WAC_IIN),0))*'Blend Sheet'!$Z46,0) + IFERROR(INDEX(WAC_Item_Cost,MATCH(1,(F$1=WAC_District)*('Blend Sheet'!$AA$4=WAC_IIN),0))*'Blend Sheet'!$AA46,0) + IFERROR(INDEX(WAC_Item_Cost,MATCH(1,(F$1=WAC_District)*('Blend Sheet'!$AB$4=WAC_IIN),0))*'Blend Sheet'!$AB46,0) + IFERROR(INDEX(WAC_Item_Cost,MATCH(1,(F$1=WAC_District)*('Blend Sheet'!$AC$4=WAC_IIN),0))*'Blend Sheet'!$AC46,0) + IFERROR(INDEX(WAC_Item_Cost,MATCH(1,(F$1=WAC_District)*('Blend Sheet'!$AD$4=WAC_IIN),0))*'Blend Sheet'!$AD46,0) + IFERROR(INDEX(WAC_Item_Cost,MATCH(1,(F$1=WAC_District)*('Blend Sheet'!$AE$4=WAC_IIN),0))*'Blend Sheet'!$AE46,0) + IFERROR(INDEX(WAC_Item_Cost,MATCH(1,(F$1=WAC_District)*('Blend Sheet'!$AF$4=WAC_IIN),0))*'Blend Sheet'!$AF46,0) + IFERROR(INDEX(WAC_Item_Cost,MATCH(1,(F$1=WAC_District)*('Blend Sheet'!$AG$4=WAC_IIN),0))*'Blend Sheet'!$AG46,0) + IFERROR(INDEX(WAC_Item_Cost,MATCH(1,(F$1=WAC_District)*('Blend Sheet'!$AH$4=WAC_IIN),0))*'Blend Sheet'!$AH46,0) + IFERROR(INDEX(WAC_Item_Cost,MATCH(1,(F$1=WAC_District)*('Blend Sheet'!$AI$4=WAC_IIN),0))*'Blend Sheet'!$AI46,0) + IFERROR(INDEX(WAC_Item_Cost,MATCH(1,(F$1=WAC_District)*('Blend Sheet'!$AJ$4=WAC_IIN),0))*'Blend Sheet'!$AJ46,0) + IFERROR(INDEX(WAC_Item_Cost,MATCH(1,(F$1=WAC_District)*('Blend Sheet'!$AK$4=WAC_IIN),0))*'Blend Sheet'!$AK46,0) + IFERROR(INDEX(WAC_Item_Cost,MATCH(1,(F$1=WAC_District)*('Blend Sheet'!$AL$4=WAC_IIN),0))*'Blend Sheet'!$AL46,0) + IFERROR(INDEX(WAC_Item_Cost,MATCH(1,(F$1=WAC_District)*('Blend Sheet'!$AM$4=WAC_IIN),0))*'Blend Sheet'!$AM46,0) + IFERROR(INDEX(WAC_Item_Cost,MATCH(1,(F$1=WAC_District)*('Blend Sheet'!$AN$4=WAC_IIN),0))*'Blend Sheet'!$AN46,0) + IFERROR(INDEX(WAC_Item_Cost,MATCH(1,(F$1=WAC_District)*('Blend Sheet'!$AO$4=WAC_IIN),0))*'Blend Sheet'!$AO46,0) + IFERROR(INDEX(WAC_Item_Cost,MATCH(1,(F$1=WAC_District)*('Blend Sheet'!$AP$4=WAC_IIN),0))*'Blend Sheet'!$AP46/1000,0)</f>
        <v>299.05276722999992</v>
      </c>
      <c r="G43" s="245">
        <f t="array" ref="G43">IFERROR(INDEX(WAC_Item_Cost,MATCH(1,(G$1=WAC_District)*('Blend Sheet'!$C$4=WAC_IIN),0))*'Blend Sheet'!$C46/1000,0) + IFERROR(INDEX(WAC_Item_Cost,MATCH(1,(G$1=WAC_District)*('Blend Sheet'!$D$4=WAC_IIN),0))*'Blend Sheet'!$D46/1000,0) + IFERROR(INDEX(WAC_Item_Cost,MATCH(1,(G$1=WAC_District)*('Blend Sheet'!$E$4=WAC_IIN),0))*'Blend Sheet'!$E46/1000,0) + IFERROR(INDEX(WAC_Item_Cost,MATCH(1,(G$1=WAC_District)*('Blend Sheet'!$F$4=WAC_IIN),0))*'Blend Sheet'!$F46/1000,0)  + IFERROR(INDEX(WAC_Item_Cost,MATCH(1,(G$1=WAC_District)*('Blend Sheet'!$G$4=WAC_IIN),0))*'Blend Sheet'!$G46,0) + IFERROR(INDEX(WAC_Item_Cost,MATCH(1,(G$1=WAC_District)*('Blend Sheet'!$H$4=WAC_IIN),0))*'Blend Sheet'!$H46,0)  + IFERROR(INDEX(WAC_Item_Cost,MATCH(1,(G$1=WAC_District)*('Blend Sheet'!$I$4=WAC_IIN),0))*'Blend Sheet'!$I46,0) + IFERROR(INDEX(WAC_Item_Cost,MATCH(1,(G$1=WAC_District)*('Blend Sheet'!$J$4=WAC_IIN),0))*'Blend Sheet'!$J46,0) + IFERROR(INDEX(WAC_Item_Cost,MATCH(1,(G$1=WAC_District)*('Blend Sheet'!$K$4=WAC_IIN),0))*'Blend Sheet'!$K46,0) + IFERROR(INDEX(WAC_Item_Cost,MATCH(1,(G$1=WAC_District)*('Blend Sheet'!$L$4=WAC_IIN),0))*'Blend Sheet'!$L46,0) + IFERROR(INDEX(WAC_Item_Cost,MATCH(1,(G$1=WAC_District)*('Blend Sheet'!$M$4=WAC_IIN),0))*'Blend Sheet'!$M46,0) + IFERROR(INDEX(WAC_Item_Cost,MATCH(1,(G$1=WAC_District)*('Blend Sheet'!$N$4=WAC_IIN),0))*'Blend Sheet'!$N46,0) + IFERROR(INDEX(WAC_Item_Cost,MATCH(1,(G$1=WAC_District)*('Blend Sheet'!$O$4=WAC_IIN),0))*'Blend Sheet'!$O46,0) + IFERROR(INDEX(WAC_Item_Cost,MATCH(1,(G$1=WAC_District)*('Blend Sheet'!$P$4=WAC_IIN),0))*'Blend Sheet'!$P46,0) + IFERROR(INDEX(WAC_Item_Cost,MATCH(1,(G$1=WAC_District)*('Blend Sheet'!$Q$4=WAC_IIN),0))*'Blend Sheet'!$Q46,0) + IFERROR(INDEX(WAC_Item_Cost,MATCH(1,(G$1=WAC_District)*('Blend Sheet'!$R$4=WAC_IIN),0))*'Blend Sheet'!$R46,0) + IFERROR(INDEX(WAC_Item_Cost,MATCH(1,(G$1=WAC_District)*('Blend Sheet'!$S$4=WAC_IIN),0))*'Blend Sheet'!$S46,0) + IFERROR(INDEX(WAC_Item_Cost,MATCH(1,(G$1=WAC_District)*('Blend Sheet'!$T$4=WAC_IIN),0))*'Blend Sheet'!$T46,0) + IFERROR(INDEX(WAC_Item_Cost,MATCH(1,(G$1=WAC_District)*('Blend Sheet'!$U$4=WAC_IIN),0))*'Blend Sheet'!$U46,0) + IFERROR(INDEX(WAC_Item_Cost,MATCH(1,(G$1=WAC_District)*('Blend Sheet'!$V$4=WAC_IIN),0))*'Blend Sheet'!$V46,0) + IFERROR(INDEX(WAC_Item_Cost,MATCH(1,(G$1=WAC_District)*('Blend Sheet'!$W$4=WAC_IIN),0))*'Blend Sheet'!$W46,0) + IFERROR(INDEX(WAC_Item_Cost,MATCH(1,(G$1=WAC_District)*('Blend Sheet'!$X$4=WAC_IIN),0))*'Blend Sheet'!$X46,0) + IFERROR(INDEX(WAC_Item_Cost,MATCH(1,(G$1=WAC_District)*('Blend Sheet'!$Y$4=WAC_IIN),0))*'Blend Sheet'!$Y46,0) + IFERROR(INDEX(WAC_Item_Cost,MATCH(1,(G$1=WAC_District)*('Blend Sheet'!$Z$4=WAC_IIN),0))*'Blend Sheet'!$Z46,0) + IFERROR(INDEX(WAC_Item_Cost,MATCH(1,(G$1=WAC_District)*('Blend Sheet'!$AA$4=WAC_IIN),0))*'Blend Sheet'!$AA46,0) + IFERROR(INDEX(WAC_Item_Cost,MATCH(1,(G$1=WAC_District)*('Blend Sheet'!$AB$4=WAC_IIN),0))*'Blend Sheet'!$AB46,0) + IFERROR(INDEX(WAC_Item_Cost,MATCH(1,(G$1=WAC_District)*('Blend Sheet'!$AC$4=WAC_IIN),0))*'Blend Sheet'!$AC46,0) + IFERROR(INDEX(WAC_Item_Cost,MATCH(1,(G$1=WAC_District)*('Blend Sheet'!$AD$4=WAC_IIN),0))*'Blend Sheet'!$AD46,0) + IFERROR(INDEX(WAC_Item_Cost,MATCH(1,(G$1=WAC_District)*('Blend Sheet'!$AE$4=WAC_IIN),0))*'Blend Sheet'!$AE46,0) + IFERROR(INDEX(WAC_Item_Cost,MATCH(1,(G$1=WAC_District)*('Blend Sheet'!$AF$4=WAC_IIN),0))*'Blend Sheet'!$AF46,0) + IFERROR(INDEX(WAC_Item_Cost,MATCH(1,(G$1=WAC_District)*('Blend Sheet'!$AG$4=WAC_IIN),0))*'Blend Sheet'!$AG46,0) + IFERROR(INDEX(WAC_Item_Cost,MATCH(1,(G$1=WAC_District)*('Blend Sheet'!$AH$4=WAC_IIN),0))*'Blend Sheet'!$AH46,0) + IFERROR(INDEX(WAC_Item_Cost,MATCH(1,(G$1=WAC_District)*('Blend Sheet'!$AI$4=WAC_IIN),0))*'Blend Sheet'!$AI46,0) + IFERROR(INDEX(WAC_Item_Cost,MATCH(1,(G$1=WAC_District)*('Blend Sheet'!$AJ$4=WAC_IIN),0))*'Blend Sheet'!$AJ46,0) + IFERROR(INDEX(WAC_Item_Cost,MATCH(1,(G$1=WAC_District)*('Blend Sheet'!$AK$4=WAC_IIN),0))*'Blend Sheet'!$AK46,0) + IFERROR(INDEX(WAC_Item_Cost,MATCH(1,(G$1=WAC_District)*('Blend Sheet'!$AL$4=WAC_IIN),0))*'Blend Sheet'!$AL46,0) + IFERROR(INDEX(WAC_Item_Cost,MATCH(1,(G$1=WAC_District)*('Blend Sheet'!$AM$4=WAC_IIN),0))*'Blend Sheet'!$AM46,0) + IFERROR(INDEX(WAC_Item_Cost,MATCH(1,(G$1=WAC_District)*('Blend Sheet'!$AN$4=WAC_IIN),0))*'Blend Sheet'!$AN46,0) + IFERROR(INDEX(WAC_Item_Cost,MATCH(1,(G$1=WAC_District)*('Blend Sheet'!$AO$4=WAC_IIN),0))*'Blend Sheet'!$AO46,0) + IFERROR(INDEX(WAC_Item_Cost,MATCH(1,(G$1=WAC_District)*('Blend Sheet'!$AP$4=WAC_IIN),0))*'Blend Sheet'!$AP46/1000,0)</f>
        <v>289.72440371700003</v>
      </c>
      <c r="H43" s="245">
        <f t="array" ref="H43">IFERROR(INDEX(WAC_Item_Cost,MATCH(1,(H$1=WAC_District)*('Blend Sheet'!$C$4=WAC_IIN),0))*'Blend Sheet'!$C46/1000,0) + IFERROR(INDEX(WAC_Item_Cost,MATCH(1,(H$1=WAC_District)*('Blend Sheet'!$D$4=WAC_IIN),0))*'Blend Sheet'!$D46/1000,0) + IFERROR(INDEX(WAC_Item_Cost,MATCH(1,(H$1=WAC_District)*('Blend Sheet'!$E$4=WAC_IIN),0))*'Blend Sheet'!$E46/1000,0) + IFERROR(INDEX(WAC_Item_Cost,MATCH(1,(H$1=WAC_District)*('Blend Sheet'!$F$4=WAC_IIN),0))*'Blend Sheet'!$F46/1000,0)  + IFERROR(INDEX(WAC_Item_Cost,MATCH(1,(H$1=WAC_District)*('Blend Sheet'!$G$4=WAC_IIN),0))*'Blend Sheet'!$G46,0) + IFERROR(INDEX(WAC_Item_Cost,MATCH(1,(H$1=WAC_District)*('Blend Sheet'!$H$4=WAC_IIN),0))*'Blend Sheet'!$H46,0)  + IFERROR(INDEX(WAC_Item_Cost,MATCH(1,(H$1=WAC_District)*('Blend Sheet'!$I$4=WAC_IIN),0))*'Blend Sheet'!$I46,0) + IFERROR(INDEX(WAC_Item_Cost,MATCH(1,(H$1=WAC_District)*('Blend Sheet'!$J$4=WAC_IIN),0))*'Blend Sheet'!$J46,0) + IFERROR(INDEX(WAC_Item_Cost,MATCH(1,(H$1=WAC_District)*('Blend Sheet'!$K$4=WAC_IIN),0))*'Blend Sheet'!$K46,0) + IFERROR(INDEX(WAC_Item_Cost,MATCH(1,(H$1=WAC_District)*('Blend Sheet'!$L$4=WAC_IIN),0))*'Blend Sheet'!$L46,0) + IFERROR(INDEX(WAC_Item_Cost,MATCH(1,(H$1=WAC_District)*('Blend Sheet'!$M$4=WAC_IIN),0))*'Blend Sheet'!$M46,0) + IFERROR(INDEX(WAC_Item_Cost,MATCH(1,(H$1=WAC_District)*('Blend Sheet'!$N$4=WAC_IIN),0))*'Blend Sheet'!$N46,0) + IFERROR(INDEX(WAC_Item_Cost,MATCH(1,(H$1=WAC_District)*('Blend Sheet'!$O$4=WAC_IIN),0))*'Blend Sheet'!$O46,0) + IFERROR(INDEX(WAC_Item_Cost,MATCH(1,(H$1=WAC_District)*('Blend Sheet'!$P$4=WAC_IIN),0))*'Blend Sheet'!$P46,0) + IFERROR(INDEX(WAC_Item_Cost,MATCH(1,(H$1=WAC_District)*('Blend Sheet'!$Q$4=WAC_IIN),0))*'Blend Sheet'!$Q46,0) + IFERROR(INDEX(WAC_Item_Cost,MATCH(1,(H$1=WAC_District)*('Blend Sheet'!$R$4=WAC_IIN),0))*'Blend Sheet'!$R46,0) + IFERROR(INDEX(WAC_Item_Cost,MATCH(1,(H$1=WAC_District)*('Blend Sheet'!$S$4=WAC_IIN),0))*'Blend Sheet'!$S46,0) + IFERROR(INDEX(WAC_Item_Cost,MATCH(1,(H$1=WAC_District)*('Blend Sheet'!$T$4=WAC_IIN),0))*'Blend Sheet'!$T46,0) + IFERROR(INDEX(WAC_Item_Cost,MATCH(1,(H$1=WAC_District)*('Blend Sheet'!$U$4=WAC_IIN),0))*'Blend Sheet'!$U46,0) + IFERROR(INDEX(WAC_Item_Cost,MATCH(1,(H$1=WAC_District)*('Blend Sheet'!$V$4=WAC_IIN),0))*'Blend Sheet'!$V46,0) + IFERROR(INDEX(WAC_Item_Cost,MATCH(1,(H$1=WAC_District)*('Blend Sheet'!$W$4=WAC_IIN),0))*'Blend Sheet'!$W46,0) + IFERROR(INDEX(WAC_Item_Cost,MATCH(1,(H$1=WAC_District)*('Blend Sheet'!$X$4=WAC_IIN),0))*'Blend Sheet'!$X46,0) + IFERROR(INDEX(WAC_Item_Cost,MATCH(1,(H$1=WAC_District)*('Blend Sheet'!$Y$4=WAC_IIN),0))*'Blend Sheet'!$Y46,0) + IFERROR(INDEX(WAC_Item_Cost,MATCH(1,(H$1=WAC_District)*('Blend Sheet'!$Z$4=WAC_IIN),0))*'Blend Sheet'!$Z46,0) + IFERROR(INDEX(WAC_Item_Cost,MATCH(1,(H$1=WAC_District)*('Blend Sheet'!$AA$4=WAC_IIN),0))*'Blend Sheet'!$AA46,0) + IFERROR(INDEX(WAC_Item_Cost,MATCH(1,(H$1=WAC_District)*('Blend Sheet'!$AB$4=WAC_IIN),0))*'Blend Sheet'!$AB46,0) + IFERROR(INDEX(WAC_Item_Cost,MATCH(1,(H$1=WAC_District)*('Blend Sheet'!$AC$4=WAC_IIN),0))*'Blend Sheet'!$AC46,0) + IFERROR(INDEX(WAC_Item_Cost,MATCH(1,(H$1=WAC_District)*('Blend Sheet'!$AD$4=WAC_IIN),0))*'Blend Sheet'!$AD46,0) + IFERROR(INDEX(WAC_Item_Cost,MATCH(1,(H$1=WAC_District)*('Blend Sheet'!$AE$4=WAC_IIN),0))*'Blend Sheet'!$AE46,0) + IFERROR(INDEX(WAC_Item_Cost,MATCH(1,(H$1=WAC_District)*('Blend Sheet'!$AF$4=WAC_IIN),0))*'Blend Sheet'!$AF46,0) + IFERROR(INDEX(WAC_Item_Cost,MATCH(1,(H$1=WAC_District)*('Blend Sheet'!$AG$4=WAC_IIN),0))*'Blend Sheet'!$AG46,0) + IFERROR(INDEX(WAC_Item_Cost,MATCH(1,(H$1=WAC_District)*('Blend Sheet'!$AH$4=WAC_IIN),0))*'Blend Sheet'!$AH46,0) + IFERROR(INDEX(WAC_Item_Cost,MATCH(1,(H$1=WAC_District)*('Blend Sheet'!$AI$4=WAC_IIN),0))*'Blend Sheet'!$AI46,0) + IFERROR(INDEX(WAC_Item_Cost,MATCH(1,(H$1=WAC_District)*('Blend Sheet'!$AJ$4=WAC_IIN),0))*'Blend Sheet'!$AJ46,0) + IFERROR(INDEX(WAC_Item_Cost,MATCH(1,(H$1=WAC_District)*('Blend Sheet'!$AK$4=WAC_IIN),0))*'Blend Sheet'!$AK46,0) + IFERROR(INDEX(WAC_Item_Cost,MATCH(1,(H$1=WAC_District)*('Blend Sheet'!$AL$4=WAC_IIN),0))*'Blend Sheet'!$AL46,0) + IFERROR(INDEX(WAC_Item_Cost,MATCH(1,(H$1=WAC_District)*('Blend Sheet'!$AM$4=WAC_IIN),0))*'Blend Sheet'!$AM46,0) + IFERROR(INDEX(WAC_Item_Cost,MATCH(1,(H$1=WAC_District)*('Blend Sheet'!$AN$4=WAC_IIN),0))*'Blend Sheet'!$AN46,0) + IFERROR(INDEX(WAC_Item_Cost,MATCH(1,(H$1=WAC_District)*('Blend Sheet'!$AO$4=WAC_IIN),0))*'Blend Sheet'!$AO46,0) + IFERROR(INDEX(WAC_Item_Cost,MATCH(1,(H$1=WAC_District)*('Blend Sheet'!$AP$4=WAC_IIN),0))*'Blend Sheet'!$AP46/1000,0)</f>
        <v>286.71709864700006</v>
      </c>
      <c r="I43" s="245">
        <f t="array" ref="I43">IFERROR(INDEX(WAC_Item_Cost,MATCH(1,(I$1=WAC_District)*('Blend Sheet'!$C$4=WAC_IIN),0))*'Blend Sheet'!$C46/1000,0) + IFERROR(INDEX(WAC_Item_Cost,MATCH(1,(I$1=WAC_District)*('Blend Sheet'!$D$4=WAC_IIN),0))*'Blend Sheet'!$D46/1000,0) + IFERROR(INDEX(WAC_Item_Cost,MATCH(1,(I$1=WAC_District)*('Blend Sheet'!$E$4=WAC_IIN),0))*'Blend Sheet'!$E46/1000,0) + IFERROR(INDEX(WAC_Item_Cost,MATCH(1,(I$1=WAC_District)*('Blend Sheet'!$F$4=WAC_IIN),0))*'Blend Sheet'!$F46/1000,0)  + IFERROR(INDEX(WAC_Item_Cost,MATCH(1,(I$1=WAC_District)*('Blend Sheet'!$G$4=WAC_IIN),0))*'Blend Sheet'!$G46,0) + IFERROR(INDEX(WAC_Item_Cost,MATCH(1,(I$1=WAC_District)*('Blend Sheet'!$H$4=WAC_IIN),0))*'Blend Sheet'!$H46,0)  + IFERROR(INDEX(WAC_Item_Cost,MATCH(1,(I$1=WAC_District)*('Blend Sheet'!$I$4=WAC_IIN),0))*'Blend Sheet'!$I46,0) + IFERROR(INDEX(WAC_Item_Cost,MATCH(1,(I$1=WAC_District)*('Blend Sheet'!$J$4=WAC_IIN),0))*'Blend Sheet'!$J46,0) + IFERROR(INDEX(WAC_Item_Cost,MATCH(1,(I$1=WAC_District)*('Blend Sheet'!$K$4=WAC_IIN),0))*'Blend Sheet'!$K46,0) + IFERROR(INDEX(WAC_Item_Cost,MATCH(1,(I$1=WAC_District)*('Blend Sheet'!$L$4=WAC_IIN),0))*'Blend Sheet'!$L46,0) + IFERROR(INDEX(WAC_Item_Cost,MATCH(1,(I$1=WAC_District)*('Blend Sheet'!$M$4=WAC_IIN),0))*'Blend Sheet'!$M46,0) + IFERROR(INDEX(WAC_Item_Cost,MATCH(1,(I$1=WAC_District)*('Blend Sheet'!$N$4=WAC_IIN),0))*'Blend Sheet'!$N46,0) + IFERROR(INDEX(WAC_Item_Cost,MATCH(1,(I$1=WAC_District)*('Blend Sheet'!$O$4=WAC_IIN),0))*'Blend Sheet'!$O46,0) + IFERROR(INDEX(WAC_Item_Cost,MATCH(1,(I$1=WAC_District)*('Blend Sheet'!$P$4=WAC_IIN),0))*'Blend Sheet'!$P46,0) + IFERROR(INDEX(WAC_Item_Cost,MATCH(1,(I$1=WAC_District)*('Blend Sheet'!$Q$4=WAC_IIN),0))*'Blend Sheet'!$Q46,0) + IFERROR(INDEX(WAC_Item_Cost,MATCH(1,(I$1=WAC_District)*('Blend Sheet'!$R$4=WAC_IIN),0))*'Blend Sheet'!$R46,0) + IFERROR(INDEX(WAC_Item_Cost,MATCH(1,(I$1=WAC_District)*('Blend Sheet'!$S$4=WAC_IIN),0))*'Blend Sheet'!$S46,0) + IFERROR(INDEX(WAC_Item_Cost,MATCH(1,(I$1=WAC_District)*('Blend Sheet'!$T$4=WAC_IIN),0))*'Blend Sheet'!$T46,0) + IFERROR(INDEX(WAC_Item_Cost,MATCH(1,(I$1=WAC_District)*('Blend Sheet'!$U$4=WAC_IIN),0))*'Blend Sheet'!$U46,0) + IFERROR(INDEX(WAC_Item_Cost,MATCH(1,(I$1=WAC_District)*('Blend Sheet'!$V$4=WAC_IIN),0))*'Blend Sheet'!$V46,0) + IFERROR(INDEX(WAC_Item_Cost,MATCH(1,(I$1=WAC_District)*('Blend Sheet'!$W$4=WAC_IIN),0))*'Blend Sheet'!$W46,0) + IFERROR(INDEX(WAC_Item_Cost,MATCH(1,(I$1=WAC_District)*('Blend Sheet'!$X$4=WAC_IIN),0))*'Blend Sheet'!$X46,0) + IFERROR(INDEX(WAC_Item_Cost,MATCH(1,(I$1=WAC_District)*('Blend Sheet'!$Y$4=WAC_IIN),0))*'Blend Sheet'!$Y46,0) + IFERROR(INDEX(WAC_Item_Cost,MATCH(1,(I$1=WAC_District)*('Blend Sheet'!$Z$4=WAC_IIN),0))*'Blend Sheet'!$Z46,0) + IFERROR(INDEX(WAC_Item_Cost,MATCH(1,(I$1=WAC_District)*('Blend Sheet'!$AA$4=WAC_IIN),0))*'Blend Sheet'!$AA46,0) + IFERROR(INDEX(WAC_Item_Cost,MATCH(1,(I$1=WAC_District)*('Blend Sheet'!$AB$4=WAC_IIN),0))*'Blend Sheet'!$AB46,0) + IFERROR(INDEX(WAC_Item_Cost,MATCH(1,(I$1=WAC_District)*('Blend Sheet'!$AC$4=WAC_IIN),0))*'Blend Sheet'!$AC46,0) + IFERROR(INDEX(WAC_Item_Cost,MATCH(1,(I$1=WAC_District)*('Blend Sheet'!$AD$4=WAC_IIN),0))*'Blend Sheet'!$AD46,0) + IFERROR(INDEX(WAC_Item_Cost,MATCH(1,(I$1=WAC_District)*('Blend Sheet'!$AE$4=WAC_IIN),0))*'Blend Sheet'!$AE46,0) + IFERROR(INDEX(WAC_Item_Cost,MATCH(1,(I$1=WAC_District)*('Blend Sheet'!$AF$4=WAC_IIN),0))*'Blend Sheet'!$AF46,0) + IFERROR(INDEX(WAC_Item_Cost,MATCH(1,(I$1=WAC_District)*('Blend Sheet'!$AG$4=WAC_IIN),0))*'Blend Sheet'!$AG46,0) + IFERROR(INDEX(WAC_Item_Cost,MATCH(1,(I$1=WAC_District)*('Blend Sheet'!$AH$4=WAC_IIN),0))*'Blend Sheet'!$AH46,0) + IFERROR(INDEX(WAC_Item_Cost,MATCH(1,(I$1=WAC_District)*('Blend Sheet'!$AI$4=WAC_IIN),0))*'Blend Sheet'!$AI46,0) + IFERROR(INDEX(WAC_Item_Cost,MATCH(1,(I$1=WAC_District)*('Blend Sheet'!$AJ$4=WAC_IIN),0))*'Blend Sheet'!$AJ46,0) + IFERROR(INDEX(WAC_Item_Cost,MATCH(1,(I$1=WAC_District)*('Blend Sheet'!$AK$4=WAC_IIN),0))*'Blend Sheet'!$AK46,0) + IFERROR(INDEX(WAC_Item_Cost,MATCH(1,(I$1=WAC_District)*('Blend Sheet'!$AL$4=WAC_IIN),0))*'Blend Sheet'!$AL46,0) + IFERROR(INDEX(WAC_Item_Cost,MATCH(1,(I$1=WAC_District)*('Blend Sheet'!$AM$4=WAC_IIN),0))*'Blend Sheet'!$AM46,0) + IFERROR(INDEX(WAC_Item_Cost,MATCH(1,(I$1=WAC_District)*('Blend Sheet'!$AN$4=WAC_IIN),0))*'Blend Sheet'!$AN46,0) + IFERROR(INDEX(WAC_Item_Cost,MATCH(1,(I$1=WAC_District)*('Blend Sheet'!$AO$4=WAC_IIN),0))*'Blend Sheet'!$AO46,0) + IFERROR(INDEX(WAC_Item_Cost,MATCH(1,(I$1=WAC_District)*('Blend Sheet'!$AP$4=WAC_IIN),0))*'Blend Sheet'!$AP46/1000,0)</f>
        <v>292.79142016599997</v>
      </c>
      <c r="J43" s="245">
        <f t="array" ref="J43">IFERROR(INDEX(WAC_Item_Cost,MATCH(1,(J$1=WAC_District)*('Blend Sheet'!$C$4=WAC_IIN),0))*'Blend Sheet'!$C46/1000,0) + IFERROR(INDEX(WAC_Item_Cost,MATCH(1,(J$1=WAC_District)*('Blend Sheet'!$D$4=WAC_IIN),0))*'Blend Sheet'!$D46/1000,0) + IFERROR(INDEX(WAC_Item_Cost,MATCH(1,(J$1=WAC_District)*('Blend Sheet'!$E$4=WAC_IIN),0))*'Blend Sheet'!$E46/1000,0) + IFERROR(INDEX(WAC_Item_Cost,MATCH(1,(J$1=WAC_District)*('Blend Sheet'!$F$4=WAC_IIN),0))*'Blend Sheet'!$F46/1000,0)  + IFERROR(INDEX(WAC_Item_Cost,MATCH(1,(J$1=WAC_District)*('Blend Sheet'!$G$4=WAC_IIN),0))*'Blend Sheet'!$G46,0) + IFERROR(INDEX(WAC_Item_Cost,MATCH(1,(J$1=WAC_District)*('Blend Sheet'!$H$4=WAC_IIN),0))*'Blend Sheet'!$H46,0)  + IFERROR(INDEX(WAC_Item_Cost,MATCH(1,(J$1=WAC_District)*('Blend Sheet'!$I$4=WAC_IIN),0))*'Blend Sheet'!$I46,0) + IFERROR(INDEX(WAC_Item_Cost,MATCH(1,(J$1=WAC_District)*('Blend Sheet'!$J$4=WAC_IIN),0))*'Blend Sheet'!$J46,0) + IFERROR(INDEX(WAC_Item_Cost,MATCH(1,(J$1=WAC_District)*('Blend Sheet'!$K$4=WAC_IIN),0))*'Blend Sheet'!$K46,0) + IFERROR(INDEX(WAC_Item_Cost,MATCH(1,(J$1=WAC_District)*('Blend Sheet'!$L$4=WAC_IIN),0))*'Blend Sheet'!$L46,0) + IFERROR(INDEX(WAC_Item_Cost,MATCH(1,(J$1=WAC_District)*('Blend Sheet'!$M$4=WAC_IIN),0))*'Blend Sheet'!$M46,0) + IFERROR(INDEX(WAC_Item_Cost,MATCH(1,(J$1=WAC_District)*('Blend Sheet'!$N$4=WAC_IIN),0))*'Blend Sheet'!$N46,0) + IFERROR(INDEX(WAC_Item_Cost,MATCH(1,(J$1=WAC_District)*('Blend Sheet'!$O$4=WAC_IIN),0))*'Blend Sheet'!$O46,0) + IFERROR(INDEX(WAC_Item_Cost,MATCH(1,(J$1=WAC_District)*('Blend Sheet'!$P$4=WAC_IIN),0))*'Blend Sheet'!$P46,0) + IFERROR(INDEX(WAC_Item_Cost,MATCH(1,(J$1=WAC_District)*('Blend Sheet'!$Q$4=WAC_IIN),0))*'Blend Sheet'!$Q46,0) + IFERROR(INDEX(WAC_Item_Cost,MATCH(1,(J$1=WAC_District)*('Blend Sheet'!$R$4=WAC_IIN),0))*'Blend Sheet'!$R46,0) + IFERROR(INDEX(WAC_Item_Cost,MATCH(1,(J$1=WAC_District)*('Blend Sheet'!$S$4=WAC_IIN),0))*'Blend Sheet'!$S46,0) + IFERROR(INDEX(WAC_Item_Cost,MATCH(1,(J$1=WAC_District)*('Blend Sheet'!$T$4=WAC_IIN),0))*'Blend Sheet'!$T46,0) + IFERROR(INDEX(WAC_Item_Cost,MATCH(1,(J$1=WAC_District)*('Blend Sheet'!$U$4=WAC_IIN),0))*'Blend Sheet'!$U46,0) + IFERROR(INDEX(WAC_Item_Cost,MATCH(1,(J$1=WAC_District)*('Blend Sheet'!$V$4=WAC_IIN),0))*'Blend Sheet'!$V46,0) + IFERROR(INDEX(WAC_Item_Cost,MATCH(1,(J$1=WAC_District)*('Blend Sheet'!$W$4=WAC_IIN),0))*'Blend Sheet'!$W46,0) + IFERROR(INDEX(WAC_Item_Cost,MATCH(1,(J$1=WAC_District)*('Blend Sheet'!$X$4=WAC_IIN),0))*'Blend Sheet'!$X46,0) + IFERROR(INDEX(WAC_Item_Cost,MATCH(1,(J$1=WAC_District)*('Blend Sheet'!$Y$4=WAC_IIN),0))*'Blend Sheet'!$Y46,0) + IFERROR(INDEX(WAC_Item_Cost,MATCH(1,(J$1=WAC_District)*('Blend Sheet'!$Z$4=WAC_IIN),0))*'Blend Sheet'!$Z46,0) + IFERROR(INDEX(WAC_Item_Cost,MATCH(1,(J$1=WAC_District)*('Blend Sheet'!$AA$4=WAC_IIN),0))*'Blend Sheet'!$AA46,0) + IFERROR(INDEX(WAC_Item_Cost,MATCH(1,(J$1=WAC_District)*('Blend Sheet'!$AB$4=WAC_IIN),0))*'Blend Sheet'!$AB46,0) + IFERROR(INDEX(WAC_Item_Cost,MATCH(1,(J$1=WAC_District)*('Blend Sheet'!$AC$4=WAC_IIN),0))*'Blend Sheet'!$AC46,0) + IFERROR(INDEX(WAC_Item_Cost,MATCH(1,(J$1=WAC_District)*('Blend Sheet'!$AD$4=WAC_IIN),0))*'Blend Sheet'!$AD46,0) + IFERROR(INDEX(WAC_Item_Cost,MATCH(1,(J$1=WAC_District)*('Blend Sheet'!$AE$4=WAC_IIN),0))*'Blend Sheet'!$AE46,0) + IFERROR(INDEX(WAC_Item_Cost,MATCH(1,(J$1=WAC_District)*('Blend Sheet'!$AF$4=WAC_IIN),0))*'Blend Sheet'!$AF46,0) + IFERROR(INDEX(WAC_Item_Cost,MATCH(1,(J$1=WAC_District)*('Blend Sheet'!$AG$4=WAC_IIN),0))*'Blend Sheet'!$AG46,0) + IFERROR(INDEX(WAC_Item_Cost,MATCH(1,(J$1=WAC_District)*('Blend Sheet'!$AH$4=WAC_IIN),0))*'Blend Sheet'!$AH46,0) + IFERROR(INDEX(WAC_Item_Cost,MATCH(1,(J$1=WAC_District)*('Blend Sheet'!$AI$4=WAC_IIN),0))*'Blend Sheet'!$AI46,0) + IFERROR(INDEX(WAC_Item_Cost,MATCH(1,(J$1=WAC_District)*('Blend Sheet'!$AJ$4=WAC_IIN),0))*'Blend Sheet'!$AJ46,0) + IFERROR(INDEX(WAC_Item_Cost,MATCH(1,(J$1=WAC_District)*('Blend Sheet'!$AK$4=WAC_IIN),0))*'Blend Sheet'!$AK46,0) + IFERROR(INDEX(WAC_Item_Cost,MATCH(1,(J$1=WAC_District)*('Blend Sheet'!$AL$4=WAC_IIN),0))*'Blend Sheet'!$AL46,0) + IFERROR(INDEX(WAC_Item_Cost,MATCH(1,(J$1=WAC_District)*('Blend Sheet'!$AM$4=WAC_IIN),0))*'Blend Sheet'!$AM46,0) + IFERROR(INDEX(WAC_Item_Cost,MATCH(1,(J$1=WAC_District)*('Blend Sheet'!$AN$4=WAC_IIN),0))*'Blend Sheet'!$AN46,0) + IFERROR(INDEX(WAC_Item_Cost,MATCH(1,(J$1=WAC_District)*('Blend Sheet'!$AO$4=WAC_IIN),0))*'Blend Sheet'!$AO46,0) + IFERROR(INDEX(WAC_Item_Cost,MATCH(1,(J$1=WAC_District)*('Blend Sheet'!$AP$4=WAC_IIN),0))*'Blend Sheet'!$AP46/1000,0)</f>
        <v>295.52100061100003</v>
      </c>
      <c r="K43" s="245">
        <f t="array" ref="K43">IFERROR(INDEX(WAC_Item_Cost,MATCH(1,(K$1=WAC_District)*('Blend Sheet'!$C$4=WAC_IIN),0))*'Blend Sheet'!$C46/1000,0) + IFERROR(INDEX(WAC_Item_Cost,MATCH(1,(K$1=WAC_District)*('Blend Sheet'!$D$4=WAC_IIN),0))*'Blend Sheet'!$D46/1000,0) + IFERROR(INDEX(WAC_Item_Cost,MATCH(1,(K$1=WAC_District)*('Blend Sheet'!$E$4=WAC_IIN),0))*'Blend Sheet'!$E46/1000,0) + IFERROR(INDEX(WAC_Item_Cost,MATCH(1,(K$1=WAC_District)*('Blend Sheet'!$F$4=WAC_IIN),0))*'Blend Sheet'!$F46/1000,0)  + IFERROR(INDEX(WAC_Item_Cost,MATCH(1,(K$1=WAC_District)*('Blend Sheet'!$G$4=WAC_IIN),0))*'Blend Sheet'!$G46,0) + IFERROR(INDEX(WAC_Item_Cost,MATCH(1,(K$1=WAC_District)*('Blend Sheet'!$H$4=WAC_IIN),0))*'Blend Sheet'!$H46,0)  + IFERROR(INDEX(WAC_Item_Cost,MATCH(1,(K$1=WAC_District)*('Blend Sheet'!$I$4=WAC_IIN),0))*'Blend Sheet'!$I46,0) + IFERROR(INDEX(WAC_Item_Cost,MATCH(1,(K$1=WAC_District)*('Blend Sheet'!$J$4=WAC_IIN),0))*'Blend Sheet'!$J46,0) + IFERROR(INDEX(WAC_Item_Cost,MATCH(1,(K$1=WAC_District)*('Blend Sheet'!$K$4=WAC_IIN),0))*'Blend Sheet'!$K46,0) + IFERROR(INDEX(WAC_Item_Cost,MATCH(1,(K$1=WAC_District)*('Blend Sheet'!$L$4=WAC_IIN),0))*'Blend Sheet'!$L46,0) + IFERROR(INDEX(WAC_Item_Cost,MATCH(1,(K$1=WAC_District)*('Blend Sheet'!$M$4=WAC_IIN),0))*'Blend Sheet'!$M46,0) + IFERROR(INDEX(WAC_Item_Cost,MATCH(1,(K$1=WAC_District)*('Blend Sheet'!$N$4=WAC_IIN),0))*'Blend Sheet'!$N46,0) + IFERROR(INDEX(WAC_Item_Cost,MATCH(1,(K$1=WAC_District)*('Blend Sheet'!$O$4=WAC_IIN),0))*'Blend Sheet'!$O46,0) + IFERROR(INDEX(WAC_Item_Cost,MATCH(1,(K$1=WAC_District)*('Blend Sheet'!$P$4=WAC_IIN),0))*'Blend Sheet'!$P46,0) + IFERROR(INDEX(WAC_Item_Cost,MATCH(1,(K$1=WAC_District)*('Blend Sheet'!$Q$4=WAC_IIN),0))*'Blend Sheet'!$Q46,0) + IFERROR(INDEX(WAC_Item_Cost,MATCH(1,(K$1=WAC_District)*('Blend Sheet'!$R$4=WAC_IIN),0))*'Blend Sheet'!$R46,0) + IFERROR(INDEX(WAC_Item_Cost,MATCH(1,(K$1=WAC_District)*('Blend Sheet'!$S$4=WAC_IIN),0))*'Blend Sheet'!$S46,0) + IFERROR(INDEX(WAC_Item_Cost,MATCH(1,(K$1=WAC_District)*('Blend Sheet'!$T$4=WAC_IIN),0))*'Blend Sheet'!$T46,0) + IFERROR(INDEX(WAC_Item_Cost,MATCH(1,(K$1=WAC_District)*('Blend Sheet'!$U$4=WAC_IIN),0))*'Blend Sheet'!$U46,0) + IFERROR(INDEX(WAC_Item_Cost,MATCH(1,(K$1=WAC_District)*('Blend Sheet'!$V$4=WAC_IIN),0))*'Blend Sheet'!$V46,0) + IFERROR(INDEX(WAC_Item_Cost,MATCH(1,(K$1=WAC_District)*('Blend Sheet'!$W$4=WAC_IIN),0))*'Blend Sheet'!$W46,0) + IFERROR(INDEX(WAC_Item_Cost,MATCH(1,(K$1=WAC_District)*('Blend Sheet'!$X$4=WAC_IIN),0))*'Blend Sheet'!$X46,0) + IFERROR(INDEX(WAC_Item_Cost,MATCH(1,(K$1=WAC_District)*('Blend Sheet'!$Y$4=WAC_IIN),0))*'Blend Sheet'!$Y46,0) + IFERROR(INDEX(WAC_Item_Cost,MATCH(1,(K$1=WAC_District)*('Blend Sheet'!$Z$4=WAC_IIN),0))*'Blend Sheet'!$Z46,0) + IFERROR(INDEX(WAC_Item_Cost,MATCH(1,(K$1=WAC_District)*('Blend Sheet'!$AA$4=WAC_IIN),0))*'Blend Sheet'!$AA46,0) + IFERROR(INDEX(WAC_Item_Cost,MATCH(1,(K$1=WAC_District)*('Blend Sheet'!$AB$4=WAC_IIN),0))*'Blend Sheet'!$AB46,0) + IFERROR(INDEX(WAC_Item_Cost,MATCH(1,(K$1=WAC_District)*('Blend Sheet'!$AC$4=WAC_IIN),0))*'Blend Sheet'!$AC46,0) + IFERROR(INDEX(WAC_Item_Cost,MATCH(1,(K$1=WAC_District)*('Blend Sheet'!$AD$4=WAC_IIN),0))*'Blend Sheet'!$AD46,0) + IFERROR(INDEX(WAC_Item_Cost,MATCH(1,(K$1=WAC_District)*('Blend Sheet'!$AE$4=WAC_IIN),0))*'Blend Sheet'!$AE46,0) + IFERROR(INDEX(WAC_Item_Cost,MATCH(1,(K$1=WAC_District)*('Blend Sheet'!$AF$4=WAC_IIN),0))*'Blend Sheet'!$AF46,0) + IFERROR(INDEX(WAC_Item_Cost,MATCH(1,(K$1=WAC_District)*('Blend Sheet'!$AG$4=WAC_IIN),0))*'Blend Sheet'!$AG46,0) + IFERROR(INDEX(WAC_Item_Cost,MATCH(1,(K$1=WAC_District)*('Blend Sheet'!$AH$4=WAC_IIN),0))*'Blend Sheet'!$AH46,0) + IFERROR(INDEX(WAC_Item_Cost,MATCH(1,(K$1=WAC_District)*('Blend Sheet'!$AI$4=WAC_IIN),0))*'Blend Sheet'!$AI46,0) + IFERROR(INDEX(WAC_Item_Cost,MATCH(1,(K$1=WAC_District)*('Blend Sheet'!$AJ$4=WAC_IIN),0))*'Blend Sheet'!$AJ46,0) + IFERROR(INDEX(WAC_Item_Cost,MATCH(1,(K$1=WAC_District)*('Blend Sheet'!$AK$4=WAC_IIN),0))*'Blend Sheet'!$AK46,0) + IFERROR(INDEX(WAC_Item_Cost,MATCH(1,(K$1=WAC_District)*('Blend Sheet'!$AL$4=WAC_IIN),0))*'Blend Sheet'!$AL46,0) + IFERROR(INDEX(WAC_Item_Cost,MATCH(1,(K$1=WAC_District)*('Blend Sheet'!$AM$4=WAC_IIN),0))*'Blend Sheet'!$AM46,0) + IFERROR(INDEX(WAC_Item_Cost,MATCH(1,(K$1=WAC_District)*('Blend Sheet'!$AN$4=WAC_IIN),0))*'Blend Sheet'!$AN46,0) + IFERROR(INDEX(WAC_Item_Cost,MATCH(1,(K$1=WAC_District)*('Blend Sheet'!$AO$4=WAC_IIN),0))*'Blend Sheet'!$AO46,0) + IFERROR(INDEX(WAC_Item_Cost,MATCH(1,(K$1=WAC_District)*('Blend Sheet'!$AP$4=WAC_IIN),0))*'Blend Sheet'!$AP46/1000,0)</f>
        <v>79.175320047</v>
      </c>
      <c r="L43" s="245">
        <f t="array" ref="L43">IFERROR(INDEX(WAC_Item_Cost,MATCH(1,(L$1=WAC_District)*('Blend Sheet'!$C$4=WAC_IIN),0))*'Blend Sheet'!$C46/1000,0) + IFERROR(INDEX(WAC_Item_Cost,MATCH(1,(L$1=WAC_District)*('Blend Sheet'!$D$4=WAC_IIN),0))*'Blend Sheet'!$D46/1000,0) + IFERROR(INDEX(WAC_Item_Cost,MATCH(1,(L$1=WAC_District)*('Blend Sheet'!$E$4=WAC_IIN),0))*'Blend Sheet'!$E46/1000,0) + IFERROR(INDEX(WAC_Item_Cost,MATCH(1,(L$1=WAC_District)*('Blend Sheet'!$F$4=WAC_IIN),0))*'Blend Sheet'!$F46/1000,0)  + IFERROR(INDEX(WAC_Item_Cost,MATCH(1,(L$1=WAC_District)*('Blend Sheet'!$G$4=WAC_IIN),0))*'Blend Sheet'!$G46,0) + IFERROR(INDEX(WAC_Item_Cost,MATCH(1,(L$1=WAC_District)*('Blend Sheet'!$H$4=WAC_IIN),0))*'Blend Sheet'!$H46,0)  + IFERROR(INDEX(WAC_Item_Cost,MATCH(1,(L$1=WAC_District)*('Blend Sheet'!$I$4=WAC_IIN),0))*'Blend Sheet'!$I46,0) + IFERROR(INDEX(WAC_Item_Cost,MATCH(1,(L$1=WAC_District)*('Blend Sheet'!$J$4=WAC_IIN),0))*'Blend Sheet'!$J46,0) + IFERROR(INDEX(WAC_Item_Cost,MATCH(1,(L$1=WAC_District)*('Blend Sheet'!$K$4=WAC_IIN),0))*'Blend Sheet'!$K46,0) + IFERROR(INDEX(WAC_Item_Cost,MATCH(1,(L$1=WAC_District)*('Blend Sheet'!$L$4=WAC_IIN),0))*'Blend Sheet'!$L46,0) + IFERROR(INDEX(WAC_Item_Cost,MATCH(1,(L$1=WAC_District)*('Blend Sheet'!$M$4=WAC_IIN),0))*'Blend Sheet'!$M46,0) + IFERROR(INDEX(WAC_Item_Cost,MATCH(1,(L$1=WAC_District)*('Blend Sheet'!$N$4=WAC_IIN),0))*'Blend Sheet'!$N46,0) + IFERROR(INDEX(WAC_Item_Cost,MATCH(1,(L$1=WAC_District)*('Blend Sheet'!$O$4=WAC_IIN),0))*'Blend Sheet'!$O46,0) + IFERROR(INDEX(WAC_Item_Cost,MATCH(1,(L$1=WAC_District)*('Blend Sheet'!$P$4=WAC_IIN),0))*'Blend Sheet'!$P46,0) + IFERROR(INDEX(WAC_Item_Cost,MATCH(1,(L$1=WAC_District)*('Blend Sheet'!$Q$4=WAC_IIN),0))*'Blend Sheet'!$Q46,0) + IFERROR(INDEX(WAC_Item_Cost,MATCH(1,(L$1=WAC_District)*('Blend Sheet'!$R$4=WAC_IIN),0))*'Blend Sheet'!$R46,0) + IFERROR(INDEX(WAC_Item_Cost,MATCH(1,(L$1=WAC_District)*('Blend Sheet'!$S$4=WAC_IIN),0))*'Blend Sheet'!$S46,0) + IFERROR(INDEX(WAC_Item_Cost,MATCH(1,(L$1=WAC_District)*('Blend Sheet'!$T$4=WAC_IIN),0))*'Blend Sheet'!$T46,0) + IFERROR(INDEX(WAC_Item_Cost,MATCH(1,(L$1=WAC_District)*('Blend Sheet'!$U$4=WAC_IIN),0))*'Blend Sheet'!$U46,0) + IFERROR(INDEX(WAC_Item_Cost,MATCH(1,(L$1=WAC_District)*('Blend Sheet'!$V$4=WAC_IIN),0))*'Blend Sheet'!$V46,0) + IFERROR(INDEX(WAC_Item_Cost,MATCH(1,(L$1=WAC_District)*('Blend Sheet'!$W$4=WAC_IIN),0))*'Blend Sheet'!$W46,0) + IFERROR(INDEX(WAC_Item_Cost,MATCH(1,(L$1=WAC_District)*('Blend Sheet'!$X$4=WAC_IIN),0))*'Blend Sheet'!$X46,0) + IFERROR(INDEX(WAC_Item_Cost,MATCH(1,(L$1=WAC_District)*('Blend Sheet'!$Y$4=WAC_IIN),0))*'Blend Sheet'!$Y46,0) + IFERROR(INDEX(WAC_Item_Cost,MATCH(1,(L$1=WAC_District)*('Blend Sheet'!$Z$4=WAC_IIN),0))*'Blend Sheet'!$Z46,0) + IFERROR(INDEX(WAC_Item_Cost,MATCH(1,(L$1=WAC_District)*('Blend Sheet'!$AA$4=WAC_IIN),0))*'Blend Sheet'!$AA46,0) + IFERROR(INDEX(WAC_Item_Cost,MATCH(1,(L$1=WAC_District)*('Blend Sheet'!$AB$4=WAC_IIN),0))*'Blend Sheet'!$AB46,0) + IFERROR(INDEX(WAC_Item_Cost,MATCH(1,(L$1=WAC_District)*('Blend Sheet'!$AC$4=WAC_IIN),0))*'Blend Sheet'!$AC46,0) + IFERROR(INDEX(WAC_Item_Cost,MATCH(1,(L$1=WAC_District)*('Blend Sheet'!$AD$4=WAC_IIN),0))*'Blend Sheet'!$AD46,0) + IFERROR(INDEX(WAC_Item_Cost,MATCH(1,(L$1=WAC_District)*('Blend Sheet'!$AE$4=WAC_IIN),0))*'Blend Sheet'!$AE46,0) + IFERROR(INDEX(WAC_Item_Cost,MATCH(1,(L$1=WAC_District)*('Blend Sheet'!$AF$4=WAC_IIN),0))*'Blend Sheet'!$AF46,0) + IFERROR(INDEX(WAC_Item_Cost,MATCH(1,(L$1=WAC_District)*('Blend Sheet'!$AG$4=WAC_IIN),0))*'Blend Sheet'!$AG46,0) + IFERROR(INDEX(WAC_Item_Cost,MATCH(1,(L$1=WAC_District)*('Blend Sheet'!$AH$4=WAC_IIN),0))*'Blend Sheet'!$AH46,0) + IFERROR(INDEX(WAC_Item_Cost,MATCH(1,(L$1=WAC_District)*('Blend Sheet'!$AI$4=WAC_IIN),0))*'Blend Sheet'!$AI46,0) + IFERROR(INDEX(WAC_Item_Cost,MATCH(1,(L$1=WAC_District)*('Blend Sheet'!$AJ$4=WAC_IIN),0))*'Blend Sheet'!$AJ46,0) + IFERROR(INDEX(WAC_Item_Cost,MATCH(1,(L$1=WAC_District)*('Blend Sheet'!$AK$4=WAC_IIN),0))*'Blend Sheet'!$AK46,0) + IFERROR(INDEX(WAC_Item_Cost,MATCH(1,(L$1=WAC_District)*('Blend Sheet'!$AL$4=WAC_IIN),0))*'Blend Sheet'!$AL46,0) + IFERROR(INDEX(WAC_Item_Cost,MATCH(1,(L$1=WAC_District)*('Blend Sheet'!$AM$4=WAC_IIN),0))*'Blend Sheet'!$AM46,0) + IFERROR(INDEX(WAC_Item_Cost,MATCH(1,(L$1=WAC_District)*('Blend Sheet'!$AN$4=WAC_IIN),0))*'Blend Sheet'!$AN46,0) + IFERROR(INDEX(WAC_Item_Cost,MATCH(1,(L$1=WAC_District)*('Blend Sheet'!$AO$4=WAC_IIN),0))*'Blend Sheet'!$AO46,0) + IFERROR(INDEX(WAC_Item_Cost,MATCH(1,(L$1=WAC_District)*('Blend Sheet'!$AP$4=WAC_IIN),0))*'Blend Sheet'!$AP46/1000,0)</f>
        <v>87.469926399000002</v>
      </c>
    </row>
    <row r="44" spans="1:12" x14ac:dyDescent="0.25">
      <c r="A44" t="str">
        <f>'Blend Sheet'!A47</f>
        <v>iBond</v>
      </c>
      <c r="B44" s="245">
        <f t="array" ref="B44">IFERROR(INDEX(WAC_Item_Cost,MATCH(1,(B$1=WAC_District)*('Blend Sheet'!$C$4=WAC_IIN),0))*'Blend Sheet'!$C47/1000,0) + IFERROR(INDEX(WAC_Item_Cost,MATCH(1,(B$1=WAC_District)*('Blend Sheet'!$D$4=WAC_IIN),0))*'Blend Sheet'!$D47/1000,0) + IFERROR(INDEX(WAC_Item_Cost,MATCH(1,(B$1=WAC_District)*('Blend Sheet'!$E$4=WAC_IIN),0))*'Blend Sheet'!$E47/1000,0) + IFERROR(INDEX(WAC_Item_Cost,MATCH(1,(B$1=WAC_District)*('Blend Sheet'!$F$4=WAC_IIN),0))*'Blend Sheet'!$F47/1000,0)  + IFERROR(INDEX(WAC_Item_Cost,MATCH(1,(B$1=WAC_District)*('Blend Sheet'!$G$4=WAC_IIN),0))*'Blend Sheet'!$G47,0) + IFERROR(INDEX(WAC_Item_Cost,MATCH(1,(B$1=WAC_District)*('Blend Sheet'!$H$4=WAC_IIN),0))*'Blend Sheet'!$H47,0)  + IFERROR(INDEX(WAC_Item_Cost,MATCH(1,(B$1=WAC_District)*('Blend Sheet'!$I$4=WAC_IIN),0))*'Blend Sheet'!$I47,0) + IFERROR(INDEX(WAC_Item_Cost,MATCH(1,(B$1=WAC_District)*('Blend Sheet'!$J$4=WAC_IIN),0))*'Blend Sheet'!$J47,0) + IFERROR(INDEX(WAC_Item_Cost,MATCH(1,(B$1=WAC_District)*('Blend Sheet'!$K$4=WAC_IIN),0))*'Blend Sheet'!$K47,0) + IFERROR(INDEX(WAC_Item_Cost,MATCH(1,(B$1=WAC_District)*('Blend Sheet'!$L$4=WAC_IIN),0))*'Blend Sheet'!$L47,0) + IFERROR(INDEX(WAC_Item_Cost,MATCH(1,(B$1=WAC_District)*('Blend Sheet'!$M$4=WAC_IIN),0))*'Blend Sheet'!$M47,0) + IFERROR(INDEX(WAC_Item_Cost,MATCH(1,(B$1=WAC_District)*('Blend Sheet'!$N$4=WAC_IIN),0))*'Blend Sheet'!$N47,0) + IFERROR(INDEX(WAC_Item_Cost,MATCH(1,(B$1=WAC_District)*('Blend Sheet'!$O$4=WAC_IIN),0))*'Blend Sheet'!$O47,0) + IFERROR(INDEX(WAC_Item_Cost,MATCH(1,(B$1=WAC_District)*('Blend Sheet'!$P$4=WAC_IIN),0))*'Blend Sheet'!$P47,0) + IFERROR(INDEX(WAC_Item_Cost,MATCH(1,(B$1=WAC_District)*('Blend Sheet'!$Q$4=WAC_IIN),0))*'Blend Sheet'!$Q47,0) + IFERROR(INDEX(WAC_Item_Cost,MATCH(1,(B$1=WAC_District)*('Blend Sheet'!$R$4=WAC_IIN),0))*'Blend Sheet'!$R47,0) + IFERROR(INDEX(WAC_Item_Cost,MATCH(1,(B$1=WAC_District)*('Blend Sheet'!$S$4=WAC_IIN),0))*'Blend Sheet'!$S47,0) + IFERROR(INDEX(WAC_Item_Cost,MATCH(1,(B$1=WAC_District)*('Blend Sheet'!$T$4=WAC_IIN),0))*'Blend Sheet'!$T47,0) + IFERROR(INDEX(WAC_Item_Cost,MATCH(1,(B$1=WAC_District)*('Blend Sheet'!$U$4=WAC_IIN),0))*'Blend Sheet'!$U47,0) + IFERROR(INDEX(WAC_Item_Cost,MATCH(1,(B$1=WAC_District)*('Blend Sheet'!$V$4=WAC_IIN),0))*'Blend Sheet'!$V47,0) + IFERROR(INDEX(WAC_Item_Cost,MATCH(1,(B$1=WAC_District)*('Blend Sheet'!$W$4=WAC_IIN),0))*'Blend Sheet'!$W47,0) + IFERROR(INDEX(WAC_Item_Cost,MATCH(1,(B$1=WAC_District)*('Blend Sheet'!$X$4=WAC_IIN),0))*'Blend Sheet'!$X47,0) + IFERROR(INDEX(WAC_Item_Cost,MATCH(1,(B$1=WAC_District)*('Blend Sheet'!$Y$4=WAC_IIN),0))*'Blend Sheet'!$Y47,0) + IFERROR(INDEX(WAC_Item_Cost,MATCH(1,(B$1=WAC_District)*('Blend Sheet'!$Z$4=WAC_IIN),0))*'Blend Sheet'!$Z47,0) + IFERROR(INDEX(WAC_Item_Cost,MATCH(1,(B$1=WAC_District)*('Blend Sheet'!$AA$4=WAC_IIN),0))*'Blend Sheet'!$AA47,0) + IFERROR(INDEX(WAC_Item_Cost,MATCH(1,(B$1=WAC_District)*('Blend Sheet'!$AB$4=WAC_IIN),0))*'Blend Sheet'!$AB47,0) + IFERROR(INDEX(WAC_Item_Cost,MATCH(1,(B$1=WAC_District)*('Blend Sheet'!$AC$4=WAC_IIN),0))*'Blend Sheet'!$AC47,0) + IFERROR(INDEX(WAC_Item_Cost,MATCH(1,(B$1=WAC_District)*('Blend Sheet'!$AD$4=WAC_IIN),0))*'Blend Sheet'!$AD47,0) + IFERROR(INDEX(WAC_Item_Cost,MATCH(1,(B$1=WAC_District)*('Blend Sheet'!$AE$4=WAC_IIN),0))*'Blend Sheet'!$AE47,0) + IFERROR(INDEX(WAC_Item_Cost,MATCH(1,(B$1=WAC_District)*('Blend Sheet'!$AF$4=WAC_IIN),0))*'Blend Sheet'!$AF47,0) + IFERROR(INDEX(WAC_Item_Cost,MATCH(1,(B$1=WAC_District)*('Blend Sheet'!$AG$4=WAC_IIN),0))*'Blend Sheet'!$AG47,0) + IFERROR(INDEX(WAC_Item_Cost,MATCH(1,(B$1=WAC_District)*('Blend Sheet'!$AH$4=WAC_IIN),0))*'Blend Sheet'!$AH47,0) + IFERROR(INDEX(WAC_Item_Cost,MATCH(1,(B$1=WAC_District)*('Blend Sheet'!$AI$4=WAC_IIN),0))*'Blend Sheet'!$AI47,0) + IFERROR(INDEX(WAC_Item_Cost,MATCH(1,(B$1=WAC_District)*('Blend Sheet'!$AJ$4=WAC_IIN),0))*'Blend Sheet'!$AJ47,0) + IFERROR(INDEX(WAC_Item_Cost,MATCH(1,(B$1=WAC_District)*('Blend Sheet'!$AK$4=WAC_IIN),0))*'Blend Sheet'!$AK47,0) + IFERROR(INDEX(WAC_Item_Cost,MATCH(1,(B$1=WAC_District)*('Blend Sheet'!$AL$4=WAC_IIN),0))*'Blend Sheet'!$AL47,0) + IFERROR(INDEX(WAC_Item_Cost,MATCH(1,(B$1=WAC_District)*('Blend Sheet'!$AM$4=WAC_IIN),0))*'Blend Sheet'!$AM47,0) + IFERROR(INDEX(WAC_Item_Cost,MATCH(1,(B$1=WAC_District)*('Blend Sheet'!$AN$4=WAC_IIN),0))*'Blend Sheet'!$AN47,0) + IFERROR(INDEX(WAC_Item_Cost,MATCH(1,(B$1=WAC_District)*('Blend Sheet'!$AO$4=WAC_IIN),0))*'Blend Sheet'!$AO47,0) + IFERROR(INDEX(WAC_Item_Cost,MATCH(1,(B$1=WAC_District)*('Blend Sheet'!$AP$4=WAC_IIN),0))*'Blend Sheet'!$AP47/1000,0)</f>
        <v>185.20230377000001</v>
      </c>
      <c r="C44" s="245">
        <f t="array" ref="C44">IFERROR(INDEX(WAC_Item_Cost,MATCH(1,(C$1=WAC_District)*('Blend Sheet'!$C$4=WAC_IIN),0))*'Blend Sheet'!$C47/1000,0) + IFERROR(INDEX(WAC_Item_Cost,MATCH(1,(C$1=WAC_District)*('Blend Sheet'!$D$4=WAC_IIN),0))*'Blend Sheet'!$D47/1000,0) + IFERROR(INDEX(WAC_Item_Cost,MATCH(1,(C$1=WAC_District)*('Blend Sheet'!$E$4=WAC_IIN),0))*'Blend Sheet'!$E47/1000,0) + IFERROR(INDEX(WAC_Item_Cost,MATCH(1,(C$1=WAC_District)*('Blend Sheet'!$F$4=WAC_IIN),0))*'Blend Sheet'!$F47/1000,0)  + IFERROR(INDEX(WAC_Item_Cost,MATCH(1,(C$1=WAC_District)*('Blend Sheet'!$G$4=WAC_IIN),0))*'Blend Sheet'!$G47,0) + IFERROR(INDEX(WAC_Item_Cost,MATCH(1,(C$1=WAC_District)*('Blend Sheet'!$H$4=WAC_IIN),0))*'Blend Sheet'!$H47,0)  + IFERROR(INDEX(WAC_Item_Cost,MATCH(1,(C$1=WAC_District)*('Blend Sheet'!$I$4=WAC_IIN),0))*'Blend Sheet'!$I47,0) + IFERROR(INDEX(WAC_Item_Cost,MATCH(1,(C$1=WAC_District)*('Blend Sheet'!$J$4=WAC_IIN),0))*'Blend Sheet'!$J47,0) + IFERROR(INDEX(WAC_Item_Cost,MATCH(1,(C$1=WAC_District)*('Blend Sheet'!$K$4=WAC_IIN),0))*'Blend Sheet'!$K47,0) + IFERROR(INDEX(WAC_Item_Cost,MATCH(1,(C$1=WAC_District)*('Blend Sheet'!$L$4=WAC_IIN),0))*'Blend Sheet'!$L47,0) + IFERROR(INDEX(WAC_Item_Cost,MATCH(1,(C$1=WAC_District)*('Blend Sheet'!$M$4=WAC_IIN),0))*'Blend Sheet'!$M47,0) + IFERROR(INDEX(WAC_Item_Cost,MATCH(1,(C$1=WAC_District)*('Blend Sheet'!$N$4=WAC_IIN),0))*'Blend Sheet'!$N47,0) + IFERROR(INDEX(WAC_Item_Cost,MATCH(1,(C$1=WAC_District)*('Blend Sheet'!$O$4=WAC_IIN),0))*'Blend Sheet'!$O47,0) + IFERROR(INDEX(WAC_Item_Cost,MATCH(1,(C$1=WAC_District)*('Blend Sheet'!$P$4=WAC_IIN),0))*'Blend Sheet'!$P47,0) + IFERROR(INDEX(WAC_Item_Cost,MATCH(1,(C$1=WAC_District)*('Blend Sheet'!$Q$4=WAC_IIN),0))*'Blend Sheet'!$Q47,0) + IFERROR(INDEX(WAC_Item_Cost,MATCH(1,(C$1=WAC_District)*('Blend Sheet'!$R$4=WAC_IIN),0))*'Blend Sheet'!$R47,0) + IFERROR(INDEX(WAC_Item_Cost,MATCH(1,(C$1=WAC_District)*('Blend Sheet'!$S$4=WAC_IIN),0))*'Blend Sheet'!$S47,0) + IFERROR(INDEX(WAC_Item_Cost,MATCH(1,(C$1=WAC_District)*('Blend Sheet'!$T$4=WAC_IIN),0))*'Blend Sheet'!$T47,0) + IFERROR(INDEX(WAC_Item_Cost,MATCH(1,(C$1=WAC_District)*('Blend Sheet'!$U$4=WAC_IIN),0))*'Blend Sheet'!$U47,0) + IFERROR(INDEX(WAC_Item_Cost,MATCH(1,(C$1=WAC_District)*('Blend Sheet'!$V$4=WAC_IIN),0))*'Blend Sheet'!$V47,0) + IFERROR(INDEX(WAC_Item_Cost,MATCH(1,(C$1=WAC_District)*('Blend Sheet'!$W$4=WAC_IIN),0))*'Blend Sheet'!$W47,0) + IFERROR(INDEX(WAC_Item_Cost,MATCH(1,(C$1=WAC_District)*('Blend Sheet'!$X$4=WAC_IIN),0))*'Blend Sheet'!$X47,0) + IFERROR(INDEX(WAC_Item_Cost,MATCH(1,(C$1=WAC_District)*('Blend Sheet'!$Y$4=WAC_IIN),0))*'Blend Sheet'!$Y47,0) + IFERROR(INDEX(WAC_Item_Cost,MATCH(1,(C$1=WAC_District)*('Blend Sheet'!$Z$4=WAC_IIN),0))*'Blend Sheet'!$Z47,0) + IFERROR(INDEX(WAC_Item_Cost,MATCH(1,(C$1=WAC_District)*('Blend Sheet'!$AA$4=WAC_IIN),0))*'Blend Sheet'!$AA47,0) + IFERROR(INDEX(WAC_Item_Cost,MATCH(1,(C$1=WAC_District)*('Blend Sheet'!$AB$4=WAC_IIN),0))*'Blend Sheet'!$AB47,0) + IFERROR(INDEX(WAC_Item_Cost,MATCH(1,(C$1=WAC_District)*('Blend Sheet'!$AC$4=WAC_IIN),0))*'Blend Sheet'!$AC47,0) + IFERROR(INDEX(WAC_Item_Cost,MATCH(1,(C$1=WAC_District)*('Blend Sheet'!$AD$4=WAC_IIN),0))*'Blend Sheet'!$AD47,0) + IFERROR(INDEX(WAC_Item_Cost,MATCH(1,(C$1=WAC_District)*('Blend Sheet'!$AE$4=WAC_IIN),0))*'Blend Sheet'!$AE47,0) + IFERROR(INDEX(WAC_Item_Cost,MATCH(1,(C$1=WAC_District)*('Blend Sheet'!$AF$4=WAC_IIN),0))*'Blend Sheet'!$AF47,0) + IFERROR(INDEX(WAC_Item_Cost,MATCH(1,(C$1=WAC_District)*('Blend Sheet'!$AG$4=WAC_IIN),0))*'Blend Sheet'!$AG47,0) + IFERROR(INDEX(WAC_Item_Cost,MATCH(1,(C$1=WAC_District)*('Blend Sheet'!$AH$4=WAC_IIN),0))*'Blend Sheet'!$AH47,0) + IFERROR(INDEX(WAC_Item_Cost,MATCH(1,(C$1=WAC_District)*('Blend Sheet'!$AI$4=WAC_IIN),0))*'Blend Sheet'!$AI47,0) + IFERROR(INDEX(WAC_Item_Cost,MATCH(1,(C$1=WAC_District)*('Blend Sheet'!$AJ$4=WAC_IIN),0))*'Blend Sheet'!$AJ47,0) + IFERROR(INDEX(WAC_Item_Cost,MATCH(1,(C$1=WAC_District)*('Blend Sheet'!$AK$4=WAC_IIN),0))*'Blend Sheet'!$AK47,0) + IFERROR(INDEX(WAC_Item_Cost,MATCH(1,(C$1=WAC_District)*('Blend Sheet'!$AL$4=WAC_IIN),0))*'Blend Sheet'!$AL47,0) + IFERROR(INDEX(WAC_Item_Cost,MATCH(1,(C$1=WAC_District)*('Blend Sheet'!$AM$4=WAC_IIN),0))*'Blend Sheet'!$AM47,0) + IFERROR(INDEX(WAC_Item_Cost,MATCH(1,(C$1=WAC_District)*('Blend Sheet'!$AN$4=WAC_IIN),0))*'Blend Sheet'!$AN47,0) + IFERROR(INDEX(WAC_Item_Cost,MATCH(1,(C$1=WAC_District)*('Blend Sheet'!$AO$4=WAC_IIN),0))*'Blend Sheet'!$AO47,0) + IFERROR(INDEX(WAC_Item_Cost,MATCH(1,(C$1=WAC_District)*('Blend Sheet'!$AP$4=WAC_IIN),0))*'Blend Sheet'!$AP47/1000,0)</f>
        <v>238.28188141299998</v>
      </c>
      <c r="D44" s="245">
        <f t="array" ref="D44">IFERROR(INDEX(WAC_Item_Cost,MATCH(1,(D$1=WAC_District)*('Blend Sheet'!$C$4=WAC_IIN),0))*'Blend Sheet'!$C47/1000,0) + IFERROR(INDEX(WAC_Item_Cost,MATCH(1,(D$1=WAC_District)*('Blend Sheet'!$D$4=WAC_IIN),0))*'Blend Sheet'!$D47/1000,0) + IFERROR(INDEX(WAC_Item_Cost,MATCH(1,(D$1=WAC_District)*('Blend Sheet'!$E$4=WAC_IIN),0))*'Blend Sheet'!$E47/1000,0) + IFERROR(INDEX(WAC_Item_Cost,MATCH(1,(D$1=WAC_District)*('Blend Sheet'!$F$4=WAC_IIN),0))*'Blend Sheet'!$F47/1000,0)  + IFERROR(INDEX(WAC_Item_Cost,MATCH(1,(D$1=WAC_District)*('Blend Sheet'!$G$4=WAC_IIN),0))*'Blend Sheet'!$G47,0) + IFERROR(INDEX(WAC_Item_Cost,MATCH(1,(D$1=WAC_District)*('Blend Sheet'!$H$4=WAC_IIN),0))*'Blend Sheet'!$H47,0)  + IFERROR(INDEX(WAC_Item_Cost,MATCH(1,(D$1=WAC_District)*('Blend Sheet'!$I$4=WAC_IIN),0))*'Blend Sheet'!$I47,0) + IFERROR(INDEX(WAC_Item_Cost,MATCH(1,(D$1=WAC_District)*('Blend Sheet'!$J$4=WAC_IIN),0))*'Blend Sheet'!$J47,0) + IFERROR(INDEX(WAC_Item_Cost,MATCH(1,(D$1=WAC_District)*('Blend Sheet'!$K$4=WAC_IIN),0))*'Blend Sheet'!$K47,0) + IFERROR(INDEX(WAC_Item_Cost,MATCH(1,(D$1=WAC_District)*('Blend Sheet'!$L$4=WAC_IIN),0))*'Blend Sheet'!$L47,0) + IFERROR(INDEX(WAC_Item_Cost,MATCH(1,(D$1=WAC_District)*('Blend Sheet'!$M$4=WAC_IIN),0))*'Blend Sheet'!$M47,0) + IFERROR(INDEX(WAC_Item_Cost,MATCH(1,(D$1=WAC_District)*('Blend Sheet'!$N$4=WAC_IIN),0))*'Blend Sheet'!$N47,0) + IFERROR(INDEX(WAC_Item_Cost,MATCH(1,(D$1=WAC_District)*('Blend Sheet'!$O$4=WAC_IIN),0))*'Blend Sheet'!$O47,0) + IFERROR(INDEX(WAC_Item_Cost,MATCH(1,(D$1=WAC_District)*('Blend Sheet'!$P$4=WAC_IIN),0))*'Blend Sheet'!$P47,0) + IFERROR(INDEX(WAC_Item_Cost,MATCH(1,(D$1=WAC_District)*('Blend Sheet'!$Q$4=WAC_IIN),0))*'Blend Sheet'!$Q47,0) + IFERROR(INDEX(WAC_Item_Cost,MATCH(1,(D$1=WAC_District)*('Blend Sheet'!$R$4=WAC_IIN),0))*'Blend Sheet'!$R47,0) + IFERROR(INDEX(WAC_Item_Cost,MATCH(1,(D$1=WAC_District)*('Blend Sheet'!$S$4=WAC_IIN),0))*'Blend Sheet'!$S47,0) + IFERROR(INDEX(WAC_Item_Cost,MATCH(1,(D$1=WAC_District)*('Blend Sheet'!$T$4=WAC_IIN),0))*'Blend Sheet'!$T47,0) + IFERROR(INDEX(WAC_Item_Cost,MATCH(1,(D$1=WAC_District)*('Blend Sheet'!$U$4=WAC_IIN),0))*'Blend Sheet'!$U47,0) + IFERROR(INDEX(WAC_Item_Cost,MATCH(1,(D$1=WAC_District)*('Blend Sheet'!$V$4=WAC_IIN),0))*'Blend Sheet'!$V47,0) + IFERROR(INDEX(WAC_Item_Cost,MATCH(1,(D$1=WAC_District)*('Blend Sheet'!$W$4=WAC_IIN),0))*'Blend Sheet'!$W47,0) + IFERROR(INDEX(WAC_Item_Cost,MATCH(1,(D$1=WAC_District)*('Blend Sheet'!$X$4=WAC_IIN),0))*'Blend Sheet'!$X47,0) + IFERROR(INDEX(WAC_Item_Cost,MATCH(1,(D$1=WAC_District)*('Blend Sheet'!$Y$4=WAC_IIN),0))*'Blend Sheet'!$Y47,0) + IFERROR(INDEX(WAC_Item_Cost,MATCH(1,(D$1=WAC_District)*('Blend Sheet'!$Z$4=WAC_IIN),0))*'Blend Sheet'!$Z47,0) + IFERROR(INDEX(WAC_Item_Cost,MATCH(1,(D$1=WAC_District)*('Blend Sheet'!$AA$4=WAC_IIN),0))*'Blend Sheet'!$AA47,0) + IFERROR(INDEX(WAC_Item_Cost,MATCH(1,(D$1=WAC_District)*('Blend Sheet'!$AB$4=WAC_IIN),0))*'Blend Sheet'!$AB47,0) + IFERROR(INDEX(WAC_Item_Cost,MATCH(1,(D$1=WAC_District)*('Blend Sheet'!$AC$4=WAC_IIN),0))*'Blend Sheet'!$AC47,0) + IFERROR(INDEX(WAC_Item_Cost,MATCH(1,(D$1=WAC_District)*('Blend Sheet'!$AD$4=WAC_IIN),0))*'Blend Sheet'!$AD47,0) + IFERROR(INDEX(WAC_Item_Cost,MATCH(1,(D$1=WAC_District)*('Blend Sheet'!$AE$4=WAC_IIN),0))*'Blend Sheet'!$AE47,0) + IFERROR(INDEX(WAC_Item_Cost,MATCH(1,(D$1=WAC_District)*('Blend Sheet'!$AF$4=WAC_IIN),0))*'Blend Sheet'!$AF47,0) + IFERROR(INDEX(WAC_Item_Cost,MATCH(1,(D$1=WAC_District)*('Blend Sheet'!$AG$4=WAC_IIN),0))*'Blend Sheet'!$AG47,0) + IFERROR(INDEX(WAC_Item_Cost,MATCH(1,(D$1=WAC_District)*('Blend Sheet'!$AH$4=WAC_IIN),0))*'Blend Sheet'!$AH47,0) + IFERROR(INDEX(WAC_Item_Cost,MATCH(1,(D$1=WAC_District)*('Blend Sheet'!$AI$4=WAC_IIN),0))*'Blend Sheet'!$AI47,0) + IFERROR(INDEX(WAC_Item_Cost,MATCH(1,(D$1=WAC_District)*('Blend Sheet'!$AJ$4=WAC_IIN),0))*'Blend Sheet'!$AJ47,0) + IFERROR(INDEX(WAC_Item_Cost,MATCH(1,(D$1=WAC_District)*('Blend Sheet'!$AK$4=WAC_IIN),0))*'Blend Sheet'!$AK47,0) + IFERROR(INDEX(WAC_Item_Cost,MATCH(1,(D$1=WAC_District)*('Blend Sheet'!$AL$4=WAC_IIN),0))*'Blend Sheet'!$AL47,0) + IFERROR(INDEX(WAC_Item_Cost,MATCH(1,(D$1=WAC_District)*('Blend Sheet'!$AM$4=WAC_IIN),0))*'Blend Sheet'!$AM47,0) + IFERROR(INDEX(WAC_Item_Cost,MATCH(1,(D$1=WAC_District)*('Blend Sheet'!$AN$4=WAC_IIN),0))*'Blend Sheet'!$AN47,0) + IFERROR(INDEX(WAC_Item_Cost,MATCH(1,(D$1=WAC_District)*('Blend Sheet'!$AO$4=WAC_IIN),0))*'Blend Sheet'!$AO47,0) + IFERROR(INDEX(WAC_Item_Cost,MATCH(1,(D$1=WAC_District)*('Blend Sheet'!$AP$4=WAC_IIN),0))*'Blend Sheet'!$AP47/1000,0)</f>
        <v>235.433856144</v>
      </c>
      <c r="E44" s="245">
        <f t="array" ref="E44">IFERROR(INDEX(WAC_Item_Cost,MATCH(1,(E$1=WAC_District)*('Blend Sheet'!$C$4=WAC_IIN),0))*'Blend Sheet'!$C47/1000,0) + IFERROR(INDEX(WAC_Item_Cost,MATCH(1,(E$1=WAC_District)*('Blend Sheet'!$D$4=WAC_IIN),0))*'Blend Sheet'!$D47/1000,0) + IFERROR(INDEX(WAC_Item_Cost,MATCH(1,(E$1=WAC_District)*('Blend Sheet'!$E$4=WAC_IIN),0))*'Blend Sheet'!$E47/1000,0) + IFERROR(INDEX(WAC_Item_Cost,MATCH(1,(E$1=WAC_District)*('Blend Sheet'!$F$4=WAC_IIN),0))*'Blend Sheet'!$F47/1000,0)  + IFERROR(INDEX(WAC_Item_Cost,MATCH(1,(E$1=WAC_District)*('Blend Sheet'!$G$4=WAC_IIN),0))*'Blend Sheet'!$G47,0) + IFERROR(INDEX(WAC_Item_Cost,MATCH(1,(E$1=WAC_District)*('Blend Sheet'!$H$4=WAC_IIN),0))*'Blend Sheet'!$H47,0)  + IFERROR(INDEX(WAC_Item_Cost,MATCH(1,(E$1=WAC_District)*('Blend Sheet'!$I$4=WAC_IIN),0))*'Blend Sheet'!$I47,0) + IFERROR(INDEX(WAC_Item_Cost,MATCH(1,(E$1=WAC_District)*('Blend Sheet'!$J$4=WAC_IIN),0))*'Blend Sheet'!$J47,0) + IFERROR(INDEX(WAC_Item_Cost,MATCH(1,(E$1=WAC_District)*('Blend Sheet'!$K$4=WAC_IIN),0))*'Blend Sheet'!$K47,0) + IFERROR(INDEX(WAC_Item_Cost,MATCH(1,(E$1=WAC_District)*('Blend Sheet'!$L$4=WAC_IIN),0))*'Blend Sheet'!$L47,0) + IFERROR(INDEX(WAC_Item_Cost,MATCH(1,(E$1=WAC_District)*('Blend Sheet'!$M$4=WAC_IIN),0))*'Blend Sheet'!$M47,0) + IFERROR(INDEX(WAC_Item_Cost,MATCH(1,(E$1=WAC_District)*('Blend Sheet'!$N$4=WAC_IIN),0))*'Blend Sheet'!$N47,0) + IFERROR(INDEX(WAC_Item_Cost,MATCH(1,(E$1=WAC_District)*('Blend Sheet'!$O$4=WAC_IIN),0))*'Blend Sheet'!$O47,0) + IFERROR(INDEX(WAC_Item_Cost,MATCH(1,(E$1=WAC_District)*('Blend Sheet'!$P$4=WAC_IIN),0))*'Blend Sheet'!$P47,0) + IFERROR(INDEX(WAC_Item_Cost,MATCH(1,(E$1=WAC_District)*('Blend Sheet'!$Q$4=WAC_IIN),0))*'Blend Sheet'!$Q47,0) + IFERROR(INDEX(WAC_Item_Cost,MATCH(1,(E$1=WAC_District)*('Blend Sheet'!$R$4=WAC_IIN),0))*'Blend Sheet'!$R47,0) + IFERROR(INDEX(WAC_Item_Cost,MATCH(1,(E$1=WAC_District)*('Blend Sheet'!$S$4=WAC_IIN),0))*'Blend Sheet'!$S47,0) + IFERROR(INDEX(WAC_Item_Cost,MATCH(1,(E$1=WAC_District)*('Blend Sheet'!$T$4=WAC_IIN),0))*'Blend Sheet'!$T47,0) + IFERROR(INDEX(WAC_Item_Cost,MATCH(1,(E$1=WAC_District)*('Blend Sheet'!$U$4=WAC_IIN),0))*'Blend Sheet'!$U47,0) + IFERROR(INDEX(WAC_Item_Cost,MATCH(1,(E$1=WAC_District)*('Blend Sheet'!$V$4=WAC_IIN),0))*'Blend Sheet'!$V47,0) + IFERROR(INDEX(WAC_Item_Cost,MATCH(1,(E$1=WAC_District)*('Blend Sheet'!$W$4=WAC_IIN),0))*'Blend Sheet'!$W47,0) + IFERROR(INDEX(WAC_Item_Cost,MATCH(1,(E$1=WAC_District)*('Blend Sheet'!$X$4=WAC_IIN),0))*'Blend Sheet'!$X47,0) + IFERROR(INDEX(WAC_Item_Cost,MATCH(1,(E$1=WAC_District)*('Blend Sheet'!$Y$4=WAC_IIN),0))*'Blend Sheet'!$Y47,0) + IFERROR(INDEX(WAC_Item_Cost,MATCH(1,(E$1=WAC_District)*('Blend Sheet'!$Z$4=WAC_IIN),0))*'Blend Sheet'!$Z47,0) + IFERROR(INDEX(WAC_Item_Cost,MATCH(1,(E$1=WAC_District)*('Blend Sheet'!$AA$4=WAC_IIN),0))*'Blend Sheet'!$AA47,0) + IFERROR(INDEX(WAC_Item_Cost,MATCH(1,(E$1=WAC_District)*('Blend Sheet'!$AB$4=WAC_IIN),0))*'Blend Sheet'!$AB47,0) + IFERROR(INDEX(WAC_Item_Cost,MATCH(1,(E$1=WAC_District)*('Blend Sheet'!$AC$4=WAC_IIN),0))*'Blend Sheet'!$AC47,0) + IFERROR(INDEX(WAC_Item_Cost,MATCH(1,(E$1=WAC_District)*('Blend Sheet'!$AD$4=WAC_IIN),0))*'Blend Sheet'!$AD47,0) + IFERROR(INDEX(WAC_Item_Cost,MATCH(1,(E$1=WAC_District)*('Blend Sheet'!$AE$4=WAC_IIN),0))*'Blend Sheet'!$AE47,0) + IFERROR(INDEX(WAC_Item_Cost,MATCH(1,(E$1=WAC_District)*('Blend Sheet'!$AF$4=WAC_IIN),0))*'Blend Sheet'!$AF47,0) + IFERROR(INDEX(WAC_Item_Cost,MATCH(1,(E$1=WAC_District)*('Blend Sheet'!$AG$4=WAC_IIN),0))*'Blend Sheet'!$AG47,0) + IFERROR(INDEX(WAC_Item_Cost,MATCH(1,(E$1=WAC_District)*('Blend Sheet'!$AH$4=WAC_IIN),0))*'Blend Sheet'!$AH47,0) + IFERROR(INDEX(WAC_Item_Cost,MATCH(1,(E$1=WAC_District)*('Blend Sheet'!$AI$4=WAC_IIN),0))*'Blend Sheet'!$AI47,0) + IFERROR(INDEX(WAC_Item_Cost,MATCH(1,(E$1=WAC_District)*('Blend Sheet'!$AJ$4=WAC_IIN),0))*'Blend Sheet'!$AJ47,0) + IFERROR(INDEX(WAC_Item_Cost,MATCH(1,(E$1=WAC_District)*('Blend Sheet'!$AK$4=WAC_IIN),0))*'Blend Sheet'!$AK47,0) + IFERROR(INDEX(WAC_Item_Cost,MATCH(1,(E$1=WAC_District)*('Blend Sheet'!$AL$4=WAC_IIN),0))*'Blend Sheet'!$AL47,0) + IFERROR(INDEX(WAC_Item_Cost,MATCH(1,(E$1=WAC_District)*('Blend Sheet'!$AM$4=WAC_IIN),0))*'Blend Sheet'!$AM47,0) + IFERROR(INDEX(WAC_Item_Cost,MATCH(1,(E$1=WAC_District)*('Blend Sheet'!$AN$4=WAC_IIN),0))*'Blend Sheet'!$AN47,0) + IFERROR(INDEX(WAC_Item_Cost,MATCH(1,(E$1=WAC_District)*('Blend Sheet'!$AO$4=WAC_IIN),0))*'Blend Sheet'!$AO47,0) + IFERROR(INDEX(WAC_Item_Cost,MATCH(1,(E$1=WAC_District)*('Blend Sheet'!$AP$4=WAC_IIN),0))*'Blend Sheet'!$AP47/1000,0)</f>
        <v>266.45839002099996</v>
      </c>
      <c r="F44" s="245">
        <f t="array" ref="F44">IFERROR(INDEX(WAC_Item_Cost,MATCH(1,(F$1=WAC_District)*('Blend Sheet'!$C$4=WAC_IIN),0))*'Blend Sheet'!$C47/1000,0) + IFERROR(INDEX(WAC_Item_Cost,MATCH(1,(F$1=WAC_District)*('Blend Sheet'!$D$4=WAC_IIN),0))*'Blend Sheet'!$D47/1000,0) + IFERROR(INDEX(WAC_Item_Cost,MATCH(1,(F$1=WAC_District)*('Blend Sheet'!$E$4=WAC_IIN),0))*'Blend Sheet'!$E47/1000,0) + IFERROR(INDEX(WAC_Item_Cost,MATCH(1,(F$1=WAC_District)*('Blend Sheet'!$F$4=WAC_IIN),0))*'Blend Sheet'!$F47/1000,0)  + IFERROR(INDEX(WAC_Item_Cost,MATCH(1,(F$1=WAC_District)*('Blend Sheet'!$G$4=WAC_IIN),0))*'Blend Sheet'!$G47,0) + IFERROR(INDEX(WAC_Item_Cost,MATCH(1,(F$1=WAC_District)*('Blend Sheet'!$H$4=WAC_IIN),0))*'Blend Sheet'!$H47,0)  + IFERROR(INDEX(WAC_Item_Cost,MATCH(1,(F$1=WAC_District)*('Blend Sheet'!$I$4=WAC_IIN),0))*'Blend Sheet'!$I47,0) + IFERROR(INDEX(WAC_Item_Cost,MATCH(1,(F$1=WAC_District)*('Blend Sheet'!$J$4=WAC_IIN),0))*'Blend Sheet'!$J47,0) + IFERROR(INDEX(WAC_Item_Cost,MATCH(1,(F$1=WAC_District)*('Blend Sheet'!$K$4=WAC_IIN),0))*'Blend Sheet'!$K47,0) + IFERROR(INDEX(WAC_Item_Cost,MATCH(1,(F$1=WAC_District)*('Blend Sheet'!$L$4=WAC_IIN),0))*'Blend Sheet'!$L47,0) + IFERROR(INDEX(WAC_Item_Cost,MATCH(1,(F$1=WAC_District)*('Blend Sheet'!$M$4=WAC_IIN),0))*'Blend Sheet'!$M47,0) + IFERROR(INDEX(WAC_Item_Cost,MATCH(1,(F$1=WAC_District)*('Blend Sheet'!$N$4=WAC_IIN),0))*'Blend Sheet'!$N47,0) + IFERROR(INDEX(WAC_Item_Cost,MATCH(1,(F$1=WAC_District)*('Blend Sheet'!$O$4=WAC_IIN),0))*'Blend Sheet'!$O47,0) + IFERROR(INDEX(WAC_Item_Cost,MATCH(1,(F$1=WAC_District)*('Blend Sheet'!$P$4=WAC_IIN),0))*'Blend Sheet'!$P47,0) + IFERROR(INDEX(WAC_Item_Cost,MATCH(1,(F$1=WAC_District)*('Blend Sheet'!$Q$4=WAC_IIN),0))*'Blend Sheet'!$Q47,0) + IFERROR(INDEX(WAC_Item_Cost,MATCH(1,(F$1=WAC_District)*('Blend Sheet'!$R$4=WAC_IIN),0))*'Blend Sheet'!$R47,0) + IFERROR(INDEX(WAC_Item_Cost,MATCH(1,(F$1=WAC_District)*('Blend Sheet'!$S$4=WAC_IIN),0))*'Blend Sheet'!$S47,0) + IFERROR(INDEX(WAC_Item_Cost,MATCH(1,(F$1=WAC_District)*('Blend Sheet'!$T$4=WAC_IIN),0))*'Blend Sheet'!$T47,0) + IFERROR(INDEX(WAC_Item_Cost,MATCH(1,(F$1=WAC_District)*('Blend Sheet'!$U$4=WAC_IIN),0))*'Blend Sheet'!$U47,0) + IFERROR(INDEX(WAC_Item_Cost,MATCH(1,(F$1=WAC_District)*('Blend Sheet'!$V$4=WAC_IIN),0))*'Blend Sheet'!$V47,0) + IFERROR(INDEX(WAC_Item_Cost,MATCH(1,(F$1=WAC_District)*('Blend Sheet'!$W$4=WAC_IIN),0))*'Blend Sheet'!$W47,0) + IFERROR(INDEX(WAC_Item_Cost,MATCH(1,(F$1=WAC_District)*('Blend Sheet'!$X$4=WAC_IIN),0))*'Blend Sheet'!$X47,0) + IFERROR(INDEX(WAC_Item_Cost,MATCH(1,(F$1=WAC_District)*('Blend Sheet'!$Y$4=WAC_IIN),0))*'Blend Sheet'!$Y47,0) + IFERROR(INDEX(WAC_Item_Cost,MATCH(1,(F$1=WAC_District)*('Blend Sheet'!$Z$4=WAC_IIN),0))*'Blend Sheet'!$Z47,0) + IFERROR(INDEX(WAC_Item_Cost,MATCH(1,(F$1=WAC_District)*('Blend Sheet'!$AA$4=WAC_IIN),0))*'Blend Sheet'!$AA47,0) + IFERROR(INDEX(WAC_Item_Cost,MATCH(1,(F$1=WAC_District)*('Blend Sheet'!$AB$4=WAC_IIN),0))*'Blend Sheet'!$AB47,0) + IFERROR(INDEX(WAC_Item_Cost,MATCH(1,(F$1=WAC_District)*('Blend Sheet'!$AC$4=WAC_IIN),0))*'Blend Sheet'!$AC47,0) + IFERROR(INDEX(WAC_Item_Cost,MATCH(1,(F$1=WAC_District)*('Blend Sheet'!$AD$4=WAC_IIN),0))*'Blend Sheet'!$AD47,0) + IFERROR(INDEX(WAC_Item_Cost,MATCH(1,(F$1=WAC_District)*('Blend Sheet'!$AE$4=WAC_IIN),0))*'Blend Sheet'!$AE47,0) + IFERROR(INDEX(WAC_Item_Cost,MATCH(1,(F$1=WAC_District)*('Blend Sheet'!$AF$4=WAC_IIN),0))*'Blend Sheet'!$AF47,0) + IFERROR(INDEX(WAC_Item_Cost,MATCH(1,(F$1=WAC_District)*('Blend Sheet'!$AG$4=WAC_IIN),0))*'Blend Sheet'!$AG47,0) + IFERROR(INDEX(WAC_Item_Cost,MATCH(1,(F$1=WAC_District)*('Blend Sheet'!$AH$4=WAC_IIN),0))*'Blend Sheet'!$AH47,0) + IFERROR(INDEX(WAC_Item_Cost,MATCH(1,(F$1=WAC_District)*('Blend Sheet'!$AI$4=WAC_IIN),0))*'Blend Sheet'!$AI47,0) + IFERROR(INDEX(WAC_Item_Cost,MATCH(1,(F$1=WAC_District)*('Blend Sheet'!$AJ$4=WAC_IIN),0))*'Blend Sheet'!$AJ47,0) + IFERROR(INDEX(WAC_Item_Cost,MATCH(1,(F$1=WAC_District)*('Blend Sheet'!$AK$4=WAC_IIN),0))*'Blend Sheet'!$AK47,0) + IFERROR(INDEX(WAC_Item_Cost,MATCH(1,(F$1=WAC_District)*('Blend Sheet'!$AL$4=WAC_IIN),0))*'Blend Sheet'!$AL47,0) + IFERROR(INDEX(WAC_Item_Cost,MATCH(1,(F$1=WAC_District)*('Blend Sheet'!$AM$4=WAC_IIN),0))*'Blend Sheet'!$AM47,0) + IFERROR(INDEX(WAC_Item_Cost,MATCH(1,(F$1=WAC_District)*('Blend Sheet'!$AN$4=WAC_IIN),0))*'Blend Sheet'!$AN47,0) + IFERROR(INDEX(WAC_Item_Cost,MATCH(1,(F$1=WAC_District)*('Blend Sheet'!$AO$4=WAC_IIN),0))*'Blend Sheet'!$AO47,0) + IFERROR(INDEX(WAC_Item_Cost,MATCH(1,(F$1=WAC_District)*('Blend Sheet'!$AP$4=WAC_IIN),0))*'Blend Sheet'!$AP47/1000,0)</f>
        <v>248.30026687000003</v>
      </c>
      <c r="G44" s="245">
        <f t="array" ref="G44">IFERROR(INDEX(WAC_Item_Cost,MATCH(1,(G$1=WAC_District)*('Blend Sheet'!$C$4=WAC_IIN),0))*'Blend Sheet'!$C47/1000,0) + IFERROR(INDEX(WAC_Item_Cost,MATCH(1,(G$1=WAC_District)*('Blend Sheet'!$D$4=WAC_IIN),0))*'Blend Sheet'!$D47/1000,0) + IFERROR(INDEX(WAC_Item_Cost,MATCH(1,(G$1=WAC_District)*('Blend Sheet'!$E$4=WAC_IIN),0))*'Blend Sheet'!$E47/1000,0) + IFERROR(INDEX(WAC_Item_Cost,MATCH(1,(G$1=WAC_District)*('Blend Sheet'!$F$4=WAC_IIN),0))*'Blend Sheet'!$F47/1000,0)  + IFERROR(INDEX(WAC_Item_Cost,MATCH(1,(G$1=WAC_District)*('Blend Sheet'!$G$4=WAC_IIN),0))*'Blend Sheet'!$G47,0) + IFERROR(INDEX(WAC_Item_Cost,MATCH(1,(G$1=WAC_District)*('Blend Sheet'!$H$4=WAC_IIN),0))*'Blend Sheet'!$H47,0)  + IFERROR(INDEX(WAC_Item_Cost,MATCH(1,(G$1=WAC_District)*('Blend Sheet'!$I$4=WAC_IIN),0))*'Blend Sheet'!$I47,0) + IFERROR(INDEX(WAC_Item_Cost,MATCH(1,(G$1=WAC_District)*('Blend Sheet'!$J$4=WAC_IIN),0))*'Blend Sheet'!$J47,0) + IFERROR(INDEX(WAC_Item_Cost,MATCH(1,(G$1=WAC_District)*('Blend Sheet'!$K$4=WAC_IIN),0))*'Blend Sheet'!$K47,0) + IFERROR(INDEX(WAC_Item_Cost,MATCH(1,(G$1=WAC_District)*('Blend Sheet'!$L$4=WAC_IIN),0))*'Blend Sheet'!$L47,0) + IFERROR(INDEX(WAC_Item_Cost,MATCH(1,(G$1=WAC_District)*('Blend Sheet'!$M$4=WAC_IIN),0))*'Blend Sheet'!$M47,0) + IFERROR(INDEX(WAC_Item_Cost,MATCH(1,(G$1=WAC_District)*('Blend Sheet'!$N$4=WAC_IIN),0))*'Blend Sheet'!$N47,0) + IFERROR(INDEX(WAC_Item_Cost,MATCH(1,(G$1=WAC_District)*('Blend Sheet'!$O$4=WAC_IIN),0))*'Blend Sheet'!$O47,0) + IFERROR(INDEX(WAC_Item_Cost,MATCH(1,(G$1=WAC_District)*('Blend Sheet'!$P$4=WAC_IIN),0))*'Blend Sheet'!$P47,0) + IFERROR(INDEX(WAC_Item_Cost,MATCH(1,(G$1=WAC_District)*('Blend Sheet'!$Q$4=WAC_IIN),0))*'Blend Sheet'!$Q47,0) + IFERROR(INDEX(WAC_Item_Cost,MATCH(1,(G$1=WAC_District)*('Blend Sheet'!$R$4=WAC_IIN),0))*'Blend Sheet'!$R47,0) + IFERROR(INDEX(WAC_Item_Cost,MATCH(1,(G$1=WAC_District)*('Blend Sheet'!$S$4=WAC_IIN),0))*'Blend Sheet'!$S47,0) + IFERROR(INDEX(WAC_Item_Cost,MATCH(1,(G$1=WAC_District)*('Blend Sheet'!$T$4=WAC_IIN),0))*'Blend Sheet'!$T47,0) + IFERROR(INDEX(WAC_Item_Cost,MATCH(1,(G$1=WAC_District)*('Blend Sheet'!$U$4=WAC_IIN),0))*'Blend Sheet'!$U47,0) + IFERROR(INDEX(WAC_Item_Cost,MATCH(1,(G$1=WAC_District)*('Blend Sheet'!$V$4=WAC_IIN),0))*'Blend Sheet'!$V47,0) + IFERROR(INDEX(WAC_Item_Cost,MATCH(1,(G$1=WAC_District)*('Blend Sheet'!$W$4=WAC_IIN),0))*'Blend Sheet'!$W47,0) + IFERROR(INDEX(WAC_Item_Cost,MATCH(1,(G$1=WAC_District)*('Blend Sheet'!$X$4=WAC_IIN),0))*'Blend Sheet'!$X47,0) + IFERROR(INDEX(WAC_Item_Cost,MATCH(1,(G$1=WAC_District)*('Blend Sheet'!$Y$4=WAC_IIN),0))*'Blend Sheet'!$Y47,0) + IFERROR(INDEX(WAC_Item_Cost,MATCH(1,(G$1=WAC_District)*('Blend Sheet'!$Z$4=WAC_IIN),0))*'Blend Sheet'!$Z47,0) + IFERROR(INDEX(WAC_Item_Cost,MATCH(1,(G$1=WAC_District)*('Blend Sheet'!$AA$4=WAC_IIN),0))*'Blend Sheet'!$AA47,0) + IFERROR(INDEX(WAC_Item_Cost,MATCH(1,(G$1=WAC_District)*('Blend Sheet'!$AB$4=WAC_IIN),0))*'Blend Sheet'!$AB47,0) + IFERROR(INDEX(WAC_Item_Cost,MATCH(1,(G$1=WAC_District)*('Blend Sheet'!$AC$4=WAC_IIN),0))*'Blend Sheet'!$AC47,0) + IFERROR(INDEX(WAC_Item_Cost,MATCH(1,(G$1=WAC_District)*('Blend Sheet'!$AD$4=WAC_IIN),0))*'Blend Sheet'!$AD47,0) + IFERROR(INDEX(WAC_Item_Cost,MATCH(1,(G$1=WAC_District)*('Blend Sheet'!$AE$4=WAC_IIN),0))*'Blend Sheet'!$AE47,0) + IFERROR(INDEX(WAC_Item_Cost,MATCH(1,(G$1=WAC_District)*('Blend Sheet'!$AF$4=WAC_IIN),0))*'Blend Sheet'!$AF47,0) + IFERROR(INDEX(WAC_Item_Cost,MATCH(1,(G$1=WAC_District)*('Blend Sheet'!$AG$4=WAC_IIN),0))*'Blend Sheet'!$AG47,0) + IFERROR(INDEX(WAC_Item_Cost,MATCH(1,(G$1=WAC_District)*('Blend Sheet'!$AH$4=WAC_IIN),0))*'Blend Sheet'!$AH47,0) + IFERROR(INDEX(WAC_Item_Cost,MATCH(1,(G$1=WAC_District)*('Blend Sheet'!$AI$4=WAC_IIN),0))*'Blend Sheet'!$AI47,0) + IFERROR(INDEX(WAC_Item_Cost,MATCH(1,(G$1=WAC_District)*('Blend Sheet'!$AJ$4=WAC_IIN),0))*'Blend Sheet'!$AJ47,0) + IFERROR(INDEX(WAC_Item_Cost,MATCH(1,(G$1=WAC_District)*('Blend Sheet'!$AK$4=WAC_IIN),0))*'Blend Sheet'!$AK47,0) + IFERROR(INDEX(WAC_Item_Cost,MATCH(1,(G$1=WAC_District)*('Blend Sheet'!$AL$4=WAC_IIN),0))*'Blend Sheet'!$AL47,0) + IFERROR(INDEX(WAC_Item_Cost,MATCH(1,(G$1=WAC_District)*('Blend Sheet'!$AM$4=WAC_IIN),0))*'Blend Sheet'!$AM47,0) + IFERROR(INDEX(WAC_Item_Cost,MATCH(1,(G$1=WAC_District)*('Blend Sheet'!$AN$4=WAC_IIN),0))*'Blend Sheet'!$AN47,0) + IFERROR(INDEX(WAC_Item_Cost,MATCH(1,(G$1=WAC_District)*('Blend Sheet'!$AO$4=WAC_IIN),0))*'Blend Sheet'!$AO47,0) + IFERROR(INDEX(WAC_Item_Cost,MATCH(1,(G$1=WAC_District)*('Blend Sheet'!$AP$4=WAC_IIN),0))*'Blend Sheet'!$AP47/1000,0)</f>
        <v>224.90263346800003</v>
      </c>
      <c r="H44" s="245">
        <f t="array" ref="H44">IFERROR(INDEX(WAC_Item_Cost,MATCH(1,(H$1=WAC_District)*('Blend Sheet'!$C$4=WAC_IIN),0))*'Blend Sheet'!$C47/1000,0) + IFERROR(INDEX(WAC_Item_Cost,MATCH(1,(H$1=WAC_District)*('Blend Sheet'!$D$4=WAC_IIN),0))*'Blend Sheet'!$D47/1000,0) + IFERROR(INDEX(WAC_Item_Cost,MATCH(1,(H$1=WAC_District)*('Blend Sheet'!$E$4=WAC_IIN),0))*'Blend Sheet'!$E47/1000,0) + IFERROR(INDEX(WAC_Item_Cost,MATCH(1,(H$1=WAC_District)*('Blend Sheet'!$F$4=WAC_IIN),0))*'Blend Sheet'!$F47/1000,0)  + IFERROR(INDEX(WAC_Item_Cost,MATCH(1,(H$1=WAC_District)*('Blend Sheet'!$G$4=WAC_IIN),0))*'Blend Sheet'!$G47,0) + IFERROR(INDEX(WAC_Item_Cost,MATCH(1,(H$1=WAC_District)*('Blend Sheet'!$H$4=WAC_IIN),0))*'Blend Sheet'!$H47,0)  + IFERROR(INDEX(WAC_Item_Cost,MATCH(1,(H$1=WAC_District)*('Blend Sheet'!$I$4=WAC_IIN),0))*'Blend Sheet'!$I47,0) + IFERROR(INDEX(WAC_Item_Cost,MATCH(1,(H$1=WAC_District)*('Blend Sheet'!$J$4=WAC_IIN),0))*'Blend Sheet'!$J47,0) + IFERROR(INDEX(WAC_Item_Cost,MATCH(1,(H$1=WAC_District)*('Blend Sheet'!$K$4=WAC_IIN),0))*'Blend Sheet'!$K47,0) + IFERROR(INDEX(WAC_Item_Cost,MATCH(1,(H$1=WAC_District)*('Blend Sheet'!$L$4=WAC_IIN),0))*'Blend Sheet'!$L47,0) + IFERROR(INDEX(WAC_Item_Cost,MATCH(1,(H$1=WAC_District)*('Blend Sheet'!$M$4=WAC_IIN),0))*'Blend Sheet'!$M47,0) + IFERROR(INDEX(WAC_Item_Cost,MATCH(1,(H$1=WAC_District)*('Blend Sheet'!$N$4=WAC_IIN),0))*'Blend Sheet'!$N47,0) + IFERROR(INDEX(WAC_Item_Cost,MATCH(1,(H$1=WAC_District)*('Blend Sheet'!$O$4=WAC_IIN),0))*'Blend Sheet'!$O47,0) + IFERROR(INDEX(WAC_Item_Cost,MATCH(1,(H$1=WAC_District)*('Blend Sheet'!$P$4=WAC_IIN),0))*'Blend Sheet'!$P47,0) + IFERROR(INDEX(WAC_Item_Cost,MATCH(1,(H$1=WAC_District)*('Blend Sheet'!$Q$4=WAC_IIN),0))*'Blend Sheet'!$Q47,0) + IFERROR(INDEX(WAC_Item_Cost,MATCH(1,(H$1=WAC_District)*('Blend Sheet'!$R$4=WAC_IIN),0))*'Blend Sheet'!$R47,0) + IFERROR(INDEX(WAC_Item_Cost,MATCH(1,(H$1=WAC_District)*('Blend Sheet'!$S$4=WAC_IIN),0))*'Blend Sheet'!$S47,0) + IFERROR(INDEX(WAC_Item_Cost,MATCH(1,(H$1=WAC_District)*('Blend Sheet'!$T$4=WAC_IIN),0))*'Blend Sheet'!$T47,0) + IFERROR(INDEX(WAC_Item_Cost,MATCH(1,(H$1=WAC_District)*('Blend Sheet'!$U$4=WAC_IIN),0))*'Blend Sheet'!$U47,0) + IFERROR(INDEX(WAC_Item_Cost,MATCH(1,(H$1=WAC_District)*('Blend Sheet'!$V$4=WAC_IIN),0))*'Blend Sheet'!$V47,0) + IFERROR(INDEX(WAC_Item_Cost,MATCH(1,(H$1=WAC_District)*('Blend Sheet'!$W$4=WAC_IIN),0))*'Blend Sheet'!$W47,0) + IFERROR(INDEX(WAC_Item_Cost,MATCH(1,(H$1=WAC_District)*('Blend Sheet'!$X$4=WAC_IIN),0))*'Blend Sheet'!$X47,0) + IFERROR(INDEX(WAC_Item_Cost,MATCH(1,(H$1=WAC_District)*('Blend Sheet'!$Y$4=WAC_IIN),0))*'Blend Sheet'!$Y47,0) + IFERROR(INDEX(WAC_Item_Cost,MATCH(1,(H$1=WAC_District)*('Blend Sheet'!$Z$4=WAC_IIN),0))*'Blend Sheet'!$Z47,0) + IFERROR(INDEX(WAC_Item_Cost,MATCH(1,(H$1=WAC_District)*('Blend Sheet'!$AA$4=WAC_IIN),0))*'Blend Sheet'!$AA47,0) + IFERROR(INDEX(WAC_Item_Cost,MATCH(1,(H$1=WAC_District)*('Blend Sheet'!$AB$4=WAC_IIN),0))*'Blend Sheet'!$AB47,0) + IFERROR(INDEX(WAC_Item_Cost,MATCH(1,(H$1=WAC_District)*('Blend Sheet'!$AC$4=WAC_IIN),0))*'Blend Sheet'!$AC47,0) + IFERROR(INDEX(WAC_Item_Cost,MATCH(1,(H$1=WAC_District)*('Blend Sheet'!$AD$4=WAC_IIN),0))*'Blend Sheet'!$AD47,0) + IFERROR(INDEX(WAC_Item_Cost,MATCH(1,(H$1=WAC_District)*('Blend Sheet'!$AE$4=WAC_IIN),0))*'Blend Sheet'!$AE47,0) + IFERROR(INDEX(WAC_Item_Cost,MATCH(1,(H$1=WAC_District)*('Blend Sheet'!$AF$4=WAC_IIN),0))*'Blend Sheet'!$AF47,0) + IFERROR(INDEX(WAC_Item_Cost,MATCH(1,(H$1=WAC_District)*('Blend Sheet'!$AG$4=WAC_IIN),0))*'Blend Sheet'!$AG47,0) + IFERROR(INDEX(WAC_Item_Cost,MATCH(1,(H$1=WAC_District)*('Blend Sheet'!$AH$4=WAC_IIN),0))*'Blend Sheet'!$AH47,0) + IFERROR(INDEX(WAC_Item_Cost,MATCH(1,(H$1=WAC_District)*('Blend Sheet'!$AI$4=WAC_IIN),0))*'Blend Sheet'!$AI47,0) + IFERROR(INDEX(WAC_Item_Cost,MATCH(1,(H$1=WAC_District)*('Blend Sheet'!$AJ$4=WAC_IIN),0))*'Blend Sheet'!$AJ47,0) + IFERROR(INDEX(WAC_Item_Cost,MATCH(1,(H$1=WAC_District)*('Blend Sheet'!$AK$4=WAC_IIN),0))*'Blend Sheet'!$AK47,0) + IFERROR(INDEX(WAC_Item_Cost,MATCH(1,(H$1=WAC_District)*('Blend Sheet'!$AL$4=WAC_IIN),0))*'Blend Sheet'!$AL47,0) + IFERROR(INDEX(WAC_Item_Cost,MATCH(1,(H$1=WAC_District)*('Blend Sheet'!$AM$4=WAC_IIN),0))*'Blend Sheet'!$AM47,0) + IFERROR(INDEX(WAC_Item_Cost,MATCH(1,(H$1=WAC_District)*('Blend Sheet'!$AN$4=WAC_IIN),0))*'Blend Sheet'!$AN47,0) + IFERROR(INDEX(WAC_Item_Cost,MATCH(1,(H$1=WAC_District)*('Blend Sheet'!$AO$4=WAC_IIN),0))*'Blend Sheet'!$AO47,0) + IFERROR(INDEX(WAC_Item_Cost,MATCH(1,(H$1=WAC_District)*('Blend Sheet'!$AP$4=WAC_IIN),0))*'Blend Sheet'!$AP47/1000,0)</f>
        <v>216.95081060000001</v>
      </c>
      <c r="I44" s="245">
        <f t="array" ref="I44">IFERROR(INDEX(WAC_Item_Cost,MATCH(1,(I$1=WAC_District)*('Blend Sheet'!$C$4=WAC_IIN),0))*'Blend Sheet'!$C47/1000,0) + IFERROR(INDEX(WAC_Item_Cost,MATCH(1,(I$1=WAC_District)*('Blend Sheet'!$D$4=WAC_IIN),0))*'Blend Sheet'!$D47/1000,0) + IFERROR(INDEX(WAC_Item_Cost,MATCH(1,(I$1=WAC_District)*('Blend Sheet'!$E$4=WAC_IIN),0))*'Blend Sheet'!$E47/1000,0) + IFERROR(INDEX(WAC_Item_Cost,MATCH(1,(I$1=WAC_District)*('Blend Sheet'!$F$4=WAC_IIN),0))*'Blend Sheet'!$F47/1000,0)  + IFERROR(INDEX(WAC_Item_Cost,MATCH(1,(I$1=WAC_District)*('Blend Sheet'!$G$4=WAC_IIN),0))*'Blend Sheet'!$G47,0) + IFERROR(INDEX(WAC_Item_Cost,MATCH(1,(I$1=WAC_District)*('Blend Sheet'!$H$4=WAC_IIN),0))*'Blend Sheet'!$H47,0)  + IFERROR(INDEX(WAC_Item_Cost,MATCH(1,(I$1=WAC_District)*('Blend Sheet'!$I$4=WAC_IIN),0))*'Blend Sheet'!$I47,0) + IFERROR(INDEX(WAC_Item_Cost,MATCH(1,(I$1=WAC_District)*('Blend Sheet'!$J$4=WAC_IIN),0))*'Blend Sheet'!$J47,0) + IFERROR(INDEX(WAC_Item_Cost,MATCH(1,(I$1=WAC_District)*('Blend Sheet'!$K$4=WAC_IIN),0))*'Blend Sheet'!$K47,0) + IFERROR(INDEX(WAC_Item_Cost,MATCH(1,(I$1=WAC_District)*('Blend Sheet'!$L$4=WAC_IIN),0))*'Blend Sheet'!$L47,0) + IFERROR(INDEX(WAC_Item_Cost,MATCH(1,(I$1=WAC_District)*('Blend Sheet'!$M$4=WAC_IIN),0))*'Blend Sheet'!$M47,0) + IFERROR(INDEX(WAC_Item_Cost,MATCH(1,(I$1=WAC_District)*('Blend Sheet'!$N$4=WAC_IIN),0))*'Blend Sheet'!$N47,0) + IFERROR(INDEX(WAC_Item_Cost,MATCH(1,(I$1=WAC_District)*('Blend Sheet'!$O$4=WAC_IIN),0))*'Blend Sheet'!$O47,0) + IFERROR(INDEX(WAC_Item_Cost,MATCH(1,(I$1=WAC_District)*('Blend Sheet'!$P$4=WAC_IIN),0))*'Blend Sheet'!$P47,0) + IFERROR(INDEX(WAC_Item_Cost,MATCH(1,(I$1=WAC_District)*('Blend Sheet'!$Q$4=WAC_IIN),0))*'Blend Sheet'!$Q47,0) + IFERROR(INDEX(WAC_Item_Cost,MATCH(1,(I$1=WAC_District)*('Blend Sheet'!$R$4=WAC_IIN),0))*'Blend Sheet'!$R47,0) + IFERROR(INDEX(WAC_Item_Cost,MATCH(1,(I$1=WAC_District)*('Blend Sheet'!$S$4=WAC_IIN),0))*'Blend Sheet'!$S47,0) + IFERROR(INDEX(WAC_Item_Cost,MATCH(1,(I$1=WAC_District)*('Blend Sheet'!$T$4=WAC_IIN),0))*'Blend Sheet'!$T47,0) + IFERROR(INDEX(WAC_Item_Cost,MATCH(1,(I$1=WAC_District)*('Blend Sheet'!$U$4=WAC_IIN),0))*'Blend Sheet'!$U47,0) + IFERROR(INDEX(WAC_Item_Cost,MATCH(1,(I$1=WAC_District)*('Blend Sheet'!$V$4=WAC_IIN),0))*'Blend Sheet'!$V47,0) + IFERROR(INDEX(WAC_Item_Cost,MATCH(1,(I$1=WAC_District)*('Blend Sheet'!$W$4=WAC_IIN),0))*'Blend Sheet'!$W47,0) + IFERROR(INDEX(WAC_Item_Cost,MATCH(1,(I$1=WAC_District)*('Blend Sheet'!$X$4=WAC_IIN),0))*'Blend Sheet'!$X47,0) + IFERROR(INDEX(WAC_Item_Cost,MATCH(1,(I$1=WAC_District)*('Blend Sheet'!$Y$4=WAC_IIN),0))*'Blend Sheet'!$Y47,0) + IFERROR(INDEX(WAC_Item_Cost,MATCH(1,(I$1=WAC_District)*('Blend Sheet'!$Z$4=WAC_IIN),0))*'Blend Sheet'!$Z47,0) + IFERROR(INDEX(WAC_Item_Cost,MATCH(1,(I$1=WAC_District)*('Blend Sheet'!$AA$4=WAC_IIN),0))*'Blend Sheet'!$AA47,0) + IFERROR(INDEX(WAC_Item_Cost,MATCH(1,(I$1=WAC_District)*('Blend Sheet'!$AB$4=WAC_IIN),0))*'Blend Sheet'!$AB47,0) + IFERROR(INDEX(WAC_Item_Cost,MATCH(1,(I$1=WAC_District)*('Blend Sheet'!$AC$4=WAC_IIN),0))*'Blend Sheet'!$AC47,0) + IFERROR(INDEX(WAC_Item_Cost,MATCH(1,(I$1=WAC_District)*('Blend Sheet'!$AD$4=WAC_IIN),0))*'Blend Sheet'!$AD47,0) + IFERROR(INDEX(WAC_Item_Cost,MATCH(1,(I$1=WAC_District)*('Blend Sheet'!$AE$4=WAC_IIN),0))*'Blend Sheet'!$AE47,0) + IFERROR(INDEX(WAC_Item_Cost,MATCH(1,(I$1=WAC_District)*('Blend Sheet'!$AF$4=WAC_IIN),0))*'Blend Sheet'!$AF47,0) + IFERROR(INDEX(WAC_Item_Cost,MATCH(1,(I$1=WAC_District)*('Blend Sheet'!$AG$4=WAC_IIN),0))*'Blend Sheet'!$AG47,0) + IFERROR(INDEX(WAC_Item_Cost,MATCH(1,(I$1=WAC_District)*('Blend Sheet'!$AH$4=WAC_IIN),0))*'Blend Sheet'!$AH47,0) + IFERROR(INDEX(WAC_Item_Cost,MATCH(1,(I$1=WAC_District)*('Blend Sheet'!$AI$4=WAC_IIN),0))*'Blend Sheet'!$AI47,0) + IFERROR(INDEX(WAC_Item_Cost,MATCH(1,(I$1=WAC_District)*('Blend Sheet'!$AJ$4=WAC_IIN),0))*'Blend Sheet'!$AJ47,0) + IFERROR(INDEX(WAC_Item_Cost,MATCH(1,(I$1=WAC_District)*('Blend Sheet'!$AK$4=WAC_IIN),0))*'Blend Sheet'!$AK47,0) + IFERROR(INDEX(WAC_Item_Cost,MATCH(1,(I$1=WAC_District)*('Blend Sheet'!$AL$4=WAC_IIN),0))*'Blend Sheet'!$AL47,0) + IFERROR(INDEX(WAC_Item_Cost,MATCH(1,(I$1=WAC_District)*('Blend Sheet'!$AM$4=WAC_IIN),0))*'Blend Sheet'!$AM47,0) + IFERROR(INDEX(WAC_Item_Cost,MATCH(1,(I$1=WAC_District)*('Blend Sheet'!$AN$4=WAC_IIN),0))*'Blend Sheet'!$AN47,0) + IFERROR(INDEX(WAC_Item_Cost,MATCH(1,(I$1=WAC_District)*('Blend Sheet'!$AO$4=WAC_IIN),0))*'Blend Sheet'!$AO47,0) + IFERROR(INDEX(WAC_Item_Cost,MATCH(1,(I$1=WAC_District)*('Blend Sheet'!$AP$4=WAC_IIN),0))*'Blend Sheet'!$AP47/1000,0)</f>
        <v>225.57236277999999</v>
      </c>
      <c r="J44" s="245">
        <f t="array" ref="J44">IFERROR(INDEX(WAC_Item_Cost,MATCH(1,(J$1=WAC_District)*('Blend Sheet'!$C$4=WAC_IIN),0))*'Blend Sheet'!$C47/1000,0) + IFERROR(INDEX(WAC_Item_Cost,MATCH(1,(J$1=WAC_District)*('Blend Sheet'!$D$4=WAC_IIN),0))*'Blend Sheet'!$D47/1000,0) + IFERROR(INDEX(WAC_Item_Cost,MATCH(1,(J$1=WAC_District)*('Blend Sheet'!$E$4=WAC_IIN),0))*'Blend Sheet'!$E47/1000,0) + IFERROR(INDEX(WAC_Item_Cost,MATCH(1,(J$1=WAC_District)*('Blend Sheet'!$F$4=WAC_IIN),0))*'Blend Sheet'!$F47/1000,0)  + IFERROR(INDEX(WAC_Item_Cost,MATCH(1,(J$1=WAC_District)*('Blend Sheet'!$G$4=WAC_IIN),0))*'Blend Sheet'!$G47,0) + IFERROR(INDEX(WAC_Item_Cost,MATCH(1,(J$1=WAC_District)*('Blend Sheet'!$H$4=WAC_IIN),0))*'Blend Sheet'!$H47,0)  + IFERROR(INDEX(WAC_Item_Cost,MATCH(1,(J$1=WAC_District)*('Blend Sheet'!$I$4=WAC_IIN),0))*'Blend Sheet'!$I47,0) + IFERROR(INDEX(WAC_Item_Cost,MATCH(1,(J$1=WAC_District)*('Blend Sheet'!$J$4=WAC_IIN),0))*'Blend Sheet'!$J47,0) + IFERROR(INDEX(WAC_Item_Cost,MATCH(1,(J$1=WAC_District)*('Blend Sheet'!$K$4=WAC_IIN),0))*'Blend Sheet'!$K47,0) + IFERROR(INDEX(WAC_Item_Cost,MATCH(1,(J$1=WAC_District)*('Blend Sheet'!$L$4=WAC_IIN),0))*'Blend Sheet'!$L47,0) + IFERROR(INDEX(WAC_Item_Cost,MATCH(1,(J$1=WAC_District)*('Blend Sheet'!$M$4=WAC_IIN),0))*'Blend Sheet'!$M47,0) + IFERROR(INDEX(WAC_Item_Cost,MATCH(1,(J$1=WAC_District)*('Blend Sheet'!$N$4=WAC_IIN),0))*'Blend Sheet'!$N47,0) + IFERROR(INDEX(WAC_Item_Cost,MATCH(1,(J$1=WAC_District)*('Blend Sheet'!$O$4=WAC_IIN),0))*'Blend Sheet'!$O47,0) + IFERROR(INDEX(WAC_Item_Cost,MATCH(1,(J$1=WAC_District)*('Blend Sheet'!$P$4=WAC_IIN),0))*'Blend Sheet'!$P47,0) + IFERROR(INDEX(WAC_Item_Cost,MATCH(1,(J$1=WAC_District)*('Blend Sheet'!$Q$4=WAC_IIN),0))*'Blend Sheet'!$Q47,0) + IFERROR(INDEX(WAC_Item_Cost,MATCH(1,(J$1=WAC_District)*('Blend Sheet'!$R$4=WAC_IIN),0))*'Blend Sheet'!$R47,0) + IFERROR(INDEX(WAC_Item_Cost,MATCH(1,(J$1=WAC_District)*('Blend Sheet'!$S$4=WAC_IIN),0))*'Blend Sheet'!$S47,0) + IFERROR(INDEX(WAC_Item_Cost,MATCH(1,(J$1=WAC_District)*('Blend Sheet'!$T$4=WAC_IIN),0))*'Blend Sheet'!$T47,0) + IFERROR(INDEX(WAC_Item_Cost,MATCH(1,(J$1=WAC_District)*('Blend Sheet'!$U$4=WAC_IIN),0))*'Blend Sheet'!$U47,0) + IFERROR(INDEX(WAC_Item_Cost,MATCH(1,(J$1=WAC_District)*('Blend Sheet'!$V$4=WAC_IIN),0))*'Blend Sheet'!$V47,0) + IFERROR(INDEX(WAC_Item_Cost,MATCH(1,(J$1=WAC_District)*('Blend Sheet'!$W$4=WAC_IIN),0))*'Blend Sheet'!$W47,0) + IFERROR(INDEX(WAC_Item_Cost,MATCH(1,(J$1=WAC_District)*('Blend Sheet'!$X$4=WAC_IIN),0))*'Blend Sheet'!$X47,0) + IFERROR(INDEX(WAC_Item_Cost,MATCH(1,(J$1=WAC_District)*('Blend Sheet'!$Y$4=WAC_IIN),0))*'Blend Sheet'!$Y47,0) + IFERROR(INDEX(WAC_Item_Cost,MATCH(1,(J$1=WAC_District)*('Blend Sheet'!$Z$4=WAC_IIN),0))*'Blend Sheet'!$Z47,0) + IFERROR(INDEX(WAC_Item_Cost,MATCH(1,(J$1=WAC_District)*('Blend Sheet'!$AA$4=WAC_IIN),0))*'Blend Sheet'!$AA47,0) + IFERROR(INDEX(WAC_Item_Cost,MATCH(1,(J$1=WAC_District)*('Blend Sheet'!$AB$4=WAC_IIN),0))*'Blend Sheet'!$AB47,0) + IFERROR(INDEX(WAC_Item_Cost,MATCH(1,(J$1=WAC_District)*('Blend Sheet'!$AC$4=WAC_IIN),0))*'Blend Sheet'!$AC47,0) + IFERROR(INDEX(WAC_Item_Cost,MATCH(1,(J$1=WAC_District)*('Blend Sheet'!$AD$4=WAC_IIN),0))*'Blend Sheet'!$AD47,0) + IFERROR(INDEX(WAC_Item_Cost,MATCH(1,(J$1=WAC_District)*('Blend Sheet'!$AE$4=WAC_IIN),0))*'Blend Sheet'!$AE47,0) + IFERROR(INDEX(WAC_Item_Cost,MATCH(1,(J$1=WAC_District)*('Blend Sheet'!$AF$4=WAC_IIN),0))*'Blend Sheet'!$AF47,0) + IFERROR(INDEX(WAC_Item_Cost,MATCH(1,(J$1=WAC_District)*('Blend Sheet'!$AG$4=WAC_IIN),0))*'Blend Sheet'!$AG47,0) + IFERROR(INDEX(WAC_Item_Cost,MATCH(1,(J$1=WAC_District)*('Blend Sheet'!$AH$4=WAC_IIN),0))*'Blend Sheet'!$AH47,0) + IFERROR(INDEX(WAC_Item_Cost,MATCH(1,(J$1=WAC_District)*('Blend Sheet'!$AI$4=WAC_IIN),0))*'Blend Sheet'!$AI47,0) + IFERROR(INDEX(WAC_Item_Cost,MATCH(1,(J$1=WAC_District)*('Blend Sheet'!$AJ$4=WAC_IIN),0))*'Blend Sheet'!$AJ47,0) + IFERROR(INDEX(WAC_Item_Cost,MATCH(1,(J$1=WAC_District)*('Blend Sheet'!$AK$4=WAC_IIN),0))*'Blend Sheet'!$AK47,0) + IFERROR(INDEX(WAC_Item_Cost,MATCH(1,(J$1=WAC_District)*('Blend Sheet'!$AL$4=WAC_IIN),0))*'Blend Sheet'!$AL47,0) + IFERROR(INDEX(WAC_Item_Cost,MATCH(1,(J$1=WAC_District)*('Blend Sheet'!$AM$4=WAC_IIN),0))*'Blend Sheet'!$AM47,0) + IFERROR(INDEX(WAC_Item_Cost,MATCH(1,(J$1=WAC_District)*('Blend Sheet'!$AN$4=WAC_IIN),0))*'Blend Sheet'!$AN47,0) + IFERROR(INDEX(WAC_Item_Cost,MATCH(1,(J$1=WAC_District)*('Blend Sheet'!$AO$4=WAC_IIN),0))*'Blend Sheet'!$AO47,0) + IFERROR(INDEX(WAC_Item_Cost,MATCH(1,(J$1=WAC_District)*('Blend Sheet'!$AP$4=WAC_IIN),0))*'Blend Sheet'!$AP47/1000,0)</f>
        <v>227.889137605</v>
      </c>
      <c r="K44" s="245">
        <f t="array" ref="K44">IFERROR(INDEX(WAC_Item_Cost,MATCH(1,(K$1=WAC_District)*('Blend Sheet'!$C$4=WAC_IIN),0))*'Blend Sheet'!$C47/1000,0) + IFERROR(INDEX(WAC_Item_Cost,MATCH(1,(K$1=WAC_District)*('Blend Sheet'!$D$4=WAC_IIN),0))*'Blend Sheet'!$D47/1000,0) + IFERROR(INDEX(WAC_Item_Cost,MATCH(1,(K$1=WAC_District)*('Blend Sheet'!$E$4=WAC_IIN),0))*'Blend Sheet'!$E47/1000,0) + IFERROR(INDEX(WAC_Item_Cost,MATCH(1,(K$1=WAC_District)*('Blend Sheet'!$F$4=WAC_IIN),0))*'Blend Sheet'!$F47/1000,0)  + IFERROR(INDEX(WAC_Item_Cost,MATCH(1,(K$1=WAC_District)*('Blend Sheet'!$G$4=WAC_IIN),0))*'Blend Sheet'!$G47,0) + IFERROR(INDEX(WAC_Item_Cost,MATCH(1,(K$1=WAC_District)*('Blend Sheet'!$H$4=WAC_IIN),0))*'Blend Sheet'!$H47,0)  + IFERROR(INDEX(WAC_Item_Cost,MATCH(1,(K$1=WAC_District)*('Blend Sheet'!$I$4=WAC_IIN),0))*'Blend Sheet'!$I47,0) + IFERROR(INDEX(WAC_Item_Cost,MATCH(1,(K$1=WAC_District)*('Blend Sheet'!$J$4=WAC_IIN),0))*'Blend Sheet'!$J47,0) + IFERROR(INDEX(WAC_Item_Cost,MATCH(1,(K$1=WAC_District)*('Blend Sheet'!$K$4=WAC_IIN),0))*'Blend Sheet'!$K47,0) + IFERROR(INDEX(WAC_Item_Cost,MATCH(1,(K$1=WAC_District)*('Blend Sheet'!$L$4=WAC_IIN),0))*'Blend Sheet'!$L47,0) + IFERROR(INDEX(WAC_Item_Cost,MATCH(1,(K$1=WAC_District)*('Blend Sheet'!$M$4=WAC_IIN),0))*'Blend Sheet'!$M47,0) + IFERROR(INDEX(WAC_Item_Cost,MATCH(1,(K$1=WAC_District)*('Blend Sheet'!$N$4=WAC_IIN),0))*'Blend Sheet'!$N47,0) + IFERROR(INDEX(WAC_Item_Cost,MATCH(1,(K$1=WAC_District)*('Blend Sheet'!$O$4=WAC_IIN),0))*'Blend Sheet'!$O47,0) + IFERROR(INDEX(WAC_Item_Cost,MATCH(1,(K$1=WAC_District)*('Blend Sheet'!$P$4=WAC_IIN),0))*'Blend Sheet'!$P47,0) + IFERROR(INDEX(WAC_Item_Cost,MATCH(1,(K$1=WAC_District)*('Blend Sheet'!$Q$4=WAC_IIN),0))*'Blend Sheet'!$Q47,0) + IFERROR(INDEX(WAC_Item_Cost,MATCH(1,(K$1=WAC_District)*('Blend Sheet'!$R$4=WAC_IIN),0))*'Blend Sheet'!$R47,0) + IFERROR(INDEX(WAC_Item_Cost,MATCH(1,(K$1=WAC_District)*('Blend Sheet'!$S$4=WAC_IIN),0))*'Blend Sheet'!$S47,0) + IFERROR(INDEX(WAC_Item_Cost,MATCH(1,(K$1=WAC_District)*('Blend Sheet'!$T$4=WAC_IIN),0))*'Blend Sheet'!$T47,0) + IFERROR(INDEX(WAC_Item_Cost,MATCH(1,(K$1=WAC_District)*('Blend Sheet'!$U$4=WAC_IIN),0))*'Blend Sheet'!$U47,0) + IFERROR(INDEX(WAC_Item_Cost,MATCH(1,(K$1=WAC_District)*('Blend Sheet'!$V$4=WAC_IIN),0))*'Blend Sheet'!$V47,0) + IFERROR(INDEX(WAC_Item_Cost,MATCH(1,(K$1=WAC_District)*('Blend Sheet'!$W$4=WAC_IIN),0))*'Blend Sheet'!$W47,0) + IFERROR(INDEX(WAC_Item_Cost,MATCH(1,(K$1=WAC_District)*('Blend Sheet'!$X$4=WAC_IIN),0))*'Blend Sheet'!$X47,0) + IFERROR(INDEX(WAC_Item_Cost,MATCH(1,(K$1=WAC_District)*('Blend Sheet'!$Y$4=WAC_IIN),0))*'Blend Sheet'!$Y47,0) + IFERROR(INDEX(WAC_Item_Cost,MATCH(1,(K$1=WAC_District)*('Blend Sheet'!$Z$4=WAC_IIN),0))*'Blend Sheet'!$Z47,0) + IFERROR(INDEX(WAC_Item_Cost,MATCH(1,(K$1=WAC_District)*('Blend Sheet'!$AA$4=WAC_IIN),0))*'Blend Sheet'!$AA47,0) + IFERROR(INDEX(WAC_Item_Cost,MATCH(1,(K$1=WAC_District)*('Blend Sheet'!$AB$4=WAC_IIN),0))*'Blend Sheet'!$AB47,0) + IFERROR(INDEX(WAC_Item_Cost,MATCH(1,(K$1=WAC_District)*('Blend Sheet'!$AC$4=WAC_IIN),0))*'Blend Sheet'!$AC47,0) + IFERROR(INDEX(WAC_Item_Cost,MATCH(1,(K$1=WAC_District)*('Blend Sheet'!$AD$4=WAC_IIN),0))*'Blend Sheet'!$AD47,0) + IFERROR(INDEX(WAC_Item_Cost,MATCH(1,(K$1=WAC_District)*('Blend Sheet'!$AE$4=WAC_IIN),0))*'Blend Sheet'!$AE47,0) + IFERROR(INDEX(WAC_Item_Cost,MATCH(1,(K$1=WAC_District)*('Blend Sheet'!$AF$4=WAC_IIN),0))*'Blend Sheet'!$AF47,0) + IFERROR(INDEX(WAC_Item_Cost,MATCH(1,(K$1=WAC_District)*('Blend Sheet'!$AG$4=WAC_IIN),0))*'Blend Sheet'!$AG47,0) + IFERROR(INDEX(WAC_Item_Cost,MATCH(1,(K$1=WAC_District)*('Blend Sheet'!$AH$4=WAC_IIN),0))*'Blend Sheet'!$AH47,0) + IFERROR(INDEX(WAC_Item_Cost,MATCH(1,(K$1=WAC_District)*('Blend Sheet'!$AI$4=WAC_IIN),0))*'Blend Sheet'!$AI47,0) + IFERROR(INDEX(WAC_Item_Cost,MATCH(1,(K$1=WAC_District)*('Blend Sheet'!$AJ$4=WAC_IIN),0))*'Blend Sheet'!$AJ47,0) + IFERROR(INDEX(WAC_Item_Cost,MATCH(1,(K$1=WAC_District)*('Blend Sheet'!$AK$4=WAC_IIN),0))*'Blend Sheet'!$AK47,0) + IFERROR(INDEX(WAC_Item_Cost,MATCH(1,(K$1=WAC_District)*('Blend Sheet'!$AL$4=WAC_IIN),0))*'Blend Sheet'!$AL47,0) + IFERROR(INDEX(WAC_Item_Cost,MATCH(1,(K$1=WAC_District)*('Blend Sheet'!$AM$4=WAC_IIN),0))*'Blend Sheet'!$AM47,0) + IFERROR(INDEX(WAC_Item_Cost,MATCH(1,(K$1=WAC_District)*('Blend Sheet'!$AN$4=WAC_IIN),0))*'Blend Sheet'!$AN47,0) + IFERROR(INDEX(WAC_Item_Cost,MATCH(1,(K$1=WAC_District)*('Blend Sheet'!$AO$4=WAC_IIN),0))*'Blend Sheet'!$AO47,0) + IFERROR(INDEX(WAC_Item_Cost,MATCH(1,(K$1=WAC_District)*('Blend Sheet'!$AP$4=WAC_IIN),0))*'Blend Sheet'!$AP47/1000,0)</f>
        <v>22.34834</v>
      </c>
      <c r="L44" s="245">
        <f t="array" ref="L44">IFERROR(INDEX(WAC_Item_Cost,MATCH(1,(L$1=WAC_District)*('Blend Sheet'!$C$4=WAC_IIN),0))*'Blend Sheet'!$C47/1000,0) + IFERROR(INDEX(WAC_Item_Cost,MATCH(1,(L$1=WAC_District)*('Blend Sheet'!$D$4=WAC_IIN),0))*'Blend Sheet'!$D47/1000,0) + IFERROR(INDEX(WAC_Item_Cost,MATCH(1,(L$1=WAC_District)*('Blend Sheet'!$E$4=WAC_IIN),0))*'Blend Sheet'!$E47/1000,0) + IFERROR(INDEX(WAC_Item_Cost,MATCH(1,(L$1=WAC_District)*('Blend Sheet'!$F$4=WAC_IIN),0))*'Blend Sheet'!$F47/1000,0)  + IFERROR(INDEX(WAC_Item_Cost,MATCH(1,(L$1=WAC_District)*('Blend Sheet'!$G$4=WAC_IIN),0))*'Blend Sheet'!$G47,0) + IFERROR(INDEX(WAC_Item_Cost,MATCH(1,(L$1=WAC_District)*('Blend Sheet'!$H$4=WAC_IIN),0))*'Blend Sheet'!$H47,0)  + IFERROR(INDEX(WAC_Item_Cost,MATCH(1,(L$1=WAC_District)*('Blend Sheet'!$I$4=WAC_IIN),0))*'Blend Sheet'!$I47,0) + IFERROR(INDEX(WAC_Item_Cost,MATCH(1,(L$1=WAC_District)*('Blend Sheet'!$J$4=WAC_IIN),0))*'Blend Sheet'!$J47,0) + IFERROR(INDEX(WAC_Item_Cost,MATCH(1,(L$1=WAC_District)*('Blend Sheet'!$K$4=WAC_IIN),0))*'Blend Sheet'!$K47,0) + IFERROR(INDEX(WAC_Item_Cost,MATCH(1,(L$1=WAC_District)*('Blend Sheet'!$L$4=WAC_IIN),0))*'Blend Sheet'!$L47,0) + IFERROR(INDEX(WAC_Item_Cost,MATCH(1,(L$1=WAC_District)*('Blend Sheet'!$M$4=WAC_IIN),0))*'Blend Sheet'!$M47,0) + IFERROR(INDEX(WAC_Item_Cost,MATCH(1,(L$1=WAC_District)*('Blend Sheet'!$N$4=WAC_IIN),0))*'Blend Sheet'!$N47,0) + IFERROR(INDEX(WAC_Item_Cost,MATCH(1,(L$1=WAC_District)*('Blend Sheet'!$O$4=WAC_IIN),0))*'Blend Sheet'!$O47,0) + IFERROR(INDEX(WAC_Item_Cost,MATCH(1,(L$1=WAC_District)*('Blend Sheet'!$P$4=WAC_IIN),0))*'Blend Sheet'!$P47,0) + IFERROR(INDEX(WAC_Item_Cost,MATCH(1,(L$1=WAC_District)*('Blend Sheet'!$Q$4=WAC_IIN),0))*'Blend Sheet'!$Q47,0) + IFERROR(INDEX(WAC_Item_Cost,MATCH(1,(L$1=WAC_District)*('Blend Sheet'!$R$4=WAC_IIN),0))*'Blend Sheet'!$R47,0) + IFERROR(INDEX(WAC_Item_Cost,MATCH(1,(L$1=WAC_District)*('Blend Sheet'!$S$4=WAC_IIN),0))*'Blend Sheet'!$S47,0) + IFERROR(INDEX(WAC_Item_Cost,MATCH(1,(L$1=WAC_District)*('Blend Sheet'!$T$4=WAC_IIN),0))*'Blend Sheet'!$T47,0) + IFERROR(INDEX(WAC_Item_Cost,MATCH(1,(L$1=WAC_District)*('Blend Sheet'!$U$4=WAC_IIN),0))*'Blend Sheet'!$U47,0) + IFERROR(INDEX(WAC_Item_Cost,MATCH(1,(L$1=WAC_District)*('Blend Sheet'!$V$4=WAC_IIN),0))*'Blend Sheet'!$V47,0) + IFERROR(INDEX(WAC_Item_Cost,MATCH(1,(L$1=WAC_District)*('Blend Sheet'!$W$4=WAC_IIN),0))*'Blend Sheet'!$W47,0) + IFERROR(INDEX(WAC_Item_Cost,MATCH(1,(L$1=WAC_District)*('Blend Sheet'!$X$4=WAC_IIN),0))*'Blend Sheet'!$X47,0) + IFERROR(INDEX(WAC_Item_Cost,MATCH(1,(L$1=WAC_District)*('Blend Sheet'!$Y$4=WAC_IIN),0))*'Blend Sheet'!$Y47,0) + IFERROR(INDEX(WAC_Item_Cost,MATCH(1,(L$1=WAC_District)*('Blend Sheet'!$Z$4=WAC_IIN),0))*'Blend Sheet'!$Z47,0) + IFERROR(INDEX(WAC_Item_Cost,MATCH(1,(L$1=WAC_District)*('Blend Sheet'!$AA$4=WAC_IIN),0))*'Blend Sheet'!$AA47,0) + IFERROR(INDEX(WAC_Item_Cost,MATCH(1,(L$1=WAC_District)*('Blend Sheet'!$AB$4=WAC_IIN),0))*'Blend Sheet'!$AB47,0) + IFERROR(INDEX(WAC_Item_Cost,MATCH(1,(L$1=WAC_District)*('Blend Sheet'!$AC$4=WAC_IIN),0))*'Blend Sheet'!$AC47,0) + IFERROR(INDEX(WAC_Item_Cost,MATCH(1,(L$1=WAC_District)*('Blend Sheet'!$AD$4=WAC_IIN),0))*'Blend Sheet'!$AD47,0) + IFERROR(INDEX(WAC_Item_Cost,MATCH(1,(L$1=WAC_District)*('Blend Sheet'!$AE$4=WAC_IIN),0))*'Blend Sheet'!$AE47,0) + IFERROR(INDEX(WAC_Item_Cost,MATCH(1,(L$1=WAC_District)*('Blend Sheet'!$AF$4=WAC_IIN),0))*'Blend Sheet'!$AF47,0) + IFERROR(INDEX(WAC_Item_Cost,MATCH(1,(L$1=WAC_District)*('Blend Sheet'!$AG$4=WAC_IIN),0))*'Blend Sheet'!$AG47,0) + IFERROR(INDEX(WAC_Item_Cost,MATCH(1,(L$1=WAC_District)*('Blend Sheet'!$AH$4=WAC_IIN),0))*'Blend Sheet'!$AH47,0) + IFERROR(INDEX(WAC_Item_Cost,MATCH(1,(L$1=WAC_District)*('Blend Sheet'!$AI$4=WAC_IIN),0))*'Blend Sheet'!$AI47,0) + IFERROR(INDEX(WAC_Item_Cost,MATCH(1,(L$1=WAC_District)*('Blend Sheet'!$AJ$4=WAC_IIN),0))*'Blend Sheet'!$AJ47,0) + IFERROR(INDEX(WAC_Item_Cost,MATCH(1,(L$1=WAC_District)*('Blend Sheet'!$AK$4=WAC_IIN),0))*'Blend Sheet'!$AK47,0) + IFERROR(INDEX(WAC_Item_Cost,MATCH(1,(L$1=WAC_District)*('Blend Sheet'!$AL$4=WAC_IIN),0))*'Blend Sheet'!$AL47,0) + IFERROR(INDEX(WAC_Item_Cost,MATCH(1,(L$1=WAC_District)*('Blend Sheet'!$AM$4=WAC_IIN),0))*'Blend Sheet'!$AM47,0) + IFERROR(INDEX(WAC_Item_Cost,MATCH(1,(L$1=WAC_District)*('Blend Sheet'!$AN$4=WAC_IIN),0))*'Blend Sheet'!$AN47,0) + IFERROR(INDEX(WAC_Item_Cost,MATCH(1,(L$1=WAC_District)*('Blend Sheet'!$AO$4=WAC_IIN),0))*'Blend Sheet'!$AO47,0) + IFERROR(INDEX(WAC_Item_Cost,MATCH(1,(L$1=WAC_District)*('Blend Sheet'!$AP$4=WAC_IIN),0))*'Blend Sheet'!$AP47/1000,0)</f>
        <v>22.392775999999998</v>
      </c>
    </row>
    <row r="45" spans="1:12" x14ac:dyDescent="0.25">
      <c r="A45" t="str">
        <f>'Blend Sheet'!A48</f>
        <v>iGain (SK) NOT SUPPORTED</v>
      </c>
      <c r="B45" s="245">
        <f t="array" ref="B45">IFERROR(INDEX(WAC_Item_Cost,MATCH(1,(B$1=WAC_District)*('Blend Sheet'!$C$4=WAC_IIN),0))*'Blend Sheet'!$C48/1000,0) + IFERROR(INDEX(WAC_Item_Cost,MATCH(1,(B$1=WAC_District)*('Blend Sheet'!$D$4=WAC_IIN),0))*'Blend Sheet'!$D48/1000,0) + IFERROR(INDEX(WAC_Item_Cost,MATCH(1,(B$1=WAC_District)*('Blend Sheet'!$E$4=WAC_IIN),0))*'Blend Sheet'!$E48/1000,0) + IFERROR(INDEX(WAC_Item_Cost,MATCH(1,(B$1=WAC_District)*('Blend Sheet'!$F$4=WAC_IIN),0))*'Blend Sheet'!$F48/1000,0)  + IFERROR(INDEX(WAC_Item_Cost,MATCH(1,(B$1=WAC_District)*('Blend Sheet'!$G$4=WAC_IIN),0))*'Blend Sheet'!$G48,0) + IFERROR(INDEX(WAC_Item_Cost,MATCH(1,(B$1=WAC_District)*('Blend Sheet'!$H$4=WAC_IIN),0))*'Blend Sheet'!$H48,0)  + IFERROR(INDEX(WAC_Item_Cost,MATCH(1,(B$1=WAC_District)*('Blend Sheet'!$I$4=WAC_IIN),0))*'Blend Sheet'!$I48,0) + IFERROR(INDEX(WAC_Item_Cost,MATCH(1,(B$1=WAC_District)*('Blend Sheet'!$J$4=WAC_IIN),0))*'Blend Sheet'!$J48,0) + IFERROR(INDEX(WAC_Item_Cost,MATCH(1,(B$1=WAC_District)*('Blend Sheet'!$K$4=WAC_IIN),0))*'Blend Sheet'!$K48,0) + IFERROR(INDEX(WAC_Item_Cost,MATCH(1,(B$1=WAC_District)*('Blend Sheet'!$L$4=WAC_IIN),0))*'Blend Sheet'!$L48,0) + IFERROR(INDEX(WAC_Item_Cost,MATCH(1,(B$1=WAC_District)*('Blend Sheet'!$M$4=WAC_IIN),0))*'Blend Sheet'!$M48,0) + IFERROR(INDEX(WAC_Item_Cost,MATCH(1,(B$1=WAC_District)*('Blend Sheet'!$N$4=WAC_IIN),0))*'Blend Sheet'!$N48,0) + IFERROR(INDEX(WAC_Item_Cost,MATCH(1,(B$1=WAC_District)*('Blend Sheet'!$O$4=WAC_IIN),0))*'Blend Sheet'!$O48,0) + IFERROR(INDEX(WAC_Item_Cost,MATCH(1,(B$1=WAC_District)*('Blend Sheet'!$P$4=WAC_IIN),0))*'Blend Sheet'!$P48,0) + IFERROR(INDEX(WAC_Item_Cost,MATCH(1,(B$1=WAC_District)*('Blend Sheet'!$Q$4=WAC_IIN),0))*'Blend Sheet'!$Q48,0) + IFERROR(INDEX(WAC_Item_Cost,MATCH(1,(B$1=WAC_District)*('Blend Sheet'!$R$4=WAC_IIN),0))*'Blend Sheet'!$R48,0) + IFERROR(INDEX(WAC_Item_Cost,MATCH(1,(B$1=WAC_District)*('Blend Sheet'!$S$4=WAC_IIN),0))*'Blend Sheet'!$S48,0) + IFERROR(INDEX(WAC_Item_Cost,MATCH(1,(B$1=WAC_District)*('Blend Sheet'!$T$4=WAC_IIN),0))*'Blend Sheet'!$T48,0) + IFERROR(INDEX(WAC_Item_Cost,MATCH(1,(B$1=WAC_District)*('Blend Sheet'!$U$4=WAC_IIN),0))*'Blend Sheet'!$U48,0) + IFERROR(INDEX(WAC_Item_Cost,MATCH(1,(B$1=WAC_District)*('Blend Sheet'!$V$4=WAC_IIN),0))*'Blend Sheet'!$V48,0) + IFERROR(INDEX(WAC_Item_Cost,MATCH(1,(B$1=WAC_District)*('Blend Sheet'!$W$4=WAC_IIN),0))*'Blend Sheet'!$W48,0) + IFERROR(INDEX(WAC_Item_Cost,MATCH(1,(B$1=WAC_District)*('Blend Sheet'!$X$4=WAC_IIN),0))*'Blend Sheet'!$X48,0) + IFERROR(INDEX(WAC_Item_Cost,MATCH(1,(B$1=WAC_District)*('Blend Sheet'!$Y$4=WAC_IIN),0))*'Blend Sheet'!$Y48,0) + IFERROR(INDEX(WAC_Item_Cost,MATCH(1,(B$1=WAC_District)*('Blend Sheet'!$Z$4=WAC_IIN),0))*'Blend Sheet'!$Z48,0) + IFERROR(INDEX(WAC_Item_Cost,MATCH(1,(B$1=WAC_District)*('Blend Sheet'!$AA$4=WAC_IIN),0))*'Blend Sheet'!$AA48,0) + IFERROR(INDEX(WAC_Item_Cost,MATCH(1,(B$1=WAC_District)*('Blend Sheet'!$AB$4=WAC_IIN),0))*'Blend Sheet'!$AB48,0) + IFERROR(INDEX(WAC_Item_Cost,MATCH(1,(B$1=WAC_District)*('Blend Sheet'!$AC$4=WAC_IIN),0))*'Blend Sheet'!$AC48,0) + IFERROR(INDEX(WAC_Item_Cost,MATCH(1,(B$1=WAC_District)*('Blend Sheet'!$AD$4=WAC_IIN),0))*'Blend Sheet'!$AD48,0) + IFERROR(INDEX(WAC_Item_Cost,MATCH(1,(B$1=WAC_District)*('Blend Sheet'!$AE$4=WAC_IIN),0))*'Blend Sheet'!$AE48,0) + IFERROR(INDEX(WAC_Item_Cost,MATCH(1,(B$1=WAC_District)*('Blend Sheet'!$AF$4=WAC_IIN),0))*'Blend Sheet'!$AF48,0) + IFERROR(INDEX(WAC_Item_Cost,MATCH(1,(B$1=WAC_District)*('Blend Sheet'!$AG$4=WAC_IIN),0))*'Blend Sheet'!$AG48,0) + IFERROR(INDEX(WAC_Item_Cost,MATCH(1,(B$1=WAC_District)*('Blend Sheet'!$AH$4=WAC_IIN),0))*'Blend Sheet'!$AH48,0) + IFERROR(INDEX(WAC_Item_Cost,MATCH(1,(B$1=WAC_District)*('Blend Sheet'!$AI$4=WAC_IIN),0))*'Blend Sheet'!$AI48,0) + IFERROR(INDEX(WAC_Item_Cost,MATCH(1,(B$1=WAC_District)*('Blend Sheet'!$AJ$4=WAC_IIN),0))*'Blend Sheet'!$AJ48,0) + IFERROR(INDEX(WAC_Item_Cost,MATCH(1,(B$1=WAC_District)*('Blend Sheet'!$AK$4=WAC_IIN),0))*'Blend Sheet'!$AK48,0) + IFERROR(INDEX(WAC_Item_Cost,MATCH(1,(B$1=WAC_District)*('Blend Sheet'!$AL$4=WAC_IIN),0))*'Blend Sheet'!$AL48,0) + IFERROR(INDEX(WAC_Item_Cost,MATCH(1,(B$1=WAC_District)*('Blend Sheet'!$AM$4=WAC_IIN),0))*'Blend Sheet'!$AM48,0) + IFERROR(INDEX(WAC_Item_Cost,MATCH(1,(B$1=WAC_District)*('Blend Sheet'!$AN$4=WAC_IIN),0))*'Blend Sheet'!$AN48,0) + IFERROR(INDEX(WAC_Item_Cost,MATCH(1,(B$1=WAC_District)*('Blend Sheet'!$AO$4=WAC_IIN),0))*'Blend Sheet'!$AO48,0) + IFERROR(INDEX(WAC_Item_Cost,MATCH(1,(B$1=WAC_District)*('Blend Sheet'!$AP$4=WAC_IIN),0))*'Blend Sheet'!$AP48/1000,0)</f>
        <v>127.67923454000001</v>
      </c>
      <c r="C45" s="245">
        <f t="array" ref="C45">IFERROR(INDEX(WAC_Item_Cost,MATCH(1,(C$1=WAC_District)*('Blend Sheet'!$C$4=WAC_IIN),0))*'Blend Sheet'!$C48/1000,0) + IFERROR(INDEX(WAC_Item_Cost,MATCH(1,(C$1=WAC_District)*('Blend Sheet'!$D$4=WAC_IIN),0))*'Blend Sheet'!$D48/1000,0) + IFERROR(INDEX(WAC_Item_Cost,MATCH(1,(C$1=WAC_District)*('Blend Sheet'!$E$4=WAC_IIN),0))*'Blend Sheet'!$E48/1000,0) + IFERROR(INDEX(WAC_Item_Cost,MATCH(1,(C$1=WAC_District)*('Blend Sheet'!$F$4=WAC_IIN),0))*'Blend Sheet'!$F48/1000,0)  + IFERROR(INDEX(WAC_Item_Cost,MATCH(1,(C$1=WAC_District)*('Blend Sheet'!$G$4=WAC_IIN),0))*'Blend Sheet'!$G48,0) + IFERROR(INDEX(WAC_Item_Cost,MATCH(1,(C$1=WAC_District)*('Blend Sheet'!$H$4=WAC_IIN),0))*'Blend Sheet'!$H48,0)  + IFERROR(INDEX(WAC_Item_Cost,MATCH(1,(C$1=WAC_District)*('Blend Sheet'!$I$4=WAC_IIN),0))*'Blend Sheet'!$I48,0) + IFERROR(INDEX(WAC_Item_Cost,MATCH(1,(C$1=WAC_District)*('Blend Sheet'!$J$4=WAC_IIN),0))*'Blend Sheet'!$J48,0) + IFERROR(INDEX(WAC_Item_Cost,MATCH(1,(C$1=WAC_District)*('Blend Sheet'!$K$4=WAC_IIN),0))*'Blend Sheet'!$K48,0) + IFERROR(INDEX(WAC_Item_Cost,MATCH(1,(C$1=WAC_District)*('Blend Sheet'!$L$4=WAC_IIN),0))*'Blend Sheet'!$L48,0) + IFERROR(INDEX(WAC_Item_Cost,MATCH(1,(C$1=WAC_District)*('Blend Sheet'!$M$4=WAC_IIN),0))*'Blend Sheet'!$M48,0) + IFERROR(INDEX(WAC_Item_Cost,MATCH(1,(C$1=WAC_District)*('Blend Sheet'!$N$4=WAC_IIN),0))*'Blend Sheet'!$N48,0) + IFERROR(INDEX(WAC_Item_Cost,MATCH(1,(C$1=WAC_District)*('Blend Sheet'!$O$4=WAC_IIN),0))*'Blend Sheet'!$O48,0) + IFERROR(INDEX(WAC_Item_Cost,MATCH(1,(C$1=WAC_District)*('Blend Sheet'!$P$4=WAC_IIN),0))*'Blend Sheet'!$P48,0) + IFERROR(INDEX(WAC_Item_Cost,MATCH(1,(C$1=WAC_District)*('Blend Sheet'!$Q$4=WAC_IIN),0))*'Blend Sheet'!$Q48,0) + IFERROR(INDEX(WAC_Item_Cost,MATCH(1,(C$1=WAC_District)*('Blend Sheet'!$R$4=WAC_IIN),0))*'Blend Sheet'!$R48,0) + IFERROR(INDEX(WAC_Item_Cost,MATCH(1,(C$1=WAC_District)*('Blend Sheet'!$S$4=WAC_IIN),0))*'Blend Sheet'!$S48,0) + IFERROR(INDEX(WAC_Item_Cost,MATCH(1,(C$1=WAC_District)*('Blend Sheet'!$T$4=WAC_IIN),0))*'Blend Sheet'!$T48,0) + IFERROR(INDEX(WAC_Item_Cost,MATCH(1,(C$1=WAC_District)*('Blend Sheet'!$U$4=WAC_IIN),0))*'Blend Sheet'!$U48,0) + IFERROR(INDEX(WAC_Item_Cost,MATCH(1,(C$1=WAC_District)*('Blend Sheet'!$V$4=WAC_IIN),0))*'Blend Sheet'!$V48,0) + IFERROR(INDEX(WAC_Item_Cost,MATCH(1,(C$1=WAC_District)*('Blend Sheet'!$W$4=WAC_IIN),0))*'Blend Sheet'!$W48,0) + IFERROR(INDEX(WAC_Item_Cost,MATCH(1,(C$1=WAC_District)*('Blend Sheet'!$X$4=WAC_IIN),0))*'Blend Sheet'!$X48,0) + IFERROR(INDEX(WAC_Item_Cost,MATCH(1,(C$1=WAC_District)*('Blend Sheet'!$Y$4=WAC_IIN),0))*'Blend Sheet'!$Y48,0) + IFERROR(INDEX(WAC_Item_Cost,MATCH(1,(C$1=WAC_District)*('Blend Sheet'!$Z$4=WAC_IIN),0))*'Blend Sheet'!$Z48,0) + IFERROR(INDEX(WAC_Item_Cost,MATCH(1,(C$1=WAC_District)*('Blend Sheet'!$AA$4=WAC_IIN),0))*'Blend Sheet'!$AA48,0) + IFERROR(INDEX(WAC_Item_Cost,MATCH(1,(C$1=WAC_District)*('Blend Sheet'!$AB$4=WAC_IIN),0))*'Blend Sheet'!$AB48,0) + IFERROR(INDEX(WAC_Item_Cost,MATCH(1,(C$1=WAC_District)*('Blend Sheet'!$AC$4=WAC_IIN),0))*'Blend Sheet'!$AC48,0) + IFERROR(INDEX(WAC_Item_Cost,MATCH(1,(C$1=WAC_District)*('Blend Sheet'!$AD$4=WAC_IIN),0))*'Blend Sheet'!$AD48,0) + IFERROR(INDEX(WAC_Item_Cost,MATCH(1,(C$1=WAC_District)*('Blend Sheet'!$AE$4=WAC_IIN),0))*'Blend Sheet'!$AE48,0) + IFERROR(INDEX(WAC_Item_Cost,MATCH(1,(C$1=WAC_District)*('Blend Sheet'!$AF$4=WAC_IIN),0))*'Blend Sheet'!$AF48,0) + IFERROR(INDEX(WAC_Item_Cost,MATCH(1,(C$1=WAC_District)*('Blend Sheet'!$AG$4=WAC_IIN),0))*'Blend Sheet'!$AG48,0) + IFERROR(INDEX(WAC_Item_Cost,MATCH(1,(C$1=WAC_District)*('Blend Sheet'!$AH$4=WAC_IIN),0))*'Blend Sheet'!$AH48,0) + IFERROR(INDEX(WAC_Item_Cost,MATCH(1,(C$1=WAC_District)*('Blend Sheet'!$AI$4=WAC_IIN),0))*'Blend Sheet'!$AI48,0) + IFERROR(INDEX(WAC_Item_Cost,MATCH(1,(C$1=WAC_District)*('Blend Sheet'!$AJ$4=WAC_IIN),0))*'Blend Sheet'!$AJ48,0) + IFERROR(INDEX(WAC_Item_Cost,MATCH(1,(C$1=WAC_District)*('Blend Sheet'!$AK$4=WAC_IIN),0))*'Blend Sheet'!$AK48,0) + IFERROR(INDEX(WAC_Item_Cost,MATCH(1,(C$1=WAC_District)*('Blend Sheet'!$AL$4=WAC_IIN),0))*'Blend Sheet'!$AL48,0) + IFERROR(INDEX(WAC_Item_Cost,MATCH(1,(C$1=WAC_District)*('Blend Sheet'!$AM$4=WAC_IIN),0))*'Blend Sheet'!$AM48,0) + IFERROR(INDEX(WAC_Item_Cost,MATCH(1,(C$1=WAC_District)*('Blend Sheet'!$AN$4=WAC_IIN),0))*'Blend Sheet'!$AN48,0) + IFERROR(INDEX(WAC_Item_Cost,MATCH(1,(C$1=WAC_District)*('Blend Sheet'!$AO$4=WAC_IIN),0))*'Blend Sheet'!$AO48,0) + IFERROR(INDEX(WAC_Item_Cost,MATCH(1,(C$1=WAC_District)*('Blend Sheet'!$AP$4=WAC_IIN),0))*'Blend Sheet'!$AP48/1000,0)</f>
        <v>168.88872342600001</v>
      </c>
      <c r="D45" s="245">
        <f t="array" ref="D45">IFERROR(INDEX(WAC_Item_Cost,MATCH(1,(D$1=WAC_District)*('Blend Sheet'!$C$4=WAC_IIN),0))*'Blend Sheet'!$C48/1000,0) + IFERROR(INDEX(WAC_Item_Cost,MATCH(1,(D$1=WAC_District)*('Blend Sheet'!$D$4=WAC_IIN),0))*'Blend Sheet'!$D48/1000,0) + IFERROR(INDEX(WAC_Item_Cost,MATCH(1,(D$1=WAC_District)*('Blend Sheet'!$E$4=WAC_IIN),0))*'Blend Sheet'!$E48/1000,0) + IFERROR(INDEX(WAC_Item_Cost,MATCH(1,(D$1=WAC_District)*('Blend Sheet'!$F$4=WAC_IIN),0))*'Blend Sheet'!$F48/1000,0)  + IFERROR(INDEX(WAC_Item_Cost,MATCH(1,(D$1=WAC_District)*('Blend Sheet'!$G$4=WAC_IIN),0))*'Blend Sheet'!$G48,0) + IFERROR(INDEX(WAC_Item_Cost,MATCH(1,(D$1=WAC_District)*('Blend Sheet'!$H$4=WAC_IIN),0))*'Blend Sheet'!$H48,0)  + IFERROR(INDEX(WAC_Item_Cost,MATCH(1,(D$1=WAC_District)*('Blend Sheet'!$I$4=WAC_IIN),0))*'Blend Sheet'!$I48,0) + IFERROR(INDEX(WAC_Item_Cost,MATCH(1,(D$1=WAC_District)*('Blend Sheet'!$J$4=WAC_IIN),0))*'Blend Sheet'!$J48,0) + IFERROR(INDEX(WAC_Item_Cost,MATCH(1,(D$1=WAC_District)*('Blend Sheet'!$K$4=WAC_IIN),0))*'Blend Sheet'!$K48,0) + IFERROR(INDEX(WAC_Item_Cost,MATCH(1,(D$1=WAC_District)*('Blend Sheet'!$L$4=WAC_IIN),0))*'Blend Sheet'!$L48,0) + IFERROR(INDEX(WAC_Item_Cost,MATCH(1,(D$1=WAC_District)*('Blend Sheet'!$M$4=WAC_IIN),0))*'Blend Sheet'!$M48,0) + IFERROR(INDEX(WAC_Item_Cost,MATCH(1,(D$1=WAC_District)*('Blend Sheet'!$N$4=WAC_IIN),0))*'Blend Sheet'!$N48,0) + IFERROR(INDEX(WAC_Item_Cost,MATCH(1,(D$1=WAC_District)*('Blend Sheet'!$O$4=WAC_IIN),0))*'Blend Sheet'!$O48,0) + IFERROR(INDEX(WAC_Item_Cost,MATCH(1,(D$1=WAC_District)*('Blend Sheet'!$P$4=WAC_IIN),0))*'Blend Sheet'!$P48,0) + IFERROR(INDEX(WAC_Item_Cost,MATCH(1,(D$1=WAC_District)*('Blend Sheet'!$Q$4=WAC_IIN),0))*'Blend Sheet'!$Q48,0) + IFERROR(INDEX(WAC_Item_Cost,MATCH(1,(D$1=WAC_District)*('Blend Sheet'!$R$4=WAC_IIN),0))*'Blend Sheet'!$R48,0) + IFERROR(INDEX(WAC_Item_Cost,MATCH(1,(D$1=WAC_District)*('Blend Sheet'!$S$4=WAC_IIN),0))*'Blend Sheet'!$S48,0) + IFERROR(INDEX(WAC_Item_Cost,MATCH(1,(D$1=WAC_District)*('Blend Sheet'!$T$4=WAC_IIN),0))*'Blend Sheet'!$T48,0) + IFERROR(INDEX(WAC_Item_Cost,MATCH(1,(D$1=WAC_District)*('Blend Sheet'!$U$4=WAC_IIN),0))*'Blend Sheet'!$U48,0) + IFERROR(INDEX(WAC_Item_Cost,MATCH(1,(D$1=WAC_District)*('Blend Sheet'!$V$4=WAC_IIN),0))*'Blend Sheet'!$V48,0) + IFERROR(INDEX(WAC_Item_Cost,MATCH(1,(D$1=WAC_District)*('Blend Sheet'!$W$4=WAC_IIN),0))*'Blend Sheet'!$W48,0) + IFERROR(INDEX(WAC_Item_Cost,MATCH(1,(D$1=WAC_District)*('Blend Sheet'!$X$4=WAC_IIN),0))*'Blend Sheet'!$X48,0) + IFERROR(INDEX(WAC_Item_Cost,MATCH(1,(D$1=WAC_District)*('Blend Sheet'!$Y$4=WAC_IIN),0))*'Blend Sheet'!$Y48,0) + IFERROR(INDEX(WAC_Item_Cost,MATCH(1,(D$1=WAC_District)*('Blend Sheet'!$Z$4=WAC_IIN),0))*'Blend Sheet'!$Z48,0) + IFERROR(INDEX(WAC_Item_Cost,MATCH(1,(D$1=WAC_District)*('Blend Sheet'!$AA$4=WAC_IIN),0))*'Blend Sheet'!$AA48,0) + IFERROR(INDEX(WAC_Item_Cost,MATCH(1,(D$1=WAC_District)*('Blend Sheet'!$AB$4=WAC_IIN),0))*'Blend Sheet'!$AB48,0) + IFERROR(INDEX(WAC_Item_Cost,MATCH(1,(D$1=WAC_District)*('Blend Sheet'!$AC$4=WAC_IIN),0))*'Blend Sheet'!$AC48,0) + IFERROR(INDEX(WAC_Item_Cost,MATCH(1,(D$1=WAC_District)*('Blend Sheet'!$AD$4=WAC_IIN),0))*'Blend Sheet'!$AD48,0) + IFERROR(INDEX(WAC_Item_Cost,MATCH(1,(D$1=WAC_District)*('Blend Sheet'!$AE$4=WAC_IIN),0))*'Blend Sheet'!$AE48,0) + IFERROR(INDEX(WAC_Item_Cost,MATCH(1,(D$1=WAC_District)*('Blend Sheet'!$AF$4=WAC_IIN),0))*'Blend Sheet'!$AF48,0) + IFERROR(INDEX(WAC_Item_Cost,MATCH(1,(D$1=WAC_District)*('Blend Sheet'!$AG$4=WAC_IIN),0))*'Blend Sheet'!$AG48,0) + IFERROR(INDEX(WAC_Item_Cost,MATCH(1,(D$1=WAC_District)*('Blend Sheet'!$AH$4=WAC_IIN),0))*'Blend Sheet'!$AH48,0) + IFERROR(INDEX(WAC_Item_Cost,MATCH(1,(D$1=WAC_District)*('Blend Sheet'!$AI$4=WAC_IIN),0))*'Blend Sheet'!$AI48,0) + IFERROR(INDEX(WAC_Item_Cost,MATCH(1,(D$1=WAC_District)*('Blend Sheet'!$AJ$4=WAC_IIN),0))*'Blend Sheet'!$AJ48,0) + IFERROR(INDEX(WAC_Item_Cost,MATCH(1,(D$1=WAC_District)*('Blend Sheet'!$AK$4=WAC_IIN),0))*'Blend Sheet'!$AK48,0) + IFERROR(INDEX(WAC_Item_Cost,MATCH(1,(D$1=WAC_District)*('Blend Sheet'!$AL$4=WAC_IIN),0))*'Blend Sheet'!$AL48,0) + IFERROR(INDEX(WAC_Item_Cost,MATCH(1,(D$1=WAC_District)*('Blend Sheet'!$AM$4=WAC_IIN),0))*'Blend Sheet'!$AM48,0) + IFERROR(INDEX(WAC_Item_Cost,MATCH(1,(D$1=WAC_District)*('Blend Sheet'!$AN$4=WAC_IIN),0))*'Blend Sheet'!$AN48,0) + IFERROR(INDEX(WAC_Item_Cost,MATCH(1,(D$1=WAC_District)*('Blend Sheet'!$AO$4=WAC_IIN),0))*'Blend Sheet'!$AO48,0) + IFERROR(INDEX(WAC_Item_Cost,MATCH(1,(D$1=WAC_District)*('Blend Sheet'!$AP$4=WAC_IIN),0))*'Blend Sheet'!$AP48/1000,0)</f>
        <v>190.69380058800002</v>
      </c>
      <c r="E45" s="245">
        <f t="array" ref="E45">IFERROR(INDEX(WAC_Item_Cost,MATCH(1,(E$1=WAC_District)*('Blend Sheet'!$C$4=WAC_IIN),0))*'Blend Sheet'!$C48/1000,0) + IFERROR(INDEX(WAC_Item_Cost,MATCH(1,(E$1=WAC_District)*('Blend Sheet'!$D$4=WAC_IIN),0))*'Blend Sheet'!$D48/1000,0) + IFERROR(INDEX(WAC_Item_Cost,MATCH(1,(E$1=WAC_District)*('Blend Sheet'!$E$4=WAC_IIN),0))*'Blend Sheet'!$E48/1000,0) + IFERROR(INDEX(WAC_Item_Cost,MATCH(1,(E$1=WAC_District)*('Blend Sheet'!$F$4=WAC_IIN),0))*'Blend Sheet'!$F48/1000,0)  + IFERROR(INDEX(WAC_Item_Cost,MATCH(1,(E$1=WAC_District)*('Blend Sheet'!$G$4=WAC_IIN),0))*'Blend Sheet'!$G48,0) + IFERROR(INDEX(WAC_Item_Cost,MATCH(1,(E$1=WAC_District)*('Blend Sheet'!$H$4=WAC_IIN),0))*'Blend Sheet'!$H48,0)  + IFERROR(INDEX(WAC_Item_Cost,MATCH(1,(E$1=WAC_District)*('Blend Sheet'!$I$4=WAC_IIN),0))*'Blend Sheet'!$I48,0) + IFERROR(INDEX(WAC_Item_Cost,MATCH(1,(E$1=WAC_District)*('Blend Sheet'!$J$4=WAC_IIN),0))*'Blend Sheet'!$J48,0) + IFERROR(INDEX(WAC_Item_Cost,MATCH(1,(E$1=WAC_District)*('Blend Sheet'!$K$4=WAC_IIN),0))*'Blend Sheet'!$K48,0) + IFERROR(INDEX(WAC_Item_Cost,MATCH(1,(E$1=WAC_District)*('Blend Sheet'!$L$4=WAC_IIN),0))*'Blend Sheet'!$L48,0) + IFERROR(INDEX(WAC_Item_Cost,MATCH(1,(E$1=WAC_District)*('Blend Sheet'!$M$4=WAC_IIN),0))*'Blend Sheet'!$M48,0) + IFERROR(INDEX(WAC_Item_Cost,MATCH(1,(E$1=WAC_District)*('Blend Sheet'!$N$4=WAC_IIN),0))*'Blend Sheet'!$N48,0) + IFERROR(INDEX(WAC_Item_Cost,MATCH(1,(E$1=WAC_District)*('Blend Sheet'!$O$4=WAC_IIN),0))*'Blend Sheet'!$O48,0) + IFERROR(INDEX(WAC_Item_Cost,MATCH(1,(E$1=WAC_District)*('Blend Sheet'!$P$4=WAC_IIN),0))*'Blend Sheet'!$P48,0) + IFERROR(INDEX(WAC_Item_Cost,MATCH(1,(E$1=WAC_District)*('Blend Sheet'!$Q$4=WAC_IIN),0))*'Blend Sheet'!$Q48,0) + IFERROR(INDEX(WAC_Item_Cost,MATCH(1,(E$1=WAC_District)*('Blend Sheet'!$R$4=WAC_IIN),0))*'Blend Sheet'!$R48,0) + IFERROR(INDEX(WAC_Item_Cost,MATCH(1,(E$1=WAC_District)*('Blend Sheet'!$S$4=WAC_IIN),0))*'Blend Sheet'!$S48,0) + IFERROR(INDEX(WAC_Item_Cost,MATCH(1,(E$1=WAC_District)*('Blend Sheet'!$T$4=WAC_IIN),0))*'Blend Sheet'!$T48,0) + IFERROR(INDEX(WAC_Item_Cost,MATCH(1,(E$1=WAC_District)*('Blend Sheet'!$U$4=WAC_IIN),0))*'Blend Sheet'!$U48,0) + IFERROR(INDEX(WAC_Item_Cost,MATCH(1,(E$1=WAC_District)*('Blend Sheet'!$V$4=WAC_IIN),0))*'Blend Sheet'!$V48,0) + IFERROR(INDEX(WAC_Item_Cost,MATCH(1,(E$1=WAC_District)*('Blend Sheet'!$W$4=WAC_IIN),0))*'Blend Sheet'!$W48,0) + IFERROR(INDEX(WAC_Item_Cost,MATCH(1,(E$1=WAC_District)*('Blend Sheet'!$X$4=WAC_IIN),0))*'Blend Sheet'!$X48,0) + IFERROR(INDEX(WAC_Item_Cost,MATCH(1,(E$1=WAC_District)*('Blend Sheet'!$Y$4=WAC_IIN),0))*'Blend Sheet'!$Y48,0) + IFERROR(INDEX(WAC_Item_Cost,MATCH(1,(E$1=WAC_District)*('Blend Sheet'!$Z$4=WAC_IIN),0))*'Blend Sheet'!$Z48,0) + IFERROR(INDEX(WAC_Item_Cost,MATCH(1,(E$1=WAC_District)*('Blend Sheet'!$AA$4=WAC_IIN),0))*'Blend Sheet'!$AA48,0) + IFERROR(INDEX(WAC_Item_Cost,MATCH(1,(E$1=WAC_District)*('Blend Sheet'!$AB$4=WAC_IIN),0))*'Blend Sheet'!$AB48,0) + IFERROR(INDEX(WAC_Item_Cost,MATCH(1,(E$1=WAC_District)*('Blend Sheet'!$AC$4=WAC_IIN),0))*'Blend Sheet'!$AC48,0) + IFERROR(INDEX(WAC_Item_Cost,MATCH(1,(E$1=WAC_District)*('Blend Sheet'!$AD$4=WAC_IIN),0))*'Blend Sheet'!$AD48,0) + IFERROR(INDEX(WAC_Item_Cost,MATCH(1,(E$1=WAC_District)*('Blend Sheet'!$AE$4=WAC_IIN),0))*'Blend Sheet'!$AE48,0) + IFERROR(INDEX(WAC_Item_Cost,MATCH(1,(E$1=WAC_District)*('Blend Sheet'!$AF$4=WAC_IIN),0))*'Blend Sheet'!$AF48,0) + IFERROR(INDEX(WAC_Item_Cost,MATCH(1,(E$1=WAC_District)*('Blend Sheet'!$AG$4=WAC_IIN),0))*'Blend Sheet'!$AG48,0) + IFERROR(INDEX(WAC_Item_Cost,MATCH(1,(E$1=WAC_District)*('Blend Sheet'!$AH$4=WAC_IIN),0))*'Blend Sheet'!$AH48,0) + IFERROR(INDEX(WAC_Item_Cost,MATCH(1,(E$1=WAC_District)*('Blend Sheet'!$AI$4=WAC_IIN),0))*'Blend Sheet'!$AI48,0) + IFERROR(INDEX(WAC_Item_Cost,MATCH(1,(E$1=WAC_District)*('Blend Sheet'!$AJ$4=WAC_IIN),0))*'Blend Sheet'!$AJ48,0) + IFERROR(INDEX(WAC_Item_Cost,MATCH(1,(E$1=WAC_District)*('Blend Sheet'!$AK$4=WAC_IIN),0))*'Blend Sheet'!$AK48,0) + IFERROR(INDEX(WAC_Item_Cost,MATCH(1,(E$1=WAC_District)*('Blend Sheet'!$AL$4=WAC_IIN),0))*'Blend Sheet'!$AL48,0) + IFERROR(INDEX(WAC_Item_Cost,MATCH(1,(E$1=WAC_District)*('Blend Sheet'!$AM$4=WAC_IIN),0))*'Blend Sheet'!$AM48,0) + IFERROR(INDEX(WAC_Item_Cost,MATCH(1,(E$1=WAC_District)*('Blend Sheet'!$AN$4=WAC_IIN),0))*'Blend Sheet'!$AN48,0) + IFERROR(INDEX(WAC_Item_Cost,MATCH(1,(E$1=WAC_District)*('Blend Sheet'!$AO$4=WAC_IIN),0))*'Blend Sheet'!$AO48,0) + IFERROR(INDEX(WAC_Item_Cost,MATCH(1,(E$1=WAC_District)*('Blend Sheet'!$AP$4=WAC_IIN),0))*'Blend Sheet'!$AP48/1000,0)</f>
        <v>190.75395724199998</v>
      </c>
      <c r="F45" s="245">
        <f t="array" ref="F45">IFERROR(INDEX(WAC_Item_Cost,MATCH(1,(F$1=WAC_District)*('Blend Sheet'!$C$4=WAC_IIN),0))*'Blend Sheet'!$C48/1000,0) + IFERROR(INDEX(WAC_Item_Cost,MATCH(1,(F$1=WAC_District)*('Blend Sheet'!$D$4=WAC_IIN),0))*'Blend Sheet'!$D48/1000,0) + IFERROR(INDEX(WAC_Item_Cost,MATCH(1,(F$1=WAC_District)*('Blend Sheet'!$E$4=WAC_IIN),0))*'Blend Sheet'!$E48/1000,0) + IFERROR(INDEX(WAC_Item_Cost,MATCH(1,(F$1=WAC_District)*('Blend Sheet'!$F$4=WAC_IIN),0))*'Blend Sheet'!$F48/1000,0)  + IFERROR(INDEX(WAC_Item_Cost,MATCH(1,(F$1=WAC_District)*('Blend Sheet'!$G$4=WAC_IIN),0))*'Blend Sheet'!$G48,0) + IFERROR(INDEX(WAC_Item_Cost,MATCH(1,(F$1=WAC_District)*('Blend Sheet'!$H$4=WAC_IIN),0))*'Blend Sheet'!$H48,0)  + IFERROR(INDEX(WAC_Item_Cost,MATCH(1,(F$1=WAC_District)*('Blend Sheet'!$I$4=WAC_IIN),0))*'Blend Sheet'!$I48,0) + IFERROR(INDEX(WAC_Item_Cost,MATCH(1,(F$1=WAC_District)*('Blend Sheet'!$J$4=WAC_IIN),0))*'Blend Sheet'!$J48,0) + IFERROR(INDEX(WAC_Item_Cost,MATCH(1,(F$1=WAC_District)*('Blend Sheet'!$K$4=WAC_IIN),0))*'Blend Sheet'!$K48,0) + IFERROR(INDEX(WAC_Item_Cost,MATCH(1,(F$1=WAC_District)*('Blend Sheet'!$L$4=WAC_IIN),0))*'Blend Sheet'!$L48,0) + IFERROR(INDEX(WAC_Item_Cost,MATCH(1,(F$1=WAC_District)*('Blend Sheet'!$M$4=WAC_IIN),0))*'Blend Sheet'!$M48,0) + IFERROR(INDEX(WAC_Item_Cost,MATCH(1,(F$1=WAC_District)*('Blend Sheet'!$N$4=WAC_IIN),0))*'Blend Sheet'!$N48,0) + IFERROR(INDEX(WAC_Item_Cost,MATCH(1,(F$1=WAC_District)*('Blend Sheet'!$O$4=WAC_IIN),0))*'Blend Sheet'!$O48,0) + IFERROR(INDEX(WAC_Item_Cost,MATCH(1,(F$1=WAC_District)*('Blend Sheet'!$P$4=WAC_IIN),0))*'Blend Sheet'!$P48,0) + IFERROR(INDEX(WAC_Item_Cost,MATCH(1,(F$1=WAC_District)*('Blend Sheet'!$Q$4=WAC_IIN),0))*'Blend Sheet'!$Q48,0) + IFERROR(INDEX(WAC_Item_Cost,MATCH(1,(F$1=WAC_District)*('Blend Sheet'!$R$4=WAC_IIN),0))*'Blend Sheet'!$R48,0) + IFERROR(INDEX(WAC_Item_Cost,MATCH(1,(F$1=WAC_District)*('Blend Sheet'!$S$4=WAC_IIN),0))*'Blend Sheet'!$S48,0) + IFERROR(INDEX(WAC_Item_Cost,MATCH(1,(F$1=WAC_District)*('Blend Sheet'!$T$4=WAC_IIN),0))*'Blend Sheet'!$T48,0) + IFERROR(INDEX(WAC_Item_Cost,MATCH(1,(F$1=WAC_District)*('Blend Sheet'!$U$4=WAC_IIN),0))*'Blend Sheet'!$U48,0) + IFERROR(INDEX(WAC_Item_Cost,MATCH(1,(F$1=WAC_District)*('Blend Sheet'!$V$4=WAC_IIN),0))*'Blend Sheet'!$V48,0) + IFERROR(INDEX(WAC_Item_Cost,MATCH(1,(F$1=WAC_District)*('Blend Sheet'!$W$4=WAC_IIN),0))*'Blend Sheet'!$W48,0) + IFERROR(INDEX(WAC_Item_Cost,MATCH(1,(F$1=WAC_District)*('Blend Sheet'!$X$4=WAC_IIN),0))*'Blend Sheet'!$X48,0) + IFERROR(INDEX(WAC_Item_Cost,MATCH(1,(F$1=WAC_District)*('Blend Sheet'!$Y$4=WAC_IIN),0))*'Blend Sheet'!$Y48,0) + IFERROR(INDEX(WAC_Item_Cost,MATCH(1,(F$1=WAC_District)*('Blend Sheet'!$Z$4=WAC_IIN),0))*'Blend Sheet'!$Z48,0) + IFERROR(INDEX(WAC_Item_Cost,MATCH(1,(F$1=WAC_District)*('Blend Sheet'!$AA$4=WAC_IIN),0))*'Blend Sheet'!$AA48,0) + IFERROR(INDEX(WAC_Item_Cost,MATCH(1,(F$1=WAC_District)*('Blend Sheet'!$AB$4=WAC_IIN),0))*'Blend Sheet'!$AB48,0) + IFERROR(INDEX(WAC_Item_Cost,MATCH(1,(F$1=WAC_District)*('Blend Sheet'!$AC$4=WAC_IIN),0))*'Blend Sheet'!$AC48,0) + IFERROR(INDEX(WAC_Item_Cost,MATCH(1,(F$1=WAC_District)*('Blend Sheet'!$AD$4=WAC_IIN),0))*'Blend Sheet'!$AD48,0) + IFERROR(INDEX(WAC_Item_Cost,MATCH(1,(F$1=WAC_District)*('Blend Sheet'!$AE$4=WAC_IIN),0))*'Blend Sheet'!$AE48,0) + IFERROR(INDEX(WAC_Item_Cost,MATCH(1,(F$1=WAC_District)*('Blend Sheet'!$AF$4=WAC_IIN),0))*'Blend Sheet'!$AF48,0) + IFERROR(INDEX(WAC_Item_Cost,MATCH(1,(F$1=WAC_District)*('Blend Sheet'!$AG$4=WAC_IIN),0))*'Blend Sheet'!$AG48,0) + IFERROR(INDEX(WAC_Item_Cost,MATCH(1,(F$1=WAC_District)*('Blend Sheet'!$AH$4=WAC_IIN),0))*'Blend Sheet'!$AH48,0) + IFERROR(INDEX(WAC_Item_Cost,MATCH(1,(F$1=WAC_District)*('Blend Sheet'!$AI$4=WAC_IIN),0))*'Blend Sheet'!$AI48,0) + IFERROR(INDEX(WAC_Item_Cost,MATCH(1,(F$1=WAC_District)*('Blend Sheet'!$AJ$4=WAC_IIN),0))*'Blend Sheet'!$AJ48,0) + IFERROR(INDEX(WAC_Item_Cost,MATCH(1,(F$1=WAC_District)*('Blend Sheet'!$AK$4=WAC_IIN),0))*'Blend Sheet'!$AK48,0) + IFERROR(INDEX(WAC_Item_Cost,MATCH(1,(F$1=WAC_District)*('Blend Sheet'!$AL$4=WAC_IIN),0))*'Blend Sheet'!$AL48,0) + IFERROR(INDEX(WAC_Item_Cost,MATCH(1,(F$1=WAC_District)*('Blend Sheet'!$AM$4=WAC_IIN),0))*'Blend Sheet'!$AM48,0) + IFERROR(INDEX(WAC_Item_Cost,MATCH(1,(F$1=WAC_District)*('Blend Sheet'!$AN$4=WAC_IIN),0))*'Blend Sheet'!$AN48,0) + IFERROR(INDEX(WAC_Item_Cost,MATCH(1,(F$1=WAC_District)*('Blend Sheet'!$AO$4=WAC_IIN),0))*'Blend Sheet'!$AO48,0) + IFERROR(INDEX(WAC_Item_Cost,MATCH(1,(F$1=WAC_District)*('Blend Sheet'!$AP$4=WAC_IIN),0))*'Blend Sheet'!$AP48/1000,0)</f>
        <v>176.26480074000003</v>
      </c>
      <c r="G45" s="245">
        <f t="array" ref="G45">IFERROR(INDEX(WAC_Item_Cost,MATCH(1,(G$1=WAC_District)*('Blend Sheet'!$C$4=WAC_IIN),0))*'Blend Sheet'!$C48/1000,0) + IFERROR(INDEX(WAC_Item_Cost,MATCH(1,(G$1=WAC_District)*('Blend Sheet'!$D$4=WAC_IIN),0))*'Blend Sheet'!$D48/1000,0) + IFERROR(INDEX(WAC_Item_Cost,MATCH(1,(G$1=WAC_District)*('Blend Sheet'!$E$4=WAC_IIN),0))*'Blend Sheet'!$E48/1000,0) + IFERROR(INDEX(WAC_Item_Cost,MATCH(1,(G$1=WAC_District)*('Blend Sheet'!$F$4=WAC_IIN),0))*'Blend Sheet'!$F48/1000,0)  + IFERROR(INDEX(WAC_Item_Cost,MATCH(1,(G$1=WAC_District)*('Blend Sheet'!$G$4=WAC_IIN),0))*'Blend Sheet'!$G48,0) + IFERROR(INDEX(WAC_Item_Cost,MATCH(1,(G$1=WAC_District)*('Blend Sheet'!$H$4=WAC_IIN),0))*'Blend Sheet'!$H48,0)  + IFERROR(INDEX(WAC_Item_Cost,MATCH(1,(G$1=WAC_District)*('Blend Sheet'!$I$4=WAC_IIN),0))*'Blend Sheet'!$I48,0) + IFERROR(INDEX(WAC_Item_Cost,MATCH(1,(G$1=WAC_District)*('Blend Sheet'!$J$4=WAC_IIN),0))*'Blend Sheet'!$J48,0) + IFERROR(INDEX(WAC_Item_Cost,MATCH(1,(G$1=WAC_District)*('Blend Sheet'!$K$4=WAC_IIN),0))*'Blend Sheet'!$K48,0) + IFERROR(INDEX(WAC_Item_Cost,MATCH(1,(G$1=WAC_District)*('Blend Sheet'!$L$4=WAC_IIN),0))*'Blend Sheet'!$L48,0) + IFERROR(INDEX(WAC_Item_Cost,MATCH(1,(G$1=WAC_District)*('Blend Sheet'!$M$4=WAC_IIN),0))*'Blend Sheet'!$M48,0) + IFERROR(INDEX(WAC_Item_Cost,MATCH(1,(G$1=WAC_District)*('Blend Sheet'!$N$4=WAC_IIN),0))*'Blend Sheet'!$N48,0) + IFERROR(INDEX(WAC_Item_Cost,MATCH(1,(G$1=WAC_District)*('Blend Sheet'!$O$4=WAC_IIN),0))*'Blend Sheet'!$O48,0) + IFERROR(INDEX(WAC_Item_Cost,MATCH(1,(G$1=WAC_District)*('Blend Sheet'!$P$4=WAC_IIN),0))*'Blend Sheet'!$P48,0) + IFERROR(INDEX(WAC_Item_Cost,MATCH(1,(G$1=WAC_District)*('Blend Sheet'!$Q$4=WAC_IIN),0))*'Blend Sheet'!$Q48,0) + IFERROR(INDEX(WAC_Item_Cost,MATCH(1,(G$1=WAC_District)*('Blend Sheet'!$R$4=WAC_IIN),0))*'Blend Sheet'!$R48,0) + IFERROR(INDEX(WAC_Item_Cost,MATCH(1,(G$1=WAC_District)*('Blend Sheet'!$S$4=WAC_IIN),0))*'Blend Sheet'!$S48,0) + IFERROR(INDEX(WAC_Item_Cost,MATCH(1,(G$1=WAC_District)*('Blend Sheet'!$T$4=WAC_IIN),0))*'Blend Sheet'!$T48,0) + IFERROR(INDEX(WAC_Item_Cost,MATCH(1,(G$1=WAC_District)*('Blend Sheet'!$U$4=WAC_IIN),0))*'Blend Sheet'!$U48,0) + IFERROR(INDEX(WAC_Item_Cost,MATCH(1,(G$1=WAC_District)*('Blend Sheet'!$V$4=WAC_IIN),0))*'Blend Sheet'!$V48,0) + IFERROR(INDEX(WAC_Item_Cost,MATCH(1,(G$1=WAC_District)*('Blend Sheet'!$W$4=WAC_IIN),0))*'Blend Sheet'!$W48,0) + IFERROR(INDEX(WAC_Item_Cost,MATCH(1,(G$1=WAC_District)*('Blend Sheet'!$X$4=WAC_IIN),0))*'Blend Sheet'!$X48,0) + IFERROR(INDEX(WAC_Item_Cost,MATCH(1,(G$1=WAC_District)*('Blend Sheet'!$Y$4=WAC_IIN),0))*'Blend Sheet'!$Y48,0) + IFERROR(INDEX(WAC_Item_Cost,MATCH(1,(G$1=WAC_District)*('Blend Sheet'!$Z$4=WAC_IIN),0))*'Blend Sheet'!$Z48,0) + IFERROR(INDEX(WAC_Item_Cost,MATCH(1,(G$1=WAC_District)*('Blend Sheet'!$AA$4=WAC_IIN),0))*'Blend Sheet'!$AA48,0) + IFERROR(INDEX(WAC_Item_Cost,MATCH(1,(G$1=WAC_District)*('Blend Sheet'!$AB$4=WAC_IIN),0))*'Blend Sheet'!$AB48,0) + IFERROR(INDEX(WAC_Item_Cost,MATCH(1,(G$1=WAC_District)*('Blend Sheet'!$AC$4=WAC_IIN),0))*'Blend Sheet'!$AC48,0) + IFERROR(INDEX(WAC_Item_Cost,MATCH(1,(G$1=WAC_District)*('Blend Sheet'!$AD$4=WAC_IIN),0))*'Blend Sheet'!$AD48,0) + IFERROR(INDEX(WAC_Item_Cost,MATCH(1,(G$1=WAC_District)*('Blend Sheet'!$AE$4=WAC_IIN),0))*'Blend Sheet'!$AE48,0) + IFERROR(INDEX(WAC_Item_Cost,MATCH(1,(G$1=WAC_District)*('Blend Sheet'!$AF$4=WAC_IIN),0))*'Blend Sheet'!$AF48,0) + IFERROR(INDEX(WAC_Item_Cost,MATCH(1,(G$1=WAC_District)*('Blend Sheet'!$AG$4=WAC_IIN),0))*'Blend Sheet'!$AG48,0) + IFERROR(INDEX(WAC_Item_Cost,MATCH(1,(G$1=WAC_District)*('Blend Sheet'!$AH$4=WAC_IIN),0))*'Blend Sheet'!$AH48,0) + IFERROR(INDEX(WAC_Item_Cost,MATCH(1,(G$1=WAC_District)*('Blend Sheet'!$AI$4=WAC_IIN),0))*'Blend Sheet'!$AI48,0) + IFERROR(INDEX(WAC_Item_Cost,MATCH(1,(G$1=WAC_District)*('Blend Sheet'!$AJ$4=WAC_IIN),0))*'Blend Sheet'!$AJ48,0) + IFERROR(INDEX(WAC_Item_Cost,MATCH(1,(G$1=WAC_District)*('Blend Sheet'!$AK$4=WAC_IIN),0))*'Blend Sheet'!$AK48,0) + IFERROR(INDEX(WAC_Item_Cost,MATCH(1,(G$1=WAC_District)*('Blend Sheet'!$AL$4=WAC_IIN),0))*'Blend Sheet'!$AL48,0) + IFERROR(INDEX(WAC_Item_Cost,MATCH(1,(G$1=WAC_District)*('Blend Sheet'!$AM$4=WAC_IIN),0))*'Blend Sheet'!$AM48,0) + IFERROR(INDEX(WAC_Item_Cost,MATCH(1,(G$1=WAC_District)*('Blend Sheet'!$AN$4=WAC_IIN),0))*'Blend Sheet'!$AN48,0) + IFERROR(INDEX(WAC_Item_Cost,MATCH(1,(G$1=WAC_District)*('Blend Sheet'!$AO$4=WAC_IIN),0))*'Blend Sheet'!$AO48,0) + IFERROR(INDEX(WAC_Item_Cost,MATCH(1,(G$1=WAC_District)*('Blend Sheet'!$AP$4=WAC_IIN),0))*'Blend Sheet'!$AP48/1000,0)</f>
        <v>160.01101153600001</v>
      </c>
      <c r="H45" s="245">
        <f t="array" ref="H45">IFERROR(INDEX(WAC_Item_Cost,MATCH(1,(H$1=WAC_District)*('Blend Sheet'!$C$4=WAC_IIN),0))*'Blend Sheet'!$C48/1000,0) + IFERROR(INDEX(WAC_Item_Cost,MATCH(1,(H$1=WAC_District)*('Blend Sheet'!$D$4=WAC_IIN),0))*'Blend Sheet'!$D48/1000,0) + IFERROR(INDEX(WAC_Item_Cost,MATCH(1,(H$1=WAC_District)*('Blend Sheet'!$E$4=WAC_IIN),0))*'Blend Sheet'!$E48/1000,0) + IFERROR(INDEX(WAC_Item_Cost,MATCH(1,(H$1=WAC_District)*('Blend Sheet'!$F$4=WAC_IIN),0))*'Blend Sheet'!$F48/1000,0)  + IFERROR(INDEX(WAC_Item_Cost,MATCH(1,(H$1=WAC_District)*('Blend Sheet'!$G$4=WAC_IIN),0))*'Blend Sheet'!$G48,0) + IFERROR(INDEX(WAC_Item_Cost,MATCH(1,(H$1=WAC_District)*('Blend Sheet'!$H$4=WAC_IIN),0))*'Blend Sheet'!$H48,0)  + IFERROR(INDEX(WAC_Item_Cost,MATCH(1,(H$1=WAC_District)*('Blend Sheet'!$I$4=WAC_IIN),0))*'Blend Sheet'!$I48,0) + IFERROR(INDEX(WAC_Item_Cost,MATCH(1,(H$1=WAC_District)*('Blend Sheet'!$J$4=WAC_IIN),0))*'Blend Sheet'!$J48,0) + IFERROR(INDEX(WAC_Item_Cost,MATCH(1,(H$1=WAC_District)*('Blend Sheet'!$K$4=WAC_IIN),0))*'Blend Sheet'!$K48,0) + IFERROR(INDEX(WAC_Item_Cost,MATCH(1,(H$1=WAC_District)*('Blend Sheet'!$L$4=WAC_IIN),0))*'Blend Sheet'!$L48,0) + IFERROR(INDEX(WAC_Item_Cost,MATCH(1,(H$1=WAC_District)*('Blend Sheet'!$M$4=WAC_IIN),0))*'Blend Sheet'!$M48,0) + IFERROR(INDEX(WAC_Item_Cost,MATCH(1,(H$1=WAC_District)*('Blend Sheet'!$N$4=WAC_IIN),0))*'Blend Sheet'!$N48,0) + IFERROR(INDEX(WAC_Item_Cost,MATCH(1,(H$1=WAC_District)*('Blend Sheet'!$O$4=WAC_IIN),0))*'Blend Sheet'!$O48,0) + IFERROR(INDEX(WAC_Item_Cost,MATCH(1,(H$1=WAC_District)*('Blend Sheet'!$P$4=WAC_IIN),0))*'Blend Sheet'!$P48,0) + IFERROR(INDEX(WAC_Item_Cost,MATCH(1,(H$1=WAC_District)*('Blend Sheet'!$Q$4=WAC_IIN),0))*'Blend Sheet'!$Q48,0) + IFERROR(INDEX(WAC_Item_Cost,MATCH(1,(H$1=WAC_District)*('Blend Sheet'!$R$4=WAC_IIN),0))*'Blend Sheet'!$R48,0) + IFERROR(INDEX(WAC_Item_Cost,MATCH(1,(H$1=WAC_District)*('Blend Sheet'!$S$4=WAC_IIN),0))*'Blend Sheet'!$S48,0) + IFERROR(INDEX(WAC_Item_Cost,MATCH(1,(H$1=WAC_District)*('Blend Sheet'!$T$4=WAC_IIN),0))*'Blend Sheet'!$T48,0) + IFERROR(INDEX(WAC_Item_Cost,MATCH(1,(H$1=WAC_District)*('Blend Sheet'!$U$4=WAC_IIN),0))*'Blend Sheet'!$U48,0) + IFERROR(INDEX(WAC_Item_Cost,MATCH(1,(H$1=WAC_District)*('Blend Sheet'!$V$4=WAC_IIN),0))*'Blend Sheet'!$V48,0) + IFERROR(INDEX(WAC_Item_Cost,MATCH(1,(H$1=WAC_District)*('Blend Sheet'!$W$4=WAC_IIN),0))*'Blend Sheet'!$W48,0) + IFERROR(INDEX(WAC_Item_Cost,MATCH(1,(H$1=WAC_District)*('Blend Sheet'!$X$4=WAC_IIN),0))*'Blend Sheet'!$X48,0) + IFERROR(INDEX(WAC_Item_Cost,MATCH(1,(H$1=WAC_District)*('Blend Sheet'!$Y$4=WAC_IIN),0))*'Blend Sheet'!$Y48,0) + IFERROR(INDEX(WAC_Item_Cost,MATCH(1,(H$1=WAC_District)*('Blend Sheet'!$Z$4=WAC_IIN),0))*'Blend Sheet'!$Z48,0) + IFERROR(INDEX(WAC_Item_Cost,MATCH(1,(H$1=WAC_District)*('Blend Sheet'!$AA$4=WAC_IIN),0))*'Blend Sheet'!$AA48,0) + IFERROR(INDEX(WAC_Item_Cost,MATCH(1,(H$1=WAC_District)*('Blend Sheet'!$AB$4=WAC_IIN),0))*'Blend Sheet'!$AB48,0) + IFERROR(INDEX(WAC_Item_Cost,MATCH(1,(H$1=WAC_District)*('Blend Sheet'!$AC$4=WAC_IIN),0))*'Blend Sheet'!$AC48,0) + IFERROR(INDEX(WAC_Item_Cost,MATCH(1,(H$1=WAC_District)*('Blend Sheet'!$AD$4=WAC_IIN),0))*'Blend Sheet'!$AD48,0) + IFERROR(INDEX(WAC_Item_Cost,MATCH(1,(H$1=WAC_District)*('Blend Sheet'!$AE$4=WAC_IIN),0))*'Blend Sheet'!$AE48,0) + IFERROR(INDEX(WAC_Item_Cost,MATCH(1,(H$1=WAC_District)*('Blend Sheet'!$AF$4=WAC_IIN),0))*'Blend Sheet'!$AF48,0) + IFERROR(INDEX(WAC_Item_Cost,MATCH(1,(H$1=WAC_District)*('Blend Sheet'!$AG$4=WAC_IIN),0))*'Blend Sheet'!$AG48,0) + IFERROR(INDEX(WAC_Item_Cost,MATCH(1,(H$1=WAC_District)*('Blend Sheet'!$AH$4=WAC_IIN),0))*'Blend Sheet'!$AH48,0) + IFERROR(INDEX(WAC_Item_Cost,MATCH(1,(H$1=WAC_District)*('Blend Sheet'!$AI$4=WAC_IIN),0))*'Blend Sheet'!$AI48,0) + IFERROR(INDEX(WAC_Item_Cost,MATCH(1,(H$1=WAC_District)*('Blend Sheet'!$AJ$4=WAC_IIN),0))*'Blend Sheet'!$AJ48,0) + IFERROR(INDEX(WAC_Item_Cost,MATCH(1,(H$1=WAC_District)*('Blend Sheet'!$AK$4=WAC_IIN),0))*'Blend Sheet'!$AK48,0) + IFERROR(INDEX(WAC_Item_Cost,MATCH(1,(H$1=WAC_District)*('Blend Sheet'!$AL$4=WAC_IIN),0))*'Blend Sheet'!$AL48,0) + IFERROR(INDEX(WAC_Item_Cost,MATCH(1,(H$1=WAC_District)*('Blend Sheet'!$AM$4=WAC_IIN),0))*'Blend Sheet'!$AM48,0) + IFERROR(INDEX(WAC_Item_Cost,MATCH(1,(H$1=WAC_District)*('Blend Sheet'!$AN$4=WAC_IIN),0))*'Blend Sheet'!$AN48,0) + IFERROR(INDEX(WAC_Item_Cost,MATCH(1,(H$1=WAC_District)*('Blend Sheet'!$AO$4=WAC_IIN),0))*'Blend Sheet'!$AO48,0) + IFERROR(INDEX(WAC_Item_Cost,MATCH(1,(H$1=WAC_District)*('Blend Sheet'!$AP$4=WAC_IIN),0))*'Blend Sheet'!$AP48/1000,0)</f>
        <v>152.63529819999999</v>
      </c>
      <c r="I45" s="245">
        <f t="array" ref="I45">IFERROR(INDEX(WAC_Item_Cost,MATCH(1,(I$1=WAC_District)*('Blend Sheet'!$C$4=WAC_IIN),0))*'Blend Sheet'!$C48/1000,0) + IFERROR(INDEX(WAC_Item_Cost,MATCH(1,(I$1=WAC_District)*('Blend Sheet'!$D$4=WAC_IIN),0))*'Blend Sheet'!$D48/1000,0) + IFERROR(INDEX(WAC_Item_Cost,MATCH(1,(I$1=WAC_District)*('Blend Sheet'!$E$4=WAC_IIN),0))*'Blend Sheet'!$E48/1000,0) + IFERROR(INDEX(WAC_Item_Cost,MATCH(1,(I$1=WAC_District)*('Blend Sheet'!$F$4=WAC_IIN),0))*'Blend Sheet'!$F48/1000,0)  + IFERROR(INDEX(WAC_Item_Cost,MATCH(1,(I$1=WAC_District)*('Blend Sheet'!$G$4=WAC_IIN),0))*'Blend Sheet'!$G48,0) + IFERROR(INDEX(WAC_Item_Cost,MATCH(1,(I$1=WAC_District)*('Blend Sheet'!$H$4=WAC_IIN),0))*'Blend Sheet'!$H48,0)  + IFERROR(INDEX(WAC_Item_Cost,MATCH(1,(I$1=WAC_District)*('Blend Sheet'!$I$4=WAC_IIN),0))*'Blend Sheet'!$I48,0) + IFERROR(INDEX(WAC_Item_Cost,MATCH(1,(I$1=WAC_District)*('Blend Sheet'!$J$4=WAC_IIN),0))*'Blend Sheet'!$J48,0) + IFERROR(INDEX(WAC_Item_Cost,MATCH(1,(I$1=WAC_District)*('Blend Sheet'!$K$4=WAC_IIN),0))*'Blend Sheet'!$K48,0) + IFERROR(INDEX(WAC_Item_Cost,MATCH(1,(I$1=WAC_District)*('Blend Sheet'!$L$4=WAC_IIN),0))*'Blend Sheet'!$L48,0) + IFERROR(INDEX(WAC_Item_Cost,MATCH(1,(I$1=WAC_District)*('Blend Sheet'!$M$4=WAC_IIN),0))*'Blend Sheet'!$M48,0) + IFERROR(INDEX(WAC_Item_Cost,MATCH(1,(I$1=WAC_District)*('Blend Sheet'!$N$4=WAC_IIN),0))*'Blend Sheet'!$N48,0) + IFERROR(INDEX(WAC_Item_Cost,MATCH(1,(I$1=WAC_District)*('Blend Sheet'!$O$4=WAC_IIN),0))*'Blend Sheet'!$O48,0) + IFERROR(INDEX(WAC_Item_Cost,MATCH(1,(I$1=WAC_District)*('Blend Sheet'!$P$4=WAC_IIN),0))*'Blend Sheet'!$P48,0) + IFERROR(INDEX(WAC_Item_Cost,MATCH(1,(I$1=WAC_District)*('Blend Sheet'!$Q$4=WAC_IIN),0))*'Blend Sheet'!$Q48,0) + IFERROR(INDEX(WAC_Item_Cost,MATCH(1,(I$1=WAC_District)*('Blend Sheet'!$R$4=WAC_IIN),0))*'Blend Sheet'!$R48,0) + IFERROR(INDEX(WAC_Item_Cost,MATCH(1,(I$1=WAC_District)*('Blend Sheet'!$S$4=WAC_IIN),0))*'Blend Sheet'!$S48,0) + IFERROR(INDEX(WAC_Item_Cost,MATCH(1,(I$1=WAC_District)*('Blend Sheet'!$T$4=WAC_IIN),0))*'Blend Sheet'!$T48,0) + IFERROR(INDEX(WAC_Item_Cost,MATCH(1,(I$1=WAC_District)*('Blend Sheet'!$U$4=WAC_IIN),0))*'Blend Sheet'!$U48,0) + IFERROR(INDEX(WAC_Item_Cost,MATCH(1,(I$1=WAC_District)*('Blend Sheet'!$V$4=WAC_IIN),0))*'Blend Sheet'!$V48,0) + IFERROR(INDEX(WAC_Item_Cost,MATCH(1,(I$1=WAC_District)*('Blend Sheet'!$W$4=WAC_IIN),0))*'Blend Sheet'!$W48,0) + IFERROR(INDEX(WAC_Item_Cost,MATCH(1,(I$1=WAC_District)*('Blend Sheet'!$X$4=WAC_IIN),0))*'Blend Sheet'!$X48,0) + IFERROR(INDEX(WAC_Item_Cost,MATCH(1,(I$1=WAC_District)*('Blend Sheet'!$Y$4=WAC_IIN),0))*'Blend Sheet'!$Y48,0) + IFERROR(INDEX(WAC_Item_Cost,MATCH(1,(I$1=WAC_District)*('Blend Sheet'!$Z$4=WAC_IIN),0))*'Blend Sheet'!$Z48,0) + IFERROR(INDEX(WAC_Item_Cost,MATCH(1,(I$1=WAC_District)*('Blend Sheet'!$AA$4=WAC_IIN),0))*'Blend Sheet'!$AA48,0) + IFERROR(INDEX(WAC_Item_Cost,MATCH(1,(I$1=WAC_District)*('Blend Sheet'!$AB$4=WAC_IIN),0))*'Blend Sheet'!$AB48,0) + IFERROR(INDEX(WAC_Item_Cost,MATCH(1,(I$1=WAC_District)*('Blend Sheet'!$AC$4=WAC_IIN),0))*'Blend Sheet'!$AC48,0) + IFERROR(INDEX(WAC_Item_Cost,MATCH(1,(I$1=WAC_District)*('Blend Sheet'!$AD$4=WAC_IIN),0))*'Blend Sheet'!$AD48,0) + IFERROR(INDEX(WAC_Item_Cost,MATCH(1,(I$1=WAC_District)*('Blend Sheet'!$AE$4=WAC_IIN),0))*'Blend Sheet'!$AE48,0) + IFERROR(INDEX(WAC_Item_Cost,MATCH(1,(I$1=WAC_District)*('Blend Sheet'!$AF$4=WAC_IIN),0))*'Blend Sheet'!$AF48,0) + IFERROR(INDEX(WAC_Item_Cost,MATCH(1,(I$1=WAC_District)*('Blend Sheet'!$AG$4=WAC_IIN),0))*'Blend Sheet'!$AG48,0) + IFERROR(INDEX(WAC_Item_Cost,MATCH(1,(I$1=WAC_District)*('Blend Sheet'!$AH$4=WAC_IIN),0))*'Blend Sheet'!$AH48,0) + IFERROR(INDEX(WAC_Item_Cost,MATCH(1,(I$1=WAC_District)*('Blend Sheet'!$AI$4=WAC_IIN),0))*'Blend Sheet'!$AI48,0) + IFERROR(INDEX(WAC_Item_Cost,MATCH(1,(I$1=WAC_District)*('Blend Sheet'!$AJ$4=WAC_IIN),0))*'Blend Sheet'!$AJ48,0) + IFERROR(INDEX(WAC_Item_Cost,MATCH(1,(I$1=WAC_District)*('Blend Sheet'!$AK$4=WAC_IIN),0))*'Blend Sheet'!$AK48,0) + IFERROR(INDEX(WAC_Item_Cost,MATCH(1,(I$1=WAC_District)*('Blend Sheet'!$AL$4=WAC_IIN),0))*'Blend Sheet'!$AL48,0) + IFERROR(INDEX(WAC_Item_Cost,MATCH(1,(I$1=WAC_District)*('Blend Sheet'!$AM$4=WAC_IIN),0))*'Blend Sheet'!$AM48,0) + IFERROR(INDEX(WAC_Item_Cost,MATCH(1,(I$1=WAC_District)*('Blend Sheet'!$AN$4=WAC_IIN),0))*'Blend Sheet'!$AN48,0) + IFERROR(INDEX(WAC_Item_Cost,MATCH(1,(I$1=WAC_District)*('Blend Sheet'!$AO$4=WAC_IIN),0))*'Blend Sheet'!$AO48,0) + IFERROR(INDEX(WAC_Item_Cost,MATCH(1,(I$1=WAC_District)*('Blend Sheet'!$AP$4=WAC_IIN),0))*'Blend Sheet'!$AP48/1000,0)</f>
        <v>220.52971206000001</v>
      </c>
      <c r="J45" s="245">
        <f t="array" ref="J45">IFERROR(INDEX(WAC_Item_Cost,MATCH(1,(J$1=WAC_District)*('Blend Sheet'!$C$4=WAC_IIN),0))*'Blend Sheet'!$C48/1000,0) + IFERROR(INDEX(WAC_Item_Cost,MATCH(1,(J$1=WAC_District)*('Blend Sheet'!$D$4=WAC_IIN),0))*'Blend Sheet'!$D48/1000,0) + IFERROR(INDEX(WAC_Item_Cost,MATCH(1,(J$1=WAC_District)*('Blend Sheet'!$E$4=WAC_IIN),0))*'Blend Sheet'!$E48/1000,0) + IFERROR(INDEX(WAC_Item_Cost,MATCH(1,(J$1=WAC_District)*('Blend Sheet'!$F$4=WAC_IIN),0))*'Blend Sheet'!$F48/1000,0)  + IFERROR(INDEX(WAC_Item_Cost,MATCH(1,(J$1=WAC_District)*('Blend Sheet'!$G$4=WAC_IIN),0))*'Blend Sheet'!$G48,0) + IFERROR(INDEX(WAC_Item_Cost,MATCH(1,(J$1=WAC_District)*('Blend Sheet'!$H$4=WAC_IIN),0))*'Blend Sheet'!$H48,0)  + IFERROR(INDEX(WAC_Item_Cost,MATCH(1,(J$1=WAC_District)*('Blend Sheet'!$I$4=WAC_IIN),0))*'Blend Sheet'!$I48,0) + IFERROR(INDEX(WAC_Item_Cost,MATCH(1,(J$1=WAC_District)*('Blend Sheet'!$J$4=WAC_IIN),0))*'Blend Sheet'!$J48,0) + IFERROR(INDEX(WAC_Item_Cost,MATCH(1,(J$1=WAC_District)*('Blend Sheet'!$K$4=WAC_IIN),0))*'Blend Sheet'!$K48,0) + IFERROR(INDEX(WAC_Item_Cost,MATCH(1,(J$1=WAC_District)*('Blend Sheet'!$L$4=WAC_IIN),0))*'Blend Sheet'!$L48,0) + IFERROR(INDEX(WAC_Item_Cost,MATCH(1,(J$1=WAC_District)*('Blend Sheet'!$M$4=WAC_IIN),0))*'Blend Sheet'!$M48,0) + IFERROR(INDEX(WAC_Item_Cost,MATCH(1,(J$1=WAC_District)*('Blend Sheet'!$N$4=WAC_IIN),0))*'Blend Sheet'!$N48,0) + IFERROR(INDEX(WAC_Item_Cost,MATCH(1,(J$1=WAC_District)*('Blend Sheet'!$O$4=WAC_IIN),0))*'Blend Sheet'!$O48,0) + IFERROR(INDEX(WAC_Item_Cost,MATCH(1,(J$1=WAC_District)*('Blend Sheet'!$P$4=WAC_IIN),0))*'Blend Sheet'!$P48,0) + IFERROR(INDEX(WAC_Item_Cost,MATCH(1,(J$1=WAC_District)*('Blend Sheet'!$Q$4=WAC_IIN),0))*'Blend Sheet'!$Q48,0) + IFERROR(INDEX(WAC_Item_Cost,MATCH(1,(J$1=WAC_District)*('Blend Sheet'!$R$4=WAC_IIN),0))*'Blend Sheet'!$R48,0) + IFERROR(INDEX(WAC_Item_Cost,MATCH(1,(J$1=WAC_District)*('Blend Sheet'!$S$4=WAC_IIN),0))*'Blend Sheet'!$S48,0) + IFERROR(INDEX(WAC_Item_Cost,MATCH(1,(J$1=WAC_District)*('Blend Sheet'!$T$4=WAC_IIN),0))*'Blend Sheet'!$T48,0) + IFERROR(INDEX(WAC_Item_Cost,MATCH(1,(J$1=WAC_District)*('Blend Sheet'!$U$4=WAC_IIN),0))*'Blend Sheet'!$U48,0) + IFERROR(INDEX(WAC_Item_Cost,MATCH(1,(J$1=WAC_District)*('Blend Sheet'!$V$4=WAC_IIN),0))*'Blend Sheet'!$V48,0) + IFERROR(INDEX(WAC_Item_Cost,MATCH(1,(J$1=WAC_District)*('Blend Sheet'!$W$4=WAC_IIN),0))*'Blend Sheet'!$W48,0) + IFERROR(INDEX(WAC_Item_Cost,MATCH(1,(J$1=WAC_District)*('Blend Sheet'!$X$4=WAC_IIN),0))*'Blend Sheet'!$X48,0) + IFERROR(INDEX(WAC_Item_Cost,MATCH(1,(J$1=WAC_District)*('Blend Sheet'!$Y$4=WAC_IIN),0))*'Blend Sheet'!$Y48,0) + IFERROR(INDEX(WAC_Item_Cost,MATCH(1,(J$1=WAC_District)*('Blend Sheet'!$Z$4=WAC_IIN),0))*'Blend Sheet'!$Z48,0) + IFERROR(INDEX(WAC_Item_Cost,MATCH(1,(J$1=WAC_District)*('Blend Sheet'!$AA$4=WAC_IIN),0))*'Blend Sheet'!$AA48,0) + IFERROR(INDEX(WAC_Item_Cost,MATCH(1,(J$1=WAC_District)*('Blend Sheet'!$AB$4=WAC_IIN),0))*'Blend Sheet'!$AB48,0) + IFERROR(INDEX(WAC_Item_Cost,MATCH(1,(J$1=WAC_District)*('Blend Sheet'!$AC$4=WAC_IIN),0))*'Blend Sheet'!$AC48,0) + IFERROR(INDEX(WAC_Item_Cost,MATCH(1,(J$1=WAC_District)*('Blend Sheet'!$AD$4=WAC_IIN),0))*'Blend Sheet'!$AD48,0) + IFERROR(INDEX(WAC_Item_Cost,MATCH(1,(J$1=WAC_District)*('Blend Sheet'!$AE$4=WAC_IIN),0))*'Blend Sheet'!$AE48,0) + IFERROR(INDEX(WAC_Item_Cost,MATCH(1,(J$1=WAC_District)*('Blend Sheet'!$AF$4=WAC_IIN),0))*'Blend Sheet'!$AF48,0) + IFERROR(INDEX(WAC_Item_Cost,MATCH(1,(J$1=WAC_District)*('Blend Sheet'!$AG$4=WAC_IIN),0))*'Blend Sheet'!$AG48,0) + IFERROR(INDEX(WAC_Item_Cost,MATCH(1,(J$1=WAC_District)*('Blend Sheet'!$AH$4=WAC_IIN),0))*'Blend Sheet'!$AH48,0) + IFERROR(INDEX(WAC_Item_Cost,MATCH(1,(J$1=WAC_District)*('Blend Sheet'!$AI$4=WAC_IIN),0))*'Blend Sheet'!$AI48,0) + IFERROR(INDEX(WAC_Item_Cost,MATCH(1,(J$1=WAC_District)*('Blend Sheet'!$AJ$4=WAC_IIN),0))*'Blend Sheet'!$AJ48,0) + IFERROR(INDEX(WAC_Item_Cost,MATCH(1,(J$1=WAC_District)*('Blend Sheet'!$AK$4=WAC_IIN),0))*'Blend Sheet'!$AK48,0) + IFERROR(INDEX(WAC_Item_Cost,MATCH(1,(J$1=WAC_District)*('Blend Sheet'!$AL$4=WAC_IIN),0))*'Blend Sheet'!$AL48,0) + IFERROR(INDEX(WAC_Item_Cost,MATCH(1,(J$1=WAC_District)*('Blend Sheet'!$AM$4=WAC_IIN),0))*'Blend Sheet'!$AM48,0) + IFERROR(INDEX(WAC_Item_Cost,MATCH(1,(J$1=WAC_District)*('Blend Sheet'!$AN$4=WAC_IIN),0))*'Blend Sheet'!$AN48,0) + IFERROR(INDEX(WAC_Item_Cost,MATCH(1,(J$1=WAC_District)*('Blend Sheet'!$AO$4=WAC_IIN),0))*'Blend Sheet'!$AO48,0) + IFERROR(INDEX(WAC_Item_Cost,MATCH(1,(J$1=WAC_District)*('Blend Sheet'!$AP$4=WAC_IIN),0))*'Blend Sheet'!$AP48/1000,0)</f>
        <v>160.78481520999998</v>
      </c>
      <c r="K45" s="245">
        <f t="array" ref="K45">IFERROR(INDEX(WAC_Item_Cost,MATCH(1,(K$1=WAC_District)*('Blend Sheet'!$C$4=WAC_IIN),0))*'Blend Sheet'!$C48/1000,0) + IFERROR(INDEX(WAC_Item_Cost,MATCH(1,(K$1=WAC_District)*('Blend Sheet'!$D$4=WAC_IIN),0))*'Blend Sheet'!$D48/1000,0) + IFERROR(INDEX(WAC_Item_Cost,MATCH(1,(K$1=WAC_District)*('Blend Sheet'!$E$4=WAC_IIN),0))*'Blend Sheet'!$E48/1000,0) + IFERROR(INDEX(WAC_Item_Cost,MATCH(1,(K$1=WAC_District)*('Blend Sheet'!$F$4=WAC_IIN),0))*'Blend Sheet'!$F48/1000,0)  + IFERROR(INDEX(WAC_Item_Cost,MATCH(1,(K$1=WAC_District)*('Blend Sheet'!$G$4=WAC_IIN),0))*'Blend Sheet'!$G48,0) + IFERROR(INDEX(WAC_Item_Cost,MATCH(1,(K$1=WAC_District)*('Blend Sheet'!$H$4=WAC_IIN),0))*'Blend Sheet'!$H48,0)  + IFERROR(INDEX(WAC_Item_Cost,MATCH(1,(K$1=WAC_District)*('Blend Sheet'!$I$4=WAC_IIN),0))*'Blend Sheet'!$I48,0) + IFERROR(INDEX(WAC_Item_Cost,MATCH(1,(K$1=WAC_District)*('Blend Sheet'!$J$4=WAC_IIN),0))*'Blend Sheet'!$J48,0) + IFERROR(INDEX(WAC_Item_Cost,MATCH(1,(K$1=WAC_District)*('Blend Sheet'!$K$4=WAC_IIN),0))*'Blend Sheet'!$K48,0) + IFERROR(INDEX(WAC_Item_Cost,MATCH(1,(K$1=WAC_District)*('Blend Sheet'!$L$4=WAC_IIN),0))*'Blend Sheet'!$L48,0) + IFERROR(INDEX(WAC_Item_Cost,MATCH(1,(K$1=WAC_District)*('Blend Sheet'!$M$4=WAC_IIN),0))*'Blend Sheet'!$M48,0) + IFERROR(INDEX(WAC_Item_Cost,MATCH(1,(K$1=WAC_District)*('Blend Sheet'!$N$4=WAC_IIN),0))*'Blend Sheet'!$N48,0) + IFERROR(INDEX(WAC_Item_Cost,MATCH(1,(K$1=WAC_District)*('Blend Sheet'!$O$4=WAC_IIN),0))*'Blend Sheet'!$O48,0) + IFERROR(INDEX(WAC_Item_Cost,MATCH(1,(K$1=WAC_District)*('Blend Sheet'!$P$4=WAC_IIN),0))*'Blend Sheet'!$P48,0) + IFERROR(INDEX(WAC_Item_Cost,MATCH(1,(K$1=WAC_District)*('Blend Sheet'!$Q$4=WAC_IIN),0))*'Blend Sheet'!$Q48,0) + IFERROR(INDEX(WAC_Item_Cost,MATCH(1,(K$1=WAC_District)*('Blend Sheet'!$R$4=WAC_IIN),0))*'Blend Sheet'!$R48,0) + IFERROR(INDEX(WAC_Item_Cost,MATCH(1,(K$1=WAC_District)*('Blend Sheet'!$S$4=WAC_IIN),0))*'Blend Sheet'!$S48,0) + IFERROR(INDEX(WAC_Item_Cost,MATCH(1,(K$1=WAC_District)*('Blend Sheet'!$T$4=WAC_IIN),0))*'Blend Sheet'!$T48,0) + IFERROR(INDEX(WAC_Item_Cost,MATCH(1,(K$1=WAC_District)*('Blend Sheet'!$U$4=WAC_IIN),0))*'Blend Sheet'!$U48,0) + IFERROR(INDEX(WAC_Item_Cost,MATCH(1,(K$1=WAC_District)*('Blend Sheet'!$V$4=WAC_IIN),0))*'Blend Sheet'!$V48,0) + IFERROR(INDEX(WAC_Item_Cost,MATCH(1,(K$1=WAC_District)*('Blend Sheet'!$W$4=WAC_IIN),0))*'Blend Sheet'!$W48,0) + IFERROR(INDEX(WAC_Item_Cost,MATCH(1,(K$1=WAC_District)*('Blend Sheet'!$X$4=WAC_IIN),0))*'Blend Sheet'!$X48,0) + IFERROR(INDEX(WAC_Item_Cost,MATCH(1,(K$1=WAC_District)*('Blend Sheet'!$Y$4=WAC_IIN),0))*'Blend Sheet'!$Y48,0) + IFERROR(INDEX(WAC_Item_Cost,MATCH(1,(K$1=WAC_District)*('Blend Sheet'!$Z$4=WAC_IIN),0))*'Blend Sheet'!$Z48,0) + IFERROR(INDEX(WAC_Item_Cost,MATCH(1,(K$1=WAC_District)*('Blend Sheet'!$AA$4=WAC_IIN),0))*'Blend Sheet'!$AA48,0) + IFERROR(INDEX(WAC_Item_Cost,MATCH(1,(K$1=WAC_District)*('Blend Sheet'!$AB$4=WAC_IIN),0))*'Blend Sheet'!$AB48,0) + IFERROR(INDEX(WAC_Item_Cost,MATCH(1,(K$1=WAC_District)*('Blend Sheet'!$AC$4=WAC_IIN),0))*'Blend Sheet'!$AC48,0) + IFERROR(INDEX(WAC_Item_Cost,MATCH(1,(K$1=WAC_District)*('Blend Sheet'!$AD$4=WAC_IIN),0))*'Blend Sheet'!$AD48,0) + IFERROR(INDEX(WAC_Item_Cost,MATCH(1,(K$1=WAC_District)*('Blend Sheet'!$AE$4=WAC_IIN),0))*'Blend Sheet'!$AE48,0) + IFERROR(INDEX(WAC_Item_Cost,MATCH(1,(K$1=WAC_District)*('Blend Sheet'!$AF$4=WAC_IIN),0))*'Blend Sheet'!$AF48,0) + IFERROR(INDEX(WAC_Item_Cost,MATCH(1,(K$1=WAC_District)*('Blend Sheet'!$AG$4=WAC_IIN),0))*'Blend Sheet'!$AG48,0) + IFERROR(INDEX(WAC_Item_Cost,MATCH(1,(K$1=WAC_District)*('Blend Sheet'!$AH$4=WAC_IIN),0))*'Blend Sheet'!$AH48,0) + IFERROR(INDEX(WAC_Item_Cost,MATCH(1,(K$1=WAC_District)*('Blend Sheet'!$AI$4=WAC_IIN),0))*'Blend Sheet'!$AI48,0) + IFERROR(INDEX(WAC_Item_Cost,MATCH(1,(K$1=WAC_District)*('Blend Sheet'!$AJ$4=WAC_IIN),0))*'Blend Sheet'!$AJ48,0) + IFERROR(INDEX(WAC_Item_Cost,MATCH(1,(K$1=WAC_District)*('Blend Sheet'!$AK$4=WAC_IIN),0))*'Blend Sheet'!$AK48,0) + IFERROR(INDEX(WAC_Item_Cost,MATCH(1,(K$1=WAC_District)*('Blend Sheet'!$AL$4=WAC_IIN),0))*'Blend Sheet'!$AL48,0) + IFERROR(INDEX(WAC_Item_Cost,MATCH(1,(K$1=WAC_District)*('Blend Sheet'!$AM$4=WAC_IIN),0))*'Blend Sheet'!$AM48,0) + IFERROR(INDEX(WAC_Item_Cost,MATCH(1,(K$1=WAC_District)*('Blend Sheet'!$AN$4=WAC_IIN),0))*'Blend Sheet'!$AN48,0) + IFERROR(INDEX(WAC_Item_Cost,MATCH(1,(K$1=WAC_District)*('Blend Sheet'!$AO$4=WAC_IIN),0))*'Blend Sheet'!$AO48,0) + IFERROR(INDEX(WAC_Item_Cost,MATCH(1,(K$1=WAC_District)*('Blend Sheet'!$AP$4=WAC_IIN),0))*'Blend Sheet'!$AP48/1000,0)</f>
        <v>0</v>
      </c>
      <c r="L45" s="245">
        <f t="array" ref="L45">IFERROR(INDEX(WAC_Item_Cost,MATCH(1,(L$1=WAC_District)*('Blend Sheet'!$C$4=WAC_IIN),0))*'Blend Sheet'!$C48/1000,0) + IFERROR(INDEX(WAC_Item_Cost,MATCH(1,(L$1=WAC_District)*('Blend Sheet'!$D$4=WAC_IIN),0))*'Blend Sheet'!$D48/1000,0) + IFERROR(INDEX(WAC_Item_Cost,MATCH(1,(L$1=WAC_District)*('Blend Sheet'!$E$4=WAC_IIN),0))*'Blend Sheet'!$E48/1000,0) + IFERROR(INDEX(WAC_Item_Cost,MATCH(1,(L$1=WAC_District)*('Blend Sheet'!$F$4=WAC_IIN),0))*'Blend Sheet'!$F48/1000,0)  + IFERROR(INDEX(WAC_Item_Cost,MATCH(1,(L$1=WAC_District)*('Blend Sheet'!$G$4=WAC_IIN),0))*'Blend Sheet'!$G48,0) + IFERROR(INDEX(WAC_Item_Cost,MATCH(1,(L$1=WAC_District)*('Blend Sheet'!$H$4=WAC_IIN),0))*'Blend Sheet'!$H48,0)  + IFERROR(INDEX(WAC_Item_Cost,MATCH(1,(L$1=WAC_District)*('Blend Sheet'!$I$4=WAC_IIN),0))*'Blend Sheet'!$I48,0) + IFERROR(INDEX(WAC_Item_Cost,MATCH(1,(L$1=WAC_District)*('Blend Sheet'!$J$4=WAC_IIN),0))*'Blend Sheet'!$J48,0) + IFERROR(INDEX(WAC_Item_Cost,MATCH(1,(L$1=WAC_District)*('Blend Sheet'!$K$4=WAC_IIN),0))*'Blend Sheet'!$K48,0) + IFERROR(INDEX(WAC_Item_Cost,MATCH(1,(L$1=WAC_District)*('Blend Sheet'!$L$4=WAC_IIN),0))*'Blend Sheet'!$L48,0) + IFERROR(INDEX(WAC_Item_Cost,MATCH(1,(L$1=WAC_District)*('Blend Sheet'!$M$4=WAC_IIN),0))*'Blend Sheet'!$M48,0) + IFERROR(INDEX(WAC_Item_Cost,MATCH(1,(L$1=WAC_District)*('Blend Sheet'!$N$4=WAC_IIN),0))*'Blend Sheet'!$N48,0) + IFERROR(INDEX(WAC_Item_Cost,MATCH(1,(L$1=WAC_District)*('Blend Sheet'!$O$4=WAC_IIN),0))*'Blend Sheet'!$O48,0) + IFERROR(INDEX(WAC_Item_Cost,MATCH(1,(L$1=WAC_District)*('Blend Sheet'!$P$4=WAC_IIN),0))*'Blend Sheet'!$P48,0) + IFERROR(INDEX(WAC_Item_Cost,MATCH(1,(L$1=WAC_District)*('Blend Sheet'!$Q$4=WAC_IIN),0))*'Blend Sheet'!$Q48,0) + IFERROR(INDEX(WAC_Item_Cost,MATCH(1,(L$1=WAC_District)*('Blend Sheet'!$R$4=WAC_IIN),0))*'Blend Sheet'!$R48,0) + IFERROR(INDEX(WAC_Item_Cost,MATCH(1,(L$1=WAC_District)*('Blend Sheet'!$S$4=WAC_IIN),0))*'Blend Sheet'!$S48,0) + IFERROR(INDEX(WAC_Item_Cost,MATCH(1,(L$1=WAC_District)*('Blend Sheet'!$T$4=WAC_IIN),0))*'Blend Sheet'!$T48,0) + IFERROR(INDEX(WAC_Item_Cost,MATCH(1,(L$1=WAC_District)*('Blend Sheet'!$U$4=WAC_IIN),0))*'Blend Sheet'!$U48,0) + IFERROR(INDEX(WAC_Item_Cost,MATCH(1,(L$1=WAC_District)*('Blend Sheet'!$V$4=WAC_IIN),0))*'Blend Sheet'!$V48,0) + IFERROR(INDEX(WAC_Item_Cost,MATCH(1,(L$1=WAC_District)*('Blend Sheet'!$W$4=WAC_IIN),0))*'Blend Sheet'!$W48,0) + IFERROR(INDEX(WAC_Item_Cost,MATCH(1,(L$1=WAC_District)*('Blend Sheet'!$X$4=WAC_IIN),0))*'Blend Sheet'!$X48,0) + IFERROR(INDEX(WAC_Item_Cost,MATCH(1,(L$1=WAC_District)*('Blend Sheet'!$Y$4=WAC_IIN),0))*'Blend Sheet'!$Y48,0) + IFERROR(INDEX(WAC_Item_Cost,MATCH(1,(L$1=WAC_District)*('Blend Sheet'!$Z$4=WAC_IIN),0))*'Blend Sheet'!$Z48,0) + IFERROR(INDEX(WAC_Item_Cost,MATCH(1,(L$1=WAC_District)*('Blend Sheet'!$AA$4=WAC_IIN),0))*'Blend Sheet'!$AA48,0) + IFERROR(INDEX(WAC_Item_Cost,MATCH(1,(L$1=WAC_District)*('Blend Sheet'!$AB$4=WAC_IIN),0))*'Blend Sheet'!$AB48,0) + IFERROR(INDEX(WAC_Item_Cost,MATCH(1,(L$1=WAC_District)*('Blend Sheet'!$AC$4=WAC_IIN),0))*'Blend Sheet'!$AC48,0) + IFERROR(INDEX(WAC_Item_Cost,MATCH(1,(L$1=WAC_District)*('Blend Sheet'!$AD$4=WAC_IIN),0))*'Blend Sheet'!$AD48,0) + IFERROR(INDEX(WAC_Item_Cost,MATCH(1,(L$1=WAC_District)*('Blend Sheet'!$AE$4=WAC_IIN),0))*'Blend Sheet'!$AE48,0) + IFERROR(INDEX(WAC_Item_Cost,MATCH(1,(L$1=WAC_District)*('Blend Sheet'!$AF$4=WAC_IIN),0))*'Blend Sheet'!$AF48,0) + IFERROR(INDEX(WAC_Item_Cost,MATCH(1,(L$1=WAC_District)*('Blend Sheet'!$AG$4=WAC_IIN),0))*'Blend Sheet'!$AG48,0) + IFERROR(INDEX(WAC_Item_Cost,MATCH(1,(L$1=WAC_District)*('Blend Sheet'!$AH$4=WAC_IIN),0))*'Blend Sheet'!$AH48,0) + IFERROR(INDEX(WAC_Item_Cost,MATCH(1,(L$1=WAC_District)*('Blend Sheet'!$AI$4=WAC_IIN),0))*'Blend Sheet'!$AI48,0) + IFERROR(INDEX(WAC_Item_Cost,MATCH(1,(L$1=WAC_District)*('Blend Sheet'!$AJ$4=WAC_IIN),0))*'Blend Sheet'!$AJ48,0) + IFERROR(INDEX(WAC_Item_Cost,MATCH(1,(L$1=WAC_District)*('Blend Sheet'!$AK$4=WAC_IIN),0))*'Blend Sheet'!$AK48,0) + IFERROR(INDEX(WAC_Item_Cost,MATCH(1,(L$1=WAC_District)*('Blend Sheet'!$AL$4=WAC_IIN),0))*'Blend Sheet'!$AL48,0) + IFERROR(INDEX(WAC_Item_Cost,MATCH(1,(L$1=WAC_District)*('Blend Sheet'!$AM$4=WAC_IIN),0))*'Blend Sheet'!$AM48,0) + IFERROR(INDEX(WAC_Item_Cost,MATCH(1,(L$1=WAC_District)*('Blend Sheet'!$AN$4=WAC_IIN),0))*'Blend Sheet'!$AN48,0) + IFERROR(INDEX(WAC_Item_Cost,MATCH(1,(L$1=WAC_District)*('Blend Sheet'!$AO$4=WAC_IIN),0))*'Blend Sheet'!$AO48,0) + IFERROR(INDEX(WAC_Item_Cost,MATCH(1,(L$1=WAC_District)*('Blend Sheet'!$AP$4=WAC_IIN),0))*'Blend Sheet'!$AP48/1000,0)</f>
        <v>0</v>
      </c>
    </row>
    <row r="46" spans="1:12" x14ac:dyDescent="0.25">
      <c r="A46" t="str">
        <f>'Blend Sheet'!A49</f>
        <v>iGain(AB) NOT SUPPORTED</v>
      </c>
      <c r="B46" s="245">
        <f t="array" ref="B46">IFERROR(INDEX(WAC_Item_Cost,MATCH(1,(B$1=WAC_District)*('Blend Sheet'!$C$4=WAC_IIN),0))*'Blend Sheet'!$C49/1000,0) + IFERROR(INDEX(WAC_Item_Cost,MATCH(1,(B$1=WAC_District)*('Blend Sheet'!$D$4=WAC_IIN),0))*'Blend Sheet'!$D49/1000,0) + IFERROR(INDEX(WAC_Item_Cost,MATCH(1,(B$1=WAC_District)*('Blend Sheet'!$E$4=WAC_IIN),0))*'Blend Sheet'!$E49/1000,0) + IFERROR(INDEX(WAC_Item_Cost,MATCH(1,(B$1=WAC_District)*('Blend Sheet'!$F$4=WAC_IIN),0))*'Blend Sheet'!$F49/1000,0)  + IFERROR(INDEX(WAC_Item_Cost,MATCH(1,(B$1=WAC_District)*('Blend Sheet'!$G$4=WAC_IIN),0))*'Blend Sheet'!$G49,0) + IFERROR(INDEX(WAC_Item_Cost,MATCH(1,(B$1=WAC_District)*('Blend Sheet'!$H$4=WAC_IIN),0))*'Blend Sheet'!$H49,0)  + IFERROR(INDEX(WAC_Item_Cost,MATCH(1,(B$1=WAC_District)*('Blend Sheet'!$I$4=WAC_IIN),0))*'Blend Sheet'!$I49,0) + IFERROR(INDEX(WAC_Item_Cost,MATCH(1,(B$1=WAC_District)*('Blend Sheet'!$J$4=WAC_IIN),0))*'Blend Sheet'!$J49,0) + IFERROR(INDEX(WAC_Item_Cost,MATCH(1,(B$1=WAC_District)*('Blend Sheet'!$K$4=WAC_IIN),0))*'Blend Sheet'!$K49,0) + IFERROR(INDEX(WAC_Item_Cost,MATCH(1,(B$1=WAC_District)*('Blend Sheet'!$L$4=WAC_IIN),0))*'Blend Sheet'!$L49,0) + IFERROR(INDEX(WAC_Item_Cost,MATCH(1,(B$1=WAC_District)*('Blend Sheet'!$M$4=WAC_IIN),0))*'Blend Sheet'!$M49,0) + IFERROR(INDEX(WAC_Item_Cost,MATCH(1,(B$1=WAC_District)*('Blend Sheet'!$N$4=WAC_IIN),0))*'Blend Sheet'!$N49,0) + IFERROR(INDEX(WAC_Item_Cost,MATCH(1,(B$1=WAC_District)*('Blend Sheet'!$O$4=WAC_IIN),0))*'Blend Sheet'!$O49,0) + IFERROR(INDEX(WAC_Item_Cost,MATCH(1,(B$1=WAC_District)*('Blend Sheet'!$P$4=WAC_IIN),0))*'Blend Sheet'!$P49,0) + IFERROR(INDEX(WAC_Item_Cost,MATCH(1,(B$1=WAC_District)*('Blend Sheet'!$Q$4=WAC_IIN),0))*'Blend Sheet'!$Q49,0) + IFERROR(INDEX(WAC_Item_Cost,MATCH(1,(B$1=WAC_District)*('Blend Sheet'!$R$4=WAC_IIN),0))*'Blend Sheet'!$R49,0) + IFERROR(INDEX(WAC_Item_Cost,MATCH(1,(B$1=WAC_District)*('Blend Sheet'!$S$4=WAC_IIN),0))*'Blend Sheet'!$S49,0) + IFERROR(INDEX(WAC_Item_Cost,MATCH(1,(B$1=WAC_District)*('Blend Sheet'!$T$4=WAC_IIN),0))*'Blend Sheet'!$T49,0) + IFERROR(INDEX(WAC_Item_Cost,MATCH(1,(B$1=WAC_District)*('Blend Sheet'!$U$4=WAC_IIN),0))*'Blend Sheet'!$U49,0) + IFERROR(INDEX(WAC_Item_Cost,MATCH(1,(B$1=WAC_District)*('Blend Sheet'!$V$4=WAC_IIN),0))*'Blend Sheet'!$V49,0) + IFERROR(INDEX(WAC_Item_Cost,MATCH(1,(B$1=WAC_District)*('Blend Sheet'!$W$4=WAC_IIN),0))*'Blend Sheet'!$W49,0) + IFERROR(INDEX(WAC_Item_Cost,MATCH(1,(B$1=WAC_District)*('Blend Sheet'!$X$4=WAC_IIN),0))*'Blend Sheet'!$X49,0) + IFERROR(INDEX(WAC_Item_Cost,MATCH(1,(B$1=WAC_District)*('Blend Sheet'!$Y$4=WAC_IIN),0))*'Blend Sheet'!$Y49,0) + IFERROR(INDEX(WAC_Item_Cost,MATCH(1,(B$1=WAC_District)*('Blend Sheet'!$Z$4=WAC_IIN),0))*'Blend Sheet'!$Z49,0) + IFERROR(INDEX(WAC_Item_Cost,MATCH(1,(B$1=WAC_District)*('Blend Sheet'!$AA$4=WAC_IIN),0))*'Blend Sheet'!$AA49,0) + IFERROR(INDEX(WAC_Item_Cost,MATCH(1,(B$1=WAC_District)*('Blend Sheet'!$AB$4=WAC_IIN),0))*'Blend Sheet'!$AB49,0) + IFERROR(INDEX(WAC_Item_Cost,MATCH(1,(B$1=WAC_District)*('Blend Sheet'!$AC$4=WAC_IIN),0))*'Blend Sheet'!$AC49,0) + IFERROR(INDEX(WAC_Item_Cost,MATCH(1,(B$1=WAC_District)*('Blend Sheet'!$AD$4=WAC_IIN),0))*'Blend Sheet'!$AD49,0) + IFERROR(INDEX(WAC_Item_Cost,MATCH(1,(B$1=WAC_District)*('Blend Sheet'!$AE$4=WAC_IIN),0))*'Blend Sheet'!$AE49,0) + IFERROR(INDEX(WAC_Item_Cost,MATCH(1,(B$1=WAC_District)*('Blend Sheet'!$AF$4=WAC_IIN),0))*'Blend Sheet'!$AF49,0) + IFERROR(INDEX(WAC_Item_Cost,MATCH(1,(B$1=WAC_District)*('Blend Sheet'!$AG$4=WAC_IIN),0))*'Blend Sheet'!$AG49,0) + IFERROR(INDEX(WAC_Item_Cost,MATCH(1,(B$1=WAC_District)*('Blend Sheet'!$AH$4=WAC_IIN),0))*'Blend Sheet'!$AH49,0) + IFERROR(INDEX(WAC_Item_Cost,MATCH(1,(B$1=WAC_District)*('Blend Sheet'!$AI$4=WAC_IIN),0))*'Blend Sheet'!$AI49,0) + IFERROR(INDEX(WAC_Item_Cost,MATCH(1,(B$1=WAC_District)*('Blend Sheet'!$AJ$4=WAC_IIN),0))*'Blend Sheet'!$AJ49,0) + IFERROR(INDEX(WAC_Item_Cost,MATCH(1,(B$1=WAC_District)*('Blend Sheet'!$AK$4=WAC_IIN),0))*'Blend Sheet'!$AK49,0) + IFERROR(INDEX(WAC_Item_Cost,MATCH(1,(B$1=WAC_District)*('Blend Sheet'!$AL$4=WAC_IIN),0))*'Blend Sheet'!$AL49,0) + IFERROR(INDEX(WAC_Item_Cost,MATCH(1,(B$1=WAC_District)*('Blend Sheet'!$AM$4=WAC_IIN),0))*'Blend Sheet'!$AM49,0) + IFERROR(INDEX(WAC_Item_Cost,MATCH(1,(B$1=WAC_District)*('Blend Sheet'!$AN$4=WAC_IIN),0))*'Blend Sheet'!$AN49,0) + IFERROR(INDEX(WAC_Item_Cost,MATCH(1,(B$1=WAC_District)*('Blend Sheet'!$AO$4=WAC_IIN),0))*'Blend Sheet'!$AO49,0) + IFERROR(INDEX(WAC_Item_Cost,MATCH(1,(B$1=WAC_District)*('Blend Sheet'!$AP$4=WAC_IIN),0))*'Blend Sheet'!$AP49/1000,0)</f>
        <v>180.80684482499998</v>
      </c>
      <c r="C46" s="245">
        <f t="array" ref="C46">IFERROR(INDEX(WAC_Item_Cost,MATCH(1,(C$1=WAC_District)*('Blend Sheet'!$C$4=WAC_IIN),0))*'Blend Sheet'!$C49/1000,0) + IFERROR(INDEX(WAC_Item_Cost,MATCH(1,(C$1=WAC_District)*('Blend Sheet'!$D$4=WAC_IIN),0))*'Blend Sheet'!$D49/1000,0) + IFERROR(INDEX(WAC_Item_Cost,MATCH(1,(C$1=WAC_District)*('Blend Sheet'!$E$4=WAC_IIN),0))*'Blend Sheet'!$E49/1000,0) + IFERROR(INDEX(WAC_Item_Cost,MATCH(1,(C$1=WAC_District)*('Blend Sheet'!$F$4=WAC_IIN),0))*'Blend Sheet'!$F49/1000,0)  + IFERROR(INDEX(WAC_Item_Cost,MATCH(1,(C$1=WAC_District)*('Blend Sheet'!$G$4=WAC_IIN),0))*'Blend Sheet'!$G49,0) + IFERROR(INDEX(WAC_Item_Cost,MATCH(1,(C$1=WAC_District)*('Blend Sheet'!$H$4=WAC_IIN),0))*'Blend Sheet'!$H49,0)  + IFERROR(INDEX(WAC_Item_Cost,MATCH(1,(C$1=WAC_District)*('Blend Sheet'!$I$4=WAC_IIN),0))*'Blend Sheet'!$I49,0) + IFERROR(INDEX(WAC_Item_Cost,MATCH(1,(C$1=WAC_District)*('Blend Sheet'!$J$4=WAC_IIN),0))*'Blend Sheet'!$J49,0) + IFERROR(INDEX(WAC_Item_Cost,MATCH(1,(C$1=WAC_District)*('Blend Sheet'!$K$4=WAC_IIN),0))*'Blend Sheet'!$K49,0) + IFERROR(INDEX(WAC_Item_Cost,MATCH(1,(C$1=WAC_District)*('Blend Sheet'!$L$4=WAC_IIN),0))*'Blend Sheet'!$L49,0) + IFERROR(INDEX(WAC_Item_Cost,MATCH(1,(C$1=WAC_District)*('Blend Sheet'!$M$4=WAC_IIN),0))*'Blend Sheet'!$M49,0) + IFERROR(INDEX(WAC_Item_Cost,MATCH(1,(C$1=WAC_District)*('Blend Sheet'!$N$4=WAC_IIN),0))*'Blend Sheet'!$N49,0) + IFERROR(INDEX(WAC_Item_Cost,MATCH(1,(C$1=WAC_District)*('Blend Sheet'!$O$4=WAC_IIN),0))*'Blend Sheet'!$O49,0) + IFERROR(INDEX(WAC_Item_Cost,MATCH(1,(C$1=WAC_District)*('Blend Sheet'!$P$4=WAC_IIN),0))*'Blend Sheet'!$P49,0) + IFERROR(INDEX(WAC_Item_Cost,MATCH(1,(C$1=WAC_District)*('Blend Sheet'!$Q$4=WAC_IIN),0))*'Blend Sheet'!$Q49,0) + IFERROR(INDEX(WAC_Item_Cost,MATCH(1,(C$1=WAC_District)*('Blend Sheet'!$R$4=WAC_IIN),0))*'Blend Sheet'!$R49,0) + IFERROR(INDEX(WAC_Item_Cost,MATCH(1,(C$1=WAC_District)*('Blend Sheet'!$S$4=WAC_IIN),0))*'Blend Sheet'!$S49,0) + IFERROR(INDEX(WAC_Item_Cost,MATCH(1,(C$1=WAC_District)*('Blend Sheet'!$T$4=WAC_IIN),0))*'Blend Sheet'!$T49,0) + IFERROR(INDEX(WAC_Item_Cost,MATCH(1,(C$1=WAC_District)*('Blend Sheet'!$U$4=WAC_IIN),0))*'Blend Sheet'!$U49,0) + IFERROR(INDEX(WAC_Item_Cost,MATCH(1,(C$1=WAC_District)*('Blend Sheet'!$V$4=WAC_IIN),0))*'Blend Sheet'!$V49,0) + IFERROR(INDEX(WAC_Item_Cost,MATCH(1,(C$1=WAC_District)*('Blend Sheet'!$W$4=WAC_IIN),0))*'Blend Sheet'!$W49,0) + IFERROR(INDEX(WAC_Item_Cost,MATCH(1,(C$1=WAC_District)*('Blend Sheet'!$X$4=WAC_IIN),0))*'Blend Sheet'!$X49,0) + IFERROR(INDEX(WAC_Item_Cost,MATCH(1,(C$1=WAC_District)*('Blend Sheet'!$Y$4=WAC_IIN),0))*'Blend Sheet'!$Y49,0) + IFERROR(INDEX(WAC_Item_Cost,MATCH(1,(C$1=WAC_District)*('Blend Sheet'!$Z$4=WAC_IIN),0))*'Blend Sheet'!$Z49,0) + IFERROR(INDEX(WAC_Item_Cost,MATCH(1,(C$1=WAC_District)*('Blend Sheet'!$AA$4=WAC_IIN),0))*'Blend Sheet'!$AA49,0) + IFERROR(INDEX(WAC_Item_Cost,MATCH(1,(C$1=WAC_District)*('Blend Sheet'!$AB$4=WAC_IIN),0))*'Blend Sheet'!$AB49,0) + IFERROR(INDEX(WAC_Item_Cost,MATCH(1,(C$1=WAC_District)*('Blend Sheet'!$AC$4=WAC_IIN),0))*'Blend Sheet'!$AC49,0) + IFERROR(INDEX(WAC_Item_Cost,MATCH(1,(C$1=WAC_District)*('Blend Sheet'!$AD$4=WAC_IIN),0))*'Blend Sheet'!$AD49,0) + IFERROR(INDEX(WAC_Item_Cost,MATCH(1,(C$1=WAC_District)*('Blend Sheet'!$AE$4=WAC_IIN),0))*'Blend Sheet'!$AE49,0) + IFERROR(INDEX(WAC_Item_Cost,MATCH(1,(C$1=WAC_District)*('Blend Sheet'!$AF$4=WAC_IIN),0))*'Blend Sheet'!$AF49,0) + IFERROR(INDEX(WAC_Item_Cost,MATCH(1,(C$1=WAC_District)*('Blend Sheet'!$AG$4=WAC_IIN),0))*'Blend Sheet'!$AG49,0) + IFERROR(INDEX(WAC_Item_Cost,MATCH(1,(C$1=WAC_District)*('Blend Sheet'!$AH$4=WAC_IIN),0))*'Blend Sheet'!$AH49,0) + IFERROR(INDEX(WAC_Item_Cost,MATCH(1,(C$1=WAC_District)*('Blend Sheet'!$AI$4=WAC_IIN),0))*'Blend Sheet'!$AI49,0) + IFERROR(INDEX(WAC_Item_Cost,MATCH(1,(C$1=WAC_District)*('Blend Sheet'!$AJ$4=WAC_IIN),0))*'Blend Sheet'!$AJ49,0) + IFERROR(INDEX(WAC_Item_Cost,MATCH(1,(C$1=WAC_District)*('Blend Sheet'!$AK$4=WAC_IIN),0))*'Blend Sheet'!$AK49,0) + IFERROR(INDEX(WAC_Item_Cost,MATCH(1,(C$1=WAC_District)*('Blend Sheet'!$AL$4=WAC_IIN),0))*'Blend Sheet'!$AL49,0) + IFERROR(INDEX(WAC_Item_Cost,MATCH(1,(C$1=WAC_District)*('Blend Sheet'!$AM$4=WAC_IIN),0))*'Blend Sheet'!$AM49,0) + IFERROR(INDEX(WAC_Item_Cost,MATCH(1,(C$1=WAC_District)*('Blend Sheet'!$AN$4=WAC_IIN),0))*'Blend Sheet'!$AN49,0) + IFERROR(INDEX(WAC_Item_Cost,MATCH(1,(C$1=WAC_District)*('Blend Sheet'!$AO$4=WAC_IIN),0))*'Blend Sheet'!$AO49,0) + IFERROR(INDEX(WAC_Item_Cost,MATCH(1,(C$1=WAC_District)*('Blend Sheet'!$AP$4=WAC_IIN),0))*'Blend Sheet'!$AP49/1000,0)</f>
        <v>220.2424831925</v>
      </c>
      <c r="D46" s="245">
        <f t="array" ref="D46">IFERROR(INDEX(WAC_Item_Cost,MATCH(1,(D$1=WAC_District)*('Blend Sheet'!$C$4=WAC_IIN),0))*'Blend Sheet'!$C49/1000,0) + IFERROR(INDEX(WAC_Item_Cost,MATCH(1,(D$1=WAC_District)*('Blend Sheet'!$D$4=WAC_IIN),0))*'Blend Sheet'!$D49/1000,0) + IFERROR(INDEX(WAC_Item_Cost,MATCH(1,(D$1=WAC_District)*('Blend Sheet'!$E$4=WAC_IIN),0))*'Blend Sheet'!$E49/1000,0) + IFERROR(INDEX(WAC_Item_Cost,MATCH(1,(D$1=WAC_District)*('Blend Sheet'!$F$4=WAC_IIN),0))*'Blend Sheet'!$F49/1000,0)  + IFERROR(INDEX(WAC_Item_Cost,MATCH(1,(D$1=WAC_District)*('Blend Sheet'!$G$4=WAC_IIN),0))*'Blend Sheet'!$G49,0) + IFERROR(INDEX(WAC_Item_Cost,MATCH(1,(D$1=WAC_District)*('Blend Sheet'!$H$4=WAC_IIN),0))*'Blend Sheet'!$H49,0)  + IFERROR(INDEX(WAC_Item_Cost,MATCH(1,(D$1=WAC_District)*('Blend Sheet'!$I$4=WAC_IIN),0))*'Blend Sheet'!$I49,0) + IFERROR(INDEX(WAC_Item_Cost,MATCH(1,(D$1=WAC_District)*('Blend Sheet'!$J$4=WAC_IIN),0))*'Blend Sheet'!$J49,0) + IFERROR(INDEX(WAC_Item_Cost,MATCH(1,(D$1=WAC_District)*('Blend Sheet'!$K$4=WAC_IIN),0))*'Blend Sheet'!$K49,0) + IFERROR(INDEX(WAC_Item_Cost,MATCH(1,(D$1=WAC_District)*('Blend Sheet'!$L$4=WAC_IIN),0))*'Blend Sheet'!$L49,0) + IFERROR(INDEX(WAC_Item_Cost,MATCH(1,(D$1=WAC_District)*('Blend Sheet'!$M$4=WAC_IIN),0))*'Blend Sheet'!$M49,0) + IFERROR(INDEX(WAC_Item_Cost,MATCH(1,(D$1=WAC_District)*('Blend Sheet'!$N$4=WAC_IIN),0))*'Blend Sheet'!$N49,0) + IFERROR(INDEX(WAC_Item_Cost,MATCH(1,(D$1=WAC_District)*('Blend Sheet'!$O$4=WAC_IIN),0))*'Blend Sheet'!$O49,0) + IFERROR(INDEX(WAC_Item_Cost,MATCH(1,(D$1=WAC_District)*('Blend Sheet'!$P$4=WAC_IIN),0))*'Blend Sheet'!$P49,0) + IFERROR(INDEX(WAC_Item_Cost,MATCH(1,(D$1=WAC_District)*('Blend Sheet'!$Q$4=WAC_IIN),0))*'Blend Sheet'!$Q49,0) + IFERROR(INDEX(WAC_Item_Cost,MATCH(1,(D$1=WAC_District)*('Blend Sheet'!$R$4=WAC_IIN),0))*'Blend Sheet'!$R49,0) + IFERROR(INDEX(WAC_Item_Cost,MATCH(1,(D$1=WAC_District)*('Blend Sheet'!$S$4=WAC_IIN),0))*'Blend Sheet'!$S49,0) + IFERROR(INDEX(WAC_Item_Cost,MATCH(1,(D$1=WAC_District)*('Blend Sheet'!$T$4=WAC_IIN),0))*'Blend Sheet'!$T49,0) + IFERROR(INDEX(WAC_Item_Cost,MATCH(1,(D$1=WAC_District)*('Blend Sheet'!$U$4=WAC_IIN),0))*'Blend Sheet'!$U49,0) + IFERROR(INDEX(WAC_Item_Cost,MATCH(1,(D$1=WAC_District)*('Blend Sheet'!$V$4=WAC_IIN),0))*'Blend Sheet'!$V49,0) + IFERROR(INDEX(WAC_Item_Cost,MATCH(1,(D$1=WAC_District)*('Blend Sheet'!$W$4=WAC_IIN),0))*'Blend Sheet'!$W49,0) + IFERROR(INDEX(WAC_Item_Cost,MATCH(1,(D$1=WAC_District)*('Blend Sheet'!$X$4=WAC_IIN),0))*'Blend Sheet'!$X49,0) + IFERROR(INDEX(WAC_Item_Cost,MATCH(1,(D$1=WAC_District)*('Blend Sheet'!$Y$4=WAC_IIN),0))*'Blend Sheet'!$Y49,0) + IFERROR(INDEX(WAC_Item_Cost,MATCH(1,(D$1=WAC_District)*('Blend Sheet'!$Z$4=WAC_IIN),0))*'Blend Sheet'!$Z49,0) + IFERROR(INDEX(WAC_Item_Cost,MATCH(1,(D$1=WAC_District)*('Blend Sheet'!$AA$4=WAC_IIN),0))*'Blend Sheet'!$AA49,0) + IFERROR(INDEX(WAC_Item_Cost,MATCH(1,(D$1=WAC_District)*('Blend Sheet'!$AB$4=WAC_IIN),0))*'Blend Sheet'!$AB49,0) + IFERROR(INDEX(WAC_Item_Cost,MATCH(1,(D$1=WAC_District)*('Blend Sheet'!$AC$4=WAC_IIN),0))*'Blend Sheet'!$AC49,0) + IFERROR(INDEX(WAC_Item_Cost,MATCH(1,(D$1=WAC_District)*('Blend Sheet'!$AD$4=WAC_IIN),0))*'Blend Sheet'!$AD49,0) + IFERROR(INDEX(WAC_Item_Cost,MATCH(1,(D$1=WAC_District)*('Blend Sheet'!$AE$4=WAC_IIN),0))*'Blend Sheet'!$AE49,0) + IFERROR(INDEX(WAC_Item_Cost,MATCH(1,(D$1=WAC_District)*('Blend Sheet'!$AF$4=WAC_IIN),0))*'Blend Sheet'!$AF49,0) + IFERROR(INDEX(WAC_Item_Cost,MATCH(1,(D$1=WAC_District)*('Blend Sheet'!$AG$4=WAC_IIN),0))*'Blend Sheet'!$AG49,0) + IFERROR(INDEX(WAC_Item_Cost,MATCH(1,(D$1=WAC_District)*('Blend Sheet'!$AH$4=WAC_IIN),0))*'Blend Sheet'!$AH49,0) + IFERROR(INDEX(WAC_Item_Cost,MATCH(1,(D$1=WAC_District)*('Blend Sheet'!$AI$4=WAC_IIN),0))*'Blend Sheet'!$AI49,0) + IFERROR(INDEX(WAC_Item_Cost,MATCH(1,(D$1=WAC_District)*('Blend Sheet'!$AJ$4=WAC_IIN),0))*'Blend Sheet'!$AJ49,0) + IFERROR(INDEX(WAC_Item_Cost,MATCH(1,(D$1=WAC_District)*('Blend Sheet'!$AK$4=WAC_IIN),0))*'Blend Sheet'!$AK49,0) + IFERROR(INDEX(WAC_Item_Cost,MATCH(1,(D$1=WAC_District)*('Blend Sheet'!$AL$4=WAC_IIN),0))*'Blend Sheet'!$AL49,0) + IFERROR(INDEX(WAC_Item_Cost,MATCH(1,(D$1=WAC_District)*('Blend Sheet'!$AM$4=WAC_IIN),0))*'Blend Sheet'!$AM49,0) + IFERROR(INDEX(WAC_Item_Cost,MATCH(1,(D$1=WAC_District)*('Blend Sheet'!$AN$4=WAC_IIN),0))*'Blend Sheet'!$AN49,0) + IFERROR(INDEX(WAC_Item_Cost,MATCH(1,(D$1=WAC_District)*('Blend Sheet'!$AO$4=WAC_IIN),0))*'Blend Sheet'!$AO49,0) + IFERROR(INDEX(WAC_Item_Cost,MATCH(1,(D$1=WAC_District)*('Blend Sheet'!$AP$4=WAC_IIN),0))*'Blend Sheet'!$AP49/1000,0)</f>
        <v>194.34403994000002</v>
      </c>
      <c r="E46" s="245">
        <f t="array" ref="E46">IFERROR(INDEX(WAC_Item_Cost,MATCH(1,(E$1=WAC_District)*('Blend Sheet'!$C$4=WAC_IIN),0))*'Blend Sheet'!$C49/1000,0) + IFERROR(INDEX(WAC_Item_Cost,MATCH(1,(E$1=WAC_District)*('Blend Sheet'!$D$4=WAC_IIN),0))*'Blend Sheet'!$D49/1000,0) + IFERROR(INDEX(WAC_Item_Cost,MATCH(1,(E$1=WAC_District)*('Blend Sheet'!$E$4=WAC_IIN),0))*'Blend Sheet'!$E49/1000,0) + IFERROR(INDEX(WAC_Item_Cost,MATCH(1,(E$1=WAC_District)*('Blend Sheet'!$F$4=WAC_IIN),0))*'Blend Sheet'!$F49/1000,0)  + IFERROR(INDEX(WAC_Item_Cost,MATCH(1,(E$1=WAC_District)*('Blend Sheet'!$G$4=WAC_IIN),0))*'Blend Sheet'!$G49,0) + IFERROR(INDEX(WAC_Item_Cost,MATCH(1,(E$1=WAC_District)*('Blend Sheet'!$H$4=WAC_IIN),0))*'Blend Sheet'!$H49,0)  + IFERROR(INDEX(WAC_Item_Cost,MATCH(1,(E$1=WAC_District)*('Blend Sheet'!$I$4=WAC_IIN),0))*'Blend Sheet'!$I49,0) + IFERROR(INDEX(WAC_Item_Cost,MATCH(1,(E$1=WAC_District)*('Blend Sheet'!$J$4=WAC_IIN),0))*'Blend Sheet'!$J49,0) + IFERROR(INDEX(WAC_Item_Cost,MATCH(1,(E$1=WAC_District)*('Blend Sheet'!$K$4=WAC_IIN),0))*'Blend Sheet'!$K49,0) + IFERROR(INDEX(WAC_Item_Cost,MATCH(1,(E$1=WAC_District)*('Blend Sheet'!$L$4=WAC_IIN),0))*'Blend Sheet'!$L49,0) + IFERROR(INDEX(WAC_Item_Cost,MATCH(1,(E$1=WAC_District)*('Blend Sheet'!$M$4=WAC_IIN),0))*'Blend Sheet'!$M49,0) + IFERROR(INDEX(WAC_Item_Cost,MATCH(1,(E$1=WAC_District)*('Blend Sheet'!$N$4=WAC_IIN),0))*'Blend Sheet'!$N49,0) + IFERROR(INDEX(WAC_Item_Cost,MATCH(1,(E$1=WAC_District)*('Blend Sheet'!$O$4=WAC_IIN),0))*'Blend Sheet'!$O49,0) + IFERROR(INDEX(WAC_Item_Cost,MATCH(1,(E$1=WAC_District)*('Blend Sheet'!$P$4=WAC_IIN),0))*'Blend Sheet'!$P49,0) + IFERROR(INDEX(WAC_Item_Cost,MATCH(1,(E$1=WAC_District)*('Blend Sheet'!$Q$4=WAC_IIN),0))*'Blend Sheet'!$Q49,0) + IFERROR(INDEX(WAC_Item_Cost,MATCH(1,(E$1=WAC_District)*('Blend Sheet'!$R$4=WAC_IIN),0))*'Blend Sheet'!$R49,0) + IFERROR(INDEX(WAC_Item_Cost,MATCH(1,(E$1=WAC_District)*('Blend Sheet'!$S$4=WAC_IIN),0))*'Blend Sheet'!$S49,0) + IFERROR(INDEX(WAC_Item_Cost,MATCH(1,(E$1=WAC_District)*('Blend Sheet'!$T$4=WAC_IIN),0))*'Blend Sheet'!$T49,0) + IFERROR(INDEX(WAC_Item_Cost,MATCH(1,(E$1=WAC_District)*('Blend Sheet'!$U$4=WAC_IIN),0))*'Blend Sheet'!$U49,0) + IFERROR(INDEX(WAC_Item_Cost,MATCH(1,(E$1=WAC_District)*('Blend Sheet'!$V$4=WAC_IIN),0))*'Blend Sheet'!$V49,0) + IFERROR(INDEX(WAC_Item_Cost,MATCH(1,(E$1=WAC_District)*('Blend Sheet'!$W$4=WAC_IIN),0))*'Blend Sheet'!$W49,0) + IFERROR(INDEX(WAC_Item_Cost,MATCH(1,(E$1=WAC_District)*('Blend Sheet'!$X$4=WAC_IIN),0))*'Blend Sheet'!$X49,0) + IFERROR(INDEX(WAC_Item_Cost,MATCH(1,(E$1=WAC_District)*('Blend Sheet'!$Y$4=WAC_IIN),0))*'Blend Sheet'!$Y49,0) + IFERROR(INDEX(WAC_Item_Cost,MATCH(1,(E$1=WAC_District)*('Blend Sheet'!$Z$4=WAC_IIN),0))*'Blend Sheet'!$Z49,0) + IFERROR(INDEX(WAC_Item_Cost,MATCH(1,(E$1=WAC_District)*('Blend Sheet'!$AA$4=WAC_IIN),0))*'Blend Sheet'!$AA49,0) + IFERROR(INDEX(WAC_Item_Cost,MATCH(1,(E$1=WAC_District)*('Blend Sheet'!$AB$4=WAC_IIN),0))*'Blend Sheet'!$AB49,0) + IFERROR(INDEX(WAC_Item_Cost,MATCH(1,(E$1=WAC_District)*('Blend Sheet'!$AC$4=WAC_IIN),0))*'Blend Sheet'!$AC49,0) + IFERROR(INDEX(WAC_Item_Cost,MATCH(1,(E$1=WAC_District)*('Blend Sheet'!$AD$4=WAC_IIN),0))*'Blend Sheet'!$AD49,0) + IFERROR(INDEX(WAC_Item_Cost,MATCH(1,(E$1=WAC_District)*('Blend Sheet'!$AE$4=WAC_IIN),0))*'Blend Sheet'!$AE49,0) + IFERROR(INDEX(WAC_Item_Cost,MATCH(1,(E$1=WAC_District)*('Blend Sheet'!$AF$4=WAC_IIN),0))*'Blend Sheet'!$AF49,0) + IFERROR(INDEX(WAC_Item_Cost,MATCH(1,(E$1=WAC_District)*('Blend Sheet'!$AG$4=WAC_IIN),0))*'Blend Sheet'!$AG49,0) + IFERROR(INDEX(WAC_Item_Cost,MATCH(1,(E$1=WAC_District)*('Blend Sheet'!$AH$4=WAC_IIN),0))*'Blend Sheet'!$AH49,0) + IFERROR(INDEX(WAC_Item_Cost,MATCH(1,(E$1=WAC_District)*('Blend Sheet'!$AI$4=WAC_IIN),0))*'Blend Sheet'!$AI49,0) + IFERROR(INDEX(WAC_Item_Cost,MATCH(1,(E$1=WAC_District)*('Blend Sheet'!$AJ$4=WAC_IIN),0))*'Blend Sheet'!$AJ49,0) + IFERROR(INDEX(WAC_Item_Cost,MATCH(1,(E$1=WAC_District)*('Blend Sheet'!$AK$4=WAC_IIN),0))*'Blend Sheet'!$AK49,0) + IFERROR(INDEX(WAC_Item_Cost,MATCH(1,(E$1=WAC_District)*('Blend Sheet'!$AL$4=WAC_IIN),0))*'Blend Sheet'!$AL49,0) + IFERROR(INDEX(WAC_Item_Cost,MATCH(1,(E$1=WAC_District)*('Blend Sheet'!$AM$4=WAC_IIN),0))*'Blend Sheet'!$AM49,0) + IFERROR(INDEX(WAC_Item_Cost,MATCH(1,(E$1=WAC_District)*('Blend Sheet'!$AN$4=WAC_IIN),0))*'Blend Sheet'!$AN49,0) + IFERROR(INDEX(WAC_Item_Cost,MATCH(1,(E$1=WAC_District)*('Blend Sheet'!$AO$4=WAC_IIN),0))*'Blend Sheet'!$AO49,0) + IFERROR(INDEX(WAC_Item_Cost,MATCH(1,(E$1=WAC_District)*('Blend Sheet'!$AP$4=WAC_IIN),0))*'Blend Sheet'!$AP49/1000,0)</f>
        <v>252.9939062725</v>
      </c>
      <c r="F46" s="245">
        <f t="array" ref="F46">IFERROR(INDEX(WAC_Item_Cost,MATCH(1,(F$1=WAC_District)*('Blend Sheet'!$C$4=WAC_IIN),0))*'Blend Sheet'!$C49/1000,0) + IFERROR(INDEX(WAC_Item_Cost,MATCH(1,(F$1=WAC_District)*('Blend Sheet'!$D$4=WAC_IIN),0))*'Blend Sheet'!$D49/1000,0) + IFERROR(INDEX(WAC_Item_Cost,MATCH(1,(F$1=WAC_District)*('Blend Sheet'!$E$4=WAC_IIN),0))*'Blend Sheet'!$E49/1000,0) + IFERROR(INDEX(WAC_Item_Cost,MATCH(1,(F$1=WAC_District)*('Blend Sheet'!$F$4=WAC_IIN),0))*'Blend Sheet'!$F49/1000,0)  + IFERROR(INDEX(WAC_Item_Cost,MATCH(1,(F$1=WAC_District)*('Blend Sheet'!$G$4=WAC_IIN),0))*'Blend Sheet'!$G49,0) + IFERROR(INDEX(WAC_Item_Cost,MATCH(1,(F$1=WAC_District)*('Blend Sheet'!$H$4=WAC_IIN),0))*'Blend Sheet'!$H49,0)  + IFERROR(INDEX(WAC_Item_Cost,MATCH(1,(F$1=WAC_District)*('Blend Sheet'!$I$4=WAC_IIN),0))*'Blend Sheet'!$I49,0) + IFERROR(INDEX(WAC_Item_Cost,MATCH(1,(F$1=WAC_District)*('Blend Sheet'!$J$4=WAC_IIN),0))*'Blend Sheet'!$J49,0) + IFERROR(INDEX(WAC_Item_Cost,MATCH(1,(F$1=WAC_District)*('Blend Sheet'!$K$4=WAC_IIN),0))*'Blend Sheet'!$K49,0) + IFERROR(INDEX(WAC_Item_Cost,MATCH(1,(F$1=WAC_District)*('Blend Sheet'!$L$4=WAC_IIN),0))*'Blend Sheet'!$L49,0) + IFERROR(INDEX(WAC_Item_Cost,MATCH(1,(F$1=WAC_District)*('Blend Sheet'!$M$4=WAC_IIN),0))*'Blend Sheet'!$M49,0) + IFERROR(INDEX(WAC_Item_Cost,MATCH(1,(F$1=WAC_District)*('Blend Sheet'!$N$4=WAC_IIN),0))*'Blend Sheet'!$N49,0) + IFERROR(INDEX(WAC_Item_Cost,MATCH(1,(F$1=WAC_District)*('Blend Sheet'!$O$4=WAC_IIN),0))*'Blend Sheet'!$O49,0) + IFERROR(INDEX(WAC_Item_Cost,MATCH(1,(F$1=WAC_District)*('Blend Sheet'!$P$4=WAC_IIN),0))*'Blend Sheet'!$P49,0) + IFERROR(INDEX(WAC_Item_Cost,MATCH(1,(F$1=WAC_District)*('Blend Sheet'!$Q$4=WAC_IIN),0))*'Blend Sheet'!$Q49,0) + IFERROR(INDEX(WAC_Item_Cost,MATCH(1,(F$1=WAC_District)*('Blend Sheet'!$R$4=WAC_IIN),0))*'Blend Sheet'!$R49,0) + IFERROR(INDEX(WAC_Item_Cost,MATCH(1,(F$1=WAC_District)*('Blend Sheet'!$S$4=WAC_IIN),0))*'Blend Sheet'!$S49,0) + IFERROR(INDEX(WAC_Item_Cost,MATCH(1,(F$1=WAC_District)*('Blend Sheet'!$T$4=WAC_IIN),0))*'Blend Sheet'!$T49,0) + IFERROR(INDEX(WAC_Item_Cost,MATCH(1,(F$1=WAC_District)*('Blend Sheet'!$U$4=WAC_IIN),0))*'Blend Sheet'!$U49,0) + IFERROR(INDEX(WAC_Item_Cost,MATCH(1,(F$1=WAC_District)*('Blend Sheet'!$V$4=WAC_IIN),0))*'Blend Sheet'!$V49,0) + IFERROR(INDEX(WAC_Item_Cost,MATCH(1,(F$1=WAC_District)*('Blend Sheet'!$W$4=WAC_IIN),0))*'Blend Sheet'!$W49,0) + IFERROR(INDEX(WAC_Item_Cost,MATCH(1,(F$1=WAC_District)*('Blend Sheet'!$X$4=WAC_IIN),0))*'Blend Sheet'!$X49,0) + IFERROR(INDEX(WAC_Item_Cost,MATCH(1,(F$1=WAC_District)*('Blend Sheet'!$Y$4=WAC_IIN),0))*'Blend Sheet'!$Y49,0) + IFERROR(INDEX(WAC_Item_Cost,MATCH(1,(F$1=WAC_District)*('Blend Sheet'!$Z$4=WAC_IIN),0))*'Blend Sheet'!$Z49,0) + IFERROR(INDEX(WAC_Item_Cost,MATCH(1,(F$1=WAC_District)*('Blend Sheet'!$AA$4=WAC_IIN),0))*'Blend Sheet'!$AA49,0) + IFERROR(INDEX(WAC_Item_Cost,MATCH(1,(F$1=WAC_District)*('Blend Sheet'!$AB$4=WAC_IIN),0))*'Blend Sheet'!$AB49,0) + IFERROR(INDEX(WAC_Item_Cost,MATCH(1,(F$1=WAC_District)*('Blend Sheet'!$AC$4=WAC_IIN),0))*'Blend Sheet'!$AC49,0) + IFERROR(INDEX(WAC_Item_Cost,MATCH(1,(F$1=WAC_District)*('Blend Sheet'!$AD$4=WAC_IIN),0))*'Blend Sheet'!$AD49,0) + IFERROR(INDEX(WAC_Item_Cost,MATCH(1,(F$1=WAC_District)*('Blend Sheet'!$AE$4=WAC_IIN),0))*'Blend Sheet'!$AE49,0) + IFERROR(INDEX(WAC_Item_Cost,MATCH(1,(F$1=WAC_District)*('Blend Sheet'!$AF$4=WAC_IIN),0))*'Blend Sheet'!$AF49,0) + IFERROR(INDEX(WAC_Item_Cost,MATCH(1,(F$1=WAC_District)*('Blend Sheet'!$AG$4=WAC_IIN),0))*'Blend Sheet'!$AG49,0) + IFERROR(INDEX(WAC_Item_Cost,MATCH(1,(F$1=WAC_District)*('Blend Sheet'!$AH$4=WAC_IIN),0))*'Blend Sheet'!$AH49,0) + IFERROR(INDEX(WAC_Item_Cost,MATCH(1,(F$1=WAC_District)*('Blend Sheet'!$AI$4=WAC_IIN),0))*'Blend Sheet'!$AI49,0) + IFERROR(INDEX(WAC_Item_Cost,MATCH(1,(F$1=WAC_District)*('Blend Sheet'!$AJ$4=WAC_IIN),0))*'Blend Sheet'!$AJ49,0) + IFERROR(INDEX(WAC_Item_Cost,MATCH(1,(F$1=WAC_District)*('Blend Sheet'!$AK$4=WAC_IIN),0))*'Blend Sheet'!$AK49,0) + IFERROR(INDEX(WAC_Item_Cost,MATCH(1,(F$1=WAC_District)*('Blend Sheet'!$AL$4=WAC_IIN),0))*'Blend Sheet'!$AL49,0) + IFERROR(INDEX(WAC_Item_Cost,MATCH(1,(F$1=WAC_District)*('Blend Sheet'!$AM$4=WAC_IIN),0))*'Blend Sheet'!$AM49,0) + IFERROR(INDEX(WAC_Item_Cost,MATCH(1,(F$1=WAC_District)*('Blend Sheet'!$AN$4=WAC_IIN),0))*'Blend Sheet'!$AN49,0) + IFERROR(INDEX(WAC_Item_Cost,MATCH(1,(F$1=WAC_District)*('Blend Sheet'!$AO$4=WAC_IIN),0))*'Blend Sheet'!$AO49,0) + IFERROR(INDEX(WAC_Item_Cost,MATCH(1,(F$1=WAC_District)*('Blend Sheet'!$AP$4=WAC_IIN),0))*'Blend Sheet'!$AP49/1000,0)</f>
        <v>232.18166257499999</v>
      </c>
      <c r="G46" s="245">
        <f t="array" ref="G46">IFERROR(INDEX(WAC_Item_Cost,MATCH(1,(G$1=WAC_District)*('Blend Sheet'!$C$4=WAC_IIN),0))*'Blend Sheet'!$C49/1000,0) + IFERROR(INDEX(WAC_Item_Cost,MATCH(1,(G$1=WAC_District)*('Blend Sheet'!$D$4=WAC_IIN),0))*'Blend Sheet'!$D49/1000,0) + IFERROR(INDEX(WAC_Item_Cost,MATCH(1,(G$1=WAC_District)*('Blend Sheet'!$E$4=WAC_IIN),0))*'Blend Sheet'!$E49/1000,0) + IFERROR(INDEX(WAC_Item_Cost,MATCH(1,(G$1=WAC_District)*('Blend Sheet'!$F$4=WAC_IIN),0))*'Blend Sheet'!$F49/1000,0)  + IFERROR(INDEX(WAC_Item_Cost,MATCH(1,(G$1=WAC_District)*('Blend Sheet'!$G$4=WAC_IIN),0))*'Blend Sheet'!$G49,0) + IFERROR(INDEX(WAC_Item_Cost,MATCH(1,(G$1=WAC_District)*('Blend Sheet'!$H$4=WAC_IIN),0))*'Blend Sheet'!$H49,0)  + IFERROR(INDEX(WAC_Item_Cost,MATCH(1,(G$1=WAC_District)*('Blend Sheet'!$I$4=WAC_IIN),0))*'Blend Sheet'!$I49,0) + IFERROR(INDEX(WAC_Item_Cost,MATCH(1,(G$1=WAC_District)*('Blend Sheet'!$J$4=WAC_IIN),0))*'Blend Sheet'!$J49,0) + IFERROR(INDEX(WAC_Item_Cost,MATCH(1,(G$1=WAC_District)*('Blend Sheet'!$K$4=WAC_IIN),0))*'Blend Sheet'!$K49,0) + IFERROR(INDEX(WAC_Item_Cost,MATCH(1,(G$1=WAC_District)*('Blend Sheet'!$L$4=WAC_IIN),0))*'Blend Sheet'!$L49,0) + IFERROR(INDEX(WAC_Item_Cost,MATCH(1,(G$1=WAC_District)*('Blend Sheet'!$M$4=WAC_IIN),0))*'Blend Sheet'!$M49,0) + IFERROR(INDEX(WAC_Item_Cost,MATCH(1,(G$1=WAC_District)*('Blend Sheet'!$N$4=WAC_IIN),0))*'Blend Sheet'!$N49,0) + IFERROR(INDEX(WAC_Item_Cost,MATCH(1,(G$1=WAC_District)*('Blend Sheet'!$O$4=WAC_IIN),0))*'Blend Sheet'!$O49,0) + IFERROR(INDEX(WAC_Item_Cost,MATCH(1,(G$1=WAC_District)*('Blend Sheet'!$P$4=WAC_IIN),0))*'Blend Sheet'!$P49,0) + IFERROR(INDEX(WAC_Item_Cost,MATCH(1,(G$1=WAC_District)*('Blend Sheet'!$Q$4=WAC_IIN),0))*'Blend Sheet'!$Q49,0) + IFERROR(INDEX(WAC_Item_Cost,MATCH(1,(G$1=WAC_District)*('Blend Sheet'!$R$4=WAC_IIN),0))*'Blend Sheet'!$R49,0) + IFERROR(INDEX(WAC_Item_Cost,MATCH(1,(G$1=WAC_District)*('Blend Sheet'!$S$4=WAC_IIN),0))*'Blend Sheet'!$S49,0) + IFERROR(INDEX(WAC_Item_Cost,MATCH(1,(G$1=WAC_District)*('Blend Sheet'!$T$4=WAC_IIN),0))*'Blend Sheet'!$T49,0) + IFERROR(INDEX(WAC_Item_Cost,MATCH(1,(G$1=WAC_District)*('Blend Sheet'!$U$4=WAC_IIN),0))*'Blend Sheet'!$U49,0) + IFERROR(INDEX(WAC_Item_Cost,MATCH(1,(G$1=WAC_District)*('Blend Sheet'!$V$4=WAC_IIN),0))*'Blend Sheet'!$V49,0) + IFERROR(INDEX(WAC_Item_Cost,MATCH(1,(G$1=WAC_District)*('Blend Sheet'!$W$4=WAC_IIN),0))*'Blend Sheet'!$W49,0) + IFERROR(INDEX(WAC_Item_Cost,MATCH(1,(G$1=WAC_District)*('Blend Sheet'!$X$4=WAC_IIN),0))*'Blend Sheet'!$X49,0) + IFERROR(INDEX(WAC_Item_Cost,MATCH(1,(G$1=WAC_District)*('Blend Sheet'!$Y$4=WAC_IIN),0))*'Blend Sheet'!$Y49,0) + IFERROR(INDEX(WAC_Item_Cost,MATCH(1,(G$1=WAC_District)*('Blend Sheet'!$Z$4=WAC_IIN),0))*'Blend Sheet'!$Z49,0) + IFERROR(INDEX(WAC_Item_Cost,MATCH(1,(G$1=WAC_District)*('Blend Sheet'!$AA$4=WAC_IIN),0))*'Blend Sheet'!$AA49,0) + IFERROR(INDEX(WAC_Item_Cost,MATCH(1,(G$1=WAC_District)*('Blend Sheet'!$AB$4=WAC_IIN),0))*'Blend Sheet'!$AB49,0) + IFERROR(INDEX(WAC_Item_Cost,MATCH(1,(G$1=WAC_District)*('Blend Sheet'!$AC$4=WAC_IIN),0))*'Blend Sheet'!$AC49,0) + IFERROR(INDEX(WAC_Item_Cost,MATCH(1,(G$1=WAC_District)*('Blend Sheet'!$AD$4=WAC_IIN),0))*'Blend Sheet'!$AD49,0) + IFERROR(INDEX(WAC_Item_Cost,MATCH(1,(G$1=WAC_District)*('Blend Sheet'!$AE$4=WAC_IIN),0))*'Blend Sheet'!$AE49,0) + IFERROR(INDEX(WAC_Item_Cost,MATCH(1,(G$1=WAC_District)*('Blend Sheet'!$AF$4=WAC_IIN),0))*'Blend Sheet'!$AF49,0) + IFERROR(INDEX(WAC_Item_Cost,MATCH(1,(G$1=WAC_District)*('Blend Sheet'!$AG$4=WAC_IIN),0))*'Blend Sheet'!$AG49,0) + IFERROR(INDEX(WAC_Item_Cost,MATCH(1,(G$1=WAC_District)*('Blend Sheet'!$AH$4=WAC_IIN),0))*'Blend Sheet'!$AH49,0) + IFERROR(INDEX(WAC_Item_Cost,MATCH(1,(G$1=WAC_District)*('Blend Sheet'!$AI$4=WAC_IIN),0))*'Blend Sheet'!$AI49,0) + IFERROR(INDEX(WAC_Item_Cost,MATCH(1,(G$1=WAC_District)*('Blend Sheet'!$AJ$4=WAC_IIN),0))*'Blend Sheet'!$AJ49,0) + IFERROR(INDEX(WAC_Item_Cost,MATCH(1,(G$1=WAC_District)*('Blend Sheet'!$AK$4=WAC_IIN),0))*'Blend Sheet'!$AK49,0) + IFERROR(INDEX(WAC_Item_Cost,MATCH(1,(G$1=WAC_District)*('Blend Sheet'!$AL$4=WAC_IIN),0))*'Blend Sheet'!$AL49,0) + IFERROR(INDEX(WAC_Item_Cost,MATCH(1,(G$1=WAC_District)*('Blend Sheet'!$AM$4=WAC_IIN),0))*'Blend Sheet'!$AM49,0) + IFERROR(INDEX(WAC_Item_Cost,MATCH(1,(G$1=WAC_District)*('Blend Sheet'!$AN$4=WAC_IIN),0))*'Blend Sheet'!$AN49,0) + IFERROR(INDEX(WAC_Item_Cost,MATCH(1,(G$1=WAC_District)*('Blend Sheet'!$AO$4=WAC_IIN),0))*'Blend Sheet'!$AO49,0) + IFERROR(INDEX(WAC_Item_Cost,MATCH(1,(G$1=WAC_District)*('Blend Sheet'!$AP$4=WAC_IIN),0))*'Blend Sheet'!$AP49/1000,0)</f>
        <v>213.28348242999999</v>
      </c>
      <c r="H46" s="245">
        <f t="array" ref="H46">IFERROR(INDEX(WAC_Item_Cost,MATCH(1,(H$1=WAC_District)*('Blend Sheet'!$C$4=WAC_IIN),0))*'Blend Sheet'!$C49/1000,0) + IFERROR(INDEX(WAC_Item_Cost,MATCH(1,(H$1=WAC_District)*('Blend Sheet'!$D$4=WAC_IIN),0))*'Blend Sheet'!$D49/1000,0) + IFERROR(INDEX(WAC_Item_Cost,MATCH(1,(H$1=WAC_District)*('Blend Sheet'!$E$4=WAC_IIN),0))*'Blend Sheet'!$E49/1000,0) + IFERROR(INDEX(WAC_Item_Cost,MATCH(1,(H$1=WAC_District)*('Blend Sheet'!$F$4=WAC_IIN),0))*'Blend Sheet'!$F49/1000,0)  + IFERROR(INDEX(WAC_Item_Cost,MATCH(1,(H$1=WAC_District)*('Blend Sheet'!$G$4=WAC_IIN),0))*'Blend Sheet'!$G49,0) + IFERROR(INDEX(WAC_Item_Cost,MATCH(1,(H$1=WAC_District)*('Blend Sheet'!$H$4=WAC_IIN),0))*'Blend Sheet'!$H49,0)  + IFERROR(INDEX(WAC_Item_Cost,MATCH(1,(H$1=WAC_District)*('Blend Sheet'!$I$4=WAC_IIN),0))*'Blend Sheet'!$I49,0) + IFERROR(INDEX(WAC_Item_Cost,MATCH(1,(H$1=WAC_District)*('Blend Sheet'!$J$4=WAC_IIN),0))*'Blend Sheet'!$J49,0) + IFERROR(INDEX(WAC_Item_Cost,MATCH(1,(H$1=WAC_District)*('Blend Sheet'!$K$4=WAC_IIN),0))*'Blend Sheet'!$K49,0) + IFERROR(INDEX(WAC_Item_Cost,MATCH(1,(H$1=WAC_District)*('Blend Sheet'!$L$4=WAC_IIN),0))*'Blend Sheet'!$L49,0) + IFERROR(INDEX(WAC_Item_Cost,MATCH(1,(H$1=WAC_District)*('Blend Sheet'!$M$4=WAC_IIN),0))*'Blend Sheet'!$M49,0) + IFERROR(INDEX(WAC_Item_Cost,MATCH(1,(H$1=WAC_District)*('Blend Sheet'!$N$4=WAC_IIN),0))*'Blend Sheet'!$N49,0) + IFERROR(INDEX(WAC_Item_Cost,MATCH(1,(H$1=WAC_District)*('Blend Sheet'!$O$4=WAC_IIN),0))*'Blend Sheet'!$O49,0) + IFERROR(INDEX(WAC_Item_Cost,MATCH(1,(H$1=WAC_District)*('Blend Sheet'!$P$4=WAC_IIN),0))*'Blend Sheet'!$P49,0) + IFERROR(INDEX(WAC_Item_Cost,MATCH(1,(H$1=WAC_District)*('Blend Sheet'!$Q$4=WAC_IIN),0))*'Blend Sheet'!$Q49,0) + IFERROR(INDEX(WAC_Item_Cost,MATCH(1,(H$1=WAC_District)*('Blend Sheet'!$R$4=WAC_IIN),0))*'Blend Sheet'!$R49,0) + IFERROR(INDEX(WAC_Item_Cost,MATCH(1,(H$1=WAC_District)*('Blend Sheet'!$S$4=WAC_IIN),0))*'Blend Sheet'!$S49,0) + IFERROR(INDEX(WAC_Item_Cost,MATCH(1,(H$1=WAC_District)*('Blend Sheet'!$T$4=WAC_IIN),0))*'Blend Sheet'!$T49,0) + IFERROR(INDEX(WAC_Item_Cost,MATCH(1,(H$1=WAC_District)*('Blend Sheet'!$U$4=WAC_IIN),0))*'Blend Sheet'!$U49,0) + IFERROR(INDEX(WAC_Item_Cost,MATCH(1,(H$1=WAC_District)*('Blend Sheet'!$V$4=WAC_IIN),0))*'Blend Sheet'!$V49,0) + IFERROR(INDEX(WAC_Item_Cost,MATCH(1,(H$1=WAC_District)*('Blend Sheet'!$W$4=WAC_IIN),0))*'Blend Sheet'!$W49,0) + IFERROR(INDEX(WAC_Item_Cost,MATCH(1,(H$1=WAC_District)*('Blend Sheet'!$X$4=WAC_IIN),0))*'Blend Sheet'!$X49,0) + IFERROR(INDEX(WAC_Item_Cost,MATCH(1,(H$1=WAC_District)*('Blend Sheet'!$Y$4=WAC_IIN),0))*'Blend Sheet'!$Y49,0) + IFERROR(INDEX(WAC_Item_Cost,MATCH(1,(H$1=WAC_District)*('Blend Sheet'!$Z$4=WAC_IIN),0))*'Blend Sheet'!$Z49,0) + IFERROR(INDEX(WAC_Item_Cost,MATCH(1,(H$1=WAC_District)*('Blend Sheet'!$AA$4=WAC_IIN),0))*'Blend Sheet'!$AA49,0) + IFERROR(INDEX(WAC_Item_Cost,MATCH(1,(H$1=WAC_District)*('Blend Sheet'!$AB$4=WAC_IIN),0))*'Blend Sheet'!$AB49,0) + IFERROR(INDEX(WAC_Item_Cost,MATCH(1,(H$1=WAC_District)*('Blend Sheet'!$AC$4=WAC_IIN),0))*'Blend Sheet'!$AC49,0) + IFERROR(INDEX(WAC_Item_Cost,MATCH(1,(H$1=WAC_District)*('Blend Sheet'!$AD$4=WAC_IIN),0))*'Blend Sheet'!$AD49,0) + IFERROR(INDEX(WAC_Item_Cost,MATCH(1,(H$1=WAC_District)*('Blend Sheet'!$AE$4=WAC_IIN),0))*'Blend Sheet'!$AE49,0) + IFERROR(INDEX(WAC_Item_Cost,MATCH(1,(H$1=WAC_District)*('Blend Sheet'!$AF$4=WAC_IIN),0))*'Blend Sheet'!$AF49,0) + IFERROR(INDEX(WAC_Item_Cost,MATCH(1,(H$1=WAC_District)*('Blend Sheet'!$AG$4=WAC_IIN),0))*'Blend Sheet'!$AG49,0) + IFERROR(INDEX(WAC_Item_Cost,MATCH(1,(H$1=WAC_District)*('Blend Sheet'!$AH$4=WAC_IIN),0))*'Blend Sheet'!$AH49,0) + IFERROR(INDEX(WAC_Item_Cost,MATCH(1,(H$1=WAC_District)*('Blend Sheet'!$AI$4=WAC_IIN),0))*'Blend Sheet'!$AI49,0) + IFERROR(INDEX(WAC_Item_Cost,MATCH(1,(H$1=WAC_District)*('Blend Sheet'!$AJ$4=WAC_IIN),0))*'Blend Sheet'!$AJ49,0) + IFERROR(INDEX(WAC_Item_Cost,MATCH(1,(H$1=WAC_District)*('Blend Sheet'!$AK$4=WAC_IIN),0))*'Blend Sheet'!$AK49,0) + IFERROR(INDEX(WAC_Item_Cost,MATCH(1,(H$1=WAC_District)*('Blend Sheet'!$AL$4=WAC_IIN),0))*'Blend Sheet'!$AL49,0) + IFERROR(INDEX(WAC_Item_Cost,MATCH(1,(H$1=WAC_District)*('Blend Sheet'!$AM$4=WAC_IIN),0))*'Blend Sheet'!$AM49,0) + IFERROR(INDEX(WAC_Item_Cost,MATCH(1,(H$1=WAC_District)*('Blend Sheet'!$AN$4=WAC_IIN),0))*'Blend Sheet'!$AN49,0) + IFERROR(INDEX(WAC_Item_Cost,MATCH(1,(H$1=WAC_District)*('Blend Sheet'!$AO$4=WAC_IIN),0))*'Blend Sheet'!$AO49,0) + IFERROR(INDEX(WAC_Item_Cost,MATCH(1,(H$1=WAC_District)*('Blend Sheet'!$AP$4=WAC_IIN),0))*'Blend Sheet'!$AP49/1000,0)</f>
        <v>215.23167750000002</v>
      </c>
      <c r="I46" s="245">
        <f t="array" ref="I46">IFERROR(INDEX(WAC_Item_Cost,MATCH(1,(I$1=WAC_District)*('Blend Sheet'!$C$4=WAC_IIN),0))*'Blend Sheet'!$C49/1000,0) + IFERROR(INDEX(WAC_Item_Cost,MATCH(1,(I$1=WAC_District)*('Blend Sheet'!$D$4=WAC_IIN),0))*'Blend Sheet'!$D49/1000,0) + IFERROR(INDEX(WAC_Item_Cost,MATCH(1,(I$1=WAC_District)*('Blend Sheet'!$E$4=WAC_IIN),0))*'Blend Sheet'!$E49/1000,0) + IFERROR(INDEX(WAC_Item_Cost,MATCH(1,(I$1=WAC_District)*('Blend Sheet'!$F$4=WAC_IIN),0))*'Blend Sheet'!$F49/1000,0)  + IFERROR(INDEX(WAC_Item_Cost,MATCH(1,(I$1=WAC_District)*('Blend Sheet'!$G$4=WAC_IIN),0))*'Blend Sheet'!$G49,0) + IFERROR(INDEX(WAC_Item_Cost,MATCH(1,(I$1=WAC_District)*('Blend Sheet'!$H$4=WAC_IIN),0))*'Blend Sheet'!$H49,0)  + IFERROR(INDEX(WAC_Item_Cost,MATCH(1,(I$1=WAC_District)*('Blend Sheet'!$I$4=WAC_IIN),0))*'Blend Sheet'!$I49,0) + IFERROR(INDEX(WAC_Item_Cost,MATCH(1,(I$1=WAC_District)*('Blend Sheet'!$J$4=WAC_IIN),0))*'Blend Sheet'!$J49,0) + IFERROR(INDEX(WAC_Item_Cost,MATCH(1,(I$1=WAC_District)*('Blend Sheet'!$K$4=WAC_IIN),0))*'Blend Sheet'!$K49,0) + IFERROR(INDEX(WAC_Item_Cost,MATCH(1,(I$1=WAC_District)*('Blend Sheet'!$L$4=WAC_IIN),0))*'Blend Sheet'!$L49,0) + IFERROR(INDEX(WAC_Item_Cost,MATCH(1,(I$1=WAC_District)*('Blend Sheet'!$M$4=WAC_IIN),0))*'Blend Sheet'!$M49,0) + IFERROR(INDEX(WAC_Item_Cost,MATCH(1,(I$1=WAC_District)*('Blend Sheet'!$N$4=WAC_IIN),0))*'Blend Sheet'!$N49,0) + IFERROR(INDEX(WAC_Item_Cost,MATCH(1,(I$1=WAC_District)*('Blend Sheet'!$O$4=WAC_IIN),0))*'Blend Sheet'!$O49,0) + IFERROR(INDEX(WAC_Item_Cost,MATCH(1,(I$1=WAC_District)*('Blend Sheet'!$P$4=WAC_IIN),0))*'Blend Sheet'!$P49,0) + IFERROR(INDEX(WAC_Item_Cost,MATCH(1,(I$1=WAC_District)*('Blend Sheet'!$Q$4=WAC_IIN),0))*'Blend Sheet'!$Q49,0) + IFERROR(INDEX(WAC_Item_Cost,MATCH(1,(I$1=WAC_District)*('Blend Sheet'!$R$4=WAC_IIN),0))*'Blend Sheet'!$R49,0) + IFERROR(INDEX(WAC_Item_Cost,MATCH(1,(I$1=WAC_District)*('Blend Sheet'!$S$4=WAC_IIN),0))*'Blend Sheet'!$S49,0) + IFERROR(INDEX(WAC_Item_Cost,MATCH(1,(I$1=WAC_District)*('Blend Sheet'!$T$4=WAC_IIN),0))*'Blend Sheet'!$T49,0) + IFERROR(INDEX(WAC_Item_Cost,MATCH(1,(I$1=WAC_District)*('Blend Sheet'!$U$4=WAC_IIN),0))*'Blend Sheet'!$U49,0) + IFERROR(INDEX(WAC_Item_Cost,MATCH(1,(I$1=WAC_District)*('Blend Sheet'!$V$4=WAC_IIN),0))*'Blend Sheet'!$V49,0) + IFERROR(INDEX(WAC_Item_Cost,MATCH(1,(I$1=WAC_District)*('Blend Sheet'!$W$4=WAC_IIN),0))*'Blend Sheet'!$W49,0) + IFERROR(INDEX(WAC_Item_Cost,MATCH(1,(I$1=WAC_District)*('Blend Sheet'!$X$4=WAC_IIN),0))*'Blend Sheet'!$X49,0) + IFERROR(INDEX(WAC_Item_Cost,MATCH(1,(I$1=WAC_District)*('Blend Sheet'!$Y$4=WAC_IIN),0))*'Blend Sheet'!$Y49,0) + IFERROR(INDEX(WAC_Item_Cost,MATCH(1,(I$1=WAC_District)*('Blend Sheet'!$Z$4=WAC_IIN),0))*'Blend Sheet'!$Z49,0) + IFERROR(INDEX(WAC_Item_Cost,MATCH(1,(I$1=WAC_District)*('Blend Sheet'!$AA$4=WAC_IIN),0))*'Blend Sheet'!$AA49,0) + IFERROR(INDEX(WAC_Item_Cost,MATCH(1,(I$1=WAC_District)*('Blend Sheet'!$AB$4=WAC_IIN),0))*'Blend Sheet'!$AB49,0) + IFERROR(INDEX(WAC_Item_Cost,MATCH(1,(I$1=WAC_District)*('Blend Sheet'!$AC$4=WAC_IIN),0))*'Blend Sheet'!$AC49,0) + IFERROR(INDEX(WAC_Item_Cost,MATCH(1,(I$1=WAC_District)*('Blend Sheet'!$AD$4=WAC_IIN),0))*'Blend Sheet'!$AD49,0) + IFERROR(INDEX(WAC_Item_Cost,MATCH(1,(I$1=WAC_District)*('Blend Sheet'!$AE$4=WAC_IIN),0))*'Blend Sheet'!$AE49,0) + IFERROR(INDEX(WAC_Item_Cost,MATCH(1,(I$1=WAC_District)*('Blend Sheet'!$AF$4=WAC_IIN),0))*'Blend Sheet'!$AF49,0) + IFERROR(INDEX(WAC_Item_Cost,MATCH(1,(I$1=WAC_District)*('Blend Sheet'!$AG$4=WAC_IIN),0))*'Blend Sheet'!$AG49,0) + IFERROR(INDEX(WAC_Item_Cost,MATCH(1,(I$1=WAC_District)*('Blend Sheet'!$AH$4=WAC_IIN),0))*'Blend Sheet'!$AH49,0) + IFERROR(INDEX(WAC_Item_Cost,MATCH(1,(I$1=WAC_District)*('Blend Sheet'!$AI$4=WAC_IIN),0))*'Blend Sheet'!$AI49,0) + IFERROR(INDEX(WAC_Item_Cost,MATCH(1,(I$1=WAC_District)*('Blend Sheet'!$AJ$4=WAC_IIN),0))*'Blend Sheet'!$AJ49,0) + IFERROR(INDEX(WAC_Item_Cost,MATCH(1,(I$1=WAC_District)*('Blend Sheet'!$AK$4=WAC_IIN),0))*'Blend Sheet'!$AK49,0) + IFERROR(INDEX(WAC_Item_Cost,MATCH(1,(I$1=WAC_District)*('Blend Sheet'!$AL$4=WAC_IIN),0))*'Blend Sheet'!$AL49,0) + IFERROR(INDEX(WAC_Item_Cost,MATCH(1,(I$1=WAC_District)*('Blend Sheet'!$AM$4=WAC_IIN),0))*'Blend Sheet'!$AM49,0) + IFERROR(INDEX(WAC_Item_Cost,MATCH(1,(I$1=WAC_District)*('Blend Sheet'!$AN$4=WAC_IIN),0))*'Blend Sheet'!$AN49,0) + IFERROR(INDEX(WAC_Item_Cost,MATCH(1,(I$1=WAC_District)*('Blend Sheet'!$AO$4=WAC_IIN),0))*'Blend Sheet'!$AO49,0) + IFERROR(INDEX(WAC_Item_Cost,MATCH(1,(I$1=WAC_District)*('Blend Sheet'!$AP$4=WAC_IIN),0))*'Blend Sheet'!$AP49/1000,0)</f>
        <v>215.45985454999999</v>
      </c>
      <c r="J46" s="245">
        <f t="array" ref="J46">IFERROR(INDEX(WAC_Item_Cost,MATCH(1,(J$1=WAC_District)*('Blend Sheet'!$C$4=WAC_IIN),0))*'Blend Sheet'!$C49/1000,0) + IFERROR(INDEX(WAC_Item_Cost,MATCH(1,(J$1=WAC_District)*('Blend Sheet'!$D$4=WAC_IIN),0))*'Blend Sheet'!$D49/1000,0) + IFERROR(INDEX(WAC_Item_Cost,MATCH(1,(J$1=WAC_District)*('Blend Sheet'!$E$4=WAC_IIN),0))*'Blend Sheet'!$E49/1000,0) + IFERROR(INDEX(WAC_Item_Cost,MATCH(1,(J$1=WAC_District)*('Blend Sheet'!$F$4=WAC_IIN),0))*'Blend Sheet'!$F49/1000,0)  + IFERROR(INDEX(WAC_Item_Cost,MATCH(1,(J$1=WAC_District)*('Blend Sheet'!$G$4=WAC_IIN),0))*'Blend Sheet'!$G49,0) + IFERROR(INDEX(WAC_Item_Cost,MATCH(1,(J$1=WAC_District)*('Blend Sheet'!$H$4=WAC_IIN),0))*'Blend Sheet'!$H49,0)  + IFERROR(INDEX(WAC_Item_Cost,MATCH(1,(J$1=WAC_District)*('Blend Sheet'!$I$4=WAC_IIN),0))*'Blend Sheet'!$I49,0) + IFERROR(INDEX(WAC_Item_Cost,MATCH(1,(J$1=WAC_District)*('Blend Sheet'!$J$4=WAC_IIN),0))*'Blend Sheet'!$J49,0) + IFERROR(INDEX(WAC_Item_Cost,MATCH(1,(J$1=WAC_District)*('Blend Sheet'!$K$4=WAC_IIN),0))*'Blend Sheet'!$K49,0) + IFERROR(INDEX(WAC_Item_Cost,MATCH(1,(J$1=WAC_District)*('Blend Sheet'!$L$4=WAC_IIN),0))*'Blend Sheet'!$L49,0) + IFERROR(INDEX(WAC_Item_Cost,MATCH(1,(J$1=WAC_District)*('Blend Sheet'!$M$4=WAC_IIN),0))*'Blend Sheet'!$M49,0) + IFERROR(INDEX(WAC_Item_Cost,MATCH(1,(J$1=WAC_District)*('Blend Sheet'!$N$4=WAC_IIN),0))*'Blend Sheet'!$N49,0) + IFERROR(INDEX(WAC_Item_Cost,MATCH(1,(J$1=WAC_District)*('Blend Sheet'!$O$4=WAC_IIN),0))*'Blend Sheet'!$O49,0) + IFERROR(INDEX(WAC_Item_Cost,MATCH(1,(J$1=WAC_District)*('Blend Sheet'!$P$4=WAC_IIN),0))*'Blend Sheet'!$P49,0) + IFERROR(INDEX(WAC_Item_Cost,MATCH(1,(J$1=WAC_District)*('Blend Sheet'!$Q$4=WAC_IIN),0))*'Blend Sheet'!$Q49,0) + IFERROR(INDEX(WAC_Item_Cost,MATCH(1,(J$1=WAC_District)*('Blend Sheet'!$R$4=WAC_IIN),0))*'Blend Sheet'!$R49,0) + IFERROR(INDEX(WAC_Item_Cost,MATCH(1,(J$1=WAC_District)*('Blend Sheet'!$S$4=WAC_IIN),0))*'Blend Sheet'!$S49,0) + IFERROR(INDEX(WAC_Item_Cost,MATCH(1,(J$1=WAC_District)*('Blend Sheet'!$T$4=WAC_IIN),0))*'Blend Sheet'!$T49,0) + IFERROR(INDEX(WAC_Item_Cost,MATCH(1,(J$1=WAC_District)*('Blend Sheet'!$U$4=WAC_IIN),0))*'Blend Sheet'!$U49,0) + IFERROR(INDEX(WAC_Item_Cost,MATCH(1,(J$1=WAC_District)*('Blend Sheet'!$V$4=WAC_IIN),0))*'Blend Sheet'!$V49,0) + IFERROR(INDEX(WAC_Item_Cost,MATCH(1,(J$1=WAC_District)*('Blend Sheet'!$W$4=WAC_IIN),0))*'Blend Sheet'!$W49,0) + IFERROR(INDEX(WAC_Item_Cost,MATCH(1,(J$1=WAC_District)*('Blend Sheet'!$X$4=WAC_IIN),0))*'Blend Sheet'!$X49,0) + IFERROR(INDEX(WAC_Item_Cost,MATCH(1,(J$1=WAC_District)*('Blend Sheet'!$Y$4=WAC_IIN),0))*'Blend Sheet'!$Y49,0) + IFERROR(INDEX(WAC_Item_Cost,MATCH(1,(J$1=WAC_District)*('Blend Sheet'!$Z$4=WAC_IIN),0))*'Blend Sheet'!$Z49,0) + IFERROR(INDEX(WAC_Item_Cost,MATCH(1,(J$1=WAC_District)*('Blend Sheet'!$AA$4=WAC_IIN),0))*'Blend Sheet'!$AA49,0) + IFERROR(INDEX(WAC_Item_Cost,MATCH(1,(J$1=WAC_District)*('Blend Sheet'!$AB$4=WAC_IIN),0))*'Blend Sheet'!$AB49,0) + IFERROR(INDEX(WAC_Item_Cost,MATCH(1,(J$1=WAC_District)*('Blend Sheet'!$AC$4=WAC_IIN),0))*'Blend Sheet'!$AC49,0) + IFERROR(INDEX(WAC_Item_Cost,MATCH(1,(J$1=WAC_District)*('Blend Sheet'!$AD$4=WAC_IIN),0))*'Blend Sheet'!$AD49,0) + IFERROR(INDEX(WAC_Item_Cost,MATCH(1,(J$1=WAC_District)*('Blend Sheet'!$AE$4=WAC_IIN),0))*'Blend Sheet'!$AE49,0) + IFERROR(INDEX(WAC_Item_Cost,MATCH(1,(J$1=WAC_District)*('Blend Sheet'!$AF$4=WAC_IIN),0))*'Blend Sheet'!$AF49,0) + IFERROR(INDEX(WAC_Item_Cost,MATCH(1,(J$1=WAC_District)*('Blend Sheet'!$AG$4=WAC_IIN),0))*'Blend Sheet'!$AG49,0) + IFERROR(INDEX(WAC_Item_Cost,MATCH(1,(J$1=WAC_District)*('Blend Sheet'!$AH$4=WAC_IIN),0))*'Blend Sheet'!$AH49,0) + IFERROR(INDEX(WAC_Item_Cost,MATCH(1,(J$1=WAC_District)*('Blend Sheet'!$AI$4=WAC_IIN),0))*'Blend Sheet'!$AI49,0) + IFERROR(INDEX(WAC_Item_Cost,MATCH(1,(J$1=WAC_District)*('Blend Sheet'!$AJ$4=WAC_IIN),0))*'Blend Sheet'!$AJ49,0) + IFERROR(INDEX(WAC_Item_Cost,MATCH(1,(J$1=WAC_District)*('Blend Sheet'!$AK$4=WAC_IIN),0))*'Blend Sheet'!$AK49,0) + IFERROR(INDEX(WAC_Item_Cost,MATCH(1,(J$1=WAC_District)*('Blend Sheet'!$AL$4=WAC_IIN),0))*'Blend Sheet'!$AL49,0) + IFERROR(INDEX(WAC_Item_Cost,MATCH(1,(J$1=WAC_District)*('Blend Sheet'!$AM$4=WAC_IIN),0))*'Blend Sheet'!$AM49,0) + IFERROR(INDEX(WAC_Item_Cost,MATCH(1,(J$1=WAC_District)*('Blend Sheet'!$AN$4=WAC_IIN),0))*'Blend Sheet'!$AN49,0) + IFERROR(INDEX(WAC_Item_Cost,MATCH(1,(J$1=WAC_District)*('Blend Sheet'!$AO$4=WAC_IIN),0))*'Blend Sheet'!$AO49,0) + IFERROR(INDEX(WAC_Item_Cost,MATCH(1,(J$1=WAC_District)*('Blend Sheet'!$AP$4=WAC_IIN),0))*'Blend Sheet'!$AP49/1000,0)</f>
        <v>217.46237561250001</v>
      </c>
      <c r="K46" s="245">
        <f t="array" ref="K46">IFERROR(INDEX(WAC_Item_Cost,MATCH(1,(K$1=WAC_District)*('Blend Sheet'!$C$4=WAC_IIN),0))*'Blend Sheet'!$C49/1000,0) + IFERROR(INDEX(WAC_Item_Cost,MATCH(1,(K$1=WAC_District)*('Blend Sheet'!$D$4=WAC_IIN),0))*'Blend Sheet'!$D49/1000,0) + IFERROR(INDEX(WAC_Item_Cost,MATCH(1,(K$1=WAC_District)*('Blend Sheet'!$E$4=WAC_IIN),0))*'Blend Sheet'!$E49/1000,0) + IFERROR(INDEX(WAC_Item_Cost,MATCH(1,(K$1=WAC_District)*('Blend Sheet'!$F$4=WAC_IIN),0))*'Blend Sheet'!$F49/1000,0)  + IFERROR(INDEX(WAC_Item_Cost,MATCH(1,(K$1=WAC_District)*('Blend Sheet'!$G$4=WAC_IIN),0))*'Blend Sheet'!$G49,0) + IFERROR(INDEX(WAC_Item_Cost,MATCH(1,(K$1=WAC_District)*('Blend Sheet'!$H$4=WAC_IIN),0))*'Blend Sheet'!$H49,0)  + IFERROR(INDEX(WAC_Item_Cost,MATCH(1,(K$1=WAC_District)*('Blend Sheet'!$I$4=WAC_IIN),0))*'Blend Sheet'!$I49,0) + IFERROR(INDEX(WAC_Item_Cost,MATCH(1,(K$1=WAC_District)*('Blend Sheet'!$J$4=WAC_IIN),0))*'Blend Sheet'!$J49,0) + IFERROR(INDEX(WAC_Item_Cost,MATCH(1,(K$1=WAC_District)*('Blend Sheet'!$K$4=WAC_IIN),0))*'Blend Sheet'!$K49,0) + IFERROR(INDEX(WAC_Item_Cost,MATCH(1,(K$1=WAC_District)*('Blend Sheet'!$L$4=WAC_IIN),0))*'Blend Sheet'!$L49,0) + IFERROR(INDEX(WAC_Item_Cost,MATCH(1,(K$1=WAC_District)*('Blend Sheet'!$M$4=WAC_IIN),0))*'Blend Sheet'!$M49,0) + IFERROR(INDEX(WAC_Item_Cost,MATCH(1,(K$1=WAC_District)*('Blend Sheet'!$N$4=WAC_IIN),0))*'Blend Sheet'!$N49,0) + IFERROR(INDEX(WAC_Item_Cost,MATCH(1,(K$1=WAC_District)*('Blend Sheet'!$O$4=WAC_IIN),0))*'Blend Sheet'!$O49,0) + IFERROR(INDEX(WAC_Item_Cost,MATCH(1,(K$1=WAC_District)*('Blend Sheet'!$P$4=WAC_IIN),0))*'Blend Sheet'!$P49,0) + IFERROR(INDEX(WAC_Item_Cost,MATCH(1,(K$1=WAC_District)*('Blend Sheet'!$Q$4=WAC_IIN),0))*'Blend Sheet'!$Q49,0) + IFERROR(INDEX(WAC_Item_Cost,MATCH(1,(K$1=WAC_District)*('Blend Sheet'!$R$4=WAC_IIN),0))*'Blend Sheet'!$R49,0) + IFERROR(INDEX(WAC_Item_Cost,MATCH(1,(K$1=WAC_District)*('Blend Sheet'!$S$4=WAC_IIN),0))*'Blend Sheet'!$S49,0) + IFERROR(INDEX(WAC_Item_Cost,MATCH(1,(K$1=WAC_District)*('Blend Sheet'!$T$4=WAC_IIN),0))*'Blend Sheet'!$T49,0) + IFERROR(INDEX(WAC_Item_Cost,MATCH(1,(K$1=WAC_District)*('Blend Sheet'!$U$4=WAC_IIN),0))*'Blend Sheet'!$U49,0) + IFERROR(INDEX(WAC_Item_Cost,MATCH(1,(K$1=WAC_District)*('Blend Sheet'!$V$4=WAC_IIN),0))*'Blend Sheet'!$V49,0) + IFERROR(INDEX(WAC_Item_Cost,MATCH(1,(K$1=WAC_District)*('Blend Sheet'!$W$4=WAC_IIN),0))*'Blend Sheet'!$W49,0) + IFERROR(INDEX(WAC_Item_Cost,MATCH(1,(K$1=WAC_District)*('Blend Sheet'!$X$4=WAC_IIN),0))*'Blend Sheet'!$X49,0) + IFERROR(INDEX(WAC_Item_Cost,MATCH(1,(K$1=WAC_District)*('Blend Sheet'!$Y$4=WAC_IIN),0))*'Blend Sheet'!$Y49,0) + IFERROR(INDEX(WAC_Item_Cost,MATCH(1,(K$1=WAC_District)*('Blend Sheet'!$Z$4=WAC_IIN),0))*'Blend Sheet'!$Z49,0) + IFERROR(INDEX(WAC_Item_Cost,MATCH(1,(K$1=WAC_District)*('Blend Sheet'!$AA$4=WAC_IIN),0))*'Blend Sheet'!$AA49,0) + IFERROR(INDEX(WAC_Item_Cost,MATCH(1,(K$1=WAC_District)*('Blend Sheet'!$AB$4=WAC_IIN),0))*'Blend Sheet'!$AB49,0) + IFERROR(INDEX(WAC_Item_Cost,MATCH(1,(K$1=WAC_District)*('Blend Sheet'!$AC$4=WAC_IIN),0))*'Blend Sheet'!$AC49,0) + IFERROR(INDEX(WAC_Item_Cost,MATCH(1,(K$1=WAC_District)*('Blend Sheet'!$AD$4=WAC_IIN),0))*'Blend Sheet'!$AD49,0) + IFERROR(INDEX(WAC_Item_Cost,MATCH(1,(K$1=WAC_District)*('Blend Sheet'!$AE$4=WAC_IIN),0))*'Blend Sheet'!$AE49,0) + IFERROR(INDEX(WAC_Item_Cost,MATCH(1,(K$1=WAC_District)*('Blend Sheet'!$AF$4=WAC_IIN),0))*'Blend Sheet'!$AF49,0) + IFERROR(INDEX(WAC_Item_Cost,MATCH(1,(K$1=WAC_District)*('Blend Sheet'!$AG$4=WAC_IIN),0))*'Blend Sheet'!$AG49,0) + IFERROR(INDEX(WAC_Item_Cost,MATCH(1,(K$1=WAC_District)*('Blend Sheet'!$AH$4=WAC_IIN),0))*'Blend Sheet'!$AH49,0) + IFERROR(INDEX(WAC_Item_Cost,MATCH(1,(K$1=WAC_District)*('Blend Sheet'!$AI$4=WAC_IIN),0))*'Blend Sheet'!$AI49,0) + IFERROR(INDEX(WAC_Item_Cost,MATCH(1,(K$1=WAC_District)*('Blend Sheet'!$AJ$4=WAC_IIN),0))*'Blend Sheet'!$AJ49,0) + IFERROR(INDEX(WAC_Item_Cost,MATCH(1,(K$1=WAC_District)*('Blend Sheet'!$AK$4=WAC_IIN),0))*'Blend Sheet'!$AK49,0) + IFERROR(INDEX(WAC_Item_Cost,MATCH(1,(K$1=WAC_District)*('Blend Sheet'!$AL$4=WAC_IIN),0))*'Blend Sheet'!$AL49,0) + IFERROR(INDEX(WAC_Item_Cost,MATCH(1,(K$1=WAC_District)*('Blend Sheet'!$AM$4=WAC_IIN),0))*'Blend Sheet'!$AM49,0) + IFERROR(INDEX(WAC_Item_Cost,MATCH(1,(K$1=WAC_District)*('Blend Sheet'!$AN$4=WAC_IIN),0))*'Blend Sheet'!$AN49,0) + IFERROR(INDEX(WAC_Item_Cost,MATCH(1,(K$1=WAC_District)*('Blend Sheet'!$AO$4=WAC_IIN),0))*'Blend Sheet'!$AO49,0) + IFERROR(INDEX(WAC_Item_Cost,MATCH(1,(K$1=WAC_District)*('Blend Sheet'!$AP$4=WAC_IIN),0))*'Blend Sheet'!$AP49/1000,0)</f>
        <v>11.64603</v>
      </c>
      <c r="L46" s="245">
        <f t="array" ref="L46">IFERROR(INDEX(WAC_Item_Cost,MATCH(1,(L$1=WAC_District)*('Blend Sheet'!$C$4=WAC_IIN),0))*'Blend Sheet'!$C49/1000,0) + IFERROR(INDEX(WAC_Item_Cost,MATCH(1,(L$1=WAC_District)*('Blend Sheet'!$D$4=WAC_IIN),0))*'Blend Sheet'!$D49/1000,0) + IFERROR(INDEX(WAC_Item_Cost,MATCH(1,(L$1=WAC_District)*('Blend Sheet'!$E$4=WAC_IIN),0))*'Blend Sheet'!$E49/1000,0) + IFERROR(INDEX(WAC_Item_Cost,MATCH(1,(L$1=WAC_District)*('Blend Sheet'!$F$4=WAC_IIN),0))*'Blend Sheet'!$F49/1000,0)  + IFERROR(INDEX(WAC_Item_Cost,MATCH(1,(L$1=WAC_District)*('Blend Sheet'!$G$4=WAC_IIN),0))*'Blend Sheet'!$G49,0) + IFERROR(INDEX(WAC_Item_Cost,MATCH(1,(L$1=WAC_District)*('Blend Sheet'!$H$4=WAC_IIN),0))*'Blend Sheet'!$H49,0)  + IFERROR(INDEX(WAC_Item_Cost,MATCH(1,(L$1=WAC_District)*('Blend Sheet'!$I$4=WAC_IIN),0))*'Blend Sheet'!$I49,0) + IFERROR(INDEX(WAC_Item_Cost,MATCH(1,(L$1=WAC_District)*('Blend Sheet'!$J$4=WAC_IIN),0))*'Blend Sheet'!$J49,0) + IFERROR(INDEX(WAC_Item_Cost,MATCH(1,(L$1=WAC_District)*('Blend Sheet'!$K$4=WAC_IIN),0))*'Blend Sheet'!$K49,0) + IFERROR(INDEX(WAC_Item_Cost,MATCH(1,(L$1=WAC_District)*('Blend Sheet'!$L$4=WAC_IIN),0))*'Blend Sheet'!$L49,0) + IFERROR(INDEX(WAC_Item_Cost,MATCH(1,(L$1=WAC_District)*('Blend Sheet'!$M$4=WAC_IIN),0))*'Blend Sheet'!$M49,0) + IFERROR(INDEX(WAC_Item_Cost,MATCH(1,(L$1=WAC_District)*('Blend Sheet'!$N$4=WAC_IIN),0))*'Blend Sheet'!$N49,0) + IFERROR(INDEX(WAC_Item_Cost,MATCH(1,(L$1=WAC_District)*('Blend Sheet'!$O$4=WAC_IIN),0))*'Blend Sheet'!$O49,0) + IFERROR(INDEX(WAC_Item_Cost,MATCH(1,(L$1=WAC_District)*('Blend Sheet'!$P$4=WAC_IIN),0))*'Blend Sheet'!$P49,0) + IFERROR(INDEX(WAC_Item_Cost,MATCH(1,(L$1=WAC_District)*('Blend Sheet'!$Q$4=WAC_IIN),0))*'Blend Sheet'!$Q49,0) + IFERROR(INDEX(WAC_Item_Cost,MATCH(1,(L$1=WAC_District)*('Blend Sheet'!$R$4=WAC_IIN),0))*'Blend Sheet'!$R49,0) + IFERROR(INDEX(WAC_Item_Cost,MATCH(1,(L$1=WAC_District)*('Blend Sheet'!$S$4=WAC_IIN),0))*'Blend Sheet'!$S49,0) + IFERROR(INDEX(WAC_Item_Cost,MATCH(1,(L$1=WAC_District)*('Blend Sheet'!$T$4=WAC_IIN),0))*'Blend Sheet'!$T49,0) + IFERROR(INDEX(WAC_Item_Cost,MATCH(1,(L$1=WAC_District)*('Blend Sheet'!$U$4=WAC_IIN),0))*'Blend Sheet'!$U49,0) + IFERROR(INDEX(WAC_Item_Cost,MATCH(1,(L$1=WAC_District)*('Blend Sheet'!$V$4=WAC_IIN),0))*'Blend Sheet'!$V49,0) + IFERROR(INDEX(WAC_Item_Cost,MATCH(1,(L$1=WAC_District)*('Blend Sheet'!$W$4=WAC_IIN),0))*'Blend Sheet'!$W49,0) + IFERROR(INDEX(WAC_Item_Cost,MATCH(1,(L$1=WAC_District)*('Blend Sheet'!$X$4=WAC_IIN),0))*'Blend Sheet'!$X49,0) + IFERROR(INDEX(WAC_Item_Cost,MATCH(1,(L$1=WAC_District)*('Blend Sheet'!$Y$4=WAC_IIN),0))*'Blend Sheet'!$Y49,0) + IFERROR(INDEX(WAC_Item_Cost,MATCH(1,(L$1=WAC_District)*('Blend Sheet'!$Z$4=WAC_IIN),0))*'Blend Sheet'!$Z49,0) + IFERROR(INDEX(WAC_Item_Cost,MATCH(1,(L$1=WAC_District)*('Blend Sheet'!$AA$4=WAC_IIN),0))*'Blend Sheet'!$AA49,0) + IFERROR(INDEX(WAC_Item_Cost,MATCH(1,(L$1=WAC_District)*('Blend Sheet'!$AB$4=WAC_IIN),0))*'Blend Sheet'!$AB49,0) + IFERROR(INDEX(WAC_Item_Cost,MATCH(1,(L$1=WAC_District)*('Blend Sheet'!$AC$4=WAC_IIN),0))*'Blend Sheet'!$AC49,0) + IFERROR(INDEX(WAC_Item_Cost,MATCH(1,(L$1=WAC_District)*('Blend Sheet'!$AD$4=WAC_IIN),0))*'Blend Sheet'!$AD49,0) + IFERROR(INDEX(WAC_Item_Cost,MATCH(1,(L$1=WAC_District)*('Blend Sheet'!$AE$4=WAC_IIN),0))*'Blend Sheet'!$AE49,0) + IFERROR(INDEX(WAC_Item_Cost,MATCH(1,(L$1=WAC_District)*('Blend Sheet'!$AF$4=WAC_IIN),0))*'Blend Sheet'!$AF49,0) + IFERROR(INDEX(WAC_Item_Cost,MATCH(1,(L$1=WAC_District)*('Blend Sheet'!$AG$4=WAC_IIN),0))*'Blend Sheet'!$AG49,0) + IFERROR(INDEX(WAC_Item_Cost,MATCH(1,(L$1=WAC_District)*('Blend Sheet'!$AH$4=WAC_IIN),0))*'Blend Sheet'!$AH49,0) + IFERROR(INDEX(WAC_Item_Cost,MATCH(1,(L$1=WAC_District)*('Blend Sheet'!$AI$4=WAC_IIN),0))*'Blend Sheet'!$AI49,0) + IFERROR(INDEX(WAC_Item_Cost,MATCH(1,(L$1=WAC_District)*('Blend Sheet'!$AJ$4=WAC_IIN),0))*'Blend Sheet'!$AJ49,0) + IFERROR(INDEX(WAC_Item_Cost,MATCH(1,(L$1=WAC_District)*('Blend Sheet'!$AK$4=WAC_IIN),0))*'Blend Sheet'!$AK49,0) + IFERROR(INDEX(WAC_Item_Cost,MATCH(1,(L$1=WAC_District)*('Blend Sheet'!$AL$4=WAC_IIN),0))*'Blend Sheet'!$AL49,0) + IFERROR(INDEX(WAC_Item_Cost,MATCH(1,(L$1=WAC_District)*('Blend Sheet'!$AM$4=WAC_IIN),0))*'Blend Sheet'!$AM49,0) + IFERROR(INDEX(WAC_Item_Cost,MATCH(1,(L$1=WAC_District)*('Blend Sheet'!$AN$4=WAC_IIN),0))*'Blend Sheet'!$AN49,0) + IFERROR(INDEX(WAC_Item_Cost,MATCH(1,(L$1=WAC_District)*('Blend Sheet'!$AO$4=WAC_IIN),0))*'Blend Sheet'!$AO49,0) + IFERROR(INDEX(WAC_Item_Cost,MATCH(1,(L$1=WAC_District)*('Blend Sheet'!$AP$4=WAC_IIN),0))*'Blend Sheet'!$AP49/1000,0)</f>
        <v>27.960606999999996</v>
      </c>
    </row>
    <row r="47" spans="1:12" x14ac:dyDescent="0.25">
      <c r="A47" t="str">
        <f>'Blend Sheet'!A50</f>
        <v>iPrime (AB)</v>
      </c>
      <c r="B47" s="245">
        <f t="array" ref="B47">IFERROR(INDEX(WAC_Item_Cost,MATCH(1,(B$1=WAC_District)*('Blend Sheet'!$C$4=WAC_IIN),0))*'Blend Sheet'!$C50/1000,0) + IFERROR(INDEX(WAC_Item_Cost,MATCH(1,(B$1=WAC_District)*('Blend Sheet'!$D$4=WAC_IIN),0))*'Blend Sheet'!$D50/1000,0) + IFERROR(INDEX(WAC_Item_Cost,MATCH(1,(B$1=WAC_District)*('Blend Sheet'!$E$4=WAC_IIN),0))*'Blend Sheet'!$E50/1000,0) + IFERROR(INDEX(WAC_Item_Cost,MATCH(1,(B$1=WAC_District)*('Blend Sheet'!$F$4=WAC_IIN),0))*'Blend Sheet'!$F50/1000,0)  + IFERROR(INDEX(WAC_Item_Cost,MATCH(1,(B$1=WAC_District)*('Blend Sheet'!$G$4=WAC_IIN),0))*'Blend Sheet'!$G50,0) + IFERROR(INDEX(WAC_Item_Cost,MATCH(1,(B$1=WAC_District)*('Blend Sheet'!$H$4=WAC_IIN),0))*'Blend Sheet'!$H50,0)  + IFERROR(INDEX(WAC_Item_Cost,MATCH(1,(B$1=WAC_District)*('Blend Sheet'!$I$4=WAC_IIN),0))*'Blend Sheet'!$I50,0) + IFERROR(INDEX(WAC_Item_Cost,MATCH(1,(B$1=WAC_District)*('Blend Sheet'!$J$4=WAC_IIN),0))*'Blend Sheet'!$J50,0) + IFERROR(INDEX(WAC_Item_Cost,MATCH(1,(B$1=WAC_District)*('Blend Sheet'!$K$4=WAC_IIN),0))*'Blend Sheet'!$K50,0) + IFERROR(INDEX(WAC_Item_Cost,MATCH(1,(B$1=WAC_District)*('Blend Sheet'!$L$4=WAC_IIN),0))*'Blend Sheet'!$L50,0) + IFERROR(INDEX(WAC_Item_Cost,MATCH(1,(B$1=WAC_District)*('Blend Sheet'!$M$4=WAC_IIN),0))*'Blend Sheet'!$M50,0) + IFERROR(INDEX(WAC_Item_Cost,MATCH(1,(B$1=WAC_District)*('Blend Sheet'!$N$4=WAC_IIN),0))*'Blend Sheet'!$N50,0) + IFERROR(INDEX(WAC_Item_Cost,MATCH(1,(B$1=WAC_District)*('Blend Sheet'!$O$4=WAC_IIN),0))*'Blend Sheet'!$O50,0) + IFERROR(INDEX(WAC_Item_Cost,MATCH(1,(B$1=WAC_District)*('Blend Sheet'!$P$4=WAC_IIN),0))*'Blend Sheet'!$P50,0) + IFERROR(INDEX(WAC_Item_Cost,MATCH(1,(B$1=WAC_District)*('Blend Sheet'!$Q$4=WAC_IIN),0))*'Blend Sheet'!$Q50,0) + IFERROR(INDEX(WAC_Item_Cost,MATCH(1,(B$1=WAC_District)*('Blend Sheet'!$R$4=WAC_IIN),0))*'Blend Sheet'!$R50,0) + IFERROR(INDEX(WAC_Item_Cost,MATCH(1,(B$1=WAC_District)*('Blend Sheet'!$S$4=WAC_IIN),0))*'Blend Sheet'!$S50,0) + IFERROR(INDEX(WAC_Item_Cost,MATCH(1,(B$1=WAC_District)*('Blend Sheet'!$T$4=WAC_IIN),0))*'Blend Sheet'!$T50,0) + IFERROR(INDEX(WAC_Item_Cost,MATCH(1,(B$1=WAC_District)*('Blend Sheet'!$U$4=WAC_IIN),0))*'Blend Sheet'!$U50,0) + IFERROR(INDEX(WAC_Item_Cost,MATCH(1,(B$1=WAC_District)*('Blend Sheet'!$V$4=WAC_IIN),0))*'Blend Sheet'!$V50,0) + IFERROR(INDEX(WAC_Item_Cost,MATCH(1,(B$1=WAC_District)*('Blend Sheet'!$W$4=WAC_IIN),0))*'Blend Sheet'!$W50,0) + IFERROR(INDEX(WAC_Item_Cost,MATCH(1,(B$1=WAC_District)*('Blend Sheet'!$X$4=WAC_IIN),0))*'Blend Sheet'!$X50,0) + IFERROR(INDEX(WAC_Item_Cost,MATCH(1,(B$1=WAC_District)*('Blend Sheet'!$Y$4=WAC_IIN),0))*'Blend Sheet'!$Y50,0) + IFERROR(INDEX(WAC_Item_Cost,MATCH(1,(B$1=WAC_District)*('Blend Sheet'!$Z$4=WAC_IIN),0))*'Blend Sheet'!$Z50,0) + IFERROR(INDEX(WAC_Item_Cost,MATCH(1,(B$1=WAC_District)*('Blend Sheet'!$AA$4=WAC_IIN),0))*'Blend Sheet'!$AA50,0) + IFERROR(INDEX(WAC_Item_Cost,MATCH(1,(B$1=WAC_District)*('Blend Sheet'!$AB$4=WAC_IIN),0))*'Blend Sheet'!$AB50,0) + IFERROR(INDEX(WAC_Item_Cost,MATCH(1,(B$1=WAC_District)*('Blend Sheet'!$AC$4=WAC_IIN),0))*'Blend Sheet'!$AC50,0) + IFERROR(INDEX(WAC_Item_Cost,MATCH(1,(B$1=WAC_District)*('Blend Sheet'!$AD$4=WAC_IIN),0))*'Blend Sheet'!$AD50,0) + IFERROR(INDEX(WAC_Item_Cost,MATCH(1,(B$1=WAC_District)*('Blend Sheet'!$AE$4=WAC_IIN),0))*'Blend Sheet'!$AE50,0) + IFERROR(INDEX(WAC_Item_Cost,MATCH(1,(B$1=WAC_District)*('Blend Sheet'!$AF$4=WAC_IIN),0))*'Blend Sheet'!$AF50,0) + IFERROR(INDEX(WAC_Item_Cost,MATCH(1,(B$1=WAC_District)*('Blend Sheet'!$AG$4=WAC_IIN),0))*'Blend Sheet'!$AG50,0) + IFERROR(INDEX(WAC_Item_Cost,MATCH(1,(B$1=WAC_District)*('Blend Sheet'!$AH$4=WAC_IIN),0))*'Blend Sheet'!$AH50,0) + IFERROR(INDEX(WAC_Item_Cost,MATCH(1,(B$1=WAC_District)*('Blend Sheet'!$AI$4=WAC_IIN),0))*'Blend Sheet'!$AI50,0) + IFERROR(INDEX(WAC_Item_Cost,MATCH(1,(B$1=WAC_District)*('Blend Sheet'!$AJ$4=WAC_IIN),0))*'Blend Sheet'!$AJ50,0) + IFERROR(INDEX(WAC_Item_Cost,MATCH(1,(B$1=WAC_District)*('Blend Sheet'!$AK$4=WAC_IIN),0))*'Blend Sheet'!$AK50,0) + IFERROR(INDEX(WAC_Item_Cost,MATCH(1,(B$1=WAC_District)*('Blend Sheet'!$AL$4=WAC_IIN),0))*'Blend Sheet'!$AL50,0) + IFERROR(INDEX(WAC_Item_Cost,MATCH(1,(B$1=WAC_District)*('Blend Sheet'!$AM$4=WAC_IIN),0))*'Blend Sheet'!$AM50,0) + IFERROR(INDEX(WAC_Item_Cost,MATCH(1,(B$1=WAC_District)*('Blend Sheet'!$AN$4=WAC_IIN),0))*'Blend Sheet'!$AN50,0) + IFERROR(INDEX(WAC_Item_Cost,MATCH(1,(B$1=WAC_District)*('Blend Sheet'!$AO$4=WAC_IIN),0))*'Blend Sheet'!$AO50,0) + IFERROR(INDEX(WAC_Item_Cost,MATCH(1,(B$1=WAC_District)*('Blend Sheet'!$AP$4=WAC_IIN),0))*'Blend Sheet'!$AP50/1000,0)</f>
        <v>174.2226718</v>
      </c>
      <c r="C47" s="245">
        <f t="array" ref="C47">IFERROR(INDEX(WAC_Item_Cost,MATCH(1,(C$1=WAC_District)*('Blend Sheet'!$C$4=WAC_IIN),0))*'Blend Sheet'!$C50/1000,0) + IFERROR(INDEX(WAC_Item_Cost,MATCH(1,(C$1=WAC_District)*('Blend Sheet'!$D$4=WAC_IIN),0))*'Blend Sheet'!$D50/1000,0) + IFERROR(INDEX(WAC_Item_Cost,MATCH(1,(C$1=WAC_District)*('Blend Sheet'!$E$4=WAC_IIN),0))*'Blend Sheet'!$E50/1000,0) + IFERROR(INDEX(WAC_Item_Cost,MATCH(1,(C$1=WAC_District)*('Blend Sheet'!$F$4=WAC_IIN),0))*'Blend Sheet'!$F50/1000,0)  + IFERROR(INDEX(WAC_Item_Cost,MATCH(1,(C$1=WAC_District)*('Blend Sheet'!$G$4=WAC_IIN),0))*'Blend Sheet'!$G50,0) + IFERROR(INDEX(WAC_Item_Cost,MATCH(1,(C$1=WAC_District)*('Blend Sheet'!$H$4=WAC_IIN),0))*'Blend Sheet'!$H50,0)  + IFERROR(INDEX(WAC_Item_Cost,MATCH(1,(C$1=WAC_District)*('Blend Sheet'!$I$4=WAC_IIN),0))*'Blend Sheet'!$I50,0) + IFERROR(INDEX(WAC_Item_Cost,MATCH(1,(C$1=WAC_District)*('Blend Sheet'!$J$4=WAC_IIN),0))*'Blend Sheet'!$J50,0) + IFERROR(INDEX(WAC_Item_Cost,MATCH(1,(C$1=WAC_District)*('Blend Sheet'!$K$4=WAC_IIN),0))*'Blend Sheet'!$K50,0) + IFERROR(INDEX(WAC_Item_Cost,MATCH(1,(C$1=WAC_District)*('Blend Sheet'!$L$4=WAC_IIN),0))*'Blend Sheet'!$L50,0) + IFERROR(INDEX(WAC_Item_Cost,MATCH(1,(C$1=WAC_District)*('Blend Sheet'!$M$4=WAC_IIN),0))*'Blend Sheet'!$M50,0) + IFERROR(INDEX(WAC_Item_Cost,MATCH(1,(C$1=WAC_District)*('Blend Sheet'!$N$4=WAC_IIN),0))*'Blend Sheet'!$N50,0) + IFERROR(INDEX(WAC_Item_Cost,MATCH(1,(C$1=WAC_District)*('Blend Sheet'!$O$4=WAC_IIN),0))*'Blend Sheet'!$O50,0) + IFERROR(INDEX(WAC_Item_Cost,MATCH(1,(C$1=WAC_District)*('Blend Sheet'!$P$4=WAC_IIN),0))*'Blend Sheet'!$P50,0) + IFERROR(INDEX(WAC_Item_Cost,MATCH(1,(C$1=WAC_District)*('Blend Sheet'!$Q$4=WAC_IIN),0))*'Blend Sheet'!$Q50,0) + IFERROR(INDEX(WAC_Item_Cost,MATCH(1,(C$1=WAC_District)*('Blend Sheet'!$R$4=WAC_IIN),0))*'Blend Sheet'!$R50,0) + IFERROR(INDEX(WAC_Item_Cost,MATCH(1,(C$1=WAC_District)*('Blend Sheet'!$S$4=WAC_IIN),0))*'Blend Sheet'!$S50,0) + IFERROR(INDEX(WAC_Item_Cost,MATCH(1,(C$1=WAC_District)*('Blend Sheet'!$T$4=WAC_IIN),0))*'Blend Sheet'!$T50,0) + IFERROR(INDEX(WAC_Item_Cost,MATCH(1,(C$1=WAC_District)*('Blend Sheet'!$U$4=WAC_IIN),0))*'Blend Sheet'!$U50,0) + IFERROR(INDEX(WAC_Item_Cost,MATCH(1,(C$1=WAC_District)*('Blend Sheet'!$V$4=WAC_IIN),0))*'Blend Sheet'!$V50,0) + IFERROR(INDEX(WAC_Item_Cost,MATCH(1,(C$1=WAC_District)*('Blend Sheet'!$W$4=WAC_IIN),0))*'Blend Sheet'!$W50,0) + IFERROR(INDEX(WAC_Item_Cost,MATCH(1,(C$1=WAC_District)*('Blend Sheet'!$X$4=WAC_IIN),0))*'Blend Sheet'!$X50,0) + IFERROR(INDEX(WAC_Item_Cost,MATCH(1,(C$1=WAC_District)*('Blend Sheet'!$Y$4=WAC_IIN),0))*'Blend Sheet'!$Y50,0) + IFERROR(INDEX(WAC_Item_Cost,MATCH(1,(C$1=WAC_District)*('Blend Sheet'!$Z$4=WAC_IIN),0))*'Blend Sheet'!$Z50,0) + IFERROR(INDEX(WAC_Item_Cost,MATCH(1,(C$1=WAC_District)*('Blend Sheet'!$AA$4=WAC_IIN),0))*'Blend Sheet'!$AA50,0) + IFERROR(INDEX(WAC_Item_Cost,MATCH(1,(C$1=WAC_District)*('Blend Sheet'!$AB$4=WAC_IIN),0))*'Blend Sheet'!$AB50,0) + IFERROR(INDEX(WAC_Item_Cost,MATCH(1,(C$1=WAC_District)*('Blend Sheet'!$AC$4=WAC_IIN),0))*'Blend Sheet'!$AC50,0) + IFERROR(INDEX(WAC_Item_Cost,MATCH(1,(C$1=WAC_District)*('Blend Sheet'!$AD$4=WAC_IIN),0))*'Blend Sheet'!$AD50,0) + IFERROR(INDEX(WAC_Item_Cost,MATCH(1,(C$1=WAC_District)*('Blend Sheet'!$AE$4=WAC_IIN),0))*'Blend Sheet'!$AE50,0) + IFERROR(INDEX(WAC_Item_Cost,MATCH(1,(C$1=WAC_District)*('Blend Sheet'!$AF$4=WAC_IIN),0))*'Blend Sheet'!$AF50,0) + IFERROR(INDEX(WAC_Item_Cost,MATCH(1,(C$1=WAC_District)*('Blend Sheet'!$AG$4=WAC_IIN),0))*'Blend Sheet'!$AG50,0) + IFERROR(INDEX(WAC_Item_Cost,MATCH(1,(C$1=WAC_District)*('Blend Sheet'!$AH$4=WAC_IIN),0))*'Blend Sheet'!$AH50,0) + IFERROR(INDEX(WAC_Item_Cost,MATCH(1,(C$1=WAC_District)*('Blend Sheet'!$AI$4=WAC_IIN),0))*'Blend Sheet'!$AI50,0) + IFERROR(INDEX(WAC_Item_Cost,MATCH(1,(C$1=WAC_District)*('Blend Sheet'!$AJ$4=WAC_IIN),0))*'Blend Sheet'!$AJ50,0) + IFERROR(INDEX(WAC_Item_Cost,MATCH(1,(C$1=WAC_District)*('Blend Sheet'!$AK$4=WAC_IIN),0))*'Blend Sheet'!$AK50,0) + IFERROR(INDEX(WAC_Item_Cost,MATCH(1,(C$1=WAC_District)*('Blend Sheet'!$AL$4=WAC_IIN),0))*'Blend Sheet'!$AL50,0) + IFERROR(INDEX(WAC_Item_Cost,MATCH(1,(C$1=WAC_District)*('Blend Sheet'!$AM$4=WAC_IIN),0))*'Blend Sheet'!$AM50,0) + IFERROR(INDEX(WAC_Item_Cost,MATCH(1,(C$1=WAC_District)*('Blend Sheet'!$AN$4=WAC_IIN),0))*'Blend Sheet'!$AN50,0) + IFERROR(INDEX(WAC_Item_Cost,MATCH(1,(C$1=WAC_District)*('Blend Sheet'!$AO$4=WAC_IIN),0))*'Blend Sheet'!$AO50,0) + IFERROR(INDEX(WAC_Item_Cost,MATCH(1,(C$1=WAC_District)*('Blend Sheet'!$AP$4=WAC_IIN),0))*'Blend Sheet'!$AP50/1000,0)</f>
        <v>216.20606771999999</v>
      </c>
      <c r="D47" s="245">
        <f t="array" ref="D47">IFERROR(INDEX(WAC_Item_Cost,MATCH(1,(D$1=WAC_District)*('Blend Sheet'!$C$4=WAC_IIN),0))*'Blend Sheet'!$C50/1000,0) + IFERROR(INDEX(WAC_Item_Cost,MATCH(1,(D$1=WAC_District)*('Blend Sheet'!$D$4=WAC_IIN),0))*'Blend Sheet'!$D50/1000,0) + IFERROR(INDEX(WAC_Item_Cost,MATCH(1,(D$1=WAC_District)*('Blend Sheet'!$E$4=WAC_IIN),0))*'Blend Sheet'!$E50/1000,0) + IFERROR(INDEX(WAC_Item_Cost,MATCH(1,(D$1=WAC_District)*('Blend Sheet'!$F$4=WAC_IIN),0))*'Blend Sheet'!$F50/1000,0)  + IFERROR(INDEX(WAC_Item_Cost,MATCH(1,(D$1=WAC_District)*('Blend Sheet'!$G$4=WAC_IIN),0))*'Blend Sheet'!$G50,0) + IFERROR(INDEX(WAC_Item_Cost,MATCH(1,(D$1=WAC_District)*('Blend Sheet'!$H$4=WAC_IIN),0))*'Blend Sheet'!$H50,0)  + IFERROR(INDEX(WAC_Item_Cost,MATCH(1,(D$1=WAC_District)*('Blend Sheet'!$I$4=WAC_IIN),0))*'Blend Sheet'!$I50,0) + IFERROR(INDEX(WAC_Item_Cost,MATCH(1,(D$1=WAC_District)*('Blend Sheet'!$J$4=WAC_IIN),0))*'Blend Sheet'!$J50,0) + IFERROR(INDEX(WAC_Item_Cost,MATCH(1,(D$1=WAC_District)*('Blend Sheet'!$K$4=WAC_IIN),0))*'Blend Sheet'!$K50,0) + IFERROR(INDEX(WAC_Item_Cost,MATCH(1,(D$1=WAC_District)*('Blend Sheet'!$L$4=WAC_IIN),0))*'Blend Sheet'!$L50,0) + IFERROR(INDEX(WAC_Item_Cost,MATCH(1,(D$1=WAC_District)*('Blend Sheet'!$M$4=WAC_IIN),0))*'Blend Sheet'!$M50,0) + IFERROR(INDEX(WAC_Item_Cost,MATCH(1,(D$1=WAC_District)*('Blend Sheet'!$N$4=WAC_IIN),0))*'Blend Sheet'!$N50,0) + IFERROR(INDEX(WAC_Item_Cost,MATCH(1,(D$1=WAC_District)*('Blend Sheet'!$O$4=WAC_IIN),0))*'Blend Sheet'!$O50,0) + IFERROR(INDEX(WAC_Item_Cost,MATCH(1,(D$1=WAC_District)*('Blend Sheet'!$P$4=WAC_IIN),0))*'Blend Sheet'!$P50,0) + IFERROR(INDEX(WAC_Item_Cost,MATCH(1,(D$1=WAC_District)*('Blend Sheet'!$Q$4=WAC_IIN),0))*'Blend Sheet'!$Q50,0) + IFERROR(INDEX(WAC_Item_Cost,MATCH(1,(D$1=WAC_District)*('Blend Sheet'!$R$4=WAC_IIN),0))*'Blend Sheet'!$R50,0) + IFERROR(INDEX(WAC_Item_Cost,MATCH(1,(D$1=WAC_District)*('Blend Sheet'!$S$4=WAC_IIN),0))*'Blend Sheet'!$S50,0) + IFERROR(INDEX(WAC_Item_Cost,MATCH(1,(D$1=WAC_District)*('Blend Sheet'!$T$4=WAC_IIN),0))*'Blend Sheet'!$T50,0) + IFERROR(INDEX(WAC_Item_Cost,MATCH(1,(D$1=WAC_District)*('Blend Sheet'!$U$4=WAC_IIN),0))*'Blend Sheet'!$U50,0) + IFERROR(INDEX(WAC_Item_Cost,MATCH(1,(D$1=WAC_District)*('Blend Sheet'!$V$4=WAC_IIN),0))*'Blend Sheet'!$V50,0) + IFERROR(INDEX(WAC_Item_Cost,MATCH(1,(D$1=WAC_District)*('Blend Sheet'!$W$4=WAC_IIN),0))*'Blend Sheet'!$W50,0) + IFERROR(INDEX(WAC_Item_Cost,MATCH(1,(D$1=WAC_District)*('Blend Sheet'!$X$4=WAC_IIN),0))*'Blend Sheet'!$X50,0) + IFERROR(INDEX(WAC_Item_Cost,MATCH(1,(D$1=WAC_District)*('Blend Sheet'!$Y$4=WAC_IIN),0))*'Blend Sheet'!$Y50,0) + IFERROR(INDEX(WAC_Item_Cost,MATCH(1,(D$1=WAC_District)*('Blend Sheet'!$Z$4=WAC_IIN),0))*'Blend Sheet'!$Z50,0) + IFERROR(INDEX(WAC_Item_Cost,MATCH(1,(D$1=WAC_District)*('Blend Sheet'!$AA$4=WAC_IIN),0))*'Blend Sheet'!$AA50,0) + IFERROR(INDEX(WAC_Item_Cost,MATCH(1,(D$1=WAC_District)*('Blend Sheet'!$AB$4=WAC_IIN),0))*'Blend Sheet'!$AB50,0) + IFERROR(INDEX(WAC_Item_Cost,MATCH(1,(D$1=WAC_District)*('Blend Sheet'!$AC$4=WAC_IIN),0))*'Blend Sheet'!$AC50,0) + IFERROR(INDEX(WAC_Item_Cost,MATCH(1,(D$1=WAC_District)*('Blend Sheet'!$AD$4=WAC_IIN),0))*'Blend Sheet'!$AD50,0) + IFERROR(INDEX(WAC_Item_Cost,MATCH(1,(D$1=WAC_District)*('Blend Sheet'!$AE$4=WAC_IIN),0))*'Blend Sheet'!$AE50,0) + IFERROR(INDEX(WAC_Item_Cost,MATCH(1,(D$1=WAC_District)*('Blend Sheet'!$AF$4=WAC_IIN),0))*'Blend Sheet'!$AF50,0) + IFERROR(INDEX(WAC_Item_Cost,MATCH(1,(D$1=WAC_District)*('Blend Sheet'!$AG$4=WAC_IIN),0))*'Blend Sheet'!$AG50,0) + IFERROR(INDEX(WAC_Item_Cost,MATCH(1,(D$1=WAC_District)*('Blend Sheet'!$AH$4=WAC_IIN),0))*'Blend Sheet'!$AH50,0) + IFERROR(INDEX(WAC_Item_Cost,MATCH(1,(D$1=WAC_District)*('Blend Sheet'!$AI$4=WAC_IIN),0))*'Blend Sheet'!$AI50,0) + IFERROR(INDEX(WAC_Item_Cost,MATCH(1,(D$1=WAC_District)*('Blend Sheet'!$AJ$4=WAC_IIN),0))*'Blend Sheet'!$AJ50,0) + IFERROR(INDEX(WAC_Item_Cost,MATCH(1,(D$1=WAC_District)*('Blend Sheet'!$AK$4=WAC_IIN),0))*'Blend Sheet'!$AK50,0) + IFERROR(INDEX(WAC_Item_Cost,MATCH(1,(D$1=WAC_District)*('Blend Sheet'!$AL$4=WAC_IIN),0))*'Blend Sheet'!$AL50,0) + IFERROR(INDEX(WAC_Item_Cost,MATCH(1,(D$1=WAC_District)*('Blend Sheet'!$AM$4=WAC_IIN),0))*'Blend Sheet'!$AM50,0) + IFERROR(INDEX(WAC_Item_Cost,MATCH(1,(D$1=WAC_District)*('Blend Sheet'!$AN$4=WAC_IIN),0))*'Blend Sheet'!$AN50,0) + IFERROR(INDEX(WAC_Item_Cost,MATCH(1,(D$1=WAC_District)*('Blend Sheet'!$AO$4=WAC_IIN),0))*'Blend Sheet'!$AO50,0) + IFERROR(INDEX(WAC_Item_Cost,MATCH(1,(D$1=WAC_District)*('Blend Sheet'!$AP$4=WAC_IIN),0))*'Blend Sheet'!$AP50/1000,0)</f>
        <v>188.95628436000001</v>
      </c>
      <c r="E47" s="245">
        <f t="array" ref="E47">IFERROR(INDEX(WAC_Item_Cost,MATCH(1,(E$1=WAC_District)*('Blend Sheet'!$C$4=WAC_IIN),0))*'Blend Sheet'!$C50/1000,0) + IFERROR(INDEX(WAC_Item_Cost,MATCH(1,(E$1=WAC_District)*('Blend Sheet'!$D$4=WAC_IIN),0))*'Blend Sheet'!$D50/1000,0) + IFERROR(INDEX(WAC_Item_Cost,MATCH(1,(E$1=WAC_District)*('Blend Sheet'!$E$4=WAC_IIN),0))*'Blend Sheet'!$E50/1000,0) + IFERROR(INDEX(WAC_Item_Cost,MATCH(1,(E$1=WAC_District)*('Blend Sheet'!$F$4=WAC_IIN),0))*'Blend Sheet'!$F50/1000,0)  + IFERROR(INDEX(WAC_Item_Cost,MATCH(1,(E$1=WAC_District)*('Blend Sheet'!$G$4=WAC_IIN),0))*'Blend Sheet'!$G50,0) + IFERROR(INDEX(WAC_Item_Cost,MATCH(1,(E$1=WAC_District)*('Blend Sheet'!$H$4=WAC_IIN),0))*'Blend Sheet'!$H50,0)  + IFERROR(INDEX(WAC_Item_Cost,MATCH(1,(E$1=WAC_District)*('Blend Sheet'!$I$4=WAC_IIN),0))*'Blend Sheet'!$I50,0) + IFERROR(INDEX(WAC_Item_Cost,MATCH(1,(E$1=WAC_District)*('Blend Sheet'!$J$4=WAC_IIN),0))*'Blend Sheet'!$J50,0) + IFERROR(INDEX(WAC_Item_Cost,MATCH(1,(E$1=WAC_District)*('Blend Sheet'!$K$4=WAC_IIN),0))*'Blend Sheet'!$K50,0) + IFERROR(INDEX(WAC_Item_Cost,MATCH(1,(E$1=WAC_District)*('Blend Sheet'!$L$4=WAC_IIN),0))*'Blend Sheet'!$L50,0) + IFERROR(INDEX(WAC_Item_Cost,MATCH(1,(E$1=WAC_District)*('Blend Sheet'!$M$4=WAC_IIN),0))*'Blend Sheet'!$M50,0) + IFERROR(INDEX(WAC_Item_Cost,MATCH(1,(E$1=WAC_District)*('Blend Sheet'!$N$4=WAC_IIN),0))*'Blend Sheet'!$N50,0) + IFERROR(INDEX(WAC_Item_Cost,MATCH(1,(E$1=WAC_District)*('Blend Sheet'!$O$4=WAC_IIN),0))*'Blend Sheet'!$O50,0) + IFERROR(INDEX(WAC_Item_Cost,MATCH(1,(E$1=WAC_District)*('Blend Sheet'!$P$4=WAC_IIN),0))*'Blend Sheet'!$P50,0) + IFERROR(INDEX(WAC_Item_Cost,MATCH(1,(E$1=WAC_District)*('Blend Sheet'!$Q$4=WAC_IIN),0))*'Blend Sheet'!$Q50,0) + IFERROR(INDEX(WAC_Item_Cost,MATCH(1,(E$1=WAC_District)*('Blend Sheet'!$R$4=WAC_IIN),0))*'Blend Sheet'!$R50,0) + IFERROR(INDEX(WAC_Item_Cost,MATCH(1,(E$1=WAC_District)*('Blend Sheet'!$S$4=WAC_IIN),0))*'Blend Sheet'!$S50,0) + IFERROR(INDEX(WAC_Item_Cost,MATCH(1,(E$1=WAC_District)*('Blend Sheet'!$T$4=WAC_IIN),0))*'Blend Sheet'!$T50,0) + IFERROR(INDEX(WAC_Item_Cost,MATCH(1,(E$1=WAC_District)*('Blend Sheet'!$U$4=WAC_IIN),0))*'Blend Sheet'!$U50,0) + IFERROR(INDEX(WAC_Item_Cost,MATCH(1,(E$1=WAC_District)*('Blend Sheet'!$V$4=WAC_IIN),0))*'Blend Sheet'!$V50,0) + IFERROR(INDEX(WAC_Item_Cost,MATCH(1,(E$1=WAC_District)*('Blend Sheet'!$W$4=WAC_IIN),0))*'Blend Sheet'!$W50,0) + IFERROR(INDEX(WAC_Item_Cost,MATCH(1,(E$1=WAC_District)*('Blend Sheet'!$X$4=WAC_IIN),0))*'Blend Sheet'!$X50,0) + IFERROR(INDEX(WAC_Item_Cost,MATCH(1,(E$1=WAC_District)*('Blend Sheet'!$Y$4=WAC_IIN),0))*'Blend Sheet'!$Y50,0) + IFERROR(INDEX(WAC_Item_Cost,MATCH(1,(E$1=WAC_District)*('Blend Sheet'!$Z$4=WAC_IIN),0))*'Blend Sheet'!$Z50,0) + IFERROR(INDEX(WAC_Item_Cost,MATCH(1,(E$1=WAC_District)*('Blend Sheet'!$AA$4=WAC_IIN),0))*'Blend Sheet'!$AA50,0) + IFERROR(INDEX(WAC_Item_Cost,MATCH(1,(E$1=WAC_District)*('Blend Sheet'!$AB$4=WAC_IIN),0))*'Blend Sheet'!$AB50,0) + IFERROR(INDEX(WAC_Item_Cost,MATCH(1,(E$1=WAC_District)*('Blend Sheet'!$AC$4=WAC_IIN),0))*'Blend Sheet'!$AC50,0) + IFERROR(INDEX(WAC_Item_Cost,MATCH(1,(E$1=WAC_District)*('Blend Sheet'!$AD$4=WAC_IIN),0))*'Blend Sheet'!$AD50,0) + IFERROR(INDEX(WAC_Item_Cost,MATCH(1,(E$1=WAC_District)*('Blend Sheet'!$AE$4=WAC_IIN),0))*'Blend Sheet'!$AE50,0) + IFERROR(INDEX(WAC_Item_Cost,MATCH(1,(E$1=WAC_District)*('Blend Sheet'!$AF$4=WAC_IIN),0))*'Blend Sheet'!$AF50,0) + IFERROR(INDEX(WAC_Item_Cost,MATCH(1,(E$1=WAC_District)*('Blend Sheet'!$AG$4=WAC_IIN),0))*'Blend Sheet'!$AG50,0) + IFERROR(INDEX(WAC_Item_Cost,MATCH(1,(E$1=WAC_District)*('Blend Sheet'!$AH$4=WAC_IIN),0))*'Blend Sheet'!$AH50,0) + IFERROR(INDEX(WAC_Item_Cost,MATCH(1,(E$1=WAC_District)*('Blend Sheet'!$AI$4=WAC_IIN),0))*'Blend Sheet'!$AI50,0) + IFERROR(INDEX(WAC_Item_Cost,MATCH(1,(E$1=WAC_District)*('Blend Sheet'!$AJ$4=WAC_IIN),0))*'Blend Sheet'!$AJ50,0) + IFERROR(INDEX(WAC_Item_Cost,MATCH(1,(E$1=WAC_District)*('Blend Sheet'!$AK$4=WAC_IIN),0))*'Blend Sheet'!$AK50,0) + IFERROR(INDEX(WAC_Item_Cost,MATCH(1,(E$1=WAC_District)*('Blend Sheet'!$AL$4=WAC_IIN),0))*'Blend Sheet'!$AL50,0) + IFERROR(INDEX(WAC_Item_Cost,MATCH(1,(E$1=WAC_District)*('Blend Sheet'!$AM$4=WAC_IIN),0))*'Blend Sheet'!$AM50,0) + IFERROR(INDEX(WAC_Item_Cost,MATCH(1,(E$1=WAC_District)*('Blend Sheet'!$AN$4=WAC_IIN),0))*'Blend Sheet'!$AN50,0) + IFERROR(INDEX(WAC_Item_Cost,MATCH(1,(E$1=WAC_District)*('Blend Sheet'!$AO$4=WAC_IIN),0))*'Blend Sheet'!$AO50,0) + IFERROR(INDEX(WAC_Item_Cost,MATCH(1,(E$1=WAC_District)*('Blend Sheet'!$AP$4=WAC_IIN),0))*'Blend Sheet'!$AP50/1000,0)</f>
        <v>248.07544024000001</v>
      </c>
      <c r="F47" s="245">
        <f t="array" ref="F47">IFERROR(INDEX(WAC_Item_Cost,MATCH(1,(F$1=WAC_District)*('Blend Sheet'!$C$4=WAC_IIN),0))*'Blend Sheet'!$C50/1000,0) + IFERROR(INDEX(WAC_Item_Cost,MATCH(1,(F$1=WAC_District)*('Blend Sheet'!$D$4=WAC_IIN),0))*'Blend Sheet'!$D50/1000,0) + IFERROR(INDEX(WAC_Item_Cost,MATCH(1,(F$1=WAC_District)*('Blend Sheet'!$E$4=WAC_IIN),0))*'Blend Sheet'!$E50/1000,0) + IFERROR(INDEX(WAC_Item_Cost,MATCH(1,(F$1=WAC_District)*('Blend Sheet'!$F$4=WAC_IIN),0))*'Blend Sheet'!$F50/1000,0)  + IFERROR(INDEX(WAC_Item_Cost,MATCH(1,(F$1=WAC_District)*('Blend Sheet'!$G$4=WAC_IIN),0))*'Blend Sheet'!$G50,0) + IFERROR(INDEX(WAC_Item_Cost,MATCH(1,(F$1=WAC_District)*('Blend Sheet'!$H$4=WAC_IIN),0))*'Blend Sheet'!$H50,0)  + IFERROR(INDEX(WAC_Item_Cost,MATCH(1,(F$1=WAC_District)*('Blend Sheet'!$I$4=WAC_IIN),0))*'Blend Sheet'!$I50,0) + IFERROR(INDEX(WAC_Item_Cost,MATCH(1,(F$1=WAC_District)*('Blend Sheet'!$J$4=WAC_IIN),0))*'Blend Sheet'!$J50,0) + IFERROR(INDEX(WAC_Item_Cost,MATCH(1,(F$1=WAC_District)*('Blend Sheet'!$K$4=WAC_IIN),0))*'Blend Sheet'!$K50,0) + IFERROR(INDEX(WAC_Item_Cost,MATCH(1,(F$1=WAC_District)*('Blend Sheet'!$L$4=WAC_IIN),0))*'Blend Sheet'!$L50,0) + IFERROR(INDEX(WAC_Item_Cost,MATCH(1,(F$1=WAC_District)*('Blend Sheet'!$M$4=WAC_IIN),0))*'Blend Sheet'!$M50,0) + IFERROR(INDEX(WAC_Item_Cost,MATCH(1,(F$1=WAC_District)*('Blend Sheet'!$N$4=WAC_IIN),0))*'Blend Sheet'!$N50,0) + IFERROR(INDEX(WAC_Item_Cost,MATCH(1,(F$1=WAC_District)*('Blend Sheet'!$O$4=WAC_IIN),0))*'Blend Sheet'!$O50,0) + IFERROR(INDEX(WAC_Item_Cost,MATCH(1,(F$1=WAC_District)*('Blend Sheet'!$P$4=WAC_IIN),0))*'Blend Sheet'!$P50,0) + IFERROR(INDEX(WAC_Item_Cost,MATCH(1,(F$1=WAC_District)*('Blend Sheet'!$Q$4=WAC_IIN),0))*'Blend Sheet'!$Q50,0) + IFERROR(INDEX(WAC_Item_Cost,MATCH(1,(F$1=WAC_District)*('Blend Sheet'!$R$4=WAC_IIN),0))*'Blend Sheet'!$R50,0) + IFERROR(INDEX(WAC_Item_Cost,MATCH(1,(F$1=WAC_District)*('Blend Sheet'!$S$4=WAC_IIN),0))*'Blend Sheet'!$S50,0) + IFERROR(INDEX(WAC_Item_Cost,MATCH(1,(F$1=WAC_District)*('Blend Sheet'!$T$4=WAC_IIN),0))*'Blend Sheet'!$T50,0) + IFERROR(INDEX(WAC_Item_Cost,MATCH(1,(F$1=WAC_District)*('Blend Sheet'!$U$4=WAC_IIN),0))*'Blend Sheet'!$U50,0) + IFERROR(INDEX(WAC_Item_Cost,MATCH(1,(F$1=WAC_District)*('Blend Sheet'!$V$4=WAC_IIN),0))*'Blend Sheet'!$V50,0) + IFERROR(INDEX(WAC_Item_Cost,MATCH(1,(F$1=WAC_District)*('Blend Sheet'!$W$4=WAC_IIN),0))*'Blend Sheet'!$W50,0) + IFERROR(INDEX(WAC_Item_Cost,MATCH(1,(F$1=WAC_District)*('Blend Sheet'!$X$4=WAC_IIN),0))*'Blend Sheet'!$X50,0) + IFERROR(INDEX(WAC_Item_Cost,MATCH(1,(F$1=WAC_District)*('Blend Sheet'!$Y$4=WAC_IIN),0))*'Blend Sheet'!$Y50,0) + IFERROR(INDEX(WAC_Item_Cost,MATCH(1,(F$1=WAC_District)*('Blend Sheet'!$Z$4=WAC_IIN),0))*'Blend Sheet'!$Z50,0) + IFERROR(INDEX(WAC_Item_Cost,MATCH(1,(F$1=WAC_District)*('Blend Sheet'!$AA$4=WAC_IIN),0))*'Blend Sheet'!$AA50,0) + IFERROR(INDEX(WAC_Item_Cost,MATCH(1,(F$1=WAC_District)*('Blend Sheet'!$AB$4=WAC_IIN),0))*'Blend Sheet'!$AB50,0) + IFERROR(INDEX(WAC_Item_Cost,MATCH(1,(F$1=WAC_District)*('Blend Sheet'!$AC$4=WAC_IIN),0))*'Blend Sheet'!$AC50,0) + IFERROR(INDEX(WAC_Item_Cost,MATCH(1,(F$1=WAC_District)*('Blend Sheet'!$AD$4=WAC_IIN),0))*'Blend Sheet'!$AD50,0) + IFERROR(INDEX(WAC_Item_Cost,MATCH(1,(F$1=WAC_District)*('Blend Sheet'!$AE$4=WAC_IIN),0))*'Blend Sheet'!$AE50,0) + IFERROR(INDEX(WAC_Item_Cost,MATCH(1,(F$1=WAC_District)*('Blend Sheet'!$AF$4=WAC_IIN),0))*'Blend Sheet'!$AF50,0) + IFERROR(INDEX(WAC_Item_Cost,MATCH(1,(F$1=WAC_District)*('Blend Sheet'!$AG$4=WAC_IIN),0))*'Blend Sheet'!$AG50,0) + IFERROR(INDEX(WAC_Item_Cost,MATCH(1,(F$1=WAC_District)*('Blend Sheet'!$AH$4=WAC_IIN),0))*'Blend Sheet'!$AH50,0) + IFERROR(INDEX(WAC_Item_Cost,MATCH(1,(F$1=WAC_District)*('Blend Sheet'!$AI$4=WAC_IIN),0))*'Blend Sheet'!$AI50,0) + IFERROR(INDEX(WAC_Item_Cost,MATCH(1,(F$1=WAC_District)*('Blend Sheet'!$AJ$4=WAC_IIN),0))*'Blend Sheet'!$AJ50,0) + IFERROR(INDEX(WAC_Item_Cost,MATCH(1,(F$1=WAC_District)*('Blend Sheet'!$AK$4=WAC_IIN),0))*'Blend Sheet'!$AK50,0) + IFERROR(INDEX(WAC_Item_Cost,MATCH(1,(F$1=WAC_District)*('Blend Sheet'!$AL$4=WAC_IIN),0))*'Blend Sheet'!$AL50,0) + IFERROR(INDEX(WAC_Item_Cost,MATCH(1,(F$1=WAC_District)*('Blend Sheet'!$AM$4=WAC_IIN),0))*'Blend Sheet'!$AM50,0) + IFERROR(INDEX(WAC_Item_Cost,MATCH(1,(F$1=WAC_District)*('Blend Sheet'!$AN$4=WAC_IIN),0))*'Blend Sheet'!$AN50,0) + IFERROR(INDEX(WAC_Item_Cost,MATCH(1,(F$1=WAC_District)*('Blend Sheet'!$AO$4=WAC_IIN),0))*'Blend Sheet'!$AO50,0) + IFERROR(INDEX(WAC_Item_Cost,MATCH(1,(F$1=WAC_District)*('Blend Sheet'!$AP$4=WAC_IIN),0))*'Blend Sheet'!$AP50/1000,0)</f>
        <v>228.73770980000003</v>
      </c>
      <c r="G47" s="245">
        <f t="array" ref="G47">IFERROR(INDEX(WAC_Item_Cost,MATCH(1,(G$1=WAC_District)*('Blend Sheet'!$C$4=WAC_IIN),0))*'Blend Sheet'!$C50/1000,0) + IFERROR(INDEX(WAC_Item_Cost,MATCH(1,(G$1=WAC_District)*('Blend Sheet'!$D$4=WAC_IIN),0))*'Blend Sheet'!$D50/1000,0) + IFERROR(INDEX(WAC_Item_Cost,MATCH(1,(G$1=WAC_District)*('Blend Sheet'!$E$4=WAC_IIN),0))*'Blend Sheet'!$E50/1000,0) + IFERROR(INDEX(WAC_Item_Cost,MATCH(1,(G$1=WAC_District)*('Blend Sheet'!$F$4=WAC_IIN),0))*'Blend Sheet'!$F50/1000,0)  + IFERROR(INDEX(WAC_Item_Cost,MATCH(1,(G$1=WAC_District)*('Blend Sheet'!$G$4=WAC_IIN),0))*'Blend Sheet'!$G50,0) + IFERROR(INDEX(WAC_Item_Cost,MATCH(1,(G$1=WAC_District)*('Blend Sheet'!$H$4=WAC_IIN),0))*'Blend Sheet'!$H50,0)  + IFERROR(INDEX(WAC_Item_Cost,MATCH(1,(G$1=WAC_District)*('Blend Sheet'!$I$4=WAC_IIN),0))*'Blend Sheet'!$I50,0) + IFERROR(INDEX(WAC_Item_Cost,MATCH(1,(G$1=WAC_District)*('Blend Sheet'!$J$4=WAC_IIN),0))*'Blend Sheet'!$J50,0) + IFERROR(INDEX(WAC_Item_Cost,MATCH(1,(G$1=WAC_District)*('Blend Sheet'!$K$4=WAC_IIN),0))*'Blend Sheet'!$K50,0) + IFERROR(INDEX(WAC_Item_Cost,MATCH(1,(G$1=WAC_District)*('Blend Sheet'!$L$4=WAC_IIN),0))*'Blend Sheet'!$L50,0) + IFERROR(INDEX(WAC_Item_Cost,MATCH(1,(G$1=WAC_District)*('Blend Sheet'!$M$4=WAC_IIN),0))*'Blend Sheet'!$M50,0) + IFERROR(INDEX(WAC_Item_Cost,MATCH(1,(G$1=WAC_District)*('Blend Sheet'!$N$4=WAC_IIN),0))*'Blend Sheet'!$N50,0) + IFERROR(INDEX(WAC_Item_Cost,MATCH(1,(G$1=WAC_District)*('Blend Sheet'!$O$4=WAC_IIN),0))*'Blend Sheet'!$O50,0) + IFERROR(INDEX(WAC_Item_Cost,MATCH(1,(G$1=WAC_District)*('Blend Sheet'!$P$4=WAC_IIN),0))*'Blend Sheet'!$P50,0) + IFERROR(INDEX(WAC_Item_Cost,MATCH(1,(G$1=WAC_District)*('Blend Sheet'!$Q$4=WAC_IIN),0))*'Blend Sheet'!$Q50,0) + IFERROR(INDEX(WAC_Item_Cost,MATCH(1,(G$1=WAC_District)*('Blend Sheet'!$R$4=WAC_IIN),0))*'Blend Sheet'!$R50,0) + IFERROR(INDEX(WAC_Item_Cost,MATCH(1,(G$1=WAC_District)*('Blend Sheet'!$S$4=WAC_IIN),0))*'Blend Sheet'!$S50,0) + IFERROR(INDEX(WAC_Item_Cost,MATCH(1,(G$1=WAC_District)*('Blend Sheet'!$T$4=WAC_IIN),0))*'Blend Sheet'!$T50,0) + IFERROR(INDEX(WAC_Item_Cost,MATCH(1,(G$1=WAC_District)*('Blend Sheet'!$U$4=WAC_IIN),0))*'Blend Sheet'!$U50,0) + IFERROR(INDEX(WAC_Item_Cost,MATCH(1,(G$1=WAC_District)*('Blend Sheet'!$V$4=WAC_IIN),0))*'Blend Sheet'!$V50,0) + IFERROR(INDEX(WAC_Item_Cost,MATCH(1,(G$1=WAC_District)*('Blend Sheet'!$W$4=WAC_IIN),0))*'Blend Sheet'!$W50,0) + IFERROR(INDEX(WAC_Item_Cost,MATCH(1,(G$1=WAC_District)*('Blend Sheet'!$X$4=WAC_IIN),0))*'Blend Sheet'!$X50,0) + IFERROR(INDEX(WAC_Item_Cost,MATCH(1,(G$1=WAC_District)*('Blend Sheet'!$Y$4=WAC_IIN),0))*'Blend Sheet'!$Y50,0) + IFERROR(INDEX(WAC_Item_Cost,MATCH(1,(G$1=WAC_District)*('Blend Sheet'!$Z$4=WAC_IIN),0))*'Blend Sheet'!$Z50,0) + IFERROR(INDEX(WAC_Item_Cost,MATCH(1,(G$1=WAC_District)*('Blend Sheet'!$AA$4=WAC_IIN),0))*'Blend Sheet'!$AA50,0) + IFERROR(INDEX(WAC_Item_Cost,MATCH(1,(G$1=WAC_District)*('Blend Sheet'!$AB$4=WAC_IIN),0))*'Blend Sheet'!$AB50,0) + IFERROR(INDEX(WAC_Item_Cost,MATCH(1,(G$1=WAC_District)*('Blend Sheet'!$AC$4=WAC_IIN),0))*'Blend Sheet'!$AC50,0) + IFERROR(INDEX(WAC_Item_Cost,MATCH(1,(G$1=WAC_District)*('Blend Sheet'!$AD$4=WAC_IIN),0))*'Blend Sheet'!$AD50,0) + IFERROR(INDEX(WAC_Item_Cost,MATCH(1,(G$1=WAC_District)*('Blend Sheet'!$AE$4=WAC_IIN),0))*'Blend Sheet'!$AE50,0) + IFERROR(INDEX(WAC_Item_Cost,MATCH(1,(G$1=WAC_District)*('Blend Sheet'!$AF$4=WAC_IIN),0))*'Blend Sheet'!$AF50,0) + IFERROR(INDEX(WAC_Item_Cost,MATCH(1,(G$1=WAC_District)*('Blend Sheet'!$AG$4=WAC_IIN),0))*'Blend Sheet'!$AG50,0) + IFERROR(INDEX(WAC_Item_Cost,MATCH(1,(G$1=WAC_District)*('Blend Sheet'!$AH$4=WAC_IIN),0))*'Blend Sheet'!$AH50,0) + IFERROR(INDEX(WAC_Item_Cost,MATCH(1,(G$1=WAC_District)*('Blend Sheet'!$AI$4=WAC_IIN),0))*'Blend Sheet'!$AI50,0) + IFERROR(INDEX(WAC_Item_Cost,MATCH(1,(G$1=WAC_District)*('Blend Sheet'!$AJ$4=WAC_IIN),0))*'Blend Sheet'!$AJ50,0) + IFERROR(INDEX(WAC_Item_Cost,MATCH(1,(G$1=WAC_District)*('Blend Sheet'!$AK$4=WAC_IIN),0))*'Blend Sheet'!$AK50,0) + IFERROR(INDEX(WAC_Item_Cost,MATCH(1,(G$1=WAC_District)*('Blend Sheet'!$AL$4=WAC_IIN),0))*'Blend Sheet'!$AL50,0) + IFERROR(INDEX(WAC_Item_Cost,MATCH(1,(G$1=WAC_District)*('Blend Sheet'!$AM$4=WAC_IIN),0))*'Blend Sheet'!$AM50,0) + IFERROR(INDEX(WAC_Item_Cost,MATCH(1,(G$1=WAC_District)*('Blend Sheet'!$AN$4=WAC_IIN),0))*'Blend Sheet'!$AN50,0) + IFERROR(INDEX(WAC_Item_Cost,MATCH(1,(G$1=WAC_District)*('Blend Sheet'!$AO$4=WAC_IIN),0))*'Blend Sheet'!$AO50,0) + IFERROR(INDEX(WAC_Item_Cost,MATCH(1,(G$1=WAC_District)*('Blend Sheet'!$AP$4=WAC_IIN),0))*'Blend Sheet'!$AP50/1000,0)</f>
        <v>207.25327892000001</v>
      </c>
      <c r="H47" s="245">
        <f t="array" ref="H47">IFERROR(INDEX(WAC_Item_Cost,MATCH(1,(H$1=WAC_District)*('Blend Sheet'!$C$4=WAC_IIN),0))*'Blend Sheet'!$C50/1000,0) + IFERROR(INDEX(WAC_Item_Cost,MATCH(1,(H$1=WAC_District)*('Blend Sheet'!$D$4=WAC_IIN),0))*'Blend Sheet'!$D50/1000,0) + IFERROR(INDEX(WAC_Item_Cost,MATCH(1,(H$1=WAC_District)*('Blend Sheet'!$E$4=WAC_IIN),0))*'Blend Sheet'!$E50/1000,0) + IFERROR(INDEX(WAC_Item_Cost,MATCH(1,(H$1=WAC_District)*('Blend Sheet'!$F$4=WAC_IIN),0))*'Blend Sheet'!$F50/1000,0)  + IFERROR(INDEX(WAC_Item_Cost,MATCH(1,(H$1=WAC_District)*('Blend Sheet'!$G$4=WAC_IIN),0))*'Blend Sheet'!$G50,0) + IFERROR(INDEX(WAC_Item_Cost,MATCH(1,(H$1=WAC_District)*('Blend Sheet'!$H$4=WAC_IIN),0))*'Blend Sheet'!$H50,0)  + IFERROR(INDEX(WAC_Item_Cost,MATCH(1,(H$1=WAC_District)*('Blend Sheet'!$I$4=WAC_IIN),0))*'Blend Sheet'!$I50,0) + IFERROR(INDEX(WAC_Item_Cost,MATCH(1,(H$1=WAC_District)*('Blend Sheet'!$J$4=WAC_IIN),0))*'Blend Sheet'!$J50,0) + IFERROR(INDEX(WAC_Item_Cost,MATCH(1,(H$1=WAC_District)*('Blend Sheet'!$K$4=WAC_IIN),0))*'Blend Sheet'!$K50,0) + IFERROR(INDEX(WAC_Item_Cost,MATCH(1,(H$1=WAC_District)*('Blend Sheet'!$L$4=WAC_IIN),0))*'Blend Sheet'!$L50,0) + IFERROR(INDEX(WAC_Item_Cost,MATCH(1,(H$1=WAC_District)*('Blend Sheet'!$M$4=WAC_IIN),0))*'Blend Sheet'!$M50,0) + IFERROR(INDEX(WAC_Item_Cost,MATCH(1,(H$1=WAC_District)*('Blend Sheet'!$N$4=WAC_IIN),0))*'Blend Sheet'!$N50,0) + IFERROR(INDEX(WAC_Item_Cost,MATCH(1,(H$1=WAC_District)*('Blend Sheet'!$O$4=WAC_IIN),0))*'Blend Sheet'!$O50,0) + IFERROR(INDEX(WAC_Item_Cost,MATCH(1,(H$1=WAC_District)*('Blend Sheet'!$P$4=WAC_IIN),0))*'Blend Sheet'!$P50,0) + IFERROR(INDEX(WAC_Item_Cost,MATCH(1,(H$1=WAC_District)*('Blend Sheet'!$Q$4=WAC_IIN),0))*'Blend Sheet'!$Q50,0) + IFERROR(INDEX(WAC_Item_Cost,MATCH(1,(H$1=WAC_District)*('Blend Sheet'!$R$4=WAC_IIN),0))*'Blend Sheet'!$R50,0) + IFERROR(INDEX(WAC_Item_Cost,MATCH(1,(H$1=WAC_District)*('Blend Sheet'!$S$4=WAC_IIN),0))*'Blend Sheet'!$S50,0) + IFERROR(INDEX(WAC_Item_Cost,MATCH(1,(H$1=WAC_District)*('Blend Sheet'!$T$4=WAC_IIN),0))*'Blend Sheet'!$T50,0) + IFERROR(INDEX(WAC_Item_Cost,MATCH(1,(H$1=WAC_District)*('Blend Sheet'!$U$4=WAC_IIN),0))*'Blend Sheet'!$U50,0) + IFERROR(INDEX(WAC_Item_Cost,MATCH(1,(H$1=WAC_District)*('Blend Sheet'!$V$4=WAC_IIN),0))*'Blend Sheet'!$V50,0) + IFERROR(INDEX(WAC_Item_Cost,MATCH(1,(H$1=WAC_District)*('Blend Sheet'!$W$4=WAC_IIN),0))*'Blend Sheet'!$W50,0) + IFERROR(INDEX(WAC_Item_Cost,MATCH(1,(H$1=WAC_District)*('Blend Sheet'!$X$4=WAC_IIN),0))*'Blend Sheet'!$X50,0) + IFERROR(INDEX(WAC_Item_Cost,MATCH(1,(H$1=WAC_District)*('Blend Sheet'!$Y$4=WAC_IIN),0))*'Blend Sheet'!$Y50,0) + IFERROR(INDEX(WAC_Item_Cost,MATCH(1,(H$1=WAC_District)*('Blend Sheet'!$Z$4=WAC_IIN),0))*'Blend Sheet'!$Z50,0) + IFERROR(INDEX(WAC_Item_Cost,MATCH(1,(H$1=WAC_District)*('Blend Sheet'!$AA$4=WAC_IIN),0))*'Blend Sheet'!$AA50,0) + IFERROR(INDEX(WAC_Item_Cost,MATCH(1,(H$1=WAC_District)*('Blend Sheet'!$AB$4=WAC_IIN),0))*'Blend Sheet'!$AB50,0) + IFERROR(INDEX(WAC_Item_Cost,MATCH(1,(H$1=WAC_District)*('Blend Sheet'!$AC$4=WAC_IIN),0))*'Blend Sheet'!$AC50,0) + IFERROR(INDEX(WAC_Item_Cost,MATCH(1,(H$1=WAC_District)*('Blend Sheet'!$AD$4=WAC_IIN),0))*'Blend Sheet'!$AD50,0) + IFERROR(INDEX(WAC_Item_Cost,MATCH(1,(H$1=WAC_District)*('Blend Sheet'!$AE$4=WAC_IIN),0))*'Blend Sheet'!$AE50,0) + IFERROR(INDEX(WAC_Item_Cost,MATCH(1,(H$1=WAC_District)*('Blend Sheet'!$AF$4=WAC_IIN),0))*'Blend Sheet'!$AF50,0) + IFERROR(INDEX(WAC_Item_Cost,MATCH(1,(H$1=WAC_District)*('Blend Sheet'!$AG$4=WAC_IIN),0))*'Blend Sheet'!$AG50,0) + IFERROR(INDEX(WAC_Item_Cost,MATCH(1,(H$1=WAC_District)*('Blend Sheet'!$AH$4=WAC_IIN),0))*'Blend Sheet'!$AH50,0) + IFERROR(INDEX(WAC_Item_Cost,MATCH(1,(H$1=WAC_District)*('Blend Sheet'!$AI$4=WAC_IIN),0))*'Blend Sheet'!$AI50,0) + IFERROR(INDEX(WAC_Item_Cost,MATCH(1,(H$1=WAC_District)*('Blend Sheet'!$AJ$4=WAC_IIN),0))*'Blend Sheet'!$AJ50,0) + IFERROR(INDEX(WAC_Item_Cost,MATCH(1,(H$1=WAC_District)*('Blend Sheet'!$AK$4=WAC_IIN),0))*'Blend Sheet'!$AK50,0) + IFERROR(INDEX(WAC_Item_Cost,MATCH(1,(H$1=WAC_District)*('Blend Sheet'!$AL$4=WAC_IIN),0))*'Blend Sheet'!$AL50,0) + IFERROR(INDEX(WAC_Item_Cost,MATCH(1,(H$1=WAC_District)*('Blend Sheet'!$AM$4=WAC_IIN),0))*'Blend Sheet'!$AM50,0) + IFERROR(INDEX(WAC_Item_Cost,MATCH(1,(H$1=WAC_District)*('Blend Sheet'!$AN$4=WAC_IIN),0))*'Blend Sheet'!$AN50,0) + IFERROR(INDEX(WAC_Item_Cost,MATCH(1,(H$1=WAC_District)*('Blend Sheet'!$AO$4=WAC_IIN),0))*'Blend Sheet'!$AO50,0) + IFERROR(INDEX(WAC_Item_Cost,MATCH(1,(H$1=WAC_District)*('Blend Sheet'!$AP$4=WAC_IIN),0))*'Blend Sheet'!$AP50/1000,0)</f>
        <v>210.29782700000001</v>
      </c>
      <c r="I47" s="245">
        <f t="array" ref="I47">IFERROR(INDEX(WAC_Item_Cost,MATCH(1,(I$1=WAC_District)*('Blend Sheet'!$C$4=WAC_IIN),0))*'Blend Sheet'!$C50/1000,0) + IFERROR(INDEX(WAC_Item_Cost,MATCH(1,(I$1=WAC_District)*('Blend Sheet'!$D$4=WAC_IIN),0))*'Blend Sheet'!$D50/1000,0) + IFERROR(INDEX(WAC_Item_Cost,MATCH(1,(I$1=WAC_District)*('Blend Sheet'!$E$4=WAC_IIN),0))*'Blend Sheet'!$E50/1000,0) + IFERROR(INDEX(WAC_Item_Cost,MATCH(1,(I$1=WAC_District)*('Blend Sheet'!$F$4=WAC_IIN),0))*'Blend Sheet'!$F50/1000,0)  + IFERROR(INDEX(WAC_Item_Cost,MATCH(1,(I$1=WAC_District)*('Blend Sheet'!$G$4=WAC_IIN),0))*'Blend Sheet'!$G50,0) + IFERROR(INDEX(WAC_Item_Cost,MATCH(1,(I$1=WAC_District)*('Blend Sheet'!$H$4=WAC_IIN),0))*'Blend Sheet'!$H50,0)  + IFERROR(INDEX(WAC_Item_Cost,MATCH(1,(I$1=WAC_District)*('Blend Sheet'!$I$4=WAC_IIN),0))*'Blend Sheet'!$I50,0) + IFERROR(INDEX(WAC_Item_Cost,MATCH(1,(I$1=WAC_District)*('Blend Sheet'!$J$4=WAC_IIN),0))*'Blend Sheet'!$J50,0) + IFERROR(INDEX(WAC_Item_Cost,MATCH(1,(I$1=WAC_District)*('Blend Sheet'!$K$4=WAC_IIN),0))*'Blend Sheet'!$K50,0) + IFERROR(INDEX(WAC_Item_Cost,MATCH(1,(I$1=WAC_District)*('Blend Sheet'!$L$4=WAC_IIN),0))*'Blend Sheet'!$L50,0) + IFERROR(INDEX(WAC_Item_Cost,MATCH(1,(I$1=WAC_District)*('Blend Sheet'!$M$4=WAC_IIN),0))*'Blend Sheet'!$M50,0) + IFERROR(INDEX(WAC_Item_Cost,MATCH(1,(I$1=WAC_District)*('Blend Sheet'!$N$4=WAC_IIN),0))*'Blend Sheet'!$N50,0) + IFERROR(INDEX(WAC_Item_Cost,MATCH(1,(I$1=WAC_District)*('Blend Sheet'!$O$4=WAC_IIN),0))*'Blend Sheet'!$O50,0) + IFERROR(INDEX(WAC_Item_Cost,MATCH(1,(I$1=WAC_District)*('Blend Sheet'!$P$4=WAC_IIN),0))*'Blend Sheet'!$P50,0) + IFERROR(INDEX(WAC_Item_Cost,MATCH(1,(I$1=WAC_District)*('Blend Sheet'!$Q$4=WAC_IIN),0))*'Blend Sheet'!$Q50,0) + IFERROR(INDEX(WAC_Item_Cost,MATCH(1,(I$1=WAC_District)*('Blend Sheet'!$R$4=WAC_IIN),0))*'Blend Sheet'!$R50,0) + IFERROR(INDEX(WAC_Item_Cost,MATCH(1,(I$1=WAC_District)*('Blend Sheet'!$S$4=WAC_IIN),0))*'Blend Sheet'!$S50,0) + IFERROR(INDEX(WAC_Item_Cost,MATCH(1,(I$1=WAC_District)*('Blend Sheet'!$T$4=WAC_IIN),0))*'Blend Sheet'!$T50,0) + IFERROR(INDEX(WAC_Item_Cost,MATCH(1,(I$1=WAC_District)*('Blend Sheet'!$U$4=WAC_IIN),0))*'Blend Sheet'!$U50,0) + IFERROR(INDEX(WAC_Item_Cost,MATCH(1,(I$1=WAC_District)*('Blend Sheet'!$V$4=WAC_IIN),0))*'Blend Sheet'!$V50,0) + IFERROR(INDEX(WAC_Item_Cost,MATCH(1,(I$1=WAC_District)*('Blend Sheet'!$W$4=WAC_IIN),0))*'Blend Sheet'!$W50,0) + IFERROR(INDEX(WAC_Item_Cost,MATCH(1,(I$1=WAC_District)*('Blend Sheet'!$X$4=WAC_IIN),0))*'Blend Sheet'!$X50,0) + IFERROR(INDEX(WAC_Item_Cost,MATCH(1,(I$1=WAC_District)*('Blend Sheet'!$Y$4=WAC_IIN),0))*'Blend Sheet'!$Y50,0) + IFERROR(INDEX(WAC_Item_Cost,MATCH(1,(I$1=WAC_District)*('Blend Sheet'!$Z$4=WAC_IIN),0))*'Blend Sheet'!$Z50,0) + IFERROR(INDEX(WAC_Item_Cost,MATCH(1,(I$1=WAC_District)*('Blend Sheet'!$AA$4=WAC_IIN),0))*'Blend Sheet'!$AA50,0) + IFERROR(INDEX(WAC_Item_Cost,MATCH(1,(I$1=WAC_District)*('Blend Sheet'!$AB$4=WAC_IIN),0))*'Blend Sheet'!$AB50,0) + IFERROR(INDEX(WAC_Item_Cost,MATCH(1,(I$1=WAC_District)*('Blend Sheet'!$AC$4=WAC_IIN),0))*'Blend Sheet'!$AC50,0) + IFERROR(INDEX(WAC_Item_Cost,MATCH(1,(I$1=WAC_District)*('Blend Sheet'!$AD$4=WAC_IIN),0))*'Blend Sheet'!$AD50,0) + IFERROR(INDEX(WAC_Item_Cost,MATCH(1,(I$1=WAC_District)*('Blend Sheet'!$AE$4=WAC_IIN),0))*'Blend Sheet'!$AE50,0) + IFERROR(INDEX(WAC_Item_Cost,MATCH(1,(I$1=WAC_District)*('Blend Sheet'!$AF$4=WAC_IIN),0))*'Blend Sheet'!$AF50,0) + IFERROR(INDEX(WAC_Item_Cost,MATCH(1,(I$1=WAC_District)*('Blend Sheet'!$AG$4=WAC_IIN),0))*'Blend Sheet'!$AG50,0) + IFERROR(INDEX(WAC_Item_Cost,MATCH(1,(I$1=WAC_District)*('Blend Sheet'!$AH$4=WAC_IIN),0))*'Blend Sheet'!$AH50,0) + IFERROR(INDEX(WAC_Item_Cost,MATCH(1,(I$1=WAC_District)*('Blend Sheet'!$AI$4=WAC_IIN),0))*'Blend Sheet'!$AI50,0) + IFERROR(INDEX(WAC_Item_Cost,MATCH(1,(I$1=WAC_District)*('Blend Sheet'!$AJ$4=WAC_IIN),0))*'Blend Sheet'!$AJ50,0) + IFERROR(INDEX(WAC_Item_Cost,MATCH(1,(I$1=WAC_District)*('Blend Sheet'!$AK$4=WAC_IIN),0))*'Blend Sheet'!$AK50,0) + IFERROR(INDEX(WAC_Item_Cost,MATCH(1,(I$1=WAC_District)*('Blend Sheet'!$AL$4=WAC_IIN),0))*'Blend Sheet'!$AL50,0) + IFERROR(INDEX(WAC_Item_Cost,MATCH(1,(I$1=WAC_District)*('Blend Sheet'!$AM$4=WAC_IIN),0))*'Blend Sheet'!$AM50,0) + IFERROR(INDEX(WAC_Item_Cost,MATCH(1,(I$1=WAC_District)*('Blend Sheet'!$AN$4=WAC_IIN),0))*'Blend Sheet'!$AN50,0) + IFERROR(INDEX(WAC_Item_Cost,MATCH(1,(I$1=WAC_District)*('Blend Sheet'!$AO$4=WAC_IIN),0))*'Blend Sheet'!$AO50,0) + IFERROR(INDEX(WAC_Item_Cost,MATCH(1,(I$1=WAC_District)*('Blend Sheet'!$AP$4=WAC_IIN),0))*'Blend Sheet'!$AP50/1000,0)</f>
        <v>211.6214932</v>
      </c>
      <c r="J47" s="245">
        <f t="array" ref="J47">IFERROR(INDEX(WAC_Item_Cost,MATCH(1,(J$1=WAC_District)*('Blend Sheet'!$C$4=WAC_IIN),0))*'Blend Sheet'!$C50/1000,0) + IFERROR(INDEX(WAC_Item_Cost,MATCH(1,(J$1=WAC_District)*('Blend Sheet'!$D$4=WAC_IIN),0))*'Blend Sheet'!$D50/1000,0) + IFERROR(INDEX(WAC_Item_Cost,MATCH(1,(J$1=WAC_District)*('Blend Sheet'!$E$4=WAC_IIN),0))*'Blend Sheet'!$E50/1000,0) + IFERROR(INDEX(WAC_Item_Cost,MATCH(1,(J$1=WAC_District)*('Blend Sheet'!$F$4=WAC_IIN),0))*'Blend Sheet'!$F50/1000,0)  + IFERROR(INDEX(WAC_Item_Cost,MATCH(1,(J$1=WAC_District)*('Blend Sheet'!$G$4=WAC_IIN),0))*'Blend Sheet'!$G50,0) + IFERROR(INDEX(WAC_Item_Cost,MATCH(1,(J$1=WAC_District)*('Blend Sheet'!$H$4=WAC_IIN),0))*'Blend Sheet'!$H50,0)  + IFERROR(INDEX(WAC_Item_Cost,MATCH(1,(J$1=WAC_District)*('Blend Sheet'!$I$4=WAC_IIN),0))*'Blend Sheet'!$I50,0) + IFERROR(INDEX(WAC_Item_Cost,MATCH(1,(J$1=WAC_District)*('Blend Sheet'!$J$4=WAC_IIN),0))*'Blend Sheet'!$J50,0) + IFERROR(INDEX(WAC_Item_Cost,MATCH(1,(J$1=WAC_District)*('Blend Sheet'!$K$4=WAC_IIN),0))*'Blend Sheet'!$K50,0) + IFERROR(INDEX(WAC_Item_Cost,MATCH(1,(J$1=WAC_District)*('Blend Sheet'!$L$4=WAC_IIN),0))*'Blend Sheet'!$L50,0) + IFERROR(INDEX(WAC_Item_Cost,MATCH(1,(J$1=WAC_District)*('Blend Sheet'!$M$4=WAC_IIN),0))*'Blend Sheet'!$M50,0) + IFERROR(INDEX(WAC_Item_Cost,MATCH(1,(J$1=WAC_District)*('Blend Sheet'!$N$4=WAC_IIN),0))*'Blend Sheet'!$N50,0) + IFERROR(INDEX(WAC_Item_Cost,MATCH(1,(J$1=WAC_District)*('Blend Sheet'!$O$4=WAC_IIN),0))*'Blend Sheet'!$O50,0) + IFERROR(INDEX(WAC_Item_Cost,MATCH(1,(J$1=WAC_District)*('Blend Sheet'!$P$4=WAC_IIN),0))*'Blend Sheet'!$P50,0) + IFERROR(INDEX(WAC_Item_Cost,MATCH(1,(J$1=WAC_District)*('Blend Sheet'!$Q$4=WAC_IIN),0))*'Blend Sheet'!$Q50,0) + IFERROR(INDEX(WAC_Item_Cost,MATCH(1,(J$1=WAC_District)*('Blend Sheet'!$R$4=WAC_IIN),0))*'Blend Sheet'!$R50,0) + IFERROR(INDEX(WAC_Item_Cost,MATCH(1,(J$1=WAC_District)*('Blend Sheet'!$S$4=WAC_IIN),0))*'Blend Sheet'!$S50,0) + IFERROR(INDEX(WAC_Item_Cost,MATCH(1,(J$1=WAC_District)*('Blend Sheet'!$T$4=WAC_IIN),0))*'Blend Sheet'!$T50,0) + IFERROR(INDEX(WAC_Item_Cost,MATCH(1,(J$1=WAC_District)*('Blend Sheet'!$U$4=WAC_IIN),0))*'Blend Sheet'!$U50,0) + IFERROR(INDEX(WAC_Item_Cost,MATCH(1,(J$1=WAC_District)*('Blend Sheet'!$V$4=WAC_IIN),0))*'Blend Sheet'!$V50,0) + IFERROR(INDEX(WAC_Item_Cost,MATCH(1,(J$1=WAC_District)*('Blend Sheet'!$W$4=WAC_IIN),0))*'Blend Sheet'!$W50,0) + IFERROR(INDEX(WAC_Item_Cost,MATCH(1,(J$1=WAC_District)*('Blend Sheet'!$X$4=WAC_IIN),0))*'Blend Sheet'!$X50,0) + IFERROR(INDEX(WAC_Item_Cost,MATCH(1,(J$1=WAC_District)*('Blend Sheet'!$Y$4=WAC_IIN),0))*'Blend Sheet'!$Y50,0) + IFERROR(INDEX(WAC_Item_Cost,MATCH(1,(J$1=WAC_District)*('Blend Sheet'!$Z$4=WAC_IIN),0))*'Blend Sheet'!$Z50,0) + IFERROR(INDEX(WAC_Item_Cost,MATCH(1,(J$1=WAC_District)*('Blend Sheet'!$AA$4=WAC_IIN),0))*'Blend Sheet'!$AA50,0) + IFERROR(INDEX(WAC_Item_Cost,MATCH(1,(J$1=WAC_District)*('Blend Sheet'!$AB$4=WAC_IIN),0))*'Blend Sheet'!$AB50,0) + IFERROR(INDEX(WAC_Item_Cost,MATCH(1,(J$1=WAC_District)*('Blend Sheet'!$AC$4=WAC_IIN),0))*'Blend Sheet'!$AC50,0) + IFERROR(INDEX(WAC_Item_Cost,MATCH(1,(J$1=WAC_District)*('Blend Sheet'!$AD$4=WAC_IIN),0))*'Blend Sheet'!$AD50,0) + IFERROR(INDEX(WAC_Item_Cost,MATCH(1,(J$1=WAC_District)*('Blend Sheet'!$AE$4=WAC_IIN),0))*'Blend Sheet'!$AE50,0) + IFERROR(INDEX(WAC_Item_Cost,MATCH(1,(J$1=WAC_District)*('Blend Sheet'!$AF$4=WAC_IIN),0))*'Blend Sheet'!$AF50,0) + IFERROR(INDEX(WAC_Item_Cost,MATCH(1,(J$1=WAC_District)*('Blend Sheet'!$AG$4=WAC_IIN),0))*'Blend Sheet'!$AG50,0) + IFERROR(INDEX(WAC_Item_Cost,MATCH(1,(J$1=WAC_District)*('Blend Sheet'!$AH$4=WAC_IIN),0))*'Blend Sheet'!$AH50,0) + IFERROR(INDEX(WAC_Item_Cost,MATCH(1,(J$1=WAC_District)*('Blend Sheet'!$AI$4=WAC_IIN),0))*'Blend Sheet'!$AI50,0) + IFERROR(INDEX(WAC_Item_Cost,MATCH(1,(J$1=WAC_District)*('Blend Sheet'!$AJ$4=WAC_IIN),0))*'Blend Sheet'!$AJ50,0) + IFERROR(INDEX(WAC_Item_Cost,MATCH(1,(J$1=WAC_District)*('Blend Sheet'!$AK$4=WAC_IIN),0))*'Blend Sheet'!$AK50,0) + IFERROR(INDEX(WAC_Item_Cost,MATCH(1,(J$1=WAC_District)*('Blend Sheet'!$AL$4=WAC_IIN),0))*'Blend Sheet'!$AL50,0) + IFERROR(INDEX(WAC_Item_Cost,MATCH(1,(J$1=WAC_District)*('Blend Sheet'!$AM$4=WAC_IIN),0))*'Blend Sheet'!$AM50,0) + IFERROR(INDEX(WAC_Item_Cost,MATCH(1,(J$1=WAC_District)*('Blend Sheet'!$AN$4=WAC_IIN),0))*'Blend Sheet'!$AN50,0) + IFERROR(INDEX(WAC_Item_Cost,MATCH(1,(J$1=WAC_District)*('Blend Sheet'!$AO$4=WAC_IIN),0))*'Blend Sheet'!$AO50,0) + IFERROR(INDEX(WAC_Item_Cost,MATCH(1,(J$1=WAC_District)*('Blend Sheet'!$AP$4=WAC_IIN),0))*'Blend Sheet'!$AP50/1000,0)</f>
        <v>212.15581019999999</v>
      </c>
      <c r="K47" s="245">
        <f t="array" ref="K47">IFERROR(INDEX(WAC_Item_Cost,MATCH(1,(K$1=WAC_District)*('Blend Sheet'!$C$4=WAC_IIN),0))*'Blend Sheet'!$C50/1000,0) + IFERROR(INDEX(WAC_Item_Cost,MATCH(1,(K$1=WAC_District)*('Blend Sheet'!$D$4=WAC_IIN),0))*'Blend Sheet'!$D50/1000,0) + IFERROR(INDEX(WAC_Item_Cost,MATCH(1,(K$1=WAC_District)*('Blend Sheet'!$E$4=WAC_IIN),0))*'Blend Sheet'!$E50/1000,0) + IFERROR(INDEX(WAC_Item_Cost,MATCH(1,(K$1=WAC_District)*('Blend Sheet'!$F$4=WAC_IIN),0))*'Blend Sheet'!$F50/1000,0)  + IFERROR(INDEX(WAC_Item_Cost,MATCH(1,(K$1=WAC_District)*('Blend Sheet'!$G$4=WAC_IIN),0))*'Blend Sheet'!$G50,0) + IFERROR(INDEX(WAC_Item_Cost,MATCH(1,(K$1=WAC_District)*('Blend Sheet'!$H$4=WAC_IIN),0))*'Blend Sheet'!$H50,0)  + IFERROR(INDEX(WAC_Item_Cost,MATCH(1,(K$1=WAC_District)*('Blend Sheet'!$I$4=WAC_IIN),0))*'Blend Sheet'!$I50,0) + IFERROR(INDEX(WAC_Item_Cost,MATCH(1,(K$1=WAC_District)*('Blend Sheet'!$J$4=WAC_IIN),0))*'Blend Sheet'!$J50,0) + IFERROR(INDEX(WAC_Item_Cost,MATCH(1,(K$1=WAC_District)*('Blend Sheet'!$K$4=WAC_IIN),0))*'Blend Sheet'!$K50,0) + IFERROR(INDEX(WAC_Item_Cost,MATCH(1,(K$1=WAC_District)*('Blend Sheet'!$L$4=WAC_IIN),0))*'Blend Sheet'!$L50,0) + IFERROR(INDEX(WAC_Item_Cost,MATCH(1,(K$1=WAC_District)*('Blend Sheet'!$M$4=WAC_IIN),0))*'Blend Sheet'!$M50,0) + IFERROR(INDEX(WAC_Item_Cost,MATCH(1,(K$1=WAC_District)*('Blend Sheet'!$N$4=WAC_IIN),0))*'Blend Sheet'!$N50,0) + IFERROR(INDEX(WAC_Item_Cost,MATCH(1,(K$1=WAC_District)*('Blend Sheet'!$O$4=WAC_IIN),0))*'Blend Sheet'!$O50,0) + IFERROR(INDEX(WAC_Item_Cost,MATCH(1,(K$1=WAC_District)*('Blend Sheet'!$P$4=WAC_IIN),0))*'Blend Sheet'!$P50,0) + IFERROR(INDEX(WAC_Item_Cost,MATCH(1,(K$1=WAC_District)*('Blend Sheet'!$Q$4=WAC_IIN),0))*'Blend Sheet'!$Q50,0) + IFERROR(INDEX(WAC_Item_Cost,MATCH(1,(K$1=WAC_District)*('Blend Sheet'!$R$4=WAC_IIN),0))*'Blend Sheet'!$R50,0) + IFERROR(INDEX(WAC_Item_Cost,MATCH(1,(K$1=WAC_District)*('Blend Sheet'!$S$4=WAC_IIN),0))*'Blend Sheet'!$S50,0) + IFERROR(INDEX(WAC_Item_Cost,MATCH(1,(K$1=WAC_District)*('Blend Sheet'!$T$4=WAC_IIN),0))*'Blend Sheet'!$T50,0) + IFERROR(INDEX(WAC_Item_Cost,MATCH(1,(K$1=WAC_District)*('Blend Sheet'!$U$4=WAC_IIN),0))*'Blend Sheet'!$U50,0) + IFERROR(INDEX(WAC_Item_Cost,MATCH(1,(K$1=WAC_District)*('Blend Sheet'!$V$4=WAC_IIN),0))*'Blend Sheet'!$V50,0) + IFERROR(INDEX(WAC_Item_Cost,MATCH(1,(K$1=WAC_District)*('Blend Sheet'!$W$4=WAC_IIN),0))*'Blend Sheet'!$W50,0) + IFERROR(INDEX(WAC_Item_Cost,MATCH(1,(K$1=WAC_District)*('Blend Sheet'!$X$4=WAC_IIN),0))*'Blend Sheet'!$X50,0) + IFERROR(INDEX(WAC_Item_Cost,MATCH(1,(K$1=WAC_District)*('Blend Sheet'!$Y$4=WAC_IIN),0))*'Blend Sheet'!$Y50,0) + IFERROR(INDEX(WAC_Item_Cost,MATCH(1,(K$1=WAC_District)*('Blend Sheet'!$Z$4=WAC_IIN),0))*'Blend Sheet'!$Z50,0) + IFERROR(INDEX(WAC_Item_Cost,MATCH(1,(K$1=WAC_District)*('Blend Sheet'!$AA$4=WAC_IIN),0))*'Blend Sheet'!$AA50,0) + IFERROR(INDEX(WAC_Item_Cost,MATCH(1,(K$1=WAC_District)*('Blend Sheet'!$AB$4=WAC_IIN),0))*'Blend Sheet'!$AB50,0) + IFERROR(INDEX(WAC_Item_Cost,MATCH(1,(K$1=WAC_District)*('Blend Sheet'!$AC$4=WAC_IIN),0))*'Blend Sheet'!$AC50,0) + IFERROR(INDEX(WAC_Item_Cost,MATCH(1,(K$1=WAC_District)*('Blend Sheet'!$AD$4=WAC_IIN),0))*'Blend Sheet'!$AD50,0) + IFERROR(INDEX(WAC_Item_Cost,MATCH(1,(K$1=WAC_District)*('Blend Sheet'!$AE$4=WAC_IIN),0))*'Blend Sheet'!$AE50,0) + IFERROR(INDEX(WAC_Item_Cost,MATCH(1,(K$1=WAC_District)*('Blend Sheet'!$AF$4=WAC_IIN),0))*'Blend Sheet'!$AF50,0) + IFERROR(INDEX(WAC_Item_Cost,MATCH(1,(K$1=WAC_District)*('Blend Sheet'!$AG$4=WAC_IIN),0))*'Blend Sheet'!$AG50,0) + IFERROR(INDEX(WAC_Item_Cost,MATCH(1,(K$1=WAC_District)*('Blend Sheet'!$AH$4=WAC_IIN),0))*'Blend Sheet'!$AH50,0) + IFERROR(INDEX(WAC_Item_Cost,MATCH(1,(K$1=WAC_District)*('Blend Sheet'!$AI$4=WAC_IIN),0))*'Blend Sheet'!$AI50,0) + IFERROR(INDEX(WAC_Item_Cost,MATCH(1,(K$1=WAC_District)*('Blend Sheet'!$AJ$4=WAC_IIN),0))*'Blend Sheet'!$AJ50,0) + IFERROR(INDEX(WAC_Item_Cost,MATCH(1,(K$1=WAC_District)*('Blend Sheet'!$AK$4=WAC_IIN),0))*'Blend Sheet'!$AK50,0) + IFERROR(INDEX(WAC_Item_Cost,MATCH(1,(K$1=WAC_District)*('Blend Sheet'!$AL$4=WAC_IIN),0))*'Blend Sheet'!$AL50,0) + IFERROR(INDEX(WAC_Item_Cost,MATCH(1,(K$1=WAC_District)*('Blend Sheet'!$AM$4=WAC_IIN),0))*'Blend Sheet'!$AM50,0) + IFERROR(INDEX(WAC_Item_Cost,MATCH(1,(K$1=WAC_District)*('Blend Sheet'!$AN$4=WAC_IIN),0))*'Blend Sheet'!$AN50,0) + IFERROR(INDEX(WAC_Item_Cost,MATCH(1,(K$1=WAC_District)*('Blend Sheet'!$AO$4=WAC_IIN),0))*'Blend Sheet'!$AO50,0) + IFERROR(INDEX(WAC_Item_Cost,MATCH(1,(K$1=WAC_District)*('Blend Sheet'!$AP$4=WAC_IIN),0))*'Blend Sheet'!$AP50/1000,0)</f>
        <v>26.230349999999998</v>
      </c>
      <c r="L47" s="245">
        <f t="array" ref="L47">IFERROR(INDEX(WAC_Item_Cost,MATCH(1,(L$1=WAC_District)*('Blend Sheet'!$C$4=WAC_IIN),0))*'Blend Sheet'!$C50/1000,0) + IFERROR(INDEX(WAC_Item_Cost,MATCH(1,(L$1=WAC_District)*('Blend Sheet'!$D$4=WAC_IIN),0))*'Blend Sheet'!$D50/1000,0) + IFERROR(INDEX(WAC_Item_Cost,MATCH(1,(L$1=WAC_District)*('Blend Sheet'!$E$4=WAC_IIN),0))*'Blend Sheet'!$E50/1000,0) + IFERROR(INDEX(WAC_Item_Cost,MATCH(1,(L$1=WAC_District)*('Blend Sheet'!$F$4=WAC_IIN),0))*'Blend Sheet'!$F50/1000,0)  + IFERROR(INDEX(WAC_Item_Cost,MATCH(1,(L$1=WAC_District)*('Blend Sheet'!$G$4=WAC_IIN),0))*'Blend Sheet'!$G50,0) + IFERROR(INDEX(WAC_Item_Cost,MATCH(1,(L$1=WAC_District)*('Blend Sheet'!$H$4=WAC_IIN),0))*'Blend Sheet'!$H50,0)  + IFERROR(INDEX(WAC_Item_Cost,MATCH(1,(L$1=WAC_District)*('Blend Sheet'!$I$4=WAC_IIN),0))*'Blend Sheet'!$I50,0) + IFERROR(INDEX(WAC_Item_Cost,MATCH(1,(L$1=WAC_District)*('Blend Sheet'!$J$4=WAC_IIN),0))*'Blend Sheet'!$J50,0) + IFERROR(INDEX(WAC_Item_Cost,MATCH(1,(L$1=WAC_District)*('Blend Sheet'!$K$4=WAC_IIN),0))*'Blend Sheet'!$K50,0) + IFERROR(INDEX(WAC_Item_Cost,MATCH(1,(L$1=WAC_District)*('Blend Sheet'!$L$4=WAC_IIN),0))*'Blend Sheet'!$L50,0) + IFERROR(INDEX(WAC_Item_Cost,MATCH(1,(L$1=WAC_District)*('Blend Sheet'!$M$4=WAC_IIN),0))*'Blend Sheet'!$M50,0) + IFERROR(INDEX(WAC_Item_Cost,MATCH(1,(L$1=WAC_District)*('Blend Sheet'!$N$4=WAC_IIN),0))*'Blend Sheet'!$N50,0) + IFERROR(INDEX(WAC_Item_Cost,MATCH(1,(L$1=WAC_District)*('Blend Sheet'!$O$4=WAC_IIN),0))*'Blend Sheet'!$O50,0) + IFERROR(INDEX(WAC_Item_Cost,MATCH(1,(L$1=WAC_District)*('Blend Sheet'!$P$4=WAC_IIN),0))*'Blend Sheet'!$P50,0) + IFERROR(INDEX(WAC_Item_Cost,MATCH(1,(L$1=WAC_District)*('Blend Sheet'!$Q$4=WAC_IIN),0))*'Blend Sheet'!$Q50,0) + IFERROR(INDEX(WAC_Item_Cost,MATCH(1,(L$1=WAC_District)*('Blend Sheet'!$R$4=WAC_IIN),0))*'Blend Sheet'!$R50,0) + IFERROR(INDEX(WAC_Item_Cost,MATCH(1,(L$1=WAC_District)*('Blend Sheet'!$S$4=WAC_IIN),0))*'Blend Sheet'!$S50,0) + IFERROR(INDEX(WAC_Item_Cost,MATCH(1,(L$1=WAC_District)*('Blend Sheet'!$T$4=WAC_IIN),0))*'Blend Sheet'!$T50,0) + IFERROR(INDEX(WAC_Item_Cost,MATCH(1,(L$1=WAC_District)*('Blend Sheet'!$U$4=WAC_IIN),0))*'Blend Sheet'!$U50,0) + IFERROR(INDEX(WAC_Item_Cost,MATCH(1,(L$1=WAC_District)*('Blend Sheet'!$V$4=WAC_IIN),0))*'Blend Sheet'!$V50,0) + IFERROR(INDEX(WAC_Item_Cost,MATCH(1,(L$1=WAC_District)*('Blend Sheet'!$W$4=WAC_IIN),0))*'Blend Sheet'!$W50,0) + IFERROR(INDEX(WAC_Item_Cost,MATCH(1,(L$1=WAC_District)*('Blend Sheet'!$X$4=WAC_IIN),0))*'Blend Sheet'!$X50,0) + IFERROR(INDEX(WAC_Item_Cost,MATCH(1,(L$1=WAC_District)*('Blend Sheet'!$Y$4=WAC_IIN),0))*'Blend Sheet'!$Y50,0) + IFERROR(INDEX(WAC_Item_Cost,MATCH(1,(L$1=WAC_District)*('Blend Sheet'!$Z$4=WAC_IIN),0))*'Blend Sheet'!$Z50,0) + IFERROR(INDEX(WAC_Item_Cost,MATCH(1,(L$1=WAC_District)*('Blend Sheet'!$AA$4=WAC_IIN),0))*'Blend Sheet'!$AA50,0) + IFERROR(INDEX(WAC_Item_Cost,MATCH(1,(L$1=WAC_District)*('Blend Sheet'!$AB$4=WAC_IIN),0))*'Blend Sheet'!$AB50,0) + IFERROR(INDEX(WAC_Item_Cost,MATCH(1,(L$1=WAC_District)*('Blend Sheet'!$AC$4=WAC_IIN),0))*'Blend Sheet'!$AC50,0) + IFERROR(INDEX(WAC_Item_Cost,MATCH(1,(L$1=WAC_District)*('Blend Sheet'!$AD$4=WAC_IIN),0))*'Blend Sheet'!$AD50,0) + IFERROR(INDEX(WAC_Item_Cost,MATCH(1,(L$1=WAC_District)*('Blend Sheet'!$AE$4=WAC_IIN),0))*'Blend Sheet'!$AE50,0) + IFERROR(INDEX(WAC_Item_Cost,MATCH(1,(L$1=WAC_District)*('Blend Sheet'!$AF$4=WAC_IIN),0))*'Blend Sheet'!$AF50,0) + IFERROR(INDEX(WAC_Item_Cost,MATCH(1,(L$1=WAC_District)*('Blend Sheet'!$AG$4=WAC_IIN),0))*'Blend Sheet'!$AG50,0) + IFERROR(INDEX(WAC_Item_Cost,MATCH(1,(L$1=WAC_District)*('Blend Sheet'!$AH$4=WAC_IIN),0))*'Blend Sheet'!$AH50,0) + IFERROR(INDEX(WAC_Item_Cost,MATCH(1,(L$1=WAC_District)*('Blend Sheet'!$AI$4=WAC_IIN),0))*'Blend Sheet'!$AI50,0) + IFERROR(INDEX(WAC_Item_Cost,MATCH(1,(L$1=WAC_District)*('Blend Sheet'!$AJ$4=WAC_IIN),0))*'Blend Sheet'!$AJ50,0) + IFERROR(INDEX(WAC_Item_Cost,MATCH(1,(L$1=WAC_District)*('Blend Sheet'!$AK$4=WAC_IIN),0))*'Blend Sheet'!$AK50,0) + IFERROR(INDEX(WAC_Item_Cost,MATCH(1,(L$1=WAC_District)*('Blend Sheet'!$AL$4=WAC_IIN),0))*'Blend Sheet'!$AL50,0) + IFERROR(INDEX(WAC_Item_Cost,MATCH(1,(L$1=WAC_District)*('Blend Sheet'!$AM$4=WAC_IIN),0))*'Blend Sheet'!$AM50,0) + IFERROR(INDEX(WAC_Item_Cost,MATCH(1,(L$1=WAC_District)*('Blend Sheet'!$AN$4=WAC_IIN),0))*'Blend Sheet'!$AN50,0) + IFERROR(INDEX(WAC_Item_Cost,MATCH(1,(L$1=WAC_District)*('Blend Sheet'!$AO$4=WAC_IIN),0))*'Blend Sheet'!$AO50,0) + IFERROR(INDEX(WAC_Item_Cost,MATCH(1,(L$1=WAC_District)*('Blend Sheet'!$AP$4=WAC_IIN),0))*'Blend Sheet'!$AP50/1000,0)</f>
        <v>26.266469000000001</v>
      </c>
    </row>
    <row r="48" spans="1:12" x14ac:dyDescent="0.25">
      <c r="A48" t="str">
        <f>'Blend Sheet'!A51</f>
        <v>iPrime (SK)</v>
      </c>
      <c r="B48" s="245">
        <f t="array" ref="B48">IFERROR(INDEX(WAC_Item_Cost,MATCH(1,(B$1=WAC_District)*('Blend Sheet'!$C$4=WAC_IIN),0))*'Blend Sheet'!$C51/1000,0) + IFERROR(INDEX(WAC_Item_Cost,MATCH(1,(B$1=WAC_District)*('Blend Sheet'!$D$4=WAC_IIN),0))*'Blend Sheet'!$D51/1000,0) + IFERROR(INDEX(WAC_Item_Cost,MATCH(1,(B$1=WAC_District)*('Blend Sheet'!$E$4=WAC_IIN),0))*'Blend Sheet'!$E51/1000,0) + IFERROR(INDEX(WAC_Item_Cost,MATCH(1,(B$1=WAC_District)*('Blend Sheet'!$F$4=WAC_IIN),0))*'Blend Sheet'!$F51/1000,0)  + IFERROR(INDEX(WAC_Item_Cost,MATCH(1,(B$1=WAC_District)*('Blend Sheet'!$G$4=WAC_IIN),0))*'Blend Sheet'!$G51,0) + IFERROR(INDEX(WAC_Item_Cost,MATCH(1,(B$1=WAC_District)*('Blend Sheet'!$H$4=WAC_IIN),0))*'Blend Sheet'!$H51,0)  + IFERROR(INDEX(WAC_Item_Cost,MATCH(1,(B$1=WAC_District)*('Blend Sheet'!$I$4=WAC_IIN),0))*'Blend Sheet'!$I51,0) + IFERROR(INDEX(WAC_Item_Cost,MATCH(1,(B$1=WAC_District)*('Blend Sheet'!$J$4=WAC_IIN),0))*'Blend Sheet'!$J51,0) + IFERROR(INDEX(WAC_Item_Cost,MATCH(1,(B$1=WAC_District)*('Blend Sheet'!$K$4=WAC_IIN),0))*'Blend Sheet'!$K51,0) + IFERROR(INDEX(WAC_Item_Cost,MATCH(1,(B$1=WAC_District)*('Blend Sheet'!$L$4=WAC_IIN),0))*'Blend Sheet'!$L51,0) + IFERROR(INDEX(WAC_Item_Cost,MATCH(1,(B$1=WAC_District)*('Blend Sheet'!$M$4=WAC_IIN),0))*'Blend Sheet'!$M51,0) + IFERROR(INDEX(WAC_Item_Cost,MATCH(1,(B$1=WAC_District)*('Blend Sheet'!$N$4=WAC_IIN),0))*'Blend Sheet'!$N51,0) + IFERROR(INDEX(WAC_Item_Cost,MATCH(1,(B$1=WAC_District)*('Blend Sheet'!$O$4=WAC_IIN),0))*'Blend Sheet'!$O51,0) + IFERROR(INDEX(WAC_Item_Cost,MATCH(1,(B$1=WAC_District)*('Blend Sheet'!$P$4=WAC_IIN),0))*'Blend Sheet'!$P51,0) + IFERROR(INDEX(WAC_Item_Cost,MATCH(1,(B$1=WAC_District)*('Blend Sheet'!$Q$4=WAC_IIN),0))*'Blend Sheet'!$Q51,0) + IFERROR(INDEX(WAC_Item_Cost,MATCH(1,(B$1=WAC_District)*('Blend Sheet'!$R$4=WAC_IIN),0))*'Blend Sheet'!$R51,0) + IFERROR(INDEX(WAC_Item_Cost,MATCH(1,(B$1=WAC_District)*('Blend Sheet'!$S$4=WAC_IIN),0))*'Blend Sheet'!$S51,0) + IFERROR(INDEX(WAC_Item_Cost,MATCH(1,(B$1=WAC_District)*('Blend Sheet'!$T$4=WAC_IIN),0))*'Blend Sheet'!$T51,0) + IFERROR(INDEX(WAC_Item_Cost,MATCH(1,(B$1=WAC_District)*('Blend Sheet'!$U$4=WAC_IIN),0))*'Blend Sheet'!$U51,0) + IFERROR(INDEX(WAC_Item_Cost,MATCH(1,(B$1=WAC_District)*('Blend Sheet'!$V$4=WAC_IIN),0))*'Blend Sheet'!$V51,0) + IFERROR(INDEX(WAC_Item_Cost,MATCH(1,(B$1=WAC_District)*('Blend Sheet'!$W$4=WAC_IIN),0))*'Blend Sheet'!$W51,0) + IFERROR(INDEX(WAC_Item_Cost,MATCH(1,(B$1=WAC_District)*('Blend Sheet'!$X$4=WAC_IIN),0))*'Blend Sheet'!$X51,0) + IFERROR(INDEX(WAC_Item_Cost,MATCH(1,(B$1=WAC_District)*('Blend Sheet'!$Y$4=WAC_IIN),0))*'Blend Sheet'!$Y51,0) + IFERROR(INDEX(WAC_Item_Cost,MATCH(1,(B$1=WAC_District)*('Blend Sheet'!$Z$4=WAC_IIN),0))*'Blend Sheet'!$Z51,0) + IFERROR(INDEX(WAC_Item_Cost,MATCH(1,(B$1=WAC_District)*('Blend Sheet'!$AA$4=WAC_IIN),0))*'Blend Sheet'!$AA51,0) + IFERROR(INDEX(WAC_Item_Cost,MATCH(1,(B$1=WAC_District)*('Blend Sheet'!$AB$4=WAC_IIN),0))*'Blend Sheet'!$AB51,0) + IFERROR(INDEX(WAC_Item_Cost,MATCH(1,(B$1=WAC_District)*('Blend Sheet'!$AC$4=WAC_IIN),0))*'Blend Sheet'!$AC51,0) + IFERROR(INDEX(WAC_Item_Cost,MATCH(1,(B$1=WAC_District)*('Blend Sheet'!$AD$4=WAC_IIN),0))*'Blend Sheet'!$AD51,0) + IFERROR(INDEX(WAC_Item_Cost,MATCH(1,(B$1=WAC_District)*('Blend Sheet'!$AE$4=WAC_IIN),0))*'Blend Sheet'!$AE51,0) + IFERROR(INDEX(WAC_Item_Cost,MATCH(1,(B$1=WAC_District)*('Blend Sheet'!$AF$4=WAC_IIN),0))*'Blend Sheet'!$AF51,0) + IFERROR(INDEX(WAC_Item_Cost,MATCH(1,(B$1=WAC_District)*('Blend Sheet'!$AG$4=WAC_IIN),0))*'Blend Sheet'!$AG51,0) + IFERROR(INDEX(WAC_Item_Cost,MATCH(1,(B$1=WAC_District)*('Blend Sheet'!$AH$4=WAC_IIN),0))*'Blend Sheet'!$AH51,0) + IFERROR(INDEX(WAC_Item_Cost,MATCH(1,(B$1=WAC_District)*('Blend Sheet'!$AI$4=WAC_IIN),0))*'Blend Sheet'!$AI51,0) + IFERROR(INDEX(WAC_Item_Cost,MATCH(1,(B$1=WAC_District)*('Blend Sheet'!$AJ$4=WAC_IIN),0))*'Blend Sheet'!$AJ51,0) + IFERROR(INDEX(WAC_Item_Cost,MATCH(1,(B$1=WAC_District)*('Blend Sheet'!$AK$4=WAC_IIN),0))*'Blend Sheet'!$AK51,0) + IFERROR(INDEX(WAC_Item_Cost,MATCH(1,(B$1=WAC_District)*('Blend Sheet'!$AL$4=WAC_IIN),0))*'Blend Sheet'!$AL51,0) + IFERROR(INDEX(WAC_Item_Cost,MATCH(1,(B$1=WAC_District)*('Blend Sheet'!$AM$4=WAC_IIN),0))*'Blend Sheet'!$AM51,0) + IFERROR(INDEX(WAC_Item_Cost,MATCH(1,(B$1=WAC_District)*('Blend Sheet'!$AN$4=WAC_IIN),0))*'Blend Sheet'!$AN51,0) + IFERROR(INDEX(WAC_Item_Cost,MATCH(1,(B$1=WAC_District)*('Blend Sheet'!$AO$4=WAC_IIN),0))*'Blend Sheet'!$AO51,0) + IFERROR(INDEX(WAC_Item_Cost,MATCH(1,(B$1=WAC_District)*('Blend Sheet'!$AP$4=WAC_IIN),0))*'Blend Sheet'!$AP51/1000,0)</f>
        <v>149.83334680000002</v>
      </c>
      <c r="C48" s="245">
        <f t="array" ref="C48">IFERROR(INDEX(WAC_Item_Cost,MATCH(1,(C$1=WAC_District)*('Blend Sheet'!$C$4=WAC_IIN),0))*'Blend Sheet'!$C51/1000,0) + IFERROR(INDEX(WAC_Item_Cost,MATCH(1,(C$1=WAC_District)*('Blend Sheet'!$D$4=WAC_IIN),0))*'Blend Sheet'!$D51/1000,0) + IFERROR(INDEX(WAC_Item_Cost,MATCH(1,(C$1=WAC_District)*('Blend Sheet'!$E$4=WAC_IIN),0))*'Blend Sheet'!$E51/1000,0) + IFERROR(INDEX(WAC_Item_Cost,MATCH(1,(C$1=WAC_District)*('Blend Sheet'!$F$4=WAC_IIN),0))*'Blend Sheet'!$F51/1000,0)  + IFERROR(INDEX(WAC_Item_Cost,MATCH(1,(C$1=WAC_District)*('Blend Sheet'!$G$4=WAC_IIN),0))*'Blend Sheet'!$G51,0) + IFERROR(INDEX(WAC_Item_Cost,MATCH(1,(C$1=WAC_District)*('Blend Sheet'!$H$4=WAC_IIN),0))*'Blend Sheet'!$H51,0)  + IFERROR(INDEX(WAC_Item_Cost,MATCH(1,(C$1=WAC_District)*('Blend Sheet'!$I$4=WAC_IIN),0))*'Blend Sheet'!$I51,0) + IFERROR(INDEX(WAC_Item_Cost,MATCH(1,(C$1=WAC_District)*('Blend Sheet'!$J$4=WAC_IIN),0))*'Blend Sheet'!$J51,0) + IFERROR(INDEX(WAC_Item_Cost,MATCH(1,(C$1=WAC_District)*('Blend Sheet'!$K$4=WAC_IIN),0))*'Blend Sheet'!$K51,0) + IFERROR(INDEX(WAC_Item_Cost,MATCH(1,(C$1=WAC_District)*('Blend Sheet'!$L$4=WAC_IIN),0))*'Blend Sheet'!$L51,0) + IFERROR(INDEX(WAC_Item_Cost,MATCH(1,(C$1=WAC_District)*('Blend Sheet'!$M$4=WAC_IIN),0))*'Blend Sheet'!$M51,0) + IFERROR(INDEX(WAC_Item_Cost,MATCH(1,(C$1=WAC_District)*('Blend Sheet'!$N$4=WAC_IIN),0))*'Blend Sheet'!$N51,0) + IFERROR(INDEX(WAC_Item_Cost,MATCH(1,(C$1=WAC_District)*('Blend Sheet'!$O$4=WAC_IIN),0))*'Blend Sheet'!$O51,0) + IFERROR(INDEX(WAC_Item_Cost,MATCH(1,(C$1=WAC_District)*('Blend Sheet'!$P$4=WAC_IIN),0))*'Blend Sheet'!$P51,0) + IFERROR(INDEX(WAC_Item_Cost,MATCH(1,(C$1=WAC_District)*('Blend Sheet'!$Q$4=WAC_IIN),0))*'Blend Sheet'!$Q51,0) + IFERROR(INDEX(WAC_Item_Cost,MATCH(1,(C$1=WAC_District)*('Blend Sheet'!$R$4=WAC_IIN),0))*'Blend Sheet'!$R51,0) + IFERROR(INDEX(WAC_Item_Cost,MATCH(1,(C$1=WAC_District)*('Blend Sheet'!$S$4=WAC_IIN),0))*'Blend Sheet'!$S51,0) + IFERROR(INDEX(WAC_Item_Cost,MATCH(1,(C$1=WAC_District)*('Blend Sheet'!$T$4=WAC_IIN),0))*'Blend Sheet'!$T51,0) + IFERROR(INDEX(WAC_Item_Cost,MATCH(1,(C$1=WAC_District)*('Blend Sheet'!$U$4=WAC_IIN),0))*'Blend Sheet'!$U51,0) + IFERROR(INDEX(WAC_Item_Cost,MATCH(1,(C$1=WAC_District)*('Blend Sheet'!$V$4=WAC_IIN),0))*'Blend Sheet'!$V51,0) + IFERROR(INDEX(WAC_Item_Cost,MATCH(1,(C$1=WAC_District)*('Blend Sheet'!$W$4=WAC_IIN),0))*'Blend Sheet'!$W51,0) + IFERROR(INDEX(WAC_Item_Cost,MATCH(1,(C$1=WAC_District)*('Blend Sheet'!$X$4=WAC_IIN),0))*'Blend Sheet'!$X51,0) + IFERROR(INDEX(WAC_Item_Cost,MATCH(1,(C$1=WAC_District)*('Blend Sheet'!$Y$4=WAC_IIN),0))*'Blend Sheet'!$Y51,0) + IFERROR(INDEX(WAC_Item_Cost,MATCH(1,(C$1=WAC_District)*('Blend Sheet'!$Z$4=WAC_IIN),0))*'Blend Sheet'!$Z51,0) + IFERROR(INDEX(WAC_Item_Cost,MATCH(1,(C$1=WAC_District)*('Blend Sheet'!$AA$4=WAC_IIN),0))*'Blend Sheet'!$AA51,0) + IFERROR(INDEX(WAC_Item_Cost,MATCH(1,(C$1=WAC_District)*('Blend Sheet'!$AB$4=WAC_IIN),0))*'Blend Sheet'!$AB51,0) + IFERROR(INDEX(WAC_Item_Cost,MATCH(1,(C$1=WAC_District)*('Blend Sheet'!$AC$4=WAC_IIN),0))*'Blend Sheet'!$AC51,0) + IFERROR(INDEX(WAC_Item_Cost,MATCH(1,(C$1=WAC_District)*('Blend Sheet'!$AD$4=WAC_IIN),0))*'Blend Sheet'!$AD51,0) + IFERROR(INDEX(WAC_Item_Cost,MATCH(1,(C$1=WAC_District)*('Blend Sheet'!$AE$4=WAC_IIN),0))*'Blend Sheet'!$AE51,0) + IFERROR(INDEX(WAC_Item_Cost,MATCH(1,(C$1=WAC_District)*('Blend Sheet'!$AF$4=WAC_IIN),0))*'Blend Sheet'!$AF51,0) + IFERROR(INDEX(WAC_Item_Cost,MATCH(1,(C$1=WAC_District)*('Blend Sheet'!$AG$4=WAC_IIN),0))*'Blend Sheet'!$AG51,0) + IFERROR(INDEX(WAC_Item_Cost,MATCH(1,(C$1=WAC_District)*('Blend Sheet'!$AH$4=WAC_IIN),0))*'Blend Sheet'!$AH51,0) + IFERROR(INDEX(WAC_Item_Cost,MATCH(1,(C$1=WAC_District)*('Blend Sheet'!$AI$4=WAC_IIN),0))*'Blend Sheet'!$AI51,0) + IFERROR(INDEX(WAC_Item_Cost,MATCH(1,(C$1=WAC_District)*('Blend Sheet'!$AJ$4=WAC_IIN),0))*'Blend Sheet'!$AJ51,0) + IFERROR(INDEX(WAC_Item_Cost,MATCH(1,(C$1=WAC_District)*('Blend Sheet'!$AK$4=WAC_IIN),0))*'Blend Sheet'!$AK51,0) + IFERROR(INDEX(WAC_Item_Cost,MATCH(1,(C$1=WAC_District)*('Blend Sheet'!$AL$4=WAC_IIN),0))*'Blend Sheet'!$AL51,0) + IFERROR(INDEX(WAC_Item_Cost,MATCH(1,(C$1=WAC_District)*('Blend Sheet'!$AM$4=WAC_IIN),0))*'Blend Sheet'!$AM51,0) + IFERROR(INDEX(WAC_Item_Cost,MATCH(1,(C$1=WAC_District)*('Blend Sheet'!$AN$4=WAC_IIN),0))*'Blend Sheet'!$AN51,0) + IFERROR(INDEX(WAC_Item_Cost,MATCH(1,(C$1=WAC_District)*('Blend Sheet'!$AO$4=WAC_IIN),0))*'Blend Sheet'!$AO51,0) + IFERROR(INDEX(WAC_Item_Cost,MATCH(1,(C$1=WAC_District)*('Blend Sheet'!$AP$4=WAC_IIN),0))*'Blend Sheet'!$AP51/1000,0)</f>
        <v>190.69129271999998</v>
      </c>
      <c r="D48" s="245">
        <f t="array" ref="D48">IFERROR(INDEX(WAC_Item_Cost,MATCH(1,(D$1=WAC_District)*('Blend Sheet'!$C$4=WAC_IIN),0))*'Blend Sheet'!$C51/1000,0) + IFERROR(INDEX(WAC_Item_Cost,MATCH(1,(D$1=WAC_District)*('Blend Sheet'!$D$4=WAC_IIN),0))*'Blend Sheet'!$D51/1000,0) + IFERROR(INDEX(WAC_Item_Cost,MATCH(1,(D$1=WAC_District)*('Blend Sheet'!$E$4=WAC_IIN),0))*'Blend Sheet'!$E51/1000,0) + IFERROR(INDEX(WAC_Item_Cost,MATCH(1,(D$1=WAC_District)*('Blend Sheet'!$F$4=WAC_IIN),0))*'Blend Sheet'!$F51/1000,0)  + IFERROR(INDEX(WAC_Item_Cost,MATCH(1,(D$1=WAC_District)*('Blend Sheet'!$G$4=WAC_IIN),0))*'Blend Sheet'!$G51,0) + IFERROR(INDEX(WAC_Item_Cost,MATCH(1,(D$1=WAC_District)*('Blend Sheet'!$H$4=WAC_IIN),0))*'Blend Sheet'!$H51,0)  + IFERROR(INDEX(WAC_Item_Cost,MATCH(1,(D$1=WAC_District)*('Blend Sheet'!$I$4=WAC_IIN),0))*'Blend Sheet'!$I51,0) + IFERROR(INDEX(WAC_Item_Cost,MATCH(1,(D$1=WAC_District)*('Blend Sheet'!$J$4=WAC_IIN),0))*'Blend Sheet'!$J51,0) + IFERROR(INDEX(WAC_Item_Cost,MATCH(1,(D$1=WAC_District)*('Blend Sheet'!$K$4=WAC_IIN),0))*'Blend Sheet'!$K51,0) + IFERROR(INDEX(WAC_Item_Cost,MATCH(1,(D$1=WAC_District)*('Blend Sheet'!$L$4=WAC_IIN),0))*'Blend Sheet'!$L51,0) + IFERROR(INDEX(WAC_Item_Cost,MATCH(1,(D$1=WAC_District)*('Blend Sheet'!$M$4=WAC_IIN),0))*'Blend Sheet'!$M51,0) + IFERROR(INDEX(WAC_Item_Cost,MATCH(1,(D$1=WAC_District)*('Blend Sheet'!$N$4=WAC_IIN),0))*'Blend Sheet'!$N51,0) + IFERROR(INDEX(WAC_Item_Cost,MATCH(1,(D$1=WAC_District)*('Blend Sheet'!$O$4=WAC_IIN),0))*'Blend Sheet'!$O51,0) + IFERROR(INDEX(WAC_Item_Cost,MATCH(1,(D$1=WAC_District)*('Blend Sheet'!$P$4=WAC_IIN),0))*'Blend Sheet'!$P51,0) + IFERROR(INDEX(WAC_Item_Cost,MATCH(1,(D$1=WAC_District)*('Blend Sheet'!$Q$4=WAC_IIN),0))*'Blend Sheet'!$Q51,0) + IFERROR(INDEX(WAC_Item_Cost,MATCH(1,(D$1=WAC_District)*('Blend Sheet'!$R$4=WAC_IIN),0))*'Blend Sheet'!$R51,0) + IFERROR(INDEX(WAC_Item_Cost,MATCH(1,(D$1=WAC_District)*('Blend Sheet'!$S$4=WAC_IIN),0))*'Blend Sheet'!$S51,0) + IFERROR(INDEX(WAC_Item_Cost,MATCH(1,(D$1=WAC_District)*('Blend Sheet'!$T$4=WAC_IIN),0))*'Blend Sheet'!$T51,0) + IFERROR(INDEX(WAC_Item_Cost,MATCH(1,(D$1=WAC_District)*('Blend Sheet'!$U$4=WAC_IIN),0))*'Blend Sheet'!$U51,0) + IFERROR(INDEX(WAC_Item_Cost,MATCH(1,(D$1=WAC_District)*('Blend Sheet'!$V$4=WAC_IIN),0))*'Blend Sheet'!$V51,0) + IFERROR(INDEX(WAC_Item_Cost,MATCH(1,(D$1=WAC_District)*('Blend Sheet'!$W$4=WAC_IIN),0))*'Blend Sheet'!$W51,0) + IFERROR(INDEX(WAC_Item_Cost,MATCH(1,(D$1=WAC_District)*('Blend Sheet'!$X$4=WAC_IIN),0))*'Blend Sheet'!$X51,0) + IFERROR(INDEX(WAC_Item_Cost,MATCH(1,(D$1=WAC_District)*('Blend Sheet'!$Y$4=WAC_IIN),0))*'Blend Sheet'!$Y51,0) + IFERROR(INDEX(WAC_Item_Cost,MATCH(1,(D$1=WAC_District)*('Blend Sheet'!$Z$4=WAC_IIN),0))*'Blend Sheet'!$Z51,0) + IFERROR(INDEX(WAC_Item_Cost,MATCH(1,(D$1=WAC_District)*('Blend Sheet'!$AA$4=WAC_IIN),0))*'Blend Sheet'!$AA51,0) + IFERROR(INDEX(WAC_Item_Cost,MATCH(1,(D$1=WAC_District)*('Blend Sheet'!$AB$4=WAC_IIN),0))*'Blend Sheet'!$AB51,0) + IFERROR(INDEX(WAC_Item_Cost,MATCH(1,(D$1=WAC_District)*('Blend Sheet'!$AC$4=WAC_IIN),0))*'Blend Sheet'!$AC51,0) + IFERROR(INDEX(WAC_Item_Cost,MATCH(1,(D$1=WAC_District)*('Blend Sheet'!$AD$4=WAC_IIN),0))*'Blend Sheet'!$AD51,0) + IFERROR(INDEX(WAC_Item_Cost,MATCH(1,(D$1=WAC_District)*('Blend Sheet'!$AE$4=WAC_IIN),0))*'Blend Sheet'!$AE51,0) + IFERROR(INDEX(WAC_Item_Cost,MATCH(1,(D$1=WAC_District)*('Blend Sheet'!$AF$4=WAC_IIN),0))*'Blend Sheet'!$AF51,0) + IFERROR(INDEX(WAC_Item_Cost,MATCH(1,(D$1=WAC_District)*('Blend Sheet'!$AG$4=WAC_IIN),0))*'Blend Sheet'!$AG51,0) + IFERROR(INDEX(WAC_Item_Cost,MATCH(1,(D$1=WAC_District)*('Blend Sheet'!$AH$4=WAC_IIN),0))*'Blend Sheet'!$AH51,0) + IFERROR(INDEX(WAC_Item_Cost,MATCH(1,(D$1=WAC_District)*('Blend Sheet'!$AI$4=WAC_IIN),0))*'Blend Sheet'!$AI51,0) + IFERROR(INDEX(WAC_Item_Cost,MATCH(1,(D$1=WAC_District)*('Blend Sheet'!$AJ$4=WAC_IIN),0))*'Blend Sheet'!$AJ51,0) + IFERROR(INDEX(WAC_Item_Cost,MATCH(1,(D$1=WAC_District)*('Blend Sheet'!$AK$4=WAC_IIN),0))*'Blend Sheet'!$AK51,0) + IFERROR(INDEX(WAC_Item_Cost,MATCH(1,(D$1=WAC_District)*('Blend Sheet'!$AL$4=WAC_IIN),0))*'Blend Sheet'!$AL51,0) + IFERROR(INDEX(WAC_Item_Cost,MATCH(1,(D$1=WAC_District)*('Blend Sheet'!$AM$4=WAC_IIN),0))*'Blend Sheet'!$AM51,0) + IFERROR(INDEX(WAC_Item_Cost,MATCH(1,(D$1=WAC_District)*('Blend Sheet'!$AN$4=WAC_IIN),0))*'Blend Sheet'!$AN51,0) + IFERROR(INDEX(WAC_Item_Cost,MATCH(1,(D$1=WAC_District)*('Blend Sheet'!$AO$4=WAC_IIN),0))*'Blend Sheet'!$AO51,0) + IFERROR(INDEX(WAC_Item_Cost,MATCH(1,(D$1=WAC_District)*('Blend Sheet'!$AP$4=WAC_IIN),0))*'Blend Sheet'!$AP51/1000,0)</f>
        <v>217.66380936000002</v>
      </c>
      <c r="E48" s="245">
        <f t="array" ref="E48">IFERROR(INDEX(WAC_Item_Cost,MATCH(1,(E$1=WAC_District)*('Blend Sheet'!$C$4=WAC_IIN),0))*'Blend Sheet'!$C51/1000,0) + IFERROR(INDEX(WAC_Item_Cost,MATCH(1,(E$1=WAC_District)*('Blend Sheet'!$D$4=WAC_IIN),0))*'Blend Sheet'!$D51/1000,0) + IFERROR(INDEX(WAC_Item_Cost,MATCH(1,(E$1=WAC_District)*('Blend Sheet'!$E$4=WAC_IIN),0))*'Blend Sheet'!$E51/1000,0) + IFERROR(INDEX(WAC_Item_Cost,MATCH(1,(E$1=WAC_District)*('Blend Sheet'!$F$4=WAC_IIN),0))*'Blend Sheet'!$F51/1000,0)  + IFERROR(INDEX(WAC_Item_Cost,MATCH(1,(E$1=WAC_District)*('Blend Sheet'!$G$4=WAC_IIN),0))*'Blend Sheet'!$G51,0) + IFERROR(INDEX(WAC_Item_Cost,MATCH(1,(E$1=WAC_District)*('Blend Sheet'!$H$4=WAC_IIN),0))*'Blend Sheet'!$H51,0)  + IFERROR(INDEX(WAC_Item_Cost,MATCH(1,(E$1=WAC_District)*('Blend Sheet'!$I$4=WAC_IIN),0))*'Blend Sheet'!$I51,0) + IFERROR(INDEX(WAC_Item_Cost,MATCH(1,(E$1=WAC_District)*('Blend Sheet'!$J$4=WAC_IIN),0))*'Blend Sheet'!$J51,0) + IFERROR(INDEX(WAC_Item_Cost,MATCH(1,(E$1=WAC_District)*('Blend Sheet'!$K$4=WAC_IIN),0))*'Blend Sheet'!$K51,0) + IFERROR(INDEX(WAC_Item_Cost,MATCH(1,(E$1=WAC_District)*('Blend Sheet'!$L$4=WAC_IIN),0))*'Blend Sheet'!$L51,0) + IFERROR(INDEX(WAC_Item_Cost,MATCH(1,(E$1=WAC_District)*('Blend Sheet'!$M$4=WAC_IIN),0))*'Blend Sheet'!$M51,0) + IFERROR(INDEX(WAC_Item_Cost,MATCH(1,(E$1=WAC_District)*('Blend Sheet'!$N$4=WAC_IIN),0))*'Blend Sheet'!$N51,0) + IFERROR(INDEX(WAC_Item_Cost,MATCH(1,(E$1=WAC_District)*('Blend Sheet'!$O$4=WAC_IIN),0))*'Blend Sheet'!$O51,0) + IFERROR(INDEX(WAC_Item_Cost,MATCH(1,(E$1=WAC_District)*('Blend Sheet'!$P$4=WAC_IIN),0))*'Blend Sheet'!$P51,0) + IFERROR(INDEX(WAC_Item_Cost,MATCH(1,(E$1=WAC_District)*('Blend Sheet'!$Q$4=WAC_IIN),0))*'Blend Sheet'!$Q51,0) + IFERROR(INDEX(WAC_Item_Cost,MATCH(1,(E$1=WAC_District)*('Blend Sheet'!$R$4=WAC_IIN),0))*'Blend Sheet'!$R51,0) + IFERROR(INDEX(WAC_Item_Cost,MATCH(1,(E$1=WAC_District)*('Blend Sheet'!$S$4=WAC_IIN),0))*'Blend Sheet'!$S51,0) + IFERROR(INDEX(WAC_Item_Cost,MATCH(1,(E$1=WAC_District)*('Blend Sheet'!$T$4=WAC_IIN),0))*'Blend Sheet'!$T51,0) + IFERROR(INDEX(WAC_Item_Cost,MATCH(1,(E$1=WAC_District)*('Blend Sheet'!$U$4=WAC_IIN),0))*'Blend Sheet'!$U51,0) + IFERROR(INDEX(WAC_Item_Cost,MATCH(1,(E$1=WAC_District)*('Blend Sheet'!$V$4=WAC_IIN),0))*'Blend Sheet'!$V51,0) + IFERROR(INDEX(WAC_Item_Cost,MATCH(1,(E$1=WAC_District)*('Blend Sheet'!$W$4=WAC_IIN),0))*'Blend Sheet'!$W51,0) + IFERROR(INDEX(WAC_Item_Cost,MATCH(1,(E$1=WAC_District)*('Blend Sheet'!$X$4=WAC_IIN),0))*'Blend Sheet'!$X51,0) + IFERROR(INDEX(WAC_Item_Cost,MATCH(1,(E$1=WAC_District)*('Blend Sheet'!$Y$4=WAC_IIN),0))*'Blend Sheet'!$Y51,0) + IFERROR(INDEX(WAC_Item_Cost,MATCH(1,(E$1=WAC_District)*('Blend Sheet'!$Z$4=WAC_IIN),0))*'Blend Sheet'!$Z51,0) + IFERROR(INDEX(WAC_Item_Cost,MATCH(1,(E$1=WAC_District)*('Blend Sheet'!$AA$4=WAC_IIN),0))*'Blend Sheet'!$AA51,0) + IFERROR(INDEX(WAC_Item_Cost,MATCH(1,(E$1=WAC_District)*('Blend Sheet'!$AB$4=WAC_IIN),0))*'Blend Sheet'!$AB51,0) + IFERROR(INDEX(WAC_Item_Cost,MATCH(1,(E$1=WAC_District)*('Blend Sheet'!$AC$4=WAC_IIN),0))*'Blend Sheet'!$AC51,0) + IFERROR(INDEX(WAC_Item_Cost,MATCH(1,(E$1=WAC_District)*('Blend Sheet'!$AD$4=WAC_IIN),0))*'Blend Sheet'!$AD51,0) + IFERROR(INDEX(WAC_Item_Cost,MATCH(1,(E$1=WAC_District)*('Blend Sheet'!$AE$4=WAC_IIN),0))*'Blend Sheet'!$AE51,0) + IFERROR(INDEX(WAC_Item_Cost,MATCH(1,(E$1=WAC_District)*('Blend Sheet'!$AF$4=WAC_IIN),0))*'Blend Sheet'!$AF51,0) + IFERROR(INDEX(WAC_Item_Cost,MATCH(1,(E$1=WAC_District)*('Blend Sheet'!$AG$4=WAC_IIN),0))*'Blend Sheet'!$AG51,0) + IFERROR(INDEX(WAC_Item_Cost,MATCH(1,(E$1=WAC_District)*('Blend Sheet'!$AH$4=WAC_IIN),0))*'Blend Sheet'!$AH51,0) + IFERROR(INDEX(WAC_Item_Cost,MATCH(1,(E$1=WAC_District)*('Blend Sheet'!$AI$4=WAC_IIN),0))*'Blend Sheet'!$AI51,0) + IFERROR(INDEX(WAC_Item_Cost,MATCH(1,(E$1=WAC_District)*('Blend Sheet'!$AJ$4=WAC_IIN),0))*'Blend Sheet'!$AJ51,0) + IFERROR(INDEX(WAC_Item_Cost,MATCH(1,(E$1=WAC_District)*('Blend Sheet'!$AK$4=WAC_IIN),0))*'Blend Sheet'!$AK51,0) + IFERROR(INDEX(WAC_Item_Cost,MATCH(1,(E$1=WAC_District)*('Blend Sheet'!$AL$4=WAC_IIN),0))*'Blend Sheet'!$AL51,0) + IFERROR(INDEX(WAC_Item_Cost,MATCH(1,(E$1=WAC_District)*('Blend Sheet'!$AM$4=WAC_IIN),0))*'Blend Sheet'!$AM51,0) + IFERROR(INDEX(WAC_Item_Cost,MATCH(1,(E$1=WAC_District)*('Blend Sheet'!$AN$4=WAC_IIN),0))*'Blend Sheet'!$AN51,0) + IFERROR(INDEX(WAC_Item_Cost,MATCH(1,(E$1=WAC_District)*('Blend Sheet'!$AO$4=WAC_IIN),0))*'Blend Sheet'!$AO51,0) + IFERROR(INDEX(WAC_Item_Cost,MATCH(1,(E$1=WAC_District)*('Blend Sheet'!$AP$4=WAC_IIN),0))*'Blend Sheet'!$AP51/1000,0)</f>
        <v>212.52094024000002</v>
      </c>
      <c r="F48" s="245">
        <f t="array" ref="F48">IFERROR(INDEX(WAC_Item_Cost,MATCH(1,(F$1=WAC_District)*('Blend Sheet'!$C$4=WAC_IIN),0))*'Blend Sheet'!$C51/1000,0) + IFERROR(INDEX(WAC_Item_Cost,MATCH(1,(F$1=WAC_District)*('Blend Sheet'!$D$4=WAC_IIN),0))*'Blend Sheet'!$D51/1000,0) + IFERROR(INDEX(WAC_Item_Cost,MATCH(1,(F$1=WAC_District)*('Blend Sheet'!$E$4=WAC_IIN),0))*'Blend Sheet'!$E51/1000,0) + IFERROR(INDEX(WAC_Item_Cost,MATCH(1,(F$1=WAC_District)*('Blend Sheet'!$F$4=WAC_IIN),0))*'Blend Sheet'!$F51/1000,0)  + IFERROR(INDEX(WAC_Item_Cost,MATCH(1,(F$1=WAC_District)*('Blend Sheet'!$G$4=WAC_IIN),0))*'Blend Sheet'!$G51,0) + IFERROR(INDEX(WAC_Item_Cost,MATCH(1,(F$1=WAC_District)*('Blend Sheet'!$H$4=WAC_IIN),0))*'Blend Sheet'!$H51,0)  + IFERROR(INDEX(WAC_Item_Cost,MATCH(1,(F$1=WAC_District)*('Blend Sheet'!$I$4=WAC_IIN),0))*'Blend Sheet'!$I51,0) + IFERROR(INDEX(WAC_Item_Cost,MATCH(1,(F$1=WAC_District)*('Blend Sheet'!$J$4=WAC_IIN),0))*'Blend Sheet'!$J51,0) + IFERROR(INDEX(WAC_Item_Cost,MATCH(1,(F$1=WAC_District)*('Blend Sheet'!$K$4=WAC_IIN),0))*'Blend Sheet'!$K51,0) + IFERROR(INDEX(WAC_Item_Cost,MATCH(1,(F$1=WAC_District)*('Blend Sheet'!$L$4=WAC_IIN),0))*'Blend Sheet'!$L51,0) + IFERROR(INDEX(WAC_Item_Cost,MATCH(1,(F$1=WAC_District)*('Blend Sheet'!$M$4=WAC_IIN),0))*'Blend Sheet'!$M51,0) + IFERROR(INDEX(WAC_Item_Cost,MATCH(1,(F$1=WAC_District)*('Blend Sheet'!$N$4=WAC_IIN),0))*'Blend Sheet'!$N51,0) + IFERROR(INDEX(WAC_Item_Cost,MATCH(1,(F$1=WAC_District)*('Blend Sheet'!$O$4=WAC_IIN),0))*'Blend Sheet'!$O51,0) + IFERROR(INDEX(WAC_Item_Cost,MATCH(1,(F$1=WAC_District)*('Blend Sheet'!$P$4=WAC_IIN),0))*'Blend Sheet'!$P51,0) + IFERROR(INDEX(WAC_Item_Cost,MATCH(1,(F$1=WAC_District)*('Blend Sheet'!$Q$4=WAC_IIN),0))*'Blend Sheet'!$Q51,0) + IFERROR(INDEX(WAC_Item_Cost,MATCH(1,(F$1=WAC_District)*('Blend Sheet'!$R$4=WAC_IIN),0))*'Blend Sheet'!$R51,0) + IFERROR(INDEX(WAC_Item_Cost,MATCH(1,(F$1=WAC_District)*('Blend Sheet'!$S$4=WAC_IIN),0))*'Blend Sheet'!$S51,0) + IFERROR(INDEX(WAC_Item_Cost,MATCH(1,(F$1=WAC_District)*('Blend Sheet'!$T$4=WAC_IIN),0))*'Blend Sheet'!$T51,0) + IFERROR(INDEX(WAC_Item_Cost,MATCH(1,(F$1=WAC_District)*('Blend Sheet'!$U$4=WAC_IIN),0))*'Blend Sheet'!$U51,0) + IFERROR(INDEX(WAC_Item_Cost,MATCH(1,(F$1=WAC_District)*('Blend Sheet'!$V$4=WAC_IIN),0))*'Blend Sheet'!$V51,0) + IFERROR(INDEX(WAC_Item_Cost,MATCH(1,(F$1=WAC_District)*('Blend Sheet'!$W$4=WAC_IIN),0))*'Blend Sheet'!$W51,0) + IFERROR(INDEX(WAC_Item_Cost,MATCH(1,(F$1=WAC_District)*('Blend Sheet'!$X$4=WAC_IIN),0))*'Blend Sheet'!$X51,0) + IFERROR(INDEX(WAC_Item_Cost,MATCH(1,(F$1=WAC_District)*('Blend Sheet'!$Y$4=WAC_IIN),0))*'Blend Sheet'!$Y51,0) + IFERROR(INDEX(WAC_Item_Cost,MATCH(1,(F$1=WAC_District)*('Blend Sheet'!$Z$4=WAC_IIN),0))*'Blend Sheet'!$Z51,0) + IFERROR(INDEX(WAC_Item_Cost,MATCH(1,(F$1=WAC_District)*('Blend Sheet'!$AA$4=WAC_IIN),0))*'Blend Sheet'!$AA51,0) + IFERROR(INDEX(WAC_Item_Cost,MATCH(1,(F$1=WAC_District)*('Blend Sheet'!$AB$4=WAC_IIN),0))*'Blend Sheet'!$AB51,0) + IFERROR(INDEX(WAC_Item_Cost,MATCH(1,(F$1=WAC_District)*('Blend Sheet'!$AC$4=WAC_IIN),0))*'Blend Sheet'!$AC51,0) + IFERROR(INDEX(WAC_Item_Cost,MATCH(1,(F$1=WAC_District)*('Blend Sheet'!$AD$4=WAC_IIN),0))*'Blend Sheet'!$AD51,0) + IFERROR(INDEX(WAC_Item_Cost,MATCH(1,(F$1=WAC_District)*('Blend Sheet'!$AE$4=WAC_IIN),0))*'Blend Sheet'!$AE51,0) + IFERROR(INDEX(WAC_Item_Cost,MATCH(1,(F$1=WAC_District)*('Blend Sheet'!$AF$4=WAC_IIN),0))*'Blend Sheet'!$AF51,0) + IFERROR(INDEX(WAC_Item_Cost,MATCH(1,(F$1=WAC_District)*('Blend Sheet'!$AG$4=WAC_IIN),0))*'Blend Sheet'!$AG51,0) + IFERROR(INDEX(WAC_Item_Cost,MATCH(1,(F$1=WAC_District)*('Blend Sheet'!$AH$4=WAC_IIN),0))*'Blend Sheet'!$AH51,0) + IFERROR(INDEX(WAC_Item_Cost,MATCH(1,(F$1=WAC_District)*('Blend Sheet'!$AI$4=WAC_IIN),0))*'Blend Sheet'!$AI51,0) + IFERROR(INDEX(WAC_Item_Cost,MATCH(1,(F$1=WAC_District)*('Blend Sheet'!$AJ$4=WAC_IIN),0))*'Blend Sheet'!$AJ51,0) + IFERROR(INDEX(WAC_Item_Cost,MATCH(1,(F$1=WAC_District)*('Blend Sheet'!$AK$4=WAC_IIN),0))*'Blend Sheet'!$AK51,0) + IFERROR(INDEX(WAC_Item_Cost,MATCH(1,(F$1=WAC_District)*('Blend Sheet'!$AL$4=WAC_IIN),0))*'Blend Sheet'!$AL51,0) + IFERROR(INDEX(WAC_Item_Cost,MATCH(1,(F$1=WAC_District)*('Blend Sheet'!$AM$4=WAC_IIN),0))*'Blend Sheet'!$AM51,0) + IFERROR(INDEX(WAC_Item_Cost,MATCH(1,(F$1=WAC_District)*('Blend Sheet'!$AN$4=WAC_IIN),0))*'Blend Sheet'!$AN51,0) + IFERROR(INDEX(WAC_Item_Cost,MATCH(1,(F$1=WAC_District)*('Blend Sheet'!$AO$4=WAC_IIN),0))*'Blend Sheet'!$AO51,0) + IFERROR(INDEX(WAC_Item_Cost,MATCH(1,(F$1=WAC_District)*('Blend Sheet'!$AP$4=WAC_IIN),0))*'Blend Sheet'!$AP51/1000,0)</f>
        <v>198.05085980000004</v>
      </c>
      <c r="G48" s="245">
        <f t="array" ref="G48">IFERROR(INDEX(WAC_Item_Cost,MATCH(1,(G$1=WAC_District)*('Blend Sheet'!$C$4=WAC_IIN),0))*'Blend Sheet'!$C51/1000,0) + IFERROR(INDEX(WAC_Item_Cost,MATCH(1,(G$1=WAC_District)*('Blend Sheet'!$D$4=WAC_IIN),0))*'Blend Sheet'!$D51/1000,0) + IFERROR(INDEX(WAC_Item_Cost,MATCH(1,(G$1=WAC_District)*('Blend Sheet'!$E$4=WAC_IIN),0))*'Blend Sheet'!$E51/1000,0) + IFERROR(INDEX(WAC_Item_Cost,MATCH(1,(G$1=WAC_District)*('Blend Sheet'!$F$4=WAC_IIN),0))*'Blend Sheet'!$F51/1000,0)  + IFERROR(INDEX(WAC_Item_Cost,MATCH(1,(G$1=WAC_District)*('Blend Sheet'!$G$4=WAC_IIN),0))*'Blend Sheet'!$G51,0) + IFERROR(INDEX(WAC_Item_Cost,MATCH(1,(G$1=WAC_District)*('Blend Sheet'!$H$4=WAC_IIN),0))*'Blend Sheet'!$H51,0)  + IFERROR(INDEX(WAC_Item_Cost,MATCH(1,(G$1=WAC_District)*('Blend Sheet'!$I$4=WAC_IIN),0))*'Blend Sheet'!$I51,0) + IFERROR(INDEX(WAC_Item_Cost,MATCH(1,(G$1=WAC_District)*('Blend Sheet'!$J$4=WAC_IIN),0))*'Blend Sheet'!$J51,0) + IFERROR(INDEX(WAC_Item_Cost,MATCH(1,(G$1=WAC_District)*('Blend Sheet'!$K$4=WAC_IIN),0))*'Blend Sheet'!$K51,0) + IFERROR(INDEX(WAC_Item_Cost,MATCH(1,(G$1=WAC_District)*('Blend Sheet'!$L$4=WAC_IIN),0))*'Blend Sheet'!$L51,0) + IFERROR(INDEX(WAC_Item_Cost,MATCH(1,(G$1=WAC_District)*('Blend Sheet'!$M$4=WAC_IIN),0))*'Blend Sheet'!$M51,0) + IFERROR(INDEX(WAC_Item_Cost,MATCH(1,(G$1=WAC_District)*('Blend Sheet'!$N$4=WAC_IIN),0))*'Blend Sheet'!$N51,0) + IFERROR(INDEX(WAC_Item_Cost,MATCH(1,(G$1=WAC_District)*('Blend Sheet'!$O$4=WAC_IIN),0))*'Blend Sheet'!$O51,0) + IFERROR(INDEX(WAC_Item_Cost,MATCH(1,(G$1=WAC_District)*('Blend Sheet'!$P$4=WAC_IIN),0))*'Blend Sheet'!$P51,0) + IFERROR(INDEX(WAC_Item_Cost,MATCH(1,(G$1=WAC_District)*('Blend Sheet'!$Q$4=WAC_IIN),0))*'Blend Sheet'!$Q51,0) + IFERROR(INDEX(WAC_Item_Cost,MATCH(1,(G$1=WAC_District)*('Blend Sheet'!$R$4=WAC_IIN),0))*'Blend Sheet'!$R51,0) + IFERROR(INDEX(WAC_Item_Cost,MATCH(1,(G$1=WAC_District)*('Blend Sheet'!$S$4=WAC_IIN),0))*'Blend Sheet'!$S51,0) + IFERROR(INDEX(WAC_Item_Cost,MATCH(1,(G$1=WAC_District)*('Blend Sheet'!$T$4=WAC_IIN),0))*'Blend Sheet'!$T51,0) + IFERROR(INDEX(WAC_Item_Cost,MATCH(1,(G$1=WAC_District)*('Blend Sheet'!$U$4=WAC_IIN),0))*'Blend Sheet'!$U51,0) + IFERROR(INDEX(WAC_Item_Cost,MATCH(1,(G$1=WAC_District)*('Blend Sheet'!$V$4=WAC_IIN),0))*'Blend Sheet'!$V51,0) + IFERROR(INDEX(WAC_Item_Cost,MATCH(1,(G$1=WAC_District)*('Blend Sheet'!$W$4=WAC_IIN),0))*'Blend Sheet'!$W51,0) + IFERROR(INDEX(WAC_Item_Cost,MATCH(1,(G$1=WAC_District)*('Blend Sheet'!$X$4=WAC_IIN),0))*'Blend Sheet'!$X51,0) + IFERROR(INDEX(WAC_Item_Cost,MATCH(1,(G$1=WAC_District)*('Blend Sheet'!$Y$4=WAC_IIN),0))*'Blend Sheet'!$Y51,0) + IFERROR(INDEX(WAC_Item_Cost,MATCH(1,(G$1=WAC_District)*('Blend Sheet'!$Z$4=WAC_IIN),0))*'Blend Sheet'!$Z51,0) + IFERROR(INDEX(WAC_Item_Cost,MATCH(1,(G$1=WAC_District)*('Blend Sheet'!$AA$4=WAC_IIN),0))*'Blend Sheet'!$AA51,0) + IFERROR(INDEX(WAC_Item_Cost,MATCH(1,(G$1=WAC_District)*('Blend Sheet'!$AB$4=WAC_IIN),0))*'Blend Sheet'!$AB51,0) + IFERROR(INDEX(WAC_Item_Cost,MATCH(1,(G$1=WAC_District)*('Blend Sheet'!$AC$4=WAC_IIN),0))*'Blend Sheet'!$AC51,0) + IFERROR(INDEX(WAC_Item_Cost,MATCH(1,(G$1=WAC_District)*('Blend Sheet'!$AD$4=WAC_IIN),0))*'Blend Sheet'!$AD51,0) + IFERROR(INDEX(WAC_Item_Cost,MATCH(1,(G$1=WAC_District)*('Blend Sheet'!$AE$4=WAC_IIN),0))*'Blend Sheet'!$AE51,0) + IFERROR(INDEX(WAC_Item_Cost,MATCH(1,(G$1=WAC_District)*('Blend Sheet'!$AF$4=WAC_IIN),0))*'Blend Sheet'!$AF51,0) + IFERROR(INDEX(WAC_Item_Cost,MATCH(1,(G$1=WAC_District)*('Blend Sheet'!$AG$4=WAC_IIN),0))*'Blend Sheet'!$AG51,0) + IFERROR(INDEX(WAC_Item_Cost,MATCH(1,(G$1=WAC_District)*('Blend Sheet'!$AH$4=WAC_IIN),0))*'Blend Sheet'!$AH51,0) + IFERROR(INDEX(WAC_Item_Cost,MATCH(1,(G$1=WAC_District)*('Blend Sheet'!$AI$4=WAC_IIN),0))*'Blend Sheet'!$AI51,0) + IFERROR(INDEX(WAC_Item_Cost,MATCH(1,(G$1=WAC_District)*('Blend Sheet'!$AJ$4=WAC_IIN),0))*'Blend Sheet'!$AJ51,0) + IFERROR(INDEX(WAC_Item_Cost,MATCH(1,(G$1=WAC_District)*('Blend Sheet'!$AK$4=WAC_IIN),0))*'Blend Sheet'!$AK51,0) + IFERROR(INDEX(WAC_Item_Cost,MATCH(1,(G$1=WAC_District)*('Blend Sheet'!$AL$4=WAC_IIN),0))*'Blend Sheet'!$AL51,0) + IFERROR(INDEX(WAC_Item_Cost,MATCH(1,(G$1=WAC_District)*('Blend Sheet'!$AM$4=WAC_IIN),0))*'Blend Sheet'!$AM51,0) + IFERROR(INDEX(WAC_Item_Cost,MATCH(1,(G$1=WAC_District)*('Blend Sheet'!$AN$4=WAC_IIN),0))*'Blend Sheet'!$AN51,0) + IFERROR(INDEX(WAC_Item_Cost,MATCH(1,(G$1=WAC_District)*('Blend Sheet'!$AO$4=WAC_IIN),0))*'Blend Sheet'!$AO51,0) + IFERROR(INDEX(WAC_Item_Cost,MATCH(1,(G$1=WAC_District)*('Blend Sheet'!$AP$4=WAC_IIN),0))*'Blend Sheet'!$AP51/1000,0)</f>
        <v>180.42607892000001</v>
      </c>
      <c r="H48" s="245">
        <f t="array" ref="H48">IFERROR(INDEX(WAC_Item_Cost,MATCH(1,(H$1=WAC_District)*('Blend Sheet'!$C$4=WAC_IIN),0))*'Blend Sheet'!$C51/1000,0) + IFERROR(INDEX(WAC_Item_Cost,MATCH(1,(H$1=WAC_District)*('Blend Sheet'!$D$4=WAC_IIN),0))*'Blend Sheet'!$D51/1000,0) + IFERROR(INDEX(WAC_Item_Cost,MATCH(1,(H$1=WAC_District)*('Blend Sheet'!$E$4=WAC_IIN),0))*'Blend Sheet'!$E51/1000,0) + IFERROR(INDEX(WAC_Item_Cost,MATCH(1,(H$1=WAC_District)*('Blend Sheet'!$F$4=WAC_IIN),0))*'Blend Sheet'!$F51/1000,0)  + IFERROR(INDEX(WAC_Item_Cost,MATCH(1,(H$1=WAC_District)*('Blend Sheet'!$G$4=WAC_IIN),0))*'Blend Sheet'!$G51,0) + IFERROR(INDEX(WAC_Item_Cost,MATCH(1,(H$1=WAC_District)*('Blend Sheet'!$H$4=WAC_IIN),0))*'Blend Sheet'!$H51,0)  + IFERROR(INDEX(WAC_Item_Cost,MATCH(1,(H$1=WAC_District)*('Blend Sheet'!$I$4=WAC_IIN),0))*'Blend Sheet'!$I51,0) + IFERROR(INDEX(WAC_Item_Cost,MATCH(1,(H$1=WAC_District)*('Blend Sheet'!$J$4=WAC_IIN),0))*'Blend Sheet'!$J51,0) + IFERROR(INDEX(WAC_Item_Cost,MATCH(1,(H$1=WAC_District)*('Blend Sheet'!$K$4=WAC_IIN),0))*'Blend Sheet'!$K51,0) + IFERROR(INDEX(WAC_Item_Cost,MATCH(1,(H$1=WAC_District)*('Blend Sheet'!$L$4=WAC_IIN),0))*'Blend Sheet'!$L51,0) + IFERROR(INDEX(WAC_Item_Cost,MATCH(1,(H$1=WAC_District)*('Blend Sheet'!$M$4=WAC_IIN),0))*'Blend Sheet'!$M51,0) + IFERROR(INDEX(WAC_Item_Cost,MATCH(1,(H$1=WAC_District)*('Blend Sheet'!$N$4=WAC_IIN),0))*'Blend Sheet'!$N51,0) + IFERROR(INDEX(WAC_Item_Cost,MATCH(1,(H$1=WAC_District)*('Blend Sheet'!$O$4=WAC_IIN),0))*'Blend Sheet'!$O51,0) + IFERROR(INDEX(WAC_Item_Cost,MATCH(1,(H$1=WAC_District)*('Blend Sheet'!$P$4=WAC_IIN),0))*'Blend Sheet'!$P51,0) + IFERROR(INDEX(WAC_Item_Cost,MATCH(1,(H$1=WAC_District)*('Blend Sheet'!$Q$4=WAC_IIN),0))*'Blend Sheet'!$Q51,0) + IFERROR(INDEX(WAC_Item_Cost,MATCH(1,(H$1=WAC_District)*('Blend Sheet'!$R$4=WAC_IIN),0))*'Blend Sheet'!$R51,0) + IFERROR(INDEX(WAC_Item_Cost,MATCH(1,(H$1=WAC_District)*('Blend Sheet'!$S$4=WAC_IIN),0))*'Blend Sheet'!$S51,0) + IFERROR(INDEX(WAC_Item_Cost,MATCH(1,(H$1=WAC_District)*('Blend Sheet'!$T$4=WAC_IIN),0))*'Blend Sheet'!$T51,0) + IFERROR(INDEX(WAC_Item_Cost,MATCH(1,(H$1=WAC_District)*('Blend Sheet'!$U$4=WAC_IIN),0))*'Blend Sheet'!$U51,0) + IFERROR(INDEX(WAC_Item_Cost,MATCH(1,(H$1=WAC_District)*('Blend Sheet'!$V$4=WAC_IIN),0))*'Blend Sheet'!$V51,0) + IFERROR(INDEX(WAC_Item_Cost,MATCH(1,(H$1=WAC_District)*('Blend Sheet'!$W$4=WAC_IIN),0))*'Blend Sheet'!$W51,0) + IFERROR(INDEX(WAC_Item_Cost,MATCH(1,(H$1=WAC_District)*('Blend Sheet'!$X$4=WAC_IIN),0))*'Blend Sheet'!$X51,0) + IFERROR(INDEX(WAC_Item_Cost,MATCH(1,(H$1=WAC_District)*('Blend Sheet'!$Y$4=WAC_IIN),0))*'Blend Sheet'!$Y51,0) + IFERROR(INDEX(WAC_Item_Cost,MATCH(1,(H$1=WAC_District)*('Blend Sheet'!$Z$4=WAC_IIN),0))*'Blend Sheet'!$Z51,0) + IFERROR(INDEX(WAC_Item_Cost,MATCH(1,(H$1=WAC_District)*('Blend Sheet'!$AA$4=WAC_IIN),0))*'Blend Sheet'!$AA51,0) + IFERROR(INDEX(WAC_Item_Cost,MATCH(1,(H$1=WAC_District)*('Blend Sheet'!$AB$4=WAC_IIN),0))*'Blend Sheet'!$AB51,0) + IFERROR(INDEX(WAC_Item_Cost,MATCH(1,(H$1=WAC_District)*('Blend Sheet'!$AC$4=WAC_IIN),0))*'Blend Sheet'!$AC51,0) + IFERROR(INDEX(WAC_Item_Cost,MATCH(1,(H$1=WAC_District)*('Blend Sheet'!$AD$4=WAC_IIN),0))*'Blend Sheet'!$AD51,0) + IFERROR(INDEX(WAC_Item_Cost,MATCH(1,(H$1=WAC_District)*('Blend Sheet'!$AE$4=WAC_IIN),0))*'Blend Sheet'!$AE51,0) + IFERROR(INDEX(WAC_Item_Cost,MATCH(1,(H$1=WAC_District)*('Blend Sheet'!$AF$4=WAC_IIN),0))*'Blend Sheet'!$AF51,0) + IFERROR(INDEX(WAC_Item_Cost,MATCH(1,(H$1=WAC_District)*('Blend Sheet'!$AG$4=WAC_IIN),0))*'Blend Sheet'!$AG51,0) + IFERROR(INDEX(WAC_Item_Cost,MATCH(1,(H$1=WAC_District)*('Blend Sheet'!$AH$4=WAC_IIN),0))*'Blend Sheet'!$AH51,0) + IFERROR(INDEX(WAC_Item_Cost,MATCH(1,(H$1=WAC_District)*('Blend Sheet'!$AI$4=WAC_IIN),0))*'Blend Sheet'!$AI51,0) + IFERROR(INDEX(WAC_Item_Cost,MATCH(1,(H$1=WAC_District)*('Blend Sheet'!$AJ$4=WAC_IIN),0))*'Blend Sheet'!$AJ51,0) + IFERROR(INDEX(WAC_Item_Cost,MATCH(1,(H$1=WAC_District)*('Blend Sheet'!$AK$4=WAC_IIN),0))*'Blend Sheet'!$AK51,0) + IFERROR(INDEX(WAC_Item_Cost,MATCH(1,(H$1=WAC_District)*('Blend Sheet'!$AL$4=WAC_IIN),0))*'Blend Sheet'!$AL51,0) + IFERROR(INDEX(WAC_Item_Cost,MATCH(1,(H$1=WAC_District)*('Blend Sheet'!$AM$4=WAC_IIN),0))*'Blend Sheet'!$AM51,0) + IFERROR(INDEX(WAC_Item_Cost,MATCH(1,(H$1=WAC_District)*('Blend Sheet'!$AN$4=WAC_IIN),0))*'Blend Sheet'!$AN51,0) + IFERROR(INDEX(WAC_Item_Cost,MATCH(1,(H$1=WAC_District)*('Blend Sheet'!$AO$4=WAC_IIN),0))*'Blend Sheet'!$AO51,0) + IFERROR(INDEX(WAC_Item_Cost,MATCH(1,(H$1=WAC_District)*('Blend Sheet'!$AP$4=WAC_IIN),0))*'Blend Sheet'!$AP51/1000,0)</f>
        <v>174.38625200000001</v>
      </c>
      <c r="I48" s="245">
        <f t="array" ref="I48">IFERROR(INDEX(WAC_Item_Cost,MATCH(1,(I$1=WAC_District)*('Blend Sheet'!$C$4=WAC_IIN),0))*'Blend Sheet'!$C51/1000,0) + IFERROR(INDEX(WAC_Item_Cost,MATCH(1,(I$1=WAC_District)*('Blend Sheet'!$D$4=WAC_IIN),0))*'Blend Sheet'!$D51/1000,0) + IFERROR(INDEX(WAC_Item_Cost,MATCH(1,(I$1=WAC_District)*('Blend Sheet'!$E$4=WAC_IIN),0))*'Blend Sheet'!$E51/1000,0) + IFERROR(INDEX(WAC_Item_Cost,MATCH(1,(I$1=WAC_District)*('Blend Sheet'!$F$4=WAC_IIN),0))*'Blend Sheet'!$F51/1000,0)  + IFERROR(INDEX(WAC_Item_Cost,MATCH(1,(I$1=WAC_District)*('Blend Sheet'!$G$4=WAC_IIN),0))*'Blend Sheet'!$G51,0) + IFERROR(INDEX(WAC_Item_Cost,MATCH(1,(I$1=WAC_District)*('Blend Sheet'!$H$4=WAC_IIN),0))*'Blend Sheet'!$H51,0)  + IFERROR(INDEX(WAC_Item_Cost,MATCH(1,(I$1=WAC_District)*('Blend Sheet'!$I$4=WAC_IIN),0))*'Blend Sheet'!$I51,0) + IFERROR(INDEX(WAC_Item_Cost,MATCH(1,(I$1=WAC_District)*('Blend Sheet'!$J$4=WAC_IIN),0))*'Blend Sheet'!$J51,0) + IFERROR(INDEX(WAC_Item_Cost,MATCH(1,(I$1=WAC_District)*('Blend Sheet'!$K$4=WAC_IIN),0))*'Blend Sheet'!$K51,0) + IFERROR(INDEX(WAC_Item_Cost,MATCH(1,(I$1=WAC_District)*('Blend Sheet'!$L$4=WAC_IIN),0))*'Blend Sheet'!$L51,0) + IFERROR(INDEX(WAC_Item_Cost,MATCH(1,(I$1=WAC_District)*('Blend Sheet'!$M$4=WAC_IIN),0))*'Blend Sheet'!$M51,0) + IFERROR(INDEX(WAC_Item_Cost,MATCH(1,(I$1=WAC_District)*('Blend Sheet'!$N$4=WAC_IIN),0))*'Blend Sheet'!$N51,0) + IFERROR(INDEX(WAC_Item_Cost,MATCH(1,(I$1=WAC_District)*('Blend Sheet'!$O$4=WAC_IIN),0))*'Blend Sheet'!$O51,0) + IFERROR(INDEX(WAC_Item_Cost,MATCH(1,(I$1=WAC_District)*('Blend Sheet'!$P$4=WAC_IIN),0))*'Blend Sheet'!$P51,0) + IFERROR(INDEX(WAC_Item_Cost,MATCH(1,(I$1=WAC_District)*('Blend Sheet'!$Q$4=WAC_IIN),0))*'Blend Sheet'!$Q51,0) + IFERROR(INDEX(WAC_Item_Cost,MATCH(1,(I$1=WAC_District)*('Blend Sheet'!$R$4=WAC_IIN),0))*'Blend Sheet'!$R51,0) + IFERROR(INDEX(WAC_Item_Cost,MATCH(1,(I$1=WAC_District)*('Blend Sheet'!$S$4=WAC_IIN),0))*'Blend Sheet'!$S51,0) + IFERROR(INDEX(WAC_Item_Cost,MATCH(1,(I$1=WAC_District)*('Blend Sheet'!$T$4=WAC_IIN),0))*'Blend Sheet'!$T51,0) + IFERROR(INDEX(WAC_Item_Cost,MATCH(1,(I$1=WAC_District)*('Blend Sheet'!$U$4=WAC_IIN),0))*'Blend Sheet'!$U51,0) + IFERROR(INDEX(WAC_Item_Cost,MATCH(1,(I$1=WAC_District)*('Blend Sheet'!$V$4=WAC_IIN),0))*'Blend Sheet'!$V51,0) + IFERROR(INDEX(WAC_Item_Cost,MATCH(1,(I$1=WAC_District)*('Blend Sheet'!$W$4=WAC_IIN),0))*'Blend Sheet'!$W51,0) + IFERROR(INDEX(WAC_Item_Cost,MATCH(1,(I$1=WAC_District)*('Blend Sheet'!$X$4=WAC_IIN),0))*'Blend Sheet'!$X51,0) + IFERROR(INDEX(WAC_Item_Cost,MATCH(1,(I$1=WAC_District)*('Blend Sheet'!$Y$4=WAC_IIN),0))*'Blend Sheet'!$Y51,0) + IFERROR(INDEX(WAC_Item_Cost,MATCH(1,(I$1=WAC_District)*('Blend Sheet'!$Z$4=WAC_IIN),0))*'Blend Sheet'!$Z51,0) + IFERROR(INDEX(WAC_Item_Cost,MATCH(1,(I$1=WAC_District)*('Blend Sheet'!$AA$4=WAC_IIN),0))*'Blend Sheet'!$AA51,0) + IFERROR(INDEX(WAC_Item_Cost,MATCH(1,(I$1=WAC_District)*('Blend Sheet'!$AB$4=WAC_IIN),0))*'Blend Sheet'!$AB51,0) + IFERROR(INDEX(WAC_Item_Cost,MATCH(1,(I$1=WAC_District)*('Blend Sheet'!$AC$4=WAC_IIN),0))*'Blend Sheet'!$AC51,0) + IFERROR(INDEX(WAC_Item_Cost,MATCH(1,(I$1=WAC_District)*('Blend Sheet'!$AD$4=WAC_IIN),0))*'Blend Sheet'!$AD51,0) + IFERROR(INDEX(WAC_Item_Cost,MATCH(1,(I$1=WAC_District)*('Blend Sheet'!$AE$4=WAC_IIN),0))*'Blend Sheet'!$AE51,0) + IFERROR(INDEX(WAC_Item_Cost,MATCH(1,(I$1=WAC_District)*('Blend Sheet'!$AF$4=WAC_IIN),0))*'Blend Sheet'!$AF51,0) + IFERROR(INDEX(WAC_Item_Cost,MATCH(1,(I$1=WAC_District)*('Blend Sheet'!$AG$4=WAC_IIN),0))*'Blend Sheet'!$AG51,0) + IFERROR(INDEX(WAC_Item_Cost,MATCH(1,(I$1=WAC_District)*('Blend Sheet'!$AH$4=WAC_IIN),0))*'Blend Sheet'!$AH51,0) + IFERROR(INDEX(WAC_Item_Cost,MATCH(1,(I$1=WAC_District)*('Blend Sheet'!$AI$4=WAC_IIN),0))*'Blend Sheet'!$AI51,0) + IFERROR(INDEX(WAC_Item_Cost,MATCH(1,(I$1=WAC_District)*('Blend Sheet'!$AJ$4=WAC_IIN),0))*'Blend Sheet'!$AJ51,0) + IFERROR(INDEX(WAC_Item_Cost,MATCH(1,(I$1=WAC_District)*('Blend Sheet'!$AK$4=WAC_IIN),0))*'Blend Sheet'!$AK51,0) + IFERROR(INDEX(WAC_Item_Cost,MATCH(1,(I$1=WAC_District)*('Blend Sheet'!$AL$4=WAC_IIN),0))*'Blend Sheet'!$AL51,0) + IFERROR(INDEX(WAC_Item_Cost,MATCH(1,(I$1=WAC_District)*('Blend Sheet'!$AM$4=WAC_IIN),0))*'Blend Sheet'!$AM51,0) + IFERROR(INDEX(WAC_Item_Cost,MATCH(1,(I$1=WAC_District)*('Blend Sheet'!$AN$4=WAC_IIN),0))*'Blend Sheet'!$AN51,0) + IFERROR(INDEX(WAC_Item_Cost,MATCH(1,(I$1=WAC_District)*('Blend Sheet'!$AO$4=WAC_IIN),0))*'Blend Sheet'!$AO51,0) + IFERROR(INDEX(WAC_Item_Cost,MATCH(1,(I$1=WAC_District)*('Blend Sheet'!$AP$4=WAC_IIN),0))*'Blend Sheet'!$AP51/1000,0)</f>
        <v>181.1011432</v>
      </c>
      <c r="J48" s="245">
        <f t="array" ref="J48">IFERROR(INDEX(WAC_Item_Cost,MATCH(1,(J$1=WAC_District)*('Blend Sheet'!$C$4=WAC_IIN),0))*'Blend Sheet'!$C51/1000,0) + IFERROR(INDEX(WAC_Item_Cost,MATCH(1,(J$1=WAC_District)*('Blend Sheet'!$D$4=WAC_IIN),0))*'Blend Sheet'!$D51/1000,0) + IFERROR(INDEX(WAC_Item_Cost,MATCH(1,(J$1=WAC_District)*('Blend Sheet'!$E$4=WAC_IIN),0))*'Blend Sheet'!$E51/1000,0) + IFERROR(INDEX(WAC_Item_Cost,MATCH(1,(J$1=WAC_District)*('Blend Sheet'!$F$4=WAC_IIN),0))*'Blend Sheet'!$F51/1000,0)  + IFERROR(INDEX(WAC_Item_Cost,MATCH(1,(J$1=WAC_District)*('Blend Sheet'!$G$4=WAC_IIN),0))*'Blend Sheet'!$G51,0) + IFERROR(INDEX(WAC_Item_Cost,MATCH(1,(J$1=WAC_District)*('Blend Sheet'!$H$4=WAC_IIN),0))*'Blend Sheet'!$H51,0)  + IFERROR(INDEX(WAC_Item_Cost,MATCH(1,(J$1=WAC_District)*('Blend Sheet'!$I$4=WAC_IIN),0))*'Blend Sheet'!$I51,0) + IFERROR(INDEX(WAC_Item_Cost,MATCH(1,(J$1=WAC_District)*('Blend Sheet'!$J$4=WAC_IIN),0))*'Blend Sheet'!$J51,0) + IFERROR(INDEX(WAC_Item_Cost,MATCH(1,(J$1=WAC_District)*('Blend Sheet'!$K$4=WAC_IIN),0))*'Blend Sheet'!$K51,0) + IFERROR(INDEX(WAC_Item_Cost,MATCH(1,(J$1=WAC_District)*('Blend Sheet'!$L$4=WAC_IIN),0))*'Blend Sheet'!$L51,0) + IFERROR(INDEX(WAC_Item_Cost,MATCH(1,(J$1=WAC_District)*('Blend Sheet'!$M$4=WAC_IIN),0))*'Blend Sheet'!$M51,0) + IFERROR(INDEX(WAC_Item_Cost,MATCH(1,(J$1=WAC_District)*('Blend Sheet'!$N$4=WAC_IIN),0))*'Blend Sheet'!$N51,0) + IFERROR(INDEX(WAC_Item_Cost,MATCH(1,(J$1=WAC_District)*('Blend Sheet'!$O$4=WAC_IIN),0))*'Blend Sheet'!$O51,0) + IFERROR(INDEX(WAC_Item_Cost,MATCH(1,(J$1=WAC_District)*('Blend Sheet'!$P$4=WAC_IIN),0))*'Blend Sheet'!$P51,0) + IFERROR(INDEX(WAC_Item_Cost,MATCH(1,(J$1=WAC_District)*('Blend Sheet'!$Q$4=WAC_IIN),0))*'Blend Sheet'!$Q51,0) + IFERROR(INDEX(WAC_Item_Cost,MATCH(1,(J$1=WAC_District)*('Blend Sheet'!$R$4=WAC_IIN),0))*'Blend Sheet'!$R51,0) + IFERROR(INDEX(WAC_Item_Cost,MATCH(1,(J$1=WAC_District)*('Blend Sheet'!$S$4=WAC_IIN),0))*'Blend Sheet'!$S51,0) + IFERROR(INDEX(WAC_Item_Cost,MATCH(1,(J$1=WAC_District)*('Blend Sheet'!$T$4=WAC_IIN),0))*'Blend Sheet'!$T51,0) + IFERROR(INDEX(WAC_Item_Cost,MATCH(1,(J$1=WAC_District)*('Blend Sheet'!$U$4=WAC_IIN),0))*'Blend Sheet'!$U51,0) + IFERROR(INDEX(WAC_Item_Cost,MATCH(1,(J$1=WAC_District)*('Blend Sheet'!$V$4=WAC_IIN),0))*'Blend Sheet'!$V51,0) + IFERROR(INDEX(WAC_Item_Cost,MATCH(1,(J$1=WAC_District)*('Blend Sheet'!$W$4=WAC_IIN),0))*'Blend Sheet'!$W51,0) + IFERROR(INDEX(WAC_Item_Cost,MATCH(1,(J$1=WAC_District)*('Blend Sheet'!$X$4=WAC_IIN),0))*'Blend Sheet'!$X51,0) + IFERROR(INDEX(WAC_Item_Cost,MATCH(1,(J$1=WAC_District)*('Blend Sheet'!$Y$4=WAC_IIN),0))*'Blend Sheet'!$Y51,0) + IFERROR(INDEX(WAC_Item_Cost,MATCH(1,(J$1=WAC_District)*('Blend Sheet'!$Z$4=WAC_IIN),0))*'Blend Sheet'!$Z51,0) + IFERROR(INDEX(WAC_Item_Cost,MATCH(1,(J$1=WAC_District)*('Blend Sheet'!$AA$4=WAC_IIN),0))*'Blend Sheet'!$AA51,0) + IFERROR(INDEX(WAC_Item_Cost,MATCH(1,(J$1=WAC_District)*('Blend Sheet'!$AB$4=WAC_IIN),0))*'Blend Sheet'!$AB51,0) + IFERROR(INDEX(WAC_Item_Cost,MATCH(1,(J$1=WAC_District)*('Blend Sheet'!$AC$4=WAC_IIN),0))*'Blend Sheet'!$AC51,0) + IFERROR(INDEX(WAC_Item_Cost,MATCH(1,(J$1=WAC_District)*('Blend Sheet'!$AD$4=WAC_IIN),0))*'Blend Sheet'!$AD51,0) + IFERROR(INDEX(WAC_Item_Cost,MATCH(1,(J$1=WAC_District)*('Blend Sheet'!$AE$4=WAC_IIN),0))*'Blend Sheet'!$AE51,0) + IFERROR(INDEX(WAC_Item_Cost,MATCH(1,(J$1=WAC_District)*('Blend Sheet'!$AF$4=WAC_IIN),0))*'Blend Sheet'!$AF51,0) + IFERROR(INDEX(WAC_Item_Cost,MATCH(1,(J$1=WAC_District)*('Blend Sheet'!$AG$4=WAC_IIN),0))*'Blend Sheet'!$AG51,0) + IFERROR(INDEX(WAC_Item_Cost,MATCH(1,(J$1=WAC_District)*('Blend Sheet'!$AH$4=WAC_IIN),0))*'Blend Sheet'!$AH51,0) + IFERROR(INDEX(WAC_Item_Cost,MATCH(1,(J$1=WAC_District)*('Blend Sheet'!$AI$4=WAC_IIN),0))*'Blend Sheet'!$AI51,0) + IFERROR(INDEX(WAC_Item_Cost,MATCH(1,(J$1=WAC_District)*('Blend Sheet'!$AJ$4=WAC_IIN),0))*'Blend Sheet'!$AJ51,0) + IFERROR(INDEX(WAC_Item_Cost,MATCH(1,(J$1=WAC_District)*('Blend Sheet'!$AK$4=WAC_IIN),0))*'Blend Sheet'!$AK51,0) + IFERROR(INDEX(WAC_Item_Cost,MATCH(1,(J$1=WAC_District)*('Blend Sheet'!$AL$4=WAC_IIN),0))*'Blend Sheet'!$AL51,0) + IFERROR(INDEX(WAC_Item_Cost,MATCH(1,(J$1=WAC_District)*('Blend Sheet'!$AM$4=WAC_IIN),0))*'Blend Sheet'!$AM51,0) + IFERROR(INDEX(WAC_Item_Cost,MATCH(1,(J$1=WAC_District)*('Blend Sheet'!$AN$4=WAC_IIN),0))*'Blend Sheet'!$AN51,0) + IFERROR(INDEX(WAC_Item_Cost,MATCH(1,(J$1=WAC_District)*('Blend Sheet'!$AO$4=WAC_IIN),0))*'Blend Sheet'!$AO51,0) + IFERROR(INDEX(WAC_Item_Cost,MATCH(1,(J$1=WAC_District)*('Blend Sheet'!$AP$4=WAC_IIN),0))*'Blend Sheet'!$AP51/1000,0)</f>
        <v>181.99186019999999</v>
      </c>
      <c r="K48" s="245">
        <f t="array" ref="K48">IFERROR(INDEX(WAC_Item_Cost,MATCH(1,(K$1=WAC_District)*('Blend Sheet'!$C$4=WAC_IIN),0))*'Blend Sheet'!$C51/1000,0) + IFERROR(INDEX(WAC_Item_Cost,MATCH(1,(K$1=WAC_District)*('Blend Sheet'!$D$4=WAC_IIN),0))*'Blend Sheet'!$D51/1000,0) + IFERROR(INDEX(WAC_Item_Cost,MATCH(1,(K$1=WAC_District)*('Blend Sheet'!$E$4=WAC_IIN),0))*'Blend Sheet'!$E51/1000,0) + IFERROR(INDEX(WAC_Item_Cost,MATCH(1,(K$1=WAC_District)*('Blend Sheet'!$F$4=WAC_IIN),0))*'Blend Sheet'!$F51/1000,0)  + IFERROR(INDEX(WAC_Item_Cost,MATCH(1,(K$1=WAC_District)*('Blend Sheet'!$G$4=WAC_IIN),0))*'Blend Sheet'!$G51,0) + IFERROR(INDEX(WAC_Item_Cost,MATCH(1,(K$1=WAC_District)*('Blend Sheet'!$H$4=WAC_IIN),0))*'Blend Sheet'!$H51,0)  + IFERROR(INDEX(WAC_Item_Cost,MATCH(1,(K$1=WAC_District)*('Blend Sheet'!$I$4=WAC_IIN),0))*'Blend Sheet'!$I51,0) + IFERROR(INDEX(WAC_Item_Cost,MATCH(1,(K$1=WAC_District)*('Blend Sheet'!$J$4=WAC_IIN),0))*'Blend Sheet'!$J51,0) + IFERROR(INDEX(WAC_Item_Cost,MATCH(1,(K$1=WAC_District)*('Blend Sheet'!$K$4=WAC_IIN),0))*'Blend Sheet'!$K51,0) + IFERROR(INDEX(WAC_Item_Cost,MATCH(1,(K$1=WAC_District)*('Blend Sheet'!$L$4=WAC_IIN),0))*'Blend Sheet'!$L51,0) + IFERROR(INDEX(WAC_Item_Cost,MATCH(1,(K$1=WAC_District)*('Blend Sheet'!$M$4=WAC_IIN),0))*'Blend Sheet'!$M51,0) + IFERROR(INDEX(WAC_Item_Cost,MATCH(1,(K$1=WAC_District)*('Blend Sheet'!$N$4=WAC_IIN),0))*'Blend Sheet'!$N51,0) + IFERROR(INDEX(WAC_Item_Cost,MATCH(1,(K$1=WAC_District)*('Blend Sheet'!$O$4=WAC_IIN),0))*'Blend Sheet'!$O51,0) + IFERROR(INDEX(WAC_Item_Cost,MATCH(1,(K$1=WAC_District)*('Blend Sheet'!$P$4=WAC_IIN),0))*'Blend Sheet'!$P51,0) + IFERROR(INDEX(WAC_Item_Cost,MATCH(1,(K$1=WAC_District)*('Blend Sheet'!$Q$4=WAC_IIN),0))*'Blend Sheet'!$Q51,0) + IFERROR(INDEX(WAC_Item_Cost,MATCH(1,(K$1=WAC_District)*('Blend Sheet'!$R$4=WAC_IIN),0))*'Blend Sheet'!$R51,0) + IFERROR(INDEX(WAC_Item_Cost,MATCH(1,(K$1=WAC_District)*('Blend Sheet'!$S$4=WAC_IIN),0))*'Blend Sheet'!$S51,0) + IFERROR(INDEX(WAC_Item_Cost,MATCH(1,(K$1=WAC_District)*('Blend Sheet'!$T$4=WAC_IIN),0))*'Blend Sheet'!$T51,0) + IFERROR(INDEX(WAC_Item_Cost,MATCH(1,(K$1=WAC_District)*('Blend Sheet'!$U$4=WAC_IIN),0))*'Blend Sheet'!$U51,0) + IFERROR(INDEX(WAC_Item_Cost,MATCH(1,(K$1=WAC_District)*('Blend Sheet'!$V$4=WAC_IIN),0))*'Blend Sheet'!$V51,0) + IFERROR(INDEX(WAC_Item_Cost,MATCH(1,(K$1=WAC_District)*('Blend Sheet'!$W$4=WAC_IIN),0))*'Blend Sheet'!$W51,0) + IFERROR(INDEX(WAC_Item_Cost,MATCH(1,(K$1=WAC_District)*('Blend Sheet'!$X$4=WAC_IIN),0))*'Blend Sheet'!$X51,0) + IFERROR(INDEX(WAC_Item_Cost,MATCH(1,(K$1=WAC_District)*('Blend Sheet'!$Y$4=WAC_IIN),0))*'Blend Sheet'!$Y51,0) + IFERROR(INDEX(WAC_Item_Cost,MATCH(1,(K$1=WAC_District)*('Blend Sheet'!$Z$4=WAC_IIN),0))*'Blend Sheet'!$Z51,0) + IFERROR(INDEX(WAC_Item_Cost,MATCH(1,(K$1=WAC_District)*('Blend Sheet'!$AA$4=WAC_IIN),0))*'Blend Sheet'!$AA51,0) + IFERROR(INDEX(WAC_Item_Cost,MATCH(1,(K$1=WAC_District)*('Blend Sheet'!$AB$4=WAC_IIN),0))*'Blend Sheet'!$AB51,0) + IFERROR(INDEX(WAC_Item_Cost,MATCH(1,(K$1=WAC_District)*('Blend Sheet'!$AC$4=WAC_IIN),0))*'Blend Sheet'!$AC51,0) + IFERROR(INDEX(WAC_Item_Cost,MATCH(1,(K$1=WAC_District)*('Blend Sheet'!$AD$4=WAC_IIN),0))*'Blend Sheet'!$AD51,0) + IFERROR(INDEX(WAC_Item_Cost,MATCH(1,(K$1=WAC_District)*('Blend Sheet'!$AE$4=WAC_IIN),0))*'Blend Sheet'!$AE51,0) + IFERROR(INDEX(WAC_Item_Cost,MATCH(1,(K$1=WAC_District)*('Blend Sheet'!$AF$4=WAC_IIN),0))*'Blend Sheet'!$AF51,0) + IFERROR(INDEX(WAC_Item_Cost,MATCH(1,(K$1=WAC_District)*('Blend Sheet'!$AG$4=WAC_IIN),0))*'Blend Sheet'!$AG51,0) + IFERROR(INDEX(WAC_Item_Cost,MATCH(1,(K$1=WAC_District)*('Blend Sheet'!$AH$4=WAC_IIN),0))*'Blend Sheet'!$AH51,0) + IFERROR(INDEX(WAC_Item_Cost,MATCH(1,(K$1=WAC_District)*('Blend Sheet'!$AI$4=WAC_IIN),0))*'Blend Sheet'!$AI51,0) + IFERROR(INDEX(WAC_Item_Cost,MATCH(1,(K$1=WAC_District)*('Blend Sheet'!$AJ$4=WAC_IIN),0))*'Blend Sheet'!$AJ51,0) + IFERROR(INDEX(WAC_Item_Cost,MATCH(1,(K$1=WAC_District)*('Blend Sheet'!$AK$4=WAC_IIN),0))*'Blend Sheet'!$AK51,0) + IFERROR(INDEX(WAC_Item_Cost,MATCH(1,(K$1=WAC_District)*('Blend Sheet'!$AL$4=WAC_IIN),0))*'Blend Sheet'!$AL51,0) + IFERROR(INDEX(WAC_Item_Cost,MATCH(1,(K$1=WAC_District)*('Blend Sheet'!$AM$4=WAC_IIN),0))*'Blend Sheet'!$AM51,0) + IFERROR(INDEX(WAC_Item_Cost,MATCH(1,(K$1=WAC_District)*('Blend Sheet'!$AN$4=WAC_IIN),0))*'Blend Sheet'!$AN51,0) + IFERROR(INDEX(WAC_Item_Cost,MATCH(1,(K$1=WAC_District)*('Blend Sheet'!$AO$4=WAC_IIN),0))*'Blend Sheet'!$AO51,0) + IFERROR(INDEX(WAC_Item_Cost,MATCH(1,(K$1=WAC_District)*('Blend Sheet'!$AP$4=WAC_IIN),0))*'Blend Sheet'!$AP51/1000,0)</f>
        <v>26.230349999999998</v>
      </c>
      <c r="L48" s="245">
        <f t="array" ref="L48">IFERROR(INDEX(WAC_Item_Cost,MATCH(1,(L$1=WAC_District)*('Blend Sheet'!$C$4=WAC_IIN),0))*'Blend Sheet'!$C51/1000,0) + IFERROR(INDEX(WAC_Item_Cost,MATCH(1,(L$1=WAC_District)*('Blend Sheet'!$D$4=WAC_IIN),0))*'Blend Sheet'!$D51/1000,0) + IFERROR(INDEX(WAC_Item_Cost,MATCH(1,(L$1=WAC_District)*('Blend Sheet'!$E$4=WAC_IIN),0))*'Blend Sheet'!$E51/1000,0) + IFERROR(INDEX(WAC_Item_Cost,MATCH(1,(L$1=WAC_District)*('Blend Sheet'!$F$4=WAC_IIN),0))*'Blend Sheet'!$F51/1000,0)  + IFERROR(INDEX(WAC_Item_Cost,MATCH(1,(L$1=WAC_District)*('Blend Sheet'!$G$4=WAC_IIN),0))*'Blend Sheet'!$G51,0) + IFERROR(INDEX(WAC_Item_Cost,MATCH(1,(L$1=WAC_District)*('Blend Sheet'!$H$4=WAC_IIN),0))*'Blend Sheet'!$H51,0)  + IFERROR(INDEX(WAC_Item_Cost,MATCH(1,(L$1=WAC_District)*('Blend Sheet'!$I$4=WAC_IIN),0))*'Blend Sheet'!$I51,0) + IFERROR(INDEX(WAC_Item_Cost,MATCH(1,(L$1=WAC_District)*('Blend Sheet'!$J$4=WAC_IIN),0))*'Blend Sheet'!$J51,0) + IFERROR(INDEX(WAC_Item_Cost,MATCH(1,(L$1=WAC_District)*('Blend Sheet'!$K$4=WAC_IIN),0))*'Blend Sheet'!$K51,0) + IFERROR(INDEX(WAC_Item_Cost,MATCH(1,(L$1=WAC_District)*('Blend Sheet'!$L$4=WAC_IIN),0))*'Blend Sheet'!$L51,0) + IFERROR(INDEX(WAC_Item_Cost,MATCH(1,(L$1=WAC_District)*('Blend Sheet'!$M$4=WAC_IIN),0))*'Blend Sheet'!$M51,0) + IFERROR(INDEX(WAC_Item_Cost,MATCH(1,(L$1=WAC_District)*('Blend Sheet'!$N$4=WAC_IIN),0))*'Blend Sheet'!$N51,0) + IFERROR(INDEX(WAC_Item_Cost,MATCH(1,(L$1=WAC_District)*('Blend Sheet'!$O$4=WAC_IIN),0))*'Blend Sheet'!$O51,0) + IFERROR(INDEX(WAC_Item_Cost,MATCH(1,(L$1=WAC_District)*('Blend Sheet'!$P$4=WAC_IIN),0))*'Blend Sheet'!$P51,0) + IFERROR(INDEX(WAC_Item_Cost,MATCH(1,(L$1=WAC_District)*('Blend Sheet'!$Q$4=WAC_IIN),0))*'Blend Sheet'!$Q51,0) + IFERROR(INDEX(WAC_Item_Cost,MATCH(1,(L$1=WAC_District)*('Blend Sheet'!$R$4=WAC_IIN),0))*'Blend Sheet'!$R51,0) + IFERROR(INDEX(WAC_Item_Cost,MATCH(1,(L$1=WAC_District)*('Blend Sheet'!$S$4=WAC_IIN),0))*'Blend Sheet'!$S51,0) + IFERROR(INDEX(WAC_Item_Cost,MATCH(1,(L$1=WAC_District)*('Blend Sheet'!$T$4=WAC_IIN),0))*'Blend Sheet'!$T51,0) + IFERROR(INDEX(WAC_Item_Cost,MATCH(1,(L$1=WAC_District)*('Blend Sheet'!$U$4=WAC_IIN),0))*'Blend Sheet'!$U51,0) + IFERROR(INDEX(WAC_Item_Cost,MATCH(1,(L$1=WAC_District)*('Blend Sheet'!$V$4=WAC_IIN),0))*'Blend Sheet'!$V51,0) + IFERROR(INDEX(WAC_Item_Cost,MATCH(1,(L$1=WAC_District)*('Blend Sheet'!$W$4=WAC_IIN),0))*'Blend Sheet'!$W51,0) + IFERROR(INDEX(WAC_Item_Cost,MATCH(1,(L$1=WAC_District)*('Blend Sheet'!$X$4=WAC_IIN),0))*'Blend Sheet'!$X51,0) + IFERROR(INDEX(WAC_Item_Cost,MATCH(1,(L$1=WAC_District)*('Blend Sheet'!$Y$4=WAC_IIN),0))*'Blend Sheet'!$Y51,0) + IFERROR(INDEX(WAC_Item_Cost,MATCH(1,(L$1=WAC_District)*('Blend Sheet'!$Z$4=WAC_IIN),0))*'Blend Sheet'!$Z51,0) + IFERROR(INDEX(WAC_Item_Cost,MATCH(1,(L$1=WAC_District)*('Blend Sheet'!$AA$4=WAC_IIN),0))*'Blend Sheet'!$AA51,0) + IFERROR(INDEX(WAC_Item_Cost,MATCH(1,(L$1=WAC_District)*('Blend Sheet'!$AB$4=WAC_IIN),0))*'Blend Sheet'!$AB51,0) + IFERROR(INDEX(WAC_Item_Cost,MATCH(1,(L$1=WAC_District)*('Blend Sheet'!$AC$4=WAC_IIN),0))*'Blend Sheet'!$AC51,0) + IFERROR(INDEX(WAC_Item_Cost,MATCH(1,(L$1=WAC_District)*('Blend Sheet'!$AD$4=WAC_IIN),0))*'Blend Sheet'!$AD51,0) + IFERROR(INDEX(WAC_Item_Cost,MATCH(1,(L$1=WAC_District)*('Blend Sheet'!$AE$4=WAC_IIN),0))*'Blend Sheet'!$AE51,0) + IFERROR(INDEX(WAC_Item_Cost,MATCH(1,(L$1=WAC_District)*('Blend Sheet'!$AF$4=WAC_IIN),0))*'Blend Sheet'!$AF51,0) + IFERROR(INDEX(WAC_Item_Cost,MATCH(1,(L$1=WAC_District)*('Blend Sheet'!$AG$4=WAC_IIN),0))*'Blend Sheet'!$AG51,0) + IFERROR(INDEX(WAC_Item_Cost,MATCH(1,(L$1=WAC_District)*('Blend Sheet'!$AH$4=WAC_IIN),0))*'Blend Sheet'!$AH51,0) + IFERROR(INDEX(WAC_Item_Cost,MATCH(1,(L$1=WAC_District)*('Blend Sheet'!$AI$4=WAC_IIN),0))*'Blend Sheet'!$AI51,0) + IFERROR(INDEX(WAC_Item_Cost,MATCH(1,(L$1=WAC_District)*('Blend Sheet'!$AJ$4=WAC_IIN),0))*'Blend Sheet'!$AJ51,0) + IFERROR(INDEX(WAC_Item_Cost,MATCH(1,(L$1=WAC_District)*('Blend Sheet'!$AK$4=WAC_IIN),0))*'Blend Sheet'!$AK51,0) + IFERROR(INDEX(WAC_Item_Cost,MATCH(1,(L$1=WAC_District)*('Blend Sheet'!$AL$4=WAC_IIN),0))*'Blend Sheet'!$AL51,0) + IFERROR(INDEX(WAC_Item_Cost,MATCH(1,(L$1=WAC_District)*('Blend Sheet'!$AM$4=WAC_IIN),0))*'Blend Sheet'!$AM51,0) + IFERROR(INDEX(WAC_Item_Cost,MATCH(1,(L$1=WAC_District)*('Blend Sheet'!$AN$4=WAC_IIN),0))*'Blend Sheet'!$AN51,0) + IFERROR(INDEX(WAC_Item_Cost,MATCH(1,(L$1=WAC_District)*('Blend Sheet'!$AO$4=WAC_IIN),0))*'Blend Sheet'!$AO51,0) + IFERROR(INDEX(WAC_Item_Cost,MATCH(1,(L$1=WAC_District)*('Blend Sheet'!$AP$4=WAC_IIN),0))*'Blend Sheet'!$AP51/1000,0)</f>
        <v>26.266469000000001</v>
      </c>
    </row>
    <row r="49" spans="1:12" x14ac:dyDescent="0.25">
      <c r="A49" t="str">
        <f>'Blend Sheet'!A52</f>
        <v>LCS 1600</v>
      </c>
      <c r="B49" s="245">
        <f t="array" ref="B49">IFERROR(INDEX(WAC_Item_Cost,MATCH(1,(B$1=WAC_District)*('Blend Sheet'!$C$4=WAC_IIN),0))*'Blend Sheet'!$C52/1000,0) + IFERROR(INDEX(WAC_Item_Cost,MATCH(1,(B$1=WAC_District)*('Blend Sheet'!$D$4=WAC_IIN),0))*'Blend Sheet'!$D52/1000,0) + IFERROR(INDEX(WAC_Item_Cost,MATCH(1,(B$1=WAC_District)*('Blend Sheet'!$E$4=WAC_IIN),0))*'Blend Sheet'!$E52/1000,0) + IFERROR(INDEX(WAC_Item_Cost,MATCH(1,(B$1=WAC_District)*('Blend Sheet'!$F$4=WAC_IIN),0))*'Blend Sheet'!$F52/1000,0)  + IFERROR(INDEX(WAC_Item_Cost,MATCH(1,(B$1=WAC_District)*('Blend Sheet'!$G$4=WAC_IIN),0))*'Blend Sheet'!$G52,0) + IFERROR(INDEX(WAC_Item_Cost,MATCH(1,(B$1=WAC_District)*('Blend Sheet'!$H$4=WAC_IIN),0))*'Blend Sheet'!$H52,0)  + IFERROR(INDEX(WAC_Item_Cost,MATCH(1,(B$1=WAC_District)*('Blend Sheet'!$I$4=WAC_IIN),0))*'Blend Sheet'!$I52,0) + IFERROR(INDEX(WAC_Item_Cost,MATCH(1,(B$1=WAC_District)*('Blend Sheet'!$J$4=WAC_IIN),0))*'Blend Sheet'!$J52,0) + IFERROR(INDEX(WAC_Item_Cost,MATCH(1,(B$1=WAC_District)*('Blend Sheet'!$K$4=WAC_IIN),0))*'Blend Sheet'!$K52,0) + IFERROR(INDEX(WAC_Item_Cost,MATCH(1,(B$1=WAC_District)*('Blend Sheet'!$L$4=WAC_IIN),0))*'Blend Sheet'!$L52,0) + IFERROR(INDEX(WAC_Item_Cost,MATCH(1,(B$1=WAC_District)*('Blend Sheet'!$M$4=WAC_IIN),0))*'Blend Sheet'!$M52,0) + IFERROR(INDEX(WAC_Item_Cost,MATCH(1,(B$1=WAC_District)*('Blend Sheet'!$N$4=WAC_IIN),0))*'Blend Sheet'!$N52,0) + IFERROR(INDEX(WAC_Item_Cost,MATCH(1,(B$1=WAC_District)*('Blend Sheet'!$O$4=WAC_IIN),0))*'Blend Sheet'!$O52,0) + IFERROR(INDEX(WAC_Item_Cost,MATCH(1,(B$1=WAC_District)*('Blend Sheet'!$P$4=WAC_IIN),0))*'Blend Sheet'!$P52,0) + IFERROR(INDEX(WAC_Item_Cost,MATCH(1,(B$1=WAC_District)*('Blend Sheet'!$Q$4=WAC_IIN),0))*'Blend Sheet'!$Q52,0) + IFERROR(INDEX(WAC_Item_Cost,MATCH(1,(B$1=WAC_District)*('Blend Sheet'!$R$4=WAC_IIN),0))*'Blend Sheet'!$R52,0) + IFERROR(INDEX(WAC_Item_Cost,MATCH(1,(B$1=WAC_District)*('Blend Sheet'!$S$4=WAC_IIN),0))*'Blend Sheet'!$S52,0) + IFERROR(INDEX(WAC_Item_Cost,MATCH(1,(B$1=WAC_District)*('Blend Sheet'!$T$4=WAC_IIN),0))*'Blend Sheet'!$T52,0) + IFERROR(INDEX(WAC_Item_Cost,MATCH(1,(B$1=WAC_District)*('Blend Sheet'!$U$4=WAC_IIN),0))*'Blend Sheet'!$U52,0) + IFERROR(INDEX(WAC_Item_Cost,MATCH(1,(B$1=WAC_District)*('Blend Sheet'!$V$4=WAC_IIN),0))*'Blend Sheet'!$V52,0) + IFERROR(INDEX(WAC_Item_Cost,MATCH(1,(B$1=WAC_District)*('Blend Sheet'!$W$4=WAC_IIN),0))*'Blend Sheet'!$W52,0) + IFERROR(INDEX(WAC_Item_Cost,MATCH(1,(B$1=WAC_District)*('Blend Sheet'!$X$4=WAC_IIN),0))*'Blend Sheet'!$X52,0) + IFERROR(INDEX(WAC_Item_Cost,MATCH(1,(B$1=WAC_District)*('Blend Sheet'!$Y$4=WAC_IIN),0))*'Blend Sheet'!$Y52,0) + IFERROR(INDEX(WAC_Item_Cost,MATCH(1,(B$1=WAC_District)*('Blend Sheet'!$Z$4=WAC_IIN),0))*'Blend Sheet'!$Z52,0) + IFERROR(INDEX(WAC_Item_Cost,MATCH(1,(B$1=WAC_District)*('Blend Sheet'!$AA$4=WAC_IIN),0))*'Blend Sheet'!$AA52,0) + IFERROR(INDEX(WAC_Item_Cost,MATCH(1,(B$1=WAC_District)*('Blend Sheet'!$AB$4=WAC_IIN),0))*'Blend Sheet'!$AB52,0) + IFERROR(INDEX(WAC_Item_Cost,MATCH(1,(B$1=WAC_District)*('Blend Sheet'!$AC$4=WAC_IIN),0))*'Blend Sheet'!$AC52,0) + IFERROR(INDEX(WAC_Item_Cost,MATCH(1,(B$1=WAC_District)*('Blend Sheet'!$AD$4=WAC_IIN),0))*'Blend Sheet'!$AD52,0) + IFERROR(INDEX(WAC_Item_Cost,MATCH(1,(B$1=WAC_District)*('Blend Sheet'!$AE$4=WAC_IIN),0))*'Blend Sheet'!$AE52,0) + IFERROR(INDEX(WAC_Item_Cost,MATCH(1,(B$1=WAC_District)*('Blend Sheet'!$AF$4=WAC_IIN),0))*'Blend Sheet'!$AF52,0) + IFERROR(INDEX(WAC_Item_Cost,MATCH(1,(B$1=WAC_District)*('Blend Sheet'!$AG$4=WAC_IIN),0))*'Blend Sheet'!$AG52,0) + IFERROR(INDEX(WAC_Item_Cost,MATCH(1,(B$1=WAC_District)*('Blend Sheet'!$AH$4=WAC_IIN),0))*'Blend Sheet'!$AH52,0) + IFERROR(INDEX(WAC_Item_Cost,MATCH(1,(B$1=WAC_District)*('Blend Sheet'!$AI$4=WAC_IIN),0))*'Blend Sheet'!$AI52,0) + IFERROR(INDEX(WAC_Item_Cost,MATCH(1,(B$1=WAC_District)*('Blend Sheet'!$AJ$4=WAC_IIN),0))*'Blend Sheet'!$AJ52,0) + IFERROR(INDEX(WAC_Item_Cost,MATCH(1,(B$1=WAC_District)*('Blend Sheet'!$AK$4=WAC_IIN),0))*'Blend Sheet'!$AK52,0) + IFERROR(INDEX(WAC_Item_Cost,MATCH(1,(B$1=WAC_District)*('Blend Sheet'!$AL$4=WAC_IIN),0))*'Blend Sheet'!$AL52,0) + IFERROR(INDEX(WAC_Item_Cost,MATCH(1,(B$1=WAC_District)*('Blend Sheet'!$AM$4=WAC_IIN),0))*'Blend Sheet'!$AM52,0) + IFERROR(INDEX(WAC_Item_Cost,MATCH(1,(B$1=WAC_District)*('Blend Sheet'!$AN$4=WAC_IIN),0))*'Blend Sheet'!$AN52,0) + IFERROR(INDEX(WAC_Item_Cost,MATCH(1,(B$1=WAC_District)*('Blend Sheet'!$AO$4=WAC_IIN),0))*'Blend Sheet'!$AO52,0) + IFERROR(INDEX(WAC_Item_Cost,MATCH(1,(B$1=WAC_District)*('Blend Sheet'!$AP$4=WAC_IIN),0))*'Blend Sheet'!$AP52/1000,0)</f>
        <v>156.31187462099999</v>
      </c>
      <c r="C49" s="245">
        <f t="array" ref="C49">IFERROR(INDEX(WAC_Item_Cost,MATCH(1,(C$1=WAC_District)*('Blend Sheet'!$C$4=WAC_IIN),0))*'Blend Sheet'!$C52/1000,0) + IFERROR(INDEX(WAC_Item_Cost,MATCH(1,(C$1=WAC_District)*('Blend Sheet'!$D$4=WAC_IIN),0))*'Blend Sheet'!$D52/1000,0) + IFERROR(INDEX(WAC_Item_Cost,MATCH(1,(C$1=WAC_District)*('Blend Sheet'!$E$4=WAC_IIN),0))*'Blend Sheet'!$E52/1000,0) + IFERROR(INDEX(WAC_Item_Cost,MATCH(1,(C$1=WAC_District)*('Blend Sheet'!$F$4=WAC_IIN),0))*'Blend Sheet'!$F52/1000,0)  + IFERROR(INDEX(WAC_Item_Cost,MATCH(1,(C$1=WAC_District)*('Blend Sheet'!$G$4=WAC_IIN),0))*'Blend Sheet'!$G52,0) + IFERROR(INDEX(WAC_Item_Cost,MATCH(1,(C$1=WAC_District)*('Blend Sheet'!$H$4=WAC_IIN),0))*'Blend Sheet'!$H52,0)  + IFERROR(INDEX(WAC_Item_Cost,MATCH(1,(C$1=WAC_District)*('Blend Sheet'!$I$4=WAC_IIN),0))*'Blend Sheet'!$I52,0) + IFERROR(INDEX(WAC_Item_Cost,MATCH(1,(C$1=WAC_District)*('Blend Sheet'!$J$4=WAC_IIN),0))*'Blend Sheet'!$J52,0) + IFERROR(INDEX(WAC_Item_Cost,MATCH(1,(C$1=WAC_District)*('Blend Sheet'!$K$4=WAC_IIN),0))*'Blend Sheet'!$K52,0) + IFERROR(INDEX(WAC_Item_Cost,MATCH(1,(C$1=WAC_District)*('Blend Sheet'!$L$4=WAC_IIN),0))*'Blend Sheet'!$L52,0) + IFERROR(INDEX(WAC_Item_Cost,MATCH(1,(C$1=WAC_District)*('Blend Sheet'!$M$4=WAC_IIN),0))*'Blend Sheet'!$M52,0) + IFERROR(INDEX(WAC_Item_Cost,MATCH(1,(C$1=WAC_District)*('Blend Sheet'!$N$4=WAC_IIN),0))*'Blend Sheet'!$N52,0) + IFERROR(INDEX(WAC_Item_Cost,MATCH(1,(C$1=WAC_District)*('Blend Sheet'!$O$4=WAC_IIN),0))*'Blend Sheet'!$O52,0) + IFERROR(INDEX(WAC_Item_Cost,MATCH(1,(C$1=WAC_District)*('Blend Sheet'!$P$4=WAC_IIN),0))*'Blend Sheet'!$P52,0) + IFERROR(INDEX(WAC_Item_Cost,MATCH(1,(C$1=WAC_District)*('Blend Sheet'!$Q$4=WAC_IIN),0))*'Blend Sheet'!$Q52,0) + IFERROR(INDEX(WAC_Item_Cost,MATCH(1,(C$1=WAC_District)*('Blend Sheet'!$R$4=WAC_IIN),0))*'Blend Sheet'!$R52,0) + IFERROR(INDEX(WAC_Item_Cost,MATCH(1,(C$1=WAC_District)*('Blend Sheet'!$S$4=WAC_IIN),0))*'Blend Sheet'!$S52,0) + IFERROR(INDEX(WAC_Item_Cost,MATCH(1,(C$1=WAC_District)*('Blend Sheet'!$T$4=WAC_IIN),0))*'Blend Sheet'!$T52,0) + IFERROR(INDEX(WAC_Item_Cost,MATCH(1,(C$1=WAC_District)*('Blend Sheet'!$U$4=WAC_IIN),0))*'Blend Sheet'!$U52,0) + IFERROR(INDEX(WAC_Item_Cost,MATCH(1,(C$1=WAC_District)*('Blend Sheet'!$V$4=WAC_IIN),0))*'Blend Sheet'!$V52,0) + IFERROR(INDEX(WAC_Item_Cost,MATCH(1,(C$1=WAC_District)*('Blend Sheet'!$W$4=WAC_IIN),0))*'Blend Sheet'!$W52,0) + IFERROR(INDEX(WAC_Item_Cost,MATCH(1,(C$1=WAC_District)*('Blend Sheet'!$X$4=WAC_IIN),0))*'Blend Sheet'!$X52,0) + IFERROR(INDEX(WAC_Item_Cost,MATCH(1,(C$1=WAC_District)*('Blend Sheet'!$Y$4=WAC_IIN),0))*'Blend Sheet'!$Y52,0) + IFERROR(INDEX(WAC_Item_Cost,MATCH(1,(C$1=WAC_District)*('Blend Sheet'!$Z$4=WAC_IIN),0))*'Blend Sheet'!$Z52,0) + IFERROR(INDEX(WAC_Item_Cost,MATCH(1,(C$1=WAC_District)*('Blend Sheet'!$AA$4=WAC_IIN),0))*'Blend Sheet'!$AA52,0) + IFERROR(INDEX(WAC_Item_Cost,MATCH(1,(C$1=WAC_District)*('Blend Sheet'!$AB$4=WAC_IIN),0))*'Blend Sheet'!$AB52,0) + IFERROR(INDEX(WAC_Item_Cost,MATCH(1,(C$1=WAC_District)*('Blend Sheet'!$AC$4=WAC_IIN),0))*'Blend Sheet'!$AC52,0) + IFERROR(INDEX(WAC_Item_Cost,MATCH(1,(C$1=WAC_District)*('Blend Sheet'!$AD$4=WAC_IIN),0))*'Blend Sheet'!$AD52,0) + IFERROR(INDEX(WAC_Item_Cost,MATCH(1,(C$1=WAC_District)*('Blend Sheet'!$AE$4=WAC_IIN),0))*'Blend Sheet'!$AE52,0) + IFERROR(INDEX(WAC_Item_Cost,MATCH(1,(C$1=WAC_District)*('Blend Sheet'!$AF$4=WAC_IIN),0))*'Blend Sheet'!$AF52,0) + IFERROR(INDEX(WAC_Item_Cost,MATCH(1,(C$1=WAC_District)*('Blend Sheet'!$AG$4=WAC_IIN),0))*'Blend Sheet'!$AG52,0) + IFERROR(INDEX(WAC_Item_Cost,MATCH(1,(C$1=WAC_District)*('Blend Sheet'!$AH$4=WAC_IIN),0))*'Blend Sheet'!$AH52,0) + IFERROR(INDEX(WAC_Item_Cost,MATCH(1,(C$1=WAC_District)*('Blend Sheet'!$AI$4=WAC_IIN),0))*'Blend Sheet'!$AI52,0) + IFERROR(INDEX(WAC_Item_Cost,MATCH(1,(C$1=WAC_District)*('Blend Sheet'!$AJ$4=WAC_IIN),0))*'Blend Sheet'!$AJ52,0) + IFERROR(INDEX(WAC_Item_Cost,MATCH(1,(C$1=WAC_District)*('Blend Sheet'!$AK$4=WAC_IIN),0))*'Blend Sheet'!$AK52,0) + IFERROR(INDEX(WAC_Item_Cost,MATCH(1,(C$1=WAC_District)*('Blend Sheet'!$AL$4=WAC_IIN),0))*'Blend Sheet'!$AL52,0) + IFERROR(INDEX(WAC_Item_Cost,MATCH(1,(C$1=WAC_District)*('Blend Sheet'!$AM$4=WAC_IIN),0))*'Blend Sheet'!$AM52,0) + IFERROR(INDEX(WAC_Item_Cost,MATCH(1,(C$1=WAC_District)*('Blend Sheet'!$AN$4=WAC_IIN),0))*'Blend Sheet'!$AN52,0) + IFERROR(INDEX(WAC_Item_Cost,MATCH(1,(C$1=WAC_District)*('Blend Sheet'!$AO$4=WAC_IIN),0))*'Blend Sheet'!$AO52,0) + IFERROR(INDEX(WAC_Item_Cost,MATCH(1,(C$1=WAC_District)*('Blend Sheet'!$AP$4=WAC_IIN),0))*'Blend Sheet'!$AP52/1000,0)</f>
        <v>193.407476323</v>
      </c>
      <c r="D49" s="245">
        <f t="array" ref="D49">IFERROR(INDEX(WAC_Item_Cost,MATCH(1,(D$1=WAC_District)*('Blend Sheet'!$C$4=WAC_IIN),0))*'Blend Sheet'!$C52/1000,0) + IFERROR(INDEX(WAC_Item_Cost,MATCH(1,(D$1=WAC_District)*('Blend Sheet'!$D$4=WAC_IIN),0))*'Blend Sheet'!$D52/1000,0) + IFERROR(INDEX(WAC_Item_Cost,MATCH(1,(D$1=WAC_District)*('Blend Sheet'!$E$4=WAC_IIN),0))*'Blend Sheet'!$E52/1000,0) + IFERROR(INDEX(WAC_Item_Cost,MATCH(1,(D$1=WAC_District)*('Blend Sheet'!$F$4=WAC_IIN),0))*'Blend Sheet'!$F52/1000,0)  + IFERROR(INDEX(WAC_Item_Cost,MATCH(1,(D$1=WAC_District)*('Blend Sheet'!$G$4=WAC_IIN),0))*'Blend Sheet'!$G52,0) + IFERROR(INDEX(WAC_Item_Cost,MATCH(1,(D$1=WAC_District)*('Blend Sheet'!$H$4=WAC_IIN),0))*'Blend Sheet'!$H52,0)  + IFERROR(INDEX(WAC_Item_Cost,MATCH(1,(D$1=WAC_District)*('Blend Sheet'!$I$4=WAC_IIN),0))*'Blend Sheet'!$I52,0) + IFERROR(INDEX(WAC_Item_Cost,MATCH(1,(D$1=WAC_District)*('Blend Sheet'!$J$4=WAC_IIN),0))*'Blend Sheet'!$J52,0) + IFERROR(INDEX(WAC_Item_Cost,MATCH(1,(D$1=WAC_District)*('Blend Sheet'!$K$4=WAC_IIN),0))*'Blend Sheet'!$K52,0) + IFERROR(INDEX(WAC_Item_Cost,MATCH(1,(D$1=WAC_District)*('Blend Sheet'!$L$4=WAC_IIN),0))*'Blend Sheet'!$L52,0) + IFERROR(INDEX(WAC_Item_Cost,MATCH(1,(D$1=WAC_District)*('Blend Sheet'!$M$4=WAC_IIN),0))*'Blend Sheet'!$M52,0) + IFERROR(INDEX(WAC_Item_Cost,MATCH(1,(D$1=WAC_District)*('Blend Sheet'!$N$4=WAC_IIN),0))*'Blend Sheet'!$N52,0) + IFERROR(INDEX(WAC_Item_Cost,MATCH(1,(D$1=WAC_District)*('Blend Sheet'!$O$4=WAC_IIN),0))*'Blend Sheet'!$O52,0) + IFERROR(INDEX(WAC_Item_Cost,MATCH(1,(D$1=WAC_District)*('Blend Sheet'!$P$4=WAC_IIN),0))*'Blend Sheet'!$P52,0) + IFERROR(INDEX(WAC_Item_Cost,MATCH(1,(D$1=WAC_District)*('Blend Sheet'!$Q$4=WAC_IIN),0))*'Blend Sheet'!$Q52,0) + IFERROR(INDEX(WAC_Item_Cost,MATCH(1,(D$1=WAC_District)*('Blend Sheet'!$R$4=WAC_IIN),0))*'Blend Sheet'!$R52,0) + IFERROR(INDEX(WAC_Item_Cost,MATCH(1,(D$1=WAC_District)*('Blend Sheet'!$S$4=WAC_IIN),0))*'Blend Sheet'!$S52,0) + IFERROR(INDEX(WAC_Item_Cost,MATCH(1,(D$1=WAC_District)*('Blend Sheet'!$T$4=WAC_IIN),0))*'Blend Sheet'!$T52,0) + IFERROR(INDEX(WAC_Item_Cost,MATCH(1,(D$1=WAC_District)*('Blend Sheet'!$U$4=WAC_IIN),0))*'Blend Sheet'!$U52,0) + IFERROR(INDEX(WAC_Item_Cost,MATCH(1,(D$1=WAC_District)*('Blend Sheet'!$V$4=WAC_IIN),0))*'Blend Sheet'!$V52,0) + IFERROR(INDEX(WAC_Item_Cost,MATCH(1,(D$1=WAC_District)*('Blend Sheet'!$W$4=WAC_IIN),0))*'Blend Sheet'!$W52,0) + IFERROR(INDEX(WAC_Item_Cost,MATCH(1,(D$1=WAC_District)*('Blend Sheet'!$X$4=WAC_IIN),0))*'Blend Sheet'!$X52,0) + IFERROR(INDEX(WAC_Item_Cost,MATCH(1,(D$1=WAC_District)*('Blend Sheet'!$Y$4=WAC_IIN),0))*'Blend Sheet'!$Y52,0) + IFERROR(INDEX(WAC_Item_Cost,MATCH(1,(D$1=WAC_District)*('Blend Sheet'!$Z$4=WAC_IIN),0))*'Blend Sheet'!$Z52,0) + IFERROR(INDEX(WAC_Item_Cost,MATCH(1,(D$1=WAC_District)*('Blend Sheet'!$AA$4=WAC_IIN),0))*'Blend Sheet'!$AA52,0) + IFERROR(INDEX(WAC_Item_Cost,MATCH(1,(D$1=WAC_District)*('Blend Sheet'!$AB$4=WAC_IIN),0))*'Blend Sheet'!$AB52,0) + IFERROR(INDEX(WAC_Item_Cost,MATCH(1,(D$1=WAC_District)*('Blend Sheet'!$AC$4=WAC_IIN),0))*'Blend Sheet'!$AC52,0) + IFERROR(INDEX(WAC_Item_Cost,MATCH(1,(D$1=WAC_District)*('Blend Sheet'!$AD$4=WAC_IIN),0))*'Blend Sheet'!$AD52,0) + IFERROR(INDEX(WAC_Item_Cost,MATCH(1,(D$1=WAC_District)*('Blend Sheet'!$AE$4=WAC_IIN),0))*'Blend Sheet'!$AE52,0) + IFERROR(INDEX(WAC_Item_Cost,MATCH(1,(D$1=WAC_District)*('Blend Sheet'!$AF$4=WAC_IIN),0))*'Blend Sheet'!$AF52,0) + IFERROR(INDEX(WAC_Item_Cost,MATCH(1,(D$1=WAC_District)*('Blend Sheet'!$AG$4=WAC_IIN),0))*'Blend Sheet'!$AG52,0) + IFERROR(INDEX(WAC_Item_Cost,MATCH(1,(D$1=WAC_District)*('Blend Sheet'!$AH$4=WAC_IIN),0))*'Blend Sheet'!$AH52,0) + IFERROR(INDEX(WAC_Item_Cost,MATCH(1,(D$1=WAC_District)*('Blend Sheet'!$AI$4=WAC_IIN),0))*'Blend Sheet'!$AI52,0) + IFERROR(INDEX(WAC_Item_Cost,MATCH(1,(D$1=WAC_District)*('Blend Sheet'!$AJ$4=WAC_IIN),0))*'Blend Sheet'!$AJ52,0) + IFERROR(INDEX(WAC_Item_Cost,MATCH(1,(D$1=WAC_District)*('Blend Sheet'!$AK$4=WAC_IIN),0))*'Blend Sheet'!$AK52,0) + IFERROR(INDEX(WAC_Item_Cost,MATCH(1,(D$1=WAC_District)*('Blend Sheet'!$AL$4=WAC_IIN),0))*'Blend Sheet'!$AL52,0) + IFERROR(INDEX(WAC_Item_Cost,MATCH(1,(D$1=WAC_District)*('Blend Sheet'!$AM$4=WAC_IIN),0))*'Blend Sheet'!$AM52,0) + IFERROR(INDEX(WAC_Item_Cost,MATCH(1,(D$1=WAC_District)*('Blend Sheet'!$AN$4=WAC_IIN),0))*'Blend Sheet'!$AN52,0) + IFERROR(INDEX(WAC_Item_Cost,MATCH(1,(D$1=WAC_District)*('Blend Sheet'!$AO$4=WAC_IIN),0))*'Blend Sheet'!$AO52,0) + IFERROR(INDEX(WAC_Item_Cost,MATCH(1,(D$1=WAC_District)*('Blend Sheet'!$AP$4=WAC_IIN),0))*'Blend Sheet'!$AP52/1000,0)</f>
        <v>158.30037237599998</v>
      </c>
      <c r="E49" s="245">
        <f t="array" ref="E49">IFERROR(INDEX(WAC_Item_Cost,MATCH(1,(E$1=WAC_District)*('Blend Sheet'!$C$4=WAC_IIN),0))*'Blend Sheet'!$C52/1000,0) + IFERROR(INDEX(WAC_Item_Cost,MATCH(1,(E$1=WAC_District)*('Blend Sheet'!$D$4=WAC_IIN),0))*'Blend Sheet'!$D52/1000,0) + IFERROR(INDEX(WAC_Item_Cost,MATCH(1,(E$1=WAC_District)*('Blend Sheet'!$E$4=WAC_IIN),0))*'Blend Sheet'!$E52/1000,0) + IFERROR(INDEX(WAC_Item_Cost,MATCH(1,(E$1=WAC_District)*('Blend Sheet'!$F$4=WAC_IIN),0))*'Blend Sheet'!$F52/1000,0)  + IFERROR(INDEX(WAC_Item_Cost,MATCH(1,(E$1=WAC_District)*('Blend Sheet'!$G$4=WAC_IIN),0))*'Blend Sheet'!$G52,0) + IFERROR(INDEX(WAC_Item_Cost,MATCH(1,(E$1=WAC_District)*('Blend Sheet'!$H$4=WAC_IIN),0))*'Blend Sheet'!$H52,0)  + IFERROR(INDEX(WAC_Item_Cost,MATCH(1,(E$1=WAC_District)*('Blend Sheet'!$I$4=WAC_IIN),0))*'Blend Sheet'!$I52,0) + IFERROR(INDEX(WAC_Item_Cost,MATCH(1,(E$1=WAC_District)*('Blend Sheet'!$J$4=WAC_IIN),0))*'Blend Sheet'!$J52,0) + IFERROR(INDEX(WAC_Item_Cost,MATCH(1,(E$1=WAC_District)*('Blend Sheet'!$K$4=WAC_IIN),0))*'Blend Sheet'!$K52,0) + IFERROR(INDEX(WAC_Item_Cost,MATCH(1,(E$1=WAC_District)*('Blend Sheet'!$L$4=WAC_IIN),0))*'Blend Sheet'!$L52,0) + IFERROR(INDEX(WAC_Item_Cost,MATCH(1,(E$1=WAC_District)*('Blend Sheet'!$M$4=WAC_IIN),0))*'Blend Sheet'!$M52,0) + IFERROR(INDEX(WAC_Item_Cost,MATCH(1,(E$1=WAC_District)*('Blend Sheet'!$N$4=WAC_IIN),0))*'Blend Sheet'!$N52,0) + IFERROR(INDEX(WAC_Item_Cost,MATCH(1,(E$1=WAC_District)*('Blend Sheet'!$O$4=WAC_IIN),0))*'Blend Sheet'!$O52,0) + IFERROR(INDEX(WAC_Item_Cost,MATCH(1,(E$1=WAC_District)*('Blend Sheet'!$P$4=WAC_IIN),0))*'Blend Sheet'!$P52,0) + IFERROR(INDEX(WAC_Item_Cost,MATCH(1,(E$1=WAC_District)*('Blend Sheet'!$Q$4=WAC_IIN),0))*'Blend Sheet'!$Q52,0) + IFERROR(INDEX(WAC_Item_Cost,MATCH(1,(E$1=WAC_District)*('Blend Sheet'!$R$4=WAC_IIN),0))*'Blend Sheet'!$R52,0) + IFERROR(INDEX(WAC_Item_Cost,MATCH(1,(E$1=WAC_District)*('Blend Sheet'!$S$4=WAC_IIN),0))*'Blend Sheet'!$S52,0) + IFERROR(INDEX(WAC_Item_Cost,MATCH(1,(E$1=WAC_District)*('Blend Sheet'!$T$4=WAC_IIN),0))*'Blend Sheet'!$T52,0) + IFERROR(INDEX(WAC_Item_Cost,MATCH(1,(E$1=WAC_District)*('Blend Sheet'!$U$4=WAC_IIN),0))*'Blend Sheet'!$U52,0) + IFERROR(INDEX(WAC_Item_Cost,MATCH(1,(E$1=WAC_District)*('Blend Sheet'!$V$4=WAC_IIN),0))*'Blend Sheet'!$V52,0) + IFERROR(INDEX(WAC_Item_Cost,MATCH(1,(E$1=WAC_District)*('Blend Sheet'!$W$4=WAC_IIN),0))*'Blend Sheet'!$W52,0) + IFERROR(INDEX(WAC_Item_Cost,MATCH(1,(E$1=WAC_District)*('Blend Sheet'!$X$4=WAC_IIN),0))*'Blend Sheet'!$X52,0) + IFERROR(INDEX(WAC_Item_Cost,MATCH(1,(E$1=WAC_District)*('Blend Sheet'!$Y$4=WAC_IIN),0))*'Blend Sheet'!$Y52,0) + IFERROR(INDEX(WAC_Item_Cost,MATCH(1,(E$1=WAC_District)*('Blend Sheet'!$Z$4=WAC_IIN),0))*'Blend Sheet'!$Z52,0) + IFERROR(INDEX(WAC_Item_Cost,MATCH(1,(E$1=WAC_District)*('Blend Sheet'!$AA$4=WAC_IIN),0))*'Blend Sheet'!$AA52,0) + IFERROR(INDEX(WAC_Item_Cost,MATCH(1,(E$1=WAC_District)*('Blend Sheet'!$AB$4=WAC_IIN),0))*'Blend Sheet'!$AB52,0) + IFERROR(INDEX(WAC_Item_Cost,MATCH(1,(E$1=WAC_District)*('Blend Sheet'!$AC$4=WAC_IIN),0))*'Blend Sheet'!$AC52,0) + IFERROR(INDEX(WAC_Item_Cost,MATCH(1,(E$1=WAC_District)*('Blend Sheet'!$AD$4=WAC_IIN),0))*'Blend Sheet'!$AD52,0) + IFERROR(INDEX(WAC_Item_Cost,MATCH(1,(E$1=WAC_District)*('Blend Sheet'!$AE$4=WAC_IIN),0))*'Blend Sheet'!$AE52,0) + IFERROR(INDEX(WAC_Item_Cost,MATCH(1,(E$1=WAC_District)*('Blend Sheet'!$AF$4=WAC_IIN),0))*'Blend Sheet'!$AF52,0) + IFERROR(INDEX(WAC_Item_Cost,MATCH(1,(E$1=WAC_District)*('Blend Sheet'!$AG$4=WAC_IIN),0))*'Blend Sheet'!$AG52,0) + IFERROR(INDEX(WAC_Item_Cost,MATCH(1,(E$1=WAC_District)*('Blend Sheet'!$AH$4=WAC_IIN),0))*'Blend Sheet'!$AH52,0) + IFERROR(INDEX(WAC_Item_Cost,MATCH(1,(E$1=WAC_District)*('Blend Sheet'!$AI$4=WAC_IIN),0))*'Blend Sheet'!$AI52,0) + IFERROR(INDEX(WAC_Item_Cost,MATCH(1,(E$1=WAC_District)*('Blend Sheet'!$AJ$4=WAC_IIN),0))*'Blend Sheet'!$AJ52,0) + IFERROR(INDEX(WAC_Item_Cost,MATCH(1,(E$1=WAC_District)*('Blend Sheet'!$AK$4=WAC_IIN),0))*'Blend Sheet'!$AK52,0) + IFERROR(INDEX(WAC_Item_Cost,MATCH(1,(E$1=WAC_District)*('Blend Sheet'!$AL$4=WAC_IIN),0))*'Blend Sheet'!$AL52,0) + IFERROR(INDEX(WAC_Item_Cost,MATCH(1,(E$1=WAC_District)*('Blend Sheet'!$AM$4=WAC_IIN),0))*'Blend Sheet'!$AM52,0) + IFERROR(INDEX(WAC_Item_Cost,MATCH(1,(E$1=WAC_District)*('Blend Sheet'!$AN$4=WAC_IIN),0))*'Blend Sheet'!$AN52,0) + IFERROR(INDEX(WAC_Item_Cost,MATCH(1,(E$1=WAC_District)*('Blend Sheet'!$AO$4=WAC_IIN),0))*'Blend Sheet'!$AO52,0) + IFERROR(INDEX(WAC_Item_Cost,MATCH(1,(E$1=WAC_District)*('Blend Sheet'!$AP$4=WAC_IIN),0))*'Blend Sheet'!$AP52/1000,0)</f>
        <v>232.62706951799998</v>
      </c>
      <c r="F49" s="245">
        <f t="array" ref="F49">IFERROR(INDEX(WAC_Item_Cost,MATCH(1,(F$1=WAC_District)*('Blend Sheet'!$C$4=WAC_IIN),0))*'Blend Sheet'!$C52/1000,0) + IFERROR(INDEX(WAC_Item_Cost,MATCH(1,(F$1=WAC_District)*('Blend Sheet'!$D$4=WAC_IIN),0))*'Blend Sheet'!$D52/1000,0) + IFERROR(INDEX(WAC_Item_Cost,MATCH(1,(F$1=WAC_District)*('Blend Sheet'!$E$4=WAC_IIN),0))*'Blend Sheet'!$E52/1000,0) + IFERROR(INDEX(WAC_Item_Cost,MATCH(1,(F$1=WAC_District)*('Blend Sheet'!$F$4=WAC_IIN),0))*'Blend Sheet'!$F52/1000,0)  + IFERROR(INDEX(WAC_Item_Cost,MATCH(1,(F$1=WAC_District)*('Blend Sheet'!$G$4=WAC_IIN),0))*'Blend Sheet'!$G52,0) + IFERROR(INDEX(WAC_Item_Cost,MATCH(1,(F$1=WAC_District)*('Blend Sheet'!$H$4=WAC_IIN),0))*'Blend Sheet'!$H52,0)  + IFERROR(INDEX(WAC_Item_Cost,MATCH(1,(F$1=WAC_District)*('Blend Sheet'!$I$4=WAC_IIN),0))*'Blend Sheet'!$I52,0) + IFERROR(INDEX(WAC_Item_Cost,MATCH(1,(F$1=WAC_District)*('Blend Sheet'!$J$4=WAC_IIN),0))*'Blend Sheet'!$J52,0) + IFERROR(INDEX(WAC_Item_Cost,MATCH(1,(F$1=WAC_District)*('Blend Sheet'!$K$4=WAC_IIN),0))*'Blend Sheet'!$K52,0) + IFERROR(INDEX(WAC_Item_Cost,MATCH(1,(F$1=WAC_District)*('Blend Sheet'!$L$4=WAC_IIN),0))*'Blend Sheet'!$L52,0) + IFERROR(INDEX(WAC_Item_Cost,MATCH(1,(F$1=WAC_District)*('Blend Sheet'!$M$4=WAC_IIN),0))*'Blend Sheet'!$M52,0) + IFERROR(INDEX(WAC_Item_Cost,MATCH(1,(F$1=WAC_District)*('Blend Sheet'!$N$4=WAC_IIN),0))*'Blend Sheet'!$N52,0) + IFERROR(INDEX(WAC_Item_Cost,MATCH(1,(F$1=WAC_District)*('Blend Sheet'!$O$4=WAC_IIN),0))*'Blend Sheet'!$O52,0) + IFERROR(INDEX(WAC_Item_Cost,MATCH(1,(F$1=WAC_District)*('Blend Sheet'!$P$4=WAC_IIN),0))*'Blend Sheet'!$P52,0) + IFERROR(INDEX(WAC_Item_Cost,MATCH(1,(F$1=WAC_District)*('Blend Sheet'!$Q$4=WAC_IIN),0))*'Blend Sheet'!$Q52,0) + IFERROR(INDEX(WAC_Item_Cost,MATCH(1,(F$1=WAC_District)*('Blend Sheet'!$R$4=WAC_IIN),0))*'Blend Sheet'!$R52,0) + IFERROR(INDEX(WAC_Item_Cost,MATCH(1,(F$1=WAC_District)*('Blend Sheet'!$S$4=WAC_IIN),0))*'Blend Sheet'!$S52,0) + IFERROR(INDEX(WAC_Item_Cost,MATCH(1,(F$1=WAC_District)*('Blend Sheet'!$T$4=WAC_IIN),0))*'Blend Sheet'!$T52,0) + IFERROR(INDEX(WAC_Item_Cost,MATCH(1,(F$1=WAC_District)*('Blend Sheet'!$U$4=WAC_IIN),0))*'Blend Sheet'!$U52,0) + IFERROR(INDEX(WAC_Item_Cost,MATCH(1,(F$1=WAC_District)*('Blend Sheet'!$V$4=WAC_IIN),0))*'Blend Sheet'!$V52,0) + IFERROR(INDEX(WAC_Item_Cost,MATCH(1,(F$1=WAC_District)*('Blend Sheet'!$W$4=WAC_IIN),0))*'Blend Sheet'!$W52,0) + IFERROR(INDEX(WAC_Item_Cost,MATCH(1,(F$1=WAC_District)*('Blend Sheet'!$X$4=WAC_IIN),0))*'Blend Sheet'!$X52,0) + IFERROR(INDEX(WAC_Item_Cost,MATCH(1,(F$1=WAC_District)*('Blend Sheet'!$Y$4=WAC_IIN),0))*'Blend Sheet'!$Y52,0) + IFERROR(INDEX(WAC_Item_Cost,MATCH(1,(F$1=WAC_District)*('Blend Sheet'!$Z$4=WAC_IIN),0))*'Blend Sheet'!$Z52,0) + IFERROR(INDEX(WAC_Item_Cost,MATCH(1,(F$1=WAC_District)*('Blend Sheet'!$AA$4=WAC_IIN),0))*'Blend Sheet'!$AA52,0) + IFERROR(INDEX(WAC_Item_Cost,MATCH(1,(F$1=WAC_District)*('Blend Sheet'!$AB$4=WAC_IIN),0))*'Blend Sheet'!$AB52,0) + IFERROR(INDEX(WAC_Item_Cost,MATCH(1,(F$1=WAC_District)*('Blend Sheet'!$AC$4=WAC_IIN),0))*'Blend Sheet'!$AC52,0) + IFERROR(INDEX(WAC_Item_Cost,MATCH(1,(F$1=WAC_District)*('Blend Sheet'!$AD$4=WAC_IIN),0))*'Blend Sheet'!$AD52,0) + IFERROR(INDEX(WAC_Item_Cost,MATCH(1,(F$1=WAC_District)*('Blend Sheet'!$AE$4=WAC_IIN),0))*'Blend Sheet'!$AE52,0) + IFERROR(INDEX(WAC_Item_Cost,MATCH(1,(F$1=WAC_District)*('Blend Sheet'!$AF$4=WAC_IIN),0))*'Blend Sheet'!$AF52,0) + IFERROR(INDEX(WAC_Item_Cost,MATCH(1,(F$1=WAC_District)*('Blend Sheet'!$AG$4=WAC_IIN),0))*'Blend Sheet'!$AG52,0) + IFERROR(INDEX(WAC_Item_Cost,MATCH(1,(F$1=WAC_District)*('Blend Sheet'!$AH$4=WAC_IIN),0))*'Blend Sheet'!$AH52,0) + IFERROR(INDEX(WAC_Item_Cost,MATCH(1,(F$1=WAC_District)*('Blend Sheet'!$AI$4=WAC_IIN),0))*'Blend Sheet'!$AI52,0) + IFERROR(INDEX(WAC_Item_Cost,MATCH(1,(F$1=WAC_District)*('Blend Sheet'!$AJ$4=WAC_IIN),0))*'Blend Sheet'!$AJ52,0) + IFERROR(INDEX(WAC_Item_Cost,MATCH(1,(F$1=WAC_District)*('Blend Sheet'!$AK$4=WAC_IIN),0))*'Blend Sheet'!$AK52,0) + IFERROR(INDEX(WAC_Item_Cost,MATCH(1,(F$1=WAC_District)*('Blend Sheet'!$AL$4=WAC_IIN),0))*'Blend Sheet'!$AL52,0) + IFERROR(INDEX(WAC_Item_Cost,MATCH(1,(F$1=WAC_District)*('Blend Sheet'!$AM$4=WAC_IIN),0))*'Blend Sheet'!$AM52,0) + IFERROR(INDEX(WAC_Item_Cost,MATCH(1,(F$1=WAC_District)*('Blend Sheet'!$AN$4=WAC_IIN),0))*'Blend Sheet'!$AN52,0) + IFERROR(INDEX(WAC_Item_Cost,MATCH(1,(F$1=WAC_District)*('Blend Sheet'!$AO$4=WAC_IIN),0))*'Blend Sheet'!$AO52,0) + IFERROR(INDEX(WAC_Item_Cost,MATCH(1,(F$1=WAC_District)*('Blend Sheet'!$AP$4=WAC_IIN),0))*'Blend Sheet'!$AP52/1000,0)</f>
        <v>205.05624190999995</v>
      </c>
      <c r="G49" s="245">
        <f t="array" ref="G49">IFERROR(INDEX(WAC_Item_Cost,MATCH(1,(G$1=WAC_District)*('Blend Sheet'!$C$4=WAC_IIN),0))*'Blend Sheet'!$C52/1000,0) + IFERROR(INDEX(WAC_Item_Cost,MATCH(1,(G$1=WAC_District)*('Blend Sheet'!$D$4=WAC_IIN),0))*'Blend Sheet'!$D52/1000,0) + IFERROR(INDEX(WAC_Item_Cost,MATCH(1,(G$1=WAC_District)*('Blend Sheet'!$E$4=WAC_IIN),0))*'Blend Sheet'!$E52/1000,0) + IFERROR(INDEX(WAC_Item_Cost,MATCH(1,(G$1=WAC_District)*('Blend Sheet'!$F$4=WAC_IIN),0))*'Blend Sheet'!$F52/1000,0)  + IFERROR(INDEX(WAC_Item_Cost,MATCH(1,(G$1=WAC_District)*('Blend Sheet'!$G$4=WAC_IIN),0))*'Blend Sheet'!$G52,0) + IFERROR(INDEX(WAC_Item_Cost,MATCH(1,(G$1=WAC_District)*('Blend Sheet'!$H$4=WAC_IIN),0))*'Blend Sheet'!$H52,0)  + IFERROR(INDEX(WAC_Item_Cost,MATCH(1,(G$1=WAC_District)*('Blend Sheet'!$I$4=WAC_IIN),0))*'Blend Sheet'!$I52,0) + IFERROR(INDEX(WAC_Item_Cost,MATCH(1,(G$1=WAC_District)*('Blend Sheet'!$J$4=WAC_IIN),0))*'Blend Sheet'!$J52,0) + IFERROR(INDEX(WAC_Item_Cost,MATCH(1,(G$1=WAC_District)*('Blend Sheet'!$K$4=WAC_IIN),0))*'Blend Sheet'!$K52,0) + IFERROR(INDEX(WAC_Item_Cost,MATCH(1,(G$1=WAC_District)*('Blend Sheet'!$L$4=WAC_IIN),0))*'Blend Sheet'!$L52,0) + IFERROR(INDEX(WAC_Item_Cost,MATCH(1,(G$1=WAC_District)*('Blend Sheet'!$M$4=WAC_IIN),0))*'Blend Sheet'!$M52,0) + IFERROR(INDEX(WAC_Item_Cost,MATCH(1,(G$1=WAC_District)*('Blend Sheet'!$N$4=WAC_IIN),0))*'Blend Sheet'!$N52,0) + IFERROR(INDEX(WAC_Item_Cost,MATCH(1,(G$1=WAC_District)*('Blend Sheet'!$O$4=WAC_IIN),0))*'Blend Sheet'!$O52,0) + IFERROR(INDEX(WAC_Item_Cost,MATCH(1,(G$1=WAC_District)*('Blend Sheet'!$P$4=WAC_IIN),0))*'Blend Sheet'!$P52,0) + IFERROR(INDEX(WAC_Item_Cost,MATCH(1,(G$1=WAC_District)*('Blend Sheet'!$Q$4=WAC_IIN),0))*'Blend Sheet'!$Q52,0) + IFERROR(INDEX(WAC_Item_Cost,MATCH(1,(G$1=WAC_District)*('Blend Sheet'!$R$4=WAC_IIN),0))*'Blend Sheet'!$R52,0) + IFERROR(INDEX(WAC_Item_Cost,MATCH(1,(G$1=WAC_District)*('Blend Sheet'!$S$4=WAC_IIN),0))*'Blend Sheet'!$S52,0) + IFERROR(INDEX(WAC_Item_Cost,MATCH(1,(G$1=WAC_District)*('Blend Sheet'!$T$4=WAC_IIN),0))*'Blend Sheet'!$T52,0) + IFERROR(INDEX(WAC_Item_Cost,MATCH(1,(G$1=WAC_District)*('Blend Sheet'!$U$4=WAC_IIN),0))*'Blend Sheet'!$U52,0) + IFERROR(INDEX(WAC_Item_Cost,MATCH(1,(G$1=WAC_District)*('Blend Sheet'!$V$4=WAC_IIN),0))*'Blend Sheet'!$V52,0) + IFERROR(INDEX(WAC_Item_Cost,MATCH(1,(G$1=WAC_District)*('Blend Sheet'!$W$4=WAC_IIN),0))*'Blend Sheet'!$W52,0) + IFERROR(INDEX(WAC_Item_Cost,MATCH(1,(G$1=WAC_District)*('Blend Sheet'!$X$4=WAC_IIN),0))*'Blend Sheet'!$X52,0) + IFERROR(INDEX(WAC_Item_Cost,MATCH(1,(G$1=WAC_District)*('Blend Sheet'!$Y$4=WAC_IIN),0))*'Blend Sheet'!$Y52,0) + IFERROR(INDEX(WAC_Item_Cost,MATCH(1,(G$1=WAC_District)*('Blend Sheet'!$Z$4=WAC_IIN),0))*'Blend Sheet'!$Z52,0) + IFERROR(INDEX(WAC_Item_Cost,MATCH(1,(G$1=WAC_District)*('Blend Sheet'!$AA$4=WAC_IIN),0))*'Blend Sheet'!$AA52,0) + IFERROR(INDEX(WAC_Item_Cost,MATCH(1,(G$1=WAC_District)*('Blend Sheet'!$AB$4=WAC_IIN),0))*'Blend Sheet'!$AB52,0) + IFERROR(INDEX(WAC_Item_Cost,MATCH(1,(G$1=WAC_District)*('Blend Sheet'!$AC$4=WAC_IIN),0))*'Blend Sheet'!$AC52,0) + IFERROR(INDEX(WAC_Item_Cost,MATCH(1,(G$1=WAC_District)*('Blend Sheet'!$AD$4=WAC_IIN),0))*'Blend Sheet'!$AD52,0) + IFERROR(INDEX(WAC_Item_Cost,MATCH(1,(G$1=WAC_District)*('Blend Sheet'!$AE$4=WAC_IIN),0))*'Blend Sheet'!$AE52,0) + IFERROR(INDEX(WAC_Item_Cost,MATCH(1,(G$1=WAC_District)*('Blend Sheet'!$AF$4=WAC_IIN),0))*'Blend Sheet'!$AF52,0) + IFERROR(INDEX(WAC_Item_Cost,MATCH(1,(G$1=WAC_District)*('Blend Sheet'!$AG$4=WAC_IIN),0))*'Blend Sheet'!$AG52,0) + IFERROR(INDEX(WAC_Item_Cost,MATCH(1,(G$1=WAC_District)*('Blend Sheet'!$AH$4=WAC_IIN),0))*'Blend Sheet'!$AH52,0) + IFERROR(INDEX(WAC_Item_Cost,MATCH(1,(G$1=WAC_District)*('Blend Sheet'!$AI$4=WAC_IIN),0))*'Blend Sheet'!$AI52,0) + IFERROR(INDEX(WAC_Item_Cost,MATCH(1,(G$1=WAC_District)*('Blend Sheet'!$AJ$4=WAC_IIN),0))*'Blend Sheet'!$AJ52,0) + IFERROR(INDEX(WAC_Item_Cost,MATCH(1,(G$1=WAC_District)*('Blend Sheet'!$AK$4=WAC_IIN),0))*'Blend Sheet'!$AK52,0) + IFERROR(INDEX(WAC_Item_Cost,MATCH(1,(G$1=WAC_District)*('Blend Sheet'!$AL$4=WAC_IIN),0))*'Blend Sheet'!$AL52,0) + IFERROR(INDEX(WAC_Item_Cost,MATCH(1,(G$1=WAC_District)*('Blend Sheet'!$AM$4=WAC_IIN),0))*'Blend Sheet'!$AM52,0) + IFERROR(INDEX(WAC_Item_Cost,MATCH(1,(G$1=WAC_District)*('Blend Sheet'!$AN$4=WAC_IIN),0))*'Blend Sheet'!$AN52,0) + IFERROR(INDEX(WAC_Item_Cost,MATCH(1,(G$1=WAC_District)*('Blend Sheet'!$AO$4=WAC_IIN),0))*'Blend Sheet'!$AO52,0) + IFERROR(INDEX(WAC_Item_Cost,MATCH(1,(G$1=WAC_District)*('Blend Sheet'!$AP$4=WAC_IIN),0))*'Blend Sheet'!$AP52/1000,0)</f>
        <v>192.49738338899999</v>
      </c>
      <c r="H49" s="245">
        <f t="array" ref="H49">IFERROR(INDEX(WAC_Item_Cost,MATCH(1,(H$1=WAC_District)*('Blend Sheet'!$C$4=WAC_IIN),0))*'Blend Sheet'!$C52/1000,0) + IFERROR(INDEX(WAC_Item_Cost,MATCH(1,(H$1=WAC_District)*('Blend Sheet'!$D$4=WAC_IIN),0))*'Blend Sheet'!$D52/1000,0) + IFERROR(INDEX(WAC_Item_Cost,MATCH(1,(H$1=WAC_District)*('Blend Sheet'!$E$4=WAC_IIN),0))*'Blend Sheet'!$E52/1000,0) + IFERROR(INDEX(WAC_Item_Cost,MATCH(1,(H$1=WAC_District)*('Blend Sheet'!$F$4=WAC_IIN),0))*'Blend Sheet'!$F52/1000,0)  + IFERROR(INDEX(WAC_Item_Cost,MATCH(1,(H$1=WAC_District)*('Blend Sheet'!$G$4=WAC_IIN),0))*'Blend Sheet'!$G52,0) + IFERROR(INDEX(WAC_Item_Cost,MATCH(1,(H$1=WAC_District)*('Blend Sheet'!$H$4=WAC_IIN),0))*'Blend Sheet'!$H52,0)  + IFERROR(INDEX(WAC_Item_Cost,MATCH(1,(H$1=WAC_District)*('Blend Sheet'!$I$4=WAC_IIN),0))*'Blend Sheet'!$I52,0) + IFERROR(INDEX(WAC_Item_Cost,MATCH(1,(H$1=WAC_District)*('Blend Sheet'!$J$4=WAC_IIN),0))*'Blend Sheet'!$J52,0) + IFERROR(INDEX(WAC_Item_Cost,MATCH(1,(H$1=WAC_District)*('Blend Sheet'!$K$4=WAC_IIN),0))*'Blend Sheet'!$K52,0) + IFERROR(INDEX(WAC_Item_Cost,MATCH(1,(H$1=WAC_District)*('Blend Sheet'!$L$4=WAC_IIN),0))*'Blend Sheet'!$L52,0) + IFERROR(INDEX(WAC_Item_Cost,MATCH(1,(H$1=WAC_District)*('Blend Sheet'!$M$4=WAC_IIN),0))*'Blend Sheet'!$M52,0) + IFERROR(INDEX(WAC_Item_Cost,MATCH(1,(H$1=WAC_District)*('Blend Sheet'!$N$4=WAC_IIN),0))*'Blend Sheet'!$N52,0) + IFERROR(INDEX(WAC_Item_Cost,MATCH(1,(H$1=WAC_District)*('Blend Sheet'!$O$4=WAC_IIN),0))*'Blend Sheet'!$O52,0) + IFERROR(INDEX(WAC_Item_Cost,MATCH(1,(H$1=WAC_District)*('Blend Sheet'!$P$4=WAC_IIN),0))*'Blend Sheet'!$P52,0) + IFERROR(INDEX(WAC_Item_Cost,MATCH(1,(H$1=WAC_District)*('Blend Sheet'!$Q$4=WAC_IIN),0))*'Blend Sheet'!$Q52,0) + IFERROR(INDEX(WAC_Item_Cost,MATCH(1,(H$1=WAC_District)*('Blend Sheet'!$R$4=WAC_IIN),0))*'Blend Sheet'!$R52,0) + IFERROR(INDEX(WAC_Item_Cost,MATCH(1,(H$1=WAC_District)*('Blend Sheet'!$S$4=WAC_IIN),0))*'Blend Sheet'!$S52,0) + IFERROR(INDEX(WAC_Item_Cost,MATCH(1,(H$1=WAC_District)*('Blend Sheet'!$T$4=WAC_IIN),0))*'Blend Sheet'!$T52,0) + IFERROR(INDEX(WAC_Item_Cost,MATCH(1,(H$1=WAC_District)*('Blend Sheet'!$U$4=WAC_IIN),0))*'Blend Sheet'!$U52,0) + IFERROR(INDEX(WAC_Item_Cost,MATCH(1,(H$1=WAC_District)*('Blend Sheet'!$V$4=WAC_IIN),0))*'Blend Sheet'!$V52,0) + IFERROR(INDEX(WAC_Item_Cost,MATCH(1,(H$1=WAC_District)*('Blend Sheet'!$W$4=WAC_IIN),0))*'Blend Sheet'!$W52,0) + IFERROR(INDEX(WAC_Item_Cost,MATCH(1,(H$1=WAC_District)*('Blend Sheet'!$X$4=WAC_IIN),0))*'Blend Sheet'!$X52,0) + IFERROR(INDEX(WAC_Item_Cost,MATCH(1,(H$1=WAC_District)*('Blend Sheet'!$Y$4=WAC_IIN),0))*'Blend Sheet'!$Y52,0) + IFERROR(INDEX(WAC_Item_Cost,MATCH(1,(H$1=WAC_District)*('Blend Sheet'!$Z$4=WAC_IIN),0))*'Blend Sheet'!$Z52,0) + IFERROR(INDEX(WAC_Item_Cost,MATCH(1,(H$1=WAC_District)*('Blend Sheet'!$AA$4=WAC_IIN),0))*'Blend Sheet'!$AA52,0) + IFERROR(INDEX(WAC_Item_Cost,MATCH(1,(H$1=WAC_District)*('Blend Sheet'!$AB$4=WAC_IIN),0))*'Blend Sheet'!$AB52,0) + IFERROR(INDEX(WAC_Item_Cost,MATCH(1,(H$1=WAC_District)*('Blend Sheet'!$AC$4=WAC_IIN),0))*'Blend Sheet'!$AC52,0) + IFERROR(INDEX(WAC_Item_Cost,MATCH(1,(H$1=WAC_District)*('Blend Sheet'!$AD$4=WAC_IIN),0))*'Blend Sheet'!$AD52,0) + IFERROR(INDEX(WAC_Item_Cost,MATCH(1,(H$1=WAC_District)*('Blend Sheet'!$AE$4=WAC_IIN),0))*'Blend Sheet'!$AE52,0) + IFERROR(INDEX(WAC_Item_Cost,MATCH(1,(H$1=WAC_District)*('Blend Sheet'!$AF$4=WAC_IIN),0))*'Blend Sheet'!$AF52,0) + IFERROR(INDEX(WAC_Item_Cost,MATCH(1,(H$1=WAC_District)*('Blend Sheet'!$AG$4=WAC_IIN),0))*'Blend Sheet'!$AG52,0) + IFERROR(INDEX(WAC_Item_Cost,MATCH(1,(H$1=WAC_District)*('Blend Sheet'!$AH$4=WAC_IIN),0))*'Blend Sheet'!$AH52,0) + IFERROR(INDEX(WAC_Item_Cost,MATCH(1,(H$1=WAC_District)*('Blend Sheet'!$AI$4=WAC_IIN),0))*'Blend Sheet'!$AI52,0) + IFERROR(INDEX(WAC_Item_Cost,MATCH(1,(H$1=WAC_District)*('Blend Sheet'!$AJ$4=WAC_IIN),0))*'Blend Sheet'!$AJ52,0) + IFERROR(INDEX(WAC_Item_Cost,MATCH(1,(H$1=WAC_District)*('Blend Sheet'!$AK$4=WAC_IIN),0))*'Blend Sheet'!$AK52,0) + IFERROR(INDEX(WAC_Item_Cost,MATCH(1,(H$1=WAC_District)*('Blend Sheet'!$AL$4=WAC_IIN),0))*'Blend Sheet'!$AL52,0) + IFERROR(INDEX(WAC_Item_Cost,MATCH(1,(H$1=WAC_District)*('Blend Sheet'!$AM$4=WAC_IIN),0))*'Blend Sheet'!$AM52,0) + IFERROR(INDEX(WAC_Item_Cost,MATCH(1,(H$1=WAC_District)*('Blend Sheet'!$AN$4=WAC_IIN),0))*'Blend Sheet'!$AN52,0) + IFERROR(INDEX(WAC_Item_Cost,MATCH(1,(H$1=WAC_District)*('Blend Sheet'!$AO$4=WAC_IIN),0))*'Blend Sheet'!$AO52,0) + IFERROR(INDEX(WAC_Item_Cost,MATCH(1,(H$1=WAC_District)*('Blend Sheet'!$AP$4=WAC_IIN),0))*'Blend Sheet'!$AP52/1000,0)</f>
        <v>185.48853319899999</v>
      </c>
      <c r="I49" s="245">
        <f t="array" ref="I49">IFERROR(INDEX(WAC_Item_Cost,MATCH(1,(I$1=WAC_District)*('Blend Sheet'!$C$4=WAC_IIN),0))*'Blend Sheet'!$C52/1000,0) + IFERROR(INDEX(WAC_Item_Cost,MATCH(1,(I$1=WAC_District)*('Blend Sheet'!$D$4=WAC_IIN),0))*'Blend Sheet'!$D52/1000,0) + IFERROR(INDEX(WAC_Item_Cost,MATCH(1,(I$1=WAC_District)*('Blend Sheet'!$E$4=WAC_IIN),0))*'Blend Sheet'!$E52/1000,0) + IFERROR(INDEX(WAC_Item_Cost,MATCH(1,(I$1=WAC_District)*('Blend Sheet'!$F$4=WAC_IIN),0))*'Blend Sheet'!$F52/1000,0)  + IFERROR(INDEX(WAC_Item_Cost,MATCH(1,(I$1=WAC_District)*('Blend Sheet'!$G$4=WAC_IIN),0))*'Blend Sheet'!$G52,0) + IFERROR(INDEX(WAC_Item_Cost,MATCH(1,(I$1=WAC_District)*('Blend Sheet'!$H$4=WAC_IIN),0))*'Blend Sheet'!$H52,0)  + IFERROR(INDEX(WAC_Item_Cost,MATCH(1,(I$1=WAC_District)*('Blend Sheet'!$I$4=WAC_IIN),0))*'Blend Sheet'!$I52,0) + IFERROR(INDEX(WAC_Item_Cost,MATCH(1,(I$1=WAC_District)*('Blend Sheet'!$J$4=WAC_IIN),0))*'Blend Sheet'!$J52,0) + IFERROR(INDEX(WAC_Item_Cost,MATCH(1,(I$1=WAC_District)*('Blend Sheet'!$K$4=WAC_IIN),0))*'Blend Sheet'!$K52,0) + IFERROR(INDEX(WAC_Item_Cost,MATCH(1,(I$1=WAC_District)*('Blend Sheet'!$L$4=WAC_IIN),0))*'Blend Sheet'!$L52,0) + IFERROR(INDEX(WAC_Item_Cost,MATCH(1,(I$1=WAC_District)*('Blend Sheet'!$M$4=WAC_IIN),0))*'Blend Sheet'!$M52,0) + IFERROR(INDEX(WAC_Item_Cost,MATCH(1,(I$1=WAC_District)*('Blend Sheet'!$N$4=WAC_IIN),0))*'Blend Sheet'!$N52,0) + IFERROR(INDEX(WAC_Item_Cost,MATCH(1,(I$1=WAC_District)*('Blend Sheet'!$O$4=WAC_IIN),0))*'Blend Sheet'!$O52,0) + IFERROR(INDEX(WAC_Item_Cost,MATCH(1,(I$1=WAC_District)*('Blend Sheet'!$P$4=WAC_IIN),0))*'Blend Sheet'!$P52,0) + IFERROR(INDEX(WAC_Item_Cost,MATCH(1,(I$1=WAC_District)*('Blend Sheet'!$Q$4=WAC_IIN),0))*'Blend Sheet'!$Q52,0) + IFERROR(INDEX(WAC_Item_Cost,MATCH(1,(I$1=WAC_District)*('Blend Sheet'!$R$4=WAC_IIN),0))*'Blend Sheet'!$R52,0) + IFERROR(INDEX(WAC_Item_Cost,MATCH(1,(I$1=WAC_District)*('Blend Sheet'!$S$4=WAC_IIN),0))*'Blend Sheet'!$S52,0) + IFERROR(INDEX(WAC_Item_Cost,MATCH(1,(I$1=WAC_District)*('Blend Sheet'!$T$4=WAC_IIN),0))*'Blend Sheet'!$T52,0) + IFERROR(INDEX(WAC_Item_Cost,MATCH(1,(I$1=WAC_District)*('Blend Sheet'!$U$4=WAC_IIN),0))*'Blend Sheet'!$U52,0) + IFERROR(INDEX(WAC_Item_Cost,MATCH(1,(I$1=WAC_District)*('Blend Sheet'!$V$4=WAC_IIN),0))*'Blend Sheet'!$V52,0) + IFERROR(INDEX(WAC_Item_Cost,MATCH(1,(I$1=WAC_District)*('Blend Sheet'!$W$4=WAC_IIN),0))*'Blend Sheet'!$W52,0) + IFERROR(INDEX(WAC_Item_Cost,MATCH(1,(I$1=WAC_District)*('Blend Sheet'!$X$4=WAC_IIN),0))*'Blend Sheet'!$X52,0) + IFERROR(INDEX(WAC_Item_Cost,MATCH(1,(I$1=WAC_District)*('Blend Sheet'!$Y$4=WAC_IIN),0))*'Blend Sheet'!$Y52,0) + IFERROR(INDEX(WAC_Item_Cost,MATCH(1,(I$1=WAC_District)*('Blend Sheet'!$Z$4=WAC_IIN),0))*'Blend Sheet'!$Z52,0) + IFERROR(INDEX(WAC_Item_Cost,MATCH(1,(I$1=WAC_District)*('Blend Sheet'!$AA$4=WAC_IIN),0))*'Blend Sheet'!$AA52,0) + IFERROR(INDEX(WAC_Item_Cost,MATCH(1,(I$1=WAC_District)*('Blend Sheet'!$AB$4=WAC_IIN),0))*'Blend Sheet'!$AB52,0) + IFERROR(INDEX(WAC_Item_Cost,MATCH(1,(I$1=WAC_District)*('Blend Sheet'!$AC$4=WAC_IIN),0))*'Blend Sheet'!$AC52,0) + IFERROR(INDEX(WAC_Item_Cost,MATCH(1,(I$1=WAC_District)*('Blend Sheet'!$AD$4=WAC_IIN),0))*'Blend Sheet'!$AD52,0) + IFERROR(INDEX(WAC_Item_Cost,MATCH(1,(I$1=WAC_District)*('Blend Sheet'!$AE$4=WAC_IIN),0))*'Blend Sheet'!$AE52,0) + IFERROR(INDEX(WAC_Item_Cost,MATCH(1,(I$1=WAC_District)*('Blend Sheet'!$AF$4=WAC_IIN),0))*'Blend Sheet'!$AF52,0) + IFERROR(INDEX(WAC_Item_Cost,MATCH(1,(I$1=WAC_District)*('Blend Sheet'!$AG$4=WAC_IIN),0))*'Blend Sheet'!$AG52,0) + IFERROR(INDEX(WAC_Item_Cost,MATCH(1,(I$1=WAC_District)*('Blend Sheet'!$AH$4=WAC_IIN),0))*'Blend Sheet'!$AH52,0) + IFERROR(INDEX(WAC_Item_Cost,MATCH(1,(I$1=WAC_District)*('Blend Sheet'!$AI$4=WAC_IIN),0))*'Blend Sheet'!$AI52,0) + IFERROR(INDEX(WAC_Item_Cost,MATCH(1,(I$1=WAC_District)*('Blend Sheet'!$AJ$4=WAC_IIN),0))*'Blend Sheet'!$AJ52,0) + IFERROR(INDEX(WAC_Item_Cost,MATCH(1,(I$1=WAC_District)*('Blend Sheet'!$AK$4=WAC_IIN),0))*'Blend Sheet'!$AK52,0) + IFERROR(INDEX(WAC_Item_Cost,MATCH(1,(I$1=WAC_District)*('Blend Sheet'!$AL$4=WAC_IIN),0))*'Blend Sheet'!$AL52,0) + IFERROR(INDEX(WAC_Item_Cost,MATCH(1,(I$1=WAC_District)*('Blend Sheet'!$AM$4=WAC_IIN),0))*'Blend Sheet'!$AM52,0) + IFERROR(INDEX(WAC_Item_Cost,MATCH(1,(I$1=WAC_District)*('Blend Sheet'!$AN$4=WAC_IIN),0))*'Blend Sheet'!$AN52,0) + IFERROR(INDEX(WAC_Item_Cost,MATCH(1,(I$1=WAC_District)*('Blend Sheet'!$AO$4=WAC_IIN),0))*'Blend Sheet'!$AO52,0) + IFERROR(INDEX(WAC_Item_Cost,MATCH(1,(I$1=WAC_District)*('Blend Sheet'!$AP$4=WAC_IIN),0))*'Blend Sheet'!$AP52/1000,0)</f>
        <v>193.15602442199997</v>
      </c>
      <c r="J49" s="245">
        <f t="array" ref="J49">IFERROR(INDEX(WAC_Item_Cost,MATCH(1,(J$1=WAC_District)*('Blend Sheet'!$C$4=WAC_IIN),0))*'Blend Sheet'!$C52/1000,0) + IFERROR(INDEX(WAC_Item_Cost,MATCH(1,(J$1=WAC_District)*('Blend Sheet'!$D$4=WAC_IIN),0))*'Blend Sheet'!$D52/1000,0) + IFERROR(INDEX(WAC_Item_Cost,MATCH(1,(J$1=WAC_District)*('Blend Sheet'!$E$4=WAC_IIN),0))*'Blend Sheet'!$E52/1000,0) + IFERROR(INDEX(WAC_Item_Cost,MATCH(1,(J$1=WAC_District)*('Blend Sheet'!$F$4=WAC_IIN),0))*'Blend Sheet'!$F52/1000,0)  + IFERROR(INDEX(WAC_Item_Cost,MATCH(1,(J$1=WAC_District)*('Blend Sheet'!$G$4=WAC_IIN),0))*'Blend Sheet'!$G52,0) + IFERROR(INDEX(WAC_Item_Cost,MATCH(1,(J$1=WAC_District)*('Blend Sheet'!$H$4=WAC_IIN),0))*'Blend Sheet'!$H52,0)  + IFERROR(INDEX(WAC_Item_Cost,MATCH(1,(J$1=WAC_District)*('Blend Sheet'!$I$4=WAC_IIN),0))*'Blend Sheet'!$I52,0) + IFERROR(INDEX(WAC_Item_Cost,MATCH(1,(J$1=WAC_District)*('Blend Sheet'!$J$4=WAC_IIN),0))*'Blend Sheet'!$J52,0) + IFERROR(INDEX(WAC_Item_Cost,MATCH(1,(J$1=WAC_District)*('Blend Sheet'!$K$4=WAC_IIN),0))*'Blend Sheet'!$K52,0) + IFERROR(INDEX(WAC_Item_Cost,MATCH(1,(J$1=WAC_District)*('Blend Sheet'!$L$4=WAC_IIN),0))*'Blend Sheet'!$L52,0) + IFERROR(INDEX(WAC_Item_Cost,MATCH(1,(J$1=WAC_District)*('Blend Sheet'!$M$4=WAC_IIN),0))*'Blend Sheet'!$M52,0) + IFERROR(INDEX(WAC_Item_Cost,MATCH(1,(J$1=WAC_District)*('Blend Sheet'!$N$4=WAC_IIN),0))*'Blend Sheet'!$N52,0) + IFERROR(INDEX(WAC_Item_Cost,MATCH(1,(J$1=WAC_District)*('Blend Sheet'!$O$4=WAC_IIN),0))*'Blend Sheet'!$O52,0) + IFERROR(INDEX(WAC_Item_Cost,MATCH(1,(J$1=WAC_District)*('Blend Sheet'!$P$4=WAC_IIN),0))*'Blend Sheet'!$P52,0) + IFERROR(INDEX(WAC_Item_Cost,MATCH(1,(J$1=WAC_District)*('Blend Sheet'!$Q$4=WAC_IIN),0))*'Blend Sheet'!$Q52,0) + IFERROR(INDEX(WAC_Item_Cost,MATCH(1,(J$1=WAC_District)*('Blend Sheet'!$R$4=WAC_IIN),0))*'Blend Sheet'!$R52,0) + IFERROR(INDEX(WAC_Item_Cost,MATCH(1,(J$1=WAC_District)*('Blend Sheet'!$S$4=WAC_IIN),0))*'Blend Sheet'!$S52,0) + IFERROR(INDEX(WAC_Item_Cost,MATCH(1,(J$1=WAC_District)*('Blend Sheet'!$T$4=WAC_IIN),0))*'Blend Sheet'!$T52,0) + IFERROR(INDEX(WAC_Item_Cost,MATCH(1,(J$1=WAC_District)*('Blend Sheet'!$U$4=WAC_IIN),0))*'Blend Sheet'!$U52,0) + IFERROR(INDEX(WAC_Item_Cost,MATCH(1,(J$1=WAC_District)*('Blend Sheet'!$V$4=WAC_IIN),0))*'Blend Sheet'!$V52,0) + IFERROR(INDEX(WAC_Item_Cost,MATCH(1,(J$1=WAC_District)*('Blend Sheet'!$W$4=WAC_IIN),0))*'Blend Sheet'!$W52,0) + IFERROR(INDEX(WAC_Item_Cost,MATCH(1,(J$1=WAC_District)*('Blend Sheet'!$X$4=WAC_IIN),0))*'Blend Sheet'!$X52,0) + IFERROR(INDEX(WAC_Item_Cost,MATCH(1,(J$1=WAC_District)*('Blend Sheet'!$Y$4=WAC_IIN),0))*'Blend Sheet'!$Y52,0) + IFERROR(INDEX(WAC_Item_Cost,MATCH(1,(J$1=WAC_District)*('Blend Sheet'!$Z$4=WAC_IIN),0))*'Blend Sheet'!$Z52,0) + IFERROR(INDEX(WAC_Item_Cost,MATCH(1,(J$1=WAC_District)*('Blend Sheet'!$AA$4=WAC_IIN),0))*'Blend Sheet'!$AA52,0) + IFERROR(INDEX(WAC_Item_Cost,MATCH(1,(J$1=WAC_District)*('Blend Sheet'!$AB$4=WAC_IIN),0))*'Blend Sheet'!$AB52,0) + IFERROR(INDEX(WAC_Item_Cost,MATCH(1,(J$1=WAC_District)*('Blend Sheet'!$AC$4=WAC_IIN),0))*'Blend Sheet'!$AC52,0) + IFERROR(INDEX(WAC_Item_Cost,MATCH(1,(J$1=WAC_District)*('Blend Sheet'!$AD$4=WAC_IIN),0))*'Blend Sheet'!$AD52,0) + IFERROR(INDEX(WAC_Item_Cost,MATCH(1,(J$1=WAC_District)*('Blend Sheet'!$AE$4=WAC_IIN),0))*'Blend Sheet'!$AE52,0) + IFERROR(INDEX(WAC_Item_Cost,MATCH(1,(J$1=WAC_District)*('Blend Sheet'!$AF$4=WAC_IIN),0))*'Blend Sheet'!$AF52,0) + IFERROR(INDEX(WAC_Item_Cost,MATCH(1,(J$1=WAC_District)*('Blend Sheet'!$AG$4=WAC_IIN),0))*'Blend Sheet'!$AG52,0) + IFERROR(INDEX(WAC_Item_Cost,MATCH(1,(J$1=WAC_District)*('Blend Sheet'!$AH$4=WAC_IIN),0))*'Blend Sheet'!$AH52,0) + IFERROR(INDEX(WAC_Item_Cost,MATCH(1,(J$1=WAC_District)*('Blend Sheet'!$AI$4=WAC_IIN),0))*'Blend Sheet'!$AI52,0) + IFERROR(INDEX(WAC_Item_Cost,MATCH(1,(J$1=WAC_District)*('Blend Sheet'!$AJ$4=WAC_IIN),0))*'Blend Sheet'!$AJ52,0) + IFERROR(INDEX(WAC_Item_Cost,MATCH(1,(J$1=WAC_District)*('Blend Sheet'!$AK$4=WAC_IIN),0))*'Blend Sheet'!$AK52,0) + IFERROR(INDEX(WAC_Item_Cost,MATCH(1,(J$1=WAC_District)*('Blend Sheet'!$AL$4=WAC_IIN),0))*'Blend Sheet'!$AL52,0) + IFERROR(INDEX(WAC_Item_Cost,MATCH(1,(J$1=WAC_District)*('Blend Sheet'!$AM$4=WAC_IIN),0))*'Blend Sheet'!$AM52,0) + IFERROR(INDEX(WAC_Item_Cost,MATCH(1,(J$1=WAC_District)*('Blend Sheet'!$AN$4=WAC_IIN),0))*'Blend Sheet'!$AN52,0) + IFERROR(INDEX(WAC_Item_Cost,MATCH(1,(J$1=WAC_District)*('Blend Sheet'!$AO$4=WAC_IIN),0))*'Blend Sheet'!$AO52,0) + IFERROR(INDEX(WAC_Item_Cost,MATCH(1,(J$1=WAC_District)*('Blend Sheet'!$AP$4=WAC_IIN),0))*'Blend Sheet'!$AP52/1000,0)</f>
        <v>187.62647098699998</v>
      </c>
      <c r="K49" s="245">
        <f t="array" ref="K49">IFERROR(INDEX(WAC_Item_Cost,MATCH(1,(K$1=WAC_District)*('Blend Sheet'!$C$4=WAC_IIN),0))*'Blend Sheet'!$C52/1000,0) + IFERROR(INDEX(WAC_Item_Cost,MATCH(1,(K$1=WAC_District)*('Blend Sheet'!$D$4=WAC_IIN),0))*'Blend Sheet'!$D52/1000,0) + IFERROR(INDEX(WAC_Item_Cost,MATCH(1,(K$1=WAC_District)*('Blend Sheet'!$E$4=WAC_IIN),0))*'Blend Sheet'!$E52/1000,0) + IFERROR(INDEX(WAC_Item_Cost,MATCH(1,(K$1=WAC_District)*('Blend Sheet'!$F$4=WAC_IIN),0))*'Blend Sheet'!$F52/1000,0)  + IFERROR(INDEX(WAC_Item_Cost,MATCH(1,(K$1=WAC_District)*('Blend Sheet'!$G$4=WAC_IIN),0))*'Blend Sheet'!$G52,0) + IFERROR(INDEX(WAC_Item_Cost,MATCH(1,(K$1=WAC_District)*('Blend Sheet'!$H$4=WAC_IIN),0))*'Blend Sheet'!$H52,0)  + IFERROR(INDEX(WAC_Item_Cost,MATCH(1,(K$1=WAC_District)*('Blend Sheet'!$I$4=WAC_IIN),0))*'Blend Sheet'!$I52,0) + IFERROR(INDEX(WAC_Item_Cost,MATCH(1,(K$1=WAC_District)*('Blend Sheet'!$J$4=WAC_IIN),0))*'Blend Sheet'!$J52,0) + IFERROR(INDEX(WAC_Item_Cost,MATCH(1,(K$1=WAC_District)*('Blend Sheet'!$K$4=WAC_IIN),0))*'Blend Sheet'!$K52,0) + IFERROR(INDEX(WAC_Item_Cost,MATCH(1,(K$1=WAC_District)*('Blend Sheet'!$L$4=WAC_IIN),0))*'Blend Sheet'!$L52,0) + IFERROR(INDEX(WAC_Item_Cost,MATCH(1,(K$1=WAC_District)*('Blend Sheet'!$M$4=WAC_IIN),0))*'Blend Sheet'!$M52,0) + IFERROR(INDEX(WAC_Item_Cost,MATCH(1,(K$1=WAC_District)*('Blend Sheet'!$N$4=WAC_IIN),0))*'Blend Sheet'!$N52,0) + IFERROR(INDEX(WAC_Item_Cost,MATCH(1,(K$1=WAC_District)*('Blend Sheet'!$O$4=WAC_IIN),0))*'Blend Sheet'!$O52,0) + IFERROR(INDEX(WAC_Item_Cost,MATCH(1,(K$1=WAC_District)*('Blend Sheet'!$P$4=WAC_IIN),0))*'Blend Sheet'!$P52,0) + IFERROR(INDEX(WAC_Item_Cost,MATCH(1,(K$1=WAC_District)*('Blend Sheet'!$Q$4=WAC_IIN),0))*'Blend Sheet'!$Q52,0) + IFERROR(INDEX(WAC_Item_Cost,MATCH(1,(K$1=WAC_District)*('Blend Sheet'!$R$4=WAC_IIN),0))*'Blend Sheet'!$R52,0) + IFERROR(INDEX(WAC_Item_Cost,MATCH(1,(K$1=WAC_District)*('Blend Sheet'!$S$4=WAC_IIN),0))*'Blend Sheet'!$S52,0) + IFERROR(INDEX(WAC_Item_Cost,MATCH(1,(K$1=WAC_District)*('Blend Sheet'!$T$4=WAC_IIN),0))*'Blend Sheet'!$T52,0) + IFERROR(INDEX(WAC_Item_Cost,MATCH(1,(K$1=WAC_District)*('Blend Sheet'!$U$4=WAC_IIN),0))*'Blend Sheet'!$U52,0) + IFERROR(INDEX(WAC_Item_Cost,MATCH(1,(K$1=WAC_District)*('Blend Sheet'!$V$4=WAC_IIN),0))*'Blend Sheet'!$V52,0) + IFERROR(INDEX(WAC_Item_Cost,MATCH(1,(K$1=WAC_District)*('Blend Sheet'!$W$4=WAC_IIN),0))*'Blend Sheet'!$W52,0) + IFERROR(INDEX(WAC_Item_Cost,MATCH(1,(K$1=WAC_District)*('Blend Sheet'!$X$4=WAC_IIN),0))*'Blend Sheet'!$X52,0) + IFERROR(INDEX(WAC_Item_Cost,MATCH(1,(K$1=WAC_District)*('Blend Sheet'!$Y$4=WAC_IIN),0))*'Blend Sheet'!$Y52,0) + IFERROR(INDEX(WAC_Item_Cost,MATCH(1,(K$1=WAC_District)*('Blend Sheet'!$Z$4=WAC_IIN),0))*'Blend Sheet'!$Z52,0) + IFERROR(INDEX(WAC_Item_Cost,MATCH(1,(K$1=WAC_District)*('Blend Sheet'!$AA$4=WAC_IIN),0))*'Blend Sheet'!$AA52,0) + IFERROR(INDEX(WAC_Item_Cost,MATCH(1,(K$1=WAC_District)*('Blend Sheet'!$AB$4=WAC_IIN),0))*'Blend Sheet'!$AB52,0) + IFERROR(INDEX(WAC_Item_Cost,MATCH(1,(K$1=WAC_District)*('Blend Sheet'!$AC$4=WAC_IIN),0))*'Blend Sheet'!$AC52,0) + IFERROR(INDEX(WAC_Item_Cost,MATCH(1,(K$1=WAC_District)*('Blend Sheet'!$AD$4=WAC_IIN),0))*'Blend Sheet'!$AD52,0) + IFERROR(INDEX(WAC_Item_Cost,MATCH(1,(K$1=WAC_District)*('Blend Sheet'!$AE$4=WAC_IIN),0))*'Blend Sheet'!$AE52,0) + IFERROR(INDEX(WAC_Item_Cost,MATCH(1,(K$1=WAC_District)*('Blend Sheet'!$AF$4=WAC_IIN),0))*'Blend Sheet'!$AF52,0) + IFERROR(INDEX(WAC_Item_Cost,MATCH(1,(K$1=WAC_District)*('Blend Sheet'!$AG$4=WAC_IIN),0))*'Blend Sheet'!$AG52,0) + IFERROR(INDEX(WAC_Item_Cost,MATCH(1,(K$1=WAC_District)*('Blend Sheet'!$AH$4=WAC_IIN),0))*'Blend Sheet'!$AH52,0) + IFERROR(INDEX(WAC_Item_Cost,MATCH(1,(K$1=WAC_District)*('Blend Sheet'!$AI$4=WAC_IIN),0))*'Blend Sheet'!$AI52,0) + IFERROR(INDEX(WAC_Item_Cost,MATCH(1,(K$1=WAC_District)*('Blend Sheet'!$AJ$4=WAC_IIN),0))*'Blend Sheet'!$AJ52,0) + IFERROR(INDEX(WAC_Item_Cost,MATCH(1,(K$1=WAC_District)*('Blend Sheet'!$AK$4=WAC_IIN),0))*'Blend Sheet'!$AK52,0) + IFERROR(INDEX(WAC_Item_Cost,MATCH(1,(K$1=WAC_District)*('Blend Sheet'!$AL$4=WAC_IIN),0))*'Blend Sheet'!$AL52,0) + IFERROR(INDEX(WAC_Item_Cost,MATCH(1,(K$1=WAC_District)*('Blend Sheet'!$AM$4=WAC_IIN),0))*'Blend Sheet'!$AM52,0) + IFERROR(INDEX(WAC_Item_Cost,MATCH(1,(K$1=WAC_District)*('Blend Sheet'!$AN$4=WAC_IIN),0))*'Blend Sheet'!$AN52,0) + IFERROR(INDEX(WAC_Item_Cost,MATCH(1,(K$1=WAC_District)*('Blend Sheet'!$AO$4=WAC_IIN),0))*'Blend Sheet'!$AO52,0) + IFERROR(INDEX(WAC_Item_Cost,MATCH(1,(K$1=WAC_District)*('Blend Sheet'!$AP$4=WAC_IIN),0))*'Blend Sheet'!$AP52/1000,0)</f>
        <v>144.403767999</v>
      </c>
      <c r="L49" s="245">
        <f t="array" ref="L49">IFERROR(INDEX(WAC_Item_Cost,MATCH(1,(L$1=WAC_District)*('Blend Sheet'!$C$4=WAC_IIN),0))*'Blend Sheet'!$C52/1000,0) + IFERROR(INDEX(WAC_Item_Cost,MATCH(1,(L$1=WAC_District)*('Blend Sheet'!$D$4=WAC_IIN),0))*'Blend Sheet'!$D52/1000,0) + IFERROR(INDEX(WAC_Item_Cost,MATCH(1,(L$1=WAC_District)*('Blend Sheet'!$E$4=WAC_IIN),0))*'Blend Sheet'!$E52/1000,0) + IFERROR(INDEX(WAC_Item_Cost,MATCH(1,(L$1=WAC_District)*('Blend Sheet'!$F$4=WAC_IIN),0))*'Blend Sheet'!$F52/1000,0)  + IFERROR(INDEX(WAC_Item_Cost,MATCH(1,(L$1=WAC_District)*('Blend Sheet'!$G$4=WAC_IIN),0))*'Blend Sheet'!$G52,0) + IFERROR(INDEX(WAC_Item_Cost,MATCH(1,(L$1=WAC_District)*('Blend Sheet'!$H$4=WAC_IIN),0))*'Blend Sheet'!$H52,0)  + IFERROR(INDEX(WAC_Item_Cost,MATCH(1,(L$1=WAC_District)*('Blend Sheet'!$I$4=WAC_IIN),0))*'Blend Sheet'!$I52,0) + IFERROR(INDEX(WAC_Item_Cost,MATCH(1,(L$1=WAC_District)*('Blend Sheet'!$J$4=WAC_IIN),0))*'Blend Sheet'!$J52,0) + IFERROR(INDEX(WAC_Item_Cost,MATCH(1,(L$1=WAC_District)*('Blend Sheet'!$K$4=WAC_IIN),0))*'Blend Sheet'!$K52,0) + IFERROR(INDEX(WAC_Item_Cost,MATCH(1,(L$1=WAC_District)*('Blend Sheet'!$L$4=WAC_IIN),0))*'Blend Sheet'!$L52,0) + IFERROR(INDEX(WAC_Item_Cost,MATCH(1,(L$1=WAC_District)*('Blend Sheet'!$M$4=WAC_IIN),0))*'Blend Sheet'!$M52,0) + IFERROR(INDEX(WAC_Item_Cost,MATCH(1,(L$1=WAC_District)*('Blend Sheet'!$N$4=WAC_IIN),0))*'Blend Sheet'!$N52,0) + IFERROR(INDEX(WAC_Item_Cost,MATCH(1,(L$1=WAC_District)*('Blend Sheet'!$O$4=WAC_IIN),0))*'Blend Sheet'!$O52,0) + IFERROR(INDEX(WAC_Item_Cost,MATCH(1,(L$1=WAC_District)*('Blend Sheet'!$P$4=WAC_IIN),0))*'Blend Sheet'!$P52,0) + IFERROR(INDEX(WAC_Item_Cost,MATCH(1,(L$1=WAC_District)*('Blend Sheet'!$Q$4=WAC_IIN),0))*'Blend Sheet'!$Q52,0) + IFERROR(INDEX(WAC_Item_Cost,MATCH(1,(L$1=WAC_District)*('Blend Sheet'!$R$4=WAC_IIN),0))*'Blend Sheet'!$R52,0) + IFERROR(INDEX(WAC_Item_Cost,MATCH(1,(L$1=WAC_District)*('Blend Sheet'!$S$4=WAC_IIN),0))*'Blend Sheet'!$S52,0) + IFERROR(INDEX(WAC_Item_Cost,MATCH(1,(L$1=WAC_District)*('Blend Sheet'!$T$4=WAC_IIN),0))*'Blend Sheet'!$T52,0) + IFERROR(INDEX(WAC_Item_Cost,MATCH(1,(L$1=WAC_District)*('Blend Sheet'!$U$4=WAC_IIN),0))*'Blend Sheet'!$U52,0) + IFERROR(INDEX(WAC_Item_Cost,MATCH(1,(L$1=WAC_District)*('Blend Sheet'!$V$4=WAC_IIN),0))*'Blend Sheet'!$V52,0) + IFERROR(INDEX(WAC_Item_Cost,MATCH(1,(L$1=WAC_District)*('Blend Sheet'!$W$4=WAC_IIN),0))*'Blend Sheet'!$W52,0) + IFERROR(INDEX(WAC_Item_Cost,MATCH(1,(L$1=WAC_District)*('Blend Sheet'!$X$4=WAC_IIN),0))*'Blend Sheet'!$X52,0) + IFERROR(INDEX(WAC_Item_Cost,MATCH(1,(L$1=WAC_District)*('Blend Sheet'!$Y$4=WAC_IIN),0))*'Blend Sheet'!$Y52,0) + IFERROR(INDEX(WAC_Item_Cost,MATCH(1,(L$1=WAC_District)*('Blend Sheet'!$Z$4=WAC_IIN),0))*'Blend Sheet'!$Z52,0) + IFERROR(INDEX(WAC_Item_Cost,MATCH(1,(L$1=WAC_District)*('Blend Sheet'!$AA$4=WAC_IIN),0))*'Blend Sheet'!$AA52,0) + IFERROR(INDEX(WAC_Item_Cost,MATCH(1,(L$1=WAC_District)*('Blend Sheet'!$AB$4=WAC_IIN),0))*'Blend Sheet'!$AB52,0) + IFERROR(INDEX(WAC_Item_Cost,MATCH(1,(L$1=WAC_District)*('Blend Sheet'!$AC$4=WAC_IIN),0))*'Blend Sheet'!$AC52,0) + IFERROR(INDEX(WAC_Item_Cost,MATCH(1,(L$1=WAC_District)*('Blend Sheet'!$AD$4=WAC_IIN),0))*'Blend Sheet'!$AD52,0) + IFERROR(INDEX(WAC_Item_Cost,MATCH(1,(L$1=WAC_District)*('Blend Sheet'!$AE$4=WAC_IIN),0))*'Blend Sheet'!$AE52,0) + IFERROR(INDEX(WAC_Item_Cost,MATCH(1,(L$1=WAC_District)*('Blend Sheet'!$AF$4=WAC_IIN),0))*'Blend Sheet'!$AF52,0) + IFERROR(INDEX(WAC_Item_Cost,MATCH(1,(L$1=WAC_District)*('Blend Sheet'!$AG$4=WAC_IIN),0))*'Blend Sheet'!$AG52,0) + IFERROR(INDEX(WAC_Item_Cost,MATCH(1,(L$1=WAC_District)*('Blend Sheet'!$AH$4=WAC_IIN),0))*'Blend Sheet'!$AH52,0) + IFERROR(INDEX(WAC_Item_Cost,MATCH(1,(L$1=WAC_District)*('Blend Sheet'!$AI$4=WAC_IIN),0))*'Blend Sheet'!$AI52,0) + IFERROR(INDEX(WAC_Item_Cost,MATCH(1,(L$1=WAC_District)*('Blend Sheet'!$AJ$4=WAC_IIN),0))*'Blend Sheet'!$AJ52,0) + IFERROR(INDEX(WAC_Item_Cost,MATCH(1,(L$1=WAC_District)*('Blend Sheet'!$AK$4=WAC_IIN),0))*'Blend Sheet'!$AK52,0) + IFERROR(INDEX(WAC_Item_Cost,MATCH(1,(L$1=WAC_District)*('Blend Sheet'!$AL$4=WAC_IIN),0))*'Blend Sheet'!$AL52,0) + IFERROR(INDEX(WAC_Item_Cost,MATCH(1,(L$1=WAC_District)*('Blend Sheet'!$AM$4=WAC_IIN),0))*'Blend Sheet'!$AM52,0) + IFERROR(INDEX(WAC_Item_Cost,MATCH(1,(L$1=WAC_District)*('Blend Sheet'!$AN$4=WAC_IIN),0))*'Blend Sheet'!$AN52,0) + IFERROR(INDEX(WAC_Item_Cost,MATCH(1,(L$1=WAC_District)*('Blend Sheet'!$AO$4=WAC_IIN),0))*'Blend Sheet'!$AO52,0) + IFERROR(INDEX(WAC_Item_Cost,MATCH(1,(L$1=WAC_District)*('Blend Sheet'!$AP$4=WAC_IIN),0))*'Blend Sheet'!$AP52/1000,0)</f>
        <v>159.53187118300002</v>
      </c>
    </row>
    <row r="50" spans="1:12" x14ac:dyDescent="0.25">
      <c r="A50" t="str">
        <f>'Blend Sheet'!A53</f>
        <v>LCS 1820</v>
      </c>
      <c r="B50" s="245">
        <f t="array" ref="B50">IFERROR(INDEX(WAC_Item_Cost,MATCH(1,(B$1=WAC_District)*('Blend Sheet'!$C$4=WAC_IIN),0))*'Blend Sheet'!$C53/1000,0) + IFERROR(INDEX(WAC_Item_Cost,MATCH(1,(B$1=WAC_District)*('Blend Sheet'!$D$4=WAC_IIN),0))*'Blend Sheet'!$D53/1000,0) + IFERROR(INDEX(WAC_Item_Cost,MATCH(1,(B$1=WAC_District)*('Blend Sheet'!$E$4=WAC_IIN),0))*'Blend Sheet'!$E53/1000,0) + IFERROR(INDEX(WAC_Item_Cost,MATCH(1,(B$1=WAC_District)*('Blend Sheet'!$F$4=WAC_IIN),0))*'Blend Sheet'!$F53/1000,0)  + IFERROR(INDEX(WAC_Item_Cost,MATCH(1,(B$1=WAC_District)*('Blend Sheet'!$G$4=WAC_IIN),0))*'Blend Sheet'!$G53,0) + IFERROR(INDEX(WAC_Item_Cost,MATCH(1,(B$1=WAC_District)*('Blend Sheet'!$H$4=WAC_IIN),0))*'Blend Sheet'!$H53,0)  + IFERROR(INDEX(WAC_Item_Cost,MATCH(1,(B$1=WAC_District)*('Blend Sheet'!$I$4=WAC_IIN),0))*'Blend Sheet'!$I53,0) + IFERROR(INDEX(WAC_Item_Cost,MATCH(1,(B$1=WAC_District)*('Blend Sheet'!$J$4=WAC_IIN),0))*'Blend Sheet'!$J53,0) + IFERROR(INDEX(WAC_Item_Cost,MATCH(1,(B$1=WAC_District)*('Blend Sheet'!$K$4=WAC_IIN),0))*'Blend Sheet'!$K53,0) + IFERROR(INDEX(WAC_Item_Cost,MATCH(1,(B$1=WAC_District)*('Blend Sheet'!$L$4=WAC_IIN),0))*'Blend Sheet'!$L53,0) + IFERROR(INDEX(WAC_Item_Cost,MATCH(1,(B$1=WAC_District)*('Blend Sheet'!$M$4=WAC_IIN),0))*'Blend Sheet'!$M53,0) + IFERROR(INDEX(WAC_Item_Cost,MATCH(1,(B$1=WAC_District)*('Blend Sheet'!$N$4=WAC_IIN),0))*'Blend Sheet'!$N53,0) + IFERROR(INDEX(WAC_Item_Cost,MATCH(1,(B$1=WAC_District)*('Blend Sheet'!$O$4=WAC_IIN),0))*'Blend Sheet'!$O53,0) + IFERROR(INDEX(WAC_Item_Cost,MATCH(1,(B$1=WAC_District)*('Blend Sheet'!$P$4=WAC_IIN),0))*'Blend Sheet'!$P53,0) + IFERROR(INDEX(WAC_Item_Cost,MATCH(1,(B$1=WAC_District)*('Blend Sheet'!$Q$4=WAC_IIN),0))*'Blend Sheet'!$Q53,0) + IFERROR(INDEX(WAC_Item_Cost,MATCH(1,(B$1=WAC_District)*('Blend Sheet'!$R$4=WAC_IIN),0))*'Blend Sheet'!$R53,0) + IFERROR(INDEX(WAC_Item_Cost,MATCH(1,(B$1=WAC_District)*('Blend Sheet'!$S$4=WAC_IIN),0))*'Blend Sheet'!$S53,0) + IFERROR(INDEX(WAC_Item_Cost,MATCH(1,(B$1=WAC_District)*('Blend Sheet'!$T$4=WAC_IIN),0))*'Blend Sheet'!$T53,0) + IFERROR(INDEX(WAC_Item_Cost,MATCH(1,(B$1=WAC_District)*('Blend Sheet'!$U$4=WAC_IIN),0))*'Blend Sheet'!$U53,0) + IFERROR(INDEX(WAC_Item_Cost,MATCH(1,(B$1=WAC_District)*('Blend Sheet'!$V$4=WAC_IIN),0))*'Blend Sheet'!$V53,0) + IFERROR(INDEX(WAC_Item_Cost,MATCH(1,(B$1=WAC_District)*('Blend Sheet'!$W$4=WAC_IIN),0))*'Blend Sheet'!$W53,0) + IFERROR(INDEX(WAC_Item_Cost,MATCH(1,(B$1=WAC_District)*('Blend Sheet'!$X$4=WAC_IIN),0))*'Blend Sheet'!$X53,0) + IFERROR(INDEX(WAC_Item_Cost,MATCH(1,(B$1=WAC_District)*('Blend Sheet'!$Y$4=WAC_IIN),0))*'Blend Sheet'!$Y53,0) + IFERROR(INDEX(WAC_Item_Cost,MATCH(1,(B$1=WAC_District)*('Blend Sheet'!$Z$4=WAC_IIN),0))*'Blend Sheet'!$Z53,0) + IFERROR(INDEX(WAC_Item_Cost,MATCH(1,(B$1=WAC_District)*('Blend Sheet'!$AA$4=WAC_IIN),0))*'Blend Sheet'!$AA53,0) + IFERROR(INDEX(WAC_Item_Cost,MATCH(1,(B$1=WAC_District)*('Blend Sheet'!$AB$4=WAC_IIN),0))*'Blend Sheet'!$AB53,0) + IFERROR(INDEX(WAC_Item_Cost,MATCH(1,(B$1=WAC_District)*('Blend Sheet'!$AC$4=WAC_IIN),0))*'Blend Sheet'!$AC53,0) + IFERROR(INDEX(WAC_Item_Cost,MATCH(1,(B$1=WAC_District)*('Blend Sheet'!$AD$4=WAC_IIN),0))*'Blend Sheet'!$AD53,0) + IFERROR(INDEX(WAC_Item_Cost,MATCH(1,(B$1=WAC_District)*('Blend Sheet'!$AE$4=WAC_IIN),0))*'Blend Sheet'!$AE53,0) + IFERROR(INDEX(WAC_Item_Cost,MATCH(1,(B$1=WAC_District)*('Blend Sheet'!$AF$4=WAC_IIN),0))*'Blend Sheet'!$AF53,0) + IFERROR(INDEX(WAC_Item_Cost,MATCH(1,(B$1=WAC_District)*('Blend Sheet'!$AG$4=WAC_IIN),0))*'Blend Sheet'!$AG53,0) + IFERROR(INDEX(WAC_Item_Cost,MATCH(1,(B$1=WAC_District)*('Blend Sheet'!$AH$4=WAC_IIN),0))*'Blend Sheet'!$AH53,0) + IFERROR(INDEX(WAC_Item_Cost,MATCH(1,(B$1=WAC_District)*('Blend Sheet'!$AI$4=WAC_IIN),0))*'Blend Sheet'!$AI53,0) + IFERROR(INDEX(WAC_Item_Cost,MATCH(1,(B$1=WAC_District)*('Blend Sheet'!$AJ$4=WAC_IIN),0))*'Blend Sheet'!$AJ53,0) + IFERROR(INDEX(WAC_Item_Cost,MATCH(1,(B$1=WAC_District)*('Blend Sheet'!$AK$4=WAC_IIN),0))*'Blend Sheet'!$AK53,0) + IFERROR(INDEX(WAC_Item_Cost,MATCH(1,(B$1=WAC_District)*('Blend Sheet'!$AL$4=WAC_IIN),0))*'Blend Sheet'!$AL53,0) + IFERROR(INDEX(WAC_Item_Cost,MATCH(1,(B$1=WAC_District)*('Blend Sheet'!$AM$4=WAC_IIN),0))*'Blend Sheet'!$AM53,0) + IFERROR(INDEX(WAC_Item_Cost,MATCH(1,(B$1=WAC_District)*('Blend Sheet'!$AN$4=WAC_IIN),0))*'Blend Sheet'!$AN53,0) + IFERROR(INDEX(WAC_Item_Cost,MATCH(1,(B$1=WAC_District)*('Blend Sheet'!$AO$4=WAC_IIN),0))*'Blend Sheet'!$AO53,0) + IFERROR(INDEX(WAC_Item_Cost,MATCH(1,(B$1=WAC_District)*('Blend Sheet'!$AP$4=WAC_IIN),0))*'Blend Sheet'!$AP53/1000,0)</f>
        <v>212.520072605</v>
      </c>
      <c r="C50" s="245">
        <f t="array" ref="C50">IFERROR(INDEX(WAC_Item_Cost,MATCH(1,(C$1=WAC_District)*('Blend Sheet'!$C$4=WAC_IIN),0))*'Blend Sheet'!$C53/1000,0) + IFERROR(INDEX(WAC_Item_Cost,MATCH(1,(C$1=WAC_District)*('Blend Sheet'!$D$4=WAC_IIN),0))*'Blend Sheet'!$D53/1000,0) + IFERROR(INDEX(WAC_Item_Cost,MATCH(1,(C$1=WAC_District)*('Blend Sheet'!$E$4=WAC_IIN),0))*'Blend Sheet'!$E53/1000,0) + IFERROR(INDEX(WAC_Item_Cost,MATCH(1,(C$1=WAC_District)*('Blend Sheet'!$F$4=WAC_IIN),0))*'Blend Sheet'!$F53/1000,0)  + IFERROR(INDEX(WAC_Item_Cost,MATCH(1,(C$1=WAC_District)*('Blend Sheet'!$G$4=WAC_IIN),0))*'Blend Sheet'!$G53,0) + IFERROR(INDEX(WAC_Item_Cost,MATCH(1,(C$1=WAC_District)*('Blend Sheet'!$H$4=WAC_IIN),0))*'Blend Sheet'!$H53,0)  + IFERROR(INDEX(WAC_Item_Cost,MATCH(1,(C$1=WAC_District)*('Blend Sheet'!$I$4=WAC_IIN),0))*'Blend Sheet'!$I53,0) + IFERROR(INDEX(WAC_Item_Cost,MATCH(1,(C$1=WAC_District)*('Blend Sheet'!$J$4=WAC_IIN),0))*'Blend Sheet'!$J53,0) + IFERROR(INDEX(WAC_Item_Cost,MATCH(1,(C$1=WAC_District)*('Blend Sheet'!$K$4=WAC_IIN),0))*'Blend Sheet'!$K53,0) + IFERROR(INDEX(WAC_Item_Cost,MATCH(1,(C$1=WAC_District)*('Blend Sheet'!$L$4=WAC_IIN),0))*'Blend Sheet'!$L53,0) + IFERROR(INDEX(WAC_Item_Cost,MATCH(1,(C$1=WAC_District)*('Blend Sheet'!$M$4=WAC_IIN),0))*'Blend Sheet'!$M53,0) + IFERROR(INDEX(WAC_Item_Cost,MATCH(1,(C$1=WAC_District)*('Blend Sheet'!$N$4=WAC_IIN),0))*'Blend Sheet'!$N53,0) + IFERROR(INDEX(WAC_Item_Cost,MATCH(1,(C$1=WAC_District)*('Blend Sheet'!$O$4=WAC_IIN),0))*'Blend Sheet'!$O53,0) + IFERROR(INDEX(WAC_Item_Cost,MATCH(1,(C$1=WAC_District)*('Blend Sheet'!$P$4=WAC_IIN),0))*'Blend Sheet'!$P53,0) + IFERROR(INDEX(WAC_Item_Cost,MATCH(1,(C$1=WAC_District)*('Blend Sheet'!$Q$4=WAC_IIN),0))*'Blend Sheet'!$Q53,0) + IFERROR(INDEX(WAC_Item_Cost,MATCH(1,(C$1=WAC_District)*('Blend Sheet'!$R$4=WAC_IIN),0))*'Blend Sheet'!$R53,0) + IFERROR(INDEX(WAC_Item_Cost,MATCH(1,(C$1=WAC_District)*('Blend Sheet'!$S$4=WAC_IIN),0))*'Blend Sheet'!$S53,0) + IFERROR(INDEX(WAC_Item_Cost,MATCH(1,(C$1=WAC_District)*('Blend Sheet'!$T$4=WAC_IIN),0))*'Blend Sheet'!$T53,0) + IFERROR(INDEX(WAC_Item_Cost,MATCH(1,(C$1=WAC_District)*('Blend Sheet'!$U$4=WAC_IIN),0))*'Blend Sheet'!$U53,0) + IFERROR(INDEX(WAC_Item_Cost,MATCH(1,(C$1=WAC_District)*('Blend Sheet'!$V$4=WAC_IIN),0))*'Blend Sheet'!$V53,0) + IFERROR(INDEX(WAC_Item_Cost,MATCH(1,(C$1=WAC_District)*('Blend Sheet'!$W$4=WAC_IIN),0))*'Blend Sheet'!$W53,0) + IFERROR(INDEX(WAC_Item_Cost,MATCH(1,(C$1=WAC_District)*('Blend Sheet'!$X$4=WAC_IIN),0))*'Blend Sheet'!$X53,0) + IFERROR(INDEX(WAC_Item_Cost,MATCH(1,(C$1=WAC_District)*('Blend Sheet'!$Y$4=WAC_IIN),0))*'Blend Sheet'!$Y53,0) + IFERROR(INDEX(WAC_Item_Cost,MATCH(1,(C$1=WAC_District)*('Blend Sheet'!$Z$4=WAC_IIN),0))*'Blend Sheet'!$Z53,0) + IFERROR(INDEX(WAC_Item_Cost,MATCH(1,(C$1=WAC_District)*('Blend Sheet'!$AA$4=WAC_IIN),0))*'Blend Sheet'!$AA53,0) + IFERROR(INDEX(WAC_Item_Cost,MATCH(1,(C$1=WAC_District)*('Blend Sheet'!$AB$4=WAC_IIN),0))*'Blend Sheet'!$AB53,0) + IFERROR(INDEX(WAC_Item_Cost,MATCH(1,(C$1=WAC_District)*('Blend Sheet'!$AC$4=WAC_IIN),0))*'Blend Sheet'!$AC53,0) + IFERROR(INDEX(WAC_Item_Cost,MATCH(1,(C$1=WAC_District)*('Blend Sheet'!$AD$4=WAC_IIN),0))*'Blend Sheet'!$AD53,0) + IFERROR(INDEX(WAC_Item_Cost,MATCH(1,(C$1=WAC_District)*('Blend Sheet'!$AE$4=WAC_IIN),0))*'Blend Sheet'!$AE53,0) + IFERROR(INDEX(WAC_Item_Cost,MATCH(1,(C$1=WAC_District)*('Blend Sheet'!$AF$4=WAC_IIN),0))*'Blend Sheet'!$AF53,0) + IFERROR(INDEX(WAC_Item_Cost,MATCH(1,(C$1=WAC_District)*('Blend Sheet'!$AG$4=WAC_IIN),0))*'Blend Sheet'!$AG53,0) + IFERROR(INDEX(WAC_Item_Cost,MATCH(1,(C$1=WAC_District)*('Blend Sheet'!$AH$4=WAC_IIN),0))*'Blend Sheet'!$AH53,0) + IFERROR(INDEX(WAC_Item_Cost,MATCH(1,(C$1=WAC_District)*('Blend Sheet'!$AI$4=WAC_IIN),0))*'Blend Sheet'!$AI53,0) + IFERROR(INDEX(WAC_Item_Cost,MATCH(1,(C$1=WAC_District)*('Blend Sheet'!$AJ$4=WAC_IIN),0))*'Blend Sheet'!$AJ53,0) + IFERROR(INDEX(WAC_Item_Cost,MATCH(1,(C$1=WAC_District)*('Blend Sheet'!$AK$4=WAC_IIN),0))*'Blend Sheet'!$AK53,0) + IFERROR(INDEX(WAC_Item_Cost,MATCH(1,(C$1=WAC_District)*('Blend Sheet'!$AL$4=WAC_IIN),0))*'Blend Sheet'!$AL53,0) + IFERROR(INDEX(WAC_Item_Cost,MATCH(1,(C$1=WAC_District)*('Blend Sheet'!$AM$4=WAC_IIN),0))*'Blend Sheet'!$AM53,0) + IFERROR(INDEX(WAC_Item_Cost,MATCH(1,(C$1=WAC_District)*('Blend Sheet'!$AN$4=WAC_IIN),0))*'Blend Sheet'!$AN53,0) + IFERROR(INDEX(WAC_Item_Cost,MATCH(1,(C$1=WAC_District)*('Blend Sheet'!$AO$4=WAC_IIN),0))*'Blend Sheet'!$AO53,0) + IFERROR(INDEX(WAC_Item_Cost,MATCH(1,(C$1=WAC_District)*('Blend Sheet'!$AP$4=WAC_IIN),0))*'Blend Sheet'!$AP53/1000,0)</f>
        <v>258.57926711499999</v>
      </c>
      <c r="D50" s="245">
        <f t="array" ref="D50">IFERROR(INDEX(WAC_Item_Cost,MATCH(1,(D$1=WAC_District)*('Blend Sheet'!$C$4=WAC_IIN),0))*'Blend Sheet'!$C53/1000,0) + IFERROR(INDEX(WAC_Item_Cost,MATCH(1,(D$1=WAC_District)*('Blend Sheet'!$D$4=WAC_IIN),0))*'Blend Sheet'!$D53/1000,0) + IFERROR(INDEX(WAC_Item_Cost,MATCH(1,(D$1=WAC_District)*('Blend Sheet'!$E$4=WAC_IIN),0))*'Blend Sheet'!$E53/1000,0) + IFERROR(INDEX(WAC_Item_Cost,MATCH(1,(D$1=WAC_District)*('Blend Sheet'!$F$4=WAC_IIN),0))*'Blend Sheet'!$F53/1000,0)  + IFERROR(INDEX(WAC_Item_Cost,MATCH(1,(D$1=WAC_District)*('Blend Sheet'!$G$4=WAC_IIN),0))*'Blend Sheet'!$G53,0) + IFERROR(INDEX(WAC_Item_Cost,MATCH(1,(D$1=WAC_District)*('Blend Sheet'!$H$4=WAC_IIN),0))*'Blend Sheet'!$H53,0)  + IFERROR(INDEX(WAC_Item_Cost,MATCH(1,(D$1=WAC_District)*('Blend Sheet'!$I$4=WAC_IIN),0))*'Blend Sheet'!$I53,0) + IFERROR(INDEX(WAC_Item_Cost,MATCH(1,(D$1=WAC_District)*('Blend Sheet'!$J$4=WAC_IIN),0))*'Blend Sheet'!$J53,0) + IFERROR(INDEX(WAC_Item_Cost,MATCH(1,(D$1=WAC_District)*('Blend Sheet'!$K$4=WAC_IIN),0))*'Blend Sheet'!$K53,0) + IFERROR(INDEX(WAC_Item_Cost,MATCH(1,(D$1=WAC_District)*('Blend Sheet'!$L$4=WAC_IIN),0))*'Blend Sheet'!$L53,0) + IFERROR(INDEX(WAC_Item_Cost,MATCH(1,(D$1=WAC_District)*('Blend Sheet'!$M$4=WAC_IIN),0))*'Blend Sheet'!$M53,0) + IFERROR(INDEX(WAC_Item_Cost,MATCH(1,(D$1=WAC_District)*('Blend Sheet'!$N$4=WAC_IIN),0))*'Blend Sheet'!$N53,0) + IFERROR(INDEX(WAC_Item_Cost,MATCH(1,(D$1=WAC_District)*('Blend Sheet'!$O$4=WAC_IIN),0))*'Blend Sheet'!$O53,0) + IFERROR(INDEX(WAC_Item_Cost,MATCH(1,(D$1=WAC_District)*('Blend Sheet'!$P$4=WAC_IIN),0))*'Blend Sheet'!$P53,0) + IFERROR(INDEX(WAC_Item_Cost,MATCH(1,(D$1=WAC_District)*('Blend Sheet'!$Q$4=WAC_IIN),0))*'Blend Sheet'!$Q53,0) + IFERROR(INDEX(WAC_Item_Cost,MATCH(1,(D$1=WAC_District)*('Blend Sheet'!$R$4=WAC_IIN),0))*'Blend Sheet'!$R53,0) + IFERROR(INDEX(WAC_Item_Cost,MATCH(1,(D$1=WAC_District)*('Blend Sheet'!$S$4=WAC_IIN),0))*'Blend Sheet'!$S53,0) + IFERROR(INDEX(WAC_Item_Cost,MATCH(1,(D$1=WAC_District)*('Blend Sheet'!$T$4=WAC_IIN),0))*'Blend Sheet'!$T53,0) + IFERROR(INDEX(WAC_Item_Cost,MATCH(1,(D$1=WAC_District)*('Blend Sheet'!$U$4=WAC_IIN),0))*'Blend Sheet'!$U53,0) + IFERROR(INDEX(WAC_Item_Cost,MATCH(1,(D$1=WAC_District)*('Blend Sheet'!$V$4=WAC_IIN),0))*'Blend Sheet'!$V53,0) + IFERROR(INDEX(WAC_Item_Cost,MATCH(1,(D$1=WAC_District)*('Blend Sheet'!$W$4=WAC_IIN),0))*'Blend Sheet'!$W53,0) + IFERROR(INDEX(WAC_Item_Cost,MATCH(1,(D$1=WAC_District)*('Blend Sheet'!$X$4=WAC_IIN),0))*'Blend Sheet'!$X53,0) + IFERROR(INDEX(WAC_Item_Cost,MATCH(1,(D$1=WAC_District)*('Blend Sheet'!$Y$4=WAC_IIN),0))*'Blend Sheet'!$Y53,0) + IFERROR(INDEX(WAC_Item_Cost,MATCH(1,(D$1=WAC_District)*('Blend Sheet'!$Z$4=WAC_IIN),0))*'Blend Sheet'!$Z53,0) + IFERROR(INDEX(WAC_Item_Cost,MATCH(1,(D$1=WAC_District)*('Blend Sheet'!$AA$4=WAC_IIN),0))*'Blend Sheet'!$AA53,0) + IFERROR(INDEX(WAC_Item_Cost,MATCH(1,(D$1=WAC_District)*('Blend Sheet'!$AB$4=WAC_IIN),0))*'Blend Sheet'!$AB53,0) + IFERROR(INDEX(WAC_Item_Cost,MATCH(1,(D$1=WAC_District)*('Blend Sheet'!$AC$4=WAC_IIN),0))*'Blend Sheet'!$AC53,0) + IFERROR(INDEX(WAC_Item_Cost,MATCH(1,(D$1=WAC_District)*('Blend Sheet'!$AD$4=WAC_IIN),0))*'Blend Sheet'!$AD53,0) + IFERROR(INDEX(WAC_Item_Cost,MATCH(1,(D$1=WAC_District)*('Blend Sheet'!$AE$4=WAC_IIN),0))*'Blend Sheet'!$AE53,0) + IFERROR(INDEX(WAC_Item_Cost,MATCH(1,(D$1=WAC_District)*('Blend Sheet'!$AF$4=WAC_IIN),0))*'Blend Sheet'!$AF53,0) + IFERROR(INDEX(WAC_Item_Cost,MATCH(1,(D$1=WAC_District)*('Blend Sheet'!$AG$4=WAC_IIN),0))*'Blend Sheet'!$AG53,0) + IFERROR(INDEX(WAC_Item_Cost,MATCH(1,(D$1=WAC_District)*('Blend Sheet'!$AH$4=WAC_IIN),0))*'Blend Sheet'!$AH53,0) + IFERROR(INDEX(WAC_Item_Cost,MATCH(1,(D$1=WAC_District)*('Blend Sheet'!$AI$4=WAC_IIN),0))*'Blend Sheet'!$AI53,0) + IFERROR(INDEX(WAC_Item_Cost,MATCH(1,(D$1=WAC_District)*('Blend Sheet'!$AJ$4=WAC_IIN),0))*'Blend Sheet'!$AJ53,0) + IFERROR(INDEX(WAC_Item_Cost,MATCH(1,(D$1=WAC_District)*('Blend Sheet'!$AK$4=WAC_IIN),0))*'Blend Sheet'!$AK53,0) + IFERROR(INDEX(WAC_Item_Cost,MATCH(1,(D$1=WAC_District)*('Blend Sheet'!$AL$4=WAC_IIN),0))*'Blend Sheet'!$AL53,0) + IFERROR(INDEX(WAC_Item_Cost,MATCH(1,(D$1=WAC_District)*('Blend Sheet'!$AM$4=WAC_IIN),0))*'Blend Sheet'!$AM53,0) + IFERROR(INDEX(WAC_Item_Cost,MATCH(1,(D$1=WAC_District)*('Blend Sheet'!$AN$4=WAC_IIN),0))*'Blend Sheet'!$AN53,0) + IFERROR(INDEX(WAC_Item_Cost,MATCH(1,(D$1=WAC_District)*('Blend Sheet'!$AO$4=WAC_IIN),0))*'Blend Sheet'!$AO53,0) + IFERROR(INDEX(WAC_Item_Cost,MATCH(1,(D$1=WAC_District)*('Blend Sheet'!$AP$4=WAC_IIN),0))*'Blend Sheet'!$AP53/1000,0)</f>
        <v>244.42415888000002</v>
      </c>
      <c r="E50" s="245">
        <f t="array" ref="E50">IFERROR(INDEX(WAC_Item_Cost,MATCH(1,(E$1=WAC_District)*('Blend Sheet'!$C$4=WAC_IIN),0))*'Blend Sheet'!$C53/1000,0) + IFERROR(INDEX(WAC_Item_Cost,MATCH(1,(E$1=WAC_District)*('Blend Sheet'!$D$4=WAC_IIN),0))*'Blend Sheet'!$D53/1000,0) + IFERROR(INDEX(WAC_Item_Cost,MATCH(1,(E$1=WAC_District)*('Blend Sheet'!$E$4=WAC_IIN),0))*'Blend Sheet'!$E53/1000,0) + IFERROR(INDEX(WAC_Item_Cost,MATCH(1,(E$1=WAC_District)*('Blend Sheet'!$F$4=WAC_IIN),0))*'Blend Sheet'!$F53/1000,0)  + IFERROR(INDEX(WAC_Item_Cost,MATCH(1,(E$1=WAC_District)*('Blend Sheet'!$G$4=WAC_IIN),0))*'Blend Sheet'!$G53,0) + IFERROR(INDEX(WAC_Item_Cost,MATCH(1,(E$1=WAC_District)*('Blend Sheet'!$H$4=WAC_IIN),0))*'Blend Sheet'!$H53,0)  + IFERROR(INDEX(WAC_Item_Cost,MATCH(1,(E$1=WAC_District)*('Blend Sheet'!$I$4=WAC_IIN),0))*'Blend Sheet'!$I53,0) + IFERROR(INDEX(WAC_Item_Cost,MATCH(1,(E$1=WAC_District)*('Blend Sheet'!$J$4=WAC_IIN),0))*'Blend Sheet'!$J53,0) + IFERROR(INDEX(WAC_Item_Cost,MATCH(1,(E$1=WAC_District)*('Blend Sheet'!$K$4=WAC_IIN),0))*'Blend Sheet'!$K53,0) + IFERROR(INDEX(WAC_Item_Cost,MATCH(1,(E$1=WAC_District)*('Blend Sheet'!$L$4=WAC_IIN),0))*'Blend Sheet'!$L53,0) + IFERROR(INDEX(WAC_Item_Cost,MATCH(1,(E$1=WAC_District)*('Blend Sheet'!$M$4=WAC_IIN),0))*'Blend Sheet'!$M53,0) + IFERROR(INDEX(WAC_Item_Cost,MATCH(1,(E$1=WAC_District)*('Blend Sheet'!$N$4=WAC_IIN),0))*'Blend Sheet'!$N53,0) + IFERROR(INDEX(WAC_Item_Cost,MATCH(1,(E$1=WAC_District)*('Blend Sheet'!$O$4=WAC_IIN),0))*'Blend Sheet'!$O53,0) + IFERROR(INDEX(WAC_Item_Cost,MATCH(1,(E$1=WAC_District)*('Blend Sheet'!$P$4=WAC_IIN),0))*'Blend Sheet'!$P53,0) + IFERROR(INDEX(WAC_Item_Cost,MATCH(1,(E$1=WAC_District)*('Blend Sheet'!$Q$4=WAC_IIN),0))*'Blend Sheet'!$Q53,0) + IFERROR(INDEX(WAC_Item_Cost,MATCH(1,(E$1=WAC_District)*('Blend Sheet'!$R$4=WAC_IIN),0))*'Blend Sheet'!$R53,0) + IFERROR(INDEX(WAC_Item_Cost,MATCH(1,(E$1=WAC_District)*('Blend Sheet'!$S$4=WAC_IIN),0))*'Blend Sheet'!$S53,0) + IFERROR(INDEX(WAC_Item_Cost,MATCH(1,(E$1=WAC_District)*('Blend Sheet'!$T$4=WAC_IIN),0))*'Blend Sheet'!$T53,0) + IFERROR(INDEX(WAC_Item_Cost,MATCH(1,(E$1=WAC_District)*('Blend Sheet'!$U$4=WAC_IIN),0))*'Blend Sheet'!$U53,0) + IFERROR(INDEX(WAC_Item_Cost,MATCH(1,(E$1=WAC_District)*('Blend Sheet'!$V$4=WAC_IIN),0))*'Blend Sheet'!$V53,0) + IFERROR(INDEX(WAC_Item_Cost,MATCH(1,(E$1=WAC_District)*('Blend Sheet'!$W$4=WAC_IIN),0))*'Blend Sheet'!$W53,0) + IFERROR(INDEX(WAC_Item_Cost,MATCH(1,(E$1=WAC_District)*('Blend Sheet'!$X$4=WAC_IIN),0))*'Blend Sheet'!$X53,0) + IFERROR(INDEX(WAC_Item_Cost,MATCH(1,(E$1=WAC_District)*('Blend Sheet'!$Y$4=WAC_IIN),0))*'Blend Sheet'!$Y53,0) + IFERROR(INDEX(WAC_Item_Cost,MATCH(1,(E$1=WAC_District)*('Blend Sheet'!$Z$4=WAC_IIN),0))*'Blend Sheet'!$Z53,0) + IFERROR(INDEX(WAC_Item_Cost,MATCH(1,(E$1=WAC_District)*('Blend Sheet'!$AA$4=WAC_IIN),0))*'Blend Sheet'!$AA53,0) + IFERROR(INDEX(WAC_Item_Cost,MATCH(1,(E$1=WAC_District)*('Blend Sheet'!$AB$4=WAC_IIN),0))*'Blend Sheet'!$AB53,0) + IFERROR(INDEX(WAC_Item_Cost,MATCH(1,(E$1=WAC_District)*('Blend Sheet'!$AC$4=WAC_IIN),0))*'Blend Sheet'!$AC53,0) + IFERROR(INDEX(WAC_Item_Cost,MATCH(1,(E$1=WAC_District)*('Blend Sheet'!$AD$4=WAC_IIN),0))*'Blend Sheet'!$AD53,0) + IFERROR(INDEX(WAC_Item_Cost,MATCH(1,(E$1=WAC_District)*('Blend Sheet'!$AE$4=WAC_IIN),0))*'Blend Sheet'!$AE53,0) + IFERROR(INDEX(WAC_Item_Cost,MATCH(1,(E$1=WAC_District)*('Blend Sheet'!$AF$4=WAC_IIN),0))*'Blend Sheet'!$AF53,0) + IFERROR(INDEX(WAC_Item_Cost,MATCH(1,(E$1=WAC_District)*('Blend Sheet'!$AG$4=WAC_IIN),0))*'Blend Sheet'!$AG53,0) + IFERROR(INDEX(WAC_Item_Cost,MATCH(1,(E$1=WAC_District)*('Blend Sheet'!$AH$4=WAC_IIN),0))*'Blend Sheet'!$AH53,0) + IFERROR(INDEX(WAC_Item_Cost,MATCH(1,(E$1=WAC_District)*('Blend Sheet'!$AI$4=WAC_IIN),0))*'Blend Sheet'!$AI53,0) + IFERROR(INDEX(WAC_Item_Cost,MATCH(1,(E$1=WAC_District)*('Blend Sheet'!$AJ$4=WAC_IIN),0))*'Blend Sheet'!$AJ53,0) + IFERROR(INDEX(WAC_Item_Cost,MATCH(1,(E$1=WAC_District)*('Blend Sheet'!$AK$4=WAC_IIN),0))*'Blend Sheet'!$AK53,0) + IFERROR(INDEX(WAC_Item_Cost,MATCH(1,(E$1=WAC_District)*('Blend Sheet'!$AL$4=WAC_IIN),0))*'Blend Sheet'!$AL53,0) + IFERROR(INDEX(WAC_Item_Cost,MATCH(1,(E$1=WAC_District)*('Blend Sheet'!$AM$4=WAC_IIN),0))*'Blend Sheet'!$AM53,0) + IFERROR(INDEX(WAC_Item_Cost,MATCH(1,(E$1=WAC_District)*('Blend Sheet'!$AN$4=WAC_IIN),0))*'Blend Sheet'!$AN53,0) + IFERROR(INDEX(WAC_Item_Cost,MATCH(1,(E$1=WAC_District)*('Blend Sheet'!$AO$4=WAC_IIN),0))*'Blend Sheet'!$AO53,0) + IFERROR(INDEX(WAC_Item_Cost,MATCH(1,(E$1=WAC_District)*('Blend Sheet'!$AP$4=WAC_IIN),0))*'Blend Sheet'!$AP53/1000,0)</f>
        <v>298.59374859000002</v>
      </c>
      <c r="F50" s="245">
        <f t="array" ref="F50">IFERROR(INDEX(WAC_Item_Cost,MATCH(1,(F$1=WAC_District)*('Blend Sheet'!$C$4=WAC_IIN),0))*'Blend Sheet'!$C53/1000,0) + IFERROR(INDEX(WAC_Item_Cost,MATCH(1,(F$1=WAC_District)*('Blend Sheet'!$D$4=WAC_IIN),0))*'Blend Sheet'!$D53/1000,0) + IFERROR(INDEX(WAC_Item_Cost,MATCH(1,(F$1=WAC_District)*('Blend Sheet'!$E$4=WAC_IIN),0))*'Blend Sheet'!$E53/1000,0) + IFERROR(INDEX(WAC_Item_Cost,MATCH(1,(F$1=WAC_District)*('Blend Sheet'!$F$4=WAC_IIN),0))*'Blend Sheet'!$F53/1000,0)  + IFERROR(INDEX(WAC_Item_Cost,MATCH(1,(F$1=WAC_District)*('Blend Sheet'!$G$4=WAC_IIN),0))*'Blend Sheet'!$G53,0) + IFERROR(INDEX(WAC_Item_Cost,MATCH(1,(F$1=WAC_District)*('Blend Sheet'!$H$4=WAC_IIN),0))*'Blend Sheet'!$H53,0)  + IFERROR(INDEX(WAC_Item_Cost,MATCH(1,(F$1=WAC_District)*('Blend Sheet'!$I$4=WAC_IIN),0))*'Blend Sheet'!$I53,0) + IFERROR(INDEX(WAC_Item_Cost,MATCH(1,(F$1=WAC_District)*('Blend Sheet'!$J$4=WAC_IIN),0))*'Blend Sheet'!$J53,0) + IFERROR(INDEX(WAC_Item_Cost,MATCH(1,(F$1=WAC_District)*('Blend Sheet'!$K$4=WAC_IIN),0))*'Blend Sheet'!$K53,0) + IFERROR(INDEX(WAC_Item_Cost,MATCH(1,(F$1=WAC_District)*('Blend Sheet'!$L$4=WAC_IIN),0))*'Blend Sheet'!$L53,0) + IFERROR(INDEX(WAC_Item_Cost,MATCH(1,(F$1=WAC_District)*('Blend Sheet'!$M$4=WAC_IIN),0))*'Blend Sheet'!$M53,0) + IFERROR(INDEX(WAC_Item_Cost,MATCH(1,(F$1=WAC_District)*('Blend Sheet'!$N$4=WAC_IIN),0))*'Blend Sheet'!$N53,0) + IFERROR(INDEX(WAC_Item_Cost,MATCH(1,(F$1=WAC_District)*('Blend Sheet'!$O$4=WAC_IIN),0))*'Blend Sheet'!$O53,0) + IFERROR(INDEX(WAC_Item_Cost,MATCH(1,(F$1=WAC_District)*('Blend Sheet'!$P$4=WAC_IIN),0))*'Blend Sheet'!$P53,0) + IFERROR(INDEX(WAC_Item_Cost,MATCH(1,(F$1=WAC_District)*('Blend Sheet'!$Q$4=WAC_IIN),0))*'Blend Sheet'!$Q53,0) + IFERROR(INDEX(WAC_Item_Cost,MATCH(1,(F$1=WAC_District)*('Blend Sheet'!$R$4=WAC_IIN),0))*'Blend Sheet'!$R53,0) + IFERROR(INDEX(WAC_Item_Cost,MATCH(1,(F$1=WAC_District)*('Blend Sheet'!$S$4=WAC_IIN),0))*'Blend Sheet'!$S53,0) + IFERROR(INDEX(WAC_Item_Cost,MATCH(1,(F$1=WAC_District)*('Blend Sheet'!$T$4=WAC_IIN),0))*'Blend Sheet'!$T53,0) + IFERROR(INDEX(WAC_Item_Cost,MATCH(1,(F$1=WAC_District)*('Blend Sheet'!$U$4=WAC_IIN),0))*'Blend Sheet'!$U53,0) + IFERROR(INDEX(WAC_Item_Cost,MATCH(1,(F$1=WAC_District)*('Blend Sheet'!$V$4=WAC_IIN),0))*'Blend Sheet'!$V53,0) + IFERROR(INDEX(WAC_Item_Cost,MATCH(1,(F$1=WAC_District)*('Blend Sheet'!$W$4=WAC_IIN),0))*'Blend Sheet'!$W53,0) + IFERROR(INDEX(WAC_Item_Cost,MATCH(1,(F$1=WAC_District)*('Blend Sheet'!$X$4=WAC_IIN),0))*'Blend Sheet'!$X53,0) + IFERROR(INDEX(WAC_Item_Cost,MATCH(1,(F$1=WAC_District)*('Blend Sheet'!$Y$4=WAC_IIN),0))*'Blend Sheet'!$Y53,0) + IFERROR(INDEX(WAC_Item_Cost,MATCH(1,(F$1=WAC_District)*('Blend Sheet'!$Z$4=WAC_IIN),0))*'Blend Sheet'!$Z53,0) + IFERROR(INDEX(WAC_Item_Cost,MATCH(1,(F$1=WAC_District)*('Blend Sheet'!$AA$4=WAC_IIN),0))*'Blend Sheet'!$AA53,0) + IFERROR(INDEX(WAC_Item_Cost,MATCH(1,(F$1=WAC_District)*('Blend Sheet'!$AB$4=WAC_IIN),0))*'Blend Sheet'!$AB53,0) + IFERROR(INDEX(WAC_Item_Cost,MATCH(1,(F$1=WAC_District)*('Blend Sheet'!$AC$4=WAC_IIN),0))*'Blend Sheet'!$AC53,0) + IFERROR(INDEX(WAC_Item_Cost,MATCH(1,(F$1=WAC_District)*('Blend Sheet'!$AD$4=WAC_IIN),0))*'Blend Sheet'!$AD53,0) + IFERROR(INDEX(WAC_Item_Cost,MATCH(1,(F$1=WAC_District)*('Blend Sheet'!$AE$4=WAC_IIN),0))*'Blend Sheet'!$AE53,0) + IFERROR(INDEX(WAC_Item_Cost,MATCH(1,(F$1=WAC_District)*('Blend Sheet'!$AF$4=WAC_IIN),0))*'Blend Sheet'!$AF53,0) + IFERROR(INDEX(WAC_Item_Cost,MATCH(1,(F$1=WAC_District)*('Blend Sheet'!$AG$4=WAC_IIN),0))*'Blend Sheet'!$AG53,0) + IFERROR(INDEX(WAC_Item_Cost,MATCH(1,(F$1=WAC_District)*('Blend Sheet'!$AH$4=WAC_IIN),0))*'Blend Sheet'!$AH53,0) + IFERROR(INDEX(WAC_Item_Cost,MATCH(1,(F$1=WAC_District)*('Blend Sheet'!$AI$4=WAC_IIN),0))*'Blend Sheet'!$AI53,0) + IFERROR(INDEX(WAC_Item_Cost,MATCH(1,(F$1=WAC_District)*('Blend Sheet'!$AJ$4=WAC_IIN),0))*'Blend Sheet'!$AJ53,0) + IFERROR(INDEX(WAC_Item_Cost,MATCH(1,(F$1=WAC_District)*('Blend Sheet'!$AK$4=WAC_IIN),0))*'Blend Sheet'!$AK53,0) + IFERROR(INDEX(WAC_Item_Cost,MATCH(1,(F$1=WAC_District)*('Blend Sheet'!$AL$4=WAC_IIN),0))*'Blend Sheet'!$AL53,0) + IFERROR(INDEX(WAC_Item_Cost,MATCH(1,(F$1=WAC_District)*('Blend Sheet'!$AM$4=WAC_IIN),0))*'Blend Sheet'!$AM53,0) + IFERROR(INDEX(WAC_Item_Cost,MATCH(1,(F$1=WAC_District)*('Blend Sheet'!$AN$4=WAC_IIN),0))*'Blend Sheet'!$AN53,0) + IFERROR(INDEX(WAC_Item_Cost,MATCH(1,(F$1=WAC_District)*('Blend Sheet'!$AO$4=WAC_IIN),0))*'Blend Sheet'!$AO53,0) + IFERROR(INDEX(WAC_Item_Cost,MATCH(1,(F$1=WAC_District)*('Blend Sheet'!$AP$4=WAC_IIN),0))*'Blend Sheet'!$AP53/1000,0)</f>
        <v>268.98847254999998</v>
      </c>
      <c r="G50" s="245">
        <f t="array" ref="G50">IFERROR(INDEX(WAC_Item_Cost,MATCH(1,(G$1=WAC_District)*('Blend Sheet'!$C$4=WAC_IIN),0))*'Blend Sheet'!$C53/1000,0) + IFERROR(INDEX(WAC_Item_Cost,MATCH(1,(G$1=WAC_District)*('Blend Sheet'!$D$4=WAC_IIN),0))*'Blend Sheet'!$D53/1000,0) + IFERROR(INDEX(WAC_Item_Cost,MATCH(1,(G$1=WAC_District)*('Blend Sheet'!$E$4=WAC_IIN),0))*'Blend Sheet'!$E53/1000,0) + IFERROR(INDEX(WAC_Item_Cost,MATCH(1,(G$1=WAC_District)*('Blend Sheet'!$F$4=WAC_IIN),0))*'Blend Sheet'!$F53/1000,0)  + IFERROR(INDEX(WAC_Item_Cost,MATCH(1,(G$1=WAC_District)*('Blend Sheet'!$G$4=WAC_IIN),0))*'Blend Sheet'!$G53,0) + IFERROR(INDEX(WAC_Item_Cost,MATCH(1,(G$1=WAC_District)*('Blend Sheet'!$H$4=WAC_IIN),0))*'Blend Sheet'!$H53,0)  + IFERROR(INDEX(WAC_Item_Cost,MATCH(1,(G$1=WAC_District)*('Blend Sheet'!$I$4=WAC_IIN),0))*'Blend Sheet'!$I53,0) + IFERROR(INDEX(WAC_Item_Cost,MATCH(1,(G$1=WAC_District)*('Blend Sheet'!$J$4=WAC_IIN),0))*'Blend Sheet'!$J53,0) + IFERROR(INDEX(WAC_Item_Cost,MATCH(1,(G$1=WAC_District)*('Blend Sheet'!$K$4=WAC_IIN),0))*'Blend Sheet'!$K53,0) + IFERROR(INDEX(WAC_Item_Cost,MATCH(1,(G$1=WAC_District)*('Blend Sheet'!$L$4=WAC_IIN),0))*'Blend Sheet'!$L53,0) + IFERROR(INDEX(WAC_Item_Cost,MATCH(1,(G$1=WAC_District)*('Blend Sheet'!$M$4=WAC_IIN),0))*'Blend Sheet'!$M53,0) + IFERROR(INDEX(WAC_Item_Cost,MATCH(1,(G$1=WAC_District)*('Blend Sheet'!$N$4=WAC_IIN),0))*'Blend Sheet'!$N53,0) + IFERROR(INDEX(WAC_Item_Cost,MATCH(1,(G$1=WAC_District)*('Blend Sheet'!$O$4=WAC_IIN),0))*'Blend Sheet'!$O53,0) + IFERROR(INDEX(WAC_Item_Cost,MATCH(1,(G$1=WAC_District)*('Blend Sheet'!$P$4=WAC_IIN),0))*'Blend Sheet'!$P53,0) + IFERROR(INDEX(WAC_Item_Cost,MATCH(1,(G$1=WAC_District)*('Blend Sheet'!$Q$4=WAC_IIN),0))*'Blend Sheet'!$Q53,0) + IFERROR(INDEX(WAC_Item_Cost,MATCH(1,(G$1=WAC_District)*('Blend Sheet'!$R$4=WAC_IIN),0))*'Blend Sheet'!$R53,0) + IFERROR(INDEX(WAC_Item_Cost,MATCH(1,(G$1=WAC_District)*('Blend Sheet'!$S$4=WAC_IIN),0))*'Blend Sheet'!$S53,0) + IFERROR(INDEX(WAC_Item_Cost,MATCH(1,(G$1=WAC_District)*('Blend Sheet'!$T$4=WAC_IIN),0))*'Blend Sheet'!$T53,0) + IFERROR(INDEX(WAC_Item_Cost,MATCH(1,(G$1=WAC_District)*('Blend Sheet'!$U$4=WAC_IIN),0))*'Blend Sheet'!$U53,0) + IFERROR(INDEX(WAC_Item_Cost,MATCH(1,(G$1=WAC_District)*('Blend Sheet'!$V$4=WAC_IIN),0))*'Blend Sheet'!$V53,0) + IFERROR(INDEX(WAC_Item_Cost,MATCH(1,(G$1=WAC_District)*('Blend Sheet'!$W$4=WAC_IIN),0))*'Blend Sheet'!$W53,0) + IFERROR(INDEX(WAC_Item_Cost,MATCH(1,(G$1=WAC_District)*('Blend Sheet'!$X$4=WAC_IIN),0))*'Blend Sheet'!$X53,0) + IFERROR(INDEX(WAC_Item_Cost,MATCH(1,(G$1=WAC_District)*('Blend Sheet'!$Y$4=WAC_IIN),0))*'Blend Sheet'!$Y53,0) + IFERROR(INDEX(WAC_Item_Cost,MATCH(1,(G$1=WAC_District)*('Blend Sheet'!$Z$4=WAC_IIN),0))*'Blend Sheet'!$Z53,0) + IFERROR(INDEX(WAC_Item_Cost,MATCH(1,(G$1=WAC_District)*('Blend Sheet'!$AA$4=WAC_IIN),0))*'Blend Sheet'!$AA53,0) + IFERROR(INDEX(WAC_Item_Cost,MATCH(1,(G$1=WAC_District)*('Blend Sheet'!$AB$4=WAC_IIN),0))*'Blend Sheet'!$AB53,0) + IFERROR(INDEX(WAC_Item_Cost,MATCH(1,(G$1=WAC_District)*('Blend Sheet'!$AC$4=WAC_IIN),0))*'Blend Sheet'!$AC53,0) + IFERROR(INDEX(WAC_Item_Cost,MATCH(1,(G$1=WAC_District)*('Blend Sheet'!$AD$4=WAC_IIN),0))*'Blend Sheet'!$AD53,0) + IFERROR(INDEX(WAC_Item_Cost,MATCH(1,(G$1=WAC_District)*('Blend Sheet'!$AE$4=WAC_IIN),0))*'Blend Sheet'!$AE53,0) + IFERROR(INDEX(WAC_Item_Cost,MATCH(1,(G$1=WAC_District)*('Blend Sheet'!$AF$4=WAC_IIN),0))*'Blend Sheet'!$AF53,0) + IFERROR(INDEX(WAC_Item_Cost,MATCH(1,(G$1=WAC_District)*('Blend Sheet'!$AG$4=WAC_IIN),0))*'Blend Sheet'!$AG53,0) + IFERROR(INDEX(WAC_Item_Cost,MATCH(1,(G$1=WAC_District)*('Blend Sheet'!$AH$4=WAC_IIN),0))*'Blend Sheet'!$AH53,0) + IFERROR(INDEX(WAC_Item_Cost,MATCH(1,(G$1=WAC_District)*('Blend Sheet'!$AI$4=WAC_IIN),0))*'Blend Sheet'!$AI53,0) + IFERROR(INDEX(WAC_Item_Cost,MATCH(1,(G$1=WAC_District)*('Blend Sheet'!$AJ$4=WAC_IIN),0))*'Blend Sheet'!$AJ53,0) + IFERROR(INDEX(WAC_Item_Cost,MATCH(1,(G$1=WAC_District)*('Blend Sheet'!$AK$4=WAC_IIN),0))*'Blend Sheet'!$AK53,0) + IFERROR(INDEX(WAC_Item_Cost,MATCH(1,(G$1=WAC_District)*('Blend Sheet'!$AL$4=WAC_IIN),0))*'Blend Sheet'!$AL53,0) + IFERROR(INDEX(WAC_Item_Cost,MATCH(1,(G$1=WAC_District)*('Blend Sheet'!$AM$4=WAC_IIN),0))*'Blend Sheet'!$AM53,0) + IFERROR(INDEX(WAC_Item_Cost,MATCH(1,(G$1=WAC_District)*('Blend Sheet'!$AN$4=WAC_IIN),0))*'Blend Sheet'!$AN53,0) + IFERROR(INDEX(WAC_Item_Cost,MATCH(1,(G$1=WAC_District)*('Blend Sheet'!$AO$4=WAC_IIN),0))*'Blend Sheet'!$AO53,0) + IFERROR(INDEX(WAC_Item_Cost,MATCH(1,(G$1=WAC_District)*('Blend Sheet'!$AP$4=WAC_IIN),0))*'Blend Sheet'!$AP53/1000,0)</f>
        <v>253.57123844499998</v>
      </c>
      <c r="H50" s="245">
        <f t="array" ref="H50">IFERROR(INDEX(WAC_Item_Cost,MATCH(1,(H$1=WAC_District)*('Blend Sheet'!$C$4=WAC_IIN),0))*'Blend Sheet'!$C53/1000,0) + IFERROR(INDEX(WAC_Item_Cost,MATCH(1,(H$1=WAC_District)*('Blend Sheet'!$D$4=WAC_IIN),0))*'Blend Sheet'!$D53/1000,0) + IFERROR(INDEX(WAC_Item_Cost,MATCH(1,(H$1=WAC_District)*('Blend Sheet'!$E$4=WAC_IIN),0))*'Blend Sheet'!$E53/1000,0) + IFERROR(INDEX(WAC_Item_Cost,MATCH(1,(H$1=WAC_District)*('Blend Sheet'!$F$4=WAC_IIN),0))*'Blend Sheet'!$F53/1000,0)  + IFERROR(INDEX(WAC_Item_Cost,MATCH(1,(H$1=WAC_District)*('Blend Sheet'!$G$4=WAC_IIN),0))*'Blend Sheet'!$G53,0) + IFERROR(INDEX(WAC_Item_Cost,MATCH(1,(H$1=WAC_District)*('Blend Sheet'!$H$4=WAC_IIN),0))*'Blend Sheet'!$H53,0)  + IFERROR(INDEX(WAC_Item_Cost,MATCH(1,(H$1=WAC_District)*('Blend Sheet'!$I$4=WAC_IIN),0))*'Blend Sheet'!$I53,0) + IFERROR(INDEX(WAC_Item_Cost,MATCH(1,(H$1=WAC_District)*('Blend Sheet'!$J$4=WAC_IIN),0))*'Blend Sheet'!$J53,0) + IFERROR(INDEX(WAC_Item_Cost,MATCH(1,(H$1=WAC_District)*('Blend Sheet'!$K$4=WAC_IIN),0))*'Blend Sheet'!$K53,0) + IFERROR(INDEX(WAC_Item_Cost,MATCH(1,(H$1=WAC_District)*('Blend Sheet'!$L$4=WAC_IIN),0))*'Blend Sheet'!$L53,0) + IFERROR(INDEX(WAC_Item_Cost,MATCH(1,(H$1=WAC_District)*('Blend Sheet'!$M$4=WAC_IIN),0))*'Blend Sheet'!$M53,0) + IFERROR(INDEX(WAC_Item_Cost,MATCH(1,(H$1=WAC_District)*('Blend Sheet'!$N$4=WAC_IIN),0))*'Blend Sheet'!$N53,0) + IFERROR(INDEX(WAC_Item_Cost,MATCH(1,(H$1=WAC_District)*('Blend Sheet'!$O$4=WAC_IIN),0))*'Blend Sheet'!$O53,0) + IFERROR(INDEX(WAC_Item_Cost,MATCH(1,(H$1=WAC_District)*('Blend Sheet'!$P$4=WAC_IIN),0))*'Blend Sheet'!$P53,0) + IFERROR(INDEX(WAC_Item_Cost,MATCH(1,(H$1=WAC_District)*('Blend Sheet'!$Q$4=WAC_IIN),0))*'Blend Sheet'!$Q53,0) + IFERROR(INDEX(WAC_Item_Cost,MATCH(1,(H$1=WAC_District)*('Blend Sheet'!$R$4=WAC_IIN),0))*'Blend Sheet'!$R53,0) + IFERROR(INDEX(WAC_Item_Cost,MATCH(1,(H$1=WAC_District)*('Blend Sheet'!$S$4=WAC_IIN),0))*'Blend Sheet'!$S53,0) + IFERROR(INDEX(WAC_Item_Cost,MATCH(1,(H$1=WAC_District)*('Blend Sheet'!$T$4=WAC_IIN),0))*'Blend Sheet'!$T53,0) + IFERROR(INDEX(WAC_Item_Cost,MATCH(1,(H$1=WAC_District)*('Blend Sheet'!$U$4=WAC_IIN),0))*'Blend Sheet'!$U53,0) + IFERROR(INDEX(WAC_Item_Cost,MATCH(1,(H$1=WAC_District)*('Blend Sheet'!$V$4=WAC_IIN),0))*'Blend Sheet'!$V53,0) + IFERROR(INDEX(WAC_Item_Cost,MATCH(1,(H$1=WAC_District)*('Blend Sheet'!$W$4=WAC_IIN),0))*'Blend Sheet'!$W53,0) + IFERROR(INDEX(WAC_Item_Cost,MATCH(1,(H$1=WAC_District)*('Blend Sheet'!$X$4=WAC_IIN),0))*'Blend Sheet'!$X53,0) + IFERROR(INDEX(WAC_Item_Cost,MATCH(1,(H$1=WAC_District)*('Blend Sheet'!$Y$4=WAC_IIN),0))*'Blend Sheet'!$Y53,0) + IFERROR(INDEX(WAC_Item_Cost,MATCH(1,(H$1=WAC_District)*('Blend Sheet'!$Z$4=WAC_IIN),0))*'Blend Sheet'!$Z53,0) + IFERROR(INDEX(WAC_Item_Cost,MATCH(1,(H$1=WAC_District)*('Blend Sheet'!$AA$4=WAC_IIN),0))*'Blend Sheet'!$AA53,0) + IFERROR(INDEX(WAC_Item_Cost,MATCH(1,(H$1=WAC_District)*('Blend Sheet'!$AB$4=WAC_IIN),0))*'Blend Sheet'!$AB53,0) + IFERROR(INDEX(WAC_Item_Cost,MATCH(1,(H$1=WAC_District)*('Blend Sheet'!$AC$4=WAC_IIN),0))*'Blend Sheet'!$AC53,0) + IFERROR(INDEX(WAC_Item_Cost,MATCH(1,(H$1=WAC_District)*('Blend Sheet'!$AD$4=WAC_IIN),0))*'Blend Sheet'!$AD53,0) + IFERROR(INDEX(WAC_Item_Cost,MATCH(1,(H$1=WAC_District)*('Blend Sheet'!$AE$4=WAC_IIN),0))*'Blend Sheet'!$AE53,0) + IFERROR(INDEX(WAC_Item_Cost,MATCH(1,(H$1=WAC_District)*('Blend Sheet'!$AF$4=WAC_IIN),0))*'Blend Sheet'!$AF53,0) + IFERROR(INDEX(WAC_Item_Cost,MATCH(1,(H$1=WAC_District)*('Blend Sheet'!$AG$4=WAC_IIN),0))*'Blend Sheet'!$AG53,0) + IFERROR(INDEX(WAC_Item_Cost,MATCH(1,(H$1=WAC_District)*('Blend Sheet'!$AH$4=WAC_IIN),0))*'Blend Sheet'!$AH53,0) + IFERROR(INDEX(WAC_Item_Cost,MATCH(1,(H$1=WAC_District)*('Blend Sheet'!$AI$4=WAC_IIN),0))*'Blend Sheet'!$AI53,0) + IFERROR(INDEX(WAC_Item_Cost,MATCH(1,(H$1=WAC_District)*('Blend Sheet'!$AJ$4=WAC_IIN),0))*'Blend Sheet'!$AJ53,0) + IFERROR(INDEX(WAC_Item_Cost,MATCH(1,(H$1=WAC_District)*('Blend Sheet'!$AK$4=WAC_IIN),0))*'Blend Sheet'!$AK53,0) + IFERROR(INDEX(WAC_Item_Cost,MATCH(1,(H$1=WAC_District)*('Blend Sheet'!$AL$4=WAC_IIN),0))*'Blend Sheet'!$AL53,0) + IFERROR(INDEX(WAC_Item_Cost,MATCH(1,(H$1=WAC_District)*('Blend Sheet'!$AM$4=WAC_IIN),0))*'Blend Sheet'!$AM53,0) + IFERROR(INDEX(WAC_Item_Cost,MATCH(1,(H$1=WAC_District)*('Blend Sheet'!$AN$4=WAC_IIN),0))*'Blend Sheet'!$AN53,0) + IFERROR(INDEX(WAC_Item_Cost,MATCH(1,(H$1=WAC_District)*('Blend Sheet'!$AO$4=WAC_IIN),0))*'Blend Sheet'!$AO53,0) + IFERROR(INDEX(WAC_Item_Cost,MATCH(1,(H$1=WAC_District)*('Blend Sheet'!$AP$4=WAC_IIN),0))*'Blend Sheet'!$AP53/1000,0)</f>
        <v>236.41347049499998</v>
      </c>
      <c r="I50" s="245">
        <f t="array" ref="I50">IFERROR(INDEX(WAC_Item_Cost,MATCH(1,(I$1=WAC_District)*('Blend Sheet'!$C$4=WAC_IIN),0))*'Blend Sheet'!$C53/1000,0) + IFERROR(INDEX(WAC_Item_Cost,MATCH(1,(I$1=WAC_District)*('Blend Sheet'!$D$4=WAC_IIN),0))*'Blend Sheet'!$D53/1000,0) + IFERROR(INDEX(WAC_Item_Cost,MATCH(1,(I$1=WAC_District)*('Blend Sheet'!$E$4=WAC_IIN),0))*'Blend Sheet'!$E53/1000,0) + IFERROR(INDEX(WAC_Item_Cost,MATCH(1,(I$1=WAC_District)*('Blend Sheet'!$F$4=WAC_IIN),0))*'Blend Sheet'!$F53/1000,0)  + IFERROR(INDEX(WAC_Item_Cost,MATCH(1,(I$1=WAC_District)*('Blend Sheet'!$G$4=WAC_IIN),0))*'Blend Sheet'!$G53,0) + IFERROR(INDEX(WAC_Item_Cost,MATCH(1,(I$1=WAC_District)*('Blend Sheet'!$H$4=WAC_IIN),0))*'Blend Sheet'!$H53,0)  + IFERROR(INDEX(WAC_Item_Cost,MATCH(1,(I$1=WAC_District)*('Blend Sheet'!$I$4=WAC_IIN),0))*'Blend Sheet'!$I53,0) + IFERROR(INDEX(WAC_Item_Cost,MATCH(1,(I$1=WAC_District)*('Blend Sheet'!$J$4=WAC_IIN),0))*'Blend Sheet'!$J53,0) + IFERROR(INDEX(WAC_Item_Cost,MATCH(1,(I$1=WAC_District)*('Blend Sheet'!$K$4=WAC_IIN),0))*'Blend Sheet'!$K53,0) + IFERROR(INDEX(WAC_Item_Cost,MATCH(1,(I$1=WAC_District)*('Blend Sheet'!$L$4=WAC_IIN),0))*'Blend Sheet'!$L53,0) + IFERROR(INDEX(WAC_Item_Cost,MATCH(1,(I$1=WAC_District)*('Blend Sheet'!$M$4=WAC_IIN),0))*'Blend Sheet'!$M53,0) + IFERROR(INDEX(WAC_Item_Cost,MATCH(1,(I$1=WAC_District)*('Blend Sheet'!$N$4=WAC_IIN),0))*'Blend Sheet'!$N53,0) + IFERROR(INDEX(WAC_Item_Cost,MATCH(1,(I$1=WAC_District)*('Blend Sheet'!$O$4=WAC_IIN),0))*'Blend Sheet'!$O53,0) + IFERROR(INDEX(WAC_Item_Cost,MATCH(1,(I$1=WAC_District)*('Blend Sheet'!$P$4=WAC_IIN),0))*'Blend Sheet'!$P53,0) + IFERROR(INDEX(WAC_Item_Cost,MATCH(1,(I$1=WAC_District)*('Blend Sheet'!$Q$4=WAC_IIN),0))*'Blend Sheet'!$Q53,0) + IFERROR(INDEX(WAC_Item_Cost,MATCH(1,(I$1=WAC_District)*('Blend Sheet'!$R$4=WAC_IIN),0))*'Blend Sheet'!$R53,0) + IFERROR(INDEX(WAC_Item_Cost,MATCH(1,(I$1=WAC_District)*('Blend Sheet'!$S$4=WAC_IIN),0))*'Blend Sheet'!$S53,0) + IFERROR(INDEX(WAC_Item_Cost,MATCH(1,(I$1=WAC_District)*('Blend Sheet'!$T$4=WAC_IIN),0))*'Blend Sheet'!$T53,0) + IFERROR(INDEX(WAC_Item_Cost,MATCH(1,(I$1=WAC_District)*('Blend Sheet'!$U$4=WAC_IIN),0))*'Blend Sheet'!$U53,0) + IFERROR(INDEX(WAC_Item_Cost,MATCH(1,(I$1=WAC_District)*('Blend Sheet'!$V$4=WAC_IIN),0))*'Blend Sheet'!$V53,0) + IFERROR(INDEX(WAC_Item_Cost,MATCH(1,(I$1=WAC_District)*('Blend Sheet'!$W$4=WAC_IIN),0))*'Blend Sheet'!$W53,0) + IFERROR(INDEX(WAC_Item_Cost,MATCH(1,(I$1=WAC_District)*('Blend Sheet'!$X$4=WAC_IIN),0))*'Blend Sheet'!$X53,0) + IFERROR(INDEX(WAC_Item_Cost,MATCH(1,(I$1=WAC_District)*('Blend Sheet'!$Y$4=WAC_IIN),0))*'Blend Sheet'!$Y53,0) + IFERROR(INDEX(WAC_Item_Cost,MATCH(1,(I$1=WAC_District)*('Blend Sheet'!$Z$4=WAC_IIN),0))*'Blend Sheet'!$Z53,0) + IFERROR(INDEX(WAC_Item_Cost,MATCH(1,(I$1=WAC_District)*('Blend Sheet'!$AA$4=WAC_IIN),0))*'Blend Sheet'!$AA53,0) + IFERROR(INDEX(WAC_Item_Cost,MATCH(1,(I$1=WAC_District)*('Blend Sheet'!$AB$4=WAC_IIN),0))*'Blend Sheet'!$AB53,0) + IFERROR(INDEX(WAC_Item_Cost,MATCH(1,(I$1=WAC_District)*('Blend Sheet'!$AC$4=WAC_IIN),0))*'Blend Sheet'!$AC53,0) + IFERROR(INDEX(WAC_Item_Cost,MATCH(1,(I$1=WAC_District)*('Blend Sheet'!$AD$4=WAC_IIN),0))*'Blend Sheet'!$AD53,0) + IFERROR(INDEX(WAC_Item_Cost,MATCH(1,(I$1=WAC_District)*('Blend Sheet'!$AE$4=WAC_IIN),0))*'Blend Sheet'!$AE53,0) + IFERROR(INDEX(WAC_Item_Cost,MATCH(1,(I$1=WAC_District)*('Blend Sheet'!$AF$4=WAC_IIN),0))*'Blend Sheet'!$AF53,0) + IFERROR(INDEX(WAC_Item_Cost,MATCH(1,(I$1=WAC_District)*('Blend Sheet'!$AG$4=WAC_IIN),0))*'Blend Sheet'!$AG53,0) + IFERROR(INDEX(WAC_Item_Cost,MATCH(1,(I$1=WAC_District)*('Blend Sheet'!$AH$4=WAC_IIN),0))*'Blend Sheet'!$AH53,0) + IFERROR(INDEX(WAC_Item_Cost,MATCH(1,(I$1=WAC_District)*('Blend Sheet'!$AI$4=WAC_IIN),0))*'Blend Sheet'!$AI53,0) + IFERROR(INDEX(WAC_Item_Cost,MATCH(1,(I$1=WAC_District)*('Blend Sheet'!$AJ$4=WAC_IIN),0))*'Blend Sheet'!$AJ53,0) + IFERROR(INDEX(WAC_Item_Cost,MATCH(1,(I$1=WAC_District)*('Blend Sheet'!$AK$4=WAC_IIN),0))*'Blend Sheet'!$AK53,0) + IFERROR(INDEX(WAC_Item_Cost,MATCH(1,(I$1=WAC_District)*('Blend Sheet'!$AL$4=WAC_IIN),0))*'Blend Sheet'!$AL53,0) + IFERROR(INDEX(WAC_Item_Cost,MATCH(1,(I$1=WAC_District)*('Blend Sheet'!$AM$4=WAC_IIN),0))*'Blend Sheet'!$AM53,0) + IFERROR(INDEX(WAC_Item_Cost,MATCH(1,(I$1=WAC_District)*('Blend Sheet'!$AN$4=WAC_IIN),0))*'Blend Sheet'!$AN53,0) + IFERROR(INDEX(WAC_Item_Cost,MATCH(1,(I$1=WAC_District)*('Blend Sheet'!$AO$4=WAC_IIN),0))*'Blend Sheet'!$AO53,0) + IFERROR(INDEX(WAC_Item_Cost,MATCH(1,(I$1=WAC_District)*('Blend Sheet'!$AP$4=WAC_IIN),0))*'Blend Sheet'!$AP53/1000,0)</f>
        <v>253.30588910999998</v>
      </c>
      <c r="J50" s="245">
        <f t="array" ref="J50">IFERROR(INDEX(WAC_Item_Cost,MATCH(1,(J$1=WAC_District)*('Blend Sheet'!$C$4=WAC_IIN),0))*'Blend Sheet'!$C53/1000,0) + IFERROR(INDEX(WAC_Item_Cost,MATCH(1,(J$1=WAC_District)*('Blend Sheet'!$D$4=WAC_IIN),0))*'Blend Sheet'!$D53/1000,0) + IFERROR(INDEX(WAC_Item_Cost,MATCH(1,(J$1=WAC_District)*('Blend Sheet'!$E$4=WAC_IIN),0))*'Blend Sheet'!$E53/1000,0) + IFERROR(INDEX(WAC_Item_Cost,MATCH(1,(J$1=WAC_District)*('Blend Sheet'!$F$4=WAC_IIN),0))*'Blend Sheet'!$F53/1000,0)  + IFERROR(INDEX(WAC_Item_Cost,MATCH(1,(J$1=WAC_District)*('Blend Sheet'!$G$4=WAC_IIN),0))*'Blend Sheet'!$G53,0) + IFERROR(INDEX(WAC_Item_Cost,MATCH(1,(J$1=WAC_District)*('Blend Sheet'!$H$4=WAC_IIN),0))*'Blend Sheet'!$H53,0)  + IFERROR(INDEX(WAC_Item_Cost,MATCH(1,(J$1=WAC_District)*('Blend Sheet'!$I$4=WAC_IIN),0))*'Blend Sheet'!$I53,0) + IFERROR(INDEX(WAC_Item_Cost,MATCH(1,(J$1=WAC_District)*('Blend Sheet'!$J$4=WAC_IIN),0))*'Blend Sheet'!$J53,0) + IFERROR(INDEX(WAC_Item_Cost,MATCH(1,(J$1=WAC_District)*('Blend Sheet'!$K$4=WAC_IIN),0))*'Blend Sheet'!$K53,0) + IFERROR(INDEX(WAC_Item_Cost,MATCH(1,(J$1=WAC_District)*('Blend Sheet'!$L$4=WAC_IIN),0))*'Blend Sheet'!$L53,0) + IFERROR(INDEX(WAC_Item_Cost,MATCH(1,(J$1=WAC_District)*('Blend Sheet'!$M$4=WAC_IIN),0))*'Blend Sheet'!$M53,0) + IFERROR(INDEX(WAC_Item_Cost,MATCH(1,(J$1=WAC_District)*('Blend Sheet'!$N$4=WAC_IIN),0))*'Blend Sheet'!$N53,0) + IFERROR(INDEX(WAC_Item_Cost,MATCH(1,(J$1=WAC_District)*('Blend Sheet'!$O$4=WAC_IIN),0))*'Blend Sheet'!$O53,0) + IFERROR(INDEX(WAC_Item_Cost,MATCH(1,(J$1=WAC_District)*('Blend Sheet'!$P$4=WAC_IIN),0))*'Blend Sheet'!$P53,0) + IFERROR(INDEX(WAC_Item_Cost,MATCH(1,(J$1=WAC_District)*('Blend Sheet'!$Q$4=WAC_IIN),0))*'Blend Sheet'!$Q53,0) + IFERROR(INDEX(WAC_Item_Cost,MATCH(1,(J$1=WAC_District)*('Blend Sheet'!$R$4=WAC_IIN),0))*'Blend Sheet'!$R53,0) + IFERROR(INDEX(WAC_Item_Cost,MATCH(1,(J$1=WAC_District)*('Blend Sheet'!$S$4=WAC_IIN),0))*'Blend Sheet'!$S53,0) + IFERROR(INDEX(WAC_Item_Cost,MATCH(1,(J$1=WAC_District)*('Blend Sheet'!$T$4=WAC_IIN),0))*'Blend Sheet'!$T53,0) + IFERROR(INDEX(WAC_Item_Cost,MATCH(1,(J$1=WAC_District)*('Blend Sheet'!$U$4=WAC_IIN),0))*'Blend Sheet'!$U53,0) + IFERROR(INDEX(WAC_Item_Cost,MATCH(1,(J$1=WAC_District)*('Blend Sheet'!$V$4=WAC_IIN),0))*'Blend Sheet'!$V53,0) + IFERROR(INDEX(WAC_Item_Cost,MATCH(1,(J$1=WAC_District)*('Blend Sheet'!$W$4=WAC_IIN),0))*'Blend Sheet'!$W53,0) + IFERROR(INDEX(WAC_Item_Cost,MATCH(1,(J$1=WAC_District)*('Blend Sheet'!$X$4=WAC_IIN),0))*'Blend Sheet'!$X53,0) + IFERROR(INDEX(WAC_Item_Cost,MATCH(1,(J$1=WAC_District)*('Blend Sheet'!$Y$4=WAC_IIN),0))*'Blend Sheet'!$Y53,0) + IFERROR(INDEX(WAC_Item_Cost,MATCH(1,(J$1=WAC_District)*('Blend Sheet'!$Z$4=WAC_IIN),0))*'Blend Sheet'!$Z53,0) + IFERROR(INDEX(WAC_Item_Cost,MATCH(1,(J$1=WAC_District)*('Blend Sheet'!$AA$4=WAC_IIN),0))*'Blend Sheet'!$AA53,0) + IFERROR(INDEX(WAC_Item_Cost,MATCH(1,(J$1=WAC_District)*('Blend Sheet'!$AB$4=WAC_IIN),0))*'Blend Sheet'!$AB53,0) + IFERROR(INDEX(WAC_Item_Cost,MATCH(1,(J$1=WAC_District)*('Blend Sheet'!$AC$4=WAC_IIN),0))*'Blend Sheet'!$AC53,0) + IFERROR(INDEX(WAC_Item_Cost,MATCH(1,(J$1=WAC_District)*('Blend Sheet'!$AD$4=WAC_IIN),0))*'Blend Sheet'!$AD53,0) + IFERROR(INDEX(WAC_Item_Cost,MATCH(1,(J$1=WAC_District)*('Blend Sheet'!$AE$4=WAC_IIN),0))*'Blend Sheet'!$AE53,0) + IFERROR(INDEX(WAC_Item_Cost,MATCH(1,(J$1=WAC_District)*('Blend Sheet'!$AF$4=WAC_IIN),0))*'Blend Sheet'!$AF53,0) + IFERROR(INDEX(WAC_Item_Cost,MATCH(1,(J$1=WAC_District)*('Blend Sheet'!$AG$4=WAC_IIN),0))*'Blend Sheet'!$AG53,0) + IFERROR(INDEX(WAC_Item_Cost,MATCH(1,(J$1=WAC_District)*('Blend Sheet'!$AH$4=WAC_IIN),0))*'Blend Sheet'!$AH53,0) + IFERROR(INDEX(WAC_Item_Cost,MATCH(1,(J$1=WAC_District)*('Blend Sheet'!$AI$4=WAC_IIN),0))*'Blend Sheet'!$AI53,0) + IFERROR(INDEX(WAC_Item_Cost,MATCH(1,(J$1=WAC_District)*('Blend Sheet'!$AJ$4=WAC_IIN),0))*'Blend Sheet'!$AJ53,0) + IFERROR(INDEX(WAC_Item_Cost,MATCH(1,(J$1=WAC_District)*('Blend Sheet'!$AK$4=WAC_IIN),0))*'Blend Sheet'!$AK53,0) + IFERROR(INDEX(WAC_Item_Cost,MATCH(1,(J$1=WAC_District)*('Blend Sheet'!$AL$4=WAC_IIN),0))*'Blend Sheet'!$AL53,0) + IFERROR(INDEX(WAC_Item_Cost,MATCH(1,(J$1=WAC_District)*('Blend Sheet'!$AM$4=WAC_IIN),0))*'Blend Sheet'!$AM53,0) + IFERROR(INDEX(WAC_Item_Cost,MATCH(1,(J$1=WAC_District)*('Blend Sheet'!$AN$4=WAC_IIN),0))*'Blend Sheet'!$AN53,0) + IFERROR(INDEX(WAC_Item_Cost,MATCH(1,(J$1=WAC_District)*('Blend Sheet'!$AO$4=WAC_IIN),0))*'Blend Sheet'!$AO53,0) + IFERROR(INDEX(WAC_Item_Cost,MATCH(1,(J$1=WAC_District)*('Blend Sheet'!$AP$4=WAC_IIN),0))*'Blend Sheet'!$AP53/1000,0)</f>
        <v>249.01495643500002</v>
      </c>
      <c r="K50" s="245">
        <f t="array" ref="K50">IFERROR(INDEX(WAC_Item_Cost,MATCH(1,(K$1=WAC_District)*('Blend Sheet'!$C$4=WAC_IIN),0))*'Blend Sheet'!$C53/1000,0) + IFERROR(INDEX(WAC_Item_Cost,MATCH(1,(K$1=WAC_District)*('Blend Sheet'!$D$4=WAC_IIN),0))*'Blend Sheet'!$D53/1000,0) + IFERROR(INDEX(WAC_Item_Cost,MATCH(1,(K$1=WAC_District)*('Blend Sheet'!$E$4=WAC_IIN),0))*'Blend Sheet'!$E53/1000,0) + IFERROR(INDEX(WAC_Item_Cost,MATCH(1,(K$1=WAC_District)*('Blend Sheet'!$F$4=WAC_IIN),0))*'Blend Sheet'!$F53/1000,0)  + IFERROR(INDEX(WAC_Item_Cost,MATCH(1,(K$1=WAC_District)*('Blend Sheet'!$G$4=WAC_IIN),0))*'Blend Sheet'!$G53,0) + IFERROR(INDEX(WAC_Item_Cost,MATCH(1,(K$1=WAC_District)*('Blend Sheet'!$H$4=WAC_IIN),0))*'Blend Sheet'!$H53,0)  + IFERROR(INDEX(WAC_Item_Cost,MATCH(1,(K$1=WAC_District)*('Blend Sheet'!$I$4=WAC_IIN),0))*'Blend Sheet'!$I53,0) + IFERROR(INDEX(WAC_Item_Cost,MATCH(1,(K$1=WAC_District)*('Blend Sheet'!$J$4=WAC_IIN),0))*'Blend Sheet'!$J53,0) + IFERROR(INDEX(WAC_Item_Cost,MATCH(1,(K$1=WAC_District)*('Blend Sheet'!$K$4=WAC_IIN),0))*'Blend Sheet'!$K53,0) + IFERROR(INDEX(WAC_Item_Cost,MATCH(1,(K$1=WAC_District)*('Blend Sheet'!$L$4=WAC_IIN),0))*'Blend Sheet'!$L53,0) + IFERROR(INDEX(WAC_Item_Cost,MATCH(1,(K$1=WAC_District)*('Blend Sheet'!$M$4=WAC_IIN),0))*'Blend Sheet'!$M53,0) + IFERROR(INDEX(WAC_Item_Cost,MATCH(1,(K$1=WAC_District)*('Blend Sheet'!$N$4=WAC_IIN),0))*'Blend Sheet'!$N53,0) + IFERROR(INDEX(WAC_Item_Cost,MATCH(1,(K$1=WAC_District)*('Blend Sheet'!$O$4=WAC_IIN),0))*'Blend Sheet'!$O53,0) + IFERROR(INDEX(WAC_Item_Cost,MATCH(1,(K$1=WAC_District)*('Blend Sheet'!$P$4=WAC_IIN),0))*'Blend Sheet'!$P53,0) + IFERROR(INDEX(WAC_Item_Cost,MATCH(1,(K$1=WAC_District)*('Blend Sheet'!$Q$4=WAC_IIN),0))*'Blend Sheet'!$Q53,0) + IFERROR(INDEX(WAC_Item_Cost,MATCH(1,(K$1=WAC_District)*('Blend Sheet'!$R$4=WAC_IIN),0))*'Blend Sheet'!$R53,0) + IFERROR(INDEX(WAC_Item_Cost,MATCH(1,(K$1=WAC_District)*('Blend Sheet'!$S$4=WAC_IIN),0))*'Blend Sheet'!$S53,0) + IFERROR(INDEX(WAC_Item_Cost,MATCH(1,(K$1=WAC_District)*('Blend Sheet'!$T$4=WAC_IIN),0))*'Blend Sheet'!$T53,0) + IFERROR(INDEX(WAC_Item_Cost,MATCH(1,(K$1=WAC_District)*('Blend Sheet'!$U$4=WAC_IIN),0))*'Blend Sheet'!$U53,0) + IFERROR(INDEX(WAC_Item_Cost,MATCH(1,(K$1=WAC_District)*('Blend Sheet'!$V$4=WAC_IIN),0))*'Blend Sheet'!$V53,0) + IFERROR(INDEX(WAC_Item_Cost,MATCH(1,(K$1=WAC_District)*('Blend Sheet'!$W$4=WAC_IIN),0))*'Blend Sheet'!$W53,0) + IFERROR(INDEX(WAC_Item_Cost,MATCH(1,(K$1=WAC_District)*('Blend Sheet'!$X$4=WAC_IIN),0))*'Blend Sheet'!$X53,0) + IFERROR(INDEX(WAC_Item_Cost,MATCH(1,(K$1=WAC_District)*('Blend Sheet'!$Y$4=WAC_IIN),0))*'Blend Sheet'!$Y53,0) + IFERROR(INDEX(WAC_Item_Cost,MATCH(1,(K$1=WAC_District)*('Blend Sheet'!$Z$4=WAC_IIN),0))*'Blend Sheet'!$Z53,0) + IFERROR(INDEX(WAC_Item_Cost,MATCH(1,(K$1=WAC_District)*('Blend Sheet'!$AA$4=WAC_IIN),0))*'Blend Sheet'!$AA53,0) + IFERROR(INDEX(WAC_Item_Cost,MATCH(1,(K$1=WAC_District)*('Blend Sheet'!$AB$4=WAC_IIN),0))*'Blend Sheet'!$AB53,0) + IFERROR(INDEX(WAC_Item_Cost,MATCH(1,(K$1=WAC_District)*('Blend Sheet'!$AC$4=WAC_IIN),0))*'Blend Sheet'!$AC53,0) + IFERROR(INDEX(WAC_Item_Cost,MATCH(1,(K$1=WAC_District)*('Blend Sheet'!$AD$4=WAC_IIN),0))*'Blend Sheet'!$AD53,0) + IFERROR(INDEX(WAC_Item_Cost,MATCH(1,(K$1=WAC_District)*('Blend Sheet'!$AE$4=WAC_IIN),0))*'Blend Sheet'!$AE53,0) + IFERROR(INDEX(WAC_Item_Cost,MATCH(1,(K$1=WAC_District)*('Blend Sheet'!$AF$4=WAC_IIN),0))*'Blend Sheet'!$AF53,0) + IFERROR(INDEX(WAC_Item_Cost,MATCH(1,(K$1=WAC_District)*('Blend Sheet'!$AG$4=WAC_IIN),0))*'Blend Sheet'!$AG53,0) + IFERROR(INDEX(WAC_Item_Cost,MATCH(1,(K$1=WAC_District)*('Blend Sheet'!$AH$4=WAC_IIN),0))*'Blend Sheet'!$AH53,0) + IFERROR(INDEX(WAC_Item_Cost,MATCH(1,(K$1=WAC_District)*('Blend Sheet'!$AI$4=WAC_IIN),0))*'Blend Sheet'!$AI53,0) + IFERROR(INDEX(WAC_Item_Cost,MATCH(1,(K$1=WAC_District)*('Blend Sheet'!$AJ$4=WAC_IIN),0))*'Blend Sheet'!$AJ53,0) + IFERROR(INDEX(WAC_Item_Cost,MATCH(1,(K$1=WAC_District)*('Blend Sheet'!$AK$4=WAC_IIN),0))*'Blend Sheet'!$AK53,0) + IFERROR(INDEX(WAC_Item_Cost,MATCH(1,(K$1=WAC_District)*('Blend Sheet'!$AL$4=WAC_IIN),0))*'Blend Sheet'!$AL53,0) + IFERROR(INDEX(WAC_Item_Cost,MATCH(1,(K$1=WAC_District)*('Blend Sheet'!$AM$4=WAC_IIN),0))*'Blend Sheet'!$AM53,0) + IFERROR(INDEX(WAC_Item_Cost,MATCH(1,(K$1=WAC_District)*('Blend Sheet'!$AN$4=WAC_IIN),0))*'Blend Sheet'!$AN53,0) + IFERROR(INDEX(WAC_Item_Cost,MATCH(1,(K$1=WAC_District)*('Blend Sheet'!$AO$4=WAC_IIN),0))*'Blend Sheet'!$AO53,0) + IFERROR(INDEX(WAC_Item_Cost,MATCH(1,(K$1=WAC_District)*('Blend Sheet'!$AP$4=WAC_IIN),0))*'Blend Sheet'!$AP53/1000,0)</f>
        <v>201.54134449499998</v>
      </c>
      <c r="L50" s="245">
        <f t="array" ref="L50">IFERROR(INDEX(WAC_Item_Cost,MATCH(1,(L$1=WAC_District)*('Blend Sheet'!$C$4=WAC_IIN),0))*'Blend Sheet'!$C53/1000,0) + IFERROR(INDEX(WAC_Item_Cost,MATCH(1,(L$1=WAC_District)*('Blend Sheet'!$D$4=WAC_IIN),0))*'Blend Sheet'!$D53/1000,0) + IFERROR(INDEX(WAC_Item_Cost,MATCH(1,(L$1=WAC_District)*('Blend Sheet'!$E$4=WAC_IIN),0))*'Blend Sheet'!$E53/1000,0) + IFERROR(INDEX(WAC_Item_Cost,MATCH(1,(L$1=WAC_District)*('Blend Sheet'!$F$4=WAC_IIN),0))*'Blend Sheet'!$F53/1000,0)  + IFERROR(INDEX(WAC_Item_Cost,MATCH(1,(L$1=WAC_District)*('Blend Sheet'!$G$4=WAC_IIN),0))*'Blend Sheet'!$G53,0) + IFERROR(INDEX(WAC_Item_Cost,MATCH(1,(L$1=WAC_District)*('Blend Sheet'!$H$4=WAC_IIN),0))*'Blend Sheet'!$H53,0)  + IFERROR(INDEX(WAC_Item_Cost,MATCH(1,(L$1=WAC_District)*('Blend Sheet'!$I$4=WAC_IIN),0))*'Blend Sheet'!$I53,0) + IFERROR(INDEX(WAC_Item_Cost,MATCH(1,(L$1=WAC_District)*('Blend Sheet'!$J$4=WAC_IIN),0))*'Blend Sheet'!$J53,0) + IFERROR(INDEX(WAC_Item_Cost,MATCH(1,(L$1=WAC_District)*('Blend Sheet'!$K$4=WAC_IIN),0))*'Blend Sheet'!$K53,0) + IFERROR(INDEX(WAC_Item_Cost,MATCH(1,(L$1=WAC_District)*('Blend Sheet'!$L$4=WAC_IIN),0))*'Blend Sheet'!$L53,0) + IFERROR(INDEX(WAC_Item_Cost,MATCH(1,(L$1=WAC_District)*('Blend Sheet'!$M$4=WAC_IIN),0))*'Blend Sheet'!$M53,0) + IFERROR(INDEX(WAC_Item_Cost,MATCH(1,(L$1=WAC_District)*('Blend Sheet'!$N$4=WAC_IIN),0))*'Blend Sheet'!$N53,0) + IFERROR(INDEX(WAC_Item_Cost,MATCH(1,(L$1=WAC_District)*('Blend Sheet'!$O$4=WAC_IIN),0))*'Blend Sheet'!$O53,0) + IFERROR(INDEX(WAC_Item_Cost,MATCH(1,(L$1=WAC_District)*('Blend Sheet'!$P$4=WAC_IIN),0))*'Blend Sheet'!$P53,0) + IFERROR(INDEX(WAC_Item_Cost,MATCH(1,(L$1=WAC_District)*('Blend Sheet'!$Q$4=WAC_IIN),0))*'Blend Sheet'!$Q53,0) + IFERROR(INDEX(WAC_Item_Cost,MATCH(1,(L$1=WAC_District)*('Blend Sheet'!$R$4=WAC_IIN),0))*'Blend Sheet'!$R53,0) + IFERROR(INDEX(WAC_Item_Cost,MATCH(1,(L$1=WAC_District)*('Blend Sheet'!$S$4=WAC_IIN),0))*'Blend Sheet'!$S53,0) + IFERROR(INDEX(WAC_Item_Cost,MATCH(1,(L$1=WAC_District)*('Blend Sheet'!$T$4=WAC_IIN),0))*'Blend Sheet'!$T53,0) + IFERROR(INDEX(WAC_Item_Cost,MATCH(1,(L$1=WAC_District)*('Blend Sheet'!$U$4=WAC_IIN),0))*'Blend Sheet'!$U53,0) + IFERROR(INDEX(WAC_Item_Cost,MATCH(1,(L$1=WAC_District)*('Blend Sheet'!$V$4=WAC_IIN),0))*'Blend Sheet'!$V53,0) + IFERROR(INDEX(WAC_Item_Cost,MATCH(1,(L$1=WAC_District)*('Blend Sheet'!$W$4=WAC_IIN),0))*'Blend Sheet'!$W53,0) + IFERROR(INDEX(WAC_Item_Cost,MATCH(1,(L$1=WAC_District)*('Blend Sheet'!$X$4=WAC_IIN),0))*'Blend Sheet'!$X53,0) + IFERROR(INDEX(WAC_Item_Cost,MATCH(1,(L$1=WAC_District)*('Blend Sheet'!$Y$4=WAC_IIN),0))*'Blend Sheet'!$Y53,0) + IFERROR(INDEX(WAC_Item_Cost,MATCH(1,(L$1=WAC_District)*('Blend Sheet'!$Z$4=WAC_IIN),0))*'Blend Sheet'!$Z53,0) + IFERROR(INDEX(WAC_Item_Cost,MATCH(1,(L$1=WAC_District)*('Blend Sheet'!$AA$4=WAC_IIN),0))*'Blend Sheet'!$AA53,0) + IFERROR(INDEX(WAC_Item_Cost,MATCH(1,(L$1=WAC_District)*('Blend Sheet'!$AB$4=WAC_IIN),0))*'Blend Sheet'!$AB53,0) + IFERROR(INDEX(WAC_Item_Cost,MATCH(1,(L$1=WAC_District)*('Blend Sheet'!$AC$4=WAC_IIN),0))*'Blend Sheet'!$AC53,0) + IFERROR(INDEX(WAC_Item_Cost,MATCH(1,(L$1=WAC_District)*('Blend Sheet'!$AD$4=WAC_IIN),0))*'Blend Sheet'!$AD53,0) + IFERROR(INDEX(WAC_Item_Cost,MATCH(1,(L$1=WAC_District)*('Blend Sheet'!$AE$4=WAC_IIN),0))*'Blend Sheet'!$AE53,0) + IFERROR(INDEX(WAC_Item_Cost,MATCH(1,(L$1=WAC_District)*('Blend Sheet'!$AF$4=WAC_IIN),0))*'Blend Sheet'!$AF53,0) + IFERROR(INDEX(WAC_Item_Cost,MATCH(1,(L$1=WAC_District)*('Blend Sheet'!$AG$4=WAC_IIN),0))*'Blend Sheet'!$AG53,0) + IFERROR(INDEX(WAC_Item_Cost,MATCH(1,(L$1=WAC_District)*('Blend Sheet'!$AH$4=WAC_IIN),0))*'Blend Sheet'!$AH53,0) + IFERROR(INDEX(WAC_Item_Cost,MATCH(1,(L$1=WAC_District)*('Blend Sheet'!$AI$4=WAC_IIN),0))*'Blend Sheet'!$AI53,0) + IFERROR(INDEX(WAC_Item_Cost,MATCH(1,(L$1=WAC_District)*('Blend Sheet'!$AJ$4=WAC_IIN),0))*'Blend Sheet'!$AJ53,0) + IFERROR(INDEX(WAC_Item_Cost,MATCH(1,(L$1=WAC_District)*('Blend Sheet'!$AK$4=WAC_IIN),0))*'Blend Sheet'!$AK53,0) + IFERROR(INDEX(WAC_Item_Cost,MATCH(1,(L$1=WAC_District)*('Blend Sheet'!$AL$4=WAC_IIN),0))*'Blend Sheet'!$AL53,0) + IFERROR(INDEX(WAC_Item_Cost,MATCH(1,(L$1=WAC_District)*('Blend Sheet'!$AM$4=WAC_IIN),0))*'Blend Sheet'!$AM53,0) + IFERROR(INDEX(WAC_Item_Cost,MATCH(1,(L$1=WAC_District)*('Blend Sheet'!$AN$4=WAC_IIN),0))*'Blend Sheet'!$AN53,0) + IFERROR(INDEX(WAC_Item_Cost,MATCH(1,(L$1=WAC_District)*('Blend Sheet'!$AO$4=WAC_IIN),0))*'Blend Sheet'!$AO53,0) + IFERROR(INDEX(WAC_Item_Cost,MATCH(1,(L$1=WAC_District)*('Blend Sheet'!$AP$4=WAC_IIN),0))*'Blend Sheet'!$AP53/1000,0)</f>
        <v>220.63577441499999</v>
      </c>
    </row>
    <row r="51" spans="1:12" x14ac:dyDescent="0.25">
      <c r="A51" t="str">
        <f>'Blend Sheet'!A54</f>
        <v>LITEmix 1325 (AB)</v>
      </c>
      <c r="B51" s="245">
        <f t="array" ref="B51">IFERROR(INDEX(WAC_Item_Cost,MATCH(1,(B$1=WAC_District)*('Blend Sheet'!$C$4=WAC_IIN),0))*'Blend Sheet'!$C54/1000,0) + IFERROR(INDEX(WAC_Item_Cost,MATCH(1,(B$1=WAC_District)*('Blend Sheet'!$D$4=WAC_IIN),0))*'Blend Sheet'!$D54/1000,0) + IFERROR(INDEX(WAC_Item_Cost,MATCH(1,(B$1=WAC_District)*('Blend Sheet'!$E$4=WAC_IIN),0))*'Blend Sheet'!$E54/1000,0) + IFERROR(INDEX(WAC_Item_Cost,MATCH(1,(B$1=WAC_District)*('Blend Sheet'!$F$4=WAC_IIN),0))*'Blend Sheet'!$F54/1000,0)  + IFERROR(INDEX(WAC_Item_Cost,MATCH(1,(B$1=WAC_District)*('Blend Sheet'!$G$4=WAC_IIN),0))*'Blend Sheet'!$G54,0) + IFERROR(INDEX(WAC_Item_Cost,MATCH(1,(B$1=WAC_District)*('Blend Sheet'!$H$4=WAC_IIN),0))*'Blend Sheet'!$H54,0)  + IFERROR(INDEX(WAC_Item_Cost,MATCH(1,(B$1=WAC_District)*('Blend Sheet'!$I$4=WAC_IIN),0))*'Blend Sheet'!$I54,0) + IFERROR(INDEX(WAC_Item_Cost,MATCH(1,(B$1=WAC_District)*('Blend Sheet'!$J$4=WAC_IIN),0))*'Blend Sheet'!$J54,0) + IFERROR(INDEX(WAC_Item_Cost,MATCH(1,(B$1=WAC_District)*('Blend Sheet'!$K$4=WAC_IIN),0))*'Blend Sheet'!$K54,0) + IFERROR(INDEX(WAC_Item_Cost,MATCH(1,(B$1=WAC_District)*('Blend Sheet'!$L$4=WAC_IIN),0))*'Blend Sheet'!$L54,0) + IFERROR(INDEX(WAC_Item_Cost,MATCH(1,(B$1=WAC_District)*('Blend Sheet'!$M$4=WAC_IIN),0))*'Blend Sheet'!$M54,0) + IFERROR(INDEX(WAC_Item_Cost,MATCH(1,(B$1=WAC_District)*('Blend Sheet'!$N$4=WAC_IIN),0))*'Blend Sheet'!$N54,0) + IFERROR(INDEX(WAC_Item_Cost,MATCH(1,(B$1=WAC_District)*('Blend Sheet'!$O$4=WAC_IIN),0))*'Blend Sheet'!$O54,0) + IFERROR(INDEX(WAC_Item_Cost,MATCH(1,(B$1=WAC_District)*('Blend Sheet'!$P$4=WAC_IIN),0))*'Blend Sheet'!$P54,0) + IFERROR(INDEX(WAC_Item_Cost,MATCH(1,(B$1=WAC_District)*('Blend Sheet'!$Q$4=WAC_IIN),0))*'Blend Sheet'!$Q54,0) + IFERROR(INDEX(WAC_Item_Cost,MATCH(1,(B$1=WAC_District)*('Blend Sheet'!$R$4=WAC_IIN),0))*'Blend Sheet'!$R54,0) + IFERROR(INDEX(WAC_Item_Cost,MATCH(1,(B$1=WAC_District)*('Blend Sheet'!$S$4=WAC_IIN),0))*'Blend Sheet'!$S54,0) + IFERROR(INDEX(WAC_Item_Cost,MATCH(1,(B$1=WAC_District)*('Blend Sheet'!$T$4=WAC_IIN),0))*'Blend Sheet'!$T54,0) + IFERROR(INDEX(WAC_Item_Cost,MATCH(1,(B$1=WAC_District)*('Blend Sheet'!$U$4=WAC_IIN),0))*'Blend Sheet'!$U54,0) + IFERROR(INDEX(WAC_Item_Cost,MATCH(1,(B$1=WAC_District)*('Blend Sheet'!$V$4=WAC_IIN),0))*'Blend Sheet'!$V54,0) + IFERROR(INDEX(WAC_Item_Cost,MATCH(1,(B$1=WAC_District)*('Blend Sheet'!$W$4=WAC_IIN),0))*'Blend Sheet'!$W54,0) + IFERROR(INDEX(WAC_Item_Cost,MATCH(1,(B$1=WAC_District)*('Blend Sheet'!$X$4=WAC_IIN),0))*'Blend Sheet'!$X54,0) + IFERROR(INDEX(WAC_Item_Cost,MATCH(1,(B$1=WAC_District)*('Blend Sheet'!$Y$4=WAC_IIN),0))*'Blend Sheet'!$Y54,0) + IFERROR(INDEX(WAC_Item_Cost,MATCH(1,(B$1=WAC_District)*('Blend Sheet'!$Z$4=WAC_IIN),0))*'Blend Sheet'!$Z54,0) + IFERROR(INDEX(WAC_Item_Cost,MATCH(1,(B$1=WAC_District)*('Blend Sheet'!$AA$4=WAC_IIN),0))*'Blend Sheet'!$AA54,0) + IFERROR(INDEX(WAC_Item_Cost,MATCH(1,(B$1=WAC_District)*('Blend Sheet'!$AB$4=WAC_IIN),0))*'Blend Sheet'!$AB54,0) + IFERROR(INDEX(WAC_Item_Cost,MATCH(1,(B$1=WAC_District)*('Blend Sheet'!$AC$4=WAC_IIN),0))*'Blend Sheet'!$AC54,0) + IFERROR(INDEX(WAC_Item_Cost,MATCH(1,(B$1=WAC_District)*('Blend Sheet'!$AD$4=WAC_IIN),0))*'Blend Sheet'!$AD54,0) + IFERROR(INDEX(WAC_Item_Cost,MATCH(1,(B$1=WAC_District)*('Blend Sheet'!$AE$4=WAC_IIN),0))*'Blend Sheet'!$AE54,0) + IFERROR(INDEX(WAC_Item_Cost,MATCH(1,(B$1=WAC_District)*('Blend Sheet'!$AF$4=WAC_IIN),0))*'Blend Sheet'!$AF54,0) + IFERROR(INDEX(WAC_Item_Cost,MATCH(1,(B$1=WAC_District)*('Blend Sheet'!$AG$4=WAC_IIN),0))*'Blend Sheet'!$AG54,0) + IFERROR(INDEX(WAC_Item_Cost,MATCH(1,(B$1=WAC_District)*('Blend Sheet'!$AH$4=WAC_IIN),0))*'Blend Sheet'!$AH54,0) + IFERROR(INDEX(WAC_Item_Cost,MATCH(1,(B$1=WAC_District)*('Blend Sheet'!$AI$4=WAC_IIN),0))*'Blend Sheet'!$AI54,0) + IFERROR(INDEX(WAC_Item_Cost,MATCH(1,(B$1=WAC_District)*('Blend Sheet'!$AJ$4=WAC_IIN),0))*'Blend Sheet'!$AJ54,0) + IFERROR(INDEX(WAC_Item_Cost,MATCH(1,(B$1=WAC_District)*('Blend Sheet'!$AK$4=WAC_IIN),0))*'Blend Sheet'!$AK54,0) + IFERROR(INDEX(WAC_Item_Cost,MATCH(1,(B$1=WAC_District)*('Blend Sheet'!$AL$4=WAC_IIN),0))*'Blend Sheet'!$AL54,0) + IFERROR(INDEX(WAC_Item_Cost,MATCH(1,(B$1=WAC_District)*('Blend Sheet'!$AM$4=WAC_IIN),0))*'Blend Sheet'!$AM54,0) + IFERROR(INDEX(WAC_Item_Cost,MATCH(1,(B$1=WAC_District)*('Blend Sheet'!$AN$4=WAC_IIN),0))*'Blend Sheet'!$AN54,0) + IFERROR(INDEX(WAC_Item_Cost,MATCH(1,(B$1=WAC_District)*('Blend Sheet'!$AO$4=WAC_IIN),0))*'Blend Sheet'!$AO54,0) + IFERROR(INDEX(WAC_Item_Cost,MATCH(1,(B$1=WAC_District)*('Blend Sheet'!$AP$4=WAC_IIN),0))*'Blend Sheet'!$AP54/1000,0)</f>
        <v>201.70422039000002</v>
      </c>
      <c r="C51" s="245">
        <f t="array" ref="C51">IFERROR(INDEX(WAC_Item_Cost,MATCH(1,(C$1=WAC_District)*('Blend Sheet'!$C$4=WAC_IIN),0))*'Blend Sheet'!$C54/1000,0) + IFERROR(INDEX(WAC_Item_Cost,MATCH(1,(C$1=WAC_District)*('Blend Sheet'!$D$4=WAC_IIN),0))*'Blend Sheet'!$D54/1000,0) + IFERROR(INDEX(WAC_Item_Cost,MATCH(1,(C$1=WAC_District)*('Blend Sheet'!$E$4=WAC_IIN),0))*'Blend Sheet'!$E54/1000,0) + IFERROR(INDEX(WAC_Item_Cost,MATCH(1,(C$1=WAC_District)*('Blend Sheet'!$F$4=WAC_IIN),0))*'Blend Sheet'!$F54/1000,0)  + IFERROR(INDEX(WAC_Item_Cost,MATCH(1,(C$1=WAC_District)*('Blend Sheet'!$G$4=WAC_IIN),0))*'Blend Sheet'!$G54,0) + IFERROR(INDEX(WAC_Item_Cost,MATCH(1,(C$1=WAC_District)*('Blend Sheet'!$H$4=WAC_IIN),0))*'Blend Sheet'!$H54,0)  + IFERROR(INDEX(WAC_Item_Cost,MATCH(1,(C$1=WAC_District)*('Blend Sheet'!$I$4=WAC_IIN),0))*'Blend Sheet'!$I54,0) + IFERROR(INDEX(WAC_Item_Cost,MATCH(1,(C$1=WAC_District)*('Blend Sheet'!$J$4=WAC_IIN),0))*'Blend Sheet'!$J54,0) + IFERROR(INDEX(WAC_Item_Cost,MATCH(1,(C$1=WAC_District)*('Blend Sheet'!$K$4=WAC_IIN),0))*'Blend Sheet'!$K54,0) + IFERROR(INDEX(WAC_Item_Cost,MATCH(1,(C$1=WAC_District)*('Blend Sheet'!$L$4=WAC_IIN),0))*'Blend Sheet'!$L54,0) + IFERROR(INDEX(WAC_Item_Cost,MATCH(1,(C$1=WAC_District)*('Blend Sheet'!$M$4=WAC_IIN),0))*'Blend Sheet'!$M54,0) + IFERROR(INDEX(WAC_Item_Cost,MATCH(1,(C$1=WAC_District)*('Blend Sheet'!$N$4=WAC_IIN),0))*'Blend Sheet'!$N54,0) + IFERROR(INDEX(WAC_Item_Cost,MATCH(1,(C$1=WAC_District)*('Blend Sheet'!$O$4=WAC_IIN),0))*'Blend Sheet'!$O54,0) + IFERROR(INDEX(WAC_Item_Cost,MATCH(1,(C$1=WAC_District)*('Blend Sheet'!$P$4=WAC_IIN),0))*'Blend Sheet'!$P54,0) + IFERROR(INDEX(WAC_Item_Cost,MATCH(1,(C$1=WAC_District)*('Blend Sheet'!$Q$4=WAC_IIN),0))*'Blend Sheet'!$Q54,0) + IFERROR(INDEX(WAC_Item_Cost,MATCH(1,(C$1=WAC_District)*('Blend Sheet'!$R$4=WAC_IIN),0))*'Blend Sheet'!$R54,0) + IFERROR(INDEX(WAC_Item_Cost,MATCH(1,(C$1=WAC_District)*('Blend Sheet'!$S$4=WAC_IIN),0))*'Blend Sheet'!$S54,0) + IFERROR(INDEX(WAC_Item_Cost,MATCH(1,(C$1=WAC_District)*('Blend Sheet'!$T$4=WAC_IIN),0))*'Blend Sheet'!$T54,0) + IFERROR(INDEX(WAC_Item_Cost,MATCH(1,(C$1=WAC_District)*('Blend Sheet'!$U$4=WAC_IIN),0))*'Blend Sheet'!$U54,0) + IFERROR(INDEX(WAC_Item_Cost,MATCH(1,(C$1=WAC_District)*('Blend Sheet'!$V$4=WAC_IIN),0))*'Blend Sheet'!$V54,0) + IFERROR(INDEX(WAC_Item_Cost,MATCH(1,(C$1=WAC_District)*('Blend Sheet'!$W$4=WAC_IIN),0))*'Blend Sheet'!$W54,0) + IFERROR(INDEX(WAC_Item_Cost,MATCH(1,(C$1=WAC_District)*('Blend Sheet'!$X$4=WAC_IIN),0))*'Blend Sheet'!$X54,0) + IFERROR(INDEX(WAC_Item_Cost,MATCH(1,(C$1=WAC_District)*('Blend Sheet'!$Y$4=WAC_IIN),0))*'Blend Sheet'!$Y54,0) + IFERROR(INDEX(WAC_Item_Cost,MATCH(1,(C$1=WAC_District)*('Blend Sheet'!$Z$4=WAC_IIN),0))*'Blend Sheet'!$Z54,0) + IFERROR(INDEX(WAC_Item_Cost,MATCH(1,(C$1=WAC_District)*('Blend Sheet'!$AA$4=WAC_IIN),0))*'Blend Sheet'!$AA54,0) + IFERROR(INDEX(WAC_Item_Cost,MATCH(1,(C$1=WAC_District)*('Blend Sheet'!$AB$4=WAC_IIN),0))*'Blend Sheet'!$AB54,0) + IFERROR(INDEX(WAC_Item_Cost,MATCH(1,(C$1=WAC_District)*('Blend Sheet'!$AC$4=WAC_IIN),0))*'Blend Sheet'!$AC54,0) + IFERROR(INDEX(WAC_Item_Cost,MATCH(1,(C$1=WAC_District)*('Blend Sheet'!$AD$4=WAC_IIN),0))*'Blend Sheet'!$AD54,0) + IFERROR(INDEX(WAC_Item_Cost,MATCH(1,(C$1=WAC_District)*('Blend Sheet'!$AE$4=WAC_IIN),0))*'Blend Sheet'!$AE54,0) + IFERROR(INDEX(WAC_Item_Cost,MATCH(1,(C$1=WAC_District)*('Blend Sheet'!$AF$4=WAC_IIN),0))*'Blend Sheet'!$AF54,0) + IFERROR(INDEX(WAC_Item_Cost,MATCH(1,(C$1=WAC_District)*('Blend Sheet'!$AG$4=WAC_IIN),0))*'Blend Sheet'!$AG54,0) + IFERROR(INDEX(WAC_Item_Cost,MATCH(1,(C$1=WAC_District)*('Blend Sheet'!$AH$4=WAC_IIN),0))*'Blend Sheet'!$AH54,0) + IFERROR(INDEX(WAC_Item_Cost,MATCH(1,(C$1=WAC_District)*('Blend Sheet'!$AI$4=WAC_IIN),0))*'Blend Sheet'!$AI54,0) + IFERROR(INDEX(WAC_Item_Cost,MATCH(1,(C$1=WAC_District)*('Blend Sheet'!$AJ$4=WAC_IIN),0))*'Blend Sheet'!$AJ54,0) + IFERROR(INDEX(WAC_Item_Cost,MATCH(1,(C$1=WAC_District)*('Blend Sheet'!$AK$4=WAC_IIN),0))*'Blend Sheet'!$AK54,0) + IFERROR(INDEX(WAC_Item_Cost,MATCH(1,(C$1=WAC_District)*('Blend Sheet'!$AL$4=WAC_IIN),0))*'Blend Sheet'!$AL54,0) + IFERROR(INDEX(WAC_Item_Cost,MATCH(1,(C$1=WAC_District)*('Blend Sheet'!$AM$4=WAC_IIN),0))*'Blend Sheet'!$AM54,0) + IFERROR(INDEX(WAC_Item_Cost,MATCH(1,(C$1=WAC_District)*('Blend Sheet'!$AN$4=WAC_IIN),0))*'Blend Sheet'!$AN54,0) + IFERROR(INDEX(WAC_Item_Cost,MATCH(1,(C$1=WAC_District)*('Blend Sheet'!$AO$4=WAC_IIN),0))*'Blend Sheet'!$AO54,0) + IFERROR(INDEX(WAC_Item_Cost,MATCH(1,(C$1=WAC_District)*('Blend Sheet'!$AP$4=WAC_IIN),0))*'Blend Sheet'!$AP54/1000,0)</f>
        <v>229.667909791</v>
      </c>
      <c r="D51" s="245">
        <f t="array" ref="D51">IFERROR(INDEX(WAC_Item_Cost,MATCH(1,(D$1=WAC_District)*('Blend Sheet'!$C$4=WAC_IIN),0))*'Blend Sheet'!$C54/1000,0) + IFERROR(INDEX(WAC_Item_Cost,MATCH(1,(D$1=WAC_District)*('Blend Sheet'!$D$4=WAC_IIN),0))*'Blend Sheet'!$D54/1000,0) + IFERROR(INDEX(WAC_Item_Cost,MATCH(1,(D$1=WAC_District)*('Blend Sheet'!$E$4=WAC_IIN),0))*'Blend Sheet'!$E54/1000,0) + IFERROR(INDEX(WAC_Item_Cost,MATCH(1,(D$1=WAC_District)*('Blend Sheet'!$F$4=WAC_IIN),0))*'Blend Sheet'!$F54/1000,0)  + IFERROR(INDEX(WAC_Item_Cost,MATCH(1,(D$1=WAC_District)*('Blend Sheet'!$G$4=WAC_IIN),0))*'Blend Sheet'!$G54,0) + IFERROR(INDEX(WAC_Item_Cost,MATCH(1,(D$1=WAC_District)*('Blend Sheet'!$H$4=WAC_IIN),0))*'Blend Sheet'!$H54,0)  + IFERROR(INDEX(WAC_Item_Cost,MATCH(1,(D$1=WAC_District)*('Blend Sheet'!$I$4=WAC_IIN),0))*'Blend Sheet'!$I54,0) + IFERROR(INDEX(WAC_Item_Cost,MATCH(1,(D$1=WAC_District)*('Blend Sheet'!$J$4=WAC_IIN),0))*'Blend Sheet'!$J54,0) + IFERROR(INDEX(WAC_Item_Cost,MATCH(1,(D$1=WAC_District)*('Blend Sheet'!$K$4=WAC_IIN),0))*'Blend Sheet'!$K54,0) + IFERROR(INDEX(WAC_Item_Cost,MATCH(1,(D$1=WAC_District)*('Blend Sheet'!$L$4=WAC_IIN),0))*'Blend Sheet'!$L54,0) + IFERROR(INDEX(WAC_Item_Cost,MATCH(1,(D$1=WAC_District)*('Blend Sheet'!$M$4=WAC_IIN),0))*'Blend Sheet'!$M54,0) + IFERROR(INDEX(WAC_Item_Cost,MATCH(1,(D$1=WAC_District)*('Blend Sheet'!$N$4=WAC_IIN),0))*'Blend Sheet'!$N54,0) + IFERROR(INDEX(WAC_Item_Cost,MATCH(1,(D$1=WAC_District)*('Blend Sheet'!$O$4=WAC_IIN),0))*'Blend Sheet'!$O54,0) + IFERROR(INDEX(WAC_Item_Cost,MATCH(1,(D$1=WAC_District)*('Blend Sheet'!$P$4=WAC_IIN),0))*'Blend Sheet'!$P54,0) + IFERROR(INDEX(WAC_Item_Cost,MATCH(1,(D$1=WAC_District)*('Blend Sheet'!$Q$4=WAC_IIN),0))*'Blend Sheet'!$Q54,0) + IFERROR(INDEX(WAC_Item_Cost,MATCH(1,(D$1=WAC_District)*('Blend Sheet'!$R$4=WAC_IIN),0))*'Blend Sheet'!$R54,0) + IFERROR(INDEX(WAC_Item_Cost,MATCH(1,(D$1=WAC_District)*('Blend Sheet'!$S$4=WAC_IIN),0))*'Blend Sheet'!$S54,0) + IFERROR(INDEX(WAC_Item_Cost,MATCH(1,(D$1=WAC_District)*('Blend Sheet'!$T$4=WAC_IIN),0))*'Blend Sheet'!$T54,0) + IFERROR(INDEX(WAC_Item_Cost,MATCH(1,(D$1=WAC_District)*('Blend Sheet'!$U$4=WAC_IIN),0))*'Blend Sheet'!$U54,0) + IFERROR(INDEX(WAC_Item_Cost,MATCH(1,(D$1=WAC_District)*('Blend Sheet'!$V$4=WAC_IIN),0))*'Blend Sheet'!$V54,0) + IFERROR(INDEX(WAC_Item_Cost,MATCH(1,(D$1=WAC_District)*('Blend Sheet'!$W$4=WAC_IIN),0))*'Blend Sheet'!$W54,0) + IFERROR(INDEX(WAC_Item_Cost,MATCH(1,(D$1=WAC_District)*('Blend Sheet'!$X$4=WAC_IIN),0))*'Blend Sheet'!$X54,0) + IFERROR(INDEX(WAC_Item_Cost,MATCH(1,(D$1=WAC_District)*('Blend Sheet'!$Y$4=WAC_IIN),0))*'Blend Sheet'!$Y54,0) + IFERROR(INDEX(WAC_Item_Cost,MATCH(1,(D$1=WAC_District)*('Blend Sheet'!$Z$4=WAC_IIN),0))*'Blend Sheet'!$Z54,0) + IFERROR(INDEX(WAC_Item_Cost,MATCH(1,(D$1=WAC_District)*('Blend Sheet'!$AA$4=WAC_IIN),0))*'Blend Sheet'!$AA54,0) + IFERROR(INDEX(WAC_Item_Cost,MATCH(1,(D$1=WAC_District)*('Blend Sheet'!$AB$4=WAC_IIN),0))*'Blend Sheet'!$AB54,0) + IFERROR(INDEX(WAC_Item_Cost,MATCH(1,(D$1=WAC_District)*('Blend Sheet'!$AC$4=WAC_IIN),0))*'Blend Sheet'!$AC54,0) + IFERROR(INDEX(WAC_Item_Cost,MATCH(1,(D$1=WAC_District)*('Blend Sheet'!$AD$4=WAC_IIN),0))*'Blend Sheet'!$AD54,0) + IFERROR(INDEX(WAC_Item_Cost,MATCH(1,(D$1=WAC_District)*('Blend Sheet'!$AE$4=WAC_IIN),0))*'Blend Sheet'!$AE54,0) + IFERROR(INDEX(WAC_Item_Cost,MATCH(1,(D$1=WAC_District)*('Blend Sheet'!$AF$4=WAC_IIN),0))*'Blend Sheet'!$AF54,0) + IFERROR(INDEX(WAC_Item_Cost,MATCH(1,(D$1=WAC_District)*('Blend Sheet'!$AG$4=WAC_IIN),0))*'Blend Sheet'!$AG54,0) + IFERROR(INDEX(WAC_Item_Cost,MATCH(1,(D$1=WAC_District)*('Blend Sheet'!$AH$4=WAC_IIN),0))*'Blend Sheet'!$AH54,0) + IFERROR(INDEX(WAC_Item_Cost,MATCH(1,(D$1=WAC_District)*('Blend Sheet'!$AI$4=WAC_IIN),0))*'Blend Sheet'!$AI54,0) + IFERROR(INDEX(WAC_Item_Cost,MATCH(1,(D$1=WAC_District)*('Blend Sheet'!$AJ$4=WAC_IIN),0))*'Blend Sheet'!$AJ54,0) + IFERROR(INDEX(WAC_Item_Cost,MATCH(1,(D$1=WAC_District)*('Blend Sheet'!$AK$4=WAC_IIN),0))*'Blend Sheet'!$AK54,0) + IFERROR(INDEX(WAC_Item_Cost,MATCH(1,(D$1=WAC_District)*('Blend Sheet'!$AL$4=WAC_IIN),0))*'Blend Sheet'!$AL54,0) + IFERROR(INDEX(WAC_Item_Cost,MATCH(1,(D$1=WAC_District)*('Blend Sheet'!$AM$4=WAC_IIN),0))*'Blend Sheet'!$AM54,0) + IFERROR(INDEX(WAC_Item_Cost,MATCH(1,(D$1=WAC_District)*('Blend Sheet'!$AN$4=WAC_IIN),0))*'Blend Sheet'!$AN54,0) + IFERROR(INDEX(WAC_Item_Cost,MATCH(1,(D$1=WAC_District)*('Blend Sheet'!$AO$4=WAC_IIN),0))*'Blend Sheet'!$AO54,0) + IFERROR(INDEX(WAC_Item_Cost,MATCH(1,(D$1=WAC_District)*('Blend Sheet'!$AP$4=WAC_IIN),0))*'Blend Sheet'!$AP54/1000,0)</f>
        <v>198.89806720800001</v>
      </c>
      <c r="E51" s="245">
        <f t="array" ref="E51">IFERROR(INDEX(WAC_Item_Cost,MATCH(1,(E$1=WAC_District)*('Blend Sheet'!$C$4=WAC_IIN),0))*'Blend Sheet'!$C54/1000,0) + IFERROR(INDEX(WAC_Item_Cost,MATCH(1,(E$1=WAC_District)*('Blend Sheet'!$D$4=WAC_IIN),0))*'Blend Sheet'!$D54/1000,0) + IFERROR(INDEX(WAC_Item_Cost,MATCH(1,(E$1=WAC_District)*('Blend Sheet'!$E$4=WAC_IIN),0))*'Blend Sheet'!$E54/1000,0) + IFERROR(INDEX(WAC_Item_Cost,MATCH(1,(E$1=WAC_District)*('Blend Sheet'!$F$4=WAC_IIN),0))*'Blend Sheet'!$F54/1000,0)  + IFERROR(INDEX(WAC_Item_Cost,MATCH(1,(E$1=WAC_District)*('Blend Sheet'!$G$4=WAC_IIN),0))*'Blend Sheet'!$G54,0) + IFERROR(INDEX(WAC_Item_Cost,MATCH(1,(E$1=WAC_District)*('Blend Sheet'!$H$4=WAC_IIN),0))*'Blend Sheet'!$H54,0)  + IFERROR(INDEX(WAC_Item_Cost,MATCH(1,(E$1=WAC_District)*('Blend Sheet'!$I$4=WAC_IIN),0))*'Blend Sheet'!$I54,0) + IFERROR(INDEX(WAC_Item_Cost,MATCH(1,(E$1=WAC_District)*('Blend Sheet'!$J$4=WAC_IIN),0))*'Blend Sheet'!$J54,0) + IFERROR(INDEX(WAC_Item_Cost,MATCH(1,(E$1=WAC_District)*('Blend Sheet'!$K$4=WAC_IIN),0))*'Blend Sheet'!$K54,0) + IFERROR(INDEX(WAC_Item_Cost,MATCH(1,(E$1=WAC_District)*('Blend Sheet'!$L$4=WAC_IIN),0))*'Blend Sheet'!$L54,0) + IFERROR(INDEX(WAC_Item_Cost,MATCH(1,(E$1=WAC_District)*('Blend Sheet'!$M$4=WAC_IIN),0))*'Blend Sheet'!$M54,0) + IFERROR(INDEX(WAC_Item_Cost,MATCH(1,(E$1=WAC_District)*('Blend Sheet'!$N$4=WAC_IIN),0))*'Blend Sheet'!$N54,0) + IFERROR(INDEX(WAC_Item_Cost,MATCH(1,(E$1=WAC_District)*('Blend Sheet'!$O$4=WAC_IIN),0))*'Blend Sheet'!$O54,0) + IFERROR(INDEX(WAC_Item_Cost,MATCH(1,(E$1=WAC_District)*('Blend Sheet'!$P$4=WAC_IIN),0))*'Blend Sheet'!$P54,0) + IFERROR(INDEX(WAC_Item_Cost,MATCH(1,(E$1=WAC_District)*('Blend Sheet'!$Q$4=WAC_IIN),0))*'Blend Sheet'!$Q54,0) + IFERROR(INDEX(WAC_Item_Cost,MATCH(1,(E$1=WAC_District)*('Blend Sheet'!$R$4=WAC_IIN),0))*'Blend Sheet'!$R54,0) + IFERROR(INDEX(WAC_Item_Cost,MATCH(1,(E$1=WAC_District)*('Blend Sheet'!$S$4=WAC_IIN),0))*'Blend Sheet'!$S54,0) + IFERROR(INDEX(WAC_Item_Cost,MATCH(1,(E$1=WAC_District)*('Blend Sheet'!$T$4=WAC_IIN),0))*'Blend Sheet'!$T54,0) + IFERROR(INDEX(WAC_Item_Cost,MATCH(1,(E$1=WAC_District)*('Blend Sheet'!$U$4=WAC_IIN),0))*'Blend Sheet'!$U54,0) + IFERROR(INDEX(WAC_Item_Cost,MATCH(1,(E$1=WAC_District)*('Blend Sheet'!$V$4=WAC_IIN),0))*'Blend Sheet'!$V54,0) + IFERROR(INDEX(WAC_Item_Cost,MATCH(1,(E$1=WAC_District)*('Blend Sheet'!$W$4=WAC_IIN),0))*'Blend Sheet'!$W54,0) + IFERROR(INDEX(WAC_Item_Cost,MATCH(1,(E$1=WAC_District)*('Blend Sheet'!$X$4=WAC_IIN),0))*'Blend Sheet'!$X54,0) + IFERROR(INDEX(WAC_Item_Cost,MATCH(1,(E$1=WAC_District)*('Blend Sheet'!$Y$4=WAC_IIN),0))*'Blend Sheet'!$Y54,0) + IFERROR(INDEX(WAC_Item_Cost,MATCH(1,(E$1=WAC_District)*('Blend Sheet'!$Z$4=WAC_IIN),0))*'Blend Sheet'!$Z54,0) + IFERROR(INDEX(WAC_Item_Cost,MATCH(1,(E$1=WAC_District)*('Blend Sheet'!$AA$4=WAC_IIN),0))*'Blend Sheet'!$AA54,0) + IFERROR(INDEX(WAC_Item_Cost,MATCH(1,(E$1=WAC_District)*('Blend Sheet'!$AB$4=WAC_IIN),0))*'Blend Sheet'!$AB54,0) + IFERROR(INDEX(WAC_Item_Cost,MATCH(1,(E$1=WAC_District)*('Blend Sheet'!$AC$4=WAC_IIN),0))*'Blend Sheet'!$AC54,0) + IFERROR(INDEX(WAC_Item_Cost,MATCH(1,(E$1=WAC_District)*('Blend Sheet'!$AD$4=WAC_IIN),0))*'Blend Sheet'!$AD54,0) + IFERROR(INDEX(WAC_Item_Cost,MATCH(1,(E$1=WAC_District)*('Blend Sheet'!$AE$4=WAC_IIN),0))*'Blend Sheet'!$AE54,0) + IFERROR(INDEX(WAC_Item_Cost,MATCH(1,(E$1=WAC_District)*('Blend Sheet'!$AF$4=WAC_IIN),0))*'Blend Sheet'!$AF54,0) + IFERROR(INDEX(WAC_Item_Cost,MATCH(1,(E$1=WAC_District)*('Blend Sheet'!$AG$4=WAC_IIN),0))*'Blend Sheet'!$AG54,0) + IFERROR(INDEX(WAC_Item_Cost,MATCH(1,(E$1=WAC_District)*('Blend Sheet'!$AH$4=WAC_IIN),0))*'Blend Sheet'!$AH54,0) + IFERROR(INDEX(WAC_Item_Cost,MATCH(1,(E$1=WAC_District)*('Blend Sheet'!$AI$4=WAC_IIN),0))*'Blend Sheet'!$AI54,0) + IFERROR(INDEX(WAC_Item_Cost,MATCH(1,(E$1=WAC_District)*('Blend Sheet'!$AJ$4=WAC_IIN),0))*'Blend Sheet'!$AJ54,0) + IFERROR(INDEX(WAC_Item_Cost,MATCH(1,(E$1=WAC_District)*('Blend Sheet'!$AK$4=WAC_IIN),0))*'Blend Sheet'!$AK54,0) + IFERROR(INDEX(WAC_Item_Cost,MATCH(1,(E$1=WAC_District)*('Blend Sheet'!$AL$4=WAC_IIN),0))*'Blend Sheet'!$AL54,0) + IFERROR(INDEX(WAC_Item_Cost,MATCH(1,(E$1=WAC_District)*('Blend Sheet'!$AM$4=WAC_IIN),0))*'Blend Sheet'!$AM54,0) + IFERROR(INDEX(WAC_Item_Cost,MATCH(1,(E$1=WAC_District)*('Blend Sheet'!$AN$4=WAC_IIN),0))*'Blend Sheet'!$AN54,0) + IFERROR(INDEX(WAC_Item_Cost,MATCH(1,(E$1=WAC_District)*('Blend Sheet'!$AO$4=WAC_IIN),0))*'Blend Sheet'!$AO54,0) + IFERROR(INDEX(WAC_Item_Cost,MATCH(1,(E$1=WAC_District)*('Blend Sheet'!$AP$4=WAC_IIN),0))*'Blend Sheet'!$AP54/1000,0)</f>
        <v>261.361444447</v>
      </c>
      <c r="F51" s="245">
        <f t="array" ref="F51">IFERROR(INDEX(WAC_Item_Cost,MATCH(1,(F$1=WAC_District)*('Blend Sheet'!$C$4=WAC_IIN),0))*'Blend Sheet'!$C54/1000,0) + IFERROR(INDEX(WAC_Item_Cost,MATCH(1,(F$1=WAC_District)*('Blend Sheet'!$D$4=WAC_IIN),0))*'Blend Sheet'!$D54/1000,0) + IFERROR(INDEX(WAC_Item_Cost,MATCH(1,(F$1=WAC_District)*('Blend Sheet'!$E$4=WAC_IIN),0))*'Blend Sheet'!$E54/1000,0) + IFERROR(INDEX(WAC_Item_Cost,MATCH(1,(F$1=WAC_District)*('Blend Sheet'!$F$4=WAC_IIN),0))*'Blend Sheet'!$F54/1000,0)  + IFERROR(INDEX(WAC_Item_Cost,MATCH(1,(F$1=WAC_District)*('Blend Sheet'!$G$4=WAC_IIN),0))*'Blend Sheet'!$G54,0) + IFERROR(INDEX(WAC_Item_Cost,MATCH(1,(F$1=WAC_District)*('Blend Sheet'!$H$4=WAC_IIN),0))*'Blend Sheet'!$H54,0)  + IFERROR(INDEX(WAC_Item_Cost,MATCH(1,(F$1=WAC_District)*('Blend Sheet'!$I$4=WAC_IIN),0))*'Blend Sheet'!$I54,0) + IFERROR(INDEX(WAC_Item_Cost,MATCH(1,(F$1=WAC_District)*('Blend Sheet'!$J$4=WAC_IIN),0))*'Blend Sheet'!$J54,0) + IFERROR(INDEX(WAC_Item_Cost,MATCH(1,(F$1=WAC_District)*('Blend Sheet'!$K$4=WAC_IIN),0))*'Blend Sheet'!$K54,0) + IFERROR(INDEX(WAC_Item_Cost,MATCH(1,(F$1=WAC_District)*('Blend Sheet'!$L$4=WAC_IIN),0))*'Blend Sheet'!$L54,0) + IFERROR(INDEX(WAC_Item_Cost,MATCH(1,(F$1=WAC_District)*('Blend Sheet'!$M$4=WAC_IIN),0))*'Blend Sheet'!$M54,0) + IFERROR(INDEX(WAC_Item_Cost,MATCH(1,(F$1=WAC_District)*('Blend Sheet'!$N$4=WAC_IIN),0))*'Blend Sheet'!$N54,0) + IFERROR(INDEX(WAC_Item_Cost,MATCH(1,(F$1=WAC_District)*('Blend Sheet'!$O$4=WAC_IIN),0))*'Blend Sheet'!$O54,0) + IFERROR(INDEX(WAC_Item_Cost,MATCH(1,(F$1=WAC_District)*('Blend Sheet'!$P$4=WAC_IIN),0))*'Blend Sheet'!$P54,0) + IFERROR(INDEX(WAC_Item_Cost,MATCH(1,(F$1=WAC_District)*('Blend Sheet'!$Q$4=WAC_IIN),0))*'Blend Sheet'!$Q54,0) + IFERROR(INDEX(WAC_Item_Cost,MATCH(1,(F$1=WAC_District)*('Blend Sheet'!$R$4=WAC_IIN),0))*'Blend Sheet'!$R54,0) + IFERROR(INDEX(WAC_Item_Cost,MATCH(1,(F$1=WAC_District)*('Blend Sheet'!$S$4=WAC_IIN),0))*'Blend Sheet'!$S54,0) + IFERROR(INDEX(WAC_Item_Cost,MATCH(1,(F$1=WAC_District)*('Blend Sheet'!$T$4=WAC_IIN),0))*'Blend Sheet'!$T54,0) + IFERROR(INDEX(WAC_Item_Cost,MATCH(1,(F$1=WAC_District)*('Blend Sheet'!$U$4=WAC_IIN),0))*'Blend Sheet'!$U54,0) + IFERROR(INDEX(WAC_Item_Cost,MATCH(1,(F$1=WAC_District)*('Blend Sheet'!$V$4=WAC_IIN),0))*'Blend Sheet'!$V54,0) + IFERROR(INDEX(WAC_Item_Cost,MATCH(1,(F$1=WAC_District)*('Blend Sheet'!$W$4=WAC_IIN),0))*'Blend Sheet'!$W54,0) + IFERROR(INDEX(WAC_Item_Cost,MATCH(1,(F$1=WAC_District)*('Blend Sheet'!$X$4=WAC_IIN),0))*'Blend Sheet'!$X54,0) + IFERROR(INDEX(WAC_Item_Cost,MATCH(1,(F$1=WAC_District)*('Blend Sheet'!$Y$4=WAC_IIN),0))*'Blend Sheet'!$Y54,0) + IFERROR(INDEX(WAC_Item_Cost,MATCH(1,(F$1=WAC_District)*('Blend Sheet'!$Z$4=WAC_IIN),0))*'Blend Sheet'!$Z54,0) + IFERROR(INDEX(WAC_Item_Cost,MATCH(1,(F$1=WAC_District)*('Blend Sheet'!$AA$4=WAC_IIN),0))*'Blend Sheet'!$AA54,0) + IFERROR(INDEX(WAC_Item_Cost,MATCH(1,(F$1=WAC_District)*('Blend Sheet'!$AB$4=WAC_IIN),0))*'Blend Sheet'!$AB54,0) + IFERROR(INDEX(WAC_Item_Cost,MATCH(1,(F$1=WAC_District)*('Blend Sheet'!$AC$4=WAC_IIN),0))*'Blend Sheet'!$AC54,0) + IFERROR(INDEX(WAC_Item_Cost,MATCH(1,(F$1=WAC_District)*('Blend Sheet'!$AD$4=WAC_IIN),0))*'Blend Sheet'!$AD54,0) + IFERROR(INDEX(WAC_Item_Cost,MATCH(1,(F$1=WAC_District)*('Blend Sheet'!$AE$4=WAC_IIN),0))*'Blend Sheet'!$AE54,0) + IFERROR(INDEX(WAC_Item_Cost,MATCH(1,(F$1=WAC_District)*('Blend Sheet'!$AF$4=WAC_IIN),0))*'Blend Sheet'!$AF54,0) + IFERROR(INDEX(WAC_Item_Cost,MATCH(1,(F$1=WAC_District)*('Blend Sheet'!$AG$4=WAC_IIN),0))*'Blend Sheet'!$AG54,0) + IFERROR(INDEX(WAC_Item_Cost,MATCH(1,(F$1=WAC_District)*('Blend Sheet'!$AH$4=WAC_IIN),0))*'Blend Sheet'!$AH54,0) + IFERROR(INDEX(WAC_Item_Cost,MATCH(1,(F$1=WAC_District)*('Blend Sheet'!$AI$4=WAC_IIN),0))*'Blend Sheet'!$AI54,0) + IFERROR(INDEX(WAC_Item_Cost,MATCH(1,(F$1=WAC_District)*('Blend Sheet'!$AJ$4=WAC_IIN),0))*'Blend Sheet'!$AJ54,0) + IFERROR(INDEX(WAC_Item_Cost,MATCH(1,(F$1=WAC_District)*('Blend Sheet'!$AK$4=WAC_IIN),0))*'Blend Sheet'!$AK54,0) + IFERROR(INDEX(WAC_Item_Cost,MATCH(1,(F$1=WAC_District)*('Blend Sheet'!$AL$4=WAC_IIN),0))*'Blend Sheet'!$AL54,0) + IFERROR(INDEX(WAC_Item_Cost,MATCH(1,(F$1=WAC_District)*('Blend Sheet'!$AM$4=WAC_IIN),0))*'Blend Sheet'!$AM54,0) + IFERROR(INDEX(WAC_Item_Cost,MATCH(1,(F$1=WAC_District)*('Blend Sheet'!$AN$4=WAC_IIN),0))*'Blend Sheet'!$AN54,0) + IFERROR(INDEX(WAC_Item_Cost,MATCH(1,(F$1=WAC_District)*('Blend Sheet'!$AO$4=WAC_IIN),0))*'Blend Sheet'!$AO54,0) + IFERROR(INDEX(WAC_Item_Cost,MATCH(1,(F$1=WAC_District)*('Blend Sheet'!$AP$4=WAC_IIN),0))*'Blend Sheet'!$AP54/1000,0)</f>
        <v>241.44866508999999</v>
      </c>
      <c r="G51" s="245">
        <f t="array" ref="G51">IFERROR(INDEX(WAC_Item_Cost,MATCH(1,(G$1=WAC_District)*('Blend Sheet'!$C$4=WAC_IIN),0))*'Blend Sheet'!$C54/1000,0) + IFERROR(INDEX(WAC_Item_Cost,MATCH(1,(G$1=WAC_District)*('Blend Sheet'!$D$4=WAC_IIN),0))*'Blend Sheet'!$D54/1000,0) + IFERROR(INDEX(WAC_Item_Cost,MATCH(1,(G$1=WAC_District)*('Blend Sheet'!$E$4=WAC_IIN),0))*'Blend Sheet'!$E54/1000,0) + IFERROR(INDEX(WAC_Item_Cost,MATCH(1,(G$1=WAC_District)*('Blend Sheet'!$F$4=WAC_IIN),0))*'Blend Sheet'!$F54/1000,0)  + IFERROR(INDEX(WAC_Item_Cost,MATCH(1,(G$1=WAC_District)*('Blend Sheet'!$G$4=WAC_IIN),0))*'Blend Sheet'!$G54,0) + IFERROR(INDEX(WAC_Item_Cost,MATCH(1,(G$1=WAC_District)*('Blend Sheet'!$H$4=WAC_IIN),0))*'Blend Sheet'!$H54,0)  + IFERROR(INDEX(WAC_Item_Cost,MATCH(1,(G$1=WAC_District)*('Blend Sheet'!$I$4=WAC_IIN),0))*'Blend Sheet'!$I54,0) + IFERROR(INDEX(WAC_Item_Cost,MATCH(1,(G$1=WAC_District)*('Blend Sheet'!$J$4=WAC_IIN),0))*'Blend Sheet'!$J54,0) + IFERROR(INDEX(WAC_Item_Cost,MATCH(1,(G$1=WAC_District)*('Blend Sheet'!$K$4=WAC_IIN),0))*'Blend Sheet'!$K54,0) + IFERROR(INDEX(WAC_Item_Cost,MATCH(1,(G$1=WAC_District)*('Blend Sheet'!$L$4=WAC_IIN),0))*'Blend Sheet'!$L54,0) + IFERROR(INDEX(WAC_Item_Cost,MATCH(1,(G$1=WAC_District)*('Blend Sheet'!$M$4=WAC_IIN),0))*'Blend Sheet'!$M54,0) + IFERROR(INDEX(WAC_Item_Cost,MATCH(1,(G$1=WAC_District)*('Blend Sheet'!$N$4=WAC_IIN),0))*'Blend Sheet'!$N54,0) + IFERROR(INDEX(WAC_Item_Cost,MATCH(1,(G$1=WAC_District)*('Blend Sheet'!$O$4=WAC_IIN),0))*'Blend Sheet'!$O54,0) + IFERROR(INDEX(WAC_Item_Cost,MATCH(1,(G$1=WAC_District)*('Blend Sheet'!$P$4=WAC_IIN),0))*'Blend Sheet'!$P54,0) + IFERROR(INDEX(WAC_Item_Cost,MATCH(1,(G$1=WAC_District)*('Blend Sheet'!$Q$4=WAC_IIN),0))*'Blend Sheet'!$Q54,0) + IFERROR(INDEX(WAC_Item_Cost,MATCH(1,(G$1=WAC_District)*('Blend Sheet'!$R$4=WAC_IIN),0))*'Blend Sheet'!$R54,0) + IFERROR(INDEX(WAC_Item_Cost,MATCH(1,(G$1=WAC_District)*('Blend Sheet'!$S$4=WAC_IIN),0))*'Blend Sheet'!$S54,0) + IFERROR(INDEX(WAC_Item_Cost,MATCH(1,(G$1=WAC_District)*('Blend Sheet'!$T$4=WAC_IIN),0))*'Blend Sheet'!$T54,0) + IFERROR(INDEX(WAC_Item_Cost,MATCH(1,(G$1=WAC_District)*('Blend Sheet'!$U$4=WAC_IIN),0))*'Blend Sheet'!$U54,0) + IFERROR(INDEX(WAC_Item_Cost,MATCH(1,(G$1=WAC_District)*('Blend Sheet'!$V$4=WAC_IIN),0))*'Blend Sheet'!$V54,0) + IFERROR(INDEX(WAC_Item_Cost,MATCH(1,(G$1=WAC_District)*('Blend Sheet'!$W$4=WAC_IIN),0))*'Blend Sheet'!$W54,0) + IFERROR(INDEX(WAC_Item_Cost,MATCH(1,(G$1=WAC_District)*('Blend Sheet'!$X$4=WAC_IIN),0))*'Blend Sheet'!$X54,0) + IFERROR(INDEX(WAC_Item_Cost,MATCH(1,(G$1=WAC_District)*('Blend Sheet'!$Y$4=WAC_IIN),0))*'Blend Sheet'!$Y54,0) + IFERROR(INDEX(WAC_Item_Cost,MATCH(1,(G$1=WAC_District)*('Blend Sheet'!$Z$4=WAC_IIN),0))*'Blend Sheet'!$Z54,0) + IFERROR(INDEX(WAC_Item_Cost,MATCH(1,(G$1=WAC_District)*('Blend Sheet'!$AA$4=WAC_IIN),0))*'Blend Sheet'!$AA54,0) + IFERROR(INDEX(WAC_Item_Cost,MATCH(1,(G$1=WAC_District)*('Blend Sheet'!$AB$4=WAC_IIN),0))*'Blend Sheet'!$AB54,0) + IFERROR(INDEX(WAC_Item_Cost,MATCH(1,(G$1=WAC_District)*('Blend Sheet'!$AC$4=WAC_IIN),0))*'Blend Sheet'!$AC54,0) + IFERROR(INDEX(WAC_Item_Cost,MATCH(1,(G$1=WAC_District)*('Blend Sheet'!$AD$4=WAC_IIN),0))*'Blend Sheet'!$AD54,0) + IFERROR(INDEX(WAC_Item_Cost,MATCH(1,(G$1=WAC_District)*('Blend Sheet'!$AE$4=WAC_IIN),0))*'Blend Sheet'!$AE54,0) + IFERROR(INDEX(WAC_Item_Cost,MATCH(1,(G$1=WAC_District)*('Blend Sheet'!$AF$4=WAC_IIN),0))*'Blend Sheet'!$AF54,0) + IFERROR(INDEX(WAC_Item_Cost,MATCH(1,(G$1=WAC_District)*('Blend Sheet'!$AG$4=WAC_IIN),0))*'Blend Sheet'!$AG54,0) + IFERROR(INDEX(WAC_Item_Cost,MATCH(1,(G$1=WAC_District)*('Blend Sheet'!$AH$4=WAC_IIN),0))*'Blend Sheet'!$AH54,0) + IFERROR(INDEX(WAC_Item_Cost,MATCH(1,(G$1=WAC_District)*('Blend Sheet'!$AI$4=WAC_IIN),0))*'Blend Sheet'!$AI54,0) + IFERROR(INDEX(WAC_Item_Cost,MATCH(1,(G$1=WAC_District)*('Blend Sheet'!$AJ$4=WAC_IIN),0))*'Blend Sheet'!$AJ54,0) + IFERROR(INDEX(WAC_Item_Cost,MATCH(1,(G$1=WAC_District)*('Blend Sheet'!$AK$4=WAC_IIN),0))*'Blend Sheet'!$AK54,0) + IFERROR(INDEX(WAC_Item_Cost,MATCH(1,(G$1=WAC_District)*('Blend Sheet'!$AL$4=WAC_IIN),0))*'Blend Sheet'!$AL54,0) + IFERROR(INDEX(WAC_Item_Cost,MATCH(1,(G$1=WAC_District)*('Blend Sheet'!$AM$4=WAC_IIN),0))*'Blend Sheet'!$AM54,0) + IFERROR(INDEX(WAC_Item_Cost,MATCH(1,(G$1=WAC_District)*('Blend Sheet'!$AN$4=WAC_IIN),0))*'Blend Sheet'!$AN54,0) + IFERROR(INDEX(WAC_Item_Cost,MATCH(1,(G$1=WAC_District)*('Blend Sheet'!$AO$4=WAC_IIN),0))*'Blend Sheet'!$AO54,0) + IFERROR(INDEX(WAC_Item_Cost,MATCH(1,(G$1=WAC_District)*('Blend Sheet'!$AP$4=WAC_IIN),0))*'Blend Sheet'!$AP54/1000,0)</f>
        <v>198.82985967600001</v>
      </c>
      <c r="H51" s="245">
        <f t="array" ref="H51">IFERROR(INDEX(WAC_Item_Cost,MATCH(1,(H$1=WAC_District)*('Blend Sheet'!$C$4=WAC_IIN),0))*'Blend Sheet'!$C54/1000,0) + IFERROR(INDEX(WAC_Item_Cost,MATCH(1,(H$1=WAC_District)*('Blend Sheet'!$D$4=WAC_IIN),0))*'Blend Sheet'!$D54/1000,0) + IFERROR(INDEX(WAC_Item_Cost,MATCH(1,(H$1=WAC_District)*('Blend Sheet'!$E$4=WAC_IIN),0))*'Blend Sheet'!$E54/1000,0) + IFERROR(INDEX(WAC_Item_Cost,MATCH(1,(H$1=WAC_District)*('Blend Sheet'!$F$4=WAC_IIN),0))*'Blend Sheet'!$F54/1000,0)  + IFERROR(INDEX(WAC_Item_Cost,MATCH(1,(H$1=WAC_District)*('Blend Sheet'!$G$4=WAC_IIN),0))*'Blend Sheet'!$G54,0) + IFERROR(INDEX(WAC_Item_Cost,MATCH(1,(H$1=WAC_District)*('Blend Sheet'!$H$4=WAC_IIN),0))*'Blend Sheet'!$H54,0)  + IFERROR(INDEX(WAC_Item_Cost,MATCH(1,(H$1=WAC_District)*('Blend Sheet'!$I$4=WAC_IIN),0))*'Blend Sheet'!$I54,0) + IFERROR(INDEX(WAC_Item_Cost,MATCH(1,(H$1=WAC_District)*('Blend Sheet'!$J$4=WAC_IIN),0))*'Blend Sheet'!$J54,0) + IFERROR(INDEX(WAC_Item_Cost,MATCH(1,(H$1=WAC_District)*('Blend Sheet'!$K$4=WAC_IIN),0))*'Blend Sheet'!$K54,0) + IFERROR(INDEX(WAC_Item_Cost,MATCH(1,(H$1=WAC_District)*('Blend Sheet'!$L$4=WAC_IIN),0))*'Blend Sheet'!$L54,0) + IFERROR(INDEX(WAC_Item_Cost,MATCH(1,(H$1=WAC_District)*('Blend Sheet'!$M$4=WAC_IIN),0))*'Blend Sheet'!$M54,0) + IFERROR(INDEX(WAC_Item_Cost,MATCH(1,(H$1=WAC_District)*('Blend Sheet'!$N$4=WAC_IIN),0))*'Blend Sheet'!$N54,0) + IFERROR(INDEX(WAC_Item_Cost,MATCH(1,(H$1=WAC_District)*('Blend Sheet'!$O$4=WAC_IIN),0))*'Blend Sheet'!$O54,0) + IFERROR(INDEX(WAC_Item_Cost,MATCH(1,(H$1=WAC_District)*('Blend Sheet'!$P$4=WAC_IIN),0))*'Blend Sheet'!$P54,0) + IFERROR(INDEX(WAC_Item_Cost,MATCH(1,(H$1=WAC_District)*('Blend Sheet'!$Q$4=WAC_IIN),0))*'Blend Sheet'!$Q54,0) + IFERROR(INDEX(WAC_Item_Cost,MATCH(1,(H$1=WAC_District)*('Blend Sheet'!$R$4=WAC_IIN),0))*'Blend Sheet'!$R54,0) + IFERROR(INDEX(WAC_Item_Cost,MATCH(1,(H$1=WAC_District)*('Blend Sheet'!$S$4=WAC_IIN),0))*'Blend Sheet'!$S54,0) + IFERROR(INDEX(WAC_Item_Cost,MATCH(1,(H$1=WAC_District)*('Blend Sheet'!$T$4=WAC_IIN),0))*'Blend Sheet'!$T54,0) + IFERROR(INDEX(WAC_Item_Cost,MATCH(1,(H$1=WAC_District)*('Blend Sheet'!$U$4=WAC_IIN),0))*'Blend Sheet'!$U54,0) + IFERROR(INDEX(WAC_Item_Cost,MATCH(1,(H$1=WAC_District)*('Blend Sheet'!$V$4=WAC_IIN),0))*'Blend Sheet'!$V54,0) + IFERROR(INDEX(WAC_Item_Cost,MATCH(1,(H$1=WAC_District)*('Blend Sheet'!$W$4=WAC_IIN),0))*'Blend Sheet'!$W54,0) + IFERROR(INDEX(WAC_Item_Cost,MATCH(1,(H$1=WAC_District)*('Blend Sheet'!$X$4=WAC_IIN),0))*'Blend Sheet'!$X54,0) + IFERROR(INDEX(WAC_Item_Cost,MATCH(1,(H$1=WAC_District)*('Blend Sheet'!$Y$4=WAC_IIN),0))*'Blend Sheet'!$Y54,0) + IFERROR(INDEX(WAC_Item_Cost,MATCH(1,(H$1=WAC_District)*('Blend Sheet'!$Z$4=WAC_IIN),0))*'Blend Sheet'!$Z54,0) + IFERROR(INDEX(WAC_Item_Cost,MATCH(1,(H$1=WAC_District)*('Blend Sheet'!$AA$4=WAC_IIN),0))*'Blend Sheet'!$AA54,0) + IFERROR(INDEX(WAC_Item_Cost,MATCH(1,(H$1=WAC_District)*('Blend Sheet'!$AB$4=WAC_IIN),0))*'Blend Sheet'!$AB54,0) + IFERROR(INDEX(WAC_Item_Cost,MATCH(1,(H$1=WAC_District)*('Blend Sheet'!$AC$4=WAC_IIN),0))*'Blend Sheet'!$AC54,0) + IFERROR(INDEX(WAC_Item_Cost,MATCH(1,(H$1=WAC_District)*('Blend Sheet'!$AD$4=WAC_IIN),0))*'Blend Sheet'!$AD54,0) + IFERROR(INDEX(WAC_Item_Cost,MATCH(1,(H$1=WAC_District)*('Blend Sheet'!$AE$4=WAC_IIN),0))*'Blend Sheet'!$AE54,0) + IFERROR(INDEX(WAC_Item_Cost,MATCH(1,(H$1=WAC_District)*('Blend Sheet'!$AF$4=WAC_IIN),0))*'Blend Sheet'!$AF54,0) + IFERROR(INDEX(WAC_Item_Cost,MATCH(1,(H$1=WAC_District)*('Blend Sheet'!$AG$4=WAC_IIN),0))*'Blend Sheet'!$AG54,0) + IFERROR(INDEX(WAC_Item_Cost,MATCH(1,(H$1=WAC_District)*('Blend Sheet'!$AH$4=WAC_IIN),0))*'Blend Sheet'!$AH54,0) + IFERROR(INDEX(WAC_Item_Cost,MATCH(1,(H$1=WAC_District)*('Blend Sheet'!$AI$4=WAC_IIN),0))*'Blend Sheet'!$AI54,0) + IFERROR(INDEX(WAC_Item_Cost,MATCH(1,(H$1=WAC_District)*('Blend Sheet'!$AJ$4=WAC_IIN),0))*'Blend Sheet'!$AJ54,0) + IFERROR(INDEX(WAC_Item_Cost,MATCH(1,(H$1=WAC_District)*('Blend Sheet'!$AK$4=WAC_IIN),0))*'Blend Sheet'!$AK54,0) + IFERROR(INDEX(WAC_Item_Cost,MATCH(1,(H$1=WAC_District)*('Blend Sheet'!$AL$4=WAC_IIN),0))*'Blend Sheet'!$AL54,0) + IFERROR(INDEX(WAC_Item_Cost,MATCH(1,(H$1=WAC_District)*('Blend Sheet'!$AM$4=WAC_IIN),0))*'Blend Sheet'!$AM54,0) + IFERROR(INDEX(WAC_Item_Cost,MATCH(1,(H$1=WAC_District)*('Blend Sheet'!$AN$4=WAC_IIN),0))*'Blend Sheet'!$AN54,0) + IFERROR(INDEX(WAC_Item_Cost,MATCH(1,(H$1=WAC_District)*('Blend Sheet'!$AO$4=WAC_IIN),0))*'Blend Sheet'!$AO54,0) + IFERROR(INDEX(WAC_Item_Cost,MATCH(1,(H$1=WAC_District)*('Blend Sheet'!$AP$4=WAC_IIN),0))*'Blend Sheet'!$AP54/1000,0)</f>
        <v>232.04649519999998</v>
      </c>
      <c r="I51" s="245">
        <f t="array" ref="I51">IFERROR(INDEX(WAC_Item_Cost,MATCH(1,(I$1=WAC_District)*('Blend Sheet'!$C$4=WAC_IIN),0))*'Blend Sheet'!$C54/1000,0) + IFERROR(INDEX(WAC_Item_Cost,MATCH(1,(I$1=WAC_District)*('Blend Sheet'!$D$4=WAC_IIN),0))*'Blend Sheet'!$D54/1000,0) + IFERROR(INDEX(WAC_Item_Cost,MATCH(1,(I$1=WAC_District)*('Blend Sheet'!$E$4=WAC_IIN),0))*'Blend Sheet'!$E54/1000,0) + IFERROR(INDEX(WAC_Item_Cost,MATCH(1,(I$1=WAC_District)*('Blend Sheet'!$F$4=WAC_IIN),0))*'Blend Sheet'!$F54/1000,0)  + IFERROR(INDEX(WAC_Item_Cost,MATCH(1,(I$1=WAC_District)*('Blend Sheet'!$G$4=WAC_IIN),0))*'Blend Sheet'!$G54,0) + IFERROR(INDEX(WAC_Item_Cost,MATCH(1,(I$1=WAC_District)*('Blend Sheet'!$H$4=WAC_IIN),0))*'Blend Sheet'!$H54,0)  + IFERROR(INDEX(WAC_Item_Cost,MATCH(1,(I$1=WAC_District)*('Blend Sheet'!$I$4=WAC_IIN),0))*'Blend Sheet'!$I54,0) + IFERROR(INDEX(WAC_Item_Cost,MATCH(1,(I$1=WAC_District)*('Blend Sheet'!$J$4=WAC_IIN),0))*'Blend Sheet'!$J54,0) + IFERROR(INDEX(WAC_Item_Cost,MATCH(1,(I$1=WAC_District)*('Blend Sheet'!$K$4=WAC_IIN),0))*'Blend Sheet'!$K54,0) + IFERROR(INDEX(WAC_Item_Cost,MATCH(1,(I$1=WAC_District)*('Blend Sheet'!$L$4=WAC_IIN),0))*'Blend Sheet'!$L54,0) + IFERROR(INDEX(WAC_Item_Cost,MATCH(1,(I$1=WAC_District)*('Blend Sheet'!$M$4=WAC_IIN),0))*'Blend Sheet'!$M54,0) + IFERROR(INDEX(WAC_Item_Cost,MATCH(1,(I$1=WAC_District)*('Blend Sheet'!$N$4=WAC_IIN),0))*'Blend Sheet'!$N54,0) + IFERROR(INDEX(WAC_Item_Cost,MATCH(1,(I$1=WAC_District)*('Blend Sheet'!$O$4=WAC_IIN),0))*'Blend Sheet'!$O54,0) + IFERROR(INDEX(WAC_Item_Cost,MATCH(1,(I$1=WAC_District)*('Blend Sheet'!$P$4=WAC_IIN),0))*'Blend Sheet'!$P54,0) + IFERROR(INDEX(WAC_Item_Cost,MATCH(1,(I$1=WAC_District)*('Blend Sheet'!$Q$4=WAC_IIN),0))*'Blend Sheet'!$Q54,0) + IFERROR(INDEX(WAC_Item_Cost,MATCH(1,(I$1=WAC_District)*('Blend Sheet'!$R$4=WAC_IIN),0))*'Blend Sheet'!$R54,0) + IFERROR(INDEX(WAC_Item_Cost,MATCH(1,(I$1=WAC_District)*('Blend Sheet'!$S$4=WAC_IIN),0))*'Blend Sheet'!$S54,0) + IFERROR(INDEX(WAC_Item_Cost,MATCH(1,(I$1=WAC_District)*('Blend Sheet'!$T$4=WAC_IIN),0))*'Blend Sheet'!$T54,0) + IFERROR(INDEX(WAC_Item_Cost,MATCH(1,(I$1=WAC_District)*('Blend Sheet'!$U$4=WAC_IIN),0))*'Blend Sheet'!$U54,0) + IFERROR(INDEX(WAC_Item_Cost,MATCH(1,(I$1=WAC_District)*('Blend Sheet'!$V$4=WAC_IIN),0))*'Blend Sheet'!$V54,0) + IFERROR(INDEX(WAC_Item_Cost,MATCH(1,(I$1=WAC_District)*('Blend Sheet'!$W$4=WAC_IIN),0))*'Blend Sheet'!$W54,0) + IFERROR(INDEX(WAC_Item_Cost,MATCH(1,(I$1=WAC_District)*('Blend Sheet'!$X$4=WAC_IIN),0))*'Blend Sheet'!$X54,0) + IFERROR(INDEX(WAC_Item_Cost,MATCH(1,(I$1=WAC_District)*('Blend Sheet'!$Y$4=WAC_IIN),0))*'Blend Sheet'!$Y54,0) + IFERROR(INDEX(WAC_Item_Cost,MATCH(1,(I$1=WAC_District)*('Blend Sheet'!$Z$4=WAC_IIN),0))*'Blend Sheet'!$Z54,0) + IFERROR(INDEX(WAC_Item_Cost,MATCH(1,(I$1=WAC_District)*('Blend Sheet'!$AA$4=WAC_IIN),0))*'Blend Sheet'!$AA54,0) + IFERROR(INDEX(WAC_Item_Cost,MATCH(1,(I$1=WAC_District)*('Blend Sheet'!$AB$4=WAC_IIN),0))*'Blend Sheet'!$AB54,0) + IFERROR(INDEX(WAC_Item_Cost,MATCH(1,(I$1=WAC_District)*('Blend Sheet'!$AC$4=WAC_IIN),0))*'Blend Sheet'!$AC54,0) + IFERROR(INDEX(WAC_Item_Cost,MATCH(1,(I$1=WAC_District)*('Blend Sheet'!$AD$4=WAC_IIN),0))*'Blend Sheet'!$AD54,0) + IFERROR(INDEX(WAC_Item_Cost,MATCH(1,(I$1=WAC_District)*('Blend Sheet'!$AE$4=WAC_IIN),0))*'Blend Sheet'!$AE54,0) + IFERROR(INDEX(WAC_Item_Cost,MATCH(1,(I$1=WAC_District)*('Blend Sheet'!$AF$4=WAC_IIN),0))*'Blend Sheet'!$AF54,0) + IFERROR(INDEX(WAC_Item_Cost,MATCH(1,(I$1=WAC_District)*('Blend Sheet'!$AG$4=WAC_IIN),0))*'Blend Sheet'!$AG54,0) + IFERROR(INDEX(WAC_Item_Cost,MATCH(1,(I$1=WAC_District)*('Blend Sheet'!$AH$4=WAC_IIN),0))*'Blend Sheet'!$AH54,0) + IFERROR(INDEX(WAC_Item_Cost,MATCH(1,(I$1=WAC_District)*('Blend Sheet'!$AI$4=WAC_IIN),0))*'Blend Sheet'!$AI54,0) + IFERROR(INDEX(WAC_Item_Cost,MATCH(1,(I$1=WAC_District)*('Blend Sheet'!$AJ$4=WAC_IIN),0))*'Blend Sheet'!$AJ54,0) + IFERROR(INDEX(WAC_Item_Cost,MATCH(1,(I$1=WAC_District)*('Blend Sheet'!$AK$4=WAC_IIN),0))*'Blend Sheet'!$AK54,0) + IFERROR(INDEX(WAC_Item_Cost,MATCH(1,(I$1=WAC_District)*('Blend Sheet'!$AL$4=WAC_IIN),0))*'Blend Sheet'!$AL54,0) + IFERROR(INDEX(WAC_Item_Cost,MATCH(1,(I$1=WAC_District)*('Blend Sheet'!$AM$4=WAC_IIN),0))*'Blend Sheet'!$AM54,0) + IFERROR(INDEX(WAC_Item_Cost,MATCH(1,(I$1=WAC_District)*('Blend Sheet'!$AN$4=WAC_IIN),0))*'Blend Sheet'!$AN54,0) + IFERROR(INDEX(WAC_Item_Cost,MATCH(1,(I$1=WAC_District)*('Blend Sheet'!$AO$4=WAC_IIN),0))*'Blend Sheet'!$AO54,0) + IFERROR(INDEX(WAC_Item_Cost,MATCH(1,(I$1=WAC_District)*('Blend Sheet'!$AP$4=WAC_IIN),0))*'Blend Sheet'!$AP54/1000,0)</f>
        <v>201.88038546000001</v>
      </c>
      <c r="J51" s="245">
        <f t="array" ref="J51">IFERROR(INDEX(WAC_Item_Cost,MATCH(1,(J$1=WAC_District)*('Blend Sheet'!$C$4=WAC_IIN),0))*'Blend Sheet'!$C54/1000,0) + IFERROR(INDEX(WAC_Item_Cost,MATCH(1,(J$1=WAC_District)*('Blend Sheet'!$D$4=WAC_IIN),0))*'Blend Sheet'!$D54/1000,0) + IFERROR(INDEX(WAC_Item_Cost,MATCH(1,(J$1=WAC_District)*('Blend Sheet'!$E$4=WAC_IIN),0))*'Blend Sheet'!$E54/1000,0) + IFERROR(INDEX(WAC_Item_Cost,MATCH(1,(J$1=WAC_District)*('Blend Sheet'!$F$4=WAC_IIN),0))*'Blend Sheet'!$F54/1000,0)  + IFERROR(INDEX(WAC_Item_Cost,MATCH(1,(J$1=WAC_District)*('Blend Sheet'!$G$4=WAC_IIN),0))*'Blend Sheet'!$G54,0) + IFERROR(INDEX(WAC_Item_Cost,MATCH(1,(J$1=WAC_District)*('Blend Sheet'!$H$4=WAC_IIN),0))*'Blend Sheet'!$H54,0)  + IFERROR(INDEX(WAC_Item_Cost,MATCH(1,(J$1=WAC_District)*('Blend Sheet'!$I$4=WAC_IIN),0))*'Blend Sheet'!$I54,0) + IFERROR(INDEX(WAC_Item_Cost,MATCH(1,(J$1=WAC_District)*('Blend Sheet'!$J$4=WAC_IIN),0))*'Blend Sheet'!$J54,0) + IFERROR(INDEX(WAC_Item_Cost,MATCH(1,(J$1=WAC_District)*('Blend Sheet'!$K$4=WAC_IIN),0))*'Blend Sheet'!$K54,0) + IFERROR(INDEX(WAC_Item_Cost,MATCH(1,(J$1=WAC_District)*('Blend Sheet'!$L$4=WAC_IIN),0))*'Blend Sheet'!$L54,0) + IFERROR(INDEX(WAC_Item_Cost,MATCH(1,(J$1=WAC_District)*('Blend Sheet'!$M$4=WAC_IIN),0))*'Blend Sheet'!$M54,0) + IFERROR(INDEX(WAC_Item_Cost,MATCH(1,(J$1=WAC_District)*('Blend Sheet'!$N$4=WAC_IIN),0))*'Blend Sheet'!$N54,0) + IFERROR(INDEX(WAC_Item_Cost,MATCH(1,(J$1=WAC_District)*('Blend Sheet'!$O$4=WAC_IIN),0))*'Blend Sheet'!$O54,0) + IFERROR(INDEX(WAC_Item_Cost,MATCH(1,(J$1=WAC_District)*('Blend Sheet'!$P$4=WAC_IIN),0))*'Blend Sheet'!$P54,0) + IFERROR(INDEX(WAC_Item_Cost,MATCH(1,(J$1=WAC_District)*('Blend Sheet'!$Q$4=WAC_IIN),0))*'Blend Sheet'!$Q54,0) + IFERROR(INDEX(WAC_Item_Cost,MATCH(1,(J$1=WAC_District)*('Blend Sheet'!$R$4=WAC_IIN),0))*'Blend Sheet'!$R54,0) + IFERROR(INDEX(WAC_Item_Cost,MATCH(1,(J$1=WAC_District)*('Blend Sheet'!$S$4=WAC_IIN),0))*'Blend Sheet'!$S54,0) + IFERROR(INDEX(WAC_Item_Cost,MATCH(1,(J$1=WAC_District)*('Blend Sheet'!$T$4=WAC_IIN),0))*'Blend Sheet'!$T54,0) + IFERROR(INDEX(WAC_Item_Cost,MATCH(1,(J$1=WAC_District)*('Blend Sheet'!$U$4=WAC_IIN),0))*'Blend Sheet'!$U54,0) + IFERROR(INDEX(WAC_Item_Cost,MATCH(1,(J$1=WAC_District)*('Blend Sheet'!$V$4=WAC_IIN),0))*'Blend Sheet'!$V54,0) + IFERROR(INDEX(WAC_Item_Cost,MATCH(1,(J$1=WAC_District)*('Blend Sheet'!$W$4=WAC_IIN),0))*'Blend Sheet'!$W54,0) + IFERROR(INDEX(WAC_Item_Cost,MATCH(1,(J$1=WAC_District)*('Blend Sheet'!$X$4=WAC_IIN),0))*'Blend Sheet'!$X54,0) + IFERROR(INDEX(WAC_Item_Cost,MATCH(1,(J$1=WAC_District)*('Blend Sheet'!$Y$4=WAC_IIN),0))*'Blend Sheet'!$Y54,0) + IFERROR(INDEX(WAC_Item_Cost,MATCH(1,(J$1=WAC_District)*('Blend Sheet'!$Z$4=WAC_IIN),0))*'Blend Sheet'!$Z54,0) + IFERROR(INDEX(WAC_Item_Cost,MATCH(1,(J$1=WAC_District)*('Blend Sheet'!$AA$4=WAC_IIN),0))*'Blend Sheet'!$AA54,0) + IFERROR(INDEX(WAC_Item_Cost,MATCH(1,(J$1=WAC_District)*('Blend Sheet'!$AB$4=WAC_IIN),0))*'Blend Sheet'!$AB54,0) + IFERROR(INDEX(WAC_Item_Cost,MATCH(1,(J$1=WAC_District)*('Blend Sheet'!$AC$4=WAC_IIN),0))*'Blend Sheet'!$AC54,0) + IFERROR(INDEX(WAC_Item_Cost,MATCH(1,(J$1=WAC_District)*('Blend Sheet'!$AD$4=WAC_IIN),0))*'Blend Sheet'!$AD54,0) + IFERROR(INDEX(WAC_Item_Cost,MATCH(1,(J$1=WAC_District)*('Blend Sheet'!$AE$4=WAC_IIN),0))*'Blend Sheet'!$AE54,0) + IFERROR(INDEX(WAC_Item_Cost,MATCH(1,(J$1=WAC_District)*('Blend Sheet'!$AF$4=WAC_IIN),0))*'Blend Sheet'!$AF54,0) + IFERROR(INDEX(WAC_Item_Cost,MATCH(1,(J$1=WAC_District)*('Blend Sheet'!$AG$4=WAC_IIN),0))*'Blend Sheet'!$AG54,0) + IFERROR(INDEX(WAC_Item_Cost,MATCH(1,(J$1=WAC_District)*('Blend Sheet'!$AH$4=WAC_IIN),0))*'Blend Sheet'!$AH54,0) + IFERROR(INDEX(WAC_Item_Cost,MATCH(1,(J$1=WAC_District)*('Blend Sheet'!$AI$4=WAC_IIN),0))*'Blend Sheet'!$AI54,0) + IFERROR(INDEX(WAC_Item_Cost,MATCH(1,(J$1=WAC_District)*('Blend Sheet'!$AJ$4=WAC_IIN),0))*'Blend Sheet'!$AJ54,0) + IFERROR(INDEX(WAC_Item_Cost,MATCH(1,(J$1=WAC_District)*('Blend Sheet'!$AK$4=WAC_IIN),0))*'Blend Sheet'!$AK54,0) + IFERROR(INDEX(WAC_Item_Cost,MATCH(1,(J$1=WAC_District)*('Blend Sheet'!$AL$4=WAC_IIN),0))*'Blend Sheet'!$AL54,0) + IFERROR(INDEX(WAC_Item_Cost,MATCH(1,(J$1=WAC_District)*('Blend Sheet'!$AM$4=WAC_IIN),0))*'Blend Sheet'!$AM54,0) + IFERROR(INDEX(WAC_Item_Cost,MATCH(1,(J$1=WAC_District)*('Blend Sheet'!$AN$4=WAC_IIN),0))*'Blend Sheet'!$AN54,0) + IFERROR(INDEX(WAC_Item_Cost,MATCH(1,(J$1=WAC_District)*('Blend Sheet'!$AO$4=WAC_IIN),0))*'Blend Sheet'!$AO54,0) + IFERROR(INDEX(WAC_Item_Cost,MATCH(1,(J$1=WAC_District)*('Blend Sheet'!$AP$4=WAC_IIN),0))*'Blend Sheet'!$AP54/1000,0)</f>
        <v>229.83295273500005</v>
      </c>
      <c r="K51" s="245">
        <f t="array" ref="K51">IFERROR(INDEX(WAC_Item_Cost,MATCH(1,(K$1=WAC_District)*('Blend Sheet'!$C$4=WAC_IIN),0))*'Blend Sheet'!$C54/1000,0) + IFERROR(INDEX(WAC_Item_Cost,MATCH(1,(K$1=WAC_District)*('Blend Sheet'!$D$4=WAC_IIN),0))*'Blend Sheet'!$D54/1000,0) + IFERROR(INDEX(WAC_Item_Cost,MATCH(1,(K$1=WAC_District)*('Blend Sheet'!$E$4=WAC_IIN),0))*'Blend Sheet'!$E54/1000,0) + IFERROR(INDEX(WAC_Item_Cost,MATCH(1,(K$1=WAC_District)*('Blend Sheet'!$F$4=WAC_IIN),0))*'Blend Sheet'!$F54/1000,0)  + IFERROR(INDEX(WAC_Item_Cost,MATCH(1,(K$1=WAC_District)*('Blend Sheet'!$G$4=WAC_IIN),0))*'Blend Sheet'!$G54,0) + IFERROR(INDEX(WAC_Item_Cost,MATCH(1,(K$1=WAC_District)*('Blend Sheet'!$H$4=WAC_IIN),0))*'Blend Sheet'!$H54,0)  + IFERROR(INDEX(WAC_Item_Cost,MATCH(1,(K$1=WAC_District)*('Blend Sheet'!$I$4=WAC_IIN),0))*'Blend Sheet'!$I54,0) + IFERROR(INDEX(WAC_Item_Cost,MATCH(1,(K$1=WAC_District)*('Blend Sheet'!$J$4=WAC_IIN),0))*'Blend Sheet'!$J54,0) + IFERROR(INDEX(WAC_Item_Cost,MATCH(1,(K$1=WAC_District)*('Blend Sheet'!$K$4=WAC_IIN),0))*'Blend Sheet'!$K54,0) + IFERROR(INDEX(WAC_Item_Cost,MATCH(1,(K$1=WAC_District)*('Blend Sheet'!$L$4=WAC_IIN),0))*'Blend Sheet'!$L54,0) + IFERROR(INDEX(WAC_Item_Cost,MATCH(1,(K$1=WAC_District)*('Blend Sheet'!$M$4=WAC_IIN),0))*'Blend Sheet'!$M54,0) + IFERROR(INDEX(WAC_Item_Cost,MATCH(1,(K$1=WAC_District)*('Blend Sheet'!$N$4=WAC_IIN),0))*'Blend Sheet'!$N54,0) + IFERROR(INDEX(WAC_Item_Cost,MATCH(1,(K$1=WAC_District)*('Blend Sheet'!$O$4=WAC_IIN),0))*'Blend Sheet'!$O54,0) + IFERROR(INDEX(WAC_Item_Cost,MATCH(1,(K$1=WAC_District)*('Blend Sheet'!$P$4=WAC_IIN),0))*'Blend Sheet'!$P54,0) + IFERROR(INDEX(WAC_Item_Cost,MATCH(1,(K$1=WAC_District)*('Blend Sheet'!$Q$4=WAC_IIN),0))*'Blend Sheet'!$Q54,0) + IFERROR(INDEX(WAC_Item_Cost,MATCH(1,(K$1=WAC_District)*('Blend Sheet'!$R$4=WAC_IIN),0))*'Blend Sheet'!$R54,0) + IFERROR(INDEX(WAC_Item_Cost,MATCH(1,(K$1=WAC_District)*('Blend Sheet'!$S$4=WAC_IIN),0))*'Blend Sheet'!$S54,0) + IFERROR(INDEX(WAC_Item_Cost,MATCH(1,(K$1=WAC_District)*('Blend Sheet'!$T$4=WAC_IIN),0))*'Blend Sheet'!$T54,0) + IFERROR(INDEX(WAC_Item_Cost,MATCH(1,(K$1=WAC_District)*('Blend Sheet'!$U$4=WAC_IIN),0))*'Blend Sheet'!$U54,0) + IFERROR(INDEX(WAC_Item_Cost,MATCH(1,(K$1=WAC_District)*('Blend Sheet'!$V$4=WAC_IIN),0))*'Blend Sheet'!$V54,0) + IFERROR(INDEX(WAC_Item_Cost,MATCH(1,(K$1=WAC_District)*('Blend Sheet'!$W$4=WAC_IIN),0))*'Blend Sheet'!$W54,0) + IFERROR(INDEX(WAC_Item_Cost,MATCH(1,(K$1=WAC_District)*('Blend Sheet'!$X$4=WAC_IIN),0))*'Blend Sheet'!$X54,0) + IFERROR(INDEX(WAC_Item_Cost,MATCH(1,(K$1=WAC_District)*('Blend Sheet'!$Y$4=WAC_IIN),0))*'Blend Sheet'!$Y54,0) + IFERROR(INDEX(WAC_Item_Cost,MATCH(1,(K$1=WAC_District)*('Blend Sheet'!$Z$4=WAC_IIN),0))*'Blend Sheet'!$Z54,0) + IFERROR(INDEX(WAC_Item_Cost,MATCH(1,(K$1=WAC_District)*('Blend Sheet'!$AA$4=WAC_IIN),0))*'Blend Sheet'!$AA54,0) + IFERROR(INDEX(WAC_Item_Cost,MATCH(1,(K$1=WAC_District)*('Blend Sheet'!$AB$4=WAC_IIN),0))*'Blend Sheet'!$AB54,0) + IFERROR(INDEX(WAC_Item_Cost,MATCH(1,(K$1=WAC_District)*('Blend Sheet'!$AC$4=WAC_IIN),0))*'Blend Sheet'!$AC54,0) + IFERROR(INDEX(WAC_Item_Cost,MATCH(1,(K$1=WAC_District)*('Blend Sheet'!$AD$4=WAC_IIN),0))*'Blend Sheet'!$AD54,0) + IFERROR(INDEX(WAC_Item_Cost,MATCH(1,(K$1=WAC_District)*('Blend Sheet'!$AE$4=WAC_IIN),0))*'Blend Sheet'!$AE54,0) + IFERROR(INDEX(WAC_Item_Cost,MATCH(1,(K$1=WAC_District)*('Blend Sheet'!$AF$4=WAC_IIN),0))*'Blend Sheet'!$AF54,0) + IFERROR(INDEX(WAC_Item_Cost,MATCH(1,(K$1=WAC_District)*('Blend Sheet'!$AG$4=WAC_IIN),0))*'Blend Sheet'!$AG54,0) + IFERROR(INDEX(WAC_Item_Cost,MATCH(1,(K$1=WAC_District)*('Blend Sheet'!$AH$4=WAC_IIN),0))*'Blend Sheet'!$AH54,0) + IFERROR(INDEX(WAC_Item_Cost,MATCH(1,(K$1=WAC_District)*('Blend Sheet'!$AI$4=WAC_IIN),0))*'Blend Sheet'!$AI54,0) + IFERROR(INDEX(WAC_Item_Cost,MATCH(1,(K$1=WAC_District)*('Blend Sheet'!$AJ$4=WAC_IIN),0))*'Blend Sheet'!$AJ54,0) + IFERROR(INDEX(WAC_Item_Cost,MATCH(1,(K$1=WAC_District)*('Blend Sheet'!$AK$4=WAC_IIN),0))*'Blend Sheet'!$AK54,0) + IFERROR(INDEX(WAC_Item_Cost,MATCH(1,(K$1=WAC_District)*('Blend Sheet'!$AL$4=WAC_IIN),0))*'Blend Sheet'!$AL54,0) + IFERROR(INDEX(WAC_Item_Cost,MATCH(1,(K$1=WAC_District)*('Blend Sheet'!$AM$4=WAC_IIN),0))*'Blend Sheet'!$AM54,0) + IFERROR(INDEX(WAC_Item_Cost,MATCH(1,(K$1=WAC_District)*('Blend Sheet'!$AN$4=WAC_IIN),0))*'Blend Sheet'!$AN54,0) + IFERROR(INDEX(WAC_Item_Cost,MATCH(1,(K$1=WAC_District)*('Blend Sheet'!$AO$4=WAC_IIN),0))*'Blend Sheet'!$AO54,0) + IFERROR(INDEX(WAC_Item_Cost,MATCH(1,(K$1=WAC_District)*('Blend Sheet'!$AP$4=WAC_IIN),0))*'Blend Sheet'!$AP54/1000,0)</f>
        <v>0</v>
      </c>
      <c r="L51" s="245">
        <f t="array" ref="L51">IFERROR(INDEX(WAC_Item_Cost,MATCH(1,(L$1=WAC_District)*('Blend Sheet'!$C$4=WAC_IIN),0))*'Blend Sheet'!$C54/1000,0) + IFERROR(INDEX(WAC_Item_Cost,MATCH(1,(L$1=WAC_District)*('Blend Sheet'!$D$4=WAC_IIN),0))*'Blend Sheet'!$D54/1000,0) + IFERROR(INDEX(WAC_Item_Cost,MATCH(1,(L$1=WAC_District)*('Blend Sheet'!$E$4=WAC_IIN),0))*'Blend Sheet'!$E54/1000,0) + IFERROR(INDEX(WAC_Item_Cost,MATCH(1,(L$1=WAC_District)*('Blend Sheet'!$F$4=WAC_IIN),0))*'Blend Sheet'!$F54/1000,0)  + IFERROR(INDEX(WAC_Item_Cost,MATCH(1,(L$1=WAC_District)*('Blend Sheet'!$G$4=WAC_IIN),0))*'Blend Sheet'!$G54,0) + IFERROR(INDEX(WAC_Item_Cost,MATCH(1,(L$1=WAC_District)*('Blend Sheet'!$H$4=WAC_IIN),0))*'Blend Sheet'!$H54,0)  + IFERROR(INDEX(WAC_Item_Cost,MATCH(1,(L$1=WAC_District)*('Blend Sheet'!$I$4=WAC_IIN),0))*'Blend Sheet'!$I54,0) + IFERROR(INDEX(WAC_Item_Cost,MATCH(1,(L$1=WAC_District)*('Blend Sheet'!$J$4=WAC_IIN),0))*'Blend Sheet'!$J54,0) + IFERROR(INDEX(WAC_Item_Cost,MATCH(1,(L$1=WAC_District)*('Blend Sheet'!$K$4=WAC_IIN),0))*'Blend Sheet'!$K54,0) + IFERROR(INDEX(WAC_Item_Cost,MATCH(1,(L$1=WAC_District)*('Blend Sheet'!$L$4=WAC_IIN),0))*'Blend Sheet'!$L54,0) + IFERROR(INDEX(WAC_Item_Cost,MATCH(1,(L$1=WAC_District)*('Blend Sheet'!$M$4=WAC_IIN),0))*'Blend Sheet'!$M54,0) + IFERROR(INDEX(WAC_Item_Cost,MATCH(1,(L$1=WAC_District)*('Blend Sheet'!$N$4=WAC_IIN),0))*'Blend Sheet'!$N54,0) + IFERROR(INDEX(WAC_Item_Cost,MATCH(1,(L$1=WAC_District)*('Blend Sheet'!$O$4=WAC_IIN),0))*'Blend Sheet'!$O54,0) + IFERROR(INDEX(WAC_Item_Cost,MATCH(1,(L$1=WAC_District)*('Blend Sheet'!$P$4=WAC_IIN),0))*'Blend Sheet'!$P54,0) + IFERROR(INDEX(WAC_Item_Cost,MATCH(1,(L$1=WAC_District)*('Blend Sheet'!$Q$4=WAC_IIN),0))*'Blend Sheet'!$Q54,0) + IFERROR(INDEX(WAC_Item_Cost,MATCH(1,(L$1=WAC_District)*('Blend Sheet'!$R$4=WAC_IIN),0))*'Blend Sheet'!$R54,0) + IFERROR(INDEX(WAC_Item_Cost,MATCH(1,(L$1=WAC_District)*('Blend Sheet'!$S$4=WAC_IIN),0))*'Blend Sheet'!$S54,0) + IFERROR(INDEX(WAC_Item_Cost,MATCH(1,(L$1=WAC_District)*('Blend Sheet'!$T$4=WAC_IIN),0))*'Blend Sheet'!$T54,0) + IFERROR(INDEX(WAC_Item_Cost,MATCH(1,(L$1=WAC_District)*('Blend Sheet'!$U$4=WAC_IIN),0))*'Blend Sheet'!$U54,0) + IFERROR(INDEX(WAC_Item_Cost,MATCH(1,(L$1=WAC_District)*('Blend Sheet'!$V$4=WAC_IIN),0))*'Blend Sheet'!$V54,0) + IFERROR(INDEX(WAC_Item_Cost,MATCH(1,(L$1=WAC_District)*('Blend Sheet'!$W$4=WAC_IIN),0))*'Blend Sheet'!$W54,0) + IFERROR(INDEX(WAC_Item_Cost,MATCH(1,(L$1=WAC_District)*('Blend Sheet'!$X$4=WAC_IIN),0))*'Blend Sheet'!$X54,0) + IFERROR(INDEX(WAC_Item_Cost,MATCH(1,(L$1=WAC_District)*('Blend Sheet'!$Y$4=WAC_IIN),0))*'Blend Sheet'!$Y54,0) + IFERROR(INDEX(WAC_Item_Cost,MATCH(1,(L$1=WAC_District)*('Blend Sheet'!$Z$4=WAC_IIN),0))*'Blend Sheet'!$Z54,0) + IFERROR(INDEX(WAC_Item_Cost,MATCH(1,(L$1=WAC_District)*('Blend Sheet'!$AA$4=WAC_IIN),0))*'Blend Sheet'!$AA54,0) + IFERROR(INDEX(WAC_Item_Cost,MATCH(1,(L$1=WAC_District)*('Blend Sheet'!$AB$4=WAC_IIN),0))*'Blend Sheet'!$AB54,0) + IFERROR(INDEX(WAC_Item_Cost,MATCH(1,(L$1=WAC_District)*('Blend Sheet'!$AC$4=WAC_IIN),0))*'Blend Sheet'!$AC54,0) + IFERROR(INDEX(WAC_Item_Cost,MATCH(1,(L$1=WAC_District)*('Blend Sheet'!$AD$4=WAC_IIN),0))*'Blend Sheet'!$AD54,0) + IFERROR(INDEX(WAC_Item_Cost,MATCH(1,(L$1=WAC_District)*('Blend Sheet'!$AE$4=WAC_IIN),0))*'Blend Sheet'!$AE54,0) + IFERROR(INDEX(WAC_Item_Cost,MATCH(1,(L$1=WAC_District)*('Blend Sheet'!$AF$4=WAC_IIN),0))*'Blend Sheet'!$AF54,0) + IFERROR(INDEX(WAC_Item_Cost,MATCH(1,(L$1=WAC_District)*('Blend Sheet'!$AG$4=WAC_IIN),0))*'Blend Sheet'!$AG54,0) + IFERROR(INDEX(WAC_Item_Cost,MATCH(1,(L$1=WAC_District)*('Blend Sheet'!$AH$4=WAC_IIN),0))*'Blend Sheet'!$AH54,0) + IFERROR(INDEX(WAC_Item_Cost,MATCH(1,(L$1=WAC_District)*('Blend Sheet'!$AI$4=WAC_IIN),0))*'Blend Sheet'!$AI54,0) + IFERROR(INDEX(WAC_Item_Cost,MATCH(1,(L$1=WAC_District)*('Blend Sheet'!$AJ$4=WAC_IIN),0))*'Blend Sheet'!$AJ54,0) + IFERROR(INDEX(WAC_Item_Cost,MATCH(1,(L$1=WAC_District)*('Blend Sheet'!$AK$4=WAC_IIN),0))*'Blend Sheet'!$AK54,0) + IFERROR(INDEX(WAC_Item_Cost,MATCH(1,(L$1=WAC_District)*('Blend Sheet'!$AL$4=WAC_IIN),0))*'Blend Sheet'!$AL54,0) + IFERROR(INDEX(WAC_Item_Cost,MATCH(1,(L$1=WAC_District)*('Blend Sheet'!$AM$4=WAC_IIN),0))*'Blend Sheet'!$AM54,0) + IFERROR(INDEX(WAC_Item_Cost,MATCH(1,(L$1=WAC_District)*('Blend Sheet'!$AN$4=WAC_IIN),0))*'Blend Sheet'!$AN54,0) + IFERROR(INDEX(WAC_Item_Cost,MATCH(1,(L$1=WAC_District)*('Blend Sheet'!$AO$4=WAC_IIN),0))*'Blend Sheet'!$AO54,0) + IFERROR(INDEX(WAC_Item_Cost,MATCH(1,(L$1=WAC_District)*('Blend Sheet'!$AP$4=WAC_IIN),0))*'Blend Sheet'!$AP54/1000,0)</f>
        <v>21.410415999999998</v>
      </c>
    </row>
    <row r="52" spans="1:12" x14ac:dyDescent="0.25">
      <c r="A52" t="str">
        <f>'Blend Sheet'!A55</f>
        <v>LITEmix 1325 (SK)</v>
      </c>
      <c r="B52" s="245">
        <f t="array" ref="B52">IFERROR(INDEX(WAC_Item_Cost,MATCH(1,(B$1=WAC_District)*('Blend Sheet'!$C$4=WAC_IIN),0))*'Blend Sheet'!$C55/1000,0) + IFERROR(INDEX(WAC_Item_Cost,MATCH(1,(B$1=WAC_District)*('Blend Sheet'!$D$4=WAC_IIN),0))*'Blend Sheet'!$D55/1000,0) + IFERROR(INDEX(WAC_Item_Cost,MATCH(1,(B$1=WAC_District)*('Blend Sheet'!$E$4=WAC_IIN),0))*'Blend Sheet'!$E55/1000,0) + IFERROR(INDEX(WAC_Item_Cost,MATCH(1,(B$1=WAC_District)*('Blend Sheet'!$F$4=WAC_IIN),0))*'Blend Sheet'!$F55/1000,0)  + IFERROR(INDEX(WAC_Item_Cost,MATCH(1,(B$1=WAC_District)*('Blend Sheet'!$G$4=WAC_IIN),0))*'Blend Sheet'!$G55,0) + IFERROR(INDEX(WAC_Item_Cost,MATCH(1,(B$1=WAC_District)*('Blend Sheet'!$H$4=WAC_IIN),0))*'Blend Sheet'!$H55,0)  + IFERROR(INDEX(WAC_Item_Cost,MATCH(1,(B$1=WAC_District)*('Blend Sheet'!$I$4=WAC_IIN),0))*'Blend Sheet'!$I55,0) + IFERROR(INDEX(WAC_Item_Cost,MATCH(1,(B$1=WAC_District)*('Blend Sheet'!$J$4=WAC_IIN),0))*'Blend Sheet'!$J55,0) + IFERROR(INDEX(WAC_Item_Cost,MATCH(1,(B$1=WAC_District)*('Blend Sheet'!$K$4=WAC_IIN),0))*'Blend Sheet'!$K55,0) + IFERROR(INDEX(WAC_Item_Cost,MATCH(1,(B$1=WAC_District)*('Blend Sheet'!$L$4=WAC_IIN),0))*'Blend Sheet'!$L55,0) + IFERROR(INDEX(WAC_Item_Cost,MATCH(1,(B$1=WAC_District)*('Blend Sheet'!$M$4=WAC_IIN),0))*'Blend Sheet'!$M55,0) + IFERROR(INDEX(WAC_Item_Cost,MATCH(1,(B$1=WAC_District)*('Blend Sheet'!$N$4=WAC_IIN),0))*'Blend Sheet'!$N55,0) + IFERROR(INDEX(WAC_Item_Cost,MATCH(1,(B$1=WAC_District)*('Blend Sheet'!$O$4=WAC_IIN),0))*'Blend Sheet'!$O55,0) + IFERROR(INDEX(WAC_Item_Cost,MATCH(1,(B$1=WAC_District)*('Blend Sheet'!$P$4=WAC_IIN),0))*'Blend Sheet'!$P55,0) + IFERROR(INDEX(WAC_Item_Cost,MATCH(1,(B$1=WAC_District)*('Blend Sheet'!$Q$4=WAC_IIN),0))*'Blend Sheet'!$Q55,0) + IFERROR(INDEX(WAC_Item_Cost,MATCH(1,(B$1=WAC_District)*('Blend Sheet'!$R$4=WAC_IIN),0))*'Blend Sheet'!$R55,0) + IFERROR(INDEX(WAC_Item_Cost,MATCH(1,(B$1=WAC_District)*('Blend Sheet'!$S$4=WAC_IIN),0))*'Blend Sheet'!$S55,0) + IFERROR(INDEX(WAC_Item_Cost,MATCH(1,(B$1=WAC_District)*('Blend Sheet'!$T$4=WAC_IIN),0))*'Blend Sheet'!$T55,0) + IFERROR(INDEX(WAC_Item_Cost,MATCH(1,(B$1=WAC_District)*('Blend Sheet'!$U$4=WAC_IIN),0))*'Blend Sheet'!$U55,0) + IFERROR(INDEX(WAC_Item_Cost,MATCH(1,(B$1=WAC_District)*('Blend Sheet'!$V$4=WAC_IIN),0))*'Blend Sheet'!$V55,0) + IFERROR(INDEX(WAC_Item_Cost,MATCH(1,(B$1=WAC_District)*('Blend Sheet'!$W$4=WAC_IIN),0))*'Blend Sheet'!$W55,0) + IFERROR(INDEX(WAC_Item_Cost,MATCH(1,(B$1=WAC_District)*('Blend Sheet'!$X$4=WAC_IIN),0))*'Blend Sheet'!$X55,0) + IFERROR(INDEX(WAC_Item_Cost,MATCH(1,(B$1=WAC_District)*('Blend Sheet'!$Y$4=WAC_IIN),0))*'Blend Sheet'!$Y55,0) + IFERROR(INDEX(WAC_Item_Cost,MATCH(1,(B$1=WAC_District)*('Blend Sheet'!$Z$4=WAC_IIN),0))*'Blend Sheet'!$Z55,0) + IFERROR(INDEX(WAC_Item_Cost,MATCH(1,(B$1=WAC_District)*('Blend Sheet'!$AA$4=WAC_IIN),0))*'Blend Sheet'!$AA55,0) + IFERROR(INDEX(WAC_Item_Cost,MATCH(1,(B$1=WAC_District)*('Blend Sheet'!$AB$4=WAC_IIN),0))*'Blend Sheet'!$AB55,0) + IFERROR(INDEX(WAC_Item_Cost,MATCH(1,(B$1=WAC_District)*('Blend Sheet'!$AC$4=WAC_IIN),0))*'Blend Sheet'!$AC55,0) + IFERROR(INDEX(WAC_Item_Cost,MATCH(1,(B$1=WAC_District)*('Blend Sheet'!$AD$4=WAC_IIN),0))*'Blend Sheet'!$AD55,0) + IFERROR(INDEX(WAC_Item_Cost,MATCH(1,(B$1=WAC_District)*('Blend Sheet'!$AE$4=WAC_IIN),0))*'Blend Sheet'!$AE55,0) + IFERROR(INDEX(WAC_Item_Cost,MATCH(1,(B$1=WAC_District)*('Blend Sheet'!$AF$4=WAC_IIN),0))*'Blend Sheet'!$AF55,0) + IFERROR(INDEX(WAC_Item_Cost,MATCH(1,(B$1=WAC_District)*('Blend Sheet'!$AG$4=WAC_IIN),0))*'Blend Sheet'!$AG55,0) + IFERROR(INDEX(WAC_Item_Cost,MATCH(1,(B$1=WAC_District)*('Blend Sheet'!$AH$4=WAC_IIN),0))*'Blend Sheet'!$AH55,0) + IFERROR(INDEX(WAC_Item_Cost,MATCH(1,(B$1=WAC_District)*('Blend Sheet'!$AI$4=WAC_IIN),0))*'Blend Sheet'!$AI55,0) + IFERROR(INDEX(WAC_Item_Cost,MATCH(1,(B$1=WAC_District)*('Blend Sheet'!$AJ$4=WAC_IIN),0))*'Blend Sheet'!$AJ55,0) + IFERROR(INDEX(WAC_Item_Cost,MATCH(1,(B$1=WAC_District)*('Blend Sheet'!$AK$4=WAC_IIN),0))*'Blend Sheet'!$AK55,0) + IFERROR(INDEX(WAC_Item_Cost,MATCH(1,(B$1=WAC_District)*('Blend Sheet'!$AL$4=WAC_IIN),0))*'Blend Sheet'!$AL55,0) + IFERROR(INDEX(WAC_Item_Cost,MATCH(1,(B$1=WAC_District)*('Blend Sheet'!$AM$4=WAC_IIN),0))*'Blend Sheet'!$AM55,0) + IFERROR(INDEX(WAC_Item_Cost,MATCH(1,(B$1=WAC_District)*('Blend Sheet'!$AN$4=WAC_IIN),0))*'Blend Sheet'!$AN55,0) + IFERROR(INDEX(WAC_Item_Cost,MATCH(1,(B$1=WAC_District)*('Blend Sheet'!$AO$4=WAC_IIN),0))*'Blend Sheet'!$AO55,0) + IFERROR(INDEX(WAC_Item_Cost,MATCH(1,(B$1=WAC_District)*('Blend Sheet'!$AP$4=WAC_IIN),0))*'Blend Sheet'!$AP55/1000,0)</f>
        <v>171.78664839000001</v>
      </c>
      <c r="C52" s="245">
        <f t="array" ref="C52">IFERROR(INDEX(WAC_Item_Cost,MATCH(1,(C$1=WAC_District)*('Blend Sheet'!$C$4=WAC_IIN),0))*'Blend Sheet'!$C55/1000,0) + IFERROR(INDEX(WAC_Item_Cost,MATCH(1,(C$1=WAC_District)*('Blend Sheet'!$D$4=WAC_IIN),0))*'Blend Sheet'!$D55/1000,0) + IFERROR(INDEX(WAC_Item_Cost,MATCH(1,(C$1=WAC_District)*('Blend Sheet'!$E$4=WAC_IIN),0))*'Blend Sheet'!$E55/1000,0) + IFERROR(INDEX(WAC_Item_Cost,MATCH(1,(C$1=WAC_District)*('Blend Sheet'!$F$4=WAC_IIN),0))*'Blend Sheet'!$F55/1000,0)  + IFERROR(INDEX(WAC_Item_Cost,MATCH(1,(C$1=WAC_District)*('Blend Sheet'!$G$4=WAC_IIN),0))*'Blend Sheet'!$G55,0) + IFERROR(INDEX(WAC_Item_Cost,MATCH(1,(C$1=WAC_District)*('Blend Sheet'!$H$4=WAC_IIN),0))*'Blend Sheet'!$H55,0)  + IFERROR(INDEX(WAC_Item_Cost,MATCH(1,(C$1=WAC_District)*('Blend Sheet'!$I$4=WAC_IIN),0))*'Blend Sheet'!$I55,0) + IFERROR(INDEX(WAC_Item_Cost,MATCH(1,(C$1=WAC_District)*('Blend Sheet'!$J$4=WAC_IIN),0))*'Blend Sheet'!$J55,0) + IFERROR(INDEX(WAC_Item_Cost,MATCH(1,(C$1=WAC_District)*('Blend Sheet'!$K$4=WAC_IIN),0))*'Blend Sheet'!$K55,0) + IFERROR(INDEX(WAC_Item_Cost,MATCH(1,(C$1=WAC_District)*('Blend Sheet'!$L$4=WAC_IIN),0))*'Blend Sheet'!$L55,0) + IFERROR(INDEX(WAC_Item_Cost,MATCH(1,(C$1=WAC_District)*('Blend Sheet'!$M$4=WAC_IIN),0))*'Blend Sheet'!$M55,0) + IFERROR(INDEX(WAC_Item_Cost,MATCH(1,(C$1=WAC_District)*('Blend Sheet'!$N$4=WAC_IIN),0))*'Blend Sheet'!$N55,0) + IFERROR(INDEX(WAC_Item_Cost,MATCH(1,(C$1=WAC_District)*('Blend Sheet'!$O$4=WAC_IIN),0))*'Blend Sheet'!$O55,0) + IFERROR(INDEX(WAC_Item_Cost,MATCH(1,(C$1=WAC_District)*('Blend Sheet'!$P$4=WAC_IIN),0))*'Blend Sheet'!$P55,0) + IFERROR(INDEX(WAC_Item_Cost,MATCH(1,(C$1=WAC_District)*('Blend Sheet'!$Q$4=WAC_IIN),0))*'Blend Sheet'!$Q55,0) + IFERROR(INDEX(WAC_Item_Cost,MATCH(1,(C$1=WAC_District)*('Blend Sheet'!$R$4=WAC_IIN),0))*'Blend Sheet'!$R55,0) + IFERROR(INDEX(WAC_Item_Cost,MATCH(1,(C$1=WAC_District)*('Blend Sheet'!$S$4=WAC_IIN),0))*'Blend Sheet'!$S55,0) + IFERROR(INDEX(WAC_Item_Cost,MATCH(1,(C$1=WAC_District)*('Blend Sheet'!$T$4=WAC_IIN),0))*'Blend Sheet'!$T55,0) + IFERROR(INDEX(WAC_Item_Cost,MATCH(1,(C$1=WAC_District)*('Blend Sheet'!$U$4=WAC_IIN),0))*'Blend Sheet'!$U55,0) + IFERROR(INDEX(WAC_Item_Cost,MATCH(1,(C$1=WAC_District)*('Blend Sheet'!$V$4=WAC_IIN),0))*'Blend Sheet'!$V55,0) + IFERROR(INDEX(WAC_Item_Cost,MATCH(1,(C$1=WAC_District)*('Blend Sheet'!$W$4=WAC_IIN),0))*'Blend Sheet'!$W55,0) + IFERROR(INDEX(WAC_Item_Cost,MATCH(1,(C$1=WAC_District)*('Blend Sheet'!$X$4=WAC_IIN),0))*'Blend Sheet'!$X55,0) + IFERROR(INDEX(WAC_Item_Cost,MATCH(1,(C$1=WAC_District)*('Blend Sheet'!$Y$4=WAC_IIN),0))*'Blend Sheet'!$Y55,0) + IFERROR(INDEX(WAC_Item_Cost,MATCH(1,(C$1=WAC_District)*('Blend Sheet'!$Z$4=WAC_IIN),0))*'Blend Sheet'!$Z55,0) + IFERROR(INDEX(WAC_Item_Cost,MATCH(1,(C$1=WAC_District)*('Blend Sheet'!$AA$4=WAC_IIN),0))*'Blend Sheet'!$AA55,0) + IFERROR(INDEX(WAC_Item_Cost,MATCH(1,(C$1=WAC_District)*('Blend Sheet'!$AB$4=WAC_IIN),0))*'Blend Sheet'!$AB55,0) + IFERROR(INDEX(WAC_Item_Cost,MATCH(1,(C$1=WAC_District)*('Blend Sheet'!$AC$4=WAC_IIN),0))*'Blend Sheet'!$AC55,0) + IFERROR(INDEX(WAC_Item_Cost,MATCH(1,(C$1=WAC_District)*('Blend Sheet'!$AD$4=WAC_IIN),0))*'Blend Sheet'!$AD55,0) + IFERROR(INDEX(WAC_Item_Cost,MATCH(1,(C$1=WAC_District)*('Blend Sheet'!$AE$4=WAC_IIN),0))*'Blend Sheet'!$AE55,0) + IFERROR(INDEX(WAC_Item_Cost,MATCH(1,(C$1=WAC_District)*('Blend Sheet'!$AF$4=WAC_IIN),0))*'Blend Sheet'!$AF55,0) + IFERROR(INDEX(WAC_Item_Cost,MATCH(1,(C$1=WAC_District)*('Blend Sheet'!$AG$4=WAC_IIN),0))*'Blend Sheet'!$AG55,0) + IFERROR(INDEX(WAC_Item_Cost,MATCH(1,(C$1=WAC_District)*('Blend Sheet'!$AH$4=WAC_IIN),0))*'Blend Sheet'!$AH55,0) + IFERROR(INDEX(WAC_Item_Cost,MATCH(1,(C$1=WAC_District)*('Blend Sheet'!$AI$4=WAC_IIN),0))*'Blend Sheet'!$AI55,0) + IFERROR(INDEX(WAC_Item_Cost,MATCH(1,(C$1=WAC_District)*('Blend Sheet'!$AJ$4=WAC_IIN),0))*'Blend Sheet'!$AJ55,0) + IFERROR(INDEX(WAC_Item_Cost,MATCH(1,(C$1=WAC_District)*('Blend Sheet'!$AK$4=WAC_IIN),0))*'Blend Sheet'!$AK55,0) + IFERROR(INDEX(WAC_Item_Cost,MATCH(1,(C$1=WAC_District)*('Blend Sheet'!$AL$4=WAC_IIN),0))*'Blend Sheet'!$AL55,0) + IFERROR(INDEX(WAC_Item_Cost,MATCH(1,(C$1=WAC_District)*('Blend Sheet'!$AM$4=WAC_IIN),0))*'Blend Sheet'!$AM55,0) + IFERROR(INDEX(WAC_Item_Cost,MATCH(1,(C$1=WAC_District)*('Blend Sheet'!$AN$4=WAC_IIN),0))*'Blend Sheet'!$AN55,0) + IFERROR(INDEX(WAC_Item_Cost,MATCH(1,(C$1=WAC_District)*('Blend Sheet'!$AO$4=WAC_IIN),0))*'Blend Sheet'!$AO55,0) + IFERROR(INDEX(WAC_Item_Cost,MATCH(1,(C$1=WAC_District)*('Blend Sheet'!$AP$4=WAC_IIN),0))*'Blend Sheet'!$AP55/1000,0)</f>
        <v>198.369785791</v>
      </c>
      <c r="D52" s="245">
        <f t="array" ref="D52">IFERROR(INDEX(WAC_Item_Cost,MATCH(1,(D$1=WAC_District)*('Blend Sheet'!$C$4=WAC_IIN),0))*'Blend Sheet'!$C55/1000,0) + IFERROR(INDEX(WAC_Item_Cost,MATCH(1,(D$1=WAC_District)*('Blend Sheet'!$D$4=WAC_IIN),0))*'Blend Sheet'!$D55/1000,0) + IFERROR(INDEX(WAC_Item_Cost,MATCH(1,(D$1=WAC_District)*('Blend Sheet'!$E$4=WAC_IIN),0))*'Blend Sheet'!$E55/1000,0) + IFERROR(INDEX(WAC_Item_Cost,MATCH(1,(D$1=WAC_District)*('Blend Sheet'!$F$4=WAC_IIN),0))*'Blend Sheet'!$F55/1000,0)  + IFERROR(INDEX(WAC_Item_Cost,MATCH(1,(D$1=WAC_District)*('Blend Sheet'!$G$4=WAC_IIN),0))*'Blend Sheet'!$G55,0) + IFERROR(INDEX(WAC_Item_Cost,MATCH(1,(D$1=WAC_District)*('Blend Sheet'!$H$4=WAC_IIN),0))*'Blend Sheet'!$H55,0)  + IFERROR(INDEX(WAC_Item_Cost,MATCH(1,(D$1=WAC_District)*('Blend Sheet'!$I$4=WAC_IIN),0))*'Blend Sheet'!$I55,0) + IFERROR(INDEX(WAC_Item_Cost,MATCH(1,(D$1=WAC_District)*('Blend Sheet'!$J$4=WAC_IIN),0))*'Blend Sheet'!$J55,0) + IFERROR(INDEX(WAC_Item_Cost,MATCH(1,(D$1=WAC_District)*('Blend Sheet'!$K$4=WAC_IIN),0))*'Blend Sheet'!$K55,0) + IFERROR(INDEX(WAC_Item_Cost,MATCH(1,(D$1=WAC_District)*('Blend Sheet'!$L$4=WAC_IIN),0))*'Blend Sheet'!$L55,0) + IFERROR(INDEX(WAC_Item_Cost,MATCH(1,(D$1=WAC_District)*('Blend Sheet'!$M$4=WAC_IIN),0))*'Blend Sheet'!$M55,0) + IFERROR(INDEX(WAC_Item_Cost,MATCH(1,(D$1=WAC_District)*('Blend Sheet'!$N$4=WAC_IIN),0))*'Blend Sheet'!$N55,0) + IFERROR(INDEX(WAC_Item_Cost,MATCH(1,(D$1=WAC_District)*('Blend Sheet'!$O$4=WAC_IIN),0))*'Blend Sheet'!$O55,0) + IFERROR(INDEX(WAC_Item_Cost,MATCH(1,(D$1=WAC_District)*('Blend Sheet'!$P$4=WAC_IIN),0))*'Blend Sheet'!$P55,0) + IFERROR(INDEX(WAC_Item_Cost,MATCH(1,(D$1=WAC_District)*('Blend Sheet'!$Q$4=WAC_IIN),0))*'Blend Sheet'!$Q55,0) + IFERROR(INDEX(WAC_Item_Cost,MATCH(1,(D$1=WAC_District)*('Blend Sheet'!$R$4=WAC_IIN),0))*'Blend Sheet'!$R55,0) + IFERROR(INDEX(WAC_Item_Cost,MATCH(1,(D$1=WAC_District)*('Blend Sheet'!$S$4=WAC_IIN),0))*'Blend Sheet'!$S55,0) + IFERROR(INDEX(WAC_Item_Cost,MATCH(1,(D$1=WAC_District)*('Blend Sheet'!$T$4=WAC_IIN),0))*'Blend Sheet'!$T55,0) + IFERROR(INDEX(WAC_Item_Cost,MATCH(1,(D$1=WAC_District)*('Blend Sheet'!$U$4=WAC_IIN),0))*'Blend Sheet'!$U55,0) + IFERROR(INDEX(WAC_Item_Cost,MATCH(1,(D$1=WAC_District)*('Blend Sheet'!$V$4=WAC_IIN),0))*'Blend Sheet'!$V55,0) + IFERROR(INDEX(WAC_Item_Cost,MATCH(1,(D$1=WAC_District)*('Blend Sheet'!$W$4=WAC_IIN),0))*'Blend Sheet'!$W55,0) + IFERROR(INDEX(WAC_Item_Cost,MATCH(1,(D$1=WAC_District)*('Blend Sheet'!$X$4=WAC_IIN),0))*'Blend Sheet'!$X55,0) + IFERROR(INDEX(WAC_Item_Cost,MATCH(1,(D$1=WAC_District)*('Blend Sheet'!$Y$4=WAC_IIN),0))*'Blend Sheet'!$Y55,0) + IFERROR(INDEX(WAC_Item_Cost,MATCH(1,(D$1=WAC_District)*('Blend Sheet'!$Z$4=WAC_IIN),0))*'Blend Sheet'!$Z55,0) + IFERROR(INDEX(WAC_Item_Cost,MATCH(1,(D$1=WAC_District)*('Blend Sheet'!$AA$4=WAC_IIN),0))*'Blend Sheet'!$AA55,0) + IFERROR(INDEX(WAC_Item_Cost,MATCH(1,(D$1=WAC_District)*('Blend Sheet'!$AB$4=WAC_IIN),0))*'Blend Sheet'!$AB55,0) + IFERROR(INDEX(WAC_Item_Cost,MATCH(1,(D$1=WAC_District)*('Blend Sheet'!$AC$4=WAC_IIN),0))*'Blend Sheet'!$AC55,0) + IFERROR(INDEX(WAC_Item_Cost,MATCH(1,(D$1=WAC_District)*('Blend Sheet'!$AD$4=WAC_IIN),0))*'Blend Sheet'!$AD55,0) + IFERROR(INDEX(WAC_Item_Cost,MATCH(1,(D$1=WAC_District)*('Blend Sheet'!$AE$4=WAC_IIN),0))*'Blend Sheet'!$AE55,0) + IFERROR(INDEX(WAC_Item_Cost,MATCH(1,(D$1=WAC_District)*('Blend Sheet'!$AF$4=WAC_IIN),0))*'Blend Sheet'!$AF55,0) + IFERROR(INDEX(WAC_Item_Cost,MATCH(1,(D$1=WAC_District)*('Blend Sheet'!$AG$4=WAC_IIN),0))*'Blend Sheet'!$AG55,0) + IFERROR(INDEX(WAC_Item_Cost,MATCH(1,(D$1=WAC_District)*('Blend Sheet'!$AH$4=WAC_IIN),0))*'Blend Sheet'!$AH55,0) + IFERROR(INDEX(WAC_Item_Cost,MATCH(1,(D$1=WAC_District)*('Blend Sheet'!$AI$4=WAC_IIN),0))*'Blend Sheet'!$AI55,0) + IFERROR(INDEX(WAC_Item_Cost,MATCH(1,(D$1=WAC_District)*('Blend Sheet'!$AJ$4=WAC_IIN),0))*'Blend Sheet'!$AJ55,0) + IFERROR(INDEX(WAC_Item_Cost,MATCH(1,(D$1=WAC_District)*('Blend Sheet'!$AK$4=WAC_IIN),0))*'Blend Sheet'!$AK55,0) + IFERROR(INDEX(WAC_Item_Cost,MATCH(1,(D$1=WAC_District)*('Blend Sheet'!$AL$4=WAC_IIN),0))*'Blend Sheet'!$AL55,0) + IFERROR(INDEX(WAC_Item_Cost,MATCH(1,(D$1=WAC_District)*('Blend Sheet'!$AM$4=WAC_IIN),0))*'Blend Sheet'!$AM55,0) + IFERROR(INDEX(WAC_Item_Cost,MATCH(1,(D$1=WAC_District)*('Blend Sheet'!$AN$4=WAC_IIN),0))*'Blend Sheet'!$AN55,0) + IFERROR(INDEX(WAC_Item_Cost,MATCH(1,(D$1=WAC_District)*('Blend Sheet'!$AO$4=WAC_IIN),0))*'Blend Sheet'!$AO55,0) + IFERROR(INDEX(WAC_Item_Cost,MATCH(1,(D$1=WAC_District)*('Blend Sheet'!$AP$4=WAC_IIN),0))*'Blend Sheet'!$AP55/1000,0)</f>
        <v>234.11263120800001</v>
      </c>
      <c r="E52" s="245">
        <f t="array" ref="E52">IFERROR(INDEX(WAC_Item_Cost,MATCH(1,(E$1=WAC_District)*('Blend Sheet'!$C$4=WAC_IIN),0))*'Blend Sheet'!$C55/1000,0) + IFERROR(INDEX(WAC_Item_Cost,MATCH(1,(E$1=WAC_District)*('Blend Sheet'!$D$4=WAC_IIN),0))*'Blend Sheet'!$D55/1000,0) + IFERROR(INDEX(WAC_Item_Cost,MATCH(1,(E$1=WAC_District)*('Blend Sheet'!$E$4=WAC_IIN),0))*'Blend Sheet'!$E55/1000,0) + IFERROR(INDEX(WAC_Item_Cost,MATCH(1,(E$1=WAC_District)*('Blend Sheet'!$F$4=WAC_IIN),0))*'Blend Sheet'!$F55/1000,0)  + IFERROR(INDEX(WAC_Item_Cost,MATCH(1,(E$1=WAC_District)*('Blend Sheet'!$G$4=WAC_IIN),0))*'Blend Sheet'!$G55,0) + IFERROR(INDEX(WAC_Item_Cost,MATCH(1,(E$1=WAC_District)*('Blend Sheet'!$H$4=WAC_IIN),0))*'Blend Sheet'!$H55,0)  + IFERROR(INDEX(WAC_Item_Cost,MATCH(1,(E$1=WAC_District)*('Blend Sheet'!$I$4=WAC_IIN),0))*'Blend Sheet'!$I55,0) + IFERROR(INDEX(WAC_Item_Cost,MATCH(1,(E$1=WAC_District)*('Blend Sheet'!$J$4=WAC_IIN),0))*'Blend Sheet'!$J55,0) + IFERROR(INDEX(WAC_Item_Cost,MATCH(1,(E$1=WAC_District)*('Blend Sheet'!$K$4=WAC_IIN),0))*'Blend Sheet'!$K55,0) + IFERROR(INDEX(WAC_Item_Cost,MATCH(1,(E$1=WAC_District)*('Blend Sheet'!$L$4=WAC_IIN),0))*'Blend Sheet'!$L55,0) + IFERROR(INDEX(WAC_Item_Cost,MATCH(1,(E$1=WAC_District)*('Blend Sheet'!$M$4=WAC_IIN),0))*'Blend Sheet'!$M55,0) + IFERROR(INDEX(WAC_Item_Cost,MATCH(1,(E$1=WAC_District)*('Blend Sheet'!$N$4=WAC_IIN),0))*'Blend Sheet'!$N55,0) + IFERROR(INDEX(WAC_Item_Cost,MATCH(1,(E$1=WAC_District)*('Blend Sheet'!$O$4=WAC_IIN),0))*'Blend Sheet'!$O55,0) + IFERROR(INDEX(WAC_Item_Cost,MATCH(1,(E$1=WAC_District)*('Blend Sheet'!$P$4=WAC_IIN),0))*'Blend Sheet'!$P55,0) + IFERROR(INDEX(WAC_Item_Cost,MATCH(1,(E$1=WAC_District)*('Blend Sheet'!$Q$4=WAC_IIN),0))*'Blend Sheet'!$Q55,0) + IFERROR(INDEX(WAC_Item_Cost,MATCH(1,(E$1=WAC_District)*('Blend Sheet'!$R$4=WAC_IIN),0))*'Blend Sheet'!$R55,0) + IFERROR(INDEX(WAC_Item_Cost,MATCH(1,(E$1=WAC_District)*('Blend Sheet'!$S$4=WAC_IIN),0))*'Blend Sheet'!$S55,0) + IFERROR(INDEX(WAC_Item_Cost,MATCH(1,(E$1=WAC_District)*('Blend Sheet'!$T$4=WAC_IIN),0))*'Blend Sheet'!$T55,0) + IFERROR(INDEX(WAC_Item_Cost,MATCH(1,(E$1=WAC_District)*('Blend Sheet'!$U$4=WAC_IIN),0))*'Blend Sheet'!$U55,0) + IFERROR(INDEX(WAC_Item_Cost,MATCH(1,(E$1=WAC_District)*('Blend Sheet'!$V$4=WAC_IIN),0))*'Blend Sheet'!$V55,0) + IFERROR(INDEX(WAC_Item_Cost,MATCH(1,(E$1=WAC_District)*('Blend Sheet'!$W$4=WAC_IIN),0))*'Blend Sheet'!$W55,0) + IFERROR(INDEX(WAC_Item_Cost,MATCH(1,(E$1=WAC_District)*('Blend Sheet'!$X$4=WAC_IIN),0))*'Blend Sheet'!$X55,0) + IFERROR(INDEX(WAC_Item_Cost,MATCH(1,(E$1=WAC_District)*('Blend Sheet'!$Y$4=WAC_IIN),0))*'Blend Sheet'!$Y55,0) + IFERROR(INDEX(WAC_Item_Cost,MATCH(1,(E$1=WAC_District)*('Blend Sheet'!$Z$4=WAC_IIN),0))*'Blend Sheet'!$Z55,0) + IFERROR(INDEX(WAC_Item_Cost,MATCH(1,(E$1=WAC_District)*('Blend Sheet'!$AA$4=WAC_IIN),0))*'Blend Sheet'!$AA55,0) + IFERROR(INDEX(WAC_Item_Cost,MATCH(1,(E$1=WAC_District)*('Blend Sheet'!$AB$4=WAC_IIN),0))*'Blend Sheet'!$AB55,0) + IFERROR(INDEX(WAC_Item_Cost,MATCH(1,(E$1=WAC_District)*('Blend Sheet'!$AC$4=WAC_IIN),0))*'Blend Sheet'!$AC55,0) + IFERROR(INDEX(WAC_Item_Cost,MATCH(1,(E$1=WAC_District)*('Blend Sheet'!$AD$4=WAC_IIN),0))*'Blend Sheet'!$AD55,0) + IFERROR(INDEX(WAC_Item_Cost,MATCH(1,(E$1=WAC_District)*('Blend Sheet'!$AE$4=WAC_IIN),0))*'Blend Sheet'!$AE55,0) + IFERROR(INDEX(WAC_Item_Cost,MATCH(1,(E$1=WAC_District)*('Blend Sheet'!$AF$4=WAC_IIN),0))*'Blend Sheet'!$AF55,0) + IFERROR(INDEX(WAC_Item_Cost,MATCH(1,(E$1=WAC_District)*('Blend Sheet'!$AG$4=WAC_IIN),0))*'Blend Sheet'!$AG55,0) + IFERROR(INDEX(WAC_Item_Cost,MATCH(1,(E$1=WAC_District)*('Blend Sheet'!$AH$4=WAC_IIN),0))*'Blend Sheet'!$AH55,0) + IFERROR(INDEX(WAC_Item_Cost,MATCH(1,(E$1=WAC_District)*('Blend Sheet'!$AI$4=WAC_IIN),0))*'Blend Sheet'!$AI55,0) + IFERROR(INDEX(WAC_Item_Cost,MATCH(1,(E$1=WAC_District)*('Blend Sheet'!$AJ$4=WAC_IIN),0))*'Blend Sheet'!$AJ55,0) + IFERROR(INDEX(WAC_Item_Cost,MATCH(1,(E$1=WAC_District)*('Blend Sheet'!$AK$4=WAC_IIN),0))*'Blend Sheet'!$AK55,0) + IFERROR(INDEX(WAC_Item_Cost,MATCH(1,(E$1=WAC_District)*('Blend Sheet'!$AL$4=WAC_IIN),0))*'Blend Sheet'!$AL55,0) + IFERROR(INDEX(WAC_Item_Cost,MATCH(1,(E$1=WAC_District)*('Blend Sheet'!$AM$4=WAC_IIN),0))*'Blend Sheet'!$AM55,0) + IFERROR(INDEX(WAC_Item_Cost,MATCH(1,(E$1=WAC_District)*('Blend Sheet'!$AN$4=WAC_IIN),0))*'Blend Sheet'!$AN55,0) + IFERROR(INDEX(WAC_Item_Cost,MATCH(1,(E$1=WAC_District)*('Blend Sheet'!$AO$4=WAC_IIN),0))*'Blend Sheet'!$AO55,0) + IFERROR(INDEX(WAC_Item_Cost,MATCH(1,(E$1=WAC_District)*('Blend Sheet'!$AP$4=WAC_IIN),0))*'Blend Sheet'!$AP55/1000,0)</f>
        <v>217.74792444700003</v>
      </c>
      <c r="F52" s="245">
        <f t="array" ref="F52">IFERROR(INDEX(WAC_Item_Cost,MATCH(1,(F$1=WAC_District)*('Blend Sheet'!$C$4=WAC_IIN),0))*'Blend Sheet'!$C55/1000,0) + IFERROR(INDEX(WAC_Item_Cost,MATCH(1,(F$1=WAC_District)*('Blend Sheet'!$D$4=WAC_IIN),0))*'Blend Sheet'!$D55/1000,0) + IFERROR(INDEX(WAC_Item_Cost,MATCH(1,(F$1=WAC_District)*('Blend Sheet'!$E$4=WAC_IIN),0))*'Blend Sheet'!$E55/1000,0) + IFERROR(INDEX(WAC_Item_Cost,MATCH(1,(F$1=WAC_District)*('Blend Sheet'!$F$4=WAC_IIN),0))*'Blend Sheet'!$F55/1000,0)  + IFERROR(INDEX(WAC_Item_Cost,MATCH(1,(F$1=WAC_District)*('Blend Sheet'!$G$4=WAC_IIN),0))*'Blend Sheet'!$G55,0) + IFERROR(INDEX(WAC_Item_Cost,MATCH(1,(F$1=WAC_District)*('Blend Sheet'!$H$4=WAC_IIN),0))*'Blend Sheet'!$H55,0)  + IFERROR(INDEX(WAC_Item_Cost,MATCH(1,(F$1=WAC_District)*('Blend Sheet'!$I$4=WAC_IIN),0))*'Blend Sheet'!$I55,0) + IFERROR(INDEX(WAC_Item_Cost,MATCH(1,(F$1=WAC_District)*('Blend Sheet'!$J$4=WAC_IIN),0))*'Blend Sheet'!$J55,0) + IFERROR(INDEX(WAC_Item_Cost,MATCH(1,(F$1=WAC_District)*('Blend Sheet'!$K$4=WAC_IIN),0))*'Blend Sheet'!$K55,0) + IFERROR(INDEX(WAC_Item_Cost,MATCH(1,(F$1=WAC_District)*('Blend Sheet'!$L$4=WAC_IIN),0))*'Blend Sheet'!$L55,0) + IFERROR(INDEX(WAC_Item_Cost,MATCH(1,(F$1=WAC_District)*('Blend Sheet'!$M$4=WAC_IIN),0))*'Blend Sheet'!$M55,0) + IFERROR(INDEX(WAC_Item_Cost,MATCH(1,(F$1=WAC_District)*('Blend Sheet'!$N$4=WAC_IIN),0))*'Blend Sheet'!$N55,0) + IFERROR(INDEX(WAC_Item_Cost,MATCH(1,(F$1=WAC_District)*('Blend Sheet'!$O$4=WAC_IIN),0))*'Blend Sheet'!$O55,0) + IFERROR(INDEX(WAC_Item_Cost,MATCH(1,(F$1=WAC_District)*('Blend Sheet'!$P$4=WAC_IIN),0))*'Blend Sheet'!$P55,0) + IFERROR(INDEX(WAC_Item_Cost,MATCH(1,(F$1=WAC_District)*('Blend Sheet'!$Q$4=WAC_IIN),0))*'Blend Sheet'!$Q55,0) + IFERROR(INDEX(WAC_Item_Cost,MATCH(1,(F$1=WAC_District)*('Blend Sheet'!$R$4=WAC_IIN),0))*'Blend Sheet'!$R55,0) + IFERROR(INDEX(WAC_Item_Cost,MATCH(1,(F$1=WAC_District)*('Blend Sheet'!$S$4=WAC_IIN),0))*'Blend Sheet'!$S55,0) + IFERROR(INDEX(WAC_Item_Cost,MATCH(1,(F$1=WAC_District)*('Blend Sheet'!$T$4=WAC_IIN),0))*'Blend Sheet'!$T55,0) + IFERROR(INDEX(WAC_Item_Cost,MATCH(1,(F$1=WAC_District)*('Blend Sheet'!$U$4=WAC_IIN),0))*'Blend Sheet'!$U55,0) + IFERROR(INDEX(WAC_Item_Cost,MATCH(1,(F$1=WAC_District)*('Blend Sheet'!$V$4=WAC_IIN),0))*'Blend Sheet'!$V55,0) + IFERROR(INDEX(WAC_Item_Cost,MATCH(1,(F$1=WAC_District)*('Blend Sheet'!$W$4=WAC_IIN),0))*'Blend Sheet'!$W55,0) + IFERROR(INDEX(WAC_Item_Cost,MATCH(1,(F$1=WAC_District)*('Blend Sheet'!$X$4=WAC_IIN),0))*'Blend Sheet'!$X55,0) + IFERROR(INDEX(WAC_Item_Cost,MATCH(1,(F$1=WAC_District)*('Blend Sheet'!$Y$4=WAC_IIN),0))*'Blend Sheet'!$Y55,0) + IFERROR(INDEX(WAC_Item_Cost,MATCH(1,(F$1=WAC_District)*('Blend Sheet'!$Z$4=WAC_IIN),0))*'Blend Sheet'!$Z55,0) + IFERROR(INDEX(WAC_Item_Cost,MATCH(1,(F$1=WAC_District)*('Blend Sheet'!$AA$4=WAC_IIN),0))*'Blend Sheet'!$AA55,0) + IFERROR(INDEX(WAC_Item_Cost,MATCH(1,(F$1=WAC_District)*('Blend Sheet'!$AB$4=WAC_IIN),0))*'Blend Sheet'!$AB55,0) + IFERROR(INDEX(WAC_Item_Cost,MATCH(1,(F$1=WAC_District)*('Blend Sheet'!$AC$4=WAC_IIN),0))*'Blend Sheet'!$AC55,0) + IFERROR(INDEX(WAC_Item_Cost,MATCH(1,(F$1=WAC_District)*('Blend Sheet'!$AD$4=WAC_IIN),0))*'Blend Sheet'!$AD55,0) + IFERROR(INDEX(WAC_Item_Cost,MATCH(1,(F$1=WAC_District)*('Blend Sheet'!$AE$4=WAC_IIN),0))*'Blend Sheet'!$AE55,0) + IFERROR(INDEX(WAC_Item_Cost,MATCH(1,(F$1=WAC_District)*('Blend Sheet'!$AF$4=WAC_IIN),0))*'Blend Sheet'!$AF55,0) + IFERROR(INDEX(WAC_Item_Cost,MATCH(1,(F$1=WAC_District)*('Blend Sheet'!$AG$4=WAC_IIN),0))*'Blend Sheet'!$AG55,0) + IFERROR(INDEX(WAC_Item_Cost,MATCH(1,(F$1=WAC_District)*('Blend Sheet'!$AH$4=WAC_IIN),0))*'Blend Sheet'!$AH55,0) + IFERROR(INDEX(WAC_Item_Cost,MATCH(1,(F$1=WAC_District)*('Blend Sheet'!$AI$4=WAC_IIN),0))*'Blend Sheet'!$AI55,0) + IFERROR(INDEX(WAC_Item_Cost,MATCH(1,(F$1=WAC_District)*('Blend Sheet'!$AJ$4=WAC_IIN),0))*'Blend Sheet'!$AJ55,0) + IFERROR(INDEX(WAC_Item_Cost,MATCH(1,(F$1=WAC_District)*('Blend Sheet'!$AK$4=WAC_IIN),0))*'Blend Sheet'!$AK55,0) + IFERROR(INDEX(WAC_Item_Cost,MATCH(1,(F$1=WAC_District)*('Blend Sheet'!$AL$4=WAC_IIN),0))*'Blend Sheet'!$AL55,0) + IFERROR(INDEX(WAC_Item_Cost,MATCH(1,(F$1=WAC_District)*('Blend Sheet'!$AM$4=WAC_IIN),0))*'Blend Sheet'!$AM55,0) + IFERROR(INDEX(WAC_Item_Cost,MATCH(1,(F$1=WAC_District)*('Blend Sheet'!$AN$4=WAC_IIN),0))*'Blend Sheet'!$AN55,0) + IFERROR(INDEX(WAC_Item_Cost,MATCH(1,(F$1=WAC_District)*('Blend Sheet'!$AO$4=WAC_IIN),0))*'Blend Sheet'!$AO55,0) + IFERROR(INDEX(WAC_Item_Cost,MATCH(1,(F$1=WAC_District)*('Blend Sheet'!$AP$4=WAC_IIN),0))*'Blend Sheet'!$AP55/1000,0)</f>
        <v>203.80612908999998</v>
      </c>
      <c r="G52" s="245">
        <f t="array" ref="G52">IFERROR(INDEX(WAC_Item_Cost,MATCH(1,(G$1=WAC_District)*('Blend Sheet'!$C$4=WAC_IIN),0))*'Blend Sheet'!$C55/1000,0) + IFERROR(INDEX(WAC_Item_Cost,MATCH(1,(G$1=WAC_District)*('Blend Sheet'!$D$4=WAC_IIN),0))*'Blend Sheet'!$D55/1000,0) + IFERROR(INDEX(WAC_Item_Cost,MATCH(1,(G$1=WAC_District)*('Blend Sheet'!$E$4=WAC_IIN),0))*'Blend Sheet'!$E55/1000,0) + IFERROR(INDEX(WAC_Item_Cost,MATCH(1,(G$1=WAC_District)*('Blend Sheet'!$F$4=WAC_IIN),0))*'Blend Sheet'!$F55/1000,0)  + IFERROR(INDEX(WAC_Item_Cost,MATCH(1,(G$1=WAC_District)*('Blend Sheet'!$G$4=WAC_IIN),0))*'Blend Sheet'!$G55,0) + IFERROR(INDEX(WAC_Item_Cost,MATCH(1,(G$1=WAC_District)*('Blend Sheet'!$H$4=WAC_IIN),0))*'Blend Sheet'!$H55,0)  + IFERROR(INDEX(WAC_Item_Cost,MATCH(1,(G$1=WAC_District)*('Blend Sheet'!$I$4=WAC_IIN),0))*'Blend Sheet'!$I55,0) + IFERROR(INDEX(WAC_Item_Cost,MATCH(1,(G$1=WAC_District)*('Blend Sheet'!$J$4=WAC_IIN),0))*'Blend Sheet'!$J55,0) + IFERROR(INDEX(WAC_Item_Cost,MATCH(1,(G$1=WAC_District)*('Blend Sheet'!$K$4=WAC_IIN),0))*'Blend Sheet'!$K55,0) + IFERROR(INDEX(WAC_Item_Cost,MATCH(1,(G$1=WAC_District)*('Blend Sheet'!$L$4=WAC_IIN),0))*'Blend Sheet'!$L55,0) + IFERROR(INDEX(WAC_Item_Cost,MATCH(1,(G$1=WAC_District)*('Blend Sheet'!$M$4=WAC_IIN),0))*'Blend Sheet'!$M55,0) + IFERROR(INDEX(WAC_Item_Cost,MATCH(1,(G$1=WAC_District)*('Blend Sheet'!$N$4=WAC_IIN),0))*'Blend Sheet'!$N55,0) + IFERROR(INDEX(WAC_Item_Cost,MATCH(1,(G$1=WAC_District)*('Blend Sheet'!$O$4=WAC_IIN),0))*'Blend Sheet'!$O55,0) + IFERROR(INDEX(WAC_Item_Cost,MATCH(1,(G$1=WAC_District)*('Blend Sheet'!$P$4=WAC_IIN),0))*'Blend Sheet'!$P55,0) + IFERROR(INDEX(WAC_Item_Cost,MATCH(1,(G$1=WAC_District)*('Blend Sheet'!$Q$4=WAC_IIN),0))*'Blend Sheet'!$Q55,0) + IFERROR(INDEX(WAC_Item_Cost,MATCH(1,(G$1=WAC_District)*('Blend Sheet'!$R$4=WAC_IIN),0))*'Blend Sheet'!$R55,0) + IFERROR(INDEX(WAC_Item_Cost,MATCH(1,(G$1=WAC_District)*('Blend Sheet'!$S$4=WAC_IIN),0))*'Blend Sheet'!$S55,0) + IFERROR(INDEX(WAC_Item_Cost,MATCH(1,(G$1=WAC_District)*('Blend Sheet'!$T$4=WAC_IIN),0))*'Blend Sheet'!$T55,0) + IFERROR(INDEX(WAC_Item_Cost,MATCH(1,(G$1=WAC_District)*('Blend Sheet'!$U$4=WAC_IIN),0))*'Blend Sheet'!$U55,0) + IFERROR(INDEX(WAC_Item_Cost,MATCH(1,(G$1=WAC_District)*('Blend Sheet'!$V$4=WAC_IIN),0))*'Blend Sheet'!$V55,0) + IFERROR(INDEX(WAC_Item_Cost,MATCH(1,(G$1=WAC_District)*('Blend Sheet'!$W$4=WAC_IIN),0))*'Blend Sheet'!$W55,0) + IFERROR(INDEX(WAC_Item_Cost,MATCH(1,(G$1=WAC_District)*('Blend Sheet'!$X$4=WAC_IIN),0))*'Blend Sheet'!$X55,0) + IFERROR(INDEX(WAC_Item_Cost,MATCH(1,(G$1=WAC_District)*('Blend Sheet'!$Y$4=WAC_IIN),0))*'Blend Sheet'!$Y55,0) + IFERROR(INDEX(WAC_Item_Cost,MATCH(1,(G$1=WAC_District)*('Blend Sheet'!$Z$4=WAC_IIN),0))*'Blend Sheet'!$Z55,0) + IFERROR(INDEX(WAC_Item_Cost,MATCH(1,(G$1=WAC_District)*('Blend Sheet'!$AA$4=WAC_IIN),0))*'Blend Sheet'!$AA55,0) + IFERROR(INDEX(WAC_Item_Cost,MATCH(1,(G$1=WAC_District)*('Blend Sheet'!$AB$4=WAC_IIN),0))*'Blend Sheet'!$AB55,0) + IFERROR(INDEX(WAC_Item_Cost,MATCH(1,(G$1=WAC_District)*('Blend Sheet'!$AC$4=WAC_IIN),0))*'Blend Sheet'!$AC55,0) + IFERROR(INDEX(WAC_Item_Cost,MATCH(1,(G$1=WAC_District)*('Blend Sheet'!$AD$4=WAC_IIN),0))*'Blend Sheet'!$AD55,0) + IFERROR(INDEX(WAC_Item_Cost,MATCH(1,(G$1=WAC_District)*('Blend Sheet'!$AE$4=WAC_IIN),0))*'Blend Sheet'!$AE55,0) + IFERROR(INDEX(WAC_Item_Cost,MATCH(1,(G$1=WAC_District)*('Blend Sheet'!$AF$4=WAC_IIN),0))*'Blend Sheet'!$AF55,0) + IFERROR(INDEX(WAC_Item_Cost,MATCH(1,(G$1=WAC_District)*('Blend Sheet'!$AG$4=WAC_IIN),0))*'Blend Sheet'!$AG55,0) + IFERROR(INDEX(WAC_Item_Cost,MATCH(1,(G$1=WAC_District)*('Blend Sheet'!$AH$4=WAC_IIN),0))*'Blend Sheet'!$AH55,0) + IFERROR(INDEX(WAC_Item_Cost,MATCH(1,(G$1=WAC_District)*('Blend Sheet'!$AI$4=WAC_IIN),0))*'Blend Sheet'!$AI55,0) + IFERROR(INDEX(WAC_Item_Cost,MATCH(1,(G$1=WAC_District)*('Blend Sheet'!$AJ$4=WAC_IIN),0))*'Blend Sheet'!$AJ55,0) + IFERROR(INDEX(WAC_Item_Cost,MATCH(1,(G$1=WAC_District)*('Blend Sheet'!$AK$4=WAC_IIN),0))*'Blend Sheet'!$AK55,0) + IFERROR(INDEX(WAC_Item_Cost,MATCH(1,(G$1=WAC_District)*('Blend Sheet'!$AL$4=WAC_IIN),0))*'Blend Sheet'!$AL55,0) + IFERROR(INDEX(WAC_Item_Cost,MATCH(1,(G$1=WAC_District)*('Blend Sheet'!$AM$4=WAC_IIN),0))*'Blend Sheet'!$AM55,0) + IFERROR(INDEX(WAC_Item_Cost,MATCH(1,(G$1=WAC_District)*('Blend Sheet'!$AN$4=WAC_IIN),0))*'Blend Sheet'!$AN55,0) + IFERROR(INDEX(WAC_Item_Cost,MATCH(1,(G$1=WAC_District)*('Blend Sheet'!$AO$4=WAC_IIN),0))*'Blend Sheet'!$AO55,0) + IFERROR(INDEX(WAC_Item_Cost,MATCH(1,(G$1=WAC_District)*('Blend Sheet'!$AP$4=WAC_IIN),0))*'Blend Sheet'!$AP55/1000,0)</f>
        <v>165.92182767600002</v>
      </c>
      <c r="H52" s="245">
        <f t="array" ref="H52">IFERROR(INDEX(WAC_Item_Cost,MATCH(1,(H$1=WAC_District)*('Blend Sheet'!$C$4=WAC_IIN),0))*'Blend Sheet'!$C55/1000,0) + IFERROR(INDEX(WAC_Item_Cost,MATCH(1,(H$1=WAC_District)*('Blend Sheet'!$D$4=WAC_IIN),0))*'Blend Sheet'!$D55/1000,0) + IFERROR(INDEX(WAC_Item_Cost,MATCH(1,(H$1=WAC_District)*('Blend Sheet'!$E$4=WAC_IIN),0))*'Blend Sheet'!$E55/1000,0) + IFERROR(INDEX(WAC_Item_Cost,MATCH(1,(H$1=WAC_District)*('Blend Sheet'!$F$4=WAC_IIN),0))*'Blend Sheet'!$F55/1000,0)  + IFERROR(INDEX(WAC_Item_Cost,MATCH(1,(H$1=WAC_District)*('Blend Sheet'!$G$4=WAC_IIN),0))*'Blend Sheet'!$G55,0) + IFERROR(INDEX(WAC_Item_Cost,MATCH(1,(H$1=WAC_District)*('Blend Sheet'!$H$4=WAC_IIN),0))*'Blend Sheet'!$H55,0)  + IFERROR(INDEX(WAC_Item_Cost,MATCH(1,(H$1=WAC_District)*('Blend Sheet'!$I$4=WAC_IIN),0))*'Blend Sheet'!$I55,0) + IFERROR(INDEX(WAC_Item_Cost,MATCH(1,(H$1=WAC_District)*('Blend Sheet'!$J$4=WAC_IIN),0))*'Blend Sheet'!$J55,0) + IFERROR(INDEX(WAC_Item_Cost,MATCH(1,(H$1=WAC_District)*('Blend Sheet'!$K$4=WAC_IIN),0))*'Blend Sheet'!$K55,0) + IFERROR(INDEX(WAC_Item_Cost,MATCH(1,(H$1=WAC_District)*('Blend Sheet'!$L$4=WAC_IIN),0))*'Blend Sheet'!$L55,0) + IFERROR(INDEX(WAC_Item_Cost,MATCH(1,(H$1=WAC_District)*('Blend Sheet'!$M$4=WAC_IIN),0))*'Blend Sheet'!$M55,0) + IFERROR(INDEX(WAC_Item_Cost,MATCH(1,(H$1=WAC_District)*('Blend Sheet'!$N$4=WAC_IIN),0))*'Blend Sheet'!$N55,0) + IFERROR(INDEX(WAC_Item_Cost,MATCH(1,(H$1=WAC_District)*('Blend Sheet'!$O$4=WAC_IIN),0))*'Blend Sheet'!$O55,0) + IFERROR(INDEX(WAC_Item_Cost,MATCH(1,(H$1=WAC_District)*('Blend Sheet'!$P$4=WAC_IIN),0))*'Blend Sheet'!$P55,0) + IFERROR(INDEX(WAC_Item_Cost,MATCH(1,(H$1=WAC_District)*('Blend Sheet'!$Q$4=WAC_IIN),0))*'Blend Sheet'!$Q55,0) + IFERROR(INDEX(WAC_Item_Cost,MATCH(1,(H$1=WAC_District)*('Blend Sheet'!$R$4=WAC_IIN),0))*'Blend Sheet'!$R55,0) + IFERROR(INDEX(WAC_Item_Cost,MATCH(1,(H$1=WAC_District)*('Blend Sheet'!$S$4=WAC_IIN),0))*'Blend Sheet'!$S55,0) + IFERROR(INDEX(WAC_Item_Cost,MATCH(1,(H$1=WAC_District)*('Blend Sheet'!$T$4=WAC_IIN),0))*'Blend Sheet'!$T55,0) + IFERROR(INDEX(WAC_Item_Cost,MATCH(1,(H$1=WAC_District)*('Blend Sheet'!$U$4=WAC_IIN),0))*'Blend Sheet'!$U55,0) + IFERROR(INDEX(WAC_Item_Cost,MATCH(1,(H$1=WAC_District)*('Blend Sheet'!$V$4=WAC_IIN),0))*'Blend Sheet'!$V55,0) + IFERROR(INDEX(WAC_Item_Cost,MATCH(1,(H$1=WAC_District)*('Blend Sheet'!$W$4=WAC_IIN),0))*'Blend Sheet'!$W55,0) + IFERROR(INDEX(WAC_Item_Cost,MATCH(1,(H$1=WAC_District)*('Blend Sheet'!$X$4=WAC_IIN),0))*'Blend Sheet'!$X55,0) + IFERROR(INDEX(WAC_Item_Cost,MATCH(1,(H$1=WAC_District)*('Blend Sheet'!$Y$4=WAC_IIN),0))*'Blend Sheet'!$Y55,0) + IFERROR(INDEX(WAC_Item_Cost,MATCH(1,(H$1=WAC_District)*('Blend Sheet'!$Z$4=WAC_IIN),0))*'Blend Sheet'!$Z55,0) + IFERROR(INDEX(WAC_Item_Cost,MATCH(1,(H$1=WAC_District)*('Blend Sheet'!$AA$4=WAC_IIN),0))*'Blend Sheet'!$AA55,0) + IFERROR(INDEX(WAC_Item_Cost,MATCH(1,(H$1=WAC_District)*('Blend Sheet'!$AB$4=WAC_IIN),0))*'Blend Sheet'!$AB55,0) + IFERROR(INDEX(WAC_Item_Cost,MATCH(1,(H$1=WAC_District)*('Blend Sheet'!$AC$4=WAC_IIN),0))*'Blend Sheet'!$AC55,0) + IFERROR(INDEX(WAC_Item_Cost,MATCH(1,(H$1=WAC_District)*('Blend Sheet'!$AD$4=WAC_IIN),0))*'Blend Sheet'!$AD55,0) + IFERROR(INDEX(WAC_Item_Cost,MATCH(1,(H$1=WAC_District)*('Blend Sheet'!$AE$4=WAC_IIN),0))*'Blend Sheet'!$AE55,0) + IFERROR(INDEX(WAC_Item_Cost,MATCH(1,(H$1=WAC_District)*('Blend Sheet'!$AF$4=WAC_IIN),0))*'Blend Sheet'!$AF55,0) + IFERROR(INDEX(WAC_Item_Cost,MATCH(1,(H$1=WAC_District)*('Blend Sheet'!$AG$4=WAC_IIN),0))*'Blend Sheet'!$AG55,0) + IFERROR(INDEX(WAC_Item_Cost,MATCH(1,(H$1=WAC_District)*('Blend Sheet'!$AH$4=WAC_IIN),0))*'Blend Sheet'!$AH55,0) + IFERROR(INDEX(WAC_Item_Cost,MATCH(1,(H$1=WAC_District)*('Blend Sheet'!$AI$4=WAC_IIN),0))*'Blend Sheet'!$AI55,0) + IFERROR(INDEX(WAC_Item_Cost,MATCH(1,(H$1=WAC_District)*('Blend Sheet'!$AJ$4=WAC_IIN),0))*'Blend Sheet'!$AJ55,0) + IFERROR(INDEX(WAC_Item_Cost,MATCH(1,(H$1=WAC_District)*('Blend Sheet'!$AK$4=WAC_IIN),0))*'Blend Sheet'!$AK55,0) + IFERROR(INDEX(WAC_Item_Cost,MATCH(1,(H$1=WAC_District)*('Blend Sheet'!$AL$4=WAC_IIN),0))*'Blend Sheet'!$AL55,0) + IFERROR(INDEX(WAC_Item_Cost,MATCH(1,(H$1=WAC_District)*('Blend Sheet'!$AM$4=WAC_IIN),0))*'Blend Sheet'!$AM55,0) + IFERROR(INDEX(WAC_Item_Cost,MATCH(1,(H$1=WAC_District)*('Blend Sheet'!$AN$4=WAC_IIN),0))*'Blend Sheet'!$AN55,0) + IFERROR(INDEX(WAC_Item_Cost,MATCH(1,(H$1=WAC_District)*('Blend Sheet'!$AO$4=WAC_IIN),0))*'Blend Sheet'!$AO55,0) + IFERROR(INDEX(WAC_Item_Cost,MATCH(1,(H$1=WAC_District)*('Blend Sheet'!$AP$4=WAC_IIN),0))*'Blend Sheet'!$AP55/1000,0)</f>
        <v>187.99496319999997</v>
      </c>
      <c r="I52" s="245">
        <f t="array" ref="I52">IFERROR(INDEX(WAC_Item_Cost,MATCH(1,(I$1=WAC_District)*('Blend Sheet'!$C$4=WAC_IIN),0))*'Blend Sheet'!$C55/1000,0) + IFERROR(INDEX(WAC_Item_Cost,MATCH(1,(I$1=WAC_District)*('Blend Sheet'!$D$4=WAC_IIN),0))*'Blend Sheet'!$D55/1000,0) + IFERROR(INDEX(WAC_Item_Cost,MATCH(1,(I$1=WAC_District)*('Blend Sheet'!$E$4=WAC_IIN),0))*'Blend Sheet'!$E55/1000,0) + IFERROR(INDEX(WAC_Item_Cost,MATCH(1,(I$1=WAC_District)*('Blend Sheet'!$F$4=WAC_IIN),0))*'Blend Sheet'!$F55/1000,0)  + IFERROR(INDEX(WAC_Item_Cost,MATCH(1,(I$1=WAC_District)*('Blend Sheet'!$G$4=WAC_IIN),0))*'Blend Sheet'!$G55,0) + IFERROR(INDEX(WAC_Item_Cost,MATCH(1,(I$1=WAC_District)*('Blend Sheet'!$H$4=WAC_IIN),0))*'Blend Sheet'!$H55,0)  + IFERROR(INDEX(WAC_Item_Cost,MATCH(1,(I$1=WAC_District)*('Blend Sheet'!$I$4=WAC_IIN),0))*'Blend Sheet'!$I55,0) + IFERROR(INDEX(WAC_Item_Cost,MATCH(1,(I$1=WAC_District)*('Blend Sheet'!$J$4=WAC_IIN),0))*'Blend Sheet'!$J55,0) + IFERROR(INDEX(WAC_Item_Cost,MATCH(1,(I$1=WAC_District)*('Blend Sheet'!$K$4=WAC_IIN),0))*'Blend Sheet'!$K55,0) + IFERROR(INDEX(WAC_Item_Cost,MATCH(1,(I$1=WAC_District)*('Blend Sheet'!$L$4=WAC_IIN),0))*'Blend Sheet'!$L55,0) + IFERROR(INDEX(WAC_Item_Cost,MATCH(1,(I$1=WAC_District)*('Blend Sheet'!$M$4=WAC_IIN),0))*'Blend Sheet'!$M55,0) + IFERROR(INDEX(WAC_Item_Cost,MATCH(1,(I$1=WAC_District)*('Blend Sheet'!$N$4=WAC_IIN),0))*'Blend Sheet'!$N55,0) + IFERROR(INDEX(WAC_Item_Cost,MATCH(1,(I$1=WAC_District)*('Blend Sheet'!$O$4=WAC_IIN),0))*'Blend Sheet'!$O55,0) + IFERROR(INDEX(WAC_Item_Cost,MATCH(1,(I$1=WAC_District)*('Blend Sheet'!$P$4=WAC_IIN),0))*'Blend Sheet'!$P55,0) + IFERROR(INDEX(WAC_Item_Cost,MATCH(1,(I$1=WAC_District)*('Blend Sheet'!$Q$4=WAC_IIN),0))*'Blend Sheet'!$Q55,0) + IFERROR(INDEX(WAC_Item_Cost,MATCH(1,(I$1=WAC_District)*('Blend Sheet'!$R$4=WAC_IIN),0))*'Blend Sheet'!$R55,0) + IFERROR(INDEX(WAC_Item_Cost,MATCH(1,(I$1=WAC_District)*('Blend Sheet'!$S$4=WAC_IIN),0))*'Blend Sheet'!$S55,0) + IFERROR(INDEX(WAC_Item_Cost,MATCH(1,(I$1=WAC_District)*('Blend Sheet'!$T$4=WAC_IIN),0))*'Blend Sheet'!$T55,0) + IFERROR(INDEX(WAC_Item_Cost,MATCH(1,(I$1=WAC_District)*('Blend Sheet'!$U$4=WAC_IIN),0))*'Blend Sheet'!$U55,0) + IFERROR(INDEX(WAC_Item_Cost,MATCH(1,(I$1=WAC_District)*('Blend Sheet'!$V$4=WAC_IIN),0))*'Blend Sheet'!$V55,0) + IFERROR(INDEX(WAC_Item_Cost,MATCH(1,(I$1=WAC_District)*('Blend Sheet'!$W$4=WAC_IIN),0))*'Blend Sheet'!$W55,0) + IFERROR(INDEX(WAC_Item_Cost,MATCH(1,(I$1=WAC_District)*('Blend Sheet'!$X$4=WAC_IIN),0))*'Blend Sheet'!$X55,0) + IFERROR(INDEX(WAC_Item_Cost,MATCH(1,(I$1=WAC_District)*('Blend Sheet'!$Y$4=WAC_IIN),0))*'Blend Sheet'!$Y55,0) + IFERROR(INDEX(WAC_Item_Cost,MATCH(1,(I$1=WAC_District)*('Blend Sheet'!$Z$4=WAC_IIN),0))*'Blend Sheet'!$Z55,0) + IFERROR(INDEX(WAC_Item_Cost,MATCH(1,(I$1=WAC_District)*('Blend Sheet'!$AA$4=WAC_IIN),0))*'Blend Sheet'!$AA55,0) + IFERROR(INDEX(WAC_Item_Cost,MATCH(1,(I$1=WAC_District)*('Blend Sheet'!$AB$4=WAC_IIN),0))*'Blend Sheet'!$AB55,0) + IFERROR(INDEX(WAC_Item_Cost,MATCH(1,(I$1=WAC_District)*('Blend Sheet'!$AC$4=WAC_IIN),0))*'Blend Sheet'!$AC55,0) + IFERROR(INDEX(WAC_Item_Cost,MATCH(1,(I$1=WAC_District)*('Blend Sheet'!$AD$4=WAC_IIN),0))*'Blend Sheet'!$AD55,0) + IFERROR(INDEX(WAC_Item_Cost,MATCH(1,(I$1=WAC_District)*('Blend Sheet'!$AE$4=WAC_IIN),0))*'Blend Sheet'!$AE55,0) + IFERROR(INDEX(WAC_Item_Cost,MATCH(1,(I$1=WAC_District)*('Blend Sheet'!$AF$4=WAC_IIN),0))*'Blend Sheet'!$AF55,0) + IFERROR(INDEX(WAC_Item_Cost,MATCH(1,(I$1=WAC_District)*('Blend Sheet'!$AG$4=WAC_IIN),0))*'Blend Sheet'!$AG55,0) + IFERROR(INDEX(WAC_Item_Cost,MATCH(1,(I$1=WAC_District)*('Blend Sheet'!$AH$4=WAC_IIN),0))*'Blend Sheet'!$AH55,0) + IFERROR(INDEX(WAC_Item_Cost,MATCH(1,(I$1=WAC_District)*('Blend Sheet'!$AI$4=WAC_IIN),0))*'Blend Sheet'!$AI55,0) + IFERROR(INDEX(WAC_Item_Cost,MATCH(1,(I$1=WAC_District)*('Blend Sheet'!$AJ$4=WAC_IIN),0))*'Blend Sheet'!$AJ55,0) + IFERROR(INDEX(WAC_Item_Cost,MATCH(1,(I$1=WAC_District)*('Blend Sheet'!$AK$4=WAC_IIN),0))*'Blend Sheet'!$AK55,0) + IFERROR(INDEX(WAC_Item_Cost,MATCH(1,(I$1=WAC_District)*('Blend Sheet'!$AL$4=WAC_IIN),0))*'Blend Sheet'!$AL55,0) + IFERROR(INDEX(WAC_Item_Cost,MATCH(1,(I$1=WAC_District)*('Blend Sheet'!$AM$4=WAC_IIN),0))*'Blend Sheet'!$AM55,0) + IFERROR(INDEX(WAC_Item_Cost,MATCH(1,(I$1=WAC_District)*('Blend Sheet'!$AN$4=WAC_IIN),0))*'Blend Sheet'!$AN55,0) + IFERROR(INDEX(WAC_Item_Cost,MATCH(1,(I$1=WAC_District)*('Blend Sheet'!$AO$4=WAC_IIN),0))*'Blend Sheet'!$AO55,0) + IFERROR(INDEX(WAC_Item_Cost,MATCH(1,(I$1=WAC_District)*('Blend Sheet'!$AP$4=WAC_IIN),0))*'Blend Sheet'!$AP55/1000,0)</f>
        <v>164.44208946000001</v>
      </c>
      <c r="J52" s="245">
        <f t="array" ref="J52">IFERROR(INDEX(WAC_Item_Cost,MATCH(1,(J$1=WAC_District)*('Blend Sheet'!$C$4=WAC_IIN),0))*'Blend Sheet'!$C55/1000,0) + IFERROR(INDEX(WAC_Item_Cost,MATCH(1,(J$1=WAC_District)*('Blend Sheet'!$D$4=WAC_IIN),0))*'Blend Sheet'!$D55/1000,0) + IFERROR(INDEX(WAC_Item_Cost,MATCH(1,(J$1=WAC_District)*('Blend Sheet'!$E$4=WAC_IIN),0))*'Blend Sheet'!$E55/1000,0) + IFERROR(INDEX(WAC_Item_Cost,MATCH(1,(J$1=WAC_District)*('Blend Sheet'!$F$4=WAC_IIN),0))*'Blend Sheet'!$F55/1000,0)  + IFERROR(INDEX(WAC_Item_Cost,MATCH(1,(J$1=WAC_District)*('Blend Sheet'!$G$4=WAC_IIN),0))*'Blend Sheet'!$G55,0) + IFERROR(INDEX(WAC_Item_Cost,MATCH(1,(J$1=WAC_District)*('Blend Sheet'!$H$4=WAC_IIN),0))*'Blend Sheet'!$H55,0)  + IFERROR(INDEX(WAC_Item_Cost,MATCH(1,(J$1=WAC_District)*('Blend Sheet'!$I$4=WAC_IIN),0))*'Blend Sheet'!$I55,0) + IFERROR(INDEX(WAC_Item_Cost,MATCH(1,(J$1=WAC_District)*('Blend Sheet'!$J$4=WAC_IIN),0))*'Blend Sheet'!$J55,0) + IFERROR(INDEX(WAC_Item_Cost,MATCH(1,(J$1=WAC_District)*('Blend Sheet'!$K$4=WAC_IIN),0))*'Blend Sheet'!$K55,0) + IFERROR(INDEX(WAC_Item_Cost,MATCH(1,(J$1=WAC_District)*('Blend Sheet'!$L$4=WAC_IIN),0))*'Blend Sheet'!$L55,0) + IFERROR(INDEX(WAC_Item_Cost,MATCH(1,(J$1=WAC_District)*('Blend Sheet'!$M$4=WAC_IIN),0))*'Blend Sheet'!$M55,0) + IFERROR(INDEX(WAC_Item_Cost,MATCH(1,(J$1=WAC_District)*('Blend Sheet'!$N$4=WAC_IIN),0))*'Blend Sheet'!$N55,0) + IFERROR(INDEX(WAC_Item_Cost,MATCH(1,(J$1=WAC_District)*('Blend Sheet'!$O$4=WAC_IIN),0))*'Blend Sheet'!$O55,0) + IFERROR(INDEX(WAC_Item_Cost,MATCH(1,(J$1=WAC_District)*('Blend Sheet'!$P$4=WAC_IIN),0))*'Blend Sheet'!$P55,0) + IFERROR(INDEX(WAC_Item_Cost,MATCH(1,(J$1=WAC_District)*('Blend Sheet'!$Q$4=WAC_IIN),0))*'Blend Sheet'!$Q55,0) + IFERROR(INDEX(WAC_Item_Cost,MATCH(1,(J$1=WAC_District)*('Blend Sheet'!$R$4=WAC_IIN),0))*'Blend Sheet'!$R55,0) + IFERROR(INDEX(WAC_Item_Cost,MATCH(1,(J$1=WAC_District)*('Blend Sheet'!$S$4=WAC_IIN),0))*'Blend Sheet'!$S55,0) + IFERROR(INDEX(WAC_Item_Cost,MATCH(1,(J$1=WAC_District)*('Blend Sheet'!$T$4=WAC_IIN),0))*'Blend Sheet'!$T55,0) + IFERROR(INDEX(WAC_Item_Cost,MATCH(1,(J$1=WAC_District)*('Blend Sheet'!$U$4=WAC_IIN),0))*'Blend Sheet'!$U55,0) + IFERROR(INDEX(WAC_Item_Cost,MATCH(1,(J$1=WAC_District)*('Blend Sheet'!$V$4=WAC_IIN),0))*'Blend Sheet'!$V55,0) + IFERROR(INDEX(WAC_Item_Cost,MATCH(1,(J$1=WAC_District)*('Blend Sheet'!$W$4=WAC_IIN),0))*'Blend Sheet'!$W55,0) + IFERROR(INDEX(WAC_Item_Cost,MATCH(1,(J$1=WAC_District)*('Blend Sheet'!$X$4=WAC_IIN),0))*'Blend Sheet'!$X55,0) + IFERROR(INDEX(WAC_Item_Cost,MATCH(1,(J$1=WAC_District)*('Blend Sheet'!$Y$4=WAC_IIN),0))*'Blend Sheet'!$Y55,0) + IFERROR(INDEX(WAC_Item_Cost,MATCH(1,(J$1=WAC_District)*('Blend Sheet'!$Z$4=WAC_IIN),0))*'Blend Sheet'!$Z55,0) + IFERROR(INDEX(WAC_Item_Cost,MATCH(1,(J$1=WAC_District)*('Blend Sheet'!$AA$4=WAC_IIN),0))*'Blend Sheet'!$AA55,0) + IFERROR(INDEX(WAC_Item_Cost,MATCH(1,(J$1=WAC_District)*('Blend Sheet'!$AB$4=WAC_IIN),0))*'Blend Sheet'!$AB55,0) + IFERROR(INDEX(WAC_Item_Cost,MATCH(1,(J$1=WAC_District)*('Blend Sheet'!$AC$4=WAC_IIN),0))*'Blend Sheet'!$AC55,0) + IFERROR(INDEX(WAC_Item_Cost,MATCH(1,(J$1=WAC_District)*('Blend Sheet'!$AD$4=WAC_IIN),0))*'Blend Sheet'!$AD55,0) + IFERROR(INDEX(WAC_Item_Cost,MATCH(1,(J$1=WAC_District)*('Blend Sheet'!$AE$4=WAC_IIN),0))*'Blend Sheet'!$AE55,0) + IFERROR(INDEX(WAC_Item_Cost,MATCH(1,(J$1=WAC_District)*('Blend Sheet'!$AF$4=WAC_IIN),0))*'Blend Sheet'!$AF55,0) + IFERROR(INDEX(WAC_Item_Cost,MATCH(1,(J$1=WAC_District)*('Blend Sheet'!$AG$4=WAC_IIN),0))*'Blend Sheet'!$AG55,0) + IFERROR(INDEX(WAC_Item_Cost,MATCH(1,(J$1=WAC_District)*('Blend Sheet'!$AH$4=WAC_IIN),0))*'Blend Sheet'!$AH55,0) + IFERROR(INDEX(WAC_Item_Cost,MATCH(1,(J$1=WAC_District)*('Blend Sheet'!$AI$4=WAC_IIN),0))*'Blend Sheet'!$AI55,0) + IFERROR(INDEX(WAC_Item_Cost,MATCH(1,(J$1=WAC_District)*('Blend Sheet'!$AJ$4=WAC_IIN),0))*'Blend Sheet'!$AJ55,0) + IFERROR(INDEX(WAC_Item_Cost,MATCH(1,(J$1=WAC_District)*('Blend Sheet'!$AK$4=WAC_IIN),0))*'Blend Sheet'!$AK55,0) + IFERROR(INDEX(WAC_Item_Cost,MATCH(1,(J$1=WAC_District)*('Blend Sheet'!$AL$4=WAC_IIN),0))*'Blend Sheet'!$AL55,0) + IFERROR(INDEX(WAC_Item_Cost,MATCH(1,(J$1=WAC_District)*('Blend Sheet'!$AM$4=WAC_IIN),0))*'Blend Sheet'!$AM55,0) + IFERROR(INDEX(WAC_Item_Cost,MATCH(1,(J$1=WAC_District)*('Blend Sheet'!$AN$4=WAC_IIN),0))*'Blend Sheet'!$AN55,0) + IFERROR(INDEX(WAC_Item_Cost,MATCH(1,(J$1=WAC_District)*('Blend Sheet'!$AO$4=WAC_IIN),0))*'Blend Sheet'!$AO55,0) + IFERROR(INDEX(WAC_Item_Cost,MATCH(1,(J$1=WAC_District)*('Blend Sheet'!$AP$4=WAC_IIN),0))*'Blend Sheet'!$AP55/1000,0)</f>
        <v>192.83184073500001</v>
      </c>
      <c r="K52" s="245">
        <f t="array" ref="K52">IFERROR(INDEX(WAC_Item_Cost,MATCH(1,(K$1=WAC_District)*('Blend Sheet'!$C$4=WAC_IIN),0))*'Blend Sheet'!$C55/1000,0) + IFERROR(INDEX(WAC_Item_Cost,MATCH(1,(K$1=WAC_District)*('Blend Sheet'!$D$4=WAC_IIN),0))*'Blend Sheet'!$D55/1000,0) + IFERROR(INDEX(WAC_Item_Cost,MATCH(1,(K$1=WAC_District)*('Blend Sheet'!$E$4=WAC_IIN),0))*'Blend Sheet'!$E55/1000,0) + IFERROR(INDEX(WAC_Item_Cost,MATCH(1,(K$1=WAC_District)*('Blend Sheet'!$F$4=WAC_IIN),0))*'Blend Sheet'!$F55/1000,0)  + IFERROR(INDEX(WAC_Item_Cost,MATCH(1,(K$1=WAC_District)*('Blend Sheet'!$G$4=WAC_IIN),0))*'Blend Sheet'!$G55,0) + IFERROR(INDEX(WAC_Item_Cost,MATCH(1,(K$1=WAC_District)*('Blend Sheet'!$H$4=WAC_IIN),0))*'Blend Sheet'!$H55,0)  + IFERROR(INDEX(WAC_Item_Cost,MATCH(1,(K$1=WAC_District)*('Blend Sheet'!$I$4=WAC_IIN),0))*'Blend Sheet'!$I55,0) + IFERROR(INDEX(WAC_Item_Cost,MATCH(1,(K$1=WAC_District)*('Blend Sheet'!$J$4=WAC_IIN),0))*'Blend Sheet'!$J55,0) + IFERROR(INDEX(WAC_Item_Cost,MATCH(1,(K$1=WAC_District)*('Blend Sheet'!$K$4=WAC_IIN),0))*'Blend Sheet'!$K55,0) + IFERROR(INDEX(WAC_Item_Cost,MATCH(1,(K$1=WAC_District)*('Blend Sheet'!$L$4=WAC_IIN),0))*'Blend Sheet'!$L55,0) + IFERROR(INDEX(WAC_Item_Cost,MATCH(1,(K$1=WAC_District)*('Blend Sheet'!$M$4=WAC_IIN),0))*'Blend Sheet'!$M55,0) + IFERROR(INDEX(WAC_Item_Cost,MATCH(1,(K$1=WAC_District)*('Blend Sheet'!$N$4=WAC_IIN),0))*'Blend Sheet'!$N55,0) + IFERROR(INDEX(WAC_Item_Cost,MATCH(1,(K$1=WAC_District)*('Blend Sheet'!$O$4=WAC_IIN),0))*'Blend Sheet'!$O55,0) + IFERROR(INDEX(WAC_Item_Cost,MATCH(1,(K$1=WAC_District)*('Blend Sheet'!$P$4=WAC_IIN),0))*'Blend Sheet'!$P55,0) + IFERROR(INDEX(WAC_Item_Cost,MATCH(1,(K$1=WAC_District)*('Blend Sheet'!$Q$4=WAC_IIN),0))*'Blend Sheet'!$Q55,0) + IFERROR(INDEX(WAC_Item_Cost,MATCH(1,(K$1=WAC_District)*('Blend Sheet'!$R$4=WAC_IIN),0))*'Blend Sheet'!$R55,0) + IFERROR(INDEX(WAC_Item_Cost,MATCH(1,(K$1=WAC_District)*('Blend Sheet'!$S$4=WAC_IIN),0))*'Blend Sheet'!$S55,0) + IFERROR(INDEX(WAC_Item_Cost,MATCH(1,(K$1=WAC_District)*('Blend Sheet'!$T$4=WAC_IIN),0))*'Blend Sheet'!$T55,0) + IFERROR(INDEX(WAC_Item_Cost,MATCH(1,(K$1=WAC_District)*('Blend Sheet'!$U$4=WAC_IIN),0))*'Blend Sheet'!$U55,0) + IFERROR(INDEX(WAC_Item_Cost,MATCH(1,(K$1=WAC_District)*('Blend Sheet'!$V$4=WAC_IIN),0))*'Blend Sheet'!$V55,0) + IFERROR(INDEX(WAC_Item_Cost,MATCH(1,(K$1=WAC_District)*('Blend Sheet'!$W$4=WAC_IIN),0))*'Blend Sheet'!$W55,0) + IFERROR(INDEX(WAC_Item_Cost,MATCH(1,(K$1=WAC_District)*('Blend Sheet'!$X$4=WAC_IIN),0))*'Blend Sheet'!$X55,0) + IFERROR(INDEX(WAC_Item_Cost,MATCH(1,(K$1=WAC_District)*('Blend Sheet'!$Y$4=WAC_IIN),0))*'Blend Sheet'!$Y55,0) + IFERROR(INDEX(WAC_Item_Cost,MATCH(1,(K$1=WAC_District)*('Blend Sheet'!$Z$4=WAC_IIN),0))*'Blend Sheet'!$Z55,0) + IFERROR(INDEX(WAC_Item_Cost,MATCH(1,(K$1=WAC_District)*('Blend Sheet'!$AA$4=WAC_IIN),0))*'Blend Sheet'!$AA55,0) + IFERROR(INDEX(WAC_Item_Cost,MATCH(1,(K$1=WAC_District)*('Blend Sheet'!$AB$4=WAC_IIN),0))*'Blend Sheet'!$AB55,0) + IFERROR(INDEX(WAC_Item_Cost,MATCH(1,(K$1=WAC_District)*('Blend Sheet'!$AC$4=WAC_IIN),0))*'Blend Sheet'!$AC55,0) + IFERROR(INDEX(WAC_Item_Cost,MATCH(1,(K$1=WAC_District)*('Blend Sheet'!$AD$4=WAC_IIN),0))*'Blend Sheet'!$AD55,0) + IFERROR(INDEX(WAC_Item_Cost,MATCH(1,(K$1=WAC_District)*('Blend Sheet'!$AE$4=WAC_IIN),0))*'Blend Sheet'!$AE55,0) + IFERROR(INDEX(WAC_Item_Cost,MATCH(1,(K$1=WAC_District)*('Blend Sheet'!$AF$4=WAC_IIN),0))*'Blend Sheet'!$AF55,0) + IFERROR(INDEX(WAC_Item_Cost,MATCH(1,(K$1=WAC_District)*('Blend Sheet'!$AG$4=WAC_IIN),0))*'Blend Sheet'!$AG55,0) + IFERROR(INDEX(WAC_Item_Cost,MATCH(1,(K$1=WAC_District)*('Blend Sheet'!$AH$4=WAC_IIN),0))*'Blend Sheet'!$AH55,0) + IFERROR(INDEX(WAC_Item_Cost,MATCH(1,(K$1=WAC_District)*('Blend Sheet'!$AI$4=WAC_IIN),0))*'Blend Sheet'!$AI55,0) + IFERROR(INDEX(WAC_Item_Cost,MATCH(1,(K$1=WAC_District)*('Blend Sheet'!$AJ$4=WAC_IIN),0))*'Blend Sheet'!$AJ55,0) + IFERROR(INDEX(WAC_Item_Cost,MATCH(1,(K$1=WAC_District)*('Blend Sheet'!$AK$4=WAC_IIN),0))*'Blend Sheet'!$AK55,0) + IFERROR(INDEX(WAC_Item_Cost,MATCH(1,(K$1=WAC_District)*('Blend Sheet'!$AL$4=WAC_IIN),0))*'Blend Sheet'!$AL55,0) + IFERROR(INDEX(WAC_Item_Cost,MATCH(1,(K$1=WAC_District)*('Blend Sheet'!$AM$4=WAC_IIN),0))*'Blend Sheet'!$AM55,0) + IFERROR(INDEX(WAC_Item_Cost,MATCH(1,(K$1=WAC_District)*('Blend Sheet'!$AN$4=WAC_IIN),0))*'Blend Sheet'!$AN55,0) + IFERROR(INDEX(WAC_Item_Cost,MATCH(1,(K$1=WAC_District)*('Blend Sheet'!$AO$4=WAC_IIN),0))*'Blend Sheet'!$AO55,0) + IFERROR(INDEX(WAC_Item_Cost,MATCH(1,(K$1=WAC_District)*('Blend Sheet'!$AP$4=WAC_IIN),0))*'Blend Sheet'!$AP55/1000,0)</f>
        <v>0</v>
      </c>
      <c r="L52" s="245">
        <f t="array" ref="L52">IFERROR(INDEX(WAC_Item_Cost,MATCH(1,(L$1=WAC_District)*('Blend Sheet'!$C$4=WAC_IIN),0))*'Blend Sheet'!$C55/1000,0) + IFERROR(INDEX(WAC_Item_Cost,MATCH(1,(L$1=WAC_District)*('Blend Sheet'!$D$4=WAC_IIN),0))*'Blend Sheet'!$D55/1000,0) + IFERROR(INDEX(WAC_Item_Cost,MATCH(1,(L$1=WAC_District)*('Blend Sheet'!$E$4=WAC_IIN),0))*'Blend Sheet'!$E55/1000,0) + IFERROR(INDEX(WAC_Item_Cost,MATCH(1,(L$1=WAC_District)*('Blend Sheet'!$F$4=WAC_IIN),0))*'Blend Sheet'!$F55/1000,0)  + IFERROR(INDEX(WAC_Item_Cost,MATCH(1,(L$1=WAC_District)*('Blend Sheet'!$G$4=WAC_IIN),0))*'Blend Sheet'!$G55,0) + IFERROR(INDEX(WAC_Item_Cost,MATCH(1,(L$1=WAC_District)*('Blend Sheet'!$H$4=WAC_IIN),0))*'Blend Sheet'!$H55,0)  + IFERROR(INDEX(WAC_Item_Cost,MATCH(1,(L$1=WAC_District)*('Blend Sheet'!$I$4=WAC_IIN),0))*'Blend Sheet'!$I55,0) + IFERROR(INDEX(WAC_Item_Cost,MATCH(1,(L$1=WAC_District)*('Blend Sheet'!$J$4=WAC_IIN),0))*'Blend Sheet'!$J55,0) + IFERROR(INDEX(WAC_Item_Cost,MATCH(1,(L$1=WAC_District)*('Blend Sheet'!$K$4=WAC_IIN),0))*'Blend Sheet'!$K55,0) + IFERROR(INDEX(WAC_Item_Cost,MATCH(1,(L$1=WAC_District)*('Blend Sheet'!$L$4=WAC_IIN),0))*'Blend Sheet'!$L55,0) + IFERROR(INDEX(WAC_Item_Cost,MATCH(1,(L$1=WAC_District)*('Blend Sheet'!$M$4=WAC_IIN),0))*'Blend Sheet'!$M55,0) + IFERROR(INDEX(WAC_Item_Cost,MATCH(1,(L$1=WAC_District)*('Blend Sheet'!$N$4=WAC_IIN),0))*'Blend Sheet'!$N55,0) + IFERROR(INDEX(WAC_Item_Cost,MATCH(1,(L$1=WAC_District)*('Blend Sheet'!$O$4=WAC_IIN),0))*'Blend Sheet'!$O55,0) + IFERROR(INDEX(WAC_Item_Cost,MATCH(1,(L$1=WAC_District)*('Blend Sheet'!$P$4=WAC_IIN),0))*'Blend Sheet'!$P55,0) + IFERROR(INDEX(WAC_Item_Cost,MATCH(1,(L$1=WAC_District)*('Blend Sheet'!$Q$4=WAC_IIN),0))*'Blend Sheet'!$Q55,0) + IFERROR(INDEX(WAC_Item_Cost,MATCH(1,(L$1=WAC_District)*('Blend Sheet'!$R$4=WAC_IIN),0))*'Blend Sheet'!$R55,0) + IFERROR(INDEX(WAC_Item_Cost,MATCH(1,(L$1=WAC_District)*('Blend Sheet'!$S$4=WAC_IIN),0))*'Blend Sheet'!$S55,0) + IFERROR(INDEX(WAC_Item_Cost,MATCH(1,(L$1=WAC_District)*('Blend Sheet'!$T$4=WAC_IIN),0))*'Blend Sheet'!$T55,0) + IFERROR(INDEX(WAC_Item_Cost,MATCH(1,(L$1=WAC_District)*('Blend Sheet'!$U$4=WAC_IIN),0))*'Blend Sheet'!$U55,0) + IFERROR(INDEX(WAC_Item_Cost,MATCH(1,(L$1=WAC_District)*('Blend Sheet'!$V$4=WAC_IIN),0))*'Blend Sheet'!$V55,0) + IFERROR(INDEX(WAC_Item_Cost,MATCH(1,(L$1=WAC_District)*('Blend Sheet'!$W$4=WAC_IIN),0))*'Blend Sheet'!$W55,0) + IFERROR(INDEX(WAC_Item_Cost,MATCH(1,(L$1=WAC_District)*('Blend Sheet'!$X$4=WAC_IIN),0))*'Blend Sheet'!$X55,0) + IFERROR(INDEX(WAC_Item_Cost,MATCH(1,(L$1=WAC_District)*('Blend Sheet'!$Y$4=WAC_IIN),0))*'Blend Sheet'!$Y55,0) + IFERROR(INDEX(WAC_Item_Cost,MATCH(1,(L$1=WAC_District)*('Blend Sheet'!$Z$4=WAC_IIN),0))*'Blend Sheet'!$Z55,0) + IFERROR(INDEX(WAC_Item_Cost,MATCH(1,(L$1=WAC_District)*('Blend Sheet'!$AA$4=WAC_IIN),0))*'Blend Sheet'!$AA55,0) + IFERROR(INDEX(WAC_Item_Cost,MATCH(1,(L$1=WAC_District)*('Blend Sheet'!$AB$4=WAC_IIN),0))*'Blend Sheet'!$AB55,0) + IFERROR(INDEX(WAC_Item_Cost,MATCH(1,(L$1=WAC_District)*('Blend Sheet'!$AC$4=WAC_IIN),0))*'Blend Sheet'!$AC55,0) + IFERROR(INDEX(WAC_Item_Cost,MATCH(1,(L$1=WAC_District)*('Blend Sheet'!$AD$4=WAC_IIN),0))*'Blend Sheet'!$AD55,0) + IFERROR(INDEX(WAC_Item_Cost,MATCH(1,(L$1=WAC_District)*('Blend Sheet'!$AE$4=WAC_IIN),0))*'Blend Sheet'!$AE55,0) + IFERROR(INDEX(WAC_Item_Cost,MATCH(1,(L$1=WAC_District)*('Blend Sheet'!$AF$4=WAC_IIN),0))*'Blend Sheet'!$AF55,0) + IFERROR(INDEX(WAC_Item_Cost,MATCH(1,(L$1=WAC_District)*('Blend Sheet'!$AG$4=WAC_IIN),0))*'Blend Sheet'!$AG55,0) + IFERROR(INDEX(WAC_Item_Cost,MATCH(1,(L$1=WAC_District)*('Blend Sheet'!$AH$4=WAC_IIN),0))*'Blend Sheet'!$AH55,0) + IFERROR(INDEX(WAC_Item_Cost,MATCH(1,(L$1=WAC_District)*('Blend Sheet'!$AI$4=WAC_IIN),0))*'Blend Sheet'!$AI55,0) + IFERROR(INDEX(WAC_Item_Cost,MATCH(1,(L$1=WAC_District)*('Blend Sheet'!$AJ$4=WAC_IIN),0))*'Blend Sheet'!$AJ55,0) + IFERROR(INDEX(WAC_Item_Cost,MATCH(1,(L$1=WAC_District)*('Blend Sheet'!$AK$4=WAC_IIN),0))*'Blend Sheet'!$AK55,0) + IFERROR(INDEX(WAC_Item_Cost,MATCH(1,(L$1=WAC_District)*('Blend Sheet'!$AL$4=WAC_IIN),0))*'Blend Sheet'!$AL55,0) + IFERROR(INDEX(WAC_Item_Cost,MATCH(1,(L$1=WAC_District)*('Blend Sheet'!$AM$4=WAC_IIN),0))*'Blend Sheet'!$AM55,0) + IFERROR(INDEX(WAC_Item_Cost,MATCH(1,(L$1=WAC_District)*('Blend Sheet'!$AN$4=WAC_IIN),0))*'Blend Sheet'!$AN55,0) + IFERROR(INDEX(WAC_Item_Cost,MATCH(1,(L$1=WAC_District)*('Blend Sheet'!$AO$4=WAC_IIN),0))*'Blend Sheet'!$AO55,0) + IFERROR(INDEX(WAC_Item_Cost,MATCH(1,(L$1=WAC_District)*('Blend Sheet'!$AP$4=WAC_IIN),0))*'Blend Sheet'!$AP55/1000,0)</f>
        <v>21.410415999999998</v>
      </c>
    </row>
    <row r="53" spans="1:12" x14ac:dyDescent="0.25">
      <c r="A53" t="str">
        <f>'Blend Sheet'!A56</f>
        <v>LITEmix 1400 (AB)</v>
      </c>
      <c r="B53" s="245">
        <f t="array" ref="B53">IFERROR(INDEX(WAC_Item_Cost,MATCH(1,(B$1=WAC_District)*('Blend Sheet'!$C$4=WAC_IIN),0))*'Blend Sheet'!$C56/1000,0) + IFERROR(INDEX(WAC_Item_Cost,MATCH(1,(B$1=WAC_District)*('Blend Sheet'!$D$4=WAC_IIN),0))*'Blend Sheet'!$D56/1000,0) + IFERROR(INDEX(WAC_Item_Cost,MATCH(1,(B$1=WAC_District)*('Blend Sheet'!$E$4=WAC_IIN),0))*'Blend Sheet'!$E56/1000,0) + IFERROR(INDEX(WAC_Item_Cost,MATCH(1,(B$1=WAC_District)*('Blend Sheet'!$F$4=WAC_IIN),0))*'Blend Sheet'!$F56/1000,0)  + IFERROR(INDEX(WAC_Item_Cost,MATCH(1,(B$1=WAC_District)*('Blend Sheet'!$G$4=WAC_IIN),0))*'Blend Sheet'!$G56,0) + IFERROR(INDEX(WAC_Item_Cost,MATCH(1,(B$1=WAC_District)*('Blend Sheet'!$H$4=WAC_IIN),0))*'Blend Sheet'!$H56,0)  + IFERROR(INDEX(WAC_Item_Cost,MATCH(1,(B$1=WAC_District)*('Blend Sheet'!$I$4=WAC_IIN),0))*'Blend Sheet'!$I56,0) + IFERROR(INDEX(WAC_Item_Cost,MATCH(1,(B$1=WAC_District)*('Blend Sheet'!$J$4=WAC_IIN),0))*'Blend Sheet'!$J56,0) + IFERROR(INDEX(WAC_Item_Cost,MATCH(1,(B$1=WAC_District)*('Blend Sheet'!$K$4=WAC_IIN),0))*'Blend Sheet'!$K56,0) + IFERROR(INDEX(WAC_Item_Cost,MATCH(1,(B$1=WAC_District)*('Blend Sheet'!$L$4=WAC_IIN),0))*'Blend Sheet'!$L56,0) + IFERROR(INDEX(WAC_Item_Cost,MATCH(1,(B$1=WAC_District)*('Blend Sheet'!$M$4=WAC_IIN),0))*'Blend Sheet'!$M56,0) + IFERROR(INDEX(WAC_Item_Cost,MATCH(1,(B$1=WAC_District)*('Blend Sheet'!$N$4=WAC_IIN),0))*'Blend Sheet'!$N56,0) + IFERROR(INDEX(WAC_Item_Cost,MATCH(1,(B$1=WAC_District)*('Blend Sheet'!$O$4=WAC_IIN),0))*'Blend Sheet'!$O56,0) + IFERROR(INDEX(WAC_Item_Cost,MATCH(1,(B$1=WAC_District)*('Blend Sheet'!$P$4=WAC_IIN),0))*'Blend Sheet'!$P56,0) + IFERROR(INDEX(WAC_Item_Cost,MATCH(1,(B$1=WAC_District)*('Blend Sheet'!$Q$4=WAC_IIN),0))*'Blend Sheet'!$Q56,0) + IFERROR(INDEX(WAC_Item_Cost,MATCH(1,(B$1=WAC_District)*('Blend Sheet'!$R$4=WAC_IIN),0))*'Blend Sheet'!$R56,0) + IFERROR(INDEX(WAC_Item_Cost,MATCH(1,(B$1=WAC_District)*('Blend Sheet'!$S$4=WAC_IIN),0))*'Blend Sheet'!$S56,0) + IFERROR(INDEX(WAC_Item_Cost,MATCH(1,(B$1=WAC_District)*('Blend Sheet'!$T$4=WAC_IIN),0))*'Blend Sheet'!$T56,0) + IFERROR(INDEX(WAC_Item_Cost,MATCH(1,(B$1=WAC_District)*('Blend Sheet'!$U$4=WAC_IIN),0))*'Blend Sheet'!$U56,0) + IFERROR(INDEX(WAC_Item_Cost,MATCH(1,(B$1=WAC_District)*('Blend Sheet'!$V$4=WAC_IIN),0))*'Blend Sheet'!$V56,0) + IFERROR(INDEX(WAC_Item_Cost,MATCH(1,(B$1=WAC_District)*('Blend Sheet'!$W$4=WAC_IIN),0))*'Blend Sheet'!$W56,0) + IFERROR(INDEX(WAC_Item_Cost,MATCH(1,(B$1=WAC_District)*('Blend Sheet'!$X$4=WAC_IIN),0))*'Blend Sheet'!$X56,0) + IFERROR(INDEX(WAC_Item_Cost,MATCH(1,(B$1=WAC_District)*('Blend Sheet'!$Y$4=WAC_IIN),0))*'Blend Sheet'!$Y56,0) + IFERROR(INDEX(WAC_Item_Cost,MATCH(1,(B$1=WAC_District)*('Blend Sheet'!$Z$4=WAC_IIN),0))*'Blend Sheet'!$Z56,0) + IFERROR(INDEX(WAC_Item_Cost,MATCH(1,(B$1=WAC_District)*('Blend Sheet'!$AA$4=WAC_IIN),0))*'Blend Sheet'!$AA56,0) + IFERROR(INDEX(WAC_Item_Cost,MATCH(1,(B$1=WAC_District)*('Blend Sheet'!$AB$4=WAC_IIN),0))*'Blend Sheet'!$AB56,0) + IFERROR(INDEX(WAC_Item_Cost,MATCH(1,(B$1=WAC_District)*('Blend Sheet'!$AC$4=WAC_IIN),0))*'Blend Sheet'!$AC56,0) + IFERROR(INDEX(WAC_Item_Cost,MATCH(1,(B$1=WAC_District)*('Blend Sheet'!$AD$4=WAC_IIN),0))*'Blend Sheet'!$AD56,0) + IFERROR(INDEX(WAC_Item_Cost,MATCH(1,(B$1=WAC_District)*('Blend Sheet'!$AE$4=WAC_IIN),0))*'Blend Sheet'!$AE56,0) + IFERROR(INDEX(WAC_Item_Cost,MATCH(1,(B$1=WAC_District)*('Blend Sheet'!$AF$4=WAC_IIN),0))*'Blend Sheet'!$AF56,0) + IFERROR(INDEX(WAC_Item_Cost,MATCH(1,(B$1=WAC_District)*('Blend Sheet'!$AG$4=WAC_IIN),0))*'Blend Sheet'!$AG56,0) + IFERROR(INDEX(WAC_Item_Cost,MATCH(1,(B$1=WAC_District)*('Blend Sheet'!$AH$4=WAC_IIN),0))*'Blend Sheet'!$AH56,0) + IFERROR(INDEX(WAC_Item_Cost,MATCH(1,(B$1=WAC_District)*('Blend Sheet'!$AI$4=WAC_IIN),0))*'Blend Sheet'!$AI56,0) + IFERROR(INDEX(WAC_Item_Cost,MATCH(1,(B$1=WAC_District)*('Blend Sheet'!$AJ$4=WAC_IIN),0))*'Blend Sheet'!$AJ56,0) + IFERROR(INDEX(WAC_Item_Cost,MATCH(1,(B$1=WAC_District)*('Blend Sheet'!$AK$4=WAC_IIN),0))*'Blend Sheet'!$AK56,0) + IFERROR(INDEX(WAC_Item_Cost,MATCH(1,(B$1=WAC_District)*('Blend Sheet'!$AL$4=WAC_IIN),0))*'Blend Sheet'!$AL56,0) + IFERROR(INDEX(WAC_Item_Cost,MATCH(1,(B$1=WAC_District)*('Blend Sheet'!$AM$4=WAC_IIN),0))*'Blend Sheet'!$AM56,0) + IFERROR(INDEX(WAC_Item_Cost,MATCH(1,(B$1=WAC_District)*('Blend Sheet'!$AN$4=WAC_IIN),0))*'Blend Sheet'!$AN56,0) + IFERROR(INDEX(WAC_Item_Cost,MATCH(1,(B$1=WAC_District)*('Blend Sheet'!$AO$4=WAC_IIN),0))*'Blend Sheet'!$AO56,0) + IFERROR(INDEX(WAC_Item_Cost,MATCH(1,(B$1=WAC_District)*('Blend Sheet'!$AP$4=WAC_IIN),0))*'Blend Sheet'!$AP56/1000,0)</f>
        <v>176.56954248000002</v>
      </c>
      <c r="C53" s="245">
        <f t="array" ref="C53">IFERROR(INDEX(WAC_Item_Cost,MATCH(1,(C$1=WAC_District)*('Blend Sheet'!$C$4=WAC_IIN),0))*'Blend Sheet'!$C56/1000,0) + IFERROR(INDEX(WAC_Item_Cost,MATCH(1,(C$1=WAC_District)*('Blend Sheet'!$D$4=WAC_IIN),0))*'Blend Sheet'!$D56/1000,0) + IFERROR(INDEX(WAC_Item_Cost,MATCH(1,(C$1=WAC_District)*('Blend Sheet'!$E$4=WAC_IIN),0))*'Blend Sheet'!$E56/1000,0) + IFERROR(INDEX(WAC_Item_Cost,MATCH(1,(C$1=WAC_District)*('Blend Sheet'!$F$4=WAC_IIN),0))*'Blend Sheet'!$F56/1000,0)  + IFERROR(INDEX(WAC_Item_Cost,MATCH(1,(C$1=WAC_District)*('Blend Sheet'!$G$4=WAC_IIN),0))*'Blend Sheet'!$G56,0) + IFERROR(INDEX(WAC_Item_Cost,MATCH(1,(C$1=WAC_District)*('Blend Sheet'!$H$4=WAC_IIN),0))*'Blend Sheet'!$H56,0)  + IFERROR(INDEX(WAC_Item_Cost,MATCH(1,(C$1=WAC_District)*('Blend Sheet'!$I$4=WAC_IIN),0))*'Blend Sheet'!$I56,0) + IFERROR(INDEX(WAC_Item_Cost,MATCH(1,(C$1=WAC_District)*('Blend Sheet'!$J$4=WAC_IIN),0))*'Blend Sheet'!$J56,0) + IFERROR(INDEX(WAC_Item_Cost,MATCH(1,(C$1=WAC_District)*('Blend Sheet'!$K$4=WAC_IIN),0))*'Blend Sheet'!$K56,0) + IFERROR(INDEX(WAC_Item_Cost,MATCH(1,(C$1=WAC_District)*('Blend Sheet'!$L$4=WAC_IIN),0))*'Blend Sheet'!$L56,0) + IFERROR(INDEX(WAC_Item_Cost,MATCH(1,(C$1=WAC_District)*('Blend Sheet'!$M$4=WAC_IIN),0))*'Blend Sheet'!$M56,0) + IFERROR(INDEX(WAC_Item_Cost,MATCH(1,(C$1=WAC_District)*('Blend Sheet'!$N$4=WAC_IIN),0))*'Blend Sheet'!$N56,0) + IFERROR(INDEX(WAC_Item_Cost,MATCH(1,(C$1=WAC_District)*('Blend Sheet'!$O$4=WAC_IIN),0))*'Blend Sheet'!$O56,0) + IFERROR(INDEX(WAC_Item_Cost,MATCH(1,(C$1=WAC_District)*('Blend Sheet'!$P$4=WAC_IIN),0))*'Blend Sheet'!$P56,0) + IFERROR(INDEX(WAC_Item_Cost,MATCH(1,(C$1=WAC_District)*('Blend Sheet'!$Q$4=WAC_IIN),0))*'Blend Sheet'!$Q56,0) + IFERROR(INDEX(WAC_Item_Cost,MATCH(1,(C$1=WAC_District)*('Blend Sheet'!$R$4=WAC_IIN),0))*'Blend Sheet'!$R56,0) + IFERROR(INDEX(WAC_Item_Cost,MATCH(1,(C$1=WAC_District)*('Blend Sheet'!$S$4=WAC_IIN),0))*'Blend Sheet'!$S56,0) + IFERROR(INDEX(WAC_Item_Cost,MATCH(1,(C$1=WAC_District)*('Blend Sheet'!$T$4=WAC_IIN),0))*'Blend Sheet'!$T56,0) + IFERROR(INDEX(WAC_Item_Cost,MATCH(1,(C$1=WAC_District)*('Blend Sheet'!$U$4=WAC_IIN),0))*'Blend Sheet'!$U56,0) + IFERROR(INDEX(WAC_Item_Cost,MATCH(1,(C$1=WAC_District)*('Blend Sheet'!$V$4=WAC_IIN),0))*'Blend Sheet'!$V56,0) + IFERROR(INDEX(WAC_Item_Cost,MATCH(1,(C$1=WAC_District)*('Blend Sheet'!$W$4=WAC_IIN),0))*'Blend Sheet'!$W56,0) + IFERROR(INDEX(WAC_Item_Cost,MATCH(1,(C$1=WAC_District)*('Blend Sheet'!$X$4=WAC_IIN),0))*'Blend Sheet'!$X56,0) + IFERROR(INDEX(WAC_Item_Cost,MATCH(1,(C$1=WAC_District)*('Blend Sheet'!$Y$4=WAC_IIN),0))*'Blend Sheet'!$Y56,0) + IFERROR(INDEX(WAC_Item_Cost,MATCH(1,(C$1=WAC_District)*('Blend Sheet'!$Z$4=WAC_IIN),0))*'Blend Sheet'!$Z56,0) + IFERROR(INDEX(WAC_Item_Cost,MATCH(1,(C$1=WAC_District)*('Blend Sheet'!$AA$4=WAC_IIN),0))*'Blend Sheet'!$AA56,0) + IFERROR(INDEX(WAC_Item_Cost,MATCH(1,(C$1=WAC_District)*('Blend Sheet'!$AB$4=WAC_IIN),0))*'Blend Sheet'!$AB56,0) + IFERROR(INDEX(WAC_Item_Cost,MATCH(1,(C$1=WAC_District)*('Blend Sheet'!$AC$4=WAC_IIN),0))*'Blend Sheet'!$AC56,0) + IFERROR(INDEX(WAC_Item_Cost,MATCH(1,(C$1=WAC_District)*('Blend Sheet'!$AD$4=WAC_IIN),0))*'Blend Sheet'!$AD56,0) + IFERROR(INDEX(WAC_Item_Cost,MATCH(1,(C$1=WAC_District)*('Blend Sheet'!$AE$4=WAC_IIN),0))*'Blend Sheet'!$AE56,0) + IFERROR(INDEX(WAC_Item_Cost,MATCH(1,(C$1=WAC_District)*('Blend Sheet'!$AF$4=WAC_IIN),0))*'Blend Sheet'!$AF56,0) + IFERROR(INDEX(WAC_Item_Cost,MATCH(1,(C$1=WAC_District)*('Blend Sheet'!$AG$4=WAC_IIN),0))*'Blend Sheet'!$AG56,0) + IFERROR(INDEX(WAC_Item_Cost,MATCH(1,(C$1=WAC_District)*('Blend Sheet'!$AH$4=WAC_IIN),0))*'Blend Sheet'!$AH56,0) + IFERROR(INDEX(WAC_Item_Cost,MATCH(1,(C$1=WAC_District)*('Blend Sheet'!$AI$4=WAC_IIN),0))*'Blend Sheet'!$AI56,0) + IFERROR(INDEX(WAC_Item_Cost,MATCH(1,(C$1=WAC_District)*('Blend Sheet'!$AJ$4=WAC_IIN),0))*'Blend Sheet'!$AJ56,0) + IFERROR(INDEX(WAC_Item_Cost,MATCH(1,(C$1=WAC_District)*('Blend Sheet'!$AK$4=WAC_IIN),0))*'Blend Sheet'!$AK56,0) + IFERROR(INDEX(WAC_Item_Cost,MATCH(1,(C$1=WAC_District)*('Blend Sheet'!$AL$4=WAC_IIN),0))*'Blend Sheet'!$AL56,0) + IFERROR(INDEX(WAC_Item_Cost,MATCH(1,(C$1=WAC_District)*('Blend Sheet'!$AM$4=WAC_IIN),0))*'Blend Sheet'!$AM56,0) + IFERROR(INDEX(WAC_Item_Cost,MATCH(1,(C$1=WAC_District)*('Blend Sheet'!$AN$4=WAC_IIN),0))*'Blend Sheet'!$AN56,0) + IFERROR(INDEX(WAC_Item_Cost,MATCH(1,(C$1=WAC_District)*('Blend Sheet'!$AO$4=WAC_IIN),0))*'Blend Sheet'!$AO56,0) + IFERROR(INDEX(WAC_Item_Cost,MATCH(1,(C$1=WAC_District)*('Blend Sheet'!$AP$4=WAC_IIN),0))*'Blend Sheet'!$AP56/1000,0)</f>
        <v>208.54925861200002</v>
      </c>
      <c r="D53" s="245">
        <f t="array" ref="D53">IFERROR(INDEX(WAC_Item_Cost,MATCH(1,(D$1=WAC_District)*('Blend Sheet'!$C$4=WAC_IIN),0))*'Blend Sheet'!$C56/1000,0) + IFERROR(INDEX(WAC_Item_Cost,MATCH(1,(D$1=WAC_District)*('Blend Sheet'!$D$4=WAC_IIN),0))*'Blend Sheet'!$D56/1000,0) + IFERROR(INDEX(WAC_Item_Cost,MATCH(1,(D$1=WAC_District)*('Blend Sheet'!$E$4=WAC_IIN),0))*'Blend Sheet'!$E56/1000,0) + IFERROR(INDEX(WAC_Item_Cost,MATCH(1,(D$1=WAC_District)*('Blend Sheet'!$F$4=WAC_IIN),0))*'Blend Sheet'!$F56/1000,0)  + IFERROR(INDEX(WAC_Item_Cost,MATCH(1,(D$1=WAC_District)*('Blend Sheet'!$G$4=WAC_IIN),0))*'Blend Sheet'!$G56,0) + IFERROR(INDEX(WAC_Item_Cost,MATCH(1,(D$1=WAC_District)*('Blend Sheet'!$H$4=WAC_IIN),0))*'Blend Sheet'!$H56,0)  + IFERROR(INDEX(WAC_Item_Cost,MATCH(1,(D$1=WAC_District)*('Blend Sheet'!$I$4=WAC_IIN),0))*'Blend Sheet'!$I56,0) + IFERROR(INDEX(WAC_Item_Cost,MATCH(1,(D$1=WAC_District)*('Blend Sheet'!$J$4=WAC_IIN),0))*'Blend Sheet'!$J56,0) + IFERROR(INDEX(WAC_Item_Cost,MATCH(1,(D$1=WAC_District)*('Blend Sheet'!$K$4=WAC_IIN),0))*'Blend Sheet'!$K56,0) + IFERROR(INDEX(WAC_Item_Cost,MATCH(1,(D$1=WAC_District)*('Blend Sheet'!$L$4=WAC_IIN),0))*'Blend Sheet'!$L56,0) + IFERROR(INDEX(WAC_Item_Cost,MATCH(1,(D$1=WAC_District)*('Blend Sheet'!$M$4=WAC_IIN),0))*'Blend Sheet'!$M56,0) + IFERROR(INDEX(WAC_Item_Cost,MATCH(1,(D$1=WAC_District)*('Blend Sheet'!$N$4=WAC_IIN),0))*'Blend Sheet'!$N56,0) + IFERROR(INDEX(WAC_Item_Cost,MATCH(1,(D$1=WAC_District)*('Blend Sheet'!$O$4=WAC_IIN),0))*'Blend Sheet'!$O56,0) + IFERROR(INDEX(WAC_Item_Cost,MATCH(1,(D$1=WAC_District)*('Blend Sheet'!$P$4=WAC_IIN),0))*'Blend Sheet'!$P56,0) + IFERROR(INDEX(WAC_Item_Cost,MATCH(1,(D$1=WAC_District)*('Blend Sheet'!$Q$4=WAC_IIN),0))*'Blend Sheet'!$Q56,0) + IFERROR(INDEX(WAC_Item_Cost,MATCH(1,(D$1=WAC_District)*('Blend Sheet'!$R$4=WAC_IIN),0))*'Blend Sheet'!$R56,0) + IFERROR(INDEX(WAC_Item_Cost,MATCH(1,(D$1=WAC_District)*('Blend Sheet'!$S$4=WAC_IIN),0))*'Blend Sheet'!$S56,0) + IFERROR(INDEX(WAC_Item_Cost,MATCH(1,(D$1=WAC_District)*('Blend Sheet'!$T$4=WAC_IIN),0))*'Blend Sheet'!$T56,0) + IFERROR(INDEX(WAC_Item_Cost,MATCH(1,(D$1=WAC_District)*('Blend Sheet'!$U$4=WAC_IIN),0))*'Blend Sheet'!$U56,0) + IFERROR(INDEX(WAC_Item_Cost,MATCH(1,(D$1=WAC_District)*('Blend Sheet'!$V$4=WAC_IIN),0))*'Blend Sheet'!$V56,0) + IFERROR(INDEX(WAC_Item_Cost,MATCH(1,(D$1=WAC_District)*('Blend Sheet'!$W$4=WAC_IIN),0))*'Blend Sheet'!$W56,0) + IFERROR(INDEX(WAC_Item_Cost,MATCH(1,(D$1=WAC_District)*('Blend Sheet'!$X$4=WAC_IIN),0))*'Blend Sheet'!$X56,0) + IFERROR(INDEX(WAC_Item_Cost,MATCH(1,(D$1=WAC_District)*('Blend Sheet'!$Y$4=WAC_IIN),0))*'Blend Sheet'!$Y56,0) + IFERROR(INDEX(WAC_Item_Cost,MATCH(1,(D$1=WAC_District)*('Blend Sheet'!$Z$4=WAC_IIN),0))*'Blend Sheet'!$Z56,0) + IFERROR(INDEX(WAC_Item_Cost,MATCH(1,(D$1=WAC_District)*('Blend Sheet'!$AA$4=WAC_IIN),0))*'Blend Sheet'!$AA56,0) + IFERROR(INDEX(WAC_Item_Cost,MATCH(1,(D$1=WAC_District)*('Blend Sheet'!$AB$4=WAC_IIN),0))*'Blend Sheet'!$AB56,0) + IFERROR(INDEX(WAC_Item_Cost,MATCH(1,(D$1=WAC_District)*('Blend Sheet'!$AC$4=WAC_IIN),0))*'Blend Sheet'!$AC56,0) + IFERROR(INDEX(WAC_Item_Cost,MATCH(1,(D$1=WAC_District)*('Blend Sheet'!$AD$4=WAC_IIN),0))*'Blend Sheet'!$AD56,0) + IFERROR(INDEX(WAC_Item_Cost,MATCH(1,(D$1=WAC_District)*('Blend Sheet'!$AE$4=WAC_IIN),0))*'Blend Sheet'!$AE56,0) + IFERROR(INDEX(WAC_Item_Cost,MATCH(1,(D$1=WAC_District)*('Blend Sheet'!$AF$4=WAC_IIN),0))*'Blend Sheet'!$AF56,0) + IFERROR(INDEX(WAC_Item_Cost,MATCH(1,(D$1=WAC_District)*('Blend Sheet'!$AG$4=WAC_IIN),0))*'Blend Sheet'!$AG56,0) + IFERROR(INDEX(WAC_Item_Cost,MATCH(1,(D$1=WAC_District)*('Blend Sheet'!$AH$4=WAC_IIN),0))*'Blend Sheet'!$AH56,0) + IFERROR(INDEX(WAC_Item_Cost,MATCH(1,(D$1=WAC_District)*('Blend Sheet'!$AI$4=WAC_IIN),0))*'Blend Sheet'!$AI56,0) + IFERROR(INDEX(WAC_Item_Cost,MATCH(1,(D$1=WAC_District)*('Blend Sheet'!$AJ$4=WAC_IIN),0))*'Blend Sheet'!$AJ56,0) + IFERROR(INDEX(WAC_Item_Cost,MATCH(1,(D$1=WAC_District)*('Blend Sheet'!$AK$4=WAC_IIN),0))*'Blend Sheet'!$AK56,0) + IFERROR(INDEX(WAC_Item_Cost,MATCH(1,(D$1=WAC_District)*('Blend Sheet'!$AL$4=WAC_IIN),0))*'Blend Sheet'!$AL56,0) + IFERROR(INDEX(WAC_Item_Cost,MATCH(1,(D$1=WAC_District)*('Blend Sheet'!$AM$4=WAC_IIN),0))*'Blend Sheet'!$AM56,0) + IFERROR(INDEX(WAC_Item_Cost,MATCH(1,(D$1=WAC_District)*('Blend Sheet'!$AN$4=WAC_IIN),0))*'Blend Sheet'!$AN56,0) + IFERROR(INDEX(WAC_Item_Cost,MATCH(1,(D$1=WAC_District)*('Blend Sheet'!$AO$4=WAC_IIN),0))*'Blend Sheet'!$AO56,0) + IFERROR(INDEX(WAC_Item_Cost,MATCH(1,(D$1=WAC_District)*('Blend Sheet'!$AP$4=WAC_IIN),0))*'Blend Sheet'!$AP56/1000,0)</f>
        <v>173.69131105600002</v>
      </c>
      <c r="E53" s="245">
        <f t="array" ref="E53">IFERROR(INDEX(WAC_Item_Cost,MATCH(1,(E$1=WAC_District)*('Blend Sheet'!$C$4=WAC_IIN),0))*'Blend Sheet'!$C56/1000,0) + IFERROR(INDEX(WAC_Item_Cost,MATCH(1,(E$1=WAC_District)*('Blend Sheet'!$D$4=WAC_IIN),0))*'Blend Sheet'!$D56/1000,0) + IFERROR(INDEX(WAC_Item_Cost,MATCH(1,(E$1=WAC_District)*('Blend Sheet'!$E$4=WAC_IIN),0))*'Blend Sheet'!$E56/1000,0) + IFERROR(INDEX(WAC_Item_Cost,MATCH(1,(E$1=WAC_District)*('Blend Sheet'!$F$4=WAC_IIN),0))*'Blend Sheet'!$F56/1000,0)  + IFERROR(INDEX(WAC_Item_Cost,MATCH(1,(E$1=WAC_District)*('Blend Sheet'!$G$4=WAC_IIN),0))*'Blend Sheet'!$G56,0) + IFERROR(INDEX(WAC_Item_Cost,MATCH(1,(E$1=WAC_District)*('Blend Sheet'!$H$4=WAC_IIN),0))*'Blend Sheet'!$H56,0)  + IFERROR(INDEX(WAC_Item_Cost,MATCH(1,(E$1=WAC_District)*('Blend Sheet'!$I$4=WAC_IIN),0))*'Blend Sheet'!$I56,0) + IFERROR(INDEX(WAC_Item_Cost,MATCH(1,(E$1=WAC_District)*('Blend Sheet'!$J$4=WAC_IIN),0))*'Blend Sheet'!$J56,0) + IFERROR(INDEX(WAC_Item_Cost,MATCH(1,(E$1=WAC_District)*('Blend Sheet'!$K$4=WAC_IIN),0))*'Blend Sheet'!$K56,0) + IFERROR(INDEX(WAC_Item_Cost,MATCH(1,(E$1=WAC_District)*('Blend Sheet'!$L$4=WAC_IIN),0))*'Blend Sheet'!$L56,0) + IFERROR(INDEX(WAC_Item_Cost,MATCH(1,(E$1=WAC_District)*('Blend Sheet'!$M$4=WAC_IIN),0))*'Blend Sheet'!$M56,0) + IFERROR(INDEX(WAC_Item_Cost,MATCH(1,(E$1=WAC_District)*('Blend Sheet'!$N$4=WAC_IIN),0))*'Blend Sheet'!$N56,0) + IFERROR(INDEX(WAC_Item_Cost,MATCH(1,(E$1=WAC_District)*('Blend Sheet'!$O$4=WAC_IIN),0))*'Blend Sheet'!$O56,0) + IFERROR(INDEX(WAC_Item_Cost,MATCH(1,(E$1=WAC_District)*('Blend Sheet'!$P$4=WAC_IIN),0))*'Blend Sheet'!$P56,0) + IFERROR(INDEX(WAC_Item_Cost,MATCH(1,(E$1=WAC_District)*('Blend Sheet'!$Q$4=WAC_IIN),0))*'Blend Sheet'!$Q56,0) + IFERROR(INDEX(WAC_Item_Cost,MATCH(1,(E$1=WAC_District)*('Blend Sheet'!$R$4=WAC_IIN),0))*'Blend Sheet'!$R56,0) + IFERROR(INDEX(WAC_Item_Cost,MATCH(1,(E$1=WAC_District)*('Blend Sheet'!$S$4=WAC_IIN),0))*'Blend Sheet'!$S56,0) + IFERROR(INDEX(WAC_Item_Cost,MATCH(1,(E$1=WAC_District)*('Blend Sheet'!$T$4=WAC_IIN),0))*'Blend Sheet'!$T56,0) + IFERROR(INDEX(WAC_Item_Cost,MATCH(1,(E$1=WAC_District)*('Blend Sheet'!$U$4=WAC_IIN),0))*'Blend Sheet'!$U56,0) + IFERROR(INDEX(WAC_Item_Cost,MATCH(1,(E$1=WAC_District)*('Blend Sheet'!$V$4=WAC_IIN),0))*'Blend Sheet'!$V56,0) + IFERROR(INDEX(WAC_Item_Cost,MATCH(1,(E$1=WAC_District)*('Blend Sheet'!$W$4=WAC_IIN),0))*'Blend Sheet'!$W56,0) + IFERROR(INDEX(WAC_Item_Cost,MATCH(1,(E$1=WAC_District)*('Blend Sheet'!$X$4=WAC_IIN),0))*'Blend Sheet'!$X56,0) + IFERROR(INDEX(WAC_Item_Cost,MATCH(1,(E$1=WAC_District)*('Blend Sheet'!$Y$4=WAC_IIN),0))*'Blend Sheet'!$Y56,0) + IFERROR(INDEX(WAC_Item_Cost,MATCH(1,(E$1=WAC_District)*('Blend Sheet'!$Z$4=WAC_IIN),0))*'Blend Sheet'!$Z56,0) + IFERROR(INDEX(WAC_Item_Cost,MATCH(1,(E$1=WAC_District)*('Blend Sheet'!$AA$4=WAC_IIN),0))*'Blend Sheet'!$AA56,0) + IFERROR(INDEX(WAC_Item_Cost,MATCH(1,(E$1=WAC_District)*('Blend Sheet'!$AB$4=WAC_IIN),0))*'Blend Sheet'!$AB56,0) + IFERROR(INDEX(WAC_Item_Cost,MATCH(1,(E$1=WAC_District)*('Blend Sheet'!$AC$4=WAC_IIN),0))*'Blend Sheet'!$AC56,0) + IFERROR(INDEX(WAC_Item_Cost,MATCH(1,(E$1=WAC_District)*('Blend Sheet'!$AD$4=WAC_IIN),0))*'Blend Sheet'!$AD56,0) + IFERROR(INDEX(WAC_Item_Cost,MATCH(1,(E$1=WAC_District)*('Blend Sheet'!$AE$4=WAC_IIN),0))*'Blend Sheet'!$AE56,0) + IFERROR(INDEX(WAC_Item_Cost,MATCH(1,(E$1=WAC_District)*('Blend Sheet'!$AF$4=WAC_IIN),0))*'Blend Sheet'!$AF56,0) + IFERROR(INDEX(WAC_Item_Cost,MATCH(1,(E$1=WAC_District)*('Blend Sheet'!$AG$4=WAC_IIN),0))*'Blend Sheet'!$AG56,0) + IFERROR(INDEX(WAC_Item_Cost,MATCH(1,(E$1=WAC_District)*('Blend Sheet'!$AH$4=WAC_IIN),0))*'Blend Sheet'!$AH56,0) + IFERROR(INDEX(WAC_Item_Cost,MATCH(1,(E$1=WAC_District)*('Blend Sheet'!$AI$4=WAC_IIN),0))*'Blend Sheet'!$AI56,0) + IFERROR(INDEX(WAC_Item_Cost,MATCH(1,(E$1=WAC_District)*('Blend Sheet'!$AJ$4=WAC_IIN),0))*'Blend Sheet'!$AJ56,0) + IFERROR(INDEX(WAC_Item_Cost,MATCH(1,(E$1=WAC_District)*('Blend Sheet'!$AK$4=WAC_IIN),0))*'Blend Sheet'!$AK56,0) + IFERROR(INDEX(WAC_Item_Cost,MATCH(1,(E$1=WAC_District)*('Blend Sheet'!$AL$4=WAC_IIN),0))*'Blend Sheet'!$AL56,0) + IFERROR(INDEX(WAC_Item_Cost,MATCH(1,(E$1=WAC_District)*('Blend Sheet'!$AM$4=WAC_IIN),0))*'Blend Sheet'!$AM56,0) + IFERROR(INDEX(WAC_Item_Cost,MATCH(1,(E$1=WAC_District)*('Blend Sheet'!$AN$4=WAC_IIN),0))*'Blend Sheet'!$AN56,0) + IFERROR(INDEX(WAC_Item_Cost,MATCH(1,(E$1=WAC_District)*('Blend Sheet'!$AO$4=WAC_IIN),0))*'Blend Sheet'!$AO56,0) + IFERROR(INDEX(WAC_Item_Cost,MATCH(1,(E$1=WAC_District)*('Blend Sheet'!$AP$4=WAC_IIN),0))*'Blend Sheet'!$AP56/1000,0)</f>
        <v>240.86659140399999</v>
      </c>
      <c r="F53" s="245">
        <f t="array" ref="F53">IFERROR(INDEX(WAC_Item_Cost,MATCH(1,(F$1=WAC_District)*('Blend Sheet'!$C$4=WAC_IIN),0))*'Blend Sheet'!$C56/1000,0) + IFERROR(INDEX(WAC_Item_Cost,MATCH(1,(F$1=WAC_District)*('Blend Sheet'!$D$4=WAC_IIN),0))*'Blend Sheet'!$D56/1000,0) + IFERROR(INDEX(WAC_Item_Cost,MATCH(1,(F$1=WAC_District)*('Blend Sheet'!$E$4=WAC_IIN),0))*'Blend Sheet'!$E56/1000,0) + IFERROR(INDEX(WAC_Item_Cost,MATCH(1,(F$1=WAC_District)*('Blend Sheet'!$F$4=WAC_IIN),0))*'Blend Sheet'!$F56/1000,0)  + IFERROR(INDEX(WAC_Item_Cost,MATCH(1,(F$1=WAC_District)*('Blend Sheet'!$G$4=WAC_IIN),0))*'Blend Sheet'!$G56,0) + IFERROR(INDEX(WAC_Item_Cost,MATCH(1,(F$1=WAC_District)*('Blend Sheet'!$H$4=WAC_IIN),0))*'Blend Sheet'!$H56,0)  + IFERROR(INDEX(WAC_Item_Cost,MATCH(1,(F$1=WAC_District)*('Blend Sheet'!$I$4=WAC_IIN),0))*'Blend Sheet'!$I56,0) + IFERROR(INDEX(WAC_Item_Cost,MATCH(1,(F$1=WAC_District)*('Blend Sheet'!$J$4=WAC_IIN),0))*'Blend Sheet'!$J56,0) + IFERROR(INDEX(WAC_Item_Cost,MATCH(1,(F$1=WAC_District)*('Blend Sheet'!$K$4=WAC_IIN),0))*'Blend Sheet'!$K56,0) + IFERROR(INDEX(WAC_Item_Cost,MATCH(1,(F$1=WAC_District)*('Blend Sheet'!$L$4=WAC_IIN),0))*'Blend Sheet'!$L56,0) + IFERROR(INDEX(WAC_Item_Cost,MATCH(1,(F$1=WAC_District)*('Blend Sheet'!$M$4=WAC_IIN),0))*'Blend Sheet'!$M56,0) + IFERROR(INDEX(WAC_Item_Cost,MATCH(1,(F$1=WAC_District)*('Blend Sheet'!$N$4=WAC_IIN),0))*'Blend Sheet'!$N56,0) + IFERROR(INDEX(WAC_Item_Cost,MATCH(1,(F$1=WAC_District)*('Blend Sheet'!$O$4=WAC_IIN),0))*'Blend Sheet'!$O56,0) + IFERROR(INDEX(WAC_Item_Cost,MATCH(1,(F$1=WAC_District)*('Blend Sheet'!$P$4=WAC_IIN),0))*'Blend Sheet'!$P56,0) + IFERROR(INDEX(WAC_Item_Cost,MATCH(1,(F$1=WAC_District)*('Blend Sheet'!$Q$4=WAC_IIN),0))*'Blend Sheet'!$Q56,0) + IFERROR(INDEX(WAC_Item_Cost,MATCH(1,(F$1=WAC_District)*('Blend Sheet'!$R$4=WAC_IIN),0))*'Blend Sheet'!$R56,0) + IFERROR(INDEX(WAC_Item_Cost,MATCH(1,(F$1=WAC_District)*('Blend Sheet'!$S$4=WAC_IIN),0))*'Blend Sheet'!$S56,0) + IFERROR(INDEX(WAC_Item_Cost,MATCH(1,(F$1=WAC_District)*('Blend Sheet'!$T$4=WAC_IIN),0))*'Blend Sheet'!$T56,0) + IFERROR(INDEX(WAC_Item_Cost,MATCH(1,(F$1=WAC_District)*('Blend Sheet'!$U$4=WAC_IIN),0))*'Blend Sheet'!$U56,0) + IFERROR(INDEX(WAC_Item_Cost,MATCH(1,(F$1=WAC_District)*('Blend Sheet'!$V$4=WAC_IIN),0))*'Blend Sheet'!$V56,0) + IFERROR(INDEX(WAC_Item_Cost,MATCH(1,(F$1=WAC_District)*('Blend Sheet'!$W$4=WAC_IIN),0))*'Blend Sheet'!$W56,0) + IFERROR(INDEX(WAC_Item_Cost,MATCH(1,(F$1=WAC_District)*('Blend Sheet'!$X$4=WAC_IIN),0))*'Blend Sheet'!$X56,0) + IFERROR(INDEX(WAC_Item_Cost,MATCH(1,(F$1=WAC_District)*('Blend Sheet'!$Y$4=WAC_IIN),0))*'Blend Sheet'!$Y56,0) + IFERROR(INDEX(WAC_Item_Cost,MATCH(1,(F$1=WAC_District)*('Blend Sheet'!$Z$4=WAC_IIN),0))*'Blend Sheet'!$Z56,0) + IFERROR(INDEX(WAC_Item_Cost,MATCH(1,(F$1=WAC_District)*('Blend Sheet'!$AA$4=WAC_IIN),0))*'Blend Sheet'!$AA56,0) + IFERROR(INDEX(WAC_Item_Cost,MATCH(1,(F$1=WAC_District)*('Blend Sheet'!$AB$4=WAC_IIN),0))*'Blend Sheet'!$AB56,0) + IFERROR(INDEX(WAC_Item_Cost,MATCH(1,(F$1=WAC_District)*('Blend Sheet'!$AC$4=WAC_IIN),0))*'Blend Sheet'!$AC56,0) + IFERROR(INDEX(WAC_Item_Cost,MATCH(1,(F$1=WAC_District)*('Blend Sheet'!$AD$4=WAC_IIN),0))*'Blend Sheet'!$AD56,0) + IFERROR(INDEX(WAC_Item_Cost,MATCH(1,(F$1=WAC_District)*('Blend Sheet'!$AE$4=WAC_IIN),0))*'Blend Sheet'!$AE56,0) + IFERROR(INDEX(WAC_Item_Cost,MATCH(1,(F$1=WAC_District)*('Blend Sheet'!$AF$4=WAC_IIN),0))*'Blend Sheet'!$AF56,0) + IFERROR(INDEX(WAC_Item_Cost,MATCH(1,(F$1=WAC_District)*('Blend Sheet'!$AG$4=WAC_IIN),0))*'Blend Sheet'!$AG56,0) + IFERROR(INDEX(WAC_Item_Cost,MATCH(1,(F$1=WAC_District)*('Blend Sheet'!$AH$4=WAC_IIN),0))*'Blend Sheet'!$AH56,0) + IFERROR(INDEX(WAC_Item_Cost,MATCH(1,(F$1=WAC_District)*('Blend Sheet'!$AI$4=WAC_IIN),0))*'Blend Sheet'!$AI56,0) + IFERROR(INDEX(WAC_Item_Cost,MATCH(1,(F$1=WAC_District)*('Blend Sheet'!$AJ$4=WAC_IIN),0))*'Blend Sheet'!$AJ56,0) + IFERROR(INDEX(WAC_Item_Cost,MATCH(1,(F$1=WAC_District)*('Blend Sheet'!$AK$4=WAC_IIN),0))*'Blend Sheet'!$AK56,0) + IFERROR(INDEX(WAC_Item_Cost,MATCH(1,(F$1=WAC_District)*('Blend Sheet'!$AL$4=WAC_IIN),0))*'Blend Sheet'!$AL56,0) + IFERROR(INDEX(WAC_Item_Cost,MATCH(1,(F$1=WAC_District)*('Blend Sheet'!$AM$4=WAC_IIN),0))*'Blend Sheet'!$AM56,0) + IFERROR(INDEX(WAC_Item_Cost,MATCH(1,(F$1=WAC_District)*('Blend Sheet'!$AN$4=WAC_IIN),0))*'Blend Sheet'!$AN56,0) + IFERROR(INDEX(WAC_Item_Cost,MATCH(1,(F$1=WAC_District)*('Blend Sheet'!$AO$4=WAC_IIN),0))*'Blend Sheet'!$AO56,0) + IFERROR(INDEX(WAC_Item_Cost,MATCH(1,(F$1=WAC_District)*('Blend Sheet'!$AP$4=WAC_IIN),0))*'Blend Sheet'!$AP56/1000,0)</f>
        <v>221.26091688000002</v>
      </c>
      <c r="G53" s="245">
        <f t="array" ref="G53">IFERROR(INDEX(WAC_Item_Cost,MATCH(1,(G$1=WAC_District)*('Blend Sheet'!$C$4=WAC_IIN),0))*'Blend Sheet'!$C56/1000,0) + IFERROR(INDEX(WAC_Item_Cost,MATCH(1,(G$1=WAC_District)*('Blend Sheet'!$D$4=WAC_IIN),0))*'Blend Sheet'!$D56/1000,0) + IFERROR(INDEX(WAC_Item_Cost,MATCH(1,(G$1=WAC_District)*('Blend Sheet'!$E$4=WAC_IIN),0))*'Blend Sheet'!$E56/1000,0) + IFERROR(INDEX(WAC_Item_Cost,MATCH(1,(G$1=WAC_District)*('Blend Sheet'!$F$4=WAC_IIN),0))*'Blend Sheet'!$F56/1000,0)  + IFERROR(INDEX(WAC_Item_Cost,MATCH(1,(G$1=WAC_District)*('Blend Sheet'!$G$4=WAC_IIN),0))*'Blend Sheet'!$G56,0) + IFERROR(INDEX(WAC_Item_Cost,MATCH(1,(G$1=WAC_District)*('Blend Sheet'!$H$4=WAC_IIN),0))*'Blend Sheet'!$H56,0)  + IFERROR(INDEX(WAC_Item_Cost,MATCH(1,(G$1=WAC_District)*('Blend Sheet'!$I$4=WAC_IIN),0))*'Blend Sheet'!$I56,0) + IFERROR(INDEX(WAC_Item_Cost,MATCH(1,(G$1=WAC_District)*('Blend Sheet'!$J$4=WAC_IIN),0))*'Blend Sheet'!$J56,0) + IFERROR(INDEX(WAC_Item_Cost,MATCH(1,(G$1=WAC_District)*('Blend Sheet'!$K$4=WAC_IIN),0))*'Blend Sheet'!$K56,0) + IFERROR(INDEX(WAC_Item_Cost,MATCH(1,(G$1=WAC_District)*('Blend Sheet'!$L$4=WAC_IIN),0))*'Blend Sheet'!$L56,0) + IFERROR(INDEX(WAC_Item_Cost,MATCH(1,(G$1=WAC_District)*('Blend Sheet'!$M$4=WAC_IIN),0))*'Blend Sheet'!$M56,0) + IFERROR(INDEX(WAC_Item_Cost,MATCH(1,(G$1=WAC_District)*('Blend Sheet'!$N$4=WAC_IIN),0))*'Blend Sheet'!$N56,0) + IFERROR(INDEX(WAC_Item_Cost,MATCH(1,(G$1=WAC_District)*('Blend Sheet'!$O$4=WAC_IIN),0))*'Blend Sheet'!$O56,0) + IFERROR(INDEX(WAC_Item_Cost,MATCH(1,(G$1=WAC_District)*('Blend Sheet'!$P$4=WAC_IIN),0))*'Blend Sheet'!$P56,0) + IFERROR(INDEX(WAC_Item_Cost,MATCH(1,(G$1=WAC_District)*('Blend Sheet'!$Q$4=WAC_IIN),0))*'Blend Sheet'!$Q56,0) + IFERROR(INDEX(WAC_Item_Cost,MATCH(1,(G$1=WAC_District)*('Blend Sheet'!$R$4=WAC_IIN),0))*'Blend Sheet'!$R56,0) + IFERROR(INDEX(WAC_Item_Cost,MATCH(1,(G$1=WAC_District)*('Blend Sheet'!$S$4=WAC_IIN),0))*'Blend Sheet'!$S56,0) + IFERROR(INDEX(WAC_Item_Cost,MATCH(1,(G$1=WAC_District)*('Blend Sheet'!$T$4=WAC_IIN),0))*'Blend Sheet'!$T56,0) + IFERROR(INDEX(WAC_Item_Cost,MATCH(1,(G$1=WAC_District)*('Blend Sheet'!$U$4=WAC_IIN),0))*'Blend Sheet'!$U56,0) + IFERROR(INDEX(WAC_Item_Cost,MATCH(1,(G$1=WAC_District)*('Blend Sheet'!$V$4=WAC_IIN),0))*'Blend Sheet'!$V56,0) + IFERROR(INDEX(WAC_Item_Cost,MATCH(1,(G$1=WAC_District)*('Blend Sheet'!$W$4=WAC_IIN),0))*'Blend Sheet'!$W56,0) + IFERROR(INDEX(WAC_Item_Cost,MATCH(1,(G$1=WAC_District)*('Blend Sheet'!$X$4=WAC_IIN),0))*'Blend Sheet'!$X56,0) + IFERROR(INDEX(WAC_Item_Cost,MATCH(1,(G$1=WAC_District)*('Blend Sheet'!$Y$4=WAC_IIN),0))*'Blend Sheet'!$Y56,0) + IFERROR(INDEX(WAC_Item_Cost,MATCH(1,(G$1=WAC_District)*('Blend Sheet'!$Z$4=WAC_IIN),0))*'Blend Sheet'!$Z56,0) + IFERROR(INDEX(WAC_Item_Cost,MATCH(1,(G$1=WAC_District)*('Blend Sheet'!$AA$4=WAC_IIN),0))*'Blend Sheet'!$AA56,0) + IFERROR(INDEX(WAC_Item_Cost,MATCH(1,(G$1=WAC_District)*('Blend Sheet'!$AB$4=WAC_IIN),0))*'Blend Sheet'!$AB56,0) + IFERROR(INDEX(WAC_Item_Cost,MATCH(1,(G$1=WAC_District)*('Blend Sheet'!$AC$4=WAC_IIN),0))*'Blend Sheet'!$AC56,0) + IFERROR(INDEX(WAC_Item_Cost,MATCH(1,(G$1=WAC_District)*('Blend Sheet'!$AD$4=WAC_IIN),0))*'Blend Sheet'!$AD56,0) + IFERROR(INDEX(WAC_Item_Cost,MATCH(1,(G$1=WAC_District)*('Blend Sheet'!$AE$4=WAC_IIN),0))*'Blend Sheet'!$AE56,0) + IFERROR(INDEX(WAC_Item_Cost,MATCH(1,(G$1=WAC_District)*('Blend Sheet'!$AF$4=WAC_IIN),0))*'Blend Sheet'!$AF56,0) + IFERROR(INDEX(WAC_Item_Cost,MATCH(1,(G$1=WAC_District)*('Blend Sheet'!$AG$4=WAC_IIN),0))*'Blend Sheet'!$AG56,0) + IFERROR(INDEX(WAC_Item_Cost,MATCH(1,(G$1=WAC_District)*('Blend Sheet'!$AH$4=WAC_IIN),0))*'Blend Sheet'!$AH56,0) + IFERROR(INDEX(WAC_Item_Cost,MATCH(1,(G$1=WAC_District)*('Blend Sheet'!$AI$4=WAC_IIN),0))*'Blend Sheet'!$AI56,0) + IFERROR(INDEX(WAC_Item_Cost,MATCH(1,(G$1=WAC_District)*('Blend Sheet'!$AJ$4=WAC_IIN),0))*'Blend Sheet'!$AJ56,0) + IFERROR(INDEX(WAC_Item_Cost,MATCH(1,(G$1=WAC_District)*('Blend Sheet'!$AK$4=WAC_IIN),0))*'Blend Sheet'!$AK56,0) + IFERROR(INDEX(WAC_Item_Cost,MATCH(1,(G$1=WAC_District)*('Blend Sheet'!$AL$4=WAC_IIN),0))*'Blend Sheet'!$AL56,0) + IFERROR(INDEX(WAC_Item_Cost,MATCH(1,(G$1=WAC_District)*('Blend Sheet'!$AM$4=WAC_IIN),0))*'Blend Sheet'!$AM56,0) + IFERROR(INDEX(WAC_Item_Cost,MATCH(1,(G$1=WAC_District)*('Blend Sheet'!$AN$4=WAC_IIN),0))*'Blend Sheet'!$AN56,0) + IFERROR(INDEX(WAC_Item_Cost,MATCH(1,(G$1=WAC_District)*('Blend Sheet'!$AO$4=WAC_IIN),0))*'Blend Sheet'!$AO56,0) + IFERROR(INDEX(WAC_Item_Cost,MATCH(1,(G$1=WAC_District)*('Blend Sheet'!$AP$4=WAC_IIN),0))*'Blend Sheet'!$AP56/1000,0)</f>
        <v>189.81107743200002</v>
      </c>
      <c r="H53" s="245">
        <f t="array" ref="H53">IFERROR(INDEX(WAC_Item_Cost,MATCH(1,(H$1=WAC_District)*('Blend Sheet'!$C$4=WAC_IIN),0))*'Blend Sheet'!$C56/1000,0) + IFERROR(INDEX(WAC_Item_Cost,MATCH(1,(H$1=WAC_District)*('Blend Sheet'!$D$4=WAC_IIN),0))*'Blend Sheet'!$D56/1000,0) + IFERROR(INDEX(WAC_Item_Cost,MATCH(1,(H$1=WAC_District)*('Blend Sheet'!$E$4=WAC_IIN),0))*'Blend Sheet'!$E56/1000,0) + IFERROR(INDEX(WAC_Item_Cost,MATCH(1,(H$1=WAC_District)*('Blend Sheet'!$F$4=WAC_IIN),0))*'Blend Sheet'!$F56/1000,0)  + IFERROR(INDEX(WAC_Item_Cost,MATCH(1,(H$1=WAC_District)*('Blend Sheet'!$G$4=WAC_IIN),0))*'Blend Sheet'!$G56,0) + IFERROR(INDEX(WAC_Item_Cost,MATCH(1,(H$1=WAC_District)*('Blend Sheet'!$H$4=WAC_IIN),0))*'Blend Sheet'!$H56,0)  + IFERROR(INDEX(WAC_Item_Cost,MATCH(1,(H$1=WAC_District)*('Blend Sheet'!$I$4=WAC_IIN),0))*'Blend Sheet'!$I56,0) + IFERROR(INDEX(WAC_Item_Cost,MATCH(1,(H$1=WAC_District)*('Blend Sheet'!$J$4=WAC_IIN),0))*'Blend Sheet'!$J56,0) + IFERROR(INDEX(WAC_Item_Cost,MATCH(1,(H$1=WAC_District)*('Blend Sheet'!$K$4=WAC_IIN),0))*'Blend Sheet'!$K56,0) + IFERROR(INDEX(WAC_Item_Cost,MATCH(1,(H$1=WAC_District)*('Blend Sheet'!$L$4=WAC_IIN),0))*'Blend Sheet'!$L56,0) + IFERROR(INDEX(WAC_Item_Cost,MATCH(1,(H$1=WAC_District)*('Blend Sheet'!$M$4=WAC_IIN),0))*'Blend Sheet'!$M56,0) + IFERROR(INDEX(WAC_Item_Cost,MATCH(1,(H$1=WAC_District)*('Blend Sheet'!$N$4=WAC_IIN),0))*'Blend Sheet'!$N56,0) + IFERROR(INDEX(WAC_Item_Cost,MATCH(1,(H$1=WAC_District)*('Blend Sheet'!$O$4=WAC_IIN),0))*'Blend Sheet'!$O56,0) + IFERROR(INDEX(WAC_Item_Cost,MATCH(1,(H$1=WAC_District)*('Blend Sheet'!$P$4=WAC_IIN),0))*'Blend Sheet'!$P56,0) + IFERROR(INDEX(WAC_Item_Cost,MATCH(1,(H$1=WAC_District)*('Blend Sheet'!$Q$4=WAC_IIN),0))*'Blend Sheet'!$Q56,0) + IFERROR(INDEX(WAC_Item_Cost,MATCH(1,(H$1=WAC_District)*('Blend Sheet'!$R$4=WAC_IIN),0))*'Blend Sheet'!$R56,0) + IFERROR(INDEX(WAC_Item_Cost,MATCH(1,(H$1=WAC_District)*('Blend Sheet'!$S$4=WAC_IIN),0))*'Blend Sheet'!$S56,0) + IFERROR(INDEX(WAC_Item_Cost,MATCH(1,(H$1=WAC_District)*('Blend Sheet'!$T$4=WAC_IIN),0))*'Blend Sheet'!$T56,0) + IFERROR(INDEX(WAC_Item_Cost,MATCH(1,(H$1=WAC_District)*('Blend Sheet'!$U$4=WAC_IIN),0))*'Blend Sheet'!$U56,0) + IFERROR(INDEX(WAC_Item_Cost,MATCH(1,(H$1=WAC_District)*('Blend Sheet'!$V$4=WAC_IIN),0))*'Blend Sheet'!$V56,0) + IFERROR(INDEX(WAC_Item_Cost,MATCH(1,(H$1=WAC_District)*('Blend Sheet'!$W$4=WAC_IIN),0))*'Blend Sheet'!$W56,0) + IFERROR(INDEX(WAC_Item_Cost,MATCH(1,(H$1=WAC_District)*('Blend Sheet'!$X$4=WAC_IIN),0))*'Blend Sheet'!$X56,0) + IFERROR(INDEX(WAC_Item_Cost,MATCH(1,(H$1=WAC_District)*('Blend Sheet'!$Y$4=WAC_IIN),0))*'Blend Sheet'!$Y56,0) + IFERROR(INDEX(WAC_Item_Cost,MATCH(1,(H$1=WAC_District)*('Blend Sheet'!$Z$4=WAC_IIN),0))*'Blend Sheet'!$Z56,0) + IFERROR(INDEX(WAC_Item_Cost,MATCH(1,(H$1=WAC_District)*('Blend Sheet'!$AA$4=WAC_IIN),0))*'Blend Sheet'!$AA56,0) + IFERROR(INDEX(WAC_Item_Cost,MATCH(1,(H$1=WAC_District)*('Blend Sheet'!$AB$4=WAC_IIN),0))*'Blend Sheet'!$AB56,0) + IFERROR(INDEX(WAC_Item_Cost,MATCH(1,(H$1=WAC_District)*('Blend Sheet'!$AC$4=WAC_IIN),0))*'Blend Sheet'!$AC56,0) + IFERROR(INDEX(WAC_Item_Cost,MATCH(1,(H$1=WAC_District)*('Blend Sheet'!$AD$4=WAC_IIN),0))*'Blend Sheet'!$AD56,0) + IFERROR(INDEX(WAC_Item_Cost,MATCH(1,(H$1=WAC_District)*('Blend Sheet'!$AE$4=WAC_IIN),0))*'Blend Sheet'!$AE56,0) + IFERROR(INDEX(WAC_Item_Cost,MATCH(1,(H$1=WAC_District)*('Blend Sheet'!$AF$4=WAC_IIN),0))*'Blend Sheet'!$AF56,0) + IFERROR(INDEX(WAC_Item_Cost,MATCH(1,(H$1=WAC_District)*('Blend Sheet'!$AG$4=WAC_IIN),0))*'Blend Sheet'!$AG56,0) + IFERROR(INDEX(WAC_Item_Cost,MATCH(1,(H$1=WAC_District)*('Blend Sheet'!$AH$4=WAC_IIN),0))*'Blend Sheet'!$AH56,0) + IFERROR(INDEX(WAC_Item_Cost,MATCH(1,(H$1=WAC_District)*('Blend Sheet'!$AI$4=WAC_IIN),0))*'Blend Sheet'!$AI56,0) + IFERROR(INDEX(WAC_Item_Cost,MATCH(1,(H$1=WAC_District)*('Blend Sheet'!$AJ$4=WAC_IIN),0))*'Blend Sheet'!$AJ56,0) + IFERROR(INDEX(WAC_Item_Cost,MATCH(1,(H$1=WAC_District)*('Blend Sheet'!$AK$4=WAC_IIN),0))*'Blend Sheet'!$AK56,0) + IFERROR(INDEX(WAC_Item_Cost,MATCH(1,(H$1=WAC_District)*('Blend Sheet'!$AL$4=WAC_IIN),0))*'Blend Sheet'!$AL56,0) + IFERROR(INDEX(WAC_Item_Cost,MATCH(1,(H$1=WAC_District)*('Blend Sheet'!$AM$4=WAC_IIN),0))*'Blend Sheet'!$AM56,0) + IFERROR(INDEX(WAC_Item_Cost,MATCH(1,(H$1=WAC_District)*('Blend Sheet'!$AN$4=WAC_IIN),0))*'Blend Sheet'!$AN56,0) + IFERROR(INDEX(WAC_Item_Cost,MATCH(1,(H$1=WAC_District)*('Blend Sheet'!$AO$4=WAC_IIN),0))*'Blend Sheet'!$AO56,0) + IFERROR(INDEX(WAC_Item_Cost,MATCH(1,(H$1=WAC_District)*('Blend Sheet'!$AP$4=WAC_IIN),0))*'Blend Sheet'!$AP56/1000,0)</f>
        <v>210.4661054</v>
      </c>
      <c r="I53" s="245">
        <f t="array" ref="I53">IFERROR(INDEX(WAC_Item_Cost,MATCH(1,(I$1=WAC_District)*('Blend Sheet'!$C$4=WAC_IIN),0))*'Blend Sheet'!$C56/1000,0) + IFERROR(INDEX(WAC_Item_Cost,MATCH(1,(I$1=WAC_District)*('Blend Sheet'!$D$4=WAC_IIN),0))*'Blend Sheet'!$D56/1000,0) + IFERROR(INDEX(WAC_Item_Cost,MATCH(1,(I$1=WAC_District)*('Blend Sheet'!$E$4=WAC_IIN),0))*'Blend Sheet'!$E56/1000,0) + IFERROR(INDEX(WAC_Item_Cost,MATCH(1,(I$1=WAC_District)*('Blend Sheet'!$F$4=WAC_IIN),0))*'Blend Sheet'!$F56/1000,0)  + IFERROR(INDEX(WAC_Item_Cost,MATCH(1,(I$1=WAC_District)*('Blend Sheet'!$G$4=WAC_IIN),0))*'Blend Sheet'!$G56,0) + IFERROR(INDEX(WAC_Item_Cost,MATCH(1,(I$1=WAC_District)*('Blend Sheet'!$H$4=WAC_IIN),0))*'Blend Sheet'!$H56,0)  + IFERROR(INDEX(WAC_Item_Cost,MATCH(1,(I$1=WAC_District)*('Blend Sheet'!$I$4=WAC_IIN),0))*'Blend Sheet'!$I56,0) + IFERROR(INDEX(WAC_Item_Cost,MATCH(1,(I$1=WAC_District)*('Blend Sheet'!$J$4=WAC_IIN),0))*'Blend Sheet'!$J56,0) + IFERROR(INDEX(WAC_Item_Cost,MATCH(1,(I$1=WAC_District)*('Blend Sheet'!$K$4=WAC_IIN),0))*'Blend Sheet'!$K56,0) + IFERROR(INDEX(WAC_Item_Cost,MATCH(1,(I$1=WAC_District)*('Blend Sheet'!$L$4=WAC_IIN),0))*'Blend Sheet'!$L56,0) + IFERROR(INDEX(WAC_Item_Cost,MATCH(1,(I$1=WAC_District)*('Blend Sheet'!$M$4=WAC_IIN),0))*'Blend Sheet'!$M56,0) + IFERROR(INDEX(WAC_Item_Cost,MATCH(1,(I$1=WAC_District)*('Blend Sheet'!$N$4=WAC_IIN),0))*'Blend Sheet'!$N56,0) + IFERROR(INDEX(WAC_Item_Cost,MATCH(1,(I$1=WAC_District)*('Blend Sheet'!$O$4=WAC_IIN),0))*'Blend Sheet'!$O56,0) + IFERROR(INDEX(WAC_Item_Cost,MATCH(1,(I$1=WAC_District)*('Blend Sheet'!$P$4=WAC_IIN),0))*'Blend Sheet'!$P56,0) + IFERROR(INDEX(WAC_Item_Cost,MATCH(1,(I$1=WAC_District)*('Blend Sheet'!$Q$4=WAC_IIN),0))*'Blend Sheet'!$Q56,0) + IFERROR(INDEX(WAC_Item_Cost,MATCH(1,(I$1=WAC_District)*('Blend Sheet'!$R$4=WAC_IIN),0))*'Blend Sheet'!$R56,0) + IFERROR(INDEX(WAC_Item_Cost,MATCH(1,(I$1=WAC_District)*('Blend Sheet'!$S$4=WAC_IIN),0))*'Blend Sheet'!$S56,0) + IFERROR(INDEX(WAC_Item_Cost,MATCH(1,(I$1=WAC_District)*('Blend Sheet'!$T$4=WAC_IIN),0))*'Blend Sheet'!$T56,0) + IFERROR(INDEX(WAC_Item_Cost,MATCH(1,(I$1=WAC_District)*('Blend Sheet'!$U$4=WAC_IIN),0))*'Blend Sheet'!$U56,0) + IFERROR(INDEX(WAC_Item_Cost,MATCH(1,(I$1=WAC_District)*('Blend Sheet'!$V$4=WAC_IIN),0))*'Blend Sheet'!$V56,0) + IFERROR(INDEX(WAC_Item_Cost,MATCH(1,(I$1=WAC_District)*('Blend Sheet'!$W$4=WAC_IIN),0))*'Blend Sheet'!$W56,0) + IFERROR(INDEX(WAC_Item_Cost,MATCH(1,(I$1=WAC_District)*('Blend Sheet'!$X$4=WAC_IIN),0))*'Blend Sheet'!$X56,0) + IFERROR(INDEX(WAC_Item_Cost,MATCH(1,(I$1=WAC_District)*('Blend Sheet'!$Y$4=WAC_IIN),0))*'Blend Sheet'!$Y56,0) + IFERROR(INDEX(WAC_Item_Cost,MATCH(1,(I$1=WAC_District)*('Blend Sheet'!$Z$4=WAC_IIN),0))*'Blend Sheet'!$Z56,0) + IFERROR(INDEX(WAC_Item_Cost,MATCH(1,(I$1=WAC_District)*('Blend Sheet'!$AA$4=WAC_IIN),0))*'Blend Sheet'!$AA56,0) + IFERROR(INDEX(WAC_Item_Cost,MATCH(1,(I$1=WAC_District)*('Blend Sheet'!$AB$4=WAC_IIN),0))*'Blend Sheet'!$AB56,0) + IFERROR(INDEX(WAC_Item_Cost,MATCH(1,(I$1=WAC_District)*('Blend Sheet'!$AC$4=WAC_IIN),0))*'Blend Sheet'!$AC56,0) + IFERROR(INDEX(WAC_Item_Cost,MATCH(1,(I$1=WAC_District)*('Blend Sheet'!$AD$4=WAC_IIN),0))*'Blend Sheet'!$AD56,0) + IFERROR(INDEX(WAC_Item_Cost,MATCH(1,(I$1=WAC_District)*('Blend Sheet'!$AE$4=WAC_IIN),0))*'Blend Sheet'!$AE56,0) + IFERROR(INDEX(WAC_Item_Cost,MATCH(1,(I$1=WAC_District)*('Blend Sheet'!$AF$4=WAC_IIN),0))*'Blend Sheet'!$AF56,0) + IFERROR(INDEX(WAC_Item_Cost,MATCH(1,(I$1=WAC_District)*('Blend Sheet'!$AG$4=WAC_IIN),0))*'Blend Sheet'!$AG56,0) + IFERROR(INDEX(WAC_Item_Cost,MATCH(1,(I$1=WAC_District)*('Blend Sheet'!$AH$4=WAC_IIN),0))*'Blend Sheet'!$AH56,0) + IFERROR(INDEX(WAC_Item_Cost,MATCH(1,(I$1=WAC_District)*('Blend Sheet'!$AI$4=WAC_IIN),0))*'Blend Sheet'!$AI56,0) + IFERROR(INDEX(WAC_Item_Cost,MATCH(1,(I$1=WAC_District)*('Blend Sheet'!$AJ$4=WAC_IIN),0))*'Blend Sheet'!$AJ56,0) + IFERROR(INDEX(WAC_Item_Cost,MATCH(1,(I$1=WAC_District)*('Blend Sheet'!$AK$4=WAC_IIN),0))*'Blend Sheet'!$AK56,0) + IFERROR(INDEX(WAC_Item_Cost,MATCH(1,(I$1=WAC_District)*('Blend Sheet'!$AL$4=WAC_IIN),0))*'Blend Sheet'!$AL56,0) + IFERROR(INDEX(WAC_Item_Cost,MATCH(1,(I$1=WAC_District)*('Blend Sheet'!$AM$4=WAC_IIN),0))*'Blend Sheet'!$AM56,0) + IFERROR(INDEX(WAC_Item_Cost,MATCH(1,(I$1=WAC_District)*('Blend Sheet'!$AN$4=WAC_IIN),0))*'Blend Sheet'!$AN56,0) + IFERROR(INDEX(WAC_Item_Cost,MATCH(1,(I$1=WAC_District)*('Blend Sheet'!$AO$4=WAC_IIN),0))*'Blend Sheet'!$AO56,0) + IFERROR(INDEX(WAC_Item_Cost,MATCH(1,(I$1=WAC_District)*('Blend Sheet'!$AP$4=WAC_IIN),0))*'Blend Sheet'!$AP56/1000,0)</f>
        <v>193.00882172000001</v>
      </c>
      <c r="J53" s="245">
        <f t="array" ref="J53">IFERROR(INDEX(WAC_Item_Cost,MATCH(1,(J$1=WAC_District)*('Blend Sheet'!$C$4=WAC_IIN),0))*'Blend Sheet'!$C56/1000,0) + IFERROR(INDEX(WAC_Item_Cost,MATCH(1,(J$1=WAC_District)*('Blend Sheet'!$D$4=WAC_IIN),0))*'Blend Sheet'!$D56/1000,0) + IFERROR(INDEX(WAC_Item_Cost,MATCH(1,(J$1=WAC_District)*('Blend Sheet'!$E$4=WAC_IIN),0))*'Blend Sheet'!$E56/1000,0) + IFERROR(INDEX(WAC_Item_Cost,MATCH(1,(J$1=WAC_District)*('Blend Sheet'!$F$4=WAC_IIN),0))*'Blend Sheet'!$F56/1000,0)  + IFERROR(INDEX(WAC_Item_Cost,MATCH(1,(J$1=WAC_District)*('Blend Sheet'!$G$4=WAC_IIN),0))*'Blend Sheet'!$G56,0) + IFERROR(INDEX(WAC_Item_Cost,MATCH(1,(J$1=WAC_District)*('Blend Sheet'!$H$4=WAC_IIN),0))*'Blend Sheet'!$H56,0)  + IFERROR(INDEX(WAC_Item_Cost,MATCH(1,(J$1=WAC_District)*('Blend Sheet'!$I$4=WAC_IIN),0))*'Blend Sheet'!$I56,0) + IFERROR(INDEX(WAC_Item_Cost,MATCH(1,(J$1=WAC_District)*('Blend Sheet'!$J$4=WAC_IIN),0))*'Blend Sheet'!$J56,0) + IFERROR(INDEX(WAC_Item_Cost,MATCH(1,(J$1=WAC_District)*('Blend Sheet'!$K$4=WAC_IIN),0))*'Blend Sheet'!$K56,0) + IFERROR(INDEX(WAC_Item_Cost,MATCH(1,(J$1=WAC_District)*('Blend Sheet'!$L$4=WAC_IIN),0))*'Blend Sheet'!$L56,0) + IFERROR(INDEX(WAC_Item_Cost,MATCH(1,(J$1=WAC_District)*('Blend Sheet'!$M$4=WAC_IIN),0))*'Blend Sheet'!$M56,0) + IFERROR(INDEX(WAC_Item_Cost,MATCH(1,(J$1=WAC_District)*('Blend Sheet'!$N$4=WAC_IIN),0))*'Blend Sheet'!$N56,0) + IFERROR(INDEX(WAC_Item_Cost,MATCH(1,(J$1=WAC_District)*('Blend Sheet'!$O$4=WAC_IIN),0))*'Blend Sheet'!$O56,0) + IFERROR(INDEX(WAC_Item_Cost,MATCH(1,(J$1=WAC_District)*('Blend Sheet'!$P$4=WAC_IIN),0))*'Blend Sheet'!$P56,0) + IFERROR(INDEX(WAC_Item_Cost,MATCH(1,(J$1=WAC_District)*('Blend Sheet'!$Q$4=WAC_IIN),0))*'Blend Sheet'!$Q56,0) + IFERROR(INDEX(WAC_Item_Cost,MATCH(1,(J$1=WAC_District)*('Blend Sheet'!$R$4=WAC_IIN),0))*'Blend Sheet'!$R56,0) + IFERROR(INDEX(WAC_Item_Cost,MATCH(1,(J$1=WAC_District)*('Blend Sheet'!$S$4=WAC_IIN),0))*'Blend Sheet'!$S56,0) + IFERROR(INDEX(WAC_Item_Cost,MATCH(1,(J$1=WAC_District)*('Blend Sheet'!$T$4=WAC_IIN),0))*'Blend Sheet'!$T56,0) + IFERROR(INDEX(WAC_Item_Cost,MATCH(1,(J$1=WAC_District)*('Blend Sheet'!$U$4=WAC_IIN),0))*'Blend Sheet'!$U56,0) + IFERROR(INDEX(WAC_Item_Cost,MATCH(1,(J$1=WAC_District)*('Blend Sheet'!$V$4=WAC_IIN),0))*'Blend Sheet'!$V56,0) + IFERROR(INDEX(WAC_Item_Cost,MATCH(1,(J$1=WAC_District)*('Blend Sheet'!$W$4=WAC_IIN),0))*'Blend Sheet'!$W56,0) + IFERROR(INDEX(WAC_Item_Cost,MATCH(1,(J$1=WAC_District)*('Blend Sheet'!$X$4=WAC_IIN),0))*'Blend Sheet'!$X56,0) + IFERROR(INDEX(WAC_Item_Cost,MATCH(1,(J$1=WAC_District)*('Blend Sheet'!$Y$4=WAC_IIN),0))*'Blend Sheet'!$Y56,0) + IFERROR(INDEX(WAC_Item_Cost,MATCH(1,(J$1=WAC_District)*('Blend Sheet'!$Z$4=WAC_IIN),0))*'Blend Sheet'!$Z56,0) + IFERROR(INDEX(WAC_Item_Cost,MATCH(1,(J$1=WAC_District)*('Blend Sheet'!$AA$4=WAC_IIN),0))*'Blend Sheet'!$AA56,0) + IFERROR(INDEX(WAC_Item_Cost,MATCH(1,(J$1=WAC_District)*('Blend Sheet'!$AB$4=WAC_IIN),0))*'Blend Sheet'!$AB56,0) + IFERROR(INDEX(WAC_Item_Cost,MATCH(1,(J$1=WAC_District)*('Blend Sheet'!$AC$4=WAC_IIN),0))*'Blend Sheet'!$AC56,0) + IFERROR(INDEX(WAC_Item_Cost,MATCH(1,(J$1=WAC_District)*('Blend Sheet'!$AD$4=WAC_IIN),0))*'Blend Sheet'!$AD56,0) + IFERROR(INDEX(WAC_Item_Cost,MATCH(1,(J$1=WAC_District)*('Blend Sheet'!$AE$4=WAC_IIN),0))*'Blend Sheet'!$AE56,0) + IFERROR(INDEX(WAC_Item_Cost,MATCH(1,(J$1=WAC_District)*('Blend Sheet'!$AF$4=WAC_IIN),0))*'Blend Sheet'!$AF56,0) + IFERROR(INDEX(WAC_Item_Cost,MATCH(1,(J$1=WAC_District)*('Blend Sheet'!$AG$4=WAC_IIN),0))*'Blend Sheet'!$AG56,0) + IFERROR(INDEX(WAC_Item_Cost,MATCH(1,(J$1=WAC_District)*('Blend Sheet'!$AH$4=WAC_IIN),0))*'Blend Sheet'!$AH56,0) + IFERROR(INDEX(WAC_Item_Cost,MATCH(1,(J$1=WAC_District)*('Blend Sheet'!$AI$4=WAC_IIN),0))*'Blend Sheet'!$AI56,0) + IFERROR(INDEX(WAC_Item_Cost,MATCH(1,(J$1=WAC_District)*('Blend Sheet'!$AJ$4=WAC_IIN),0))*'Blend Sheet'!$AJ56,0) + IFERROR(INDEX(WAC_Item_Cost,MATCH(1,(J$1=WAC_District)*('Blend Sheet'!$AK$4=WAC_IIN),0))*'Blend Sheet'!$AK56,0) + IFERROR(INDEX(WAC_Item_Cost,MATCH(1,(J$1=WAC_District)*('Blend Sheet'!$AL$4=WAC_IIN),0))*'Blend Sheet'!$AL56,0) + IFERROR(INDEX(WAC_Item_Cost,MATCH(1,(J$1=WAC_District)*('Blend Sheet'!$AM$4=WAC_IIN),0))*'Blend Sheet'!$AM56,0) + IFERROR(INDEX(WAC_Item_Cost,MATCH(1,(J$1=WAC_District)*('Blend Sheet'!$AN$4=WAC_IIN),0))*'Blend Sheet'!$AN56,0) + IFERROR(INDEX(WAC_Item_Cost,MATCH(1,(J$1=WAC_District)*('Blend Sheet'!$AO$4=WAC_IIN),0))*'Blend Sheet'!$AO56,0) + IFERROR(INDEX(WAC_Item_Cost,MATCH(1,(J$1=WAC_District)*('Blend Sheet'!$AP$4=WAC_IIN),0))*'Blend Sheet'!$AP56/1000,0)</f>
        <v>208.58848501999998</v>
      </c>
      <c r="K53" s="245">
        <f t="array" ref="K53">IFERROR(INDEX(WAC_Item_Cost,MATCH(1,(K$1=WAC_District)*('Blend Sheet'!$C$4=WAC_IIN),0))*'Blend Sheet'!$C56/1000,0) + IFERROR(INDEX(WAC_Item_Cost,MATCH(1,(K$1=WAC_District)*('Blend Sheet'!$D$4=WAC_IIN),0))*'Blend Sheet'!$D56/1000,0) + IFERROR(INDEX(WAC_Item_Cost,MATCH(1,(K$1=WAC_District)*('Blend Sheet'!$E$4=WAC_IIN),0))*'Blend Sheet'!$E56/1000,0) + IFERROR(INDEX(WAC_Item_Cost,MATCH(1,(K$1=WAC_District)*('Blend Sheet'!$F$4=WAC_IIN),0))*'Blend Sheet'!$F56/1000,0)  + IFERROR(INDEX(WAC_Item_Cost,MATCH(1,(K$1=WAC_District)*('Blend Sheet'!$G$4=WAC_IIN),0))*'Blend Sheet'!$G56,0) + IFERROR(INDEX(WAC_Item_Cost,MATCH(1,(K$1=WAC_District)*('Blend Sheet'!$H$4=WAC_IIN),0))*'Blend Sheet'!$H56,0)  + IFERROR(INDEX(WAC_Item_Cost,MATCH(1,(K$1=WAC_District)*('Blend Sheet'!$I$4=WAC_IIN),0))*'Blend Sheet'!$I56,0) + IFERROR(INDEX(WAC_Item_Cost,MATCH(1,(K$1=WAC_District)*('Blend Sheet'!$J$4=WAC_IIN),0))*'Blend Sheet'!$J56,0) + IFERROR(INDEX(WAC_Item_Cost,MATCH(1,(K$1=WAC_District)*('Blend Sheet'!$K$4=WAC_IIN),0))*'Blend Sheet'!$K56,0) + IFERROR(INDEX(WAC_Item_Cost,MATCH(1,(K$1=WAC_District)*('Blend Sheet'!$L$4=WAC_IIN),0))*'Blend Sheet'!$L56,0) + IFERROR(INDEX(WAC_Item_Cost,MATCH(1,(K$1=WAC_District)*('Blend Sheet'!$M$4=WAC_IIN),0))*'Blend Sheet'!$M56,0) + IFERROR(INDEX(WAC_Item_Cost,MATCH(1,(K$1=WAC_District)*('Blend Sheet'!$N$4=WAC_IIN),0))*'Blend Sheet'!$N56,0) + IFERROR(INDEX(WAC_Item_Cost,MATCH(1,(K$1=WAC_District)*('Blend Sheet'!$O$4=WAC_IIN),0))*'Blend Sheet'!$O56,0) + IFERROR(INDEX(WAC_Item_Cost,MATCH(1,(K$1=WAC_District)*('Blend Sheet'!$P$4=WAC_IIN),0))*'Blend Sheet'!$P56,0) + IFERROR(INDEX(WAC_Item_Cost,MATCH(1,(K$1=WAC_District)*('Blend Sheet'!$Q$4=WAC_IIN),0))*'Blend Sheet'!$Q56,0) + IFERROR(INDEX(WAC_Item_Cost,MATCH(1,(K$1=WAC_District)*('Blend Sheet'!$R$4=WAC_IIN),0))*'Blend Sheet'!$R56,0) + IFERROR(INDEX(WAC_Item_Cost,MATCH(1,(K$1=WAC_District)*('Blend Sheet'!$S$4=WAC_IIN),0))*'Blend Sheet'!$S56,0) + IFERROR(INDEX(WAC_Item_Cost,MATCH(1,(K$1=WAC_District)*('Blend Sheet'!$T$4=WAC_IIN),0))*'Blend Sheet'!$T56,0) + IFERROR(INDEX(WAC_Item_Cost,MATCH(1,(K$1=WAC_District)*('Blend Sheet'!$U$4=WAC_IIN),0))*'Blend Sheet'!$U56,0) + IFERROR(INDEX(WAC_Item_Cost,MATCH(1,(K$1=WAC_District)*('Blend Sheet'!$V$4=WAC_IIN),0))*'Blend Sheet'!$V56,0) + IFERROR(INDEX(WAC_Item_Cost,MATCH(1,(K$1=WAC_District)*('Blend Sheet'!$W$4=WAC_IIN),0))*'Blend Sheet'!$W56,0) + IFERROR(INDEX(WAC_Item_Cost,MATCH(1,(K$1=WAC_District)*('Blend Sheet'!$X$4=WAC_IIN),0))*'Blend Sheet'!$X56,0) + IFERROR(INDEX(WAC_Item_Cost,MATCH(1,(K$1=WAC_District)*('Blend Sheet'!$Y$4=WAC_IIN),0))*'Blend Sheet'!$Y56,0) + IFERROR(INDEX(WAC_Item_Cost,MATCH(1,(K$1=WAC_District)*('Blend Sheet'!$Z$4=WAC_IIN),0))*'Blend Sheet'!$Z56,0) + IFERROR(INDEX(WAC_Item_Cost,MATCH(1,(K$1=WAC_District)*('Blend Sheet'!$AA$4=WAC_IIN),0))*'Blend Sheet'!$AA56,0) + IFERROR(INDEX(WAC_Item_Cost,MATCH(1,(K$1=WAC_District)*('Blend Sheet'!$AB$4=WAC_IIN),0))*'Blend Sheet'!$AB56,0) + IFERROR(INDEX(WAC_Item_Cost,MATCH(1,(K$1=WAC_District)*('Blend Sheet'!$AC$4=WAC_IIN),0))*'Blend Sheet'!$AC56,0) + IFERROR(INDEX(WAC_Item_Cost,MATCH(1,(K$1=WAC_District)*('Blend Sheet'!$AD$4=WAC_IIN),0))*'Blend Sheet'!$AD56,0) + IFERROR(INDEX(WAC_Item_Cost,MATCH(1,(K$1=WAC_District)*('Blend Sheet'!$AE$4=WAC_IIN),0))*'Blend Sheet'!$AE56,0) + IFERROR(INDEX(WAC_Item_Cost,MATCH(1,(K$1=WAC_District)*('Blend Sheet'!$AF$4=WAC_IIN),0))*'Blend Sheet'!$AF56,0) + IFERROR(INDEX(WAC_Item_Cost,MATCH(1,(K$1=WAC_District)*('Blend Sheet'!$AG$4=WAC_IIN),0))*'Blend Sheet'!$AG56,0) + IFERROR(INDEX(WAC_Item_Cost,MATCH(1,(K$1=WAC_District)*('Blend Sheet'!$AH$4=WAC_IIN),0))*'Blend Sheet'!$AH56,0) + IFERROR(INDEX(WAC_Item_Cost,MATCH(1,(K$1=WAC_District)*('Blend Sheet'!$AI$4=WAC_IIN),0))*'Blend Sheet'!$AI56,0) + IFERROR(INDEX(WAC_Item_Cost,MATCH(1,(K$1=WAC_District)*('Blend Sheet'!$AJ$4=WAC_IIN),0))*'Blend Sheet'!$AJ56,0) + IFERROR(INDEX(WAC_Item_Cost,MATCH(1,(K$1=WAC_District)*('Blend Sheet'!$AK$4=WAC_IIN),0))*'Blend Sheet'!$AK56,0) + IFERROR(INDEX(WAC_Item_Cost,MATCH(1,(K$1=WAC_District)*('Blend Sheet'!$AL$4=WAC_IIN),0))*'Blend Sheet'!$AL56,0) + IFERROR(INDEX(WAC_Item_Cost,MATCH(1,(K$1=WAC_District)*('Blend Sheet'!$AM$4=WAC_IIN),0))*'Blend Sheet'!$AM56,0) + IFERROR(INDEX(WAC_Item_Cost,MATCH(1,(K$1=WAC_District)*('Blend Sheet'!$AN$4=WAC_IIN),0))*'Blend Sheet'!$AN56,0) + IFERROR(INDEX(WAC_Item_Cost,MATCH(1,(K$1=WAC_District)*('Blend Sheet'!$AO$4=WAC_IIN),0))*'Blend Sheet'!$AO56,0) + IFERROR(INDEX(WAC_Item_Cost,MATCH(1,(K$1=WAC_District)*('Blend Sheet'!$AP$4=WAC_IIN),0))*'Blend Sheet'!$AP56/1000,0)</f>
        <v>0</v>
      </c>
      <c r="L53" s="245">
        <f t="array" ref="L53">IFERROR(INDEX(WAC_Item_Cost,MATCH(1,(L$1=WAC_District)*('Blend Sheet'!$C$4=WAC_IIN),0))*'Blend Sheet'!$C56/1000,0) + IFERROR(INDEX(WAC_Item_Cost,MATCH(1,(L$1=WAC_District)*('Blend Sheet'!$D$4=WAC_IIN),0))*'Blend Sheet'!$D56/1000,0) + IFERROR(INDEX(WAC_Item_Cost,MATCH(1,(L$1=WAC_District)*('Blend Sheet'!$E$4=WAC_IIN),0))*'Blend Sheet'!$E56/1000,0) + IFERROR(INDEX(WAC_Item_Cost,MATCH(1,(L$1=WAC_District)*('Blend Sheet'!$F$4=WAC_IIN),0))*'Blend Sheet'!$F56/1000,0)  + IFERROR(INDEX(WAC_Item_Cost,MATCH(1,(L$1=WAC_District)*('Blend Sheet'!$G$4=WAC_IIN),0))*'Blend Sheet'!$G56,0) + IFERROR(INDEX(WAC_Item_Cost,MATCH(1,(L$1=WAC_District)*('Blend Sheet'!$H$4=WAC_IIN),0))*'Blend Sheet'!$H56,0)  + IFERROR(INDEX(WAC_Item_Cost,MATCH(1,(L$1=WAC_District)*('Blend Sheet'!$I$4=WAC_IIN),0))*'Blend Sheet'!$I56,0) + IFERROR(INDEX(WAC_Item_Cost,MATCH(1,(L$1=WAC_District)*('Blend Sheet'!$J$4=WAC_IIN),0))*'Blend Sheet'!$J56,0) + IFERROR(INDEX(WAC_Item_Cost,MATCH(1,(L$1=WAC_District)*('Blend Sheet'!$K$4=WAC_IIN),0))*'Blend Sheet'!$K56,0) + IFERROR(INDEX(WAC_Item_Cost,MATCH(1,(L$1=WAC_District)*('Blend Sheet'!$L$4=WAC_IIN),0))*'Blend Sheet'!$L56,0) + IFERROR(INDEX(WAC_Item_Cost,MATCH(1,(L$1=WAC_District)*('Blend Sheet'!$M$4=WAC_IIN),0))*'Blend Sheet'!$M56,0) + IFERROR(INDEX(WAC_Item_Cost,MATCH(1,(L$1=WAC_District)*('Blend Sheet'!$N$4=WAC_IIN),0))*'Blend Sheet'!$N56,0) + IFERROR(INDEX(WAC_Item_Cost,MATCH(1,(L$1=WAC_District)*('Blend Sheet'!$O$4=WAC_IIN),0))*'Blend Sheet'!$O56,0) + IFERROR(INDEX(WAC_Item_Cost,MATCH(1,(L$1=WAC_District)*('Blend Sheet'!$P$4=WAC_IIN),0))*'Blend Sheet'!$P56,0) + IFERROR(INDEX(WAC_Item_Cost,MATCH(1,(L$1=WAC_District)*('Blend Sheet'!$Q$4=WAC_IIN),0))*'Blend Sheet'!$Q56,0) + IFERROR(INDEX(WAC_Item_Cost,MATCH(1,(L$1=WAC_District)*('Blend Sheet'!$R$4=WAC_IIN),0))*'Blend Sheet'!$R56,0) + IFERROR(INDEX(WAC_Item_Cost,MATCH(1,(L$1=WAC_District)*('Blend Sheet'!$S$4=WAC_IIN),0))*'Blend Sheet'!$S56,0) + IFERROR(INDEX(WAC_Item_Cost,MATCH(1,(L$1=WAC_District)*('Blend Sheet'!$T$4=WAC_IIN),0))*'Blend Sheet'!$T56,0) + IFERROR(INDEX(WAC_Item_Cost,MATCH(1,(L$1=WAC_District)*('Blend Sheet'!$U$4=WAC_IIN),0))*'Blend Sheet'!$U56,0) + IFERROR(INDEX(WAC_Item_Cost,MATCH(1,(L$1=WAC_District)*('Blend Sheet'!$V$4=WAC_IIN),0))*'Blend Sheet'!$V56,0) + IFERROR(INDEX(WAC_Item_Cost,MATCH(1,(L$1=WAC_District)*('Blend Sheet'!$W$4=WAC_IIN),0))*'Blend Sheet'!$W56,0) + IFERROR(INDEX(WAC_Item_Cost,MATCH(1,(L$1=WAC_District)*('Blend Sheet'!$X$4=WAC_IIN),0))*'Blend Sheet'!$X56,0) + IFERROR(INDEX(WAC_Item_Cost,MATCH(1,(L$1=WAC_District)*('Blend Sheet'!$Y$4=WAC_IIN),0))*'Blend Sheet'!$Y56,0) + IFERROR(INDEX(WAC_Item_Cost,MATCH(1,(L$1=WAC_District)*('Blend Sheet'!$Z$4=WAC_IIN),0))*'Blend Sheet'!$Z56,0) + IFERROR(INDEX(WAC_Item_Cost,MATCH(1,(L$1=WAC_District)*('Blend Sheet'!$AA$4=WAC_IIN),0))*'Blend Sheet'!$AA56,0) + IFERROR(INDEX(WAC_Item_Cost,MATCH(1,(L$1=WAC_District)*('Blend Sheet'!$AB$4=WAC_IIN),0))*'Blend Sheet'!$AB56,0) + IFERROR(INDEX(WAC_Item_Cost,MATCH(1,(L$1=WAC_District)*('Blend Sheet'!$AC$4=WAC_IIN),0))*'Blend Sheet'!$AC56,0) + IFERROR(INDEX(WAC_Item_Cost,MATCH(1,(L$1=WAC_District)*('Blend Sheet'!$AD$4=WAC_IIN),0))*'Blend Sheet'!$AD56,0) + IFERROR(INDEX(WAC_Item_Cost,MATCH(1,(L$1=WAC_District)*('Blend Sheet'!$AE$4=WAC_IIN),0))*'Blend Sheet'!$AE56,0) + IFERROR(INDEX(WAC_Item_Cost,MATCH(1,(L$1=WAC_District)*('Blend Sheet'!$AF$4=WAC_IIN),0))*'Blend Sheet'!$AF56,0) + IFERROR(INDEX(WAC_Item_Cost,MATCH(1,(L$1=WAC_District)*('Blend Sheet'!$AG$4=WAC_IIN),0))*'Blend Sheet'!$AG56,0) + IFERROR(INDEX(WAC_Item_Cost,MATCH(1,(L$1=WAC_District)*('Blend Sheet'!$AH$4=WAC_IIN),0))*'Blend Sheet'!$AH56,0) + IFERROR(INDEX(WAC_Item_Cost,MATCH(1,(L$1=WAC_District)*('Blend Sheet'!$AI$4=WAC_IIN),0))*'Blend Sheet'!$AI56,0) + IFERROR(INDEX(WAC_Item_Cost,MATCH(1,(L$1=WAC_District)*('Blend Sheet'!$AJ$4=WAC_IIN),0))*'Blend Sheet'!$AJ56,0) + IFERROR(INDEX(WAC_Item_Cost,MATCH(1,(L$1=WAC_District)*('Blend Sheet'!$AK$4=WAC_IIN),0))*'Blend Sheet'!$AK56,0) + IFERROR(INDEX(WAC_Item_Cost,MATCH(1,(L$1=WAC_District)*('Blend Sheet'!$AL$4=WAC_IIN),0))*'Blend Sheet'!$AL56,0) + IFERROR(INDEX(WAC_Item_Cost,MATCH(1,(L$1=WAC_District)*('Blend Sheet'!$AM$4=WAC_IIN),0))*'Blend Sheet'!$AM56,0) + IFERROR(INDEX(WAC_Item_Cost,MATCH(1,(L$1=WAC_District)*('Blend Sheet'!$AN$4=WAC_IIN),0))*'Blend Sheet'!$AN56,0) + IFERROR(INDEX(WAC_Item_Cost,MATCH(1,(L$1=WAC_District)*('Blend Sheet'!$AO$4=WAC_IIN),0))*'Blend Sheet'!$AO56,0) + IFERROR(INDEX(WAC_Item_Cost,MATCH(1,(L$1=WAC_District)*('Blend Sheet'!$AP$4=WAC_IIN),0))*'Blend Sheet'!$AP56/1000,0)</f>
        <v>11.268639999999998</v>
      </c>
    </row>
    <row r="54" spans="1:12" x14ac:dyDescent="0.25">
      <c r="A54" t="str">
        <f>'Blend Sheet'!A57</f>
        <v>LITEmix 1400 (SK)</v>
      </c>
      <c r="B54" s="245">
        <f t="array" ref="B54">IFERROR(INDEX(WAC_Item_Cost,MATCH(1,(B$1=WAC_District)*('Blend Sheet'!$C$4=WAC_IIN),0))*'Blend Sheet'!$C57/1000,0) + IFERROR(INDEX(WAC_Item_Cost,MATCH(1,(B$1=WAC_District)*('Blend Sheet'!$D$4=WAC_IIN),0))*'Blend Sheet'!$D57/1000,0) + IFERROR(INDEX(WAC_Item_Cost,MATCH(1,(B$1=WAC_District)*('Blend Sheet'!$E$4=WAC_IIN),0))*'Blend Sheet'!$E57/1000,0) + IFERROR(INDEX(WAC_Item_Cost,MATCH(1,(B$1=WAC_District)*('Blend Sheet'!$F$4=WAC_IIN),0))*'Blend Sheet'!$F57/1000,0)  + IFERROR(INDEX(WAC_Item_Cost,MATCH(1,(B$1=WAC_District)*('Blend Sheet'!$G$4=WAC_IIN),0))*'Blend Sheet'!$G57,0) + IFERROR(INDEX(WAC_Item_Cost,MATCH(1,(B$1=WAC_District)*('Blend Sheet'!$H$4=WAC_IIN),0))*'Blend Sheet'!$H57,0)  + IFERROR(INDEX(WAC_Item_Cost,MATCH(1,(B$1=WAC_District)*('Blend Sheet'!$I$4=WAC_IIN),0))*'Blend Sheet'!$I57,0) + IFERROR(INDEX(WAC_Item_Cost,MATCH(1,(B$1=WAC_District)*('Blend Sheet'!$J$4=WAC_IIN),0))*'Blend Sheet'!$J57,0) + IFERROR(INDEX(WAC_Item_Cost,MATCH(1,(B$1=WAC_District)*('Blend Sheet'!$K$4=WAC_IIN),0))*'Blend Sheet'!$K57,0) + IFERROR(INDEX(WAC_Item_Cost,MATCH(1,(B$1=WAC_District)*('Blend Sheet'!$L$4=WAC_IIN),0))*'Blend Sheet'!$L57,0) + IFERROR(INDEX(WAC_Item_Cost,MATCH(1,(B$1=WAC_District)*('Blend Sheet'!$M$4=WAC_IIN),0))*'Blend Sheet'!$M57,0) + IFERROR(INDEX(WAC_Item_Cost,MATCH(1,(B$1=WAC_District)*('Blend Sheet'!$N$4=WAC_IIN),0))*'Blend Sheet'!$N57,0) + IFERROR(INDEX(WAC_Item_Cost,MATCH(1,(B$1=WAC_District)*('Blend Sheet'!$O$4=WAC_IIN),0))*'Blend Sheet'!$O57,0) + IFERROR(INDEX(WAC_Item_Cost,MATCH(1,(B$1=WAC_District)*('Blend Sheet'!$P$4=WAC_IIN),0))*'Blend Sheet'!$P57,0) + IFERROR(INDEX(WAC_Item_Cost,MATCH(1,(B$1=WAC_District)*('Blend Sheet'!$Q$4=WAC_IIN),0))*'Blend Sheet'!$Q57,0) + IFERROR(INDEX(WAC_Item_Cost,MATCH(1,(B$1=WAC_District)*('Blend Sheet'!$R$4=WAC_IIN),0))*'Blend Sheet'!$R57,0) + IFERROR(INDEX(WAC_Item_Cost,MATCH(1,(B$1=WAC_District)*('Blend Sheet'!$S$4=WAC_IIN),0))*'Blend Sheet'!$S57,0) + IFERROR(INDEX(WAC_Item_Cost,MATCH(1,(B$1=WAC_District)*('Blend Sheet'!$T$4=WAC_IIN),0))*'Blend Sheet'!$T57,0) + IFERROR(INDEX(WAC_Item_Cost,MATCH(1,(B$1=WAC_District)*('Blend Sheet'!$U$4=WAC_IIN),0))*'Blend Sheet'!$U57,0) + IFERROR(INDEX(WAC_Item_Cost,MATCH(1,(B$1=WAC_District)*('Blend Sheet'!$V$4=WAC_IIN),0))*'Blend Sheet'!$V57,0) + IFERROR(INDEX(WAC_Item_Cost,MATCH(1,(B$1=WAC_District)*('Blend Sheet'!$W$4=WAC_IIN),0))*'Blend Sheet'!$W57,0) + IFERROR(INDEX(WAC_Item_Cost,MATCH(1,(B$1=WAC_District)*('Blend Sheet'!$X$4=WAC_IIN),0))*'Blend Sheet'!$X57,0) + IFERROR(INDEX(WAC_Item_Cost,MATCH(1,(B$1=WAC_District)*('Blend Sheet'!$Y$4=WAC_IIN),0))*'Blend Sheet'!$Y57,0) + IFERROR(INDEX(WAC_Item_Cost,MATCH(1,(B$1=WAC_District)*('Blend Sheet'!$Z$4=WAC_IIN),0))*'Blend Sheet'!$Z57,0) + IFERROR(INDEX(WAC_Item_Cost,MATCH(1,(B$1=WAC_District)*('Blend Sheet'!$AA$4=WAC_IIN),0))*'Blend Sheet'!$AA57,0) + IFERROR(INDEX(WAC_Item_Cost,MATCH(1,(B$1=WAC_District)*('Blend Sheet'!$AB$4=WAC_IIN),0))*'Blend Sheet'!$AB57,0) + IFERROR(INDEX(WAC_Item_Cost,MATCH(1,(B$1=WAC_District)*('Blend Sheet'!$AC$4=WAC_IIN),0))*'Blend Sheet'!$AC57,0) + IFERROR(INDEX(WAC_Item_Cost,MATCH(1,(B$1=WAC_District)*('Blend Sheet'!$AD$4=WAC_IIN),0))*'Blend Sheet'!$AD57,0) + IFERROR(INDEX(WAC_Item_Cost,MATCH(1,(B$1=WAC_District)*('Blend Sheet'!$AE$4=WAC_IIN),0))*'Blend Sheet'!$AE57,0) + IFERROR(INDEX(WAC_Item_Cost,MATCH(1,(B$1=WAC_District)*('Blend Sheet'!$AF$4=WAC_IIN),0))*'Blend Sheet'!$AF57,0) + IFERROR(INDEX(WAC_Item_Cost,MATCH(1,(B$1=WAC_District)*('Blend Sheet'!$AG$4=WAC_IIN),0))*'Blend Sheet'!$AG57,0) + IFERROR(INDEX(WAC_Item_Cost,MATCH(1,(B$1=WAC_District)*('Blend Sheet'!$AH$4=WAC_IIN),0))*'Blend Sheet'!$AH57,0) + IFERROR(INDEX(WAC_Item_Cost,MATCH(1,(B$1=WAC_District)*('Blend Sheet'!$AI$4=WAC_IIN),0))*'Blend Sheet'!$AI57,0) + IFERROR(INDEX(WAC_Item_Cost,MATCH(1,(B$1=WAC_District)*('Blend Sheet'!$AJ$4=WAC_IIN),0))*'Blend Sheet'!$AJ57,0) + IFERROR(INDEX(WAC_Item_Cost,MATCH(1,(B$1=WAC_District)*('Blend Sheet'!$AK$4=WAC_IIN),0))*'Blend Sheet'!$AK57,0) + IFERROR(INDEX(WAC_Item_Cost,MATCH(1,(B$1=WAC_District)*('Blend Sheet'!$AL$4=WAC_IIN),0))*'Blend Sheet'!$AL57,0) + IFERROR(INDEX(WAC_Item_Cost,MATCH(1,(B$1=WAC_District)*('Blend Sheet'!$AM$4=WAC_IIN),0))*'Blend Sheet'!$AM57,0) + IFERROR(INDEX(WAC_Item_Cost,MATCH(1,(B$1=WAC_District)*('Blend Sheet'!$AN$4=WAC_IIN),0))*'Blend Sheet'!$AN57,0) + IFERROR(INDEX(WAC_Item_Cost,MATCH(1,(B$1=WAC_District)*('Blend Sheet'!$AO$4=WAC_IIN),0))*'Blend Sheet'!$AO57,0) + IFERROR(INDEX(WAC_Item_Cost,MATCH(1,(B$1=WAC_District)*('Blend Sheet'!$AP$4=WAC_IIN),0))*'Blend Sheet'!$AP57/1000,0)</f>
        <v>144.26723647999998</v>
      </c>
      <c r="C54" s="245">
        <f t="array" ref="C54">IFERROR(INDEX(WAC_Item_Cost,MATCH(1,(C$1=WAC_District)*('Blend Sheet'!$C$4=WAC_IIN),0))*'Blend Sheet'!$C57/1000,0) + IFERROR(INDEX(WAC_Item_Cost,MATCH(1,(C$1=WAC_District)*('Blend Sheet'!$D$4=WAC_IIN),0))*'Blend Sheet'!$D57/1000,0) + IFERROR(INDEX(WAC_Item_Cost,MATCH(1,(C$1=WAC_District)*('Blend Sheet'!$E$4=WAC_IIN),0))*'Blend Sheet'!$E57/1000,0) + IFERROR(INDEX(WAC_Item_Cost,MATCH(1,(C$1=WAC_District)*('Blend Sheet'!$F$4=WAC_IIN),0))*'Blend Sheet'!$F57/1000,0)  + IFERROR(INDEX(WAC_Item_Cost,MATCH(1,(C$1=WAC_District)*('Blend Sheet'!$G$4=WAC_IIN),0))*'Blend Sheet'!$G57,0) + IFERROR(INDEX(WAC_Item_Cost,MATCH(1,(C$1=WAC_District)*('Blend Sheet'!$H$4=WAC_IIN),0))*'Blend Sheet'!$H57,0)  + IFERROR(INDEX(WAC_Item_Cost,MATCH(1,(C$1=WAC_District)*('Blend Sheet'!$I$4=WAC_IIN),0))*'Blend Sheet'!$I57,0) + IFERROR(INDEX(WAC_Item_Cost,MATCH(1,(C$1=WAC_District)*('Blend Sheet'!$J$4=WAC_IIN),0))*'Blend Sheet'!$J57,0) + IFERROR(INDEX(WAC_Item_Cost,MATCH(1,(C$1=WAC_District)*('Blend Sheet'!$K$4=WAC_IIN),0))*'Blend Sheet'!$K57,0) + IFERROR(INDEX(WAC_Item_Cost,MATCH(1,(C$1=WAC_District)*('Blend Sheet'!$L$4=WAC_IIN),0))*'Blend Sheet'!$L57,0) + IFERROR(INDEX(WAC_Item_Cost,MATCH(1,(C$1=WAC_District)*('Blend Sheet'!$M$4=WAC_IIN),0))*'Blend Sheet'!$M57,0) + IFERROR(INDEX(WAC_Item_Cost,MATCH(1,(C$1=WAC_District)*('Blend Sheet'!$N$4=WAC_IIN),0))*'Blend Sheet'!$N57,0) + IFERROR(INDEX(WAC_Item_Cost,MATCH(1,(C$1=WAC_District)*('Blend Sheet'!$O$4=WAC_IIN),0))*'Blend Sheet'!$O57,0) + IFERROR(INDEX(WAC_Item_Cost,MATCH(1,(C$1=WAC_District)*('Blend Sheet'!$P$4=WAC_IIN),0))*'Blend Sheet'!$P57,0) + IFERROR(INDEX(WAC_Item_Cost,MATCH(1,(C$1=WAC_District)*('Blend Sheet'!$Q$4=WAC_IIN),0))*'Blend Sheet'!$Q57,0) + IFERROR(INDEX(WAC_Item_Cost,MATCH(1,(C$1=WAC_District)*('Blend Sheet'!$R$4=WAC_IIN),0))*'Blend Sheet'!$R57,0) + IFERROR(INDEX(WAC_Item_Cost,MATCH(1,(C$1=WAC_District)*('Blend Sheet'!$S$4=WAC_IIN),0))*'Blend Sheet'!$S57,0) + IFERROR(INDEX(WAC_Item_Cost,MATCH(1,(C$1=WAC_District)*('Blend Sheet'!$T$4=WAC_IIN),0))*'Blend Sheet'!$T57,0) + IFERROR(INDEX(WAC_Item_Cost,MATCH(1,(C$1=WAC_District)*('Blend Sheet'!$U$4=WAC_IIN),0))*'Blend Sheet'!$U57,0) + IFERROR(INDEX(WAC_Item_Cost,MATCH(1,(C$1=WAC_District)*('Blend Sheet'!$V$4=WAC_IIN),0))*'Blend Sheet'!$V57,0) + IFERROR(INDEX(WAC_Item_Cost,MATCH(1,(C$1=WAC_District)*('Blend Sheet'!$W$4=WAC_IIN),0))*'Blend Sheet'!$W57,0) + IFERROR(INDEX(WAC_Item_Cost,MATCH(1,(C$1=WAC_District)*('Blend Sheet'!$X$4=WAC_IIN),0))*'Blend Sheet'!$X57,0) + IFERROR(INDEX(WAC_Item_Cost,MATCH(1,(C$1=WAC_District)*('Blend Sheet'!$Y$4=WAC_IIN),0))*'Blend Sheet'!$Y57,0) + IFERROR(INDEX(WAC_Item_Cost,MATCH(1,(C$1=WAC_District)*('Blend Sheet'!$Z$4=WAC_IIN),0))*'Blend Sheet'!$Z57,0) + IFERROR(INDEX(WAC_Item_Cost,MATCH(1,(C$1=WAC_District)*('Blend Sheet'!$AA$4=WAC_IIN),0))*'Blend Sheet'!$AA57,0) + IFERROR(INDEX(WAC_Item_Cost,MATCH(1,(C$1=WAC_District)*('Blend Sheet'!$AB$4=WAC_IIN),0))*'Blend Sheet'!$AB57,0) + IFERROR(INDEX(WAC_Item_Cost,MATCH(1,(C$1=WAC_District)*('Blend Sheet'!$AC$4=WAC_IIN),0))*'Blend Sheet'!$AC57,0) + IFERROR(INDEX(WAC_Item_Cost,MATCH(1,(C$1=WAC_District)*('Blend Sheet'!$AD$4=WAC_IIN),0))*'Blend Sheet'!$AD57,0) + IFERROR(INDEX(WAC_Item_Cost,MATCH(1,(C$1=WAC_District)*('Blend Sheet'!$AE$4=WAC_IIN),0))*'Blend Sheet'!$AE57,0) + IFERROR(INDEX(WAC_Item_Cost,MATCH(1,(C$1=WAC_District)*('Blend Sheet'!$AF$4=WAC_IIN),0))*'Blend Sheet'!$AF57,0) + IFERROR(INDEX(WAC_Item_Cost,MATCH(1,(C$1=WAC_District)*('Blend Sheet'!$AG$4=WAC_IIN),0))*'Blend Sheet'!$AG57,0) + IFERROR(INDEX(WAC_Item_Cost,MATCH(1,(C$1=WAC_District)*('Blend Sheet'!$AH$4=WAC_IIN),0))*'Blend Sheet'!$AH57,0) + IFERROR(INDEX(WAC_Item_Cost,MATCH(1,(C$1=WAC_District)*('Blend Sheet'!$AI$4=WAC_IIN),0))*'Blend Sheet'!$AI57,0) + IFERROR(INDEX(WAC_Item_Cost,MATCH(1,(C$1=WAC_District)*('Blend Sheet'!$AJ$4=WAC_IIN),0))*'Blend Sheet'!$AJ57,0) + IFERROR(INDEX(WAC_Item_Cost,MATCH(1,(C$1=WAC_District)*('Blend Sheet'!$AK$4=WAC_IIN),0))*'Blend Sheet'!$AK57,0) + IFERROR(INDEX(WAC_Item_Cost,MATCH(1,(C$1=WAC_District)*('Blend Sheet'!$AL$4=WAC_IIN),0))*'Blend Sheet'!$AL57,0) + IFERROR(INDEX(WAC_Item_Cost,MATCH(1,(C$1=WAC_District)*('Blend Sheet'!$AM$4=WAC_IIN),0))*'Blend Sheet'!$AM57,0) + IFERROR(INDEX(WAC_Item_Cost,MATCH(1,(C$1=WAC_District)*('Blend Sheet'!$AN$4=WAC_IIN),0))*'Blend Sheet'!$AN57,0) + IFERROR(INDEX(WAC_Item_Cost,MATCH(1,(C$1=WAC_District)*('Blend Sheet'!$AO$4=WAC_IIN),0))*'Blend Sheet'!$AO57,0) + IFERROR(INDEX(WAC_Item_Cost,MATCH(1,(C$1=WAC_District)*('Blend Sheet'!$AP$4=WAC_IIN),0))*'Blend Sheet'!$AP57/1000,0)</f>
        <v>174.75635661199999</v>
      </c>
      <c r="D54" s="245">
        <f t="array" ref="D54">IFERROR(INDEX(WAC_Item_Cost,MATCH(1,(D$1=WAC_District)*('Blend Sheet'!$C$4=WAC_IIN),0))*'Blend Sheet'!$C57/1000,0) + IFERROR(INDEX(WAC_Item_Cost,MATCH(1,(D$1=WAC_District)*('Blend Sheet'!$D$4=WAC_IIN),0))*'Blend Sheet'!$D57/1000,0) + IFERROR(INDEX(WAC_Item_Cost,MATCH(1,(D$1=WAC_District)*('Blend Sheet'!$E$4=WAC_IIN),0))*'Blend Sheet'!$E57/1000,0) + IFERROR(INDEX(WAC_Item_Cost,MATCH(1,(D$1=WAC_District)*('Blend Sheet'!$F$4=WAC_IIN),0))*'Blend Sheet'!$F57/1000,0)  + IFERROR(INDEX(WAC_Item_Cost,MATCH(1,(D$1=WAC_District)*('Blend Sheet'!$G$4=WAC_IIN),0))*'Blend Sheet'!$G57,0) + IFERROR(INDEX(WAC_Item_Cost,MATCH(1,(D$1=WAC_District)*('Blend Sheet'!$H$4=WAC_IIN),0))*'Blend Sheet'!$H57,0)  + IFERROR(INDEX(WAC_Item_Cost,MATCH(1,(D$1=WAC_District)*('Blend Sheet'!$I$4=WAC_IIN),0))*'Blend Sheet'!$I57,0) + IFERROR(INDEX(WAC_Item_Cost,MATCH(1,(D$1=WAC_District)*('Blend Sheet'!$J$4=WAC_IIN),0))*'Blend Sheet'!$J57,0) + IFERROR(INDEX(WAC_Item_Cost,MATCH(1,(D$1=WAC_District)*('Blend Sheet'!$K$4=WAC_IIN),0))*'Blend Sheet'!$K57,0) + IFERROR(INDEX(WAC_Item_Cost,MATCH(1,(D$1=WAC_District)*('Blend Sheet'!$L$4=WAC_IIN),0))*'Blend Sheet'!$L57,0) + IFERROR(INDEX(WAC_Item_Cost,MATCH(1,(D$1=WAC_District)*('Blend Sheet'!$M$4=WAC_IIN),0))*'Blend Sheet'!$M57,0) + IFERROR(INDEX(WAC_Item_Cost,MATCH(1,(D$1=WAC_District)*('Blend Sheet'!$N$4=WAC_IIN),0))*'Blend Sheet'!$N57,0) + IFERROR(INDEX(WAC_Item_Cost,MATCH(1,(D$1=WAC_District)*('Blend Sheet'!$O$4=WAC_IIN),0))*'Blend Sheet'!$O57,0) + IFERROR(INDEX(WAC_Item_Cost,MATCH(1,(D$1=WAC_District)*('Blend Sheet'!$P$4=WAC_IIN),0))*'Blend Sheet'!$P57,0) + IFERROR(INDEX(WAC_Item_Cost,MATCH(1,(D$1=WAC_District)*('Blend Sheet'!$Q$4=WAC_IIN),0))*'Blend Sheet'!$Q57,0) + IFERROR(INDEX(WAC_Item_Cost,MATCH(1,(D$1=WAC_District)*('Blend Sheet'!$R$4=WAC_IIN),0))*'Blend Sheet'!$R57,0) + IFERROR(INDEX(WAC_Item_Cost,MATCH(1,(D$1=WAC_District)*('Blend Sheet'!$S$4=WAC_IIN),0))*'Blend Sheet'!$S57,0) + IFERROR(INDEX(WAC_Item_Cost,MATCH(1,(D$1=WAC_District)*('Blend Sheet'!$T$4=WAC_IIN),0))*'Blend Sheet'!$T57,0) + IFERROR(INDEX(WAC_Item_Cost,MATCH(1,(D$1=WAC_District)*('Blend Sheet'!$U$4=WAC_IIN),0))*'Blend Sheet'!$U57,0) + IFERROR(INDEX(WAC_Item_Cost,MATCH(1,(D$1=WAC_District)*('Blend Sheet'!$V$4=WAC_IIN),0))*'Blend Sheet'!$V57,0) + IFERROR(INDEX(WAC_Item_Cost,MATCH(1,(D$1=WAC_District)*('Blend Sheet'!$W$4=WAC_IIN),0))*'Blend Sheet'!$W57,0) + IFERROR(INDEX(WAC_Item_Cost,MATCH(1,(D$1=WAC_District)*('Blend Sheet'!$X$4=WAC_IIN),0))*'Blend Sheet'!$X57,0) + IFERROR(INDEX(WAC_Item_Cost,MATCH(1,(D$1=WAC_District)*('Blend Sheet'!$Y$4=WAC_IIN),0))*'Blend Sheet'!$Y57,0) + IFERROR(INDEX(WAC_Item_Cost,MATCH(1,(D$1=WAC_District)*('Blend Sheet'!$Z$4=WAC_IIN),0))*'Blend Sheet'!$Z57,0) + IFERROR(INDEX(WAC_Item_Cost,MATCH(1,(D$1=WAC_District)*('Blend Sheet'!$AA$4=WAC_IIN),0))*'Blend Sheet'!$AA57,0) + IFERROR(INDEX(WAC_Item_Cost,MATCH(1,(D$1=WAC_District)*('Blend Sheet'!$AB$4=WAC_IIN),0))*'Blend Sheet'!$AB57,0) + IFERROR(INDEX(WAC_Item_Cost,MATCH(1,(D$1=WAC_District)*('Blend Sheet'!$AC$4=WAC_IIN),0))*'Blend Sheet'!$AC57,0) + IFERROR(INDEX(WAC_Item_Cost,MATCH(1,(D$1=WAC_District)*('Blend Sheet'!$AD$4=WAC_IIN),0))*'Blend Sheet'!$AD57,0) + IFERROR(INDEX(WAC_Item_Cost,MATCH(1,(D$1=WAC_District)*('Blend Sheet'!$AE$4=WAC_IIN),0))*'Blend Sheet'!$AE57,0) + IFERROR(INDEX(WAC_Item_Cost,MATCH(1,(D$1=WAC_District)*('Blend Sheet'!$AF$4=WAC_IIN),0))*'Blend Sheet'!$AF57,0) + IFERROR(INDEX(WAC_Item_Cost,MATCH(1,(D$1=WAC_District)*('Blend Sheet'!$AG$4=WAC_IIN),0))*'Blend Sheet'!$AG57,0) + IFERROR(INDEX(WAC_Item_Cost,MATCH(1,(D$1=WAC_District)*('Blend Sheet'!$AH$4=WAC_IIN),0))*'Blend Sheet'!$AH57,0) + IFERROR(INDEX(WAC_Item_Cost,MATCH(1,(D$1=WAC_District)*('Blend Sheet'!$AI$4=WAC_IIN),0))*'Blend Sheet'!$AI57,0) + IFERROR(INDEX(WAC_Item_Cost,MATCH(1,(D$1=WAC_District)*('Blend Sheet'!$AJ$4=WAC_IIN),0))*'Blend Sheet'!$AJ57,0) + IFERROR(INDEX(WAC_Item_Cost,MATCH(1,(D$1=WAC_District)*('Blend Sheet'!$AK$4=WAC_IIN),0))*'Blend Sheet'!$AK57,0) + IFERROR(INDEX(WAC_Item_Cost,MATCH(1,(D$1=WAC_District)*('Blend Sheet'!$AL$4=WAC_IIN),0))*'Blend Sheet'!$AL57,0) + IFERROR(INDEX(WAC_Item_Cost,MATCH(1,(D$1=WAC_District)*('Blend Sheet'!$AM$4=WAC_IIN),0))*'Blend Sheet'!$AM57,0) + IFERROR(INDEX(WAC_Item_Cost,MATCH(1,(D$1=WAC_District)*('Blend Sheet'!$AN$4=WAC_IIN),0))*'Blend Sheet'!$AN57,0) + IFERROR(INDEX(WAC_Item_Cost,MATCH(1,(D$1=WAC_District)*('Blend Sheet'!$AO$4=WAC_IIN),0))*'Blend Sheet'!$AO57,0) + IFERROR(INDEX(WAC_Item_Cost,MATCH(1,(D$1=WAC_District)*('Blend Sheet'!$AP$4=WAC_IIN),0))*'Blend Sheet'!$AP57/1000,0)</f>
        <v>211.71283305600002</v>
      </c>
      <c r="E54" s="245">
        <f t="array" ref="E54">IFERROR(INDEX(WAC_Item_Cost,MATCH(1,(E$1=WAC_District)*('Blend Sheet'!$C$4=WAC_IIN),0))*'Blend Sheet'!$C57/1000,0) + IFERROR(INDEX(WAC_Item_Cost,MATCH(1,(E$1=WAC_District)*('Blend Sheet'!$D$4=WAC_IIN),0))*'Blend Sheet'!$D57/1000,0) + IFERROR(INDEX(WAC_Item_Cost,MATCH(1,(E$1=WAC_District)*('Blend Sheet'!$E$4=WAC_IIN),0))*'Blend Sheet'!$E57/1000,0) + IFERROR(INDEX(WAC_Item_Cost,MATCH(1,(E$1=WAC_District)*('Blend Sheet'!$F$4=WAC_IIN),0))*'Blend Sheet'!$F57/1000,0)  + IFERROR(INDEX(WAC_Item_Cost,MATCH(1,(E$1=WAC_District)*('Blend Sheet'!$G$4=WAC_IIN),0))*'Blend Sheet'!$G57,0) + IFERROR(INDEX(WAC_Item_Cost,MATCH(1,(E$1=WAC_District)*('Blend Sheet'!$H$4=WAC_IIN),0))*'Blend Sheet'!$H57,0)  + IFERROR(INDEX(WAC_Item_Cost,MATCH(1,(E$1=WAC_District)*('Blend Sheet'!$I$4=WAC_IIN),0))*'Blend Sheet'!$I57,0) + IFERROR(INDEX(WAC_Item_Cost,MATCH(1,(E$1=WAC_District)*('Blend Sheet'!$J$4=WAC_IIN),0))*'Blend Sheet'!$J57,0) + IFERROR(INDEX(WAC_Item_Cost,MATCH(1,(E$1=WAC_District)*('Blend Sheet'!$K$4=WAC_IIN),0))*'Blend Sheet'!$K57,0) + IFERROR(INDEX(WAC_Item_Cost,MATCH(1,(E$1=WAC_District)*('Blend Sheet'!$L$4=WAC_IIN),0))*'Blend Sheet'!$L57,0) + IFERROR(INDEX(WAC_Item_Cost,MATCH(1,(E$1=WAC_District)*('Blend Sheet'!$M$4=WAC_IIN),0))*'Blend Sheet'!$M57,0) + IFERROR(INDEX(WAC_Item_Cost,MATCH(1,(E$1=WAC_District)*('Blend Sheet'!$N$4=WAC_IIN),0))*'Blend Sheet'!$N57,0) + IFERROR(INDEX(WAC_Item_Cost,MATCH(1,(E$1=WAC_District)*('Blend Sheet'!$O$4=WAC_IIN),0))*'Blend Sheet'!$O57,0) + IFERROR(INDEX(WAC_Item_Cost,MATCH(1,(E$1=WAC_District)*('Blend Sheet'!$P$4=WAC_IIN),0))*'Blend Sheet'!$P57,0) + IFERROR(INDEX(WAC_Item_Cost,MATCH(1,(E$1=WAC_District)*('Blend Sheet'!$Q$4=WAC_IIN),0))*'Blend Sheet'!$Q57,0) + IFERROR(INDEX(WAC_Item_Cost,MATCH(1,(E$1=WAC_District)*('Blend Sheet'!$R$4=WAC_IIN),0))*'Blend Sheet'!$R57,0) + IFERROR(INDEX(WAC_Item_Cost,MATCH(1,(E$1=WAC_District)*('Blend Sheet'!$S$4=WAC_IIN),0))*'Blend Sheet'!$S57,0) + IFERROR(INDEX(WAC_Item_Cost,MATCH(1,(E$1=WAC_District)*('Blend Sheet'!$T$4=WAC_IIN),0))*'Blend Sheet'!$T57,0) + IFERROR(INDEX(WAC_Item_Cost,MATCH(1,(E$1=WAC_District)*('Blend Sheet'!$U$4=WAC_IIN),0))*'Blend Sheet'!$U57,0) + IFERROR(INDEX(WAC_Item_Cost,MATCH(1,(E$1=WAC_District)*('Blend Sheet'!$V$4=WAC_IIN),0))*'Blend Sheet'!$V57,0) + IFERROR(INDEX(WAC_Item_Cost,MATCH(1,(E$1=WAC_District)*('Blend Sheet'!$W$4=WAC_IIN),0))*'Blend Sheet'!$W57,0) + IFERROR(INDEX(WAC_Item_Cost,MATCH(1,(E$1=WAC_District)*('Blend Sheet'!$X$4=WAC_IIN),0))*'Blend Sheet'!$X57,0) + IFERROR(INDEX(WAC_Item_Cost,MATCH(1,(E$1=WAC_District)*('Blend Sheet'!$Y$4=WAC_IIN),0))*'Blend Sheet'!$Y57,0) + IFERROR(INDEX(WAC_Item_Cost,MATCH(1,(E$1=WAC_District)*('Blend Sheet'!$Z$4=WAC_IIN),0))*'Blend Sheet'!$Z57,0) + IFERROR(INDEX(WAC_Item_Cost,MATCH(1,(E$1=WAC_District)*('Blend Sheet'!$AA$4=WAC_IIN),0))*'Blend Sheet'!$AA57,0) + IFERROR(INDEX(WAC_Item_Cost,MATCH(1,(E$1=WAC_District)*('Blend Sheet'!$AB$4=WAC_IIN),0))*'Blend Sheet'!$AB57,0) + IFERROR(INDEX(WAC_Item_Cost,MATCH(1,(E$1=WAC_District)*('Blend Sheet'!$AC$4=WAC_IIN),0))*'Blend Sheet'!$AC57,0) + IFERROR(INDEX(WAC_Item_Cost,MATCH(1,(E$1=WAC_District)*('Blend Sheet'!$AD$4=WAC_IIN),0))*'Blend Sheet'!$AD57,0) + IFERROR(INDEX(WAC_Item_Cost,MATCH(1,(E$1=WAC_District)*('Blend Sheet'!$AE$4=WAC_IIN),0))*'Blend Sheet'!$AE57,0) + IFERROR(INDEX(WAC_Item_Cost,MATCH(1,(E$1=WAC_District)*('Blend Sheet'!$AF$4=WAC_IIN),0))*'Blend Sheet'!$AF57,0) + IFERROR(INDEX(WAC_Item_Cost,MATCH(1,(E$1=WAC_District)*('Blend Sheet'!$AG$4=WAC_IIN),0))*'Blend Sheet'!$AG57,0) + IFERROR(INDEX(WAC_Item_Cost,MATCH(1,(E$1=WAC_District)*('Blend Sheet'!$AH$4=WAC_IIN),0))*'Blend Sheet'!$AH57,0) + IFERROR(INDEX(WAC_Item_Cost,MATCH(1,(E$1=WAC_District)*('Blend Sheet'!$AI$4=WAC_IIN),0))*'Blend Sheet'!$AI57,0) + IFERROR(INDEX(WAC_Item_Cost,MATCH(1,(E$1=WAC_District)*('Blend Sheet'!$AJ$4=WAC_IIN),0))*'Blend Sheet'!$AJ57,0) + IFERROR(INDEX(WAC_Item_Cost,MATCH(1,(E$1=WAC_District)*('Blend Sheet'!$AK$4=WAC_IIN),0))*'Blend Sheet'!$AK57,0) + IFERROR(INDEX(WAC_Item_Cost,MATCH(1,(E$1=WAC_District)*('Blend Sheet'!$AL$4=WAC_IIN),0))*'Blend Sheet'!$AL57,0) + IFERROR(INDEX(WAC_Item_Cost,MATCH(1,(E$1=WAC_District)*('Blend Sheet'!$AM$4=WAC_IIN),0))*'Blend Sheet'!$AM57,0) + IFERROR(INDEX(WAC_Item_Cost,MATCH(1,(E$1=WAC_District)*('Blend Sheet'!$AN$4=WAC_IIN),0))*'Blend Sheet'!$AN57,0) + IFERROR(INDEX(WAC_Item_Cost,MATCH(1,(E$1=WAC_District)*('Blend Sheet'!$AO$4=WAC_IIN),0))*'Blend Sheet'!$AO57,0) + IFERROR(INDEX(WAC_Item_Cost,MATCH(1,(E$1=WAC_District)*('Blend Sheet'!$AP$4=WAC_IIN),0))*'Blend Sheet'!$AP57/1000,0)</f>
        <v>193.776631404</v>
      </c>
      <c r="F54" s="245">
        <f t="array" ref="F54">IFERROR(INDEX(WAC_Item_Cost,MATCH(1,(F$1=WAC_District)*('Blend Sheet'!$C$4=WAC_IIN),0))*'Blend Sheet'!$C57/1000,0) + IFERROR(INDEX(WAC_Item_Cost,MATCH(1,(F$1=WAC_District)*('Blend Sheet'!$D$4=WAC_IIN),0))*'Blend Sheet'!$D57/1000,0) + IFERROR(INDEX(WAC_Item_Cost,MATCH(1,(F$1=WAC_District)*('Blend Sheet'!$E$4=WAC_IIN),0))*'Blend Sheet'!$E57/1000,0) + IFERROR(INDEX(WAC_Item_Cost,MATCH(1,(F$1=WAC_District)*('Blend Sheet'!$F$4=WAC_IIN),0))*'Blend Sheet'!$F57/1000,0)  + IFERROR(INDEX(WAC_Item_Cost,MATCH(1,(F$1=WAC_District)*('Blend Sheet'!$G$4=WAC_IIN),0))*'Blend Sheet'!$G57,0) + IFERROR(INDEX(WAC_Item_Cost,MATCH(1,(F$1=WAC_District)*('Blend Sheet'!$H$4=WAC_IIN),0))*'Blend Sheet'!$H57,0)  + IFERROR(INDEX(WAC_Item_Cost,MATCH(1,(F$1=WAC_District)*('Blend Sheet'!$I$4=WAC_IIN),0))*'Blend Sheet'!$I57,0) + IFERROR(INDEX(WAC_Item_Cost,MATCH(1,(F$1=WAC_District)*('Blend Sheet'!$J$4=WAC_IIN),0))*'Blend Sheet'!$J57,0) + IFERROR(INDEX(WAC_Item_Cost,MATCH(1,(F$1=WAC_District)*('Blend Sheet'!$K$4=WAC_IIN),0))*'Blend Sheet'!$K57,0) + IFERROR(INDEX(WAC_Item_Cost,MATCH(1,(F$1=WAC_District)*('Blend Sheet'!$L$4=WAC_IIN),0))*'Blend Sheet'!$L57,0) + IFERROR(INDEX(WAC_Item_Cost,MATCH(1,(F$1=WAC_District)*('Blend Sheet'!$M$4=WAC_IIN),0))*'Blend Sheet'!$M57,0) + IFERROR(INDEX(WAC_Item_Cost,MATCH(1,(F$1=WAC_District)*('Blend Sheet'!$N$4=WAC_IIN),0))*'Blend Sheet'!$N57,0) + IFERROR(INDEX(WAC_Item_Cost,MATCH(1,(F$1=WAC_District)*('Blend Sheet'!$O$4=WAC_IIN),0))*'Blend Sheet'!$O57,0) + IFERROR(INDEX(WAC_Item_Cost,MATCH(1,(F$1=WAC_District)*('Blend Sheet'!$P$4=WAC_IIN),0))*'Blend Sheet'!$P57,0) + IFERROR(INDEX(WAC_Item_Cost,MATCH(1,(F$1=WAC_District)*('Blend Sheet'!$Q$4=WAC_IIN),0))*'Blend Sheet'!$Q57,0) + IFERROR(INDEX(WAC_Item_Cost,MATCH(1,(F$1=WAC_District)*('Blend Sheet'!$R$4=WAC_IIN),0))*'Blend Sheet'!$R57,0) + IFERROR(INDEX(WAC_Item_Cost,MATCH(1,(F$1=WAC_District)*('Blend Sheet'!$S$4=WAC_IIN),0))*'Blend Sheet'!$S57,0) + IFERROR(INDEX(WAC_Item_Cost,MATCH(1,(F$1=WAC_District)*('Blend Sheet'!$T$4=WAC_IIN),0))*'Blend Sheet'!$T57,0) + IFERROR(INDEX(WAC_Item_Cost,MATCH(1,(F$1=WAC_District)*('Blend Sheet'!$U$4=WAC_IIN),0))*'Blend Sheet'!$U57,0) + IFERROR(INDEX(WAC_Item_Cost,MATCH(1,(F$1=WAC_District)*('Blend Sheet'!$V$4=WAC_IIN),0))*'Blend Sheet'!$V57,0) + IFERROR(INDEX(WAC_Item_Cost,MATCH(1,(F$1=WAC_District)*('Blend Sheet'!$W$4=WAC_IIN),0))*'Blend Sheet'!$W57,0) + IFERROR(INDEX(WAC_Item_Cost,MATCH(1,(F$1=WAC_District)*('Blend Sheet'!$X$4=WAC_IIN),0))*'Blend Sheet'!$X57,0) + IFERROR(INDEX(WAC_Item_Cost,MATCH(1,(F$1=WAC_District)*('Blend Sheet'!$Y$4=WAC_IIN),0))*'Blend Sheet'!$Y57,0) + IFERROR(INDEX(WAC_Item_Cost,MATCH(1,(F$1=WAC_District)*('Blend Sheet'!$Z$4=WAC_IIN),0))*'Blend Sheet'!$Z57,0) + IFERROR(INDEX(WAC_Item_Cost,MATCH(1,(F$1=WAC_District)*('Blend Sheet'!$AA$4=WAC_IIN),0))*'Blend Sheet'!$AA57,0) + IFERROR(INDEX(WAC_Item_Cost,MATCH(1,(F$1=WAC_District)*('Blend Sheet'!$AB$4=WAC_IIN),0))*'Blend Sheet'!$AB57,0) + IFERROR(INDEX(WAC_Item_Cost,MATCH(1,(F$1=WAC_District)*('Blend Sheet'!$AC$4=WAC_IIN),0))*'Blend Sheet'!$AC57,0) + IFERROR(INDEX(WAC_Item_Cost,MATCH(1,(F$1=WAC_District)*('Blend Sheet'!$AD$4=WAC_IIN),0))*'Blend Sheet'!$AD57,0) + IFERROR(INDEX(WAC_Item_Cost,MATCH(1,(F$1=WAC_District)*('Blend Sheet'!$AE$4=WAC_IIN),0))*'Blend Sheet'!$AE57,0) + IFERROR(INDEX(WAC_Item_Cost,MATCH(1,(F$1=WAC_District)*('Blend Sheet'!$AF$4=WAC_IIN),0))*'Blend Sheet'!$AF57,0) + IFERROR(INDEX(WAC_Item_Cost,MATCH(1,(F$1=WAC_District)*('Blend Sheet'!$AG$4=WAC_IIN),0))*'Blend Sheet'!$AG57,0) + IFERROR(INDEX(WAC_Item_Cost,MATCH(1,(F$1=WAC_District)*('Blend Sheet'!$AH$4=WAC_IIN),0))*'Blend Sheet'!$AH57,0) + IFERROR(INDEX(WAC_Item_Cost,MATCH(1,(F$1=WAC_District)*('Blend Sheet'!$AI$4=WAC_IIN),0))*'Blend Sheet'!$AI57,0) + IFERROR(INDEX(WAC_Item_Cost,MATCH(1,(F$1=WAC_District)*('Blend Sheet'!$AJ$4=WAC_IIN),0))*'Blend Sheet'!$AJ57,0) + IFERROR(INDEX(WAC_Item_Cost,MATCH(1,(F$1=WAC_District)*('Blend Sheet'!$AK$4=WAC_IIN),0))*'Blend Sheet'!$AK57,0) + IFERROR(INDEX(WAC_Item_Cost,MATCH(1,(F$1=WAC_District)*('Blend Sheet'!$AL$4=WAC_IIN),0))*'Blend Sheet'!$AL57,0) + IFERROR(INDEX(WAC_Item_Cost,MATCH(1,(F$1=WAC_District)*('Blend Sheet'!$AM$4=WAC_IIN),0))*'Blend Sheet'!$AM57,0) + IFERROR(INDEX(WAC_Item_Cost,MATCH(1,(F$1=WAC_District)*('Blend Sheet'!$AN$4=WAC_IIN),0))*'Blend Sheet'!$AN57,0) + IFERROR(INDEX(WAC_Item_Cost,MATCH(1,(F$1=WAC_District)*('Blend Sheet'!$AO$4=WAC_IIN),0))*'Blend Sheet'!$AO57,0) + IFERROR(INDEX(WAC_Item_Cost,MATCH(1,(F$1=WAC_District)*('Blend Sheet'!$AP$4=WAC_IIN),0))*'Blend Sheet'!$AP57/1000,0)</f>
        <v>180.61788888000001</v>
      </c>
      <c r="G54" s="245">
        <f t="array" ref="G54">IFERROR(INDEX(WAC_Item_Cost,MATCH(1,(G$1=WAC_District)*('Blend Sheet'!$C$4=WAC_IIN),0))*'Blend Sheet'!$C57/1000,0) + IFERROR(INDEX(WAC_Item_Cost,MATCH(1,(G$1=WAC_District)*('Blend Sheet'!$D$4=WAC_IIN),0))*'Blend Sheet'!$D57/1000,0) + IFERROR(INDEX(WAC_Item_Cost,MATCH(1,(G$1=WAC_District)*('Blend Sheet'!$E$4=WAC_IIN),0))*'Blend Sheet'!$E57/1000,0) + IFERROR(INDEX(WAC_Item_Cost,MATCH(1,(G$1=WAC_District)*('Blend Sheet'!$F$4=WAC_IIN),0))*'Blend Sheet'!$F57/1000,0)  + IFERROR(INDEX(WAC_Item_Cost,MATCH(1,(G$1=WAC_District)*('Blend Sheet'!$G$4=WAC_IIN),0))*'Blend Sheet'!$G57,0) + IFERROR(INDEX(WAC_Item_Cost,MATCH(1,(G$1=WAC_District)*('Blend Sheet'!$H$4=WAC_IIN),0))*'Blend Sheet'!$H57,0)  + IFERROR(INDEX(WAC_Item_Cost,MATCH(1,(G$1=WAC_District)*('Blend Sheet'!$I$4=WAC_IIN),0))*'Blend Sheet'!$I57,0) + IFERROR(INDEX(WAC_Item_Cost,MATCH(1,(G$1=WAC_District)*('Blend Sheet'!$J$4=WAC_IIN),0))*'Blend Sheet'!$J57,0) + IFERROR(INDEX(WAC_Item_Cost,MATCH(1,(G$1=WAC_District)*('Blend Sheet'!$K$4=WAC_IIN),0))*'Blend Sheet'!$K57,0) + IFERROR(INDEX(WAC_Item_Cost,MATCH(1,(G$1=WAC_District)*('Blend Sheet'!$L$4=WAC_IIN),0))*'Blend Sheet'!$L57,0) + IFERROR(INDEX(WAC_Item_Cost,MATCH(1,(G$1=WAC_District)*('Blend Sheet'!$M$4=WAC_IIN),0))*'Blend Sheet'!$M57,0) + IFERROR(INDEX(WAC_Item_Cost,MATCH(1,(G$1=WAC_District)*('Blend Sheet'!$N$4=WAC_IIN),0))*'Blend Sheet'!$N57,0) + IFERROR(INDEX(WAC_Item_Cost,MATCH(1,(G$1=WAC_District)*('Blend Sheet'!$O$4=WAC_IIN),0))*'Blend Sheet'!$O57,0) + IFERROR(INDEX(WAC_Item_Cost,MATCH(1,(G$1=WAC_District)*('Blend Sheet'!$P$4=WAC_IIN),0))*'Blend Sheet'!$P57,0) + IFERROR(INDEX(WAC_Item_Cost,MATCH(1,(G$1=WAC_District)*('Blend Sheet'!$Q$4=WAC_IIN),0))*'Blend Sheet'!$Q57,0) + IFERROR(INDEX(WAC_Item_Cost,MATCH(1,(G$1=WAC_District)*('Blend Sheet'!$R$4=WAC_IIN),0))*'Blend Sheet'!$R57,0) + IFERROR(INDEX(WAC_Item_Cost,MATCH(1,(G$1=WAC_District)*('Blend Sheet'!$S$4=WAC_IIN),0))*'Blend Sheet'!$S57,0) + IFERROR(INDEX(WAC_Item_Cost,MATCH(1,(G$1=WAC_District)*('Blend Sheet'!$T$4=WAC_IIN),0))*'Blend Sheet'!$T57,0) + IFERROR(INDEX(WAC_Item_Cost,MATCH(1,(G$1=WAC_District)*('Blend Sheet'!$U$4=WAC_IIN),0))*'Blend Sheet'!$U57,0) + IFERROR(INDEX(WAC_Item_Cost,MATCH(1,(G$1=WAC_District)*('Blend Sheet'!$V$4=WAC_IIN),0))*'Blend Sheet'!$V57,0) + IFERROR(INDEX(WAC_Item_Cost,MATCH(1,(G$1=WAC_District)*('Blend Sheet'!$W$4=WAC_IIN),0))*'Blend Sheet'!$W57,0) + IFERROR(INDEX(WAC_Item_Cost,MATCH(1,(G$1=WAC_District)*('Blend Sheet'!$X$4=WAC_IIN),0))*'Blend Sheet'!$X57,0) + IFERROR(INDEX(WAC_Item_Cost,MATCH(1,(G$1=WAC_District)*('Blend Sheet'!$Y$4=WAC_IIN),0))*'Blend Sheet'!$Y57,0) + IFERROR(INDEX(WAC_Item_Cost,MATCH(1,(G$1=WAC_District)*('Blend Sheet'!$Z$4=WAC_IIN),0))*'Blend Sheet'!$Z57,0) + IFERROR(INDEX(WAC_Item_Cost,MATCH(1,(G$1=WAC_District)*('Blend Sheet'!$AA$4=WAC_IIN),0))*'Blend Sheet'!$AA57,0) + IFERROR(INDEX(WAC_Item_Cost,MATCH(1,(G$1=WAC_District)*('Blend Sheet'!$AB$4=WAC_IIN),0))*'Blend Sheet'!$AB57,0) + IFERROR(INDEX(WAC_Item_Cost,MATCH(1,(G$1=WAC_District)*('Blend Sheet'!$AC$4=WAC_IIN),0))*'Blend Sheet'!$AC57,0) + IFERROR(INDEX(WAC_Item_Cost,MATCH(1,(G$1=WAC_District)*('Blend Sheet'!$AD$4=WAC_IIN),0))*'Blend Sheet'!$AD57,0) + IFERROR(INDEX(WAC_Item_Cost,MATCH(1,(G$1=WAC_District)*('Blend Sheet'!$AE$4=WAC_IIN),0))*'Blend Sheet'!$AE57,0) + IFERROR(INDEX(WAC_Item_Cost,MATCH(1,(G$1=WAC_District)*('Blend Sheet'!$AF$4=WAC_IIN),0))*'Blend Sheet'!$AF57,0) + IFERROR(INDEX(WAC_Item_Cost,MATCH(1,(G$1=WAC_District)*('Blend Sheet'!$AG$4=WAC_IIN),0))*'Blend Sheet'!$AG57,0) + IFERROR(INDEX(WAC_Item_Cost,MATCH(1,(G$1=WAC_District)*('Blend Sheet'!$AH$4=WAC_IIN),0))*'Blend Sheet'!$AH57,0) + IFERROR(INDEX(WAC_Item_Cost,MATCH(1,(G$1=WAC_District)*('Blend Sheet'!$AI$4=WAC_IIN),0))*'Blend Sheet'!$AI57,0) + IFERROR(INDEX(WAC_Item_Cost,MATCH(1,(G$1=WAC_District)*('Blend Sheet'!$AJ$4=WAC_IIN),0))*'Blend Sheet'!$AJ57,0) + IFERROR(INDEX(WAC_Item_Cost,MATCH(1,(G$1=WAC_District)*('Blend Sheet'!$AK$4=WAC_IIN),0))*'Blend Sheet'!$AK57,0) + IFERROR(INDEX(WAC_Item_Cost,MATCH(1,(G$1=WAC_District)*('Blend Sheet'!$AL$4=WAC_IIN),0))*'Blend Sheet'!$AL57,0) + IFERROR(INDEX(WAC_Item_Cost,MATCH(1,(G$1=WAC_District)*('Blend Sheet'!$AM$4=WAC_IIN),0))*'Blend Sheet'!$AM57,0) + IFERROR(INDEX(WAC_Item_Cost,MATCH(1,(G$1=WAC_District)*('Blend Sheet'!$AN$4=WAC_IIN),0))*'Blend Sheet'!$AN57,0) + IFERROR(INDEX(WAC_Item_Cost,MATCH(1,(G$1=WAC_District)*('Blend Sheet'!$AO$4=WAC_IIN),0))*'Blend Sheet'!$AO57,0) + IFERROR(INDEX(WAC_Item_Cost,MATCH(1,(G$1=WAC_District)*('Blend Sheet'!$AP$4=WAC_IIN),0))*'Blend Sheet'!$AP57/1000,0)</f>
        <v>154.27994143200002</v>
      </c>
      <c r="H54" s="245">
        <f t="array" ref="H54">IFERROR(INDEX(WAC_Item_Cost,MATCH(1,(H$1=WAC_District)*('Blend Sheet'!$C$4=WAC_IIN),0))*'Blend Sheet'!$C57/1000,0) + IFERROR(INDEX(WAC_Item_Cost,MATCH(1,(H$1=WAC_District)*('Blend Sheet'!$D$4=WAC_IIN),0))*'Blend Sheet'!$D57/1000,0) + IFERROR(INDEX(WAC_Item_Cost,MATCH(1,(H$1=WAC_District)*('Blend Sheet'!$E$4=WAC_IIN),0))*'Blend Sheet'!$E57/1000,0) + IFERROR(INDEX(WAC_Item_Cost,MATCH(1,(H$1=WAC_District)*('Blend Sheet'!$F$4=WAC_IIN),0))*'Blend Sheet'!$F57/1000,0)  + IFERROR(INDEX(WAC_Item_Cost,MATCH(1,(H$1=WAC_District)*('Blend Sheet'!$G$4=WAC_IIN),0))*'Blend Sheet'!$G57,0) + IFERROR(INDEX(WAC_Item_Cost,MATCH(1,(H$1=WAC_District)*('Blend Sheet'!$H$4=WAC_IIN),0))*'Blend Sheet'!$H57,0)  + IFERROR(INDEX(WAC_Item_Cost,MATCH(1,(H$1=WAC_District)*('Blend Sheet'!$I$4=WAC_IIN),0))*'Blend Sheet'!$I57,0) + IFERROR(INDEX(WAC_Item_Cost,MATCH(1,(H$1=WAC_District)*('Blend Sheet'!$J$4=WAC_IIN),0))*'Blend Sheet'!$J57,0) + IFERROR(INDEX(WAC_Item_Cost,MATCH(1,(H$1=WAC_District)*('Blend Sheet'!$K$4=WAC_IIN),0))*'Blend Sheet'!$K57,0) + IFERROR(INDEX(WAC_Item_Cost,MATCH(1,(H$1=WAC_District)*('Blend Sheet'!$L$4=WAC_IIN),0))*'Blend Sheet'!$L57,0) + IFERROR(INDEX(WAC_Item_Cost,MATCH(1,(H$1=WAC_District)*('Blend Sheet'!$M$4=WAC_IIN),0))*'Blend Sheet'!$M57,0) + IFERROR(INDEX(WAC_Item_Cost,MATCH(1,(H$1=WAC_District)*('Blend Sheet'!$N$4=WAC_IIN),0))*'Blend Sheet'!$N57,0) + IFERROR(INDEX(WAC_Item_Cost,MATCH(1,(H$1=WAC_District)*('Blend Sheet'!$O$4=WAC_IIN),0))*'Blend Sheet'!$O57,0) + IFERROR(INDEX(WAC_Item_Cost,MATCH(1,(H$1=WAC_District)*('Blend Sheet'!$P$4=WAC_IIN),0))*'Blend Sheet'!$P57,0) + IFERROR(INDEX(WAC_Item_Cost,MATCH(1,(H$1=WAC_District)*('Blend Sheet'!$Q$4=WAC_IIN),0))*'Blend Sheet'!$Q57,0) + IFERROR(INDEX(WAC_Item_Cost,MATCH(1,(H$1=WAC_District)*('Blend Sheet'!$R$4=WAC_IIN),0))*'Blend Sheet'!$R57,0) + IFERROR(INDEX(WAC_Item_Cost,MATCH(1,(H$1=WAC_District)*('Blend Sheet'!$S$4=WAC_IIN),0))*'Blend Sheet'!$S57,0) + IFERROR(INDEX(WAC_Item_Cost,MATCH(1,(H$1=WAC_District)*('Blend Sheet'!$T$4=WAC_IIN),0))*'Blend Sheet'!$T57,0) + IFERROR(INDEX(WAC_Item_Cost,MATCH(1,(H$1=WAC_District)*('Blend Sheet'!$U$4=WAC_IIN),0))*'Blend Sheet'!$U57,0) + IFERROR(INDEX(WAC_Item_Cost,MATCH(1,(H$1=WAC_District)*('Blend Sheet'!$V$4=WAC_IIN),0))*'Blend Sheet'!$V57,0) + IFERROR(INDEX(WAC_Item_Cost,MATCH(1,(H$1=WAC_District)*('Blend Sheet'!$W$4=WAC_IIN),0))*'Blend Sheet'!$W57,0) + IFERROR(INDEX(WAC_Item_Cost,MATCH(1,(H$1=WAC_District)*('Blend Sheet'!$X$4=WAC_IIN),0))*'Blend Sheet'!$X57,0) + IFERROR(INDEX(WAC_Item_Cost,MATCH(1,(H$1=WAC_District)*('Blend Sheet'!$Y$4=WAC_IIN),0))*'Blend Sheet'!$Y57,0) + IFERROR(INDEX(WAC_Item_Cost,MATCH(1,(H$1=WAC_District)*('Blend Sheet'!$Z$4=WAC_IIN),0))*'Blend Sheet'!$Z57,0) + IFERROR(INDEX(WAC_Item_Cost,MATCH(1,(H$1=WAC_District)*('Blend Sheet'!$AA$4=WAC_IIN),0))*'Blend Sheet'!$AA57,0) + IFERROR(INDEX(WAC_Item_Cost,MATCH(1,(H$1=WAC_District)*('Blend Sheet'!$AB$4=WAC_IIN),0))*'Blend Sheet'!$AB57,0) + IFERROR(INDEX(WAC_Item_Cost,MATCH(1,(H$1=WAC_District)*('Blend Sheet'!$AC$4=WAC_IIN),0))*'Blend Sheet'!$AC57,0) + IFERROR(INDEX(WAC_Item_Cost,MATCH(1,(H$1=WAC_District)*('Blend Sheet'!$AD$4=WAC_IIN),0))*'Blend Sheet'!$AD57,0) + IFERROR(INDEX(WAC_Item_Cost,MATCH(1,(H$1=WAC_District)*('Blend Sheet'!$AE$4=WAC_IIN),0))*'Blend Sheet'!$AE57,0) + IFERROR(INDEX(WAC_Item_Cost,MATCH(1,(H$1=WAC_District)*('Blend Sheet'!$AF$4=WAC_IIN),0))*'Blend Sheet'!$AF57,0) + IFERROR(INDEX(WAC_Item_Cost,MATCH(1,(H$1=WAC_District)*('Blend Sheet'!$AG$4=WAC_IIN),0))*'Blend Sheet'!$AG57,0) + IFERROR(INDEX(WAC_Item_Cost,MATCH(1,(H$1=WAC_District)*('Blend Sheet'!$AH$4=WAC_IIN),0))*'Blend Sheet'!$AH57,0) + IFERROR(INDEX(WAC_Item_Cost,MATCH(1,(H$1=WAC_District)*('Blend Sheet'!$AI$4=WAC_IIN),0))*'Blend Sheet'!$AI57,0) + IFERROR(INDEX(WAC_Item_Cost,MATCH(1,(H$1=WAC_District)*('Blend Sheet'!$AJ$4=WAC_IIN),0))*'Blend Sheet'!$AJ57,0) + IFERROR(INDEX(WAC_Item_Cost,MATCH(1,(H$1=WAC_District)*('Blend Sheet'!$AK$4=WAC_IIN),0))*'Blend Sheet'!$AK57,0) + IFERROR(INDEX(WAC_Item_Cost,MATCH(1,(H$1=WAC_District)*('Blend Sheet'!$AL$4=WAC_IIN),0))*'Blend Sheet'!$AL57,0) + IFERROR(INDEX(WAC_Item_Cost,MATCH(1,(H$1=WAC_District)*('Blend Sheet'!$AM$4=WAC_IIN),0))*'Blend Sheet'!$AM57,0) + IFERROR(INDEX(WAC_Item_Cost,MATCH(1,(H$1=WAC_District)*('Blend Sheet'!$AN$4=WAC_IIN),0))*'Blend Sheet'!$AN57,0) + IFERROR(INDEX(WAC_Item_Cost,MATCH(1,(H$1=WAC_District)*('Blend Sheet'!$AO$4=WAC_IIN),0))*'Blend Sheet'!$AO57,0) + IFERROR(INDEX(WAC_Item_Cost,MATCH(1,(H$1=WAC_District)*('Blend Sheet'!$AP$4=WAC_IIN),0))*'Blend Sheet'!$AP57/1000,0)</f>
        <v>162.90321940000001</v>
      </c>
      <c r="I54" s="245">
        <f t="array" ref="I54">IFERROR(INDEX(WAC_Item_Cost,MATCH(1,(I$1=WAC_District)*('Blend Sheet'!$C$4=WAC_IIN),0))*'Blend Sheet'!$C57/1000,0) + IFERROR(INDEX(WAC_Item_Cost,MATCH(1,(I$1=WAC_District)*('Blend Sheet'!$D$4=WAC_IIN),0))*'Blend Sheet'!$D57/1000,0) + IFERROR(INDEX(WAC_Item_Cost,MATCH(1,(I$1=WAC_District)*('Blend Sheet'!$E$4=WAC_IIN),0))*'Blend Sheet'!$E57/1000,0) + IFERROR(INDEX(WAC_Item_Cost,MATCH(1,(I$1=WAC_District)*('Blend Sheet'!$F$4=WAC_IIN),0))*'Blend Sheet'!$F57/1000,0)  + IFERROR(INDEX(WAC_Item_Cost,MATCH(1,(I$1=WAC_District)*('Blend Sheet'!$G$4=WAC_IIN),0))*'Blend Sheet'!$G57,0) + IFERROR(INDEX(WAC_Item_Cost,MATCH(1,(I$1=WAC_District)*('Blend Sheet'!$H$4=WAC_IIN),0))*'Blend Sheet'!$H57,0)  + IFERROR(INDEX(WAC_Item_Cost,MATCH(1,(I$1=WAC_District)*('Blend Sheet'!$I$4=WAC_IIN),0))*'Blend Sheet'!$I57,0) + IFERROR(INDEX(WAC_Item_Cost,MATCH(1,(I$1=WAC_District)*('Blend Sheet'!$J$4=WAC_IIN),0))*'Blend Sheet'!$J57,0) + IFERROR(INDEX(WAC_Item_Cost,MATCH(1,(I$1=WAC_District)*('Blend Sheet'!$K$4=WAC_IIN),0))*'Blend Sheet'!$K57,0) + IFERROR(INDEX(WAC_Item_Cost,MATCH(1,(I$1=WAC_District)*('Blend Sheet'!$L$4=WAC_IIN),0))*'Blend Sheet'!$L57,0) + IFERROR(INDEX(WAC_Item_Cost,MATCH(1,(I$1=WAC_District)*('Blend Sheet'!$M$4=WAC_IIN),0))*'Blend Sheet'!$M57,0) + IFERROR(INDEX(WAC_Item_Cost,MATCH(1,(I$1=WAC_District)*('Blend Sheet'!$N$4=WAC_IIN),0))*'Blend Sheet'!$N57,0) + IFERROR(INDEX(WAC_Item_Cost,MATCH(1,(I$1=WAC_District)*('Blend Sheet'!$O$4=WAC_IIN),0))*'Blend Sheet'!$O57,0) + IFERROR(INDEX(WAC_Item_Cost,MATCH(1,(I$1=WAC_District)*('Blend Sheet'!$P$4=WAC_IIN),0))*'Blend Sheet'!$P57,0) + IFERROR(INDEX(WAC_Item_Cost,MATCH(1,(I$1=WAC_District)*('Blend Sheet'!$Q$4=WAC_IIN),0))*'Blend Sheet'!$Q57,0) + IFERROR(INDEX(WAC_Item_Cost,MATCH(1,(I$1=WAC_District)*('Blend Sheet'!$R$4=WAC_IIN),0))*'Blend Sheet'!$R57,0) + IFERROR(INDEX(WAC_Item_Cost,MATCH(1,(I$1=WAC_District)*('Blend Sheet'!$S$4=WAC_IIN),0))*'Blend Sheet'!$S57,0) + IFERROR(INDEX(WAC_Item_Cost,MATCH(1,(I$1=WAC_District)*('Blend Sheet'!$T$4=WAC_IIN),0))*'Blend Sheet'!$T57,0) + IFERROR(INDEX(WAC_Item_Cost,MATCH(1,(I$1=WAC_District)*('Blend Sheet'!$U$4=WAC_IIN),0))*'Blend Sheet'!$U57,0) + IFERROR(INDEX(WAC_Item_Cost,MATCH(1,(I$1=WAC_District)*('Blend Sheet'!$V$4=WAC_IIN),0))*'Blend Sheet'!$V57,0) + IFERROR(INDEX(WAC_Item_Cost,MATCH(1,(I$1=WAC_District)*('Blend Sheet'!$W$4=WAC_IIN),0))*'Blend Sheet'!$W57,0) + IFERROR(INDEX(WAC_Item_Cost,MATCH(1,(I$1=WAC_District)*('Blend Sheet'!$X$4=WAC_IIN),0))*'Blend Sheet'!$X57,0) + IFERROR(INDEX(WAC_Item_Cost,MATCH(1,(I$1=WAC_District)*('Blend Sheet'!$Y$4=WAC_IIN),0))*'Blend Sheet'!$Y57,0) + IFERROR(INDEX(WAC_Item_Cost,MATCH(1,(I$1=WAC_District)*('Blend Sheet'!$Z$4=WAC_IIN),0))*'Blend Sheet'!$Z57,0) + IFERROR(INDEX(WAC_Item_Cost,MATCH(1,(I$1=WAC_District)*('Blend Sheet'!$AA$4=WAC_IIN),0))*'Blend Sheet'!$AA57,0) + IFERROR(INDEX(WAC_Item_Cost,MATCH(1,(I$1=WAC_District)*('Blend Sheet'!$AB$4=WAC_IIN),0))*'Blend Sheet'!$AB57,0) + IFERROR(INDEX(WAC_Item_Cost,MATCH(1,(I$1=WAC_District)*('Blend Sheet'!$AC$4=WAC_IIN),0))*'Blend Sheet'!$AC57,0) + IFERROR(INDEX(WAC_Item_Cost,MATCH(1,(I$1=WAC_District)*('Blend Sheet'!$AD$4=WAC_IIN),0))*'Blend Sheet'!$AD57,0) + IFERROR(INDEX(WAC_Item_Cost,MATCH(1,(I$1=WAC_District)*('Blend Sheet'!$AE$4=WAC_IIN),0))*'Blend Sheet'!$AE57,0) + IFERROR(INDEX(WAC_Item_Cost,MATCH(1,(I$1=WAC_District)*('Blend Sheet'!$AF$4=WAC_IIN),0))*'Blend Sheet'!$AF57,0) + IFERROR(INDEX(WAC_Item_Cost,MATCH(1,(I$1=WAC_District)*('Blend Sheet'!$AG$4=WAC_IIN),0))*'Blend Sheet'!$AG57,0) + IFERROR(INDEX(WAC_Item_Cost,MATCH(1,(I$1=WAC_District)*('Blend Sheet'!$AH$4=WAC_IIN),0))*'Blend Sheet'!$AH57,0) + IFERROR(INDEX(WAC_Item_Cost,MATCH(1,(I$1=WAC_District)*('Blend Sheet'!$AI$4=WAC_IIN),0))*'Blend Sheet'!$AI57,0) + IFERROR(INDEX(WAC_Item_Cost,MATCH(1,(I$1=WAC_District)*('Blend Sheet'!$AJ$4=WAC_IIN),0))*'Blend Sheet'!$AJ57,0) + IFERROR(INDEX(WAC_Item_Cost,MATCH(1,(I$1=WAC_District)*('Blend Sheet'!$AK$4=WAC_IIN),0))*'Blend Sheet'!$AK57,0) + IFERROR(INDEX(WAC_Item_Cost,MATCH(1,(I$1=WAC_District)*('Blend Sheet'!$AL$4=WAC_IIN),0))*'Blend Sheet'!$AL57,0) + IFERROR(INDEX(WAC_Item_Cost,MATCH(1,(I$1=WAC_District)*('Blend Sheet'!$AM$4=WAC_IIN),0))*'Blend Sheet'!$AM57,0) + IFERROR(INDEX(WAC_Item_Cost,MATCH(1,(I$1=WAC_District)*('Blend Sheet'!$AN$4=WAC_IIN),0))*'Blend Sheet'!$AN57,0) + IFERROR(INDEX(WAC_Item_Cost,MATCH(1,(I$1=WAC_District)*('Blend Sheet'!$AO$4=WAC_IIN),0))*'Blend Sheet'!$AO57,0) + IFERROR(INDEX(WAC_Item_Cost,MATCH(1,(I$1=WAC_District)*('Blend Sheet'!$AP$4=WAC_IIN),0))*'Blend Sheet'!$AP57/1000,0)</f>
        <v>152.58631372000002</v>
      </c>
      <c r="J54" s="245">
        <f t="array" ref="J54">IFERROR(INDEX(WAC_Item_Cost,MATCH(1,(J$1=WAC_District)*('Blend Sheet'!$C$4=WAC_IIN),0))*'Blend Sheet'!$C57/1000,0) + IFERROR(INDEX(WAC_Item_Cost,MATCH(1,(J$1=WAC_District)*('Blend Sheet'!$D$4=WAC_IIN),0))*'Blend Sheet'!$D57/1000,0) + IFERROR(INDEX(WAC_Item_Cost,MATCH(1,(J$1=WAC_District)*('Blend Sheet'!$E$4=WAC_IIN),0))*'Blend Sheet'!$E57/1000,0) + IFERROR(INDEX(WAC_Item_Cost,MATCH(1,(J$1=WAC_District)*('Blend Sheet'!$F$4=WAC_IIN),0))*'Blend Sheet'!$F57/1000,0)  + IFERROR(INDEX(WAC_Item_Cost,MATCH(1,(J$1=WAC_District)*('Blend Sheet'!$G$4=WAC_IIN),0))*'Blend Sheet'!$G57,0) + IFERROR(INDEX(WAC_Item_Cost,MATCH(1,(J$1=WAC_District)*('Blend Sheet'!$H$4=WAC_IIN),0))*'Blend Sheet'!$H57,0)  + IFERROR(INDEX(WAC_Item_Cost,MATCH(1,(J$1=WAC_District)*('Blend Sheet'!$I$4=WAC_IIN),0))*'Blend Sheet'!$I57,0) + IFERROR(INDEX(WAC_Item_Cost,MATCH(1,(J$1=WAC_District)*('Blend Sheet'!$J$4=WAC_IIN),0))*'Blend Sheet'!$J57,0) + IFERROR(INDEX(WAC_Item_Cost,MATCH(1,(J$1=WAC_District)*('Blend Sheet'!$K$4=WAC_IIN),0))*'Blend Sheet'!$K57,0) + IFERROR(INDEX(WAC_Item_Cost,MATCH(1,(J$1=WAC_District)*('Blend Sheet'!$L$4=WAC_IIN),0))*'Blend Sheet'!$L57,0) + IFERROR(INDEX(WAC_Item_Cost,MATCH(1,(J$1=WAC_District)*('Blend Sheet'!$M$4=WAC_IIN),0))*'Blend Sheet'!$M57,0) + IFERROR(INDEX(WAC_Item_Cost,MATCH(1,(J$1=WAC_District)*('Blend Sheet'!$N$4=WAC_IIN),0))*'Blend Sheet'!$N57,0) + IFERROR(INDEX(WAC_Item_Cost,MATCH(1,(J$1=WAC_District)*('Blend Sheet'!$O$4=WAC_IIN),0))*'Blend Sheet'!$O57,0) + IFERROR(INDEX(WAC_Item_Cost,MATCH(1,(J$1=WAC_District)*('Blend Sheet'!$P$4=WAC_IIN),0))*'Blend Sheet'!$P57,0) + IFERROR(INDEX(WAC_Item_Cost,MATCH(1,(J$1=WAC_District)*('Blend Sheet'!$Q$4=WAC_IIN),0))*'Blend Sheet'!$Q57,0) + IFERROR(INDEX(WAC_Item_Cost,MATCH(1,(J$1=WAC_District)*('Blend Sheet'!$R$4=WAC_IIN),0))*'Blend Sheet'!$R57,0) + IFERROR(INDEX(WAC_Item_Cost,MATCH(1,(J$1=WAC_District)*('Blend Sheet'!$S$4=WAC_IIN),0))*'Blend Sheet'!$S57,0) + IFERROR(INDEX(WAC_Item_Cost,MATCH(1,(J$1=WAC_District)*('Blend Sheet'!$T$4=WAC_IIN),0))*'Blend Sheet'!$T57,0) + IFERROR(INDEX(WAC_Item_Cost,MATCH(1,(J$1=WAC_District)*('Blend Sheet'!$U$4=WAC_IIN),0))*'Blend Sheet'!$U57,0) + IFERROR(INDEX(WAC_Item_Cost,MATCH(1,(J$1=WAC_District)*('Blend Sheet'!$V$4=WAC_IIN),0))*'Blend Sheet'!$V57,0) + IFERROR(INDEX(WAC_Item_Cost,MATCH(1,(J$1=WAC_District)*('Blend Sheet'!$W$4=WAC_IIN),0))*'Blend Sheet'!$W57,0) + IFERROR(INDEX(WAC_Item_Cost,MATCH(1,(J$1=WAC_District)*('Blend Sheet'!$X$4=WAC_IIN),0))*'Blend Sheet'!$X57,0) + IFERROR(INDEX(WAC_Item_Cost,MATCH(1,(J$1=WAC_District)*('Blend Sheet'!$Y$4=WAC_IIN),0))*'Blend Sheet'!$Y57,0) + IFERROR(INDEX(WAC_Item_Cost,MATCH(1,(J$1=WAC_District)*('Blend Sheet'!$Z$4=WAC_IIN),0))*'Blend Sheet'!$Z57,0) + IFERROR(INDEX(WAC_Item_Cost,MATCH(1,(J$1=WAC_District)*('Blend Sheet'!$AA$4=WAC_IIN),0))*'Blend Sheet'!$AA57,0) + IFERROR(INDEX(WAC_Item_Cost,MATCH(1,(J$1=WAC_District)*('Blend Sheet'!$AB$4=WAC_IIN),0))*'Blend Sheet'!$AB57,0) + IFERROR(INDEX(WAC_Item_Cost,MATCH(1,(J$1=WAC_District)*('Blend Sheet'!$AC$4=WAC_IIN),0))*'Blend Sheet'!$AC57,0) + IFERROR(INDEX(WAC_Item_Cost,MATCH(1,(J$1=WAC_District)*('Blend Sheet'!$AD$4=WAC_IIN),0))*'Blend Sheet'!$AD57,0) + IFERROR(INDEX(WAC_Item_Cost,MATCH(1,(J$1=WAC_District)*('Blend Sheet'!$AE$4=WAC_IIN),0))*'Blend Sheet'!$AE57,0) + IFERROR(INDEX(WAC_Item_Cost,MATCH(1,(J$1=WAC_District)*('Blend Sheet'!$AF$4=WAC_IIN),0))*'Blend Sheet'!$AF57,0) + IFERROR(INDEX(WAC_Item_Cost,MATCH(1,(J$1=WAC_District)*('Blend Sheet'!$AG$4=WAC_IIN),0))*'Blend Sheet'!$AG57,0) + IFERROR(INDEX(WAC_Item_Cost,MATCH(1,(J$1=WAC_District)*('Blend Sheet'!$AH$4=WAC_IIN),0))*'Blend Sheet'!$AH57,0) + IFERROR(INDEX(WAC_Item_Cost,MATCH(1,(J$1=WAC_District)*('Blend Sheet'!$AI$4=WAC_IIN),0))*'Blend Sheet'!$AI57,0) + IFERROR(INDEX(WAC_Item_Cost,MATCH(1,(J$1=WAC_District)*('Blend Sheet'!$AJ$4=WAC_IIN),0))*'Blend Sheet'!$AJ57,0) + IFERROR(INDEX(WAC_Item_Cost,MATCH(1,(J$1=WAC_District)*('Blend Sheet'!$AK$4=WAC_IIN),0))*'Blend Sheet'!$AK57,0) + IFERROR(INDEX(WAC_Item_Cost,MATCH(1,(J$1=WAC_District)*('Blend Sheet'!$AL$4=WAC_IIN),0))*'Blend Sheet'!$AL57,0) + IFERROR(INDEX(WAC_Item_Cost,MATCH(1,(J$1=WAC_District)*('Blend Sheet'!$AM$4=WAC_IIN),0))*'Blend Sheet'!$AM57,0) + IFERROR(INDEX(WAC_Item_Cost,MATCH(1,(J$1=WAC_District)*('Blend Sheet'!$AN$4=WAC_IIN),0))*'Blend Sheet'!$AN57,0) + IFERROR(INDEX(WAC_Item_Cost,MATCH(1,(J$1=WAC_District)*('Blend Sheet'!$AO$4=WAC_IIN),0))*'Blend Sheet'!$AO57,0) + IFERROR(INDEX(WAC_Item_Cost,MATCH(1,(J$1=WAC_District)*('Blend Sheet'!$AP$4=WAC_IIN),0))*'Blend Sheet'!$AP57/1000,0)</f>
        <v>168.63800902</v>
      </c>
      <c r="K54" s="245">
        <f t="array" ref="K54">IFERROR(INDEX(WAC_Item_Cost,MATCH(1,(K$1=WAC_District)*('Blend Sheet'!$C$4=WAC_IIN),0))*'Blend Sheet'!$C57/1000,0) + IFERROR(INDEX(WAC_Item_Cost,MATCH(1,(K$1=WAC_District)*('Blend Sheet'!$D$4=WAC_IIN),0))*'Blend Sheet'!$D57/1000,0) + IFERROR(INDEX(WAC_Item_Cost,MATCH(1,(K$1=WAC_District)*('Blend Sheet'!$E$4=WAC_IIN),0))*'Blend Sheet'!$E57/1000,0) + IFERROR(INDEX(WAC_Item_Cost,MATCH(1,(K$1=WAC_District)*('Blend Sheet'!$F$4=WAC_IIN),0))*'Blend Sheet'!$F57/1000,0)  + IFERROR(INDEX(WAC_Item_Cost,MATCH(1,(K$1=WAC_District)*('Blend Sheet'!$G$4=WAC_IIN),0))*'Blend Sheet'!$G57,0) + IFERROR(INDEX(WAC_Item_Cost,MATCH(1,(K$1=WAC_District)*('Blend Sheet'!$H$4=WAC_IIN),0))*'Blend Sheet'!$H57,0)  + IFERROR(INDEX(WAC_Item_Cost,MATCH(1,(K$1=WAC_District)*('Blend Sheet'!$I$4=WAC_IIN),0))*'Blend Sheet'!$I57,0) + IFERROR(INDEX(WAC_Item_Cost,MATCH(1,(K$1=WAC_District)*('Blend Sheet'!$J$4=WAC_IIN),0))*'Blend Sheet'!$J57,0) + IFERROR(INDEX(WAC_Item_Cost,MATCH(1,(K$1=WAC_District)*('Blend Sheet'!$K$4=WAC_IIN),0))*'Blend Sheet'!$K57,0) + IFERROR(INDEX(WAC_Item_Cost,MATCH(1,(K$1=WAC_District)*('Blend Sheet'!$L$4=WAC_IIN),0))*'Blend Sheet'!$L57,0) + IFERROR(INDEX(WAC_Item_Cost,MATCH(1,(K$1=WAC_District)*('Blend Sheet'!$M$4=WAC_IIN),0))*'Blend Sheet'!$M57,0) + IFERROR(INDEX(WAC_Item_Cost,MATCH(1,(K$1=WAC_District)*('Blend Sheet'!$N$4=WAC_IIN),0))*'Blend Sheet'!$N57,0) + IFERROR(INDEX(WAC_Item_Cost,MATCH(1,(K$1=WAC_District)*('Blend Sheet'!$O$4=WAC_IIN),0))*'Blend Sheet'!$O57,0) + IFERROR(INDEX(WAC_Item_Cost,MATCH(1,(K$1=WAC_District)*('Blend Sheet'!$P$4=WAC_IIN),0))*'Blend Sheet'!$P57,0) + IFERROR(INDEX(WAC_Item_Cost,MATCH(1,(K$1=WAC_District)*('Blend Sheet'!$Q$4=WAC_IIN),0))*'Blend Sheet'!$Q57,0) + IFERROR(INDEX(WAC_Item_Cost,MATCH(1,(K$1=WAC_District)*('Blend Sheet'!$R$4=WAC_IIN),0))*'Blend Sheet'!$R57,0) + IFERROR(INDEX(WAC_Item_Cost,MATCH(1,(K$1=WAC_District)*('Blend Sheet'!$S$4=WAC_IIN),0))*'Blend Sheet'!$S57,0) + IFERROR(INDEX(WAC_Item_Cost,MATCH(1,(K$1=WAC_District)*('Blend Sheet'!$T$4=WAC_IIN),0))*'Blend Sheet'!$T57,0) + IFERROR(INDEX(WAC_Item_Cost,MATCH(1,(K$1=WAC_District)*('Blend Sheet'!$U$4=WAC_IIN),0))*'Blend Sheet'!$U57,0) + IFERROR(INDEX(WAC_Item_Cost,MATCH(1,(K$1=WAC_District)*('Blend Sheet'!$V$4=WAC_IIN),0))*'Blend Sheet'!$V57,0) + IFERROR(INDEX(WAC_Item_Cost,MATCH(1,(K$1=WAC_District)*('Blend Sheet'!$W$4=WAC_IIN),0))*'Blend Sheet'!$W57,0) + IFERROR(INDEX(WAC_Item_Cost,MATCH(1,(K$1=WAC_District)*('Blend Sheet'!$X$4=WAC_IIN),0))*'Blend Sheet'!$X57,0) + IFERROR(INDEX(WAC_Item_Cost,MATCH(1,(K$1=WAC_District)*('Blend Sheet'!$Y$4=WAC_IIN),0))*'Blend Sheet'!$Y57,0) + IFERROR(INDEX(WAC_Item_Cost,MATCH(1,(K$1=WAC_District)*('Blend Sheet'!$Z$4=WAC_IIN),0))*'Blend Sheet'!$Z57,0) + IFERROR(INDEX(WAC_Item_Cost,MATCH(1,(K$1=WAC_District)*('Blend Sheet'!$AA$4=WAC_IIN),0))*'Blend Sheet'!$AA57,0) + IFERROR(INDEX(WAC_Item_Cost,MATCH(1,(K$1=WAC_District)*('Blend Sheet'!$AB$4=WAC_IIN),0))*'Blend Sheet'!$AB57,0) + IFERROR(INDEX(WAC_Item_Cost,MATCH(1,(K$1=WAC_District)*('Blend Sheet'!$AC$4=WAC_IIN),0))*'Blend Sheet'!$AC57,0) + IFERROR(INDEX(WAC_Item_Cost,MATCH(1,(K$1=WAC_District)*('Blend Sheet'!$AD$4=WAC_IIN),0))*'Blend Sheet'!$AD57,0) + IFERROR(INDEX(WAC_Item_Cost,MATCH(1,(K$1=WAC_District)*('Blend Sheet'!$AE$4=WAC_IIN),0))*'Blend Sheet'!$AE57,0) + IFERROR(INDEX(WAC_Item_Cost,MATCH(1,(K$1=WAC_District)*('Blend Sheet'!$AF$4=WAC_IIN),0))*'Blend Sheet'!$AF57,0) + IFERROR(INDEX(WAC_Item_Cost,MATCH(1,(K$1=WAC_District)*('Blend Sheet'!$AG$4=WAC_IIN),0))*'Blend Sheet'!$AG57,0) + IFERROR(INDEX(WAC_Item_Cost,MATCH(1,(K$1=WAC_District)*('Blend Sheet'!$AH$4=WAC_IIN),0))*'Blend Sheet'!$AH57,0) + IFERROR(INDEX(WAC_Item_Cost,MATCH(1,(K$1=WAC_District)*('Blend Sheet'!$AI$4=WAC_IIN),0))*'Blend Sheet'!$AI57,0) + IFERROR(INDEX(WAC_Item_Cost,MATCH(1,(K$1=WAC_District)*('Blend Sheet'!$AJ$4=WAC_IIN),0))*'Blend Sheet'!$AJ57,0) + IFERROR(INDEX(WAC_Item_Cost,MATCH(1,(K$1=WAC_District)*('Blend Sheet'!$AK$4=WAC_IIN),0))*'Blend Sheet'!$AK57,0) + IFERROR(INDEX(WAC_Item_Cost,MATCH(1,(K$1=WAC_District)*('Blend Sheet'!$AL$4=WAC_IIN),0))*'Blend Sheet'!$AL57,0) + IFERROR(INDEX(WAC_Item_Cost,MATCH(1,(K$1=WAC_District)*('Blend Sheet'!$AM$4=WAC_IIN),0))*'Blend Sheet'!$AM57,0) + IFERROR(INDEX(WAC_Item_Cost,MATCH(1,(K$1=WAC_District)*('Blend Sheet'!$AN$4=WAC_IIN),0))*'Blend Sheet'!$AN57,0) + IFERROR(INDEX(WAC_Item_Cost,MATCH(1,(K$1=WAC_District)*('Blend Sheet'!$AO$4=WAC_IIN),0))*'Blend Sheet'!$AO57,0) + IFERROR(INDEX(WAC_Item_Cost,MATCH(1,(K$1=WAC_District)*('Blend Sheet'!$AP$4=WAC_IIN),0))*'Blend Sheet'!$AP57/1000,0)</f>
        <v>0</v>
      </c>
      <c r="L54" s="245">
        <f t="array" ref="L54">IFERROR(INDEX(WAC_Item_Cost,MATCH(1,(L$1=WAC_District)*('Blend Sheet'!$C$4=WAC_IIN),0))*'Blend Sheet'!$C57/1000,0) + IFERROR(INDEX(WAC_Item_Cost,MATCH(1,(L$1=WAC_District)*('Blend Sheet'!$D$4=WAC_IIN),0))*'Blend Sheet'!$D57/1000,0) + IFERROR(INDEX(WAC_Item_Cost,MATCH(1,(L$1=WAC_District)*('Blend Sheet'!$E$4=WAC_IIN),0))*'Blend Sheet'!$E57/1000,0) + IFERROR(INDEX(WAC_Item_Cost,MATCH(1,(L$1=WAC_District)*('Blend Sheet'!$F$4=WAC_IIN),0))*'Blend Sheet'!$F57/1000,0)  + IFERROR(INDEX(WAC_Item_Cost,MATCH(1,(L$1=WAC_District)*('Blend Sheet'!$G$4=WAC_IIN),0))*'Blend Sheet'!$G57,0) + IFERROR(INDEX(WAC_Item_Cost,MATCH(1,(L$1=WAC_District)*('Blend Sheet'!$H$4=WAC_IIN),0))*'Blend Sheet'!$H57,0)  + IFERROR(INDEX(WAC_Item_Cost,MATCH(1,(L$1=WAC_District)*('Blend Sheet'!$I$4=WAC_IIN),0))*'Blend Sheet'!$I57,0) + IFERROR(INDEX(WAC_Item_Cost,MATCH(1,(L$1=WAC_District)*('Blend Sheet'!$J$4=WAC_IIN),0))*'Blend Sheet'!$J57,0) + IFERROR(INDEX(WAC_Item_Cost,MATCH(1,(L$1=WAC_District)*('Blend Sheet'!$K$4=WAC_IIN),0))*'Blend Sheet'!$K57,0) + IFERROR(INDEX(WAC_Item_Cost,MATCH(1,(L$1=WAC_District)*('Blend Sheet'!$L$4=WAC_IIN),0))*'Blend Sheet'!$L57,0) + IFERROR(INDEX(WAC_Item_Cost,MATCH(1,(L$1=WAC_District)*('Blend Sheet'!$M$4=WAC_IIN),0))*'Blend Sheet'!$M57,0) + IFERROR(INDEX(WAC_Item_Cost,MATCH(1,(L$1=WAC_District)*('Blend Sheet'!$N$4=WAC_IIN),0))*'Blend Sheet'!$N57,0) + IFERROR(INDEX(WAC_Item_Cost,MATCH(1,(L$1=WAC_District)*('Blend Sheet'!$O$4=WAC_IIN),0))*'Blend Sheet'!$O57,0) + IFERROR(INDEX(WAC_Item_Cost,MATCH(1,(L$1=WAC_District)*('Blend Sheet'!$P$4=WAC_IIN),0))*'Blend Sheet'!$P57,0) + IFERROR(INDEX(WAC_Item_Cost,MATCH(1,(L$1=WAC_District)*('Blend Sheet'!$Q$4=WAC_IIN),0))*'Blend Sheet'!$Q57,0) + IFERROR(INDEX(WAC_Item_Cost,MATCH(1,(L$1=WAC_District)*('Blend Sheet'!$R$4=WAC_IIN),0))*'Blend Sheet'!$R57,0) + IFERROR(INDEX(WAC_Item_Cost,MATCH(1,(L$1=WAC_District)*('Blend Sheet'!$S$4=WAC_IIN),0))*'Blend Sheet'!$S57,0) + IFERROR(INDEX(WAC_Item_Cost,MATCH(1,(L$1=WAC_District)*('Blend Sheet'!$T$4=WAC_IIN),0))*'Blend Sheet'!$T57,0) + IFERROR(INDEX(WAC_Item_Cost,MATCH(1,(L$1=WAC_District)*('Blend Sheet'!$U$4=WAC_IIN),0))*'Blend Sheet'!$U57,0) + IFERROR(INDEX(WAC_Item_Cost,MATCH(1,(L$1=WAC_District)*('Blend Sheet'!$V$4=WAC_IIN),0))*'Blend Sheet'!$V57,0) + IFERROR(INDEX(WAC_Item_Cost,MATCH(1,(L$1=WAC_District)*('Blend Sheet'!$W$4=WAC_IIN),0))*'Blend Sheet'!$W57,0) + IFERROR(INDEX(WAC_Item_Cost,MATCH(1,(L$1=WAC_District)*('Blend Sheet'!$X$4=WAC_IIN),0))*'Blend Sheet'!$X57,0) + IFERROR(INDEX(WAC_Item_Cost,MATCH(1,(L$1=WAC_District)*('Blend Sheet'!$Y$4=WAC_IIN),0))*'Blend Sheet'!$Y57,0) + IFERROR(INDEX(WAC_Item_Cost,MATCH(1,(L$1=WAC_District)*('Blend Sheet'!$Z$4=WAC_IIN),0))*'Blend Sheet'!$Z57,0) + IFERROR(INDEX(WAC_Item_Cost,MATCH(1,(L$1=WAC_District)*('Blend Sheet'!$AA$4=WAC_IIN),0))*'Blend Sheet'!$AA57,0) + IFERROR(INDEX(WAC_Item_Cost,MATCH(1,(L$1=WAC_District)*('Blend Sheet'!$AB$4=WAC_IIN),0))*'Blend Sheet'!$AB57,0) + IFERROR(INDEX(WAC_Item_Cost,MATCH(1,(L$1=WAC_District)*('Blend Sheet'!$AC$4=WAC_IIN),0))*'Blend Sheet'!$AC57,0) + IFERROR(INDEX(WAC_Item_Cost,MATCH(1,(L$1=WAC_District)*('Blend Sheet'!$AD$4=WAC_IIN),0))*'Blend Sheet'!$AD57,0) + IFERROR(INDEX(WAC_Item_Cost,MATCH(1,(L$1=WAC_District)*('Blend Sheet'!$AE$4=WAC_IIN),0))*'Blend Sheet'!$AE57,0) + IFERROR(INDEX(WAC_Item_Cost,MATCH(1,(L$1=WAC_District)*('Blend Sheet'!$AF$4=WAC_IIN),0))*'Blend Sheet'!$AF57,0) + IFERROR(INDEX(WAC_Item_Cost,MATCH(1,(L$1=WAC_District)*('Blend Sheet'!$AG$4=WAC_IIN),0))*'Blend Sheet'!$AG57,0) + IFERROR(INDEX(WAC_Item_Cost,MATCH(1,(L$1=WAC_District)*('Blend Sheet'!$AH$4=WAC_IIN),0))*'Blend Sheet'!$AH57,0) + IFERROR(INDEX(WAC_Item_Cost,MATCH(1,(L$1=WAC_District)*('Blend Sheet'!$AI$4=WAC_IIN),0))*'Blend Sheet'!$AI57,0) + IFERROR(INDEX(WAC_Item_Cost,MATCH(1,(L$1=WAC_District)*('Blend Sheet'!$AJ$4=WAC_IIN),0))*'Blend Sheet'!$AJ57,0) + IFERROR(INDEX(WAC_Item_Cost,MATCH(1,(L$1=WAC_District)*('Blend Sheet'!$AK$4=WAC_IIN),0))*'Blend Sheet'!$AK57,0) + IFERROR(INDEX(WAC_Item_Cost,MATCH(1,(L$1=WAC_District)*('Blend Sheet'!$AL$4=WAC_IIN),0))*'Blend Sheet'!$AL57,0) + IFERROR(INDEX(WAC_Item_Cost,MATCH(1,(L$1=WAC_District)*('Blend Sheet'!$AM$4=WAC_IIN),0))*'Blend Sheet'!$AM57,0) + IFERROR(INDEX(WAC_Item_Cost,MATCH(1,(L$1=WAC_District)*('Blend Sheet'!$AN$4=WAC_IIN),0))*'Blend Sheet'!$AN57,0) + IFERROR(INDEX(WAC_Item_Cost,MATCH(1,(L$1=WAC_District)*('Blend Sheet'!$AO$4=WAC_IIN),0))*'Blend Sheet'!$AO57,0) + IFERROR(INDEX(WAC_Item_Cost,MATCH(1,(L$1=WAC_District)*('Blend Sheet'!$AP$4=WAC_IIN),0))*'Blend Sheet'!$AP57/1000,0)</f>
        <v>11.268639999999998</v>
      </c>
    </row>
    <row r="55" spans="1:12" x14ac:dyDescent="0.25">
      <c r="A55" t="str">
        <f>'Blend Sheet'!A58</f>
        <v>LITEmix EC</v>
      </c>
      <c r="B55" s="245">
        <f t="array" ref="B55">IFERROR(INDEX(WAC_Item_Cost,MATCH(1,(B$1=WAC_District)*('Blend Sheet'!$C$4=WAC_IIN),0))*'Blend Sheet'!$C58/1000,0) + IFERROR(INDEX(WAC_Item_Cost,MATCH(1,(B$1=WAC_District)*('Blend Sheet'!$D$4=WAC_IIN),0))*'Blend Sheet'!$D58/1000,0) + IFERROR(INDEX(WAC_Item_Cost,MATCH(1,(B$1=WAC_District)*('Blend Sheet'!$E$4=WAC_IIN),0))*'Blend Sheet'!$E58/1000,0) + IFERROR(INDEX(WAC_Item_Cost,MATCH(1,(B$1=WAC_District)*('Blend Sheet'!$F$4=WAC_IIN),0))*'Blend Sheet'!$F58/1000,0)  + IFERROR(INDEX(WAC_Item_Cost,MATCH(1,(B$1=WAC_District)*('Blend Sheet'!$G$4=WAC_IIN),0))*'Blend Sheet'!$G58,0) + IFERROR(INDEX(WAC_Item_Cost,MATCH(1,(B$1=WAC_District)*('Blend Sheet'!$H$4=WAC_IIN),0))*'Blend Sheet'!$H58,0)  + IFERROR(INDEX(WAC_Item_Cost,MATCH(1,(B$1=WAC_District)*('Blend Sheet'!$I$4=WAC_IIN),0))*'Blend Sheet'!$I58,0) + IFERROR(INDEX(WAC_Item_Cost,MATCH(1,(B$1=WAC_District)*('Blend Sheet'!$J$4=WAC_IIN),0))*'Blend Sheet'!$J58,0) + IFERROR(INDEX(WAC_Item_Cost,MATCH(1,(B$1=WAC_District)*('Blend Sheet'!$K$4=WAC_IIN),0))*'Blend Sheet'!$K58,0) + IFERROR(INDEX(WAC_Item_Cost,MATCH(1,(B$1=WAC_District)*('Blend Sheet'!$L$4=WAC_IIN),0))*'Blend Sheet'!$L58,0) + IFERROR(INDEX(WAC_Item_Cost,MATCH(1,(B$1=WAC_District)*('Blend Sheet'!$M$4=WAC_IIN),0))*'Blend Sheet'!$M58,0) + IFERROR(INDEX(WAC_Item_Cost,MATCH(1,(B$1=WAC_District)*('Blend Sheet'!$N$4=WAC_IIN),0))*'Blend Sheet'!$N58,0) + IFERROR(INDEX(WAC_Item_Cost,MATCH(1,(B$1=WAC_District)*('Blend Sheet'!$O$4=WAC_IIN),0))*'Blend Sheet'!$O58,0) + IFERROR(INDEX(WAC_Item_Cost,MATCH(1,(B$1=WAC_District)*('Blend Sheet'!$P$4=WAC_IIN),0))*'Blend Sheet'!$P58,0) + IFERROR(INDEX(WAC_Item_Cost,MATCH(1,(B$1=WAC_District)*('Blend Sheet'!$Q$4=WAC_IIN),0))*'Blend Sheet'!$Q58,0) + IFERROR(INDEX(WAC_Item_Cost,MATCH(1,(B$1=WAC_District)*('Blend Sheet'!$R$4=WAC_IIN),0))*'Blend Sheet'!$R58,0) + IFERROR(INDEX(WAC_Item_Cost,MATCH(1,(B$1=WAC_District)*('Blend Sheet'!$S$4=WAC_IIN),0))*'Blend Sheet'!$S58,0) + IFERROR(INDEX(WAC_Item_Cost,MATCH(1,(B$1=WAC_District)*('Blend Sheet'!$T$4=WAC_IIN),0))*'Blend Sheet'!$T58,0) + IFERROR(INDEX(WAC_Item_Cost,MATCH(1,(B$1=WAC_District)*('Blend Sheet'!$U$4=WAC_IIN),0))*'Blend Sheet'!$U58,0) + IFERROR(INDEX(WAC_Item_Cost,MATCH(1,(B$1=WAC_District)*('Blend Sheet'!$V$4=WAC_IIN),0))*'Blend Sheet'!$V58,0) + IFERROR(INDEX(WAC_Item_Cost,MATCH(1,(B$1=WAC_District)*('Blend Sheet'!$W$4=WAC_IIN),0))*'Blend Sheet'!$W58,0) + IFERROR(INDEX(WAC_Item_Cost,MATCH(1,(B$1=WAC_District)*('Blend Sheet'!$X$4=WAC_IIN),0))*'Blend Sheet'!$X58,0) + IFERROR(INDEX(WAC_Item_Cost,MATCH(1,(B$1=WAC_District)*('Blend Sheet'!$Y$4=WAC_IIN),0))*'Blend Sheet'!$Y58,0) + IFERROR(INDEX(WAC_Item_Cost,MATCH(1,(B$1=WAC_District)*('Blend Sheet'!$Z$4=WAC_IIN),0))*'Blend Sheet'!$Z58,0) + IFERROR(INDEX(WAC_Item_Cost,MATCH(1,(B$1=WAC_District)*('Blend Sheet'!$AA$4=WAC_IIN),0))*'Blend Sheet'!$AA58,0) + IFERROR(INDEX(WAC_Item_Cost,MATCH(1,(B$1=WAC_District)*('Blend Sheet'!$AB$4=WAC_IIN),0))*'Blend Sheet'!$AB58,0) + IFERROR(INDEX(WAC_Item_Cost,MATCH(1,(B$1=WAC_District)*('Blend Sheet'!$AC$4=WAC_IIN),0))*'Blend Sheet'!$AC58,0) + IFERROR(INDEX(WAC_Item_Cost,MATCH(1,(B$1=WAC_District)*('Blend Sheet'!$AD$4=WAC_IIN),0))*'Blend Sheet'!$AD58,0) + IFERROR(INDEX(WAC_Item_Cost,MATCH(1,(B$1=WAC_District)*('Blend Sheet'!$AE$4=WAC_IIN),0))*'Blend Sheet'!$AE58,0) + IFERROR(INDEX(WAC_Item_Cost,MATCH(1,(B$1=WAC_District)*('Blend Sheet'!$AF$4=WAC_IIN),0))*'Blend Sheet'!$AF58,0) + IFERROR(INDEX(WAC_Item_Cost,MATCH(1,(B$1=WAC_District)*('Blend Sheet'!$AG$4=WAC_IIN),0))*'Blend Sheet'!$AG58,0) + IFERROR(INDEX(WAC_Item_Cost,MATCH(1,(B$1=WAC_District)*('Blend Sheet'!$AH$4=WAC_IIN),0))*'Blend Sheet'!$AH58,0) + IFERROR(INDEX(WAC_Item_Cost,MATCH(1,(B$1=WAC_District)*('Blend Sheet'!$AI$4=WAC_IIN),0))*'Blend Sheet'!$AI58,0) + IFERROR(INDEX(WAC_Item_Cost,MATCH(1,(B$1=WAC_District)*('Blend Sheet'!$AJ$4=WAC_IIN),0))*'Blend Sheet'!$AJ58,0) + IFERROR(INDEX(WAC_Item_Cost,MATCH(1,(B$1=WAC_District)*('Blend Sheet'!$AK$4=WAC_IIN),0))*'Blend Sheet'!$AK58,0) + IFERROR(INDEX(WAC_Item_Cost,MATCH(1,(B$1=WAC_District)*('Blend Sheet'!$AL$4=WAC_IIN),0))*'Blend Sheet'!$AL58,0) + IFERROR(INDEX(WAC_Item_Cost,MATCH(1,(B$1=WAC_District)*('Blend Sheet'!$AM$4=WAC_IIN),0))*'Blend Sheet'!$AM58,0) + IFERROR(INDEX(WAC_Item_Cost,MATCH(1,(B$1=WAC_District)*('Blend Sheet'!$AN$4=WAC_IIN),0))*'Blend Sheet'!$AN58,0) + IFERROR(INDEX(WAC_Item_Cost,MATCH(1,(B$1=WAC_District)*('Blend Sheet'!$AO$4=WAC_IIN),0))*'Blend Sheet'!$AO58,0) + IFERROR(INDEX(WAC_Item_Cost,MATCH(1,(B$1=WAC_District)*('Blend Sheet'!$AP$4=WAC_IIN),0))*'Blend Sheet'!$AP58/1000,0)</f>
        <v>185.786677</v>
      </c>
      <c r="C55" s="245">
        <f t="array" ref="C55">IFERROR(INDEX(WAC_Item_Cost,MATCH(1,(C$1=WAC_District)*('Blend Sheet'!$C$4=WAC_IIN),0))*'Blend Sheet'!$C58/1000,0) + IFERROR(INDEX(WAC_Item_Cost,MATCH(1,(C$1=WAC_District)*('Blend Sheet'!$D$4=WAC_IIN),0))*'Blend Sheet'!$D58/1000,0) + IFERROR(INDEX(WAC_Item_Cost,MATCH(1,(C$1=WAC_District)*('Blend Sheet'!$E$4=WAC_IIN),0))*'Blend Sheet'!$E58/1000,0) + IFERROR(INDEX(WAC_Item_Cost,MATCH(1,(C$1=WAC_District)*('Blend Sheet'!$F$4=WAC_IIN),0))*'Blend Sheet'!$F58/1000,0)  + IFERROR(INDEX(WAC_Item_Cost,MATCH(1,(C$1=WAC_District)*('Blend Sheet'!$G$4=WAC_IIN),0))*'Blend Sheet'!$G58,0) + IFERROR(INDEX(WAC_Item_Cost,MATCH(1,(C$1=WAC_District)*('Blend Sheet'!$H$4=WAC_IIN),0))*'Blend Sheet'!$H58,0)  + IFERROR(INDEX(WAC_Item_Cost,MATCH(1,(C$1=WAC_District)*('Blend Sheet'!$I$4=WAC_IIN),0))*'Blend Sheet'!$I58,0) + IFERROR(INDEX(WAC_Item_Cost,MATCH(1,(C$1=WAC_District)*('Blend Sheet'!$J$4=WAC_IIN),0))*'Blend Sheet'!$J58,0) + IFERROR(INDEX(WAC_Item_Cost,MATCH(1,(C$1=WAC_District)*('Blend Sheet'!$K$4=WAC_IIN),0))*'Blend Sheet'!$K58,0) + IFERROR(INDEX(WAC_Item_Cost,MATCH(1,(C$1=WAC_District)*('Blend Sheet'!$L$4=WAC_IIN),0))*'Blend Sheet'!$L58,0) + IFERROR(INDEX(WAC_Item_Cost,MATCH(1,(C$1=WAC_District)*('Blend Sheet'!$M$4=WAC_IIN),0))*'Blend Sheet'!$M58,0) + IFERROR(INDEX(WAC_Item_Cost,MATCH(1,(C$1=WAC_District)*('Blend Sheet'!$N$4=WAC_IIN),0))*'Blend Sheet'!$N58,0) + IFERROR(INDEX(WAC_Item_Cost,MATCH(1,(C$1=WAC_District)*('Blend Sheet'!$O$4=WAC_IIN),0))*'Blend Sheet'!$O58,0) + IFERROR(INDEX(WAC_Item_Cost,MATCH(1,(C$1=WAC_District)*('Blend Sheet'!$P$4=WAC_IIN),0))*'Blend Sheet'!$P58,0) + IFERROR(INDEX(WAC_Item_Cost,MATCH(1,(C$1=WAC_District)*('Blend Sheet'!$Q$4=WAC_IIN),0))*'Blend Sheet'!$Q58,0) + IFERROR(INDEX(WAC_Item_Cost,MATCH(1,(C$1=WAC_District)*('Blend Sheet'!$R$4=WAC_IIN),0))*'Blend Sheet'!$R58,0) + IFERROR(INDEX(WAC_Item_Cost,MATCH(1,(C$1=WAC_District)*('Blend Sheet'!$S$4=WAC_IIN),0))*'Blend Sheet'!$S58,0) + IFERROR(INDEX(WAC_Item_Cost,MATCH(1,(C$1=WAC_District)*('Blend Sheet'!$T$4=WAC_IIN),0))*'Blend Sheet'!$T58,0) + IFERROR(INDEX(WAC_Item_Cost,MATCH(1,(C$1=WAC_District)*('Blend Sheet'!$U$4=WAC_IIN),0))*'Blend Sheet'!$U58,0) + IFERROR(INDEX(WAC_Item_Cost,MATCH(1,(C$1=WAC_District)*('Blend Sheet'!$V$4=WAC_IIN),0))*'Blend Sheet'!$V58,0) + IFERROR(INDEX(WAC_Item_Cost,MATCH(1,(C$1=WAC_District)*('Blend Sheet'!$W$4=WAC_IIN),0))*'Blend Sheet'!$W58,0) + IFERROR(INDEX(WAC_Item_Cost,MATCH(1,(C$1=WAC_District)*('Blend Sheet'!$X$4=WAC_IIN),0))*'Blend Sheet'!$X58,0) + IFERROR(INDEX(WAC_Item_Cost,MATCH(1,(C$1=WAC_District)*('Blend Sheet'!$Y$4=WAC_IIN),0))*'Blend Sheet'!$Y58,0) + IFERROR(INDEX(WAC_Item_Cost,MATCH(1,(C$1=WAC_District)*('Blend Sheet'!$Z$4=WAC_IIN),0))*'Blend Sheet'!$Z58,0) + IFERROR(INDEX(WAC_Item_Cost,MATCH(1,(C$1=WAC_District)*('Blend Sheet'!$AA$4=WAC_IIN),0))*'Blend Sheet'!$AA58,0) + IFERROR(INDEX(WAC_Item_Cost,MATCH(1,(C$1=WAC_District)*('Blend Sheet'!$AB$4=WAC_IIN),0))*'Blend Sheet'!$AB58,0) + IFERROR(INDEX(WAC_Item_Cost,MATCH(1,(C$1=WAC_District)*('Blend Sheet'!$AC$4=WAC_IIN),0))*'Blend Sheet'!$AC58,0) + IFERROR(INDEX(WAC_Item_Cost,MATCH(1,(C$1=WAC_District)*('Blend Sheet'!$AD$4=WAC_IIN),0))*'Blend Sheet'!$AD58,0) + IFERROR(INDEX(WAC_Item_Cost,MATCH(1,(C$1=WAC_District)*('Blend Sheet'!$AE$4=WAC_IIN),0))*'Blend Sheet'!$AE58,0) + IFERROR(INDEX(WAC_Item_Cost,MATCH(1,(C$1=WAC_District)*('Blend Sheet'!$AF$4=WAC_IIN),0))*'Blend Sheet'!$AF58,0) + IFERROR(INDEX(WAC_Item_Cost,MATCH(1,(C$1=WAC_District)*('Blend Sheet'!$AG$4=WAC_IIN),0))*'Blend Sheet'!$AG58,0) + IFERROR(INDEX(WAC_Item_Cost,MATCH(1,(C$1=WAC_District)*('Blend Sheet'!$AH$4=WAC_IIN),0))*'Blend Sheet'!$AH58,0) + IFERROR(INDEX(WAC_Item_Cost,MATCH(1,(C$1=WAC_District)*('Blend Sheet'!$AI$4=WAC_IIN),0))*'Blend Sheet'!$AI58,0) + IFERROR(INDEX(WAC_Item_Cost,MATCH(1,(C$1=WAC_District)*('Blend Sheet'!$AJ$4=WAC_IIN),0))*'Blend Sheet'!$AJ58,0) + IFERROR(INDEX(WAC_Item_Cost,MATCH(1,(C$1=WAC_District)*('Blend Sheet'!$AK$4=WAC_IIN),0))*'Blend Sheet'!$AK58,0) + IFERROR(INDEX(WAC_Item_Cost,MATCH(1,(C$1=WAC_District)*('Blend Sheet'!$AL$4=WAC_IIN),0))*'Blend Sheet'!$AL58,0) + IFERROR(INDEX(WAC_Item_Cost,MATCH(1,(C$1=WAC_District)*('Blend Sheet'!$AM$4=WAC_IIN),0))*'Blend Sheet'!$AM58,0) + IFERROR(INDEX(WAC_Item_Cost,MATCH(1,(C$1=WAC_District)*('Blend Sheet'!$AN$4=WAC_IIN),0))*'Blend Sheet'!$AN58,0) + IFERROR(INDEX(WAC_Item_Cost,MATCH(1,(C$1=WAC_District)*('Blend Sheet'!$AO$4=WAC_IIN),0))*'Blend Sheet'!$AO58,0) + IFERROR(INDEX(WAC_Item_Cost,MATCH(1,(C$1=WAC_District)*('Blend Sheet'!$AP$4=WAC_IIN),0))*'Blend Sheet'!$AP58/1000,0)</f>
        <v>239.84105099999999</v>
      </c>
      <c r="D55" s="245">
        <f t="array" ref="D55">IFERROR(INDEX(WAC_Item_Cost,MATCH(1,(D$1=WAC_District)*('Blend Sheet'!$C$4=WAC_IIN),0))*'Blend Sheet'!$C58/1000,0) + IFERROR(INDEX(WAC_Item_Cost,MATCH(1,(D$1=WAC_District)*('Blend Sheet'!$D$4=WAC_IIN),0))*'Blend Sheet'!$D58/1000,0) + IFERROR(INDEX(WAC_Item_Cost,MATCH(1,(D$1=WAC_District)*('Blend Sheet'!$E$4=WAC_IIN),0))*'Blend Sheet'!$E58/1000,0) + IFERROR(INDEX(WAC_Item_Cost,MATCH(1,(D$1=WAC_District)*('Blend Sheet'!$F$4=WAC_IIN),0))*'Blend Sheet'!$F58/1000,0)  + IFERROR(INDEX(WAC_Item_Cost,MATCH(1,(D$1=WAC_District)*('Blend Sheet'!$G$4=WAC_IIN),0))*'Blend Sheet'!$G58,0) + IFERROR(INDEX(WAC_Item_Cost,MATCH(1,(D$1=WAC_District)*('Blend Sheet'!$H$4=WAC_IIN),0))*'Blend Sheet'!$H58,0)  + IFERROR(INDEX(WAC_Item_Cost,MATCH(1,(D$1=WAC_District)*('Blend Sheet'!$I$4=WAC_IIN),0))*'Blend Sheet'!$I58,0) + IFERROR(INDEX(WAC_Item_Cost,MATCH(1,(D$1=WAC_District)*('Blend Sheet'!$J$4=WAC_IIN),0))*'Blend Sheet'!$J58,0) + IFERROR(INDEX(WAC_Item_Cost,MATCH(1,(D$1=WAC_District)*('Blend Sheet'!$K$4=WAC_IIN),0))*'Blend Sheet'!$K58,0) + IFERROR(INDEX(WAC_Item_Cost,MATCH(1,(D$1=WAC_District)*('Blend Sheet'!$L$4=WAC_IIN),0))*'Blend Sheet'!$L58,0) + IFERROR(INDEX(WAC_Item_Cost,MATCH(1,(D$1=WAC_District)*('Blend Sheet'!$M$4=WAC_IIN),0))*'Blend Sheet'!$M58,0) + IFERROR(INDEX(WAC_Item_Cost,MATCH(1,(D$1=WAC_District)*('Blend Sheet'!$N$4=WAC_IIN),0))*'Blend Sheet'!$N58,0) + IFERROR(INDEX(WAC_Item_Cost,MATCH(1,(D$1=WAC_District)*('Blend Sheet'!$O$4=WAC_IIN),0))*'Blend Sheet'!$O58,0) + IFERROR(INDEX(WAC_Item_Cost,MATCH(1,(D$1=WAC_District)*('Blend Sheet'!$P$4=WAC_IIN),0))*'Blend Sheet'!$P58,0) + IFERROR(INDEX(WAC_Item_Cost,MATCH(1,(D$1=WAC_District)*('Blend Sheet'!$Q$4=WAC_IIN),0))*'Blend Sheet'!$Q58,0) + IFERROR(INDEX(WAC_Item_Cost,MATCH(1,(D$1=WAC_District)*('Blend Sheet'!$R$4=WAC_IIN),0))*'Blend Sheet'!$R58,0) + IFERROR(INDEX(WAC_Item_Cost,MATCH(1,(D$1=WAC_District)*('Blend Sheet'!$S$4=WAC_IIN),0))*'Blend Sheet'!$S58,0) + IFERROR(INDEX(WAC_Item_Cost,MATCH(1,(D$1=WAC_District)*('Blend Sheet'!$T$4=WAC_IIN),0))*'Blend Sheet'!$T58,0) + IFERROR(INDEX(WAC_Item_Cost,MATCH(1,(D$1=WAC_District)*('Blend Sheet'!$U$4=WAC_IIN),0))*'Blend Sheet'!$U58,0) + IFERROR(INDEX(WAC_Item_Cost,MATCH(1,(D$1=WAC_District)*('Blend Sheet'!$V$4=WAC_IIN),0))*'Blend Sheet'!$V58,0) + IFERROR(INDEX(WAC_Item_Cost,MATCH(1,(D$1=WAC_District)*('Blend Sheet'!$W$4=WAC_IIN),0))*'Blend Sheet'!$W58,0) + IFERROR(INDEX(WAC_Item_Cost,MATCH(1,(D$1=WAC_District)*('Blend Sheet'!$X$4=WAC_IIN),0))*'Blend Sheet'!$X58,0) + IFERROR(INDEX(WAC_Item_Cost,MATCH(1,(D$1=WAC_District)*('Blend Sheet'!$Y$4=WAC_IIN),0))*'Blend Sheet'!$Y58,0) + IFERROR(INDEX(WAC_Item_Cost,MATCH(1,(D$1=WAC_District)*('Blend Sheet'!$Z$4=WAC_IIN),0))*'Blend Sheet'!$Z58,0) + IFERROR(INDEX(WAC_Item_Cost,MATCH(1,(D$1=WAC_District)*('Blend Sheet'!$AA$4=WAC_IIN),0))*'Blend Sheet'!$AA58,0) + IFERROR(INDEX(WAC_Item_Cost,MATCH(1,(D$1=WAC_District)*('Blend Sheet'!$AB$4=WAC_IIN),0))*'Blend Sheet'!$AB58,0) + IFERROR(INDEX(WAC_Item_Cost,MATCH(1,(D$1=WAC_District)*('Blend Sheet'!$AC$4=WAC_IIN),0))*'Blend Sheet'!$AC58,0) + IFERROR(INDEX(WAC_Item_Cost,MATCH(1,(D$1=WAC_District)*('Blend Sheet'!$AD$4=WAC_IIN),0))*'Blend Sheet'!$AD58,0) + IFERROR(INDEX(WAC_Item_Cost,MATCH(1,(D$1=WAC_District)*('Blend Sheet'!$AE$4=WAC_IIN),0))*'Blend Sheet'!$AE58,0) + IFERROR(INDEX(WAC_Item_Cost,MATCH(1,(D$1=WAC_District)*('Blend Sheet'!$AF$4=WAC_IIN),0))*'Blend Sheet'!$AF58,0) + IFERROR(INDEX(WAC_Item_Cost,MATCH(1,(D$1=WAC_District)*('Blend Sheet'!$AG$4=WAC_IIN),0))*'Blend Sheet'!$AG58,0) + IFERROR(INDEX(WAC_Item_Cost,MATCH(1,(D$1=WAC_District)*('Blend Sheet'!$AH$4=WAC_IIN),0))*'Blend Sheet'!$AH58,0) + IFERROR(INDEX(WAC_Item_Cost,MATCH(1,(D$1=WAC_District)*('Blend Sheet'!$AI$4=WAC_IIN),0))*'Blend Sheet'!$AI58,0) + IFERROR(INDEX(WAC_Item_Cost,MATCH(1,(D$1=WAC_District)*('Blend Sheet'!$AJ$4=WAC_IIN),0))*'Blend Sheet'!$AJ58,0) + IFERROR(INDEX(WAC_Item_Cost,MATCH(1,(D$1=WAC_District)*('Blend Sheet'!$AK$4=WAC_IIN),0))*'Blend Sheet'!$AK58,0) + IFERROR(INDEX(WAC_Item_Cost,MATCH(1,(D$1=WAC_District)*('Blend Sheet'!$AL$4=WAC_IIN),0))*'Blend Sheet'!$AL58,0) + IFERROR(INDEX(WAC_Item_Cost,MATCH(1,(D$1=WAC_District)*('Blend Sheet'!$AM$4=WAC_IIN),0))*'Blend Sheet'!$AM58,0) + IFERROR(INDEX(WAC_Item_Cost,MATCH(1,(D$1=WAC_District)*('Blend Sheet'!$AN$4=WAC_IIN),0))*'Blend Sheet'!$AN58,0) + IFERROR(INDEX(WAC_Item_Cost,MATCH(1,(D$1=WAC_District)*('Blend Sheet'!$AO$4=WAC_IIN),0))*'Blend Sheet'!$AO58,0) + IFERROR(INDEX(WAC_Item_Cost,MATCH(1,(D$1=WAC_District)*('Blend Sheet'!$AP$4=WAC_IIN),0))*'Blend Sheet'!$AP58/1000,0)</f>
        <v>221.333112</v>
      </c>
      <c r="E55" s="245">
        <f t="array" ref="E55">IFERROR(INDEX(WAC_Item_Cost,MATCH(1,(E$1=WAC_District)*('Blend Sheet'!$C$4=WAC_IIN),0))*'Blend Sheet'!$C58/1000,0) + IFERROR(INDEX(WAC_Item_Cost,MATCH(1,(E$1=WAC_District)*('Blend Sheet'!$D$4=WAC_IIN),0))*'Blend Sheet'!$D58/1000,0) + IFERROR(INDEX(WAC_Item_Cost,MATCH(1,(E$1=WAC_District)*('Blend Sheet'!$E$4=WAC_IIN),0))*'Blend Sheet'!$E58/1000,0) + IFERROR(INDEX(WAC_Item_Cost,MATCH(1,(E$1=WAC_District)*('Blend Sheet'!$F$4=WAC_IIN),0))*'Blend Sheet'!$F58/1000,0)  + IFERROR(INDEX(WAC_Item_Cost,MATCH(1,(E$1=WAC_District)*('Blend Sheet'!$G$4=WAC_IIN),0))*'Blend Sheet'!$G58,0) + IFERROR(INDEX(WAC_Item_Cost,MATCH(1,(E$1=WAC_District)*('Blend Sheet'!$H$4=WAC_IIN),0))*'Blend Sheet'!$H58,0)  + IFERROR(INDEX(WAC_Item_Cost,MATCH(1,(E$1=WAC_District)*('Blend Sheet'!$I$4=WAC_IIN),0))*'Blend Sheet'!$I58,0) + IFERROR(INDEX(WAC_Item_Cost,MATCH(1,(E$1=WAC_District)*('Blend Sheet'!$J$4=WAC_IIN),0))*'Blend Sheet'!$J58,0) + IFERROR(INDEX(WAC_Item_Cost,MATCH(1,(E$1=WAC_District)*('Blend Sheet'!$K$4=WAC_IIN),0))*'Blend Sheet'!$K58,0) + IFERROR(INDEX(WAC_Item_Cost,MATCH(1,(E$1=WAC_District)*('Blend Sheet'!$L$4=WAC_IIN),0))*'Blend Sheet'!$L58,0) + IFERROR(INDEX(WAC_Item_Cost,MATCH(1,(E$1=WAC_District)*('Blend Sheet'!$M$4=WAC_IIN),0))*'Blend Sheet'!$M58,0) + IFERROR(INDEX(WAC_Item_Cost,MATCH(1,(E$1=WAC_District)*('Blend Sheet'!$N$4=WAC_IIN),0))*'Blend Sheet'!$N58,0) + IFERROR(INDEX(WAC_Item_Cost,MATCH(1,(E$1=WAC_District)*('Blend Sheet'!$O$4=WAC_IIN),0))*'Blend Sheet'!$O58,0) + IFERROR(INDEX(WAC_Item_Cost,MATCH(1,(E$1=WAC_District)*('Blend Sheet'!$P$4=WAC_IIN),0))*'Blend Sheet'!$P58,0) + IFERROR(INDEX(WAC_Item_Cost,MATCH(1,(E$1=WAC_District)*('Blend Sheet'!$Q$4=WAC_IIN),0))*'Blend Sheet'!$Q58,0) + IFERROR(INDEX(WAC_Item_Cost,MATCH(1,(E$1=WAC_District)*('Blend Sheet'!$R$4=WAC_IIN),0))*'Blend Sheet'!$R58,0) + IFERROR(INDEX(WAC_Item_Cost,MATCH(1,(E$1=WAC_District)*('Blend Sheet'!$S$4=WAC_IIN),0))*'Blend Sheet'!$S58,0) + IFERROR(INDEX(WAC_Item_Cost,MATCH(1,(E$1=WAC_District)*('Blend Sheet'!$T$4=WAC_IIN),0))*'Blend Sheet'!$T58,0) + IFERROR(INDEX(WAC_Item_Cost,MATCH(1,(E$1=WAC_District)*('Blend Sheet'!$U$4=WAC_IIN),0))*'Blend Sheet'!$U58,0) + IFERROR(INDEX(WAC_Item_Cost,MATCH(1,(E$1=WAC_District)*('Blend Sheet'!$V$4=WAC_IIN),0))*'Blend Sheet'!$V58,0) + IFERROR(INDEX(WAC_Item_Cost,MATCH(1,(E$1=WAC_District)*('Blend Sheet'!$W$4=WAC_IIN),0))*'Blend Sheet'!$W58,0) + IFERROR(INDEX(WAC_Item_Cost,MATCH(1,(E$1=WAC_District)*('Blend Sheet'!$X$4=WAC_IIN),0))*'Blend Sheet'!$X58,0) + IFERROR(INDEX(WAC_Item_Cost,MATCH(1,(E$1=WAC_District)*('Blend Sheet'!$Y$4=WAC_IIN),0))*'Blend Sheet'!$Y58,0) + IFERROR(INDEX(WAC_Item_Cost,MATCH(1,(E$1=WAC_District)*('Blend Sheet'!$Z$4=WAC_IIN),0))*'Blend Sheet'!$Z58,0) + IFERROR(INDEX(WAC_Item_Cost,MATCH(1,(E$1=WAC_District)*('Blend Sheet'!$AA$4=WAC_IIN),0))*'Blend Sheet'!$AA58,0) + IFERROR(INDEX(WAC_Item_Cost,MATCH(1,(E$1=WAC_District)*('Blend Sheet'!$AB$4=WAC_IIN),0))*'Blend Sheet'!$AB58,0) + IFERROR(INDEX(WAC_Item_Cost,MATCH(1,(E$1=WAC_District)*('Blend Sheet'!$AC$4=WAC_IIN),0))*'Blend Sheet'!$AC58,0) + IFERROR(INDEX(WAC_Item_Cost,MATCH(1,(E$1=WAC_District)*('Blend Sheet'!$AD$4=WAC_IIN),0))*'Blend Sheet'!$AD58,0) + IFERROR(INDEX(WAC_Item_Cost,MATCH(1,(E$1=WAC_District)*('Blend Sheet'!$AE$4=WAC_IIN),0))*'Blend Sheet'!$AE58,0) + IFERROR(INDEX(WAC_Item_Cost,MATCH(1,(E$1=WAC_District)*('Blend Sheet'!$AF$4=WAC_IIN),0))*'Blend Sheet'!$AF58,0) + IFERROR(INDEX(WAC_Item_Cost,MATCH(1,(E$1=WAC_District)*('Blend Sheet'!$AG$4=WAC_IIN),0))*'Blend Sheet'!$AG58,0) + IFERROR(INDEX(WAC_Item_Cost,MATCH(1,(E$1=WAC_District)*('Blend Sheet'!$AH$4=WAC_IIN),0))*'Blend Sheet'!$AH58,0) + IFERROR(INDEX(WAC_Item_Cost,MATCH(1,(E$1=WAC_District)*('Blend Sheet'!$AI$4=WAC_IIN),0))*'Blend Sheet'!$AI58,0) + IFERROR(INDEX(WAC_Item_Cost,MATCH(1,(E$1=WAC_District)*('Blend Sheet'!$AJ$4=WAC_IIN),0))*'Blend Sheet'!$AJ58,0) + IFERROR(INDEX(WAC_Item_Cost,MATCH(1,(E$1=WAC_District)*('Blend Sheet'!$AK$4=WAC_IIN),0))*'Blend Sheet'!$AK58,0) + IFERROR(INDEX(WAC_Item_Cost,MATCH(1,(E$1=WAC_District)*('Blend Sheet'!$AL$4=WAC_IIN),0))*'Blend Sheet'!$AL58,0) + IFERROR(INDEX(WAC_Item_Cost,MATCH(1,(E$1=WAC_District)*('Blend Sheet'!$AM$4=WAC_IIN),0))*'Blend Sheet'!$AM58,0) + IFERROR(INDEX(WAC_Item_Cost,MATCH(1,(E$1=WAC_District)*('Blend Sheet'!$AN$4=WAC_IIN),0))*'Blend Sheet'!$AN58,0) + IFERROR(INDEX(WAC_Item_Cost,MATCH(1,(E$1=WAC_District)*('Blend Sheet'!$AO$4=WAC_IIN),0))*'Blend Sheet'!$AO58,0) + IFERROR(INDEX(WAC_Item_Cost,MATCH(1,(E$1=WAC_District)*('Blend Sheet'!$AP$4=WAC_IIN),0))*'Blend Sheet'!$AP58/1000,0)</f>
        <v>284.77276599999999</v>
      </c>
      <c r="F55" s="245">
        <f t="array" ref="F55">IFERROR(INDEX(WAC_Item_Cost,MATCH(1,(F$1=WAC_District)*('Blend Sheet'!$C$4=WAC_IIN),0))*'Blend Sheet'!$C58/1000,0) + IFERROR(INDEX(WAC_Item_Cost,MATCH(1,(F$1=WAC_District)*('Blend Sheet'!$D$4=WAC_IIN),0))*'Blend Sheet'!$D58/1000,0) + IFERROR(INDEX(WAC_Item_Cost,MATCH(1,(F$1=WAC_District)*('Blend Sheet'!$E$4=WAC_IIN),0))*'Blend Sheet'!$E58/1000,0) + IFERROR(INDEX(WAC_Item_Cost,MATCH(1,(F$1=WAC_District)*('Blend Sheet'!$F$4=WAC_IIN),0))*'Blend Sheet'!$F58/1000,0)  + IFERROR(INDEX(WAC_Item_Cost,MATCH(1,(F$1=WAC_District)*('Blend Sheet'!$G$4=WAC_IIN),0))*'Blend Sheet'!$G58,0) + IFERROR(INDEX(WAC_Item_Cost,MATCH(1,(F$1=WAC_District)*('Blend Sheet'!$H$4=WAC_IIN),0))*'Blend Sheet'!$H58,0)  + IFERROR(INDEX(WAC_Item_Cost,MATCH(1,(F$1=WAC_District)*('Blend Sheet'!$I$4=WAC_IIN),0))*'Blend Sheet'!$I58,0) + IFERROR(INDEX(WAC_Item_Cost,MATCH(1,(F$1=WAC_District)*('Blend Sheet'!$J$4=WAC_IIN),0))*'Blend Sheet'!$J58,0) + IFERROR(INDEX(WAC_Item_Cost,MATCH(1,(F$1=WAC_District)*('Blend Sheet'!$K$4=WAC_IIN),0))*'Blend Sheet'!$K58,0) + IFERROR(INDEX(WAC_Item_Cost,MATCH(1,(F$1=WAC_District)*('Blend Sheet'!$L$4=WAC_IIN),0))*'Blend Sheet'!$L58,0) + IFERROR(INDEX(WAC_Item_Cost,MATCH(1,(F$1=WAC_District)*('Blend Sheet'!$M$4=WAC_IIN),0))*'Blend Sheet'!$M58,0) + IFERROR(INDEX(WAC_Item_Cost,MATCH(1,(F$1=WAC_District)*('Blend Sheet'!$N$4=WAC_IIN),0))*'Blend Sheet'!$N58,0) + IFERROR(INDEX(WAC_Item_Cost,MATCH(1,(F$1=WAC_District)*('Blend Sheet'!$O$4=WAC_IIN),0))*'Blend Sheet'!$O58,0) + IFERROR(INDEX(WAC_Item_Cost,MATCH(1,(F$1=WAC_District)*('Blend Sheet'!$P$4=WAC_IIN),0))*'Blend Sheet'!$P58,0) + IFERROR(INDEX(WAC_Item_Cost,MATCH(1,(F$1=WAC_District)*('Blend Sheet'!$Q$4=WAC_IIN),0))*'Blend Sheet'!$Q58,0) + IFERROR(INDEX(WAC_Item_Cost,MATCH(1,(F$1=WAC_District)*('Blend Sheet'!$R$4=WAC_IIN),0))*'Blend Sheet'!$R58,0) + IFERROR(INDEX(WAC_Item_Cost,MATCH(1,(F$1=WAC_District)*('Blend Sheet'!$S$4=WAC_IIN),0))*'Blend Sheet'!$S58,0) + IFERROR(INDEX(WAC_Item_Cost,MATCH(1,(F$1=WAC_District)*('Blend Sheet'!$T$4=WAC_IIN),0))*'Blend Sheet'!$T58,0) + IFERROR(INDEX(WAC_Item_Cost,MATCH(1,(F$1=WAC_District)*('Blend Sheet'!$U$4=WAC_IIN),0))*'Blend Sheet'!$U58,0) + IFERROR(INDEX(WAC_Item_Cost,MATCH(1,(F$1=WAC_District)*('Blend Sheet'!$V$4=WAC_IIN),0))*'Blend Sheet'!$V58,0) + IFERROR(INDEX(WAC_Item_Cost,MATCH(1,(F$1=WAC_District)*('Blend Sheet'!$W$4=WAC_IIN),0))*'Blend Sheet'!$W58,0) + IFERROR(INDEX(WAC_Item_Cost,MATCH(1,(F$1=WAC_District)*('Blend Sheet'!$X$4=WAC_IIN),0))*'Blend Sheet'!$X58,0) + IFERROR(INDEX(WAC_Item_Cost,MATCH(1,(F$1=WAC_District)*('Blend Sheet'!$Y$4=WAC_IIN),0))*'Blend Sheet'!$Y58,0) + IFERROR(INDEX(WAC_Item_Cost,MATCH(1,(F$1=WAC_District)*('Blend Sheet'!$Z$4=WAC_IIN),0))*'Blend Sheet'!$Z58,0) + IFERROR(INDEX(WAC_Item_Cost,MATCH(1,(F$1=WAC_District)*('Blend Sheet'!$AA$4=WAC_IIN),0))*'Blend Sheet'!$AA58,0) + IFERROR(INDEX(WAC_Item_Cost,MATCH(1,(F$1=WAC_District)*('Blend Sheet'!$AB$4=WAC_IIN),0))*'Blend Sheet'!$AB58,0) + IFERROR(INDEX(WAC_Item_Cost,MATCH(1,(F$1=WAC_District)*('Blend Sheet'!$AC$4=WAC_IIN),0))*'Blend Sheet'!$AC58,0) + IFERROR(INDEX(WAC_Item_Cost,MATCH(1,(F$1=WAC_District)*('Blend Sheet'!$AD$4=WAC_IIN),0))*'Blend Sheet'!$AD58,0) + IFERROR(INDEX(WAC_Item_Cost,MATCH(1,(F$1=WAC_District)*('Blend Sheet'!$AE$4=WAC_IIN),0))*'Blend Sheet'!$AE58,0) + IFERROR(INDEX(WAC_Item_Cost,MATCH(1,(F$1=WAC_District)*('Blend Sheet'!$AF$4=WAC_IIN),0))*'Blend Sheet'!$AF58,0) + IFERROR(INDEX(WAC_Item_Cost,MATCH(1,(F$1=WAC_District)*('Blend Sheet'!$AG$4=WAC_IIN),0))*'Blend Sheet'!$AG58,0) + IFERROR(INDEX(WAC_Item_Cost,MATCH(1,(F$1=WAC_District)*('Blend Sheet'!$AH$4=WAC_IIN),0))*'Blend Sheet'!$AH58,0) + IFERROR(INDEX(WAC_Item_Cost,MATCH(1,(F$1=WAC_District)*('Blend Sheet'!$AI$4=WAC_IIN),0))*'Blend Sheet'!$AI58,0) + IFERROR(INDEX(WAC_Item_Cost,MATCH(1,(F$1=WAC_District)*('Blend Sheet'!$AJ$4=WAC_IIN),0))*'Blend Sheet'!$AJ58,0) + IFERROR(INDEX(WAC_Item_Cost,MATCH(1,(F$1=WAC_District)*('Blend Sheet'!$AK$4=WAC_IIN),0))*'Blend Sheet'!$AK58,0) + IFERROR(INDEX(WAC_Item_Cost,MATCH(1,(F$1=WAC_District)*('Blend Sheet'!$AL$4=WAC_IIN),0))*'Blend Sheet'!$AL58,0) + IFERROR(INDEX(WAC_Item_Cost,MATCH(1,(F$1=WAC_District)*('Blend Sheet'!$AM$4=WAC_IIN),0))*'Blend Sheet'!$AM58,0) + IFERROR(INDEX(WAC_Item_Cost,MATCH(1,(F$1=WAC_District)*('Blend Sheet'!$AN$4=WAC_IIN),0))*'Blend Sheet'!$AN58,0) + IFERROR(INDEX(WAC_Item_Cost,MATCH(1,(F$1=WAC_District)*('Blend Sheet'!$AO$4=WAC_IIN),0))*'Blend Sheet'!$AO58,0) + IFERROR(INDEX(WAC_Item_Cost,MATCH(1,(F$1=WAC_District)*('Blend Sheet'!$AP$4=WAC_IIN),0))*'Blend Sheet'!$AP58/1000,0)</f>
        <v>250.08466999999996</v>
      </c>
      <c r="G55" s="245">
        <f t="array" ref="G55">IFERROR(INDEX(WAC_Item_Cost,MATCH(1,(G$1=WAC_District)*('Blend Sheet'!$C$4=WAC_IIN),0))*'Blend Sheet'!$C58/1000,0) + IFERROR(INDEX(WAC_Item_Cost,MATCH(1,(G$1=WAC_District)*('Blend Sheet'!$D$4=WAC_IIN),0))*'Blend Sheet'!$D58/1000,0) + IFERROR(INDEX(WAC_Item_Cost,MATCH(1,(G$1=WAC_District)*('Blend Sheet'!$E$4=WAC_IIN),0))*'Blend Sheet'!$E58/1000,0) + IFERROR(INDEX(WAC_Item_Cost,MATCH(1,(G$1=WAC_District)*('Blend Sheet'!$F$4=WAC_IIN),0))*'Blend Sheet'!$F58/1000,0)  + IFERROR(INDEX(WAC_Item_Cost,MATCH(1,(G$1=WAC_District)*('Blend Sheet'!$G$4=WAC_IIN),0))*'Blend Sheet'!$G58,0) + IFERROR(INDEX(WAC_Item_Cost,MATCH(1,(G$1=WAC_District)*('Blend Sheet'!$H$4=WAC_IIN),0))*'Blend Sheet'!$H58,0)  + IFERROR(INDEX(WAC_Item_Cost,MATCH(1,(G$1=WAC_District)*('Blend Sheet'!$I$4=WAC_IIN),0))*'Blend Sheet'!$I58,0) + IFERROR(INDEX(WAC_Item_Cost,MATCH(1,(G$1=WAC_District)*('Blend Sheet'!$J$4=WAC_IIN),0))*'Blend Sheet'!$J58,0) + IFERROR(INDEX(WAC_Item_Cost,MATCH(1,(G$1=WAC_District)*('Blend Sheet'!$K$4=WAC_IIN),0))*'Blend Sheet'!$K58,0) + IFERROR(INDEX(WAC_Item_Cost,MATCH(1,(G$1=WAC_District)*('Blend Sheet'!$L$4=WAC_IIN),0))*'Blend Sheet'!$L58,0) + IFERROR(INDEX(WAC_Item_Cost,MATCH(1,(G$1=WAC_District)*('Blend Sheet'!$M$4=WAC_IIN),0))*'Blend Sheet'!$M58,0) + IFERROR(INDEX(WAC_Item_Cost,MATCH(1,(G$1=WAC_District)*('Blend Sheet'!$N$4=WAC_IIN),0))*'Blend Sheet'!$N58,0) + IFERROR(INDEX(WAC_Item_Cost,MATCH(1,(G$1=WAC_District)*('Blend Sheet'!$O$4=WAC_IIN),0))*'Blend Sheet'!$O58,0) + IFERROR(INDEX(WAC_Item_Cost,MATCH(1,(G$1=WAC_District)*('Blend Sheet'!$P$4=WAC_IIN),0))*'Blend Sheet'!$P58,0) + IFERROR(INDEX(WAC_Item_Cost,MATCH(1,(G$1=WAC_District)*('Blend Sheet'!$Q$4=WAC_IIN),0))*'Blend Sheet'!$Q58,0) + IFERROR(INDEX(WAC_Item_Cost,MATCH(1,(G$1=WAC_District)*('Blend Sheet'!$R$4=WAC_IIN),0))*'Blend Sheet'!$R58,0) + IFERROR(INDEX(WAC_Item_Cost,MATCH(1,(G$1=WAC_District)*('Blend Sheet'!$S$4=WAC_IIN),0))*'Blend Sheet'!$S58,0) + IFERROR(INDEX(WAC_Item_Cost,MATCH(1,(G$1=WAC_District)*('Blend Sheet'!$T$4=WAC_IIN),0))*'Blend Sheet'!$T58,0) + IFERROR(INDEX(WAC_Item_Cost,MATCH(1,(G$1=WAC_District)*('Blend Sheet'!$U$4=WAC_IIN),0))*'Blend Sheet'!$U58,0) + IFERROR(INDEX(WAC_Item_Cost,MATCH(1,(G$1=WAC_District)*('Blend Sheet'!$V$4=WAC_IIN),0))*'Blend Sheet'!$V58,0) + IFERROR(INDEX(WAC_Item_Cost,MATCH(1,(G$1=WAC_District)*('Blend Sheet'!$W$4=WAC_IIN),0))*'Blend Sheet'!$W58,0) + IFERROR(INDEX(WAC_Item_Cost,MATCH(1,(G$1=WAC_District)*('Blend Sheet'!$X$4=WAC_IIN),0))*'Blend Sheet'!$X58,0) + IFERROR(INDEX(WAC_Item_Cost,MATCH(1,(G$1=WAC_District)*('Blend Sheet'!$Y$4=WAC_IIN),0))*'Blend Sheet'!$Y58,0) + IFERROR(INDEX(WAC_Item_Cost,MATCH(1,(G$1=WAC_District)*('Blend Sheet'!$Z$4=WAC_IIN),0))*'Blend Sheet'!$Z58,0) + IFERROR(INDEX(WAC_Item_Cost,MATCH(1,(G$1=WAC_District)*('Blend Sheet'!$AA$4=WAC_IIN),0))*'Blend Sheet'!$AA58,0) + IFERROR(INDEX(WAC_Item_Cost,MATCH(1,(G$1=WAC_District)*('Blend Sheet'!$AB$4=WAC_IIN),0))*'Blend Sheet'!$AB58,0) + IFERROR(INDEX(WAC_Item_Cost,MATCH(1,(G$1=WAC_District)*('Blend Sheet'!$AC$4=WAC_IIN),0))*'Blend Sheet'!$AC58,0) + IFERROR(INDEX(WAC_Item_Cost,MATCH(1,(G$1=WAC_District)*('Blend Sheet'!$AD$4=WAC_IIN),0))*'Blend Sheet'!$AD58,0) + IFERROR(INDEX(WAC_Item_Cost,MATCH(1,(G$1=WAC_District)*('Blend Sheet'!$AE$4=WAC_IIN),0))*'Blend Sheet'!$AE58,0) + IFERROR(INDEX(WAC_Item_Cost,MATCH(1,(G$1=WAC_District)*('Blend Sheet'!$AF$4=WAC_IIN),0))*'Blend Sheet'!$AF58,0) + IFERROR(INDEX(WAC_Item_Cost,MATCH(1,(G$1=WAC_District)*('Blend Sheet'!$AG$4=WAC_IIN),0))*'Blend Sheet'!$AG58,0) + IFERROR(INDEX(WAC_Item_Cost,MATCH(1,(G$1=WAC_District)*('Blend Sheet'!$AH$4=WAC_IIN),0))*'Blend Sheet'!$AH58,0) + IFERROR(INDEX(WAC_Item_Cost,MATCH(1,(G$1=WAC_District)*('Blend Sheet'!$AI$4=WAC_IIN),0))*'Blend Sheet'!$AI58,0) + IFERROR(INDEX(WAC_Item_Cost,MATCH(1,(G$1=WAC_District)*('Blend Sheet'!$AJ$4=WAC_IIN),0))*'Blend Sheet'!$AJ58,0) + IFERROR(INDEX(WAC_Item_Cost,MATCH(1,(G$1=WAC_District)*('Blend Sheet'!$AK$4=WAC_IIN),0))*'Blend Sheet'!$AK58,0) + IFERROR(INDEX(WAC_Item_Cost,MATCH(1,(G$1=WAC_District)*('Blend Sheet'!$AL$4=WAC_IIN),0))*'Blend Sheet'!$AL58,0) + IFERROR(INDEX(WAC_Item_Cost,MATCH(1,(G$1=WAC_District)*('Blend Sheet'!$AM$4=WAC_IIN),0))*'Blend Sheet'!$AM58,0) + IFERROR(INDEX(WAC_Item_Cost,MATCH(1,(G$1=WAC_District)*('Blend Sheet'!$AN$4=WAC_IIN),0))*'Blend Sheet'!$AN58,0) + IFERROR(INDEX(WAC_Item_Cost,MATCH(1,(G$1=WAC_District)*('Blend Sheet'!$AO$4=WAC_IIN),0))*'Blend Sheet'!$AO58,0) + IFERROR(INDEX(WAC_Item_Cost,MATCH(1,(G$1=WAC_District)*('Blend Sheet'!$AP$4=WAC_IIN),0))*'Blend Sheet'!$AP58/1000,0)</f>
        <v>232.05969299999998</v>
      </c>
      <c r="H55" s="245">
        <f t="array" ref="H55">IFERROR(INDEX(WAC_Item_Cost,MATCH(1,(H$1=WAC_District)*('Blend Sheet'!$C$4=WAC_IIN),0))*'Blend Sheet'!$C58/1000,0) + IFERROR(INDEX(WAC_Item_Cost,MATCH(1,(H$1=WAC_District)*('Blend Sheet'!$D$4=WAC_IIN),0))*'Blend Sheet'!$D58/1000,0) + IFERROR(INDEX(WAC_Item_Cost,MATCH(1,(H$1=WAC_District)*('Blend Sheet'!$E$4=WAC_IIN),0))*'Blend Sheet'!$E58/1000,0) + IFERROR(INDEX(WAC_Item_Cost,MATCH(1,(H$1=WAC_District)*('Blend Sheet'!$F$4=WAC_IIN),0))*'Blend Sheet'!$F58/1000,0)  + IFERROR(INDEX(WAC_Item_Cost,MATCH(1,(H$1=WAC_District)*('Blend Sheet'!$G$4=WAC_IIN),0))*'Blend Sheet'!$G58,0) + IFERROR(INDEX(WAC_Item_Cost,MATCH(1,(H$1=WAC_District)*('Blend Sheet'!$H$4=WAC_IIN),0))*'Blend Sheet'!$H58,0)  + IFERROR(INDEX(WAC_Item_Cost,MATCH(1,(H$1=WAC_District)*('Blend Sheet'!$I$4=WAC_IIN),0))*'Blend Sheet'!$I58,0) + IFERROR(INDEX(WAC_Item_Cost,MATCH(1,(H$1=WAC_District)*('Blend Sheet'!$J$4=WAC_IIN),0))*'Blend Sheet'!$J58,0) + IFERROR(INDEX(WAC_Item_Cost,MATCH(1,(H$1=WAC_District)*('Blend Sheet'!$K$4=WAC_IIN),0))*'Blend Sheet'!$K58,0) + IFERROR(INDEX(WAC_Item_Cost,MATCH(1,(H$1=WAC_District)*('Blend Sheet'!$L$4=WAC_IIN),0))*'Blend Sheet'!$L58,0) + IFERROR(INDEX(WAC_Item_Cost,MATCH(1,(H$1=WAC_District)*('Blend Sheet'!$M$4=WAC_IIN),0))*'Blend Sheet'!$M58,0) + IFERROR(INDEX(WAC_Item_Cost,MATCH(1,(H$1=WAC_District)*('Blend Sheet'!$N$4=WAC_IIN),0))*'Blend Sheet'!$N58,0) + IFERROR(INDEX(WAC_Item_Cost,MATCH(1,(H$1=WAC_District)*('Blend Sheet'!$O$4=WAC_IIN),0))*'Blend Sheet'!$O58,0) + IFERROR(INDEX(WAC_Item_Cost,MATCH(1,(H$1=WAC_District)*('Blend Sheet'!$P$4=WAC_IIN),0))*'Blend Sheet'!$P58,0) + IFERROR(INDEX(WAC_Item_Cost,MATCH(1,(H$1=WAC_District)*('Blend Sheet'!$Q$4=WAC_IIN),0))*'Blend Sheet'!$Q58,0) + IFERROR(INDEX(WAC_Item_Cost,MATCH(1,(H$1=WAC_District)*('Blend Sheet'!$R$4=WAC_IIN),0))*'Blend Sheet'!$R58,0) + IFERROR(INDEX(WAC_Item_Cost,MATCH(1,(H$1=WAC_District)*('Blend Sheet'!$S$4=WAC_IIN),0))*'Blend Sheet'!$S58,0) + IFERROR(INDEX(WAC_Item_Cost,MATCH(1,(H$1=WAC_District)*('Blend Sheet'!$T$4=WAC_IIN),0))*'Blend Sheet'!$T58,0) + IFERROR(INDEX(WAC_Item_Cost,MATCH(1,(H$1=WAC_District)*('Blend Sheet'!$U$4=WAC_IIN),0))*'Blend Sheet'!$U58,0) + IFERROR(INDEX(WAC_Item_Cost,MATCH(1,(H$1=WAC_District)*('Blend Sheet'!$V$4=WAC_IIN),0))*'Blend Sheet'!$V58,0) + IFERROR(INDEX(WAC_Item_Cost,MATCH(1,(H$1=WAC_District)*('Blend Sheet'!$W$4=WAC_IIN),0))*'Blend Sheet'!$W58,0) + IFERROR(INDEX(WAC_Item_Cost,MATCH(1,(H$1=WAC_District)*('Blend Sheet'!$X$4=WAC_IIN),0))*'Blend Sheet'!$X58,0) + IFERROR(INDEX(WAC_Item_Cost,MATCH(1,(H$1=WAC_District)*('Blend Sheet'!$Y$4=WAC_IIN),0))*'Blend Sheet'!$Y58,0) + IFERROR(INDEX(WAC_Item_Cost,MATCH(1,(H$1=WAC_District)*('Blend Sheet'!$Z$4=WAC_IIN),0))*'Blend Sheet'!$Z58,0) + IFERROR(INDEX(WAC_Item_Cost,MATCH(1,(H$1=WAC_District)*('Blend Sheet'!$AA$4=WAC_IIN),0))*'Blend Sheet'!$AA58,0) + IFERROR(INDEX(WAC_Item_Cost,MATCH(1,(H$1=WAC_District)*('Blend Sheet'!$AB$4=WAC_IIN),0))*'Blend Sheet'!$AB58,0) + IFERROR(INDEX(WAC_Item_Cost,MATCH(1,(H$1=WAC_District)*('Blend Sheet'!$AC$4=WAC_IIN),0))*'Blend Sheet'!$AC58,0) + IFERROR(INDEX(WAC_Item_Cost,MATCH(1,(H$1=WAC_District)*('Blend Sheet'!$AD$4=WAC_IIN),0))*'Blend Sheet'!$AD58,0) + IFERROR(INDEX(WAC_Item_Cost,MATCH(1,(H$1=WAC_District)*('Blend Sheet'!$AE$4=WAC_IIN),0))*'Blend Sheet'!$AE58,0) + IFERROR(INDEX(WAC_Item_Cost,MATCH(1,(H$1=WAC_District)*('Blend Sheet'!$AF$4=WAC_IIN),0))*'Blend Sheet'!$AF58,0) + IFERROR(INDEX(WAC_Item_Cost,MATCH(1,(H$1=WAC_District)*('Blend Sheet'!$AG$4=WAC_IIN),0))*'Blend Sheet'!$AG58,0) + IFERROR(INDEX(WAC_Item_Cost,MATCH(1,(H$1=WAC_District)*('Blend Sheet'!$AH$4=WAC_IIN),0))*'Blend Sheet'!$AH58,0) + IFERROR(INDEX(WAC_Item_Cost,MATCH(1,(H$1=WAC_District)*('Blend Sheet'!$AI$4=WAC_IIN),0))*'Blend Sheet'!$AI58,0) + IFERROR(INDEX(WAC_Item_Cost,MATCH(1,(H$1=WAC_District)*('Blend Sheet'!$AJ$4=WAC_IIN),0))*'Blend Sheet'!$AJ58,0) + IFERROR(INDEX(WAC_Item_Cost,MATCH(1,(H$1=WAC_District)*('Blend Sheet'!$AK$4=WAC_IIN),0))*'Blend Sheet'!$AK58,0) + IFERROR(INDEX(WAC_Item_Cost,MATCH(1,(H$1=WAC_District)*('Blend Sheet'!$AL$4=WAC_IIN),0))*'Blend Sheet'!$AL58,0) + IFERROR(INDEX(WAC_Item_Cost,MATCH(1,(H$1=WAC_District)*('Blend Sheet'!$AM$4=WAC_IIN),0))*'Blend Sheet'!$AM58,0) + IFERROR(INDEX(WAC_Item_Cost,MATCH(1,(H$1=WAC_District)*('Blend Sheet'!$AN$4=WAC_IIN),0))*'Blend Sheet'!$AN58,0) + IFERROR(INDEX(WAC_Item_Cost,MATCH(1,(H$1=WAC_District)*('Blend Sheet'!$AO$4=WAC_IIN),0))*'Blend Sheet'!$AO58,0) + IFERROR(INDEX(WAC_Item_Cost,MATCH(1,(H$1=WAC_District)*('Blend Sheet'!$AP$4=WAC_IIN),0))*'Blend Sheet'!$AP58/1000,0)</f>
        <v>212.94866299999998</v>
      </c>
      <c r="I55" s="245">
        <f t="array" ref="I55">IFERROR(INDEX(WAC_Item_Cost,MATCH(1,(I$1=WAC_District)*('Blend Sheet'!$C$4=WAC_IIN),0))*'Blend Sheet'!$C58/1000,0) + IFERROR(INDEX(WAC_Item_Cost,MATCH(1,(I$1=WAC_District)*('Blend Sheet'!$D$4=WAC_IIN),0))*'Blend Sheet'!$D58/1000,0) + IFERROR(INDEX(WAC_Item_Cost,MATCH(1,(I$1=WAC_District)*('Blend Sheet'!$E$4=WAC_IIN),0))*'Blend Sheet'!$E58/1000,0) + IFERROR(INDEX(WAC_Item_Cost,MATCH(1,(I$1=WAC_District)*('Blend Sheet'!$F$4=WAC_IIN),0))*'Blend Sheet'!$F58/1000,0)  + IFERROR(INDEX(WAC_Item_Cost,MATCH(1,(I$1=WAC_District)*('Blend Sheet'!$G$4=WAC_IIN),0))*'Blend Sheet'!$G58,0) + IFERROR(INDEX(WAC_Item_Cost,MATCH(1,(I$1=WAC_District)*('Blend Sheet'!$H$4=WAC_IIN),0))*'Blend Sheet'!$H58,0)  + IFERROR(INDEX(WAC_Item_Cost,MATCH(1,(I$1=WAC_District)*('Blend Sheet'!$I$4=WAC_IIN),0))*'Blend Sheet'!$I58,0) + IFERROR(INDEX(WAC_Item_Cost,MATCH(1,(I$1=WAC_District)*('Blend Sheet'!$J$4=WAC_IIN),0))*'Blend Sheet'!$J58,0) + IFERROR(INDEX(WAC_Item_Cost,MATCH(1,(I$1=WAC_District)*('Blend Sheet'!$K$4=WAC_IIN),0))*'Blend Sheet'!$K58,0) + IFERROR(INDEX(WAC_Item_Cost,MATCH(1,(I$1=WAC_District)*('Blend Sheet'!$L$4=WAC_IIN),0))*'Blend Sheet'!$L58,0) + IFERROR(INDEX(WAC_Item_Cost,MATCH(1,(I$1=WAC_District)*('Blend Sheet'!$M$4=WAC_IIN),0))*'Blend Sheet'!$M58,0) + IFERROR(INDEX(WAC_Item_Cost,MATCH(1,(I$1=WAC_District)*('Blend Sheet'!$N$4=WAC_IIN),0))*'Blend Sheet'!$N58,0) + IFERROR(INDEX(WAC_Item_Cost,MATCH(1,(I$1=WAC_District)*('Blend Sheet'!$O$4=WAC_IIN),0))*'Blend Sheet'!$O58,0) + IFERROR(INDEX(WAC_Item_Cost,MATCH(1,(I$1=WAC_District)*('Blend Sheet'!$P$4=WAC_IIN),0))*'Blend Sheet'!$P58,0) + IFERROR(INDEX(WAC_Item_Cost,MATCH(1,(I$1=WAC_District)*('Blend Sheet'!$Q$4=WAC_IIN),0))*'Blend Sheet'!$Q58,0) + IFERROR(INDEX(WAC_Item_Cost,MATCH(1,(I$1=WAC_District)*('Blend Sheet'!$R$4=WAC_IIN),0))*'Blend Sheet'!$R58,0) + IFERROR(INDEX(WAC_Item_Cost,MATCH(1,(I$1=WAC_District)*('Blend Sheet'!$S$4=WAC_IIN),0))*'Blend Sheet'!$S58,0) + IFERROR(INDEX(WAC_Item_Cost,MATCH(1,(I$1=WAC_District)*('Blend Sheet'!$T$4=WAC_IIN),0))*'Blend Sheet'!$T58,0) + IFERROR(INDEX(WAC_Item_Cost,MATCH(1,(I$1=WAC_District)*('Blend Sheet'!$U$4=WAC_IIN),0))*'Blend Sheet'!$U58,0) + IFERROR(INDEX(WAC_Item_Cost,MATCH(1,(I$1=WAC_District)*('Blend Sheet'!$V$4=WAC_IIN),0))*'Blend Sheet'!$V58,0) + IFERROR(INDEX(WAC_Item_Cost,MATCH(1,(I$1=WAC_District)*('Blend Sheet'!$W$4=WAC_IIN),0))*'Blend Sheet'!$W58,0) + IFERROR(INDEX(WAC_Item_Cost,MATCH(1,(I$1=WAC_District)*('Blend Sheet'!$X$4=WAC_IIN),0))*'Blend Sheet'!$X58,0) + IFERROR(INDEX(WAC_Item_Cost,MATCH(1,(I$1=WAC_District)*('Blend Sheet'!$Y$4=WAC_IIN),0))*'Blend Sheet'!$Y58,0) + IFERROR(INDEX(WAC_Item_Cost,MATCH(1,(I$1=WAC_District)*('Blend Sheet'!$Z$4=WAC_IIN),0))*'Blend Sheet'!$Z58,0) + IFERROR(INDEX(WAC_Item_Cost,MATCH(1,(I$1=WAC_District)*('Blend Sheet'!$AA$4=WAC_IIN),0))*'Blend Sheet'!$AA58,0) + IFERROR(INDEX(WAC_Item_Cost,MATCH(1,(I$1=WAC_District)*('Blend Sheet'!$AB$4=WAC_IIN),0))*'Blend Sheet'!$AB58,0) + IFERROR(INDEX(WAC_Item_Cost,MATCH(1,(I$1=WAC_District)*('Blend Sheet'!$AC$4=WAC_IIN),0))*'Blend Sheet'!$AC58,0) + IFERROR(INDEX(WAC_Item_Cost,MATCH(1,(I$1=WAC_District)*('Blend Sheet'!$AD$4=WAC_IIN),0))*'Blend Sheet'!$AD58,0) + IFERROR(INDEX(WAC_Item_Cost,MATCH(1,(I$1=WAC_District)*('Blend Sheet'!$AE$4=WAC_IIN),0))*'Blend Sheet'!$AE58,0) + IFERROR(INDEX(WAC_Item_Cost,MATCH(1,(I$1=WAC_District)*('Blend Sheet'!$AF$4=WAC_IIN),0))*'Blend Sheet'!$AF58,0) + IFERROR(INDEX(WAC_Item_Cost,MATCH(1,(I$1=WAC_District)*('Blend Sheet'!$AG$4=WAC_IIN),0))*'Blend Sheet'!$AG58,0) + IFERROR(INDEX(WAC_Item_Cost,MATCH(1,(I$1=WAC_District)*('Blend Sheet'!$AH$4=WAC_IIN),0))*'Blend Sheet'!$AH58,0) + IFERROR(INDEX(WAC_Item_Cost,MATCH(1,(I$1=WAC_District)*('Blend Sheet'!$AI$4=WAC_IIN),0))*'Blend Sheet'!$AI58,0) + IFERROR(INDEX(WAC_Item_Cost,MATCH(1,(I$1=WAC_District)*('Blend Sheet'!$AJ$4=WAC_IIN),0))*'Blend Sheet'!$AJ58,0) + IFERROR(INDEX(WAC_Item_Cost,MATCH(1,(I$1=WAC_District)*('Blend Sheet'!$AK$4=WAC_IIN),0))*'Blend Sheet'!$AK58,0) + IFERROR(INDEX(WAC_Item_Cost,MATCH(1,(I$1=WAC_District)*('Blend Sheet'!$AL$4=WAC_IIN),0))*'Blend Sheet'!$AL58,0) + IFERROR(INDEX(WAC_Item_Cost,MATCH(1,(I$1=WAC_District)*('Blend Sheet'!$AM$4=WAC_IIN),0))*'Blend Sheet'!$AM58,0) + IFERROR(INDEX(WAC_Item_Cost,MATCH(1,(I$1=WAC_District)*('Blend Sheet'!$AN$4=WAC_IIN),0))*'Blend Sheet'!$AN58,0) + IFERROR(INDEX(WAC_Item_Cost,MATCH(1,(I$1=WAC_District)*('Blend Sheet'!$AO$4=WAC_IIN),0))*'Blend Sheet'!$AO58,0) + IFERROR(INDEX(WAC_Item_Cost,MATCH(1,(I$1=WAC_District)*('Blend Sheet'!$AP$4=WAC_IIN),0))*'Blend Sheet'!$AP58/1000,0)</f>
        <v>232.520014</v>
      </c>
      <c r="J55" s="245">
        <f t="array" ref="J55">IFERROR(INDEX(WAC_Item_Cost,MATCH(1,(J$1=WAC_District)*('Blend Sheet'!$C$4=WAC_IIN),0))*'Blend Sheet'!$C58/1000,0) + IFERROR(INDEX(WAC_Item_Cost,MATCH(1,(J$1=WAC_District)*('Blend Sheet'!$D$4=WAC_IIN),0))*'Blend Sheet'!$D58/1000,0) + IFERROR(INDEX(WAC_Item_Cost,MATCH(1,(J$1=WAC_District)*('Blend Sheet'!$E$4=WAC_IIN),0))*'Blend Sheet'!$E58/1000,0) + IFERROR(INDEX(WAC_Item_Cost,MATCH(1,(J$1=WAC_District)*('Blend Sheet'!$F$4=WAC_IIN),0))*'Blend Sheet'!$F58/1000,0)  + IFERROR(INDEX(WAC_Item_Cost,MATCH(1,(J$1=WAC_District)*('Blend Sheet'!$G$4=WAC_IIN),0))*'Blend Sheet'!$G58,0) + IFERROR(INDEX(WAC_Item_Cost,MATCH(1,(J$1=WAC_District)*('Blend Sheet'!$H$4=WAC_IIN),0))*'Blend Sheet'!$H58,0)  + IFERROR(INDEX(WAC_Item_Cost,MATCH(1,(J$1=WAC_District)*('Blend Sheet'!$I$4=WAC_IIN),0))*'Blend Sheet'!$I58,0) + IFERROR(INDEX(WAC_Item_Cost,MATCH(1,(J$1=WAC_District)*('Blend Sheet'!$J$4=WAC_IIN),0))*'Blend Sheet'!$J58,0) + IFERROR(INDEX(WAC_Item_Cost,MATCH(1,(J$1=WAC_District)*('Blend Sheet'!$K$4=WAC_IIN),0))*'Blend Sheet'!$K58,0) + IFERROR(INDEX(WAC_Item_Cost,MATCH(1,(J$1=WAC_District)*('Blend Sheet'!$L$4=WAC_IIN),0))*'Blend Sheet'!$L58,0) + IFERROR(INDEX(WAC_Item_Cost,MATCH(1,(J$1=WAC_District)*('Blend Sheet'!$M$4=WAC_IIN),0))*'Blend Sheet'!$M58,0) + IFERROR(INDEX(WAC_Item_Cost,MATCH(1,(J$1=WAC_District)*('Blend Sheet'!$N$4=WAC_IIN),0))*'Blend Sheet'!$N58,0) + IFERROR(INDEX(WAC_Item_Cost,MATCH(1,(J$1=WAC_District)*('Blend Sheet'!$O$4=WAC_IIN),0))*'Blend Sheet'!$O58,0) + IFERROR(INDEX(WAC_Item_Cost,MATCH(1,(J$1=WAC_District)*('Blend Sheet'!$P$4=WAC_IIN),0))*'Blend Sheet'!$P58,0) + IFERROR(INDEX(WAC_Item_Cost,MATCH(1,(J$1=WAC_District)*('Blend Sheet'!$Q$4=WAC_IIN),0))*'Blend Sheet'!$Q58,0) + IFERROR(INDEX(WAC_Item_Cost,MATCH(1,(J$1=WAC_District)*('Blend Sheet'!$R$4=WAC_IIN),0))*'Blend Sheet'!$R58,0) + IFERROR(INDEX(WAC_Item_Cost,MATCH(1,(J$1=WAC_District)*('Blend Sheet'!$S$4=WAC_IIN),0))*'Blend Sheet'!$S58,0) + IFERROR(INDEX(WAC_Item_Cost,MATCH(1,(J$1=WAC_District)*('Blend Sheet'!$T$4=WAC_IIN),0))*'Blend Sheet'!$T58,0) + IFERROR(INDEX(WAC_Item_Cost,MATCH(1,(J$1=WAC_District)*('Blend Sheet'!$U$4=WAC_IIN),0))*'Blend Sheet'!$U58,0) + IFERROR(INDEX(WAC_Item_Cost,MATCH(1,(J$1=WAC_District)*('Blend Sheet'!$V$4=WAC_IIN),0))*'Blend Sheet'!$V58,0) + IFERROR(INDEX(WAC_Item_Cost,MATCH(1,(J$1=WAC_District)*('Blend Sheet'!$W$4=WAC_IIN),0))*'Blend Sheet'!$W58,0) + IFERROR(INDEX(WAC_Item_Cost,MATCH(1,(J$1=WAC_District)*('Blend Sheet'!$X$4=WAC_IIN),0))*'Blend Sheet'!$X58,0) + IFERROR(INDEX(WAC_Item_Cost,MATCH(1,(J$1=WAC_District)*('Blend Sheet'!$Y$4=WAC_IIN),0))*'Blend Sheet'!$Y58,0) + IFERROR(INDEX(WAC_Item_Cost,MATCH(1,(J$1=WAC_District)*('Blend Sheet'!$Z$4=WAC_IIN),0))*'Blend Sheet'!$Z58,0) + IFERROR(INDEX(WAC_Item_Cost,MATCH(1,(J$1=WAC_District)*('Blend Sheet'!$AA$4=WAC_IIN),0))*'Blend Sheet'!$AA58,0) + IFERROR(INDEX(WAC_Item_Cost,MATCH(1,(J$1=WAC_District)*('Blend Sheet'!$AB$4=WAC_IIN),0))*'Blend Sheet'!$AB58,0) + IFERROR(INDEX(WAC_Item_Cost,MATCH(1,(J$1=WAC_District)*('Blend Sheet'!$AC$4=WAC_IIN),0))*'Blend Sheet'!$AC58,0) + IFERROR(INDEX(WAC_Item_Cost,MATCH(1,(J$1=WAC_District)*('Blend Sheet'!$AD$4=WAC_IIN),0))*'Blend Sheet'!$AD58,0) + IFERROR(INDEX(WAC_Item_Cost,MATCH(1,(J$1=WAC_District)*('Blend Sheet'!$AE$4=WAC_IIN),0))*'Blend Sheet'!$AE58,0) + IFERROR(INDEX(WAC_Item_Cost,MATCH(1,(J$1=WAC_District)*('Blend Sheet'!$AF$4=WAC_IIN),0))*'Blend Sheet'!$AF58,0) + IFERROR(INDEX(WAC_Item_Cost,MATCH(1,(J$1=WAC_District)*('Blend Sheet'!$AG$4=WAC_IIN),0))*'Blend Sheet'!$AG58,0) + IFERROR(INDEX(WAC_Item_Cost,MATCH(1,(J$1=WAC_District)*('Blend Sheet'!$AH$4=WAC_IIN),0))*'Blend Sheet'!$AH58,0) + IFERROR(INDEX(WAC_Item_Cost,MATCH(1,(J$1=WAC_District)*('Blend Sheet'!$AI$4=WAC_IIN),0))*'Blend Sheet'!$AI58,0) + IFERROR(INDEX(WAC_Item_Cost,MATCH(1,(J$1=WAC_District)*('Blend Sheet'!$AJ$4=WAC_IIN),0))*'Blend Sheet'!$AJ58,0) + IFERROR(INDEX(WAC_Item_Cost,MATCH(1,(J$1=WAC_District)*('Blend Sheet'!$AK$4=WAC_IIN),0))*'Blend Sheet'!$AK58,0) + IFERROR(INDEX(WAC_Item_Cost,MATCH(1,(J$1=WAC_District)*('Blend Sheet'!$AL$4=WAC_IIN),0))*'Blend Sheet'!$AL58,0) + IFERROR(INDEX(WAC_Item_Cost,MATCH(1,(J$1=WAC_District)*('Blend Sheet'!$AM$4=WAC_IIN),0))*'Blend Sheet'!$AM58,0) + IFERROR(INDEX(WAC_Item_Cost,MATCH(1,(J$1=WAC_District)*('Blend Sheet'!$AN$4=WAC_IIN),0))*'Blend Sheet'!$AN58,0) + IFERROR(INDEX(WAC_Item_Cost,MATCH(1,(J$1=WAC_District)*('Blend Sheet'!$AO$4=WAC_IIN),0))*'Blend Sheet'!$AO58,0) + IFERROR(INDEX(WAC_Item_Cost,MATCH(1,(J$1=WAC_District)*('Blend Sheet'!$AP$4=WAC_IIN),0))*'Blend Sheet'!$AP58/1000,0)</f>
        <v>225.13641899999999</v>
      </c>
      <c r="K55" s="245">
        <f t="array" ref="K55">IFERROR(INDEX(WAC_Item_Cost,MATCH(1,(K$1=WAC_District)*('Blend Sheet'!$C$4=WAC_IIN),0))*'Blend Sheet'!$C58/1000,0) + IFERROR(INDEX(WAC_Item_Cost,MATCH(1,(K$1=WAC_District)*('Blend Sheet'!$D$4=WAC_IIN),0))*'Blend Sheet'!$D58/1000,0) + IFERROR(INDEX(WAC_Item_Cost,MATCH(1,(K$1=WAC_District)*('Blend Sheet'!$E$4=WAC_IIN),0))*'Blend Sheet'!$E58/1000,0) + IFERROR(INDEX(WAC_Item_Cost,MATCH(1,(K$1=WAC_District)*('Blend Sheet'!$F$4=WAC_IIN),0))*'Blend Sheet'!$F58/1000,0)  + IFERROR(INDEX(WAC_Item_Cost,MATCH(1,(K$1=WAC_District)*('Blend Sheet'!$G$4=WAC_IIN),0))*'Blend Sheet'!$G58,0) + IFERROR(INDEX(WAC_Item_Cost,MATCH(1,(K$1=WAC_District)*('Blend Sheet'!$H$4=WAC_IIN),0))*'Blend Sheet'!$H58,0)  + IFERROR(INDEX(WAC_Item_Cost,MATCH(1,(K$1=WAC_District)*('Blend Sheet'!$I$4=WAC_IIN),0))*'Blend Sheet'!$I58,0) + IFERROR(INDEX(WAC_Item_Cost,MATCH(1,(K$1=WAC_District)*('Blend Sheet'!$J$4=WAC_IIN),0))*'Blend Sheet'!$J58,0) + IFERROR(INDEX(WAC_Item_Cost,MATCH(1,(K$1=WAC_District)*('Blend Sheet'!$K$4=WAC_IIN),0))*'Blend Sheet'!$K58,0) + IFERROR(INDEX(WAC_Item_Cost,MATCH(1,(K$1=WAC_District)*('Blend Sheet'!$L$4=WAC_IIN),0))*'Blend Sheet'!$L58,0) + IFERROR(INDEX(WAC_Item_Cost,MATCH(1,(K$1=WAC_District)*('Blend Sheet'!$M$4=WAC_IIN),0))*'Blend Sheet'!$M58,0) + IFERROR(INDEX(WAC_Item_Cost,MATCH(1,(K$1=WAC_District)*('Blend Sheet'!$N$4=WAC_IIN),0))*'Blend Sheet'!$N58,0) + IFERROR(INDEX(WAC_Item_Cost,MATCH(1,(K$1=WAC_District)*('Blend Sheet'!$O$4=WAC_IIN),0))*'Blend Sheet'!$O58,0) + IFERROR(INDEX(WAC_Item_Cost,MATCH(1,(K$1=WAC_District)*('Blend Sheet'!$P$4=WAC_IIN),0))*'Blend Sheet'!$P58,0) + IFERROR(INDEX(WAC_Item_Cost,MATCH(1,(K$1=WAC_District)*('Blend Sheet'!$Q$4=WAC_IIN),0))*'Blend Sheet'!$Q58,0) + IFERROR(INDEX(WAC_Item_Cost,MATCH(1,(K$1=WAC_District)*('Blend Sheet'!$R$4=WAC_IIN),0))*'Blend Sheet'!$R58,0) + IFERROR(INDEX(WAC_Item_Cost,MATCH(1,(K$1=WAC_District)*('Blend Sheet'!$S$4=WAC_IIN),0))*'Blend Sheet'!$S58,0) + IFERROR(INDEX(WAC_Item_Cost,MATCH(1,(K$1=WAC_District)*('Blend Sheet'!$T$4=WAC_IIN),0))*'Blend Sheet'!$T58,0) + IFERROR(INDEX(WAC_Item_Cost,MATCH(1,(K$1=WAC_District)*('Blend Sheet'!$U$4=WAC_IIN),0))*'Blend Sheet'!$U58,0) + IFERROR(INDEX(WAC_Item_Cost,MATCH(1,(K$1=WAC_District)*('Blend Sheet'!$V$4=WAC_IIN),0))*'Blend Sheet'!$V58,0) + IFERROR(INDEX(WAC_Item_Cost,MATCH(1,(K$1=WAC_District)*('Blend Sheet'!$W$4=WAC_IIN),0))*'Blend Sheet'!$W58,0) + IFERROR(INDEX(WAC_Item_Cost,MATCH(1,(K$1=WAC_District)*('Blend Sheet'!$X$4=WAC_IIN),0))*'Blend Sheet'!$X58,0) + IFERROR(INDEX(WAC_Item_Cost,MATCH(1,(K$1=WAC_District)*('Blend Sheet'!$Y$4=WAC_IIN),0))*'Blend Sheet'!$Y58,0) + IFERROR(INDEX(WAC_Item_Cost,MATCH(1,(K$1=WAC_District)*('Blend Sheet'!$Z$4=WAC_IIN),0))*'Blend Sheet'!$Z58,0) + IFERROR(INDEX(WAC_Item_Cost,MATCH(1,(K$1=WAC_District)*('Blend Sheet'!$AA$4=WAC_IIN),0))*'Blend Sheet'!$AA58,0) + IFERROR(INDEX(WAC_Item_Cost,MATCH(1,(K$1=WAC_District)*('Blend Sheet'!$AB$4=WAC_IIN),0))*'Blend Sheet'!$AB58,0) + IFERROR(INDEX(WAC_Item_Cost,MATCH(1,(K$1=WAC_District)*('Blend Sheet'!$AC$4=WAC_IIN),0))*'Blend Sheet'!$AC58,0) + IFERROR(INDEX(WAC_Item_Cost,MATCH(1,(K$1=WAC_District)*('Blend Sheet'!$AD$4=WAC_IIN),0))*'Blend Sheet'!$AD58,0) + IFERROR(INDEX(WAC_Item_Cost,MATCH(1,(K$1=WAC_District)*('Blend Sheet'!$AE$4=WAC_IIN),0))*'Blend Sheet'!$AE58,0) + IFERROR(INDEX(WAC_Item_Cost,MATCH(1,(K$1=WAC_District)*('Blend Sheet'!$AF$4=WAC_IIN),0))*'Blend Sheet'!$AF58,0) + IFERROR(INDEX(WAC_Item_Cost,MATCH(1,(K$1=WAC_District)*('Blend Sheet'!$AG$4=WAC_IIN),0))*'Blend Sheet'!$AG58,0) + IFERROR(INDEX(WAC_Item_Cost,MATCH(1,(K$1=WAC_District)*('Blend Sheet'!$AH$4=WAC_IIN),0))*'Blend Sheet'!$AH58,0) + IFERROR(INDEX(WAC_Item_Cost,MATCH(1,(K$1=WAC_District)*('Blend Sheet'!$AI$4=WAC_IIN),0))*'Blend Sheet'!$AI58,0) + IFERROR(INDEX(WAC_Item_Cost,MATCH(1,(K$1=WAC_District)*('Blend Sheet'!$AJ$4=WAC_IIN),0))*'Blend Sheet'!$AJ58,0) + IFERROR(INDEX(WAC_Item_Cost,MATCH(1,(K$1=WAC_District)*('Blend Sheet'!$AK$4=WAC_IIN),0))*'Blend Sheet'!$AK58,0) + IFERROR(INDEX(WAC_Item_Cost,MATCH(1,(K$1=WAC_District)*('Blend Sheet'!$AL$4=WAC_IIN),0))*'Blend Sheet'!$AL58,0) + IFERROR(INDEX(WAC_Item_Cost,MATCH(1,(K$1=WAC_District)*('Blend Sheet'!$AM$4=WAC_IIN),0))*'Blend Sheet'!$AM58,0) + IFERROR(INDEX(WAC_Item_Cost,MATCH(1,(K$1=WAC_District)*('Blend Sheet'!$AN$4=WAC_IIN),0))*'Blend Sheet'!$AN58,0) + IFERROR(INDEX(WAC_Item_Cost,MATCH(1,(K$1=WAC_District)*('Blend Sheet'!$AO$4=WAC_IIN),0))*'Blend Sheet'!$AO58,0) + IFERROR(INDEX(WAC_Item_Cost,MATCH(1,(K$1=WAC_District)*('Blend Sheet'!$AP$4=WAC_IIN),0))*'Blend Sheet'!$AP58/1000,0)</f>
        <v>214.567263</v>
      </c>
      <c r="L55" s="245">
        <f t="array" ref="L55">IFERROR(INDEX(WAC_Item_Cost,MATCH(1,(L$1=WAC_District)*('Blend Sheet'!$C$4=WAC_IIN),0))*'Blend Sheet'!$C58/1000,0) + IFERROR(INDEX(WAC_Item_Cost,MATCH(1,(L$1=WAC_District)*('Blend Sheet'!$D$4=WAC_IIN),0))*'Blend Sheet'!$D58/1000,0) + IFERROR(INDEX(WAC_Item_Cost,MATCH(1,(L$1=WAC_District)*('Blend Sheet'!$E$4=WAC_IIN),0))*'Blend Sheet'!$E58/1000,0) + IFERROR(INDEX(WAC_Item_Cost,MATCH(1,(L$1=WAC_District)*('Blend Sheet'!$F$4=WAC_IIN),0))*'Blend Sheet'!$F58/1000,0)  + IFERROR(INDEX(WAC_Item_Cost,MATCH(1,(L$1=WAC_District)*('Blend Sheet'!$G$4=WAC_IIN),0))*'Blend Sheet'!$G58,0) + IFERROR(INDEX(WAC_Item_Cost,MATCH(1,(L$1=WAC_District)*('Blend Sheet'!$H$4=WAC_IIN),0))*'Blend Sheet'!$H58,0)  + IFERROR(INDEX(WAC_Item_Cost,MATCH(1,(L$1=WAC_District)*('Blend Sheet'!$I$4=WAC_IIN),0))*'Blend Sheet'!$I58,0) + IFERROR(INDEX(WAC_Item_Cost,MATCH(1,(L$1=WAC_District)*('Blend Sheet'!$J$4=WAC_IIN),0))*'Blend Sheet'!$J58,0) + IFERROR(INDEX(WAC_Item_Cost,MATCH(1,(L$1=WAC_District)*('Blend Sheet'!$K$4=WAC_IIN),0))*'Blend Sheet'!$K58,0) + IFERROR(INDEX(WAC_Item_Cost,MATCH(1,(L$1=WAC_District)*('Blend Sheet'!$L$4=WAC_IIN),0))*'Blend Sheet'!$L58,0) + IFERROR(INDEX(WAC_Item_Cost,MATCH(1,(L$1=WAC_District)*('Blend Sheet'!$M$4=WAC_IIN),0))*'Blend Sheet'!$M58,0) + IFERROR(INDEX(WAC_Item_Cost,MATCH(1,(L$1=WAC_District)*('Blend Sheet'!$N$4=WAC_IIN),0))*'Blend Sheet'!$N58,0) + IFERROR(INDEX(WAC_Item_Cost,MATCH(1,(L$1=WAC_District)*('Blend Sheet'!$O$4=WAC_IIN),0))*'Blend Sheet'!$O58,0) + IFERROR(INDEX(WAC_Item_Cost,MATCH(1,(L$1=WAC_District)*('Blend Sheet'!$P$4=WAC_IIN),0))*'Blend Sheet'!$P58,0) + IFERROR(INDEX(WAC_Item_Cost,MATCH(1,(L$1=WAC_District)*('Blend Sheet'!$Q$4=WAC_IIN),0))*'Blend Sheet'!$Q58,0) + IFERROR(INDEX(WAC_Item_Cost,MATCH(1,(L$1=WAC_District)*('Blend Sheet'!$R$4=WAC_IIN),0))*'Blend Sheet'!$R58,0) + IFERROR(INDEX(WAC_Item_Cost,MATCH(1,(L$1=WAC_District)*('Blend Sheet'!$S$4=WAC_IIN),0))*'Blend Sheet'!$S58,0) + IFERROR(INDEX(WAC_Item_Cost,MATCH(1,(L$1=WAC_District)*('Blend Sheet'!$T$4=WAC_IIN),0))*'Blend Sheet'!$T58,0) + IFERROR(INDEX(WAC_Item_Cost,MATCH(1,(L$1=WAC_District)*('Blend Sheet'!$U$4=WAC_IIN),0))*'Blend Sheet'!$U58,0) + IFERROR(INDEX(WAC_Item_Cost,MATCH(1,(L$1=WAC_District)*('Blend Sheet'!$V$4=WAC_IIN),0))*'Blend Sheet'!$V58,0) + IFERROR(INDEX(WAC_Item_Cost,MATCH(1,(L$1=WAC_District)*('Blend Sheet'!$W$4=WAC_IIN),0))*'Blend Sheet'!$W58,0) + IFERROR(INDEX(WAC_Item_Cost,MATCH(1,(L$1=WAC_District)*('Blend Sheet'!$X$4=WAC_IIN),0))*'Blend Sheet'!$X58,0) + IFERROR(INDEX(WAC_Item_Cost,MATCH(1,(L$1=WAC_District)*('Blend Sheet'!$Y$4=WAC_IIN),0))*'Blend Sheet'!$Y58,0) + IFERROR(INDEX(WAC_Item_Cost,MATCH(1,(L$1=WAC_District)*('Blend Sheet'!$Z$4=WAC_IIN),0))*'Blend Sheet'!$Z58,0) + IFERROR(INDEX(WAC_Item_Cost,MATCH(1,(L$1=WAC_District)*('Blend Sheet'!$AA$4=WAC_IIN),0))*'Blend Sheet'!$AA58,0) + IFERROR(INDEX(WAC_Item_Cost,MATCH(1,(L$1=WAC_District)*('Blend Sheet'!$AB$4=WAC_IIN),0))*'Blend Sheet'!$AB58,0) + IFERROR(INDEX(WAC_Item_Cost,MATCH(1,(L$1=WAC_District)*('Blend Sheet'!$AC$4=WAC_IIN),0))*'Blend Sheet'!$AC58,0) + IFERROR(INDEX(WAC_Item_Cost,MATCH(1,(L$1=WAC_District)*('Blend Sheet'!$AD$4=WAC_IIN),0))*'Blend Sheet'!$AD58,0) + IFERROR(INDEX(WAC_Item_Cost,MATCH(1,(L$1=WAC_District)*('Blend Sheet'!$AE$4=WAC_IIN),0))*'Blend Sheet'!$AE58,0) + IFERROR(INDEX(WAC_Item_Cost,MATCH(1,(L$1=WAC_District)*('Blend Sheet'!$AF$4=WAC_IIN),0))*'Blend Sheet'!$AF58,0) + IFERROR(INDEX(WAC_Item_Cost,MATCH(1,(L$1=WAC_District)*('Blend Sheet'!$AG$4=WAC_IIN),0))*'Blend Sheet'!$AG58,0) + IFERROR(INDEX(WAC_Item_Cost,MATCH(1,(L$1=WAC_District)*('Blend Sheet'!$AH$4=WAC_IIN),0))*'Blend Sheet'!$AH58,0) + IFERROR(INDEX(WAC_Item_Cost,MATCH(1,(L$1=WAC_District)*('Blend Sheet'!$AI$4=WAC_IIN),0))*'Blend Sheet'!$AI58,0) + IFERROR(INDEX(WAC_Item_Cost,MATCH(1,(L$1=WAC_District)*('Blend Sheet'!$AJ$4=WAC_IIN),0))*'Blend Sheet'!$AJ58,0) + IFERROR(INDEX(WAC_Item_Cost,MATCH(1,(L$1=WAC_District)*('Blend Sheet'!$AK$4=WAC_IIN),0))*'Blend Sheet'!$AK58,0) + IFERROR(INDEX(WAC_Item_Cost,MATCH(1,(L$1=WAC_District)*('Blend Sheet'!$AL$4=WAC_IIN),0))*'Blend Sheet'!$AL58,0) + IFERROR(INDEX(WAC_Item_Cost,MATCH(1,(L$1=WAC_District)*('Blend Sheet'!$AM$4=WAC_IIN),0))*'Blend Sheet'!$AM58,0) + IFERROR(INDEX(WAC_Item_Cost,MATCH(1,(L$1=WAC_District)*('Blend Sheet'!$AN$4=WAC_IIN),0))*'Blend Sheet'!$AN58,0) + IFERROR(INDEX(WAC_Item_Cost,MATCH(1,(L$1=WAC_District)*('Blend Sheet'!$AO$4=WAC_IIN),0))*'Blend Sheet'!$AO58,0) + IFERROR(INDEX(WAC_Item_Cost,MATCH(1,(L$1=WAC_District)*('Blend Sheet'!$AP$4=WAC_IIN),0))*'Blend Sheet'!$AP58/1000,0)</f>
        <v>237.04587100000001</v>
      </c>
    </row>
    <row r="56" spans="1:12" x14ac:dyDescent="0.25">
      <c r="A56" t="str">
        <f>'Blend Sheet'!A59</f>
        <v>PRODUCTIONmix 1500 PRO NOT SUPPORTED</v>
      </c>
      <c r="B56" s="245">
        <f t="array" ref="B56">IFERROR(INDEX(WAC_Item_Cost,MATCH(1,(B$1=WAC_District)*('Blend Sheet'!$C$4=WAC_IIN),0))*'Blend Sheet'!$C59/1000,0) + IFERROR(INDEX(WAC_Item_Cost,MATCH(1,(B$1=WAC_District)*('Blend Sheet'!$D$4=WAC_IIN),0))*'Blend Sheet'!$D59/1000,0) + IFERROR(INDEX(WAC_Item_Cost,MATCH(1,(B$1=WAC_District)*('Blend Sheet'!$E$4=WAC_IIN),0))*'Blend Sheet'!$E59/1000,0) + IFERROR(INDEX(WAC_Item_Cost,MATCH(1,(B$1=WAC_District)*('Blend Sheet'!$F$4=WAC_IIN),0))*'Blend Sheet'!$F59/1000,0)  + IFERROR(INDEX(WAC_Item_Cost,MATCH(1,(B$1=WAC_District)*('Blend Sheet'!$G$4=WAC_IIN),0))*'Blend Sheet'!$G59,0) + IFERROR(INDEX(WAC_Item_Cost,MATCH(1,(B$1=WAC_District)*('Blend Sheet'!$H$4=WAC_IIN),0))*'Blend Sheet'!$H59,0)  + IFERROR(INDEX(WAC_Item_Cost,MATCH(1,(B$1=WAC_District)*('Blend Sheet'!$I$4=WAC_IIN),0))*'Blend Sheet'!$I59,0) + IFERROR(INDEX(WAC_Item_Cost,MATCH(1,(B$1=WAC_District)*('Blend Sheet'!$J$4=WAC_IIN),0))*'Blend Sheet'!$J59,0) + IFERROR(INDEX(WAC_Item_Cost,MATCH(1,(B$1=WAC_District)*('Blend Sheet'!$K$4=WAC_IIN),0))*'Blend Sheet'!$K59,0) + IFERROR(INDEX(WAC_Item_Cost,MATCH(1,(B$1=WAC_District)*('Blend Sheet'!$L$4=WAC_IIN),0))*'Blend Sheet'!$L59,0) + IFERROR(INDEX(WAC_Item_Cost,MATCH(1,(B$1=WAC_District)*('Blend Sheet'!$M$4=WAC_IIN),0))*'Blend Sheet'!$M59,0) + IFERROR(INDEX(WAC_Item_Cost,MATCH(1,(B$1=WAC_District)*('Blend Sheet'!$N$4=WAC_IIN),0))*'Blend Sheet'!$N59,0) + IFERROR(INDEX(WAC_Item_Cost,MATCH(1,(B$1=WAC_District)*('Blend Sheet'!$O$4=WAC_IIN),0))*'Blend Sheet'!$O59,0) + IFERROR(INDEX(WAC_Item_Cost,MATCH(1,(B$1=WAC_District)*('Blend Sheet'!$P$4=WAC_IIN),0))*'Blend Sheet'!$P59,0) + IFERROR(INDEX(WAC_Item_Cost,MATCH(1,(B$1=WAC_District)*('Blend Sheet'!$Q$4=WAC_IIN),0))*'Blend Sheet'!$Q59,0) + IFERROR(INDEX(WAC_Item_Cost,MATCH(1,(B$1=WAC_District)*('Blend Sheet'!$R$4=WAC_IIN),0))*'Blend Sheet'!$R59,0) + IFERROR(INDEX(WAC_Item_Cost,MATCH(1,(B$1=WAC_District)*('Blend Sheet'!$S$4=WAC_IIN),0))*'Blend Sheet'!$S59,0) + IFERROR(INDEX(WAC_Item_Cost,MATCH(1,(B$1=WAC_District)*('Blend Sheet'!$T$4=WAC_IIN),0))*'Blend Sheet'!$T59,0) + IFERROR(INDEX(WAC_Item_Cost,MATCH(1,(B$1=WAC_District)*('Blend Sheet'!$U$4=WAC_IIN),0))*'Blend Sheet'!$U59,0) + IFERROR(INDEX(WAC_Item_Cost,MATCH(1,(B$1=WAC_District)*('Blend Sheet'!$V$4=WAC_IIN),0))*'Blend Sheet'!$V59,0) + IFERROR(INDEX(WAC_Item_Cost,MATCH(1,(B$1=WAC_District)*('Blend Sheet'!$W$4=WAC_IIN),0))*'Blend Sheet'!$W59,0) + IFERROR(INDEX(WAC_Item_Cost,MATCH(1,(B$1=WAC_District)*('Blend Sheet'!$X$4=WAC_IIN),0))*'Blend Sheet'!$X59,0) + IFERROR(INDEX(WAC_Item_Cost,MATCH(1,(B$1=WAC_District)*('Blend Sheet'!$Y$4=WAC_IIN),0))*'Blend Sheet'!$Y59,0) + IFERROR(INDEX(WAC_Item_Cost,MATCH(1,(B$1=WAC_District)*('Blend Sheet'!$Z$4=WAC_IIN),0))*'Blend Sheet'!$Z59,0) + IFERROR(INDEX(WAC_Item_Cost,MATCH(1,(B$1=WAC_District)*('Blend Sheet'!$AA$4=WAC_IIN),0))*'Blend Sheet'!$AA59,0) + IFERROR(INDEX(WAC_Item_Cost,MATCH(1,(B$1=WAC_District)*('Blend Sheet'!$AB$4=WAC_IIN),0))*'Blend Sheet'!$AB59,0) + IFERROR(INDEX(WAC_Item_Cost,MATCH(1,(B$1=WAC_District)*('Blend Sheet'!$AC$4=WAC_IIN),0))*'Blend Sheet'!$AC59,0) + IFERROR(INDEX(WAC_Item_Cost,MATCH(1,(B$1=WAC_District)*('Blend Sheet'!$AD$4=WAC_IIN),0))*'Blend Sheet'!$AD59,0) + IFERROR(INDEX(WAC_Item_Cost,MATCH(1,(B$1=WAC_District)*('Blend Sheet'!$AE$4=WAC_IIN),0))*'Blend Sheet'!$AE59,0) + IFERROR(INDEX(WAC_Item_Cost,MATCH(1,(B$1=WAC_District)*('Blend Sheet'!$AF$4=WAC_IIN),0))*'Blend Sheet'!$AF59,0) + IFERROR(INDEX(WAC_Item_Cost,MATCH(1,(B$1=WAC_District)*('Blend Sheet'!$AG$4=WAC_IIN),0))*'Blend Sheet'!$AG59,0) + IFERROR(INDEX(WAC_Item_Cost,MATCH(1,(B$1=WAC_District)*('Blend Sheet'!$AH$4=WAC_IIN),0))*'Blend Sheet'!$AH59,0) + IFERROR(INDEX(WAC_Item_Cost,MATCH(1,(B$1=WAC_District)*('Blend Sheet'!$AI$4=WAC_IIN),0))*'Blend Sheet'!$AI59,0) + IFERROR(INDEX(WAC_Item_Cost,MATCH(1,(B$1=WAC_District)*('Blend Sheet'!$AJ$4=WAC_IIN),0))*'Blend Sheet'!$AJ59,0) + IFERROR(INDEX(WAC_Item_Cost,MATCH(1,(B$1=WAC_District)*('Blend Sheet'!$AK$4=WAC_IIN),0))*'Blend Sheet'!$AK59,0) + IFERROR(INDEX(WAC_Item_Cost,MATCH(1,(B$1=WAC_District)*('Blend Sheet'!$AL$4=WAC_IIN),0))*'Blend Sheet'!$AL59,0) + IFERROR(INDEX(WAC_Item_Cost,MATCH(1,(B$1=WAC_District)*('Blend Sheet'!$AM$4=WAC_IIN),0))*'Blend Sheet'!$AM59,0) + IFERROR(INDEX(WAC_Item_Cost,MATCH(1,(B$1=WAC_District)*('Blend Sheet'!$AN$4=WAC_IIN),0))*'Blend Sheet'!$AN59,0) + IFERROR(INDEX(WAC_Item_Cost,MATCH(1,(B$1=WAC_District)*('Blend Sheet'!$AO$4=WAC_IIN),0))*'Blend Sheet'!$AO59,0) + IFERROR(INDEX(WAC_Item_Cost,MATCH(1,(B$1=WAC_District)*('Blend Sheet'!$AP$4=WAC_IIN),0))*'Blend Sheet'!$AP59/1000,0)</f>
        <v>192.20389830449997</v>
      </c>
      <c r="C56" s="245">
        <f t="array" ref="C56">IFERROR(INDEX(WAC_Item_Cost,MATCH(1,(C$1=WAC_District)*('Blend Sheet'!$C$4=WAC_IIN),0))*'Blend Sheet'!$C59/1000,0) + IFERROR(INDEX(WAC_Item_Cost,MATCH(1,(C$1=WAC_District)*('Blend Sheet'!$D$4=WAC_IIN),0))*'Blend Sheet'!$D59/1000,0) + IFERROR(INDEX(WAC_Item_Cost,MATCH(1,(C$1=WAC_District)*('Blend Sheet'!$E$4=WAC_IIN),0))*'Blend Sheet'!$E59/1000,0) + IFERROR(INDEX(WAC_Item_Cost,MATCH(1,(C$1=WAC_District)*('Blend Sheet'!$F$4=WAC_IIN),0))*'Blend Sheet'!$F59/1000,0)  + IFERROR(INDEX(WAC_Item_Cost,MATCH(1,(C$1=WAC_District)*('Blend Sheet'!$G$4=WAC_IIN),0))*'Blend Sheet'!$G59,0) + IFERROR(INDEX(WAC_Item_Cost,MATCH(1,(C$1=WAC_District)*('Blend Sheet'!$H$4=WAC_IIN),0))*'Blend Sheet'!$H59,0)  + IFERROR(INDEX(WAC_Item_Cost,MATCH(1,(C$1=WAC_District)*('Blend Sheet'!$I$4=WAC_IIN),0))*'Blend Sheet'!$I59,0) + IFERROR(INDEX(WAC_Item_Cost,MATCH(1,(C$1=WAC_District)*('Blend Sheet'!$J$4=WAC_IIN),0))*'Blend Sheet'!$J59,0) + IFERROR(INDEX(WAC_Item_Cost,MATCH(1,(C$1=WAC_District)*('Blend Sheet'!$K$4=WAC_IIN),0))*'Blend Sheet'!$K59,0) + IFERROR(INDEX(WAC_Item_Cost,MATCH(1,(C$1=WAC_District)*('Blend Sheet'!$L$4=WAC_IIN),0))*'Blend Sheet'!$L59,0) + IFERROR(INDEX(WAC_Item_Cost,MATCH(1,(C$1=WAC_District)*('Blend Sheet'!$M$4=WAC_IIN),0))*'Blend Sheet'!$M59,0) + IFERROR(INDEX(WAC_Item_Cost,MATCH(1,(C$1=WAC_District)*('Blend Sheet'!$N$4=WAC_IIN),0))*'Blend Sheet'!$N59,0) + IFERROR(INDEX(WAC_Item_Cost,MATCH(1,(C$1=WAC_District)*('Blend Sheet'!$O$4=WAC_IIN),0))*'Blend Sheet'!$O59,0) + IFERROR(INDEX(WAC_Item_Cost,MATCH(1,(C$1=WAC_District)*('Blend Sheet'!$P$4=WAC_IIN),0))*'Blend Sheet'!$P59,0) + IFERROR(INDEX(WAC_Item_Cost,MATCH(1,(C$1=WAC_District)*('Blend Sheet'!$Q$4=WAC_IIN),0))*'Blend Sheet'!$Q59,0) + IFERROR(INDEX(WAC_Item_Cost,MATCH(1,(C$1=WAC_District)*('Blend Sheet'!$R$4=WAC_IIN),0))*'Blend Sheet'!$R59,0) + IFERROR(INDEX(WAC_Item_Cost,MATCH(1,(C$1=WAC_District)*('Blend Sheet'!$S$4=WAC_IIN),0))*'Blend Sheet'!$S59,0) + IFERROR(INDEX(WAC_Item_Cost,MATCH(1,(C$1=WAC_District)*('Blend Sheet'!$T$4=WAC_IIN),0))*'Blend Sheet'!$T59,0) + IFERROR(INDEX(WAC_Item_Cost,MATCH(1,(C$1=WAC_District)*('Blend Sheet'!$U$4=WAC_IIN),0))*'Blend Sheet'!$U59,0) + IFERROR(INDEX(WAC_Item_Cost,MATCH(1,(C$1=WAC_District)*('Blend Sheet'!$V$4=WAC_IIN),0))*'Blend Sheet'!$V59,0) + IFERROR(INDEX(WAC_Item_Cost,MATCH(1,(C$1=WAC_District)*('Blend Sheet'!$W$4=WAC_IIN),0))*'Blend Sheet'!$W59,0) + IFERROR(INDEX(WAC_Item_Cost,MATCH(1,(C$1=WAC_District)*('Blend Sheet'!$X$4=WAC_IIN),0))*'Blend Sheet'!$X59,0) + IFERROR(INDEX(WAC_Item_Cost,MATCH(1,(C$1=WAC_District)*('Blend Sheet'!$Y$4=WAC_IIN),0))*'Blend Sheet'!$Y59,0) + IFERROR(INDEX(WAC_Item_Cost,MATCH(1,(C$1=WAC_District)*('Blend Sheet'!$Z$4=WAC_IIN),0))*'Blend Sheet'!$Z59,0) + IFERROR(INDEX(WAC_Item_Cost,MATCH(1,(C$1=WAC_District)*('Blend Sheet'!$AA$4=WAC_IIN),0))*'Blend Sheet'!$AA59,0) + IFERROR(INDEX(WAC_Item_Cost,MATCH(1,(C$1=WAC_District)*('Blend Sheet'!$AB$4=WAC_IIN),0))*'Blend Sheet'!$AB59,0) + IFERROR(INDEX(WAC_Item_Cost,MATCH(1,(C$1=WAC_District)*('Blend Sheet'!$AC$4=WAC_IIN),0))*'Blend Sheet'!$AC59,0) + IFERROR(INDEX(WAC_Item_Cost,MATCH(1,(C$1=WAC_District)*('Blend Sheet'!$AD$4=WAC_IIN),0))*'Blend Sheet'!$AD59,0) + IFERROR(INDEX(WAC_Item_Cost,MATCH(1,(C$1=WAC_District)*('Blend Sheet'!$AE$4=WAC_IIN),0))*'Blend Sheet'!$AE59,0) + IFERROR(INDEX(WAC_Item_Cost,MATCH(1,(C$1=WAC_District)*('Blend Sheet'!$AF$4=WAC_IIN),0))*'Blend Sheet'!$AF59,0) + IFERROR(INDEX(WAC_Item_Cost,MATCH(1,(C$1=WAC_District)*('Blend Sheet'!$AG$4=WAC_IIN),0))*'Blend Sheet'!$AG59,0) + IFERROR(INDEX(WAC_Item_Cost,MATCH(1,(C$1=WAC_District)*('Blend Sheet'!$AH$4=WAC_IIN),0))*'Blend Sheet'!$AH59,0) + IFERROR(INDEX(WAC_Item_Cost,MATCH(1,(C$1=WAC_District)*('Blend Sheet'!$AI$4=WAC_IIN),0))*'Blend Sheet'!$AI59,0) + IFERROR(INDEX(WAC_Item_Cost,MATCH(1,(C$1=WAC_District)*('Blend Sheet'!$AJ$4=WAC_IIN),0))*'Blend Sheet'!$AJ59,0) + IFERROR(INDEX(WAC_Item_Cost,MATCH(1,(C$1=WAC_District)*('Blend Sheet'!$AK$4=WAC_IIN),0))*'Blend Sheet'!$AK59,0) + IFERROR(INDEX(WAC_Item_Cost,MATCH(1,(C$1=WAC_District)*('Blend Sheet'!$AL$4=WAC_IIN),0))*'Blend Sheet'!$AL59,0) + IFERROR(INDEX(WAC_Item_Cost,MATCH(1,(C$1=WAC_District)*('Blend Sheet'!$AM$4=WAC_IIN),0))*'Blend Sheet'!$AM59,0) + IFERROR(INDEX(WAC_Item_Cost,MATCH(1,(C$1=WAC_District)*('Blend Sheet'!$AN$4=WAC_IIN),0))*'Blend Sheet'!$AN59,0) + IFERROR(INDEX(WAC_Item_Cost,MATCH(1,(C$1=WAC_District)*('Blend Sheet'!$AO$4=WAC_IIN),0))*'Blend Sheet'!$AO59,0) + IFERROR(INDEX(WAC_Item_Cost,MATCH(1,(C$1=WAC_District)*('Blend Sheet'!$AP$4=WAC_IIN),0))*'Blend Sheet'!$AP59/1000,0)</f>
        <v>228.12499826100003</v>
      </c>
      <c r="D56" s="245">
        <f t="array" ref="D56">IFERROR(INDEX(WAC_Item_Cost,MATCH(1,(D$1=WAC_District)*('Blend Sheet'!$C$4=WAC_IIN),0))*'Blend Sheet'!$C59/1000,0) + IFERROR(INDEX(WAC_Item_Cost,MATCH(1,(D$1=WAC_District)*('Blend Sheet'!$D$4=WAC_IIN),0))*'Blend Sheet'!$D59/1000,0) + IFERROR(INDEX(WAC_Item_Cost,MATCH(1,(D$1=WAC_District)*('Blend Sheet'!$E$4=WAC_IIN),0))*'Blend Sheet'!$E59/1000,0) + IFERROR(INDEX(WAC_Item_Cost,MATCH(1,(D$1=WAC_District)*('Blend Sheet'!$F$4=WAC_IIN),0))*'Blend Sheet'!$F59/1000,0)  + IFERROR(INDEX(WAC_Item_Cost,MATCH(1,(D$1=WAC_District)*('Blend Sheet'!$G$4=WAC_IIN),0))*'Blend Sheet'!$G59,0) + IFERROR(INDEX(WAC_Item_Cost,MATCH(1,(D$1=WAC_District)*('Blend Sheet'!$H$4=WAC_IIN),0))*'Blend Sheet'!$H59,0)  + IFERROR(INDEX(WAC_Item_Cost,MATCH(1,(D$1=WAC_District)*('Blend Sheet'!$I$4=WAC_IIN),0))*'Blend Sheet'!$I59,0) + IFERROR(INDEX(WAC_Item_Cost,MATCH(1,(D$1=WAC_District)*('Blend Sheet'!$J$4=WAC_IIN),0))*'Blend Sheet'!$J59,0) + IFERROR(INDEX(WAC_Item_Cost,MATCH(1,(D$1=WAC_District)*('Blend Sheet'!$K$4=WAC_IIN),0))*'Blend Sheet'!$K59,0) + IFERROR(INDEX(WAC_Item_Cost,MATCH(1,(D$1=WAC_District)*('Blend Sheet'!$L$4=WAC_IIN),0))*'Blend Sheet'!$L59,0) + IFERROR(INDEX(WAC_Item_Cost,MATCH(1,(D$1=WAC_District)*('Blend Sheet'!$M$4=WAC_IIN),0))*'Blend Sheet'!$M59,0) + IFERROR(INDEX(WAC_Item_Cost,MATCH(1,(D$1=WAC_District)*('Blend Sheet'!$N$4=WAC_IIN),0))*'Blend Sheet'!$N59,0) + IFERROR(INDEX(WAC_Item_Cost,MATCH(1,(D$1=WAC_District)*('Blend Sheet'!$O$4=WAC_IIN),0))*'Blend Sheet'!$O59,0) + IFERROR(INDEX(WAC_Item_Cost,MATCH(1,(D$1=WAC_District)*('Blend Sheet'!$P$4=WAC_IIN),0))*'Blend Sheet'!$P59,0) + IFERROR(INDEX(WAC_Item_Cost,MATCH(1,(D$1=WAC_District)*('Blend Sheet'!$Q$4=WAC_IIN),0))*'Blend Sheet'!$Q59,0) + IFERROR(INDEX(WAC_Item_Cost,MATCH(1,(D$1=WAC_District)*('Blend Sheet'!$R$4=WAC_IIN),0))*'Blend Sheet'!$R59,0) + IFERROR(INDEX(WAC_Item_Cost,MATCH(1,(D$1=WAC_District)*('Blend Sheet'!$S$4=WAC_IIN),0))*'Blend Sheet'!$S59,0) + IFERROR(INDEX(WAC_Item_Cost,MATCH(1,(D$1=WAC_District)*('Blend Sheet'!$T$4=WAC_IIN),0))*'Blend Sheet'!$T59,0) + IFERROR(INDEX(WAC_Item_Cost,MATCH(1,(D$1=WAC_District)*('Blend Sheet'!$U$4=WAC_IIN),0))*'Blend Sheet'!$U59,0) + IFERROR(INDEX(WAC_Item_Cost,MATCH(1,(D$1=WAC_District)*('Blend Sheet'!$V$4=WAC_IIN),0))*'Blend Sheet'!$V59,0) + IFERROR(INDEX(WAC_Item_Cost,MATCH(1,(D$1=WAC_District)*('Blend Sheet'!$W$4=WAC_IIN),0))*'Blend Sheet'!$W59,0) + IFERROR(INDEX(WAC_Item_Cost,MATCH(1,(D$1=WAC_District)*('Blend Sheet'!$X$4=WAC_IIN),0))*'Blend Sheet'!$X59,0) + IFERROR(INDEX(WAC_Item_Cost,MATCH(1,(D$1=WAC_District)*('Blend Sheet'!$Y$4=WAC_IIN),0))*'Blend Sheet'!$Y59,0) + IFERROR(INDEX(WAC_Item_Cost,MATCH(1,(D$1=WAC_District)*('Blend Sheet'!$Z$4=WAC_IIN),0))*'Blend Sheet'!$Z59,0) + IFERROR(INDEX(WAC_Item_Cost,MATCH(1,(D$1=WAC_District)*('Blend Sheet'!$AA$4=WAC_IIN),0))*'Blend Sheet'!$AA59,0) + IFERROR(INDEX(WAC_Item_Cost,MATCH(1,(D$1=WAC_District)*('Blend Sheet'!$AB$4=WAC_IIN),0))*'Blend Sheet'!$AB59,0) + IFERROR(INDEX(WAC_Item_Cost,MATCH(1,(D$1=WAC_District)*('Blend Sheet'!$AC$4=WAC_IIN),0))*'Blend Sheet'!$AC59,0) + IFERROR(INDEX(WAC_Item_Cost,MATCH(1,(D$1=WAC_District)*('Blend Sheet'!$AD$4=WAC_IIN),0))*'Blend Sheet'!$AD59,0) + IFERROR(INDEX(WAC_Item_Cost,MATCH(1,(D$1=WAC_District)*('Blend Sheet'!$AE$4=WAC_IIN),0))*'Blend Sheet'!$AE59,0) + IFERROR(INDEX(WAC_Item_Cost,MATCH(1,(D$1=WAC_District)*('Blend Sheet'!$AF$4=WAC_IIN),0))*'Blend Sheet'!$AF59,0) + IFERROR(INDEX(WAC_Item_Cost,MATCH(1,(D$1=WAC_District)*('Blend Sheet'!$AG$4=WAC_IIN),0))*'Blend Sheet'!$AG59,0) + IFERROR(INDEX(WAC_Item_Cost,MATCH(1,(D$1=WAC_District)*('Blend Sheet'!$AH$4=WAC_IIN),0))*'Blend Sheet'!$AH59,0) + IFERROR(INDEX(WAC_Item_Cost,MATCH(1,(D$1=WAC_District)*('Blend Sheet'!$AI$4=WAC_IIN),0))*'Blend Sheet'!$AI59,0) + IFERROR(INDEX(WAC_Item_Cost,MATCH(1,(D$1=WAC_District)*('Blend Sheet'!$AJ$4=WAC_IIN),0))*'Blend Sheet'!$AJ59,0) + IFERROR(INDEX(WAC_Item_Cost,MATCH(1,(D$1=WAC_District)*('Blend Sheet'!$AK$4=WAC_IIN),0))*'Blend Sheet'!$AK59,0) + IFERROR(INDEX(WAC_Item_Cost,MATCH(1,(D$1=WAC_District)*('Blend Sheet'!$AL$4=WAC_IIN),0))*'Blend Sheet'!$AL59,0) + IFERROR(INDEX(WAC_Item_Cost,MATCH(1,(D$1=WAC_District)*('Blend Sheet'!$AM$4=WAC_IIN),0))*'Blend Sheet'!$AM59,0) + IFERROR(INDEX(WAC_Item_Cost,MATCH(1,(D$1=WAC_District)*('Blend Sheet'!$AN$4=WAC_IIN),0))*'Blend Sheet'!$AN59,0) + IFERROR(INDEX(WAC_Item_Cost,MATCH(1,(D$1=WAC_District)*('Blend Sheet'!$AO$4=WAC_IIN),0))*'Blend Sheet'!$AO59,0) + IFERROR(INDEX(WAC_Item_Cost,MATCH(1,(D$1=WAC_District)*('Blend Sheet'!$AP$4=WAC_IIN),0))*'Blend Sheet'!$AP59/1000,0)</f>
        <v>179.01211476749998</v>
      </c>
      <c r="E56" s="245">
        <f t="array" ref="E56">IFERROR(INDEX(WAC_Item_Cost,MATCH(1,(E$1=WAC_District)*('Blend Sheet'!$C$4=WAC_IIN),0))*'Blend Sheet'!$C59/1000,0) + IFERROR(INDEX(WAC_Item_Cost,MATCH(1,(E$1=WAC_District)*('Blend Sheet'!$D$4=WAC_IIN),0))*'Blend Sheet'!$D59/1000,0) + IFERROR(INDEX(WAC_Item_Cost,MATCH(1,(E$1=WAC_District)*('Blend Sheet'!$E$4=WAC_IIN),0))*'Blend Sheet'!$E59/1000,0) + IFERROR(INDEX(WAC_Item_Cost,MATCH(1,(E$1=WAC_District)*('Blend Sheet'!$F$4=WAC_IIN),0))*'Blend Sheet'!$F59/1000,0)  + IFERROR(INDEX(WAC_Item_Cost,MATCH(1,(E$1=WAC_District)*('Blend Sheet'!$G$4=WAC_IIN),0))*'Blend Sheet'!$G59,0) + IFERROR(INDEX(WAC_Item_Cost,MATCH(1,(E$1=WAC_District)*('Blend Sheet'!$H$4=WAC_IIN),0))*'Blend Sheet'!$H59,0)  + IFERROR(INDEX(WAC_Item_Cost,MATCH(1,(E$1=WAC_District)*('Blend Sheet'!$I$4=WAC_IIN),0))*'Blend Sheet'!$I59,0) + IFERROR(INDEX(WAC_Item_Cost,MATCH(1,(E$1=WAC_District)*('Blend Sheet'!$J$4=WAC_IIN),0))*'Blend Sheet'!$J59,0) + IFERROR(INDEX(WAC_Item_Cost,MATCH(1,(E$1=WAC_District)*('Blend Sheet'!$K$4=WAC_IIN),0))*'Blend Sheet'!$K59,0) + IFERROR(INDEX(WAC_Item_Cost,MATCH(1,(E$1=WAC_District)*('Blend Sheet'!$L$4=WAC_IIN),0))*'Blend Sheet'!$L59,0) + IFERROR(INDEX(WAC_Item_Cost,MATCH(1,(E$1=WAC_District)*('Blend Sheet'!$M$4=WAC_IIN),0))*'Blend Sheet'!$M59,0) + IFERROR(INDEX(WAC_Item_Cost,MATCH(1,(E$1=WAC_District)*('Blend Sheet'!$N$4=WAC_IIN),0))*'Blend Sheet'!$N59,0) + IFERROR(INDEX(WAC_Item_Cost,MATCH(1,(E$1=WAC_District)*('Blend Sheet'!$O$4=WAC_IIN),0))*'Blend Sheet'!$O59,0) + IFERROR(INDEX(WAC_Item_Cost,MATCH(1,(E$1=WAC_District)*('Blend Sheet'!$P$4=WAC_IIN),0))*'Blend Sheet'!$P59,0) + IFERROR(INDEX(WAC_Item_Cost,MATCH(1,(E$1=WAC_District)*('Blend Sheet'!$Q$4=WAC_IIN),0))*'Blend Sheet'!$Q59,0) + IFERROR(INDEX(WAC_Item_Cost,MATCH(1,(E$1=WAC_District)*('Blend Sheet'!$R$4=WAC_IIN),0))*'Blend Sheet'!$R59,0) + IFERROR(INDEX(WAC_Item_Cost,MATCH(1,(E$1=WAC_District)*('Blend Sheet'!$S$4=WAC_IIN),0))*'Blend Sheet'!$S59,0) + IFERROR(INDEX(WAC_Item_Cost,MATCH(1,(E$1=WAC_District)*('Blend Sheet'!$T$4=WAC_IIN),0))*'Blend Sheet'!$T59,0) + IFERROR(INDEX(WAC_Item_Cost,MATCH(1,(E$1=WAC_District)*('Blend Sheet'!$U$4=WAC_IIN),0))*'Blend Sheet'!$U59,0) + IFERROR(INDEX(WAC_Item_Cost,MATCH(1,(E$1=WAC_District)*('Blend Sheet'!$V$4=WAC_IIN),0))*'Blend Sheet'!$V59,0) + IFERROR(INDEX(WAC_Item_Cost,MATCH(1,(E$1=WAC_District)*('Blend Sheet'!$W$4=WAC_IIN),0))*'Blend Sheet'!$W59,0) + IFERROR(INDEX(WAC_Item_Cost,MATCH(1,(E$1=WAC_District)*('Blend Sheet'!$X$4=WAC_IIN),0))*'Blend Sheet'!$X59,0) + IFERROR(INDEX(WAC_Item_Cost,MATCH(1,(E$1=WAC_District)*('Blend Sheet'!$Y$4=WAC_IIN),0))*'Blend Sheet'!$Y59,0) + IFERROR(INDEX(WAC_Item_Cost,MATCH(1,(E$1=WAC_District)*('Blend Sheet'!$Z$4=WAC_IIN),0))*'Blend Sheet'!$Z59,0) + IFERROR(INDEX(WAC_Item_Cost,MATCH(1,(E$1=WAC_District)*('Blend Sheet'!$AA$4=WAC_IIN),0))*'Blend Sheet'!$AA59,0) + IFERROR(INDEX(WAC_Item_Cost,MATCH(1,(E$1=WAC_District)*('Blend Sheet'!$AB$4=WAC_IIN),0))*'Blend Sheet'!$AB59,0) + IFERROR(INDEX(WAC_Item_Cost,MATCH(1,(E$1=WAC_District)*('Blend Sheet'!$AC$4=WAC_IIN),0))*'Blend Sheet'!$AC59,0) + IFERROR(INDEX(WAC_Item_Cost,MATCH(1,(E$1=WAC_District)*('Blend Sheet'!$AD$4=WAC_IIN),0))*'Blend Sheet'!$AD59,0) + IFERROR(INDEX(WAC_Item_Cost,MATCH(1,(E$1=WAC_District)*('Blend Sheet'!$AE$4=WAC_IIN),0))*'Blend Sheet'!$AE59,0) + IFERROR(INDEX(WAC_Item_Cost,MATCH(1,(E$1=WAC_District)*('Blend Sheet'!$AF$4=WAC_IIN),0))*'Blend Sheet'!$AF59,0) + IFERROR(INDEX(WAC_Item_Cost,MATCH(1,(E$1=WAC_District)*('Blend Sheet'!$AG$4=WAC_IIN),0))*'Blend Sheet'!$AG59,0) + IFERROR(INDEX(WAC_Item_Cost,MATCH(1,(E$1=WAC_District)*('Blend Sheet'!$AH$4=WAC_IIN),0))*'Blend Sheet'!$AH59,0) + IFERROR(INDEX(WAC_Item_Cost,MATCH(1,(E$1=WAC_District)*('Blend Sheet'!$AI$4=WAC_IIN),0))*'Blend Sheet'!$AI59,0) + IFERROR(INDEX(WAC_Item_Cost,MATCH(1,(E$1=WAC_District)*('Blend Sheet'!$AJ$4=WAC_IIN),0))*'Blend Sheet'!$AJ59,0) + IFERROR(INDEX(WAC_Item_Cost,MATCH(1,(E$1=WAC_District)*('Blend Sheet'!$AK$4=WAC_IIN),0))*'Blend Sheet'!$AK59,0) + IFERROR(INDEX(WAC_Item_Cost,MATCH(1,(E$1=WAC_District)*('Blend Sheet'!$AL$4=WAC_IIN),0))*'Blend Sheet'!$AL59,0) + IFERROR(INDEX(WAC_Item_Cost,MATCH(1,(E$1=WAC_District)*('Blend Sheet'!$AM$4=WAC_IIN),0))*'Blend Sheet'!$AM59,0) + IFERROR(INDEX(WAC_Item_Cost,MATCH(1,(E$1=WAC_District)*('Blend Sheet'!$AN$4=WAC_IIN),0))*'Blend Sheet'!$AN59,0) + IFERROR(INDEX(WAC_Item_Cost,MATCH(1,(E$1=WAC_District)*('Blend Sheet'!$AO$4=WAC_IIN),0))*'Blend Sheet'!$AO59,0) + IFERROR(INDEX(WAC_Item_Cost,MATCH(1,(E$1=WAC_District)*('Blend Sheet'!$AP$4=WAC_IIN),0))*'Blend Sheet'!$AP59/1000,0)</f>
        <v>264.70310771049998</v>
      </c>
      <c r="F56" s="245">
        <f t="array" ref="F56">IFERROR(INDEX(WAC_Item_Cost,MATCH(1,(F$1=WAC_District)*('Blend Sheet'!$C$4=WAC_IIN),0))*'Blend Sheet'!$C59/1000,0) + IFERROR(INDEX(WAC_Item_Cost,MATCH(1,(F$1=WAC_District)*('Blend Sheet'!$D$4=WAC_IIN),0))*'Blend Sheet'!$D59/1000,0) + IFERROR(INDEX(WAC_Item_Cost,MATCH(1,(F$1=WAC_District)*('Blend Sheet'!$E$4=WAC_IIN),0))*'Blend Sheet'!$E59/1000,0) + IFERROR(INDEX(WAC_Item_Cost,MATCH(1,(F$1=WAC_District)*('Blend Sheet'!$F$4=WAC_IIN),0))*'Blend Sheet'!$F59/1000,0)  + IFERROR(INDEX(WAC_Item_Cost,MATCH(1,(F$1=WAC_District)*('Blend Sheet'!$G$4=WAC_IIN),0))*'Blend Sheet'!$G59,0) + IFERROR(INDEX(WAC_Item_Cost,MATCH(1,(F$1=WAC_District)*('Blend Sheet'!$H$4=WAC_IIN),0))*'Blend Sheet'!$H59,0)  + IFERROR(INDEX(WAC_Item_Cost,MATCH(1,(F$1=WAC_District)*('Blend Sheet'!$I$4=WAC_IIN),0))*'Blend Sheet'!$I59,0) + IFERROR(INDEX(WAC_Item_Cost,MATCH(1,(F$1=WAC_District)*('Blend Sheet'!$J$4=WAC_IIN),0))*'Blend Sheet'!$J59,0) + IFERROR(INDEX(WAC_Item_Cost,MATCH(1,(F$1=WAC_District)*('Blend Sheet'!$K$4=WAC_IIN),0))*'Blend Sheet'!$K59,0) + IFERROR(INDEX(WAC_Item_Cost,MATCH(1,(F$1=WAC_District)*('Blend Sheet'!$L$4=WAC_IIN),0))*'Blend Sheet'!$L59,0) + IFERROR(INDEX(WAC_Item_Cost,MATCH(1,(F$1=WAC_District)*('Blend Sheet'!$M$4=WAC_IIN),0))*'Blend Sheet'!$M59,0) + IFERROR(INDEX(WAC_Item_Cost,MATCH(1,(F$1=WAC_District)*('Blend Sheet'!$N$4=WAC_IIN),0))*'Blend Sheet'!$N59,0) + IFERROR(INDEX(WAC_Item_Cost,MATCH(1,(F$1=WAC_District)*('Blend Sheet'!$O$4=WAC_IIN),0))*'Blend Sheet'!$O59,0) + IFERROR(INDEX(WAC_Item_Cost,MATCH(1,(F$1=WAC_District)*('Blend Sheet'!$P$4=WAC_IIN),0))*'Blend Sheet'!$P59,0) + IFERROR(INDEX(WAC_Item_Cost,MATCH(1,(F$1=WAC_District)*('Blend Sheet'!$Q$4=WAC_IIN),0))*'Blend Sheet'!$Q59,0) + IFERROR(INDEX(WAC_Item_Cost,MATCH(1,(F$1=WAC_District)*('Blend Sheet'!$R$4=WAC_IIN),0))*'Blend Sheet'!$R59,0) + IFERROR(INDEX(WAC_Item_Cost,MATCH(1,(F$1=WAC_District)*('Blend Sheet'!$S$4=WAC_IIN),0))*'Blend Sheet'!$S59,0) + IFERROR(INDEX(WAC_Item_Cost,MATCH(1,(F$1=WAC_District)*('Blend Sheet'!$T$4=WAC_IIN),0))*'Blend Sheet'!$T59,0) + IFERROR(INDEX(WAC_Item_Cost,MATCH(1,(F$1=WAC_District)*('Blend Sheet'!$U$4=WAC_IIN),0))*'Blend Sheet'!$U59,0) + IFERROR(INDEX(WAC_Item_Cost,MATCH(1,(F$1=WAC_District)*('Blend Sheet'!$V$4=WAC_IIN),0))*'Blend Sheet'!$V59,0) + IFERROR(INDEX(WAC_Item_Cost,MATCH(1,(F$1=WAC_District)*('Blend Sheet'!$W$4=WAC_IIN),0))*'Blend Sheet'!$W59,0) + IFERROR(INDEX(WAC_Item_Cost,MATCH(1,(F$1=WAC_District)*('Blend Sheet'!$X$4=WAC_IIN),0))*'Blend Sheet'!$X59,0) + IFERROR(INDEX(WAC_Item_Cost,MATCH(1,(F$1=WAC_District)*('Blend Sheet'!$Y$4=WAC_IIN),0))*'Blend Sheet'!$Y59,0) + IFERROR(INDEX(WAC_Item_Cost,MATCH(1,(F$1=WAC_District)*('Blend Sheet'!$Z$4=WAC_IIN),0))*'Blend Sheet'!$Z59,0) + IFERROR(INDEX(WAC_Item_Cost,MATCH(1,(F$1=WAC_District)*('Blend Sheet'!$AA$4=WAC_IIN),0))*'Blend Sheet'!$AA59,0) + IFERROR(INDEX(WAC_Item_Cost,MATCH(1,(F$1=WAC_District)*('Blend Sheet'!$AB$4=WAC_IIN),0))*'Blend Sheet'!$AB59,0) + IFERROR(INDEX(WAC_Item_Cost,MATCH(1,(F$1=WAC_District)*('Blend Sheet'!$AC$4=WAC_IIN),0))*'Blend Sheet'!$AC59,0) + IFERROR(INDEX(WAC_Item_Cost,MATCH(1,(F$1=WAC_District)*('Blend Sheet'!$AD$4=WAC_IIN),0))*'Blend Sheet'!$AD59,0) + IFERROR(INDEX(WAC_Item_Cost,MATCH(1,(F$1=WAC_District)*('Blend Sheet'!$AE$4=WAC_IIN),0))*'Blend Sheet'!$AE59,0) + IFERROR(INDEX(WAC_Item_Cost,MATCH(1,(F$1=WAC_District)*('Blend Sheet'!$AF$4=WAC_IIN),0))*'Blend Sheet'!$AF59,0) + IFERROR(INDEX(WAC_Item_Cost,MATCH(1,(F$1=WAC_District)*('Blend Sheet'!$AG$4=WAC_IIN),0))*'Blend Sheet'!$AG59,0) + IFERROR(INDEX(WAC_Item_Cost,MATCH(1,(F$1=WAC_District)*('Blend Sheet'!$AH$4=WAC_IIN),0))*'Blend Sheet'!$AH59,0) + IFERROR(INDEX(WAC_Item_Cost,MATCH(1,(F$1=WAC_District)*('Blend Sheet'!$AI$4=WAC_IIN),0))*'Blend Sheet'!$AI59,0) + IFERROR(INDEX(WAC_Item_Cost,MATCH(1,(F$1=WAC_District)*('Blend Sheet'!$AJ$4=WAC_IIN),0))*'Blend Sheet'!$AJ59,0) + IFERROR(INDEX(WAC_Item_Cost,MATCH(1,(F$1=WAC_District)*('Blend Sheet'!$AK$4=WAC_IIN),0))*'Blend Sheet'!$AK59,0) + IFERROR(INDEX(WAC_Item_Cost,MATCH(1,(F$1=WAC_District)*('Blend Sheet'!$AL$4=WAC_IIN),0))*'Blend Sheet'!$AL59,0) + IFERROR(INDEX(WAC_Item_Cost,MATCH(1,(F$1=WAC_District)*('Blend Sheet'!$AM$4=WAC_IIN),0))*'Blend Sheet'!$AM59,0) + IFERROR(INDEX(WAC_Item_Cost,MATCH(1,(F$1=WAC_District)*('Blend Sheet'!$AN$4=WAC_IIN),0))*'Blend Sheet'!$AN59,0) + IFERROR(INDEX(WAC_Item_Cost,MATCH(1,(F$1=WAC_District)*('Blend Sheet'!$AO$4=WAC_IIN),0))*'Blend Sheet'!$AO59,0) + IFERROR(INDEX(WAC_Item_Cost,MATCH(1,(F$1=WAC_District)*('Blend Sheet'!$AP$4=WAC_IIN),0))*'Blend Sheet'!$AP59/1000,0)</f>
        <v>243.91084234349995</v>
      </c>
      <c r="G56" s="245">
        <f t="array" ref="G56">IFERROR(INDEX(WAC_Item_Cost,MATCH(1,(G$1=WAC_District)*('Blend Sheet'!$C$4=WAC_IIN),0))*'Blend Sheet'!$C59/1000,0) + IFERROR(INDEX(WAC_Item_Cost,MATCH(1,(G$1=WAC_District)*('Blend Sheet'!$D$4=WAC_IIN),0))*'Blend Sheet'!$D59/1000,0) + IFERROR(INDEX(WAC_Item_Cost,MATCH(1,(G$1=WAC_District)*('Blend Sheet'!$E$4=WAC_IIN),0))*'Blend Sheet'!$E59/1000,0) + IFERROR(INDEX(WAC_Item_Cost,MATCH(1,(G$1=WAC_District)*('Blend Sheet'!$F$4=WAC_IIN),0))*'Blend Sheet'!$F59/1000,0)  + IFERROR(INDEX(WAC_Item_Cost,MATCH(1,(G$1=WAC_District)*('Blend Sheet'!$G$4=WAC_IIN),0))*'Blend Sheet'!$G59,0) + IFERROR(INDEX(WAC_Item_Cost,MATCH(1,(G$1=WAC_District)*('Blend Sheet'!$H$4=WAC_IIN),0))*'Blend Sheet'!$H59,0)  + IFERROR(INDEX(WAC_Item_Cost,MATCH(1,(G$1=WAC_District)*('Blend Sheet'!$I$4=WAC_IIN),0))*'Blend Sheet'!$I59,0) + IFERROR(INDEX(WAC_Item_Cost,MATCH(1,(G$1=WAC_District)*('Blend Sheet'!$J$4=WAC_IIN),0))*'Blend Sheet'!$J59,0) + IFERROR(INDEX(WAC_Item_Cost,MATCH(1,(G$1=WAC_District)*('Blend Sheet'!$K$4=WAC_IIN),0))*'Blend Sheet'!$K59,0) + IFERROR(INDEX(WAC_Item_Cost,MATCH(1,(G$1=WAC_District)*('Blend Sheet'!$L$4=WAC_IIN),0))*'Blend Sheet'!$L59,0) + IFERROR(INDEX(WAC_Item_Cost,MATCH(1,(G$1=WAC_District)*('Blend Sheet'!$M$4=WAC_IIN),0))*'Blend Sheet'!$M59,0) + IFERROR(INDEX(WAC_Item_Cost,MATCH(1,(G$1=WAC_District)*('Blend Sheet'!$N$4=WAC_IIN),0))*'Blend Sheet'!$N59,0) + IFERROR(INDEX(WAC_Item_Cost,MATCH(1,(G$1=WAC_District)*('Blend Sheet'!$O$4=WAC_IIN),0))*'Blend Sheet'!$O59,0) + IFERROR(INDEX(WAC_Item_Cost,MATCH(1,(G$1=WAC_District)*('Blend Sheet'!$P$4=WAC_IIN),0))*'Blend Sheet'!$P59,0) + IFERROR(INDEX(WAC_Item_Cost,MATCH(1,(G$1=WAC_District)*('Blend Sheet'!$Q$4=WAC_IIN),0))*'Blend Sheet'!$Q59,0) + IFERROR(INDEX(WAC_Item_Cost,MATCH(1,(G$1=WAC_District)*('Blend Sheet'!$R$4=WAC_IIN),0))*'Blend Sheet'!$R59,0) + IFERROR(INDEX(WAC_Item_Cost,MATCH(1,(G$1=WAC_District)*('Blend Sheet'!$S$4=WAC_IIN),0))*'Blend Sheet'!$S59,0) + IFERROR(INDEX(WAC_Item_Cost,MATCH(1,(G$1=WAC_District)*('Blend Sheet'!$T$4=WAC_IIN),0))*'Blend Sheet'!$T59,0) + IFERROR(INDEX(WAC_Item_Cost,MATCH(1,(G$1=WAC_District)*('Blend Sheet'!$U$4=WAC_IIN),0))*'Blend Sheet'!$U59,0) + IFERROR(INDEX(WAC_Item_Cost,MATCH(1,(G$1=WAC_District)*('Blend Sheet'!$V$4=WAC_IIN),0))*'Blend Sheet'!$V59,0) + IFERROR(INDEX(WAC_Item_Cost,MATCH(1,(G$1=WAC_District)*('Blend Sheet'!$W$4=WAC_IIN),0))*'Blend Sheet'!$W59,0) + IFERROR(INDEX(WAC_Item_Cost,MATCH(1,(G$1=WAC_District)*('Blend Sheet'!$X$4=WAC_IIN),0))*'Blend Sheet'!$X59,0) + IFERROR(INDEX(WAC_Item_Cost,MATCH(1,(G$1=WAC_District)*('Blend Sheet'!$Y$4=WAC_IIN),0))*'Blend Sheet'!$Y59,0) + IFERROR(INDEX(WAC_Item_Cost,MATCH(1,(G$1=WAC_District)*('Blend Sheet'!$Z$4=WAC_IIN),0))*'Blend Sheet'!$Z59,0) + IFERROR(INDEX(WAC_Item_Cost,MATCH(1,(G$1=WAC_District)*('Blend Sheet'!$AA$4=WAC_IIN),0))*'Blend Sheet'!$AA59,0) + IFERROR(INDEX(WAC_Item_Cost,MATCH(1,(G$1=WAC_District)*('Blend Sheet'!$AB$4=WAC_IIN),0))*'Blend Sheet'!$AB59,0) + IFERROR(INDEX(WAC_Item_Cost,MATCH(1,(G$1=WAC_District)*('Blend Sheet'!$AC$4=WAC_IIN),0))*'Blend Sheet'!$AC59,0) + IFERROR(INDEX(WAC_Item_Cost,MATCH(1,(G$1=WAC_District)*('Blend Sheet'!$AD$4=WAC_IIN),0))*'Blend Sheet'!$AD59,0) + IFERROR(INDEX(WAC_Item_Cost,MATCH(1,(G$1=WAC_District)*('Blend Sheet'!$AE$4=WAC_IIN),0))*'Blend Sheet'!$AE59,0) + IFERROR(INDEX(WAC_Item_Cost,MATCH(1,(G$1=WAC_District)*('Blend Sheet'!$AF$4=WAC_IIN),0))*'Blend Sheet'!$AF59,0) + IFERROR(INDEX(WAC_Item_Cost,MATCH(1,(G$1=WAC_District)*('Blend Sheet'!$AG$4=WAC_IIN),0))*'Blend Sheet'!$AG59,0) + IFERROR(INDEX(WAC_Item_Cost,MATCH(1,(G$1=WAC_District)*('Blend Sheet'!$AH$4=WAC_IIN),0))*'Blend Sheet'!$AH59,0) + IFERROR(INDEX(WAC_Item_Cost,MATCH(1,(G$1=WAC_District)*('Blend Sheet'!$AI$4=WAC_IIN),0))*'Blend Sheet'!$AI59,0) + IFERROR(INDEX(WAC_Item_Cost,MATCH(1,(G$1=WAC_District)*('Blend Sheet'!$AJ$4=WAC_IIN),0))*'Blend Sheet'!$AJ59,0) + IFERROR(INDEX(WAC_Item_Cost,MATCH(1,(G$1=WAC_District)*('Blend Sheet'!$AK$4=WAC_IIN),0))*'Blend Sheet'!$AK59,0) + IFERROR(INDEX(WAC_Item_Cost,MATCH(1,(G$1=WAC_District)*('Blend Sheet'!$AL$4=WAC_IIN),0))*'Blend Sheet'!$AL59,0) + IFERROR(INDEX(WAC_Item_Cost,MATCH(1,(G$1=WAC_District)*('Blend Sheet'!$AM$4=WAC_IIN),0))*'Blend Sheet'!$AM59,0) + IFERROR(INDEX(WAC_Item_Cost,MATCH(1,(G$1=WAC_District)*('Blend Sheet'!$AN$4=WAC_IIN),0))*'Blend Sheet'!$AN59,0) + IFERROR(INDEX(WAC_Item_Cost,MATCH(1,(G$1=WAC_District)*('Blend Sheet'!$AO$4=WAC_IIN),0))*'Blend Sheet'!$AO59,0) + IFERROR(INDEX(WAC_Item_Cost,MATCH(1,(G$1=WAC_District)*('Blend Sheet'!$AP$4=WAC_IIN),0))*'Blend Sheet'!$AP59/1000,0)</f>
        <v>224.88581079550002</v>
      </c>
      <c r="H56" s="245">
        <f t="array" ref="H56">IFERROR(INDEX(WAC_Item_Cost,MATCH(1,(H$1=WAC_District)*('Blend Sheet'!$C$4=WAC_IIN),0))*'Blend Sheet'!$C59/1000,0) + IFERROR(INDEX(WAC_Item_Cost,MATCH(1,(H$1=WAC_District)*('Blend Sheet'!$D$4=WAC_IIN),0))*'Blend Sheet'!$D59/1000,0) + IFERROR(INDEX(WAC_Item_Cost,MATCH(1,(H$1=WAC_District)*('Blend Sheet'!$E$4=WAC_IIN),0))*'Blend Sheet'!$E59/1000,0) + IFERROR(INDEX(WAC_Item_Cost,MATCH(1,(H$1=WAC_District)*('Blend Sheet'!$F$4=WAC_IIN),0))*'Blend Sheet'!$F59/1000,0)  + IFERROR(INDEX(WAC_Item_Cost,MATCH(1,(H$1=WAC_District)*('Blend Sheet'!$G$4=WAC_IIN),0))*'Blend Sheet'!$G59,0) + IFERROR(INDEX(WAC_Item_Cost,MATCH(1,(H$1=WAC_District)*('Blend Sheet'!$H$4=WAC_IIN),0))*'Blend Sheet'!$H59,0)  + IFERROR(INDEX(WAC_Item_Cost,MATCH(1,(H$1=WAC_District)*('Blend Sheet'!$I$4=WAC_IIN),0))*'Blend Sheet'!$I59,0) + IFERROR(INDEX(WAC_Item_Cost,MATCH(1,(H$1=WAC_District)*('Blend Sheet'!$J$4=WAC_IIN),0))*'Blend Sheet'!$J59,0) + IFERROR(INDEX(WAC_Item_Cost,MATCH(1,(H$1=WAC_District)*('Blend Sheet'!$K$4=WAC_IIN),0))*'Blend Sheet'!$K59,0) + IFERROR(INDEX(WAC_Item_Cost,MATCH(1,(H$1=WAC_District)*('Blend Sheet'!$L$4=WAC_IIN),0))*'Blend Sheet'!$L59,0) + IFERROR(INDEX(WAC_Item_Cost,MATCH(1,(H$1=WAC_District)*('Blend Sheet'!$M$4=WAC_IIN),0))*'Blend Sheet'!$M59,0) + IFERROR(INDEX(WAC_Item_Cost,MATCH(1,(H$1=WAC_District)*('Blend Sheet'!$N$4=WAC_IIN),0))*'Blend Sheet'!$N59,0) + IFERROR(INDEX(WAC_Item_Cost,MATCH(1,(H$1=WAC_District)*('Blend Sheet'!$O$4=WAC_IIN),0))*'Blend Sheet'!$O59,0) + IFERROR(INDEX(WAC_Item_Cost,MATCH(1,(H$1=WAC_District)*('Blend Sheet'!$P$4=WAC_IIN),0))*'Blend Sheet'!$P59,0) + IFERROR(INDEX(WAC_Item_Cost,MATCH(1,(H$1=WAC_District)*('Blend Sheet'!$Q$4=WAC_IIN),0))*'Blend Sheet'!$Q59,0) + IFERROR(INDEX(WAC_Item_Cost,MATCH(1,(H$1=WAC_District)*('Blend Sheet'!$R$4=WAC_IIN),0))*'Blend Sheet'!$R59,0) + IFERROR(INDEX(WAC_Item_Cost,MATCH(1,(H$1=WAC_District)*('Blend Sheet'!$S$4=WAC_IIN),0))*'Blend Sheet'!$S59,0) + IFERROR(INDEX(WAC_Item_Cost,MATCH(1,(H$1=WAC_District)*('Blend Sheet'!$T$4=WAC_IIN),0))*'Blend Sheet'!$T59,0) + IFERROR(INDEX(WAC_Item_Cost,MATCH(1,(H$1=WAC_District)*('Blend Sheet'!$U$4=WAC_IIN),0))*'Blend Sheet'!$U59,0) + IFERROR(INDEX(WAC_Item_Cost,MATCH(1,(H$1=WAC_District)*('Blend Sheet'!$V$4=WAC_IIN),0))*'Blend Sheet'!$V59,0) + IFERROR(INDEX(WAC_Item_Cost,MATCH(1,(H$1=WAC_District)*('Blend Sheet'!$W$4=WAC_IIN),0))*'Blend Sheet'!$W59,0) + IFERROR(INDEX(WAC_Item_Cost,MATCH(1,(H$1=WAC_District)*('Blend Sheet'!$X$4=WAC_IIN),0))*'Blend Sheet'!$X59,0) + IFERROR(INDEX(WAC_Item_Cost,MATCH(1,(H$1=WAC_District)*('Blend Sheet'!$Y$4=WAC_IIN),0))*'Blend Sheet'!$Y59,0) + IFERROR(INDEX(WAC_Item_Cost,MATCH(1,(H$1=WAC_District)*('Blend Sheet'!$Z$4=WAC_IIN),0))*'Blend Sheet'!$Z59,0) + IFERROR(INDEX(WAC_Item_Cost,MATCH(1,(H$1=WAC_District)*('Blend Sheet'!$AA$4=WAC_IIN),0))*'Blend Sheet'!$AA59,0) + IFERROR(INDEX(WAC_Item_Cost,MATCH(1,(H$1=WAC_District)*('Blend Sheet'!$AB$4=WAC_IIN),0))*'Blend Sheet'!$AB59,0) + IFERROR(INDEX(WAC_Item_Cost,MATCH(1,(H$1=WAC_District)*('Blend Sheet'!$AC$4=WAC_IIN),0))*'Blend Sheet'!$AC59,0) + IFERROR(INDEX(WAC_Item_Cost,MATCH(1,(H$1=WAC_District)*('Blend Sheet'!$AD$4=WAC_IIN),0))*'Blend Sheet'!$AD59,0) + IFERROR(INDEX(WAC_Item_Cost,MATCH(1,(H$1=WAC_District)*('Blend Sheet'!$AE$4=WAC_IIN),0))*'Blend Sheet'!$AE59,0) + IFERROR(INDEX(WAC_Item_Cost,MATCH(1,(H$1=WAC_District)*('Blend Sheet'!$AF$4=WAC_IIN),0))*'Blend Sheet'!$AF59,0) + IFERROR(INDEX(WAC_Item_Cost,MATCH(1,(H$1=WAC_District)*('Blend Sheet'!$AG$4=WAC_IIN),0))*'Blend Sheet'!$AG59,0) + IFERROR(INDEX(WAC_Item_Cost,MATCH(1,(H$1=WAC_District)*('Blend Sheet'!$AH$4=WAC_IIN),0))*'Blend Sheet'!$AH59,0) + IFERROR(INDEX(WAC_Item_Cost,MATCH(1,(H$1=WAC_District)*('Blend Sheet'!$AI$4=WAC_IIN),0))*'Blend Sheet'!$AI59,0) + IFERROR(INDEX(WAC_Item_Cost,MATCH(1,(H$1=WAC_District)*('Blend Sheet'!$AJ$4=WAC_IIN),0))*'Blend Sheet'!$AJ59,0) + IFERROR(INDEX(WAC_Item_Cost,MATCH(1,(H$1=WAC_District)*('Blend Sheet'!$AK$4=WAC_IIN),0))*'Blend Sheet'!$AK59,0) + IFERROR(INDEX(WAC_Item_Cost,MATCH(1,(H$1=WAC_District)*('Blend Sheet'!$AL$4=WAC_IIN),0))*'Blend Sheet'!$AL59,0) + IFERROR(INDEX(WAC_Item_Cost,MATCH(1,(H$1=WAC_District)*('Blend Sheet'!$AM$4=WAC_IIN),0))*'Blend Sheet'!$AM59,0) + IFERROR(INDEX(WAC_Item_Cost,MATCH(1,(H$1=WAC_District)*('Blend Sheet'!$AN$4=WAC_IIN),0))*'Blend Sheet'!$AN59,0) + IFERROR(INDEX(WAC_Item_Cost,MATCH(1,(H$1=WAC_District)*('Blend Sheet'!$AO$4=WAC_IIN),0))*'Blend Sheet'!$AO59,0) + IFERROR(INDEX(WAC_Item_Cost,MATCH(1,(H$1=WAC_District)*('Blend Sheet'!$AP$4=WAC_IIN),0))*'Blend Sheet'!$AP59/1000,0)</f>
        <v>230.79817344399999</v>
      </c>
      <c r="I56" s="245">
        <f t="array" ref="I56">IFERROR(INDEX(WAC_Item_Cost,MATCH(1,(I$1=WAC_District)*('Blend Sheet'!$C$4=WAC_IIN),0))*'Blend Sheet'!$C59/1000,0) + IFERROR(INDEX(WAC_Item_Cost,MATCH(1,(I$1=WAC_District)*('Blend Sheet'!$D$4=WAC_IIN),0))*'Blend Sheet'!$D59/1000,0) + IFERROR(INDEX(WAC_Item_Cost,MATCH(1,(I$1=WAC_District)*('Blend Sheet'!$E$4=WAC_IIN),0))*'Blend Sheet'!$E59/1000,0) + IFERROR(INDEX(WAC_Item_Cost,MATCH(1,(I$1=WAC_District)*('Blend Sheet'!$F$4=WAC_IIN),0))*'Blend Sheet'!$F59/1000,0)  + IFERROR(INDEX(WAC_Item_Cost,MATCH(1,(I$1=WAC_District)*('Blend Sheet'!$G$4=WAC_IIN),0))*'Blend Sheet'!$G59,0) + IFERROR(INDEX(WAC_Item_Cost,MATCH(1,(I$1=WAC_District)*('Blend Sheet'!$H$4=WAC_IIN),0))*'Blend Sheet'!$H59,0)  + IFERROR(INDEX(WAC_Item_Cost,MATCH(1,(I$1=WAC_District)*('Blend Sheet'!$I$4=WAC_IIN),0))*'Blend Sheet'!$I59,0) + IFERROR(INDEX(WAC_Item_Cost,MATCH(1,(I$1=WAC_District)*('Blend Sheet'!$J$4=WAC_IIN),0))*'Blend Sheet'!$J59,0) + IFERROR(INDEX(WAC_Item_Cost,MATCH(1,(I$1=WAC_District)*('Blend Sheet'!$K$4=WAC_IIN),0))*'Blend Sheet'!$K59,0) + IFERROR(INDEX(WAC_Item_Cost,MATCH(1,(I$1=WAC_District)*('Blend Sheet'!$L$4=WAC_IIN),0))*'Blend Sheet'!$L59,0) + IFERROR(INDEX(WAC_Item_Cost,MATCH(1,(I$1=WAC_District)*('Blend Sheet'!$M$4=WAC_IIN),0))*'Blend Sheet'!$M59,0) + IFERROR(INDEX(WAC_Item_Cost,MATCH(1,(I$1=WAC_District)*('Blend Sheet'!$N$4=WAC_IIN),0))*'Blend Sheet'!$N59,0) + IFERROR(INDEX(WAC_Item_Cost,MATCH(1,(I$1=WAC_District)*('Blend Sheet'!$O$4=WAC_IIN),0))*'Blend Sheet'!$O59,0) + IFERROR(INDEX(WAC_Item_Cost,MATCH(1,(I$1=WAC_District)*('Blend Sheet'!$P$4=WAC_IIN),0))*'Blend Sheet'!$P59,0) + IFERROR(INDEX(WAC_Item_Cost,MATCH(1,(I$1=WAC_District)*('Blend Sheet'!$Q$4=WAC_IIN),0))*'Blend Sheet'!$Q59,0) + IFERROR(INDEX(WAC_Item_Cost,MATCH(1,(I$1=WAC_District)*('Blend Sheet'!$R$4=WAC_IIN),0))*'Blend Sheet'!$R59,0) + IFERROR(INDEX(WAC_Item_Cost,MATCH(1,(I$1=WAC_District)*('Blend Sheet'!$S$4=WAC_IIN),0))*'Blend Sheet'!$S59,0) + IFERROR(INDEX(WAC_Item_Cost,MATCH(1,(I$1=WAC_District)*('Blend Sheet'!$T$4=WAC_IIN),0))*'Blend Sheet'!$T59,0) + IFERROR(INDEX(WAC_Item_Cost,MATCH(1,(I$1=WAC_District)*('Blend Sheet'!$U$4=WAC_IIN),0))*'Blend Sheet'!$U59,0) + IFERROR(INDEX(WAC_Item_Cost,MATCH(1,(I$1=WAC_District)*('Blend Sheet'!$V$4=WAC_IIN),0))*'Blend Sheet'!$V59,0) + IFERROR(INDEX(WAC_Item_Cost,MATCH(1,(I$1=WAC_District)*('Blend Sheet'!$W$4=WAC_IIN),0))*'Blend Sheet'!$W59,0) + IFERROR(INDEX(WAC_Item_Cost,MATCH(1,(I$1=WAC_District)*('Blend Sheet'!$X$4=WAC_IIN),0))*'Blend Sheet'!$X59,0) + IFERROR(INDEX(WAC_Item_Cost,MATCH(1,(I$1=WAC_District)*('Blend Sheet'!$Y$4=WAC_IIN),0))*'Blend Sheet'!$Y59,0) + IFERROR(INDEX(WAC_Item_Cost,MATCH(1,(I$1=WAC_District)*('Blend Sheet'!$Z$4=WAC_IIN),0))*'Blend Sheet'!$Z59,0) + IFERROR(INDEX(WAC_Item_Cost,MATCH(1,(I$1=WAC_District)*('Blend Sheet'!$AA$4=WAC_IIN),0))*'Blend Sheet'!$AA59,0) + IFERROR(INDEX(WAC_Item_Cost,MATCH(1,(I$1=WAC_District)*('Blend Sheet'!$AB$4=WAC_IIN),0))*'Blend Sheet'!$AB59,0) + IFERROR(INDEX(WAC_Item_Cost,MATCH(1,(I$1=WAC_District)*('Blend Sheet'!$AC$4=WAC_IIN),0))*'Blend Sheet'!$AC59,0) + IFERROR(INDEX(WAC_Item_Cost,MATCH(1,(I$1=WAC_District)*('Blend Sheet'!$AD$4=WAC_IIN),0))*'Blend Sheet'!$AD59,0) + IFERROR(INDEX(WAC_Item_Cost,MATCH(1,(I$1=WAC_District)*('Blend Sheet'!$AE$4=WAC_IIN),0))*'Blend Sheet'!$AE59,0) + IFERROR(INDEX(WAC_Item_Cost,MATCH(1,(I$1=WAC_District)*('Blend Sheet'!$AF$4=WAC_IIN),0))*'Blend Sheet'!$AF59,0) + IFERROR(INDEX(WAC_Item_Cost,MATCH(1,(I$1=WAC_District)*('Blend Sheet'!$AG$4=WAC_IIN),0))*'Blend Sheet'!$AG59,0) + IFERROR(INDEX(WAC_Item_Cost,MATCH(1,(I$1=WAC_District)*('Blend Sheet'!$AH$4=WAC_IIN),0))*'Blend Sheet'!$AH59,0) + IFERROR(INDEX(WAC_Item_Cost,MATCH(1,(I$1=WAC_District)*('Blend Sheet'!$AI$4=WAC_IIN),0))*'Blend Sheet'!$AI59,0) + IFERROR(INDEX(WAC_Item_Cost,MATCH(1,(I$1=WAC_District)*('Blend Sheet'!$AJ$4=WAC_IIN),0))*'Blend Sheet'!$AJ59,0) + IFERROR(INDEX(WAC_Item_Cost,MATCH(1,(I$1=WAC_District)*('Blend Sheet'!$AK$4=WAC_IIN),0))*'Blend Sheet'!$AK59,0) + IFERROR(INDEX(WAC_Item_Cost,MATCH(1,(I$1=WAC_District)*('Blend Sheet'!$AL$4=WAC_IIN),0))*'Blend Sheet'!$AL59,0) + IFERROR(INDEX(WAC_Item_Cost,MATCH(1,(I$1=WAC_District)*('Blend Sheet'!$AM$4=WAC_IIN),0))*'Blend Sheet'!$AM59,0) + IFERROR(INDEX(WAC_Item_Cost,MATCH(1,(I$1=WAC_District)*('Blend Sheet'!$AN$4=WAC_IIN),0))*'Blend Sheet'!$AN59,0) + IFERROR(INDEX(WAC_Item_Cost,MATCH(1,(I$1=WAC_District)*('Blend Sheet'!$AO$4=WAC_IIN),0))*'Blend Sheet'!$AO59,0) + IFERROR(INDEX(WAC_Item_Cost,MATCH(1,(I$1=WAC_District)*('Blend Sheet'!$AP$4=WAC_IIN),0))*'Blend Sheet'!$AP59/1000,0)</f>
        <v>229.76512865950005</v>
      </c>
      <c r="J56" s="245">
        <f t="array" ref="J56">IFERROR(INDEX(WAC_Item_Cost,MATCH(1,(J$1=WAC_District)*('Blend Sheet'!$C$4=WAC_IIN),0))*'Blend Sheet'!$C59/1000,0) + IFERROR(INDEX(WAC_Item_Cost,MATCH(1,(J$1=WAC_District)*('Blend Sheet'!$D$4=WAC_IIN),0))*'Blend Sheet'!$D59/1000,0) + IFERROR(INDEX(WAC_Item_Cost,MATCH(1,(J$1=WAC_District)*('Blend Sheet'!$E$4=WAC_IIN),0))*'Blend Sheet'!$E59/1000,0) + IFERROR(INDEX(WAC_Item_Cost,MATCH(1,(J$1=WAC_District)*('Blend Sheet'!$F$4=WAC_IIN),0))*'Blend Sheet'!$F59/1000,0)  + IFERROR(INDEX(WAC_Item_Cost,MATCH(1,(J$1=WAC_District)*('Blend Sheet'!$G$4=WAC_IIN),0))*'Blend Sheet'!$G59,0) + IFERROR(INDEX(WAC_Item_Cost,MATCH(1,(J$1=WAC_District)*('Blend Sheet'!$H$4=WAC_IIN),0))*'Blend Sheet'!$H59,0)  + IFERROR(INDEX(WAC_Item_Cost,MATCH(1,(J$1=WAC_District)*('Blend Sheet'!$I$4=WAC_IIN),0))*'Blend Sheet'!$I59,0) + IFERROR(INDEX(WAC_Item_Cost,MATCH(1,(J$1=WAC_District)*('Blend Sheet'!$J$4=WAC_IIN),0))*'Blend Sheet'!$J59,0) + IFERROR(INDEX(WAC_Item_Cost,MATCH(1,(J$1=WAC_District)*('Blend Sheet'!$K$4=WAC_IIN),0))*'Blend Sheet'!$K59,0) + IFERROR(INDEX(WAC_Item_Cost,MATCH(1,(J$1=WAC_District)*('Blend Sheet'!$L$4=WAC_IIN),0))*'Blend Sheet'!$L59,0) + IFERROR(INDEX(WAC_Item_Cost,MATCH(1,(J$1=WAC_District)*('Blend Sheet'!$M$4=WAC_IIN),0))*'Blend Sheet'!$M59,0) + IFERROR(INDEX(WAC_Item_Cost,MATCH(1,(J$1=WAC_District)*('Blend Sheet'!$N$4=WAC_IIN),0))*'Blend Sheet'!$N59,0) + IFERROR(INDEX(WAC_Item_Cost,MATCH(1,(J$1=WAC_District)*('Blend Sheet'!$O$4=WAC_IIN),0))*'Blend Sheet'!$O59,0) + IFERROR(INDEX(WAC_Item_Cost,MATCH(1,(J$1=WAC_District)*('Blend Sheet'!$P$4=WAC_IIN),0))*'Blend Sheet'!$P59,0) + IFERROR(INDEX(WAC_Item_Cost,MATCH(1,(J$1=WAC_District)*('Blend Sheet'!$Q$4=WAC_IIN),0))*'Blend Sheet'!$Q59,0) + IFERROR(INDEX(WAC_Item_Cost,MATCH(1,(J$1=WAC_District)*('Blend Sheet'!$R$4=WAC_IIN),0))*'Blend Sheet'!$R59,0) + IFERROR(INDEX(WAC_Item_Cost,MATCH(1,(J$1=WAC_District)*('Blend Sheet'!$S$4=WAC_IIN),0))*'Blend Sheet'!$S59,0) + IFERROR(INDEX(WAC_Item_Cost,MATCH(1,(J$1=WAC_District)*('Blend Sheet'!$T$4=WAC_IIN),0))*'Blend Sheet'!$T59,0) + IFERROR(INDEX(WAC_Item_Cost,MATCH(1,(J$1=WAC_District)*('Blend Sheet'!$U$4=WAC_IIN),0))*'Blend Sheet'!$U59,0) + IFERROR(INDEX(WAC_Item_Cost,MATCH(1,(J$1=WAC_District)*('Blend Sheet'!$V$4=WAC_IIN),0))*'Blend Sheet'!$V59,0) + IFERROR(INDEX(WAC_Item_Cost,MATCH(1,(J$1=WAC_District)*('Blend Sheet'!$W$4=WAC_IIN),0))*'Blend Sheet'!$W59,0) + IFERROR(INDEX(WAC_Item_Cost,MATCH(1,(J$1=WAC_District)*('Blend Sheet'!$X$4=WAC_IIN),0))*'Blend Sheet'!$X59,0) + IFERROR(INDEX(WAC_Item_Cost,MATCH(1,(J$1=WAC_District)*('Blend Sheet'!$Y$4=WAC_IIN),0))*'Blend Sheet'!$Y59,0) + IFERROR(INDEX(WAC_Item_Cost,MATCH(1,(J$1=WAC_District)*('Blend Sheet'!$Z$4=WAC_IIN),0))*'Blend Sheet'!$Z59,0) + IFERROR(INDEX(WAC_Item_Cost,MATCH(1,(J$1=WAC_District)*('Blend Sheet'!$AA$4=WAC_IIN),0))*'Blend Sheet'!$AA59,0) + IFERROR(INDEX(WAC_Item_Cost,MATCH(1,(J$1=WAC_District)*('Blend Sheet'!$AB$4=WAC_IIN),0))*'Blend Sheet'!$AB59,0) + IFERROR(INDEX(WAC_Item_Cost,MATCH(1,(J$1=WAC_District)*('Blend Sheet'!$AC$4=WAC_IIN),0))*'Blend Sheet'!$AC59,0) + IFERROR(INDEX(WAC_Item_Cost,MATCH(1,(J$1=WAC_District)*('Blend Sheet'!$AD$4=WAC_IIN),0))*'Blend Sheet'!$AD59,0) + IFERROR(INDEX(WAC_Item_Cost,MATCH(1,(J$1=WAC_District)*('Blend Sheet'!$AE$4=WAC_IIN),0))*'Blend Sheet'!$AE59,0) + IFERROR(INDEX(WAC_Item_Cost,MATCH(1,(J$1=WAC_District)*('Blend Sheet'!$AF$4=WAC_IIN),0))*'Blend Sheet'!$AF59,0) + IFERROR(INDEX(WAC_Item_Cost,MATCH(1,(J$1=WAC_District)*('Blend Sheet'!$AG$4=WAC_IIN),0))*'Blend Sheet'!$AG59,0) + IFERROR(INDEX(WAC_Item_Cost,MATCH(1,(J$1=WAC_District)*('Blend Sheet'!$AH$4=WAC_IIN),0))*'Blend Sheet'!$AH59,0) + IFERROR(INDEX(WAC_Item_Cost,MATCH(1,(J$1=WAC_District)*('Blend Sheet'!$AI$4=WAC_IIN),0))*'Blend Sheet'!$AI59,0) + IFERROR(INDEX(WAC_Item_Cost,MATCH(1,(J$1=WAC_District)*('Blend Sheet'!$AJ$4=WAC_IIN),0))*'Blend Sheet'!$AJ59,0) + IFERROR(INDEX(WAC_Item_Cost,MATCH(1,(J$1=WAC_District)*('Blend Sheet'!$AK$4=WAC_IIN),0))*'Blend Sheet'!$AK59,0) + IFERROR(INDEX(WAC_Item_Cost,MATCH(1,(J$1=WAC_District)*('Blend Sheet'!$AL$4=WAC_IIN),0))*'Blend Sheet'!$AL59,0) + IFERROR(INDEX(WAC_Item_Cost,MATCH(1,(J$1=WAC_District)*('Blend Sheet'!$AM$4=WAC_IIN),0))*'Blend Sheet'!$AM59,0) + IFERROR(INDEX(WAC_Item_Cost,MATCH(1,(J$1=WAC_District)*('Blend Sheet'!$AN$4=WAC_IIN),0))*'Blend Sheet'!$AN59,0) + IFERROR(INDEX(WAC_Item_Cost,MATCH(1,(J$1=WAC_District)*('Blend Sheet'!$AO$4=WAC_IIN),0))*'Blend Sheet'!$AO59,0) + IFERROR(INDEX(WAC_Item_Cost,MATCH(1,(J$1=WAC_District)*('Blend Sheet'!$AP$4=WAC_IIN),0))*'Blend Sheet'!$AP59/1000,0)</f>
        <v>224.09269547450003</v>
      </c>
      <c r="K56" s="245">
        <f t="array" ref="K56">IFERROR(INDEX(WAC_Item_Cost,MATCH(1,(K$1=WAC_District)*('Blend Sheet'!$C$4=WAC_IIN),0))*'Blend Sheet'!$C59/1000,0) + IFERROR(INDEX(WAC_Item_Cost,MATCH(1,(K$1=WAC_District)*('Blend Sheet'!$D$4=WAC_IIN),0))*'Blend Sheet'!$D59/1000,0) + IFERROR(INDEX(WAC_Item_Cost,MATCH(1,(K$1=WAC_District)*('Blend Sheet'!$E$4=WAC_IIN),0))*'Blend Sheet'!$E59/1000,0) + IFERROR(INDEX(WAC_Item_Cost,MATCH(1,(K$1=WAC_District)*('Blend Sheet'!$F$4=WAC_IIN),0))*'Blend Sheet'!$F59/1000,0)  + IFERROR(INDEX(WAC_Item_Cost,MATCH(1,(K$1=WAC_District)*('Blend Sheet'!$G$4=WAC_IIN),0))*'Blend Sheet'!$G59,0) + IFERROR(INDEX(WAC_Item_Cost,MATCH(1,(K$1=WAC_District)*('Blend Sheet'!$H$4=WAC_IIN),0))*'Blend Sheet'!$H59,0)  + IFERROR(INDEX(WAC_Item_Cost,MATCH(1,(K$1=WAC_District)*('Blend Sheet'!$I$4=WAC_IIN),0))*'Blend Sheet'!$I59,0) + IFERROR(INDEX(WAC_Item_Cost,MATCH(1,(K$1=WAC_District)*('Blend Sheet'!$J$4=WAC_IIN),0))*'Blend Sheet'!$J59,0) + IFERROR(INDEX(WAC_Item_Cost,MATCH(1,(K$1=WAC_District)*('Blend Sheet'!$K$4=WAC_IIN),0))*'Blend Sheet'!$K59,0) + IFERROR(INDEX(WAC_Item_Cost,MATCH(1,(K$1=WAC_District)*('Blend Sheet'!$L$4=WAC_IIN),0))*'Blend Sheet'!$L59,0) + IFERROR(INDEX(WAC_Item_Cost,MATCH(1,(K$1=WAC_District)*('Blend Sheet'!$M$4=WAC_IIN),0))*'Blend Sheet'!$M59,0) + IFERROR(INDEX(WAC_Item_Cost,MATCH(1,(K$1=WAC_District)*('Blend Sheet'!$N$4=WAC_IIN),0))*'Blend Sheet'!$N59,0) + IFERROR(INDEX(WAC_Item_Cost,MATCH(1,(K$1=WAC_District)*('Blend Sheet'!$O$4=WAC_IIN),0))*'Blend Sheet'!$O59,0) + IFERROR(INDEX(WAC_Item_Cost,MATCH(1,(K$1=WAC_District)*('Blend Sheet'!$P$4=WAC_IIN),0))*'Blend Sheet'!$P59,0) + IFERROR(INDEX(WAC_Item_Cost,MATCH(1,(K$1=WAC_District)*('Blend Sheet'!$Q$4=WAC_IIN),0))*'Blend Sheet'!$Q59,0) + IFERROR(INDEX(WAC_Item_Cost,MATCH(1,(K$1=WAC_District)*('Blend Sheet'!$R$4=WAC_IIN),0))*'Blend Sheet'!$R59,0) + IFERROR(INDEX(WAC_Item_Cost,MATCH(1,(K$1=WAC_District)*('Blend Sheet'!$S$4=WAC_IIN),0))*'Blend Sheet'!$S59,0) + IFERROR(INDEX(WAC_Item_Cost,MATCH(1,(K$1=WAC_District)*('Blend Sheet'!$T$4=WAC_IIN),0))*'Blend Sheet'!$T59,0) + IFERROR(INDEX(WAC_Item_Cost,MATCH(1,(K$1=WAC_District)*('Blend Sheet'!$U$4=WAC_IIN),0))*'Blend Sheet'!$U59,0) + IFERROR(INDEX(WAC_Item_Cost,MATCH(1,(K$1=WAC_District)*('Blend Sheet'!$V$4=WAC_IIN),0))*'Blend Sheet'!$V59,0) + IFERROR(INDEX(WAC_Item_Cost,MATCH(1,(K$1=WAC_District)*('Blend Sheet'!$W$4=WAC_IIN),0))*'Blend Sheet'!$W59,0) + IFERROR(INDEX(WAC_Item_Cost,MATCH(1,(K$1=WAC_District)*('Blend Sheet'!$X$4=WAC_IIN),0))*'Blend Sheet'!$X59,0) + IFERROR(INDEX(WAC_Item_Cost,MATCH(1,(K$1=WAC_District)*('Blend Sheet'!$Y$4=WAC_IIN),0))*'Blend Sheet'!$Y59,0) + IFERROR(INDEX(WAC_Item_Cost,MATCH(1,(K$1=WAC_District)*('Blend Sheet'!$Z$4=WAC_IIN),0))*'Blend Sheet'!$Z59,0) + IFERROR(INDEX(WAC_Item_Cost,MATCH(1,(K$1=WAC_District)*('Blend Sheet'!$AA$4=WAC_IIN),0))*'Blend Sheet'!$AA59,0) + IFERROR(INDEX(WAC_Item_Cost,MATCH(1,(K$1=WAC_District)*('Blend Sheet'!$AB$4=WAC_IIN),0))*'Blend Sheet'!$AB59,0) + IFERROR(INDEX(WAC_Item_Cost,MATCH(1,(K$1=WAC_District)*('Blend Sheet'!$AC$4=WAC_IIN),0))*'Blend Sheet'!$AC59,0) + IFERROR(INDEX(WAC_Item_Cost,MATCH(1,(K$1=WAC_District)*('Blend Sheet'!$AD$4=WAC_IIN),0))*'Blend Sheet'!$AD59,0) + IFERROR(INDEX(WAC_Item_Cost,MATCH(1,(K$1=WAC_District)*('Blend Sheet'!$AE$4=WAC_IIN),0))*'Blend Sheet'!$AE59,0) + IFERROR(INDEX(WAC_Item_Cost,MATCH(1,(K$1=WAC_District)*('Blend Sheet'!$AF$4=WAC_IIN),0))*'Blend Sheet'!$AF59,0) + IFERROR(INDEX(WAC_Item_Cost,MATCH(1,(K$1=WAC_District)*('Blend Sheet'!$AG$4=WAC_IIN),0))*'Blend Sheet'!$AG59,0) + IFERROR(INDEX(WAC_Item_Cost,MATCH(1,(K$1=WAC_District)*('Blend Sheet'!$AH$4=WAC_IIN),0))*'Blend Sheet'!$AH59,0) + IFERROR(INDEX(WAC_Item_Cost,MATCH(1,(K$1=WAC_District)*('Blend Sheet'!$AI$4=WAC_IIN),0))*'Blend Sheet'!$AI59,0) + IFERROR(INDEX(WAC_Item_Cost,MATCH(1,(K$1=WAC_District)*('Blend Sheet'!$AJ$4=WAC_IIN),0))*'Blend Sheet'!$AJ59,0) + IFERROR(INDEX(WAC_Item_Cost,MATCH(1,(K$1=WAC_District)*('Blend Sheet'!$AK$4=WAC_IIN),0))*'Blend Sheet'!$AK59,0) + IFERROR(INDEX(WAC_Item_Cost,MATCH(1,(K$1=WAC_District)*('Blend Sheet'!$AL$4=WAC_IIN),0))*'Blend Sheet'!$AL59,0) + IFERROR(INDEX(WAC_Item_Cost,MATCH(1,(K$1=WAC_District)*('Blend Sheet'!$AM$4=WAC_IIN),0))*'Blend Sheet'!$AM59,0) + IFERROR(INDEX(WAC_Item_Cost,MATCH(1,(K$1=WAC_District)*('Blend Sheet'!$AN$4=WAC_IIN),0))*'Blend Sheet'!$AN59,0) + IFERROR(INDEX(WAC_Item_Cost,MATCH(1,(K$1=WAC_District)*('Blend Sheet'!$AO$4=WAC_IIN),0))*'Blend Sheet'!$AO59,0) + IFERROR(INDEX(WAC_Item_Cost,MATCH(1,(K$1=WAC_District)*('Blend Sheet'!$AP$4=WAC_IIN),0))*'Blend Sheet'!$AP59/1000,0)</f>
        <v>9.7050249999999991</v>
      </c>
      <c r="L56" s="245">
        <f t="array" ref="L56">IFERROR(INDEX(WAC_Item_Cost,MATCH(1,(L$1=WAC_District)*('Blend Sheet'!$C$4=WAC_IIN),0))*'Blend Sheet'!$C59/1000,0) + IFERROR(INDEX(WAC_Item_Cost,MATCH(1,(L$1=WAC_District)*('Blend Sheet'!$D$4=WAC_IIN),0))*'Blend Sheet'!$D59/1000,0) + IFERROR(INDEX(WAC_Item_Cost,MATCH(1,(L$1=WAC_District)*('Blend Sheet'!$E$4=WAC_IIN),0))*'Blend Sheet'!$E59/1000,0) + IFERROR(INDEX(WAC_Item_Cost,MATCH(1,(L$1=WAC_District)*('Blend Sheet'!$F$4=WAC_IIN),0))*'Blend Sheet'!$F59/1000,0)  + IFERROR(INDEX(WAC_Item_Cost,MATCH(1,(L$1=WAC_District)*('Blend Sheet'!$G$4=WAC_IIN),0))*'Blend Sheet'!$G59,0) + IFERROR(INDEX(WAC_Item_Cost,MATCH(1,(L$1=WAC_District)*('Blend Sheet'!$H$4=WAC_IIN),0))*'Blend Sheet'!$H59,0)  + IFERROR(INDEX(WAC_Item_Cost,MATCH(1,(L$1=WAC_District)*('Blend Sheet'!$I$4=WAC_IIN),0))*'Blend Sheet'!$I59,0) + IFERROR(INDEX(WAC_Item_Cost,MATCH(1,(L$1=WAC_District)*('Blend Sheet'!$J$4=WAC_IIN),0))*'Blend Sheet'!$J59,0) + IFERROR(INDEX(WAC_Item_Cost,MATCH(1,(L$1=WAC_District)*('Blend Sheet'!$K$4=WAC_IIN),0))*'Blend Sheet'!$K59,0) + IFERROR(INDEX(WAC_Item_Cost,MATCH(1,(L$1=WAC_District)*('Blend Sheet'!$L$4=WAC_IIN),0))*'Blend Sheet'!$L59,0) + IFERROR(INDEX(WAC_Item_Cost,MATCH(1,(L$1=WAC_District)*('Blend Sheet'!$M$4=WAC_IIN),0))*'Blend Sheet'!$M59,0) + IFERROR(INDEX(WAC_Item_Cost,MATCH(1,(L$1=WAC_District)*('Blend Sheet'!$N$4=WAC_IIN),0))*'Blend Sheet'!$N59,0) + IFERROR(INDEX(WAC_Item_Cost,MATCH(1,(L$1=WAC_District)*('Blend Sheet'!$O$4=WAC_IIN),0))*'Blend Sheet'!$O59,0) + IFERROR(INDEX(WAC_Item_Cost,MATCH(1,(L$1=WAC_District)*('Blend Sheet'!$P$4=WAC_IIN),0))*'Blend Sheet'!$P59,0) + IFERROR(INDEX(WAC_Item_Cost,MATCH(1,(L$1=WAC_District)*('Blend Sheet'!$Q$4=WAC_IIN),0))*'Blend Sheet'!$Q59,0) + IFERROR(INDEX(WAC_Item_Cost,MATCH(1,(L$1=WAC_District)*('Blend Sheet'!$R$4=WAC_IIN),0))*'Blend Sheet'!$R59,0) + IFERROR(INDEX(WAC_Item_Cost,MATCH(1,(L$1=WAC_District)*('Blend Sheet'!$S$4=WAC_IIN),0))*'Blend Sheet'!$S59,0) + IFERROR(INDEX(WAC_Item_Cost,MATCH(1,(L$1=WAC_District)*('Blend Sheet'!$T$4=WAC_IIN),0))*'Blend Sheet'!$T59,0) + IFERROR(INDEX(WAC_Item_Cost,MATCH(1,(L$1=WAC_District)*('Blend Sheet'!$U$4=WAC_IIN),0))*'Blend Sheet'!$U59,0) + IFERROR(INDEX(WAC_Item_Cost,MATCH(1,(L$1=WAC_District)*('Blend Sheet'!$V$4=WAC_IIN),0))*'Blend Sheet'!$V59,0) + IFERROR(INDEX(WAC_Item_Cost,MATCH(1,(L$1=WAC_District)*('Blend Sheet'!$W$4=WAC_IIN),0))*'Blend Sheet'!$W59,0) + IFERROR(INDEX(WAC_Item_Cost,MATCH(1,(L$1=WAC_District)*('Blend Sheet'!$X$4=WAC_IIN),0))*'Blend Sheet'!$X59,0) + IFERROR(INDEX(WAC_Item_Cost,MATCH(1,(L$1=WAC_District)*('Blend Sheet'!$Y$4=WAC_IIN),0))*'Blend Sheet'!$Y59,0) + IFERROR(INDEX(WAC_Item_Cost,MATCH(1,(L$1=WAC_District)*('Blend Sheet'!$Z$4=WAC_IIN),0))*'Blend Sheet'!$Z59,0) + IFERROR(INDEX(WAC_Item_Cost,MATCH(1,(L$1=WAC_District)*('Blend Sheet'!$AA$4=WAC_IIN),0))*'Blend Sheet'!$AA59,0) + IFERROR(INDEX(WAC_Item_Cost,MATCH(1,(L$1=WAC_District)*('Blend Sheet'!$AB$4=WAC_IIN),0))*'Blend Sheet'!$AB59,0) + IFERROR(INDEX(WAC_Item_Cost,MATCH(1,(L$1=WAC_District)*('Blend Sheet'!$AC$4=WAC_IIN),0))*'Blend Sheet'!$AC59,0) + IFERROR(INDEX(WAC_Item_Cost,MATCH(1,(L$1=WAC_District)*('Blend Sheet'!$AD$4=WAC_IIN),0))*'Blend Sheet'!$AD59,0) + IFERROR(INDEX(WAC_Item_Cost,MATCH(1,(L$1=WAC_District)*('Blend Sheet'!$AE$4=WAC_IIN),0))*'Blend Sheet'!$AE59,0) + IFERROR(INDEX(WAC_Item_Cost,MATCH(1,(L$1=WAC_District)*('Blend Sheet'!$AF$4=WAC_IIN),0))*'Blend Sheet'!$AF59,0) + IFERROR(INDEX(WAC_Item_Cost,MATCH(1,(L$1=WAC_District)*('Blend Sheet'!$AG$4=WAC_IIN),0))*'Blend Sheet'!$AG59,0) + IFERROR(INDEX(WAC_Item_Cost,MATCH(1,(L$1=WAC_District)*('Blend Sheet'!$AH$4=WAC_IIN),0))*'Blend Sheet'!$AH59,0) + IFERROR(INDEX(WAC_Item_Cost,MATCH(1,(L$1=WAC_District)*('Blend Sheet'!$AI$4=WAC_IIN),0))*'Blend Sheet'!$AI59,0) + IFERROR(INDEX(WAC_Item_Cost,MATCH(1,(L$1=WAC_District)*('Blend Sheet'!$AJ$4=WAC_IIN),0))*'Blend Sheet'!$AJ59,0) + IFERROR(INDEX(WAC_Item_Cost,MATCH(1,(L$1=WAC_District)*('Blend Sheet'!$AK$4=WAC_IIN),0))*'Blend Sheet'!$AK59,0) + IFERROR(INDEX(WAC_Item_Cost,MATCH(1,(L$1=WAC_District)*('Blend Sheet'!$AL$4=WAC_IIN),0))*'Blend Sheet'!$AL59,0) + IFERROR(INDEX(WAC_Item_Cost,MATCH(1,(L$1=WAC_District)*('Blend Sheet'!$AM$4=WAC_IIN),0))*'Blend Sheet'!$AM59,0) + IFERROR(INDEX(WAC_Item_Cost,MATCH(1,(L$1=WAC_District)*('Blend Sheet'!$AN$4=WAC_IIN),0))*'Blend Sheet'!$AN59,0) + IFERROR(INDEX(WAC_Item_Cost,MATCH(1,(L$1=WAC_District)*('Blend Sheet'!$AO$4=WAC_IIN),0))*'Blend Sheet'!$AO59,0) + IFERROR(INDEX(WAC_Item_Cost,MATCH(1,(L$1=WAC_District)*('Blend Sheet'!$AP$4=WAC_IIN),0))*'Blend Sheet'!$AP59/1000,0)</f>
        <v>25.460328499999999</v>
      </c>
    </row>
    <row r="57" spans="1:12" x14ac:dyDescent="0.25">
      <c r="A57" t="str">
        <f>'Blend Sheet'!A60</f>
        <v>PRODUCTIONmix 1600</v>
      </c>
      <c r="B57" s="245">
        <f t="array" ref="B57">IFERROR(INDEX(WAC_Item_Cost,MATCH(1,(B$1=WAC_District)*('Blend Sheet'!$C$4=WAC_IIN),0))*'Blend Sheet'!$C60/1000,0) + IFERROR(INDEX(WAC_Item_Cost,MATCH(1,(B$1=WAC_District)*('Blend Sheet'!$D$4=WAC_IIN),0))*'Blend Sheet'!$D60/1000,0) + IFERROR(INDEX(WAC_Item_Cost,MATCH(1,(B$1=WAC_District)*('Blend Sheet'!$E$4=WAC_IIN),0))*'Blend Sheet'!$E60/1000,0) + IFERROR(INDEX(WAC_Item_Cost,MATCH(1,(B$1=WAC_District)*('Blend Sheet'!$F$4=WAC_IIN),0))*'Blend Sheet'!$F60/1000,0)  + IFERROR(INDEX(WAC_Item_Cost,MATCH(1,(B$1=WAC_District)*('Blend Sheet'!$G$4=WAC_IIN),0))*'Blend Sheet'!$G60,0) + IFERROR(INDEX(WAC_Item_Cost,MATCH(1,(B$1=WAC_District)*('Blend Sheet'!$H$4=WAC_IIN),0))*'Blend Sheet'!$H60,0)  + IFERROR(INDEX(WAC_Item_Cost,MATCH(1,(B$1=WAC_District)*('Blend Sheet'!$I$4=WAC_IIN),0))*'Blend Sheet'!$I60,0) + IFERROR(INDEX(WAC_Item_Cost,MATCH(1,(B$1=WAC_District)*('Blend Sheet'!$J$4=WAC_IIN),0))*'Blend Sheet'!$J60,0) + IFERROR(INDEX(WAC_Item_Cost,MATCH(1,(B$1=WAC_District)*('Blend Sheet'!$K$4=WAC_IIN),0))*'Blend Sheet'!$K60,0) + IFERROR(INDEX(WAC_Item_Cost,MATCH(1,(B$1=WAC_District)*('Blend Sheet'!$L$4=WAC_IIN),0))*'Blend Sheet'!$L60,0) + IFERROR(INDEX(WAC_Item_Cost,MATCH(1,(B$1=WAC_District)*('Blend Sheet'!$M$4=WAC_IIN),0))*'Blend Sheet'!$M60,0) + IFERROR(INDEX(WAC_Item_Cost,MATCH(1,(B$1=WAC_District)*('Blend Sheet'!$N$4=WAC_IIN),0))*'Blend Sheet'!$N60,0) + IFERROR(INDEX(WAC_Item_Cost,MATCH(1,(B$1=WAC_District)*('Blend Sheet'!$O$4=WAC_IIN),0))*'Blend Sheet'!$O60,0) + IFERROR(INDEX(WAC_Item_Cost,MATCH(1,(B$1=WAC_District)*('Blend Sheet'!$P$4=WAC_IIN),0))*'Blend Sheet'!$P60,0) + IFERROR(INDEX(WAC_Item_Cost,MATCH(1,(B$1=WAC_District)*('Blend Sheet'!$Q$4=WAC_IIN),0))*'Blend Sheet'!$Q60,0) + IFERROR(INDEX(WAC_Item_Cost,MATCH(1,(B$1=WAC_District)*('Blend Sheet'!$R$4=WAC_IIN),0))*'Blend Sheet'!$R60,0) + IFERROR(INDEX(WAC_Item_Cost,MATCH(1,(B$1=WAC_District)*('Blend Sheet'!$S$4=WAC_IIN),0))*'Blend Sheet'!$S60,0) + IFERROR(INDEX(WAC_Item_Cost,MATCH(1,(B$1=WAC_District)*('Blend Sheet'!$T$4=WAC_IIN),0))*'Blend Sheet'!$T60,0) + IFERROR(INDEX(WAC_Item_Cost,MATCH(1,(B$1=WAC_District)*('Blend Sheet'!$U$4=WAC_IIN),0))*'Blend Sheet'!$U60,0) + IFERROR(INDEX(WAC_Item_Cost,MATCH(1,(B$1=WAC_District)*('Blend Sheet'!$V$4=WAC_IIN),0))*'Blend Sheet'!$V60,0) + IFERROR(INDEX(WAC_Item_Cost,MATCH(1,(B$1=WAC_District)*('Blend Sheet'!$W$4=WAC_IIN),0))*'Blend Sheet'!$W60,0) + IFERROR(INDEX(WAC_Item_Cost,MATCH(1,(B$1=WAC_District)*('Blend Sheet'!$X$4=WAC_IIN),0))*'Blend Sheet'!$X60,0) + IFERROR(INDEX(WAC_Item_Cost,MATCH(1,(B$1=WAC_District)*('Blend Sheet'!$Y$4=WAC_IIN),0))*'Blend Sheet'!$Y60,0) + IFERROR(INDEX(WAC_Item_Cost,MATCH(1,(B$1=WAC_District)*('Blend Sheet'!$Z$4=WAC_IIN),0))*'Blend Sheet'!$Z60,0) + IFERROR(INDEX(WAC_Item_Cost,MATCH(1,(B$1=WAC_District)*('Blend Sheet'!$AA$4=WAC_IIN),0))*'Blend Sheet'!$AA60,0) + IFERROR(INDEX(WAC_Item_Cost,MATCH(1,(B$1=WAC_District)*('Blend Sheet'!$AB$4=WAC_IIN),0))*'Blend Sheet'!$AB60,0) + IFERROR(INDEX(WAC_Item_Cost,MATCH(1,(B$1=WAC_District)*('Blend Sheet'!$AC$4=WAC_IIN),0))*'Blend Sheet'!$AC60,0) + IFERROR(INDEX(WAC_Item_Cost,MATCH(1,(B$1=WAC_District)*('Blend Sheet'!$AD$4=WAC_IIN),0))*'Blend Sheet'!$AD60,0) + IFERROR(INDEX(WAC_Item_Cost,MATCH(1,(B$1=WAC_District)*('Blend Sheet'!$AE$4=WAC_IIN),0))*'Blend Sheet'!$AE60,0) + IFERROR(INDEX(WAC_Item_Cost,MATCH(1,(B$1=WAC_District)*('Blend Sheet'!$AF$4=WAC_IIN),0))*'Blend Sheet'!$AF60,0) + IFERROR(INDEX(WAC_Item_Cost,MATCH(1,(B$1=WAC_District)*('Blend Sheet'!$AG$4=WAC_IIN),0))*'Blend Sheet'!$AG60,0) + IFERROR(INDEX(WAC_Item_Cost,MATCH(1,(B$1=WAC_District)*('Blend Sheet'!$AH$4=WAC_IIN),0))*'Blend Sheet'!$AH60,0) + IFERROR(INDEX(WAC_Item_Cost,MATCH(1,(B$1=WAC_District)*('Blend Sheet'!$AI$4=WAC_IIN),0))*'Blend Sheet'!$AI60,0) + IFERROR(INDEX(WAC_Item_Cost,MATCH(1,(B$1=WAC_District)*('Blend Sheet'!$AJ$4=WAC_IIN),0))*'Blend Sheet'!$AJ60,0) + IFERROR(INDEX(WAC_Item_Cost,MATCH(1,(B$1=WAC_District)*('Blend Sheet'!$AK$4=WAC_IIN),0))*'Blend Sheet'!$AK60,0) + IFERROR(INDEX(WAC_Item_Cost,MATCH(1,(B$1=WAC_District)*('Blend Sheet'!$AL$4=WAC_IIN),0))*'Blend Sheet'!$AL60,0) + IFERROR(INDEX(WAC_Item_Cost,MATCH(1,(B$1=WAC_District)*('Blend Sheet'!$AM$4=WAC_IIN),0))*'Blend Sheet'!$AM60,0) + IFERROR(INDEX(WAC_Item_Cost,MATCH(1,(B$1=WAC_District)*('Blend Sheet'!$AN$4=WAC_IIN),0))*'Blend Sheet'!$AN60,0) + IFERROR(INDEX(WAC_Item_Cost,MATCH(1,(B$1=WAC_District)*('Blend Sheet'!$AO$4=WAC_IIN),0))*'Blend Sheet'!$AO60,0) + IFERROR(INDEX(WAC_Item_Cost,MATCH(1,(B$1=WAC_District)*('Blend Sheet'!$AP$4=WAC_IIN),0))*'Blend Sheet'!$AP60/1000,0)</f>
        <v>184.52107912</v>
      </c>
      <c r="C57" s="245">
        <f t="array" ref="C57">IFERROR(INDEX(WAC_Item_Cost,MATCH(1,(C$1=WAC_District)*('Blend Sheet'!$C$4=WAC_IIN),0))*'Blend Sheet'!$C60/1000,0) + IFERROR(INDEX(WAC_Item_Cost,MATCH(1,(C$1=WAC_District)*('Blend Sheet'!$D$4=WAC_IIN),0))*'Blend Sheet'!$D60/1000,0) + IFERROR(INDEX(WAC_Item_Cost,MATCH(1,(C$1=WAC_District)*('Blend Sheet'!$E$4=WAC_IIN),0))*'Blend Sheet'!$E60/1000,0) + IFERROR(INDEX(WAC_Item_Cost,MATCH(1,(C$1=WAC_District)*('Blend Sheet'!$F$4=WAC_IIN),0))*'Blend Sheet'!$F60/1000,0)  + IFERROR(INDEX(WAC_Item_Cost,MATCH(1,(C$1=WAC_District)*('Blend Sheet'!$G$4=WAC_IIN),0))*'Blend Sheet'!$G60,0) + IFERROR(INDEX(WAC_Item_Cost,MATCH(1,(C$1=WAC_District)*('Blend Sheet'!$H$4=WAC_IIN),0))*'Blend Sheet'!$H60,0)  + IFERROR(INDEX(WAC_Item_Cost,MATCH(1,(C$1=WAC_District)*('Blend Sheet'!$I$4=WAC_IIN),0))*'Blend Sheet'!$I60,0) + IFERROR(INDEX(WAC_Item_Cost,MATCH(1,(C$1=WAC_District)*('Blend Sheet'!$J$4=WAC_IIN),0))*'Blend Sheet'!$J60,0) + IFERROR(INDEX(WAC_Item_Cost,MATCH(1,(C$1=WAC_District)*('Blend Sheet'!$K$4=WAC_IIN),0))*'Blend Sheet'!$K60,0) + IFERROR(INDEX(WAC_Item_Cost,MATCH(1,(C$1=WAC_District)*('Blend Sheet'!$L$4=WAC_IIN),0))*'Blend Sheet'!$L60,0) + IFERROR(INDEX(WAC_Item_Cost,MATCH(1,(C$1=WAC_District)*('Blend Sheet'!$M$4=WAC_IIN),0))*'Blend Sheet'!$M60,0) + IFERROR(INDEX(WAC_Item_Cost,MATCH(1,(C$1=WAC_District)*('Blend Sheet'!$N$4=WAC_IIN),0))*'Blend Sheet'!$N60,0) + IFERROR(INDEX(WAC_Item_Cost,MATCH(1,(C$1=WAC_District)*('Blend Sheet'!$O$4=WAC_IIN),0))*'Blend Sheet'!$O60,0) + IFERROR(INDEX(WAC_Item_Cost,MATCH(1,(C$1=WAC_District)*('Blend Sheet'!$P$4=WAC_IIN),0))*'Blend Sheet'!$P60,0) + IFERROR(INDEX(WAC_Item_Cost,MATCH(1,(C$1=WAC_District)*('Blend Sheet'!$Q$4=WAC_IIN),0))*'Blend Sheet'!$Q60,0) + IFERROR(INDEX(WAC_Item_Cost,MATCH(1,(C$1=WAC_District)*('Blend Sheet'!$R$4=WAC_IIN),0))*'Blend Sheet'!$R60,0) + IFERROR(INDEX(WAC_Item_Cost,MATCH(1,(C$1=WAC_District)*('Blend Sheet'!$S$4=WAC_IIN),0))*'Blend Sheet'!$S60,0) + IFERROR(INDEX(WAC_Item_Cost,MATCH(1,(C$1=WAC_District)*('Blend Sheet'!$T$4=WAC_IIN),0))*'Blend Sheet'!$T60,0) + IFERROR(INDEX(WAC_Item_Cost,MATCH(1,(C$1=WAC_District)*('Blend Sheet'!$U$4=WAC_IIN),0))*'Blend Sheet'!$U60,0) + IFERROR(INDEX(WAC_Item_Cost,MATCH(1,(C$1=WAC_District)*('Blend Sheet'!$V$4=WAC_IIN),0))*'Blend Sheet'!$V60,0) + IFERROR(INDEX(WAC_Item_Cost,MATCH(1,(C$1=WAC_District)*('Blend Sheet'!$W$4=WAC_IIN),0))*'Blend Sheet'!$W60,0) + IFERROR(INDEX(WAC_Item_Cost,MATCH(1,(C$1=WAC_District)*('Blend Sheet'!$X$4=WAC_IIN),0))*'Blend Sheet'!$X60,0) + IFERROR(INDEX(WAC_Item_Cost,MATCH(1,(C$1=WAC_District)*('Blend Sheet'!$Y$4=WAC_IIN),0))*'Blend Sheet'!$Y60,0) + IFERROR(INDEX(WAC_Item_Cost,MATCH(1,(C$1=WAC_District)*('Blend Sheet'!$Z$4=WAC_IIN),0))*'Blend Sheet'!$Z60,0) + IFERROR(INDEX(WAC_Item_Cost,MATCH(1,(C$1=WAC_District)*('Blend Sheet'!$AA$4=WAC_IIN),0))*'Blend Sheet'!$AA60,0) + IFERROR(INDEX(WAC_Item_Cost,MATCH(1,(C$1=WAC_District)*('Blend Sheet'!$AB$4=WAC_IIN),0))*'Blend Sheet'!$AB60,0) + IFERROR(INDEX(WAC_Item_Cost,MATCH(1,(C$1=WAC_District)*('Blend Sheet'!$AC$4=WAC_IIN),0))*'Blend Sheet'!$AC60,0) + IFERROR(INDEX(WAC_Item_Cost,MATCH(1,(C$1=WAC_District)*('Blend Sheet'!$AD$4=WAC_IIN),0))*'Blend Sheet'!$AD60,0) + IFERROR(INDEX(WAC_Item_Cost,MATCH(1,(C$1=WAC_District)*('Blend Sheet'!$AE$4=WAC_IIN),0))*'Blend Sheet'!$AE60,0) + IFERROR(INDEX(WAC_Item_Cost,MATCH(1,(C$1=WAC_District)*('Blend Sheet'!$AF$4=WAC_IIN),0))*'Blend Sheet'!$AF60,0) + IFERROR(INDEX(WAC_Item_Cost,MATCH(1,(C$1=WAC_District)*('Blend Sheet'!$AG$4=WAC_IIN),0))*'Blend Sheet'!$AG60,0) + IFERROR(INDEX(WAC_Item_Cost,MATCH(1,(C$1=WAC_District)*('Blend Sheet'!$AH$4=WAC_IIN),0))*'Blend Sheet'!$AH60,0) + IFERROR(INDEX(WAC_Item_Cost,MATCH(1,(C$1=WAC_District)*('Blend Sheet'!$AI$4=WAC_IIN),0))*'Blend Sheet'!$AI60,0) + IFERROR(INDEX(WAC_Item_Cost,MATCH(1,(C$1=WAC_District)*('Blend Sheet'!$AJ$4=WAC_IIN),0))*'Blend Sheet'!$AJ60,0) + IFERROR(INDEX(WAC_Item_Cost,MATCH(1,(C$1=WAC_District)*('Blend Sheet'!$AK$4=WAC_IIN),0))*'Blend Sheet'!$AK60,0) + IFERROR(INDEX(WAC_Item_Cost,MATCH(1,(C$1=WAC_District)*('Blend Sheet'!$AL$4=WAC_IIN),0))*'Blend Sheet'!$AL60,0) + IFERROR(INDEX(WAC_Item_Cost,MATCH(1,(C$1=WAC_District)*('Blend Sheet'!$AM$4=WAC_IIN),0))*'Blend Sheet'!$AM60,0) + IFERROR(INDEX(WAC_Item_Cost,MATCH(1,(C$1=WAC_District)*('Blend Sheet'!$AN$4=WAC_IIN),0))*'Blend Sheet'!$AN60,0) + IFERROR(INDEX(WAC_Item_Cost,MATCH(1,(C$1=WAC_District)*('Blend Sheet'!$AO$4=WAC_IIN),0))*'Blend Sheet'!$AO60,0) + IFERROR(INDEX(WAC_Item_Cost,MATCH(1,(C$1=WAC_District)*('Blend Sheet'!$AP$4=WAC_IIN),0))*'Blend Sheet'!$AP60/1000,0)</f>
        <v>223.88067942800001</v>
      </c>
      <c r="D57" s="245">
        <f t="array" ref="D57">IFERROR(INDEX(WAC_Item_Cost,MATCH(1,(D$1=WAC_District)*('Blend Sheet'!$C$4=WAC_IIN),0))*'Blend Sheet'!$C60/1000,0) + IFERROR(INDEX(WAC_Item_Cost,MATCH(1,(D$1=WAC_District)*('Blend Sheet'!$D$4=WAC_IIN),0))*'Blend Sheet'!$D60/1000,0) + IFERROR(INDEX(WAC_Item_Cost,MATCH(1,(D$1=WAC_District)*('Blend Sheet'!$E$4=WAC_IIN),0))*'Blend Sheet'!$E60/1000,0) + IFERROR(INDEX(WAC_Item_Cost,MATCH(1,(D$1=WAC_District)*('Blend Sheet'!$F$4=WAC_IIN),0))*'Blend Sheet'!$F60/1000,0)  + IFERROR(INDEX(WAC_Item_Cost,MATCH(1,(D$1=WAC_District)*('Blend Sheet'!$G$4=WAC_IIN),0))*'Blend Sheet'!$G60,0) + IFERROR(INDEX(WAC_Item_Cost,MATCH(1,(D$1=WAC_District)*('Blend Sheet'!$H$4=WAC_IIN),0))*'Blend Sheet'!$H60,0)  + IFERROR(INDEX(WAC_Item_Cost,MATCH(1,(D$1=WAC_District)*('Blend Sheet'!$I$4=WAC_IIN),0))*'Blend Sheet'!$I60,0) + IFERROR(INDEX(WAC_Item_Cost,MATCH(1,(D$1=WAC_District)*('Blend Sheet'!$J$4=WAC_IIN),0))*'Blend Sheet'!$J60,0) + IFERROR(INDEX(WAC_Item_Cost,MATCH(1,(D$1=WAC_District)*('Blend Sheet'!$K$4=WAC_IIN),0))*'Blend Sheet'!$K60,0) + IFERROR(INDEX(WAC_Item_Cost,MATCH(1,(D$1=WAC_District)*('Blend Sheet'!$L$4=WAC_IIN),0))*'Blend Sheet'!$L60,0) + IFERROR(INDEX(WAC_Item_Cost,MATCH(1,(D$1=WAC_District)*('Blend Sheet'!$M$4=WAC_IIN),0))*'Blend Sheet'!$M60,0) + IFERROR(INDEX(WAC_Item_Cost,MATCH(1,(D$1=WAC_District)*('Blend Sheet'!$N$4=WAC_IIN),0))*'Blend Sheet'!$N60,0) + IFERROR(INDEX(WAC_Item_Cost,MATCH(1,(D$1=WAC_District)*('Blend Sheet'!$O$4=WAC_IIN),0))*'Blend Sheet'!$O60,0) + IFERROR(INDEX(WAC_Item_Cost,MATCH(1,(D$1=WAC_District)*('Blend Sheet'!$P$4=WAC_IIN),0))*'Blend Sheet'!$P60,0) + IFERROR(INDEX(WAC_Item_Cost,MATCH(1,(D$1=WAC_District)*('Blend Sheet'!$Q$4=WAC_IIN),0))*'Blend Sheet'!$Q60,0) + IFERROR(INDEX(WAC_Item_Cost,MATCH(1,(D$1=WAC_District)*('Blend Sheet'!$R$4=WAC_IIN),0))*'Blend Sheet'!$R60,0) + IFERROR(INDEX(WAC_Item_Cost,MATCH(1,(D$1=WAC_District)*('Blend Sheet'!$S$4=WAC_IIN),0))*'Blend Sheet'!$S60,0) + IFERROR(INDEX(WAC_Item_Cost,MATCH(1,(D$1=WAC_District)*('Blend Sheet'!$T$4=WAC_IIN),0))*'Blend Sheet'!$T60,0) + IFERROR(INDEX(WAC_Item_Cost,MATCH(1,(D$1=WAC_District)*('Blend Sheet'!$U$4=WAC_IIN),0))*'Blend Sheet'!$U60,0) + IFERROR(INDEX(WAC_Item_Cost,MATCH(1,(D$1=WAC_District)*('Blend Sheet'!$V$4=WAC_IIN),0))*'Blend Sheet'!$V60,0) + IFERROR(INDEX(WAC_Item_Cost,MATCH(1,(D$1=WAC_District)*('Blend Sheet'!$W$4=WAC_IIN),0))*'Blend Sheet'!$W60,0) + IFERROR(INDEX(WAC_Item_Cost,MATCH(1,(D$1=WAC_District)*('Blend Sheet'!$X$4=WAC_IIN),0))*'Blend Sheet'!$X60,0) + IFERROR(INDEX(WAC_Item_Cost,MATCH(1,(D$1=WAC_District)*('Blend Sheet'!$Y$4=WAC_IIN),0))*'Blend Sheet'!$Y60,0) + IFERROR(INDEX(WAC_Item_Cost,MATCH(1,(D$1=WAC_District)*('Blend Sheet'!$Z$4=WAC_IIN),0))*'Blend Sheet'!$Z60,0) + IFERROR(INDEX(WAC_Item_Cost,MATCH(1,(D$1=WAC_District)*('Blend Sheet'!$AA$4=WAC_IIN),0))*'Blend Sheet'!$AA60,0) + IFERROR(INDEX(WAC_Item_Cost,MATCH(1,(D$1=WAC_District)*('Blend Sheet'!$AB$4=WAC_IIN),0))*'Blend Sheet'!$AB60,0) + IFERROR(INDEX(WAC_Item_Cost,MATCH(1,(D$1=WAC_District)*('Blend Sheet'!$AC$4=WAC_IIN),0))*'Blend Sheet'!$AC60,0) + IFERROR(INDEX(WAC_Item_Cost,MATCH(1,(D$1=WAC_District)*('Blend Sheet'!$AD$4=WAC_IIN),0))*'Blend Sheet'!$AD60,0) + IFERROR(INDEX(WAC_Item_Cost,MATCH(1,(D$1=WAC_District)*('Blend Sheet'!$AE$4=WAC_IIN),0))*'Blend Sheet'!$AE60,0) + IFERROR(INDEX(WAC_Item_Cost,MATCH(1,(D$1=WAC_District)*('Blend Sheet'!$AF$4=WAC_IIN),0))*'Blend Sheet'!$AF60,0) + IFERROR(INDEX(WAC_Item_Cost,MATCH(1,(D$1=WAC_District)*('Blend Sheet'!$AG$4=WAC_IIN),0))*'Blend Sheet'!$AG60,0) + IFERROR(INDEX(WAC_Item_Cost,MATCH(1,(D$1=WAC_District)*('Blend Sheet'!$AH$4=WAC_IIN),0))*'Blend Sheet'!$AH60,0) + IFERROR(INDEX(WAC_Item_Cost,MATCH(1,(D$1=WAC_District)*('Blend Sheet'!$AI$4=WAC_IIN),0))*'Blend Sheet'!$AI60,0) + IFERROR(INDEX(WAC_Item_Cost,MATCH(1,(D$1=WAC_District)*('Blend Sheet'!$AJ$4=WAC_IIN),0))*'Blend Sheet'!$AJ60,0) + IFERROR(INDEX(WAC_Item_Cost,MATCH(1,(D$1=WAC_District)*('Blend Sheet'!$AK$4=WAC_IIN),0))*'Blend Sheet'!$AK60,0) + IFERROR(INDEX(WAC_Item_Cost,MATCH(1,(D$1=WAC_District)*('Blend Sheet'!$AL$4=WAC_IIN),0))*'Blend Sheet'!$AL60,0) + IFERROR(INDEX(WAC_Item_Cost,MATCH(1,(D$1=WAC_District)*('Blend Sheet'!$AM$4=WAC_IIN),0))*'Blend Sheet'!$AM60,0) + IFERROR(INDEX(WAC_Item_Cost,MATCH(1,(D$1=WAC_District)*('Blend Sheet'!$AN$4=WAC_IIN),0))*'Blend Sheet'!$AN60,0) + IFERROR(INDEX(WAC_Item_Cost,MATCH(1,(D$1=WAC_District)*('Blend Sheet'!$AO$4=WAC_IIN),0))*'Blend Sheet'!$AO60,0) + IFERROR(INDEX(WAC_Item_Cost,MATCH(1,(D$1=WAC_District)*('Blend Sheet'!$AP$4=WAC_IIN),0))*'Blend Sheet'!$AP60/1000,0)</f>
        <v>198.566960464</v>
      </c>
      <c r="E57" s="245">
        <f t="array" ref="E57">IFERROR(INDEX(WAC_Item_Cost,MATCH(1,(E$1=WAC_District)*('Blend Sheet'!$C$4=WAC_IIN),0))*'Blend Sheet'!$C60/1000,0) + IFERROR(INDEX(WAC_Item_Cost,MATCH(1,(E$1=WAC_District)*('Blend Sheet'!$D$4=WAC_IIN),0))*'Blend Sheet'!$D60/1000,0) + IFERROR(INDEX(WAC_Item_Cost,MATCH(1,(E$1=WAC_District)*('Blend Sheet'!$E$4=WAC_IIN),0))*'Blend Sheet'!$E60/1000,0) + IFERROR(INDEX(WAC_Item_Cost,MATCH(1,(E$1=WAC_District)*('Blend Sheet'!$F$4=WAC_IIN),0))*'Blend Sheet'!$F60/1000,0)  + IFERROR(INDEX(WAC_Item_Cost,MATCH(1,(E$1=WAC_District)*('Blend Sheet'!$G$4=WAC_IIN),0))*'Blend Sheet'!$G60,0) + IFERROR(INDEX(WAC_Item_Cost,MATCH(1,(E$1=WAC_District)*('Blend Sheet'!$H$4=WAC_IIN),0))*'Blend Sheet'!$H60,0)  + IFERROR(INDEX(WAC_Item_Cost,MATCH(1,(E$1=WAC_District)*('Blend Sheet'!$I$4=WAC_IIN),0))*'Blend Sheet'!$I60,0) + IFERROR(INDEX(WAC_Item_Cost,MATCH(1,(E$1=WAC_District)*('Blend Sheet'!$J$4=WAC_IIN),0))*'Blend Sheet'!$J60,0) + IFERROR(INDEX(WAC_Item_Cost,MATCH(1,(E$1=WAC_District)*('Blend Sheet'!$K$4=WAC_IIN),0))*'Blend Sheet'!$K60,0) + IFERROR(INDEX(WAC_Item_Cost,MATCH(1,(E$1=WAC_District)*('Blend Sheet'!$L$4=WAC_IIN),0))*'Blend Sheet'!$L60,0) + IFERROR(INDEX(WAC_Item_Cost,MATCH(1,(E$1=WAC_District)*('Blend Sheet'!$M$4=WAC_IIN),0))*'Blend Sheet'!$M60,0) + IFERROR(INDEX(WAC_Item_Cost,MATCH(1,(E$1=WAC_District)*('Blend Sheet'!$N$4=WAC_IIN),0))*'Blend Sheet'!$N60,0) + IFERROR(INDEX(WAC_Item_Cost,MATCH(1,(E$1=WAC_District)*('Blend Sheet'!$O$4=WAC_IIN),0))*'Blend Sheet'!$O60,0) + IFERROR(INDEX(WAC_Item_Cost,MATCH(1,(E$1=WAC_District)*('Blend Sheet'!$P$4=WAC_IIN),0))*'Blend Sheet'!$P60,0) + IFERROR(INDEX(WAC_Item_Cost,MATCH(1,(E$1=WAC_District)*('Blend Sheet'!$Q$4=WAC_IIN),0))*'Blend Sheet'!$Q60,0) + IFERROR(INDEX(WAC_Item_Cost,MATCH(1,(E$1=WAC_District)*('Blend Sheet'!$R$4=WAC_IIN),0))*'Blend Sheet'!$R60,0) + IFERROR(INDEX(WAC_Item_Cost,MATCH(1,(E$1=WAC_District)*('Blend Sheet'!$S$4=WAC_IIN),0))*'Blend Sheet'!$S60,0) + IFERROR(INDEX(WAC_Item_Cost,MATCH(1,(E$1=WAC_District)*('Blend Sheet'!$T$4=WAC_IIN),0))*'Blend Sheet'!$T60,0) + IFERROR(INDEX(WAC_Item_Cost,MATCH(1,(E$1=WAC_District)*('Blend Sheet'!$U$4=WAC_IIN),0))*'Blend Sheet'!$U60,0) + IFERROR(INDEX(WAC_Item_Cost,MATCH(1,(E$1=WAC_District)*('Blend Sheet'!$V$4=WAC_IIN),0))*'Blend Sheet'!$V60,0) + IFERROR(INDEX(WAC_Item_Cost,MATCH(1,(E$1=WAC_District)*('Blend Sheet'!$W$4=WAC_IIN),0))*'Blend Sheet'!$W60,0) + IFERROR(INDEX(WAC_Item_Cost,MATCH(1,(E$1=WAC_District)*('Blend Sheet'!$X$4=WAC_IIN),0))*'Blend Sheet'!$X60,0) + IFERROR(INDEX(WAC_Item_Cost,MATCH(1,(E$1=WAC_District)*('Blend Sheet'!$Y$4=WAC_IIN),0))*'Blend Sheet'!$Y60,0) + IFERROR(INDEX(WAC_Item_Cost,MATCH(1,(E$1=WAC_District)*('Blend Sheet'!$Z$4=WAC_IIN),0))*'Blend Sheet'!$Z60,0) + IFERROR(INDEX(WAC_Item_Cost,MATCH(1,(E$1=WAC_District)*('Blend Sheet'!$AA$4=WAC_IIN),0))*'Blend Sheet'!$AA60,0) + IFERROR(INDEX(WAC_Item_Cost,MATCH(1,(E$1=WAC_District)*('Blend Sheet'!$AB$4=WAC_IIN),0))*'Blend Sheet'!$AB60,0) + IFERROR(INDEX(WAC_Item_Cost,MATCH(1,(E$1=WAC_District)*('Blend Sheet'!$AC$4=WAC_IIN),0))*'Blend Sheet'!$AC60,0) + IFERROR(INDEX(WAC_Item_Cost,MATCH(1,(E$1=WAC_District)*('Blend Sheet'!$AD$4=WAC_IIN),0))*'Blend Sheet'!$AD60,0) + IFERROR(INDEX(WAC_Item_Cost,MATCH(1,(E$1=WAC_District)*('Blend Sheet'!$AE$4=WAC_IIN),0))*'Blend Sheet'!$AE60,0) + IFERROR(INDEX(WAC_Item_Cost,MATCH(1,(E$1=WAC_District)*('Blend Sheet'!$AF$4=WAC_IIN),0))*'Blend Sheet'!$AF60,0) + IFERROR(INDEX(WAC_Item_Cost,MATCH(1,(E$1=WAC_District)*('Blend Sheet'!$AG$4=WAC_IIN),0))*'Blend Sheet'!$AG60,0) + IFERROR(INDEX(WAC_Item_Cost,MATCH(1,(E$1=WAC_District)*('Blend Sheet'!$AH$4=WAC_IIN),0))*'Blend Sheet'!$AH60,0) + IFERROR(INDEX(WAC_Item_Cost,MATCH(1,(E$1=WAC_District)*('Blend Sheet'!$AI$4=WAC_IIN),0))*'Blend Sheet'!$AI60,0) + IFERROR(INDEX(WAC_Item_Cost,MATCH(1,(E$1=WAC_District)*('Blend Sheet'!$AJ$4=WAC_IIN),0))*'Blend Sheet'!$AJ60,0) + IFERROR(INDEX(WAC_Item_Cost,MATCH(1,(E$1=WAC_District)*('Blend Sheet'!$AK$4=WAC_IIN),0))*'Blend Sheet'!$AK60,0) + IFERROR(INDEX(WAC_Item_Cost,MATCH(1,(E$1=WAC_District)*('Blend Sheet'!$AL$4=WAC_IIN),0))*'Blend Sheet'!$AL60,0) + IFERROR(INDEX(WAC_Item_Cost,MATCH(1,(E$1=WAC_District)*('Blend Sheet'!$AM$4=WAC_IIN),0))*'Blend Sheet'!$AM60,0) + IFERROR(INDEX(WAC_Item_Cost,MATCH(1,(E$1=WAC_District)*('Blend Sheet'!$AN$4=WAC_IIN),0))*'Blend Sheet'!$AN60,0) + IFERROR(INDEX(WAC_Item_Cost,MATCH(1,(E$1=WAC_District)*('Blend Sheet'!$AO$4=WAC_IIN),0))*'Blend Sheet'!$AO60,0) + IFERROR(INDEX(WAC_Item_Cost,MATCH(1,(E$1=WAC_District)*('Blend Sheet'!$AP$4=WAC_IIN),0))*'Blend Sheet'!$AP60/1000,0)</f>
        <v>255.717481276</v>
      </c>
      <c r="F57" s="245">
        <f t="array" ref="F57">IFERROR(INDEX(WAC_Item_Cost,MATCH(1,(F$1=WAC_District)*('Blend Sheet'!$C$4=WAC_IIN),0))*'Blend Sheet'!$C60/1000,0) + IFERROR(INDEX(WAC_Item_Cost,MATCH(1,(F$1=WAC_District)*('Blend Sheet'!$D$4=WAC_IIN),0))*'Blend Sheet'!$D60/1000,0) + IFERROR(INDEX(WAC_Item_Cost,MATCH(1,(F$1=WAC_District)*('Blend Sheet'!$E$4=WAC_IIN),0))*'Blend Sheet'!$E60/1000,0) + IFERROR(INDEX(WAC_Item_Cost,MATCH(1,(F$1=WAC_District)*('Blend Sheet'!$F$4=WAC_IIN),0))*'Blend Sheet'!$F60/1000,0)  + IFERROR(INDEX(WAC_Item_Cost,MATCH(1,(F$1=WAC_District)*('Blend Sheet'!$G$4=WAC_IIN),0))*'Blend Sheet'!$G60,0) + IFERROR(INDEX(WAC_Item_Cost,MATCH(1,(F$1=WAC_District)*('Blend Sheet'!$H$4=WAC_IIN),0))*'Blend Sheet'!$H60,0)  + IFERROR(INDEX(WAC_Item_Cost,MATCH(1,(F$1=WAC_District)*('Blend Sheet'!$I$4=WAC_IIN),0))*'Blend Sheet'!$I60,0) + IFERROR(INDEX(WAC_Item_Cost,MATCH(1,(F$1=WAC_District)*('Blend Sheet'!$J$4=WAC_IIN),0))*'Blend Sheet'!$J60,0) + IFERROR(INDEX(WAC_Item_Cost,MATCH(1,(F$1=WAC_District)*('Blend Sheet'!$K$4=WAC_IIN),0))*'Blend Sheet'!$K60,0) + IFERROR(INDEX(WAC_Item_Cost,MATCH(1,(F$1=WAC_District)*('Blend Sheet'!$L$4=WAC_IIN),0))*'Blend Sheet'!$L60,0) + IFERROR(INDEX(WAC_Item_Cost,MATCH(1,(F$1=WAC_District)*('Blend Sheet'!$M$4=WAC_IIN),0))*'Blend Sheet'!$M60,0) + IFERROR(INDEX(WAC_Item_Cost,MATCH(1,(F$1=WAC_District)*('Blend Sheet'!$N$4=WAC_IIN),0))*'Blend Sheet'!$N60,0) + IFERROR(INDEX(WAC_Item_Cost,MATCH(1,(F$1=WAC_District)*('Blend Sheet'!$O$4=WAC_IIN),0))*'Blend Sheet'!$O60,0) + IFERROR(INDEX(WAC_Item_Cost,MATCH(1,(F$1=WAC_District)*('Blend Sheet'!$P$4=WAC_IIN),0))*'Blend Sheet'!$P60,0) + IFERROR(INDEX(WAC_Item_Cost,MATCH(1,(F$1=WAC_District)*('Blend Sheet'!$Q$4=WAC_IIN),0))*'Blend Sheet'!$Q60,0) + IFERROR(INDEX(WAC_Item_Cost,MATCH(1,(F$1=WAC_District)*('Blend Sheet'!$R$4=WAC_IIN),0))*'Blend Sheet'!$R60,0) + IFERROR(INDEX(WAC_Item_Cost,MATCH(1,(F$1=WAC_District)*('Blend Sheet'!$S$4=WAC_IIN),0))*'Blend Sheet'!$S60,0) + IFERROR(INDEX(WAC_Item_Cost,MATCH(1,(F$1=WAC_District)*('Blend Sheet'!$T$4=WAC_IIN),0))*'Blend Sheet'!$T60,0) + IFERROR(INDEX(WAC_Item_Cost,MATCH(1,(F$1=WAC_District)*('Blend Sheet'!$U$4=WAC_IIN),0))*'Blend Sheet'!$U60,0) + IFERROR(INDEX(WAC_Item_Cost,MATCH(1,(F$1=WAC_District)*('Blend Sheet'!$V$4=WAC_IIN),0))*'Blend Sheet'!$V60,0) + IFERROR(INDEX(WAC_Item_Cost,MATCH(1,(F$1=WAC_District)*('Blend Sheet'!$W$4=WAC_IIN),0))*'Blend Sheet'!$W60,0) + IFERROR(INDEX(WAC_Item_Cost,MATCH(1,(F$1=WAC_District)*('Blend Sheet'!$X$4=WAC_IIN),0))*'Blend Sheet'!$X60,0) + IFERROR(INDEX(WAC_Item_Cost,MATCH(1,(F$1=WAC_District)*('Blend Sheet'!$Y$4=WAC_IIN),0))*'Blend Sheet'!$Y60,0) + IFERROR(INDEX(WAC_Item_Cost,MATCH(1,(F$1=WAC_District)*('Blend Sheet'!$Z$4=WAC_IIN),0))*'Blend Sheet'!$Z60,0) + IFERROR(INDEX(WAC_Item_Cost,MATCH(1,(F$1=WAC_District)*('Blend Sheet'!$AA$4=WAC_IIN),0))*'Blend Sheet'!$AA60,0) + IFERROR(INDEX(WAC_Item_Cost,MATCH(1,(F$1=WAC_District)*('Blend Sheet'!$AB$4=WAC_IIN),0))*'Blend Sheet'!$AB60,0) + IFERROR(INDEX(WAC_Item_Cost,MATCH(1,(F$1=WAC_District)*('Blend Sheet'!$AC$4=WAC_IIN),0))*'Blend Sheet'!$AC60,0) + IFERROR(INDEX(WAC_Item_Cost,MATCH(1,(F$1=WAC_District)*('Blend Sheet'!$AD$4=WAC_IIN),0))*'Blend Sheet'!$AD60,0) + IFERROR(INDEX(WAC_Item_Cost,MATCH(1,(F$1=WAC_District)*('Blend Sheet'!$AE$4=WAC_IIN),0))*'Blend Sheet'!$AE60,0) + IFERROR(INDEX(WAC_Item_Cost,MATCH(1,(F$1=WAC_District)*('Blend Sheet'!$AF$4=WAC_IIN),0))*'Blend Sheet'!$AF60,0) + IFERROR(INDEX(WAC_Item_Cost,MATCH(1,(F$1=WAC_District)*('Blend Sheet'!$AG$4=WAC_IIN),0))*'Blend Sheet'!$AG60,0) + IFERROR(INDEX(WAC_Item_Cost,MATCH(1,(F$1=WAC_District)*('Blend Sheet'!$AH$4=WAC_IIN),0))*'Blend Sheet'!$AH60,0) + IFERROR(INDEX(WAC_Item_Cost,MATCH(1,(F$1=WAC_District)*('Blend Sheet'!$AI$4=WAC_IIN),0))*'Blend Sheet'!$AI60,0) + IFERROR(INDEX(WAC_Item_Cost,MATCH(1,(F$1=WAC_District)*('Blend Sheet'!$AJ$4=WAC_IIN),0))*'Blend Sheet'!$AJ60,0) + IFERROR(INDEX(WAC_Item_Cost,MATCH(1,(F$1=WAC_District)*('Blend Sheet'!$AK$4=WAC_IIN),0))*'Blend Sheet'!$AK60,0) + IFERROR(INDEX(WAC_Item_Cost,MATCH(1,(F$1=WAC_District)*('Blend Sheet'!$AL$4=WAC_IIN),0))*'Blend Sheet'!$AL60,0) + IFERROR(INDEX(WAC_Item_Cost,MATCH(1,(F$1=WAC_District)*('Blend Sheet'!$AM$4=WAC_IIN),0))*'Blend Sheet'!$AM60,0) + IFERROR(INDEX(WAC_Item_Cost,MATCH(1,(F$1=WAC_District)*('Blend Sheet'!$AN$4=WAC_IIN),0))*'Blend Sheet'!$AN60,0) + IFERROR(INDEX(WAC_Item_Cost,MATCH(1,(F$1=WAC_District)*('Blend Sheet'!$AO$4=WAC_IIN),0))*'Blend Sheet'!$AO60,0) + IFERROR(INDEX(WAC_Item_Cost,MATCH(1,(F$1=WAC_District)*('Blend Sheet'!$AP$4=WAC_IIN),0))*'Blend Sheet'!$AP60/1000,0)</f>
        <v>238.05203771999999</v>
      </c>
      <c r="G57" s="245">
        <f t="array" ref="G57">IFERROR(INDEX(WAC_Item_Cost,MATCH(1,(G$1=WAC_District)*('Blend Sheet'!$C$4=WAC_IIN),0))*'Blend Sheet'!$C60/1000,0) + IFERROR(INDEX(WAC_Item_Cost,MATCH(1,(G$1=WAC_District)*('Blend Sheet'!$D$4=WAC_IIN),0))*'Blend Sheet'!$D60/1000,0) + IFERROR(INDEX(WAC_Item_Cost,MATCH(1,(G$1=WAC_District)*('Blend Sheet'!$E$4=WAC_IIN),0))*'Blend Sheet'!$E60/1000,0) + IFERROR(INDEX(WAC_Item_Cost,MATCH(1,(G$1=WAC_District)*('Blend Sheet'!$F$4=WAC_IIN),0))*'Blend Sheet'!$F60/1000,0)  + IFERROR(INDEX(WAC_Item_Cost,MATCH(1,(G$1=WAC_District)*('Blend Sheet'!$G$4=WAC_IIN),0))*'Blend Sheet'!$G60,0) + IFERROR(INDEX(WAC_Item_Cost,MATCH(1,(G$1=WAC_District)*('Blend Sheet'!$H$4=WAC_IIN),0))*'Blend Sheet'!$H60,0)  + IFERROR(INDEX(WAC_Item_Cost,MATCH(1,(G$1=WAC_District)*('Blend Sheet'!$I$4=WAC_IIN),0))*'Blend Sheet'!$I60,0) + IFERROR(INDEX(WAC_Item_Cost,MATCH(1,(G$1=WAC_District)*('Blend Sheet'!$J$4=WAC_IIN),0))*'Blend Sheet'!$J60,0) + IFERROR(INDEX(WAC_Item_Cost,MATCH(1,(G$1=WAC_District)*('Blend Sheet'!$K$4=WAC_IIN),0))*'Blend Sheet'!$K60,0) + IFERROR(INDEX(WAC_Item_Cost,MATCH(1,(G$1=WAC_District)*('Blend Sheet'!$L$4=WAC_IIN),0))*'Blend Sheet'!$L60,0) + IFERROR(INDEX(WAC_Item_Cost,MATCH(1,(G$1=WAC_District)*('Blend Sheet'!$M$4=WAC_IIN),0))*'Blend Sheet'!$M60,0) + IFERROR(INDEX(WAC_Item_Cost,MATCH(1,(G$1=WAC_District)*('Blend Sheet'!$N$4=WAC_IIN),0))*'Blend Sheet'!$N60,0) + IFERROR(INDEX(WAC_Item_Cost,MATCH(1,(G$1=WAC_District)*('Blend Sheet'!$O$4=WAC_IIN),0))*'Blend Sheet'!$O60,0) + IFERROR(INDEX(WAC_Item_Cost,MATCH(1,(G$1=WAC_District)*('Blend Sheet'!$P$4=WAC_IIN),0))*'Blend Sheet'!$P60,0) + IFERROR(INDEX(WAC_Item_Cost,MATCH(1,(G$1=WAC_District)*('Blend Sheet'!$Q$4=WAC_IIN),0))*'Blend Sheet'!$Q60,0) + IFERROR(INDEX(WAC_Item_Cost,MATCH(1,(G$1=WAC_District)*('Blend Sheet'!$R$4=WAC_IIN),0))*'Blend Sheet'!$R60,0) + IFERROR(INDEX(WAC_Item_Cost,MATCH(1,(G$1=WAC_District)*('Blend Sheet'!$S$4=WAC_IIN),0))*'Blend Sheet'!$S60,0) + IFERROR(INDEX(WAC_Item_Cost,MATCH(1,(G$1=WAC_District)*('Blend Sheet'!$T$4=WAC_IIN),0))*'Blend Sheet'!$T60,0) + IFERROR(INDEX(WAC_Item_Cost,MATCH(1,(G$1=WAC_District)*('Blend Sheet'!$U$4=WAC_IIN),0))*'Blend Sheet'!$U60,0) + IFERROR(INDEX(WAC_Item_Cost,MATCH(1,(G$1=WAC_District)*('Blend Sheet'!$V$4=WAC_IIN),0))*'Blend Sheet'!$V60,0) + IFERROR(INDEX(WAC_Item_Cost,MATCH(1,(G$1=WAC_District)*('Blend Sheet'!$W$4=WAC_IIN),0))*'Blend Sheet'!$W60,0) + IFERROR(INDEX(WAC_Item_Cost,MATCH(1,(G$1=WAC_District)*('Blend Sheet'!$X$4=WAC_IIN),0))*'Blend Sheet'!$X60,0) + IFERROR(INDEX(WAC_Item_Cost,MATCH(1,(G$1=WAC_District)*('Blend Sheet'!$Y$4=WAC_IIN),0))*'Blend Sheet'!$Y60,0) + IFERROR(INDEX(WAC_Item_Cost,MATCH(1,(G$1=WAC_District)*('Blend Sheet'!$Z$4=WAC_IIN),0))*'Blend Sheet'!$Z60,0) + IFERROR(INDEX(WAC_Item_Cost,MATCH(1,(G$1=WAC_District)*('Blend Sheet'!$AA$4=WAC_IIN),0))*'Blend Sheet'!$AA60,0) + IFERROR(INDEX(WAC_Item_Cost,MATCH(1,(G$1=WAC_District)*('Blend Sheet'!$AB$4=WAC_IIN),0))*'Blend Sheet'!$AB60,0) + IFERROR(INDEX(WAC_Item_Cost,MATCH(1,(G$1=WAC_District)*('Blend Sheet'!$AC$4=WAC_IIN),0))*'Blend Sheet'!$AC60,0) + IFERROR(INDEX(WAC_Item_Cost,MATCH(1,(G$1=WAC_District)*('Blend Sheet'!$AD$4=WAC_IIN),0))*'Blend Sheet'!$AD60,0) + IFERROR(INDEX(WAC_Item_Cost,MATCH(1,(G$1=WAC_District)*('Blend Sheet'!$AE$4=WAC_IIN),0))*'Blend Sheet'!$AE60,0) + IFERROR(INDEX(WAC_Item_Cost,MATCH(1,(G$1=WAC_District)*('Blend Sheet'!$AF$4=WAC_IIN),0))*'Blend Sheet'!$AF60,0) + IFERROR(INDEX(WAC_Item_Cost,MATCH(1,(G$1=WAC_District)*('Blend Sheet'!$AG$4=WAC_IIN),0))*'Blend Sheet'!$AG60,0) + IFERROR(INDEX(WAC_Item_Cost,MATCH(1,(G$1=WAC_District)*('Blend Sheet'!$AH$4=WAC_IIN),0))*'Blend Sheet'!$AH60,0) + IFERROR(INDEX(WAC_Item_Cost,MATCH(1,(G$1=WAC_District)*('Blend Sheet'!$AI$4=WAC_IIN),0))*'Blend Sheet'!$AI60,0) + IFERROR(INDEX(WAC_Item_Cost,MATCH(1,(G$1=WAC_District)*('Blend Sheet'!$AJ$4=WAC_IIN),0))*'Blend Sheet'!$AJ60,0) + IFERROR(INDEX(WAC_Item_Cost,MATCH(1,(G$1=WAC_District)*('Blend Sheet'!$AK$4=WAC_IIN),0))*'Blend Sheet'!$AK60,0) + IFERROR(INDEX(WAC_Item_Cost,MATCH(1,(G$1=WAC_District)*('Blend Sheet'!$AL$4=WAC_IIN),0))*'Blend Sheet'!$AL60,0) + IFERROR(INDEX(WAC_Item_Cost,MATCH(1,(G$1=WAC_District)*('Blend Sheet'!$AM$4=WAC_IIN),0))*'Blend Sheet'!$AM60,0) + IFERROR(INDEX(WAC_Item_Cost,MATCH(1,(G$1=WAC_District)*('Blend Sheet'!$AN$4=WAC_IIN),0))*'Blend Sheet'!$AN60,0) + IFERROR(INDEX(WAC_Item_Cost,MATCH(1,(G$1=WAC_District)*('Blend Sheet'!$AO$4=WAC_IIN),0))*'Blend Sheet'!$AO60,0) + IFERROR(INDEX(WAC_Item_Cost,MATCH(1,(G$1=WAC_District)*('Blend Sheet'!$AP$4=WAC_IIN),0))*'Blend Sheet'!$AP60/1000,0)</f>
        <v>217.04395300800002</v>
      </c>
      <c r="H57" s="245">
        <f t="array" ref="H57">IFERROR(INDEX(WAC_Item_Cost,MATCH(1,(H$1=WAC_District)*('Blend Sheet'!$C$4=WAC_IIN),0))*'Blend Sheet'!$C60/1000,0) + IFERROR(INDEX(WAC_Item_Cost,MATCH(1,(H$1=WAC_District)*('Blend Sheet'!$D$4=WAC_IIN),0))*'Blend Sheet'!$D60/1000,0) + IFERROR(INDEX(WAC_Item_Cost,MATCH(1,(H$1=WAC_District)*('Blend Sheet'!$E$4=WAC_IIN),0))*'Blend Sheet'!$E60/1000,0) + IFERROR(INDEX(WAC_Item_Cost,MATCH(1,(H$1=WAC_District)*('Blend Sheet'!$F$4=WAC_IIN),0))*'Blend Sheet'!$F60/1000,0)  + IFERROR(INDEX(WAC_Item_Cost,MATCH(1,(H$1=WAC_District)*('Blend Sheet'!$G$4=WAC_IIN),0))*'Blend Sheet'!$G60,0) + IFERROR(INDEX(WAC_Item_Cost,MATCH(1,(H$1=WAC_District)*('Blend Sheet'!$H$4=WAC_IIN),0))*'Blend Sheet'!$H60,0)  + IFERROR(INDEX(WAC_Item_Cost,MATCH(1,(H$1=WAC_District)*('Blend Sheet'!$I$4=WAC_IIN),0))*'Blend Sheet'!$I60,0) + IFERROR(INDEX(WAC_Item_Cost,MATCH(1,(H$1=WAC_District)*('Blend Sheet'!$J$4=WAC_IIN),0))*'Blend Sheet'!$J60,0) + IFERROR(INDEX(WAC_Item_Cost,MATCH(1,(H$1=WAC_District)*('Blend Sheet'!$K$4=WAC_IIN),0))*'Blend Sheet'!$K60,0) + IFERROR(INDEX(WAC_Item_Cost,MATCH(1,(H$1=WAC_District)*('Blend Sheet'!$L$4=WAC_IIN),0))*'Blend Sheet'!$L60,0) + IFERROR(INDEX(WAC_Item_Cost,MATCH(1,(H$1=WAC_District)*('Blend Sheet'!$M$4=WAC_IIN),0))*'Blend Sheet'!$M60,0) + IFERROR(INDEX(WAC_Item_Cost,MATCH(1,(H$1=WAC_District)*('Blend Sheet'!$N$4=WAC_IIN),0))*'Blend Sheet'!$N60,0) + IFERROR(INDEX(WAC_Item_Cost,MATCH(1,(H$1=WAC_District)*('Blend Sheet'!$O$4=WAC_IIN),0))*'Blend Sheet'!$O60,0) + IFERROR(INDEX(WAC_Item_Cost,MATCH(1,(H$1=WAC_District)*('Blend Sheet'!$P$4=WAC_IIN),0))*'Blend Sheet'!$P60,0) + IFERROR(INDEX(WAC_Item_Cost,MATCH(1,(H$1=WAC_District)*('Blend Sheet'!$Q$4=WAC_IIN),0))*'Blend Sheet'!$Q60,0) + IFERROR(INDEX(WAC_Item_Cost,MATCH(1,(H$1=WAC_District)*('Blend Sheet'!$R$4=WAC_IIN),0))*'Blend Sheet'!$R60,0) + IFERROR(INDEX(WAC_Item_Cost,MATCH(1,(H$1=WAC_District)*('Blend Sheet'!$S$4=WAC_IIN),0))*'Blend Sheet'!$S60,0) + IFERROR(INDEX(WAC_Item_Cost,MATCH(1,(H$1=WAC_District)*('Blend Sheet'!$T$4=WAC_IIN),0))*'Blend Sheet'!$T60,0) + IFERROR(INDEX(WAC_Item_Cost,MATCH(1,(H$1=WAC_District)*('Blend Sheet'!$U$4=WAC_IIN),0))*'Blend Sheet'!$U60,0) + IFERROR(INDEX(WAC_Item_Cost,MATCH(1,(H$1=WAC_District)*('Blend Sheet'!$V$4=WAC_IIN),0))*'Blend Sheet'!$V60,0) + IFERROR(INDEX(WAC_Item_Cost,MATCH(1,(H$1=WAC_District)*('Blend Sheet'!$W$4=WAC_IIN),0))*'Blend Sheet'!$W60,0) + IFERROR(INDEX(WAC_Item_Cost,MATCH(1,(H$1=WAC_District)*('Blend Sheet'!$X$4=WAC_IIN),0))*'Blend Sheet'!$X60,0) + IFERROR(INDEX(WAC_Item_Cost,MATCH(1,(H$1=WAC_District)*('Blend Sheet'!$Y$4=WAC_IIN),0))*'Blend Sheet'!$Y60,0) + IFERROR(INDEX(WAC_Item_Cost,MATCH(1,(H$1=WAC_District)*('Blend Sheet'!$Z$4=WAC_IIN),0))*'Blend Sheet'!$Z60,0) + IFERROR(INDEX(WAC_Item_Cost,MATCH(1,(H$1=WAC_District)*('Blend Sheet'!$AA$4=WAC_IIN),0))*'Blend Sheet'!$AA60,0) + IFERROR(INDEX(WAC_Item_Cost,MATCH(1,(H$1=WAC_District)*('Blend Sheet'!$AB$4=WAC_IIN),0))*'Blend Sheet'!$AB60,0) + IFERROR(INDEX(WAC_Item_Cost,MATCH(1,(H$1=WAC_District)*('Blend Sheet'!$AC$4=WAC_IIN),0))*'Blend Sheet'!$AC60,0) + IFERROR(INDEX(WAC_Item_Cost,MATCH(1,(H$1=WAC_District)*('Blend Sheet'!$AD$4=WAC_IIN),0))*'Blend Sheet'!$AD60,0) + IFERROR(INDEX(WAC_Item_Cost,MATCH(1,(H$1=WAC_District)*('Blend Sheet'!$AE$4=WAC_IIN),0))*'Blend Sheet'!$AE60,0) + IFERROR(INDEX(WAC_Item_Cost,MATCH(1,(H$1=WAC_District)*('Blend Sheet'!$AF$4=WAC_IIN),0))*'Blend Sheet'!$AF60,0) + IFERROR(INDEX(WAC_Item_Cost,MATCH(1,(H$1=WAC_District)*('Blend Sheet'!$AG$4=WAC_IIN),0))*'Blend Sheet'!$AG60,0) + IFERROR(INDEX(WAC_Item_Cost,MATCH(1,(H$1=WAC_District)*('Blend Sheet'!$AH$4=WAC_IIN),0))*'Blend Sheet'!$AH60,0) + IFERROR(INDEX(WAC_Item_Cost,MATCH(1,(H$1=WAC_District)*('Blend Sheet'!$AI$4=WAC_IIN),0))*'Blend Sheet'!$AI60,0) + IFERROR(INDEX(WAC_Item_Cost,MATCH(1,(H$1=WAC_District)*('Blend Sheet'!$AJ$4=WAC_IIN),0))*'Blend Sheet'!$AJ60,0) + IFERROR(INDEX(WAC_Item_Cost,MATCH(1,(H$1=WAC_District)*('Blend Sheet'!$AK$4=WAC_IIN),0))*'Blend Sheet'!$AK60,0) + IFERROR(INDEX(WAC_Item_Cost,MATCH(1,(H$1=WAC_District)*('Blend Sheet'!$AL$4=WAC_IIN),0))*'Blend Sheet'!$AL60,0) + IFERROR(INDEX(WAC_Item_Cost,MATCH(1,(H$1=WAC_District)*('Blend Sheet'!$AM$4=WAC_IIN),0))*'Blend Sheet'!$AM60,0) + IFERROR(INDEX(WAC_Item_Cost,MATCH(1,(H$1=WAC_District)*('Blend Sheet'!$AN$4=WAC_IIN),0))*'Blend Sheet'!$AN60,0) + IFERROR(INDEX(WAC_Item_Cost,MATCH(1,(H$1=WAC_District)*('Blend Sheet'!$AO$4=WAC_IIN),0))*'Blend Sheet'!$AO60,0) + IFERROR(INDEX(WAC_Item_Cost,MATCH(1,(H$1=WAC_District)*('Blend Sheet'!$AP$4=WAC_IIN),0))*'Blend Sheet'!$AP60/1000,0)</f>
        <v>219.69285959999999</v>
      </c>
      <c r="I57" s="245">
        <f t="array" ref="I57">IFERROR(INDEX(WAC_Item_Cost,MATCH(1,(I$1=WAC_District)*('Blend Sheet'!$C$4=WAC_IIN),0))*'Blend Sheet'!$C60/1000,0) + IFERROR(INDEX(WAC_Item_Cost,MATCH(1,(I$1=WAC_District)*('Blend Sheet'!$D$4=WAC_IIN),0))*'Blend Sheet'!$D60/1000,0) + IFERROR(INDEX(WAC_Item_Cost,MATCH(1,(I$1=WAC_District)*('Blend Sheet'!$E$4=WAC_IIN),0))*'Blend Sheet'!$E60/1000,0) + IFERROR(INDEX(WAC_Item_Cost,MATCH(1,(I$1=WAC_District)*('Blend Sheet'!$F$4=WAC_IIN),0))*'Blend Sheet'!$F60/1000,0)  + IFERROR(INDEX(WAC_Item_Cost,MATCH(1,(I$1=WAC_District)*('Blend Sheet'!$G$4=WAC_IIN),0))*'Blend Sheet'!$G60,0) + IFERROR(INDEX(WAC_Item_Cost,MATCH(1,(I$1=WAC_District)*('Blend Sheet'!$H$4=WAC_IIN),0))*'Blend Sheet'!$H60,0)  + IFERROR(INDEX(WAC_Item_Cost,MATCH(1,(I$1=WAC_District)*('Blend Sheet'!$I$4=WAC_IIN),0))*'Blend Sheet'!$I60,0) + IFERROR(INDEX(WAC_Item_Cost,MATCH(1,(I$1=WAC_District)*('Blend Sheet'!$J$4=WAC_IIN),0))*'Blend Sheet'!$J60,0) + IFERROR(INDEX(WAC_Item_Cost,MATCH(1,(I$1=WAC_District)*('Blend Sheet'!$K$4=WAC_IIN),0))*'Blend Sheet'!$K60,0) + IFERROR(INDEX(WAC_Item_Cost,MATCH(1,(I$1=WAC_District)*('Blend Sheet'!$L$4=WAC_IIN),0))*'Blend Sheet'!$L60,0) + IFERROR(INDEX(WAC_Item_Cost,MATCH(1,(I$1=WAC_District)*('Blend Sheet'!$M$4=WAC_IIN),0))*'Blend Sheet'!$M60,0) + IFERROR(INDEX(WAC_Item_Cost,MATCH(1,(I$1=WAC_District)*('Blend Sheet'!$N$4=WAC_IIN),0))*'Blend Sheet'!$N60,0) + IFERROR(INDEX(WAC_Item_Cost,MATCH(1,(I$1=WAC_District)*('Blend Sheet'!$O$4=WAC_IIN),0))*'Blend Sheet'!$O60,0) + IFERROR(INDEX(WAC_Item_Cost,MATCH(1,(I$1=WAC_District)*('Blend Sheet'!$P$4=WAC_IIN),0))*'Blend Sheet'!$P60,0) + IFERROR(INDEX(WAC_Item_Cost,MATCH(1,(I$1=WAC_District)*('Blend Sheet'!$Q$4=WAC_IIN),0))*'Blend Sheet'!$Q60,0) + IFERROR(INDEX(WAC_Item_Cost,MATCH(1,(I$1=WAC_District)*('Blend Sheet'!$R$4=WAC_IIN),0))*'Blend Sheet'!$R60,0) + IFERROR(INDEX(WAC_Item_Cost,MATCH(1,(I$1=WAC_District)*('Blend Sheet'!$S$4=WAC_IIN),0))*'Blend Sheet'!$S60,0) + IFERROR(INDEX(WAC_Item_Cost,MATCH(1,(I$1=WAC_District)*('Blend Sheet'!$T$4=WAC_IIN),0))*'Blend Sheet'!$T60,0) + IFERROR(INDEX(WAC_Item_Cost,MATCH(1,(I$1=WAC_District)*('Blend Sheet'!$U$4=WAC_IIN),0))*'Blend Sheet'!$U60,0) + IFERROR(INDEX(WAC_Item_Cost,MATCH(1,(I$1=WAC_District)*('Blend Sheet'!$V$4=WAC_IIN),0))*'Blend Sheet'!$V60,0) + IFERROR(INDEX(WAC_Item_Cost,MATCH(1,(I$1=WAC_District)*('Blend Sheet'!$W$4=WAC_IIN),0))*'Blend Sheet'!$W60,0) + IFERROR(INDEX(WAC_Item_Cost,MATCH(1,(I$1=WAC_District)*('Blend Sheet'!$X$4=WAC_IIN),0))*'Blend Sheet'!$X60,0) + IFERROR(INDEX(WAC_Item_Cost,MATCH(1,(I$1=WAC_District)*('Blend Sheet'!$Y$4=WAC_IIN),0))*'Blend Sheet'!$Y60,0) + IFERROR(INDEX(WAC_Item_Cost,MATCH(1,(I$1=WAC_District)*('Blend Sheet'!$Z$4=WAC_IIN),0))*'Blend Sheet'!$Z60,0) + IFERROR(INDEX(WAC_Item_Cost,MATCH(1,(I$1=WAC_District)*('Blend Sheet'!$AA$4=WAC_IIN),0))*'Blend Sheet'!$AA60,0) + IFERROR(INDEX(WAC_Item_Cost,MATCH(1,(I$1=WAC_District)*('Blend Sheet'!$AB$4=WAC_IIN),0))*'Blend Sheet'!$AB60,0) + IFERROR(INDEX(WAC_Item_Cost,MATCH(1,(I$1=WAC_District)*('Blend Sheet'!$AC$4=WAC_IIN),0))*'Blend Sheet'!$AC60,0) + IFERROR(INDEX(WAC_Item_Cost,MATCH(1,(I$1=WAC_District)*('Blend Sheet'!$AD$4=WAC_IIN),0))*'Blend Sheet'!$AD60,0) + IFERROR(INDEX(WAC_Item_Cost,MATCH(1,(I$1=WAC_District)*('Blend Sheet'!$AE$4=WAC_IIN),0))*'Blend Sheet'!$AE60,0) + IFERROR(INDEX(WAC_Item_Cost,MATCH(1,(I$1=WAC_District)*('Blend Sheet'!$AF$4=WAC_IIN),0))*'Blend Sheet'!$AF60,0) + IFERROR(INDEX(WAC_Item_Cost,MATCH(1,(I$1=WAC_District)*('Blend Sheet'!$AG$4=WAC_IIN),0))*'Blend Sheet'!$AG60,0) + IFERROR(INDEX(WAC_Item_Cost,MATCH(1,(I$1=WAC_District)*('Blend Sheet'!$AH$4=WAC_IIN),0))*'Blend Sheet'!$AH60,0) + IFERROR(INDEX(WAC_Item_Cost,MATCH(1,(I$1=WAC_District)*('Blend Sheet'!$AI$4=WAC_IIN),0))*'Blend Sheet'!$AI60,0) + IFERROR(INDEX(WAC_Item_Cost,MATCH(1,(I$1=WAC_District)*('Blend Sheet'!$AJ$4=WAC_IIN),0))*'Blend Sheet'!$AJ60,0) + IFERROR(INDEX(WAC_Item_Cost,MATCH(1,(I$1=WAC_District)*('Blend Sheet'!$AK$4=WAC_IIN),0))*'Blend Sheet'!$AK60,0) + IFERROR(INDEX(WAC_Item_Cost,MATCH(1,(I$1=WAC_District)*('Blend Sheet'!$AL$4=WAC_IIN),0))*'Blend Sheet'!$AL60,0) + IFERROR(INDEX(WAC_Item_Cost,MATCH(1,(I$1=WAC_District)*('Blend Sheet'!$AM$4=WAC_IIN),0))*'Blend Sheet'!$AM60,0) + IFERROR(INDEX(WAC_Item_Cost,MATCH(1,(I$1=WAC_District)*('Blend Sheet'!$AN$4=WAC_IIN),0))*'Blend Sheet'!$AN60,0) + IFERROR(INDEX(WAC_Item_Cost,MATCH(1,(I$1=WAC_District)*('Blend Sheet'!$AO$4=WAC_IIN),0))*'Blend Sheet'!$AO60,0) + IFERROR(INDEX(WAC_Item_Cost,MATCH(1,(I$1=WAC_District)*('Blend Sheet'!$AP$4=WAC_IIN),0))*'Blend Sheet'!$AP60/1000,0)</f>
        <v>220.39302918000001</v>
      </c>
      <c r="J57" s="245">
        <f t="array" ref="J57">IFERROR(INDEX(WAC_Item_Cost,MATCH(1,(J$1=WAC_District)*('Blend Sheet'!$C$4=WAC_IIN),0))*'Blend Sheet'!$C60/1000,0) + IFERROR(INDEX(WAC_Item_Cost,MATCH(1,(J$1=WAC_District)*('Blend Sheet'!$D$4=WAC_IIN),0))*'Blend Sheet'!$D60/1000,0) + IFERROR(INDEX(WAC_Item_Cost,MATCH(1,(J$1=WAC_District)*('Blend Sheet'!$E$4=WAC_IIN),0))*'Blend Sheet'!$E60/1000,0) + IFERROR(INDEX(WAC_Item_Cost,MATCH(1,(J$1=WAC_District)*('Blend Sheet'!$F$4=WAC_IIN),0))*'Blend Sheet'!$F60/1000,0)  + IFERROR(INDEX(WAC_Item_Cost,MATCH(1,(J$1=WAC_District)*('Blend Sheet'!$G$4=WAC_IIN),0))*'Blend Sheet'!$G60,0) + IFERROR(INDEX(WAC_Item_Cost,MATCH(1,(J$1=WAC_District)*('Blend Sheet'!$H$4=WAC_IIN),0))*'Blend Sheet'!$H60,0)  + IFERROR(INDEX(WAC_Item_Cost,MATCH(1,(J$1=WAC_District)*('Blend Sheet'!$I$4=WAC_IIN),0))*'Blend Sheet'!$I60,0) + IFERROR(INDEX(WAC_Item_Cost,MATCH(1,(J$1=WAC_District)*('Blend Sheet'!$J$4=WAC_IIN),0))*'Blend Sheet'!$J60,0) + IFERROR(INDEX(WAC_Item_Cost,MATCH(1,(J$1=WAC_District)*('Blend Sheet'!$K$4=WAC_IIN),0))*'Blend Sheet'!$K60,0) + IFERROR(INDEX(WAC_Item_Cost,MATCH(1,(J$1=WAC_District)*('Blend Sheet'!$L$4=WAC_IIN),0))*'Blend Sheet'!$L60,0) + IFERROR(INDEX(WAC_Item_Cost,MATCH(1,(J$1=WAC_District)*('Blend Sheet'!$M$4=WAC_IIN),0))*'Blend Sheet'!$M60,0) + IFERROR(INDEX(WAC_Item_Cost,MATCH(1,(J$1=WAC_District)*('Blend Sheet'!$N$4=WAC_IIN),0))*'Blend Sheet'!$N60,0) + IFERROR(INDEX(WAC_Item_Cost,MATCH(1,(J$1=WAC_District)*('Blend Sheet'!$O$4=WAC_IIN),0))*'Blend Sheet'!$O60,0) + IFERROR(INDEX(WAC_Item_Cost,MATCH(1,(J$1=WAC_District)*('Blend Sheet'!$P$4=WAC_IIN),0))*'Blend Sheet'!$P60,0) + IFERROR(INDEX(WAC_Item_Cost,MATCH(1,(J$1=WAC_District)*('Blend Sheet'!$Q$4=WAC_IIN),0))*'Blend Sheet'!$Q60,0) + IFERROR(INDEX(WAC_Item_Cost,MATCH(1,(J$1=WAC_District)*('Blend Sheet'!$R$4=WAC_IIN),0))*'Blend Sheet'!$R60,0) + IFERROR(INDEX(WAC_Item_Cost,MATCH(1,(J$1=WAC_District)*('Blend Sheet'!$S$4=WAC_IIN),0))*'Blend Sheet'!$S60,0) + IFERROR(INDEX(WAC_Item_Cost,MATCH(1,(J$1=WAC_District)*('Blend Sheet'!$T$4=WAC_IIN),0))*'Blend Sheet'!$T60,0) + IFERROR(INDEX(WAC_Item_Cost,MATCH(1,(J$1=WAC_District)*('Blend Sheet'!$U$4=WAC_IIN),0))*'Blend Sheet'!$U60,0) + IFERROR(INDEX(WAC_Item_Cost,MATCH(1,(J$1=WAC_District)*('Blend Sheet'!$V$4=WAC_IIN),0))*'Blend Sheet'!$V60,0) + IFERROR(INDEX(WAC_Item_Cost,MATCH(1,(J$1=WAC_District)*('Blend Sheet'!$W$4=WAC_IIN),0))*'Blend Sheet'!$W60,0) + IFERROR(INDEX(WAC_Item_Cost,MATCH(1,(J$1=WAC_District)*('Blend Sheet'!$X$4=WAC_IIN),0))*'Blend Sheet'!$X60,0) + IFERROR(INDEX(WAC_Item_Cost,MATCH(1,(J$1=WAC_District)*('Blend Sheet'!$Y$4=WAC_IIN),0))*'Blend Sheet'!$Y60,0) + IFERROR(INDEX(WAC_Item_Cost,MATCH(1,(J$1=WAC_District)*('Blend Sheet'!$Z$4=WAC_IIN),0))*'Blend Sheet'!$Z60,0) + IFERROR(INDEX(WAC_Item_Cost,MATCH(1,(J$1=WAC_District)*('Blend Sheet'!$AA$4=WAC_IIN),0))*'Blend Sheet'!$AA60,0) + IFERROR(INDEX(WAC_Item_Cost,MATCH(1,(J$1=WAC_District)*('Blend Sheet'!$AB$4=WAC_IIN),0))*'Blend Sheet'!$AB60,0) + IFERROR(INDEX(WAC_Item_Cost,MATCH(1,(J$1=WAC_District)*('Blend Sheet'!$AC$4=WAC_IIN),0))*'Blend Sheet'!$AC60,0) + IFERROR(INDEX(WAC_Item_Cost,MATCH(1,(J$1=WAC_District)*('Blend Sheet'!$AD$4=WAC_IIN),0))*'Blend Sheet'!$AD60,0) + IFERROR(INDEX(WAC_Item_Cost,MATCH(1,(J$1=WAC_District)*('Blend Sheet'!$AE$4=WAC_IIN),0))*'Blend Sheet'!$AE60,0) + IFERROR(INDEX(WAC_Item_Cost,MATCH(1,(J$1=WAC_District)*('Blend Sheet'!$AF$4=WAC_IIN),0))*'Blend Sheet'!$AF60,0) + IFERROR(INDEX(WAC_Item_Cost,MATCH(1,(J$1=WAC_District)*('Blend Sheet'!$AG$4=WAC_IIN),0))*'Blend Sheet'!$AG60,0) + IFERROR(INDEX(WAC_Item_Cost,MATCH(1,(J$1=WAC_District)*('Blend Sheet'!$AH$4=WAC_IIN),0))*'Blend Sheet'!$AH60,0) + IFERROR(INDEX(WAC_Item_Cost,MATCH(1,(J$1=WAC_District)*('Blend Sheet'!$AI$4=WAC_IIN),0))*'Blend Sheet'!$AI60,0) + IFERROR(INDEX(WAC_Item_Cost,MATCH(1,(J$1=WAC_District)*('Blend Sheet'!$AJ$4=WAC_IIN),0))*'Blend Sheet'!$AJ60,0) + IFERROR(INDEX(WAC_Item_Cost,MATCH(1,(J$1=WAC_District)*('Blend Sheet'!$AK$4=WAC_IIN),0))*'Blend Sheet'!$AK60,0) + IFERROR(INDEX(WAC_Item_Cost,MATCH(1,(J$1=WAC_District)*('Blend Sheet'!$AL$4=WAC_IIN),0))*'Blend Sheet'!$AL60,0) + IFERROR(INDEX(WAC_Item_Cost,MATCH(1,(J$1=WAC_District)*('Blend Sheet'!$AM$4=WAC_IIN),0))*'Blend Sheet'!$AM60,0) + IFERROR(INDEX(WAC_Item_Cost,MATCH(1,(J$1=WAC_District)*('Blend Sheet'!$AN$4=WAC_IIN),0))*'Blend Sheet'!$AN60,0) + IFERROR(INDEX(WAC_Item_Cost,MATCH(1,(J$1=WAC_District)*('Blend Sheet'!$AO$4=WAC_IIN),0))*'Blend Sheet'!$AO60,0) + IFERROR(INDEX(WAC_Item_Cost,MATCH(1,(J$1=WAC_District)*('Blend Sheet'!$AP$4=WAC_IIN),0))*'Blend Sheet'!$AP60/1000,0)</f>
        <v>222.77641987999999</v>
      </c>
      <c r="K57" s="245">
        <f t="array" ref="K57">IFERROR(INDEX(WAC_Item_Cost,MATCH(1,(K$1=WAC_District)*('Blend Sheet'!$C$4=WAC_IIN),0))*'Blend Sheet'!$C60/1000,0) + IFERROR(INDEX(WAC_Item_Cost,MATCH(1,(K$1=WAC_District)*('Blend Sheet'!$D$4=WAC_IIN),0))*'Blend Sheet'!$D60/1000,0) + IFERROR(INDEX(WAC_Item_Cost,MATCH(1,(K$1=WAC_District)*('Blend Sheet'!$E$4=WAC_IIN),0))*'Blend Sheet'!$E60/1000,0) + IFERROR(INDEX(WAC_Item_Cost,MATCH(1,(K$1=WAC_District)*('Blend Sheet'!$F$4=WAC_IIN),0))*'Blend Sheet'!$F60/1000,0)  + IFERROR(INDEX(WAC_Item_Cost,MATCH(1,(K$1=WAC_District)*('Blend Sheet'!$G$4=WAC_IIN),0))*'Blend Sheet'!$G60,0) + IFERROR(INDEX(WAC_Item_Cost,MATCH(1,(K$1=WAC_District)*('Blend Sheet'!$H$4=WAC_IIN),0))*'Blend Sheet'!$H60,0)  + IFERROR(INDEX(WAC_Item_Cost,MATCH(1,(K$1=WAC_District)*('Blend Sheet'!$I$4=WAC_IIN),0))*'Blend Sheet'!$I60,0) + IFERROR(INDEX(WAC_Item_Cost,MATCH(1,(K$1=WAC_District)*('Blend Sheet'!$J$4=WAC_IIN),0))*'Blend Sheet'!$J60,0) + IFERROR(INDEX(WAC_Item_Cost,MATCH(1,(K$1=WAC_District)*('Blend Sheet'!$K$4=WAC_IIN),0))*'Blend Sheet'!$K60,0) + IFERROR(INDEX(WAC_Item_Cost,MATCH(1,(K$1=WAC_District)*('Blend Sheet'!$L$4=WAC_IIN),0))*'Blend Sheet'!$L60,0) + IFERROR(INDEX(WAC_Item_Cost,MATCH(1,(K$1=WAC_District)*('Blend Sheet'!$M$4=WAC_IIN),0))*'Blend Sheet'!$M60,0) + IFERROR(INDEX(WAC_Item_Cost,MATCH(1,(K$1=WAC_District)*('Blend Sheet'!$N$4=WAC_IIN),0))*'Blend Sheet'!$N60,0) + IFERROR(INDEX(WAC_Item_Cost,MATCH(1,(K$1=WAC_District)*('Blend Sheet'!$O$4=WAC_IIN),0))*'Blend Sheet'!$O60,0) + IFERROR(INDEX(WAC_Item_Cost,MATCH(1,(K$1=WAC_District)*('Blend Sheet'!$P$4=WAC_IIN),0))*'Blend Sheet'!$P60,0) + IFERROR(INDEX(WAC_Item_Cost,MATCH(1,(K$1=WAC_District)*('Blend Sheet'!$Q$4=WAC_IIN),0))*'Blend Sheet'!$Q60,0) + IFERROR(INDEX(WAC_Item_Cost,MATCH(1,(K$1=WAC_District)*('Blend Sheet'!$R$4=WAC_IIN),0))*'Blend Sheet'!$R60,0) + IFERROR(INDEX(WAC_Item_Cost,MATCH(1,(K$1=WAC_District)*('Blend Sheet'!$S$4=WAC_IIN),0))*'Blend Sheet'!$S60,0) + IFERROR(INDEX(WAC_Item_Cost,MATCH(1,(K$1=WAC_District)*('Blend Sheet'!$T$4=WAC_IIN),0))*'Blend Sheet'!$T60,0) + IFERROR(INDEX(WAC_Item_Cost,MATCH(1,(K$1=WAC_District)*('Blend Sheet'!$U$4=WAC_IIN),0))*'Blend Sheet'!$U60,0) + IFERROR(INDEX(WAC_Item_Cost,MATCH(1,(K$1=WAC_District)*('Blend Sheet'!$V$4=WAC_IIN),0))*'Blend Sheet'!$V60,0) + IFERROR(INDEX(WAC_Item_Cost,MATCH(1,(K$1=WAC_District)*('Blend Sheet'!$W$4=WAC_IIN),0))*'Blend Sheet'!$W60,0) + IFERROR(INDEX(WAC_Item_Cost,MATCH(1,(K$1=WAC_District)*('Blend Sheet'!$X$4=WAC_IIN),0))*'Blend Sheet'!$X60,0) + IFERROR(INDEX(WAC_Item_Cost,MATCH(1,(K$1=WAC_District)*('Blend Sheet'!$Y$4=WAC_IIN),0))*'Blend Sheet'!$Y60,0) + IFERROR(INDEX(WAC_Item_Cost,MATCH(1,(K$1=WAC_District)*('Blend Sheet'!$Z$4=WAC_IIN),0))*'Blend Sheet'!$Z60,0) + IFERROR(INDEX(WAC_Item_Cost,MATCH(1,(K$1=WAC_District)*('Blend Sheet'!$AA$4=WAC_IIN),0))*'Blend Sheet'!$AA60,0) + IFERROR(INDEX(WAC_Item_Cost,MATCH(1,(K$1=WAC_District)*('Blend Sheet'!$AB$4=WAC_IIN),0))*'Blend Sheet'!$AB60,0) + IFERROR(INDEX(WAC_Item_Cost,MATCH(1,(K$1=WAC_District)*('Blend Sheet'!$AC$4=WAC_IIN),0))*'Blend Sheet'!$AC60,0) + IFERROR(INDEX(WAC_Item_Cost,MATCH(1,(K$1=WAC_District)*('Blend Sheet'!$AD$4=WAC_IIN),0))*'Blend Sheet'!$AD60,0) + IFERROR(INDEX(WAC_Item_Cost,MATCH(1,(K$1=WAC_District)*('Blend Sheet'!$AE$4=WAC_IIN),0))*'Blend Sheet'!$AE60,0) + IFERROR(INDEX(WAC_Item_Cost,MATCH(1,(K$1=WAC_District)*('Blend Sheet'!$AF$4=WAC_IIN),0))*'Blend Sheet'!$AF60,0) + IFERROR(INDEX(WAC_Item_Cost,MATCH(1,(K$1=WAC_District)*('Blend Sheet'!$AG$4=WAC_IIN),0))*'Blend Sheet'!$AG60,0) + IFERROR(INDEX(WAC_Item_Cost,MATCH(1,(K$1=WAC_District)*('Blend Sheet'!$AH$4=WAC_IIN),0))*'Blend Sheet'!$AH60,0) + IFERROR(INDEX(WAC_Item_Cost,MATCH(1,(K$1=WAC_District)*('Blend Sheet'!$AI$4=WAC_IIN),0))*'Blend Sheet'!$AI60,0) + IFERROR(INDEX(WAC_Item_Cost,MATCH(1,(K$1=WAC_District)*('Blend Sheet'!$AJ$4=WAC_IIN),0))*'Blend Sheet'!$AJ60,0) + IFERROR(INDEX(WAC_Item_Cost,MATCH(1,(K$1=WAC_District)*('Blend Sheet'!$AK$4=WAC_IIN),0))*'Blend Sheet'!$AK60,0) + IFERROR(INDEX(WAC_Item_Cost,MATCH(1,(K$1=WAC_District)*('Blend Sheet'!$AL$4=WAC_IIN),0))*'Blend Sheet'!$AL60,0) + IFERROR(INDEX(WAC_Item_Cost,MATCH(1,(K$1=WAC_District)*('Blend Sheet'!$AM$4=WAC_IIN),0))*'Blend Sheet'!$AM60,0) + IFERROR(INDEX(WAC_Item_Cost,MATCH(1,(K$1=WAC_District)*('Blend Sheet'!$AN$4=WAC_IIN),0))*'Blend Sheet'!$AN60,0) + IFERROR(INDEX(WAC_Item_Cost,MATCH(1,(K$1=WAC_District)*('Blend Sheet'!$AO$4=WAC_IIN),0))*'Blend Sheet'!$AO60,0) + IFERROR(INDEX(WAC_Item_Cost,MATCH(1,(K$1=WAC_District)*('Blend Sheet'!$AP$4=WAC_IIN),0))*'Blend Sheet'!$AP60/1000,0)</f>
        <v>26.413674999999998</v>
      </c>
      <c r="L57" s="245">
        <f t="array" ref="L57">IFERROR(INDEX(WAC_Item_Cost,MATCH(1,(L$1=WAC_District)*('Blend Sheet'!$C$4=WAC_IIN),0))*'Blend Sheet'!$C60/1000,0) + IFERROR(INDEX(WAC_Item_Cost,MATCH(1,(L$1=WAC_District)*('Blend Sheet'!$D$4=WAC_IIN),0))*'Blend Sheet'!$D60/1000,0) + IFERROR(INDEX(WAC_Item_Cost,MATCH(1,(L$1=WAC_District)*('Blend Sheet'!$E$4=WAC_IIN),0))*'Blend Sheet'!$E60/1000,0) + IFERROR(INDEX(WAC_Item_Cost,MATCH(1,(L$1=WAC_District)*('Blend Sheet'!$F$4=WAC_IIN),0))*'Blend Sheet'!$F60/1000,0)  + IFERROR(INDEX(WAC_Item_Cost,MATCH(1,(L$1=WAC_District)*('Blend Sheet'!$G$4=WAC_IIN),0))*'Blend Sheet'!$G60,0) + IFERROR(INDEX(WAC_Item_Cost,MATCH(1,(L$1=WAC_District)*('Blend Sheet'!$H$4=WAC_IIN),0))*'Blend Sheet'!$H60,0)  + IFERROR(INDEX(WAC_Item_Cost,MATCH(1,(L$1=WAC_District)*('Blend Sheet'!$I$4=WAC_IIN),0))*'Blend Sheet'!$I60,0) + IFERROR(INDEX(WAC_Item_Cost,MATCH(1,(L$1=WAC_District)*('Blend Sheet'!$J$4=WAC_IIN),0))*'Blend Sheet'!$J60,0) + IFERROR(INDEX(WAC_Item_Cost,MATCH(1,(L$1=WAC_District)*('Blend Sheet'!$K$4=WAC_IIN),0))*'Blend Sheet'!$K60,0) + IFERROR(INDEX(WAC_Item_Cost,MATCH(1,(L$1=WAC_District)*('Blend Sheet'!$L$4=WAC_IIN),0))*'Blend Sheet'!$L60,0) + IFERROR(INDEX(WAC_Item_Cost,MATCH(1,(L$1=WAC_District)*('Blend Sheet'!$M$4=WAC_IIN),0))*'Blend Sheet'!$M60,0) + IFERROR(INDEX(WAC_Item_Cost,MATCH(1,(L$1=WAC_District)*('Blend Sheet'!$N$4=WAC_IIN),0))*'Blend Sheet'!$N60,0) + IFERROR(INDEX(WAC_Item_Cost,MATCH(1,(L$1=WAC_District)*('Blend Sheet'!$O$4=WAC_IIN),0))*'Blend Sheet'!$O60,0) + IFERROR(INDEX(WAC_Item_Cost,MATCH(1,(L$1=WAC_District)*('Blend Sheet'!$P$4=WAC_IIN),0))*'Blend Sheet'!$P60,0) + IFERROR(INDEX(WAC_Item_Cost,MATCH(1,(L$1=WAC_District)*('Blend Sheet'!$Q$4=WAC_IIN),0))*'Blend Sheet'!$Q60,0) + IFERROR(INDEX(WAC_Item_Cost,MATCH(1,(L$1=WAC_District)*('Blend Sheet'!$R$4=WAC_IIN),0))*'Blend Sheet'!$R60,0) + IFERROR(INDEX(WAC_Item_Cost,MATCH(1,(L$1=WAC_District)*('Blend Sheet'!$S$4=WAC_IIN),0))*'Blend Sheet'!$S60,0) + IFERROR(INDEX(WAC_Item_Cost,MATCH(1,(L$1=WAC_District)*('Blend Sheet'!$T$4=WAC_IIN),0))*'Blend Sheet'!$T60,0) + IFERROR(INDEX(WAC_Item_Cost,MATCH(1,(L$1=WAC_District)*('Blend Sheet'!$U$4=WAC_IIN),0))*'Blend Sheet'!$U60,0) + IFERROR(INDEX(WAC_Item_Cost,MATCH(1,(L$1=WAC_District)*('Blend Sheet'!$V$4=WAC_IIN),0))*'Blend Sheet'!$V60,0) + IFERROR(INDEX(WAC_Item_Cost,MATCH(1,(L$1=WAC_District)*('Blend Sheet'!$W$4=WAC_IIN),0))*'Blend Sheet'!$W60,0) + IFERROR(INDEX(WAC_Item_Cost,MATCH(1,(L$1=WAC_District)*('Blend Sheet'!$X$4=WAC_IIN),0))*'Blend Sheet'!$X60,0) + IFERROR(INDEX(WAC_Item_Cost,MATCH(1,(L$1=WAC_District)*('Blend Sheet'!$Y$4=WAC_IIN),0))*'Blend Sheet'!$Y60,0) + IFERROR(INDEX(WAC_Item_Cost,MATCH(1,(L$1=WAC_District)*('Blend Sheet'!$Z$4=WAC_IIN),0))*'Blend Sheet'!$Z60,0) + IFERROR(INDEX(WAC_Item_Cost,MATCH(1,(L$1=WAC_District)*('Blend Sheet'!$AA$4=WAC_IIN),0))*'Blend Sheet'!$AA60,0) + IFERROR(INDEX(WAC_Item_Cost,MATCH(1,(L$1=WAC_District)*('Blend Sheet'!$AB$4=WAC_IIN),0))*'Blend Sheet'!$AB60,0) + IFERROR(INDEX(WAC_Item_Cost,MATCH(1,(L$1=WAC_District)*('Blend Sheet'!$AC$4=WAC_IIN),0))*'Blend Sheet'!$AC60,0) + IFERROR(INDEX(WAC_Item_Cost,MATCH(1,(L$1=WAC_District)*('Blend Sheet'!$AD$4=WAC_IIN),0))*'Blend Sheet'!$AD60,0) + IFERROR(INDEX(WAC_Item_Cost,MATCH(1,(L$1=WAC_District)*('Blend Sheet'!$AE$4=WAC_IIN),0))*'Blend Sheet'!$AE60,0) + IFERROR(INDEX(WAC_Item_Cost,MATCH(1,(L$1=WAC_District)*('Blend Sheet'!$AF$4=WAC_IIN),0))*'Blend Sheet'!$AF60,0) + IFERROR(INDEX(WAC_Item_Cost,MATCH(1,(L$1=WAC_District)*('Blend Sheet'!$AG$4=WAC_IIN),0))*'Blend Sheet'!$AG60,0) + IFERROR(INDEX(WAC_Item_Cost,MATCH(1,(L$1=WAC_District)*('Blend Sheet'!$AH$4=WAC_IIN),0))*'Blend Sheet'!$AH60,0) + IFERROR(INDEX(WAC_Item_Cost,MATCH(1,(L$1=WAC_District)*('Blend Sheet'!$AI$4=WAC_IIN),0))*'Blend Sheet'!$AI60,0) + IFERROR(INDEX(WAC_Item_Cost,MATCH(1,(L$1=WAC_District)*('Blend Sheet'!$AJ$4=WAC_IIN),0))*'Blend Sheet'!$AJ60,0) + IFERROR(INDEX(WAC_Item_Cost,MATCH(1,(L$1=WAC_District)*('Blend Sheet'!$AK$4=WAC_IIN),0))*'Blend Sheet'!$AK60,0) + IFERROR(INDEX(WAC_Item_Cost,MATCH(1,(L$1=WAC_District)*('Blend Sheet'!$AL$4=WAC_IIN),0))*'Blend Sheet'!$AL60,0) + IFERROR(INDEX(WAC_Item_Cost,MATCH(1,(L$1=WAC_District)*('Blend Sheet'!$AM$4=WAC_IIN),0))*'Blend Sheet'!$AM60,0) + IFERROR(INDEX(WAC_Item_Cost,MATCH(1,(L$1=WAC_District)*('Blend Sheet'!$AN$4=WAC_IIN),0))*'Blend Sheet'!$AN60,0) + IFERROR(INDEX(WAC_Item_Cost,MATCH(1,(L$1=WAC_District)*('Blend Sheet'!$AO$4=WAC_IIN),0))*'Blend Sheet'!$AO60,0) + IFERROR(INDEX(WAC_Item_Cost,MATCH(1,(L$1=WAC_District)*('Blend Sheet'!$AP$4=WAC_IIN),0))*'Blend Sheet'!$AP60/1000,0)</f>
        <v>27.305484999999997</v>
      </c>
    </row>
    <row r="58" spans="1:12" x14ac:dyDescent="0.25">
      <c r="A58" t="str">
        <f>'Blend Sheet'!A61</f>
        <v>PRODUCTIONmix 1600 (SK)</v>
      </c>
      <c r="B58" s="245">
        <f t="array" ref="B58">IFERROR(INDEX(WAC_Item_Cost,MATCH(1,(B$1=WAC_District)*('Blend Sheet'!$C$4=WAC_IIN),0))*'Blend Sheet'!$C61/1000,0) + IFERROR(INDEX(WAC_Item_Cost,MATCH(1,(B$1=WAC_District)*('Blend Sheet'!$D$4=WAC_IIN),0))*'Blend Sheet'!$D61/1000,0) + IFERROR(INDEX(WAC_Item_Cost,MATCH(1,(B$1=WAC_District)*('Blend Sheet'!$E$4=WAC_IIN),0))*'Blend Sheet'!$E61/1000,0) + IFERROR(INDEX(WAC_Item_Cost,MATCH(1,(B$1=WAC_District)*('Blend Sheet'!$F$4=WAC_IIN),0))*'Blend Sheet'!$F61/1000,0)  + IFERROR(INDEX(WAC_Item_Cost,MATCH(1,(B$1=WAC_District)*('Blend Sheet'!$G$4=WAC_IIN),0))*'Blend Sheet'!$G61,0) + IFERROR(INDEX(WAC_Item_Cost,MATCH(1,(B$1=WAC_District)*('Blend Sheet'!$H$4=WAC_IIN),0))*'Blend Sheet'!$H61,0)  + IFERROR(INDEX(WAC_Item_Cost,MATCH(1,(B$1=WAC_District)*('Blend Sheet'!$I$4=WAC_IIN),0))*'Blend Sheet'!$I61,0) + IFERROR(INDEX(WAC_Item_Cost,MATCH(1,(B$1=WAC_District)*('Blend Sheet'!$J$4=WAC_IIN),0))*'Blend Sheet'!$J61,0) + IFERROR(INDEX(WAC_Item_Cost,MATCH(1,(B$1=WAC_District)*('Blend Sheet'!$K$4=WAC_IIN),0))*'Blend Sheet'!$K61,0) + IFERROR(INDEX(WAC_Item_Cost,MATCH(1,(B$1=WAC_District)*('Blend Sheet'!$L$4=WAC_IIN),0))*'Blend Sheet'!$L61,0) + IFERROR(INDEX(WAC_Item_Cost,MATCH(1,(B$1=WAC_District)*('Blend Sheet'!$M$4=WAC_IIN),0))*'Blend Sheet'!$M61,0) + IFERROR(INDEX(WAC_Item_Cost,MATCH(1,(B$1=WAC_District)*('Blend Sheet'!$N$4=WAC_IIN),0))*'Blend Sheet'!$N61,0) + IFERROR(INDEX(WAC_Item_Cost,MATCH(1,(B$1=WAC_District)*('Blend Sheet'!$O$4=WAC_IIN),0))*'Blend Sheet'!$O61,0) + IFERROR(INDEX(WAC_Item_Cost,MATCH(1,(B$1=WAC_District)*('Blend Sheet'!$P$4=WAC_IIN),0))*'Blend Sheet'!$P61,0) + IFERROR(INDEX(WAC_Item_Cost,MATCH(1,(B$1=WAC_District)*('Blend Sheet'!$Q$4=WAC_IIN),0))*'Blend Sheet'!$Q61,0) + IFERROR(INDEX(WAC_Item_Cost,MATCH(1,(B$1=WAC_District)*('Blend Sheet'!$R$4=WAC_IIN),0))*'Blend Sheet'!$R61,0) + IFERROR(INDEX(WAC_Item_Cost,MATCH(1,(B$1=WAC_District)*('Blend Sheet'!$S$4=WAC_IIN),0))*'Blend Sheet'!$S61,0) + IFERROR(INDEX(WAC_Item_Cost,MATCH(1,(B$1=WAC_District)*('Blend Sheet'!$T$4=WAC_IIN),0))*'Blend Sheet'!$T61,0) + IFERROR(INDEX(WAC_Item_Cost,MATCH(1,(B$1=WAC_District)*('Blend Sheet'!$U$4=WAC_IIN),0))*'Blend Sheet'!$U61,0) + IFERROR(INDEX(WAC_Item_Cost,MATCH(1,(B$1=WAC_District)*('Blend Sheet'!$V$4=WAC_IIN),0))*'Blend Sheet'!$V61,0) + IFERROR(INDEX(WAC_Item_Cost,MATCH(1,(B$1=WAC_District)*('Blend Sheet'!$W$4=WAC_IIN),0))*'Blend Sheet'!$W61,0) + IFERROR(INDEX(WAC_Item_Cost,MATCH(1,(B$1=WAC_District)*('Blend Sheet'!$X$4=WAC_IIN),0))*'Blend Sheet'!$X61,0) + IFERROR(INDEX(WAC_Item_Cost,MATCH(1,(B$1=WAC_District)*('Blend Sheet'!$Y$4=WAC_IIN),0))*'Blend Sheet'!$Y61,0) + IFERROR(INDEX(WAC_Item_Cost,MATCH(1,(B$1=WAC_District)*('Blend Sheet'!$Z$4=WAC_IIN),0))*'Blend Sheet'!$Z61,0) + IFERROR(INDEX(WAC_Item_Cost,MATCH(1,(B$1=WAC_District)*('Blend Sheet'!$AA$4=WAC_IIN),0))*'Blend Sheet'!$AA61,0) + IFERROR(INDEX(WAC_Item_Cost,MATCH(1,(B$1=WAC_District)*('Blend Sheet'!$AB$4=WAC_IIN),0))*'Blend Sheet'!$AB61,0) + IFERROR(INDEX(WAC_Item_Cost,MATCH(1,(B$1=WAC_District)*('Blend Sheet'!$AC$4=WAC_IIN),0))*'Blend Sheet'!$AC61,0) + IFERROR(INDEX(WAC_Item_Cost,MATCH(1,(B$1=WAC_District)*('Blend Sheet'!$AD$4=WAC_IIN),0))*'Blend Sheet'!$AD61,0) + IFERROR(INDEX(WAC_Item_Cost,MATCH(1,(B$1=WAC_District)*('Blend Sheet'!$AE$4=WAC_IIN),0))*'Blend Sheet'!$AE61,0) + IFERROR(INDEX(WAC_Item_Cost,MATCH(1,(B$1=WAC_District)*('Blend Sheet'!$AF$4=WAC_IIN),0))*'Blend Sheet'!$AF61,0) + IFERROR(INDEX(WAC_Item_Cost,MATCH(1,(B$1=WAC_District)*('Blend Sheet'!$AG$4=WAC_IIN),0))*'Blend Sheet'!$AG61,0) + IFERROR(INDEX(WAC_Item_Cost,MATCH(1,(B$1=WAC_District)*('Blend Sheet'!$AH$4=WAC_IIN),0))*'Blend Sheet'!$AH61,0) + IFERROR(INDEX(WAC_Item_Cost,MATCH(1,(B$1=WAC_District)*('Blend Sheet'!$AI$4=WAC_IIN),0))*'Blend Sheet'!$AI61,0) + IFERROR(INDEX(WAC_Item_Cost,MATCH(1,(B$1=WAC_District)*('Blend Sheet'!$AJ$4=WAC_IIN),0))*'Blend Sheet'!$AJ61,0) + IFERROR(INDEX(WAC_Item_Cost,MATCH(1,(B$1=WAC_District)*('Blend Sheet'!$AK$4=WAC_IIN),0))*'Blend Sheet'!$AK61,0) + IFERROR(INDEX(WAC_Item_Cost,MATCH(1,(B$1=WAC_District)*('Blend Sheet'!$AL$4=WAC_IIN),0))*'Blend Sheet'!$AL61,0) + IFERROR(INDEX(WAC_Item_Cost,MATCH(1,(B$1=WAC_District)*('Blend Sheet'!$AM$4=WAC_IIN),0))*'Blend Sheet'!$AM61,0) + IFERROR(INDEX(WAC_Item_Cost,MATCH(1,(B$1=WAC_District)*('Blend Sheet'!$AN$4=WAC_IIN),0))*'Blend Sheet'!$AN61,0) + IFERROR(INDEX(WAC_Item_Cost,MATCH(1,(B$1=WAC_District)*('Blend Sheet'!$AO$4=WAC_IIN),0))*'Blend Sheet'!$AO61,0) + IFERROR(INDEX(WAC_Item_Cost,MATCH(1,(B$1=WAC_District)*('Blend Sheet'!$AP$4=WAC_IIN),0))*'Blend Sheet'!$AP61/1000,0)</f>
        <v>158.27631919000001</v>
      </c>
      <c r="C58" s="245">
        <f t="array" ref="C58">IFERROR(INDEX(WAC_Item_Cost,MATCH(1,(C$1=WAC_District)*('Blend Sheet'!$C$4=WAC_IIN),0))*'Blend Sheet'!$C61/1000,0) + IFERROR(INDEX(WAC_Item_Cost,MATCH(1,(C$1=WAC_District)*('Blend Sheet'!$D$4=WAC_IIN),0))*'Blend Sheet'!$D61/1000,0) + IFERROR(INDEX(WAC_Item_Cost,MATCH(1,(C$1=WAC_District)*('Blend Sheet'!$E$4=WAC_IIN),0))*'Blend Sheet'!$E61/1000,0) + IFERROR(INDEX(WAC_Item_Cost,MATCH(1,(C$1=WAC_District)*('Blend Sheet'!$F$4=WAC_IIN),0))*'Blend Sheet'!$F61/1000,0)  + IFERROR(INDEX(WAC_Item_Cost,MATCH(1,(C$1=WAC_District)*('Blend Sheet'!$G$4=WAC_IIN),0))*'Blend Sheet'!$G61,0) + IFERROR(INDEX(WAC_Item_Cost,MATCH(1,(C$1=WAC_District)*('Blend Sheet'!$H$4=WAC_IIN),0))*'Blend Sheet'!$H61,0)  + IFERROR(INDEX(WAC_Item_Cost,MATCH(1,(C$1=WAC_District)*('Blend Sheet'!$I$4=WAC_IIN),0))*'Blend Sheet'!$I61,0) + IFERROR(INDEX(WAC_Item_Cost,MATCH(1,(C$1=WAC_District)*('Blend Sheet'!$J$4=WAC_IIN),0))*'Blend Sheet'!$J61,0) + IFERROR(INDEX(WAC_Item_Cost,MATCH(1,(C$1=WAC_District)*('Blend Sheet'!$K$4=WAC_IIN),0))*'Blend Sheet'!$K61,0) + IFERROR(INDEX(WAC_Item_Cost,MATCH(1,(C$1=WAC_District)*('Blend Sheet'!$L$4=WAC_IIN),0))*'Blend Sheet'!$L61,0) + IFERROR(INDEX(WAC_Item_Cost,MATCH(1,(C$1=WAC_District)*('Blend Sheet'!$M$4=WAC_IIN),0))*'Blend Sheet'!$M61,0) + IFERROR(INDEX(WAC_Item_Cost,MATCH(1,(C$1=WAC_District)*('Blend Sheet'!$N$4=WAC_IIN),0))*'Blend Sheet'!$N61,0) + IFERROR(INDEX(WAC_Item_Cost,MATCH(1,(C$1=WAC_District)*('Blend Sheet'!$O$4=WAC_IIN),0))*'Blend Sheet'!$O61,0) + IFERROR(INDEX(WAC_Item_Cost,MATCH(1,(C$1=WAC_District)*('Blend Sheet'!$P$4=WAC_IIN),0))*'Blend Sheet'!$P61,0) + IFERROR(INDEX(WAC_Item_Cost,MATCH(1,(C$1=WAC_District)*('Blend Sheet'!$Q$4=WAC_IIN),0))*'Blend Sheet'!$Q61,0) + IFERROR(INDEX(WAC_Item_Cost,MATCH(1,(C$1=WAC_District)*('Blend Sheet'!$R$4=WAC_IIN),0))*'Blend Sheet'!$R61,0) + IFERROR(INDEX(WAC_Item_Cost,MATCH(1,(C$1=WAC_District)*('Blend Sheet'!$S$4=WAC_IIN),0))*'Blend Sheet'!$S61,0) + IFERROR(INDEX(WAC_Item_Cost,MATCH(1,(C$1=WAC_District)*('Blend Sheet'!$T$4=WAC_IIN),0))*'Blend Sheet'!$T61,0) + IFERROR(INDEX(WAC_Item_Cost,MATCH(1,(C$1=WAC_District)*('Blend Sheet'!$U$4=WAC_IIN),0))*'Blend Sheet'!$U61,0) + IFERROR(INDEX(WAC_Item_Cost,MATCH(1,(C$1=WAC_District)*('Blend Sheet'!$V$4=WAC_IIN),0))*'Blend Sheet'!$V61,0) + IFERROR(INDEX(WAC_Item_Cost,MATCH(1,(C$1=WAC_District)*('Blend Sheet'!$W$4=WAC_IIN),0))*'Blend Sheet'!$W61,0) + IFERROR(INDEX(WAC_Item_Cost,MATCH(1,(C$1=WAC_District)*('Blend Sheet'!$X$4=WAC_IIN),0))*'Blend Sheet'!$X61,0) + IFERROR(INDEX(WAC_Item_Cost,MATCH(1,(C$1=WAC_District)*('Blend Sheet'!$Y$4=WAC_IIN),0))*'Blend Sheet'!$Y61,0) + IFERROR(INDEX(WAC_Item_Cost,MATCH(1,(C$1=WAC_District)*('Blend Sheet'!$Z$4=WAC_IIN),0))*'Blend Sheet'!$Z61,0) + IFERROR(INDEX(WAC_Item_Cost,MATCH(1,(C$1=WAC_District)*('Blend Sheet'!$AA$4=WAC_IIN),0))*'Blend Sheet'!$AA61,0) + IFERROR(INDEX(WAC_Item_Cost,MATCH(1,(C$1=WAC_District)*('Blend Sheet'!$AB$4=WAC_IIN),0))*'Blend Sheet'!$AB61,0) + IFERROR(INDEX(WAC_Item_Cost,MATCH(1,(C$1=WAC_District)*('Blend Sheet'!$AC$4=WAC_IIN),0))*'Blend Sheet'!$AC61,0) + IFERROR(INDEX(WAC_Item_Cost,MATCH(1,(C$1=WAC_District)*('Blend Sheet'!$AD$4=WAC_IIN),0))*'Blend Sheet'!$AD61,0) + IFERROR(INDEX(WAC_Item_Cost,MATCH(1,(C$1=WAC_District)*('Blend Sheet'!$AE$4=WAC_IIN),0))*'Blend Sheet'!$AE61,0) + IFERROR(INDEX(WAC_Item_Cost,MATCH(1,(C$1=WAC_District)*('Blend Sheet'!$AF$4=WAC_IIN),0))*'Blend Sheet'!$AF61,0) + IFERROR(INDEX(WAC_Item_Cost,MATCH(1,(C$1=WAC_District)*('Blend Sheet'!$AG$4=WAC_IIN),0))*'Blend Sheet'!$AG61,0) + IFERROR(INDEX(WAC_Item_Cost,MATCH(1,(C$1=WAC_District)*('Blend Sheet'!$AH$4=WAC_IIN),0))*'Blend Sheet'!$AH61,0) + IFERROR(INDEX(WAC_Item_Cost,MATCH(1,(C$1=WAC_District)*('Blend Sheet'!$AI$4=WAC_IIN),0))*'Blend Sheet'!$AI61,0) + IFERROR(INDEX(WAC_Item_Cost,MATCH(1,(C$1=WAC_District)*('Blend Sheet'!$AJ$4=WAC_IIN),0))*'Blend Sheet'!$AJ61,0) + IFERROR(INDEX(WAC_Item_Cost,MATCH(1,(C$1=WAC_District)*('Blend Sheet'!$AK$4=WAC_IIN),0))*'Blend Sheet'!$AK61,0) + IFERROR(INDEX(WAC_Item_Cost,MATCH(1,(C$1=WAC_District)*('Blend Sheet'!$AL$4=WAC_IIN),0))*'Blend Sheet'!$AL61,0) + IFERROR(INDEX(WAC_Item_Cost,MATCH(1,(C$1=WAC_District)*('Blend Sheet'!$AM$4=WAC_IIN),0))*'Blend Sheet'!$AM61,0) + IFERROR(INDEX(WAC_Item_Cost,MATCH(1,(C$1=WAC_District)*('Blend Sheet'!$AN$4=WAC_IIN),0))*'Blend Sheet'!$AN61,0) + IFERROR(INDEX(WAC_Item_Cost,MATCH(1,(C$1=WAC_District)*('Blend Sheet'!$AO$4=WAC_IIN),0))*'Blend Sheet'!$AO61,0) + IFERROR(INDEX(WAC_Item_Cost,MATCH(1,(C$1=WAC_District)*('Blend Sheet'!$AP$4=WAC_IIN),0))*'Blend Sheet'!$AP61/1000,0)</f>
        <v>195.90458131100002</v>
      </c>
      <c r="D58" s="245">
        <f t="array" ref="D58">IFERROR(INDEX(WAC_Item_Cost,MATCH(1,(D$1=WAC_District)*('Blend Sheet'!$C$4=WAC_IIN),0))*'Blend Sheet'!$C61/1000,0) + IFERROR(INDEX(WAC_Item_Cost,MATCH(1,(D$1=WAC_District)*('Blend Sheet'!$D$4=WAC_IIN),0))*'Blend Sheet'!$D61/1000,0) + IFERROR(INDEX(WAC_Item_Cost,MATCH(1,(D$1=WAC_District)*('Blend Sheet'!$E$4=WAC_IIN),0))*'Blend Sheet'!$E61/1000,0) + IFERROR(INDEX(WAC_Item_Cost,MATCH(1,(D$1=WAC_District)*('Blend Sheet'!$F$4=WAC_IIN),0))*'Blend Sheet'!$F61/1000,0)  + IFERROR(INDEX(WAC_Item_Cost,MATCH(1,(D$1=WAC_District)*('Blend Sheet'!$G$4=WAC_IIN),0))*'Blend Sheet'!$G61,0) + IFERROR(INDEX(WAC_Item_Cost,MATCH(1,(D$1=WAC_District)*('Blend Sheet'!$H$4=WAC_IIN),0))*'Blend Sheet'!$H61,0)  + IFERROR(INDEX(WAC_Item_Cost,MATCH(1,(D$1=WAC_District)*('Blend Sheet'!$I$4=WAC_IIN),0))*'Blend Sheet'!$I61,0) + IFERROR(INDEX(WAC_Item_Cost,MATCH(1,(D$1=WAC_District)*('Blend Sheet'!$J$4=WAC_IIN),0))*'Blend Sheet'!$J61,0) + IFERROR(INDEX(WAC_Item_Cost,MATCH(1,(D$1=WAC_District)*('Blend Sheet'!$K$4=WAC_IIN),0))*'Blend Sheet'!$K61,0) + IFERROR(INDEX(WAC_Item_Cost,MATCH(1,(D$1=WAC_District)*('Blend Sheet'!$L$4=WAC_IIN),0))*'Blend Sheet'!$L61,0) + IFERROR(INDEX(WAC_Item_Cost,MATCH(1,(D$1=WAC_District)*('Blend Sheet'!$M$4=WAC_IIN),0))*'Blend Sheet'!$M61,0) + IFERROR(INDEX(WAC_Item_Cost,MATCH(1,(D$1=WAC_District)*('Blend Sheet'!$N$4=WAC_IIN),0))*'Blend Sheet'!$N61,0) + IFERROR(INDEX(WAC_Item_Cost,MATCH(1,(D$1=WAC_District)*('Blend Sheet'!$O$4=WAC_IIN),0))*'Blend Sheet'!$O61,0) + IFERROR(INDEX(WAC_Item_Cost,MATCH(1,(D$1=WAC_District)*('Blend Sheet'!$P$4=WAC_IIN),0))*'Blend Sheet'!$P61,0) + IFERROR(INDEX(WAC_Item_Cost,MATCH(1,(D$1=WAC_District)*('Blend Sheet'!$Q$4=WAC_IIN),0))*'Blend Sheet'!$Q61,0) + IFERROR(INDEX(WAC_Item_Cost,MATCH(1,(D$1=WAC_District)*('Blend Sheet'!$R$4=WAC_IIN),0))*'Blend Sheet'!$R61,0) + IFERROR(INDEX(WAC_Item_Cost,MATCH(1,(D$1=WAC_District)*('Blend Sheet'!$S$4=WAC_IIN),0))*'Blend Sheet'!$S61,0) + IFERROR(INDEX(WAC_Item_Cost,MATCH(1,(D$1=WAC_District)*('Blend Sheet'!$T$4=WAC_IIN),0))*'Blend Sheet'!$T61,0) + IFERROR(INDEX(WAC_Item_Cost,MATCH(1,(D$1=WAC_District)*('Blend Sheet'!$U$4=WAC_IIN),0))*'Blend Sheet'!$U61,0) + IFERROR(INDEX(WAC_Item_Cost,MATCH(1,(D$1=WAC_District)*('Blend Sheet'!$V$4=WAC_IIN),0))*'Blend Sheet'!$V61,0) + IFERROR(INDEX(WAC_Item_Cost,MATCH(1,(D$1=WAC_District)*('Blend Sheet'!$W$4=WAC_IIN),0))*'Blend Sheet'!$W61,0) + IFERROR(INDEX(WAC_Item_Cost,MATCH(1,(D$1=WAC_District)*('Blend Sheet'!$X$4=WAC_IIN),0))*'Blend Sheet'!$X61,0) + IFERROR(INDEX(WAC_Item_Cost,MATCH(1,(D$1=WAC_District)*('Blend Sheet'!$Y$4=WAC_IIN),0))*'Blend Sheet'!$Y61,0) + IFERROR(INDEX(WAC_Item_Cost,MATCH(1,(D$1=WAC_District)*('Blend Sheet'!$Z$4=WAC_IIN),0))*'Blend Sheet'!$Z61,0) + IFERROR(INDEX(WAC_Item_Cost,MATCH(1,(D$1=WAC_District)*('Blend Sheet'!$AA$4=WAC_IIN),0))*'Blend Sheet'!$AA61,0) + IFERROR(INDEX(WAC_Item_Cost,MATCH(1,(D$1=WAC_District)*('Blend Sheet'!$AB$4=WAC_IIN),0))*'Blend Sheet'!$AB61,0) + IFERROR(INDEX(WAC_Item_Cost,MATCH(1,(D$1=WAC_District)*('Blend Sheet'!$AC$4=WAC_IIN),0))*'Blend Sheet'!$AC61,0) + IFERROR(INDEX(WAC_Item_Cost,MATCH(1,(D$1=WAC_District)*('Blend Sheet'!$AD$4=WAC_IIN),0))*'Blend Sheet'!$AD61,0) + IFERROR(INDEX(WAC_Item_Cost,MATCH(1,(D$1=WAC_District)*('Blend Sheet'!$AE$4=WAC_IIN),0))*'Blend Sheet'!$AE61,0) + IFERROR(INDEX(WAC_Item_Cost,MATCH(1,(D$1=WAC_District)*('Blend Sheet'!$AF$4=WAC_IIN),0))*'Blend Sheet'!$AF61,0) + IFERROR(INDEX(WAC_Item_Cost,MATCH(1,(D$1=WAC_District)*('Blend Sheet'!$AG$4=WAC_IIN),0))*'Blend Sheet'!$AG61,0) + IFERROR(INDEX(WAC_Item_Cost,MATCH(1,(D$1=WAC_District)*('Blend Sheet'!$AH$4=WAC_IIN),0))*'Blend Sheet'!$AH61,0) + IFERROR(INDEX(WAC_Item_Cost,MATCH(1,(D$1=WAC_District)*('Blend Sheet'!$AI$4=WAC_IIN),0))*'Blend Sheet'!$AI61,0) + IFERROR(INDEX(WAC_Item_Cost,MATCH(1,(D$1=WAC_District)*('Blend Sheet'!$AJ$4=WAC_IIN),0))*'Blend Sheet'!$AJ61,0) + IFERROR(INDEX(WAC_Item_Cost,MATCH(1,(D$1=WAC_District)*('Blend Sheet'!$AK$4=WAC_IIN),0))*'Blend Sheet'!$AK61,0) + IFERROR(INDEX(WAC_Item_Cost,MATCH(1,(D$1=WAC_District)*('Blend Sheet'!$AL$4=WAC_IIN),0))*'Blend Sheet'!$AL61,0) + IFERROR(INDEX(WAC_Item_Cost,MATCH(1,(D$1=WAC_District)*('Blend Sheet'!$AM$4=WAC_IIN),0))*'Blend Sheet'!$AM61,0) + IFERROR(INDEX(WAC_Item_Cost,MATCH(1,(D$1=WAC_District)*('Blend Sheet'!$AN$4=WAC_IIN),0))*'Blend Sheet'!$AN61,0) + IFERROR(INDEX(WAC_Item_Cost,MATCH(1,(D$1=WAC_District)*('Blend Sheet'!$AO$4=WAC_IIN),0))*'Blend Sheet'!$AO61,0) + IFERROR(INDEX(WAC_Item_Cost,MATCH(1,(D$1=WAC_District)*('Blend Sheet'!$AP$4=WAC_IIN),0))*'Blend Sheet'!$AP61/1000,0)</f>
        <v>226.50790496800002</v>
      </c>
      <c r="E58" s="245">
        <f t="array" ref="E58">IFERROR(INDEX(WAC_Item_Cost,MATCH(1,(E$1=WAC_District)*('Blend Sheet'!$C$4=WAC_IIN),0))*'Blend Sheet'!$C61/1000,0) + IFERROR(INDEX(WAC_Item_Cost,MATCH(1,(E$1=WAC_District)*('Blend Sheet'!$D$4=WAC_IIN),0))*'Blend Sheet'!$D61/1000,0) + IFERROR(INDEX(WAC_Item_Cost,MATCH(1,(E$1=WAC_District)*('Blend Sheet'!$E$4=WAC_IIN),0))*'Blend Sheet'!$E61/1000,0) + IFERROR(INDEX(WAC_Item_Cost,MATCH(1,(E$1=WAC_District)*('Blend Sheet'!$F$4=WAC_IIN),0))*'Blend Sheet'!$F61/1000,0)  + IFERROR(INDEX(WAC_Item_Cost,MATCH(1,(E$1=WAC_District)*('Blend Sheet'!$G$4=WAC_IIN),0))*'Blend Sheet'!$G61,0) + IFERROR(INDEX(WAC_Item_Cost,MATCH(1,(E$1=WAC_District)*('Blend Sheet'!$H$4=WAC_IIN),0))*'Blend Sheet'!$H61,0)  + IFERROR(INDEX(WAC_Item_Cost,MATCH(1,(E$1=WAC_District)*('Blend Sheet'!$I$4=WAC_IIN),0))*'Blend Sheet'!$I61,0) + IFERROR(INDEX(WAC_Item_Cost,MATCH(1,(E$1=WAC_District)*('Blend Sheet'!$J$4=WAC_IIN),0))*'Blend Sheet'!$J61,0) + IFERROR(INDEX(WAC_Item_Cost,MATCH(1,(E$1=WAC_District)*('Blend Sheet'!$K$4=WAC_IIN),0))*'Blend Sheet'!$K61,0) + IFERROR(INDEX(WAC_Item_Cost,MATCH(1,(E$1=WAC_District)*('Blend Sheet'!$L$4=WAC_IIN),0))*'Blend Sheet'!$L61,0) + IFERROR(INDEX(WAC_Item_Cost,MATCH(1,(E$1=WAC_District)*('Blend Sheet'!$M$4=WAC_IIN),0))*'Blend Sheet'!$M61,0) + IFERROR(INDEX(WAC_Item_Cost,MATCH(1,(E$1=WAC_District)*('Blend Sheet'!$N$4=WAC_IIN),0))*'Blend Sheet'!$N61,0) + IFERROR(INDEX(WAC_Item_Cost,MATCH(1,(E$1=WAC_District)*('Blend Sheet'!$O$4=WAC_IIN),0))*'Blend Sheet'!$O61,0) + IFERROR(INDEX(WAC_Item_Cost,MATCH(1,(E$1=WAC_District)*('Blend Sheet'!$P$4=WAC_IIN),0))*'Blend Sheet'!$P61,0) + IFERROR(INDEX(WAC_Item_Cost,MATCH(1,(E$1=WAC_District)*('Blend Sheet'!$Q$4=WAC_IIN),0))*'Blend Sheet'!$Q61,0) + IFERROR(INDEX(WAC_Item_Cost,MATCH(1,(E$1=WAC_District)*('Blend Sheet'!$R$4=WAC_IIN),0))*'Blend Sheet'!$R61,0) + IFERROR(INDEX(WAC_Item_Cost,MATCH(1,(E$1=WAC_District)*('Blend Sheet'!$S$4=WAC_IIN),0))*'Blend Sheet'!$S61,0) + IFERROR(INDEX(WAC_Item_Cost,MATCH(1,(E$1=WAC_District)*('Blend Sheet'!$T$4=WAC_IIN),0))*'Blend Sheet'!$T61,0) + IFERROR(INDEX(WAC_Item_Cost,MATCH(1,(E$1=WAC_District)*('Blend Sheet'!$U$4=WAC_IIN),0))*'Blend Sheet'!$U61,0) + IFERROR(INDEX(WAC_Item_Cost,MATCH(1,(E$1=WAC_District)*('Blend Sheet'!$V$4=WAC_IIN),0))*'Blend Sheet'!$V61,0) + IFERROR(INDEX(WAC_Item_Cost,MATCH(1,(E$1=WAC_District)*('Blend Sheet'!$W$4=WAC_IIN),0))*'Blend Sheet'!$W61,0) + IFERROR(INDEX(WAC_Item_Cost,MATCH(1,(E$1=WAC_District)*('Blend Sheet'!$X$4=WAC_IIN),0))*'Blend Sheet'!$X61,0) + IFERROR(INDEX(WAC_Item_Cost,MATCH(1,(E$1=WAC_District)*('Blend Sheet'!$Y$4=WAC_IIN),0))*'Blend Sheet'!$Y61,0) + IFERROR(INDEX(WAC_Item_Cost,MATCH(1,(E$1=WAC_District)*('Blend Sheet'!$Z$4=WAC_IIN),0))*'Blend Sheet'!$Z61,0) + IFERROR(INDEX(WAC_Item_Cost,MATCH(1,(E$1=WAC_District)*('Blend Sheet'!$AA$4=WAC_IIN),0))*'Blend Sheet'!$AA61,0) + IFERROR(INDEX(WAC_Item_Cost,MATCH(1,(E$1=WAC_District)*('Blend Sheet'!$AB$4=WAC_IIN),0))*'Blend Sheet'!$AB61,0) + IFERROR(INDEX(WAC_Item_Cost,MATCH(1,(E$1=WAC_District)*('Blend Sheet'!$AC$4=WAC_IIN),0))*'Blend Sheet'!$AC61,0) + IFERROR(INDEX(WAC_Item_Cost,MATCH(1,(E$1=WAC_District)*('Blend Sheet'!$AD$4=WAC_IIN),0))*'Blend Sheet'!$AD61,0) + IFERROR(INDEX(WAC_Item_Cost,MATCH(1,(E$1=WAC_District)*('Blend Sheet'!$AE$4=WAC_IIN),0))*'Blend Sheet'!$AE61,0) + IFERROR(INDEX(WAC_Item_Cost,MATCH(1,(E$1=WAC_District)*('Blend Sheet'!$AF$4=WAC_IIN),0))*'Blend Sheet'!$AF61,0) + IFERROR(INDEX(WAC_Item_Cost,MATCH(1,(E$1=WAC_District)*('Blend Sheet'!$AG$4=WAC_IIN),0))*'Blend Sheet'!$AG61,0) + IFERROR(INDEX(WAC_Item_Cost,MATCH(1,(E$1=WAC_District)*('Blend Sheet'!$AH$4=WAC_IIN),0))*'Blend Sheet'!$AH61,0) + IFERROR(INDEX(WAC_Item_Cost,MATCH(1,(E$1=WAC_District)*('Blend Sheet'!$AI$4=WAC_IIN),0))*'Blend Sheet'!$AI61,0) + IFERROR(INDEX(WAC_Item_Cost,MATCH(1,(E$1=WAC_District)*('Blend Sheet'!$AJ$4=WAC_IIN),0))*'Blend Sheet'!$AJ61,0) + IFERROR(INDEX(WAC_Item_Cost,MATCH(1,(E$1=WAC_District)*('Blend Sheet'!$AK$4=WAC_IIN),0))*'Blend Sheet'!$AK61,0) + IFERROR(INDEX(WAC_Item_Cost,MATCH(1,(E$1=WAC_District)*('Blend Sheet'!$AL$4=WAC_IIN),0))*'Blend Sheet'!$AL61,0) + IFERROR(INDEX(WAC_Item_Cost,MATCH(1,(E$1=WAC_District)*('Blend Sheet'!$AM$4=WAC_IIN),0))*'Blend Sheet'!$AM61,0) + IFERROR(INDEX(WAC_Item_Cost,MATCH(1,(E$1=WAC_District)*('Blend Sheet'!$AN$4=WAC_IIN),0))*'Blend Sheet'!$AN61,0) + IFERROR(INDEX(WAC_Item_Cost,MATCH(1,(E$1=WAC_District)*('Blend Sheet'!$AO$4=WAC_IIN),0))*'Blend Sheet'!$AO61,0) + IFERROR(INDEX(WAC_Item_Cost,MATCH(1,(E$1=WAC_District)*('Blend Sheet'!$AP$4=WAC_IIN),0))*'Blend Sheet'!$AP61/1000,0)</f>
        <v>217.340409287</v>
      </c>
      <c r="F58" s="245">
        <f t="array" ref="F58">IFERROR(INDEX(WAC_Item_Cost,MATCH(1,(F$1=WAC_District)*('Blend Sheet'!$C$4=WAC_IIN),0))*'Blend Sheet'!$C61/1000,0) + IFERROR(INDEX(WAC_Item_Cost,MATCH(1,(F$1=WAC_District)*('Blend Sheet'!$D$4=WAC_IIN),0))*'Blend Sheet'!$D61/1000,0) + IFERROR(INDEX(WAC_Item_Cost,MATCH(1,(F$1=WAC_District)*('Blend Sheet'!$E$4=WAC_IIN),0))*'Blend Sheet'!$E61/1000,0) + IFERROR(INDEX(WAC_Item_Cost,MATCH(1,(F$1=WAC_District)*('Blend Sheet'!$F$4=WAC_IIN),0))*'Blend Sheet'!$F61/1000,0)  + IFERROR(INDEX(WAC_Item_Cost,MATCH(1,(F$1=WAC_District)*('Blend Sheet'!$G$4=WAC_IIN),0))*'Blend Sheet'!$G61,0) + IFERROR(INDEX(WAC_Item_Cost,MATCH(1,(F$1=WAC_District)*('Blend Sheet'!$H$4=WAC_IIN),0))*'Blend Sheet'!$H61,0)  + IFERROR(INDEX(WAC_Item_Cost,MATCH(1,(F$1=WAC_District)*('Blend Sheet'!$I$4=WAC_IIN),0))*'Blend Sheet'!$I61,0) + IFERROR(INDEX(WAC_Item_Cost,MATCH(1,(F$1=WAC_District)*('Blend Sheet'!$J$4=WAC_IIN),0))*'Blend Sheet'!$J61,0) + IFERROR(INDEX(WAC_Item_Cost,MATCH(1,(F$1=WAC_District)*('Blend Sheet'!$K$4=WAC_IIN),0))*'Blend Sheet'!$K61,0) + IFERROR(INDEX(WAC_Item_Cost,MATCH(1,(F$1=WAC_District)*('Blend Sheet'!$L$4=WAC_IIN),0))*'Blend Sheet'!$L61,0) + IFERROR(INDEX(WAC_Item_Cost,MATCH(1,(F$1=WAC_District)*('Blend Sheet'!$M$4=WAC_IIN),0))*'Blend Sheet'!$M61,0) + IFERROR(INDEX(WAC_Item_Cost,MATCH(1,(F$1=WAC_District)*('Blend Sheet'!$N$4=WAC_IIN),0))*'Blend Sheet'!$N61,0) + IFERROR(INDEX(WAC_Item_Cost,MATCH(1,(F$1=WAC_District)*('Blend Sheet'!$O$4=WAC_IIN),0))*'Blend Sheet'!$O61,0) + IFERROR(INDEX(WAC_Item_Cost,MATCH(1,(F$1=WAC_District)*('Blend Sheet'!$P$4=WAC_IIN),0))*'Blend Sheet'!$P61,0) + IFERROR(INDEX(WAC_Item_Cost,MATCH(1,(F$1=WAC_District)*('Blend Sheet'!$Q$4=WAC_IIN),0))*'Blend Sheet'!$Q61,0) + IFERROR(INDEX(WAC_Item_Cost,MATCH(1,(F$1=WAC_District)*('Blend Sheet'!$R$4=WAC_IIN),0))*'Blend Sheet'!$R61,0) + IFERROR(INDEX(WAC_Item_Cost,MATCH(1,(F$1=WAC_District)*('Blend Sheet'!$S$4=WAC_IIN),0))*'Blend Sheet'!$S61,0) + IFERROR(INDEX(WAC_Item_Cost,MATCH(1,(F$1=WAC_District)*('Blend Sheet'!$T$4=WAC_IIN),0))*'Blend Sheet'!$T61,0) + IFERROR(INDEX(WAC_Item_Cost,MATCH(1,(F$1=WAC_District)*('Blend Sheet'!$U$4=WAC_IIN),0))*'Blend Sheet'!$U61,0) + IFERROR(INDEX(WAC_Item_Cost,MATCH(1,(F$1=WAC_District)*('Blend Sheet'!$V$4=WAC_IIN),0))*'Blend Sheet'!$V61,0) + IFERROR(INDEX(WAC_Item_Cost,MATCH(1,(F$1=WAC_District)*('Blend Sheet'!$W$4=WAC_IIN),0))*'Blend Sheet'!$W61,0) + IFERROR(INDEX(WAC_Item_Cost,MATCH(1,(F$1=WAC_District)*('Blend Sheet'!$X$4=WAC_IIN),0))*'Blend Sheet'!$X61,0) + IFERROR(INDEX(WAC_Item_Cost,MATCH(1,(F$1=WAC_District)*('Blend Sheet'!$Y$4=WAC_IIN),0))*'Blend Sheet'!$Y61,0) + IFERROR(INDEX(WAC_Item_Cost,MATCH(1,(F$1=WAC_District)*('Blend Sheet'!$Z$4=WAC_IIN),0))*'Blend Sheet'!$Z61,0) + IFERROR(INDEX(WAC_Item_Cost,MATCH(1,(F$1=WAC_District)*('Blend Sheet'!$AA$4=WAC_IIN),0))*'Blend Sheet'!$AA61,0) + IFERROR(INDEX(WAC_Item_Cost,MATCH(1,(F$1=WAC_District)*('Blend Sheet'!$AB$4=WAC_IIN),0))*'Blend Sheet'!$AB61,0) + IFERROR(INDEX(WAC_Item_Cost,MATCH(1,(F$1=WAC_District)*('Blend Sheet'!$AC$4=WAC_IIN),0))*'Blend Sheet'!$AC61,0) + IFERROR(INDEX(WAC_Item_Cost,MATCH(1,(F$1=WAC_District)*('Blend Sheet'!$AD$4=WAC_IIN),0))*'Blend Sheet'!$AD61,0) + IFERROR(INDEX(WAC_Item_Cost,MATCH(1,(F$1=WAC_District)*('Blend Sheet'!$AE$4=WAC_IIN),0))*'Blend Sheet'!$AE61,0) + IFERROR(INDEX(WAC_Item_Cost,MATCH(1,(F$1=WAC_District)*('Blend Sheet'!$AF$4=WAC_IIN),0))*'Blend Sheet'!$AF61,0) + IFERROR(INDEX(WAC_Item_Cost,MATCH(1,(F$1=WAC_District)*('Blend Sheet'!$AG$4=WAC_IIN),0))*'Blend Sheet'!$AG61,0) + IFERROR(INDEX(WAC_Item_Cost,MATCH(1,(F$1=WAC_District)*('Blend Sheet'!$AH$4=WAC_IIN),0))*'Blend Sheet'!$AH61,0) + IFERROR(INDEX(WAC_Item_Cost,MATCH(1,(F$1=WAC_District)*('Blend Sheet'!$AI$4=WAC_IIN),0))*'Blend Sheet'!$AI61,0) + IFERROR(INDEX(WAC_Item_Cost,MATCH(1,(F$1=WAC_District)*('Blend Sheet'!$AJ$4=WAC_IIN),0))*'Blend Sheet'!$AJ61,0) + IFERROR(INDEX(WAC_Item_Cost,MATCH(1,(F$1=WAC_District)*('Blend Sheet'!$AK$4=WAC_IIN),0))*'Blend Sheet'!$AK61,0) + IFERROR(INDEX(WAC_Item_Cost,MATCH(1,(F$1=WAC_District)*('Blend Sheet'!$AL$4=WAC_IIN),0))*'Blend Sheet'!$AL61,0) + IFERROR(INDEX(WAC_Item_Cost,MATCH(1,(F$1=WAC_District)*('Blend Sheet'!$AM$4=WAC_IIN),0))*'Blend Sheet'!$AM61,0) + IFERROR(INDEX(WAC_Item_Cost,MATCH(1,(F$1=WAC_District)*('Blend Sheet'!$AN$4=WAC_IIN),0))*'Blend Sheet'!$AN61,0) + IFERROR(INDEX(WAC_Item_Cost,MATCH(1,(F$1=WAC_District)*('Blend Sheet'!$AO$4=WAC_IIN),0))*'Blend Sheet'!$AO61,0) + IFERROR(INDEX(WAC_Item_Cost,MATCH(1,(F$1=WAC_District)*('Blend Sheet'!$AP$4=WAC_IIN),0))*'Blend Sheet'!$AP61/1000,0)</f>
        <v>204.77531188999998</v>
      </c>
      <c r="G58" s="245">
        <f t="array" ref="G58">IFERROR(INDEX(WAC_Item_Cost,MATCH(1,(G$1=WAC_District)*('Blend Sheet'!$C$4=WAC_IIN),0))*'Blend Sheet'!$C61/1000,0) + IFERROR(INDEX(WAC_Item_Cost,MATCH(1,(G$1=WAC_District)*('Blend Sheet'!$D$4=WAC_IIN),0))*'Blend Sheet'!$D61/1000,0) + IFERROR(INDEX(WAC_Item_Cost,MATCH(1,(G$1=WAC_District)*('Blend Sheet'!$E$4=WAC_IIN),0))*'Blend Sheet'!$E61/1000,0) + IFERROR(INDEX(WAC_Item_Cost,MATCH(1,(G$1=WAC_District)*('Blend Sheet'!$F$4=WAC_IIN),0))*'Blend Sheet'!$F61/1000,0)  + IFERROR(INDEX(WAC_Item_Cost,MATCH(1,(G$1=WAC_District)*('Blend Sheet'!$G$4=WAC_IIN),0))*'Blend Sheet'!$G61,0) + IFERROR(INDEX(WAC_Item_Cost,MATCH(1,(G$1=WAC_District)*('Blend Sheet'!$H$4=WAC_IIN),0))*'Blend Sheet'!$H61,0)  + IFERROR(INDEX(WAC_Item_Cost,MATCH(1,(G$1=WAC_District)*('Blend Sheet'!$I$4=WAC_IIN),0))*'Blend Sheet'!$I61,0) + IFERROR(INDEX(WAC_Item_Cost,MATCH(1,(G$1=WAC_District)*('Blend Sheet'!$J$4=WAC_IIN),0))*'Blend Sheet'!$J61,0) + IFERROR(INDEX(WAC_Item_Cost,MATCH(1,(G$1=WAC_District)*('Blend Sheet'!$K$4=WAC_IIN),0))*'Blend Sheet'!$K61,0) + IFERROR(INDEX(WAC_Item_Cost,MATCH(1,(G$1=WAC_District)*('Blend Sheet'!$L$4=WAC_IIN),0))*'Blend Sheet'!$L61,0) + IFERROR(INDEX(WAC_Item_Cost,MATCH(1,(G$1=WAC_District)*('Blend Sheet'!$M$4=WAC_IIN),0))*'Blend Sheet'!$M61,0) + IFERROR(INDEX(WAC_Item_Cost,MATCH(1,(G$1=WAC_District)*('Blend Sheet'!$N$4=WAC_IIN),0))*'Blend Sheet'!$N61,0) + IFERROR(INDEX(WAC_Item_Cost,MATCH(1,(G$1=WAC_District)*('Blend Sheet'!$O$4=WAC_IIN),0))*'Blend Sheet'!$O61,0) + IFERROR(INDEX(WAC_Item_Cost,MATCH(1,(G$1=WAC_District)*('Blend Sheet'!$P$4=WAC_IIN),0))*'Blend Sheet'!$P61,0) + IFERROR(INDEX(WAC_Item_Cost,MATCH(1,(G$1=WAC_District)*('Blend Sheet'!$Q$4=WAC_IIN),0))*'Blend Sheet'!$Q61,0) + IFERROR(INDEX(WAC_Item_Cost,MATCH(1,(G$1=WAC_District)*('Blend Sheet'!$R$4=WAC_IIN),0))*'Blend Sheet'!$R61,0) + IFERROR(INDEX(WAC_Item_Cost,MATCH(1,(G$1=WAC_District)*('Blend Sheet'!$S$4=WAC_IIN),0))*'Blend Sheet'!$S61,0) + IFERROR(INDEX(WAC_Item_Cost,MATCH(1,(G$1=WAC_District)*('Blend Sheet'!$T$4=WAC_IIN),0))*'Blend Sheet'!$T61,0) + IFERROR(INDEX(WAC_Item_Cost,MATCH(1,(G$1=WAC_District)*('Blend Sheet'!$U$4=WAC_IIN),0))*'Blend Sheet'!$U61,0) + IFERROR(INDEX(WAC_Item_Cost,MATCH(1,(G$1=WAC_District)*('Blend Sheet'!$V$4=WAC_IIN),0))*'Blend Sheet'!$V61,0) + IFERROR(INDEX(WAC_Item_Cost,MATCH(1,(G$1=WAC_District)*('Blend Sheet'!$W$4=WAC_IIN),0))*'Blend Sheet'!$W61,0) + IFERROR(INDEX(WAC_Item_Cost,MATCH(1,(G$1=WAC_District)*('Blend Sheet'!$X$4=WAC_IIN),0))*'Blend Sheet'!$X61,0) + IFERROR(INDEX(WAC_Item_Cost,MATCH(1,(G$1=WAC_District)*('Blend Sheet'!$Y$4=WAC_IIN),0))*'Blend Sheet'!$Y61,0) + IFERROR(INDEX(WAC_Item_Cost,MATCH(1,(G$1=WAC_District)*('Blend Sheet'!$Z$4=WAC_IIN),0))*'Blend Sheet'!$Z61,0) + IFERROR(INDEX(WAC_Item_Cost,MATCH(1,(G$1=WAC_District)*('Blend Sheet'!$AA$4=WAC_IIN),0))*'Blend Sheet'!$AA61,0) + IFERROR(INDEX(WAC_Item_Cost,MATCH(1,(G$1=WAC_District)*('Blend Sheet'!$AB$4=WAC_IIN),0))*'Blend Sheet'!$AB61,0) + IFERROR(INDEX(WAC_Item_Cost,MATCH(1,(G$1=WAC_District)*('Blend Sheet'!$AC$4=WAC_IIN),0))*'Blend Sheet'!$AC61,0) + IFERROR(INDEX(WAC_Item_Cost,MATCH(1,(G$1=WAC_District)*('Blend Sheet'!$AD$4=WAC_IIN),0))*'Blend Sheet'!$AD61,0) + IFERROR(INDEX(WAC_Item_Cost,MATCH(1,(G$1=WAC_District)*('Blend Sheet'!$AE$4=WAC_IIN),0))*'Blend Sheet'!$AE61,0) + IFERROR(INDEX(WAC_Item_Cost,MATCH(1,(G$1=WAC_District)*('Blend Sheet'!$AF$4=WAC_IIN),0))*'Blend Sheet'!$AF61,0) + IFERROR(INDEX(WAC_Item_Cost,MATCH(1,(G$1=WAC_District)*('Blend Sheet'!$AG$4=WAC_IIN),0))*'Blend Sheet'!$AG61,0) + IFERROR(INDEX(WAC_Item_Cost,MATCH(1,(G$1=WAC_District)*('Blend Sheet'!$AH$4=WAC_IIN),0))*'Blend Sheet'!$AH61,0) + IFERROR(INDEX(WAC_Item_Cost,MATCH(1,(G$1=WAC_District)*('Blend Sheet'!$AI$4=WAC_IIN),0))*'Blend Sheet'!$AI61,0) + IFERROR(INDEX(WAC_Item_Cost,MATCH(1,(G$1=WAC_District)*('Blend Sheet'!$AJ$4=WAC_IIN),0))*'Blend Sheet'!$AJ61,0) + IFERROR(INDEX(WAC_Item_Cost,MATCH(1,(G$1=WAC_District)*('Blend Sheet'!$AK$4=WAC_IIN),0))*'Blend Sheet'!$AK61,0) + IFERROR(INDEX(WAC_Item_Cost,MATCH(1,(G$1=WAC_District)*('Blend Sheet'!$AL$4=WAC_IIN),0))*'Blend Sheet'!$AL61,0) + IFERROR(INDEX(WAC_Item_Cost,MATCH(1,(G$1=WAC_District)*('Blend Sheet'!$AM$4=WAC_IIN),0))*'Blend Sheet'!$AM61,0) + IFERROR(INDEX(WAC_Item_Cost,MATCH(1,(G$1=WAC_District)*('Blend Sheet'!$AN$4=WAC_IIN),0))*'Blend Sheet'!$AN61,0) + IFERROR(INDEX(WAC_Item_Cost,MATCH(1,(G$1=WAC_District)*('Blend Sheet'!$AO$4=WAC_IIN),0))*'Blend Sheet'!$AO61,0) + IFERROR(INDEX(WAC_Item_Cost,MATCH(1,(G$1=WAC_District)*('Blend Sheet'!$AP$4=WAC_IIN),0))*'Blend Sheet'!$AP61/1000,0)</f>
        <v>187.89735939600001</v>
      </c>
      <c r="H58" s="245">
        <f t="array" ref="H58">IFERROR(INDEX(WAC_Item_Cost,MATCH(1,(H$1=WAC_District)*('Blend Sheet'!$C$4=WAC_IIN),0))*'Blend Sheet'!$C61/1000,0) + IFERROR(INDEX(WAC_Item_Cost,MATCH(1,(H$1=WAC_District)*('Blend Sheet'!$D$4=WAC_IIN),0))*'Blend Sheet'!$D61/1000,0) + IFERROR(INDEX(WAC_Item_Cost,MATCH(1,(H$1=WAC_District)*('Blend Sheet'!$E$4=WAC_IIN),0))*'Blend Sheet'!$E61/1000,0) + IFERROR(INDEX(WAC_Item_Cost,MATCH(1,(H$1=WAC_District)*('Blend Sheet'!$F$4=WAC_IIN),0))*'Blend Sheet'!$F61/1000,0)  + IFERROR(INDEX(WAC_Item_Cost,MATCH(1,(H$1=WAC_District)*('Blend Sheet'!$G$4=WAC_IIN),0))*'Blend Sheet'!$G61,0) + IFERROR(INDEX(WAC_Item_Cost,MATCH(1,(H$1=WAC_District)*('Blend Sheet'!$H$4=WAC_IIN),0))*'Blend Sheet'!$H61,0)  + IFERROR(INDEX(WAC_Item_Cost,MATCH(1,(H$1=WAC_District)*('Blend Sheet'!$I$4=WAC_IIN),0))*'Blend Sheet'!$I61,0) + IFERROR(INDEX(WAC_Item_Cost,MATCH(1,(H$1=WAC_District)*('Blend Sheet'!$J$4=WAC_IIN),0))*'Blend Sheet'!$J61,0) + IFERROR(INDEX(WAC_Item_Cost,MATCH(1,(H$1=WAC_District)*('Blend Sheet'!$K$4=WAC_IIN),0))*'Blend Sheet'!$K61,0) + IFERROR(INDEX(WAC_Item_Cost,MATCH(1,(H$1=WAC_District)*('Blend Sheet'!$L$4=WAC_IIN),0))*'Blend Sheet'!$L61,0) + IFERROR(INDEX(WAC_Item_Cost,MATCH(1,(H$1=WAC_District)*('Blend Sheet'!$M$4=WAC_IIN),0))*'Blend Sheet'!$M61,0) + IFERROR(INDEX(WAC_Item_Cost,MATCH(1,(H$1=WAC_District)*('Blend Sheet'!$N$4=WAC_IIN),0))*'Blend Sheet'!$N61,0) + IFERROR(INDEX(WAC_Item_Cost,MATCH(1,(H$1=WAC_District)*('Blend Sheet'!$O$4=WAC_IIN),0))*'Blend Sheet'!$O61,0) + IFERROR(INDEX(WAC_Item_Cost,MATCH(1,(H$1=WAC_District)*('Blend Sheet'!$P$4=WAC_IIN),0))*'Blend Sheet'!$P61,0) + IFERROR(INDEX(WAC_Item_Cost,MATCH(1,(H$1=WAC_District)*('Blend Sheet'!$Q$4=WAC_IIN),0))*'Blend Sheet'!$Q61,0) + IFERROR(INDEX(WAC_Item_Cost,MATCH(1,(H$1=WAC_District)*('Blend Sheet'!$R$4=WAC_IIN),0))*'Blend Sheet'!$R61,0) + IFERROR(INDEX(WAC_Item_Cost,MATCH(1,(H$1=WAC_District)*('Blend Sheet'!$S$4=WAC_IIN),0))*'Blend Sheet'!$S61,0) + IFERROR(INDEX(WAC_Item_Cost,MATCH(1,(H$1=WAC_District)*('Blend Sheet'!$T$4=WAC_IIN),0))*'Blend Sheet'!$T61,0) + IFERROR(INDEX(WAC_Item_Cost,MATCH(1,(H$1=WAC_District)*('Blend Sheet'!$U$4=WAC_IIN),0))*'Blend Sheet'!$U61,0) + IFERROR(INDEX(WAC_Item_Cost,MATCH(1,(H$1=WAC_District)*('Blend Sheet'!$V$4=WAC_IIN),0))*'Blend Sheet'!$V61,0) + IFERROR(INDEX(WAC_Item_Cost,MATCH(1,(H$1=WAC_District)*('Blend Sheet'!$W$4=WAC_IIN),0))*'Blend Sheet'!$W61,0) + IFERROR(INDEX(WAC_Item_Cost,MATCH(1,(H$1=WAC_District)*('Blend Sheet'!$X$4=WAC_IIN),0))*'Blend Sheet'!$X61,0) + IFERROR(INDEX(WAC_Item_Cost,MATCH(1,(H$1=WAC_District)*('Blend Sheet'!$Y$4=WAC_IIN),0))*'Blend Sheet'!$Y61,0) + IFERROR(INDEX(WAC_Item_Cost,MATCH(1,(H$1=WAC_District)*('Blend Sheet'!$Z$4=WAC_IIN),0))*'Blend Sheet'!$Z61,0) + IFERROR(INDEX(WAC_Item_Cost,MATCH(1,(H$1=WAC_District)*('Blend Sheet'!$AA$4=WAC_IIN),0))*'Blend Sheet'!$AA61,0) + IFERROR(INDEX(WAC_Item_Cost,MATCH(1,(H$1=WAC_District)*('Blend Sheet'!$AB$4=WAC_IIN),0))*'Blend Sheet'!$AB61,0) + IFERROR(INDEX(WAC_Item_Cost,MATCH(1,(H$1=WAC_District)*('Blend Sheet'!$AC$4=WAC_IIN),0))*'Blend Sheet'!$AC61,0) + IFERROR(INDEX(WAC_Item_Cost,MATCH(1,(H$1=WAC_District)*('Blend Sheet'!$AD$4=WAC_IIN),0))*'Blend Sheet'!$AD61,0) + IFERROR(INDEX(WAC_Item_Cost,MATCH(1,(H$1=WAC_District)*('Blend Sheet'!$AE$4=WAC_IIN),0))*'Blend Sheet'!$AE61,0) + IFERROR(INDEX(WAC_Item_Cost,MATCH(1,(H$1=WAC_District)*('Blend Sheet'!$AF$4=WAC_IIN),0))*'Blend Sheet'!$AF61,0) + IFERROR(INDEX(WAC_Item_Cost,MATCH(1,(H$1=WAC_District)*('Blend Sheet'!$AG$4=WAC_IIN),0))*'Blend Sheet'!$AG61,0) + IFERROR(INDEX(WAC_Item_Cost,MATCH(1,(H$1=WAC_District)*('Blend Sheet'!$AH$4=WAC_IIN),0))*'Blend Sheet'!$AH61,0) + IFERROR(INDEX(WAC_Item_Cost,MATCH(1,(H$1=WAC_District)*('Blend Sheet'!$AI$4=WAC_IIN),0))*'Blend Sheet'!$AI61,0) + IFERROR(INDEX(WAC_Item_Cost,MATCH(1,(H$1=WAC_District)*('Blend Sheet'!$AJ$4=WAC_IIN),0))*'Blend Sheet'!$AJ61,0) + IFERROR(INDEX(WAC_Item_Cost,MATCH(1,(H$1=WAC_District)*('Blend Sheet'!$AK$4=WAC_IIN),0))*'Blend Sheet'!$AK61,0) + IFERROR(INDEX(WAC_Item_Cost,MATCH(1,(H$1=WAC_District)*('Blend Sheet'!$AL$4=WAC_IIN),0))*'Blend Sheet'!$AL61,0) + IFERROR(INDEX(WAC_Item_Cost,MATCH(1,(H$1=WAC_District)*('Blend Sheet'!$AM$4=WAC_IIN),0))*'Blend Sheet'!$AM61,0) + IFERROR(INDEX(WAC_Item_Cost,MATCH(1,(H$1=WAC_District)*('Blend Sheet'!$AN$4=WAC_IIN),0))*'Blend Sheet'!$AN61,0) + IFERROR(INDEX(WAC_Item_Cost,MATCH(1,(H$1=WAC_District)*('Blend Sheet'!$AO$4=WAC_IIN),0))*'Blend Sheet'!$AO61,0) + IFERROR(INDEX(WAC_Item_Cost,MATCH(1,(H$1=WAC_District)*('Blend Sheet'!$AP$4=WAC_IIN),0))*'Blend Sheet'!$AP61/1000,0)</f>
        <v>181.51598720000001</v>
      </c>
      <c r="I58" s="245">
        <f t="array" ref="I58">IFERROR(INDEX(WAC_Item_Cost,MATCH(1,(I$1=WAC_District)*('Blend Sheet'!$C$4=WAC_IIN),0))*'Blend Sheet'!$C61/1000,0) + IFERROR(INDEX(WAC_Item_Cost,MATCH(1,(I$1=WAC_District)*('Blend Sheet'!$D$4=WAC_IIN),0))*'Blend Sheet'!$D61/1000,0) + IFERROR(INDEX(WAC_Item_Cost,MATCH(1,(I$1=WAC_District)*('Blend Sheet'!$E$4=WAC_IIN),0))*'Blend Sheet'!$E61/1000,0) + IFERROR(INDEX(WAC_Item_Cost,MATCH(1,(I$1=WAC_District)*('Blend Sheet'!$F$4=WAC_IIN),0))*'Blend Sheet'!$F61/1000,0)  + IFERROR(INDEX(WAC_Item_Cost,MATCH(1,(I$1=WAC_District)*('Blend Sheet'!$G$4=WAC_IIN),0))*'Blend Sheet'!$G61,0) + IFERROR(INDEX(WAC_Item_Cost,MATCH(1,(I$1=WAC_District)*('Blend Sheet'!$H$4=WAC_IIN),0))*'Blend Sheet'!$H61,0)  + IFERROR(INDEX(WAC_Item_Cost,MATCH(1,(I$1=WAC_District)*('Blend Sheet'!$I$4=WAC_IIN),0))*'Blend Sheet'!$I61,0) + IFERROR(INDEX(WAC_Item_Cost,MATCH(1,(I$1=WAC_District)*('Blend Sheet'!$J$4=WAC_IIN),0))*'Blend Sheet'!$J61,0) + IFERROR(INDEX(WAC_Item_Cost,MATCH(1,(I$1=WAC_District)*('Blend Sheet'!$K$4=WAC_IIN),0))*'Blend Sheet'!$K61,0) + IFERROR(INDEX(WAC_Item_Cost,MATCH(1,(I$1=WAC_District)*('Blend Sheet'!$L$4=WAC_IIN),0))*'Blend Sheet'!$L61,0) + IFERROR(INDEX(WAC_Item_Cost,MATCH(1,(I$1=WAC_District)*('Blend Sheet'!$M$4=WAC_IIN),0))*'Blend Sheet'!$M61,0) + IFERROR(INDEX(WAC_Item_Cost,MATCH(1,(I$1=WAC_District)*('Blend Sheet'!$N$4=WAC_IIN),0))*'Blend Sheet'!$N61,0) + IFERROR(INDEX(WAC_Item_Cost,MATCH(1,(I$1=WAC_District)*('Blend Sheet'!$O$4=WAC_IIN),0))*'Blend Sheet'!$O61,0) + IFERROR(INDEX(WAC_Item_Cost,MATCH(1,(I$1=WAC_District)*('Blend Sheet'!$P$4=WAC_IIN),0))*'Blend Sheet'!$P61,0) + IFERROR(INDEX(WAC_Item_Cost,MATCH(1,(I$1=WAC_District)*('Blend Sheet'!$Q$4=WAC_IIN),0))*'Blend Sheet'!$Q61,0) + IFERROR(INDEX(WAC_Item_Cost,MATCH(1,(I$1=WAC_District)*('Blend Sheet'!$R$4=WAC_IIN),0))*'Blend Sheet'!$R61,0) + IFERROR(INDEX(WAC_Item_Cost,MATCH(1,(I$1=WAC_District)*('Blend Sheet'!$S$4=WAC_IIN),0))*'Blend Sheet'!$S61,0) + IFERROR(INDEX(WAC_Item_Cost,MATCH(1,(I$1=WAC_District)*('Blend Sheet'!$T$4=WAC_IIN),0))*'Blend Sheet'!$T61,0) + IFERROR(INDEX(WAC_Item_Cost,MATCH(1,(I$1=WAC_District)*('Blend Sheet'!$U$4=WAC_IIN),0))*'Blend Sheet'!$U61,0) + IFERROR(INDEX(WAC_Item_Cost,MATCH(1,(I$1=WAC_District)*('Blend Sheet'!$V$4=WAC_IIN),0))*'Blend Sheet'!$V61,0) + IFERROR(INDEX(WAC_Item_Cost,MATCH(1,(I$1=WAC_District)*('Blend Sheet'!$W$4=WAC_IIN),0))*'Blend Sheet'!$W61,0) + IFERROR(INDEX(WAC_Item_Cost,MATCH(1,(I$1=WAC_District)*('Blend Sheet'!$X$4=WAC_IIN),0))*'Blend Sheet'!$X61,0) + IFERROR(INDEX(WAC_Item_Cost,MATCH(1,(I$1=WAC_District)*('Blend Sheet'!$Y$4=WAC_IIN),0))*'Blend Sheet'!$Y61,0) + IFERROR(INDEX(WAC_Item_Cost,MATCH(1,(I$1=WAC_District)*('Blend Sheet'!$Z$4=WAC_IIN),0))*'Blend Sheet'!$Z61,0) + IFERROR(INDEX(WAC_Item_Cost,MATCH(1,(I$1=WAC_District)*('Blend Sheet'!$AA$4=WAC_IIN),0))*'Blend Sheet'!$AA61,0) + IFERROR(INDEX(WAC_Item_Cost,MATCH(1,(I$1=WAC_District)*('Blend Sheet'!$AB$4=WAC_IIN),0))*'Blend Sheet'!$AB61,0) + IFERROR(INDEX(WAC_Item_Cost,MATCH(1,(I$1=WAC_District)*('Blend Sheet'!$AC$4=WAC_IIN),0))*'Blend Sheet'!$AC61,0) + IFERROR(INDEX(WAC_Item_Cost,MATCH(1,(I$1=WAC_District)*('Blend Sheet'!$AD$4=WAC_IIN),0))*'Blend Sheet'!$AD61,0) + IFERROR(INDEX(WAC_Item_Cost,MATCH(1,(I$1=WAC_District)*('Blend Sheet'!$AE$4=WAC_IIN),0))*'Blend Sheet'!$AE61,0) + IFERROR(INDEX(WAC_Item_Cost,MATCH(1,(I$1=WAC_District)*('Blend Sheet'!$AF$4=WAC_IIN),0))*'Blend Sheet'!$AF61,0) + IFERROR(INDEX(WAC_Item_Cost,MATCH(1,(I$1=WAC_District)*('Blend Sheet'!$AG$4=WAC_IIN),0))*'Blend Sheet'!$AG61,0) + IFERROR(INDEX(WAC_Item_Cost,MATCH(1,(I$1=WAC_District)*('Blend Sheet'!$AH$4=WAC_IIN),0))*'Blend Sheet'!$AH61,0) + IFERROR(INDEX(WAC_Item_Cost,MATCH(1,(I$1=WAC_District)*('Blend Sheet'!$AI$4=WAC_IIN),0))*'Blend Sheet'!$AI61,0) + IFERROR(INDEX(WAC_Item_Cost,MATCH(1,(I$1=WAC_District)*('Blend Sheet'!$AJ$4=WAC_IIN),0))*'Blend Sheet'!$AJ61,0) + IFERROR(INDEX(WAC_Item_Cost,MATCH(1,(I$1=WAC_District)*('Blend Sheet'!$AK$4=WAC_IIN),0))*'Blend Sheet'!$AK61,0) + IFERROR(INDEX(WAC_Item_Cost,MATCH(1,(I$1=WAC_District)*('Blend Sheet'!$AL$4=WAC_IIN),0))*'Blend Sheet'!$AL61,0) + IFERROR(INDEX(WAC_Item_Cost,MATCH(1,(I$1=WAC_District)*('Blend Sheet'!$AM$4=WAC_IIN),0))*'Blend Sheet'!$AM61,0) + IFERROR(INDEX(WAC_Item_Cost,MATCH(1,(I$1=WAC_District)*('Blend Sheet'!$AN$4=WAC_IIN),0))*'Blend Sheet'!$AN61,0) + IFERROR(INDEX(WAC_Item_Cost,MATCH(1,(I$1=WAC_District)*('Blend Sheet'!$AO$4=WAC_IIN),0))*'Blend Sheet'!$AO61,0) + IFERROR(INDEX(WAC_Item_Cost,MATCH(1,(I$1=WAC_District)*('Blend Sheet'!$AP$4=WAC_IIN),0))*'Blend Sheet'!$AP61/1000,0)</f>
        <v>187.53991715999999</v>
      </c>
      <c r="J58" s="245">
        <f t="array" ref="J58">IFERROR(INDEX(WAC_Item_Cost,MATCH(1,(J$1=WAC_District)*('Blend Sheet'!$C$4=WAC_IIN),0))*'Blend Sheet'!$C61/1000,0) + IFERROR(INDEX(WAC_Item_Cost,MATCH(1,(J$1=WAC_District)*('Blend Sheet'!$D$4=WAC_IIN),0))*'Blend Sheet'!$D61/1000,0) + IFERROR(INDEX(WAC_Item_Cost,MATCH(1,(J$1=WAC_District)*('Blend Sheet'!$E$4=WAC_IIN),0))*'Blend Sheet'!$E61/1000,0) + IFERROR(INDEX(WAC_Item_Cost,MATCH(1,(J$1=WAC_District)*('Blend Sheet'!$F$4=WAC_IIN),0))*'Blend Sheet'!$F61/1000,0)  + IFERROR(INDEX(WAC_Item_Cost,MATCH(1,(J$1=WAC_District)*('Blend Sheet'!$G$4=WAC_IIN),0))*'Blend Sheet'!$G61,0) + IFERROR(INDEX(WAC_Item_Cost,MATCH(1,(J$1=WAC_District)*('Blend Sheet'!$H$4=WAC_IIN),0))*'Blend Sheet'!$H61,0)  + IFERROR(INDEX(WAC_Item_Cost,MATCH(1,(J$1=WAC_District)*('Blend Sheet'!$I$4=WAC_IIN),0))*'Blend Sheet'!$I61,0) + IFERROR(INDEX(WAC_Item_Cost,MATCH(1,(J$1=WAC_District)*('Blend Sheet'!$J$4=WAC_IIN),0))*'Blend Sheet'!$J61,0) + IFERROR(INDEX(WAC_Item_Cost,MATCH(1,(J$1=WAC_District)*('Blend Sheet'!$K$4=WAC_IIN),0))*'Blend Sheet'!$K61,0) + IFERROR(INDEX(WAC_Item_Cost,MATCH(1,(J$1=WAC_District)*('Blend Sheet'!$L$4=WAC_IIN),0))*'Blend Sheet'!$L61,0) + IFERROR(INDEX(WAC_Item_Cost,MATCH(1,(J$1=WAC_District)*('Blend Sheet'!$M$4=WAC_IIN),0))*'Blend Sheet'!$M61,0) + IFERROR(INDEX(WAC_Item_Cost,MATCH(1,(J$1=WAC_District)*('Blend Sheet'!$N$4=WAC_IIN),0))*'Blend Sheet'!$N61,0) + IFERROR(INDEX(WAC_Item_Cost,MATCH(1,(J$1=WAC_District)*('Blend Sheet'!$O$4=WAC_IIN),0))*'Blend Sheet'!$O61,0) + IFERROR(INDEX(WAC_Item_Cost,MATCH(1,(J$1=WAC_District)*('Blend Sheet'!$P$4=WAC_IIN),0))*'Blend Sheet'!$P61,0) + IFERROR(INDEX(WAC_Item_Cost,MATCH(1,(J$1=WAC_District)*('Blend Sheet'!$Q$4=WAC_IIN),0))*'Blend Sheet'!$Q61,0) + IFERROR(INDEX(WAC_Item_Cost,MATCH(1,(J$1=WAC_District)*('Blend Sheet'!$R$4=WAC_IIN),0))*'Blend Sheet'!$R61,0) + IFERROR(INDEX(WAC_Item_Cost,MATCH(1,(J$1=WAC_District)*('Blend Sheet'!$S$4=WAC_IIN),0))*'Blend Sheet'!$S61,0) + IFERROR(INDEX(WAC_Item_Cost,MATCH(1,(J$1=WAC_District)*('Blend Sheet'!$T$4=WAC_IIN),0))*'Blend Sheet'!$T61,0) + IFERROR(INDEX(WAC_Item_Cost,MATCH(1,(J$1=WAC_District)*('Blend Sheet'!$U$4=WAC_IIN),0))*'Blend Sheet'!$U61,0) + IFERROR(INDEX(WAC_Item_Cost,MATCH(1,(J$1=WAC_District)*('Blend Sheet'!$V$4=WAC_IIN),0))*'Blend Sheet'!$V61,0) + IFERROR(INDEX(WAC_Item_Cost,MATCH(1,(J$1=WAC_District)*('Blend Sheet'!$W$4=WAC_IIN),0))*'Blend Sheet'!$W61,0) + IFERROR(INDEX(WAC_Item_Cost,MATCH(1,(J$1=WAC_District)*('Blend Sheet'!$X$4=WAC_IIN),0))*'Blend Sheet'!$X61,0) + IFERROR(INDEX(WAC_Item_Cost,MATCH(1,(J$1=WAC_District)*('Blend Sheet'!$Y$4=WAC_IIN),0))*'Blend Sheet'!$Y61,0) + IFERROR(INDEX(WAC_Item_Cost,MATCH(1,(J$1=WAC_District)*('Blend Sheet'!$Z$4=WAC_IIN),0))*'Blend Sheet'!$Z61,0) + IFERROR(INDEX(WAC_Item_Cost,MATCH(1,(J$1=WAC_District)*('Blend Sheet'!$AA$4=WAC_IIN),0))*'Blend Sheet'!$AA61,0) + IFERROR(INDEX(WAC_Item_Cost,MATCH(1,(J$1=WAC_District)*('Blend Sheet'!$AB$4=WAC_IIN),0))*'Blend Sheet'!$AB61,0) + IFERROR(INDEX(WAC_Item_Cost,MATCH(1,(J$1=WAC_District)*('Blend Sheet'!$AC$4=WAC_IIN),0))*'Blend Sheet'!$AC61,0) + IFERROR(INDEX(WAC_Item_Cost,MATCH(1,(J$1=WAC_District)*('Blend Sheet'!$AD$4=WAC_IIN),0))*'Blend Sheet'!$AD61,0) + IFERROR(INDEX(WAC_Item_Cost,MATCH(1,(J$1=WAC_District)*('Blend Sheet'!$AE$4=WAC_IIN),0))*'Blend Sheet'!$AE61,0) + IFERROR(INDEX(WAC_Item_Cost,MATCH(1,(J$1=WAC_District)*('Blend Sheet'!$AF$4=WAC_IIN),0))*'Blend Sheet'!$AF61,0) + IFERROR(INDEX(WAC_Item_Cost,MATCH(1,(J$1=WAC_District)*('Blend Sheet'!$AG$4=WAC_IIN),0))*'Blend Sheet'!$AG61,0) + IFERROR(INDEX(WAC_Item_Cost,MATCH(1,(J$1=WAC_District)*('Blend Sheet'!$AH$4=WAC_IIN),0))*'Blend Sheet'!$AH61,0) + IFERROR(INDEX(WAC_Item_Cost,MATCH(1,(J$1=WAC_District)*('Blend Sheet'!$AI$4=WAC_IIN),0))*'Blend Sheet'!$AI61,0) + IFERROR(INDEX(WAC_Item_Cost,MATCH(1,(J$1=WAC_District)*('Blend Sheet'!$AJ$4=WAC_IIN),0))*'Blend Sheet'!$AJ61,0) + IFERROR(INDEX(WAC_Item_Cost,MATCH(1,(J$1=WAC_District)*('Blend Sheet'!$AK$4=WAC_IIN),0))*'Blend Sheet'!$AK61,0) + IFERROR(INDEX(WAC_Item_Cost,MATCH(1,(J$1=WAC_District)*('Blend Sheet'!$AL$4=WAC_IIN),0))*'Blend Sheet'!$AL61,0) + IFERROR(INDEX(WAC_Item_Cost,MATCH(1,(J$1=WAC_District)*('Blend Sheet'!$AM$4=WAC_IIN),0))*'Blend Sheet'!$AM61,0) + IFERROR(INDEX(WAC_Item_Cost,MATCH(1,(J$1=WAC_District)*('Blend Sheet'!$AN$4=WAC_IIN),0))*'Blend Sheet'!$AN61,0) + IFERROR(INDEX(WAC_Item_Cost,MATCH(1,(J$1=WAC_District)*('Blend Sheet'!$AO$4=WAC_IIN),0))*'Blend Sheet'!$AO61,0) + IFERROR(INDEX(WAC_Item_Cost,MATCH(1,(J$1=WAC_District)*('Blend Sheet'!$AP$4=WAC_IIN),0))*'Blend Sheet'!$AP61/1000,0)</f>
        <v>190.25106743500001</v>
      </c>
      <c r="K58" s="245">
        <f t="array" ref="K58">IFERROR(INDEX(WAC_Item_Cost,MATCH(1,(K$1=WAC_District)*('Blend Sheet'!$C$4=WAC_IIN),0))*'Blend Sheet'!$C61/1000,0) + IFERROR(INDEX(WAC_Item_Cost,MATCH(1,(K$1=WAC_District)*('Blend Sheet'!$D$4=WAC_IIN),0))*'Blend Sheet'!$D61/1000,0) + IFERROR(INDEX(WAC_Item_Cost,MATCH(1,(K$1=WAC_District)*('Blend Sheet'!$E$4=WAC_IIN),0))*'Blend Sheet'!$E61/1000,0) + IFERROR(INDEX(WAC_Item_Cost,MATCH(1,(K$1=WAC_District)*('Blend Sheet'!$F$4=WAC_IIN),0))*'Blend Sheet'!$F61/1000,0)  + IFERROR(INDEX(WAC_Item_Cost,MATCH(1,(K$1=WAC_District)*('Blend Sheet'!$G$4=WAC_IIN),0))*'Blend Sheet'!$G61,0) + IFERROR(INDEX(WAC_Item_Cost,MATCH(1,(K$1=WAC_District)*('Blend Sheet'!$H$4=WAC_IIN),0))*'Blend Sheet'!$H61,0)  + IFERROR(INDEX(WAC_Item_Cost,MATCH(1,(K$1=WAC_District)*('Blend Sheet'!$I$4=WAC_IIN),0))*'Blend Sheet'!$I61,0) + IFERROR(INDEX(WAC_Item_Cost,MATCH(1,(K$1=WAC_District)*('Blend Sheet'!$J$4=WAC_IIN),0))*'Blend Sheet'!$J61,0) + IFERROR(INDEX(WAC_Item_Cost,MATCH(1,(K$1=WAC_District)*('Blend Sheet'!$K$4=WAC_IIN),0))*'Blend Sheet'!$K61,0) + IFERROR(INDEX(WAC_Item_Cost,MATCH(1,(K$1=WAC_District)*('Blend Sheet'!$L$4=WAC_IIN),0))*'Blend Sheet'!$L61,0) + IFERROR(INDEX(WAC_Item_Cost,MATCH(1,(K$1=WAC_District)*('Blend Sheet'!$M$4=WAC_IIN),0))*'Blend Sheet'!$M61,0) + IFERROR(INDEX(WAC_Item_Cost,MATCH(1,(K$1=WAC_District)*('Blend Sheet'!$N$4=WAC_IIN),0))*'Blend Sheet'!$N61,0) + IFERROR(INDEX(WAC_Item_Cost,MATCH(1,(K$1=WAC_District)*('Blend Sheet'!$O$4=WAC_IIN),0))*'Blend Sheet'!$O61,0) + IFERROR(INDEX(WAC_Item_Cost,MATCH(1,(K$1=WAC_District)*('Blend Sheet'!$P$4=WAC_IIN),0))*'Blend Sheet'!$P61,0) + IFERROR(INDEX(WAC_Item_Cost,MATCH(1,(K$1=WAC_District)*('Blend Sheet'!$Q$4=WAC_IIN),0))*'Blend Sheet'!$Q61,0) + IFERROR(INDEX(WAC_Item_Cost,MATCH(1,(K$1=WAC_District)*('Blend Sheet'!$R$4=WAC_IIN),0))*'Blend Sheet'!$R61,0) + IFERROR(INDEX(WAC_Item_Cost,MATCH(1,(K$1=WAC_District)*('Blend Sheet'!$S$4=WAC_IIN),0))*'Blend Sheet'!$S61,0) + IFERROR(INDEX(WAC_Item_Cost,MATCH(1,(K$1=WAC_District)*('Blend Sheet'!$T$4=WAC_IIN),0))*'Blend Sheet'!$T61,0) + IFERROR(INDEX(WAC_Item_Cost,MATCH(1,(K$1=WAC_District)*('Blend Sheet'!$U$4=WAC_IIN),0))*'Blend Sheet'!$U61,0) + IFERROR(INDEX(WAC_Item_Cost,MATCH(1,(K$1=WAC_District)*('Blend Sheet'!$V$4=WAC_IIN),0))*'Blend Sheet'!$V61,0) + IFERROR(INDEX(WAC_Item_Cost,MATCH(1,(K$1=WAC_District)*('Blend Sheet'!$W$4=WAC_IIN),0))*'Blend Sheet'!$W61,0) + IFERROR(INDEX(WAC_Item_Cost,MATCH(1,(K$1=WAC_District)*('Blend Sheet'!$X$4=WAC_IIN),0))*'Blend Sheet'!$X61,0) + IFERROR(INDEX(WAC_Item_Cost,MATCH(1,(K$1=WAC_District)*('Blend Sheet'!$Y$4=WAC_IIN),0))*'Blend Sheet'!$Y61,0) + IFERROR(INDEX(WAC_Item_Cost,MATCH(1,(K$1=WAC_District)*('Blend Sheet'!$Z$4=WAC_IIN),0))*'Blend Sheet'!$Z61,0) + IFERROR(INDEX(WAC_Item_Cost,MATCH(1,(K$1=WAC_District)*('Blend Sheet'!$AA$4=WAC_IIN),0))*'Blend Sheet'!$AA61,0) + IFERROR(INDEX(WAC_Item_Cost,MATCH(1,(K$1=WAC_District)*('Blend Sheet'!$AB$4=WAC_IIN),0))*'Blend Sheet'!$AB61,0) + IFERROR(INDEX(WAC_Item_Cost,MATCH(1,(K$1=WAC_District)*('Blend Sheet'!$AC$4=WAC_IIN),0))*'Blend Sheet'!$AC61,0) + IFERROR(INDEX(WAC_Item_Cost,MATCH(1,(K$1=WAC_District)*('Blend Sheet'!$AD$4=WAC_IIN),0))*'Blend Sheet'!$AD61,0) + IFERROR(INDEX(WAC_Item_Cost,MATCH(1,(K$1=WAC_District)*('Blend Sheet'!$AE$4=WAC_IIN),0))*'Blend Sheet'!$AE61,0) + IFERROR(INDEX(WAC_Item_Cost,MATCH(1,(K$1=WAC_District)*('Blend Sheet'!$AF$4=WAC_IIN),0))*'Blend Sheet'!$AF61,0) + IFERROR(INDEX(WAC_Item_Cost,MATCH(1,(K$1=WAC_District)*('Blend Sheet'!$AG$4=WAC_IIN),0))*'Blend Sheet'!$AG61,0) + IFERROR(INDEX(WAC_Item_Cost,MATCH(1,(K$1=WAC_District)*('Blend Sheet'!$AH$4=WAC_IIN),0))*'Blend Sheet'!$AH61,0) + IFERROR(INDEX(WAC_Item_Cost,MATCH(1,(K$1=WAC_District)*('Blend Sheet'!$AI$4=WAC_IIN),0))*'Blend Sheet'!$AI61,0) + IFERROR(INDEX(WAC_Item_Cost,MATCH(1,(K$1=WAC_District)*('Blend Sheet'!$AJ$4=WAC_IIN),0))*'Blend Sheet'!$AJ61,0) + IFERROR(INDEX(WAC_Item_Cost,MATCH(1,(K$1=WAC_District)*('Blend Sheet'!$AK$4=WAC_IIN),0))*'Blend Sheet'!$AK61,0) + IFERROR(INDEX(WAC_Item_Cost,MATCH(1,(K$1=WAC_District)*('Blend Sheet'!$AL$4=WAC_IIN),0))*'Blend Sheet'!$AL61,0) + IFERROR(INDEX(WAC_Item_Cost,MATCH(1,(K$1=WAC_District)*('Blend Sheet'!$AM$4=WAC_IIN),0))*'Blend Sheet'!$AM61,0) + IFERROR(INDEX(WAC_Item_Cost,MATCH(1,(K$1=WAC_District)*('Blend Sheet'!$AN$4=WAC_IIN),0))*'Blend Sheet'!$AN61,0) + IFERROR(INDEX(WAC_Item_Cost,MATCH(1,(K$1=WAC_District)*('Blend Sheet'!$AO$4=WAC_IIN),0))*'Blend Sheet'!$AO61,0) + IFERROR(INDEX(WAC_Item_Cost,MATCH(1,(K$1=WAC_District)*('Blend Sheet'!$AP$4=WAC_IIN),0))*'Blend Sheet'!$AP61/1000,0)</f>
        <v>26.413674999999998</v>
      </c>
      <c r="L58" s="245">
        <f t="array" ref="L58">IFERROR(INDEX(WAC_Item_Cost,MATCH(1,(L$1=WAC_District)*('Blend Sheet'!$C$4=WAC_IIN),0))*'Blend Sheet'!$C61/1000,0) + IFERROR(INDEX(WAC_Item_Cost,MATCH(1,(L$1=WAC_District)*('Blend Sheet'!$D$4=WAC_IIN),0))*'Blend Sheet'!$D61/1000,0) + IFERROR(INDEX(WAC_Item_Cost,MATCH(1,(L$1=WAC_District)*('Blend Sheet'!$E$4=WAC_IIN),0))*'Blend Sheet'!$E61/1000,0) + IFERROR(INDEX(WAC_Item_Cost,MATCH(1,(L$1=WAC_District)*('Blend Sheet'!$F$4=WAC_IIN),0))*'Blend Sheet'!$F61/1000,0)  + IFERROR(INDEX(WAC_Item_Cost,MATCH(1,(L$1=WAC_District)*('Blend Sheet'!$G$4=WAC_IIN),0))*'Blend Sheet'!$G61,0) + IFERROR(INDEX(WAC_Item_Cost,MATCH(1,(L$1=WAC_District)*('Blend Sheet'!$H$4=WAC_IIN),0))*'Blend Sheet'!$H61,0)  + IFERROR(INDEX(WAC_Item_Cost,MATCH(1,(L$1=WAC_District)*('Blend Sheet'!$I$4=WAC_IIN),0))*'Blend Sheet'!$I61,0) + IFERROR(INDEX(WAC_Item_Cost,MATCH(1,(L$1=WAC_District)*('Blend Sheet'!$J$4=WAC_IIN),0))*'Blend Sheet'!$J61,0) + IFERROR(INDEX(WAC_Item_Cost,MATCH(1,(L$1=WAC_District)*('Blend Sheet'!$K$4=WAC_IIN),0))*'Blend Sheet'!$K61,0) + IFERROR(INDEX(WAC_Item_Cost,MATCH(1,(L$1=WAC_District)*('Blend Sheet'!$L$4=WAC_IIN),0))*'Blend Sheet'!$L61,0) + IFERROR(INDEX(WAC_Item_Cost,MATCH(1,(L$1=WAC_District)*('Blend Sheet'!$M$4=WAC_IIN),0))*'Blend Sheet'!$M61,0) + IFERROR(INDEX(WAC_Item_Cost,MATCH(1,(L$1=WAC_District)*('Blend Sheet'!$N$4=WAC_IIN),0))*'Blend Sheet'!$N61,0) + IFERROR(INDEX(WAC_Item_Cost,MATCH(1,(L$1=WAC_District)*('Blend Sheet'!$O$4=WAC_IIN),0))*'Blend Sheet'!$O61,0) + IFERROR(INDEX(WAC_Item_Cost,MATCH(1,(L$1=WAC_District)*('Blend Sheet'!$P$4=WAC_IIN),0))*'Blend Sheet'!$P61,0) + IFERROR(INDEX(WAC_Item_Cost,MATCH(1,(L$1=WAC_District)*('Blend Sheet'!$Q$4=WAC_IIN),0))*'Blend Sheet'!$Q61,0) + IFERROR(INDEX(WAC_Item_Cost,MATCH(1,(L$1=WAC_District)*('Blend Sheet'!$R$4=WAC_IIN),0))*'Blend Sheet'!$R61,0) + IFERROR(INDEX(WAC_Item_Cost,MATCH(1,(L$1=WAC_District)*('Blend Sheet'!$S$4=WAC_IIN),0))*'Blend Sheet'!$S61,0) + IFERROR(INDEX(WAC_Item_Cost,MATCH(1,(L$1=WAC_District)*('Blend Sheet'!$T$4=WAC_IIN),0))*'Blend Sheet'!$T61,0) + IFERROR(INDEX(WAC_Item_Cost,MATCH(1,(L$1=WAC_District)*('Blend Sheet'!$U$4=WAC_IIN),0))*'Blend Sheet'!$U61,0) + IFERROR(INDEX(WAC_Item_Cost,MATCH(1,(L$1=WAC_District)*('Blend Sheet'!$V$4=WAC_IIN),0))*'Blend Sheet'!$V61,0) + IFERROR(INDEX(WAC_Item_Cost,MATCH(1,(L$1=WAC_District)*('Blend Sheet'!$W$4=WAC_IIN),0))*'Blend Sheet'!$W61,0) + IFERROR(INDEX(WAC_Item_Cost,MATCH(1,(L$1=WAC_District)*('Blend Sheet'!$X$4=WAC_IIN),0))*'Blend Sheet'!$X61,0) + IFERROR(INDEX(WAC_Item_Cost,MATCH(1,(L$1=WAC_District)*('Blend Sheet'!$Y$4=WAC_IIN),0))*'Blend Sheet'!$Y61,0) + IFERROR(INDEX(WAC_Item_Cost,MATCH(1,(L$1=WAC_District)*('Blend Sheet'!$Z$4=WAC_IIN),0))*'Blend Sheet'!$Z61,0) + IFERROR(INDEX(WAC_Item_Cost,MATCH(1,(L$1=WAC_District)*('Blend Sheet'!$AA$4=WAC_IIN),0))*'Blend Sheet'!$AA61,0) + IFERROR(INDEX(WAC_Item_Cost,MATCH(1,(L$1=WAC_District)*('Blend Sheet'!$AB$4=WAC_IIN),0))*'Blend Sheet'!$AB61,0) + IFERROR(INDEX(WAC_Item_Cost,MATCH(1,(L$1=WAC_District)*('Blend Sheet'!$AC$4=WAC_IIN),0))*'Blend Sheet'!$AC61,0) + IFERROR(INDEX(WAC_Item_Cost,MATCH(1,(L$1=WAC_District)*('Blend Sheet'!$AD$4=WAC_IIN),0))*'Blend Sheet'!$AD61,0) + IFERROR(INDEX(WAC_Item_Cost,MATCH(1,(L$1=WAC_District)*('Blend Sheet'!$AE$4=WAC_IIN),0))*'Blend Sheet'!$AE61,0) + IFERROR(INDEX(WAC_Item_Cost,MATCH(1,(L$1=WAC_District)*('Blend Sheet'!$AF$4=WAC_IIN),0))*'Blend Sheet'!$AF61,0) + IFERROR(INDEX(WAC_Item_Cost,MATCH(1,(L$1=WAC_District)*('Blend Sheet'!$AG$4=WAC_IIN),0))*'Blend Sheet'!$AG61,0) + IFERROR(INDEX(WAC_Item_Cost,MATCH(1,(L$1=WAC_District)*('Blend Sheet'!$AH$4=WAC_IIN),0))*'Blend Sheet'!$AH61,0) + IFERROR(INDEX(WAC_Item_Cost,MATCH(1,(L$1=WAC_District)*('Blend Sheet'!$AI$4=WAC_IIN),0))*'Blend Sheet'!$AI61,0) + IFERROR(INDEX(WAC_Item_Cost,MATCH(1,(L$1=WAC_District)*('Blend Sheet'!$AJ$4=WAC_IIN),0))*'Blend Sheet'!$AJ61,0) + IFERROR(INDEX(WAC_Item_Cost,MATCH(1,(L$1=WAC_District)*('Blend Sheet'!$AK$4=WAC_IIN),0))*'Blend Sheet'!$AK61,0) + IFERROR(INDEX(WAC_Item_Cost,MATCH(1,(L$1=WAC_District)*('Blend Sheet'!$AL$4=WAC_IIN),0))*'Blend Sheet'!$AL61,0) + IFERROR(INDEX(WAC_Item_Cost,MATCH(1,(L$1=WAC_District)*('Blend Sheet'!$AM$4=WAC_IIN),0))*'Blend Sheet'!$AM61,0) + IFERROR(INDEX(WAC_Item_Cost,MATCH(1,(L$1=WAC_District)*('Blend Sheet'!$AN$4=WAC_IIN),0))*'Blend Sheet'!$AN61,0) + IFERROR(INDEX(WAC_Item_Cost,MATCH(1,(L$1=WAC_District)*('Blend Sheet'!$AO$4=WAC_IIN),0))*'Blend Sheet'!$AO61,0) + IFERROR(INDEX(WAC_Item_Cost,MATCH(1,(L$1=WAC_District)*('Blend Sheet'!$AP$4=WAC_IIN),0))*'Blend Sheet'!$AP61/1000,0)</f>
        <v>27.305484999999997</v>
      </c>
    </row>
    <row r="59" spans="1:12" x14ac:dyDescent="0.25">
      <c r="A59" t="str">
        <f>'Blend Sheet'!A62</f>
        <v>PRODUCTIONmix 1725</v>
      </c>
      <c r="B59" s="245">
        <f t="array" ref="B59">IFERROR(INDEX(WAC_Item_Cost,MATCH(1,(B$1=WAC_District)*('Blend Sheet'!$C$4=WAC_IIN),0))*'Blend Sheet'!$C62/1000,0) + IFERROR(INDEX(WAC_Item_Cost,MATCH(1,(B$1=WAC_District)*('Blend Sheet'!$D$4=WAC_IIN),0))*'Blend Sheet'!$D62/1000,0) + IFERROR(INDEX(WAC_Item_Cost,MATCH(1,(B$1=WAC_District)*('Blend Sheet'!$E$4=WAC_IIN),0))*'Blend Sheet'!$E62/1000,0) + IFERROR(INDEX(WAC_Item_Cost,MATCH(1,(B$1=WAC_District)*('Blend Sheet'!$F$4=WAC_IIN),0))*'Blend Sheet'!$F62/1000,0)  + IFERROR(INDEX(WAC_Item_Cost,MATCH(1,(B$1=WAC_District)*('Blend Sheet'!$G$4=WAC_IIN),0))*'Blend Sheet'!$G62,0) + IFERROR(INDEX(WAC_Item_Cost,MATCH(1,(B$1=WAC_District)*('Blend Sheet'!$H$4=WAC_IIN),0))*'Blend Sheet'!$H62,0)  + IFERROR(INDEX(WAC_Item_Cost,MATCH(1,(B$1=WAC_District)*('Blend Sheet'!$I$4=WAC_IIN),0))*'Blend Sheet'!$I62,0) + IFERROR(INDEX(WAC_Item_Cost,MATCH(1,(B$1=WAC_District)*('Blend Sheet'!$J$4=WAC_IIN),0))*'Blend Sheet'!$J62,0) + IFERROR(INDEX(WAC_Item_Cost,MATCH(1,(B$1=WAC_District)*('Blend Sheet'!$K$4=WAC_IIN),0))*'Blend Sheet'!$K62,0) + IFERROR(INDEX(WAC_Item_Cost,MATCH(1,(B$1=WAC_District)*('Blend Sheet'!$L$4=WAC_IIN),0))*'Blend Sheet'!$L62,0) + IFERROR(INDEX(WAC_Item_Cost,MATCH(1,(B$1=WAC_District)*('Blend Sheet'!$M$4=WAC_IIN),0))*'Blend Sheet'!$M62,0) + IFERROR(INDEX(WAC_Item_Cost,MATCH(1,(B$1=WAC_District)*('Blend Sheet'!$N$4=WAC_IIN),0))*'Blend Sheet'!$N62,0) + IFERROR(INDEX(WAC_Item_Cost,MATCH(1,(B$1=WAC_District)*('Blend Sheet'!$O$4=WAC_IIN),0))*'Blend Sheet'!$O62,0) + IFERROR(INDEX(WAC_Item_Cost,MATCH(1,(B$1=WAC_District)*('Blend Sheet'!$P$4=WAC_IIN),0))*'Blend Sheet'!$P62,0) + IFERROR(INDEX(WAC_Item_Cost,MATCH(1,(B$1=WAC_District)*('Blend Sheet'!$Q$4=WAC_IIN),0))*'Blend Sheet'!$Q62,0) + IFERROR(INDEX(WAC_Item_Cost,MATCH(1,(B$1=WAC_District)*('Blend Sheet'!$R$4=WAC_IIN),0))*'Blend Sheet'!$R62,0) + IFERROR(INDEX(WAC_Item_Cost,MATCH(1,(B$1=WAC_District)*('Blend Sheet'!$S$4=WAC_IIN),0))*'Blend Sheet'!$S62,0) + IFERROR(INDEX(WAC_Item_Cost,MATCH(1,(B$1=WAC_District)*('Blend Sheet'!$T$4=WAC_IIN),0))*'Blend Sheet'!$T62,0) + IFERROR(INDEX(WAC_Item_Cost,MATCH(1,(B$1=WAC_District)*('Blend Sheet'!$U$4=WAC_IIN),0))*'Blend Sheet'!$U62,0) + IFERROR(INDEX(WAC_Item_Cost,MATCH(1,(B$1=WAC_District)*('Blend Sheet'!$V$4=WAC_IIN),0))*'Blend Sheet'!$V62,0) + IFERROR(INDEX(WAC_Item_Cost,MATCH(1,(B$1=WAC_District)*('Blend Sheet'!$W$4=WAC_IIN),0))*'Blend Sheet'!$W62,0) + IFERROR(INDEX(WAC_Item_Cost,MATCH(1,(B$1=WAC_District)*('Blend Sheet'!$X$4=WAC_IIN),0))*'Blend Sheet'!$X62,0) + IFERROR(INDEX(WAC_Item_Cost,MATCH(1,(B$1=WAC_District)*('Blend Sheet'!$Y$4=WAC_IIN),0))*'Blend Sheet'!$Y62,0) + IFERROR(INDEX(WAC_Item_Cost,MATCH(1,(B$1=WAC_District)*('Blend Sheet'!$Z$4=WAC_IIN),0))*'Blend Sheet'!$Z62,0) + IFERROR(INDEX(WAC_Item_Cost,MATCH(1,(B$1=WAC_District)*('Blend Sheet'!$AA$4=WAC_IIN),0))*'Blend Sheet'!$AA62,0) + IFERROR(INDEX(WAC_Item_Cost,MATCH(1,(B$1=WAC_District)*('Blend Sheet'!$AB$4=WAC_IIN),0))*'Blend Sheet'!$AB62,0) + IFERROR(INDEX(WAC_Item_Cost,MATCH(1,(B$1=WAC_District)*('Blend Sheet'!$AC$4=WAC_IIN),0))*'Blend Sheet'!$AC62,0) + IFERROR(INDEX(WAC_Item_Cost,MATCH(1,(B$1=WAC_District)*('Blend Sheet'!$AD$4=WAC_IIN),0))*'Blend Sheet'!$AD62,0) + IFERROR(INDEX(WAC_Item_Cost,MATCH(1,(B$1=WAC_District)*('Blend Sheet'!$AE$4=WAC_IIN),0))*'Blend Sheet'!$AE62,0) + IFERROR(INDEX(WAC_Item_Cost,MATCH(1,(B$1=WAC_District)*('Blend Sheet'!$AF$4=WAC_IIN),0))*'Blend Sheet'!$AF62,0) + IFERROR(INDEX(WAC_Item_Cost,MATCH(1,(B$1=WAC_District)*('Blend Sheet'!$AG$4=WAC_IIN),0))*'Blend Sheet'!$AG62,0) + IFERROR(INDEX(WAC_Item_Cost,MATCH(1,(B$1=WAC_District)*('Blend Sheet'!$AH$4=WAC_IIN),0))*'Blend Sheet'!$AH62,0) + IFERROR(INDEX(WAC_Item_Cost,MATCH(1,(B$1=WAC_District)*('Blend Sheet'!$AI$4=WAC_IIN),0))*'Blend Sheet'!$AI62,0) + IFERROR(INDEX(WAC_Item_Cost,MATCH(1,(B$1=WAC_District)*('Blend Sheet'!$AJ$4=WAC_IIN),0))*'Blend Sheet'!$AJ62,0) + IFERROR(INDEX(WAC_Item_Cost,MATCH(1,(B$1=WAC_District)*('Blend Sheet'!$AK$4=WAC_IIN),0))*'Blend Sheet'!$AK62,0) + IFERROR(INDEX(WAC_Item_Cost,MATCH(1,(B$1=WAC_District)*('Blend Sheet'!$AL$4=WAC_IIN),0))*'Blend Sheet'!$AL62,0) + IFERROR(INDEX(WAC_Item_Cost,MATCH(1,(B$1=WAC_District)*('Blend Sheet'!$AM$4=WAC_IIN),0))*'Blend Sheet'!$AM62,0) + IFERROR(INDEX(WAC_Item_Cost,MATCH(1,(B$1=WAC_District)*('Blend Sheet'!$AN$4=WAC_IIN),0))*'Blend Sheet'!$AN62,0) + IFERROR(INDEX(WAC_Item_Cost,MATCH(1,(B$1=WAC_District)*('Blend Sheet'!$AO$4=WAC_IIN),0))*'Blend Sheet'!$AO62,0) + IFERROR(INDEX(WAC_Item_Cost,MATCH(1,(B$1=WAC_District)*('Blend Sheet'!$AP$4=WAC_IIN),0))*'Blend Sheet'!$AP62/1000,0)</f>
        <v>217.45613872999996</v>
      </c>
      <c r="C59" s="245">
        <f t="array" ref="C59">IFERROR(INDEX(WAC_Item_Cost,MATCH(1,(C$1=WAC_District)*('Blend Sheet'!$C$4=WAC_IIN),0))*'Blend Sheet'!$C62/1000,0) + IFERROR(INDEX(WAC_Item_Cost,MATCH(1,(C$1=WAC_District)*('Blend Sheet'!$D$4=WAC_IIN),0))*'Blend Sheet'!$D62/1000,0) + IFERROR(INDEX(WAC_Item_Cost,MATCH(1,(C$1=WAC_District)*('Blend Sheet'!$E$4=WAC_IIN),0))*'Blend Sheet'!$E62/1000,0) + IFERROR(INDEX(WAC_Item_Cost,MATCH(1,(C$1=WAC_District)*('Blend Sheet'!$F$4=WAC_IIN),0))*'Blend Sheet'!$F62/1000,0)  + IFERROR(INDEX(WAC_Item_Cost,MATCH(1,(C$1=WAC_District)*('Blend Sheet'!$G$4=WAC_IIN),0))*'Blend Sheet'!$G62,0) + IFERROR(INDEX(WAC_Item_Cost,MATCH(1,(C$1=WAC_District)*('Blend Sheet'!$H$4=WAC_IIN),0))*'Blend Sheet'!$H62,0)  + IFERROR(INDEX(WAC_Item_Cost,MATCH(1,(C$1=WAC_District)*('Blend Sheet'!$I$4=WAC_IIN),0))*'Blend Sheet'!$I62,0) + IFERROR(INDEX(WAC_Item_Cost,MATCH(1,(C$1=WAC_District)*('Blend Sheet'!$J$4=WAC_IIN),0))*'Blend Sheet'!$J62,0) + IFERROR(INDEX(WAC_Item_Cost,MATCH(1,(C$1=WAC_District)*('Blend Sheet'!$K$4=WAC_IIN),0))*'Blend Sheet'!$K62,0) + IFERROR(INDEX(WAC_Item_Cost,MATCH(1,(C$1=WAC_District)*('Blend Sheet'!$L$4=WAC_IIN),0))*'Blend Sheet'!$L62,0) + IFERROR(INDEX(WAC_Item_Cost,MATCH(1,(C$1=WAC_District)*('Blend Sheet'!$M$4=WAC_IIN),0))*'Blend Sheet'!$M62,0) + IFERROR(INDEX(WAC_Item_Cost,MATCH(1,(C$1=WAC_District)*('Blend Sheet'!$N$4=WAC_IIN),0))*'Blend Sheet'!$N62,0) + IFERROR(INDEX(WAC_Item_Cost,MATCH(1,(C$1=WAC_District)*('Blend Sheet'!$O$4=WAC_IIN),0))*'Blend Sheet'!$O62,0) + IFERROR(INDEX(WAC_Item_Cost,MATCH(1,(C$1=WAC_District)*('Blend Sheet'!$P$4=WAC_IIN),0))*'Blend Sheet'!$P62,0) + IFERROR(INDEX(WAC_Item_Cost,MATCH(1,(C$1=WAC_District)*('Blend Sheet'!$Q$4=WAC_IIN),0))*'Blend Sheet'!$Q62,0) + IFERROR(INDEX(WAC_Item_Cost,MATCH(1,(C$1=WAC_District)*('Blend Sheet'!$R$4=WAC_IIN),0))*'Blend Sheet'!$R62,0) + IFERROR(INDEX(WAC_Item_Cost,MATCH(1,(C$1=WAC_District)*('Blend Sheet'!$S$4=WAC_IIN),0))*'Blend Sheet'!$S62,0) + IFERROR(INDEX(WAC_Item_Cost,MATCH(1,(C$1=WAC_District)*('Blend Sheet'!$T$4=WAC_IIN),0))*'Blend Sheet'!$T62,0) + IFERROR(INDEX(WAC_Item_Cost,MATCH(1,(C$1=WAC_District)*('Blend Sheet'!$U$4=WAC_IIN),0))*'Blend Sheet'!$U62,0) + IFERROR(INDEX(WAC_Item_Cost,MATCH(1,(C$1=WAC_District)*('Blend Sheet'!$V$4=WAC_IIN),0))*'Blend Sheet'!$V62,0) + IFERROR(INDEX(WAC_Item_Cost,MATCH(1,(C$1=WAC_District)*('Blend Sheet'!$W$4=WAC_IIN),0))*'Blend Sheet'!$W62,0) + IFERROR(INDEX(WAC_Item_Cost,MATCH(1,(C$1=WAC_District)*('Blend Sheet'!$X$4=WAC_IIN),0))*'Blend Sheet'!$X62,0) + IFERROR(INDEX(WAC_Item_Cost,MATCH(1,(C$1=WAC_District)*('Blend Sheet'!$Y$4=WAC_IIN),0))*'Blend Sheet'!$Y62,0) + IFERROR(INDEX(WAC_Item_Cost,MATCH(1,(C$1=WAC_District)*('Blend Sheet'!$Z$4=WAC_IIN),0))*'Blend Sheet'!$Z62,0) + IFERROR(INDEX(WAC_Item_Cost,MATCH(1,(C$1=WAC_District)*('Blend Sheet'!$AA$4=WAC_IIN),0))*'Blend Sheet'!$AA62,0) + IFERROR(INDEX(WAC_Item_Cost,MATCH(1,(C$1=WAC_District)*('Blend Sheet'!$AB$4=WAC_IIN),0))*'Blend Sheet'!$AB62,0) + IFERROR(INDEX(WAC_Item_Cost,MATCH(1,(C$1=WAC_District)*('Blend Sheet'!$AC$4=WAC_IIN),0))*'Blend Sheet'!$AC62,0) + IFERROR(INDEX(WAC_Item_Cost,MATCH(1,(C$1=WAC_District)*('Blend Sheet'!$AD$4=WAC_IIN),0))*'Blend Sheet'!$AD62,0) + IFERROR(INDEX(WAC_Item_Cost,MATCH(1,(C$1=WAC_District)*('Blend Sheet'!$AE$4=WAC_IIN),0))*'Blend Sheet'!$AE62,0) + IFERROR(INDEX(WAC_Item_Cost,MATCH(1,(C$1=WAC_District)*('Blend Sheet'!$AF$4=WAC_IIN),0))*'Blend Sheet'!$AF62,0) + IFERROR(INDEX(WAC_Item_Cost,MATCH(1,(C$1=WAC_District)*('Blend Sheet'!$AG$4=WAC_IIN),0))*'Blend Sheet'!$AG62,0) + IFERROR(INDEX(WAC_Item_Cost,MATCH(1,(C$1=WAC_District)*('Blend Sheet'!$AH$4=WAC_IIN),0))*'Blend Sheet'!$AH62,0) + IFERROR(INDEX(WAC_Item_Cost,MATCH(1,(C$1=WAC_District)*('Blend Sheet'!$AI$4=WAC_IIN),0))*'Blend Sheet'!$AI62,0) + IFERROR(INDEX(WAC_Item_Cost,MATCH(1,(C$1=WAC_District)*('Blend Sheet'!$AJ$4=WAC_IIN),0))*'Blend Sheet'!$AJ62,0) + IFERROR(INDEX(WAC_Item_Cost,MATCH(1,(C$1=WAC_District)*('Blend Sheet'!$AK$4=WAC_IIN),0))*'Blend Sheet'!$AK62,0) + IFERROR(INDEX(WAC_Item_Cost,MATCH(1,(C$1=WAC_District)*('Blend Sheet'!$AL$4=WAC_IIN),0))*'Blend Sheet'!$AL62,0) + IFERROR(INDEX(WAC_Item_Cost,MATCH(1,(C$1=WAC_District)*('Blend Sheet'!$AM$4=WAC_IIN),0))*'Blend Sheet'!$AM62,0) + IFERROR(INDEX(WAC_Item_Cost,MATCH(1,(C$1=WAC_District)*('Blend Sheet'!$AN$4=WAC_IIN),0))*'Blend Sheet'!$AN62,0) + IFERROR(INDEX(WAC_Item_Cost,MATCH(1,(C$1=WAC_District)*('Blend Sheet'!$AO$4=WAC_IIN),0))*'Blend Sheet'!$AO62,0) + IFERROR(INDEX(WAC_Item_Cost,MATCH(1,(C$1=WAC_District)*('Blend Sheet'!$AP$4=WAC_IIN),0))*'Blend Sheet'!$AP62/1000,0)</f>
        <v>269.24819434</v>
      </c>
      <c r="D59" s="245">
        <f t="array" ref="D59">IFERROR(INDEX(WAC_Item_Cost,MATCH(1,(D$1=WAC_District)*('Blend Sheet'!$C$4=WAC_IIN),0))*'Blend Sheet'!$C62/1000,0) + IFERROR(INDEX(WAC_Item_Cost,MATCH(1,(D$1=WAC_District)*('Blend Sheet'!$D$4=WAC_IIN),0))*'Blend Sheet'!$D62/1000,0) + IFERROR(INDEX(WAC_Item_Cost,MATCH(1,(D$1=WAC_District)*('Blend Sheet'!$E$4=WAC_IIN),0))*'Blend Sheet'!$E62/1000,0) + IFERROR(INDEX(WAC_Item_Cost,MATCH(1,(D$1=WAC_District)*('Blend Sheet'!$F$4=WAC_IIN),0))*'Blend Sheet'!$F62/1000,0)  + IFERROR(INDEX(WAC_Item_Cost,MATCH(1,(D$1=WAC_District)*('Blend Sheet'!$G$4=WAC_IIN),0))*'Blend Sheet'!$G62,0) + IFERROR(INDEX(WAC_Item_Cost,MATCH(1,(D$1=WAC_District)*('Blend Sheet'!$H$4=WAC_IIN),0))*'Blend Sheet'!$H62,0)  + IFERROR(INDEX(WAC_Item_Cost,MATCH(1,(D$1=WAC_District)*('Blend Sheet'!$I$4=WAC_IIN),0))*'Blend Sheet'!$I62,0) + IFERROR(INDEX(WAC_Item_Cost,MATCH(1,(D$1=WAC_District)*('Blend Sheet'!$J$4=WAC_IIN),0))*'Blend Sheet'!$J62,0) + IFERROR(INDEX(WAC_Item_Cost,MATCH(1,(D$1=WAC_District)*('Blend Sheet'!$K$4=WAC_IIN),0))*'Blend Sheet'!$K62,0) + IFERROR(INDEX(WAC_Item_Cost,MATCH(1,(D$1=WAC_District)*('Blend Sheet'!$L$4=WAC_IIN),0))*'Blend Sheet'!$L62,0) + IFERROR(INDEX(WAC_Item_Cost,MATCH(1,(D$1=WAC_District)*('Blend Sheet'!$M$4=WAC_IIN),0))*'Blend Sheet'!$M62,0) + IFERROR(INDEX(WAC_Item_Cost,MATCH(1,(D$1=WAC_District)*('Blend Sheet'!$N$4=WAC_IIN),0))*'Blend Sheet'!$N62,0) + IFERROR(INDEX(WAC_Item_Cost,MATCH(1,(D$1=WAC_District)*('Blend Sheet'!$O$4=WAC_IIN),0))*'Blend Sheet'!$O62,0) + IFERROR(INDEX(WAC_Item_Cost,MATCH(1,(D$1=WAC_District)*('Blend Sheet'!$P$4=WAC_IIN),0))*'Blend Sheet'!$P62,0) + IFERROR(INDEX(WAC_Item_Cost,MATCH(1,(D$1=WAC_District)*('Blend Sheet'!$Q$4=WAC_IIN),0))*'Blend Sheet'!$Q62,0) + IFERROR(INDEX(WAC_Item_Cost,MATCH(1,(D$1=WAC_District)*('Blend Sheet'!$R$4=WAC_IIN),0))*'Blend Sheet'!$R62,0) + IFERROR(INDEX(WAC_Item_Cost,MATCH(1,(D$1=WAC_District)*('Blend Sheet'!$S$4=WAC_IIN),0))*'Blend Sheet'!$S62,0) + IFERROR(INDEX(WAC_Item_Cost,MATCH(1,(D$1=WAC_District)*('Blend Sheet'!$T$4=WAC_IIN),0))*'Blend Sheet'!$T62,0) + IFERROR(INDEX(WAC_Item_Cost,MATCH(1,(D$1=WAC_District)*('Blend Sheet'!$U$4=WAC_IIN),0))*'Blend Sheet'!$U62,0) + IFERROR(INDEX(WAC_Item_Cost,MATCH(1,(D$1=WAC_District)*('Blend Sheet'!$V$4=WAC_IIN),0))*'Blend Sheet'!$V62,0) + IFERROR(INDEX(WAC_Item_Cost,MATCH(1,(D$1=WAC_District)*('Blend Sheet'!$W$4=WAC_IIN),0))*'Blend Sheet'!$W62,0) + IFERROR(INDEX(WAC_Item_Cost,MATCH(1,(D$1=WAC_District)*('Blend Sheet'!$X$4=WAC_IIN),0))*'Blend Sheet'!$X62,0) + IFERROR(INDEX(WAC_Item_Cost,MATCH(1,(D$1=WAC_District)*('Blend Sheet'!$Y$4=WAC_IIN),0))*'Blend Sheet'!$Y62,0) + IFERROR(INDEX(WAC_Item_Cost,MATCH(1,(D$1=WAC_District)*('Blend Sheet'!$Z$4=WAC_IIN),0))*'Blend Sheet'!$Z62,0) + IFERROR(INDEX(WAC_Item_Cost,MATCH(1,(D$1=WAC_District)*('Blend Sheet'!$AA$4=WAC_IIN),0))*'Blend Sheet'!$AA62,0) + IFERROR(INDEX(WAC_Item_Cost,MATCH(1,(D$1=WAC_District)*('Blend Sheet'!$AB$4=WAC_IIN),0))*'Blend Sheet'!$AB62,0) + IFERROR(INDEX(WAC_Item_Cost,MATCH(1,(D$1=WAC_District)*('Blend Sheet'!$AC$4=WAC_IIN),0))*'Blend Sheet'!$AC62,0) + IFERROR(INDEX(WAC_Item_Cost,MATCH(1,(D$1=WAC_District)*('Blend Sheet'!$AD$4=WAC_IIN),0))*'Blend Sheet'!$AD62,0) + IFERROR(INDEX(WAC_Item_Cost,MATCH(1,(D$1=WAC_District)*('Blend Sheet'!$AE$4=WAC_IIN),0))*'Blend Sheet'!$AE62,0) + IFERROR(INDEX(WAC_Item_Cost,MATCH(1,(D$1=WAC_District)*('Blend Sheet'!$AF$4=WAC_IIN),0))*'Blend Sheet'!$AF62,0) + IFERROR(INDEX(WAC_Item_Cost,MATCH(1,(D$1=WAC_District)*('Blend Sheet'!$AG$4=WAC_IIN),0))*'Blend Sheet'!$AG62,0) + IFERROR(INDEX(WAC_Item_Cost,MATCH(1,(D$1=WAC_District)*('Blend Sheet'!$AH$4=WAC_IIN),0))*'Blend Sheet'!$AH62,0) + IFERROR(INDEX(WAC_Item_Cost,MATCH(1,(D$1=WAC_District)*('Blend Sheet'!$AI$4=WAC_IIN),0))*'Blend Sheet'!$AI62,0) + IFERROR(INDEX(WAC_Item_Cost,MATCH(1,(D$1=WAC_District)*('Blend Sheet'!$AJ$4=WAC_IIN),0))*'Blend Sheet'!$AJ62,0) + IFERROR(INDEX(WAC_Item_Cost,MATCH(1,(D$1=WAC_District)*('Blend Sheet'!$AK$4=WAC_IIN),0))*'Blend Sheet'!$AK62,0) + IFERROR(INDEX(WAC_Item_Cost,MATCH(1,(D$1=WAC_District)*('Blend Sheet'!$AL$4=WAC_IIN),0))*'Blend Sheet'!$AL62,0) + IFERROR(INDEX(WAC_Item_Cost,MATCH(1,(D$1=WAC_District)*('Blend Sheet'!$AM$4=WAC_IIN),0))*'Blend Sheet'!$AM62,0) + IFERROR(INDEX(WAC_Item_Cost,MATCH(1,(D$1=WAC_District)*('Blend Sheet'!$AN$4=WAC_IIN),0))*'Blend Sheet'!$AN62,0) + IFERROR(INDEX(WAC_Item_Cost,MATCH(1,(D$1=WAC_District)*('Blend Sheet'!$AO$4=WAC_IIN),0))*'Blend Sheet'!$AO62,0) + IFERROR(INDEX(WAC_Item_Cost,MATCH(1,(D$1=WAC_District)*('Blend Sheet'!$AP$4=WAC_IIN),0))*'Blend Sheet'!$AP62/1000,0)</f>
        <v>249.34784195</v>
      </c>
      <c r="E59" s="245">
        <f t="array" ref="E59">IFERROR(INDEX(WAC_Item_Cost,MATCH(1,(E$1=WAC_District)*('Blend Sheet'!$C$4=WAC_IIN),0))*'Blend Sheet'!$C62/1000,0) + IFERROR(INDEX(WAC_Item_Cost,MATCH(1,(E$1=WAC_District)*('Blend Sheet'!$D$4=WAC_IIN),0))*'Blend Sheet'!$D62/1000,0) + IFERROR(INDEX(WAC_Item_Cost,MATCH(1,(E$1=WAC_District)*('Blend Sheet'!$E$4=WAC_IIN),0))*'Blend Sheet'!$E62/1000,0) + IFERROR(INDEX(WAC_Item_Cost,MATCH(1,(E$1=WAC_District)*('Blend Sheet'!$F$4=WAC_IIN),0))*'Blend Sheet'!$F62/1000,0)  + IFERROR(INDEX(WAC_Item_Cost,MATCH(1,(E$1=WAC_District)*('Blend Sheet'!$G$4=WAC_IIN),0))*'Blend Sheet'!$G62,0) + IFERROR(INDEX(WAC_Item_Cost,MATCH(1,(E$1=WAC_District)*('Blend Sheet'!$H$4=WAC_IIN),0))*'Blend Sheet'!$H62,0)  + IFERROR(INDEX(WAC_Item_Cost,MATCH(1,(E$1=WAC_District)*('Blend Sheet'!$I$4=WAC_IIN),0))*'Blend Sheet'!$I62,0) + IFERROR(INDEX(WAC_Item_Cost,MATCH(1,(E$1=WAC_District)*('Blend Sheet'!$J$4=WAC_IIN),0))*'Blend Sheet'!$J62,0) + IFERROR(INDEX(WAC_Item_Cost,MATCH(1,(E$1=WAC_District)*('Blend Sheet'!$K$4=WAC_IIN),0))*'Blend Sheet'!$K62,0) + IFERROR(INDEX(WAC_Item_Cost,MATCH(1,(E$1=WAC_District)*('Blend Sheet'!$L$4=WAC_IIN),0))*'Blend Sheet'!$L62,0) + IFERROR(INDEX(WAC_Item_Cost,MATCH(1,(E$1=WAC_District)*('Blend Sheet'!$M$4=WAC_IIN),0))*'Blend Sheet'!$M62,0) + IFERROR(INDEX(WAC_Item_Cost,MATCH(1,(E$1=WAC_District)*('Blend Sheet'!$N$4=WAC_IIN),0))*'Blend Sheet'!$N62,0) + IFERROR(INDEX(WAC_Item_Cost,MATCH(1,(E$1=WAC_District)*('Blend Sheet'!$O$4=WAC_IIN),0))*'Blend Sheet'!$O62,0) + IFERROR(INDEX(WAC_Item_Cost,MATCH(1,(E$1=WAC_District)*('Blend Sheet'!$P$4=WAC_IIN),0))*'Blend Sheet'!$P62,0) + IFERROR(INDEX(WAC_Item_Cost,MATCH(1,(E$1=WAC_District)*('Blend Sheet'!$Q$4=WAC_IIN),0))*'Blend Sheet'!$Q62,0) + IFERROR(INDEX(WAC_Item_Cost,MATCH(1,(E$1=WAC_District)*('Blend Sheet'!$R$4=WAC_IIN),0))*'Blend Sheet'!$R62,0) + IFERROR(INDEX(WAC_Item_Cost,MATCH(1,(E$1=WAC_District)*('Blend Sheet'!$S$4=WAC_IIN),0))*'Blend Sheet'!$S62,0) + IFERROR(INDEX(WAC_Item_Cost,MATCH(1,(E$1=WAC_District)*('Blend Sheet'!$T$4=WAC_IIN),0))*'Blend Sheet'!$T62,0) + IFERROR(INDEX(WAC_Item_Cost,MATCH(1,(E$1=WAC_District)*('Blend Sheet'!$U$4=WAC_IIN),0))*'Blend Sheet'!$U62,0) + IFERROR(INDEX(WAC_Item_Cost,MATCH(1,(E$1=WAC_District)*('Blend Sheet'!$V$4=WAC_IIN),0))*'Blend Sheet'!$V62,0) + IFERROR(INDEX(WAC_Item_Cost,MATCH(1,(E$1=WAC_District)*('Blend Sheet'!$W$4=WAC_IIN),0))*'Blend Sheet'!$W62,0) + IFERROR(INDEX(WAC_Item_Cost,MATCH(1,(E$1=WAC_District)*('Blend Sheet'!$X$4=WAC_IIN),0))*'Blend Sheet'!$X62,0) + IFERROR(INDEX(WAC_Item_Cost,MATCH(1,(E$1=WAC_District)*('Blend Sheet'!$Y$4=WAC_IIN),0))*'Blend Sheet'!$Y62,0) + IFERROR(INDEX(WAC_Item_Cost,MATCH(1,(E$1=WAC_District)*('Blend Sheet'!$Z$4=WAC_IIN),0))*'Blend Sheet'!$Z62,0) + IFERROR(INDEX(WAC_Item_Cost,MATCH(1,(E$1=WAC_District)*('Blend Sheet'!$AA$4=WAC_IIN),0))*'Blend Sheet'!$AA62,0) + IFERROR(INDEX(WAC_Item_Cost,MATCH(1,(E$1=WAC_District)*('Blend Sheet'!$AB$4=WAC_IIN),0))*'Blend Sheet'!$AB62,0) + IFERROR(INDEX(WAC_Item_Cost,MATCH(1,(E$1=WAC_District)*('Blend Sheet'!$AC$4=WAC_IIN),0))*'Blend Sheet'!$AC62,0) + IFERROR(INDEX(WAC_Item_Cost,MATCH(1,(E$1=WAC_District)*('Blend Sheet'!$AD$4=WAC_IIN),0))*'Blend Sheet'!$AD62,0) + IFERROR(INDEX(WAC_Item_Cost,MATCH(1,(E$1=WAC_District)*('Blend Sheet'!$AE$4=WAC_IIN),0))*'Blend Sheet'!$AE62,0) + IFERROR(INDEX(WAC_Item_Cost,MATCH(1,(E$1=WAC_District)*('Blend Sheet'!$AF$4=WAC_IIN),0))*'Blend Sheet'!$AF62,0) + IFERROR(INDEX(WAC_Item_Cost,MATCH(1,(E$1=WAC_District)*('Blend Sheet'!$AG$4=WAC_IIN),0))*'Blend Sheet'!$AG62,0) + IFERROR(INDEX(WAC_Item_Cost,MATCH(1,(E$1=WAC_District)*('Blend Sheet'!$AH$4=WAC_IIN),0))*'Blend Sheet'!$AH62,0) + IFERROR(INDEX(WAC_Item_Cost,MATCH(1,(E$1=WAC_District)*('Blend Sheet'!$AI$4=WAC_IIN),0))*'Blend Sheet'!$AI62,0) + IFERROR(INDEX(WAC_Item_Cost,MATCH(1,(E$1=WAC_District)*('Blend Sheet'!$AJ$4=WAC_IIN),0))*'Blend Sheet'!$AJ62,0) + IFERROR(INDEX(WAC_Item_Cost,MATCH(1,(E$1=WAC_District)*('Blend Sheet'!$AK$4=WAC_IIN),0))*'Blend Sheet'!$AK62,0) + IFERROR(INDEX(WAC_Item_Cost,MATCH(1,(E$1=WAC_District)*('Blend Sheet'!$AL$4=WAC_IIN),0))*'Blend Sheet'!$AL62,0) + IFERROR(INDEX(WAC_Item_Cost,MATCH(1,(E$1=WAC_District)*('Blend Sheet'!$AM$4=WAC_IIN),0))*'Blend Sheet'!$AM62,0) + IFERROR(INDEX(WAC_Item_Cost,MATCH(1,(E$1=WAC_District)*('Blend Sheet'!$AN$4=WAC_IIN),0))*'Blend Sheet'!$AN62,0) + IFERROR(INDEX(WAC_Item_Cost,MATCH(1,(E$1=WAC_District)*('Blend Sheet'!$AO$4=WAC_IIN),0))*'Blend Sheet'!$AO62,0) + IFERROR(INDEX(WAC_Item_Cost,MATCH(1,(E$1=WAC_District)*('Blend Sheet'!$AP$4=WAC_IIN),0))*'Blend Sheet'!$AP62/1000,0)</f>
        <v>299.18021837000003</v>
      </c>
      <c r="F59" s="245">
        <f t="array" ref="F59">IFERROR(INDEX(WAC_Item_Cost,MATCH(1,(F$1=WAC_District)*('Blend Sheet'!$C$4=WAC_IIN),0))*'Blend Sheet'!$C62/1000,0) + IFERROR(INDEX(WAC_Item_Cost,MATCH(1,(F$1=WAC_District)*('Blend Sheet'!$D$4=WAC_IIN),0))*'Blend Sheet'!$D62/1000,0) + IFERROR(INDEX(WAC_Item_Cost,MATCH(1,(F$1=WAC_District)*('Blend Sheet'!$E$4=WAC_IIN),0))*'Blend Sheet'!$E62/1000,0) + IFERROR(INDEX(WAC_Item_Cost,MATCH(1,(F$1=WAC_District)*('Blend Sheet'!$F$4=WAC_IIN),0))*'Blend Sheet'!$F62/1000,0)  + IFERROR(INDEX(WAC_Item_Cost,MATCH(1,(F$1=WAC_District)*('Blend Sheet'!$G$4=WAC_IIN),0))*'Blend Sheet'!$G62,0) + IFERROR(INDEX(WAC_Item_Cost,MATCH(1,(F$1=WAC_District)*('Blend Sheet'!$H$4=WAC_IIN),0))*'Blend Sheet'!$H62,0)  + IFERROR(INDEX(WAC_Item_Cost,MATCH(1,(F$1=WAC_District)*('Blend Sheet'!$I$4=WAC_IIN),0))*'Blend Sheet'!$I62,0) + IFERROR(INDEX(WAC_Item_Cost,MATCH(1,(F$1=WAC_District)*('Blend Sheet'!$J$4=WAC_IIN),0))*'Blend Sheet'!$J62,0) + IFERROR(INDEX(WAC_Item_Cost,MATCH(1,(F$1=WAC_District)*('Blend Sheet'!$K$4=WAC_IIN),0))*'Blend Sheet'!$K62,0) + IFERROR(INDEX(WAC_Item_Cost,MATCH(1,(F$1=WAC_District)*('Blend Sheet'!$L$4=WAC_IIN),0))*'Blend Sheet'!$L62,0) + IFERROR(INDEX(WAC_Item_Cost,MATCH(1,(F$1=WAC_District)*('Blend Sheet'!$M$4=WAC_IIN),0))*'Blend Sheet'!$M62,0) + IFERROR(INDEX(WAC_Item_Cost,MATCH(1,(F$1=WAC_District)*('Blend Sheet'!$N$4=WAC_IIN),0))*'Blend Sheet'!$N62,0) + IFERROR(INDEX(WAC_Item_Cost,MATCH(1,(F$1=WAC_District)*('Blend Sheet'!$O$4=WAC_IIN),0))*'Blend Sheet'!$O62,0) + IFERROR(INDEX(WAC_Item_Cost,MATCH(1,(F$1=WAC_District)*('Blend Sheet'!$P$4=WAC_IIN),0))*'Blend Sheet'!$P62,0) + IFERROR(INDEX(WAC_Item_Cost,MATCH(1,(F$1=WAC_District)*('Blend Sheet'!$Q$4=WAC_IIN),0))*'Blend Sheet'!$Q62,0) + IFERROR(INDEX(WAC_Item_Cost,MATCH(1,(F$1=WAC_District)*('Blend Sheet'!$R$4=WAC_IIN),0))*'Blend Sheet'!$R62,0) + IFERROR(INDEX(WAC_Item_Cost,MATCH(1,(F$1=WAC_District)*('Blend Sheet'!$S$4=WAC_IIN),0))*'Blend Sheet'!$S62,0) + IFERROR(INDEX(WAC_Item_Cost,MATCH(1,(F$1=WAC_District)*('Blend Sheet'!$T$4=WAC_IIN),0))*'Blend Sheet'!$T62,0) + IFERROR(INDEX(WAC_Item_Cost,MATCH(1,(F$1=WAC_District)*('Blend Sheet'!$U$4=WAC_IIN),0))*'Blend Sheet'!$U62,0) + IFERROR(INDEX(WAC_Item_Cost,MATCH(1,(F$1=WAC_District)*('Blend Sheet'!$V$4=WAC_IIN),0))*'Blend Sheet'!$V62,0) + IFERROR(INDEX(WAC_Item_Cost,MATCH(1,(F$1=WAC_District)*('Blend Sheet'!$W$4=WAC_IIN),0))*'Blend Sheet'!$W62,0) + IFERROR(INDEX(WAC_Item_Cost,MATCH(1,(F$1=WAC_District)*('Blend Sheet'!$X$4=WAC_IIN),0))*'Blend Sheet'!$X62,0) + IFERROR(INDEX(WAC_Item_Cost,MATCH(1,(F$1=WAC_District)*('Blend Sheet'!$Y$4=WAC_IIN),0))*'Blend Sheet'!$Y62,0) + IFERROR(INDEX(WAC_Item_Cost,MATCH(1,(F$1=WAC_District)*('Blend Sheet'!$Z$4=WAC_IIN),0))*'Blend Sheet'!$Z62,0) + IFERROR(INDEX(WAC_Item_Cost,MATCH(1,(F$1=WAC_District)*('Blend Sheet'!$AA$4=WAC_IIN),0))*'Blend Sheet'!$AA62,0) + IFERROR(INDEX(WAC_Item_Cost,MATCH(1,(F$1=WAC_District)*('Blend Sheet'!$AB$4=WAC_IIN),0))*'Blend Sheet'!$AB62,0) + IFERROR(INDEX(WAC_Item_Cost,MATCH(1,(F$1=WAC_District)*('Blend Sheet'!$AC$4=WAC_IIN),0))*'Blend Sheet'!$AC62,0) + IFERROR(INDEX(WAC_Item_Cost,MATCH(1,(F$1=WAC_District)*('Blend Sheet'!$AD$4=WAC_IIN),0))*'Blend Sheet'!$AD62,0) + IFERROR(INDEX(WAC_Item_Cost,MATCH(1,(F$1=WAC_District)*('Blend Sheet'!$AE$4=WAC_IIN),0))*'Blend Sheet'!$AE62,0) + IFERROR(INDEX(WAC_Item_Cost,MATCH(1,(F$1=WAC_District)*('Blend Sheet'!$AF$4=WAC_IIN),0))*'Blend Sheet'!$AF62,0) + IFERROR(INDEX(WAC_Item_Cost,MATCH(1,(F$1=WAC_District)*('Blend Sheet'!$AG$4=WAC_IIN),0))*'Blend Sheet'!$AG62,0) + IFERROR(INDEX(WAC_Item_Cost,MATCH(1,(F$1=WAC_District)*('Blend Sheet'!$AH$4=WAC_IIN),0))*'Blend Sheet'!$AH62,0) + IFERROR(INDEX(WAC_Item_Cost,MATCH(1,(F$1=WAC_District)*('Blend Sheet'!$AI$4=WAC_IIN),0))*'Blend Sheet'!$AI62,0) + IFERROR(INDEX(WAC_Item_Cost,MATCH(1,(F$1=WAC_District)*('Blend Sheet'!$AJ$4=WAC_IIN),0))*'Blend Sheet'!$AJ62,0) + IFERROR(INDEX(WAC_Item_Cost,MATCH(1,(F$1=WAC_District)*('Blend Sheet'!$AK$4=WAC_IIN),0))*'Blend Sheet'!$AK62,0) + IFERROR(INDEX(WAC_Item_Cost,MATCH(1,(F$1=WAC_District)*('Blend Sheet'!$AL$4=WAC_IIN),0))*'Blend Sheet'!$AL62,0) + IFERROR(INDEX(WAC_Item_Cost,MATCH(1,(F$1=WAC_District)*('Blend Sheet'!$AM$4=WAC_IIN),0))*'Blend Sheet'!$AM62,0) + IFERROR(INDEX(WAC_Item_Cost,MATCH(1,(F$1=WAC_District)*('Blend Sheet'!$AN$4=WAC_IIN),0))*'Blend Sheet'!$AN62,0) + IFERROR(INDEX(WAC_Item_Cost,MATCH(1,(F$1=WAC_District)*('Blend Sheet'!$AO$4=WAC_IIN),0))*'Blend Sheet'!$AO62,0) + IFERROR(INDEX(WAC_Item_Cost,MATCH(1,(F$1=WAC_District)*('Blend Sheet'!$AP$4=WAC_IIN),0))*'Blend Sheet'!$AP62/1000,0)</f>
        <v>282.38319538999997</v>
      </c>
      <c r="G59" s="245">
        <f t="array" ref="G59">IFERROR(INDEX(WAC_Item_Cost,MATCH(1,(G$1=WAC_District)*('Blend Sheet'!$C$4=WAC_IIN),0))*'Blend Sheet'!$C62/1000,0) + IFERROR(INDEX(WAC_Item_Cost,MATCH(1,(G$1=WAC_District)*('Blend Sheet'!$D$4=WAC_IIN),0))*'Blend Sheet'!$D62/1000,0) + IFERROR(INDEX(WAC_Item_Cost,MATCH(1,(G$1=WAC_District)*('Blend Sheet'!$E$4=WAC_IIN),0))*'Blend Sheet'!$E62/1000,0) + IFERROR(INDEX(WAC_Item_Cost,MATCH(1,(G$1=WAC_District)*('Blend Sheet'!$F$4=WAC_IIN),0))*'Blend Sheet'!$F62/1000,0)  + IFERROR(INDEX(WAC_Item_Cost,MATCH(1,(G$1=WAC_District)*('Blend Sheet'!$G$4=WAC_IIN),0))*'Blend Sheet'!$G62,0) + IFERROR(INDEX(WAC_Item_Cost,MATCH(1,(G$1=WAC_District)*('Blend Sheet'!$H$4=WAC_IIN),0))*'Blend Sheet'!$H62,0)  + IFERROR(INDEX(WAC_Item_Cost,MATCH(1,(G$1=WAC_District)*('Blend Sheet'!$I$4=WAC_IIN),0))*'Blend Sheet'!$I62,0) + IFERROR(INDEX(WAC_Item_Cost,MATCH(1,(G$1=WAC_District)*('Blend Sheet'!$J$4=WAC_IIN),0))*'Blend Sheet'!$J62,0) + IFERROR(INDEX(WAC_Item_Cost,MATCH(1,(G$1=WAC_District)*('Blend Sheet'!$K$4=WAC_IIN),0))*'Blend Sheet'!$K62,0) + IFERROR(INDEX(WAC_Item_Cost,MATCH(1,(G$1=WAC_District)*('Blend Sheet'!$L$4=WAC_IIN),0))*'Blend Sheet'!$L62,0) + IFERROR(INDEX(WAC_Item_Cost,MATCH(1,(G$1=WAC_District)*('Blend Sheet'!$M$4=WAC_IIN),0))*'Blend Sheet'!$M62,0) + IFERROR(INDEX(WAC_Item_Cost,MATCH(1,(G$1=WAC_District)*('Blend Sheet'!$N$4=WAC_IIN),0))*'Blend Sheet'!$N62,0) + IFERROR(INDEX(WAC_Item_Cost,MATCH(1,(G$1=WAC_District)*('Blend Sheet'!$O$4=WAC_IIN),0))*'Blend Sheet'!$O62,0) + IFERROR(INDEX(WAC_Item_Cost,MATCH(1,(G$1=WAC_District)*('Blend Sheet'!$P$4=WAC_IIN),0))*'Blend Sheet'!$P62,0) + IFERROR(INDEX(WAC_Item_Cost,MATCH(1,(G$1=WAC_District)*('Blend Sheet'!$Q$4=WAC_IIN),0))*'Blend Sheet'!$Q62,0) + IFERROR(INDEX(WAC_Item_Cost,MATCH(1,(G$1=WAC_District)*('Blend Sheet'!$R$4=WAC_IIN),0))*'Blend Sheet'!$R62,0) + IFERROR(INDEX(WAC_Item_Cost,MATCH(1,(G$1=WAC_District)*('Blend Sheet'!$S$4=WAC_IIN),0))*'Blend Sheet'!$S62,0) + IFERROR(INDEX(WAC_Item_Cost,MATCH(1,(G$1=WAC_District)*('Blend Sheet'!$T$4=WAC_IIN),0))*'Blend Sheet'!$T62,0) + IFERROR(INDEX(WAC_Item_Cost,MATCH(1,(G$1=WAC_District)*('Blend Sheet'!$U$4=WAC_IIN),0))*'Blend Sheet'!$U62,0) + IFERROR(INDEX(WAC_Item_Cost,MATCH(1,(G$1=WAC_District)*('Blend Sheet'!$V$4=WAC_IIN),0))*'Blend Sheet'!$V62,0) + IFERROR(INDEX(WAC_Item_Cost,MATCH(1,(G$1=WAC_District)*('Blend Sheet'!$W$4=WAC_IIN),0))*'Blend Sheet'!$W62,0) + IFERROR(INDEX(WAC_Item_Cost,MATCH(1,(G$1=WAC_District)*('Blend Sheet'!$X$4=WAC_IIN),0))*'Blend Sheet'!$X62,0) + IFERROR(INDEX(WAC_Item_Cost,MATCH(1,(G$1=WAC_District)*('Blend Sheet'!$Y$4=WAC_IIN),0))*'Blend Sheet'!$Y62,0) + IFERROR(INDEX(WAC_Item_Cost,MATCH(1,(G$1=WAC_District)*('Blend Sheet'!$Z$4=WAC_IIN),0))*'Blend Sheet'!$Z62,0) + IFERROR(INDEX(WAC_Item_Cost,MATCH(1,(G$1=WAC_District)*('Blend Sheet'!$AA$4=WAC_IIN),0))*'Blend Sheet'!$AA62,0) + IFERROR(INDEX(WAC_Item_Cost,MATCH(1,(G$1=WAC_District)*('Blend Sheet'!$AB$4=WAC_IIN),0))*'Blend Sheet'!$AB62,0) + IFERROR(INDEX(WAC_Item_Cost,MATCH(1,(G$1=WAC_District)*('Blend Sheet'!$AC$4=WAC_IIN),0))*'Blend Sheet'!$AC62,0) + IFERROR(INDEX(WAC_Item_Cost,MATCH(1,(G$1=WAC_District)*('Blend Sheet'!$AD$4=WAC_IIN),0))*'Blend Sheet'!$AD62,0) + IFERROR(INDEX(WAC_Item_Cost,MATCH(1,(G$1=WAC_District)*('Blend Sheet'!$AE$4=WAC_IIN),0))*'Blend Sheet'!$AE62,0) + IFERROR(INDEX(WAC_Item_Cost,MATCH(1,(G$1=WAC_District)*('Blend Sheet'!$AF$4=WAC_IIN),0))*'Blend Sheet'!$AF62,0) + IFERROR(INDEX(WAC_Item_Cost,MATCH(1,(G$1=WAC_District)*('Blend Sheet'!$AG$4=WAC_IIN),0))*'Blend Sheet'!$AG62,0) + IFERROR(INDEX(WAC_Item_Cost,MATCH(1,(G$1=WAC_District)*('Blend Sheet'!$AH$4=WAC_IIN),0))*'Blend Sheet'!$AH62,0) + IFERROR(INDEX(WAC_Item_Cost,MATCH(1,(G$1=WAC_District)*('Blend Sheet'!$AI$4=WAC_IIN),0))*'Blend Sheet'!$AI62,0) + IFERROR(INDEX(WAC_Item_Cost,MATCH(1,(G$1=WAC_District)*('Blend Sheet'!$AJ$4=WAC_IIN),0))*'Blend Sheet'!$AJ62,0) + IFERROR(INDEX(WAC_Item_Cost,MATCH(1,(G$1=WAC_District)*('Blend Sheet'!$AK$4=WAC_IIN),0))*'Blend Sheet'!$AK62,0) + IFERROR(INDEX(WAC_Item_Cost,MATCH(1,(G$1=WAC_District)*('Blend Sheet'!$AL$4=WAC_IIN),0))*'Blend Sheet'!$AL62,0) + IFERROR(INDEX(WAC_Item_Cost,MATCH(1,(G$1=WAC_District)*('Blend Sheet'!$AM$4=WAC_IIN),0))*'Blend Sheet'!$AM62,0) + IFERROR(INDEX(WAC_Item_Cost,MATCH(1,(G$1=WAC_District)*('Blend Sheet'!$AN$4=WAC_IIN),0))*'Blend Sheet'!$AN62,0) + IFERROR(INDEX(WAC_Item_Cost,MATCH(1,(G$1=WAC_District)*('Blend Sheet'!$AO$4=WAC_IIN),0))*'Blend Sheet'!$AO62,0) + IFERROR(INDEX(WAC_Item_Cost,MATCH(1,(G$1=WAC_District)*('Blend Sheet'!$AP$4=WAC_IIN),0))*'Blend Sheet'!$AP62/1000,0)</f>
        <v>259.54340027000001</v>
      </c>
      <c r="H59" s="245">
        <f t="array" ref="H59">IFERROR(INDEX(WAC_Item_Cost,MATCH(1,(H$1=WAC_District)*('Blend Sheet'!$C$4=WAC_IIN),0))*'Blend Sheet'!$C62/1000,0) + IFERROR(INDEX(WAC_Item_Cost,MATCH(1,(H$1=WAC_District)*('Blend Sheet'!$D$4=WAC_IIN),0))*'Blend Sheet'!$D62/1000,0) + IFERROR(INDEX(WAC_Item_Cost,MATCH(1,(H$1=WAC_District)*('Blend Sheet'!$E$4=WAC_IIN),0))*'Blend Sheet'!$E62/1000,0) + IFERROR(INDEX(WAC_Item_Cost,MATCH(1,(H$1=WAC_District)*('Blend Sheet'!$F$4=WAC_IIN),0))*'Blend Sheet'!$F62/1000,0)  + IFERROR(INDEX(WAC_Item_Cost,MATCH(1,(H$1=WAC_District)*('Blend Sheet'!$G$4=WAC_IIN),0))*'Blend Sheet'!$G62,0) + IFERROR(INDEX(WAC_Item_Cost,MATCH(1,(H$1=WAC_District)*('Blend Sheet'!$H$4=WAC_IIN),0))*'Blend Sheet'!$H62,0)  + IFERROR(INDEX(WAC_Item_Cost,MATCH(1,(H$1=WAC_District)*('Blend Sheet'!$I$4=WAC_IIN),0))*'Blend Sheet'!$I62,0) + IFERROR(INDEX(WAC_Item_Cost,MATCH(1,(H$1=WAC_District)*('Blend Sheet'!$J$4=WAC_IIN),0))*'Blend Sheet'!$J62,0) + IFERROR(INDEX(WAC_Item_Cost,MATCH(1,(H$1=WAC_District)*('Blend Sheet'!$K$4=WAC_IIN),0))*'Blend Sheet'!$K62,0) + IFERROR(INDEX(WAC_Item_Cost,MATCH(1,(H$1=WAC_District)*('Blend Sheet'!$L$4=WAC_IIN),0))*'Blend Sheet'!$L62,0) + IFERROR(INDEX(WAC_Item_Cost,MATCH(1,(H$1=WAC_District)*('Blend Sheet'!$M$4=WAC_IIN),0))*'Blend Sheet'!$M62,0) + IFERROR(INDEX(WAC_Item_Cost,MATCH(1,(H$1=WAC_District)*('Blend Sheet'!$N$4=WAC_IIN),0))*'Blend Sheet'!$N62,0) + IFERROR(INDEX(WAC_Item_Cost,MATCH(1,(H$1=WAC_District)*('Blend Sheet'!$O$4=WAC_IIN),0))*'Blend Sheet'!$O62,0) + IFERROR(INDEX(WAC_Item_Cost,MATCH(1,(H$1=WAC_District)*('Blend Sheet'!$P$4=WAC_IIN),0))*'Blend Sheet'!$P62,0) + IFERROR(INDEX(WAC_Item_Cost,MATCH(1,(H$1=WAC_District)*('Blend Sheet'!$Q$4=WAC_IIN),0))*'Blend Sheet'!$Q62,0) + IFERROR(INDEX(WAC_Item_Cost,MATCH(1,(H$1=WAC_District)*('Blend Sheet'!$R$4=WAC_IIN),0))*'Blend Sheet'!$R62,0) + IFERROR(INDEX(WAC_Item_Cost,MATCH(1,(H$1=WAC_District)*('Blend Sheet'!$S$4=WAC_IIN),0))*'Blend Sheet'!$S62,0) + IFERROR(INDEX(WAC_Item_Cost,MATCH(1,(H$1=WAC_District)*('Blend Sheet'!$T$4=WAC_IIN),0))*'Blend Sheet'!$T62,0) + IFERROR(INDEX(WAC_Item_Cost,MATCH(1,(H$1=WAC_District)*('Blend Sheet'!$U$4=WAC_IIN),0))*'Blend Sheet'!$U62,0) + IFERROR(INDEX(WAC_Item_Cost,MATCH(1,(H$1=WAC_District)*('Blend Sheet'!$V$4=WAC_IIN),0))*'Blend Sheet'!$V62,0) + IFERROR(INDEX(WAC_Item_Cost,MATCH(1,(H$1=WAC_District)*('Blend Sheet'!$W$4=WAC_IIN),0))*'Blend Sheet'!$W62,0) + IFERROR(INDEX(WAC_Item_Cost,MATCH(1,(H$1=WAC_District)*('Blend Sheet'!$X$4=WAC_IIN),0))*'Blend Sheet'!$X62,0) + IFERROR(INDEX(WAC_Item_Cost,MATCH(1,(H$1=WAC_District)*('Blend Sheet'!$Y$4=WAC_IIN),0))*'Blend Sheet'!$Y62,0) + IFERROR(INDEX(WAC_Item_Cost,MATCH(1,(H$1=WAC_District)*('Blend Sheet'!$Z$4=WAC_IIN),0))*'Blend Sheet'!$Z62,0) + IFERROR(INDEX(WAC_Item_Cost,MATCH(1,(H$1=WAC_District)*('Blend Sheet'!$AA$4=WAC_IIN),0))*'Blend Sheet'!$AA62,0) + IFERROR(INDEX(WAC_Item_Cost,MATCH(1,(H$1=WAC_District)*('Blend Sheet'!$AB$4=WAC_IIN),0))*'Blend Sheet'!$AB62,0) + IFERROR(INDEX(WAC_Item_Cost,MATCH(1,(H$1=WAC_District)*('Blend Sheet'!$AC$4=WAC_IIN),0))*'Blend Sheet'!$AC62,0) + IFERROR(INDEX(WAC_Item_Cost,MATCH(1,(H$1=WAC_District)*('Blend Sheet'!$AD$4=WAC_IIN),0))*'Blend Sheet'!$AD62,0) + IFERROR(INDEX(WAC_Item_Cost,MATCH(1,(H$1=WAC_District)*('Blend Sheet'!$AE$4=WAC_IIN),0))*'Blend Sheet'!$AE62,0) + IFERROR(INDEX(WAC_Item_Cost,MATCH(1,(H$1=WAC_District)*('Blend Sheet'!$AF$4=WAC_IIN),0))*'Blend Sheet'!$AF62,0) + IFERROR(INDEX(WAC_Item_Cost,MATCH(1,(H$1=WAC_District)*('Blend Sheet'!$AG$4=WAC_IIN),0))*'Blend Sheet'!$AG62,0) + IFERROR(INDEX(WAC_Item_Cost,MATCH(1,(H$1=WAC_District)*('Blend Sheet'!$AH$4=WAC_IIN),0))*'Blend Sheet'!$AH62,0) + IFERROR(INDEX(WAC_Item_Cost,MATCH(1,(H$1=WAC_District)*('Blend Sheet'!$AI$4=WAC_IIN),0))*'Blend Sheet'!$AI62,0) + IFERROR(INDEX(WAC_Item_Cost,MATCH(1,(H$1=WAC_District)*('Blend Sheet'!$AJ$4=WAC_IIN),0))*'Blend Sheet'!$AJ62,0) + IFERROR(INDEX(WAC_Item_Cost,MATCH(1,(H$1=WAC_District)*('Blend Sheet'!$AK$4=WAC_IIN),0))*'Blend Sheet'!$AK62,0) + IFERROR(INDEX(WAC_Item_Cost,MATCH(1,(H$1=WAC_District)*('Blend Sheet'!$AL$4=WAC_IIN),0))*'Blend Sheet'!$AL62,0) + IFERROR(INDEX(WAC_Item_Cost,MATCH(1,(H$1=WAC_District)*('Blend Sheet'!$AM$4=WAC_IIN),0))*'Blend Sheet'!$AM62,0) + IFERROR(INDEX(WAC_Item_Cost,MATCH(1,(H$1=WAC_District)*('Blend Sheet'!$AN$4=WAC_IIN),0))*'Blend Sheet'!$AN62,0) + IFERROR(INDEX(WAC_Item_Cost,MATCH(1,(H$1=WAC_District)*('Blend Sheet'!$AO$4=WAC_IIN),0))*'Blend Sheet'!$AO62,0) + IFERROR(INDEX(WAC_Item_Cost,MATCH(1,(H$1=WAC_District)*('Blend Sheet'!$AP$4=WAC_IIN),0))*'Blend Sheet'!$AP62/1000,0)</f>
        <v>250.51280635999998</v>
      </c>
      <c r="I59" s="245">
        <f t="array" ref="I59">IFERROR(INDEX(WAC_Item_Cost,MATCH(1,(I$1=WAC_District)*('Blend Sheet'!$C$4=WAC_IIN),0))*'Blend Sheet'!$C62/1000,0) + IFERROR(INDEX(WAC_Item_Cost,MATCH(1,(I$1=WAC_District)*('Blend Sheet'!$D$4=WAC_IIN),0))*'Blend Sheet'!$D62/1000,0) + IFERROR(INDEX(WAC_Item_Cost,MATCH(1,(I$1=WAC_District)*('Blend Sheet'!$E$4=WAC_IIN),0))*'Blend Sheet'!$E62/1000,0) + IFERROR(INDEX(WAC_Item_Cost,MATCH(1,(I$1=WAC_District)*('Blend Sheet'!$F$4=WAC_IIN),0))*'Blend Sheet'!$F62/1000,0)  + IFERROR(INDEX(WAC_Item_Cost,MATCH(1,(I$1=WAC_District)*('Blend Sheet'!$G$4=WAC_IIN),0))*'Blend Sheet'!$G62,0) + IFERROR(INDEX(WAC_Item_Cost,MATCH(1,(I$1=WAC_District)*('Blend Sheet'!$H$4=WAC_IIN),0))*'Blend Sheet'!$H62,0)  + IFERROR(INDEX(WAC_Item_Cost,MATCH(1,(I$1=WAC_District)*('Blend Sheet'!$I$4=WAC_IIN),0))*'Blend Sheet'!$I62,0) + IFERROR(INDEX(WAC_Item_Cost,MATCH(1,(I$1=WAC_District)*('Blend Sheet'!$J$4=WAC_IIN),0))*'Blend Sheet'!$J62,0) + IFERROR(INDEX(WAC_Item_Cost,MATCH(1,(I$1=WAC_District)*('Blend Sheet'!$K$4=WAC_IIN),0))*'Blend Sheet'!$K62,0) + IFERROR(INDEX(WAC_Item_Cost,MATCH(1,(I$1=WAC_District)*('Blend Sheet'!$L$4=WAC_IIN),0))*'Blend Sheet'!$L62,0) + IFERROR(INDEX(WAC_Item_Cost,MATCH(1,(I$1=WAC_District)*('Blend Sheet'!$M$4=WAC_IIN),0))*'Blend Sheet'!$M62,0) + IFERROR(INDEX(WAC_Item_Cost,MATCH(1,(I$1=WAC_District)*('Blend Sheet'!$N$4=WAC_IIN),0))*'Blend Sheet'!$N62,0) + IFERROR(INDEX(WAC_Item_Cost,MATCH(1,(I$1=WAC_District)*('Blend Sheet'!$O$4=WAC_IIN),0))*'Blend Sheet'!$O62,0) + IFERROR(INDEX(WAC_Item_Cost,MATCH(1,(I$1=WAC_District)*('Blend Sheet'!$P$4=WAC_IIN),0))*'Blend Sheet'!$P62,0) + IFERROR(INDEX(WAC_Item_Cost,MATCH(1,(I$1=WAC_District)*('Blend Sheet'!$Q$4=WAC_IIN),0))*'Blend Sheet'!$Q62,0) + IFERROR(INDEX(WAC_Item_Cost,MATCH(1,(I$1=WAC_District)*('Blend Sheet'!$R$4=WAC_IIN),0))*'Blend Sheet'!$R62,0) + IFERROR(INDEX(WAC_Item_Cost,MATCH(1,(I$1=WAC_District)*('Blend Sheet'!$S$4=WAC_IIN),0))*'Blend Sheet'!$S62,0) + IFERROR(INDEX(WAC_Item_Cost,MATCH(1,(I$1=WAC_District)*('Blend Sheet'!$T$4=WAC_IIN),0))*'Blend Sheet'!$T62,0) + IFERROR(INDEX(WAC_Item_Cost,MATCH(1,(I$1=WAC_District)*('Blend Sheet'!$U$4=WAC_IIN),0))*'Blend Sheet'!$U62,0) + IFERROR(INDEX(WAC_Item_Cost,MATCH(1,(I$1=WAC_District)*('Blend Sheet'!$V$4=WAC_IIN),0))*'Blend Sheet'!$V62,0) + IFERROR(INDEX(WAC_Item_Cost,MATCH(1,(I$1=WAC_District)*('Blend Sheet'!$W$4=WAC_IIN),0))*'Blend Sheet'!$W62,0) + IFERROR(INDEX(WAC_Item_Cost,MATCH(1,(I$1=WAC_District)*('Blend Sheet'!$X$4=WAC_IIN),0))*'Blend Sheet'!$X62,0) + IFERROR(INDEX(WAC_Item_Cost,MATCH(1,(I$1=WAC_District)*('Blend Sheet'!$Y$4=WAC_IIN),0))*'Blend Sheet'!$Y62,0) + IFERROR(INDEX(WAC_Item_Cost,MATCH(1,(I$1=WAC_District)*('Blend Sheet'!$Z$4=WAC_IIN),0))*'Blend Sheet'!$Z62,0) + IFERROR(INDEX(WAC_Item_Cost,MATCH(1,(I$1=WAC_District)*('Blend Sheet'!$AA$4=WAC_IIN),0))*'Blend Sheet'!$AA62,0) + IFERROR(INDEX(WAC_Item_Cost,MATCH(1,(I$1=WAC_District)*('Blend Sheet'!$AB$4=WAC_IIN),0))*'Blend Sheet'!$AB62,0) + IFERROR(INDEX(WAC_Item_Cost,MATCH(1,(I$1=WAC_District)*('Blend Sheet'!$AC$4=WAC_IIN),0))*'Blend Sheet'!$AC62,0) + IFERROR(INDEX(WAC_Item_Cost,MATCH(1,(I$1=WAC_District)*('Blend Sheet'!$AD$4=WAC_IIN),0))*'Blend Sheet'!$AD62,0) + IFERROR(INDEX(WAC_Item_Cost,MATCH(1,(I$1=WAC_District)*('Blend Sheet'!$AE$4=WAC_IIN),0))*'Blend Sheet'!$AE62,0) + IFERROR(INDEX(WAC_Item_Cost,MATCH(1,(I$1=WAC_District)*('Blend Sheet'!$AF$4=WAC_IIN),0))*'Blend Sheet'!$AF62,0) + IFERROR(INDEX(WAC_Item_Cost,MATCH(1,(I$1=WAC_District)*('Blend Sheet'!$AG$4=WAC_IIN),0))*'Blend Sheet'!$AG62,0) + IFERROR(INDEX(WAC_Item_Cost,MATCH(1,(I$1=WAC_District)*('Blend Sheet'!$AH$4=WAC_IIN),0))*'Blend Sheet'!$AH62,0) + IFERROR(INDEX(WAC_Item_Cost,MATCH(1,(I$1=WAC_District)*('Blend Sheet'!$AI$4=WAC_IIN),0))*'Blend Sheet'!$AI62,0) + IFERROR(INDEX(WAC_Item_Cost,MATCH(1,(I$1=WAC_District)*('Blend Sheet'!$AJ$4=WAC_IIN),0))*'Blend Sheet'!$AJ62,0) + IFERROR(INDEX(WAC_Item_Cost,MATCH(1,(I$1=WAC_District)*('Blend Sheet'!$AK$4=WAC_IIN),0))*'Blend Sheet'!$AK62,0) + IFERROR(INDEX(WAC_Item_Cost,MATCH(1,(I$1=WAC_District)*('Blend Sheet'!$AL$4=WAC_IIN),0))*'Blend Sheet'!$AL62,0) + IFERROR(INDEX(WAC_Item_Cost,MATCH(1,(I$1=WAC_District)*('Blend Sheet'!$AM$4=WAC_IIN),0))*'Blend Sheet'!$AM62,0) + IFERROR(INDEX(WAC_Item_Cost,MATCH(1,(I$1=WAC_District)*('Blend Sheet'!$AN$4=WAC_IIN),0))*'Blend Sheet'!$AN62,0) + IFERROR(INDEX(WAC_Item_Cost,MATCH(1,(I$1=WAC_District)*('Blend Sheet'!$AO$4=WAC_IIN),0))*'Blend Sheet'!$AO62,0) + IFERROR(INDEX(WAC_Item_Cost,MATCH(1,(I$1=WAC_District)*('Blend Sheet'!$AP$4=WAC_IIN),0))*'Blend Sheet'!$AP62/1000,0)</f>
        <v>261.45186243000001</v>
      </c>
      <c r="J59" s="245">
        <f t="array" ref="J59">IFERROR(INDEX(WAC_Item_Cost,MATCH(1,(J$1=WAC_District)*('Blend Sheet'!$C$4=WAC_IIN),0))*'Blend Sheet'!$C62/1000,0) + IFERROR(INDEX(WAC_Item_Cost,MATCH(1,(J$1=WAC_District)*('Blend Sheet'!$D$4=WAC_IIN),0))*'Blend Sheet'!$D62/1000,0) + IFERROR(INDEX(WAC_Item_Cost,MATCH(1,(J$1=WAC_District)*('Blend Sheet'!$E$4=WAC_IIN),0))*'Blend Sheet'!$E62/1000,0) + IFERROR(INDEX(WAC_Item_Cost,MATCH(1,(J$1=WAC_District)*('Blend Sheet'!$F$4=WAC_IIN),0))*'Blend Sheet'!$F62/1000,0)  + IFERROR(INDEX(WAC_Item_Cost,MATCH(1,(J$1=WAC_District)*('Blend Sheet'!$G$4=WAC_IIN),0))*'Blend Sheet'!$G62,0) + IFERROR(INDEX(WAC_Item_Cost,MATCH(1,(J$1=WAC_District)*('Blend Sheet'!$H$4=WAC_IIN),0))*'Blend Sheet'!$H62,0)  + IFERROR(INDEX(WAC_Item_Cost,MATCH(1,(J$1=WAC_District)*('Blend Sheet'!$I$4=WAC_IIN),0))*'Blend Sheet'!$I62,0) + IFERROR(INDEX(WAC_Item_Cost,MATCH(1,(J$1=WAC_District)*('Blend Sheet'!$J$4=WAC_IIN),0))*'Blend Sheet'!$J62,0) + IFERROR(INDEX(WAC_Item_Cost,MATCH(1,(J$1=WAC_District)*('Blend Sheet'!$K$4=WAC_IIN),0))*'Blend Sheet'!$K62,0) + IFERROR(INDEX(WAC_Item_Cost,MATCH(1,(J$1=WAC_District)*('Blend Sheet'!$L$4=WAC_IIN),0))*'Blend Sheet'!$L62,0) + IFERROR(INDEX(WAC_Item_Cost,MATCH(1,(J$1=WAC_District)*('Blend Sheet'!$M$4=WAC_IIN),0))*'Blend Sheet'!$M62,0) + IFERROR(INDEX(WAC_Item_Cost,MATCH(1,(J$1=WAC_District)*('Blend Sheet'!$N$4=WAC_IIN),0))*'Blend Sheet'!$N62,0) + IFERROR(INDEX(WAC_Item_Cost,MATCH(1,(J$1=WAC_District)*('Blend Sheet'!$O$4=WAC_IIN),0))*'Blend Sheet'!$O62,0) + IFERROR(INDEX(WAC_Item_Cost,MATCH(1,(J$1=WAC_District)*('Blend Sheet'!$P$4=WAC_IIN),0))*'Blend Sheet'!$P62,0) + IFERROR(INDEX(WAC_Item_Cost,MATCH(1,(J$1=WAC_District)*('Blend Sheet'!$Q$4=WAC_IIN),0))*'Blend Sheet'!$Q62,0) + IFERROR(INDEX(WAC_Item_Cost,MATCH(1,(J$1=WAC_District)*('Blend Sheet'!$R$4=WAC_IIN),0))*'Blend Sheet'!$R62,0) + IFERROR(INDEX(WAC_Item_Cost,MATCH(1,(J$1=WAC_District)*('Blend Sheet'!$S$4=WAC_IIN),0))*'Blend Sheet'!$S62,0) + IFERROR(INDEX(WAC_Item_Cost,MATCH(1,(J$1=WAC_District)*('Blend Sheet'!$T$4=WAC_IIN),0))*'Blend Sheet'!$T62,0) + IFERROR(INDEX(WAC_Item_Cost,MATCH(1,(J$1=WAC_District)*('Blend Sheet'!$U$4=WAC_IIN),0))*'Blend Sheet'!$U62,0) + IFERROR(INDEX(WAC_Item_Cost,MATCH(1,(J$1=WAC_District)*('Blend Sheet'!$V$4=WAC_IIN),0))*'Blend Sheet'!$V62,0) + IFERROR(INDEX(WAC_Item_Cost,MATCH(1,(J$1=WAC_District)*('Blend Sheet'!$W$4=WAC_IIN),0))*'Blend Sheet'!$W62,0) + IFERROR(INDEX(WAC_Item_Cost,MATCH(1,(J$1=WAC_District)*('Blend Sheet'!$X$4=WAC_IIN),0))*'Blend Sheet'!$X62,0) + IFERROR(INDEX(WAC_Item_Cost,MATCH(1,(J$1=WAC_District)*('Blend Sheet'!$Y$4=WAC_IIN),0))*'Blend Sheet'!$Y62,0) + IFERROR(INDEX(WAC_Item_Cost,MATCH(1,(J$1=WAC_District)*('Blend Sheet'!$Z$4=WAC_IIN),0))*'Blend Sheet'!$Z62,0) + IFERROR(INDEX(WAC_Item_Cost,MATCH(1,(J$1=WAC_District)*('Blend Sheet'!$AA$4=WAC_IIN),0))*'Blend Sheet'!$AA62,0) + IFERROR(INDEX(WAC_Item_Cost,MATCH(1,(J$1=WAC_District)*('Blend Sheet'!$AB$4=WAC_IIN),0))*'Blend Sheet'!$AB62,0) + IFERROR(INDEX(WAC_Item_Cost,MATCH(1,(J$1=WAC_District)*('Blend Sheet'!$AC$4=WAC_IIN),0))*'Blend Sheet'!$AC62,0) + IFERROR(INDEX(WAC_Item_Cost,MATCH(1,(J$1=WAC_District)*('Blend Sheet'!$AD$4=WAC_IIN),0))*'Blend Sheet'!$AD62,0) + IFERROR(INDEX(WAC_Item_Cost,MATCH(1,(J$1=WAC_District)*('Blend Sheet'!$AE$4=WAC_IIN),0))*'Blend Sheet'!$AE62,0) + IFERROR(INDEX(WAC_Item_Cost,MATCH(1,(J$1=WAC_District)*('Blend Sheet'!$AF$4=WAC_IIN),0))*'Blend Sheet'!$AF62,0) + IFERROR(INDEX(WAC_Item_Cost,MATCH(1,(J$1=WAC_District)*('Blend Sheet'!$AG$4=WAC_IIN),0))*'Blend Sheet'!$AG62,0) + IFERROR(INDEX(WAC_Item_Cost,MATCH(1,(J$1=WAC_District)*('Blend Sheet'!$AH$4=WAC_IIN),0))*'Blend Sheet'!$AH62,0) + IFERROR(INDEX(WAC_Item_Cost,MATCH(1,(J$1=WAC_District)*('Blend Sheet'!$AI$4=WAC_IIN),0))*'Blend Sheet'!$AI62,0) + IFERROR(INDEX(WAC_Item_Cost,MATCH(1,(J$1=WAC_District)*('Blend Sheet'!$AJ$4=WAC_IIN),0))*'Blend Sheet'!$AJ62,0) + IFERROR(INDEX(WAC_Item_Cost,MATCH(1,(J$1=WAC_District)*('Blend Sheet'!$AK$4=WAC_IIN),0))*'Blend Sheet'!$AK62,0) + IFERROR(INDEX(WAC_Item_Cost,MATCH(1,(J$1=WAC_District)*('Blend Sheet'!$AL$4=WAC_IIN),0))*'Blend Sheet'!$AL62,0) + IFERROR(INDEX(WAC_Item_Cost,MATCH(1,(J$1=WAC_District)*('Blend Sheet'!$AM$4=WAC_IIN),0))*'Blend Sheet'!$AM62,0) + IFERROR(INDEX(WAC_Item_Cost,MATCH(1,(J$1=WAC_District)*('Blend Sheet'!$AN$4=WAC_IIN),0))*'Blend Sheet'!$AN62,0) + IFERROR(INDEX(WAC_Item_Cost,MATCH(1,(J$1=WAC_District)*('Blend Sheet'!$AO$4=WAC_IIN),0))*'Blend Sheet'!$AO62,0) + IFERROR(INDEX(WAC_Item_Cost,MATCH(1,(J$1=WAC_District)*('Blend Sheet'!$AP$4=WAC_IIN),0))*'Blend Sheet'!$AP62/1000,0)</f>
        <v>254.26465053000001</v>
      </c>
      <c r="K59" s="245">
        <f t="array" ref="K59">IFERROR(INDEX(WAC_Item_Cost,MATCH(1,(K$1=WAC_District)*('Blend Sheet'!$C$4=WAC_IIN),0))*'Blend Sheet'!$C62/1000,0) + IFERROR(INDEX(WAC_Item_Cost,MATCH(1,(K$1=WAC_District)*('Blend Sheet'!$D$4=WAC_IIN),0))*'Blend Sheet'!$D62/1000,0) + IFERROR(INDEX(WAC_Item_Cost,MATCH(1,(K$1=WAC_District)*('Blend Sheet'!$E$4=WAC_IIN),0))*'Blend Sheet'!$E62/1000,0) + IFERROR(INDEX(WAC_Item_Cost,MATCH(1,(K$1=WAC_District)*('Blend Sheet'!$F$4=WAC_IIN),0))*'Blend Sheet'!$F62/1000,0)  + IFERROR(INDEX(WAC_Item_Cost,MATCH(1,(K$1=WAC_District)*('Blend Sheet'!$G$4=WAC_IIN),0))*'Blend Sheet'!$G62,0) + IFERROR(INDEX(WAC_Item_Cost,MATCH(1,(K$1=WAC_District)*('Blend Sheet'!$H$4=WAC_IIN),0))*'Blend Sheet'!$H62,0)  + IFERROR(INDEX(WAC_Item_Cost,MATCH(1,(K$1=WAC_District)*('Blend Sheet'!$I$4=WAC_IIN),0))*'Blend Sheet'!$I62,0) + IFERROR(INDEX(WAC_Item_Cost,MATCH(1,(K$1=WAC_District)*('Blend Sheet'!$J$4=WAC_IIN),0))*'Blend Sheet'!$J62,0) + IFERROR(INDEX(WAC_Item_Cost,MATCH(1,(K$1=WAC_District)*('Blend Sheet'!$K$4=WAC_IIN),0))*'Blend Sheet'!$K62,0) + IFERROR(INDEX(WAC_Item_Cost,MATCH(1,(K$1=WAC_District)*('Blend Sheet'!$L$4=WAC_IIN),0))*'Blend Sheet'!$L62,0) + IFERROR(INDEX(WAC_Item_Cost,MATCH(1,(K$1=WAC_District)*('Blend Sheet'!$M$4=WAC_IIN),0))*'Blend Sheet'!$M62,0) + IFERROR(INDEX(WAC_Item_Cost,MATCH(1,(K$1=WAC_District)*('Blend Sheet'!$N$4=WAC_IIN),0))*'Blend Sheet'!$N62,0) + IFERROR(INDEX(WAC_Item_Cost,MATCH(1,(K$1=WAC_District)*('Blend Sheet'!$O$4=WAC_IIN),0))*'Blend Sheet'!$O62,0) + IFERROR(INDEX(WAC_Item_Cost,MATCH(1,(K$1=WAC_District)*('Blend Sheet'!$P$4=WAC_IIN),0))*'Blend Sheet'!$P62,0) + IFERROR(INDEX(WAC_Item_Cost,MATCH(1,(K$1=WAC_District)*('Blend Sheet'!$Q$4=WAC_IIN),0))*'Blend Sheet'!$Q62,0) + IFERROR(INDEX(WAC_Item_Cost,MATCH(1,(K$1=WAC_District)*('Blend Sheet'!$R$4=WAC_IIN),0))*'Blend Sheet'!$R62,0) + IFERROR(INDEX(WAC_Item_Cost,MATCH(1,(K$1=WAC_District)*('Blend Sheet'!$S$4=WAC_IIN),0))*'Blend Sheet'!$S62,0) + IFERROR(INDEX(WAC_Item_Cost,MATCH(1,(K$1=WAC_District)*('Blend Sheet'!$T$4=WAC_IIN),0))*'Blend Sheet'!$T62,0) + IFERROR(INDEX(WAC_Item_Cost,MATCH(1,(K$1=WAC_District)*('Blend Sheet'!$U$4=WAC_IIN),0))*'Blend Sheet'!$U62,0) + IFERROR(INDEX(WAC_Item_Cost,MATCH(1,(K$1=WAC_District)*('Blend Sheet'!$V$4=WAC_IIN),0))*'Blend Sheet'!$V62,0) + IFERROR(INDEX(WAC_Item_Cost,MATCH(1,(K$1=WAC_District)*('Blend Sheet'!$W$4=WAC_IIN),0))*'Blend Sheet'!$W62,0) + IFERROR(INDEX(WAC_Item_Cost,MATCH(1,(K$1=WAC_District)*('Blend Sheet'!$X$4=WAC_IIN),0))*'Blend Sheet'!$X62,0) + IFERROR(INDEX(WAC_Item_Cost,MATCH(1,(K$1=WAC_District)*('Blend Sheet'!$Y$4=WAC_IIN),0))*'Blend Sheet'!$Y62,0) + IFERROR(INDEX(WAC_Item_Cost,MATCH(1,(K$1=WAC_District)*('Blend Sheet'!$Z$4=WAC_IIN),0))*'Blend Sheet'!$Z62,0) + IFERROR(INDEX(WAC_Item_Cost,MATCH(1,(K$1=WAC_District)*('Blend Sheet'!$AA$4=WAC_IIN),0))*'Blend Sheet'!$AA62,0) + IFERROR(INDEX(WAC_Item_Cost,MATCH(1,(K$1=WAC_District)*('Blend Sheet'!$AB$4=WAC_IIN),0))*'Blend Sheet'!$AB62,0) + IFERROR(INDEX(WAC_Item_Cost,MATCH(1,(K$1=WAC_District)*('Blend Sheet'!$AC$4=WAC_IIN),0))*'Blend Sheet'!$AC62,0) + IFERROR(INDEX(WAC_Item_Cost,MATCH(1,(K$1=WAC_District)*('Blend Sheet'!$AD$4=WAC_IIN),0))*'Blend Sheet'!$AD62,0) + IFERROR(INDEX(WAC_Item_Cost,MATCH(1,(K$1=WAC_District)*('Blend Sheet'!$AE$4=WAC_IIN),0))*'Blend Sheet'!$AE62,0) + IFERROR(INDEX(WAC_Item_Cost,MATCH(1,(K$1=WAC_District)*('Blend Sheet'!$AF$4=WAC_IIN),0))*'Blend Sheet'!$AF62,0) + IFERROR(INDEX(WAC_Item_Cost,MATCH(1,(K$1=WAC_District)*('Blend Sheet'!$AG$4=WAC_IIN),0))*'Blend Sheet'!$AG62,0) + IFERROR(INDEX(WAC_Item_Cost,MATCH(1,(K$1=WAC_District)*('Blend Sheet'!$AH$4=WAC_IIN),0))*'Blend Sheet'!$AH62,0) + IFERROR(INDEX(WAC_Item_Cost,MATCH(1,(K$1=WAC_District)*('Blend Sheet'!$AI$4=WAC_IIN),0))*'Blend Sheet'!$AI62,0) + IFERROR(INDEX(WAC_Item_Cost,MATCH(1,(K$1=WAC_District)*('Blend Sheet'!$AJ$4=WAC_IIN),0))*'Blend Sheet'!$AJ62,0) + IFERROR(INDEX(WAC_Item_Cost,MATCH(1,(K$1=WAC_District)*('Blend Sheet'!$AK$4=WAC_IIN),0))*'Blend Sheet'!$AK62,0) + IFERROR(INDEX(WAC_Item_Cost,MATCH(1,(K$1=WAC_District)*('Blend Sheet'!$AL$4=WAC_IIN),0))*'Blend Sheet'!$AL62,0) + IFERROR(INDEX(WAC_Item_Cost,MATCH(1,(K$1=WAC_District)*('Blend Sheet'!$AM$4=WAC_IIN),0))*'Blend Sheet'!$AM62,0) + IFERROR(INDEX(WAC_Item_Cost,MATCH(1,(K$1=WAC_District)*('Blend Sheet'!$AN$4=WAC_IIN),0))*'Blend Sheet'!$AN62,0) + IFERROR(INDEX(WAC_Item_Cost,MATCH(1,(K$1=WAC_District)*('Blend Sheet'!$AO$4=WAC_IIN),0))*'Blend Sheet'!$AO62,0) + IFERROR(INDEX(WAC_Item_Cost,MATCH(1,(K$1=WAC_District)*('Blend Sheet'!$AP$4=WAC_IIN),0))*'Blend Sheet'!$AP62/1000,0)</f>
        <v>19.410049999999998</v>
      </c>
      <c r="L59" s="245">
        <f t="array" ref="L59">IFERROR(INDEX(WAC_Item_Cost,MATCH(1,(L$1=WAC_District)*('Blend Sheet'!$C$4=WAC_IIN),0))*'Blend Sheet'!$C62/1000,0) + IFERROR(INDEX(WAC_Item_Cost,MATCH(1,(L$1=WAC_District)*('Blend Sheet'!$D$4=WAC_IIN),0))*'Blend Sheet'!$D62/1000,0) + IFERROR(INDEX(WAC_Item_Cost,MATCH(1,(L$1=WAC_District)*('Blend Sheet'!$E$4=WAC_IIN),0))*'Blend Sheet'!$E62/1000,0) + IFERROR(INDEX(WAC_Item_Cost,MATCH(1,(L$1=WAC_District)*('Blend Sheet'!$F$4=WAC_IIN),0))*'Blend Sheet'!$F62/1000,0)  + IFERROR(INDEX(WAC_Item_Cost,MATCH(1,(L$1=WAC_District)*('Blend Sheet'!$G$4=WAC_IIN),0))*'Blend Sheet'!$G62,0) + IFERROR(INDEX(WAC_Item_Cost,MATCH(1,(L$1=WAC_District)*('Blend Sheet'!$H$4=WAC_IIN),0))*'Blend Sheet'!$H62,0)  + IFERROR(INDEX(WAC_Item_Cost,MATCH(1,(L$1=WAC_District)*('Blend Sheet'!$I$4=WAC_IIN),0))*'Blend Sheet'!$I62,0) + IFERROR(INDEX(WAC_Item_Cost,MATCH(1,(L$1=WAC_District)*('Blend Sheet'!$J$4=WAC_IIN),0))*'Blend Sheet'!$J62,0) + IFERROR(INDEX(WAC_Item_Cost,MATCH(1,(L$1=WAC_District)*('Blend Sheet'!$K$4=WAC_IIN),0))*'Blend Sheet'!$K62,0) + IFERROR(INDEX(WAC_Item_Cost,MATCH(1,(L$1=WAC_District)*('Blend Sheet'!$L$4=WAC_IIN),0))*'Blend Sheet'!$L62,0) + IFERROR(INDEX(WAC_Item_Cost,MATCH(1,(L$1=WAC_District)*('Blend Sheet'!$M$4=WAC_IIN),0))*'Blend Sheet'!$M62,0) + IFERROR(INDEX(WAC_Item_Cost,MATCH(1,(L$1=WAC_District)*('Blend Sheet'!$N$4=WAC_IIN),0))*'Blend Sheet'!$N62,0) + IFERROR(INDEX(WAC_Item_Cost,MATCH(1,(L$1=WAC_District)*('Blend Sheet'!$O$4=WAC_IIN),0))*'Blend Sheet'!$O62,0) + IFERROR(INDEX(WAC_Item_Cost,MATCH(1,(L$1=WAC_District)*('Blend Sheet'!$P$4=WAC_IIN),0))*'Blend Sheet'!$P62,0) + IFERROR(INDEX(WAC_Item_Cost,MATCH(1,(L$1=WAC_District)*('Blend Sheet'!$Q$4=WAC_IIN),0))*'Blend Sheet'!$Q62,0) + IFERROR(INDEX(WAC_Item_Cost,MATCH(1,(L$1=WAC_District)*('Blend Sheet'!$R$4=WAC_IIN),0))*'Blend Sheet'!$R62,0) + IFERROR(INDEX(WAC_Item_Cost,MATCH(1,(L$1=WAC_District)*('Blend Sheet'!$S$4=WAC_IIN),0))*'Blend Sheet'!$S62,0) + IFERROR(INDEX(WAC_Item_Cost,MATCH(1,(L$1=WAC_District)*('Blend Sheet'!$T$4=WAC_IIN),0))*'Blend Sheet'!$T62,0) + IFERROR(INDEX(WAC_Item_Cost,MATCH(1,(L$1=WAC_District)*('Blend Sheet'!$U$4=WAC_IIN),0))*'Blend Sheet'!$U62,0) + IFERROR(INDEX(WAC_Item_Cost,MATCH(1,(L$1=WAC_District)*('Blend Sheet'!$V$4=WAC_IIN),0))*'Blend Sheet'!$V62,0) + IFERROR(INDEX(WAC_Item_Cost,MATCH(1,(L$1=WAC_District)*('Blend Sheet'!$W$4=WAC_IIN),0))*'Blend Sheet'!$W62,0) + IFERROR(INDEX(WAC_Item_Cost,MATCH(1,(L$1=WAC_District)*('Blend Sheet'!$X$4=WAC_IIN),0))*'Blend Sheet'!$X62,0) + IFERROR(INDEX(WAC_Item_Cost,MATCH(1,(L$1=WAC_District)*('Blend Sheet'!$Y$4=WAC_IIN),0))*'Blend Sheet'!$Y62,0) + IFERROR(INDEX(WAC_Item_Cost,MATCH(1,(L$1=WAC_District)*('Blend Sheet'!$Z$4=WAC_IIN),0))*'Blend Sheet'!$Z62,0) + IFERROR(INDEX(WAC_Item_Cost,MATCH(1,(L$1=WAC_District)*('Blend Sheet'!$AA$4=WAC_IIN),0))*'Blend Sheet'!$AA62,0) + IFERROR(INDEX(WAC_Item_Cost,MATCH(1,(L$1=WAC_District)*('Blend Sheet'!$AB$4=WAC_IIN),0))*'Blend Sheet'!$AB62,0) + IFERROR(INDEX(WAC_Item_Cost,MATCH(1,(L$1=WAC_District)*('Blend Sheet'!$AC$4=WAC_IIN),0))*'Blend Sheet'!$AC62,0) + IFERROR(INDEX(WAC_Item_Cost,MATCH(1,(L$1=WAC_District)*('Blend Sheet'!$AD$4=WAC_IIN),0))*'Blend Sheet'!$AD62,0) + IFERROR(INDEX(WAC_Item_Cost,MATCH(1,(L$1=WAC_District)*('Blend Sheet'!$AE$4=WAC_IIN),0))*'Blend Sheet'!$AE62,0) + IFERROR(INDEX(WAC_Item_Cost,MATCH(1,(L$1=WAC_District)*('Blend Sheet'!$AF$4=WAC_IIN),0))*'Blend Sheet'!$AF62,0) + IFERROR(INDEX(WAC_Item_Cost,MATCH(1,(L$1=WAC_District)*('Blend Sheet'!$AG$4=WAC_IIN),0))*'Blend Sheet'!$AG62,0) + IFERROR(INDEX(WAC_Item_Cost,MATCH(1,(L$1=WAC_District)*('Blend Sheet'!$AH$4=WAC_IIN),0))*'Blend Sheet'!$AH62,0) + IFERROR(INDEX(WAC_Item_Cost,MATCH(1,(L$1=WAC_District)*('Blend Sheet'!$AI$4=WAC_IIN),0))*'Blend Sheet'!$AI62,0) + IFERROR(INDEX(WAC_Item_Cost,MATCH(1,(L$1=WAC_District)*('Blend Sheet'!$AJ$4=WAC_IIN),0))*'Blend Sheet'!$AJ62,0) + IFERROR(INDEX(WAC_Item_Cost,MATCH(1,(L$1=WAC_District)*('Blend Sheet'!$AK$4=WAC_IIN),0))*'Blend Sheet'!$AK62,0) + IFERROR(INDEX(WAC_Item_Cost,MATCH(1,(L$1=WAC_District)*('Blend Sheet'!$AL$4=WAC_IIN),0))*'Blend Sheet'!$AL62,0) + IFERROR(INDEX(WAC_Item_Cost,MATCH(1,(L$1=WAC_District)*('Blend Sheet'!$AM$4=WAC_IIN),0))*'Blend Sheet'!$AM62,0) + IFERROR(INDEX(WAC_Item_Cost,MATCH(1,(L$1=WAC_District)*('Blend Sheet'!$AN$4=WAC_IIN),0))*'Blend Sheet'!$AN62,0) + IFERROR(INDEX(WAC_Item_Cost,MATCH(1,(L$1=WAC_District)*('Blend Sheet'!$AO$4=WAC_IIN),0))*'Blend Sheet'!$AO62,0) + IFERROR(INDEX(WAC_Item_Cost,MATCH(1,(L$1=WAC_District)*('Blend Sheet'!$AP$4=WAC_IIN),0))*'Blend Sheet'!$AP62/1000,0)</f>
        <v>19.368465</v>
      </c>
    </row>
    <row r="60" spans="1:12" x14ac:dyDescent="0.25">
      <c r="A60" t="str">
        <f>'Blend Sheet'!A63</f>
        <v>PRODUCTIONmix EC</v>
      </c>
      <c r="B60" s="245">
        <f t="array" ref="B60">IFERROR(INDEX(WAC_Item_Cost,MATCH(1,(B$1=WAC_District)*('Blend Sheet'!$C$4=WAC_IIN),0))*'Blend Sheet'!$C63/1000,0) + IFERROR(INDEX(WAC_Item_Cost,MATCH(1,(B$1=WAC_District)*('Blend Sheet'!$D$4=WAC_IIN),0))*'Blend Sheet'!$D63/1000,0) + IFERROR(INDEX(WAC_Item_Cost,MATCH(1,(B$1=WAC_District)*('Blend Sheet'!$E$4=WAC_IIN),0))*'Blend Sheet'!$E63/1000,0) + IFERROR(INDEX(WAC_Item_Cost,MATCH(1,(B$1=WAC_District)*('Blend Sheet'!$F$4=WAC_IIN),0))*'Blend Sheet'!$F63/1000,0)  + IFERROR(INDEX(WAC_Item_Cost,MATCH(1,(B$1=WAC_District)*('Blend Sheet'!$G$4=WAC_IIN),0))*'Blend Sheet'!$G63,0) + IFERROR(INDEX(WAC_Item_Cost,MATCH(1,(B$1=WAC_District)*('Blend Sheet'!$H$4=WAC_IIN),0))*'Blend Sheet'!$H63,0)  + IFERROR(INDEX(WAC_Item_Cost,MATCH(1,(B$1=WAC_District)*('Blend Sheet'!$I$4=WAC_IIN),0))*'Blend Sheet'!$I63,0) + IFERROR(INDEX(WAC_Item_Cost,MATCH(1,(B$1=WAC_District)*('Blend Sheet'!$J$4=WAC_IIN),0))*'Blend Sheet'!$J63,0) + IFERROR(INDEX(WAC_Item_Cost,MATCH(1,(B$1=WAC_District)*('Blend Sheet'!$K$4=WAC_IIN),0))*'Blend Sheet'!$K63,0) + IFERROR(INDEX(WAC_Item_Cost,MATCH(1,(B$1=WAC_District)*('Blend Sheet'!$L$4=WAC_IIN),0))*'Blend Sheet'!$L63,0) + IFERROR(INDEX(WAC_Item_Cost,MATCH(1,(B$1=WAC_District)*('Blend Sheet'!$M$4=WAC_IIN),0))*'Blend Sheet'!$M63,0) + IFERROR(INDEX(WAC_Item_Cost,MATCH(1,(B$1=WAC_District)*('Blend Sheet'!$N$4=WAC_IIN),0))*'Blend Sheet'!$N63,0) + IFERROR(INDEX(WAC_Item_Cost,MATCH(1,(B$1=WAC_District)*('Blend Sheet'!$O$4=WAC_IIN),0))*'Blend Sheet'!$O63,0) + IFERROR(INDEX(WAC_Item_Cost,MATCH(1,(B$1=WAC_District)*('Blend Sheet'!$P$4=WAC_IIN),0))*'Blend Sheet'!$P63,0) + IFERROR(INDEX(WAC_Item_Cost,MATCH(1,(B$1=WAC_District)*('Blend Sheet'!$Q$4=WAC_IIN),0))*'Blend Sheet'!$Q63,0) + IFERROR(INDEX(WAC_Item_Cost,MATCH(1,(B$1=WAC_District)*('Blend Sheet'!$R$4=WAC_IIN),0))*'Blend Sheet'!$R63,0) + IFERROR(INDEX(WAC_Item_Cost,MATCH(1,(B$1=WAC_District)*('Blend Sheet'!$S$4=WAC_IIN),0))*'Blend Sheet'!$S63,0) + IFERROR(INDEX(WAC_Item_Cost,MATCH(1,(B$1=WAC_District)*('Blend Sheet'!$T$4=WAC_IIN),0))*'Blend Sheet'!$T63,0) + IFERROR(INDEX(WAC_Item_Cost,MATCH(1,(B$1=WAC_District)*('Blend Sheet'!$U$4=WAC_IIN),0))*'Blend Sheet'!$U63,0) + IFERROR(INDEX(WAC_Item_Cost,MATCH(1,(B$1=WAC_District)*('Blend Sheet'!$V$4=WAC_IIN),0))*'Blend Sheet'!$V63,0) + IFERROR(INDEX(WAC_Item_Cost,MATCH(1,(B$1=WAC_District)*('Blend Sheet'!$W$4=WAC_IIN),0))*'Blend Sheet'!$W63,0) + IFERROR(INDEX(WAC_Item_Cost,MATCH(1,(B$1=WAC_District)*('Blend Sheet'!$X$4=WAC_IIN),0))*'Blend Sheet'!$X63,0) + IFERROR(INDEX(WAC_Item_Cost,MATCH(1,(B$1=WAC_District)*('Blend Sheet'!$Y$4=WAC_IIN),0))*'Blend Sheet'!$Y63,0) + IFERROR(INDEX(WAC_Item_Cost,MATCH(1,(B$1=WAC_District)*('Blend Sheet'!$Z$4=WAC_IIN),0))*'Blend Sheet'!$Z63,0) + IFERROR(INDEX(WAC_Item_Cost,MATCH(1,(B$1=WAC_District)*('Blend Sheet'!$AA$4=WAC_IIN),0))*'Blend Sheet'!$AA63,0) + IFERROR(INDEX(WAC_Item_Cost,MATCH(1,(B$1=WAC_District)*('Blend Sheet'!$AB$4=WAC_IIN),0))*'Blend Sheet'!$AB63,0) + IFERROR(INDEX(WAC_Item_Cost,MATCH(1,(B$1=WAC_District)*('Blend Sheet'!$AC$4=WAC_IIN),0))*'Blend Sheet'!$AC63,0) + IFERROR(INDEX(WAC_Item_Cost,MATCH(1,(B$1=WAC_District)*('Blend Sheet'!$AD$4=WAC_IIN),0))*'Blend Sheet'!$AD63,0) + IFERROR(INDEX(WAC_Item_Cost,MATCH(1,(B$1=WAC_District)*('Blend Sheet'!$AE$4=WAC_IIN),0))*'Blend Sheet'!$AE63,0) + IFERROR(INDEX(WAC_Item_Cost,MATCH(1,(B$1=WAC_District)*('Blend Sheet'!$AF$4=WAC_IIN),0))*'Blend Sheet'!$AF63,0) + IFERROR(INDEX(WAC_Item_Cost,MATCH(1,(B$1=WAC_District)*('Blend Sheet'!$AG$4=WAC_IIN),0))*'Blend Sheet'!$AG63,0) + IFERROR(INDEX(WAC_Item_Cost,MATCH(1,(B$1=WAC_District)*('Blend Sheet'!$AH$4=WAC_IIN),0))*'Blend Sheet'!$AH63,0) + IFERROR(INDEX(WAC_Item_Cost,MATCH(1,(B$1=WAC_District)*('Blend Sheet'!$AI$4=WAC_IIN),0))*'Blend Sheet'!$AI63,0) + IFERROR(INDEX(WAC_Item_Cost,MATCH(1,(B$1=WAC_District)*('Blend Sheet'!$AJ$4=WAC_IIN),0))*'Blend Sheet'!$AJ63,0) + IFERROR(INDEX(WAC_Item_Cost,MATCH(1,(B$1=WAC_District)*('Blend Sheet'!$AK$4=WAC_IIN),0))*'Blend Sheet'!$AK63,0) + IFERROR(INDEX(WAC_Item_Cost,MATCH(1,(B$1=WAC_District)*('Blend Sheet'!$AL$4=WAC_IIN),0))*'Blend Sheet'!$AL63,0) + IFERROR(INDEX(WAC_Item_Cost,MATCH(1,(B$1=WAC_District)*('Blend Sheet'!$AM$4=WAC_IIN),0))*'Blend Sheet'!$AM63,0) + IFERROR(INDEX(WAC_Item_Cost,MATCH(1,(B$1=WAC_District)*('Blend Sheet'!$AN$4=WAC_IIN),0))*'Blend Sheet'!$AN63,0) + IFERROR(INDEX(WAC_Item_Cost,MATCH(1,(B$1=WAC_District)*('Blend Sheet'!$AO$4=WAC_IIN),0))*'Blend Sheet'!$AO63,0) + IFERROR(INDEX(WAC_Item_Cost,MATCH(1,(B$1=WAC_District)*('Blend Sheet'!$AP$4=WAC_IIN),0))*'Blend Sheet'!$AP63/1000,0)</f>
        <v>155.56460965799999</v>
      </c>
      <c r="C60" s="245">
        <f t="array" ref="C60">IFERROR(INDEX(WAC_Item_Cost,MATCH(1,(C$1=WAC_District)*('Blend Sheet'!$C$4=WAC_IIN),0))*'Blend Sheet'!$C63/1000,0) + IFERROR(INDEX(WAC_Item_Cost,MATCH(1,(C$1=WAC_District)*('Blend Sheet'!$D$4=WAC_IIN),0))*'Blend Sheet'!$D63/1000,0) + IFERROR(INDEX(WAC_Item_Cost,MATCH(1,(C$1=WAC_District)*('Blend Sheet'!$E$4=WAC_IIN),0))*'Blend Sheet'!$E63/1000,0) + IFERROR(INDEX(WAC_Item_Cost,MATCH(1,(C$1=WAC_District)*('Blend Sheet'!$F$4=WAC_IIN),0))*'Blend Sheet'!$F63/1000,0)  + IFERROR(INDEX(WAC_Item_Cost,MATCH(1,(C$1=WAC_District)*('Blend Sheet'!$G$4=WAC_IIN),0))*'Blend Sheet'!$G63,0) + IFERROR(INDEX(WAC_Item_Cost,MATCH(1,(C$1=WAC_District)*('Blend Sheet'!$H$4=WAC_IIN),0))*'Blend Sheet'!$H63,0)  + IFERROR(INDEX(WAC_Item_Cost,MATCH(1,(C$1=WAC_District)*('Blend Sheet'!$I$4=WAC_IIN),0))*'Blend Sheet'!$I63,0) + IFERROR(INDEX(WAC_Item_Cost,MATCH(1,(C$1=WAC_District)*('Blend Sheet'!$J$4=WAC_IIN),0))*'Blend Sheet'!$J63,0) + IFERROR(INDEX(WAC_Item_Cost,MATCH(1,(C$1=WAC_District)*('Blend Sheet'!$K$4=WAC_IIN),0))*'Blend Sheet'!$K63,0) + IFERROR(INDEX(WAC_Item_Cost,MATCH(1,(C$1=WAC_District)*('Blend Sheet'!$L$4=WAC_IIN),0))*'Blend Sheet'!$L63,0) + IFERROR(INDEX(WAC_Item_Cost,MATCH(1,(C$1=WAC_District)*('Blend Sheet'!$M$4=WAC_IIN),0))*'Blend Sheet'!$M63,0) + IFERROR(INDEX(WAC_Item_Cost,MATCH(1,(C$1=WAC_District)*('Blend Sheet'!$N$4=WAC_IIN),0))*'Blend Sheet'!$N63,0) + IFERROR(INDEX(WAC_Item_Cost,MATCH(1,(C$1=WAC_District)*('Blend Sheet'!$O$4=WAC_IIN),0))*'Blend Sheet'!$O63,0) + IFERROR(INDEX(WAC_Item_Cost,MATCH(1,(C$1=WAC_District)*('Blend Sheet'!$P$4=WAC_IIN),0))*'Blend Sheet'!$P63,0) + IFERROR(INDEX(WAC_Item_Cost,MATCH(1,(C$1=WAC_District)*('Blend Sheet'!$Q$4=WAC_IIN),0))*'Blend Sheet'!$Q63,0) + IFERROR(INDEX(WAC_Item_Cost,MATCH(1,(C$1=WAC_District)*('Blend Sheet'!$R$4=WAC_IIN),0))*'Blend Sheet'!$R63,0) + IFERROR(INDEX(WAC_Item_Cost,MATCH(1,(C$1=WAC_District)*('Blend Sheet'!$S$4=WAC_IIN),0))*'Blend Sheet'!$S63,0) + IFERROR(INDEX(WAC_Item_Cost,MATCH(1,(C$1=WAC_District)*('Blend Sheet'!$T$4=WAC_IIN),0))*'Blend Sheet'!$T63,0) + IFERROR(INDEX(WAC_Item_Cost,MATCH(1,(C$1=WAC_District)*('Blend Sheet'!$U$4=WAC_IIN),0))*'Blend Sheet'!$U63,0) + IFERROR(INDEX(WAC_Item_Cost,MATCH(1,(C$1=WAC_District)*('Blend Sheet'!$V$4=WAC_IIN),0))*'Blend Sheet'!$V63,0) + IFERROR(INDEX(WAC_Item_Cost,MATCH(1,(C$1=WAC_District)*('Blend Sheet'!$W$4=WAC_IIN),0))*'Blend Sheet'!$W63,0) + IFERROR(INDEX(WAC_Item_Cost,MATCH(1,(C$1=WAC_District)*('Blend Sheet'!$X$4=WAC_IIN),0))*'Blend Sheet'!$X63,0) + IFERROR(INDEX(WAC_Item_Cost,MATCH(1,(C$1=WAC_District)*('Blend Sheet'!$Y$4=WAC_IIN),0))*'Blend Sheet'!$Y63,0) + IFERROR(INDEX(WAC_Item_Cost,MATCH(1,(C$1=WAC_District)*('Blend Sheet'!$Z$4=WAC_IIN),0))*'Blend Sheet'!$Z63,0) + IFERROR(INDEX(WAC_Item_Cost,MATCH(1,(C$1=WAC_District)*('Blend Sheet'!$AA$4=WAC_IIN),0))*'Blend Sheet'!$AA63,0) + IFERROR(INDEX(WAC_Item_Cost,MATCH(1,(C$1=WAC_District)*('Blend Sheet'!$AB$4=WAC_IIN),0))*'Blend Sheet'!$AB63,0) + IFERROR(INDEX(WAC_Item_Cost,MATCH(1,(C$1=WAC_District)*('Blend Sheet'!$AC$4=WAC_IIN),0))*'Blend Sheet'!$AC63,0) + IFERROR(INDEX(WAC_Item_Cost,MATCH(1,(C$1=WAC_District)*('Blend Sheet'!$AD$4=WAC_IIN),0))*'Blend Sheet'!$AD63,0) + IFERROR(INDEX(WAC_Item_Cost,MATCH(1,(C$1=WAC_District)*('Blend Sheet'!$AE$4=WAC_IIN),0))*'Blend Sheet'!$AE63,0) + IFERROR(INDEX(WAC_Item_Cost,MATCH(1,(C$1=WAC_District)*('Blend Sheet'!$AF$4=WAC_IIN),0))*'Blend Sheet'!$AF63,0) + IFERROR(INDEX(WAC_Item_Cost,MATCH(1,(C$1=WAC_District)*('Blend Sheet'!$AG$4=WAC_IIN),0))*'Blend Sheet'!$AG63,0) + IFERROR(INDEX(WAC_Item_Cost,MATCH(1,(C$1=WAC_District)*('Blend Sheet'!$AH$4=WAC_IIN),0))*'Blend Sheet'!$AH63,0) + IFERROR(INDEX(WAC_Item_Cost,MATCH(1,(C$1=WAC_District)*('Blend Sheet'!$AI$4=WAC_IIN),0))*'Blend Sheet'!$AI63,0) + IFERROR(INDEX(WAC_Item_Cost,MATCH(1,(C$1=WAC_District)*('Blend Sheet'!$AJ$4=WAC_IIN),0))*'Blend Sheet'!$AJ63,0) + IFERROR(INDEX(WAC_Item_Cost,MATCH(1,(C$1=WAC_District)*('Blend Sheet'!$AK$4=WAC_IIN),0))*'Blend Sheet'!$AK63,0) + IFERROR(INDEX(WAC_Item_Cost,MATCH(1,(C$1=WAC_District)*('Blend Sheet'!$AL$4=WAC_IIN),0))*'Blend Sheet'!$AL63,0) + IFERROR(INDEX(WAC_Item_Cost,MATCH(1,(C$1=WAC_District)*('Blend Sheet'!$AM$4=WAC_IIN),0))*'Blend Sheet'!$AM63,0) + IFERROR(INDEX(WAC_Item_Cost,MATCH(1,(C$1=WAC_District)*('Blend Sheet'!$AN$4=WAC_IIN),0))*'Blend Sheet'!$AN63,0) + IFERROR(INDEX(WAC_Item_Cost,MATCH(1,(C$1=WAC_District)*('Blend Sheet'!$AO$4=WAC_IIN),0))*'Blend Sheet'!$AO63,0) + IFERROR(INDEX(WAC_Item_Cost,MATCH(1,(C$1=WAC_District)*('Blend Sheet'!$AP$4=WAC_IIN),0))*'Blend Sheet'!$AP63/1000,0)</f>
        <v>190.08499856400002</v>
      </c>
      <c r="D60" s="245">
        <f t="array" ref="D60">IFERROR(INDEX(WAC_Item_Cost,MATCH(1,(D$1=WAC_District)*('Blend Sheet'!$C$4=WAC_IIN),0))*'Blend Sheet'!$C63/1000,0) + IFERROR(INDEX(WAC_Item_Cost,MATCH(1,(D$1=WAC_District)*('Blend Sheet'!$D$4=WAC_IIN),0))*'Blend Sheet'!$D63/1000,0) + IFERROR(INDEX(WAC_Item_Cost,MATCH(1,(D$1=WAC_District)*('Blend Sheet'!$E$4=WAC_IIN),0))*'Blend Sheet'!$E63/1000,0) + IFERROR(INDEX(WAC_Item_Cost,MATCH(1,(D$1=WAC_District)*('Blend Sheet'!$F$4=WAC_IIN),0))*'Blend Sheet'!$F63/1000,0)  + IFERROR(INDEX(WAC_Item_Cost,MATCH(1,(D$1=WAC_District)*('Blend Sheet'!$G$4=WAC_IIN),0))*'Blend Sheet'!$G63,0) + IFERROR(INDEX(WAC_Item_Cost,MATCH(1,(D$1=WAC_District)*('Blend Sheet'!$H$4=WAC_IIN),0))*'Blend Sheet'!$H63,0)  + IFERROR(INDEX(WAC_Item_Cost,MATCH(1,(D$1=WAC_District)*('Blend Sheet'!$I$4=WAC_IIN),0))*'Blend Sheet'!$I63,0) + IFERROR(INDEX(WAC_Item_Cost,MATCH(1,(D$1=WAC_District)*('Blend Sheet'!$J$4=WAC_IIN),0))*'Blend Sheet'!$J63,0) + IFERROR(INDEX(WAC_Item_Cost,MATCH(1,(D$1=WAC_District)*('Blend Sheet'!$K$4=WAC_IIN),0))*'Blend Sheet'!$K63,0) + IFERROR(INDEX(WAC_Item_Cost,MATCH(1,(D$1=WAC_District)*('Blend Sheet'!$L$4=WAC_IIN),0))*'Blend Sheet'!$L63,0) + IFERROR(INDEX(WAC_Item_Cost,MATCH(1,(D$1=WAC_District)*('Blend Sheet'!$M$4=WAC_IIN),0))*'Blend Sheet'!$M63,0) + IFERROR(INDEX(WAC_Item_Cost,MATCH(1,(D$1=WAC_District)*('Blend Sheet'!$N$4=WAC_IIN),0))*'Blend Sheet'!$N63,0) + IFERROR(INDEX(WAC_Item_Cost,MATCH(1,(D$1=WAC_District)*('Blend Sheet'!$O$4=WAC_IIN),0))*'Blend Sheet'!$O63,0) + IFERROR(INDEX(WAC_Item_Cost,MATCH(1,(D$1=WAC_District)*('Blend Sheet'!$P$4=WAC_IIN),0))*'Blend Sheet'!$P63,0) + IFERROR(INDEX(WAC_Item_Cost,MATCH(1,(D$1=WAC_District)*('Blend Sheet'!$Q$4=WAC_IIN),0))*'Blend Sheet'!$Q63,0) + IFERROR(INDEX(WAC_Item_Cost,MATCH(1,(D$1=WAC_District)*('Blend Sheet'!$R$4=WAC_IIN),0))*'Blend Sheet'!$R63,0) + IFERROR(INDEX(WAC_Item_Cost,MATCH(1,(D$1=WAC_District)*('Blend Sheet'!$S$4=WAC_IIN),0))*'Blend Sheet'!$S63,0) + IFERROR(INDEX(WAC_Item_Cost,MATCH(1,(D$1=WAC_District)*('Blend Sheet'!$T$4=WAC_IIN),0))*'Blend Sheet'!$T63,0) + IFERROR(INDEX(WAC_Item_Cost,MATCH(1,(D$1=WAC_District)*('Blend Sheet'!$U$4=WAC_IIN),0))*'Blend Sheet'!$U63,0) + IFERROR(INDEX(WAC_Item_Cost,MATCH(1,(D$1=WAC_District)*('Blend Sheet'!$V$4=WAC_IIN),0))*'Blend Sheet'!$V63,0) + IFERROR(INDEX(WAC_Item_Cost,MATCH(1,(D$1=WAC_District)*('Blend Sheet'!$W$4=WAC_IIN),0))*'Blend Sheet'!$W63,0) + IFERROR(INDEX(WAC_Item_Cost,MATCH(1,(D$1=WAC_District)*('Blend Sheet'!$X$4=WAC_IIN),0))*'Blend Sheet'!$X63,0) + IFERROR(INDEX(WAC_Item_Cost,MATCH(1,(D$1=WAC_District)*('Blend Sheet'!$Y$4=WAC_IIN),0))*'Blend Sheet'!$Y63,0) + IFERROR(INDEX(WAC_Item_Cost,MATCH(1,(D$1=WAC_District)*('Blend Sheet'!$Z$4=WAC_IIN),0))*'Blend Sheet'!$Z63,0) + IFERROR(INDEX(WAC_Item_Cost,MATCH(1,(D$1=WAC_District)*('Blend Sheet'!$AA$4=WAC_IIN),0))*'Blend Sheet'!$AA63,0) + IFERROR(INDEX(WAC_Item_Cost,MATCH(1,(D$1=WAC_District)*('Blend Sheet'!$AB$4=WAC_IIN),0))*'Blend Sheet'!$AB63,0) + IFERROR(INDEX(WAC_Item_Cost,MATCH(1,(D$1=WAC_District)*('Blend Sheet'!$AC$4=WAC_IIN),0))*'Blend Sheet'!$AC63,0) + IFERROR(INDEX(WAC_Item_Cost,MATCH(1,(D$1=WAC_District)*('Blend Sheet'!$AD$4=WAC_IIN),0))*'Blend Sheet'!$AD63,0) + IFERROR(INDEX(WAC_Item_Cost,MATCH(1,(D$1=WAC_District)*('Blend Sheet'!$AE$4=WAC_IIN),0))*'Blend Sheet'!$AE63,0) + IFERROR(INDEX(WAC_Item_Cost,MATCH(1,(D$1=WAC_District)*('Blend Sheet'!$AF$4=WAC_IIN),0))*'Blend Sheet'!$AF63,0) + IFERROR(INDEX(WAC_Item_Cost,MATCH(1,(D$1=WAC_District)*('Blend Sheet'!$AG$4=WAC_IIN),0))*'Blend Sheet'!$AG63,0) + IFERROR(INDEX(WAC_Item_Cost,MATCH(1,(D$1=WAC_District)*('Blend Sheet'!$AH$4=WAC_IIN),0))*'Blend Sheet'!$AH63,0) + IFERROR(INDEX(WAC_Item_Cost,MATCH(1,(D$1=WAC_District)*('Blend Sheet'!$AI$4=WAC_IIN),0))*'Blend Sheet'!$AI63,0) + IFERROR(INDEX(WAC_Item_Cost,MATCH(1,(D$1=WAC_District)*('Blend Sheet'!$AJ$4=WAC_IIN),0))*'Blend Sheet'!$AJ63,0) + IFERROR(INDEX(WAC_Item_Cost,MATCH(1,(D$1=WAC_District)*('Blend Sheet'!$AK$4=WAC_IIN),0))*'Blend Sheet'!$AK63,0) + IFERROR(INDEX(WAC_Item_Cost,MATCH(1,(D$1=WAC_District)*('Blend Sheet'!$AL$4=WAC_IIN),0))*'Blend Sheet'!$AL63,0) + IFERROR(INDEX(WAC_Item_Cost,MATCH(1,(D$1=WAC_District)*('Blend Sheet'!$AM$4=WAC_IIN),0))*'Blend Sheet'!$AM63,0) + IFERROR(INDEX(WAC_Item_Cost,MATCH(1,(D$1=WAC_District)*('Blend Sheet'!$AN$4=WAC_IIN),0))*'Blend Sheet'!$AN63,0) + IFERROR(INDEX(WAC_Item_Cost,MATCH(1,(D$1=WAC_District)*('Blend Sheet'!$AO$4=WAC_IIN),0))*'Blend Sheet'!$AO63,0) + IFERROR(INDEX(WAC_Item_Cost,MATCH(1,(D$1=WAC_District)*('Blend Sheet'!$AP$4=WAC_IIN),0))*'Blend Sheet'!$AP63/1000,0)</f>
        <v>128.41513567000001</v>
      </c>
      <c r="E60" s="245">
        <f t="array" ref="E60">IFERROR(INDEX(WAC_Item_Cost,MATCH(1,(E$1=WAC_District)*('Blend Sheet'!$C$4=WAC_IIN),0))*'Blend Sheet'!$C63/1000,0) + IFERROR(INDEX(WAC_Item_Cost,MATCH(1,(E$1=WAC_District)*('Blend Sheet'!$D$4=WAC_IIN),0))*'Blend Sheet'!$D63/1000,0) + IFERROR(INDEX(WAC_Item_Cost,MATCH(1,(E$1=WAC_District)*('Blend Sheet'!$E$4=WAC_IIN),0))*'Blend Sheet'!$E63/1000,0) + IFERROR(INDEX(WAC_Item_Cost,MATCH(1,(E$1=WAC_District)*('Blend Sheet'!$F$4=WAC_IIN),0))*'Blend Sheet'!$F63/1000,0)  + IFERROR(INDEX(WAC_Item_Cost,MATCH(1,(E$1=WAC_District)*('Blend Sheet'!$G$4=WAC_IIN),0))*'Blend Sheet'!$G63,0) + IFERROR(INDEX(WAC_Item_Cost,MATCH(1,(E$1=WAC_District)*('Blend Sheet'!$H$4=WAC_IIN),0))*'Blend Sheet'!$H63,0)  + IFERROR(INDEX(WAC_Item_Cost,MATCH(1,(E$1=WAC_District)*('Blend Sheet'!$I$4=WAC_IIN),0))*'Blend Sheet'!$I63,0) + IFERROR(INDEX(WAC_Item_Cost,MATCH(1,(E$1=WAC_District)*('Blend Sheet'!$J$4=WAC_IIN),0))*'Blend Sheet'!$J63,0) + IFERROR(INDEX(WAC_Item_Cost,MATCH(1,(E$1=WAC_District)*('Blend Sheet'!$K$4=WAC_IIN),0))*'Blend Sheet'!$K63,0) + IFERROR(INDEX(WAC_Item_Cost,MATCH(1,(E$1=WAC_District)*('Blend Sheet'!$L$4=WAC_IIN),0))*'Blend Sheet'!$L63,0) + IFERROR(INDEX(WAC_Item_Cost,MATCH(1,(E$1=WAC_District)*('Blend Sheet'!$M$4=WAC_IIN),0))*'Blend Sheet'!$M63,0) + IFERROR(INDEX(WAC_Item_Cost,MATCH(1,(E$1=WAC_District)*('Blend Sheet'!$N$4=WAC_IIN),0))*'Blend Sheet'!$N63,0) + IFERROR(INDEX(WAC_Item_Cost,MATCH(1,(E$1=WAC_District)*('Blend Sheet'!$O$4=WAC_IIN),0))*'Blend Sheet'!$O63,0) + IFERROR(INDEX(WAC_Item_Cost,MATCH(1,(E$1=WAC_District)*('Blend Sheet'!$P$4=WAC_IIN),0))*'Blend Sheet'!$P63,0) + IFERROR(INDEX(WAC_Item_Cost,MATCH(1,(E$1=WAC_District)*('Blend Sheet'!$Q$4=WAC_IIN),0))*'Blend Sheet'!$Q63,0) + IFERROR(INDEX(WAC_Item_Cost,MATCH(1,(E$1=WAC_District)*('Blend Sheet'!$R$4=WAC_IIN),0))*'Blend Sheet'!$R63,0) + IFERROR(INDEX(WAC_Item_Cost,MATCH(1,(E$1=WAC_District)*('Blend Sheet'!$S$4=WAC_IIN),0))*'Blend Sheet'!$S63,0) + IFERROR(INDEX(WAC_Item_Cost,MATCH(1,(E$1=WAC_District)*('Blend Sheet'!$T$4=WAC_IIN),0))*'Blend Sheet'!$T63,0) + IFERROR(INDEX(WAC_Item_Cost,MATCH(1,(E$1=WAC_District)*('Blend Sheet'!$U$4=WAC_IIN),0))*'Blend Sheet'!$U63,0) + IFERROR(INDEX(WAC_Item_Cost,MATCH(1,(E$1=WAC_District)*('Blend Sheet'!$V$4=WAC_IIN),0))*'Blend Sheet'!$V63,0) + IFERROR(INDEX(WAC_Item_Cost,MATCH(1,(E$1=WAC_District)*('Blend Sheet'!$W$4=WAC_IIN),0))*'Blend Sheet'!$W63,0) + IFERROR(INDEX(WAC_Item_Cost,MATCH(1,(E$1=WAC_District)*('Blend Sheet'!$X$4=WAC_IIN),0))*'Blend Sheet'!$X63,0) + IFERROR(INDEX(WAC_Item_Cost,MATCH(1,(E$1=WAC_District)*('Blend Sheet'!$Y$4=WAC_IIN),0))*'Blend Sheet'!$Y63,0) + IFERROR(INDEX(WAC_Item_Cost,MATCH(1,(E$1=WAC_District)*('Blend Sheet'!$Z$4=WAC_IIN),0))*'Blend Sheet'!$Z63,0) + IFERROR(INDEX(WAC_Item_Cost,MATCH(1,(E$1=WAC_District)*('Blend Sheet'!$AA$4=WAC_IIN),0))*'Blend Sheet'!$AA63,0) + IFERROR(INDEX(WAC_Item_Cost,MATCH(1,(E$1=WAC_District)*('Blend Sheet'!$AB$4=WAC_IIN),0))*'Blend Sheet'!$AB63,0) + IFERROR(INDEX(WAC_Item_Cost,MATCH(1,(E$1=WAC_District)*('Blend Sheet'!$AC$4=WAC_IIN),0))*'Blend Sheet'!$AC63,0) + IFERROR(INDEX(WAC_Item_Cost,MATCH(1,(E$1=WAC_District)*('Blend Sheet'!$AD$4=WAC_IIN),0))*'Blend Sheet'!$AD63,0) + IFERROR(INDEX(WAC_Item_Cost,MATCH(1,(E$1=WAC_District)*('Blend Sheet'!$AE$4=WAC_IIN),0))*'Blend Sheet'!$AE63,0) + IFERROR(INDEX(WAC_Item_Cost,MATCH(1,(E$1=WAC_District)*('Blend Sheet'!$AF$4=WAC_IIN),0))*'Blend Sheet'!$AF63,0) + IFERROR(INDEX(WAC_Item_Cost,MATCH(1,(E$1=WAC_District)*('Blend Sheet'!$AG$4=WAC_IIN),0))*'Blend Sheet'!$AG63,0) + IFERROR(INDEX(WAC_Item_Cost,MATCH(1,(E$1=WAC_District)*('Blend Sheet'!$AH$4=WAC_IIN),0))*'Blend Sheet'!$AH63,0) + IFERROR(INDEX(WAC_Item_Cost,MATCH(1,(E$1=WAC_District)*('Blend Sheet'!$AI$4=WAC_IIN),0))*'Blend Sheet'!$AI63,0) + IFERROR(INDEX(WAC_Item_Cost,MATCH(1,(E$1=WAC_District)*('Blend Sheet'!$AJ$4=WAC_IIN),0))*'Blend Sheet'!$AJ63,0) + IFERROR(INDEX(WAC_Item_Cost,MATCH(1,(E$1=WAC_District)*('Blend Sheet'!$AK$4=WAC_IIN),0))*'Blend Sheet'!$AK63,0) + IFERROR(INDEX(WAC_Item_Cost,MATCH(1,(E$1=WAC_District)*('Blend Sheet'!$AL$4=WAC_IIN),0))*'Blend Sheet'!$AL63,0) + IFERROR(INDEX(WAC_Item_Cost,MATCH(1,(E$1=WAC_District)*('Blend Sheet'!$AM$4=WAC_IIN),0))*'Blend Sheet'!$AM63,0) + IFERROR(INDEX(WAC_Item_Cost,MATCH(1,(E$1=WAC_District)*('Blend Sheet'!$AN$4=WAC_IIN),0))*'Blend Sheet'!$AN63,0) + IFERROR(INDEX(WAC_Item_Cost,MATCH(1,(E$1=WAC_District)*('Blend Sheet'!$AO$4=WAC_IIN),0))*'Blend Sheet'!$AO63,0) + IFERROR(INDEX(WAC_Item_Cost,MATCH(1,(E$1=WAC_District)*('Blend Sheet'!$AP$4=WAC_IIN),0))*'Blend Sheet'!$AP63/1000,0)</f>
        <v>227.62623320200001</v>
      </c>
      <c r="F60" s="245">
        <f t="array" ref="F60">IFERROR(INDEX(WAC_Item_Cost,MATCH(1,(F$1=WAC_District)*('Blend Sheet'!$C$4=WAC_IIN),0))*'Blend Sheet'!$C63/1000,0) + IFERROR(INDEX(WAC_Item_Cost,MATCH(1,(F$1=WAC_District)*('Blend Sheet'!$D$4=WAC_IIN),0))*'Blend Sheet'!$D63/1000,0) + IFERROR(INDEX(WAC_Item_Cost,MATCH(1,(F$1=WAC_District)*('Blend Sheet'!$E$4=WAC_IIN),0))*'Blend Sheet'!$E63/1000,0) + IFERROR(INDEX(WAC_Item_Cost,MATCH(1,(F$1=WAC_District)*('Blend Sheet'!$F$4=WAC_IIN),0))*'Blend Sheet'!$F63/1000,0)  + IFERROR(INDEX(WAC_Item_Cost,MATCH(1,(F$1=WAC_District)*('Blend Sheet'!$G$4=WAC_IIN),0))*'Blend Sheet'!$G63,0) + IFERROR(INDEX(WAC_Item_Cost,MATCH(1,(F$1=WAC_District)*('Blend Sheet'!$H$4=WAC_IIN),0))*'Blend Sheet'!$H63,0)  + IFERROR(INDEX(WAC_Item_Cost,MATCH(1,(F$1=WAC_District)*('Blend Sheet'!$I$4=WAC_IIN),0))*'Blend Sheet'!$I63,0) + IFERROR(INDEX(WAC_Item_Cost,MATCH(1,(F$1=WAC_District)*('Blend Sheet'!$J$4=WAC_IIN),0))*'Blend Sheet'!$J63,0) + IFERROR(INDEX(WAC_Item_Cost,MATCH(1,(F$1=WAC_District)*('Blend Sheet'!$K$4=WAC_IIN),0))*'Blend Sheet'!$K63,0) + IFERROR(INDEX(WAC_Item_Cost,MATCH(1,(F$1=WAC_District)*('Blend Sheet'!$L$4=WAC_IIN),0))*'Blend Sheet'!$L63,0) + IFERROR(INDEX(WAC_Item_Cost,MATCH(1,(F$1=WAC_District)*('Blend Sheet'!$M$4=WAC_IIN),0))*'Blend Sheet'!$M63,0) + IFERROR(INDEX(WAC_Item_Cost,MATCH(1,(F$1=WAC_District)*('Blend Sheet'!$N$4=WAC_IIN),0))*'Blend Sheet'!$N63,0) + IFERROR(INDEX(WAC_Item_Cost,MATCH(1,(F$1=WAC_District)*('Blend Sheet'!$O$4=WAC_IIN),0))*'Blend Sheet'!$O63,0) + IFERROR(INDEX(WAC_Item_Cost,MATCH(1,(F$1=WAC_District)*('Blend Sheet'!$P$4=WAC_IIN),0))*'Blend Sheet'!$P63,0) + IFERROR(INDEX(WAC_Item_Cost,MATCH(1,(F$1=WAC_District)*('Blend Sheet'!$Q$4=WAC_IIN),0))*'Blend Sheet'!$Q63,0) + IFERROR(INDEX(WAC_Item_Cost,MATCH(1,(F$1=WAC_District)*('Blend Sheet'!$R$4=WAC_IIN),0))*'Blend Sheet'!$R63,0) + IFERROR(INDEX(WAC_Item_Cost,MATCH(1,(F$1=WAC_District)*('Blend Sheet'!$S$4=WAC_IIN),0))*'Blend Sheet'!$S63,0) + IFERROR(INDEX(WAC_Item_Cost,MATCH(1,(F$1=WAC_District)*('Blend Sheet'!$T$4=WAC_IIN),0))*'Blend Sheet'!$T63,0) + IFERROR(INDEX(WAC_Item_Cost,MATCH(1,(F$1=WAC_District)*('Blend Sheet'!$U$4=WAC_IIN),0))*'Blend Sheet'!$U63,0) + IFERROR(INDEX(WAC_Item_Cost,MATCH(1,(F$1=WAC_District)*('Blend Sheet'!$V$4=WAC_IIN),0))*'Blend Sheet'!$V63,0) + IFERROR(INDEX(WAC_Item_Cost,MATCH(1,(F$1=WAC_District)*('Blend Sheet'!$W$4=WAC_IIN),0))*'Blend Sheet'!$W63,0) + IFERROR(INDEX(WAC_Item_Cost,MATCH(1,(F$1=WAC_District)*('Blend Sheet'!$X$4=WAC_IIN),0))*'Blend Sheet'!$X63,0) + IFERROR(INDEX(WAC_Item_Cost,MATCH(1,(F$1=WAC_District)*('Blend Sheet'!$Y$4=WAC_IIN),0))*'Blend Sheet'!$Y63,0) + IFERROR(INDEX(WAC_Item_Cost,MATCH(1,(F$1=WAC_District)*('Blend Sheet'!$Z$4=WAC_IIN),0))*'Blend Sheet'!$Z63,0) + IFERROR(INDEX(WAC_Item_Cost,MATCH(1,(F$1=WAC_District)*('Blend Sheet'!$AA$4=WAC_IIN),0))*'Blend Sheet'!$AA63,0) + IFERROR(INDEX(WAC_Item_Cost,MATCH(1,(F$1=WAC_District)*('Blend Sheet'!$AB$4=WAC_IIN),0))*'Blend Sheet'!$AB63,0) + IFERROR(INDEX(WAC_Item_Cost,MATCH(1,(F$1=WAC_District)*('Blend Sheet'!$AC$4=WAC_IIN),0))*'Blend Sheet'!$AC63,0) + IFERROR(INDEX(WAC_Item_Cost,MATCH(1,(F$1=WAC_District)*('Blend Sheet'!$AD$4=WAC_IIN),0))*'Blend Sheet'!$AD63,0) + IFERROR(INDEX(WAC_Item_Cost,MATCH(1,(F$1=WAC_District)*('Blend Sheet'!$AE$4=WAC_IIN),0))*'Blend Sheet'!$AE63,0) + IFERROR(INDEX(WAC_Item_Cost,MATCH(1,(F$1=WAC_District)*('Blend Sheet'!$AF$4=WAC_IIN),0))*'Blend Sheet'!$AF63,0) + IFERROR(INDEX(WAC_Item_Cost,MATCH(1,(F$1=WAC_District)*('Blend Sheet'!$AG$4=WAC_IIN),0))*'Blend Sheet'!$AG63,0) + IFERROR(INDEX(WAC_Item_Cost,MATCH(1,(F$1=WAC_District)*('Blend Sheet'!$AH$4=WAC_IIN),0))*'Blend Sheet'!$AH63,0) + IFERROR(INDEX(WAC_Item_Cost,MATCH(1,(F$1=WAC_District)*('Blend Sheet'!$AI$4=WAC_IIN),0))*'Blend Sheet'!$AI63,0) + IFERROR(INDEX(WAC_Item_Cost,MATCH(1,(F$1=WAC_District)*('Blend Sheet'!$AJ$4=WAC_IIN),0))*'Blend Sheet'!$AJ63,0) + IFERROR(INDEX(WAC_Item_Cost,MATCH(1,(F$1=WAC_District)*('Blend Sheet'!$AK$4=WAC_IIN),0))*'Blend Sheet'!$AK63,0) + IFERROR(INDEX(WAC_Item_Cost,MATCH(1,(F$1=WAC_District)*('Blend Sheet'!$AL$4=WAC_IIN),0))*'Blend Sheet'!$AL63,0) + IFERROR(INDEX(WAC_Item_Cost,MATCH(1,(F$1=WAC_District)*('Blend Sheet'!$AM$4=WAC_IIN),0))*'Blend Sheet'!$AM63,0) + IFERROR(INDEX(WAC_Item_Cost,MATCH(1,(F$1=WAC_District)*('Blend Sheet'!$AN$4=WAC_IIN),0))*'Blend Sheet'!$AN63,0) + IFERROR(INDEX(WAC_Item_Cost,MATCH(1,(F$1=WAC_District)*('Blend Sheet'!$AO$4=WAC_IIN),0))*'Blend Sheet'!$AO63,0) + IFERROR(INDEX(WAC_Item_Cost,MATCH(1,(F$1=WAC_District)*('Blend Sheet'!$AP$4=WAC_IIN),0))*'Blend Sheet'!$AP63/1000,0)</f>
        <v>207.58549829399999</v>
      </c>
      <c r="G60" s="245">
        <f t="array" ref="G60">IFERROR(INDEX(WAC_Item_Cost,MATCH(1,(G$1=WAC_District)*('Blend Sheet'!$C$4=WAC_IIN),0))*'Blend Sheet'!$C63/1000,0) + IFERROR(INDEX(WAC_Item_Cost,MATCH(1,(G$1=WAC_District)*('Blend Sheet'!$D$4=WAC_IIN),0))*'Blend Sheet'!$D63/1000,0) + IFERROR(INDEX(WAC_Item_Cost,MATCH(1,(G$1=WAC_District)*('Blend Sheet'!$E$4=WAC_IIN),0))*'Blend Sheet'!$E63/1000,0) + IFERROR(INDEX(WAC_Item_Cost,MATCH(1,(G$1=WAC_District)*('Blend Sheet'!$F$4=WAC_IIN),0))*'Blend Sheet'!$F63/1000,0)  + IFERROR(INDEX(WAC_Item_Cost,MATCH(1,(G$1=WAC_District)*('Blend Sheet'!$G$4=WAC_IIN),0))*'Blend Sheet'!$G63,0) + IFERROR(INDEX(WAC_Item_Cost,MATCH(1,(G$1=WAC_District)*('Blend Sheet'!$H$4=WAC_IIN),0))*'Blend Sheet'!$H63,0)  + IFERROR(INDEX(WAC_Item_Cost,MATCH(1,(G$1=WAC_District)*('Blend Sheet'!$I$4=WAC_IIN),0))*'Blend Sheet'!$I63,0) + IFERROR(INDEX(WAC_Item_Cost,MATCH(1,(G$1=WAC_District)*('Blend Sheet'!$J$4=WAC_IIN),0))*'Blend Sheet'!$J63,0) + IFERROR(INDEX(WAC_Item_Cost,MATCH(1,(G$1=WAC_District)*('Blend Sheet'!$K$4=WAC_IIN),0))*'Blend Sheet'!$K63,0) + IFERROR(INDEX(WAC_Item_Cost,MATCH(1,(G$1=WAC_District)*('Blend Sheet'!$L$4=WAC_IIN),0))*'Blend Sheet'!$L63,0) + IFERROR(INDEX(WAC_Item_Cost,MATCH(1,(G$1=WAC_District)*('Blend Sheet'!$M$4=WAC_IIN),0))*'Blend Sheet'!$M63,0) + IFERROR(INDEX(WAC_Item_Cost,MATCH(1,(G$1=WAC_District)*('Blend Sheet'!$N$4=WAC_IIN),0))*'Blend Sheet'!$N63,0) + IFERROR(INDEX(WAC_Item_Cost,MATCH(1,(G$1=WAC_District)*('Blend Sheet'!$O$4=WAC_IIN),0))*'Blend Sheet'!$O63,0) + IFERROR(INDEX(WAC_Item_Cost,MATCH(1,(G$1=WAC_District)*('Blend Sheet'!$P$4=WAC_IIN),0))*'Blend Sheet'!$P63,0) + IFERROR(INDEX(WAC_Item_Cost,MATCH(1,(G$1=WAC_District)*('Blend Sheet'!$Q$4=WAC_IIN),0))*'Blend Sheet'!$Q63,0) + IFERROR(INDEX(WAC_Item_Cost,MATCH(1,(G$1=WAC_District)*('Blend Sheet'!$R$4=WAC_IIN),0))*'Blend Sheet'!$R63,0) + IFERROR(INDEX(WAC_Item_Cost,MATCH(1,(G$1=WAC_District)*('Blend Sheet'!$S$4=WAC_IIN),0))*'Blend Sheet'!$S63,0) + IFERROR(INDEX(WAC_Item_Cost,MATCH(1,(G$1=WAC_District)*('Blend Sheet'!$T$4=WAC_IIN),0))*'Blend Sheet'!$T63,0) + IFERROR(INDEX(WAC_Item_Cost,MATCH(1,(G$1=WAC_District)*('Blend Sheet'!$U$4=WAC_IIN),0))*'Blend Sheet'!$U63,0) + IFERROR(INDEX(WAC_Item_Cost,MATCH(1,(G$1=WAC_District)*('Blend Sheet'!$V$4=WAC_IIN),0))*'Blend Sheet'!$V63,0) + IFERROR(INDEX(WAC_Item_Cost,MATCH(1,(G$1=WAC_District)*('Blend Sheet'!$W$4=WAC_IIN),0))*'Blend Sheet'!$W63,0) + IFERROR(INDEX(WAC_Item_Cost,MATCH(1,(G$1=WAC_District)*('Blend Sheet'!$X$4=WAC_IIN),0))*'Blend Sheet'!$X63,0) + IFERROR(INDEX(WAC_Item_Cost,MATCH(1,(G$1=WAC_District)*('Blend Sheet'!$Y$4=WAC_IIN),0))*'Blend Sheet'!$Y63,0) + IFERROR(INDEX(WAC_Item_Cost,MATCH(1,(G$1=WAC_District)*('Blend Sheet'!$Z$4=WAC_IIN),0))*'Blend Sheet'!$Z63,0) + IFERROR(INDEX(WAC_Item_Cost,MATCH(1,(G$1=WAC_District)*('Blend Sheet'!$AA$4=WAC_IIN),0))*'Blend Sheet'!$AA63,0) + IFERROR(INDEX(WAC_Item_Cost,MATCH(1,(G$1=WAC_District)*('Blend Sheet'!$AB$4=WAC_IIN),0))*'Blend Sheet'!$AB63,0) + IFERROR(INDEX(WAC_Item_Cost,MATCH(1,(G$1=WAC_District)*('Blend Sheet'!$AC$4=WAC_IIN),0))*'Blend Sheet'!$AC63,0) + IFERROR(INDEX(WAC_Item_Cost,MATCH(1,(G$1=WAC_District)*('Blend Sheet'!$AD$4=WAC_IIN),0))*'Blend Sheet'!$AD63,0) + IFERROR(INDEX(WAC_Item_Cost,MATCH(1,(G$1=WAC_District)*('Blend Sheet'!$AE$4=WAC_IIN),0))*'Blend Sheet'!$AE63,0) + IFERROR(INDEX(WAC_Item_Cost,MATCH(1,(G$1=WAC_District)*('Blend Sheet'!$AF$4=WAC_IIN),0))*'Blend Sheet'!$AF63,0) + IFERROR(INDEX(WAC_Item_Cost,MATCH(1,(G$1=WAC_District)*('Blend Sheet'!$AG$4=WAC_IIN),0))*'Blend Sheet'!$AG63,0) + IFERROR(INDEX(WAC_Item_Cost,MATCH(1,(G$1=WAC_District)*('Blend Sheet'!$AH$4=WAC_IIN),0))*'Blend Sheet'!$AH63,0) + IFERROR(INDEX(WAC_Item_Cost,MATCH(1,(G$1=WAC_District)*('Blend Sheet'!$AI$4=WAC_IIN),0))*'Blend Sheet'!$AI63,0) + IFERROR(INDEX(WAC_Item_Cost,MATCH(1,(G$1=WAC_District)*('Blend Sheet'!$AJ$4=WAC_IIN),0))*'Blend Sheet'!$AJ63,0) + IFERROR(INDEX(WAC_Item_Cost,MATCH(1,(G$1=WAC_District)*('Blend Sheet'!$AK$4=WAC_IIN),0))*'Blend Sheet'!$AK63,0) + IFERROR(INDEX(WAC_Item_Cost,MATCH(1,(G$1=WAC_District)*('Blend Sheet'!$AL$4=WAC_IIN),0))*'Blend Sheet'!$AL63,0) + IFERROR(INDEX(WAC_Item_Cost,MATCH(1,(G$1=WAC_District)*('Blend Sheet'!$AM$4=WAC_IIN),0))*'Blend Sheet'!$AM63,0) + IFERROR(INDEX(WAC_Item_Cost,MATCH(1,(G$1=WAC_District)*('Blend Sheet'!$AN$4=WAC_IIN),0))*'Blend Sheet'!$AN63,0) + IFERROR(INDEX(WAC_Item_Cost,MATCH(1,(G$1=WAC_District)*('Blend Sheet'!$AO$4=WAC_IIN),0))*'Blend Sheet'!$AO63,0) + IFERROR(INDEX(WAC_Item_Cost,MATCH(1,(G$1=WAC_District)*('Blend Sheet'!$AP$4=WAC_IIN),0))*'Blend Sheet'!$AP63/1000,0)</f>
        <v>186.69207874199998</v>
      </c>
      <c r="H60" s="245">
        <f t="array" ref="H60">IFERROR(INDEX(WAC_Item_Cost,MATCH(1,(H$1=WAC_District)*('Blend Sheet'!$C$4=WAC_IIN),0))*'Blend Sheet'!$C63/1000,0) + IFERROR(INDEX(WAC_Item_Cost,MATCH(1,(H$1=WAC_District)*('Blend Sheet'!$D$4=WAC_IIN),0))*'Blend Sheet'!$D63/1000,0) + IFERROR(INDEX(WAC_Item_Cost,MATCH(1,(H$1=WAC_District)*('Blend Sheet'!$E$4=WAC_IIN),0))*'Blend Sheet'!$E63/1000,0) + IFERROR(INDEX(WAC_Item_Cost,MATCH(1,(H$1=WAC_District)*('Blend Sheet'!$F$4=WAC_IIN),0))*'Blend Sheet'!$F63/1000,0)  + IFERROR(INDEX(WAC_Item_Cost,MATCH(1,(H$1=WAC_District)*('Blend Sheet'!$G$4=WAC_IIN),0))*'Blend Sheet'!$G63,0) + IFERROR(INDEX(WAC_Item_Cost,MATCH(1,(H$1=WAC_District)*('Blend Sheet'!$H$4=WAC_IIN),0))*'Blend Sheet'!$H63,0)  + IFERROR(INDEX(WAC_Item_Cost,MATCH(1,(H$1=WAC_District)*('Blend Sheet'!$I$4=WAC_IIN),0))*'Blend Sheet'!$I63,0) + IFERROR(INDEX(WAC_Item_Cost,MATCH(1,(H$1=WAC_District)*('Blend Sheet'!$J$4=WAC_IIN),0))*'Blend Sheet'!$J63,0) + IFERROR(INDEX(WAC_Item_Cost,MATCH(1,(H$1=WAC_District)*('Blend Sheet'!$K$4=WAC_IIN),0))*'Blend Sheet'!$K63,0) + IFERROR(INDEX(WAC_Item_Cost,MATCH(1,(H$1=WAC_District)*('Blend Sheet'!$L$4=WAC_IIN),0))*'Blend Sheet'!$L63,0) + IFERROR(INDEX(WAC_Item_Cost,MATCH(1,(H$1=WAC_District)*('Blend Sheet'!$M$4=WAC_IIN),0))*'Blend Sheet'!$M63,0) + IFERROR(INDEX(WAC_Item_Cost,MATCH(1,(H$1=WAC_District)*('Blend Sheet'!$N$4=WAC_IIN),0))*'Blend Sheet'!$N63,0) + IFERROR(INDEX(WAC_Item_Cost,MATCH(1,(H$1=WAC_District)*('Blend Sheet'!$O$4=WAC_IIN),0))*'Blend Sheet'!$O63,0) + IFERROR(INDEX(WAC_Item_Cost,MATCH(1,(H$1=WAC_District)*('Blend Sheet'!$P$4=WAC_IIN),0))*'Blend Sheet'!$P63,0) + IFERROR(INDEX(WAC_Item_Cost,MATCH(1,(H$1=WAC_District)*('Blend Sheet'!$Q$4=WAC_IIN),0))*'Blend Sheet'!$Q63,0) + IFERROR(INDEX(WAC_Item_Cost,MATCH(1,(H$1=WAC_District)*('Blend Sheet'!$R$4=WAC_IIN),0))*'Blend Sheet'!$R63,0) + IFERROR(INDEX(WAC_Item_Cost,MATCH(1,(H$1=WAC_District)*('Blend Sheet'!$S$4=WAC_IIN),0))*'Blend Sheet'!$S63,0) + IFERROR(INDEX(WAC_Item_Cost,MATCH(1,(H$1=WAC_District)*('Blend Sheet'!$T$4=WAC_IIN),0))*'Blend Sheet'!$T63,0) + IFERROR(INDEX(WAC_Item_Cost,MATCH(1,(H$1=WAC_District)*('Blend Sheet'!$U$4=WAC_IIN),0))*'Blend Sheet'!$U63,0) + IFERROR(INDEX(WAC_Item_Cost,MATCH(1,(H$1=WAC_District)*('Blend Sheet'!$V$4=WAC_IIN),0))*'Blend Sheet'!$V63,0) + IFERROR(INDEX(WAC_Item_Cost,MATCH(1,(H$1=WAC_District)*('Blend Sheet'!$W$4=WAC_IIN),0))*'Blend Sheet'!$W63,0) + IFERROR(INDEX(WAC_Item_Cost,MATCH(1,(H$1=WAC_District)*('Blend Sheet'!$X$4=WAC_IIN),0))*'Blend Sheet'!$X63,0) + IFERROR(INDEX(WAC_Item_Cost,MATCH(1,(H$1=WAC_District)*('Blend Sheet'!$Y$4=WAC_IIN),0))*'Blend Sheet'!$Y63,0) + IFERROR(INDEX(WAC_Item_Cost,MATCH(1,(H$1=WAC_District)*('Blend Sheet'!$Z$4=WAC_IIN),0))*'Blend Sheet'!$Z63,0) + IFERROR(INDEX(WAC_Item_Cost,MATCH(1,(H$1=WAC_District)*('Blend Sheet'!$AA$4=WAC_IIN),0))*'Blend Sheet'!$AA63,0) + IFERROR(INDEX(WAC_Item_Cost,MATCH(1,(H$1=WAC_District)*('Blend Sheet'!$AB$4=WAC_IIN),0))*'Blend Sheet'!$AB63,0) + IFERROR(INDEX(WAC_Item_Cost,MATCH(1,(H$1=WAC_District)*('Blend Sheet'!$AC$4=WAC_IIN),0))*'Blend Sheet'!$AC63,0) + IFERROR(INDEX(WAC_Item_Cost,MATCH(1,(H$1=WAC_District)*('Blend Sheet'!$AD$4=WAC_IIN),0))*'Blend Sheet'!$AD63,0) + IFERROR(INDEX(WAC_Item_Cost,MATCH(1,(H$1=WAC_District)*('Blend Sheet'!$AE$4=WAC_IIN),0))*'Blend Sheet'!$AE63,0) + IFERROR(INDEX(WAC_Item_Cost,MATCH(1,(H$1=WAC_District)*('Blend Sheet'!$AF$4=WAC_IIN),0))*'Blend Sheet'!$AF63,0) + IFERROR(INDEX(WAC_Item_Cost,MATCH(1,(H$1=WAC_District)*('Blend Sheet'!$AG$4=WAC_IIN),0))*'Blend Sheet'!$AG63,0) + IFERROR(INDEX(WAC_Item_Cost,MATCH(1,(H$1=WAC_District)*('Blend Sheet'!$AH$4=WAC_IIN),0))*'Blend Sheet'!$AH63,0) + IFERROR(INDEX(WAC_Item_Cost,MATCH(1,(H$1=WAC_District)*('Blend Sheet'!$AI$4=WAC_IIN),0))*'Blend Sheet'!$AI63,0) + IFERROR(INDEX(WAC_Item_Cost,MATCH(1,(H$1=WAC_District)*('Blend Sheet'!$AJ$4=WAC_IIN),0))*'Blend Sheet'!$AJ63,0) + IFERROR(INDEX(WAC_Item_Cost,MATCH(1,(H$1=WAC_District)*('Blend Sheet'!$AK$4=WAC_IIN),0))*'Blend Sheet'!$AK63,0) + IFERROR(INDEX(WAC_Item_Cost,MATCH(1,(H$1=WAC_District)*('Blend Sheet'!$AL$4=WAC_IIN),0))*'Blend Sheet'!$AL63,0) + IFERROR(INDEX(WAC_Item_Cost,MATCH(1,(H$1=WAC_District)*('Blend Sheet'!$AM$4=WAC_IIN),0))*'Blend Sheet'!$AM63,0) + IFERROR(INDEX(WAC_Item_Cost,MATCH(1,(H$1=WAC_District)*('Blend Sheet'!$AN$4=WAC_IIN),0))*'Blend Sheet'!$AN63,0) + IFERROR(INDEX(WAC_Item_Cost,MATCH(1,(H$1=WAC_District)*('Blend Sheet'!$AO$4=WAC_IIN),0))*'Blend Sheet'!$AO63,0) + IFERROR(INDEX(WAC_Item_Cost,MATCH(1,(H$1=WAC_District)*('Blend Sheet'!$AP$4=WAC_IIN),0))*'Blend Sheet'!$AP63/1000,0)</f>
        <v>197.91461585599998</v>
      </c>
      <c r="I60" s="245">
        <f t="array" ref="I60">IFERROR(INDEX(WAC_Item_Cost,MATCH(1,(I$1=WAC_District)*('Blend Sheet'!$C$4=WAC_IIN),0))*'Blend Sheet'!$C63/1000,0) + IFERROR(INDEX(WAC_Item_Cost,MATCH(1,(I$1=WAC_District)*('Blend Sheet'!$D$4=WAC_IIN),0))*'Blend Sheet'!$D63/1000,0) + IFERROR(INDEX(WAC_Item_Cost,MATCH(1,(I$1=WAC_District)*('Blend Sheet'!$E$4=WAC_IIN),0))*'Blend Sheet'!$E63/1000,0) + IFERROR(INDEX(WAC_Item_Cost,MATCH(1,(I$1=WAC_District)*('Blend Sheet'!$F$4=WAC_IIN),0))*'Blend Sheet'!$F63/1000,0)  + IFERROR(INDEX(WAC_Item_Cost,MATCH(1,(I$1=WAC_District)*('Blend Sheet'!$G$4=WAC_IIN),0))*'Blend Sheet'!$G63,0) + IFERROR(INDEX(WAC_Item_Cost,MATCH(1,(I$1=WAC_District)*('Blend Sheet'!$H$4=WAC_IIN),0))*'Blend Sheet'!$H63,0)  + IFERROR(INDEX(WAC_Item_Cost,MATCH(1,(I$1=WAC_District)*('Blend Sheet'!$I$4=WAC_IIN),0))*'Blend Sheet'!$I63,0) + IFERROR(INDEX(WAC_Item_Cost,MATCH(1,(I$1=WAC_District)*('Blend Sheet'!$J$4=WAC_IIN),0))*'Blend Sheet'!$J63,0) + IFERROR(INDEX(WAC_Item_Cost,MATCH(1,(I$1=WAC_District)*('Blend Sheet'!$K$4=WAC_IIN),0))*'Blend Sheet'!$K63,0) + IFERROR(INDEX(WAC_Item_Cost,MATCH(1,(I$1=WAC_District)*('Blend Sheet'!$L$4=WAC_IIN),0))*'Blend Sheet'!$L63,0) + IFERROR(INDEX(WAC_Item_Cost,MATCH(1,(I$1=WAC_District)*('Blend Sheet'!$M$4=WAC_IIN),0))*'Blend Sheet'!$M63,0) + IFERROR(INDEX(WAC_Item_Cost,MATCH(1,(I$1=WAC_District)*('Blend Sheet'!$N$4=WAC_IIN),0))*'Blend Sheet'!$N63,0) + IFERROR(INDEX(WAC_Item_Cost,MATCH(1,(I$1=WAC_District)*('Blend Sheet'!$O$4=WAC_IIN),0))*'Blend Sheet'!$O63,0) + IFERROR(INDEX(WAC_Item_Cost,MATCH(1,(I$1=WAC_District)*('Blend Sheet'!$P$4=WAC_IIN),0))*'Blend Sheet'!$P63,0) + IFERROR(INDEX(WAC_Item_Cost,MATCH(1,(I$1=WAC_District)*('Blend Sheet'!$Q$4=WAC_IIN),0))*'Blend Sheet'!$Q63,0) + IFERROR(INDEX(WAC_Item_Cost,MATCH(1,(I$1=WAC_District)*('Blend Sheet'!$R$4=WAC_IIN),0))*'Blend Sheet'!$R63,0) + IFERROR(INDEX(WAC_Item_Cost,MATCH(1,(I$1=WAC_District)*('Blend Sheet'!$S$4=WAC_IIN),0))*'Blend Sheet'!$S63,0) + IFERROR(INDEX(WAC_Item_Cost,MATCH(1,(I$1=WAC_District)*('Blend Sheet'!$T$4=WAC_IIN),0))*'Blend Sheet'!$T63,0) + IFERROR(INDEX(WAC_Item_Cost,MATCH(1,(I$1=WAC_District)*('Blend Sheet'!$U$4=WAC_IIN),0))*'Blend Sheet'!$U63,0) + IFERROR(INDEX(WAC_Item_Cost,MATCH(1,(I$1=WAC_District)*('Blend Sheet'!$V$4=WAC_IIN),0))*'Blend Sheet'!$V63,0) + IFERROR(INDEX(WAC_Item_Cost,MATCH(1,(I$1=WAC_District)*('Blend Sheet'!$W$4=WAC_IIN),0))*'Blend Sheet'!$W63,0) + IFERROR(INDEX(WAC_Item_Cost,MATCH(1,(I$1=WAC_District)*('Blend Sheet'!$X$4=WAC_IIN),0))*'Blend Sheet'!$X63,0) + IFERROR(INDEX(WAC_Item_Cost,MATCH(1,(I$1=WAC_District)*('Blend Sheet'!$Y$4=WAC_IIN),0))*'Blend Sheet'!$Y63,0) + IFERROR(INDEX(WAC_Item_Cost,MATCH(1,(I$1=WAC_District)*('Blend Sheet'!$Z$4=WAC_IIN),0))*'Blend Sheet'!$Z63,0) + IFERROR(INDEX(WAC_Item_Cost,MATCH(1,(I$1=WAC_District)*('Blend Sheet'!$AA$4=WAC_IIN),0))*'Blend Sheet'!$AA63,0) + IFERROR(INDEX(WAC_Item_Cost,MATCH(1,(I$1=WAC_District)*('Blend Sheet'!$AB$4=WAC_IIN),0))*'Blend Sheet'!$AB63,0) + IFERROR(INDEX(WAC_Item_Cost,MATCH(1,(I$1=WAC_District)*('Blend Sheet'!$AC$4=WAC_IIN),0))*'Blend Sheet'!$AC63,0) + IFERROR(INDEX(WAC_Item_Cost,MATCH(1,(I$1=WAC_District)*('Blend Sheet'!$AD$4=WAC_IIN),0))*'Blend Sheet'!$AD63,0) + IFERROR(INDEX(WAC_Item_Cost,MATCH(1,(I$1=WAC_District)*('Blend Sheet'!$AE$4=WAC_IIN),0))*'Blend Sheet'!$AE63,0) + IFERROR(INDEX(WAC_Item_Cost,MATCH(1,(I$1=WAC_District)*('Blend Sheet'!$AF$4=WAC_IIN),0))*'Blend Sheet'!$AF63,0) + IFERROR(INDEX(WAC_Item_Cost,MATCH(1,(I$1=WAC_District)*('Blend Sheet'!$AG$4=WAC_IIN),0))*'Blend Sheet'!$AG63,0) + IFERROR(INDEX(WAC_Item_Cost,MATCH(1,(I$1=WAC_District)*('Blend Sheet'!$AH$4=WAC_IIN),0))*'Blend Sheet'!$AH63,0) + IFERROR(INDEX(WAC_Item_Cost,MATCH(1,(I$1=WAC_District)*('Blend Sheet'!$AI$4=WAC_IIN),0))*'Blend Sheet'!$AI63,0) + IFERROR(INDEX(WAC_Item_Cost,MATCH(1,(I$1=WAC_District)*('Blend Sheet'!$AJ$4=WAC_IIN),0))*'Blend Sheet'!$AJ63,0) + IFERROR(INDEX(WAC_Item_Cost,MATCH(1,(I$1=WAC_District)*('Blend Sheet'!$AK$4=WAC_IIN),0))*'Blend Sheet'!$AK63,0) + IFERROR(INDEX(WAC_Item_Cost,MATCH(1,(I$1=WAC_District)*('Blend Sheet'!$AL$4=WAC_IIN),0))*'Blend Sheet'!$AL63,0) + IFERROR(INDEX(WAC_Item_Cost,MATCH(1,(I$1=WAC_District)*('Blend Sheet'!$AM$4=WAC_IIN),0))*'Blend Sheet'!$AM63,0) + IFERROR(INDEX(WAC_Item_Cost,MATCH(1,(I$1=WAC_District)*('Blend Sheet'!$AN$4=WAC_IIN),0))*'Blend Sheet'!$AN63,0) + IFERROR(INDEX(WAC_Item_Cost,MATCH(1,(I$1=WAC_District)*('Blend Sheet'!$AO$4=WAC_IIN),0))*'Blend Sheet'!$AO63,0) + IFERROR(INDEX(WAC_Item_Cost,MATCH(1,(I$1=WAC_District)*('Blend Sheet'!$AP$4=WAC_IIN),0))*'Blend Sheet'!$AP63/1000,0)</f>
        <v>194.24390067800002</v>
      </c>
      <c r="J60" s="245">
        <f t="array" ref="J60">IFERROR(INDEX(WAC_Item_Cost,MATCH(1,(J$1=WAC_District)*('Blend Sheet'!$C$4=WAC_IIN),0))*'Blend Sheet'!$C63/1000,0) + IFERROR(INDEX(WAC_Item_Cost,MATCH(1,(J$1=WAC_District)*('Blend Sheet'!$D$4=WAC_IIN),0))*'Blend Sheet'!$D63/1000,0) + IFERROR(INDEX(WAC_Item_Cost,MATCH(1,(J$1=WAC_District)*('Blend Sheet'!$E$4=WAC_IIN),0))*'Blend Sheet'!$E63/1000,0) + IFERROR(INDEX(WAC_Item_Cost,MATCH(1,(J$1=WAC_District)*('Blend Sheet'!$F$4=WAC_IIN),0))*'Blend Sheet'!$F63/1000,0)  + IFERROR(INDEX(WAC_Item_Cost,MATCH(1,(J$1=WAC_District)*('Blend Sheet'!$G$4=WAC_IIN),0))*'Blend Sheet'!$G63,0) + IFERROR(INDEX(WAC_Item_Cost,MATCH(1,(J$1=WAC_District)*('Blend Sheet'!$H$4=WAC_IIN),0))*'Blend Sheet'!$H63,0)  + IFERROR(INDEX(WAC_Item_Cost,MATCH(1,(J$1=WAC_District)*('Blend Sheet'!$I$4=WAC_IIN),0))*'Blend Sheet'!$I63,0) + IFERROR(INDEX(WAC_Item_Cost,MATCH(1,(J$1=WAC_District)*('Blend Sheet'!$J$4=WAC_IIN),0))*'Blend Sheet'!$J63,0) + IFERROR(INDEX(WAC_Item_Cost,MATCH(1,(J$1=WAC_District)*('Blend Sheet'!$K$4=WAC_IIN),0))*'Blend Sheet'!$K63,0) + IFERROR(INDEX(WAC_Item_Cost,MATCH(1,(J$1=WAC_District)*('Blend Sheet'!$L$4=WAC_IIN),0))*'Blend Sheet'!$L63,0) + IFERROR(INDEX(WAC_Item_Cost,MATCH(1,(J$1=WAC_District)*('Blend Sheet'!$M$4=WAC_IIN),0))*'Blend Sheet'!$M63,0) + IFERROR(INDEX(WAC_Item_Cost,MATCH(1,(J$1=WAC_District)*('Blend Sheet'!$N$4=WAC_IIN),0))*'Blend Sheet'!$N63,0) + IFERROR(INDEX(WAC_Item_Cost,MATCH(1,(J$1=WAC_District)*('Blend Sheet'!$O$4=WAC_IIN),0))*'Blend Sheet'!$O63,0) + IFERROR(INDEX(WAC_Item_Cost,MATCH(1,(J$1=WAC_District)*('Blend Sheet'!$P$4=WAC_IIN),0))*'Blend Sheet'!$P63,0) + IFERROR(INDEX(WAC_Item_Cost,MATCH(1,(J$1=WAC_District)*('Blend Sheet'!$Q$4=WAC_IIN),0))*'Blend Sheet'!$Q63,0) + IFERROR(INDEX(WAC_Item_Cost,MATCH(1,(J$1=WAC_District)*('Blend Sheet'!$R$4=WAC_IIN),0))*'Blend Sheet'!$R63,0) + IFERROR(INDEX(WAC_Item_Cost,MATCH(1,(J$1=WAC_District)*('Blend Sheet'!$S$4=WAC_IIN),0))*'Blend Sheet'!$S63,0) + IFERROR(INDEX(WAC_Item_Cost,MATCH(1,(J$1=WAC_District)*('Blend Sheet'!$T$4=WAC_IIN),0))*'Blend Sheet'!$T63,0) + IFERROR(INDEX(WAC_Item_Cost,MATCH(1,(J$1=WAC_District)*('Blend Sheet'!$U$4=WAC_IIN),0))*'Blend Sheet'!$U63,0) + IFERROR(INDEX(WAC_Item_Cost,MATCH(1,(J$1=WAC_District)*('Blend Sheet'!$V$4=WAC_IIN),0))*'Blend Sheet'!$V63,0) + IFERROR(INDEX(WAC_Item_Cost,MATCH(1,(J$1=WAC_District)*('Blend Sheet'!$W$4=WAC_IIN),0))*'Blend Sheet'!$W63,0) + IFERROR(INDEX(WAC_Item_Cost,MATCH(1,(J$1=WAC_District)*('Blend Sheet'!$X$4=WAC_IIN),0))*'Blend Sheet'!$X63,0) + IFERROR(INDEX(WAC_Item_Cost,MATCH(1,(J$1=WAC_District)*('Blend Sheet'!$Y$4=WAC_IIN),0))*'Blend Sheet'!$Y63,0) + IFERROR(INDEX(WAC_Item_Cost,MATCH(1,(J$1=WAC_District)*('Blend Sheet'!$Z$4=WAC_IIN),0))*'Blend Sheet'!$Z63,0) + IFERROR(INDEX(WAC_Item_Cost,MATCH(1,(J$1=WAC_District)*('Blend Sheet'!$AA$4=WAC_IIN),0))*'Blend Sheet'!$AA63,0) + IFERROR(INDEX(WAC_Item_Cost,MATCH(1,(J$1=WAC_District)*('Blend Sheet'!$AB$4=WAC_IIN),0))*'Blend Sheet'!$AB63,0) + IFERROR(INDEX(WAC_Item_Cost,MATCH(1,(J$1=WAC_District)*('Blend Sheet'!$AC$4=WAC_IIN),0))*'Blend Sheet'!$AC63,0) + IFERROR(INDEX(WAC_Item_Cost,MATCH(1,(J$1=WAC_District)*('Blend Sheet'!$AD$4=WAC_IIN),0))*'Blend Sheet'!$AD63,0) + IFERROR(INDEX(WAC_Item_Cost,MATCH(1,(J$1=WAC_District)*('Blend Sheet'!$AE$4=WAC_IIN),0))*'Blend Sheet'!$AE63,0) + IFERROR(INDEX(WAC_Item_Cost,MATCH(1,(J$1=WAC_District)*('Blend Sheet'!$AF$4=WAC_IIN),0))*'Blend Sheet'!$AF63,0) + IFERROR(INDEX(WAC_Item_Cost,MATCH(1,(J$1=WAC_District)*('Blend Sheet'!$AG$4=WAC_IIN),0))*'Blend Sheet'!$AG63,0) + IFERROR(INDEX(WAC_Item_Cost,MATCH(1,(J$1=WAC_District)*('Blend Sheet'!$AH$4=WAC_IIN),0))*'Blend Sheet'!$AH63,0) + IFERROR(INDEX(WAC_Item_Cost,MATCH(1,(J$1=WAC_District)*('Blend Sheet'!$AI$4=WAC_IIN),0))*'Blend Sheet'!$AI63,0) + IFERROR(INDEX(WAC_Item_Cost,MATCH(1,(J$1=WAC_District)*('Blend Sheet'!$AJ$4=WAC_IIN),0))*'Blend Sheet'!$AJ63,0) + IFERROR(INDEX(WAC_Item_Cost,MATCH(1,(J$1=WAC_District)*('Blend Sheet'!$AK$4=WAC_IIN),0))*'Blend Sheet'!$AK63,0) + IFERROR(INDEX(WAC_Item_Cost,MATCH(1,(J$1=WAC_District)*('Blend Sheet'!$AL$4=WAC_IIN),0))*'Blend Sheet'!$AL63,0) + IFERROR(INDEX(WAC_Item_Cost,MATCH(1,(J$1=WAC_District)*('Blend Sheet'!$AM$4=WAC_IIN),0))*'Blend Sheet'!$AM63,0) + IFERROR(INDEX(WAC_Item_Cost,MATCH(1,(J$1=WAC_District)*('Blend Sheet'!$AN$4=WAC_IIN),0))*'Blend Sheet'!$AN63,0) + IFERROR(INDEX(WAC_Item_Cost,MATCH(1,(J$1=WAC_District)*('Blend Sheet'!$AO$4=WAC_IIN),0))*'Blend Sheet'!$AO63,0) + IFERROR(INDEX(WAC_Item_Cost,MATCH(1,(J$1=WAC_District)*('Blend Sheet'!$AP$4=WAC_IIN),0))*'Blend Sheet'!$AP63/1000,0)</f>
        <v>188.472446738</v>
      </c>
      <c r="K60" s="245">
        <f t="array" ref="K60">IFERROR(INDEX(WAC_Item_Cost,MATCH(1,(K$1=WAC_District)*('Blend Sheet'!$C$4=WAC_IIN),0))*'Blend Sheet'!$C63/1000,0) + IFERROR(INDEX(WAC_Item_Cost,MATCH(1,(K$1=WAC_District)*('Blend Sheet'!$D$4=WAC_IIN),0))*'Blend Sheet'!$D63/1000,0) + IFERROR(INDEX(WAC_Item_Cost,MATCH(1,(K$1=WAC_District)*('Blend Sheet'!$E$4=WAC_IIN),0))*'Blend Sheet'!$E63/1000,0) + IFERROR(INDEX(WAC_Item_Cost,MATCH(1,(K$1=WAC_District)*('Blend Sheet'!$F$4=WAC_IIN),0))*'Blend Sheet'!$F63/1000,0)  + IFERROR(INDEX(WAC_Item_Cost,MATCH(1,(K$1=WAC_District)*('Blend Sheet'!$G$4=WAC_IIN),0))*'Blend Sheet'!$G63,0) + IFERROR(INDEX(WAC_Item_Cost,MATCH(1,(K$1=WAC_District)*('Blend Sheet'!$H$4=WAC_IIN),0))*'Blend Sheet'!$H63,0)  + IFERROR(INDEX(WAC_Item_Cost,MATCH(1,(K$1=WAC_District)*('Blend Sheet'!$I$4=WAC_IIN),0))*'Blend Sheet'!$I63,0) + IFERROR(INDEX(WAC_Item_Cost,MATCH(1,(K$1=WAC_District)*('Blend Sheet'!$J$4=WAC_IIN),0))*'Blend Sheet'!$J63,0) + IFERROR(INDEX(WAC_Item_Cost,MATCH(1,(K$1=WAC_District)*('Blend Sheet'!$K$4=WAC_IIN),0))*'Blend Sheet'!$K63,0) + IFERROR(INDEX(WAC_Item_Cost,MATCH(1,(K$1=WAC_District)*('Blend Sheet'!$L$4=WAC_IIN),0))*'Blend Sheet'!$L63,0) + IFERROR(INDEX(WAC_Item_Cost,MATCH(1,(K$1=WAC_District)*('Blend Sheet'!$M$4=WAC_IIN),0))*'Blend Sheet'!$M63,0) + IFERROR(INDEX(WAC_Item_Cost,MATCH(1,(K$1=WAC_District)*('Blend Sheet'!$N$4=WAC_IIN),0))*'Blend Sheet'!$N63,0) + IFERROR(INDEX(WAC_Item_Cost,MATCH(1,(K$1=WAC_District)*('Blend Sheet'!$O$4=WAC_IIN),0))*'Blend Sheet'!$O63,0) + IFERROR(INDEX(WAC_Item_Cost,MATCH(1,(K$1=WAC_District)*('Blend Sheet'!$P$4=WAC_IIN),0))*'Blend Sheet'!$P63,0) + IFERROR(INDEX(WAC_Item_Cost,MATCH(1,(K$1=WAC_District)*('Blend Sheet'!$Q$4=WAC_IIN),0))*'Blend Sheet'!$Q63,0) + IFERROR(INDEX(WAC_Item_Cost,MATCH(1,(K$1=WAC_District)*('Blend Sheet'!$R$4=WAC_IIN),0))*'Blend Sheet'!$R63,0) + IFERROR(INDEX(WAC_Item_Cost,MATCH(1,(K$1=WAC_District)*('Blend Sheet'!$S$4=WAC_IIN),0))*'Blend Sheet'!$S63,0) + IFERROR(INDEX(WAC_Item_Cost,MATCH(1,(K$1=WAC_District)*('Blend Sheet'!$T$4=WAC_IIN),0))*'Blend Sheet'!$T63,0) + IFERROR(INDEX(WAC_Item_Cost,MATCH(1,(K$1=WAC_District)*('Blend Sheet'!$U$4=WAC_IIN),0))*'Blend Sheet'!$U63,0) + IFERROR(INDEX(WAC_Item_Cost,MATCH(1,(K$1=WAC_District)*('Blend Sheet'!$V$4=WAC_IIN),0))*'Blend Sheet'!$V63,0) + IFERROR(INDEX(WAC_Item_Cost,MATCH(1,(K$1=WAC_District)*('Blend Sheet'!$W$4=WAC_IIN),0))*'Blend Sheet'!$W63,0) + IFERROR(INDEX(WAC_Item_Cost,MATCH(1,(K$1=WAC_District)*('Blend Sheet'!$X$4=WAC_IIN),0))*'Blend Sheet'!$X63,0) + IFERROR(INDEX(WAC_Item_Cost,MATCH(1,(K$1=WAC_District)*('Blend Sheet'!$Y$4=WAC_IIN),0))*'Blend Sheet'!$Y63,0) + IFERROR(INDEX(WAC_Item_Cost,MATCH(1,(K$1=WAC_District)*('Blend Sheet'!$Z$4=WAC_IIN),0))*'Blend Sheet'!$Z63,0) + IFERROR(INDEX(WAC_Item_Cost,MATCH(1,(K$1=WAC_District)*('Blend Sheet'!$AA$4=WAC_IIN),0))*'Blend Sheet'!$AA63,0) + IFERROR(INDEX(WAC_Item_Cost,MATCH(1,(K$1=WAC_District)*('Blend Sheet'!$AB$4=WAC_IIN),0))*'Blend Sheet'!$AB63,0) + IFERROR(INDEX(WAC_Item_Cost,MATCH(1,(K$1=WAC_District)*('Blend Sheet'!$AC$4=WAC_IIN),0))*'Blend Sheet'!$AC63,0) + IFERROR(INDEX(WAC_Item_Cost,MATCH(1,(K$1=WAC_District)*('Blend Sheet'!$AD$4=WAC_IIN),0))*'Blend Sheet'!$AD63,0) + IFERROR(INDEX(WAC_Item_Cost,MATCH(1,(K$1=WAC_District)*('Blend Sheet'!$AE$4=WAC_IIN),0))*'Blend Sheet'!$AE63,0) + IFERROR(INDEX(WAC_Item_Cost,MATCH(1,(K$1=WAC_District)*('Blend Sheet'!$AF$4=WAC_IIN),0))*'Blend Sheet'!$AF63,0) + IFERROR(INDEX(WAC_Item_Cost,MATCH(1,(K$1=WAC_District)*('Blend Sheet'!$AG$4=WAC_IIN),0))*'Blend Sheet'!$AG63,0) + IFERROR(INDEX(WAC_Item_Cost,MATCH(1,(K$1=WAC_District)*('Blend Sheet'!$AH$4=WAC_IIN),0))*'Blend Sheet'!$AH63,0) + IFERROR(INDEX(WAC_Item_Cost,MATCH(1,(K$1=WAC_District)*('Blend Sheet'!$AI$4=WAC_IIN),0))*'Blend Sheet'!$AI63,0) + IFERROR(INDEX(WAC_Item_Cost,MATCH(1,(K$1=WAC_District)*('Blend Sheet'!$AJ$4=WAC_IIN),0))*'Blend Sheet'!$AJ63,0) + IFERROR(INDEX(WAC_Item_Cost,MATCH(1,(K$1=WAC_District)*('Blend Sheet'!$AK$4=WAC_IIN),0))*'Blend Sheet'!$AK63,0) + IFERROR(INDEX(WAC_Item_Cost,MATCH(1,(K$1=WAC_District)*('Blend Sheet'!$AL$4=WAC_IIN),0))*'Blend Sheet'!$AL63,0) + IFERROR(INDEX(WAC_Item_Cost,MATCH(1,(K$1=WAC_District)*('Blend Sheet'!$AM$4=WAC_IIN),0))*'Blend Sheet'!$AM63,0) + IFERROR(INDEX(WAC_Item_Cost,MATCH(1,(K$1=WAC_District)*('Blend Sheet'!$AN$4=WAC_IIN),0))*'Blend Sheet'!$AN63,0) + IFERROR(INDEX(WAC_Item_Cost,MATCH(1,(K$1=WAC_District)*('Blend Sheet'!$AO$4=WAC_IIN),0))*'Blend Sheet'!$AO63,0) + IFERROR(INDEX(WAC_Item_Cost,MATCH(1,(K$1=WAC_District)*('Blend Sheet'!$AP$4=WAC_IIN),0))*'Blend Sheet'!$AP63/1000,0)</f>
        <v>0</v>
      </c>
      <c r="L60" s="245">
        <f t="array" ref="L60">IFERROR(INDEX(WAC_Item_Cost,MATCH(1,(L$1=WAC_District)*('Blend Sheet'!$C$4=WAC_IIN),0))*'Blend Sheet'!$C63/1000,0) + IFERROR(INDEX(WAC_Item_Cost,MATCH(1,(L$1=WAC_District)*('Blend Sheet'!$D$4=WAC_IIN),0))*'Blend Sheet'!$D63/1000,0) + IFERROR(INDEX(WAC_Item_Cost,MATCH(1,(L$1=WAC_District)*('Blend Sheet'!$E$4=WAC_IIN),0))*'Blend Sheet'!$E63/1000,0) + IFERROR(INDEX(WAC_Item_Cost,MATCH(1,(L$1=WAC_District)*('Blend Sheet'!$F$4=WAC_IIN),0))*'Blend Sheet'!$F63/1000,0)  + IFERROR(INDEX(WAC_Item_Cost,MATCH(1,(L$1=WAC_District)*('Blend Sheet'!$G$4=WAC_IIN),0))*'Blend Sheet'!$G63,0) + IFERROR(INDEX(WAC_Item_Cost,MATCH(1,(L$1=WAC_District)*('Blend Sheet'!$H$4=WAC_IIN),0))*'Blend Sheet'!$H63,0)  + IFERROR(INDEX(WAC_Item_Cost,MATCH(1,(L$1=WAC_District)*('Blend Sheet'!$I$4=WAC_IIN),0))*'Blend Sheet'!$I63,0) + IFERROR(INDEX(WAC_Item_Cost,MATCH(1,(L$1=WAC_District)*('Blend Sheet'!$J$4=WAC_IIN),0))*'Blend Sheet'!$J63,0) + IFERROR(INDEX(WAC_Item_Cost,MATCH(1,(L$1=WAC_District)*('Blend Sheet'!$K$4=WAC_IIN),0))*'Blend Sheet'!$K63,0) + IFERROR(INDEX(WAC_Item_Cost,MATCH(1,(L$1=WAC_District)*('Blend Sheet'!$L$4=WAC_IIN),0))*'Blend Sheet'!$L63,0) + IFERROR(INDEX(WAC_Item_Cost,MATCH(1,(L$1=WAC_District)*('Blend Sheet'!$M$4=WAC_IIN),0))*'Blend Sheet'!$M63,0) + IFERROR(INDEX(WAC_Item_Cost,MATCH(1,(L$1=WAC_District)*('Blend Sheet'!$N$4=WAC_IIN),0))*'Blend Sheet'!$N63,0) + IFERROR(INDEX(WAC_Item_Cost,MATCH(1,(L$1=WAC_District)*('Blend Sheet'!$O$4=WAC_IIN),0))*'Blend Sheet'!$O63,0) + IFERROR(INDEX(WAC_Item_Cost,MATCH(1,(L$1=WAC_District)*('Blend Sheet'!$P$4=WAC_IIN),0))*'Blend Sheet'!$P63,0) + IFERROR(INDEX(WAC_Item_Cost,MATCH(1,(L$1=WAC_District)*('Blend Sheet'!$Q$4=WAC_IIN),0))*'Blend Sheet'!$Q63,0) + IFERROR(INDEX(WAC_Item_Cost,MATCH(1,(L$1=WAC_District)*('Blend Sheet'!$R$4=WAC_IIN),0))*'Blend Sheet'!$R63,0) + IFERROR(INDEX(WAC_Item_Cost,MATCH(1,(L$1=WAC_District)*('Blend Sheet'!$S$4=WAC_IIN),0))*'Blend Sheet'!$S63,0) + IFERROR(INDEX(WAC_Item_Cost,MATCH(1,(L$1=WAC_District)*('Blend Sheet'!$T$4=WAC_IIN),0))*'Blend Sheet'!$T63,0) + IFERROR(INDEX(WAC_Item_Cost,MATCH(1,(L$1=WAC_District)*('Blend Sheet'!$U$4=WAC_IIN),0))*'Blend Sheet'!$U63,0) + IFERROR(INDEX(WAC_Item_Cost,MATCH(1,(L$1=WAC_District)*('Blend Sheet'!$V$4=WAC_IIN),0))*'Blend Sheet'!$V63,0) + IFERROR(INDEX(WAC_Item_Cost,MATCH(1,(L$1=WAC_District)*('Blend Sheet'!$W$4=WAC_IIN),0))*'Blend Sheet'!$W63,0) + IFERROR(INDEX(WAC_Item_Cost,MATCH(1,(L$1=WAC_District)*('Blend Sheet'!$X$4=WAC_IIN),0))*'Blend Sheet'!$X63,0) + IFERROR(INDEX(WAC_Item_Cost,MATCH(1,(L$1=WAC_District)*('Blend Sheet'!$Y$4=WAC_IIN),0))*'Blend Sheet'!$Y63,0) + IFERROR(INDEX(WAC_Item_Cost,MATCH(1,(L$1=WAC_District)*('Blend Sheet'!$Z$4=WAC_IIN),0))*'Blend Sheet'!$Z63,0) + IFERROR(INDEX(WAC_Item_Cost,MATCH(1,(L$1=WAC_District)*('Blend Sheet'!$AA$4=WAC_IIN),0))*'Blend Sheet'!$AA63,0) + IFERROR(INDEX(WAC_Item_Cost,MATCH(1,(L$1=WAC_District)*('Blend Sheet'!$AB$4=WAC_IIN),0))*'Blend Sheet'!$AB63,0) + IFERROR(INDEX(WAC_Item_Cost,MATCH(1,(L$1=WAC_District)*('Blend Sheet'!$AC$4=WAC_IIN),0))*'Blend Sheet'!$AC63,0) + IFERROR(INDEX(WAC_Item_Cost,MATCH(1,(L$1=WAC_District)*('Blend Sheet'!$AD$4=WAC_IIN),0))*'Blend Sheet'!$AD63,0) + IFERROR(INDEX(WAC_Item_Cost,MATCH(1,(L$1=WAC_District)*('Blend Sheet'!$AE$4=WAC_IIN),0))*'Blend Sheet'!$AE63,0) + IFERROR(INDEX(WAC_Item_Cost,MATCH(1,(L$1=WAC_District)*('Blend Sheet'!$AF$4=WAC_IIN),0))*'Blend Sheet'!$AF63,0) + IFERROR(INDEX(WAC_Item_Cost,MATCH(1,(L$1=WAC_District)*('Blend Sheet'!$AG$4=WAC_IIN),0))*'Blend Sheet'!$AG63,0) + IFERROR(INDEX(WAC_Item_Cost,MATCH(1,(L$1=WAC_District)*('Blend Sheet'!$AH$4=WAC_IIN),0))*'Blend Sheet'!$AH63,0) + IFERROR(INDEX(WAC_Item_Cost,MATCH(1,(L$1=WAC_District)*('Blend Sheet'!$AI$4=WAC_IIN),0))*'Blend Sheet'!$AI63,0) + IFERROR(INDEX(WAC_Item_Cost,MATCH(1,(L$1=WAC_District)*('Blend Sheet'!$AJ$4=WAC_IIN),0))*'Blend Sheet'!$AJ63,0) + IFERROR(INDEX(WAC_Item_Cost,MATCH(1,(L$1=WAC_District)*('Blend Sheet'!$AK$4=WAC_IIN),0))*'Blend Sheet'!$AK63,0) + IFERROR(INDEX(WAC_Item_Cost,MATCH(1,(L$1=WAC_District)*('Blend Sheet'!$AL$4=WAC_IIN),0))*'Blend Sheet'!$AL63,0) + IFERROR(INDEX(WAC_Item_Cost,MATCH(1,(L$1=WAC_District)*('Blend Sheet'!$AM$4=WAC_IIN),0))*'Blend Sheet'!$AM63,0) + IFERROR(INDEX(WAC_Item_Cost,MATCH(1,(L$1=WAC_District)*('Blend Sheet'!$AN$4=WAC_IIN),0))*'Blend Sheet'!$AN63,0) + IFERROR(INDEX(WAC_Item_Cost,MATCH(1,(L$1=WAC_District)*('Blend Sheet'!$AO$4=WAC_IIN),0))*'Blend Sheet'!$AO63,0) + IFERROR(INDEX(WAC_Item_Cost,MATCH(1,(L$1=WAC_District)*('Blend Sheet'!$AP$4=WAC_IIN),0))*'Blend Sheet'!$AP63/1000,0)</f>
        <v>0</v>
      </c>
    </row>
    <row r="61" spans="1:12" x14ac:dyDescent="0.25">
      <c r="A61" t="str">
        <f>'Blend Sheet'!A64</f>
        <v>PRODUCTIONmix EC (Sask)</v>
      </c>
      <c r="B61" s="245"/>
      <c r="C61" s="245"/>
      <c r="D61" s="245">
        <f t="array" ref="D61">IFERROR(INDEX(WAC_Item_Cost,MATCH(1,(D$1=WAC_District)*('Blend Sheet'!$C$4=WAC_IIN),0))*'Blend Sheet'!$C64/1000,0) + IFERROR(INDEX(WAC_Item_Cost,MATCH(1,(D$1=WAC_District)*('Blend Sheet'!$D$4=WAC_IIN),0))*'Blend Sheet'!$D64/1000,0) + IFERROR(INDEX(WAC_Item_Cost,MATCH(1,(D$1=WAC_District)*('Blend Sheet'!$E$4=WAC_IIN),0))*'Blend Sheet'!$E64/1000,0) + IFERROR(INDEX(WAC_Item_Cost,MATCH(1,(D$1=WAC_District)*('Blend Sheet'!$F$4=WAC_IIN),0))*'Blend Sheet'!$F64/1000,0)  + IFERROR(INDEX(WAC_Item_Cost,MATCH(1,(D$1=WAC_District)*('Blend Sheet'!$G$4=WAC_IIN),0))*'Blend Sheet'!$G64,0) + IFERROR(INDEX(WAC_Item_Cost,MATCH(1,(D$1=WAC_District)*('Blend Sheet'!$H$4=WAC_IIN),0))*'Blend Sheet'!$H64,0)  + IFERROR(INDEX(WAC_Item_Cost,MATCH(1,(D$1=WAC_District)*('Blend Sheet'!$I$4=WAC_IIN),0))*'Blend Sheet'!$I64,0) + IFERROR(INDEX(WAC_Item_Cost,MATCH(1,(D$1=WAC_District)*('Blend Sheet'!$J$4=WAC_IIN),0))*'Blend Sheet'!$J64,0) + IFERROR(INDEX(WAC_Item_Cost,MATCH(1,(D$1=WAC_District)*('Blend Sheet'!$K$4=WAC_IIN),0))*'Blend Sheet'!$K64,0) + IFERROR(INDEX(WAC_Item_Cost,MATCH(1,(D$1=WAC_District)*('Blend Sheet'!$L$4=WAC_IIN),0))*'Blend Sheet'!$L64,0) + IFERROR(INDEX(WAC_Item_Cost,MATCH(1,(D$1=WAC_District)*('Blend Sheet'!$M$4=WAC_IIN),0))*'Blend Sheet'!$M64,0) + IFERROR(INDEX(WAC_Item_Cost,MATCH(1,(D$1=WAC_District)*('Blend Sheet'!$N$4=WAC_IIN),0))*'Blend Sheet'!$N64,0) + IFERROR(INDEX(WAC_Item_Cost,MATCH(1,(D$1=WAC_District)*('Blend Sheet'!$O$4=WAC_IIN),0))*'Blend Sheet'!$O64,0) + IFERROR(INDEX(WAC_Item_Cost,MATCH(1,(D$1=WAC_District)*('Blend Sheet'!$P$4=WAC_IIN),0))*'Blend Sheet'!$P64,0) + IFERROR(INDEX(WAC_Item_Cost,MATCH(1,(D$1=WAC_District)*('Blend Sheet'!$Q$4=WAC_IIN),0))*'Blend Sheet'!$Q64,0) + IFERROR(INDEX(WAC_Item_Cost,MATCH(1,(D$1=WAC_District)*('Blend Sheet'!$R$4=WAC_IIN),0))*'Blend Sheet'!$R64,0) + IFERROR(INDEX(WAC_Item_Cost,MATCH(1,(D$1=WAC_District)*('Blend Sheet'!$S$4=WAC_IIN),0))*'Blend Sheet'!$S64,0) + IFERROR(INDEX(WAC_Item_Cost,MATCH(1,(D$1=WAC_District)*('Blend Sheet'!$T$4=WAC_IIN),0))*'Blend Sheet'!$T64,0) + IFERROR(INDEX(WAC_Item_Cost,MATCH(1,(D$1=WAC_District)*('Blend Sheet'!$U$4=WAC_IIN),0))*'Blend Sheet'!$U64,0) + IFERROR(INDEX(WAC_Item_Cost,MATCH(1,(D$1=WAC_District)*('Blend Sheet'!$V$4=WAC_IIN),0))*'Blend Sheet'!$V64,0) + IFERROR(INDEX(WAC_Item_Cost,MATCH(1,(D$1=WAC_District)*('Blend Sheet'!$W$4=WAC_IIN),0))*'Blend Sheet'!$W64,0) + IFERROR(INDEX(WAC_Item_Cost,MATCH(1,(D$1=WAC_District)*('Blend Sheet'!$X$4=WAC_IIN),0))*'Blend Sheet'!$X64,0) + IFERROR(INDEX(WAC_Item_Cost,MATCH(1,(D$1=WAC_District)*('Blend Sheet'!$Y$4=WAC_IIN),0))*'Blend Sheet'!$Y64,0) + IFERROR(INDEX(WAC_Item_Cost,MATCH(1,(D$1=WAC_District)*('Blend Sheet'!$Z$4=WAC_IIN),0))*'Blend Sheet'!$Z64,0) + IFERROR(INDEX(WAC_Item_Cost,MATCH(1,(D$1=WAC_District)*('Blend Sheet'!$AA$4=WAC_IIN),0))*'Blend Sheet'!$AA64,0) + IFERROR(INDEX(WAC_Item_Cost,MATCH(1,(D$1=WAC_District)*('Blend Sheet'!$AB$4=WAC_IIN),0))*'Blend Sheet'!$AB64,0) + IFERROR(INDEX(WAC_Item_Cost,MATCH(1,(D$1=WAC_District)*('Blend Sheet'!$AC$4=WAC_IIN),0))*'Blend Sheet'!$AC64,0) + IFERROR(INDEX(WAC_Item_Cost,MATCH(1,(D$1=WAC_District)*('Blend Sheet'!$AD$4=WAC_IIN),0))*'Blend Sheet'!$AD64,0) + IFERROR(INDEX(WAC_Item_Cost,MATCH(1,(D$1=WAC_District)*('Blend Sheet'!$AE$4=WAC_IIN),0))*'Blend Sheet'!$AE64,0) + IFERROR(INDEX(WAC_Item_Cost,MATCH(1,(D$1=WAC_District)*('Blend Sheet'!$AF$4=WAC_IIN),0))*'Blend Sheet'!$AF64,0) + IFERROR(INDEX(WAC_Item_Cost,MATCH(1,(D$1=WAC_District)*('Blend Sheet'!$AG$4=WAC_IIN),0))*'Blend Sheet'!$AG64,0) + IFERROR(INDEX(WAC_Item_Cost,MATCH(1,(D$1=WAC_District)*('Blend Sheet'!$AH$4=WAC_IIN),0))*'Blend Sheet'!$AH64,0) + IFERROR(INDEX(WAC_Item_Cost,MATCH(1,(D$1=WAC_District)*('Blend Sheet'!$AI$4=WAC_IIN),0))*'Blend Sheet'!$AI64,0) + IFERROR(INDEX(WAC_Item_Cost,MATCH(1,(D$1=WAC_District)*('Blend Sheet'!$AJ$4=WAC_IIN),0))*'Blend Sheet'!$AJ64,0) + IFERROR(INDEX(WAC_Item_Cost,MATCH(1,(D$1=WAC_District)*('Blend Sheet'!$AK$4=WAC_IIN),0))*'Blend Sheet'!$AK64,0) + IFERROR(INDEX(WAC_Item_Cost,MATCH(1,(D$1=WAC_District)*('Blend Sheet'!$AL$4=WAC_IIN),0))*'Blend Sheet'!$AL64,0) + IFERROR(INDEX(WAC_Item_Cost,MATCH(1,(D$1=WAC_District)*('Blend Sheet'!$AM$4=WAC_IIN),0))*'Blend Sheet'!$AM64,0) + IFERROR(INDEX(WAC_Item_Cost,MATCH(1,(D$1=WAC_District)*('Blend Sheet'!$AN$4=WAC_IIN),0))*'Blend Sheet'!$AN64,0) + IFERROR(INDEX(WAC_Item_Cost,MATCH(1,(D$1=WAC_District)*('Blend Sheet'!$AO$4=WAC_IIN),0))*'Blend Sheet'!$AO64,0) + IFERROR(INDEX(WAC_Item_Cost,MATCH(1,(D$1=WAC_District)*('Blend Sheet'!$AP$4=WAC_IIN),0))*'Blend Sheet'!$AP64/1000,0)</f>
        <v>182.25769367000001</v>
      </c>
      <c r="E61" s="245"/>
      <c r="F61" s="245"/>
      <c r="G61" s="245"/>
      <c r="H61" s="245"/>
      <c r="I61" s="245"/>
      <c r="J61" s="245"/>
      <c r="K61" s="245"/>
      <c r="L61" s="245"/>
    </row>
    <row r="62" spans="1:12" x14ac:dyDescent="0.25">
      <c r="A62" t="str">
        <f>'Blend Sheet'!A65</f>
        <v>PRODUCTIONmix LW</v>
      </c>
      <c r="B62" s="245">
        <f t="array" ref="B62">IFERROR(INDEX(WAC_Item_Cost,MATCH(1,(B$1=WAC_District)*('Blend Sheet'!$C$4=WAC_IIN),0))*'Blend Sheet'!$C65/1000,0) + IFERROR(INDEX(WAC_Item_Cost,MATCH(1,(B$1=WAC_District)*('Blend Sheet'!$D$4=WAC_IIN),0))*'Blend Sheet'!$D65/1000,0) + IFERROR(INDEX(WAC_Item_Cost,MATCH(1,(B$1=WAC_District)*('Blend Sheet'!$E$4=WAC_IIN),0))*'Blend Sheet'!$E65/1000,0) + IFERROR(INDEX(WAC_Item_Cost,MATCH(1,(B$1=WAC_District)*('Blend Sheet'!$F$4=WAC_IIN),0))*'Blend Sheet'!$F65/1000,0)  + IFERROR(INDEX(WAC_Item_Cost,MATCH(1,(B$1=WAC_District)*('Blend Sheet'!$G$4=WAC_IIN),0))*'Blend Sheet'!$G65,0) + IFERROR(INDEX(WAC_Item_Cost,MATCH(1,(B$1=WAC_District)*('Blend Sheet'!$H$4=WAC_IIN),0))*'Blend Sheet'!$H65,0)  + IFERROR(INDEX(WAC_Item_Cost,MATCH(1,(B$1=WAC_District)*('Blend Sheet'!$I$4=WAC_IIN),0))*'Blend Sheet'!$I65,0) + IFERROR(INDEX(WAC_Item_Cost,MATCH(1,(B$1=WAC_District)*('Blend Sheet'!$J$4=WAC_IIN),0))*'Blend Sheet'!$J65,0) + IFERROR(INDEX(WAC_Item_Cost,MATCH(1,(B$1=WAC_District)*('Blend Sheet'!$K$4=WAC_IIN),0))*'Blend Sheet'!$K65,0) + IFERROR(INDEX(WAC_Item_Cost,MATCH(1,(B$1=WAC_District)*('Blend Sheet'!$L$4=WAC_IIN),0))*'Blend Sheet'!$L65,0) + IFERROR(INDEX(WAC_Item_Cost,MATCH(1,(B$1=WAC_District)*('Blend Sheet'!$M$4=WAC_IIN),0))*'Blend Sheet'!$M65,0) + IFERROR(INDEX(WAC_Item_Cost,MATCH(1,(B$1=WAC_District)*('Blend Sheet'!$N$4=WAC_IIN),0))*'Blend Sheet'!$N65,0) + IFERROR(INDEX(WAC_Item_Cost,MATCH(1,(B$1=WAC_District)*('Blend Sheet'!$O$4=WAC_IIN),0))*'Blend Sheet'!$O65,0) + IFERROR(INDEX(WAC_Item_Cost,MATCH(1,(B$1=WAC_District)*('Blend Sheet'!$P$4=WAC_IIN),0))*'Blend Sheet'!$P65,0) + IFERROR(INDEX(WAC_Item_Cost,MATCH(1,(B$1=WAC_District)*('Blend Sheet'!$Q$4=WAC_IIN),0))*'Blend Sheet'!$Q65,0) + IFERROR(INDEX(WAC_Item_Cost,MATCH(1,(B$1=WAC_District)*('Blend Sheet'!$R$4=WAC_IIN),0))*'Blend Sheet'!$R65,0) + IFERROR(INDEX(WAC_Item_Cost,MATCH(1,(B$1=WAC_District)*('Blend Sheet'!$S$4=WAC_IIN),0))*'Blend Sheet'!$S65,0) + IFERROR(INDEX(WAC_Item_Cost,MATCH(1,(B$1=WAC_District)*('Blend Sheet'!$T$4=WAC_IIN),0))*'Blend Sheet'!$T65,0) + IFERROR(INDEX(WAC_Item_Cost,MATCH(1,(B$1=WAC_District)*('Blend Sheet'!$U$4=WAC_IIN),0))*'Blend Sheet'!$U65,0) + IFERROR(INDEX(WAC_Item_Cost,MATCH(1,(B$1=WAC_District)*('Blend Sheet'!$V$4=WAC_IIN),0))*'Blend Sheet'!$V65,0) + IFERROR(INDEX(WAC_Item_Cost,MATCH(1,(B$1=WAC_District)*('Blend Sheet'!$W$4=WAC_IIN),0))*'Blend Sheet'!$W65,0) + IFERROR(INDEX(WAC_Item_Cost,MATCH(1,(B$1=WAC_District)*('Blend Sheet'!$X$4=WAC_IIN),0))*'Blend Sheet'!$X65,0) + IFERROR(INDEX(WAC_Item_Cost,MATCH(1,(B$1=WAC_District)*('Blend Sheet'!$Y$4=WAC_IIN),0))*'Blend Sheet'!$Y65,0) + IFERROR(INDEX(WAC_Item_Cost,MATCH(1,(B$1=WAC_District)*('Blend Sheet'!$Z$4=WAC_IIN),0))*'Blend Sheet'!$Z65,0) + IFERROR(INDEX(WAC_Item_Cost,MATCH(1,(B$1=WAC_District)*('Blend Sheet'!$AA$4=WAC_IIN),0))*'Blend Sheet'!$AA65,0) + IFERROR(INDEX(WAC_Item_Cost,MATCH(1,(B$1=WAC_District)*('Blend Sheet'!$AB$4=WAC_IIN),0))*'Blend Sheet'!$AB65,0) + IFERROR(INDEX(WAC_Item_Cost,MATCH(1,(B$1=WAC_District)*('Blend Sheet'!$AC$4=WAC_IIN),0))*'Blend Sheet'!$AC65,0) + IFERROR(INDEX(WAC_Item_Cost,MATCH(1,(B$1=WAC_District)*('Blend Sheet'!$AD$4=WAC_IIN),0))*'Blend Sheet'!$AD65,0) + IFERROR(INDEX(WAC_Item_Cost,MATCH(1,(B$1=WAC_District)*('Blend Sheet'!$AE$4=WAC_IIN),0))*'Blend Sheet'!$AE65,0) + IFERROR(INDEX(WAC_Item_Cost,MATCH(1,(B$1=WAC_District)*('Blend Sheet'!$AF$4=WAC_IIN),0))*'Blend Sheet'!$AF65,0) + IFERROR(INDEX(WAC_Item_Cost,MATCH(1,(B$1=WAC_District)*('Blend Sheet'!$AG$4=WAC_IIN),0))*'Blend Sheet'!$AG65,0) + IFERROR(INDEX(WAC_Item_Cost,MATCH(1,(B$1=WAC_District)*('Blend Sheet'!$AH$4=WAC_IIN),0))*'Blend Sheet'!$AH65,0) + IFERROR(INDEX(WAC_Item_Cost,MATCH(1,(B$1=WAC_District)*('Blend Sheet'!$AI$4=WAC_IIN),0))*'Blend Sheet'!$AI65,0) + IFERROR(INDEX(WAC_Item_Cost,MATCH(1,(B$1=WAC_District)*('Blend Sheet'!$AJ$4=WAC_IIN),0))*'Blend Sheet'!$AJ65,0) + IFERROR(INDEX(WAC_Item_Cost,MATCH(1,(B$1=WAC_District)*('Blend Sheet'!$AK$4=WAC_IIN),0))*'Blend Sheet'!$AK65,0) + IFERROR(INDEX(WAC_Item_Cost,MATCH(1,(B$1=WAC_District)*('Blend Sheet'!$AL$4=WAC_IIN),0))*'Blend Sheet'!$AL65,0) + IFERROR(INDEX(WAC_Item_Cost,MATCH(1,(B$1=WAC_District)*('Blend Sheet'!$AM$4=WAC_IIN),0))*'Blend Sheet'!$AM65,0) + IFERROR(INDEX(WAC_Item_Cost,MATCH(1,(B$1=WAC_District)*('Blend Sheet'!$AN$4=WAC_IIN),0))*'Blend Sheet'!$AN65,0) + IFERROR(INDEX(WAC_Item_Cost,MATCH(1,(B$1=WAC_District)*('Blend Sheet'!$AO$4=WAC_IIN),0))*'Blend Sheet'!$AO65,0) + IFERROR(INDEX(WAC_Item_Cost,MATCH(1,(B$1=WAC_District)*('Blend Sheet'!$AP$4=WAC_IIN),0))*'Blend Sheet'!$AP65/1000,0)</f>
        <v>177.57490006699999</v>
      </c>
      <c r="C62" s="245">
        <f t="array" ref="C62">IFERROR(INDEX(WAC_Item_Cost,MATCH(1,(C$1=WAC_District)*('Blend Sheet'!$C$4=WAC_IIN),0))*'Blend Sheet'!$C65/1000,0) + IFERROR(INDEX(WAC_Item_Cost,MATCH(1,(C$1=WAC_District)*('Blend Sheet'!$D$4=WAC_IIN),0))*'Blend Sheet'!$D65/1000,0) + IFERROR(INDEX(WAC_Item_Cost,MATCH(1,(C$1=WAC_District)*('Blend Sheet'!$E$4=WAC_IIN),0))*'Blend Sheet'!$E65/1000,0) + IFERROR(INDEX(WAC_Item_Cost,MATCH(1,(C$1=WAC_District)*('Blend Sheet'!$F$4=WAC_IIN),0))*'Blend Sheet'!$F65/1000,0)  + IFERROR(INDEX(WAC_Item_Cost,MATCH(1,(C$1=WAC_District)*('Blend Sheet'!$G$4=WAC_IIN),0))*'Blend Sheet'!$G65,0) + IFERROR(INDEX(WAC_Item_Cost,MATCH(1,(C$1=WAC_District)*('Blend Sheet'!$H$4=WAC_IIN),0))*'Blend Sheet'!$H65,0)  + IFERROR(INDEX(WAC_Item_Cost,MATCH(1,(C$1=WAC_District)*('Blend Sheet'!$I$4=WAC_IIN),0))*'Blend Sheet'!$I65,0) + IFERROR(INDEX(WAC_Item_Cost,MATCH(1,(C$1=WAC_District)*('Blend Sheet'!$J$4=WAC_IIN),0))*'Blend Sheet'!$J65,0) + IFERROR(INDEX(WAC_Item_Cost,MATCH(1,(C$1=WAC_District)*('Blend Sheet'!$K$4=WAC_IIN),0))*'Blend Sheet'!$K65,0) + IFERROR(INDEX(WAC_Item_Cost,MATCH(1,(C$1=WAC_District)*('Blend Sheet'!$L$4=WAC_IIN),0))*'Blend Sheet'!$L65,0) + IFERROR(INDEX(WAC_Item_Cost,MATCH(1,(C$1=WAC_District)*('Blend Sheet'!$M$4=WAC_IIN),0))*'Blend Sheet'!$M65,0) + IFERROR(INDEX(WAC_Item_Cost,MATCH(1,(C$1=WAC_District)*('Blend Sheet'!$N$4=WAC_IIN),0))*'Blend Sheet'!$N65,0) + IFERROR(INDEX(WAC_Item_Cost,MATCH(1,(C$1=WAC_District)*('Blend Sheet'!$O$4=WAC_IIN),0))*'Blend Sheet'!$O65,0) + IFERROR(INDEX(WAC_Item_Cost,MATCH(1,(C$1=WAC_District)*('Blend Sheet'!$P$4=WAC_IIN),0))*'Blend Sheet'!$P65,0) + IFERROR(INDEX(WAC_Item_Cost,MATCH(1,(C$1=WAC_District)*('Blend Sheet'!$Q$4=WAC_IIN),0))*'Blend Sheet'!$Q65,0) + IFERROR(INDEX(WAC_Item_Cost,MATCH(1,(C$1=WAC_District)*('Blend Sheet'!$R$4=WAC_IIN),0))*'Blend Sheet'!$R65,0) + IFERROR(INDEX(WAC_Item_Cost,MATCH(1,(C$1=WAC_District)*('Blend Sheet'!$S$4=WAC_IIN),0))*'Blend Sheet'!$S65,0) + IFERROR(INDEX(WAC_Item_Cost,MATCH(1,(C$1=WAC_District)*('Blend Sheet'!$T$4=WAC_IIN),0))*'Blend Sheet'!$T65,0) + IFERROR(INDEX(WAC_Item_Cost,MATCH(1,(C$1=WAC_District)*('Blend Sheet'!$U$4=WAC_IIN),0))*'Blend Sheet'!$U65,0) + IFERROR(INDEX(WAC_Item_Cost,MATCH(1,(C$1=WAC_District)*('Blend Sheet'!$V$4=WAC_IIN),0))*'Blend Sheet'!$V65,0) + IFERROR(INDEX(WAC_Item_Cost,MATCH(1,(C$1=WAC_District)*('Blend Sheet'!$W$4=WAC_IIN),0))*'Blend Sheet'!$W65,0) + IFERROR(INDEX(WAC_Item_Cost,MATCH(1,(C$1=WAC_District)*('Blend Sheet'!$X$4=WAC_IIN),0))*'Blend Sheet'!$X65,0) + IFERROR(INDEX(WAC_Item_Cost,MATCH(1,(C$1=WAC_District)*('Blend Sheet'!$Y$4=WAC_IIN),0))*'Blend Sheet'!$Y65,0) + IFERROR(INDEX(WAC_Item_Cost,MATCH(1,(C$1=WAC_District)*('Blend Sheet'!$Z$4=WAC_IIN),0))*'Blend Sheet'!$Z65,0) + IFERROR(INDEX(WAC_Item_Cost,MATCH(1,(C$1=WAC_District)*('Blend Sheet'!$AA$4=WAC_IIN),0))*'Blend Sheet'!$AA65,0) + IFERROR(INDEX(WAC_Item_Cost,MATCH(1,(C$1=WAC_District)*('Blend Sheet'!$AB$4=WAC_IIN),0))*'Blend Sheet'!$AB65,0) + IFERROR(INDEX(WAC_Item_Cost,MATCH(1,(C$1=WAC_District)*('Blend Sheet'!$AC$4=WAC_IIN),0))*'Blend Sheet'!$AC65,0) + IFERROR(INDEX(WAC_Item_Cost,MATCH(1,(C$1=WAC_District)*('Blend Sheet'!$AD$4=WAC_IIN),0))*'Blend Sheet'!$AD65,0) + IFERROR(INDEX(WAC_Item_Cost,MATCH(1,(C$1=WAC_District)*('Blend Sheet'!$AE$4=WAC_IIN),0))*'Blend Sheet'!$AE65,0) + IFERROR(INDEX(WAC_Item_Cost,MATCH(1,(C$1=WAC_District)*('Blend Sheet'!$AF$4=WAC_IIN),0))*'Blend Sheet'!$AF65,0) + IFERROR(INDEX(WAC_Item_Cost,MATCH(1,(C$1=WAC_District)*('Blend Sheet'!$AG$4=WAC_IIN),0))*'Blend Sheet'!$AG65,0) + IFERROR(INDEX(WAC_Item_Cost,MATCH(1,(C$1=WAC_District)*('Blend Sheet'!$AH$4=WAC_IIN),0))*'Blend Sheet'!$AH65,0) + IFERROR(INDEX(WAC_Item_Cost,MATCH(1,(C$1=WAC_District)*('Blend Sheet'!$AI$4=WAC_IIN),0))*'Blend Sheet'!$AI65,0) + IFERROR(INDEX(WAC_Item_Cost,MATCH(1,(C$1=WAC_District)*('Blend Sheet'!$AJ$4=WAC_IIN),0))*'Blend Sheet'!$AJ65,0) + IFERROR(INDEX(WAC_Item_Cost,MATCH(1,(C$1=WAC_District)*('Blend Sheet'!$AK$4=WAC_IIN),0))*'Blend Sheet'!$AK65,0) + IFERROR(INDEX(WAC_Item_Cost,MATCH(1,(C$1=WAC_District)*('Blend Sheet'!$AL$4=WAC_IIN),0))*'Blend Sheet'!$AL65,0) + IFERROR(INDEX(WAC_Item_Cost,MATCH(1,(C$1=WAC_District)*('Blend Sheet'!$AM$4=WAC_IIN),0))*'Blend Sheet'!$AM65,0) + IFERROR(INDEX(WAC_Item_Cost,MATCH(1,(C$1=WAC_District)*('Blend Sheet'!$AN$4=WAC_IIN),0))*'Blend Sheet'!$AN65,0) + IFERROR(INDEX(WAC_Item_Cost,MATCH(1,(C$1=WAC_District)*('Blend Sheet'!$AO$4=WAC_IIN),0))*'Blend Sheet'!$AO65,0) + IFERROR(INDEX(WAC_Item_Cost,MATCH(1,(C$1=WAC_District)*('Blend Sheet'!$AP$4=WAC_IIN),0))*'Blend Sheet'!$AP65/1000,0)</f>
        <v>215.12004048600002</v>
      </c>
      <c r="D62" s="245">
        <f t="array" ref="D62">IFERROR(INDEX(WAC_Item_Cost,MATCH(1,(D$1=WAC_District)*('Blend Sheet'!$C$4=WAC_IIN),0))*'Blend Sheet'!$C65/1000,0) + IFERROR(INDEX(WAC_Item_Cost,MATCH(1,(D$1=WAC_District)*('Blend Sheet'!$D$4=WAC_IIN),0))*'Blend Sheet'!$D65/1000,0) + IFERROR(INDEX(WAC_Item_Cost,MATCH(1,(D$1=WAC_District)*('Blend Sheet'!$E$4=WAC_IIN),0))*'Blend Sheet'!$E65/1000,0) + IFERROR(INDEX(WAC_Item_Cost,MATCH(1,(D$1=WAC_District)*('Blend Sheet'!$F$4=WAC_IIN),0))*'Blend Sheet'!$F65/1000,0)  + IFERROR(INDEX(WAC_Item_Cost,MATCH(1,(D$1=WAC_District)*('Blend Sheet'!$G$4=WAC_IIN),0))*'Blend Sheet'!$G65,0) + IFERROR(INDEX(WAC_Item_Cost,MATCH(1,(D$1=WAC_District)*('Blend Sheet'!$H$4=WAC_IIN),0))*'Blend Sheet'!$H65,0)  + IFERROR(INDEX(WAC_Item_Cost,MATCH(1,(D$1=WAC_District)*('Blend Sheet'!$I$4=WAC_IIN),0))*'Blend Sheet'!$I65,0) + IFERROR(INDEX(WAC_Item_Cost,MATCH(1,(D$1=WAC_District)*('Blend Sheet'!$J$4=WAC_IIN),0))*'Blend Sheet'!$J65,0) + IFERROR(INDEX(WAC_Item_Cost,MATCH(1,(D$1=WAC_District)*('Blend Sheet'!$K$4=WAC_IIN),0))*'Blend Sheet'!$K65,0) + IFERROR(INDEX(WAC_Item_Cost,MATCH(1,(D$1=WAC_District)*('Blend Sheet'!$L$4=WAC_IIN),0))*'Blend Sheet'!$L65,0) + IFERROR(INDEX(WAC_Item_Cost,MATCH(1,(D$1=WAC_District)*('Blend Sheet'!$M$4=WAC_IIN),0))*'Blend Sheet'!$M65,0) + IFERROR(INDEX(WAC_Item_Cost,MATCH(1,(D$1=WAC_District)*('Blend Sheet'!$N$4=WAC_IIN),0))*'Blend Sheet'!$N65,0) + IFERROR(INDEX(WAC_Item_Cost,MATCH(1,(D$1=WAC_District)*('Blend Sheet'!$O$4=WAC_IIN),0))*'Blend Sheet'!$O65,0) + IFERROR(INDEX(WAC_Item_Cost,MATCH(1,(D$1=WAC_District)*('Blend Sheet'!$P$4=WAC_IIN),0))*'Blend Sheet'!$P65,0) + IFERROR(INDEX(WAC_Item_Cost,MATCH(1,(D$1=WAC_District)*('Blend Sheet'!$Q$4=WAC_IIN),0))*'Blend Sheet'!$Q65,0) + IFERROR(INDEX(WAC_Item_Cost,MATCH(1,(D$1=WAC_District)*('Blend Sheet'!$R$4=WAC_IIN),0))*'Blend Sheet'!$R65,0) + IFERROR(INDEX(WAC_Item_Cost,MATCH(1,(D$1=WAC_District)*('Blend Sheet'!$S$4=WAC_IIN),0))*'Blend Sheet'!$S65,0) + IFERROR(INDEX(WAC_Item_Cost,MATCH(1,(D$1=WAC_District)*('Blend Sheet'!$T$4=WAC_IIN),0))*'Blend Sheet'!$T65,0) + IFERROR(INDEX(WAC_Item_Cost,MATCH(1,(D$1=WAC_District)*('Blend Sheet'!$U$4=WAC_IIN),0))*'Blend Sheet'!$U65,0) + IFERROR(INDEX(WAC_Item_Cost,MATCH(1,(D$1=WAC_District)*('Blend Sheet'!$V$4=WAC_IIN),0))*'Blend Sheet'!$V65,0) + IFERROR(INDEX(WAC_Item_Cost,MATCH(1,(D$1=WAC_District)*('Blend Sheet'!$W$4=WAC_IIN),0))*'Blend Sheet'!$W65,0) + IFERROR(INDEX(WAC_Item_Cost,MATCH(1,(D$1=WAC_District)*('Blend Sheet'!$X$4=WAC_IIN),0))*'Blend Sheet'!$X65,0) + IFERROR(INDEX(WAC_Item_Cost,MATCH(1,(D$1=WAC_District)*('Blend Sheet'!$Y$4=WAC_IIN),0))*'Blend Sheet'!$Y65,0) + IFERROR(INDEX(WAC_Item_Cost,MATCH(1,(D$1=WAC_District)*('Blend Sheet'!$Z$4=WAC_IIN),0))*'Blend Sheet'!$Z65,0) + IFERROR(INDEX(WAC_Item_Cost,MATCH(1,(D$1=WAC_District)*('Blend Sheet'!$AA$4=WAC_IIN),0))*'Blend Sheet'!$AA65,0) + IFERROR(INDEX(WAC_Item_Cost,MATCH(1,(D$1=WAC_District)*('Blend Sheet'!$AB$4=WAC_IIN),0))*'Blend Sheet'!$AB65,0) + IFERROR(INDEX(WAC_Item_Cost,MATCH(1,(D$1=WAC_District)*('Blend Sheet'!$AC$4=WAC_IIN),0))*'Blend Sheet'!$AC65,0) + IFERROR(INDEX(WAC_Item_Cost,MATCH(1,(D$1=WAC_District)*('Blend Sheet'!$AD$4=WAC_IIN),0))*'Blend Sheet'!$AD65,0) + IFERROR(INDEX(WAC_Item_Cost,MATCH(1,(D$1=WAC_District)*('Blend Sheet'!$AE$4=WAC_IIN),0))*'Blend Sheet'!$AE65,0) + IFERROR(INDEX(WAC_Item_Cost,MATCH(1,(D$1=WAC_District)*('Blend Sheet'!$AF$4=WAC_IIN),0))*'Blend Sheet'!$AF65,0) + IFERROR(INDEX(WAC_Item_Cost,MATCH(1,(D$1=WAC_District)*('Blend Sheet'!$AG$4=WAC_IIN),0))*'Blend Sheet'!$AG65,0) + IFERROR(INDEX(WAC_Item_Cost,MATCH(1,(D$1=WAC_District)*('Blend Sheet'!$AH$4=WAC_IIN),0))*'Blend Sheet'!$AH65,0) + IFERROR(INDEX(WAC_Item_Cost,MATCH(1,(D$1=WAC_District)*('Blend Sheet'!$AI$4=WAC_IIN),0))*'Blend Sheet'!$AI65,0) + IFERROR(INDEX(WAC_Item_Cost,MATCH(1,(D$1=WAC_District)*('Blend Sheet'!$AJ$4=WAC_IIN),0))*'Blend Sheet'!$AJ65,0) + IFERROR(INDEX(WAC_Item_Cost,MATCH(1,(D$1=WAC_District)*('Blend Sheet'!$AK$4=WAC_IIN),0))*'Blend Sheet'!$AK65,0) + IFERROR(INDEX(WAC_Item_Cost,MATCH(1,(D$1=WAC_District)*('Blend Sheet'!$AL$4=WAC_IIN),0))*'Blend Sheet'!$AL65,0) + IFERROR(INDEX(WAC_Item_Cost,MATCH(1,(D$1=WAC_District)*('Blend Sheet'!$AM$4=WAC_IIN),0))*'Blend Sheet'!$AM65,0) + IFERROR(INDEX(WAC_Item_Cost,MATCH(1,(D$1=WAC_District)*('Blend Sheet'!$AN$4=WAC_IIN),0))*'Blend Sheet'!$AN65,0) + IFERROR(INDEX(WAC_Item_Cost,MATCH(1,(D$1=WAC_District)*('Blend Sheet'!$AO$4=WAC_IIN),0))*'Blend Sheet'!$AO65,0) + IFERROR(INDEX(WAC_Item_Cost,MATCH(1,(D$1=WAC_District)*('Blend Sheet'!$AP$4=WAC_IIN),0))*'Blend Sheet'!$AP65/1000,0)</f>
        <v>163.87065520499996</v>
      </c>
      <c r="E62" s="245">
        <f t="array" ref="E62">IFERROR(INDEX(WAC_Item_Cost,MATCH(1,(E$1=WAC_District)*('Blend Sheet'!$C$4=WAC_IIN),0))*'Blend Sheet'!$C65/1000,0) + IFERROR(INDEX(WAC_Item_Cost,MATCH(1,(E$1=WAC_District)*('Blend Sheet'!$D$4=WAC_IIN),0))*'Blend Sheet'!$D65/1000,0) + IFERROR(INDEX(WAC_Item_Cost,MATCH(1,(E$1=WAC_District)*('Blend Sheet'!$E$4=WAC_IIN),0))*'Blend Sheet'!$E65/1000,0) + IFERROR(INDEX(WAC_Item_Cost,MATCH(1,(E$1=WAC_District)*('Blend Sheet'!$F$4=WAC_IIN),0))*'Blend Sheet'!$F65/1000,0)  + IFERROR(INDEX(WAC_Item_Cost,MATCH(1,(E$1=WAC_District)*('Blend Sheet'!$G$4=WAC_IIN),0))*'Blend Sheet'!$G65,0) + IFERROR(INDEX(WAC_Item_Cost,MATCH(1,(E$1=WAC_District)*('Blend Sheet'!$H$4=WAC_IIN),0))*'Blend Sheet'!$H65,0)  + IFERROR(INDEX(WAC_Item_Cost,MATCH(1,(E$1=WAC_District)*('Blend Sheet'!$I$4=WAC_IIN),0))*'Blend Sheet'!$I65,0) + IFERROR(INDEX(WAC_Item_Cost,MATCH(1,(E$1=WAC_District)*('Blend Sheet'!$J$4=WAC_IIN),0))*'Blend Sheet'!$J65,0) + IFERROR(INDEX(WAC_Item_Cost,MATCH(1,(E$1=WAC_District)*('Blend Sheet'!$K$4=WAC_IIN),0))*'Blend Sheet'!$K65,0) + IFERROR(INDEX(WAC_Item_Cost,MATCH(1,(E$1=WAC_District)*('Blend Sheet'!$L$4=WAC_IIN),0))*'Blend Sheet'!$L65,0) + IFERROR(INDEX(WAC_Item_Cost,MATCH(1,(E$1=WAC_District)*('Blend Sheet'!$M$4=WAC_IIN),0))*'Blend Sheet'!$M65,0) + IFERROR(INDEX(WAC_Item_Cost,MATCH(1,(E$1=WAC_District)*('Blend Sheet'!$N$4=WAC_IIN),0))*'Blend Sheet'!$N65,0) + IFERROR(INDEX(WAC_Item_Cost,MATCH(1,(E$1=WAC_District)*('Blend Sheet'!$O$4=WAC_IIN),0))*'Blend Sheet'!$O65,0) + IFERROR(INDEX(WAC_Item_Cost,MATCH(1,(E$1=WAC_District)*('Blend Sheet'!$P$4=WAC_IIN),0))*'Blend Sheet'!$P65,0) + IFERROR(INDEX(WAC_Item_Cost,MATCH(1,(E$1=WAC_District)*('Blend Sheet'!$Q$4=WAC_IIN),0))*'Blend Sheet'!$Q65,0) + IFERROR(INDEX(WAC_Item_Cost,MATCH(1,(E$1=WAC_District)*('Blend Sheet'!$R$4=WAC_IIN),0))*'Blend Sheet'!$R65,0) + IFERROR(INDEX(WAC_Item_Cost,MATCH(1,(E$1=WAC_District)*('Blend Sheet'!$S$4=WAC_IIN),0))*'Blend Sheet'!$S65,0) + IFERROR(INDEX(WAC_Item_Cost,MATCH(1,(E$1=WAC_District)*('Blend Sheet'!$T$4=WAC_IIN),0))*'Blend Sheet'!$T65,0) + IFERROR(INDEX(WAC_Item_Cost,MATCH(1,(E$1=WAC_District)*('Blend Sheet'!$U$4=WAC_IIN),0))*'Blend Sheet'!$U65,0) + IFERROR(INDEX(WAC_Item_Cost,MATCH(1,(E$1=WAC_District)*('Blend Sheet'!$V$4=WAC_IIN),0))*'Blend Sheet'!$V65,0) + IFERROR(INDEX(WAC_Item_Cost,MATCH(1,(E$1=WAC_District)*('Blend Sheet'!$W$4=WAC_IIN),0))*'Blend Sheet'!$W65,0) + IFERROR(INDEX(WAC_Item_Cost,MATCH(1,(E$1=WAC_District)*('Blend Sheet'!$X$4=WAC_IIN),0))*'Blend Sheet'!$X65,0) + IFERROR(INDEX(WAC_Item_Cost,MATCH(1,(E$1=WAC_District)*('Blend Sheet'!$Y$4=WAC_IIN),0))*'Blend Sheet'!$Y65,0) + IFERROR(INDEX(WAC_Item_Cost,MATCH(1,(E$1=WAC_District)*('Blend Sheet'!$Z$4=WAC_IIN),0))*'Blend Sheet'!$Z65,0) + IFERROR(INDEX(WAC_Item_Cost,MATCH(1,(E$1=WAC_District)*('Blend Sheet'!$AA$4=WAC_IIN),0))*'Blend Sheet'!$AA65,0) + IFERROR(INDEX(WAC_Item_Cost,MATCH(1,(E$1=WAC_District)*('Blend Sheet'!$AB$4=WAC_IIN),0))*'Blend Sheet'!$AB65,0) + IFERROR(INDEX(WAC_Item_Cost,MATCH(1,(E$1=WAC_District)*('Blend Sheet'!$AC$4=WAC_IIN),0))*'Blend Sheet'!$AC65,0) + IFERROR(INDEX(WAC_Item_Cost,MATCH(1,(E$1=WAC_District)*('Blend Sheet'!$AD$4=WAC_IIN),0))*'Blend Sheet'!$AD65,0) + IFERROR(INDEX(WAC_Item_Cost,MATCH(1,(E$1=WAC_District)*('Blend Sheet'!$AE$4=WAC_IIN),0))*'Blend Sheet'!$AE65,0) + IFERROR(INDEX(WAC_Item_Cost,MATCH(1,(E$1=WAC_District)*('Blend Sheet'!$AF$4=WAC_IIN),0))*'Blend Sheet'!$AF65,0) + IFERROR(INDEX(WAC_Item_Cost,MATCH(1,(E$1=WAC_District)*('Blend Sheet'!$AG$4=WAC_IIN),0))*'Blend Sheet'!$AG65,0) + IFERROR(INDEX(WAC_Item_Cost,MATCH(1,(E$1=WAC_District)*('Blend Sheet'!$AH$4=WAC_IIN),0))*'Blend Sheet'!$AH65,0) + IFERROR(INDEX(WAC_Item_Cost,MATCH(1,(E$1=WAC_District)*('Blend Sheet'!$AI$4=WAC_IIN),0))*'Blend Sheet'!$AI65,0) + IFERROR(INDEX(WAC_Item_Cost,MATCH(1,(E$1=WAC_District)*('Blend Sheet'!$AJ$4=WAC_IIN),0))*'Blend Sheet'!$AJ65,0) + IFERROR(INDEX(WAC_Item_Cost,MATCH(1,(E$1=WAC_District)*('Blend Sheet'!$AK$4=WAC_IIN),0))*'Blend Sheet'!$AK65,0) + IFERROR(INDEX(WAC_Item_Cost,MATCH(1,(E$1=WAC_District)*('Blend Sheet'!$AL$4=WAC_IIN),0))*'Blend Sheet'!$AL65,0) + IFERROR(INDEX(WAC_Item_Cost,MATCH(1,(E$1=WAC_District)*('Blend Sheet'!$AM$4=WAC_IIN),0))*'Blend Sheet'!$AM65,0) + IFERROR(INDEX(WAC_Item_Cost,MATCH(1,(E$1=WAC_District)*('Blend Sheet'!$AN$4=WAC_IIN),0))*'Blend Sheet'!$AN65,0) + IFERROR(INDEX(WAC_Item_Cost,MATCH(1,(E$1=WAC_District)*('Blend Sheet'!$AO$4=WAC_IIN),0))*'Blend Sheet'!$AO65,0) + IFERROR(INDEX(WAC_Item_Cost,MATCH(1,(E$1=WAC_District)*('Blend Sheet'!$AP$4=WAC_IIN),0))*'Blend Sheet'!$AP65/1000,0)</f>
        <v>251.88270282299996</v>
      </c>
      <c r="F62" s="245">
        <f t="array" ref="F62">IFERROR(INDEX(WAC_Item_Cost,MATCH(1,(F$1=WAC_District)*('Blend Sheet'!$C$4=WAC_IIN),0))*'Blend Sheet'!$C65/1000,0) + IFERROR(INDEX(WAC_Item_Cost,MATCH(1,(F$1=WAC_District)*('Blend Sheet'!$D$4=WAC_IIN),0))*'Blend Sheet'!$D65/1000,0) + IFERROR(INDEX(WAC_Item_Cost,MATCH(1,(F$1=WAC_District)*('Blend Sheet'!$E$4=WAC_IIN),0))*'Blend Sheet'!$E65/1000,0) + IFERROR(INDEX(WAC_Item_Cost,MATCH(1,(F$1=WAC_District)*('Blend Sheet'!$F$4=WAC_IIN),0))*'Blend Sheet'!$F65/1000,0)  + IFERROR(INDEX(WAC_Item_Cost,MATCH(1,(F$1=WAC_District)*('Blend Sheet'!$G$4=WAC_IIN),0))*'Blend Sheet'!$G65,0) + IFERROR(INDEX(WAC_Item_Cost,MATCH(1,(F$1=WAC_District)*('Blend Sheet'!$H$4=WAC_IIN),0))*'Blend Sheet'!$H65,0)  + IFERROR(INDEX(WAC_Item_Cost,MATCH(1,(F$1=WAC_District)*('Blend Sheet'!$I$4=WAC_IIN),0))*'Blend Sheet'!$I65,0) + IFERROR(INDEX(WAC_Item_Cost,MATCH(1,(F$1=WAC_District)*('Blend Sheet'!$J$4=WAC_IIN),0))*'Blend Sheet'!$J65,0) + IFERROR(INDEX(WAC_Item_Cost,MATCH(1,(F$1=WAC_District)*('Blend Sheet'!$K$4=WAC_IIN),0))*'Blend Sheet'!$K65,0) + IFERROR(INDEX(WAC_Item_Cost,MATCH(1,(F$1=WAC_District)*('Blend Sheet'!$L$4=WAC_IIN),0))*'Blend Sheet'!$L65,0) + IFERROR(INDEX(WAC_Item_Cost,MATCH(1,(F$1=WAC_District)*('Blend Sheet'!$M$4=WAC_IIN),0))*'Blend Sheet'!$M65,0) + IFERROR(INDEX(WAC_Item_Cost,MATCH(1,(F$1=WAC_District)*('Blend Sheet'!$N$4=WAC_IIN),0))*'Blend Sheet'!$N65,0) + IFERROR(INDEX(WAC_Item_Cost,MATCH(1,(F$1=WAC_District)*('Blend Sheet'!$O$4=WAC_IIN),0))*'Blend Sheet'!$O65,0) + IFERROR(INDEX(WAC_Item_Cost,MATCH(1,(F$1=WAC_District)*('Blend Sheet'!$P$4=WAC_IIN),0))*'Blend Sheet'!$P65,0) + IFERROR(INDEX(WAC_Item_Cost,MATCH(1,(F$1=WAC_District)*('Blend Sheet'!$Q$4=WAC_IIN),0))*'Blend Sheet'!$Q65,0) + IFERROR(INDEX(WAC_Item_Cost,MATCH(1,(F$1=WAC_District)*('Blend Sheet'!$R$4=WAC_IIN),0))*'Blend Sheet'!$R65,0) + IFERROR(INDEX(WAC_Item_Cost,MATCH(1,(F$1=WAC_District)*('Blend Sheet'!$S$4=WAC_IIN),0))*'Blend Sheet'!$S65,0) + IFERROR(INDEX(WAC_Item_Cost,MATCH(1,(F$1=WAC_District)*('Blend Sheet'!$T$4=WAC_IIN),0))*'Blend Sheet'!$T65,0) + IFERROR(INDEX(WAC_Item_Cost,MATCH(1,(F$1=WAC_District)*('Blend Sheet'!$U$4=WAC_IIN),0))*'Blend Sheet'!$U65,0) + IFERROR(INDEX(WAC_Item_Cost,MATCH(1,(F$1=WAC_District)*('Blend Sheet'!$V$4=WAC_IIN),0))*'Blend Sheet'!$V65,0) + IFERROR(INDEX(WAC_Item_Cost,MATCH(1,(F$1=WAC_District)*('Blend Sheet'!$W$4=WAC_IIN),0))*'Blend Sheet'!$W65,0) + IFERROR(INDEX(WAC_Item_Cost,MATCH(1,(F$1=WAC_District)*('Blend Sheet'!$X$4=WAC_IIN),0))*'Blend Sheet'!$X65,0) + IFERROR(INDEX(WAC_Item_Cost,MATCH(1,(F$1=WAC_District)*('Blend Sheet'!$Y$4=WAC_IIN),0))*'Blend Sheet'!$Y65,0) + IFERROR(INDEX(WAC_Item_Cost,MATCH(1,(F$1=WAC_District)*('Blend Sheet'!$Z$4=WAC_IIN),0))*'Blend Sheet'!$Z65,0) + IFERROR(INDEX(WAC_Item_Cost,MATCH(1,(F$1=WAC_District)*('Blend Sheet'!$AA$4=WAC_IIN),0))*'Blend Sheet'!$AA65,0) + IFERROR(INDEX(WAC_Item_Cost,MATCH(1,(F$1=WAC_District)*('Blend Sheet'!$AB$4=WAC_IIN),0))*'Blend Sheet'!$AB65,0) + IFERROR(INDEX(WAC_Item_Cost,MATCH(1,(F$1=WAC_District)*('Blend Sheet'!$AC$4=WAC_IIN),0))*'Blend Sheet'!$AC65,0) + IFERROR(INDEX(WAC_Item_Cost,MATCH(1,(F$1=WAC_District)*('Blend Sheet'!$AD$4=WAC_IIN),0))*'Blend Sheet'!$AD65,0) + IFERROR(INDEX(WAC_Item_Cost,MATCH(1,(F$1=WAC_District)*('Blend Sheet'!$AE$4=WAC_IIN),0))*'Blend Sheet'!$AE65,0) + IFERROR(INDEX(WAC_Item_Cost,MATCH(1,(F$1=WAC_District)*('Blend Sheet'!$AF$4=WAC_IIN),0))*'Blend Sheet'!$AF65,0) + IFERROR(INDEX(WAC_Item_Cost,MATCH(1,(F$1=WAC_District)*('Blend Sheet'!$AG$4=WAC_IIN),0))*'Blend Sheet'!$AG65,0) + IFERROR(INDEX(WAC_Item_Cost,MATCH(1,(F$1=WAC_District)*('Blend Sheet'!$AH$4=WAC_IIN),0))*'Blend Sheet'!$AH65,0) + IFERROR(INDEX(WAC_Item_Cost,MATCH(1,(F$1=WAC_District)*('Blend Sheet'!$AI$4=WAC_IIN),0))*'Blend Sheet'!$AI65,0) + IFERROR(INDEX(WAC_Item_Cost,MATCH(1,(F$1=WAC_District)*('Blend Sheet'!$AJ$4=WAC_IIN),0))*'Blend Sheet'!$AJ65,0) + IFERROR(INDEX(WAC_Item_Cost,MATCH(1,(F$1=WAC_District)*('Blend Sheet'!$AK$4=WAC_IIN),0))*'Blend Sheet'!$AK65,0) + IFERROR(INDEX(WAC_Item_Cost,MATCH(1,(F$1=WAC_District)*('Blend Sheet'!$AL$4=WAC_IIN),0))*'Blend Sheet'!$AL65,0) + IFERROR(INDEX(WAC_Item_Cost,MATCH(1,(F$1=WAC_District)*('Blend Sheet'!$AM$4=WAC_IIN),0))*'Blend Sheet'!$AM65,0) + IFERROR(INDEX(WAC_Item_Cost,MATCH(1,(F$1=WAC_District)*('Blend Sheet'!$AN$4=WAC_IIN),0))*'Blend Sheet'!$AN65,0) + IFERROR(INDEX(WAC_Item_Cost,MATCH(1,(F$1=WAC_District)*('Blend Sheet'!$AO$4=WAC_IIN),0))*'Blend Sheet'!$AO65,0) + IFERROR(INDEX(WAC_Item_Cost,MATCH(1,(F$1=WAC_District)*('Blend Sheet'!$AP$4=WAC_IIN),0))*'Blend Sheet'!$AP65/1000,0)</f>
        <v>231.240772381</v>
      </c>
      <c r="G62" s="245">
        <f t="array" ref="G62">IFERROR(INDEX(WAC_Item_Cost,MATCH(1,(G$1=WAC_District)*('Blend Sheet'!$C$4=WAC_IIN),0))*'Blend Sheet'!$C65/1000,0) + IFERROR(INDEX(WAC_Item_Cost,MATCH(1,(G$1=WAC_District)*('Blend Sheet'!$D$4=WAC_IIN),0))*'Blend Sheet'!$D65/1000,0) + IFERROR(INDEX(WAC_Item_Cost,MATCH(1,(G$1=WAC_District)*('Blend Sheet'!$E$4=WAC_IIN),0))*'Blend Sheet'!$E65/1000,0) + IFERROR(INDEX(WAC_Item_Cost,MATCH(1,(G$1=WAC_District)*('Blend Sheet'!$F$4=WAC_IIN),0))*'Blend Sheet'!$F65/1000,0)  + IFERROR(INDEX(WAC_Item_Cost,MATCH(1,(G$1=WAC_District)*('Blend Sheet'!$G$4=WAC_IIN),0))*'Blend Sheet'!$G65,0) + IFERROR(INDEX(WAC_Item_Cost,MATCH(1,(G$1=WAC_District)*('Blend Sheet'!$H$4=WAC_IIN),0))*'Blend Sheet'!$H65,0)  + IFERROR(INDEX(WAC_Item_Cost,MATCH(1,(G$1=WAC_District)*('Blend Sheet'!$I$4=WAC_IIN),0))*'Blend Sheet'!$I65,0) + IFERROR(INDEX(WAC_Item_Cost,MATCH(1,(G$1=WAC_District)*('Blend Sheet'!$J$4=WAC_IIN),0))*'Blend Sheet'!$J65,0) + IFERROR(INDEX(WAC_Item_Cost,MATCH(1,(G$1=WAC_District)*('Blend Sheet'!$K$4=WAC_IIN),0))*'Blend Sheet'!$K65,0) + IFERROR(INDEX(WAC_Item_Cost,MATCH(1,(G$1=WAC_District)*('Blend Sheet'!$L$4=WAC_IIN),0))*'Blend Sheet'!$L65,0) + IFERROR(INDEX(WAC_Item_Cost,MATCH(1,(G$1=WAC_District)*('Blend Sheet'!$M$4=WAC_IIN),0))*'Blend Sheet'!$M65,0) + IFERROR(INDEX(WAC_Item_Cost,MATCH(1,(G$1=WAC_District)*('Blend Sheet'!$N$4=WAC_IIN),0))*'Blend Sheet'!$N65,0) + IFERROR(INDEX(WAC_Item_Cost,MATCH(1,(G$1=WAC_District)*('Blend Sheet'!$O$4=WAC_IIN),0))*'Blend Sheet'!$O65,0) + IFERROR(INDEX(WAC_Item_Cost,MATCH(1,(G$1=WAC_District)*('Blend Sheet'!$P$4=WAC_IIN),0))*'Blend Sheet'!$P65,0) + IFERROR(INDEX(WAC_Item_Cost,MATCH(1,(G$1=WAC_District)*('Blend Sheet'!$Q$4=WAC_IIN),0))*'Blend Sheet'!$Q65,0) + IFERROR(INDEX(WAC_Item_Cost,MATCH(1,(G$1=WAC_District)*('Blend Sheet'!$R$4=WAC_IIN),0))*'Blend Sheet'!$R65,0) + IFERROR(INDEX(WAC_Item_Cost,MATCH(1,(G$1=WAC_District)*('Blend Sheet'!$S$4=WAC_IIN),0))*'Blend Sheet'!$S65,0) + IFERROR(INDEX(WAC_Item_Cost,MATCH(1,(G$1=WAC_District)*('Blend Sheet'!$T$4=WAC_IIN),0))*'Blend Sheet'!$T65,0) + IFERROR(INDEX(WAC_Item_Cost,MATCH(1,(G$1=WAC_District)*('Blend Sheet'!$U$4=WAC_IIN),0))*'Blend Sheet'!$U65,0) + IFERROR(INDEX(WAC_Item_Cost,MATCH(1,(G$1=WAC_District)*('Blend Sheet'!$V$4=WAC_IIN),0))*'Blend Sheet'!$V65,0) + IFERROR(INDEX(WAC_Item_Cost,MATCH(1,(G$1=WAC_District)*('Blend Sheet'!$W$4=WAC_IIN),0))*'Blend Sheet'!$W65,0) + IFERROR(INDEX(WAC_Item_Cost,MATCH(1,(G$1=WAC_District)*('Blend Sheet'!$X$4=WAC_IIN),0))*'Blend Sheet'!$X65,0) + IFERROR(INDEX(WAC_Item_Cost,MATCH(1,(G$1=WAC_District)*('Blend Sheet'!$Y$4=WAC_IIN),0))*'Blend Sheet'!$Y65,0) + IFERROR(INDEX(WAC_Item_Cost,MATCH(1,(G$1=WAC_District)*('Blend Sheet'!$Z$4=WAC_IIN),0))*'Blend Sheet'!$Z65,0) + IFERROR(INDEX(WAC_Item_Cost,MATCH(1,(G$1=WAC_District)*('Blend Sheet'!$AA$4=WAC_IIN),0))*'Blend Sheet'!$AA65,0) + IFERROR(INDEX(WAC_Item_Cost,MATCH(1,(G$1=WAC_District)*('Blend Sheet'!$AB$4=WAC_IIN),0))*'Blend Sheet'!$AB65,0) + IFERROR(INDEX(WAC_Item_Cost,MATCH(1,(G$1=WAC_District)*('Blend Sheet'!$AC$4=WAC_IIN),0))*'Blend Sheet'!$AC65,0) + IFERROR(INDEX(WAC_Item_Cost,MATCH(1,(G$1=WAC_District)*('Blend Sheet'!$AD$4=WAC_IIN),0))*'Blend Sheet'!$AD65,0) + IFERROR(INDEX(WAC_Item_Cost,MATCH(1,(G$1=WAC_District)*('Blend Sheet'!$AE$4=WAC_IIN),0))*'Blend Sheet'!$AE65,0) + IFERROR(INDEX(WAC_Item_Cost,MATCH(1,(G$1=WAC_District)*('Blend Sheet'!$AF$4=WAC_IIN),0))*'Blend Sheet'!$AF65,0) + IFERROR(INDEX(WAC_Item_Cost,MATCH(1,(G$1=WAC_District)*('Blend Sheet'!$AG$4=WAC_IIN),0))*'Blend Sheet'!$AG65,0) + IFERROR(INDEX(WAC_Item_Cost,MATCH(1,(G$1=WAC_District)*('Blend Sheet'!$AH$4=WAC_IIN),0))*'Blend Sheet'!$AH65,0) + IFERROR(INDEX(WAC_Item_Cost,MATCH(1,(G$1=WAC_District)*('Blend Sheet'!$AI$4=WAC_IIN),0))*'Blend Sheet'!$AI65,0) + IFERROR(INDEX(WAC_Item_Cost,MATCH(1,(G$1=WAC_District)*('Blend Sheet'!$AJ$4=WAC_IIN),0))*'Blend Sheet'!$AJ65,0) + IFERROR(INDEX(WAC_Item_Cost,MATCH(1,(G$1=WAC_District)*('Blend Sheet'!$AK$4=WAC_IIN),0))*'Blend Sheet'!$AK65,0) + IFERROR(INDEX(WAC_Item_Cost,MATCH(1,(G$1=WAC_District)*('Blend Sheet'!$AL$4=WAC_IIN),0))*'Blend Sheet'!$AL65,0) + IFERROR(INDEX(WAC_Item_Cost,MATCH(1,(G$1=WAC_District)*('Blend Sheet'!$AM$4=WAC_IIN),0))*'Blend Sheet'!$AM65,0) + IFERROR(INDEX(WAC_Item_Cost,MATCH(1,(G$1=WAC_District)*('Blend Sheet'!$AN$4=WAC_IIN),0))*'Blend Sheet'!$AN65,0) + IFERROR(INDEX(WAC_Item_Cost,MATCH(1,(G$1=WAC_District)*('Blend Sheet'!$AO$4=WAC_IIN),0))*'Blend Sheet'!$AO65,0) + IFERROR(INDEX(WAC_Item_Cost,MATCH(1,(G$1=WAC_District)*('Blend Sheet'!$AP$4=WAC_IIN),0))*'Blend Sheet'!$AP65/1000,0)</f>
        <v>210.39984653300002</v>
      </c>
      <c r="H62" s="245">
        <f t="array" ref="H62">IFERROR(INDEX(WAC_Item_Cost,MATCH(1,(H$1=WAC_District)*('Blend Sheet'!$C$4=WAC_IIN),0))*'Blend Sheet'!$C65/1000,0) + IFERROR(INDEX(WAC_Item_Cost,MATCH(1,(H$1=WAC_District)*('Blend Sheet'!$D$4=WAC_IIN),0))*'Blend Sheet'!$D65/1000,0) + IFERROR(INDEX(WAC_Item_Cost,MATCH(1,(H$1=WAC_District)*('Blend Sheet'!$E$4=WAC_IIN),0))*'Blend Sheet'!$E65/1000,0) + IFERROR(INDEX(WAC_Item_Cost,MATCH(1,(H$1=WAC_District)*('Blend Sheet'!$F$4=WAC_IIN),0))*'Blend Sheet'!$F65/1000,0)  + IFERROR(INDEX(WAC_Item_Cost,MATCH(1,(H$1=WAC_District)*('Blend Sheet'!$G$4=WAC_IIN),0))*'Blend Sheet'!$G65,0) + IFERROR(INDEX(WAC_Item_Cost,MATCH(1,(H$1=WAC_District)*('Blend Sheet'!$H$4=WAC_IIN),0))*'Blend Sheet'!$H65,0)  + IFERROR(INDEX(WAC_Item_Cost,MATCH(1,(H$1=WAC_District)*('Blend Sheet'!$I$4=WAC_IIN),0))*'Blend Sheet'!$I65,0) + IFERROR(INDEX(WAC_Item_Cost,MATCH(1,(H$1=WAC_District)*('Blend Sheet'!$J$4=WAC_IIN),0))*'Blend Sheet'!$J65,0) + IFERROR(INDEX(WAC_Item_Cost,MATCH(1,(H$1=WAC_District)*('Blend Sheet'!$K$4=WAC_IIN),0))*'Blend Sheet'!$K65,0) + IFERROR(INDEX(WAC_Item_Cost,MATCH(1,(H$1=WAC_District)*('Blend Sheet'!$L$4=WAC_IIN),0))*'Blend Sheet'!$L65,0) + IFERROR(INDEX(WAC_Item_Cost,MATCH(1,(H$1=WAC_District)*('Blend Sheet'!$M$4=WAC_IIN),0))*'Blend Sheet'!$M65,0) + IFERROR(INDEX(WAC_Item_Cost,MATCH(1,(H$1=WAC_District)*('Blend Sheet'!$N$4=WAC_IIN),0))*'Blend Sheet'!$N65,0) + IFERROR(INDEX(WAC_Item_Cost,MATCH(1,(H$1=WAC_District)*('Blend Sheet'!$O$4=WAC_IIN),0))*'Blend Sheet'!$O65,0) + IFERROR(INDEX(WAC_Item_Cost,MATCH(1,(H$1=WAC_District)*('Blend Sheet'!$P$4=WAC_IIN),0))*'Blend Sheet'!$P65,0) + IFERROR(INDEX(WAC_Item_Cost,MATCH(1,(H$1=WAC_District)*('Blend Sheet'!$Q$4=WAC_IIN),0))*'Blend Sheet'!$Q65,0) + IFERROR(INDEX(WAC_Item_Cost,MATCH(1,(H$1=WAC_District)*('Blend Sheet'!$R$4=WAC_IIN),0))*'Blend Sheet'!$R65,0) + IFERROR(INDEX(WAC_Item_Cost,MATCH(1,(H$1=WAC_District)*('Blend Sheet'!$S$4=WAC_IIN),0))*'Blend Sheet'!$S65,0) + IFERROR(INDEX(WAC_Item_Cost,MATCH(1,(H$1=WAC_District)*('Blend Sheet'!$T$4=WAC_IIN),0))*'Blend Sheet'!$T65,0) + IFERROR(INDEX(WAC_Item_Cost,MATCH(1,(H$1=WAC_District)*('Blend Sheet'!$U$4=WAC_IIN),0))*'Blend Sheet'!$U65,0) + IFERROR(INDEX(WAC_Item_Cost,MATCH(1,(H$1=WAC_District)*('Blend Sheet'!$V$4=WAC_IIN),0))*'Blend Sheet'!$V65,0) + IFERROR(INDEX(WAC_Item_Cost,MATCH(1,(H$1=WAC_District)*('Blend Sheet'!$W$4=WAC_IIN),0))*'Blend Sheet'!$W65,0) + IFERROR(INDEX(WAC_Item_Cost,MATCH(1,(H$1=WAC_District)*('Blend Sheet'!$X$4=WAC_IIN),0))*'Blend Sheet'!$X65,0) + IFERROR(INDEX(WAC_Item_Cost,MATCH(1,(H$1=WAC_District)*('Blend Sheet'!$Y$4=WAC_IIN),0))*'Blend Sheet'!$Y65,0) + IFERROR(INDEX(WAC_Item_Cost,MATCH(1,(H$1=WAC_District)*('Blend Sheet'!$Z$4=WAC_IIN),0))*'Blend Sheet'!$Z65,0) + IFERROR(INDEX(WAC_Item_Cost,MATCH(1,(H$1=WAC_District)*('Blend Sheet'!$AA$4=WAC_IIN),0))*'Blend Sheet'!$AA65,0) + IFERROR(INDEX(WAC_Item_Cost,MATCH(1,(H$1=WAC_District)*('Blend Sheet'!$AB$4=WAC_IIN),0))*'Blend Sheet'!$AB65,0) + IFERROR(INDEX(WAC_Item_Cost,MATCH(1,(H$1=WAC_District)*('Blend Sheet'!$AC$4=WAC_IIN),0))*'Blend Sheet'!$AC65,0) + IFERROR(INDEX(WAC_Item_Cost,MATCH(1,(H$1=WAC_District)*('Blend Sheet'!$AD$4=WAC_IIN),0))*'Blend Sheet'!$AD65,0) + IFERROR(INDEX(WAC_Item_Cost,MATCH(1,(H$1=WAC_District)*('Blend Sheet'!$AE$4=WAC_IIN),0))*'Blend Sheet'!$AE65,0) + IFERROR(INDEX(WAC_Item_Cost,MATCH(1,(H$1=WAC_District)*('Blend Sheet'!$AF$4=WAC_IIN),0))*'Blend Sheet'!$AF65,0) + IFERROR(INDEX(WAC_Item_Cost,MATCH(1,(H$1=WAC_District)*('Blend Sheet'!$AG$4=WAC_IIN),0))*'Blend Sheet'!$AG65,0) + IFERROR(INDEX(WAC_Item_Cost,MATCH(1,(H$1=WAC_District)*('Blend Sheet'!$AH$4=WAC_IIN),0))*'Blend Sheet'!$AH65,0) + IFERROR(INDEX(WAC_Item_Cost,MATCH(1,(H$1=WAC_District)*('Blend Sheet'!$AI$4=WAC_IIN),0))*'Blend Sheet'!$AI65,0) + IFERROR(INDEX(WAC_Item_Cost,MATCH(1,(H$1=WAC_District)*('Blend Sheet'!$AJ$4=WAC_IIN),0))*'Blend Sheet'!$AJ65,0) + IFERROR(INDEX(WAC_Item_Cost,MATCH(1,(H$1=WAC_District)*('Blend Sheet'!$AK$4=WAC_IIN),0))*'Blend Sheet'!$AK65,0) + IFERROR(INDEX(WAC_Item_Cost,MATCH(1,(H$1=WAC_District)*('Blend Sheet'!$AL$4=WAC_IIN),0))*'Blend Sheet'!$AL65,0) + IFERROR(INDEX(WAC_Item_Cost,MATCH(1,(H$1=WAC_District)*('Blend Sheet'!$AM$4=WAC_IIN),0))*'Blend Sheet'!$AM65,0) + IFERROR(INDEX(WAC_Item_Cost,MATCH(1,(H$1=WAC_District)*('Blend Sheet'!$AN$4=WAC_IIN),0))*'Blend Sheet'!$AN65,0) + IFERROR(INDEX(WAC_Item_Cost,MATCH(1,(H$1=WAC_District)*('Blend Sheet'!$AO$4=WAC_IIN),0))*'Blend Sheet'!$AO65,0) + IFERROR(INDEX(WAC_Item_Cost,MATCH(1,(H$1=WAC_District)*('Blend Sheet'!$AP$4=WAC_IIN),0))*'Blend Sheet'!$AP65/1000,0)</f>
        <v>217.67665034399997</v>
      </c>
      <c r="I62" s="245">
        <f t="array" ref="I62">IFERROR(INDEX(WAC_Item_Cost,MATCH(1,(I$1=WAC_District)*('Blend Sheet'!$C$4=WAC_IIN),0))*'Blend Sheet'!$C65/1000,0) + IFERROR(INDEX(WAC_Item_Cost,MATCH(1,(I$1=WAC_District)*('Blend Sheet'!$D$4=WAC_IIN),0))*'Blend Sheet'!$D65/1000,0) + IFERROR(INDEX(WAC_Item_Cost,MATCH(1,(I$1=WAC_District)*('Blend Sheet'!$E$4=WAC_IIN),0))*'Blend Sheet'!$E65/1000,0) + IFERROR(INDEX(WAC_Item_Cost,MATCH(1,(I$1=WAC_District)*('Blend Sheet'!$F$4=WAC_IIN),0))*'Blend Sheet'!$F65/1000,0)  + IFERROR(INDEX(WAC_Item_Cost,MATCH(1,(I$1=WAC_District)*('Blend Sheet'!$G$4=WAC_IIN),0))*'Blend Sheet'!$G65,0) + IFERROR(INDEX(WAC_Item_Cost,MATCH(1,(I$1=WAC_District)*('Blend Sheet'!$H$4=WAC_IIN),0))*'Blend Sheet'!$H65,0)  + IFERROR(INDEX(WAC_Item_Cost,MATCH(1,(I$1=WAC_District)*('Blend Sheet'!$I$4=WAC_IIN),0))*'Blend Sheet'!$I65,0) + IFERROR(INDEX(WAC_Item_Cost,MATCH(1,(I$1=WAC_District)*('Blend Sheet'!$J$4=WAC_IIN),0))*'Blend Sheet'!$J65,0) + IFERROR(INDEX(WAC_Item_Cost,MATCH(1,(I$1=WAC_District)*('Blend Sheet'!$K$4=WAC_IIN),0))*'Blend Sheet'!$K65,0) + IFERROR(INDEX(WAC_Item_Cost,MATCH(1,(I$1=WAC_District)*('Blend Sheet'!$L$4=WAC_IIN),0))*'Blend Sheet'!$L65,0) + IFERROR(INDEX(WAC_Item_Cost,MATCH(1,(I$1=WAC_District)*('Blend Sheet'!$M$4=WAC_IIN),0))*'Blend Sheet'!$M65,0) + IFERROR(INDEX(WAC_Item_Cost,MATCH(1,(I$1=WAC_District)*('Blend Sheet'!$N$4=WAC_IIN),0))*'Blend Sheet'!$N65,0) + IFERROR(INDEX(WAC_Item_Cost,MATCH(1,(I$1=WAC_District)*('Blend Sheet'!$O$4=WAC_IIN),0))*'Blend Sheet'!$O65,0) + IFERROR(INDEX(WAC_Item_Cost,MATCH(1,(I$1=WAC_District)*('Blend Sheet'!$P$4=WAC_IIN),0))*'Blend Sheet'!$P65,0) + IFERROR(INDEX(WAC_Item_Cost,MATCH(1,(I$1=WAC_District)*('Blend Sheet'!$Q$4=WAC_IIN),0))*'Blend Sheet'!$Q65,0) + IFERROR(INDEX(WAC_Item_Cost,MATCH(1,(I$1=WAC_District)*('Blend Sheet'!$R$4=WAC_IIN),0))*'Blend Sheet'!$R65,0) + IFERROR(INDEX(WAC_Item_Cost,MATCH(1,(I$1=WAC_District)*('Blend Sheet'!$S$4=WAC_IIN),0))*'Blend Sheet'!$S65,0) + IFERROR(INDEX(WAC_Item_Cost,MATCH(1,(I$1=WAC_District)*('Blend Sheet'!$T$4=WAC_IIN),0))*'Blend Sheet'!$T65,0) + IFERROR(INDEX(WAC_Item_Cost,MATCH(1,(I$1=WAC_District)*('Blend Sheet'!$U$4=WAC_IIN),0))*'Blend Sheet'!$U65,0) + IFERROR(INDEX(WAC_Item_Cost,MATCH(1,(I$1=WAC_District)*('Blend Sheet'!$V$4=WAC_IIN),0))*'Blend Sheet'!$V65,0) + IFERROR(INDEX(WAC_Item_Cost,MATCH(1,(I$1=WAC_District)*('Blend Sheet'!$W$4=WAC_IIN),0))*'Blend Sheet'!$W65,0) + IFERROR(INDEX(WAC_Item_Cost,MATCH(1,(I$1=WAC_District)*('Blend Sheet'!$X$4=WAC_IIN),0))*'Blend Sheet'!$X65,0) + IFERROR(INDEX(WAC_Item_Cost,MATCH(1,(I$1=WAC_District)*('Blend Sheet'!$Y$4=WAC_IIN),0))*'Blend Sheet'!$Y65,0) + IFERROR(INDEX(WAC_Item_Cost,MATCH(1,(I$1=WAC_District)*('Blend Sheet'!$Z$4=WAC_IIN),0))*'Blend Sheet'!$Z65,0) + IFERROR(INDEX(WAC_Item_Cost,MATCH(1,(I$1=WAC_District)*('Blend Sheet'!$AA$4=WAC_IIN),0))*'Blend Sheet'!$AA65,0) + IFERROR(INDEX(WAC_Item_Cost,MATCH(1,(I$1=WAC_District)*('Blend Sheet'!$AB$4=WAC_IIN),0))*'Blend Sheet'!$AB65,0) + IFERROR(INDEX(WAC_Item_Cost,MATCH(1,(I$1=WAC_District)*('Blend Sheet'!$AC$4=WAC_IIN),0))*'Blend Sheet'!$AC65,0) + IFERROR(INDEX(WAC_Item_Cost,MATCH(1,(I$1=WAC_District)*('Blend Sheet'!$AD$4=WAC_IIN),0))*'Blend Sheet'!$AD65,0) + IFERROR(INDEX(WAC_Item_Cost,MATCH(1,(I$1=WAC_District)*('Blend Sheet'!$AE$4=WAC_IIN),0))*'Blend Sheet'!$AE65,0) + IFERROR(INDEX(WAC_Item_Cost,MATCH(1,(I$1=WAC_District)*('Blend Sheet'!$AF$4=WAC_IIN),0))*'Blend Sheet'!$AF65,0) + IFERROR(INDEX(WAC_Item_Cost,MATCH(1,(I$1=WAC_District)*('Blend Sheet'!$AG$4=WAC_IIN),0))*'Blend Sheet'!$AG65,0) + IFERROR(INDEX(WAC_Item_Cost,MATCH(1,(I$1=WAC_District)*('Blend Sheet'!$AH$4=WAC_IIN),0))*'Blend Sheet'!$AH65,0) + IFERROR(INDEX(WAC_Item_Cost,MATCH(1,(I$1=WAC_District)*('Blend Sheet'!$AI$4=WAC_IIN),0))*'Blend Sheet'!$AI65,0) + IFERROR(INDEX(WAC_Item_Cost,MATCH(1,(I$1=WAC_District)*('Blend Sheet'!$AJ$4=WAC_IIN),0))*'Blend Sheet'!$AJ65,0) + IFERROR(INDEX(WAC_Item_Cost,MATCH(1,(I$1=WAC_District)*('Blend Sheet'!$AK$4=WAC_IIN),0))*'Blend Sheet'!$AK65,0) + IFERROR(INDEX(WAC_Item_Cost,MATCH(1,(I$1=WAC_District)*('Blend Sheet'!$AL$4=WAC_IIN),0))*'Blend Sheet'!$AL65,0) + IFERROR(INDEX(WAC_Item_Cost,MATCH(1,(I$1=WAC_District)*('Blend Sheet'!$AM$4=WAC_IIN),0))*'Blend Sheet'!$AM65,0) + IFERROR(INDEX(WAC_Item_Cost,MATCH(1,(I$1=WAC_District)*('Blend Sheet'!$AN$4=WAC_IIN),0))*'Blend Sheet'!$AN65,0) + IFERROR(INDEX(WAC_Item_Cost,MATCH(1,(I$1=WAC_District)*('Blend Sheet'!$AO$4=WAC_IIN),0))*'Blend Sheet'!$AO65,0) + IFERROR(INDEX(WAC_Item_Cost,MATCH(1,(I$1=WAC_District)*('Blend Sheet'!$AP$4=WAC_IIN),0))*'Blend Sheet'!$AP65/1000,0)</f>
        <v>217.09167679700002</v>
      </c>
      <c r="J62" s="245">
        <f t="array" ref="J62">IFERROR(INDEX(WAC_Item_Cost,MATCH(1,(J$1=WAC_District)*('Blend Sheet'!$C$4=WAC_IIN),0))*'Blend Sheet'!$C65/1000,0) + IFERROR(INDEX(WAC_Item_Cost,MATCH(1,(J$1=WAC_District)*('Blend Sheet'!$D$4=WAC_IIN),0))*'Blend Sheet'!$D65/1000,0) + IFERROR(INDEX(WAC_Item_Cost,MATCH(1,(J$1=WAC_District)*('Blend Sheet'!$E$4=WAC_IIN),0))*'Blend Sheet'!$E65/1000,0) + IFERROR(INDEX(WAC_Item_Cost,MATCH(1,(J$1=WAC_District)*('Blend Sheet'!$F$4=WAC_IIN),0))*'Blend Sheet'!$F65/1000,0)  + IFERROR(INDEX(WAC_Item_Cost,MATCH(1,(J$1=WAC_District)*('Blend Sheet'!$G$4=WAC_IIN),0))*'Blend Sheet'!$G65,0) + IFERROR(INDEX(WAC_Item_Cost,MATCH(1,(J$1=WAC_District)*('Blend Sheet'!$H$4=WAC_IIN),0))*'Blend Sheet'!$H65,0)  + IFERROR(INDEX(WAC_Item_Cost,MATCH(1,(J$1=WAC_District)*('Blend Sheet'!$I$4=WAC_IIN),0))*'Blend Sheet'!$I65,0) + IFERROR(INDEX(WAC_Item_Cost,MATCH(1,(J$1=WAC_District)*('Blend Sheet'!$J$4=WAC_IIN),0))*'Blend Sheet'!$J65,0) + IFERROR(INDEX(WAC_Item_Cost,MATCH(1,(J$1=WAC_District)*('Blend Sheet'!$K$4=WAC_IIN),0))*'Blend Sheet'!$K65,0) + IFERROR(INDEX(WAC_Item_Cost,MATCH(1,(J$1=WAC_District)*('Blend Sheet'!$L$4=WAC_IIN),0))*'Blend Sheet'!$L65,0) + IFERROR(INDEX(WAC_Item_Cost,MATCH(1,(J$1=WAC_District)*('Blend Sheet'!$M$4=WAC_IIN),0))*'Blend Sheet'!$M65,0) + IFERROR(INDEX(WAC_Item_Cost,MATCH(1,(J$1=WAC_District)*('Blend Sheet'!$N$4=WAC_IIN),0))*'Blend Sheet'!$N65,0) + IFERROR(INDEX(WAC_Item_Cost,MATCH(1,(J$1=WAC_District)*('Blend Sheet'!$O$4=WAC_IIN),0))*'Blend Sheet'!$O65,0) + IFERROR(INDEX(WAC_Item_Cost,MATCH(1,(J$1=WAC_District)*('Blend Sheet'!$P$4=WAC_IIN),0))*'Blend Sheet'!$P65,0) + IFERROR(INDEX(WAC_Item_Cost,MATCH(1,(J$1=WAC_District)*('Blend Sheet'!$Q$4=WAC_IIN),0))*'Blend Sheet'!$Q65,0) + IFERROR(INDEX(WAC_Item_Cost,MATCH(1,(J$1=WAC_District)*('Blend Sheet'!$R$4=WAC_IIN),0))*'Blend Sheet'!$R65,0) + IFERROR(INDEX(WAC_Item_Cost,MATCH(1,(J$1=WAC_District)*('Blend Sheet'!$S$4=WAC_IIN),0))*'Blend Sheet'!$S65,0) + IFERROR(INDEX(WAC_Item_Cost,MATCH(1,(J$1=WAC_District)*('Blend Sheet'!$T$4=WAC_IIN),0))*'Blend Sheet'!$T65,0) + IFERROR(INDEX(WAC_Item_Cost,MATCH(1,(J$1=WAC_District)*('Blend Sheet'!$U$4=WAC_IIN),0))*'Blend Sheet'!$U65,0) + IFERROR(INDEX(WAC_Item_Cost,MATCH(1,(J$1=WAC_District)*('Blend Sheet'!$V$4=WAC_IIN),0))*'Blend Sheet'!$V65,0) + IFERROR(INDEX(WAC_Item_Cost,MATCH(1,(J$1=WAC_District)*('Blend Sheet'!$W$4=WAC_IIN),0))*'Blend Sheet'!$W65,0) + IFERROR(INDEX(WAC_Item_Cost,MATCH(1,(J$1=WAC_District)*('Blend Sheet'!$X$4=WAC_IIN),0))*'Blend Sheet'!$X65,0) + IFERROR(INDEX(WAC_Item_Cost,MATCH(1,(J$1=WAC_District)*('Blend Sheet'!$Y$4=WAC_IIN),0))*'Blend Sheet'!$Y65,0) + IFERROR(INDEX(WAC_Item_Cost,MATCH(1,(J$1=WAC_District)*('Blend Sheet'!$Z$4=WAC_IIN),0))*'Blend Sheet'!$Z65,0) + IFERROR(INDEX(WAC_Item_Cost,MATCH(1,(J$1=WAC_District)*('Blend Sheet'!$AA$4=WAC_IIN),0))*'Blend Sheet'!$AA65,0) + IFERROR(INDEX(WAC_Item_Cost,MATCH(1,(J$1=WAC_District)*('Blend Sheet'!$AB$4=WAC_IIN),0))*'Blend Sheet'!$AB65,0) + IFERROR(INDEX(WAC_Item_Cost,MATCH(1,(J$1=WAC_District)*('Blend Sheet'!$AC$4=WAC_IIN),0))*'Blend Sheet'!$AC65,0) + IFERROR(INDEX(WAC_Item_Cost,MATCH(1,(J$1=WAC_District)*('Blend Sheet'!$AD$4=WAC_IIN),0))*'Blend Sheet'!$AD65,0) + IFERROR(INDEX(WAC_Item_Cost,MATCH(1,(J$1=WAC_District)*('Blend Sheet'!$AE$4=WAC_IIN),0))*'Blend Sheet'!$AE65,0) + IFERROR(INDEX(WAC_Item_Cost,MATCH(1,(J$1=WAC_District)*('Blend Sheet'!$AF$4=WAC_IIN),0))*'Blend Sheet'!$AF65,0) + IFERROR(INDEX(WAC_Item_Cost,MATCH(1,(J$1=WAC_District)*('Blend Sheet'!$AG$4=WAC_IIN),0))*'Blend Sheet'!$AG65,0) + IFERROR(INDEX(WAC_Item_Cost,MATCH(1,(J$1=WAC_District)*('Blend Sheet'!$AH$4=WAC_IIN),0))*'Blend Sheet'!$AH65,0) + IFERROR(INDEX(WAC_Item_Cost,MATCH(1,(J$1=WAC_District)*('Blend Sheet'!$AI$4=WAC_IIN),0))*'Blend Sheet'!$AI65,0) + IFERROR(INDEX(WAC_Item_Cost,MATCH(1,(J$1=WAC_District)*('Blend Sheet'!$AJ$4=WAC_IIN),0))*'Blend Sheet'!$AJ65,0) + IFERROR(INDEX(WAC_Item_Cost,MATCH(1,(J$1=WAC_District)*('Blend Sheet'!$AK$4=WAC_IIN),0))*'Blend Sheet'!$AK65,0) + IFERROR(INDEX(WAC_Item_Cost,MATCH(1,(J$1=WAC_District)*('Blend Sheet'!$AL$4=WAC_IIN),0))*'Blend Sheet'!$AL65,0) + IFERROR(INDEX(WAC_Item_Cost,MATCH(1,(J$1=WAC_District)*('Blend Sheet'!$AM$4=WAC_IIN),0))*'Blend Sheet'!$AM65,0) + IFERROR(INDEX(WAC_Item_Cost,MATCH(1,(J$1=WAC_District)*('Blend Sheet'!$AN$4=WAC_IIN),0))*'Blend Sheet'!$AN65,0) + IFERROR(INDEX(WAC_Item_Cost,MATCH(1,(J$1=WAC_District)*('Blend Sheet'!$AO$4=WAC_IIN),0))*'Blend Sheet'!$AO65,0) + IFERROR(INDEX(WAC_Item_Cost,MATCH(1,(J$1=WAC_District)*('Blend Sheet'!$AP$4=WAC_IIN),0))*'Blend Sheet'!$AP65/1000,0)</f>
        <v>211.522131487</v>
      </c>
      <c r="K62" s="245">
        <f t="array" ref="K62">IFERROR(INDEX(WAC_Item_Cost,MATCH(1,(K$1=WAC_District)*('Blend Sheet'!$C$4=WAC_IIN),0))*'Blend Sheet'!$C65/1000,0) + IFERROR(INDEX(WAC_Item_Cost,MATCH(1,(K$1=WAC_District)*('Blend Sheet'!$D$4=WAC_IIN),0))*'Blend Sheet'!$D65/1000,0) + IFERROR(INDEX(WAC_Item_Cost,MATCH(1,(K$1=WAC_District)*('Blend Sheet'!$E$4=WAC_IIN),0))*'Blend Sheet'!$E65/1000,0) + IFERROR(INDEX(WAC_Item_Cost,MATCH(1,(K$1=WAC_District)*('Blend Sheet'!$F$4=WAC_IIN),0))*'Blend Sheet'!$F65/1000,0)  + IFERROR(INDEX(WAC_Item_Cost,MATCH(1,(K$1=WAC_District)*('Blend Sheet'!$G$4=WAC_IIN),0))*'Blend Sheet'!$G65,0) + IFERROR(INDEX(WAC_Item_Cost,MATCH(1,(K$1=WAC_District)*('Blend Sheet'!$H$4=WAC_IIN),0))*'Blend Sheet'!$H65,0)  + IFERROR(INDEX(WAC_Item_Cost,MATCH(1,(K$1=WAC_District)*('Blend Sheet'!$I$4=WAC_IIN),0))*'Blend Sheet'!$I65,0) + IFERROR(INDEX(WAC_Item_Cost,MATCH(1,(K$1=WAC_District)*('Blend Sheet'!$J$4=WAC_IIN),0))*'Blend Sheet'!$J65,0) + IFERROR(INDEX(WAC_Item_Cost,MATCH(1,(K$1=WAC_District)*('Blend Sheet'!$K$4=WAC_IIN),0))*'Blend Sheet'!$K65,0) + IFERROR(INDEX(WAC_Item_Cost,MATCH(1,(K$1=WAC_District)*('Blend Sheet'!$L$4=WAC_IIN),0))*'Blend Sheet'!$L65,0) + IFERROR(INDEX(WAC_Item_Cost,MATCH(1,(K$1=WAC_District)*('Blend Sheet'!$M$4=WAC_IIN),0))*'Blend Sheet'!$M65,0) + IFERROR(INDEX(WAC_Item_Cost,MATCH(1,(K$1=WAC_District)*('Blend Sheet'!$N$4=WAC_IIN),0))*'Blend Sheet'!$N65,0) + IFERROR(INDEX(WAC_Item_Cost,MATCH(1,(K$1=WAC_District)*('Blend Sheet'!$O$4=WAC_IIN),0))*'Blend Sheet'!$O65,0) + IFERROR(INDEX(WAC_Item_Cost,MATCH(1,(K$1=WAC_District)*('Blend Sheet'!$P$4=WAC_IIN),0))*'Blend Sheet'!$P65,0) + IFERROR(INDEX(WAC_Item_Cost,MATCH(1,(K$1=WAC_District)*('Blend Sheet'!$Q$4=WAC_IIN),0))*'Blend Sheet'!$Q65,0) + IFERROR(INDEX(WAC_Item_Cost,MATCH(1,(K$1=WAC_District)*('Blend Sheet'!$R$4=WAC_IIN),0))*'Blend Sheet'!$R65,0) + IFERROR(INDEX(WAC_Item_Cost,MATCH(1,(K$1=WAC_District)*('Blend Sheet'!$S$4=WAC_IIN),0))*'Blend Sheet'!$S65,0) + IFERROR(INDEX(WAC_Item_Cost,MATCH(1,(K$1=WAC_District)*('Blend Sheet'!$T$4=WAC_IIN),0))*'Blend Sheet'!$T65,0) + IFERROR(INDEX(WAC_Item_Cost,MATCH(1,(K$1=WAC_District)*('Blend Sheet'!$U$4=WAC_IIN),0))*'Blend Sheet'!$U65,0) + IFERROR(INDEX(WAC_Item_Cost,MATCH(1,(K$1=WAC_District)*('Blend Sheet'!$V$4=WAC_IIN),0))*'Blend Sheet'!$V65,0) + IFERROR(INDEX(WAC_Item_Cost,MATCH(1,(K$1=WAC_District)*('Blend Sheet'!$W$4=WAC_IIN),0))*'Blend Sheet'!$W65,0) + IFERROR(INDEX(WAC_Item_Cost,MATCH(1,(K$1=WAC_District)*('Blend Sheet'!$X$4=WAC_IIN),0))*'Blend Sheet'!$X65,0) + IFERROR(INDEX(WAC_Item_Cost,MATCH(1,(K$1=WAC_District)*('Blend Sheet'!$Y$4=WAC_IIN),0))*'Blend Sheet'!$Y65,0) + IFERROR(INDEX(WAC_Item_Cost,MATCH(1,(K$1=WAC_District)*('Blend Sheet'!$Z$4=WAC_IIN),0))*'Blend Sheet'!$Z65,0) + IFERROR(INDEX(WAC_Item_Cost,MATCH(1,(K$1=WAC_District)*('Blend Sheet'!$AA$4=WAC_IIN),0))*'Blend Sheet'!$AA65,0) + IFERROR(INDEX(WAC_Item_Cost,MATCH(1,(K$1=WAC_District)*('Blend Sheet'!$AB$4=WAC_IIN),0))*'Blend Sheet'!$AB65,0) + IFERROR(INDEX(WAC_Item_Cost,MATCH(1,(K$1=WAC_District)*('Blend Sheet'!$AC$4=WAC_IIN),0))*'Blend Sheet'!$AC65,0) + IFERROR(INDEX(WAC_Item_Cost,MATCH(1,(K$1=WAC_District)*('Blend Sheet'!$AD$4=WAC_IIN),0))*'Blend Sheet'!$AD65,0) + IFERROR(INDEX(WAC_Item_Cost,MATCH(1,(K$1=WAC_District)*('Blend Sheet'!$AE$4=WAC_IIN),0))*'Blend Sheet'!$AE65,0) + IFERROR(INDEX(WAC_Item_Cost,MATCH(1,(K$1=WAC_District)*('Blend Sheet'!$AF$4=WAC_IIN),0))*'Blend Sheet'!$AF65,0) + IFERROR(INDEX(WAC_Item_Cost,MATCH(1,(K$1=WAC_District)*('Blend Sheet'!$AG$4=WAC_IIN),0))*'Blend Sheet'!$AG65,0) + IFERROR(INDEX(WAC_Item_Cost,MATCH(1,(K$1=WAC_District)*('Blend Sheet'!$AH$4=WAC_IIN),0))*'Blend Sheet'!$AH65,0) + IFERROR(INDEX(WAC_Item_Cost,MATCH(1,(K$1=WAC_District)*('Blend Sheet'!$AI$4=WAC_IIN),0))*'Blend Sheet'!$AI65,0) + IFERROR(INDEX(WAC_Item_Cost,MATCH(1,(K$1=WAC_District)*('Blend Sheet'!$AJ$4=WAC_IIN),0))*'Blend Sheet'!$AJ65,0) + IFERROR(INDEX(WAC_Item_Cost,MATCH(1,(K$1=WAC_District)*('Blend Sheet'!$AK$4=WAC_IIN),0))*'Blend Sheet'!$AK65,0) + IFERROR(INDEX(WAC_Item_Cost,MATCH(1,(K$1=WAC_District)*('Blend Sheet'!$AL$4=WAC_IIN),0))*'Blend Sheet'!$AL65,0) + IFERROR(INDEX(WAC_Item_Cost,MATCH(1,(K$1=WAC_District)*('Blend Sheet'!$AM$4=WAC_IIN),0))*'Blend Sheet'!$AM65,0) + IFERROR(INDEX(WAC_Item_Cost,MATCH(1,(K$1=WAC_District)*('Blend Sheet'!$AN$4=WAC_IIN),0))*'Blend Sheet'!$AN65,0) + IFERROR(INDEX(WAC_Item_Cost,MATCH(1,(K$1=WAC_District)*('Blend Sheet'!$AO$4=WAC_IIN),0))*'Blend Sheet'!$AO65,0) + IFERROR(INDEX(WAC_Item_Cost,MATCH(1,(K$1=WAC_District)*('Blend Sheet'!$AP$4=WAC_IIN),0))*'Blend Sheet'!$AP65/1000,0)</f>
        <v>0</v>
      </c>
      <c r="L62" s="245">
        <f t="array" ref="L62">IFERROR(INDEX(WAC_Item_Cost,MATCH(1,(L$1=WAC_District)*('Blend Sheet'!$C$4=WAC_IIN),0))*'Blend Sheet'!$C65/1000,0) + IFERROR(INDEX(WAC_Item_Cost,MATCH(1,(L$1=WAC_District)*('Blend Sheet'!$D$4=WAC_IIN),0))*'Blend Sheet'!$D65/1000,0) + IFERROR(INDEX(WAC_Item_Cost,MATCH(1,(L$1=WAC_District)*('Blend Sheet'!$E$4=WAC_IIN),0))*'Blend Sheet'!$E65/1000,0) + IFERROR(INDEX(WAC_Item_Cost,MATCH(1,(L$1=WAC_District)*('Blend Sheet'!$F$4=WAC_IIN),0))*'Blend Sheet'!$F65/1000,0)  + IFERROR(INDEX(WAC_Item_Cost,MATCH(1,(L$1=WAC_District)*('Blend Sheet'!$G$4=WAC_IIN),0))*'Blend Sheet'!$G65,0) + IFERROR(INDEX(WAC_Item_Cost,MATCH(1,(L$1=WAC_District)*('Blend Sheet'!$H$4=WAC_IIN),0))*'Blend Sheet'!$H65,0)  + IFERROR(INDEX(WAC_Item_Cost,MATCH(1,(L$1=WAC_District)*('Blend Sheet'!$I$4=WAC_IIN),0))*'Blend Sheet'!$I65,0) + IFERROR(INDEX(WAC_Item_Cost,MATCH(1,(L$1=WAC_District)*('Blend Sheet'!$J$4=WAC_IIN),0))*'Blend Sheet'!$J65,0) + IFERROR(INDEX(WAC_Item_Cost,MATCH(1,(L$1=WAC_District)*('Blend Sheet'!$K$4=WAC_IIN),0))*'Blend Sheet'!$K65,0) + IFERROR(INDEX(WAC_Item_Cost,MATCH(1,(L$1=WAC_District)*('Blend Sheet'!$L$4=WAC_IIN),0))*'Blend Sheet'!$L65,0) + IFERROR(INDEX(WAC_Item_Cost,MATCH(1,(L$1=WAC_District)*('Blend Sheet'!$M$4=WAC_IIN),0))*'Blend Sheet'!$M65,0) + IFERROR(INDEX(WAC_Item_Cost,MATCH(1,(L$1=WAC_District)*('Blend Sheet'!$N$4=WAC_IIN),0))*'Blend Sheet'!$N65,0) + IFERROR(INDEX(WAC_Item_Cost,MATCH(1,(L$1=WAC_District)*('Blend Sheet'!$O$4=WAC_IIN),0))*'Blend Sheet'!$O65,0) + IFERROR(INDEX(WAC_Item_Cost,MATCH(1,(L$1=WAC_District)*('Blend Sheet'!$P$4=WAC_IIN),0))*'Blend Sheet'!$P65,0) + IFERROR(INDEX(WAC_Item_Cost,MATCH(1,(L$1=WAC_District)*('Blend Sheet'!$Q$4=WAC_IIN),0))*'Blend Sheet'!$Q65,0) + IFERROR(INDEX(WAC_Item_Cost,MATCH(1,(L$1=WAC_District)*('Blend Sheet'!$R$4=WAC_IIN),0))*'Blend Sheet'!$R65,0) + IFERROR(INDEX(WAC_Item_Cost,MATCH(1,(L$1=WAC_District)*('Blend Sheet'!$S$4=WAC_IIN),0))*'Blend Sheet'!$S65,0) + IFERROR(INDEX(WAC_Item_Cost,MATCH(1,(L$1=WAC_District)*('Blend Sheet'!$T$4=WAC_IIN),0))*'Blend Sheet'!$T65,0) + IFERROR(INDEX(WAC_Item_Cost,MATCH(1,(L$1=WAC_District)*('Blend Sheet'!$U$4=WAC_IIN),0))*'Blend Sheet'!$U65,0) + IFERROR(INDEX(WAC_Item_Cost,MATCH(1,(L$1=WAC_District)*('Blend Sheet'!$V$4=WAC_IIN),0))*'Blend Sheet'!$V65,0) + IFERROR(INDEX(WAC_Item_Cost,MATCH(1,(L$1=WAC_District)*('Blend Sheet'!$W$4=WAC_IIN),0))*'Blend Sheet'!$W65,0) + IFERROR(INDEX(WAC_Item_Cost,MATCH(1,(L$1=WAC_District)*('Blend Sheet'!$X$4=WAC_IIN),0))*'Blend Sheet'!$X65,0) + IFERROR(INDEX(WAC_Item_Cost,MATCH(1,(L$1=WAC_District)*('Blend Sheet'!$Y$4=WAC_IIN),0))*'Blend Sheet'!$Y65,0) + IFERROR(INDEX(WAC_Item_Cost,MATCH(1,(L$1=WAC_District)*('Blend Sheet'!$Z$4=WAC_IIN),0))*'Blend Sheet'!$Z65,0) + IFERROR(INDEX(WAC_Item_Cost,MATCH(1,(L$1=WAC_District)*('Blend Sheet'!$AA$4=WAC_IIN),0))*'Blend Sheet'!$AA65,0) + IFERROR(INDEX(WAC_Item_Cost,MATCH(1,(L$1=WAC_District)*('Blend Sheet'!$AB$4=WAC_IIN),0))*'Blend Sheet'!$AB65,0) + IFERROR(INDEX(WAC_Item_Cost,MATCH(1,(L$1=WAC_District)*('Blend Sheet'!$AC$4=WAC_IIN),0))*'Blend Sheet'!$AC65,0) + IFERROR(INDEX(WAC_Item_Cost,MATCH(1,(L$1=WAC_District)*('Blend Sheet'!$AD$4=WAC_IIN),0))*'Blend Sheet'!$AD65,0) + IFERROR(INDEX(WAC_Item_Cost,MATCH(1,(L$1=WAC_District)*('Blend Sheet'!$AE$4=WAC_IIN),0))*'Blend Sheet'!$AE65,0) + IFERROR(INDEX(WAC_Item_Cost,MATCH(1,(L$1=WAC_District)*('Blend Sheet'!$AF$4=WAC_IIN),0))*'Blend Sheet'!$AF65,0) + IFERROR(INDEX(WAC_Item_Cost,MATCH(1,(L$1=WAC_District)*('Blend Sheet'!$AG$4=WAC_IIN),0))*'Blend Sheet'!$AG65,0) + IFERROR(INDEX(WAC_Item_Cost,MATCH(1,(L$1=WAC_District)*('Blend Sheet'!$AH$4=WAC_IIN),0))*'Blend Sheet'!$AH65,0) + IFERROR(INDEX(WAC_Item_Cost,MATCH(1,(L$1=WAC_District)*('Blend Sheet'!$AI$4=WAC_IIN),0))*'Blend Sheet'!$AI65,0) + IFERROR(INDEX(WAC_Item_Cost,MATCH(1,(L$1=WAC_District)*('Blend Sheet'!$AJ$4=WAC_IIN),0))*'Blend Sheet'!$AJ65,0) + IFERROR(INDEX(WAC_Item_Cost,MATCH(1,(L$1=WAC_District)*('Blend Sheet'!$AK$4=WAC_IIN),0))*'Blend Sheet'!$AK65,0) + IFERROR(INDEX(WAC_Item_Cost,MATCH(1,(L$1=WAC_District)*('Blend Sheet'!$AL$4=WAC_IIN),0))*'Blend Sheet'!$AL65,0) + IFERROR(INDEX(WAC_Item_Cost,MATCH(1,(L$1=WAC_District)*('Blend Sheet'!$AM$4=WAC_IIN),0))*'Blend Sheet'!$AM65,0) + IFERROR(INDEX(WAC_Item_Cost,MATCH(1,(L$1=WAC_District)*('Blend Sheet'!$AN$4=WAC_IIN),0))*'Blend Sheet'!$AN65,0) + IFERROR(INDEX(WAC_Item_Cost,MATCH(1,(L$1=WAC_District)*('Blend Sheet'!$AO$4=WAC_IIN),0))*'Blend Sheet'!$AO65,0) + IFERROR(INDEX(WAC_Item_Cost,MATCH(1,(L$1=WAC_District)*('Blend Sheet'!$AP$4=WAC_IIN),0))*'Blend Sheet'!$AP65/1000,0)</f>
        <v>16.902959999999997</v>
      </c>
    </row>
    <row r="63" spans="1:12" x14ac:dyDescent="0.25">
      <c r="A63" t="str">
        <f>'Blend Sheet'!A66</f>
        <v>PRODUCTIONmix LW (Sask)</v>
      </c>
      <c r="B63" s="245"/>
      <c r="C63" s="245"/>
      <c r="D63" s="245">
        <f t="array" ref="D63">IFERROR(INDEX(WAC_Item_Cost,MATCH(1,(D$1=WAC_District)*('Blend Sheet'!$C$4=WAC_IIN),0))*'Blend Sheet'!$C66/1000,0) + IFERROR(INDEX(WAC_Item_Cost,MATCH(1,(D$1=WAC_District)*('Blend Sheet'!$D$4=WAC_IIN),0))*'Blend Sheet'!$D66/1000,0) + IFERROR(INDEX(WAC_Item_Cost,MATCH(1,(D$1=WAC_District)*('Blend Sheet'!$E$4=WAC_IIN),0))*'Blend Sheet'!$E66/1000,0) + IFERROR(INDEX(WAC_Item_Cost,MATCH(1,(D$1=WAC_District)*('Blend Sheet'!$F$4=WAC_IIN),0))*'Blend Sheet'!$F66/1000,0)  + IFERROR(INDEX(WAC_Item_Cost,MATCH(1,(D$1=WAC_District)*('Blend Sheet'!$G$4=WAC_IIN),0))*'Blend Sheet'!$G66,0) + IFERROR(INDEX(WAC_Item_Cost,MATCH(1,(D$1=WAC_District)*('Blend Sheet'!$H$4=WAC_IIN),0))*'Blend Sheet'!$H66,0)  + IFERROR(INDEX(WAC_Item_Cost,MATCH(1,(D$1=WAC_District)*('Blend Sheet'!$I$4=WAC_IIN),0))*'Blend Sheet'!$I66,0) + IFERROR(INDEX(WAC_Item_Cost,MATCH(1,(D$1=WAC_District)*('Blend Sheet'!$J$4=WAC_IIN),0))*'Blend Sheet'!$J66,0) + IFERROR(INDEX(WAC_Item_Cost,MATCH(1,(D$1=WAC_District)*('Blend Sheet'!$K$4=WAC_IIN),0))*'Blend Sheet'!$K66,0) + IFERROR(INDEX(WAC_Item_Cost,MATCH(1,(D$1=WAC_District)*('Blend Sheet'!$L$4=WAC_IIN),0))*'Blend Sheet'!$L66,0) + IFERROR(INDEX(WAC_Item_Cost,MATCH(1,(D$1=WAC_District)*('Blend Sheet'!$M$4=WAC_IIN),0))*'Blend Sheet'!$M66,0) + IFERROR(INDEX(WAC_Item_Cost,MATCH(1,(D$1=WAC_District)*('Blend Sheet'!$N$4=WAC_IIN),0))*'Blend Sheet'!$N66,0) + IFERROR(INDEX(WAC_Item_Cost,MATCH(1,(D$1=WAC_District)*('Blend Sheet'!$O$4=WAC_IIN),0))*'Blend Sheet'!$O66,0) + IFERROR(INDEX(WAC_Item_Cost,MATCH(1,(D$1=WAC_District)*('Blend Sheet'!$P$4=WAC_IIN),0))*'Blend Sheet'!$P66,0) + IFERROR(INDEX(WAC_Item_Cost,MATCH(1,(D$1=WAC_District)*('Blend Sheet'!$Q$4=WAC_IIN),0))*'Blend Sheet'!$Q66,0) + IFERROR(INDEX(WAC_Item_Cost,MATCH(1,(D$1=WAC_District)*('Blend Sheet'!$R$4=WAC_IIN),0))*'Blend Sheet'!$R66,0) + IFERROR(INDEX(WAC_Item_Cost,MATCH(1,(D$1=WAC_District)*('Blend Sheet'!$S$4=WAC_IIN),0))*'Blend Sheet'!$S66,0) + IFERROR(INDEX(WAC_Item_Cost,MATCH(1,(D$1=WAC_District)*('Blend Sheet'!$T$4=WAC_IIN),0))*'Blend Sheet'!$T66,0) + IFERROR(INDEX(WAC_Item_Cost,MATCH(1,(D$1=WAC_District)*('Blend Sheet'!$U$4=WAC_IIN),0))*'Blend Sheet'!$U66,0) + IFERROR(INDEX(WAC_Item_Cost,MATCH(1,(D$1=WAC_District)*('Blend Sheet'!$V$4=WAC_IIN),0))*'Blend Sheet'!$V66,0) + IFERROR(INDEX(WAC_Item_Cost,MATCH(1,(D$1=WAC_District)*('Blend Sheet'!$W$4=WAC_IIN),0))*'Blend Sheet'!$W66,0) + IFERROR(INDEX(WAC_Item_Cost,MATCH(1,(D$1=WAC_District)*('Blend Sheet'!$X$4=WAC_IIN),0))*'Blend Sheet'!$X66,0) + IFERROR(INDEX(WAC_Item_Cost,MATCH(1,(D$1=WAC_District)*('Blend Sheet'!$Y$4=WAC_IIN),0))*'Blend Sheet'!$Y66,0) + IFERROR(INDEX(WAC_Item_Cost,MATCH(1,(D$1=WAC_District)*('Blend Sheet'!$Z$4=WAC_IIN),0))*'Blend Sheet'!$Z66,0) + IFERROR(INDEX(WAC_Item_Cost,MATCH(1,(D$1=WAC_District)*('Blend Sheet'!$AA$4=WAC_IIN),0))*'Blend Sheet'!$AA66,0) + IFERROR(INDEX(WAC_Item_Cost,MATCH(1,(D$1=WAC_District)*('Blend Sheet'!$AB$4=WAC_IIN),0))*'Blend Sheet'!$AB66,0) + IFERROR(INDEX(WAC_Item_Cost,MATCH(1,(D$1=WAC_District)*('Blend Sheet'!$AC$4=WAC_IIN),0))*'Blend Sheet'!$AC66,0) + IFERROR(INDEX(WAC_Item_Cost,MATCH(1,(D$1=WAC_District)*('Blend Sheet'!$AD$4=WAC_IIN),0))*'Blend Sheet'!$AD66,0) + IFERROR(INDEX(WAC_Item_Cost,MATCH(1,(D$1=WAC_District)*('Blend Sheet'!$AE$4=WAC_IIN),0))*'Blend Sheet'!$AE66,0) + IFERROR(INDEX(WAC_Item_Cost,MATCH(1,(D$1=WAC_District)*('Blend Sheet'!$AF$4=WAC_IIN),0))*'Blend Sheet'!$AF66,0) + IFERROR(INDEX(WAC_Item_Cost,MATCH(1,(D$1=WAC_District)*('Blend Sheet'!$AG$4=WAC_IIN),0))*'Blend Sheet'!$AG66,0) + IFERROR(INDEX(WAC_Item_Cost,MATCH(1,(D$1=WAC_District)*('Blend Sheet'!$AH$4=WAC_IIN),0))*'Blend Sheet'!$AH66,0) + IFERROR(INDEX(WAC_Item_Cost,MATCH(1,(D$1=WAC_District)*('Blend Sheet'!$AI$4=WAC_IIN),0))*'Blend Sheet'!$AI66,0) + IFERROR(INDEX(WAC_Item_Cost,MATCH(1,(D$1=WAC_District)*('Blend Sheet'!$AJ$4=WAC_IIN),0))*'Blend Sheet'!$AJ66,0) + IFERROR(INDEX(WAC_Item_Cost,MATCH(1,(D$1=WAC_District)*('Blend Sheet'!$AK$4=WAC_IIN),0))*'Blend Sheet'!$AK66,0) + IFERROR(INDEX(WAC_Item_Cost,MATCH(1,(D$1=WAC_District)*('Blend Sheet'!$AL$4=WAC_IIN),0))*'Blend Sheet'!$AL66,0) + IFERROR(INDEX(WAC_Item_Cost,MATCH(1,(D$1=WAC_District)*('Blend Sheet'!$AM$4=WAC_IIN),0))*'Blend Sheet'!$AM66,0) + IFERROR(INDEX(WAC_Item_Cost,MATCH(1,(D$1=WAC_District)*('Blend Sheet'!$AN$4=WAC_IIN),0))*'Blend Sheet'!$AN66,0) + IFERROR(INDEX(WAC_Item_Cost,MATCH(1,(D$1=WAC_District)*('Blend Sheet'!$AO$4=WAC_IIN),0))*'Blend Sheet'!$AO66,0) + IFERROR(INDEX(WAC_Item_Cost,MATCH(1,(D$1=WAC_District)*('Blend Sheet'!$AP$4=WAC_IIN),0))*'Blend Sheet'!$AP66/1000,0)</f>
        <v>205.79029711499996</v>
      </c>
      <c r="E63" s="245"/>
      <c r="F63" s="245"/>
      <c r="G63" s="245"/>
      <c r="H63" s="245"/>
      <c r="I63" s="245"/>
      <c r="J63" s="245"/>
      <c r="K63" s="245"/>
      <c r="L63" s="245"/>
    </row>
    <row r="64" spans="1:12" x14ac:dyDescent="0.25">
      <c r="A64" t="str">
        <f>'Blend Sheet'!A67</f>
        <v>PRODUCTIONmix THX NOT SUPPORTED</v>
      </c>
      <c r="B64" s="245">
        <f t="array" ref="B64">IFERROR(INDEX(WAC_Item_Cost,MATCH(1,(B$1=WAC_District)*('Blend Sheet'!$C$4=WAC_IIN),0))*'Blend Sheet'!$C67/1000,0) + IFERROR(INDEX(WAC_Item_Cost,MATCH(1,(B$1=WAC_District)*('Blend Sheet'!$D$4=WAC_IIN),0))*'Blend Sheet'!$D67/1000,0) + IFERROR(INDEX(WAC_Item_Cost,MATCH(1,(B$1=WAC_District)*('Blend Sheet'!$E$4=WAC_IIN),0))*'Blend Sheet'!$E67/1000,0) + IFERROR(INDEX(WAC_Item_Cost,MATCH(1,(B$1=WAC_District)*('Blend Sheet'!$F$4=WAC_IIN),0))*'Blend Sheet'!$F67/1000,0)  + IFERROR(INDEX(WAC_Item_Cost,MATCH(1,(B$1=WAC_District)*('Blend Sheet'!$G$4=WAC_IIN),0))*'Blend Sheet'!$G67,0) + IFERROR(INDEX(WAC_Item_Cost,MATCH(1,(B$1=WAC_District)*('Blend Sheet'!$H$4=WAC_IIN),0))*'Blend Sheet'!$H67,0)  + IFERROR(INDEX(WAC_Item_Cost,MATCH(1,(B$1=WAC_District)*('Blend Sheet'!$I$4=WAC_IIN),0))*'Blend Sheet'!$I67,0) + IFERROR(INDEX(WAC_Item_Cost,MATCH(1,(B$1=WAC_District)*('Blend Sheet'!$J$4=WAC_IIN),0))*'Blend Sheet'!$J67,0) + IFERROR(INDEX(WAC_Item_Cost,MATCH(1,(B$1=WAC_District)*('Blend Sheet'!$K$4=WAC_IIN),0))*'Blend Sheet'!$K67,0) + IFERROR(INDEX(WAC_Item_Cost,MATCH(1,(B$1=WAC_District)*('Blend Sheet'!$L$4=WAC_IIN),0))*'Blend Sheet'!$L67,0) + IFERROR(INDEX(WAC_Item_Cost,MATCH(1,(B$1=WAC_District)*('Blend Sheet'!$M$4=WAC_IIN),0))*'Blend Sheet'!$M67,0) + IFERROR(INDEX(WAC_Item_Cost,MATCH(1,(B$1=WAC_District)*('Blend Sheet'!$N$4=WAC_IIN),0))*'Blend Sheet'!$N67,0) + IFERROR(INDEX(WAC_Item_Cost,MATCH(1,(B$1=WAC_District)*('Blend Sheet'!$O$4=WAC_IIN),0))*'Blend Sheet'!$O67,0) + IFERROR(INDEX(WAC_Item_Cost,MATCH(1,(B$1=WAC_District)*('Blend Sheet'!$P$4=WAC_IIN),0))*'Blend Sheet'!$P67,0) + IFERROR(INDEX(WAC_Item_Cost,MATCH(1,(B$1=WAC_District)*('Blend Sheet'!$Q$4=WAC_IIN),0))*'Blend Sheet'!$Q67,0) + IFERROR(INDEX(WAC_Item_Cost,MATCH(1,(B$1=WAC_District)*('Blend Sheet'!$R$4=WAC_IIN),0))*'Blend Sheet'!$R67,0) + IFERROR(INDEX(WAC_Item_Cost,MATCH(1,(B$1=WAC_District)*('Blend Sheet'!$S$4=WAC_IIN),0))*'Blend Sheet'!$S67,0) + IFERROR(INDEX(WAC_Item_Cost,MATCH(1,(B$1=WAC_District)*('Blend Sheet'!$T$4=WAC_IIN),0))*'Blend Sheet'!$T67,0) + IFERROR(INDEX(WAC_Item_Cost,MATCH(1,(B$1=WAC_District)*('Blend Sheet'!$U$4=WAC_IIN),0))*'Blend Sheet'!$U67,0) + IFERROR(INDEX(WAC_Item_Cost,MATCH(1,(B$1=WAC_District)*('Blend Sheet'!$V$4=WAC_IIN),0))*'Blend Sheet'!$V67,0) + IFERROR(INDEX(WAC_Item_Cost,MATCH(1,(B$1=WAC_District)*('Blend Sheet'!$W$4=WAC_IIN),0))*'Blend Sheet'!$W67,0) + IFERROR(INDEX(WAC_Item_Cost,MATCH(1,(B$1=WAC_District)*('Blend Sheet'!$X$4=WAC_IIN),0))*'Blend Sheet'!$X67,0) + IFERROR(INDEX(WAC_Item_Cost,MATCH(1,(B$1=WAC_District)*('Blend Sheet'!$Y$4=WAC_IIN),0))*'Blend Sheet'!$Y67,0) + IFERROR(INDEX(WAC_Item_Cost,MATCH(1,(B$1=WAC_District)*('Blend Sheet'!$Z$4=WAC_IIN),0))*'Blend Sheet'!$Z67,0) + IFERROR(INDEX(WAC_Item_Cost,MATCH(1,(B$1=WAC_District)*('Blend Sheet'!$AA$4=WAC_IIN),0))*'Blend Sheet'!$AA67,0) + IFERROR(INDEX(WAC_Item_Cost,MATCH(1,(B$1=WAC_District)*('Blend Sheet'!$AB$4=WAC_IIN),0))*'Blend Sheet'!$AB67,0) + IFERROR(INDEX(WAC_Item_Cost,MATCH(1,(B$1=WAC_District)*('Blend Sheet'!$AC$4=WAC_IIN),0))*'Blend Sheet'!$AC67,0) + IFERROR(INDEX(WAC_Item_Cost,MATCH(1,(B$1=WAC_District)*('Blend Sheet'!$AD$4=WAC_IIN),0))*'Blend Sheet'!$AD67,0) + IFERROR(INDEX(WAC_Item_Cost,MATCH(1,(B$1=WAC_District)*('Blend Sheet'!$AE$4=WAC_IIN),0))*'Blend Sheet'!$AE67,0) + IFERROR(INDEX(WAC_Item_Cost,MATCH(1,(B$1=WAC_District)*('Blend Sheet'!$AF$4=WAC_IIN),0))*'Blend Sheet'!$AF67,0) + IFERROR(INDEX(WAC_Item_Cost,MATCH(1,(B$1=WAC_District)*('Blend Sheet'!$AG$4=WAC_IIN),0))*'Blend Sheet'!$AG67,0) + IFERROR(INDEX(WAC_Item_Cost,MATCH(1,(B$1=WAC_District)*('Blend Sheet'!$AH$4=WAC_IIN),0))*'Blend Sheet'!$AH67,0) + IFERROR(INDEX(WAC_Item_Cost,MATCH(1,(B$1=WAC_District)*('Blend Sheet'!$AI$4=WAC_IIN),0))*'Blend Sheet'!$AI67,0) + IFERROR(INDEX(WAC_Item_Cost,MATCH(1,(B$1=WAC_District)*('Blend Sheet'!$AJ$4=WAC_IIN),0))*'Blend Sheet'!$AJ67,0) + IFERROR(INDEX(WAC_Item_Cost,MATCH(1,(B$1=WAC_District)*('Blend Sheet'!$AK$4=WAC_IIN),0))*'Blend Sheet'!$AK67,0) + IFERROR(INDEX(WAC_Item_Cost,MATCH(1,(B$1=WAC_District)*('Blend Sheet'!$AL$4=WAC_IIN),0))*'Blend Sheet'!$AL67,0) + IFERROR(INDEX(WAC_Item_Cost,MATCH(1,(B$1=WAC_District)*('Blend Sheet'!$AM$4=WAC_IIN),0))*'Blend Sheet'!$AM67,0) + IFERROR(INDEX(WAC_Item_Cost,MATCH(1,(B$1=WAC_District)*('Blend Sheet'!$AN$4=WAC_IIN),0))*'Blend Sheet'!$AN67,0) + IFERROR(INDEX(WAC_Item_Cost,MATCH(1,(B$1=WAC_District)*('Blend Sheet'!$AO$4=WAC_IIN),0))*'Blend Sheet'!$AO67,0) + IFERROR(INDEX(WAC_Item_Cost,MATCH(1,(B$1=WAC_District)*('Blend Sheet'!$AP$4=WAC_IIN),0))*'Blend Sheet'!$AP67/1000,0)</f>
        <v>223.93605321299998</v>
      </c>
      <c r="C64" s="245">
        <f t="array" ref="C64">IFERROR(INDEX(WAC_Item_Cost,MATCH(1,(C$1=WAC_District)*('Blend Sheet'!$C$4=WAC_IIN),0))*'Blend Sheet'!$C67/1000,0) + IFERROR(INDEX(WAC_Item_Cost,MATCH(1,(C$1=WAC_District)*('Blend Sheet'!$D$4=WAC_IIN),0))*'Blend Sheet'!$D67/1000,0) + IFERROR(INDEX(WAC_Item_Cost,MATCH(1,(C$1=WAC_District)*('Blend Sheet'!$E$4=WAC_IIN),0))*'Blend Sheet'!$E67/1000,0) + IFERROR(INDEX(WAC_Item_Cost,MATCH(1,(C$1=WAC_District)*('Blend Sheet'!$F$4=WAC_IIN),0))*'Blend Sheet'!$F67/1000,0)  + IFERROR(INDEX(WAC_Item_Cost,MATCH(1,(C$1=WAC_District)*('Blend Sheet'!$G$4=WAC_IIN),0))*'Blend Sheet'!$G67,0) + IFERROR(INDEX(WAC_Item_Cost,MATCH(1,(C$1=WAC_District)*('Blend Sheet'!$H$4=WAC_IIN),0))*'Blend Sheet'!$H67,0)  + IFERROR(INDEX(WAC_Item_Cost,MATCH(1,(C$1=WAC_District)*('Blend Sheet'!$I$4=WAC_IIN),0))*'Blend Sheet'!$I67,0) + IFERROR(INDEX(WAC_Item_Cost,MATCH(1,(C$1=WAC_District)*('Blend Sheet'!$J$4=WAC_IIN),0))*'Blend Sheet'!$J67,0) + IFERROR(INDEX(WAC_Item_Cost,MATCH(1,(C$1=WAC_District)*('Blend Sheet'!$K$4=WAC_IIN),0))*'Blend Sheet'!$K67,0) + IFERROR(INDEX(WAC_Item_Cost,MATCH(1,(C$1=WAC_District)*('Blend Sheet'!$L$4=WAC_IIN),0))*'Blend Sheet'!$L67,0) + IFERROR(INDEX(WAC_Item_Cost,MATCH(1,(C$1=WAC_District)*('Blend Sheet'!$M$4=WAC_IIN),0))*'Blend Sheet'!$M67,0) + IFERROR(INDEX(WAC_Item_Cost,MATCH(1,(C$1=WAC_District)*('Blend Sheet'!$N$4=WAC_IIN),0))*'Blend Sheet'!$N67,0) + IFERROR(INDEX(WAC_Item_Cost,MATCH(1,(C$1=WAC_District)*('Blend Sheet'!$O$4=WAC_IIN),0))*'Blend Sheet'!$O67,0) + IFERROR(INDEX(WAC_Item_Cost,MATCH(1,(C$1=WAC_District)*('Blend Sheet'!$P$4=WAC_IIN),0))*'Blend Sheet'!$P67,0) + IFERROR(INDEX(WAC_Item_Cost,MATCH(1,(C$1=WAC_District)*('Blend Sheet'!$Q$4=WAC_IIN),0))*'Blend Sheet'!$Q67,0) + IFERROR(INDEX(WAC_Item_Cost,MATCH(1,(C$1=WAC_District)*('Blend Sheet'!$R$4=WAC_IIN),0))*'Blend Sheet'!$R67,0) + IFERROR(INDEX(WAC_Item_Cost,MATCH(1,(C$1=WAC_District)*('Blend Sheet'!$S$4=WAC_IIN),0))*'Blend Sheet'!$S67,0) + IFERROR(INDEX(WAC_Item_Cost,MATCH(1,(C$1=WAC_District)*('Blend Sheet'!$T$4=WAC_IIN),0))*'Blend Sheet'!$T67,0) + IFERROR(INDEX(WAC_Item_Cost,MATCH(1,(C$1=WAC_District)*('Blend Sheet'!$U$4=WAC_IIN),0))*'Blend Sheet'!$U67,0) + IFERROR(INDEX(WAC_Item_Cost,MATCH(1,(C$1=WAC_District)*('Blend Sheet'!$V$4=WAC_IIN),0))*'Blend Sheet'!$V67,0) + IFERROR(INDEX(WAC_Item_Cost,MATCH(1,(C$1=WAC_District)*('Blend Sheet'!$W$4=WAC_IIN),0))*'Blend Sheet'!$W67,0) + IFERROR(INDEX(WAC_Item_Cost,MATCH(1,(C$1=WAC_District)*('Blend Sheet'!$X$4=WAC_IIN),0))*'Blend Sheet'!$X67,0) + IFERROR(INDEX(WAC_Item_Cost,MATCH(1,(C$1=WAC_District)*('Blend Sheet'!$Y$4=WAC_IIN),0))*'Blend Sheet'!$Y67,0) + IFERROR(INDEX(WAC_Item_Cost,MATCH(1,(C$1=WAC_District)*('Blend Sheet'!$Z$4=WAC_IIN),0))*'Blend Sheet'!$Z67,0) + IFERROR(INDEX(WAC_Item_Cost,MATCH(1,(C$1=WAC_District)*('Blend Sheet'!$AA$4=WAC_IIN),0))*'Blend Sheet'!$AA67,0) + IFERROR(INDEX(WAC_Item_Cost,MATCH(1,(C$1=WAC_District)*('Blend Sheet'!$AB$4=WAC_IIN),0))*'Blend Sheet'!$AB67,0) + IFERROR(INDEX(WAC_Item_Cost,MATCH(1,(C$1=WAC_District)*('Blend Sheet'!$AC$4=WAC_IIN),0))*'Blend Sheet'!$AC67,0) + IFERROR(INDEX(WAC_Item_Cost,MATCH(1,(C$1=WAC_District)*('Blend Sheet'!$AD$4=WAC_IIN),0))*'Blend Sheet'!$AD67,0) + IFERROR(INDEX(WAC_Item_Cost,MATCH(1,(C$1=WAC_District)*('Blend Sheet'!$AE$4=WAC_IIN),0))*'Blend Sheet'!$AE67,0) + IFERROR(INDEX(WAC_Item_Cost,MATCH(1,(C$1=WAC_District)*('Blend Sheet'!$AF$4=WAC_IIN),0))*'Blend Sheet'!$AF67,0) + IFERROR(INDEX(WAC_Item_Cost,MATCH(1,(C$1=WAC_District)*('Blend Sheet'!$AG$4=WAC_IIN),0))*'Blend Sheet'!$AG67,0) + IFERROR(INDEX(WAC_Item_Cost,MATCH(1,(C$1=WAC_District)*('Blend Sheet'!$AH$4=WAC_IIN),0))*'Blend Sheet'!$AH67,0) + IFERROR(INDEX(WAC_Item_Cost,MATCH(1,(C$1=WAC_District)*('Blend Sheet'!$AI$4=WAC_IIN),0))*'Blend Sheet'!$AI67,0) + IFERROR(INDEX(WAC_Item_Cost,MATCH(1,(C$1=WAC_District)*('Blend Sheet'!$AJ$4=WAC_IIN),0))*'Blend Sheet'!$AJ67,0) + IFERROR(INDEX(WAC_Item_Cost,MATCH(1,(C$1=WAC_District)*('Blend Sheet'!$AK$4=WAC_IIN),0))*'Blend Sheet'!$AK67,0) + IFERROR(INDEX(WAC_Item_Cost,MATCH(1,(C$1=WAC_District)*('Blend Sheet'!$AL$4=WAC_IIN),0))*'Blend Sheet'!$AL67,0) + IFERROR(INDEX(WAC_Item_Cost,MATCH(1,(C$1=WAC_District)*('Blend Sheet'!$AM$4=WAC_IIN),0))*'Blend Sheet'!$AM67,0) + IFERROR(INDEX(WAC_Item_Cost,MATCH(1,(C$1=WAC_District)*('Blend Sheet'!$AN$4=WAC_IIN),0))*'Blend Sheet'!$AN67,0) + IFERROR(INDEX(WAC_Item_Cost,MATCH(1,(C$1=WAC_District)*('Blend Sheet'!$AO$4=WAC_IIN),0))*'Blend Sheet'!$AO67,0) + IFERROR(INDEX(WAC_Item_Cost,MATCH(1,(C$1=WAC_District)*('Blend Sheet'!$AP$4=WAC_IIN),0))*'Blend Sheet'!$AP67/1000,0)</f>
        <v>251.48330901899999</v>
      </c>
      <c r="D64" s="245">
        <f t="array" ref="D64">IFERROR(INDEX(WAC_Item_Cost,MATCH(1,(D$1=WAC_District)*('Blend Sheet'!$C$4=WAC_IIN),0))*'Blend Sheet'!$C67/1000,0) + IFERROR(INDEX(WAC_Item_Cost,MATCH(1,(D$1=WAC_District)*('Blend Sheet'!$D$4=WAC_IIN),0))*'Blend Sheet'!$D67/1000,0) + IFERROR(INDEX(WAC_Item_Cost,MATCH(1,(D$1=WAC_District)*('Blend Sheet'!$E$4=WAC_IIN),0))*'Blend Sheet'!$E67/1000,0) + IFERROR(INDEX(WAC_Item_Cost,MATCH(1,(D$1=WAC_District)*('Blend Sheet'!$F$4=WAC_IIN),0))*'Blend Sheet'!$F67/1000,0)  + IFERROR(INDEX(WAC_Item_Cost,MATCH(1,(D$1=WAC_District)*('Blend Sheet'!$G$4=WAC_IIN),0))*'Blend Sheet'!$G67,0) + IFERROR(INDEX(WAC_Item_Cost,MATCH(1,(D$1=WAC_District)*('Blend Sheet'!$H$4=WAC_IIN),0))*'Blend Sheet'!$H67,0)  + IFERROR(INDEX(WAC_Item_Cost,MATCH(1,(D$1=WAC_District)*('Blend Sheet'!$I$4=WAC_IIN),0))*'Blend Sheet'!$I67,0) + IFERROR(INDEX(WAC_Item_Cost,MATCH(1,(D$1=WAC_District)*('Blend Sheet'!$J$4=WAC_IIN),0))*'Blend Sheet'!$J67,0) + IFERROR(INDEX(WAC_Item_Cost,MATCH(1,(D$1=WAC_District)*('Blend Sheet'!$K$4=WAC_IIN),0))*'Blend Sheet'!$K67,0) + IFERROR(INDEX(WAC_Item_Cost,MATCH(1,(D$1=WAC_District)*('Blend Sheet'!$L$4=WAC_IIN),0))*'Blend Sheet'!$L67,0) + IFERROR(INDEX(WAC_Item_Cost,MATCH(1,(D$1=WAC_District)*('Blend Sheet'!$M$4=WAC_IIN),0))*'Blend Sheet'!$M67,0) + IFERROR(INDEX(WAC_Item_Cost,MATCH(1,(D$1=WAC_District)*('Blend Sheet'!$N$4=WAC_IIN),0))*'Blend Sheet'!$N67,0) + IFERROR(INDEX(WAC_Item_Cost,MATCH(1,(D$1=WAC_District)*('Blend Sheet'!$O$4=WAC_IIN),0))*'Blend Sheet'!$O67,0) + IFERROR(INDEX(WAC_Item_Cost,MATCH(1,(D$1=WAC_District)*('Blend Sheet'!$P$4=WAC_IIN),0))*'Blend Sheet'!$P67,0) + IFERROR(INDEX(WAC_Item_Cost,MATCH(1,(D$1=WAC_District)*('Blend Sheet'!$Q$4=WAC_IIN),0))*'Blend Sheet'!$Q67,0) + IFERROR(INDEX(WAC_Item_Cost,MATCH(1,(D$1=WAC_District)*('Blend Sheet'!$R$4=WAC_IIN),0))*'Blend Sheet'!$R67,0) + IFERROR(INDEX(WAC_Item_Cost,MATCH(1,(D$1=WAC_District)*('Blend Sheet'!$S$4=WAC_IIN),0))*'Blend Sheet'!$S67,0) + IFERROR(INDEX(WAC_Item_Cost,MATCH(1,(D$1=WAC_District)*('Blend Sheet'!$T$4=WAC_IIN),0))*'Blend Sheet'!$T67,0) + IFERROR(INDEX(WAC_Item_Cost,MATCH(1,(D$1=WAC_District)*('Blend Sheet'!$U$4=WAC_IIN),0))*'Blend Sheet'!$U67,0) + IFERROR(INDEX(WAC_Item_Cost,MATCH(1,(D$1=WAC_District)*('Blend Sheet'!$V$4=WAC_IIN),0))*'Blend Sheet'!$V67,0) + IFERROR(INDEX(WAC_Item_Cost,MATCH(1,(D$1=WAC_District)*('Blend Sheet'!$W$4=WAC_IIN),0))*'Blend Sheet'!$W67,0) + IFERROR(INDEX(WAC_Item_Cost,MATCH(1,(D$1=WAC_District)*('Blend Sheet'!$X$4=WAC_IIN),0))*'Blend Sheet'!$X67,0) + IFERROR(INDEX(WAC_Item_Cost,MATCH(1,(D$1=WAC_District)*('Blend Sheet'!$Y$4=WAC_IIN),0))*'Blend Sheet'!$Y67,0) + IFERROR(INDEX(WAC_Item_Cost,MATCH(1,(D$1=WAC_District)*('Blend Sheet'!$Z$4=WAC_IIN),0))*'Blend Sheet'!$Z67,0) + IFERROR(INDEX(WAC_Item_Cost,MATCH(1,(D$1=WAC_District)*('Blend Sheet'!$AA$4=WAC_IIN),0))*'Blend Sheet'!$AA67,0) + IFERROR(INDEX(WAC_Item_Cost,MATCH(1,(D$1=WAC_District)*('Blend Sheet'!$AB$4=WAC_IIN),0))*'Blend Sheet'!$AB67,0) + IFERROR(INDEX(WAC_Item_Cost,MATCH(1,(D$1=WAC_District)*('Blend Sheet'!$AC$4=WAC_IIN),0))*'Blend Sheet'!$AC67,0) + IFERROR(INDEX(WAC_Item_Cost,MATCH(1,(D$1=WAC_District)*('Blend Sheet'!$AD$4=WAC_IIN),0))*'Blend Sheet'!$AD67,0) + IFERROR(INDEX(WAC_Item_Cost,MATCH(1,(D$1=WAC_District)*('Blend Sheet'!$AE$4=WAC_IIN),0))*'Blend Sheet'!$AE67,0) + IFERROR(INDEX(WAC_Item_Cost,MATCH(1,(D$1=WAC_District)*('Blend Sheet'!$AF$4=WAC_IIN),0))*'Blend Sheet'!$AF67,0) + IFERROR(INDEX(WAC_Item_Cost,MATCH(1,(D$1=WAC_District)*('Blend Sheet'!$AG$4=WAC_IIN),0))*'Blend Sheet'!$AG67,0) + IFERROR(INDEX(WAC_Item_Cost,MATCH(1,(D$1=WAC_District)*('Blend Sheet'!$AH$4=WAC_IIN),0))*'Blend Sheet'!$AH67,0) + IFERROR(INDEX(WAC_Item_Cost,MATCH(1,(D$1=WAC_District)*('Blend Sheet'!$AI$4=WAC_IIN),0))*'Blend Sheet'!$AI67,0) + IFERROR(INDEX(WAC_Item_Cost,MATCH(1,(D$1=WAC_District)*('Blend Sheet'!$AJ$4=WAC_IIN),0))*'Blend Sheet'!$AJ67,0) + IFERROR(INDEX(WAC_Item_Cost,MATCH(1,(D$1=WAC_District)*('Blend Sheet'!$AK$4=WAC_IIN),0))*'Blend Sheet'!$AK67,0) + IFERROR(INDEX(WAC_Item_Cost,MATCH(1,(D$1=WAC_District)*('Blend Sheet'!$AL$4=WAC_IIN),0))*'Blend Sheet'!$AL67,0) + IFERROR(INDEX(WAC_Item_Cost,MATCH(1,(D$1=WAC_District)*('Blend Sheet'!$AM$4=WAC_IIN),0))*'Blend Sheet'!$AM67,0) + IFERROR(INDEX(WAC_Item_Cost,MATCH(1,(D$1=WAC_District)*('Blend Sheet'!$AN$4=WAC_IIN),0))*'Blend Sheet'!$AN67,0) + IFERROR(INDEX(WAC_Item_Cost,MATCH(1,(D$1=WAC_District)*('Blend Sheet'!$AO$4=WAC_IIN),0))*'Blend Sheet'!$AO67,0) + IFERROR(INDEX(WAC_Item_Cost,MATCH(1,(D$1=WAC_District)*('Blend Sheet'!$AP$4=WAC_IIN),0))*'Blend Sheet'!$AP67/1000,0)</f>
        <v>211.27370472800001</v>
      </c>
      <c r="E64" s="245">
        <f t="array" ref="E64">IFERROR(INDEX(WAC_Item_Cost,MATCH(1,(E$1=WAC_District)*('Blend Sheet'!$C$4=WAC_IIN),0))*'Blend Sheet'!$C67/1000,0) + IFERROR(INDEX(WAC_Item_Cost,MATCH(1,(E$1=WAC_District)*('Blend Sheet'!$D$4=WAC_IIN),0))*'Blend Sheet'!$D67/1000,0) + IFERROR(INDEX(WAC_Item_Cost,MATCH(1,(E$1=WAC_District)*('Blend Sheet'!$E$4=WAC_IIN),0))*'Blend Sheet'!$E67/1000,0) + IFERROR(INDEX(WAC_Item_Cost,MATCH(1,(E$1=WAC_District)*('Blend Sheet'!$F$4=WAC_IIN),0))*'Blend Sheet'!$F67/1000,0)  + IFERROR(INDEX(WAC_Item_Cost,MATCH(1,(E$1=WAC_District)*('Blend Sheet'!$G$4=WAC_IIN),0))*'Blend Sheet'!$G67,0) + IFERROR(INDEX(WAC_Item_Cost,MATCH(1,(E$1=WAC_District)*('Blend Sheet'!$H$4=WAC_IIN),0))*'Blend Sheet'!$H67,0)  + IFERROR(INDEX(WAC_Item_Cost,MATCH(1,(E$1=WAC_District)*('Blend Sheet'!$I$4=WAC_IIN),0))*'Blend Sheet'!$I67,0) + IFERROR(INDEX(WAC_Item_Cost,MATCH(1,(E$1=WAC_District)*('Blend Sheet'!$J$4=WAC_IIN),0))*'Blend Sheet'!$J67,0) + IFERROR(INDEX(WAC_Item_Cost,MATCH(1,(E$1=WAC_District)*('Blend Sheet'!$K$4=WAC_IIN),0))*'Blend Sheet'!$K67,0) + IFERROR(INDEX(WAC_Item_Cost,MATCH(1,(E$1=WAC_District)*('Blend Sheet'!$L$4=WAC_IIN),0))*'Blend Sheet'!$L67,0) + IFERROR(INDEX(WAC_Item_Cost,MATCH(1,(E$1=WAC_District)*('Blend Sheet'!$M$4=WAC_IIN),0))*'Blend Sheet'!$M67,0) + IFERROR(INDEX(WAC_Item_Cost,MATCH(1,(E$1=WAC_District)*('Blend Sheet'!$N$4=WAC_IIN),0))*'Blend Sheet'!$N67,0) + IFERROR(INDEX(WAC_Item_Cost,MATCH(1,(E$1=WAC_District)*('Blend Sheet'!$O$4=WAC_IIN),0))*'Blend Sheet'!$O67,0) + IFERROR(INDEX(WAC_Item_Cost,MATCH(1,(E$1=WAC_District)*('Blend Sheet'!$P$4=WAC_IIN),0))*'Blend Sheet'!$P67,0) + IFERROR(INDEX(WAC_Item_Cost,MATCH(1,(E$1=WAC_District)*('Blend Sheet'!$Q$4=WAC_IIN),0))*'Blend Sheet'!$Q67,0) + IFERROR(INDEX(WAC_Item_Cost,MATCH(1,(E$1=WAC_District)*('Blend Sheet'!$R$4=WAC_IIN),0))*'Blend Sheet'!$R67,0) + IFERROR(INDEX(WAC_Item_Cost,MATCH(1,(E$1=WAC_District)*('Blend Sheet'!$S$4=WAC_IIN),0))*'Blend Sheet'!$S67,0) + IFERROR(INDEX(WAC_Item_Cost,MATCH(1,(E$1=WAC_District)*('Blend Sheet'!$T$4=WAC_IIN),0))*'Blend Sheet'!$T67,0) + IFERROR(INDEX(WAC_Item_Cost,MATCH(1,(E$1=WAC_District)*('Blend Sheet'!$U$4=WAC_IIN),0))*'Blend Sheet'!$U67,0) + IFERROR(INDEX(WAC_Item_Cost,MATCH(1,(E$1=WAC_District)*('Blend Sheet'!$V$4=WAC_IIN),0))*'Blend Sheet'!$V67,0) + IFERROR(INDEX(WAC_Item_Cost,MATCH(1,(E$1=WAC_District)*('Blend Sheet'!$W$4=WAC_IIN),0))*'Blend Sheet'!$W67,0) + IFERROR(INDEX(WAC_Item_Cost,MATCH(1,(E$1=WAC_District)*('Blend Sheet'!$X$4=WAC_IIN),0))*'Blend Sheet'!$X67,0) + IFERROR(INDEX(WAC_Item_Cost,MATCH(1,(E$1=WAC_District)*('Blend Sheet'!$Y$4=WAC_IIN),0))*'Blend Sheet'!$Y67,0) + IFERROR(INDEX(WAC_Item_Cost,MATCH(1,(E$1=WAC_District)*('Blend Sheet'!$Z$4=WAC_IIN),0))*'Blend Sheet'!$Z67,0) + IFERROR(INDEX(WAC_Item_Cost,MATCH(1,(E$1=WAC_District)*('Blend Sheet'!$AA$4=WAC_IIN),0))*'Blend Sheet'!$AA67,0) + IFERROR(INDEX(WAC_Item_Cost,MATCH(1,(E$1=WAC_District)*('Blend Sheet'!$AB$4=WAC_IIN),0))*'Blend Sheet'!$AB67,0) + IFERROR(INDEX(WAC_Item_Cost,MATCH(1,(E$1=WAC_District)*('Blend Sheet'!$AC$4=WAC_IIN),0))*'Blend Sheet'!$AC67,0) + IFERROR(INDEX(WAC_Item_Cost,MATCH(1,(E$1=WAC_District)*('Blend Sheet'!$AD$4=WAC_IIN),0))*'Blend Sheet'!$AD67,0) + IFERROR(INDEX(WAC_Item_Cost,MATCH(1,(E$1=WAC_District)*('Blend Sheet'!$AE$4=WAC_IIN),0))*'Blend Sheet'!$AE67,0) + IFERROR(INDEX(WAC_Item_Cost,MATCH(1,(E$1=WAC_District)*('Blend Sheet'!$AF$4=WAC_IIN),0))*'Blend Sheet'!$AF67,0) + IFERROR(INDEX(WAC_Item_Cost,MATCH(1,(E$1=WAC_District)*('Blend Sheet'!$AG$4=WAC_IIN),0))*'Blend Sheet'!$AG67,0) + IFERROR(INDEX(WAC_Item_Cost,MATCH(1,(E$1=WAC_District)*('Blend Sheet'!$AH$4=WAC_IIN),0))*'Blend Sheet'!$AH67,0) + IFERROR(INDEX(WAC_Item_Cost,MATCH(1,(E$1=WAC_District)*('Blend Sheet'!$AI$4=WAC_IIN),0))*'Blend Sheet'!$AI67,0) + IFERROR(INDEX(WAC_Item_Cost,MATCH(1,(E$1=WAC_District)*('Blend Sheet'!$AJ$4=WAC_IIN),0))*'Blend Sheet'!$AJ67,0) + IFERROR(INDEX(WAC_Item_Cost,MATCH(1,(E$1=WAC_District)*('Blend Sheet'!$AK$4=WAC_IIN),0))*'Blend Sheet'!$AK67,0) + IFERROR(INDEX(WAC_Item_Cost,MATCH(1,(E$1=WAC_District)*('Blend Sheet'!$AL$4=WAC_IIN),0))*'Blend Sheet'!$AL67,0) + IFERROR(INDEX(WAC_Item_Cost,MATCH(1,(E$1=WAC_District)*('Blend Sheet'!$AM$4=WAC_IIN),0))*'Blend Sheet'!$AM67,0) + IFERROR(INDEX(WAC_Item_Cost,MATCH(1,(E$1=WAC_District)*('Blend Sheet'!$AN$4=WAC_IIN),0))*'Blend Sheet'!$AN67,0) + IFERROR(INDEX(WAC_Item_Cost,MATCH(1,(E$1=WAC_District)*('Blend Sheet'!$AO$4=WAC_IIN),0))*'Blend Sheet'!$AO67,0) + IFERROR(INDEX(WAC_Item_Cost,MATCH(1,(E$1=WAC_District)*('Blend Sheet'!$AP$4=WAC_IIN),0))*'Blend Sheet'!$AP67/1000,0)</f>
        <v>291.84393785399999</v>
      </c>
      <c r="F64" s="245">
        <f t="array" ref="F64">IFERROR(INDEX(WAC_Item_Cost,MATCH(1,(F$1=WAC_District)*('Blend Sheet'!$C$4=WAC_IIN),0))*'Blend Sheet'!$C67/1000,0) + IFERROR(INDEX(WAC_Item_Cost,MATCH(1,(F$1=WAC_District)*('Blend Sheet'!$D$4=WAC_IIN),0))*'Blend Sheet'!$D67/1000,0) + IFERROR(INDEX(WAC_Item_Cost,MATCH(1,(F$1=WAC_District)*('Blend Sheet'!$E$4=WAC_IIN),0))*'Blend Sheet'!$E67/1000,0) + IFERROR(INDEX(WAC_Item_Cost,MATCH(1,(F$1=WAC_District)*('Blend Sheet'!$F$4=WAC_IIN),0))*'Blend Sheet'!$F67/1000,0)  + IFERROR(INDEX(WAC_Item_Cost,MATCH(1,(F$1=WAC_District)*('Blend Sheet'!$G$4=WAC_IIN),0))*'Blend Sheet'!$G67,0) + IFERROR(INDEX(WAC_Item_Cost,MATCH(1,(F$1=WAC_District)*('Blend Sheet'!$H$4=WAC_IIN),0))*'Blend Sheet'!$H67,0)  + IFERROR(INDEX(WAC_Item_Cost,MATCH(1,(F$1=WAC_District)*('Blend Sheet'!$I$4=WAC_IIN),0))*'Blend Sheet'!$I67,0) + IFERROR(INDEX(WAC_Item_Cost,MATCH(1,(F$1=WAC_District)*('Blend Sheet'!$J$4=WAC_IIN),0))*'Blend Sheet'!$J67,0) + IFERROR(INDEX(WAC_Item_Cost,MATCH(1,(F$1=WAC_District)*('Blend Sheet'!$K$4=WAC_IIN),0))*'Blend Sheet'!$K67,0) + IFERROR(INDEX(WAC_Item_Cost,MATCH(1,(F$1=WAC_District)*('Blend Sheet'!$L$4=WAC_IIN),0))*'Blend Sheet'!$L67,0) + IFERROR(INDEX(WAC_Item_Cost,MATCH(1,(F$1=WAC_District)*('Blend Sheet'!$M$4=WAC_IIN),0))*'Blend Sheet'!$M67,0) + IFERROR(INDEX(WAC_Item_Cost,MATCH(1,(F$1=WAC_District)*('Blend Sheet'!$N$4=WAC_IIN),0))*'Blend Sheet'!$N67,0) + IFERROR(INDEX(WAC_Item_Cost,MATCH(1,(F$1=WAC_District)*('Blend Sheet'!$O$4=WAC_IIN),0))*'Blend Sheet'!$O67,0) + IFERROR(INDEX(WAC_Item_Cost,MATCH(1,(F$1=WAC_District)*('Blend Sheet'!$P$4=WAC_IIN),0))*'Blend Sheet'!$P67,0) + IFERROR(INDEX(WAC_Item_Cost,MATCH(1,(F$1=WAC_District)*('Blend Sheet'!$Q$4=WAC_IIN),0))*'Blend Sheet'!$Q67,0) + IFERROR(INDEX(WAC_Item_Cost,MATCH(1,(F$1=WAC_District)*('Blend Sheet'!$R$4=WAC_IIN),0))*'Blend Sheet'!$R67,0) + IFERROR(INDEX(WAC_Item_Cost,MATCH(1,(F$1=WAC_District)*('Blend Sheet'!$S$4=WAC_IIN),0))*'Blend Sheet'!$S67,0) + IFERROR(INDEX(WAC_Item_Cost,MATCH(1,(F$1=WAC_District)*('Blend Sheet'!$T$4=WAC_IIN),0))*'Blend Sheet'!$T67,0) + IFERROR(INDEX(WAC_Item_Cost,MATCH(1,(F$1=WAC_District)*('Blend Sheet'!$U$4=WAC_IIN),0))*'Blend Sheet'!$U67,0) + IFERROR(INDEX(WAC_Item_Cost,MATCH(1,(F$1=WAC_District)*('Blend Sheet'!$V$4=WAC_IIN),0))*'Blend Sheet'!$V67,0) + IFERROR(INDEX(WAC_Item_Cost,MATCH(1,(F$1=WAC_District)*('Blend Sheet'!$W$4=WAC_IIN),0))*'Blend Sheet'!$W67,0) + IFERROR(INDEX(WAC_Item_Cost,MATCH(1,(F$1=WAC_District)*('Blend Sheet'!$X$4=WAC_IIN),0))*'Blend Sheet'!$X67,0) + IFERROR(INDEX(WAC_Item_Cost,MATCH(1,(F$1=WAC_District)*('Blend Sheet'!$Y$4=WAC_IIN),0))*'Blend Sheet'!$Y67,0) + IFERROR(INDEX(WAC_Item_Cost,MATCH(1,(F$1=WAC_District)*('Blend Sheet'!$Z$4=WAC_IIN),0))*'Blend Sheet'!$Z67,0) + IFERROR(INDEX(WAC_Item_Cost,MATCH(1,(F$1=WAC_District)*('Blend Sheet'!$AA$4=WAC_IIN),0))*'Blend Sheet'!$AA67,0) + IFERROR(INDEX(WAC_Item_Cost,MATCH(1,(F$1=WAC_District)*('Blend Sheet'!$AB$4=WAC_IIN),0))*'Blend Sheet'!$AB67,0) + IFERROR(INDEX(WAC_Item_Cost,MATCH(1,(F$1=WAC_District)*('Blend Sheet'!$AC$4=WAC_IIN),0))*'Blend Sheet'!$AC67,0) + IFERROR(INDEX(WAC_Item_Cost,MATCH(1,(F$1=WAC_District)*('Blend Sheet'!$AD$4=WAC_IIN),0))*'Blend Sheet'!$AD67,0) + IFERROR(INDEX(WAC_Item_Cost,MATCH(1,(F$1=WAC_District)*('Blend Sheet'!$AE$4=WAC_IIN),0))*'Blend Sheet'!$AE67,0) + IFERROR(INDEX(WAC_Item_Cost,MATCH(1,(F$1=WAC_District)*('Blend Sheet'!$AF$4=WAC_IIN),0))*'Blend Sheet'!$AF67,0) + IFERROR(INDEX(WAC_Item_Cost,MATCH(1,(F$1=WAC_District)*('Blend Sheet'!$AG$4=WAC_IIN),0))*'Blend Sheet'!$AG67,0) + IFERROR(INDEX(WAC_Item_Cost,MATCH(1,(F$1=WAC_District)*('Blend Sheet'!$AH$4=WAC_IIN),0))*'Blend Sheet'!$AH67,0) + IFERROR(INDEX(WAC_Item_Cost,MATCH(1,(F$1=WAC_District)*('Blend Sheet'!$AI$4=WAC_IIN),0))*'Blend Sheet'!$AI67,0) + IFERROR(INDEX(WAC_Item_Cost,MATCH(1,(F$1=WAC_District)*('Blend Sheet'!$AJ$4=WAC_IIN),0))*'Blend Sheet'!$AJ67,0) + IFERROR(INDEX(WAC_Item_Cost,MATCH(1,(F$1=WAC_District)*('Blend Sheet'!$AK$4=WAC_IIN),0))*'Blend Sheet'!$AK67,0) + IFERROR(INDEX(WAC_Item_Cost,MATCH(1,(F$1=WAC_District)*('Blend Sheet'!$AL$4=WAC_IIN),0))*'Blend Sheet'!$AL67,0) + IFERROR(INDEX(WAC_Item_Cost,MATCH(1,(F$1=WAC_District)*('Blend Sheet'!$AM$4=WAC_IIN),0))*'Blend Sheet'!$AM67,0) + IFERROR(INDEX(WAC_Item_Cost,MATCH(1,(F$1=WAC_District)*('Blend Sheet'!$AN$4=WAC_IIN),0))*'Blend Sheet'!$AN67,0) + IFERROR(INDEX(WAC_Item_Cost,MATCH(1,(F$1=WAC_District)*('Blend Sheet'!$AO$4=WAC_IIN),0))*'Blend Sheet'!$AO67,0) + IFERROR(INDEX(WAC_Item_Cost,MATCH(1,(F$1=WAC_District)*('Blend Sheet'!$AP$4=WAC_IIN),0))*'Blend Sheet'!$AP67/1000,0)</f>
        <v>264.0241132299999</v>
      </c>
      <c r="G64" s="245">
        <f t="array" ref="G64">IFERROR(INDEX(WAC_Item_Cost,MATCH(1,(G$1=WAC_District)*('Blend Sheet'!$C$4=WAC_IIN),0))*'Blend Sheet'!$C67/1000,0) + IFERROR(INDEX(WAC_Item_Cost,MATCH(1,(G$1=WAC_District)*('Blend Sheet'!$D$4=WAC_IIN),0))*'Blend Sheet'!$D67/1000,0) + IFERROR(INDEX(WAC_Item_Cost,MATCH(1,(G$1=WAC_District)*('Blend Sheet'!$E$4=WAC_IIN),0))*'Blend Sheet'!$E67/1000,0) + IFERROR(INDEX(WAC_Item_Cost,MATCH(1,(G$1=WAC_District)*('Blend Sheet'!$F$4=WAC_IIN),0))*'Blend Sheet'!$F67/1000,0)  + IFERROR(INDEX(WAC_Item_Cost,MATCH(1,(G$1=WAC_District)*('Blend Sheet'!$G$4=WAC_IIN),0))*'Blend Sheet'!$G67,0) + IFERROR(INDEX(WAC_Item_Cost,MATCH(1,(G$1=WAC_District)*('Blend Sheet'!$H$4=WAC_IIN),0))*'Blend Sheet'!$H67,0)  + IFERROR(INDEX(WAC_Item_Cost,MATCH(1,(G$1=WAC_District)*('Blend Sheet'!$I$4=WAC_IIN),0))*'Blend Sheet'!$I67,0) + IFERROR(INDEX(WAC_Item_Cost,MATCH(1,(G$1=WAC_District)*('Blend Sheet'!$J$4=WAC_IIN),0))*'Blend Sheet'!$J67,0) + IFERROR(INDEX(WAC_Item_Cost,MATCH(1,(G$1=WAC_District)*('Blend Sheet'!$K$4=WAC_IIN),0))*'Blend Sheet'!$K67,0) + IFERROR(INDEX(WAC_Item_Cost,MATCH(1,(G$1=WAC_District)*('Blend Sheet'!$L$4=WAC_IIN),0))*'Blend Sheet'!$L67,0) + IFERROR(INDEX(WAC_Item_Cost,MATCH(1,(G$1=WAC_District)*('Blend Sheet'!$M$4=WAC_IIN),0))*'Blend Sheet'!$M67,0) + IFERROR(INDEX(WAC_Item_Cost,MATCH(1,(G$1=WAC_District)*('Blend Sheet'!$N$4=WAC_IIN),0))*'Blend Sheet'!$N67,0) + IFERROR(INDEX(WAC_Item_Cost,MATCH(1,(G$1=WAC_District)*('Blend Sheet'!$O$4=WAC_IIN),0))*'Blend Sheet'!$O67,0) + IFERROR(INDEX(WAC_Item_Cost,MATCH(1,(G$1=WAC_District)*('Blend Sheet'!$P$4=WAC_IIN),0))*'Blend Sheet'!$P67,0) + IFERROR(INDEX(WAC_Item_Cost,MATCH(1,(G$1=WAC_District)*('Blend Sheet'!$Q$4=WAC_IIN),0))*'Blend Sheet'!$Q67,0) + IFERROR(INDEX(WAC_Item_Cost,MATCH(1,(G$1=WAC_District)*('Blend Sheet'!$R$4=WAC_IIN),0))*'Blend Sheet'!$R67,0) + IFERROR(INDEX(WAC_Item_Cost,MATCH(1,(G$1=WAC_District)*('Blend Sheet'!$S$4=WAC_IIN),0))*'Blend Sheet'!$S67,0) + IFERROR(INDEX(WAC_Item_Cost,MATCH(1,(G$1=WAC_District)*('Blend Sheet'!$T$4=WAC_IIN),0))*'Blend Sheet'!$T67,0) + IFERROR(INDEX(WAC_Item_Cost,MATCH(1,(G$1=WAC_District)*('Blend Sheet'!$U$4=WAC_IIN),0))*'Blend Sheet'!$U67,0) + IFERROR(INDEX(WAC_Item_Cost,MATCH(1,(G$1=WAC_District)*('Blend Sheet'!$V$4=WAC_IIN),0))*'Blend Sheet'!$V67,0) + IFERROR(INDEX(WAC_Item_Cost,MATCH(1,(G$1=WAC_District)*('Blend Sheet'!$W$4=WAC_IIN),0))*'Blend Sheet'!$W67,0) + IFERROR(INDEX(WAC_Item_Cost,MATCH(1,(G$1=WAC_District)*('Blend Sheet'!$X$4=WAC_IIN),0))*'Blend Sheet'!$X67,0) + IFERROR(INDEX(WAC_Item_Cost,MATCH(1,(G$1=WAC_District)*('Blend Sheet'!$Y$4=WAC_IIN),0))*'Blend Sheet'!$Y67,0) + IFERROR(INDEX(WAC_Item_Cost,MATCH(1,(G$1=WAC_District)*('Blend Sheet'!$Z$4=WAC_IIN),0))*'Blend Sheet'!$Z67,0) + IFERROR(INDEX(WAC_Item_Cost,MATCH(1,(G$1=WAC_District)*('Blend Sheet'!$AA$4=WAC_IIN),0))*'Blend Sheet'!$AA67,0) + IFERROR(INDEX(WAC_Item_Cost,MATCH(1,(G$1=WAC_District)*('Blend Sheet'!$AB$4=WAC_IIN),0))*'Blend Sheet'!$AB67,0) + IFERROR(INDEX(WAC_Item_Cost,MATCH(1,(G$1=WAC_District)*('Blend Sheet'!$AC$4=WAC_IIN),0))*'Blend Sheet'!$AC67,0) + IFERROR(INDEX(WAC_Item_Cost,MATCH(1,(G$1=WAC_District)*('Blend Sheet'!$AD$4=WAC_IIN),0))*'Blend Sheet'!$AD67,0) + IFERROR(INDEX(WAC_Item_Cost,MATCH(1,(G$1=WAC_District)*('Blend Sheet'!$AE$4=WAC_IIN),0))*'Blend Sheet'!$AE67,0) + IFERROR(INDEX(WAC_Item_Cost,MATCH(1,(G$1=WAC_District)*('Blend Sheet'!$AF$4=WAC_IIN),0))*'Blend Sheet'!$AF67,0) + IFERROR(INDEX(WAC_Item_Cost,MATCH(1,(G$1=WAC_District)*('Blend Sheet'!$AG$4=WAC_IIN),0))*'Blend Sheet'!$AG67,0) + IFERROR(INDEX(WAC_Item_Cost,MATCH(1,(G$1=WAC_District)*('Blend Sheet'!$AH$4=WAC_IIN),0))*'Blend Sheet'!$AH67,0) + IFERROR(INDEX(WAC_Item_Cost,MATCH(1,(G$1=WAC_District)*('Blend Sheet'!$AI$4=WAC_IIN),0))*'Blend Sheet'!$AI67,0) + IFERROR(INDEX(WAC_Item_Cost,MATCH(1,(G$1=WAC_District)*('Blend Sheet'!$AJ$4=WAC_IIN),0))*'Blend Sheet'!$AJ67,0) + IFERROR(INDEX(WAC_Item_Cost,MATCH(1,(G$1=WAC_District)*('Blend Sheet'!$AK$4=WAC_IIN),0))*'Blend Sheet'!$AK67,0) + IFERROR(INDEX(WAC_Item_Cost,MATCH(1,(G$1=WAC_District)*('Blend Sheet'!$AL$4=WAC_IIN),0))*'Blend Sheet'!$AL67,0) + IFERROR(INDEX(WAC_Item_Cost,MATCH(1,(G$1=WAC_District)*('Blend Sheet'!$AM$4=WAC_IIN),0))*'Blend Sheet'!$AM67,0) + IFERROR(INDEX(WAC_Item_Cost,MATCH(1,(G$1=WAC_District)*('Blend Sheet'!$AN$4=WAC_IIN),0))*'Blend Sheet'!$AN67,0) + IFERROR(INDEX(WAC_Item_Cost,MATCH(1,(G$1=WAC_District)*('Blend Sheet'!$AO$4=WAC_IIN),0))*'Blend Sheet'!$AO67,0) + IFERROR(INDEX(WAC_Item_Cost,MATCH(1,(G$1=WAC_District)*('Blend Sheet'!$AP$4=WAC_IIN),0))*'Blend Sheet'!$AP67/1000,0)</f>
        <v>200.82089631700001</v>
      </c>
      <c r="H64" s="245">
        <f t="array" ref="H64">IFERROR(INDEX(WAC_Item_Cost,MATCH(1,(H$1=WAC_District)*('Blend Sheet'!$C$4=WAC_IIN),0))*'Blend Sheet'!$C67/1000,0) + IFERROR(INDEX(WAC_Item_Cost,MATCH(1,(H$1=WAC_District)*('Blend Sheet'!$D$4=WAC_IIN),0))*'Blend Sheet'!$D67/1000,0) + IFERROR(INDEX(WAC_Item_Cost,MATCH(1,(H$1=WAC_District)*('Blend Sheet'!$E$4=WAC_IIN),0))*'Blend Sheet'!$E67/1000,0) + IFERROR(INDEX(WAC_Item_Cost,MATCH(1,(H$1=WAC_District)*('Blend Sheet'!$F$4=WAC_IIN),0))*'Blend Sheet'!$F67/1000,0)  + IFERROR(INDEX(WAC_Item_Cost,MATCH(1,(H$1=WAC_District)*('Blend Sheet'!$G$4=WAC_IIN),0))*'Blend Sheet'!$G67,0) + IFERROR(INDEX(WAC_Item_Cost,MATCH(1,(H$1=WAC_District)*('Blend Sheet'!$H$4=WAC_IIN),0))*'Blend Sheet'!$H67,0)  + IFERROR(INDEX(WAC_Item_Cost,MATCH(1,(H$1=WAC_District)*('Blend Sheet'!$I$4=WAC_IIN),0))*'Blend Sheet'!$I67,0) + IFERROR(INDEX(WAC_Item_Cost,MATCH(1,(H$1=WAC_District)*('Blend Sheet'!$J$4=WAC_IIN),0))*'Blend Sheet'!$J67,0) + IFERROR(INDEX(WAC_Item_Cost,MATCH(1,(H$1=WAC_District)*('Blend Sheet'!$K$4=WAC_IIN),0))*'Blend Sheet'!$K67,0) + IFERROR(INDEX(WAC_Item_Cost,MATCH(1,(H$1=WAC_District)*('Blend Sheet'!$L$4=WAC_IIN),0))*'Blend Sheet'!$L67,0) + IFERROR(INDEX(WAC_Item_Cost,MATCH(1,(H$1=WAC_District)*('Blend Sheet'!$M$4=WAC_IIN),0))*'Blend Sheet'!$M67,0) + IFERROR(INDEX(WAC_Item_Cost,MATCH(1,(H$1=WAC_District)*('Blend Sheet'!$N$4=WAC_IIN),0))*'Blend Sheet'!$N67,0) + IFERROR(INDEX(WAC_Item_Cost,MATCH(1,(H$1=WAC_District)*('Blend Sheet'!$O$4=WAC_IIN),0))*'Blend Sheet'!$O67,0) + IFERROR(INDEX(WAC_Item_Cost,MATCH(1,(H$1=WAC_District)*('Blend Sheet'!$P$4=WAC_IIN),0))*'Blend Sheet'!$P67,0) + IFERROR(INDEX(WAC_Item_Cost,MATCH(1,(H$1=WAC_District)*('Blend Sheet'!$Q$4=WAC_IIN),0))*'Blend Sheet'!$Q67,0) + IFERROR(INDEX(WAC_Item_Cost,MATCH(1,(H$1=WAC_District)*('Blend Sheet'!$R$4=WAC_IIN),0))*'Blend Sheet'!$R67,0) + IFERROR(INDEX(WAC_Item_Cost,MATCH(1,(H$1=WAC_District)*('Blend Sheet'!$S$4=WAC_IIN),0))*'Blend Sheet'!$S67,0) + IFERROR(INDEX(WAC_Item_Cost,MATCH(1,(H$1=WAC_District)*('Blend Sheet'!$T$4=WAC_IIN),0))*'Blend Sheet'!$T67,0) + IFERROR(INDEX(WAC_Item_Cost,MATCH(1,(H$1=WAC_District)*('Blend Sheet'!$U$4=WAC_IIN),0))*'Blend Sheet'!$U67,0) + IFERROR(INDEX(WAC_Item_Cost,MATCH(1,(H$1=WAC_District)*('Blend Sheet'!$V$4=WAC_IIN),0))*'Blend Sheet'!$V67,0) + IFERROR(INDEX(WAC_Item_Cost,MATCH(1,(H$1=WAC_District)*('Blend Sheet'!$W$4=WAC_IIN),0))*'Blend Sheet'!$W67,0) + IFERROR(INDEX(WAC_Item_Cost,MATCH(1,(H$1=WAC_District)*('Blend Sheet'!$X$4=WAC_IIN),0))*'Blend Sheet'!$X67,0) + IFERROR(INDEX(WAC_Item_Cost,MATCH(1,(H$1=WAC_District)*('Blend Sheet'!$Y$4=WAC_IIN),0))*'Blend Sheet'!$Y67,0) + IFERROR(INDEX(WAC_Item_Cost,MATCH(1,(H$1=WAC_District)*('Blend Sheet'!$Z$4=WAC_IIN),0))*'Blend Sheet'!$Z67,0) + IFERROR(INDEX(WAC_Item_Cost,MATCH(1,(H$1=WAC_District)*('Blend Sheet'!$AA$4=WAC_IIN),0))*'Blend Sheet'!$AA67,0) + IFERROR(INDEX(WAC_Item_Cost,MATCH(1,(H$1=WAC_District)*('Blend Sheet'!$AB$4=WAC_IIN),0))*'Blend Sheet'!$AB67,0) + IFERROR(INDEX(WAC_Item_Cost,MATCH(1,(H$1=WAC_District)*('Blend Sheet'!$AC$4=WAC_IIN),0))*'Blend Sheet'!$AC67,0) + IFERROR(INDEX(WAC_Item_Cost,MATCH(1,(H$1=WAC_District)*('Blend Sheet'!$AD$4=WAC_IIN),0))*'Blend Sheet'!$AD67,0) + IFERROR(INDEX(WAC_Item_Cost,MATCH(1,(H$1=WAC_District)*('Blend Sheet'!$AE$4=WAC_IIN),0))*'Blend Sheet'!$AE67,0) + IFERROR(INDEX(WAC_Item_Cost,MATCH(1,(H$1=WAC_District)*('Blend Sheet'!$AF$4=WAC_IIN),0))*'Blend Sheet'!$AF67,0) + IFERROR(INDEX(WAC_Item_Cost,MATCH(1,(H$1=WAC_District)*('Blend Sheet'!$AG$4=WAC_IIN),0))*'Blend Sheet'!$AG67,0) + IFERROR(INDEX(WAC_Item_Cost,MATCH(1,(H$1=WAC_District)*('Blend Sheet'!$AH$4=WAC_IIN),0))*'Blend Sheet'!$AH67,0) + IFERROR(INDEX(WAC_Item_Cost,MATCH(1,(H$1=WAC_District)*('Blend Sheet'!$AI$4=WAC_IIN),0))*'Blend Sheet'!$AI67,0) + IFERROR(INDEX(WAC_Item_Cost,MATCH(1,(H$1=WAC_District)*('Blend Sheet'!$AJ$4=WAC_IIN),0))*'Blend Sheet'!$AJ67,0) + IFERROR(INDEX(WAC_Item_Cost,MATCH(1,(H$1=WAC_District)*('Blend Sheet'!$AK$4=WAC_IIN),0))*'Blend Sheet'!$AK67,0) + IFERROR(INDEX(WAC_Item_Cost,MATCH(1,(H$1=WAC_District)*('Blend Sheet'!$AL$4=WAC_IIN),0))*'Blend Sheet'!$AL67,0) + IFERROR(INDEX(WAC_Item_Cost,MATCH(1,(H$1=WAC_District)*('Blend Sheet'!$AM$4=WAC_IIN),0))*'Blend Sheet'!$AM67,0) + IFERROR(INDEX(WAC_Item_Cost,MATCH(1,(H$1=WAC_District)*('Blend Sheet'!$AN$4=WAC_IIN),0))*'Blend Sheet'!$AN67,0) + IFERROR(INDEX(WAC_Item_Cost,MATCH(1,(H$1=WAC_District)*('Blend Sheet'!$AO$4=WAC_IIN),0))*'Blend Sheet'!$AO67,0) + IFERROR(INDEX(WAC_Item_Cost,MATCH(1,(H$1=WAC_District)*('Blend Sheet'!$AP$4=WAC_IIN),0))*'Blend Sheet'!$AP67/1000,0)</f>
        <v>251.11072124699999</v>
      </c>
      <c r="I64" s="245">
        <f t="array" ref="I64">IFERROR(INDEX(WAC_Item_Cost,MATCH(1,(I$1=WAC_District)*('Blend Sheet'!$C$4=WAC_IIN),0))*'Blend Sheet'!$C67/1000,0) + IFERROR(INDEX(WAC_Item_Cost,MATCH(1,(I$1=WAC_District)*('Blend Sheet'!$D$4=WAC_IIN),0))*'Blend Sheet'!$D67/1000,0) + IFERROR(INDEX(WAC_Item_Cost,MATCH(1,(I$1=WAC_District)*('Blend Sheet'!$E$4=WAC_IIN),0))*'Blend Sheet'!$E67/1000,0) + IFERROR(INDEX(WAC_Item_Cost,MATCH(1,(I$1=WAC_District)*('Blend Sheet'!$F$4=WAC_IIN),0))*'Blend Sheet'!$F67/1000,0)  + IFERROR(INDEX(WAC_Item_Cost,MATCH(1,(I$1=WAC_District)*('Blend Sheet'!$G$4=WAC_IIN),0))*'Blend Sheet'!$G67,0) + IFERROR(INDEX(WAC_Item_Cost,MATCH(1,(I$1=WAC_District)*('Blend Sheet'!$H$4=WAC_IIN),0))*'Blend Sheet'!$H67,0)  + IFERROR(INDEX(WAC_Item_Cost,MATCH(1,(I$1=WAC_District)*('Blend Sheet'!$I$4=WAC_IIN),0))*'Blend Sheet'!$I67,0) + IFERROR(INDEX(WAC_Item_Cost,MATCH(1,(I$1=WAC_District)*('Blend Sheet'!$J$4=WAC_IIN),0))*'Blend Sheet'!$J67,0) + IFERROR(INDEX(WAC_Item_Cost,MATCH(1,(I$1=WAC_District)*('Blend Sheet'!$K$4=WAC_IIN),0))*'Blend Sheet'!$K67,0) + IFERROR(INDEX(WAC_Item_Cost,MATCH(1,(I$1=WAC_District)*('Blend Sheet'!$L$4=WAC_IIN),0))*'Blend Sheet'!$L67,0) + IFERROR(INDEX(WAC_Item_Cost,MATCH(1,(I$1=WAC_District)*('Blend Sheet'!$M$4=WAC_IIN),0))*'Blend Sheet'!$M67,0) + IFERROR(INDEX(WAC_Item_Cost,MATCH(1,(I$1=WAC_District)*('Blend Sheet'!$N$4=WAC_IIN),0))*'Blend Sheet'!$N67,0) + IFERROR(INDEX(WAC_Item_Cost,MATCH(1,(I$1=WAC_District)*('Blend Sheet'!$O$4=WAC_IIN),0))*'Blend Sheet'!$O67,0) + IFERROR(INDEX(WAC_Item_Cost,MATCH(1,(I$1=WAC_District)*('Blend Sheet'!$P$4=WAC_IIN),0))*'Blend Sheet'!$P67,0) + IFERROR(INDEX(WAC_Item_Cost,MATCH(1,(I$1=WAC_District)*('Blend Sheet'!$Q$4=WAC_IIN),0))*'Blend Sheet'!$Q67,0) + IFERROR(INDEX(WAC_Item_Cost,MATCH(1,(I$1=WAC_District)*('Blend Sheet'!$R$4=WAC_IIN),0))*'Blend Sheet'!$R67,0) + IFERROR(INDEX(WAC_Item_Cost,MATCH(1,(I$1=WAC_District)*('Blend Sheet'!$S$4=WAC_IIN),0))*'Blend Sheet'!$S67,0) + IFERROR(INDEX(WAC_Item_Cost,MATCH(1,(I$1=WAC_District)*('Blend Sheet'!$T$4=WAC_IIN),0))*'Blend Sheet'!$T67,0) + IFERROR(INDEX(WAC_Item_Cost,MATCH(1,(I$1=WAC_District)*('Blend Sheet'!$U$4=WAC_IIN),0))*'Blend Sheet'!$U67,0) + IFERROR(INDEX(WAC_Item_Cost,MATCH(1,(I$1=WAC_District)*('Blend Sheet'!$V$4=WAC_IIN),0))*'Blend Sheet'!$V67,0) + IFERROR(INDEX(WAC_Item_Cost,MATCH(1,(I$1=WAC_District)*('Blend Sheet'!$W$4=WAC_IIN),0))*'Blend Sheet'!$W67,0) + IFERROR(INDEX(WAC_Item_Cost,MATCH(1,(I$1=WAC_District)*('Blend Sheet'!$X$4=WAC_IIN),0))*'Blend Sheet'!$X67,0) + IFERROR(INDEX(WAC_Item_Cost,MATCH(1,(I$1=WAC_District)*('Blend Sheet'!$Y$4=WAC_IIN),0))*'Blend Sheet'!$Y67,0) + IFERROR(INDEX(WAC_Item_Cost,MATCH(1,(I$1=WAC_District)*('Blend Sheet'!$Z$4=WAC_IIN),0))*'Blend Sheet'!$Z67,0) + IFERROR(INDEX(WAC_Item_Cost,MATCH(1,(I$1=WAC_District)*('Blend Sheet'!$AA$4=WAC_IIN),0))*'Blend Sheet'!$AA67,0) + IFERROR(INDEX(WAC_Item_Cost,MATCH(1,(I$1=WAC_District)*('Blend Sheet'!$AB$4=WAC_IIN),0))*'Blend Sheet'!$AB67,0) + IFERROR(INDEX(WAC_Item_Cost,MATCH(1,(I$1=WAC_District)*('Blend Sheet'!$AC$4=WAC_IIN),0))*'Blend Sheet'!$AC67,0) + IFERROR(INDEX(WAC_Item_Cost,MATCH(1,(I$1=WAC_District)*('Blend Sheet'!$AD$4=WAC_IIN),0))*'Blend Sheet'!$AD67,0) + IFERROR(INDEX(WAC_Item_Cost,MATCH(1,(I$1=WAC_District)*('Blend Sheet'!$AE$4=WAC_IIN),0))*'Blend Sheet'!$AE67,0) + IFERROR(INDEX(WAC_Item_Cost,MATCH(1,(I$1=WAC_District)*('Blend Sheet'!$AF$4=WAC_IIN),0))*'Blend Sheet'!$AF67,0) + IFERROR(INDEX(WAC_Item_Cost,MATCH(1,(I$1=WAC_District)*('Blend Sheet'!$AG$4=WAC_IIN),0))*'Blend Sheet'!$AG67,0) + IFERROR(INDEX(WAC_Item_Cost,MATCH(1,(I$1=WAC_District)*('Blend Sheet'!$AH$4=WAC_IIN),0))*'Blend Sheet'!$AH67,0) + IFERROR(INDEX(WAC_Item_Cost,MATCH(1,(I$1=WAC_District)*('Blend Sheet'!$AI$4=WAC_IIN),0))*'Blend Sheet'!$AI67,0) + IFERROR(INDEX(WAC_Item_Cost,MATCH(1,(I$1=WAC_District)*('Blend Sheet'!$AJ$4=WAC_IIN),0))*'Blend Sheet'!$AJ67,0) + IFERROR(INDEX(WAC_Item_Cost,MATCH(1,(I$1=WAC_District)*('Blend Sheet'!$AK$4=WAC_IIN),0))*'Blend Sheet'!$AK67,0) + IFERROR(INDEX(WAC_Item_Cost,MATCH(1,(I$1=WAC_District)*('Blend Sheet'!$AL$4=WAC_IIN),0))*'Blend Sheet'!$AL67,0) + IFERROR(INDEX(WAC_Item_Cost,MATCH(1,(I$1=WAC_District)*('Blend Sheet'!$AM$4=WAC_IIN),0))*'Blend Sheet'!$AM67,0) + IFERROR(INDEX(WAC_Item_Cost,MATCH(1,(I$1=WAC_District)*('Blend Sheet'!$AN$4=WAC_IIN),0))*'Blend Sheet'!$AN67,0) + IFERROR(INDEX(WAC_Item_Cost,MATCH(1,(I$1=WAC_District)*('Blend Sheet'!$AO$4=WAC_IIN),0))*'Blend Sheet'!$AO67,0) + IFERROR(INDEX(WAC_Item_Cost,MATCH(1,(I$1=WAC_District)*('Blend Sheet'!$AP$4=WAC_IIN),0))*'Blend Sheet'!$AP67/1000,0)</f>
        <v>204.156719966</v>
      </c>
      <c r="J64" s="245">
        <f t="array" ref="J64">IFERROR(INDEX(WAC_Item_Cost,MATCH(1,(J$1=WAC_District)*('Blend Sheet'!$C$4=WAC_IIN),0))*'Blend Sheet'!$C67/1000,0) + IFERROR(INDEX(WAC_Item_Cost,MATCH(1,(J$1=WAC_District)*('Blend Sheet'!$D$4=WAC_IIN),0))*'Blend Sheet'!$D67/1000,0) + IFERROR(INDEX(WAC_Item_Cost,MATCH(1,(J$1=WAC_District)*('Blend Sheet'!$E$4=WAC_IIN),0))*'Blend Sheet'!$E67/1000,0) + IFERROR(INDEX(WAC_Item_Cost,MATCH(1,(J$1=WAC_District)*('Blend Sheet'!$F$4=WAC_IIN),0))*'Blend Sheet'!$F67/1000,0)  + IFERROR(INDEX(WAC_Item_Cost,MATCH(1,(J$1=WAC_District)*('Blend Sheet'!$G$4=WAC_IIN),0))*'Blend Sheet'!$G67,0) + IFERROR(INDEX(WAC_Item_Cost,MATCH(1,(J$1=WAC_District)*('Blend Sheet'!$H$4=WAC_IIN),0))*'Blend Sheet'!$H67,0)  + IFERROR(INDEX(WAC_Item_Cost,MATCH(1,(J$1=WAC_District)*('Blend Sheet'!$I$4=WAC_IIN),0))*'Blend Sheet'!$I67,0) + IFERROR(INDEX(WAC_Item_Cost,MATCH(1,(J$1=WAC_District)*('Blend Sheet'!$J$4=WAC_IIN),0))*'Blend Sheet'!$J67,0) + IFERROR(INDEX(WAC_Item_Cost,MATCH(1,(J$1=WAC_District)*('Blend Sheet'!$K$4=WAC_IIN),0))*'Blend Sheet'!$K67,0) + IFERROR(INDEX(WAC_Item_Cost,MATCH(1,(J$1=WAC_District)*('Blend Sheet'!$L$4=WAC_IIN),0))*'Blend Sheet'!$L67,0) + IFERROR(INDEX(WAC_Item_Cost,MATCH(1,(J$1=WAC_District)*('Blend Sheet'!$M$4=WAC_IIN),0))*'Blend Sheet'!$M67,0) + IFERROR(INDEX(WAC_Item_Cost,MATCH(1,(J$1=WAC_District)*('Blend Sheet'!$N$4=WAC_IIN),0))*'Blend Sheet'!$N67,0) + IFERROR(INDEX(WAC_Item_Cost,MATCH(1,(J$1=WAC_District)*('Blend Sheet'!$O$4=WAC_IIN),0))*'Blend Sheet'!$O67,0) + IFERROR(INDEX(WAC_Item_Cost,MATCH(1,(J$1=WAC_District)*('Blend Sheet'!$P$4=WAC_IIN),0))*'Blend Sheet'!$P67,0) + IFERROR(INDEX(WAC_Item_Cost,MATCH(1,(J$1=WAC_District)*('Blend Sheet'!$Q$4=WAC_IIN),0))*'Blend Sheet'!$Q67,0) + IFERROR(INDEX(WAC_Item_Cost,MATCH(1,(J$1=WAC_District)*('Blend Sheet'!$R$4=WAC_IIN),0))*'Blend Sheet'!$R67,0) + IFERROR(INDEX(WAC_Item_Cost,MATCH(1,(J$1=WAC_District)*('Blend Sheet'!$S$4=WAC_IIN),0))*'Blend Sheet'!$S67,0) + IFERROR(INDEX(WAC_Item_Cost,MATCH(1,(J$1=WAC_District)*('Blend Sheet'!$T$4=WAC_IIN),0))*'Blend Sheet'!$T67,0) + IFERROR(INDEX(WAC_Item_Cost,MATCH(1,(J$1=WAC_District)*('Blend Sheet'!$U$4=WAC_IIN),0))*'Blend Sheet'!$U67,0) + IFERROR(INDEX(WAC_Item_Cost,MATCH(1,(J$1=WAC_District)*('Blend Sheet'!$V$4=WAC_IIN),0))*'Blend Sheet'!$V67,0) + IFERROR(INDEX(WAC_Item_Cost,MATCH(1,(J$1=WAC_District)*('Blend Sheet'!$W$4=WAC_IIN),0))*'Blend Sheet'!$W67,0) + IFERROR(INDEX(WAC_Item_Cost,MATCH(1,(J$1=WAC_District)*('Blend Sheet'!$X$4=WAC_IIN),0))*'Blend Sheet'!$X67,0) + IFERROR(INDEX(WAC_Item_Cost,MATCH(1,(J$1=WAC_District)*('Blend Sheet'!$Y$4=WAC_IIN),0))*'Blend Sheet'!$Y67,0) + IFERROR(INDEX(WAC_Item_Cost,MATCH(1,(J$1=WAC_District)*('Blend Sheet'!$Z$4=WAC_IIN),0))*'Blend Sheet'!$Z67,0) + IFERROR(INDEX(WAC_Item_Cost,MATCH(1,(J$1=WAC_District)*('Blend Sheet'!$AA$4=WAC_IIN),0))*'Blend Sheet'!$AA67,0) + IFERROR(INDEX(WAC_Item_Cost,MATCH(1,(J$1=WAC_District)*('Blend Sheet'!$AB$4=WAC_IIN),0))*'Blend Sheet'!$AB67,0) + IFERROR(INDEX(WAC_Item_Cost,MATCH(1,(J$1=WAC_District)*('Blend Sheet'!$AC$4=WAC_IIN),0))*'Blend Sheet'!$AC67,0) + IFERROR(INDEX(WAC_Item_Cost,MATCH(1,(J$1=WAC_District)*('Blend Sheet'!$AD$4=WAC_IIN),0))*'Blend Sheet'!$AD67,0) + IFERROR(INDEX(WAC_Item_Cost,MATCH(1,(J$1=WAC_District)*('Blend Sheet'!$AE$4=WAC_IIN),0))*'Blend Sheet'!$AE67,0) + IFERROR(INDEX(WAC_Item_Cost,MATCH(1,(J$1=WAC_District)*('Blend Sheet'!$AF$4=WAC_IIN),0))*'Blend Sheet'!$AF67,0) + IFERROR(INDEX(WAC_Item_Cost,MATCH(1,(J$1=WAC_District)*('Blend Sheet'!$AG$4=WAC_IIN),0))*'Blend Sheet'!$AG67,0) + IFERROR(INDEX(WAC_Item_Cost,MATCH(1,(J$1=WAC_District)*('Blend Sheet'!$AH$4=WAC_IIN),0))*'Blend Sheet'!$AH67,0) + IFERROR(INDEX(WAC_Item_Cost,MATCH(1,(J$1=WAC_District)*('Blend Sheet'!$AI$4=WAC_IIN),0))*'Blend Sheet'!$AI67,0) + IFERROR(INDEX(WAC_Item_Cost,MATCH(1,(J$1=WAC_District)*('Blend Sheet'!$AJ$4=WAC_IIN),0))*'Blend Sheet'!$AJ67,0) + IFERROR(INDEX(WAC_Item_Cost,MATCH(1,(J$1=WAC_District)*('Blend Sheet'!$AK$4=WAC_IIN),0))*'Blend Sheet'!$AK67,0) + IFERROR(INDEX(WAC_Item_Cost,MATCH(1,(J$1=WAC_District)*('Blend Sheet'!$AL$4=WAC_IIN),0))*'Blend Sheet'!$AL67,0) + IFERROR(INDEX(WAC_Item_Cost,MATCH(1,(J$1=WAC_District)*('Blend Sheet'!$AM$4=WAC_IIN),0))*'Blend Sheet'!$AM67,0) + IFERROR(INDEX(WAC_Item_Cost,MATCH(1,(J$1=WAC_District)*('Blend Sheet'!$AN$4=WAC_IIN),0))*'Blend Sheet'!$AN67,0) + IFERROR(INDEX(WAC_Item_Cost,MATCH(1,(J$1=WAC_District)*('Blend Sheet'!$AO$4=WAC_IIN),0))*'Blend Sheet'!$AO67,0) + IFERROR(INDEX(WAC_Item_Cost,MATCH(1,(J$1=WAC_District)*('Blend Sheet'!$AP$4=WAC_IIN),0))*'Blend Sheet'!$AP67/1000,0)</f>
        <v>249.53375441100002</v>
      </c>
      <c r="K64" s="245">
        <f t="array" ref="K64">IFERROR(INDEX(WAC_Item_Cost,MATCH(1,(K$1=WAC_District)*('Blend Sheet'!$C$4=WAC_IIN),0))*'Blend Sheet'!$C67/1000,0) + IFERROR(INDEX(WAC_Item_Cost,MATCH(1,(K$1=WAC_District)*('Blend Sheet'!$D$4=WAC_IIN),0))*'Blend Sheet'!$D67/1000,0) + IFERROR(INDEX(WAC_Item_Cost,MATCH(1,(K$1=WAC_District)*('Blend Sheet'!$E$4=WAC_IIN),0))*'Blend Sheet'!$E67/1000,0) + IFERROR(INDEX(WAC_Item_Cost,MATCH(1,(K$1=WAC_District)*('Blend Sheet'!$F$4=WAC_IIN),0))*'Blend Sheet'!$F67/1000,0)  + IFERROR(INDEX(WAC_Item_Cost,MATCH(1,(K$1=WAC_District)*('Blend Sheet'!$G$4=WAC_IIN),0))*'Blend Sheet'!$G67,0) + IFERROR(INDEX(WAC_Item_Cost,MATCH(1,(K$1=WAC_District)*('Blend Sheet'!$H$4=WAC_IIN),0))*'Blend Sheet'!$H67,0)  + IFERROR(INDEX(WAC_Item_Cost,MATCH(1,(K$1=WAC_District)*('Blend Sheet'!$I$4=WAC_IIN),0))*'Blend Sheet'!$I67,0) + IFERROR(INDEX(WAC_Item_Cost,MATCH(1,(K$1=WAC_District)*('Blend Sheet'!$J$4=WAC_IIN),0))*'Blend Sheet'!$J67,0) + IFERROR(INDEX(WAC_Item_Cost,MATCH(1,(K$1=WAC_District)*('Blend Sheet'!$K$4=WAC_IIN),0))*'Blend Sheet'!$K67,0) + IFERROR(INDEX(WAC_Item_Cost,MATCH(1,(K$1=WAC_District)*('Blend Sheet'!$L$4=WAC_IIN),0))*'Blend Sheet'!$L67,0) + IFERROR(INDEX(WAC_Item_Cost,MATCH(1,(K$1=WAC_District)*('Blend Sheet'!$M$4=WAC_IIN),0))*'Blend Sheet'!$M67,0) + IFERROR(INDEX(WAC_Item_Cost,MATCH(1,(K$1=WAC_District)*('Blend Sheet'!$N$4=WAC_IIN),0))*'Blend Sheet'!$N67,0) + IFERROR(INDEX(WAC_Item_Cost,MATCH(1,(K$1=WAC_District)*('Blend Sheet'!$O$4=WAC_IIN),0))*'Blend Sheet'!$O67,0) + IFERROR(INDEX(WAC_Item_Cost,MATCH(1,(K$1=WAC_District)*('Blend Sheet'!$P$4=WAC_IIN),0))*'Blend Sheet'!$P67,0) + IFERROR(INDEX(WAC_Item_Cost,MATCH(1,(K$1=WAC_District)*('Blend Sheet'!$Q$4=WAC_IIN),0))*'Blend Sheet'!$Q67,0) + IFERROR(INDEX(WAC_Item_Cost,MATCH(1,(K$1=WAC_District)*('Blend Sheet'!$R$4=WAC_IIN),0))*'Blend Sheet'!$R67,0) + IFERROR(INDEX(WAC_Item_Cost,MATCH(1,(K$1=WAC_District)*('Blend Sheet'!$S$4=WAC_IIN),0))*'Blend Sheet'!$S67,0) + IFERROR(INDEX(WAC_Item_Cost,MATCH(1,(K$1=WAC_District)*('Blend Sheet'!$T$4=WAC_IIN),0))*'Blend Sheet'!$T67,0) + IFERROR(INDEX(WAC_Item_Cost,MATCH(1,(K$1=WAC_District)*('Blend Sheet'!$U$4=WAC_IIN),0))*'Blend Sheet'!$U67,0) + IFERROR(INDEX(WAC_Item_Cost,MATCH(1,(K$1=WAC_District)*('Blend Sheet'!$V$4=WAC_IIN),0))*'Blend Sheet'!$V67,0) + IFERROR(INDEX(WAC_Item_Cost,MATCH(1,(K$1=WAC_District)*('Blend Sheet'!$W$4=WAC_IIN),0))*'Blend Sheet'!$W67,0) + IFERROR(INDEX(WAC_Item_Cost,MATCH(1,(K$1=WAC_District)*('Blend Sheet'!$X$4=WAC_IIN),0))*'Blend Sheet'!$X67,0) + IFERROR(INDEX(WAC_Item_Cost,MATCH(1,(K$1=WAC_District)*('Blend Sheet'!$Y$4=WAC_IIN),0))*'Blend Sheet'!$Y67,0) + IFERROR(INDEX(WAC_Item_Cost,MATCH(1,(K$1=WAC_District)*('Blend Sheet'!$Z$4=WAC_IIN),0))*'Blend Sheet'!$Z67,0) + IFERROR(INDEX(WAC_Item_Cost,MATCH(1,(K$1=WAC_District)*('Blend Sheet'!$AA$4=WAC_IIN),0))*'Blend Sheet'!$AA67,0) + IFERROR(INDEX(WAC_Item_Cost,MATCH(1,(K$1=WAC_District)*('Blend Sheet'!$AB$4=WAC_IIN),0))*'Blend Sheet'!$AB67,0) + IFERROR(INDEX(WAC_Item_Cost,MATCH(1,(K$1=WAC_District)*('Blend Sheet'!$AC$4=WAC_IIN),0))*'Blend Sheet'!$AC67,0) + IFERROR(INDEX(WAC_Item_Cost,MATCH(1,(K$1=WAC_District)*('Blend Sheet'!$AD$4=WAC_IIN),0))*'Blend Sheet'!$AD67,0) + IFERROR(INDEX(WAC_Item_Cost,MATCH(1,(K$1=WAC_District)*('Blend Sheet'!$AE$4=WAC_IIN),0))*'Blend Sheet'!$AE67,0) + IFERROR(INDEX(WAC_Item_Cost,MATCH(1,(K$1=WAC_District)*('Blend Sheet'!$AF$4=WAC_IIN),0))*'Blend Sheet'!$AF67,0) + IFERROR(INDEX(WAC_Item_Cost,MATCH(1,(K$1=WAC_District)*('Blend Sheet'!$AG$4=WAC_IIN),0))*'Blend Sheet'!$AG67,0) + IFERROR(INDEX(WAC_Item_Cost,MATCH(1,(K$1=WAC_District)*('Blend Sheet'!$AH$4=WAC_IIN),0))*'Blend Sheet'!$AH67,0) + IFERROR(INDEX(WAC_Item_Cost,MATCH(1,(K$1=WAC_District)*('Blend Sheet'!$AI$4=WAC_IIN),0))*'Blend Sheet'!$AI67,0) + IFERROR(INDEX(WAC_Item_Cost,MATCH(1,(K$1=WAC_District)*('Blend Sheet'!$AJ$4=WAC_IIN),0))*'Blend Sheet'!$AJ67,0) + IFERROR(INDEX(WAC_Item_Cost,MATCH(1,(K$1=WAC_District)*('Blend Sheet'!$AK$4=WAC_IIN),0))*'Blend Sheet'!$AK67,0) + IFERROR(INDEX(WAC_Item_Cost,MATCH(1,(K$1=WAC_District)*('Blend Sheet'!$AL$4=WAC_IIN),0))*'Blend Sheet'!$AL67,0) + IFERROR(INDEX(WAC_Item_Cost,MATCH(1,(K$1=WAC_District)*('Blend Sheet'!$AM$4=WAC_IIN),0))*'Blend Sheet'!$AM67,0) + IFERROR(INDEX(WAC_Item_Cost,MATCH(1,(K$1=WAC_District)*('Blend Sheet'!$AN$4=WAC_IIN),0))*'Blend Sheet'!$AN67,0) + IFERROR(INDEX(WAC_Item_Cost,MATCH(1,(K$1=WAC_District)*('Blend Sheet'!$AO$4=WAC_IIN),0))*'Blend Sheet'!$AO67,0) + IFERROR(INDEX(WAC_Item_Cost,MATCH(1,(K$1=WAC_District)*('Blend Sheet'!$AP$4=WAC_IIN),0))*'Blend Sheet'!$AP67/1000,0)</f>
        <v>141.498822647</v>
      </c>
      <c r="L64" s="245">
        <f t="array" ref="L64">IFERROR(INDEX(WAC_Item_Cost,MATCH(1,(L$1=WAC_District)*('Blend Sheet'!$C$4=WAC_IIN),0))*'Blend Sheet'!$C67/1000,0) + IFERROR(INDEX(WAC_Item_Cost,MATCH(1,(L$1=WAC_District)*('Blend Sheet'!$D$4=WAC_IIN),0))*'Blend Sheet'!$D67/1000,0) + IFERROR(INDEX(WAC_Item_Cost,MATCH(1,(L$1=WAC_District)*('Blend Sheet'!$E$4=WAC_IIN),0))*'Blend Sheet'!$E67/1000,0) + IFERROR(INDEX(WAC_Item_Cost,MATCH(1,(L$1=WAC_District)*('Blend Sheet'!$F$4=WAC_IIN),0))*'Blend Sheet'!$F67/1000,0)  + IFERROR(INDEX(WAC_Item_Cost,MATCH(1,(L$1=WAC_District)*('Blend Sheet'!$G$4=WAC_IIN),0))*'Blend Sheet'!$G67,0) + IFERROR(INDEX(WAC_Item_Cost,MATCH(1,(L$1=WAC_District)*('Blend Sheet'!$H$4=WAC_IIN),0))*'Blend Sheet'!$H67,0)  + IFERROR(INDEX(WAC_Item_Cost,MATCH(1,(L$1=WAC_District)*('Blend Sheet'!$I$4=WAC_IIN),0))*'Blend Sheet'!$I67,0) + IFERROR(INDEX(WAC_Item_Cost,MATCH(1,(L$1=WAC_District)*('Blend Sheet'!$J$4=WAC_IIN),0))*'Blend Sheet'!$J67,0) + IFERROR(INDEX(WAC_Item_Cost,MATCH(1,(L$1=WAC_District)*('Blend Sheet'!$K$4=WAC_IIN),0))*'Blend Sheet'!$K67,0) + IFERROR(INDEX(WAC_Item_Cost,MATCH(1,(L$1=WAC_District)*('Blend Sheet'!$L$4=WAC_IIN),0))*'Blend Sheet'!$L67,0) + IFERROR(INDEX(WAC_Item_Cost,MATCH(1,(L$1=WAC_District)*('Blend Sheet'!$M$4=WAC_IIN),0))*'Blend Sheet'!$M67,0) + IFERROR(INDEX(WAC_Item_Cost,MATCH(1,(L$1=WAC_District)*('Blend Sheet'!$N$4=WAC_IIN),0))*'Blend Sheet'!$N67,0) + IFERROR(INDEX(WAC_Item_Cost,MATCH(1,(L$1=WAC_District)*('Blend Sheet'!$O$4=WAC_IIN),0))*'Blend Sheet'!$O67,0) + IFERROR(INDEX(WAC_Item_Cost,MATCH(1,(L$1=WAC_District)*('Blend Sheet'!$P$4=WAC_IIN),0))*'Blend Sheet'!$P67,0) + IFERROR(INDEX(WAC_Item_Cost,MATCH(1,(L$1=WAC_District)*('Blend Sheet'!$Q$4=WAC_IIN),0))*'Blend Sheet'!$Q67,0) + IFERROR(INDEX(WAC_Item_Cost,MATCH(1,(L$1=WAC_District)*('Blend Sheet'!$R$4=WAC_IIN),0))*'Blend Sheet'!$R67,0) + IFERROR(INDEX(WAC_Item_Cost,MATCH(1,(L$1=WAC_District)*('Blend Sheet'!$S$4=WAC_IIN),0))*'Blend Sheet'!$S67,0) + IFERROR(INDEX(WAC_Item_Cost,MATCH(1,(L$1=WAC_District)*('Blend Sheet'!$T$4=WAC_IIN),0))*'Blend Sheet'!$T67,0) + IFERROR(INDEX(WAC_Item_Cost,MATCH(1,(L$1=WAC_District)*('Blend Sheet'!$U$4=WAC_IIN),0))*'Blend Sheet'!$U67,0) + IFERROR(INDEX(WAC_Item_Cost,MATCH(1,(L$1=WAC_District)*('Blend Sheet'!$V$4=WAC_IIN),0))*'Blend Sheet'!$V67,0) + IFERROR(INDEX(WAC_Item_Cost,MATCH(1,(L$1=WAC_District)*('Blend Sheet'!$W$4=WAC_IIN),0))*'Blend Sheet'!$W67,0) + IFERROR(INDEX(WAC_Item_Cost,MATCH(1,(L$1=WAC_District)*('Blend Sheet'!$X$4=WAC_IIN),0))*'Blend Sheet'!$X67,0) + IFERROR(INDEX(WAC_Item_Cost,MATCH(1,(L$1=WAC_District)*('Blend Sheet'!$Y$4=WAC_IIN),0))*'Blend Sheet'!$Y67,0) + IFERROR(INDEX(WAC_Item_Cost,MATCH(1,(L$1=WAC_District)*('Blend Sheet'!$Z$4=WAC_IIN),0))*'Blend Sheet'!$Z67,0) + IFERROR(INDEX(WAC_Item_Cost,MATCH(1,(L$1=WAC_District)*('Blend Sheet'!$AA$4=WAC_IIN),0))*'Blend Sheet'!$AA67,0) + IFERROR(INDEX(WAC_Item_Cost,MATCH(1,(L$1=WAC_District)*('Blend Sheet'!$AB$4=WAC_IIN),0))*'Blend Sheet'!$AB67,0) + IFERROR(INDEX(WAC_Item_Cost,MATCH(1,(L$1=WAC_District)*('Blend Sheet'!$AC$4=WAC_IIN),0))*'Blend Sheet'!$AC67,0) + IFERROR(INDEX(WAC_Item_Cost,MATCH(1,(L$1=WAC_District)*('Blend Sheet'!$AD$4=WAC_IIN),0))*'Blend Sheet'!$AD67,0) + IFERROR(INDEX(WAC_Item_Cost,MATCH(1,(L$1=WAC_District)*('Blend Sheet'!$AE$4=WAC_IIN),0))*'Blend Sheet'!$AE67,0) + IFERROR(INDEX(WAC_Item_Cost,MATCH(1,(L$1=WAC_District)*('Blend Sheet'!$AF$4=WAC_IIN),0))*'Blend Sheet'!$AF67,0) + IFERROR(INDEX(WAC_Item_Cost,MATCH(1,(L$1=WAC_District)*('Blend Sheet'!$AG$4=WAC_IIN),0))*'Blend Sheet'!$AG67,0) + IFERROR(INDEX(WAC_Item_Cost,MATCH(1,(L$1=WAC_District)*('Blend Sheet'!$AH$4=WAC_IIN),0))*'Blend Sheet'!$AH67,0) + IFERROR(INDEX(WAC_Item_Cost,MATCH(1,(L$1=WAC_District)*('Blend Sheet'!$AI$4=WAC_IIN),0))*'Blend Sheet'!$AI67,0) + IFERROR(INDEX(WAC_Item_Cost,MATCH(1,(L$1=WAC_District)*('Blend Sheet'!$AJ$4=WAC_IIN),0))*'Blend Sheet'!$AJ67,0) + IFERROR(INDEX(WAC_Item_Cost,MATCH(1,(L$1=WAC_District)*('Blend Sheet'!$AK$4=WAC_IIN),0))*'Blend Sheet'!$AK67,0) + IFERROR(INDEX(WAC_Item_Cost,MATCH(1,(L$1=WAC_District)*('Blend Sheet'!$AL$4=WAC_IIN),0))*'Blend Sheet'!$AL67,0) + IFERROR(INDEX(WAC_Item_Cost,MATCH(1,(L$1=WAC_District)*('Blend Sheet'!$AM$4=WAC_IIN),0))*'Blend Sheet'!$AM67,0) + IFERROR(INDEX(WAC_Item_Cost,MATCH(1,(L$1=WAC_District)*('Blend Sheet'!$AN$4=WAC_IIN),0))*'Blend Sheet'!$AN67,0) + IFERROR(INDEX(WAC_Item_Cost,MATCH(1,(L$1=WAC_District)*('Blend Sheet'!$AO$4=WAC_IIN),0))*'Blend Sheet'!$AO67,0) + IFERROR(INDEX(WAC_Item_Cost,MATCH(1,(L$1=WAC_District)*('Blend Sheet'!$AP$4=WAC_IIN),0))*'Blend Sheet'!$AP67/1000,0)</f>
        <v>157.62815759899999</v>
      </c>
    </row>
    <row r="65" spans="1:12" x14ac:dyDescent="0.25">
      <c r="A65" t="str">
        <f>'Blend Sheet'!A68</f>
        <v>Proteus Core</v>
      </c>
      <c r="B65" s="245">
        <f t="array" ref="B65">IFERROR(INDEX(WAC_Item_Cost,MATCH(1,(B$1=WAC_District)*('Blend Sheet'!$C$4=WAC_IIN),0))*'Blend Sheet'!$C68/1000,0) + IFERROR(INDEX(WAC_Item_Cost,MATCH(1,(B$1=WAC_District)*('Blend Sheet'!$D$4=WAC_IIN),0))*'Blend Sheet'!$D68/1000,0) + IFERROR(INDEX(WAC_Item_Cost,MATCH(1,(B$1=WAC_District)*('Blend Sheet'!$E$4=WAC_IIN),0))*'Blend Sheet'!$E68/1000,0) + IFERROR(INDEX(WAC_Item_Cost,MATCH(1,(B$1=WAC_District)*('Blend Sheet'!$F$4=WAC_IIN),0))*'Blend Sheet'!$F68/1000,0)  + IFERROR(INDEX(WAC_Item_Cost,MATCH(1,(B$1=WAC_District)*('Blend Sheet'!$G$4=WAC_IIN),0))*'Blend Sheet'!$G68,0) + IFERROR(INDEX(WAC_Item_Cost,MATCH(1,(B$1=WAC_District)*('Blend Sheet'!$H$4=WAC_IIN),0))*'Blend Sheet'!$H68,0)  + IFERROR(INDEX(WAC_Item_Cost,MATCH(1,(B$1=WAC_District)*('Blend Sheet'!$I$4=WAC_IIN),0))*'Blend Sheet'!$I68,0) + IFERROR(INDEX(WAC_Item_Cost,MATCH(1,(B$1=WAC_District)*('Blend Sheet'!$J$4=WAC_IIN),0))*'Blend Sheet'!$J68,0) + IFERROR(INDEX(WAC_Item_Cost,MATCH(1,(B$1=WAC_District)*('Blend Sheet'!$K$4=WAC_IIN),0))*'Blend Sheet'!$K68,0) + IFERROR(INDEX(WAC_Item_Cost,MATCH(1,(B$1=WAC_District)*('Blend Sheet'!$L$4=WAC_IIN),0))*'Blend Sheet'!$L68,0) + IFERROR(INDEX(WAC_Item_Cost,MATCH(1,(B$1=WAC_District)*('Blend Sheet'!$M$4=WAC_IIN),0))*'Blend Sheet'!$M68,0) + IFERROR(INDEX(WAC_Item_Cost,MATCH(1,(B$1=WAC_District)*('Blend Sheet'!$N$4=WAC_IIN),0))*'Blend Sheet'!$N68,0) + IFERROR(INDEX(WAC_Item_Cost,MATCH(1,(B$1=WAC_District)*('Blend Sheet'!$O$4=WAC_IIN),0))*'Blend Sheet'!$O68,0) + IFERROR(INDEX(WAC_Item_Cost,MATCH(1,(B$1=WAC_District)*('Blend Sheet'!$P$4=WAC_IIN),0))*'Blend Sheet'!$P68,0) + IFERROR(INDEX(WAC_Item_Cost,MATCH(1,(B$1=WAC_District)*('Blend Sheet'!$Q$4=WAC_IIN),0))*'Blend Sheet'!$Q68,0) + IFERROR(INDEX(WAC_Item_Cost,MATCH(1,(B$1=WAC_District)*('Blend Sheet'!$R$4=WAC_IIN),0))*'Blend Sheet'!$R68,0) + IFERROR(INDEX(WAC_Item_Cost,MATCH(1,(B$1=WAC_District)*('Blend Sheet'!$S$4=WAC_IIN),0))*'Blend Sheet'!$S68,0) + IFERROR(INDEX(WAC_Item_Cost,MATCH(1,(B$1=WAC_District)*('Blend Sheet'!$T$4=WAC_IIN),0))*'Blend Sheet'!$T68,0) + IFERROR(INDEX(WAC_Item_Cost,MATCH(1,(B$1=WAC_District)*('Blend Sheet'!$U$4=WAC_IIN),0))*'Blend Sheet'!$U68,0) + IFERROR(INDEX(WAC_Item_Cost,MATCH(1,(B$1=WAC_District)*('Blend Sheet'!$V$4=WAC_IIN),0))*'Blend Sheet'!$V68,0) + IFERROR(INDEX(WAC_Item_Cost,MATCH(1,(B$1=WAC_District)*('Blend Sheet'!$W$4=WAC_IIN),0))*'Blend Sheet'!$W68,0) + IFERROR(INDEX(WAC_Item_Cost,MATCH(1,(B$1=WAC_District)*('Blend Sheet'!$X$4=WAC_IIN),0))*'Blend Sheet'!$X68,0) + IFERROR(INDEX(WAC_Item_Cost,MATCH(1,(B$1=WAC_District)*('Blend Sheet'!$Y$4=WAC_IIN),0))*'Blend Sheet'!$Y68,0) + IFERROR(INDEX(WAC_Item_Cost,MATCH(1,(B$1=WAC_District)*('Blend Sheet'!$Z$4=WAC_IIN),0))*'Blend Sheet'!$Z68,0) + IFERROR(INDEX(WAC_Item_Cost,MATCH(1,(B$1=WAC_District)*('Blend Sheet'!$AA$4=WAC_IIN),0))*'Blend Sheet'!$AA68,0) + IFERROR(INDEX(WAC_Item_Cost,MATCH(1,(B$1=WAC_District)*('Blend Sheet'!$AB$4=WAC_IIN),0))*'Blend Sheet'!$AB68,0) + IFERROR(INDEX(WAC_Item_Cost,MATCH(1,(B$1=WAC_District)*('Blend Sheet'!$AC$4=WAC_IIN),0))*'Blend Sheet'!$AC68,0) + IFERROR(INDEX(WAC_Item_Cost,MATCH(1,(B$1=WAC_District)*('Blend Sheet'!$AD$4=WAC_IIN),0))*'Blend Sheet'!$AD68,0) + IFERROR(INDEX(WAC_Item_Cost,MATCH(1,(B$1=WAC_District)*('Blend Sheet'!$AE$4=WAC_IIN),0))*'Blend Sheet'!$AE68,0) + IFERROR(INDEX(WAC_Item_Cost,MATCH(1,(B$1=WAC_District)*('Blend Sheet'!$AF$4=WAC_IIN),0))*'Blend Sheet'!$AF68,0) + IFERROR(INDEX(WAC_Item_Cost,MATCH(1,(B$1=WAC_District)*('Blend Sheet'!$AG$4=WAC_IIN),0))*'Blend Sheet'!$AG68,0) + IFERROR(INDEX(WAC_Item_Cost,MATCH(1,(B$1=WAC_District)*('Blend Sheet'!$AH$4=WAC_IIN),0))*'Blend Sheet'!$AH68,0) + IFERROR(INDEX(WAC_Item_Cost,MATCH(1,(B$1=WAC_District)*('Blend Sheet'!$AI$4=WAC_IIN),0))*'Blend Sheet'!$AI68,0) + IFERROR(INDEX(WAC_Item_Cost,MATCH(1,(B$1=WAC_District)*('Blend Sheet'!$AJ$4=WAC_IIN),0))*'Blend Sheet'!$AJ68,0) + IFERROR(INDEX(WAC_Item_Cost,MATCH(1,(B$1=WAC_District)*('Blend Sheet'!$AK$4=WAC_IIN),0))*'Blend Sheet'!$AK68,0) + IFERROR(INDEX(WAC_Item_Cost,MATCH(1,(B$1=WAC_District)*('Blend Sheet'!$AL$4=WAC_IIN),0))*'Blend Sheet'!$AL68,0) + IFERROR(INDEX(WAC_Item_Cost,MATCH(1,(B$1=WAC_District)*('Blend Sheet'!$AM$4=WAC_IIN),0))*'Blend Sheet'!$AM68,0) + IFERROR(INDEX(WAC_Item_Cost,MATCH(1,(B$1=WAC_District)*('Blend Sheet'!$AN$4=WAC_IIN),0))*'Blend Sheet'!$AN68,0) + IFERROR(INDEX(WAC_Item_Cost,MATCH(1,(B$1=WAC_District)*('Blend Sheet'!$AO$4=WAC_IIN),0))*'Blend Sheet'!$AO68,0) + IFERROR(INDEX(WAC_Item_Cost,MATCH(1,(B$1=WAC_District)*('Blend Sheet'!$AP$4=WAC_IIN),0))*'Blend Sheet'!$AP68/1000,0)</f>
        <v>162.67040646999999</v>
      </c>
      <c r="C65" s="245">
        <f t="array" ref="C65">IFERROR(INDEX(WAC_Item_Cost,MATCH(1,(C$1=WAC_District)*('Blend Sheet'!$C$4=WAC_IIN),0))*'Blend Sheet'!$C68/1000,0) + IFERROR(INDEX(WAC_Item_Cost,MATCH(1,(C$1=WAC_District)*('Blend Sheet'!$D$4=WAC_IIN),0))*'Blend Sheet'!$D68/1000,0) + IFERROR(INDEX(WAC_Item_Cost,MATCH(1,(C$1=WAC_District)*('Blend Sheet'!$E$4=WAC_IIN),0))*'Blend Sheet'!$E68/1000,0) + IFERROR(INDEX(WAC_Item_Cost,MATCH(1,(C$1=WAC_District)*('Blend Sheet'!$F$4=WAC_IIN),0))*'Blend Sheet'!$F68/1000,0)  + IFERROR(INDEX(WAC_Item_Cost,MATCH(1,(C$1=WAC_District)*('Blend Sheet'!$G$4=WAC_IIN),0))*'Blend Sheet'!$G68,0) + IFERROR(INDEX(WAC_Item_Cost,MATCH(1,(C$1=WAC_District)*('Blend Sheet'!$H$4=WAC_IIN),0))*'Blend Sheet'!$H68,0)  + IFERROR(INDEX(WAC_Item_Cost,MATCH(1,(C$1=WAC_District)*('Blend Sheet'!$I$4=WAC_IIN),0))*'Blend Sheet'!$I68,0) + IFERROR(INDEX(WAC_Item_Cost,MATCH(1,(C$1=WAC_District)*('Blend Sheet'!$J$4=WAC_IIN),0))*'Blend Sheet'!$J68,0) + IFERROR(INDEX(WAC_Item_Cost,MATCH(1,(C$1=WAC_District)*('Blend Sheet'!$K$4=WAC_IIN),0))*'Blend Sheet'!$K68,0) + IFERROR(INDEX(WAC_Item_Cost,MATCH(1,(C$1=WAC_District)*('Blend Sheet'!$L$4=WAC_IIN),0))*'Blend Sheet'!$L68,0) + IFERROR(INDEX(WAC_Item_Cost,MATCH(1,(C$1=WAC_District)*('Blend Sheet'!$M$4=WAC_IIN),0))*'Blend Sheet'!$M68,0) + IFERROR(INDEX(WAC_Item_Cost,MATCH(1,(C$1=WAC_District)*('Blend Sheet'!$N$4=WAC_IIN),0))*'Blend Sheet'!$N68,0) + IFERROR(INDEX(WAC_Item_Cost,MATCH(1,(C$1=WAC_District)*('Blend Sheet'!$O$4=WAC_IIN),0))*'Blend Sheet'!$O68,0) + IFERROR(INDEX(WAC_Item_Cost,MATCH(1,(C$1=WAC_District)*('Blend Sheet'!$P$4=WAC_IIN),0))*'Blend Sheet'!$P68,0) + IFERROR(INDEX(WAC_Item_Cost,MATCH(1,(C$1=WAC_District)*('Blend Sheet'!$Q$4=WAC_IIN),0))*'Blend Sheet'!$Q68,0) + IFERROR(INDEX(WAC_Item_Cost,MATCH(1,(C$1=WAC_District)*('Blend Sheet'!$R$4=WAC_IIN),0))*'Blend Sheet'!$R68,0) + IFERROR(INDEX(WAC_Item_Cost,MATCH(1,(C$1=WAC_District)*('Blend Sheet'!$S$4=WAC_IIN),0))*'Blend Sheet'!$S68,0) + IFERROR(INDEX(WAC_Item_Cost,MATCH(1,(C$1=WAC_District)*('Blend Sheet'!$T$4=WAC_IIN),0))*'Blend Sheet'!$T68,0) + IFERROR(INDEX(WAC_Item_Cost,MATCH(1,(C$1=WAC_District)*('Blend Sheet'!$U$4=WAC_IIN),0))*'Blend Sheet'!$U68,0) + IFERROR(INDEX(WAC_Item_Cost,MATCH(1,(C$1=WAC_District)*('Blend Sheet'!$V$4=WAC_IIN),0))*'Blend Sheet'!$V68,0) + IFERROR(INDEX(WAC_Item_Cost,MATCH(1,(C$1=WAC_District)*('Blend Sheet'!$W$4=WAC_IIN),0))*'Blend Sheet'!$W68,0) + IFERROR(INDEX(WAC_Item_Cost,MATCH(1,(C$1=WAC_District)*('Blend Sheet'!$X$4=WAC_IIN),0))*'Blend Sheet'!$X68,0) + IFERROR(INDEX(WAC_Item_Cost,MATCH(1,(C$1=WAC_District)*('Blend Sheet'!$Y$4=WAC_IIN),0))*'Blend Sheet'!$Y68,0) + IFERROR(INDEX(WAC_Item_Cost,MATCH(1,(C$1=WAC_District)*('Blend Sheet'!$Z$4=WAC_IIN),0))*'Blend Sheet'!$Z68,0) + IFERROR(INDEX(WAC_Item_Cost,MATCH(1,(C$1=WAC_District)*('Blend Sheet'!$AA$4=WAC_IIN),0))*'Blend Sheet'!$AA68,0) + IFERROR(INDEX(WAC_Item_Cost,MATCH(1,(C$1=WAC_District)*('Blend Sheet'!$AB$4=WAC_IIN),0))*'Blend Sheet'!$AB68,0) + IFERROR(INDEX(WAC_Item_Cost,MATCH(1,(C$1=WAC_District)*('Blend Sheet'!$AC$4=WAC_IIN),0))*'Blend Sheet'!$AC68,0) + IFERROR(INDEX(WAC_Item_Cost,MATCH(1,(C$1=WAC_District)*('Blend Sheet'!$AD$4=WAC_IIN),0))*'Blend Sheet'!$AD68,0) + IFERROR(INDEX(WAC_Item_Cost,MATCH(1,(C$1=WAC_District)*('Blend Sheet'!$AE$4=WAC_IIN),0))*'Blend Sheet'!$AE68,0) + IFERROR(INDEX(WAC_Item_Cost,MATCH(1,(C$1=WAC_District)*('Blend Sheet'!$AF$4=WAC_IIN),0))*'Blend Sheet'!$AF68,0) + IFERROR(INDEX(WAC_Item_Cost,MATCH(1,(C$1=WAC_District)*('Blend Sheet'!$AG$4=WAC_IIN),0))*'Blend Sheet'!$AG68,0) + IFERROR(INDEX(WAC_Item_Cost,MATCH(1,(C$1=WAC_District)*('Blend Sheet'!$AH$4=WAC_IIN),0))*'Blend Sheet'!$AH68,0) + IFERROR(INDEX(WAC_Item_Cost,MATCH(1,(C$1=WAC_District)*('Blend Sheet'!$AI$4=WAC_IIN),0))*'Blend Sheet'!$AI68,0) + IFERROR(INDEX(WAC_Item_Cost,MATCH(1,(C$1=WAC_District)*('Blend Sheet'!$AJ$4=WAC_IIN),0))*'Blend Sheet'!$AJ68,0) + IFERROR(INDEX(WAC_Item_Cost,MATCH(1,(C$1=WAC_District)*('Blend Sheet'!$AK$4=WAC_IIN),0))*'Blend Sheet'!$AK68,0) + IFERROR(INDEX(WAC_Item_Cost,MATCH(1,(C$1=WAC_District)*('Blend Sheet'!$AL$4=WAC_IIN),0))*'Blend Sheet'!$AL68,0) + IFERROR(INDEX(WAC_Item_Cost,MATCH(1,(C$1=WAC_District)*('Blend Sheet'!$AM$4=WAC_IIN),0))*'Blend Sheet'!$AM68,0) + IFERROR(INDEX(WAC_Item_Cost,MATCH(1,(C$1=WAC_District)*('Blend Sheet'!$AN$4=WAC_IIN),0))*'Blend Sheet'!$AN68,0) + IFERROR(INDEX(WAC_Item_Cost,MATCH(1,(C$1=WAC_District)*('Blend Sheet'!$AO$4=WAC_IIN),0))*'Blend Sheet'!$AO68,0) + IFERROR(INDEX(WAC_Item_Cost,MATCH(1,(C$1=WAC_District)*('Blend Sheet'!$AP$4=WAC_IIN),0))*'Blend Sheet'!$AP68/1000,0)</f>
        <v>213.03446954299997</v>
      </c>
      <c r="D65" s="245">
        <f t="array" ref="D65">IFERROR(INDEX(WAC_Item_Cost,MATCH(1,(D$1=WAC_District)*('Blend Sheet'!$C$4=WAC_IIN),0))*'Blend Sheet'!$C68/1000,0) + IFERROR(INDEX(WAC_Item_Cost,MATCH(1,(D$1=WAC_District)*('Blend Sheet'!$D$4=WAC_IIN),0))*'Blend Sheet'!$D68/1000,0) + IFERROR(INDEX(WAC_Item_Cost,MATCH(1,(D$1=WAC_District)*('Blend Sheet'!$E$4=WAC_IIN),0))*'Blend Sheet'!$E68/1000,0) + IFERROR(INDEX(WAC_Item_Cost,MATCH(1,(D$1=WAC_District)*('Blend Sheet'!$F$4=WAC_IIN),0))*'Blend Sheet'!$F68/1000,0)  + IFERROR(INDEX(WAC_Item_Cost,MATCH(1,(D$1=WAC_District)*('Blend Sheet'!$G$4=WAC_IIN),0))*'Blend Sheet'!$G68,0) + IFERROR(INDEX(WAC_Item_Cost,MATCH(1,(D$1=WAC_District)*('Blend Sheet'!$H$4=WAC_IIN),0))*'Blend Sheet'!$H68,0)  + IFERROR(INDEX(WAC_Item_Cost,MATCH(1,(D$1=WAC_District)*('Blend Sheet'!$I$4=WAC_IIN),0))*'Blend Sheet'!$I68,0) + IFERROR(INDEX(WAC_Item_Cost,MATCH(1,(D$1=WAC_District)*('Blend Sheet'!$J$4=WAC_IIN),0))*'Blend Sheet'!$J68,0) + IFERROR(INDEX(WAC_Item_Cost,MATCH(1,(D$1=WAC_District)*('Blend Sheet'!$K$4=WAC_IIN),0))*'Blend Sheet'!$K68,0) + IFERROR(INDEX(WAC_Item_Cost,MATCH(1,(D$1=WAC_District)*('Blend Sheet'!$L$4=WAC_IIN),0))*'Blend Sheet'!$L68,0) + IFERROR(INDEX(WAC_Item_Cost,MATCH(1,(D$1=WAC_District)*('Blend Sheet'!$M$4=WAC_IIN),0))*'Blend Sheet'!$M68,0) + IFERROR(INDEX(WAC_Item_Cost,MATCH(1,(D$1=WAC_District)*('Blend Sheet'!$N$4=WAC_IIN),0))*'Blend Sheet'!$N68,0) + IFERROR(INDEX(WAC_Item_Cost,MATCH(1,(D$1=WAC_District)*('Blend Sheet'!$O$4=WAC_IIN),0))*'Blend Sheet'!$O68,0) + IFERROR(INDEX(WAC_Item_Cost,MATCH(1,(D$1=WAC_District)*('Blend Sheet'!$P$4=WAC_IIN),0))*'Blend Sheet'!$P68,0) + IFERROR(INDEX(WAC_Item_Cost,MATCH(1,(D$1=WAC_District)*('Blend Sheet'!$Q$4=WAC_IIN),0))*'Blend Sheet'!$Q68,0) + IFERROR(INDEX(WAC_Item_Cost,MATCH(1,(D$1=WAC_District)*('Blend Sheet'!$R$4=WAC_IIN),0))*'Blend Sheet'!$R68,0) + IFERROR(INDEX(WAC_Item_Cost,MATCH(1,(D$1=WAC_District)*('Blend Sheet'!$S$4=WAC_IIN),0))*'Blend Sheet'!$S68,0) + IFERROR(INDEX(WAC_Item_Cost,MATCH(1,(D$1=WAC_District)*('Blend Sheet'!$T$4=WAC_IIN),0))*'Blend Sheet'!$T68,0) + IFERROR(INDEX(WAC_Item_Cost,MATCH(1,(D$1=WAC_District)*('Blend Sheet'!$U$4=WAC_IIN),0))*'Blend Sheet'!$U68,0) + IFERROR(INDEX(WAC_Item_Cost,MATCH(1,(D$1=WAC_District)*('Blend Sheet'!$V$4=WAC_IIN),0))*'Blend Sheet'!$V68,0) + IFERROR(INDEX(WAC_Item_Cost,MATCH(1,(D$1=WAC_District)*('Blend Sheet'!$W$4=WAC_IIN),0))*'Blend Sheet'!$W68,0) + IFERROR(INDEX(WAC_Item_Cost,MATCH(1,(D$1=WAC_District)*('Blend Sheet'!$X$4=WAC_IIN),0))*'Blend Sheet'!$X68,0) + IFERROR(INDEX(WAC_Item_Cost,MATCH(1,(D$1=WAC_District)*('Blend Sheet'!$Y$4=WAC_IIN),0))*'Blend Sheet'!$Y68,0) + IFERROR(INDEX(WAC_Item_Cost,MATCH(1,(D$1=WAC_District)*('Blend Sheet'!$Z$4=WAC_IIN),0))*'Blend Sheet'!$Z68,0) + IFERROR(INDEX(WAC_Item_Cost,MATCH(1,(D$1=WAC_District)*('Blend Sheet'!$AA$4=WAC_IIN),0))*'Blend Sheet'!$AA68,0) + IFERROR(INDEX(WAC_Item_Cost,MATCH(1,(D$1=WAC_District)*('Blend Sheet'!$AB$4=WAC_IIN),0))*'Blend Sheet'!$AB68,0) + IFERROR(INDEX(WAC_Item_Cost,MATCH(1,(D$1=WAC_District)*('Blend Sheet'!$AC$4=WAC_IIN),0))*'Blend Sheet'!$AC68,0) + IFERROR(INDEX(WAC_Item_Cost,MATCH(1,(D$1=WAC_District)*('Blend Sheet'!$AD$4=WAC_IIN),0))*'Blend Sheet'!$AD68,0) + IFERROR(INDEX(WAC_Item_Cost,MATCH(1,(D$1=WAC_District)*('Blend Sheet'!$AE$4=WAC_IIN),0))*'Blend Sheet'!$AE68,0) + IFERROR(INDEX(WAC_Item_Cost,MATCH(1,(D$1=WAC_District)*('Blend Sheet'!$AF$4=WAC_IIN),0))*'Blend Sheet'!$AF68,0) + IFERROR(INDEX(WAC_Item_Cost,MATCH(1,(D$1=WAC_District)*('Blend Sheet'!$AG$4=WAC_IIN),0))*'Blend Sheet'!$AG68,0) + IFERROR(INDEX(WAC_Item_Cost,MATCH(1,(D$1=WAC_District)*('Blend Sheet'!$AH$4=WAC_IIN),0))*'Blend Sheet'!$AH68,0) + IFERROR(INDEX(WAC_Item_Cost,MATCH(1,(D$1=WAC_District)*('Blend Sheet'!$AI$4=WAC_IIN),0))*'Blend Sheet'!$AI68,0) + IFERROR(INDEX(WAC_Item_Cost,MATCH(1,(D$1=WAC_District)*('Blend Sheet'!$AJ$4=WAC_IIN),0))*'Blend Sheet'!$AJ68,0) + IFERROR(INDEX(WAC_Item_Cost,MATCH(1,(D$1=WAC_District)*('Blend Sheet'!$AK$4=WAC_IIN),0))*'Blend Sheet'!$AK68,0) + IFERROR(INDEX(WAC_Item_Cost,MATCH(1,(D$1=WAC_District)*('Blend Sheet'!$AL$4=WAC_IIN),0))*'Blend Sheet'!$AL68,0) + IFERROR(INDEX(WAC_Item_Cost,MATCH(1,(D$1=WAC_District)*('Blend Sheet'!$AM$4=WAC_IIN),0))*'Blend Sheet'!$AM68,0) + IFERROR(INDEX(WAC_Item_Cost,MATCH(1,(D$1=WAC_District)*('Blend Sheet'!$AN$4=WAC_IIN),0))*'Blend Sheet'!$AN68,0) + IFERROR(INDEX(WAC_Item_Cost,MATCH(1,(D$1=WAC_District)*('Blend Sheet'!$AO$4=WAC_IIN),0))*'Blend Sheet'!$AO68,0) + IFERROR(INDEX(WAC_Item_Cost,MATCH(1,(D$1=WAC_District)*('Blend Sheet'!$AP$4=WAC_IIN),0))*'Blend Sheet'!$AP68/1000,0)</f>
        <v>160.62651758400003</v>
      </c>
      <c r="E65" s="245">
        <f t="array" ref="E65">IFERROR(INDEX(WAC_Item_Cost,MATCH(1,(E$1=WAC_District)*('Blend Sheet'!$C$4=WAC_IIN),0))*'Blend Sheet'!$C68/1000,0) + IFERROR(INDEX(WAC_Item_Cost,MATCH(1,(E$1=WAC_District)*('Blend Sheet'!$D$4=WAC_IIN),0))*'Blend Sheet'!$D68/1000,0) + IFERROR(INDEX(WAC_Item_Cost,MATCH(1,(E$1=WAC_District)*('Blend Sheet'!$E$4=WAC_IIN),0))*'Blend Sheet'!$E68/1000,0) + IFERROR(INDEX(WAC_Item_Cost,MATCH(1,(E$1=WAC_District)*('Blend Sheet'!$F$4=WAC_IIN),0))*'Blend Sheet'!$F68/1000,0)  + IFERROR(INDEX(WAC_Item_Cost,MATCH(1,(E$1=WAC_District)*('Blend Sheet'!$G$4=WAC_IIN),0))*'Blend Sheet'!$G68,0) + IFERROR(INDEX(WAC_Item_Cost,MATCH(1,(E$1=WAC_District)*('Blend Sheet'!$H$4=WAC_IIN),0))*'Blend Sheet'!$H68,0)  + IFERROR(INDEX(WAC_Item_Cost,MATCH(1,(E$1=WAC_District)*('Blend Sheet'!$I$4=WAC_IIN),0))*'Blend Sheet'!$I68,0) + IFERROR(INDEX(WAC_Item_Cost,MATCH(1,(E$1=WAC_District)*('Blend Sheet'!$J$4=WAC_IIN),0))*'Blend Sheet'!$J68,0) + IFERROR(INDEX(WAC_Item_Cost,MATCH(1,(E$1=WAC_District)*('Blend Sheet'!$K$4=WAC_IIN),0))*'Blend Sheet'!$K68,0) + IFERROR(INDEX(WAC_Item_Cost,MATCH(1,(E$1=WAC_District)*('Blend Sheet'!$L$4=WAC_IIN),0))*'Blend Sheet'!$L68,0) + IFERROR(INDEX(WAC_Item_Cost,MATCH(1,(E$1=WAC_District)*('Blend Sheet'!$M$4=WAC_IIN),0))*'Blend Sheet'!$M68,0) + IFERROR(INDEX(WAC_Item_Cost,MATCH(1,(E$1=WAC_District)*('Blend Sheet'!$N$4=WAC_IIN),0))*'Blend Sheet'!$N68,0) + IFERROR(INDEX(WAC_Item_Cost,MATCH(1,(E$1=WAC_District)*('Blend Sheet'!$O$4=WAC_IIN),0))*'Blend Sheet'!$O68,0) + IFERROR(INDEX(WAC_Item_Cost,MATCH(1,(E$1=WAC_District)*('Blend Sheet'!$P$4=WAC_IIN),0))*'Blend Sheet'!$P68,0) + IFERROR(INDEX(WAC_Item_Cost,MATCH(1,(E$1=WAC_District)*('Blend Sheet'!$Q$4=WAC_IIN),0))*'Blend Sheet'!$Q68,0) + IFERROR(INDEX(WAC_Item_Cost,MATCH(1,(E$1=WAC_District)*('Blend Sheet'!$R$4=WAC_IIN),0))*'Blend Sheet'!$R68,0) + IFERROR(INDEX(WAC_Item_Cost,MATCH(1,(E$1=WAC_District)*('Blend Sheet'!$S$4=WAC_IIN),0))*'Blend Sheet'!$S68,0) + IFERROR(INDEX(WAC_Item_Cost,MATCH(1,(E$1=WAC_District)*('Blend Sheet'!$T$4=WAC_IIN),0))*'Blend Sheet'!$T68,0) + IFERROR(INDEX(WAC_Item_Cost,MATCH(1,(E$1=WAC_District)*('Blend Sheet'!$U$4=WAC_IIN),0))*'Blend Sheet'!$U68,0) + IFERROR(INDEX(WAC_Item_Cost,MATCH(1,(E$1=WAC_District)*('Blend Sheet'!$V$4=WAC_IIN),0))*'Blend Sheet'!$V68,0) + IFERROR(INDEX(WAC_Item_Cost,MATCH(1,(E$1=WAC_District)*('Blend Sheet'!$W$4=WAC_IIN),0))*'Blend Sheet'!$W68,0) + IFERROR(INDEX(WAC_Item_Cost,MATCH(1,(E$1=WAC_District)*('Blend Sheet'!$X$4=WAC_IIN),0))*'Blend Sheet'!$X68,0) + IFERROR(INDEX(WAC_Item_Cost,MATCH(1,(E$1=WAC_District)*('Blend Sheet'!$Y$4=WAC_IIN),0))*'Blend Sheet'!$Y68,0) + IFERROR(INDEX(WAC_Item_Cost,MATCH(1,(E$1=WAC_District)*('Blend Sheet'!$Z$4=WAC_IIN),0))*'Blend Sheet'!$Z68,0) + IFERROR(INDEX(WAC_Item_Cost,MATCH(1,(E$1=WAC_District)*('Blend Sheet'!$AA$4=WAC_IIN),0))*'Blend Sheet'!$AA68,0) + IFERROR(INDEX(WAC_Item_Cost,MATCH(1,(E$1=WAC_District)*('Blend Sheet'!$AB$4=WAC_IIN),0))*'Blend Sheet'!$AB68,0) + IFERROR(INDEX(WAC_Item_Cost,MATCH(1,(E$1=WAC_District)*('Blend Sheet'!$AC$4=WAC_IIN),0))*'Blend Sheet'!$AC68,0) + IFERROR(INDEX(WAC_Item_Cost,MATCH(1,(E$1=WAC_District)*('Blend Sheet'!$AD$4=WAC_IIN),0))*'Blend Sheet'!$AD68,0) + IFERROR(INDEX(WAC_Item_Cost,MATCH(1,(E$1=WAC_District)*('Blend Sheet'!$AE$4=WAC_IIN),0))*'Blend Sheet'!$AE68,0) + IFERROR(INDEX(WAC_Item_Cost,MATCH(1,(E$1=WAC_District)*('Blend Sheet'!$AF$4=WAC_IIN),0))*'Blend Sheet'!$AF68,0) + IFERROR(INDEX(WAC_Item_Cost,MATCH(1,(E$1=WAC_District)*('Blend Sheet'!$AG$4=WAC_IIN),0))*'Blend Sheet'!$AG68,0) + IFERROR(INDEX(WAC_Item_Cost,MATCH(1,(E$1=WAC_District)*('Blend Sheet'!$AH$4=WAC_IIN),0))*'Blend Sheet'!$AH68,0) + IFERROR(INDEX(WAC_Item_Cost,MATCH(1,(E$1=WAC_District)*('Blend Sheet'!$AI$4=WAC_IIN),0))*'Blend Sheet'!$AI68,0) + IFERROR(INDEX(WAC_Item_Cost,MATCH(1,(E$1=WAC_District)*('Blend Sheet'!$AJ$4=WAC_IIN),0))*'Blend Sheet'!$AJ68,0) + IFERROR(INDEX(WAC_Item_Cost,MATCH(1,(E$1=WAC_District)*('Blend Sheet'!$AK$4=WAC_IIN),0))*'Blend Sheet'!$AK68,0) + IFERROR(INDEX(WAC_Item_Cost,MATCH(1,(E$1=WAC_District)*('Blend Sheet'!$AL$4=WAC_IIN),0))*'Blend Sheet'!$AL68,0) + IFERROR(INDEX(WAC_Item_Cost,MATCH(1,(E$1=WAC_District)*('Blend Sheet'!$AM$4=WAC_IIN),0))*'Blend Sheet'!$AM68,0) + IFERROR(INDEX(WAC_Item_Cost,MATCH(1,(E$1=WAC_District)*('Blend Sheet'!$AN$4=WAC_IIN),0))*'Blend Sheet'!$AN68,0) + IFERROR(INDEX(WAC_Item_Cost,MATCH(1,(E$1=WAC_District)*('Blend Sheet'!$AO$4=WAC_IIN),0))*'Blend Sheet'!$AO68,0) + IFERROR(INDEX(WAC_Item_Cost,MATCH(1,(E$1=WAC_District)*('Blend Sheet'!$AP$4=WAC_IIN),0))*'Blend Sheet'!$AP68/1000,0)</f>
        <v>186.27640723099998</v>
      </c>
      <c r="F65" s="245">
        <f t="array" ref="F65">IFERROR(INDEX(WAC_Item_Cost,MATCH(1,(F$1=WAC_District)*('Blend Sheet'!$C$4=WAC_IIN),0))*'Blend Sheet'!$C68/1000,0) + IFERROR(INDEX(WAC_Item_Cost,MATCH(1,(F$1=WAC_District)*('Blend Sheet'!$D$4=WAC_IIN),0))*'Blend Sheet'!$D68/1000,0) + IFERROR(INDEX(WAC_Item_Cost,MATCH(1,(F$1=WAC_District)*('Blend Sheet'!$E$4=WAC_IIN),0))*'Blend Sheet'!$E68/1000,0) + IFERROR(INDEX(WAC_Item_Cost,MATCH(1,(F$1=WAC_District)*('Blend Sheet'!$F$4=WAC_IIN),0))*'Blend Sheet'!$F68/1000,0)  + IFERROR(INDEX(WAC_Item_Cost,MATCH(1,(F$1=WAC_District)*('Blend Sheet'!$G$4=WAC_IIN),0))*'Blend Sheet'!$G68,0) + IFERROR(INDEX(WAC_Item_Cost,MATCH(1,(F$1=WAC_District)*('Blend Sheet'!$H$4=WAC_IIN),0))*'Blend Sheet'!$H68,0)  + IFERROR(INDEX(WAC_Item_Cost,MATCH(1,(F$1=WAC_District)*('Blend Sheet'!$I$4=WAC_IIN),0))*'Blend Sheet'!$I68,0) + IFERROR(INDEX(WAC_Item_Cost,MATCH(1,(F$1=WAC_District)*('Blend Sheet'!$J$4=WAC_IIN),0))*'Blend Sheet'!$J68,0) + IFERROR(INDEX(WAC_Item_Cost,MATCH(1,(F$1=WAC_District)*('Blend Sheet'!$K$4=WAC_IIN),0))*'Blend Sheet'!$K68,0) + IFERROR(INDEX(WAC_Item_Cost,MATCH(1,(F$1=WAC_District)*('Blend Sheet'!$L$4=WAC_IIN),0))*'Blend Sheet'!$L68,0) + IFERROR(INDEX(WAC_Item_Cost,MATCH(1,(F$1=WAC_District)*('Blend Sheet'!$M$4=WAC_IIN),0))*'Blend Sheet'!$M68,0) + IFERROR(INDEX(WAC_Item_Cost,MATCH(1,(F$1=WAC_District)*('Blend Sheet'!$N$4=WAC_IIN),0))*'Blend Sheet'!$N68,0) + IFERROR(INDEX(WAC_Item_Cost,MATCH(1,(F$1=WAC_District)*('Blend Sheet'!$O$4=WAC_IIN),0))*'Blend Sheet'!$O68,0) + IFERROR(INDEX(WAC_Item_Cost,MATCH(1,(F$1=WAC_District)*('Blend Sheet'!$P$4=WAC_IIN),0))*'Blend Sheet'!$P68,0) + IFERROR(INDEX(WAC_Item_Cost,MATCH(1,(F$1=WAC_District)*('Blend Sheet'!$Q$4=WAC_IIN),0))*'Blend Sheet'!$Q68,0) + IFERROR(INDEX(WAC_Item_Cost,MATCH(1,(F$1=WAC_District)*('Blend Sheet'!$R$4=WAC_IIN),0))*'Blend Sheet'!$R68,0) + IFERROR(INDEX(WAC_Item_Cost,MATCH(1,(F$1=WAC_District)*('Blend Sheet'!$S$4=WAC_IIN),0))*'Blend Sheet'!$S68,0) + IFERROR(INDEX(WAC_Item_Cost,MATCH(1,(F$1=WAC_District)*('Blend Sheet'!$T$4=WAC_IIN),0))*'Blend Sheet'!$T68,0) + IFERROR(INDEX(WAC_Item_Cost,MATCH(1,(F$1=WAC_District)*('Blend Sheet'!$U$4=WAC_IIN),0))*'Blend Sheet'!$U68,0) + IFERROR(INDEX(WAC_Item_Cost,MATCH(1,(F$1=WAC_District)*('Blend Sheet'!$V$4=WAC_IIN),0))*'Blend Sheet'!$V68,0) + IFERROR(INDEX(WAC_Item_Cost,MATCH(1,(F$1=WAC_District)*('Blend Sheet'!$W$4=WAC_IIN),0))*'Blend Sheet'!$W68,0) + IFERROR(INDEX(WAC_Item_Cost,MATCH(1,(F$1=WAC_District)*('Blend Sheet'!$X$4=WAC_IIN),0))*'Blend Sheet'!$X68,0) + IFERROR(INDEX(WAC_Item_Cost,MATCH(1,(F$1=WAC_District)*('Blend Sheet'!$Y$4=WAC_IIN),0))*'Blend Sheet'!$Y68,0) + IFERROR(INDEX(WAC_Item_Cost,MATCH(1,(F$1=WAC_District)*('Blend Sheet'!$Z$4=WAC_IIN),0))*'Blend Sheet'!$Z68,0) + IFERROR(INDEX(WAC_Item_Cost,MATCH(1,(F$1=WAC_District)*('Blend Sheet'!$AA$4=WAC_IIN),0))*'Blend Sheet'!$AA68,0) + IFERROR(INDEX(WAC_Item_Cost,MATCH(1,(F$1=WAC_District)*('Blend Sheet'!$AB$4=WAC_IIN),0))*'Blend Sheet'!$AB68,0) + IFERROR(INDEX(WAC_Item_Cost,MATCH(1,(F$1=WAC_District)*('Blend Sheet'!$AC$4=WAC_IIN),0))*'Blend Sheet'!$AC68,0) + IFERROR(INDEX(WAC_Item_Cost,MATCH(1,(F$1=WAC_District)*('Blend Sheet'!$AD$4=WAC_IIN),0))*'Blend Sheet'!$AD68,0) + IFERROR(INDEX(WAC_Item_Cost,MATCH(1,(F$1=WAC_District)*('Blend Sheet'!$AE$4=WAC_IIN),0))*'Blend Sheet'!$AE68,0) + IFERROR(INDEX(WAC_Item_Cost,MATCH(1,(F$1=WAC_District)*('Blend Sheet'!$AF$4=WAC_IIN),0))*'Blend Sheet'!$AF68,0) + IFERROR(INDEX(WAC_Item_Cost,MATCH(1,(F$1=WAC_District)*('Blend Sheet'!$AG$4=WAC_IIN),0))*'Blend Sheet'!$AG68,0) + IFERROR(INDEX(WAC_Item_Cost,MATCH(1,(F$1=WAC_District)*('Blend Sheet'!$AH$4=WAC_IIN),0))*'Blend Sheet'!$AH68,0) + IFERROR(INDEX(WAC_Item_Cost,MATCH(1,(F$1=WAC_District)*('Blend Sheet'!$AI$4=WAC_IIN),0))*'Blend Sheet'!$AI68,0) + IFERROR(INDEX(WAC_Item_Cost,MATCH(1,(F$1=WAC_District)*('Blend Sheet'!$AJ$4=WAC_IIN),0))*'Blend Sheet'!$AJ68,0) + IFERROR(INDEX(WAC_Item_Cost,MATCH(1,(F$1=WAC_District)*('Blend Sheet'!$AK$4=WAC_IIN),0))*'Blend Sheet'!$AK68,0) + IFERROR(INDEX(WAC_Item_Cost,MATCH(1,(F$1=WAC_District)*('Blend Sheet'!$AL$4=WAC_IIN),0))*'Blend Sheet'!$AL68,0) + IFERROR(INDEX(WAC_Item_Cost,MATCH(1,(F$1=WAC_District)*('Blend Sheet'!$AM$4=WAC_IIN),0))*'Blend Sheet'!$AM68,0) + IFERROR(INDEX(WAC_Item_Cost,MATCH(1,(F$1=WAC_District)*('Blend Sheet'!$AN$4=WAC_IIN),0))*'Blend Sheet'!$AN68,0) + IFERROR(INDEX(WAC_Item_Cost,MATCH(1,(F$1=WAC_District)*('Blend Sheet'!$AO$4=WAC_IIN),0))*'Blend Sheet'!$AO68,0) + IFERROR(INDEX(WAC_Item_Cost,MATCH(1,(F$1=WAC_District)*('Blend Sheet'!$AP$4=WAC_IIN),0))*'Blend Sheet'!$AP68/1000,0)</f>
        <v>211.20380957000003</v>
      </c>
      <c r="G65" s="245">
        <f t="array" ref="G65">IFERROR(INDEX(WAC_Item_Cost,MATCH(1,(G$1=WAC_District)*('Blend Sheet'!$C$4=WAC_IIN),0))*'Blend Sheet'!$C68/1000,0) + IFERROR(INDEX(WAC_Item_Cost,MATCH(1,(G$1=WAC_District)*('Blend Sheet'!$D$4=WAC_IIN),0))*'Blend Sheet'!$D68/1000,0) + IFERROR(INDEX(WAC_Item_Cost,MATCH(1,(G$1=WAC_District)*('Blend Sheet'!$E$4=WAC_IIN),0))*'Blend Sheet'!$E68/1000,0) + IFERROR(INDEX(WAC_Item_Cost,MATCH(1,(G$1=WAC_District)*('Blend Sheet'!$F$4=WAC_IIN),0))*'Blend Sheet'!$F68/1000,0)  + IFERROR(INDEX(WAC_Item_Cost,MATCH(1,(G$1=WAC_District)*('Blend Sheet'!$G$4=WAC_IIN),0))*'Blend Sheet'!$G68,0) + IFERROR(INDEX(WAC_Item_Cost,MATCH(1,(G$1=WAC_District)*('Blend Sheet'!$H$4=WAC_IIN),0))*'Blend Sheet'!$H68,0)  + IFERROR(INDEX(WAC_Item_Cost,MATCH(1,(G$1=WAC_District)*('Blend Sheet'!$I$4=WAC_IIN),0))*'Blend Sheet'!$I68,0) + IFERROR(INDEX(WAC_Item_Cost,MATCH(1,(G$1=WAC_District)*('Blend Sheet'!$J$4=WAC_IIN),0))*'Blend Sheet'!$J68,0) + IFERROR(INDEX(WAC_Item_Cost,MATCH(1,(G$1=WAC_District)*('Blend Sheet'!$K$4=WAC_IIN),0))*'Blend Sheet'!$K68,0) + IFERROR(INDEX(WAC_Item_Cost,MATCH(1,(G$1=WAC_District)*('Blend Sheet'!$L$4=WAC_IIN),0))*'Blend Sheet'!$L68,0) + IFERROR(INDEX(WAC_Item_Cost,MATCH(1,(G$1=WAC_District)*('Blend Sheet'!$M$4=WAC_IIN),0))*'Blend Sheet'!$M68,0) + IFERROR(INDEX(WAC_Item_Cost,MATCH(1,(G$1=WAC_District)*('Blend Sheet'!$N$4=WAC_IIN),0))*'Blend Sheet'!$N68,0) + IFERROR(INDEX(WAC_Item_Cost,MATCH(1,(G$1=WAC_District)*('Blend Sheet'!$O$4=WAC_IIN),0))*'Blend Sheet'!$O68,0) + IFERROR(INDEX(WAC_Item_Cost,MATCH(1,(G$1=WAC_District)*('Blend Sheet'!$P$4=WAC_IIN),0))*'Blend Sheet'!$P68,0) + IFERROR(INDEX(WAC_Item_Cost,MATCH(1,(G$1=WAC_District)*('Blend Sheet'!$Q$4=WAC_IIN),0))*'Blend Sheet'!$Q68,0) + IFERROR(INDEX(WAC_Item_Cost,MATCH(1,(G$1=WAC_District)*('Blend Sheet'!$R$4=WAC_IIN),0))*'Blend Sheet'!$R68,0) + IFERROR(INDEX(WAC_Item_Cost,MATCH(1,(G$1=WAC_District)*('Blend Sheet'!$S$4=WAC_IIN),0))*'Blend Sheet'!$S68,0) + IFERROR(INDEX(WAC_Item_Cost,MATCH(1,(G$1=WAC_District)*('Blend Sheet'!$T$4=WAC_IIN),0))*'Blend Sheet'!$T68,0) + IFERROR(INDEX(WAC_Item_Cost,MATCH(1,(G$1=WAC_District)*('Blend Sheet'!$U$4=WAC_IIN),0))*'Blend Sheet'!$U68,0) + IFERROR(INDEX(WAC_Item_Cost,MATCH(1,(G$1=WAC_District)*('Blend Sheet'!$V$4=WAC_IIN),0))*'Blend Sheet'!$V68,0) + IFERROR(INDEX(WAC_Item_Cost,MATCH(1,(G$1=WAC_District)*('Blend Sheet'!$W$4=WAC_IIN),0))*'Blend Sheet'!$W68,0) + IFERROR(INDEX(WAC_Item_Cost,MATCH(1,(G$1=WAC_District)*('Blend Sheet'!$X$4=WAC_IIN),0))*'Blend Sheet'!$X68,0) + IFERROR(INDEX(WAC_Item_Cost,MATCH(1,(G$1=WAC_District)*('Blend Sheet'!$Y$4=WAC_IIN),0))*'Blend Sheet'!$Y68,0) + IFERROR(INDEX(WAC_Item_Cost,MATCH(1,(G$1=WAC_District)*('Blend Sheet'!$Z$4=WAC_IIN),0))*'Blend Sheet'!$Z68,0) + IFERROR(INDEX(WAC_Item_Cost,MATCH(1,(G$1=WAC_District)*('Blend Sheet'!$AA$4=WAC_IIN),0))*'Blend Sheet'!$AA68,0) + IFERROR(INDEX(WAC_Item_Cost,MATCH(1,(G$1=WAC_District)*('Blend Sheet'!$AB$4=WAC_IIN),0))*'Blend Sheet'!$AB68,0) + IFERROR(INDEX(WAC_Item_Cost,MATCH(1,(G$1=WAC_District)*('Blend Sheet'!$AC$4=WAC_IIN),0))*'Blend Sheet'!$AC68,0) + IFERROR(INDEX(WAC_Item_Cost,MATCH(1,(G$1=WAC_District)*('Blend Sheet'!$AD$4=WAC_IIN),0))*'Blend Sheet'!$AD68,0) + IFERROR(INDEX(WAC_Item_Cost,MATCH(1,(G$1=WAC_District)*('Blend Sheet'!$AE$4=WAC_IIN),0))*'Blend Sheet'!$AE68,0) + IFERROR(INDEX(WAC_Item_Cost,MATCH(1,(G$1=WAC_District)*('Blend Sheet'!$AF$4=WAC_IIN),0))*'Blend Sheet'!$AF68,0) + IFERROR(INDEX(WAC_Item_Cost,MATCH(1,(G$1=WAC_District)*('Blend Sheet'!$AG$4=WAC_IIN),0))*'Blend Sheet'!$AG68,0) + IFERROR(INDEX(WAC_Item_Cost,MATCH(1,(G$1=WAC_District)*('Blend Sheet'!$AH$4=WAC_IIN),0))*'Blend Sheet'!$AH68,0) + IFERROR(INDEX(WAC_Item_Cost,MATCH(1,(G$1=WAC_District)*('Blend Sheet'!$AI$4=WAC_IIN),0))*'Blend Sheet'!$AI68,0) + IFERROR(INDEX(WAC_Item_Cost,MATCH(1,(G$1=WAC_District)*('Blend Sheet'!$AJ$4=WAC_IIN),0))*'Blend Sheet'!$AJ68,0) + IFERROR(INDEX(WAC_Item_Cost,MATCH(1,(G$1=WAC_District)*('Blend Sheet'!$AK$4=WAC_IIN),0))*'Blend Sheet'!$AK68,0) + IFERROR(INDEX(WAC_Item_Cost,MATCH(1,(G$1=WAC_District)*('Blend Sheet'!$AL$4=WAC_IIN),0))*'Blend Sheet'!$AL68,0) + IFERROR(INDEX(WAC_Item_Cost,MATCH(1,(G$1=WAC_District)*('Blend Sheet'!$AM$4=WAC_IIN),0))*'Blend Sheet'!$AM68,0) + IFERROR(INDEX(WAC_Item_Cost,MATCH(1,(G$1=WAC_District)*('Blend Sheet'!$AN$4=WAC_IIN),0))*'Blend Sheet'!$AN68,0) + IFERROR(INDEX(WAC_Item_Cost,MATCH(1,(G$1=WAC_District)*('Blend Sheet'!$AO$4=WAC_IIN),0))*'Blend Sheet'!$AO68,0) + IFERROR(INDEX(WAC_Item_Cost,MATCH(1,(G$1=WAC_District)*('Blend Sheet'!$AP$4=WAC_IIN),0))*'Blend Sheet'!$AP68/1000,0)</f>
        <v>193.42918414800002</v>
      </c>
      <c r="H65" s="245">
        <f t="array" ref="H65">IFERROR(INDEX(WAC_Item_Cost,MATCH(1,(H$1=WAC_District)*('Blend Sheet'!$C$4=WAC_IIN),0))*'Blend Sheet'!$C68/1000,0) + IFERROR(INDEX(WAC_Item_Cost,MATCH(1,(H$1=WAC_District)*('Blend Sheet'!$D$4=WAC_IIN),0))*'Blend Sheet'!$D68/1000,0) + IFERROR(INDEX(WAC_Item_Cost,MATCH(1,(H$1=WAC_District)*('Blend Sheet'!$E$4=WAC_IIN),0))*'Blend Sheet'!$E68/1000,0) + IFERROR(INDEX(WAC_Item_Cost,MATCH(1,(H$1=WAC_District)*('Blend Sheet'!$F$4=WAC_IIN),0))*'Blend Sheet'!$F68/1000,0)  + IFERROR(INDEX(WAC_Item_Cost,MATCH(1,(H$1=WAC_District)*('Blend Sheet'!$G$4=WAC_IIN),0))*'Blend Sheet'!$G68,0) + IFERROR(INDEX(WAC_Item_Cost,MATCH(1,(H$1=WAC_District)*('Blend Sheet'!$H$4=WAC_IIN),0))*'Blend Sheet'!$H68,0)  + IFERROR(INDEX(WAC_Item_Cost,MATCH(1,(H$1=WAC_District)*('Blend Sheet'!$I$4=WAC_IIN),0))*'Blend Sheet'!$I68,0) + IFERROR(INDEX(WAC_Item_Cost,MATCH(1,(H$1=WAC_District)*('Blend Sheet'!$J$4=WAC_IIN),0))*'Blend Sheet'!$J68,0) + IFERROR(INDEX(WAC_Item_Cost,MATCH(1,(H$1=WAC_District)*('Blend Sheet'!$K$4=WAC_IIN),0))*'Blend Sheet'!$K68,0) + IFERROR(INDEX(WAC_Item_Cost,MATCH(1,(H$1=WAC_District)*('Blend Sheet'!$L$4=WAC_IIN),0))*'Blend Sheet'!$L68,0) + IFERROR(INDEX(WAC_Item_Cost,MATCH(1,(H$1=WAC_District)*('Blend Sheet'!$M$4=WAC_IIN),0))*'Blend Sheet'!$M68,0) + IFERROR(INDEX(WAC_Item_Cost,MATCH(1,(H$1=WAC_District)*('Blend Sheet'!$N$4=WAC_IIN),0))*'Blend Sheet'!$N68,0) + IFERROR(INDEX(WAC_Item_Cost,MATCH(1,(H$1=WAC_District)*('Blend Sheet'!$O$4=WAC_IIN),0))*'Blend Sheet'!$O68,0) + IFERROR(INDEX(WAC_Item_Cost,MATCH(1,(H$1=WAC_District)*('Blend Sheet'!$P$4=WAC_IIN),0))*'Blend Sheet'!$P68,0) + IFERROR(INDEX(WAC_Item_Cost,MATCH(1,(H$1=WAC_District)*('Blend Sheet'!$Q$4=WAC_IIN),0))*'Blend Sheet'!$Q68,0) + IFERROR(INDEX(WAC_Item_Cost,MATCH(1,(H$1=WAC_District)*('Blend Sheet'!$R$4=WAC_IIN),0))*'Blend Sheet'!$R68,0) + IFERROR(INDEX(WAC_Item_Cost,MATCH(1,(H$1=WAC_District)*('Blend Sheet'!$S$4=WAC_IIN),0))*'Blend Sheet'!$S68,0) + IFERROR(INDEX(WAC_Item_Cost,MATCH(1,(H$1=WAC_District)*('Blend Sheet'!$T$4=WAC_IIN),0))*'Blend Sheet'!$T68,0) + IFERROR(INDEX(WAC_Item_Cost,MATCH(1,(H$1=WAC_District)*('Blend Sheet'!$U$4=WAC_IIN),0))*'Blend Sheet'!$U68,0) + IFERROR(INDEX(WAC_Item_Cost,MATCH(1,(H$1=WAC_District)*('Blend Sheet'!$V$4=WAC_IIN),0))*'Blend Sheet'!$V68,0) + IFERROR(INDEX(WAC_Item_Cost,MATCH(1,(H$1=WAC_District)*('Blend Sheet'!$W$4=WAC_IIN),0))*'Blend Sheet'!$W68,0) + IFERROR(INDEX(WAC_Item_Cost,MATCH(1,(H$1=WAC_District)*('Blend Sheet'!$X$4=WAC_IIN),0))*'Blend Sheet'!$X68,0) + IFERROR(INDEX(WAC_Item_Cost,MATCH(1,(H$1=WAC_District)*('Blend Sheet'!$Y$4=WAC_IIN),0))*'Blend Sheet'!$Y68,0) + IFERROR(INDEX(WAC_Item_Cost,MATCH(1,(H$1=WAC_District)*('Blend Sheet'!$Z$4=WAC_IIN),0))*'Blend Sheet'!$Z68,0) + IFERROR(INDEX(WAC_Item_Cost,MATCH(1,(H$1=WAC_District)*('Blend Sheet'!$AA$4=WAC_IIN),0))*'Blend Sheet'!$AA68,0) + IFERROR(INDEX(WAC_Item_Cost,MATCH(1,(H$1=WAC_District)*('Blend Sheet'!$AB$4=WAC_IIN),0))*'Blend Sheet'!$AB68,0) + IFERROR(INDEX(WAC_Item_Cost,MATCH(1,(H$1=WAC_District)*('Blend Sheet'!$AC$4=WAC_IIN),0))*'Blend Sheet'!$AC68,0) + IFERROR(INDEX(WAC_Item_Cost,MATCH(1,(H$1=WAC_District)*('Blend Sheet'!$AD$4=WAC_IIN),0))*'Blend Sheet'!$AD68,0) + IFERROR(INDEX(WAC_Item_Cost,MATCH(1,(H$1=WAC_District)*('Blend Sheet'!$AE$4=WAC_IIN),0))*'Blend Sheet'!$AE68,0) + IFERROR(INDEX(WAC_Item_Cost,MATCH(1,(H$1=WAC_District)*('Blend Sheet'!$AF$4=WAC_IIN),0))*'Blend Sheet'!$AF68,0) + IFERROR(INDEX(WAC_Item_Cost,MATCH(1,(H$1=WAC_District)*('Blend Sheet'!$AG$4=WAC_IIN),0))*'Blend Sheet'!$AG68,0) + IFERROR(INDEX(WAC_Item_Cost,MATCH(1,(H$1=WAC_District)*('Blend Sheet'!$AH$4=WAC_IIN),0))*'Blend Sheet'!$AH68,0) + IFERROR(INDEX(WAC_Item_Cost,MATCH(1,(H$1=WAC_District)*('Blend Sheet'!$AI$4=WAC_IIN),0))*'Blend Sheet'!$AI68,0) + IFERROR(INDEX(WAC_Item_Cost,MATCH(1,(H$1=WAC_District)*('Blend Sheet'!$AJ$4=WAC_IIN),0))*'Blend Sheet'!$AJ68,0) + IFERROR(INDEX(WAC_Item_Cost,MATCH(1,(H$1=WAC_District)*('Blend Sheet'!$AK$4=WAC_IIN),0))*'Blend Sheet'!$AK68,0) + IFERROR(INDEX(WAC_Item_Cost,MATCH(1,(H$1=WAC_District)*('Blend Sheet'!$AL$4=WAC_IIN),0))*'Blend Sheet'!$AL68,0) + IFERROR(INDEX(WAC_Item_Cost,MATCH(1,(H$1=WAC_District)*('Blend Sheet'!$AM$4=WAC_IIN),0))*'Blend Sheet'!$AM68,0) + IFERROR(INDEX(WAC_Item_Cost,MATCH(1,(H$1=WAC_District)*('Blend Sheet'!$AN$4=WAC_IIN),0))*'Blend Sheet'!$AN68,0) + IFERROR(INDEX(WAC_Item_Cost,MATCH(1,(H$1=WAC_District)*('Blend Sheet'!$AO$4=WAC_IIN),0))*'Blend Sheet'!$AO68,0) + IFERROR(INDEX(WAC_Item_Cost,MATCH(1,(H$1=WAC_District)*('Blend Sheet'!$AP$4=WAC_IIN),0))*'Blend Sheet'!$AP68/1000,0)</f>
        <v>147.20690160000001</v>
      </c>
      <c r="I65" s="245">
        <f t="array" ref="I65">IFERROR(INDEX(WAC_Item_Cost,MATCH(1,(I$1=WAC_District)*('Blend Sheet'!$C$4=WAC_IIN),0))*'Blend Sheet'!$C68/1000,0) + IFERROR(INDEX(WAC_Item_Cost,MATCH(1,(I$1=WAC_District)*('Blend Sheet'!$D$4=WAC_IIN),0))*'Blend Sheet'!$D68/1000,0) + IFERROR(INDEX(WAC_Item_Cost,MATCH(1,(I$1=WAC_District)*('Blend Sheet'!$E$4=WAC_IIN),0))*'Blend Sheet'!$E68/1000,0) + IFERROR(INDEX(WAC_Item_Cost,MATCH(1,(I$1=WAC_District)*('Blend Sheet'!$F$4=WAC_IIN),0))*'Blend Sheet'!$F68/1000,0)  + IFERROR(INDEX(WAC_Item_Cost,MATCH(1,(I$1=WAC_District)*('Blend Sheet'!$G$4=WAC_IIN),0))*'Blend Sheet'!$G68,0) + IFERROR(INDEX(WAC_Item_Cost,MATCH(1,(I$1=WAC_District)*('Blend Sheet'!$H$4=WAC_IIN),0))*'Blend Sheet'!$H68,0)  + IFERROR(INDEX(WAC_Item_Cost,MATCH(1,(I$1=WAC_District)*('Blend Sheet'!$I$4=WAC_IIN),0))*'Blend Sheet'!$I68,0) + IFERROR(INDEX(WAC_Item_Cost,MATCH(1,(I$1=WAC_District)*('Blend Sheet'!$J$4=WAC_IIN),0))*'Blend Sheet'!$J68,0) + IFERROR(INDEX(WAC_Item_Cost,MATCH(1,(I$1=WAC_District)*('Blend Sheet'!$K$4=WAC_IIN),0))*'Blend Sheet'!$K68,0) + IFERROR(INDEX(WAC_Item_Cost,MATCH(1,(I$1=WAC_District)*('Blend Sheet'!$L$4=WAC_IIN),0))*'Blend Sheet'!$L68,0) + IFERROR(INDEX(WAC_Item_Cost,MATCH(1,(I$1=WAC_District)*('Blend Sheet'!$M$4=WAC_IIN),0))*'Blend Sheet'!$M68,0) + IFERROR(INDEX(WAC_Item_Cost,MATCH(1,(I$1=WAC_District)*('Blend Sheet'!$N$4=WAC_IIN),0))*'Blend Sheet'!$N68,0) + IFERROR(INDEX(WAC_Item_Cost,MATCH(1,(I$1=WAC_District)*('Blend Sheet'!$O$4=WAC_IIN),0))*'Blend Sheet'!$O68,0) + IFERROR(INDEX(WAC_Item_Cost,MATCH(1,(I$1=WAC_District)*('Blend Sheet'!$P$4=WAC_IIN),0))*'Blend Sheet'!$P68,0) + IFERROR(INDEX(WAC_Item_Cost,MATCH(1,(I$1=WAC_District)*('Blend Sheet'!$Q$4=WAC_IIN),0))*'Blend Sheet'!$Q68,0) + IFERROR(INDEX(WAC_Item_Cost,MATCH(1,(I$1=WAC_District)*('Blend Sheet'!$R$4=WAC_IIN),0))*'Blend Sheet'!$R68,0) + IFERROR(INDEX(WAC_Item_Cost,MATCH(1,(I$1=WAC_District)*('Blend Sheet'!$S$4=WAC_IIN),0))*'Blend Sheet'!$S68,0) + IFERROR(INDEX(WAC_Item_Cost,MATCH(1,(I$1=WAC_District)*('Blend Sheet'!$T$4=WAC_IIN),0))*'Blend Sheet'!$T68,0) + IFERROR(INDEX(WAC_Item_Cost,MATCH(1,(I$1=WAC_District)*('Blend Sheet'!$U$4=WAC_IIN),0))*'Blend Sheet'!$U68,0) + IFERROR(INDEX(WAC_Item_Cost,MATCH(1,(I$1=WAC_District)*('Blend Sheet'!$V$4=WAC_IIN),0))*'Blend Sheet'!$V68,0) + IFERROR(INDEX(WAC_Item_Cost,MATCH(1,(I$1=WAC_District)*('Blend Sheet'!$W$4=WAC_IIN),0))*'Blend Sheet'!$W68,0) + IFERROR(INDEX(WAC_Item_Cost,MATCH(1,(I$1=WAC_District)*('Blend Sheet'!$X$4=WAC_IIN),0))*'Blend Sheet'!$X68,0) + IFERROR(INDEX(WAC_Item_Cost,MATCH(1,(I$1=WAC_District)*('Blend Sheet'!$Y$4=WAC_IIN),0))*'Blend Sheet'!$Y68,0) + IFERROR(INDEX(WAC_Item_Cost,MATCH(1,(I$1=WAC_District)*('Blend Sheet'!$Z$4=WAC_IIN),0))*'Blend Sheet'!$Z68,0) + IFERROR(INDEX(WAC_Item_Cost,MATCH(1,(I$1=WAC_District)*('Blend Sheet'!$AA$4=WAC_IIN),0))*'Blend Sheet'!$AA68,0) + IFERROR(INDEX(WAC_Item_Cost,MATCH(1,(I$1=WAC_District)*('Blend Sheet'!$AB$4=WAC_IIN),0))*'Blend Sheet'!$AB68,0) + IFERROR(INDEX(WAC_Item_Cost,MATCH(1,(I$1=WAC_District)*('Blend Sheet'!$AC$4=WAC_IIN),0))*'Blend Sheet'!$AC68,0) + IFERROR(INDEX(WAC_Item_Cost,MATCH(1,(I$1=WAC_District)*('Blend Sheet'!$AD$4=WAC_IIN),0))*'Blend Sheet'!$AD68,0) + IFERROR(INDEX(WAC_Item_Cost,MATCH(1,(I$1=WAC_District)*('Blend Sheet'!$AE$4=WAC_IIN),0))*'Blend Sheet'!$AE68,0) + IFERROR(INDEX(WAC_Item_Cost,MATCH(1,(I$1=WAC_District)*('Blend Sheet'!$AF$4=WAC_IIN),0))*'Blend Sheet'!$AF68,0) + IFERROR(INDEX(WAC_Item_Cost,MATCH(1,(I$1=WAC_District)*('Blend Sheet'!$AG$4=WAC_IIN),0))*'Blend Sheet'!$AG68,0) + IFERROR(INDEX(WAC_Item_Cost,MATCH(1,(I$1=WAC_District)*('Blend Sheet'!$AH$4=WAC_IIN),0))*'Blend Sheet'!$AH68,0) + IFERROR(INDEX(WAC_Item_Cost,MATCH(1,(I$1=WAC_District)*('Blend Sheet'!$AI$4=WAC_IIN),0))*'Blend Sheet'!$AI68,0) + IFERROR(INDEX(WAC_Item_Cost,MATCH(1,(I$1=WAC_District)*('Blend Sheet'!$AJ$4=WAC_IIN),0))*'Blend Sheet'!$AJ68,0) + IFERROR(INDEX(WAC_Item_Cost,MATCH(1,(I$1=WAC_District)*('Blend Sheet'!$AK$4=WAC_IIN),0))*'Blend Sheet'!$AK68,0) + IFERROR(INDEX(WAC_Item_Cost,MATCH(1,(I$1=WAC_District)*('Blend Sheet'!$AL$4=WAC_IIN),0))*'Blend Sheet'!$AL68,0) + IFERROR(INDEX(WAC_Item_Cost,MATCH(1,(I$1=WAC_District)*('Blend Sheet'!$AM$4=WAC_IIN),0))*'Blend Sheet'!$AM68,0) + IFERROR(INDEX(WAC_Item_Cost,MATCH(1,(I$1=WAC_District)*('Blend Sheet'!$AN$4=WAC_IIN),0))*'Blend Sheet'!$AN68,0) + IFERROR(INDEX(WAC_Item_Cost,MATCH(1,(I$1=WAC_District)*('Blend Sheet'!$AO$4=WAC_IIN),0))*'Blend Sheet'!$AO68,0) + IFERROR(INDEX(WAC_Item_Cost,MATCH(1,(I$1=WAC_District)*('Blend Sheet'!$AP$4=WAC_IIN),0))*'Blend Sheet'!$AP68/1000,0)</f>
        <v>194.28556857999999</v>
      </c>
      <c r="J65" s="245">
        <f t="array" ref="J65">IFERROR(INDEX(WAC_Item_Cost,MATCH(1,(J$1=WAC_District)*('Blend Sheet'!$C$4=WAC_IIN),0))*'Blend Sheet'!$C68/1000,0) + IFERROR(INDEX(WAC_Item_Cost,MATCH(1,(J$1=WAC_District)*('Blend Sheet'!$D$4=WAC_IIN),0))*'Blend Sheet'!$D68/1000,0) + IFERROR(INDEX(WAC_Item_Cost,MATCH(1,(J$1=WAC_District)*('Blend Sheet'!$E$4=WAC_IIN),0))*'Blend Sheet'!$E68/1000,0) + IFERROR(INDEX(WAC_Item_Cost,MATCH(1,(J$1=WAC_District)*('Blend Sheet'!$F$4=WAC_IIN),0))*'Blend Sheet'!$F68/1000,0)  + IFERROR(INDEX(WAC_Item_Cost,MATCH(1,(J$1=WAC_District)*('Blend Sheet'!$G$4=WAC_IIN),0))*'Blend Sheet'!$G68,0) + IFERROR(INDEX(WAC_Item_Cost,MATCH(1,(J$1=WAC_District)*('Blend Sheet'!$H$4=WAC_IIN),0))*'Blend Sheet'!$H68,0)  + IFERROR(INDEX(WAC_Item_Cost,MATCH(1,(J$1=WAC_District)*('Blend Sheet'!$I$4=WAC_IIN),0))*'Blend Sheet'!$I68,0) + IFERROR(INDEX(WAC_Item_Cost,MATCH(1,(J$1=WAC_District)*('Blend Sheet'!$J$4=WAC_IIN),0))*'Blend Sheet'!$J68,0) + IFERROR(INDEX(WAC_Item_Cost,MATCH(1,(J$1=WAC_District)*('Blend Sheet'!$K$4=WAC_IIN),0))*'Blend Sheet'!$K68,0) + IFERROR(INDEX(WAC_Item_Cost,MATCH(1,(J$1=WAC_District)*('Blend Sheet'!$L$4=WAC_IIN),0))*'Blend Sheet'!$L68,0) + IFERROR(INDEX(WAC_Item_Cost,MATCH(1,(J$1=WAC_District)*('Blend Sheet'!$M$4=WAC_IIN),0))*'Blend Sheet'!$M68,0) + IFERROR(INDEX(WAC_Item_Cost,MATCH(1,(J$1=WAC_District)*('Blend Sheet'!$N$4=WAC_IIN),0))*'Blend Sheet'!$N68,0) + IFERROR(INDEX(WAC_Item_Cost,MATCH(1,(J$1=WAC_District)*('Blend Sheet'!$O$4=WAC_IIN),0))*'Blend Sheet'!$O68,0) + IFERROR(INDEX(WAC_Item_Cost,MATCH(1,(J$1=WAC_District)*('Blend Sheet'!$P$4=WAC_IIN),0))*'Blend Sheet'!$P68,0) + IFERROR(INDEX(WAC_Item_Cost,MATCH(1,(J$1=WAC_District)*('Blend Sheet'!$Q$4=WAC_IIN),0))*'Blend Sheet'!$Q68,0) + IFERROR(INDEX(WAC_Item_Cost,MATCH(1,(J$1=WAC_District)*('Blend Sheet'!$R$4=WAC_IIN),0))*'Blend Sheet'!$R68,0) + IFERROR(INDEX(WAC_Item_Cost,MATCH(1,(J$1=WAC_District)*('Blend Sheet'!$S$4=WAC_IIN),0))*'Blend Sheet'!$S68,0) + IFERROR(INDEX(WAC_Item_Cost,MATCH(1,(J$1=WAC_District)*('Blend Sheet'!$T$4=WAC_IIN),0))*'Blend Sheet'!$T68,0) + IFERROR(INDEX(WAC_Item_Cost,MATCH(1,(J$1=WAC_District)*('Blend Sheet'!$U$4=WAC_IIN),0))*'Blend Sheet'!$U68,0) + IFERROR(INDEX(WAC_Item_Cost,MATCH(1,(J$1=WAC_District)*('Blend Sheet'!$V$4=WAC_IIN),0))*'Blend Sheet'!$V68,0) + IFERROR(INDEX(WAC_Item_Cost,MATCH(1,(J$1=WAC_District)*('Blend Sheet'!$W$4=WAC_IIN),0))*'Blend Sheet'!$W68,0) + IFERROR(INDEX(WAC_Item_Cost,MATCH(1,(J$1=WAC_District)*('Blend Sheet'!$X$4=WAC_IIN),0))*'Blend Sheet'!$X68,0) + IFERROR(INDEX(WAC_Item_Cost,MATCH(1,(J$1=WAC_District)*('Blend Sheet'!$Y$4=WAC_IIN),0))*'Blend Sheet'!$Y68,0) + IFERROR(INDEX(WAC_Item_Cost,MATCH(1,(J$1=WAC_District)*('Blend Sheet'!$Z$4=WAC_IIN),0))*'Blend Sheet'!$Z68,0) + IFERROR(INDEX(WAC_Item_Cost,MATCH(1,(J$1=WAC_District)*('Blend Sheet'!$AA$4=WAC_IIN),0))*'Blend Sheet'!$AA68,0) + IFERROR(INDEX(WAC_Item_Cost,MATCH(1,(J$1=WAC_District)*('Blend Sheet'!$AB$4=WAC_IIN),0))*'Blend Sheet'!$AB68,0) + IFERROR(INDEX(WAC_Item_Cost,MATCH(1,(J$1=WAC_District)*('Blend Sheet'!$AC$4=WAC_IIN),0))*'Blend Sheet'!$AC68,0) + IFERROR(INDEX(WAC_Item_Cost,MATCH(1,(J$1=WAC_District)*('Blend Sheet'!$AD$4=WAC_IIN),0))*'Blend Sheet'!$AD68,0) + IFERROR(INDEX(WAC_Item_Cost,MATCH(1,(J$1=WAC_District)*('Blend Sheet'!$AE$4=WAC_IIN),0))*'Blend Sheet'!$AE68,0) + IFERROR(INDEX(WAC_Item_Cost,MATCH(1,(J$1=WAC_District)*('Blend Sheet'!$AF$4=WAC_IIN),0))*'Blend Sheet'!$AF68,0) + IFERROR(INDEX(WAC_Item_Cost,MATCH(1,(J$1=WAC_District)*('Blend Sheet'!$AG$4=WAC_IIN),0))*'Blend Sheet'!$AG68,0) + IFERROR(INDEX(WAC_Item_Cost,MATCH(1,(J$1=WAC_District)*('Blend Sheet'!$AH$4=WAC_IIN),0))*'Blend Sheet'!$AH68,0) + IFERROR(INDEX(WAC_Item_Cost,MATCH(1,(J$1=WAC_District)*('Blend Sheet'!$AI$4=WAC_IIN),0))*'Blend Sheet'!$AI68,0) + IFERROR(INDEX(WAC_Item_Cost,MATCH(1,(J$1=WAC_District)*('Blend Sheet'!$AJ$4=WAC_IIN),0))*'Blend Sheet'!$AJ68,0) + IFERROR(INDEX(WAC_Item_Cost,MATCH(1,(J$1=WAC_District)*('Blend Sheet'!$AK$4=WAC_IIN),0))*'Blend Sheet'!$AK68,0) + IFERROR(INDEX(WAC_Item_Cost,MATCH(1,(J$1=WAC_District)*('Blend Sheet'!$AL$4=WAC_IIN),0))*'Blend Sheet'!$AL68,0) + IFERROR(INDEX(WAC_Item_Cost,MATCH(1,(J$1=WAC_District)*('Blend Sheet'!$AM$4=WAC_IIN),0))*'Blend Sheet'!$AM68,0) + IFERROR(INDEX(WAC_Item_Cost,MATCH(1,(J$1=WAC_District)*('Blend Sheet'!$AN$4=WAC_IIN),0))*'Blend Sheet'!$AN68,0) + IFERROR(INDEX(WAC_Item_Cost,MATCH(1,(J$1=WAC_District)*('Blend Sheet'!$AO$4=WAC_IIN),0))*'Blend Sheet'!$AO68,0) + IFERROR(INDEX(WAC_Item_Cost,MATCH(1,(J$1=WAC_District)*('Blend Sheet'!$AP$4=WAC_IIN),0))*'Blend Sheet'!$AP68/1000,0)</f>
        <v>155.711345655</v>
      </c>
      <c r="K65" s="245">
        <f t="array" ref="K65">IFERROR(INDEX(WAC_Item_Cost,MATCH(1,(K$1=WAC_District)*('Blend Sheet'!$C$4=WAC_IIN),0))*'Blend Sheet'!$C68/1000,0) + IFERROR(INDEX(WAC_Item_Cost,MATCH(1,(K$1=WAC_District)*('Blend Sheet'!$D$4=WAC_IIN),0))*'Blend Sheet'!$D68/1000,0) + IFERROR(INDEX(WAC_Item_Cost,MATCH(1,(K$1=WAC_District)*('Blend Sheet'!$E$4=WAC_IIN),0))*'Blend Sheet'!$E68/1000,0) + IFERROR(INDEX(WAC_Item_Cost,MATCH(1,(K$1=WAC_District)*('Blend Sheet'!$F$4=WAC_IIN),0))*'Blend Sheet'!$F68/1000,0)  + IFERROR(INDEX(WAC_Item_Cost,MATCH(1,(K$1=WAC_District)*('Blend Sheet'!$G$4=WAC_IIN),0))*'Blend Sheet'!$G68,0) + IFERROR(INDEX(WAC_Item_Cost,MATCH(1,(K$1=WAC_District)*('Blend Sheet'!$H$4=WAC_IIN),0))*'Blend Sheet'!$H68,0)  + IFERROR(INDEX(WAC_Item_Cost,MATCH(1,(K$1=WAC_District)*('Blend Sheet'!$I$4=WAC_IIN),0))*'Blend Sheet'!$I68,0) + IFERROR(INDEX(WAC_Item_Cost,MATCH(1,(K$1=WAC_District)*('Blend Sheet'!$J$4=WAC_IIN),0))*'Blend Sheet'!$J68,0) + IFERROR(INDEX(WAC_Item_Cost,MATCH(1,(K$1=WAC_District)*('Blend Sheet'!$K$4=WAC_IIN),0))*'Blend Sheet'!$K68,0) + IFERROR(INDEX(WAC_Item_Cost,MATCH(1,(K$1=WAC_District)*('Blend Sheet'!$L$4=WAC_IIN),0))*'Blend Sheet'!$L68,0) + IFERROR(INDEX(WAC_Item_Cost,MATCH(1,(K$1=WAC_District)*('Blend Sheet'!$M$4=WAC_IIN),0))*'Blend Sheet'!$M68,0) + IFERROR(INDEX(WAC_Item_Cost,MATCH(1,(K$1=WAC_District)*('Blend Sheet'!$N$4=WAC_IIN),0))*'Blend Sheet'!$N68,0) + IFERROR(INDEX(WAC_Item_Cost,MATCH(1,(K$1=WAC_District)*('Blend Sheet'!$O$4=WAC_IIN),0))*'Blend Sheet'!$O68,0) + IFERROR(INDEX(WAC_Item_Cost,MATCH(1,(K$1=WAC_District)*('Blend Sheet'!$P$4=WAC_IIN),0))*'Blend Sheet'!$P68,0) + IFERROR(INDEX(WAC_Item_Cost,MATCH(1,(K$1=WAC_District)*('Blend Sheet'!$Q$4=WAC_IIN),0))*'Blend Sheet'!$Q68,0) + IFERROR(INDEX(WAC_Item_Cost,MATCH(1,(K$1=WAC_District)*('Blend Sheet'!$R$4=WAC_IIN),0))*'Blend Sheet'!$R68,0) + IFERROR(INDEX(WAC_Item_Cost,MATCH(1,(K$1=WAC_District)*('Blend Sheet'!$S$4=WAC_IIN),0))*'Blend Sheet'!$S68,0) + IFERROR(INDEX(WAC_Item_Cost,MATCH(1,(K$1=WAC_District)*('Blend Sheet'!$T$4=WAC_IIN),0))*'Blend Sheet'!$T68,0) + IFERROR(INDEX(WAC_Item_Cost,MATCH(1,(K$1=WAC_District)*('Blend Sheet'!$U$4=WAC_IIN),0))*'Blend Sheet'!$U68,0) + IFERROR(INDEX(WAC_Item_Cost,MATCH(1,(K$1=WAC_District)*('Blend Sheet'!$V$4=WAC_IIN),0))*'Blend Sheet'!$V68,0) + IFERROR(INDEX(WAC_Item_Cost,MATCH(1,(K$1=WAC_District)*('Blend Sheet'!$W$4=WAC_IIN),0))*'Blend Sheet'!$W68,0) + IFERROR(INDEX(WAC_Item_Cost,MATCH(1,(K$1=WAC_District)*('Blend Sheet'!$X$4=WAC_IIN),0))*'Blend Sheet'!$X68,0) + IFERROR(INDEX(WAC_Item_Cost,MATCH(1,(K$1=WAC_District)*('Blend Sheet'!$Y$4=WAC_IIN),0))*'Blend Sheet'!$Y68,0) + IFERROR(INDEX(WAC_Item_Cost,MATCH(1,(K$1=WAC_District)*('Blend Sheet'!$Z$4=WAC_IIN),0))*'Blend Sheet'!$Z68,0) + IFERROR(INDEX(WAC_Item_Cost,MATCH(1,(K$1=WAC_District)*('Blend Sheet'!$AA$4=WAC_IIN),0))*'Blend Sheet'!$AA68,0) + IFERROR(INDEX(WAC_Item_Cost,MATCH(1,(K$1=WAC_District)*('Blend Sheet'!$AB$4=WAC_IIN),0))*'Blend Sheet'!$AB68,0) + IFERROR(INDEX(WAC_Item_Cost,MATCH(1,(K$1=WAC_District)*('Blend Sheet'!$AC$4=WAC_IIN),0))*'Blend Sheet'!$AC68,0) + IFERROR(INDEX(WAC_Item_Cost,MATCH(1,(K$1=WAC_District)*('Blend Sheet'!$AD$4=WAC_IIN),0))*'Blend Sheet'!$AD68,0) + IFERROR(INDEX(WAC_Item_Cost,MATCH(1,(K$1=WAC_District)*('Blend Sheet'!$AE$4=WAC_IIN),0))*'Blend Sheet'!$AE68,0) + IFERROR(INDEX(WAC_Item_Cost,MATCH(1,(K$1=WAC_District)*('Blend Sheet'!$AF$4=WAC_IIN),0))*'Blend Sheet'!$AF68,0) + IFERROR(INDEX(WAC_Item_Cost,MATCH(1,(K$1=WAC_District)*('Blend Sheet'!$AG$4=WAC_IIN),0))*'Blend Sheet'!$AG68,0) + IFERROR(INDEX(WAC_Item_Cost,MATCH(1,(K$1=WAC_District)*('Blend Sheet'!$AH$4=WAC_IIN),0))*'Blend Sheet'!$AH68,0) + IFERROR(INDEX(WAC_Item_Cost,MATCH(1,(K$1=WAC_District)*('Blend Sheet'!$AI$4=WAC_IIN),0))*'Blend Sheet'!$AI68,0) + IFERROR(INDEX(WAC_Item_Cost,MATCH(1,(K$1=WAC_District)*('Blend Sheet'!$AJ$4=WAC_IIN),0))*'Blend Sheet'!$AJ68,0) + IFERROR(INDEX(WAC_Item_Cost,MATCH(1,(K$1=WAC_District)*('Blend Sheet'!$AK$4=WAC_IIN),0))*'Blend Sheet'!$AK68,0) + IFERROR(INDEX(WAC_Item_Cost,MATCH(1,(K$1=WAC_District)*('Blend Sheet'!$AL$4=WAC_IIN),0))*'Blend Sheet'!$AL68,0) + IFERROR(INDEX(WAC_Item_Cost,MATCH(1,(K$1=WAC_District)*('Blend Sheet'!$AM$4=WAC_IIN),0))*'Blend Sheet'!$AM68,0) + IFERROR(INDEX(WAC_Item_Cost,MATCH(1,(K$1=WAC_District)*('Blend Sheet'!$AN$4=WAC_IIN),0))*'Blend Sheet'!$AN68,0) + IFERROR(INDEX(WAC_Item_Cost,MATCH(1,(K$1=WAC_District)*('Blend Sheet'!$AO$4=WAC_IIN),0))*'Blend Sheet'!$AO68,0) + IFERROR(INDEX(WAC_Item_Cost,MATCH(1,(K$1=WAC_District)*('Blend Sheet'!$AP$4=WAC_IIN),0))*'Blend Sheet'!$AP68/1000,0)</f>
        <v>0</v>
      </c>
      <c r="L65" s="245">
        <f t="array" ref="L65">IFERROR(INDEX(WAC_Item_Cost,MATCH(1,(L$1=WAC_District)*('Blend Sheet'!$C$4=WAC_IIN),0))*'Blend Sheet'!$C68/1000,0) + IFERROR(INDEX(WAC_Item_Cost,MATCH(1,(L$1=WAC_District)*('Blend Sheet'!$D$4=WAC_IIN),0))*'Blend Sheet'!$D68/1000,0) + IFERROR(INDEX(WAC_Item_Cost,MATCH(1,(L$1=WAC_District)*('Blend Sheet'!$E$4=WAC_IIN),0))*'Blend Sheet'!$E68/1000,0) + IFERROR(INDEX(WAC_Item_Cost,MATCH(1,(L$1=WAC_District)*('Blend Sheet'!$F$4=WAC_IIN),0))*'Blend Sheet'!$F68/1000,0)  + IFERROR(INDEX(WAC_Item_Cost,MATCH(1,(L$1=WAC_District)*('Blend Sheet'!$G$4=WAC_IIN),0))*'Blend Sheet'!$G68,0) + IFERROR(INDEX(WAC_Item_Cost,MATCH(1,(L$1=WAC_District)*('Blend Sheet'!$H$4=WAC_IIN),0))*'Blend Sheet'!$H68,0)  + IFERROR(INDEX(WAC_Item_Cost,MATCH(1,(L$1=WAC_District)*('Blend Sheet'!$I$4=WAC_IIN),0))*'Blend Sheet'!$I68,0) + IFERROR(INDEX(WAC_Item_Cost,MATCH(1,(L$1=WAC_District)*('Blend Sheet'!$J$4=WAC_IIN),0))*'Blend Sheet'!$J68,0) + IFERROR(INDEX(WAC_Item_Cost,MATCH(1,(L$1=WAC_District)*('Blend Sheet'!$K$4=WAC_IIN),0))*'Blend Sheet'!$K68,0) + IFERROR(INDEX(WAC_Item_Cost,MATCH(1,(L$1=WAC_District)*('Blend Sheet'!$L$4=WAC_IIN),0))*'Blend Sheet'!$L68,0) + IFERROR(INDEX(WAC_Item_Cost,MATCH(1,(L$1=WAC_District)*('Blend Sheet'!$M$4=WAC_IIN),0))*'Blend Sheet'!$M68,0) + IFERROR(INDEX(WAC_Item_Cost,MATCH(1,(L$1=WAC_District)*('Blend Sheet'!$N$4=WAC_IIN),0))*'Blend Sheet'!$N68,0) + IFERROR(INDEX(WAC_Item_Cost,MATCH(1,(L$1=WAC_District)*('Blend Sheet'!$O$4=WAC_IIN),0))*'Blend Sheet'!$O68,0) + IFERROR(INDEX(WAC_Item_Cost,MATCH(1,(L$1=WAC_District)*('Blend Sheet'!$P$4=WAC_IIN),0))*'Blend Sheet'!$P68,0) + IFERROR(INDEX(WAC_Item_Cost,MATCH(1,(L$1=WAC_District)*('Blend Sheet'!$Q$4=WAC_IIN),0))*'Blend Sheet'!$Q68,0) + IFERROR(INDEX(WAC_Item_Cost,MATCH(1,(L$1=WAC_District)*('Blend Sheet'!$R$4=WAC_IIN),0))*'Blend Sheet'!$R68,0) + IFERROR(INDEX(WAC_Item_Cost,MATCH(1,(L$1=WAC_District)*('Blend Sheet'!$S$4=WAC_IIN),0))*'Blend Sheet'!$S68,0) + IFERROR(INDEX(WAC_Item_Cost,MATCH(1,(L$1=WAC_District)*('Blend Sheet'!$T$4=WAC_IIN),0))*'Blend Sheet'!$T68,0) + IFERROR(INDEX(WAC_Item_Cost,MATCH(1,(L$1=WAC_District)*('Blend Sheet'!$U$4=WAC_IIN),0))*'Blend Sheet'!$U68,0) + IFERROR(INDEX(WAC_Item_Cost,MATCH(1,(L$1=WAC_District)*('Blend Sheet'!$V$4=WAC_IIN),0))*'Blend Sheet'!$V68,0) + IFERROR(INDEX(WAC_Item_Cost,MATCH(1,(L$1=WAC_District)*('Blend Sheet'!$W$4=WAC_IIN),0))*'Blend Sheet'!$W68,0) + IFERROR(INDEX(WAC_Item_Cost,MATCH(1,(L$1=WAC_District)*('Blend Sheet'!$X$4=WAC_IIN),0))*'Blend Sheet'!$X68,0) + IFERROR(INDEX(WAC_Item_Cost,MATCH(1,(L$1=WAC_District)*('Blend Sheet'!$Y$4=WAC_IIN),0))*'Blend Sheet'!$Y68,0) + IFERROR(INDEX(WAC_Item_Cost,MATCH(1,(L$1=WAC_District)*('Blend Sheet'!$Z$4=WAC_IIN),0))*'Blend Sheet'!$Z68,0) + IFERROR(INDEX(WAC_Item_Cost,MATCH(1,(L$1=WAC_District)*('Blend Sheet'!$AA$4=WAC_IIN),0))*'Blend Sheet'!$AA68,0) + IFERROR(INDEX(WAC_Item_Cost,MATCH(1,(L$1=WAC_District)*('Blend Sheet'!$AB$4=WAC_IIN),0))*'Blend Sheet'!$AB68,0) + IFERROR(INDEX(WAC_Item_Cost,MATCH(1,(L$1=WAC_District)*('Blend Sheet'!$AC$4=WAC_IIN),0))*'Blend Sheet'!$AC68,0) + IFERROR(INDEX(WAC_Item_Cost,MATCH(1,(L$1=WAC_District)*('Blend Sheet'!$AD$4=WAC_IIN),0))*'Blend Sheet'!$AD68,0) + IFERROR(INDEX(WAC_Item_Cost,MATCH(1,(L$1=WAC_District)*('Blend Sheet'!$AE$4=WAC_IIN),0))*'Blend Sheet'!$AE68,0) + IFERROR(INDEX(WAC_Item_Cost,MATCH(1,(L$1=WAC_District)*('Blend Sheet'!$AF$4=WAC_IIN),0))*'Blend Sheet'!$AF68,0) + IFERROR(INDEX(WAC_Item_Cost,MATCH(1,(L$1=WAC_District)*('Blend Sheet'!$AG$4=WAC_IIN),0))*'Blend Sheet'!$AG68,0) + IFERROR(INDEX(WAC_Item_Cost,MATCH(1,(L$1=WAC_District)*('Blend Sheet'!$AH$4=WAC_IIN),0))*'Blend Sheet'!$AH68,0) + IFERROR(INDEX(WAC_Item_Cost,MATCH(1,(L$1=WAC_District)*('Blend Sheet'!$AI$4=WAC_IIN),0))*'Blend Sheet'!$AI68,0) + IFERROR(INDEX(WAC_Item_Cost,MATCH(1,(L$1=WAC_District)*('Blend Sheet'!$AJ$4=WAC_IIN),0))*'Blend Sheet'!$AJ68,0) + IFERROR(INDEX(WAC_Item_Cost,MATCH(1,(L$1=WAC_District)*('Blend Sheet'!$AK$4=WAC_IIN),0))*'Blend Sheet'!$AK68,0) + IFERROR(INDEX(WAC_Item_Cost,MATCH(1,(L$1=WAC_District)*('Blend Sheet'!$AL$4=WAC_IIN),0))*'Blend Sheet'!$AL68,0) + IFERROR(INDEX(WAC_Item_Cost,MATCH(1,(L$1=WAC_District)*('Blend Sheet'!$AM$4=WAC_IIN),0))*'Blend Sheet'!$AM68,0) + IFERROR(INDEX(WAC_Item_Cost,MATCH(1,(L$1=WAC_District)*('Blend Sheet'!$AN$4=WAC_IIN),0))*'Blend Sheet'!$AN68,0) + IFERROR(INDEX(WAC_Item_Cost,MATCH(1,(L$1=WAC_District)*('Blend Sheet'!$AO$4=WAC_IIN),0))*'Blend Sheet'!$AO68,0) + IFERROR(INDEX(WAC_Item_Cost,MATCH(1,(L$1=WAC_District)*('Blend Sheet'!$AP$4=WAC_IIN),0))*'Blend Sheet'!$AP68/1000,0)</f>
        <v>0</v>
      </c>
    </row>
    <row r="66" spans="1:12" x14ac:dyDescent="0.25">
      <c r="A66" t="str">
        <f>'Blend Sheet'!A69</f>
        <v>Proteus LCS</v>
      </c>
      <c r="B66" s="245">
        <f t="array" ref="B66">IFERROR(INDEX(WAC_Item_Cost,MATCH(1,(B$1=WAC_District)*('Blend Sheet'!$C$4=WAC_IIN),0))*'Blend Sheet'!$C69/1000,0) + IFERROR(INDEX(WAC_Item_Cost,MATCH(1,(B$1=WAC_District)*('Blend Sheet'!$D$4=WAC_IIN),0))*'Blend Sheet'!$D69/1000,0) + IFERROR(INDEX(WAC_Item_Cost,MATCH(1,(B$1=WAC_District)*('Blend Sheet'!$E$4=WAC_IIN),0))*'Blend Sheet'!$E69/1000,0) + IFERROR(INDEX(WAC_Item_Cost,MATCH(1,(B$1=WAC_District)*('Blend Sheet'!$F$4=WAC_IIN),0))*'Blend Sheet'!$F69/1000,0)  + IFERROR(INDEX(WAC_Item_Cost,MATCH(1,(B$1=WAC_District)*('Blend Sheet'!$G$4=WAC_IIN),0))*'Blend Sheet'!$G69,0) + IFERROR(INDEX(WAC_Item_Cost,MATCH(1,(B$1=WAC_District)*('Blend Sheet'!$H$4=WAC_IIN),0))*'Blend Sheet'!$H69,0)  + IFERROR(INDEX(WAC_Item_Cost,MATCH(1,(B$1=WAC_District)*('Blend Sheet'!$I$4=WAC_IIN),0))*'Blend Sheet'!$I69,0) + IFERROR(INDEX(WAC_Item_Cost,MATCH(1,(B$1=WAC_District)*('Blend Sheet'!$J$4=WAC_IIN),0))*'Blend Sheet'!$J69,0) + IFERROR(INDEX(WAC_Item_Cost,MATCH(1,(B$1=WAC_District)*('Blend Sheet'!$K$4=WAC_IIN),0))*'Blend Sheet'!$K69,0) + IFERROR(INDEX(WAC_Item_Cost,MATCH(1,(B$1=WAC_District)*('Blend Sheet'!$L$4=WAC_IIN),0))*'Blend Sheet'!$L69,0) + IFERROR(INDEX(WAC_Item_Cost,MATCH(1,(B$1=WAC_District)*('Blend Sheet'!$M$4=WAC_IIN),0))*'Blend Sheet'!$M69,0) + IFERROR(INDEX(WAC_Item_Cost,MATCH(1,(B$1=WAC_District)*('Blend Sheet'!$N$4=WAC_IIN),0))*'Blend Sheet'!$N69,0) + IFERROR(INDEX(WAC_Item_Cost,MATCH(1,(B$1=WAC_District)*('Blend Sheet'!$O$4=WAC_IIN),0))*'Blend Sheet'!$O69,0) + IFERROR(INDEX(WAC_Item_Cost,MATCH(1,(B$1=WAC_District)*('Blend Sheet'!$P$4=WAC_IIN),0))*'Blend Sheet'!$P69,0) + IFERROR(INDEX(WAC_Item_Cost,MATCH(1,(B$1=WAC_District)*('Blend Sheet'!$Q$4=WAC_IIN),0))*'Blend Sheet'!$Q69,0) + IFERROR(INDEX(WAC_Item_Cost,MATCH(1,(B$1=WAC_District)*('Blend Sheet'!$R$4=WAC_IIN),0))*'Blend Sheet'!$R69,0) + IFERROR(INDEX(WAC_Item_Cost,MATCH(1,(B$1=WAC_District)*('Blend Sheet'!$S$4=WAC_IIN),0))*'Blend Sheet'!$S69,0) + IFERROR(INDEX(WAC_Item_Cost,MATCH(1,(B$1=WAC_District)*('Blend Sheet'!$T$4=WAC_IIN),0))*'Blend Sheet'!$T69,0) + IFERROR(INDEX(WAC_Item_Cost,MATCH(1,(B$1=WAC_District)*('Blend Sheet'!$U$4=WAC_IIN),0))*'Blend Sheet'!$U69,0) + IFERROR(INDEX(WAC_Item_Cost,MATCH(1,(B$1=WAC_District)*('Blend Sheet'!$V$4=WAC_IIN),0))*'Blend Sheet'!$V69,0) + IFERROR(INDEX(WAC_Item_Cost,MATCH(1,(B$1=WAC_District)*('Blend Sheet'!$W$4=WAC_IIN),0))*'Blend Sheet'!$W69,0) + IFERROR(INDEX(WAC_Item_Cost,MATCH(1,(B$1=WAC_District)*('Blend Sheet'!$X$4=WAC_IIN),0))*'Blend Sheet'!$X69,0) + IFERROR(INDEX(WAC_Item_Cost,MATCH(1,(B$1=WAC_District)*('Blend Sheet'!$Y$4=WAC_IIN),0))*'Blend Sheet'!$Y69,0) + IFERROR(INDEX(WAC_Item_Cost,MATCH(1,(B$1=WAC_District)*('Blend Sheet'!$Z$4=WAC_IIN),0))*'Blend Sheet'!$Z69,0) + IFERROR(INDEX(WAC_Item_Cost,MATCH(1,(B$1=WAC_District)*('Blend Sheet'!$AA$4=WAC_IIN),0))*'Blend Sheet'!$AA69,0) + IFERROR(INDEX(WAC_Item_Cost,MATCH(1,(B$1=WAC_District)*('Blend Sheet'!$AB$4=WAC_IIN),0))*'Blend Sheet'!$AB69,0) + IFERROR(INDEX(WAC_Item_Cost,MATCH(1,(B$1=WAC_District)*('Blend Sheet'!$AC$4=WAC_IIN),0))*'Blend Sheet'!$AC69,0) + IFERROR(INDEX(WAC_Item_Cost,MATCH(1,(B$1=WAC_District)*('Blend Sheet'!$AD$4=WAC_IIN),0))*'Blend Sheet'!$AD69,0) + IFERROR(INDEX(WAC_Item_Cost,MATCH(1,(B$1=WAC_District)*('Blend Sheet'!$AE$4=WAC_IIN),0))*'Blend Sheet'!$AE69,0) + IFERROR(INDEX(WAC_Item_Cost,MATCH(1,(B$1=WAC_District)*('Blend Sheet'!$AF$4=WAC_IIN),0))*'Blend Sheet'!$AF69,0) + IFERROR(INDEX(WAC_Item_Cost,MATCH(1,(B$1=WAC_District)*('Blend Sheet'!$AG$4=WAC_IIN),0))*'Blend Sheet'!$AG69,0) + IFERROR(INDEX(WAC_Item_Cost,MATCH(1,(B$1=WAC_District)*('Blend Sheet'!$AH$4=WAC_IIN),0))*'Blend Sheet'!$AH69,0) + IFERROR(INDEX(WAC_Item_Cost,MATCH(1,(B$1=WAC_District)*('Blend Sheet'!$AI$4=WAC_IIN),0))*'Blend Sheet'!$AI69,0) + IFERROR(INDEX(WAC_Item_Cost,MATCH(1,(B$1=WAC_District)*('Blend Sheet'!$AJ$4=WAC_IIN),0))*'Blend Sheet'!$AJ69,0) + IFERROR(INDEX(WAC_Item_Cost,MATCH(1,(B$1=WAC_District)*('Blend Sheet'!$AK$4=WAC_IIN),0))*'Blend Sheet'!$AK69,0) + IFERROR(INDEX(WAC_Item_Cost,MATCH(1,(B$1=WAC_District)*('Blend Sheet'!$AL$4=WAC_IIN),0))*'Blend Sheet'!$AL69,0) + IFERROR(INDEX(WAC_Item_Cost,MATCH(1,(B$1=WAC_District)*('Blend Sheet'!$AM$4=WAC_IIN),0))*'Blend Sheet'!$AM69,0) + IFERROR(INDEX(WAC_Item_Cost,MATCH(1,(B$1=WAC_District)*('Blend Sheet'!$AN$4=WAC_IIN),0))*'Blend Sheet'!$AN69,0) + IFERROR(INDEX(WAC_Item_Cost,MATCH(1,(B$1=WAC_District)*('Blend Sheet'!$AO$4=WAC_IIN),0))*'Blend Sheet'!$AO69,0) + IFERROR(INDEX(WAC_Item_Cost,MATCH(1,(B$1=WAC_District)*('Blend Sheet'!$AP$4=WAC_IIN),0))*'Blend Sheet'!$AP69/1000,0)</f>
        <v>172.11043190000001</v>
      </c>
      <c r="C66" s="245">
        <f t="array" ref="C66">IFERROR(INDEX(WAC_Item_Cost,MATCH(1,(C$1=WAC_District)*('Blend Sheet'!$C$4=WAC_IIN),0))*'Blend Sheet'!$C69/1000,0) + IFERROR(INDEX(WAC_Item_Cost,MATCH(1,(C$1=WAC_District)*('Blend Sheet'!$D$4=WAC_IIN),0))*'Blend Sheet'!$D69/1000,0) + IFERROR(INDEX(WAC_Item_Cost,MATCH(1,(C$1=WAC_District)*('Blend Sheet'!$E$4=WAC_IIN),0))*'Blend Sheet'!$E69/1000,0) + IFERROR(INDEX(WAC_Item_Cost,MATCH(1,(C$1=WAC_District)*('Blend Sheet'!$F$4=WAC_IIN),0))*'Blend Sheet'!$F69/1000,0)  + IFERROR(INDEX(WAC_Item_Cost,MATCH(1,(C$1=WAC_District)*('Blend Sheet'!$G$4=WAC_IIN),0))*'Blend Sheet'!$G69,0) + IFERROR(INDEX(WAC_Item_Cost,MATCH(1,(C$1=WAC_District)*('Blend Sheet'!$H$4=WAC_IIN),0))*'Blend Sheet'!$H69,0)  + IFERROR(INDEX(WAC_Item_Cost,MATCH(1,(C$1=WAC_District)*('Blend Sheet'!$I$4=WAC_IIN),0))*'Blend Sheet'!$I69,0) + IFERROR(INDEX(WAC_Item_Cost,MATCH(1,(C$1=WAC_District)*('Blend Sheet'!$J$4=WAC_IIN),0))*'Blend Sheet'!$J69,0) + IFERROR(INDEX(WAC_Item_Cost,MATCH(1,(C$1=WAC_District)*('Blend Sheet'!$K$4=WAC_IIN),0))*'Blend Sheet'!$K69,0) + IFERROR(INDEX(WAC_Item_Cost,MATCH(1,(C$1=WAC_District)*('Blend Sheet'!$L$4=WAC_IIN),0))*'Blend Sheet'!$L69,0) + IFERROR(INDEX(WAC_Item_Cost,MATCH(1,(C$1=WAC_District)*('Blend Sheet'!$M$4=WAC_IIN),0))*'Blend Sheet'!$M69,0) + IFERROR(INDEX(WAC_Item_Cost,MATCH(1,(C$1=WAC_District)*('Blend Sheet'!$N$4=WAC_IIN),0))*'Blend Sheet'!$N69,0) + IFERROR(INDEX(WAC_Item_Cost,MATCH(1,(C$1=WAC_District)*('Blend Sheet'!$O$4=WAC_IIN),0))*'Blend Sheet'!$O69,0) + IFERROR(INDEX(WAC_Item_Cost,MATCH(1,(C$1=WAC_District)*('Blend Sheet'!$P$4=WAC_IIN),0))*'Blend Sheet'!$P69,0) + IFERROR(INDEX(WAC_Item_Cost,MATCH(1,(C$1=WAC_District)*('Blend Sheet'!$Q$4=WAC_IIN),0))*'Blend Sheet'!$Q69,0) + IFERROR(INDEX(WAC_Item_Cost,MATCH(1,(C$1=WAC_District)*('Blend Sheet'!$R$4=WAC_IIN),0))*'Blend Sheet'!$R69,0) + IFERROR(INDEX(WAC_Item_Cost,MATCH(1,(C$1=WAC_District)*('Blend Sheet'!$S$4=WAC_IIN),0))*'Blend Sheet'!$S69,0) + IFERROR(INDEX(WAC_Item_Cost,MATCH(1,(C$1=WAC_District)*('Blend Sheet'!$T$4=WAC_IIN),0))*'Blend Sheet'!$T69,0) + IFERROR(INDEX(WAC_Item_Cost,MATCH(1,(C$1=WAC_District)*('Blend Sheet'!$U$4=WAC_IIN),0))*'Blend Sheet'!$U69,0) + IFERROR(INDEX(WAC_Item_Cost,MATCH(1,(C$1=WAC_District)*('Blend Sheet'!$V$4=WAC_IIN),0))*'Blend Sheet'!$V69,0) + IFERROR(INDEX(WAC_Item_Cost,MATCH(1,(C$1=WAC_District)*('Blend Sheet'!$W$4=WAC_IIN),0))*'Blend Sheet'!$W69,0) + IFERROR(INDEX(WAC_Item_Cost,MATCH(1,(C$1=WAC_District)*('Blend Sheet'!$X$4=WAC_IIN),0))*'Blend Sheet'!$X69,0) + IFERROR(INDEX(WAC_Item_Cost,MATCH(1,(C$1=WAC_District)*('Blend Sheet'!$Y$4=WAC_IIN),0))*'Blend Sheet'!$Y69,0) + IFERROR(INDEX(WAC_Item_Cost,MATCH(1,(C$1=WAC_District)*('Blend Sheet'!$Z$4=WAC_IIN),0))*'Blend Sheet'!$Z69,0) + IFERROR(INDEX(WAC_Item_Cost,MATCH(1,(C$1=WAC_District)*('Blend Sheet'!$AA$4=WAC_IIN),0))*'Blend Sheet'!$AA69,0) + IFERROR(INDEX(WAC_Item_Cost,MATCH(1,(C$1=WAC_District)*('Blend Sheet'!$AB$4=WAC_IIN),0))*'Blend Sheet'!$AB69,0) + IFERROR(INDEX(WAC_Item_Cost,MATCH(1,(C$1=WAC_District)*('Blend Sheet'!$AC$4=WAC_IIN),0))*'Blend Sheet'!$AC69,0) + IFERROR(INDEX(WAC_Item_Cost,MATCH(1,(C$1=WAC_District)*('Blend Sheet'!$AD$4=WAC_IIN),0))*'Blend Sheet'!$AD69,0) + IFERROR(INDEX(WAC_Item_Cost,MATCH(1,(C$1=WAC_District)*('Blend Sheet'!$AE$4=WAC_IIN),0))*'Blend Sheet'!$AE69,0) + IFERROR(INDEX(WAC_Item_Cost,MATCH(1,(C$1=WAC_District)*('Blend Sheet'!$AF$4=WAC_IIN),0))*'Blend Sheet'!$AF69,0) + IFERROR(INDEX(WAC_Item_Cost,MATCH(1,(C$1=WAC_District)*('Blend Sheet'!$AG$4=WAC_IIN),0))*'Blend Sheet'!$AG69,0) + IFERROR(INDEX(WAC_Item_Cost,MATCH(1,(C$1=WAC_District)*('Blend Sheet'!$AH$4=WAC_IIN),0))*'Blend Sheet'!$AH69,0) + IFERROR(INDEX(WAC_Item_Cost,MATCH(1,(C$1=WAC_District)*('Blend Sheet'!$AI$4=WAC_IIN),0))*'Blend Sheet'!$AI69,0) + IFERROR(INDEX(WAC_Item_Cost,MATCH(1,(C$1=WAC_District)*('Blend Sheet'!$AJ$4=WAC_IIN),0))*'Blend Sheet'!$AJ69,0) + IFERROR(INDEX(WAC_Item_Cost,MATCH(1,(C$1=WAC_District)*('Blend Sheet'!$AK$4=WAC_IIN),0))*'Blend Sheet'!$AK69,0) + IFERROR(INDEX(WAC_Item_Cost,MATCH(1,(C$1=WAC_District)*('Blend Sheet'!$AL$4=WAC_IIN),0))*'Blend Sheet'!$AL69,0) + IFERROR(INDEX(WAC_Item_Cost,MATCH(1,(C$1=WAC_District)*('Blend Sheet'!$AM$4=WAC_IIN),0))*'Blend Sheet'!$AM69,0) + IFERROR(INDEX(WAC_Item_Cost,MATCH(1,(C$1=WAC_District)*('Blend Sheet'!$AN$4=WAC_IIN),0))*'Blend Sheet'!$AN69,0) + IFERROR(INDEX(WAC_Item_Cost,MATCH(1,(C$1=WAC_District)*('Blend Sheet'!$AO$4=WAC_IIN),0))*'Blend Sheet'!$AO69,0) + IFERROR(INDEX(WAC_Item_Cost,MATCH(1,(C$1=WAC_District)*('Blend Sheet'!$AP$4=WAC_IIN),0))*'Blend Sheet'!$AP69/1000,0)</f>
        <v>219.79894230999997</v>
      </c>
      <c r="D66" s="245">
        <f t="array" ref="D66">IFERROR(INDEX(WAC_Item_Cost,MATCH(1,(D$1=WAC_District)*('Blend Sheet'!$C$4=WAC_IIN),0))*'Blend Sheet'!$C69/1000,0) + IFERROR(INDEX(WAC_Item_Cost,MATCH(1,(D$1=WAC_District)*('Blend Sheet'!$D$4=WAC_IIN),0))*'Blend Sheet'!$D69/1000,0) + IFERROR(INDEX(WAC_Item_Cost,MATCH(1,(D$1=WAC_District)*('Blend Sheet'!$E$4=WAC_IIN),0))*'Blend Sheet'!$E69/1000,0) + IFERROR(INDEX(WAC_Item_Cost,MATCH(1,(D$1=WAC_District)*('Blend Sheet'!$F$4=WAC_IIN),0))*'Blend Sheet'!$F69/1000,0)  + IFERROR(INDEX(WAC_Item_Cost,MATCH(1,(D$1=WAC_District)*('Blend Sheet'!$G$4=WAC_IIN),0))*'Blend Sheet'!$G69,0) + IFERROR(INDEX(WAC_Item_Cost,MATCH(1,(D$1=WAC_District)*('Blend Sheet'!$H$4=WAC_IIN),0))*'Blend Sheet'!$H69,0)  + IFERROR(INDEX(WAC_Item_Cost,MATCH(1,(D$1=WAC_District)*('Blend Sheet'!$I$4=WAC_IIN),0))*'Blend Sheet'!$I69,0) + IFERROR(INDEX(WAC_Item_Cost,MATCH(1,(D$1=WAC_District)*('Blend Sheet'!$J$4=WAC_IIN),0))*'Blend Sheet'!$J69,0) + IFERROR(INDEX(WAC_Item_Cost,MATCH(1,(D$1=WAC_District)*('Blend Sheet'!$K$4=WAC_IIN),0))*'Blend Sheet'!$K69,0) + IFERROR(INDEX(WAC_Item_Cost,MATCH(1,(D$1=WAC_District)*('Blend Sheet'!$L$4=WAC_IIN),0))*'Blend Sheet'!$L69,0) + IFERROR(INDEX(WAC_Item_Cost,MATCH(1,(D$1=WAC_District)*('Blend Sheet'!$M$4=WAC_IIN),0))*'Blend Sheet'!$M69,0) + IFERROR(INDEX(WAC_Item_Cost,MATCH(1,(D$1=WAC_District)*('Blend Sheet'!$N$4=WAC_IIN),0))*'Blend Sheet'!$N69,0) + IFERROR(INDEX(WAC_Item_Cost,MATCH(1,(D$1=WAC_District)*('Blend Sheet'!$O$4=WAC_IIN),0))*'Blend Sheet'!$O69,0) + IFERROR(INDEX(WAC_Item_Cost,MATCH(1,(D$1=WAC_District)*('Blend Sheet'!$P$4=WAC_IIN),0))*'Blend Sheet'!$P69,0) + IFERROR(INDEX(WAC_Item_Cost,MATCH(1,(D$1=WAC_District)*('Blend Sheet'!$Q$4=WAC_IIN),0))*'Blend Sheet'!$Q69,0) + IFERROR(INDEX(WAC_Item_Cost,MATCH(1,(D$1=WAC_District)*('Blend Sheet'!$R$4=WAC_IIN),0))*'Blend Sheet'!$R69,0) + IFERROR(INDEX(WAC_Item_Cost,MATCH(1,(D$1=WAC_District)*('Blend Sheet'!$S$4=WAC_IIN),0))*'Blend Sheet'!$S69,0) + IFERROR(INDEX(WAC_Item_Cost,MATCH(1,(D$1=WAC_District)*('Blend Sheet'!$T$4=WAC_IIN),0))*'Blend Sheet'!$T69,0) + IFERROR(INDEX(WAC_Item_Cost,MATCH(1,(D$1=WAC_District)*('Blend Sheet'!$U$4=WAC_IIN),0))*'Blend Sheet'!$U69,0) + IFERROR(INDEX(WAC_Item_Cost,MATCH(1,(D$1=WAC_District)*('Blend Sheet'!$V$4=WAC_IIN),0))*'Blend Sheet'!$V69,0) + IFERROR(INDEX(WAC_Item_Cost,MATCH(1,(D$1=WAC_District)*('Blend Sheet'!$W$4=WAC_IIN),0))*'Blend Sheet'!$W69,0) + IFERROR(INDEX(WAC_Item_Cost,MATCH(1,(D$1=WAC_District)*('Blend Sheet'!$X$4=WAC_IIN),0))*'Blend Sheet'!$X69,0) + IFERROR(INDEX(WAC_Item_Cost,MATCH(1,(D$1=WAC_District)*('Blend Sheet'!$Y$4=WAC_IIN),0))*'Blend Sheet'!$Y69,0) + IFERROR(INDEX(WAC_Item_Cost,MATCH(1,(D$1=WAC_District)*('Blend Sheet'!$Z$4=WAC_IIN),0))*'Blend Sheet'!$Z69,0) + IFERROR(INDEX(WAC_Item_Cost,MATCH(1,(D$1=WAC_District)*('Blend Sheet'!$AA$4=WAC_IIN),0))*'Blend Sheet'!$AA69,0) + IFERROR(INDEX(WAC_Item_Cost,MATCH(1,(D$1=WAC_District)*('Blend Sheet'!$AB$4=WAC_IIN),0))*'Blend Sheet'!$AB69,0) + IFERROR(INDEX(WAC_Item_Cost,MATCH(1,(D$1=WAC_District)*('Blend Sheet'!$AC$4=WAC_IIN),0))*'Blend Sheet'!$AC69,0) + IFERROR(INDEX(WAC_Item_Cost,MATCH(1,(D$1=WAC_District)*('Blend Sheet'!$AD$4=WAC_IIN),0))*'Blend Sheet'!$AD69,0) + IFERROR(INDEX(WAC_Item_Cost,MATCH(1,(D$1=WAC_District)*('Blend Sheet'!$AE$4=WAC_IIN),0))*'Blend Sheet'!$AE69,0) + IFERROR(INDEX(WAC_Item_Cost,MATCH(1,(D$1=WAC_District)*('Blend Sheet'!$AF$4=WAC_IIN),0))*'Blend Sheet'!$AF69,0) + IFERROR(INDEX(WAC_Item_Cost,MATCH(1,(D$1=WAC_District)*('Blend Sheet'!$AG$4=WAC_IIN),0))*'Blend Sheet'!$AG69,0) + IFERROR(INDEX(WAC_Item_Cost,MATCH(1,(D$1=WAC_District)*('Blend Sheet'!$AH$4=WAC_IIN),0))*'Blend Sheet'!$AH69,0) + IFERROR(INDEX(WAC_Item_Cost,MATCH(1,(D$1=WAC_District)*('Blend Sheet'!$AI$4=WAC_IIN),0))*'Blend Sheet'!$AI69,0) + IFERROR(INDEX(WAC_Item_Cost,MATCH(1,(D$1=WAC_District)*('Blend Sheet'!$AJ$4=WAC_IIN),0))*'Blend Sheet'!$AJ69,0) + IFERROR(INDEX(WAC_Item_Cost,MATCH(1,(D$1=WAC_District)*('Blend Sheet'!$AK$4=WAC_IIN),0))*'Blend Sheet'!$AK69,0) + IFERROR(INDEX(WAC_Item_Cost,MATCH(1,(D$1=WAC_District)*('Blend Sheet'!$AL$4=WAC_IIN),0))*'Blend Sheet'!$AL69,0) + IFERROR(INDEX(WAC_Item_Cost,MATCH(1,(D$1=WAC_District)*('Blend Sheet'!$AM$4=WAC_IIN),0))*'Blend Sheet'!$AM69,0) + IFERROR(INDEX(WAC_Item_Cost,MATCH(1,(D$1=WAC_District)*('Blend Sheet'!$AN$4=WAC_IIN),0))*'Blend Sheet'!$AN69,0) + IFERROR(INDEX(WAC_Item_Cost,MATCH(1,(D$1=WAC_District)*('Blend Sheet'!$AO$4=WAC_IIN),0))*'Blend Sheet'!$AO69,0) + IFERROR(INDEX(WAC_Item_Cost,MATCH(1,(D$1=WAC_District)*('Blend Sheet'!$AP$4=WAC_IIN),0))*'Blend Sheet'!$AP69/1000,0)</f>
        <v>170.57891328000002</v>
      </c>
      <c r="E66" s="245">
        <f t="array" ref="E66">IFERROR(INDEX(WAC_Item_Cost,MATCH(1,(E$1=WAC_District)*('Blend Sheet'!$C$4=WAC_IIN),0))*'Blend Sheet'!$C69/1000,0) + IFERROR(INDEX(WAC_Item_Cost,MATCH(1,(E$1=WAC_District)*('Blend Sheet'!$D$4=WAC_IIN),0))*'Blend Sheet'!$D69/1000,0) + IFERROR(INDEX(WAC_Item_Cost,MATCH(1,(E$1=WAC_District)*('Blend Sheet'!$E$4=WAC_IIN),0))*'Blend Sheet'!$E69/1000,0) + IFERROR(INDEX(WAC_Item_Cost,MATCH(1,(E$1=WAC_District)*('Blend Sheet'!$F$4=WAC_IIN),0))*'Blend Sheet'!$F69/1000,0)  + IFERROR(INDEX(WAC_Item_Cost,MATCH(1,(E$1=WAC_District)*('Blend Sheet'!$G$4=WAC_IIN),0))*'Blend Sheet'!$G69,0) + IFERROR(INDEX(WAC_Item_Cost,MATCH(1,(E$1=WAC_District)*('Blend Sheet'!$H$4=WAC_IIN),0))*'Blend Sheet'!$H69,0)  + IFERROR(INDEX(WAC_Item_Cost,MATCH(1,(E$1=WAC_District)*('Blend Sheet'!$I$4=WAC_IIN),0))*'Blend Sheet'!$I69,0) + IFERROR(INDEX(WAC_Item_Cost,MATCH(1,(E$1=WAC_District)*('Blend Sheet'!$J$4=WAC_IIN),0))*'Blend Sheet'!$J69,0) + IFERROR(INDEX(WAC_Item_Cost,MATCH(1,(E$1=WAC_District)*('Blend Sheet'!$K$4=WAC_IIN),0))*'Blend Sheet'!$K69,0) + IFERROR(INDEX(WAC_Item_Cost,MATCH(1,(E$1=WAC_District)*('Blend Sheet'!$L$4=WAC_IIN),0))*'Blend Sheet'!$L69,0) + IFERROR(INDEX(WAC_Item_Cost,MATCH(1,(E$1=WAC_District)*('Blend Sheet'!$M$4=WAC_IIN),0))*'Blend Sheet'!$M69,0) + IFERROR(INDEX(WAC_Item_Cost,MATCH(1,(E$1=WAC_District)*('Blend Sheet'!$N$4=WAC_IIN),0))*'Blend Sheet'!$N69,0) + IFERROR(INDEX(WAC_Item_Cost,MATCH(1,(E$1=WAC_District)*('Blend Sheet'!$O$4=WAC_IIN),0))*'Blend Sheet'!$O69,0) + IFERROR(INDEX(WAC_Item_Cost,MATCH(1,(E$1=WAC_District)*('Blend Sheet'!$P$4=WAC_IIN),0))*'Blend Sheet'!$P69,0) + IFERROR(INDEX(WAC_Item_Cost,MATCH(1,(E$1=WAC_District)*('Blend Sheet'!$Q$4=WAC_IIN),0))*'Blend Sheet'!$Q69,0) + IFERROR(INDEX(WAC_Item_Cost,MATCH(1,(E$1=WAC_District)*('Blend Sheet'!$R$4=WAC_IIN),0))*'Blend Sheet'!$R69,0) + IFERROR(INDEX(WAC_Item_Cost,MATCH(1,(E$1=WAC_District)*('Blend Sheet'!$S$4=WAC_IIN),0))*'Blend Sheet'!$S69,0) + IFERROR(INDEX(WAC_Item_Cost,MATCH(1,(E$1=WAC_District)*('Blend Sheet'!$T$4=WAC_IIN),0))*'Blend Sheet'!$T69,0) + IFERROR(INDEX(WAC_Item_Cost,MATCH(1,(E$1=WAC_District)*('Blend Sheet'!$U$4=WAC_IIN),0))*'Blend Sheet'!$U69,0) + IFERROR(INDEX(WAC_Item_Cost,MATCH(1,(E$1=WAC_District)*('Blend Sheet'!$V$4=WAC_IIN),0))*'Blend Sheet'!$V69,0) + IFERROR(INDEX(WAC_Item_Cost,MATCH(1,(E$1=WAC_District)*('Blend Sheet'!$W$4=WAC_IIN),0))*'Blend Sheet'!$W69,0) + IFERROR(INDEX(WAC_Item_Cost,MATCH(1,(E$1=WAC_District)*('Blend Sheet'!$X$4=WAC_IIN),0))*'Blend Sheet'!$X69,0) + IFERROR(INDEX(WAC_Item_Cost,MATCH(1,(E$1=WAC_District)*('Blend Sheet'!$Y$4=WAC_IIN),0))*'Blend Sheet'!$Y69,0) + IFERROR(INDEX(WAC_Item_Cost,MATCH(1,(E$1=WAC_District)*('Blend Sheet'!$Z$4=WAC_IIN),0))*'Blend Sheet'!$Z69,0) + IFERROR(INDEX(WAC_Item_Cost,MATCH(1,(E$1=WAC_District)*('Blend Sheet'!$AA$4=WAC_IIN),0))*'Blend Sheet'!$AA69,0) + IFERROR(INDEX(WAC_Item_Cost,MATCH(1,(E$1=WAC_District)*('Blend Sheet'!$AB$4=WAC_IIN),0))*'Blend Sheet'!$AB69,0) + IFERROR(INDEX(WAC_Item_Cost,MATCH(1,(E$1=WAC_District)*('Blend Sheet'!$AC$4=WAC_IIN),0))*'Blend Sheet'!$AC69,0) + IFERROR(INDEX(WAC_Item_Cost,MATCH(1,(E$1=WAC_District)*('Blend Sheet'!$AD$4=WAC_IIN),0))*'Blend Sheet'!$AD69,0) + IFERROR(INDEX(WAC_Item_Cost,MATCH(1,(E$1=WAC_District)*('Blend Sheet'!$AE$4=WAC_IIN),0))*'Blend Sheet'!$AE69,0) + IFERROR(INDEX(WAC_Item_Cost,MATCH(1,(E$1=WAC_District)*('Blend Sheet'!$AF$4=WAC_IIN),0))*'Blend Sheet'!$AF69,0) + IFERROR(INDEX(WAC_Item_Cost,MATCH(1,(E$1=WAC_District)*('Blend Sheet'!$AG$4=WAC_IIN),0))*'Blend Sheet'!$AG69,0) + IFERROR(INDEX(WAC_Item_Cost,MATCH(1,(E$1=WAC_District)*('Blend Sheet'!$AH$4=WAC_IIN),0))*'Blend Sheet'!$AH69,0) + IFERROR(INDEX(WAC_Item_Cost,MATCH(1,(E$1=WAC_District)*('Blend Sheet'!$AI$4=WAC_IIN),0))*'Blend Sheet'!$AI69,0) + IFERROR(INDEX(WAC_Item_Cost,MATCH(1,(E$1=WAC_District)*('Blend Sheet'!$AJ$4=WAC_IIN),0))*'Blend Sheet'!$AJ69,0) + IFERROR(INDEX(WAC_Item_Cost,MATCH(1,(E$1=WAC_District)*('Blend Sheet'!$AK$4=WAC_IIN),0))*'Blend Sheet'!$AK69,0) + IFERROR(INDEX(WAC_Item_Cost,MATCH(1,(E$1=WAC_District)*('Blend Sheet'!$AL$4=WAC_IIN),0))*'Blend Sheet'!$AL69,0) + IFERROR(INDEX(WAC_Item_Cost,MATCH(1,(E$1=WAC_District)*('Blend Sheet'!$AM$4=WAC_IIN),0))*'Blend Sheet'!$AM69,0) + IFERROR(INDEX(WAC_Item_Cost,MATCH(1,(E$1=WAC_District)*('Blend Sheet'!$AN$4=WAC_IIN),0))*'Blend Sheet'!$AN69,0) + IFERROR(INDEX(WAC_Item_Cost,MATCH(1,(E$1=WAC_District)*('Blend Sheet'!$AO$4=WAC_IIN),0))*'Blend Sheet'!$AO69,0) + IFERROR(INDEX(WAC_Item_Cost,MATCH(1,(E$1=WAC_District)*('Blend Sheet'!$AP$4=WAC_IIN),0))*'Blend Sheet'!$AP69/1000,0)</f>
        <v>194.54048727000003</v>
      </c>
      <c r="F66" s="245">
        <f t="array" ref="F66">IFERROR(INDEX(WAC_Item_Cost,MATCH(1,(F$1=WAC_District)*('Blend Sheet'!$C$4=WAC_IIN),0))*'Blend Sheet'!$C69/1000,0) + IFERROR(INDEX(WAC_Item_Cost,MATCH(1,(F$1=WAC_District)*('Blend Sheet'!$D$4=WAC_IIN),0))*'Blend Sheet'!$D69/1000,0) + IFERROR(INDEX(WAC_Item_Cost,MATCH(1,(F$1=WAC_District)*('Blend Sheet'!$E$4=WAC_IIN),0))*'Blend Sheet'!$E69/1000,0) + IFERROR(INDEX(WAC_Item_Cost,MATCH(1,(F$1=WAC_District)*('Blend Sheet'!$F$4=WAC_IIN),0))*'Blend Sheet'!$F69/1000,0)  + IFERROR(INDEX(WAC_Item_Cost,MATCH(1,(F$1=WAC_District)*('Blend Sheet'!$G$4=WAC_IIN),0))*'Blend Sheet'!$G69,0) + IFERROR(INDEX(WAC_Item_Cost,MATCH(1,(F$1=WAC_District)*('Blend Sheet'!$H$4=WAC_IIN),0))*'Blend Sheet'!$H69,0)  + IFERROR(INDEX(WAC_Item_Cost,MATCH(1,(F$1=WAC_District)*('Blend Sheet'!$I$4=WAC_IIN),0))*'Blend Sheet'!$I69,0) + IFERROR(INDEX(WAC_Item_Cost,MATCH(1,(F$1=WAC_District)*('Blend Sheet'!$J$4=WAC_IIN),0))*'Blend Sheet'!$J69,0) + IFERROR(INDEX(WAC_Item_Cost,MATCH(1,(F$1=WAC_District)*('Blend Sheet'!$K$4=WAC_IIN),0))*'Blend Sheet'!$K69,0) + IFERROR(INDEX(WAC_Item_Cost,MATCH(1,(F$1=WAC_District)*('Blend Sheet'!$L$4=WAC_IIN),0))*'Blend Sheet'!$L69,0) + IFERROR(INDEX(WAC_Item_Cost,MATCH(1,(F$1=WAC_District)*('Blend Sheet'!$M$4=WAC_IIN),0))*'Blend Sheet'!$M69,0) + IFERROR(INDEX(WAC_Item_Cost,MATCH(1,(F$1=WAC_District)*('Blend Sheet'!$N$4=WAC_IIN),0))*'Blend Sheet'!$N69,0) + IFERROR(INDEX(WAC_Item_Cost,MATCH(1,(F$1=WAC_District)*('Blend Sheet'!$O$4=WAC_IIN),0))*'Blend Sheet'!$O69,0) + IFERROR(INDEX(WAC_Item_Cost,MATCH(1,(F$1=WAC_District)*('Blend Sheet'!$P$4=WAC_IIN),0))*'Blend Sheet'!$P69,0) + IFERROR(INDEX(WAC_Item_Cost,MATCH(1,(F$1=WAC_District)*('Blend Sheet'!$Q$4=WAC_IIN),0))*'Blend Sheet'!$Q69,0) + IFERROR(INDEX(WAC_Item_Cost,MATCH(1,(F$1=WAC_District)*('Blend Sheet'!$R$4=WAC_IIN),0))*'Blend Sheet'!$R69,0) + IFERROR(INDEX(WAC_Item_Cost,MATCH(1,(F$1=WAC_District)*('Blend Sheet'!$S$4=WAC_IIN),0))*'Blend Sheet'!$S69,0) + IFERROR(INDEX(WAC_Item_Cost,MATCH(1,(F$1=WAC_District)*('Blend Sheet'!$T$4=WAC_IIN),0))*'Blend Sheet'!$T69,0) + IFERROR(INDEX(WAC_Item_Cost,MATCH(1,(F$1=WAC_District)*('Blend Sheet'!$U$4=WAC_IIN),0))*'Blend Sheet'!$U69,0) + IFERROR(INDEX(WAC_Item_Cost,MATCH(1,(F$1=WAC_District)*('Blend Sheet'!$V$4=WAC_IIN),0))*'Blend Sheet'!$V69,0) + IFERROR(INDEX(WAC_Item_Cost,MATCH(1,(F$1=WAC_District)*('Blend Sheet'!$W$4=WAC_IIN),0))*'Blend Sheet'!$W69,0) + IFERROR(INDEX(WAC_Item_Cost,MATCH(1,(F$1=WAC_District)*('Blend Sheet'!$X$4=WAC_IIN),0))*'Blend Sheet'!$X69,0) + IFERROR(INDEX(WAC_Item_Cost,MATCH(1,(F$1=WAC_District)*('Blend Sheet'!$Y$4=WAC_IIN),0))*'Blend Sheet'!$Y69,0) + IFERROR(INDEX(WAC_Item_Cost,MATCH(1,(F$1=WAC_District)*('Blend Sheet'!$Z$4=WAC_IIN),0))*'Blend Sheet'!$Z69,0) + IFERROR(INDEX(WAC_Item_Cost,MATCH(1,(F$1=WAC_District)*('Blend Sheet'!$AA$4=WAC_IIN),0))*'Blend Sheet'!$AA69,0) + IFERROR(INDEX(WAC_Item_Cost,MATCH(1,(F$1=WAC_District)*('Blend Sheet'!$AB$4=WAC_IIN),0))*'Blend Sheet'!$AB69,0) + IFERROR(INDEX(WAC_Item_Cost,MATCH(1,(F$1=WAC_District)*('Blend Sheet'!$AC$4=WAC_IIN),0))*'Blend Sheet'!$AC69,0) + IFERROR(INDEX(WAC_Item_Cost,MATCH(1,(F$1=WAC_District)*('Blend Sheet'!$AD$4=WAC_IIN),0))*'Blend Sheet'!$AD69,0) + IFERROR(INDEX(WAC_Item_Cost,MATCH(1,(F$1=WAC_District)*('Blend Sheet'!$AE$4=WAC_IIN),0))*'Blend Sheet'!$AE69,0) + IFERROR(INDEX(WAC_Item_Cost,MATCH(1,(F$1=WAC_District)*('Blend Sheet'!$AF$4=WAC_IIN),0))*'Blend Sheet'!$AF69,0) + IFERROR(INDEX(WAC_Item_Cost,MATCH(1,(F$1=WAC_District)*('Blend Sheet'!$AG$4=WAC_IIN),0))*'Blend Sheet'!$AG69,0) + IFERROR(INDEX(WAC_Item_Cost,MATCH(1,(F$1=WAC_District)*('Blend Sheet'!$AH$4=WAC_IIN),0))*'Blend Sheet'!$AH69,0) + IFERROR(INDEX(WAC_Item_Cost,MATCH(1,(F$1=WAC_District)*('Blend Sheet'!$AI$4=WAC_IIN),0))*'Blend Sheet'!$AI69,0) + IFERROR(INDEX(WAC_Item_Cost,MATCH(1,(F$1=WAC_District)*('Blend Sheet'!$AJ$4=WAC_IIN),0))*'Blend Sheet'!$AJ69,0) + IFERROR(INDEX(WAC_Item_Cost,MATCH(1,(F$1=WAC_District)*('Blend Sheet'!$AK$4=WAC_IIN),0))*'Blend Sheet'!$AK69,0) + IFERROR(INDEX(WAC_Item_Cost,MATCH(1,(F$1=WAC_District)*('Blend Sheet'!$AL$4=WAC_IIN),0))*'Blend Sheet'!$AL69,0) + IFERROR(INDEX(WAC_Item_Cost,MATCH(1,(F$1=WAC_District)*('Blend Sheet'!$AM$4=WAC_IIN),0))*'Blend Sheet'!$AM69,0) + IFERROR(INDEX(WAC_Item_Cost,MATCH(1,(F$1=WAC_District)*('Blend Sheet'!$AN$4=WAC_IIN),0))*'Blend Sheet'!$AN69,0) + IFERROR(INDEX(WAC_Item_Cost,MATCH(1,(F$1=WAC_District)*('Blend Sheet'!$AO$4=WAC_IIN),0))*'Blend Sheet'!$AO69,0) + IFERROR(INDEX(WAC_Item_Cost,MATCH(1,(F$1=WAC_District)*('Blend Sheet'!$AP$4=WAC_IIN),0))*'Blend Sheet'!$AP69/1000,0)</f>
        <v>218.7283329</v>
      </c>
      <c r="G66" s="245">
        <f t="array" ref="G66">IFERROR(INDEX(WAC_Item_Cost,MATCH(1,(G$1=WAC_District)*('Blend Sheet'!$C$4=WAC_IIN),0))*'Blend Sheet'!$C69/1000,0) + IFERROR(INDEX(WAC_Item_Cost,MATCH(1,(G$1=WAC_District)*('Blend Sheet'!$D$4=WAC_IIN),0))*'Blend Sheet'!$D69/1000,0) + IFERROR(INDEX(WAC_Item_Cost,MATCH(1,(G$1=WAC_District)*('Blend Sheet'!$E$4=WAC_IIN),0))*'Blend Sheet'!$E69/1000,0) + IFERROR(INDEX(WAC_Item_Cost,MATCH(1,(G$1=WAC_District)*('Blend Sheet'!$F$4=WAC_IIN),0))*'Blend Sheet'!$F69/1000,0)  + IFERROR(INDEX(WAC_Item_Cost,MATCH(1,(G$1=WAC_District)*('Blend Sheet'!$G$4=WAC_IIN),0))*'Blend Sheet'!$G69,0) + IFERROR(INDEX(WAC_Item_Cost,MATCH(1,(G$1=WAC_District)*('Blend Sheet'!$H$4=WAC_IIN),0))*'Blend Sheet'!$H69,0)  + IFERROR(INDEX(WAC_Item_Cost,MATCH(1,(G$1=WAC_District)*('Blend Sheet'!$I$4=WAC_IIN),0))*'Blend Sheet'!$I69,0) + IFERROR(INDEX(WAC_Item_Cost,MATCH(1,(G$1=WAC_District)*('Blend Sheet'!$J$4=WAC_IIN),0))*'Blend Sheet'!$J69,0) + IFERROR(INDEX(WAC_Item_Cost,MATCH(1,(G$1=WAC_District)*('Blend Sheet'!$K$4=WAC_IIN),0))*'Blend Sheet'!$K69,0) + IFERROR(INDEX(WAC_Item_Cost,MATCH(1,(G$1=WAC_District)*('Blend Sheet'!$L$4=WAC_IIN),0))*'Blend Sheet'!$L69,0) + IFERROR(INDEX(WAC_Item_Cost,MATCH(1,(G$1=WAC_District)*('Blend Sheet'!$M$4=WAC_IIN),0))*'Blend Sheet'!$M69,0) + IFERROR(INDEX(WAC_Item_Cost,MATCH(1,(G$1=WAC_District)*('Blend Sheet'!$N$4=WAC_IIN),0))*'Blend Sheet'!$N69,0) + IFERROR(INDEX(WAC_Item_Cost,MATCH(1,(G$1=WAC_District)*('Blend Sheet'!$O$4=WAC_IIN),0))*'Blend Sheet'!$O69,0) + IFERROR(INDEX(WAC_Item_Cost,MATCH(1,(G$1=WAC_District)*('Blend Sheet'!$P$4=WAC_IIN),0))*'Blend Sheet'!$P69,0) + IFERROR(INDEX(WAC_Item_Cost,MATCH(1,(G$1=WAC_District)*('Blend Sheet'!$Q$4=WAC_IIN),0))*'Blend Sheet'!$Q69,0) + IFERROR(INDEX(WAC_Item_Cost,MATCH(1,(G$1=WAC_District)*('Blend Sheet'!$R$4=WAC_IIN),0))*'Blend Sheet'!$R69,0) + IFERROR(INDEX(WAC_Item_Cost,MATCH(1,(G$1=WAC_District)*('Blend Sheet'!$S$4=WAC_IIN),0))*'Blend Sheet'!$S69,0) + IFERROR(INDEX(WAC_Item_Cost,MATCH(1,(G$1=WAC_District)*('Blend Sheet'!$T$4=WAC_IIN),0))*'Blend Sheet'!$T69,0) + IFERROR(INDEX(WAC_Item_Cost,MATCH(1,(G$1=WAC_District)*('Blend Sheet'!$U$4=WAC_IIN),0))*'Blend Sheet'!$U69,0) + IFERROR(INDEX(WAC_Item_Cost,MATCH(1,(G$1=WAC_District)*('Blend Sheet'!$V$4=WAC_IIN),0))*'Blend Sheet'!$V69,0) + IFERROR(INDEX(WAC_Item_Cost,MATCH(1,(G$1=WAC_District)*('Blend Sheet'!$W$4=WAC_IIN),0))*'Blend Sheet'!$W69,0) + IFERROR(INDEX(WAC_Item_Cost,MATCH(1,(G$1=WAC_District)*('Blend Sheet'!$X$4=WAC_IIN),0))*'Blend Sheet'!$X69,0) + IFERROR(INDEX(WAC_Item_Cost,MATCH(1,(G$1=WAC_District)*('Blend Sheet'!$Y$4=WAC_IIN),0))*'Blend Sheet'!$Y69,0) + IFERROR(INDEX(WAC_Item_Cost,MATCH(1,(G$1=WAC_District)*('Blend Sheet'!$Z$4=WAC_IIN),0))*'Blend Sheet'!$Z69,0) + IFERROR(INDEX(WAC_Item_Cost,MATCH(1,(G$1=WAC_District)*('Blend Sheet'!$AA$4=WAC_IIN),0))*'Blend Sheet'!$AA69,0) + IFERROR(INDEX(WAC_Item_Cost,MATCH(1,(G$1=WAC_District)*('Blend Sheet'!$AB$4=WAC_IIN),0))*'Blend Sheet'!$AB69,0) + IFERROR(INDEX(WAC_Item_Cost,MATCH(1,(G$1=WAC_District)*('Blend Sheet'!$AC$4=WAC_IIN),0))*'Blend Sheet'!$AC69,0) + IFERROR(INDEX(WAC_Item_Cost,MATCH(1,(G$1=WAC_District)*('Blend Sheet'!$AD$4=WAC_IIN),0))*'Blend Sheet'!$AD69,0) + IFERROR(INDEX(WAC_Item_Cost,MATCH(1,(G$1=WAC_District)*('Blend Sheet'!$AE$4=WAC_IIN),0))*'Blend Sheet'!$AE69,0) + IFERROR(INDEX(WAC_Item_Cost,MATCH(1,(G$1=WAC_District)*('Blend Sheet'!$AF$4=WAC_IIN),0))*'Blend Sheet'!$AF69,0) + IFERROR(INDEX(WAC_Item_Cost,MATCH(1,(G$1=WAC_District)*('Blend Sheet'!$AG$4=WAC_IIN),0))*'Blend Sheet'!$AG69,0) + IFERROR(INDEX(WAC_Item_Cost,MATCH(1,(G$1=WAC_District)*('Blend Sheet'!$AH$4=WAC_IIN),0))*'Blend Sheet'!$AH69,0) + IFERROR(INDEX(WAC_Item_Cost,MATCH(1,(G$1=WAC_District)*('Blend Sheet'!$AI$4=WAC_IIN),0))*'Blend Sheet'!$AI69,0) + IFERROR(INDEX(WAC_Item_Cost,MATCH(1,(G$1=WAC_District)*('Blend Sheet'!$AJ$4=WAC_IIN),0))*'Blend Sheet'!$AJ69,0) + IFERROR(INDEX(WAC_Item_Cost,MATCH(1,(G$1=WAC_District)*('Blend Sheet'!$AK$4=WAC_IIN),0))*'Blend Sheet'!$AK69,0) + IFERROR(INDEX(WAC_Item_Cost,MATCH(1,(G$1=WAC_District)*('Blend Sheet'!$AL$4=WAC_IIN),0))*'Blend Sheet'!$AL69,0) + IFERROR(INDEX(WAC_Item_Cost,MATCH(1,(G$1=WAC_District)*('Blend Sheet'!$AM$4=WAC_IIN),0))*'Blend Sheet'!$AM69,0) + IFERROR(INDEX(WAC_Item_Cost,MATCH(1,(G$1=WAC_District)*('Blend Sheet'!$AN$4=WAC_IIN),0))*'Blend Sheet'!$AN69,0) + IFERROR(INDEX(WAC_Item_Cost,MATCH(1,(G$1=WAC_District)*('Blend Sheet'!$AO$4=WAC_IIN),0))*'Blend Sheet'!$AO69,0) + IFERROR(INDEX(WAC_Item_Cost,MATCH(1,(G$1=WAC_District)*('Blend Sheet'!$AP$4=WAC_IIN),0))*'Blend Sheet'!$AP69/1000,0)</f>
        <v>201.07126016000001</v>
      </c>
      <c r="H66" s="245">
        <f t="array" ref="H66">IFERROR(INDEX(WAC_Item_Cost,MATCH(1,(H$1=WAC_District)*('Blend Sheet'!$C$4=WAC_IIN),0))*'Blend Sheet'!$C69/1000,0) + IFERROR(INDEX(WAC_Item_Cost,MATCH(1,(H$1=WAC_District)*('Blend Sheet'!$D$4=WAC_IIN),0))*'Blend Sheet'!$D69/1000,0) + IFERROR(INDEX(WAC_Item_Cost,MATCH(1,(H$1=WAC_District)*('Blend Sheet'!$E$4=WAC_IIN),0))*'Blend Sheet'!$E69/1000,0) + IFERROR(INDEX(WAC_Item_Cost,MATCH(1,(H$1=WAC_District)*('Blend Sheet'!$F$4=WAC_IIN),0))*'Blend Sheet'!$F69/1000,0)  + IFERROR(INDEX(WAC_Item_Cost,MATCH(1,(H$1=WAC_District)*('Blend Sheet'!$G$4=WAC_IIN),0))*'Blend Sheet'!$G69,0) + IFERROR(INDEX(WAC_Item_Cost,MATCH(1,(H$1=WAC_District)*('Blend Sheet'!$H$4=WAC_IIN),0))*'Blend Sheet'!$H69,0)  + IFERROR(INDEX(WAC_Item_Cost,MATCH(1,(H$1=WAC_District)*('Blend Sheet'!$I$4=WAC_IIN),0))*'Blend Sheet'!$I69,0) + IFERROR(INDEX(WAC_Item_Cost,MATCH(1,(H$1=WAC_District)*('Blend Sheet'!$J$4=WAC_IIN),0))*'Blend Sheet'!$J69,0) + IFERROR(INDEX(WAC_Item_Cost,MATCH(1,(H$1=WAC_District)*('Blend Sheet'!$K$4=WAC_IIN),0))*'Blend Sheet'!$K69,0) + IFERROR(INDEX(WAC_Item_Cost,MATCH(1,(H$1=WAC_District)*('Blend Sheet'!$L$4=WAC_IIN),0))*'Blend Sheet'!$L69,0) + IFERROR(INDEX(WAC_Item_Cost,MATCH(1,(H$1=WAC_District)*('Blend Sheet'!$M$4=WAC_IIN),0))*'Blend Sheet'!$M69,0) + IFERROR(INDEX(WAC_Item_Cost,MATCH(1,(H$1=WAC_District)*('Blend Sheet'!$N$4=WAC_IIN),0))*'Blend Sheet'!$N69,0) + IFERROR(INDEX(WAC_Item_Cost,MATCH(1,(H$1=WAC_District)*('Blend Sheet'!$O$4=WAC_IIN),0))*'Blend Sheet'!$O69,0) + IFERROR(INDEX(WAC_Item_Cost,MATCH(1,(H$1=WAC_District)*('Blend Sheet'!$P$4=WAC_IIN),0))*'Blend Sheet'!$P69,0) + IFERROR(INDEX(WAC_Item_Cost,MATCH(1,(H$1=WAC_District)*('Blend Sheet'!$Q$4=WAC_IIN),0))*'Blend Sheet'!$Q69,0) + IFERROR(INDEX(WAC_Item_Cost,MATCH(1,(H$1=WAC_District)*('Blend Sheet'!$R$4=WAC_IIN),0))*'Blend Sheet'!$R69,0) + IFERROR(INDEX(WAC_Item_Cost,MATCH(1,(H$1=WAC_District)*('Blend Sheet'!$S$4=WAC_IIN),0))*'Blend Sheet'!$S69,0) + IFERROR(INDEX(WAC_Item_Cost,MATCH(1,(H$1=WAC_District)*('Blend Sheet'!$T$4=WAC_IIN),0))*'Blend Sheet'!$T69,0) + IFERROR(INDEX(WAC_Item_Cost,MATCH(1,(H$1=WAC_District)*('Blend Sheet'!$U$4=WAC_IIN),0))*'Blend Sheet'!$U69,0) + IFERROR(INDEX(WAC_Item_Cost,MATCH(1,(H$1=WAC_District)*('Blend Sheet'!$V$4=WAC_IIN),0))*'Blend Sheet'!$V69,0) + IFERROR(INDEX(WAC_Item_Cost,MATCH(1,(H$1=WAC_District)*('Blend Sheet'!$W$4=WAC_IIN),0))*'Blend Sheet'!$W69,0) + IFERROR(INDEX(WAC_Item_Cost,MATCH(1,(H$1=WAC_District)*('Blend Sheet'!$X$4=WAC_IIN),0))*'Blend Sheet'!$X69,0) + IFERROR(INDEX(WAC_Item_Cost,MATCH(1,(H$1=WAC_District)*('Blend Sheet'!$Y$4=WAC_IIN),0))*'Blend Sheet'!$Y69,0) + IFERROR(INDEX(WAC_Item_Cost,MATCH(1,(H$1=WAC_District)*('Blend Sheet'!$Z$4=WAC_IIN),0))*'Blend Sheet'!$Z69,0) + IFERROR(INDEX(WAC_Item_Cost,MATCH(1,(H$1=WAC_District)*('Blend Sheet'!$AA$4=WAC_IIN),0))*'Blend Sheet'!$AA69,0) + IFERROR(INDEX(WAC_Item_Cost,MATCH(1,(H$1=WAC_District)*('Blend Sheet'!$AB$4=WAC_IIN),0))*'Blend Sheet'!$AB69,0) + IFERROR(INDEX(WAC_Item_Cost,MATCH(1,(H$1=WAC_District)*('Blend Sheet'!$AC$4=WAC_IIN),0))*'Blend Sheet'!$AC69,0) + IFERROR(INDEX(WAC_Item_Cost,MATCH(1,(H$1=WAC_District)*('Blend Sheet'!$AD$4=WAC_IIN),0))*'Blend Sheet'!$AD69,0) + IFERROR(INDEX(WAC_Item_Cost,MATCH(1,(H$1=WAC_District)*('Blend Sheet'!$AE$4=WAC_IIN),0))*'Blend Sheet'!$AE69,0) + IFERROR(INDEX(WAC_Item_Cost,MATCH(1,(H$1=WAC_District)*('Blend Sheet'!$AF$4=WAC_IIN),0))*'Blend Sheet'!$AF69,0) + IFERROR(INDEX(WAC_Item_Cost,MATCH(1,(H$1=WAC_District)*('Blend Sheet'!$AG$4=WAC_IIN),0))*'Blend Sheet'!$AG69,0) + IFERROR(INDEX(WAC_Item_Cost,MATCH(1,(H$1=WAC_District)*('Blend Sheet'!$AH$4=WAC_IIN),0))*'Blend Sheet'!$AH69,0) + IFERROR(INDEX(WAC_Item_Cost,MATCH(1,(H$1=WAC_District)*('Blend Sheet'!$AI$4=WAC_IIN),0))*'Blend Sheet'!$AI69,0) + IFERROR(INDEX(WAC_Item_Cost,MATCH(1,(H$1=WAC_District)*('Blend Sheet'!$AJ$4=WAC_IIN),0))*'Blend Sheet'!$AJ69,0) + IFERROR(INDEX(WAC_Item_Cost,MATCH(1,(H$1=WAC_District)*('Blend Sheet'!$AK$4=WAC_IIN),0))*'Blend Sheet'!$AK69,0) + IFERROR(INDEX(WAC_Item_Cost,MATCH(1,(H$1=WAC_District)*('Blend Sheet'!$AL$4=WAC_IIN),0))*'Blend Sheet'!$AL69,0) + IFERROR(INDEX(WAC_Item_Cost,MATCH(1,(H$1=WAC_District)*('Blend Sheet'!$AM$4=WAC_IIN),0))*'Blend Sheet'!$AM69,0) + IFERROR(INDEX(WAC_Item_Cost,MATCH(1,(H$1=WAC_District)*('Blend Sheet'!$AN$4=WAC_IIN),0))*'Blend Sheet'!$AN69,0) + IFERROR(INDEX(WAC_Item_Cost,MATCH(1,(H$1=WAC_District)*('Blend Sheet'!$AO$4=WAC_IIN),0))*'Blend Sheet'!$AO69,0) + IFERROR(INDEX(WAC_Item_Cost,MATCH(1,(H$1=WAC_District)*('Blend Sheet'!$AP$4=WAC_IIN),0))*'Blend Sheet'!$AP69/1000,0)</f>
        <v>157.39528999999999</v>
      </c>
      <c r="I66" s="245">
        <f t="array" ref="I66">IFERROR(INDEX(WAC_Item_Cost,MATCH(1,(I$1=WAC_District)*('Blend Sheet'!$C$4=WAC_IIN),0))*'Blend Sheet'!$C69/1000,0) + IFERROR(INDEX(WAC_Item_Cost,MATCH(1,(I$1=WAC_District)*('Blend Sheet'!$D$4=WAC_IIN),0))*'Blend Sheet'!$D69/1000,0) + IFERROR(INDEX(WAC_Item_Cost,MATCH(1,(I$1=WAC_District)*('Blend Sheet'!$E$4=WAC_IIN),0))*'Blend Sheet'!$E69/1000,0) + IFERROR(INDEX(WAC_Item_Cost,MATCH(1,(I$1=WAC_District)*('Blend Sheet'!$F$4=WAC_IIN),0))*'Blend Sheet'!$F69/1000,0)  + IFERROR(INDEX(WAC_Item_Cost,MATCH(1,(I$1=WAC_District)*('Blend Sheet'!$G$4=WAC_IIN),0))*'Blend Sheet'!$G69,0) + IFERROR(INDEX(WAC_Item_Cost,MATCH(1,(I$1=WAC_District)*('Blend Sheet'!$H$4=WAC_IIN),0))*'Blend Sheet'!$H69,0)  + IFERROR(INDEX(WAC_Item_Cost,MATCH(1,(I$1=WAC_District)*('Blend Sheet'!$I$4=WAC_IIN),0))*'Blend Sheet'!$I69,0) + IFERROR(INDEX(WAC_Item_Cost,MATCH(1,(I$1=WAC_District)*('Blend Sheet'!$J$4=WAC_IIN),0))*'Blend Sheet'!$J69,0) + IFERROR(INDEX(WAC_Item_Cost,MATCH(1,(I$1=WAC_District)*('Blend Sheet'!$K$4=WAC_IIN),0))*'Blend Sheet'!$K69,0) + IFERROR(INDEX(WAC_Item_Cost,MATCH(1,(I$1=WAC_District)*('Blend Sheet'!$L$4=WAC_IIN),0))*'Blend Sheet'!$L69,0) + IFERROR(INDEX(WAC_Item_Cost,MATCH(1,(I$1=WAC_District)*('Blend Sheet'!$M$4=WAC_IIN),0))*'Blend Sheet'!$M69,0) + IFERROR(INDEX(WAC_Item_Cost,MATCH(1,(I$1=WAC_District)*('Blend Sheet'!$N$4=WAC_IIN),0))*'Blend Sheet'!$N69,0) + IFERROR(INDEX(WAC_Item_Cost,MATCH(1,(I$1=WAC_District)*('Blend Sheet'!$O$4=WAC_IIN),0))*'Blend Sheet'!$O69,0) + IFERROR(INDEX(WAC_Item_Cost,MATCH(1,(I$1=WAC_District)*('Blend Sheet'!$P$4=WAC_IIN),0))*'Blend Sheet'!$P69,0) + IFERROR(INDEX(WAC_Item_Cost,MATCH(1,(I$1=WAC_District)*('Blend Sheet'!$Q$4=WAC_IIN),0))*'Blend Sheet'!$Q69,0) + IFERROR(INDEX(WAC_Item_Cost,MATCH(1,(I$1=WAC_District)*('Blend Sheet'!$R$4=WAC_IIN),0))*'Blend Sheet'!$R69,0) + IFERROR(INDEX(WAC_Item_Cost,MATCH(1,(I$1=WAC_District)*('Blend Sheet'!$S$4=WAC_IIN),0))*'Blend Sheet'!$S69,0) + IFERROR(INDEX(WAC_Item_Cost,MATCH(1,(I$1=WAC_District)*('Blend Sheet'!$T$4=WAC_IIN),0))*'Blend Sheet'!$T69,0) + IFERROR(INDEX(WAC_Item_Cost,MATCH(1,(I$1=WAC_District)*('Blend Sheet'!$U$4=WAC_IIN),0))*'Blend Sheet'!$U69,0) + IFERROR(INDEX(WAC_Item_Cost,MATCH(1,(I$1=WAC_District)*('Blend Sheet'!$V$4=WAC_IIN),0))*'Blend Sheet'!$V69,0) + IFERROR(INDEX(WAC_Item_Cost,MATCH(1,(I$1=WAC_District)*('Blend Sheet'!$W$4=WAC_IIN),0))*'Blend Sheet'!$W69,0) + IFERROR(INDEX(WAC_Item_Cost,MATCH(1,(I$1=WAC_District)*('Blend Sheet'!$X$4=WAC_IIN),0))*'Blend Sheet'!$X69,0) + IFERROR(INDEX(WAC_Item_Cost,MATCH(1,(I$1=WAC_District)*('Blend Sheet'!$Y$4=WAC_IIN),0))*'Blend Sheet'!$Y69,0) + IFERROR(INDEX(WAC_Item_Cost,MATCH(1,(I$1=WAC_District)*('Blend Sheet'!$Z$4=WAC_IIN),0))*'Blend Sheet'!$Z69,0) + IFERROR(INDEX(WAC_Item_Cost,MATCH(1,(I$1=WAC_District)*('Blend Sheet'!$AA$4=WAC_IIN),0))*'Blend Sheet'!$AA69,0) + IFERROR(INDEX(WAC_Item_Cost,MATCH(1,(I$1=WAC_District)*('Blend Sheet'!$AB$4=WAC_IIN),0))*'Blend Sheet'!$AB69,0) + IFERROR(INDEX(WAC_Item_Cost,MATCH(1,(I$1=WAC_District)*('Blend Sheet'!$AC$4=WAC_IIN),0))*'Blend Sheet'!$AC69,0) + IFERROR(INDEX(WAC_Item_Cost,MATCH(1,(I$1=WAC_District)*('Blend Sheet'!$AD$4=WAC_IIN),0))*'Blend Sheet'!$AD69,0) + IFERROR(INDEX(WAC_Item_Cost,MATCH(1,(I$1=WAC_District)*('Blend Sheet'!$AE$4=WAC_IIN),0))*'Blend Sheet'!$AE69,0) + IFERROR(INDEX(WAC_Item_Cost,MATCH(1,(I$1=WAC_District)*('Blend Sheet'!$AF$4=WAC_IIN),0))*'Blend Sheet'!$AF69,0) + IFERROR(INDEX(WAC_Item_Cost,MATCH(1,(I$1=WAC_District)*('Blend Sheet'!$AG$4=WAC_IIN),0))*'Blend Sheet'!$AG69,0) + IFERROR(INDEX(WAC_Item_Cost,MATCH(1,(I$1=WAC_District)*('Blend Sheet'!$AH$4=WAC_IIN),0))*'Blend Sheet'!$AH69,0) + IFERROR(INDEX(WAC_Item_Cost,MATCH(1,(I$1=WAC_District)*('Blend Sheet'!$AI$4=WAC_IIN),0))*'Blend Sheet'!$AI69,0) + IFERROR(INDEX(WAC_Item_Cost,MATCH(1,(I$1=WAC_District)*('Blend Sheet'!$AJ$4=WAC_IIN),0))*'Blend Sheet'!$AJ69,0) + IFERROR(INDEX(WAC_Item_Cost,MATCH(1,(I$1=WAC_District)*('Blend Sheet'!$AK$4=WAC_IIN),0))*'Blend Sheet'!$AK69,0) + IFERROR(INDEX(WAC_Item_Cost,MATCH(1,(I$1=WAC_District)*('Blend Sheet'!$AL$4=WAC_IIN),0))*'Blend Sheet'!$AL69,0) + IFERROR(INDEX(WAC_Item_Cost,MATCH(1,(I$1=WAC_District)*('Blend Sheet'!$AM$4=WAC_IIN),0))*'Blend Sheet'!$AM69,0) + IFERROR(INDEX(WAC_Item_Cost,MATCH(1,(I$1=WAC_District)*('Blend Sheet'!$AN$4=WAC_IIN),0))*'Blend Sheet'!$AN69,0) + IFERROR(INDEX(WAC_Item_Cost,MATCH(1,(I$1=WAC_District)*('Blend Sheet'!$AO$4=WAC_IIN),0))*'Blend Sheet'!$AO69,0) + IFERROR(INDEX(WAC_Item_Cost,MATCH(1,(I$1=WAC_District)*('Blend Sheet'!$AP$4=WAC_IIN),0))*'Blend Sheet'!$AP69/1000,0)</f>
        <v>202.28162960000003</v>
      </c>
      <c r="J66" s="245">
        <f t="array" ref="J66">IFERROR(INDEX(WAC_Item_Cost,MATCH(1,(J$1=WAC_District)*('Blend Sheet'!$C$4=WAC_IIN),0))*'Blend Sheet'!$C69/1000,0) + IFERROR(INDEX(WAC_Item_Cost,MATCH(1,(J$1=WAC_District)*('Blend Sheet'!$D$4=WAC_IIN),0))*'Blend Sheet'!$D69/1000,0) + IFERROR(INDEX(WAC_Item_Cost,MATCH(1,(J$1=WAC_District)*('Blend Sheet'!$E$4=WAC_IIN),0))*'Blend Sheet'!$E69/1000,0) + IFERROR(INDEX(WAC_Item_Cost,MATCH(1,(J$1=WAC_District)*('Blend Sheet'!$F$4=WAC_IIN),0))*'Blend Sheet'!$F69/1000,0)  + IFERROR(INDEX(WAC_Item_Cost,MATCH(1,(J$1=WAC_District)*('Blend Sheet'!$G$4=WAC_IIN),0))*'Blend Sheet'!$G69,0) + IFERROR(INDEX(WAC_Item_Cost,MATCH(1,(J$1=WAC_District)*('Blend Sheet'!$H$4=WAC_IIN),0))*'Blend Sheet'!$H69,0)  + IFERROR(INDEX(WAC_Item_Cost,MATCH(1,(J$1=WAC_District)*('Blend Sheet'!$I$4=WAC_IIN),0))*'Blend Sheet'!$I69,0) + IFERROR(INDEX(WAC_Item_Cost,MATCH(1,(J$1=WAC_District)*('Blend Sheet'!$J$4=WAC_IIN),0))*'Blend Sheet'!$J69,0) + IFERROR(INDEX(WAC_Item_Cost,MATCH(1,(J$1=WAC_District)*('Blend Sheet'!$K$4=WAC_IIN),0))*'Blend Sheet'!$K69,0) + IFERROR(INDEX(WAC_Item_Cost,MATCH(1,(J$1=WAC_District)*('Blend Sheet'!$L$4=WAC_IIN),0))*'Blend Sheet'!$L69,0) + IFERROR(INDEX(WAC_Item_Cost,MATCH(1,(J$1=WAC_District)*('Blend Sheet'!$M$4=WAC_IIN),0))*'Blend Sheet'!$M69,0) + IFERROR(INDEX(WAC_Item_Cost,MATCH(1,(J$1=WAC_District)*('Blend Sheet'!$N$4=WAC_IIN),0))*'Blend Sheet'!$N69,0) + IFERROR(INDEX(WAC_Item_Cost,MATCH(1,(J$1=WAC_District)*('Blend Sheet'!$O$4=WAC_IIN),0))*'Blend Sheet'!$O69,0) + IFERROR(INDEX(WAC_Item_Cost,MATCH(1,(J$1=WAC_District)*('Blend Sheet'!$P$4=WAC_IIN),0))*'Blend Sheet'!$P69,0) + IFERROR(INDEX(WAC_Item_Cost,MATCH(1,(J$1=WAC_District)*('Blend Sheet'!$Q$4=WAC_IIN),0))*'Blend Sheet'!$Q69,0) + IFERROR(INDEX(WAC_Item_Cost,MATCH(1,(J$1=WAC_District)*('Blend Sheet'!$R$4=WAC_IIN),0))*'Blend Sheet'!$R69,0) + IFERROR(INDEX(WAC_Item_Cost,MATCH(1,(J$1=WAC_District)*('Blend Sheet'!$S$4=WAC_IIN),0))*'Blend Sheet'!$S69,0) + IFERROR(INDEX(WAC_Item_Cost,MATCH(1,(J$1=WAC_District)*('Blend Sheet'!$T$4=WAC_IIN),0))*'Blend Sheet'!$T69,0) + IFERROR(INDEX(WAC_Item_Cost,MATCH(1,(J$1=WAC_District)*('Blend Sheet'!$U$4=WAC_IIN),0))*'Blend Sheet'!$U69,0) + IFERROR(INDEX(WAC_Item_Cost,MATCH(1,(J$1=WAC_District)*('Blend Sheet'!$V$4=WAC_IIN),0))*'Blend Sheet'!$V69,0) + IFERROR(INDEX(WAC_Item_Cost,MATCH(1,(J$1=WAC_District)*('Blend Sheet'!$W$4=WAC_IIN),0))*'Blend Sheet'!$W69,0) + IFERROR(INDEX(WAC_Item_Cost,MATCH(1,(J$1=WAC_District)*('Blend Sheet'!$X$4=WAC_IIN),0))*'Blend Sheet'!$X69,0) + IFERROR(INDEX(WAC_Item_Cost,MATCH(1,(J$1=WAC_District)*('Blend Sheet'!$Y$4=WAC_IIN),0))*'Blend Sheet'!$Y69,0) + IFERROR(INDEX(WAC_Item_Cost,MATCH(1,(J$1=WAC_District)*('Blend Sheet'!$Z$4=WAC_IIN),0))*'Blend Sheet'!$Z69,0) + IFERROR(INDEX(WAC_Item_Cost,MATCH(1,(J$1=WAC_District)*('Blend Sheet'!$AA$4=WAC_IIN),0))*'Blend Sheet'!$AA69,0) + IFERROR(INDEX(WAC_Item_Cost,MATCH(1,(J$1=WAC_District)*('Blend Sheet'!$AB$4=WAC_IIN),0))*'Blend Sheet'!$AB69,0) + IFERROR(INDEX(WAC_Item_Cost,MATCH(1,(J$1=WAC_District)*('Blend Sheet'!$AC$4=WAC_IIN),0))*'Blend Sheet'!$AC69,0) + IFERROR(INDEX(WAC_Item_Cost,MATCH(1,(J$1=WAC_District)*('Blend Sheet'!$AD$4=WAC_IIN),0))*'Blend Sheet'!$AD69,0) + IFERROR(INDEX(WAC_Item_Cost,MATCH(1,(J$1=WAC_District)*('Blend Sheet'!$AE$4=WAC_IIN),0))*'Blend Sheet'!$AE69,0) + IFERROR(INDEX(WAC_Item_Cost,MATCH(1,(J$1=WAC_District)*('Blend Sheet'!$AF$4=WAC_IIN),0))*'Blend Sheet'!$AF69,0) + IFERROR(INDEX(WAC_Item_Cost,MATCH(1,(J$1=WAC_District)*('Blend Sheet'!$AG$4=WAC_IIN),0))*'Blend Sheet'!$AG69,0) + IFERROR(INDEX(WAC_Item_Cost,MATCH(1,(J$1=WAC_District)*('Blend Sheet'!$AH$4=WAC_IIN),0))*'Blend Sheet'!$AH69,0) + IFERROR(INDEX(WAC_Item_Cost,MATCH(1,(J$1=WAC_District)*('Blend Sheet'!$AI$4=WAC_IIN),0))*'Blend Sheet'!$AI69,0) + IFERROR(INDEX(WAC_Item_Cost,MATCH(1,(J$1=WAC_District)*('Blend Sheet'!$AJ$4=WAC_IIN),0))*'Blend Sheet'!$AJ69,0) + IFERROR(INDEX(WAC_Item_Cost,MATCH(1,(J$1=WAC_District)*('Blend Sheet'!$AK$4=WAC_IIN),0))*'Blend Sheet'!$AK69,0) + IFERROR(INDEX(WAC_Item_Cost,MATCH(1,(J$1=WAC_District)*('Blend Sheet'!$AL$4=WAC_IIN),0))*'Blend Sheet'!$AL69,0) + IFERROR(INDEX(WAC_Item_Cost,MATCH(1,(J$1=WAC_District)*('Blend Sheet'!$AM$4=WAC_IIN),0))*'Blend Sheet'!$AM69,0) + IFERROR(INDEX(WAC_Item_Cost,MATCH(1,(J$1=WAC_District)*('Blend Sheet'!$AN$4=WAC_IIN),0))*'Blend Sheet'!$AN69,0) + IFERROR(INDEX(WAC_Item_Cost,MATCH(1,(J$1=WAC_District)*('Blend Sheet'!$AO$4=WAC_IIN),0))*'Blend Sheet'!$AO69,0) + IFERROR(INDEX(WAC_Item_Cost,MATCH(1,(J$1=WAC_District)*('Blend Sheet'!$AP$4=WAC_IIN),0))*'Blend Sheet'!$AP69/1000,0)</f>
        <v>166.94489834999999</v>
      </c>
      <c r="K66" s="245">
        <f t="array" ref="K66">IFERROR(INDEX(WAC_Item_Cost,MATCH(1,(K$1=WAC_District)*('Blend Sheet'!$C$4=WAC_IIN),0))*'Blend Sheet'!$C69/1000,0) + IFERROR(INDEX(WAC_Item_Cost,MATCH(1,(K$1=WAC_District)*('Blend Sheet'!$D$4=WAC_IIN),0))*'Blend Sheet'!$D69/1000,0) + IFERROR(INDEX(WAC_Item_Cost,MATCH(1,(K$1=WAC_District)*('Blend Sheet'!$E$4=WAC_IIN),0))*'Blend Sheet'!$E69/1000,0) + IFERROR(INDEX(WAC_Item_Cost,MATCH(1,(K$1=WAC_District)*('Blend Sheet'!$F$4=WAC_IIN),0))*'Blend Sheet'!$F69/1000,0)  + IFERROR(INDEX(WAC_Item_Cost,MATCH(1,(K$1=WAC_District)*('Blend Sheet'!$G$4=WAC_IIN),0))*'Blend Sheet'!$G69,0) + IFERROR(INDEX(WAC_Item_Cost,MATCH(1,(K$1=WAC_District)*('Blend Sheet'!$H$4=WAC_IIN),0))*'Blend Sheet'!$H69,0)  + IFERROR(INDEX(WAC_Item_Cost,MATCH(1,(K$1=WAC_District)*('Blend Sheet'!$I$4=WAC_IIN),0))*'Blend Sheet'!$I69,0) + IFERROR(INDEX(WAC_Item_Cost,MATCH(1,(K$1=WAC_District)*('Blend Sheet'!$J$4=WAC_IIN),0))*'Blend Sheet'!$J69,0) + IFERROR(INDEX(WAC_Item_Cost,MATCH(1,(K$1=WAC_District)*('Blend Sheet'!$K$4=WAC_IIN),0))*'Blend Sheet'!$K69,0) + IFERROR(INDEX(WAC_Item_Cost,MATCH(1,(K$1=WAC_District)*('Blend Sheet'!$L$4=WAC_IIN),0))*'Blend Sheet'!$L69,0) + IFERROR(INDEX(WAC_Item_Cost,MATCH(1,(K$1=WAC_District)*('Blend Sheet'!$M$4=WAC_IIN),0))*'Blend Sheet'!$M69,0) + IFERROR(INDEX(WAC_Item_Cost,MATCH(1,(K$1=WAC_District)*('Blend Sheet'!$N$4=WAC_IIN),0))*'Blend Sheet'!$N69,0) + IFERROR(INDEX(WAC_Item_Cost,MATCH(1,(K$1=WAC_District)*('Blend Sheet'!$O$4=WAC_IIN),0))*'Blend Sheet'!$O69,0) + IFERROR(INDEX(WAC_Item_Cost,MATCH(1,(K$1=WAC_District)*('Blend Sheet'!$P$4=WAC_IIN),0))*'Blend Sheet'!$P69,0) + IFERROR(INDEX(WAC_Item_Cost,MATCH(1,(K$1=WAC_District)*('Blend Sheet'!$Q$4=WAC_IIN),0))*'Blend Sheet'!$Q69,0) + IFERROR(INDEX(WAC_Item_Cost,MATCH(1,(K$1=WAC_District)*('Blend Sheet'!$R$4=WAC_IIN),0))*'Blend Sheet'!$R69,0) + IFERROR(INDEX(WAC_Item_Cost,MATCH(1,(K$1=WAC_District)*('Blend Sheet'!$S$4=WAC_IIN),0))*'Blend Sheet'!$S69,0) + IFERROR(INDEX(WAC_Item_Cost,MATCH(1,(K$1=WAC_District)*('Blend Sheet'!$T$4=WAC_IIN),0))*'Blend Sheet'!$T69,0) + IFERROR(INDEX(WAC_Item_Cost,MATCH(1,(K$1=WAC_District)*('Blend Sheet'!$U$4=WAC_IIN),0))*'Blend Sheet'!$U69,0) + IFERROR(INDEX(WAC_Item_Cost,MATCH(1,(K$1=WAC_District)*('Blend Sheet'!$V$4=WAC_IIN),0))*'Blend Sheet'!$V69,0) + IFERROR(INDEX(WAC_Item_Cost,MATCH(1,(K$1=WAC_District)*('Blend Sheet'!$W$4=WAC_IIN),0))*'Blend Sheet'!$W69,0) + IFERROR(INDEX(WAC_Item_Cost,MATCH(1,(K$1=WAC_District)*('Blend Sheet'!$X$4=WAC_IIN),0))*'Blend Sheet'!$X69,0) + IFERROR(INDEX(WAC_Item_Cost,MATCH(1,(K$1=WAC_District)*('Blend Sheet'!$Y$4=WAC_IIN),0))*'Blend Sheet'!$Y69,0) + IFERROR(INDEX(WAC_Item_Cost,MATCH(1,(K$1=WAC_District)*('Blend Sheet'!$Z$4=WAC_IIN),0))*'Blend Sheet'!$Z69,0) + IFERROR(INDEX(WAC_Item_Cost,MATCH(1,(K$1=WAC_District)*('Blend Sheet'!$AA$4=WAC_IIN),0))*'Blend Sheet'!$AA69,0) + IFERROR(INDEX(WAC_Item_Cost,MATCH(1,(K$1=WAC_District)*('Blend Sheet'!$AB$4=WAC_IIN),0))*'Blend Sheet'!$AB69,0) + IFERROR(INDEX(WAC_Item_Cost,MATCH(1,(K$1=WAC_District)*('Blend Sheet'!$AC$4=WAC_IIN),0))*'Blend Sheet'!$AC69,0) + IFERROR(INDEX(WAC_Item_Cost,MATCH(1,(K$1=WAC_District)*('Blend Sheet'!$AD$4=WAC_IIN),0))*'Blend Sheet'!$AD69,0) + IFERROR(INDEX(WAC_Item_Cost,MATCH(1,(K$1=WAC_District)*('Blend Sheet'!$AE$4=WAC_IIN),0))*'Blend Sheet'!$AE69,0) + IFERROR(INDEX(WAC_Item_Cost,MATCH(1,(K$1=WAC_District)*('Blend Sheet'!$AF$4=WAC_IIN),0))*'Blend Sheet'!$AF69,0) + IFERROR(INDEX(WAC_Item_Cost,MATCH(1,(K$1=WAC_District)*('Blend Sheet'!$AG$4=WAC_IIN),0))*'Blend Sheet'!$AG69,0) + IFERROR(INDEX(WAC_Item_Cost,MATCH(1,(K$1=WAC_District)*('Blend Sheet'!$AH$4=WAC_IIN),0))*'Blend Sheet'!$AH69,0) + IFERROR(INDEX(WAC_Item_Cost,MATCH(1,(K$1=WAC_District)*('Blend Sheet'!$AI$4=WAC_IIN),0))*'Blend Sheet'!$AI69,0) + IFERROR(INDEX(WAC_Item_Cost,MATCH(1,(K$1=WAC_District)*('Blend Sheet'!$AJ$4=WAC_IIN),0))*'Blend Sheet'!$AJ69,0) + IFERROR(INDEX(WAC_Item_Cost,MATCH(1,(K$1=WAC_District)*('Blend Sheet'!$AK$4=WAC_IIN),0))*'Blend Sheet'!$AK69,0) + IFERROR(INDEX(WAC_Item_Cost,MATCH(1,(K$1=WAC_District)*('Blend Sheet'!$AL$4=WAC_IIN),0))*'Blend Sheet'!$AL69,0) + IFERROR(INDEX(WAC_Item_Cost,MATCH(1,(K$1=WAC_District)*('Blend Sheet'!$AM$4=WAC_IIN),0))*'Blend Sheet'!$AM69,0) + IFERROR(INDEX(WAC_Item_Cost,MATCH(1,(K$1=WAC_District)*('Blend Sheet'!$AN$4=WAC_IIN),0))*'Blend Sheet'!$AN69,0) + IFERROR(INDEX(WAC_Item_Cost,MATCH(1,(K$1=WAC_District)*('Blend Sheet'!$AO$4=WAC_IIN),0))*'Blend Sheet'!$AO69,0) + IFERROR(INDEX(WAC_Item_Cost,MATCH(1,(K$1=WAC_District)*('Blend Sheet'!$AP$4=WAC_IIN),0))*'Blend Sheet'!$AP69/1000,0)</f>
        <v>0</v>
      </c>
      <c r="L66" s="245">
        <f t="array" ref="L66">IFERROR(INDEX(WAC_Item_Cost,MATCH(1,(L$1=WAC_District)*('Blend Sheet'!$C$4=WAC_IIN),0))*'Blend Sheet'!$C69/1000,0) + IFERROR(INDEX(WAC_Item_Cost,MATCH(1,(L$1=WAC_District)*('Blend Sheet'!$D$4=WAC_IIN),0))*'Blend Sheet'!$D69/1000,0) + IFERROR(INDEX(WAC_Item_Cost,MATCH(1,(L$1=WAC_District)*('Blend Sheet'!$E$4=WAC_IIN),0))*'Blend Sheet'!$E69/1000,0) + IFERROR(INDEX(WAC_Item_Cost,MATCH(1,(L$1=WAC_District)*('Blend Sheet'!$F$4=WAC_IIN),0))*'Blend Sheet'!$F69/1000,0)  + IFERROR(INDEX(WAC_Item_Cost,MATCH(1,(L$1=WAC_District)*('Blend Sheet'!$G$4=WAC_IIN),0))*'Blend Sheet'!$G69,0) + IFERROR(INDEX(WAC_Item_Cost,MATCH(1,(L$1=WAC_District)*('Blend Sheet'!$H$4=WAC_IIN),0))*'Blend Sheet'!$H69,0)  + IFERROR(INDEX(WAC_Item_Cost,MATCH(1,(L$1=WAC_District)*('Blend Sheet'!$I$4=WAC_IIN),0))*'Blend Sheet'!$I69,0) + IFERROR(INDEX(WAC_Item_Cost,MATCH(1,(L$1=WAC_District)*('Blend Sheet'!$J$4=WAC_IIN),0))*'Blend Sheet'!$J69,0) + IFERROR(INDEX(WAC_Item_Cost,MATCH(1,(L$1=WAC_District)*('Blend Sheet'!$K$4=WAC_IIN),0))*'Blend Sheet'!$K69,0) + IFERROR(INDEX(WAC_Item_Cost,MATCH(1,(L$1=WAC_District)*('Blend Sheet'!$L$4=WAC_IIN),0))*'Blend Sheet'!$L69,0) + IFERROR(INDEX(WAC_Item_Cost,MATCH(1,(L$1=WAC_District)*('Blend Sheet'!$M$4=WAC_IIN),0))*'Blend Sheet'!$M69,0) + IFERROR(INDEX(WAC_Item_Cost,MATCH(1,(L$1=WAC_District)*('Blend Sheet'!$N$4=WAC_IIN),0))*'Blend Sheet'!$N69,0) + IFERROR(INDEX(WAC_Item_Cost,MATCH(1,(L$1=WAC_District)*('Blend Sheet'!$O$4=WAC_IIN),0))*'Blend Sheet'!$O69,0) + IFERROR(INDEX(WAC_Item_Cost,MATCH(1,(L$1=WAC_District)*('Blend Sheet'!$P$4=WAC_IIN),0))*'Blend Sheet'!$P69,0) + IFERROR(INDEX(WAC_Item_Cost,MATCH(1,(L$1=WAC_District)*('Blend Sheet'!$Q$4=WAC_IIN),0))*'Blend Sheet'!$Q69,0) + IFERROR(INDEX(WAC_Item_Cost,MATCH(1,(L$1=WAC_District)*('Blend Sheet'!$R$4=WAC_IIN),0))*'Blend Sheet'!$R69,0) + IFERROR(INDEX(WAC_Item_Cost,MATCH(1,(L$1=WAC_District)*('Blend Sheet'!$S$4=WAC_IIN),0))*'Blend Sheet'!$S69,0) + IFERROR(INDEX(WAC_Item_Cost,MATCH(1,(L$1=WAC_District)*('Blend Sheet'!$T$4=WAC_IIN),0))*'Blend Sheet'!$T69,0) + IFERROR(INDEX(WAC_Item_Cost,MATCH(1,(L$1=WAC_District)*('Blend Sheet'!$U$4=WAC_IIN),0))*'Blend Sheet'!$U69,0) + IFERROR(INDEX(WAC_Item_Cost,MATCH(1,(L$1=WAC_District)*('Blend Sheet'!$V$4=WAC_IIN),0))*'Blend Sheet'!$V69,0) + IFERROR(INDEX(WAC_Item_Cost,MATCH(1,(L$1=WAC_District)*('Blend Sheet'!$W$4=WAC_IIN),0))*'Blend Sheet'!$W69,0) + IFERROR(INDEX(WAC_Item_Cost,MATCH(1,(L$1=WAC_District)*('Blend Sheet'!$X$4=WAC_IIN),0))*'Blend Sheet'!$X69,0) + IFERROR(INDEX(WAC_Item_Cost,MATCH(1,(L$1=WAC_District)*('Blend Sheet'!$Y$4=WAC_IIN),0))*'Blend Sheet'!$Y69,0) + IFERROR(INDEX(WAC_Item_Cost,MATCH(1,(L$1=WAC_District)*('Blend Sheet'!$Z$4=WAC_IIN),0))*'Blend Sheet'!$Z69,0) + IFERROR(INDEX(WAC_Item_Cost,MATCH(1,(L$1=WAC_District)*('Blend Sheet'!$AA$4=WAC_IIN),0))*'Blend Sheet'!$AA69,0) + IFERROR(INDEX(WAC_Item_Cost,MATCH(1,(L$1=WAC_District)*('Blend Sheet'!$AB$4=WAC_IIN),0))*'Blend Sheet'!$AB69,0) + IFERROR(INDEX(WAC_Item_Cost,MATCH(1,(L$1=WAC_District)*('Blend Sheet'!$AC$4=WAC_IIN),0))*'Blend Sheet'!$AC69,0) + IFERROR(INDEX(WAC_Item_Cost,MATCH(1,(L$1=WAC_District)*('Blend Sheet'!$AD$4=WAC_IIN),0))*'Blend Sheet'!$AD69,0) + IFERROR(INDEX(WAC_Item_Cost,MATCH(1,(L$1=WAC_District)*('Blend Sheet'!$AE$4=WAC_IIN),0))*'Blend Sheet'!$AE69,0) + IFERROR(INDEX(WAC_Item_Cost,MATCH(1,(L$1=WAC_District)*('Blend Sheet'!$AF$4=WAC_IIN),0))*'Blend Sheet'!$AF69,0) + IFERROR(INDEX(WAC_Item_Cost,MATCH(1,(L$1=WAC_District)*('Blend Sheet'!$AG$4=WAC_IIN),0))*'Blend Sheet'!$AG69,0) + IFERROR(INDEX(WAC_Item_Cost,MATCH(1,(L$1=WAC_District)*('Blend Sheet'!$AH$4=WAC_IIN),0))*'Blend Sheet'!$AH69,0) + IFERROR(INDEX(WAC_Item_Cost,MATCH(1,(L$1=WAC_District)*('Blend Sheet'!$AI$4=WAC_IIN),0))*'Blend Sheet'!$AI69,0) + IFERROR(INDEX(WAC_Item_Cost,MATCH(1,(L$1=WAC_District)*('Blend Sheet'!$AJ$4=WAC_IIN),0))*'Blend Sheet'!$AJ69,0) + IFERROR(INDEX(WAC_Item_Cost,MATCH(1,(L$1=WAC_District)*('Blend Sheet'!$AK$4=WAC_IIN),0))*'Blend Sheet'!$AK69,0) + IFERROR(INDEX(WAC_Item_Cost,MATCH(1,(L$1=WAC_District)*('Blend Sheet'!$AL$4=WAC_IIN),0))*'Blend Sheet'!$AL69,0) + IFERROR(INDEX(WAC_Item_Cost,MATCH(1,(L$1=WAC_District)*('Blend Sheet'!$AM$4=WAC_IIN),0))*'Blend Sheet'!$AM69,0) + IFERROR(INDEX(WAC_Item_Cost,MATCH(1,(L$1=WAC_District)*('Blend Sheet'!$AN$4=WAC_IIN),0))*'Blend Sheet'!$AN69,0) + IFERROR(INDEX(WAC_Item_Cost,MATCH(1,(L$1=WAC_District)*('Blend Sheet'!$AO$4=WAC_IIN),0))*'Blend Sheet'!$AO69,0) + IFERROR(INDEX(WAC_Item_Cost,MATCH(1,(L$1=WAC_District)*('Blend Sheet'!$AP$4=WAC_IIN),0))*'Blend Sheet'!$AP69/1000,0)</f>
        <v>0</v>
      </c>
    </row>
    <row r="67" spans="1:12" x14ac:dyDescent="0.25">
      <c r="A67" t="str">
        <f>'Blend Sheet'!A70</f>
        <v>Proteus Pro</v>
      </c>
      <c r="B67" s="245">
        <f t="array" ref="B67">IFERROR(INDEX(WAC_Item_Cost,MATCH(1,(B$1=WAC_District)*('Blend Sheet'!$C$4=WAC_IIN),0))*'Blend Sheet'!$C70/1000,0) + IFERROR(INDEX(WAC_Item_Cost,MATCH(1,(B$1=WAC_District)*('Blend Sheet'!$D$4=WAC_IIN),0))*'Blend Sheet'!$D70/1000,0) + IFERROR(INDEX(WAC_Item_Cost,MATCH(1,(B$1=WAC_District)*('Blend Sheet'!$E$4=WAC_IIN),0))*'Blend Sheet'!$E70/1000,0) + IFERROR(INDEX(WAC_Item_Cost,MATCH(1,(B$1=WAC_District)*('Blend Sheet'!$F$4=WAC_IIN),0))*'Blend Sheet'!$F70/1000,0)  + IFERROR(INDEX(WAC_Item_Cost,MATCH(1,(B$1=WAC_District)*('Blend Sheet'!$G$4=WAC_IIN),0))*'Blend Sheet'!$G70,0) + IFERROR(INDEX(WAC_Item_Cost,MATCH(1,(B$1=WAC_District)*('Blend Sheet'!$H$4=WAC_IIN),0))*'Blend Sheet'!$H70,0)  + IFERROR(INDEX(WAC_Item_Cost,MATCH(1,(B$1=WAC_District)*('Blend Sheet'!$I$4=WAC_IIN),0))*'Blend Sheet'!$I70,0) + IFERROR(INDEX(WAC_Item_Cost,MATCH(1,(B$1=WAC_District)*('Blend Sheet'!$J$4=WAC_IIN),0))*'Blend Sheet'!$J70,0) + IFERROR(INDEX(WAC_Item_Cost,MATCH(1,(B$1=WAC_District)*('Blend Sheet'!$K$4=WAC_IIN),0))*'Blend Sheet'!$K70,0) + IFERROR(INDEX(WAC_Item_Cost,MATCH(1,(B$1=WAC_District)*('Blend Sheet'!$L$4=WAC_IIN),0))*'Blend Sheet'!$L70,0) + IFERROR(INDEX(WAC_Item_Cost,MATCH(1,(B$1=WAC_District)*('Blend Sheet'!$M$4=WAC_IIN),0))*'Blend Sheet'!$M70,0) + IFERROR(INDEX(WAC_Item_Cost,MATCH(1,(B$1=WAC_District)*('Blend Sheet'!$N$4=WAC_IIN),0))*'Blend Sheet'!$N70,0) + IFERROR(INDEX(WAC_Item_Cost,MATCH(1,(B$1=WAC_District)*('Blend Sheet'!$O$4=WAC_IIN),0))*'Blend Sheet'!$O70,0) + IFERROR(INDEX(WAC_Item_Cost,MATCH(1,(B$1=WAC_District)*('Blend Sheet'!$P$4=WAC_IIN),0))*'Blend Sheet'!$P70,0) + IFERROR(INDEX(WAC_Item_Cost,MATCH(1,(B$1=WAC_District)*('Blend Sheet'!$Q$4=WAC_IIN),0))*'Blend Sheet'!$Q70,0) + IFERROR(INDEX(WAC_Item_Cost,MATCH(1,(B$1=WAC_District)*('Blend Sheet'!$R$4=WAC_IIN),0))*'Blend Sheet'!$R70,0) + IFERROR(INDEX(WAC_Item_Cost,MATCH(1,(B$1=WAC_District)*('Blend Sheet'!$S$4=WAC_IIN),0))*'Blend Sheet'!$S70,0) + IFERROR(INDEX(WAC_Item_Cost,MATCH(1,(B$1=WAC_District)*('Blend Sheet'!$T$4=WAC_IIN),0))*'Blend Sheet'!$T70,0) + IFERROR(INDEX(WAC_Item_Cost,MATCH(1,(B$1=WAC_District)*('Blend Sheet'!$U$4=WAC_IIN),0))*'Blend Sheet'!$U70,0) + IFERROR(INDEX(WAC_Item_Cost,MATCH(1,(B$1=WAC_District)*('Blend Sheet'!$V$4=WAC_IIN),0))*'Blend Sheet'!$V70,0) + IFERROR(INDEX(WAC_Item_Cost,MATCH(1,(B$1=WAC_District)*('Blend Sheet'!$W$4=WAC_IIN),0))*'Blend Sheet'!$W70,0) + IFERROR(INDEX(WAC_Item_Cost,MATCH(1,(B$1=WAC_District)*('Blend Sheet'!$X$4=WAC_IIN),0))*'Blend Sheet'!$X70,0) + IFERROR(INDEX(WAC_Item_Cost,MATCH(1,(B$1=WAC_District)*('Blend Sheet'!$Y$4=WAC_IIN),0))*'Blend Sheet'!$Y70,0) + IFERROR(INDEX(WAC_Item_Cost,MATCH(1,(B$1=WAC_District)*('Blend Sheet'!$Z$4=WAC_IIN),0))*'Blend Sheet'!$Z70,0) + IFERROR(INDEX(WAC_Item_Cost,MATCH(1,(B$1=WAC_District)*('Blend Sheet'!$AA$4=WAC_IIN),0))*'Blend Sheet'!$AA70,0) + IFERROR(INDEX(WAC_Item_Cost,MATCH(1,(B$1=WAC_District)*('Blend Sheet'!$AB$4=WAC_IIN),0))*'Blend Sheet'!$AB70,0) + IFERROR(INDEX(WAC_Item_Cost,MATCH(1,(B$1=WAC_District)*('Blend Sheet'!$AC$4=WAC_IIN),0))*'Blend Sheet'!$AC70,0) + IFERROR(INDEX(WAC_Item_Cost,MATCH(1,(B$1=WAC_District)*('Blend Sheet'!$AD$4=WAC_IIN),0))*'Blend Sheet'!$AD70,0) + IFERROR(INDEX(WAC_Item_Cost,MATCH(1,(B$1=WAC_District)*('Blend Sheet'!$AE$4=WAC_IIN),0))*'Blend Sheet'!$AE70,0) + IFERROR(INDEX(WAC_Item_Cost,MATCH(1,(B$1=WAC_District)*('Blend Sheet'!$AF$4=WAC_IIN),0))*'Blend Sheet'!$AF70,0) + IFERROR(INDEX(WAC_Item_Cost,MATCH(1,(B$1=WAC_District)*('Blend Sheet'!$AG$4=WAC_IIN),0))*'Blend Sheet'!$AG70,0) + IFERROR(INDEX(WAC_Item_Cost,MATCH(1,(B$1=WAC_District)*('Blend Sheet'!$AH$4=WAC_IIN),0))*'Blend Sheet'!$AH70,0) + IFERROR(INDEX(WAC_Item_Cost,MATCH(1,(B$1=WAC_District)*('Blend Sheet'!$AI$4=WAC_IIN),0))*'Blend Sheet'!$AI70,0) + IFERROR(INDEX(WAC_Item_Cost,MATCH(1,(B$1=WAC_District)*('Blend Sheet'!$AJ$4=WAC_IIN),0))*'Blend Sheet'!$AJ70,0) + IFERROR(INDEX(WAC_Item_Cost,MATCH(1,(B$1=WAC_District)*('Blend Sheet'!$AK$4=WAC_IIN),0))*'Blend Sheet'!$AK70,0) + IFERROR(INDEX(WAC_Item_Cost,MATCH(1,(B$1=WAC_District)*('Blend Sheet'!$AL$4=WAC_IIN),0))*'Blend Sheet'!$AL70,0) + IFERROR(INDEX(WAC_Item_Cost,MATCH(1,(B$1=WAC_District)*('Blend Sheet'!$AM$4=WAC_IIN),0))*'Blend Sheet'!$AM70,0) + IFERROR(INDEX(WAC_Item_Cost,MATCH(1,(B$1=WAC_District)*('Blend Sheet'!$AN$4=WAC_IIN),0))*'Blend Sheet'!$AN70,0) + IFERROR(INDEX(WAC_Item_Cost,MATCH(1,(B$1=WAC_District)*('Blend Sheet'!$AO$4=WAC_IIN),0))*'Blend Sheet'!$AO70,0) + IFERROR(INDEX(WAC_Item_Cost,MATCH(1,(B$1=WAC_District)*('Blend Sheet'!$AP$4=WAC_IIN),0))*'Blend Sheet'!$AP70/1000,0)</f>
        <v>168.92356261</v>
      </c>
      <c r="C67" s="245">
        <f t="array" ref="C67">IFERROR(INDEX(WAC_Item_Cost,MATCH(1,(C$1=WAC_District)*('Blend Sheet'!$C$4=WAC_IIN),0))*'Blend Sheet'!$C70/1000,0) + IFERROR(INDEX(WAC_Item_Cost,MATCH(1,(C$1=WAC_District)*('Blend Sheet'!$D$4=WAC_IIN),0))*'Blend Sheet'!$D70/1000,0) + IFERROR(INDEX(WAC_Item_Cost,MATCH(1,(C$1=WAC_District)*('Blend Sheet'!$E$4=WAC_IIN),0))*'Blend Sheet'!$E70/1000,0) + IFERROR(INDEX(WAC_Item_Cost,MATCH(1,(C$1=WAC_District)*('Blend Sheet'!$F$4=WAC_IIN),0))*'Blend Sheet'!$F70/1000,0)  + IFERROR(INDEX(WAC_Item_Cost,MATCH(1,(C$1=WAC_District)*('Blend Sheet'!$G$4=WAC_IIN),0))*'Blend Sheet'!$G70,0) + IFERROR(INDEX(WAC_Item_Cost,MATCH(1,(C$1=WAC_District)*('Blend Sheet'!$H$4=WAC_IIN),0))*'Blend Sheet'!$H70,0)  + IFERROR(INDEX(WAC_Item_Cost,MATCH(1,(C$1=WAC_District)*('Blend Sheet'!$I$4=WAC_IIN),0))*'Blend Sheet'!$I70,0) + IFERROR(INDEX(WAC_Item_Cost,MATCH(1,(C$1=WAC_District)*('Blend Sheet'!$J$4=WAC_IIN),0))*'Blend Sheet'!$J70,0) + IFERROR(INDEX(WAC_Item_Cost,MATCH(1,(C$1=WAC_District)*('Blend Sheet'!$K$4=WAC_IIN),0))*'Blend Sheet'!$K70,0) + IFERROR(INDEX(WAC_Item_Cost,MATCH(1,(C$1=WAC_District)*('Blend Sheet'!$L$4=WAC_IIN),0))*'Blend Sheet'!$L70,0) + IFERROR(INDEX(WAC_Item_Cost,MATCH(1,(C$1=WAC_District)*('Blend Sheet'!$M$4=WAC_IIN),0))*'Blend Sheet'!$M70,0) + IFERROR(INDEX(WAC_Item_Cost,MATCH(1,(C$1=WAC_District)*('Blend Sheet'!$N$4=WAC_IIN),0))*'Blend Sheet'!$N70,0) + IFERROR(INDEX(WAC_Item_Cost,MATCH(1,(C$1=WAC_District)*('Blend Sheet'!$O$4=WAC_IIN),0))*'Blend Sheet'!$O70,0) + IFERROR(INDEX(WAC_Item_Cost,MATCH(1,(C$1=WAC_District)*('Blend Sheet'!$P$4=WAC_IIN),0))*'Blend Sheet'!$P70,0) + IFERROR(INDEX(WAC_Item_Cost,MATCH(1,(C$1=WAC_District)*('Blend Sheet'!$Q$4=WAC_IIN),0))*'Blend Sheet'!$Q70,0) + IFERROR(INDEX(WAC_Item_Cost,MATCH(1,(C$1=WAC_District)*('Blend Sheet'!$R$4=WAC_IIN),0))*'Blend Sheet'!$R70,0) + IFERROR(INDEX(WAC_Item_Cost,MATCH(1,(C$1=WAC_District)*('Blend Sheet'!$S$4=WAC_IIN),0))*'Blend Sheet'!$S70,0) + IFERROR(INDEX(WAC_Item_Cost,MATCH(1,(C$1=WAC_District)*('Blend Sheet'!$T$4=WAC_IIN),0))*'Blend Sheet'!$T70,0) + IFERROR(INDEX(WAC_Item_Cost,MATCH(1,(C$1=WAC_District)*('Blend Sheet'!$U$4=WAC_IIN),0))*'Blend Sheet'!$U70,0) + IFERROR(INDEX(WAC_Item_Cost,MATCH(1,(C$1=WAC_District)*('Blend Sheet'!$V$4=WAC_IIN),0))*'Blend Sheet'!$V70,0) + IFERROR(INDEX(WAC_Item_Cost,MATCH(1,(C$1=WAC_District)*('Blend Sheet'!$W$4=WAC_IIN),0))*'Blend Sheet'!$W70,0) + IFERROR(INDEX(WAC_Item_Cost,MATCH(1,(C$1=WAC_District)*('Blend Sheet'!$X$4=WAC_IIN),0))*'Blend Sheet'!$X70,0) + IFERROR(INDEX(WAC_Item_Cost,MATCH(1,(C$1=WAC_District)*('Blend Sheet'!$Y$4=WAC_IIN),0))*'Blend Sheet'!$Y70,0) + IFERROR(INDEX(WAC_Item_Cost,MATCH(1,(C$1=WAC_District)*('Blend Sheet'!$Z$4=WAC_IIN),0))*'Blend Sheet'!$Z70,0) + IFERROR(INDEX(WAC_Item_Cost,MATCH(1,(C$1=WAC_District)*('Blend Sheet'!$AA$4=WAC_IIN),0))*'Blend Sheet'!$AA70,0) + IFERROR(INDEX(WAC_Item_Cost,MATCH(1,(C$1=WAC_District)*('Blend Sheet'!$AB$4=WAC_IIN),0))*'Blend Sheet'!$AB70,0) + IFERROR(INDEX(WAC_Item_Cost,MATCH(1,(C$1=WAC_District)*('Blend Sheet'!$AC$4=WAC_IIN),0))*'Blend Sheet'!$AC70,0) + IFERROR(INDEX(WAC_Item_Cost,MATCH(1,(C$1=WAC_District)*('Blend Sheet'!$AD$4=WAC_IIN),0))*'Blend Sheet'!$AD70,0) + IFERROR(INDEX(WAC_Item_Cost,MATCH(1,(C$1=WAC_District)*('Blend Sheet'!$AE$4=WAC_IIN),0))*'Blend Sheet'!$AE70,0) + IFERROR(INDEX(WAC_Item_Cost,MATCH(1,(C$1=WAC_District)*('Blend Sheet'!$AF$4=WAC_IIN),0))*'Blend Sheet'!$AF70,0) + IFERROR(INDEX(WAC_Item_Cost,MATCH(1,(C$1=WAC_District)*('Blend Sheet'!$AG$4=WAC_IIN),0))*'Blend Sheet'!$AG70,0) + IFERROR(INDEX(WAC_Item_Cost,MATCH(1,(C$1=WAC_District)*('Blend Sheet'!$AH$4=WAC_IIN),0))*'Blend Sheet'!$AH70,0) + IFERROR(INDEX(WAC_Item_Cost,MATCH(1,(C$1=WAC_District)*('Blend Sheet'!$AI$4=WAC_IIN),0))*'Blend Sheet'!$AI70,0) + IFERROR(INDEX(WAC_Item_Cost,MATCH(1,(C$1=WAC_District)*('Blend Sheet'!$AJ$4=WAC_IIN),0))*'Blend Sheet'!$AJ70,0) + IFERROR(INDEX(WAC_Item_Cost,MATCH(1,(C$1=WAC_District)*('Blend Sheet'!$AK$4=WAC_IIN),0))*'Blend Sheet'!$AK70,0) + IFERROR(INDEX(WAC_Item_Cost,MATCH(1,(C$1=WAC_District)*('Blend Sheet'!$AL$4=WAC_IIN),0))*'Blend Sheet'!$AL70,0) + IFERROR(INDEX(WAC_Item_Cost,MATCH(1,(C$1=WAC_District)*('Blend Sheet'!$AM$4=WAC_IIN),0))*'Blend Sheet'!$AM70,0) + IFERROR(INDEX(WAC_Item_Cost,MATCH(1,(C$1=WAC_District)*('Blend Sheet'!$AN$4=WAC_IIN),0))*'Blend Sheet'!$AN70,0) + IFERROR(INDEX(WAC_Item_Cost,MATCH(1,(C$1=WAC_District)*('Blend Sheet'!$AO$4=WAC_IIN),0))*'Blend Sheet'!$AO70,0) + IFERROR(INDEX(WAC_Item_Cost,MATCH(1,(C$1=WAC_District)*('Blend Sheet'!$AP$4=WAC_IIN),0))*'Blend Sheet'!$AP70/1000,0)</f>
        <v>217.88474730899998</v>
      </c>
      <c r="D67" s="245">
        <f t="array" ref="D67">IFERROR(INDEX(WAC_Item_Cost,MATCH(1,(D$1=WAC_District)*('Blend Sheet'!$C$4=WAC_IIN),0))*'Blend Sheet'!$C70/1000,0) + IFERROR(INDEX(WAC_Item_Cost,MATCH(1,(D$1=WAC_District)*('Blend Sheet'!$D$4=WAC_IIN),0))*'Blend Sheet'!$D70/1000,0) + IFERROR(INDEX(WAC_Item_Cost,MATCH(1,(D$1=WAC_District)*('Blend Sheet'!$E$4=WAC_IIN),0))*'Blend Sheet'!$E70/1000,0) + IFERROR(INDEX(WAC_Item_Cost,MATCH(1,(D$1=WAC_District)*('Blend Sheet'!$F$4=WAC_IIN),0))*'Blend Sheet'!$F70/1000,0)  + IFERROR(INDEX(WAC_Item_Cost,MATCH(1,(D$1=WAC_District)*('Blend Sheet'!$G$4=WAC_IIN),0))*'Blend Sheet'!$G70,0) + IFERROR(INDEX(WAC_Item_Cost,MATCH(1,(D$1=WAC_District)*('Blend Sheet'!$H$4=WAC_IIN),0))*'Blend Sheet'!$H70,0)  + IFERROR(INDEX(WAC_Item_Cost,MATCH(1,(D$1=WAC_District)*('Blend Sheet'!$I$4=WAC_IIN),0))*'Blend Sheet'!$I70,0) + IFERROR(INDEX(WAC_Item_Cost,MATCH(1,(D$1=WAC_District)*('Blend Sheet'!$J$4=WAC_IIN),0))*'Blend Sheet'!$J70,0) + IFERROR(INDEX(WAC_Item_Cost,MATCH(1,(D$1=WAC_District)*('Blend Sheet'!$K$4=WAC_IIN),0))*'Blend Sheet'!$K70,0) + IFERROR(INDEX(WAC_Item_Cost,MATCH(1,(D$1=WAC_District)*('Blend Sheet'!$L$4=WAC_IIN),0))*'Blend Sheet'!$L70,0) + IFERROR(INDEX(WAC_Item_Cost,MATCH(1,(D$1=WAC_District)*('Blend Sheet'!$M$4=WAC_IIN),0))*'Blend Sheet'!$M70,0) + IFERROR(INDEX(WAC_Item_Cost,MATCH(1,(D$1=WAC_District)*('Blend Sheet'!$N$4=WAC_IIN),0))*'Blend Sheet'!$N70,0) + IFERROR(INDEX(WAC_Item_Cost,MATCH(1,(D$1=WAC_District)*('Blend Sheet'!$O$4=WAC_IIN),0))*'Blend Sheet'!$O70,0) + IFERROR(INDEX(WAC_Item_Cost,MATCH(1,(D$1=WAC_District)*('Blend Sheet'!$P$4=WAC_IIN),0))*'Blend Sheet'!$P70,0) + IFERROR(INDEX(WAC_Item_Cost,MATCH(1,(D$1=WAC_District)*('Blend Sheet'!$Q$4=WAC_IIN),0))*'Blend Sheet'!$Q70,0) + IFERROR(INDEX(WAC_Item_Cost,MATCH(1,(D$1=WAC_District)*('Blend Sheet'!$R$4=WAC_IIN),0))*'Blend Sheet'!$R70,0) + IFERROR(INDEX(WAC_Item_Cost,MATCH(1,(D$1=WAC_District)*('Blend Sheet'!$S$4=WAC_IIN),0))*'Blend Sheet'!$S70,0) + IFERROR(INDEX(WAC_Item_Cost,MATCH(1,(D$1=WAC_District)*('Blend Sheet'!$T$4=WAC_IIN),0))*'Blend Sheet'!$T70,0) + IFERROR(INDEX(WAC_Item_Cost,MATCH(1,(D$1=WAC_District)*('Blend Sheet'!$U$4=WAC_IIN),0))*'Blend Sheet'!$U70,0) + IFERROR(INDEX(WAC_Item_Cost,MATCH(1,(D$1=WAC_District)*('Blend Sheet'!$V$4=WAC_IIN),0))*'Blend Sheet'!$V70,0) + IFERROR(INDEX(WAC_Item_Cost,MATCH(1,(D$1=WAC_District)*('Blend Sheet'!$W$4=WAC_IIN),0))*'Blend Sheet'!$W70,0) + IFERROR(INDEX(WAC_Item_Cost,MATCH(1,(D$1=WAC_District)*('Blend Sheet'!$X$4=WAC_IIN),0))*'Blend Sheet'!$X70,0) + IFERROR(INDEX(WAC_Item_Cost,MATCH(1,(D$1=WAC_District)*('Blend Sheet'!$Y$4=WAC_IIN),0))*'Blend Sheet'!$Y70,0) + IFERROR(INDEX(WAC_Item_Cost,MATCH(1,(D$1=WAC_District)*('Blend Sheet'!$Z$4=WAC_IIN),0))*'Blend Sheet'!$Z70,0) + IFERROR(INDEX(WAC_Item_Cost,MATCH(1,(D$1=WAC_District)*('Blend Sheet'!$AA$4=WAC_IIN),0))*'Blend Sheet'!$AA70,0) + IFERROR(INDEX(WAC_Item_Cost,MATCH(1,(D$1=WAC_District)*('Blend Sheet'!$AB$4=WAC_IIN),0))*'Blend Sheet'!$AB70,0) + IFERROR(INDEX(WAC_Item_Cost,MATCH(1,(D$1=WAC_District)*('Blend Sheet'!$AC$4=WAC_IIN),0))*'Blend Sheet'!$AC70,0) + IFERROR(INDEX(WAC_Item_Cost,MATCH(1,(D$1=WAC_District)*('Blend Sheet'!$AD$4=WAC_IIN),0))*'Blend Sheet'!$AD70,0) + IFERROR(INDEX(WAC_Item_Cost,MATCH(1,(D$1=WAC_District)*('Blend Sheet'!$AE$4=WAC_IIN),0))*'Blend Sheet'!$AE70,0) + IFERROR(INDEX(WAC_Item_Cost,MATCH(1,(D$1=WAC_District)*('Blend Sheet'!$AF$4=WAC_IIN),0))*'Blend Sheet'!$AF70,0) + IFERROR(INDEX(WAC_Item_Cost,MATCH(1,(D$1=WAC_District)*('Blend Sheet'!$AG$4=WAC_IIN),0))*'Blend Sheet'!$AG70,0) + IFERROR(INDEX(WAC_Item_Cost,MATCH(1,(D$1=WAC_District)*('Blend Sheet'!$AH$4=WAC_IIN),0))*'Blend Sheet'!$AH70,0) + IFERROR(INDEX(WAC_Item_Cost,MATCH(1,(D$1=WAC_District)*('Blend Sheet'!$AI$4=WAC_IIN),0))*'Blend Sheet'!$AI70,0) + IFERROR(INDEX(WAC_Item_Cost,MATCH(1,(D$1=WAC_District)*('Blend Sheet'!$AJ$4=WAC_IIN),0))*'Blend Sheet'!$AJ70,0) + IFERROR(INDEX(WAC_Item_Cost,MATCH(1,(D$1=WAC_District)*('Blend Sheet'!$AK$4=WAC_IIN),0))*'Blend Sheet'!$AK70,0) + IFERROR(INDEX(WAC_Item_Cost,MATCH(1,(D$1=WAC_District)*('Blend Sheet'!$AL$4=WAC_IIN),0))*'Blend Sheet'!$AL70,0) + IFERROR(INDEX(WAC_Item_Cost,MATCH(1,(D$1=WAC_District)*('Blend Sheet'!$AM$4=WAC_IIN),0))*'Blend Sheet'!$AM70,0) + IFERROR(INDEX(WAC_Item_Cost,MATCH(1,(D$1=WAC_District)*('Blend Sheet'!$AN$4=WAC_IIN),0))*'Blend Sheet'!$AN70,0) + IFERROR(INDEX(WAC_Item_Cost,MATCH(1,(D$1=WAC_District)*('Blend Sheet'!$AO$4=WAC_IIN),0))*'Blend Sheet'!$AO70,0) + IFERROR(INDEX(WAC_Item_Cost,MATCH(1,(D$1=WAC_District)*('Blend Sheet'!$AP$4=WAC_IIN),0))*'Blend Sheet'!$AP70/1000,0)</f>
        <v>167.41058459200002</v>
      </c>
      <c r="E67" s="245">
        <f t="array" ref="E67">IFERROR(INDEX(WAC_Item_Cost,MATCH(1,(E$1=WAC_District)*('Blend Sheet'!$C$4=WAC_IIN),0))*'Blend Sheet'!$C70/1000,0) + IFERROR(INDEX(WAC_Item_Cost,MATCH(1,(E$1=WAC_District)*('Blend Sheet'!$D$4=WAC_IIN),0))*'Blend Sheet'!$D70/1000,0) + IFERROR(INDEX(WAC_Item_Cost,MATCH(1,(E$1=WAC_District)*('Blend Sheet'!$E$4=WAC_IIN),0))*'Blend Sheet'!$E70/1000,0) + IFERROR(INDEX(WAC_Item_Cost,MATCH(1,(E$1=WAC_District)*('Blend Sheet'!$F$4=WAC_IIN),0))*'Blend Sheet'!$F70/1000,0)  + IFERROR(INDEX(WAC_Item_Cost,MATCH(1,(E$1=WAC_District)*('Blend Sheet'!$G$4=WAC_IIN),0))*'Blend Sheet'!$G70,0) + IFERROR(INDEX(WAC_Item_Cost,MATCH(1,(E$1=WAC_District)*('Blend Sheet'!$H$4=WAC_IIN),0))*'Blend Sheet'!$H70,0)  + IFERROR(INDEX(WAC_Item_Cost,MATCH(1,(E$1=WAC_District)*('Blend Sheet'!$I$4=WAC_IIN),0))*'Blend Sheet'!$I70,0) + IFERROR(INDEX(WAC_Item_Cost,MATCH(1,(E$1=WAC_District)*('Blend Sheet'!$J$4=WAC_IIN),0))*'Blend Sheet'!$J70,0) + IFERROR(INDEX(WAC_Item_Cost,MATCH(1,(E$1=WAC_District)*('Blend Sheet'!$K$4=WAC_IIN),0))*'Blend Sheet'!$K70,0) + IFERROR(INDEX(WAC_Item_Cost,MATCH(1,(E$1=WAC_District)*('Blend Sheet'!$L$4=WAC_IIN),0))*'Blend Sheet'!$L70,0) + IFERROR(INDEX(WAC_Item_Cost,MATCH(1,(E$1=WAC_District)*('Blend Sheet'!$M$4=WAC_IIN),0))*'Blend Sheet'!$M70,0) + IFERROR(INDEX(WAC_Item_Cost,MATCH(1,(E$1=WAC_District)*('Blend Sheet'!$N$4=WAC_IIN),0))*'Blend Sheet'!$N70,0) + IFERROR(INDEX(WAC_Item_Cost,MATCH(1,(E$1=WAC_District)*('Blend Sheet'!$O$4=WAC_IIN),0))*'Blend Sheet'!$O70,0) + IFERROR(INDEX(WAC_Item_Cost,MATCH(1,(E$1=WAC_District)*('Blend Sheet'!$P$4=WAC_IIN),0))*'Blend Sheet'!$P70,0) + IFERROR(INDEX(WAC_Item_Cost,MATCH(1,(E$1=WAC_District)*('Blend Sheet'!$Q$4=WAC_IIN),0))*'Blend Sheet'!$Q70,0) + IFERROR(INDEX(WAC_Item_Cost,MATCH(1,(E$1=WAC_District)*('Blend Sheet'!$R$4=WAC_IIN),0))*'Blend Sheet'!$R70,0) + IFERROR(INDEX(WAC_Item_Cost,MATCH(1,(E$1=WAC_District)*('Blend Sheet'!$S$4=WAC_IIN),0))*'Blend Sheet'!$S70,0) + IFERROR(INDEX(WAC_Item_Cost,MATCH(1,(E$1=WAC_District)*('Blend Sheet'!$T$4=WAC_IIN),0))*'Blend Sheet'!$T70,0) + IFERROR(INDEX(WAC_Item_Cost,MATCH(1,(E$1=WAC_District)*('Blend Sheet'!$U$4=WAC_IIN),0))*'Blend Sheet'!$U70,0) + IFERROR(INDEX(WAC_Item_Cost,MATCH(1,(E$1=WAC_District)*('Blend Sheet'!$V$4=WAC_IIN),0))*'Blend Sheet'!$V70,0) + IFERROR(INDEX(WAC_Item_Cost,MATCH(1,(E$1=WAC_District)*('Blend Sheet'!$W$4=WAC_IIN),0))*'Blend Sheet'!$W70,0) + IFERROR(INDEX(WAC_Item_Cost,MATCH(1,(E$1=WAC_District)*('Blend Sheet'!$X$4=WAC_IIN),0))*'Blend Sheet'!$X70,0) + IFERROR(INDEX(WAC_Item_Cost,MATCH(1,(E$1=WAC_District)*('Blend Sheet'!$Y$4=WAC_IIN),0))*'Blend Sheet'!$Y70,0) + IFERROR(INDEX(WAC_Item_Cost,MATCH(1,(E$1=WAC_District)*('Blend Sheet'!$Z$4=WAC_IIN),0))*'Blend Sheet'!$Z70,0) + IFERROR(INDEX(WAC_Item_Cost,MATCH(1,(E$1=WAC_District)*('Blend Sheet'!$AA$4=WAC_IIN),0))*'Blend Sheet'!$AA70,0) + IFERROR(INDEX(WAC_Item_Cost,MATCH(1,(E$1=WAC_District)*('Blend Sheet'!$AB$4=WAC_IIN),0))*'Blend Sheet'!$AB70,0) + IFERROR(INDEX(WAC_Item_Cost,MATCH(1,(E$1=WAC_District)*('Blend Sheet'!$AC$4=WAC_IIN),0))*'Blend Sheet'!$AC70,0) + IFERROR(INDEX(WAC_Item_Cost,MATCH(1,(E$1=WAC_District)*('Blend Sheet'!$AD$4=WAC_IIN),0))*'Blend Sheet'!$AD70,0) + IFERROR(INDEX(WAC_Item_Cost,MATCH(1,(E$1=WAC_District)*('Blend Sheet'!$AE$4=WAC_IIN),0))*'Blend Sheet'!$AE70,0) + IFERROR(INDEX(WAC_Item_Cost,MATCH(1,(E$1=WAC_District)*('Blend Sheet'!$AF$4=WAC_IIN),0))*'Blend Sheet'!$AF70,0) + IFERROR(INDEX(WAC_Item_Cost,MATCH(1,(E$1=WAC_District)*('Blend Sheet'!$AG$4=WAC_IIN),0))*'Blend Sheet'!$AG70,0) + IFERROR(INDEX(WAC_Item_Cost,MATCH(1,(E$1=WAC_District)*('Blend Sheet'!$AH$4=WAC_IIN),0))*'Blend Sheet'!$AH70,0) + IFERROR(INDEX(WAC_Item_Cost,MATCH(1,(E$1=WAC_District)*('Blend Sheet'!$AI$4=WAC_IIN),0))*'Blend Sheet'!$AI70,0) + IFERROR(INDEX(WAC_Item_Cost,MATCH(1,(E$1=WAC_District)*('Blend Sheet'!$AJ$4=WAC_IIN),0))*'Blend Sheet'!$AJ70,0) + IFERROR(INDEX(WAC_Item_Cost,MATCH(1,(E$1=WAC_District)*('Blend Sheet'!$AK$4=WAC_IIN),0))*'Blend Sheet'!$AK70,0) + IFERROR(INDEX(WAC_Item_Cost,MATCH(1,(E$1=WAC_District)*('Blend Sheet'!$AL$4=WAC_IIN),0))*'Blend Sheet'!$AL70,0) + IFERROR(INDEX(WAC_Item_Cost,MATCH(1,(E$1=WAC_District)*('Blend Sheet'!$AM$4=WAC_IIN),0))*'Blend Sheet'!$AM70,0) + IFERROR(INDEX(WAC_Item_Cost,MATCH(1,(E$1=WAC_District)*('Blend Sheet'!$AN$4=WAC_IIN),0))*'Blend Sheet'!$AN70,0) + IFERROR(INDEX(WAC_Item_Cost,MATCH(1,(E$1=WAC_District)*('Blend Sheet'!$AO$4=WAC_IIN),0))*'Blend Sheet'!$AO70,0) + IFERROR(INDEX(WAC_Item_Cost,MATCH(1,(E$1=WAC_District)*('Blend Sheet'!$AP$4=WAC_IIN),0))*'Blend Sheet'!$AP70/1000,0)</f>
        <v>192.00985525299998</v>
      </c>
      <c r="F67" s="245">
        <f t="array" ref="F67">IFERROR(INDEX(WAC_Item_Cost,MATCH(1,(F$1=WAC_District)*('Blend Sheet'!$C$4=WAC_IIN),0))*'Blend Sheet'!$C70/1000,0) + IFERROR(INDEX(WAC_Item_Cost,MATCH(1,(F$1=WAC_District)*('Blend Sheet'!$D$4=WAC_IIN),0))*'Blend Sheet'!$D70/1000,0) + IFERROR(INDEX(WAC_Item_Cost,MATCH(1,(F$1=WAC_District)*('Blend Sheet'!$E$4=WAC_IIN),0))*'Blend Sheet'!$E70/1000,0) + IFERROR(INDEX(WAC_Item_Cost,MATCH(1,(F$1=WAC_District)*('Blend Sheet'!$F$4=WAC_IIN),0))*'Blend Sheet'!$F70/1000,0)  + IFERROR(INDEX(WAC_Item_Cost,MATCH(1,(F$1=WAC_District)*('Blend Sheet'!$G$4=WAC_IIN),0))*'Blend Sheet'!$G70,0) + IFERROR(INDEX(WAC_Item_Cost,MATCH(1,(F$1=WAC_District)*('Blend Sheet'!$H$4=WAC_IIN),0))*'Blend Sheet'!$H70,0)  + IFERROR(INDEX(WAC_Item_Cost,MATCH(1,(F$1=WAC_District)*('Blend Sheet'!$I$4=WAC_IIN),0))*'Blend Sheet'!$I70,0) + IFERROR(INDEX(WAC_Item_Cost,MATCH(1,(F$1=WAC_District)*('Blend Sheet'!$J$4=WAC_IIN),0))*'Blend Sheet'!$J70,0) + IFERROR(INDEX(WAC_Item_Cost,MATCH(1,(F$1=WAC_District)*('Blend Sheet'!$K$4=WAC_IIN),0))*'Blend Sheet'!$K70,0) + IFERROR(INDEX(WAC_Item_Cost,MATCH(1,(F$1=WAC_District)*('Blend Sheet'!$L$4=WAC_IIN),0))*'Blend Sheet'!$L70,0) + IFERROR(INDEX(WAC_Item_Cost,MATCH(1,(F$1=WAC_District)*('Blend Sheet'!$M$4=WAC_IIN),0))*'Blend Sheet'!$M70,0) + IFERROR(INDEX(WAC_Item_Cost,MATCH(1,(F$1=WAC_District)*('Blend Sheet'!$N$4=WAC_IIN),0))*'Blend Sheet'!$N70,0) + IFERROR(INDEX(WAC_Item_Cost,MATCH(1,(F$1=WAC_District)*('Blend Sheet'!$O$4=WAC_IIN),0))*'Blend Sheet'!$O70,0) + IFERROR(INDEX(WAC_Item_Cost,MATCH(1,(F$1=WAC_District)*('Blend Sheet'!$P$4=WAC_IIN),0))*'Blend Sheet'!$P70,0) + IFERROR(INDEX(WAC_Item_Cost,MATCH(1,(F$1=WAC_District)*('Blend Sheet'!$Q$4=WAC_IIN),0))*'Blend Sheet'!$Q70,0) + IFERROR(INDEX(WAC_Item_Cost,MATCH(1,(F$1=WAC_District)*('Blend Sheet'!$R$4=WAC_IIN),0))*'Blend Sheet'!$R70,0) + IFERROR(INDEX(WAC_Item_Cost,MATCH(1,(F$1=WAC_District)*('Blend Sheet'!$S$4=WAC_IIN),0))*'Blend Sheet'!$S70,0) + IFERROR(INDEX(WAC_Item_Cost,MATCH(1,(F$1=WAC_District)*('Blend Sheet'!$T$4=WAC_IIN),0))*'Blend Sheet'!$T70,0) + IFERROR(INDEX(WAC_Item_Cost,MATCH(1,(F$1=WAC_District)*('Blend Sheet'!$U$4=WAC_IIN),0))*'Blend Sheet'!$U70,0) + IFERROR(INDEX(WAC_Item_Cost,MATCH(1,(F$1=WAC_District)*('Blend Sheet'!$V$4=WAC_IIN),0))*'Blend Sheet'!$V70,0) + IFERROR(INDEX(WAC_Item_Cost,MATCH(1,(F$1=WAC_District)*('Blend Sheet'!$W$4=WAC_IIN),0))*'Blend Sheet'!$W70,0) + IFERROR(INDEX(WAC_Item_Cost,MATCH(1,(F$1=WAC_District)*('Blend Sheet'!$X$4=WAC_IIN),0))*'Blend Sheet'!$X70,0) + IFERROR(INDEX(WAC_Item_Cost,MATCH(1,(F$1=WAC_District)*('Blend Sheet'!$Y$4=WAC_IIN),0))*'Blend Sheet'!$Y70,0) + IFERROR(INDEX(WAC_Item_Cost,MATCH(1,(F$1=WAC_District)*('Blend Sheet'!$Z$4=WAC_IIN),0))*'Blend Sheet'!$Z70,0) + IFERROR(INDEX(WAC_Item_Cost,MATCH(1,(F$1=WAC_District)*('Blend Sheet'!$AA$4=WAC_IIN),0))*'Blend Sheet'!$AA70,0) + IFERROR(INDEX(WAC_Item_Cost,MATCH(1,(F$1=WAC_District)*('Blend Sheet'!$AB$4=WAC_IIN),0))*'Blend Sheet'!$AB70,0) + IFERROR(INDEX(WAC_Item_Cost,MATCH(1,(F$1=WAC_District)*('Blend Sheet'!$AC$4=WAC_IIN),0))*'Blend Sheet'!$AC70,0) + IFERROR(INDEX(WAC_Item_Cost,MATCH(1,(F$1=WAC_District)*('Blend Sheet'!$AD$4=WAC_IIN),0))*'Blend Sheet'!$AD70,0) + IFERROR(INDEX(WAC_Item_Cost,MATCH(1,(F$1=WAC_District)*('Blend Sheet'!$AE$4=WAC_IIN),0))*'Blend Sheet'!$AE70,0) + IFERROR(INDEX(WAC_Item_Cost,MATCH(1,(F$1=WAC_District)*('Blend Sheet'!$AF$4=WAC_IIN),0))*'Blend Sheet'!$AF70,0) + IFERROR(INDEX(WAC_Item_Cost,MATCH(1,(F$1=WAC_District)*('Blend Sheet'!$AG$4=WAC_IIN),0))*'Blend Sheet'!$AG70,0) + IFERROR(INDEX(WAC_Item_Cost,MATCH(1,(F$1=WAC_District)*('Blend Sheet'!$AH$4=WAC_IIN),0))*'Blend Sheet'!$AH70,0) + IFERROR(INDEX(WAC_Item_Cost,MATCH(1,(F$1=WAC_District)*('Blend Sheet'!$AI$4=WAC_IIN),0))*'Blend Sheet'!$AI70,0) + IFERROR(INDEX(WAC_Item_Cost,MATCH(1,(F$1=WAC_District)*('Blend Sheet'!$AJ$4=WAC_IIN),0))*'Blend Sheet'!$AJ70,0) + IFERROR(INDEX(WAC_Item_Cost,MATCH(1,(F$1=WAC_District)*('Blend Sheet'!$AK$4=WAC_IIN),0))*'Blend Sheet'!$AK70,0) + IFERROR(INDEX(WAC_Item_Cost,MATCH(1,(F$1=WAC_District)*('Blend Sheet'!$AL$4=WAC_IIN),0))*'Blend Sheet'!$AL70,0) + IFERROR(INDEX(WAC_Item_Cost,MATCH(1,(F$1=WAC_District)*('Blend Sheet'!$AM$4=WAC_IIN),0))*'Blend Sheet'!$AM70,0) + IFERROR(INDEX(WAC_Item_Cost,MATCH(1,(F$1=WAC_District)*('Blend Sheet'!$AN$4=WAC_IIN),0))*'Blend Sheet'!$AN70,0) + IFERROR(INDEX(WAC_Item_Cost,MATCH(1,(F$1=WAC_District)*('Blend Sheet'!$AO$4=WAC_IIN),0))*'Blend Sheet'!$AO70,0) + IFERROR(INDEX(WAC_Item_Cost,MATCH(1,(F$1=WAC_District)*('Blend Sheet'!$AP$4=WAC_IIN),0))*'Blend Sheet'!$AP70/1000,0)</f>
        <v>216.70289991000001</v>
      </c>
      <c r="G67" s="245">
        <f t="array" ref="G67">IFERROR(INDEX(WAC_Item_Cost,MATCH(1,(G$1=WAC_District)*('Blend Sheet'!$C$4=WAC_IIN),0))*'Blend Sheet'!$C70/1000,0) + IFERROR(INDEX(WAC_Item_Cost,MATCH(1,(G$1=WAC_District)*('Blend Sheet'!$D$4=WAC_IIN),0))*'Blend Sheet'!$D70/1000,0) + IFERROR(INDEX(WAC_Item_Cost,MATCH(1,(G$1=WAC_District)*('Blend Sheet'!$E$4=WAC_IIN),0))*'Blend Sheet'!$E70/1000,0) + IFERROR(INDEX(WAC_Item_Cost,MATCH(1,(G$1=WAC_District)*('Blend Sheet'!$F$4=WAC_IIN),0))*'Blend Sheet'!$F70/1000,0)  + IFERROR(INDEX(WAC_Item_Cost,MATCH(1,(G$1=WAC_District)*('Blend Sheet'!$G$4=WAC_IIN),0))*'Blend Sheet'!$G70,0) + IFERROR(INDEX(WAC_Item_Cost,MATCH(1,(G$1=WAC_District)*('Blend Sheet'!$H$4=WAC_IIN),0))*'Blend Sheet'!$H70,0)  + IFERROR(INDEX(WAC_Item_Cost,MATCH(1,(G$1=WAC_District)*('Blend Sheet'!$I$4=WAC_IIN),0))*'Blend Sheet'!$I70,0) + IFERROR(INDEX(WAC_Item_Cost,MATCH(1,(G$1=WAC_District)*('Blend Sheet'!$J$4=WAC_IIN),0))*'Blend Sheet'!$J70,0) + IFERROR(INDEX(WAC_Item_Cost,MATCH(1,(G$1=WAC_District)*('Blend Sheet'!$K$4=WAC_IIN),0))*'Blend Sheet'!$K70,0) + IFERROR(INDEX(WAC_Item_Cost,MATCH(1,(G$1=WAC_District)*('Blend Sheet'!$L$4=WAC_IIN),0))*'Blend Sheet'!$L70,0) + IFERROR(INDEX(WAC_Item_Cost,MATCH(1,(G$1=WAC_District)*('Blend Sheet'!$M$4=WAC_IIN),0))*'Blend Sheet'!$M70,0) + IFERROR(INDEX(WAC_Item_Cost,MATCH(1,(G$1=WAC_District)*('Blend Sheet'!$N$4=WAC_IIN),0))*'Blend Sheet'!$N70,0) + IFERROR(INDEX(WAC_Item_Cost,MATCH(1,(G$1=WAC_District)*('Blend Sheet'!$O$4=WAC_IIN),0))*'Blend Sheet'!$O70,0) + IFERROR(INDEX(WAC_Item_Cost,MATCH(1,(G$1=WAC_District)*('Blend Sheet'!$P$4=WAC_IIN),0))*'Blend Sheet'!$P70,0) + IFERROR(INDEX(WAC_Item_Cost,MATCH(1,(G$1=WAC_District)*('Blend Sheet'!$Q$4=WAC_IIN),0))*'Blend Sheet'!$Q70,0) + IFERROR(INDEX(WAC_Item_Cost,MATCH(1,(G$1=WAC_District)*('Blend Sheet'!$R$4=WAC_IIN),0))*'Blend Sheet'!$R70,0) + IFERROR(INDEX(WAC_Item_Cost,MATCH(1,(G$1=WAC_District)*('Blend Sheet'!$S$4=WAC_IIN),0))*'Blend Sheet'!$S70,0) + IFERROR(INDEX(WAC_Item_Cost,MATCH(1,(G$1=WAC_District)*('Blend Sheet'!$T$4=WAC_IIN),0))*'Blend Sheet'!$T70,0) + IFERROR(INDEX(WAC_Item_Cost,MATCH(1,(G$1=WAC_District)*('Blend Sheet'!$U$4=WAC_IIN),0))*'Blend Sheet'!$U70,0) + IFERROR(INDEX(WAC_Item_Cost,MATCH(1,(G$1=WAC_District)*('Blend Sheet'!$V$4=WAC_IIN),0))*'Blend Sheet'!$V70,0) + IFERROR(INDEX(WAC_Item_Cost,MATCH(1,(G$1=WAC_District)*('Blend Sheet'!$W$4=WAC_IIN),0))*'Blend Sheet'!$W70,0) + IFERROR(INDEX(WAC_Item_Cost,MATCH(1,(G$1=WAC_District)*('Blend Sheet'!$X$4=WAC_IIN),0))*'Blend Sheet'!$X70,0) + IFERROR(INDEX(WAC_Item_Cost,MATCH(1,(G$1=WAC_District)*('Blend Sheet'!$Y$4=WAC_IIN),0))*'Blend Sheet'!$Y70,0) + IFERROR(INDEX(WAC_Item_Cost,MATCH(1,(G$1=WAC_District)*('Blend Sheet'!$Z$4=WAC_IIN),0))*'Blend Sheet'!$Z70,0) + IFERROR(INDEX(WAC_Item_Cost,MATCH(1,(G$1=WAC_District)*('Blend Sheet'!$AA$4=WAC_IIN),0))*'Blend Sheet'!$AA70,0) + IFERROR(INDEX(WAC_Item_Cost,MATCH(1,(G$1=WAC_District)*('Blend Sheet'!$AB$4=WAC_IIN),0))*'Blend Sheet'!$AB70,0) + IFERROR(INDEX(WAC_Item_Cost,MATCH(1,(G$1=WAC_District)*('Blend Sheet'!$AC$4=WAC_IIN),0))*'Blend Sheet'!$AC70,0) + IFERROR(INDEX(WAC_Item_Cost,MATCH(1,(G$1=WAC_District)*('Blend Sheet'!$AD$4=WAC_IIN),0))*'Blend Sheet'!$AD70,0) + IFERROR(INDEX(WAC_Item_Cost,MATCH(1,(G$1=WAC_District)*('Blend Sheet'!$AE$4=WAC_IIN),0))*'Blend Sheet'!$AE70,0) + IFERROR(INDEX(WAC_Item_Cost,MATCH(1,(G$1=WAC_District)*('Blend Sheet'!$AF$4=WAC_IIN),0))*'Blend Sheet'!$AF70,0) + IFERROR(INDEX(WAC_Item_Cost,MATCH(1,(G$1=WAC_District)*('Blend Sheet'!$AG$4=WAC_IIN),0))*'Blend Sheet'!$AG70,0) + IFERROR(INDEX(WAC_Item_Cost,MATCH(1,(G$1=WAC_District)*('Blend Sheet'!$AH$4=WAC_IIN),0))*'Blend Sheet'!$AH70,0) + IFERROR(INDEX(WAC_Item_Cost,MATCH(1,(G$1=WAC_District)*('Blend Sheet'!$AI$4=WAC_IIN),0))*'Blend Sheet'!$AI70,0) + IFERROR(INDEX(WAC_Item_Cost,MATCH(1,(G$1=WAC_District)*('Blend Sheet'!$AJ$4=WAC_IIN),0))*'Blend Sheet'!$AJ70,0) + IFERROR(INDEX(WAC_Item_Cost,MATCH(1,(G$1=WAC_District)*('Blend Sheet'!$AK$4=WAC_IIN),0))*'Blend Sheet'!$AK70,0) + IFERROR(INDEX(WAC_Item_Cost,MATCH(1,(G$1=WAC_District)*('Blend Sheet'!$AL$4=WAC_IIN),0))*'Blend Sheet'!$AL70,0) + IFERROR(INDEX(WAC_Item_Cost,MATCH(1,(G$1=WAC_District)*('Blend Sheet'!$AM$4=WAC_IIN),0))*'Blend Sheet'!$AM70,0) + IFERROR(INDEX(WAC_Item_Cost,MATCH(1,(G$1=WAC_District)*('Blend Sheet'!$AN$4=WAC_IIN),0))*'Blend Sheet'!$AN70,0) + IFERROR(INDEX(WAC_Item_Cost,MATCH(1,(G$1=WAC_District)*('Blend Sheet'!$AO$4=WAC_IIN),0))*'Blend Sheet'!$AO70,0) + IFERROR(INDEX(WAC_Item_Cost,MATCH(1,(G$1=WAC_District)*('Blend Sheet'!$AP$4=WAC_IIN),0))*'Blend Sheet'!$AP70/1000,0)</f>
        <v>198.69394992400001</v>
      </c>
      <c r="H67" s="245">
        <f t="array" ref="H67">IFERROR(INDEX(WAC_Item_Cost,MATCH(1,(H$1=WAC_District)*('Blend Sheet'!$C$4=WAC_IIN),0))*'Blend Sheet'!$C70/1000,0) + IFERROR(INDEX(WAC_Item_Cost,MATCH(1,(H$1=WAC_District)*('Blend Sheet'!$D$4=WAC_IIN),0))*'Blend Sheet'!$D70/1000,0) + IFERROR(INDEX(WAC_Item_Cost,MATCH(1,(H$1=WAC_District)*('Blend Sheet'!$E$4=WAC_IIN),0))*'Blend Sheet'!$E70/1000,0) + IFERROR(INDEX(WAC_Item_Cost,MATCH(1,(H$1=WAC_District)*('Blend Sheet'!$F$4=WAC_IIN),0))*'Blend Sheet'!$F70/1000,0)  + IFERROR(INDEX(WAC_Item_Cost,MATCH(1,(H$1=WAC_District)*('Blend Sheet'!$G$4=WAC_IIN),0))*'Blend Sheet'!$G70,0) + IFERROR(INDEX(WAC_Item_Cost,MATCH(1,(H$1=WAC_District)*('Blend Sheet'!$H$4=WAC_IIN),0))*'Blend Sheet'!$H70,0)  + IFERROR(INDEX(WAC_Item_Cost,MATCH(1,(H$1=WAC_District)*('Blend Sheet'!$I$4=WAC_IIN),0))*'Blend Sheet'!$I70,0) + IFERROR(INDEX(WAC_Item_Cost,MATCH(1,(H$1=WAC_District)*('Blend Sheet'!$J$4=WAC_IIN),0))*'Blend Sheet'!$J70,0) + IFERROR(INDEX(WAC_Item_Cost,MATCH(1,(H$1=WAC_District)*('Blend Sheet'!$K$4=WAC_IIN),0))*'Blend Sheet'!$K70,0) + IFERROR(INDEX(WAC_Item_Cost,MATCH(1,(H$1=WAC_District)*('Blend Sheet'!$L$4=WAC_IIN),0))*'Blend Sheet'!$L70,0) + IFERROR(INDEX(WAC_Item_Cost,MATCH(1,(H$1=WAC_District)*('Blend Sheet'!$M$4=WAC_IIN),0))*'Blend Sheet'!$M70,0) + IFERROR(INDEX(WAC_Item_Cost,MATCH(1,(H$1=WAC_District)*('Blend Sheet'!$N$4=WAC_IIN),0))*'Blend Sheet'!$N70,0) + IFERROR(INDEX(WAC_Item_Cost,MATCH(1,(H$1=WAC_District)*('Blend Sheet'!$O$4=WAC_IIN),0))*'Blend Sheet'!$O70,0) + IFERROR(INDEX(WAC_Item_Cost,MATCH(1,(H$1=WAC_District)*('Blend Sheet'!$P$4=WAC_IIN),0))*'Blend Sheet'!$P70,0) + IFERROR(INDEX(WAC_Item_Cost,MATCH(1,(H$1=WAC_District)*('Blend Sheet'!$Q$4=WAC_IIN),0))*'Blend Sheet'!$Q70,0) + IFERROR(INDEX(WAC_Item_Cost,MATCH(1,(H$1=WAC_District)*('Blend Sheet'!$R$4=WAC_IIN),0))*'Blend Sheet'!$R70,0) + IFERROR(INDEX(WAC_Item_Cost,MATCH(1,(H$1=WAC_District)*('Blend Sheet'!$S$4=WAC_IIN),0))*'Blend Sheet'!$S70,0) + IFERROR(INDEX(WAC_Item_Cost,MATCH(1,(H$1=WAC_District)*('Blend Sheet'!$T$4=WAC_IIN),0))*'Blend Sheet'!$T70,0) + IFERROR(INDEX(WAC_Item_Cost,MATCH(1,(H$1=WAC_District)*('Blend Sheet'!$U$4=WAC_IIN),0))*'Blend Sheet'!$U70,0) + IFERROR(INDEX(WAC_Item_Cost,MATCH(1,(H$1=WAC_District)*('Blend Sheet'!$V$4=WAC_IIN),0))*'Blend Sheet'!$V70,0) + IFERROR(INDEX(WAC_Item_Cost,MATCH(1,(H$1=WAC_District)*('Blend Sheet'!$W$4=WAC_IIN),0))*'Blend Sheet'!$W70,0) + IFERROR(INDEX(WAC_Item_Cost,MATCH(1,(H$1=WAC_District)*('Blend Sheet'!$X$4=WAC_IIN),0))*'Blend Sheet'!$X70,0) + IFERROR(INDEX(WAC_Item_Cost,MATCH(1,(H$1=WAC_District)*('Blend Sheet'!$Y$4=WAC_IIN),0))*'Blend Sheet'!$Y70,0) + IFERROR(INDEX(WAC_Item_Cost,MATCH(1,(H$1=WAC_District)*('Blend Sheet'!$Z$4=WAC_IIN),0))*'Blend Sheet'!$Z70,0) + IFERROR(INDEX(WAC_Item_Cost,MATCH(1,(H$1=WAC_District)*('Blend Sheet'!$AA$4=WAC_IIN),0))*'Blend Sheet'!$AA70,0) + IFERROR(INDEX(WAC_Item_Cost,MATCH(1,(H$1=WAC_District)*('Blend Sheet'!$AB$4=WAC_IIN),0))*'Blend Sheet'!$AB70,0) + IFERROR(INDEX(WAC_Item_Cost,MATCH(1,(H$1=WAC_District)*('Blend Sheet'!$AC$4=WAC_IIN),0))*'Blend Sheet'!$AC70,0) + IFERROR(INDEX(WAC_Item_Cost,MATCH(1,(H$1=WAC_District)*('Blend Sheet'!$AD$4=WAC_IIN),0))*'Blend Sheet'!$AD70,0) + IFERROR(INDEX(WAC_Item_Cost,MATCH(1,(H$1=WAC_District)*('Blend Sheet'!$AE$4=WAC_IIN),0))*'Blend Sheet'!$AE70,0) + IFERROR(INDEX(WAC_Item_Cost,MATCH(1,(H$1=WAC_District)*('Blend Sheet'!$AF$4=WAC_IIN),0))*'Blend Sheet'!$AF70,0) + IFERROR(INDEX(WAC_Item_Cost,MATCH(1,(H$1=WAC_District)*('Blend Sheet'!$AG$4=WAC_IIN),0))*'Blend Sheet'!$AG70,0) + IFERROR(INDEX(WAC_Item_Cost,MATCH(1,(H$1=WAC_District)*('Blend Sheet'!$AH$4=WAC_IIN),0))*'Blend Sheet'!$AH70,0) + IFERROR(INDEX(WAC_Item_Cost,MATCH(1,(H$1=WAC_District)*('Blend Sheet'!$AI$4=WAC_IIN),0))*'Blend Sheet'!$AI70,0) + IFERROR(INDEX(WAC_Item_Cost,MATCH(1,(H$1=WAC_District)*('Blend Sheet'!$AJ$4=WAC_IIN),0))*'Blend Sheet'!$AJ70,0) + IFERROR(INDEX(WAC_Item_Cost,MATCH(1,(H$1=WAC_District)*('Blend Sheet'!$AK$4=WAC_IIN),0))*'Blend Sheet'!$AK70,0) + IFERROR(INDEX(WAC_Item_Cost,MATCH(1,(H$1=WAC_District)*('Blend Sheet'!$AL$4=WAC_IIN),0))*'Blend Sheet'!$AL70,0) + IFERROR(INDEX(WAC_Item_Cost,MATCH(1,(H$1=WAC_District)*('Blend Sheet'!$AM$4=WAC_IIN),0))*'Blend Sheet'!$AM70,0) + IFERROR(INDEX(WAC_Item_Cost,MATCH(1,(H$1=WAC_District)*('Blend Sheet'!$AN$4=WAC_IIN),0))*'Blend Sheet'!$AN70,0) + IFERROR(INDEX(WAC_Item_Cost,MATCH(1,(H$1=WAC_District)*('Blend Sheet'!$AO$4=WAC_IIN),0))*'Blend Sheet'!$AO70,0) + IFERROR(INDEX(WAC_Item_Cost,MATCH(1,(H$1=WAC_District)*('Blend Sheet'!$AP$4=WAC_IIN),0))*'Blend Sheet'!$AP70/1000,0)</f>
        <v>153.93540279999999</v>
      </c>
      <c r="I67" s="245">
        <f t="array" ref="I67">IFERROR(INDEX(WAC_Item_Cost,MATCH(1,(I$1=WAC_District)*('Blend Sheet'!$C$4=WAC_IIN),0))*'Blend Sheet'!$C70/1000,0) + IFERROR(INDEX(WAC_Item_Cost,MATCH(1,(I$1=WAC_District)*('Blend Sheet'!$D$4=WAC_IIN),0))*'Blend Sheet'!$D70/1000,0) + IFERROR(INDEX(WAC_Item_Cost,MATCH(1,(I$1=WAC_District)*('Blend Sheet'!$E$4=WAC_IIN),0))*'Blend Sheet'!$E70/1000,0) + IFERROR(INDEX(WAC_Item_Cost,MATCH(1,(I$1=WAC_District)*('Blend Sheet'!$F$4=WAC_IIN),0))*'Blend Sheet'!$F70/1000,0)  + IFERROR(INDEX(WAC_Item_Cost,MATCH(1,(I$1=WAC_District)*('Blend Sheet'!$G$4=WAC_IIN),0))*'Blend Sheet'!$G70,0) + IFERROR(INDEX(WAC_Item_Cost,MATCH(1,(I$1=WAC_District)*('Blend Sheet'!$H$4=WAC_IIN),0))*'Blend Sheet'!$H70,0)  + IFERROR(INDEX(WAC_Item_Cost,MATCH(1,(I$1=WAC_District)*('Blend Sheet'!$I$4=WAC_IIN),0))*'Blend Sheet'!$I70,0) + IFERROR(INDEX(WAC_Item_Cost,MATCH(1,(I$1=WAC_District)*('Blend Sheet'!$J$4=WAC_IIN),0))*'Blend Sheet'!$J70,0) + IFERROR(INDEX(WAC_Item_Cost,MATCH(1,(I$1=WAC_District)*('Blend Sheet'!$K$4=WAC_IIN),0))*'Blend Sheet'!$K70,0) + IFERROR(INDEX(WAC_Item_Cost,MATCH(1,(I$1=WAC_District)*('Blend Sheet'!$L$4=WAC_IIN),0))*'Blend Sheet'!$L70,0) + IFERROR(INDEX(WAC_Item_Cost,MATCH(1,(I$1=WAC_District)*('Blend Sheet'!$M$4=WAC_IIN),0))*'Blend Sheet'!$M70,0) + IFERROR(INDEX(WAC_Item_Cost,MATCH(1,(I$1=WAC_District)*('Blend Sheet'!$N$4=WAC_IIN),0))*'Blend Sheet'!$N70,0) + IFERROR(INDEX(WAC_Item_Cost,MATCH(1,(I$1=WAC_District)*('Blend Sheet'!$O$4=WAC_IIN),0))*'Blend Sheet'!$O70,0) + IFERROR(INDEX(WAC_Item_Cost,MATCH(1,(I$1=WAC_District)*('Blend Sheet'!$P$4=WAC_IIN),0))*'Blend Sheet'!$P70,0) + IFERROR(INDEX(WAC_Item_Cost,MATCH(1,(I$1=WAC_District)*('Blend Sheet'!$Q$4=WAC_IIN),0))*'Blend Sheet'!$Q70,0) + IFERROR(INDEX(WAC_Item_Cost,MATCH(1,(I$1=WAC_District)*('Blend Sheet'!$R$4=WAC_IIN),0))*'Blend Sheet'!$R70,0) + IFERROR(INDEX(WAC_Item_Cost,MATCH(1,(I$1=WAC_District)*('Blend Sheet'!$S$4=WAC_IIN),0))*'Blend Sheet'!$S70,0) + IFERROR(INDEX(WAC_Item_Cost,MATCH(1,(I$1=WAC_District)*('Blend Sheet'!$T$4=WAC_IIN),0))*'Blend Sheet'!$T70,0) + IFERROR(INDEX(WAC_Item_Cost,MATCH(1,(I$1=WAC_District)*('Blend Sheet'!$U$4=WAC_IIN),0))*'Blend Sheet'!$U70,0) + IFERROR(INDEX(WAC_Item_Cost,MATCH(1,(I$1=WAC_District)*('Blend Sheet'!$V$4=WAC_IIN),0))*'Blend Sheet'!$V70,0) + IFERROR(INDEX(WAC_Item_Cost,MATCH(1,(I$1=WAC_District)*('Blend Sheet'!$W$4=WAC_IIN),0))*'Blend Sheet'!$W70,0) + IFERROR(INDEX(WAC_Item_Cost,MATCH(1,(I$1=WAC_District)*('Blend Sheet'!$X$4=WAC_IIN),0))*'Blend Sheet'!$X70,0) + IFERROR(INDEX(WAC_Item_Cost,MATCH(1,(I$1=WAC_District)*('Blend Sheet'!$Y$4=WAC_IIN),0))*'Blend Sheet'!$Y70,0) + IFERROR(INDEX(WAC_Item_Cost,MATCH(1,(I$1=WAC_District)*('Blend Sheet'!$Z$4=WAC_IIN),0))*'Blend Sheet'!$Z70,0) + IFERROR(INDEX(WAC_Item_Cost,MATCH(1,(I$1=WAC_District)*('Blend Sheet'!$AA$4=WAC_IIN),0))*'Blend Sheet'!$AA70,0) + IFERROR(INDEX(WAC_Item_Cost,MATCH(1,(I$1=WAC_District)*('Blend Sheet'!$AB$4=WAC_IIN),0))*'Blend Sheet'!$AB70,0) + IFERROR(INDEX(WAC_Item_Cost,MATCH(1,(I$1=WAC_District)*('Blend Sheet'!$AC$4=WAC_IIN),0))*'Blend Sheet'!$AC70,0) + IFERROR(INDEX(WAC_Item_Cost,MATCH(1,(I$1=WAC_District)*('Blend Sheet'!$AD$4=WAC_IIN),0))*'Blend Sheet'!$AD70,0) + IFERROR(INDEX(WAC_Item_Cost,MATCH(1,(I$1=WAC_District)*('Blend Sheet'!$AE$4=WAC_IIN),0))*'Blend Sheet'!$AE70,0) + IFERROR(INDEX(WAC_Item_Cost,MATCH(1,(I$1=WAC_District)*('Blend Sheet'!$AF$4=WAC_IIN),0))*'Blend Sheet'!$AF70,0) + IFERROR(INDEX(WAC_Item_Cost,MATCH(1,(I$1=WAC_District)*('Blend Sheet'!$AG$4=WAC_IIN),0))*'Blend Sheet'!$AG70,0) + IFERROR(INDEX(WAC_Item_Cost,MATCH(1,(I$1=WAC_District)*('Blend Sheet'!$AH$4=WAC_IIN),0))*'Blend Sheet'!$AH70,0) + IFERROR(INDEX(WAC_Item_Cost,MATCH(1,(I$1=WAC_District)*('Blend Sheet'!$AI$4=WAC_IIN),0))*'Blend Sheet'!$AI70,0) + IFERROR(INDEX(WAC_Item_Cost,MATCH(1,(I$1=WAC_District)*('Blend Sheet'!$AJ$4=WAC_IIN),0))*'Blend Sheet'!$AJ70,0) + IFERROR(INDEX(WAC_Item_Cost,MATCH(1,(I$1=WAC_District)*('Blend Sheet'!$AK$4=WAC_IIN),0))*'Blend Sheet'!$AK70,0) + IFERROR(INDEX(WAC_Item_Cost,MATCH(1,(I$1=WAC_District)*('Blend Sheet'!$AL$4=WAC_IIN),0))*'Blend Sheet'!$AL70,0) + IFERROR(INDEX(WAC_Item_Cost,MATCH(1,(I$1=WAC_District)*('Blend Sheet'!$AM$4=WAC_IIN),0))*'Blend Sheet'!$AM70,0) + IFERROR(INDEX(WAC_Item_Cost,MATCH(1,(I$1=WAC_District)*('Blend Sheet'!$AN$4=WAC_IIN),0))*'Blend Sheet'!$AN70,0) + IFERROR(INDEX(WAC_Item_Cost,MATCH(1,(I$1=WAC_District)*('Blend Sheet'!$AO$4=WAC_IIN),0))*'Blend Sheet'!$AO70,0) + IFERROR(INDEX(WAC_Item_Cost,MATCH(1,(I$1=WAC_District)*('Blend Sheet'!$AP$4=WAC_IIN),0))*'Blend Sheet'!$AP70/1000,0)</f>
        <v>199.79038353999999</v>
      </c>
      <c r="J67" s="245">
        <f t="array" ref="J67">IFERROR(INDEX(WAC_Item_Cost,MATCH(1,(J$1=WAC_District)*('Blend Sheet'!$C$4=WAC_IIN),0))*'Blend Sheet'!$C70/1000,0) + IFERROR(INDEX(WAC_Item_Cost,MATCH(1,(J$1=WAC_District)*('Blend Sheet'!$D$4=WAC_IIN),0))*'Blend Sheet'!$D70/1000,0) + IFERROR(INDEX(WAC_Item_Cost,MATCH(1,(J$1=WAC_District)*('Blend Sheet'!$E$4=WAC_IIN),0))*'Blend Sheet'!$E70/1000,0) + IFERROR(INDEX(WAC_Item_Cost,MATCH(1,(J$1=WAC_District)*('Blend Sheet'!$F$4=WAC_IIN),0))*'Blend Sheet'!$F70/1000,0)  + IFERROR(INDEX(WAC_Item_Cost,MATCH(1,(J$1=WAC_District)*('Blend Sheet'!$G$4=WAC_IIN),0))*'Blend Sheet'!$G70,0) + IFERROR(INDEX(WAC_Item_Cost,MATCH(1,(J$1=WAC_District)*('Blend Sheet'!$H$4=WAC_IIN),0))*'Blend Sheet'!$H70,0)  + IFERROR(INDEX(WAC_Item_Cost,MATCH(1,(J$1=WAC_District)*('Blend Sheet'!$I$4=WAC_IIN),0))*'Blend Sheet'!$I70,0) + IFERROR(INDEX(WAC_Item_Cost,MATCH(1,(J$1=WAC_District)*('Blend Sheet'!$J$4=WAC_IIN),0))*'Blend Sheet'!$J70,0) + IFERROR(INDEX(WAC_Item_Cost,MATCH(1,(J$1=WAC_District)*('Blend Sheet'!$K$4=WAC_IIN),0))*'Blend Sheet'!$K70,0) + IFERROR(INDEX(WAC_Item_Cost,MATCH(1,(J$1=WAC_District)*('Blend Sheet'!$L$4=WAC_IIN),0))*'Blend Sheet'!$L70,0) + IFERROR(INDEX(WAC_Item_Cost,MATCH(1,(J$1=WAC_District)*('Blend Sheet'!$M$4=WAC_IIN),0))*'Blend Sheet'!$M70,0) + IFERROR(INDEX(WAC_Item_Cost,MATCH(1,(J$1=WAC_District)*('Blend Sheet'!$N$4=WAC_IIN),0))*'Blend Sheet'!$N70,0) + IFERROR(INDEX(WAC_Item_Cost,MATCH(1,(J$1=WAC_District)*('Blend Sheet'!$O$4=WAC_IIN),0))*'Blend Sheet'!$O70,0) + IFERROR(INDEX(WAC_Item_Cost,MATCH(1,(J$1=WAC_District)*('Blend Sheet'!$P$4=WAC_IIN),0))*'Blend Sheet'!$P70,0) + IFERROR(INDEX(WAC_Item_Cost,MATCH(1,(J$1=WAC_District)*('Blend Sheet'!$Q$4=WAC_IIN),0))*'Blend Sheet'!$Q70,0) + IFERROR(INDEX(WAC_Item_Cost,MATCH(1,(J$1=WAC_District)*('Blend Sheet'!$R$4=WAC_IIN),0))*'Blend Sheet'!$R70,0) + IFERROR(INDEX(WAC_Item_Cost,MATCH(1,(J$1=WAC_District)*('Blend Sheet'!$S$4=WAC_IIN),0))*'Blend Sheet'!$S70,0) + IFERROR(INDEX(WAC_Item_Cost,MATCH(1,(J$1=WAC_District)*('Blend Sheet'!$T$4=WAC_IIN),0))*'Blend Sheet'!$T70,0) + IFERROR(INDEX(WAC_Item_Cost,MATCH(1,(J$1=WAC_District)*('Blend Sheet'!$U$4=WAC_IIN),0))*'Blend Sheet'!$U70,0) + IFERROR(INDEX(WAC_Item_Cost,MATCH(1,(J$1=WAC_District)*('Blend Sheet'!$V$4=WAC_IIN),0))*'Blend Sheet'!$V70,0) + IFERROR(INDEX(WAC_Item_Cost,MATCH(1,(J$1=WAC_District)*('Blend Sheet'!$W$4=WAC_IIN),0))*'Blend Sheet'!$W70,0) + IFERROR(INDEX(WAC_Item_Cost,MATCH(1,(J$1=WAC_District)*('Blend Sheet'!$X$4=WAC_IIN),0))*'Blend Sheet'!$X70,0) + IFERROR(INDEX(WAC_Item_Cost,MATCH(1,(J$1=WAC_District)*('Blend Sheet'!$Y$4=WAC_IIN),0))*'Blend Sheet'!$Y70,0) + IFERROR(INDEX(WAC_Item_Cost,MATCH(1,(J$1=WAC_District)*('Blend Sheet'!$Z$4=WAC_IIN),0))*'Blend Sheet'!$Z70,0) + IFERROR(INDEX(WAC_Item_Cost,MATCH(1,(J$1=WAC_District)*('Blend Sheet'!$AA$4=WAC_IIN),0))*'Blend Sheet'!$AA70,0) + IFERROR(INDEX(WAC_Item_Cost,MATCH(1,(J$1=WAC_District)*('Blend Sheet'!$AB$4=WAC_IIN),0))*'Blend Sheet'!$AB70,0) + IFERROR(INDEX(WAC_Item_Cost,MATCH(1,(J$1=WAC_District)*('Blend Sheet'!$AC$4=WAC_IIN),0))*'Blend Sheet'!$AC70,0) + IFERROR(INDEX(WAC_Item_Cost,MATCH(1,(J$1=WAC_District)*('Blend Sheet'!$AD$4=WAC_IIN),0))*'Blend Sheet'!$AD70,0) + IFERROR(INDEX(WAC_Item_Cost,MATCH(1,(J$1=WAC_District)*('Blend Sheet'!$AE$4=WAC_IIN),0))*'Blend Sheet'!$AE70,0) + IFERROR(INDEX(WAC_Item_Cost,MATCH(1,(J$1=WAC_District)*('Blend Sheet'!$AF$4=WAC_IIN),0))*'Blend Sheet'!$AF70,0) + IFERROR(INDEX(WAC_Item_Cost,MATCH(1,(J$1=WAC_District)*('Blend Sheet'!$AG$4=WAC_IIN),0))*'Blend Sheet'!$AG70,0) + IFERROR(INDEX(WAC_Item_Cost,MATCH(1,(J$1=WAC_District)*('Blend Sheet'!$AH$4=WAC_IIN),0))*'Blend Sheet'!$AH70,0) + IFERROR(INDEX(WAC_Item_Cost,MATCH(1,(J$1=WAC_District)*('Blend Sheet'!$AI$4=WAC_IIN),0))*'Blend Sheet'!$AI70,0) + IFERROR(INDEX(WAC_Item_Cost,MATCH(1,(J$1=WAC_District)*('Blend Sheet'!$AJ$4=WAC_IIN),0))*'Blend Sheet'!$AJ70,0) + IFERROR(INDEX(WAC_Item_Cost,MATCH(1,(J$1=WAC_District)*('Blend Sheet'!$AK$4=WAC_IIN),0))*'Blend Sheet'!$AK70,0) + IFERROR(INDEX(WAC_Item_Cost,MATCH(1,(J$1=WAC_District)*('Blend Sheet'!$AL$4=WAC_IIN),0))*'Blend Sheet'!$AL70,0) + IFERROR(INDEX(WAC_Item_Cost,MATCH(1,(J$1=WAC_District)*('Blend Sheet'!$AM$4=WAC_IIN),0))*'Blend Sheet'!$AM70,0) + IFERROR(INDEX(WAC_Item_Cost,MATCH(1,(J$1=WAC_District)*('Blend Sheet'!$AN$4=WAC_IIN),0))*'Blend Sheet'!$AN70,0) + IFERROR(INDEX(WAC_Item_Cost,MATCH(1,(J$1=WAC_District)*('Blend Sheet'!$AO$4=WAC_IIN),0))*'Blend Sheet'!$AO70,0) + IFERROR(INDEX(WAC_Item_Cost,MATCH(1,(J$1=WAC_District)*('Blend Sheet'!$AP$4=WAC_IIN),0))*'Blend Sheet'!$AP70/1000,0)</f>
        <v>163.361077765</v>
      </c>
      <c r="K67" s="245">
        <f t="array" ref="K67">IFERROR(INDEX(WAC_Item_Cost,MATCH(1,(K$1=WAC_District)*('Blend Sheet'!$C$4=WAC_IIN),0))*'Blend Sheet'!$C70/1000,0) + IFERROR(INDEX(WAC_Item_Cost,MATCH(1,(K$1=WAC_District)*('Blend Sheet'!$D$4=WAC_IIN),0))*'Blend Sheet'!$D70/1000,0) + IFERROR(INDEX(WAC_Item_Cost,MATCH(1,(K$1=WAC_District)*('Blend Sheet'!$E$4=WAC_IIN),0))*'Blend Sheet'!$E70/1000,0) + IFERROR(INDEX(WAC_Item_Cost,MATCH(1,(K$1=WAC_District)*('Blend Sheet'!$F$4=WAC_IIN),0))*'Blend Sheet'!$F70/1000,0)  + IFERROR(INDEX(WAC_Item_Cost,MATCH(1,(K$1=WAC_District)*('Blend Sheet'!$G$4=WAC_IIN),0))*'Blend Sheet'!$G70,0) + IFERROR(INDEX(WAC_Item_Cost,MATCH(1,(K$1=WAC_District)*('Blend Sheet'!$H$4=WAC_IIN),0))*'Blend Sheet'!$H70,0)  + IFERROR(INDEX(WAC_Item_Cost,MATCH(1,(K$1=WAC_District)*('Blend Sheet'!$I$4=WAC_IIN),0))*'Blend Sheet'!$I70,0) + IFERROR(INDEX(WAC_Item_Cost,MATCH(1,(K$1=WAC_District)*('Blend Sheet'!$J$4=WAC_IIN),0))*'Blend Sheet'!$J70,0) + IFERROR(INDEX(WAC_Item_Cost,MATCH(1,(K$1=WAC_District)*('Blend Sheet'!$K$4=WAC_IIN),0))*'Blend Sheet'!$K70,0) + IFERROR(INDEX(WAC_Item_Cost,MATCH(1,(K$1=WAC_District)*('Blend Sheet'!$L$4=WAC_IIN),0))*'Blend Sheet'!$L70,0) + IFERROR(INDEX(WAC_Item_Cost,MATCH(1,(K$1=WAC_District)*('Blend Sheet'!$M$4=WAC_IIN),0))*'Blend Sheet'!$M70,0) + IFERROR(INDEX(WAC_Item_Cost,MATCH(1,(K$1=WAC_District)*('Blend Sheet'!$N$4=WAC_IIN),0))*'Blend Sheet'!$N70,0) + IFERROR(INDEX(WAC_Item_Cost,MATCH(1,(K$1=WAC_District)*('Blend Sheet'!$O$4=WAC_IIN),0))*'Blend Sheet'!$O70,0) + IFERROR(INDEX(WAC_Item_Cost,MATCH(1,(K$1=WAC_District)*('Blend Sheet'!$P$4=WAC_IIN),0))*'Blend Sheet'!$P70,0) + IFERROR(INDEX(WAC_Item_Cost,MATCH(1,(K$1=WAC_District)*('Blend Sheet'!$Q$4=WAC_IIN),0))*'Blend Sheet'!$Q70,0) + IFERROR(INDEX(WAC_Item_Cost,MATCH(1,(K$1=WAC_District)*('Blend Sheet'!$R$4=WAC_IIN),0))*'Blend Sheet'!$R70,0) + IFERROR(INDEX(WAC_Item_Cost,MATCH(1,(K$1=WAC_District)*('Blend Sheet'!$S$4=WAC_IIN),0))*'Blend Sheet'!$S70,0) + IFERROR(INDEX(WAC_Item_Cost,MATCH(1,(K$1=WAC_District)*('Blend Sheet'!$T$4=WAC_IIN),0))*'Blend Sheet'!$T70,0) + IFERROR(INDEX(WAC_Item_Cost,MATCH(1,(K$1=WAC_District)*('Blend Sheet'!$U$4=WAC_IIN),0))*'Blend Sheet'!$U70,0) + IFERROR(INDEX(WAC_Item_Cost,MATCH(1,(K$1=WAC_District)*('Blend Sheet'!$V$4=WAC_IIN),0))*'Blend Sheet'!$V70,0) + IFERROR(INDEX(WAC_Item_Cost,MATCH(1,(K$1=WAC_District)*('Blend Sheet'!$W$4=WAC_IIN),0))*'Blend Sheet'!$W70,0) + IFERROR(INDEX(WAC_Item_Cost,MATCH(1,(K$1=WAC_District)*('Blend Sheet'!$X$4=WAC_IIN),0))*'Blend Sheet'!$X70,0) + IFERROR(INDEX(WAC_Item_Cost,MATCH(1,(K$1=WAC_District)*('Blend Sheet'!$Y$4=WAC_IIN),0))*'Blend Sheet'!$Y70,0) + IFERROR(INDEX(WAC_Item_Cost,MATCH(1,(K$1=WAC_District)*('Blend Sheet'!$Z$4=WAC_IIN),0))*'Blend Sheet'!$Z70,0) + IFERROR(INDEX(WAC_Item_Cost,MATCH(1,(K$1=WAC_District)*('Blend Sheet'!$AA$4=WAC_IIN),0))*'Blend Sheet'!$AA70,0) + IFERROR(INDEX(WAC_Item_Cost,MATCH(1,(K$1=WAC_District)*('Blend Sheet'!$AB$4=WAC_IIN),0))*'Blend Sheet'!$AB70,0) + IFERROR(INDEX(WAC_Item_Cost,MATCH(1,(K$1=WAC_District)*('Blend Sheet'!$AC$4=WAC_IIN),0))*'Blend Sheet'!$AC70,0) + IFERROR(INDEX(WAC_Item_Cost,MATCH(1,(K$1=WAC_District)*('Blend Sheet'!$AD$4=WAC_IIN),0))*'Blend Sheet'!$AD70,0) + IFERROR(INDEX(WAC_Item_Cost,MATCH(1,(K$1=WAC_District)*('Blend Sheet'!$AE$4=WAC_IIN),0))*'Blend Sheet'!$AE70,0) + IFERROR(INDEX(WAC_Item_Cost,MATCH(1,(K$1=WAC_District)*('Blend Sheet'!$AF$4=WAC_IIN),0))*'Blend Sheet'!$AF70,0) + IFERROR(INDEX(WAC_Item_Cost,MATCH(1,(K$1=WAC_District)*('Blend Sheet'!$AG$4=WAC_IIN),0))*'Blend Sheet'!$AG70,0) + IFERROR(INDEX(WAC_Item_Cost,MATCH(1,(K$1=WAC_District)*('Blend Sheet'!$AH$4=WAC_IIN),0))*'Blend Sheet'!$AH70,0) + IFERROR(INDEX(WAC_Item_Cost,MATCH(1,(K$1=WAC_District)*('Blend Sheet'!$AI$4=WAC_IIN),0))*'Blend Sheet'!$AI70,0) + IFERROR(INDEX(WAC_Item_Cost,MATCH(1,(K$1=WAC_District)*('Blend Sheet'!$AJ$4=WAC_IIN),0))*'Blend Sheet'!$AJ70,0) + IFERROR(INDEX(WAC_Item_Cost,MATCH(1,(K$1=WAC_District)*('Blend Sheet'!$AK$4=WAC_IIN),0))*'Blend Sheet'!$AK70,0) + IFERROR(INDEX(WAC_Item_Cost,MATCH(1,(K$1=WAC_District)*('Blend Sheet'!$AL$4=WAC_IIN),0))*'Blend Sheet'!$AL70,0) + IFERROR(INDEX(WAC_Item_Cost,MATCH(1,(K$1=WAC_District)*('Blend Sheet'!$AM$4=WAC_IIN),0))*'Blend Sheet'!$AM70,0) + IFERROR(INDEX(WAC_Item_Cost,MATCH(1,(K$1=WAC_District)*('Blend Sheet'!$AN$4=WAC_IIN),0))*'Blend Sheet'!$AN70,0) + IFERROR(INDEX(WAC_Item_Cost,MATCH(1,(K$1=WAC_District)*('Blend Sheet'!$AO$4=WAC_IIN),0))*'Blend Sheet'!$AO70,0) + IFERROR(INDEX(WAC_Item_Cost,MATCH(1,(K$1=WAC_District)*('Blend Sheet'!$AP$4=WAC_IIN),0))*'Blend Sheet'!$AP70/1000,0)</f>
        <v>0</v>
      </c>
      <c r="L67" s="245">
        <f t="array" ref="L67">IFERROR(INDEX(WAC_Item_Cost,MATCH(1,(L$1=WAC_District)*('Blend Sheet'!$C$4=WAC_IIN),0))*'Blend Sheet'!$C70/1000,0) + IFERROR(INDEX(WAC_Item_Cost,MATCH(1,(L$1=WAC_District)*('Blend Sheet'!$D$4=WAC_IIN),0))*'Blend Sheet'!$D70/1000,0) + IFERROR(INDEX(WAC_Item_Cost,MATCH(1,(L$1=WAC_District)*('Blend Sheet'!$E$4=WAC_IIN),0))*'Blend Sheet'!$E70/1000,0) + IFERROR(INDEX(WAC_Item_Cost,MATCH(1,(L$1=WAC_District)*('Blend Sheet'!$F$4=WAC_IIN),0))*'Blend Sheet'!$F70/1000,0)  + IFERROR(INDEX(WAC_Item_Cost,MATCH(1,(L$1=WAC_District)*('Blend Sheet'!$G$4=WAC_IIN),0))*'Blend Sheet'!$G70,0) + IFERROR(INDEX(WAC_Item_Cost,MATCH(1,(L$1=WAC_District)*('Blend Sheet'!$H$4=WAC_IIN),0))*'Blend Sheet'!$H70,0)  + IFERROR(INDEX(WAC_Item_Cost,MATCH(1,(L$1=WAC_District)*('Blend Sheet'!$I$4=WAC_IIN),0))*'Blend Sheet'!$I70,0) + IFERROR(INDEX(WAC_Item_Cost,MATCH(1,(L$1=WAC_District)*('Blend Sheet'!$J$4=WAC_IIN),0))*'Blend Sheet'!$J70,0) + IFERROR(INDEX(WAC_Item_Cost,MATCH(1,(L$1=WAC_District)*('Blend Sheet'!$K$4=WAC_IIN),0))*'Blend Sheet'!$K70,0) + IFERROR(INDEX(WAC_Item_Cost,MATCH(1,(L$1=WAC_District)*('Blend Sheet'!$L$4=WAC_IIN),0))*'Blend Sheet'!$L70,0) + IFERROR(INDEX(WAC_Item_Cost,MATCH(1,(L$1=WAC_District)*('Blend Sheet'!$M$4=WAC_IIN),0))*'Blend Sheet'!$M70,0) + IFERROR(INDEX(WAC_Item_Cost,MATCH(1,(L$1=WAC_District)*('Blend Sheet'!$N$4=WAC_IIN),0))*'Blend Sheet'!$N70,0) + IFERROR(INDEX(WAC_Item_Cost,MATCH(1,(L$1=WAC_District)*('Blend Sheet'!$O$4=WAC_IIN),0))*'Blend Sheet'!$O70,0) + IFERROR(INDEX(WAC_Item_Cost,MATCH(1,(L$1=WAC_District)*('Blend Sheet'!$P$4=WAC_IIN),0))*'Blend Sheet'!$P70,0) + IFERROR(INDEX(WAC_Item_Cost,MATCH(1,(L$1=WAC_District)*('Blend Sheet'!$Q$4=WAC_IIN),0))*'Blend Sheet'!$Q70,0) + IFERROR(INDEX(WAC_Item_Cost,MATCH(1,(L$1=WAC_District)*('Blend Sheet'!$R$4=WAC_IIN),0))*'Blend Sheet'!$R70,0) + IFERROR(INDEX(WAC_Item_Cost,MATCH(1,(L$1=WAC_District)*('Blend Sheet'!$S$4=WAC_IIN),0))*'Blend Sheet'!$S70,0) + IFERROR(INDEX(WAC_Item_Cost,MATCH(1,(L$1=WAC_District)*('Blend Sheet'!$T$4=WAC_IIN),0))*'Blend Sheet'!$T70,0) + IFERROR(INDEX(WAC_Item_Cost,MATCH(1,(L$1=WAC_District)*('Blend Sheet'!$U$4=WAC_IIN),0))*'Blend Sheet'!$U70,0) + IFERROR(INDEX(WAC_Item_Cost,MATCH(1,(L$1=WAC_District)*('Blend Sheet'!$V$4=WAC_IIN),0))*'Blend Sheet'!$V70,0) + IFERROR(INDEX(WAC_Item_Cost,MATCH(1,(L$1=WAC_District)*('Blend Sheet'!$W$4=WAC_IIN),0))*'Blend Sheet'!$W70,0) + IFERROR(INDEX(WAC_Item_Cost,MATCH(1,(L$1=WAC_District)*('Blend Sheet'!$X$4=WAC_IIN),0))*'Blend Sheet'!$X70,0) + IFERROR(INDEX(WAC_Item_Cost,MATCH(1,(L$1=WAC_District)*('Blend Sheet'!$Y$4=WAC_IIN),0))*'Blend Sheet'!$Y70,0) + IFERROR(INDEX(WAC_Item_Cost,MATCH(1,(L$1=WAC_District)*('Blend Sheet'!$Z$4=WAC_IIN),0))*'Blend Sheet'!$Z70,0) + IFERROR(INDEX(WAC_Item_Cost,MATCH(1,(L$1=WAC_District)*('Blend Sheet'!$AA$4=WAC_IIN),0))*'Blend Sheet'!$AA70,0) + IFERROR(INDEX(WAC_Item_Cost,MATCH(1,(L$1=WAC_District)*('Blend Sheet'!$AB$4=WAC_IIN),0))*'Blend Sheet'!$AB70,0) + IFERROR(INDEX(WAC_Item_Cost,MATCH(1,(L$1=WAC_District)*('Blend Sheet'!$AC$4=WAC_IIN),0))*'Blend Sheet'!$AC70,0) + IFERROR(INDEX(WAC_Item_Cost,MATCH(1,(L$1=WAC_District)*('Blend Sheet'!$AD$4=WAC_IIN),0))*'Blend Sheet'!$AD70,0) + IFERROR(INDEX(WAC_Item_Cost,MATCH(1,(L$1=WAC_District)*('Blend Sheet'!$AE$4=WAC_IIN),0))*'Blend Sheet'!$AE70,0) + IFERROR(INDEX(WAC_Item_Cost,MATCH(1,(L$1=WAC_District)*('Blend Sheet'!$AF$4=WAC_IIN),0))*'Blend Sheet'!$AF70,0) + IFERROR(INDEX(WAC_Item_Cost,MATCH(1,(L$1=WAC_District)*('Blend Sheet'!$AG$4=WAC_IIN),0))*'Blend Sheet'!$AG70,0) + IFERROR(INDEX(WAC_Item_Cost,MATCH(1,(L$1=WAC_District)*('Blend Sheet'!$AH$4=WAC_IIN),0))*'Blend Sheet'!$AH70,0) + IFERROR(INDEX(WAC_Item_Cost,MATCH(1,(L$1=WAC_District)*('Blend Sheet'!$AI$4=WAC_IIN),0))*'Blend Sheet'!$AI70,0) + IFERROR(INDEX(WAC_Item_Cost,MATCH(1,(L$1=WAC_District)*('Blend Sheet'!$AJ$4=WAC_IIN),0))*'Blend Sheet'!$AJ70,0) + IFERROR(INDEX(WAC_Item_Cost,MATCH(1,(L$1=WAC_District)*('Blend Sheet'!$AK$4=WAC_IIN),0))*'Blend Sheet'!$AK70,0) + IFERROR(INDEX(WAC_Item_Cost,MATCH(1,(L$1=WAC_District)*('Blend Sheet'!$AL$4=WAC_IIN),0))*'Blend Sheet'!$AL70,0) + IFERROR(INDEX(WAC_Item_Cost,MATCH(1,(L$1=WAC_District)*('Blend Sheet'!$AM$4=WAC_IIN),0))*'Blend Sheet'!$AM70,0) + IFERROR(INDEX(WAC_Item_Cost,MATCH(1,(L$1=WAC_District)*('Blend Sheet'!$AN$4=WAC_IIN),0))*'Blend Sheet'!$AN70,0) + IFERROR(INDEX(WAC_Item_Cost,MATCH(1,(L$1=WAC_District)*('Blend Sheet'!$AO$4=WAC_IIN),0))*'Blend Sheet'!$AO70,0) + IFERROR(INDEX(WAC_Item_Cost,MATCH(1,(L$1=WAC_District)*('Blend Sheet'!$AP$4=WAC_IIN),0))*'Blend Sheet'!$AP70/1000,0)</f>
        <v>0</v>
      </c>
    </row>
    <row r="68" spans="1:12" x14ac:dyDescent="0.25">
      <c r="A68" t="str">
        <f>'Blend Sheet'!A71</f>
        <v>RAS II</v>
      </c>
      <c r="B68" s="245">
        <f t="array" ref="B68">IFERROR(INDEX(WAC_Item_Cost,MATCH(1,(B$1=WAC_District)*('Blend Sheet'!$C$4=WAC_IIN),0))*'Blend Sheet'!$C71/1000,0) + IFERROR(INDEX(WAC_Item_Cost,MATCH(1,(B$1=WAC_District)*('Blend Sheet'!$D$4=WAC_IIN),0))*'Blend Sheet'!$D71/1000,0) + IFERROR(INDEX(WAC_Item_Cost,MATCH(1,(B$1=WAC_District)*('Blend Sheet'!$E$4=WAC_IIN),0))*'Blend Sheet'!$E71/1000,0) + IFERROR(INDEX(WAC_Item_Cost,MATCH(1,(B$1=WAC_District)*('Blend Sheet'!$F$4=WAC_IIN),0))*'Blend Sheet'!$F71/1000,0)  + IFERROR(INDEX(WAC_Item_Cost,MATCH(1,(B$1=WAC_District)*('Blend Sheet'!$G$4=WAC_IIN),0))*'Blend Sheet'!$G71,0) + IFERROR(INDEX(WAC_Item_Cost,MATCH(1,(B$1=WAC_District)*('Blend Sheet'!$H$4=WAC_IIN),0))*'Blend Sheet'!$H71,0)  + IFERROR(INDEX(WAC_Item_Cost,MATCH(1,(B$1=WAC_District)*('Blend Sheet'!$I$4=WAC_IIN),0))*'Blend Sheet'!$I71,0) + IFERROR(INDEX(WAC_Item_Cost,MATCH(1,(B$1=WAC_District)*('Blend Sheet'!$J$4=WAC_IIN),0))*'Blend Sheet'!$J71,0) + IFERROR(INDEX(WAC_Item_Cost,MATCH(1,(B$1=WAC_District)*('Blend Sheet'!$K$4=WAC_IIN),0))*'Blend Sheet'!$K71,0) + IFERROR(INDEX(WAC_Item_Cost,MATCH(1,(B$1=WAC_District)*('Blend Sheet'!$L$4=WAC_IIN),0))*'Blend Sheet'!$L71,0) + IFERROR(INDEX(WAC_Item_Cost,MATCH(1,(B$1=WAC_District)*('Blend Sheet'!$M$4=WAC_IIN),0))*'Blend Sheet'!$M71,0) + IFERROR(INDEX(WAC_Item_Cost,MATCH(1,(B$1=WAC_District)*('Blend Sheet'!$N$4=WAC_IIN),0))*'Blend Sheet'!$N71,0) + IFERROR(INDEX(WAC_Item_Cost,MATCH(1,(B$1=WAC_District)*('Blend Sheet'!$O$4=WAC_IIN),0))*'Blend Sheet'!$O71,0) + IFERROR(INDEX(WAC_Item_Cost,MATCH(1,(B$1=WAC_District)*('Blend Sheet'!$P$4=WAC_IIN),0))*'Blend Sheet'!$P71,0) + IFERROR(INDEX(WAC_Item_Cost,MATCH(1,(B$1=WAC_District)*('Blend Sheet'!$Q$4=WAC_IIN),0))*'Blend Sheet'!$Q71,0) + IFERROR(INDEX(WAC_Item_Cost,MATCH(1,(B$1=WAC_District)*('Blend Sheet'!$R$4=WAC_IIN),0))*'Blend Sheet'!$R71,0) + IFERROR(INDEX(WAC_Item_Cost,MATCH(1,(B$1=WAC_District)*('Blend Sheet'!$S$4=WAC_IIN),0))*'Blend Sheet'!$S71,0) + IFERROR(INDEX(WAC_Item_Cost,MATCH(1,(B$1=WAC_District)*('Blend Sheet'!$T$4=WAC_IIN),0))*'Blend Sheet'!$T71,0) + IFERROR(INDEX(WAC_Item_Cost,MATCH(1,(B$1=WAC_District)*('Blend Sheet'!$U$4=WAC_IIN),0))*'Blend Sheet'!$U71,0) + IFERROR(INDEX(WAC_Item_Cost,MATCH(1,(B$1=WAC_District)*('Blend Sheet'!$V$4=WAC_IIN),0))*'Blend Sheet'!$V71,0) + IFERROR(INDEX(WAC_Item_Cost,MATCH(1,(B$1=WAC_District)*('Blend Sheet'!$W$4=WAC_IIN),0))*'Blend Sheet'!$W71,0) + IFERROR(INDEX(WAC_Item_Cost,MATCH(1,(B$1=WAC_District)*('Blend Sheet'!$X$4=WAC_IIN),0))*'Blend Sheet'!$X71,0) + IFERROR(INDEX(WAC_Item_Cost,MATCH(1,(B$1=WAC_District)*('Blend Sheet'!$Y$4=WAC_IIN),0))*'Blend Sheet'!$Y71,0) + IFERROR(INDEX(WAC_Item_Cost,MATCH(1,(B$1=WAC_District)*('Blend Sheet'!$Z$4=WAC_IIN),0))*'Blend Sheet'!$Z71,0) + IFERROR(INDEX(WAC_Item_Cost,MATCH(1,(B$1=WAC_District)*('Blend Sheet'!$AA$4=WAC_IIN),0))*'Blend Sheet'!$AA71,0) + IFERROR(INDEX(WAC_Item_Cost,MATCH(1,(B$1=WAC_District)*('Blend Sheet'!$AB$4=WAC_IIN),0))*'Blend Sheet'!$AB71,0) + IFERROR(INDEX(WAC_Item_Cost,MATCH(1,(B$1=WAC_District)*('Blend Sheet'!$AC$4=WAC_IIN),0))*'Blend Sheet'!$AC71,0) + IFERROR(INDEX(WAC_Item_Cost,MATCH(1,(B$1=WAC_District)*('Blend Sheet'!$AD$4=WAC_IIN),0))*'Blend Sheet'!$AD71,0) + IFERROR(INDEX(WAC_Item_Cost,MATCH(1,(B$1=WAC_District)*('Blend Sheet'!$AE$4=WAC_IIN),0))*'Blend Sheet'!$AE71,0) + IFERROR(INDEX(WAC_Item_Cost,MATCH(1,(B$1=WAC_District)*('Blend Sheet'!$AF$4=WAC_IIN),0))*'Blend Sheet'!$AF71,0) + IFERROR(INDEX(WAC_Item_Cost,MATCH(1,(B$1=WAC_District)*('Blend Sheet'!$AG$4=WAC_IIN),0))*'Blend Sheet'!$AG71,0) + IFERROR(INDEX(WAC_Item_Cost,MATCH(1,(B$1=WAC_District)*('Blend Sheet'!$AH$4=WAC_IIN),0))*'Blend Sheet'!$AH71,0) + IFERROR(INDEX(WAC_Item_Cost,MATCH(1,(B$1=WAC_District)*('Blend Sheet'!$AI$4=WAC_IIN),0))*'Blend Sheet'!$AI71,0) + IFERROR(INDEX(WAC_Item_Cost,MATCH(1,(B$1=WAC_District)*('Blend Sheet'!$AJ$4=WAC_IIN),0))*'Blend Sheet'!$AJ71,0) + IFERROR(INDEX(WAC_Item_Cost,MATCH(1,(B$1=WAC_District)*('Blend Sheet'!$AK$4=WAC_IIN),0))*'Blend Sheet'!$AK71,0) + IFERROR(INDEX(WAC_Item_Cost,MATCH(1,(B$1=WAC_District)*('Blend Sheet'!$AL$4=WAC_IIN),0))*'Blend Sheet'!$AL71,0) + IFERROR(INDEX(WAC_Item_Cost,MATCH(1,(B$1=WAC_District)*('Blend Sheet'!$AM$4=WAC_IIN),0))*'Blend Sheet'!$AM71,0) + IFERROR(INDEX(WAC_Item_Cost,MATCH(1,(B$1=WAC_District)*('Blend Sheet'!$AN$4=WAC_IIN),0))*'Blend Sheet'!$AN71,0) + IFERROR(INDEX(WAC_Item_Cost,MATCH(1,(B$1=WAC_District)*('Blend Sheet'!$AO$4=WAC_IIN),0))*'Blend Sheet'!$AO71,0) + IFERROR(INDEX(WAC_Item_Cost,MATCH(1,(B$1=WAC_District)*('Blend Sheet'!$AP$4=WAC_IIN),0))*'Blend Sheet'!$AP71/1000,0)</f>
        <v>283.13013539999997</v>
      </c>
      <c r="C68" s="245">
        <f t="array" ref="C68">IFERROR(INDEX(WAC_Item_Cost,MATCH(1,(C$1=WAC_District)*('Blend Sheet'!$C$4=WAC_IIN),0))*'Blend Sheet'!$C71/1000,0) + IFERROR(INDEX(WAC_Item_Cost,MATCH(1,(C$1=WAC_District)*('Blend Sheet'!$D$4=WAC_IIN),0))*'Blend Sheet'!$D71/1000,0) + IFERROR(INDEX(WAC_Item_Cost,MATCH(1,(C$1=WAC_District)*('Blend Sheet'!$E$4=WAC_IIN),0))*'Blend Sheet'!$E71/1000,0) + IFERROR(INDEX(WAC_Item_Cost,MATCH(1,(C$1=WAC_District)*('Blend Sheet'!$F$4=WAC_IIN),0))*'Blend Sheet'!$F71/1000,0)  + IFERROR(INDEX(WAC_Item_Cost,MATCH(1,(C$1=WAC_District)*('Blend Sheet'!$G$4=WAC_IIN),0))*'Blend Sheet'!$G71,0) + IFERROR(INDEX(WAC_Item_Cost,MATCH(1,(C$1=WAC_District)*('Blend Sheet'!$H$4=WAC_IIN),0))*'Blend Sheet'!$H71,0)  + IFERROR(INDEX(WAC_Item_Cost,MATCH(1,(C$1=WAC_District)*('Blend Sheet'!$I$4=WAC_IIN),0))*'Blend Sheet'!$I71,0) + IFERROR(INDEX(WAC_Item_Cost,MATCH(1,(C$1=WAC_District)*('Blend Sheet'!$J$4=WAC_IIN),0))*'Blend Sheet'!$J71,0) + IFERROR(INDEX(WAC_Item_Cost,MATCH(1,(C$1=WAC_District)*('Blend Sheet'!$K$4=WAC_IIN),0))*'Blend Sheet'!$K71,0) + IFERROR(INDEX(WAC_Item_Cost,MATCH(1,(C$1=WAC_District)*('Blend Sheet'!$L$4=WAC_IIN),0))*'Blend Sheet'!$L71,0) + IFERROR(INDEX(WAC_Item_Cost,MATCH(1,(C$1=WAC_District)*('Blend Sheet'!$M$4=WAC_IIN),0))*'Blend Sheet'!$M71,0) + IFERROR(INDEX(WAC_Item_Cost,MATCH(1,(C$1=WAC_District)*('Blend Sheet'!$N$4=WAC_IIN),0))*'Blend Sheet'!$N71,0) + IFERROR(INDEX(WAC_Item_Cost,MATCH(1,(C$1=WAC_District)*('Blend Sheet'!$O$4=WAC_IIN),0))*'Blend Sheet'!$O71,0) + IFERROR(INDEX(WAC_Item_Cost,MATCH(1,(C$1=WAC_District)*('Blend Sheet'!$P$4=WAC_IIN),0))*'Blend Sheet'!$P71,0) + IFERROR(INDEX(WAC_Item_Cost,MATCH(1,(C$1=WAC_District)*('Blend Sheet'!$Q$4=WAC_IIN),0))*'Blend Sheet'!$Q71,0) + IFERROR(INDEX(WAC_Item_Cost,MATCH(1,(C$1=WAC_District)*('Blend Sheet'!$R$4=WAC_IIN),0))*'Blend Sheet'!$R71,0) + IFERROR(INDEX(WAC_Item_Cost,MATCH(1,(C$1=WAC_District)*('Blend Sheet'!$S$4=WAC_IIN),0))*'Blend Sheet'!$S71,0) + IFERROR(INDEX(WAC_Item_Cost,MATCH(1,(C$1=WAC_District)*('Blend Sheet'!$T$4=WAC_IIN),0))*'Blend Sheet'!$T71,0) + IFERROR(INDEX(WAC_Item_Cost,MATCH(1,(C$1=WAC_District)*('Blend Sheet'!$U$4=WAC_IIN),0))*'Blend Sheet'!$U71,0) + IFERROR(INDEX(WAC_Item_Cost,MATCH(1,(C$1=WAC_District)*('Blend Sheet'!$V$4=WAC_IIN),0))*'Blend Sheet'!$V71,0) + IFERROR(INDEX(WAC_Item_Cost,MATCH(1,(C$1=WAC_District)*('Blend Sheet'!$W$4=WAC_IIN),0))*'Blend Sheet'!$W71,0) + IFERROR(INDEX(WAC_Item_Cost,MATCH(1,(C$1=WAC_District)*('Blend Sheet'!$X$4=WAC_IIN),0))*'Blend Sheet'!$X71,0) + IFERROR(INDEX(WAC_Item_Cost,MATCH(1,(C$1=WAC_District)*('Blend Sheet'!$Y$4=WAC_IIN),0))*'Blend Sheet'!$Y71,0) + IFERROR(INDEX(WAC_Item_Cost,MATCH(1,(C$1=WAC_District)*('Blend Sheet'!$Z$4=WAC_IIN),0))*'Blend Sheet'!$Z71,0) + IFERROR(INDEX(WAC_Item_Cost,MATCH(1,(C$1=WAC_District)*('Blend Sheet'!$AA$4=WAC_IIN),0))*'Blend Sheet'!$AA71,0) + IFERROR(INDEX(WAC_Item_Cost,MATCH(1,(C$1=WAC_District)*('Blend Sheet'!$AB$4=WAC_IIN),0))*'Blend Sheet'!$AB71,0) + IFERROR(INDEX(WAC_Item_Cost,MATCH(1,(C$1=WAC_District)*('Blend Sheet'!$AC$4=WAC_IIN),0))*'Blend Sheet'!$AC71,0) + IFERROR(INDEX(WAC_Item_Cost,MATCH(1,(C$1=WAC_District)*('Blend Sheet'!$AD$4=WAC_IIN),0))*'Blend Sheet'!$AD71,0) + IFERROR(INDEX(WAC_Item_Cost,MATCH(1,(C$1=WAC_District)*('Blend Sheet'!$AE$4=WAC_IIN),0))*'Blend Sheet'!$AE71,0) + IFERROR(INDEX(WAC_Item_Cost,MATCH(1,(C$1=WAC_District)*('Blend Sheet'!$AF$4=WAC_IIN),0))*'Blend Sheet'!$AF71,0) + IFERROR(INDEX(WAC_Item_Cost,MATCH(1,(C$1=WAC_District)*('Blend Sheet'!$AG$4=WAC_IIN),0))*'Blend Sheet'!$AG71,0) + IFERROR(INDEX(WAC_Item_Cost,MATCH(1,(C$1=WAC_District)*('Blend Sheet'!$AH$4=WAC_IIN),0))*'Blend Sheet'!$AH71,0) + IFERROR(INDEX(WAC_Item_Cost,MATCH(1,(C$1=WAC_District)*('Blend Sheet'!$AI$4=WAC_IIN),0))*'Blend Sheet'!$AI71,0) + IFERROR(INDEX(WAC_Item_Cost,MATCH(1,(C$1=WAC_District)*('Blend Sheet'!$AJ$4=WAC_IIN),0))*'Blend Sheet'!$AJ71,0) + IFERROR(INDEX(WAC_Item_Cost,MATCH(1,(C$1=WAC_District)*('Blend Sheet'!$AK$4=WAC_IIN),0))*'Blend Sheet'!$AK71,0) + IFERROR(INDEX(WAC_Item_Cost,MATCH(1,(C$1=WAC_District)*('Blend Sheet'!$AL$4=WAC_IIN),0))*'Blend Sheet'!$AL71,0) + IFERROR(INDEX(WAC_Item_Cost,MATCH(1,(C$1=WAC_District)*('Blend Sheet'!$AM$4=WAC_IIN),0))*'Blend Sheet'!$AM71,0) + IFERROR(INDEX(WAC_Item_Cost,MATCH(1,(C$1=WAC_District)*('Blend Sheet'!$AN$4=WAC_IIN),0))*'Blend Sheet'!$AN71,0) + IFERROR(INDEX(WAC_Item_Cost,MATCH(1,(C$1=WAC_District)*('Blend Sheet'!$AO$4=WAC_IIN),0))*'Blend Sheet'!$AO71,0) + IFERROR(INDEX(WAC_Item_Cost,MATCH(1,(C$1=WAC_District)*('Blend Sheet'!$AP$4=WAC_IIN),0))*'Blend Sheet'!$AP71/1000,0)</f>
        <v>288.00821020000001</v>
      </c>
      <c r="D68" s="245">
        <f t="array" ref="D68">IFERROR(INDEX(WAC_Item_Cost,MATCH(1,(D$1=WAC_District)*('Blend Sheet'!$C$4=WAC_IIN),0))*'Blend Sheet'!$C71/1000,0) + IFERROR(INDEX(WAC_Item_Cost,MATCH(1,(D$1=WAC_District)*('Blend Sheet'!$D$4=WAC_IIN),0))*'Blend Sheet'!$D71/1000,0) + IFERROR(INDEX(WAC_Item_Cost,MATCH(1,(D$1=WAC_District)*('Blend Sheet'!$E$4=WAC_IIN),0))*'Blend Sheet'!$E71/1000,0) + IFERROR(INDEX(WAC_Item_Cost,MATCH(1,(D$1=WAC_District)*('Blend Sheet'!$F$4=WAC_IIN),0))*'Blend Sheet'!$F71/1000,0)  + IFERROR(INDEX(WAC_Item_Cost,MATCH(1,(D$1=WAC_District)*('Blend Sheet'!$G$4=WAC_IIN),0))*'Blend Sheet'!$G71,0) + IFERROR(INDEX(WAC_Item_Cost,MATCH(1,(D$1=WAC_District)*('Blend Sheet'!$H$4=WAC_IIN),0))*'Blend Sheet'!$H71,0)  + IFERROR(INDEX(WAC_Item_Cost,MATCH(1,(D$1=WAC_District)*('Blend Sheet'!$I$4=WAC_IIN),0))*'Blend Sheet'!$I71,0) + IFERROR(INDEX(WAC_Item_Cost,MATCH(1,(D$1=WAC_District)*('Blend Sheet'!$J$4=WAC_IIN),0))*'Blend Sheet'!$J71,0) + IFERROR(INDEX(WAC_Item_Cost,MATCH(1,(D$1=WAC_District)*('Blend Sheet'!$K$4=WAC_IIN),0))*'Blend Sheet'!$K71,0) + IFERROR(INDEX(WAC_Item_Cost,MATCH(1,(D$1=WAC_District)*('Blend Sheet'!$L$4=WAC_IIN),0))*'Blend Sheet'!$L71,0) + IFERROR(INDEX(WAC_Item_Cost,MATCH(1,(D$1=WAC_District)*('Blend Sheet'!$M$4=WAC_IIN),0))*'Blend Sheet'!$M71,0) + IFERROR(INDEX(WAC_Item_Cost,MATCH(1,(D$1=WAC_District)*('Blend Sheet'!$N$4=WAC_IIN),0))*'Blend Sheet'!$N71,0) + IFERROR(INDEX(WAC_Item_Cost,MATCH(1,(D$1=WAC_District)*('Blend Sheet'!$O$4=WAC_IIN),0))*'Blend Sheet'!$O71,0) + IFERROR(INDEX(WAC_Item_Cost,MATCH(1,(D$1=WAC_District)*('Blend Sheet'!$P$4=WAC_IIN),0))*'Blend Sheet'!$P71,0) + IFERROR(INDEX(WAC_Item_Cost,MATCH(1,(D$1=WAC_District)*('Blend Sheet'!$Q$4=WAC_IIN),0))*'Blend Sheet'!$Q71,0) + IFERROR(INDEX(WAC_Item_Cost,MATCH(1,(D$1=WAC_District)*('Blend Sheet'!$R$4=WAC_IIN),0))*'Blend Sheet'!$R71,0) + IFERROR(INDEX(WAC_Item_Cost,MATCH(1,(D$1=WAC_District)*('Blend Sheet'!$S$4=WAC_IIN),0))*'Blend Sheet'!$S71,0) + IFERROR(INDEX(WAC_Item_Cost,MATCH(1,(D$1=WAC_District)*('Blend Sheet'!$T$4=WAC_IIN),0))*'Blend Sheet'!$T71,0) + IFERROR(INDEX(WAC_Item_Cost,MATCH(1,(D$1=WAC_District)*('Blend Sheet'!$U$4=WAC_IIN),0))*'Blend Sheet'!$U71,0) + IFERROR(INDEX(WAC_Item_Cost,MATCH(1,(D$1=WAC_District)*('Blend Sheet'!$V$4=WAC_IIN),0))*'Blend Sheet'!$V71,0) + IFERROR(INDEX(WAC_Item_Cost,MATCH(1,(D$1=WAC_District)*('Blend Sheet'!$W$4=WAC_IIN),0))*'Blend Sheet'!$W71,0) + IFERROR(INDEX(WAC_Item_Cost,MATCH(1,(D$1=WAC_District)*('Blend Sheet'!$X$4=WAC_IIN),0))*'Blend Sheet'!$X71,0) + IFERROR(INDEX(WAC_Item_Cost,MATCH(1,(D$1=WAC_District)*('Blend Sheet'!$Y$4=WAC_IIN),0))*'Blend Sheet'!$Y71,0) + IFERROR(INDEX(WAC_Item_Cost,MATCH(1,(D$1=WAC_District)*('Blend Sheet'!$Z$4=WAC_IIN),0))*'Blend Sheet'!$Z71,0) + IFERROR(INDEX(WAC_Item_Cost,MATCH(1,(D$1=WAC_District)*('Blend Sheet'!$AA$4=WAC_IIN),0))*'Blend Sheet'!$AA71,0) + IFERROR(INDEX(WAC_Item_Cost,MATCH(1,(D$1=WAC_District)*('Blend Sheet'!$AB$4=WAC_IIN),0))*'Blend Sheet'!$AB71,0) + IFERROR(INDEX(WAC_Item_Cost,MATCH(1,(D$1=WAC_District)*('Blend Sheet'!$AC$4=WAC_IIN),0))*'Blend Sheet'!$AC71,0) + IFERROR(INDEX(WAC_Item_Cost,MATCH(1,(D$1=WAC_District)*('Blend Sheet'!$AD$4=WAC_IIN),0))*'Blend Sheet'!$AD71,0) + IFERROR(INDEX(WAC_Item_Cost,MATCH(1,(D$1=WAC_District)*('Blend Sheet'!$AE$4=WAC_IIN),0))*'Blend Sheet'!$AE71,0) + IFERROR(INDEX(WAC_Item_Cost,MATCH(1,(D$1=WAC_District)*('Blend Sheet'!$AF$4=WAC_IIN),0))*'Blend Sheet'!$AF71,0) + IFERROR(INDEX(WAC_Item_Cost,MATCH(1,(D$1=WAC_District)*('Blend Sheet'!$AG$4=WAC_IIN),0))*'Blend Sheet'!$AG71,0) + IFERROR(INDEX(WAC_Item_Cost,MATCH(1,(D$1=WAC_District)*('Blend Sheet'!$AH$4=WAC_IIN),0))*'Blend Sheet'!$AH71,0) + IFERROR(INDEX(WAC_Item_Cost,MATCH(1,(D$1=WAC_District)*('Blend Sheet'!$AI$4=WAC_IIN),0))*'Blend Sheet'!$AI71,0) + IFERROR(INDEX(WAC_Item_Cost,MATCH(1,(D$1=WAC_District)*('Blend Sheet'!$AJ$4=WAC_IIN),0))*'Blend Sheet'!$AJ71,0) + IFERROR(INDEX(WAC_Item_Cost,MATCH(1,(D$1=WAC_District)*('Blend Sheet'!$AK$4=WAC_IIN),0))*'Blend Sheet'!$AK71,0) + IFERROR(INDEX(WAC_Item_Cost,MATCH(1,(D$1=WAC_District)*('Blend Sheet'!$AL$4=WAC_IIN),0))*'Blend Sheet'!$AL71,0) + IFERROR(INDEX(WAC_Item_Cost,MATCH(1,(D$1=WAC_District)*('Blend Sheet'!$AM$4=WAC_IIN),0))*'Blend Sheet'!$AM71,0) + IFERROR(INDEX(WAC_Item_Cost,MATCH(1,(D$1=WAC_District)*('Blend Sheet'!$AN$4=WAC_IIN),0))*'Blend Sheet'!$AN71,0) + IFERROR(INDEX(WAC_Item_Cost,MATCH(1,(D$1=WAC_District)*('Blend Sheet'!$AO$4=WAC_IIN),0))*'Blend Sheet'!$AO71,0) + IFERROR(INDEX(WAC_Item_Cost,MATCH(1,(D$1=WAC_District)*('Blend Sheet'!$AP$4=WAC_IIN),0))*'Blend Sheet'!$AP71/1000,0)</f>
        <v>288.60262240000003</v>
      </c>
      <c r="E68" s="245">
        <f t="array" ref="E68">IFERROR(INDEX(WAC_Item_Cost,MATCH(1,(E$1=WAC_District)*('Blend Sheet'!$C$4=WAC_IIN),0))*'Blend Sheet'!$C71/1000,0) + IFERROR(INDEX(WAC_Item_Cost,MATCH(1,(E$1=WAC_District)*('Blend Sheet'!$D$4=WAC_IIN),0))*'Blend Sheet'!$D71/1000,0) + IFERROR(INDEX(WAC_Item_Cost,MATCH(1,(E$1=WAC_District)*('Blend Sheet'!$E$4=WAC_IIN),0))*'Blend Sheet'!$E71/1000,0) + IFERROR(INDEX(WAC_Item_Cost,MATCH(1,(E$1=WAC_District)*('Blend Sheet'!$F$4=WAC_IIN),0))*'Blend Sheet'!$F71/1000,0)  + IFERROR(INDEX(WAC_Item_Cost,MATCH(1,(E$1=WAC_District)*('Blend Sheet'!$G$4=WAC_IIN),0))*'Blend Sheet'!$G71,0) + IFERROR(INDEX(WAC_Item_Cost,MATCH(1,(E$1=WAC_District)*('Blend Sheet'!$H$4=WAC_IIN),0))*'Blend Sheet'!$H71,0)  + IFERROR(INDEX(WAC_Item_Cost,MATCH(1,(E$1=WAC_District)*('Blend Sheet'!$I$4=WAC_IIN),0))*'Blend Sheet'!$I71,0) + IFERROR(INDEX(WAC_Item_Cost,MATCH(1,(E$1=WAC_District)*('Blend Sheet'!$J$4=WAC_IIN),0))*'Blend Sheet'!$J71,0) + IFERROR(INDEX(WAC_Item_Cost,MATCH(1,(E$1=WAC_District)*('Blend Sheet'!$K$4=WAC_IIN),0))*'Blend Sheet'!$K71,0) + IFERROR(INDEX(WAC_Item_Cost,MATCH(1,(E$1=WAC_District)*('Blend Sheet'!$L$4=WAC_IIN),0))*'Blend Sheet'!$L71,0) + IFERROR(INDEX(WAC_Item_Cost,MATCH(1,(E$1=WAC_District)*('Blend Sheet'!$M$4=WAC_IIN),0))*'Blend Sheet'!$M71,0) + IFERROR(INDEX(WAC_Item_Cost,MATCH(1,(E$1=WAC_District)*('Blend Sheet'!$N$4=WAC_IIN),0))*'Blend Sheet'!$N71,0) + IFERROR(INDEX(WAC_Item_Cost,MATCH(1,(E$1=WAC_District)*('Blend Sheet'!$O$4=WAC_IIN),0))*'Blend Sheet'!$O71,0) + IFERROR(INDEX(WAC_Item_Cost,MATCH(1,(E$1=WAC_District)*('Blend Sheet'!$P$4=WAC_IIN),0))*'Blend Sheet'!$P71,0) + IFERROR(INDEX(WAC_Item_Cost,MATCH(1,(E$1=WAC_District)*('Blend Sheet'!$Q$4=WAC_IIN),0))*'Blend Sheet'!$Q71,0) + IFERROR(INDEX(WAC_Item_Cost,MATCH(1,(E$1=WAC_District)*('Blend Sheet'!$R$4=WAC_IIN),0))*'Blend Sheet'!$R71,0) + IFERROR(INDEX(WAC_Item_Cost,MATCH(1,(E$1=WAC_District)*('Blend Sheet'!$S$4=WAC_IIN),0))*'Blend Sheet'!$S71,0) + IFERROR(INDEX(WAC_Item_Cost,MATCH(1,(E$1=WAC_District)*('Blend Sheet'!$T$4=WAC_IIN),0))*'Blend Sheet'!$T71,0) + IFERROR(INDEX(WAC_Item_Cost,MATCH(1,(E$1=WAC_District)*('Blend Sheet'!$U$4=WAC_IIN),0))*'Blend Sheet'!$U71,0) + IFERROR(INDEX(WAC_Item_Cost,MATCH(1,(E$1=WAC_District)*('Blend Sheet'!$V$4=WAC_IIN),0))*'Blend Sheet'!$V71,0) + IFERROR(INDEX(WAC_Item_Cost,MATCH(1,(E$1=WAC_District)*('Blend Sheet'!$W$4=WAC_IIN),0))*'Blend Sheet'!$W71,0) + IFERROR(INDEX(WAC_Item_Cost,MATCH(1,(E$1=WAC_District)*('Blend Sheet'!$X$4=WAC_IIN),0))*'Blend Sheet'!$X71,0) + IFERROR(INDEX(WAC_Item_Cost,MATCH(1,(E$1=WAC_District)*('Blend Sheet'!$Y$4=WAC_IIN),0))*'Blend Sheet'!$Y71,0) + IFERROR(INDEX(WAC_Item_Cost,MATCH(1,(E$1=WAC_District)*('Blend Sheet'!$Z$4=WAC_IIN),0))*'Blend Sheet'!$Z71,0) + IFERROR(INDEX(WAC_Item_Cost,MATCH(1,(E$1=WAC_District)*('Blend Sheet'!$AA$4=WAC_IIN),0))*'Blend Sheet'!$AA71,0) + IFERROR(INDEX(WAC_Item_Cost,MATCH(1,(E$1=WAC_District)*('Blend Sheet'!$AB$4=WAC_IIN),0))*'Blend Sheet'!$AB71,0) + IFERROR(INDEX(WAC_Item_Cost,MATCH(1,(E$1=WAC_District)*('Blend Sheet'!$AC$4=WAC_IIN),0))*'Blend Sheet'!$AC71,0) + IFERROR(INDEX(WAC_Item_Cost,MATCH(1,(E$1=WAC_District)*('Blend Sheet'!$AD$4=WAC_IIN),0))*'Blend Sheet'!$AD71,0) + IFERROR(INDEX(WAC_Item_Cost,MATCH(1,(E$1=WAC_District)*('Blend Sheet'!$AE$4=WAC_IIN),0))*'Blend Sheet'!$AE71,0) + IFERROR(INDEX(WAC_Item_Cost,MATCH(1,(E$1=WAC_District)*('Blend Sheet'!$AF$4=WAC_IIN),0))*'Blend Sheet'!$AF71,0) + IFERROR(INDEX(WAC_Item_Cost,MATCH(1,(E$1=WAC_District)*('Blend Sheet'!$AG$4=WAC_IIN),0))*'Blend Sheet'!$AG71,0) + IFERROR(INDEX(WAC_Item_Cost,MATCH(1,(E$1=WAC_District)*('Blend Sheet'!$AH$4=WAC_IIN),0))*'Blend Sheet'!$AH71,0) + IFERROR(INDEX(WAC_Item_Cost,MATCH(1,(E$1=WAC_District)*('Blend Sheet'!$AI$4=WAC_IIN),0))*'Blend Sheet'!$AI71,0) + IFERROR(INDEX(WAC_Item_Cost,MATCH(1,(E$1=WAC_District)*('Blend Sheet'!$AJ$4=WAC_IIN),0))*'Blend Sheet'!$AJ71,0) + IFERROR(INDEX(WAC_Item_Cost,MATCH(1,(E$1=WAC_District)*('Blend Sheet'!$AK$4=WAC_IIN),0))*'Blend Sheet'!$AK71,0) + IFERROR(INDEX(WAC_Item_Cost,MATCH(1,(E$1=WAC_District)*('Blend Sheet'!$AL$4=WAC_IIN),0))*'Blend Sheet'!$AL71,0) + IFERROR(INDEX(WAC_Item_Cost,MATCH(1,(E$1=WAC_District)*('Blend Sheet'!$AM$4=WAC_IIN),0))*'Blend Sheet'!$AM71,0) + IFERROR(INDEX(WAC_Item_Cost,MATCH(1,(E$1=WAC_District)*('Blend Sheet'!$AN$4=WAC_IIN),0))*'Blend Sheet'!$AN71,0) + IFERROR(INDEX(WAC_Item_Cost,MATCH(1,(E$1=WAC_District)*('Blend Sheet'!$AO$4=WAC_IIN),0))*'Blend Sheet'!$AO71,0) + IFERROR(INDEX(WAC_Item_Cost,MATCH(1,(E$1=WAC_District)*('Blend Sheet'!$AP$4=WAC_IIN),0))*'Blend Sheet'!$AP71/1000,0)</f>
        <v>298.72095319999994</v>
      </c>
      <c r="F68" s="245">
        <f t="array" ref="F68">IFERROR(INDEX(WAC_Item_Cost,MATCH(1,(F$1=WAC_District)*('Blend Sheet'!$C$4=WAC_IIN),0))*'Blend Sheet'!$C71/1000,0) + IFERROR(INDEX(WAC_Item_Cost,MATCH(1,(F$1=WAC_District)*('Blend Sheet'!$D$4=WAC_IIN),0))*'Blend Sheet'!$D71/1000,0) + IFERROR(INDEX(WAC_Item_Cost,MATCH(1,(F$1=WAC_District)*('Blend Sheet'!$E$4=WAC_IIN),0))*'Blend Sheet'!$E71/1000,0) + IFERROR(INDEX(WAC_Item_Cost,MATCH(1,(F$1=WAC_District)*('Blend Sheet'!$F$4=WAC_IIN),0))*'Blend Sheet'!$F71/1000,0)  + IFERROR(INDEX(WAC_Item_Cost,MATCH(1,(F$1=WAC_District)*('Blend Sheet'!$G$4=WAC_IIN),0))*'Blend Sheet'!$G71,0) + IFERROR(INDEX(WAC_Item_Cost,MATCH(1,(F$1=WAC_District)*('Blend Sheet'!$H$4=WAC_IIN),0))*'Blend Sheet'!$H71,0)  + IFERROR(INDEX(WAC_Item_Cost,MATCH(1,(F$1=WAC_District)*('Blend Sheet'!$I$4=WAC_IIN),0))*'Blend Sheet'!$I71,0) + IFERROR(INDEX(WAC_Item_Cost,MATCH(1,(F$1=WAC_District)*('Blend Sheet'!$J$4=WAC_IIN),0))*'Blend Sheet'!$J71,0) + IFERROR(INDEX(WAC_Item_Cost,MATCH(1,(F$1=WAC_District)*('Blend Sheet'!$K$4=WAC_IIN),0))*'Blend Sheet'!$K71,0) + IFERROR(INDEX(WAC_Item_Cost,MATCH(1,(F$1=WAC_District)*('Blend Sheet'!$L$4=WAC_IIN),0))*'Blend Sheet'!$L71,0) + IFERROR(INDEX(WAC_Item_Cost,MATCH(1,(F$1=WAC_District)*('Blend Sheet'!$M$4=WAC_IIN),0))*'Blend Sheet'!$M71,0) + IFERROR(INDEX(WAC_Item_Cost,MATCH(1,(F$1=WAC_District)*('Blend Sheet'!$N$4=WAC_IIN),0))*'Blend Sheet'!$N71,0) + IFERROR(INDEX(WAC_Item_Cost,MATCH(1,(F$1=WAC_District)*('Blend Sheet'!$O$4=WAC_IIN),0))*'Blend Sheet'!$O71,0) + IFERROR(INDEX(WAC_Item_Cost,MATCH(1,(F$1=WAC_District)*('Blend Sheet'!$P$4=WAC_IIN),0))*'Blend Sheet'!$P71,0) + IFERROR(INDEX(WAC_Item_Cost,MATCH(1,(F$1=WAC_District)*('Blend Sheet'!$Q$4=WAC_IIN),0))*'Blend Sheet'!$Q71,0) + IFERROR(INDEX(WAC_Item_Cost,MATCH(1,(F$1=WAC_District)*('Blend Sheet'!$R$4=WAC_IIN),0))*'Blend Sheet'!$R71,0) + IFERROR(INDEX(WAC_Item_Cost,MATCH(1,(F$1=WAC_District)*('Blend Sheet'!$S$4=WAC_IIN),0))*'Blend Sheet'!$S71,0) + IFERROR(INDEX(WAC_Item_Cost,MATCH(1,(F$1=WAC_District)*('Blend Sheet'!$T$4=WAC_IIN),0))*'Blend Sheet'!$T71,0) + IFERROR(INDEX(WAC_Item_Cost,MATCH(1,(F$1=WAC_District)*('Blend Sheet'!$U$4=WAC_IIN),0))*'Blend Sheet'!$U71,0) + IFERROR(INDEX(WAC_Item_Cost,MATCH(1,(F$1=WAC_District)*('Blend Sheet'!$V$4=WAC_IIN),0))*'Blend Sheet'!$V71,0) + IFERROR(INDEX(WAC_Item_Cost,MATCH(1,(F$1=WAC_District)*('Blend Sheet'!$W$4=WAC_IIN),0))*'Blend Sheet'!$W71,0) + IFERROR(INDEX(WAC_Item_Cost,MATCH(1,(F$1=WAC_District)*('Blend Sheet'!$X$4=WAC_IIN),0))*'Blend Sheet'!$X71,0) + IFERROR(INDEX(WAC_Item_Cost,MATCH(1,(F$1=WAC_District)*('Blend Sheet'!$Y$4=WAC_IIN),0))*'Blend Sheet'!$Y71,0) + IFERROR(INDEX(WAC_Item_Cost,MATCH(1,(F$1=WAC_District)*('Blend Sheet'!$Z$4=WAC_IIN),0))*'Blend Sheet'!$Z71,0) + IFERROR(INDEX(WAC_Item_Cost,MATCH(1,(F$1=WAC_District)*('Blend Sheet'!$AA$4=WAC_IIN),0))*'Blend Sheet'!$AA71,0) + IFERROR(INDEX(WAC_Item_Cost,MATCH(1,(F$1=WAC_District)*('Blend Sheet'!$AB$4=WAC_IIN),0))*'Blend Sheet'!$AB71,0) + IFERROR(INDEX(WAC_Item_Cost,MATCH(1,(F$1=WAC_District)*('Blend Sheet'!$AC$4=WAC_IIN),0))*'Blend Sheet'!$AC71,0) + IFERROR(INDEX(WAC_Item_Cost,MATCH(1,(F$1=WAC_District)*('Blend Sheet'!$AD$4=WAC_IIN),0))*'Blend Sheet'!$AD71,0) + IFERROR(INDEX(WAC_Item_Cost,MATCH(1,(F$1=WAC_District)*('Blend Sheet'!$AE$4=WAC_IIN),0))*'Blend Sheet'!$AE71,0) + IFERROR(INDEX(WAC_Item_Cost,MATCH(1,(F$1=WAC_District)*('Blend Sheet'!$AF$4=WAC_IIN),0))*'Blend Sheet'!$AF71,0) + IFERROR(INDEX(WAC_Item_Cost,MATCH(1,(F$1=WAC_District)*('Blend Sheet'!$AG$4=WAC_IIN),0))*'Blend Sheet'!$AG71,0) + IFERROR(INDEX(WAC_Item_Cost,MATCH(1,(F$1=WAC_District)*('Blend Sheet'!$AH$4=WAC_IIN),0))*'Blend Sheet'!$AH71,0) + IFERROR(INDEX(WAC_Item_Cost,MATCH(1,(F$1=WAC_District)*('Blend Sheet'!$AI$4=WAC_IIN),0))*'Blend Sheet'!$AI71,0) + IFERROR(INDEX(WAC_Item_Cost,MATCH(1,(F$1=WAC_District)*('Blend Sheet'!$AJ$4=WAC_IIN),0))*'Blend Sheet'!$AJ71,0) + IFERROR(INDEX(WAC_Item_Cost,MATCH(1,(F$1=WAC_District)*('Blend Sheet'!$AK$4=WAC_IIN),0))*'Blend Sheet'!$AK71,0) + IFERROR(INDEX(WAC_Item_Cost,MATCH(1,(F$1=WAC_District)*('Blend Sheet'!$AL$4=WAC_IIN),0))*'Blend Sheet'!$AL71,0) + IFERROR(INDEX(WAC_Item_Cost,MATCH(1,(F$1=WAC_District)*('Blend Sheet'!$AM$4=WAC_IIN),0))*'Blend Sheet'!$AM71,0) + IFERROR(INDEX(WAC_Item_Cost,MATCH(1,(F$1=WAC_District)*('Blend Sheet'!$AN$4=WAC_IIN),0))*'Blend Sheet'!$AN71,0) + IFERROR(INDEX(WAC_Item_Cost,MATCH(1,(F$1=WAC_District)*('Blend Sheet'!$AO$4=WAC_IIN),0))*'Blend Sheet'!$AO71,0) + IFERROR(INDEX(WAC_Item_Cost,MATCH(1,(F$1=WAC_District)*('Blend Sheet'!$AP$4=WAC_IIN),0))*'Blend Sheet'!$AP71/1000,0)</f>
        <v>292.78493399999996</v>
      </c>
      <c r="G68" s="245">
        <f t="array" ref="G68">IFERROR(INDEX(WAC_Item_Cost,MATCH(1,(G$1=WAC_District)*('Blend Sheet'!$C$4=WAC_IIN),0))*'Blend Sheet'!$C71/1000,0) + IFERROR(INDEX(WAC_Item_Cost,MATCH(1,(G$1=WAC_District)*('Blend Sheet'!$D$4=WAC_IIN),0))*'Blend Sheet'!$D71/1000,0) + IFERROR(INDEX(WAC_Item_Cost,MATCH(1,(G$1=WAC_District)*('Blend Sheet'!$E$4=WAC_IIN),0))*'Blend Sheet'!$E71/1000,0) + IFERROR(INDEX(WAC_Item_Cost,MATCH(1,(G$1=WAC_District)*('Blend Sheet'!$F$4=WAC_IIN),0))*'Blend Sheet'!$F71/1000,0)  + IFERROR(INDEX(WAC_Item_Cost,MATCH(1,(G$1=WAC_District)*('Blend Sheet'!$G$4=WAC_IIN),0))*'Blend Sheet'!$G71,0) + IFERROR(INDEX(WAC_Item_Cost,MATCH(1,(G$1=WAC_District)*('Blend Sheet'!$H$4=WAC_IIN),0))*'Blend Sheet'!$H71,0)  + IFERROR(INDEX(WAC_Item_Cost,MATCH(1,(G$1=WAC_District)*('Blend Sheet'!$I$4=WAC_IIN),0))*'Blend Sheet'!$I71,0) + IFERROR(INDEX(WAC_Item_Cost,MATCH(1,(G$1=WAC_District)*('Blend Sheet'!$J$4=WAC_IIN),0))*'Blend Sheet'!$J71,0) + IFERROR(INDEX(WAC_Item_Cost,MATCH(1,(G$1=WAC_District)*('Blend Sheet'!$K$4=WAC_IIN),0))*'Blend Sheet'!$K71,0) + IFERROR(INDEX(WAC_Item_Cost,MATCH(1,(G$1=WAC_District)*('Blend Sheet'!$L$4=WAC_IIN),0))*'Blend Sheet'!$L71,0) + IFERROR(INDEX(WAC_Item_Cost,MATCH(1,(G$1=WAC_District)*('Blend Sheet'!$M$4=WAC_IIN),0))*'Blend Sheet'!$M71,0) + IFERROR(INDEX(WAC_Item_Cost,MATCH(1,(G$1=WAC_District)*('Blend Sheet'!$N$4=WAC_IIN),0))*'Blend Sheet'!$N71,0) + IFERROR(INDEX(WAC_Item_Cost,MATCH(1,(G$1=WAC_District)*('Blend Sheet'!$O$4=WAC_IIN),0))*'Blend Sheet'!$O71,0) + IFERROR(INDEX(WAC_Item_Cost,MATCH(1,(G$1=WAC_District)*('Blend Sheet'!$P$4=WAC_IIN),0))*'Blend Sheet'!$P71,0) + IFERROR(INDEX(WAC_Item_Cost,MATCH(1,(G$1=WAC_District)*('Blend Sheet'!$Q$4=WAC_IIN),0))*'Blend Sheet'!$Q71,0) + IFERROR(INDEX(WAC_Item_Cost,MATCH(1,(G$1=WAC_District)*('Blend Sheet'!$R$4=WAC_IIN),0))*'Blend Sheet'!$R71,0) + IFERROR(INDEX(WAC_Item_Cost,MATCH(1,(G$1=WAC_District)*('Blend Sheet'!$S$4=WAC_IIN),0))*'Blend Sheet'!$S71,0) + IFERROR(INDEX(WAC_Item_Cost,MATCH(1,(G$1=WAC_District)*('Blend Sheet'!$T$4=WAC_IIN),0))*'Blend Sheet'!$T71,0) + IFERROR(INDEX(WAC_Item_Cost,MATCH(1,(G$1=WAC_District)*('Blend Sheet'!$U$4=WAC_IIN),0))*'Blend Sheet'!$U71,0) + IFERROR(INDEX(WAC_Item_Cost,MATCH(1,(G$1=WAC_District)*('Blend Sheet'!$V$4=WAC_IIN),0))*'Blend Sheet'!$V71,0) + IFERROR(INDEX(WAC_Item_Cost,MATCH(1,(G$1=WAC_District)*('Blend Sheet'!$W$4=WAC_IIN),0))*'Blend Sheet'!$W71,0) + IFERROR(INDEX(WAC_Item_Cost,MATCH(1,(G$1=WAC_District)*('Blend Sheet'!$X$4=WAC_IIN),0))*'Blend Sheet'!$X71,0) + IFERROR(INDEX(WAC_Item_Cost,MATCH(1,(G$1=WAC_District)*('Blend Sheet'!$Y$4=WAC_IIN),0))*'Blend Sheet'!$Y71,0) + IFERROR(INDEX(WAC_Item_Cost,MATCH(1,(G$1=WAC_District)*('Blend Sheet'!$Z$4=WAC_IIN),0))*'Blend Sheet'!$Z71,0) + IFERROR(INDEX(WAC_Item_Cost,MATCH(1,(G$1=WAC_District)*('Blend Sheet'!$AA$4=WAC_IIN),0))*'Blend Sheet'!$AA71,0) + IFERROR(INDEX(WAC_Item_Cost,MATCH(1,(G$1=WAC_District)*('Blend Sheet'!$AB$4=WAC_IIN),0))*'Blend Sheet'!$AB71,0) + IFERROR(INDEX(WAC_Item_Cost,MATCH(1,(G$1=WAC_District)*('Blend Sheet'!$AC$4=WAC_IIN),0))*'Blend Sheet'!$AC71,0) + IFERROR(INDEX(WAC_Item_Cost,MATCH(1,(G$1=WAC_District)*('Blend Sheet'!$AD$4=WAC_IIN),0))*'Blend Sheet'!$AD71,0) + IFERROR(INDEX(WAC_Item_Cost,MATCH(1,(G$1=WAC_District)*('Blend Sheet'!$AE$4=WAC_IIN),0))*'Blend Sheet'!$AE71,0) + IFERROR(INDEX(WAC_Item_Cost,MATCH(1,(G$1=WAC_District)*('Blend Sheet'!$AF$4=WAC_IIN),0))*'Blend Sheet'!$AF71,0) + IFERROR(INDEX(WAC_Item_Cost,MATCH(1,(G$1=WAC_District)*('Blend Sheet'!$AG$4=WAC_IIN),0))*'Blend Sheet'!$AG71,0) + IFERROR(INDEX(WAC_Item_Cost,MATCH(1,(G$1=WAC_District)*('Blend Sheet'!$AH$4=WAC_IIN),0))*'Blend Sheet'!$AH71,0) + IFERROR(INDEX(WAC_Item_Cost,MATCH(1,(G$1=WAC_District)*('Blend Sheet'!$AI$4=WAC_IIN),0))*'Blend Sheet'!$AI71,0) + IFERROR(INDEX(WAC_Item_Cost,MATCH(1,(G$1=WAC_District)*('Blend Sheet'!$AJ$4=WAC_IIN),0))*'Blend Sheet'!$AJ71,0) + IFERROR(INDEX(WAC_Item_Cost,MATCH(1,(G$1=WAC_District)*('Blend Sheet'!$AK$4=WAC_IIN),0))*'Blend Sheet'!$AK71,0) + IFERROR(INDEX(WAC_Item_Cost,MATCH(1,(G$1=WAC_District)*('Blend Sheet'!$AL$4=WAC_IIN),0))*'Blend Sheet'!$AL71,0) + IFERROR(INDEX(WAC_Item_Cost,MATCH(1,(G$1=WAC_District)*('Blend Sheet'!$AM$4=WAC_IIN),0))*'Blend Sheet'!$AM71,0) + IFERROR(INDEX(WAC_Item_Cost,MATCH(1,(G$1=WAC_District)*('Blend Sheet'!$AN$4=WAC_IIN),0))*'Blend Sheet'!$AN71,0) + IFERROR(INDEX(WAC_Item_Cost,MATCH(1,(G$1=WAC_District)*('Blend Sheet'!$AO$4=WAC_IIN),0))*'Blend Sheet'!$AO71,0) + IFERROR(INDEX(WAC_Item_Cost,MATCH(1,(G$1=WAC_District)*('Blend Sheet'!$AP$4=WAC_IIN),0))*'Blend Sheet'!$AP71/1000,0)</f>
        <v>287.6879386</v>
      </c>
      <c r="H68" s="245">
        <f t="array" ref="H68">IFERROR(INDEX(WAC_Item_Cost,MATCH(1,(H$1=WAC_District)*('Blend Sheet'!$C$4=WAC_IIN),0))*'Blend Sheet'!$C71/1000,0) + IFERROR(INDEX(WAC_Item_Cost,MATCH(1,(H$1=WAC_District)*('Blend Sheet'!$D$4=WAC_IIN),0))*'Blend Sheet'!$D71/1000,0) + IFERROR(INDEX(WAC_Item_Cost,MATCH(1,(H$1=WAC_District)*('Blend Sheet'!$E$4=WAC_IIN),0))*'Blend Sheet'!$E71/1000,0) + IFERROR(INDEX(WAC_Item_Cost,MATCH(1,(H$1=WAC_District)*('Blend Sheet'!$F$4=WAC_IIN),0))*'Blend Sheet'!$F71/1000,0)  + IFERROR(INDEX(WAC_Item_Cost,MATCH(1,(H$1=WAC_District)*('Blend Sheet'!$G$4=WAC_IIN),0))*'Blend Sheet'!$G71,0) + IFERROR(INDEX(WAC_Item_Cost,MATCH(1,(H$1=WAC_District)*('Blend Sheet'!$H$4=WAC_IIN),0))*'Blend Sheet'!$H71,0)  + IFERROR(INDEX(WAC_Item_Cost,MATCH(1,(H$1=WAC_District)*('Blend Sheet'!$I$4=WAC_IIN),0))*'Blend Sheet'!$I71,0) + IFERROR(INDEX(WAC_Item_Cost,MATCH(1,(H$1=WAC_District)*('Blend Sheet'!$J$4=WAC_IIN),0))*'Blend Sheet'!$J71,0) + IFERROR(INDEX(WAC_Item_Cost,MATCH(1,(H$1=WAC_District)*('Blend Sheet'!$K$4=WAC_IIN),0))*'Blend Sheet'!$K71,0) + IFERROR(INDEX(WAC_Item_Cost,MATCH(1,(H$1=WAC_District)*('Blend Sheet'!$L$4=WAC_IIN),0))*'Blend Sheet'!$L71,0) + IFERROR(INDEX(WAC_Item_Cost,MATCH(1,(H$1=WAC_District)*('Blend Sheet'!$M$4=WAC_IIN),0))*'Blend Sheet'!$M71,0) + IFERROR(INDEX(WAC_Item_Cost,MATCH(1,(H$1=WAC_District)*('Blend Sheet'!$N$4=WAC_IIN),0))*'Blend Sheet'!$N71,0) + IFERROR(INDEX(WAC_Item_Cost,MATCH(1,(H$1=WAC_District)*('Blend Sheet'!$O$4=WAC_IIN),0))*'Blend Sheet'!$O71,0) + IFERROR(INDEX(WAC_Item_Cost,MATCH(1,(H$1=WAC_District)*('Blend Sheet'!$P$4=WAC_IIN),0))*'Blend Sheet'!$P71,0) + IFERROR(INDEX(WAC_Item_Cost,MATCH(1,(H$1=WAC_District)*('Blend Sheet'!$Q$4=WAC_IIN),0))*'Blend Sheet'!$Q71,0) + IFERROR(INDEX(WAC_Item_Cost,MATCH(1,(H$1=WAC_District)*('Blend Sheet'!$R$4=WAC_IIN),0))*'Blend Sheet'!$R71,0) + IFERROR(INDEX(WAC_Item_Cost,MATCH(1,(H$1=WAC_District)*('Blend Sheet'!$S$4=WAC_IIN),0))*'Blend Sheet'!$S71,0) + IFERROR(INDEX(WAC_Item_Cost,MATCH(1,(H$1=WAC_District)*('Blend Sheet'!$T$4=WAC_IIN),0))*'Blend Sheet'!$T71,0) + IFERROR(INDEX(WAC_Item_Cost,MATCH(1,(H$1=WAC_District)*('Blend Sheet'!$U$4=WAC_IIN),0))*'Blend Sheet'!$U71,0) + IFERROR(INDEX(WAC_Item_Cost,MATCH(1,(H$1=WAC_District)*('Blend Sheet'!$V$4=WAC_IIN),0))*'Blend Sheet'!$V71,0) + IFERROR(INDEX(WAC_Item_Cost,MATCH(1,(H$1=WAC_District)*('Blend Sheet'!$W$4=WAC_IIN),0))*'Blend Sheet'!$W71,0) + IFERROR(INDEX(WAC_Item_Cost,MATCH(1,(H$1=WAC_District)*('Blend Sheet'!$X$4=WAC_IIN),0))*'Blend Sheet'!$X71,0) + IFERROR(INDEX(WAC_Item_Cost,MATCH(1,(H$1=WAC_District)*('Blend Sheet'!$Y$4=WAC_IIN),0))*'Blend Sheet'!$Y71,0) + IFERROR(INDEX(WAC_Item_Cost,MATCH(1,(H$1=WAC_District)*('Blend Sheet'!$Z$4=WAC_IIN),0))*'Blend Sheet'!$Z71,0) + IFERROR(INDEX(WAC_Item_Cost,MATCH(1,(H$1=WAC_District)*('Blend Sheet'!$AA$4=WAC_IIN),0))*'Blend Sheet'!$AA71,0) + IFERROR(INDEX(WAC_Item_Cost,MATCH(1,(H$1=WAC_District)*('Blend Sheet'!$AB$4=WAC_IIN),0))*'Blend Sheet'!$AB71,0) + IFERROR(INDEX(WAC_Item_Cost,MATCH(1,(H$1=WAC_District)*('Blend Sheet'!$AC$4=WAC_IIN),0))*'Blend Sheet'!$AC71,0) + IFERROR(INDEX(WAC_Item_Cost,MATCH(1,(H$1=WAC_District)*('Blend Sheet'!$AD$4=WAC_IIN),0))*'Blend Sheet'!$AD71,0) + IFERROR(INDEX(WAC_Item_Cost,MATCH(1,(H$1=WAC_District)*('Blend Sheet'!$AE$4=WAC_IIN),0))*'Blend Sheet'!$AE71,0) + IFERROR(INDEX(WAC_Item_Cost,MATCH(1,(H$1=WAC_District)*('Blend Sheet'!$AF$4=WAC_IIN),0))*'Blend Sheet'!$AF71,0) + IFERROR(INDEX(WAC_Item_Cost,MATCH(1,(H$1=WAC_District)*('Blend Sheet'!$AG$4=WAC_IIN),0))*'Blend Sheet'!$AG71,0) + IFERROR(INDEX(WAC_Item_Cost,MATCH(1,(H$1=WAC_District)*('Blend Sheet'!$AH$4=WAC_IIN),0))*'Blend Sheet'!$AH71,0) + IFERROR(INDEX(WAC_Item_Cost,MATCH(1,(H$1=WAC_District)*('Blend Sheet'!$AI$4=WAC_IIN),0))*'Blend Sheet'!$AI71,0) + IFERROR(INDEX(WAC_Item_Cost,MATCH(1,(H$1=WAC_District)*('Blend Sheet'!$AJ$4=WAC_IIN),0))*'Blend Sheet'!$AJ71,0) + IFERROR(INDEX(WAC_Item_Cost,MATCH(1,(H$1=WAC_District)*('Blend Sheet'!$AK$4=WAC_IIN),0))*'Blend Sheet'!$AK71,0) + IFERROR(INDEX(WAC_Item_Cost,MATCH(1,(H$1=WAC_District)*('Blend Sheet'!$AL$4=WAC_IIN),0))*'Blend Sheet'!$AL71,0) + IFERROR(INDEX(WAC_Item_Cost,MATCH(1,(H$1=WAC_District)*('Blend Sheet'!$AM$4=WAC_IIN),0))*'Blend Sheet'!$AM71,0) + IFERROR(INDEX(WAC_Item_Cost,MATCH(1,(H$1=WAC_District)*('Blend Sheet'!$AN$4=WAC_IIN),0))*'Blend Sheet'!$AN71,0) + IFERROR(INDEX(WAC_Item_Cost,MATCH(1,(H$1=WAC_District)*('Blend Sheet'!$AO$4=WAC_IIN),0))*'Blend Sheet'!$AO71,0) + IFERROR(INDEX(WAC_Item_Cost,MATCH(1,(H$1=WAC_District)*('Blend Sheet'!$AP$4=WAC_IIN),0))*'Blend Sheet'!$AP71/1000,0)</f>
        <v>286.74013260000004</v>
      </c>
      <c r="I68" s="245">
        <f t="array" ref="I68">IFERROR(INDEX(WAC_Item_Cost,MATCH(1,(I$1=WAC_District)*('Blend Sheet'!$C$4=WAC_IIN),0))*'Blend Sheet'!$C71/1000,0) + IFERROR(INDEX(WAC_Item_Cost,MATCH(1,(I$1=WAC_District)*('Blend Sheet'!$D$4=WAC_IIN),0))*'Blend Sheet'!$D71/1000,0) + IFERROR(INDEX(WAC_Item_Cost,MATCH(1,(I$1=WAC_District)*('Blend Sheet'!$E$4=WAC_IIN),0))*'Blend Sheet'!$E71/1000,0) + IFERROR(INDEX(WAC_Item_Cost,MATCH(1,(I$1=WAC_District)*('Blend Sheet'!$F$4=WAC_IIN),0))*'Blend Sheet'!$F71/1000,0)  + IFERROR(INDEX(WAC_Item_Cost,MATCH(1,(I$1=WAC_District)*('Blend Sheet'!$G$4=WAC_IIN),0))*'Blend Sheet'!$G71,0) + IFERROR(INDEX(WAC_Item_Cost,MATCH(1,(I$1=WAC_District)*('Blend Sheet'!$H$4=WAC_IIN),0))*'Blend Sheet'!$H71,0)  + IFERROR(INDEX(WAC_Item_Cost,MATCH(1,(I$1=WAC_District)*('Blend Sheet'!$I$4=WAC_IIN),0))*'Blend Sheet'!$I71,0) + IFERROR(INDEX(WAC_Item_Cost,MATCH(1,(I$1=WAC_District)*('Blend Sheet'!$J$4=WAC_IIN),0))*'Blend Sheet'!$J71,0) + IFERROR(INDEX(WAC_Item_Cost,MATCH(1,(I$1=WAC_District)*('Blend Sheet'!$K$4=WAC_IIN),0))*'Blend Sheet'!$K71,0) + IFERROR(INDEX(WAC_Item_Cost,MATCH(1,(I$1=WAC_District)*('Blend Sheet'!$L$4=WAC_IIN),0))*'Blend Sheet'!$L71,0) + IFERROR(INDEX(WAC_Item_Cost,MATCH(1,(I$1=WAC_District)*('Blend Sheet'!$M$4=WAC_IIN),0))*'Blend Sheet'!$M71,0) + IFERROR(INDEX(WAC_Item_Cost,MATCH(1,(I$1=WAC_District)*('Blend Sheet'!$N$4=WAC_IIN),0))*'Blend Sheet'!$N71,0) + IFERROR(INDEX(WAC_Item_Cost,MATCH(1,(I$1=WAC_District)*('Blend Sheet'!$O$4=WAC_IIN),0))*'Blend Sheet'!$O71,0) + IFERROR(INDEX(WAC_Item_Cost,MATCH(1,(I$1=WAC_District)*('Blend Sheet'!$P$4=WAC_IIN),0))*'Blend Sheet'!$P71,0) + IFERROR(INDEX(WAC_Item_Cost,MATCH(1,(I$1=WAC_District)*('Blend Sheet'!$Q$4=WAC_IIN),0))*'Blend Sheet'!$Q71,0) + IFERROR(INDEX(WAC_Item_Cost,MATCH(1,(I$1=WAC_District)*('Blend Sheet'!$R$4=WAC_IIN),0))*'Blend Sheet'!$R71,0) + IFERROR(INDEX(WAC_Item_Cost,MATCH(1,(I$1=WAC_District)*('Blend Sheet'!$S$4=WAC_IIN),0))*'Blend Sheet'!$S71,0) + IFERROR(INDEX(WAC_Item_Cost,MATCH(1,(I$1=WAC_District)*('Blend Sheet'!$T$4=WAC_IIN),0))*'Blend Sheet'!$T71,0) + IFERROR(INDEX(WAC_Item_Cost,MATCH(1,(I$1=WAC_District)*('Blend Sheet'!$U$4=WAC_IIN),0))*'Blend Sheet'!$U71,0) + IFERROR(INDEX(WAC_Item_Cost,MATCH(1,(I$1=WAC_District)*('Blend Sheet'!$V$4=WAC_IIN),0))*'Blend Sheet'!$V71,0) + IFERROR(INDEX(WAC_Item_Cost,MATCH(1,(I$1=WAC_District)*('Blend Sheet'!$W$4=WAC_IIN),0))*'Blend Sheet'!$W71,0) + IFERROR(INDEX(WAC_Item_Cost,MATCH(1,(I$1=WAC_District)*('Blend Sheet'!$X$4=WAC_IIN),0))*'Blend Sheet'!$X71,0) + IFERROR(INDEX(WAC_Item_Cost,MATCH(1,(I$1=WAC_District)*('Blend Sheet'!$Y$4=WAC_IIN),0))*'Blend Sheet'!$Y71,0) + IFERROR(INDEX(WAC_Item_Cost,MATCH(1,(I$1=WAC_District)*('Blend Sheet'!$Z$4=WAC_IIN),0))*'Blend Sheet'!$Z71,0) + IFERROR(INDEX(WAC_Item_Cost,MATCH(1,(I$1=WAC_District)*('Blend Sheet'!$AA$4=WAC_IIN),0))*'Blend Sheet'!$AA71,0) + IFERROR(INDEX(WAC_Item_Cost,MATCH(1,(I$1=WAC_District)*('Blend Sheet'!$AB$4=WAC_IIN),0))*'Blend Sheet'!$AB71,0) + IFERROR(INDEX(WAC_Item_Cost,MATCH(1,(I$1=WAC_District)*('Blend Sheet'!$AC$4=WAC_IIN),0))*'Blend Sheet'!$AC71,0) + IFERROR(INDEX(WAC_Item_Cost,MATCH(1,(I$1=WAC_District)*('Blend Sheet'!$AD$4=WAC_IIN),0))*'Blend Sheet'!$AD71,0) + IFERROR(INDEX(WAC_Item_Cost,MATCH(1,(I$1=WAC_District)*('Blend Sheet'!$AE$4=WAC_IIN),0))*'Blend Sheet'!$AE71,0) + IFERROR(INDEX(WAC_Item_Cost,MATCH(1,(I$1=WAC_District)*('Blend Sheet'!$AF$4=WAC_IIN),0))*'Blend Sheet'!$AF71,0) + IFERROR(INDEX(WAC_Item_Cost,MATCH(1,(I$1=WAC_District)*('Blend Sheet'!$AG$4=WAC_IIN),0))*'Blend Sheet'!$AG71,0) + IFERROR(INDEX(WAC_Item_Cost,MATCH(1,(I$1=WAC_District)*('Blend Sheet'!$AH$4=WAC_IIN),0))*'Blend Sheet'!$AH71,0) + IFERROR(INDEX(WAC_Item_Cost,MATCH(1,(I$1=WAC_District)*('Blend Sheet'!$AI$4=WAC_IIN),0))*'Blend Sheet'!$AI71,0) + IFERROR(INDEX(WAC_Item_Cost,MATCH(1,(I$1=WAC_District)*('Blend Sheet'!$AJ$4=WAC_IIN),0))*'Blend Sheet'!$AJ71,0) + IFERROR(INDEX(WAC_Item_Cost,MATCH(1,(I$1=WAC_District)*('Blend Sheet'!$AK$4=WAC_IIN),0))*'Blend Sheet'!$AK71,0) + IFERROR(INDEX(WAC_Item_Cost,MATCH(1,(I$1=WAC_District)*('Blend Sheet'!$AL$4=WAC_IIN),0))*'Blend Sheet'!$AL71,0) + IFERROR(INDEX(WAC_Item_Cost,MATCH(1,(I$1=WAC_District)*('Blend Sheet'!$AM$4=WAC_IIN),0))*'Blend Sheet'!$AM71,0) + IFERROR(INDEX(WAC_Item_Cost,MATCH(1,(I$1=WAC_District)*('Blend Sheet'!$AN$4=WAC_IIN),0))*'Blend Sheet'!$AN71,0) + IFERROR(INDEX(WAC_Item_Cost,MATCH(1,(I$1=WAC_District)*('Blend Sheet'!$AO$4=WAC_IIN),0))*'Blend Sheet'!$AO71,0) + IFERROR(INDEX(WAC_Item_Cost,MATCH(1,(I$1=WAC_District)*('Blend Sheet'!$AP$4=WAC_IIN),0))*'Blend Sheet'!$AP71/1000,0)</f>
        <v>292.59360279999999</v>
      </c>
      <c r="J68" s="245">
        <f t="array" ref="J68">IFERROR(INDEX(WAC_Item_Cost,MATCH(1,(J$1=WAC_District)*('Blend Sheet'!$C$4=WAC_IIN),0))*'Blend Sheet'!$C71/1000,0) + IFERROR(INDEX(WAC_Item_Cost,MATCH(1,(J$1=WAC_District)*('Blend Sheet'!$D$4=WAC_IIN),0))*'Blend Sheet'!$D71/1000,0) + IFERROR(INDEX(WAC_Item_Cost,MATCH(1,(J$1=WAC_District)*('Blend Sheet'!$E$4=WAC_IIN),0))*'Blend Sheet'!$E71/1000,0) + IFERROR(INDEX(WAC_Item_Cost,MATCH(1,(J$1=WAC_District)*('Blend Sheet'!$F$4=WAC_IIN),0))*'Blend Sheet'!$F71/1000,0)  + IFERROR(INDEX(WAC_Item_Cost,MATCH(1,(J$1=WAC_District)*('Blend Sheet'!$G$4=WAC_IIN),0))*'Blend Sheet'!$G71,0) + IFERROR(INDEX(WAC_Item_Cost,MATCH(1,(J$1=WAC_District)*('Blend Sheet'!$H$4=WAC_IIN),0))*'Blend Sheet'!$H71,0)  + IFERROR(INDEX(WAC_Item_Cost,MATCH(1,(J$1=WAC_District)*('Blend Sheet'!$I$4=WAC_IIN),0))*'Blend Sheet'!$I71,0) + IFERROR(INDEX(WAC_Item_Cost,MATCH(1,(J$1=WAC_District)*('Blend Sheet'!$J$4=WAC_IIN),0))*'Blend Sheet'!$J71,0) + IFERROR(INDEX(WAC_Item_Cost,MATCH(1,(J$1=WAC_District)*('Blend Sheet'!$K$4=WAC_IIN),0))*'Blend Sheet'!$K71,0) + IFERROR(INDEX(WAC_Item_Cost,MATCH(1,(J$1=WAC_District)*('Blend Sheet'!$L$4=WAC_IIN),0))*'Blend Sheet'!$L71,0) + IFERROR(INDEX(WAC_Item_Cost,MATCH(1,(J$1=WAC_District)*('Blend Sheet'!$M$4=WAC_IIN),0))*'Blend Sheet'!$M71,0) + IFERROR(INDEX(WAC_Item_Cost,MATCH(1,(J$1=WAC_District)*('Blend Sheet'!$N$4=WAC_IIN),0))*'Blend Sheet'!$N71,0) + IFERROR(INDEX(WAC_Item_Cost,MATCH(1,(J$1=WAC_District)*('Blend Sheet'!$O$4=WAC_IIN),0))*'Blend Sheet'!$O71,0) + IFERROR(INDEX(WAC_Item_Cost,MATCH(1,(J$1=WAC_District)*('Blend Sheet'!$P$4=WAC_IIN),0))*'Blend Sheet'!$P71,0) + IFERROR(INDEX(WAC_Item_Cost,MATCH(1,(J$1=WAC_District)*('Blend Sheet'!$Q$4=WAC_IIN),0))*'Blend Sheet'!$Q71,0) + IFERROR(INDEX(WAC_Item_Cost,MATCH(1,(J$1=WAC_District)*('Blend Sheet'!$R$4=WAC_IIN),0))*'Blend Sheet'!$R71,0) + IFERROR(INDEX(WAC_Item_Cost,MATCH(1,(J$1=WAC_District)*('Blend Sheet'!$S$4=WAC_IIN),0))*'Blend Sheet'!$S71,0) + IFERROR(INDEX(WAC_Item_Cost,MATCH(1,(J$1=WAC_District)*('Blend Sheet'!$T$4=WAC_IIN),0))*'Blend Sheet'!$T71,0) + IFERROR(INDEX(WAC_Item_Cost,MATCH(1,(J$1=WAC_District)*('Blend Sheet'!$U$4=WAC_IIN),0))*'Blend Sheet'!$U71,0) + IFERROR(INDEX(WAC_Item_Cost,MATCH(1,(J$1=WAC_District)*('Blend Sheet'!$V$4=WAC_IIN),0))*'Blend Sheet'!$V71,0) + IFERROR(INDEX(WAC_Item_Cost,MATCH(1,(J$1=WAC_District)*('Blend Sheet'!$W$4=WAC_IIN),0))*'Blend Sheet'!$W71,0) + IFERROR(INDEX(WAC_Item_Cost,MATCH(1,(J$1=WAC_District)*('Blend Sheet'!$X$4=WAC_IIN),0))*'Blend Sheet'!$X71,0) + IFERROR(INDEX(WAC_Item_Cost,MATCH(1,(J$1=WAC_District)*('Blend Sheet'!$Y$4=WAC_IIN),0))*'Blend Sheet'!$Y71,0) + IFERROR(INDEX(WAC_Item_Cost,MATCH(1,(J$1=WAC_District)*('Blend Sheet'!$Z$4=WAC_IIN),0))*'Blend Sheet'!$Z71,0) + IFERROR(INDEX(WAC_Item_Cost,MATCH(1,(J$1=WAC_District)*('Blend Sheet'!$AA$4=WAC_IIN),0))*'Blend Sheet'!$AA71,0) + IFERROR(INDEX(WAC_Item_Cost,MATCH(1,(J$1=WAC_District)*('Blend Sheet'!$AB$4=WAC_IIN),0))*'Blend Sheet'!$AB71,0) + IFERROR(INDEX(WAC_Item_Cost,MATCH(1,(J$1=WAC_District)*('Blend Sheet'!$AC$4=WAC_IIN),0))*'Blend Sheet'!$AC71,0) + IFERROR(INDEX(WAC_Item_Cost,MATCH(1,(J$1=WAC_District)*('Blend Sheet'!$AD$4=WAC_IIN),0))*'Blend Sheet'!$AD71,0) + IFERROR(INDEX(WAC_Item_Cost,MATCH(1,(J$1=WAC_District)*('Blend Sheet'!$AE$4=WAC_IIN),0))*'Blend Sheet'!$AE71,0) + IFERROR(INDEX(WAC_Item_Cost,MATCH(1,(J$1=WAC_District)*('Blend Sheet'!$AF$4=WAC_IIN),0))*'Blend Sheet'!$AF71,0) + IFERROR(INDEX(WAC_Item_Cost,MATCH(1,(J$1=WAC_District)*('Blend Sheet'!$AG$4=WAC_IIN),0))*'Blend Sheet'!$AG71,0) + IFERROR(INDEX(WAC_Item_Cost,MATCH(1,(J$1=WAC_District)*('Blend Sheet'!$AH$4=WAC_IIN),0))*'Blend Sheet'!$AH71,0) + IFERROR(INDEX(WAC_Item_Cost,MATCH(1,(J$1=WAC_District)*('Blend Sheet'!$AI$4=WAC_IIN),0))*'Blend Sheet'!$AI71,0) + IFERROR(INDEX(WAC_Item_Cost,MATCH(1,(J$1=WAC_District)*('Blend Sheet'!$AJ$4=WAC_IIN),0))*'Blend Sheet'!$AJ71,0) + IFERROR(INDEX(WAC_Item_Cost,MATCH(1,(J$1=WAC_District)*('Blend Sheet'!$AK$4=WAC_IIN),0))*'Blend Sheet'!$AK71,0) + IFERROR(INDEX(WAC_Item_Cost,MATCH(1,(J$1=WAC_District)*('Blend Sheet'!$AL$4=WAC_IIN),0))*'Blend Sheet'!$AL71,0) + IFERROR(INDEX(WAC_Item_Cost,MATCH(1,(J$1=WAC_District)*('Blend Sheet'!$AM$4=WAC_IIN),0))*'Blend Sheet'!$AM71,0) + IFERROR(INDEX(WAC_Item_Cost,MATCH(1,(J$1=WAC_District)*('Blend Sheet'!$AN$4=WAC_IIN),0))*'Blend Sheet'!$AN71,0) + IFERROR(INDEX(WAC_Item_Cost,MATCH(1,(J$1=WAC_District)*('Blend Sheet'!$AO$4=WAC_IIN),0))*'Blend Sheet'!$AO71,0) + IFERROR(INDEX(WAC_Item_Cost,MATCH(1,(J$1=WAC_District)*('Blend Sheet'!$AP$4=WAC_IIN),0))*'Blend Sheet'!$AP71/1000,0)</f>
        <v>300.52088380000004</v>
      </c>
      <c r="K68" s="245">
        <f t="array" ref="K68">IFERROR(INDEX(WAC_Item_Cost,MATCH(1,(K$1=WAC_District)*('Blend Sheet'!$C$4=WAC_IIN),0))*'Blend Sheet'!$C71/1000,0) + IFERROR(INDEX(WAC_Item_Cost,MATCH(1,(K$1=WAC_District)*('Blend Sheet'!$D$4=WAC_IIN),0))*'Blend Sheet'!$D71/1000,0) + IFERROR(INDEX(WAC_Item_Cost,MATCH(1,(K$1=WAC_District)*('Blend Sheet'!$E$4=WAC_IIN),0))*'Blend Sheet'!$E71/1000,0) + IFERROR(INDEX(WAC_Item_Cost,MATCH(1,(K$1=WAC_District)*('Blend Sheet'!$F$4=WAC_IIN),0))*'Blend Sheet'!$F71/1000,0)  + IFERROR(INDEX(WAC_Item_Cost,MATCH(1,(K$1=WAC_District)*('Blend Sheet'!$G$4=WAC_IIN),0))*'Blend Sheet'!$G71,0) + IFERROR(INDEX(WAC_Item_Cost,MATCH(1,(K$1=WAC_District)*('Blend Sheet'!$H$4=WAC_IIN),0))*'Blend Sheet'!$H71,0)  + IFERROR(INDEX(WAC_Item_Cost,MATCH(1,(K$1=WAC_District)*('Blend Sheet'!$I$4=WAC_IIN),0))*'Blend Sheet'!$I71,0) + IFERROR(INDEX(WAC_Item_Cost,MATCH(1,(K$1=WAC_District)*('Blend Sheet'!$J$4=WAC_IIN),0))*'Blend Sheet'!$J71,0) + IFERROR(INDEX(WAC_Item_Cost,MATCH(1,(K$1=WAC_District)*('Blend Sheet'!$K$4=WAC_IIN),0))*'Blend Sheet'!$K71,0) + IFERROR(INDEX(WAC_Item_Cost,MATCH(1,(K$1=WAC_District)*('Blend Sheet'!$L$4=WAC_IIN),0))*'Blend Sheet'!$L71,0) + IFERROR(INDEX(WAC_Item_Cost,MATCH(1,(K$1=WAC_District)*('Blend Sheet'!$M$4=WAC_IIN),0))*'Blend Sheet'!$M71,0) + IFERROR(INDEX(WAC_Item_Cost,MATCH(1,(K$1=WAC_District)*('Blend Sheet'!$N$4=WAC_IIN),0))*'Blend Sheet'!$N71,0) + IFERROR(INDEX(WAC_Item_Cost,MATCH(1,(K$1=WAC_District)*('Blend Sheet'!$O$4=WAC_IIN),0))*'Blend Sheet'!$O71,0) + IFERROR(INDEX(WAC_Item_Cost,MATCH(1,(K$1=WAC_District)*('Blend Sheet'!$P$4=WAC_IIN),0))*'Blend Sheet'!$P71,0) + IFERROR(INDEX(WAC_Item_Cost,MATCH(1,(K$1=WAC_District)*('Blend Sheet'!$Q$4=WAC_IIN),0))*'Blend Sheet'!$Q71,0) + IFERROR(INDEX(WAC_Item_Cost,MATCH(1,(K$1=WAC_District)*('Blend Sheet'!$R$4=WAC_IIN),0))*'Blend Sheet'!$R71,0) + IFERROR(INDEX(WAC_Item_Cost,MATCH(1,(K$1=WAC_District)*('Blend Sheet'!$S$4=WAC_IIN),0))*'Blend Sheet'!$S71,0) + IFERROR(INDEX(WAC_Item_Cost,MATCH(1,(K$1=WAC_District)*('Blend Sheet'!$T$4=WAC_IIN),0))*'Blend Sheet'!$T71,0) + IFERROR(INDEX(WAC_Item_Cost,MATCH(1,(K$1=WAC_District)*('Blend Sheet'!$U$4=WAC_IIN),0))*'Blend Sheet'!$U71,0) + IFERROR(INDEX(WAC_Item_Cost,MATCH(1,(K$1=WAC_District)*('Blend Sheet'!$V$4=WAC_IIN),0))*'Blend Sheet'!$V71,0) + IFERROR(INDEX(WAC_Item_Cost,MATCH(1,(K$1=WAC_District)*('Blend Sheet'!$W$4=WAC_IIN),0))*'Blend Sheet'!$W71,0) + IFERROR(INDEX(WAC_Item_Cost,MATCH(1,(K$1=WAC_District)*('Blend Sheet'!$X$4=WAC_IIN),0))*'Blend Sheet'!$X71,0) + IFERROR(INDEX(WAC_Item_Cost,MATCH(1,(K$1=WAC_District)*('Blend Sheet'!$Y$4=WAC_IIN),0))*'Blend Sheet'!$Y71,0) + IFERROR(INDEX(WAC_Item_Cost,MATCH(1,(K$1=WAC_District)*('Blend Sheet'!$Z$4=WAC_IIN),0))*'Blend Sheet'!$Z71,0) + IFERROR(INDEX(WAC_Item_Cost,MATCH(1,(K$1=WAC_District)*('Blend Sheet'!$AA$4=WAC_IIN),0))*'Blend Sheet'!$AA71,0) + IFERROR(INDEX(WAC_Item_Cost,MATCH(1,(K$1=WAC_District)*('Blend Sheet'!$AB$4=WAC_IIN),0))*'Blend Sheet'!$AB71,0) + IFERROR(INDEX(WAC_Item_Cost,MATCH(1,(K$1=WAC_District)*('Blend Sheet'!$AC$4=WAC_IIN),0))*'Blend Sheet'!$AC71,0) + IFERROR(INDEX(WAC_Item_Cost,MATCH(1,(K$1=WAC_District)*('Blend Sheet'!$AD$4=WAC_IIN),0))*'Blend Sheet'!$AD71,0) + IFERROR(INDEX(WAC_Item_Cost,MATCH(1,(K$1=WAC_District)*('Blend Sheet'!$AE$4=WAC_IIN),0))*'Blend Sheet'!$AE71,0) + IFERROR(INDEX(WAC_Item_Cost,MATCH(1,(K$1=WAC_District)*('Blend Sheet'!$AF$4=WAC_IIN),0))*'Blend Sheet'!$AF71,0) + IFERROR(INDEX(WAC_Item_Cost,MATCH(1,(K$1=WAC_District)*('Blend Sheet'!$AG$4=WAC_IIN),0))*'Blend Sheet'!$AG71,0) + IFERROR(INDEX(WAC_Item_Cost,MATCH(1,(K$1=WAC_District)*('Blend Sheet'!$AH$4=WAC_IIN),0))*'Blend Sheet'!$AH71,0) + IFERROR(INDEX(WAC_Item_Cost,MATCH(1,(K$1=WAC_District)*('Blend Sheet'!$AI$4=WAC_IIN),0))*'Blend Sheet'!$AI71,0) + IFERROR(INDEX(WAC_Item_Cost,MATCH(1,(K$1=WAC_District)*('Blend Sheet'!$AJ$4=WAC_IIN),0))*'Blend Sheet'!$AJ71,0) + IFERROR(INDEX(WAC_Item_Cost,MATCH(1,(K$1=WAC_District)*('Blend Sheet'!$AK$4=WAC_IIN),0))*'Blend Sheet'!$AK71,0) + IFERROR(INDEX(WAC_Item_Cost,MATCH(1,(K$1=WAC_District)*('Blend Sheet'!$AL$4=WAC_IIN),0))*'Blend Sheet'!$AL71,0) + IFERROR(INDEX(WAC_Item_Cost,MATCH(1,(K$1=WAC_District)*('Blend Sheet'!$AM$4=WAC_IIN),0))*'Blend Sheet'!$AM71,0) + IFERROR(INDEX(WAC_Item_Cost,MATCH(1,(K$1=WAC_District)*('Blend Sheet'!$AN$4=WAC_IIN),0))*'Blend Sheet'!$AN71,0) + IFERROR(INDEX(WAC_Item_Cost,MATCH(1,(K$1=WAC_District)*('Blend Sheet'!$AO$4=WAC_IIN),0))*'Blend Sheet'!$AO71,0) + IFERROR(INDEX(WAC_Item_Cost,MATCH(1,(K$1=WAC_District)*('Blend Sheet'!$AP$4=WAC_IIN),0))*'Blend Sheet'!$AP71/1000,0)</f>
        <v>42.913452599999999</v>
      </c>
      <c r="L68" s="245">
        <f t="array" ref="L68">IFERROR(INDEX(WAC_Item_Cost,MATCH(1,(L$1=WAC_District)*('Blend Sheet'!$C$4=WAC_IIN),0))*'Blend Sheet'!$C71/1000,0) + IFERROR(INDEX(WAC_Item_Cost,MATCH(1,(L$1=WAC_District)*('Blend Sheet'!$D$4=WAC_IIN),0))*'Blend Sheet'!$D71/1000,0) + IFERROR(INDEX(WAC_Item_Cost,MATCH(1,(L$1=WAC_District)*('Blend Sheet'!$E$4=WAC_IIN),0))*'Blend Sheet'!$E71/1000,0) + IFERROR(INDEX(WAC_Item_Cost,MATCH(1,(L$1=WAC_District)*('Blend Sheet'!$F$4=WAC_IIN),0))*'Blend Sheet'!$F71/1000,0)  + IFERROR(INDEX(WAC_Item_Cost,MATCH(1,(L$1=WAC_District)*('Blend Sheet'!$G$4=WAC_IIN),0))*'Blend Sheet'!$G71,0) + IFERROR(INDEX(WAC_Item_Cost,MATCH(1,(L$1=WAC_District)*('Blend Sheet'!$H$4=WAC_IIN),0))*'Blend Sheet'!$H71,0)  + IFERROR(INDEX(WAC_Item_Cost,MATCH(1,(L$1=WAC_District)*('Blend Sheet'!$I$4=WAC_IIN),0))*'Blend Sheet'!$I71,0) + IFERROR(INDEX(WAC_Item_Cost,MATCH(1,(L$1=WAC_District)*('Blend Sheet'!$J$4=WAC_IIN),0))*'Blend Sheet'!$J71,0) + IFERROR(INDEX(WAC_Item_Cost,MATCH(1,(L$1=WAC_District)*('Blend Sheet'!$K$4=WAC_IIN),0))*'Blend Sheet'!$K71,0) + IFERROR(INDEX(WAC_Item_Cost,MATCH(1,(L$1=WAC_District)*('Blend Sheet'!$L$4=WAC_IIN),0))*'Blend Sheet'!$L71,0) + IFERROR(INDEX(WAC_Item_Cost,MATCH(1,(L$1=WAC_District)*('Blend Sheet'!$M$4=WAC_IIN),0))*'Blend Sheet'!$M71,0) + IFERROR(INDEX(WAC_Item_Cost,MATCH(1,(L$1=WAC_District)*('Blend Sheet'!$N$4=WAC_IIN),0))*'Blend Sheet'!$N71,0) + IFERROR(INDEX(WAC_Item_Cost,MATCH(1,(L$1=WAC_District)*('Blend Sheet'!$O$4=WAC_IIN),0))*'Blend Sheet'!$O71,0) + IFERROR(INDEX(WAC_Item_Cost,MATCH(1,(L$1=WAC_District)*('Blend Sheet'!$P$4=WAC_IIN),0))*'Blend Sheet'!$P71,0) + IFERROR(INDEX(WAC_Item_Cost,MATCH(1,(L$1=WAC_District)*('Blend Sheet'!$Q$4=WAC_IIN),0))*'Blend Sheet'!$Q71,0) + IFERROR(INDEX(WAC_Item_Cost,MATCH(1,(L$1=WAC_District)*('Blend Sheet'!$R$4=WAC_IIN),0))*'Blend Sheet'!$R71,0) + IFERROR(INDEX(WAC_Item_Cost,MATCH(1,(L$1=WAC_District)*('Blend Sheet'!$S$4=WAC_IIN),0))*'Blend Sheet'!$S71,0) + IFERROR(INDEX(WAC_Item_Cost,MATCH(1,(L$1=WAC_District)*('Blend Sheet'!$T$4=WAC_IIN),0))*'Blend Sheet'!$T71,0) + IFERROR(INDEX(WAC_Item_Cost,MATCH(1,(L$1=WAC_District)*('Blend Sheet'!$U$4=WAC_IIN),0))*'Blend Sheet'!$U71,0) + IFERROR(INDEX(WAC_Item_Cost,MATCH(1,(L$1=WAC_District)*('Blend Sheet'!$V$4=WAC_IIN),0))*'Blend Sheet'!$V71,0) + IFERROR(INDEX(WAC_Item_Cost,MATCH(1,(L$1=WAC_District)*('Blend Sheet'!$W$4=WAC_IIN),0))*'Blend Sheet'!$W71,0) + IFERROR(INDEX(WAC_Item_Cost,MATCH(1,(L$1=WAC_District)*('Blend Sheet'!$X$4=WAC_IIN),0))*'Blend Sheet'!$X71,0) + IFERROR(INDEX(WAC_Item_Cost,MATCH(1,(L$1=WAC_District)*('Blend Sheet'!$Y$4=WAC_IIN),0))*'Blend Sheet'!$Y71,0) + IFERROR(INDEX(WAC_Item_Cost,MATCH(1,(L$1=WAC_District)*('Blend Sheet'!$Z$4=WAC_IIN),0))*'Blend Sheet'!$Z71,0) + IFERROR(INDEX(WAC_Item_Cost,MATCH(1,(L$1=WAC_District)*('Blend Sheet'!$AA$4=WAC_IIN),0))*'Blend Sheet'!$AA71,0) + IFERROR(INDEX(WAC_Item_Cost,MATCH(1,(L$1=WAC_District)*('Blend Sheet'!$AB$4=WAC_IIN),0))*'Blend Sheet'!$AB71,0) + IFERROR(INDEX(WAC_Item_Cost,MATCH(1,(L$1=WAC_District)*('Blend Sheet'!$AC$4=WAC_IIN),0))*'Blend Sheet'!$AC71,0) + IFERROR(INDEX(WAC_Item_Cost,MATCH(1,(L$1=WAC_District)*('Blend Sheet'!$AD$4=WAC_IIN),0))*'Blend Sheet'!$AD71,0) + IFERROR(INDEX(WAC_Item_Cost,MATCH(1,(L$1=WAC_District)*('Blend Sheet'!$AE$4=WAC_IIN),0))*'Blend Sheet'!$AE71,0) + IFERROR(INDEX(WAC_Item_Cost,MATCH(1,(L$1=WAC_District)*('Blend Sheet'!$AF$4=WAC_IIN),0))*'Blend Sheet'!$AF71,0) + IFERROR(INDEX(WAC_Item_Cost,MATCH(1,(L$1=WAC_District)*('Blend Sheet'!$AG$4=WAC_IIN),0))*'Blend Sheet'!$AG71,0) + IFERROR(INDEX(WAC_Item_Cost,MATCH(1,(L$1=WAC_District)*('Blend Sheet'!$AH$4=WAC_IIN),0))*'Blend Sheet'!$AH71,0) + IFERROR(INDEX(WAC_Item_Cost,MATCH(1,(L$1=WAC_District)*('Blend Sheet'!$AI$4=WAC_IIN),0))*'Blend Sheet'!$AI71,0) + IFERROR(INDEX(WAC_Item_Cost,MATCH(1,(L$1=WAC_District)*('Blend Sheet'!$AJ$4=WAC_IIN),0))*'Blend Sheet'!$AJ71,0) + IFERROR(INDEX(WAC_Item_Cost,MATCH(1,(L$1=WAC_District)*('Blend Sheet'!$AK$4=WAC_IIN),0))*'Blend Sheet'!$AK71,0) + IFERROR(INDEX(WAC_Item_Cost,MATCH(1,(L$1=WAC_District)*('Blend Sheet'!$AL$4=WAC_IIN),0))*'Blend Sheet'!$AL71,0) + IFERROR(INDEX(WAC_Item_Cost,MATCH(1,(L$1=WAC_District)*('Blend Sheet'!$AM$4=WAC_IIN),0))*'Blend Sheet'!$AM71,0) + IFERROR(INDEX(WAC_Item_Cost,MATCH(1,(L$1=WAC_District)*('Blend Sheet'!$AN$4=WAC_IIN),0))*'Blend Sheet'!$AN71,0) + IFERROR(INDEX(WAC_Item_Cost,MATCH(1,(L$1=WAC_District)*('Blend Sheet'!$AO$4=WAC_IIN),0))*'Blend Sheet'!$AO71,0) + IFERROR(INDEX(WAC_Item_Cost,MATCH(1,(L$1=WAC_District)*('Blend Sheet'!$AP$4=WAC_IIN),0))*'Blend Sheet'!$AP71/1000,0)</f>
        <v>47.409174200000002</v>
      </c>
    </row>
    <row r="69" spans="1:12" x14ac:dyDescent="0.25">
      <c r="A69" t="str">
        <f>'Blend Sheet'!A72</f>
        <v>SanSeal</v>
      </c>
      <c r="B69" s="245">
        <f t="array" ref="B69">IFERROR(INDEX(WAC_Item_Cost,MATCH(1,(B$1=WAC_District)*('Blend Sheet'!$C$4=WAC_IIN),0))*'Blend Sheet'!$C72/1000,0) + IFERROR(INDEX(WAC_Item_Cost,MATCH(1,(B$1=WAC_District)*('Blend Sheet'!$D$4=WAC_IIN),0))*'Blend Sheet'!$D72/1000,0) + IFERROR(INDEX(WAC_Item_Cost,MATCH(1,(B$1=WAC_District)*('Blend Sheet'!$E$4=WAC_IIN),0))*'Blend Sheet'!$E72/1000,0) + IFERROR(INDEX(WAC_Item_Cost,MATCH(1,(B$1=WAC_District)*('Blend Sheet'!$F$4=WAC_IIN),0))*'Blend Sheet'!$F72/1000,0)  + IFERROR(INDEX(WAC_Item_Cost,MATCH(1,(B$1=WAC_District)*('Blend Sheet'!$G$4=WAC_IIN),0))*'Blend Sheet'!$G72,0) + IFERROR(INDEX(WAC_Item_Cost,MATCH(1,(B$1=WAC_District)*('Blend Sheet'!$H$4=WAC_IIN),0))*'Blend Sheet'!$H72,0)  + IFERROR(INDEX(WAC_Item_Cost,MATCH(1,(B$1=WAC_District)*('Blend Sheet'!$I$4=WAC_IIN),0))*'Blend Sheet'!$I72,0) + IFERROR(INDEX(WAC_Item_Cost,MATCH(1,(B$1=WAC_District)*('Blend Sheet'!$J$4=WAC_IIN),0))*'Blend Sheet'!$J72,0) + IFERROR(INDEX(WAC_Item_Cost,MATCH(1,(B$1=WAC_District)*('Blend Sheet'!$K$4=WAC_IIN),0))*'Blend Sheet'!$K72,0) + IFERROR(INDEX(WAC_Item_Cost,MATCH(1,(B$1=WAC_District)*('Blend Sheet'!$L$4=WAC_IIN),0))*'Blend Sheet'!$L72,0) + IFERROR(INDEX(WAC_Item_Cost,MATCH(1,(B$1=WAC_District)*('Blend Sheet'!$M$4=WAC_IIN),0))*'Blend Sheet'!$M72,0) + IFERROR(INDEX(WAC_Item_Cost,MATCH(1,(B$1=WAC_District)*('Blend Sheet'!$N$4=WAC_IIN),0))*'Blend Sheet'!$N72,0) + IFERROR(INDEX(WAC_Item_Cost,MATCH(1,(B$1=WAC_District)*('Blend Sheet'!$O$4=WAC_IIN),0))*'Blend Sheet'!$O72,0) + IFERROR(INDEX(WAC_Item_Cost,MATCH(1,(B$1=WAC_District)*('Blend Sheet'!$P$4=WAC_IIN),0))*'Blend Sheet'!$P72,0) + IFERROR(INDEX(WAC_Item_Cost,MATCH(1,(B$1=WAC_District)*('Blend Sheet'!$Q$4=WAC_IIN),0))*'Blend Sheet'!$Q72,0) + IFERROR(INDEX(WAC_Item_Cost,MATCH(1,(B$1=WAC_District)*('Blend Sheet'!$R$4=WAC_IIN),0))*'Blend Sheet'!$R72,0) + IFERROR(INDEX(WAC_Item_Cost,MATCH(1,(B$1=WAC_District)*('Blend Sheet'!$S$4=WAC_IIN),0))*'Blend Sheet'!$S72,0) + IFERROR(INDEX(WAC_Item_Cost,MATCH(1,(B$1=WAC_District)*('Blend Sheet'!$T$4=WAC_IIN),0))*'Blend Sheet'!$T72,0) + IFERROR(INDEX(WAC_Item_Cost,MATCH(1,(B$1=WAC_District)*('Blend Sheet'!$U$4=WAC_IIN),0))*'Blend Sheet'!$U72,0) + IFERROR(INDEX(WAC_Item_Cost,MATCH(1,(B$1=WAC_District)*('Blend Sheet'!$V$4=WAC_IIN),0))*'Blend Sheet'!$V72,0) + IFERROR(INDEX(WAC_Item_Cost,MATCH(1,(B$1=WAC_District)*('Blend Sheet'!$W$4=WAC_IIN),0))*'Blend Sheet'!$W72,0) + IFERROR(INDEX(WAC_Item_Cost,MATCH(1,(B$1=WAC_District)*('Blend Sheet'!$X$4=WAC_IIN),0))*'Blend Sheet'!$X72,0) + IFERROR(INDEX(WAC_Item_Cost,MATCH(1,(B$1=WAC_District)*('Blend Sheet'!$Y$4=WAC_IIN),0))*'Blend Sheet'!$Y72,0) + IFERROR(INDEX(WAC_Item_Cost,MATCH(1,(B$1=WAC_District)*('Blend Sheet'!$Z$4=WAC_IIN),0))*'Blend Sheet'!$Z72,0) + IFERROR(INDEX(WAC_Item_Cost,MATCH(1,(B$1=WAC_District)*('Blend Sheet'!$AA$4=WAC_IIN),0))*'Blend Sheet'!$AA72,0) + IFERROR(INDEX(WAC_Item_Cost,MATCH(1,(B$1=WAC_District)*('Blend Sheet'!$AB$4=WAC_IIN),0))*'Blend Sheet'!$AB72,0) + IFERROR(INDEX(WAC_Item_Cost,MATCH(1,(B$1=WAC_District)*('Blend Sheet'!$AC$4=WAC_IIN),0))*'Blend Sheet'!$AC72,0) + IFERROR(INDEX(WAC_Item_Cost,MATCH(1,(B$1=WAC_District)*('Blend Sheet'!$AD$4=WAC_IIN),0))*'Blend Sheet'!$AD72,0) + IFERROR(INDEX(WAC_Item_Cost,MATCH(1,(B$1=WAC_District)*('Blend Sheet'!$AE$4=WAC_IIN),0))*'Blend Sheet'!$AE72,0) + IFERROR(INDEX(WAC_Item_Cost,MATCH(1,(B$1=WAC_District)*('Blend Sheet'!$AF$4=WAC_IIN),0))*'Blend Sheet'!$AF72,0) + IFERROR(INDEX(WAC_Item_Cost,MATCH(1,(B$1=WAC_District)*('Blend Sheet'!$AG$4=WAC_IIN),0))*'Blend Sheet'!$AG72,0) + IFERROR(INDEX(WAC_Item_Cost,MATCH(1,(B$1=WAC_District)*('Blend Sheet'!$AH$4=WAC_IIN),0))*'Blend Sheet'!$AH72,0) + IFERROR(INDEX(WAC_Item_Cost,MATCH(1,(B$1=WAC_District)*('Blend Sheet'!$AI$4=WAC_IIN),0))*'Blend Sheet'!$AI72,0) + IFERROR(INDEX(WAC_Item_Cost,MATCH(1,(B$1=WAC_District)*('Blend Sheet'!$AJ$4=WAC_IIN),0))*'Blend Sheet'!$AJ72,0) + IFERROR(INDEX(WAC_Item_Cost,MATCH(1,(B$1=WAC_District)*('Blend Sheet'!$AK$4=WAC_IIN),0))*'Blend Sheet'!$AK72,0) + IFERROR(INDEX(WAC_Item_Cost,MATCH(1,(B$1=WAC_District)*('Blend Sheet'!$AL$4=WAC_IIN),0))*'Blend Sheet'!$AL72,0) + IFERROR(INDEX(WAC_Item_Cost,MATCH(1,(B$1=WAC_District)*('Blend Sheet'!$AM$4=WAC_IIN),0))*'Blend Sheet'!$AM72,0) + IFERROR(INDEX(WAC_Item_Cost,MATCH(1,(B$1=WAC_District)*('Blend Sheet'!$AN$4=WAC_IIN),0))*'Blend Sheet'!$AN72,0) + IFERROR(INDEX(WAC_Item_Cost,MATCH(1,(B$1=WAC_District)*('Blend Sheet'!$AO$4=WAC_IIN),0))*'Blend Sheet'!$AO72,0) + IFERROR(INDEX(WAC_Item_Cost,MATCH(1,(B$1=WAC_District)*('Blend Sheet'!$AP$4=WAC_IIN),0))*'Blend Sheet'!$AP72/1000,0)</f>
        <v>2889.7309999999998</v>
      </c>
      <c r="C69" s="245">
        <f t="array" ref="C69">IFERROR(INDEX(WAC_Item_Cost,MATCH(1,(C$1=WAC_District)*('Blend Sheet'!$C$4=WAC_IIN),0))*'Blend Sheet'!$C72/1000,0) + IFERROR(INDEX(WAC_Item_Cost,MATCH(1,(C$1=WAC_District)*('Blend Sheet'!$D$4=WAC_IIN),0))*'Blend Sheet'!$D72/1000,0) + IFERROR(INDEX(WAC_Item_Cost,MATCH(1,(C$1=WAC_District)*('Blend Sheet'!$E$4=WAC_IIN),0))*'Blend Sheet'!$E72/1000,0) + IFERROR(INDEX(WAC_Item_Cost,MATCH(1,(C$1=WAC_District)*('Blend Sheet'!$F$4=WAC_IIN),0))*'Blend Sheet'!$F72/1000,0)  + IFERROR(INDEX(WAC_Item_Cost,MATCH(1,(C$1=WAC_District)*('Blend Sheet'!$G$4=WAC_IIN),0))*'Blend Sheet'!$G72,0) + IFERROR(INDEX(WAC_Item_Cost,MATCH(1,(C$1=WAC_District)*('Blend Sheet'!$H$4=WAC_IIN),0))*'Blend Sheet'!$H72,0)  + IFERROR(INDEX(WAC_Item_Cost,MATCH(1,(C$1=WAC_District)*('Blend Sheet'!$I$4=WAC_IIN),0))*'Blend Sheet'!$I72,0) + IFERROR(INDEX(WAC_Item_Cost,MATCH(1,(C$1=WAC_District)*('Blend Sheet'!$J$4=WAC_IIN),0))*'Blend Sheet'!$J72,0) + IFERROR(INDEX(WAC_Item_Cost,MATCH(1,(C$1=WAC_District)*('Blend Sheet'!$K$4=WAC_IIN),0))*'Blend Sheet'!$K72,0) + IFERROR(INDEX(WAC_Item_Cost,MATCH(1,(C$1=WAC_District)*('Blend Sheet'!$L$4=WAC_IIN),0))*'Blend Sheet'!$L72,0) + IFERROR(INDEX(WAC_Item_Cost,MATCH(1,(C$1=WAC_District)*('Blend Sheet'!$M$4=WAC_IIN),0))*'Blend Sheet'!$M72,0) + IFERROR(INDEX(WAC_Item_Cost,MATCH(1,(C$1=WAC_District)*('Blend Sheet'!$N$4=WAC_IIN),0))*'Blend Sheet'!$N72,0) + IFERROR(INDEX(WAC_Item_Cost,MATCH(1,(C$1=WAC_District)*('Blend Sheet'!$O$4=WAC_IIN),0))*'Blend Sheet'!$O72,0) + IFERROR(INDEX(WAC_Item_Cost,MATCH(1,(C$1=WAC_District)*('Blend Sheet'!$P$4=WAC_IIN),0))*'Blend Sheet'!$P72,0) + IFERROR(INDEX(WAC_Item_Cost,MATCH(1,(C$1=WAC_District)*('Blend Sheet'!$Q$4=WAC_IIN),0))*'Blend Sheet'!$Q72,0) + IFERROR(INDEX(WAC_Item_Cost,MATCH(1,(C$1=WAC_District)*('Blend Sheet'!$R$4=WAC_IIN),0))*'Blend Sheet'!$R72,0) + IFERROR(INDEX(WAC_Item_Cost,MATCH(1,(C$1=WAC_District)*('Blend Sheet'!$S$4=WAC_IIN),0))*'Blend Sheet'!$S72,0) + IFERROR(INDEX(WAC_Item_Cost,MATCH(1,(C$1=WAC_District)*('Blend Sheet'!$T$4=WAC_IIN),0))*'Blend Sheet'!$T72,0) + IFERROR(INDEX(WAC_Item_Cost,MATCH(1,(C$1=WAC_District)*('Blend Sheet'!$U$4=WAC_IIN),0))*'Blend Sheet'!$U72,0) + IFERROR(INDEX(WAC_Item_Cost,MATCH(1,(C$1=WAC_District)*('Blend Sheet'!$V$4=WAC_IIN),0))*'Blend Sheet'!$V72,0) + IFERROR(INDEX(WAC_Item_Cost,MATCH(1,(C$1=WAC_District)*('Blend Sheet'!$W$4=WAC_IIN),0))*'Blend Sheet'!$W72,0) + IFERROR(INDEX(WAC_Item_Cost,MATCH(1,(C$1=WAC_District)*('Blend Sheet'!$X$4=WAC_IIN),0))*'Blend Sheet'!$X72,0) + IFERROR(INDEX(WAC_Item_Cost,MATCH(1,(C$1=WAC_District)*('Blend Sheet'!$Y$4=WAC_IIN),0))*'Blend Sheet'!$Y72,0) + IFERROR(INDEX(WAC_Item_Cost,MATCH(1,(C$1=WAC_District)*('Blend Sheet'!$Z$4=WAC_IIN),0))*'Blend Sheet'!$Z72,0) + IFERROR(INDEX(WAC_Item_Cost,MATCH(1,(C$1=WAC_District)*('Blend Sheet'!$AA$4=WAC_IIN),0))*'Blend Sheet'!$AA72,0) + IFERROR(INDEX(WAC_Item_Cost,MATCH(1,(C$1=WAC_District)*('Blend Sheet'!$AB$4=WAC_IIN),0))*'Blend Sheet'!$AB72,0) + IFERROR(INDEX(WAC_Item_Cost,MATCH(1,(C$1=WAC_District)*('Blend Sheet'!$AC$4=WAC_IIN),0))*'Blend Sheet'!$AC72,0) + IFERROR(INDEX(WAC_Item_Cost,MATCH(1,(C$1=WAC_District)*('Blend Sheet'!$AD$4=WAC_IIN),0))*'Blend Sheet'!$AD72,0) + IFERROR(INDEX(WAC_Item_Cost,MATCH(1,(C$1=WAC_District)*('Blend Sheet'!$AE$4=WAC_IIN),0))*'Blend Sheet'!$AE72,0) + IFERROR(INDEX(WAC_Item_Cost,MATCH(1,(C$1=WAC_District)*('Blend Sheet'!$AF$4=WAC_IIN),0))*'Blend Sheet'!$AF72,0) + IFERROR(INDEX(WAC_Item_Cost,MATCH(1,(C$1=WAC_District)*('Blend Sheet'!$AG$4=WAC_IIN),0))*'Blend Sheet'!$AG72,0) + IFERROR(INDEX(WAC_Item_Cost,MATCH(1,(C$1=WAC_District)*('Blend Sheet'!$AH$4=WAC_IIN),0))*'Blend Sheet'!$AH72,0) + IFERROR(INDEX(WAC_Item_Cost,MATCH(1,(C$1=WAC_District)*('Blend Sheet'!$AI$4=WAC_IIN),0))*'Blend Sheet'!$AI72,0) + IFERROR(INDEX(WAC_Item_Cost,MATCH(1,(C$1=WAC_District)*('Blend Sheet'!$AJ$4=WAC_IIN),0))*'Blend Sheet'!$AJ72,0) + IFERROR(INDEX(WAC_Item_Cost,MATCH(1,(C$1=WAC_District)*('Blend Sheet'!$AK$4=WAC_IIN),0))*'Blend Sheet'!$AK72,0) + IFERROR(INDEX(WAC_Item_Cost,MATCH(1,(C$1=WAC_District)*('Blend Sheet'!$AL$4=WAC_IIN),0))*'Blend Sheet'!$AL72,0) + IFERROR(INDEX(WAC_Item_Cost,MATCH(1,(C$1=WAC_District)*('Blend Sheet'!$AM$4=WAC_IIN),0))*'Blend Sheet'!$AM72,0) + IFERROR(INDEX(WAC_Item_Cost,MATCH(1,(C$1=WAC_District)*('Blend Sheet'!$AN$4=WAC_IIN),0))*'Blend Sheet'!$AN72,0) + IFERROR(INDEX(WAC_Item_Cost,MATCH(1,(C$1=WAC_District)*('Blend Sheet'!$AO$4=WAC_IIN),0))*'Blend Sheet'!$AO72,0) + IFERROR(INDEX(WAC_Item_Cost,MATCH(1,(C$1=WAC_District)*('Blend Sheet'!$AP$4=WAC_IIN),0))*'Blend Sheet'!$AP72/1000,0)</f>
        <v>0</v>
      </c>
      <c r="D69" s="245">
        <f t="array" ref="D69">IFERROR(INDEX(WAC_Item_Cost,MATCH(1,(D$1=WAC_District)*('Blend Sheet'!$C$4=WAC_IIN),0))*'Blend Sheet'!$C72/1000,0) + IFERROR(INDEX(WAC_Item_Cost,MATCH(1,(D$1=WAC_District)*('Blend Sheet'!$D$4=WAC_IIN),0))*'Blend Sheet'!$D72/1000,0) + IFERROR(INDEX(WAC_Item_Cost,MATCH(1,(D$1=WAC_District)*('Blend Sheet'!$E$4=WAC_IIN),0))*'Blend Sheet'!$E72/1000,0) + IFERROR(INDEX(WAC_Item_Cost,MATCH(1,(D$1=WAC_District)*('Blend Sheet'!$F$4=WAC_IIN),0))*'Blend Sheet'!$F72/1000,0)  + IFERROR(INDEX(WAC_Item_Cost,MATCH(1,(D$1=WAC_District)*('Blend Sheet'!$G$4=WAC_IIN),0))*'Blend Sheet'!$G72,0) + IFERROR(INDEX(WAC_Item_Cost,MATCH(1,(D$1=WAC_District)*('Blend Sheet'!$H$4=WAC_IIN),0))*'Blend Sheet'!$H72,0)  + IFERROR(INDEX(WAC_Item_Cost,MATCH(1,(D$1=WAC_District)*('Blend Sheet'!$I$4=WAC_IIN),0))*'Blend Sheet'!$I72,0) + IFERROR(INDEX(WAC_Item_Cost,MATCH(1,(D$1=WAC_District)*('Blend Sheet'!$J$4=WAC_IIN),0))*'Blend Sheet'!$J72,0) + IFERROR(INDEX(WAC_Item_Cost,MATCH(1,(D$1=WAC_District)*('Blend Sheet'!$K$4=WAC_IIN),0))*'Blend Sheet'!$K72,0) + IFERROR(INDEX(WAC_Item_Cost,MATCH(1,(D$1=WAC_District)*('Blend Sheet'!$L$4=WAC_IIN),0))*'Blend Sheet'!$L72,0) + IFERROR(INDEX(WAC_Item_Cost,MATCH(1,(D$1=WAC_District)*('Blend Sheet'!$M$4=WAC_IIN),0))*'Blend Sheet'!$M72,0) + IFERROR(INDEX(WAC_Item_Cost,MATCH(1,(D$1=WAC_District)*('Blend Sheet'!$N$4=WAC_IIN),0))*'Blend Sheet'!$N72,0) + IFERROR(INDEX(WAC_Item_Cost,MATCH(1,(D$1=WAC_District)*('Blend Sheet'!$O$4=WAC_IIN),0))*'Blend Sheet'!$O72,0) + IFERROR(INDEX(WAC_Item_Cost,MATCH(1,(D$1=WAC_District)*('Blend Sheet'!$P$4=WAC_IIN),0))*'Blend Sheet'!$P72,0) + IFERROR(INDEX(WAC_Item_Cost,MATCH(1,(D$1=WAC_District)*('Blend Sheet'!$Q$4=WAC_IIN),0))*'Blend Sheet'!$Q72,0) + IFERROR(INDEX(WAC_Item_Cost,MATCH(1,(D$1=WAC_District)*('Blend Sheet'!$R$4=WAC_IIN),0))*'Blend Sheet'!$R72,0) + IFERROR(INDEX(WAC_Item_Cost,MATCH(1,(D$1=WAC_District)*('Blend Sheet'!$S$4=WAC_IIN),0))*'Blend Sheet'!$S72,0) + IFERROR(INDEX(WAC_Item_Cost,MATCH(1,(D$1=WAC_District)*('Blend Sheet'!$T$4=WAC_IIN),0))*'Blend Sheet'!$T72,0) + IFERROR(INDEX(WAC_Item_Cost,MATCH(1,(D$1=WAC_District)*('Blend Sheet'!$U$4=WAC_IIN),0))*'Blend Sheet'!$U72,0) + IFERROR(INDEX(WAC_Item_Cost,MATCH(1,(D$1=WAC_District)*('Blend Sheet'!$V$4=WAC_IIN),0))*'Blend Sheet'!$V72,0) + IFERROR(INDEX(WAC_Item_Cost,MATCH(1,(D$1=WAC_District)*('Blend Sheet'!$W$4=WAC_IIN),0))*'Blend Sheet'!$W72,0) + IFERROR(INDEX(WAC_Item_Cost,MATCH(1,(D$1=WAC_District)*('Blend Sheet'!$X$4=WAC_IIN),0))*'Blend Sheet'!$X72,0) + IFERROR(INDEX(WAC_Item_Cost,MATCH(1,(D$1=WAC_District)*('Blend Sheet'!$Y$4=WAC_IIN),0))*'Blend Sheet'!$Y72,0) + IFERROR(INDEX(WAC_Item_Cost,MATCH(1,(D$1=WAC_District)*('Blend Sheet'!$Z$4=WAC_IIN),0))*'Blend Sheet'!$Z72,0) + IFERROR(INDEX(WAC_Item_Cost,MATCH(1,(D$1=WAC_District)*('Blend Sheet'!$AA$4=WAC_IIN),0))*'Blend Sheet'!$AA72,0) + IFERROR(INDEX(WAC_Item_Cost,MATCH(1,(D$1=WAC_District)*('Blend Sheet'!$AB$4=WAC_IIN),0))*'Blend Sheet'!$AB72,0) + IFERROR(INDEX(WAC_Item_Cost,MATCH(1,(D$1=WAC_District)*('Blend Sheet'!$AC$4=WAC_IIN),0))*'Blend Sheet'!$AC72,0) + IFERROR(INDEX(WAC_Item_Cost,MATCH(1,(D$1=WAC_District)*('Blend Sheet'!$AD$4=WAC_IIN),0))*'Blend Sheet'!$AD72,0) + IFERROR(INDEX(WAC_Item_Cost,MATCH(1,(D$1=WAC_District)*('Blend Sheet'!$AE$4=WAC_IIN),0))*'Blend Sheet'!$AE72,0) + IFERROR(INDEX(WAC_Item_Cost,MATCH(1,(D$1=WAC_District)*('Blend Sheet'!$AF$4=WAC_IIN),0))*'Blend Sheet'!$AF72,0) + IFERROR(INDEX(WAC_Item_Cost,MATCH(1,(D$1=WAC_District)*('Blend Sheet'!$AG$4=WAC_IIN),0))*'Blend Sheet'!$AG72,0) + IFERROR(INDEX(WAC_Item_Cost,MATCH(1,(D$1=WAC_District)*('Blend Sheet'!$AH$4=WAC_IIN),0))*'Blend Sheet'!$AH72,0) + IFERROR(INDEX(WAC_Item_Cost,MATCH(1,(D$1=WAC_District)*('Blend Sheet'!$AI$4=WAC_IIN),0))*'Blend Sheet'!$AI72,0) + IFERROR(INDEX(WAC_Item_Cost,MATCH(1,(D$1=WAC_District)*('Blend Sheet'!$AJ$4=WAC_IIN),0))*'Blend Sheet'!$AJ72,0) + IFERROR(INDEX(WAC_Item_Cost,MATCH(1,(D$1=WAC_District)*('Blend Sheet'!$AK$4=WAC_IIN),0))*'Blend Sheet'!$AK72,0) + IFERROR(INDEX(WAC_Item_Cost,MATCH(1,(D$1=WAC_District)*('Blend Sheet'!$AL$4=WAC_IIN),0))*'Blend Sheet'!$AL72,0) + IFERROR(INDEX(WAC_Item_Cost,MATCH(1,(D$1=WAC_District)*('Blend Sheet'!$AM$4=WAC_IIN),0))*'Blend Sheet'!$AM72,0) + IFERROR(INDEX(WAC_Item_Cost,MATCH(1,(D$1=WAC_District)*('Blend Sheet'!$AN$4=WAC_IIN),0))*'Blend Sheet'!$AN72,0) + IFERROR(INDEX(WAC_Item_Cost,MATCH(1,(D$1=WAC_District)*('Blend Sheet'!$AO$4=WAC_IIN),0))*'Blend Sheet'!$AO72,0) + IFERROR(INDEX(WAC_Item_Cost,MATCH(1,(D$1=WAC_District)*('Blend Sheet'!$AP$4=WAC_IIN),0))*'Blend Sheet'!$AP72/1000,0)</f>
        <v>0</v>
      </c>
      <c r="E69" s="245">
        <f t="array" ref="E69">IFERROR(INDEX(WAC_Item_Cost,MATCH(1,(E$1=WAC_District)*('Blend Sheet'!$C$4=WAC_IIN),0))*'Blend Sheet'!$C72/1000,0) + IFERROR(INDEX(WAC_Item_Cost,MATCH(1,(E$1=WAC_District)*('Blend Sheet'!$D$4=WAC_IIN),0))*'Blend Sheet'!$D72/1000,0) + IFERROR(INDEX(WAC_Item_Cost,MATCH(1,(E$1=WAC_District)*('Blend Sheet'!$E$4=WAC_IIN),0))*'Blend Sheet'!$E72/1000,0) + IFERROR(INDEX(WAC_Item_Cost,MATCH(1,(E$1=WAC_District)*('Blend Sheet'!$F$4=WAC_IIN),0))*'Blend Sheet'!$F72/1000,0)  + IFERROR(INDEX(WAC_Item_Cost,MATCH(1,(E$1=WAC_District)*('Blend Sheet'!$G$4=WAC_IIN),0))*'Blend Sheet'!$G72,0) + IFERROR(INDEX(WAC_Item_Cost,MATCH(1,(E$1=WAC_District)*('Blend Sheet'!$H$4=WAC_IIN),0))*'Blend Sheet'!$H72,0)  + IFERROR(INDEX(WAC_Item_Cost,MATCH(1,(E$1=WAC_District)*('Blend Sheet'!$I$4=WAC_IIN),0))*'Blend Sheet'!$I72,0) + IFERROR(INDEX(WAC_Item_Cost,MATCH(1,(E$1=WAC_District)*('Blend Sheet'!$J$4=WAC_IIN),0))*'Blend Sheet'!$J72,0) + IFERROR(INDEX(WAC_Item_Cost,MATCH(1,(E$1=WAC_District)*('Blend Sheet'!$K$4=WAC_IIN),0))*'Blend Sheet'!$K72,0) + IFERROR(INDEX(WAC_Item_Cost,MATCH(1,(E$1=WAC_District)*('Blend Sheet'!$L$4=WAC_IIN),0))*'Blend Sheet'!$L72,0) + IFERROR(INDEX(WAC_Item_Cost,MATCH(1,(E$1=WAC_District)*('Blend Sheet'!$M$4=WAC_IIN),0))*'Blend Sheet'!$M72,0) + IFERROR(INDEX(WAC_Item_Cost,MATCH(1,(E$1=WAC_District)*('Blend Sheet'!$N$4=WAC_IIN),0))*'Blend Sheet'!$N72,0) + IFERROR(INDEX(WAC_Item_Cost,MATCH(1,(E$1=WAC_District)*('Blend Sheet'!$O$4=WAC_IIN),0))*'Blend Sheet'!$O72,0) + IFERROR(INDEX(WAC_Item_Cost,MATCH(1,(E$1=WAC_District)*('Blend Sheet'!$P$4=WAC_IIN),0))*'Blend Sheet'!$P72,0) + IFERROR(INDEX(WAC_Item_Cost,MATCH(1,(E$1=WAC_District)*('Blend Sheet'!$Q$4=WAC_IIN),0))*'Blend Sheet'!$Q72,0) + IFERROR(INDEX(WAC_Item_Cost,MATCH(1,(E$1=WAC_District)*('Blend Sheet'!$R$4=WAC_IIN),0))*'Blend Sheet'!$R72,0) + IFERROR(INDEX(WAC_Item_Cost,MATCH(1,(E$1=WAC_District)*('Blend Sheet'!$S$4=WAC_IIN),0))*'Blend Sheet'!$S72,0) + IFERROR(INDEX(WAC_Item_Cost,MATCH(1,(E$1=WAC_District)*('Blend Sheet'!$T$4=WAC_IIN),0))*'Blend Sheet'!$T72,0) + IFERROR(INDEX(WAC_Item_Cost,MATCH(1,(E$1=WAC_District)*('Blend Sheet'!$U$4=WAC_IIN),0))*'Blend Sheet'!$U72,0) + IFERROR(INDEX(WAC_Item_Cost,MATCH(1,(E$1=WAC_District)*('Blend Sheet'!$V$4=WAC_IIN),0))*'Blend Sheet'!$V72,0) + IFERROR(INDEX(WAC_Item_Cost,MATCH(1,(E$1=WAC_District)*('Blend Sheet'!$W$4=WAC_IIN),0))*'Blend Sheet'!$W72,0) + IFERROR(INDEX(WAC_Item_Cost,MATCH(1,(E$1=WAC_District)*('Blend Sheet'!$X$4=WAC_IIN),0))*'Blend Sheet'!$X72,0) + IFERROR(INDEX(WAC_Item_Cost,MATCH(1,(E$1=WAC_District)*('Blend Sheet'!$Y$4=WAC_IIN),0))*'Blend Sheet'!$Y72,0) + IFERROR(INDEX(WAC_Item_Cost,MATCH(1,(E$1=WAC_District)*('Blend Sheet'!$Z$4=WAC_IIN),0))*'Blend Sheet'!$Z72,0) + IFERROR(INDEX(WAC_Item_Cost,MATCH(1,(E$1=WAC_District)*('Blend Sheet'!$AA$4=WAC_IIN),0))*'Blend Sheet'!$AA72,0) + IFERROR(INDEX(WAC_Item_Cost,MATCH(1,(E$1=WAC_District)*('Blend Sheet'!$AB$4=WAC_IIN),0))*'Blend Sheet'!$AB72,0) + IFERROR(INDEX(WAC_Item_Cost,MATCH(1,(E$1=WAC_District)*('Blend Sheet'!$AC$4=WAC_IIN),0))*'Blend Sheet'!$AC72,0) + IFERROR(INDEX(WAC_Item_Cost,MATCH(1,(E$1=WAC_District)*('Blend Sheet'!$AD$4=WAC_IIN),0))*'Blend Sheet'!$AD72,0) + IFERROR(INDEX(WAC_Item_Cost,MATCH(1,(E$1=WAC_District)*('Blend Sheet'!$AE$4=WAC_IIN),0))*'Blend Sheet'!$AE72,0) + IFERROR(INDEX(WAC_Item_Cost,MATCH(1,(E$1=WAC_District)*('Blend Sheet'!$AF$4=WAC_IIN),0))*'Blend Sheet'!$AF72,0) + IFERROR(INDEX(WAC_Item_Cost,MATCH(1,(E$1=WAC_District)*('Blend Sheet'!$AG$4=WAC_IIN),0))*'Blend Sheet'!$AG72,0) + IFERROR(INDEX(WAC_Item_Cost,MATCH(1,(E$1=WAC_District)*('Blend Sheet'!$AH$4=WAC_IIN),0))*'Blend Sheet'!$AH72,0) + IFERROR(INDEX(WAC_Item_Cost,MATCH(1,(E$1=WAC_District)*('Blend Sheet'!$AI$4=WAC_IIN),0))*'Blend Sheet'!$AI72,0) + IFERROR(INDEX(WAC_Item_Cost,MATCH(1,(E$1=WAC_District)*('Blend Sheet'!$AJ$4=WAC_IIN),0))*'Blend Sheet'!$AJ72,0) + IFERROR(INDEX(WAC_Item_Cost,MATCH(1,(E$1=WAC_District)*('Blend Sheet'!$AK$4=WAC_IIN),0))*'Blend Sheet'!$AK72,0) + IFERROR(INDEX(WAC_Item_Cost,MATCH(1,(E$1=WAC_District)*('Blend Sheet'!$AL$4=WAC_IIN),0))*'Blend Sheet'!$AL72,0) + IFERROR(INDEX(WAC_Item_Cost,MATCH(1,(E$1=WAC_District)*('Blend Sheet'!$AM$4=WAC_IIN),0))*'Blend Sheet'!$AM72,0) + IFERROR(INDEX(WAC_Item_Cost,MATCH(1,(E$1=WAC_District)*('Blend Sheet'!$AN$4=WAC_IIN),0))*'Blend Sheet'!$AN72,0) + IFERROR(INDEX(WAC_Item_Cost,MATCH(1,(E$1=WAC_District)*('Blend Sheet'!$AO$4=WAC_IIN),0))*'Blend Sheet'!$AO72,0) + IFERROR(INDEX(WAC_Item_Cost,MATCH(1,(E$1=WAC_District)*('Blend Sheet'!$AP$4=WAC_IIN),0))*'Blend Sheet'!$AP72/1000,0)</f>
        <v>2740.9970000000003</v>
      </c>
      <c r="F69" s="245">
        <f t="array" ref="F69">IFERROR(INDEX(WAC_Item_Cost,MATCH(1,(F$1=WAC_District)*('Blend Sheet'!$C$4=WAC_IIN),0))*'Blend Sheet'!$C72/1000,0) + IFERROR(INDEX(WAC_Item_Cost,MATCH(1,(F$1=WAC_District)*('Blend Sheet'!$D$4=WAC_IIN),0))*'Blend Sheet'!$D72/1000,0) + IFERROR(INDEX(WAC_Item_Cost,MATCH(1,(F$1=WAC_District)*('Blend Sheet'!$E$4=WAC_IIN),0))*'Blend Sheet'!$E72/1000,0) + IFERROR(INDEX(WAC_Item_Cost,MATCH(1,(F$1=WAC_District)*('Blend Sheet'!$F$4=WAC_IIN),0))*'Blend Sheet'!$F72/1000,0)  + IFERROR(INDEX(WAC_Item_Cost,MATCH(1,(F$1=WAC_District)*('Blend Sheet'!$G$4=WAC_IIN),0))*'Blend Sheet'!$G72,0) + IFERROR(INDEX(WAC_Item_Cost,MATCH(1,(F$1=WAC_District)*('Blend Sheet'!$H$4=WAC_IIN),0))*'Blend Sheet'!$H72,0)  + IFERROR(INDEX(WAC_Item_Cost,MATCH(1,(F$1=WAC_District)*('Blend Sheet'!$I$4=WAC_IIN),0))*'Blend Sheet'!$I72,0) + IFERROR(INDEX(WAC_Item_Cost,MATCH(1,(F$1=WAC_District)*('Blend Sheet'!$J$4=WAC_IIN),0))*'Blend Sheet'!$J72,0) + IFERROR(INDEX(WAC_Item_Cost,MATCH(1,(F$1=WAC_District)*('Blend Sheet'!$K$4=WAC_IIN),0))*'Blend Sheet'!$K72,0) + IFERROR(INDEX(WAC_Item_Cost,MATCH(1,(F$1=WAC_District)*('Blend Sheet'!$L$4=WAC_IIN),0))*'Blend Sheet'!$L72,0) + IFERROR(INDEX(WAC_Item_Cost,MATCH(1,(F$1=WAC_District)*('Blend Sheet'!$M$4=WAC_IIN),0))*'Blend Sheet'!$M72,0) + IFERROR(INDEX(WAC_Item_Cost,MATCH(1,(F$1=WAC_District)*('Blend Sheet'!$N$4=WAC_IIN),0))*'Blend Sheet'!$N72,0) + IFERROR(INDEX(WAC_Item_Cost,MATCH(1,(F$1=WAC_District)*('Blend Sheet'!$O$4=WAC_IIN),0))*'Blend Sheet'!$O72,0) + IFERROR(INDEX(WAC_Item_Cost,MATCH(1,(F$1=WAC_District)*('Blend Sheet'!$P$4=WAC_IIN),0))*'Blend Sheet'!$P72,0) + IFERROR(INDEX(WAC_Item_Cost,MATCH(1,(F$1=WAC_District)*('Blend Sheet'!$Q$4=WAC_IIN),0))*'Blend Sheet'!$Q72,0) + IFERROR(INDEX(WAC_Item_Cost,MATCH(1,(F$1=WAC_District)*('Blend Sheet'!$R$4=WAC_IIN),0))*'Blend Sheet'!$R72,0) + IFERROR(INDEX(WAC_Item_Cost,MATCH(1,(F$1=WAC_District)*('Blend Sheet'!$S$4=WAC_IIN),0))*'Blend Sheet'!$S72,0) + IFERROR(INDEX(WAC_Item_Cost,MATCH(1,(F$1=WAC_District)*('Blend Sheet'!$T$4=WAC_IIN),0))*'Blend Sheet'!$T72,0) + IFERROR(INDEX(WAC_Item_Cost,MATCH(1,(F$1=WAC_District)*('Blend Sheet'!$U$4=WAC_IIN),0))*'Blend Sheet'!$U72,0) + IFERROR(INDEX(WAC_Item_Cost,MATCH(1,(F$1=WAC_District)*('Blend Sheet'!$V$4=WAC_IIN),0))*'Blend Sheet'!$V72,0) + IFERROR(INDEX(WAC_Item_Cost,MATCH(1,(F$1=WAC_District)*('Blend Sheet'!$W$4=WAC_IIN),0))*'Blend Sheet'!$W72,0) + IFERROR(INDEX(WAC_Item_Cost,MATCH(1,(F$1=WAC_District)*('Blend Sheet'!$X$4=WAC_IIN),0))*'Blend Sheet'!$X72,0) + IFERROR(INDEX(WAC_Item_Cost,MATCH(1,(F$1=WAC_District)*('Blend Sheet'!$Y$4=WAC_IIN),0))*'Blend Sheet'!$Y72,0) + IFERROR(INDEX(WAC_Item_Cost,MATCH(1,(F$1=WAC_District)*('Blend Sheet'!$Z$4=WAC_IIN),0))*'Blend Sheet'!$Z72,0) + IFERROR(INDEX(WAC_Item_Cost,MATCH(1,(F$1=WAC_District)*('Blend Sheet'!$AA$4=WAC_IIN),0))*'Blend Sheet'!$AA72,0) + IFERROR(INDEX(WAC_Item_Cost,MATCH(1,(F$1=WAC_District)*('Blend Sheet'!$AB$4=WAC_IIN),0))*'Blend Sheet'!$AB72,0) + IFERROR(INDEX(WAC_Item_Cost,MATCH(1,(F$1=WAC_District)*('Blend Sheet'!$AC$4=WAC_IIN),0))*'Blend Sheet'!$AC72,0) + IFERROR(INDEX(WAC_Item_Cost,MATCH(1,(F$1=WAC_District)*('Blend Sheet'!$AD$4=WAC_IIN),0))*'Blend Sheet'!$AD72,0) + IFERROR(INDEX(WAC_Item_Cost,MATCH(1,(F$1=WAC_District)*('Blend Sheet'!$AE$4=WAC_IIN),0))*'Blend Sheet'!$AE72,0) + IFERROR(INDEX(WAC_Item_Cost,MATCH(1,(F$1=WAC_District)*('Blend Sheet'!$AF$4=WAC_IIN),0))*'Blend Sheet'!$AF72,0) + IFERROR(INDEX(WAC_Item_Cost,MATCH(1,(F$1=WAC_District)*('Blend Sheet'!$AG$4=WAC_IIN),0))*'Blend Sheet'!$AG72,0) + IFERROR(INDEX(WAC_Item_Cost,MATCH(1,(F$1=WAC_District)*('Blend Sheet'!$AH$4=WAC_IIN),0))*'Blend Sheet'!$AH72,0) + IFERROR(INDEX(WAC_Item_Cost,MATCH(1,(F$1=WAC_District)*('Blend Sheet'!$AI$4=WAC_IIN),0))*'Blend Sheet'!$AI72,0) + IFERROR(INDEX(WAC_Item_Cost,MATCH(1,(F$1=WAC_District)*('Blend Sheet'!$AJ$4=WAC_IIN),0))*'Blend Sheet'!$AJ72,0) + IFERROR(INDEX(WAC_Item_Cost,MATCH(1,(F$1=WAC_District)*('Blend Sheet'!$AK$4=WAC_IIN),0))*'Blend Sheet'!$AK72,0) + IFERROR(INDEX(WAC_Item_Cost,MATCH(1,(F$1=WAC_District)*('Blend Sheet'!$AL$4=WAC_IIN),0))*'Blend Sheet'!$AL72,0) + IFERROR(INDEX(WAC_Item_Cost,MATCH(1,(F$1=WAC_District)*('Blend Sheet'!$AM$4=WAC_IIN),0))*'Blend Sheet'!$AM72,0) + IFERROR(INDEX(WAC_Item_Cost,MATCH(1,(F$1=WAC_District)*('Blend Sheet'!$AN$4=WAC_IIN),0))*'Blend Sheet'!$AN72,0) + IFERROR(INDEX(WAC_Item_Cost,MATCH(1,(F$1=WAC_District)*('Blend Sheet'!$AO$4=WAC_IIN),0))*'Blend Sheet'!$AO72,0) + IFERROR(INDEX(WAC_Item_Cost,MATCH(1,(F$1=WAC_District)*('Blend Sheet'!$AP$4=WAC_IIN),0))*'Blend Sheet'!$AP72/1000,0)</f>
        <v>2782.3710000000001</v>
      </c>
      <c r="G69" s="245">
        <f t="array" ref="G69">IFERROR(INDEX(WAC_Item_Cost,MATCH(1,(G$1=WAC_District)*('Blend Sheet'!$C$4=WAC_IIN),0))*'Blend Sheet'!$C72/1000,0) + IFERROR(INDEX(WAC_Item_Cost,MATCH(1,(G$1=WAC_District)*('Blend Sheet'!$D$4=WAC_IIN),0))*'Blend Sheet'!$D72/1000,0) + IFERROR(INDEX(WAC_Item_Cost,MATCH(1,(G$1=WAC_District)*('Blend Sheet'!$E$4=WAC_IIN),0))*'Blend Sheet'!$E72/1000,0) + IFERROR(INDEX(WAC_Item_Cost,MATCH(1,(G$1=WAC_District)*('Blend Sheet'!$F$4=WAC_IIN),0))*'Blend Sheet'!$F72/1000,0)  + IFERROR(INDEX(WAC_Item_Cost,MATCH(1,(G$1=WAC_District)*('Blend Sheet'!$G$4=WAC_IIN),0))*'Blend Sheet'!$G72,0) + IFERROR(INDEX(WAC_Item_Cost,MATCH(1,(G$1=WAC_District)*('Blend Sheet'!$H$4=WAC_IIN),0))*'Blend Sheet'!$H72,0)  + IFERROR(INDEX(WAC_Item_Cost,MATCH(1,(G$1=WAC_District)*('Blend Sheet'!$I$4=WAC_IIN),0))*'Blend Sheet'!$I72,0) + IFERROR(INDEX(WAC_Item_Cost,MATCH(1,(G$1=WAC_District)*('Blend Sheet'!$J$4=WAC_IIN),0))*'Blend Sheet'!$J72,0) + IFERROR(INDEX(WAC_Item_Cost,MATCH(1,(G$1=WAC_District)*('Blend Sheet'!$K$4=WAC_IIN),0))*'Blend Sheet'!$K72,0) + IFERROR(INDEX(WAC_Item_Cost,MATCH(1,(G$1=WAC_District)*('Blend Sheet'!$L$4=WAC_IIN),0))*'Blend Sheet'!$L72,0) + IFERROR(INDEX(WAC_Item_Cost,MATCH(1,(G$1=WAC_District)*('Blend Sheet'!$M$4=WAC_IIN),0))*'Blend Sheet'!$M72,0) + IFERROR(INDEX(WAC_Item_Cost,MATCH(1,(G$1=WAC_District)*('Blend Sheet'!$N$4=WAC_IIN),0))*'Blend Sheet'!$N72,0) + IFERROR(INDEX(WAC_Item_Cost,MATCH(1,(G$1=WAC_District)*('Blend Sheet'!$O$4=WAC_IIN),0))*'Blend Sheet'!$O72,0) + IFERROR(INDEX(WAC_Item_Cost,MATCH(1,(G$1=WAC_District)*('Blend Sheet'!$P$4=WAC_IIN),0))*'Blend Sheet'!$P72,0) + IFERROR(INDEX(WAC_Item_Cost,MATCH(1,(G$1=WAC_District)*('Blend Sheet'!$Q$4=WAC_IIN),0))*'Blend Sheet'!$Q72,0) + IFERROR(INDEX(WAC_Item_Cost,MATCH(1,(G$1=WAC_District)*('Blend Sheet'!$R$4=WAC_IIN),0))*'Blend Sheet'!$R72,0) + IFERROR(INDEX(WAC_Item_Cost,MATCH(1,(G$1=WAC_District)*('Blend Sheet'!$S$4=WAC_IIN),0))*'Blend Sheet'!$S72,0) + IFERROR(INDEX(WAC_Item_Cost,MATCH(1,(G$1=WAC_District)*('Blend Sheet'!$T$4=WAC_IIN),0))*'Blend Sheet'!$T72,0) + IFERROR(INDEX(WAC_Item_Cost,MATCH(1,(G$1=WAC_District)*('Blend Sheet'!$U$4=WAC_IIN),0))*'Blend Sheet'!$U72,0) + IFERROR(INDEX(WAC_Item_Cost,MATCH(1,(G$1=WAC_District)*('Blend Sheet'!$V$4=WAC_IIN),0))*'Blend Sheet'!$V72,0) + IFERROR(INDEX(WAC_Item_Cost,MATCH(1,(G$1=WAC_District)*('Blend Sheet'!$W$4=WAC_IIN),0))*'Blend Sheet'!$W72,0) + IFERROR(INDEX(WAC_Item_Cost,MATCH(1,(G$1=WAC_District)*('Blend Sheet'!$X$4=WAC_IIN),0))*'Blend Sheet'!$X72,0) + IFERROR(INDEX(WAC_Item_Cost,MATCH(1,(G$1=WAC_District)*('Blend Sheet'!$Y$4=WAC_IIN),0))*'Blend Sheet'!$Y72,0) + IFERROR(INDEX(WAC_Item_Cost,MATCH(1,(G$1=WAC_District)*('Blend Sheet'!$Z$4=WAC_IIN),0))*'Blend Sheet'!$Z72,0) + IFERROR(INDEX(WAC_Item_Cost,MATCH(1,(G$1=WAC_District)*('Blend Sheet'!$AA$4=WAC_IIN),0))*'Blend Sheet'!$AA72,0) + IFERROR(INDEX(WAC_Item_Cost,MATCH(1,(G$1=WAC_District)*('Blend Sheet'!$AB$4=WAC_IIN),0))*'Blend Sheet'!$AB72,0) + IFERROR(INDEX(WAC_Item_Cost,MATCH(1,(G$1=WAC_District)*('Blend Sheet'!$AC$4=WAC_IIN),0))*'Blend Sheet'!$AC72,0) + IFERROR(INDEX(WAC_Item_Cost,MATCH(1,(G$1=WAC_District)*('Blend Sheet'!$AD$4=WAC_IIN),0))*'Blend Sheet'!$AD72,0) + IFERROR(INDEX(WAC_Item_Cost,MATCH(1,(G$1=WAC_District)*('Blend Sheet'!$AE$4=WAC_IIN),0))*'Blend Sheet'!$AE72,0) + IFERROR(INDEX(WAC_Item_Cost,MATCH(1,(G$1=WAC_District)*('Blend Sheet'!$AF$4=WAC_IIN),0))*'Blend Sheet'!$AF72,0) + IFERROR(INDEX(WAC_Item_Cost,MATCH(1,(G$1=WAC_District)*('Blend Sheet'!$AG$4=WAC_IIN),0))*'Blend Sheet'!$AG72,0) + IFERROR(INDEX(WAC_Item_Cost,MATCH(1,(G$1=WAC_District)*('Blend Sheet'!$AH$4=WAC_IIN),0))*'Blend Sheet'!$AH72,0) + IFERROR(INDEX(WAC_Item_Cost,MATCH(1,(G$1=WAC_District)*('Blend Sheet'!$AI$4=WAC_IIN),0))*'Blend Sheet'!$AI72,0) + IFERROR(INDEX(WAC_Item_Cost,MATCH(1,(G$1=WAC_District)*('Blend Sheet'!$AJ$4=WAC_IIN),0))*'Blend Sheet'!$AJ72,0) + IFERROR(INDEX(WAC_Item_Cost,MATCH(1,(G$1=WAC_District)*('Blend Sheet'!$AK$4=WAC_IIN),0))*'Blend Sheet'!$AK72,0) + IFERROR(INDEX(WAC_Item_Cost,MATCH(1,(G$1=WAC_District)*('Blend Sheet'!$AL$4=WAC_IIN),0))*'Blend Sheet'!$AL72,0) + IFERROR(INDEX(WAC_Item_Cost,MATCH(1,(G$1=WAC_District)*('Blend Sheet'!$AM$4=WAC_IIN),0))*'Blend Sheet'!$AM72,0) + IFERROR(INDEX(WAC_Item_Cost,MATCH(1,(G$1=WAC_District)*('Blend Sheet'!$AN$4=WAC_IIN),0))*'Blend Sheet'!$AN72,0) + IFERROR(INDEX(WAC_Item_Cost,MATCH(1,(G$1=WAC_District)*('Blend Sheet'!$AO$4=WAC_IIN),0))*'Blend Sheet'!$AO72,0) + IFERROR(INDEX(WAC_Item_Cost,MATCH(1,(G$1=WAC_District)*('Blend Sheet'!$AP$4=WAC_IIN),0))*'Blend Sheet'!$AP72/1000,0)</f>
        <v>0</v>
      </c>
      <c r="H69" s="245">
        <f t="array" ref="H69">IFERROR(INDEX(WAC_Item_Cost,MATCH(1,(H$1=WAC_District)*('Blend Sheet'!$C$4=WAC_IIN),0))*'Blend Sheet'!$C72/1000,0) + IFERROR(INDEX(WAC_Item_Cost,MATCH(1,(H$1=WAC_District)*('Blend Sheet'!$D$4=WAC_IIN),0))*'Blend Sheet'!$D72/1000,0) + IFERROR(INDEX(WAC_Item_Cost,MATCH(1,(H$1=WAC_District)*('Blend Sheet'!$E$4=WAC_IIN),0))*'Blend Sheet'!$E72/1000,0) + IFERROR(INDEX(WAC_Item_Cost,MATCH(1,(H$1=WAC_District)*('Blend Sheet'!$F$4=WAC_IIN),0))*'Blend Sheet'!$F72/1000,0)  + IFERROR(INDEX(WAC_Item_Cost,MATCH(1,(H$1=WAC_District)*('Blend Sheet'!$G$4=WAC_IIN),0))*'Blend Sheet'!$G72,0) + IFERROR(INDEX(WAC_Item_Cost,MATCH(1,(H$1=WAC_District)*('Blend Sheet'!$H$4=WAC_IIN),0))*'Blend Sheet'!$H72,0)  + IFERROR(INDEX(WAC_Item_Cost,MATCH(1,(H$1=WAC_District)*('Blend Sheet'!$I$4=WAC_IIN),0))*'Blend Sheet'!$I72,0) + IFERROR(INDEX(WAC_Item_Cost,MATCH(1,(H$1=WAC_District)*('Blend Sheet'!$J$4=WAC_IIN),0))*'Blend Sheet'!$J72,0) + IFERROR(INDEX(WAC_Item_Cost,MATCH(1,(H$1=WAC_District)*('Blend Sheet'!$K$4=WAC_IIN),0))*'Blend Sheet'!$K72,0) + IFERROR(INDEX(WAC_Item_Cost,MATCH(1,(H$1=WAC_District)*('Blend Sheet'!$L$4=WAC_IIN),0))*'Blend Sheet'!$L72,0) + IFERROR(INDEX(WAC_Item_Cost,MATCH(1,(H$1=WAC_District)*('Blend Sheet'!$M$4=WAC_IIN),0))*'Blend Sheet'!$M72,0) + IFERROR(INDEX(WAC_Item_Cost,MATCH(1,(H$1=WAC_District)*('Blend Sheet'!$N$4=WAC_IIN),0))*'Blend Sheet'!$N72,0) + IFERROR(INDEX(WAC_Item_Cost,MATCH(1,(H$1=WAC_District)*('Blend Sheet'!$O$4=WAC_IIN),0))*'Blend Sheet'!$O72,0) + IFERROR(INDEX(WAC_Item_Cost,MATCH(1,(H$1=WAC_District)*('Blend Sheet'!$P$4=WAC_IIN),0))*'Blend Sheet'!$P72,0) + IFERROR(INDEX(WAC_Item_Cost,MATCH(1,(H$1=WAC_District)*('Blend Sheet'!$Q$4=WAC_IIN),0))*'Blend Sheet'!$Q72,0) + IFERROR(INDEX(WAC_Item_Cost,MATCH(1,(H$1=WAC_District)*('Blend Sheet'!$R$4=WAC_IIN),0))*'Blend Sheet'!$R72,0) + IFERROR(INDEX(WAC_Item_Cost,MATCH(1,(H$1=WAC_District)*('Blend Sheet'!$S$4=WAC_IIN),0))*'Blend Sheet'!$S72,0) + IFERROR(INDEX(WAC_Item_Cost,MATCH(1,(H$1=WAC_District)*('Blend Sheet'!$T$4=WAC_IIN),0))*'Blend Sheet'!$T72,0) + IFERROR(INDEX(WAC_Item_Cost,MATCH(1,(H$1=WAC_District)*('Blend Sheet'!$U$4=WAC_IIN),0))*'Blend Sheet'!$U72,0) + IFERROR(INDEX(WAC_Item_Cost,MATCH(1,(H$1=WAC_District)*('Blend Sheet'!$V$4=WAC_IIN),0))*'Blend Sheet'!$V72,0) + IFERROR(INDEX(WAC_Item_Cost,MATCH(1,(H$1=WAC_District)*('Blend Sheet'!$W$4=WAC_IIN),0))*'Blend Sheet'!$W72,0) + IFERROR(INDEX(WAC_Item_Cost,MATCH(1,(H$1=WAC_District)*('Blend Sheet'!$X$4=WAC_IIN),0))*'Blend Sheet'!$X72,0) + IFERROR(INDEX(WAC_Item_Cost,MATCH(1,(H$1=WAC_District)*('Blend Sheet'!$Y$4=WAC_IIN),0))*'Blend Sheet'!$Y72,0) + IFERROR(INDEX(WAC_Item_Cost,MATCH(1,(H$1=WAC_District)*('Blend Sheet'!$Z$4=WAC_IIN),0))*'Blend Sheet'!$Z72,0) + IFERROR(INDEX(WAC_Item_Cost,MATCH(1,(H$1=WAC_District)*('Blend Sheet'!$AA$4=WAC_IIN),0))*'Blend Sheet'!$AA72,0) + IFERROR(INDEX(WAC_Item_Cost,MATCH(1,(H$1=WAC_District)*('Blend Sheet'!$AB$4=WAC_IIN),0))*'Blend Sheet'!$AB72,0) + IFERROR(INDEX(WAC_Item_Cost,MATCH(1,(H$1=WAC_District)*('Blend Sheet'!$AC$4=WAC_IIN),0))*'Blend Sheet'!$AC72,0) + IFERROR(INDEX(WAC_Item_Cost,MATCH(1,(H$1=WAC_District)*('Blend Sheet'!$AD$4=WAC_IIN),0))*'Blend Sheet'!$AD72,0) + IFERROR(INDEX(WAC_Item_Cost,MATCH(1,(H$1=WAC_District)*('Blend Sheet'!$AE$4=WAC_IIN),0))*'Blend Sheet'!$AE72,0) + IFERROR(INDEX(WAC_Item_Cost,MATCH(1,(H$1=WAC_District)*('Blend Sheet'!$AF$4=WAC_IIN),0))*'Blend Sheet'!$AF72,0) + IFERROR(INDEX(WAC_Item_Cost,MATCH(1,(H$1=WAC_District)*('Blend Sheet'!$AG$4=WAC_IIN),0))*'Blend Sheet'!$AG72,0) + IFERROR(INDEX(WAC_Item_Cost,MATCH(1,(H$1=WAC_District)*('Blend Sheet'!$AH$4=WAC_IIN),0))*'Blend Sheet'!$AH72,0) + IFERROR(INDEX(WAC_Item_Cost,MATCH(1,(H$1=WAC_District)*('Blend Sheet'!$AI$4=WAC_IIN),0))*'Blend Sheet'!$AI72,0) + IFERROR(INDEX(WAC_Item_Cost,MATCH(1,(H$1=WAC_District)*('Blend Sheet'!$AJ$4=WAC_IIN),0))*'Blend Sheet'!$AJ72,0) + IFERROR(INDEX(WAC_Item_Cost,MATCH(1,(H$1=WAC_District)*('Blend Sheet'!$AK$4=WAC_IIN),0))*'Blend Sheet'!$AK72,0) + IFERROR(INDEX(WAC_Item_Cost,MATCH(1,(H$1=WAC_District)*('Blend Sheet'!$AL$4=WAC_IIN),0))*'Blend Sheet'!$AL72,0) + IFERROR(INDEX(WAC_Item_Cost,MATCH(1,(H$1=WAC_District)*('Blend Sheet'!$AM$4=WAC_IIN),0))*'Blend Sheet'!$AM72,0) + IFERROR(INDEX(WAC_Item_Cost,MATCH(1,(H$1=WAC_District)*('Blend Sheet'!$AN$4=WAC_IIN),0))*'Blend Sheet'!$AN72,0) + IFERROR(INDEX(WAC_Item_Cost,MATCH(1,(H$1=WAC_District)*('Blend Sheet'!$AO$4=WAC_IIN),0))*'Blend Sheet'!$AO72,0) + IFERROR(INDEX(WAC_Item_Cost,MATCH(1,(H$1=WAC_District)*('Blend Sheet'!$AP$4=WAC_IIN),0))*'Blend Sheet'!$AP72/1000,0)</f>
        <v>2861.0419999999999</v>
      </c>
      <c r="I69" s="245">
        <f t="array" ref="I69">IFERROR(INDEX(WAC_Item_Cost,MATCH(1,(I$1=WAC_District)*('Blend Sheet'!$C$4=WAC_IIN),0))*'Blend Sheet'!$C72/1000,0) + IFERROR(INDEX(WAC_Item_Cost,MATCH(1,(I$1=WAC_District)*('Blend Sheet'!$D$4=WAC_IIN),0))*'Blend Sheet'!$D72/1000,0) + IFERROR(INDEX(WAC_Item_Cost,MATCH(1,(I$1=WAC_District)*('Blend Sheet'!$E$4=WAC_IIN),0))*'Blend Sheet'!$E72/1000,0) + IFERROR(INDEX(WAC_Item_Cost,MATCH(1,(I$1=WAC_District)*('Blend Sheet'!$F$4=WAC_IIN),0))*'Blend Sheet'!$F72/1000,0)  + IFERROR(INDEX(WAC_Item_Cost,MATCH(1,(I$1=WAC_District)*('Blend Sheet'!$G$4=WAC_IIN),0))*'Blend Sheet'!$G72,0) + IFERROR(INDEX(WAC_Item_Cost,MATCH(1,(I$1=WAC_District)*('Blend Sheet'!$H$4=WAC_IIN),0))*'Blend Sheet'!$H72,0)  + IFERROR(INDEX(WAC_Item_Cost,MATCH(1,(I$1=WAC_District)*('Blend Sheet'!$I$4=WAC_IIN),0))*'Blend Sheet'!$I72,0) + IFERROR(INDEX(WAC_Item_Cost,MATCH(1,(I$1=WAC_District)*('Blend Sheet'!$J$4=WAC_IIN),0))*'Blend Sheet'!$J72,0) + IFERROR(INDEX(WAC_Item_Cost,MATCH(1,(I$1=WAC_District)*('Blend Sheet'!$K$4=WAC_IIN),0))*'Blend Sheet'!$K72,0) + IFERROR(INDEX(WAC_Item_Cost,MATCH(1,(I$1=WAC_District)*('Blend Sheet'!$L$4=WAC_IIN),0))*'Blend Sheet'!$L72,0) + IFERROR(INDEX(WAC_Item_Cost,MATCH(1,(I$1=WAC_District)*('Blend Sheet'!$M$4=WAC_IIN),0))*'Blend Sheet'!$M72,0) + IFERROR(INDEX(WAC_Item_Cost,MATCH(1,(I$1=WAC_District)*('Blend Sheet'!$N$4=WAC_IIN),0))*'Blend Sheet'!$N72,0) + IFERROR(INDEX(WAC_Item_Cost,MATCH(1,(I$1=WAC_District)*('Blend Sheet'!$O$4=WAC_IIN),0))*'Blend Sheet'!$O72,0) + IFERROR(INDEX(WAC_Item_Cost,MATCH(1,(I$1=WAC_District)*('Blend Sheet'!$P$4=WAC_IIN),0))*'Blend Sheet'!$P72,0) + IFERROR(INDEX(WAC_Item_Cost,MATCH(1,(I$1=WAC_District)*('Blend Sheet'!$Q$4=WAC_IIN),0))*'Blend Sheet'!$Q72,0) + IFERROR(INDEX(WAC_Item_Cost,MATCH(1,(I$1=WAC_District)*('Blend Sheet'!$R$4=WAC_IIN),0))*'Blend Sheet'!$R72,0) + IFERROR(INDEX(WAC_Item_Cost,MATCH(1,(I$1=WAC_District)*('Blend Sheet'!$S$4=WAC_IIN),0))*'Blend Sheet'!$S72,0) + IFERROR(INDEX(WAC_Item_Cost,MATCH(1,(I$1=WAC_District)*('Blend Sheet'!$T$4=WAC_IIN),0))*'Blend Sheet'!$T72,0) + IFERROR(INDEX(WAC_Item_Cost,MATCH(1,(I$1=WAC_District)*('Blend Sheet'!$U$4=WAC_IIN),0))*'Blend Sheet'!$U72,0) + IFERROR(INDEX(WAC_Item_Cost,MATCH(1,(I$1=WAC_District)*('Blend Sheet'!$V$4=WAC_IIN),0))*'Blend Sheet'!$V72,0) + IFERROR(INDEX(WAC_Item_Cost,MATCH(1,(I$1=WAC_District)*('Blend Sheet'!$W$4=WAC_IIN),0))*'Blend Sheet'!$W72,0) + IFERROR(INDEX(WAC_Item_Cost,MATCH(1,(I$1=WAC_District)*('Blend Sheet'!$X$4=WAC_IIN),0))*'Blend Sheet'!$X72,0) + IFERROR(INDEX(WAC_Item_Cost,MATCH(1,(I$1=WAC_District)*('Blend Sheet'!$Y$4=WAC_IIN),0))*'Blend Sheet'!$Y72,0) + IFERROR(INDEX(WAC_Item_Cost,MATCH(1,(I$1=WAC_District)*('Blend Sheet'!$Z$4=WAC_IIN),0))*'Blend Sheet'!$Z72,0) + IFERROR(INDEX(WAC_Item_Cost,MATCH(1,(I$1=WAC_District)*('Blend Sheet'!$AA$4=WAC_IIN),0))*'Blend Sheet'!$AA72,0) + IFERROR(INDEX(WAC_Item_Cost,MATCH(1,(I$1=WAC_District)*('Blend Sheet'!$AB$4=WAC_IIN),0))*'Blend Sheet'!$AB72,0) + IFERROR(INDEX(WAC_Item_Cost,MATCH(1,(I$1=WAC_District)*('Blend Sheet'!$AC$4=WAC_IIN),0))*'Blend Sheet'!$AC72,0) + IFERROR(INDEX(WAC_Item_Cost,MATCH(1,(I$1=WAC_District)*('Blend Sheet'!$AD$4=WAC_IIN),0))*'Blend Sheet'!$AD72,0) + IFERROR(INDEX(WAC_Item_Cost,MATCH(1,(I$1=WAC_District)*('Blend Sheet'!$AE$4=WAC_IIN),0))*'Blend Sheet'!$AE72,0) + IFERROR(INDEX(WAC_Item_Cost,MATCH(1,(I$1=WAC_District)*('Blend Sheet'!$AF$4=WAC_IIN),0))*'Blend Sheet'!$AF72,0) + IFERROR(INDEX(WAC_Item_Cost,MATCH(1,(I$1=WAC_District)*('Blend Sheet'!$AG$4=WAC_IIN),0))*'Blend Sheet'!$AG72,0) + IFERROR(INDEX(WAC_Item_Cost,MATCH(1,(I$1=WAC_District)*('Blend Sheet'!$AH$4=WAC_IIN),0))*'Blend Sheet'!$AH72,0) + IFERROR(INDEX(WAC_Item_Cost,MATCH(1,(I$1=WAC_District)*('Blend Sheet'!$AI$4=WAC_IIN),0))*'Blend Sheet'!$AI72,0) + IFERROR(INDEX(WAC_Item_Cost,MATCH(1,(I$1=WAC_District)*('Blend Sheet'!$AJ$4=WAC_IIN),0))*'Blend Sheet'!$AJ72,0) + IFERROR(INDEX(WAC_Item_Cost,MATCH(1,(I$1=WAC_District)*('Blend Sheet'!$AK$4=WAC_IIN),0))*'Blend Sheet'!$AK72,0) + IFERROR(INDEX(WAC_Item_Cost,MATCH(1,(I$1=WAC_District)*('Blend Sheet'!$AL$4=WAC_IIN),0))*'Blend Sheet'!$AL72,0) + IFERROR(INDEX(WAC_Item_Cost,MATCH(1,(I$1=WAC_District)*('Blend Sheet'!$AM$4=WAC_IIN),0))*'Blend Sheet'!$AM72,0) + IFERROR(INDEX(WAC_Item_Cost,MATCH(1,(I$1=WAC_District)*('Blend Sheet'!$AN$4=WAC_IIN),0))*'Blend Sheet'!$AN72,0) + IFERROR(INDEX(WAC_Item_Cost,MATCH(1,(I$1=WAC_District)*('Blend Sheet'!$AO$4=WAC_IIN),0))*'Blend Sheet'!$AO72,0) + IFERROR(INDEX(WAC_Item_Cost,MATCH(1,(I$1=WAC_District)*('Blend Sheet'!$AP$4=WAC_IIN),0))*'Blend Sheet'!$AP72/1000,0)</f>
        <v>0</v>
      </c>
      <c r="J69" s="245">
        <f t="array" ref="J69">IFERROR(INDEX(WAC_Item_Cost,MATCH(1,(J$1=WAC_District)*('Blend Sheet'!$C$4=WAC_IIN),0))*'Blend Sheet'!$C72/1000,0) + IFERROR(INDEX(WAC_Item_Cost,MATCH(1,(J$1=WAC_District)*('Blend Sheet'!$D$4=WAC_IIN),0))*'Blend Sheet'!$D72/1000,0) + IFERROR(INDEX(WAC_Item_Cost,MATCH(1,(J$1=WAC_District)*('Blend Sheet'!$E$4=WAC_IIN),0))*'Blend Sheet'!$E72/1000,0) + IFERROR(INDEX(WAC_Item_Cost,MATCH(1,(J$1=WAC_District)*('Blend Sheet'!$F$4=WAC_IIN),0))*'Blend Sheet'!$F72/1000,0)  + IFERROR(INDEX(WAC_Item_Cost,MATCH(1,(J$1=WAC_District)*('Blend Sheet'!$G$4=WAC_IIN),0))*'Blend Sheet'!$G72,0) + IFERROR(INDEX(WAC_Item_Cost,MATCH(1,(J$1=WAC_District)*('Blend Sheet'!$H$4=WAC_IIN),0))*'Blend Sheet'!$H72,0)  + IFERROR(INDEX(WAC_Item_Cost,MATCH(1,(J$1=WAC_District)*('Blend Sheet'!$I$4=WAC_IIN),0))*'Blend Sheet'!$I72,0) + IFERROR(INDEX(WAC_Item_Cost,MATCH(1,(J$1=WAC_District)*('Blend Sheet'!$J$4=WAC_IIN),0))*'Blend Sheet'!$J72,0) + IFERROR(INDEX(WAC_Item_Cost,MATCH(1,(J$1=WAC_District)*('Blend Sheet'!$K$4=WAC_IIN),0))*'Blend Sheet'!$K72,0) + IFERROR(INDEX(WAC_Item_Cost,MATCH(1,(J$1=WAC_District)*('Blend Sheet'!$L$4=WAC_IIN),0))*'Blend Sheet'!$L72,0) + IFERROR(INDEX(WAC_Item_Cost,MATCH(1,(J$1=WAC_District)*('Blend Sheet'!$M$4=WAC_IIN),0))*'Blend Sheet'!$M72,0) + IFERROR(INDEX(WAC_Item_Cost,MATCH(1,(J$1=WAC_District)*('Blend Sheet'!$N$4=WAC_IIN),0))*'Blend Sheet'!$N72,0) + IFERROR(INDEX(WAC_Item_Cost,MATCH(1,(J$1=WAC_District)*('Blend Sheet'!$O$4=WAC_IIN),0))*'Blend Sheet'!$O72,0) + IFERROR(INDEX(WAC_Item_Cost,MATCH(1,(J$1=WAC_District)*('Blend Sheet'!$P$4=WAC_IIN),0))*'Blend Sheet'!$P72,0) + IFERROR(INDEX(WAC_Item_Cost,MATCH(1,(J$1=WAC_District)*('Blend Sheet'!$Q$4=WAC_IIN),0))*'Blend Sheet'!$Q72,0) + IFERROR(INDEX(WAC_Item_Cost,MATCH(1,(J$1=WAC_District)*('Blend Sheet'!$R$4=WAC_IIN),0))*'Blend Sheet'!$R72,0) + IFERROR(INDEX(WAC_Item_Cost,MATCH(1,(J$1=WAC_District)*('Blend Sheet'!$S$4=WAC_IIN),0))*'Blend Sheet'!$S72,0) + IFERROR(INDEX(WAC_Item_Cost,MATCH(1,(J$1=WAC_District)*('Blend Sheet'!$T$4=WAC_IIN),0))*'Blend Sheet'!$T72,0) + IFERROR(INDEX(WAC_Item_Cost,MATCH(1,(J$1=WAC_District)*('Blend Sheet'!$U$4=WAC_IIN),0))*'Blend Sheet'!$U72,0) + IFERROR(INDEX(WAC_Item_Cost,MATCH(1,(J$1=WAC_District)*('Blend Sheet'!$V$4=WAC_IIN),0))*'Blend Sheet'!$V72,0) + IFERROR(INDEX(WAC_Item_Cost,MATCH(1,(J$1=WAC_District)*('Blend Sheet'!$W$4=WAC_IIN),0))*'Blend Sheet'!$W72,0) + IFERROR(INDEX(WAC_Item_Cost,MATCH(1,(J$1=WAC_District)*('Blend Sheet'!$X$4=WAC_IIN),0))*'Blend Sheet'!$X72,0) + IFERROR(INDEX(WAC_Item_Cost,MATCH(1,(J$1=WAC_District)*('Blend Sheet'!$Y$4=WAC_IIN),0))*'Blend Sheet'!$Y72,0) + IFERROR(INDEX(WAC_Item_Cost,MATCH(1,(J$1=WAC_District)*('Blend Sheet'!$Z$4=WAC_IIN),0))*'Blend Sheet'!$Z72,0) + IFERROR(INDEX(WAC_Item_Cost,MATCH(1,(J$1=WAC_District)*('Blend Sheet'!$AA$4=WAC_IIN),0))*'Blend Sheet'!$AA72,0) + IFERROR(INDEX(WAC_Item_Cost,MATCH(1,(J$1=WAC_District)*('Blend Sheet'!$AB$4=WAC_IIN),0))*'Blend Sheet'!$AB72,0) + IFERROR(INDEX(WAC_Item_Cost,MATCH(1,(J$1=WAC_District)*('Blend Sheet'!$AC$4=WAC_IIN),0))*'Blend Sheet'!$AC72,0) + IFERROR(INDEX(WAC_Item_Cost,MATCH(1,(J$1=WAC_District)*('Blend Sheet'!$AD$4=WAC_IIN),0))*'Blend Sheet'!$AD72,0) + IFERROR(INDEX(WAC_Item_Cost,MATCH(1,(J$1=WAC_District)*('Blend Sheet'!$AE$4=WAC_IIN),0))*'Blend Sheet'!$AE72,0) + IFERROR(INDEX(WAC_Item_Cost,MATCH(1,(J$1=WAC_District)*('Blend Sheet'!$AF$4=WAC_IIN),0))*'Blend Sheet'!$AF72,0) + IFERROR(INDEX(WAC_Item_Cost,MATCH(1,(J$1=WAC_District)*('Blend Sheet'!$AG$4=WAC_IIN),0))*'Blend Sheet'!$AG72,0) + IFERROR(INDEX(WAC_Item_Cost,MATCH(1,(J$1=WAC_District)*('Blend Sheet'!$AH$4=WAC_IIN),0))*'Blend Sheet'!$AH72,0) + IFERROR(INDEX(WAC_Item_Cost,MATCH(1,(J$1=WAC_District)*('Blend Sheet'!$AI$4=WAC_IIN),0))*'Blend Sheet'!$AI72,0) + IFERROR(INDEX(WAC_Item_Cost,MATCH(1,(J$1=WAC_District)*('Blend Sheet'!$AJ$4=WAC_IIN),0))*'Blend Sheet'!$AJ72,0) + IFERROR(INDEX(WAC_Item_Cost,MATCH(1,(J$1=WAC_District)*('Blend Sheet'!$AK$4=WAC_IIN),0))*'Blend Sheet'!$AK72,0) + IFERROR(INDEX(WAC_Item_Cost,MATCH(1,(J$1=WAC_District)*('Blend Sheet'!$AL$4=WAC_IIN),0))*'Blend Sheet'!$AL72,0) + IFERROR(INDEX(WAC_Item_Cost,MATCH(1,(J$1=WAC_District)*('Blend Sheet'!$AM$4=WAC_IIN),0))*'Blend Sheet'!$AM72,0) + IFERROR(INDEX(WAC_Item_Cost,MATCH(1,(J$1=WAC_District)*('Blend Sheet'!$AN$4=WAC_IIN),0))*'Blend Sheet'!$AN72,0) + IFERROR(INDEX(WAC_Item_Cost,MATCH(1,(J$1=WAC_District)*('Blend Sheet'!$AO$4=WAC_IIN),0))*'Blend Sheet'!$AO72,0) + IFERROR(INDEX(WAC_Item_Cost,MATCH(1,(J$1=WAC_District)*('Blend Sheet'!$AP$4=WAC_IIN),0))*'Blend Sheet'!$AP72/1000,0)</f>
        <v>0</v>
      </c>
      <c r="K69" s="245">
        <f t="array" ref="K69">IFERROR(INDEX(WAC_Item_Cost,MATCH(1,(K$1=WAC_District)*('Blend Sheet'!$C$4=WAC_IIN),0))*'Blend Sheet'!$C72/1000,0) + IFERROR(INDEX(WAC_Item_Cost,MATCH(1,(K$1=WAC_District)*('Blend Sheet'!$D$4=WAC_IIN),0))*'Blend Sheet'!$D72/1000,0) + IFERROR(INDEX(WAC_Item_Cost,MATCH(1,(K$1=WAC_District)*('Blend Sheet'!$E$4=WAC_IIN),0))*'Blend Sheet'!$E72/1000,0) + IFERROR(INDEX(WAC_Item_Cost,MATCH(1,(K$1=WAC_District)*('Blend Sheet'!$F$4=WAC_IIN),0))*'Blend Sheet'!$F72/1000,0)  + IFERROR(INDEX(WAC_Item_Cost,MATCH(1,(K$1=WAC_District)*('Blend Sheet'!$G$4=WAC_IIN),0))*'Blend Sheet'!$G72,0) + IFERROR(INDEX(WAC_Item_Cost,MATCH(1,(K$1=WAC_District)*('Blend Sheet'!$H$4=WAC_IIN),0))*'Blend Sheet'!$H72,0)  + IFERROR(INDEX(WAC_Item_Cost,MATCH(1,(K$1=WAC_District)*('Blend Sheet'!$I$4=WAC_IIN),0))*'Blend Sheet'!$I72,0) + IFERROR(INDEX(WAC_Item_Cost,MATCH(1,(K$1=WAC_District)*('Blend Sheet'!$J$4=WAC_IIN),0))*'Blend Sheet'!$J72,0) + IFERROR(INDEX(WAC_Item_Cost,MATCH(1,(K$1=WAC_District)*('Blend Sheet'!$K$4=WAC_IIN),0))*'Blend Sheet'!$K72,0) + IFERROR(INDEX(WAC_Item_Cost,MATCH(1,(K$1=WAC_District)*('Blend Sheet'!$L$4=WAC_IIN),0))*'Blend Sheet'!$L72,0) + IFERROR(INDEX(WAC_Item_Cost,MATCH(1,(K$1=WAC_District)*('Blend Sheet'!$M$4=WAC_IIN),0))*'Blend Sheet'!$M72,0) + IFERROR(INDEX(WAC_Item_Cost,MATCH(1,(K$1=WAC_District)*('Blend Sheet'!$N$4=WAC_IIN),0))*'Blend Sheet'!$N72,0) + IFERROR(INDEX(WAC_Item_Cost,MATCH(1,(K$1=WAC_District)*('Blend Sheet'!$O$4=WAC_IIN),0))*'Blend Sheet'!$O72,0) + IFERROR(INDEX(WAC_Item_Cost,MATCH(1,(K$1=WAC_District)*('Blend Sheet'!$P$4=WAC_IIN),0))*'Blend Sheet'!$P72,0) + IFERROR(INDEX(WAC_Item_Cost,MATCH(1,(K$1=WAC_District)*('Blend Sheet'!$Q$4=WAC_IIN),0))*'Blend Sheet'!$Q72,0) + IFERROR(INDEX(WAC_Item_Cost,MATCH(1,(K$1=WAC_District)*('Blend Sheet'!$R$4=WAC_IIN),0))*'Blend Sheet'!$R72,0) + IFERROR(INDEX(WAC_Item_Cost,MATCH(1,(K$1=WAC_District)*('Blend Sheet'!$S$4=WAC_IIN),0))*'Blend Sheet'!$S72,0) + IFERROR(INDEX(WAC_Item_Cost,MATCH(1,(K$1=WAC_District)*('Blend Sheet'!$T$4=WAC_IIN),0))*'Blend Sheet'!$T72,0) + IFERROR(INDEX(WAC_Item_Cost,MATCH(1,(K$1=WAC_District)*('Blend Sheet'!$U$4=WAC_IIN),0))*'Blend Sheet'!$U72,0) + IFERROR(INDEX(WAC_Item_Cost,MATCH(1,(K$1=WAC_District)*('Blend Sheet'!$V$4=WAC_IIN),0))*'Blend Sheet'!$V72,0) + IFERROR(INDEX(WAC_Item_Cost,MATCH(1,(K$1=WAC_District)*('Blend Sheet'!$W$4=WAC_IIN),0))*'Blend Sheet'!$W72,0) + IFERROR(INDEX(WAC_Item_Cost,MATCH(1,(K$1=WAC_District)*('Blend Sheet'!$X$4=WAC_IIN),0))*'Blend Sheet'!$X72,0) + IFERROR(INDEX(WAC_Item_Cost,MATCH(1,(K$1=WAC_District)*('Blend Sheet'!$Y$4=WAC_IIN),0))*'Blend Sheet'!$Y72,0) + IFERROR(INDEX(WAC_Item_Cost,MATCH(1,(K$1=WAC_District)*('Blend Sheet'!$Z$4=WAC_IIN),0))*'Blend Sheet'!$Z72,0) + IFERROR(INDEX(WAC_Item_Cost,MATCH(1,(K$1=WAC_District)*('Blend Sheet'!$AA$4=WAC_IIN),0))*'Blend Sheet'!$AA72,0) + IFERROR(INDEX(WAC_Item_Cost,MATCH(1,(K$1=WAC_District)*('Blend Sheet'!$AB$4=WAC_IIN),0))*'Blend Sheet'!$AB72,0) + IFERROR(INDEX(WAC_Item_Cost,MATCH(1,(K$1=WAC_District)*('Blend Sheet'!$AC$4=WAC_IIN),0))*'Blend Sheet'!$AC72,0) + IFERROR(INDEX(WAC_Item_Cost,MATCH(1,(K$1=WAC_District)*('Blend Sheet'!$AD$4=WAC_IIN),0))*'Blend Sheet'!$AD72,0) + IFERROR(INDEX(WAC_Item_Cost,MATCH(1,(K$1=WAC_District)*('Blend Sheet'!$AE$4=WAC_IIN),0))*'Blend Sheet'!$AE72,0) + IFERROR(INDEX(WAC_Item_Cost,MATCH(1,(K$1=WAC_District)*('Blend Sheet'!$AF$4=WAC_IIN),0))*'Blend Sheet'!$AF72,0) + IFERROR(INDEX(WAC_Item_Cost,MATCH(1,(K$1=WAC_District)*('Blend Sheet'!$AG$4=WAC_IIN),0))*'Blend Sheet'!$AG72,0) + IFERROR(INDEX(WAC_Item_Cost,MATCH(1,(K$1=WAC_District)*('Blend Sheet'!$AH$4=WAC_IIN),0))*'Blend Sheet'!$AH72,0) + IFERROR(INDEX(WAC_Item_Cost,MATCH(1,(K$1=WAC_District)*('Blend Sheet'!$AI$4=WAC_IIN),0))*'Blend Sheet'!$AI72,0) + IFERROR(INDEX(WAC_Item_Cost,MATCH(1,(K$1=WAC_District)*('Blend Sheet'!$AJ$4=WAC_IIN),0))*'Blend Sheet'!$AJ72,0) + IFERROR(INDEX(WAC_Item_Cost,MATCH(1,(K$1=WAC_District)*('Blend Sheet'!$AK$4=WAC_IIN),0))*'Blend Sheet'!$AK72,0) + IFERROR(INDEX(WAC_Item_Cost,MATCH(1,(K$1=WAC_District)*('Blend Sheet'!$AL$4=WAC_IIN),0))*'Blend Sheet'!$AL72,0) + IFERROR(INDEX(WAC_Item_Cost,MATCH(1,(K$1=WAC_District)*('Blend Sheet'!$AM$4=WAC_IIN),0))*'Blend Sheet'!$AM72,0) + IFERROR(INDEX(WAC_Item_Cost,MATCH(1,(K$1=WAC_District)*('Blend Sheet'!$AN$4=WAC_IIN),0))*'Blend Sheet'!$AN72,0) + IFERROR(INDEX(WAC_Item_Cost,MATCH(1,(K$1=WAC_District)*('Blend Sheet'!$AO$4=WAC_IIN),0))*'Blend Sheet'!$AO72,0) + IFERROR(INDEX(WAC_Item_Cost,MATCH(1,(K$1=WAC_District)*('Blend Sheet'!$AP$4=WAC_IIN),0))*'Blend Sheet'!$AP72/1000,0)</f>
        <v>2799.2640000000001</v>
      </c>
      <c r="L69" s="245">
        <f t="array" ref="L69">IFERROR(INDEX(WAC_Item_Cost,MATCH(1,(L$1=WAC_District)*('Blend Sheet'!$C$4=WAC_IIN),0))*'Blend Sheet'!$C72/1000,0) + IFERROR(INDEX(WAC_Item_Cost,MATCH(1,(L$1=WAC_District)*('Blend Sheet'!$D$4=WAC_IIN),0))*'Blend Sheet'!$D72/1000,0) + IFERROR(INDEX(WAC_Item_Cost,MATCH(1,(L$1=WAC_District)*('Blend Sheet'!$E$4=WAC_IIN),0))*'Blend Sheet'!$E72/1000,0) + IFERROR(INDEX(WAC_Item_Cost,MATCH(1,(L$1=WAC_District)*('Blend Sheet'!$F$4=WAC_IIN),0))*'Blend Sheet'!$F72/1000,0)  + IFERROR(INDEX(WAC_Item_Cost,MATCH(1,(L$1=WAC_District)*('Blend Sheet'!$G$4=WAC_IIN),0))*'Blend Sheet'!$G72,0) + IFERROR(INDEX(WAC_Item_Cost,MATCH(1,(L$1=WAC_District)*('Blend Sheet'!$H$4=WAC_IIN),0))*'Blend Sheet'!$H72,0)  + IFERROR(INDEX(WAC_Item_Cost,MATCH(1,(L$1=WAC_District)*('Blend Sheet'!$I$4=WAC_IIN),0))*'Blend Sheet'!$I72,0) + IFERROR(INDEX(WAC_Item_Cost,MATCH(1,(L$1=WAC_District)*('Blend Sheet'!$J$4=WAC_IIN),0))*'Blend Sheet'!$J72,0) + IFERROR(INDEX(WAC_Item_Cost,MATCH(1,(L$1=WAC_District)*('Blend Sheet'!$K$4=WAC_IIN),0))*'Blend Sheet'!$K72,0) + IFERROR(INDEX(WAC_Item_Cost,MATCH(1,(L$1=WAC_District)*('Blend Sheet'!$L$4=WAC_IIN),0))*'Blend Sheet'!$L72,0) + IFERROR(INDEX(WAC_Item_Cost,MATCH(1,(L$1=WAC_District)*('Blend Sheet'!$M$4=WAC_IIN),0))*'Blend Sheet'!$M72,0) + IFERROR(INDEX(WAC_Item_Cost,MATCH(1,(L$1=WAC_District)*('Blend Sheet'!$N$4=WAC_IIN),0))*'Blend Sheet'!$N72,0) + IFERROR(INDEX(WAC_Item_Cost,MATCH(1,(L$1=WAC_District)*('Blend Sheet'!$O$4=WAC_IIN),0))*'Blend Sheet'!$O72,0) + IFERROR(INDEX(WAC_Item_Cost,MATCH(1,(L$1=WAC_District)*('Blend Sheet'!$P$4=WAC_IIN),0))*'Blend Sheet'!$P72,0) + IFERROR(INDEX(WAC_Item_Cost,MATCH(1,(L$1=WAC_District)*('Blend Sheet'!$Q$4=WAC_IIN),0))*'Blend Sheet'!$Q72,0) + IFERROR(INDEX(WAC_Item_Cost,MATCH(1,(L$1=WAC_District)*('Blend Sheet'!$R$4=WAC_IIN),0))*'Blend Sheet'!$R72,0) + IFERROR(INDEX(WAC_Item_Cost,MATCH(1,(L$1=WAC_District)*('Blend Sheet'!$S$4=WAC_IIN),0))*'Blend Sheet'!$S72,0) + IFERROR(INDEX(WAC_Item_Cost,MATCH(1,(L$1=WAC_District)*('Blend Sheet'!$T$4=WAC_IIN),0))*'Blend Sheet'!$T72,0) + IFERROR(INDEX(WAC_Item_Cost,MATCH(1,(L$1=WAC_District)*('Blend Sheet'!$U$4=WAC_IIN),0))*'Blend Sheet'!$U72,0) + IFERROR(INDEX(WAC_Item_Cost,MATCH(1,(L$1=WAC_District)*('Blend Sheet'!$V$4=WAC_IIN),0))*'Blend Sheet'!$V72,0) + IFERROR(INDEX(WAC_Item_Cost,MATCH(1,(L$1=WAC_District)*('Blend Sheet'!$W$4=WAC_IIN),0))*'Blend Sheet'!$W72,0) + IFERROR(INDEX(WAC_Item_Cost,MATCH(1,(L$1=WAC_District)*('Blend Sheet'!$X$4=WAC_IIN),0))*'Blend Sheet'!$X72,0) + IFERROR(INDEX(WAC_Item_Cost,MATCH(1,(L$1=WAC_District)*('Blend Sheet'!$Y$4=WAC_IIN),0))*'Blend Sheet'!$Y72,0) + IFERROR(INDEX(WAC_Item_Cost,MATCH(1,(L$1=WAC_District)*('Blend Sheet'!$Z$4=WAC_IIN),0))*'Blend Sheet'!$Z72,0) + IFERROR(INDEX(WAC_Item_Cost,MATCH(1,(L$1=WAC_District)*('Blend Sheet'!$AA$4=WAC_IIN),0))*'Blend Sheet'!$AA72,0) + IFERROR(INDEX(WAC_Item_Cost,MATCH(1,(L$1=WAC_District)*('Blend Sheet'!$AB$4=WAC_IIN),0))*'Blend Sheet'!$AB72,0) + IFERROR(INDEX(WAC_Item_Cost,MATCH(1,(L$1=WAC_District)*('Blend Sheet'!$AC$4=WAC_IIN),0))*'Blend Sheet'!$AC72,0) + IFERROR(INDEX(WAC_Item_Cost,MATCH(1,(L$1=WAC_District)*('Blend Sheet'!$AD$4=WAC_IIN),0))*'Blend Sheet'!$AD72,0) + IFERROR(INDEX(WAC_Item_Cost,MATCH(1,(L$1=WAC_District)*('Blend Sheet'!$AE$4=WAC_IIN),0))*'Blend Sheet'!$AE72,0) + IFERROR(INDEX(WAC_Item_Cost,MATCH(1,(L$1=WAC_District)*('Blend Sheet'!$AF$4=WAC_IIN),0))*'Blend Sheet'!$AF72,0) + IFERROR(INDEX(WAC_Item_Cost,MATCH(1,(L$1=WAC_District)*('Blend Sheet'!$AG$4=WAC_IIN),0))*'Blend Sheet'!$AG72,0) + IFERROR(INDEX(WAC_Item_Cost,MATCH(1,(L$1=WAC_District)*('Blend Sheet'!$AH$4=WAC_IIN),0))*'Blend Sheet'!$AH72,0) + IFERROR(INDEX(WAC_Item_Cost,MATCH(1,(L$1=WAC_District)*('Blend Sheet'!$AI$4=WAC_IIN),0))*'Blend Sheet'!$AI72,0) + IFERROR(INDEX(WAC_Item_Cost,MATCH(1,(L$1=WAC_District)*('Blend Sheet'!$AJ$4=WAC_IIN),0))*'Blend Sheet'!$AJ72,0) + IFERROR(INDEX(WAC_Item_Cost,MATCH(1,(L$1=WAC_District)*('Blend Sheet'!$AK$4=WAC_IIN),0))*'Blend Sheet'!$AK72,0) + IFERROR(INDEX(WAC_Item_Cost,MATCH(1,(L$1=WAC_District)*('Blend Sheet'!$AL$4=WAC_IIN),0))*'Blend Sheet'!$AL72,0) + IFERROR(INDEX(WAC_Item_Cost,MATCH(1,(L$1=WAC_District)*('Blend Sheet'!$AM$4=WAC_IIN),0))*'Blend Sheet'!$AM72,0) + IFERROR(INDEX(WAC_Item_Cost,MATCH(1,(L$1=WAC_District)*('Blend Sheet'!$AN$4=WAC_IIN),0))*'Blend Sheet'!$AN72,0) + IFERROR(INDEX(WAC_Item_Cost,MATCH(1,(L$1=WAC_District)*('Blend Sheet'!$AO$4=WAC_IIN),0))*'Blend Sheet'!$AO72,0) + IFERROR(INDEX(WAC_Item_Cost,MATCH(1,(L$1=WAC_District)*('Blend Sheet'!$AP$4=WAC_IIN),0))*'Blend Sheet'!$AP72/1000,0)</f>
        <v>0</v>
      </c>
    </row>
    <row r="70" spans="1:12" x14ac:dyDescent="0.25">
      <c r="A70" t="str">
        <f>'Blend Sheet'!A73</f>
        <v>SanSeal HT</v>
      </c>
      <c r="B70" s="245">
        <f t="array" ref="B70">IFERROR(INDEX(WAC_Item_Cost,MATCH(1,(B$1=WAC_District)*('Blend Sheet'!$C$4=WAC_IIN),0))*'Blend Sheet'!$C73/1000,0) + IFERROR(INDEX(WAC_Item_Cost,MATCH(1,(B$1=WAC_District)*('Blend Sheet'!$D$4=WAC_IIN),0))*'Blend Sheet'!$D73/1000,0) + IFERROR(INDEX(WAC_Item_Cost,MATCH(1,(B$1=WAC_District)*('Blend Sheet'!$E$4=WAC_IIN),0))*'Blend Sheet'!$E73/1000,0) + IFERROR(INDEX(WAC_Item_Cost,MATCH(1,(B$1=WAC_District)*('Blend Sheet'!$F$4=WAC_IIN),0))*'Blend Sheet'!$F73/1000,0)  + IFERROR(INDEX(WAC_Item_Cost,MATCH(1,(B$1=WAC_District)*('Blend Sheet'!$G$4=WAC_IIN),0))*'Blend Sheet'!$G73,0) + IFERROR(INDEX(WAC_Item_Cost,MATCH(1,(B$1=WAC_District)*('Blend Sheet'!$H$4=WAC_IIN),0))*'Blend Sheet'!$H73,0)  + IFERROR(INDEX(WAC_Item_Cost,MATCH(1,(B$1=WAC_District)*('Blend Sheet'!$I$4=WAC_IIN),0))*'Blend Sheet'!$I73,0) + IFERROR(INDEX(WAC_Item_Cost,MATCH(1,(B$1=WAC_District)*('Blend Sheet'!$J$4=WAC_IIN),0))*'Blend Sheet'!$J73,0) + IFERROR(INDEX(WAC_Item_Cost,MATCH(1,(B$1=WAC_District)*('Blend Sheet'!$K$4=WAC_IIN),0))*'Blend Sheet'!$K73,0) + IFERROR(INDEX(WAC_Item_Cost,MATCH(1,(B$1=WAC_District)*('Blend Sheet'!$L$4=WAC_IIN),0))*'Blend Sheet'!$L73,0) + IFERROR(INDEX(WAC_Item_Cost,MATCH(1,(B$1=WAC_District)*('Blend Sheet'!$M$4=WAC_IIN),0))*'Blend Sheet'!$M73,0) + IFERROR(INDEX(WAC_Item_Cost,MATCH(1,(B$1=WAC_District)*('Blend Sheet'!$N$4=WAC_IIN),0))*'Blend Sheet'!$N73,0) + IFERROR(INDEX(WAC_Item_Cost,MATCH(1,(B$1=WAC_District)*('Blend Sheet'!$O$4=WAC_IIN),0))*'Blend Sheet'!$O73,0) + IFERROR(INDEX(WAC_Item_Cost,MATCH(1,(B$1=WAC_District)*('Blend Sheet'!$P$4=WAC_IIN),0))*'Blend Sheet'!$P73,0) + IFERROR(INDEX(WAC_Item_Cost,MATCH(1,(B$1=WAC_District)*('Blend Sheet'!$Q$4=WAC_IIN),0))*'Blend Sheet'!$Q73,0) + IFERROR(INDEX(WAC_Item_Cost,MATCH(1,(B$1=WAC_District)*('Blend Sheet'!$R$4=WAC_IIN),0))*'Blend Sheet'!$R73,0) + IFERROR(INDEX(WAC_Item_Cost,MATCH(1,(B$1=WAC_District)*('Blend Sheet'!$S$4=WAC_IIN),0))*'Blend Sheet'!$S73,0) + IFERROR(INDEX(WAC_Item_Cost,MATCH(1,(B$1=WAC_District)*('Blend Sheet'!$T$4=WAC_IIN),0))*'Blend Sheet'!$T73,0) + IFERROR(INDEX(WAC_Item_Cost,MATCH(1,(B$1=WAC_District)*('Blend Sheet'!$U$4=WAC_IIN),0))*'Blend Sheet'!$U73,0) + IFERROR(INDEX(WAC_Item_Cost,MATCH(1,(B$1=WAC_District)*('Blend Sheet'!$V$4=WAC_IIN),0))*'Blend Sheet'!$V73,0) + IFERROR(INDEX(WAC_Item_Cost,MATCH(1,(B$1=WAC_District)*('Blend Sheet'!$W$4=WAC_IIN),0))*'Blend Sheet'!$W73,0) + IFERROR(INDEX(WAC_Item_Cost,MATCH(1,(B$1=WAC_District)*('Blend Sheet'!$X$4=WAC_IIN),0))*'Blend Sheet'!$X73,0) + IFERROR(INDEX(WAC_Item_Cost,MATCH(1,(B$1=WAC_District)*('Blend Sheet'!$Y$4=WAC_IIN),0))*'Blend Sheet'!$Y73,0) + IFERROR(INDEX(WAC_Item_Cost,MATCH(1,(B$1=WAC_District)*('Blend Sheet'!$Z$4=WAC_IIN),0))*'Blend Sheet'!$Z73,0) + IFERROR(INDEX(WAC_Item_Cost,MATCH(1,(B$1=WAC_District)*('Blend Sheet'!$AA$4=WAC_IIN),0))*'Blend Sheet'!$AA73,0) + IFERROR(INDEX(WAC_Item_Cost,MATCH(1,(B$1=WAC_District)*('Blend Sheet'!$AB$4=WAC_IIN),0))*'Blend Sheet'!$AB73,0) + IFERROR(INDEX(WAC_Item_Cost,MATCH(1,(B$1=WAC_District)*('Blend Sheet'!$AC$4=WAC_IIN),0))*'Blend Sheet'!$AC73,0) + IFERROR(INDEX(WAC_Item_Cost,MATCH(1,(B$1=WAC_District)*('Blend Sheet'!$AD$4=WAC_IIN),0))*'Blend Sheet'!$AD73,0) + IFERROR(INDEX(WAC_Item_Cost,MATCH(1,(B$1=WAC_District)*('Blend Sheet'!$AE$4=WAC_IIN),0))*'Blend Sheet'!$AE73,0) + IFERROR(INDEX(WAC_Item_Cost,MATCH(1,(B$1=WAC_District)*('Blend Sheet'!$AF$4=WAC_IIN),0))*'Blend Sheet'!$AF73,0) + IFERROR(INDEX(WAC_Item_Cost,MATCH(1,(B$1=WAC_District)*('Blend Sheet'!$AG$4=WAC_IIN),0))*'Blend Sheet'!$AG73,0) + IFERROR(INDEX(WAC_Item_Cost,MATCH(1,(B$1=WAC_District)*('Blend Sheet'!$AH$4=WAC_IIN),0))*'Blend Sheet'!$AH73,0) + IFERROR(INDEX(WAC_Item_Cost,MATCH(1,(B$1=WAC_District)*('Blend Sheet'!$AI$4=WAC_IIN),0))*'Blend Sheet'!$AI73,0) + IFERROR(INDEX(WAC_Item_Cost,MATCH(1,(B$1=WAC_District)*('Blend Sheet'!$AJ$4=WAC_IIN),0))*'Blend Sheet'!$AJ73,0) + IFERROR(INDEX(WAC_Item_Cost,MATCH(1,(B$1=WAC_District)*('Blend Sheet'!$AK$4=WAC_IIN),0))*'Blend Sheet'!$AK73,0) + IFERROR(INDEX(WAC_Item_Cost,MATCH(1,(B$1=WAC_District)*('Blend Sheet'!$AL$4=WAC_IIN),0))*'Blend Sheet'!$AL73,0) + IFERROR(INDEX(WAC_Item_Cost,MATCH(1,(B$1=WAC_District)*('Blend Sheet'!$AM$4=WAC_IIN),0))*'Blend Sheet'!$AM73,0) + IFERROR(INDEX(WAC_Item_Cost,MATCH(1,(B$1=WAC_District)*('Blend Sheet'!$AN$4=WAC_IIN),0))*'Blend Sheet'!$AN73,0) + IFERROR(INDEX(WAC_Item_Cost,MATCH(1,(B$1=WAC_District)*('Blend Sheet'!$AO$4=WAC_IIN),0))*'Blend Sheet'!$AO73,0) + IFERROR(INDEX(WAC_Item_Cost,MATCH(1,(B$1=WAC_District)*('Blend Sheet'!$AP$4=WAC_IIN),0))*'Blend Sheet'!$AP73/1000,0)</f>
        <v>156.00460000000001</v>
      </c>
      <c r="C70" s="245">
        <f t="array" ref="C70">IFERROR(INDEX(WAC_Item_Cost,MATCH(1,(C$1=WAC_District)*('Blend Sheet'!$C$4=WAC_IIN),0))*'Blend Sheet'!$C73/1000,0) + IFERROR(INDEX(WAC_Item_Cost,MATCH(1,(C$1=WAC_District)*('Blend Sheet'!$D$4=WAC_IIN),0))*'Blend Sheet'!$D73/1000,0) + IFERROR(INDEX(WAC_Item_Cost,MATCH(1,(C$1=WAC_District)*('Blend Sheet'!$E$4=WAC_IIN),0))*'Blend Sheet'!$E73/1000,0) + IFERROR(INDEX(WAC_Item_Cost,MATCH(1,(C$1=WAC_District)*('Blend Sheet'!$F$4=WAC_IIN),0))*'Blend Sheet'!$F73/1000,0)  + IFERROR(INDEX(WAC_Item_Cost,MATCH(1,(C$1=WAC_District)*('Blend Sheet'!$G$4=WAC_IIN),0))*'Blend Sheet'!$G73,0) + IFERROR(INDEX(WAC_Item_Cost,MATCH(1,(C$1=WAC_District)*('Blend Sheet'!$H$4=WAC_IIN),0))*'Blend Sheet'!$H73,0)  + IFERROR(INDEX(WAC_Item_Cost,MATCH(1,(C$1=WAC_District)*('Blend Sheet'!$I$4=WAC_IIN),0))*'Blend Sheet'!$I73,0) + IFERROR(INDEX(WAC_Item_Cost,MATCH(1,(C$1=WAC_District)*('Blend Sheet'!$J$4=WAC_IIN),0))*'Blend Sheet'!$J73,0) + IFERROR(INDEX(WAC_Item_Cost,MATCH(1,(C$1=WAC_District)*('Blend Sheet'!$K$4=WAC_IIN),0))*'Blend Sheet'!$K73,0) + IFERROR(INDEX(WAC_Item_Cost,MATCH(1,(C$1=WAC_District)*('Blend Sheet'!$L$4=WAC_IIN),0))*'Blend Sheet'!$L73,0) + IFERROR(INDEX(WAC_Item_Cost,MATCH(1,(C$1=WAC_District)*('Blend Sheet'!$M$4=WAC_IIN),0))*'Blend Sheet'!$M73,0) + IFERROR(INDEX(WAC_Item_Cost,MATCH(1,(C$1=WAC_District)*('Blend Sheet'!$N$4=WAC_IIN),0))*'Blend Sheet'!$N73,0) + IFERROR(INDEX(WAC_Item_Cost,MATCH(1,(C$1=WAC_District)*('Blend Sheet'!$O$4=WAC_IIN),0))*'Blend Sheet'!$O73,0) + IFERROR(INDEX(WAC_Item_Cost,MATCH(1,(C$1=WAC_District)*('Blend Sheet'!$P$4=WAC_IIN),0))*'Blend Sheet'!$P73,0) + IFERROR(INDEX(WAC_Item_Cost,MATCH(1,(C$1=WAC_District)*('Blend Sheet'!$Q$4=WAC_IIN),0))*'Blend Sheet'!$Q73,0) + IFERROR(INDEX(WAC_Item_Cost,MATCH(1,(C$1=WAC_District)*('Blend Sheet'!$R$4=WAC_IIN),0))*'Blend Sheet'!$R73,0) + IFERROR(INDEX(WAC_Item_Cost,MATCH(1,(C$1=WAC_District)*('Blend Sheet'!$S$4=WAC_IIN),0))*'Blend Sheet'!$S73,0) + IFERROR(INDEX(WAC_Item_Cost,MATCH(1,(C$1=WAC_District)*('Blend Sheet'!$T$4=WAC_IIN),0))*'Blend Sheet'!$T73,0) + IFERROR(INDEX(WAC_Item_Cost,MATCH(1,(C$1=WAC_District)*('Blend Sheet'!$U$4=WAC_IIN),0))*'Blend Sheet'!$U73,0) + IFERROR(INDEX(WAC_Item_Cost,MATCH(1,(C$1=WAC_District)*('Blend Sheet'!$V$4=WAC_IIN),0))*'Blend Sheet'!$V73,0) + IFERROR(INDEX(WAC_Item_Cost,MATCH(1,(C$1=WAC_District)*('Blend Sheet'!$W$4=WAC_IIN),0))*'Blend Sheet'!$W73,0) + IFERROR(INDEX(WAC_Item_Cost,MATCH(1,(C$1=WAC_District)*('Blend Sheet'!$X$4=WAC_IIN),0))*'Blend Sheet'!$X73,0) + IFERROR(INDEX(WAC_Item_Cost,MATCH(1,(C$1=WAC_District)*('Blend Sheet'!$Y$4=WAC_IIN),0))*'Blend Sheet'!$Y73,0) + IFERROR(INDEX(WAC_Item_Cost,MATCH(1,(C$1=WAC_District)*('Blend Sheet'!$Z$4=WAC_IIN),0))*'Blend Sheet'!$Z73,0) + IFERROR(INDEX(WAC_Item_Cost,MATCH(1,(C$1=WAC_District)*('Blend Sheet'!$AA$4=WAC_IIN),0))*'Blend Sheet'!$AA73,0) + IFERROR(INDEX(WAC_Item_Cost,MATCH(1,(C$1=WAC_District)*('Blend Sheet'!$AB$4=WAC_IIN),0))*'Blend Sheet'!$AB73,0) + IFERROR(INDEX(WAC_Item_Cost,MATCH(1,(C$1=WAC_District)*('Blend Sheet'!$AC$4=WAC_IIN),0))*'Blend Sheet'!$AC73,0) + IFERROR(INDEX(WAC_Item_Cost,MATCH(1,(C$1=WAC_District)*('Blend Sheet'!$AD$4=WAC_IIN),0))*'Blend Sheet'!$AD73,0) + IFERROR(INDEX(WAC_Item_Cost,MATCH(1,(C$1=WAC_District)*('Blend Sheet'!$AE$4=WAC_IIN),0))*'Blend Sheet'!$AE73,0) + IFERROR(INDEX(WAC_Item_Cost,MATCH(1,(C$1=WAC_District)*('Blend Sheet'!$AF$4=WAC_IIN),0))*'Blend Sheet'!$AF73,0) + IFERROR(INDEX(WAC_Item_Cost,MATCH(1,(C$1=WAC_District)*('Blend Sheet'!$AG$4=WAC_IIN),0))*'Blend Sheet'!$AG73,0) + IFERROR(INDEX(WAC_Item_Cost,MATCH(1,(C$1=WAC_District)*('Blend Sheet'!$AH$4=WAC_IIN),0))*'Blend Sheet'!$AH73,0) + IFERROR(INDEX(WAC_Item_Cost,MATCH(1,(C$1=WAC_District)*('Blend Sheet'!$AI$4=WAC_IIN),0))*'Blend Sheet'!$AI73,0) + IFERROR(INDEX(WAC_Item_Cost,MATCH(1,(C$1=WAC_District)*('Blend Sheet'!$AJ$4=WAC_IIN),0))*'Blend Sheet'!$AJ73,0) + IFERROR(INDEX(WAC_Item_Cost,MATCH(1,(C$1=WAC_District)*('Blend Sheet'!$AK$4=WAC_IIN),0))*'Blend Sheet'!$AK73,0) + IFERROR(INDEX(WAC_Item_Cost,MATCH(1,(C$1=WAC_District)*('Blend Sheet'!$AL$4=WAC_IIN),0))*'Blend Sheet'!$AL73,0) + IFERROR(INDEX(WAC_Item_Cost,MATCH(1,(C$1=WAC_District)*('Blend Sheet'!$AM$4=WAC_IIN),0))*'Blend Sheet'!$AM73,0) + IFERROR(INDEX(WAC_Item_Cost,MATCH(1,(C$1=WAC_District)*('Blend Sheet'!$AN$4=WAC_IIN),0))*'Blend Sheet'!$AN73,0) + IFERROR(INDEX(WAC_Item_Cost,MATCH(1,(C$1=WAC_District)*('Blend Sheet'!$AO$4=WAC_IIN),0))*'Blend Sheet'!$AO73,0) + IFERROR(INDEX(WAC_Item_Cost,MATCH(1,(C$1=WAC_District)*('Blend Sheet'!$AP$4=WAC_IIN),0))*'Blend Sheet'!$AP73/1000,0)</f>
        <v>150.76400000000001</v>
      </c>
      <c r="D70" s="245">
        <f t="array" ref="D70">IFERROR(INDEX(WAC_Item_Cost,MATCH(1,(D$1=WAC_District)*('Blend Sheet'!$C$4=WAC_IIN),0))*'Blend Sheet'!$C73/1000,0) + IFERROR(INDEX(WAC_Item_Cost,MATCH(1,(D$1=WAC_District)*('Blend Sheet'!$D$4=WAC_IIN),0))*'Blend Sheet'!$D73/1000,0) + IFERROR(INDEX(WAC_Item_Cost,MATCH(1,(D$1=WAC_District)*('Blend Sheet'!$E$4=WAC_IIN),0))*'Blend Sheet'!$E73/1000,0) + IFERROR(INDEX(WAC_Item_Cost,MATCH(1,(D$1=WAC_District)*('Blend Sheet'!$F$4=WAC_IIN),0))*'Blend Sheet'!$F73/1000,0)  + IFERROR(INDEX(WAC_Item_Cost,MATCH(1,(D$1=WAC_District)*('Blend Sheet'!$G$4=WAC_IIN),0))*'Blend Sheet'!$G73,0) + IFERROR(INDEX(WAC_Item_Cost,MATCH(1,(D$1=WAC_District)*('Blend Sheet'!$H$4=WAC_IIN),0))*'Blend Sheet'!$H73,0)  + IFERROR(INDEX(WAC_Item_Cost,MATCH(1,(D$1=WAC_District)*('Blend Sheet'!$I$4=WAC_IIN),0))*'Blend Sheet'!$I73,0) + IFERROR(INDEX(WAC_Item_Cost,MATCH(1,(D$1=WAC_District)*('Blend Sheet'!$J$4=WAC_IIN),0))*'Blend Sheet'!$J73,0) + IFERROR(INDEX(WAC_Item_Cost,MATCH(1,(D$1=WAC_District)*('Blend Sheet'!$K$4=WAC_IIN),0))*'Blend Sheet'!$K73,0) + IFERROR(INDEX(WAC_Item_Cost,MATCH(1,(D$1=WAC_District)*('Blend Sheet'!$L$4=WAC_IIN),0))*'Blend Sheet'!$L73,0) + IFERROR(INDEX(WAC_Item_Cost,MATCH(1,(D$1=WAC_District)*('Blend Sheet'!$M$4=WAC_IIN),0))*'Blend Sheet'!$M73,0) + IFERROR(INDEX(WAC_Item_Cost,MATCH(1,(D$1=WAC_District)*('Blend Sheet'!$N$4=WAC_IIN),0))*'Blend Sheet'!$N73,0) + IFERROR(INDEX(WAC_Item_Cost,MATCH(1,(D$1=WAC_District)*('Blend Sheet'!$O$4=WAC_IIN),0))*'Blend Sheet'!$O73,0) + IFERROR(INDEX(WAC_Item_Cost,MATCH(1,(D$1=WAC_District)*('Blend Sheet'!$P$4=WAC_IIN),0))*'Blend Sheet'!$P73,0) + IFERROR(INDEX(WAC_Item_Cost,MATCH(1,(D$1=WAC_District)*('Blend Sheet'!$Q$4=WAC_IIN),0))*'Blend Sheet'!$Q73,0) + IFERROR(INDEX(WAC_Item_Cost,MATCH(1,(D$1=WAC_District)*('Blend Sheet'!$R$4=WAC_IIN),0))*'Blend Sheet'!$R73,0) + IFERROR(INDEX(WAC_Item_Cost,MATCH(1,(D$1=WAC_District)*('Blend Sheet'!$S$4=WAC_IIN),0))*'Blend Sheet'!$S73,0) + IFERROR(INDEX(WAC_Item_Cost,MATCH(1,(D$1=WAC_District)*('Blend Sheet'!$T$4=WAC_IIN),0))*'Blend Sheet'!$T73,0) + IFERROR(INDEX(WAC_Item_Cost,MATCH(1,(D$1=WAC_District)*('Blend Sheet'!$U$4=WAC_IIN),0))*'Blend Sheet'!$U73,0) + IFERROR(INDEX(WAC_Item_Cost,MATCH(1,(D$1=WAC_District)*('Blend Sheet'!$V$4=WAC_IIN),0))*'Blend Sheet'!$V73,0) + IFERROR(INDEX(WAC_Item_Cost,MATCH(1,(D$1=WAC_District)*('Blend Sheet'!$W$4=WAC_IIN),0))*'Blend Sheet'!$W73,0) + IFERROR(INDEX(WAC_Item_Cost,MATCH(1,(D$1=WAC_District)*('Blend Sheet'!$X$4=WAC_IIN),0))*'Blend Sheet'!$X73,0) + IFERROR(INDEX(WAC_Item_Cost,MATCH(1,(D$1=WAC_District)*('Blend Sheet'!$Y$4=WAC_IIN),0))*'Blend Sheet'!$Y73,0) + IFERROR(INDEX(WAC_Item_Cost,MATCH(1,(D$1=WAC_District)*('Blend Sheet'!$Z$4=WAC_IIN),0))*'Blend Sheet'!$Z73,0) + IFERROR(INDEX(WAC_Item_Cost,MATCH(1,(D$1=WAC_District)*('Blend Sheet'!$AA$4=WAC_IIN),0))*'Blend Sheet'!$AA73,0) + IFERROR(INDEX(WAC_Item_Cost,MATCH(1,(D$1=WAC_District)*('Blend Sheet'!$AB$4=WAC_IIN),0))*'Blend Sheet'!$AB73,0) + IFERROR(INDEX(WAC_Item_Cost,MATCH(1,(D$1=WAC_District)*('Blend Sheet'!$AC$4=WAC_IIN),0))*'Blend Sheet'!$AC73,0) + IFERROR(INDEX(WAC_Item_Cost,MATCH(1,(D$1=WAC_District)*('Blend Sheet'!$AD$4=WAC_IIN),0))*'Blend Sheet'!$AD73,0) + IFERROR(INDEX(WAC_Item_Cost,MATCH(1,(D$1=WAC_District)*('Blend Sheet'!$AE$4=WAC_IIN),0))*'Blend Sheet'!$AE73,0) + IFERROR(INDEX(WAC_Item_Cost,MATCH(1,(D$1=WAC_District)*('Blend Sheet'!$AF$4=WAC_IIN),0))*'Blend Sheet'!$AF73,0) + IFERROR(INDEX(WAC_Item_Cost,MATCH(1,(D$1=WAC_District)*('Blend Sheet'!$AG$4=WAC_IIN),0))*'Blend Sheet'!$AG73,0) + IFERROR(INDEX(WAC_Item_Cost,MATCH(1,(D$1=WAC_District)*('Blend Sheet'!$AH$4=WAC_IIN),0))*'Blend Sheet'!$AH73,0) + IFERROR(INDEX(WAC_Item_Cost,MATCH(1,(D$1=WAC_District)*('Blend Sheet'!$AI$4=WAC_IIN),0))*'Blend Sheet'!$AI73,0) + IFERROR(INDEX(WAC_Item_Cost,MATCH(1,(D$1=WAC_District)*('Blend Sheet'!$AJ$4=WAC_IIN),0))*'Blend Sheet'!$AJ73,0) + IFERROR(INDEX(WAC_Item_Cost,MATCH(1,(D$1=WAC_District)*('Blend Sheet'!$AK$4=WAC_IIN),0))*'Blend Sheet'!$AK73,0) + IFERROR(INDEX(WAC_Item_Cost,MATCH(1,(D$1=WAC_District)*('Blend Sheet'!$AL$4=WAC_IIN),0))*'Blend Sheet'!$AL73,0) + IFERROR(INDEX(WAC_Item_Cost,MATCH(1,(D$1=WAC_District)*('Blend Sheet'!$AM$4=WAC_IIN),0))*'Blend Sheet'!$AM73,0) + IFERROR(INDEX(WAC_Item_Cost,MATCH(1,(D$1=WAC_District)*('Blend Sheet'!$AN$4=WAC_IIN),0))*'Blend Sheet'!$AN73,0) + IFERROR(INDEX(WAC_Item_Cost,MATCH(1,(D$1=WAC_District)*('Blend Sheet'!$AO$4=WAC_IIN),0))*'Blend Sheet'!$AO73,0) + IFERROR(INDEX(WAC_Item_Cost,MATCH(1,(D$1=WAC_District)*('Blend Sheet'!$AP$4=WAC_IIN),0))*'Blend Sheet'!$AP73/1000,0)</f>
        <v>2251.8604</v>
      </c>
      <c r="E70" s="245">
        <f t="array" ref="E70">IFERROR(INDEX(WAC_Item_Cost,MATCH(1,(E$1=WAC_District)*('Blend Sheet'!$C$4=WAC_IIN),0))*'Blend Sheet'!$C73/1000,0) + IFERROR(INDEX(WAC_Item_Cost,MATCH(1,(E$1=WAC_District)*('Blend Sheet'!$D$4=WAC_IIN),0))*'Blend Sheet'!$D73/1000,0) + IFERROR(INDEX(WAC_Item_Cost,MATCH(1,(E$1=WAC_District)*('Blend Sheet'!$E$4=WAC_IIN),0))*'Blend Sheet'!$E73/1000,0) + IFERROR(INDEX(WAC_Item_Cost,MATCH(1,(E$1=WAC_District)*('Blend Sheet'!$F$4=WAC_IIN),0))*'Blend Sheet'!$F73/1000,0)  + IFERROR(INDEX(WAC_Item_Cost,MATCH(1,(E$1=WAC_District)*('Blend Sheet'!$G$4=WAC_IIN),0))*'Blend Sheet'!$G73,0) + IFERROR(INDEX(WAC_Item_Cost,MATCH(1,(E$1=WAC_District)*('Blend Sheet'!$H$4=WAC_IIN),0))*'Blend Sheet'!$H73,0)  + IFERROR(INDEX(WAC_Item_Cost,MATCH(1,(E$1=WAC_District)*('Blend Sheet'!$I$4=WAC_IIN),0))*'Blend Sheet'!$I73,0) + IFERROR(INDEX(WAC_Item_Cost,MATCH(1,(E$1=WAC_District)*('Blend Sheet'!$J$4=WAC_IIN),0))*'Blend Sheet'!$J73,0) + IFERROR(INDEX(WAC_Item_Cost,MATCH(1,(E$1=WAC_District)*('Blend Sheet'!$K$4=WAC_IIN),0))*'Blend Sheet'!$K73,0) + IFERROR(INDEX(WAC_Item_Cost,MATCH(1,(E$1=WAC_District)*('Blend Sheet'!$L$4=WAC_IIN),0))*'Blend Sheet'!$L73,0) + IFERROR(INDEX(WAC_Item_Cost,MATCH(1,(E$1=WAC_District)*('Blend Sheet'!$M$4=WAC_IIN),0))*'Blend Sheet'!$M73,0) + IFERROR(INDEX(WAC_Item_Cost,MATCH(1,(E$1=WAC_District)*('Blend Sheet'!$N$4=WAC_IIN),0))*'Blend Sheet'!$N73,0) + IFERROR(INDEX(WAC_Item_Cost,MATCH(1,(E$1=WAC_District)*('Blend Sheet'!$O$4=WAC_IIN),0))*'Blend Sheet'!$O73,0) + IFERROR(INDEX(WAC_Item_Cost,MATCH(1,(E$1=WAC_District)*('Blend Sheet'!$P$4=WAC_IIN),0))*'Blend Sheet'!$P73,0) + IFERROR(INDEX(WAC_Item_Cost,MATCH(1,(E$1=WAC_District)*('Blend Sheet'!$Q$4=WAC_IIN),0))*'Blend Sheet'!$Q73,0) + IFERROR(INDEX(WAC_Item_Cost,MATCH(1,(E$1=WAC_District)*('Blend Sheet'!$R$4=WAC_IIN),0))*'Blend Sheet'!$R73,0) + IFERROR(INDEX(WAC_Item_Cost,MATCH(1,(E$1=WAC_District)*('Blend Sheet'!$S$4=WAC_IIN),0))*'Blend Sheet'!$S73,0) + IFERROR(INDEX(WAC_Item_Cost,MATCH(1,(E$1=WAC_District)*('Blend Sheet'!$T$4=WAC_IIN),0))*'Blend Sheet'!$T73,0) + IFERROR(INDEX(WAC_Item_Cost,MATCH(1,(E$1=WAC_District)*('Blend Sheet'!$U$4=WAC_IIN),0))*'Blend Sheet'!$U73,0) + IFERROR(INDEX(WAC_Item_Cost,MATCH(1,(E$1=WAC_District)*('Blend Sheet'!$V$4=WAC_IIN),0))*'Blend Sheet'!$V73,0) + IFERROR(INDEX(WAC_Item_Cost,MATCH(1,(E$1=WAC_District)*('Blend Sheet'!$W$4=WAC_IIN),0))*'Blend Sheet'!$W73,0) + IFERROR(INDEX(WAC_Item_Cost,MATCH(1,(E$1=WAC_District)*('Blend Sheet'!$X$4=WAC_IIN),0))*'Blend Sheet'!$X73,0) + IFERROR(INDEX(WAC_Item_Cost,MATCH(1,(E$1=WAC_District)*('Blend Sheet'!$Y$4=WAC_IIN),0))*'Blend Sheet'!$Y73,0) + IFERROR(INDEX(WAC_Item_Cost,MATCH(1,(E$1=WAC_District)*('Blend Sheet'!$Z$4=WAC_IIN),0))*'Blend Sheet'!$Z73,0) + IFERROR(INDEX(WAC_Item_Cost,MATCH(1,(E$1=WAC_District)*('Blend Sheet'!$AA$4=WAC_IIN),0))*'Blend Sheet'!$AA73,0) + IFERROR(INDEX(WAC_Item_Cost,MATCH(1,(E$1=WAC_District)*('Blend Sheet'!$AB$4=WAC_IIN),0))*'Blend Sheet'!$AB73,0) + IFERROR(INDEX(WAC_Item_Cost,MATCH(1,(E$1=WAC_District)*('Blend Sheet'!$AC$4=WAC_IIN),0))*'Blend Sheet'!$AC73,0) + IFERROR(INDEX(WAC_Item_Cost,MATCH(1,(E$1=WAC_District)*('Blend Sheet'!$AD$4=WAC_IIN),0))*'Blend Sheet'!$AD73,0) + IFERROR(INDEX(WAC_Item_Cost,MATCH(1,(E$1=WAC_District)*('Blend Sheet'!$AE$4=WAC_IIN),0))*'Blend Sheet'!$AE73,0) + IFERROR(INDEX(WAC_Item_Cost,MATCH(1,(E$1=WAC_District)*('Blend Sheet'!$AF$4=WAC_IIN),0))*'Blend Sheet'!$AF73,0) + IFERROR(INDEX(WAC_Item_Cost,MATCH(1,(E$1=WAC_District)*('Blend Sheet'!$AG$4=WAC_IIN),0))*'Blend Sheet'!$AG73,0) + IFERROR(INDEX(WAC_Item_Cost,MATCH(1,(E$1=WAC_District)*('Blend Sheet'!$AH$4=WAC_IIN),0))*'Blend Sheet'!$AH73,0) + IFERROR(INDEX(WAC_Item_Cost,MATCH(1,(E$1=WAC_District)*('Blend Sheet'!$AI$4=WAC_IIN),0))*'Blend Sheet'!$AI73,0) + IFERROR(INDEX(WAC_Item_Cost,MATCH(1,(E$1=WAC_District)*('Blend Sheet'!$AJ$4=WAC_IIN),0))*'Blend Sheet'!$AJ73,0) + IFERROR(INDEX(WAC_Item_Cost,MATCH(1,(E$1=WAC_District)*('Blend Sheet'!$AK$4=WAC_IIN),0))*'Blend Sheet'!$AK73,0) + IFERROR(INDEX(WAC_Item_Cost,MATCH(1,(E$1=WAC_District)*('Blend Sheet'!$AL$4=WAC_IIN),0))*'Blend Sheet'!$AL73,0) + IFERROR(INDEX(WAC_Item_Cost,MATCH(1,(E$1=WAC_District)*('Blend Sheet'!$AM$4=WAC_IIN),0))*'Blend Sheet'!$AM73,0) + IFERROR(INDEX(WAC_Item_Cost,MATCH(1,(E$1=WAC_District)*('Blend Sheet'!$AN$4=WAC_IIN),0))*'Blend Sheet'!$AN73,0) + IFERROR(INDEX(WAC_Item_Cost,MATCH(1,(E$1=WAC_District)*('Blend Sheet'!$AO$4=WAC_IIN),0))*'Blend Sheet'!$AO73,0) + IFERROR(INDEX(WAC_Item_Cost,MATCH(1,(E$1=WAC_District)*('Blend Sheet'!$AP$4=WAC_IIN),0))*'Blend Sheet'!$AP73/1000,0)</f>
        <v>2313.6934000000001</v>
      </c>
      <c r="F70" s="245">
        <f t="array" ref="F70">IFERROR(INDEX(WAC_Item_Cost,MATCH(1,(F$1=WAC_District)*('Blend Sheet'!$C$4=WAC_IIN),0))*'Blend Sheet'!$C73/1000,0) + IFERROR(INDEX(WAC_Item_Cost,MATCH(1,(F$1=WAC_District)*('Blend Sheet'!$D$4=WAC_IIN),0))*'Blend Sheet'!$D73/1000,0) + IFERROR(INDEX(WAC_Item_Cost,MATCH(1,(F$1=WAC_District)*('Blend Sheet'!$E$4=WAC_IIN),0))*'Blend Sheet'!$E73/1000,0) + IFERROR(INDEX(WAC_Item_Cost,MATCH(1,(F$1=WAC_District)*('Blend Sheet'!$F$4=WAC_IIN),0))*'Blend Sheet'!$F73/1000,0)  + IFERROR(INDEX(WAC_Item_Cost,MATCH(1,(F$1=WAC_District)*('Blend Sheet'!$G$4=WAC_IIN),0))*'Blend Sheet'!$G73,0) + IFERROR(INDEX(WAC_Item_Cost,MATCH(1,(F$1=WAC_District)*('Blend Sheet'!$H$4=WAC_IIN),0))*'Blend Sheet'!$H73,0)  + IFERROR(INDEX(WAC_Item_Cost,MATCH(1,(F$1=WAC_District)*('Blend Sheet'!$I$4=WAC_IIN),0))*'Blend Sheet'!$I73,0) + IFERROR(INDEX(WAC_Item_Cost,MATCH(1,(F$1=WAC_District)*('Blend Sheet'!$J$4=WAC_IIN),0))*'Blend Sheet'!$J73,0) + IFERROR(INDEX(WAC_Item_Cost,MATCH(1,(F$1=WAC_District)*('Blend Sheet'!$K$4=WAC_IIN),0))*'Blend Sheet'!$K73,0) + IFERROR(INDEX(WAC_Item_Cost,MATCH(1,(F$1=WAC_District)*('Blend Sheet'!$L$4=WAC_IIN),0))*'Blend Sheet'!$L73,0) + IFERROR(INDEX(WAC_Item_Cost,MATCH(1,(F$1=WAC_District)*('Blend Sheet'!$M$4=WAC_IIN),0))*'Blend Sheet'!$M73,0) + IFERROR(INDEX(WAC_Item_Cost,MATCH(1,(F$1=WAC_District)*('Blend Sheet'!$N$4=WAC_IIN),0))*'Blend Sheet'!$N73,0) + IFERROR(INDEX(WAC_Item_Cost,MATCH(1,(F$1=WAC_District)*('Blend Sheet'!$O$4=WAC_IIN),0))*'Blend Sheet'!$O73,0) + IFERROR(INDEX(WAC_Item_Cost,MATCH(1,(F$1=WAC_District)*('Blend Sheet'!$P$4=WAC_IIN),0))*'Blend Sheet'!$P73,0) + IFERROR(INDEX(WAC_Item_Cost,MATCH(1,(F$1=WAC_District)*('Blend Sheet'!$Q$4=WAC_IIN),0))*'Blend Sheet'!$Q73,0) + IFERROR(INDEX(WAC_Item_Cost,MATCH(1,(F$1=WAC_District)*('Blend Sheet'!$R$4=WAC_IIN),0))*'Blend Sheet'!$R73,0) + IFERROR(INDEX(WAC_Item_Cost,MATCH(1,(F$1=WAC_District)*('Blend Sheet'!$S$4=WAC_IIN),0))*'Blend Sheet'!$S73,0) + IFERROR(INDEX(WAC_Item_Cost,MATCH(1,(F$1=WAC_District)*('Blend Sheet'!$T$4=WAC_IIN),0))*'Blend Sheet'!$T73,0) + IFERROR(INDEX(WAC_Item_Cost,MATCH(1,(F$1=WAC_District)*('Blend Sheet'!$U$4=WAC_IIN),0))*'Blend Sheet'!$U73,0) + IFERROR(INDEX(WAC_Item_Cost,MATCH(1,(F$1=WAC_District)*('Blend Sheet'!$V$4=WAC_IIN),0))*'Blend Sheet'!$V73,0) + IFERROR(INDEX(WAC_Item_Cost,MATCH(1,(F$1=WAC_District)*('Blend Sheet'!$W$4=WAC_IIN),0))*'Blend Sheet'!$W73,0) + IFERROR(INDEX(WAC_Item_Cost,MATCH(1,(F$1=WAC_District)*('Blend Sheet'!$X$4=WAC_IIN),0))*'Blend Sheet'!$X73,0) + IFERROR(INDEX(WAC_Item_Cost,MATCH(1,(F$1=WAC_District)*('Blend Sheet'!$Y$4=WAC_IIN),0))*'Blend Sheet'!$Y73,0) + IFERROR(INDEX(WAC_Item_Cost,MATCH(1,(F$1=WAC_District)*('Blend Sheet'!$Z$4=WAC_IIN),0))*'Blend Sheet'!$Z73,0) + IFERROR(INDEX(WAC_Item_Cost,MATCH(1,(F$1=WAC_District)*('Blend Sheet'!$AA$4=WAC_IIN),0))*'Blend Sheet'!$AA73,0) + IFERROR(INDEX(WAC_Item_Cost,MATCH(1,(F$1=WAC_District)*('Blend Sheet'!$AB$4=WAC_IIN),0))*'Blend Sheet'!$AB73,0) + IFERROR(INDEX(WAC_Item_Cost,MATCH(1,(F$1=WAC_District)*('Blend Sheet'!$AC$4=WAC_IIN),0))*'Blend Sheet'!$AC73,0) + IFERROR(INDEX(WAC_Item_Cost,MATCH(1,(F$1=WAC_District)*('Blend Sheet'!$AD$4=WAC_IIN),0))*'Blend Sheet'!$AD73,0) + IFERROR(INDEX(WAC_Item_Cost,MATCH(1,(F$1=WAC_District)*('Blend Sheet'!$AE$4=WAC_IIN),0))*'Blend Sheet'!$AE73,0) + IFERROR(INDEX(WAC_Item_Cost,MATCH(1,(F$1=WAC_District)*('Blend Sheet'!$AF$4=WAC_IIN),0))*'Blend Sheet'!$AF73,0) + IFERROR(INDEX(WAC_Item_Cost,MATCH(1,(F$1=WAC_District)*('Blend Sheet'!$AG$4=WAC_IIN),0))*'Blend Sheet'!$AG73,0) + IFERROR(INDEX(WAC_Item_Cost,MATCH(1,(F$1=WAC_District)*('Blend Sheet'!$AH$4=WAC_IIN),0))*'Blend Sheet'!$AH73,0) + IFERROR(INDEX(WAC_Item_Cost,MATCH(1,(F$1=WAC_District)*('Blend Sheet'!$AI$4=WAC_IIN),0))*'Blend Sheet'!$AI73,0) + IFERROR(INDEX(WAC_Item_Cost,MATCH(1,(F$1=WAC_District)*('Blend Sheet'!$AJ$4=WAC_IIN),0))*'Blend Sheet'!$AJ73,0) + IFERROR(INDEX(WAC_Item_Cost,MATCH(1,(F$1=WAC_District)*('Blend Sheet'!$AK$4=WAC_IIN),0))*'Blend Sheet'!$AK73,0) + IFERROR(INDEX(WAC_Item_Cost,MATCH(1,(F$1=WAC_District)*('Blend Sheet'!$AL$4=WAC_IIN),0))*'Blend Sheet'!$AL73,0) + IFERROR(INDEX(WAC_Item_Cost,MATCH(1,(F$1=WAC_District)*('Blend Sheet'!$AM$4=WAC_IIN),0))*'Blend Sheet'!$AM73,0) + IFERROR(INDEX(WAC_Item_Cost,MATCH(1,(F$1=WAC_District)*('Blend Sheet'!$AN$4=WAC_IIN),0))*'Blend Sheet'!$AN73,0) + IFERROR(INDEX(WAC_Item_Cost,MATCH(1,(F$1=WAC_District)*('Blend Sheet'!$AO$4=WAC_IIN),0))*'Blend Sheet'!$AO73,0) + IFERROR(INDEX(WAC_Item_Cost,MATCH(1,(F$1=WAC_District)*('Blend Sheet'!$AP$4=WAC_IIN),0))*'Blend Sheet'!$AP73/1000,0)</f>
        <v>2318.3928000000001</v>
      </c>
      <c r="G70" s="245">
        <f t="array" ref="G70">IFERROR(INDEX(WAC_Item_Cost,MATCH(1,(G$1=WAC_District)*('Blend Sheet'!$C$4=WAC_IIN),0))*'Blend Sheet'!$C73/1000,0) + IFERROR(INDEX(WAC_Item_Cost,MATCH(1,(G$1=WAC_District)*('Blend Sheet'!$D$4=WAC_IIN),0))*'Blend Sheet'!$D73/1000,0) + IFERROR(INDEX(WAC_Item_Cost,MATCH(1,(G$1=WAC_District)*('Blend Sheet'!$E$4=WAC_IIN),0))*'Blend Sheet'!$E73/1000,0) + IFERROR(INDEX(WAC_Item_Cost,MATCH(1,(G$1=WAC_District)*('Blend Sheet'!$F$4=WAC_IIN),0))*'Blend Sheet'!$F73/1000,0)  + IFERROR(INDEX(WAC_Item_Cost,MATCH(1,(G$1=WAC_District)*('Blend Sheet'!$G$4=WAC_IIN),0))*'Blend Sheet'!$G73,0) + IFERROR(INDEX(WAC_Item_Cost,MATCH(1,(G$1=WAC_District)*('Blend Sheet'!$H$4=WAC_IIN),0))*'Blend Sheet'!$H73,0)  + IFERROR(INDEX(WAC_Item_Cost,MATCH(1,(G$1=WAC_District)*('Blend Sheet'!$I$4=WAC_IIN),0))*'Blend Sheet'!$I73,0) + IFERROR(INDEX(WAC_Item_Cost,MATCH(1,(G$1=WAC_District)*('Blend Sheet'!$J$4=WAC_IIN),0))*'Blend Sheet'!$J73,0) + IFERROR(INDEX(WAC_Item_Cost,MATCH(1,(G$1=WAC_District)*('Blend Sheet'!$K$4=WAC_IIN),0))*'Blend Sheet'!$K73,0) + IFERROR(INDEX(WAC_Item_Cost,MATCH(1,(G$1=WAC_District)*('Blend Sheet'!$L$4=WAC_IIN),0))*'Blend Sheet'!$L73,0) + IFERROR(INDEX(WAC_Item_Cost,MATCH(1,(G$1=WAC_District)*('Blend Sheet'!$M$4=WAC_IIN),0))*'Blend Sheet'!$M73,0) + IFERROR(INDEX(WAC_Item_Cost,MATCH(1,(G$1=WAC_District)*('Blend Sheet'!$N$4=WAC_IIN),0))*'Blend Sheet'!$N73,0) + IFERROR(INDEX(WAC_Item_Cost,MATCH(1,(G$1=WAC_District)*('Blend Sheet'!$O$4=WAC_IIN),0))*'Blend Sheet'!$O73,0) + IFERROR(INDEX(WAC_Item_Cost,MATCH(1,(G$1=WAC_District)*('Blend Sheet'!$P$4=WAC_IIN),0))*'Blend Sheet'!$P73,0) + IFERROR(INDEX(WAC_Item_Cost,MATCH(1,(G$1=WAC_District)*('Blend Sheet'!$Q$4=WAC_IIN),0))*'Blend Sheet'!$Q73,0) + IFERROR(INDEX(WAC_Item_Cost,MATCH(1,(G$1=WAC_District)*('Blend Sheet'!$R$4=WAC_IIN),0))*'Blend Sheet'!$R73,0) + IFERROR(INDEX(WAC_Item_Cost,MATCH(1,(G$1=WAC_District)*('Blend Sheet'!$S$4=WAC_IIN),0))*'Blend Sheet'!$S73,0) + IFERROR(INDEX(WAC_Item_Cost,MATCH(1,(G$1=WAC_District)*('Blend Sheet'!$T$4=WAC_IIN),0))*'Blend Sheet'!$T73,0) + IFERROR(INDEX(WAC_Item_Cost,MATCH(1,(G$1=WAC_District)*('Blend Sheet'!$U$4=WAC_IIN),0))*'Blend Sheet'!$U73,0) + IFERROR(INDEX(WAC_Item_Cost,MATCH(1,(G$1=WAC_District)*('Blend Sheet'!$V$4=WAC_IIN),0))*'Blend Sheet'!$V73,0) + IFERROR(INDEX(WAC_Item_Cost,MATCH(1,(G$1=WAC_District)*('Blend Sheet'!$W$4=WAC_IIN),0))*'Blend Sheet'!$W73,0) + IFERROR(INDEX(WAC_Item_Cost,MATCH(1,(G$1=WAC_District)*('Blend Sheet'!$X$4=WAC_IIN),0))*'Blend Sheet'!$X73,0) + IFERROR(INDEX(WAC_Item_Cost,MATCH(1,(G$1=WAC_District)*('Blend Sheet'!$Y$4=WAC_IIN),0))*'Blend Sheet'!$Y73,0) + IFERROR(INDEX(WAC_Item_Cost,MATCH(1,(G$1=WAC_District)*('Blend Sheet'!$Z$4=WAC_IIN),0))*'Blend Sheet'!$Z73,0) + IFERROR(INDEX(WAC_Item_Cost,MATCH(1,(G$1=WAC_District)*('Blend Sheet'!$AA$4=WAC_IIN),0))*'Blend Sheet'!$AA73,0) + IFERROR(INDEX(WAC_Item_Cost,MATCH(1,(G$1=WAC_District)*('Blend Sheet'!$AB$4=WAC_IIN),0))*'Blend Sheet'!$AB73,0) + IFERROR(INDEX(WAC_Item_Cost,MATCH(1,(G$1=WAC_District)*('Blend Sheet'!$AC$4=WAC_IIN),0))*'Blend Sheet'!$AC73,0) + IFERROR(INDEX(WAC_Item_Cost,MATCH(1,(G$1=WAC_District)*('Blend Sheet'!$AD$4=WAC_IIN),0))*'Blend Sheet'!$AD73,0) + IFERROR(INDEX(WAC_Item_Cost,MATCH(1,(G$1=WAC_District)*('Blend Sheet'!$AE$4=WAC_IIN),0))*'Blend Sheet'!$AE73,0) + IFERROR(INDEX(WAC_Item_Cost,MATCH(1,(G$1=WAC_District)*('Blend Sheet'!$AF$4=WAC_IIN),0))*'Blend Sheet'!$AF73,0) + IFERROR(INDEX(WAC_Item_Cost,MATCH(1,(G$1=WAC_District)*('Blend Sheet'!$AG$4=WAC_IIN),0))*'Blend Sheet'!$AG73,0) + IFERROR(INDEX(WAC_Item_Cost,MATCH(1,(G$1=WAC_District)*('Blend Sheet'!$AH$4=WAC_IIN),0))*'Blend Sheet'!$AH73,0) + IFERROR(INDEX(WAC_Item_Cost,MATCH(1,(G$1=WAC_District)*('Blend Sheet'!$AI$4=WAC_IIN),0))*'Blend Sheet'!$AI73,0) + IFERROR(INDEX(WAC_Item_Cost,MATCH(1,(G$1=WAC_District)*('Blend Sheet'!$AJ$4=WAC_IIN),0))*'Blend Sheet'!$AJ73,0) + IFERROR(INDEX(WAC_Item_Cost,MATCH(1,(G$1=WAC_District)*('Blend Sheet'!$AK$4=WAC_IIN),0))*'Blend Sheet'!$AK73,0) + IFERROR(INDEX(WAC_Item_Cost,MATCH(1,(G$1=WAC_District)*('Blend Sheet'!$AL$4=WAC_IIN),0))*'Blend Sheet'!$AL73,0) + IFERROR(INDEX(WAC_Item_Cost,MATCH(1,(G$1=WAC_District)*('Blend Sheet'!$AM$4=WAC_IIN),0))*'Blend Sheet'!$AM73,0) + IFERROR(INDEX(WAC_Item_Cost,MATCH(1,(G$1=WAC_District)*('Blend Sheet'!$AN$4=WAC_IIN),0))*'Blend Sheet'!$AN73,0) + IFERROR(INDEX(WAC_Item_Cost,MATCH(1,(G$1=WAC_District)*('Blend Sheet'!$AO$4=WAC_IIN),0))*'Blend Sheet'!$AO73,0) + IFERROR(INDEX(WAC_Item_Cost,MATCH(1,(G$1=WAC_District)*('Blend Sheet'!$AP$4=WAC_IIN),0))*'Blend Sheet'!$AP73/1000,0)</f>
        <v>150.3426</v>
      </c>
      <c r="H70" s="245">
        <f t="array" ref="H70">IFERROR(INDEX(WAC_Item_Cost,MATCH(1,(H$1=WAC_District)*('Blend Sheet'!$C$4=WAC_IIN),0))*'Blend Sheet'!$C73/1000,0) + IFERROR(INDEX(WAC_Item_Cost,MATCH(1,(H$1=WAC_District)*('Blend Sheet'!$D$4=WAC_IIN),0))*'Blend Sheet'!$D73/1000,0) + IFERROR(INDEX(WAC_Item_Cost,MATCH(1,(H$1=WAC_District)*('Blend Sheet'!$E$4=WAC_IIN),0))*'Blend Sheet'!$E73/1000,0) + IFERROR(INDEX(WAC_Item_Cost,MATCH(1,(H$1=WAC_District)*('Blend Sheet'!$F$4=WAC_IIN),0))*'Blend Sheet'!$F73/1000,0)  + IFERROR(INDEX(WAC_Item_Cost,MATCH(1,(H$1=WAC_District)*('Blend Sheet'!$G$4=WAC_IIN),0))*'Blend Sheet'!$G73,0) + IFERROR(INDEX(WAC_Item_Cost,MATCH(1,(H$1=WAC_District)*('Blend Sheet'!$H$4=WAC_IIN),0))*'Blend Sheet'!$H73,0)  + IFERROR(INDEX(WAC_Item_Cost,MATCH(1,(H$1=WAC_District)*('Blend Sheet'!$I$4=WAC_IIN),0))*'Blend Sheet'!$I73,0) + IFERROR(INDEX(WAC_Item_Cost,MATCH(1,(H$1=WAC_District)*('Blend Sheet'!$J$4=WAC_IIN),0))*'Blend Sheet'!$J73,0) + IFERROR(INDEX(WAC_Item_Cost,MATCH(1,(H$1=WAC_District)*('Blend Sheet'!$K$4=WAC_IIN),0))*'Blend Sheet'!$K73,0) + IFERROR(INDEX(WAC_Item_Cost,MATCH(1,(H$1=WAC_District)*('Blend Sheet'!$L$4=WAC_IIN),0))*'Blend Sheet'!$L73,0) + IFERROR(INDEX(WAC_Item_Cost,MATCH(1,(H$1=WAC_District)*('Blend Sheet'!$M$4=WAC_IIN),0))*'Blend Sheet'!$M73,0) + IFERROR(INDEX(WAC_Item_Cost,MATCH(1,(H$1=WAC_District)*('Blend Sheet'!$N$4=WAC_IIN),0))*'Blend Sheet'!$N73,0) + IFERROR(INDEX(WAC_Item_Cost,MATCH(1,(H$1=WAC_District)*('Blend Sheet'!$O$4=WAC_IIN),0))*'Blend Sheet'!$O73,0) + IFERROR(INDEX(WAC_Item_Cost,MATCH(1,(H$1=WAC_District)*('Blend Sheet'!$P$4=WAC_IIN),0))*'Blend Sheet'!$P73,0) + IFERROR(INDEX(WAC_Item_Cost,MATCH(1,(H$1=WAC_District)*('Blend Sheet'!$Q$4=WAC_IIN),0))*'Blend Sheet'!$Q73,0) + IFERROR(INDEX(WAC_Item_Cost,MATCH(1,(H$1=WAC_District)*('Blend Sheet'!$R$4=WAC_IIN),0))*'Blend Sheet'!$R73,0) + IFERROR(INDEX(WAC_Item_Cost,MATCH(1,(H$1=WAC_District)*('Blend Sheet'!$S$4=WAC_IIN),0))*'Blend Sheet'!$S73,0) + IFERROR(INDEX(WAC_Item_Cost,MATCH(1,(H$1=WAC_District)*('Blend Sheet'!$T$4=WAC_IIN),0))*'Blend Sheet'!$T73,0) + IFERROR(INDEX(WAC_Item_Cost,MATCH(1,(H$1=WAC_District)*('Blend Sheet'!$U$4=WAC_IIN),0))*'Blend Sheet'!$U73,0) + IFERROR(INDEX(WAC_Item_Cost,MATCH(1,(H$1=WAC_District)*('Blend Sheet'!$V$4=WAC_IIN),0))*'Blend Sheet'!$V73,0) + IFERROR(INDEX(WAC_Item_Cost,MATCH(1,(H$1=WAC_District)*('Blend Sheet'!$W$4=WAC_IIN),0))*'Blend Sheet'!$W73,0) + IFERROR(INDEX(WAC_Item_Cost,MATCH(1,(H$1=WAC_District)*('Blend Sheet'!$X$4=WAC_IIN),0))*'Blend Sheet'!$X73,0) + IFERROR(INDEX(WAC_Item_Cost,MATCH(1,(H$1=WAC_District)*('Blend Sheet'!$Y$4=WAC_IIN),0))*'Blend Sheet'!$Y73,0) + IFERROR(INDEX(WAC_Item_Cost,MATCH(1,(H$1=WAC_District)*('Blend Sheet'!$Z$4=WAC_IIN),0))*'Blend Sheet'!$Z73,0) + IFERROR(INDEX(WAC_Item_Cost,MATCH(1,(H$1=WAC_District)*('Blend Sheet'!$AA$4=WAC_IIN),0))*'Blend Sheet'!$AA73,0) + IFERROR(INDEX(WAC_Item_Cost,MATCH(1,(H$1=WAC_District)*('Blend Sheet'!$AB$4=WAC_IIN),0))*'Blend Sheet'!$AB73,0) + IFERROR(INDEX(WAC_Item_Cost,MATCH(1,(H$1=WAC_District)*('Blend Sheet'!$AC$4=WAC_IIN),0))*'Blend Sheet'!$AC73,0) + IFERROR(INDEX(WAC_Item_Cost,MATCH(1,(H$1=WAC_District)*('Blend Sheet'!$AD$4=WAC_IIN),0))*'Blend Sheet'!$AD73,0) + IFERROR(INDEX(WAC_Item_Cost,MATCH(1,(H$1=WAC_District)*('Blend Sheet'!$AE$4=WAC_IIN),0))*'Blend Sheet'!$AE73,0) + IFERROR(INDEX(WAC_Item_Cost,MATCH(1,(H$1=WAC_District)*('Blend Sheet'!$AF$4=WAC_IIN),0))*'Blend Sheet'!$AF73,0) + IFERROR(INDEX(WAC_Item_Cost,MATCH(1,(H$1=WAC_District)*('Blend Sheet'!$AG$4=WAC_IIN),0))*'Blend Sheet'!$AG73,0) + IFERROR(INDEX(WAC_Item_Cost,MATCH(1,(H$1=WAC_District)*('Blend Sheet'!$AH$4=WAC_IIN),0))*'Blend Sheet'!$AH73,0) + IFERROR(INDEX(WAC_Item_Cost,MATCH(1,(H$1=WAC_District)*('Blend Sheet'!$AI$4=WAC_IIN),0))*'Blend Sheet'!$AI73,0) + IFERROR(INDEX(WAC_Item_Cost,MATCH(1,(H$1=WAC_District)*('Blend Sheet'!$AJ$4=WAC_IIN),0))*'Blend Sheet'!$AJ73,0) + IFERROR(INDEX(WAC_Item_Cost,MATCH(1,(H$1=WAC_District)*('Blend Sheet'!$AK$4=WAC_IIN),0))*'Blend Sheet'!$AK73,0) + IFERROR(INDEX(WAC_Item_Cost,MATCH(1,(H$1=WAC_District)*('Blend Sheet'!$AL$4=WAC_IIN),0))*'Blend Sheet'!$AL73,0) + IFERROR(INDEX(WAC_Item_Cost,MATCH(1,(H$1=WAC_District)*('Blend Sheet'!$AM$4=WAC_IIN),0))*'Blend Sheet'!$AM73,0) + IFERROR(INDEX(WAC_Item_Cost,MATCH(1,(H$1=WAC_District)*('Blend Sheet'!$AN$4=WAC_IIN),0))*'Blend Sheet'!$AN73,0) + IFERROR(INDEX(WAC_Item_Cost,MATCH(1,(H$1=WAC_District)*('Blend Sheet'!$AO$4=WAC_IIN),0))*'Blend Sheet'!$AO73,0) + IFERROR(INDEX(WAC_Item_Cost,MATCH(1,(H$1=WAC_District)*('Blend Sheet'!$AP$4=WAC_IIN),0))*'Blend Sheet'!$AP73/1000,0)</f>
        <v>158.98600000000002</v>
      </c>
      <c r="I70" s="245">
        <f t="array" ref="I70">IFERROR(INDEX(WAC_Item_Cost,MATCH(1,(I$1=WAC_District)*('Blend Sheet'!$C$4=WAC_IIN),0))*'Blend Sheet'!$C73/1000,0) + IFERROR(INDEX(WAC_Item_Cost,MATCH(1,(I$1=WAC_District)*('Blend Sheet'!$D$4=WAC_IIN),0))*'Blend Sheet'!$D73/1000,0) + IFERROR(INDEX(WAC_Item_Cost,MATCH(1,(I$1=WAC_District)*('Blend Sheet'!$E$4=WAC_IIN),0))*'Blend Sheet'!$E73/1000,0) + IFERROR(INDEX(WAC_Item_Cost,MATCH(1,(I$1=WAC_District)*('Blend Sheet'!$F$4=WAC_IIN),0))*'Blend Sheet'!$F73/1000,0)  + IFERROR(INDEX(WAC_Item_Cost,MATCH(1,(I$1=WAC_District)*('Blend Sheet'!$G$4=WAC_IIN),0))*'Blend Sheet'!$G73,0) + IFERROR(INDEX(WAC_Item_Cost,MATCH(1,(I$1=WAC_District)*('Blend Sheet'!$H$4=WAC_IIN),0))*'Blend Sheet'!$H73,0)  + IFERROR(INDEX(WAC_Item_Cost,MATCH(1,(I$1=WAC_District)*('Blend Sheet'!$I$4=WAC_IIN),0))*'Blend Sheet'!$I73,0) + IFERROR(INDEX(WAC_Item_Cost,MATCH(1,(I$1=WAC_District)*('Blend Sheet'!$J$4=WAC_IIN),0))*'Blend Sheet'!$J73,0) + IFERROR(INDEX(WAC_Item_Cost,MATCH(1,(I$1=WAC_District)*('Blend Sheet'!$K$4=WAC_IIN),0))*'Blend Sheet'!$K73,0) + IFERROR(INDEX(WAC_Item_Cost,MATCH(1,(I$1=WAC_District)*('Blend Sheet'!$L$4=WAC_IIN),0))*'Blend Sheet'!$L73,0) + IFERROR(INDEX(WAC_Item_Cost,MATCH(1,(I$1=WAC_District)*('Blend Sheet'!$M$4=WAC_IIN),0))*'Blend Sheet'!$M73,0) + IFERROR(INDEX(WAC_Item_Cost,MATCH(1,(I$1=WAC_District)*('Blend Sheet'!$N$4=WAC_IIN),0))*'Blend Sheet'!$N73,0) + IFERROR(INDEX(WAC_Item_Cost,MATCH(1,(I$1=WAC_District)*('Blend Sheet'!$O$4=WAC_IIN),0))*'Blend Sheet'!$O73,0) + IFERROR(INDEX(WAC_Item_Cost,MATCH(1,(I$1=WAC_District)*('Blend Sheet'!$P$4=WAC_IIN),0))*'Blend Sheet'!$P73,0) + IFERROR(INDEX(WAC_Item_Cost,MATCH(1,(I$1=WAC_District)*('Blend Sheet'!$Q$4=WAC_IIN),0))*'Blend Sheet'!$Q73,0) + IFERROR(INDEX(WAC_Item_Cost,MATCH(1,(I$1=WAC_District)*('Blend Sheet'!$R$4=WAC_IIN),0))*'Blend Sheet'!$R73,0) + IFERROR(INDEX(WAC_Item_Cost,MATCH(1,(I$1=WAC_District)*('Blend Sheet'!$S$4=WAC_IIN),0))*'Blend Sheet'!$S73,0) + IFERROR(INDEX(WAC_Item_Cost,MATCH(1,(I$1=WAC_District)*('Blend Sheet'!$T$4=WAC_IIN),0))*'Blend Sheet'!$T73,0) + IFERROR(INDEX(WAC_Item_Cost,MATCH(1,(I$1=WAC_District)*('Blend Sheet'!$U$4=WAC_IIN),0))*'Blend Sheet'!$U73,0) + IFERROR(INDEX(WAC_Item_Cost,MATCH(1,(I$1=WAC_District)*('Blend Sheet'!$V$4=WAC_IIN),0))*'Blend Sheet'!$V73,0) + IFERROR(INDEX(WAC_Item_Cost,MATCH(1,(I$1=WAC_District)*('Blend Sheet'!$W$4=WAC_IIN),0))*'Blend Sheet'!$W73,0) + IFERROR(INDEX(WAC_Item_Cost,MATCH(1,(I$1=WAC_District)*('Blend Sheet'!$X$4=WAC_IIN),0))*'Blend Sheet'!$X73,0) + IFERROR(INDEX(WAC_Item_Cost,MATCH(1,(I$1=WAC_District)*('Blend Sheet'!$Y$4=WAC_IIN),0))*'Blend Sheet'!$Y73,0) + IFERROR(INDEX(WAC_Item_Cost,MATCH(1,(I$1=WAC_District)*('Blend Sheet'!$Z$4=WAC_IIN),0))*'Blend Sheet'!$Z73,0) + IFERROR(INDEX(WAC_Item_Cost,MATCH(1,(I$1=WAC_District)*('Blend Sheet'!$AA$4=WAC_IIN),0))*'Blend Sheet'!$AA73,0) + IFERROR(INDEX(WAC_Item_Cost,MATCH(1,(I$1=WAC_District)*('Blend Sheet'!$AB$4=WAC_IIN),0))*'Blend Sheet'!$AB73,0) + IFERROR(INDEX(WAC_Item_Cost,MATCH(1,(I$1=WAC_District)*('Blend Sheet'!$AC$4=WAC_IIN),0))*'Blend Sheet'!$AC73,0) + IFERROR(INDEX(WAC_Item_Cost,MATCH(1,(I$1=WAC_District)*('Blend Sheet'!$AD$4=WAC_IIN),0))*'Blend Sheet'!$AD73,0) + IFERROR(INDEX(WAC_Item_Cost,MATCH(1,(I$1=WAC_District)*('Blend Sheet'!$AE$4=WAC_IIN),0))*'Blend Sheet'!$AE73,0) + IFERROR(INDEX(WAC_Item_Cost,MATCH(1,(I$1=WAC_District)*('Blend Sheet'!$AF$4=WAC_IIN),0))*'Blend Sheet'!$AF73,0) + IFERROR(INDEX(WAC_Item_Cost,MATCH(1,(I$1=WAC_District)*('Blend Sheet'!$AG$4=WAC_IIN),0))*'Blend Sheet'!$AG73,0) + IFERROR(INDEX(WAC_Item_Cost,MATCH(1,(I$1=WAC_District)*('Blend Sheet'!$AH$4=WAC_IIN),0))*'Blend Sheet'!$AH73,0) + IFERROR(INDEX(WAC_Item_Cost,MATCH(1,(I$1=WAC_District)*('Blend Sheet'!$AI$4=WAC_IIN),0))*'Blend Sheet'!$AI73,0) + IFERROR(INDEX(WAC_Item_Cost,MATCH(1,(I$1=WAC_District)*('Blend Sheet'!$AJ$4=WAC_IIN),0))*'Blend Sheet'!$AJ73,0) + IFERROR(INDEX(WAC_Item_Cost,MATCH(1,(I$1=WAC_District)*('Blend Sheet'!$AK$4=WAC_IIN),0))*'Blend Sheet'!$AK73,0) + IFERROR(INDEX(WAC_Item_Cost,MATCH(1,(I$1=WAC_District)*('Blend Sheet'!$AL$4=WAC_IIN),0))*'Blend Sheet'!$AL73,0) + IFERROR(INDEX(WAC_Item_Cost,MATCH(1,(I$1=WAC_District)*('Blend Sheet'!$AM$4=WAC_IIN),0))*'Blend Sheet'!$AM73,0) + IFERROR(INDEX(WAC_Item_Cost,MATCH(1,(I$1=WAC_District)*('Blend Sheet'!$AN$4=WAC_IIN),0))*'Blend Sheet'!$AN73,0) + IFERROR(INDEX(WAC_Item_Cost,MATCH(1,(I$1=WAC_District)*('Blend Sheet'!$AO$4=WAC_IIN),0))*'Blend Sheet'!$AO73,0) + IFERROR(INDEX(WAC_Item_Cost,MATCH(1,(I$1=WAC_District)*('Blend Sheet'!$AP$4=WAC_IIN),0))*'Blend Sheet'!$AP73/1000,0)</f>
        <v>154.16679999999999</v>
      </c>
      <c r="J70" s="245">
        <f t="array" ref="J70">IFERROR(INDEX(WAC_Item_Cost,MATCH(1,(J$1=WAC_District)*('Blend Sheet'!$C$4=WAC_IIN),0))*'Blend Sheet'!$C73/1000,0) + IFERROR(INDEX(WAC_Item_Cost,MATCH(1,(J$1=WAC_District)*('Blend Sheet'!$D$4=WAC_IIN),0))*'Blend Sheet'!$D73/1000,0) + IFERROR(INDEX(WAC_Item_Cost,MATCH(1,(J$1=WAC_District)*('Blend Sheet'!$E$4=WAC_IIN),0))*'Blend Sheet'!$E73/1000,0) + IFERROR(INDEX(WAC_Item_Cost,MATCH(1,(J$1=WAC_District)*('Blend Sheet'!$F$4=WAC_IIN),0))*'Blend Sheet'!$F73/1000,0)  + IFERROR(INDEX(WAC_Item_Cost,MATCH(1,(J$1=WAC_District)*('Blend Sheet'!$G$4=WAC_IIN),0))*'Blend Sheet'!$G73,0) + IFERROR(INDEX(WAC_Item_Cost,MATCH(1,(J$1=WAC_District)*('Blend Sheet'!$H$4=WAC_IIN),0))*'Blend Sheet'!$H73,0)  + IFERROR(INDEX(WAC_Item_Cost,MATCH(1,(J$1=WAC_District)*('Blend Sheet'!$I$4=WAC_IIN),0))*'Blend Sheet'!$I73,0) + IFERROR(INDEX(WAC_Item_Cost,MATCH(1,(J$1=WAC_District)*('Blend Sheet'!$J$4=WAC_IIN),0))*'Blend Sheet'!$J73,0) + IFERROR(INDEX(WAC_Item_Cost,MATCH(1,(J$1=WAC_District)*('Blend Sheet'!$K$4=WAC_IIN),0))*'Blend Sheet'!$K73,0) + IFERROR(INDEX(WAC_Item_Cost,MATCH(1,(J$1=WAC_District)*('Blend Sheet'!$L$4=WAC_IIN),0))*'Blend Sheet'!$L73,0) + IFERROR(INDEX(WAC_Item_Cost,MATCH(1,(J$1=WAC_District)*('Blend Sheet'!$M$4=WAC_IIN),0))*'Blend Sheet'!$M73,0) + IFERROR(INDEX(WAC_Item_Cost,MATCH(1,(J$1=WAC_District)*('Blend Sheet'!$N$4=WAC_IIN),0))*'Blend Sheet'!$N73,0) + IFERROR(INDEX(WAC_Item_Cost,MATCH(1,(J$1=WAC_District)*('Blend Sheet'!$O$4=WAC_IIN),0))*'Blend Sheet'!$O73,0) + IFERROR(INDEX(WAC_Item_Cost,MATCH(1,(J$1=WAC_District)*('Blend Sheet'!$P$4=WAC_IIN),0))*'Blend Sheet'!$P73,0) + IFERROR(INDEX(WAC_Item_Cost,MATCH(1,(J$1=WAC_District)*('Blend Sheet'!$Q$4=WAC_IIN),0))*'Blend Sheet'!$Q73,0) + IFERROR(INDEX(WAC_Item_Cost,MATCH(1,(J$1=WAC_District)*('Blend Sheet'!$R$4=WAC_IIN),0))*'Blend Sheet'!$R73,0) + IFERROR(INDEX(WAC_Item_Cost,MATCH(1,(J$1=WAC_District)*('Blend Sheet'!$S$4=WAC_IIN),0))*'Blend Sheet'!$S73,0) + IFERROR(INDEX(WAC_Item_Cost,MATCH(1,(J$1=WAC_District)*('Blend Sheet'!$T$4=WAC_IIN),0))*'Blend Sheet'!$T73,0) + IFERROR(INDEX(WAC_Item_Cost,MATCH(1,(J$1=WAC_District)*('Blend Sheet'!$U$4=WAC_IIN),0))*'Blend Sheet'!$U73,0) + IFERROR(INDEX(WAC_Item_Cost,MATCH(1,(J$1=WAC_District)*('Blend Sheet'!$V$4=WAC_IIN),0))*'Blend Sheet'!$V73,0) + IFERROR(INDEX(WAC_Item_Cost,MATCH(1,(J$1=WAC_District)*('Blend Sheet'!$W$4=WAC_IIN),0))*'Blend Sheet'!$W73,0) + IFERROR(INDEX(WAC_Item_Cost,MATCH(1,(J$1=WAC_District)*('Blend Sheet'!$X$4=WAC_IIN),0))*'Blend Sheet'!$X73,0) + IFERROR(INDEX(WAC_Item_Cost,MATCH(1,(J$1=WAC_District)*('Blend Sheet'!$Y$4=WAC_IIN),0))*'Blend Sheet'!$Y73,0) + IFERROR(INDEX(WAC_Item_Cost,MATCH(1,(J$1=WAC_District)*('Blend Sheet'!$Z$4=WAC_IIN),0))*'Blend Sheet'!$Z73,0) + IFERROR(INDEX(WAC_Item_Cost,MATCH(1,(J$1=WAC_District)*('Blend Sheet'!$AA$4=WAC_IIN),0))*'Blend Sheet'!$AA73,0) + IFERROR(INDEX(WAC_Item_Cost,MATCH(1,(J$1=WAC_District)*('Blend Sheet'!$AB$4=WAC_IIN),0))*'Blend Sheet'!$AB73,0) + IFERROR(INDEX(WAC_Item_Cost,MATCH(1,(J$1=WAC_District)*('Blend Sheet'!$AC$4=WAC_IIN),0))*'Blend Sheet'!$AC73,0) + IFERROR(INDEX(WAC_Item_Cost,MATCH(1,(J$1=WAC_District)*('Blend Sheet'!$AD$4=WAC_IIN),0))*'Blend Sheet'!$AD73,0) + IFERROR(INDEX(WAC_Item_Cost,MATCH(1,(J$1=WAC_District)*('Blend Sheet'!$AE$4=WAC_IIN),0))*'Blend Sheet'!$AE73,0) + IFERROR(INDEX(WAC_Item_Cost,MATCH(1,(J$1=WAC_District)*('Blend Sheet'!$AF$4=WAC_IIN),0))*'Blend Sheet'!$AF73,0) + IFERROR(INDEX(WAC_Item_Cost,MATCH(1,(J$1=WAC_District)*('Blend Sheet'!$AG$4=WAC_IIN),0))*'Blend Sheet'!$AG73,0) + IFERROR(INDEX(WAC_Item_Cost,MATCH(1,(J$1=WAC_District)*('Blend Sheet'!$AH$4=WAC_IIN),0))*'Blend Sheet'!$AH73,0) + IFERROR(INDEX(WAC_Item_Cost,MATCH(1,(J$1=WAC_District)*('Blend Sheet'!$AI$4=WAC_IIN),0))*'Blend Sheet'!$AI73,0) + IFERROR(INDEX(WAC_Item_Cost,MATCH(1,(J$1=WAC_District)*('Blend Sheet'!$AJ$4=WAC_IIN),0))*'Blend Sheet'!$AJ73,0) + IFERROR(INDEX(WAC_Item_Cost,MATCH(1,(J$1=WAC_District)*('Blend Sheet'!$AK$4=WAC_IIN),0))*'Blend Sheet'!$AK73,0) + IFERROR(INDEX(WAC_Item_Cost,MATCH(1,(J$1=WAC_District)*('Blend Sheet'!$AL$4=WAC_IIN),0))*'Blend Sheet'!$AL73,0) + IFERROR(INDEX(WAC_Item_Cost,MATCH(1,(J$1=WAC_District)*('Blend Sheet'!$AM$4=WAC_IIN),0))*'Blend Sheet'!$AM73,0) + IFERROR(INDEX(WAC_Item_Cost,MATCH(1,(J$1=WAC_District)*('Blend Sheet'!$AN$4=WAC_IIN),0))*'Blend Sheet'!$AN73,0) + IFERROR(INDEX(WAC_Item_Cost,MATCH(1,(J$1=WAC_District)*('Blend Sheet'!$AO$4=WAC_IIN),0))*'Blend Sheet'!$AO73,0) + IFERROR(INDEX(WAC_Item_Cost,MATCH(1,(J$1=WAC_District)*('Blend Sheet'!$AP$4=WAC_IIN),0))*'Blend Sheet'!$AP73/1000,0)</f>
        <v>150.155</v>
      </c>
      <c r="K70" s="245">
        <f t="array" ref="K70">IFERROR(INDEX(WAC_Item_Cost,MATCH(1,(K$1=WAC_District)*('Blend Sheet'!$C$4=WAC_IIN),0))*'Blend Sheet'!$C73/1000,0) + IFERROR(INDEX(WAC_Item_Cost,MATCH(1,(K$1=WAC_District)*('Blend Sheet'!$D$4=WAC_IIN),0))*'Blend Sheet'!$D73/1000,0) + IFERROR(INDEX(WAC_Item_Cost,MATCH(1,(K$1=WAC_District)*('Blend Sheet'!$E$4=WAC_IIN),0))*'Blend Sheet'!$E73/1000,0) + IFERROR(INDEX(WAC_Item_Cost,MATCH(1,(K$1=WAC_District)*('Blend Sheet'!$F$4=WAC_IIN),0))*'Blend Sheet'!$F73/1000,0)  + IFERROR(INDEX(WAC_Item_Cost,MATCH(1,(K$1=WAC_District)*('Blend Sheet'!$G$4=WAC_IIN),0))*'Blend Sheet'!$G73,0) + IFERROR(INDEX(WAC_Item_Cost,MATCH(1,(K$1=WAC_District)*('Blend Sheet'!$H$4=WAC_IIN),0))*'Blend Sheet'!$H73,0)  + IFERROR(INDEX(WAC_Item_Cost,MATCH(1,(K$1=WAC_District)*('Blend Sheet'!$I$4=WAC_IIN),0))*'Blend Sheet'!$I73,0) + IFERROR(INDEX(WAC_Item_Cost,MATCH(1,(K$1=WAC_District)*('Blend Sheet'!$J$4=WAC_IIN),0))*'Blend Sheet'!$J73,0) + IFERROR(INDEX(WAC_Item_Cost,MATCH(1,(K$1=WAC_District)*('Blend Sheet'!$K$4=WAC_IIN),0))*'Blend Sheet'!$K73,0) + IFERROR(INDEX(WAC_Item_Cost,MATCH(1,(K$1=WAC_District)*('Blend Sheet'!$L$4=WAC_IIN),0))*'Blend Sheet'!$L73,0) + IFERROR(INDEX(WAC_Item_Cost,MATCH(1,(K$1=WAC_District)*('Blend Sheet'!$M$4=WAC_IIN),0))*'Blend Sheet'!$M73,0) + IFERROR(INDEX(WAC_Item_Cost,MATCH(1,(K$1=WAC_District)*('Blend Sheet'!$N$4=WAC_IIN),0))*'Blend Sheet'!$N73,0) + IFERROR(INDEX(WAC_Item_Cost,MATCH(1,(K$1=WAC_District)*('Blend Sheet'!$O$4=WAC_IIN),0))*'Blend Sheet'!$O73,0) + IFERROR(INDEX(WAC_Item_Cost,MATCH(1,(K$1=WAC_District)*('Blend Sheet'!$P$4=WAC_IIN),0))*'Blend Sheet'!$P73,0) + IFERROR(INDEX(WAC_Item_Cost,MATCH(1,(K$1=WAC_District)*('Blend Sheet'!$Q$4=WAC_IIN),0))*'Blend Sheet'!$Q73,0) + IFERROR(INDEX(WAC_Item_Cost,MATCH(1,(K$1=WAC_District)*('Blend Sheet'!$R$4=WAC_IIN),0))*'Blend Sheet'!$R73,0) + IFERROR(INDEX(WAC_Item_Cost,MATCH(1,(K$1=WAC_District)*('Blend Sheet'!$S$4=WAC_IIN),0))*'Blend Sheet'!$S73,0) + IFERROR(INDEX(WAC_Item_Cost,MATCH(1,(K$1=WAC_District)*('Blend Sheet'!$T$4=WAC_IIN),0))*'Blend Sheet'!$T73,0) + IFERROR(INDEX(WAC_Item_Cost,MATCH(1,(K$1=WAC_District)*('Blend Sheet'!$U$4=WAC_IIN),0))*'Blend Sheet'!$U73,0) + IFERROR(INDEX(WAC_Item_Cost,MATCH(1,(K$1=WAC_District)*('Blend Sheet'!$V$4=WAC_IIN),0))*'Blend Sheet'!$V73,0) + IFERROR(INDEX(WAC_Item_Cost,MATCH(1,(K$1=WAC_District)*('Blend Sheet'!$W$4=WAC_IIN),0))*'Blend Sheet'!$W73,0) + IFERROR(INDEX(WAC_Item_Cost,MATCH(1,(K$1=WAC_District)*('Blend Sheet'!$X$4=WAC_IIN),0))*'Blend Sheet'!$X73,0) + IFERROR(INDEX(WAC_Item_Cost,MATCH(1,(K$1=WAC_District)*('Blend Sheet'!$Y$4=WAC_IIN),0))*'Blend Sheet'!$Y73,0) + IFERROR(INDEX(WAC_Item_Cost,MATCH(1,(K$1=WAC_District)*('Blend Sheet'!$Z$4=WAC_IIN),0))*'Blend Sheet'!$Z73,0) + IFERROR(INDEX(WAC_Item_Cost,MATCH(1,(K$1=WAC_District)*('Blend Sheet'!$AA$4=WAC_IIN),0))*'Blend Sheet'!$AA73,0) + IFERROR(INDEX(WAC_Item_Cost,MATCH(1,(K$1=WAC_District)*('Blend Sheet'!$AB$4=WAC_IIN),0))*'Blend Sheet'!$AB73,0) + IFERROR(INDEX(WAC_Item_Cost,MATCH(1,(K$1=WAC_District)*('Blend Sheet'!$AC$4=WAC_IIN),0))*'Blend Sheet'!$AC73,0) + IFERROR(INDEX(WAC_Item_Cost,MATCH(1,(K$1=WAC_District)*('Blend Sheet'!$AD$4=WAC_IIN),0))*'Blend Sheet'!$AD73,0) + IFERROR(INDEX(WAC_Item_Cost,MATCH(1,(K$1=WAC_District)*('Blend Sheet'!$AE$4=WAC_IIN),0))*'Blend Sheet'!$AE73,0) + IFERROR(INDEX(WAC_Item_Cost,MATCH(1,(K$1=WAC_District)*('Blend Sheet'!$AF$4=WAC_IIN),0))*'Blend Sheet'!$AF73,0) + IFERROR(INDEX(WAC_Item_Cost,MATCH(1,(K$1=WAC_District)*('Blend Sheet'!$AG$4=WAC_IIN),0))*'Blend Sheet'!$AG73,0) + IFERROR(INDEX(WAC_Item_Cost,MATCH(1,(K$1=WAC_District)*('Blend Sheet'!$AH$4=WAC_IIN),0))*'Blend Sheet'!$AH73,0) + IFERROR(INDEX(WAC_Item_Cost,MATCH(1,(K$1=WAC_District)*('Blend Sheet'!$AI$4=WAC_IIN),0))*'Blend Sheet'!$AI73,0) + IFERROR(INDEX(WAC_Item_Cost,MATCH(1,(K$1=WAC_District)*('Blend Sheet'!$AJ$4=WAC_IIN),0))*'Blend Sheet'!$AJ73,0) + IFERROR(INDEX(WAC_Item_Cost,MATCH(1,(K$1=WAC_District)*('Blend Sheet'!$AK$4=WAC_IIN),0))*'Blend Sheet'!$AK73,0) + IFERROR(INDEX(WAC_Item_Cost,MATCH(1,(K$1=WAC_District)*('Blend Sheet'!$AL$4=WAC_IIN),0))*'Blend Sheet'!$AL73,0) + IFERROR(INDEX(WAC_Item_Cost,MATCH(1,(K$1=WAC_District)*('Blend Sheet'!$AM$4=WAC_IIN),0))*'Blend Sheet'!$AM73,0) + IFERROR(INDEX(WAC_Item_Cost,MATCH(1,(K$1=WAC_District)*('Blend Sheet'!$AN$4=WAC_IIN),0))*'Blend Sheet'!$AN73,0) + IFERROR(INDEX(WAC_Item_Cost,MATCH(1,(K$1=WAC_District)*('Blend Sheet'!$AO$4=WAC_IIN),0))*'Blend Sheet'!$AO73,0) + IFERROR(INDEX(WAC_Item_Cost,MATCH(1,(K$1=WAC_District)*('Blend Sheet'!$AP$4=WAC_IIN),0))*'Blend Sheet'!$AP73/1000,0)</f>
        <v>149.0772</v>
      </c>
      <c r="L70" s="245">
        <f t="array" ref="L70">IFERROR(INDEX(WAC_Item_Cost,MATCH(1,(L$1=WAC_District)*('Blend Sheet'!$C$4=WAC_IIN),0))*'Blend Sheet'!$C73/1000,0) + IFERROR(INDEX(WAC_Item_Cost,MATCH(1,(L$1=WAC_District)*('Blend Sheet'!$D$4=WAC_IIN),0))*'Blend Sheet'!$D73/1000,0) + IFERROR(INDEX(WAC_Item_Cost,MATCH(1,(L$1=WAC_District)*('Blend Sheet'!$E$4=WAC_IIN),0))*'Blend Sheet'!$E73/1000,0) + IFERROR(INDEX(WAC_Item_Cost,MATCH(1,(L$1=WAC_District)*('Blend Sheet'!$F$4=WAC_IIN),0))*'Blend Sheet'!$F73/1000,0)  + IFERROR(INDEX(WAC_Item_Cost,MATCH(1,(L$1=WAC_District)*('Blend Sheet'!$G$4=WAC_IIN),0))*'Blend Sheet'!$G73,0) + IFERROR(INDEX(WAC_Item_Cost,MATCH(1,(L$1=WAC_District)*('Blend Sheet'!$H$4=WAC_IIN),0))*'Blend Sheet'!$H73,0)  + IFERROR(INDEX(WAC_Item_Cost,MATCH(1,(L$1=WAC_District)*('Blend Sheet'!$I$4=WAC_IIN),0))*'Blend Sheet'!$I73,0) + IFERROR(INDEX(WAC_Item_Cost,MATCH(1,(L$1=WAC_District)*('Blend Sheet'!$J$4=WAC_IIN),0))*'Blend Sheet'!$J73,0) + IFERROR(INDEX(WAC_Item_Cost,MATCH(1,(L$1=WAC_District)*('Blend Sheet'!$K$4=WAC_IIN),0))*'Blend Sheet'!$K73,0) + IFERROR(INDEX(WAC_Item_Cost,MATCH(1,(L$1=WAC_District)*('Blend Sheet'!$L$4=WAC_IIN),0))*'Blend Sheet'!$L73,0) + IFERROR(INDEX(WAC_Item_Cost,MATCH(1,(L$1=WAC_District)*('Blend Sheet'!$M$4=WAC_IIN),0))*'Blend Sheet'!$M73,0) + IFERROR(INDEX(WAC_Item_Cost,MATCH(1,(L$1=WAC_District)*('Blend Sheet'!$N$4=WAC_IIN),0))*'Blend Sheet'!$N73,0) + IFERROR(INDEX(WAC_Item_Cost,MATCH(1,(L$1=WAC_District)*('Blend Sheet'!$O$4=WAC_IIN),0))*'Blend Sheet'!$O73,0) + IFERROR(INDEX(WAC_Item_Cost,MATCH(1,(L$1=WAC_District)*('Blend Sheet'!$P$4=WAC_IIN),0))*'Blend Sheet'!$P73,0) + IFERROR(INDEX(WAC_Item_Cost,MATCH(1,(L$1=WAC_District)*('Blend Sheet'!$Q$4=WAC_IIN),0))*'Blend Sheet'!$Q73,0) + IFERROR(INDEX(WAC_Item_Cost,MATCH(1,(L$1=WAC_District)*('Blend Sheet'!$R$4=WAC_IIN),0))*'Blend Sheet'!$R73,0) + IFERROR(INDEX(WAC_Item_Cost,MATCH(1,(L$1=WAC_District)*('Blend Sheet'!$S$4=WAC_IIN),0))*'Blend Sheet'!$S73,0) + IFERROR(INDEX(WAC_Item_Cost,MATCH(1,(L$1=WAC_District)*('Blend Sheet'!$T$4=WAC_IIN),0))*'Blend Sheet'!$T73,0) + IFERROR(INDEX(WAC_Item_Cost,MATCH(1,(L$1=WAC_District)*('Blend Sheet'!$U$4=WAC_IIN),0))*'Blend Sheet'!$U73,0) + IFERROR(INDEX(WAC_Item_Cost,MATCH(1,(L$1=WAC_District)*('Blend Sheet'!$V$4=WAC_IIN),0))*'Blend Sheet'!$V73,0) + IFERROR(INDEX(WAC_Item_Cost,MATCH(1,(L$1=WAC_District)*('Blend Sheet'!$W$4=WAC_IIN),0))*'Blend Sheet'!$W73,0) + IFERROR(INDEX(WAC_Item_Cost,MATCH(1,(L$1=WAC_District)*('Blend Sheet'!$X$4=WAC_IIN),0))*'Blend Sheet'!$X73,0) + IFERROR(INDEX(WAC_Item_Cost,MATCH(1,(L$1=WAC_District)*('Blend Sheet'!$Y$4=WAC_IIN),0))*'Blend Sheet'!$Y73,0) + IFERROR(INDEX(WAC_Item_Cost,MATCH(1,(L$1=WAC_District)*('Blend Sheet'!$Z$4=WAC_IIN),0))*'Blend Sheet'!$Z73,0) + IFERROR(INDEX(WAC_Item_Cost,MATCH(1,(L$1=WAC_District)*('Blend Sheet'!$AA$4=WAC_IIN),0))*'Blend Sheet'!$AA73,0) + IFERROR(INDEX(WAC_Item_Cost,MATCH(1,(L$1=WAC_District)*('Blend Sheet'!$AB$4=WAC_IIN),0))*'Blend Sheet'!$AB73,0) + IFERROR(INDEX(WAC_Item_Cost,MATCH(1,(L$1=WAC_District)*('Blend Sheet'!$AC$4=WAC_IIN),0))*'Blend Sheet'!$AC73,0) + IFERROR(INDEX(WAC_Item_Cost,MATCH(1,(L$1=WAC_District)*('Blend Sheet'!$AD$4=WAC_IIN),0))*'Blend Sheet'!$AD73,0) + IFERROR(INDEX(WAC_Item_Cost,MATCH(1,(L$1=WAC_District)*('Blend Sheet'!$AE$4=WAC_IIN),0))*'Blend Sheet'!$AE73,0) + IFERROR(INDEX(WAC_Item_Cost,MATCH(1,(L$1=WAC_District)*('Blend Sheet'!$AF$4=WAC_IIN),0))*'Blend Sheet'!$AF73,0) + IFERROR(INDEX(WAC_Item_Cost,MATCH(1,(L$1=WAC_District)*('Blend Sheet'!$AG$4=WAC_IIN),0))*'Blend Sheet'!$AG73,0) + IFERROR(INDEX(WAC_Item_Cost,MATCH(1,(L$1=WAC_District)*('Blend Sheet'!$AH$4=WAC_IIN),0))*'Blend Sheet'!$AH73,0) + IFERROR(INDEX(WAC_Item_Cost,MATCH(1,(L$1=WAC_District)*('Blend Sheet'!$AI$4=WAC_IIN),0))*'Blend Sheet'!$AI73,0) + IFERROR(INDEX(WAC_Item_Cost,MATCH(1,(L$1=WAC_District)*('Blend Sheet'!$AJ$4=WAC_IIN),0))*'Blend Sheet'!$AJ73,0) + IFERROR(INDEX(WAC_Item_Cost,MATCH(1,(L$1=WAC_District)*('Blend Sheet'!$AK$4=WAC_IIN),0))*'Blend Sheet'!$AK73,0) + IFERROR(INDEX(WAC_Item_Cost,MATCH(1,(L$1=WAC_District)*('Blend Sheet'!$AL$4=WAC_IIN),0))*'Blend Sheet'!$AL73,0) + IFERROR(INDEX(WAC_Item_Cost,MATCH(1,(L$1=WAC_District)*('Blend Sheet'!$AM$4=WAC_IIN),0))*'Blend Sheet'!$AM73,0) + IFERROR(INDEX(WAC_Item_Cost,MATCH(1,(L$1=WAC_District)*('Blend Sheet'!$AN$4=WAC_IIN),0))*'Blend Sheet'!$AN73,0) + IFERROR(INDEX(WAC_Item_Cost,MATCH(1,(L$1=WAC_District)*('Blend Sheet'!$AO$4=WAC_IIN),0))*'Blend Sheet'!$AO73,0) + IFERROR(INDEX(WAC_Item_Cost,MATCH(1,(L$1=WAC_District)*('Blend Sheet'!$AP$4=WAC_IIN),0))*'Blend Sheet'!$AP73/1000,0)</f>
        <v>0</v>
      </c>
    </row>
    <row r="71" spans="1:12" x14ac:dyDescent="0.25">
      <c r="A71" t="str">
        <f>'Blend Sheet'!A74</f>
        <v>SSi</v>
      </c>
      <c r="B71" s="245">
        <f t="array" ref="B71">IFERROR(INDEX(WAC_Item_Cost,MATCH(1,(B$1=WAC_District)*('Blend Sheet'!$C$4=WAC_IIN),0))*'Blend Sheet'!$C74/1000,0) + IFERROR(INDEX(WAC_Item_Cost,MATCH(1,(B$1=WAC_District)*('Blend Sheet'!$D$4=WAC_IIN),0))*'Blend Sheet'!$D74/1000,0) + IFERROR(INDEX(WAC_Item_Cost,MATCH(1,(B$1=WAC_District)*('Blend Sheet'!$E$4=WAC_IIN),0))*'Blend Sheet'!$E74/1000,0) + IFERROR(INDEX(WAC_Item_Cost,MATCH(1,(B$1=WAC_District)*('Blend Sheet'!$F$4=WAC_IIN),0))*'Blend Sheet'!$F74/1000,0)  + IFERROR(INDEX(WAC_Item_Cost,MATCH(1,(B$1=WAC_District)*('Blend Sheet'!$G$4=WAC_IIN),0))*'Blend Sheet'!$G74,0) + IFERROR(INDEX(WAC_Item_Cost,MATCH(1,(B$1=WAC_District)*('Blend Sheet'!$H$4=WAC_IIN),0))*'Blend Sheet'!$H74,0)  + IFERROR(INDEX(WAC_Item_Cost,MATCH(1,(B$1=WAC_District)*('Blend Sheet'!$I$4=WAC_IIN),0))*'Blend Sheet'!$I74,0) + IFERROR(INDEX(WAC_Item_Cost,MATCH(1,(B$1=WAC_District)*('Blend Sheet'!$J$4=WAC_IIN),0))*'Blend Sheet'!$J74,0) + IFERROR(INDEX(WAC_Item_Cost,MATCH(1,(B$1=WAC_District)*('Blend Sheet'!$K$4=WAC_IIN),0))*'Blend Sheet'!$K74,0) + IFERROR(INDEX(WAC_Item_Cost,MATCH(1,(B$1=WAC_District)*('Blend Sheet'!$L$4=WAC_IIN),0))*'Blend Sheet'!$L74,0) + IFERROR(INDEX(WAC_Item_Cost,MATCH(1,(B$1=WAC_District)*('Blend Sheet'!$M$4=WAC_IIN),0))*'Blend Sheet'!$M74,0) + IFERROR(INDEX(WAC_Item_Cost,MATCH(1,(B$1=WAC_District)*('Blend Sheet'!$N$4=WAC_IIN),0))*'Blend Sheet'!$N74,0) + IFERROR(INDEX(WAC_Item_Cost,MATCH(1,(B$1=WAC_District)*('Blend Sheet'!$O$4=WAC_IIN),0))*'Blend Sheet'!$O74,0) + IFERROR(INDEX(WAC_Item_Cost,MATCH(1,(B$1=WAC_District)*('Blend Sheet'!$P$4=WAC_IIN),0))*'Blend Sheet'!$P74,0) + IFERROR(INDEX(WAC_Item_Cost,MATCH(1,(B$1=WAC_District)*('Blend Sheet'!$Q$4=WAC_IIN),0))*'Blend Sheet'!$Q74,0) + IFERROR(INDEX(WAC_Item_Cost,MATCH(1,(B$1=WAC_District)*('Blend Sheet'!$R$4=WAC_IIN),0))*'Blend Sheet'!$R74,0) + IFERROR(INDEX(WAC_Item_Cost,MATCH(1,(B$1=WAC_District)*('Blend Sheet'!$S$4=WAC_IIN),0))*'Blend Sheet'!$S74,0) + IFERROR(INDEX(WAC_Item_Cost,MATCH(1,(B$1=WAC_District)*('Blend Sheet'!$T$4=WAC_IIN),0))*'Blend Sheet'!$T74,0) + IFERROR(INDEX(WAC_Item_Cost,MATCH(1,(B$1=WAC_District)*('Blend Sheet'!$U$4=WAC_IIN),0))*'Blend Sheet'!$U74,0) + IFERROR(INDEX(WAC_Item_Cost,MATCH(1,(B$1=WAC_District)*('Blend Sheet'!$V$4=WAC_IIN),0))*'Blend Sheet'!$V74,0) + IFERROR(INDEX(WAC_Item_Cost,MATCH(1,(B$1=WAC_District)*('Blend Sheet'!$W$4=WAC_IIN),0))*'Blend Sheet'!$W74,0) + IFERROR(INDEX(WAC_Item_Cost,MATCH(1,(B$1=WAC_District)*('Blend Sheet'!$X$4=WAC_IIN),0))*'Blend Sheet'!$X74,0) + IFERROR(INDEX(WAC_Item_Cost,MATCH(1,(B$1=WAC_District)*('Blend Sheet'!$Y$4=WAC_IIN),0))*'Blend Sheet'!$Y74,0) + IFERROR(INDEX(WAC_Item_Cost,MATCH(1,(B$1=WAC_District)*('Blend Sheet'!$Z$4=WAC_IIN),0))*'Blend Sheet'!$Z74,0) + IFERROR(INDEX(WAC_Item_Cost,MATCH(1,(B$1=WAC_District)*('Blend Sheet'!$AA$4=WAC_IIN),0))*'Blend Sheet'!$AA74,0) + IFERROR(INDEX(WAC_Item_Cost,MATCH(1,(B$1=WAC_District)*('Blend Sheet'!$AB$4=WAC_IIN),0))*'Blend Sheet'!$AB74,0) + IFERROR(INDEX(WAC_Item_Cost,MATCH(1,(B$1=WAC_District)*('Blend Sheet'!$AC$4=WAC_IIN),0))*'Blend Sheet'!$AC74,0) + IFERROR(INDEX(WAC_Item_Cost,MATCH(1,(B$1=WAC_District)*('Blend Sheet'!$AD$4=WAC_IIN),0))*'Blend Sheet'!$AD74,0) + IFERROR(INDEX(WAC_Item_Cost,MATCH(1,(B$1=WAC_District)*('Blend Sheet'!$AE$4=WAC_IIN),0))*'Blend Sheet'!$AE74,0) + IFERROR(INDEX(WAC_Item_Cost,MATCH(1,(B$1=WAC_District)*('Blend Sheet'!$AF$4=WAC_IIN),0))*'Blend Sheet'!$AF74,0) + IFERROR(INDEX(WAC_Item_Cost,MATCH(1,(B$1=WAC_District)*('Blend Sheet'!$AG$4=WAC_IIN),0))*'Blend Sheet'!$AG74,0) + IFERROR(INDEX(WAC_Item_Cost,MATCH(1,(B$1=WAC_District)*('Blend Sheet'!$AH$4=WAC_IIN),0))*'Blend Sheet'!$AH74,0) + IFERROR(INDEX(WAC_Item_Cost,MATCH(1,(B$1=WAC_District)*('Blend Sheet'!$AI$4=WAC_IIN),0))*'Blend Sheet'!$AI74,0) + IFERROR(INDEX(WAC_Item_Cost,MATCH(1,(B$1=WAC_District)*('Blend Sheet'!$AJ$4=WAC_IIN),0))*'Blend Sheet'!$AJ74,0) + IFERROR(INDEX(WAC_Item_Cost,MATCH(1,(B$1=WAC_District)*('Blend Sheet'!$AK$4=WAC_IIN),0))*'Blend Sheet'!$AK74,0) + IFERROR(INDEX(WAC_Item_Cost,MATCH(1,(B$1=WAC_District)*('Blend Sheet'!$AL$4=WAC_IIN),0))*'Blend Sheet'!$AL74,0) + IFERROR(INDEX(WAC_Item_Cost,MATCH(1,(B$1=WAC_District)*('Blend Sheet'!$AM$4=WAC_IIN),0))*'Blend Sheet'!$AM74,0) + IFERROR(INDEX(WAC_Item_Cost,MATCH(1,(B$1=WAC_District)*('Blend Sheet'!$AN$4=WAC_IIN),0))*'Blend Sheet'!$AN74,0) + IFERROR(INDEX(WAC_Item_Cost,MATCH(1,(B$1=WAC_District)*('Blend Sheet'!$AO$4=WAC_IIN),0))*'Blend Sheet'!$AO74,0) + IFERROR(INDEX(WAC_Item_Cost,MATCH(1,(B$1=WAC_District)*('Blend Sheet'!$AP$4=WAC_IIN),0))*'Blend Sheet'!$AP74/1000,0)</f>
        <v>158.82163</v>
      </c>
      <c r="C71" s="245">
        <f t="array" ref="C71">IFERROR(INDEX(WAC_Item_Cost,MATCH(1,(C$1=WAC_District)*('Blend Sheet'!$C$4=WAC_IIN),0))*'Blend Sheet'!$C74/1000,0) + IFERROR(INDEX(WAC_Item_Cost,MATCH(1,(C$1=WAC_District)*('Blend Sheet'!$D$4=WAC_IIN),0))*'Blend Sheet'!$D74/1000,0) + IFERROR(INDEX(WAC_Item_Cost,MATCH(1,(C$1=WAC_District)*('Blend Sheet'!$E$4=WAC_IIN),0))*'Blend Sheet'!$E74/1000,0) + IFERROR(INDEX(WAC_Item_Cost,MATCH(1,(C$1=WAC_District)*('Blend Sheet'!$F$4=WAC_IIN),0))*'Blend Sheet'!$F74/1000,0)  + IFERROR(INDEX(WAC_Item_Cost,MATCH(1,(C$1=WAC_District)*('Blend Sheet'!$G$4=WAC_IIN),0))*'Blend Sheet'!$G74,0) + IFERROR(INDEX(WAC_Item_Cost,MATCH(1,(C$1=WAC_District)*('Blend Sheet'!$H$4=WAC_IIN),0))*'Blend Sheet'!$H74,0)  + IFERROR(INDEX(WAC_Item_Cost,MATCH(1,(C$1=WAC_District)*('Blend Sheet'!$I$4=WAC_IIN),0))*'Blend Sheet'!$I74,0) + IFERROR(INDEX(WAC_Item_Cost,MATCH(1,(C$1=WAC_District)*('Blend Sheet'!$J$4=WAC_IIN),0))*'Blend Sheet'!$J74,0) + IFERROR(INDEX(WAC_Item_Cost,MATCH(1,(C$1=WAC_District)*('Blend Sheet'!$K$4=WAC_IIN),0))*'Blend Sheet'!$K74,0) + IFERROR(INDEX(WAC_Item_Cost,MATCH(1,(C$1=WAC_District)*('Blend Sheet'!$L$4=WAC_IIN),0))*'Blend Sheet'!$L74,0) + IFERROR(INDEX(WAC_Item_Cost,MATCH(1,(C$1=WAC_District)*('Blend Sheet'!$M$4=WAC_IIN),0))*'Blend Sheet'!$M74,0) + IFERROR(INDEX(WAC_Item_Cost,MATCH(1,(C$1=WAC_District)*('Blend Sheet'!$N$4=WAC_IIN),0))*'Blend Sheet'!$N74,0) + IFERROR(INDEX(WAC_Item_Cost,MATCH(1,(C$1=WAC_District)*('Blend Sheet'!$O$4=WAC_IIN),0))*'Blend Sheet'!$O74,0) + IFERROR(INDEX(WAC_Item_Cost,MATCH(1,(C$1=WAC_District)*('Blend Sheet'!$P$4=WAC_IIN),0))*'Blend Sheet'!$P74,0) + IFERROR(INDEX(WAC_Item_Cost,MATCH(1,(C$1=WAC_District)*('Blend Sheet'!$Q$4=WAC_IIN),0))*'Blend Sheet'!$Q74,0) + IFERROR(INDEX(WAC_Item_Cost,MATCH(1,(C$1=WAC_District)*('Blend Sheet'!$R$4=WAC_IIN),0))*'Blend Sheet'!$R74,0) + IFERROR(INDEX(WAC_Item_Cost,MATCH(1,(C$1=WAC_District)*('Blend Sheet'!$S$4=WAC_IIN),0))*'Blend Sheet'!$S74,0) + IFERROR(INDEX(WAC_Item_Cost,MATCH(1,(C$1=WAC_District)*('Blend Sheet'!$T$4=WAC_IIN),0))*'Blend Sheet'!$T74,0) + IFERROR(INDEX(WAC_Item_Cost,MATCH(1,(C$1=WAC_District)*('Blend Sheet'!$U$4=WAC_IIN),0))*'Blend Sheet'!$U74,0) + IFERROR(INDEX(WAC_Item_Cost,MATCH(1,(C$1=WAC_District)*('Blend Sheet'!$V$4=WAC_IIN),0))*'Blend Sheet'!$V74,0) + IFERROR(INDEX(WAC_Item_Cost,MATCH(1,(C$1=WAC_District)*('Blend Sheet'!$W$4=WAC_IIN),0))*'Blend Sheet'!$W74,0) + IFERROR(INDEX(WAC_Item_Cost,MATCH(1,(C$1=WAC_District)*('Blend Sheet'!$X$4=WAC_IIN),0))*'Blend Sheet'!$X74,0) + IFERROR(INDEX(WAC_Item_Cost,MATCH(1,(C$1=WAC_District)*('Blend Sheet'!$Y$4=WAC_IIN),0))*'Blend Sheet'!$Y74,0) + IFERROR(INDEX(WAC_Item_Cost,MATCH(1,(C$1=WAC_District)*('Blend Sheet'!$Z$4=WAC_IIN),0))*'Blend Sheet'!$Z74,0) + IFERROR(INDEX(WAC_Item_Cost,MATCH(1,(C$1=WAC_District)*('Blend Sheet'!$AA$4=WAC_IIN),0))*'Blend Sheet'!$AA74,0) + IFERROR(INDEX(WAC_Item_Cost,MATCH(1,(C$1=WAC_District)*('Blend Sheet'!$AB$4=WAC_IIN),0))*'Blend Sheet'!$AB74,0) + IFERROR(INDEX(WAC_Item_Cost,MATCH(1,(C$1=WAC_District)*('Blend Sheet'!$AC$4=WAC_IIN),0))*'Blend Sheet'!$AC74,0) + IFERROR(INDEX(WAC_Item_Cost,MATCH(1,(C$1=WAC_District)*('Blend Sheet'!$AD$4=WAC_IIN),0))*'Blend Sheet'!$AD74,0) + IFERROR(INDEX(WAC_Item_Cost,MATCH(1,(C$1=WAC_District)*('Blend Sheet'!$AE$4=WAC_IIN),0))*'Blend Sheet'!$AE74,0) + IFERROR(INDEX(WAC_Item_Cost,MATCH(1,(C$1=WAC_District)*('Blend Sheet'!$AF$4=WAC_IIN),0))*'Blend Sheet'!$AF74,0) + IFERROR(INDEX(WAC_Item_Cost,MATCH(1,(C$1=WAC_District)*('Blend Sheet'!$AG$4=WAC_IIN),0))*'Blend Sheet'!$AG74,0) + IFERROR(INDEX(WAC_Item_Cost,MATCH(1,(C$1=WAC_District)*('Blend Sheet'!$AH$4=WAC_IIN),0))*'Blend Sheet'!$AH74,0) + IFERROR(INDEX(WAC_Item_Cost,MATCH(1,(C$1=WAC_District)*('Blend Sheet'!$AI$4=WAC_IIN),0))*'Blend Sheet'!$AI74,0) + IFERROR(INDEX(WAC_Item_Cost,MATCH(1,(C$1=WAC_District)*('Blend Sheet'!$AJ$4=WAC_IIN),0))*'Blend Sheet'!$AJ74,0) + IFERROR(INDEX(WAC_Item_Cost,MATCH(1,(C$1=WAC_District)*('Blend Sheet'!$AK$4=WAC_IIN),0))*'Blend Sheet'!$AK74,0) + IFERROR(INDEX(WAC_Item_Cost,MATCH(1,(C$1=WAC_District)*('Blend Sheet'!$AL$4=WAC_IIN),0))*'Blend Sheet'!$AL74,0) + IFERROR(INDEX(WAC_Item_Cost,MATCH(1,(C$1=WAC_District)*('Blend Sheet'!$AM$4=WAC_IIN),0))*'Blend Sheet'!$AM74,0) + IFERROR(INDEX(WAC_Item_Cost,MATCH(1,(C$1=WAC_District)*('Blend Sheet'!$AN$4=WAC_IIN),0))*'Blend Sheet'!$AN74,0) + IFERROR(INDEX(WAC_Item_Cost,MATCH(1,(C$1=WAC_District)*('Blend Sheet'!$AO$4=WAC_IIN),0))*'Blend Sheet'!$AO74,0) + IFERROR(INDEX(WAC_Item_Cost,MATCH(1,(C$1=WAC_District)*('Blend Sheet'!$AP$4=WAC_IIN),0))*'Blend Sheet'!$AP74/1000,0)</f>
        <v>213.44764699999999</v>
      </c>
      <c r="D71" s="245">
        <f t="array" ref="D71">IFERROR(INDEX(WAC_Item_Cost,MATCH(1,(D$1=WAC_District)*('Blend Sheet'!$C$4=WAC_IIN),0))*'Blend Sheet'!$C74/1000,0) + IFERROR(INDEX(WAC_Item_Cost,MATCH(1,(D$1=WAC_District)*('Blend Sheet'!$D$4=WAC_IIN),0))*'Blend Sheet'!$D74/1000,0) + IFERROR(INDEX(WAC_Item_Cost,MATCH(1,(D$1=WAC_District)*('Blend Sheet'!$E$4=WAC_IIN),0))*'Blend Sheet'!$E74/1000,0) + IFERROR(INDEX(WAC_Item_Cost,MATCH(1,(D$1=WAC_District)*('Blend Sheet'!$F$4=WAC_IIN),0))*'Blend Sheet'!$F74/1000,0)  + IFERROR(INDEX(WAC_Item_Cost,MATCH(1,(D$1=WAC_District)*('Blend Sheet'!$G$4=WAC_IIN),0))*'Blend Sheet'!$G74,0) + IFERROR(INDEX(WAC_Item_Cost,MATCH(1,(D$1=WAC_District)*('Blend Sheet'!$H$4=WAC_IIN),0))*'Blend Sheet'!$H74,0)  + IFERROR(INDEX(WAC_Item_Cost,MATCH(1,(D$1=WAC_District)*('Blend Sheet'!$I$4=WAC_IIN),0))*'Blend Sheet'!$I74,0) + IFERROR(INDEX(WAC_Item_Cost,MATCH(1,(D$1=WAC_District)*('Blend Sheet'!$J$4=WAC_IIN),0))*'Blend Sheet'!$J74,0) + IFERROR(INDEX(WAC_Item_Cost,MATCH(1,(D$1=WAC_District)*('Blend Sheet'!$K$4=WAC_IIN),0))*'Blend Sheet'!$K74,0) + IFERROR(INDEX(WAC_Item_Cost,MATCH(1,(D$1=WAC_District)*('Blend Sheet'!$L$4=WAC_IIN),0))*'Blend Sheet'!$L74,0) + IFERROR(INDEX(WAC_Item_Cost,MATCH(1,(D$1=WAC_District)*('Blend Sheet'!$M$4=WAC_IIN),0))*'Blend Sheet'!$M74,0) + IFERROR(INDEX(WAC_Item_Cost,MATCH(1,(D$1=WAC_District)*('Blend Sheet'!$N$4=WAC_IIN),0))*'Blend Sheet'!$N74,0) + IFERROR(INDEX(WAC_Item_Cost,MATCH(1,(D$1=WAC_District)*('Blend Sheet'!$O$4=WAC_IIN),0))*'Blend Sheet'!$O74,0) + IFERROR(INDEX(WAC_Item_Cost,MATCH(1,(D$1=WAC_District)*('Blend Sheet'!$P$4=WAC_IIN),0))*'Blend Sheet'!$P74,0) + IFERROR(INDEX(WAC_Item_Cost,MATCH(1,(D$1=WAC_District)*('Blend Sheet'!$Q$4=WAC_IIN),0))*'Blend Sheet'!$Q74,0) + IFERROR(INDEX(WAC_Item_Cost,MATCH(1,(D$1=WAC_District)*('Blend Sheet'!$R$4=WAC_IIN),0))*'Blend Sheet'!$R74,0) + IFERROR(INDEX(WAC_Item_Cost,MATCH(1,(D$1=WAC_District)*('Blend Sheet'!$S$4=WAC_IIN),0))*'Blend Sheet'!$S74,0) + IFERROR(INDEX(WAC_Item_Cost,MATCH(1,(D$1=WAC_District)*('Blend Sheet'!$T$4=WAC_IIN),0))*'Blend Sheet'!$T74,0) + IFERROR(INDEX(WAC_Item_Cost,MATCH(1,(D$1=WAC_District)*('Blend Sheet'!$U$4=WAC_IIN),0))*'Blend Sheet'!$U74,0) + IFERROR(INDEX(WAC_Item_Cost,MATCH(1,(D$1=WAC_District)*('Blend Sheet'!$V$4=WAC_IIN),0))*'Blend Sheet'!$V74,0) + IFERROR(INDEX(WAC_Item_Cost,MATCH(1,(D$1=WAC_District)*('Blend Sheet'!$W$4=WAC_IIN),0))*'Blend Sheet'!$W74,0) + IFERROR(INDEX(WAC_Item_Cost,MATCH(1,(D$1=WAC_District)*('Blend Sheet'!$X$4=WAC_IIN),0))*'Blend Sheet'!$X74,0) + IFERROR(INDEX(WAC_Item_Cost,MATCH(1,(D$1=WAC_District)*('Blend Sheet'!$Y$4=WAC_IIN),0))*'Blend Sheet'!$Y74,0) + IFERROR(INDEX(WAC_Item_Cost,MATCH(1,(D$1=WAC_District)*('Blend Sheet'!$Z$4=WAC_IIN),0))*'Blend Sheet'!$Z74,0) + IFERROR(INDEX(WAC_Item_Cost,MATCH(1,(D$1=WAC_District)*('Blend Sheet'!$AA$4=WAC_IIN),0))*'Blend Sheet'!$AA74,0) + IFERROR(INDEX(WAC_Item_Cost,MATCH(1,(D$1=WAC_District)*('Blend Sheet'!$AB$4=WAC_IIN),0))*'Blend Sheet'!$AB74,0) + IFERROR(INDEX(WAC_Item_Cost,MATCH(1,(D$1=WAC_District)*('Blend Sheet'!$AC$4=WAC_IIN),0))*'Blend Sheet'!$AC74,0) + IFERROR(INDEX(WAC_Item_Cost,MATCH(1,(D$1=WAC_District)*('Blend Sheet'!$AD$4=WAC_IIN),0))*'Blend Sheet'!$AD74,0) + IFERROR(INDEX(WAC_Item_Cost,MATCH(1,(D$1=WAC_District)*('Blend Sheet'!$AE$4=WAC_IIN),0))*'Blend Sheet'!$AE74,0) + IFERROR(INDEX(WAC_Item_Cost,MATCH(1,(D$1=WAC_District)*('Blend Sheet'!$AF$4=WAC_IIN),0))*'Blend Sheet'!$AF74,0) + IFERROR(INDEX(WAC_Item_Cost,MATCH(1,(D$1=WAC_District)*('Blend Sheet'!$AG$4=WAC_IIN),0))*'Blend Sheet'!$AG74,0) + IFERROR(INDEX(WAC_Item_Cost,MATCH(1,(D$1=WAC_District)*('Blend Sheet'!$AH$4=WAC_IIN),0))*'Blend Sheet'!$AH74,0) + IFERROR(INDEX(WAC_Item_Cost,MATCH(1,(D$1=WAC_District)*('Blend Sheet'!$AI$4=WAC_IIN),0))*'Blend Sheet'!$AI74,0) + IFERROR(INDEX(WAC_Item_Cost,MATCH(1,(D$1=WAC_District)*('Blend Sheet'!$AJ$4=WAC_IIN),0))*'Blend Sheet'!$AJ74,0) + IFERROR(INDEX(WAC_Item_Cost,MATCH(1,(D$1=WAC_District)*('Blend Sheet'!$AK$4=WAC_IIN),0))*'Blend Sheet'!$AK74,0) + IFERROR(INDEX(WAC_Item_Cost,MATCH(1,(D$1=WAC_District)*('Blend Sheet'!$AL$4=WAC_IIN),0))*'Blend Sheet'!$AL74,0) + IFERROR(INDEX(WAC_Item_Cost,MATCH(1,(D$1=WAC_District)*('Blend Sheet'!$AM$4=WAC_IIN),0))*'Blend Sheet'!$AM74,0) + IFERROR(INDEX(WAC_Item_Cost,MATCH(1,(D$1=WAC_District)*('Blend Sheet'!$AN$4=WAC_IIN),0))*'Blend Sheet'!$AN74,0) + IFERROR(INDEX(WAC_Item_Cost,MATCH(1,(D$1=WAC_District)*('Blend Sheet'!$AO$4=WAC_IIN),0))*'Blend Sheet'!$AO74,0) + IFERROR(INDEX(WAC_Item_Cost,MATCH(1,(D$1=WAC_District)*('Blend Sheet'!$AP$4=WAC_IIN),0))*'Blend Sheet'!$AP74/1000,0)</f>
        <v>208.87713600000001</v>
      </c>
      <c r="E71" s="245">
        <f t="array" ref="E71">IFERROR(INDEX(WAC_Item_Cost,MATCH(1,(E$1=WAC_District)*('Blend Sheet'!$C$4=WAC_IIN),0))*'Blend Sheet'!$C74/1000,0) + IFERROR(INDEX(WAC_Item_Cost,MATCH(1,(E$1=WAC_District)*('Blend Sheet'!$D$4=WAC_IIN),0))*'Blend Sheet'!$D74/1000,0) + IFERROR(INDEX(WAC_Item_Cost,MATCH(1,(E$1=WAC_District)*('Blend Sheet'!$E$4=WAC_IIN),0))*'Blend Sheet'!$E74/1000,0) + IFERROR(INDEX(WAC_Item_Cost,MATCH(1,(E$1=WAC_District)*('Blend Sheet'!$F$4=WAC_IIN),0))*'Blend Sheet'!$F74/1000,0)  + IFERROR(INDEX(WAC_Item_Cost,MATCH(1,(E$1=WAC_District)*('Blend Sheet'!$G$4=WAC_IIN),0))*'Blend Sheet'!$G74,0) + IFERROR(INDEX(WAC_Item_Cost,MATCH(1,(E$1=WAC_District)*('Blend Sheet'!$H$4=WAC_IIN),0))*'Blend Sheet'!$H74,0)  + IFERROR(INDEX(WAC_Item_Cost,MATCH(1,(E$1=WAC_District)*('Blend Sheet'!$I$4=WAC_IIN),0))*'Blend Sheet'!$I74,0) + IFERROR(INDEX(WAC_Item_Cost,MATCH(1,(E$1=WAC_District)*('Blend Sheet'!$J$4=WAC_IIN),0))*'Blend Sheet'!$J74,0) + IFERROR(INDEX(WAC_Item_Cost,MATCH(1,(E$1=WAC_District)*('Blend Sheet'!$K$4=WAC_IIN),0))*'Blend Sheet'!$K74,0) + IFERROR(INDEX(WAC_Item_Cost,MATCH(1,(E$1=WAC_District)*('Blend Sheet'!$L$4=WAC_IIN),0))*'Blend Sheet'!$L74,0) + IFERROR(INDEX(WAC_Item_Cost,MATCH(1,(E$1=WAC_District)*('Blend Sheet'!$M$4=WAC_IIN),0))*'Blend Sheet'!$M74,0) + IFERROR(INDEX(WAC_Item_Cost,MATCH(1,(E$1=WAC_District)*('Blend Sheet'!$N$4=WAC_IIN),0))*'Blend Sheet'!$N74,0) + IFERROR(INDEX(WAC_Item_Cost,MATCH(1,(E$1=WAC_District)*('Blend Sheet'!$O$4=WAC_IIN),0))*'Blend Sheet'!$O74,0) + IFERROR(INDEX(WAC_Item_Cost,MATCH(1,(E$1=WAC_District)*('Blend Sheet'!$P$4=WAC_IIN),0))*'Blend Sheet'!$P74,0) + IFERROR(INDEX(WAC_Item_Cost,MATCH(1,(E$1=WAC_District)*('Blend Sheet'!$Q$4=WAC_IIN),0))*'Blend Sheet'!$Q74,0) + IFERROR(INDEX(WAC_Item_Cost,MATCH(1,(E$1=WAC_District)*('Blend Sheet'!$R$4=WAC_IIN),0))*'Blend Sheet'!$R74,0) + IFERROR(INDEX(WAC_Item_Cost,MATCH(1,(E$1=WAC_District)*('Blend Sheet'!$S$4=WAC_IIN),0))*'Blend Sheet'!$S74,0) + IFERROR(INDEX(WAC_Item_Cost,MATCH(1,(E$1=WAC_District)*('Blend Sheet'!$T$4=WAC_IIN),0))*'Blend Sheet'!$T74,0) + IFERROR(INDEX(WAC_Item_Cost,MATCH(1,(E$1=WAC_District)*('Blend Sheet'!$U$4=WAC_IIN),0))*'Blend Sheet'!$U74,0) + IFERROR(INDEX(WAC_Item_Cost,MATCH(1,(E$1=WAC_District)*('Blend Sheet'!$V$4=WAC_IIN),0))*'Blend Sheet'!$V74,0) + IFERROR(INDEX(WAC_Item_Cost,MATCH(1,(E$1=WAC_District)*('Blend Sheet'!$W$4=WAC_IIN),0))*'Blend Sheet'!$W74,0) + IFERROR(INDEX(WAC_Item_Cost,MATCH(1,(E$1=WAC_District)*('Blend Sheet'!$X$4=WAC_IIN),0))*'Blend Sheet'!$X74,0) + IFERROR(INDEX(WAC_Item_Cost,MATCH(1,(E$1=WAC_District)*('Blend Sheet'!$Y$4=WAC_IIN),0))*'Blend Sheet'!$Y74,0) + IFERROR(INDEX(WAC_Item_Cost,MATCH(1,(E$1=WAC_District)*('Blend Sheet'!$Z$4=WAC_IIN),0))*'Blend Sheet'!$Z74,0) + IFERROR(INDEX(WAC_Item_Cost,MATCH(1,(E$1=WAC_District)*('Blend Sheet'!$AA$4=WAC_IIN),0))*'Blend Sheet'!$AA74,0) + IFERROR(INDEX(WAC_Item_Cost,MATCH(1,(E$1=WAC_District)*('Blend Sheet'!$AB$4=WAC_IIN),0))*'Blend Sheet'!$AB74,0) + IFERROR(INDEX(WAC_Item_Cost,MATCH(1,(E$1=WAC_District)*('Blend Sheet'!$AC$4=WAC_IIN),0))*'Blend Sheet'!$AC74,0) + IFERROR(INDEX(WAC_Item_Cost,MATCH(1,(E$1=WAC_District)*('Blend Sheet'!$AD$4=WAC_IIN),0))*'Blend Sheet'!$AD74,0) + IFERROR(INDEX(WAC_Item_Cost,MATCH(1,(E$1=WAC_District)*('Blend Sheet'!$AE$4=WAC_IIN),0))*'Blend Sheet'!$AE74,0) + IFERROR(INDEX(WAC_Item_Cost,MATCH(1,(E$1=WAC_District)*('Blend Sheet'!$AF$4=WAC_IIN),0))*'Blend Sheet'!$AF74,0) + IFERROR(INDEX(WAC_Item_Cost,MATCH(1,(E$1=WAC_District)*('Blend Sheet'!$AG$4=WAC_IIN),0))*'Blend Sheet'!$AG74,0) + IFERROR(INDEX(WAC_Item_Cost,MATCH(1,(E$1=WAC_District)*('Blend Sheet'!$AH$4=WAC_IIN),0))*'Blend Sheet'!$AH74,0) + IFERROR(INDEX(WAC_Item_Cost,MATCH(1,(E$1=WAC_District)*('Blend Sheet'!$AI$4=WAC_IIN),0))*'Blend Sheet'!$AI74,0) + IFERROR(INDEX(WAC_Item_Cost,MATCH(1,(E$1=WAC_District)*('Blend Sheet'!$AJ$4=WAC_IIN),0))*'Blend Sheet'!$AJ74,0) + IFERROR(INDEX(WAC_Item_Cost,MATCH(1,(E$1=WAC_District)*('Blend Sheet'!$AK$4=WAC_IIN),0))*'Blend Sheet'!$AK74,0) + IFERROR(INDEX(WAC_Item_Cost,MATCH(1,(E$1=WAC_District)*('Blend Sheet'!$AL$4=WAC_IIN),0))*'Blend Sheet'!$AL74,0) + IFERROR(INDEX(WAC_Item_Cost,MATCH(1,(E$1=WAC_District)*('Blend Sheet'!$AM$4=WAC_IIN),0))*'Blend Sheet'!$AM74,0) + IFERROR(INDEX(WAC_Item_Cost,MATCH(1,(E$1=WAC_District)*('Blend Sheet'!$AN$4=WAC_IIN),0))*'Blend Sheet'!$AN74,0) + IFERROR(INDEX(WAC_Item_Cost,MATCH(1,(E$1=WAC_District)*('Blend Sheet'!$AO$4=WAC_IIN),0))*'Blend Sheet'!$AO74,0) + IFERROR(INDEX(WAC_Item_Cost,MATCH(1,(E$1=WAC_District)*('Blend Sheet'!$AP$4=WAC_IIN),0))*'Blend Sheet'!$AP74/1000,0)</f>
        <v>242.231999</v>
      </c>
      <c r="F71" s="245">
        <f t="array" ref="F71">IFERROR(INDEX(WAC_Item_Cost,MATCH(1,(F$1=WAC_District)*('Blend Sheet'!$C$4=WAC_IIN),0))*'Blend Sheet'!$C74/1000,0) + IFERROR(INDEX(WAC_Item_Cost,MATCH(1,(F$1=WAC_District)*('Blend Sheet'!$D$4=WAC_IIN),0))*'Blend Sheet'!$D74/1000,0) + IFERROR(INDEX(WAC_Item_Cost,MATCH(1,(F$1=WAC_District)*('Blend Sheet'!$E$4=WAC_IIN),0))*'Blend Sheet'!$E74/1000,0) + IFERROR(INDEX(WAC_Item_Cost,MATCH(1,(F$1=WAC_District)*('Blend Sheet'!$F$4=WAC_IIN),0))*'Blend Sheet'!$F74/1000,0)  + IFERROR(INDEX(WAC_Item_Cost,MATCH(1,(F$1=WAC_District)*('Blend Sheet'!$G$4=WAC_IIN),0))*'Blend Sheet'!$G74,0) + IFERROR(INDEX(WAC_Item_Cost,MATCH(1,(F$1=WAC_District)*('Blend Sheet'!$H$4=WAC_IIN),0))*'Blend Sheet'!$H74,0)  + IFERROR(INDEX(WAC_Item_Cost,MATCH(1,(F$1=WAC_District)*('Blend Sheet'!$I$4=WAC_IIN),0))*'Blend Sheet'!$I74,0) + IFERROR(INDEX(WAC_Item_Cost,MATCH(1,(F$1=WAC_District)*('Blend Sheet'!$J$4=WAC_IIN),0))*'Blend Sheet'!$J74,0) + IFERROR(INDEX(WAC_Item_Cost,MATCH(1,(F$1=WAC_District)*('Blend Sheet'!$K$4=WAC_IIN),0))*'Blend Sheet'!$K74,0) + IFERROR(INDEX(WAC_Item_Cost,MATCH(1,(F$1=WAC_District)*('Blend Sheet'!$L$4=WAC_IIN),0))*'Blend Sheet'!$L74,0) + IFERROR(INDEX(WAC_Item_Cost,MATCH(1,(F$1=WAC_District)*('Blend Sheet'!$M$4=WAC_IIN),0))*'Blend Sheet'!$M74,0) + IFERROR(INDEX(WAC_Item_Cost,MATCH(1,(F$1=WAC_District)*('Blend Sheet'!$N$4=WAC_IIN),0))*'Blend Sheet'!$N74,0) + IFERROR(INDEX(WAC_Item_Cost,MATCH(1,(F$1=WAC_District)*('Blend Sheet'!$O$4=WAC_IIN),0))*'Blend Sheet'!$O74,0) + IFERROR(INDEX(WAC_Item_Cost,MATCH(1,(F$1=WAC_District)*('Blend Sheet'!$P$4=WAC_IIN),0))*'Blend Sheet'!$P74,0) + IFERROR(INDEX(WAC_Item_Cost,MATCH(1,(F$1=WAC_District)*('Blend Sheet'!$Q$4=WAC_IIN),0))*'Blend Sheet'!$Q74,0) + IFERROR(INDEX(WAC_Item_Cost,MATCH(1,(F$1=WAC_District)*('Blend Sheet'!$R$4=WAC_IIN),0))*'Blend Sheet'!$R74,0) + IFERROR(INDEX(WAC_Item_Cost,MATCH(1,(F$1=WAC_District)*('Blend Sheet'!$S$4=WAC_IIN),0))*'Blend Sheet'!$S74,0) + IFERROR(INDEX(WAC_Item_Cost,MATCH(1,(F$1=WAC_District)*('Blend Sheet'!$T$4=WAC_IIN),0))*'Blend Sheet'!$T74,0) + IFERROR(INDEX(WAC_Item_Cost,MATCH(1,(F$1=WAC_District)*('Blend Sheet'!$U$4=WAC_IIN),0))*'Blend Sheet'!$U74,0) + IFERROR(INDEX(WAC_Item_Cost,MATCH(1,(F$1=WAC_District)*('Blend Sheet'!$V$4=WAC_IIN),0))*'Blend Sheet'!$V74,0) + IFERROR(INDEX(WAC_Item_Cost,MATCH(1,(F$1=WAC_District)*('Blend Sheet'!$W$4=WAC_IIN),0))*'Blend Sheet'!$W74,0) + IFERROR(INDEX(WAC_Item_Cost,MATCH(1,(F$1=WAC_District)*('Blend Sheet'!$X$4=WAC_IIN),0))*'Blend Sheet'!$X74,0) + IFERROR(INDEX(WAC_Item_Cost,MATCH(1,(F$1=WAC_District)*('Blend Sheet'!$Y$4=WAC_IIN),0))*'Blend Sheet'!$Y74,0) + IFERROR(INDEX(WAC_Item_Cost,MATCH(1,(F$1=WAC_District)*('Blend Sheet'!$Z$4=WAC_IIN),0))*'Blend Sheet'!$Z74,0) + IFERROR(INDEX(WAC_Item_Cost,MATCH(1,(F$1=WAC_District)*('Blend Sheet'!$AA$4=WAC_IIN),0))*'Blend Sheet'!$AA74,0) + IFERROR(INDEX(WAC_Item_Cost,MATCH(1,(F$1=WAC_District)*('Blend Sheet'!$AB$4=WAC_IIN),0))*'Blend Sheet'!$AB74,0) + IFERROR(INDEX(WAC_Item_Cost,MATCH(1,(F$1=WAC_District)*('Blend Sheet'!$AC$4=WAC_IIN),0))*'Blend Sheet'!$AC74,0) + IFERROR(INDEX(WAC_Item_Cost,MATCH(1,(F$1=WAC_District)*('Blend Sheet'!$AD$4=WAC_IIN),0))*'Blend Sheet'!$AD74,0) + IFERROR(INDEX(WAC_Item_Cost,MATCH(1,(F$1=WAC_District)*('Blend Sheet'!$AE$4=WAC_IIN),0))*'Blend Sheet'!$AE74,0) + IFERROR(INDEX(WAC_Item_Cost,MATCH(1,(F$1=WAC_District)*('Blend Sheet'!$AF$4=WAC_IIN),0))*'Blend Sheet'!$AF74,0) + IFERROR(INDEX(WAC_Item_Cost,MATCH(1,(F$1=WAC_District)*('Blend Sheet'!$AG$4=WAC_IIN),0))*'Blend Sheet'!$AG74,0) + IFERROR(INDEX(WAC_Item_Cost,MATCH(1,(F$1=WAC_District)*('Blend Sheet'!$AH$4=WAC_IIN),0))*'Blend Sheet'!$AH74,0) + IFERROR(INDEX(WAC_Item_Cost,MATCH(1,(F$1=WAC_District)*('Blend Sheet'!$AI$4=WAC_IIN),0))*'Blend Sheet'!$AI74,0) + IFERROR(INDEX(WAC_Item_Cost,MATCH(1,(F$1=WAC_District)*('Blend Sheet'!$AJ$4=WAC_IIN),0))*'Blend Sheet'!$AJ74,0) + IFERROR(INDEX(WAC_Item_Cost,MATCH(1,(F$1=WAC_District)*('Blend Sheet'!$AK$4=WAC_IIN),0))*'Blend Sheet'!$AK74,0) + IFERROR(INDEX(WAC_Item_Cost,MATCH(1,(F$1=WAC_District)*('Blend Sheet'!$AL$4=WAC_IIN),0))*'Blend Sheet'!$AL74,0) + IFERROR(INDEX(WAC_Item_Cost,MATCH(1,(F$1=WAC_District)*('Blend Sheet'!$AM$4=WAC_IIN),0))*'Blend Sheet'!$AM74,0) + IFERROR(INDEX(WAC_Item_Cost,MATCH(1,(F$1=WAC_District)*('Blend Sheet'!$AN$4=WAC_IIN),0))*'Blend Sheet'!$AN74,0) + IFERROR(INDEX(WAC_Item_Cost,MATCH(1,(F$1=WAC_District)*('Blend Sheet'!$AO$4=WAC_IIN),0))*'Blend Sheet'!$AO74,0) + IFERROR(INDEX(WAC_Item_Cost,MATCH(1,(F$1=WAC_District)*('Blend Sheet'!$AP$4=WAC_IIN),0))*'Blend Sheet'!$AP74/1000,0)</f>
        <v>223.04453000000001</v>
      </c>
      <c r="G71" s="245">
        <f t="array" ref="G71">IFERROR(INDEX(WAC_Item_Cost,MATCH(1,(G$1=WAC_District)*('Blend Sheet'!$C$4=WAC_IIN),0))*'Blend Sheet'!$C74/1000,0) + IFERROR(INDEX(WAC_Item_Cost,MATCH(1,(G$1=WAC_District)*('Blend Sheet'!$D$4=WAC_IIN),0))*'Blend Sheet'!$D74/1000,0) + IFERROR(INDEX(WAC_Item_Cost,MATCH(1,(G$1=WAC_District)*('Blend Sheet'!$E$4=WAC_IIN),0))*'Blend Sheet'!$E74/1000,0) + IFERROR(INDEX(WAC_Item_Cost,MATCH(1,(G$1=WAC_District)*('Blend Sheet'!$F$4=WAC_IIN),0))*'Blend Sheet'!$F74/1000,0)  + IFERROR(INDEX(WAC_Item_Cost,MATCH(1,(G$1=WAC_District)*('Blend Sheet'!$G$4=WAC_IIN),0))*'Blend Sheet'!$G74,0) + IFERROR(INDEX(WAC_Item_Cost,MATCH(1,(G$1=WAC_District)*('Blend Sheet'!$H$4=WAC_IIN),0))*'Blend Sheet'!$H74,0)  + IFERROR(INDEX(WAC_Item_Cost,MATCH(1,(G$1=WAC_District)*('Blend Sheet'!$I$4=WAC_IIN),0))*'Blend Sheet'!$I74,0) + IFERROR(INDEX(WAC_Item_Cost,MATCH(1,(G$1=WAC_District)*('Blend Sheet'!$J$4=WAC_IIN),0))*'Blend Sheet'!$J74,0) + IFERROR(INDEX(WAC_Item_Cost,MATCH(1,(G$1=WAC_District)*('Blend Sheet'!$K$4=WAC_IIN),0))*'Blend Sheet'!$K74,0) + IFERROR(INDEX(WAC_Item_Cost,MATCH(1,(G$1=WAC_District)*('Blend Sheet'!$L$4=WAC_IIN),0))*'Blend Sheet'!$L74,0) + IFERROR(INDEX(WAC_Item_Cost,MATCH(1,(G$1=WAC_District)*('Blend Sheet'!$M$4=WAC_IIN),0))*'Blend Sheet'!$M74,0) + IFERROR(INDEX(WAC_Item_Cost,MATCH(1,(G$1=WAC_District)*('Blend Sheet'!$N$4=WAC_IIN),0))*'Blend Sheet'!$N74,0) + IFERROR(INDEX(WAC_Item_Cost,MATCH(1,(G$1=WAC_District)*('Blend Sheet'!$O$4=WAC_IIN),0))*'Blend Sheet'!$O74,0) + IFERROR(INDEX(WAC_Item_Cost,MATCH(1,(G$1=WAC_District)*('Blend Sheet'!$P$4=WAC_IIN),0))*'Blend Sheet'!$P74,0) + IFERROR(INDEX(WAC_Item_Cost,MATCH(1,(G$1=WAC_District)*('Blend Sheet'!$Q$4=WAC_IIN),0))*'Blend Sheet'!$Q74,0) + IFERROR(INDEX(WAC_Item_Cost,MATCH(1,(G$1=WAC_District)*('Blend Sheet'!$R$4=WAC_IIN),0))*'Blend Sheet'!$R74,0) + IFERROR(INDEX(WAC_Item_Cost,MATCH(1,(G$1=WAC_District)*('Blend Sheet'!$S$4=WAC_IIN),0))*'Blend Sheet'!$S74,0) + IFERROR(INDEX(WAC_Item_Cost,MATCH(1,(G$1=WAC_District)*('Blend Sheet'!$T$4=WAC_IIN),0))*'Blend Sheet'!$T74,0) + IFERROR(INDEX(WAC_Item_Cost,MATCH(1,(G$1=WAC_District)*('Blend Sheet'!$U$4=WAC_IIN),0))*'Blend Sheet'!$U74,0) + IFERROR(INDEX(WAC_Item_Cost,MATCH(1,(G$1=WAC_District)*('Blend Sheet'!$V$4=WAC_IIN),0))*'Blend Sheet'!$V74,0) + IFERROR(INDEX(WAC_Item_Cost,MATCH(1,(G$1=WAC_District)*('Blend Sheet'!$W$4=WAC_IIN),0))*'Blend Sheet'!$W74,0) + IFERROR(INDEX(WAC_Item_Cost,MATCH(1,(G$1=WAC_District)*('Blend Sheet'!$X$4=WAC_IIN),0))*'Blend Sheet'!$X74,0) + IFERROR(INDEX(WAC_Item_Cost,MATCH(1,(G$1=WAC_District)*('Blend Sheet'!$Y$4=WAC_IIN),0))*'Blend Sheet'!$Y74,0) + IFERROR(INDEX(WAC_Item_Cost,MATCH(1,(G$1=WAC_District)*('Blend Sheet'!$Z$4=WAC_IIN),0))*'Blend Sheet'!$Z74,0) + IFERROR(INDEX(WAC_Item_Cost,MATCH(1,(G$1=WAC_District)*('Blend Sheet'!$AA$4=WAC_IIN),0))*'Blend Sheet'!$AA74,0) + IFERROR(INDEX(WAC_Item_Cost,MATCH(1,(G$1=WAC_District)*('Blend Sheet'!$AB$4=WAC_IIN),0))*'Blend Sheet'!$AB74,0) + IFERROR(INDEX(WAC_Item_Cost,MATCH(1,(G$1=WAC_District)*('Blend Sheet'!$AC$4=WAC_IIN),0))*'Blend Sheet'!$AC74,0) + IFERROR(INDEX(WAC_Item_Cost,MATCH(1,(G$1=WAC_District)*('Blend Sheet'!$AD$4=WAC_IIN),0))*'Blend Sheet'!$AD74,0) + IFERROR(INDEX(WAC_Item_Cost,MATCH(1,(G$1=WAC_District)*('Blend Sheet'!$AE$4=WAC_IIN),0))*'Blend Sheet'!$AE74,0) + IFERROR(INDEX(WAC_Item_Cost,MATCH(1,(G$1=WAC_District)*('Blend Sheet'!$AF$4=WAC_IIN),0))*'Blend Sheet'!$AF74,0) + IFERROR(INDEX(WAC_Item_Cost,MATCH(1,(G$1=WAC_District)*('Blend Sheet'!$AG$4=WAC_IIN),0))*'Blend Sheet'!$AG74,0) + IFERROR(INDEX(WAC_Item_Cost,MATCH(1,(G$1=WAC_District)*('Blend Sheet'!$AH$4=WAC_IIN),0))*'Blend Sheet'!$AH74,0) + IFERROR(INDEX(WAC_Item_Cost,MATCH(1,(G$1=WAC_District)*('Blend Sheet'!$AI$4=WAC_IIN),0))*'Blend Sheet'!$AI74,0) + IFERROR(INDEX(WAC_Item_Cost,MATCH(1,(G$1=WAC_District)*('Blend Sheet'!$AJ$4=WAC_IIN),0))*'Blend Sheet'!$AJ74,0) + IFERROR(INDEX(WAC_Item_Cost,MATCH(1,(G$1=WAC_District)*('Blend Sheet'!$AK$4=WAC_IIN),0))*'Blend Sheet'!$AK74,0) + IFERROR(INDEX(WAC_Item_Cost,MATCH(1,(G$1=WAC_District)*('Blend Sheet'!$AL$4=WAC_IIN),0))*'Blend Sheet'!$AL74,0) + IFERROR(INDEX(WAC_Item_Cost,MATCH(1,(G$1=WAC_District)*('Blend Sheet'!$AM$4=WAC_IIN),0))*'Blend Sheet'!$AM74,0) + IFERROR(INDEX(WAC_Item_Cost,MATCH(1,(G$1=WAC_District)*('Blend Sheet'!$AN$4=WAC_IIN),0))*'Blend Sheet'!$AN74,0) + IFERROR(INDEX(WAC_Item_Cost,MATCH(1,(G$1=WAC_District)*('Blend Sheet'!$AO$4=WAC_IIN),0))*'Blend Sheet'!$AO74,0) + IFERROR(INDEX(WAC_Item_Cost,MATCH(1,(G$1=WAC_District)*('Blend Sheet'!$AP$4=WAC_IIN),0))*'Blend Sheet'!$AP74/1000,0)</f>
        <v>200.01469200000003</v>
      </c>
      <c r="H71" s="245">
        <f t="array" ref="H71">IFERROR(INDEX(WAC_Item_Cost,MATCH(1,(H$1=WAC_District)*('Blend Sheet'!$C$4=WAC_IIN),0))*'Blend Sheet'!$C74/1000,0) + IFERROR(INDEX(WAC_Item_Cost,MATCH(1,(H$1=WAC_District)*('Blend Sheet'!$D$4=WAC_IIN),0))*'Blend Sheet'!$D74/1000,0) + IFERROR(INDEX(WAC_Item_Cost,MATCH(1,(H$1=WAC_District)*('Blend Sheet'!$E$4=WAC_IIN),0))*'Blend Sheet'!$E74/1000,0) + IFERROR(INDEX(WAC_Item_Cost,MATCH(1,(H$1=WAC_District)*('Blend Sheet'!$F$4=WAC_IIN),0))*'Blend Sheet'!$F74/1000,0)  + IFERROR(INDEX(WAC_Item_Cost,MATCH(1,(H$1=WAC_District)*('Blend Sheet'!$G$4=WAC_IIN),0))*'Blend Sheet'!$G74,0) + IFERROR(INDEX(WAC_Item_Cost,MATCH(1,(H$1=WAC_District)*('Blend Sheet'!$H$4=WAC_IIN),0))*'Blend Sheet'!$H74,0)  + IFERROR(INDEX(WAC_Item_Cost,MATCH(1,(H$1=WAC_District)*('Blend Sheet'!$I$4=WAC_IIN),0))*'Blend Sheet'!$I74,0) + IFERROR(INDEX(WAC_Item_Cost,MATCH(1,(H$1=WAC_District)*('Blend Sheet'!$J$4=WAC_IIN),0))*'Blend Sheet'!$J74,0) + IFERROR(INDEX(WAC_Item_Cost,MATCH(1,(H$1=WAC_District)*('Blend Sheet'!$K$4=WAC_IIN),0))*'Blend Sheet'!$K74,0) + IFERROR(INDEX(WAC_Item_Cost,MATCH(1,(H$1=WAC_District)*('Blend Sheet'!$L$4=WAC_IIN),0))*'Blend Sheet'!$L74,0) + IFERROR(INDEX(WAC_Item_Cost,MATCH(1,(H$1=WAC_District)*('Blend Sheet'!$M$4=WAC_IIN),0))*'Blend Sheet'!$M74,0) + IFERROR(INDEX(WAC_Item_Cost,MATCH(1,(H$1=WAC_District)*('Blend Sheet'!$N$4=WAC_IIN),0))*'Blend Sheet'!$N74,0) + IFERROR(INDEX(WAC_Item_Cost,MATCH(1,(H$1=WAC_District)*('Blend Sheet'!$O$4=WAC_IIN),0))*'Blend Sheet'!$O74,0) + IFERROR(INDEX(WAC_Item_Cost,MATCH(1,(H$1=WAC_District)*('Blend Sheet'!$P$4=WAC_IIN),0))*'Blend Sheet'!$P74,0) + IFERROR(INDEX(WAC_Item_Cost,MATCH(1,(H$1=WAC_District)*('Blend Sheet'!$Q$4=WAC_IIN),0))*'Blend Sheet'!$Q74,0) + IFERROR(INDEX(WAC_Item_Cost,MATCH(1,(H$1=WAC_District)*('Blend Sheet'!$R$4=WAC_IIN),0))*'Blend Sheet'!$R74,0) + IFERROR(INDEX(WAC_Item_Cost,MATCH(1,(H$1=WAC_District)*('Blend Sheet'!$S$4=WAC_IIN),0))*'Blend Sheet'!$S74,0) + IFERROR(INDEX(WAC_Item_Cost,MATCH(1,(H$1=WAC_District)*('Blend Sheet'!$T$4=WAC_IIN),0))*'Blend Sheet'!$T74,0) + IFERROR(INDEX(WAC_Item_Cost,MATCH(1,(H$1=WAC_District)*('Blend Sheet'!$U$4=WAC_IIN),0))*'Blend Sheet'!$U74,0) + IFERROR(INDEX(WAC_Item_Cost,MATCH(1,(H$1=WAC_District)*('Blend Sheet'!$V$4=WAC_IIN),0))*'Blend Sheet'!$V74,0) + IFERROR(INDEX(WAC_Item_Cost,MATCH(1,(H$1=WAC_District)*('Blend Sheet'!$W$4=WAC_IIN),0))*'Blend Sheet'!$W74,0) + IFERROR(INDEX(WAC_Item_Cost,MATCH(1,(H$1=WAC_District)*('Blend Sheet'!$X$4=WAC_IIN),0))*'Blend Sheet'!$X74,0) + IFERROR(INDEX(WAC_Item_Cost,MATCH(1,(H$1=WAC_District)*('Blend Sheet'!$Y$4=WAC_IIN),0))*'Blend Sheet'!$Y74,0) + IFERROR(INDEX(WAC_Item_Cost,MATCH(1,(H$1=WAC_District)*('Blend Sheet'!$Z$4=WAC_IIN),0))*'Blend Sheet'!$Z74,0) + IFERROR(INDEX(WAC_Item_Cost,MATCH(1,(H$1=WAC_District)*('Blend Sheet'!$AA$4=WAC_IIN),0))*'Blend Sheet'!$AA74,0) + IFERROR(INDEX(WAC_Item_Cost,MATCH(1,(H$1=WAC_District)*('Blend Sheet'!$AB$4=WAC_IIN),0))*'Blend Sheet'!$AB74,0) + IFERROR(INDEX(WAC_Item_Cost,MATCH(1,(H$1=WAC_District)*('Blend Sheet'!$AC$4=WAC_IIN),0))*'Blend Sheet'!$AC74,0) + IFERROR(INDEX(WAC_Item_Cost,MATCH(1,(H$1=WAC_District)*('Blend Sheet'!$AD$4=WAC_IIN),0))*'Blend Sheet'!$AD74,0) + IFERROR(INDEX(WAC_Item_Cost,MATCH(1,(H$1=WAC_District)*('Blend Sheet'!$AE$4=WAC_IIN),0))*'Blend Sheet'!$AE74,0) + IFERROR(INDEX(WAC_Item_Cost,MATCH(1,(H$1=WAC_District)*('Blend Sheet'!$AF$4=WAC_IIN),0))*'Blend Sheet'!$AF74,0) + IFERROR(INDEX(WAC_Item_Cost,MATCH(1,(H$1=WAC_District)*('Blend Sheet'!$AG$4=WAC_IIN),0))*'Blend Sheet'!$AG74,0) + IFERROR(INDEX(WAC_Item_Cost,MATCH(1,(H$1=WAC_District)*('Blend Sheet'!$AH$4=WAC_IIN),0))*'Blend Sheet'!$AH74,0) + IFERROR(INDEX(WAC_Item_Cost,MATCH(1,(H$1=WAC_District)*('Blend Sheet'!$AI$4=WAC_IIN),0))*'Blend Sheet'!$AI74,0) + IFERROR(INDEX(WAC_Item_Cost,MATCH(1,(H$1=WAC_District)*('Blend Sheet'!$AJ$4=WAC_IIN),0))*'Blend Sheet'!$AJ74,0) + IFERROR(INDEX(WAC_Item_Cost,MATCH(1,(H$1=WAC_District)*('Blend Sheet'!$AK$4=WAC_IIN),0))*'Blend Sheet'!$AK74,0) + IFERROR(INDEX(WAC_Item_Cost,MATCH(1,(H$1=WAC_District)*('Blend Sheet'!$AL$4=WAC_IIN),0))*'Blend Sheet'!$AL74,0) + IFERROR(INDEX(WAC_Item_Cost,MATCH(1,(H$1=WAC_District)*('Blend Sheet'!$AM$4=WAC_IIN),0))*'Blend Sheet'!$AM74,0) + IFERROR(INDEX(WAC_Item_Cost,MATCH(1,(H$1=WAC_District)*('Blend Sheet'!$AN$4=WAC_IIN),0))*'Blend Sheet'!$AN74,0) + IFERROR(INDEX(WAC_Item_Cost,MATCH(1,(H$1=WAC_District)*('Blend Sheet'!$AO$4=WAC_IIN),0))*'Blend Sheet'!$AO74,0) + IFERROR(INDEX(WAC_Item_Cost,MATCH(1,(H$1=WAC_District)*('Blend Sheet'!$AP$4=WAC_IIN),0))*'Blend Sheet'!$AP74/1000,0)</f>
        <v>191.4264</v>
      </c>
      <c r="I71" s="245">
        <f t="array" ref="I71">IFERROR(INDEX(WAC_Item_Cost,MATCH(1,(I$1=WAC_District)*('Blend Sheet'!$C$4=WAC_IIN),0))*'Blend Sheet'!$C74/1000,0) + IFERROR(INDEX(WAC_Item_Cost,MATCH(1,(I$1=WAC_District)*('Blend Sheet'!$D$4=WAC_IIN),0))*'Blend Sheet'!$D74/1000,0) + IFERROR(INDEX(WAC_Item_Cost,MATCH(1,(I$1=WAC_District)*('Blend Sheet'!$E$4=WAC_IIN),0))*'Blend Sheet'!$E74/1000,0) + IFERROR(INDEX(WAC_Item_Cost,MATCH(1,(I$1=WAC_District)*('Blend Sheet'!$F$4=WAC_IIN),0))*'Blend Sheet'!$F74/1000,0)  + IFERROR(INDEX(WAC_Item_Cost,MATCH(1,(I$1=WAC_District)*('Blend Sheet'!$G$4=WAC_IIN),0))*'Blend Sheet'!$G74,0) + IFERROR(INDEX(WAC_Item_Cost,MATCH(1,(I$1=WAC_District)*('Blend Sheet'!$H$4=WAC_IIN),0))*'Blend Sheet'!$H74,0)  + IFERROR(INDEX(WAC_Item_Cost,MATCH(1,(I$1=WAC_District)*('Blend Sheet'!$I$4=WAC_IIN),0))*'Blend Sheet'!$I74,0) + IFERROR(INDEX(WAC_Item_Cost,MATCH(1,(I$1=WAC_District)*('Blend Sheet'!$J$4=WAC_IIN),0))*'Blend Sheet'!$J74,0) + IFERROR(INDEX(WAC_Item_Cost,MATCH(1,(I$1=WAC_District)*('Blend Sheet'!$K$4=WAC_IIN),0))*'Blend Sheet'!$K74,0) + IFERROR(INDEX(WAC_Item_Cost,MATCH(1,(I$1=WAC_District)*('Blend Sheet'!$L$4=WAC_IIN),0))*'Blend Sheet'!$L74,0) + IFERROR(INDEX(WAC_Item_Cost,MATCH(1,(I$1=WAC_District)*('Blend Sheet'!$M$4=WAC_IIN),0))*'Blend Sheet'!$M74,0) + IFERROR(INDEX(WAC_Item_Cost,MATCH(1,(I$1=WAC_District)*('Blend Sheet'!$N$4=WAC_IIN),0))*'Blend Sheet'!$N74,0) + IFERROR(INDEX(WAC_Item_Cost,MATCH(1,(I$1=WAC_District)*('Blend Sheet'!$O$4=WAC_IIN),0))*'Blend Sheet'!$O74,0) + IFERROR(INDEX(WAC_Item_Cost,MATCH(1,(I$1=WAC_District)*('Blend Sheet'!$P$4=WAC_IIN),0))*'Blend Sheet'!$P74,0) + IFERROR(INDEX(WAC_Item_Cost,MATCH(1,(I$1=WAC_District)*('Blend Sheet'!$Q$4=WAC_IIN),0))*'Blend Sheet'!$Q74,0) + IFERROR(INDEX(WAC_Item_Cost,MATCH(1,(I$1=WAC_District)*('Blend Sheet'!$R$4=WAC_IIN),0))*'Blend Sheet'!$R74,0) + IFERROR(INDEX(WAC_Item_Cost,MATCH(1,(I$1=WAC_District)*('Blend Sheet'!$S$4=WAC_IIN),0))*'Blend Sheet'!$S74,0) + IFERROR(INDEX(WAC_Item_Cost,MATCH(1,(I$1=WAC_District)*('Blend Sheet'!$T$4=WAC_IIN),0))*'Blend Sheet'!$T74,0) + IFERROR(INDEX(WAC_Item_Cost,MATCH(1,(I$1=WAC_District)*('Blend Sheet'!$U$4=WAC_IIN),0))*'Blend Sheet'!$U74,0) + IFERROR(INDEX(WAC_Item_Cost,MATCH(1,(I$1=WAC_District)*('Blend Sheet'!$V$4=WAC_IIN),0))*'Blend Sheet'!$V74,0) + IFERROR(INDEX(WAC_Item_Cost,MATCH(1,(I$1=WAC_District)*('Blend Sheet'!$W$4=WAC_IIN),0))*'Blend Sheet'!$W74,0) + IFERROR(INDEX(WAC_Item_Cost,MATCH(1,(I$1=WAC_District)*('Blend Sheet'!$X$4=WAC_IIN),0))*'Blend Sheet'!$X74,0) + IFERROR(INDEX(WAC_Item_Cost,MATCH(1,(I$1=WAC_District)*('Blend Sheet'!$Y$4=WAC_IIN),0))*'Blend Sheet'!$Y74,0) + IFERROR(INDEX(WAC_Item_Cost,MATCH(1,(I$1=WAC_District)*('Blend Sheet'!$Z$4=WAC_IIN),0))*'Blend Sheet'!$Z74,0) + IFERROR(INDEX(WAC_Item_Cost,MATCH(1,(I$1=WAC_District)*('Blend Sheet'!$AA$4=WAC_IIN),0))*'Blend Sheet'!$AA74,0) + IFERROR(INDEX(WAC_Item_Cost,MATCH(1,(I$1=WAC_District)*('Blend Sheet'!$AB$4=WAC_IIN),0))*'Blend Sheet'!$AB74,0) + IFERROR(INDEX(WAC_Item_Cost,MATCH(1,(I$1=WAC_District)*('Blend Sheet'!$AC$4=WAC_IIN),0))*'Blend Sheet'!$AC74,0) + IFERROR(INDEX(WAC_Item_Cost,MATCH(1,(I$1=WAC_District)*('Blend Sheet'!$AD$4=WAC_IIN),0))*'Blend Sheet'!$AD74,0) + IFERROR(INDEX(WAC_Item_Cost,MATCH(1,(I$1=WAC_District)*('Blend Sheet'!$AE$4=WAC_IIN),0))*'Blend Sheet'!$AE74,0) + IFERROR(INDEX(WAC_Item_Cost,MATCH(1,(I$1=WAC_District)*('Blend Sheet'!$AF$4=WAC_IIN),0))*'Blend Sheet'!$AF74,0) + IFERROR(INDEX(WAC_Item_Cost,MATCH(1,(I$1=WAC_District)*('Blend Sheet'!$AG$4=WAC_IIN),0))*'Blend Sheet'!$AG74,0) + IFERROR(INDEX(WAC_Item_Cost,MATCH(1,(I$1=WAC_District)*('Blend Sheet'!$AH$4=WAC_IIN),0))*'Blend Sheet'!$AH74,0) + IFERROR(INDEX(WAC_Item_Cost,MATCH(1,(I$1=WAC_District)*('Blend Sheet'!$AI$4=WAC_IIN),0))*'Blend Sheet'!$AI74,0) + IFERROR(INDEX(WAC_Item_Cost,MATCH(1,(I$1=WAC_District)*('Blend Sheet'!$AJ$4=WAC_IIN),0))*'Blend Sheet'!$AJ74,0) + IFERROR(INDEX(WAC_Item_Cost,MATCH(1,(I$1=WAC_District)*('Blend Sheet'!$AK$4=WAC_IIN),0))*'Blend Sheet'!$AK74,0) + IFERROR(INDEX(WAC_Item_Cost,MATCH(1,(I$1=WAC_District)*('Blend Sheet'!$AL$4=WAC_IIN),0))*'Blend Sheet'!$AL74,0) + IFERROR(INDEX(WAC_Item_Cost,MATCH(1,(I$1=WAC_District)*('Blend Sheet'!$AM$4=WAC_IIN),0))*'Blend Sheet'!$AM74,0) + IFERROR(INDEX(WAC_Item_Cost,MATCH(1,(I$1=WAC_District)*('Blend Sheet'!$AN$4=WAC_IIN),0))*'Blend Sheet'!$AN74,0) + IFERROR(INDEX(WAC_Item_Cost,MATCH(1,(I$1=WAC_District)*('Blend Sheet'!$AO$4=WAC_IIN),0))*'Blend Sheet'!$AO74,0) + IFERROR(INDEX(WAC_Item_Cost,MATCH(1,(I$1=WAC_District)*('Blend Sheet'!$AP$4=WAC_IIN),0))*'Blend Sheet'!$AP74/1000,0)</f>
        <v>199.73782</v>
      </c>
      <c r="J71" s="245">
        <f t="array" ref="J71">IFERROR(INDEX(WAC_Item_Cost,MATCH(1,(J$1=WAC_District)*('Blend Sheet'!$C$4=WAC_IIN),0))*'Blend Sheet'!$C74/1000,0) + IFERROR(INDEX(WAC_Item_Cost,MATCH(1,(J$1=WAC_District)*('Blend Sheet'!$D$4=WAC_IIN),0))*'Blend Sheet'!$D74/1000,0) + IFERROR(INDEX(WAC_Item_Cost,MATCH(1,(J$1=WAC_District)*('Blend Sheet'!$E$4=WAC_IIN),0))*'Blend Sheet'!$E74/1000,0) + IFERROR(INDEX(WAC_Item_Cost,MATCH(1,(J$1=WAC_District)*('Blend Sheet'!$F$4=WAC_IIN),0))*'Blend Sheet'!$F74/1000,0)  + IFERROR(INDEX(WAC_Item_Cost,MATCH(1,(J$1=WAC_District)*('Blend Sheet'!$G$4=WAC_IIN),0))*'Blend Sheet'!$G74,0) + IFERROR(INDEX(WAC_Item_Cost,MATCH(1,(J$1=WAC_District)*('Blend Sheet'!$H$4=WAC_IIN),0))*'Blend Sheet'!$H74,0)  + IFERROR(INDEX(WAC_Item_Cost,MATCH(1,(J$1=WAC_District)*('Blend Sheet'!$I$4=WAC_IIN),0))*'Blend Sheet'!$I74,0) + IFERROR(INDEX(WAC_Item_Cost,MATCH(1,(J$1=WAC_District)*('Blend Sheet'!$J$4=WAC_IIN),0))*'Blend Sheet'!$J74,0) + IFERROR(INDEX(WAC_Item_Cost,MATCH(1,(J$1=WAC_District)*('Blend Sheet'!$K$4=WAC_IIN),0))*'Blend Sheet'!$K74,0) + IFERROR(INDEX(WAC_Item_Cost,MATCH(1,(J$1=WAC_District)*('Blend Sheet'!$L$4=WAC_IIN),0))*'Blend Sheet'!$L74,0) + IFERROR(INDEX(WAC_Item_Cost,MATCH(1,(J$1=WAC_District)*('Blend Sheet'!$M$4=WAC_IIN),0))*'Blend Sheet'!$M74,0) + IFERROR(INDEX(WAC_Item_Cost,MATCH(1,(J$1=WAC_District)*('Blend Sheet'!$N$4=WAC_IIN),0))*'Blend Sheet'!$N74,0) + IFERROR(INDEX(WAC_Item_Cost,MATCH(1,(J$1=WAC_District)*('Blend Sheet'!$O$4=WAC_IIN),0))*'Blend Sheet'!$O74,0) + IFERROR(INDEX(WAC_Item_Cost,MATCH(1,(J$1=WAC_District)*('Blend Sheet'!$P$4=WAC_IIN),0))*'Blend Sheet'!$P74,0) + IFERROR(INDEX(WAC_Item_Cost,MATCH(1,(J$1=WAC_District)*('Blend Sheet'!$Q$4=WAC_IIN),0))*'Blend Sheet'!$Q74,0) + IFERROR(INDEX(WAC_Item_Cost,MATCH(1,(J$1=WAC_District)*('Blend Sheet'!$R$4=WAC_IIN),0))*'Blend Sheet'!$R74,0) + IFERROR(INDEX(WAC_Item_Cost,MATCH(1,(J$1=WAC_District)*('Blend Sheet'!$S$4=WAC_IIN),0))*'Blend Sheet'!$S74,0) + IFERROR(INDEX(WAC_Item_Cost,MATCH(1,(J$1=WAC_District)*('Blend Sheet'!$T$4=WAC_IIN),0))*'Blend Sheet'!$T74,0) + IFERROR(INDEX(WAC_Item_Cost,MATCH(1,(J$1=WAC_District)*('Blend Sheet'!$U$4=WAC_IIN),0))*'Blend Sheet'!$U74,0) + IFERROR(INDEX(WAC_Item_Cost,MATCH(1,(J$1=WAC_District)*('Blend Sheet'!$V$4=WAC_IIN),0))*'Blend Sheet'!$V74,0) + IFERROR(INDEX(WAC_Item_Cost,MATCH(1,(J$1=WAC_District)*('Blend Sheet'!$W$4=WAC_IIN),0))*'Blend Sheet'!$W74,0) + IFERROR(INDEX(WAC_Item_Cost,MATCH(1,(J$1=WAC_District)*('Blend Sheet'!$X$4=WAC_IIN),0))*'Blend Sheet'!$X74,0) + IFERROR(INDEX(WAC_Item_Cost,MATCH(1,(J$1=WAC_District)*('Blend Sheet'!$Y$4=WAC_IIN),0))*'Blend Sheet'!$Y74,0) + IFERROR(INDEX(WAC_Item_Cost,MATCH(1,(J$1=WAC_District)*('Blend Sheet'!$Z$4=WAC_IIN),0))*'Blend Sheet'!$Z74,0) + IFERROR(INDEX(WAC_Item_Cost,MATCH(1,(J$1=WAC_District)*('Blend Sheet'!$AA$4=WAC_IIN),0))*'Blend Sheet'!$AA74,0) + IFERROR(INDEX(WAC_Item_Cost,MATCH(1,(J$1=WAC_District)*('Blend Sheet'!$AB$4=WAC_IIN),0))*'Blend Sheet'!$AB74,0) + IFERROR(INDEX(WAC_Item_Cost,MATCH(1,(J$1=WAC_District)*('Blend Sheet'!$AC$4=WAC_IIN),0))*'Blend Sheet'!$AC74,0) + IFERROR(INDEX(WAC_Item_Cost,MATCH(1,(J$1=WAC_District)*('Blend Sheet'!$AD$4=WAC_IIN),0))*'Blend Sheet'!$AD74,0) + IFERROR(INDEX(WAC_Item_Cost,MATCH(1,(J$1=WAC_District)*('Blend Sheet'!$AE$4=WAC_IIN),0))*'Blend Sheet'!$AE74,0) + IFERROR(INDEX(WAC_Item_Cost,MATCH(1,(J$1=WAC_District)*('Blend Sheet'!$AF$4=WAC_IIN),0))*'Blend Sheet'!$AF74,0) + IFERROR(INDEX(WAC_Item_Cost,MATCH(1,(J$1=WAC_District)*('Blend Sheet'!$AG$4=WAC_IIN),0))*'Blend Sheet'!$AG74,0) + IFERROR(INDEX(WAC_Item_Cost,MATCH(1,(J$1=WAC_District)*('Blend Sheet'!$AH$4=WAC_IIN),0))*'Blend Sheet'!$AH74,0) + IFERROR(INDEX(WAC_Item_Cost,MATCH(1,(J$1=WAC_District)*('Blend Sheet'!$AI$4=WAC_IIN),0))*'Blend Sheet'!$AI74,0) + IFERROR(INDEX(WAC_Item_Cost,MATCH(1,(J$1=WAC_District)*('Blend Sheet'!$AJ$4=WAC_IIN),0))*'Blend Sheet'!$AJ74,0) + IFERROR(INDEX(WAC_Item_Cost,MATCH(1,(J$1=WAC_District)*('Blend Sheet'!$AK$4=WAC_IIN),0))*'Blend Sheet'!$AK74,0) + IFERROR(INDEX(WAC_Item_Cost,MATCH(1,(J$1=WAC_District)*('Blend Sheet'!$AL$4=WAC_IIN),0))*'Blend Sheet'!$AL74,0) + IFERROR(INDEX(WAC_Item_Cost,MATCH(1,(J$1=WAC_District)*('Blend Sheet'!$AM$4=WAC_IIN),0))*'Blend Sheet'!$AM74,0) + IFERROR(INDEX(WAC_Item_Cost,MATCH(1,(J$1=WAC_District)*('Blend Sheet'!$AN$4=WAC_IIN),0))*'Blend Sheet'!$AN74,0) + IFERROR(INDEX(WAC_Item_Cost,MATCH(1,(J$1=WAC_District)*('Blend Sheet'!$AO$4=WAC_IIN),0))*'Blend Sheet'!$AO74,0) + IFERROR(INDEX(WAC_Item_Cost,MATCH(1,(J$1=WAC_District)*('Blend Sheet'!$AP$4=WAC_IIN),0))*'Blend Sheet'!$AP74/1000,0)</f>
        <v>202.48549500000001</v>
      </c>
      <c r="K71" s="245">
        <f t="array" ref="K71">IFERROR(INDEX(WAC_Item_Cost,MATCH(1,(K$1=WAC_District)*('Blend Sheet'!$C$4=WAC_IIN),0))*'Blend Sheet'!$C74/1000,0) + IFERROR(INDEX(WAC_Item_Cost,MATCH(1,(K$1=WAC_District)*('Blend Sheet'!$D$4=WAC_IIN),0))*'Blend Sheet'!$D74/1000,0) + IFERROR(INDEX(WAC_Item_Cost,MATCH(1,(K$1=WAC_District)*('Blend Sheet'!$E$4=WAC_IIN),0))*'Blend Sheet'!$E74/1000,0) + IFERROR(INDEX(WAC_Item_Cost,MATCH(1,(K$1=WAC_District)*('Blend Sheet'!$F$4=WAC_IIN),0))*'Blend Sheet'!$F74/1000,0)  + IFERROR(INDEX(WAC_Item_Cost,MATCH(1,(K$1=WAC_District)*('Blend Sheet'!$G$4=WAC_IIN),0))*'Blend Sheet'!$G74,0) + IFERROR(INDEX(WAC_Item_Cost,MATCH(1,(K$1=WAC_District)*('Blend Sheet'!$H$4=WAC_IIN),0))*'Blend Sheet'!$H74,0)  + IFERROR(INDEX(WAC_Item_Cost,MATCH(1,(K$1=WAC_District)*('Blend Sheet'!$I$4=WAC_IIN),0))*'Blend Sheet'!$I74,0) + IFERROR(INDEX(WAC_Item_Cost,MATCH(1,(K$1=WAC_District)*('Blend Sheet'!$J$4=WAC_IIN),0))*'Blend Sheet'!$J74,0) + IFERROR(INDEX(WAC_Item_Cost,MATCH(1,(K$1=WAC_District)*('Blend Sheet'!$K$4=WAC_IIN),0))*'Blend Sheet'!$K74,0) + IFERROR(INDEX(WAC_Item_Cost,MATCH(1,(K$1=WAC_District)*('Blend Sheet'!$L$4=WAC_IIN),0))*'Blend Sheet'!$L74,0) + IFERROR(INDEX(WAC_Item_Cost,MATCH(1,(K$1=WAC_District)*('Blend Sheet'!$M$4=WAC_IIN),0))*'Blend Sheet'!$M74,0) + IFERROR(INDEX(WAC_Item_Cost,MATCH(1,(K$1=WAC_District)*('Blend Sheet'!$N$4=WAC_IIN),0))*'Blend Sheet'!$N74,0) + IFERROR(INDEX(WAC_Item_Cost,MATCH(1,(K$1=WAC_District)*('Blend Sheet'!$O$4=WAC_IIN),0))*'Blend Sheet'!$O74,0) + IFERROR(INDEX(WAC_Item_Cost,MATCH(1,(K$1=WAC_District)*('Blend Sheet'!$P$4=WAC_IIN),0))*'Blend Sheet'!$P74,0) + IFERROR(INDEX(WAC_Item_Cost,MATCH(1,(K$1=WAC_District)*('Blend Sheet'!$Q$4=WAC_IIN),0))*'Blend Sheet'!$Q74,0) + IFERROR(INDEX(WAC_Item_Cost,MATCH(1,(K$1=WAC_District)*('Blend Sheet'!$R$4=WAC_IIN),0))*'Blend Sheet'!$R74,0) + IFERROR(INDEX(WAC_Item_Cost,MATCH(1,(K$1=WAC_District)*('Blend Sheet'!$S$4=WAC_IIN),0))*'Blend Sheet'!$S74,0) + IFERROR(INDEX(WAC_Item_Cost,MATCH(1,(K$1=WAC_District)*('Blend Sheet'!$T$4=WAC_IIN),0))*'Blend Sheet'!$T74,0) + IFERROR(INDEX(WAC_Item_Cost,MATCH(1,(K$1=WAC_District)*('Blend Sheet'!$U$4=WAC_IIN),0))*'Blend Sheet'!$U74,0) + IFERROR(INDEX(WAC_Item_Cost,MATCH(1,(K$1=WAC_District)*('Blend Sheet'!$V$4=WAC_IIN),0))*'Blend Sheet'!$V74,0) + IFERROR(INDEX(WAC_Item_Cost,MATCH(1,(K$1=WAC_District)*('Blend Sheet'!$W$4=WAC_IIN),0))*'Blend Sheet'!$W74,0) + IFERROR(INDEX(WAC_Item_Cost,MATCH(1,(K$1=WAC_District)*('Blend Sheet'!$X$4=WAC_IIN),0))*'Blend Sheet'!$X74,0) + IFERROR(INDEX(WAC_Item_Cost,MATCH(1,(K$1=WAC_District)*('Blend Sheet'!$Y$4=WAC_IIN),0))*'Blend Sheet'!$Y74,0) + IFERROR(INDEX(WAC_Item_Cost,MATCH(1,(K$1=WAC_District)*('Blend Sheet'!$Z$4=WAC_IIN),0))*'Blend Sheet'!$Z74,0) + IFERROR(INDEX(WAC_Item_Cost,MATCH(1,(K$1=WAC_District)*('Blend Sheet'!$AA$4=WAC_IIN),0))*'Blend Sheet'!$AA74,0) + IFERROR(INDEX(WAC_Item_Cost,MATCH(1,(K$1=WAC_District)*('Blend Sheet'!$AB$4=WAC_IIN),0))*'Blend Sheet'!$AB74,0) + IFERROR(INDEX(WAC_Item_Cost,MATCH(1,(K$1=WAC_District)*('Blend Sheet'!$AC$4=WAC_IIN),0))*'Blend Sheet'!$AC74,0) + IFERROR(INDEX(WAC_Item_Cost,MATCH(1,(K$1=WAC_District)*('Blend Sheet'!$AD$4=WAC_IIN),0))*'Blend Sheet'!$AD74,0) + IFERROR(INDEX(WAC_Item_Cost,MATCH(1,(K$1=WAC_District)*('Blend Sheet'!$AE$4=WAC_IIN),0))*'Blend Sheet'!$AE74,0) + IFERROR(INDEX(WAC_Item_Cost,MATCH(1,(K$1=WAC_District)*('Blend Sheet'!$AF$4=WAC_IIN),0))*'Blend Sheet'!$AF74,0) + IFERROR(INDEX(WAC_Item_Cost,MATCH(1,(K$1=WAC_District)*('Blend Sheet'!$AG$4=WAC_IIN),0))*'Blend Sheet'!$AG74,0) + IFERROR(INDEX(WAC_Item_Cost,MATCH(1,(K$1=WAC_District)*('Blend Sheet'!$AH$4=WAC_IIN),0))*'Blend Sheet'!$AH74,0) + IFERROR(INDEX(WAC_Item_Cost,MATCH(1,(K$1=WAC_District)*('Blend Sheet'!$AI$4=WAC_IIN),0))*'Blend Sheet'!$AI74,0) + IFERROR(INDEX(WAC_Item_Cost,MATCH(1,(K$1=WAC_District)*('Blend Sheet'!$AJ$4=WAC_IIN),0))*'Blend Sheet'!$AJ74,0) + IFERROR(INDEX(WAC_Item_Cost,MATCH(1,(K$1=WAC_District)*('Blend Sheet'!$AK$4=WAC_IIN),0))*'Blend Sheet'!$AK74,0) + IFERROR(INDEX(WAC_Item_Cost,MATCH(1,(K$1=WAC_District)*('Blend Sheet'!$AL$4=WAC_IIN),0))*'Blend Sheet'!$AL74,0) + IFERROR(INDEX(WAC_Item_Cost,MATCH(1,(K$1=WAC_District)*('Blend Sheet'!$AM$4=WAC_IIN),0))*'Blend Sheet'!$AM74,0) + IFERROR(INDEX(WAC_Item_Cost,MATCH(1,(K$1=WAC_District)*('Blend Sheet'!$AN$4=WAC_IIN),0))*'Blend Sheet'!$AN74,0) + IFERROR(INDEX(WAC_Item_Cost,MATCH(1,(K$1=WAC_District)*('Blend Sheet'!$AO$4=WAC_IIN),0))*'Blend Sheet'!$AO74,0) + IFERROR(INDEX(WAC_Item_Cost,MATCH(1,(K$1=WAC_District)*('Blend Sheet'!$AP$4=WAC_IIN),0))*'Blend Sheet'!$AP74/1000,0)</f>
        <v>0</v>
      </c>
      <c r="L71" s="245">
        <f t="array" ref="L71">IFERROR(INDEX(WAC_Item_Cost,MATCH(1,(L$1=WAC_District)*('Blend Sheet'!$C$4=WAC_IIN),0))*'Blend Sheet'!$C74/1000,0) + IFERROR(INDEX(WAC_Item_Cost,MATCH(1,(L$1=WAC_District)*('Blend Sheet'!$D$4=WAC_IIN),0))*'Blend Sheet'!$D74/1000,0) + IFERROR(INDEX(WAC_Item_Cost,MATCH(1,(L$1=WAC_District)*('Blend Sheet'!$E$4=WAC_IIN),0))*'Blend Sheet'!$E74/1000,0) + IFERROR(INDEX(WAC_Item_Cost,MATCH(1,(L$1=WAC_District)*('Blend Sheet'!$F$4=WAC_IIN),0))*'Blend Sheet'!$F74/1000,0)  + IFERROR(INDEX(WAC_Item_Cost,MATCH(1,(L$1=WAC_District)*('Blend Sheet'!$G$4=WAC_IIN),0))*'Blend Sheet'!$G74,0) + IFERROR(INDEX(WAC_Item_Cost,MATCH(1,(L$1=WAC_District)*('Blend Sheet'!$H$4=WAC_IIN),0))*'Blend Sheet'!$H74,0)  + IFERROR(INDEX(WAC_Item_Cost,MATCH(1,(L$1=WAC_District)*('Blend Sheet'!$I$4=WAC_IIN),0))*'Blend Sheet'!$I74,0) + IFERROR(INDEX(WAC_Item_Cost,MATCH(1,(L$1=WAC_District)*('Blend Sheet'!$J$4=WAC_IIN),0))*'Blend Sheet'!$J74,0) + IFERROR(INDEX(WAC_Item_Cost,MATCH(1,(L$1=WAC_District)*('Blend Sheet'!$K$4=WAC_IIN),0))*'Blend Sheet'!$K74,0) + IFERROR(INDEX(WAC_Item_Cost,MATCH(1,(L$1=WAC_District)*('Blend Sheet'!$L$4=WAC_IIN),0))*'Blend Sheet'!$L74,0) + IFERROR(INDEX(WAC_Item_Cost,MATCH(1,(L$1=WAC_District)*('Blend Sheet'!$M$4=WAC_IIN),0))*'Blend Sheet'!$M74,0) + IFERROR(INDEX(WAC_Item_Cost,MATCH(1,(L$1=WAC_District)*('Blend Sheet'!$N$4=WAC_IIN),0))*'Blend Sheet'!$N74,0) + IFERROR(INDEX(WAC_Item_Cost,MATCH(1,(L$1=WAC_District)*('Blend Sheet'!$O$4=WAC_IIN),0))*'Blend Sheet'!$O74,0) + IFERROR(INDEX(WAC_Item_Cost,MATCH(1,(L$1=WAC_District)*('Blend Sheet'!$P$4=WAC_IIN),0))*'Blend Sheet'!$P74,0) + IFERROR(INDEX(WAC_Item_Cost,MATCH(1,(L$1=WAC_District)*('Blend Sheet'!$Q$4=WAC_IIN),0))*'Blend Sheet'!$Q74,0) + IFERROR(INDEX(WAC_Item_Cost,MATCH(1,(L$1=WAC_District)*('Blend Sheet'!$R$4=WAC_IIN),0))*'Blend Sheet'!$R74,0) + IFERROR(INDEX(WAC_Item_Cost,MATCH(1,(L$1=WAC_District)*('Blend Sheet'!$S$4=WAC_IIN),0))*'Blend Sheet'!$S74,0) + IFERROR(INDEX(WAC_Item_Cost,MATCH(1,(L$1=WAC_District)*('Blend Sheet'!$T$4=WAC_IIN),0))*'Blend Sheet'!$T74,0) + IFERROR(INDEX(WAC_Item_Cost,MATCH(1,(L$1=WAC_District)*('Blend Sheet'!$U$4=WAC_IIN),0))*'Blend Sheet'!$U74,0) + IFERROR(INDEX(WAC_Item_Cost,MATCH(1,(L$1=WAC_District)*('Blend Sheet'!$V$4=WAC_IIN),0))*'Blend Sheet'!$V74,0) + IFERROR(INDEX(WAC_Item_Cost,MATCH(1,(L$1=WAC_District)*('Blend Sheet'!$W$4=WAC_IIN),0))*'Blend Sheet'!$W74,0) + IFERROR(INDEX(WAC_Item_Cost,MATCH(1,(L$1=WAC_District)*('Blend Sheet'!$X$4=WAC_IIN),0))*'Blend Sheet'!$X74,0) + IFERROR(INDEX(WAC_Item_Cost,MATCH(1,(L$1=WAC_District)*('Blend Sheet'!$Y$4=WAC_IIN),0))*'Blend Sheet'!$Y74,0) + IFERROR(INDEX(WAC_Item_Cost,MATCH(1,(L$1=WAC_District)*('Blend Sheet'!$Z$4=WAC_IIN),0))*'Blend Sheet'!$Z74,0) + IFERROR(INDEX(WAC_Item_Cost,MATCH(1,(L$1=WAC_District)*('Blend Sheet'!$AA$4=WAC_IIN),0))*'Blend Sheet'!$AA74,0) + IFERROR(INDEX(WAC_Item_Cost,MATCH(1,(L$1=WAC_District)*('Blend Sheet'!$AB$4=WAC_IIN),0))*'Blend Sheet'!$AB74,0) + IFERROR(INDEX(WAC_Item_Cost,MATCH(1,(L$1=WAC_District)*('Blend Sheet'!$AC$4=WAC_IIN),0))*'Blend Sheet'!$AC74,0) + IFERROR(INDEX(WAC_Item_Cost,MATCH(1,(L$1=WAC_District)*('Blend Sheet'!$AD$4=WAC_IIN),0))*'Blend Sheet'!$AD74,0) + IFERROR(INDEX(WAC_Item_Cost,MATCH(1,(L$1=WAC_District)*('Blend Sheet'!$AE$4=WAC_IIN),0))*'Blend Sheet'!$AE74,0) + IFERROR(INDEX(WAC_Item_Cost,MATCH(1,(L$1=WAC_District)*('Blend Sheet'!$AF$4=WAC_IIN),0))*'Blend Sheet'!$AF74,0) + IFERROR(INDEX(WAC_Item_Cost,MATCH(1,(L$1=WAC_District)*('Blend Sheet'!$AG$4=WAC_IIN),0))*'Blend Sheet'!$AG74,0) + IFERROR(INDEX(WAC_Item_Cost,MATCH(1,(L$1=WAC_District)*('Blend Sheet'!$AH$4=WAC_IIN),0))*'Blend Sheet'!$AH74,0) + IFERROR(INDEX(WAC_Item_Cost,MATCH(1,(L$1=WAC_District)*('Blend Sheet'!$AI$4=WAC_IIN),0))*'Blend Sheet'!$AI74,0) + IFERROR(INDEX(WAC_Item_Cost,MATCH(1,(L$1=WAC_District)*('Blend Sheet'!$AJ$4=WAC_IIN),0))*'Blend Sheet'!$AJ74,0) + IFERROR(INDEX(WAC_Item_Cost,MATCH(1,(L$1=WAC_District)*('Blend Sheet'!$AK$4=WAC_IIN),0))*'Blend Sheet'!$AK74,0) + IFERROR(INDEX(WAC_Item_Cost,MATCH(1,(L$1=WAC_District)*('Blend Sheet'!$AL$4=WAC_IIN),0))*'Blend Sheet'!$AL74,0) + IFERROR(INDEX(WAC_Item_Cost,MATCH(1,(L$1=WAC_District)*('Blend Sheet'!$AM$4=WAC_IIN),0))*'Blend Sheet'!$AM74,0) + IFERROR(INDEX(WAC_Item_Cost,MATCH(1,(L$1=WAC_District)*('Blend Sheet'!$AN$4=WAC_IIN),0))*'Blend Sheet'!$AN74,0) + IFERROR(INDEX(WAC_Item_Cost,MATCH(1,(L$1=WAC_District)*('Blend Sheet'!$AO$4=WAC_IIN),0))*'Blend Sheet'!$AO74,0) + IFERROR(INDEX(WAC_Item_Cost,MATCH(1,(L$1=WAC_District)*('Blend Sheet'!$AP$4=WAC_IIN),0))*'Blend Sheet'!$AP74/1000,0)</f>
        <v>0</v>
      </c>
    </row>
    <row r="72" spans="1:12" x14ac:dyDescent="0.25">
      <c r="A72" t="str">
        <f>'Blend Sheet'!A75</f>
        <v>Superlite 13</v>
      </c>
      <c r="B72" s="245">
        <f t="array" ref="B72">IFERROR(INDEX(WAC_Item_Cost,MATCH(1,(B$1=WAC_District)*('Blend Sheet'!$C$4=WAC_IIN),0))*'Blend Sheet'!$C75/1000,0) + IFERROR(INDEX(WAC_Item_Cost,MATCH(1,(B$1=WAC_District)*('Blend Sheet'!$D$4=WAC_IIN),0))*'Blend Sheet'!$D75/1000,0) + IFERROR(INDEX(WAC_Item_Cost,MATCH(1,(B$1=WAC_District)*('Blend Sheet'!$E$4=WAC_IIN),0))*'Blend Sheet'!$E75/1000,0) + IFERROR(INDEX(WAC_Item_Cost,MATCH(1,(B$1=WAC_District)*('Blend Sheet'!$F$4=WAC_IIN),0))*'Blend Sheet'!$F75/1000,0)  + IFERROR(INDEX(WAC_Item_Cost,MATCH(1,(B$1=WAC_District)*('Blend Sheet'!$G$4=WAC_IIN),0))*'Blend Sheet'!$G75,0) + IFERROR(INDEX(WAC_Item_Cost,MATCH(1,(B$1=WAC_District)*('Blend Sheet'!$H$4=WAC_IIN),0))*'Blend Sheet'!$H75,0)  + IFERROR(INDEX(WAC_Item_Cost,MATCH(1,(B$1=WAC_District)*('Blend Sheet'!$I$4=WAC_IIN),0))*'Blend Sheet'!$I75,0) + IFERROR(INDEX(WAC_Item_Cost,MATCH(1,(B$1=WAC_District)*('Blend Sheet'!$J$4=WAC_IIN),0))*'Blend Sheet'!$J75,0) + IFERROR(INDEX(WAC_Item_Cost,MATCH(1,(B$1=WAC_District)*('Blend Sheet'!$K$4=WAC_IIN),0))*'Blend Sheet'!$K75,0) + IFERROR(INDEX(WAC_Item_Cost,MATCH(1,(B$1=WAC_District)*('Blend Sheet'!$L$4=WAC_IIN),0))*'Blend Sheet'!$L75,0) + IFERROR(INDEX(WAC_Item_Cost,MATCH(1,(B$1=WAC_District)*('Blend Sheet'!$M$4=WAC_IIN),0))*'Blend Sheet'!$M75,0) + IFERROR(INDEX(WAC_Item_Cost,MATCH(1,(B$1=WAC_District)*('Blend Sheet'!$N$4=WAC_IIN),0))*'Blend Sheet'!$N75,0) + IFERROR(INDEX(WAC_Item_Cost,MATCH(1,(B$1=WAC_District)*('Blend Sheet'!$O$4=WAC_IIN),0))*'Blend Sheet'!$O75,0) + IFERROR(INDEX(WAC_Item_Cost,MATCH(1,(B$1=WAC_District)*('Blend Sheet'!$P$4=WAC_IIN),0))*'Blend Sheet'!$P75,0) + IFERROR(INDEX(WAC_Item_Cost,MATCH(1,(B$1=WAC_District)*('Blend Sheet'!$Q$4=WAC_IIN),0))*'Blend Sheet'!$Q75,0) + IFERROR(INDEX(WAC_Item_Cost,MATCH(1,(B$1=WAC_District)*('Blend Sheet'!$R$4=WAC_IIN),0))*'Blend Sheet'!$R75,0) + IFERROR(INDEX(WAC_Item_Cost,MATCH(1,(B$1=WAC_District)*('Blend Sheet'!$S$4=WAC_IIN),0))*'Blend Sheet'!$S75,0) + IFERROR(INDEX(WAC_Item_Cost,MATCH(1,(B$1=WAC_District)*('Blend Sheet'!$T$4=WAC_IIN),0))*'Blend Sheet'!$T75,0) + IFERROR(INDEX(WAC_Item_Cost,MATCH(1,(B$1=WAC_District)*('Blend Sheet'!$U$4=WAC_IIN),0))*'Blend Sheet'!$U75,0) + IFERROR(INDEX(WAC_Item_Cost,MATCH(1,(B$1=WAC_District)*('Blend Sheet'!$V$4=WAC_IIN),0))*'Blend Sheet'!$V75,0) + IFERROR(INDEX(WAC_Item_Cost,MATCH(1,(B$1=WAC_District)*('Blend Sheet'!$W$4=WAC_IIN),0))*'Blend Sheet'!$W75,0) + IFERROR(INDEX(WAC_Item_Cost,MATCH(1,(B$1=WAC_District)*('Blend Sheet'!$X$4=WAC_IIN),0))*'Blend Sheet'!$X75,0) + IFERROR(INDEX(WAC_Item_Cost,MATCH(1,(B$1=WAC_District)*('Blend Sheet'!$Y$4=WAC_IIN),0))*'Blend Sheet'!$Y75,0) + IFERROR(INDEX(WAC_Item_Cost,MATCH(1,(B$1=WAC_District)*('Blend Sheet'!$Z$4=WAC_IIN),0))*'Blend Sheet'!$Z75,0) + IFERROR(INDEX(WAC_Item_Cost,MATCH(1,(B$1=WAC_District)*('Blend Sheet'!$AA$4=WAC_IIN),0))*'Blend Sheet'!$AA75,0) + IFERROR(INDEX(WAC_Item_Cost,MATCH(1,(B$1=WAC_District)*('Blend Sheet'!$AB$4=WAC_IIN),0))*'Blend Sheet'!$AB75,0) + IFERROR(INDEX(WAC_Item_Cost,MATCH(1,(B$1=WAC_District)*('Blend Sheet'!$AC$4=WAC_IIN),0))*'Blend Sheet'!$AC75,0) + IFERROR(INDEX(WAC_Item_Cost,MATCH(1,(B$1=WAC_District)*('Blend Sheet'!$AD$4=WAC_IIN),0))*'Blend Sheet'!$AD75,0) + IFERROR(INDEX(WAC_Item_Cost,MATCH(1,(B$1=WAC_District)*('Blend Sheet'!$AE$4=WAC_IIN),0))*'Blend Sheet'!$AE75,0) + IFERROR(INDEX(WAC_Item_Cost,MATCH(1,(B$1=WAC_District)*('Blend Sheet'!$AF$4=WAC_IIN),0))*'Blend Sheet'!$AF75,0) + IFERROR(INDEX(WAC_Item_Cost,MATCH(1,(B$1=WAC_District)*('Blend Sheet'!$AG$4=WAC_IIN),0))*'Blend Sheet'!$AG75,0) + IFERROR(INDEX(WAC_Item_Cost,MATCH(1,(B$1=WAC_District)*('Blend Sheet'!$AH$4=WAC_IIN),0))*'Blend Sheet'!$AH75,0) + IFERROR(INDEX(WAC_Item_Cost,MATCH(1,(B$1=WAC_District)*('Blend Sheet'!$AI$4=WAC_IIN),0))*'Blend Sheet'!$AI75,0) + IFERROR(INDEX(WAC_Item_Cost,MATCH(1,(B$1=WAC_District)*('Blend Sheet'!$AJ$4=WAC_IIN),0))*'Blend Sheet'!$AJ75,0) + IFERROR(INDEX(WAC_Item_Cost,MATCH(1,(B$1=WAC_District)*('Blend Sheet'!$AK$4=WAC_IIN),0))*'Blend Sheet'!$AK75,0) + IFERROR(INDEX(WAC_Item_Cost,MATCH(1,(B$1=WAC_District)*('Blend Sheet'!$AL$4=WAC_IIN),0))*'Blend Sheet'!$AL75,0) + IFERROR(INDEX(WAC_Item_Cost,MATCH(1,(B$1=WAC_District)*('Blend Sheet'!$AM$4=WAC_IIN),0))*'Blend Sheet'!$AM75,0) + IFERROR(INDEX(WAC_Item_Cost,MATCH(1,(B$1=WAC_District)*('Blend Sheet'!$AN$4=WAC_IIN),0))*'Blend Sheet'!$AN75,0) + IFERROR(INDEX(WAC_Item_Cost,MATCH(1,(B$1=WAC_District)*('Blend Sheet'!$AO$4=WAC_IIN),0))*'Blend Sheet'!$AO75,0) + IFERROR(INDEX(WAC_Item_Cost,MATCH(1,(B$1=WAC_District)*('Blend Sheet'!$AP$4=WAC_IIN),0))*'Blend Sheet'!$AP75/1000,0)</f>
        <v>142.760021913</v>
      </c>
      <c r="C72" s="245">
        <f t="array" ref="C72">IFERROR(INDEX(WAC_Item_Cost,MATCH(1,(C$1=WAC_District)*('Blend Sheet'!$C$4=WAC_IIN),0))*'Blend Sheet'!$C75/1000,0) + IFERROR(INDEX(WAC_Item_Cost,MATCH(1,(C$1=WAC_District)*('Blend Sheet'!$D$4=WAC_IIN),0))*'Blend Sheet'!$D75/1000,0) + IFERROR(INDEX(WAC_Item_Cost,MATCH(1,(C$1=WAC_District)*('Blend Sheet'!$E$4=WAC_IIN),0))*'Blend Sheet'!$E75/1000,0) + IFERROR(INDEX(WAC_Item_Cost,MATCH(1,(C$1=WAC_District)*('Blend Sheet'!$F$4=WAC_IIN),0))*'Blend Sheet'!$F75/1000,0)  + IFERROR(INDEX(WAC_Item_Cost,MATCH(1,(C$1=WAC_District)*('Blend Sheet'!$G$4=WAC_IIN),0))*'Blend Sheet'!$G75,0) + IFERROR(INDEX(WAC_Item_Cost,MATCH(1,(C$1=WAC_District)*('Blend Sheet'!$H$4=WAC_IIN),0))*'Blend Sheet'!$H75,0)  + IFERROR(INDEX(WAC_Item_Cost,MATCH(1,(C$1=WAC_District)*('Blend Sheet'!$I$4=WAC_IIN),0))*'Blend Sheet'!$I75,0) + IFERROR(INDEX(WAC_Item_Cost,MATCH(1,(C$1=WAC_District)*('Blend Sheet'!$J$4=WAC_IIN),0))*'Blend Sheet'!$J75,0) + IFERROR(INDEX(WAC_Item_Cost,MATCH(1,(C$1=WAC_District)*('Blend Sheet'!$K$4=WAC_IIN),0))*'Blend Sheet'!$K75,0) + IFERROR(INDEX(WAC_Item_Cost,MATCH(1,(C$1=WAC_District)*('Blend Sheet'!$L$4=WAC_IIN),0))*'Blend Sheet'!$L75,0) + IFERROR(INDEX(WAC_Item_Cost,MATCH(1,(C$1=WAC_District)*('Blend Sheet'!$M$4=WAC_IIN),0))*'Blend Sheet'!$M75,0) + IFERROR(INDEX(WAC_Item_Cost,MATCH(1,(C$1=WAC_District)*('Blend Sheet'!$N$4=WAC_IIN),0))*'Blend Sheet'!$N75,0) + IFERROR(INDEX(WAC_Item_Cost,MATCH(1,(C$1=WAC_District)*('Blend Sheet'!$O$4=WAC_IIN),0))*'Blend Sheet'!$O75,0) + IFERROR(INDEX(WAC_Item_Cost,MATCH(1,(C$1=WAC_District)*('Blend Sheet'!$P$4=WAC_IIN),0))*'Blend Sheet'!$P75,0) + IFERROR(INDEX(WAC_Item_Cost,MATCH(1,(C$1=WAC_District)*('Blend Sheet'!$Q$4=WAC_IIN),0))*'Blend Sheet'!$Q75,0) + IFERROR(INDEX(WAC_Item_Cost,MATCH(1,(C$1=WAC_District)*('Blend Sheet'!$R$4=WAC_IIN),0))*'Blend Sheet'!$R75,0) + IFERROR(INDEX(WAC_Item_Cost,MATCH(1,(C$1=WAC_District)*('Blend Sheet'!$S$4=WAC_IIN),0))*'Blend Sheet'!$S75,0) + IFERROR(INDEX(WAC_Item_Cost,MATCH(1,(C$1=WAC_District)*('Blend Sheet'!$T$4=WAC_IIN),0))*'Blend Sheet'!$T75,0) + IFERROR(INDEX(WAC_Item_Cost,MATCH(1,(C$1=WAC_District)*('Blend Sheet'!$U$4=WAC_IIN),0))*'Blend Sheet'!$U75,0) + IFERROR(INDEX(WAC_Item_Cost,MATCH(1,(C$1=WAC_District)*('Blend Sheet'!$V$4=WAC_IIN),0))*'Blend Sheet'!$V75,0) + IFERROR(INDEX(WAC_Item_Cost,MATCH(1,(C$1=WAC_District)*('Blend Sheet'!$W$4=WAC_IIN),0))*'Blend Sheet'!$W75,0) + IFERROR(INDEX(WAC_Item_Cost,MATCH(1,(C$1=WAC_District)*('Blend Sheet'!$X$4=WAC_IIN),0))*'Blend Sheet'!$X75,0) + IFERROR(INDEX(WAC_Item_Cost,MATCH(1,(C$1=WAC_District)*('Blend Sheet'!$Y$4=WAC_IIN),0))*'Blend Sheet'!$Y75,0) + IFERROR(INDEX(WAC_Item_Cost,MATCH(1,(C$1=WAC_District)*('Blend Sheet'!$Z$4=WAC_IIN),0))*'Blend Sheet'!$Z75,0) + IFERROR(INDEX(WAC_Item_Cost,MATCH(1,(C$1=WAC_District)*('Blend Sheet'!$AA$4=WAC_IIN),0))*'Blend Sheet'!$AA75,0) + IFERROR(INDEX(WAC_Item_Cost,MATCH(1,(C$1=WAC_District)*('Blend Sheet'!$AB$4=WAC_IIN),0))*'Blend Sheet'!$AB75,0) + IFERROR(INDEX(WAC_Item_Cost,MATCH(1,(C$1=WAC_District)*('Blend Sheet'!$AC$4=WAC_IIN),0))*'Blend Sheet'!$AC75,0) + IFERROR(INDEX(WAC_Item_Cost,MATCH(1,(C$1=WAC_District)*('Blend Sheet'!$AD$4=WAC_IIN),0))*'Blend Sheet'!$AD75,0) + IFERROR(INDEX(WAC_Item_Cost,MATCH(1,(C$1=WAC_District)*('Blend Sheet'!$AE$4=WAC_IIN),0))*'Blend Sheet'!$AE75,0) + IFERROR(INDEX(WAC_Item_Cost,MATCH(1,(C$1=WAC_District)*('Blend Sheet'!$AF$4=WAC_IIN),0))*'Blend Sheet'!$AF75,0) + IFERROR(INDEX(WAC_Item_Cost,MATCH(1,(C$1=WAC_District)*('Blend Sheet'!$AG$4=WAC_IIN),0))*'Blend Sheet'!$AG75,0) + IFERROR(INDEX(WAC_Item_Cost,MATCH(1,(C$1=WAC_District)*('Blend Sheet'!$AH$4=WAC_IIN),0))*'Blend Sheet'!$AH75,0) + IFERROR(INDEX(WAC_Item_Cost,MATCH(1,(C$1=WAC_District)*('Blend Sheet'!$AI$4=WAC_IIN),0))*'Blend Sheet'!$AI75,0) + IFERROR(INDEX(WAC_Item_Cost,MATCH(1,(C$1=WAC_District)*('Blend Sheet'!$AJ$4=WAC_IIN),0))*'Blend Sheet'!$AJ75,0) + IFERROR(INDEX(WAC_Item_Cost,MATCH(1,(C$1=WAC_District)*('Blend Sheet'!$AK$4=WAC_IIN),0))*'Blend Sheet'!$AK75,0) + IFERROR(INDEX(WAC_Item_Cost,MATCH(1,(C$1=WAC_District)*('Blend Sheet'!$AL$4=WAC_IIN),0))*'Blend Sheet'!$AL75,0) + IFERROR(INDEX(WAC_Item_Cost,MATCH(1,(C$1=WAC_District)*('Blend Sheet'!$AM$4=WAC_IIN),0))*'Blend Sheet'!$AM75,0) + IFERROR(INDEX(WAC_Item_Cost,MATCH(1,(C$1=WAC_District)*('Blend Sheet'!$AN$4=WAC_IIN),0))*'Blend Sheet'!$AN75,0) + IFERROR(INDEX(WAC_Item_Cost,MATCH(1,(C$1=WAC_District)*('Blend Sheet'!$AO$4=WAC_IIN),0))*'Blend Sheet'!$AO75,0) + IFERROR(INDEX(WAC_Item_Cost,MATCH(1,(C$1=WAC_District)*('Blend Sheet'!$AP$4=WAC_IIN),0))*'Blend Sheet'!$AP75/1000,0)</f>
        <v>174.10355435400004</v>
      </c>
      <c r="D72" s="245">
        <f t="array" ref="D72">IFERROR(INDEX(WAC_Item_Cost,MATCH(1,(D$1=WAC_District)*('Blend Sheet'!$C$4=WAC_IIN),0))*'Blend Sheet'!$C75/1000,0) + IFERROR(INDEX(WAC_Item_Cost,MATCH(1,(D$1=WAC_District)*('Blend Sheet'!$D$4=WAC_IIN),0))*'Blend Sheet'!$D75/1000,0) + IFERROR(INDEX(WAC_Item_Cost,MATCH(1,(D$1=WAC_District)*('Blend Sheet'!$E$4=WAC_IIN),0))*'Blend Sheet'!$E75/1000,0) + IFERROR(INDEX(WAC_Item_Cost,MATCH(1,(D$1=WAC_District)*('Blend Sheet'!$F$4=WAC_IIN),0))*'Blend Sheet'!$F75/1000,0)  + IFERROR(INDEX(WAC_Item_Cost,MATCH(1,(D$1=WAC_District)*('Blend Sheet'!$G$4=WAC_IIN),0))*'Blend Sheet'!$G75,0) + IFERROR(INDEX(WAC_Item_Cost,MATCH(1,(D$1=WAC_District)*('Blend Sheet'!$H$4=WAC_IIN),0))*'Blend Sheet'!$H75,0)  + IFERROR(INDEX(WAC_Item_Cost,MATCH(1,(D$1=WAC_District)*('Blend Sheet'!$I$4=WAC_IIN),0))*'Blend Sheet'!$I75,0) + IFERROR(INDEX(WAC_Item_Cost,MATCH(1,(D$1=WAC_District)*('Blend Sheet'!$J$4=WAC_IIN),0))*'Blend Sheet'!$J75,0) + IFERROR(INDEX(WAC_Item_Cost,MATCH(1,(D$1=WAC_District)*('Blend Sheet'!$K$4=WAC_IIN),0))*'Blend Sheet'!$K75,0) + IFERROR(INDEX(WAC_Item_Cost,MATCH(1,(D$1=WAC_District)*('Blend Sheet'!$L$4=WAC_IIN),0))*'Blend Sheet'!$L75,0) + IFERROR(INDEX(WAC_Item_Cost,MATCH(1,(D$1=WAC_District)*('Blend Sheet'!$M$4=WAC_IIN),0))*'Blend Sheet'!$M75,0) + IFERROR(INDEX(WAC_Item_Cost,MATCH(1,(D$1=WAC_District)*('Blend Sheet'!$N$4=WAC_IIN),0))*'Blend Sheet'!$N75,0) + IFERROR(INDEX(WAC_Item_Cost,MATCH(1,(D$1=WAC_District)*('Blend Sheet'!$O$4=WAC_IIN),0))*'Blend Sheet'!$O75,0) + IFERROR(INDEX(WAC_Item_Cost,MATCH(1,(D$1=WAC_District)*('Blend Sheet'!$P$4=WAC_IIN),0))*'Blend Sheet'!$P75,0) + IFERROR(INDEX(WAC_Item_Cost,MATCH(1,(D$1=WAC_District)*('Blend Sheet'!$Q$4=WAC_IIN),0))*'Blend Sheet'!$Q75,0) + IFERROR(INDEX(WAC_Item_Cost,MATCH(1,(D$1=WAC_District)*('Blend Sheet'!$R$4=WAC_IIN),0))*'Blend Sheet'!$R75,0) + IFERROR(INDEX(WAC_Item_Cost,MATCH(1,(D$1=WAC_District)*('Blend Sheet'!$S$4=WAC_IIN),0))*'Blend Sheet'!$S75,0) + IFERROR(INDEX(WAC_Item_Cost,MATCH(1,(D$1=WAC_District)*('Blend Sheet'!$T$4=WAC_IIN),0))*'Blend Sheet'!$T75,0) + IFERROR(INDEX(WAC_Item_Cost,MATCH(1,(D$1=WAC_District)*('Blend Sheet'!$U$4=WAC_IIN),0))*'Blend Sheet'!$U75,0) + IFERROR(INDEX(WAC_Item_Cost,MATCH(1,(D$1=WAC_District)*('Blend Sheet'!$V$4=WAC_IIN),0))*'Blend Sheet'!$V75,0) + IFERROR(INDEX(WAC_Item_Cost,MATCH(1,(D$1=WAC_District)*('Blend Sheet'!$W$4=WAC_IIN),0))*'Blend Sheet'!$W75,0) + IFERROR(INDEX(WAC_Item_Cost,MATCH(1,(D$1=WAC_District)*('Blend Sheet'!$X$4=WAC_IIN),0))*'Blend Sheet'!$X75,0) + IFERROR(INDEX(WAC_Item_Cost,MATCH(1,(D$1=WAC_District)*('Blend Sheet'!$Y$4=WAC_IIN),0))*'Blend Sheet'!$Y75,0) + IFERROR(INDEX(WAC_Item_Cost,MATCH(1,(D$1=WAC_District)*('Blend Sheet'!$Z$4=WAC_IIN),0))*'Blend Sheet'!$Z75,0) + IFERROR(INDEX(WAC_Item_Cost,MATCH(1,(D$1=WAC_District)*('Blend Sheet'!$AA$4=WAC_IIN),0))*'Blend Sheet'!$AA75,0) + IFERROR(INDEX(WAC_Item_Cost,MATCH(1,(D$1=WAC_District)*('Blend Sheet'!$AB$4=WAC_IIN),0))*'Blend Sheet'!$AB75,0) + IFERROR(INDEX(WAC_Item_Cost,MATCH(1,(D$1=WAC_District)*('Blend Sheet'!$AC$4=WAC_IIN),0))*'Blend Sheet'!$AC75,0) + IFERROR(INDEX(WAC_Item_Cost,MATCH(1,(D$1=WAC_District)*('Blend Sheet'!$AD$4=WAC_IIN),0))*'Blend Sheet'!$AD75,0) + IFERROR(INDEX(WAC_Item_Cost,MATCH(1,(D$1=WAC_District)*('Blend Sheet'!$AE$4=WAC_IIN),0))*'Blend Sheet'!$AE75,0) + IFERROR(INDEX(WAC_Item_Cost,MATCH(1,(D$1=WAC_District)*('Blend Sheet'!$AF$4=WAC_IIN),0))*'Blend Sheet'!$AF75,0) + IFERROR(INDEX(WAC_Item_Cost,MATCH(1,(D$1=WAC_District)*('Blend Sheet'!$AG$4=WAC_IIN),0))*'Blend Sheet'!$AG75,0) + IFERROR(INDEX(WAC_Item_Cost,MATCH(1,(D$1=WAC_District)*('Blend Sheet'!$AH$4=WAC_IIN),0))*'Blend Sheet'!$AH75,0) + IFERROR(INDEX(WAC_Item_Cost,MATCH(1,(D$1=WAC_District)*('Blend Sheet'!$AI$4=WAC_IIN),0))*'Blend Sheet'!$AI75,0) + IFERROR(INDEX(WAC_Item_Cost,MATCH(1,(D$1=WAC_District)*('Blend Sheet'!$AJ$4=WAC_IIN),0))*'Blend Sheet'!$AJ75,0) + IFERROR(INDEX(WAC_Item_Cost,MATCH(1,(D$1=WAC_District)*('Blend Sheet'!$AK$4=WAC_IIN),0))*'Blend Sheet'!$AK75,0) + IFERROR(INDEX(WAC_Item_Cost,MATCH(1,(D$1=WAC_District)*('Blend Sheet'!$AL$4=WAC_IIN),0))*'Blend Sheet'!$AL75,0) + IFERROR(INDEX(WAC_Item_Cost,MATCH(1,(D$1=WAC_District)*('Blend Sheet'!$AM$4=WAC_IIN),0))*'Blend Sheet'!$AM75,0) + IFERROR(INDEX(WAC_Item_Cost,MATCH(1,(D$1=WAC_District)*('Blend Sheet'!$AN$4=WAC_IIN),0))*'Blend Sheet'!$AN75,0) + IFERROR(INDEX(WAC_Item_Cost,MATCH(1,(D$1=WAC_District)*('Blend Sheet'!$AO$4=WAC_IIN),0))*'Blend Sheet'!$AO75,0) + IFERROR(INDEX(WAC_Item_Cost,MATCH(1,(D$1=WAC_District)*('Blend Sheet'!$AP$4=WAC_IIN),0))*'Blend Sheet'!$AP75/1000,0)</f>
        <v>124.300165495</v>
      </c>
      <c r="E72" s="245">
        <f t="array" ref="E72">IFERROR(INDEX(WAC_Item_Cost,MATCH(1,(E$1=WAC_District)*('Blend Sheet'!$C$4=WAC_IIN),0))*'Blend Sheet'!$C75/1000,0) + IFERROR(INDEX(WAC_Item_Cost,MATCH(1,(E$1=WAC_District)*('Blend Sheet'!$D$4=WAC_IIN),0))*'Blend Sheet'!$D75/1000,0) + IFERROR(INDEX(WAC_Item_Cost,MATCH(1,(E$1=WAC_District)*('Blend Sheet'!$E$4=WAC_IIN),0))*'Blend Sheet'!$E75/1000,0) + IFERROR(INDEX(WAC_Item_Cost,MATCH(1,(E$1=WAC_District)*('Blend Sheet'!$F$4=WAC_IIN),0))*'Blend Sheet'!$F75/1000,0)  + IFERROR(INDEX(WAC_Item_Cost,MATCH(1,(E$1=WAC_District)*('Blend Sheet'!$G$4=WAC_IIN),0))*'Blend Sheet'!$G75,0) + IFERROR(INDEX(WAC_Item_Cost,MATCH(1,(E$1=WAC_District)*('Blend Sheet'!$H$4=WAC_IIN),0))*'Blend Sheet'!$H75,0)  + IFERROR(INDEX(WAC_Item_Cost,MATCH(1,(E$1=WAC_District)*('Blend Sheet'!$I$4=WAC_IIN),0))*'Blend Sheet'!$I75,0) + IFERROR(INDEX(WAC_Item_Cost,MATCH(1,(E$1=WAC_District)*('Blend Sheet'!$J$4=WAC_IIN),0))*'Blend Sheet'!$J75,0) + IFERROR(INDEX(WAC_Item_Cost,MATCH(1,(E$1=WAC_District)*('Blend Sheet'!$K$4=WAC_IIN),0))*'Blend Sheet'!$K75,0) + IFERROR(INDEX(WAC_Item_Cost,MATCH(1,(E$1=WAC_District)*('Blend Sheet'!$L$4=WAC_IIN),0))*'Blend Sheet'!$L75,0) + IFERROR(INDEX(WAC_Item_Cost,MATCH(1,(E$1=WAC_District)*('Blend Sheet'!$M$4=WAC_IIN),0))*'Blend Sheet'!$M75,0) + IFERROR(INDEX(WAC_Item_Cost,MATCH(1,(E$1=WAC_District)*('Blend Sheet'!$N$4=WAC_IIN),0))*'Blend Sheet'!$N75,0) + IFERROR(INDEX(WAC_Item_Cost,MATCH(1,(E$1=WAC_District)*('Blend Sheet'!$O$4=WAC_IIN),0))*'Blend Sheet'!$O75,0) + IFERROR(INDEX(WAC_Item_Cost,MATCH(1,(E$1=WAC_District)*('Blend Sheet'!$P$4=WAC_IIN),0))*'Blend Sheet'!$P75,0) + IFERROR(INDEX(WAC_Item_Cost,MATCH(1,(E$1=WAC_District)*('Blend Sheet'!$Q$4=WAC_IIN),0))*'Blend Sheet'!$Q75,0) + IFERROR(INDEX(WAC_Item_Cost,MATCH(1,(E$1=WAC_District)*('Blend Sheet'!$R$4=WAC_IIN),0))*'Blend Sheet'!$R75,0) + IFERROR(INDEX(WAC_Item_Cost,MATCH(1,(E$1=WAC_District)*('Blend Sheet'!$S$4=WAC_IIN),0))*'Blend Sheet'!$S75,0) + IFERROR(INDEX(WAC_Item_Cost,MATCH(1,(E$1=WAC_District)*('Blend Sheet'!$T$4=WAC_IIN),0))*'Blend Sheet'!$T75,0) + IFERROR(INDEX(WAC_Item_Cost,MATCH(1,(E$1=WAC_District)*('Blend Sheet'!$U$4=WAC_IIN),0))*'Blend Sheet'!$U75,0) + IFERROR(INDEX(WAC_Item_Cost,MATCH(1,(E$1=WAC_District)*('Blend Sheet'!$V$4=WAC_IIN),0))*'Blend Sheet'!$V75,0) + IFERROR(INDEX(WAC_Item_Cost,MATCH(1,(E$1=WAC_District)*('Blend Sheet'!$W$4=WAC_IIN),0))*'Blend Sheet'!$W75,0) + IFERROR(INDEX(WAC_Item_Cost,MATCH(1,(E$1=WAC_District)*('Blend Sheet'!$X$4=WAC_IIN),0))*'Blend Sheet'!$X75,0) + IFERROR(INDEX(WAC_Item_Cost,MATCH(1,(E$1=WAC_District)*('Blend Sheet'!$Y$4=WAC_IIN),0))*'Blend Sheet'!$Y75,0) + IFERROR(INDEX(WAC_Item_Cost,MATCH(1,(E$1=WAC_District)*('Blend Sheet'!$Z$4=WAC_IIN),0))*'Blend Sheet'!$Z75,0) + IFERROR(INDEX(WAC_Item_Cost,MATCH(1,(E$1=WAC_District)*('Blend Sheet'!$AA$4=WAC_IIN),0))*'Blend Sheet'!$AA75,0) + IFERROR(INDEX(WAC_Item_Cost,MATCH(1,(E$1=WAC_District)*('Blend Sheet'!$AB$4=WAC_IIN),0))*'Blend Sheet'!$AB75,0) + IFERROR(INDEX(WAC_Item_Cost,MATCH(1,(E$1=WAC_District)*('Blend Sheet'!$AC$4=WAC_IIN),0))*'Blend Sheet'!$AC75,0) + IFERROR(INDEX(WAC_Item_Cost,MATCH(1,(E$1=WAC_District)*('Blend Sheet'!$AD$4=WAC_IIN),0))*'Blend Sheet'!$AD75,0) + IFERROR(INDEX(WAC_Item_Cost,MATCH(1,(E$1=WAC_District)*('Blend Sheet'!$AE$4=WAC_IIN),0))*'Blend Sheet'!$AE75,0) + IFERROR(INDEX(WAC_Item_Cost,MATCH(1,(E$1=WAC_District)*('Blend Sheet'!$AF$4=WAC_IIN),0))*'Blend Sheet'!$AF75,0) + IFERROR(INDEX(WAC_Item_Cost,MATCH(1,(E$1=WAC_District)*('Blend Sheet'!$AG$4=WAC_IIN),0))*'Blend Sheet'!$AG75,0) + IFERROR(INDEX(WAC_Item_Cost,MATCH(1,(E$1=WAC_District)*('Blend Sheet'!$AH$4=WAC_IIN),0))*'Blend Sheet'!$AH75,0) + IFERROR(INDEX(WAC_Item_Cost,MATCH(1,(E$1=WAC_District)*('Blend Sheet'!$AI$4=WAC_IIN),0))*'Blend Sheet'!$AI75,0) + IFERROR(INDEX(WAC_Item_Cost,MATCH(1,(E$1=WAC_District)*('Blend Sheet'!$AJ$4=WAC_IIN),0))*'Blend Sheet'!$AJ75,0) + IFERROR(INDEX(WAC_Item_Cost,MATCH(1,(E$1=WAC_District)*('Blend Sheet'!$AK$4=WAC_IIN),0))*'Blend Sheet'!$AK75,0) + IFERROR(INDEX(WAC_Item_Cost,MATCH(1,(E$1=WAC_District)*('Blend Sheet'!$AL$4=WAC_IIN),0))*'Blend Sheet'!$AL75,0) + IFERROR(INDEX(WAC_Item_Cost,MATCH(1,(E$1=WAC_District)*('Blend Sheet'!$AM$4=WAC_IIN),0))*'Blend Sheet'!$AM75,0) + IFERROR(INDEX(WAC_Item_Cost,MATCH(1,(E$1=WAC_District)*('Blend Sheet'!$AN$4=WAC_IIN),0))*'Blend Sheet'!$AN75,0) + IFERROR(INDEX(WAC_Item_Cost,MATCH(1,(E$1=WAC_District)*('Blend Sheet'!$AO$4=WAC_IIN),0))*'Blend Sheet'!$AO75,0) + IFERROR(INDEX(WAC_Item_Cost,MATCH(1,(E$1=WAC_District)*('Blend Sheet'!$AP$4=WAC_IIN),0))*'Blend Sheet'!$AP75/1000,0)</f>
        <v>205.98452079699999</v>
      </c>
      <c r="F72" s="245">
        <f t="array" ref="F72">IFERROR(INDEX(WAC_Item_Cost,MATCH(1,(F$1=WAC_District)*('Blend Sheet'!$C$4=WAC_IIN),0))*'Blend Sheet'!$C75/1000,0) + IFERROR(INDEX(WAC_Item_Cost,MATCH(1,(F$1=WAC_District)*('Blend Sheet'!$D$4=WAC_IIN),0))*'Blend Sheet'!$D75/1000,0) + IFERROR(INDEX(WAC_Item_Cost,MATCH(1,(F$1=WAC_District)*('Blend Sheet'!$E$4=WAC_IIN),0))*'Blend Sheet'!$E75/1000,0) + IFERROR(INDEX(WAC_Item_Cost,MATCH(1,(F$1=WAC_District)*('Blend Sheet'!$F$4=WAC_IIN),0))*'Blend Sheet'!$F75/1000,0)  + IFERROR(INDEX(WAC_Item_Cost,MATCH(1,(F$1=WAC_District)*('Blend Sheet'!$G$4=WAC_IIN),0))*'Blend Sheet'!$G75,0) + IFERROR(INDEX(WAC_Item_Cost,MATCH(1,(F$1=WAC_District)*('Blend Sheet'!$H$4=WAC_IIN),0))*'Blend Sheet'!$H75,0)  + IFERROR(INDEX(WAC_Item_Cost,MATCH(1,(F$1=WAC_District)*('Blend Sheet'!$I$4=WAC_IIN),0))*'Blend Sheet'!$I75,0) + IFERROR(INDEX(WAC_Item_Cost,MATCH(1,(F$1=WAC_District)*('Blend Sheet'!$J$4=WAC_IIN),0))*'Blend Sheet'!$J75,0) + IFERROR(INDEX(WAC_Item_Cost,MATCH(1,(F$1=WAC_District)*('Blend Sheet'!$K$4=WAC_IIN),0))*'Blend Sheet'!$K75,0) + IFERROR(INDEX(WAC_Item_Cost,MATCH(1,(F$1=WAC_District)*('Blend Sheet'!$L$4=WAC_IIN),0))*'Blend Sheet'!$L75,0) + IFERROR(INDEX(WAC_Item_Cost,MATCH(1,(F$1=WAC_District)*('Blend Sheet'!$M$4=WAC_IIN),0))*'Blend Sheet'!$M75,0) + IFERROR(INDEX(WAC_Item_Cost,MATCH(1,(F$1=WAC_District)*('Blend Sheet'!$N$4=WAC_IIN),0))*'Blend Sheet'!$N75,0) + IFERROR(INDEX(WAC_Item_Cost,MATCH(1,(F$1=WAC_District)*('Blend Sheet'!$O$4=WAC_IIN),0))*'Blend Sheet'!$O75,0) + IFERROR(INDEX(WAC_Item_Cost,MATCH(1,(F$1=WAC_District)*('Blend Sheet'!$P$4=WAC_IIN),0))*'Blend Sheet'!$P75,0) + IFERROR(INDEX(WAC_Item_Cost,MATCH(1,(F$1=WAC_District)*('Blend Sheet'!$Q$4=WAC_IIN),0))*'Blend Sheet'!$Q75,0) + IFERROR(INDEX(WAC_Item_Cost,MATCH(1,(F$1=WAC_District)*('Blend Sheet'!$R$4=WAC_IIN),0))*'Blend Sheet'!$R75,0) + IFERROR(INDEX(WAC_Item_Cost,MATCH(1,(F$1=WAC_District)*('Blend Sheet'!$S$4=WAC_IIN),0))*'Blend Sheet'!$S75,0) + IFERROR(INDEX(WAC_Item_Cost,MATCH(1,(F$1=WAC_District)*('Blend Sheet'!$T$4=WAC_IIN),0))*'Blend Sheet'!$T75,0) + IFERROR(INDEX(WAC_Item_Cost,MATCH(1,(F$1=WAC_District)*('Blend Sheet'!$U$4=WAC_IIN),0))*'Blend Sheet'!$U75,0) + IFERROR(INDEX(WAC_Item_Cost,MATCH(1,(F$1=WAC_District)*('Blend Sheet'!$V$4=WAC_IIN),0))*'Blend Sheet'!$V75,0) + IFERROR(INDEX(WAC_Item_Cost,MATCH(1,(F$1=WAC_District)*('Blend Sheet'!$W$4=WAC_IIN),0))*'Blend Sheet'!$W75,0) + IFERROR(INDEX(WAC_Item_Cost,MATCH(1,(F$1=WAC_District)*('Blend Sheet'!$X$4=WAC_IIN),0))*'Blend Sheet'!$X75,0) + IFERROR(INDEX(WAC_Item_Cost,MATCH(1,(F$1=WAC_District)*('Blend Sheet'!$Y$4=WAC_IIN),0))*'Blend Sheet'!$Y75,0) + IFERROR(INDEX(WAC_Item_Cost,MATCH(1,(F$1=WAC_District)*('Blend Sheet'!$Z$4=WAC_IIN),0))*'Blend Sheet'!$Z75,0) + IFERROR(INDEX(WAC_Item_Cost,MATCH(1,(F$1=WAC_District)*('Blend Sheet'!$AA$4=WAC_IIN),0))*'Blend Sheet'!$AA75,0) + IFERROR(INDEX(WAC_Item_Cost,MATCH(1,(F$1=WAC_District)*('Blend Sheet'!$AB$4=WAC_IIN),0))*'Blend Sheet'!$AB75,0) + IFERROR(INDEX(WAC_Item_Cost,MATCH(1,(F$1=WAC_District)*('Blend Sheet'!$AC$4=WAC_IIN),0))*'Blend Sheet'!$AC75,0) + IFERROR(INDEX(WAC_Item_Cost,MATCH(1,(F$1=WAC_District)*('Blend Sheet'!$AD$4=WAC_IIN),0))*'Blend Sheet'!$AD75,0) + IFERROR(INDEX(WAC_Item_Cost,MATCH(1,(F$1=WAC_District)*('Blend Sheet'!$AE$4=WAC_IIN),0))*'Blend Sheet'!$AE75,0) + IFERROR(INDEX(WAC_Item_Cost,MATCH(1,(F$1=WAC_District)*('Blend Sheet'!$AF$4=WAC_IIN),0))*'Blend Sheet'!$AF75,0) + IFERROR(INDEX(WAC_Item_Cost,MATCH(1,(F$1=WAC_District)*('Blend Sheet'!$AG$4=WAC_IIN),0))*'Blend Sheet'!$AG75,0) + IFERROR(INDEX(WAC_Item_Cost,MATCH(1,(F$1=WAC_District)*('Blend Sheet'!$AH$4=WAC_IIN),0))*'Blend Sheet'!$AH75,0) + IFERROR(INDEX(WAC_Item_Cost,MATCH(1,(F$1=WAC_District)*('Blend Sheet'!$AI$4=WAC_IIN),0))*'Blend Sheet'!$AI75,0) + IFERROR(INDEX(WAC_Item_Cost,MATCH(1,(F$1=WAC_District)*('Blend Sheet'!$AJ$4=WAC_IIN),0))*'Blend Sheet'!$AJ75,0) + IFERROR(INDEX(WAC_Item_Cost,MATCH(1,(F$1=WAC_District)*('Blend Sheet'!$AK$4=WAC_IIN),0))*'Blend Sheet'!$AK75,0) + IFERROR(INDEX(WAC_Item_Cost,MATCH(1,(F$1=WAC_District)*('Blend Sheet'!$AL$4=WAC_IIN),0))*'Blend Sheet'!$AL75,0) + IFERROR(INDEX(WAC_Item_Cost,MATCH(1,(F$1=WAC_District)*('Blend Sheet'!$AM$4=WAC_IIN),0))*'Blend Sheet'!$AM75,0) + IFERROR(INDEX(WAC_Item_Cost,MATCH(1,(F$1=WAC_District)*('Blend Sheet'!$AN$4=WAC_IIN),0))*'Blend Sheet'!$AN75,0) + IFERROR(INDEX(WAC_Item_Cost,MATCH(1,(F$1=WAC_District)*('Blend Sheet'!$AO$4=WAC_IIN),0))*'Blend Sheet'!$AO75,0) + IFERROR(INDEX(WAC_Item_Cost,MATCH(1,(F$1=WAC_District)*('Blend Sheet'!$AP$4=WAC_IIN),0))*'Blend Sheet'!$AP75/1000,0)</f>
        <v>188.91213375899997</v>
      </c>
      <c r="G72" s="245">
        <f t="array" ref="G72">IFERROR(INDEX(WAC_Item_Cost,MATCH(1,(G$1=WAC_District)*('Blend Sheet'!$C$4=WAC_IIN),0))*'Blend Sheet'!$C75/1000,0) + IFERROR(INDEX(WAC_Item_Cost,MATCH(1,(G$1=WAC_District)*('Blend Sheet'!$D$4=WAC_IIN),0))*'Blend Sheet'!$D75/1000,0) + IFERROR(INDEX(WAC_Item_Cost,MATCH(1,(G$1=WAC_District)*('Blend Sheet'!$E$4=WAC_IIN),0))*'Blend Sheet'!$E75/1000,0) + IFERROR(INDEX(WAC_Item_Cost,MATCH(1,(G$1=WAC_District)*('Blend Sheet'!$F$4=WAC_IIN),0))*'Blend Sheet'!$F75/1000,0)  + IFERROR(INDEX(WAC_Item_Cost,MATCH(1,(G$1=WAC_District)*('Blend Sheet'!$G$4=WAC_IIN),0))*'Blend Sheet'!$G75,0) + IFERROR(INDEX(WAC_Item_Cost,MATCH(1,(G$1=WAC_District)*('Blend Sheet'!$H$4=WAC_IIN),0))*'Blend Sheet'!$H75,0)  + IFERROR(INDEX(WAC_Item_Cost,MATCH(1,(G$1=WAC_District)*('Blend Sheet'!$I$4=WAC_IIN),0))*'Blend Sheet'!$I75,0) + IFERROR(INDEX(WAC_Item_Cost,MATCH(1,(G$1=WAC_District)*('Blend Sheet'!$J$4=WAC_IIN),0))*'Blend Sheet'!$J75,0) + IFERROR(INDEX(WAC_Item_Cost,MATCH(1,(G$1=WAC_District)*('Blend Sheet'!$K$4=WAC_IIN),0))*'Blend Sheet'!$K75,0) + IFERROR(INDEX(WAC_Item_Cost,MATCH(1,(G$1=WAC_District)*('Blend Sheet'!$L$4=WAC_IIN),0))*'Blend Sheet'!$L75,0) + IFERROR(INDEX(WAC_Item_Cost,MATCH(1,(G$1=WAC_District)*('Blend Sheet'!$M$4=WAC_IIN),0))*'Blend Sheet'!$M75,0) + IFERROR(INDEX(WAC_Item_Cost,MATCH(1,(G$1=WAC_District)*('Blend Sheet'!$N$4=WAC_IIN),0))*'Blend Sheet'!$N75,0) + IFERROR(INDEX(WAC_Item_Cost,MATCH(1,(G$1=WAC_District)*('Blend Sheet'!$O$4=WAC_IIN),0))*'Blend Sheet'!$O75,0) + IFERROR(INDEX(WAC_Item_Cost,MATCH(1,(G$1=WAC_District)*('Blend Sheet'!$P$4=WAC_IIN),0))*'Blend Sheet'!$P75,0) + IFERROR(INDEX(WAC_Item_Cost,MATCH(1,(G$1=WAC_District)*('Blend Sheet'!$Q$4=WAC_IIN),0))*'Blend Sheet'!$Q75,0) + IFERROR(INDEX(WAC_Item_Cost,MATCH(1,(G$1=WAC_District)*('Blend Sheet'!$R$4=WAC_IIN),0))*'Blend Sheet'!$R75,0) + IFERROR(INDEX(WAC_Item_Cost,MATCH(1,(G$1=WAC_District)*('Blend Sheet'!$S$4=WAC_IIN),0))*'Blend Sheet'!$S75,0) + IFERROR(INDEX(WAC_Item_Cost,MATCH(1,(G$1=WAC_District)*('Blend Sheet'!$T$4=WAC_IIN),0))*'Blend Sheet'!$T75,0) + IFERROR(INDEX(WAC_Item_Cost,MATCH(1,(G$1=WAC_District)*('Blend Sheet'!$U$4=WAC_IIN),0))*'Blend Sheet'!$U75,0) + IFERROR(INDEX(WAC_Item_Cost,MATCH(1,(G$1=WAC_District)*('Blend Sheet'!$V$4=WAC_IIN),0))*'Blend Sheet'!$V75,0) + IFERROR(INDEX(WAC_Item_Cost,MATCH(1,(G$1=WAC_District)*('Blend Sheet'!$W$4=WAC_IIN),0))*'Blend Sheet'!$W75,0) + IFERROR(INDEX(WAC_Item_Cost,MATCH(1,(G$1=WAC_District)*('Blend Sheet'!$X$4=WAC_IIN),0))*'Blend Sheet'!$X75,0) + IFERROR(INDEX(WAC_Item_Cost,MATCH(1,(G$1=WAC_District)*('Blend Sheet'!$Y$4=WAC_IIN),0))*'Blend Sheet'!$Y75,0) + IFERROR(INDEX(WAC_Item_Cost,MATCH(1,(G$1=WAC_District)*('Blend Sheet'!$Z$4=WAC_IIN),0))*'Blend Sheet'!$Z75,0) + IFERROR(INDEX(WAC_Item_Cost,MATCH(1,(G$1=WAC_District)*('Blend Sheet'!$AA$4=WAC_IIN),0))*'Blend Sheet'!$AA75,0) + IFERROR(INDEX(WAC_Item_Cost,MATCH(1,(G$1=WAC_District)*('Blend Sheet'!$AB$4=WAC_IIN),0))*'Blend Sheet'!$AB75,0) + IFERROR(INDEX(WAC_Item_Cost,MATCH(1,(G$1=WAC_District)*('Blend Sheet'!$AC$4=WAC_IIN),0))*'Blend Sheet'!$AC75,0) + IFERROR(INDEX(WAC_Item_Cost,MATCH(1,(G$1=WAC_District)*('Blend Sheet'!$AD$4=WAC_IIN),0))*'Blend Sheet'!$AD75,0) + IFERROR(INDEX(WAC_Item_Cost,MATCH(1,(G$1=WAC_District)*('Blend Sheet'!$AE$4=WAC_IIN),0))*'Blend Sheet'!$AE75,0) + IFERROR(INDEX(WAC_Item_Cost,MATCH(1,(G$1=WAC_District)*('Blend Sheet'!$AF$4=WAC_IIN),0))*'Blend Sheet'!$AF75,0) + IFERROR(INDEX(WAC_Item_Cost,MATCH(1,(G$1=WAC_District)*('Blend Sheet'!$AG$4=WAC_IIN),0))*'Blend Sheet'!$AG75,0) + IFERROR(INDEX(WAC_Item_Cost,MATCH(1,(G$1=WAC_District)*('Blend Sheet'!$AH$4=WAC_IIN),0))*'Blend Sheet'!$AH75,0) + IFERROR(INDEX(WAC_Item_Cost,MATCH(1,(G$1=WAC_District)*('Blend Sheet'!$AI$4=WAC_IIN),0))*'Blend Sheet'!$AI75,0) + IFERROR(INDEX(WAC_Item_Cost,MATCH(1,(G$1=WAC_District)*('Blend Sheet'!$AJ$4=WAC_IIN),0))*'Blend Sheet'!$AJ75,0) + IFERROR(INDEX(WAC_Item_Cost,MATCH(1,(G$1=WAC_District)*('Blend Sheet'!$AK$4=WAC_IIN),0))*'Blend Sheet'!$AK75,0) + IFERROR(INDEX(WAC_Item_Cost,MATCH(1,(G$1=WAC_District)*('Blend Sheet'!$AL$4=WAC_IIN),0))*'Blend Sheet'!$AL75,0) + IFERROR(INDEX(WAC_Item_Cost,MATCH(1,(G$1=WAC_District)*('Blend Sheet'!$AM$4=WAC_IIN),0))*'Blend Sheet'!$AM75,0) + IFERROR(INDEX(WAC_Item_Cost,MATCH(1,(G$1=WAC_District)*('Blend Sheet'!$AN$4=WAC_IIN),0))*'Blend Sheet'!$AN75,0) + IFERROR(INDEX(WAC_Item_Cost,MATCH(1,(G$1=WAC_District)*('Blend Sheet'!$AO$4=WAC_IIN),0))*'Blend Sheet'!$AO75,0) + IFERROR(INDEX(WAC_Item_Cost,MATCH(1,(G$1=WAC_District)*('Blend Sheet'!$AP$4=WAC_IIN),0))*'Blend Sheet'!$AP75/1000,0)</f>
        <v>172.60202648700002</v>
      </c>
      <c r="H72" s="245">
        <f t="array" ref="H72">IFERROR(INDEX(WAC_Item_Cost,MATCH(1,(H$1=WAC_District)*('Blend Sheet'!$C$4=WAC_IIN),0))*'Blend Sheet'!$C75/1000,0) + IFERROR(INDEX(WAC_Item_Cost,MATCH(1,(H$1=WAC_District)*('Blend Sheet'!$D$4=WAC_IIN),0))*'Blend Sheet'!$D75/1000,0) + IFERROR(INDEX(WAC_Item_Cost,MATCH(1,(H$1=WAC_District)*('Blend Sheet'!$E$4=WAC_IIN),0))*'Blend Sheet'!$E75/1000,0) + IFERROR(INDEX(WAC_Item_Cost,MATCH(1,(H$1=WAC_District)*('Blend Sheet'!$F$4=WAC_IIN),0))*'Blend Sheet'!$F75/1000,0)  + IFERROR(INDEX(WAC_Item_Cost,MATCH(1,(H$1=WAC_District)*('Blend Sheet'!$G$4=WAC_IIN),0))*'Blend Sheet'!$G75,0) + IFERROR(INDEX(WAC_Item_Cost,MATCH(1,(H$1=WAC_District)*('Blend Sheet'!$H$4=WAC_IIN),0))*'Blend Sheet'!$H75,0)  + IFERROR(INDEX(WAC_Item_Cost,MATCH(1,(H$1=WAC_District)*('Blend Sheet'!$I$4=WAC_IIN),0))*'Blend Sheet'!$I75,0) + IFERROR(INDEX(WAC_Item_Cost,MATCH(1,(H$1=WAC_District)*('Blend Sheet'!$J$4=WAC_IIN),0))*'Blend Sheet'!$J75,0) + IFERROR(INDEX(WAC_Item_Cost,MATCH(1,(H$1=WAC_District)*('Blend Sheet'!$K$4=WAC_IIN),0))*'Blend Sheet'!$K75,0) + IFERROR(INDEX(WAC_Item_Cost,MATCH(1,(H$1=WAC_District)*('Blend Sheet'!$L$4=WAC_IIN),0))*'Blend Sheet'!$L75,0) + IFERROR(INDEX(WAC_Item_Cost,MATCH(1,(H$1=WAC_District)*('Blend Sheet'!$M$4=WAC_IIN),0))*'Blend Sheet'!$M75,0) + IFERROR(INDEX(WAC_Item_Cost,MATCH(1,(H$1=WAC_District)*('Blend Sheet'!$N$4=WAC_IIN),0))*'Blend Sheet'!$N75,0) + IFERROR(INDEX(WAC_Item_Cost,MATCH(1,(H$1=WAC_District)*('Blend Sheet'!$O$4=WAC_IIN),0))*'Blend Sheet'!$O75,0) + IFERROR(INDEX(WAC_Item_Cost,MATCH(1,(H$1=WAC_District)*('Blend Sheet'!$P$4=WAC_IIN),0))*'Blend Sheet'!$P75,0) + IFERROR(INDEX(WAC_Item_Cost,MATCH(1,(H$1=WAC_District)*('Blend Sheet'!$Q$4=WAC_IIN),0))*'Blend Sheet'!$Q75,0) + IFERROR(INDEX(WAC_Item_Cost,MATCH(1,(H$1=WAC_District)*('Blend Sheet'!$R$4=WAC_IIN),0))*'Blend Sheet'!$R75,0) + IFERROR(INDEX(WAC_Item_Cost,MATCH(1,(H$1=WAC_District)*('Blend Sheet'!$S$4=WAC_IIN),0))*'Blend Sheet'!$S75,0) + IFERROR(INDEX(WAC_Item_Cost,MATCH(1,(H$1=WAC_District)*('Blend Sheet'!$T$4=WAC_IIN),0))*'Blend Sheet'!$T75,0) + IFERROR(INDEX(WAC_Item_Cost,MATCH(1,(H$1=WAC_District)*('Blend Sheet'!$U$4=WAC_IIN),0))*'Blend Sheet'!$U75,0) + IFERROR(INDEX(WAC_Item_Cost,MATCH(1,(H$1=WAC_District)*('Blend Sheet'!$V$4=WAC_IIN),0))*'Blend Sheet'!$V75,0) + IFERROR(INDEX(WAC_Item_Cost,MATCH(1,(H$1=WAC_District)*('Blend Sheet'!$W$4=WAC_IIN),0))*'Blend Sheet'!$W75,0) + IFERROR(INDEX(WAC_Item_Cost,MATCH(1,(H$1=WAC_District)*('Blend Sheet'!$X$4=WAC_IIN),0))*'Blend Sheet'!$X75,0) + IFERROR(INDEX(WAC_Item_Cost,MATCH(1,(H$1=WAC_District)*('Blend Sheet'!$Y$4=WAC_IIN),0))*'Blend Sheet'!$Y75,0) + IFERROR(INDEX(WAC_Item_Cost,MATCH(1,(H$1=WAC_District)*('Blend Sheet'!$Z$4=WAC_IIN),0))*'Blend Sheet'!$Z75,0) + IFERROR(INDEX(WAC_Item_Cost,MATCH(1,(H$1=WAC_District)*('Blend Sheet'!$AA$4=WAC_IIN),0))*'Blend Sheet'!$AA75,0) + IFERROR(INDEX(WAC_Item_Cost,MATCH(1,(H$1=WAC_District)*('Blend Sheet'!$AB$4=WAC_IIN),0))*'Blend Sheet'!$AB75,0) + IFERROR(INDEX(WAC_Item_Cost,MATCH(1,(H$1=WAC_District)*('Blend Sheet'!$AC$4=WAC_IIN),0))*'Blend Sheet'!$AC75,0) + IFERROR(INDEX(WAC_Item_Cost,MATCH(1,(H$1=WAC_District)*('Blend Sheet'!$AD$4=WAC_IIN),0))*'Blend Sheet'!$AD75,0) + IFERROR(INDEX(WAC_Item_Cost,MATCH(1,(H$1=WAC_District)*('Blend Sheet'!$AE$4=WAC_IIN),0))*'Blend Sheet'!$AE75,0) + IFERROR(INDEX(WAC_Item_Cost,MATCH(1,(H$1=WAC_District)*('Blend Sheet'!$AF$4=WAC_IIN),0))*'Blend Sheet'!$AF75,0) + IFERROR(INDEX(WAC_Item_Cost,MATCH(1,(H$1=WAC_District)*('Blend Sheet'!$AG$4=WAC_IIN),0))*'Blend Sheet'!$AG75,0) + IFERROR(INDEX(WAC_Item_Cost,MATCH(1,(H$1=WAC_District)*('Blend Sheet'!$AH$4=WAC_IIN),0))*'Blend Sheet'!$AH75,0) + IFERROR(INDEX(WAC_Item_Cost,MATCH(1,(H$1=WAC_District)*('Blend Sheet'!$AI$4=WAC_IIN),0))*'Blend Sheet'!$AI75,0) + IFERROR(INDEX(WAC_Item_Cost,MATCH(1,(H$1=WAC_District)*('Blend Sheet'!$AJ$4=WAC_IIN),0))*'Blend Sheet'!$AJ75,0) + IFERROR(INDEX(WAC_Item_Cost,MATCH(1,(H$1=WAC_District)*('Blend Sheet'!$AK$4=WAC_IIN),0))*'Blend Sheet'!$AK75,0) + IFERROR(INDEX(WAC_Item_Cost,MATCH(1,(H$1=WAC_District)*('Blend Sheet'!$AL$4=WAC_IIN),0))*'Blend Sheet'!$AL75,0) + IFERROR(INDEX(WAC_Item_Cost,MATCH(1,(H$1=WAC_District)*('Blend Sheet'!$AM$4=WAC_IIN),0))*'Blend Sheet'!$AM75,0) + IFERROR(INDEX(WAC_Item_Cost,MATCH(1,(H$1=WAC_District)*('Blend Sheet'!$AN$4=WAC_IIN),0))*'Blend Sheet'!$AN75,0) + IFERROR(INDEX(WAC_Item_Cost,MATCH(1,(H$1=WAC_District)*('Blend Sheet'!$AO$4=WAC_IIN),0))*'Blend Sheet'!$AO75,0) + IFERROR(INDEX(WAC_Item_Cost,MATCH(1,(H$1=WAC_District)*('Blend Sheet'!$AP$4=WAC_IIN),0))*'Blend Sheet'!$AP75/1000,0)</f>
        <v>522.33757001599997</v>
      </c>
      <c r="I72" s="245">
        <f t="array" ref="I72">IFERROR(INDEX(WAC_Item_Cost,MATCH(1,(I$1=WAC_District)*('Blend Sheet'!$C$4=WAC_IIN),0))*'Blend Sheet'!$C75/1000,0) + IFERROR(INDEX(WAC_Item_Cost,MATCH(1,(I$1=WAC_District)*('Blend Sheet'!$D$4=WAC_IIN),0))*'Blend Sheet'!$D75/1000,0) + IFERROR(INDEX(WAC_Item_Cost,MATCH(1,(I$1=WAC_District)*('Blend Sheet'!$E$4=WAC_IIN),0))*'Blend Sheet'!$E75/1000,0) + IFERROR(INDEX(WAC_Item_Cost,MATCH(1,(I$1=WAC_District)*('Blend Sheet'!$F$4=WAC_IIN),0))*'Blend Sheet'!$F75/1000,0)  + IFERROR(INDEX(WAC_Item_Cost,MATCH(1,(I$1=WAC_District)*('Blend Sheet'!$G$4=WAC_IIN),0))*'Blend Sheet'!$G75,0) + IFERROR(INDEX(WAC_Item_Cost,MATCH(1,(I$1=WAC_District)*('Blend Sheet'!$H$4=WAC_IIN),0))*'Blend Sheet'!$H75,0)  + IFERROR(INDEX(WAC_Item_Cost,MATCH(1,(I$1=WAC_District)*('Blend Sheet'!$I$4=WAC_IIN),0))*'Blend Sheet'!$I75,0) + IFERROR(INDEX(WAC_Item_Cost,MATCH(1,(I$1=WAC_District)*('Blend Sheet'!$J$4=WAC_IIN),0))*'Blend Sheet'!$J75,0) + IFERROR(INDEX(WAC_Item_Cost,MATCH(1,(I$1=WAC_District)*('Blend Sheet'!$K$4=WAC_IIN),0))*'Blend Sheet'!$K75,0) + IFERROR(INDEX(WAC_Item_Cost,MATCH(1,(I$1=WAC_District)*('Blend Sheet'!$L$4=WAC_IIN),0))*'Blend Sheet'!$L75,0) + IFERROR(INDEX(WAC_Item_Cost,MATCH(1,(I$1=WAC_District)*('Blend Sheet'!$M$4=WAC_IIN),0))*'Blend Sheet'!$M75,0) + IFERROR(INDEX(WAC_Item_Cost,MATCH(1,(I$1=WAC_District)*('Blend Sheet'!$N$4=WAC_IIN),0))*'Blend Sheet'!$N75,0) + IFERROR(INDEX(WAC_Item_Cost,MATCH(1,(I$1=WAC_District)*('Blend Sheet'!$O$4=WAC_IIN),0))*'Blend Sheet'!$O75,0) + IFERROR(INDEX(WAC_Item_Cost,MATCH(1,(I$1=WAC_District)*('Blend Sheet'!$P$4=WAC_IIN),0))*'Blend Sheet'!$P75,0) + IFERROR(INDEX(WAC_Item_Cost,MATCH(1,(I$1=WAC_District)*('Blend Sheet'!$Q$4=WAC_IIN),0))*'Blend Sheet'!$Q75,0) + IFERROR(INDEX(WAC_Item_Cost,MATCH(1,(I$1=WAC_District)*('Blend Sheet'!$R$4=WAC_IIN),0))*'Blend Sheet'!$R75,0) + IFERROR(INDEX(WAC_Item_Cost,MATCH(1,(I$1=WAC_District)*('Blend Sheet'!$S$4=WAC_IIN),0))*'Blend Sheet'!$S75,0) + IFERROR(INDEX(WAC_Item_Cost,MATCH(1,(I$1=WAC_District)*('Blend Sheet'!$T$4=WAC_IIN),0))*'Blend Sheet'!$T75,0) + IFERROR(INDEX(WAC_Item_Cost,MATCH(1,(I$1=WAC_District)*('Blend Sheet'!$U$4=WAC_IIN),0))*'Blend Sheet'!$U75,0) + IFERROR(INDEX(WAC_Item_Cost,MATCH(1,(I$1=WAC_District)*('Blend Sheet'!$V$4=WAC_IIN),0))*'Blend Sheet'!$V75,0) + IFERROR(INDEX(WAC_Item_Cost,MATCH(1,(I$1=WAC_District)*('Blend Sheet'!$W$4=WAC_IIN),0))*'Blend Sheet'!$W75,0) + IFERROR(INDEX(WAC_Item_Cost,MATCH(1,(I$1=WAC_District)*('Blend Sheet'!$X$4=WAC_IIN),0))*'Blend Sheet'!$X75,0) + IFERROR(INDEX(WAC_Item_Cost,MATCH(1,(I$1=WAC_District)*('Blend Sheet'!$Y$4=WAC_IIN),0))*'Blend Sheet'!$Y75,0) + IFERROR(INDEX(WAC_Item_Cost,MATCH(1,(I$1=WAC_District)*('Blend Sheet'!$Z$4=WAC_IIN),0))*'Blend Sheet'!$Z75,0) + IFERROR(INDEX(WAC_Item_Cost,MATCH(1,(I$1=WAC_District)*('Blend Sheet'!$AA$4=WAC_IIN),0))*'Blend Sheet'!$AA75,0) + IFERROR(INDEX(WAC_Item_Cost,MATCH(1,(I$1=WAC_District)*('Blend Sheet'!$AB$4=WAC_IIN),0))*'Blend Sheet'!$AB75,0) + IFERROR(INDEX(WAC_Item_Cost,MATCH(1,(I$1=WAC_District)*('Blend Sheet'!$AC$4=WAC_IIN),0))*'Blend Sheet'!$AC75,0) + IFERROR(INDEX(WAC_Item_Cost,MATCH(1,(I$1=WAC_District)*('Blend Sheet'!$AD$4=WAC_IIN),0))*'Blend Sheet'!$AD75,0) + IFERROR(INDEX(WAC_Item_Cost,MATCH(1,(I$1=WAC_District)*('Blend Sheet'!$AE$4=WAC_IIN),0))*'Blend Sheet'!$AE75,0) + IFERROR(INDEX(WAC_Item_Cost,MATCH(1,(I$1=WAC_District)*('Blend Sheet'!$AF$4=WAC_IIN),0))*'Blend Sheet'!$AF75,0) + IFERROR(INDEX(WAC_Item_Cost,MATCH(1,(I$1=WAC_District)*('Blend Sheet'!$AG$4=WAC_IIN),0))*'Blend Sheet'!$AG75,0) + IFERROR(INDEX(WAC_Item_Cost,MATCH(1,(I$1=WAC_District)*('Blend Sheet'!$AH$4=WAC_IIN),0))*'Blend Sheet'!$AH75,0) + IFERROR(INDEX(WAC_Item_Cost,MATCH(1,(I$1=WAC_District)*('Blend Sheet'!$AI$4=WAC_IIN),0))*'Blend Sheet'!$AI75,0) + IFERROR(INDEX(WAC_Item_Cost,MATCH(1,(I$1=WAC_District)*('Blend Sheet'!$AJ$4=WAC_IIN),0))*'Blend Sheet'!$AJ75,0) + IFERROR(INDEX(WAC_Item_Cost,MATCH(1,(I$1=WAC_District)*('Blend Sheet'!$AK$4=WAC_IIN),0))*'Blend Sheet'!$AK75,0) + IFERROR(INDEX(WAC_Item_Cost,MATCH(1,(I$1=WAC_District)*('Blend Sheet'!$AL$4=WAC_IIN),0))*'Blend Sheet'!$AL75,0) + IFERROR(INDEX(WAC_Item_Cost,MATCH(1,(I$1=WAC_District)*('Blend Sheet'!$AM$4=WAC_IIN),0))*'Blend Sheet'!$AM75,0) + IFERROR(INDEX(WAC_Item_Cost,MATCH(1,(I$1=WAC_District)*('Blend Sheet'!$AN$4=WAC_IIN),0))*'Blend Sheet'!$AN75,0) + IFERROR(INDEX(WAC_Item_Cost,MATCH(1,(I$1=WAC_District)*('Blend Sheet'!$AO$4=WAC_IIN),0))*'Blend Sheet'!$AO75,0) + IFERROR(INDEX(WAC_Item_Cost,MATCH(1,(I$1=WAC_District)*('Blend Sheet'!$AP$4=WAC_IIN),0))*'Blend Sheet'!$AP75/1000,0)</f>
        <v>176.69854538300001</v>
      </c>
      <c r="J72" s="245">
        <f t="array" ref="J72">IFERROR(INDEX(WAC_Item_Cost,MATCH(1,(J$1=WAC_District)*('Blend Sheet'!$C$4=WAC_IIN),0))*'Blend Sheet'!$C75/1000,0) + IFERROR(INDEX(WAC_Item_Cost,MATCH(1,(J$1=WAC_District)*('Blend Sheet'!$D$4=WAC_IIN),0))*'Blend Sheet'!$D75/1000,0) + IFERROR(INDEX(WAC_Item_Cost,MATCH(1,(J$1=WAC_District)*('Blend Sheet'!$E$4=WAC_IIN),0))*'Blend Sheet'!$E75/1000,0) + IFERROR(INDEX(WAC_Item_Cost,MATCH(1,(J$1=WAC_District)*('Blend Sheet'!$F$4=WAC_IIN),0))*'Blend Sheet'!$F75/1000,0)  + IFERROR(INDEX(WAC_Item_Cost,MATCH(1,(J$1=WAC_District)*('Blend Sheet'!$G$4=WAC_IIN),0))*'Blend Sheet'!$G75,0) + IFERROR(INDEX(WAC_Item_Cost,MATCH(1,(J$1=WAC_District)*('Blend Sheet'!$H$4=WAC_IIN),0))*'Blend Sheet'!$H75,0)  + IFERROR(INDEX(WAC_Item_Cost,MATCH(1,(J$1=WAC_District)*('Blend Sheet'!$I$4=WAC_IIN),0))*'Blend Sheet'!$I75,0) + IFERROR(INDEX(WAC_Item_Cost,MATCH(1,(J$1=WAC_District)*('Blend Sheet'!$J$4=WAC_IIN),0))*'Blend Sheet'!$J75,0) + IFERROR(INDEX(WAC_Item_Cost,MATCH(1,(J$1=WAC_District)*('Blend Sheet'!$K$4=WAC_IIN),0))*'Blend Sheet'!$K75,0) + IFERROR(INDEX(WAC_Item_Cost,MATCH(1,(J$1=WAC_District)*('Blend Sheet'!$L$4=WAC_IIN),0))*'Blend Sheet'!$L75,0) + IFERROR(INDEX(WAC_Item_Cost,MATCH(1,(J$1=WAC_District)*('Blend Sheet'!$M$4=WAC_IIN),0))*'Blend Sheet'!$M75,0) + IFERROR(INDEX(WAC_Item_Cost,MATCH(1,(J$1=WAC_District)*('Blend Sheet'!$N$4=WAC_IIN),0))*'Blend Sheet'!$N75,0) + IFERROR(INDEX(WAC_Item_Cost,MATCH(1,(J$1=WAC_District)*('Blend Sheet'!$O$4=WAC_IIN),0))*'Blend Sheet'!$O75,0) + IFERROR(INDEX(WAC_Item_Cost,MATCH(1,(J$1=WAC_District)*('Blend Sheet'!$P$4=WAC_IIN),0))*'Blend Sheet'!$P75,0) + IFERROR(INDEX(WAC_Item_Cost,MATCH(1,(J$1=WAC_District)*('Blend Sheet'!$Q$4=WAC_IIN),0))*'Blend Sheet'!$Q75,0) + IFERROR(INDEX(WAC_Item_Cost,MATCH(1,(J$1=WAC_District)*('Blend Sheet'!$R$4=WAC_IIN),0))*'Blend Sheet'!$R75,0) + IFERROR(INDEX(WAC_Item_Cost,MATCH(1,(J$1=WAC_District)*('Blend Sheet'!$S$4=WAC_IIN),0))*'Blend Sheet'!$S75,0) + IFERROR(INDEX(WAC_Item_Cost,MATCH(1,(J$1=WAC_District)*('Blend Sheet'!$T$4=WAC_IIN),0))*'Blend Sheet'!$T75,0) + IFERROR(INDEX(WAC_Item_Cost,MATCH(1,(J$1=WAC_District)*('Blend Sheet'!$U$4=WAC_IIN),0))*'Blend Sheet'!$U75,0) + IFERROR(INDEX(WAC_Item_Cost,MATCH(1,(J$1=WAC_District)*('Blend Sheet'!$V$4=WAC_IIN),0))*'Blend Sheet'!$V75,0) + IFERROR(INDEX(WAC_Item_Cost,MATCH(1,(J$1=WAC_District)*('Blend Sheet'!$W$4=WAC_IIN),0))*'Blend Sheet'!$W75,0) + IFERROR(INDEX(WAC_Item_Cost,MATCH(1,(J$1=WAC_District)*('Blend Sheet'!$X$4=WAC_IIN),0))*'Blend Sheet'!$X75,0) + IFERROR(INDEX(WAC_Item_Cost,MATCH(1,(J$1=WAC_District)*('Blend Sheet'!$Y$4=WAC_IIN),0))*'Blend Sheet'!$Y75,0) + IFERROR(INDEX(WAC_Item_Cost,MATCH(1,(J$1=WAC_District)*('Blend Sheet'!$Z$4=WAC_IIN),0))*'Blend Sheet'!$Z75,0) + IFERROR(INDEX(WAC_Item_Cost,MATCH(1,(J$1=WAC_District)*('Blend Sheet'!$AA$4=WAC_IIN),0))*'Blend Sheet'!$AA75,0) + IFERROR(INDEX(WAC_Item_Cost,MATCH(1,(J$1=WAC_District)*('Blend Sheet'!$AB$4=WAC_IIN),0))*'Blend Sheet'!$AB75,0) + IFERROR(INDEX(WAC_Item_Cost,MATCH(1,(J$1=WAC_District)*('Blend Sheet'!$AC$4=WAC_IIN),0))*'Blend Sheet'!$AC75,0) + IFERROR(INDEX(WAC_Item_Cost,MATCH(1,(J$1=WAC_District)*('Blend Sheet'!$AD$4=WAC_IIN),0))*'Blend Sheet'!$AD75,0) + IFERROR(INDEX(WAC_Item_Cost,MATCH(1,(J$1=WAC_District)*('Blend Sheet'!$AE$4=WAC_IIN),0))*'Blend Sheet'!$AE75,0) + IFERROR(INDEX(WAC_Item_Cost,MATCH(1,(J$1=WAC_District)*('Blend Sheet'!$AF$4=WAC_IIN),0))*'Blend Sheet'!$AF75,0) + IFERROR(INDEX(WAC_Item_Cost,MATCH(1,(J$1=WAC_District)*('Blend Sheet'!$AG$4=WAC_IIN),0))*'Blend Sheet'!$AG75,0) + IFERROR(INDEX(WAC_Item_Cost,MATCH(1,(J$1=WAC_District)*('Blend Sheet'!$AH$4=WAC_IIN),0))*'Blend Sheet'!$AH75,0) + IFERROR(INDEX(WAC_Item_Cost,MATCH(1,(J$1=WAC_District)*('Blend Sheet'!$AI$4=WAC_IIN),0))*'Blend Sheet'!$AI75,0) + IFERROR(INDEX(WAC_Item_Cost,MATCH(1,(J$1=WAC_District)*('Blend Sheet'!$AJ$4=WAC_IIN),0))*'Blend Sheet'!$AJ75,0) + IFERROR(INDEX(WAC_Item_Cost,MATCH(1,(J$1=WAC_District)*('Blend Sheet'!$AK$4=WAC_IIN),0))*'Blend Sheet'!$AK75,0) + IFERROR(INDEX(WAC_Item_Cost,MATCH(1,(J$1=WAC_District)*('Blend Sheet'!$AL$4=WAC_IIN),0))*'Blend Sheet'!$AL75,0) + IFERROR(INDEX(WAC_Item_Cost,MATCH(1,(J$1=WAC_District)*('Blend Sheet'!$AM$4=WAC_IIN),0))*'Blend Sheet'!$AM75,0) + IFERROR(INDEX(WAC_Item_Cost,MATCH(1,(J$1=WAC_District)*('Blend Sheet'!$AN$4=WAC_IIN),0))*'Blend Sheet'!$AN75,0) + IFERROR(INDEX(WAC_Item_Cost,MATCH(1,(J$1=WAC_District)*('Blend Sheet'!$AO$4=WAC_IIN),0))*'Blend Sheet'!$AO75,0) + IFERROR(INDEX(WAC_Item_Cost,MATCH(1,(J$1=WAC_District)*('Blend Sheet'!$AP$4=WAC_IIN),0))*'Blend Sheet'!$AP75/1000,0)</f>
        <v>171.32149029300001</v>
      </c>
      <c r="K72" s="245">
        <f t="array" ref="K72">IFERROR(INDEX(WAC_Item_Cost,MATCH(1,(K$1=WAC_District)*('Blend Sheet'!$C$4=WAC_IIN),0))*'Blend Sheet'!$C75/1000,0) + IFERROR(INDEX(WAC_Item_Cost,MATCH(1,(K$1=WAC_District)*('Blend Sheet'!$D$4=WAC_IIN),0))*'Blend Sheet'!$D75/1000,0) + IFERROR(INDEX(WAC_Item_Cost,MATCH(1,(K$1=WAC_District)*('Blend Sheet'!$E$4=WAC_IIN),0))*'Blend Sheet'!$E75/1000,0) + IFERROR(INDEX(WAC_Item_Cost,MATCH(1,(K$1=WAC_District)*('Blend Sheet'!$F$4=WAC_IIN),0))*'Blend Sheet'!$F75/1000,0)  + IFERROR(INDEX(WAC_Item_Cost,MATCH(1,(K$1=WAC_District)*('Blend Sheet'!$G$4=WAC_IIN),0))*'Blend Sheet'!$G75,0) + IFERROR(INDEX(WAC_Item_Cost,MATCH(1,(K$1=WAC_District)*('Blend Sheet'!$H$4=WAC_IIN),0))*'Blend Sheet'!$H75,0)  + IFERROR(INDEX(WAC_Item_Cost,MATCH(1,(K$1=WAC_District)*('Blend Sheet'!$I$4=WAC_IIN),0))*'Blend Sheet'!$I75,0) + IFERROR(INDEX(WAC_Item_Cost,MATCH(1,(K$1=WAC_District)*('Blend Sheet'!$J$4=WAC_IIN),0))*'Blend Sheet'!$J75,0) + IFERROR(INDEX(WAC_Item_Cost,MATCH(1,(K$1=WAC_District)*('Blend Sheet'!$K$4=WAC_IIN),0))*'Blend Sheet'!$K75,0) + IFERROR(INDEX(WAC_Item_Cost,MATCH(1,(K$1=WAC_District)*('Blend Sheet'!$L$4=WAC_IIN),0))*'Blend Sheet'!$L75,0) + IFERROR(INDEX(WAC_Item_Cost,MATCH(1,(K$1=WAC_District)*('Blend Sheet'!$M$4=WAC_IIN),0))*'Blend Sheet'!$M75,0) + IFERROR(INDEX(WAC_Item_Cost,MATCH(1,(K$1=WAC_District)*('Blend Sheet'!$N$4=WAC_IIN),0))*'Blend Sheet'!$N75,0) + IFERROR(INDEX(WAC_Item_Cost,MATCH(1,(K$1=WAC_District)*('Blend Sheet'!$O$4=WAC_IIN),0))*'Blend Sheet'!$O75,0) + IFERROR(INDEX(WAC_Item_Cost,MATCH(1,(K$1=WAC_District)*('Blend Sheet'!$P$4=WAC_IIN),0))*'Blend Sheet'!$P75,0) + IFERROR(INDEX(WAC_Item_Cost,MATCH(1,(K$1=WAC_District)*('Blend Sheet'!$Q$4=WAC_IIN),0))*'Blend Sheet'!$Q75,0) + IFERROR(INDEX(WAC_Item_Cost,MATCH(1,(K$1=WAC_District)*('Blend Sheet'!$R$4=WAC_IIN),0))*'Blend Sheet'!$R75,0) + IFERROR(INDEX(WAC_Item_Cost,MATCH(1,(K$1=WAC_District)*('Blend Sheet'!$S$4=WAC_IIN),0))*'Blend Sheet'!$S75,0) + IFERROR(INDEX(WAC_Item_Cost,MATCH(1,(K$1=WAC_District)*('Blend Sheet'!$T$4=WAC_IIN),0))*'Blend Sheet'!$T75,0) + IFERROR(INDEX(WAC_Item_Cost,MATCH(1,(K$1=WAC_District)*('Blend Sheet'!$U$4=WAC_IIN),0))*'Blend Sheet'!$U75,0) + IFERROR(INDEX(WAC_Item_Cost,MATCH(1,(K$1=WAC_District)*('Blend Sheet'!$V$4=WAC_IIN),0))*'Blend Sheet'!$V75,0) + IFERROR(INDEX(WAC_Item_Cost,MATCH(1,(K$1=WAC_District)*('Blend Sheet'!$W$4=WAC_IIN),0))*'Blend Sheet'!$W75,0) + IFERROR(INDEX(WAC_Item_Cost,MATCH(1,(K$1=WAC_District)*('Blend Sheet'!$X$4=WAC_IIN),0))*'Blend Sheet'!$X75,0) + IFERROR(INDEX(WAC_Item_Cost,MATCH(1,(K$1=WAC_District)*('Blend Sheet'!$Y$4=WAC_IIN),0))*'Blend Sheet'!$Y75,0) + IFERROR(INDEX(WAC_Item_Cost,MATCH(1,(K$1=WAC_District)*('Blend Sheet'!$Z$4=WAC_IIN),0))*'Blend Sheet'!$Z75,0) + IFERROR(INDEX(WAC_Item_Cost,MATCH(1,(K$1=WAC_District)*('Blend Sheet'!$AA$4=WAC_IIN),0))*'Blend Sheet'!$AA75,0) + IFERROR(INDEX(WAC_Item_Cost,MATCH(1,(K$1=WAC_District)*('Blend Sheet'!$AB$4=WAC_IIN),0))*'Blend Sheet'!$AB75,0) + IFERROR(INDEX(WAC_Item_Cost,MATCH(1,(K$1=WAC_District)*('Blend Sheet'!$AC$4=WAC_IIN),0))*'Blend Sheet'!$AC75,0) + IFERROR(INDEX(WAC_Item_Cost,MATCH(1,(K$1=WAC_District)*('Blend Sheet'!$AD$4=WAC_IIN),0))*'Blend Sheet'!$AD75,0) + IFERROR(INDEX(WAC_Item_Cost,MATCH(1,(K$1=WAC_District)*('Blend Sheet'!$AE$4=WAC_IIN),0))*'Blend Sheet'!$AE75,0) + IFERROR(INDEX(WAC_Item_Cost,MATCH(1,(K$1=WAC_District)*('Blend Sheet'!$AF$4=WAC_IIN),0))*'Blend Sheet'!$AF75,0) + IFERROR(INDEX(WAC_Item_Cost,MATCH(1,(K$1=WAC_District)*('Blend Sheet'!$AG$4=WAC_IIN),0))*'Blend Sheet'!$AG75,0) + IFERROR(INDEX(WAC_Item_Cost,MATCH(1,(K$1=WAC_District)*('Blend Sheet'!$AH$4=WAC_IIN),0))*'Blend Sheet'!$AH75,0) + IFERROR(INDEX(WAC_Item_Cost,MATCH(1,(K$1=WAC_District)*('Blend Sheet'!$AI$4=WAC_IIN),0))*'Blend Sheet'!$AI75,0) + IFERROR(INDEX(WAC_Item_Cost,MATCH(1,(K$1=WAC_District)*('Blend Sheet'!$AJ$4=WAC_IIN),0))*'Blend Sheet'!$AJ75,0) + IFERROR(INDEX(WAC_Item_Cost,MATCH(1,(K$1=WAC_District)*('Blend Sheet'!$AK$4=WAC_IIN),0))*'Blend Sheet'!$AK75,0) + IFERROR(INDEX(WAC_Item_Cost,MATCH(1,(K$1=WAC_District)*('Blend Sheet'!$AL$4=WAC_IIN),0))*'Blend Sheet'!$AL75,0) + IFERROR(INDEX(WAC_Item_Cost,MATCH(1,(K$1=WAC_District)*('Blend Sheet'!$AM$4=WAC_IIN),0))*'Blend Sheet'!$AM75,0) + IFERROR(INDEX(WAC_Item_Cost,MATCH(1,(K$1=WAC_District)*('Blend Sheet'!$AN$4=WAC_IIN),0))*'Blend Sheet'!$AN75,0) + IFERROR(INDEX(WAC_Item_Cost,MATCH(1,(K$1=WAC_District)*('Blend Sheet'!$AO$4=WAC_IIN),0))*'Blend Sheet'!$AO75,0) + IFERROR(INDEX(WAC_Item_Cost,MATCH(1,(K$1=WAC_District)*('Blend Sheet'!$AP$4=WAC_IIN),0))*'Blend Sheet'!$AP75/1000,0)</f>
        <v>0</v>
      </c>
      <c r="L72" s="245">
        <f t="array" ref="L72">IFERROR(INDEX(WAC_Item_Cost,MATCH(1,(L$1=WAC_District)*('Blend Sheet'!$C$4=WAC_IIN),0))*'Blend Sheet'!$C75/1000,0) + IFERROR(INDEX(WAC_Item_Cost,MATCH(1,(L$1=WAC_District)*('Blend Sheet'!$D$4=WAC_IIN),0))*'Blend Sheet'!$D75/1000,0) + IFERROR(INDEX(WAC_Item_Cost,MATCH(1,(L$1=WAC_District)*('Blend Sheet'!$E$4=WAC_IIN),0))*'Blend Sheet'!$E75/1000,0) + IFERROR(INDEX(WAC_Item_Cost,MATCH(1,(L$1=WAC_District)*('Blend Sheet'!$F$4=WAC_IIN),0))*'Blend Sheet'!$F75/1000,0)  + IFERROR(INDEX(WAC_Item_Cost,MATCH(1,(L$1=WAC_District)*('Blend Sheet'!$G$4=WAC_IIN),0))*'Blend Sheet'!$G75,0) + IFERROR(INDEX(WAC_Item_Cost,MATCH(1,(L$1=WAC_District)*('Blend Sheet'!$H$4=WAC_IIN),0))*'Blend Sheet'!$H75,0)  + IFERROR(INDEX(WAC_Item_Cost,MATCH(1,(L$1=WAC_District)*('Blend Sheet'!$I$4=WAC_IIN),0))*'Blend Sheet'!$I75,0) + IFERROR(INDEX(WAC_Item_Cost,MATCH(1,(L$1=WAC_District)*('Blend Sheet'!$J$4=WAC_IIN),0))*'Blend Sheet'!$J75,0) + IFERROR(INDEX(WAC_Item_Cost,MATCH(1,(L$1=WAC_District)*('Blend Sheet'!$K$4=WAC_IIN),0))*'Blend Sheet'!$K75,0) + IFERROR(INDEX(WAC_Item_Cost,MATCH(1,(L$1=WAC_District)*('Blend Sheet'!$L$4=WAC_IIN),0))*'Blend Sheet'!$L75,0) + IFERROR(INDEX(WAC_Item_Cost,MATCH(1,(L$1=WAC_District)*('Blend Sheet'!$M$4=WAC_IIN),0))*'Blend Sheet'!$M75,0) + IFERROR(INDEX(WAC_Item_Cost,MATCH(1,(L$1=WAC_District)*('Blend Sheet'!$N$4=WAC_IIN),0))*'Blend Sheet'!$N75,0) + IFERROR(INDEX(WAC_Item_Cost,MATCH(1,(L$1=WAC_District)*('Blend Sheet'!$O$4=WAC_IIN),0))*'Blend Sheet'!$O75,0) + IFERROR(INDEX(WAC_Item_Cost,MATCH(1,(L$1=WAC_District)*('Blend Sheet'!$P$4=WAC_IIN),0))*'Blend Sheet'!$P75,0) + IFERROR(INDEX(WAC_Item_Cost,MATCH(1,(L$1=WAC_District)*('Blend Sheet'!$Q$4=WAC_IIN),0))*'Blend Sheet'!$Q75,0) + IFERROR(INDEX(WAC_Item_Cost,MATCH(1,(L$1=WAC_District)*('Blend Sheet'!$R$4=WAC_IIN),0))*'Blend Sheet'!$R75,0) + IFERROR(INDEX(WAC_Item_Cost,MATCH(1,(L$1=WAC_District)*('Blend Sheet'!$S$4=WAC_IIN),0))*'Blend Sheet'!$S75,0) + IFERROR(INDEX(WAC_Item_Cost,MATCH(1,(L$1=WAC_District)*('Blend Sheet'!$T$4=WAC_IIN),0))*'Blend Sheet'!$T75,0) + IFERROR(INDEX(WAC_Item_Cost,MATCH(1,(L$1=WAC_District)*('Blend Sheet'!$U$4=WAC_IIN),0))*'Blend Sheet'!$U75,0) + IFERROR(INDEX(WAC_Item_Cost,MATCH(1,(L$1=WAC_District)*('Blend Sheet'!$V$4=WAC_IIN),0))*'Blend Sheet'!$V75,0) + IFERROR(INDEX(WAC_Item_Cost,MATCH(1,(L$1=WAC_District)*('Blend Sheet'!$W$4=WAC_IIN),0))*'Blend Sheet'!$W75,0) + IFERROR(INDEX(WAC_Item_Cost,MATCH(1,(L$1=WAC_District)*('Blend Sheet'!$X$4=WAC_IIN),0))*'Blend Sheet'!$X75,0) + IFERROR(INDEX(WAC_Item_Cost,MATCH(1,(L$1=WAC_District)*('Blend Sheet'!$Y$4=WAC_IIN),0))*'Blend Sheet'!$Y75,0) + IFERROR(INDEX(WAC_Item_Cost,MATCH(1,(L$1=WAC_District)*('Blend Sheet'!$Z$4=WAC_IIN),0))*'Blend Sheet'!$Z75,0) + IFERROR(INDEX(WAC_Item_Cost,MATCH(1,(L$1=WAC_District)*('Blend Sheet'!$AA$4=WAC_IIN),0))*'Blend Sheet'!$AA75,0) + IFERROR(INDEX(WAC_Item_Cost,MATCH(1,(L$1=WAC_District)*('Blend Sheet'!$AB$4=WAC_IIN),0))*'Blend Sheet'!$AB75,0) + IFERROR(INDEX(WAC_Item_Cost,MATCH(1,(L$1=WAC_District)*('Blend Sheet'!$AC$4=WAC_IIN),0))*'Blend Sheet'!$AC75,0) + IFERROR(INDEX(WAC_Item_Cost,MATCH(1,(L$1=WAC_District)*('Blend Sheet'!$AD$4=WAC_IIN),0))*'Blend Sheet'!$AD75,0) + IFERROR(INDEX(WAC_Item_Cost,MATCH(1,(L$1=WAC_District)*('Blend Sheet'!$AE$4=WAC_IIN),0))*'Blend Sheet'!$AE75,0) + IFERROR(INDEX(WAC_Item_Cost,MATCH(1,(L$1=WAC_District)*('Blend Sheet'!$AF$4=WAC_IIN),0))*'Blend Sheet'!$AF75,0) + IFERROR(INDEX(WAC_Item_Cost,MATCH(1,(L$1=WAC_District)*('Blend Sheet'!$AG$4=WAC_IIN),0))*'Blend Sheet'!$AG75,0) + IFERROR(INDEX(WAC_Item_Cost,MATCH(1,(L$1=WAC_District)*('Blend Sheet'!$AH$4=WAC_IIN),0))*'Blend Sheet'!$AH75,0) + IFERROR(INDEX(WAC_Item_Cost,MATCH(1,(L$1=WAC_District)*('Blend Sheet'!$AI$4=WAC_IIN),0))*'Blend Sheet'!$AI75,0) + IFERROR(INDEX(WAC_Item_Cost,MATCH(1,(L$1=WAC_District)*('Blend Sheet'!$AJ$4=WAC_IIN),0))*'Blend Sheet'!$AJ75,0) + IFERROR(INDEX(WAC_Item_Cost,MATCH(1,(L$1=WAC_District)*('Blend Sheet'!$AK$4=WAC_IIN),0))*'Blend Sheet'!$AK75,0) + IFERROR(INDEX(WAC_Item_Cost,MATCH(1,(L$1=WAC_District)*('Blend Sheet'!$AL$4=WAC_IIN),0))*'Blend Sheet'!$AL75,0) + IFERROR(INDEX(WAC_Item_Cost,MATCH(1,(L$1=WAC_District)*('Blend Sheet'!$AM$4=WAC_IIN),0))*'Blend Sheet'!$AM75,0) + IFERROR(INDEX(WAC_Item_Cost,MATCH(1,(L$1=WAC_District)*('Blend Sheet'!$AN$4=WAC_IIN),0))*'Blend Sheet'!$AN75,0) + IFERROR(INDEX(WAC_Item_Cost,MATCH(1,(L$1=WAC_District)*('Blend Sheet'!$AO$4=WAC_IIN),0))*'Blend Sheet'!$AO75,0) + IFERROR(INDEX(WAC_Item_Cost,MATCH(1,(L$1=WAC_District)*('Blend Sheet'!$AP$4=WAC_IIN),0))*'Blend Sheet'!$AP75/1000,0)</f>
        <v>0</v>
      </c>
    </row>
    <row r="73" spans="1:12" x14ac:dyDescent="0.25">
      <c r="A73" t="str">
        <f>'Blend Sheet'!A76</f>
        <v>Superlite 13 (CDM-5)</v>
      </c>
      <c r="B73" s="245">
        <f t="array" ref="B73">IFERROR(INDEX(WAC_Item_Cost,MATCH(1,(B$1=WAC_District)*('Blend Sheet'!$C$4=WAC_IIN),0))*'Blend Sheet'!$C76/1000,0) + IFERROR(INDEX(WAC_Item_Cost,MATCH(1,(B$1=WAC_District)*('Blend Sheet'!$D$4=WAC_IIN),0))*'Blend Sheet'!$D76/1000,0) + IFERROR(INDEX(WAC_Item_Cost,MATCH(1,(B$1=WAC_District)*('Blend Sheet'!$E$4=WAC_IIN),0))*'Blend Sheet'!$E76/1000,0) + IFERROR(INDEX(WAC_Item_Cost,MATCH(1,(B$1=WAC_District)*('Blend Sheet'!$F$4=WAC_IIN),0))*'Blend Sheet'!$F76/1000,0)  + IFERROR(INDEX(WAC_Item_Cost,MATCH(1,(B$1=WAC_District)*('Blend Sheet'!$G$4=WAC_IIN),0))*'Blend Sheet'!$G76,0) + IFERROR(INDEX(WAC_Item_Cost,MATCH(1,(B$1=WAC_District)*('Blend Sheet'!$H$4=WAC_IIN),0))*'Blend Sheet'!$H76,0)  + IFERROR(INDEX(WAC_Item_Cost,MATCH(1,(B$1=WAC_District)*('Blend Sheet'!$I$4=WAC_IIN),0))*'Blend Sheet'!$I76,0) + IFERROR(INDEX(WAC_Item_Cost,MATCH(1,(B$1=WAC_District)*('Blend Sheet'!$J$4=WAC_IIN),0))*'Blend Sheet'!$J76,0) + IFERROR(INDEX(WAC_Item_Cost,MATCH(1,(B$1=WAC_District)*('Blend Sheet'!$K$4=WAC_IIN),0))*'Blend Sheet'!$K76,0) + IFERROR(INDEX(WAC_Item_Cost,MATCH(1,(B$1=WAC_District)*('Blend Sheet'!$L$4=WAC_IIN),0))*'Blend Sheet'!$L76,0) + IFERROR(INDEX(WAC_Item_Cost,MATCH(1,(B$1=WAC_District)*('Blend Sheet'!$M$4=WAC_IIN),0))*'Blend Sheet'!$M76,0) + IFERROR(INDEX(WAC_Item_Cost,MATCH(1,(B$1=WAC_District)*('Blend Sheet'!$N$4=WAC_IIN),0))*'Blend Sheet'!$N76,0) + IFERROR(INDEX(WAC_Item_Cost,MATCH(1,(B$1=WAC_District)*('Blend Sheet'!$O$4=WAC_IIN),0))*'Blend Sheet'!$O76,0) + IFERROR(INDEX(WAC_Item_Cost,MATCH(1,(B$1=WAC_District)*('Blend Sheet'!$P$4=WAC_IIN),0))*'Blend Sheet'!$P76,0) + IFERROR(INDEX(WAC_Item_Cost,MATCH(1,(B$1=WAC_District)*('Blend Sheet'!$Q$4=WAC_IIN),0))*'Blend Sheet'!$Q76,0) + IFERROR(INDEX(WAC_Item_Cost,MATCH(1,(B$1=WAC_District)*('Blend Sheet'!$R$4=WAC_IIN),0))*'Blend Sheet'!$R76,0) + IFERROR(INDEX(WAC_Item_Cost,MATCH(1,(B$1=WAC_District)*('Blend Sheet'!$S$4=WAC_IIN),0))*'Blend Sheet'!$S76,0) + IFERROR(INDEX(WAC_Item_Cost,MATCH(1,(B$1=WAC_District)*('Blend Sheet'!$T$4=WAC_IIN),0))*'Blend Sheet'!$T76,0) + IFERROR(INDEX(WAC_Item_Cost,MATCH(1,(B$1=WAC_District)*('Blend Sheet'!$U$4=WAC_IIN),0))*'Blend Sheet'!$U76,0) + IFERROR(INDEX(WAC_Item_Cost,MATCH(1,(B$1=WAC_District)*('Blend Sheet'!$V$4=WAC_IIN),0))*'Blend Sheet'!$V76,0) + IFERROR(INDEX(WAC_Item_Cost,MATCH(1,(B$1=WAC_District)*('Blend Sheet'!$W$4=WAC_IIN),0))*'Blend Sheet'!$W76,0) + IFERROR(INDEX(WAC_Item_Cost,MATCH(1,(B$1=WAC_District)*('Blend Sheet'!$X$4=WAC_IIN),0))*'Blend Sheet'!$X76,0) + IFERROR(INDEX(WAC_Item_Cost,MATCH(1,(B$1=WAC_District)*('Blend Sheet'!$Y$4=WAC_IIN),0))*'Blend Sheet'!$Y76,0) + IFERROR(INDEX(WAC_Item_Cost,MATCH(1,(B$1=WAC_District)*('Blend Sheet'!$Z$4=WAC_IIN),0))*'Blend Sheet'!$Z76,0) + IFERROR(INDEX(WAC_Item_Cost,MATCH(1,(B$1=WAC_District)*('Blend Sheet'!$AA$4=WAC_IIN),0))*'Blend Sheet'!$AA76,0) + IFERROR(INDEX(WAC_Item_Cost,MATCH(1,(B$1=WAC_District)*('Blend Sheet'!$AB$4=WAC_IIN),0))*'Blend Sheet'!$AB76,0) + IFERROR(INDEX(WAC_Item_Cost,MATCH(1,(B$1=WAC_District)*('Blend Sheet'!$AC$4=WAC_IIN),0))*'Blend Sheet'!$AC76,0) + IFERROR(INDEX(WAC_Item_Cost,MATCH(1,(B$1=WAC_District)*('Blend Sheet'!$AD$4=WAC_IIN),0))*'Blend Sheet'!$AD76,0) + IFERROR(INDEX(WAC_Item_Cost,MATCH(1,(B$1=WAC_District)*('Blend Sheet'!$AE$4=WAC_IIN),0))*'Blend Sheet'!$AE76,0) + IFERROR(INDEX(WAC_Item_Cost,MATCH(1,(B$1=WAC_District)*('Blend Sheet'!$AF$4=WAC_IIN),0))*'Blend Sheet'!$AF76,0) + IFERROR(INDEX(WAC_Item_Cost,MATCH(1,(B$1=WAC_District)*('Blend Sheet'!$AG$4=WAC_IIN),0))*'Blend Sheet'!$AG76,0) + IFERROR(INDEX(WAC_Item_Cost,MATCH(1,(B$1=WAC_District)*('Blend Sheet'!$AH$4=WAC_IIN),0))*'Blend Sheet'!$AH76,0) + IFERROR(INDEX(WAC_Item_Cost,MATCH(1,(B$1=WAC_District)*('Blend Sheet'!$AI$4=WAC_IIN),0))*'Blend Sheet'!$AI76,0) + IFERROR(INDEX(WAC_Item_Cost,MATCH(1,(B$1=WAC_District)*('Blend Sheet'!$AJ$4=WAC_IIN),0))*'Blend Sheet'!$AJ76,0) + IFERROR(INDEX(WAC_Item_Cost,MATCH(1,(B$1=WAC_District)*('Blend Sheet'!$AK$4=WAC_IIN),0))*'Blend Sheet'!$AK76,0) + IFERROR(INDEX(WAC_Item_Cost,MATCH(1,(B$1=WAC_District)*('Blend Sheet'!$AL$4=WAC_IIN),0))*'Blend Sheet'!$AL76,0) + IFERROR(INDEX(WAC_Item_Cost,MATCH(1,(B$1=WAC_District)*('Blend Sheet'!$AM$4=WAC_IIN),0))*'Blend Sheet'!$AM76,0) + IFERROR(INDEX(WAC_Item_Cost,MATCH(1,(B$1=WAC_District)*('Blend Sheet'!$AN$4=WAC_IIN),0))*'Blend Sheet'!$AN76,0) + IFERROR(INDEX(WAC_Item_Cost,MATCH(1,(B$1=WAC_District)*('Blend Sheet'!$AO$4=WAC_IIN),0))*'Blend Sheet'!$AO76,0) + IFERROR(INDEX(WAC_Item_Cost,MATCH(1,(B$1=WAC_District)*('Blend Sheet'!$AP$4=WAC_IIN),0))*'Blend Sheet'!$AP76/1000,0)</f>
        <v>149.78990529900003</v>
      </c>
      <c r="C73" s="245">
        <f t="array" ref="C73">IFERROR(INDEX(WAC_Item_Cost,MATCH(1,(C$1=WAC_District)*('Blend Sheet'!$C$4=WAC_IIN),0))*'Blend Sheet'!$C76/1000,0) + IFERROR(INDEX(WAC_Item_Cost,MATCH(1,(C$1=WAC_District)*('Blend Sheet'!$D$4=WAC_IIN),0))*'Blend Sheet'!$D76/1000,0) + IFERROR(INDEX(WAC_Item_Cost,MATCH(1,(C$1=WAC_District)*('Blend Sheet'!$E$4=WAC_IIN),0))*'Blend Sheet'!$E76/1000,0) + IFERROR(INDEX(WAC_Item_Cost,MATCH(1,(C$1=WAC_District)*('Blend Sheet'!$F$4=WAC_IIN),0))*'Blend Sheet'!$F76/1000,0)  + IFERROR(INDEX(WAC_Item_Cost,MATCH(1,(C$1=WAC_District)*('Blend Sheet'!$G$4=WAC_IIN),0))*'Blend Sheet'!$G76,0) + IFERROR(INDEX(WAC_Item_Cost,MATCH(1,(C$1=WAC_District)*('Blend Sheet'!$H$4=WAC_IIN),0))*'Blend Sheet'!$H76,0)  + IFERROR(INDEX(WAC_Item_Cost,MATCH(1,(C$1=WAC_District)*('Blend Sheet'!$I$4=WAC_IIN),0))*'Blend Sheet'!$I76,0) + IFERROR(INDEX(WAC_Item_Cost,MATCH(1,(C$1=WAC_District)*('Blend Sheet'!$J$4=WAC_IIN),0))*'Blend Sheet'!$J76,0) + IFERROR(INDEX(WAC_Item_Cost,MATCH(1,(C$1=WAC_District)*('Blend Sheet'!$K$4=WAC_IIN),0))*'Blend Sheet'!$K76,0) + IFERROR(INDEX(WAC_Item_Cost,MATCH(1,(C$1=WAC_District)*('Blend Sheet'!$L$4=WAC_IIN),0))*'Blend Sheet'!$L76,0) + IFERROR(INDEX(WAC_Item_Cost,MATCH(1,(C$1=WAC_District)*('Blend Sheet'!$M$4=WAC_IIN),0))*'Blend Sheet'!$M76,0) + IFERROR(INDEX(WAC_Item_Cost,MATCH(1,(C$1=WAC_District)*('Blend Sheet'!$N$4=WAC_IIN),0))*'Blend Sheet'!$N76,0) + IFERROR(INDEX(WAC_Item_Cost,MATCH(1,(C$1=WAC_District)*('Blend Sheet'!$O$4=WAC_IIN),0))*'Blend Sheet'!$O76,0) + IFERROR(INDEX(WAC_Item_Cost,MATCH(1,(C$1=WAC_District)*('Blend Sheet'!$P$4=WAC_IIN),0))*'Blend Sheet'!$P76,0) + IFERROR(INDEX(WAC_Item_Cost,MATCH(1,(C$1=WAC_District)*('Blend Sheet'!$Q$4=WAC_IIN),0))*'Blend Sheet'!$Q76,0) + IFERROR(INDEX(WAC_Item_Cost,MATCH(1,(C$1=WAC_District)*('Blend Sheet'!$R$4=WAC_IIN),0))*'Blend Sheet'!$R76,0) + IFERROR(INDEX(WAC_Item_Cost,MATCH(1,(C$1=WAC_District)*('Blend Sheet'!$S$4=WAC_IIN),0))*'Blend Sheet'!$S76,0) + IFERROR(INDEX(WAC_Item_Cost,MATCH(1,(C$1=WAC_District)*('Blend Sheet'!$T$4=WAC_IIN),0))*'Blend Sheet'!$T76,0) + IFERROR(INDEX(WAC_Item_Cost,MATCH(1,(C$1=WAC_District)*('Blend Sheet'!$U$4=WAC_IIN),0))*'Blend Sheet'!$U76,0) + IFERROR(INDEX(WAC_Item_Cost,MATCH(1,(C$1=WAC_District)*('Blend Sheet'!$V$4=WAC_IIN),0))*'Blend Sheet'!$V76,0) + IFERROR(INDEX(WAC_Item_Cost,MATCH(1,(C$1=WAC_District)*('Blend Sheet'!$W$4=WAC_IIN),0))*'Blend Sheet'!$W76,0) + IFERROR(INDEX(WAC_Item_Cost,MATCH(1,(C$1=WAC_District)*('Blend Sheet'!$X$4=WAC_IIN),0))*'Blend Sheet'!$X76,0) + IFERROR(INDEX(WAC_Item_Cost,MATCH(1,(C$1=WAC_District)*('Blend Sheet'!$Y$4=WAC_IIN),0))*'Blend Sheet'!$Y76,0) + IFERROR(INDEX(WAC_Item_Cost,MATCH(1,(C$1=WAC_District)*('Blend Sheet'!$Z$4=WAC_IIN),0))*'Blend Sheet'!$Z76,0) + IFERROR(INDEX(WAC_Item_Cost,MATCH(1,(C$1=WAC_District)*('Blend Sheet'!$AA$4=WAC_IIN),0))*'Blend Sheet'!$AA76,0) + IFERROR(INDEX(WAC_Item_Cost,MATCH(1,(C$1=WAC_District)*('Blend Sheet'!$AB$4=WAC_IIN),0))*'Blend Sheet'!$AB76,0) + IFERROR(INDEX(WAC_Item_Cost,MATCH(1,(C$1=WAC_District)*('Blend Sheet'!$AC$4=WAC_IIN),0))*'Blend Sheet'!$AC76,0) + IFERROR(INDEX(WAC_Item_Cost,MATCH(1,(C$1=WAC_District)*('Blend Sheet'!$AD$4=WAC_IIN),0))*'Blend Sheet'!$AD76,0) + IFERROR(INDEX(WAC_Item_Cost,MATCH(1,(C$1=WAC_District)*('Blend Sheet'!$AE$4=WAC_IIN),0))*'Blend Sheet'!$AE76,0) + IFERROR(INDEX(WAC_Item_Cost,MATCH(1,(C$1=WAC_District)*('Blend Sheet'!$AF$4=WAC_IIN),0))*'Blend Sheet'!$AF76,0) + IFERROR(INDEX(WAC_Item_Cost,MATCH(1,(C$1=WAC_District)*('Blend Sheet'!$AG$4=WAC_IIN),0))*'Blend Sheet'!$AG76,0) + IFERROR(INDEX(WAC_Item_Cost,MATCH(1,(C$1=WAC_District)*('Blend Sheet'!$AH$4=WAC_IIN),0))*'Blend Sheet'!$AH76,0) + IFERROR(INDEX(WAC_Item_Cost,MATCH(1,(C$1=WAC_District)*('Blend Sheet'!$AI$4=WAC_IIN),0))*'Blend Sheet'!$AI76,0) + IFERROR(INDEX(WAC_Item_Cost,MATCH(1,(C$1=WAC_District)*('Blend Sheet'!$AJ$4=WAC_IIN),0))*'Blend Sheet'!$AJ76,0) + IFERROR(INDEX(WAC_Item_Cost,MATCH(1,(C$1=WAC_District)*('Blend Sheet'!$AK$4=WAC_IIN),0))*'Blend Sheet'!$AK76,0) + IFERROR(INDEX(WAC_Item_Cost,MATCH(1,(C$1=WAC_District)*('Blend Sheet'!$AL$4=WAC_IIN),0))*'Blend Sheet'!$AL76,0) + IFERROR(INDEX(WAC_Item_Cost,MATCH(1,(C$1=WAC_District)*('Blend Sheet'!$AM$4=WAC_IIN),0))*'Blend Sheet'!$AM76,0) + IFERROR(INDEX(WAC_Item_Cost,MATCH(1,(C$1=WAC_District)*('Blend Sheet'!$AN$4=WAC_IIN),0))*'Blend Sheet'!$AN76,0) + IFERROR(INDEX(WAC_Item_Cost,MATCH(1,(C$1=WAC_District)*('Blend Sheet'!$AO$4=WAC_IIN),0))*'Blend Sheet'!$AO76,0) + IFERROR(INDEX(WAC_Item_Cost,MATCH(1,(C$1=WAC_District)*('Blend Sheet'!$AP$4=WAC_IIN),0))*'Blend Sheet'!$AP76/1000,0)</f>
        <v>182.66084254200001</v>
      </c>
      <c r="D73" s="245">
        <f t="array" ref="D73">IFERROR(INDEX(WAC_Item_Cost,MATCH(1,(D$1=WAC_District)*('Blend Sheet'!$C$4=WAC_IIN),0))*'Blend Sheet'!$C76/1000,0) + IFERROR(INDEX(WAC_Item_Cost,MATCH(1,(D$1=WAC_District)*('Blend Sheet'!$D$4=WAC_IIN),0))*'Blend Sheet'!$D76/1000,0) + IFERROR(INDEX(WAC_Item_Cost,MATCH(1,(D$1=WAC_District)*('Blend Sheet'!$E$4=WAC_IIN),0))*'Blend Sheet'!$E76/1000,0) + IFERROR(INDEX(WAC_Item_Cost,MATCH(1,(D$1=WAC_District)*('Blend Sheet'!$F$4=WAC_IIN),0))*'Blend Sheet'!$F76/1000,0)  + IFERROR(INDEX(WAC_Item_Cost,MATCH(1,(D$1=WAC_District)*('Blend Sheet'!$G$4=WAC_IIN),0))*'Blend Sheet'!$G76,0) + IFERROR(INDEX(WAC_Item_Cost,MATCH(1,(D$1=WAC_District)*('Blend Sheet'!$H$4=WAC_IIN),0))*'Blend Sheet'!$H76,0)  + IFERROR(INDEX(WAC_Item_Cost,MATCH(1,(D$1=WAC_District)*('Blend Sheet'!$I$4=WAC_IIN),0))*'Blend Sheet'!$I76,0) + IFERROR(INDEX(WAC_Item_Cost,MATCH(1,(D$1=WAC_District)*('Blend Sheet'!$J$4=WAC_IIN),0))*'Blend Sheet'!$J76,0) + IFERROR(INDEX(WAC_Item_Cost,MATCH(1,(D$1=WAC_District)*('Blend Sheet'!$K$4=WAC_IIN),0))*'Blend Sheet'!$K76,0) + IFERROR(INDEX(WAC_Item_Cost,MATCH(1,(D$1=WAC_District)*('Blend Sheet'!$L$4=WAC_IIN),0))*'Blend Sheet'!$L76,0) + IFERROR(INDEX(WAC_Item_Cost,MATCH(1,(D$1=WAC_District)*('Blend Sheet'!$M$4=WAC_IIN),0))*'Blend Sheet'!$M76,0) + IFERROR(INDEX(WAC_Item_Cost,MATCH(1,(D$1=WAC_District)*('Blend Sheet'!$N$4=WAC_IIN),0))*'Blend Sheet'!$N76,0) + IFERROR(INDEX(WAC_Item_Cost,MATCH(1,(D$1=WAC_District)*('Blend Sheet'!$O$4=WAC_IIN),0))*'Blend Sheet'!$O76,0) + IFERROR(INDEX(WAC_Item_Cost,MATCH(1,(D$1=WAC_District)*('Blend Sheet'!$P$4=WAC_IIN),0))*'Blend Sheet'!$P76,0) + IFERROR(INDEX(WAC_Item_Cost,MATCH(1,(D$1=WAC_District)*('Blend Sheet'!$Q$4=WAC_IIN),0))*'Blend Sheet'!$Q76,0) + IFERROR(INDEX(WAC_Item_Cost,MATCH(1,(D$1=WAC_District)*('Blend Sheet'!$R$4=WAC_IIN),0))*'Blend Sheet'!$R76,0) + IFERROR(INDEX(WAC_Item_Cost,MATCH(1,(D$1=WAC_District)*('Blend Sheet'!$S$4=WAC_IIN),0))*'Blend Sheet'!$S76,0) + IFERROR(INDEX(WAC_Item_Cost,MATCH(1,(D$1=WAC_District)*('Blend Sheet'!$T$4=WAC_IIN),0))*'Blend Sheet'!$T76,0) + IFERROR(INDEX(WAC_Item_Cost,MATCH(1,(D$1=WAC_District)*('Blend Sheet'!$U$4=WAC_IIN),0))*'Blend Sheet'!$U76,0) + IFERROR(INDEX(WAC_Item_Cost,MATCH(1,(D$1=WAC_District)*('Blend Sheet'!$V$4=WAC_IIN),0))*'Blend Sheet'!$V76,0) + IFERROR(INDEX(WAC_Item_Cost,MATCH(1,(D$1=WAC_District)*('Blend Sheet'!$W$4=WAC_IIN),0))*'Blend Sheet'!$W76,0) + IFERROR(INDEX(WAC_Item_Cost,MATCH(1,(D$1=WAC_District)*('Blend Sheet'!$X$4=WAC_IIN),0))*'Blend Sheet'!$X76,0) + IFERROR(INDEX(WAC_Item_Cost,MATCH(1,(D$1=WAC_District)*('Blend Sheet'!$Y$4=WAC_IIN),0))*'Blend Sheet'!$Y76,0) + IFERROR(INDEX(WAC_Item_Cost,MATCH(1,(D$1=WAC_District)*('Blend Sheet'!$Z$4=WAC_IIN),0))*'Blend Sheet'!$Z76,0) + IFERROR(INDEX(WAC_Item_Cost,MATCH(1,(D$1=WAC_District)*('Blend Sheet'!$AA$4=WAC_IIN),0))*'Blend Sheet'!$AA76,0) + IFERROR(INDEX(WAC_Item_Cost,MATCH(1,(D$1=WAC_District)*('Blend Sheet'!$AB$4=WAC_IIN),0))*'Blend Sheet'!$AB76,0) + IFERROR(INDEX(WAC_Item_Cost,MATCH(1,(D$1=WAC_District)*('Blend Sheet'!$AC$4=WAC_IIN),0))*'Blend Sheet'!$AC76,0) + IFERROR(INDEX(WAC_Item_Cost,MATCH(1,(D$1=WAC_District)*('Blend Sheet'!$AD$4=WAC_IIN),0))*'Blend Sheet'!$AD76,0) + IFERROR(INDEX(WAC_Item_Cost,MATCH(1,(D$1=WAC_District)*('Blend Sheet'!$AE$4=WAC_IIN),0))*'Blend Sheet'!$AE76,0) + IFERROR(INDEX(WAC_Item_Cost,MATCH(1,(D$1=WAC_District)*('Blend Sheet'!$AF$4=WAC_IIN),0))*'Blend Sheet'!$AF76,0) + IFERROR(INDEX(WAC_Item_Cost,MATCH(1,(D$1=WAC_District)*('Blend Sheet'!$AG$4=WAC_IIN),0))*'Blend Sheet'!$AG76,0) + IFERROR(INDEX(WAC_Item_Cost,MATCH(1,(D$1=WAC_District)*('Blend Sheet'!$AH$4=WAC_IIN),0))*'Blend Sheet'!$AH76,0) + IFERROR(INDEX(WAC_Item_Cost,MATCH(1,(D$1=WAC_District)*('Blend Sheet'!$AI$4=WAC_IIN),0))*'Blend Sheet'!$AI76,0) + IFERROR(INDEX(WAC_Item_Cost,MATCH(1,(D$1=WAC_District)*('Blend Sheet'!$AJ$4=WAC_IIN),0))*'Blend Sheet'!$AJ76,0) + IFERROR(INDEX(WAC_Item_Cost,MATCH(1,(D$1=WAC_District)*('Blend Sheet'!$AK$4=WAC_IIN),0))*'Blend Sheet'!$AK76,0) + IFERROR(INDEX(WAC_Item_Cost,MATCH(1,(D$1=WAC_District)*('Blend Sheet'!$AL$4=WAC_IIN),0))*'Blend Sheet'!$AL76,0) + IFERROR(INDEX(WAC_Item_Cost,MATCH(1,(D$1=WAC_District)*('Blend Sheet'!$AM$4=WAC_IIN),0))*'Blend Sheet'!$AM76,0) + IFERROR(INDEX(WAC_Item_Cost,MATCH(1,(D$1=WAC_District)*('Blend Sheet'!$AN$4=WAC_IIN),0))*'Blend Sheet'!$AN76,0) + IFERROR(INDEX(WAC_Item_Cost,MATCH(1,(D$1=WAC_District)*('Blend Sheet'!$AO$4=WAC_IIN),0))*'Blend Sheet'!$AO76,0) + IFERROR(INDEX(WAC_Item_Cost,MATCH(1,(D$1=WAC_District)*('Blend Sheet'!$AP$4=WAC_IIN),0))*'Blend Sheet'!$AP76/1000,0)</f>
        <v>130.42266888500001</v>
      </c>
      <c r="E73" s="245">
        <f t="array" ref="E73">IFERROR(INDEX(WAC_Item_Cost,MATCH(1,(E$1=WAC_District)*('Blend Sheet'!$C$4=WAC_IIN),0))*'Blend Sheet'!$C76/1000,0) + IFERROR(INDEX(WAC_Item_Cost,MATCH(1,(E$1=WAC_District)*('Blend Sheet'!$D$4=WAC_IIN),0))*'Blend Sheet'!$D76/1000,0) + IFERROR(INDEX(WAC_Item_Cost,MATCH(1,(E$1=WAC_District)*('Blend Sheet'!$E$4=WAC_IIN),0))*'Blend Sheet'!$E76/1000,0) + IFERROR(INDEX(WAC_Item_Cost,MATCH(1,(E$1=WAC_District)*('Blend Sheet'!$F$4=WAC_IIN),0))*'Blend Sheet'!$F76/1000,0)  + IFERROR(INDEX(WAC_Item_Cost,MATCH(1,(E$1=WAC_District)*('Blend Sheet'!$G$4=WAC_IIN),0))*'Blend Sheet'!$G76,0) + IFERROR(INDEX(WAC_Item_Cost,MATCH(1,(E$1=WAC_District)*('Blend Sheet'!$H$4=WAC_IIN),0))*'Blend Sheet'!$H76,0)  + IFERROR(INDEX(WAC_Item_Cost,MATCH(1,(E$1=WAC_District)*('Blend Sheet'!$I$4=WAC_IIN),0))*'Blend Sheet'!$I76,0) + IFERROR(INDEX(WAC_Item_Cost,MATCH(1,(E$1=WAC_District)*('Blend Sheet'!$J$4=WAC_IIN),0))*'Blend Sheet'!$J76,0) + IFERROR(INDEX(WAC_Item_Cost,MATCH(1,(E$1=WAC_District)*('Blend Sheet'!$K$4=WAC_IIN),0))*'Blend Sheet'!$K76,0) + IFERROR(INDEX(WAC_Item_Cost,MATCH(1,(E$1=WAC_District)*('Blend Sheet'!$L$4=WAC_IIN),0))*'Blend Sheet'!$L76,0) + IFERROR(INDEX(WAC_Item_Cost,MATCH(1,(E$1=WAC_District)*('Blend Sheet'!$M$4=WAC_IIN),0))*'Blend Sheet'!$M76,0) + IFERROR(INDEX(WAC_Item_Cost,MATCH(1,(E$1=WAC_District)*('Blend Sheet'!$N$4=WAC_IIN),0))*'Blend Sheet'!$N76,0) + IFERROR(INDEX(WAC_Item_Cost,MATCH(1,(E$1=WAC_District)*('Blend Sheet'!$O$4=WAC_IIN),0))*'Blend Sheet'!$O76,0) + IFERROR(INDEX(WAC_Item_Cost,MATCH(1,(E$1=WAC_District)*('Blend Sheet'!$P$4=WAC_IIN),0))*'Blend Sheet'!$P76,0) + IFERROR(INDEX(WAC_Item_Cost,MATCH(1,(E$1=WAC_District)*('Blend Sheet'!$Q$4=WAC_IIN),0))*'Blend Sheet'!$Q76,0) + IFERROR(INDEX(WAC_Item_Cost,MATCH(1,(E$1=WAC_District)*('Blend Sheet'!$R$4=WAC_IIN),0))*'Blend Sheet'!$R76,0) + IFERROR(INDEX(WAC_Item_Cost,MATCH(1,(E$1=WAC_District)*('Blend Sheet'!$S$4=WAC_IIN),0))*'Blend Sheet'!$S76,0) + IFERROR(INDEX(WAC_Item_Cost,MATCH(1,(E$1=WAC_District)*('Blend Sheet'!$T$4=WAC_IIN),0))*'Blend Sheet'!$T76,0) + IFERROR(INDEX(WAC_Item_Cost,MATCH(1,(E$1=WAC_District)*('Blend Sheet'!$U$4=WAC_IIN),0))*'Blend Sheet'!$U76,0) + IFERROR(INDEX(WAC_Item_Cost,MATCH(1,(E$1=WAC_District)*('Blend Sheet'!$V$4=WAC_IIN),0))*'Blend Sheet'!$V76,0) + IFERROR(INDEX(WAC_Item_Cost,MATCH(1,(E$1=WAC_District)*('Blend Sheet'!$W$4=WAC_IIN),0))*'Blend Sheet'!$W76,0) + IFERROR(INDEX(WAC_Item_Cost,MATCH(1,(E$1=WAC_District)*('Blend Sheet'!$X$4=WAC_IIN),0))*'Blend Sheet'!$X76,0) + IFERROR(INDEX(WAC_Item_Cost,MATCH(1,(E$1=WAC_District)*('Blend Sheet'!$Y$4=WAC_IIN),0))*'Blend Sheet'!$Y76,0) + IFERROR(INDEX(WAC_Item_Cost,MATCH(1,(E$1=WAC_District)*('Blend Sheet'!$Z$4=WAC_IIN),0))*'Blend Sheet'!$Z76,0) + IFERROR(INDEX(WAC_Item_Cost,MATCH(1,(E$1=WAC_District)*('Blend Sheet'!$AA$4=WAC_IIN),0))*'Blend Sheet'!$AA76,0) + IFERROR(INDEX(WAC_Item_Cost,MATCH(1,(E$1=WAC_District)*('Blend Sheet'!$AB$4=WAC_IIN),0))*'Blend Sheet'!$AB76,0) + IFERROR(INDEX(WAC_Item_Cost,MATCH(1,(E$1=WAC_District)*('Blend Sheet'!$AC$4=WAC_IIN),0))*'Blend Sheet'!$AC76,0) + IFERROR(INDEX(WAC_Item_Cost,MATCH(1,(E$1=WAC_District)*('Blend Sheet'!$AD$4=WAC_IIN),0))*'Blend Sheet'!$AD76,0) + IFERROR(INDEX(WAC_Item_Cost,MATCH(1,(E$1=WAC_District)*('Blend Sheet'!$AE$4=WAC_IIN),0))*'Blend Sheet'!$AE76,0) + IFERROR(INDEX(WAC_Item_Cost,MATCH(1,(E$1=WAC_District)*('Blend Sheet'!$AF$4=WAC_IIN),0))*'Blend Sheet'!$AF76,0) + IFERROR(INDEX(WAC_Item_Cost,MATCH(1,(E$1=WAC_District)*('Blend Sheet'!$AG$4=WAC_IIN),0))*'Blend Sheet'!$AG76,0) + IFERROR(INDEX(WAC_Item_Cost,MATCH(1,(E$1=WAC_District)*('Blend Sheet'!$AH$4=WAC_IIN),0))*'Blend Sheet'!$AH76,0) + IFERROR(INDEX(WAC_Item_Cost,MATCH(1,(E$1=WAC_District)*('Blend Sheet'!$AI$4=WAC_IIN),0))*'Blend Sheet'!$AI76,0) + IFERROR(INDEX(WAC_Item_Cost,MATCH(1,(E$1=WAC_District)*('Blend Sheet'!$AJ$4=WAC_IIN),0))*'Blend Sheet'!$AJ76,0) + IFERROR(INDEX(WAC_Item_Cost,MATCH(1,(E$1=WAC_District)*('Blend Sheet'!$AK$4=WAC_IIN),0))*'Blend Sheet'!$AK76,0) + IFERROR(INDEX(WAC_Item_Cost,MATCH(1,(E$1=WAC_District)*('Blend Sheet'!$AL$4=WAC_IIN),0))*'Blend Sheet'!$AL76,0) + IFERROR(INDEX(WAC_Item_Cost,MATCH(1,(E$1=WAC_District)*('Blend Sheet'!$AM$4=WAC_IIN),0))*'Blend Sheet'!$AM76,0) + IFERROR(INDEX(WAC_Item_Cost,MATCH(1,(E$1=WAC_District)*('Blend Sheet'!$AN$4=WAC_IIN),0))*'Blend Sheet'!$AN76,0) + IFERROR(INDEX(WAC_Item_Cost,MATCH(1,(E$1=WAC_District)*('Blend Sheet'!$AO$4=WAC_IIN),0))*'Blend Sheet'!$AO76,0) + IFERROR(INDEX(WAC_Item_Cost,MATCH(1,(E$1=WAC_District)*('Blend Sheet'!$AP$4=WAC_IIN),0))*'Blend Sheet'!$AP76/1000,0)</f>
        <v>216.09951103099999</v>
      </c>
      <c r="F73" s="245">
        <f t="array" ref="F73">IFERROR(INDEX(WAC_Item_Cost,MATCH(1,(F$1=WAC_District)*('Blend Sheet'!$C$4=WAC_IIN),0))*'Blend Sheet'!$C76/1000,0) + IFERROR(INDEX(WAC_Item_Cost,MATCH(1,(F$1=WAC_District)*('Blend Sheet'!$D$4=WAC_IIN),0))*'Blend Sheet'!$D76/1000,0) + IFERROR(INDEX(WAC_Item_Cost,MATCH(1,(F$1=WAC_District)*('Blend Sheet'!$E$4=WAC_IIN),0))*'Blend Sheet'!$E76/1000,0) + IFERROR(INDEX(WAC_Item_Cost,MATCH(1,(F$1=WAC_District)*('Blend Sheet'!$F$4=WAC_IIN),0))*'Blend Sheet'!$F76/1000,0)  + IFERROR(INDEX(WAC_Item_Cost,MATCH(1,(F$1=WAC_District)*('Blend Sheet'!$G$4=WAC_IIN),0))*'Blend Sheet'!$G76,0) + IFERROR(INDEX(WAC_Item_Cost,MATCH(1,(F$1=WAC_District)*('Blend Sheet'!$H$4=WAC_IIN),0))*'Blend Sheet'!$H76,0)  + IFERROR(INDEX(WAC_Item_Cost,MATCH(1,(F$1=WAC_District)*('Blend Sheet'!$I$4=WAC_IIN),0))*'Blend Sheet'!$I76,0) + IFERROR(INDEX(WAC_Item_Cost,MATCH(1,(F$1=WAC_District)*('Blend Sheet'!$J$4=WAC_IIN),0))*'Blend Sheet'!$J76,0) + IFERROR(INDEX(WAC_Item_Cost,MATCH(1,(F$1=WAC_District)*('Blend Sheet'!$K$4=WAC_IIN),0))*'Blend Sheet'!$K76,0) + IFERROR(INDEX(WAC_Item_Cost,MATCH(1,(F$1=WAC_District)*('Blend Sheet'!$L$4=WAC_IIN),0))*'Blend Sheet'!$L76,0) + IFERROR(INDEX(WAC_Item_Cost,MATCH(1,(F$1=WAC_District)*('Blend Sheet'!$M$4=WAC_IIN),0))*'Blend Sheet'!$M76,0) + IFERROR(INDEX(WAC_Item_Cost,MATCH(1,(F$1=WAC_District)*('Blend Sheet'!$N$4=WAC_IIN),0))*'Blend Sheet'!$N76,0) + IFERROR(INDEX(WAC_Item_Cost,MATCH(1,(F$1=WAC_District)*('Blend Sheet'!$O$4=WAC_IIN),0))*'Blend Sheet'!$O76,0) + IFERROR(INDEX(WAC_Item_Cost,MATCH(1,(F$1=WAC_District)*('Blend Sheet'!$P$4=WAC_IIN),0))*'Blend Sheet'!$P76,0) + IFERROR(INDEX(WAC_Item_Cost,MATCH(1,(F$1=WAC_District)*('Blend Sheet'!$Q$4=WAC_IIN),0))*'Blend Sheet'!$Q76,0) + IFERROR(INDEX(WAC_Item_Cost,MATCH(1,(F$1=WAC_District)*('Blend Sheet'!$R$4=WAC_IIN),0))*'Blend Sheet'!$R76,0) + IFERROR(INDEX(WAC_Item_Cost,MATCH(1,(F$1=WAC_District)*('Blend Sheet'!$S$4=WAC_IIN),0))*'Blend Sheet'!$S76,0) + IFERROR(INDEX(WAC_Item_Cost,MATCH(1,(F$1=WAC_District)*('Blend Sheet'!$T$4=WAC_IIN),0))*'Blend Sheet'!$T76,0) + IFERROR(INDEX(WAC_Item_Cost,MATCH(1,(F$1=WAC_District)*('Blend Sheet'!$U$4=WAC_IIN),0))*'Blend Sheet'!$U76,0) + IFERROR(INDEX(WAC_Item_Cost,MATCH(1,(F$1=WAC_District)*('Blend Sheet'!$V$4=WAC_IIN),0))*'Blend Sheet'!$V76,0) + IFERROR(INDEX(WAC_Item_Cost,MATCH(1,(F$1=WAC_District)*('Blend Sheet'!$W$4=WAC_IIN),0))*'Blend Sheet'!$W76,0) + IFERROR(INDEX(WAC_Item_Cost,MATCH(1,(F$1=WAC_District)*('Blend Sheet'!$X$4=WAC_IIN),0))*'Blend Sheet'!$X76,0) + IFERROR(INDEX(WAC_Item_Cost,MATCH(1,(F$1=WAC_District)*('Blend Sheet'!$Y$4=WAC_IIN),0))*'Blend Sheet'!$Y76,0) + IFERROR(INDEX(WAC_Item_Cost,MATCH(1,(F$1=WAC_District)*('Blend Sheet'!$Z$4=WAC_IIN),0))*'Blend Sheet'!$Z76,0) + IFERROR(INDEX(WAC_Item_Cost,MATCH(1,(F$1=WAC_District)*('Blend Sheet'!$AA$4=WAC_IIN),0))*'Blend Sheet'!$AA76,0) + IFERROR(INDEX(WAC_Item_Cost,MATCH(1,(F$1=WAC_District)*('Blend Sheet'!$AB$4=WAC_IIN),0))*'Blend Sheet'!$AB76,0) + IFERROR(INDEX(WAC_Item_Cost,MATCH(1,(F$1=WAC_District)*('Blend Sheet'!$AC$4=WAC_IIN),0))*'Blend Sheet'!$AC76,0) + IFERROR(INDEX(WAC_Item_Cost,MATCH(1,(F$1=WAC_District)*('Blend Sheet'!$AD$4=WAC_IIN),0))*'Blend Sheet'!$AD76,0) + IFERROR(INDEX(WAC_Item_Cost,MATCH(1,(F$1=WAC_District)*('Blend Sheet'!$AE$4=WAC_IIN),0))*'Blend Sheet'!$AE76,0) + IFERROR(INDEX(WAC_Item_Cost,MATCH(1,(F$1=WAC_District)*('Blend Sheet'!$AF$4=WAC_IIN),0))*'Blend Sheet'!$AF76,0) + IFERROR(INDEX(WAC_Item_Cost,MATCH(1,(F$1=WAC_District)*('Blend Sheet'!$AG$4=WAC_IIN),0))*'Blend Sheet'!$AG76,0) + IFERROR(INDEX(WAC_Item_Cost,MATCH(1,(F$1=WAC_District)*('Blend Sheet'!$AH$4=WAC_IIN),0))*'Blend Sheet'!$AH76,0) + IFERROR(INDEX(WAC_Item_Cost,MATCH(1,(F$1=WAC_District)*('Blend Sheet'!$AI$4=WAC_IIN),0))*'Blend Sheet'!$AI76,0) + IFERROR(INDEX(WAC_Item_Cost,MATCH(1,(F$1=WAC_District)*('Blend Sheet'!$AJ$4=WAC_IIN),0))*'Blend Sheet'!$AJ76,0) + IFERROR(INDEX(WAC_Item_Cost,MATCH(1,(F$1=WAC_District)*('Blend Sheet'!$AK$4=WAC_IIN),0))*'Blend Sheet'!$AK76,0) + IFERROR(INDEX(WAC_Item_Cost,MATCH(1,(F$1=WAC_District)*('Blend Sheet'!$AL$4=WAC_IIN),0))*'Blend Sheet'!$AL76,0) + IFERROR(INDEX(WAC_Item_Cost,MATCH(1,(F$1=WAC_District)*('Blend Sheet'!$AM$4=WAC_IIN),0))*'Blend Sheet'!$AM76,0) + IFERROR(INDEX(WAC_Item_Cost,MATCH(1,(F$1=WAC_District)*('Blend Sheet'!$AN$4=WAC_IIN),0))*'Blend Sheet'!$AN76,0) + IFERROR(INDEX(WAC_Item_Cost,MATCH(1,(F$1=WAC_District)*('Blend Sheet'!$AO$4=WAC_IIN),0))*'Blend Sheet'!$AO76,0) + IFERROR(INDEX(WAC_Item_Cost,MATCH(1,(F$1=WAC_District)*('Blend Sheet'!$AP$4=WAC_IIN),0))*'Blend Sheet'!$AP76/1000,0)</f>
        <v>198.193908357</v>
      </c>
      <c r="G73" s="245">
        <f t="array" ref="G73">IFERROR(INDEX(WAC_Item_Cost,MATCH(1,(G$1=WAC_District)*('Blend Sheet'!$C$4=WAC_IIN),0))*'Blend Sheet'!$C76/1000,0) + IFERROR(INDEX(WAC_Item_Cost,MATCH(1,(G$1=WAC_District)*('Blend Sheet'!$D$4=WAC_IIN),0))*'Blend Sheet'!$D76/1000,0) + IFERROR(INDEX(WAC_Item_Cost,MATCH(1,(G$1=WAC_District)*('Blend Sheet'!$E$4=WAC_IIN),0))*'Blend Sheet'!$E76/1000,0) + IFERROR(INDEX(WAC_Item_Cost,MATCH(1,(G$1=WAC_District)*('Blend Sheet'!$F$4=WAC_IIN),0))*'Blend Sheet'!$F76/1000,0)  + IFERROR(INDEX(WAC_Item_Cost,MATCH(1,(G$1=WAC_District)*('Blend Sheet'!$G$4=WAC_IIN),0))*'Blend Sheet'!$G76,0) + IFERROR(INDEX(WAC_Item_Cost,MATCH(1,(G$1=WAC_District)*('Blend Sheet'!$H$4=WAC_IIN),0))*'Blend Sheet'!$H76,0)  + IFERROR(INDEX(WAC_Item_Cost,MATCH(1,(G$1=WAC_District)*('Blend Sheet'!$I$4=WAC_IIN),0))*'Blend Sheet'!$I76,0) + IFERROR(INDEX(WAC_Item_Cost,MATCH(1,(G$1=WAC_District)*('Blend Sheet'!$J$4=WAC_IIN),0))*'Blend Sheet'!$J76,0) + IFERROR(INDEX(WAC_Item_Cost,MATCH(1,(G$1=WAC_District)*('Blend Sheet'!$K$4=WAC_IIN),0))*'Blend Sheet'!$K76,0) + IFERROR(INDEX(WAC_Item_Cost,MATCH(1,(G$1=WAC_District)*('Blend Sheet'!$L$4=WAC_IIN),0))*'Blend Sheet'!$L76,0) + IFERROR(INDEX(WAC_Item_Cost,MATCH(1,(G$1=WAC_District)*('Blend Sheet'!$M$4=WAC_IIN),0))*'Blend Sheet'!$M76,0) + IFERROR(INDEX(WAC_Item_Cost,MATCH(1,(G$1=WAC_District)*('Blend Sheet'!$N$4=WAC_IIN),0))*'Blend Sheet'!$N76,0) + IFERROR(INDEX(WAC_Item_Cost,MATCH(1,(G$1=WAC_District)*('Blend Sheet'!$O$4=WAC_IIN),0))*'Blend Sheet'!$O76,0) + IFERROR(INDEX(WAC_Item_Cost,MATCH(1,(G$1=WAC_District)*('Blend Sheet'!$P$4=WAC_IIN),0))*'Blend Sheet'!$P76,0) + IFERROR(INDEX(WAC_Item_Cost,MATCH(1,(G$1=WAC_District)*('Blend Sheet'!$Q$4=WAC_IIN),0))*'Blend Sheet'!$Q76,0) + IFERROR(INDEX(WAC_Item_Cost,MATCH(1,(G$1=WAC_District)*('Blend Sheet'!$R$4=WAC_IIN),0))*'Blend Sheet'!$R76,0) + IFERROR(INDEX(WAC_Item_Cost,MATCH(1,(G$1=WAC_District)*('Blend Sheet'!$S$4=WAC_IIN),0))*'Blend Sheet'!$S76,0) + IFERROR(INDEX(WAC_Item_Cost,MATCH(1,(G$1=WAC_District)*('Blend Sheet'!$T$4=WAC_IIN),0))*'Blend Sheet'!$T76,0) + IFERROR(INDEX(WAC_Item_Cost,MATCH(1,(G$1=WAC_District)*('Blend Sheet'!$U$4=WAC_IIN),0))*'Blend Sheet'!$U76,0) + IFERROR(INDEX(WAC_Item_Cost,MATCH(1,(G$1=WAC_District)*('Blend Sheet'!$V$4=WAC_IIN),0))*'Blend Sheet'!$V76,0) + IFERROR(INDEX(WAC_Item_Cost,MATCH(1,(G$1=WAC_District)*('Blend Sheet'!$W$4=WAC_IIN),0))*'Blend Sheet'!$W76,0) + IFERROR(INDEX(WAC_Item_Cost,MATCH(1,(G$1=WAC_District)*('Blend Sheet'!$X$4=WAC_IIN),0))*'Blend Sheet'!$X76,0) + IFERROR(INDEX(WAC_Item_Cost,MATCH(1,(G$1=WAC_District)*('Blend Sheet'!$Y$4=WAC_IIN),0))*'Blend Sheet'!$Y76,0) + IFERROR(INDEX(WAC_Item_Cost,MATCH(1,(G$1=WAC_District)*('Blend Sheet'!$Z$4=WAC_IIN),0))*'Blend Sheet'!$Z76,0) + IFERROR(INDEX(WAC_Item_Cost,MATCH(1,(G$1=WAC_District)*('Blend Sheet'!$AA$4=WAC_IIN),0))*'Blend Sheet'!$AA76,0) + IFERROR(INDEX(WAC_Item_Cost,MATCH(1,(G$1=WAC_District)*('Blend Sheet'!$AB$4=WAC_IIN),0))*'Blend Sheet'!$AB76,0) + IFERROR(INDEX(WAC_Item_Cost,MATCH(1,(G$1=WAC_District)*('Blend Sheet'!$AC$4=WAC_IIN),0))*'Blend Sheet'!$AC76,0) + IFERROR(INDEX(WAC_Item_Cost,MATCH(1,(G$1=WAC_District)*('Blend Sheet'!$AD$4=WAC_IIN),0))*'Blend Sheet'!$AD76,0) + IFERROR(INDEX(WAC_Item_Cost,MATCH(1,(G$1=WAC_District)*('Blend Sheet'!$AE$4=WAC_IIN),0))*'Blend Sheet'!$AE76,0) + IFERROR(INDEX(WAC_Item_Cost,MATCH(1,(G$1=WAC_District)*('Blend Sheet'!$AF$4=WAC_IIN),0))*'Blend Sheet'!$AF76,0) + IFERROR(INDEX(WAC_Item_Cost,MATCH(1,(G$1=WAC_District)*('Blend Sheet'!$AG$4=WAC_IIN),0))*'Blend Sheet'!$AG76,0) + IFERROR(INDEX(WAC_Item_Cost,MATCH(1,(G$1=WAC_District)*('Blend Sheet'!$AH$4=WAC_IIN),0))*'Blend Sheet'!$AH76,0) + IFERROR(INDEX(WAC_Item_Cost,MATCH(1,(G$1=WAC_District)*('Blend Sheet'!$AI$4=WAC_IIN),0))*'Blend Sheet'!$AI76,0) + IFERROR(INDEX(WAC_Item_Cost,MATCH(1,(G$1=WAC_District)*('Blend Sheet'!$AJ$4=WAC_IIN),0))*'Blend Sheet'!$AJ76,0) + IFERROR(INDEX(WAC_Item_Cost,MATCH(1,(G$1=WAC_District)*('Blend Sheet'!$AK$4=WAC_IIN),0))*'Blend Sheet'!$AK76,0) + IFERROR(INDEX(WAC_Item_Cost,MATCH(1,(G$1=WAC_District)*('Blend Sheet'!$AL$4=WAC_IIN),0))*'Blend Sheet'!$AL76,0) + IFERROR(INDEX(WAC_Item_Cost,MATCH(1,(G$1=WAC_District)*('Blend Sheet'!$AM$4=WAC_IIN),0))*'Blend Sheet'!$AM76,0) + IFERROR(INDEX(WAC_Item_Cost,MATCH(1,(G$1=WAC_District)*('Blend Sheet'!$AN$4=WAC_IIN),0))*'Blend Sheet'!$AN76,0) + IFERROR(INDEX(WAC_Item_Cost,MATCH(1,(G$1=WAC_District)*('Blend Sheet'!$AO$4=WAC_IIN),0))*'Blend Sheet'!$AO76,0) + IFERROR(INDEX(WAC_Item_Cost,MATCH(1,(G$1=WAC_District)*('Blend Sheet'!$AP$4=WAC_IIN),0))*'Blend Sheet'!$AP76/1000,0)</f>
        <v>181.10633690100002</v>
      </c>
      <c r="H73" s="245">
        <f t="array" ref="H73">IFERROR(INDEX(WAC_Item_Cost,MATCH(1,(H$1=WAC_District)*('Blend Sheet'!$C$4=WAC_IIN),0))*'Blend Sheet'!$C76/1000,0) + IFERROR(INDEX(WAC_Item_Cost,MATCH(1,(H$1=WAC_District)*('Blend Sheet'!$D$4=WAC_IIN),0))*'Blend Sheet'!$D76/1000,0) + IFERROR(INDEX(WAC_Item_Cost,MATCH(1,(H$1=WAC_District)*('Blend Sheet'!$E$4=WAC_IIN),0))*'Blend Sheet'!$E76/1000,0) + IFERROR(INDEX(WAC_Item_Cost,MATCH(1,(H$1=WAC_District)*('Blend Sheet'!$F$4=WAC_IIN),0))*'Blend Sheet'!$F76/1000,0)  + IFERROR(INDEX(WAC_Item_Cost,MATCH(1,(H$1=WAC_District)*('Blend Sheet'!$G$4=WAC_IIN),0))*'Blend Sheet'!$G76,0) + IFERROR(INDEX(WAC_Item_Cost,MATCH(1,(H$1=WAC_District)*('Blend Sheet'!$H$4=WAC_IIN),0))*'Blend Sheet'!$H76,0)  + IFERROR(INDEX(WAC_Item_Cost,MATCH(1,(H$1=WAC_District)*('Blend Sheet'!$I$4=WAC_IIN),0))*'Blend Sheet'!$I76,0) + IFERROR(INDEX(WAC_Item_Cost,MATCH(1,(H$1=WAC_District)*('Blend Sheet'!$J$4=WAC_IIN),0))*'Blend Sheet'!$J76,0) + IFERROR(INDEX(WAC_Item_Cost,MATCH(1,(H$1=WAC_District)*('Blend Sheet'!$K$4=WAC_IIN),0))*'Blend Sheet'!$K76,0) + IFERROR(INDEX(WAC_Item_Cost,MATCH(1,(H$1=WAC_District)*('Blend Sheet'!$L$4=WAC_IIN),0))*'Blend Sheet'!$L76,0) + IFERROR(INDEX(WAC_Item_Cost,MATCH(1,(H$1=WAC_District)*('Blend Sheet'!$M$4=WAC_IIN),0))*'Blend Sheet'!$M76,0) + IFERROR(INDEX(WAC_Item_Cost,MATCH(1,(H$1=WAC_District)*('Blend Sheet'!$N$4=WAC_IIN),0))*'Blend Sheet'!$N76,0) + IFERROR(INDEX(WAC_Item_Cost,MATCH(1,(H$1=WAC_District)*('Blend Sheet'!$O$4=WAC_IIN),0))*'Blend Sheet'!$O76,0) + IFERROR(INDEX(WAC_Item_Cost,MATCH(1,(H$1=WAC_District)*('Blend Sheet'!$P$4=WAC_IIN),0))*'Blend Sheet'!$P76,0) + IFERROR(INDEX(WAC_Item_Cost,MATCH(1,(H$1=WAC_District)*('Blend Sheet'!$Q$4=WAC_IIN),0))*'Blend Sheet'!$Q76,0) + IFERROR(INDEX(WAC_Item_Cost,MATCH(1,(H$1=WAC_District)*('Blend Sheet'!$R$4=WAC_IIN),0))*'Blend Sheet'!$R76,0) + IFERROR(INDEX(WAC_Item_Cost,MATCH(1,(H$1=WAC_District)*('Blend Sheet'!$S$4=WAC_IIN),0))*'Blend Sheet'!$S76,0) + IFERROR(INDEX(WAC_Item_Cost,MATCH(1,(H$1=WAC_District)*('Blend Sheet'!$T$4=WAC_IIN),0))*'Blend Sheet'!$T76,0) + IFERROR(INDEX(WAC_Item_Cost,MATCH(1,(H$1=WAC_District)*('Blend Sheet'!$U$4=WAC_IIN),0))*'Blend Sheet'!$U76,0) + IFERROR(INDEX(WAC_Item_Cost,MATCH(1,(H$1=WAC_District)*('Blend Sheet'!$V$4=WAC_IIN),0))*'Blend Sheet'!$V76,0) + IFERROR(INDEX(WAC_Item_Cost,MATCH(1,(H$1=WAC_District)*('Blend Sheet'!$W$4=WAC_IIN),0))*'Blend Sheet'!$W76,0) + IFERROR(INDEX(WAC_Item_Cost,MATCH(1,(H$1=WAC_District)*('Blend Sheet'!$X$4=WAC_IIN),0))*'Blend Sheet'!$X76,0) + IFERROR(INDEX(WAC_Item_Cost,MATCH(1,(H$1=WAC_District)*('Blend Sheet'!$Y$4=WAC_IIN),0))*'Blend Sheet'!$Y76,0) + IFERROR(INDEX(WAC_Item_Cost,MATCH(1,(H$1=WAC_District)*('Blend Sheet'!$Z$4=WAC_IIN),0))*'Blend Sheet'!$Z76,0) + IFERROR(INDEX(WAC_Item_Cost,MATCH(1,(H$1=WAC_District)*('Blend Sheet'!$AA$4=WAC_IIN),0))*'Blend Sheet'!$AA76,0) + IFERROR(INDEX(WAC_Item_Cost,MATCH(1,(H$1=WAC_District)*('Blend Sheet'!$AB$4=WAC_IIN),0))*'Blend Sheet'!$AB76,0) + IFERROR(INDEX(WAC_Item_Cost,MATCH(1,(H$1=WAC_District)*('Blend Sheet'!$AC$4=WAC_IIN),0))*'Blend Sheet'!$AC76,0) + IFERROR(INDEX(WAC_Item_Cost,MATCH(1,(H$1=WAC_District)*('Blend Sheet'!$AD$4=WAC_IIN),0))*'Blend Sheet'!$AD76,0) + IFERROR(INDEX(WAC_Item_Cost,MATCH(1,(H$1=WAC_District)*('Blend Sheet'!$AE$4=WAC_IIN),0))*'Blend Sheet'!$AE76,0) + IFERROR(INDEX(WAC_Item_Cost,MATCH(1,(H$1=WAC_District)*('Blend Sheet'!$AF$4=WAC_IIN),0))*'Blend Sheet'!$AF76,0) + IFERROR(INDEX(WAC_Item_Cost,MATCH(1,(H$1=WAC_District)*('Blend Sheet'!$AG$4=WAC_IIN),0))*'Blend Sheet'!$AG76,0) + IFERROR(INDEX(WAC_Item_Cost,MATCH(1,(H$1=WAC_District)*('Blend Sheet'!$AH$4=WAC_IIN),0))*'Blend Sheet'!$AH76,0) + IFERROR(INDEX(WAC_Item_Cost,MATCH(1,(H$1=WAC_District)*('Blend Sheet'!$AI$4=WAC_IIN),0))*'Blend Sheet'!$AI76,0) + IFERROR(INDEX(WAC_Item_Cost,MATCH(1,(H$1=WAC_District)*('Blend Sheet'!$AJ$4=WAC_IIN),0))*'Blend Sheet'!$AJ76,0) + IFERROR(INDEX(WAC_Item_Cost,MATCH(1,(H$1=WAC_District)*('Blend Sheet'!$AK$4=WAC_IIN),0))*'Blend Sheet'!$AK76,0) + IFERROR(INDEX(WAC_Item_Cost,MATCH(1,(H$1=WAC_District)*('Blend Sheet'!$AL$4=WAC_IIN),0))*'Blend Sheet'!$AL76,0) + IFERROR(INDEX(WAC_Item_Cost,MATCH(1,(H$1=WAC_District)*('Blend Sheet'!$AM$4=WAC_IIN),0))*'Blend Sheet'!$AM76,0) + IFERROR(INDEX(WAC_Item_Cost,MATCH(1,(H$1=WAC_District)*('Blend Sheet'!$AN$4=WAC_IIN),0))*'Blend Sheet'!$AN76,0) + IFERROR(INDEX(WAC_Item_Cost,MATCH(1,(H$1=WAC_District)*('Blend Sheet'!$AO$4=WAC_IIN),0))*'Blend Sheet'!$AO76,0) + IFERROR(INDEX(WAC_Item_Cost,MATCH(1,(H$1=WAC_District)*('Blend Sheet'!$AP$4=WAC_IIN),0))*'Blend Sheet'!$AP76/1000,0)</f>
        <v>187.84900496800003</v>
      </c>
      <c r="I73" s="245">
        <f t="array" ref="I73">IFERROR(INDEX(WAC_Item_Cost,MATCH(1,(I$1=WAC_District)*('Blend Sheet'!$C$4=WAC_IIN),0))*'Blend Sheet'!$C76/1000,0) + IFERROR(INDEX(WAC_Item_Cost,MATCH(1,(I$1=WAC_District)*('Blend Sheet'!$D$4=WAC_IIN),0))*'Blend Sheet'!$D76/1000,0) + IFERROR(INDEX(WAC_Item_Cost,MATCH(1,(I$1=WAC_District)*('Blend Sheet'!$E$4=WAC_IIN),0))*'Blend Sheet'!$E76/1000,0) + IFERROR(INDEX(WAC_Item_Cost,MATCH(1,(I$1=WAC_District)*('Blend Sheet'!$F$4=WAC_IIN),0))*'Blend Sheet'!$F76/1000,0)  + IFERROR(INDEX(WAC_Item_Cost,MATCH(1,(I$1=WAC_District)*('Blend Sheet'!$G$4=WAC_IIN),0))*'Blend Sheet'!$G76,0) + IFERROR(INDEX(WAC_Item_Cost,MATCH(1,(I$1=WAC_District)*('Blend Sheet'!$H$4=WAC_IIN),0))*'Blend Sheet'!$H76,0)  + IFERROR(INDEX(WAC_Item_Cost,MATCH(1,(I$1=WAC_District)*('Blend Sheet'!$I$4=WAC_IIN),0))*'Blend Sheet'!$I76,0) + IFERROR(INDEX(WAC_Item_Cost,MATCH(1,(I$1=WAC_District)*('Blend Sheet'!$J$4=WAC_IIN),0))*'Blend Sheet'!$J76,0) + IFERROR(INDEX(WAC_Item_Cost,MATCH(1,(I$1=WAC_District)*('Blend Sheet'!$K$4=WAC_IIN),0))*'Blend Sheet'!$K76,0) + IFERROR(INDEX(WAC_Item_Cost,MATCH(1,(I$1=WAC_District)*('Blend Sheet'!$L$4=WAC_IIN),0))*'Blend Sheet'!$L76,0) + IFERROR(INDEX(WAC_Item_Cost,MATCH(1,(I$1=WAC_District)*('Blend Sheet'!$M$4=WAC_IIN),0))*'Blend Sheet'!$M76,0) + IFERROR(INDEX(WAC_Item_Cost,MATCH(1,(I$1=WAC_District)*('Blend Sheet'!$N$4=WAC_IIN),0))*'Blend Sheet'!$N76,0) + IFERROR(INDEX(WAC_Item_Cost,MATCH(1,(I$1=WAC_District)*('Blend Sheet'!$O$4=WAC_IIN),0))*'Blend Sheet'!$O76,0) + IFERROR(INDEX(WAC_Item_Cost,MATCH(1,(I$1=WAC_District)*('Blend Sheet'!$P$4=WAC_IIN),0))*'Blend Sheet'!$P76,0) + IFERROR(INDEX(WAC_Item_Cost,MATCH(1,(I$1=WAC_District)*('Blend Sheet'!$Q$4=WAC_IIN),0))*'Blend Sheet'!$Q76,0) + IFERROR(INDEX(WAC_Item_Cost,MATCH(1,(I$1=WAC_District)*('Blend Sheet'!$R$4=WAC_IIN),0))*'Blend Sheet'!$R76,0) + IFERROR(INDEX(WAC_Item_Cost,MATCH(1,(I$1=WAC_District)*('Blend Sheet'!$S$4=WAC_IIN),0))*'Blend Sheet'!$S76,0) + IFERROR(INDEX(WAC_Item_Cost,MATCH(1,(I$1=WAC_District)*('Blend Sheet'!$T$4=WAC_IIN),0))*'Blend Sheet'!$T76,0) + IFERROR(INDEX(WAC_Item_Cost,MATCH(1,(I$1=WAC_District)*('Blend Sheet'!$U$4=WAC_IIN),0))*'Blend Sheet'!$U76,0) + IFERROR(INDEX(WAC_Item_Cost,MATCH(1,(I$1=WAC_District)*('Blend Sheet'!$V$4=WAC_IIN),0))*'Blend Sheet'!$V76,0) + IFERROR(INDEX(WAC_Item_Cost,MATCH(1,(I$1=WAC_District)*('Blend Sheet'!$W$4=WAC_IIN),0))*'Blend Sheet'!$W76,0) + IFERROR(INDEX(WAC_Item_Cost,MATCH(1,(I$1=WAC_District)*('Blend Sheet'!$X$4=WAC_IIN),0))*'Blend Sheet'!$X76,0) + IFERROR(INDEX(WAC_Item_Cost,MATCH(1,(I$1=WAC_District)*('Blend Sheet'!$Y$4=WAC_IIN),0))*'Blend Sheet'!$Y76,0) + IFERROR(INDEX(WAC_Item_Cost,MATCH(1,(I$1=WAC_District)*('Blend Sheet'!$Z$4=WAC_IIN),0))*'Blend Sheet'!$Z76,0) + IFERROR(INDEX(WAC_Item_Cost,MATCH(1,(I$1=WAC_District)*('Blend Sheet'!$AA$4=WAC_IIN),0))*'Blend Sheet'!$AA76,0) + IFERROR(INDEX(WAC_Item_Cost,MATCH(1,(I$1=WAC_District)*('Blend Sheet'!$AB$4=WAC_IIN),0))*'Blend Sheet'!$AB76,0) + IFERROR(INDEX(WAC_Item_Cost,MATCH(1,(I$1=WAC_District)*('Blend Sheet'!$AC$4=WAC_IIN),0))*'Blend Sheet'!$AC76,0) + IFERROR(INDEX(WAC_Item_Cost,MATCH(1,(I$1=WAC_District)*('Blend Sheet'!$AD$4=WAC_IIN),0))*'Blend Sheet'!$AD76,0) + IFERROR(INDEX(WAC_Item_Cost,MATCH(1,(I$1=WAC_District)*('Blend Sheet'!$AE$4=WAC_IIN),0))*'Blend Sheet'!$AE76,0) + IFERROR(INDEX(WAC_Item_Cost,MATCH(1,(I$1=WAC_District)*('Blend Sheet'!$AF$4=WAC_IIN),0))*'Blend Sheet'!$AF76,0) + IFERROR(INDEX(WAC_Item_Cost,MATCH(1,(I$1=WAC_District)*('Blend Sheet'!$AG$4=WAC_IIN),0))*'Blend Sheet'!$AG76,0) + IFERROR(INDEX(WAC_Item_Cost,MATCH(1,(I$1=WAC_District)*('Blend Sheet'!$AH$4=WAC_IIN),0))*'Blend Sheet'!$AH76,0) + IFERROR(INDEX(WAC_Item_Cost,MATCH(1,(I$1=WAC_District)*('Blend Sheet'!$AI$4=WAC_IIN),0))*'Blend Sheet'!$AI76,0) + IFERROR(INDEX(WAC_Item_Cost,MATCH(1,(I$1=WAC_District)*('Blend Sheet'!$AJ$4=WAC_IIN),0))*'Blend Sheet'!$AJ76,0) + IFERROR(INDEX(WAC_Item_Cost,MATCH(1,(I$1=WAC_District)*('Blend Sheet'!$AK$4=WAC_IIN),0))*'Blend Sheet'!$AK76,0) + IFERROR(INDEX(WAC_Item_Cost,MATCH(1,(I$1=WAC_District)*('Blend Sheet'!$AL$4=WAC_IIN),0))*'Blend Sheet'!$AL76,0) + IFERROR(INDEX(WAC_Item_Cost,MATCH(1,(I$1=WAC_District)*('Blend Sheet'!$AM$4=WAC_IIN),0))*'Blend Sheet'!$AM76,0) + IFERROR(INDEX(WAC_Item_Cost,MATCH(1,(I$1=WAC_District)*('Blend Sheet'!$AN$4=WAC_IIN),0))*'Blend Sheet'!$AN76,0) + IFERROR(INDEX(WAC_Item_Cost,MATCH(1,(I$1=WAC_District)*('Blend Sheet'!$AO$4=WAC_IIN),0))*'Blend Sheet'!$AO76,0) + IFERROR(INDEX(WAC_Item_Cost,MATCH(1,(I$1=WAC_District)*('Blend Sheet'!$AP$4=WAC_IIN),0))*'Blend Sheet'!$AP76/1000,0)</f>
        <v>185.384934109</v>
      </c>
      <c r="J73" s="245">
        <f t="array" ref="J73">IFERROR(INDEX(WAC_Item_Cost,MATCH(1,(J$1=WAC_District)*('Blend Sheet'!$C$4=WAC_IIN),0))*'Blend Sheet'!$C76/1000,0) + IFERROR(INDEX(WAC_Item_Cost,MATCH(1,(J$1=WAC_District)*('Blend Sheet'!$D$4=WAC_IIN),0))*'Blend Sheet'!$D76/1000,0) + IFERROR(INDEX(WAC_Item_Cost,MATCH(1,(J$1=WAC_District)*('Blend Sheet'!$E$4=WAC_IIN),0))*'Blend Sheet'!$E76/1000,0) + IFERROR(INDEX(WAC_Item_Cost,MATCH(1,(J$1=WAC_District)*('Blend Sheet'!$F$4=WAC_IIN),0))*'Blend Sheet'!$F76/1000,0)  + IFERROR(INDEX(WAC_Item_Cost,MATCH(1,(J$1=WAC_District)*('Blend Sheet'!$G$4=WAC_IIN),0))*'Blend Sheet'!$G76,0) + IFERROR(INDEX(WAC_Item_Cost,MATCH(1,(J$1=WAC_District)*('Blend Sheet'!$H$4=WAC_IIN),0))*'Blend Sheet'!$H76,0)  + IFERROR(INDEX(WAC_Item_Cost,MATCH(1,(J$1=WAC_District)*('Blend Sheet'!$I$4=WAC_IIN),0))*'Blend Sheet'!$I76,0) + IFERROR(INDEX(WAC_Item_Cost,MATCH(1,(J$1=WAC_District)*('Blend Sheet'!$J$4=WAC_IIN),0))*'Blend Sheet'!$J76,0) + IFERROR(INDEX(WAC_Item_Cost,MATCH(1,(J$1=WAC_District)*('Blend Sheet'!$K$4=WAC_IIN),0))*'Blend Sheet'!$K76,0) + IFERROR(INDEX(WAC_Item_Cost,MATCH(1,(J$1=WAC_District)*('Blend Sheet'!$L$4=WAC_IIN),0))*'Blend Sheet'!$L76,0) + IFERROR(INDEX(WAC_Item_Cost,MATCH(1,(J$1=WAC_District)*('Blend Sheet'!$M$4=WAC_IIN),0))*'Blend Sheet'!$M76,0) + IFERROR(INDEX(WAC_Item_Cost,MATCH(1,(J$1=WAC_District)*('Blend Sheet'!$N$4=WAC_IIN),0))*'Blend Sheet'!$N76,0) + IFERROR(INDEX(WAC_Item_Cost,MATCH(1,(J$1=WAC_District)*('Blend Sheet'!$O$4=WAC_IIN),0))*'Blend Sheet'!$O76,0) + IFERROR(INDEX(WAC_Item_Cost,MATCH(1,(J$1=WAC_District)*('Blend Sheet'!$P$4=WAC_IIN),0))*'Blend Sheet'!$P76,0) + IFERROR(INDEX(WAC_Item_Cost,MATCH(1,(J$1=WAC_District)*('Blend Sheet'!$Q$4=WAC_IIN),0))*'Blend Sheet'!$Q76,0) + IFERROR(INDEX(WAC_Item_Cost,MATCH(1,(J$1=WAC_District)*('Blend Sheet'!$R$4=WAC_IIN),0))*'Blend Sheet'!$R76,0) + IFERROR(INDEX(WAC_Item_Cost,MATCH(1,(J$1=WAC_District)*('Blend Sheet'!$S$4=WAC_IIN),0))*'Blend Sheet'!$S76,0) + IFERROR(INDEX(WAC_Item_Cost,MATCH(1,(J$1=WAC_District)*('Blend Sheet'!$T$4=WAC_IIN),0))*'Blend Sheet'!$T76,0) + IFERROR(INDEX(WAC_Item_Cost,MATCH(1,(J$1=WAC_District)*('Blend Sheet'!$U$4=WAC_IIN),0))*'Blend Sheet'!$U76,0) + IFERROR(INDEX(WAC_Item_Cost,MATCH(1,(J$1=WAC_District)*('Blend Sheet'!$V$4=WAC_IIN),0))*'Blend Sheet'!$V76,0) + IFERROR(INDEX(WAC_Item_Cost,MATCH(1,(J$1=WAC_District)*('Blend Sheet'!$W$4=WAC_IIN),0))*'Blend Sheet'!$W76,0) + IFERROR(INDEX(WAC_Item_Cost,MATCH(1,(J$1=WAC_District)*('Blend Sheet'!$X$4=WAC_IIN),0))*'Blend Sheet'!$X76,0) + IFERROR(INDEX(WAC_Item_Cost,MATCH(1,(J$1=WAC_District)*('Blend Sheet'!$Y$4=WAC_IIN),0))*'Blend Sheet'!$Y76,0) + IFERROR(INDEX(WAC_Item_Cost,MATCH(1,(J$1=WAC_District)*('Blend Sheet'!$Z$4=WAC_IIN),0))*'Blend Sheet'!$Z76,0) + IFERROR(INDEX(WAC_Item_Cost,MATCH(1,(J$1=WAC_District)*('Blend Sheet'!$AA$4=WAC_IIN),0))*'Blend Sheet'!$AA76,0) + IFERROR(INDEX(WAC_Item_Cost,MATCH(1,(J$1=WAC_District)*('Blend Sheet'!$AB$4=WAC_IIN),0))*'Blend Sheet'!$AB76,0) + IFERROR(INDEX(WAC_Item_Cost,MATCH(1,(J$1=WAC_District)*('Blend Sheet'!$AC$4=WAC_IIN),0))*'Blend Sheet'!$AC76,0) + IFERROR(INDEX(WAC_Item_Cost,MATCH(1,(J$1=WAC_District)*('Blend Sheet'!$AD$4=WAC_IIN),0))*'Blend Sheet'!$AD76,0) + IFERROR(INDEX(WAC_Item_Cost,MATCH(1,(J$1=WAC_District)*('Blend Sheet'!$AE$4=WAC_IIN),0))*'Blend Sheet'!$AE76,0) + IFERROR(INDEX(WAC_Item_Cost,MATCH(1,(J$1=WAC_District)*('Blend Sheet'!$AF$4=WAC_IIN),0))*'Blend Sheet'!$AF76,0) + IFERROR(INDEX(WAC_Item_Cost,MATCH(1,(J$1=WAC_District)*('Blend Sheet'!$AG$4=WAC_IIN),0))*'Blend Sheet'!$AG76,0) + IFERROR(INDEX(WAC_Item_Cost,MATCH(1,(J$1=WAC_District)*('Blend Sheet'!$AH$4=WAC_IIN),0))*'Blend Sheet'!$AH76,0) + IFERROR(INDEX(WAC_Item_Cost,MATCH(1,(J$1=WAC_District)*('Blend Sheet'!$AI$4=WAC_IIN),0))*'Blend Sheet'!$AI76,0) + IFERROR(INDEX(WAC_Item_Cost,MATCH(1,(J$1=WAC_District)*('Blend Sheet'!$AJ$4=WAC_IIN),0))*'Blend Sheet'!$AJ76,0) + IFERROR(INDEX(WAC_Item_Cost,MATCH(1,(J$1=WAC_District)*('Blend Sheet'!$AK$4=WAC_IIN),0))*'Blend Sheet'!$AK76,0) + IFERROR(INDEX(WAC_Item_Cost,MATCH(1,(J$1=WAC_District)*('Blend Sheet'!$AL$4=WAC_IIN),0))*'Blend Sheet'!$AL76,0) + IFERROR(INDEX(WAC_Item_Cost,MATCH(1,(J$1=WAC_District)*('Blend Sheet'!$AM$4=WAC_IIN),0))*'Blend Sheet'!$AM76,0) + IFERROR(INDEX(WAC_Item_Cost,MATCH(1,(J$1=WAC_District)*('Blend Sheet'!$AN$4=WAC_IIN),0))*'Blend Sheet'!$AN76,0) + IFERROR(INDEX(WAC_Item_Cost,MATCH(1,(J$1=WAC_District)*('Blend Sheet'!$AO$4=WAC_IIN),0))*'Blend Sheet'!$AO76,0) + IFERROR(INDEX(WAC_Item_Cost,MATCH(1,(J$1=WAC_District)*('Blend Sheet'!$AP$4=WAC_IIN),0))*'Blend Sheet'!$AP76/1000,0)</f>
        <v>179.74396603900001</v>
      </c>
      <c r="K73" s="245">
        <f t="array" ref="K73">IFERROR(INDEX(WAC_Item_Cost,MATCH(1,(K$1=WAC_District)*('Blend Sheet'!$C$4=WAC_IIN),0))*'Blend Sheet'!$C76/1000,0) + IFERROR(INDEX(WAC_Item_Cost,MATCH(1,(K$1=WAC_District)*('Blend Sheet'!$D$4=WAC_IIN),0))*'Blend Sheet'!$D76/1000,0) + IFERROR(INDEX(WAC_Item_Cost,MATCH(1,(K$1=WAC_District)*('Blend Sheet'!$E$4=WAC_IIN),0))*'Blend Sheet'!$E76/1000,0) + IFERROR(INDEX(WAC_Item_Cost,MATCH(1,(K$1=WAC_District)*('Blend Sheet'!$F$4=WAC_IIN),0))*'Blend Sheet'!$F76/1000,0)  + IFERROR(INDEX(WAC_Item_Cost,MATCH(1,(K$1=WAC_District)*('Blend Sheet'!$G$4=WAC_IIN),0))*'Blend Sheet'!$G76,0) + IFERROR(INDEX(WAC_Item_Cost,MATCH(1,(K$1=WAC_District)*('Blend Sheet'!$H$4=WAC_IIN),0))*'Blend Sheet'!$H76,0)  + IFERROR(INDEX(WAC_Item_Cost,MATCH(1,(K$1=WAC_District)*('Blend Sheet'!$I$4=WAC_IIN),0))*'Blend Sheet'!$I76,0) + IFERROR(INDEX(WAC_Item_Cost,MATCH(1,(K$1=WAC_District)*('Blend Sheet'!$J$4=WAC_IIN),0))*'Blend Sheet'!$J76,0) + IFERROR(INDEX(WAC_Item_Cost,MATCH(1,(K$1=WAC_District)*('Blend Sheet'!$K$4=WAC_IIN),0))*'Blend Sheet'!$K76,0) + IFERROR(INDEX(WAC_Item_Cost,MATCH(1,(K$1=WAC_District)*('Blend Sheet'!$L$4=WAC_IIN),0))*'Blend Sheet'!$L76,0) + IFERROR(INDEX(WAC_Item_Cost,MATCH(1,(K$1=WAC_District)*('Blend Sheet'!$M$4=WAC_IIN),0))*'Blend Sheet'!$M76,0) + IFERROR(INDEX(WAC_Item_Cost,MATCH(1,(K$1=WAC_District)*('Blend Sheet'!$N$4=WAC_IIN),0))*'Blend Sheet'!$N76,0) + IFERROR(INDEX(WAC_Item_Cost,MATCH(1,(K$1=WAC_District)*('Blend Sheet'!$O$4=WAC_IIN),0))*'Blend Sheet'!$O76,0) + IFERROR(INDEX(WAC_Item_Cost,MATCH(1,(K$1=WAC_District)*('Blend Sheet'!$P$4=WAC_IIN),0))*'Blend Sheet'!$P76,0) + IFERROR(INDEX(WAC_Item_Cost,MATCH(1,(K$1=WAC_District)*('Blend Sheet'!$Q$4=WAC_IIN),0))*'Blend Sheet'!$Q76,0) + IFERROR(INDEX(WAC_Item_Cost,MATCH(1,(K$1=WAC_District)*('Blend Sheet'!$R$4=WAC_IIN),0))*'Blend Sheet'!$R76,0) + IFERROR(INDEX(WAC_Item_Cost,MATCH(1,(K$1=WAC_District)*('Blend Sheet'!$S$4=WAC_IIN),0))*'Blend Sheet'!$S76,0) + IFERROR(INDEX(WAC_Item_Cost,MATCH(1,(K$1=WAC_District)*('Blend Sheet'!$T$4=WAC_IIN),0))*'Blend Sheet'!$T76,0) + IFERROR(INDEX(WAC_Item_Cost,MATCH(1,(K$1=WAC_District)*('Blend Sheet'!$U$4=WAC_IIN),0))*'Blend Sheet'!$U76,0) + IFERROR(INDEX(WAC_Item_Cost,MATCH(1,(K$1=WAC_District)*('Blend Sheet'!$V$4=WAC_IIN),0))*'Blend Sheet'!$V76,0) + IFERROR(INDEX(WAC_Item_Cost,MATCH(1,(K$1=WAC_District)*('Blend Sheet'!$W$4=WAC_IIN),0))*'Blend Sheet'!$W76,0) + IFERROR(INDEX(WAC_Item_Cost,MATCH(1,(K$1=WAC_District)*('Blend Sheet'!$X$4=WAC_IIN),0))*'Blend Sheet'!$X76,0) + IFERROR(INDEX(WAC_Item_Cost,MATCH(1,(K$1=WAC_District)*('Blend Sheet'!$Y$4=WAC_IIN),0))*'Blend Sheet'!$Y76,0) + IFERROR(INDEX(WAC_Item_Cost,MATCH(1,(K$1=WAC_District)*('Blend Sheet'!$Z$4=WAC_IIN),0))*'Blend Sheet'!$Z76,0) + IFERROR(INDEX(WAC_Item_Cost,MATCH(1,(K$1=WAC_District)*('Blend Sheet'!$AA$4=WAC_IIN),0))*'Blend Sheet'!$AA76,0) + IFERROR(INDEX(WAC_Item_Cost,MATCH(1,(K$1=WAC_District)*('Blend Sheet'!$AB$4=WAC_IIN),0))*'Blend Sheet'!$AB76,0) + IFERROR(INDEX(WAC_Item_Cost,MATCH(1,(K$1=WAC_District)*('Blend Sheet'!$AC$4=WAC_IIN),0))*'Blend Sheet'!$AC76,0) + IFERROR(INDEX(WAC_Item_Cost,MATCH(1,(K$1=WAC_District)*('Blend Sheet'!$AD$4=WAC_IIN),0))*'Blend Sheet'!$AD76,0) + IFERROR(INDEX(WAC_Item_Cost,MATCH(1,(K$1=WAC_District)*('Blend Sheet'!$AE$4=WAC_IIN),0))*'Blend Sheet'!$AE76,0) + IFERROR(INDEX(WAC_Item_Cost,MATCH(1,(K$1=WAC_District)*('Blend Sheet'!$AF$4=WAC_IIN),0))*'Blend Sheet'!$AF76,0) + IFERROR(INDEX(WAC_Item_Cost,MATCH(1,(K$1=WAC_District)*('Blend Sheet'!$AG$4=WAC_IIN),0))*'Blend Sheet'!$AG76,0) + IFERROR(INDEX(WAC_Item_Cost,MATCH(1,(K$1=WAC_District)*('Blend Sheet'!$AH$4=WAC_IIN),0))*'Blend Sheet'!$AH76,0) + IFERROR(INDEX(WAC_Item_Cost,MATCH(1,(K$1=WAC_District)*('Blend Sheet'!$AI$4=WAC_IIN),0))*'Blend Sheet'!$AI76,0) + IFERROR(INDEX(WAC_Item_Cost,MATCH(1,(K$1=WAC_District)*('Blend Sheet'!$AJ$4=WAC_IIN),0))*'Blend Sheet'!$AJ76,0) + IFERROR(INDEX(WAC_Item_Cost,MATCH(1,(K$1=WAC_District)*('Blend Sheet'!$AK$4=WAC_IIN),0))*'Blend Sheet'!$AK76,0) + IFERROR(INDEX(WAC_Item_Cost,MATCH(1,(K$1=WAC_District)*('Blend Sheet'!$AL$4=WAC_IIN),0))*'Blend Sheet'!$AL76,0) + IFERROR(INDEX(WAC_Item_Cost,MATCH(1,(K$1=WAC_District)*('Blend Sheet'!$AM$4=WAC_IIN),0))*'Blend Sheet'!$AM76,0) + IFERROR(INDEX(WAC_Item_Cost,MATCH(1,(K$1=WAC_District)*('Blend Sheet'!$AN$4=WAC_IIN),0))*'Blend Sheet'!$AN76,0) + IFERROR(INDEX(WAC_Item_Cost,MATCH(1,(K$1=WAC_District)*('Blend Sheet'!$AO$4=WAC_IIN),0))*'Blend Sheet'!$AO76,0) + IFERROR(INDEX(WAC_Item_Cost,MATCH(1,(K$1=WAC_District)*('Blend Sheet'!$AP$4=WAC_IIN),0))*'Blend Sheet'!$AP76/1000,0)</f>
        <v>0</v>
      </c>
      <c r="L73" s="245">
        <f t="array" ref="L73">IFERROR(INDEX(WAC_Item_Cost,MATCH(1,(L$1=WAC_District)*('Blend Sheet'!$C$4=WAC_IIN),0))*'Blend Sheet'!$C76/1000,0) + IFERROR(INDEX(WAC_Item_Cost,MATCH(1,(L$1=WAC_District)*('Blend Sheet'!$D$4=WAC_IIN),0))*'Blend Sheet'!$D76/1000,0) + IFERROR(INDEX(WAC_Item_Cost,MATCH(1,(L$1=WAC_District)*('Blend Sheet'!$E$4=WAC_IIN),0))*'Blend Sheet'!$E76/1000,0) + IFERROR(INDEX(WAC_Item_Cost,MATCH(1,(L$1=WAC_District)*('Blend Sheet'!$F$4=WAC_IIN),0))*'Blend Sheet'!$F76/1000,0)  + IFERROR(INDEX(WAC_Item_Cost,MATCH(1,(L$1=WAC_District)*('Blend Sheet'!$G$4=WAC_IIN),0))*'Blend Sheet'!$G76,0) + IFERROR(INDEX(WAC_Item_Cost,MATCH(1,(L$1=WAC_District)*('Blend Sheet'!$H$4=WAC_IIN),0))*'Blend Sheet'!$H76,0)  + IFERROR(INDEX(WAC_Item_Cost,MATCH(1,(L$1=WAC_District)*('Blend Sheet'!$I$4=WAC_IIN),0))*'Blend Sheet'!$I76,0) + IFERROR(INDEX(WAC_Item_Cost,MATCH(1,(L$1=WAC_District)*('Blend Sheet'!$J$4=WAC_IIN),0))*'Blend Sheet'!$J76,0) + IFERROR(INDEX(WAC_Item_Cost,MATCH(1,(L$1=WAC_District)*('Blend Sheet'!$K$4=WAC_IIN),0))*'Blend Sheet'!$K76,0) + IFERROR(INDEX(WAC_Item_Cost,MATCH(1,(L$1=WAC_District)*('Blend Sheet'!$L$4=WAC_IIN),0))*'Blend Sheet'!$L76,0) + IFERROR(INDEX(WAC_Item_Cost,MATCH(1,(L$1=WAC_District)*('Blend Sheet'!$M$4=WAC_IIN),0))*'Blend Sheet'!$M76,0) + IFERROR(INDEX(WAC_Item_Cost,MATCH(1,(L$1=WAC_District)*('Blend Sheet'!$N$4=WAC_IIN),0))*'Blend Sheet'!$N76,0) + IFERROR(INDEX(WAC_Item_Cost,MATCH(1,(L$1=WAC_District)*('Blend Sheet'!$O$4=WAC_IIN),0))*'Blend Sheet'!$O76,0) + IFERROR(INDEX(WAC_Item_Cost,MATCH(1,(L$1=WAC_District)*('Blend Sheet'!$P$4=WAC_IIN),0))*'Blend Sheet'!$P76,0) + IFERROR(INDEX(WAC_Item_Cost,MATCH(1,(L$1=WAC_District)*('Blend Sheet'!$Q$4=WAC_IIN),0))*'Blend Sheet'!$Q76,0) + IFERROR(INDEX(WAC_Item_Cost,MATCH(1,(L$1=WAC_District)*('Blend Sheet'!$R$4=WAC_IIN),0))*'Blend Sheet'!$R76,0) + IFERROR(INDEX(WAC_Item_Cost,MATCH(1,(L$1=WAC_District)*('Blend Sheet'!$S$4=WAC_IIN),0))*'Blend Sheet'!$S76,0) + IFERROR(INDEX(WAC_Item_Cost,MATCH(1,(L$1=WAC_District)*('Blend Sheet'!$T$4=WAC_IIN),0))*'Blend Sheet'!$T76,0) + IFERROR(INDEX(WAC_Item_Cost,MATCH(1,(L$1=WAC_District)*('Blend Sheet'!$U$4=WAC_IIN),0))*'Blend Sheet'!$U76,0) + IFERROR(INDEX(WAC_Item_Cost,MATCH(1,(L$1=WAC_District)*('Blend Sheet'!$V$4=WAC_IIN),0))*'Blend Sheet'!$V76,0) + IFERROR(INDEX(WAC_Item_Cost,MATCH(1,(L$1=WAC_District)*('Blend Sheet'!$W$4=WAC_IIN),0))*'Blend Sheet'!$W76,0) + IFERROR(INDEX(WAC_Item_Cost,MATCH(1,(L$1=WAC_District)*('Blend Sheet'!$X$4=WAC_IIN),0))*'Blend Sheet'!$X76,0) + IFERROR(INDEX(WAC_Item_Cost,MATCH(1,(L$1=WAC_District)*('Blend Sheet'!$Y$4=WAC_IIN),0))*'Blend Sheet'!$Y76,0) + IFERROR(INDEX(WAC_Item_Cost,MATCH(1,(L$1=WAC_District)*('Blend Sheet'!$Z$4=WAC_IIN),0))*'Blend Sheet'!$Z76,0) + IFERROR(INDEX(WAC_Item_Cost,MATCH(1,(L$1=WAC_District)*('Blend Sheet'!$AA$4=WAC_IIN),0))*'Blend Sheet'!$AA76,0) + IFERROR(INDEX(WAC_Item_Cost,MATCH(1,(L$1=WAC_District)*('Blend Sheet'!$AB$4=WAC_IIN),0))*'Blend Sheet'!$AB76,0) + IFERROR(INDEX(WAC_Item_Cost,MATCH(1,(L$1=WAC_District)*('Blend Sheet'!$AC$4=WAC_IIN),0))*'Blend Sheet'!$AC76,0) + IFERROR(INDEX(WAC_Item_Cost,MATCH(1,(L$1=WAC_District)*('Blend Sheet'!$AD$4=WAC_IIN),0))*'Blend Sheet'!$AD76,0) + IFERROR(INDEX(WAC_Item_Cost,MATCH(1,(L$1=WAC_District)*('Blend Sheet'!$AE$4=WAC_IIN),0))*'Blend Sheet'!$AE76,0) + IFERROR(INDEX(WAC_Item_Cost,MATCH(1,(L$1=WAC_District)*('Blend Sheet'!$AF$4=WAC_IIN),0))*'Blend Sheet'!$AF76,0) + IFERROR(INDEX(WAC_Item_Cost,MATCH(1,(L$1=WAC_District)*('Blend Sheet'!$AG$4=WAC_IIN),0))*'Blend Sheet'!$AG76,0) + IFERROR(INDEX(WAC_Item_Cost,MATCH(1,(L$1=WAC_District)*('Blend Sheet'!$AH$4=WAC_IIN),0))*'Blend Sheet'!$AH76,0) + IFERROR(INDEX(WAC_Item_Cost,MATCH(1,(L$1=WAC_District)*('Blend Sheet'!$AI$4=WAC_IIN),0))*'Blend Sheet'!$AI76,0) + IFERROR(INDEX(WAC_Item_Cost,MATCH(1,(L$1=WAC_District)*('Blend Sheet'!$AJ$4=WAC_IIN),0))*'Blend Sheet'!$AJ76,0) + IFERROR(INDEX(WAC_Item_Cost,MATCH(1,(L$1=WAC_District)*('Blend Sheet'!$AK$4=WAC_IIN),0))*'Blend Sheet'!$AK76,0) + IFERROR(INDEX(WAC_Item_Cost,MATCH(1,(L$1=WAC_District)*('Blend Sheet'!$AL$4=WAC_IIN),0))*'Blend Sheet'!$AL76,0) + IFERROR(INDEX(WAC_Item_Cost,MATCH(1,(L$1=WAC_District)*('Blend Sheet'!$AM$4=WAC_IIN),0))*'Blend Sheet'!$AM76,0) + IFERROR(INDEX(WAC_Item_Cost,MATCH(1,(L$1=WAC_District)*('Blend Sheet'!$AN$4=WAC_IIN),0))*'Blend Sheet'!$AN76,0) + IFERROR(INDEX(WAC_Item_Cost,MATCH(1,(L$1=WAC_District)*('Blend Sheet'!$AO$4=WAC_IIN),0))*'Blend Sheet'!$AO76,0) + IFERROR(INDEX(WAC_Item_Cost,MATCH(1,(L$1=WAC_District)*('Blend Sheet'!$AP$4=WAC_IIN),0))*'Blend Sheet'!$AP76/1000,0)</f>
        <v>0</v>
      </c>
    </row>
    <row r="74" spans="1:12" x14ac:dyDescent="0.25">
      <c r="A74" t="str">
        <f>'Blend Sheet'!A77</f>
        <v>SUPERLITEmix 1100x</v>
      </c>
      <c r="B74" s="245">
        <f t="array" ref="B74">IFERROR(INDEX(WAC_Item_Cost,MATCH(1,(B$1=WAC_District)*('Blend Sheet'!$C$4=WAC_IIN),0))*'Blend Sheet'!$C77/1000,0) + IFERROR(INDEX(WAC_Item_Cost,MATCH(1,(B$1=WAC_District)*('Blend Sheet'!$D$4=WAC_IIN),0))*'Blend Sheet'!$D77/1000,0) + IFERROR(INDEX(WAC_Item_Cost,MATCH(1,(B$1=WAC_District)*('Blend Sheet'!$E$4=WAC_IIN),0))*'Blend Sheet'!$E77/1000,0) + IFERROR(INDEX(WAC_Item_Cost,MATCH(1,(B$1=WAC_District)*('Blend Sheet'!$F$4=WAC_IIN),0))*'Blend Sheet'!$F77/1000,0)  + IFERROR(INDEX(WAC_Item_Cost,MATCH(1,(B$1=WAC_District)*('Blend Sheet'!$G$4=WAC_IIN),0))*'Blend Sheet'!$G77,0) + IFERROR(INDEX(WAC_Item_Cost,MATCH(1,(B$1=WAC_District)*('Blend Sheet'!$H$4=WAC_IIN),0))*'Blend Sheet'!$H77,0)  + IFERROR(INDEX(WAC_Item_Cost,MATCH(1,(B$1=WAC_District)*('Blend Sheet'!$I$4=WAC_IIN),0))*'Blend Sheet'!$I77,0) + IFERROR(INDEX(WAC_Item_Cost,MATCH(1,(B$1=WAC_District)*('Blend Sheet'!$J$4=WAC_IIN),0))*'Blend Sheet'!$J77,0) + IFERROR(INDEX(WAC_Item_Cost,MATCH(1,(B$1=WAC_District)*('Blend Sheet'!$K$4=WAC_IIN),0))*'Blend Sheet'!$K77,0) + IFERROR(INDEX(WAC_Item_Cost,MATCH(1,(B$1=WAC_District)*('Blend Sheet'!$L$4=WAC_IIN),0))*'Blend Sheet'!$L77,0) + IFERROR(INDEX(WAC_Item_Cost,MATCH(1,(B$1=WAC_District)*('Blend Sheet'!$M$4=WAC_IIN),0))*'Blend Sheet'!$M77,0) + IFERROR(INDEX(WAC_Item_Cost,MATCH(1,(B$1=WAC_District)*('Blend Sheet'!$N$4=WAC_IIN),0))*'Blend Sheet'!$N77,0) + IFERROR(INDEX(WAC_Item_Cost,MATCH(1,(B$1=WAC_District)*('Blend Sheet'!$O$4=WAC_IIN),0))*'Blend Sheet'!$O77,0) + IFERROR(INDEX(WAC_Item_Cost,MATCH(1,(B$1=WAC_District)*('Blend Sheet'!$P$4=WAC_IIN),0))*'Blend Sheet'!$P77,0) + IFERROR(INDEX(WAC_Item_Cost,MATCH(1,(B$1=WAC_District)*('Blend Sheet'!$Q$4=WAC_IIN),0))*'Blend Sheet'!$Q77,0) + IFERROR(INDEX(WAC_Item_Cost,MATCH(1,(B$1=WAC_District)*('Blend Sheet'!$R$4=WAC_IIN),0))*'Blend Sheet'!$R77,0) + IFERROR(INDEX(WAC_Item_Cost,MATCH(1,(B$1=WAC_District)*('Blend Sheet'!$S$4=WAC_IIN),0))*'Blend Sheet'!$S77,0) + IFERROR(INDEX(WAC_Item_Cost,MATCH(1,(B$1=WAC_District)*('Blend Sheet'!$T$4=WAC_IIN),0))*'Blend Sheet'!$T77,0) + IFERROR(INDEX(WAC_Item_Cost,MATCH(1,(B$1=WAC_District)*('Blend Sheet'!$U$4=WAC_IIN),0))*'Blend Sheet'!$U77,0) + IFERROR(INDEX(WAC_Item_Cost,MATCH(1,(B$1=WAC_District)*('Blend Sheet'!$V$4=WAC_IIN),0))*'Blend Sheet'!$V77,0) + IFERROR(INDEX(WAC_Item_Cost,MATCH(1,(B$1=WAC_District)*('Blend Sheet'!$W$4=WAC_IIN),0))*'Blend Sheet'!$W77,0) + IFERROR(INDEX(WAC_Item_Cost,MATCH(1,(B$1=WAC_District)*('Blend Sheet'!$X$4=WAC_IIN),0))*'Blend Sheet'!$X77,0) + IFERROR(INDEX(WAC_Item_Cost,MATCH(1,(B$1=WAC_District)*('Blend Sheet'!$Y$4=WAC_IIN),0))*'Blend Sheet'!$Y77,0) + IFERROR(INDEX(WAC_Item_Cost,MATCH(1,(B$1=WAC_District)*('Blend Sheet'!$Z$4=WAC_IIN),0))*'Blend Sheet'!$Z77,0) + IFERROR(INDEX(WAC_Item_Cost,MATCH(1,(B$1=WAC_District)*('Blend Sheet'!$AA$4=WAC_IIN),0))*'Blend Sheet'!$AA77,0) + IFERROR(INDEX(WAC_Item_Cost,MATCH(1,(B$1=WAC_District)*('Blend Sheet'!$AB$4=WAC_IIN),0))*'Blend Sheet'!$AB77,0) + IFERROR(INDEX(WAC_Item_Cost,MATCH(1,(B$1=WAC_District)*('Blend Sheet'!$AC$4=WAC_IIN),0))*'Blend Sheet'!$AC77,0) + IFERROR(INDEX(WAC_Item_Cost,MATCH(1,(B$1=WAC_District)*('Blend Sheet'!$AD$4=WAC_IIN),0))*'Blend Sheet'!$AD77,0) + IFERROR(INDEX(WAC_Item_Cost,MATCH(1,(B$1=WAC_District)*('Blend Sheet'!$AE$4=WAC_IIN),0))*'Blend Sheet'!$AE77,0) + IFERROR(INDEX(WAC_Item_Cost,MATCH(1,(B$1=WAC_District)*('Blend Sheet'!$AF$4=WAC_IIN),0))*'Blend Sheet'!$AF77,0) + IFERROR(INDEX(WAC_Item_Cost,MATCH(1,(B$1=WAC_District)*('Blend Sheet'!$AG$4=WAC_IIN),0))*'Blend Sheet'!$AG77,0) + IFERROR(INDEX(WAC_Item_Cost,MATCH(1,(B$1=WAC_District)*('Blend Sheet'!$AH$4=WAC_IIN),0))*'Blend Sheet'!$AH77,0) + IFERROR(INDEX(WAC_Item_Cost,MATCH(1,(B$1=WAC_District)*('Blend Sheet'!$AI$4=WAC_IIN),0))*'Blend Sheet'!$AI77,0) + IFERROR(INDEX(WAC_Item_Cost,MATCH(1,(B$1=WAC_District)*('Blend Sheet'!$AJ$4=WAC_IIN),0))*'Blend Sheet'!$AJ77,0) + IFERROR(INDEX(WAC_Item_Cost,MATCH(1,(B$1=WAC_District)*('Blend Sheet'!$AK$4=WAC_IIN),0))*'Blend Sheet'!$AK77,0) + IFERROR(INDEX(WAC_Item_Cost,MATCH(1,(B$1=WAC_District)*('Blend Sheet'!$AL$4=WAC_IIN),0))*'Blend Sheet'!$AL77,0) + IFERROR(INDEX(WAC_Item_Cost,MATCH(1,(B$1=WAC_District)*('Blend Sheet'!$AM$4=WAC_IIN),0))*'Blend Sheet'!$AM77,0) + IFERROR(INDEX(WAC_Item_Cost,MATCH(1,(B$1=WAC_District)*('Blend Sheet'!$AN$4=WAC_IIN),0))*'Blend Sheet'!$AN77,0) + IFERROR(INDEX(WAC_Item_Cost,MATCH(1,(B$1=WAC_District)*('Blend Sheet'!$AO$4=WAC_IIN),0))*'Blend Sheet'!$AO77,0) + IFERROR(INDEX(WAC_Item_Cost,MATCH(1,(B$1=WAC_District)*('Blend Sheet'!$AP$4=WAC_IIN),0))*'Blend Sheet'!$AP77/1000,0)</f>
        <v>170.38826026999999</v>
      </c>
      <c r="C74" s="245">
        <f t="array" ref="C74">IFERROR(INDEX(WAC_Item_Cost,MATCH(1,(C$1=WAC_District)*('Blend Sheet'!$C$4=WAC_IIN),0))*'Blend Sheet'!$C77/1000,0) + IFERROR(INDEX(WAC_Item_Cost,MATCH(1,(C$1=WAC_District)*('Blend Sheet'!$D$4=WAC_IIN),0))*'Blend Sheet'!$D77/1000,0) + IFERROR(INDEX(WAC_Item_Cost,MATCH(1,(C$1=WAC_District)*('Blend Sheet'!$E$4=WAC_IIN),0))*'Blend Sheet'!$E77/1000,0) + IFERROR(INDEX(WAC_Item_Cost,MATCH(1,(C$1=WAC_District)*('Blend Sheet'!$F$4=WAC_IIN),0))*'Blend Sheet'!$F77/1000,0)  + IFERROR(INDEX(WAC_Item_Cost,MATCH(1,(C$1=WAC_District)*('Blend Sheet'!$G$4=WAC_IIN),0))*'Blend Sheet'!$G77,0) + IFERROR(INDEX(WAC_Item_Cost,MATCH(1,(C$1=WAC_District)*('Blend Sheet'!$H$4=WAC_IIN),0))*'Blend Sheet'!$H77,0)  + IFERROR(INDEX(WAC_Item_Cost,MATCH(1,(C$1=WAC_District)*('Blend Sheet'!$I$4=WAC_IIN),0))*'Blend Sheet'!$I77,0) + IFERROR(INDEX(WAC_Item_Cost,MATCH(1,(C$1=WAC_District)*('Blend Sheet'!$J$4=WAC_IIN),0))*'Blend Sheet'!$J77,0) + IFERROR(INDEX(WAC_Item_Cost,MATCH(1,(C$1=WAC_District)*('Blend Sheet'!$K$4=WAC_IIN),0))*'Blend Sheet'!$K77,0) + IFERROR(INDEX(WAC_Item_Cost,MATCH(1,(C$1=WAC_District)*('Blend Sheet'!$L$4=WAC_IIN),0))*'Blend Sheet'!$L77,0) + IFERROR(INDEX(WAC_Item_Cost,MATCH(1,(C$1=WAC_District)*('Blend Sheet'!$M$4=WAC_IIN),0))*'Blend Sheet'!$M77,0) + IFERROR(INDEX(WAC_Item_Cost,MATCH(1,(C$1=WAC_District)*('Blend Sheet'!$N$4=WAC_IIN),0))*'Blend Sheet'!$N77,0) + IFERROR(INDEX(WAC_Item_Cost,MATCH(1,(C$1=WAC_District)*('Blend Sheet'!$O$4=WAC_IIN),0))*'Blend Sheet'!$O77,0) + IFERROR(INDEX(WAC_Item_Cost,MATCH(1,(C$1=WAC_District)*('Blend Sheet'!$P$4=WAC_IIN),0))*'Blend Sheet'!$P77,0) + IFERROR(INDEX(WAC_Item_Cost,MATCH(1,(C$1=WAC_District)*('Blend Sheet'!$Q$4=WAC_IIN),0))*'Blend Sheet'!$Q77,0) + IFERROR(INDEX(WAC_Item_Cost,MATCH(1,(C$1=WAC_District)*('Blend Sheet'!$R$4=WAC_IIN),0))*'Blend Sheet'!$R77,0) + IFERROR(INDEX(WAC_Item_Cost,MATCH(1,(C$1=WAC_District)*('Blend Sheet'!$S$4=WAC_IIN),0))*'Blend Sheet'!$S77,0) + IFERROR(INDEX(WAC_Item_Cost,MATCH(1,(C$1=WAC_District)*('Blend Sheet'!$T$4=WAC_IIN),0))*'Blend Sheet'!$T77,0) + IFERROR(INDEX(WAC_Item_Cost,MATCH(1,(C$1=WAC_District)*('Blend Sheet'!$U$4=WAC_IIN),0))*'Blend Sheet'!$U77,0) + IFERROR(INDEX(WAC_Item_Cost,MATCH(1,(C$1=WAC_District)*('Blend Sheet'!$V$4=WAC_IIN),0))*'Blend Sheet'!$V77,0) + IFERROR(INDEX(WAC_Item_Cost,MATCH(1,(C$1=WAC_District)*('Blend Sheet'!$W$4=WAC_IIN),0))*'Blend Sheet'!$W77,0) + IFERROR(INDEX(WAC_Item_Cost,MATCH(1,(C$1=WAC_District)*('Blend Sheet'!$X$4=WAC_IIN),0))*'Blend Sheet'!$X77,0) + IFERROR(INDEX(WAC_Item_Cost,MATCH(1,(C$1=WAC_District)*('Blend Sheet'!$Y$4=WAC_IIN),0))*'Blend Sheet'!$Y77,0) + IFERROR(INDEX(WAC_Item_Cost,MATCH(1,(C$1=WAC_District)*('Blend Sheet'!$Z$4=WAC_IIN),0))*'Blend Sheet'!$Z77,0) + IFERROR(INDEX(WAC_Item_Cost,MATCH(1,(C$1=WAC_District)*('Blend Sheet'!$AA$4=WAC_IIN),0))*'Blend Sheet'!$AA77,0) + IFERROR(INDEX(WAC_Item_Cost,MATCH(1,(C$1=WAC_District)*('Blend Sheet'!$AB$4=WAC_IIN),0))*'Blend Sheet'!$AB77,0) + IFERROR(INDEX(WAC_Item_Cost,MATCH(1,(C$1=WAC_District)*('Blend Sheet'!$AC$4=WAC_IIN),0))*'Blend Sheet'!$AC77,0) + IFERROR(INDEX(WAC_Item_Cost,MATCH(1,(C$1=WAC_District)*('Blend Sheet'!$AD$4=WAC_IIN),0))*'Blend Sheet'!$AD77,0) + IFERROR(INDEX(WAC_Item_Cost,MATCH(1,(C$1=WAC_District)*('Blend Sheet'!$AE$4=WAC_IIN),0))*'Blend Sheet'!$AE77,0) + IFERROR(INDEX(WAC_Item_Cost,MATCH(1,(C$1=WAC_District)*('Blend Sheet'!$AF$4=WAC_IIN),0))*'Blend Sheet'!$AF77,0) + IFERROR(INDEX(WAC_Item_Cost,MATCH(1,(C$1=WAC_District)*('Blend Sheet'!$AG$4=WAC_IIN),0))*'Blend Sheet'!$AG77,0) + IFERROR(INDEX(WAC_Item_Cost,MATCH(1,(C$1=WAC_District)*('Blend Sheet'!$AH$4=WAC_IIN),0))*'Blend Sheet'!$AH77,0) + IFERROR(INDEX(WAC_Item_Cost,MATCH(1,(C$1=WAC_District)*('Blend Sheet'!$AI$4=WAC_IIN),0))*'Blend Sheet'!$AI77,0) + IFERROR(INDEX(WAC_Item_Cost,MATCH(1,(C$1=WAC_District)*('Blend Sheet'!$AJ$4=WAC_IIN),0))*'Blend Sheet'!$AJ77,0) + IFERROR(INDEX(WAC_Item_Cost,MATCH(1,(C$1=WAC_District)*('Blend Sheet'!$AK$4=WAC_IIN),0))*'Blend Sheet'!$AK77,0) + IFERROR(INDEX(WAC_Item_Cost,MATCH(1,(C$1=WAC_District)*('Blend Sheet'!$AL$4=WAC_IIN),0))*'Blend Sheet'!$AL77,0) + IFERROR(INDEX(WAC_Item_Cost,MATCH(1,(C$1=WAC_District)*('Blend Sheet'!$AM$4=WAC_IIN),0))*'Blend Sheet'!$AM77,0) + IFERROR(INDEX(WAC_Item_Cost,MATCH(1,(C$1=WAC_District)*('Blend Sheet'!$AN$4=WAC_IIN),0))*'Blend Sheet'!$AN77,0) + IFERROR(INDEX(WAC_Item_Cost,MATCH(1,(C$1=WAC_District)*('Blend Sheet'!$AO$4=WAC_IIN),0))*'Blend Sheet'!$AO77,0) + IFERROR(INDEX(WAC_Item_Cost,MATCH(1,(C$1=WAC_District)*('Blend Sheet'!$AP$4=WAC_IIN),0))*'Blend Sheet'!$AP77/1000,0)</f>
        <v>195.62059426299999</v>
      </c>
      <c r="D74" s="245">
        <f t="array" ref="D74">IFERROR(INDEX(WAC_Item_Cost,MATCH(1,(D$1=WAC_District)*('Blend Sheet'!$C$4=WAC_IIN),0))*'Blend Sheet'!$C77/1000,0) + IFERROR(INDEX(WAC_Item_Cost,MATCH(1,(D$1=WAC_District)*('Blend Sheet'!$D$4=WAC_IIN),0))*'Blend Sheet'!$D77/1000,0) + IFERROR(INDEX(WAC_Item_Cost,MATCH(1,(D$1=WAC_District)*('Blend Sheet'!$E$4=WAC_IIN),0))*'Blend Sheet'!$E77/1000,0) + IFERROR(INDEX(WAC_Item_Cost,MATCH(1,(D$1=WAC_District)*('Blend Sheet'!$F$4=WAC_IIN),0))*'Blend Sheet'!$F77/1000,0)  + IFERROR(INDEX(WAC_Item_Cost,MATCH(1,(D$1=WAC_District)*('Blend Sheet'!$G$4=WAC_IIN),0))*'Blend Sheet'!$G77,0) + IFERROR(INDEX(WAC_Item_Cost,MATCH(1,(D$1=WAC_District)*('Blend Sheet'!$H$4=WAC_IIN),0))*'Blend Sheet'!$H77,0)  + IFERROR(INDEX(WAC_Item_Cost,MATCH(1,(D$1=WAC_District)*('Blend Sheet'!$I$4=WAC_IIN),0))*'Blend Sheet'!$I77,0) + IFERROR(INDEX(WAC_Item_Cost,MATCH(1,(D$1=WAC_District)*('Blend Sheet'!$J$4=WAC_IIN),0))*'Blend Sheet'!$J77,0) + IFERROR(INDEX(WAC_Item_Cost,MATCH(1,(D$1=WAC_District)*('Blend Sheet'!$K$4=WAC_IIN),0))*'Blend Sheet'!$K77,0) + IFERROR(INDEX(WAC_Item_Cost,MATCH(1,(D$1=WAC_District)*('Blend Sheet'!$L$4=WAC_IIN),0))*'Blend Sheet'!$L77,0) + IFERROR(INDEX(WAC_Item_Cost,MATCH(1,(D$1=WAC_District)*('Blend Sheet'!$M$4=WAC_IIN),0))*'Blend Sheet'!$M77,0) + IFERROR(INDEX(WAC_Item_Cost,MATCH(1,(D$1=WAC_District)*('Blend Sheet'!$N$4=WAC_IIN),0))*'Blend Sheet'!$N77,0) + IFERROR(INDEX(WAC_Item_Cost,MATCH(1,(D$1=WAC_District)*('Blend Sheet'!$O$4=WAC_IIN),0))*'Blend Sheet'!$O77,0) + IFERROR(INDEX(WAC_Item_Cost,MATCH(1,(D$1=WAC_District)*('Blend Sheet'!$P$4=WAC_IIN),0))*'Blend Sheet'!$P77,0) + IFERROR(INDEX(WAC_Item_Cost,MATCH(1,(D$1=WAC_District)*('Blend Sheet'!$Q$4=WAC_IIN),0))*'Blend Sheet'!$Q77,0) + IFERROR(INDEX(WAC_Item_Cost,MATCH(1,(D$1=WAC_District)*('Blend Sheet'!$R$4=WAC_IIN),0))*'Blend Sheet'!$R77,0) + IFERROR(INDEX(WAC_Item_Cost,MATCH(1,(D$1=WAC_District)*('Blend Sheet'!$S$4=WAC_IIN),0))*'Blend Sheet'!$S77,0) + IFERROR(INDEX(WAC_Item_Cost,MATCH(1,(D$1=WAC_District)*('Blend Sheet'!$T$4=WAC_IIN),0))*'Blend Sheet'!$T77,0) + IFERROR(INDEX(WAC_Item_Cost,MATCH(1,(D$1=WAC_District)*('Blend Sheet'!$U$4=WAC_IIN),0))*'Blend Sheet'!$U77,0) + IFERROR(INDEX(WAC_Item_Cost,MATCH(1,(D$1=WAC_District)*('Blend Sheet'!$V$4=WAC_IIN),0))*'Blend Sheet'!$V77,0) + IFERROR(INDEX(WAC_Item_Cost,MATCH(1,(D$1=WAC_District)*('Blend Sheet'!$W$4=WAC_IIN),0))*'Blend Sheet'!$W77,0) + IFERROR(INDEX(WAC_Item_Cost,MATCH(1,(D$1=WAC_District)*('Blend Sheet'!$X$4=WAC_IIN),0))*'Blend Sheet'!$X77,0) + IFERROR(INDEX(WAC_Item_Cost,MATCH(1,(D$1=WAC_District)*('Blend Sheet'!$Y$4=WAC_IIN),0))*'Blend Sheet'!$Y77,0) + IFERROR(INDEX(WAC_Item_Cost,MATCH(1,(D$1=WAC_District)*('Blend Sheet'!$Z$4=WAC_IIN),0))*'Blend Sheet'!$Z77,0) + IFERROR(INDEX(WAC_Item_Cost,MATCH(1,(D$1=WAC_District)*('Blend Sheet'!$AA$4=WAC_IIN),0))*'Blend Sheet'!$AA77,0) + IFERROR(INDEX(WAC_Item_Cost,MATCH(1,(D$1=WAC_District)*('Blend Sheet'!$AB$4=WAC_IIN),0))*'Blend Sheet'!$AB77,0) + IFERROR(INDEX(WAC_Item_Cost,MATCH(1,(D$1=WAC_District)*('Blend Sheet'!$AC$4=WAC_IIN),0))*'Blend Sheet'!$AC77,0) + IFERROR(INDEX(WAC_Item_Cost,MATCH(1,(D$1=WAC_District)*('Blend Sheet'!$AD$4=WAC_IIN),0))*'Blend Sheet'!$AD77,0) + IFERROR(INDEX(WAC_Item_Cost,MATCH(1,(D$1=WAC_District)*('Blend Sheet'!$AE$4=WAC_IIN),0))*'Blend Sheet'!$AE77,0) + IFERROR(INDEX(WAC_Item_Cost,MATCH(1,(D$1=WAC_District)*('Blend Sheet'!$AF$4=WAC_IIN),0))*'Blend Sheet'!$AF77,0) + IFERROR(INDEX(WAC_Item_Cost,MATCH(1,(D$1=WAC_District)*('Blend Sheet'!$AG$4=WAC_IIN),0))*'Blend Sheet'!$AG77,0) + IFERROR(INDEX(WAC_Item_Cost,MATCH(1,(D$1=WAC_District)*('Blend Sheet'!$AH$4=WAC_IIN),0))*'Blend Sheet'!$AH77,0) + IFERROR(INDEX(WAC_Item_Cost,MATCH(1,(D$1=WAC_District)*('Blend Sheet'!$AI$4=WAC_IIN),0))*'Blend Sheet'!$AI77,0) + IFERROR(INDEX(WAC_Item_Cost,MATCH(1,(D$1=WAC_District)*('Blend Sheet'!$AJ$4=WAC_IIN),0))*'Blend Sheet'!$AJ77,0) + IFERROR(INDEX(WAC_Item_Cost,MATCH(1,(D$1=WAC_District)*('Blend Sheet'!$AK$4=WAC_IIN),0))*'Blend Sheet'!$AK77,0) + IFERROR(INDEX(WAC_Item_Cost,MATCH(1,(D$1=WAC_District)*('Blend Sheet'!$AL$4=WAC_IIN),0))*'Blend Sheet'!$AL77,0) + IFERROR(INDEX(WAC_Item_Cost,MATCH(1,(D$1=WAC_District)*('Blend Sheet'!$AM$4=WAC_IIN),0))*'Blend Sheet'!$AM77,0) + IFERROR(INDEX(WAC_Item_Cost,MATCH(1,(D$1=WAC_District)*('Blend Sheet'!$AN$4=WAC_IIN),0))*'Blend Sheet'!$AN77,0) + IFERROR(INDEX(WAC_Item_Cost,MATCH(1,(D$1=WAC_District)*('Blend Sheet'!$AO$4=WAC_IIN),0))*'Blend Sheet'!$AO77,0) + IFERROR(INDEX(WAC_Item_Cost,MATCH(1,(D$1=WAC_District)*('Blend Sheet'!$AP$4=WAC_IIN),0))*'Blend Sheet'!$AP77/1000,0)</f>
        <v>169.921040944</v>
      </c>
      <c r="E74" s="245">
        <f t="array" ref="E74">IFERROR(INDEX(WAC_Item_Cost,MATCH(1,(E$1=WAC_District)*('Blend Sheet'!$C$4=WAC_IIN),0))*'Blend Sheet'!$C77/1000,0) + IFERROR(INDEX(WAC_Item_Cost,MATCH(1,(E$1=WAC_District)*('Blend Sheet'!$D$4=WAC_IIN),0))*'Blend Sheet'!$D77/1000,0) + IFERROR(INDEX(WAC_Item_Cost,MATCH(1,(E$1=WAC_District)*('Blend Sheet'!$E$4=WAC_IIN),0))*'Blend Sheet'!$E77/1000,0) + IFERROR(INDEX(WAC_Item_Cost,MATCH(1,(E$1=WAC_District)*('Blend Sheet'!$F$4=WAC_IIN),0))*'Blend Sheet'!$F77/1000,0)  + IFERROR(INDEX(WAC_Item_Cost,MATCH(1,(E$1=WAC_District)*('Blend Sheet'!$G$4=WAC_IIN),0))*'Blend Sheet'!$G77,0) + IFERROR(INDEX(WAC_Item_Cost,MATCH(1,(E$1=WAC_District)*('Blend Sheet'!$H$4=WAC_IIN),0))*'Blend Sheet'!$H77,0)  + IFERROR(INDEX(WAC_Item_Cost,MATCH(1,(E$1=WAC_District)*('Blend Sheet'!$I$4=WAC_IIN),0))*'Blend Sheet'!$I77,0) + IFERROR(INDEX(WAC_Item_Cost,MATCH(1,(E$1=WAC_District)*('Blend Sheet'!$J$4=WAC_IIN),0))*'Blend Sheet'!$J77,0) + IFERROR(INDEX(WAC_Item_Cost,MATCH(1,(E$1=WAC_District)*('Blend Sheet'!$K$4=WAC_IIN),0))*'Blend Sheet'!$K77,0) + IFERROR(INDEX(WAC_Item_Cost,MATCH(1,(E$1=WAC_District)*('Blend Sheet'!$L$4=WAC_IIN),0))*'Blend Sheet'!$L77,0) + IFERROR(INDEX(WAC_Item_Cost,MATCH(1,(E$1=WAC_District)*('Blend Sheet'!$M$4=WAC_IIN),0))*'Blend Sheet'!$M77,0) + IFERROR(INDEX(WAC_Item_Cost,MATCH(1,(E$1=WAC_District)*('Blend Sheet'!$N$4=WAC_IIN),0))*'Blend Sheet'!$N77,0) + IFERROR(INDEX(WAC_Item_Cost,MATCH(1,(E$1=WAC_District)*('Blend Sheet'!$O$4=WAC_IIN),0))*'Blend Sheet'!$O77,0) + IFERROR(INDEX(WAC_Item_Cost,MATCH(1,(E$1=WAC_District)*('Blend Sheet'!$P$4=WAC_IIN),0))*'Blend Sheet'!$P77,0) + IFERROR(INDEX(WAC_Item_Cost,MATCH(1,(E$1=WAC_District)*('Blend Sheet'!$Q$4=WAC_IIN),0))*'Blend Sheet'!$Q77,0) + IFERROR(INDEX(WAC_Item_Cost,MATCH(1,(E$1=WAC_District)*('Blend Sheet'!$R$4=WAC_IIN),0))*'Blend Sheet'!$R77,0) + IFERROR(INDEX(WAC_Item_Cost,MATCH(1,(E$1=WAC_District)*('Blend Sheet'!$S$4=WAC_IIN),0))*'Blend Sheet'!$S77,0) + IFERROR(INDEX(WAC_Item_Cost,MATCH(1,(E$1=WAC_District)*('Blend Sheet'!$T$4=WAC_IIN),0))*'Blend Sheet'!$T77,0) + IFERROR(INDEX(WAC_Item_Cost,MATCH(1,(E$1=WAC_District)*('Blend Sheet'!$U$4=WAC_IIN),0))*'Blend Sheet'!$U77,0) + IFERROR(INDEX(WAC_Item_Cost,MATCH(1,(E$1=WAC_District)*('Blend Sheet'!$V$4=WAC_IIN),0))*'Blend Sheet'!$V77,0) + IFERROR(INDEX(WAC_Item_Cost,MATCH(1,(E$1=WAC_District)*('Blend Sheet'!$W$4=WAC_IIN),0))*'Blend Sheet'!$W77,0) + IFERROR(INDEX(WAC_Item_Cost,MATCH(1,(E$1=WAC_District)*('Blend Sheet'!$X$4=WAC_IIN),0))*'Blend Sheet'!$X77,0) + IFERROR(INDEX(WAC_Item_Cost,MATCH(1,(E$1=WAC_District)*('Blend Sheet'!$Y$4=WAC_IIN),0))*'Blend Sheet'!$Y77,0) + IFERROR(INDEX(WAC_Item_Cost,MATCH(1,(E$1=WAC_District)*('Blend Sheet'!$Z$4=WAC_IIN),0))*'Blend Sheet'!$Z77,0) + IFERROR(INDEX(WAC_Item_Cost,MATCH(1,(E$1=WAC_District)*('Blend Sheet'!$AA$4=WAC_IIN),0))*'Blend Sheet'!$AA77,0) + IFERROR(INDEX(WAC_Item_Cost,MATCH(1,(E$1=WAC_District)*('Blend Sheet'!$AB$4=WAC_IIN),0))*'Blend Sheet'!$AB77,0) + IFERROR(INDEX(WAC_Item_Cost,MATCH(1,(E$1=WAC_District)*('Blend Sheet'!$AC$4=WAC_IIN),0))*'Blend Sheet'!$AC77,0) + IFERROR(INDEX(WAC_Item_Cost,MATCH(1,(E$1=WAC_District)*('Blend Sheet'!$AD$4=WAC_IIN),0))*'Blend Sheet'!$AD77,0) + IFERROR(INDEX(WAC_Item_Cost,MATCH(1,(E$1=WAC_District)*('Blend Sheet'!$AE$4=WAC_IIN),0))*'Blend Sheet'!$AE77,0) + IFERROR(INDEX(WAC_Item_Cost,MATCH(1,(E$1=WAC_District)*('Blend Sheet'!$AF$4=WAC_IIN),0))*'Blend Sheet'!$AF77,0) + IFERROR(INDEX(WAC_Item_Cost,MATCH(1,(E$1=WAC_District)*('Blend Sheet'!$AG$4=WAC_IIN),0))*'Blend Sheet'!$AG77,0) + IFERROR(INDEX(WAC_Item_Cost,MATCH(1,(E$1=WAC_District)*('Blend Sheet'!$AH$4=WAC_IIN),0))*'Blend Sheet'!$AH77,0) + IFERROR(INDEX(WAC_Item_Cost,MATCH(1,(E$1=WAC_District)*('Blend Sheet'!$AI$4=WAC_IIN),0))*'Blend Sheet'!$AI77,0) + IFERROR(INDEX(WAC_Item_Cost,MATCH(1,(E$1=WAC_District)*('Blend Sheet'!$AJ$4=WAC_IIN),0))*'Blend Sheet'!$AJ77,0) + IFERROR(INDEX(WAC_Item_Cost,MATCH(1,(E$1=WAC_District)*('Blend Sheet'!$AK$4=WAC_IIN),0))*'Blend Sheet'!$AK77,0) + IFERROR(INDEX(WAC_Item_Cost,MATCH(1,(E$1=WAC_District)*('Blend Sheet'!$AL$4=WAC_IIN),0))*'Blend Sheet'!$AL77,0) + IFERROR(INDEX(WAC_Item_Cost,MATCH(1,(E$1=WAC_District)*('Blend Sheet'!$AM$4=WAC_IIN),0))*'Blend Sheet'!$AM77,0) + IFERROR(INDEX(WAC_Item_Cost,MATCH(1,(E$1=WAC_District)*('Blend Sheet'!$AN$4=WAC_IIN),0))*'Blend Sheet'!$AN77,0) + IFERROR(INDEX(WAC_Item_Cost,MATCH(1,(E$1=WAC_District)*('Blend Sheet'!$AO$4=WAC_IIN),0))*'Blend Sheet'!$AO77,0) + IFERROR(INDEX(WAC_Item_Cost,MATCH(1,(E$1=WAC_District)*('Blend Sheet'!$AP$4=WAC_IIN),0))*'Blend Sheet'!$AP77/1000,0)</f>
        <v>222.68281747100002</v>
      </c>
      <c r="F74" s="245">
        <f t="array" ref="F74">IFERROR(INDEX(WAC_Item_Cost,MATCH(1,(F$1=WAC_District)*('Blend Sheet'!$C$4=WAC_IIN),0))*'Blend Sheet'!$C77/1000,0) + IFERROR(INDEX(WAC_Item_Cost,MATCH(1,(F$1=WAC_District)*('Blend Sheet'!$D$4=WAC_IIN),0))*'Blend Sheet'!$D77/1000,0) + IFERROR(INDEX(WAC_Item_Cost,MATCH(1,(F$1=WAC_District)*('Blend Sheet'!$E$4=WAC_IIN),0))*'Blend Sheet'!$E77/1000,0) + IFERROR(INDEX(WAC_Item_Cost,MATCH(1,(F$1=WAC_District)*('Blend Sheet'!$F$4=WAC_IIN),0))*'Blend Sheet'!$F77/1000,0)  + IFERROR(INDEX(WAC_Item_Cost,MATCH(1,(F$1=WAC_District)*('Blend Sheet'!$G$4=WAC_IIN),0))*'Blend Sheet'!$G77,0) + IFERROR(INDEX(WAC_Item_Cost,MATCH(1,(F$1=WAC_District)*('Blend Sheet'!$H$4=WAC_IIN),0))*'Blend Sheet'!$H77,0)  + IFERROR(INDEX(WAC_Item_Cost,MATCH(1,(F$1=WAC_District)*('Blend Sheet'!$I$4=WAC_IIN),0))*'Blend Sheet'!$I77,0) + IFERROR(INDEX(WAC_Item_Cost,MATCH(1,(F$1=WAC_District)*('Blend Sheet'!$J$4=WAC_IIN),0))*'Blend Sheet'!$J77,0) + IFERROR(INDEX(WAC_Item_Cost,MATCH(1,(F$1=WAC_District)*('Blend Sheet'!$K$4=WAC_IIN),0))*'Blend Sheet'!$K77,0) + IFERROR(INDEX(WAC_Item_Cost,MATCH(1,(F$1=WAC_District)*('Blend Sheet'!$L$4=WAC_IIN),0))*'Blend Sheet'!$L77,0) + IFERROR(INDEX(WAC_Item_Cost,MATCH(1,(F$1=WAC_District)*('Blend Sheet'!$M$4=WAC_IIN),0))*'Blend Sheet'!$M77,0) + IFERROR(INDEX(WAC_Item_Cost,MATCH(1,(F$1=WAC_District)*('Blend Sheet'!$N$4=WAC_IIN),0))*'Blend Sheet'!$N77,0) + IFERROR(INDEX(WAC_Item_Cost,MATCH(1,(F$1=WAC_District)*('Blend Sheet'!$O$4=WAC_IIN),0))*'Blend Sheet'!$O77,0) + IFERROR(INDEX(WAC_Item_Cost,MATCH(1,(F$1=WAC_District)*('Blend Sheet'!$P$4=WAC_IIN),0))*'Blend Sheet'!$P77,0) + IFERROR(INDEX(WAC_Item_Cost,MATCH(1,(F$1=WAC_District)*('Blend Sheet'!$Q$4=WAC_IIN),0))*'Blend Sheet'!$Q77,0) + IFERROR(INDEX(WAC_Item_Cost,MATCH(1,(F$1=WAC_District)*('Blend Sheet'!$R$4=WAC_IIN),0))*'Blend Sheet'!$R77,0) + IFERROR(INDEX(WAC_Item_Cost,MATCH(1,(F$1=WAC_District)*('Blend Sheet'!$S$4=WAC_IIN),0))*'Blend Sheet'!$S77,0) + IFERROR(INDEX(WAC_Item_Cost,MATCH(1,(F$1=WAC_District)*('Blend Sheet'!$T$4=WAC_IIN),0))*'Blend Sheet'!$T77,0) + IFERROR(INDEX(WAC_Item_Cost,MATCH(1,(F$1=WAC_District)*('Blend Sheet'!$U$4=WAC_IIN),0))*'Blend Sheet'!$U77,0) + IFERROR(INDEX(WAC_Item_Cost,MATCH(1,(F$1=WAC_District)*('Blend Sheet'!$V$4=WAC_IIN),0))*'Blend Sheet'!$V77,0) + IFERROR(INDEX(WAC_Item_Cost,MATCH(1,(F$1=WAC_District)*('Blend Sheet'!$W$4=WAC_IIN),0))*'Blend Sheet'!$W77,0) + IFERROR(INDEX(WAC_Item_Cost,MATCH(1,(F$1=WAC_District)*('Blend Sheet'!$X$4=WAC_IIN),0))*'Blend Sheet'!$X77,0) + IFERROR(INDEX(WAC_Item_Cost,MATCH(1,(F$1=WAC_District)*('Blend Sheet'!$Y$4=WAC_IIN),0))*'Blend Sheet'!$Y77,0) + IFERROR(INDEX(WAC_Item_Cost,MATCH(1,(F$1=WAC_District)*('Blend Sheet'!$Z$4=WAC_IIN),0))*'Blend Sheet'!$Z77,0) + IFERROR(INDEX(WAC_Item_Cost,MATCH(1,(F$1=WAC_District)*('Blend Sheet'!$AA$4=WAC_IIN),0))*'Blend Sheet'!$AA77,0) + IFERROR(INDEX(WAC_Item_Cost,MATCH(1,(F$1=WAC_District)*('Blend Sheet'!$AB$4=WAC_IIN),0))*'Blend Sheet'!$AB77,0) + IFERROR(INDEX(WAC_Item_Cost,MATCH(1,(F$1=WAC_District)*('Blend Sheet'!$AC$4=WAC_IIN),0))*'Blend Sheet'!$AC77,0) + IFERROR(INDEX(WAC_Item_Cost,MATCH(1,(F$1=WAC_District)*('Blend Sheet'!$AD$4=WAC_IIN),0))*'Blend Sheet'!$AD77,0) + IFERROR(INDEX(WAC_Item_Cost,MATCH(1,(F$1=WAC_District)*('Blend Sheet'!$AE$4=WAC_IIN),0))*'Blend Sheet'!$AE77,0) + IFERROR(INDEX(WAC_Item_Cost,MATCH(1,(F$1=WAC_District)*('Blend Sheet'!$AF$4=WAC_IIN),0))*'Blend Sheet'!$AF77,0) + IFERROR(INDEX(WAC_Item_Cost,MATCH(1,(F$1=WAC_District)*('Blend Sheet'!$AG$4=WAC_IIN),0))*'Blend Sheet'!$AG77,0) + IFERROR(INDEX(WAC_Item_Cost,MATCH(1,(F$1=WAC_District)*('Blend Sheet'!$AH$4=WAC_IIN),0))*'Blend Sheet'!$AH77,0) + IFERROR(INDEX(WAC_Item_Cost,MATCH(1,(F$1=WAC_District)*('Blend Sheet'!$AI$4=WAC_IIN),0))*'Blend Sheet'!$AI77,0) + IFERROR(INDEX(WAC_Item_Cost,MATCH(1,(F$1=WAC_District)*('Blend Sheet'!$AJ$4=WAC_IIN),0))*'Blend Sheet'!$AJ77,0) + IFERROR(INDEX(WAC_Item_Cost,MATCH(1,(F$1=WAC_District)*('Blend Sheet'!$AK$4=WAC_IIN),0))*'Blend Sheet'!$AK77,0) + IFERROR(INDEX(WAC_Item_Cost,MATCH(1,(F$1=WAC_District)*('Blend Sheet'!$AL$4=WAC_IIN),0))*'Blend Sheet'!$AL77,0) + IFERROR(INDEX(WAC_Item_Cost,MATCH(1,(F$1=WAC_District)*('Blend Sheet'!$AM$4=WAC_IIN),0))*'Blend Sheet'!$AM77,0) + IFERROR(INDEX(WAC_Item_Cost,MATCH(1,(F$1=WAC_District)*('Blend Sheet'!$AN$4=WAC_IIN),0))*'Blend Sheet'!$AN77,0) + IFERROR(INDEX(WAC_Item_Cost,MATCH(1,(F$1=WAC_District)*('Blend Sheet'!$AO$4=WAC_IIN),0))*'Blend Sheet'!$AO77,0) + IFERROR(INDEX(WAC_Item_Cost,MATCH(1,(F$1=WAC_District)*('Blend Sheet'!$AP$4=WAC_IIN),0))*'Blend Sheet'!$AP77/1000,0)</f>
        <v>1078.6167893700001</v>
      </c>
      <c r="G74" s="245">
        <f t="array" ref="G74">IFERROR(INDEX(WAC_Item_Cost,MATCH(1,(G$1=WAC_District)*('Blend Sheet'!$C$4=WAC_IIN),0))*'Blend Sheet'!$C77/1000,0) + IFERROR(INDEX(WAC_Item_Cost,MATCH(1,(G$1=WAC_District)*('Blend Sheet'!$D$4=WAC_IIN),0))*'Blend Sheet'!$D77/1000,0) + IFERROR(INDEX(WAC_Item_Cost,MATCH(1,(G$1=WAC_District)*('Blend Sheet'!$E$4=WAC_IIN),0))*'Blend Sheet'!$E77/1000,0) + IFERROR(INDEX(WAC_Item_Cost,MATCH(1,(G$1=WAC_District)*('Blend Sheet'!$F$4=WAC_IIN),0))*'Blend Sheet'!$F77/1000,0)  + IFERROR(INDEX(WAC_Item_Cost,MATCH(1,(G$1=WAC_District)*('Blend Sheet'!$G$4=WAC_IIN),0))*'Blend Sheet'!$G77,0) + IFERROR(INDEX(WAC_Item_Cost,MATCH(1,(G$1=WAC_District)*('Blend Sheet'!$H$4=WAC_IIN),0))*'Blend Sheet'!$H77,0)  + IFERROR(INDEX(WAC_Item_Cost,MATCH(1,(G$1=WAC_District)*('Blend Sheet'!$I$4=WAC_IIN),0))*'Blend Sheet'!$I77,0) + IFERROR(INDEX(WAC_Item_Cost,MATCH(1,(G$1=WAC_District)*('Blend Sheet'!$J$4=WAC_IIN),0))*'Blend Sheet'!$J77,0) + IFERROR(INDEX(WAC_Item_Cost,MATCH(1,(G$1=WAC_District)*('Blend Sheet'!$K$4=WAC_IIN),0))*'Blend Sheet'!$K77,0) + IFERROR(INDEX(WAC_Item_Cost,MATCH(1,(G$1=WAC_District)*('Blend Sheet'!$L$4=WAC_IIN),0))*'Blend Sheet'!$L77,0) + IFERROR(INDEX(WAC_Item_Cost,MATCH(1,(G$1=WAC_District)*('Blend Sheet'!$M$4=WAC_IIN),0))*'Blend Sheet'!$M77,0) + IFERROR(INDEX(WAC_Item_Cost,MATCH(1,(G$1=WAC_District)*('Blend Sheet'!$N$4=WAC_IIN),0))*'Blend Sheet'!$N77,0) + IFERROR(INDEX(WAC_Item_Cost,MATCH(1,(G$1=WAC_District)*('Blend Sheet'!$O$4=WAC_IIN),0))*'Blend Sheet'!$O77,0) + IFERROR(INDEX(WAC_Item_Cost,MATCH(1,(G$1=WAC_District)*('Blend Sheet'!$P$4=WAC_IIN),0))*'Blend Sheet'!$P77,0) + IFERROR(INDEX(WAC_Item_Cost,MATCH(1,(G$1=WAC_District)*('Blend Sheet'!$Q$4=WAC_IIN),0))*'Blend Sheet'!$Q77,0) + IFERROR(INDEX(WAC_Item_Cost,MATCH(1,(G$1=WAC_District)*('Blend Sheet'!$R$4=WAC_IIN),0))*'Blend Sheet'!$R77,0) + IFERROR(INDEX(WAC_Item_Cost,MATCH(1,(G$1=WAC_District)*('Blend Sheet'!$S$4=WAC_IIN),0))*'Blend Sheet'!$S77,0) + IFERROR(INDEX(WAC_Item_Cost,MATCH(1,(G$1=WAC_District)*('Blend Sheet'!$T$4=WAC_IIN),0))*'Blend Sheet'!$T77,0) + IFERROR(INDEX(WAC_Item_Cost,MATCH(1,(G$1=WAC_District)*('Blend Sheet'!$U$4=WAC_IIN),0))*'Blend Sheet'!$U77,0) + IFERROR(INDEX(WAC_Item_Cost,MATCH(1,(G$1=WAC_District)*('Blend Sheet'!$V$4=WAC_IIN),0))*'Blend Sheet'!$V77,0) + IFERROR(INDEX(WAC_Item_Cost,MATCH(1,(G$1=WAC_District)*('Blend Sheet'!$W$4=WAC_IIN),0))*'Blend Sheet'!$W77,0) + IFERROR(INDEX(WAC_Item_Cost,MATCH(1,(G$1=WAC_District)*('Blend Sheet'!$X$4=WAC_IIN),0))*'Blend Sheet'!$X77,0) + IFERROR(INDEX(WAC_Item_Cost,MATCH(1,(G$1=WAC_District)*('Blend Sheet'!$Y$4=WAC_IIN),0))*'Blend Sheet'!$Y77,0) + IFERROR(INDEX(WAC_Item_Cost,MATCH(1,(G$1=WAC_District)*('Blend Sheet'!$Z$4=WAC_IIN),0))*'Blend Sheet'!$Z77,0) + IFERROR(INDEX(WAC_Item_Cost,MATCH(1,(G$1=WAC_District)*('Blend Sheet'!$AA$4=WAC_IIN),0))*'Blend Sheet'!$AA77,0) + IFERROR(INDEX(WAC_Item_Cost,MATCH(1,(G$1=WAC_District)*('Blend Sheet'!$AB$4=WAC_IIN),0))*'Blend Sheet'!$AB77,0) + IFERROR(INDEX(WAC_Item_Cost,MATCH(1,(G$1=WAC_District)*('Blend Sheet'!$AC$4=WAC_IIN),0))*'Blend Sheet'!$AC77,0) + IFERROR(INDEX(WAC_Item_Cost,MATCH(1,(G$1=WAC_District)*('Blend Sheet'!$AD$4=WAC_IIN),0))*'Blend Sheet'!$AD77,0) + IFERROR(INDEX(WAC_Item_Cost,MATCH(1,(G$1=WAC_District)*('Blend Sheet'!$AE$4=WAC_IIN),0))*'Blend Sheet'!$AE77,0) + IFERROR(INDEX(WAC_Item_Cost,MATCH(1,(G$1=WAC_District)*('Blend Sheet'!$AF$4=WAC_IIN),0))*'Blend Sheet'!$AF77,0) + IFERROR(INDEX(WAC_Item_Cost,MATCH(1,(G$1=WAC_District)*('Blend Sheet'!$AG$4=WAC_IIN),0))*'Blend Sheet'!$AG77,0) + IFERROR(INDEX(WAC_Item_Cost,MATCH(1,(G$1=WAC_District)*('Blend Sheet'!$AH$4=WAC_IIN),0))*'Blend Sheet'!$AH77,0) + IFERROR(INDEX(WAC_Item_Cost,MATCH(1,(G$1=WAC_District)*('Blend Sheet'!$AI$4=WAC_IIN),0))*'Blend Sheet'!$AI77,0) + IFERROR(INDEX(WAC_Item_Cost,MATCH(1,(G$1=WAC_District)*('Blend Sheet'!$AJ$4=WAC_IIN),0))*'Blend Sheet'!$AJ77,0) + IFERROR(INDEX(WAC_Item_Cost,MATCH(1,(G$1=WAC_District)*('Blend Sheet'!$AK$4=WAC_IIN),0))*'Blend Sheet'!$AK77,0) + IFERROR(INDEX(WAC_Item_Cost,MATCH(1,(G$1=WAC_District)*('Blend Sheet'!$AL$4=WAC_IIN),0))*'Blend Sheet'!$AL77,0) + IFERROR(INDEX(WAC_Item_Cost,MATCH(1,(G$1=WAC_District)*('Blend Sheet'!$AM$4=WAC_IIN),0))*'Blend Sheet'!$AM77,0) + IFERROR(INDEX(WAC_Item_Cost,MATCH(1,(G$1=WAC_District)*('Blend Sheet'!$AN$4=WAC_IIN),0))*'Blend Sheet'!$AN77,0) + IFERROR(INDEX(WAC_Item_Cost,MATCH(1,(G$1=WAC_District)*('Blend Sheet'!$AO$4=WAC_IIN),0))*'Blend Sheet'!$AO77,0) + IFERROR(INDEX(WAC_Item_Cost,MATCH(1,(G$1=WAC_District)*('Blend Sheet'!$AP$4=WAC_IIN),0))*'Blend Sheet'!$AP77/1000,0)</f>
        <v>1002.3298320680001</v>
      </c>
      <c r="H74" s="245">
        <f t="array" ref="H74">IFERROR(INDEX(WAC_Item_Cost,MATCH(1,(H$1=WAC_District)*('Blend Sheet'!$C$4=WAC_IIN),0))*'Blend Sheet'!$C77/1000,0) + IFERROR(INDEX(WAC_Item_Cost,MATCH(1,(H$1=WAC_District)*('Blend Sheet'!$D$4=WAC_IIN),0))*'Blend Sheet'!$D77/1000,0) + IFERROR(INDEX(WAC_Item_Cost,MATCH(1,(H$1=WAC_District)*('Blend Sheet'!$E$4=WAC_IIN),0))*'Blend Sheet'!$E77/1000,0) + IFERROR(INDEX(WAC_Item_Cost,MATCH(1,(H$1=WAC_District)*('Blend Sheet'!$F$4=WAC_IIN),0))*'Blend Sheet'!$F77/1000,0)  + IFERROR(INDEX(WAC_Item_Cost,MATCH(1,(H$1=WAC_District)*('Blend Sheet'!$G$4=WAC_IIN),0))*'Blend Sheet'!$G77,0) + IFERROR(INDEX(WAC_Item_Cost,MATCH(1,(H$1=WAC_District)*('Blend Sheet'!$H$4=WAC_IIN),0))*'Blend Sheet'!$H77,0)  + IFERROR(INDEX(WAC_Item_Cost,MATCH(1,(H$1=WAC_District)*('Blend Sheet'!$I$4=WAC_IIN),0))*'Blend Sheet'!$I77,0) + IFERROR(INDEX(WAC_Item_Cost,MATCH(1,(H$1=WAC_District)*('Blend Sheet'!$J$4=WAC_IIN),0))*'Blend Sheet'!$J77,0) + IFERROR(INDEX(WAC_Item_Cost,MATCH(1,(H$1=WAC_District)*('Blend Sheet'!$K$4=WAC_IIN),0))*'Blend Sheet'!$K77,0) + IFERROR(INDEX(WAC_Item_Cost,MATCH(1,(H$1=WAC_District)*('Blend Sheet'!$L$4=WAC_IIN),0))*'Blend Sheet'!$L77,0) + IFERROR(INDEX(WAC_Item_Cost,MATCH(1,(H$1=WAC_District)*('Blend Sheet'!$M$4=WAC_IIN),0))*'Blend Sheet'!$M77,0) + IFERROR(INDEX(WAC_Item_Cost,MATCH(1,(H$1=WAC_District)*('Blend Sheet'!$N$4=WAC_IIN),0))*'Blend Sheet'!$N77,0) + IFERROR(INDEX(WAC_Item_Cost,MATCH(1,(H$1=WAC_District)*('Blend Sheet'!$O$4=WAC_IIN),0))*'Blend Sheet'!$O77,0) + IFERROR(INDEX(WAC_Item_Cost,MATCH(1,(H$1=WAC_District)*('Blend Sheet'!$P$4=WAC_IIN),0))*'Blend Sheet'!$P77,0) + IFERROR(INDEX(WAC_Item_Cost,MATCH(1,(H$1=WAC_District)*('Blend Sheet'!$Q$4=WAC_IIN),0))*'Blend Sheet'!$Q77,0) + IFERROR(INDEX(WAC_Item_Cost,MATCH(1,(H$1=WAC_District)*('Blend Sheet'!$R$4=WAC_IIN),0))*'Blend Sheet'!$R77,0) + IFERROR(INDEX(WAC_Item_Cost,MATCH(1,(H$1=WAC_District)*('Blend Sheet'!$S$4=WAC_IIN),0))*'Blend Sheet'!$S77,0) + IFERROR(INDEX(WAC_Item_Cost,MATCH(1,(H$1=WAC_District)*('Blend Sheet'!$T$4=WAC_IIN),0))*'Blend Sheet'!$T77,0) + IFERROR(INDEX(WAC_Item_Cost,MATCH(1,(H$1=WAC_District)*('Blend Sheet'!$U$4=WAC_IIN),0))*'Blend Sheet'!$U77,0) + IFERROR(INDEX(WAC_Item_Cost,MATCH(1,(H$1=WAC_District)*('Blend Sheet'!$V$4=WAC_IIN),0))*'Blend Sheet'!$V77,0) + IFERROR(INDEX(WAC_Item_Cost,MATCH(1,(H$1=WAC_District)*('Blend Sheet'!$W$4=WAC_IIN),0))*'Blend Sheet'!$W77,0) + IFERROR(INDEX(WAC_Item_Cost,MATCH(1,(H$1=WAC_District)*('Blend Sheet'!$X$4=WAC_IIN),0))*'Blend Sheet'!$X77,0) + IFERROR(INDEX(WAC_Item_Cost,MATCH(1,(H$1=WAC_District)*('Blend Sheet'!$Y$4=WAC_IIN),0))*'Blend Sheet'!$Y77,0) + IFERROR(INDEX(WAC_Item_Cost,MATCH(1,(H$1=WAC_District)*('Blend Sheet'!$Z$4=WAC_IIN),0))*'Blend Sheet'!$Z77,0) + IFERROR(INDEX(WAC_Item_Cost,MATCH(1,(H$1=WAC_District)*('Blend Sheet'!$AA$4=WAC_IIN),0))*'Blend Sheet'!$AA77,0) + IFERROR(INDEX(WAC_Item_Cost,MATCH(1,(H$1=WAC_District)*('Blend Sheet'!$AB$4=WAC_IIN),0))*'Blend Sheet'!$AB77,0) + IFERROR(INDEX(WAC_Item_Cost,MATCH(1,(H$1=WAC_District)*('Blend Sheet'!$AC$4=WAC_IIN),0))*'Blend Sheet'!$AC77,0) + IFERROR(INDEX(WAC_Item_Cost,MATCH(1,(H$1=WAC_District)*('Blend Sheet'!$AD$4=WAC_IIN),0))*'Blend Sheet'!$AD77,0) + IFERROR(INDEX(WAC_Item_Cost,MATCH(1,(H$1=WAC_District)*('Blend Sheet'!$AE$4=WAC_IIN),0))*'Blend Sheet'!$AE77,0) + IFERROR(INDEX(WAC_Item_Cost,MATCH(1,(H$1=WAC_District)*('Blend Sheet'!$AF$4=WAC_IIN),0))*'Blend Sheet'!$AF77,0) + IFERROR(INDEX(WAC_Item_Cost,MATCH(1,(H$1=WAC_District)*('Blend Sheet'!$AG$4=WAC_IIN),0))*'Blend Sheet'!$AG77,0) + IFERROR(INDEX(WAC_Item_Cost,MATCH(1,(H$1=WAC_District)*('Blend Sheet'!$AH$4=WAC_IIN),0))*'Blend Sheet'!$AH77,0) + IFERROR(INDEX(WAC_Item_Cost,MATCH(1,(H$1=WAC_District)*('Blend Sheet'!$AI$4=WAC_IIN),0))*'Blend Sheet'!$AI77,0) + IFERROR(INDEX(WAC_Item_Cost,MATCH(1,(H$1=WAC_District)*('Blend Sheet'!$AJ$4=WAC_IIN),0))*'Blend Sheet'!$AJ77,0) + IFERROR(INDEX(WAC_Item_Cost,MATCH(1,(H$1=WAC_District)*('Blend Sheet'!$AK$4=WAC_IIN),0))*'Blend Sheet'!$AK77,0) + IFERROR(INDEX(WAC_Item_Cost,MATCH(1,(H$1=WAC_District)*('Blend Sheet'!$AL$4=WAC_IIN),0))*'Blend Sheet'!$AL77,0) + IFERROR(INDEX(WAC_Item_Cost,MATCH(1,(H$1=WAC_District)*('Blend Sheet'!$AM$4=WAC_IIN),0))*'Blend Sheet'!$AM77,0) + IFERROR(INDEX(WAC_Item_Cost,MATCH(1,(H$1=WAC_District)*('Blend Sheet'!$AN$4=WAC_IIN),0))*'Blend Sheet'!$AN77,0) + IFERROR(INDEX(WAC_Item_Cost,MATCH(1,(H$1=WAC_District)*('Blend Sheet'!$AO$4=WAC_IIN),0))*'Blend Sheet'!$AO77,0) + IFERROR(INDEX(WAC_Item_Cost,MATCH(1,(H$1=WAC_District)*('Blend Sheet'!$AP$4=WAC_IIN),0))*'Blend Sheet'!$AP77/1000,0)</f>
        <v>1077.7929686</v>
      </c>
      <c r="I74" s="245">
        <f t="array" ref="I74">IFERROR(INDEX(WAC_Item_Cost,MATCH(1,(I$1=WAC_District)*('Blend Sheet'!$C$4=WAC_IIN),0))*'Blend Sheet'!$C77/1000,0) + IFERROR(INDEX(WAC_Item_Cost,MATCH(1,(I$1=WAC_District)*('Blend Sheet'!$D$4=WAC_IIN),0))*'Blend Sheet'!$D77/1000,0) + IFERROR(INDEX(WAC_Item_Cost,MATCH(1,(I$1=WAC_District)*('Blend Sheet'!$E$4=WAC_IIN),0))*'Blend Sheet'!$E77/1000,0) + IFERROR(INDEX(WAC_Item_Cost,MATCH(1,(I$1=WAC_District)*('Blend Sheet'!$F$4=WAC_IIN),0))*'Blend Sheet'!$F77/1000,0)  + IFERROR(INDEX(WAC_Item_Cost,MATCH(1,(I$1=WAC_District)*('Blend Sheet'!$G$4=WAC_IIN),0))*'Blend Sheet'!$G77,0) + IFERROR(INDEX(WAC_Item_Cost,MATCH(1,(I$1=WAC_District)*('Blend Sheet'!$H$4=WAC_IIN),0))*'Blend Sheet'!$H77,0)  + IFERROR(INDEX(WAC_Item_Cost,MATCH(1,(I$1=WAC_District)*('Blend Sheet'!$I$4=WAC_IIN),0))*'Blend Sheet'!$I77,0) + IFERROR(INDEX(WAC_Item_Cost,MATCH(1,(I$1=WAC_District)*('Blend Sheet'!$J$4=WAC_IIN),0))*'Blend Sheet'!$J77,0) + IFERROR(INDEX(WAC_Item_Cost,MATCH(1,(I$1=WAC_District)*('Blend Sheet'!$K$4=WAC_IIN),0))*'Blend Sheet'!$K77,0) + IFERROR(INDEX(WAC_Item_Cost,MATCH(1,(I$1=WAC_District)*('Blend Sheet'!$L$4=WAC_IIN),0))*'Blend Sheet'!$L77,0) + IFERROR(INDEX(WAC_Item_Cost,MATCH(1,(I$1=WAC_District)*('Blend Sheet'!$M$4=WAC_IIN),0))*'Blend Sheet'!$M77,0) + IFERROR(INDEX(WAC_Item_Cost,MATCH(1,(I$1=WAC_District)*('Blend Sheet'!$N$4=WAC_IIN),0))*'Blend Sheet'!$N77,0) + IFERROR(INDEX(WAC_Item_Cost,MATCH(1,(I$1=WAC_District)*('Blend Sheet'!$O$4=WAC_IIN),0))*'Blend Sheet'!$O77,0) + IFERROR(INDEX(WAC_Item_Cost,MATCH(1,(I$1=WAC_District)*('Blend Sheet'!$P$4=WAC_IIN),0))*'Blend Sheet'!$P77,0) + IFERROR(INDEX(WAC_Item_Cost,MATCH(1,(I$1=WAC_District)*('Blend Sheet'!$Q$4=WAC_IIN),0))*'Blend Sheet'!$Q77,0) + IFERROR(INDEX(WAC_Item_Cost,MATCH(1,(I$1=WAC_District)*('Blend Sheet'!$R$4=WAC_IIN),0))*'Blend Sheet'!$R77,0) + IFERROR(INDEX(WAC_Item_Cost,MATCH(1,(I$1=WAC_District)*('Blend Sheet'!$S$4=WAC_IIN),0))*'Blend Sheet'!$S77,0) + IFERROR(INDEX(WAC_Item_Cost,MATCH(1,(I$1=WAC_District)*('Blend Sheet'!$T$4=WAC_IIN),0))*'Blend Sheet'!$T77,0) + IFERROR(INDEX(WAC_Item_Cost,MATCH(1,(I$1=WAC_District)*('Blend Sheet'!$U$4=WAC_IIN),0))*'Blend Sheet'!$U77,0) + IFERROR(INDEX(WAC_Item_Cost,MATCH(1,(I$1=WAC_District)*('Blend Sheet'!$V$4=WAC_IIN),0))*'Blend Sheet'!$V77,0) + IFERROR(INDEX(WAC_Item_Cost,MATCH(1,(I$1=WAC_District)*('Blend Sheet'!$W$4=WAC_IIN),0))*'Blend Sheet'!$W77,0) + IFERROR(INDEX(WAC_Item_Cost,MATCH(1,(I$1=WAC_District)*('Blend Sheet'!$X$4=WAC_IIN),0))*'Blend Sheet'!$X77,0) + IFERROR(INDEX(WAC_Item_Cost,MATCH(1,(I$1=WAC_District)*('Blend Sheet'!$Y$4=WAC_IIN),0))*'Blend Sheet'!$Y77,0) + IFERROR(INDEX(WAC_Item_Cost,MATCH(1,(I$1=WAC_District)*('Blend Sheet'!$Z$4=WAC_IIN),0))*'Blend Sheet'!$Z77,0) + IFERROR(INDEX(WAC_Item_Cost,MATCH(1,(I$1=WAC_District)*('Blend Sheet'!$AA$4=WAC_IIN),0))*'Blend Sheet'!$AA77,0) + IFERROR(INDEX(WAC_Item_Cost,MATCH(1,(I$1=WAC_District)*('Blend Sheet'!$AB$4=WAC_IIN),0))*'Blend Sheet'!$AB77,0) + IFERROR(INDEX(WAC_Item_Cost,MATCH(1,(I$1=WAC_District)*('Blend Sheet'!$AC$4=WAC_IIN),0))*'Blend Sheet'!$AC77,0) + IFERROR(INDEX(WAC_Item_Cost,MATCH(1,(I$1=WAC_District)*('Blend Sheet'!$AD$4=WAC_IIN),0))*'Blend Sheet'!$AD77,0) + IFERROR(INDEX(WAC_Item_Cost,MATCH(1,(I$1=WAC_District)*('Blend Sheet'!$AE$4=WAC_IIN),0))*'Blend Sheet'!$AE77,0) + IFERROR(INDEX(WAC_Item_Cost,MATCH(1,(I$1=WAC_District)*('Blend Sheet'!$AF$4=WAC_IIN),0))*'Blend Sheet'!$AF77,0) + IFERROR(INDEX(WAC_Item_Cost,MATCH(1,(I$1=WAC_District)*('Blend Sheet'!$AG$4=WAC_IIN),0))*'Blend Sheet'!$AG77,0) + IFERROR(INDEX(WAC_Item_Cost,MATCH(1,(I$1=WAC_District)*('Blend Sheet'!$AH$4=WAC_IIN),0))*'Blend Sheet'!$AH77,0) + IFERROR(INDEX(WAC_Item_Cost,MATCH(1,(I$1=WAC_District)*('Blend Sheet'!$AI$4=WAC_IIN),0))*'Blend Sheet'!$AI77,0) + IFERROR(INDEX(WAC_Item_Cost,MATCH(1,(I$1=WAC_District)*('Blend Sheet'!$AJ$4=WAC_IIN),0))*'Blend Sheet'!$AJ77,0) + IFERROR(INDEX(WAC_Item_Cost,MATCH(1,(I$1=WAC_District)*('Blend Sheet'!$AK$4=WAC_IIN),0))*'Blend Sheet'!$AK77,0) + IFERROR(INDEX(WAC_Item_Cost,MATCH(1,(I$1=WAC_District)*('Blend Sheet'!$AL$4=WAC_IIN),0))*'Blend Sheet'!$AL77,0) + IFERROR(INDEX(WAC_Item_Cost,MATCH(1,(I$1=WAC_District)*('Blend Sheet'!$AM$4=WAC_IIN),0))*'Blend Sheet'!$AM77,0) + IFERROR(INDEX(WAC_Item_Cost,MATCH(1,(I$1=WAC_District)*('Blend Sheet'!$AN$4=WAC_IIN),0))*'Blend Sheet'!$AN77,0) + IFERROR(INDEX(WAC_Item_Cost,MATCH(1,(I$1=WAC_District)*('Blend Sheet'!$AO$4=WAC_IIN),0))*'Blend Sheet'!$AO77,0) + IFERROR(INDEX(WAC_Item_Cost,MATCH(1,(I$1=WAC_District)*('Blend Sheet'!$AP$4=WAC_IIN),0))*'Blend Sheet'!$AP77/1000,0)</f>
        <v>1054.79228678</v>
      </c>
      <c r="J74" s="245">
        <f t="array" ref="J74">IFERROR(INDEX(WAC_Item_Cost,MATCH(1,(J$1=WAC_District)*('Blend Sheet'!$C$4=WAC_IIN),0))*'Blend Sheet'!$C77/1000,0) + IFERROR(INDEX(WAC_Item_Cost,MATCH(1,(J$1=WAC_District)*('Blend Sheet'!$D$4=WAC_IIN),0))*'Blend Sheet'!$D77/1000,0) + IFERROR(INDEX(WAC_Item_Cost,MATCH(1,(J$1=WAC_District)*('Blend Sheet'!$E$4=WAC_IIN),0))*'Blend Sheet'!$E77/1000,0) + IFERROR(INDEX(WAC_Item_Cost,MATCH(1,(J$1=WAC_District)*('Blend Sheet'!$F$4=WAC_IIN),0))*'Blend Sheet'!$F77/1000,0)  + IFERROR(INDEX(WAC_Item_Cost,MATCH(1,(J$1=WAC_District)*('Blend Sheet'!$G$4=WAC_IIN),0))*'Blend Sheet'!$G77,0) + IFERROR(INDEX(WAC_Item_Cost,MATCH(1,(J$1=WAC_District)*('Blend Sheet'!$H$4=WAC_IIN),0))*'Blend Sheet'!$H77,0)  + IFERROR(INDEX(WAC_Item_Cost,MATCH(1,(J$1=WAC_District)*('Blend Sheet'!$I$4=WAC_IIN),0))*'Blend Sheet'!$I77,0) + IFERROR(INDEX(WAC_Item_Cost,MATCH(1,(J$1=WAC_District)*('Blend Sheet'!$J$4=WAC_IIN),0))*'Blend Sheet'!$J77,0) + IFERROR(INDEX(WAC_Item_Cost,MATCH(1,(J$1=WAC_District)*('Blend Sheet'!$K$4=WAC_IIN),0))*'Blend Sheet'!$K77,0) + IFERROR(INDEX(WAC_Item_Cost,MATCH(1,(J$1=WAC_District)*('Blend Sheet'!$L$4=WAC_IIN),0))*'Blend Sheet'!$L77,0) + IFERROR(INDEX(WAC_Item_Cost,MATCH(1,(J$1=WAC_District)*('Blend Sheet'!$M$4=WAC_IIN),0))*'Blend Sheet'!$M77,0) + IFERROR(INDEX(WAC_Item_Cost,MATCH(1,(J$1=WAC_District)*('Blend Sheet'!$N$4=WAC_IIN),0))*'Blend Sheet'!$N77,0) + IFERROR(INDEX(WAC_Item_Cost,MATCH(1,(J$1=WAC_District)*('Blend Sheet'!$O$4=WAC_IIN),0))*'Blend Sheet'!$O77,0) + IFERROR(INDEX(WAC_Item_Cost,MATCH(1,(J$1=WAC_District)*('Blend Sheet'!$P$4=WAC_IIN),0))*'Blend Sheet'!$P77,0) + IFERROR(INDEX(WAC_Item_Cost,MATCH(1,(J$1=WAC_District)*('Blend Sheet'!$Q$4=WAC_IIN),0))*'Blend Sheet'!$Q77,0) + IFERROR(INDEX(WAC_Item_Cost,MATCH(1,(J$1=WAC_District)*('Blend Sheet'!$R$4=WAC_IIN),0))*'Blend Sheet'!$R77,0) + IFERROR(INDEX(WAC_Item_Cost,MATCH(1,(J$1=WAC_District)*('Blend Sheet'!$S$4=WAC_IIN),0))*'Blend Sheet'!$S77,0) + IFERROR(INDEX(WAC_Item_Cost,MATCH(1,(J$1=WAC_District)*('Blend Sheet'!$T$4=WAC_IIN),0))*'Blend Sheet'!$T77,0) + IFERROR(INDEX(WAC_Item_Cost,MATCH(1,(J$1=WAC_District)*('Blend Sheet'!$U$4=WAC_IIN),0))*'Blend Sheet'!$U77,0) + IFERROR(INDEX(WAC_Item_Cost,MATCH(1,(J$1=WAC_District)*('Blend Sheet'!$V$4=WAC_IIN),0))*'Blend Sheet'!$V77,0) + IFERROR(INDEX(WAC_Item_Cost,MATCH(1,(J$1=WAC_District)*('Blend Sheet'!$W$4=WAC_IIN),0))*'Blend Sheet'!$W77,0) + IFERROR(INDEX(WAC_Item_Cost,MATCH(1,(J$1=WAC_District)*('Blend Sheet'!$X$4=WAC_IIN),0))*'Blend Sheet'!$X77,0) + IFERROR(INDEX(WAC_Item_Cost,MATCH(1,(J$1=WAC_District)*('Blend Sheet'!$Y$4=WAC_IIN),0))*'Blend Sheet'!$Y77,0) + IFERROR(INDEX(WAC_Item_Cost,MATCH(1,(J$1=WAC_District)*('Blend Sheet'!$Z$4=WAC_IIN),0))*'Blend Sheet'!$Z77,0) + IFERROR(INDEX(WAC_Item_Cost,MATCH(1,(J$1=WAC_District)*('Blend Sheet'!$AA$4=WAC_IIN),0))*'Blend Sheet'!$AA77,0) + IFERROR(INDEX(WAC_Item_Cost,MATCH(1,(J$1=WAC_District)*('Blend Sheet'!$AB$4=WAC_IIN),0))*'Blend Sheet'!$AB77,0) + IFERROR(INDEX(WAC_Item_Cost,MATCH(1,(J$1=WAC_District)*('Blend Sheet'!$AC$4=WAC_IIN),0))*'Blend Sheet'!$AC77,0) + IFERROR(INDEX(WAC_Item_Cost,MATCH(1,(J$1=WAC_District)*('Blend Sheet'!$AD$4=WAC_IIN),0))*'Blend Sheet'!$AD77,0) + IFERROR(INDEX(WAC_Item_Cost,MATCH(1,(J$1=WAC_District)*('Blend Sheet'!$AE$4=WAC_IIN),0))*'Blend Sheet'!$AE77,0) + IFERROR(INDEX(WAC_Item_Cost,MATCH(1,(J$1=WAC_District)*('Blend Sheet'!$AF$4=WAC_IIN),0))*'Blend Sheet'!$AF77,0) + IFERROR(INDEX(WAC_Item_Cost,MATCH(1,(J$1=WAC_District)*('Blend Sheet'!$AG$4=WAC_IIN),0))*'Blend Sheet'!$AG77,0) + IFERROR(INDEX(WAC_Item_Cost,MATCH(1,(J$1=WAC_District)*('Blend Sheet'!$AH$4=WAC_IIN),0))*'Blend Sheet'!$AH77,0) + IFERROR(INDEX(WAC_Item_Cost,MATCH(1,(J$1=WAC_District)*('Blend Sheet'!$AI$4=WAC_IIN),0))*'Blend Sheet'!$AI77,0) + IFERROR(INDEX(WAC_Item_Cost,MATCH(1,(J$1=WAC_District)*('Blend Sheet'!$AJ$4=WAC_IIN),0))*'Blend Sheet'!$AJ77,0) + IFERROR(INDEX(WAC_Item_Cost,MATCH(1,(J$1=WAC_District)*('Blend Sheet'!$AK$4=WAC_IIN),0))*'Blend Sheet'!$AK77,0) + IFERROR(INDEX(WAC_Item_Cost,MATCH(1,(J$1=WAC_District)*('Blend Sheet'!$AL$4=WAC_IIN),0))*'Blend Sheet'!$AL77,0) + IFERROR(INDEX(WAC_Item_Cost,MATCH(1,(J$1=WAC_District)*('Blend Sheet'!$AM$4=WAC_IIN),0))*'Blend Sheet'!$AM77,0) + IFERROR(INDEX(WAC_Item_Cost,MATCH(1,(J$1=WAC_District)*('Blend Sheet'!$AN$4=WAC_IIN),0))*'Blend Sheet'!$AN77,0) + IFERROR(INDEX(WAC_Item_Cost,MATCH(1,(J$1=WAC_District)*('Blend Sheet'!$AO$4=WAC_IIN),0))*'Blend Sheet'!$AO77,0) + IFERROR(INDEX(WAC_Item_Cost,MATCH(1,(J$1=WAC_District)*('Blend Sheet'!$AP$4=WAC_IIN),0))*'Blend Sheet'!$AP77/1000,0)</f>
        <v>1064.9011048550001</v>
      </c>
      <c r="K74" s="245">
        <f t="array" ref="K74">IFERROR(INDEX(WAC_Item_Cost,MATCH(1,(K$1=WAC_District)*('Blend Sheet'!$C$4=WAC_IIN),0))*'Blend Sheet'!$C77/1000,0) + IFERROR(INDEX(WAC_Item_Cost,MATCH(1,(K$1=WAC_District)*('Blend Sheet'!$D$4=WAC_IIN),0))*'Blend Sheet'!$D77/1000,0) + IFERROR(INDEX(WAC_Item_Cost,MATCH(1,(K$1=WAC_District)*('Blend Sheet'!$E$4=WAC_IIN),0))*'Blend Sheet'!$E77/1000,0) + IFERROR(INDEX(WAC_Item_Cost,MATCH(1,(K$1=WAC_District)*('Blend Sheet'!$F$4=WAC_IIN),0))*'Blend Sheet'!$F77/1000,0)  + IFERROR(INDEX(WAC_Item_Cost,MATCH(1,(K$1=WAC_District)*('Blend Sheet'!$G$4=WAC_IIN),0))*'Blend Sheet'!$G77,0) + IFERROR(INDEX(WAC_Item_Cost,MATCH(1,(K$1=WAC_District)*('Blend Sheet'!$H$4=WAC_IIN),0))*'Blend Sheet'!$H77,0)  + IFERROR(INDEX(WAC_Item_Cost,MATCH(1,(K$1=WAC_District)*('Blend Sheet'!$I$4=WAC_IIN),0))*'Blend Sheet'!$I77,0) + IFERROR(INDEX(WAC_Item_Cost,MATCH(1,(K$1=WAC_District)*('Blend Sheet'!$J$4=WAC_IIN),0))*'Blend Sheet'!$J77,0) + IFERROR(INDEX(WAC_Item_Cost,MATCH(1,(K$1=WAC_District)*('Blend Sheet'!$K$4=WAC_IIN),0))*'Blend Sheet'!$K77,0) + IFERROR(INDEX(WAC_Item_Cost,MATCH(1,(K$1=WAC_District)*('Blend Sheet'!$L$4=WAC_IIN),0))*'Blend Sheet'!$L77,0) + IFERROR(INDEX(WAC_Item_Cost,MATCH(1,(K$1=WAC_District)*('Blend Sheet'!$M$4=WAC_IIN),0))*'Blend Sheet'!$M77,0) + IFERROR(INDEX(WAC_Item_Cost,MATCH(1,(K$1=WAC_District)*('Blend Sheet'!$N$4=WAC_IIN),0))*'Blend Sheet'!$N77,0) + IFERROR(INDEX(WAC_Item_Cost,MATCH(1,(K$1=WAC_District)*('Blend Sheet'!$O$4=WAC_IIN),0))*'Blend Sheet'!$O77,0) + IFERROR(INDEX(WAC_Item_Cost,MATCH(1,(K$1=WAC_District)*('Blend Sheet'!$P$4=WAC_IIN),0))*'Blend Sheet'!$P77,0) + IFERROR(INDEX(WAC_Item_Cost,MATCH(1,(K$1=WAC_District)*('Blend Sheet'!$Q$4=WAC_IIN),0))*'Blend Sheet'!$Q77,0) + IFERROR(INDEX(WAC_Item_Cost,MATCH(1,(K$1=WAC_District)*('Blend Sheet'!$R$4=WAC_IIN),0))*'Blend Sheet'!$R77,0) + IFERROR(INDEX(WAC_Item_Cost,MATCH(1,(K$1=WAC_District)*('Blend Sheet'!$S$4=WAC_IIN),0))*'Blend Sheet'!$S77,0) + IFERROR(INDEX(WAC_Item_Cost,MATCH(1,(K$1=WAC_District)*('Blend Sheet'!$T$4=WAC_IIN),0))*'Blend Sheet'!$T77,0) + IFERROR(INDEX(WAC_Item_Cost,MATCH(1,(K$1=WAC_District)*('Blend Sheet'!$U$4=WAC_IIN),0))*'Blend Sheet'!$U77,0) + IFERROR(INDEX(WAC_Item_Cost,MATCH(1,(K$1=WAC_District)*('Blend Sheet'!$V$4=WAC_IIN),0))*'Blend Sheet'!$V77,0) + IFERROR(INDEX(WAC_Item_Cost,MATCH(1,(K$1=WAC_District)*('Blend Sheet'!$W$4=WAC_IIN),0))*'Blend Sheet'!$W77,0) + IFERROR(INDEX(WAC_Item_Cost,MATCH(1,(K$1=WAC_District)*('Blend Sheet'!$X$4=WAC_IIN),0))*'Blend Sheet'!$X77,0) + IFERROR(INDEX(WAC_Item_Cost,MATCH(1,(K$1=WAC_District)*('Blend Sheet'!$Y$4=WAC_IIN),0))*'Blend Sheet'!$Y77,0) + IFERROR(INDEX(WAC_Item_Cost,MATCH(1,(K$1=WAC_District)*('Blend Sheet'!$Z$4=WAC_IIN),0))*'Blend Sheet'!$Z77,0) + IFERROR(INDEX(WAC_Item_Cost,MATCH(1,(K$1=WAC_District)*('Blend Sheet'!$AA$4=WAC_IIN),0))*'Blend Sheet'!$AA77,0) + IFERROR(INDEX(WAC_Item_Cost,MATCH(1,(K$1=WAC_District)*('Blend Sheet'!$AB$4=WAC_IIN),0))*'Blend Sheet'!$AB77,0) + IFERROR(INDEX(WAC_Item_Cost,MATCH(1,(K$1=WAC_District)*('Blend Sheet'!$AC$4=WAC_IIN),0))*'Blend Sheet'!$AC77,0) + IFERROR(INDEX(WAC_Item_Cost,MATCH(1,(K$1=WAC_District)*('Blend Sheet'!$AD$4=WAC_IIN),0))*'Blend Sheet'!$AD77,0) + IFERROR(INDEX(WAC_Item_Cost,MATCH(1,(K$1=WAC_District)*('Blend Sheet'!$AE$4=WAC_IIN),0))*'Blend Sheet'!$AE77,0) + IFERROR(INDEX(WAC_Item_Cost,MATCH(1,(K$1=WAC_District)*('Blend Sheet'!$AF$4=WAC_IIN),0))*'Blend Sheet'!$AF77,0) + IFERROR(INDEX(WAC_Item_Cost,MATCH(1,(K$1=WAC_District)*('Blend Sheet'!$AG$4=WAC_IIN),0))*'Blend Sheet'!$AG77,0) + IFERROR(INDEX(WAC_Item_Cost,MATCH(1,(K$1=WAC_District)*('Blend Sheet'!$AH$4=WAC_IIN),0))*'Blend Sheet'!$AH77,0) + IFERROR(INDEX(WAC_Item_Cost,MATCH(1,(K$1=WAC_District)*('Blend Sheet'!$AI$4=WAC_IIN),0))*'Blend Sheet'!$AI77,0) + IFERROR(INDEX(WAC_Item_Cost,MATCH(1,(K$1=WAC_District)*('Blend Sheet'!$AJ$4=WAC_IIN),0))*'Blend Sheet'!$AJ77,0) + IFERROR(INDEX(WAC_Item_Cost,MATCH(1,(K$1=WAC_District)*('Blend Sheet'!$AK$4=WAC_IIN),0))*'Blend Sheet'!$AK77,0) + IFERROR(INDEX(WAC_Item_Cost,MATCH(1,(K$1=WAC_District)*('Blend Sheet'!$AL$4=WAC_IIN),0))*'Blend Sheet'!$AL77,0) + IFERROR(INDEX(WAC_Item_Cost,MATCH(1,(K$1=WAC_District)*('Blend Sheet'!$AM$4=WAC_IIN),0))*'Blend Sheet'!$AM77,0) + IFERROR(INDEX(WAC_Item_Cost,MATCH(1,(K$1=WAC_District)*('Blend Sheet'!$AN$4=WAC_IIN),0))*'Blend Sheet'!$AN77,0) + IFERROR(INDEX(WAC_Item_Cost,MATCH(1,(K$1=WAC_District)*('Blend Sheet'!$AO$4=WAC_IIN),0))*'Blend Sheet'!$AO77,0) + IFERROR(INDEX(WAC_Item_Cost,MATCH(1,(K$1=WAC_District)*('Blend Sheet'!$AP$4=WAC_IIN),0))*'Blend Sheet'!$AP77/1000,0)</f>
        <v>0</v>
      </c>
      <c r="L74" s="245">
        <f t="array" ref="L74">IFERROR(INDEX(WAC_Item_Cost,MATCH(1,(L$1=WAC_District)*('Blend Sheet'!$C$4=WAC_IIN),0))*'Blend Sheet'!$C77/1000,0) + IFERROR(INDEX(WAC_Item_Cost,MATCH(1,(L$1=WAC_District)*('Blend Sheet'!$D$4=WAC_IIN),0))*'Blend Sheet'!$D77/1000,0) + IFERROR(INDEX(WAC_Item_Cost,MATCH(1,(L$1=WAC_District)*('Blend Sheet'!$E$4=WAC_IIN),0))*'Blend Sheet'!$E77/1000,0) + IFERROR(INDEX(WAC_Item_Cost,MATCH(1,(L$1=WAC_District)*('Blend Sheet'!$F$4=WAC_IIN),0))*'Blend Sheet'!$F77/1000,0)  + IFERROR(INDEX(WAC_Item_Cost,MATCH(1,(L$1=WAC_District)*('Blend Sheet'!$G$4=WAC_IIN),0))*'Blend Sheet'!$G77,0) + IFERROR(INDEX(WAC_Item_Cost,MATCH(1,(L$1=WAC_District)*('Blend Sheet'!$H$4=WAC_IIN),0))*'Blend Sheet'!$H77,0)  + IFERROR(INDEX(WAC_Item_Cost,MATCH(1,(L$1=WAC_District)*('Blend Sheet'!$I$4=WAC_IIN),0))*'Blend Sheet'!$I77,0) + IFERROR(INDEX(WAC_Item_Cost,MATCH(1,(L$1=WAC_District)*('Blend Sheet'!$J$4=WAC_IIN),0))*'Blend Sheet'!$J77,0) + IFERROR(INDEX(WAC_Item_Cost,MATCH(1,(L$1=WAC_District)*('Blend Sheet'!$K$4=WAC_IIN),0))*'Blend Sheet'!$K77,0) + IFERROR(INDEX(WAC_Item_Cost,MATCH(1,(L$1=WAC_District)*('Blend Sheet'!$L$4=WAC_IIN),0))*'Blend Sheet'!$L77,0) + IFERROR(INDEX(WAC_Item_Cost,MATCH(1,(L$1=WAC_District)*('Blend Sheet'!$M$4=WAC_IIN),0))*'Blend Sheet'!$M77,0) + IFERROR(INDEX(WAC_Item_Cost,MATCH(1,(L$1=WAC_District)*('Blend Sheet'!$N$4=WAC_IIN),0))*'Blend Sheet'!$N77,0) + IFERROR(INDEX(WAC_Item_Cost,MATCH(1,(L$1=WAC_District)*('Blend Sheet'!$O$4=WAC_IIN),0))*'Blend Sheet'!$O77,0) + IFERROR(INDEX(WAC_Item_Cost,MATCH(1,(L$1=WAC_District)*('Blend Sheet'!$P$4=WAC_IIN),0))*'Blend Sheet'!$P77,0) + IFERROR(INDEX(WAC_Item_Cost,MATCH(1,(L$1=WAC_District)*('Blend Sheet'!$Q$4=WAC_IIN),0))*'Blend Sheet'!$Q77,0) + IFERROR(INDEX(WAC_Item_Cost,MATCH(1,(L$1=WAC_District)*('Blend Sheet'!$R$4=WAC_IIN),0))*'Blend Sheet'!$R77,0) + IFERROR(INDEX(WAC_Item_Cost,MATCH(1,(L$1=WAC_District)*('Blend Sheet'!$S$4=WAC_IIN),0))*'Blend Sheet'!$S77,0) + IFERROR(INDEX(WAC_Item_Cost,MATCH(1,(L$1=WAC_District)*('Blend Sheet'!$T$4=WAC_IIN),0))*'Blend Sheet'!$T77,0) + IFERROR(INDEX(WAC_Item_Cost,MATCH(1,(L$1=WAC_District)*('Blend Sheet'!$U$4=WAC_IIN),0))*'Blend Sheet'!$U77,0) + IFERROR(INDEX(WAC_Item_Cost,MATCH(1,(L$1=WAC_District)*('Blend Sheet'!$V$4=WAC_IIN),0))*'Blend Sheet'!$V77,0) + IFERROR(INDEX(WAC_Item_Cost,MATCH(1,(L$1=WAC_District)*('Blend Sheet'!$W$4=WAC_IIN),0))*'Blend Sheet'!$W77,0) + IFERROR(INDEX(WAC_Item_Cost,MATCH(1,(L$1=WAC_District)*('Blend Sheet'!$X$4=WAC_IIN),0))*'Blend Sheet'!$X77,0) + IFERROR(INDEX(WAC_Item_Cost,MATCH(1,(L$1=WAC_District)*('Blend Sheet'!$Y$4=WAC_IIN),0))*'Blend Sheet'!$Y77,0) + IFERROR(INDEX(WAC_Item_Cost,MATCH(1,(L$1=WAC_District)*('Blend Sheet'!$Z$4=WAC_IIN),0))*'Blend Sheet'!$Z77,0) + IFERROR(INDEX(WAC_Item_Cost,MATCH(1,(L$1=WAC_District)*('Blend Sheet'!$AA$4=WAC_IIN),0))*'Blend Sheet'!$AA77,0) + IFERROR(INDEX(WAC_Item_Cost,MATCH(1,(L$1=WAC_District)*('Blend Sheet'!$AB$4=WAC_IIN),0))*'Blend Sheet'!$AB77,0) + IFERROR(INDEX(WAC_Item_Cost,MATCH(1,(L$1=WAC_District)*('Blend Sheet'!$AC$4=WAC_IIN),0))*'Blend Sheet'!$AC77,0) + IFERROR(INDEX(WAC_Item_Cost,MATCH(1,(L$1=WAC_District)*('Blend Sheet'!$AD$4=WAC_IIN),0))*'Blend Sheet'!$AD77,0) + IFERROR(INDEX(WAC_Item_Cost,MATCH(1,(L$1=WAC_District)*('Blend Sheet'!$AE$4=WAC_IIN),0))*'Blend Sheet'!$AE77,0) + IFERROR(INDEX(WAC_Item_Cost,MATCH(1,(L$1=WAC_District)*('Blend Sheet'!$AF$4=WAC_IIN),0))*'Blend Sheet'!$AF77,0) + IFERROR(INDEX(WAC_Item_Cost,MATCH(1,(L$1=WAC_District)*('Blend Sheet'!$AG$4=WAC_IIN),0))*'Blend Sheet'!$AG77,0) + IFERROR(INDEX(WAC_Item_Cost,MATCH(1,(L$1=WAC_District)*('Blend Sheet'!$AH$4=WAC_IIN),0))*'Blend Sheet'!$AH77,0) + IFERROR(INDEX(WAC_Item_Cost,MATCH(1,(L$1=WAC_District)*('Blend Sheet'!$AI$4=WAC_IIN),0))*'Blend Sheet'!$AI77,0) + IFERROR(INDEX(WAC_Item_Cost,MATCH(1,(L$1=WAC_District)*('Blend Sheet'!$AJ$4=WAC_IIN),0))*'Blend Sheet'!$AJ77,0) + IFERROR(INDEX(WAC_Item_Cost,MATCH(1,(L$1=WAC_District)*('Blend Sheet'!$AK$4=WAC_IIN),0))*'Blend Sheet'!$AK77,0) + IFERROR(INDEX(WAC_Item_Cost,MATCH(1,(L$1=WAC_District)*('Blend Sheet'!$AL$4=WAC_IIN),0))*'Blend Sheet'!$AL77,0) + IFERROR(INDEX(WAC_Item_Cost,MATCH(1,(L$1=WAC_District)*('Blend Sheet'!$AM$4=WAC_IIN),0))*'Blend Sheet'!$AM77,0) + IFERROR(INDEX(WAC_Item_Cost,MATCH(1,(L$1=WAC_District)*('Blend Sheet'!$AN$4=WAC_IIN),0))*'Blend Sheet'!$AN77,0) + IFERROR(INDEX(WAC_Item_Cost,MATCH(1,(L$1=WAC_District)*('Blend Sheet'!$AO$4=WAC_IIN),0))*'Blend Sheet'!$AO77,0) + IFERROR(INDEX(WAC_Item_Cost,MATCH(1,(L$1=WAC_District)*('Blend Sheet'!$AP$4=WAC_IIN),0))*'Blend Sheet'!$AP77/1000,0)</f>
        <v>0</v>
      </c>
    </row>
    <row r="75" spans="1:12" x14ac:dyDescent="0.25">
      <c r="A75" t="str">
        <f>'Blend Sheet'!A78</f>
        <v>SUPERLITEmix 1160</v>
      </c>
      <c r="B75" s="245">
        <f t="array" ref="B75">IFERROR(INDEX(WAC_Item_Cost,MATCH(1,(B$1=WAC_District)*('Blend Sheet'!$C$4=WAC_IIN),0))*'Blend Sheet'!$C78/1000,0) + IFERROR(INDEX(WAC_Item_Cost,MATCH(1,(B$1=WAC_District)*('Blend Sheet'!$D$4=WAC_IIN),0))*'Blend Sheet'!$D78/1000,0) + IFERROR(INDEX(WAC_Item_Cost,MATCH(1,(B$1=WAC_District)*('Blend Sheet'!$E$4=WAC_IIN),0))*'Blend Sheet'!$E78/1000,0) + IFERROR(INDEX(WAC_Item_Cost,MATCH(1,(B$1=WAC_District)*('Blend Sheet'!$F$4=WAC_IIN),0))*'Blend Sheet'!$F78/1000,0)  + IFERROR(INDEX(WAC_Item_Cost,MATCH(1,(B$1=WAC_District)*('Blend Sheet'!$G$4=WAC_IIN),0))*'Blend Sheet'!$G78,0) + IFERROR(INDEX(WAC_Item_Cost,MATCH(1,(B$1=WAC_District)*('Blend Sheet'!$H$4=WAC_IIN),0))*'Blend Sheet'!$H78,0)  + IFERROR(INDEX(WAC_Item_Cost,MATCH(1,(B$1=WAC_District)*('Blend Sheet'!$I$4=WAC_IIN),0))*'Blend Sheet'!$I78,0) + IFERROR(INDEX(WAC_Item_Cost,MATCH(1,(B$1=WAC_District)*('Blend Sheet'!$J$4=WAC_IIN),0))*'Blend Sheet'!$J78,0) + IFERROR(INDEX(WAC_Item_Cost,MATCH(1,(B$1=WAC_District)*('Blend Sheet'!$K$4=WAC_IIN),0))*'Blend Sheet'!$K78,0) + IFERROR(INDEX(WAC_Item_Cost,MATCH(1,(B$1=WAC_District)*('Blend Sheet'!$L$4=WAC_IIN),0))*'Blend Sheet'!$L78,0) + IFERROR(INDEX(WAC_Item_Cost,MATCH(1,(B$1=WAC_District)*('Blend Sheet'!$M$4=WAC_IIN),0))*'Blend Sheet'!$M78,0) + IFERROR(INDEX(WAC_Item_Cost,MATCH(1,(B$1=WAC_District)*('Blend Sheet'!$N$4=WAC_IIN),0))*'Blend Sheet'!$N78,0) + IFERROR(INDEX(WAC_Item_Cost,MATCH(1,(B$1=WAC_District)*('Blend Sheet'!$O$4=WAC_IIN),0))*'Blend Sheet'!$O78,0) + IFERROR(INDEX(WAC_Item_Cost,MATCH(1,(B$1=WAC_District)*('Blend Sheet'!$P$4=WAC_IIN),0))*'Blend Sheet'!$P78,0) + IFERROR(INDEX(WAC_Item_Cost,MATCH(1,(B$1=WAC_District)*('Blend Sheet'!$Q$4=WAC_IIN),0))*'Blend Sheet'!$Q78,0) + IFERROR(INDEX(WAC_Item_Cost,MATCH(1,(B$1=WAC_District)*('Blend Sheet'!$R$4=WAC_IIN),0))*'Blend Sheet'!$R78,0) + IFERROR(INDEX(WAC_Item_Cost,MATCH(1,(B$1=WAC_District)*('Blend Sheet'!$S$4=WAC_IIN),0))*'Blend Sheet'!$S78,0) + IFERROR(INDEX(WAC_Item_Cost,MATCH(1,(B$1=WAC_District)*('Blend Sheet'!$T$4=WAC_IIN),0))*'Blend Sheet'!$T78,0) + IFERROR(INDEX(WAC_Item_Cost,MATCH(1,(B$1=WAC_District)*('Blend Sheet'!$U$4=WAC_IIN),0))*'Blend Sheet'!$U78,0) + IFERROR(INDEX(WAC_Item_Cost,MATCH(1,(B$1=WAC_District)*('Blend Sheet'!$V$4=WAC_IIN),0))*'Blend Sheet'!$V78,0) + IFERROR(INDEX(WAC_Item_Cost,MATCH(1,(B$1=WAC_District)*('Blend Sheet'!$W$4=WAC_IIN),0))*'Blend Sheet'!$W78,0) + IFERROR(INDEX(WAC_Item_Cost,MATCH(1,(B$1=WAC_District)*('Blend Sheet'!$X$4=WAC_IIN),0))*'Blend Sheet'!$X78,0) + IFERROR(INDEX(WAC_Item_Cost,MATCH(1,(B$1=WAC_District)*('Blend Sheet'!$Y$4=WAC_IIN),0))*'Blend Sheet'!$Y78,0) + IFERROR(INDEX(WAC_Item_Cost,MATCH(1,(B$1=WAC_District)*('Blend Sheet'!$Z$4=WAC_IIN),0))*'Blend Sheet'!$Z78,0) + IFERROR(INDEX(WAC_Item_Cost,MATCH(1,(B$1=WAC_District)*('Blend Sheet'!$AA$4=WAC_IIN),0))*'Blend Sheet'!$AA78,0) + IFERROR(INDEX(WAC_Item_Cost,MATCH(1,(B$1=WAC_District)*('Blend Sheet'!$AB$4=WAC_IIN),0))*'Blend Sheet'!$AB78,0) + IFERROR(INDEX(WAC_Item_Cost,MATCH(1,(B$1=WAC_District)*('Blend Sheet'!$AC$4=WAC_IIN),0))*'Blend Sheet'!$AC78,0) + IFERROR(INDEX(WAC_Item_Cost,MATCH(1,(B$1=WAC_District)*('Blend Sheet'!$AD$4=WAC_IIN),0))*'Blend Sheet'!$AD78,0) + IFERROR(INDEX(WAC_Item_Cost,MATCH(1,(B$1=WAC_District)*('Blend Sheet'!$AE$4=WAC_IIN),0))*'Blend Sheet'!$AE78,0) + IFERROR(INDEX(WAC_Item_Cost,MATCH(1,(B$1=WAC_District)*('Blend Sheet'!$AF$4=WAC_IIN),0))*'Blend Sheet'!$AF78,0) + IFERROR(INDEX(WAC_Item_Cost,MATCH(1,(B$1=WAC_District)*('Blend Sheet'!$AG$4=WAC_IIN),0))*'Blend Sheet'!$AG78,0) + IFERROR(INDEX(WAC_Item_Cost,MATCH(1,(B$1=WAC_District)*('Blend Sheet'!$AH$4=WAC_IIN),0))*'Blend Sheet'!$AH78,0) + IFERROR(INDEX(WAC_Item_Cost,MATCH(1,(B$1=WAC_District)*('Blend Sheet'!$AI$4=WAC_IIN),0))*'Blend Sheet'!$AI78,0) + IFERROR(INDEX(WAC_Item_Cost,MATCH(1,(B$1=WAC_District)*('Blend Sheet'!$AJ$4=WAC_IIN),0))*'Blend Sheet'!$AJ78,0) + IFERROR(INDEX(WAC_Item_Cost,MATCH(1,(B$1=WAC_District)*('Blend Sheet'!$AK$4=WAC_IIN),0))*'Blend Sheet'!$AK78,0) + IFERROR(INDEX(WAC_Item_Cost,MATCH(1,(B$1=WAC_District)*('Blend Sheet'!$AL$4=WAC_IIN),0))*'Blend Sheet'!$AL78,0) + IFERROR(INDEX(WAC_Item_Cost,MATCH(1,(B$1=WAC_District)*('Blend Sheet'!$AM$4=WAC_IIN),0))*'Blend Sheet'!$AM78,0) + IFERROR(INDEX(WAC_Item_Cost,MATCH(1,(B$1=WAC_District)*('Blend Sheet'!$AN$4=WAC_IIN),0))*'Blend Sheet'!$AN78,0) + IFERROR(INDEX(WAC_Item_Cost,MATCH(1,(B$1=WAC_District)*('Blend Sheet'!$AO$4=WAC_IIN),0))*'Blend Sheet'!$AO78,0) + IFERROR(INDEX(WAC_Item_Cost,MATCH(1,(B$1=WAC_District)*('Blend Sheet'!$AP$4=WAC_IIN),0))*'Blend Sheet'!$AP78/1000,0)</f>
        <v>229.99477127200001</v>
      </c>
      <c r="C75" s="245">
        <f t="array" ref="C75">IFERROR(INDEX(WAC_Item_Cost,MATCH(1,(C$1=WAC_District)*('Blend Sheet'!$C$4=WAC_IIN),0))*'Blend Sheet'!$C78/1000,0) + IFERROR(INDEX(WAC_Item_Cost,MATCH(1,(C$1=WAC_District)*('Blend Sheet'!$D$4=WAC_IIN),0))*'Blend Sheet'!$D78/1000,0) + IFERROR(INDEX(WAC_Item_Cost,MATCH(1,(C$1=WAC_District)*('Blend Sheet'!$E$4=WAC_IIN),0))*'Blend Sheet'!$E78/1000,0) + IFERROR(INDEX(WAC_Item_Cost,MATCH(1,(C$1=WAC_District)*('Blend Sheet'!$F$4=WAC_IIN),0))*'Blend Sheet'!$F78/1000,0)  + IFERROR(INDEX(WAC_Item_Cost,MATCH(1,(C$1=WAC_District)*('Blend Sheet'!$G$4=WAC_IIN),0))*'Blend Sheet'!$G78,0) + IFERROR(INDEX(WAC_Item_Cost,MATCH(1,(C$1=WAC_District)*('Blend Sheet'!$H$4=WAC_IIN),0))*'Blend Sheet'!$H78,0)  + IFERROR(INDEX(WAC_Item_Cost,MATCH(1,(C$1=WAC_District)*('Blend Sheet'!$I$4=WAC_IIN),0))*'Blend Sheet'!$I78,0) + IFERROR(INDEX(WAC_Item_Cost,MATCH(1,(C$1=WAC_District)*('Blend Sheet'!$J$4=WAC_IIN),0))*'Blend Sheet'!$J78,0) + IFERROR(INDEX(WAC_Item_Cost,MATCH(1,(C$1=WAC_District)*('Blend Sheet'!$K$4=WAC_IIN),0))*'Blend Sheet'!$K78,0) + IFERROR(INDEX(WAC_Item_Cost,MATCH(1,(C$1=WAC_District)*('Blend Sheet'!$L$4=WAC_IIN),0))*'Blend Sheet'!$L78,0) + IFERROR(INDEX(WAC_Item_Cost,MATCH(1,(C$1=WAC_District)*('Blend Sheet'!$M$4=WAC_IIN),0))*'Blend Sheet'!$M78,0) + IFERROR(INDEX(WAC_Item_Cost,MATCH(1,(C$1=WAC_District)*('Blend Sheet'!$N$4=WAC_IIN),0))*'Blend Sheet'!$N78,0) + IFERROR(INDEX(WAC_Item_Cost,MATCH(1,(C$1=WAC_District)*('Blend Sheet'!$O$4=WAC_IIN),0))*'Blend Sheet'!$O78,0) + IFERROR(INDEX(WAC_Item_Cost,MATCH(1,(C$1=WAC_District)*('Blend Sheet'!$P$4=WAC_IIN),0))*'Blend Sheet'!$P78,0) + IFERROR(INDEX(WAC_Item_Cost,MATCH(1,(C$1=WAC_District)*('Blend Sheet'!$Q$4=WAC_IIN),0))*'Blend Sheet'!$Q78,0) + IFERROR(INDEX(WAC_Item_Cost,MATCH(1,(C$1=WAC_District)*('Blend Sheet'!$R$4=WAC_IIN),0))*'Blend Sheet'!$R78,0) + IFERROR(INDEX(WAC_Item_Cost,MATCH(1,(C$1=WAC_District)*('Blend Sheet'!$S$4=WAC_IIN),0))*'Blend Sheet'!$S78,0) + IFERROR(INDEX(WAC_Item_Cost,MATCH(1,(C$1=WAC_District)*('Blend Sheet'!$T$4=WAC_IIN),0))*'Blend Sheet'!$T78,0) + IFERROR(INDEX(WAC_Item_Cost,MATCH(1,(C$1=WAC_District)*('Blend Sheet'!$U$4=WAC_IIN),0))*'Blend Sheet'!$U78,0) + IFERROR(INDEX(WAC_Item_Cost,MATCH(1,(C$1=WAC_District)*('Blend Sheet'!$V$4=WAC_IIN),0))*'Blend Sheet'!$V78,0) + IFERROR(INDEX(WAC_Item_Cost,MATCH(1,(C$1=WAC_District)*('Blend Sheet'!$W$4=WAC_IIN),0))*'Blend Sheet'!$W78,0) + IFERROR(INDEX(WAC_Item_Cost,MATCH(1,(C$1=WAC_District)*('Blend Sheet'!$X$4=WAC_IIN),0))*'Blend Sheet'!$X78,0) + IFERROR(INDEX(WAC_Item_Cost,MATCH(1,(C$1=WAC_District)*('Blend Sheet'!$Y$4=WAC_IIN),0))*'Blend Sheet'!$Y78,0) + IFERROR(INDEX(WAC_Item_Cost,MATCH(1,(C$1=WAC_District)*('Blend Sheet'!$Z$4=WAC_IIN),0))*'Blend Sheet'!$Z78,0) + IFERROR(INDEX(WAC_Item_Cost,MATCH(1,(C$1=WAC_District)*('Blend Sheet'!$AA$4=WAC_IIN),0))*'Blend Sheet'!$AA78,0) + IFERROR(INDEX(WAC_Item_Cost,MATCH(1,(C$1=WAC_District)*('Blend Sheet'!$AB$4=WAC_IIN),0))*'Blend Sheet'!$AB78,0) + IFERROR(INDEX(WAC_Item_Cost,MATCH(1,(C$1=WAC_District)*('Blend Sheet'!$AC$4=WAC_IIN),0))*'Blend Sheet'!$AC78,0) + IFERROR(INDEX(WAC_Item_Cost,MATCH(1,(C$1=WAC_District)*('Blend Sheet'!$AD$4=WAC_IIN),0))*'Blend Sheet'!$AD78,0) + IFERROR(INDEX(WAC_Item_Cost,MATCH(1,(C$1=WAC_District)*('Blend Sheet'!$AE$4=WAC_IIN),0))*'Blend Sheet'!$AE78,0) + IFERROR(INDEX(WAC_Item_Cost,MATCH(1,(C$1=WAC_District)*('Blend Sheet'!$AF$4=WAC_IIN),0))*'Blend Sheet'!$AF78,0) + IFERROR(INDEX(WAC_Item_Cost,MATCH(1,(C$1=WAC_District)*('Blend Sheet'!$AG$4=WAC_IIN),0))*'Blend Sheet'!$AG78,0) + IFERROR(INDEX(WAC_Item_Cost,MATCH(1,(C$1=WAC_District)*('Blend Sheet'!$AH$4=WAC_IIN),0))*'Blend Sheet'!$AH78,0) + IFERROR(INDEX(WAC_Item_Cost,MATCH(1,(C$1=WAC_District)*('Blend Sheet'!$AI$4=WAC_IIN),0))*'Blend Sheet'!$AI78,0) + IFERROR(INDEX(WAC_Item_Cost,MATCH(1,(C$1=WAC_District)*('Blend Sheet'!$AJ$4=WAC_IIN),0))*'Blend Sheet'!$AJ78,0) + IFERROR(INDEX(WAC_Item_Cost,MATCH(1,(C$1=WAC_District)*('Blend Sheet'!$AK$4=WAC_IIN),0))*'Blend Sheet'!$AK78,0) + IFERROR(INDEX(WAC_Item_Cost,MATCH(1,(C$1=WAC_District)*('Blend Sheet'!$AL$4=WAC_IIN),0))*'Blend Sheet'!$AL78,0) + IFERROR(INDEX(WAC_Item_Cost,MATCH(1,(C$1=WAC_District)*('Blend Sheet'!$AM$4=WAC_IIN),0))*'Blend Sheet'!$AM78,0) + IFERROR(INDEX(WAC_Item_Cost,MATCH(1,(C$1=WAC_District)*('Blend Sheet'!$AN$4=WAC_IIN),0))*'Blend Sheet'!$AN78,0) + IFERROR(INDEX(WAC_Item_Cost,MATCH(1,(C$1=WAC_District)*('Blend Sheet'!$AO$4=WAC_IIN),0))*'Blend Sheet'!$AO78,0) + IFERROR(INDEX(WAC_Item_Cost,MATCH(1,(C$1=WAC_District)*('Blend Sheet'!$AP$4=WAC_IIN),0))*'Blend Sheet'!$AP78/1000,0)</f>
        <v>251.67182537600002</v>
      </c>
      <c r="D75" s="245">
        <f t="array" ref="D75">IFERROR(INDEX(WAC_Item_Cost,MATCH(1,(D$1=WAC_District)*('Blend Sheet'!$C$4=WAC_IIN),0))*'Blend Sheet'!$C78/1000,0) + IFERROR(INDEX(WAC_Item_Cost,MATCH(1,(D$1=WAC_District)*('Blend Sheet'!$D$4=WAC_IIN),0))*'Blend Sheet'!$D78/1000,0) + IFERROR(INDEX(WAC_Item_Cost,MATCH(1,(D$1=WAC_District)*('Blend Sheet'!$E$4=WAC_IIN),0))*'Blend Sheet'!$E78/1000,0) + IFERROR(INDEX(WAC_Item_Cost,MATCH(1,(D$1=WAC_District)*('Blend Sheet'!$F$4=WAC_IIN),0))*'Blend Sheet'!$F78/1000,0)  + IFERROR(INDEX(WAC_Item_Cost,MATCH(1,(D$1=WAC_District)*('Blend Sheet'!$G$4=WAC_IIN),0))*'Blend Sheet'!$G78,0) + IFERROR(INDEX(WAC_Item_Cost,MATCH(1,(D$1=WAC_District)*('Blend Sheet'!$H$4=WAC_IIN),0))*'Blend Sheet'!$H78,0)  + IFERROR(INDEX(WAC_Item_Cost,MATCH(1,(D$1=WAC_District)*('Blend Sheet'!$I$4=WAC_IIN),0))*'Blend Sheet'!$I78,0) + IFERROR(INDEX(WAC_Item_Cost,MATCH(1,(D$1=WAC_District)*('Blend Sheet'!$J$4=WAC_IIN),0))*'Blend Sheet'!$J78,0) + IFERROR(INDEX(WAC_Item_Cost,MATCH(1,(D$1=WAC_District)*('Blend Sheet'!$K$4=WAC_IIN),0))*'Blend Sheet'!$K78,0) + IFERROR(INDEX(WAC_Item_Cost,MATCH(1,(D$1=WAC_District)*('Blend Sheet'!$L$4=WAC_IIN),0))*'Blend Sheet'!$L78,0) + IFERROR(INDEX(WAC_Item_Cost,MATCH(1,(D$1=WAC_District)*('Blend Sheet'!$M$4=WAC_IIN),0))*'Blend Sheet'!$M78,0) + IFERROR(INDEX(WAC_Item_Cost,MATCH(1,(D$1=WAC_District)*('Blend Sheet'!$N$4=WAC_IIN),0))*'Blend Sheet'!$N78,0) + IFERROR(INDEX(WAC_Item_Cost,MATCH(1,(D$1=WAC_District)*('Blend Sheet'!$O$4=WAC_IIN),0))*'Blend Sheet'!$O78,0) + IFERROR(INDEX(WAC_Item_Cost,MATCH(1,(D$1=WAC_District)*('Blend Sheet'!$P$4=WAC_IIN),0))*'Blend Sheet'!$P78,0) + IFERROR(INDEX(WAC_Item_Cost,MATCH(1,(D$1=WAC_District)*('Blend Sheet'!$Q$4=WAC_IIN),0))*'Blend Sheet'!$Q78,0) + IFERROR(INDEX(WAC_Item_Cost,MATCH(1,(D$1=WAC_District)*('Blend Sheet'!$R$4=WAC_IIN),0))*'Blend Sheet'!$R78,0) + IFERROR(INDEX(WAC_Item_Cost,MATCH(1,(D$1=WAC_District)*('Blend Sheet'!$S$4=WAC_IIN),0))*'Blend Sheet'!$S78,0) + IFERROR(INDEX(WAC_Item_Cost,MATCH(1,(D$1=WAC_District)*('Blend Sheet'!$T$4=WAC_IIN),0))*'Blend Sheet'!$T78,0) + IFERROR(INDEX(WAC_Item_Cost,MATCH(1,(D$1=WAC_District)*('Blend Sheet'!$U$4=WAC_IIN),0))*'Blend Sheet'!$U78,0) + IFERROR(INDEX(WAC_Item_Cost,MATCH(1,(D$1=WAC_District)*('Blend Sheet'!$V$4=WAC_IIN),0))*'Blend Sheet'!$V78,0) + IFERROR(INDEX(WAC_Item_Cost,MATCH(1,(D$1=WAC_District)*('Blend Sheet'!$W$4=WAC_IIN),0))*'Blend Sheet'!$W78,0) + IFERROR(INDEX(WAC_Item_Cost,MATCH(1,(D$1=WAC_District)*('Blend Sheet'!$X$4=WAC_IIN),0))*'Blend Sheet'!$X78,0) + IFERROR(INDEX(WAC_Item_Cost,MATCH(1,(D$1=WAC_District)*('Blend Sheet'!$Y$4=WAC_IIN),0))*'Blend Sheet'!$Y78,0) + IFERROR(INDEX(WAC_Item_Cost,MATCH(1,(D$1=WAC_District)*('Blend Sheet'!$Z$4=WAC_IIN),0))*'Blend Sheet'!$Z78,0) + IFERROR(INDEX(WAC_Item_Cost,MATCH(1,(D$1=WAC_District)*('Blend Sheet'!$AA$4=WAC_IIN),0))*'Blend Sheet'!$AA78,0) + IFERROR(INDEX(WAC_Item_Cost,MATCH(1,(D$1=WAC_District)*('Blend Sheet'!$AB$4=WAC_IIN),0))*'Blend Sheet'!$AB78,0) + IFERROR(INDEX(WAC_Item_Cost,MATCH(1,(D$1=WAC_District)*('Blend Sheet'!$AC$4=WAC_IIN),0))*'Blend Sheet'!$AC78,0) + IFERROR(INDEX(WAC_Item_Cost,MATCH(1,(D$1=WAC_District)*('Blend Sheet'!$AD$4=WAC_IIN),0))*'Blend Sheet'!$AD78,0) + IFERROR(INDEX(WAC_Item_Cost,MATCH(1,(D$1=WAC_District)*('Blend Sheet'!$AE$4=WAC_IIN),0))*'Blend Sheet'!$AE78,0) + IFERROR(INDEX(WAC_Item_Cost,MATCH(1,(D$1=WAC_District)*('Blend Sheet'!$AF$4=WAC_IIN),0))*'Blend Sheet'!$AF78,0) + IFERROR(INDEX(WAC_Item_Cost,MATCH(1,(D$1=WAC_District)*('Blend Sheet'!$AG$4=WAC_IIN),0))*'Blend Sheet'!$AG78,0) + IFERROR(INDEX(WAC_Item_Cost,MATCH(1,(D$1=WAC_District)*('Blend Sheet'!$AH$4=WAC_IIN),0))*'Blend Sheet'!$AH78,0) + IFERROR(INDEX(WAC_Item_Cost,MATCH(1,(D$1=WAC_District)*('Blend Sheet'!$AI$4=WAC_IIN),0))*'Blend Sheet'!$AI78,0) + IFERROR(INDEX(WAC_Item_Cost,MATCH(1,(D$1=WAC_District)*('Blend Sheet'!$AJ$4=WAC_IIN),0))*'Blend Sheet'!$AJ78,0) + IFERROR(INDEX(WAC_Item_Cost,MATCH(1,(D$1=WAC_District)*('Blend Sheet'!$AK$4=WAC_IIN),0))*'Blend Sheet'!$AK78,0) + IFERROR(INDEX(WAC_Item_Cost,MATCH(1,(D$1=WAC_District)*('Blend Sheet'!$AL$4=WAC_IIN),0))*'Blend Sheet'!$AL78,0) + IFERROR(INDEX(WAC_Item_Cost,MATCH(1,(D$1=WAC_District)*('Blend Sheet'!$AM$4=WAC_IIN),0))*'Blend Sheet'!$AM78,0) + IFERROR(INDEX(WAC_Item_Cost,MATCH(1,(D$1=WAC_District)*('Blend Sheet'!$AN$4=WAC_IIN),0))*'Blend Sheet'!$AN78,0) + IFERROR(INDEX(WAC_Item_Cost,MATCH(1,(D$1=WAC_District)*('Blend Sheet'!$AO$4=WAC_IIN),0))*'Blend Sheet'!$AO78,0) + IFERROR(INDEX(WAC_Item_Cost,MATCH(1,(D$1=WAC_District)*('Blend Sheet'!$AP$4=WAC_IIN),0))*'Blend Sheet'!$AP78/1000,0)</f>
        <v>239.52428428000002</v>
      </c>
      <c r="E75" s="245">
        <f t="array" ref="E75">IFERROR(INDEX(WAC_Item_Cost,MATCH(1,(E$1=WAC_District)*('Blend Sheet'!$C$4=WAC_IIN),0))*'Blend Sheet'!$C78/1000,0) + IFERROR(INDEX(WAC_Item_Cost,MATCH(1,(E$1=WAC_District)*('Blend Sheet'!$D$4=WAC_IIN),0))*'Blend Sheet'!$D78/1000,0) + IFERROR(INDEX(WAC_Item_Cost,MATCH(1,(E$1=WAC_District)*('Blend Sheet'!$E$4=WAC_IIN),0))*'Blend Sheet'!$E78/1000,0) + IFERROR(INDEX(WAC_Item_Cost,MATCH(1,(E$1=WAC_District)*('Blend Sheet'!$F$4=WAC_IIN),0))*'Blend Sheet'!$F78/1000,0)  + IFERROR(INDEX(WAC_Item_Cost,MATCH(1,(E$1=WAC_District)*('Blend Sheet'!$G$4=WAC_IIN),0))*'Blend Sheet'!$G78,0) + IFERROR(INDEX(WAC_Item_Cost,MATCH(1,(E$1=WAC_District)*('Blend Sheet'!$H$4=WAC_IIN),0))*'Blend Sheet'!$H78,0)  + IFERROR(INDEX(WAC_Item_Cost,MATCH(1,(E$1=WAC_District)*('Blend Sheet'!$I$4=WAC_IIN),0))*'Blend Sheet'!$I78,0) + IFERROR(INDEX(WAC_Item_Cost,MATCH(1,(E$1=WAC_District)*('Blend Sheet'!$J$4=WAC_IIN),0))*'Blend Sheet'!$J78,0) + IFERROR(INDEX(WAC_Item_Cost,MATCH(1,(E$1=WAC_District)*('Blend Sheet'!$K$4=WAC_IIN),0))*'Blend Sheet'!$K78,0) + IFERROR(INDEX(WAC_Item_Cost,MATCH(1,(E$1=WAC_District)*('Blend Sheet'!$L$4=WAC_IIN),0))*'Blend Sheet'!$L78,0) + IFERROR(INDEX(WAC_Item_Cost,MATCH(1,(E$1=WAC_District)*('Blend Sheet'!$M$4=WAC_IIN),0))*'Blend Sheet'!$M78,0) + IFERROR(INDEX(WAC_Item_Cost,MATCH(1,(E$1=WAC_District)*('Blend Sheet'!$N$4=WAC_IIN),0))*'Blend Sheet'!$N78,0) + IFERROR(INDEX(WAC_Item_Cost,MATCH(1,(E$1=WAC_District)*('Blend Sheet'!$O$4=WAC_IIN),0))*'Blend Sheet'!$O78,0) + IFERROR(INDEX(WAC_Item_Cost,MATCH(1,(E$1=WAC_District)*('Blend Sheet'!$P$4=WAC_IIN),0))*'Blend Sheet'!$P78,0) + IFERROR(INDEX(WAC_Item_Cost,MATCH(1,(E$1=WAC_District)*('Blend Sheet'!$Q$4=WAC_IIN),0))*'Blend Sheet'!$Q78,0) + IFERROR(INDEX(WAC_Item_Cost,MATCH(1,(E$1=WAC_District)*('Blend Sheet'!$R$4=WAC_IIN),0))*'Blend Sheet'!$R78,0) + IFERROR(INDEX(WAC_Item_Cost,MATCH(1,(E$1=WAC_District)*('Blend Sheet'!$S$4=WAC_IIN),0))*'Blend Sheet'!$S78,0) + IFERROR(INDEX(WAC_Item_Cost,MATCH(1,(E$1=WAC_District)*('Blend Sheet'!$T$4=WAC_IIN),0))*'Blend Sheet'!$T78,0) + IFERROR(INDEX(WAC_Item_Cost,MATCH(1,(E$1=WAC_District)*('Blend Sheet'!$U$4=WAC_IIN),0))*'Blend Sheet'!$U78,0) + IFERROR(INDEX(WAC_Item_Cost,MATCH(1,(E$1=WAC_District)*('Blend Sheet'!$V$4=WAC_IIN),0))*'Blend Sheet'!$V78,0) + IFERROR(INDEX(WAC_Item_Cost,MATCH(1,(E$1=WAC_District)*('Blend Sheet'!$W$4=WAC_IIN),0))*'Blend Sheet'!$W78,0) + IFERROR(INDEX(WAC_Item_Cost,MATCH(1,(E$1=WAC_District)*('Blend Sheet'!$X$4=WAC_IIN),0))*'Blend Sheet'!$X78,0) + IFERROR(INDEX(WAC_Item_Cost,MATCH(1,(E$1=WAC_District)*('Blend Sheet'!$Y$4=WAC_IIN),0))*'Blend Sheet'!$Y78,0) + IFERROR(INDEX(WAC_Item_Cost,MATCH(1,(E$1=WAC_District)*('Blend Sheet'!$Z$4=WAC_IIN),0))*'Blend Sheet'!$Z78,0) + IFERROR(INDEX(WAC_Item_Cost,MATCH(1,(E$1=WAC_District)*('Blend Sheet'!$AA$4=WAC_IIN),0))*'Blend Sheet'!$AA78,0) + IFERROR(INDEX(WAC_Item_Cost,MATCH(1,(E$1=WAC_District)*('Blend Sheet'!$AB$4=WAC_IIN),0))*'Blend Sheet'!$AB78,0) + IFERROR(INDEX(WAC_Item_Cost,MATCH(1,(E$1=WAC_District)*('Blend Sheet'!$AC$4=WAC_IIN),0))*'Blend Sheet'!$AC78,0) + IFERROR(INDEX(WAC_Item_Cost,MATCH(1,(E$1=WAC_District)*('Blend Sheet'!$AD$4=WAC_IIN),0))*'Blend Sheet'!$AD78,0) + IFERROR(INDEX(WAC_Item_Cost,MATCH(1,(E$1=WAC_District)*('Blend Sheet'!$AE$4=WAC_IIN),0))*'Blend Sheet'!$AE78,0) + IFERROR(INDEX(WAC_Item_Cost,MATCH(1,(E$1=WAC_District)*('Blend Sheet'!$AF$4=WAC_IIN),0))*'Blend Sheet'!$AF78,0) + IFERROR(INDEX(WAC_Item_Cost,MATCH(1,(E$1=WAC_District)*('Blend Sheet'!$AG$4=WAC_IIN),0))*'Blend Sheet'!$AG78,0) + IFERROR(INDEX(WAC_Item_Cost,MATCH(1,(E$1=WAC_District)*('Blend Sheet'!$AH$4=WAC_IIN),0))*'Blend Sheet'!$AH78,0) + IFERROR(INDEX(WAC_Item_Cost,MATCH(1,(E$1=WAC_District)*('Blend Sheet'!$AI$4=WAC_IIN),0))*'Blend Sheet'!$AI78,0) + IFERROR(INDEX(WAC_Item_Cost,MATCH(1,(E$1=WAC_District)*('Blend Sheet'!$AJ$4=WAC_IIN),0))*'Blend Sheet'!$AJ78,0) + IFERROR(INDEX(WAC_Item_Cost,MATCH(1,(E$1=WAC_District)*('Blend Sheet'!$AK$4=WAC_IIN),0))*'Blend Sheet'!$AK78,0) + IFERROR(INDEX(WAC_Item_Cost,MATCH(1,(E$1=WAC_District)*('Blend Sheet'!$AL$4=WAC_IIN),0))*'Blend Sheet'!$AL78,0) + IFERROR(INDEX(WAC_Item_Cost,MATCH(1,(E$1=WAC_District)*('Blend Sheet'!$AM$4=WAC_IIN),0))*'Blend Sheet'!$AM78,0) + IFERROR(INDEX(WAC_Item_Cost,MATCH(1,(E$1=WAC_District)*('Blend Sheet'!$AN$4=WAC_IIN),0))*'Blend Sheet'!$AN78,0) + IFERROR(INDEX(WAC_Item_Cost,MATCH(1,(E$1=WAC_District)*('Blend Sheet'!$AO$4=WAC_IIN),0))*'Blend Sheet'!$AO78,0) + IFERROR(INDEX(WAC_Item_Cost,MATCH(1,(E$1=WAC_District)*('Blend Sheet'!$AP$4=WAC_IIN),0))*'Blend Sheet'!$AP78/1000,0)</f>
        <v>274.38961696800004</v>
      </c>
      <c r="F75" s="245">
        <f t="array" ref="F75">IFERROR(INDEX(WAC_Item_Cost,MATCH(1,(F$1=WAC_District)*('Blend Sheet'!$C$4=WAC_IIN),0))*'Blend Sheet'!$C78/1000,0) + IFERROR(INDEX(WAC_Item_Cost,MATCH(1,(F$1=WAC_District)*('Blend Sheet'!$D$4=WAC_IIN),0))*'Blend Sheet'!$D78/1000,0) + IFERROR(INDEX(WAC_Item_Cost,MATCH(1,(F$1=WAC_District)*('Blend Sheet'!$E$4=WAC_IIN),0))*'Blend Sheet'!$E78/1000,0) + IFERROR(INDEX(WAC_Item_Cost,MATCH(1,(F$1=WAC_District)*('Blend Sheet'!$F$4=WAC_IIN),0))*'Blend Sheet'!$F78/1000,0)  + IFERROR(INDEX(WAC_Item_Cost,MATCH(1,(F$1=WAC_District)*('Blend Sheet'!$G$4=WAC_IIN),0))*'Blend Sheet'!$G78,0) + IFERROR(INDEX(WAC_Item_Cost,MATCH(1,(F$1=WAC_District)*('Blend Sheet'!$H$4=WAC_IIN),0))*'Blend Sheet'!$H78,0)  + IFERROR(INDEX(WAC_Item_Cost,MATCH(1,(F$1=WAC_District)*('Blend Sheet'!$I$4=WAC_IIN),0))*'Blend Sheet'!$I78,0) + IFERROR(INDEX(WAC_Item_Cost,MATCH(1,(F$1=WAC_District)*('Blend Sheet'!$J$4=WAC_IIN),0))*'Blend Sheet'!$J78,0) + IFERROR(INDEX(WAC_Item_Cost,MATCH(1,(F$1=WAC_District)*('Blend Sheet'!$K$4=WAC_IIN),0))*'Blend Sheet'!$K78,0) + IFERROR(INDEX(WAC_Item_Cost,MATCH(1,(F$1=WAC_District)*('Blend Sheet'!$L$4=WAC_IIN),0))*'Blend Sheet'!$L78,0) + IFERROR(INDEX(WAC_Item_Cost,MATCH(1,(F$1=WAC_District)*('Blend Sheet'!$M$4=WAC_IIN),0))*'Blend Sheet'!$M78,0) + IFERROR(INDEX(WAC_Item_Cost,MATCH(1,(F$1=WAC_District)*('Blend Sheet'!$N$4=WAC_IIN),0))*'Blend Sheet'!$N78,0) + IFERROR(INDEX(WAC_Item_Cost,MATCH(1,(F$1=WAC_District)*('Blend Sheet'!$O$4=WAC_IIN),0))*'Blend Sheet'!$O78,0) + IFERROR(INDEX(WAC_Item_Cost,MATCH(1,(F$1=WAC_District)*('Blend Sheet'!$P$4=WAC_IIN),0))*'Blend Sheet'!$P78,0) + IFERROR(INDEX(WAC_Item_Cost,MATCH(1,(F$1=WAC_District)*('Blend Sheet'!$Q$4=WAC_IIN),0))*'Blend Sheet'!$Q78,0) + IFERROR(INDEX(WAC_Item_Cost,MATCH(1,(F$1=WAC_District)*('Blend Sheet'!$R$4=WAC_IIN),0))*'Blend Sheet'!$R78,0) + IFERROR(INDEX(WAC_Item_Cost,MATCH(1,(F$1=WAC_District)*('Blend Sheet'!$S$4=WAC_IIN),0))*'Blend Sheet'!$S78,0) + IFERROR(INDEX(WAC_Item_Cost,MATCH(1,(F$1=WAC_District)*('Blend Sheet'!$T$4=WAC_IIN),0))*'Blend Sheet'!$T78,0) + IFERROR(INDEX(WAC_Item_Cost,MATCH(1,(F$1=WAC_District)*('Blend Sheet'!$U$4=WAC_IIN),0))*'Blend Sheet'!$U78,0) + IFERROR(INDEX(WAC_Item_Cost,MATCH(1,(F$1=WAC_District)*('Blend Sheet'!$V$4=WAC_IIN),0))*'Blend Sheet'!$V78,0) + IFERROR(INDEX(WAC_Item_Cost,MATCH(1,(F$1=WAC_District)*('Blend Sheet'!$W$4=WAC_IIN),0))*'Blend Sheet'!$W78,0) + IFERROR(INDEX(WAC_Item_Cost,MATCH(1,(F$1=WAC_District)*('Blend Sheet'!$X$4=WAC_IIN),0))*'Blend Sheet'!$X78,0) + IFERROR(INDEX(WAC_Item_Cost,MATCH(1,(F$1=WAC_District)*('Blend Sheet'!$Y$4=WAC_IIN),0))*'Blend Sheet'!$Y78,0) + IFERROR(INDEX(WAC_Item_Cost,MATCH(1,(F$1=WAC_District)*('Blend Sheet'!$Z$4=WAC_IIN),0))*'Blend Sheet'!$Z78,0) + IFERROR(INDEX(WAC_Item_Cost,MATCH(1,(F$1=WAC_District)*('Blend Sheet'!$AA$4=WAC_IIN),0))*'Blend Sheet'!$AA78,0) + IFERROR(INDEX(WAC_Item_Cost,MATCH(1,(F$1=WAC_District)*('Blend Sheet'!$AB$4=WAC_IIN),0))*'Blend Sheet'!$AB78,0) + IFERROR(INDEX(WAC_Item_Cost,MATCH(1,(F$1=WAC_District)*('Blend Sheet'!$AC$4=WAC_IIN),0))*'Blend Sheet'!$AC78,0) + IFERROR(INDEX(WAC_Item_Cost,MATCH(1,(F$1=WAC_District)*('Blend Sheet'!$AD$4=WAC_IIN),0))*'Blend Sheet'!$AD78,0) + IFERROR(INDEX(WAC_Item_Cost,MATCH(1,(F$1=WAC_District)*('Blend Sheet'!$AE$4=WAC_IIN),0))*'Blend Sheet'!$AE78,0) + IFERROR(INDEX(WAC_Item_Cost,MATCH(1,(F$1=WAC_District)*('Blend Sheet'!$AF$4=WAC_IIN),0))*'Blend Sheet'!$AF78,0) + IFERROR(INDEX(WAC_Item_Cost,MATCH(1,(F$1=WAC_District)*('Blend Sheet'!$AG$4=WAC_IIN),0))*'Blend Sheet'!$AG78,0) + IFERROR(INDEX(WAC_Item_Cost,MATCH(1,(F$1=WAC_District)*('Blend Sheet'!$AH$4=WAC_IIN),0))*'Blend Sheet'!$AH78,0) + IFERROR(INDEX(WAC_Item_Cost,MATCH(1,(F$1=WAC_District)*('Blend Sheet'!$AI$4=WAC_IIN),0))*'Blend Sheet'!$AI78,0) + IFERROR(INDEX(WAC_Item_Cost,MATCH(1,(F$1=WAC_District)*('Blend Sheet'!$AJ$4=WAC_IIN),0))*'Blend Sheet'!$AJ78,0) + IFERROR(INDEX(WAC_Item_Cost,MATCH(1,(F$1=WAC_District)*('Blend Sheet'!$AK$4=WAC_IIN),0))*'Blend Sheet'!$AK78,0) + IFERROR(INDEX(WAC_Item_Cost,MATCH(1,(F$1=WAC_District)*('Blend Sheet'!$AL$4=WAC_IIN),0))*'Blend Sheet'!$AL78,0) + IFERROR(INDEX(WAC_Item_Cost,MATCH(1,(F$1=WAC_District)*('Blend Sheet'!$AM$4=WAC_IIN),0))*'Blend Sheet'!$AM78,0) + IFERROR(INDEX(WAC_Item_Cost,MATCH(1,(F$1=WAC_District)*('Blend Sheet'!$AN$4=WAC_IIN),0))*'Blend Sheet'!$AN78,0) + IFERROR(INDEX(WAC_Item_Cost,MATCH(1,(F$1=WAC_District)*('Blend Sheet'!$AO$4=WAC_IIN),0))*'Blend Sheet'!$AO78,0) + IFERROR(INDEX(WAC_Item_Cost,MATCH(1,(F$1=WAC_District)*('Blend Sheet'!$AP$4=WAC_IIN),0))*'Blend Sheet'!$AP78/1000,0)</f>
        <v>259.800198696</v>
      </c>
      <c r="G75" s="245">
        <f t="array" ref="G75">IFERROR(INDEX(WAC_Item_Cost,MATCH(1,(G$1=WAC_District)*('Blend Sheet'!$C$4=WAC_IIN),0))*'Blend Sheet'!$C78/1000,0) + IFERROR(INDEX(WAC_Item_Cost,MATCH(1,(G$1=WAC_District)*('Blend Sheet'!$D$4=WAC_IIN),0))*'Blend Sheet'!$D78/1000,0) + IFERROR(INDEX(WAC_Item_Cost,MATCH(1,(G$1=WAC_District)*('Blend Sheet'!$E$4=WAC_IIN),0))*'Blend Sheet'!$E78/1000,0) + IFERROR(INDEX(WAC_Item_Cost,MATCH(1,(G$1=WAC_District)*('Blend Sheet'!$F$4=WAC_IIN),0))*'Blend Sheet'!$F78/1000,0)  + IFERROR(INDEX(WAC_Item_Cost,MATCH(1,(G$1=WAC_District)*('Blend Sheet'!$G$4=WAC_IIN),0))*'Blend Sheet'!$G78,0) + IFERROR(INDEX(WAC_Item_Cost,MATCH(1,(G$1=WAC_District)*('Blend Sheet'!$H$4=WAC_IIN),0))*'Blend Sheet'!$H78,0)  + IFERROR(INDEX(WAC_Item_Cost,MATCH(1,(G$1=WAC_District)*('Blend Sheet'!$I$4=WAC_IIN),0))*'Blend Sheet'!$I78,0) + IFERROR(INDEX(WAC_Item_Cost,MATCH(1,(G$1=WAC_District)*('Blend Sheet'!$J$4=WAC_IIN),0))*'Blend Sheet'!$J78,0) + IFERROR(INDEX(WAC_Item_Cost,MATCH(1,(G$1=WAC_District)*('Blend Sheet'!$K$4=WAC_IIN),0))*'Blend Sheet'!$K78,0) + IFERROR(INDEX(WAC_Item_Cost,MATCH(1,(G$1=WAC_District)*('Blend Sheet'!$L$4=WAC_IIN),0))*'Blend Sheet'!$L78,0) + IFERROR(INDEX(WAC_Item_Cost,MATCH(1,(G$1=WAC_District)*('Blend Sheet'!$M$4=WAC_IIN),0))*'Blend Sheet'!$M78,0) + IFERROR(INDEX(WAC_Item_Cost,MATCH(1,(G$1=WAC_District)*('Blend Sheet'!$N$4=WAC_IIN),0))*'Blend Sheet'!$N78,0) + IFERROR(INDEX(WAC_Item_Cost,MATCH(1,(G$1=WAC_District)*('Blend Sheet'!$O$4=WAC_IIN),0))*'Blend Sheet'!$O78,0) + IFERROR(INDEX(WAC_Item_Cost,MATCH(1,(G$1=WAC_District)*('Blend Sheet'!$P$4=WAC_IIN),0))*'Blend Sheet'!$P78,0) + IFERROR(INDEX(WAC_Item_Cost,MATCH(1,(G$1=WAC_District)*('Blend Sheet'!$Q$4=WAC_IIN),0))*'Blend Sheet'!$Q78,0) + IFERROR(INDEX(WAC_Item_Cost,MATCH(1,(G$1=WAC_District)*('Blend Sheet'!$R$4=WAC_IIN),0))*'Blend Sheet'!$R78,0) + IFERROR(INDEX(WAC_Item_Cost,MATCH(1,(G$1=WAC_District)*('Blend Sheet'!$S$4=WAC_IIN),0))*'Blend Sheet'!$S78,0) + IFERROR(INDEX(WAC_Item_Cost,MATCH(1,(G$1=WAC_District)*('Blend Sheet'!$T$4=WAC_IIN),0))*'Blend Sheet'!$T78,0) + IFERROR(INDEX(WAC_Item_Cost,MATCH(1,(G$1=WAC_District)*('Blend Sheet'!$U$4=WAC_IIN),0))*'Blend Sheet'!$U78,0) + IFERROR(INDEX(WAC_Item_Cost,MATCH(1,(G$1=WAC_District)*('Blend Sheet'!$V$4=WAC_IIN),0))*'Blend Sheet'!$V78,0) + IFERROR(INDEX(WAC_Item_Cost,MATCH(1,(G$1=WAC_District)*('Blend Sheet'!$W$4=WAC_IIN),0))*'Blend Sheet'!$W78,0) + IFERROR(INDEX(WAC_Item_Cost,MATCH(1,(G$1=WAC_District)*('Blend Sheet'!$X$4=WAC_IIN),0))*'Blend Sheet'!$X78,0) + IFERROR(INDEX(WAC_Item_Cost,MATCH(1,(G$1=WAC_District)*('Blend Sheet'!$Y$4=WAC_IIN),0))*'Blend Sheet'!$Y78,0) + IFERROR(INDEX(WAC_Item_Cost,MATCH(1,(G$1=WAC_District)*('Blend Sheet'!$Z$4=WAC_IIN),0))*'Blend Sheet'!$Z78,0) + IFERROR(INDEX(WAC_Item_Cost,MATCH(1,(G$1=WAC_District)*('Blend Sheet'!$AA$4=WAC_IIN),0))*'Blend Sheet'!$AA78,0) + IFERROR(INDEX(WAC_Item_Cost,MATCH(1,(G$1=WAC_District)*('Blend Sheet'!$AB$4=WAC_IIN),0))*'Blend Sheet'!$AB78,0) + IFERROR(INDEX(WAC_Item_Cost,MATCH(1,(G$1=WAC_District)*('Blend Sheet'!$AC$4=WAC_IIN),0))*'Blend Sheet'!$AC78,0) + IFERROR(INDEX(WAC_Item_Cost,MATCH(1,(G$1=WAC_District)*('Blend Sheet'!$AD$4=WAC_IIN),0))*'Blend Sheet'!$AD78,0) + IFERROR(INDEX(WAC_Item_Cost,MATCH(1,(G$1=WAC_District)*('Blend Sheet'!$AE$4=WAC_IIN),0))*'Blend Sheet'!$AE78,0) + IFERROR(INDEX(WAC_Item_Cost,MATCH(1,(G$1=WAC_District)*('Blend Sheet'!$AF$4=WAC_IIN),0))*'Blend Sheet'!$AF78,0) + IFERROR(INDEX(WAC_Item_Cost,MATCH(1,(G$1=WAC_District)*('Blend Sheet'!$AG$4=WAC_IIN),0))*'Blend Sheet'!$AG78,0) + IFERROR(INDEX(WAC_Item_Cost,MATCH(1,(G$1=WAC_District)*('Blend Sheet'!$AH$4=WAC_IIN),0))*'Blend Sheet'!$AH78,0) + IFERROR(INDEX(WAC_Item_Cost,MATCH(1,(G$1=WAC_District)*('Blend Sheet'!$AI$4=WAC_IIN),0))*'Blend Sheet'!$AI78,0) + IFERROR(INDEX(WAC_Item_Cost,MATCH(1,(G$1=WAC_District)*('Blend Sheet'!$AJ$4=WAC_IIN),0))*'Blend Sheet'!$AJ78,0) + IFERROR(INDEX(WAC_Item_Cost,MATCH(1,(G$1=WAC_District)*('Blend Sheet'!$AK$4=WAC_IIN),0))*'Blend Sheet'!$AK78,0) + IFERROR(INDEX(WAC_Item_Cost,MATCH(1,(G$1=WAC_District)*('Blend Sheet'!$AL$4=WAC_IIN),0))*'Blend Sheet'!$AL78,0) + IFERROR(INDEX(WAC_Item_Cost,MATCH(1,(G$1=WAC_District)*('Blend Sheet'!$AM$4=WAC_IIN),0))*'Blend Sheet'!$AM78,0) + IFERROR(INDEX(WAC_Item_Cost,MATCH(1,(G$1=WAC_District)*('Blend Sheet'!$AN$4=WAC_IIN),0))*'Blend Sheet'!$AN78,0) + IFERROR(INDEX(WAC_Item_Cost,MATCH(1,(G$1=WAC_District)*('Blend Sheet'!$AO$4=WAC_IIN),0))*'Blend Sheet'!$AO78,0) + IFERROR(INDEX(WAC_Item_Cost,MATCH(1,(G$1=WAC_District)*('Blend Sheet'!$AP$4=WAC_IIN),0))*'Blend Sheet'!$AP78/1000,0)</f>
        <v>130.24160632800002</v>
      </c>
      <c r="H75" s="245">
        <f t="array" ref="H75">IFERROR(INDEX(WAC_Item_Cost,MATCH(1,(H$1=WAC_District)*('Blend Sheet'!$C$4=WAC_IIN),0))*'Blend Sheet'!$C78/1000,0) + IFERROR(INDEX(WAC_Item_Cost,MATCH(1,(H$1=WAC_District)*('Blend Sheet'!$D$4=WAC_IIN),0))*'Blend Sheet'!$D78/1000,0) + IFERROR(INDEX(WAC_Item_Cost,MATCH(1,(H$1=WAC_District)*('Blend Sheet'!$E$4=WAC_IIN),0))*'Blend Sheet'!$E78/1000,0) + IFERROR(INDEX(WAC_Item_Cost,MATCH(1,(H$1=WAC_District)*('Blend Sheet'!$F$4=WAC_IIN),0))*'Blend Sheet'!$F78/1000,0)  + IFERROR(INDEX(WAC_Item_Cost,MATCH(1,(H$1=WAC_District)*('Blend Sheet'!$G$4=WAC_IIN),0))*'Blend Sheet'!$G78,0) + IFERROR(INDEX(WAC_Item_Cost,MATCH(1,(H$1=WAC_District)*('Blend Sheet'!$H$4=WAC_IIN),0))*'Blend Sheet'!$H78,0)  + IFERROR(INDEX(WAC_Item_Cost,MATCH(1,(H$1=WAC_District)*('Blend Sheet'!$I$4=WAC_IIN),0))*'Blend Sheet'!$I78,0) + IFERROR(INDEX(WAC_Item_Cost,MATCH(1,(H$1=WAC_District)*('Blend Sheet'!$J$4=WAC_IIN),0))*'Blend Sheet'!$J78,0) + IFERROR(INDEX(WAC_Item_Cost,MATCH(1,(H$1=WAC_District)*('Blend Sheet'!$K$4=WAC_IIN),0))*'Blend Sheet'!$K78,0) + IFERROR(INDEX(WAC_Item_Cost,MATCH(1,(H$1=WAC_District)*('Blend Sheet'!$L$4=WAC_IIN),0))*'Blend Sheet'!$L78,0) + IFERROR(INDEX(WAC_Item_Cost,MATCH(1,(H$1=WAC_District)*('Blend Sheet'!$M$4=WAC_IIN),0))*'Blend Sheet'!$M78,0) + IFERROR(INDEX(WAC_Item_Cost,MATCH(1,(H$1=WAC_District)*('Blend Sheet'!$N$4=WAC_IIN),0))*'Blend Sheet'!$N78,0) + IFERROR(INDEX(WAC_Item_Cost,MATCH(1,(H$1=WAC_District)*('Blend Sheet'!$O$4=WAC_IIN),0))*'Blend Sheet'!$O78,0) + IFERROR(INDEX(WAC_Item_Cost,MATCH(1,(H$1=WAC_District)*('Blend Sheet'!$P$4=WAC_IIN),0))*'Blend Sheet'!$P78,0) + IFERROR(INDEX(WAC_Item_Cost,MATCH(1,(H$1=WAC_District)*('Blend Sheet'!$Q$4=WAC_IIN),0))*'Blend Sheet'!$Q78,0) + IFERROR(INDEX(WAC_Item_Cost,MATCH(1,(H$1=WAC_District)*('Blend Sheet'!$R$4=WAC_IIN),0))*'Blend Sheet'!$R78,0) + IFERROR(INDEX(WAC_Item_Cost,MATCH(1,(H$1=WAC_District)*('Blend Sheet'!$S$4=WAC_IIN),0))*'Blend Sheet'!$S78,0) + IFERROR(INDEX(WAC_Item_Cost,MATCH(1,(H$1=WAC_District)*('Blend Sheet'!$T$4=WAC_IIN),0))*'Blend Sheet'!$T78,0) + IFERROR(INDEX(WAC_Item_Cost,MATCH(1,(H$1=WAC_District)*('Blend Sheet'!$U$4=WAC_IIN),0))*'Blend Sheet'!$U78,0) + IFERROR(INDEX(WAC_Item_Cost,MATCH(1,(H$1=WAC_District)*('Blend Sheet'!$V$4=WAC_IIN),0))*'Blend Sheet'!$V78,0) + IFERROR(INDEX(WAC_Item_Cost,MATCH(1,(H$1=WAC_District)*('Blend Sheet'!$W$4=WAC_IIN),0))*'Blend Sheet'!$W78,0) + IFERROR(INDEX(WAC_Item_Cost,MATCH(1,(H$1=WAC_District)*('Blend Sheet'!$X$4=WAC_IIN),0))*'Blend Sheet'!$X78,0) + IFERROR(INDEX(WAC_Item_Cost,MATCH(1,(H$1=WAC_District)*('Blend Sheet'!$Y$4=WAC_IIN),0))*'Blend Sheet'!$Y78,0) + IFERROR(INDEX(WAC_Item_Cost,MATCH(1,(H$1=WAC_District)*('Blend Sheet'!$Z$4=WAC_IIN),0))*'Blend Sheet'!$Z78,0) + IFERROR(INDEX(WAC_Item_Cost,MATCH(1,(H$1=WAC_District)*('Blend Sheet'!$AA$4=WAC_IIN),0))*'Blend Sheet'!$AA78,0) + IFERROR(INDEX(WAC_Item_Cost,MATCH(1,(H$1=WAC_District)*('Blend Sheet'!$AB$4=WAC_IIN),0))*'Blend Sheet'!$AB78,0) + IFERROR(INDEX(WAC_Item_Cost,MATCH(1,(H$1=WAC_District)*('Blend Sheet'!$AC$4=WAC_IIN),0))*'Blend Sheet'!$AC78,0) + IFERROR(INDEX(WAC_Item_Cost,MATCH(1,(H$1=WAC_District)*('Blend Sheet'!$AD$4=WAC_IIN),0))*'Blend Sheet'!$AD78,0) + IFERROR(INDEX(WAC_Item_Cost,MATCH(1,(H$1=WAC_District)*('Blend Sheet'!$AE$4=WAC_IIN),0))*'Blend Sheet'!$AE78,0) + IFERROR(INDEX(WAC_Item_Cost,MATCH(1,(H$1=WAC_District)*('Blend Sheet'!$AF$4=WAC_IIN),0))*'Blend Sheet'!$AF78,0) + IFERROR(INDEX(WAC_Item_Cost,MATCH(1,(H$1=WAC_District)*('Blend Sheet'!$AG$4=WAC_IIN),0))*'Blend Sheet'!$AG78,0) + IFERROR(INDEX(WAC_Item_Cost,MATCH(1,(H$1=WAC_District)*('Blend Sheet'!$AH$4=WAC_IIN),0))*'Blend Sheet'!$AH78,0) + IFERROR(INDEX(WAC_Item_Cost,MATCH(1,(H$1=WAC_District)*('Blend Sheet'!$AI$4=WAC_IIN),0))*'Blend Sheet'!$AI78,0) + IFERROR(INDEX(WAC_Item_Cost,MATCH(1,(H$1=WAC_District)*('Blend Sheet'!$AJ$4=WAC_IIN),0))*'Blend Sheet'!$AJ78,0) + IFERROR(INDEX(WAC_Item_Cost,MATCH(1,(H$1=WAC_District)*('Blend Sheet'!$AK$4=WAC_IIN),0))*'Blend Sheet'!$AK78,0) + IFERROR(INDEX(WAC_Item_Cost,MATCH(1,(H$1=WAC_District)*('Blend Sheet'!$AL$4=WAC_IIN),0))*'Blend Sheet'!$AL78,0) + IFERROR(INDEX(WAC_Item_Cost,MATCH(1,(H$1=WAC_District)*('Blend Sheet'!$AM$4=WAC_IIN),0))*'Blend Sheet'!$AM78,0) + IFERROR(INDEX(WAC_Item_Cost,MATCH(1,(H$1=WAC_District)*('Blend Sheet'!$AN$4=WAC_IIN),0))*'Blend Sheet'!$AN78,0) + IFERROR(INDEX(WAC_Item_Cost,MATCH(1,(H$1=WAC_District)*('Blend Sheet'!$AO$4=WAC_IIN),0))*'Blend Sheet'!$AO78,0) + IFERROR(INDEX(WAC_Item_Cost,MATCH(1,(H$1=WAC_District)*('Blend Sheet'!$AP$4=WAC_IIN),0))*'Blend Sheet'!$AP78/1000,0)</f>
        <v>828.77579390400001</v>
      </c>
      <c r="I75" s="245">
        <f t="array" ref="I75">IFERROR(INDEX(WAC_Item_Cost,MATCH(1,(I$1=WAC_District)*('Blend Sheet'!$C$4=WAC_IIN),0))*'Blend Sheet'!$C78/1000,0) + IFERROR(INDEX(WAC_Item_Cost,MATCH(1,(I$1=WAC_District)*('Blend Sheet'!$D$4=WAC_IIN),0))*'Blend Sheet'!$D78/1000,0) + IFERROR(INDEX(WAC_Item_Cost,MATCH(1,(I$1=WAC_District)*('Blend Sheet'!$E$4=WAC_IIN),0))*'Blend Sheet'!$E78/1000,0) + IFERROR(INDEX(WAC_Item_Cost,MATCH(1,(I$1=WAC_District)*('Blend Sheet'!$F$4=WAC_IIN),0))*'Blend Sheet'!$F78/1000,0)  + IFERROR(INDEX(WAC_Item_Cost,MATCH(1,(I$1=WAC_District)*('Blend Sheet'!$G$4=WAC_IIN),0))*'Blend Sheet'!$G78,0) + IFERROR(INDEX(WAC_Item_Cost,MATCH(1,(I$1=WAC_District)*('Blend Sheet'!$H$4=WAC_IIN),0))*'Blend Sheet'!$H78,0)  + IFERROR(INDEX(WAC_Item_Cost,MATCH(1,(I$1=WAC_District)*('Blend Sheet'!$I$4=WAC_IIN),0))*'Blend Sheet'!$I78,0) + IFERROR(INDEX(WAC_Item_Cost,MATCH(1,(I$1=WAC_District)*('Blend Sheet'!$J$4=WAC_IIN),0))*'Blend Sheet'!$J78,0) + IFERROR(INDEX(WAC_Item_Cost,MATCH(1,(I$1=WAC_District)*('Blend Sheet'!$K$4=WAC_IIN),0))*'Blend Sheet'!$K78,0) + IFERROR(INDEX(WAC_Item_Cost,MATCH(1,(I$1=WAC_District)*('Blend Sheet'!$L$4=WAC_IIN),0))*'Blend Sheet'!$L78,0) + IFERROR(INDEX(WAC_Item_Cost,MATCH(1,(I$1=WAC_District)*('Blend Sheet'!$M$4=WAC_IIN),0))*'Blend Sheet'!$M78,0) + IFERROR(INDEX(WAC_Item_Cost,MATCH(1,(I$1=WAC_District)*('Blend Sheet'!$N$4=WAC_IIN),0))*'Blend Sheet'!$N78,0) + IFERROR(INDEX(WAC_Item_Cost,MATCH(1,(I$1=WAC_District)*('Blend Sheet'!$O$4=WAC_IIN),0))*'Blend Sheet'!$O78,0) + IFERROR(INDEX(WAC_Item_Cost,MATCH(1,(I$1=WAC_District)*('Blend Sheet'!$P$4=WAC_IIN),0))*'Blend Sheet'!$P78,0) + IFERROR(INDEX(WAC_Item_Cost,MATCH(1,(I$1=WAC_District)*('Blend Sheet'!$Q$4=WAC_IIN),0))*'Blend Sheet'!$Q78,0) + IFERROR(INDEX(WAC_Item_Cost,MATCH(1,(I$1=WAC_District)*('Blend Sheet'!$R$4=WAC_IIN),0))*'Blend Sheet'!$R78,0) + IFERROR(INDEX(WAC_Item_Cost,MATCH(1,(I$1=WAC_District)*('Blend Sheet'!$S$4=WAC_IIN),0))*'Blend Sheet'!$S78,0) + IFERROR(INDEX(WAC_Item_Cost,MATCH(1,(I$1=WAC_District)*('Blend Sheet'!$T$4=WAC_IIN),0))*'Blend Sheet'!$T78,0) + IFERROR(INDEX(WAC_Item_Cost,MATCH(1,(I$1=WAC_District)*('Blend Sheet'!$U$4=WAC_IIN),0))*'Blend Sheet'!$U78,0) + IFERROR(INDEX(WAC_Item_Cost,MATCH(1,(I$1=WAC_District)*('Blend Sheet'!$V$4=WAC_IIN),0))*'Blend Sheet'!$V78,0) + IFERROR(INDEX(WAC_Item_Cost,MATCH(1,(I$1=WAC_District)*('Blend Sheet'!$W$4=WAC_IIN),0))*'Blend Sheet'!$W78,0) + IFERROR(INDEX(WAC_Item_Cost,MATCH(1,(I$1=WAC_District)*('Blend Sheet'!$X$4=WAC_IIN),0))*'Blend Sheet'!$X78,0) + IFERROR(INDEX(WAC_Item_Cost,MATCH(1,(I$1=WAC_District)*('Blend Sheet'!$Y$4=WAC_IIN),0))*'Blend Sheet'!$Y78,0) + IFERROR(INDEX(WAC_Item_Cost,MATCH(1,(I$1=WAC_District)*('Blend Sheet'!$Z$4=WAC_IIN),0))*'Blend Sheet'!$Z78,0) + IFERROR(INDEX(WAC_Item_Cost,MATCH(1,(I$1=WAC_District)*('Blend Sheet'!$AA$4=WAC_IIN),0))*'Blend Sheet'!$AA78,0) + IFERROR(INDEX(WAC_Item_Cost,MATCH(1,(I$1=WAC_District)*('Blend Sheet'!$AB$4=WAC_IIN),0))*'Blend Sheet'!$AB78,0) + IFERROR(INDEX(WAC_Item_Cost,MATCH(1,(I$1=WAC_District)*('Blend Sheet'!$AC$4=WAC_IIN),0))*'Blend Sheet'!$AC78,0) + IFERROR(INDEX(WAC_Item_Cost,MATCH(1,(I$1=WAC_District)*('Blend Sheet'!$AD$4=WAC_IIN),0))*'Blend Sheet'!$AD78,0) + IFERROR(INDEX(WAC_Item_Cost,MATCH(1,(I$1=WAC_District)*('Blend Sheet'!$AE$4=WAC_IIN),0))*'Blend Sheet'!$AE78,0) + IFERROR(INDEX(WAC_Item_Cost,MATCH(1,(I$1=WAC_District)*('Blend Sheet'!$AF$4=WAC_IIN),0))*'Blend Sheet'!$AF78,0) + IFERROR(INDEX(WAC_Item_Cost,MATCH(1,(I$1=WAC_District)*('Blend Sheet'!$AG$4=WAC_IIN),0))*'Blend Sheet'!$AG78,0) + IFERROR(INDEX(WAC_Item_Cost,MATCH(1,(I$1=WAC_District)*('Blend Sheet'!$AH$4=WAC_IIN),0))*'Blend Sheet'!$AH78,0) + IFERROR(INDEX(WAC_Item_Cost,MATCH(1,(I$1=WAC_District)*('Blend Sheet'!$AI$4=WAC_IIN),0))*'Blend Sheet'!$AI78,0) + IFERROR(INDEX(WAC_Item_Cost,MATCH(1,(I$1=WAC_District)*('Blend Sheet'!$AJ$4=WAC_IIN),0))*'Blend Sheet'!$AJ78,0) + IFERROR(INDEX(WAC_Item_Cost,MATCH(1,(I$1=WAC_District)*('Blend Sheet'!$AK$4=WAC_IIN),0))*'Blend Sheet'!$AK78,0) + IFERROR(INDEX(WAC_Item_Cost,MATCH(1,(I$1=WAC_District)*('Blend Sheet'!$AL$4=WAC_IIN),0))*'Blend Sheet'!$AL78,0) + IFERROR(INDEX(WAC_Item_Cost,MATCH(1,(I$1=WAC_District)*('Blend Sheet'!$AM$4=WAC_IIN),0))*'Blend Sheet'!$AM78,0) + IFERROR(INDEX(WAC_Item_Cost,MATCH(1,(I$1=WAC_District)*('Blend Sheet'!$AN$4=WAC_IIN),0))*'Blend Sheet'!$AN78,0) + IFERROR(INDEX(WAC_Item_Cost,MATCH(1,(I$1=WAC_District)*('Blend Sheet'!$AO$4=WAC_IIN),0))*'Blend Sheet'!$AO78,0) + IFERROR(INDEX(WAC_Item_Cost,MATCH(1,(I$1=WAC_District)*('Blend Sheet'!$AP$4=WAC_IIN),0))*'Blend Sheet'!$AP78/1000,0)</f>
        <v>130.83860095200001</v>
      </c>
      <c r="J75" s="245">
        <f t="array" ref="J75">IFERROR(INDEX(WAC_Item_Cost,MATCH(1,(J$1=WAC_District)*('Blend Sheet'!$C$4=WAC_IIN),0))*'Blend Sheet'!$C78/1000,0) + IFERROR(INDEX(WAC_Item_Cost,MATCH(1,(J$1=WAC_District)*('Blend Sheet'!$D$4=WAC_IIN),0))*'Blend Sheet'!$D78/1000,0) + IFERROR(INDEX(WAC_Item_Cost,MATCH(1,(J$1=WAC_District)*('Blend Sheet'!$E$4=WAC_IIN),0))*'Blend Sheet'!$E78/1000,0) + IFERROR(INDEX(WAC_Item_Cost,MATCH(1,(J$1=WAC_District)*('Blend Sheet'!$F$4=WAC_IIN),0))*'Blend Sheet'!$F78/1000,0)  + IFERROR(INDEX(WAC_Item_Cost,MATCH(1,(J$1=WAC_District)*('Blend Sheet'!$G$4=WAC_IIN),0))*'Blend Sheet'!$G78,0) + IFERROR(INDEX(WAC_Item_Cost,MATCH(1,(J$1=WAC_District)*('Blend Sheet'!$H$4=WAC_IIN),0))*'Blend Sheet'!$H78,0)  + IFERROR(INDEX(WAC_Item_Cost,MATCH(1,(J$1=WAC_District)*('Blend Sheet'!$I$4=WAC_IIN),0))*'Blend Sheet'!$I78,0) + IFERROR(INDEX(WAC_Item_Cost,MATCH(1,(J$1=WAC_District)*('Blend Sheet'!$J$4=WAC_IIN),0))*'Blend Sheet'!$J78,0) + IFERROR(INDEX(WAC_Item_Cost,MATCH(1,(J$1=WAC_District)*('Blend Sheet'!$K$4=WAC_IIN),0))*'Blend Sheet'!$K78,0) + IFERROR(INDEX(WAC_Item_Cost,MATCH(1,(J$1=WAC_District)*('Blend Sheet'!$L$4=WAC_IIN),0))*'Blend Sheet'!$L78,0) + IFERROR(INDEX(WAC_Item_Cost,MATCH(1,(J$1=WAC_District)*('Blend Sheet'!$M$4=WAC_IIN),0))*'Blend Sheet'!$M78,0) + IFERROR(INDEX(WAC_Item_Cost,MATCH(1,(J$1=WAC_District)*('Blend Sheet'!$N$4=WAC_IIN),0))*'Blend Sheet'!$N78,0) + IFERROR(INDEX(WAC_Item_Cost,MATCH(1,(J$1=WAC_District)*('Blend Sheet'!$O$4=WAC_IIN),0))*'Blend Sheet'!$O78,0) + IFERROR(INDEX(WAC_Item_Cost,MATCH(1,(J$1=WAC_District)*('Blend Sheet'!$P$4=WAC_IIN),0))*'Blend Sheet'!$P78,0) + IFERROR(INDEX(WAC_Item_Cost,MATCH(1,(J$1=WAC_District)*('Blend Sheet'!$Q$4=WAC_IIN),0))*'Blend Sheet'!$Q78,0) + IFERROR(INDEX(WAC_Item_Cost,MATCH(1,(J$1=WAC_District)*('Blend Sheet'!$R$4=WAC_IIN),0))*'Blend Sheet'!$R78,0) + IFERROR(INDEX(WAC_Item_Cost,MATCH(1,(J$1=WAC_District)*('Blend Sheet'!$S$4=WAC_IIN),0))*'Blend Sheet'!$S78,0) + IFERROR(INDEX(WAC_Item_Cost,MATCH(1,(J$1=WAC_District)*('Blend Sheet'!$T$4=WAC_IIN),0))*'Blend Sheet'!$T78,0) + IFERROR(INDEX(WAC_Item_Cost,MATCH(1,(J$1=WAC_District)*('Blend Sheet'!$U$4=WAC_IIN),0))*'Blend Sheet'!$U78,0) + IFERROR(INDEX(WAC_Item_Cost,MATCH(1,(J$1=WAC_District)*('Blend Sheet'!$V$4=WAC_IIN),0))*'Blend Sheet'!$V78,0) + IFERROR(INDEX(WAC_Item_Cost,MATCH(1,(J$1=WAC_District)*('Blend Sheet'!$W$4=WAC_IIN),0))*'Blend Sheet'!$W78,0) + IFERROR(INDEX(WAC_Item_Cost,MATCH(1,(J$1=WAC_District)*('Blend Sheet'!$X$4=WAC_IIN),0))*'Blend Sheet'!$X78,0) + IFERROR(INDEX(WAC_Item_Cost,MATCH(1,(J$1=WAC_District)*('Blend Sheet'!$Y$4=WAC_IIN),0))*'Blend Sheet'!$Y78,0) + IFERROR(INDEX(WAC_Item_Cost,MATCH(1,(J$1=WAC_District)*('Blend Sheet'!$Z$4=WAC_IIN),0))*'Blend Sheet'!$Z78,0) + IFERROR(INDEX(WAC_Item_Cost,MATCH(1,(J$1=WAC_District)*('Blend Sheet'!$AA$4=WAC_IIN),0))*'Blend Sheet'!$AA78,0) + IFERROR(INDEX(WAC_Item_Cost,MATCH(1,(J$1=WAC_District)*('Blend Sheet'!$AB$4=WAC_IIN),0))*'Blend Sheet'!$AB78,0) + IFERROR(INDEX(WAC_Item_Cost,MATCH(1,(J$1=WAC_District)*('Blend Sheet'!$AC$4=WAC_IIN),0))*'Blend Sheet'!$AC78,0) + IFERROR(INDEX(WAC_Item_Cost,MATCH(1,(J$1=WAC_District)*('Blend Sheet'!$AD$4=WAC_IIN),0))*'Blend Sheet'!$AD78,0) + IFERROR(INDEX(WAC_Item_Cost,MATCH(1,(J$1=WAC_District)*('Blend Sheet'!$AE$4=WAC_IIN),0))*'Blend Sheet'!$AE78,0) + IFERROR(INDEX(WAC_Item_Cost,MATCH(1,(J$1=WAC_District)*('Blend Sheet'!$AF$4=WAC_IIN),0))*'Blend Sheet'!$AF78,0) + IFERROR(INDEX(WAC_Item_Cost,MATCH(1,(J$1=WAC_District)*('Blend Sheet'!$AG$4=WAC_IIN),0))*'Blend Sheet'!$AG78,0) + IFERROR(INDEX(WAC_Item_Cost,MATCH(1,(J$1=WAC_District)*('Blend Sheet'!$AH$4=WAC_IIN),0))*'Blend Sheet'!$AH78,0) + IFERROR(INDEX(WAC_Item_Cost,MATCH(1,(J$1=WAC_District)*('Blend Sheet'!$AI$4=WAC_IIN),0))*'Blend Sheet'!$AI78,0) + IFERROR(INDEX(WAC_Item_Cost,MATCH(1,(J$1=WAC_District)*('Blend Sheet'!$AJ$4=WAC_IIN),0))*'Blend Sheet'!$AJ78,0) + IFERROR(INDEX(WAC_Item_Cost,MATCH(1,(J$1=WAC_District)*('Blend Sheet'!$AK$4=WAC_IIN),0))*'Blend Sheet'!$AK78,0) + IFERROR(INDEX(WAC_Item_Cost,MATCH(1,(J$1=WAC_District)*('Blend Sheet'!$AL$4=WAC_IIN),0))*'Blend Sheet'!$AL78,0) + IFERROR(INDEX(WAC_Item_Cost,MATCH(1,(J$1=WAC_District)*('Blend Sheet'!$AM$4=WAC_IIN),0))*'Blend Sheet'!$AM78,0) + IFERROR(INDEX(WAC_Item_Cost,MATCH(1,(J$1=WAC_District)*('Blend Sheet'!$AN$4=WAC_IIN),0))*'Blend Sheet'!$AN78,0) + IFERROR(INDEX(WAC_Item_Cost,MATCH(1,(J$1=WAC_District)*('Blend Sheet'!$AO$4=WAC_IIN),0))*'Blend Sheet'!$AO78,0) + IFERROR(INDEX(WAC_Item_Cost,MATCH(1,(J$1=WAC_District)*('Blend Sheet'!$AP$4=WAC_IIN),0))*'Blend Sheet'!$AP78/1000,0)</f>
        <v>242.289545992</v>
      </c>
      <c r="K75" s="245">
        <f t="array" ref="K75">IFERROR(INDEX(WAC_Item_Cost,MATCH(1,(K$1=WAC_District)*('Blend Sheet'!$C$4=WAC_IIN),0))*'Blend Sheet'!$C78/1000,0) + IFERROR(INDEX(WAC_Item_Cost,MATCH(1,(K$1=WAC_District)*('Blend Sheet'!$D$4=WAC_IIN),0))*'Blend Sheet'!$D78/1000,0) + IFERROR(INDEX(WAC_Item_Cost,MATCH(1,(K$1=WAC_District)*('Blend Sheet'!$E$4=WAC_IIN),0))*'Blend Sheet'!$E78/1000,0) + IFERROR(INDEX(WAC_Item_Cost,MATCH(1,(K$1=WAC_District)*('Blend Sheet'!$F$4=WAC_IIN),0))*'Blend Sheet'!$F78/1000,0)  + IFERROR(INDEX(WAC_Item_Cost,MATCH(1,(K$1=WAC_District)*('Blend Sheet'!$G$4=WAC_IIN),0))*'Blend Sheet'!$G78,0) + IFERROR(INDEX(WAC_Item_Cost,MATCH(1,(K$1=WAC_District)*('Blend Sheet'!$H$4=WAC_IIN),0))*'Blend Sheet'!$H78,0)  + IFERROR(INDEX(WAC_Item_Cost,MATCH(1,(K$1=WAC_District)*('Blend Sheet'!$I$4=WAC_IIN),0))*'Blend Sheet'!$I78,0) + IFERROR(INDEX(WAC_Item_Cost,MATCH(1,(K$1=WAC_District)*('Blend Sheet'!$J$4=WAC_IIN),0))*'Blend Sheet'!$J78,0) + IFERROR(INDEX(WAC_Item_Cost,MATCH(1,(K$1=WAC_District)*('Blend Sheet'!$K$4=WAC_IIN),0))*'Blend Sheet'!$K78,0) + IFERROR(INDEX(WAC_Item_Cost,MATCH(1,(K$1=WAC_District)*('Blend Sheet'!$L$4=WAC_IIN),0))*'Blend Sheet'!$L78,0) + IFERROR(INDEX(WAC_Item_Cost,MATCH(1,(K$1=WAC_District)*('Blend Sheet'!$M$4=WAC_IIN),0))*'Blend Sheet'!$M78,0) + IFERROR(INDEX(WAC_Item_Cost,MATCH(1,(K$1=WAC_District)*('Blend Sheet'!$N$4=WAC_IIN),0))*'Blend Sheet'!$N78,0) + IFERROR(INDEX(WAC_Item_Cost,MATCH(1,(K$1=WAC_District)*('Blend Sheet'!$O$4=WAC_IIN),0))*'Blend Sheet'!$O78,0) + IFERROR(INDEX(WAC_Item_Cost,MATCH(1,(K$1=WAC_District)*('Blend Sheet'!$P$4=WAC_IIN),0))*'Blend Sheet'!$P78,0) + IFERROR(INDEX(WAC_Item_Cost,MATCH(1,(K$1=WAC_District)*('Blend Sheet'!$Q$4=WAC_IIN),0))*'Blend Sheet'!$Q78,0) + IFERROR(INDEX(WAC_Item_Cost,MATCH(1,(K$1=WAC_District)*('Blend Sheet'!$R$4=WAC_IIN),0))*'Blend Sheet'!$R78,0) + IFERROR(INDEX(WAC_Item_Cost,MATCH(1,(K$1=WAC_District)*('Blend Sheet'!$S$4=WAC_IIN),0))*'Blend Sheet'!$S78,0) + IFERROR(INDEX(WAC_Item_Cost,MATCH(1,(K$1=WAC_District)*('Blend Sheet'!$T$4=WAC_IIN),0))*'Blend Sheet'!$T78,0) + IFERROR(INDEX(WAC_Item_Cost,MATCH(1,(K$1=WAC_District)*('Blend Sheet'!$U$4=WAC_IIN),0))*'Blend Sheet'!$U78,0) + IFERROR(INDEX(WAC_Item_Cost,MATCH(1,(K$1=WAC_District)*('Blend Sheet'!$V$4=WAC_IIN),0))*'Blend Sheet'!$V78,0) + IFERROR(INDEX(WAC_Item_Cost,MATCH(1,(K$1=WAC_District)*('Blend Sheet'!$W$4=WAC_IIN),0))*'Blend Sheet'!$W78,0) + IFERROR(INDEX(WAC_Item_Cost,MATCH(1,(K$1=WAC_District)*('Blend Sheet'!$X$4=WAC_IIN),0))*'Blend Sheet'!$X78,0) + IFERROR(INDEX(WAC_Item_Cost,MATCH(1,(K$1=WAC_District)*('Blend Sheet'!$Y$4=WAC_IIN),0))*'Blend Sheet'!$Y78,0) + IFERROR(INDEX(WAC_Item_Cost,MATCH(1,(K$1=WAC_District)*('Blend Sheet'!$Z$4=WAC_IIN),0))*'Blend Sheet'!$Z78,0) + IFERROR(INDEX(WAC_Item_Cost,MATCH(1,(K$1=WAC_District)*('Blend Sheet'!$AA$4=WAC_IIN),0))*'Blend Sheet'!$AA78,0) + IFERROR(INDEX(WAC_Item_Cost,MATCH(1,(K$1=WAC_District)*('Blend Sheet'!$AB$4=WAC_IIN),0))*'Blend Sheet'!$AB78,0) + IFERROR(INDEX(WAC_Item_Cost,MATCH(1,(K$1=WAC_District)*('Blend Sheet'!$AC$4=WAC_IIN),0))*'Blend Sheet'!$AC78,0) + IFERROR(INDEX(WAC_Item_Cost,MATCH(1,(K$1=WAC_District)*('Blend Sheet'!$AD$4=WAC_IIN),0))*'Blend Sheet'!$AD78,0) + IFERROR(INDEX(WAC_Item_Cost,MATCH(1,(K$1=WAC_District)*('Blend Sheet'!$AE$4=WAC_IIN),0))*'Blend Sheet'!$AE78,0) + IFERROR(INDEX(WAC_Item_Cost,MATCH(1,(K$1=WAC_District)*('Blend Sheet'!$AF$4=WAC_IIN),0))*'Blend Sheet'!$AF78,0) + IFERROR(INDEX(WAC_Item_Cost,MATCH(1,(K$1=WAC_District)*('Blend Sheet'!$AG$4=WAC_IIN),0))*'Blend Sheet'!$AG78,0) + IFERROR(INDEX(WAC_Item_Cost,MATCH(1,(K$1=WAC_District)*('Blend Sheet'!$AH$4=WAC_IIN),0))*'Blend Sheet'!$AH78,0) + IFERROR(INDEX(WAC_Item_Cost,MATCH(1,(K$1=WAC_District)*('Blend Sheet'!$AI$4=WAC_IIN),0))*'Blend Sheet'!$AI78,0) + IFERROR(INDEX(WAC_Item_Cost,MATCH(1,(K$1=WAC_District)*('Blend Sheet'!$AJ$4=WAC_IIN),0))*'Blend Sheet'!$AJ78,0) + IFERROR(INDEX(WAC_Item_Cost,MATCH(1,(K$1=WAC_District)*('Blend Sheet'!$AK$4=WAC_IIN),0))*'Blend Sheet'!$AK78,0) + IFERROR(INDEX(WAC_Item_Cost,MATCH(1,(K$1=WAC_District)*('Blend Sheet'!$AL$4=WAC_IIN),0))*'Blend Sheet'!$AL78,0) + IFERROR(INDEX(WAC_Item_Cost,MATCH(1,(K$1=WAC_District)*('Blend Sheet'!$AM$4=WAC_IIN),0))*'Blend Sheet'!$AM78,0) + IFERROR(INDEX(WAC_Item_Cost,MATCH(1,(K$1=WAC_District)*('Blend Sheet'!$AN$4=WAC_IIN),0))*'Blend Sheet'!$AN78,0) + IFERROR(INDEX(WAC_Item_Cost,MATCH(1,(K$1=WAC_District)*('Blend Sheet'!$AO$4=WAC_IIN),0))*'Blend Sheet'!$AO78,0) + IFERROR(INDEX(WAC_Item_Cost,MATCH(1,(K$1=WAC_District)*('Blend Sheet'!$AP$4=WAC_IIN),0))*'Blend Sheet'!$AP78/1000,0)</f>
        <v>0</v>
      </c>
      <c r="L75" s="245">
        <f t="array" ref="L75">IFERROR(INDEX(WAC_Item_Cost,MATCH(1,(L$1=WAC_District)*('Blend Sheet'!$C$4=WAC_IIN),0))*'Blend Sheet'!$C78/1000,0) + IFERROR(INDEX(WAC_Item_Cost,MATCH(1,(L$1=WAC_District)*('Blend Sheet'!$D$4=WAC_IIN),0))*'Blend Sheet'!$D78/1000,0) + IFERROR(INDEX(WAC_Item_Cost,MATCH(1,(L$1=WAC_District)*('Blend Sheet'!$E$4=WAC_IIN),0))*'Blend Sheet'!$E78/1000,0) + IFERROR(INDEX(WAC_Item_Cost,MATCH(1,(L$1=WAC_District)*('Blend Sheet'!$F$4=WAC_IIN),0))*'Blend Sheet'!$F78/1000,0)  + IFERROR(INDEX(WAC_Item_Cost,MATCH(1,(L$1=WAC_District)*('Blend Sheet'!$G$4=WAC_IIN),0))*'Blend Sheet'!$G78,0) + IFERROR(INDEX(WAC_Item_Cost,MATCH(1,(L$1=WAC_District)*('Blend Sheet'!$H$4=WAC_IIN),0))*'Blend Sheet'!$H78,0)  + IFERROR(INDEX(WAC_Item_Cost,MATCH(1,(L$1=WAC_District)*('Blend Sheet'!$I$4=WAC_IIN),0))*'Blend Sheet'!$I78,0) + IFERROR(INDEX(WAC_Item_Cost,MATCH(1,(L$1=WAC_District)*('Blend Sheet'!$J$4=WAC_IIN),0))*'Blend Sheet'!$J78,0) + IFERROR(INDEX(WAC_Item_Cost,MATCH(1,(L$1=WAC_District)*('Blend Sheet'!$K$4=WAC_IIN),0))*'Blend Sheet'!$K78,0) + IFERROR(INDEX(WAC_Item_Cost,MATCH(1,(L$1=WAC_District)*('Blend Sheet'!$L$4=WAC_IIN),0))*'Blend Sheet'!$L78,0) + IFERROR(INDEX(WAC_Item_Cost,MATCH(1,(L$1=WAC_District)*('Blend Sheet'!$M$4=WAC_IIN),0))*'Blend Sheet'!$M78,0) + IFERROR(INDEX(WAC_Item_Cost,MATCH(1,(L$1=WAC_District)*('Blend Sheet'!$N$4=WAC_IIN),0))*'Blend Sheet'!$N78,0) + IFERROR(INDEX(WAC_Item_Cost,MATCH(1,(L$1=WAC_District)*('Blend Sheet'!$O$4=WAC_IIN),0))*'Blend Sheet'!$O78,0) + IFERROR(INDEX(WAC_Item_Cost,MATCH(1,(L$1=WAC_District)*('Blend Sheet'!$P$4=WAC_IIN),0))*'Blend Sheet'!$P78,0) + IFERROR(INDEX(WAC_Item_Cost,MATCH(1,(L$1=WAC_District)*('Blend Sheet'!$Q$4=WAC_IIN),0))*'Blend Sheet'!$Q78,0) + IFERROR(INDEX(WAC_Item_Cost,MATCH(1,(L$1=WAC_District)*('Blend Sheet'!$R$4=WAC_IIN),0))*'Blend Sheet'!$R78,0) + IFERROR(INDEX(WAC_Item_Cost,MATCH(1,(L$1=WAC_District)*('Blend Sheet'!$S$4=WAC_IIN),0))*'Blend Sheet'!$S78,0) + IFERROR(INDEX(WAC_Item_Cost,MATCH(1,(L$1=WAC_District)*('Blend Sheet'!$T$4=WAC_IIN),0))*'Blend Sheet'!$T78,0) + IFERROR(INDEX(WAC_Item_Cost,MATCH(1,(L$1=WAC_District)*('Blend Sheet'!$U$4=WAC_IIN),0))*'Blend Sheet'!$U78,0) + IFERROR(INDEX(WAC_Item_Cost,MATCH(1,(L$1=WAC_District)*('Blend Sheet'!$V$4=WAC_IIN),0))*'Blend Sheet'!$V78,0) + IFERROR(INDEX(WAC_Item_Cost,MATCH(1,(L$1=WAC_District)*('Blend Sheet'!$W$4=WAC_IIN),0))*'Blend Sheet'!$W78,0) + IFERROR(INDEX(WAC_Item_Cost,MATCH(1,(L$1=WAC_District)*('Blend Sheet'!$X$4=WAC_IIN),0))*'Blend Sheet'!$X78,0) + IFERROR(INDEX(WAC_Item_Cost,MATCH(1,(L$1=WAC_District)*('Blend Sheet'!$Y$4=WAC_IIN),0))*'Blend Sheet'!$Y78,0) + IFERROR(INDEX(WAC_Item_Cost,MATCH(1,(L$1=WAC_District)*('Blend Sheet'!$Z$4=WAC_IIN),0))*'Blend Sheet'!$Z78,0) + IFERROR(INDEX(WAC_Item_Cost,MATCH(1,(L$1=WAC_District)*('Blend Sheet'!$AA$4=WAC_IIN),0))*'Blend Sheet'!$AA78,0) + IFERROR(INDEX(WAC_Item_Cost,MATCH(1,(L$1=WAC_District)*('Blend Sheet'!$AB$4=WAC_IIN),0))*'Blend Sheet'!$AB78,0) + IFERROR(INDEX(WAC_Item_Cost,MATCH(1,(L$1=WAC_District)*('Blend Sheet'!$AC$4=WAC_IIN),0))*'Blend Sheet'!$AC78,0) + IFERROR(INDEX(WAC_Item_Cost,MATCH(1,(L$1=WAC_District)*('Blend Sheet'!$AD$4=WAC_IIN),0))*'Blend Sheet'!$AD78,0) + IFERROR(INDEX(WAC_Item_Cost,MATCH(1,(L$1=WAC_District)*('Blend Sheet'!$AE$4=WAC_IIN),0))*'Blend Sheet'!$AE78,0) + IFERROR(INDEX(WAC_Item_Cost,MATCH(1,(L$1=WAC_District)*('Blend Sheet'!$AF$4=WAC_IIN),0))*'Blend Sheet'!$AF78,0) + IFERROR(INDEX(WAC_Item_Cost,MATCH(1,(L$1=WAC_District)*('Blend Sheet'!$AG$4=WAC_IIN),0))*'Blend Sheet'!$AG78,0) + IFERROR(INDEX(WAC_Item_Cost,MATCH(1,(L$1=WAC_District)*('Blend Sheet'!$AH$4=WAC_IIN),0))*'Blend Sheet'!$AH78,0) + IFERROR(INDEX(WAC_Item_Cost,MATCH(1,(L$1=WAC_District)*('Blend Sheet'!$AI$4=WAC_IIN),0))*'Blend Sheet'!$AI78,0) + IFERROR(INDEX(WAC_Item_Cost,MATCH(1,(L$1=WAC_District)*('Blend Sheet'!$AJ$4=WAC_IIN),0))*'Blend Sheet'!$AJ78,0) + IFERROR(INDEX(WAC_Item_Cost,MATCH(1,(L$1=WAC_District)*('Blend Sheet'!$AK$4=WAC_IIN),0))*'Blend Sheet'!$AK78,0) + IFERROR(INDEX(WAC_Item_Cost,MATCH(1,(L$1=WAC_District)*('Blend Sheet'!$AL$4=WAC_IIN),0))*'Blend Sheet'!$AL78,0) + IFERROR(INDEX(WAC_Item_Cost,MATCH(1,(L$1=WAC_District)*('Blend Sheet'!$AM$4=WAC_IIN),0))*'Blend Sheet'!$AM78,0) + IFERROR(INDEX(WAC_Item_Cost,MATCH(1,(L$1=WAC_District)*('Blend Sheet'!$AN$4=WAC_IIN),0))*'Blend Sheet'!$AN78,0) + IFERROR(INDEX(WAC_Item_Cost,MATCH(1,(L$1=WAC_District)*('Blend Sheet'!$AO$4=WAC_IIN),0))*'Blend Sheet'!$AO78,0) + IFERROR(INDEX(WAC_Item_Cost,MATCH(1,(L$1=WAC_District)*('Blend Sheet'!$AP$4=WAC_IIN),0))*'Blend Sheet'!$AP78/1000,0)</f>
        <v>0</v>
      </c>
    </row>
    <row r="76" spans="1:12" x14ac:dyDescent="0.25">
      <c r="A76" t="str">
        <f>'Blend Sheet'!A79</f>
        <v>SUPERLITEmix 1160X</v>
      </c>
      <c r="B76" s="245">
        <f t="array" ref="B76">IFERROR(INDEX(WAC_Item_Cost,MATCH(1,(B$1=WAC_District)*('Blend Sheet'!$C$4=WAC_IIN),0))*'Blend Sheet'!$C79/1000,0) + IFERROR(INDEX(WAC_Item_Cost,MATCH(1,(B$1=WAC_District)*('Blend Sheet'!$D$4=WAC_IIN),0))*'Blend Sheet'!$D79/1000,0) + IFERROR(INDEX(WAC_Item_Cost,MATCH(1,(B$1=WAC_District)*('Blend Sheet'!$E$4=WAC_IIN),0))*'Blend Sheet'!$E79/1000,0) + IFERROR(INDEX(WAC_Item_Cost,MATCH(1,(B$1=WAC_District)*('Blend Sheet'!$F$4=WAC_IIN),0))*'Blend Sheet'!$F79/1000,0)  + IFERROR(INDEX(WAC_Item_Cost,MATCH(1,(B$1=WAC_District)*('Blend Sheet'!$G$4=WAC_IIN),0))*'Blend Sheet'!$G79,0) + IFERROR(INDEX(WAC_Item_Cost,MATCH(1,(B$1=WAC_District)*('Blend Sheet'!$H$4=WAC_IIN),0))*'Blend Sheet'!$H79,0)  + IFERROR(INDEX(WAC_Item_Cost,MATCH(1,(B$1=WAC_District)*('Blend Sheet'!$I$4=WAC_IIN),0))*'Blend Sheet'!$I79,0) + IFERROR(INDEX(WAC_Item_Cost,MATCH(1,(B$1=WAC_District)*('Blend Sheet'!$J$4=WAC_IIN),0))*'Blend Sheet'!$J79,0) + IFERROR(INDEX(WAC_Item_Cost,MATCH(1,(B$1=WAC_District)*('Blend Sheet'!$K$4=WAC_IIN),0))*'Blend Sheet'!$K79,0) + IFERROR(INDEX(WAC_Item_Cost,MATCH(1,(B$1=WAC_District)*('Blend Sheet'!$L$4=WAC_IIN),0))*'Blend Sheet'!$L79,0) + IFERROR(INDEX(WAC_Item_Cost,MATCH(1,(B$1=WAC_District)*('Blend Sheet'!$M$4=WAC_IIN),0))*'Blend Sheet'!$M79,0) + IFERROR(INDEX(WAC_Item_Cost,MATCH(1,(B$1=WAC_District)*('Blend Sheet'!$N$4=WAC_IIN),0))*'Blend Sheet'!$N79,0) + IFERROR(INDEX(WAC_Item_Cost,MATCH(1,(B$1=WAC_District)*('Blend Sheet'!$O$4=WAC_IIN),0))*'Blend Sheet'!$O79,0) + IFERROR(INDEX(WAC_Item_Cost,MATCH(1,(B$1=WAC_District)*('Blend Sheet'!$P$4=WAC_IIN),0))*'Blend Sheet'!$P79,0) + IFERROR(INDEX(WAC_Item_Cost,MATCH(1,(B$1=WAC_District)*('Blend Sheet'!$Q$4=WAC_IIN),0))*'Blend Sheet'!$Q79,0) + IFERROR(INDEX(WAC_Item_Cost,MATCH(1,(B$1=WAC_District)*('Blend Sheet'!$R$4=WAC_IIN),0))*'Blend Sheet'!$R79,0) + IFERROR(INDEX(WAC_Item_Cost,MATCH(1,(B$1=WAC_District)*('Blend Sheet'!$S$4=WAC_IIN),0))*'Blend Sheet'!$S79,0) + IFERROR(INDEX(WAC_Item_Cost,MATCH(1,(B$1=WAC_District)*('Blend Sheet'!$T$4=WAC_IIN),0))*'Blend Sheet'!$T79,0) + IFERROR(INDEX(WAC_Item_Cost,MATCH(1,(B$1=WAC_District)*('Blend Sheet'!$U$4=WAC_IIN),0))*'Blend Sheet'!$U79,0) + IFERROR(INDEX(WAC_Item_Cost,MATCH(1,(B$1=WAC_District)*('Blend Sheet'!$V$4=WAC_IIN),0))*'Blend Sheet'!$V79,0) + IFERROR(INDEX(WAC_Item_Cost,MATCH(1,(B$1=WAC_District)*('Blend Sheet'!$W$4=WAC_IIN),0))*'Blend Sheet'!$W79,0) + IFERROR(INDEX(WAC_Item_Cost,MATCH(1,(B$1=WAC_District)*('Blend Sheet'!$X$4=WAC_IIN),0))*'Blend Sheet'!$X79,0) + IFERROR(INDEX(WAC_Item_Cost,MATCH(1,(B$1=WAC_District)*('Blend Sheet'!$Y$4=WAC_IIN),0))*'Blend Sheet'!$Y79,0) + IFERROR(INDEX(WAC_Item_Cost,MATCH(1,(B$1=WAC_District)*('Blend Sheet'!$Z$4=WAC_IIN),0))*'Blend Sheet'!$Z79,0) + IFERROR(INDEX(WAC_Item_Cost,MATCH(1,(B$1=WAC_District)*('Blend Sheet'!$AA$4=WAC_IIN),0))*'Blend Sheet'!$AA79,0) + IFERROR(INDEX(WAC_Item_Cost,MATCH(1,(B$1=WAC_District)*('Blend Sheet'!$AB$4=WAC_IIN),0))*'Blend Sheet'!$AB79,0) + IFERROR(INDEX(WAC_Item_Cost,MATCH(1,(B$1=WAC_District)*('Blend Sheet'!$AC$4=WAC_IIN),0))*'Blend Sheet'!$AC79,0) + IFERROR(INDEX(WAC_Item_Cost,MATCH(1,(B$1=WAC_District)*('Blend Sheet'!$AD$4=WAC_IIN),0))*'Blend Sheet'!$AD79,0) + IFERROR(INDEX(WAC_Item_Cost,MATCH(1,(B$1=WAC_District)*('Blend Sheet'!$AE$4=WAC_IIN),0))*'Blend Sheet'!$AE79,0) + IFERROR(INDEX(WAC_Item_Cost,MATCH(1,(B$1=WAC_District)*('Blend Sheet'!$AF$4=WAC_IIN),0))*'Blend Sheet'!$AF79,0) + IFERROR(INDEX(WAC_Item_Cost,MATCH(1,(B$1=WAC_District)*('Blend Sheet'!$AG$4=WAC_IIN),0))*'Blend Sheet'!$AG79,0) + IFERROR(INDEX(WAC_Item_Cost,MATCH(1,(B$1=WAC_District)*('Blend Sheet'!$AH$4=WAC_IIN),0))*'Blend Sheet'!$AH79,0) + IFERROR(INDEX(WAC_Item_Cost,MATCH(1,(B$1=WAC_District)*('Blend Sheet'!$AI$4=WAC_IIN),0))*'Blend Sheet'!$AI79,0) + IFERROR(INDEX(WAC_Item_Cost,MATCH(1,(B$1=WAC_District)*('Blend Sheet'!$AJ$4=WAC_IIN),0))*'Blend Sheet'!$AJ79,0) + IFERROR(INDEX(WAC_Item_Cost,MATCH(1,(B$1=WAC_District)*('Blend Sheet'!$AK$4=WAC_IIN),0))*'Blend Sheet'!$AK79,0) + IFERROR(INDEX(WAC_Item_Cost,MATCH(1,(B$1=WAC_District)*('Blend Sheet'!$AL$4=WAC_IIN),0))*'Blend Sheet'!$AL79,0) + IFERROR(INDEX(WAC_Item_Cost,MATCH(1,(B$1=WAC_District)*('Blend Sheet'!$AM$4=WAC_IIN),0))*'Blend Sheet'!$AM79,0) + IFERROR(INDEX(WAC_Item_Cost,MATCH(1,(B$1=WAC_District)*('Blend Sheet'!$AN$4=WAC_IIN),0))*'Blend Sheet'!$AN79,0) + IFERROR(INDEX(WAC_Item_Cost,MATCH(1,(B$1=WAC_District)*('Blend Sheet'!$AO$4=WAC_IIN),0))*'Blend Sheet'!$AO79,0) + IFERROR(INDEX(WAC_Item_Cost,MATCH(1,(B$1=WAC_District)*('Blend Sheet'!$AP$4=WAC_IIN),0))*'Blend Sheet'!$AP79/1000,0)</f>
        <v>261.59261484700005</v>
      </c>
      <c r="C76" s="245">
        <f t="array" ref="C76">IFERROR(INDEX(WAC_Item_Cost,MATCH(1,(C$1=WAC_District)*('Blend Sheet'!$C$4=WAC_IIN),0))*'Blend Sheet'!$C79/1000,0) + IFERROR(INDEX(WAC_Item_Cost,MATCH(1,(C$1=WAC_District)*('Blend Sheet'!$D$4=WAC_IIN),0))*'Blend Sheet'!$D79/1000,0) + IFERROR(INDEX(WAC_Item_Cost,MATCH(1,(C$1=WAC_District)*('Blend Sheet'!$E$4=WAC_IIN),0))*'Blend Sheet'!$E79/1000,0) + IFERROR(INDEX(WAC_Item_Cost,MATCH(1,(C$1=WAC_District)*('Blend Sheet'!$F$4=WAC_IIN),0))*'Blend Sheet'!$F79/1000,0)  + IFERROR(INDEX(WAC_Item_Cost,MATCH(1,(C$1=WAC_District)*('Blend Sheet'!$G$4=WAC_IIN),0))*'Blend Sheet'!$G79,0) + IFERROR(INDEX(WAC_Item_Cost,MATCH(1,(C$1=WAC_District)*('Blend Sheet'!$H$4=WAC_IIN),0))*'Blend Sheet'!$H79,0)  + IFERROR(INDEX(WAC_Item_Cost,MATCH(1,(C$1=WAC_District)*('Blend Sheet'!$I$4=WAC_IIN),0))*'Blend Sheet'!$I79,0) + IFERROR(INDEX(WAC_Item_Cost,MATCH(1,(C$1=WAC_District)*('Blend Sheet'!$J$4=WAC_IIN),0))*'Blend Sheet'!$J79,0) + IFERROR(INDEX(WAC_Item_Cost,MATCH(1,(C$1=WAC_District)*('Blend Sheet'!$K$4=WAC_IIN),0))*'Blend Sheet'!$K79,0) + IFERROR(INDEX(WAC_Item_Cost,MATCH(1,(C$1=WAC_District)*('Blend Sheet'!$L$4=WAC_IIN),0))*'Blend Sheet'!$L79,0) + IFERROR(INDEX(WAC_Item_Cost,MATCH(1,(C$1=WAC_District)*('Blend Sheet'!$M$4=WAC_IIN),0))*'Blend Sheet'!$M79,0) + IFERROR(INDEX(WAC_Item_Cost,MATCH(1,(C$1=WAC_District)*('Blend Sheet'!$N$4=WAC_IIN),0))*'Blend Sheet'!$N79,0) + IFERROR(INDEX(WAC_Item_Cost,MATCH(1,(C$1=WAC_District)*('Blend Sheet'!$O$4=WAC_IIN),0))*'Blend Sheet'!$O79,0) + IFERROR(INDEX(WAC_Item_Cost,MATCH(1,(C$1=WAC_District)*('Blend Sheet'!$P$4=WAC_IIN),0))*'Blend Sheet'!$P79,0) + IFERROR(INDEX(WAC_Item_Cost,MATCH(1,(C$1=WAC_District)*('Blend Sheet'!$Q$4=WAC_IIN),0))*'Blend Sheet'!$Q79,0) + IFERROR(INDEX(WAC_Item_Cost,MATCH(1,(C$1=WAC_District)*('Blend Sheet'!$R$4=WAC_IIN),0))*'Blend Sheet'!$R79,0) + IFERROR(INDEX(WAC_Item_Cost,MATCH(1,(C$1=WAC_District)*('Blend Sheet'!$S$4=WAC_IIN),0))*'Blend Sheet'!$S79,0) + IFERROR(INDEX(WAC_Item_Cost,MATCH(1,(C$1=WAC_District)*('Blend Sheet'!$T$4=WAC_IIN),0))*'Blend Sheet'!$T79,0) + IFERROR(INDEX(WAC_Item_Cost,MATCH(1,(C$1=WAC_District)*('Blend Sheet'!$U$4=WAC_IIN),0))*'Blend Sheet'!$U79,0) + IFERROR(INDEX(WAC_Item_Cost,MATCH(1,(C$1=WAC_District)*('Blend Sheet'!$V$4=WAC_IIN),0))*'Blend Sheet'!$V79,0) + IFERROR(INDEX(WAC_Item_Cost,MATCH(1,(C$1=WAC_District)*('Blend Sheet'!$W$4=WAC_IIN),0))*'Blend Sheet'!$W79,0) + IFERROR(INDEX(WAC_Item_Cost,MATCH(1,(C$1=WAC_District)*('Blend Sheet'!$X$4=WAC_IIN),0))*'Blend Sheet'!$X79,0) + IFERROR(INDEX(WAC_Item_Cost,MATCH(1,(C$1=WAC_District)*('Blend Sheet'!$Y$4=WAC_IIN),0))*'Blend Sheet'!$Y79,0) + IFERROR(INDEX(WAC_Item_Cost,MATCH(1,(C$1=WAC_District)*('Blend Sheet'!$Z$4=WAC_IIN),0))*'Blend Sheet'!$Z79,0) + IFERROR(INDEX(WAC_Item_Cost,MATCH(1,(C$1=WAC_District)*('Blend Sheet'!$AA$4=WAC_IIN),0))*'Blend Sheet'!$AA79,0) + IFERROR(INDEX(WAC_Item_Cost,MATCH(1,(C$1=WAC_District)*('Blend Sheet'!$AB$4=WAC_IIN),0))*'Blend Sheet'!$AB79,0) + IFERROR(INDEX(WAC_Item_Cost,MATCH(1,(C$1=WAC_District)*('Blend Sheet'!$AC$4=WAC_IIN),0))*'Blend Sheet'!$AC79,0) + IFERROR(INDEX(WAC_Item_Cost,MATCH(1,(C$1=WAC_District)*('Blend Sheet'!$AD$4=WAC_IIN),0))*'Blend Sheet'!$AD79,0) + IFERROR(INDEX(WAC_Item_Cost,MATCH(1,(C$1=WAC_District)*('Blend Sheet'!$AE$4=WAC_IIN),0))*'Blend Sheet'!$AE79,0) + IFERROR(INDEX(WAC_Item_Cost,MATCH(1,(C$1=WAC_District)*('Blend Sheet'!$AF$4=WAC_IIN),0))*'Blend Sheet'!$AF79,0) + IFERROR(INDEX(WAC_Item_Cost,MATCH(1,(C$1=WAC_District)*('Blend Sheet'!$AG$4=WAC_IIN),0))*'Blend Sheet'!$AG79,0) + IFERROR(INDEX(WAC_Item_Cost,MATCH(1,(C$1=WAC_District)*('Blend Sheet'!$AH$4=WAC_IIN),0))*'Blend Sheet'!$AH79,0) + IFERROR(INDEX(WAC_Item_Cost,MATCH(1,(C$1=WAC_District)*('Blend Sheet'!$AI$4=WAC_IIN),0))*'Blend Sheet'!$AI79,0) + IFERROR(INDEX(WAC_Item_Cost,MATCH(1,(C$1=WAC_District)*('Blend Sheet'!$AJ$4=WAC_IIN),0))*'Blend Sheet'!$AJ79,0) + IFERROR(INDEX(WAC_Item_Cost,MATCH(1,(C$1=WAC_District)*('Blend Sheet'!$AK$4=WAC_IIN),0))*'Blend Sheet'!$AK79,0) + IFERROR(INDEX(WAC_Item_Cost,MATCH(1,(C$1=WAC_District)*('Blend Sheet'!$AL$4=WAC_IIN),0))*'Blend Sheet'!$AL79,0) + IFERROR(INDEX(WAC_Item_Cost,MATCH(1,(C$1=WAC_District)*('Blend Sheet'!$AM$4=WAC_IIN),0))*'Blend Sheet'!$AM79,0) + IFERROR(INDEX(WAC_Item_Cost,MATCH(1,(C$1=WAC_District)*('Blend Sheet'!$AN$4=WAC_IIN),0))*'Blend Sheet'!$AN79,0) + IFERROR(INDEX(WAC_Item_Cost,MATCH(1,(C$1=WAC_District)*('Blend Sheet'!$AO$4=WAC_IIN),0))*'Blend Sheet'!$AO79,0) + IFERROR(INDEX(WAC_Item_Cost,MATCH(1,(C$1=WAC_District)*('Blend Sheet'!$AP$4=WAC_IIN),0))*'Blend Sheet'!$AP79/1000,0)</f>
        <v>286.18908272600004</v>
      </c>
      <c r="D76" s="245">
        <f t="array" ref="D76">IFERROR(INDEX(WAC_Item_Cost,MATCH(1,(D$1=WAC_District)*('Blend Sheet'!$C$4=WAC_IIN),0))*'Blend Sheet'!$C79/1000,0) + IFERROR(INDEX(WAC_Item_Cost,MATCH(1,(D$1=WAC_District)*('Blend Sheet'!$D$4=WAC_IIN),0))*'Blend Sheet'!$D79/1000,0) + IFERROR(INDEX(WAC_Item_Cost,MATCH(1,(D$1=WAC_District)*('Blend Sheet'!$E$4=WAC_IIN),0))*'Blend Sheet'!$E79/1000,0) + IFERROR(INDEX(WAC_Item_Cost,MATCH(1,(D$1=WAC_District)*('Blend Sheet'!$F$4=WAC_IIN),0))*'Blend Sheet'!$F79/1000,0)  + IFERROR(INDEX(WAC_Item_Cost,MATCH(1,(D$1=WAC_District)*('Blend Sheet'!$G$4=WAC_IIN),0))*'Blend Sheet'!$G79,0) + IFERROR(INDEX(WAC_Item_Cost,MATCH(1,(D$1=WAC_District)*('Blend Sheet'!$H$4=WAC_IIN),0))*'Blend Sheet'!$H79,0)  + IFERROR(INDEX(WAC_Item_Cost,MATCH(1,(D$1=WAC_District)*('Blend Sheet'!$I$4=WAC_IIN),0))*'Blend Sheet'!$I79,0) + IFERROR(INDEX(WAC_Item_Cost,MATCH(1,(D$1=WAC_District)*('Blend Sheet'!$J$4=WAC_IIN),0))*'Blend Sheet'!$J79,0) + IFERROR(INDEX(WAC_Item_Cost,MATCH(1,(D$1=WAC_District)*('Blend Sheet'!$K$4=WAC_IIN),0))*'Blend Sheet'!$K79,0) + IFERROR(INDEX(WAC_Item_Cost,MATCH(1,(D$1=WAC_District)*('Blend Sheet'!$L$4=WAC_IIN),0))*'Blend Sheet'!$L79,0) + IFERROR(INDEX(WAC_Item_Cost,MATCH(1,(D$1=WAC_District)*('Blend Sheet'!$M$4=WAC_IIN),0))*'Blend Sheet'!$M79,0) + IFERROR(INDEX(WAC_Item_Cost,MATCH(1,(D$1=WAC_District)*('Blend Sheet'!$N$4=WAC_IIN),0))*'Blend Sheet'!$N79,0) + IFERROR(INDEX(WAC_Item_Cost,MATCH(1,(D$1=WAC_District)*('Blend Sheet'!$O$4=WAC_IIN),0))*'Blend Sheet'!$O79,0) + IFERROR(INDEX(WAC_Item_Cost,MATCH(1,(D$1=WAC_District)*('Blend Sheet'!$P$4=WAC_IIN),0))*'Blend Sheet'!$P79,0) + IFERROR(INDEX(WAC_Item_Cost,MATCH(1,(D$1=WAC_District)*('Blend Sheet'!$Q$4=WAC_IIN),0))*'Blend Sheet'!$Q79,0) + IFERROR(INDEX(WAC_Item_Cost,MATCH(1,(D$1=WAC_District)*('Blend Sheet'!$R$4=WAC_IIN),0))*'Blend Sheet'!$R79,0) + IFERROR(INDEX(WAC_Item_Cost,MATCH(1,(D$1=WAC_District)*('Blend Sheet'!$S$4=WAC_IIN),0))*'Blend Sheet'!$S79,0) + IFERROR(INDEX(WAC_Item_Cost,MATCH(1,(D$1=WAC_District)*('Blend Sheet'!$T$4=WAC_IIN),0))*'Blend Sheet'!$T79,0) + IFERROR(INDEX(WAC_Item_Cost,MATCH(1,(D$1=WAC_District)*('Blend Sheet'!$U$4=WAC_IIN),0))*'Blend Sheet'!$U79,0) + IFERROR(INDEX(WAC_Item_Cost,MATCH(1,(D$1=WAC_District)*('Blend Sheet'!$V$4=WAC_IIN),0))*'Blend Sheet'!$V79,0) + IFERROR(INDEX(WAC_Item_Cost,MATCH(1,(D$1=WAC_District)*('Blend Sheet'!$W$4=WAC_IIN),0))*'Blend Sheet'!$W79,0) + IFERROR(INDEX(WAC_Item_Cost,MATCH(1,(D$1=WAC_District)*('Blend Sheet'!$X$4=WAC_IIN),0))*'Blend Sheet'!$X79,0) + IFERROR(INDEX(WAC_Item_Cost,MATCH(1,(D$1=WAC_District)*('Blend Sheet'!$Y$4=WAC_IIN),0))*'Blend Sheet'!$Y79,0) + IFERROR(INDEX(WAC_Item_Cost,MATCH(1,(D$1=WAC_District)*('Blend Sheet'!$Z$4=WAC_IIN),0))*'Blend Sheet'!$Z79,0) + IFERROR(INDEX(WAC_Item_Cost,MATCH(1,(D$1=WAC_District)*('Blend Sheet'!$AA$4=WAC_IIN),0))*'Blend Sheet'!$AA79,0) + IFERROR(INDEX(WAC_Item_Cost,MATCH(1,(D$1=WAC_District)*('Blend Sheet'!$AB$4=WAC_IIN),0))*'Blend Sheet'!$AB79,0) + IFERROR(INDEX(WAC_Item_Cost,MATCH(1,(D$1=WAC_District)*('Blend Sheet'!$AC$4=WAC_IIN),0))*'Blend Sheet'!$AC79,0) + IFERROR(INDEX(WAC_Item_Cost,MATCH(1,(D$1=WAC_District)*('Blend Sheet'!$AD$4=WAC_IIN),0))*'Blend Sheet'!$AD79,0) + IFERROR(INDEX(WAC_Item_Cost,MATCH(1,(D$1=WAC_District)*('Blend Sheet'!$AE$4=WAC_IIN),0))*'Blend Sheet'!$AE79,0) + IFERROR(INDEX(WAC_Item_Cost,MATCH(1,(D$1=WAC_District)*('Blend Sheet'!$AF$4=WAC_IIN),0))*'Blend Sheet'!$AF79,0) + IFERROR(INDEX(WAC_Item_Cost,MATCH(1,(D$1=WAC_District)*('Blend Sheet'!$AG$4=WAC_IIN),0))*'Blend Sheet'!$AG79,0) + IFERROR(INDEX(WAC_Item_Cost,MATCH(1,(D$1=WAC_District)*('Blend Sheet'!$AH$4=WAC_IIN),0))*'Blend Sheet'!$AH79,0) + IFERROR(INDEX(WAC_Item_Cost,MATCH(1,(D$1=WAC_District)*('Blend Sheet'!$AI$4=WAC_IIN),0))*'Blend Sheet'!$AI79,0) + IFERROR(INDEX(WAC_Item_Cost,MATCH(1,(D$1=WAC_District)*('Blend Sheet'!$AJ$4=WAC_IIN),0))*'Blend Sheet'!$AJ79,0) + IFERROR(INDEX(WAC_Item_Cost,MATCH(1,(D$1=WAC_District)*('Blend Sheet'!$AK$4=WAC_IIN),0))*'Blend Sheet'!$AK79,0) + IFERROR(INDEX(WAC_Item_Cost,MATCH(1,(D$1=WAC_District)*('Blend Sheet'!$AL$4=WAC_IIN),0))*'Blend Sheet'!$AL79,0) + IFERROR(INDEX(WAC_Item_Cost,MATCH(1,(D$1=WAC_District)*('Blend Sheet'!$AM$4=WAC_IIN),0))*'Blend Sheet'!$AM79,0) + IFERROR(INDEX(WAC_Item_Cost,MATCH(1,(D$1=WAC_District)*('Blend Sheet'!$AN$4=WAC_IIN),0))*'Blend Sheet'!$AN79,0) + IFERROR(INDEX(WAC_Item_Cost,MATCH(1,(D$1=WAC_District)*('Blend Sheet'!$AO$4=WAC_IIN),0))*'Blend Sheet'!$AO79,0) + IFERROR(INDEX(WAC_Item_Cost,MATCH(1,(D$1=WAC_District)*('Blend Sheet'!$AP$4=WAC_IIN),0))*'Blend Sheet'!$AP79/1000,0)</f>
        <v>272.39397590499999</v>
      </c>
      <c r="E76" s="245">
        <f t="array" ref="E76">IFERROR(INDEX(WAC_Item_Cost,MATCH(1,(E$1=WAC_District)*('Blend Sheet'!$C$4=WAC_IIN),0))*'Blend Sheet'!$C79/1000,0) + IFERROR(INDEX(WAC_Item_Cost,MATCH(1,(E$1=WAC_District)*('Blend Sheet'!$D$4=WAC_IIN),0))*'Blend Sheet'!$D79/1000,0) + IFERROR(INDEX(WAC_Item_Cost,MATCH(1,(E$1=WAC_District)*('Blend Sheet'!$E$4=WAC_IIN),0))*'Blend Sheet'!$E79/1000,0) + IFERROR(INDEX(WAC_Item_Cost,MATCH(1,(E$1=WAC_District)*('Blend Sheet'!$F$4=WAC_IIN),0))*'Blend Sheet'!$F79/1000,0)  + IFERROR(INDEX(WAC_Item_Cost,MATCH(1,(E$1=WAC_District)*('Blend Sheet'!$G$4=WAC_IIN),0))*'Blend Sheet'!$G79,0) + IFERROR(INDEX(WAC_Item_Cost,MATCH(1,(E$1=WAC_District)*('Blend Sheet'!$H$4=WAC_IIN),0))*'Blend Sheet'!$H79,0)  + IFERROR(INDEX(WAC_Item_Cost,MATCH(1,(E$1=WAC_District)*('Blend Sheet'!$I$4=WAC_IIN),0))*'Blend Sheet'!$I79,0) + IFERROR(INDEX(WAC_Item_Cost,MATCH(1,(E$1=WAC_District)*('Blend Sheet'!$J$4=WAC_IIN),0))*'Blend Sheet'!$J79,0) + IFERROR(INDEX(WAC_Item_Cost,MATCH(1,(E$1=WAC_District)*('Blend Sheet'!$K$4=WAC_IIN),0))*'Blend Sheet'!$K79,0) + IFERROR(INDEX(WAC_Item_Cost,MATCH(1,(E$1=WAC_District)*('Blend Sheet'!$L$4=WAC_IIN),0))*'Blend Sheet'!$L79,0) + IFERROR(INDEX(WAC_Item_Cost,MATCH(1,(E$1=WAC_District)*('Blend Sheet'!$M$4=WAC_IIN),0))*'Blend Sheet'!$M79,0) + IFERROR(INDEX(WAC_Item_Cost,MATCH(1,(E$1=WAC_District)*('Blend Sheet'!$N$4=WAC_IIN),0))*'Blend Sheet'!$N79,0) + IFERROR(INDEX(WAC_Item_Cost,MATCH(1,(E$1=WAC_District)*('Blend Sheet'!$O$4=WAC_IIN),0))*'Blend Sheet'!$O79,0) + IFERROR(INDEX(WAC_Item_Cost,MATCH(1,(E$1=WAC_District)*('Blend Sheet'!$P$4=WAC_IIN),0))*'Blend Sheet'!$P79,0) + IFERROR(INDEX(WAC_Item_Cost,MATCH(1,(E$1=WAC_District)*('Blend Sheet'!$Q$4=WAC_IIN),0))*'Blend Sheet'!$Q79,0) + IFERROR(INDEX(WAC_Item_Cost,MATCH(1,(E$1=WAC_District)*('Blend Sheet'!$R$4=WAC_IIN),0))*'Blend Sheet'!$R79,0) + IFERROR(INDEX(WAC_Item_Cost,MATCH(1,(E$1=WAC_District)*('Blend Sheet'!$S$4=WAC_IIN),0))*'Blend Sheet'!$S79,0) + IFERROR(INDEX(WAC_Item_Cost,MATCH(1,(E$1=WAC_District)*('Blend Sheet'!$T$4=WAC_IIN),0))*'Blend Sheet'!$T79,0) + IFERROR(INDEX(WAC_Item_Cost,MATCH(1,(E$1=WAC_District)*('Blend Sheet'!$U$4=WAC_IIN),0))*'Blend Sheet'!$U79,0) + IFERROR(INDEX(WAC_Item_Cost,MATCH(1,(E$1=WAC_District)*('Blend Sheet'!$V$4=WAC_IIN),0))*'Blend Sheet'!$V79,0) + IFERROR(INDEX(WAC_Item_Cost,MATCH(1,(E$1=WAC_District)*('Blend Sheet'!$W$4=WAC_IIN),0))*'Blend Sheet'!$W79,0) + IFERROR(INDEX(WAC_Item_Cost,MATCH(1,(E$1=WAC_District)*('Blend Sheet'!$X$4=WAC_IIN),0))*'Blend Sheet'!$X79,0) + IFERROR(INDEX(WAC_Item_Cost,MATCH(1,(E$1=WAC_District)*('Blend Sheet'!$Y$4=WAC_IIN),0))*'Blend Sheet'!$Y79,0) + IFERROR(INDEX(WAC_Item_Cost,MATCH(1,(E$1=WAC_District)*('Blend Sheet'!$Z$4=WAC_IIN),0))*'Blend Sheet'!$Z79,0) + IFERROR(INDEX(WAC_Item_Cost,MATCH(1,(E$1=WAC_District)*('Blend Sheet'!$AA$4=WAC_IIN),0))*'Blend Sheet'!$AA79,0) + IFERROR(INDEX(WAC_Item_Cost,MATCH(1,(E$1=WAC_District)*('Blend Sheet'!$AB$4=WAC_IIN),0))*'Blend Sheet'!$AB79,0) + IFERROR(INDEX(WAC_Item_Cost,MATCH(1,(E$1=WAC_District)*('Blend Sheet'!$AC$4=WAC_IIN),0))*'Blend Sheet'!$AC79,0) + IFERROR(INDEX(WAC_Item_Cost,MATCH(1,(E$1=WAC_District)*('Blend Sheet'!$AD$4=WAC_IIN),0))*'Blend Sheet'!$AD79,0) + IFERROR(INDEX(WAC_Item_Cost,MATCH(1,(E$1=WAC_District)*('Blend Sheet'!$AE$4=WAC_IIN),0))*'Blend Sheet'!$AE79,0) + IFERROR(INDEX(WAC_Item_Cost,MATCH(1,(E$1=WAC_District)*('Blend Sheet'!$AF$4=WAC_IIN),0))*'Blend Sheet'!$AF79,0) + IFERROR(INDEX(WAC_Item_Cost,MATCH(1,(E$1=WAC_District)*('Blend Sheet'!$AG$4=WAC_IIN),0))*'Blend Sheet'!$AG79,0) + IFERROR(INDEX(WAC_Item_Cost,MATCH(1,(E$1=WAC_District)*('Blend Sheet'!$AH$4=WAC_IIN),0))*'Blend Sheet'!$AH79,0) + IFERROR(INDEX(WAC_Item_Cost,MATCH(1,(E$1=WAC_District)*('Blend Sheet'!$AI$4=WAC_IIN),0))*'Blend Sheet'!$AI79,0) + IFERROR(INDEX(WAC_Item_Cost,MATCH(1,(E$1=WAC_District)*('Blend Sheet'!$AJ$4=WAC_IIN),0))*'Blend Sheet'!$AJ79,0) + IFERROR(INDEX(WAC_Item_Cost,MATCH(1,(E$1=WAC_District)*('Blend Sheet'!$AK$4=WAC_IIN),0))*'Blend Sheet'!$AK79,0) + IFERROR(INDEX(WAC_Item_Cost,MATCH(1,(E$1=WAC_District)*('Blend Sheet'!$AL$4=WAC_IIN),0))*'Blend Sheet'!$AL79,0) + IFERROR(INDEX(WAC_Item_Cost,MATCH(1,(E$1=WAC_District)*('Blend Sheet'!$AM$4=WAC_IIN),0))*'Blend Sheet'!$AM79,0) + IFERROR(INDEX(WAC_Item_Cost,MATCH(1,(E$1=WAC_District)*('Blend Sheet'!$AN$4=WAC_IIN),0))*'Blend Sheet'!$AN79,0) + IFERROR(INDEX(WAC_Item_Cost,MATCH(1,(E$1=WAC_District)*('Blend Sheet'!$AO$4=WAC_IIN),0))*'Blend Sheet'!$AO79,0) + IFERROR(INDEX(WAC_Item_Cost,MATCH(1,(E$1=WAC_District)*('Blend Sheet'!$AP$4=WAC_IIN),0))*'Blend Sheet'!$AP79/1000,0)</f>
        <v>312.00703764299999</v>
      </c>
      <c r="F76" s="245">
        <f t="array" ref="F76">IFERROR(INDEX(WAC_Item_Cost,MATCH(1,(F$1=WAC_District)*('Blend Sheet'!$C$4=WAC_IIN),0))*'Blend Sheet'!$C79/1000,0) + IFERROR(INDEX(WAC_Item_Cost,MATCH(1,(F$1=WAC_District)*('Blend Sheet'!$D$4=WAC_IIN),0))*'Blend Sheet'!$D79/1000,0) + IFERROR(INDEX(WAC_Item_Cost,MATCH(1,(F$1=WAC_District)*('Blend Sheet'!$E$4=WAC_IIN),0))*'Blend Sheet'!$E79/1000,0) + IFERROR(INDEX(WAC_Item_Cost,MATCH(1,(F$1=WAC_District)*('Blend Sheet'!$F$4=WAC_IIN),0))*'Blend Sheet'!$F79/1000,0)  + IFERROR(INDEX(WAC_Item_Cost,MATCH(1,(F$1=WAC_District)*('Blend Sheet'!$G$4=WAC_IIN),0))*'Blend Sheet'!$G79,0) + IFERROR(INDEX(WAC_Item_Cost,MATCH(1,(F$1=WAC_District)*('Blend Sheet'!$H$4=WAC_IIN),0))*'Blend Sheet'!$H79,0)  + IFERROR(INDEX(WAC_Item_Cost,MATCH(1,(F$1=WAC_District)*('Blend Sheet'!$I$4=WAC_IIN),0))*'Blend Sheet'!$I79,0) + IFERROR(INDEX(WAC_Item_Cost,MATCH(1,(F$1=WAC_District)*('Blend Sheet'!$J$4=WAC_IIN),0))*'Blend Sheet'!$J79,0) + IFERROR(INDEX(WAC_Item_Cost,MATCH(1,(F$1=WAC_District)*('Blend Sheet'!$K$4=WAC_IIN),0))*'Blend Sheet'!$K79,0) + IFERROR(INDEX(WAC_Item_Cost,MATCH(1,(F$1=WAC_District)*('Blend Sheet'!$L$4=WAC_IIN),0))*'Blend Sheet'!$L79,0) + IFERROR(INDEX(WAC_Item_Cost,MATCH(1,(F$1=WAC_District)*('Blend Sheet'!$M$4=WAC_IIN),0))*'Blend Sheet'!$M79,0) + IFERROR(INDEX(WAC_Item_Cost,MATCH(1,(F$1=WAC_District)*('Blend Sheet'!$N$4=WAC_IIN),0))*'Blend Sheet'!$N79,0) + IFERROR(INDEX(WAC_Item_Cost,MATCH(1,(F$1=WAC_District)*('Blend Sheet'!$O$4=WAC_IIN),0))*'Blend Sheet'!$O79,0) + IFERROR(INDEX(WAC_Item_Cost,MATCH(1,(F$1=WAC_District)*('Blend Sheet'!$P$4=WAC_IIN),0))*'Blend Sheet'!$P79,0) + IFERROR(INDEX(WAC_Item_Cost,MATCH(1,(F$1=WAC_District)*('Blend Sheet'!$Q$4=WAC_IIN),0))*'Blend Sheet'!$Q79,0) + IFERROR(INDEX(WAC_Item_Cost,MATCH(1,(F$1=WAC_District)*('Blend Sheet'!$R$4=WAC_IIN),0))*'Blend Sheet'!$R79,0) + IFERROR(INDEX(WAC_Item_Cost,MATCH(1,(F$1=WAC_District)*('Blend Sheet'!$S$4=WAC_IIN),0))*'Blend Sheet'!$S79,0) + IFERROR(INDEX(WAC_Item_Cost,MATCH(1,(F$1=WAC_District)*('Blend Sheet'!$T$4=WAC_IIN),0))*'Blend Sheet'!$T79,0) + IFERROR(INDEX(WAC_Item_Cost,MATCH(1,(F$1=WAC_District)*('Blend Sheet'!$U$4=WAC_IIN),0))*'Blend Sheet'!$U79,0) + IFERROR(INDEX(WAC_Item_Cost,MATCH(1,(F$1=WAC_District)*('Blend Sheet'!$V$4=WAC_IIN),0))*'Blend Sheet'!$V79,0) + IFERROR(INDEX(WAC_Item_Cost,MATCH(1,(F$1=WAC_District)*('Blend Sheet'!$W$4=WAC_IIN),0))*'Blend Sheet'!$W79,0) + IFERROR(INDEX(WAC_Item_Cost,MATCH(1,(F$1=WAC_District)*('Blend Sheet'!$X$4=WAC_IIN),0))*'Blend Sheet'!$X79,0) + IFERROR(INDEX(WAC_Item_Cost,MATCH(1,(F$1=WAC_District)*('Blend Sheet'!$Y$4=WAC_IIN),0))*'Blend Sheet'!$Y79,0) + IFERROR(INDEX(WAC_Item_Cost,MATCH(1,(F$1=WAC_District)*('Blend Sheet'!$Z$4=WAC_IIN),0))*'Blend Sheet'!$Z79,0) + IFERROR(INDEX(WAC_Item_Cost,MATCH(1,(F$1=WAC_District)*('Blend Sheet'!$AA$4=WAC_IIN),0))*'Blend Sheet'!$AA79,0) + IFERROR(INDEX(WAC_Item_Cost,MATCH(1,(F$1=WAC_District)*('Blend Sheet'!$AB$4=WAC_IIN),0))*'Blend Sheet'!$AB79,0) + IFERROR(INDEX(WAC_Item_Cost,MATCH(1,(F$1=WAC_District)*('Blend Sheet'!$AC$4=WAC_IIN),0))*'Blend Sheet'!$AC79,0) + IFERROR(INDEX(WAC_Item_Cost,MATCH(1,(F$1=WAC_District)*('Blend Sheet'!$AD$4=WAC_IIN),0))*'Blend Sheet'!$AD79,0) + IFERROR(INDEX(WAC_Item_Cost,MATCH(1,(F$1=WAC_District)*('Blend Sheet'!$AE$4=WAC_IIN),0))*'Blend Sheet'!$AE79,0) + IFERROR(INDEX(WAC_Item_Cost,MATCH(1,(F$1=WAC_District)*('Blend Sheet'!$AF$4=WAC_IIN),0))*'Blend Sheet'!$AF79,0) + IFERROR(INDEX(WAC_Item_Cost,MATCH(1,(F$1=WAC_District)*('Blend Sheet'!$AG$4=WAC_IIN),0))*'Blend Sheet'!$AG79,0) + IFERROR(INDEX(WAC_Item_Cost,MATCH(1,(F$1=WAC_District)*('Blend Sheet'!$AH$4=WAC_IIN),0))*'Blend Sheet'!$AH79,0) + IFERROR(INDEX(WAC_Item_Cost,MATCH(1,(F$1=WAC_District)*('Blend Sheet'!$AI$4=WAC_IIN),0))*'Blend Sheet'!$AI79,0) + IFERROR(INDEX(WAC_Item_Cost,MATCH(1,(F$1=WAC_District)*('Blend Sheet'!$AJ$4=WAC_IIN),0))*'Blend Sheet'!$AJ79,0) + IFERROR(INDEX(WAC_Item_Cost,MATCH(1,(F$1=WAC_District)*('Blend Sheet'!$AK$4=WAC_IIN),0))*'Blend Sheet'!$AK79,0) + IFERROR(INDEX(WAC_Item_Cost,MATCH(1,(F$1=WAC_District)*('Blend Sheet'!$AL$4=WAC_IIN),0))*'Blend Sheet'!$AL79,0) + IFERROR(INDEX(WAC_Item_Cost,MATCH(1,(F$1=WAC_District)*('Blend Sheet'!$AM$4=WAC_IIN),0))*'Blend Sheet'!$AM79,0) + IFERROR(INDEX(WAC_Item_Cost,MATCH(1,(F$1=WAC_District)*('Blend Sheet'!$AN$4=WAC_IIN),0))*'Blend Sheet'!$AN79,0) + IFERROR(INDEX(WAC_Item_Cost,MATCH(1,(F$1=WAC_District)*('Blend Sheet'!$AO$4=WAC_IIN),0))*'Blend Sheet'!$AO79,0) + IFERROR(INDEX(WAC_Item_Cost,MATCH(1,(F$1=WAC_District)*('Blend Sheet'!$AP$4=WAC_IIN),0))*'Blend Sheet'!$AP79/1000,0)</f>
        <v>931.28215892100002</v>
      </c>
      <c r="G76" s="245">
        <f t="array" ref="G76">IFERROR(INDEX(WAC_Item_Cost,MATCH(1,(G$1=WAC_District)*('Blend Sheet'!$C$4=WAC_IIN),0))*'Blend Sheet'!$C79/1000,0) + IFERROR(INDEX(WAC_Item_Cost,MATCH(1,(G$1=WAC_District)*('Blend Sheet'!$D$4=WAC_IIN),0))*'Blend Sheet'!$D79/1000,0) + IFERROR(INDEX(WAC_Item_Cost,MATCH(1,(G$1=WAC_District)*('Blend Sheet'!$E$4=WAC_IIN),0))*'Blend Sheet'!$E79/1000,0) + IFERROR(INDEX(WAC_Item_Cost,MATCH(1,(G$1=WAC_District)*('Blend Sheet'!$F$4=WAC_IIN),0))*'Blend Sheet'!$F79/1000,0)  + IFERROR(INDEX(WAC_Item_Cost,MATCH(1,(G$1=WAC_District)*('Blend Sheet'!$G$4=WAC_IIN),0))*'Blend Sheet'!$G79,0) + IFERROR(INDEX(WAC_Item_Cost,MATCH(1,(G$1=WAC_District)*('Blend Sheet'!$H$4=WAC_IIN),0))*'Blend Sheet'!$H79,0)  + IFERROR(INDEX(WAC_Item_Cost,MATCH(1,(G$1=WAC_District)*('Blend Sheet'!$I$4=WAC_IIN),0))*'Blend Sheet'!$I79,0) + IFERROR(INDEX(WAC_Item_Cost,MATCH(1,(G$1=WAC_District)*('Blend Sheet'!$J$4=WAC_IIN),0))*'Blend Sheet'!$J79,0) + IFERROR(INDEX(WAC_Item_Cost,MATCH(1,(G$1=WAC_District)*('Blend Sheet'!$K$4=WAC_IIN),0))*'Blend Sheet'!$K79,0) + IFERROR(INDEX(WAC_Item_Cost,MATCH(1,(G$1=WAC_District)*('Blend Sheet'!$L$4=WAC_IIN),0))*'Blend Sheet'!$L79,0) + IFERROR(INDEX(WAC_Item_Cost,MATCH(1,(G$1=WAC_District)*('Blend Sheet'!$M$4=WAC_IIN),0))*'Blend Sheet'!$M79,0) + IFERROR(INDEX(WAC_Item_Cost,MATCH(1,(G$1=WAC_District)*('Blend Sheet'!$N$4=WAC_IIN),0))*'Blend Sheet'!$N79,0) + IFERROR(INDEX(WAC_Item_Cost,MATCH(1,(G$1=WAC_District)*('Blend Sheet'!$O$4=WAC_IIN),0))*'Blend Sheet'!$O79,0) + IFERROR(INDEX(WAC_Item_Cost,MATCH(1,(G$1=WAC_District)*('Blend Sheet'!$P$4=WAC_IIN),0))*'Blend Sheet'!$P79,0) + IFERROR(INDEX(WAC_Item_Cost,MATCH(1,(G$1=WAC_District)*('Blend Sheet'!$Q$4=WAC_IIN),0))*'Blend Sheet'!$Q79,0) + IFERROR(INDEX(WAC_Item_Cost,MATCH(1,(G$1=WAC_District)*('Blend Sheet'!$R$4=WAC_IIN),0))*'Blend Sheet'!$R79,0) + IFERROR(INDEX(WAC_Item_Cost,MATCH(1,(G$1=WAC_District)*('Blend Sheet'!$S$4=WAC_IIN),0))*'Blend Sheet'!$S79,0) + IFERROR(INDEX(WAC_Item_Cost,MATCH(1,(G$1=WAC_District)*('Blend Sheet'!$T$4=WAC_IIN),0))*'Blend Sheet'!$T79,0) + IFERROR(INDEX(WAC_Item_Cost,MATCH(1,(G$1=WAC_District)*('Blend Sheet'!$U$4=WAC_IIN),0))*'Blend Sheet'!$U79,0) + IFERROR(INDEX(WAC_Item_Cost,MATCH(1,(G$1=WAC_District)*('Blend Sheet'!$V$4=WAC_IIN),0))*'Blend Sheet'!$V79,0) + IFERROR(INDEX(WAC_Item_Cost,MATCH(1,(G$1=WAC_District)*('Blend Sheet'!$W$4=WAC_IIN),0))*'Blend Sheet'!$W79,0) + IFERROR(INDEX(WAC_Item_Cost,MATCH(1,(G$1=WAC_District)*('Blend Sheet'!$X$4=WAC_IIN),0))*'Blend Sheet'!$X79,0) + IFERROR(INDEX(WAC_Item_Cost,MATCH(1,(G$1=WAC_District)*('Blend Sheet'!$Y$4=WAC_IIN),0))*'Blend Sheet'!$Y79,0) + IFERROR(INDEX(WAC_Item_Cost,MATCH(1,(G$1=WAC_District)*('Blend Sheet'!$Z$4=WAC_IIN),0))*'Blend Sheet'!$Z79,0) + IFERROR(INDEX(WAC_Item_Cost,MATCH(1,(G$1=WAC_District)*('Blend Sheet'!$AA$4=WAC_IIN),0))*'Blend Sheet'!$AA79,0) + IFERROR(INDEX(WAC_Item_Cost,MATCH(1,(G$1=WAC_District)*('Blend Sheet'!$AB$4=WAC_IIN),0))*'Blend Sheet'!$AB79,0) + IFERROR(INDEX(WAC_Item_Cost,MATCH(1,(G$1=WAC_District)*('Blend Sheet'!$AC$4=WAC_IIN),0))*'Blend Sheet'!$AC79,0) + IFERROR(INDEX(WAC_Item_Cost,MATCH(1,(G$1=WAC_District)*('Blend Sheet'!$AD$4=WAC_IIN),0))*'Blend Sheet'!$AD79,0) + IFERROR(INDEX(WAC_Item_Cost,MATCH(1,(G$1=WAC_District)*('Blend Sheet'!$AE$4=WAC_IIN),0))*'Blend Sheet'!$AE79,0) + IFERROR(INDEX(WAC_Item_Cost,MATCH(1,(G$1=WAC_District)*('Blend Sheet'!$AF$4=WAC_IIN),0))*'Blend Sheet'!$AF79,0) + IFERROR(INDEX(WAC_Item_Cost,MATCH(1,(G$1=WAC_District)*('Blend Sheet'!$AG$4=WAC_IIN),0))*'Blend Sheet'!$AG79,0) + IFERROR(INDEX(WAC_Item_Cost,MATCH(1,(G$1=WAC_District)*('Blend Sheet'!$AH$4=WAC_IIN),0))*'Blend Sheet'!$AH79,0) + IFERROR(INDEX(WAC_Item_Cost,MATCH(1,(G$1=WAC_District)*('Blend Sheet'!$AI$4=WAC_IIN),0))*'Blend Sheet'!$AI79,0) + IFERROR(INDEX(WAC_Item_Cost,MATCH(1,(G$1=WAC_District)*('Blend Sheet'!$AJ$4=WAC_IIN),0))*'Blend Sheet'!$AJ79,0) + IFERROR(INDEX(WAC_Item_Cost,MATCH(1,(G$1=WAC_District)*('Blend Sheet'!$AK$4=WAC_IIN),0))*'Blend Sheet'!$AK79,0) + IFERROR(INDEX(WAC_Item_Cost,MATCH(1,(G$1=WAC_District)*('Blend Sheet'!$AL$4=WAC_IIN),0))*'Blend Sheet'!$AL79,0) + IFERROR(INDEX(WAC_Item_Cost,MATCH(1,(G$1=WAC_District)*('Blend Sheet'!$AM$4=WAC_IIN),0))*'Blend Sheet'!$AM79,0) + IFERROR(INDEX(WAC_Item_Cost,MATCH(1,(G$1=WAC_District)*('Blend Sheet'!$AN$4=WAC_IIN),0))*'Blend Sheet'!$AN79,0) + IFERROR(INDEX(WAC_Item_Cost,MATCH(1,(G$1=WAC_District)*('Blend Sheet'!$AO$4=WAC_IIN),0))*'Blend Sheet'!$AO79,0) + IFERROR(INDEX(WAC_Item_Cost,MATCH(1,(G$1=WAC_District)*('Blend Sheet'!$AP$4=WAC_IIN),0))*'Blend Sheet'!$AP79/1000,0)</f>
        <v>782.87533875300005</v>
      </c>
      <c r="H76" s="245">
        <f t="array" ref="H76">IFERROR(INDEX(WAC_Item_Cost,MATCH(1,(H$1=WAC_District)*('Blend Sheet'!$C$4=WAC_IIN),0))*'Blend Sheet'!$C79/1000,0) + IFERROR(INDEX(WAC_Item_Cost,MATCH(1,(H$1=WAC_District)*('Blend Sheet'!$D$4=WAC_IIN),0))*'Blend Sheet'!$D79/1000,0) + IFERROR(INDEX(WAC_Item_Cost,MATCH(1,(H$1=WAC_District)*('Blend Sheet'!$E$4=WAC_IIN),0))*'Blend Sheet'!$E79/1000,0) + IFERROR(INDEX(WAC_Item_Cost,MATCH(1,(H$1=WAC_District)*('Blend Sheet'!$F$4=WAC_IIN),0))*'Blend Sheet'!$F79/1000,0)  + IFERROR(INDEX(WAC_Item_Cost,MATCH(1,(H$1=WAC_District)*('Blend Sheet'!$G$4=WAC_IIN),0))*'Blend Sheet'!$G79,0) + IFERROR(INDEX(WAC_Item_Cost,MATCH(1,(H$1=WAC_District)*('Blend Sheet'!$H$4=WAC_IIN),0))*'Blend Sheet'!$H79,0)  + IFERROR(INDEX(WAC_Item_Cost,MATCH(1,(H$1=WAC_District)*('Blend Sheet'!$I$4=WAC_IIN),0))*'Blend Sheet'!$I79,0) + IFERROR(INDEX(WAC_Item_Cost,MATCH(1,(H$1=WAC_District)*('Blend Sheet'!$J$4=WAC_IIN),0))*'Blend Sheet'!$J79,0) + IFERROR(INDEX(WAC_Item_Cost,MATCH(1,(H$1=WAC_District)*('Blend Sheet'!$K$4=WAC_IIN),0))*'Blend Sheet'!$K79,0) + IFERROR(INDEX(WAC_Item_Cost,MATCH(1,(H$1=WAC_District)*('Blend Sheet'!$L$4=WAC_IIN),0))*'Blend Sheet'!$L79,0) + IFERROR(INDEX(WAC_Item_Cost,MATCH(1,(H$1=WAC_District)*('Blend Sheet'!$M$4=WAC_IIN),0))*'Blend Sheet'!$M79,0) + IFERROR(INDEX(WAC_Item_Cost,MATCH(1,(H$1=WAC_District)*('Blend Sheet'!$N$4=WAC_IIN),0))*'Blend Sheet'!$N79,0) + IFERROR(INDEX(WAC_Item_Cost,MATCH(1,(H$1=WAC_District)*('Blend Sheet'!$O$4=WAC_IIN),0))*'Blend Sheet'!$O79,0) + IFERROR(INDEX(WAC_Item_Cost,MATCH(1,(H$1=WAC_District)*('Blend Sheet'!$P$4=WAC_IIN),0))*'Blend Sheet'!$P79,0) + IFERROR(INDEX(WAC_Item_Cost,MATCH(1,(H$1=WAC_District)*('Blend Sheet'!$Q$4=WAC_IIN),0))*'Blend Sheet'!$Q79,0) + IFERROR(INDEX(WAC_Item_Cost,MATCH(1,(H$1=WAC_District)*('Blend Sheet'!$R$4=WAC_IIN),0))*'Blend Sheet'!$R79,0) + IFERROR(INDEX(WAC_Item_Cost,MATCH(1,(H$1=WAC_District)*('Blend Sheet'!$S$4=WAC_IIN),0))*'Blend Sheet'!$S79,0) + IFERROR(INDEX(WAC_Item_Cost,MATCH(1,(H$1=WAC_District)*('Blend Sheet'!$T$4=WAC_IIN),0))*'Blend Sheet'!$T79,0) + IFERROR(INDEX(WAC_Item_Cost,MATCH(1,(H$1=WAC_District)*('Blend Sheet'!$U$4=WAC_IIN),0))*'Blend Sheet'!$U79,0) + IFERROR(INDEX(WAC_Item_Cost,MATCH(1,(H$1=WAC_District)*('Blend Sheet'!$V$4=WAC_IIN),0))*'Blend Sheet'!$V79,0) + IFERROR(INDEX(WAC_Item_Cost,MATCH(1,(H$1=WAC_District)*('Blend Sheet'!$W$4=WAC_IIN),0))*'Blend Sheet'!$W79,0) + IFERROR(INDEX(WAC_Item_Cost,MATCH(1,(H$1=WAC_District)*('Blend Sheet'!$X$4=WAC_IIN),0))*'Blend Sheet'!$X79,0) + IFERROR(INDEX(WAC_Item_Cost,MATCH(1,(H$1=WAC_District)*('Blend Sheet'!$Y$4=WAC_IIN),0))*'Blend Sheet'!$Y79,0) + IFERROR(INDEX(WAC_Item_Cost,MATCH(1,(H$1=WAC_District)*('Blend Sheet'!$Z$4=WAC_IIN),0))*'Blend Sheet'!$Z79,0) + IFERROR(INDEX(WAC_Item_Cost,MATCH(1,(H$1=WAC_District)*('Blend Sheet'!$AA$4=WAC_IIN),0))*'Blend Sheet'!$AA79,0) + IFERROR(INDEX(WAC_Item_Cost,MATCH(1,(H$1=WAC_District)*('Blend Sheet'!$AB$4=WAC_IIN),0))*'Blend Sheet'!$AB79,0) + IFERROR(INDEX(WAC_Item_Cost,MATCH(1,(H$1=WAC_District)*('Blend Sheet'!$AC$4=WAC_IIN),0))*'Blend Sheet'!$AC79,0) + IFERROR(INDEX(WAC_Item_Cost,MATCH(1,(H$1=WAC_District)*('Blend Sheet'!$AD$4=WAC_IIN),0))*'Blend Sheet'!$AD79,0) + IFERROR(INDEX(WAC_Item_Cost,MATCH(1,(H$1=WAC_District)*('Blend Sheet'!$AE$4=WAC_IIN),0))*'Blend Sheet'!$AE79,0) + IFERROR(INDEX(WAC_Item_Cost,MATCH(1,(H$1=WAC_District)*('Blend Sheet'!$AF$4=WAC_IIN),0))*'Blend Sheet'!$AF79,0) + IFERROR(INDEX(WAC_Item_Cost,MATCH(1,(H$1=WAC_District)*('Blend Sheet'!$AG$4=WAC_IIN),0))*'Blend Sheet'!$AG79,0) + IFERROR(INDEX(WAC_Item_Cost,MATCH(1,(H$1=WAC_District)*('Blend Sheet'!$AH$4=WAC_IIN),0))*'Blend Sheet'!$AH79,0) + IFERROR(INDEX(WAC_Item_Cost,MATCH(1,(H$1=WAC_District)*('Blend Sheet'!$AI$4=WAC_IIN),0))*'Blend Sheet'!$AI79,0) + IFERROR(INDEX(WAC_Item_Cost,MATCH(1,(H$1=WAC_District)*('Blend Sheet'!$AJ$4=WAC_IIN),0))*'Blend Sheet'!$AJ79,0) + IFERROR(INDEX(WAC_Item_Cost,MATCH(1,(H$1=WAC_District)*('Blend Sheet'!$AK$4=WAC_IIN),0))*'Blend Sheet'!$AK79,0) + IFERROR(INDEX(WAC_Item_Cost,MATCH(1,(H$1=WAC_District)*('Blend Sheet'!$AL$4=WAC_IIN),0))*'Blend Sheet'!$AL79,0) + IFERROR(INDEX(WAC_Item_Cost,MATCH(1,(H$1=WAC_District)*('Blend Sheet'!$AM$4=WAC_IIN),0))*'Blend Sheet'!$AM79,0) + IFERROR(INDEX(WAC_Item_Cost,MATCH(1,(H$1=WAC_District)*('Blend Sheet'!$AN$4=WAC_IIN),0))*'Blend Sheet'!$AN79,0) + IFERROR(INDEX(WAC_Item_Cost,MATCH(1,(H$1=WAC_District)*('Blend Sheet'!$AO$4=WAC_IIN),0))*'Blend Sheet'!$AO79,0) + IFERROR(INDEX(WAC_Item_Cost,MATCH(1,(H$1=WAC_District)*('Blend Sheet'!$AP$4=WAC_IIN),0))*'Blend Sheet'!$AP79/1000,0)</f>
        <v>919.31348330399999</v>
      </c>
      <c r="I76" s="245">
        <f t="array" ref="I76">IFERROR(INDEX(WAC_Item_Cost,MATCH(1,(I$1=WAC_District)*('Blend Sheet'!$C$4=WAC_IIN),0))*'Blend Sheet'!$C79/1000,0) + IFERROR(INDEX(WAC_Item_Cost,MATCH(1,(I$1=WAC_District)*('Blend Sheet'!$D$4=WAC_IIN),0))*'Blend Sheet'!$D79/1000,0) + IFERROR(INDEX(WAC_Item_Cost,MATCH(1,(I$1=WAC_District)*('Blend Sheet'!$E$4=WAC_IIN),0))*'Blend Sheet'!$E79/1000,0) + IFERROR(INDEX(WAC_Item_Cost,MATCH(1,(I$1=WAC_District)*('Blend Sheet'!$F$4=WAC_IIN),0))*'Blend Sheet'!$F79/1000,0)  + IFERROR(INDEX(WAC_Item_Cost,MATCH(1,(I$1=WAC_District)*('Blend Sheet'!$G$4=WAC_IIN),0))*'Blend Sheet'!$G79,0) + IFERROR(INDEX(WAC_Item_Cost,MATCH(1,(I$1=WAC_District)*('Blend Sheet'!$H$4=WAC_IIN),0))*'Blend Sheet'!$H79,0)  + IFERROR(INDEX(WAC_Item_Cost,MATCH(1,(I$1=WAC_District)*('Blend Sheet'!$I$4=WAC_IIN),0))*'Blend Sheet'!$I79,0) + IFERROR(INDEX(WAC_Item_Cost,MATCH(1,(I$1=WAC_District)*('Blend Sheet'!$J$4=WAC_IIN),0))*'Blend Sheet'!$J79,0) + IFERROR(INDEX(WAC_Item_Cost,MATCH(1,(I$1=WAC_District)*('Blend Sheet'!$K$4=WAC_IIN),0))*'Blend Sheet'!$K79,0) + IFERROR(INDEX(WAC_Item_Cost,MATCH(1,(I$1=WAC_District)*('Blend Sheet'!$L$4=WAC_IIN),0))*'Blend Sheet'!$L79,0) + IFERROR(INDEX(WAC_Item_Cost,MATCH(1,(I$1=WAC_District)*('Blend Sheet'!$M$4=WAC_IIN),0))*'Blend Sheet'!$M79,0) + IFERROR(INDEX(WAC_Item_Cost,MATCH(1,(I$1=WAC_District)*('Blend Sheet'!$N$4=WAC_IIN),0))*'Blend Sheet'!$N79,0) + IFERROR(INDEX(WAC_Item_Cost,MATCH(1,(I$1=WAC_District)*('Blend Sheet'!$O$4=WAC_IIN),0))*'Blend Sheet'!$O79,0) + IFERROR(INDEX(WAC_Item_Cost,MATCH(1,(I$1=WAC_District)*('Blend Sheet'!$P$4=WAC_IIN),0))*'Blend Sheet'!$P79,0) + IFERROR(INDEX(WAC_Item_Cost,MATCH(1,(I$1=WAC_District)*('Blend Sheet'!$Q$4=WAC_IIN),0))*'Blend Sheet'!$Q79,0) + IFERROR(INDEX(WAC_Item_Cost,MATCH(1,(I$1=WAC_District)*('Blend Sheet'!$R$4=WAC_IIN),0))*'Blend Sheet'!$R79,0) + IFERROR(INDEX(WAC_Item_Cost,MATCH(1,(I$1=WAC_District)*('Blend Sheet'!$S$4=WAC_IIN),0))*'Blend Sheet'!$S79,0) + IFERROR(INDEX(WAC_Item_Cost,MATCH(1,(I$1=WAC_District)*('Blend Sheet'!$T$4=WAC_IIN),0))*'Blend Sheet'!$T79,0) + IFERROR(INDEX(WAC_Item_Cost,MATCH(1,(I$1=WAC_District)*('Blend Sheet'!$U$4=WAC_IIN),0))*'Blend Sheet'!$U79,0) + IFERROR(INDEX(WAC_Item_Cost,MATCH(1,(I$1=WAC_District)*('Blend Sheet'!$V$4=WAC_IIN),0))*'Blend Sheet'!$V79,0) + IFERROR(INDEX(WAC_Item_Cost,MATCH(1,(I$1=WAC_District)*('Blend Sheet'!$W$4=WAC_IIN),0))*'Blend Sheet'!$W79,0) + IFERROR(INDEX(WAC_Item_Cost,MATCH(1,(I$1=WAC_District)*('Blend Sheet'!$X$4=WAC_IIN),0))*'Blend Sheet'!$X79,0) + IFERROR(INDEX(WAC_Item_Cost,MATCH(1,(I$1=WAC_District)*('Blend Sheet'!$Y$4=WAC_IIN),0))*'Blend Sheet'!$Y79,0) + IFERROR(INDEX(WAC_Item_Cost,MATCH(1,(I$1=WAC_District)*('Blend Sheet'!$Z$4=WAC_IIN),0))*'Blend Sheet'!$Z79,0) + IFERROR(INDEX(WAC_Item_Cost,MATCH(1,(I$1=WAC_District)*('Blend Sheet'!$AA$4=WAC_IIN),0))*'Blend Sheet'!$AA79,0) + IFERROR(INDEX(WAC_Item_Cost,MATCH(1,(I$1=WAC_District)*('Blend Sheet'!$AB$4=WAC_IIN),0))*'Blend Sheet'!$AB79,0) + IFERROR(INDEX(WAC_Item_Cost,MATCH(1,(I$1=WAC_District)*('Blend Sheet'!$AC$4=WAC_IIN),0))*'Blend Sheet'!$AC79,0) + IFERROR(INDEX(WAC_Item_Cost,MATCH(1,(I$1=WAC_District)*('Blend Sheet'!$AD$4=WAC_IIN),0))*'Blend Sheet'!$AD79,0) + IFERROR(INDEX(WAC_Item_Cost,MATCH(1,(I$1=WAC_District)*('Blend Sheet'!$AE$4=WAC_IIN),0))*'Blend Sheet'!$AE79,0) + IFERROR(INDEX(WAC_Item_Cost,MATCH(1,(I$1=WAC_District)*('Blend Sheet'!$AF$4=WAC_IIN),0))*'Blend Sheet'!$AF79,0) + IFERROR(INDEX(WAC_Item_Cost,MATCH(1,(I$1=WAC_District)*('Blend Sheet'!$AG$4=WAC_IIN),0))*'Blend Sheet'!$AG79,0) + IFERROR(INDEX(WAC_Item_Cost,MATCH(1,(I$1=WAC_District)*('Blend Sheet'!$AH$4=WAC_IIN),0))*'Blend Sheet'!$AH79,0) + IFERROR(INDEX(WAC_Item_Cost,MATCH(1,(I$1=WAC_District)*('Blend Sheet'!$AI$4=WAC_IIN),0))*'Blend Sheet'!$AI79,0) + IFERROR(INDEX(WAC_Item_Cost,MATCH(1,(I$1=WAC_District)*('Blend Sheet'!$AJ$4=WAC_IIN),0))*'Blend Sheet'!$AJ79,0) + IFERROR(INDEX(WAC_Item_Cost,MATCH(1,(I$1=WAC_District)*('Blend Sheet'!$AK$4=WAC_IIN),0))*'Blend Sheet'!$AK79,0) + IFERROR(INDEX(WAC_Item_Cost,MATCH(1,(I$1=WAC_District)*('Blend Sheet'!$AL$4=WAC_IIN),0))*'Blend Sheet'!$AL79,0) + IFERROR(INDEX(WAC_Item_Cost,MATCH(1,(I$1=WAC_District)*('Blend Sheet'!$AM$4=WAC_IIN),0))*'Blend Sheet'!$AM79,0) + IFERROR(INDEX(WAC_Item_Cost,MATCH(1,(I$1=WAC_District)*('Blend Sheet'!$AN$4=WAC_IIN),0))*'Blend Sheet'!$AN79,0) + IFERROR(INDEX(WAC_Item_Cost,MATCH(1,(I$1=WAC_District)*('Blend Sheet'!$AO$4=WAC_IIN),0))*'Blend Sheet'!$AO79,0) + IFERROR(INDEX(WAC_Item_Cost,MATCH(1,(I$1=WAC_District)*('Blend Sheet'!$AP$4=WAC_IIN),0))*'Blend Sheet'!$AP79/1000,0)</f>
        <v>819.37146077700004</v>
      </c>
      <c r="J76" s="245">
        <f t="array" ref="J76">IFERROR(INDEX(WAC_Item_Cost,MATCH(1,(J$1=WAC_District)*('Blend Sheet'!$C$4=WAC_IIN),0))*'Blend Sheet'!$C79/1000,0) + IFERROR(INDEX(WAC_Item_Cost,MATCH(1,(J$1=WAC_District)*('Blend Sheet'!$D$4=WAC_IIN),0))*'Blend Sheet'!$D79/1000,0) + IFERROR(INDEX(WAC_Item_Cost,MATCH(1,(J$1=WAC_District)*('Blend Sheet'!$E$4=WAC_IIN),0))*'Blend Sheet'!$E79/1000,0) + IFERROR(INDEX(WAC_Item_Cost,MATCH(1,(J$1=WAC_District)*('Blend Sheet'!$F$4=WAC_IIN),0))*'Blend Sheet'!$F79/1000,0)  + IFERROR(INDEX(WAC_Item_Cost,MATCH(1,(J$1=WAC_District)*('Blend Sheet'!$G$4=WAC_IIN),0))*'Blend Sheet'!$G79,0) + IFERROR(INDEX(WAC_Item_Cost,MATCH(1,(J$1=WAC_District)*('Blend Sheet'!$H$4=WAC_IIN),0))*'Blend Sheet'!$H79,0)  + IFERROR(INDEX(WAC_Item_Cost,MATCH(1,(J$1=WAC_District)*('Blend Sheet'!$I$4=WAC_IIN),0))*'Blend Sheet'!$I79,0) + IFERROR(INDEX(WAC_Item_Cost,MATCH(1,(J$1=WAC_District)*('Blend Sheet'!$J$4=WAC_IIN),0))*'Blend Sheet'!$J79,0) + IFERROR(INDEX(WAC_Item_Cost,MATCH(1,(J$1=WAC_District)*('Blend Sheet'!$K$4=WAC_IIN),0))*'Blend Sheet'!$K79,0) + IFERROR(INDEX(WAC_Item_Cost,MATCH(1,(J$1=WAC_District)*('Blend Sheet'!$L$4=WAC_IIN),0))*'Blend Sheet'!$L79,0) + IFERROR(INDEX(WAC_Item_Cost,MATCH(1,(J$1=WAC_District)*('Blend Sheet'!$M$4=WAC_IIN),0))*'Blend Sheet'!$M79,0) + IFERROR(INDEX(WAC_Item_Cost,MATCH(1,(J$1=WAC_District)*('Blend Sheet'!$N$4=WAC_IIN),0))*'Blend Sheet'!$N79,0) + IFERROR(INDEX(WAC_Item_Cost,MATCH(1,(J$1=WAC_District)*('Blend Sheet'!$O$4=WAC_IIN),0))*'Blend Sheet'!$O79,0) + IFERROR(INDEX(WAC_Item_Cost,MATCH(1,(J$1=WAC_District)*('Blend Sheet'!$P$4=WAC_IIN),0))*'Blend Sheet'!$P79,0) + IFERROR(INDEX(WAC_Item_Cost,MATCH(1,(J$1=WAC_District)*('Blend Sheet'!$Q$4=WAC_IIN),0))*'Blend Sheet'!$Q79,0) + IFERROR(INDEX(WAC_Item_Cost,MATCH(1,(J$1=WAC_District)*('Blend Sheet'!$R$4=WAC_IIN),0))*'Blend Sheet'!$R79,0) + IFERROR(INDEX(WAC_Item_Cost,MATCH(1,(J$1=WAC_District)*('Blend Sheet'!$S$4=WAC_IIN),0))*'Blend Sheet'!$S79,0) + IFERROR(INDEX(WAC_Item_Cost,MATCH(1,(J$1=WAC_District)*('Blend Sheet'!$T$4=WAC_IIN),0))*'Blend Sheet'!$T79,0) + IFERROR(INDEX(WAC_Item_Cost,MATCH(1,(J$1=WAC_District)*('Blend Sheet'!$U$4=WAC_IIN),0))*'Blend Sheet'!$U79,0) + IFERROR(INDEX(WAC_Item_Cost,MATCH(1,(J$1=WAC_District)*('Blend Sheet'!$V$4=WAC_IIN),0))*'Blend Sheet'!$V79,0) + IFERROR(INDEX(WAC_Item_Cost,MATCH(1,(J$1=WAC_District)*('Blend Sheet'!$W$4=WAC_IIN),0))*'Blend Sheet'!$W79,0) + IFERROR(INDEX(WAC_Item_Cost,MATCH(1,(J$1=WAC_District)*('Blend Sheet'!$X$4=WAC_IIN),0))*'Blend Sheet'!$X79,0) + IFERROR(INDEX(WAC_Item_Cost,MATCH(1,(J$1=WAC_District)*('Blend Sheet'!$Y$4=WAC_IIN),0))*'Blend Sheet'!$Y79,0) + IFERROR(INDEX(WAC_Item_Cost,MATCH(1,(J$1=WAC_District)*('Blend Sheet'!$Z$4=WAC_IIN),0))*'Blend Sheet'!$Z79,0) + IFERROR(INDEX(WAC_Item_Cost,MATCH(1,(J$1=WAC_District)*('Blend Sheet'!$AA$4=WAC_IIN),0))*'Blend Sheet'!$AA79,0) + IFERROR(INDEX(WAC_Item_Cost,MATCH(1,(J$1=WAC_District)*('Blend Sheet'!$AB$4=WAC_IIN),0))*'Blend Sheet'!$AB79,0) + IFERROR(INDEX(WAC_Item_Cost,MATCH(1,(J$1=WAC_District)*('Blend Sheet'!$AC$4=WAC_IIN),0))*'Blend Sheet'!$AC79,0) + IFERROR(INDEX(WAC_Item_Cost,MATCH(1,(J$1=WAC_District)*('Blend Sheet'!$AD$4=WAC_IIN),0))*'Blend Sheet'!$AD79,0) + IFERROR(INDEX(WAC_Item_Cost,MATCH(1,(J$1=WAC_District)*('Blend Sheet'!$AE$4=WAC_IIN),0))*'Blend Sheet'!$AE79,0) + IFERROR(INDEX(WAC_Item_Cost,MATCH(1,(J$1=WAC_District)*('Blend Sheet'!$AF$4=WAC_IIN),0))*'Blend Sheet'!$AF79,0) + IFERROR(INDEX(WAC_Item_Cost,MATCH(1,(J$1=WAC_District)*('Blend Sheet'!$AG$4=WAC_IIN),0))*'Blend Sheet'!$AG79,0) + IFERROR(INDEX(WAC_Item_Cost,MATCH(1,(J$1=WAC_District)*('Blend Sheet'!$AH$4=WAC_IIN),0))*'Blend Sheet'!$AH79,0) + IFERROR(INDEX(WAC_Item_Cost,MATCH(1,(J$1=WAC_District)*('Blend Sheet'!$AI$4=WAC_IIN),0))*'Blend Sheet'!$AI79,0) + IFERROR(INDEX(WAC_Item_Cost,MATCH(1,(J$1=WAC_District)*('Blend Sheet'!$AJ$4=WAC_IIN),0))*'Blend Sheet'!$AJ79,0) + IFERROR(INDEX(WAC_Item_Cost,MATCH(1,(J$1=WAC_District)*('Blend Sheet'!$AK$4=WAC_IIN),0))*'Blend Sheet'!$AK79,0) + IFERROR(INDEX(WAC_Item_Cost,MATCH(1,(J$1=WAC_District)*('Blend Sheet'!$AL$4=WAC_IIN),0))*'Blend Sheet'!$AL79,0) + IFERROR(INDEX(WAC_Item_Cost,MATCH(1,(J$1=WAC_District)*('Blend Sheet'!$AM$4=WAC_IIN),0))*'Blend Sheet'!$AM79,0) + IFERROR(INDEX(WAC_Item_Cost,MATCH(1,(J$1=WAC_District)*('Blend Sheet'!$AN$4=WAC_IIN),0))*'Blend Sheet'!$AN79,0) + IFERROR(INDEX(WAC_Item_Cost,MATCH(1,(J$1=WAC_District)*('Blend Sheet'!$AO$4=WAC_IIN),0))*'Blend Sheet'!$AO79,0) + IFERROR(INDEX(WAC_Item_Cost,MATCH(1,(J$1=WAC_District)*('Blend Sheet'!$AP$4=WAC_IIN),0))*'Blend Sheet'!$AP79/1000,0)</f>
        <v>909.75011106700003</v>
      </c>
      <c r="K76" s="245">
        <f t="array" ref="K76">IFERROR(INDEX(WAC_Item_Cost,MATCH(1,(K$1=WAC_District)*('Blend Sheet'!$C$4=WAC_IIN),0))*'Blend Sheet'!$C79/1000,0) + IFERROR(INDEX(WAC_Item_Cost,MATCH(1,(K$1=WAC_District)*('Blend Sheet'!$D$4=WAC_IIN),0))*'Blend Sheet'!$D79/1000,0) + IFERROR(INDEX(WAC_Item_Cost,MATCH(1,(K$1=WAC_District)*('Blend Sheet'!$E$4=WAC_IIN),0))*'Blend Sheet'!$E79/1000,0) + IFERROR(INDEX(WAC_Item_Cost,MATCH(1,(K$1=WAC_District)*('Blend Sheet'!$F$4=WAC_IIN),0))*'Blend Sheet'!$F79/1000,0)  + IFERROR(INDEX(WAC_Item_Cost,MATCH(1,(K$1=WAC_District)*('Blend Sheet'!$G$4=WAC_IIN),0))*'Blend Sheet'!$G79,0) + IFERROR(INDEX(WAC_Item_Cost,MATCH(1,(K$1=WAC_District)*('Blend Sheet'!$H$4=WAC_IIN),0))*'Blend Sheet'!$H79,0)  + IFERROR(INDEX(WAC_Item_Cost,MATCH(1,(K$1=WAC_District)*('Blend Sheet'!$I$4=WAC_IIN),0))*'Blend Sheet'!$I79,0) + IFERROR(INDEX(WAC_Item_Cost,MATCH(1,(K$1=WAC_District)*('Blend Sheet'!$J$4=WAC_IIN),0))*'Blend Sheet'!$J79,0) + IFERROR(INDEX(WAC_Item_Cost,MATCH(1,(K$1=WAC_District)*('Blend Sheet'!$K$4=WAC_IIN),0))*'Blend Sheet'!$K79,0) + IFERROR(INDEX(WAC_Item_Cost,MATCH(1,(K$1=WAC_District)*('Blend Sheet'!$L$4=WAC_IIN),0))*'Blend Sheet'!$L79,0) + IFERROR(INDEX(WAC_Item_Cost,MATCH(1,(K$1=WAC_District)*('Blend Sheet'!$M$4=WAC_IIN),0))*'Blend Sheet'!$M79,0) + IFERROR(INDEX(WAC_Item_Cost,MATCH(1,(K$1=WAC_District)*('Blend Sheet'!$N$4=WAC_IIN),0))*'Blend Sheet'!$N79,0) + IFERROR(INDEX(WAC_Item_Cost,MATCH(1,(K$1=WAC_District)*('Blend Sheet'!$O$4=WAC_IIN),0))*'Blend Sheet'!$O79,0) + IFERROR(INDEX(WAC_Item_Cost,MATCH(1,(K$1=WAC_District)*('Blend Sheet'!$P$4=WAC_IIN),0))*'Blend Sheet'!$P79,0) + IFERROR(INDEX(WAC_Item_Cost,MATCH(1,(K$1=WAC_District)*('Blend Sheet'!$Q$4=WAC_IIN),0))*'Blend Sheet'!$Q79,0) + IFERROR(INDEX(WAC_Item_Cost,MATCH(1,(K$1=WAC_District)*('Blend Sheet'!$R$4=WAC_IIN),0))*'Blend Sheet'!$R79,0) + IFERROR(INDEX(WAC_Item_Cost,MATCH(1,(K$1=WAC_District)*('Blend Sheet'!$S$4=WAC_IIN),0))*'Blend Sheet'!$S79,0) + IFERROR(INDEX(WAC_Item_Cost,MATCH(1,(K$1=WAC_District)*('Blend Sheet'!$T$4=WAC_IIN),0))*'Blend Sheet'!$T79,0) + IFERROR(INDEX(WAC_Item_Cost,MATCH(1,(K$1=WAC_District)*('Blend Sheet'!$U$4=WAC_IIN),0))*'Blend Sheet'!$U79,0) + IFERROR(INDEX(WAC_Item_Cost,MATCH(1,(K$1=WAC_District)*('Blend Sheet'!$V$4=WAC_IIN),0))*'Blend Sheet'!$V79,0) + IFERROR(INDEX(WAC_Item_Cost,MATCH(1,(K$1=WAC_District)*('Blend Sheet'!$W$4=WAC_IIN),0))*'Blend Sheet'!$W79,0) + IFERROR(INDEX(WAC_Item_Cost,MATCH(1,(K$1=WAC_District)*('Blend Sheet'!$X$4=WAC_IIN),0))*'Blend Sheet'!$X79,0) + IFERROR(INDEX(WAC_Item_Cost,MATCH(1,(K$1=WAC_District)*('Blend Sheet'!$Y$4=WAC_IIN),0))*'Blend Sheet'!$Y79,0) + IFERROR(INDEX(WAC_Item_Cost,MATCH(1,(K$1=WAC_District)*('Blend Sheet'!$Z$4=WAC_IIN),0))*'Blend Sheet'!$Z79,0) + IFERROR(INDEX(WAC_Item_Cost,MATCH(1,(K$1=WAC_District)*('Blend Sheet'!$AA$4=WAC_IIN),0))*'Blend Sheet'!$AA79,0) + IFERROR(INDEX(WAC_Item_Cost,MATCH(1,(K$1=WAC_District)*('Blend Sheet'!$AB$4=WAC_IIN),0))*'Blend Sheet'!$AB79,0) + IFERROR(INDEX(WAC_Item_Cost,MATCH(1,(K$1=WAC_District)*('Blend Sheet'!$AC$4=WAC_IIN),0))*'Blend Sheet'!$AC79,0) + IFERROR(INDEX(WAC_Item_Cost,MATCH(1,(K$1=WAC_District)*('Blend Sheet'!$AD$4=WAC_IIN),0))*'Blend Sheet'!$AD79,0) + IFERROR(INDEX(WAC_Item_Cost,MATCH(1,(K$1=WAC_District)*('Blend Sheet'!$AE$4=WAC_IIN),0))*'Blend Sheet'!$AE79,0) + IFERROR(INDEX(WAC_Item_Cost,MATCH(1,(K$1=WAC_District)*('Blend Sheet'!$AF$4=WAC_IIN),0))*'Blend Sheet'!$AF79,0) + IFERROR(INDEX(WAC_Item_Cost,MATCH(1,(K$1=WAC_District)*('Blend Sheet'!$AG$4=WAC_IIN),0))*'Blend Sheet'!$AG79,0) + IFERROR(INDEX(WAC_Item_Cost,MATCH(1,(K$1=WAC_District)*('Blend Sheet'!$AH$4=WAC_IIN),0))*'Blend Sheet'!$AH79,0) + IFERROR(INDEX(WAC_Item_Cost,MATCH(1,(K$1=WAC_District)*('Blend Sheet'!$AI$4=WAC_IIN),0))*'Blend Sheet'!$AI79,0) + IFERROR(INDEX(WAC_Item_Cost,MATCH(1,(K$1=WAC_District)*('Blend Sheet'!$AJ$4=WAC_IIN),0))*'Blend Sheet'!$AJ79,0) + IFERROR(INDEX(WAC_Item_Cost,MATCH(1,(K$1=WAC_District)*('Blend Sheet'!$AK$4=WAC_IIN),0))*'Blend Sheet'!$AK79,0) + IFERROR(INDEX(WAC_Item_Cost,MATCH(1,(K$1=WAC_District)*('Blend Sheet'!$AL$4=WAC_IIN),0))*'Blend Sheet'!$AL79,0) + IFERROR(INDEX(WAC_Item_Cost,MATCH(1,(K$1=WAC_District)*('Blend Sheet'!$AM$4=WAC_IIN),0))*'Blend Sheet'!$AM79,0) + IFERROR(INDEX(WAC_Item_Cost,MATCH(1,(K$1=WAC_District)*('Blend Sheet'!$AN$4=WAC_IIN),0))*'Blend Sheet'!$AN79,0) + IFERROR(INDEX(WAC_Item_Cost,MATCH(1,(K$1=WAC_District)*('Blend Sheet'!$AO$4=WAC_IIN),0))*'Blend Sheet'!$AO79,0) + IFERROR(INDEX(WAC_Item_Cost,MATCH(1,(K$1=WAC_District)*('Blend Sheet'!$AP$4=WAC_IIN),0))*'Blend Sheet'!$AP79/1000,0)</f>
        <v>0</v>
      </c>
      <c r="L76" s="245">
        <f t="array" ref="L76">IFERROR(INDEX(WAC_Item_Cost,MATCH(1,(L$1=WAC_District)*('Blend Sheet'!$C$4=WAC_IIN),0))*'Blend Sheet'!$C79/1000,0) + IFERROR(INDEX(WAC_Item_Cost,MATCH(1,(L$1=WAC_District)*('Blend Sheet'!$D$4=WAC_IIN),0))*'Blend Sheet'!$D79/1000,0) + IFERROR(INDEX(WAC_Item_Cost,MATCH(1,(L$1=WAC_District)*('Blend Sheet'!$E$4=WAC_IIN),0))*'Blend Sheet'!$E79/1000,0) + IFERROR(INDEX(WAC_Item_Cost,MATCH(1,(L$1=WAC_District)*('Blend Sheet'!$F$4=WAC_IIN),0))*'Blend Sheet'!$F79/1000,0)  + IFERROR(INDEX(WAC_Item_Cost,MATCH(1,(L$1=WAC_District)*('Blend Sheet'!$G$4=WAC_IIN),0))*'Blend Sheet'!$G79,0) + IFERROR(INDEX(WAC_Item_Cost,MATCH(1,(L$1=WAC_District)*('Blend Sheet'!$H$4=WAC_IIN),0))*'Blend Sheet'!$H79,0)  + IFERROR(INDEX(WAC_Item_Cost,MATCH(1,(L$1=WAC_District)*('Blend Sheet'!$I$4=WAC_IIN),0))*'Blend Sheet'!$I79,0) + IFERROR(INDEX(WAC_Item_Cost,MATCH(1,(L$1=WAC_District)*('Blend Sheet'!$J$4=WAC_IIN),0))*'Blend Sheet'!$J79,0) + IFERROR(INDEX(WAC_Item_Cost,MATCH(1,(L$1=WAC_District)*('Blend Sheet'!$K$4=WAC_IIN),0))*'Blend Sheet'!$K79,0) + IFERROR(INDEX(WAC_Item_Cost,MATCH(1,(L$1=WAC_District)*('Blend Sheet'!$L$4=WAC_IIN),0))*'Blend Sheet'!$L79,0) + IFERROR(INDEX(WAC_Item_Cost,MATCH(1,(L$1=WAC_District)*('Blend Sheet'!$M$4=WAC_IIN),0))*'Blend Sheet'!$M79,0) + IFERROR(INDEX(WAC_Item_Cost,MATCH(1,(L$1=WAC_District)*('Blend Sheet'!$N$4=WAC_IIN),0))*'Blend Sheet'!$N79,0) + IFERROR(INDEX(WAC_Item_Cost,MATCH(1,(L$1=WAC_District)*('Blend Sheet'!$O$4=WAC_IIN),0))*'Blend Sheet'!$O79,0) + IFERROR(INDEX(WAC_Item_Cost,MATCH(1,(L$1=WAC_District)*('Blend Sheet'!$P$4=WAC_IIN),0))*'Blend Sheet'!$P79,0) + IFERROR(INDEX(WAC_Item_Cost,MATCH(1,(L$1=WAC_District)*('Blend Sheet'!$Q$4=WAC_IIN),0))*'Blend Sheet'!$Q79,0) + IFERROR(INDEX(WAC_Item_Cost,MATCH(1,(L$1=WAC_District)*('Blend Sheet'!$R$4=WAC_IIN),0))*'Blend Sheet'!$R79,0) + IFERROR(INDEX(WAC_Item_Cost,MATCH(1,(L$1=WAC_District)*('Blend Sheet'!$S$4=WAC_IIN),0))*'Blend Sheet'!$S79,0) + IFERROR(INDEX(WAC_Item_Cost,MATCH(1,(L$1=WAC_District)*('Blend Sheet'!$T$4=WAC_IIN),0))*'Blend Sheet'!$T79,0) + IFERROR(INDEX(WAC_Item_Cost,MATCH(1,(L$1=WAC_District)*('Blend Sheet'!$U$4=WAC_IIN),0))*'Blend Sheet'!$U79,0) + IFERROR(INDEX(WAC_Item_Cost,MATCH(1,(L$1=WAC_District)*('Blend Sheet'!$V$4=WAC_IIN),0))*'Blend Sheet'!$V79,0) + IFERROR(INDEX(WAC_Item_Cost,MATCH(1,(L$1=WAC_District)*('Blend Sheet'!$W$4=WAC_IIN),0))*'Blend Sheet'!$W79,0) + IFERROR(INDEX(WAC_Item_Cost,MATCH(1,(L$1=WAC_District)*('Blend Sheet'!$X$4=WAC_IIN),0))*'Blend Sheet'!$X79,0) + IFERROR(INDEX(WAC_Item_Cost,MATCH(1,(L$1=WAC_District)*('Blend Sheet'!$Y$4=WAC_IIN),0))*'Blend Sheet'!$Y79,0) + IFERROR(INDEX(WAC_Item_Cost,MATCH(1,(L$1=WAC_District)*('Blend Sheet'!$Z$4=WAC_IIN),0))*'Blend Sheet'!$Z79,0) + IFERROR(INDEX(WAC_Item_Cost,MATCH(1,(L$1=WAC_District)*('Blend Sheet'!$AA$4=WAC_IIN),0))*'Blend Sheet'!$AA79,0) + IFERROR(INDEX(WAC_Item_Cost,MATCH(1,(L$1=WAC_District)*('Blend Sheet'!$AB$4=WAC_IIN),0))*'Blend Sheet'!$AB79,0) + IFERROR(INDEX(WAC_Item_Cost,MATCH(1,(L$1=WAC_District)*('Blend Sheet'!$AC$4=WAC_IIN),0))*'Blend Sheet'!$AC79,0) + IFERROR(INDEX(WAC_Item_Cost,MATCH(1,(L$1=WAC_District)*('Blend Sheet'!$AD$4=WAC_IIN),0))*'Blend Sheet'!$AD79,0) + IFERROR(INDEX(WAC_Item_Cost,MATCH(1,(L$1=WAC_District)*('Blend Sheet'!$AE$4=WAC_IIN),0))*'Blend Sheet'!$AE79,0) + IFERROR(INDEX(WAC_Item_Cost,MATCH(1,(L$1=WAC_District)*('Blend Sheet'!$AF$4=WAC_IIN),0))*'Blend Sheet'!$AF79,0) + IFERROR(INDEX(WAC_Item_Cost,MATCH(1,(L$1=WAC_District)*('Blend Sheet'!$AG$4=WAC_IIN),0))*'Blend Sheet'!$AG79,0) + IFERROR(INDEX(WAC_Item_Cost,MATCH(1,(L$1=WAC_District)*('Blend Sheet'!$AH$4=WAC_IIN),0))*'Blend Sheet'!$AH79,0) + IFERROR(INDEX(WAC_Item_Cost,MATCH(1,(L$1=WAC_District)*('Blend Sheet'!$AI$4=WAC_IIN),0))*'Blend Sheet'!$AI79,0) + IFERROR(INDEX(WAC_Item_Cost,MATCH(1,(L$1=WAC_District)*('Blend Sheet'!$AJ$4=WAC_IIN),0))*'Blend Sheet'!$AJ79,0) + IFERROR(INDEX(WAC_Item_Cost,MATCH(1,(L$1=WAC_District)*('Blend Sheet'!$AK$4=WAC_IIN),0))*'Blend Sheet'!$AK79,0) + IFERROR(INDEX(WAC_Item_Cost,MATCH(1,(L$1=WAC_District)*('Blend Sheet'!$AL$4=WAC_IIN),0))*'Blend Sheet'!$AL79,0) + IFERROR(INDEX(WAC_Item_Cost,MATCH(1,(L$1=WAC_District)*('Blend Sheet'!$AM$4=WAC_IIN),0))*'Blend Sheet'!$AM79,0) + IFERROR(INDEX(WAC_Item_Cost,MATCH(1,(L$1=WAC_District)*('Blend Sheet'!$AN$4=WAC_IIN),0))*'Blend Sheet'!$AN79,0) + IFERROR(INDEX(WAC_Item_Cost,MATCH(1,(L$1=WAC_District)*('Blend Sheet'!$AO$4=WAC_IIN),0))*'Blend Sheet'!$AO79,0) + IFERROR(INDEX(WAC_Item_Cost,MATCH(1,(L$1=WAC_District)*('Blend Sheet'!$AP$4=WAC_IIN),0))*'Blend Sheet'!$AP79/1000,0)</f>
        <v>0</v>
      </c>
    </row>
    <row r="77" spans="1:12" x14ac:dyDescent="0.25">
      <c r="A77" t="str">
        <f>'Blend Sheet'!A80</f>
        <v>SUPERLITEmix PRO HT</v>
      </c>
      <c r="B77" s="245">
        <f t="array" ref="B77">IFERROR(INDEX(WAC_Item_Cost,MATCH(1,(B$1=WAC_District)*('Blend Sheet'!$C$4=WAC_IIN),0))*'Blend Sheet'!$C80/1000,0) + IFERROR(INDEX(WAC_Item_Cost,MATCH(1,(B$1=WAC_District)*('Blend Sheet'!$D$4=WAC_IIN),0))*'Blend Sheet'!$D80/1000,0) + IFERROR(INDEX(WAC_Item_Cost,MATCH(1,(B$1=WAC_District)*('Blend Sheet'!$E$4=WAC_IIN),0))*'Blend Sheet'!$E80/1000,0) + IFERROR(INDEX(WAC_Item_Cost,MATCH(1,(B$1=WAC_District)*('Blend Sheet'!$F$4=WAC_IIN),0))*'Blend Sheet'!$F80/1000,0)  + IFERROR(INDEX(WAC_Item_Cost,MATCH(1,(B$1=WAC_District)*('Blend Sheet'!$G$4=WAC_IIN),0))*'Blend Sheet'!$G80,0) + IFERROR(INDEX(WAC_Item_Cost,MATCH(1,(B$1=WAC_District)*('Blend Sheet'!$H$4=WAC_IIN),0))*'Blend Sheet'!$H80,0)  + IFERROR(INDEX(WAC_Item_Cost,MATCH(1,(B$1=WAC_District)*('Blend Sheet'!$I$4=WAC_IIN),0))*'Blend Sheet'!$I80,0) + IFERROR(INDEX(WAC_Item_Cost,MATCH(1,(B$1=WAC_District)*('Blend Sheet'!$J$4=WAC_IIN),0))*'Blend Sheet'!$J80,0) + IFERROR(INDEX(WAC_Item_Cost,MATCH(1,(B$1=WAC_District)*('Blend Sheet'!$K$4=WAC_IIN),0))*'Blend Sheet'!$K80,0) + IFERROR(INDEX(WAC_Item_Cost,MATCH(1,(B$1=WAC_District)*('Blend Sheet'!$L$4=WAC_IIN),0))*'Blend Sheet'!$L80,0) + IFERROR(INDEX(WAC_Item_Cost,MATCH(1,(B$1=WAC_District)*('Blend Sheet'!$M$4=WAC_IIN),0))*'Blend Sheet'!$M80,0) + IFERROR(INDEX(WAC_Item_Cost,MATCH(1,(B$1=WAC_District)*('Blend Sheet'!$N$4=WAC_IIN),0))*'Blend Sheet'!$N80,0) + IFERROR(INDEX(WAC_Item_Cost,MATCH(1,(B$1=WAC_District)*('Blend Sheet'!$O$4=WAC_IIN),0))*'Blend Sheet'!$O80,0) + IFERROR(INDEX(WAC_Item_Cost,MATCH(1,(B$1=WAC_District)*('Blend Sheet'!$P$4=WAC_IIN),0))*'Blend Sheet'!$P80,0) + IFERROR(INDEX(WAC_Item_Cost,MATCH(1,(B$1=WAC_District)*('Blend Sheet'!$Q$4=WAC_IIN),0))*'Blend Sheet'!$Q80,0) + IFERROR(INDEX(WAC_Item_Cost,MATCH(1,(B$1=WAC_District)*('Blend Sheet'!$R$4=WAC_IIN),0))*'Blend Sheet'!$R80,0) + IFERROR(INDEX(WAC_Item_Cost,MATCH(1,(B$1=WAC_District)*('Blend Sheet'!$S$4=WAC_IIN),0))*'Blend Sheet'!$S80,0) + IFERROR(INDEX(WAC_Item_Cost,MATCH(1,(B$1=WAC_District)*('Blend Sheet'!$T$4=WAC_IIN),0))*'Blend Sheet'!$T80,0) + IFERROR(INDEX(WAC_Item_Cost,MATCH(1,(B$1=WAC_District)*('Blend Sheet'!$U$4=WAC_IIN),0))*'Blend Sheet'!$U80,0) + IFERROR(INDEX(WAC_Item_Cost,MATCH(1,(B$1=WAC_District)*('Blend Sheet'!$V$4=WAC_IIN),0))*'Blend Sheet'!$V80,0) + IFERROR(INDEX(WAC_Item_Cost,MATCH(1,(B$1=WAC_District)*('Blend Sheet'!$W$4=WAC_IIN),0))*'Blend Sheet'!$W80,0) + IFERROR(INDEX(WAC_Item_Cost,MATCH(1,(B$1=WAC_District)*('Blend Sheet'!$X$4=WAC_IIN),0))*'Blend Sheet'!$X80,0) + IFERROR(INDEX(WAC_Item_Cost,MATCH(1,(B$1=WAC_District)*('Blend Sheet'!$Y$4=WAC_IIN),0))*'Blend Sheet'!$Y80,0) + IFERROR(INDEX(WAC_Item_Cost,MATCH(1,(B$1=WAC_District)*('Blend Sheet'!$Z$4=WAC_IIN),0))*'Blend Sheet'!$Z80,0) + IFERROR(INDEX(WAC_Item_Cost,MATCH(1,(B$1=WAC_District)*('Blend Sheet'!$AA$4=WAC_IIN),0))*'Blend Sheet'!$AA80,0) + IFERROR(INDEX(WAC_Item_Cost,MATCH(1,(B$1=WAC_District)*('Blend Sheet'!$AB$4=WAC_IIN),0))*'Blend Sheet'!$AB80,0) + IFERROR(INDEX(WAC_Item_Cost,MATCH(1,(B$1=WAC_District)*('Blend Sheet'!$AC$4=WAC_IIN),0))*'Blend Sheet'!$AC80,0) + IFERROR(INDEX(WAC_Item_Cost,MATCH(1,(B$1=WAC_District)*('Blend Sheet'!$AD$4=WAC_IIN),0))*'Blend Sheet'!$AD80,0) + IFERROR(INDEX(WAC_Item_Cost,MATCH(1,(B$1=WAC_District)*('Blend Sheet'!$AE$4=WAC_IIN),0))*'Blend Sheet'!$AE80,0) + IFERROR(INDEX(WAC_Item_Cost,MATCH(1,(B$1=WAC_District)*('Blend Sheet'!$AF$4=WAC_IIN),0))*'Blend Sheet'!$AF80,0) + IFERROR(INDEX(WAC_Item_Cost,MATCH(1,(B$1=WAC_District)*('Blend Sheet'!$AG$4=WAC_IIN),0))*'Blend Sheet'!$AG80,0) + IFERROR(INDEX(WAC_Item_Cost,MATCH(1,(B$1=WAC_District)*('Blend Sheet'!$AH$4=WAC_IIN),0))*'Blend Sheet'!$AH80,0) + IFERROR(INDEX(WAC_Item_Cost,MATCH(1,(B$1=WAC_District)*('Blend Sheet'!$AI$4=WAC_IIN),0))*'Blend Sheet'!$AI80,0) + IFERROR(INDEX(WAC_Item_Cost,MATCH(1,(B$1=WAC_District)*('Blend Sheet'!$AJ$4=WAC_IIN),0))*'Blend Sheet'!$AJ80,0) + IFERROR(INDEX(WAC_Item_Cost,MATCH(1,(B$1=WAC_District)*('Blend Sheet'!$AK$4=WAC_IIN),0))*'Blend Sheet'!$AK80,0) + IFERROR(INDEX(WAC_Item_Cost,MATCH(1,(B$1=WAC_District)*('Blend Sheet'!$AL$4=WAC_IIN),0))*'Blend Sheet'!$AL80,0) + IFERROR(INDEX(WAC_Item_Cost,MATCH(1,(B$1=WAC_District)*('Blend Sheet'!$AM$4=WAC_IIN),0))*'Blend Sheet'!$AM80,0) + IFERROR(INDEX(WAC_Item_Cost,MATCH(1,(B$1=WAC_District)*('Blend Sheet'!$AN$4=WAC_IIN),0))*'Blend Sheet'!$AN80,0) + IFERROR(INDEX(WAC_Item_Cost,MATCH(1,(B$1=WAC_District)*('Blend Sheet'!$AO$4=WAC_IIN),0))*'Blend Sheet'!$AO80,0) + IFERROR(INDEX(WAC_Item_Cost,MATCH(1,(B$1=WAC_District)*('Blend Sheet'!$AP$4=WAC_IIN),0))*'Blend Sheet'!$AP80/1000,0)</f>
        <v>151.03214166800001</v>
      </c>
      <c r="C77" s="245">
        <f t="array" ref="C77">IFERROR(INDEX(WAC_Item_Cost,MATCH(1,(C$1=WAC_District)*('Blend Sheet'!$C$4=WAC_IIN),0))*'Blend Sheet'!$C80/1000,0) + IFERROR(INDEX(WAC_Item_Cost,MATCH(1,(C$1=WAC_District)*('Blend Sheet'!$D$4=WAC_IIN),0))*'Blend Sheet'!$D80/1000,0) + IFERROR(INDEX(WAC_Item_Cost,MATCH(1,(C$1=WAC_District)*('Blend Sheet'!$E$4=WAC_IIN),0))*'Blend Sheet'!$E80/1000,0) + IFERROR(INDEX(WAC_Item_Cost,MATCH(1,(C$1=WAC_District)*('Blend Sheet'!$F$4=WAC_IIN),0))*'Blend Sheet'!$F80/1000,0)  + IFERROR(INDEX(WAC_Item_Cost,MATCH(1,(C$1=WAC_District)*('Blend Sheet'!$G$4=WAC_IIN),0))*'Blend Sheet'!$G80,0) + IFERROR(INDEX(WAC_Item_Cost,MATCH(1,(C$1=WAC_District)*('Blend Sheet'!$H$4=WAC_IIN),0))*'Blend Sheet'!$H80,0)  + IFERROR(INDEX(WAC_Item_Cost,MATCH(1,(C$1=WAC_District)*('Blend Sheet'!$I$4=WAC_IIN),0))*'Blend Sheet'!$I80,0) + IFERROR(INDEX(WAC_Item_Cost,MATCH(1,(C$1=WAC_District)*('Blend Sheet'!$J$4=WAC_IIN),0))*'Blend Sheet'!$J80,0) + IFERROR(INDEX(WAC_Item_Cost,MATCH(1,(C$1=WAC_District)*('Blend Sheet'!$K$4=WAC_IIN),0))*'Blend Sheet'!$K80,0) + IFERROR(INDEX(WAC_Item_Cost,MATCH(1,(C$1=WAC_District)*('Blend Sheet'!$L$4=WAC_IIN),0))*'Blend Sheet'!$L80,0) + IFERROR(INDEX(WAC_Item_Cost,MATCH(1,(C$1=WAC_District)*('Blend Sheet'!$M$4=WAC_IIN),0))*'Blend Sheet'!$M80,0) + IFERROR(INDEX(WAC_Item_Cost,MATCH(1,(C$1=WAC_District)*('Blend Sheet'!$N$4=WAC_IIN),0))*'Blend Sheet'!$N80,0) + IFERROR(INDEX(WAC_Item_Cost,MATCH(1,(C$1=WAC_District)*('Blend Sheet'!$O$4=WAC_IIN),0))*'Blend Sheet'!$O80,0) + IFERROR(INDEX(WAC_Item_Cost,MATCH(1,(C$1=WAC_District)*('Blend Sheet'!$P$4=WAC_IIN),0))*'Blend Sheet'!$P80,0) + IFERROR(INDEX(WAC_Item_Cost,MATCH(1,(C$1=WAC_District)*('Blend Sheet'!$Q$4=WAC_IIN),0))*'Blend Sheet'!$Q80,0) + IFERROR(INDEX(WAC_Item_Cost,MATCH(1,(C$1=WAC_District)*('Blend Sheet'!$R$4=WAC_IIN),0))*'Blend Sheet'!$R80,0) + IFERROR(INDEX(WAC_Item_Cost,MATCH(1,(C$1=WAC_District)*('Blend Sheet'!$S$4=WAC_IIN),0))*'Blend Sheet'!$S80,0) + IFERROR(INDEX(WAC_Item_Cost,MATCH(1,(C$1=WAC_District)*('Blend Sheet'!$T$4=WAC_IIN),0))*'Blend Sheet'!$T80,0) + IFERROR(INDEX(WAC_Item_Cost,MATCH(1,(C$1=WAC_District)*('Blend Sheet'!$U$4=WAC_IIN),0))*'Blend Sheet'!$U80,0) + IFERROR(INDEX(WAC_Item_Cost,MATCH(1,(C$1=WAC_District)*('Blend Sheet'!$V$4=WAC_IIN),0))*'Blend Sheet'!$V80,0) + IFERROR(INDEX(WAC_Item_Cost,MATCH(1,(C$1=WAC_District)*('Blend Sheet'!$W$4=WAC_IIN),0))*'Blend Sheet'!$W80,0) + IFERROR(INDEX(WAC_Item_Cost,MATCH(1,(C$1=WAC_District)*('Blend Sheet'!$X$4=WAC_IIN),0))*'Blend Sheet'!$X80,0) + IFERROR(INDEX(WAC_Item_Cost,MATCH(1,(C$1=WAC_District)*('Blend Sheet'!$Y$4=WAC_IIN),0))*'Blend Sheet'!$Y80,0) + IFERROR(INDEX(WAC_Item_Cost,MATCH(1,(C$1=WAC_District)*('Blend Sheet'!$Z$4=WAC_IIN),0))*'Blend Sheet'!$Z80,0) + IFERROR(INDEX(WAC_Item_Cost,MATCH(1,(C$1=WAC_District)*('Blend Sheet'!$AA$4=WAC_IIN),0))*'Blend Sheet'!$AA80,0) + IFERROR(INDEX(WAC_Item_Cost,MATCH(1,(C$1=WAC_District)*('Blend Sheet'!$AB$4=WAC_IIN),0))*'Blend Sheet'!$AB80,0) + IFERROR(INDEX(WAC_Item_Cost,MATCH(1,(C$1=WAC_District)*('Blend Sheet'!$AC$4=WAC_IIN),0))*'Blend Sheet'!$AC80,0) + IFERROR(INDEX(WAC_Item_Cost,MATCH(1,(C$1=WAC_District)*('Blend Sheet'!$AD$4=WAC_IIN),0))*'Blend Sheet'!$AD80,0) + IFERROR(INDEX(WAC_Item_Cost,MATCH(1,(C$1=WAC_District)*('Blend Sheet'!$AE$4=WAC_IIN),0))*'Blend Sheet'!$AE80,0) + IFERROR(INDEX(WAC_Item_Cost,MATCH(1,(C$1=WAC_District)*('Blend Sheet'!$AF$4=WAC_IIN),0))*'Blend Sheet'!$AF80,0) + IFERROR(INDEX(WAC_Item_Cost,MATCH(1,(C$1=WAC_District)*('Blend Sheet'!$AG$4=WAC_IIN),0))*'Blend Sheet'!$AG80,0) + IFERROR(INDEX(WAC_Item_Cost,MATCH(1,(C$1=WAC_District)*('Blend Sheet'!$AH$4=WAC_IIN),0))*'Blend Sheet'!$AH80,0) + IFERROR(INDEX(WAC_Item_Cost,MATCH(1,(C$1=WAC_District)*('Blend Sheet'!$AI$4=WAC_IIN),0))*'Blend Sheet'!$AI80,0) + IFERROR(INDEX(WAC_Item_Cost,MATCH(1,(C$1=WAC_District)*('Blend Sheet'!$AJ$4=WAC_IIN),0))*'Blend Sheet'!$AJ80,0) + IFERROR(INDEX(WAC_Item_Cost,MATCH(1,(C$1=WAC_District)*('Blend Sheet'!$AK$4=WAC_IIN),0))*'Blend Sheet'!$AK80,0) + IFERROR(INDEX(WAC_Item_Cost,MATCH(1,(C$1=WAC_District)*('Blend Sheet'!$AL$4=WAC_IIN),0))*'Blend Sheet'!$AL80,0) + IFERROR(INDEX(WAC_Item_Cost,MATCH(1,(C$1=WAC_District)*('Blend Sheet'!$AM$4=WAC_IIN),0))*'Blend Sheet'!$AM80,0) + IFERROR(INDEX(WAC_Item_Cost,MATCH(1,(C$1=WAC_District)*('Blend Sheet'!$AN$4=WAC_IIN),0))*'Blend Sheet'!$AN80,0) + IFERROR(INDEX(WAC_Item_Cost,MATCH(1,(C$1=WAC_District)*('Blend Sheet'!$AO$4=WAC_IIN),0))*'Blend Sheet'!$AO80,0) + IFERROR(INDEX(WAC_Item_Cost,MATCH(1,(C$1=WAC_District)*('Blend Sheet'!$AP$4=WAC_IIN),0))*'Blend Sheet'!$AP80/1000,0)</f>
        <v>175.95183868399999</v>
      </c>
      <c r="D77" s="245">
        <f t="array" ref="D77">IFERROR(INDEX(WAC_Item_Cost,MATCH(1,(D$1=WAC_District)*('Blend Sheet'!$C$4=WAC_IIN),0))*'Blend Sheet'!$C80/1000,0) + IFERROR(INDEX(WAC_Item_Cost,MATCH(1,(D$1=WAC_District)*('Blend Sheet'!$D$4=WAC_IIN),0))*'Blend Sheet'!$D80/1000,0) + IFERROR(INDEX(WAC_Item_Cost,MATCH(1,(D$1=WAC_District)*('Blend Sheet'!$E$4=WAC_IIN),0))*'Blend Sheet'!$E80/1000,0) + IFERROR(INDEX(WAC_Item_Cost,MATCH(1,(D$1=WAC_District)*('Blend Sheet'!$F$4=WAC_IIN),0))*'Blend Sheet'!$F80/1000,0)  + IFERROR(INDEX(WAC_Item_Cost,MATCH(1,(D$1=WAC_District)*('Blend Sheet'!$G$4=WAC_IIN),0))*'Blend Sheet'!$G80,0) + IFERROR(INDEX(WAC_Item_Cost,MATCH(1,(D$1=WAC_District)*('Blend Sheet'!$H$4=WAC_IIN),0))*'Blend Sheet'!$H80,0)  + IFERROR(INDEX(WAC_Item_Cost,MATCH(1,(D$1=WAC_District)*('Blend Sheet'!$I$4=WAC_IIN),0))*'Blend Sheet'!$I80,0) + IFERROR(INDEX(WAC_Item_Cost,MATCH(1,(D$1=WAC_District)*('Blend Sheet'!$J$4=WAC_IIN),0))*'Blend Sheet'!$J80,0) + IFERROR(INDEX(WAC_Item_Cost,MATCH(1,(D$1=WAC_District)*('Blend Sheet'!$K$4=WAC_IIN),0))*'Blend Sheet'!$K80,0) + IFERROR(INDEX(WAC_Item_Cost,MATCH(1,(D$1=WAC_District)*('Blend Sheet'!$L$4=WAC_IIN),0))*'Blend Sheet'!$L80,0) + IFERROR(INDEX(WAC_Item_Cost,MATCH(1,(D$1=WAC_District)*('Blend Sheet'!$M$4=WAC_IIN),0))*'Blend Sheet'!$M80,0) + IFERROR(INDEX(WAC_Item_Cost,MATCH(1,(D$1=WAC_District)*('Blend Sheet'!$N$4=WAC_IIN),0))*'Blend Sheet'!$N80,0) + IFERROR(INDEX(WAC_Item_Cost,MATCH(1,(D$1=WAC_District)*('Blend Sheet'!$O$4=WAC_IIN),0))*'Blend Sheet'!$O80,0) + IFERROR(INDEX(WAC_Item_Cost,MATCH(1,(D$1=WAC_District)*('Blend Sheet'!$P$4=WAC_IIN),0))*'Blend Sheet'!$P80,0) + IFERROR(INDEX(WAC_Item_Cost,MATCH(1,(D$1=WAC_District)*('Blend Sheet'!$Q$4=WAC_IIN),0))*'Blend Sheet'!$Q80,0) + IFERROR(INDEX(WAC_Item_Cost,MATCH(1,(D$1=WAC_District)*('Blend Sheet'!$R$4=WAC_IIN),0))*'Blend Sheet'!$R80,0) + IFERROR(INDEX(WAC_Item_Cost,MATCH(1,(D$1=WAC_District)*('Blend Sheet'!$S$4=WAC_IIN),0))*'Blend Sheet'!$S80,0) + IFERROR(INDEX(WAC_Item_Cost,MATCH(1,(D$1=WAC_District)*('Blend Sheet'!$T$4=WAC_IIN),0))*'Blend Sheet'!$T80,0) + IFERROR(INDEX(WAC_Item_Cost,MATCH(1,(D$1=WAC_District)*('Blend Sheet'!$U$4=WAC_IIN),0))*'Blend Sheet'!$U80,0) + IFERROR(INDEX(WAC_Item_Cost,MATCH(1,(D$1=WAC_District)*('Blend Sheet'!$V$4=WAC_IIN),0))*'Blend Sheet'!$V80,0) + IFERROR(INDEX(WAC_Item_Cost,MATCH(1,(D$1=WAC_District)*('Blend Sheet'!$W$4=WAC_IIN),0))*'Blend Sheet'!$W80,0) + IFERROR(INDEX(WAC_Item_Cost,MATCH(1,(D$1=WAC_District)*('Blend Sheet'!$X$4=WAC_IIN),0))*'Blend Sheet'!$X80,0) + IFERROR(INDEX(WAC_Item_Cost,MATCH(1,(D$1=WAC_District)*('Blend Sheet'!$Y$4=WAC_IIN),0))*'Blend Sheet'!$Y80,0) + IFERROR(INDEX(WAC_Item_Cost,MATCH(1,(D$1=WAC_District)*('Blend Sheet'!$Z$4=WAC_IIN),0))*'Blend Sheet'!$Z80,0) + IFERROR(INDEX(WAC_Item_Cost,MATCH(1,(D$1=WAC_District)*('Blend Sheet'!$AA$4=WAC_IIN),0))*'Blend Sheet'!$AA80,0) + IFERROR(INDEX(WAC_Item_Cost,MATCH(1,(D$1=WAC_District)*('Blend Sheet'!$AB$4=WAC_IIN),0))*'Blend Sheet'!$AB80,0) + IFERROR(INDEX(WAC_Item_Cost,MATCH(1,(D$1=WAC_District)*('Blend Sheet'!$AC$4=WAC_IIN),0))*'Blend Sheet'!$AC80,0) + IFERROR(INDEX(WAC_Item_Cost,MATCH(1,(D$1=WAC_District)*('Blend Sheet'!$AD$4=WAC_IIN),0))*'Blend Sheet'!$AD80,0) + IFERROR(INDEX(WAC_Item_Cost,MATCH(1,(D$1=WAC_District)*('Blend Sheet'!$AE$4=WAC_IIN),0))*'Blend Sheet'!$AE80,0) + IFERROR(INDEX(WAC_Item_Cost,MATCH(1,(D$1=WAC_District)*('Blend Sheet'!$AF$4=WAC_IIN),0))*'Blend Sheet'!$AF80,0) + IFERROR(INDEX(WAC_Item_Cost,MATCH(1,(D$1=WAC_District)*('Blend Sheet'!$AG$4=WAC_IIN),0))*'Blend Sheet'!$AG80,0) + IFERROR(INDEX(WAC_Item_Cost,MATCH(1,(D$1=WAC_District)*('Blend Sheet'!$AH$4=WAC_IIN),0))*'Blend Sheet'!$AH80,0) + IFERROR(INDEX(WAC_Item_Cost,MATCH(1,(D$1=WAC_District)*('Blend Sheet'!$AI$4=WAC_IIN),0))*'Blend Sheet'!$AI80,0) + IFERROR(INDEX(WAC_Item_Cost,MATCH(1,(D$1=WAC_District)*('Blend Sheet'!$AJ$4=WAC_IIN),0))*'Blend Sheet'!$AJ80,0) + IFERROR(INDEX(WAC_Item_Cost,MATCH(1,(D$1=WAC_District)*('Blend Sheet'!$AK$4=WAC_IIN),0))*'Blend Sheet'!$AK80,0) + IFERROR(INDEX(WAC_Item_Cost,MATCH(1,(D$1=WAC_District)*('Blend Sheet'!$AL$4=WAC_IIN),0))*'Blend Sheet'!$AL80,0) + IFERROR(INDEX(WAC_Item_Cost,MATCH(1,(D$1=WAC_District)*('Blend Sheet'!$AM$4=WAC_IIN),0))*'Blend Sheet'!$AM80,0) + IFERROR(INDEX(WAC_Item_Cost,MATCH(1,(D$1=WAC_District)*('Blend Sheet'!$AN$4=WAC_IIN),0))*'Blend Sheet'!$AN80,0) + IFERROR(INDEX(WAC_Item_Cost,MATCH(1,(D$1=WAC_District)*('Blend Sheet'!$AO$4=WAC_IIN),0))*'Blend Sheet'!$AO80,0) + IFERROR(INDEX(WAC_Item_Cost,MATCH(1,(D$1=WAC_District)*('Blend Sheet'!$AP$4=WAC_IIN),0))*'Blend Sheet'!$AP80/1000,0)</f>
        <v>140.05262620799999</v>
      </c>
      <c r="E77" s="245">
        <f t="array" ref="E77">IFERROR(INDEX(WAC_Item_Cost,MATCH(1,(E$1=WAC_District)*('Blend Sheet'!$C$4=WAC_IIN),0))*'Blend Sheet'!$C80/1000,0) + IFERROR(INDEX(WAC_Item_Cost,MATCH(1,(E$1=WAC_District)*('Blend Sheet'!$D$4=WAC_IIN),0))*'Blend Sheet'!$D80/1000,0) + IFERROR(INDEX(WAC_Item_Cost,MATCH(1,(E$1=WAC_District)*('Blend Sheet'!$E$4=WAC_IIN),0))*'Blend Sheet'!$E80/1000,0) + IFERROR(INDEX(WAC_Item_Cost,MATCH(1,(E$1=WAC_District)*('Blend Sheet'!$F$4=WAC_IIN),0))*'Blend Sheet'!$F80/1000,0)  + IFERROR(INDEX(WAC_Item_Cost,MATCH(1,(E$1=WAC_District)*('Blend Sheet'!$G$4=WAC_IIN),0))*'Blend Sheet'!$G80,0) + IFERROR(INDEX(WAC_Item_Cost,MATCH(1,(E$1=WAC_District)*('Blend Sheet'!$H$4=WAC_IIN),0))*'Blend Sheet'!$H80,0)  + IFERROR(INDEX(WAC_Item_Cost,MATCH(1,(E$1=WAC_District)*('Blend Sheet'!$I$4=WAC_IIN),0))*'Blend Sheet'!$I80,0) + IFERROR(INDEX(WAC_Item_Cost,MATCH(1,(E$1=WAC_District)*('Blend Sheet'!$J$4=WAC_IIN),0))*'Blend Sheet'!$J80,0) + IFERROR(INDEX(WAC_Item_Cost,MATCH(1,(E$1=WAC_District)*('Blend Sheet'!$K$4=WAC_IIN),0))*'Blend Sheet'!$K80,0) + IFERROR(INDEX(WAC_Item_Cost,MATCH(1,(E$1=WAC_District)*('Blend Sheet'!$L$4=WAC_IIN),0))*'Blend Sheet'!$L80,0) + IFERROR(INDEX(WAC_Item_Cost,MATCH(1,(E$1=WAC_District)*('Blend Sheet'!$M$4=WAC_IIN),0))*'Blend Sheet'!$M80,0) + IFERROR(INDEX(WAC_Item_Cost,MATCH(1,(E$1=WAC_District)*('Blend Sheet'!$N$4=WAC_IIN),0))*'Blend Sheet'!$N80,0) + IFERROR(INDEX(WAC_Item_Cost,MATCH(1,(E$1=WAC_District)*('Blend Sheet'!$O$4=WAC_IIN),0))*'Blend Sheet'!$O80,0) + IFERROR(INDEX(WAC_Item_Cost,MATCH(1,(E$1=WAC_District)*('Blend Sheet'!$P$4=WAC_IIN),0))*'Blend Sheet'!$P80,0) + IFERROR(INDEX(WAC_Item_Cost,MATCH(1,(E$1=WAC_District)*('Blend Sheet'!$Q$4=WAC_IIN),0))*'Blend Sheet'!$Q80,0) + IFERROR(INDEX(WAC_Item_Cost,MATCH(1,(E$1=WAC_District)*('Blend Sheet'!$R$4=WAC_IIN),0))*'Blend Sheet'!$R80,0) + IFERROR(INDEX(WAC_Item_Cost,MATCH(1,(E$1=WAC_District)*('Blend Sheet'!$S$4=WAC_IIN),0))*'Blend Sheet'!$S80,0) + IFERROR(INDEX(WAC_Item_Cost,MATCH(1,(E$1=WAC_District)*('Blend Sheet'!$T$4=WAC_IIN),0))*'Blend Sheet'!$T80,0) + IFERROR(INDEX(WAC_Item_Cost,MATCH(1,(E$1=WAC_District)*('Blend Sheet'!$U$4=WAC_IIN),0))*'Blend Sheet'!$U80,0) + IFERROR(INDEX(WAC_Item_Cost,MATCH(1,(E$1=WAC_District)*('Blend Sheet'!$V$4=WAC_IIN),0))*'Blend Sheet'!$V80,0) + IFERROR(INDEX(WAC_Item_Cost,MATCH(1,(E$1=WAC_District)*('Blend Sheet'!$W$4=WAC_IIN),0))*'Blend Sheet'!$W80,0) + IFERROR(INDEX(WAC_Item_Cost,MATCH(1,(E$1=WAC_District)*('Blend Sheet'!$X$4=WAC_IIN),0))*'Blend Sheet'!$X80,0) + IFERROR(INDEX(WAC_Item_Cost,MATCH(1,(E$1=WAC_District)*('Blend Sheet'!$Y$4=WAC_IIN),0))*'Blend Sheet'!$Y80,0) + IFERROR(INDEX(WAC_Item_Cost,MATCH(1,(E$1=WAC_District)*('Blend Sheet'!$Z$4=WAC_IIN),0))*'Blend Sheet'!$Z80,0) + IFERROR(INDEX(WAC_Item_Cost,MATCH(1,(E$1=WAC_District)*('Blend Sheet'!$AA$4=WAC_IIN),0))*'Blend Sheet'!$AA80,0) + IFERROR(INDEX(WAC_Item_Cost,MATCH(1,(E$1=WAC_District)*('Blend Sheet'!$AB$4=WAC_IIN),0))*'Blend Sheet'!$AB80,0) + IFERROR(INDEX(WAC_Item_Cost,MATCH(1,(E$1=WAC_District)*('Blend Sheet'!$AC$4=WAC_IIN),0))*'Blend Sheet'!$AC80,0) + IFERROR(INDEX(WAC_Item_Cost,MATCH(1,(E$1=WAC_District)*('Blend Sheet'!$AD$4=WAC_IIN),0))*'Blend Sheet'!$AD80,0) + IFERROR(INDEX(WAC_Item_Cost,MATCH(1,(E$1=WAC_District)*('Blend Sheet'!$AE$4=WAC_IIN),0))*'Blend Sheet'!$AE80,0) + IFERROR(INDEX(WAC_Item_Cost,MATCH(1,(E$1=WAC_District)*('Blend Sheet'!$AF$4=WAC_IIN),0))*'Blend Sheet'!$AF80,0) + IFERROR(INDEX(WAC_Item_Cost,MATCH(1,(E$1=WAC_District)*('Blend Sheet'!$AG$4=WAC_IIN),0))*'Blend Sheet'!$AG80,0) + IFERROR(INDEX(WAC_Item_Cost,MATCH(1,(E$1=WAC_District)*('Blend Sheet'!$AH$4=WAC_IIN),0))*'Blend Sheet'!$AH80,0) + IFERROR(INDEX(WAC_Item_Cost,MATCH(1,(E$1=WAC_District)*('Blend Sheet'!$AI$4=WAC_IIN),0))*'Blend Sheet'!$AI80,0) + IFERROR(INDEX(WAC_Item_Cost,MATCH(1,(E$1=WAC_District)*('Blend Sheet'!$AJ$4=WAC_IIN),0))*'Blend Sheet'!$AJ80,0) + IFERROR(INDEX(WAC_Item_Cost,MATCH(1,(E$1=WAC_District)*('Blend Sheet'!$AK$4=WAC_IIN),0))*'Blend Sheet'!$AK80,0) + IFERROR(INDEX(WAC_Item_Cost,MATCH(1,(E$1=WAC_District)*('Blend Sheet'!$AL$4=WAC_IIN),0))*'Blend Sheet'!$AL80,0) + IFERROR(INDEX(WAC_Item_Cost,MATCH(1,(E$1=WAC_District)*('Blend Sheet'!$AM$4=WAC_IIN),0))*'Blend Sheet'!$AM80,0) + IFERROR(INDEX(WAC_Item_Cost,MATCH(1,(E$1=WAC_District)*('Blend Sheet'!$AN$4=WAC_IIN),0))*'Blend Sheet'!$AN80,0) + IFERROR(INDEX(WAC_Item_Cost,MATCH(1,(E$1=WAC_District)*('Blend Sheet'!$AO$4=WAC_IIN),0))*'Blend Sheet'!$AO80,0) + IFERROR(INDEX(WAC_Item_Cost,MATCH(1,(E$1=WAC_District)*('Blend Sheet'!$AP$4=WAC_IIN),0))*'Blend Sheet'!$AP80/1000,0)</f>
        <v>209.65095874400001</v>
      </c>
      <c r="F77" s="245">
        <f t="array" ref="F77">IFERROR(INDEX(WAC_Item_Cost,MATCH(1,(F$1=WAC_District)*('Blend Sheet'!$C$4=WAC_IIN),0))*'Blend Sheet'!$C80/1000,0) + IFERROR(INDEX(WAC_Item_Cost,MATCH(1,(F$1=WAC_District)*('Blend Sheet'!$D$4=WAC_IIN),0))*'Blend Sheet'!$D80/1000,0) + IFERROR(INDEX(WAC_Item_Cost,MATCH(1,(F$1=WAC_District)*('Blend Sheet'!$E$4=WAC_IIN),0))*'Blend Sheet'!$E80/1000,0) + IFERROR(INDEX(WAC_Item_Cost,MATCH(1,(F$1=WAC_District)*('Blend Sheet'!$F$4=WAC_IIN),0))*'Blend Sheet'!$F80/1000,0)  + IFERROR(INDEX(WAC_Item_Cost,MATCH(1,(F$1=WAC_District)*('Blend Sheet'!$G$4=WAC_IIN),0))*'Blend Sheet'!$G80,0) + IFERROR(INDEX(WAC_Item_Cost,MATCH(1,(F$1=WAC_District)*('Blend Sheet'!$H$4=WAC_IIN),0))*'Blend Sheet'!$H80,0)  + IFERROR(INDEX(WAC_Item_Cost,MATCH(1,(F$1=WAC_District)*('Blend Sheet'!$I$4=WAC_IIN),0))*'Blend Sheet'!$I80,0) + IFERROR(INDEX(WAC_Item_Cost,MATCH(1,(F$1=WAC_District)*('Blend Sheet'!$J$4=WAC_IIN),0))*'Blend Sheet'!$J80,0) + IFERROR(INDEX(WAC_Item_Cost,MATCH(1,(F$1=WAC_District)*('Blend Sheet'!$K$4=WAC_IIN),0))*'Blend Sheet'!$K80,0) + IFERROR(INDEX(WAC_Item_Cost,MATCH(1,(F$1=WAC_District)*('Blend Sheet'!$L$4=WAC_IIN),0))*'Blend Sheet'!$L80,0) + IFERROR(INDEX(WAC_Item_Cost,MATCH(1,(F$1=WAC_District)*('Blend Sheet'!$M$4=WAC_IIN),0))*'Blend Sheet'!$M80,0) + IFERROR(INDEX(WAC_Item_Cost,MATCH(1,(F$1=WAC_District)*('Blend Sheet'!$N$4=WAC_IIN),0))*'Blend Sheet'!$N80,0) + IFERROR(INDEX(WAC_Item_Cost,MATCH(1,(F$1=WAC_District)*('Blend Sheet'!$O$4=WAC_IIN),0))*'Blend Sheet'!$O80,0) + IFERROR(INDEX(WAC_Item_Cost,MATCH(1,(F$1=WAC_District)*('Blend Sheet'!$P$4=WAC_IIN),0))*'Blend Sheet'!$P80,0) + IFERROR(INDEX(WAC_Item_Cost,MATCH(1,(F$1=WAC_District)*('Blend Sheet'!$Q$4=WAC_IIN),0))*'Blend Sheet'!$Q80,0) + IFERROR(INDEX(WAC_Item_Cost,MATCH(1,(F$1=WAC_District)*('Blend Sheet'!$R$4=WAC_IIN),0))*'Blend Sheet'!$R80,0) + IFERROR(INDEX(WAC_Item_Cost,MATCH(1,(F$1=WAC_District)*('Blend Sheet'!$S$4=WAC_IIN),0))*'Blend Sheet'!$S80,0) + IFERROR(INDEX(WAC_Item_Cost,MATCH(1,(F$1=WAC_District)*('Blend Sheet'!$T$4=WAC_IIN),0))*'Blend Sheet'!$T80,0) + IFERROR(INDEX(WAC_Item_Cost,MATCH(1,(F$1=WAC_District)*('Blend Sheet'!$U$4=WAC_IIN),0))*'Blend Sheet'!$U80,0) + IFERROR(INDEX(WAC_Item_Cost,MATCH(1,(F$1=WAC_District)*('Blend Sheet'!$V$4=WAC_IIN),0))*'Blend Sheet'!$V80,0) + IFERROR(INDEX(WAC_Item_Cost,MATCH(1,(F$1=WAC_District)*('Blend Sheet'!$W$4=WAC_IIN),0))*'Blend Sheet'!$W80,0) + IFERROR(INDEX(WAC_Item_Cost,MATCH(1,(F$1=WAC_District)*('Blend Sheet'!$X$4=WAC_IIN),0))*'Blend Sheet'!$X80,0) + IFERROR(INDEX(WAC_Item_Cost,MATCH(1,(F$1=WAC_District)*('Blend Sheet'!$Y$4=WAC_IIN),0))*'Blend Sheet'!$Y80,0) + IFERROR(INDEX(WAC_Item_Cost,MATCH(1,(F$1=WAC_District)*('Blend Sheet'!$Z$4=WAC_IIN),0))*'Blend Sheet'!$Z80,0) + IFERROR(INDEX(WAC_Item_Cost,MATCH(1,(F$1=WAC_District)*('Blend Sheet'!$AA$4=WAC_IIN),0))*'Blend Sheet'!$AA80,0) + IFERROR(INDEX(WAC_Item_Cost,MATCH(1,(F$1=WAC_District)*('Blend Sheet'!$AB$4=WAC_IIN),0))*'Blend Sheet'!$AB80,0) + IFERROR(INDEX(WAC_Item_Cost,MATCH(1,(F$1=WAC_District)*('Blend Sheet'!$AC$4=WAC_IIN),0))*'Blend Sheet'!$AC80,0) + IFERROR(INDEX(WAC_Item_Cost,MATCH(1,(F$1=WAC_District)*('Blend Sheet'!$AD$4=WAC_IIN),0))*'Blend Sheet'!$AD80,0) + IFERROR(INDEX(WAC_Item_Cost,MATCH(1,(F$1=WAC_District)*('Blend Sheet'!$AE$4=WAC_IIN),0))*'Blend Sheet'!$AE80,0) + IFERROR(INDEX(WAC_Item_Cost,MATCH(1,(F$1=WAC_District)*('Blend Sheet'!$AF$4=WAC_IIN),0))*'Blend Sheet'!$AF80,0) + IFERROR(INDEX(WAC_Item_Cost,MATCH(1,(F$1=WAC_District)*('Blend Sheet'!$AG$4=WAC_IIN),0))*'Blend Sheet'!$AG80,0) + IFERROR(INDEX(WAC_Item_Cost,MATCH(1,(F$1=WAC_District)*('Blend Sheet'!$AH$4=WAC_IIN),0))*'Blend Sheet'!$AH80,0) + IFERROR(INDEX(WAC_Item_Cost,MATCH(1,(F$1=WAC_District)*('Blend Sheet'!$AI$4=WAC_IIN),0))*'Blend Sheet'!$AI80,0) + IFERROR(INDEX(WAC_Item_Cost,MATCH(1,(F$1=WAC_District)*('Blend Sheet'!$AJ$4=WAC_IIN),0))*'Blend Sheet'!$AJ80,0) + IFERROR(INDEX(WAC_Item_Cost,MATCH(1,(F$1=WAC_District)*('Blend Sheet'!$AK$4=WAC_IIN),0))*'Blend Sheet'!$AK80,0) + IFERROR(INDEX(WAC_Item_Cost,MATCH(1,(F$1=WAC_District)*('Blend Sheet'!$AL$4=WAC_IIN),0))*'Blend Sheet'!$AL80,0) + IFERROR(INDEX(WAC_Item_Cost,MATCH(1,(F$1=WAC_District)*('Blend Sheet'!$AM$4=WAC_IIN),0))*'Blend Sheet'!$AM80,0) + IFERROR(INDEX(WAC_Item_Cost,MATCH(1,(F$1=WAC_District)*('Blend Sheet'!$AN$4=WAC_IIN),0))*'Blend Sheet'!$AN80,0) + IFERROR(INDEX(WAC_Item_Cost,MATCH(1,(F$1=WAC_District)*('Blend Sheet'!$AO$4=WAC_IIN),0))*'Blend Sheet'!$AO80,0) + IFERROR(INDEX(WAC_Item_Cost,MATCH(1,(F$1=WAC_District)*('Blend Sheet'!$AP$4=WAC_IIN),0))*'Blend Sheet'!$AP80/1000,0)</f>
        <v>186.65617028</v>
      </c>
      <c r="G77" s="245">
        <f t="array" ref="G77">IFERROR(INDEX(WAC_Item_Cost,MATCH(1,(G$1=WAC_District)*('Blend Sheet'!$C$4=WAC_IIN),0))*'Blend Sheet'!$C80/1000,0) + IFERROR(INDEX(WAC_Item_Cost,MATCH(1,(G$1=WAC_District)*('Blend Sheet'!$D$4=WAC_IIN),0))*'Blend Sheet'!$D80/1000,0) + IFERROR(INDEX(WAC_Item_Cost,MATCH(1,(G$1=WAC_District)*('Blend Sheet'!$E$4=WAC_IIN),0))*'Blend Sheet'!$E80/1000,0) + IFERROR(INDEX(WAC_Item_Cost,MATCH(1,(G$1=WAC_District)*('Blend Sheet'!$F$4=WAC_IIN),0))*'Blend Sheet'!$F80/1000,0)  + IFERROR(INDEX(WAC_Item_Cost,MATCH(1,(G$1=WAC_District)*('Blend Sheet'!$G$4=WAC_IIN),0))*'Blend Sheet'!$G80,0) + IFERROR(INDEX(WAC_Item_Cost,MATCH(1,(G$1=WAC_District)*('Blend Sheet'!$H$4=WAC_IIN),0))*'Blend Sheet'!$H80,0)  + IFERROR(INDEX(WAC_Item_Cost,MATCH(1,(G$1=WAC_District)*('Blend Sheet'!$I$4=WAC_IIN),0))*'Blend Sheet'!$I80,0) + IFERROR(INDEX(WAC_Item_Cost,MATCH(1,(G$1=WAC_District)*('Blend Sheet'!$J$4=WAC_IIN),0))*'Blend Sheet'!$J80,0) + IFERROR(INDEX(WAC_Item_Cost,MATCH(1,(G$1=WAC_District)*('Blend Sheet'!$K$4=WAC_IIN),0))*'Blend Sheet'!$K80,0) + IFERROR(INDEX(WAC_Item_Cost,MATCH(1,(G$1=WAC_District)*('Blend Sheet'!$L$4=WAC_IIN),0))*'Blend Sheet'!$L80,0) + IFERROR(INDEX(WAC_Item_Cost,MATCH(1,(G$1=WAC_District)*('Blend Sheet'!$M$4=WAC_IIN),0))*'Blend Sheet'!$M80,0) + IFERROR(INDEX(WAC_Item_Cost,MATCH(1,(G$1=WAC_District)*('Blend Sheet'!$N$4=WAC_IIN),0))*'Blend Sheet'!$N80,0) + IFERROR(INDEX(WAC_Item_Cost,MATCH(1,(G$1=WAC_District)*('Blend Sheet'!$O$4=WAC_IIN),0))*'Blend Sheet'!$O80,0) + IFERROR(INDEX(WAC_Item_Cost,MATCH(1,(G$1=WAC_District)*('Blend Sheet'!$P$4=WAC_IIN),0))*'Blend Sheet'!$P80,0) + IFERROR(INDEX(WAC_Item_Cost,MATCH(1,(G$1=WAC_District)*('Blend Sheet'!$Q$4=WAC_IIN),0))*'Blend Sheet'!$Q80,0) + IFERROR(INDEX(WAC_Item_Cost,MATCH(1,(G$1=WAC_District)*('Blend Sheet'!$R$4=WAC_IIN),0))*'Blend Sheet'!$R80,0) + IFERROR(INDEX(WAC_Item_Cost,MATCH(1,(G$1=WAC_District)*('Blend Sheet'!$S$4=WAC_IIN),0))*'Blend Sheet'!$S80,0) + IFERROR(INDEX(WAC_Item_Cost,MATCH(1,(G$1=WAC_District)*('Blend Sheet'!$T$4=WAC_IIN),0))*'Blend Sheet'!$T80,0) + IFERROR(INDEX(WAC_Item_Cost,MATCH(1,(G$1=WAC_District)*('Blend Sheet'!$U$4=WAC_IIN),0))*'Blend Sheet'!$U80,0) + IFERROR(INDEX(WAC_Item_Cost,MATCH(1,(G$1=WAC_District)*('Blend Sheet'!$V$4=WAC_IIN),0))*'Blend Sheet'!$V80,0) + IFERROR(INDEX(WAC_Item_Cost,MATCH(1,(G$1=WAC_District)*('Blend Sheet'!$W$4=WAC_IIN),0))*'Blend Sheet'!$W80,0) + IFERROR(INDEX(WAC_Item_Cost,MATCH(1,(G$1=WAC_District)*('Blend Sheet'!$X$4=WAC_IIN),0))*'Blend Sheet'!$X80,0) + IFERROR(INDEX(WAC_Item_Cost,MATCH(1,(G$1=WAC_District)*('Blend Sheet'!$Y$4=WAC_IIN),0))*'Blend Sheet'!$Y80,0) + IFERROR(INDEX(WAC_Item_Cost,MATCH(1,(G$1=WAC_District)*('Blend Sheet'!$Z$4=WAC_IIN),0))*'Blend Sheet'!$Z80,0) + IFERROR(INDEX(WAC_Item_Cost,MATCH(1,(G$1=WAC_District)*('Blend Sheet'!$AA$4=WAC_IIN),0))*'Blend Sheet'!$AA80,0) + IFERROR(INDEX(WAC_Item_Cost,MATCH(1,(G$1=WAC_District)*('Blend Sheet'!$AB$4=WAC_IIN),0))*'Blend Sheet'!$AB80,0) + IFERROR(INDEX(WAC_Item_Cost,MATCH(1,(G$1=WAC_District)*('Blend Sheet'!$AC$4=WAC_IIN),0))*'Blend Sheet'!$AC80,0) + IFERROR(INDEX(WAC_Item_Cost,MATCH(1,(G$1=WAC_District)*('Blend Sheet'!$AD$4=WAC_IIN),0))*'Blend Sheet'!$AD80,0) + IFERROR(INDEX(WAC_Item_Cost,MATCH(1,(G$1=WAC_District)*('Blend Sheet'!$AE$4=WAC_IIN),0))*'Blend Sheet'!$AE80,0) + IFERROR(INDEX(WAC_Item_Cost,MATCH(1,(G$1=WAC_District)*('Blend Sheet'!$AF$4=WAC_IIN),0))*'Blend Sheet'!$AF80,0) + IFERROR(INDEX(WAC_Item_Cost,MATCH(1,(G$1=WAC_District)*('Blend Sheet'!$AG$4=WAC_IIN),0))*'Blend Sheet'!$AG80,0) + IFERROR(INDEX(WAC_Item_Cost,MATCH(1,(G$1=WAC_District)*('Blend Sheet'!$AH$4=WAC_IIN),0))*'Blend Sheet'!$AH80,0) + IFERROR(INDEX(WAC_Item_Cost,MATCH(1,(G$1=WAC_District)*('Blend Sheet'!$AI$4=WAC_IIN),0))*'Blend Sheet'!$AI80,0) + IFERROR(INDEX(WAC_Item_Cost,MATCH(1,(G$1=WAC_District)*('Blend Sheet'!$AJ$4=WAC_IIN),0))*'Blend Sheet'!$AJ80,0) + IFERROR(INDEX(WAC_Item_Cost,MATCH(1,(G$1=WAC_District)*('Blend Sheet'!$AK$4=WAC_IIN),0))*'Blend Sheet'!$AK80,0) + IFERROR(INDEX(WAC_Item_Cost,MATCH(1,(G$1=WAC_District)*('Blend Sheet'!$AL$4=WAC_IIN),0))*'Blend Sheet'!$AL80,0) + IFERROR(INDEX(WAC_Item_Cost,MATCH(1,(G$1=WAC_District)*('Blend Sheet'!$AM$4=WAC_IIN),0))*'Blend Sheet'!$AM80,0) + IFERROR(INDEX(WAC_Item_Cost,MATCH(1,(G$1=WAC_District)*('Blend Sheet'!$AN$4=WAC_IIN),0))*'Blend Sheet'!$AN80,0) + IFERROR(INDEX(WAC_Item_Cost,MATCH(1,(G$1=WAC_District)*('Blend Sheet'!$AO$4=WAC_IIN),0))*'Blend Sheet'!$AO80,0) + IFERROR(INDEX(WAC_Item_Cost,MATCH(1,(G$1=WAC_District)*('Blend Sheet'!$AP$4=WAC_IIN),0))*'Blend Sheet'!$AP80/1000,0)</f>
        <v>145.552871412</v>
      </c>
      <c r="H77" s="245">
        <f t="array" ref="H77">IFERROR(INDEX(WAC_Item_Cost,MATCH(1,(H$1=WAC_District)*('Blend Sheet'!$C$4=WAC_IIN),0))*'Blend Sheet'!$C80/1000,0) + IFERROR(INDEX(WAC_Item_Cost,MATCH(1,(H$1=WAC_District)*('Blend Sheet'!$D$4=WAC_IIN),0))*'Blend Sheet'!$D80/1000,0) + IFERROR(INDEX(WAC_Item_Cost,MATCH(1,(H$1=WAC_District)*('Blend Sheet'!$E$4=WAC_IIN),0))*'Blend Sheet'!$E80/1000,0) + IFERROR(INDEX(WAC_Item_Cost,MATCH(1,(H$1=WAC_District)*('Blend Sheet'!$F$4=WAC_IIN),0))*'Blend Sheet'!$F80/1000,0)  + IFERROR(INDEX(WAC_Item_Cost,MATCH(1,(H$1=WAC_District)*('Blend Sheet'!$G$4=WAC_IIN),0))*'Blend Sheet'!$G80,0) + IFERROR(INDEX(WAC_Item_Cost,MATCH(1,(H$1=WAC_District)*('Blend Sheet'!$H$4=WAC_IIN),0))*'Blend Sheet'!$H80,0)  + IFERROR(INDEX(WAC_Item_Cost,MATCH(1,(H$1=WAC_District)*('Blend Sheet'!$I$4=WAC_IIN),0))*'Blend Sheet'!$I80,0) + IFERROR(INDEX(WAC_Item_Cost,MATCH(1,(H$1=WAC_District)*('Blend Sheet'!$J$4=WAC_IIN),0))*'Blend Sheet'!$J80,0) + IFERROR(INDEX(WAC_Item_Cost,MATCH(1,(H$1=WAC_District)*('Blend Sheet'!$K$4=WAC_IIN),0))*'Blend Sheet'!$K80,0) + IFERROR(INDEX(WAC_Item_Cost,MATCH(1,(H$1=WAC_District)*('Blend Sheet'!$L$4=WAC_IIN),0))*'Blend Sheet'!$L80,0) + IFERROR(INDEX(WAC_Item_Cost,MATCH(1,(H$1=WAC_District)*('Blend Sheet'!$M$4=WAC_IIN),0))*'Blend Sheet'!$M80,0) + IFERROR(INDEX(WAC_Item_Cost,MATCH(1,(H$1=WAC_District)*('Blend Sheet'!$N$4=WAC_IIN),0))*'Blend Sheet'!$N80,0) + IFERROR(INDEX(WAC_Item_Cost,MATCH(1,(H$1=WAC_District)*('Blend Sheet'!$O$4=WAC_IIN),0))*'Blend Sheet'!$O80,0) + IFERROR(INDEX(WAC_Item_Cost,MATCH(1,(H$1=WAC_District)*('Blend Sheet'!$P$4=WAC_IIN),0))*'Blend Sheet'!$P80,0) + IFERROR(INDEX(WAC_Item_Cost,MATCH(1,(H$1=WAC_District)*('Blend Sheet'!$Q$4=WAC_IIN),0))*'Blend Sheet'!$Q80,0) + IFERROR(INDEX(WAC_Item_Cost,MATCH(1,(H$1=WAC_District)*('Blend Sheet'!$R$4=WAC_IIN),0))*'Blend Sheet'!$R80,0) + IFERROR(INDEX(WAC_Item_Cost,MATCH(1,(H$1=WAC_District)*('Blend Sheet'!$S$4=WAC_IIN),0))*'Blend Sheet'!$S80,0) + IFERROR(INDEX(WAC_Item_Cost,MATCH(1,(H$1=WAC_District)*('Blend Sheet'!$T$4=WAC_IIN),0))*'Blend Sheet'!$T80,0) + IFERROR(INDEX(WAC_Item_Cost,MATCH(1,(H$1=WAC_District)*('Blend Sheet'!$U$4=WAC_IIN),0))*'Blend Sheet'!$U80,0) + IFERROR(INDEX(WAC_Item_Cost,MATCH(1,(H$1=WAC_District)*('Blend Sheet'!$V$4=WAC_IIN),0))*'Blend Sheet'!$V80,0) + IFERROR(INDEX(WAC_Item_Cost,MATCH(1,(H$1=WAC_District)*('Blend Sheet'!$W$4=WAC_IIN),0))*'Blend Sheet'!$W80,0) + IFERROR(INDEX(WAC_Item_Cost,MATCH(1,(H$1=WAC_District)*('Blend Sheet'!$X$4=WAC_IIN),0))*'Blend Sheet'!$X80,0) + IFERROR(INDEX(WAC_Item_Cost,MATCH(1,(H$1=WAC_District)*('Blend Sheet'!$Y$4=WAC_IIN),0))*'Blend Sheet'!$Y80,0) + IFERROR(INDEX(WAC_Item_Cost,MATCH(1,(H$1=WAC_District)*('Blend Sheet'!$Z$4=WAC_IIN),0))*'Blend Sheet'!$Z80,0) + IFERROR(INDEX(WAC_Item_Cost,MATCH(1,(H$1=WAC_District)*('Blend Sheet'!$AA$4=WAC_IIN),0))*'Blend Sheet'!$AA80,0) + IFERROR(INDEX(WAC_Item_Cost,MATCH(1,(H$1=WAC_District)*('Blend Sheet'!$AB$4=WAC_IIN),0))*'Blend Sheet'!$AB80,0) + IFERROR(INDEX(WAC_Item_Cost,MATCH(1,(H$1=WAC_District)*('Blend Sheet'!$AC$4=WAC_IIN),0))*'Blend Sheet'!$AC80,0) + IFERROR(INDEX(WAC_Item_Cost,MATCH(1,(H$1=WAC_District)*('Blend Sheet'!$AD$4=WAC_IIN),0))*'Blend Sheet'!$AD80,0) + IFERROR(INDEX(WAC_Item_Cost,MATCH(1,(H$1=WAC_District)*('Blend Sheet'!$AE$4=WAC_IIN),0))*'Blend Sheet'!$AE80,0) + IFERROR(INDEX(WAC_Item_Cost,MATCH(1,(H$1=WAC_District)*('Blend Sheet'!$AF$4=WAC_IIN),0))*'Blend Sheet'!$AF80,0) + IFERROR(INDEX(WAC_Item_Cost,MATCH(1,(H$1=WAC_District)*('Blend Sheet'!$AG$4=WAC_IIN),0))*'Blend Sheet'!$AG80,0) + IFERROR(INDEX(WAC_Item_Cost,MATCH(1,(H$1=WAC_District)*('Blend Sheet'!$AH$4=WAC_IIN),0))*'Blend Sheet'!$AH80,0) + IFERROR(INDEX(WAC_Item_Cost,MATCH(1,(H$1=WAC_District)*('Blend Sheet'!$AI$4=WAC_IIN),0))*'Blend Sheet'!$AI80,0) + IFERROR(INDEX(WAC_Item_Cost,MATCH(1,(H$1=WAC_District)*('Blend Sheet'!$AJ$4=WAC_IIN),0))*'Blend Sheet'!$AJ80,0) + IFERROR(INDEX(WAC_Item_Cost,MATCH(1,(H$1=WAC_District)*('Blend Sheet'!$AK$4=WAC_IIN),0))*'Blend Sheet'!$AK80,0) + IFERROR(INDEX(WAC_Item_Cost,MATCH(1,(H$1=WAC_District)*('Blend Sheet'!$AL$4=WAC_IIN),0))*'Blend Sheet'!$AL80,0) + IFERROR(INDEX(WAC_Item_Cost,MATCH(1,(H$1=WAC_District)*('Blend Sheet'!$AM$4=WAC_IIN),0))*'Blend Sheet'!$AM80,0) + IFERROR(INDEX(WAC_Item_Cost,MATCH(1,(H$1=WAC_District)*('Blend Sheet'!$AN$4=WAC_IIN),0))*'Blend Sheet'!$AN80,0) + IFERROR(INDEX(WAC_Item_Cost,MATCH(1,(H$1=WAC_District)*('Blend Sheet'!$AO$4=WAC_IIN),0))*'Blend Sheet'!$AO80,0) + IFERROR(INDEX(WAC_Item_Cost,MATCH(1,(H$1=WAC_District)*('Blend Sheet'!$AP$4=WAC_IIN),0))*'Blend Sheet'!$AP80/1000,0)</f>
        <v>749.860998892</v>
      </c>
      <c r="I77" s="245">
        <f t="array" ref="I77">IFERROR(INDEX(WAC_Item_Cost,MATCH(1,(I$1=WAC_District)*('Blend Sheet'!$C$4=WAC_IIN),0))*'Blend Sheet'!$C80/1000,0) + IFERROR(INDEX(WAC_Item_Cost,MATCH(1,(I$1=WAC_District)*('Blend Sheet'!$D$4=WAC_IIN),0))*'Blend Sheet'!$D80/1000,0) + IFERROR(INDEX(WAC_Item_Cost,MATCH(1,(I$1=WAC_District)*('Blend Sheet'!$E$4=WAC_IIN),0))*'Blend Sheet'!$E80/1000,0) + IFERROR(INDEX(WAC_Item_Cost,MATCH(1,(I$1=WAC_District)*('Blend Sheet'!$F$4=WAC_IIN),0))*'Blend Sheet'!$F80/1000,0)  + IFERROR(INDEX(WAC_Item_Cost,MATCH(1,(I$1=WAC_District)*('Blend Sheet'!$G$4=WAC_IIN),0))*'Blend Sheet'!$G80,0) + IFERROR(INDEX(WAC_Item_Cost,MATCH(1,(I$1=WAC_District)*('Blend Sheet'!$H$4=WAC_IIN),0))*'Blend Sheet'!$H80,0)  + IFERROR(INDEX(WAC_Item_Cost,MATCH(1,(I$1=WAC_District)*('Blend Sheet'!$I$4=WAC_IIN),0))*'Blend Sheet'!$I80,0) + IFERROR(INDEX(WAC_Item_Cost,MATCH(1,(I$1=WAC_District)*('Blend Sheet'!$J$4=WAC_IIN),0))*'Blend Sheet'!$J80,0) + IFERROR(INDEX(WAC_Item_Cost,MATCH(1,(I$1=WAC_District)*('Blend Sheet'!$K$4=WAC_IIN),0))*'Blend Sheet'!$K80,0) + IFERROR(INDEX(WAC_Item_Cost,MATCH(1,(I$1=WAC_District)*('Blend Sheet'!$L$4=WAC_IIN),0))*'Blend Sheet'!$L80,0) + IFERROR(INDEX(WAC_Item_Cost,MATCH(1,(I$1=WAC_District)*('Blend Sheet'!$M$4=WAC_IIN),0))*'Blend Sheet'!$M80,0) + IFERROR(INDEX(WAC_Item_Cost,MATCH(1,(I$1=WAC_District)*('Blend Sheet'!$N$4=WAC_IIN),0))*'Blend Sheet'!$N80,0) + IFERROR(INDEX(WAC_Item_Cost,MATCH(1,(I$1=WAC_District)*('Blend Sheet'!$O$4=WAC_IIN),0))*'Blend Sheet'!$O80,0) + IFERROR(INDEX(WAC_Item_Cost,MATCH(1,(I$1=WAC_District)*('Blend Sheet'!$P$4=WAC_IIN),0))*'Blend Sheet'!$P80,0) + IFERROR(INDEX(WAC_Item_Cost,MATCH(1,(I$1=WAC_District)*('Blend Sheet'!$Q$4=WAC_IIN),0))*'Blend Sheet'!$Q80,0) + IFERROR(INDEX(WAC_Item_Cost,MATCH(1,(I$1=WAC_District)*('Blend Sheet'!$R$4=WAC_IIN),0))*'Blend Sheet'!$R80,0) + IFERROR(INDEX(WAC_Item_Cost,MATCH(1,(I$1=WAC_District)*('Blend Sheet'!$S$4=WAC_IIN),0))*'Blend Sheet'!$S80,0) + IFERROR(INDEX(WAC_Item_Cost,MATCH(1,(I$1=WAC_District)*('Blend Sheet'!$T$4=WAC_IIN),0))*'Blend Sheet'!$T80,0) + IFERROR(INDEX(WAC_Item_Cost,MATCH(1,(I$1=WAC_District)*('Blend Sheet'!$U$4=WAC_IIN),0))*'Blend Sheet'!$U80,0) + IFERROR(INDEX(WAC_Item_Cost,MATCH(1,(I$1=WAC_District)*('Blend Sheet'!$V$4=WAC_IIN),0))*'Blend Sheet'!$V80,0) + IFERROR(INDEX(WAC_Item_Cost,MATCH(1,(I$1=WAC_District)*('Blend Sheet'!$W$4=WAC_IIN),0))*'Blend Sheet'!$W80,0) + IFERROR(INDEX(WAC_Item_Cost,MATCH(1,(I$1=WAC_District)*('Blend Sheet'!$X$4=WAC_IIN),0))*'Blend Sheet'!$X80,0) + IFERROR(INDEX(WAC_Item_Cost,MATCH(1,(I$1=WAC_District)*('Blend Sheet'!$Y$4=WAC_IIN),0))*'Blend Sheet'!$Y80,0) + IFERROR(INDEX(WAC_Item_Cost,MATCH(1,(I$1=WAC_District)*('Blend Sheet'!$Z$4=WAC_IIN),0))*'Blend Sheet'!$Z80,0) + IFERROR(INDEX(WAC_Item_Cost,MATCH(1,(I$1=WAC_District)*('Blend Sheet'!$AA$4=WAC_IIN),0))*'Blend Sheet'!$AA80,0) + IFERROR(INDEX(WAC_Item_Cost,MATCH(1,(I$1=WAC_District)*('Blend Sheet'!$AB$4=WAC_IIN),0))*'Blend Sheet'!$AB80,0) + IFERROR(INDEX(WAC_Item_Cost,MATCH(1,(I$1=WAC_District)*('Blend Sheet'!$AC$4=WAC_IIN),0))*'Blend Sheet'!$AC80,0) + IFERROR(INDEX(WAC_Item_Cost,MATCH(1,(I$1=WAC_District)*('Blend Sheet'!$AD$4=WAC_IIN),0))*'Blend Sheet'!$AD80,0) + IFERROR(INDEX(WAC_Item_Cost,MATCH(1,(I$1=WAC_District)*('Blend Sheet'!$AE$4=WAC_IIN),0))*'Blend Sheet'!$AE80,0) + IFERROR(INDEX(WAC_Item_Cost,MATCH(1,(I$1=WAC_District)*('Blend Sheet'!$AF$4=WAC_IIN),0))*'Blend Sheet'!$AF80,0) + IFERROR(INDEX(WAC_Item_Cost,MATCH(1,(I$1=WAC_District)*('Blend Sheet'!$AG$4=WAC_IIN),0))*'Blend Sheet'!$AG80,0) + IFERROR(INDEX(WAC_Item_Cost,MATCH(1,(I$1=WAC_District)*('Blend Sheet'!$AH$4=WAC_IIN),0))*'Blend Sheet'!$AH80,0) + IFERROR(INDEX(WAC_Item_Cost,MATCH(1,(I$1=WAC_District)*('Blend Sheet'!$AI$4=WAC_IIN),0))*'Blend Sheet'!$AI80,0) + IFERROR(INDEX(WAC_Item_Cost,MATCH(1,(I$1=WAC_District)*('Blend Sheet'!$AJ$4=WAC_IIN),0))*'Blend Sheet'!$AJ80,0) + IFERROR(INDEX(WAC_Item_Cost,MATCH(1,(I$1=WAC_District)*('Blend Sheet'!$AK$4=WAC_IIN),0))*'Blend Sheet'!$AK80,0) + IFERROR(INDEX(WAC_Item_Cost,MATCH(1,(I$1=WAC_District)*('Blend Sheet'!$AL$4=WAC_IIN),0))*'Blend Sheet'!$AL80,0) + IFERROR(INDEX(WAC_Item_Cost,MATCH(1,(I$1=WAC_District)*('Blend Sheet'!$AM$4=WAC_IIN),0))*'Blend Sheet'!$AM80,0) + IFERROR(INDEX(WAC_Item_Cost,MATCH(1,(I$1=WAC_District)*('Blend Sheet'!$AN$4=WAC_IIN),0))*'Blend Sheet'!$AN80,0) + IFERROR(INDEX(WAC_Item_Cost,MATCH(1,(I$1=WAC_District)*('Blend Sheet'!$AO$4=WAC_IIN),0))*'Blend Sheet'!$AO80,0) + IFERROR(INDEX(WAC_Item_Cost,MATCH(1,(I$1=WAC_District)*('Blend Sheet'!$AP$4=WAC_IIN),0))*'Blend Sheet'!$AP80/1000,0)</f>
        <v>148.62837677600001</v>
      </c>
      <c r="J77" s="245">
        <f t="array" ref="J77">IFERROR(INDEX(WAC_Item_Cost,MATCH(1,(J$1=WAC_District)*('Blend Sheet'!$C$4=WAC_IIN),0))*'Blend Sheet'!$C80/1000,0) + IFERROR(INDEX(WAC_Item_Cost,MATCH(1,(J$1=WAC_District)*('Blend Sheet'!$D$4=WAC_IIN),0))*'Blend Sheet'!$D80/1000,0) + IFERROR(INDEX(WAC_Item_Cost,MATCH(1,(J$1=WAC_District)*('Blend Sheet'!$E$4=WAC_IIN),0))*'Blend Sheet'!$E80/1000,0) + IFERROR(INDEX(WAC_Item_Cost,MATCH(1,(J$1=WAC_District)*('Blend Sheet'!$F$4=WAC_IIN),0))*'Blend Sheet'!$F80/1000,0)  + IFERROR(INDEX(WAC_Item_Cost,MATCH(1,(J$1=WAC_District)*('Blend Sheet'!$G$4=WAC_IIN),0))*'Blend Sheet'!$G80,0) + IFERROR(INDEX(WAC_Item_Cost,MATCH(1,(J$1=WAC_District)*('Blend Sheet'!$H$4=WAC_IIN),0))*'Blend Sheet'!$H80,0)  + IFERROR(INDEX(WAC_Item_Cost,MATCH(1,(J$1=WAC_District)*('Blend Sheet'!$I$4=WAC_IIN),0))*'Blend Sheet'!$I80,0) + IFERROR(INDEX(WAC_Item_Cost,MATCH(1,(J$1=WAC_District)*('Blend Sheet'!$J$4=WAC_IIN),0))*'Blend Sheet'!$J80,0) + IFERROR(INDEX(WAC_Item_Cost,MATCH(1,(J$1=WAC_District)*('Blend Sheet'!$K$4=WAC_IIN),0))*'Blend Sheet'!$K80,0) + IFERROR(INDEX(WAC_Item_Cost,MATCH(1,(J$1=WAC_District)*('Blend Sheet'!$L$4=WAC_IIN),0))*'Blend Sheet'!$L80,0) + IFERROR(INDEX(WAC_Item_Cost,MATCH(1,(J$1=WAC_District)*('Blend Sheet'!$M$4=WAC_IIN),0))*'Blend Sheet'!$M80,0) + IFERROR(INDEX(WAC_Item_Cost,MATCH(1,(J$1=WAC_District)*('Blend Sheet'!$N$4=WAC_IIN),0))*'Blend Sheet'!$N80,0) + IFERROR(INDEX(WAC_Item_Cost,MATCH(1,(J$1=WAC_District)*('Blend Sheet'!$O$4=WAC_IIN),0))*'Blend Sheet'!$O80,0) + IFERROR(INDEX(WAC_Item_Cost,MATCH(1,(J$1=WAC_District)*('Blend Sheet'!$P$4=WAC_IIN),0))*'Blend Sheet'!$P80,0) + IFERROR(INDEX(WAC_Item_Cost,MATCH(1,(J$1=WAC_District)*('Blend Sheet'!$Q$4=WAC_IIN),0))*'Blend Sheet'!$Q80,0) + IFERROR(INDEX(WAC_Item_Cost,MATCH(1,(J$1=WAC_District)*('Blend Sheet'!$R$4=WAC_IIN),0))*'Blend Sheet'!$R80,0) + IFERROR(INDEX(WAC_Item_Cost,MATCH(1,(J$1=WAC_District)*('Blend Sheet'!$S$4=WAC_IIN),0))*'Blend Sheet'!$S80,0) + IFERROR(INDEX(WAC_Item_Cost,MATCH(1,(J$1=WAC_District)*('Blend Sheet'!$T$4=WAC_IIN),0))*'Blend Sheet'!$T80,0) + IFERROR(INDEX(WAC_Item_Cost,MATCH(1,(J$1=WAC_District)*('Blend Sheet'!$U$4=WAC_IIN),0))*'Blend Sheet'!$U80,0) + IFERROR(INDEX(WAC_Item_Cost,MATCH(1,(J$1=WAC_District)*('Blend Sheet'!$V$4=WAC_IIN),0))*'Blend Sheet'!$V80,0) + IFERROR(INDEX(WAC_Item_Cost,MATCH(1,(J$1=WAC_District)*('Blend Sheet'!$W$4=WAC_IIN),0))*'Blend Sheet'!$W80,0) + IFERROR(INDEX(WAC_Item_Cost,MATCH(1,(J$1=WAC_District)*('Blend Sheet'!$X$4=WAC_IIN),0))*'Blend Sheet'!$X80,0) + IFERROR(INDEX(WAC_Item_Cost,MATCH(1,(J$1=WAC_District)*('Blend Sheet'!$Y$4=WAC_IIN),0))*'Blend Sheet'!$Y80,0) + IFERROR(INDEX(WAC_Item_Cost,MATCH(1,(J$1=WAC_District)*('Blend Sheet'!$Z$4=WAC_IIN),0))*'Blend Sheet'!$Z80,0) + IFERROR(INDEX(WAC_Item_Cost,MATCH(1,(J$1=WAC_District)*('Blend Sheet'!$AA$4=WAC_IIN),0))*'Blend Sheet'!$AA80,0) + IFERROR(INDEX(WAC_Item_Cost,MATCH(1,(J$1=WAC_District)*('Blend Sheet'!$AB$4=WAC_IIN),0))*'Blend Sheet'!$AB80,0) + IFERROR(INDEX(WAC_Item_Cost,MATCH(1,(J$1=WAC_District)*('Blend Sheet'!$AC$4=WAC_IIN),0))*'Blend Sheet'!$AC80,0) + IFERROR(INDEX(WAC_Item_Cost,MATCH(1,(J$1=WAC_District)*('Blend Sheet'!$AD$4=WAC_IIN),0))*'Blend Sheet'!$AD80,0) + IFERROR(INDEX(WAC_Item_Cost,MATCH(1,(J$1=WAC_District)*('Blend Sheet'!$AE$4=WAC_IIN),0))*'Blend Sheet'!$AE80,0) + IFERROR(INDEX(WAC_Item_Cost,MATCH(1,(J$1=WAC_District)*('Blend Sheet'!$AF$4=WAC_IIN),0))*'Blend Sheet'!$AF80,0) + IFERROR(INDEX(WAC_Item_Cost,MATCH(1,(J$1=WAC_District)*('Blend Sheet'!$AG$4=WAC_IIN),0))*'Blend Sheet'!$AG80,0) + IFERROR(INDEX(WAC_Item_Cost,MATCH(1,(J$1=WAC_District)*('Blend Sheet'!$AH$4=WAC_IIN),0))*'Blend Sheet'!$AH80,0) + IFERROR(INDEX(WAC_Item_Cost,MATCH(1,(J$1=WAC_District)*('Blend Sheet'!$AI$4=WAC_IIN),0))*'Blend Sheet'!$AI80,0) + IFERROR(INDEX(WAC_Item_Cost,MATCH(1,(J$1=WAC_District)*('Blend Sheet'!$AJ$4=WAC_IIN),0))*'Blend Sheet'!$AJ80,0) + IFERROR(INDEX(WAC_Item_Cost,MATCH(1,(J$1=WAC_District)*('Blend Sheet'!$AK$4=WAC_IIN),0))*'Blend Sheet'!$AK80,0) + IFERROR(INDEX(WAC_Item_Cost,MATCH(1,(J$1=WAC_District)*('Blend Sheet'!$AL$4=WAC_IIN),0))*'Blend Sheet'!$AL80,0) + IFERROR(INDEX(WAC_Item_Cost,MATCH(1,(J$1=WAC_District)*('Blend Sheet'!$AM$4=WAC_IIN),0))*'Blend Sheet'!$AM80,0) + IFERROR(INDEX(WAC_Item_Cost,MATCH(1,(J$1=WAC_District)*('Blend Sheet'!$AN$4=WAC_IIN),0))*'Blend Sheet'!$AN80,0) + IFERROR(INDEX(WAC_Item_Cost,MATCH(1,(J$1=WAC_District)*('Blend Sheet'!$AO$4=WAC_IIN),0))*'Blend Sheet'!$AO80,0) + IFERROR(INDEX(WAC_Item_Cost,MATCH(1,(J$1=WAC_District)*('Blend Sheet'!$AP$4=WAC_IIN),0))*'Blend Sheet'!$AP80/1000,0)</f>
        <v>173.909816796</v>
      </c>
      <c r="K77" s="245">
        <f t="array" ref="K77">IFERROR(INDEX(WAC_Item_Cost,MATCH(1,(K$1=WAC_District)*('Blend Sheet'!$C$4=WAC_IIN),0))*'Blend Sheet'!$C80/1000,0) + IFERROR(INDEX(WAC_Item_Cost,MATCH(1,(K$1=WAC_District)*('Blend Sheet'!$D$4=WAC_IIN),0))*'Blend Sheet'!$D80/1000,0) + IFERROR(INDEX(WAC_Item_Cost,MATCH(1,(K$1=WAC_District)*('Blend Sheet'!$E$4=WAC_IIN),0))*'Blend Sheet'!$E80/1000,0) + IFERROR(INDEX(WAC_Item_Cost,MATCH(1,(K$1=WAC_District)*('Blend Sheet'!$F$4=WAC_IIN),0))*'Blend Sheet'!$F80/1000,0)  + IFERROR(INDEX(WAC_Item_Cost,MATCH(1,(K$1=WAC_District)*('Blend Sheet'!$G$4=WAC_IIN),0))*'Blend Sheet'!$G80,0) + IFERROR(INDEX(WAC_Item_Cost,MATCH(1,(K$1=WAC_District)*('Blend Sheet'!$H$4=WAC_IIN),0))*'Blend Sheet'!$H80,0)  + IFERROR(INDEX(WAC_Item_Cost,MATCH(1,(K$1=WAC_District)*('Blend Sheet'!$I$4=WAC_IIN),0))*'Blend Sheet'!$I80,0) + IFERROR(INDEX(WAC_Item_Cost,MATCH(1,(K$1=WAC_District)*('Blend Sheet'!$J$4=WAC_IIN),0))*'Blend Sheet'!$J80,0) + IFERROR(INDEX(WAC_Item_Cost,MATCH(1,(K$1=WAC_District)*('Blend Sheet'!$K$4=WAC_IIN),0))*'Blend Sheet'!$K80,0) + IFERROR(INDEX(WAC_Item_Cost,MATCH(1,(K$1=WAC_District)*('Blend Sheet'!$L$4=WAC_IIN),0))*'Blend Sheet'!$L80,0) + IFERROR(INDEX(WAC_Item_Cost,MATCH(1,(K$1=WAC_District)*('Blend Sheet'!$M$4=WAC_IIN),0))*'Blend Sheet'!$M80,0) + IFERROR(INDEX(WAC_Item_Cost,MATCH(1,(K$1=WAC_District)*('Blend Sheet'!$N$4=WAC_IIN),0))*'Blend Sheet'!$N80,0) + IFERROR(INDEX(WAC_Item_Cost,MATCH(1,(K$1=WAC_District)*('Blend Sheet'!$O$4=WAC_IIN),0))*'Blend Sheet'!$O80,0) + IFERROR(INDEX(WAC_Item_Cost,MATCH(1,(K$1=WAC_District)*('Blend Sheet'!$P$4=WAC_IIN),0))*'Blend Sheet'!$P80,0) + IFERROR(INDEX(WAC_Item_Cost,MATCH(1,(K$1=WAC_District)*('Blend Sheet'!$Q$4=WAC_IIN),0))*'Blend Sheet'!$Q80,0) + IFERROR(INDEX(WAC_Item_Cost,MATCH(1,(K$1=WAC_District)*('Blend Sheet'!$R$4=WAC_IIN),0))*'Blend Sheet'!$R80,0) + IFERROR(INDEX(WAC_Item_Cost,MATCH(1,(K$1=WAC_District)*('Blend Sheet'!$S$4=WAC_IIN),0))*'Blend Sheet'!$S80,0) + IFERROR(INDEX(WAC_Item_Cost,MATCH(1,(K$1=WAC_District)*('Blend Sheet'!$T$4=WAC_IIN),0))*'Blend Sheet'!$T80,0) + IFERROR(INDEX(WAC_Item_Cost,MATCH(1,(K$1=WAC_District)*('Blend Sheet'!$U$4=WAC_IIN),0))*'Blend Sheet'!$U80,0) + IFERROR(INDEX(WAC_Item_Cost,MATCH(1,(K$1=WAC_District)*('Blend Sheet'!$V$4=WAC_IIN),0))*'Blend Sheet'!$V80,0) + IFERROR(INDEX(WAC_Item_Cost,MATCH(1,(K$1=WAC_District)*('Blend Sheet'!$W$4=WAC_IIN),0))*'Blend Sheet'!$W80,0) + IFERROR(INDEX(WAC_Item_Cost,MATCH(1,(K$1=WAC_District)*('Blend Sheet'!$X$4=WAC_IIN),0))*'Blend Sheet'!$X80,0) + IFERROR(INDEX(WAC_Item_Cost,MATCH(1,(K$1=WAC_District)*('Blend Sheet'!$Y$4=WAC_IIN),0))*'Blend Sheet'!$Y80,0) + IFERROR(INDEX(WAC_Item_Cost,MATCH(1,(K$1=WAC_District)*('Blend Sheet'!$Z$4=WAC_IIN),0))*'Blend Sheet'!$Z80,0) + IFERROR(INDEX(WAC_Item_Cost,MATCH(1,(K$1=WAC_District)*('Blend Sheet'!$AA$4=WAC_IIN),0))*'Blend Sheet'!$AA80,0) + IFERROR(INDEX(WAC_Item_Cost,MATCH(1,(K$1=WAC_District)*('Blend Sheet'!$AB$4=WAC_IIN),0))*'Blend Sheet'!$AB80,0) + IFERROR(INDEX(WAC_Item_Cost,MATCH(1,(K$1=WAC_District)*('Blend Sheet'!$AC$4=WAC_IIN),0))*'Blend Sheet'!$AC80,0) + IFERROR(INDEX(WAC_Item_Cost,MATCH(1,(K$1=WAC_District)*('Blend Sheet'!$AD$4=WAC_IIN),0))*'Blend Sheet'!$AD80,0) + IFERROR(INDEX(WAC_Item_Cost,MATCH(1,(K$1=WAC_District)*('Blend Sheet'!$AE$4=WAC_IIN),0))*'Blend Sheet'!$AE80,0) + IFERROR(INDEX(WAC_Item_Cost,MATCH(1,(K$1=WAC_District)*('Blend Sheet'!$AF$4=WAC_IIN),0))*'Blend Sheet'!$AF80,0) + IFERROR(INDEX(WAC_Item_Cost,MATCH(1,(K$1=WAC_District)*('Blend Sheet'!$AG$4=WAC_IIN),0))*'Blend Sheet'!$AG80,0) + IFERROR(INDEX(WAC_Item_Cost,MATCH(1,(K$1=WAC_District)*('Blend Sheet'!$AH$4=WAC_IIN),0))*'Blend Sheet'!$AH80,0) + IFERROR(INDEX(WAC_Item_Cost,MATCH(1,(K$1=WAC_District)*('Blend Sheet'!$AI$4=WAC_IIN),0))*'Blend Sheet'!$AI80,0) + IFERROR(INDEX(WAC_Item_Cost,MATCH(1,(K$1=WAC_District)*('Blend Sheet'!$AJ$4=WAC_IIN),0))*'Blend Sheet'!$AJ80,0) + IFERROR(INDEX(WAC_Item_Cost,MATCH(1,(K$1=WAC_District)*('Blend Sheet'!$AK$4=WAC_IIN),0))*'Blend Sheet'!$AK80,0) + IFERROR(INDEX(WAC_Item_Cost,MATCH(1,(K$1=WAC_District)*('Blend Sheet'!$AL$4=WAC_IIN),0))*'Blend Sheet'!$AL80,0) + IFERROR(INDEX(WAC_Item_Cost,MATCH(1,(K$1=WAC_District)*('Blend Sheet'!$AM$4=WAC_IIN),0))*'Blend Sheet'!$AM80,0) + IFERROR(INDEX(WAC_Item_Cost,MATCH(1,(K$1=WAC_District)*('Blend Sheet'!$AN$4=WAC_IIN),0))*'Blend Sheet'!$AN80,0) + IFERROR(INDEX(WAC_Item_Cost,MATCH(1,(K$1=WAC_District)*('Blend Sheet'!$AO$4=WAC_IIN),0))*'Blend Sheet'!$AO80,0) + IFERROR(INDEX(WAC_Item_Cost,MATCH(1,(K$1=WAC_District)*('Blend Sheet'!$AP$4=WAC_IIN),0))*'Blend Sheet'!$AP80/1000,0)</f>
        <v>103.85055529200001</v>
      </c>
      <c r="L77" s="245">
        <f t="array" ref="L77">IFERROR(INDEX(WAC_Item_Cost,MATCH(1,(L$1=WAC_District)*('Blend Sheet'!$C$4=WAC_IIN),0))*'Blend Sheet'!$C80/1000,0) + IFERROR(INDEX(WAC_Item_Cost,MATCH(1,(L$1=WAC_District)*('Blend Sheet'!$D$4=WAC_IIN),0))*'Blend Sheet'!$D80/1000,0) + IFERROR(INDEX(WAC_Item_Cost,MATCH(1,(L$1=WAC_District)*('Blend Sheet'!$E$4=WAC_IIN),0))*'Blend Sheet'!$E80/1000,0) + IFERROR(INDEX(WAC_Item_Cost,MATCH(1,(L$1=WAC_District)*('Blend Sheet'!$F$4=WAC_IIN),0))*'Blend Sheet'!$F80/1000,0)  + IFERROR(INDEX(WAC_Item_Cost,MATCH(1,(L$1=WAC_District)*('Blend Sheet'!$G$4=WAC_IIN),0))*'Blend Sheet'!$G80,0) + IFERROR(INDEX(WAC_Item_Cost,MATCH(1,(L$1=WAC_District)*('Blend Sheet'!$H$4=WAC_IIN),0))*'Blend Sheet'!$H80,0)  + IFERROR(INDEX(WAC_Item_Cost,MATCH(1,(L$1=WAC_District)*('Blend Sheet'!$I$4=WAC_IIN),0))*'Blend Sheet'!$I80,0) + IFERROR(INDEX(WAC_Item_Cost,MATCH(1,(L$1=WAC_District)*('Blend Sheet'!$J$4=WAC_IIN),0))*'Blend Sheet'!$J80,0) + IFERROR(INDEX(WAC_Item_Cost,MATCH(1,(L$1=WAC_District)*('Blend Sheet'!$K$4=WAC_IIN),0))*'Blend Sheet'!$K80,0) + IFERROR(INDEX(WAC_Item_Cost,MATCH(1,(L$1=WAC_District)*('Blend Sheet'!$L$4=WAC_IIN),0))*'Blend Sheet'!$L80,0) + IFERROR(INDEX(WAC_Item_Cost,MATCH(1,(L$1=WAC_District)*('Blend Sheet'!$M$4=WAC_IIN),0))*'Blend Sheet'!$M80,0) + IFERROR(INDEX(WAC_Item_Cost,MATCH(1,(L$1=WAC_District)*('Blend Sheet'!$N$4=WAC_IIN),0))*'Blend Sheet'!$N80,0) + IFERROR(INDEX(WAC_Item_Cost,MATCH(1,(L$1=WAC_District)*('Blend Sheet'!$O$4=WAC_IIN),0))*'Blend Sheet'!$O80,0) + IFERROR(INDEX(WAC_Item_Cost,MATCH(1,(L$1=WAC_District)*('Blend Sheet'!$P$4=WAC_IIN),0))*'Blend Sheet'!$P80,0) + IFERROR(INDEX(WAC_Item_Cost,MATCH(1,(L$1=WAC_District)*('Blend Sheet'!$Q$4=WAC_IIN),0))*'Blend Sheet'!$Q80,0) + IFERROR(INDEX(WAC_Item_Cost,MATCH(1,(L$1=WAC_District)*('Blend Sheet'!$R$4=WAC_IIN),0))*'Blend Sheet'!$R80,0) + IFERROR(INDEX(WAC_Item_Cost,MATCH(1,(L$1=WAC_District)*('Blend Sheet'!$S$4=WAC_IIN),0))*'Blend Sheet'!$S80,0) + IFERROR(INDEX(WAC_Item_Cost,MATCH(1,(L$1=WAC_District)*('Blend Sheet'!$T$4=WAC_IIN),0))*'Blend Sheet'!$T80,0) + IFERROR(INDEX(WAC_Item_Cost,MATCH(1,(L$1=WAC_District)*('Blend Sheet'!$U$4=WAC_IIN),0))*'Blend Sheet'!$U80,0) + IFERROR(INDEX(WAC_Item_Cost,MATCH(1,(L$1=WAC_District)*('Blend Sheet'!$V$4=WAC_IIN),0))*'Blend Sheet'!$V80,0) + IFERROR(INDEX(WAC_Item_Cost,MATCH(1,(L$1=WAC_District)*('Blend Sheet'!$W$4=WAC_IIN),0))*'Blend Sheet'!$W80,0) + IFERROR(INDEX(WAC_Item_Cost,MATCH(1,(L$1=WAC_District)*('Blend Sheet'!$X$4=WAC_IIN),0))*'Blend Sheet'!$X80,0) + IFERROR(INDEX(WAC_Item_Cost,MATCH(1,(L$1=WAC_District)*('Blend Sheet'!$Y$4=WAC_IIN),0))*'Blend Sheet'!$Y80,0) + IFERROR(INDEX(WAC_Item_Cost,MATCH(1,(L$1=WAC_District)*('Blend Sheet'!$Z$4=WAC_IIN),0))*'Blend Sheet'!$Z80,0) + IFERROR(INDEX(WAC_Item_Cost,MATCH(1,(L$1=WAC_District)*('Blend Sheet'!$AA$4=WAC_IIN),0))*'Blend Sheet'!$AA80,0) + IFERROR(INDEX(WAC_Item_Cost,MATCH(1,(L$1=WAC_District)*('Blend Sheet'!$AB$4=WAC_IIN),0))*'Blend Sheet'!$AB80,0) + IFERROR(INDEX(WAC_Item_Cost,MATCH(1,(L$1=WAC_District)*('Blend Sheet'!$AC$4=WAC_IIN),0))*'Blend Sheet'!$AC80,0) + IFERROR(INDEX(WAC_Item_Cost,MATCH(1,(L$1=WAC_District)*('Blend Sheet'!$AD$4=WAC_IIN),0))*'Blend Sheet'!$AD80,0) + IFERROR(INDEX(WAC_Item_Cost,MATCH(1,(L$1=WAC_District)*('Blend Sheet'!$AE$4=WAC_IIN),0))*'Blend Sheet'!$AE80,0) + IFERROR(INDEX(WAC_Item_Cost,MATCH(1,(L$1=WAC_District)*('Blend Sheet'!$AF$4=WAC_IIN),0))*'Blend Sheet'!$AF80,0) + IFERROR(INDEX(WAC_Item_Cost,MATCH(1,(L$1=WAC_District)*('Blend Sheet'!$AG$4=WAC_IIN),0))*'Blend Sheet'!$AG80,0) + IFERROR(INDEX(WAC_Item_Cost,MATCH(1,(L$1=WAC_District)*('Blend Sheet'!$AH$4=WAC_IIN),0))*'Blend Sheet'!$AH80,0) + IFERROR(INDEX(WAC_Item_Cost,MATCH(1,(L$1=WAC_District)*('Blend Sheet'!$AI$4=WAC_IIN),0))*'Blend Sheet'!$AI80,0) + IFERROR(INDEX(WAC_Item_Cost,MATCH(1,(L$1=WAC_District)*('Blend Sheet'!$AJ$4=WAC_IIN),0))*'Blend Sheet'!$AJ80,0) + IFERROR(INDEX(WAC_Item_Cost,MATCH(1,(L$1=WAC_District)*('Blend Sheet'!$AK$4=WAC_IIN),0))*'Blend Sheet'!$AK80,0) + IFERROR(INDEX(WAC_Item_Cost,MATCH(1,(L$1=WAC_District)*('Blend Sheet'!$AL$4=WAC_IIN),0))*'Blend Sheet'!$AL80,0) + IFERROR(INDEX(WAC_Item_Cost,MATCH(1,(L$1=WAC_District)*('Blend Sheet'!$AM$4=WAC_IIN),0))*'Blend Sheet'!$AM80,0) + IFERROR(INDEX(WAC_Item_Cost,MATCH(1,(L$1=WAC_District)*('Blend Sheet'!$AN$4=WAC_IIN),0))*'Blend Sheet'!$AN80,0) + IFERROR(INDEX(WAC_Item_Cost,MATCH(1,(L$1=WAC_District)*('Blend Sheet'!$AO$4=WAC_IIN),0))*'Blend Sheet'!$AO80,0) + IFERROR(INDEX(WAC_Item_Cost,MATCH(1,(L$1=WAC_District)*('Blend Sheet'!$AP$4=WAC_IIN),0))*'Blend Sheet'!$AP80/1000,0)</f>
        <v>114.730201564</v>
      </c>
    </row>
    <row r="78" spans="1:12" x14ac:dyDescent="0.25">
      <c r="A78" t="str">
        <f>'Blend Sheet'!A81</f>
        <v>SUPERLITEmix PRO</v>
      </c>
      <c r="B78" s="245">
        <f t="array" ref="B78">IFERROR(INDEX(WAC_Item_Cost,MATCH(1,(B$1=WAC_District)*('Blend Sheet'!$C$4=WAC_IIN),0))*'Blend Sheet'!$C81/1000,0) + IFERROR(INDEX(WAC_Item_Cost,MATCH(1,(B$1=WAC_District)*('Blend Sheet'!$D$4=WAC_IIN),0))*'Blend Sheet'!$D81/1000,0) + IFERROR(INDEX(WAC_Item_Cost,MATCH(1,(B$1=WAC_District)*('Blend Sheet'!$E$4=WAC_IIN),0))*'Blend Sheet'!$E81/1000,0) + IFERROR(INDEX(WAC_Item_Cost,MATCH(1,(B$1=WAC_District)*('Blend Sheet'!$F$4=WAC_IIN),0))*'Blend Sheet'!$F81/1000,0)  + IFERROR(INDEX(WAC_Item_Cost,MATCH(1,(B$1=WAC_District)*('Blend Sheet'!$G$4=WAC_IIN),0))*'Blend Sheet'!$G81,0) + IFERROR(INDEX(WAC_Item_Cost,MATCH(1,(B$1=WAC_District)*('Blend Sheet'!$H$4=WAC_IIN),0))*'Blend Sheet'!$H81,0)  + IFERROR(INDEX(WAC_Item_Cost,MATCH(1,(B$1=WAC_District)*('Blend Sheet'!$I$4=WAC_IIN),0))*'Blend Sheet'!$I81,0) + IFERROR(INDEX(WAC_Item_Cost,MATCH(1,(B$1=WAC_District)*('Blend Sheet'!$J$4=WAC_IIN),0))*'Blend Sheet'!$J81,0) + IFERROR(INDEX(WAC_Item_Cost,MATCH(1,(B$1=WAC_District)*('Blend Sheet'!$K$4=WAC_IIN),0))*'Blend Sheet'!$K81,0) + IFERROR(INDEX(WAC_Item_Cost,MATCH(1,(B$1=WAC_District)*('Blend Sheet'!$L$4=WAC_IIN),0))*'Blend Sheet'!$L81,0) + IFERROR(INDEX(WAC_Item_Cost,MATCH(1,(B$1=WAC_District)*('Blend Sheet'!$M$4=WAC_IIN),0))*'Blend Sheet'!$M81,0) + IFERROR(INDEX(WAC_Item_Cost,MATCH(1,(B$1=WAC_District)*('Blend Sheet'!$N$4=WAC_IIN),0))*'Blend Sheet'!$N81,0) + IFERROR(INDEX(WAC_Item_Cost,MATCH(1,(B$1=WAC_District)*('Blend Sheet'!$O$4=WAC_IIN),0))*'Blend Sheet'!$O81,0) + IFERROR(INDEX(WAC_Item_Cost,MATCH(1,(B$1=WAC_District)*('Blend Sheet'!$P$4=WAC_IIN),0))*'Blend Sheet'!$P81,0) + IFERROR(INDEX(WAC_Item_Cost,MATCH(1,(B$1=WAC_District)*('Blend Sheet'!$Q$4=WAC_IIN),0))*'Blend Sheet'!$Q81,0) + IFERROR(INDEX(WAC_Item_Cost,MATCH(1,(B$1=WAC_District)*('Blend Sheet'!$R$4=WAC_IIN),0))*'Blend Sheet'!$R81,0) + IFERROR(INDEX(WAC_Item_Cost,MATCH(1,(B$1=WAC_District)*('Blend Sheet'!$S$4=WAC_IIN),0))*'Blend Sheet'!$S81,0) + IFERROR(INDEX(WAC_Item_Cost,MATCH(1,(B$1=WAC_District)*('Blend Sheet'!$T$4=WAC_IIN),0))*'Blend Sheet'!$T81,0) + IFERROR(INDEX(WAC_Item_Cost,MATCH(1,(B$1=WAC_District)*('Blend Sheet'!$U$4=WAC_IIN),0))*'Blend Sheet'!$U81,0) + IFERROR(INDEX(WAC_Item_Cost,MATCH(1,(B$1=WAC_District)*('Blend Sheet'!$V$4=WAC_IIN),0))*'Blend Sheet'!$V81,0) + IFERROR(INDEX(WAC_Item_Cost,MATCH(1,(B$1=WAC_District)*('Blend Sheet'!$W$4=WAC_IIN),0))*'Blend Sheet'!$W81,0) + IFERROR(INDEX(WAC_Item_Cost,MATCH(1,(B$1=WAC_District)*('Blend Sheet'!$X$4=WAC_IIN),0))*'Blend Sheet'!$X81,0) + IFERROR(INDEX(WAC_Item_Cost,MATCH(1,(B$1=WAC_District)*('Blend Sheet'!$Y$4=WAC_IIN),0))*'Blend Sheet'!$Y81,0) + IFERROR(INDEX(WAC_Item_Cost,MATCH(1,(B$1=WAC_District)*('Blend Sheet'!$Z$4=WAC_IIN),0))*'Blend Sheet'!$Z81,0) + IFERROR(INDEX(WAC_Item_Cost,MATCH(1,(B$1=WAC_District)*('Blend Sheet'!$AA$4=WAC_IIN),0))*'Blend Sheet'!$AA81,0) + IFERROR(INDEX(WAC_Item_Cost,MATCH(1,(B$1=WAC_District)*('Blend Sheet'!$AB$4=WAC_IIN),0))*'Blend Sheet'!$AB81,0) + IFERROR(INDEX(WAC_Item_Cost,MATCH(1,(B$1=WAC_District)*('Blend Sheet'!$AC$4=WAC_IIN),0))*'Blend Sheet'!$AC81,0) + IFERROR(INDEX(WAC_Item_Cost,MATCH(1,(B$1=WAC_District)*('Blend Sheet'!$AD$4=WAC_IIN),0))*'Blend Sheet'!$AD81,0) + IFERROR(INDEX(WAC_Item_Cost,MATCH(1,(B$1=WAC_District)*('Blend Sheet'!$AE$4=WAC_IIN),0))*'Blend Sheet'!$AE81,0) + IFERROR(INDEX(WAC_Item_Cost,MATCH(1,(B$1=WAC_District)*('Blend Sheet'!$AF$4=WAC_IIN),0))*'Blend Sheet'!$AF81,0) + IFERROR(INDEX(WAC_Item_Cost,MATCH(1,(B$1=WAC_District)*('Blend Sheet'!$AG$4=WAC_IIN),0))*'Blend Sheet'!$AG81,0) + IFERROR(INDEX(WAC_Item_Cost,MATCH(1,(B$1=WAC_District)*('Blend Sheet'!$AH$4=WAC_IIN),0))*'Blend Sheet'!$AH81,0) + IFERROR(INDEX(WAC_Item_Cost,MATCH(1,(B$1=WAC_District)*('Blend Sheet'!$AI$4=WAC_IIN),0))*'Blend Sheet'!$AI81,0) + IFERROR(INDEX(WAC_Item_Cost,MATCH(1,(B$1=WAC_District)*('Blend Sheet'!$AJ$4=WAC_IIN),0))*'Blend Sheet'!$AJ81,0) + IFERROR(INDEX(WAC_Item_Cost,MATCH(1,(B$1=WAC_District)*('Blend Sheet'!$AK$4=WAC_IIN),0))*'Blend Sheet'!$AK81,0) + IFERROR(INDEX(WAC_Item_Cost,MATCH(1,(B$1=WAC_District)*('Blend Sheet'!$AL$4=WAC_IIN),0))*'Blend Sheet'!$AL81,0) + IFERROR(INDEX(WAC_Item_Cost,MATCH(1,(B$1=WAC_District)*('Blend Sheet'!$AM$4=WAC_IIN),0))*'Blend Sheet'!$AM81,0) + IFERROR(INDEX(WAC_Item_Cost,MATCH(1,(B$1=WAC_District)*('Blend Sheet'!$AN$4=WAC_IIN),0))*'Blend Sheet'!$AN81,0) + IFERROR(INDEX(WAC_Item_Cost,MATCH(1,(B$1=WAC_District)*('Blend Sheet'!$AO$4=WAC_IIN),0))*'Blend Sheet'!$AO81,0) + IFERROR(INDEX(WAC_Item_Cost,MATCH(1,(B$1=WAC_District)*('Blend Sheet'!$AP$4=WAC_IIN),0))*'Blend Sheet'!$AP81/1000,0)</f>
        <v>157.19704272000001</v>
      </c>
      <c r="C78" s="245">
        <f t="array" ref="C78">IFERROR(INDEX(WAC_Item_Cost,MATCH(1,(C$1=WAC_District)*('Blend Sheet'!$C$4=WAC_IIN),0))*'Blend Sheet'!$C81/1000,0) + IFERROR(INDEX(WAC_Item_Cost,MATCH(1,(C$1=WAC_District)*('Blend Sheet'!$D$4=WAC_IIN),0))*'Blend Sheet'!$D81/1000,0) + IFERROR(INDEX(WAC_Item_Cost,MATCH(1,(C$1=WAC_District)*('Blend Sheet'!$E$4=WAC_IIN),0))*'Blend Sheet'!$E81/1000,0) + IFERROR(INDEX(WAC_Item_Cost,MATCH(1,(C$1=WAC_District)*('Blend Sheet'!$F$4=WAC_IIN),0))*'Blend Sheet'!$F81/1000,0)  + IFERROR(INDEX(WAC_Item_Cost,MATCH(1,(C$1=WAC_District)*('Blend Sheet'!$G$4=WAC_IIN),0))*'Blend Sheet'!$G81,0) + IFERROR(INDEX(WAC_Item_Cost,MATCH(1,(C$1=WAC_District)*('Blend Sheet'!$H$4=WAC_IIN),0))*'Blend Sheet'!$H81,0)  + IFERROR(INDEX(WAC_Item_Cost,MATCH(1,(C$1=WAC_District)*('Blend Sheet'!$I$4=WAC_IIN),0))*'Blend Sheet'!$I81,0) + IFERROR(INDEX(WAC_Item_Cost,MATCH(1,(C$1=WAC_District)*('Blend Sheet'!$J$4=WAC_IIN),0))*'Blend Sheet'!$J81,0) + IFERROR(INDEX(WAC_Item_Cost,MATCH(1,(C$1=WAC_District)*('Blend Sheet'!$K$4=WAC_IIN),0))*'Blend Sheet'!$K81,0) + IFERROR(INDEX(WAC_Item_Cost,MATCH(1,(C$1=WAC_District)*('Blend Sheet'!$L$4=WAC_IIN),0))*'Blend Sheet'!$L81,0) + IFERROR(INDEX(WAC_Item_Cost,MATCH(1,(C$1=WAC_District)*('Blend Sheet'!$M$4=WAC_IIN),0))*'Blend Sheet'!$M81,0) + IFERROR(INDEX(WAC_Item_Cost,MATCH(1,(C$1=WAC_District)*('Blend Sheet'!$N$4=WAC_IIN),0))*'Blend Sheet'!$N81,0) + IFERROR(INDEX(WAC_Item_Cost,MATCH(1,(C$1=WAC_District)*('Blend Sheet'!$O$4=WAC_IIN),0))*'Blend Sheet'!$O81,0) + IFERROR(INDEX(WAC_Item_Cost,MATCH(1,(C$1=WAC_District)*('Blend Sheet'!$P$4=WAC_IIN),0))*'Blend Sheet'!$P81,0) + IFERROR(INDEX(WAC_Item_Cost,MATCH(1,(C$1=WAC_District)*('Blend Sheet'!$Q$4=WAC_IIN),0))*'Blend Sheet'!$Q81,0) + IFERROR(INDEX(WAC_Item_Cost,MATCH(1,(C$1=WAC_District)*('Blend Sheet'!$R$4=WAC_IIN),0))*'Blend Sheet'!$R81,0) + IFERROR(INDEX(WAC_Item_Cost,MATCH(1,(C$1=WAC_District)*('Blend Sheet'!$S$4=WAC_IIN),0))*'Blend Sheet'!$S81,0) + IFERROR(INDEX(WAC_Item_Cost,MATCH(1,(C$1=WAC_District)*('Blend Sheet'!$T$4=WAC_IIN),0))*'Blend Sheet'!$T81,0) + IFERROR(INDEX(WAC_Item_Cost,MATCH(1,(C$1=WAC_District)*('Blend Sheet'!$U$4=WAC_IIN),0))*'Blend Sheet'!$U81,0) + IFERROR(INDEX(WAC_Item_Cost,MATCH(1,(C$1=WAC_District)*('Blend Sheet'!$V$4=WAC_IIN),0))*'Blend Sheet'!$V81,0) + IFERROR(INDEX(WAC_Item_Cost,MATCH(1,(C$1=WAC_District)*('Blend Sheet'!$W$4=WAC_IIN),0))*'Blend Sheet'!$W81,0) + IFERROR(INDEX(WAC_Item_Cost,MATCH(1,(C$1=WAC_District)*('Blend Sheet'!$X$4=WAC_IIN),0))*'Blend Sheet'!$X81,0) + IFERROR(INDEX(WAC_Item_Cost,MATCH(1,(C$1=WAC_District)*('Blend Sheet'!$Y$4=WAC_IIN),0))*'Blend Sheet'!$Y81,0) + IFERROR(INDEX(WAC_Item_Cost,MATCH(1,(C$1=WAC_District)*('Blend Sheet'!$Z$4=WAC_IIN),0))*'Blend Sheet'!$Z81,0) + IFERROR(INDEX(WAC_Item_Cost,MATCH(1,(C$1=WAC_District)*('Blend Sheet'!$AA$4=WAC_IIN),0))*'Blend Sheet'!$AA81,0) + IFERROR(INDEX(WAC_Item_Cost,MATCH(1,(C$1=WAC_District)*('Blend Sheet'!$AB$4=WAC_IIN),0))*'Blend Sheet'!$AB81,0) + IFERROR(INDEX(WAC_Item_Cost,MATCH(1,(C$1=WAC_District)*('Blend Sheet'!$AC$4=WAC_IIN),0))*'Blend Sheet'!$AC81,0) + IFERROR(INDEX(WAC_Item_Cost,MATCH(1,(C$1=WAC_District)*('Blend Sheet'!$AD$4=WAC_IIN),0))*'Blend Sheet'!$AD81,0) + IFERROR(INDEX(WAC_Item_Cost,MATCH(1,(C$1=WAC_District)*('Blend Sheet'!$AE$4=WAC_IIN),0))*'Blend Sheet'!$AE81,0) + IFERROR(INDEX(WAC_Item_Cost,MATCH(1,(C$1=WAC_District)*('Blend Sheet'!$AF$4=WAC_IIN),0))*'Blend Sheet'!$AF81,0) + IFERROR(INDEX(WAC_Item_Cost,MATCH(1,(C$1=WAC_District)*('Blend Sheet'!$AG$4=WAC_IIN),0))*'Blend Sheet'!$AG81,0) + IFERROR(INDEX(WAC_Item_Cost,MATCH(1,(C$1=WAC_District)*('Blend Sheet'!$AH$4=WAC_IIN),0))*'Blend Sheet'!$AH81,0) + IFERROR(INDEX(WAC_Item_Cost,MATCH(1,(C$1=WAC_District)*('Blend Sheet'!$AI$4=WAC_IIN),0))*'Blend Sheet'!$AI81,0) + IFERROR(INDEX(WAC_Item_Cost,MATCH(1,(C$1=WAC_District)*('Blend Sheet'!$AJ$4=WAC_IIN),0))*'Blend Sheet'!$AJ81,0) + IFERROR(INDEX(WAC_Item_Cost,MATCH(1,(C$1=WAC_District)*('Blend Sheet'!$AK$4=WAC_IIN),0))*'Blend Sheet'!$AK81,0) + IFERROR(INDEX(WAC_Item_Cost,MATCH(1,(C$1=WAC_District)*('Blend Sheet'!$AL$4=WAC_IIN),0))*'Blend Sheet'!$AL81,0) + IFERROR(INDEX(WAC_Item_Cost,MATCH(1,(C$1=WAC_District)*('Blend Sheet'!$AM$4=WAC_IIN),0))*'Blend Sheet'!$AM81,0) + IFERROR(INDEX(WAC_Item_Cost,MATCH(1,(C$1=WAC_District)*('Blend Sheet'!$AN$4=WAC_IIN),0))*'Blend Sheet'!$AN81,0) + IFERROR(INDEX(WAC_Item_Cost,MATCH(1,(C$1=WAC_District)*('Blend Sheet'!$AO$4=WAC_IIN),0))*'Blend Sheet'!$AO81,0) + IFERROR(INDEX(WAC_Item_Cost,MATCH(1,(C$1=WAC_District)*('Blend Sheet'!$AP$4=WAC_IIN),0))*'Blend Sheet'!$AP81/1000,0)</f>
        <v>184.30709376000001</v>
      </c>
      <c r="D78" s="245">
        <f t="array" ref="D78">IFERROR(INDEX(WAC_Item_Cost,MATCH(1,(D$1=WAC_District)*('Blend Sheet'!$C$4=WAC_IIN),0))*'Blend Sheet'!$C81/1000,0) + IFERROR(INDEX(WAC_Item_Cost,MATCH(1,(D$1=WAC_District)*('Blend Sheet'!$D$4=WAC_IIN),0))*'Blend Sheet'!$D81/1000,0) + IFERROR(INDEX(WAC_Item_Cost,MATCH(1,(D$1=WAC_District)*('Blend Sheet'!$E$4=WAC_IIN),0))*'Blend Sheet'!$E81/1000,0) + IFERROR(INDEX(WAC_Item_Cost,MATCH(1,(D$1=WAC_District)*('Blend Sheet'!$F$4=WAC_IIN),0))*'Blend Sheet'!$F81/1000,0)  + IFERROR(INDEX(WAC_Item_Cost,MATCH(1,(D$1=WAC_District)*('Blend Sheet'!$G$4=WAC_IIN),0))*'Blend Sheet'!$G81,0) + IFERROR(INDEX(WAC_Item_Cost,MATCH(1,(D$1=WAC_District)*('Blend Sheet'!$H$4=WAC_IIN),0))*'Blend Sheet'!$H81,0)  + IFERROR(INDEX(WAC_Item_Cost,MATCH(1,(D$1=WAC_District)*('Blend Sheet'!$I$4=WAC_IIN),0))*'Blend Sheet'!$I81,0) + IFERROR(INDEX(WAC_Item_Cost,MATCH(1,(D$1=WAC_District)*('Blend Sheet'!$J$4=WAC_IIN),0))*'Blend Sheet'!$J81,0) + IFERROR(INDEX(WAC_Item_Cost,MATCH(1,(D$1=WAC_District)*('Blend Sheet'!$K$4=WAC_IIN),0))*'Blend Sheet'!$K81,0) + IFERROR(INDEX(WAC_Item_Cost,MATCH(1,(D$1=WAC_District)*('Blend Sheet'!$L$4=WAC_IIN),0))*'Blend Sheet'!$L81,0) + IFERROR(INDEX(WAC_Item_Cost,MATCH(1,(D$1=WAC_District)*('Blend Sheet'!$M$4=WAC_IIN),0))*'Blend Sheet'!$M81,0) + IFERROR(INDEX(WAC_Item_Cost,MATCH(1,(D$1=WAC_District)*('Blend Sheet'!$N$4=WAC_IIN),0))*'Blend Sheet'!$N81,0) + IFERROR(INDEX(WAC_Item_Cost,MATCH(1,(D$1=WAC_District)*('Blend Sheet'!$O$4=WAC_IIN),0))*'Blend Sheet'!$O81,0) + IFERROR(INDEX(WAC_Item_Cost,MATCH(1,(D$1=WAC_District)*('Blend Sheet'!$P$4=WAC_IIN),0))*'Blend Sheet'!$P81,0) + IFERROR(INDEX(WAC_Item_Cost,MATCH(1,(D$1=WAC_District)*('Blend Sheet'!$Q$4=WAC_IIN),0))*'Blend Sheet'!$Q81,0) + IFERROR(INDEX(WAC_Item_Cost,MATCH(1,(D$1=WAC_District)*('Blend Sheet'!$R$4=WAC_IIN),0))*'Blend Sheet'!$R81,0) + IFERROR(INDEX(WAC_Item_Cost,MATCH(1,(D$1=WAC_District)*('Blend Sheet'!$S$4=WAC_IIN),0))*'Blend Sheet'!$S81,0) + IFERROR(INDEX(WAC_Item_Cost,MATCH(1,(D$1=WAC_District)*('Blend Sheet'!$T$4=WAC_IIN),0))*'Blend Sheet'!$T81,0) + IFERROR(INDEX(WAC_Item_Cost,MATCH(1,(D$1=WAC_District)*('Blend Sheet'!$U$4=WAC_IIN),0))*'Blend Sheet'!$U81,0) + IFERROR(INDEX(WAC_Item_Cost,MATCH(1,(D$1=WAC_District)*('Blend Sheet'!$V$4=WAC_IIN),0))*'Blend Sheet'!$V81,0) + IFERROR(INDEX(WAC_Item_Cost,MATCH(1,(D$1=WAC_District)*('Blend Sheet'!$W$4=WAC_IIN),0))*'Blend Sheet'!$W81,0) + IFERROR(INDEX(WAC_Item_Cost,MATCH(1,(D$1=WAC_District)*('Blend Sheet'!$X$4=WAC_IIN),0))*'Blend Sheet'!$X81,0) + IFERROR(INDEX(WAC_Item_Cost,MATCH(1,(D$1=WAC_District)*('Blend Sheet'!$Y$4=WAC_IIN),0))*'Blend Sheet'!$Y81,0) + IFERROR(INDEX(WAC_Item_Cost,MATCH(1,(D$1=WAC_District)*('Blend Sheet'!$Z$4=WAC_IIN),0))*'Blend Sheet'!$Z81,0) + IFERROR(INDEX(WAC_Item_Cost,MATCH(1,(D$1=WAC_District)*('Blend Sheet'!$AA$4=WAC_IIN),0))*'Blend Sheet'!$AA81,0) + IFERROR(INDEX(WAC_Item_Cost,MATCH(1,(D$1=WAC_District)*('Blend Sheet'!$AB$4=WAC_IIN),0))*'Blend Sheet'!$AB81,0) + IFERROR(INDEX(WAC_Item_Cost,MATCH(1,(D$1=WAC_District)*('Blend Sheet'!$AC$4=WAC_IIN),0))*'Blend Sheet'!$AC81,0) + IFERROR(INDEX(WAC_Item_Cost,MATCH(1,(D$1=WAC_District)*('Blend Sheet'!$AD$4=WAC_IIN),0))*'Blend Sheet'!$AD81,0) + IFERROR(INDEX(WAC_Item_Cost,MATCH(1,(D$1=WAC_District)*('Blend Sheet'!$AE$4=WAC_IIN),0))*'Blend Sheet'!$AE81,0) + IFERROR(INDEX(WAC_Item_Cost,MATCH(1,(D$1=WAC_District)*('Blend Sheet'!$AF$4=WAC_IIN),0))*'Blend Sheet'!$AF81,0) + IFERROR(INDEX(WAC_Item_Cost,MATCH(1,(D$1=WAC_District)*('Blend Sheet'!$AG$4=WAC_IIN),0))*'Blend Sheet'!$AG81,0) + IFERROR(INDEX(WAC_Item_Cost,MATCH(1,(D$1=WAC_District)*('Blend Sheet'!$AH$4=WAC_IIN),0))*'Blend Sheet'!$AH81,0) + IFERROR(INDEX(WAC_Item_Cost,MATCH(1,(D$1=WAC_District)*('Blend Sheet'!$AI$4=WAC_IIN),0))*'Blend Sheet'!$AI81,0) + IFERROR(INDEX(WAC_Item_Cost,MATCH(1,(D$1=WAC_District)*('Blend Sheet'!$AJ$4=WAC_IIN),0))*'Blend Sheet'!$AJ81,0) + IFERROR(INDEX(WAC_Item_Cost,MATCH(1,(D$1=WAC_District)*('Blend Sheet'!$AK$4=WAC_IIN),0))*'Blend Sheet'!$AK81,0) + IFERROR(INDEX(WAC_Item_Cost,MATCH(1,(D$1=WAC_District)*('Blend Sheet'!$AL$4=WAC_IIN),0))*'Blend Sheet'!$AL81,0) + IFERROR(INDEX(WAC_Item_Cost,MATCH(1,(D$1=WAC_District)*('Blend Sheet'!$AM$4=WAC_IIN),0))*'Blend Sheet'!$AM81,0) + IFERROR(INDEX(WAC_Item_Cost,MATCH(1,(D$1=WAC_District)*('Blend Sheet'!$AN$4=WAC_IIN),0))*'Blend Sheet'!$AN81,0) + IFERROR(INDEX(WAC_Item_Cost,MATCH(1,(D$1=WAC_District)*('Blend Sheet'!$AO$4=WAC_IIN),0))*'Blend Sheet'!$AO81,0) + IFERROR(INDEX(WAC_Item_Cost,MATCH(1,(D$1=WAC_District)*('Blend Sheet'!$AP$4=WAC_IIN),0))*'Blend Sheet'!$AP81/1000,0)</f>
        <v>152.36288780000001</v>
      </c>
      <c r="E78" s="245">
        <f t="array" ref="E78">IFERROR(INDEX(WAC_Item_Cost,MATCH(1,(E$1=WAC_District)*('Blend Sheet'!$C$4=WAC_IIN),0))*'Blend Sheet'!$C81/1000,0) + IFERROR(INDEX(WAC_Item_Cost,MATCH(1,(E$1=WAC_District)*('Blend Sheet'!$D$4=WAC_IIN),0))*'Blend Sheet'!$D81/1000,0) + IFERROR(INDEX(WAC_Item_Cost,MATCH(1,(E$1=WAC_District)*('Blend Sheet'!$E$4=WAC_IIN),0))*'Blend Sheet'!$E81/1000,0) + IFERROR(INDEX(WAC_Item_Cost,MATCH(1,(E$1=WAC_District)*('Blend Sheet'!$F$4=WAC_IIN),0))*'Blend Sheet'!$F81/1000,0)  + IFERROR(INDEX(WAC_Item_Cost,MATCH(1,(E$1=WAC_District)*('Blend Sheet'!$G$4=WAC_IIN),0))*'Blend Sheet'!$G81,0) + IFERROR(INDEX(WAC_Item_Cost,MATCH(1,(E$1=WAC_District)*('Blend Sheet'!$H$4=WAC_IIN),0))*'Blend Sheet'!$H81,0)  + IFERROR(INDEX(WAC_Item_Cost,MATCH(1,(E$1=WAC_District)*('Blend Sheet'!$I$4=WAC_IIN),0))*'Blend Sheet'!$I81,0) + IFERROR(INDEX(WAC_Item_Cost,MATCH(1,(E$1=WAC_District)*('Blend Sheet'!$J$4=WAC_IIN),0))*'Blend Sheet'!$J81,0) + IFERROR(INDEX(WAC_Item_Cost,MATCH(1,(E$1=WAC_District)*('Blend Sheet'!$K$4=WAC_IIN),0))*'Blend Sheet'!$K81,0) + IFERROR(INDEX(WAC_Item_Cost,MATCH(1,(E$1=WAC_District)*('Blend Sheet'!$L$4=WAC_IIN),0))*'Blend Sheet'!$L81,0) + IFERROR(INDEX(WAC_Item_Cost,MATCH(1,(E$1=WAC_District)*('Blend Sheet'!$M$4=WAC_IIN),0))*'Blend Sheet'!$M81,0) + IFERROR(INDEX(WAC_Item_Cost,MATCH(1,(E$1=WAC_District)*('Blend Sheet'!$N$4=WAC_IIN),0))*'Blend Sheet'!$N81,0) + IFERROR(INDEX(WAC_Item_Cost,MATCH(1,(E$1=WAC_District)*('Blend Sheet'!$O$4=WAC_IIN),0))*'Blend Sheet'!$O81,0) + IFERROR(INDEX(WAC_Item_Cost,MATCH(1,(E$1=WAC_District)*('Blend Sheet'!$P$4=WAC_IIN),0))*'Blend Sheet'!$P81,0) + IFERROR(INDEX(WAC_Item_Cost,MATCH(1,(E$1=WAC_District)*('Blend Sheet'!$Q$4=WAC_IIN),0))*'Blend Sheet'!$Q81,0) + IFERROR(INDEX(WAC_Item_Cost,MATCH(1,(E$1=WAC_District)*('Blend Sheet'!$R$4=WAC_IIN),0))*'Blend Sheet'!$R81,0) + IFERROR(INDEX(WAC_Item_Cost,MATCH(1,(E$1=WAC_District)*('Blend Sheet'!$S$4=WAC_IIN),0))*'Blend Sheet'!$S81,0) + IFERROR(INDEX(WAC_Item_Cost,MATCH(1,(E$1=WAC_District)*('Blend Sheet'!$T$4=WAC_IIN),0))*'Blend Sheet'!$T81,0) + IFERROR(INDEX(WAC_Item_Cost,MATCH(1,(E$1=WAC_District)*('Blend Sheet'!$U$4=WAC_IIN),0))*'Blend Sheet'!$U81,0) + IFERROR(INDEX(WAC_Item_Cost,MATCH(1,(E$1=WAC_District)*('Blend Sheet'!$V$4=WAC_IIN),0))*'Blend Sheet'!$V81,0) + IFERROR(INDEX(WAC_Item_Cost,MATCH(1,(E$1=WAC_District)*('Blend Sheet'!$W$4=WAC_IIN),0))*'Blend Sheet'!$W81,0) + IFERROR(INDEX(WAC_Item_Cost,MATCH(1,(E$1=WAC_District)*('Blend Sheet'!$X$4=WAC_IIN),0))*'Blend Sheet'!$X81,0) + IFERROR(INDEX(WAC_Item_Cost,MATCH(1,(E$1=WAC_District)*('Blend Sheet'!$Y$4=WAC_IIN),0))*'Blend Sheet'!$Y81,0) + IFERROR(INDEX(WAC_Item_Cost,MATCH(1,(E$1=WAC_District)*('Blend Sheet'!$Z$4=WAC_IIN),0))*'Blend Sheet'!$Z81,0) + IFERROR(INDEX(WAC_Item_Cost,MATCH(1,(E$1=WAC_District)*('Blend Sheet'!$AA$4=WAC_IIN),0))*'Blend Sheet'!$AA81,0) + IFERROR(INDEX(WAC_Item_Cost,MATCH(1,(E$1=WAC_District)*('Blend Sheet'!$AB$4=WAC_IIN),0))*'Blend Sheet'!$AB81,0) + IFERROR(INDEX(WAC_Item_Cost,MATCH(1,(E$1=WAC_District)*('Blend Sheet'!$AC$4=WAC_IIN),0))*'Blend Sheet'!$AC81,0) + IFERROR(INDEX(WAC_Item_Cost,MATCH(1,(E$1=WAC_District)*('Blend Sheet'!$AD$4=WAC_IIN),0))*'Blend Sheet'!$AD81,0) + IFERROR(INDEX(WAC_Item_Cost,MATCH(1,(E$1=WAC_District)*('Blend Sheet'!$AE$4=WAC_IIN),0))*'Blend Sheet'!$AE81,0) + IFERROR(INDEX(WAC_Item_Cost,MATCH(1,(E$1=WAC_District)*('Blend Sheet'!$AF$4=WAC_IIN),0))*'Blend Sheet'!$AF81,0) + IFERROR(INDEX(WAC_Item_Cost,MATCH(1,(E$1=WAC_District)*('Blend Sheet'!$AG$4=WAC_IIN),0))*'Blend Sheet'!$AG81,0) + IFERROR(INDEX(WAC_Item_Cost,MATCH(1,(E$1=WAC_District)*('Blend Sheet'!$AH$4=WAC_IIN),0))*'Blend Sheet'!$AH81,0) + IFERROR(INDEX(WAC_Item_Cost,MATCH(1,(E$1=WAC_District)*('Blend Sheet'!$AI$4=WAC_IIN),0))*'Blend Sheet'!$AI81,0) + IFERROR(INDEX(WAC_Item_Cost,MATCH(1,(E$1=WAC_District)*('Blend Sheet'!$AJ$4=WAC_IIN),0))*'Blend Sheet'!$AJ81,0) + IFERROR(INDEX(WAC_Item_Cost,MATCH(1,(E$1=WAC_District)*('Blend Sheet'!$AK$4=WAC_IIN),0))*'Blend Sheet'!$AK81,0) + IFERROR(INDEX(WAC_Item_Cost,MATCH(1,(E$1=WAC_District)*('Blend Sheet'!$AL$4=WAC_IIN),0))*'Blend Sheet'!$AL81,0) + IFERROR(INDEX(WAC_Item_Cost,MATCH(1,(E$1=WAC_District)*('Blend Sheet'!$AM$4=WAC_IIN),0))*'Blend Sheet'!$AM81,0) + IFERROR(INDEX(WAC_Item_Cost,MATCH(1,(E$1=WAC_District)*('Blend Sheet'!$AN$4=WAC_IIN),0))*'Blend Sheet'!$AN81,0) + IFERROR(INDEX(WAC_Item_Cost,MATCH(1,(E$1=WAC_District)*('Blend Sheet'!$AO$4=WAC_IIN),0))*'Blend Sheet'!$AO81,0) + IFERROR(INDEX(WAC_Item_Cost,MATCH(1,(E$1=WAC_District)*('Blend Sheet'!$AP$4=WAC_IIN),0))*'Blend Sheet'!$AP81/1000,0)</f>
        <v>210.47717468000002</v>
      </c>
      <c r="F78" s="245">
        <f t="array" ref="F78">IFERROR(INDEX(WAC_Item_Cost,MATCH(1,(F$1=WAC_District)*('Blend Sheet'!$C$4=WAC_IIN),0))*'Blend Sheet'!$C81/1000,0) + IFERROR(INDEX(WAC_Item_Cost,MATCH(1,(F$1=WAC_District)*('Blend Sheet'!$D$4=WAC_IIN),0))*'Blend Sheet'!$D81/1000,0) + IFERROR(INDEX(WAC_Item_Cost,MATCH(1,(F$1=WAC_District)*('Blend Sheet'!$E$4=WAC_IIN),0))*'Blend Sheet'!$E81/1000,0) + IFERROR(INDEX(WAC_Item_Cost,MATCH(1,(F$1=WAC_District)*('Blend Sheet'!$F$4=WAC_IIN),0))*'Blend Sheet'!$F81/1000,0)  + IFERROR(INDEX(WAC_Item_Cost,MATCH(1,(F$1=WAC_District)*('Blend Sheet'!$G$4=WAC_IIN),0))*'Blend Sheet'!$G81,0) + IFERROR(INDEX(WAC_Item_Cost,MATCH(1,(F$1=WAC_District)*('Blend Sheet'!$H$4=WAC_IIN),0))*'Blend Sheet'!$H81,0)  + IFERROR(INDEX(WAC_Item_Cost,MATCH(1,(F$1=WAC_District)*('Blend Sheet'!$I$4=WAC_IIN),0))*'Blend Sheet'!$I81,0) + IFERROR(INDEX(WAC_Item_Cost,MATCH(1,(F$1=WAC_District)*('Blend Sheet'!$J$4=WAC_IIN),0))*'Blend Sheet'!$J81,0) + IFERROR(INDEX(WAC_Item_Cost,MATCH(1,(F$1=WAC_District)*('Blend Sheet'!$K$4=WAC_IIN),0))*'Blend Sheet'!$K81,0) + IFERROR(INDEX(WAC_Item_Cost,MATCH(1,(F$1=WAC_District)*('Blend Sheet'!$L$4=WAC_IIN),0))*'Blend Sheet'!$L81,0) + IFERROR(INDEX(WAC_Item_Cost,MATCH(1,(F$1=WAC_District)*('Blend Sheet'!$M$4=WAC_IIN),0))*'Blend Sheet'!$M81,0) + IFERROR(INDEX(WAC_Item_Cost,MATCH(1,(F$1=WAC_District)*('Blend Sheet'!$N$4=WAC_IIN),0))*'Blend Sheet'!$N81,0) + IFERROR(INDEX(WAC_Item_Cost,MATCH(1,(F$1=WAC_District)*('Blend Sheet'!$O$4=WAC_IIN),0))*'Blend Sheet'!$O81,0) + IFERROR(INDEX(WAC_Item_Cost,MATCH(1,(F$1=WAC_District)*('Blend Sheet'!$P$4=WAC_IIN),0))*'Blend Sheet'!$P81,0) + IFERROR(INDEX(WAC_Item_Cost,MATCH(1,(F$1=WAC_District)*('Blend Sheet'!$Q$4=WAC_IIN),0))*'Blend Sheet'!$Q81,0) + IFERROR(INDEX(WAC_Item_Cost,MATCH(1,(F$1=WAC_District)*('Blend Sheet'!$R$4=WAC_IIN),0))*'Blend Sheet'!$R81,0) + IFERROR(INDEX(WAC_Item_Cost,MATCH(1,(F$1=WAC_District)*('Blend Sheet'!$S$4=WAC_IIN),0))*'Blend Sheet'!$S81,0) + IFERROR(INDEX(WAC_Item_Cost,MATCH(1,(F$1=WAC_District)*('Blend Sheet'!$T$4=WAC_IIN),0))*'Blend Sheet'!$T81,0) + IFERROR(INDEX(WAC_Item_Cost,MATCH(1,(F$1=WAC_District)*('Blend Sheet'!$U$4=WAC_IIN),0))*'Blend Sheet'!$U81,0) + IFERROR(INDEX(WAC_Item_Cost,MATCH(1,(F$1=WAC_District)*('Blend Sheet'!$V$4=WAC_IIN),0))*'Blend Sheet'!$V81,0) + IFERROR(INDEX(WAC_Item_Cost,MATCH(1,(F$1=WAC_District)*('Blend Sheet'!$W$4=WAC_IIN),0))*'Blend Sheet'!$W81,0) + IFERROR(INDEX(WAC_Item_Cost,MATCH(1,(F$1=WAC_District)*('Blend Sheet'!$X$4=WAC_IIN),0))*'Blend Sheet'!$X81,0) + IFERROR(INDEX(WAC_Item_Cost,MATCH(1,(F$1=WAC_District)*('Blend Sheet'!$Y$4=WAC_IIN),0))*'Blend Sheet'!$Y81,0) + IFERROR(INDEX(WAC_Item_Cost,MATCH(1,(F$1=WAC_District)*('Blend Sheet'!$Z$4=WAC_IIN),0))*'Blend Sheet'!$Z81,0) + IFERROR(INDEX(WAC_Item_Cost,MATCH(1,(F$1=WAC_District)*('Blend Sheet'!$AA$4=WAC_IIN),0))*'Blend Sheet'!$AA81,0) + IFERROR(INDEX(WAC_Item_Cost,MATCH(1,(F$1=WAC_District)*('Blend Sheet'!$AB$4=WAC_IIN),0))*'Blend Sheet'!$AB81,0) + IFERROR(INDEX(WAC_Item_Cost,MATCH(1,(F$1=WAC_District)*('Blend Sheet'!$AC$4=WAC_IIN),0))*'Blend Sheet'!$AC81,0) + IFERROR(INDEX(WAC_Item_Cost,MATCH(1,(F$1=WAC_District)*('Blend Sheet'!$AD$4=WAC_IIN),0))*'Blend Sheet'!$AD81,0) + IFERROR(INDEX(WAC_Item_Cost,MATCH(1,(F$1=WAC_District)*('Blend Sheet'!$AE$4=WAC_IIN),0))*'Blend Sheet'!$AE81,0) + IFERROR(INDEX(WAC_Item_Cost,MATCH(1,(F$1=WAC_District)*('Blend Sheet'!$AF$4=WAC_IIN),0))*'Blend Sheet'!$AF81,0) + IFERROR(INDEX(WAC_Item_Cost,MATCH(1,(F$1=WAC_District)*('Blend Sheet'!$AG$4=WAC_IIN),0))*'Blend Sheet'!$AG81,0) + IFERROR(INDEX(WAC_Item_Cost,MATCH(1,(F$1=WAC_District)*('Blend Sheet'!$AH$4=WAC_IIN),0))*'Blend Sheet'!$AH81,0) + IFERROR(INDEX(WAC_Item_Cost,MATCH(1,(F$1=WAC_District)*('Blend Sheet'!$AI$4=WAC_IIN),0))*'Blend Sheet'!$AI81,0) + IFERROR(INDEX(WAC_Item_Cost,MATCH(1,(F$1=WAC_District)*('Blend Sheet'!$AJ$4=WAC_IIN),0))*'Blend Sheet'!$AJ81,0) + IFERROR(INDEX(WAC_Item_Cost,MATCH(1,(F$1=WAC_District)*('Blend Sheet'!$AK$4=WAC_IIN),0))*'Blend Sheet'!$AK81,0) + IFERROR(INDEX(WAC_Item_Cost,MATCH(1,(F$1=WAC_District)*('Blend Sheet'!$AL$4=WAC_IIN),0))*'Blend Sheet'!$AL81,0) + IFERROR(INDEX(WAC_Item_Cost,MATCH(1,(F$1=WAC_District)*('Blend Sheet'!$AM$4=WAC_IIN),0))*'Blend Sheet'!$AM81,0) + IFERROR(INDEX(WAC_Item_Cost,MATCH(1,(F$1=WAC_District)*('Blend Sheet'!$AN$4=WAC_IIN),0))*'Blend Sheet'!$AN81,0) + IFERROR(INDEX(WAC_Item_Cost,MATCH(1,(F$1=WAC_District)*('Blend Sheet'!$AO$4=WAC_IIN),0))*'Blend Sheet'!$AO81,0) + IFERROR(INDEX(WAC_Item_Cost,MATCH(1,(F$1=WAC_District)*('Blend Sheet'!$AP$4=WAC_IIN),0))*'Blend Sheet'!$AP81/1000,0)</f>
        <v>195.56115695999998</v>
      </c>
      <c r="G78" s="245">
        <f t="array" ref="G78">IFERROR(INDEX(WAC_Item_Cost,MATCH(1,(G$1=WAC_District)*('Blend Sheet'!$C$4=WAC_IIN),0))*'Blend Sheet'!$C81/1000,0) + IFERROR(INDEX(WAC_Item_Cost,MATCH(1,(G$1=WAC_District)*('Blend Sheet'!$D$4=WAC_IIN),0))*'Blend Sheet'!$D81/1000,0) + IFERROR(INDEX(WAC_Item_Cost,MATCH(1,(G$1=WAC_District)*('Blend Sheet'!$E$4=WAC_IIN),0))*'Blend Sheet'!$E81/1000,0) + IFERROR(INDEX(WAC_Item_Cost,MATCH(1,(G$1=WAC_District)*('Blend Sheet'!$F$4=WAC_IIN),0))*'Blend Sheet'!$F81/1000,0)  + IFERROR(INDEX(WAC_Item_Cost,MATCH(1,(G$1=WAC_District)*('Blend Sheet'!$G$4=WAC_IIN),0))*'Blend Sheet'!$G81,0) + IFERROR(INDEX(WAC_Item_Cost,MATCH(1,(G$1=WAC_District)*('Blend Sheet'!$H$4=WAC_IIN),0))*'Blend Sheet'!$H81,0)  + IFERROR(INDEX(WAC_Item_Cost,MATCH(1,(G$1=WAC_District)*('Blend Sheet'!$I$4=WAC_IIN),0))*'Blend Sheet'!$I81,0) + IFERROR(INDEX(WAC_Item_Cost,MATCH(1,(G$1=WAC_District)*('Blend Sheet'!$J$4=WAC_IIN),0))*'Blend Sheet'!$J81,0) + IFERROR(INDEX(WAC_Item_Cost,MATCH(1,(G$1=WAC_District)*('Blend Sheet'!$K$4=WAC_IIN),0))*'Blend Sheet'!$K81,0) + IFERROR(INDEX(WAC_Item_Cost,MATCH(1,(G$1=WAC_District)*('Blend Sheet'!$L$4=WAC_IIN),0))*'Blend Sheet'!$L81,0) + IFERROR(INDEX(WAC_Item_Cost,MATCH(1,(G$1=WAC_District)*('Blend Sheet'!$M$4=WAC_IIN),0))*'Blend Sheet'!$M81,0) + IFERROR(INDEX(WAC_Item_Cost,MATCH(1,(G$1=WAC_District)*('Blend Sheet'!$N$4=WAC_IIN),0))*'Blend Sheet'!$N81,0) + IFERROR(INDEX(WAC_Item_Cost,MATCH(1,(G$1=WAC_District)*('Blend Sheet'!$O$4=WAC_IIN),0))*'Blend Sheet'!$O81,0) + IFERROR(INDEX(WAC_Item_Cost,MATCH(1,(G$1=WAC_District)*('Blend Sheet'!$P$4=WAC_IIN),0))*'Blend Sheet'!$P81,0) + IFERROR(INDEX(WAC_Item_Cost,MATCH(1,(G$1=WAC_District)*('Blend Sheet'!$Q$4=WAC_IIN),0))*'Blend Sheet'!$Q81,0) + IFERROR(INDEX(WAC_Item_Cost,MATCH(1,(G$1=WAC_District)*('Blend Sheet'!$R$4=WAC_IIN),0))*'Blend Sheet'!$R81,0) + IFERROR(INDEX(WAC_Item_Cost,MATCH(1,(G$1=WAC_District)*('Blend Sheet'!$S$4=WAC_IIN),0))*'Blend Sheet'!$S81,0) + IFERROR(INDEX(WAC_Item_Cost,MATCH(1,(G$1=WAC_District)*('Blend Sheet'!$T$4=WAC_IIN),0))*'Blend Sheet'!$T81,0) + IFERROR(INDEX(WAC_Item_Cost,MATCH(1,(G$1=WAC_District)*('Blend Sheet'!$U$4=WAC_IIN),0))*'Blend Sheet'!$U81,0) + IFERROR(INDEX(WAC_Item_Cost,MATCH(1,(G$1=WAC_District)*('Blend Sheet'!$V$4=WAC_IIN),0))*'Blend Sheet'!$V81,0) + IFERROR(INDEX(WAC_Item_Cost,MATCH(1,(G$1=WAC_District)*('Blend Sheet'!$W$4=WAC_IIN),0))*'Blend Sheet'!$W81,0) + IFERROR(INDEX(WAC_Item_Cost,MATCH(1,(G$1=WAC_District)*('Blend Sheet'!$X$4=WAC_IIN),0))*'Blend Sheet'!$X81,0) + IFERROR(INDEX(WAC_Item_Cost,MATCH(1,(G$1=WAC_District)*('Blend Sheet'!$Y$4=WAC_IIN),0))*'Blend Sheet'!$Y81,0) + IFERROR(INDEX(WAC_Item_Cost,MATCH(1,(G$1=WAC_District)*('Blend Sheet'!$Z$4=WAC_IIN),0))*'Blend Sheet'!$Z81,0) + IFERROR(INDEX(WAC_Item_Cost,MATCH(1,(G$1=WAC_District)*('Blend Sheet'!$AA$4=WAC_IIN),0))*'Blend Sheet'!$AA81,0) + IFERROR(INDEX(WAC_Item_Cost,MATCH(1,(G$1=WAC_District)*('Blend Sheet'!$AB$4=WAC_IIN),0))*'Blend Sheet'!$AB81,0) + IFERROR(INDEX(WAC_Item_Cost,MATCH(1,(G$1=WAC_District)*('Blend Sheet'!$AC$4=WAC_IIN),0))*'Blend Sheet'!$AC81,0) + IFERROR(INDEX(WAC_Item_Cost,MATCH(1,(G$1=WAC_District)*('Blend Sheet'!$AD$4=WAC_IIN),0))*'Blend Sheet'!$AD81,0) + IFERROR(INDEX(WAC_Item_Cost,MATCH(1,(G$1=WAC_District)*('Blend Sheet'!$AE$4=WAC_IIN),0))*'Blend Sheet'!$AE81,0) + IFERROR(INDEX(WAC_Item_Cost,MATCH(1,(G$1=WAC_District)*('Blend Sheet'!$AF$4=WAC_IIN),0))*'Blend Sheet'!$AF81,0) + IFERROR(INDEX(WAC_Item_Cost,MATCH(1,(G$1=WAC_District)*('Blend Sheet'!$AG$4=WAC_IIN),0))*'Blend Sheet'!$AG81,0) + IFERROR(INDEX(WAC_Item_Cost,MATCH(1,(G$1=WAC_District)*('Blend Sheet'!$AH$4=WAC_IIN),0))*'Blend Sheet'!$AH81,0) + IFERROR(INDEX(WAC_Item_Cost,MATCH(1,(G$1=WAC_District)*('Blend Sheet'!$AI$4=WAC_IIN),0))*'Blend Sheet'!$AI81,0) + IFERROR(INDEX(WAC_Item_Cost,MATCH(1,(G$1=WAC_District)*('Blend Sheet'!$AJ$4=WAC_IIN),0))*'Blend Sheet'!$AJ81,0) + IFERROR(INDEX(WAC_Item_Cost,MATCH(1,(G$1=WAC_District)*('Blend Sheet'!$AK$4=WAC_IIN),0))*'Blend Sheet'!$AK81,0) + IFERROR(INDEX(WAC_Item_Cost,MATCH(1,(G$1=WAC_District)*('Blend Sheet'!$AL$4=WAC_IIN),0))*'Blend Sheet'!$AL81,0) + IFERROR(INDEX(WAC_Item_Cost,MATCH(1,(G$1=WAC_District)*('Blend Sheet'!$AM$4=WAC_IIN),0))*'Blend Sheet'!$AM81,0) + IFERROR(INDEX(WAC_Item_Cost,MATCH(1,(G$1=WAC_District)*('Blend Sheet'!$AN$4=WAC_IIN),0))*'Blend Sheet'!$AN81,0) + IFERROR(INDEX(WAC_Item_Cost,MATCH(1,(G$1=WAC_District)*('Blend Sheet'!$AO$4=WAC_IIN),0))*'Blend Sheet'!$AO81,0) + IFERROR(INDEX(WAC_Item_Cost,MATCH(1,(G$1=WAC_District)*('Blend Sheet'!$AP$4=WAC_IIN),0))*'Blend Sheet'!$AP81/1000,0)</f>
        <v>143.55696828000001</v>
      </c>
      <c r="H78" s="245">
        <f t="array" ref="H78">IFERROR(INDEX(WAC_Item_Cost,MATCH(1,(H$1=WAC_District)*('Blend Sheet'!$C$4=WAC_IIN),0))*'Blend Sheet'!$C81/1000,0) + IFERROR(INDEX(WAC_Item_Cost,MATCH(1,(H$1=WAC_District)*('Blend Sheet'!$D$4=WAC_IIN),0))*'Blend Sheet'!$D81/1000,0) + IFERROR(INDEX(WAC_Item_Cost,MATCH(1,(H$1=WAC_District)*('Blend Sheet'!$E$4=WAC_IIN),0))*'Blend Sheet'!$E81/1000,0) + IFERROR(INDEX(WAC_Item_Cost,MATCH(1,(H$1=WAC_District)*('Blend Sheet'!$F$4=WAC_IIN),0))*'Blend Sheet'!$F81/1000,0)  + IFERROR(INDEX(WAC_Item_Cost,MATCH(1,(H$1=WAC_District)*('Blend Sheet'!$G$4=WAC_IIN),0))*'Blend Sheet'!$G81,0) + IFERROR(INDEX(WAC_Item_Cost,MATCH(1,(H$1=WAC_District)*('Blend Sheet'!$H$4=WAC_IIN),0))*'Blend Sheet'!$H81,0)  + IFERROR(INDEX(WAC_Item_Cost,MATCH(1,(H$1=WAC_District)*('Blend Sheet'!$I$4=WAC_IIN),0))*'Blend Sheet'!$I81,0) + IFERROR(INDEX(WAC_Item_Cost,MATCH(1,(H$1=WAC_District)*('Blend Sheet'!$J$4=WAC_IIN),0))*'Blend Sheet'!$J81,0) + IFERROR(INDEX(WAC_Item_Cost,MATCH(1,(H$1=WAC_District)*('Blend Sheet'!$K$4=WAC_IIN),0))*'Blend Sheet'!$K81,0) + IFERROR(INDEX(WAC_Item_Cost,MATCH(1,(H$1=WAC_District)*('Blend Sheet'!$L$4=WAC_IIN),0))*'Blend Sheet'!$L81,0) + IFERROR(INDEX(WAC_Item_Cost,MATCH(1,(H$1=WAC_District)*('Blend Sheet'!$M$4=WAC_IIN),0))*'Blend Sheet'!$M81,0) + IFERROR(INDEX(WAC_Item_Cost,MATCH(1,(H$1=WAC_District)*('Blend Sheet'!$N$4=WAC_IIN),0))*'Blend Sheet'!$N81,0) + IFERROR(INDEX(WAC_Item_Cost,MATCH(1,(H$1=WAC_District)*('Blend Sheet'!$O$4=WAC_IIN),0))*'Blend Sheet'!$O81,0) + IFERROR(INDEX(WAC_Item_Cost,MATCH(1,(H$1=WAC_District)*('Blend Sheet'!$P$4=WAC_IIN),0))*'Blend Sheet'!$P81,0) + IFERROR(INDEX(WAC_Item_Cost,MATCH(1,(H$1=WAC_District)*('Blend Sheet'!$Q$4=WAC_IIN),0))*'Blend Sheet'!$Q81,0) + IFERROR(INDEX(WAC_Item_Cost,MATCH(1,(H$1=WAC_District)*('Blend Sheet'!$R$4=WAC_IIN),0))*'Blend Sheet'!$R81,0) + IFERROR(INDEX(WAC_Item_Cost,MATCH(1,(H$1=WAC_District)*('Blend Sheet'!$S$4=WAC_IIN),0))*'Blend Sheet'!$S81,0) + IFERROR(INDEX(WAC_Item_Cost,MATCH(1,(H$1=WAC_District)*('Blend Sheet'!$T$4=WAC_IIN),0))*'Blend Sheet'!$T81,0) + IFERROR(INDEX(WAC_Item_Cost,MATCH(1,(H$1=WAC_District)*('Blend Sheet'!$U$4=WAC_IIN),0))*'Blend Sheet'!$U81,0) + IFERROR(INDEX(WAC_Item_Cost,MATCH(1,(H$1=WAC_District)*('Blend Sheet'!$V$4=WAC_IIN),0))*'Blend Sheet'!$V81,0) + IFERROR(INDEX(WAC_Item_Cost,MATCH(1,(H$1=WAC_District)*('Blend Sheet'!$W$4=WAC_IIN),0))*'Blend Sheet'!$W81,0) + IFERROR(INDEX(WAC_Item_Cost,MATCH(1,(H$1=WAC_District)*('Blend Sheet'!$X$4=WAC_IIN),0))*'Blend Sheet'!$X81,0) + IFERROR(INDEX(WAC_Item_Cost,MATCH(1,(H$1=WAC_District)*('Blend Sheet'!$Y$4=WAC_IIN),0))*'Blend Sheet'!$Y81,0) + IFERROR(INDEX(WAC_Item_Cost,MATCH(1,(H$1=WAC_District)*('Blend Sheet'!$Z$4=WAC_IIN),0))*'Blend Sheet'!$Z81,0) + IFERROR(INDEX(WAC_Item_Cost,MATCH(1,(H$1=WAC_District)*('Blend Sheet'!$AA$4=WAC_IIN),0))*'Blend Sheet'!$AA81,0) + IFERROR(INDEX(WAC_Item_Cost,MATCH(1,(H$1=WAC_District)*('Blend Sheet'!$AB$4=WAC_IIN),0))*'Blend Sheet'!$AB81,0) + IFERROR(INDEX(WAC_Item_Cost,MATCH(1,(H$1=WAC_District)*('Blend Sheet'!$AC$4=WAC_IIN),0))*'Blend Sheet'!$AC81,0) + IFERROR(INDEX(WAC_Item_Cost,MATCH(1,(H$1=WAC_District)*('Blend Sheet'!$AD$4=WAC_IIN),0))*'Blend Sheet'!$AD81,0) + IFERROR(INDEX(WAC_Item_Cost,MATCH(1,(H$1=WAC_District)*('Blend Sheet'!$AE$4=WAC_IIN),0))*'Blend Sheet'!$AE81,0) + IFERROR(INDEX(WAC_Item_Cost,MATCH(1,(H$1=WAC_District)*('Blend Sheet'!$AF$4=WAC_IIN),0))*'Blend Sheet'!$AF81,0) + IFERROR(INDEX(WAC_Item_Cost,MATCH(1,(H$1=WAC_District)*('Blend Sheet'!$AG$4=WAC_IIN),0))*'Blend Sheet'!$AG81,0) + IFERROR(INDEX(WAC_Item_Cost,MATCH(1,(H$1=WAC_District)*('Blend Sheet'!$AH$4=WAC_IIN),0))*'Blend Sheet'!$AH81,0) + IFERROR(INDEX(WAC_Item_Cost,MATCH(1,(H$1=WAC_District)*('Blend Sheet'!$AI$4=WAC_IIN),0))*'Blend Sheet'!$AI81,0) + IFERROR(INDEX(WAC_Item_Cost,MATCH(1,(H$1=WAC_District)*('Blend Sheet'!$AJ$4=WAC_IIN),0))*'Blend Sheet'!$AJ81,0) + IFERROR(INDEX(WAC_Item_Cost,MATCH(1,(H$1=WAC_District)*('Blend Sheet'!$AK$4=WAC_IIN),0))*'Blend Sheet'!$AK81,0) + IFERROR(INDEX(WAC_Item_Cost,MATCH(1,(H$1=WAC_District)*('Blend Sheet'!$AL$4=WAC_IIN),0))*'Blend Sheet'!$AL81,0) + IFERROR(INDEX(WAC_Item_Cost,MATCH(1,(H$1=WAC_District)*('Blend Sheet'!$AM$4=WAC_IIN),0))*'Blend Sheet'!$AM81,0) + IFERROR(INDEX(WAC_Item_Cost,MATCH(1,(H$1=WAC_District)*('Blend Sheet'!$AN$4=WAC_IIN),0))*'Blend Sheet'!$AN81,0) + IFERROR(INDEX(WAC_Item_Cost,MATCH(1,(H$1=WAC_District)*('Blend Sheet'!$AO$4=WAC_IIN),0))*'Blend Sheet'!$AO81,0) + IFERROR(INDEX(WAC_Item_Cost,MATCH(1,(H$1=WAC_District)*('Blend Sheet'!$AP$4=WAC_IIN),0))*'Blend Sheet'!$AP81/1000,0)</f>
        <v>824.50111904000005</v>
      </c>
      <c r="I78" s="245">
        <f t="array" ref="I78">IFERROR(INDEX(WAC_Item_Cost,MATCH(1,(I$1=WAC_District)*('Blend Sheet'!$C$4=WAC_IIN),0))*'Blend Sheet'!$C81/1000,0) + IFERROR(INDEX(WAC_Item_Cost,MATCH(1,(I$1=WAC_District)*('Blend Sheet'!$D$4=WAC_IIN),0))*'Blend Sheet'!$D81/1000,0) + IFERROR(INDEX(WAC_Item_Cost,MATCH(1,(I$1=WAC_District)*('Blend Sheet'!$E$4=WAC_IIN),0))*'Blend Sheet'!$E81/1000,0) + IFERROR(INDEX(WAC_Item_Cost,MATCH(1,(I$1=WAC_District)*('Blend Sheet'!$F$4=WAC_IIN),0))*'Blend Sheet'!$F81/1000,0)  + IFERROR(INDEX(WAC_Item_Cost,MATCH(1,(I$1=WAC_District)*('Blend Sheet'!$G$4=WAC_IIN),0))*'Blend Sheet'!$G81,0) + IFERROR(INDEX(WAC_Item_Cost,MATCH(1,(I$1=WAC_District)*('Blend Sheet'!$H$4=WAC_IIN),0))*'Blend Sheet'!$H81,0)  + IFERROR(INDEX(WAC_Item_Cost,MATCH(1,(I$1=WAC_District)*('Blend Sheet'!$I$4=WAC_IIN),0))*'Blend Sheet'!$I81,0) + IFERROR(INDEX(WAC_Item_Cost,MATCH(1,(I$1=WAC_District)*('Blend Sheet'!$J$4=WAC_IIN),0))*'Blend Sheet'!$J81,0) + IFERROR(INDEX(WAC_Item_Cost,MATCH(1,(I$1=WAC_District)*('Blend Sheet'!$K$4=WAC_IIN),0))*'Blend Sheet'!$K81,0) + IFERROR(INDEX(WAC_Item_Cost,MATCH(1,(I$1=WAC_District)*('Blend Sheet'!$L$4=WAC_IIN),0))*'Blend Sheet'!$L81,0) + IFERROR(INDEX(WAC_Item_Cost,MATCH(1,(I$1=WAC_District)*('Blend Sheet'!$M$4=WAC_IIN),0))*'Blend Sheet'!$M81,0) + IFERROR(INDEX(WAC_Item_Cost,MATCH(1,(I$1=WAC_District)*('Blend Sheet'!$N$4=WAC_IIN),0))*'Blend Sheet'!$N81,0) + IFERROR(INDEX(WAC_Item_Cost,MATCH(1,(I$1=WAC_District)*('Blend Sheet'!$O$4=WAC_IIN),0))*'Blend Sheet'!$O81,0) + IFERROR(INDEX(WAC_Item_Cost,MATCH(1,(I$1=WAC_District)*('Blend Sheet'!$P$4=WAC_IIN),0))*'Blend Sheet'!$P81,0) + IFERROR(INDEX(WAC_Item_Cost,MATCH(1,(I$1=WAC_District)*('Blend Sheet'!$Q$4=WAC_IIN),0))*'Blend Sheet'!$Q81,0) + IFERROR(INDEX(WAC_Item_Cost,MATCH(1,(I$1=WAC_District)*('Blend Sheet'!$R$4=WAC_IIN),0))*'Blend Sheet'!$R81,0) + IFERROR(INDEX(WAC_Item_Cost,MATCH(1,(I$1=WAC_District)*('Blend Sheet'!$S$4=WAC_IIN),0))*'Blend Sheet'!$S81,0) + IFERROR(INDEX(WAC_Item_Cost,MATCH(1,(I$1=WAC_District)*('Blend Sheet'!$T$4=WAC_IIN),0))*'Blend Sheet'!$T81,0) + IFERROR(INDEX(WAC_Item_Cost,MATCH(1,(I$1=WAC_District)*('Blend Sheet'!$U$4=WAC_IIN),0))*'Blend Sheet'!$U81,0) + IFERROR(INDEX(WAC_Item_Cost,MATCH(1,(I$1=WAC_District)*('Blend Sheet'!$V$4=WAC_IIN),0))*'Blend Sheet'!$V81,0) + IFERROR(INDEX(WAC_Item_Cost,MATCH(1,(I$1=WAC_District)*('Blend Sheet'!$W$4=WAC_IIN),0))*'Blend Sheet'!$W81,0) + IFERROR(INDEX(WAC_Item_Cost,MATCH(1,(I$1=WAC_District)*('Blend Sheet'!$X$4=WAC_IIN),0))*'Blend Sheet'!$X81,0) + IFERROR(INDEX(WAC_Item_Cost,MATCH(1,(I$1=WAC_District)*('Blend Sheet'!$Y$4=WAC_IIN),0))*'Blend Sheet'!$Y81,0) + IFERROR(INDEX(WAC_Item_Cost,MATCH(1,(I$1=WAC_District)*('Blend Sheet'!$Z$4=WAC_IIN),0))*'Blend Sheet'!$Z81,0) + IFERROR(INDEX(WAC_Item_Cost,MATCH(1,(I$1=WAC_District)*('Blend Sheet'!$AA$4=WAC_IIN),0))*'Blend Sheet'!$AA81,0) + IFERROR(INDEX(WAC_Item_Cost,MATCH(1,(I$1=WAC_District)*('Blend Sheet'!$AB$4=WAC_IIN),0))*'Blend Sheet'!$AB81,0) + IFERROR(INDEX(WAC_Item_Cost,MATCH(1,(I$1=WAC_District)*('Blend Sheet'!$AC$4=WAC_IIN),0))*'Blend Sheet'!$AC81,0) + IFERROR(INDEX(WAC_Item_Cost,MATCH(1,(I$1=WAC_District)*('Blend Sheet'!$AD$4=WAC_IIN),0))*'Blend Sheet'!$AD81,0) + IFERROR(INDEX(WAC_Item_Cost,MATCH(1,(I$1=WAC_District)*('Blend Sheet'!$AE$4=WAC_IIN),0))*'Blend Sheet'!$AE81,0) + IFERROR(INDEX(WAC_Item_Cost,MATCH(1,(I$1=WAC_District)*('Blend Sheet'!$AF$4=WAC_IIN),0))*'Blend Sheet'!$AF81,0) + IFERROR(INDEX(WAC_Item_Cost,MATCH(1,(I$1=WAC_District)*('Blend Sheet'!$AG$4=WAC_IIN),0))*'Blend Sheet'!$AG81,0) + IFERROR(INDEX(WAC_Item_Cost,MATCH(1,(I$1=WAC_District)*('Blend Sheet'!$AH$4=WAC_IIN),0))*'Blend Sheet'!$AH81,0) + IFERROR(INDEX(WAC_Item_Cost,MATCH(1,(I$1=WAC_District)*('Blend Sheet'!$AI$4=WAC_IIN),0))*'Blend Sheet'!$AI81,0) + IFERROR(INDEX(WAC_Item_Cost,MATCH(1,(I$1=WAC_District)*('Blend Sheet'!$AJ$4=WAC_IIN),0))*'Blend Sheet'!$AJ81,0) + IFERROR(INDEX(WAC_Item_Cost,MATCH(1,(I$1=WAC_District)*('Blend Sheet'!$AK$4=WAC_IIN),0))*'Blend Sheet'!$AK81,0) + IFERROR(INDEX(WAC_Item_Cost,MATCH(1,(I$1=WAC_District)*('Blend Sheet'!$AL$4=WAC_IIN),0))*'Blend Sheet'!$AL81,0) + IFERROR(INDEX(WAC_Item_Cost,MATCH(1,(I$1=WAC_District)*('Blend Sheet'!$AM$4=WAC_IIN),0))*'Blend Sheet'!$AM81,0) + IFERROR(INDEX(WAC_Item_Cost,MATCH(1,(I$1=WAC_District)*('Blend Sheet'!$AN$4=WAC_IIN),0))*'Blend Sheet'!$AN81,0) + IFERROR(INDEX(WAC_Item_Cost,MATCH(1,(I$1=WAC_District)*('Blend Sheet'!$AO$4=WAC_IIN),0))*'Blend Sheet'!$AO81,0) + IFERROR(INDEX(WAC_Item_Cost,MATCH(1,(I$1=WAC_District)*('Blend Sheet'!$AP$4=WAC_IIN),0))*'Blend Sheet'!$AP81/1000,0)</f>
        <v>146.99180452000002</v>
      </c>
      <c r="J78" s="245">
        <f t="array" ref="J78">IFERROR(INDEX(WAC_Item_Cost,MATCH(1,(J$1=WAC_District)*('Blend Sheet'!$C$4=WAC_IIN),0))*'Blend Sheet'!$C81/1000,0) + IFERROR(INDEX(WAC_Item_Cost,MATCH(1,(J$1=WAC_District)*('Blend Sheet'!$D$4=WAC_IIN),0))*'Blend Sheet'!$D81/1000,0) + IFERROR(INDEX(WAC_Item_Cost,MATCH(1,(J$1=WAC_District)*('Blend Sheet'!$E$4=WAC_IIN),0))*'Blend Sheet'!$E81/1000,0) + IFERROR(INDEX(WAC_Item_Cost,MATCH(1,(J$1=WAC_District)*('Blend Sheet'!$F$4=WAC_IIN),0))*'Blend Sheet'!$F81/1000,0)  + IFERROR(INDEX(WAC_Item_Cost,MATCH(1,(J$1=WAC_District)*('Blend Sheet'!$G$4=WAC_IIN),0))*'Blend Sheet'!$G81,0) + IFERROR(INDEX(WAC_Item_Cost,MATCH(1,(J$1=WAC_District)*('Blend Sheet'!$H$4=WAC_IIN),0))*'Blend Sheet'!$H81,0)  + IFERROR(INDEX(WAC_Item_Cost,MATCH(1,(J$1=WAC_District)*('Blend Sheet'!$I$4=WAC_IIN),0))*'Blend Sheet'!$I81,0) + IFERROR(INDEX(WAC_Item_Cost,MATCH(1,(J$1=WAC_District)*('Blend Sheet'!$J$4=WAC_IIN),0))*'Blend Sheet'!$J81,0) + IFERROR(INDEX(WAC_Item_Cost,MATCH(1,(J$1=WAC_District)*('Blend Sheet'!$K$4=WAC_IIN),0))*'Blend Sheet'!$K81,0) + IFERROR(INDEX(WAC_Item_Cost,MATCH(1,(J$1=WAC_District)*('Blend Sheet'!$L$4=WAC_IIN),0))*'Blend Sheet'!$L81,0) + IFERROR(INDEX(WAC_Item_Cost,MATCH(1,(J$1=WAC_District)*('Blend Sheet'!$M$4=WAC_IIN),0))*'Blend Sheet'!$M81,0) + IFERROR(INDEX(WAC_Item_Cost,MATCH(1,(J$1=WAC_District)*('Blend Sheet'!$N$4=WAC_IIN),0))*'Blend Sheet'!$N81,0) + IFERROR(INDEX(WAC_Item_Cost,MATCH(1,(J$1=WAC_District)*('Blend Sheet'!$O$4=WAC_IIN),0))*'Blend Sheet'!$O81,0) + IFERROR(INDEX(WAC_Item_Cost,MATCH(1,(J$1=WAC_District)*('Blend Sheet'!$P$4=WAC_IIN),0))*'Blend Sheet'!$P81,0) + IFERROR(INDEX(WAC_Item_Cost,MATCH(1,(J$1=WAC_District)*('Blend Sheet'!$Q$4=WAC_IIN),0))*'Blend Sheet'!$Q81,0) + IFERROR(INDEX(WAC_Item_Cost,MATCH(1,(J$1=WAC_District)*('Blend Sheet'!$R$4=WAC_IIN),0))*'Blend Sheet'!$R81,0) + IFERROR(INDEX(WAC_Item_Cost,MATCH(1,(J$1=WAC_District)*('Blend Sheet'!$S$4=WAC_IIN),0))*'Blend Sheet'!$S81,0) + IFERROR(INDEX(WAC_Item_Cost,MATCH(1,(J$1=WAC_District)*('Blend Sheet'!$T$4=WAC_IIN),0))*'Blend Sheet'!$T81,0) + IFERROR(INDEX(WAC_Item_Cost,MATCH(1,(J$1=WAC_District)*('Blend Sheet'!$U$4=WAC_IIN),0))*'Blend Sheet'!$U81,0) + IFERROR(INDEX(WAC_Item_Cost,MATCH(1,(J$1=WAC_District)*('Blend Sheet'!$V$4=WAC_IIN),0))*'Blend Sheet'!$V81,0) + IFERROR(INDEX(WAC_Item_Cost,MATCH(1,(J$1=WAC_District)*('Blend Sheet'!$W$4=WAC_IIN),0))*'Blend Sheet'!$W81,0) + IFERROR(INDEX(WAC_Item_Cost,MATCH(1,(J$1=WAC_District)*('Blend Sheet'!$X$4=WAC_IIN),0))*'Blend Sheet'!$X81,0) + IFERROR(INDEX(WAC_Item_Cost,MATCH(1,(J$1=WAC_District)*('Blend Sheet'!$Y$4=WAC_IIN),0))*'Blend Sheet'!$Y81,0) + IFERROR(INDEX(WAC_Item_Cost,MATCH(1,(J$1=WAC_District)*('Blend Sheet'!$Z$4=WAC_IIN),0))*'Blend Sheet'!$Z81,0) + IFERROR(INDEX(WAC_Item_Cost,MATCH(1,(J$1=WAC_District)*('Blend Sheet'!$AA$4=WAC_IIN),0))*'Blend Sheet'!$AA81,0) + IFERROR(INDEX(WAC_Item_Cost,MATCH(1,(J$1=WAC_District)*('Blend Sheet'!$AB$4=WAC_IIN),0))*'Blend Sheet'!$AB81,0) + IFERROR(INDEX(WAC_Item_Cost,MATCH(1,(J$1=WAC_District)*('Blend Sheet'!$AC$4=WAC_IIN),0))*'Blend Sheet'!$AC81,0) + IFERROR(INDEX(WAC_Item_Cost,MATCH(1,(J$1=WAC_District)*('Blend Sheet'!$AD$4=WAC_IIN),0))*'Blend Sheet'!$AD81,0) + IFERROR(INDEX(WAC_Item_Cost,MATCH(1,(J$1=WAC_District)*('Blend Sheet'!$AE$4=WAC_IIN),0))*'Blend Sheet'!$AE81,0) + IFERROR(INDEX(WAC_Item_Cost,MATCH(1,(J$1=WAC_District)*('Blend Sheet'!$AF$4=WAC_IIN),0))*'Blend Sheet'!$AF81,0) + IFERROR(INDEX(WAC_Item_Cost,MATCH(1,(J$1=WAC_District)*('Blend Sheet'!$AG$4=WAC_IIN),0))*'Blend Sheet'!$AG81,0) + IFERROR(INDEX(WAC_Item_Cost,MATCH(1,(J$1=WAC_District)*('Blend Sheet'!$AH$4=WAC_IIN),0))*'Blend Sheet'!$AH81,0) + IFERROR(INDEX(WAC_Item_Cost,MATCH(1,(J$1=WAC_District)*('Blend Sheet'!$AI$4=WAC_IIN),0))*'Blend Sheet'!$AI81,0) + IFERROR(INDEX(WAC_Item_Cost,MATCH(1,(J$1=WAC_District)*('Blend Sheet'!$AJ$4=WAC_IIN),0))*'Blend Sheet'!$AJ81,0) + IFERROR(INDEX(WAC_Item_Cost,MATCH(1,(J$1=WAC_District)*('Blend Sheet'!$AK$4=WAC_IIN),0))*'Blend Sheet'!$AK81,0) + IFERROR(INDEX(WAC_Item_Cost,MATCH(1,(J$1=WAC_District)*('Blend Sheet'!$AL$4=WAC_IIN),0))*'Blend Sheet'!$AL81,0) + IFERROR(INDEX(WAC_Item_Cost,MATCH(1,(J$1=WAC_District)*('Blend Sheet'!$AM$4=WAC_IIN),0))*'Blend Sheet'!$AM81,0) + IFERROR(INDEX(WAC_Item_Cost,MATCH(1,(J$1=WAC_District)*('Blend Sheet'!$AN$4=WAC_IIN),0))*'Blend Sheet'!$AN81,0) + IFERROR(INDEX(WAC_Item_Cost,MATCH(1,(J$1=WAC_District)*('Blend Sheet'!$AO$4=WAC_IIN),0))*'Blend Sheet'!$AO81,0) + IFERROR(INDEX(WAC_Item_Cost,MATCH(1,(J$1=WAC_District)*('Blend Sheet'!$AP$4=WAC_IIN),0))*'Blend Sheet'!$AP81/1000,0)</f>
        <v>178.78051492</v>
      </c>
      <c r="K78" s="245">
        <f t="array" ref="K78">IFERROR(INDEX(WAC_Item_Cost,MATCH(1,(K$1=WAC_District)*('Blend Sheet'!$C$4=WAC_IIN),0))*'Blend Sheet'!$C81/1000,0) + IFERROR(INDEX(WAC_Item_Cost,MATCH(1,(K$1=WAC_District)*('Blend Sheet'!$D$4=WAC_IIN),0))*'Blend Sheet'!$D81/1000,0) + IFERROR(INDEX(WAC_Item_Cost,MATCH(1,(K$1=WAC_District)*('Blend Sheet'!$E$4=WAC_IIN),0))*'Blend Sheet'!$E81/1000,0) + IFERROR(INDEX(WAC_Item_Cost,MATCH(1,(K$1=WAC_District)*('Blend Sheet'!$F$4=WAC_IIN),0))*'Blend Sheet'!$F81/1000,0)  + IFERROR(INDEX(WAC_Item_Cost,MATCH(1,(K$1=WAC_District)*('Blend Sheet'!$G$4=WAC_IIN),0))*'Blend Sheet'!$G81,0) + IFERROR(INDEX(WAC_Item_Cost,MATCH(1,(K$1=WAC_District)*('Blend Sheet'!$H$4=WAC_IIN),0))*'Blend Sheet'!$H81,0)  + IFERROR(INDEX(WAC_Item_Cost,MATCH(1,(K$1=WAC_District)*('Blend Sheet'!$I$4=WAC_IIN),0))*'Blend Sheet'!$I81,0) + IFERROR(INDEX(WAC_Item_Cost,MATCH(1,(K$1=WAC_District)*('Blend Sheet'!$J$4=WAC_IIN),0))*'Blend Sheet'!$J81,0) + IFERROR(INDEX(WAC_Item_Cost,MATCH(1,(K$1=WAC_District)*('Blend Sheet'!$K$4=WAC_IIN),0))*'Blend Sheet'!$K81,0) + IFERROR(INDEX(WAC_Item_Cost,MATCH(1,(K$1=WAC_District)*('Blend Sheet'!$L$4=WAC_IIN),0))*'Blend Sheet'!$L81,0) + IFERROR(INDEX(WAC_Item_Cost,MATCH(1,(K$1=WAC_District)*('Blend Sheet'!$M$4=WAC_IIN),0))*'Blend Sheet'!$M81,0) + IFERROR(INDEX(WAC_Item_Cost,MATCH(1,(K$1=WAC_District)*('Blend Sheet'!$N$4=WAC_IIN),0))*'Blend Sheet'!$N81,0) + IFERROR(INDEX(WAC_Item_Cost,MATCH(1,(K$1=WAC_District)*('Blend Sheet'!$O$4=WAC_IIN),0))*'Blend Sheet'!$O81,0) + IFERROR(INDEX(WAC_Item_Cost,MATCH(1,(K$1=WAC_District)*('Blend Sheet'!$P$4=WAC_IIN),0))*'Blend Sheet'!$P81,0) + IFERROR(INDEX(WAC_Item_Cost,MATCH(1,(K$1=WAC_District)*('Blend Sheet'!$Q$4=WAC_IIN),0))*'Blend Sheet'!$Q81,0) + IFERROR(INDEX(WAC_Item_Cost,MATCH(1,(K$1=WAC_District)*('Blend Sheet'!$R$4=WAC_IIN),0))*'Blend Sheet'!$R81,0) + IFERROR(INDEX(WAC_Item_Cost,MATCH(1,(K$1=WAC_District)*('Blend Sheet'!$S$4=WAC_IIN),0))*'Blend Sheet'!$S81,0) + IFERROR(INDEX(WAC_Item_Cost,MATCH(1,(K$1=WAC_District)*('Blend Sheet'!$T$4=WAC_IIN),0))*'Blend Sheet'!$T81,0) + IFERROR(INDEX(WAC_Item_Cost,MATCH(1,(K$1=WAC_District)*('Blend Sheet'!$U$4=WAC_IIN),0))*'Blend Sheet'!$U81,0) + IFERROR(INDEX(WAC_Item_Cost,MATCH(1,(K$1=WAC_District)*('Blend Sheet'!$V$4=WAC_IIN),0))*'Blend Sheet'!$V81,0) + IFERROR(INDEX(WAC_Item_Cost,MATCH(1,(K$1=WAC_District)*('Blend Sheet'!$W$4=WAC_IIN),0))*'Blend Sheet'!$W81,0) + IFERROR(INDEX(WAC_Item_Cost,MATCH(1,(K$1=WAC_District)*('Blend Sheet'!$X$4=WAC_IIN),0))*'Blend Sheet'!$X81,0) + IFERROR(INDEX(WAC_Item_Cost,MATCH(1,(K$1=WAC_District)*('Blend Sheet'!$Y$4=WAC_IIN),0))*'Blend Sheet'!$Y81,0) + IFERROR(INDEX(WAC_Item_Cost,MATCH(1,(K$1=WAC_District)*('Blend Sheet'!$Z$4=WAC_IIN),0))*'Blend Sheet'!$Z81,0) + IFERROR(INDEX(WAC_Item_Cost,MATCH(1,(K$1=WAC_District)*('Blend Sheet'!$AA$4=WAC_IIN),0))*'Blend Sheet'!$AA81,0) + IFERROR(INDEX(WAC_Item_Cost,MATCH(1,(K$1=WAC_District)*('Blend Sheet'!$AB$4=WAC_IIN),0))*'Blend Sheet'!$AB81,0) + IFERROR(INDEX(WAC_Item_Cost,MATCH(1,(K$1=WAC_District)*('Blend Sheet'!$AC$4=WAC_IIN),0))*'Blend Sheet'!$AC81,0) + IFERROR(INDEX(WAC_Item_Cost,MATCH(1,(K$1=WAC_District)*('Blend Sheet'!$AD$4=WAC_IIN),0))*'Blend Sheet'!$AD81,0) + IFERROR(INDEX(WAC_Item_Cost,MATCH(1,(K$1=WAC_District)*('Blend Sheet'!$AE$4=WAC_IIN),0))*'Blend Sheet'!$AE81,0) + IFERROR(INDEX(WAC_Item_Cost,MATCH(1,(K$1=WAC_District)*('Blend Sheet'!$AF$4=WAC_IIN),0))*'Blend Sheet'!$AF81,0) + IFERROR(INDEX(WAC_Item_Cost,MATCH(1,(K$1=WAC_District)*('Blend Sheet'!$AG$4=WAC_IIN),0))*'Blend Sheet'!$AG81,0) + IFERROR(INDEX(WAC_Item_Cost,MATCH(1,(K$1=WAC_District)*('Blend Sheet'!$AH$4=WAC_IIN),0))*'Blend Sheet'!$AH81,0) + IFERROR(INDEX(WAC_Item_Cost,MATCH(1,(K$1=WAC_District)*('Blend Sheet'!$AI$4=WAC_IIN),0))*'Blend Sheet'!$AI81,0) + IFERROR(INDEX(WAC_Item_Cost,MATCH(1,(K$1=WAC_District)*('Blend Sheet'!$AJ$4=WAC_IIN),0))*'Blend Sheet'!$AJ81,0) + IFERROR(INDEX(WAC_Item_Cost,MATCH(1,(K$1=WAC_District)*('Blend Sheet'!$AK$4=WAC_IIN),0))*'Blend Sheet'!$AK81,0) + IFERROR(INDEX(WAC_Item_Cost,MATCH(1,(K$1=WAC_District)*('Blend Sheet'!$AL$4=WAC_IIN),0))*'Blend Sheet'!$AL81,0) + IFERROR(INDEX(WAC_Item_Cost,MATCH(1,(K$1=WAC_District)*('Blend Sheet'!$AM$4=WAC_IIN),0))*'Blend Sheet'!$AM81,0) + IFERROR(INDEX(WAC_Item_Cost,MATCH(1,(K$1=WAC_District)*('Blend Sheet'!$AN$4=WAC_IIN),0))*'Blend Sheet'!$AN81,0) + IFERROR(INDEX(WAC_Item_Cost,MATCH(1,(K$1=WAC_District)*('Blend Sheet'!$AO$4=WAC_IIN),0))*'Blend Sheet'!$AO81,0) + IFERROR(INDEX(WAC_Item_Cost,MATCH(1,(K$1=WAC_District)*('Blend Sheet'!$AP$4=WAC_IIN),0))*'Blend Sheet'!$AP81/1000,0)</f>
        <v>0</v>
      </c>
      <c r="L78" s="245">
        <f t="array" ref="L78">IFERROR(INDEX(WAC_Item_Cost,MATCH(1,(L$1=WAC_District)*('Blend Sheet'!$C$4=WAC_IIN),0))*'Blend Sheet'!$C81/1000,0) + IFERROR(INDEX(WAC_Item_Cost,MATCH(1,(L$1=WAC_District)*('Blend Sheet'!$D$4=WAC_IIN),0))*'Blend Sheet'!$D81/1000,0) + IFERROR(INDEX(WAC_Item_Cost,MATCH(1,(L$1=WAC_District)*('Blend Sheet'!$E$4=WAC_IIN),0))*'Blend Sheet'!$E81/1000,0) + IFERROR(INDEX(WAC_Item_Cost,MATCH(1,(L$1=WAC_District)*('Blend Sheet'!$F$4=WAC_IIN),0))*'Blend Sheet'!$F81/1000,0)  + IFERROR(INDEX(WAC_Item_Cost,MATCH(1,(L$1=WAC_District)*('Blend Sheet'!$G$4=WAC_IIN),0))*'Blend Sheet'!$G81,0) + IFERROR(INDEX(WAC_Item_Cost,MATCH(1,(L$1=WAC_District)*('Blend Sheet'!$H$4=WAC_IIN),0))*'Blend Sheet'!$H81,0)  + IFERROR(INDEX(WAC_Item_Cost,MATCH(1,(L$1=WAC_District)*('Blend Sheet'!$I$4=WAC_IIN),0))*'Blend Sheet'!$I81,0) + IFERROR(INDEX(WAC_Item_Cost,MATCH(1,(L$1=WAC_District)*('Blend Sheet'!$J$4=WAC_IIN),0))*'Blend Sheet'!$J81,0) + IFERROR(INDEX(WAC_Item_Cost,MATCH(1,(L$1=WAC_District)*('Blend Sheet'!$K$4=WAC_IIN),0))*'Blend Sheet'!$K81,0) + IFERROR(INDEX(WAC_Item_Cost,MATCH(1,(L$1=WAC_District)*('Blend Sheet'!$L$4=WAC_IIN),0))*'Blend Sheet'!$L81,0) + IFERROR(INDEX(WAC_Item_Cost,MATCH(1,(L$1=WAC_District)*('Blend Sheet'!$M$4=WAC_IIN),0))*'Blend Sheet'!$M81,0) + IFERROR(INDEX(WAC_Item_Cost,MATCH(1,(L$1=WAC_District)*('Blend Sheet'!$N$4=WAC_IIN),0))*'Blend Sheet'!$N81,0) + IFERROR(INDEX(WAC_Item_Cost,MATCH(1,(L$1=WAC_District)*('Blend Sheet'!$O$4=WAC_IIN),0))*'Blend Sheet'!$O81,0) + IFERROR(INDEX(WAC_Item_Cost,MATCH(1,(L$1=WAC_District)*('Blend Sheet'!$P$4=WAC_IIN),0))*'Blend Sheet'!$P81,0) + IFERROR(INDEX(WAC_Item_Cost,MATCH(1,(L$1=WAC_District)*('Blend Sheet'!$Q$4=WAC_IIN),0))*'Blend Sheet'!$Q81,0) + IFERROR(INDEX(WAC_Item_Cost,MATCH(1,(L$1=WAC_District)*('Blend Sheet'!$R$4=WAC_IIN),0))*'Blend Sheet'!$R81,0) + IFERROR(INDEX(WAC_Item_Cost,MATCH(1,(L$1=WAC_District)*('Blend Sheet'!$S$4=WAC_IIN),0))*'Blend Sheet'!$S81,0) + IFERROR(INDEX(WAC_Item_Cost,MATCH(1,(L$1=WAC_District)*('Blend Sheet'!$T$4=WAC_IIN),0))*'Blend Sheet'!$T81,0) + IFERROR(INDEX(WAC_Item_Cost,MATCH(1,(L$1=WAC_District)*('Blend Sheet'!$U$4=WAC_IIN),0))*'Blend Sheet'!$U81,0) + IFERROR(INDEX(WAC_Item_Cost,MATCH(1,(L$1=WAC_District)*('Blend Sheet'!$V$4=WAC_IIN),0))*'Blend Sheet'!$V81,0) + IFERROR(INDEX(WAC_Item_Cost,MATCH(1,(L$1=WAC_District)*('Blend Sheet'!$W$4=WAC_IIN),0))*'Blend Sheet'!$W81,0) + IFERROR(INDEX(WAC_Item_Cost,MATCH(1,(L$1=WAC_District)*('Blend Sheet'!$X$4=WAC_IIN),0))*'Blend Sheet'!$X81,0) + IFERROR(INDEX(WAC_Item_Cost,MATCH(1,(L$1=WAC_District)*('Blend Sheet'!$Y$4=WAC_IIN),0))*'Blend Sheet'!$Y81,0) + IFERROR(INDEX(WAC_Item_Cost,MATCH(1,(L$1=WAC_District)*('Blend Sheet'!$Z$4=WAC_IIN),0))*'Blend Sheet'!$Z81,0) + IFERROR(INDEX(WAC_Item_Cost,MATCH(1,(L$1=WAC_District)*('Blend Sheet'!$AA$4=WAC_IIN),0))*'Blend Sheet'!$AA81,0) + IFERROR(INDEX(WAC_Item_Cost,MATCH(1,(L$1=WAC_District)*('Blend Sheet'!$AB$4=WAC_IIN),0))*'Blend Sheet'!$AB81,0) + IFERROR(INDEX(WAC_Item_Cost,MATCH(1,(L$1=WAC_District)*('Blend Sheet'!$AC$4=WAC_IIN),0))*'Blend Sheet'!$AC81,0) + IFERROR(INDEX(WAC_Item_Cost,MATCH(1,(L$1=WAC_District)*('Blend Sheet'!$AD$4=WAC_IIN),0))*'Blend Sheet'!$AD81,0) + IFERROR(INDEX(WAC_Item_Cost,MATCH(1,(L$1=WAC_District)*('Blend Sheet'!$AE$4=WAC_IIN),0))*'Blend Sheet'!$AE81,0) + IFERROR(INDEX(WAC_Item_Cost,MATCH(1,(L$1=WAC_District)*('Blend Sheet'!$AF$4=WAC_IIN),0))*'Blend Sheet'!$AF81,0) + IFERROR(INDEX(WAC_Item_Cost,MATCH(1,(L$1=WAC_District)*('Blend Sheet'!$AG$4=WAC_IIN),0))*'Blend Sheet'!$AG81,0) + IFERROR(INDEX(WAC_Item_Cost,MATCH(1,(L$1=WAC_District)*('Blend Sheet'!$AH$4=WAC_IIN),0))*'Blend Sheet'!$AH81,0) + IFERROR(INDEX(WAC_Item_Cost,MATCH(1,(L$1=WAC_District)*('Blend Sheet'!$AI$4=WAC_IIN),0))*'Blend Sheet'!$AI81,0) + IFERROR(INDEX(WAC_Item_Cost,MATCH(1,(L$1=WAC_District)*('Blend Sheet'!$AJ$4=WAC_IIN),0))*'Blend Sheet'!$AJ81,0) + IFERROR(INDEX(WAC_Item_Cost,MATCH(1,(L$1=WAC_District)*('Blend Sheet'!$AK$4=WAC_IIN),0))*'Blend Sheet'!$AK81,0) + IFERROR(INDEX(WAC_Item_Cost,MATCH(1,(L$1=WAC_District)*('Blend Sheet'!$AL$4=WAC_IIN),0))*'Blend Sheet'!$AL81,0) + IFERROR(INDEX(WAC_Item_Cost,MATCH(1,(L$1=WAC_District)*('Blend Sheet'!$AM$4=WAC_IIN),0))*'Blend Sheet'!$AM81,0) + IFERROR(INDEX(WAC_Item_Cost,MATCH(1,(L$1=WAC_District)*('Blend Sheet'!$AN$4=WAC_IIN),0))*'Blend Sheet'!$AN81,0) + IFERROR(INDEX(WAC_Item_Cost,MATCH(1,(L$1=WAC_District)*('Blend Sheet'!$AO$4=WAC_IIN),0))*'Blend Sheet'!$AO81,0) + IFERROR(INDEX(WAC_Item_Cost,MATCH(1,(L$1=WAC_District)*('Blend Sheet'!$AP$4=WAC_IIN),0))*'Blend Sheet'!$AP81/1000,0)</f>
        <v>0</v>
      </c>
    </row>
    <row r="79" spans="1:12" x14ac:dyDescent="0.25">
      <c r="A79" t="str">
        <f>'Blend Sheet'!A82</f>
        <v>SUPERLITEmix PROX</v>
      </c>
      <c r="B79" s="245">
        <f t="array" ref="B79">IFERROR(INDEX(WAC_Item_Cost,MATCH(1,(B$1=WAC_District)*('Blend Sheet'!$C$4=WAC_IIN),0))*'Blend Sheet'!$C82/1000,0) + IFERROR(INDEX(WAC_Item_Cost,MATCH(1,(B$1=WAC_District)*('Blend Sheet'!$D$4=WAC_IIN),0))*'Blend Sheet'!$D82/1000,0) + IFERROR(INDEX(WAC_Item_Cost,MATCH(1,(B$1=WAC_District)*('Blend Sheet'!$E$4=WAC_IIN),0))*'Blend Sheet'!$E82/1000,0) + IFERROR(INDEX(WAC_Item_Cost,MATCH(1,(B$1=WAC_District)*('Blend Sheet'!$F$4=WAC_IIN),0))*'Blend Sheet'!$F82/1000,0)  + IFERROR(INDEX(WAC_Item_Cost,MATCH(1,(B$1=WAC_District)*('Blend Sheet'!$G$4=WAC_IIN),0))*'Blend Sheet'!$G82,0) + IFERROR(INDEX(WAC_Item_Cost,MATCH(1,(B$1=WAC_District)*('Blend Sheet'!$H$4=WAC_IIN),0))*'Blend Sheet'!$H82,0)  + IFERROR(INDEX(WAC_Item_Cost,MATCH(1,(B$1=WAC_District)*('Blend Sheet'!$I$4=WAC_IIN),0))*'Blend Sheet'!$I82,0) + IFERROR(INDEX(WAC_Item_Cost,MATCH(1,(B$1=WAC_District)*('Blend Sheet'!$J$4=WAC_IIN),0))*'Blend Sheet'!$J82,0) + IFERROR(INDEX(WAC_Item_Cost,MATCH(1,(B$1=WAC_District)*('Blend Sheet'!$K$4=WAC_IIN),0))*'Blend Sheet'!$K82,0) + IFERROR(INDEX(WAC_Item_Cost,MATCH(1,(B$1=WAC_District)*('Blend Sheet'!$L$4=WAC_IIN),0))*'Blend Sheet'!$L82,0) + IFERROR(INDEX(WAC_Item_Cost,MATCH(1,(B$1=WAC_District)*('Blend Sheet'!$M$4=WAC_IIN),0))*'Blend Sheet'!$M82,0) + IFERROR(INDEX(WAC_Item_Cost,MATCH(1,(B$1=WAC_District)*('Blend Sheet'!$N$4=WAC_IIN),0))*'Blend Sheet'!$N82,0) + IFERROR(INDEX(WAC_Item_Cost,MATCH(1,(B$1=WAC_District)*('Blend Sheet'!$O$4=WAC_IIN),0))*'Blend Sheet'!$O82,0) + IFERROR(INDEX(WAC_Item_Cost,MATCH(1,(B$1=WAC_District)*('Blend Sheet'!$P$4=WAC_IIN),0))*'Blend Sheet'!$P82,0) + IFERROR(INDEX(WAC_Item_Cost,MATCH(1,(B$1=WAC_District)*('Blend Sheet'!$Q$4=WAC_IIN),0))*'Blend Sheet'!$Q82,0) + IFERROR(INDEX(WAC_Item_Cost,MATCH(1,(B$1=WAC_District)*('Blend Sheet'!$R$4=WAC_IIN),0))*'Blend Sheet'!$R82,0) + IFERROR(INDEX(WAC_Item_Cost,MATCH(1,(B$1=WAC_District)*('Blend Sheet'!$S$4=WAC_IIN),0))*'Blend Sheet'!$S82,0) + IFERROR(INDEX(WAC_Item_Cost,MATCH(1,(B$1=WAC_District)*('Blend Sheet'!$T$4=WAC_IIN),0))*'Blend Sheet'!$T82,0) + IFERROR(INDEX(WAC_Item_Cost,MATCH(1,(B$1=WAC_District)*('Blend Sheet'!$U$4=WAC_IIN),0))*'Blend Sheet'!$U82,0) + IFERROR(INDEX(WAC_Item_Cost,MATCH(1,(B$1=WAC_District)*('Blend Sheet'!$V$4=WAC_IIN),0))*'Blend Sheet'!$V82,0) + IFERROR(INDEX(WAC_Item_Cost,MATCH(1,(B$1=WAC_District)*('Blend Sheet'!$W$4=WAC_IIN),0))*'Blend Sheet'!$W82,0) + IFERROR(INDEX(WAC_Item_Cost,MATCH(1,(B$1=WAC_District)*('Blend Sheet'!$X$4=WAC_IIN),0))*'Blend Sheet'!$X82,0) + IFERROR(INDEX(WAC_Item_Cost,MATCH(1,(B$1=WAC_District)*('Blend Sheet'!$Y$4=WAC_IIN),0))*'Blend Sheet'!$Y82,0) + IFERROR(INDEX(WAC_Item_Cost,MATCH(1,(B$1=WAC_District)*('Blend Sheet'!$Z$4=WAC_IIN),0))*'Blend Sheet'!$Z82,0) + IFERROR(INDEX(WAC_Item_Cost,MATCH(1,(B$1=WAC_District)*('Blend Sheet'!$AA$4=WAC_IIN),0))*'Blend Sheet'!$AA82,0) + IFERROR(INDEX(WAC_Item_Cost,MATCH(1,(B$1=WAC_District)*('Blend Sheet'!$AB$4=WAC_IIN),0))*'Blend Sheet'!$AB82,0) + IFERROR(INDEX(WAC_Item_Cost,MATCH(1,(B$1=WAC_District)*('Blend Sheet'!$AC$4=WAC_IIN),0))*'Blend Sheet'!$AC82,0) + IFERROR(INDEX(WAC_Item_Cost,MATCH(1,(B$1=WAC_District)*('Blend Sheet'!$AD$4=WAC_IIN),0))*'Blend Sheet'!$AD82,0) + IFERROR(INDEX(WAC_Item_Cost,MATCH(1,(B$1=WAC_District)*('Blend Sheet'!$AE$4=WAC_IIN),0))*'Blend Sheet'!$AE82,0) + IFERROR(INDEX(WAC_Item_Cost,MATCH(1,(B$1=WAC_District)*('Blend Sheet'!$AF$4=WAC_IIN),0))*'Blend Sheet'!$AF82,0) + IFERROR(INDEX(WAC_Item_Cost,MATCH(1,(B$1=WAC_District)*('Blend Sheet'!$AG$4=WAC_IIN),0))*'Blend Sheet'!$AG82,0) + IFERROR(INDEX(WAC_Item_Cost,MATCH(1,(B$1=WAC_District)*('Blend Sheet'!$AH$4=WAC_IIN),0))*'Blend Sheet'!$AH82,0) + IFERROR(INDEX(WAC_Item_Cost,MATCH(1,(B$1=WAC_District)*('Blend Sheet'!$AI$4=WAC_IIN),0))*'Blend Sheet'!$AI82,0) + IFERROR(INDEX(WAC_Item_Cost,MATCH(1,(B$1=WAC_District)*('Blend Sheet'!$AJ$4=WAC_IIN),0))*'Blend Sheet'!$AJ82,0) + IFERROR(INDEX(WAC_Item_Cost,MATCH(1,(B$1=WAC_District)*('Blend Sheet'!$AK$4=WAC_IIN),0))*'Blend Sheet'!$AK82,0) + IFERROR(INDEX(WAC_Item_Cost,MATCH(1,(B$1=WAC_District)*('Blend Sheet'!$AL$4=WAC_IIN),0))*'Blend Sheet'!$AL82,0) + IFERROR(INDEX(WAC_Item_Cost,MATCH(1,(B$1=WAC_District)*('Blend Sheet'!$AM$4=WAC_IIN),0))*'Blend Sheet'!$AM82,0) + IFERROR(INDEX(WAC_Item_Cost,MATCH(1,(B$1=WAC_District)*('Blend Sheet'!$AN$4=WAC_IIN),0))*'Blend Sheet'!$AN82,0) + IFERROR(INDEX(WAC_Item_Cost,MATCH(1,(B$1=WAC_District)*('Blend Sheet'!$AO$4=WAC_IIN),0))*'Blend Sheet'!$AO82,0) + IFERROR(INDEX(WAC_Item_Cost,MATCH(1,(B$1=WAC_District)*('Blend Sheet'!$AP$4=WAC_IIN),0))*'Blend Sheet'!$AP82/1000,0)</f>
        <v>183.13465604400002</v>
      </c>
      <c r="C79" s="245">
        <f t="array" ref="C79">IFERROR(INDEX(WAC_Item_Cost,MATCH(1,(C$1=WAC_District)*('Blend Sheet'!$C$4=WAC_IIN),0))*'Blend Sheet'!$C82/1000,0) + IFERROR(INDEX(WAC_Item_Cost,MATCH(1,(C$1=WAC_District)*('Blend Sheet'!$D$4=WAC_IIN),0))*'Blend Sheet'!$D82/1000,0) + IFERROR(INDEX(WAC_Item_Cost,MATCH(1,(C$1=WAC_District)*('Blend Sheet'!$E$4=WAC_IIN),0))*'Blend Sheet'!$E82/1000,0) + IFERROR(INDEX(WAC_Item_Cost,MATCH(1,(C$1=WAC_District)*('Blend Sheet'!$F$4=WAC_IIN),0))*'Blend Sheet'!$F82/1000,0)  + IFERROR(INDEX(WAC_Item_Cost,MATCH(1,(C$1=WAC_District)*('Blend Sheet'!$G$4=WAC_IIN),0))*'Blend Sheet'!$G82,0) + IFERROR(INDEX(WAC_Item_Cost,MATCH(1,(C$1=WAC_District)*('Blend Sheet'!$H$4=WAC_IIN),0))*'Blend Sheet'!$H82,0)  + IFERROR(INDEX(WAC_Item_Cost,MATCH(1,(C$1=WAC_District)*('Blend Sheet'!$I$4=WAC_IIN),0))*'Blend Sheet'!$I82,0) + IFERROR(INDEX(WAC_Item_Cost,MATCH(1,(C$1=WAC_District)*('Blend Sheet'!$J$4=WAC_IIN),0))*'Blend Sheet'!$J82,0) + IFERROR(INDEX(WAC_Item_Cost,MATCH(1,(C$1=WAC_District)*('Blend Sheet'!$K$4=WAC_IIN),0))*'Blend Sheet'!$K82,0) + IFERROR(INDEX(WAC_Item_Cost,MATCH(1,(C$1=WAC_District)*('Blend Sheet'!$L$4=WAC_IIN),0))*'Blend Sheet'!$L82,0) + IFERROR(INDEX(WAC_Item_Cost,MATCH(1,(C$1=WAC_District)*('Blend Sheet'!$M$4=WAC_IIN),0))*'Blend Sheet'!$M82,0) + IFERROR(INDEX(WAC_Item_Cost,MATCH(1,(C$1=WAC_District)*('Blend Sheet'!$N$4=WAC_IIN),0))*'Blend Sheet'!$N82,0) + IFERROR(INDEX(WAC_Item_Cost,MATCH(1,(C$1=WAC_District)*('Blend Sheet'!$O$4=WAC_IIN),0))*'Blend Sheet'!$O82,0) + IFERROR(INDEX(WAC_Item_Cost,MATCH(1,(C$1=WAC_District)*('Blend Sheet'!$P$4=WAC_IIN),0))*'Blend Sheet'!$P82,0) + IFERROR(INDEX(WAC_Item_Cost,MATCH(1,(C$1=WAC_District)*('Blend Sheet'!$Q$4=WAC_IIN),0))*'Blend Sheet'!$Q82,0) + IFERROR(INDEX(WAC_Item_Cost,MATCH(1,(C$1=WAC_District)*('Blend Sheet'!$R$4=WAC_IIN),0))*'Blend Sheet'!$R82,0) + IFERROR(INDEX(WAC_Item_Cost,MATCH(1,(C$1=WAC_District)*('Blend Sheet'!$S$4=WAC_IIN),0))*'Blend Sheet'!$S82,0) + IFERROR(INDEX(WAC_Item_Cost,MATCH(1,(C$1=WAC_District)*('Blend Sheet'!$T$4=WAC_IIN),0))*'Blend Sheet'!$T82,0) + IFERROR(INDEX(WAC_Item_Cost,MATCH(1,(C$1=WAC_District)*('Blend Sheet'!$U$4=WAC_IIN),0))*'Blend Sheet'!$U82,0) + IFERROR(INDEX(WAC_Item_Cost,MATCH(1,(C$1=WAC_District)*('Blend Sheet'!$V$4=WAC_IIN),0))*'Blend Sheet'!$V82,0) + IFERROR(INDEX(WAC_Item_Cost,MATCH(1,(C$1=WAC_District)*('Blend Sheet'!$W$4=WAC_IIN),0))*'Blend Sheet'!$W82,0) + IFERROR(INDEX(WAC_Item_Cost,MATCH(1,(C$1=WAC_District)*('Blend Sheet'!$X$4=WAC_IIN),0))*'Blend Sheet'!$X82,0) + IFERROR(INDEX(WAC_Item_Cost,MATCH(1,(C$1=WAC_District)*('Blend Sheet'!$Y$4=WAC_IIN),0))*'Blend Sheet'!$Y82,0) + IFERROR(INDEX(WAC_Item_Cost,MATCH(1,(C$1=WAC_District)*('Blend Sheet'!$Z$4=WAC_IIN),0))*'Blend Sheet'!$Z82,0) + IFERROR(INDEX(WAC_Item_Cost,MATCH(1,(C$1=WAC_District)*('Blend Sheet'!$AA$4=WAC_IIN),0))*'Blend Sheet'!$AA82,0) + IFERROR(INDEX(WAC_Item_Cost,MATCH(1,(C$1=WAC_District)*('Blend Sheet'!$AB$4=WAC_IIN),0))*'Blend Sheet'!$AB82,0) + IFERROR(INDEX(WAC_Item_Cost,MATCH(1,(C$1=WAC_District)*('Blend Sheet'!$AC$4=WAC_IIN),0))*'Blend Sheet'!$AC82,0) + IFERROR(INDEX(WAC_Item_Cost,MATCH(1,(C$1=WAC_District)*('Blend Sheet'!$AD$4=WAC_IIN),0))*'Blend Sheet'!$AD82,0) + IFERROR(INDEX(WAC_Item_Cost,MATCH(1,(C$1=WAC_District)*('Blend Sheet'!$AE$4=WAC_IIN),0))*'Blend Sheet'!$AE82,0) + IFERROR(INDEX(WAC_Item_Cost,MATCH(1,(C$1=WAC_District)*('Blend Sheet'!$AF$4=WAC_IIN),0))*'Blend Sheet'!$AF82,0) + IFERROR(INDEX(WAC_Item_Cost,MATCH(1,(C$1=WAC_District)*('Blend Sheet'!$AG$4=WAC_IIN),0))*'Blend Sheet'!$AG82,0) + IFERROR(INDEX(WAC_Item_Cost,MATCH(1,(C$1=WAC_District)*('Blend Sheet'!$AH$4=WAC_IIN),0))*'Blend Sheet'!$AH82,0) + IFERROR(INDEX(WAC_Item_Cost,MATCH(1,(C$1=WAC_District)*('Blend Sheet'!$AI$4=WAC_IIN),0))*'Blend Sheet'!$AI82,0) + IFERROR(INDEX(WAC_Item_Cost,MATCH(1,(C$1=WAC_District)*('Blend Sheet'!$AJ$4=WAC_IIN),0))*'Blend Sheet'!$AJ82,0) + IFERROR(INDEX(WAC_Item_Cost,MATCH(1,(C$1=WAC_District)*('Blend Sheet'!$AK$4=WAC_IIN),0))*'Blend Sheet'!$AK82,0) + IFERROR(INDEX(WAC_Item_Cost,MATCH(1,(C$1=WAC_District)*('Blend Sheet'!$AL$4=WAC_IIN),0))*'Blend Sheet'!$AL82,0) + IFERROR(INDEX(WAC_Item_Cost,MATCH(1,(C$1=WAC_District)*('Blend Sheet'!$AM$4=WAC_IIN),0))*'Blend Sheet'!$AM82,0) + IFERROR(INDEX(WAC_Item_Cost,MATCH(1,(C$1=WAC_District)*('Blend Sheet'!$AN$4=WAC_IIN),0))*'Blend Sheet'!$AN82,0) + IFERROR(INDEX(WAC_Item_Cost,MATCH(1,(C$1=WAC_District)*('Blend Sheet'!$AO$4=WAC_IIN),0))*'Blend Sheet'!$AO82,0) + IFERROR(INDEX(WAC_Item_Cost,MATCH(1,(C$1=WAC_District)*('Blend Sheet'!$AP$4=WAC_IIN),0))*'Blend Sheet'!$AP82/1000,0)</f>
        <v>214.59320575200002</v>
      </c>
      <c r="D79" s="245">
        <f t="array" ref="D79">IFERROR(INDEX(WAC_Item_Cost,MATCH(1,(D$1=WAC_District)*('Blend Sheet'!$C$4=WAC_IIN),0))*'Blend Sheet'!$C82/1000,0) + IFERROR(INDEX(WAC_Item_Cost,MATCH(1,(D$1=WAC_District)*('Blend Sheet'!$D$4=WAC_IIN),0))*'Blend Sheet'!$D82/1000,0) + IFERROR(INDEX(WAC_Item_Cost,MATCH(1,(D$1=WAC_District)*('Blend Sheet'!$E$4=WAC_IIN),0))*'Blend Sheet'!$E82/1000,0) + IFERROR(INDEX(WAC_Item_Cost,MATCH(1,(D$1=WAC_District)*('Blend Sheet'!$F$4=WAC_IIN),0))*'Blend Sheet'!$F82/1000,0)  + IFERROR(INDEX(WAC_Item_Cost,MATCH(1,(D$1=WAC_District)*('Blend Sheet'!$G$4=WAC_IIN),0))*'Blend Sheet'!$G82,0) + IFERROR(INDEX(WAC_Item_Cost,MATCH(1,(D$1=WAC_District)*('Blend Sheet'!$H$4=WAC_IIN),0))*'Blend Sheet'!$H82,0)  + IFERROR(INDEX(WAC_Item_Cost,MATCH(1,(D$1=WAC_District)*('Blend Sheet'!$I$4=WAC_IIN),0))*'Blend Sheet'!$I82,0) + IFERROR(INDEX(WAC_Item_Cost,MATCH(1,(D$1=WAC_District)*('Blend Sheet'!$J$4=WAC_IIN),0))*'Blend Sheet'!$J82,0) + IFERROR(INDEX(WAC_Item_Cost,MATCH(1,(D$1=WAC_District)*('Blend Sheet'!$K$4=WAC_IIN),0))*'Blend Sheet'!$K82,0) + IFERROR(INDEX(WAC_Item_Cost,MATCH(1,(D$1=WAC_District)*('Blend Sheet'!$L$4=WAC_IIN),0))*'Blend Sheet'!$L82,0) + IFERROR(INDEX(WAC_Item_Cost,MATCH(1,(D$1=WAC_District)*('Blend Sheet'!$M$4=WAC_IIN),0))*'Blend Sheet'!$M82,0) + IFERROR(INDEX(WAC_Item_Cost,MATCH(1,(D$1=WAC_District)*('Blend Sheet'!$N$4=WAC_IIN),0))*'Blend Sheet'!$N82,0) + IFERROR(INDEX(WAC_Item_Cost,MATCH(1,(D$1=WAC_District)*('Blend Sheet'!$O$4=WAC_IIN),0))*'Blend Sheet'!$O82,0) + IFERROR(INDEX(WAC_Item_Cost,MATCH(1,(D$1=WAC_District)*('Blend Sheet'!$P$4=WAC_IIN),0))*'Blend Sheet'!$P82,0) + IFERROR(INDEX(WAC_Item_Cost,MATCH(1,(D$1=WAC_District)*('Blend Sheet'!$Q$4=WAC_IIN),0))*'Blend Sheet'!$Q82,0) + IFERROR(INDEX(WAC_Item_Cost,MATCH(1,(D$1=WAC_District)*('Blend Sheet'!$R$4=WAC_IIN),0))*'Blend Sheet'!$R82,0) + IFERROR(INDEX(WAC_Item_Cost,MATCH(1,(D$1=WAC_District)*('Blend Sheet'!$S$4=WAC_IIN),0))*'Blend Sheet'!$S82,0) + IFERROR(INDEX(WAC_Item_Cost,MATCH(1,(D$1=WAC_District)*('Blend Sheet'!$T$4=WAC_IIN),0))*'Blend Sheet'!$T82,0) + IFERROR(INDEX(WAC_Item_Cost,MATCH(1,(D$1=WAC_District)*('Blend Sheet'!$U$4=WAC_IIN),0))*'Blend Sheet'!$U82,0) + IFERROR(INDEX(WAC_Item_Cost,MATCH(1,(D$1=WAC_District)*('Blend Sheet'!$V$4=WAC_IIN),0))*'Blend Sheet'!$V82,0) + IFERROR(INDEX(WAC_Item_Cost,MATCH(1,(D$1=WAC_District)*('Blend Sheet'!$W$4=WAC_IIN),0))*'Blend Sheet'!$W82,0) + IFERROR(INDEX(WAC_Item_Cost,MATCH(1,(D$1=WAC_District)*('Blend Sheet'!$X$4=WAC_IIN),0))*'Blend Sheet'!$X82,0) + IFERROR(INDEX(WAC_Item_Cost,MATCH(1,(D$1=WAC_District)*('Blend Sheet'!$Y$4=WAC_IIN),0))*'Blend Sheet'!$Y82,0) + IFERROR(INDEX(WAC_Item_Cost,MATCH(1,(D$1=WAC_District)*('Blend Sheet'!$Z$4=WAC_IIN),0))*'Blend Sheet'!$Z82,0) + IFERROR(INDEX(WAC_Item_Cost,MATCH(1,(D$1=WAC_District)*('Blend Sheet'!$AA$4=WAC_IIN),0))*'Blend Sheet'!$AA82,0) + IFERROR(INDEX(WAC_Item_Cost,MATCH(1,(D$1=WAC_District)*('Blend Sheet'!$AB$4=WAC_IIN),0))*'Blend Sheet'!$AB82,0) + IFERROR(INDEX(WAC_Item_Cost,MATCH(1,(D$1=WAC_District)*('Blend Sheet'!$AC$4=WAC_IIN),0))*'Blend Sheet'!$AC82,0) + IFERROR(INDEX(WAC_Item_Cost,MATCH(1,(D$1=WAC_District)*('Blend Sheet'!$AD$4=WAC_IIN),0))*'Blend Sheet'!$AD82,0) + IFERROR(INDEX(WAC_Item_Cost,MATCH(1,(D$1=WAC_District)*('Blend Sheet'!$AE$4=WAC_IIN),0))*'Blend Sheet'!$AE82,0) + IFERROR(INDEX(WAC_Item_Cost,MATCH(1,(D$1=WAC_District)*('Blend Sheet'!$AF$4=WAC_IIN),0))*'Blend Sheet'!$AF82,0) + IFERROR(INDEX(WAC_Item_Cost,MATCH(1,(D$1=WAC_District)*('Blend Sheet'!$AG$4=WAC_IIN),0))*'Blend Sheet'!$AG82,0) + IFERROR(INDEX(WAC_Item_Cost,MATCH(1,(D$1=WAC_District)*('Blend Sheet'!$AH$4=WAC_IIN),0))*'Blend Sheet'!$AH82,0) + IFERROR(INDEX(WAC_Item_Cost,MATCH(1,(D$1=WAC_District)*('Blend Sheet'!$AI$4=WAC_IIN),0))*'Blend Sheet'!$AI82,0) + IFERROR(INDEX(WAC_Item_Cost,MATCH(1,(D$1=WAC_District)*('Blend Sheet'!$AJ$4=WAC_IIN),0))*'Blend Sheet'!$AJ82,0) + IFERROR(INDEX(WAC_Item_Cost,MATCH(1,(D$1=WAC_District)*('Blend Sheet'!$AK$4=WAC_IIN),0))*'Blend Sheet'!$AK82,0) + IFERROR(INDEX(WAC_Item_Cost,MATCH(1,(D$1=WAC_District)*('Blend Sheet'!$AL$4=WAC_IIN),0))*'Blend Sheet'!$AL82,0) + IFERROR(INDEX(WAC_Item_Cost,MATCH(1,(D$1=WAC_District)*('Blend Sheet'!$AM$4=WAC_IIN),0))*'Blend Sheet'!$AM82,0) + IFERROR(INDEX(WAC_Item_Cost,MATCH(1,(D$1=WAC_District)*('Blend Sheet'!$AN$4=WAC_IIN),0))*'Blend Sheet'!$AN82,0) + IFERROR(INDEX(WAC_Item_Cost,MATCH(1,(D$1=WAC_District)*('Blend Sheet'!$AO$4=WAC_IIN),0))*'Blend Sheet'!$AO82,0) + IFERROR(INDEX(WAC_Item_Cost,MATCH(1,(D$1=WAC_District)*('Blend Sheet'!$AP$4=WAC_IIN),0))*'Blend Sheet'!$AP82/1000,0)</f>
        <v>177.40980306</v>
      </c>
      <c r="E79" s="245">
        <f t="array" ref="E79">IFERROR(INDEX(WAC_Item_Cost,MATCH(1,(E$1=WAC_District)*('Blend Sheet'!$C$4=WAC_IIN),0))*'Blend Sheet'!$C82/1000,0) + IFERROR(INDEX(WAC_Item_Cost,MATCH(1,(E$1=WAC_District)*('Blend Sheet'!$D$4=WAC_IIN),0))*'Blend Sheet'!$D82/1000,0) + IFERROR(INDEX(WAC_Item_Cost,MATCH(1,(E$1=WAC_District)*('Blend Sheet'!$E$4=WAC_IIN),0))*'Blend Sheet'!$E82/1000,0) + IFERROR(INDEX(WAC_Item_Cost,MATCH(1,(E$1=WAC_District)*('Blend Sheet'!$F$4=WAC_IIN),0))*'Blend Sheet'!$F82/1000,0)  + IFERROR(INDEX(WAC_Item_Cost,MATCH(1,(E$1=WAC_District)*('Blend Sheet'!$G$4=WAC_IIN),0))*'Blend Sheet'!$G82,0) + IFERROR(INDEX(WAC_Item_Cost,MATCH(1,(E$1=WAC_District)*('Blend Sheet'!$H$4=WAC_IIN),0))*'Blend Sheet'!$H82,0)  + IFERROR(INDEX(WAC_Item_Cost,MATCH(1,(E$1=WAC_District)*('Blend Sheet'!$I$4=WAC_IIN),0))*'Blend Sheet'!$I82,0) + IFERROR(INDEX(WAC_Item_Cost,MATCH(1,(E$1=WAC_District)*('Blend Sheet'!$J$4=WAC_IIN),0))*'Blend Sheet'!$J82,0) + IFERROR(INDEX(WAC_Item_Cost,MATCH(1,(E$1=WAC_District)*('Blend Sheet'!$K$4=WAC_IIN),0))*'Blend Sheet'!$K82,0) + IFERROR(INDEX(WAC_Item_Cost,MATCH(1,(E$1=WAC_District)*('Blend Sheet'!$L$4=WAC_IIN),0))*'Blend Sheet'!$L82,0) + IFERROR(INDEX(WAC_Item_Cost,MATCH(1,(E$1=WAC_District)*('Blend Sheet'!$M$4=WAC_IIN),0))*'Blend Sheet'!$M82,0) + IFERROR(INDEX(WAC_Item_Cost,MATCH(1,(E$1=WAC_District)*('Blend Sheet'!$N$4=WAC_IIN),0))*'Blend Sheet'!$N82,0) + IFERROR(INDEX(WAC_Item_Cost,MATCH(1,(E$1=WAC_District)*('Blend Sheet'!$O$4=WAC_IIN),0))*'Blend Sheet'!$O82,0) + IFERROR(INDEX(WAC_Item_Cost,MATCH(1,(E$1=WAC_District)*('Blend Sheet'!$P$4=WAC_IIN),0))*'Blend Sheet'!$P82,0) + IFERROR(INDEX(WAC_Item_Cost,MATCH(1,(E$1=WAC_District)*('Blend Sheet'!$Q$4=WAC_IIN),0))*'Blend Sheet'!$Q82,0) + IFERROR(INDEX(WAC_Item_Cost,MATCH(1,(E$1=WAC_District)*('Blend Sheet'!$R$4=WAC_IIN),0))*'Blend Sheet'!$R82,0) + IFERROR(INDEX(WAC_Item_Cost,MATCH(1,(E$1=WAC_District)*('Blend Sheet'!$S$4=WAC_IIN),0))*'Blend Sheet'!$S82,0) + IFERROR(INDEX(WAC_Item_Cost,MATCH(1,(E$1=WAC_District)*('Blend Sheet'!$T$4=WAC_IIN),0))*'Blend Sheet'!$T82,0) + IFERROR(INDEX(WAC_Item_Cost,MATCH(1,(E$1=WAC_District)*('Blend Sheet'!$U$4=WAC_IIN),0))*'Blend Sheet'!$U82,0) + IFERROR(INDEX(WAC_Item_Cost,MATCH(1,(E$1=WAC_District)*('Blend Sheet'!$V$4=WAC_IIN),0))*'Blend Sheet'!$V82,0) + IFERROR(INDEX(WAC_Item_Cost,MATCH(1,(E$1=WAC_District)*('Blend Sheet'!$W$4=WAC_IIN),0))*'Blend Sheet'!$W82,0) + IFERROR(INDEX(WAC_Item_Cost,MATCH(1,(E$1=WAC_District)*('Blend Sheet'!$X$4=WAC_IIN),0))*'Blend Sheet'!$X82,0) + IFERROR(INDEX(WAC_Item_Cost,MATCH(1,(E$1=WAC_District)*('Blend Sheet'!$Y$4=WAC_IIN),0))*'Blend Sheet'!$Y82,0) + IFERROR(INDEX(WAC_Item_Cost,MATCH(1,(E$1=WAC_District)*('Blend Sheet'!$Z$4=WAC_IIN),0))*'Blend Sheet'!$Z82,0) + IFERROR(INDEX(WAC_Item_Cost,MATCH(1,(E$1=WAC_District)*('Blend Sheet'!$AA$4=WAC_IIN),0))*'Blend Sheet'!$AA82,0) + IFERROR(INDEX(WAC_Item_Cost,MATCH(1,(E$1=WAC_District)*('Blend Sheet'!$AB$4=WAC_IIN),0))*'Blend Sheet'!$AB82,0) + IFERROR(INDEX(WAC_Item_Cost,MATCH(1,(E$1=WAC_District)*('Blend Sheet'!$AC$4=WAC_IIN),0))*'Blend Sheet'!$AC82,0) + IFERROR(INDEX(WAC_Item_Cost,MATCH(1,(E$1=WAC_District)*('Blend Sheet'!$AD$4=WAC_IIN),0))*'Blend Sheet'!$AD82,0) + IFERROR(INDEX(WAC_Item_Cost,MATCH(1,(E$1=WAC_District)*('Blend Sheet'!$AE$4=WAC_IIN),0))*'Blend Sheet'!$AE82,0) + IFERROR(INDEX(WAC_Item_Cost,MATCH(1,(E$1=WAC_District)*('Blend Sheet'!$AF$4=WAC_IIN),0))*'Blend Sheet'!$AF82,0) + IFERROR(INDEX(WAC_Item_Cost,MATCH(1,(E$1=WAC_District)*('Blend Sheet'!$AG$4=WAC_IIN),0))*'Blend Sheet'!$AG82,0) + IFERROR(INDEX(WAC_Item_Cost,MATCH(1,(E$1=WAC_District)*('Blend Sheet'!$AH$4=WAC_IIN),0))*'Blend Sheet'!$AH82,0) + IFERROR(INDEX(WAC_Item_Cost,MATCH(1,(E$1=WAC_District)*('Blend Sheet'!$AI$4=WAC_IIN),0))*'Blend Sheet'!$AI82,0) + IFERROR(INDEX(WAC_Item_Cost,MATCH(1,(E$1=WAC_District)*('Blend Sheet'!$AJ$4=WAC_IIN),0))*'Blend Sheet'!$AJ82,0) + IFERROR(INDEX(WAC_Item_Cost,MATCH(1,(E$1=WAC_District)*('Blend Sheet'!$AK$4=WAC_IIN),0))*'Blend Sheet'!$AK82,0) + IFERROR(INDEX(WAC_Item_Cost,MATCH(1,(E$1=WAC_District)*('Blend Sheet'!$AL$4=WAC_IIN),0))*'Blend Sheet'!$AL82,0) + IFERROR(INDEX(WAC_Item_Cost,MATCH(1,(E$1=WAC_District)*('Blend Sheet'!$AM$4=WAC_IIN),0))*'Blend Sheet'!$AM82,0) + IFERROR(INDEX(WAC_Item_Cost,MATCH(1,(E$1=WAC_District)*('Blend Sheet'!$AN$4=WAC_IIN),0))*'Blend Sheet'!$AN82,0) + IFERROR(INDEX(WAC_Item_Cost,MATCH(1,(E$1=WAC_District)*('Blend Sheet'!$AO$4=WAC_IIN),0))*'Blend Sheet'!$AO82,0) + IFERROR(INDEX(WAC_Item_Cost,MATCH(1,(E$1=WAC_District)*('Blend Sheet'!$AP$4=WAC_IIN),0))*'Blend Sheet'!$AP82/1000,0)</f>
        <v>245.04138943599997</v>
      </c>
      <c r="F79" s="245">
        <f t="array" ref="F79">IFERROR(INDEX(WAC_Item_Cost,MATCH(1,(F$1=WAC_District)*('Blend Sheet'!$C$4=WAC_IIN),0))*'Blend Sheet'!$C82/1000,0) + IFERROR(INDEX(WAC_Item_Cost,MATCH(1,(F$1=WAC_District)*('Blend Sheet'!$D$4=WAC_IIN),0))*'Blend Sheet'!$D82/1000,0) + IFERROR(INDEX(WAC_Item_Cost,MATCH(1,(F$1=WAC_District)*('Blend Sheet'!$E$4=WAC_IIN),0))*'Blend Sheet'!$E82/1000,0) + IFERROR(INDEX(WAC_Item_Cost,MATCH(1,(F$1=WAC_District)*('Blend Sheet'!$F$4=WAC_IIN),0))*'Blend Sheet'!$F82/1000,0)  + IFERROR(INDEX(WAC_Item_Cost,MATCH(1,(F$1=WAC_District)*('Blend Sheet'!$G$4=WAC_IIN),0))*'Blend Sheet'!$G82,0) + IFERROR(INDEX(WAC_Item_Cost,MATCH(1,(F$1=WAC_District)*('Blend Sheet'!$H$4=WAC_IIN),0))*'Blend Sheet'!$H82,0)  + IFERROR(INDEX(WAC_Item_Cost,MATCH(1,(F$1=WAC_District)*('Blend Sheet'!$I$4=WAC_IIN),0))*'Blend Sheet'!$I82,0) + IFERROR(INDEX(WAC_Item_Cost,MATCH(1,(F$1=WAC_District)*('Blend Sheet'!$J$4=WAC_IIN),0))*'Blend Sheet'!$J82,0) + IFERROR(INDEX(WAC_Item_Cost,MATCH(1,(F$1=WAC_District)*('Blend Sheet'!$K$4=WAC_IIN),0))*'Blend Sheet'!$K82,0) + IFERROR(INDEX(WAC_Item_Cost,MATCH(1,(F$1=WAC_District)*('Blend Sheet'!$L$4=WAC_IIN),0))*'Blend Sheet'!$L82,0) + IFERROR(INDEX(WAC_Item_Cost,MATCH(1,(F$1=WAC_District)*('Blend Sheet'!$M$4=WAC_IIN),0))*'Blend Sheet'!$M82,0) + IFERROR(INDEX(WAC_Item_Cost,MATCH(1,(F$1=WAC_District)*('Blend Sheet'!$N$4=WAC_IIN),0))*'Blend Sheet'!$N82,0) + IFERROR(INDEX(WAC_Item_Cost,MATCH(1,(F$1=WAC_District)*('Blend Sheet'!$O$4=WAC_IIN),0))*'Blend Sheet'!$O82,0) + IFERROR(INDEX(WAC_Item_Cost,MATCH(1,(F$1=WAC_District)*('Blend Sheet'!$P$4=WAC_IIN),0))*'Blend Sheet'!$P82,0) + IFERROR(INDEX(WAC_Item_Cost,MATCH(1,(F$1=WAC_District)*('Blend Sheet'!$Q$4=WAC_IIN),0))*'Blend Sheet'!$Q82,0) + IFERROR(INDEX(WAC_Item_Cost,MATCH(1,(F$1=WAC_District)*('Blend Sheet'!$R$4=WAC_IIN),0))*'Blend Sheet'!$R82,0) + IFERROR(INDEX(WAC_Item_Cost,MATCH(1,(F$1=WAC_District)*('Blend Sheet'!$S$4=WAC_IIN),0))*'Blend Sheet'!$S82,0) + IFERROR(INDEX(WAC_Item_Cost,MATCH(1,(F$1=WAC_District)*('Blend Sheet'!$T$4=WAC_IIN),0))*'Blend Sheet'!$T82,0) + IFERROR(INDEX(WAC_Item_Cost,MATCH(1,(F$1=WAC_District)*('Blend Sheet'!$U$4=WAC_IIN),0))*'Blend Sheet'!$U82,0) + IFERROR(INDEX(WAC_Item_Cost,MATCH(1,(F$1=WAC_District)*('Blend Sheet'!$V$4=WAC_IIN),0))*'Blend Sheet'!$V82,0) + IFERROR(INDEX(WAC_Item_Cost,MATCH(1,(F$1=WAC_District)*('Blend Sheet'!$W$4=WAC_IIN),0))*'Blend Sheet'!$W82,0) + IFERROR(INDEX(WAC_Item_Cost,MATCH(1,(F$1=WAC_District)*('Blend Sheet'!$X$4=WAC_IIN),0))*'Blend Sheet'!$X82,0) + IFERROR(INDEX(WAC_Item_Cost,MATCH(1,(F$1=WAC_District)*('Blend Sheet'!$Y$4=WAC_IIN),0))*'Blend Sheet'!$Y82,0) + IFERROR(INDEX(WAC_Item_Cost,MATCH(1,(F$1=WAC_District)*('Blend Sheet'!$Z$4=WAC_IIN),0))*'Blend Sheet'!$Z82,0) + IFERROR(INDEX(WAC_Item_Cost,MATCH(1,(F$1=WAC_District)*('Blend Sheet'!$AA$4=WAC_IIN),0))*'Blend Sheet'!$AA82,0) + IFERROR(INDEX(WAC_Item_Cost,MATCH(1,(F$1=WAC_District)*('Blend Sheet'!$AB$4=WAC_IIN),0))*'Blend Sheet'!$AB82,0) + IFERROR(INDEX(WAC_Item_Cost,MATCH(1,(F$1=WAC_District)*('Blend Sheet'!$AC$4=WAC_IIN),0))*'Blend Sheet'!$AC82,0) + IFERROR(INDEX(WAC_Item_Cost,MATCH(1,(F$1=WAC_District)*('Blend Sheet'!$AD$4=WAC_IIN),0))*'Blend Sheet'!$AD82,0) + IFERROR(INDEX(WAC_Item_Cost,MATCH(1,(F$1=WAC_District)*('Blend Sheet'!$AE$4=WAC_IIN),0))*'Blend Sheet'!$AE82,0) + IFERROR(INDEX(WAC_Item_Cost,MATCH(1,(F$1=WAC_District)*('Blend Sheet'!$AF$4=WAC_IIN),0))*'Blend Sheet'!$AF82,0) + IFERROR(INDEX(WAC_Item_Cost,MATCH(1,(F$1=WAC_District)*('Blend Sheet'!$AG$4=WAC_IIN),0))*'Blend Sheet'!$AG82,0) + IFERROR(INDEX(WAC_Item_Cost,MATCH(1,(F$1=WAC_District)*('Blend Sheet'!$AH$4=WAC_IIN),0))*'Blend Sheet'!$AH82,0) + IFERROR(INDEX(WAC_Item_Cost,MATCH(1,(F$1=WAC_District)*('Blend Sheet'!$AI$4=WAC_IIN),0))*'Blend Sheet'!$AI82,0) + IFERROR(INDEX(WAC_Item_Cost,MATCH(1,(F$1=WAC_District)*('Blend Sheet'!$AJ$4=WAC_IIN),0))*'Blend Sheet'!$AJ82,0) + IFERROR(INDEX(WAC_Item_Cost,MATCH(1,(F$1=WAC_District)*('Blend Sheet'!$AK$4=WAC_IIN),0))*'Blend Sheet'!$AK82,0) + IFERROR(INDEX(WAC_Item_Cost,MATCH(1,(F$1=WAC_District)*('Blend Sheet'!$AL$4=WAC_IIN),0))*'Blend Sheet'!$AL82,0) + IFERROR(INDEX(WAC_Item_Cost,MATCH(1,(F$1=WAC_District)*('Blend Sheet'!$AM$4=WAC_IIN),0))*'Blend Sheet'!$AM82,0) + IFERROR(INDEX(WAC_Item_Cost,MATCH(1,(F$1=WAC_District)*('Blend Sheet'!$AN$4=WAC_IIN),0))*'Blend Sheet'!$AN82,0) + IFERROR(INDEX(WAC_Item_Cost,MATCH(1,(F$1=WAC_District)*('Blend Sheet'!$AO$4=WAC_IIN),0))*'Blend Sheet'!$AO82,0) + IFERROR(INDEX(WAC_Item_Cost,MATCH(1,(F$1=WAC_District)*('Blend Sheet'!$AP$4=WAC_IIN),0))*'Blend Sheet'!$AP82/1000,0)</f>
        <v>876.01077989199996</v>
      </c>
      <c r="G79" s="245">
        <f t="array" ref="G79">IFERROR(INDEX(WAC_Item_Cost,MATCH(1,(G$1=WAC_District)*('Blend Sheet'!$C$4=WAC_IIN),0))*'Blend Sheet'!$C82/1000,0) + IFERROR(INDEX(WAC_Item_Cost,MATCH(1,(G$1=WAC_District)*('Blend Sheet'!$D$4=WAC_IIN),0))*'Blend Sheet'!$D82/1000,0) + IFERROR(INDEX(WAC_Item_Cost,MATCH(1,(G$1=WAC_District)*('Blend Sheet'!$E$4=WAC_IIN),0))*'Blend Sheet'!$E82/1000,0) + IFERROR(INDEX(WAC_Item_Cost,MATCH(1,(G$1=WAC_District)*('Blend Sheet'!$F$4=WAC_IIN),0))*'Blend Sheet'!$F82/1000,0)  + IFERROR(INDEX(WAC_Item_Cost,MATCH(1,(G$1=WAC_District)*('Blend Sheet'!$G$4=WAC_IIN),0))*'Blend Sheet'!$G82,0) + IFERROR(INDEX(WAC_Item_Cost,MATCH(1,(G$1=WAC_District)*('Blend Sheet'!$H$4=WAC_IIN),0))*'Blend Sheet'!$H82,0)  + IFERROR(INDEX(WAC_Item_Cost,MATCH(1,(G$1=WAC_District)*('Blend Sheet'!$I$4=WAC_IIN),0))*'Blend Sheet'!$I82,0) + IFERROR(INDEX(WAC_Item_Cost,MATCH(1,(G$1=WAC_District)*('Blend Sheet'!$J$4=WAC_IIN),0))*'Blend Sheet'!$J82,0) + IFERROR(INDEX(WAC_Item_Cost,MATCH(1,(G$1=WAC_District)*('Blend Sheet'!$K$4=WAC_IIN),0))*'Blend Sheet'!$K82,0) + IFERROR(INDEX(WAC_Item_Cost,MATCH(1,(G$1=WAC_District)*('Blend Sheet'!$L$4=WAC_IIN),0))*'Blend Sheet'!$L82,0) + IFERROR(INDEX(WAC_Item_Cost,MATCH(1,(G$1=WAC_District)*('Blend Sheet'!$M$4=WAC_IIN),0))*'Blend Sheet'!$M82,0) + IFERROR(INDEX(WAC_Item_Cost,MATCH(1,(G$1=WAC_District)*('Blend Sheet'!$N$4=WAC_IIN),0))*'Blend Sheet'!$N82,0) + IFERROR(INDEX(WAC_Item_Cost,MATCH(1,(G$1=WAC_District)*('Blend Sheet'!$O$4=WAC_IIN),0))*'Blend Sheet'!$O82,0) + IFERROR(INDEX(WAC_Item_Cost,MATCH(1,(G$1=WAC_District)*('Blend Sheet'!$P$4=WAC_IIN),0))*'Blend Sheet'!$P82,0) + IFERROR(INDEX(WAC_Item_Cost,MATCH(1,(G$1=WAC_District)*('Blend Sheet'!$Q$4=WAC_IIN),0))*'Blend Sheet'!$Q82,0) + IFERROR(INDEX(WAC_Item_Cost,MATCH(1,(G$1=WAC_District)*('Blend Sheet'!$R$4=WAC_IIN),0))*'Blend Sheet'!$R82,0) + IFERROR(INDEX(WAC_Item_Cost,MATCH(1,(G$1=WAC_District)*('Blend Sheet'!$S$4=WAC_IIN),0))*'Blend Sheet'!$S82,0) + IFERROR(INDEX(WAC_Item_Cost,MATCH(1,(G$1=WAC_District)*('Blend Sheet'!$T$4=WAC_IIN),0))*'Blend Sheet'!$T82,0) + IFERROR(INDEX(WAC_Item_Cost,MATCH(1,(G$1=WAC_District)*('Blend Sheet'!$U$4=WAC_IIN),0))*'Blend Sheet'!$U82,0) + IFERROR(INDEX(WAC_Item_Cost,MATCH(1,(G$1=WAC_District)*('Blend Sheet'!$V$4=WAC_IIN),0))*'Blend Sheet'!$V82,0) + IFERROR(INDEX(WAC_Item_Cost,MATCH(1,(G$1=WAC_District)*('Blend Sheet'!$W$4=WAC_IIN),0))*'Blend Sheet'!$W82,0) + IFERROR(INDEX(WAC_Item_Cost,MATCH(1,(G$1=WAC_District)*('Blend Sheet'!$X$4=WAC_IIN),0))*'Blend Sheet'!$X82,0) + IFERROR(INDEX(WAC_Item_Cost,MATCH(1,(G$1=WAC_District)*('Blend Sheet'!$Y$4=WAC_IIN),0))*'Blend Sheet'!$Y82,0) + IFERROR(INDEX(WAC_Item_Cost,MATCH(1,(G$1=WAC_District)*('Blend Sheet'!$Z$4=WAC_IIN),0))*'Blend Sheet'!$Z82,0) + IFERROR(INDEX(WAC_Item_Cost,MATCH(1,(G$1=WAC_District)*('Blend Sheet'!$AA$4=WAC_IIN),0))*'Blend Sheet'!$AA82,0) + IFERROR(INDEX(WAC_Item_Cost,MATCH(1,(G$1=WAC_District)*('Blend Sheet'!$AB$4=WAC_IIN),0))*'Blend Sheet'!$AB82,0) + IFERROR(INDEX(WAC_Item_Cost,MATCH(1,(G$1=WAC_District)*('Blend Sheet'!$AC$4=WAC_IIN),0))*'Blend Sheet'!$AC82,0) + IFERROR(INDEX(WAC_Item_Cost,MATCH(1,(G$1=WAC_District)*('Blend Sheet'!$AD$4=WAC_IIN),0))*'Blend Sheet'!$AD82,0) + IFERROR(INDEX(WAC_Item_Cost,MATCH(1,(G$1=WAC_District)*('Blend Sheet'!$AE$4=WAC_IIN),0))*'Blend Sheet'!$AE82,0) + IFERROR(INDEX(WAC_Item_Cost,MATCH(1,(G$1=WAC_District)*('Blend Sheet'!$AF$4=WAC_IIN),0))*'Blend Sheet'!$AF82,0) + IFERROR(INDEX(WAC_Item_Cost,MATCH(1,(G$1=WAC_District)*('Blend Sheet'!$AG$4=WAC_IIN),0))*'Blend Sheet'!$AG82,0) + IFERROR(INDEX(WAC_Item_Cost,MATCH(1,(G$1=WAC_District)*('Blend Sheet'!$AH$4=WAC_IIN),0))*'Blend Sheet'!$AH82,0) + IFERROR(INDEX(WAC_Item_Cost,MATCH(1,(G$1=WAC_District)*('Blend Sheet'!$AI$4=WAC_IIN),0))*'Blend Sheet'!$AI82,0) + IFERROR(INDEX(WAC_Item_Cost,MATCH(1,(G$1=WAC_District)*('Blend Sheet'!$AJ$4=WAC_IIN),0))*'Blend Sheet'!$AJ82,0) + IFERROR(INDEX(WAC_Item_Cost,MATCH(1,(G$1=WAC_District)*('Blend Sheet'!$AK$4=WAC_IIN),0))*'Blend Sheet'!$AK82,0) + IFERROR(INDEX(WAC_Item_Cost,MATCH(1,(G$1=WAC_District)*('Blend Sheet'!$AL$4=WAC_IIN),0))*'Blend Sheet'!$AL82,0) + IFERROR(INDEX(WAC_Item_Cost,MATCH(1,(G$1=WAC_District)*('Blend Sheet'!$AM$4=WAC_IIN),0))*'Blend Sheet'!$AM82,0) + IFERROR(INDEX(WAC_Item_Cost,MATCH(1,(G$1=WAC_District)*('Blend Sheet'!$AN$4=WAC_IIN),0))*'Blend Sheet'!$AN82,0) + IFERROR(INDEX(WAC_Item_Cost,MATCH(1,(G$1=WAC_District)*('Blend Sheet'!$AO$4=WAC_IIN),0))*'Blend Sheet'!$AO82,0) + IFERROR(INDEX(WAC_Item_Cost,MATCH(1,(G$1=WAC_District)*('Blend Sheet'!$AP$4=WAC_IIN),0))*'Blend Sheet'!$AP82/1000,0)</f>
        <v>814.22169515600001</v>
      </c>
      <c r="H79" s="245">
        <f t="array" ref="H79">IFERROR(INDEX(WAC_Item_Cost,MATCH(1,(H$1=WAC_District)*('Blend Sheet'!$C$4=WAC_IIN),0))*'Blend Sheet'!$C82/1000,0) + IFERROR(INDEX(WAC_Item_Cost,MATCH(1,(H$1=WAC_District)*('Blend Sheet'!$D$4=WAC_IIN),0))*'Blend Sheet'!$D82/1000,0) + IFERROR(INDEX(WAC_Item_Cost,MATCH(1,(H$1=WAC_District)*('Blend Sheet'!$E$4=WAC_IIN),0))*'Blend Sheet'!$E82/1000,0) + IFERROR(INDEX(WAC_Item_Cost,MATCH(1,(H$1=WAC_District)*('Blend Sheet'!$F$4=WAC_IIN),0))*'Blend Sheet'!$F82/1000,0)  + IFERROR(INDEX(WAC_Item_Cost,MATCH(1,(H$1=WAC_District)*('Blend Sheet'!$G$4=WAC_IIN),0))*'Blend Sheet'!$G82,0) + IFERROR(INDEX(WAC_Item_Cost,MATCH(1,(H$1=WAC_District)*('Blend Sheet'!$H$4=WAC_IIN),0))*'Blend Sheet'!$H82,0)  + IFERROR(INDEX(WAC_Item_Cost,MATCH(1,(H$1=WAC_District)*('Blend Sheet'!$I$4=WAC_IIN),0))*'Blend Sheet'!$I82,0) + IFERROR(INDEX(WAC_Item_Cost,MATCH(1,(H$1=WAC_District)*('Blend Sheet'!$J$4=WAC_IIN),0))*'Blend Sheet'!$J82,0) + IFERROR(INDEX(WAC_Item_Cost,MATCH(1,(H$1=WAC_District)*('Blend Sheet'!$K$4=WAC_IIN),0))*'Blend Sheet'!$K82,0) + IFERROR(INDEX(WAC_Item_Cost,MATCH(1,(H$1=WAC_District)*('Blend Sheet'!$L$4=WAC_IIN),0))*'Blend Sheet'!$L82,0) + IFERROR(INDEX(WAC_Item_Cost,MATCH(1,(H$1=WAC_District)*('Blend Sheet'!$M$4=WAC_IIN),0))*'Blend Sheet'!$M82,0) + IFERROR(INDEX(WAC_Item_Cost,MATCH(1,(H$1=WAC_District)*('Blend Sheet'!$N$4=WAC_IIN),0))*'Blend Sheet'!$N82,0) + IFERROR(INDEX(WAC_Item_Cost,MATCH(1,(H$1=WAC_District)*('Blend Sheet'!$O$4=WAC_IIN),0))*'Blend Sheet'!$O82,0) + IFERROR(INDEX(WAC_Item_Cost,MATCH(1,(H$1=WAC_District)*('Blend Sheet'!$P$4=WAC_IIN),0))*'Blend Sheet'!$P82,0) + IFERROR(INDEX(WAC_Item_Cost,MATCH(1,(H$1=WAC_District)*('Blend Sheet'!$Q$4=WAC_IIN),0))*'Blend Sheet'!$Q82,0) + IFERROR(INDEX(WAC_Item_Cost,MATCH(1,(H$1=WAC_District)*('Blend Sheet'!$R$4=WAC_IIN),0))*'Blend Sheet'!$R82,0) + IFERROR(INDEX(WAC_Item_Cost,MATCH(1,(H$1=WAC_District)*('Blend Sheet'!$S$4=WAC_IIN),0))*'Blend Sheet'!$S82,0) + IFERROR(INDEX(WAC_Item_Cost,MATCH(1,(H$1=WAC_District)*('Blend Sheet'!$T$4=WAC_IIN),0))*'Blend Sheet'!$T82,0) + IFERROR(INDEX(WAC_Item_Cost,MATCH(1,(H$1=WAC_District)*('Blend Sheet'!$U$4=WAC_IIN),0))*'Blend Sheet'!$U82,0) + IFERROR(INDEX(WAC_Item_Cost,MATCH(1,(H$1=WAC_District)*('Blend Sheet'!$V$4=WAC_IIN),0))*'Blend Sheet'!$V82,0) + IFERROR(INDEX(WAC_Item_Cost,MATCH(1,(H$1=WAC_District)*('Blend Sheet'!$W$4=WAC_IIN),0))*'Blend Sheet'!$W82,0) + IFERROR(INDEX(WAC_Item_Cost,MATCH(1,(H$1=WAC_District)*('Blend Sheet'!$X$4=WAC_IIN),0))*'Blend Sheet'!$X82,0) + IFERROR(INDEX(WAC_Item_Cost,MATCH(1,(H$1=WAC_District)*('Blend Sheet'!$Y$4=WAC_IIN),0))*'Blend Sheet'!$Y82,0) + IFERROR(INDEX(WAC_Item_Cost,MATCH(1,(H$1=WAC_District)*('Blend Sheet'!$Z$4=WAC_IIN),0))*'Blend Sheet'!$Z82,0) + IFERROR(INDEX(WAC_Item_Cost,MATCH(1,(H$1=WAC_District)*('Blend Sheet'!$AA$4=WAC_IIN),0))*'Blend Sheet'!$AA82,0) + IFERROR(INDEX(WAC_Item_Cost,MATCH(1,(H$1=WAC_District)*('Blend Sheet'!$AB$4=WAC_IIN),0))*'Blend Sheet'!$AB82,0) + IFERROR(INDEX(WAC_Item_Cost,MATCH(1,(H$1=WAC_District)*('Blend Sheet'!$AC$4=WAC_IIN),0))*'Blend Sheet'!$AC82,0) + IFERROR(INDEX(WAC_Item_Cost,MATCH(1,(H$1=WAC_District)*('Blend Sheet'!$AD$4=WAC_IIN),0))*'Blend Sheet'!$AD82,0) + IFERROR(INDEX(WAC_Item_Cost,MATCH(1,(H$1=WAC_District)*('Blend Sheet'!$AE$4=WAC_IIN),0))*'Blend Sheet'!$AE82,0) + IFERROR(INDEX(WAC_Item_Cost,MATCH(1,(H$1=WAC_District)*('Blend Sheet'!$AF$4=WAC_IIN),0))*'Blend Sheet'!$AF82,0) + IFERROR(INDEX(WAC_Item_Cost,MATCH(1,(H$1=WAC_District)*('Blend Sheet'!$AG$4=WAC_IIN),0))*'Blend Sheet'!$AG82,0) + IFERROR(INDEX(WAC_Item_Cost,MATCH(1,(H$1=WAC_District)*('Blend Sheet'!$AH$4=WAC_IIN),0))*'Blend Sheet'!$AH82,0) + IFERROR(INDEX(WAC_Item_Cost,MATCH(1,(H$1=WAC_District)*('Blend Sheet'!$AI$4=WAC_IIN),0))*'Blend Sheet'!$AI82,0) + IFERROR(INDEX(WAC_Item_Cost,MATCH(1,(H$1=WAC_District)*('Blend Sheet'!$AJ$4=WAC_IIN),0))*'Blend Sheet'!$AJ82,0) + IFERROR(INDEX(WAC_Item_Cost,MATCH(1,(H$1=WAC_District)*('Blend Sheet'!$AK$4=WAC_IIN),0))*'Blend Sheet'!$AK82,0) + IFERROR(INDEX(WAC_Item_Cost,MATCH(1,(H$1=WAC_District)*('Blend Sheet'!$AL$4=WAC_IIN),0))*'Blend Sheet'!$AL82,0) + IFERROR(INDEX(WAC_Item_Cost,MATCH(1,(H$1=WAC_District)*('Blend Sheet'!$AM$4=WAC_IIN),0))*'Blend Sheet'!$AM82,0) + IFERROR(INDEX(WAC_Item_Cost,MATCH(1,(H$1=WAC_District)*('Blend Sheet'!$AN$4=WAC_IIN),0))*'Blend Sheet'!$AN82,0) + IFERROR(INDEX(WAC_Item_Cost,MATCH(1,(H$1=WAC_District)*('Blend Sheet'!$AO$4=WAC_IIN),0))*'Blend Sheet'!$AO82,0) + IFERROR(INDEX(WAC_Item_Cost,MATCH(1,(H$1=WAC_District)*('Blend Sheet'!$AP$4=WAC_IIN),0))*'Blend Sheet'!$AP82/1000,0)</f>
        <v>868.58092380799997</v>
      </c>
      <c r="I79" s="245">
        <f t="array" ref="I79">IFERROR(INDEX(WAC_Item_Cost,MATCH(1,(I$1=WAC_District)*('Blend Sheet'!$C$4=WAC_IIN),0))*'Blend Sheet'!$C82/1000,0) + IFERROR(INDEX(WAC_Item_Cost,MATCH(1,(I$1=WAC_District)*('Blend Sheet'!$D$4=WAC_IIN),0))*'Blend Sheet'!$D82/1000,0) + IFERROR(INDEX(WAC_Item_Cost,MATCH(1,(I$1=WAC_District)*('Blend Sheet'!$E$4=WAC_IIN),0))*'Blend Sheet'!$E82/1000,0) + IFERROR(INDEX(WAC_Item_Cost,MATCH(1,(I$1=WAC_District)*('Blend Sheet'!$F$4=WAC_IIN),0))*'Blend Sheet'!$F82/1000,0)  + IFERROR(INDEX(WAC_Item_Cost,MATCH(1,(I$1=WAC_District)*('Blend Sheet'!$G$4=WAC_IIN),0))*'Blend Sheet'!$G82,0) + IFERROR(INDEX(WAC_Item_Cost,MATCH(1,(I$1=WAC_District)*('Blend Sheet'!$H$4=WAC_IIN),0))*'Blend Sheet'!$H82,0)  + IFERROR(INDEX(WAC_Item_Cost,MATCH(1,(I$1=WAC_District)*('Blend Sheet'!$I$4=WAC_IIN),0))*'Blend Sheet'!$I82,0) + IFERROR(INDEX(WAC_Item_Cost,MATCH(1,(I$1=WAC_District)*('Blend Sheet'!$J$4=WAC_IIN),0))*'Blend Sheet'!$J82,0) + IFERROR(INDEX(WAC_Item_Cost,MATCH(1,(I$1=WAC_District)*('Blend Sheet'!$K$4=WAC_IIN),0))*'Blend Sheet'!$K82,0) + IFERROR(INDEX(WAC_Item_Cost,MATCH(1,(I$1=WAC_District)*('Blend Sheet'!$L$4=WAC_IIN),0))*'Blend Sheet'!$L82,0) + IFERROR(INDEX(WAC_Item_Cost,MATCH(1,(I$1=WAC_District)*('Blend Sheet'!$M$4=WAC_IIN),0))*'Blend Sheet'!$M82,0) + IFERROR(INDEX(WAC_Item_Cost,MATCH(1,(I$1=WAC_District)*('Blend Sheet'!$N$4=WAC_IIN),0))*'Blend Sheet'!$N82,0) + IFERROR(INDEX(WAC_Item_Cost,MATCH(1,(I$1=WAC_District)*('Blend Sheet'!$O$4=WAC_IIN),0))*'Blend Sheet'!$O82,0) + IFERROR(INDEX(WAC_Item_Cost,MATCH(1,(I$1=WAC_District)*('Blend Sheet'!$P$4=WAC_IIN),0))*'Blend Sheet'!$P82,0) + IFERROR(INDEX(WAC_Item_Cost,MATCH(1,(I$1=WAC_District)*('Blend Sheet'!$Q$4=WAC_IIN),0))*'Blend Sheet'!$Q82,0) + IFERROR(INDEX(WAC_Item_Cost,MATCH(1,(I$1=WAC_District)*('Blend Sheet'!$R$4=WAC_IIN),0))*'Blend Sheet'!$R82,0) + IFERROR(INDEX(WAC_Item_Cost,MATCH(1,(I$1=WAC_District)*('Blend Sheet'!$S$4=WAC_IIN),0))*'Blend Sheet'!$S82,0) + IFERROR(INDEX(WAC_Item_Cost,MATCH(1,(I$1=WAC_District)*('Blend Sheet'!$T$4=WAC_IIN),0))*'Blend Sheet'!$T82,0) + IFERROR(INDEX(WAC_Item_Cost,MATCH(1,(I$1=WAC_District)*('Blend Sheet'!$U$4=WAC_IIN),0))*'Blend Sheet'!$U82,0) + IFERROR(INDEX(WAC_Item_Cost,MATCH(1,(I$1=WAC_District)*('Blend Sheet'!$V$4=WAC_IIN),0))*'Blend Sheet'!$V82,0) + IFERROR(INDEX(WAC_Item_Cost,MATCH(1,(I$1=WAC_District)*('Blend Sheet'!$W$4=WAC_IIN),0))*'Blend Sheet'!$W82,0) + IFERROR(INDEX(WAC_Item_Cost,MATCH(1,(I$1=WAC_District)*('Blend Sheet'!$X$4=WAC_IIN),0))*'Blend Sheet'!$X82,0) + IFERROR(INDEX(WAC_Item_Cost,MATCH(1,(I$1=WAC_District)*('Blend Sheet'!$Y$4=WAC_IIN),0))*'Blend Sheet'!$Y82,0) + IFERROR(INDEX(WAC_Item_Cost,MATCH(1,(I$1=WAC_District)*('Blend Sheet'!$Z$4=WAC_IIN),0))*'Blend Sheet'!$Z82,0) + IFERROR(INDEX(WAC_Item_Cost,MATCH(1,(I$1=WAC_District)*('Blend Sheet'!$AA$4=WAC_IIN),0))*'Blend Sheet'!$AA82,0) + IFERROR(INDEX(WAC_Item_Cost,MATCH(1,(I$1=WAC_District)*('Blend Sheet'!$AB$4=WAC_IIN),0))*'Blend Sheet'!$AB82,0) + IFERROR(INDEX(WAC_Item_Cost,MATCH(1,(I$1=WAC_District)*('Blend Sheet'!$AC$4=WAC_IIN),0))*'Blend Sheet'!$AC82,0) + IFERROR(INDEX(WAC_Item_Cost,MATCH(1,(I$1=WAC_District)*('Blend Sheet'!$AD$4=WAC_IIN),0))*'Blend Sheet'!$AD82,0) + IFERROR(INDEX(WAC_Item_Cost,MATCH(1,(I$1=WAC_District)*('Blend Sheet'!$AE$4=WAC_IIN),0))*'Blend Sheet'!$AE82,0) + IFERROR(INDEX(WAC_Item_Cost,MATCH(1,(I$1=WAC_District)*('Blend Sheet'!$AF$4=WAC_IIN),0))*'Blend Sheet'!$AF82,0) + IFERROR(INDEX(WAC_Item_Cost,MATCH(1,(I$1=WAC_District)*('Blend Sheet'!$AG$4=WAC_IIN),0))*'Blend Sheet'!$AG82,0) + IFERROR(INDEX(WAC_Item_Cost,MATCH(1,(I$1=WAC_District)*('Blend Sheet'!$AH$4=WAC_IIN),0))*'Blend Sheet'!$AH82,0) + IFERROR(INDEX(WAC_Item_Cost,MATCH(1,(I$1=WAC_District)*('Blend Sheet'!$AI$4=WAC_IIN),0))*'Blend Sheet'!$AI82,0) + IFERROR(INDEX(WAC_Item_Cost,MATCH(1,(I$1=WAC_District)*('Blend Sheet'!$AJ$4=WAC_IIN),0))*'Blend Sheet'!$AJ82,0) + IFERROR(INDEX(WAC_Item_Cost,MATCH(1,(I$1=WAC_District)*('Blend Sheet'!$AK$4=WAC_IIN),0))*'Blend Sheet'!$AK82,0) + IFERROR(INDEX(WAC_Item_Cost,MATCH(1,(I$1=WAC_District)*('Blend Sheet'!$AL$4=WAC_IIN),0))*'Blend Sheet'!$AL82,0) + IFERROR(INDEX(WAC_Item_Cost,MATCH(1,(I$1=WAC_District)*('Blend Sheet'!$AM$4=WAC_IIN),0))*'Blend Sheet'!$AM82,0) + IFERROR(INDEX(WAC_Item_Cost,MATCH(1,(I$1=WAC_District)*('Blend Sheet'!$AN$4=WAC_IIN),0))*'Blend Sheet'!$AN82,0) + IFERROR(INDEX(WAC_Item_Cost,MATCH(1,(I$1=WAC_District)*('Blend Sheet'!$AO$4=WAC_IIN),0))*'Blend Sheet'!$AO82,0) + IFERROR(INDEX(WAC_Item_Cost,MATCH(1,(I$1=WAC_District)*('Blend Sheet'!$AP$4=WAC_IIN),0))*'Blend Sheet'!$AP82/1000,0)</f>
        <v>854.74371240400001</v>
      </c>
      <c r="J79" s="245">
        <f t="array" ref="J79">IFERROR(INDEX(WAC_Item_Cost,MATCH(1,(J$1=WAC_District)*('Blend Sheet'!$C$4=WAC_IIN),0))*'Blend Sheet'!$C82/1000,0) + IFERROR(INDEX(WAC_Item_Cost,MATCH(1,(J$1=WAC_District)*('Blend Sheet'!$D$4=WAC_IIN),0))*'Blend Sheet'!$D82/1000,0) + IFERROR(INDEX(WAC_Item_Cost,MATCH(1,(J$1=WAC_District)*('Blend Sheet'!$E$4=WAC_IIN),0))*'Blend Sheet'!$E82/1000,0) + IFERROR(INDEX(WAC_Item_Cost,MATCH(1,(J$1=WAC_District)*('Blend Sheet'!$F$4=WAC_IIN),0))*'Blend Sheet'!$F82/1000,0)  + IFERROR(INDEX(WAC_Item_Cost,MATCH(1,(J$1=WAC_District)*('Blend Sheet'!$G$4=WAC_IIN),0))*'Blend Sheet'!$G82,0) + IFERROR(INDEX(WAC_Item_Cost,MATCH(1,(J$1=WAC_District)*('Blend Sheet'!$H$4=WAC_IIN),0))*'Blend Sheet'!$H82,0)  + IFERROR(INDEX(WAC_Item_Cost,MATCH(1,(J$1=WAC_District)*('Blend Sheet'!$I$4=WAC_IIN),0))*'Blend Sheet'!$I82,0) + IFERROR(INDEX(WAC_Item_Cost,MATCH(1,(J$1=WAC_District)*('Blend Sheet'!$J$4=WAC_IIN),0))*'Blend Sheet'!$J82,0) + IFERROR(INDEX(WAC_Item_Cost,MATCH(1,(J$1=WAC_District)*('Blend Sheet'!$K$4=WAC_IIN),0))*'Blend Sheet'!$K82,0) + IFERROR(INDEX(WAC_Item_Cost,MATCH(1,(J$1=WAC_District)*('Blend Sheet'!$L$4=WAC_IIN),0))*'Blend Sheet'!$L82,0) + IFERROR(INDEX(WAC_Item_Cost,MATCH(1,(J$1=WAC_District)*('Blend Sheet'!$M$4=WAC_IIN),0))*'Blend Sheet'!$M82,0) + IFERROR(INDEX(WAC_Item_Cost,MATCH(1,(J$1=WAC_District)*('Blend Sheet'!$N$4=WAC_IIN),0))*'Blend Sheet'!$N82,0) + IFERROR(INDEX(WAC_Item_Cost,MATCH(1,(J$1=WAC_District)*('Blend Sheet'!$O$4=WAC_IIN),0))*'Blend Sheet'!$O82,0) + IFERROR(INDEX(WAC_Item_Cost,MATCH(1,(J$1=WAC_District)*('Blend Sheet'!$P$4=WAC_IIN),0))*'Blend Sheet'!$P82,0) + IFERROR(INDEX(WAC_Item_Cost,MATCH(1,(J$1=WAC_District)*('Blend Sheet'!$Q$4=WAC_IIN),0))*'Blend Sheet'!$Q82,0) + IFERROR(INDEX(WAC_Item_Cost,MATCH(1,(J$1=WAC_District)*('Blend Sheet'!$R$4=WAC_IIN),0))*'Blend Sheet'!$R82,0) + IFERROR(INDEX(WAC_Item_Cost,MATCH(1,(J$1=WAC_District)*('Blend Sheet'!$S$4=WAC_IIN),0))*'Blend Sheet'!$S82,0) + IFERROR(INDEX(WAC_Item_Cost,MATCH(1,(J$1=WAC_District)*('Blend Sheet'!$T$4=WAC_IIN),0))*'Blend Sheet'!$T82,0) + IFERROR(INDEX(WAC_Item_Cost,MATCH(1,(J$1=WAC_District)*('Blend Sheet'!$U$4=WAC_IIN),0))*'Blend Sheet'!$U82,0) + IFERROR(INDEX(WAC_Item_Cost,MATCH(1,(J$1=WAC_District)*('Blend Sheet'!$V$4=WAC_IIN),0))*'Blend Sheet'!$V82,0) + IFERROR(INDEX(WAC_Item_Cost,MATCH(1,(J$1=WAC_District)*('Blend Sheet'!$W$4=WAC_IIN),0))*'Blend Sheet'!$W82,0) + IFERROR(INDEX(WAC_Item_Cost,MATCH(1,(J$1=WAC_District)*('Blend Sheet'!$X$4=WAC_IIN),0))*'Blend Sheet'!$X82,0) + IFERROR(INDEX(WAC_Item_Cost,MATCH(1,(J$1=WAC_District)*('Blend Sheet'!$Y$4=WAC_IIN),0))*'Blend Sheet'!$Y82,0) + IFERROR(INDEX(WAC_Item_Cost,MATCH(1,(J$1=WAC_District)*('Blend Sheet'!$Z$4=WAC_IIN),0))*'Blend Sheet'!$Z82,0) + IFERROR(INDEX(WAC_Item_Cost,MATCH(1,(J$1=WAC_District)*('Blend Sheet'!$AA$4=WAC_IIN),0))*'Blend Sheet'!$AA82,0) + IFERROR(INDEX(WAC_Item_Cost,MATCH(1,(J$1=WAC_District)*('Blend Sheet'!$AB$4=WAC_IIN),0))*'Blend Sheet'!$AB82,0) + IFERROR(INDEX(WAC_Item_Cost,MATCH(1,(J$1=WAC_District)*('Blend Sheet'!$AC$4=WAC_IIN),0))*'Blend Sheet'!$AC82,0) + IFERROR(INDEX(WAC_Item_Cost,MATCH(1,(J$1=WAC_District)*('Blend Sheet'!$AD$4=WAC_IIN),0))*'Blend Sheet'!$AD82,0) + IFERROR(INDEX(WAC_Item_Cost,MATCH(1,(J$1=WAC_District)*('Blend Sheet'!$AE$4=WAC_IIN),0))*'Blend Sheet'!$AE82,0) + IFERROR(INDEX(WAC_Item_Cost,MATCH(1,(J$1=WAC_District)*('Blend Sheet'!$AF$4=WAC_IIN),0))*'Blend Sheet'!$AF82,0) + IFERROR(INDEX(WAC_Item_Cost,MATCH(1,(J$1=WAC_District)*('Blend Sheet'!$AG$4=WAC_IIN),0))*'Blend Sheet'!$AG82,0) + IFERROR(INDEX(WAC_Item_Cost,MATCH(1,(J$1=WAC_District)*('Blend Sheet'!$AH$4=WAC_IIN),0))*'Blend Sheet'!$AH82,0) + IFERROR(INDEX(WAC_Item_Cost,MATCH(1,(J$1=WAC_District)*('Blend Sheet'!$AI$4=WAC_IIN),0))*'Blend Sheet'!$AI82,0) + IFERROR(INDEX(WAC_Item_Cost,MATCH(1,(J$1=WAC_District)*('Blend Sheet'!$AJ$4=WAC_IIN),0))*'Blend Sheet'!$AJ82,0) + IFERROR(INDEX(WAC_Item_Cost,MATCH(1,(J$1=WAC_District)*('Blend Sheet'!$AK$4=WAC_IIN),0))*'Blend Sheet'!$AK82,0) + IFERROR(INDEX(WAC_Item_Cost,MATCH(1,(J$1=WAC_District)*('Blend Sheet'!$AL$4=WAC_IIN),0))*'Blend Sheet'!$AL82,0) + IFERROR(INDEX(WAC_Item_Cost,MATCH(1,(J$1=WAC_District)*('Blend Sheet'!$AM$4=WAC_IIN),0))*'Blend Sheet'!$AM82,0) + IFERROR(INDEX(WAC_Item_Cost,MATCH(1,(J$1=WAC_District)*('Blend Sheet'!$AN$4=WAC_IIN),0))*'Blend Sheet'!$AN82,0) + IFERROR(INDEX(WAC_Item_Cost,MATCH(1,(J$1=WAC_District)*('Blend Sheet'!$AO$4=WAC_IIN),0))*'Blend Sheet'!$AO82,0) + IFERROR(INDEX(WAC_Item_Cost,MATCH(1,(J$1=WAC_District)*('Blend Sheet'!$AP$4=WAC_IIN),0))*'Blend Sheet'!$AP82/1000,0)</f>
        <v>854.843119484</v>
      </c>
      <c r="K79" s="245">
        <f t="array" ref="K79">IFERROR(INDEX(WAC_Item_Cost,MATCH(1,(K$1=WAC_District)*('Blend Sheet'!$C$4=WAC_IIN),0))*'Blend Sheet'!$C82/1000,0) + IFERROR(INDEX(WAC_Item_Cost,MATCH(1,(K$1=WAC_District)*('Blend Sheet'!$D$4=WAC_IIN),0))*'Blend Sheet'!$D82/1000,0) + IFERROR(INDEX(WAC_Item_Cost,MATCH(1,(K$1=WAC_District)*('Blend Sheet'!$E$4=WAC_IIN),0))*'Blend Sheet'!$E82/1000,0) + IFERROR(INDEX(WAC_Item_Cost,MATCH(1,(K$1=WAC_District)*('Blend Sheet'!$F$4=WAC_IIN),0))*'Blend Sheet'!$F82/1000,0)  + IFERROR(INDEX(WAC_Item_Cost,MATCH(1,(K$1=WAC_District)*('Blend Sheet'!$G$4=WAC_IIN),0))*'Blend Sheet'!$G82,0) + IFERROR(INDEX(WAC_Item_Cost,MATCH(1,(K$1=WAC_District)*('Blend Sheet'!$H$4=WAC_IIN),0))*'Blend Sheet'!$H82,0)  + IFERROR(INDEX(WAC_Item_Cost,MATCH(1,(K$1=WAC_District)*('Blend Sheet'!$I$4=WAC_IIN),0))*'Blend Sheet'!$I82,0) + IFERROR(INDEX(WAC_Item_Cost,MATCH(1,(K$1=WAC_District)*('Blend Sheet'!$J$4=WAC_IIN),0))*'Blend Sheet'!$J82,0) + IFERROR(INDEX(WAC_Item_Cost,MATCH(1,(K$1=WAC_District)*('Blend Sheet'!$K$4=WAC_IIN),0))*'Blend Sheet'!$K82,0) + IFERROR(INDEX(WAC_Item_Cost,MATCH(1,(K$1=WAC_District)*('Blend Sheet'!$L$4=WAC_IIN),0))*'Blend Sheet'!$L82,0) + IFERROR(INDEX(WAC_Item_Cost,MATCH(1,(K$1=WAC_District)*('Blend Sheet'!$M$4=WAC_IIN),0))*'Blend Sheet'!$M82,0) + IFERROR(INDEX(WAC_Item_Cost,MATCH(1,(K$1=WAC_District)*('Blend Sheet'!$N$4=WAC_IIN),0))*'Blend Sheet'!$N82,0) + IFERROR(INDEX(WAC_Item_Cost,MATCH(1,(K$1=WAC_District)*('Blend Sheet'!$O$4=WAC_IIN),0))*'Blend Sheet'!$O82,0) + IFERROR(INDEX(WAC_Item_Cost,MATCH(1,(K$1=WAC_District)*('Blend Sheet'!$P$4=WAC_IIN),0))*'Blend Sheet'!$P82,0) + IFERROR(INDEX(WAC_Item_Cost,MATCH(1,(K$1=WAC_District)*('Blend Sheet'!$Q$4=WAC_IIN),0))*'Blend Sheet'!$Q82,0) + IFERROR(INDEX(WAC_Item_Cost,MATCH(1,(K$1=WAC_District)*('Blend Sheet'!$R$4=WAC_IIN),0))*'Blend Sheet'!$R82,0) + IFERROR(INDEX(WAC_Item_Cost,MATCH(1,(K$1=WAC_District)*('Blend Sheet'!$S$4=WAC_IIN),0))*'Blend Sheet'!$S82,0) + IFERROR(INDEX(WAC_Item_Cost,MATCH(1,(K$1=WAC_District)*('Blend Sheet'!$T$4=WAC_IIN),0))*'Blend Sheet'!$T82,0) + IFERROR(INDEX(WAC_Item_Cost,MATCH(1,(K$1=WAC_District)*('Blend Sheet'!$U$4=WAC_IIN),0))*'Blend Sheet'!$U82,0) + IFERROR(INDEX(WAC_Item_Cost,MATCH(1,(K$1=WAC_District)*('Blend Sheet'!$V$4=WAC_IIN),0))*'Blend Sheet'!$V82,0) + IFERROR(INDEX(WAC_Item_Cost,MATCH(1,(K$1=WAC_District)*('Blend Sheet'!$W$4=WAC_IIN),0))*'Blend Sheet'!$W82,0) + IFERROR(INDEX(WAC_Item_Cost,MATCH(1,(K$1=WAC_District)*('Blend Sheet'!$X$4=WAC_IIN),0))*'Blend Sheet'!$X82,0) + IFERROR(INDEX(WAC_Item_Cost,MATCH(1,(K$1=WAC_District)*('Blend Sheet'!$Y$4=WAC_IIN),0))*'Blend Sheet'!$Y82,0) + IFERROR(INDEX(WAC_Item_Cost,MATCH(1,(K$1=WAC_District)*('Blend Sheet'!$Z$4=WAC_IIN),0))*'Blend Sheet'!$Z82,0) + IFERROR(INDEX(WAC_Item_Cost,MATCH(1,(K$1=WAC_District)*('Blend Sheet'!$AA$4=WAC_IIN),0))*'Blend Sheet'!$AA82,0) + IFERROR(INDEX(WAC_Item_Cost,MATCH(1,(K$1=WAC_District)*('Blend Sheet'!$AB$4=WAC_IIN),0))*'Blend Sheet'!$AB82,0) + IFERROR(INDEX(WAC_Item_Cost,MATCH(1,(K$1=WAC_District)*('Blend Sheet'!$AC$4=WAC_IIN),0))*'Blend Sheet'!$AC82,0) + IFERROR(INDEX(WAC_Item_Cost,MATCH(1,(K$1=WAC_District)*('Blend Sheet'!$AD$4=WAC_IIN),0))*'Blend Sheet'!$AD82,0) + IFERROR(INDEX(WAC_Item_Cost,MATCH(1,(K$1=WAC_District)*('Blend Sheet'!$AE$4=WAC_IIN),0))*'Blend Sheet'!$AE82,0) + IFERROR(INDEX(WAC_Item_Cost,MATCH(1,(K$1=WAC_District)*('Blend Sheet'!$AF$4=WAC_IIN),0))*'Blend Sheet'!$AF82,0) + IFERROR(INDEX(WAC_Item_Cost,MATCH(1,(K$1=WAC_District)*('Blend Sheet'!$AG$4=WAC_IIN),0))*'Blend Sheet'!$AG82,0) + IFERROR(INDEX(WAC_Item_Cost,MATCH(1,(K$1=WAC_District)*('Blend Sheet'!$AH$4=WAC_IIN),0))*'Blend Sheet'!$AH82,0) + IFERROR(INDEX(WAC_Item_Cost,MATCH(1,(K$1=WAC_District)*('Blend Sheet'!$AI$4=WAC_IIN),0))*'Blend Sheet'!$AI82,0) + IFERROR(INDEX(WAC_Item_Cost,MATCH(1,(K$1=WAC_District)*('Blend Sheet'!$AJ$4=WAC_IIN),0))*'Blend Sheet'!$AJ82,0) + IFERROR(INDEX(WAC_Item_Cost,MATCH(1,(K$1=WAC_District)*('Blend Sheet'!$AK$4=WAC_IIN),0))*'Blend Sheet'!$AK82,0) + IFERROR(INDEX(WAC_Item_Cost,MATCH(1,(K$1=WAC_District)*('Blend Sheet'!$AL$4=WAC_IIN),0))*'Blend Sheet'!$AL82,0) + IFERROR(INDEX(WAC_Item_Cost,MATCH(1,(K$1=WAC_District)*('Blend Sheet'!$AM$4=WAC_IIN),0))*'Blend Sheet'!$AM82,0) + IFERROR(INDEX(WAC_Item_Cost,MATCH(1,(K$1=WAC_District)*('Blend Sheet'!$AN$4=WAC_IIN),0))*'Blend Sheet'!$AN82,0) + IFERROR(INDEX(WAC_Item_Cost,MATCH(1,(K$1=WAC_District)*('Blend Sheet'!$AO$4=WAC_IIN),0))*'Blend Sheet'!$AO82,0) + IFERROR(INDEX(WAC_Item_Cost,MATCH(1,(K$1=WAC_District)*('Blend Sheet'!$AP$4=WAC_IIN),0))*'Blend Sheet'!$AP82/1000,0)</f>
        <v>0</v>
      </c>
      <c r="L79" s="245">
        <f t="array" ref="L79">IFERROR(INDEX(WAC_Item_Cost,MATCH(1,(L$1=WAC_District)*('Blend Sheet'!$C$4=WAC_IIN),0))*'Blend Sheet'!$C82/1000,0) + IFERROR(INDEX(WAC_Item_Cost,MATCH(1,(L$1=WAC_District)*('Blend Sheet'!$D$4=WAC_IIN),0))*'Blend Sheet'!$D82/1000,0) + IFERROR(INDEX(WAC_Item_Cost,MATCH(1,(L$1=WAC_District)*('Blend Sheet'!$E$4=WAC_IIN),0))*'Blend Sheet'!$E82/1000,0) + IFERROR(INDEX(WAC_Item_Cost,MATCH(1,(L$1=WAC_District)*('Blend Sheet'!$F$4=WAC_IIN),0))*'Blend Sheet'!$F82/1000,0)  + IFERROR(INDEX(WAC_Item_Cost,MATCH(1,(L$1=WAC_District)*('Blend Sheet'!$G$4=WAC_IIN),0))*'Blend Sheet'!$G82,0) + IFERROR(INDEX(WAC_Item_Cost,MATCH(1,(L$1=WAC_District)*('Blend Sheet'!$H$4=WAC_IIN),0))*'Blend Sheet'!$H82,0)  + IFERROR(INDEX(WAC_Item_Cost,MATCH(1,(L$1=WAC_District)*('Blend Sheet'!$I$4=WAC_IIN),0))*'Blend Sheet'!$I82,0) + IFERROR(INDEX(WAC_Item_Cost,MATCH(1,(L$1=WAC_District)*('Blend Sheet'!$J$4=WAC_IIN),0))*'Blend Sheet'!$J82,0) + IFERROR(INDEX(WAC_Item_Cost,MATCH(1,(L$1=WAC_District)*('Blend Sheet'!$K$4=WAC_IIN),0))*'Blend Sheet'!$K82,0) + IFERROR(INDEX(WAC_Item_Cost,MATCH(1,(L$1=WAC_District)*('Blend Sheet'!$L$4=WAC_IIN),0))*'Blend Sheet'!$L82,0) + IFERROR(INDEX(WAC_Item_Cost,MATCH(1,(L$1=WAC_District)*('Blend Sheet'!$M$4=WAC_IIN),0))*'Blend Sheet'!$M82,0) + IFERROR(INDEX(WAC_Item_Cost,MATCH(1,(L$1=WAC_District)*('Blend Sheet'!$N$4=WAC_IIN),0))*'Blend Sheet'!$N82,0) + IFERROR(INDEX(WAC_Item_Cost,MATCH(1,(L$1=WAC_District)*('Blend Sheet'!$O$4=WAC_IIN),0))*'Blend Sheet'!$O82,0) + IFERROR(INDEX(WAC_Item_Cost,MATCH(1,(L$1=WAC_District)*('Blend Sheet'!$P$4=WAC_IIN),0))*'Blend Sheet'!$P82,0) + IFERROR(INDEX(WAC_Item_Cost,MATCH(1,(L$1=WAC_District)*('Blend Sheet'!$Q$4=WAC_IIN),0))*'Blend Sheet'!$Q82,0) + IFERROR(INDEX(WAC_Item_Cost,MATCH(1,(L$1=WAC_District)*('Blend Sheet'!$R$4=WAC_IIN),0))*'Blend Sheet'!$R82,0) + IFERROR(INDEX(WAC_Item_Cost,MATCH(1,(L$1=WAC_District)*('Blend Sheet'!$S$4=WAC_IIN),0))*'Blend Sheet'!$S82,0) + IFERROR(INDEX(WAC_Item_Cost,MATCH(1,(L$1=WAC_District)*('Blend Sheet'!$T$4=WAC_IIN),0))*'Blend Sheet'!$T82,0) + IFERROR(INDEX(WAC_Item_Cost,MATCH(1,(L$1=WAC_District)*('Blend Sheet'!$U$4=WAC_IIN),0))*'Blend Sheet'!$U82,0) + IFERROR(INDEX(WAC_Item_Cost,MATCH(1,(L$1=WAC_District)*('Blend Sheet'!$V$4=WAC_IIN),0))*'Blend Sheet'!$V82,0) + IFERROR(INDEX(WAC_Item_Cost,MATCH(1,(L$1=WAC_District)*('Blend Sheet'!$W$4=WAC_IIN),0))*'Blend Sheet'!$W82,0) + IFERROR(INDEX(WAC_Item_Cost,MATCH(1,(L$1=WAC_District)*('Blend Sheet'!$X$4=WAC_IIN),0))*'Blend Sheet'!$X82,0) + IFERROR(INDEX(WAC_Item_Cost,MATCH(1,(L$1=WAC_District)*('Blend Sheet'!$Y$4=WAC_IIN),0))*'Blend Sheet'!$Y82,0) + IFERROR(INDEX(WAC_Item_Cost,MATCH(1,(L$1=WAC_District)*('Blend Sheet'!$Z$4=WAC_IIN),0))*'Blend Sheet'!$Z82,0) + IFERROR(INDEX(WAC_Item_Cost,MATCH(1,(L$1=WAC_District)*('Blend Sheet'!$AA$4=WAC_IIN),0))*'Blend Sheet'!$AA82,0) + IFERROR(INDEX(WAC_Item_Cost,MATCH(1,(L$1=WAC_District)*('Blend Sheet'!$AB$4=WAC_IIN),0))*'Blend Sheet'!$AB82,0) + IFERROR(INDEX(WAC_Item_Cost,MATCH(1,(L$1=WAC_District)*('Blend Sheet'!$AC$4=WAC_IIN),0))*'Blend Sheet'!$AC82,0) + IFERROR(INDEX(WAC_Item_Cost,MATCH(1,(L$1=WAC_District)*('Blend Sheet'!$AD$4=WAC_IIN),0))*'Blend Sheet'!$AD82,0) + IFERROR(INDEX(WAC_Item_Cost,MATCH(1,(L$1=WAC_District)*('Blend Sheet'!$AE$4=WAC_IIN),0))*'Blend Sheet'!$AE82,0) + IFERROR(INDEX(WAC_Item_Cost,MATCH(1,(L$1=WAC_District)*('Blend Sheet'!$AF$4=WAC_IIN),0))*'Blend Sheet'!$AF82,0) + IFERROR(INDEX(WAC_Item_Cost,MATCH(1,(L$1=WAC_District)*('Blend Sheet'!$AG$4=WAC_IIN),0))*'Blend Sheet'!$AG82,0) + IFERROR(INDEX(WAC_Item_Cost,MATCH(1,(L$1=WAC_District)*('Blend Sheet'!$AH$4=WAC_IIN),0))*'Blend Sheet'!$AH82,0) + IFERROR(INDEX(WAC_Item_Cost,MATCH(1,(L$1=WAC_District)*('Blend Sheet'!$AI$4=WAC_IIN),0))*'Blend Sheet'!$AI82,0) + IFERROR(INDEX(WAC_Item_Cost,MATCH(1,(L$1=WAC_District)*('Blend Sheet'!$AJ$4=WAC_IIN),0))*'Blend Sheet'!$AJ82,0) + IFERROR(INDEX(WAC_Item_Cost,MATCH(1,(L$1=WAC_District)*('Blend Sheet'!$AK$4=WAC_IIN),0))*'Blend Sheet'!$AK82,0) + IFERROR(INDEX(WAC_Item_Cost,MATCH(1,(L$1=WAC_District)*('Blend Sheet'!$AL$4=WAC_IIN),0))*'Blend Sheet'!$AL82,0) + IFERROR(INDEX(WAC_Item_Cost,MATCH(1,(L$1=WAC_District)*('Blend Sheet'!$AM$4=WAC_IIN),0))*'Blend Sheet'!$AM82,0) + IFERROR(INDEX(WAC_Item_Cost,MATCH(1,(L$1=WAC_District)*('Blend Sheet'!$AN$4=WAC_IIN),0))*'Blend Sheet'!$AN82,0) + IFERROR(INDEX(WAC_Item_Cost,MATCH(1,(L$1=WAC_District)*('Blend Sheet'!$AO$4=WAC_IIN),0))*'Blend Sheet'!$AO82,0) + IFERROR(INDEX(WAC_Item_Cost,MATCH(1,(L$1=WAC_District)*('Blend Sheet'!$AP$4=WAC_IIN),0))*'Blend Sheet'!$AP82/1000,0)</f>
        <v>0</v>
      </c>
    </row>
    <row r="80" spans="1:12" x14ac:dyDescent="0.25">
      <c r="A80" t="str">
        <f>'Blend Sheet'!A83</f>
        <v>SURFACEmix LW (SK) NOT SUPPORTED</v>
      </c>
      <c r="B80" s="245">
        <f t="array" ref="B80">IFERROR(INDEX(WAC_Item_Cost,MATCH(1,(B$1=WAC_District)*('Blend Sheet'!$C$4=WAC_IIN),0))*'Blend Sheet'!$C83/1000,0) + IFERROR(INDEX(WAC_Item_Cost,MATCH(1,(B$1=WAC_District)*('Blend Sheet'!$D$4=WAC_IIN),0))*'Blend Sheet'!$D83/1000,0) + IFERROR(INDEX(WAC_Item_Cost,MATCH(1,(B$1=WAC_District)*('Blend Sheet'!$E$4=WAC_IIN),0))*'Blend Sheet'!$E83/1000,0) + IFERROR(INDEX(WAC_Item_Cost,MATCH(1,(B$1=WAC_District)*('Blend Sheet'!$F$4=WAC_IIN),0))*'Blend Sheet'!$F83/1000,0)  + IFERROR(INDEX(WAC_Item_Cost,MATCH(1,(B$1=WAC_District)*('Blend Sheet'!$G$4=WAC_IIN),0))*'Blend Sheet'!$G83,0) + IFERROR(INDEX(WAC_Item_Cost,MATCH(1,(B$1=WAC_District)*('Blend Sheet'!$H$4=WAC_IIN),0))*'Blend Sheet'!$H83,0)  + IFERROR(INDEX(WAC_Item_Cost,MATCH(1,(B$1=WAC_District)*('Blend Sheet'!$I$4=WAC_IIN),0))*'Blend Sheet'!$I83,0) + IFERROR(INDEX(WAC_Item_Cost,MATCH(1,(B$1=WAC_District)*('Blend Sheet'!$J$4=WAC_IIN),0))*'Blend Sheet'!$J83,0) + IFERROR(INDEX(WAC_Item_Cost,MATCH(1,(B$1=WAC_District)*('Blend Sheet'!$K$4=WAC_IIN),0))*'Blend Sheet'!$K83,0) + IFERROR(INDEX(WAC_Item_Cost,MATCH(1,(B$1=WAC_District)*('Blend Sheet'!$L$4=WAC_IIN),0))*'Blend Sheet'!$L83,0) + IFERROR(INDEX(WAC_Item_Cost,MATCH(1,(B$1=WAC_District)*('Blend Sheet'!$M$4=WAC_IIN),0))*'Blend Sheet'!$M83,0) + IFERROR(INDEX(WAC_Item_Cost,MATCH(1,(B$1=WAC_District)*('Blend Sheet'!$N$4=WAC_IIN),0))*'Blend Sheet'!$N83,0) + IFERROR(INDEX(WAC_Item_Cost,MATCH(1,(B$1=WAC_District)*('Blend Sheet'!$O$4=WAC_IIN),0))*'Blend Sheet'!$O83,0) + IFERROR(INDEX(WAC_Item_Cost,MATCH(1,(B$1=WAC_District)*('Blend Sheet'!$P$4=WAC_IIN),0))*'Blend Sheet'!$P83,0) + IFERROR(INDEX(WAC_Item_Cost,MATCH(1,(B$1=WAC_District)*('Blend Sheet'!$Q$4=WAC_IIN),0))*'Blend Sheet'!$Q83,0) + IFERROR(INDEX(WAC_Item_Cost,MATCH(1,(B$1=WAC_District)*('Blend Sheet'!$R$4=WAC_IIN),0))*'Blend Sheet'!$R83,0) + IFERROR(INDEX(WAC_Item_Cost,MATCH(1,(B$1=WAC_District)*('Blend Sheet'!$S$4=WAC_IIN),0))*'Blend Sheet'!$S83,0) + IFERROR(INDEX(WAC_Item_Cost,MATCH(1,(B$1=WAC_District)*('Blend Sheet'!$T$4=WAC_IIN),0))*'Blend Sheet'!$T83,0) + IFERROR(INDEX(WAC_Item_Cost,MATCH(1,(B$1=WAC_District)*('Blend Sheet'!$U$4=WAC_IIN),0))*'Blend Sheet'!$U83,0) + IFERROR(INDEX(WAC_Item_Cost,MATCH(1,(B$1=WAC_District)*('Blend Sheet'!$V$4=WAC_IIN),0))*'Blend Sheet'!$V83,0) + IFERROR(INDEX(WAC_Item_Cost,MATCH(1,(B$1=WAC_District)*('Blend Sheet'!$W$4=WAC_IIN),0))*'Blend Sheet'!$W83,0) + IFERROR(INDEX(WAC_Item_Cost,MATCH(1,(B$1=WAC_District)*('Blend Sheet'!$X$4=WAC_IIN),0))*'Blend Sheet'!$X83,0) + IFERROR(INDEX(WAC_Item_Cost,MATCH(1,(B$1=WAC_District)*('Blend Sheet'!$Y$4=WAC_IIN),0))*'Blend Sheet'!$Y83,0) + IFERROR(INDEX(WAC_Item_Cost,MATCH(1,(B$1=WAC_District)*('Blend Sheet'!$Z$4=WAC_IIN),0))*'Blend Sheet'!$Z83,0) + IFERROR(INDEX(WAC_Item_Cost,MATCH(1,(B$1=WAC_District)*('Blend Sheet'!$AA$4=WAC_IIN),0))*'Blend Sheet'!$AA83,0) + IFERROR(INDEX(WAC_Item_Cost,MATCH(1,(B$1=WAC_District)*('Blend Sheet'!$AB$4=WAC_IIN),0))*'Blend Sheet'!$AB83,0) + IFERROR(INDEX(WAC_Item_Cost,MATCH(1,(B$1=WAC_District)*('Blend Sheet'!$AC$4=WAC_IIN),0))*'Blend Sheet'!$AC83,0) + IFERROR(INDEX(WAC_Item_Cost,MATCH(1,(B$1=WAC_District)*('Blend Sheet'!$AD$4=WAC_IIN),0))*'Blend Sheet'!$AD83,0) + IFERROR(INDEX(WAC_Item_Cost,MATCH(1,(B$1=WAC_District)*('Blend Sheet'!$AE$4=WAC_IIN),0))*'Blend Sheet'!$AE83,0) + IFERROR(INDEX(WAC_Item_Cost,MATCH(1,(B$1=WAC_District)*('Blend Sheet'!$AF$4=WAC_IIN),0))*'Blend Sheet'!$AF83,0) + IFERROR(INDEX(WAC_Item_Cost,MATCH(1,(B$1=WAC_District)*('Blend Sheet'!$AG$4=WAC_IIN),0))*'Blend Sheet'!$AG83,0) + IFERROR(INDEX(WAC_Item_Cost,MATCH(1,(B$1=WAC_District)*('Blend Sheet'!$AH$4=WAC_IIN),0))*'Blend Sheet'!$AH83,0) + IFERROR(INDEX(WAC_Item_Cost,MATCH(1,(B$1=WAC_District)*('Blend Sheet'!$AI$4=WAC_IIN),0))*'Blend Sheet'!$AI83,0) + IFERROR(INDEX(WAC_Item_Cost,MATCH(1,(B$1=WAC_District)*('Blend Sheet'!$AJ$4=WAC_IIN),0))*'Blend Sheet'!$AJ83,0) + IFERROR(INDEX(WAC_Item_Cost,MATCH(1,(B$1=WAC_District)*('Blend Sheet'!$AK$4=WAC_IIN),0))*'Blend Sheet'!$AK83,0) + IFERROR(INDEX(WAC_Item_Cost,MATCH(1,(B$1=WAC_District)*('Blend Sheet'!$AL$4=WAC_IIN),0))*'Blend Sheet'!$AL83,0) + IFERROR(INDEX(WAC_Item_Cost,MATCH(1,(B$1=WAC_District)*('Blend Sheet'!$AM$4=WAC_IIN),0))*'Blend Sheet'!$AM83,0) + IFERROR(INDEX(WAC_Item_Cost,MATCH(1,(B$1=WAC_District)*('Blend Sheet'!$AN$4=WAC_IIN),0))*'Blend Sheet'!$AN83,0) + IFERROR(INDEX(WAC_Item_Cost,MATCH(1,(B$1=WAC_District)*('Blend Sheet'!$AO$4=WAC_IIN),0))*'Blend Sheet'!$AO83,0) + IFERROR(INDEX(WAC_Item_Cost,MATCH(1,(B$1=WAC_District)*('Blend Sheet'!$AP$4=WAC_IIN),0))*'Blend Sheet'!$AP83/1000,0)</f>
        <v>159.20033882000001</v>
      </c>
      <c r="C80" s="245">
        <f t="array" ref="C80">IFERROR(INDEX(WAC_Item_Cost,MATCH(1,(C$1=WAC_District)*('Blend Sheet'!$C$4=WAC_IIN),0))*'Blend Sheet'!$C83/1000,0) + IFERROR(INDEX(WAC_Item_Cost,MATCH(1,(C$1=WAC_District)*('Blend Sheet'!$D$4=WAC_IIN),0))*'Blend Sheet'!$D83/1000,0) + IFERROR(INDEX(WAC_Item_Cost,MATCH(1,(C$1=WAC_District)*('Blend Sheet'!$E$4=WAC_IIN),0))*'Blend Sheet'!$E83/1000,0) + IFERROR(INDEX(WAC_Item_Cost,MATCH(1,(C$1=WAC_District)*('Blend Sheet'!$F$4=WAC_IIN),0))*'Blend Sheet'!$F83/1000,0)  + IFERROR(INDEX(WAC_Item_Cost,MATCH(1,(C$1=WAC_District)*('Blend Sheet'!$G$4=WAC_IIN),0))*'Blend Sheet'!$G83,0) + IFERROR(INDEX(WAC_Item_Cost,MATCH(1,(C$1=WAC_District)*('Blend Sheet'!$H$4=WAC_IIN),0))*'Blend Sheet'!$H83,0)  + IFERROR(INDEX(WAC_Item_Cost,MATCH(1,(C$1=WAC_District)*('Blend Sheet'!$I$4=WAC_IIN),0))*'Blend Sheet'!$I83,0) + IFERROR(INDEX(WAC_Item_Cost,MATCH(1,(C$1=WAC_District)*('Blend Sheet'!$J$4=WAC_IIN),0))*'Blend Sheet'!$J83,0) + IFERROR(INDEX(WAC_Item_Cost,MATCH(1,(C$1=WAC_District)*('Blend Sheet'!$K$4=WAC_IIN),0))*'Blend Sheet'!$K83,0) + IFERROR(INDEX(WAC_Item_Cost,MATCH(1,(C$1=WAC_District)*('Blend Sheet'!$L$4=WAC_IIN),0))*'Blend Sheet'!$L83,0) + IFERROR(INDEX(WAC_Item_Cost,MATCH(1,(C$1=WAC_District)*('Blend Sheet'!$M$4=WAC_IIN),0))*'Blend Sheet'!$M83,0) + IFERROR(INDEX(WAC_Item_Cost,MATCH(1,(C$1=WAC_District)*('Blend Sheet'!$N$4=WAC_IIN),0))*'Blend Sheet'!$N83,0) + IFERROR(INDEX(WAC_Item_Cost,MATCH(1,(C$1=WAC_District)*('Blend Sheet'!$O$4=WAC_IIN),0))*'Blend Sheet'!$O83,0) + IFERROR(INDEX(WAC_Item_Cost,MATCH(1,(C$1=WAC_District)*('Blend Sheet'!$P$4=WAC_IIN),0))*'Blend Sheet'!$P83,0) + IFERROR(INDEX(WAC_Item_Cost,MATCH(1,(C$1=WAC_District)*('Blend Sheet'!$Q$4=WAC_IIN),0))*'Blend Sheet'!$Q83,0) + IFERROR(INDEX(WAC_Item_Cost,MATCH(1,(C$1=WAC_District)*('Blend Sheet'!$R$4=WAC_IIN),0))*'Blend Sheet'!$R83,0) + IFERROR(INDEX(WAC_Item_Cost,MATCH(1,(C$1=WAC_District)*('Blend Sheet'!$S$4=WAC_IIN),0))*'Blend Sheet'!$S83,0) + IFERROR(INDEX(WAC_Item_Cost,MATCH(1,(C$1=WAC_District)*('Blend Sheet'!$T$4=WAC_IIN),0))*'Blend Sheet'!$T83,0) + IFERROR(INDEX(WAC_Item_Cost,MATCH(1,(C$1=WAC_District)*('Blend Sheet'!$U$4=WAC_IIN),0))*'Blend Sheet'!$U83,0) + IFERROR(INDEX(WAC_Item_Cost,MATCH(1,(C$1=WAC_District)*('Blend Sheet'!$V$4=WAC_IIN),0))*'Blend Sheet'!$V83,0) + IFERROR(INDEX(WAC_Item_Cost,MATCH(1,(C$1=WAC_District)*('Blend Sheet'!$W$4=WAC_IIN),0))*'Blend Sheet'!$W83,0) + IFERROR(INDEX(WAC_Item_Cost,MATCH(1,(C$1=WAC_District)*('Blend Sheet'!$X$4=WAC_IIN),0))*'Blend Sheet'!$X83,0) + IFERROR(INDEX(WAC_Item_Cost,MATCH(1,(C$1=WAC_District)*('Blend Sheet'!$Y$4=WAC_IIN),0))*'Blend Sheet'!$Y83,0) + IFERROR(INDEX(WAC_Item_Cost,MATCH(1,(C$1=WAC_District)*('Blend Sheet'!$Z$4=WAC_IIN),0))*'Blend Sheet'!$Z83,0) + IFERROR(INDEX(WAC_Item_Cost,MATCH(1,(C$1=WAC_District)*('Blend Sheet'!$AA$4=WAC_IIN),0))*'Blend Sheet'!$AA83,0) + IFERROR(INDEX(WAC_Item_Cost,MATCH(1,(C$1=WAC_District)*('Blend Sheet'!$AB$4=WAC_IIN),0))*'Blend Sheet'!$AB83,0) + IFERROR(INDEX(WAC_Item_Cost,MATCH(1,(C$1=WAC_District)*('Blend Sheet'!$AC$4=WAC_IIN),0))*'Blend Sheet'!$AC83,0) + IFERROR(INDEX(WAC_Item_Cost,MATCH(1,(C$1=WAC_District)*('Blend Sheet'!$AD$4=WAC_IIN),0))*'Blend Sheet'!$AD83,0) + IFERROR(INDEX(WAC_Item_Cost,MATCH(1,(C$1=WAC_District)*('Blend Sheet'!$AE$4=WAC_IIN),0))*'Blend Sheet'!$AE83,0) + IFERROR(INDEX(WAC_Item_Cost,MATCH(1,(C$1=WAC_District)*('Blend Sheet'!$AF$4=WAC_IIN),0))*'Blend Sheet'!$AF83,0) + IFERROR(INDEX(WAC_Item_Cost,MATCH(1,(C$1=WAC_District)*('Blend Sheet'!$AG$4=WAC_IIN),0))*'Blend Sheet'!$AG83,0) + IFERROR(INDEX(WAC_Item_Cost,MATCH(1,(C$1=WAC_District)*('Blend Sheet'!$AH$4=WAC_IIN),0))*'Blend Sheet'!$AH83,0) + IFERROR(INDEX(WAC_Item_Cost,MATCH(1,(C$1=WAC_District)*('Blend Sheet'!$AI$4=WAC_IIN),0))*'Blend Sheet'!$AI83,0) + IFERROR(INDEX(WAC_Item_Cost,MATCH(1,(C$1=WAC_District)*('Blend Sheet'!$AJ$4=WAC_IIN),0))*'Blend Sheet'!$AJ83,0) + IFERROR(INDEX(WAC_Item_Cost,MATCH(1,(C$1=WAC_District)*('Blend Sheet'!$AK$4=WAC_IIN),0))*'Blend Sheet'!$AK83,0) + IFERROR(INDEX(WAC_Item_Cost,MATCH(1,(C$1=WAC_District)*('Blend Sheet'!$AL$4=WAC_IIN),0))*'Blend Sheet'!$AL83,0) + IFERROR(INDEX(WAC_Item_Cost,MATCH(1,(C$1=WAC_District)*('Blend Sheet'!$AM$4=WAC_IIN),0))*'Blend Sheet'!$AM83,0) + IFERROR(INDEX(WAC_Item_Cost,MATCH(1,(C$1=WAC_District)*('Blend Sheet'!$AN$4=WAC_IIN),0))*'Blend Sheet'!$AN83,0) + IFERROR(INDEX(WAC_Item_Cost,MATCH(1,(C$1=WAC_District)*('Blend Sheet'!$AO$4=WAC_IIN),0))*'Blend Sheet'!$AO83,0) + IFERROR(INDEX(WAC_Item_Cost,MATCH(1,(C$1=WAC_District)*('Blend Sheet'!$AP$4=WAC_IIN),0))*'Blend Sheet'!$AP83/1000,0)</f>
        <v>194.91633695799999</v>
      </c>
      <c r="D80" s="245">
        <f t="array" ref="D80">IFERROR(INDEX(WAC_Item_Cost,MATCH(1,(D$1=WAC_District)*('Blend Sheet'!$C$4=WAC_IIN),0))*'Blend Sheet'!$C83/1000,0) + IFERROR(INDEX(WAC_Item_Cost,MATCH(1,(D$1=WAC_District)*('Blend Sheet'!$D$4=WAC_IIN),0))*'Blend Sheet'!$D83/1000,0) + IFERROR(INDEX(WAC_Item_Cost,MATCH(1,(D$1=WAC_District)*('Blend Sheet'!$E$4=WAC_IIN),0))*'Blend Sheet'!$E83/1000,0) + IFERROR(INDEX(WAC_Item_Cost,MATCH(1,(D$1=WAC_District)*('Blend Sheet'!$F$4=WAC_IIN),0))*'Blend Sheet'!$F83/1000,0)  + IFERROR(INDEX(WAC_Item_Cost,MATCH(1,(D$1=WAC_District)*('Blend Sheet'!$G$4=WAC_IIN),0))*'Blend Sheet'!$G83,0) + IFERROR(INDEX(WAC_Item_Cost,MATCH(1,(D$1=WAC_District)*('Blend Sheet'!$H$4=WAC_IIN),0))*'Blend Sheet'!$H83,0)  + IFERROR(INDEX(WAC_Item_Cost,MATCH(1,(D$1=WAC_District)*('Blend Sheet'!$I$4=WAC_IIN),0))*'Blend Sheet'!$I83,0) + IFERROR(INDEX(WAC_Item_Cost,MATCH(1,(D$1=WAC_District)*('Blend Sheet'!$J$4=WAC_IIN),0))*'Blend Sheet'!$J83,0) + IFERROR(INDEX(WAC_Item_Cost,MATCH(1,(D$1=WAC_District)*('Blend Sheet'!$K$4=WAC_IIN),0))*'Blend Sheet'!$K83,0) + IFERROR(INDEX(WAC_Item_Cost,MATCH(1,(D$1=WAC_District)*('Blend Sheet'!$L$4=WAC_IIN),0))*'Blend Sheet'!$L83,0) + IFERROR(INDEX(WAC_Item_Cost,MATCH(1,(D$1=WAC_District)*('Blend Sheet'!$M$4=WAC_IIN),0))*'Blend Sheet'!$M83,0) + IFERROR(INDEX(WAC_Item_Cost,MATCH(1,(D$1=WAC_District)*('Blend Sheet'!$N$4=WAC_IIN),0))*'Blend Sheet'!$N83,0) + IFERROR(INDEX(WAC_Item_Cost,MATCH(1,(D$1=WAC_District)*('Blend Sheet'!$O$4=WAC_IIN),0))*'Blend Sheet'!$O83,0) + IFERROR(INDEX(WAC_Item_Cost,MATCH(1,(D$1=WAC_District)*('Blend Sheet'!$P$4=WAC_IIN),0))*'Blend Sheet'!$P83,0) + IFERROR(INDEX(WAC_Item_Cost,MATCH(1,(D$1=WAC_District)*('Blend Sheet'!$Q$4=WAC_IIN),0))*'Blend Sheet'!$Q83,0) + IFERROR(INDEX(WAC_Item_Cost,MATCH(1,(D$1=WAC_District)*('Blend Sheet'!$R$4=WAC_IIN),0))*'Blend Sheet'!$R83,0) + IFERROR(INDEX(WAC_Item_Cost,MATCH(1,(D$1=WAC_District)*('Blend Sheet'!$S$4=WAC_IIN),0))*'Blend Sheet'!$S83,0) + IFERROR(INDEX(WAC_Item_Cost,MATCH(1,(D$1=WAC_District)*('Blend Sheet'!$T$4=WAC_IIN),0))*'Blend Sheet'!$T83,0) + IFERROR(INDEX(WAC_Item_Cost,MATCH(1,(D$1=WAC_District)*('Blend Sheet'!$U$4=WAC_IIN),0))*'Blend Sheet'!$U83,0) + IFERROR(INDEX(WAC_Item_Cost,MATCH(1,(D$1=WAC_District)*('Blend Sheet'!$V$4=WAC_IIN),0))*'Blend Sheet'!$V83,0) + IFERROR(INDEX(WAC_Item_Cost,MATCH(1,(D$1=WAC_District)*('Blend Sheet'!$W$4=WAC_IIN),0))*'Blend Sheet'!$W83,0) + IFERROR(INDEX(WAC_Item_Cost,MATCH(1,(D$1=WAC_District)*('Blend Sheet'!$X$4=WAC_IIN),0))*'Blend Sheet'!$X83,0) + IFERROR(INDEX(WAC_Item_Cost,MATCH(1,(D$1=WAC_District)*('Blend Sheet'!$Y$4=WAC_IIN),0))*'Blend Sheet'!$Y83,0) + IFERROR(INDEX(WAC_Item_Cost,MATCH(1,(D$1=WAC_District)*('Blend Sheet'!$Z$4=WAC_IIN),0))*'Blend Sheet'!$Z83,0) + IFERROR(INDEX(WAC_Item_Cost,MATCH(1,(D$1=WAC_District)*('Blend Sheet'!$AA$4=WAC_IIN),0))*'Blend Sheet'!$AA83,0) + IFERROR(INDEX(WAC_Item_Cost,MATCH(1,(D$1=WAC_District)*('Blend Sheet'!$AB$4=WAC_IIN),0))*'Blend Sheet'!$AB83,0) + IFERROR(INDEX(WAC_Item_Cost,MATCH(1,(D$1=WAC_District)*('Blend Sheet'!$AC$4=WAC_IIN),0))*'Blend Sheet'!$AC83,0) + IFERROR(INDEX(WAC_Item_Cost,MATCH(1,(D$1=WAC_District)*('Blend Sheet'!$AD$4=WAC_IIN),0))*'Blend Sheet'!$AD83,0) + IFERROR(INDEX(WAC_Item_Cost,MATCH(1,(D$1=WAC_District)*('Blend Sheet'!$AE$4=WAC_IIN),0))*'Blend Sheet'!$AE83,0) + IFERROR(INDEX(WAC_Item_Cost,MATCH(1,(D$1=WAC_District)*('Blend Sheet'!$AF$4=WAC_IIN),0))*'Blend Sheet'!$AF83,0) + IFERROR(INDEX(WAC_Item_Cost,MATCH(1,(D$1=WAC_District)*('Blend Sheet'!$AG$4=WAC_IIN),0))*'Blend Sheet'!$AG83,0) + IFERROR(INDEX(WAC_Item_Cost,MATCH(1,(D$1=WAC_District)*('Blend Sheet'!$AH$4=WAC_IIN),0))*'Blend Sheet'!$AH83,0) + IFERROR(INDEX(WAC_Item_Cost,MATCH(1,(D$1=WAC_District)*('Blend Sheet'!$AI$4=WAC_IIN),0))*'Blend Sheet'!$AI83,0) + IFERROR(INDEX(WAC_Item_Cost,MATCH(1,(D$1=WAC_District)*('Blend Sheet'!$AJ$4=WAC_IIN),0))*'Blend Sheet'!$AJ83,0) + IFERROR(INDEX(WAC_Item_Cost,MATCH(1,(D$1=WAC_District)*('Blend Sheet'!$AK$4=WAC_IIN),0))*'Blend Sheet'!$AK83,0) + IFERROR(INDEX(WAC_Item_Cost,MATCH(1,(D$1=WAC_District)*('Blend Sheet'!$AL$4=WAC_IIN),0))*'Blend Sheet'!$AL83,0) + IFERROR(INDEX(WAC_Item_Cost,MATCH(1,(D$1=WAC_District)*('Blend Sheet'!$AM$4=WAC_IIN),0))*'Blend Sheet'!$AM83,0) + IFERROR(INDEX(WAC_Item_Cost,MATCH(1,(D$1=WAC_District)*('Blend Sheet'!$AN$4=WAC_IIN),0))*'Blend Sheet'!$AN83,0) + IFERROR(INDEX(WAC_Item_Cost,MATCH(1,(D$1=WAC_District)*('Blend Sheet'!$AO$4=WAC_IIN),0))*'Blend Sheet'!$AO83,0) + IFERROR(INDEX(WAC_Item_Cost,MATCH(1,(D$1=WAC_District)*('Blend Sheet'!$AP$4=WAC_IIN),0))*'Blend Sheet'!$AP83/1000,0)</f>
        <v>221.19318310400001</v>
      </c>
      <c r="E80" s="245">
        <f t="array" ref="E80">IFERROR(INDEX(WAC_Item_Cost,MATCH(1,(E$1=WAC_District)*('Blend Sheet'!$C$4=WAC_IIN),0))*'Blend Sheet'!$C83/1000,0) + IFERROR(INDEX(WAC_Item_Cost,MATCH(1,(E$1=WAC_District)*('Blend Sheet'!$D$4=WAC_IIN),0))*'Blend Sheet'!$D83/1000,0) + IFERROR(INDEX(WAC_Item_Cost,MATCH(1,(E$1=WAC_District)*('Blend Sheet'!$E$4=WAC_IIN),0))*'Blend Sheet'!$E83/1000,0) + IFERROR(INDEX(WAC_Item_Cost,MATCH(1,(E$1=WAC_District)*('Blend Sheet'!$F$4=WAC_IIN),0))*'Blend Sheet'!$F83/1000,0)  + IFERROR(INDEX(WAC_Item_Cost,MATCH(1,(E$1=WAC_District)*('Blend Sheet'!$G$4=WAC_IIN),0))*'Blend Sheet'!$G83,0) + IFERROR(INDEX(WAC_Item_Cost,MATCH(1,(E$1=WAC_District)*('Blend Sheet'!$H$4=WAC_IIN),0))*'Blend Sheet'!$H83,0)  + IFERROR(INDEX(WAC_Item_Cost,MATCH(1,(E$1=WAC_District)*('Blend Sheet'!$I$4=WAC_IIN),0))*'Blend Sheet'!$I83,0) + IFERROR(INDEX(WAC_Item_Cost,MATCH(1,(E$1=WAC_District)*('Blend Sheet'!$J$4=WAC_IIN),0))*'Blend Sheet'!$J83,0) + IFERROR(INDEX(WAC_Item_Cost,MATCH(1,(E$1=WAC_District)*('Blend Sheet'!$K$4=WAC_IIN),0))*'Blend Sheet'!$K83,0) + IFERROR(INDEX(WAC_Item_Cost,MATCH(1,(E$1=WAC_District)*('Blend Sheet'!$L$4=WAC_IIN),0))*'Blend Sheet'!$L83,0) + IFERROR(INDEX(WAC_Item_Cost,MATCH(1,(E$1=WAC_District)*('Blend Sheet'!$M$4=WAC_IIN),0))*'Blend Sheet'!$M83,0) + IFERROR(INDEX(WAC_Item_Cost,MATCH(1,(E$1=WAC_District)*('Blend Sheet'!$N$4=WAC_IIN),0))*'Blend Sheet'!$N83,0) + IFERROR(INDEX(WAC_Item_Cost,MATCH(1,(E$1=WAC_District)*('Blend Sheet'!$O$4=WAC_IIN),0))*'Blend Sheet'!$O83,0) + IFERROR(INDEX(WAC_Item_Cost,MATCH(1,(E$1=WAC_District)*('Blend Sheet'!$P$4=WAC_IIN),0))*'Blend Sheet'!$P83,0) + IFERROR(INDEX(WAC_Item_Cost,MATCH(1,(E$1=WAC_District)*('Blend Sheet'!$Q$4=WAC_IIN),0))*'Blend Sheet'!$Q83,0) + IFERROR(INDEX(WAC_Item_Cost,MATCH(1,(E$1=WAC_District)*('Blend Sheet'!$R$4=WAC_IIN),0))*'Blend Sheet'!$R83,0) + IFERROR(INDEX(WAC_Item_Cost,MATCH(1,(E$1=WAC_District)*('Blend Sheet'!$S$4=WAC_IIN),0))*'Blend Sheet'!$S83,0) + IFERROR(INDEX(WAC_Item_Cost,MATCH(1,(E$1=WAC_District)*('Blend Sheet'!$T$4=WAC_IIN),0))*'Blend Sheet'!$T83,0) + IFERROR(INDEX(WAC_Item_Cost,MATCH(1,(E$1=WAC_District)*('Blend Sheet'!$U$4=WAC_IIN),0))*'Blend Sheet'!$U83,0) + IFERROR(INDEX(WAC_Item_Cost,MATCH(1,(E$1=WAC_District)*('Blend Sheet'!$V$4=WAC_IIN),0))*'Blend Sheet'!$V83,0) + IFERROR(INDEX(WAC_Item_Cost,MATCH(1,(E$1=WAC_District)*('Blend Sheet'!$W$4=WAC_IIN),0))*'Blend Sheet'!$W83,0) + IFERROR(INDEX(WAC_Item_Cost,MATCH(1,(E$1=WAC_District)*('Blend Sheet'!$X$4=WAC_IIN),0))*'Blend Sheet'!$X83,0) + IFERROR(INDEX(WAC_Item_Cost,MATCH(1,(E$1=WAC_District)*('Blend Sheet'!$Y$4=WAC_IIN),0))*'Blend Sheet'!$Y83,0) + IFERROR(INDEX(WAC_Item_Cost,MATCH(1,(E$1=WAC_District)*('Blend Sheet'!$Z$4=WAC_IIN),0))*'Blend Sheet'!$Z83,0) + IFERROR(INDEX(WAC_Item_Cost,MATCH(1,(E$1=WAC_District)*('Blend Sheet'!$AA$4=WAC_IIN),0))*'Blend Sheet'!$AA83,0) + IFERROR(INDEX(WAC_Item_Cost,MATCH(1,(E$1=WAC_District)*('Blend Sheet'!$AB$4=WAC_IIN),0))*'Blend Sheet'!$AB83,0) + IFERROR(INDEX(WAC_Item_Cost,MATCH(1,(E$1=WAC_District)*('Blend Sheet'!$AC$4=WAC_IIN),0))*'Blend Sheet'!$AC83,0) + IFERROR(INDEX(WAC_Item_Cost,MATCH(1,(E$1=WAC_District)*('Blend Sheet'!$AD$4=WAC_IIN),0))*'Blend Sheet'!$AD83,0) + IFERROR(INDEX(WAC_Item_Cost,MATCH(1,(E$1=WAC_District)*('Blend Sheet'!$AE$4=WAC_IIN),0))*'Blend Sheet'!$AE83,0) + IFERROR(INDEX(WAC_Item_Cost,MATCH(1,(E$1=WAC_District)*('Blend Sheet'!$AF$4=WAC_IIN),0))*'Blend Sheet'!$AF83,0) + IFERROR(INDEX(WAC_Item_Cost,MATCH(1,(E$1=WAC_District)*('Blend Sheet'!$AG$4=WAC_IIN),0))*'Blend Sheet'!$AG83,0) + IFERROR(INDEX(WAC_Item_Cost,MATCH(1,(E$1=WAC_District)*('Blend Sheet'!$AH$4=WAC_IIN),0))*'Blend Sheet'!$AH83,0) + IFERROR(INDEX(WAC_Item_Cost,MATCH(1,(E$1=WAC_District)*('Blend Sheet'!$AI$4=WAC_IIN),0))*'Blend Sheet'!$AI83,0) + IFERROR(INDEX(WAC_Item_Cost,MATCH(1,(E$1=WAC_District)*('Blend Sheet'!$AJ$4=WAC_IIN),0))*'Blend Sheet'!$AJ83,0) + IFERROR(INDEX(WAC_Item_Cost,MATCH(1,(E$1=WAC_District)*('Blend Sheet'!$AK$4=WAC_IIN),0))*'Blend Sheet'!$AK83,0) + IFERROR(INDEX(WAC_Item_Cost,MATCH(1,(E$1=WAC_District)*('Blend Sheet'!$AL$4=WAC_IIN),0))*'Blend Sheet'!$AL83,0) + IFERROR(INDEX(WAC_Item_Cost,MATCH(1,(E$1=WAC_District)*('Blend Sheet'!$AM$4=WAC_IIN),0))*'Blend Sheet'!$AM83,0) + IFERROR(INDEX(WAC_Item_Cost,MATCH(1,(E$1=WAC_District)*('Blend Sheet'!$AN$4=WAC_IIN),0))*'Blend Sheet'!$AN83,0) + IFERROR(INDEX(WAC_Item_Cost,MATCH(1,(E$1=WAC_District)*('Blend Sheet'!$AO$4=WAC_IIN),0))*'Blend Sheet'!$AO83,0) + IFERROR(INDEX(WAC_Item_Cost,MATCH(1,(E$1=WAC_District)*('Blend Sheet'!$AP$4=WAC_IIN),0))*'Blend Sheet'!$AP83/1000,0)</f>
        <v>219.103256286</v>
      </c>
      <c r="F80" s="245">
        <f t="array" ref="F80">IFERROR(INDEX(WAC_Item_Cost,MATCH(1,(F$1=WAC_District)*('Blend Sheet'!$C$4=WAC_IIN),0))*'Blend Sheet'!$C83/1000,0) + IFERROR(INDEX(WAC_Item_Cost,MATCH(1,(F$1=WAC_District)*('Blend Sheet'!$D$4=WAC_IIN),0))*'Blend Sheet'!$D83/1000,0) + IFERROR(INDEX(WAC_Item_Cost,MATCH(1,(F$1=WAC_District)*('Blend Sheet'!$E$4=WAC_IIN),0))*'Blend Sheet'!$E83/1000,0) + IFERROR(INDEX(WAC_Item_Cost,MATCH(1,(F$1=WAC_District)*('Blend Sheet'!$F$4=WAC_IIN),0))*'Blend Sheet'!$F83/1000,0)  + IFERROR(INDEX(WAC_Item_Cost,MATCH(1,(F$1=WAC_District)*('Blend Sheet'!$G$4=WAC_IIN),0))*'Blend Sheet'!$G83,0) + IFERROR(INDEX(WAC_Item_Cost,MATCH(1,(F$1=WAC_District)*('Blend Sheet'!$H$4=WAC_IIN),0))*'Blend Sheet'!$H83,0)  + IFERROR(INDEX(WAC_Item_Cost,MATCH(1,(F$1=WAC_District)*('Blend Sheet'!$I$4=WAC_IIN),0))*'Blend Sheet'!$I83,0) + IFERROR(INDEX(WAC_Item_Cost,MATCH(1,(F$1=WAC_District)*('Blend Sheet'!$J$4=WAC_IIN),0))*'Blend Sheet'!$J83,0) + IFERROR(INDEX(WAC_Item_Cost,MATCH(1,(F$1=WAC_District)*('Blend Sheet'!$K$4=WAC_IIN),0))*'Blend Sheet'!$K83,0) + IFERROR(INDEX(WAC_Item_Cost,MATCH(1,(F$1=WAC_District)*('Blend Sheet'!$L$4=WAC_IIN),0))*'Blend Sheet'!$L83,0) + IFERROR(INDEX(WAC_Item_Cost,MATCH(1,(F$1=WAC_District)*('Blend Sheet'!$M$4=WAC_IIN),0))*'Blend Sheet'!$M83,0) + IFERROR(INDEX(WAC_Item_Cost,MATCH(1,(F$1=WAC_District)*('Blend Sheet'!$N$4=WAC_IIN),0))*'Blend Sheet'!$N83,0) + IFERROR(INDEX(WAC_Item_Cost,MATCH(1,(F$1=WAC_District)*('Blend Sheet'!$O$4=WAC_IIN),0))*'Blend Sheet'!$O83,0) + IFERROR(INDEX(WAC_Item_Cost,MATCH(1,(F$1=WAC_District)*('Blend Sheet'!$P$4=WAC_IIN),0))*'Blend Sheet'!$P83,0) + IFERROR(INDEX(WAC_Item_Cost,MATCH(1,(F$1=WAC_District)*('Blend Sheet'!$Q$4=WAC_IIN),0))*'Blend Sheet'!$Q83,0) + IFERROR(INDEX(WAC_Item_Cost,MATCH(1,(F$1=WAC_District)*('Blend Sheet'!$R$4=WAC_IIN),0))*'Blend Sheet'!$R83,0) + IFERROR(INDEX(WAC_Item_Cost,MATCH(1,(F$1=WAC_District)*('Blend Sheet'!$S$4=WAC_IIN),0))*'Blend Sheet'!$S83,0) + IFERROR(INDEX(WAC_Item_Cost,MATCH(1,(F$1=WAC_District)*('Blend Sheet'!$T$4=WAC_IIN),0))*'Blend Sheet'!$T83,0) + IFERROR(INDEX(WAC_Item_Cost,MATCH(1,(F$1=WAC_District)*('Blend Sheet'!$U$4=WAC_IIN),0))*'Blend Sheet'!$U83,0) + IFERROR(INDEX(WAC_Item_Cost,MATCH(1,(F$1=WAC_District)*('Blend Sheet'!$V$4=WAC_IIN),0))*'Blend Sheet'!$V83,0) + IFERROR(INDEX(WAC_Item_Cost,MATCH(1,(F$1=WAC_District)*('Blend Sheet'!$W$4=WAC_IIN),0))*'Blend Sheet'!$W83,0) + IFERROR(INDEX(WAC_Item_Cost,MATCH(1,(F$1=WAC_District)*('Blend Sheet'!$X$4=WAC_IIN),0))*'Blend Sheet'!$X83,0) + IFERROR(INDEX(WAC_Item_Cost,MATCH(1,(F$1=WAC_District)*('Blend Sheet'!$Y$4=WAC_IIN),0))*'Blend Sheet'!$Y83,0) + IFERROR(INDEX(WAC_Item_Cost,MATCH(1,(F$1=WAC_District)*('Blend Sheet'!$Z$4=WAC_IIN),0))*'Blend Sheet'!$Z83,0) + IFERROR(INDEX(WAC_Item_Cost,MATCH(1,(F$1=WAC_District)*('Blend Sheet'!$AA$4=WAC_IIN),0))*'Blend Sheet'!$AA83,0) + IFERROR(INDEX(WAC_Item_Cost,MATCH(1,(F$1=WAC_District)*('Blend Sheet'!$AB$4=WAC_IIN),0))*'Blend Sheet'!$AB83,0) + IFERROR(INDEX(WAC_Item_Cost,MATCH(1,(F$1=WAC_District)*('Blend Sheet'!$AC$4=WAC_IIN),0))*'Blend Sheet'!$AC83,0) + IFERROR(INDEX(WAC_Item_Cost,MATCH(1,(F$1=WAC_District)*('Blend Sheet'!$AD$4=WAC_IIN),0))*'Blend Sheet'!$AD83,0) + IFERROR(INDEX(WAC_Item_Cost,MATCH(1,(F$1=WAC_District)*('Blend Sheet'!$AE$4=WAC_IIN),0))*'Blend Sheet'!$AE83,0) + IFERROR(INDEX(WAC_Item_Cost,MATCH(1,(F$1=WAC_District)*('Blend Sheet'!$AF$4=WAC_IIN),0))*'Blend Sheet'!$AF83,0) + IFERROR(INDEX(WAC_Item_Cost,MATCH(1,(F$1=WAC_District)*('Blend Sheet'!$AG$4=WAC_IIN),0))*'Blend Sheet'!$AG83,0) + IFERROR(INDEX(WAC_Item_Cost,MATCH(1,(F$1=WAC_District)*('Blend Sheet'!$AH$4=WAC_IIN),0))*'Blend Sheet'!$AH83,0) + IFERROR(INDEX(WAC_Item_Cost,MATCH(1,(F$1=WAC_District)*('Blend Sheet'!$AI$4=WAC_IIN),0))*'Blend Sheet'!$AI83,0) + IFERROR(INDEX(WAC_Item_Cost,MATCH(1,(F$1=WAC_District)*('Blend Sheet'!$AJ$4=WAC_IIN),0))*'Blend Sheet'!$AJ83,0) + IFERROR(INDEX(WAC_Item_Cost,MATCH(1,(F$1=WAC_District)*('Blend Sheet'!$AK$4=WAC_IIN),0))*'Blend Sheet'!$AK83,0) + IFERROR(INDEX(WAC_Item_Cost,MATCH(1,(F$1=WAC_District)*('Blend Sheet'!$AL$4=WAC_IIN),0))*'Blend Sheet'!$AL83,0) + IFERROR(INDEX(WAC_Item_Cost,MATCH(1,(F$1=WAC_District)*('Blend Sheet'!$AM$4=WAC_IIN),0))*'Blend Sheet'!$AM83,0) + IFERROR(INDEX(WAC_Item_Cost,MATCH(1,(F$1=WAC_District)*('Blend Sheet'!$AN$4=WAC_IIN),0))*'Blend Sheet'!$AN83,0) + IFERROR(INDEX(WAC_Item_Cost,MATCH(1,(F$1=WAC_District)*('Blend Sheet'!$AO$4=WAC_IIN),0))*'Blend Sheet'!$AO83,0) + IFERROR(INDEX(WAC_Item_Cost,MATCH(1,(F$1=WAC_District)*('Blend Sheet'!$AP$4=WAC_IIN),0))*'Blend Sheet'!$AP83/1000,0)</f>
        <v>205.50171942</v>
      </c>
      <c r="G80" s="245">
        <f t="array" ref="G80">IFERROR(INDEX(WAC_Item_Cost,MATCH(1,(G$1=WAC_District)*('Blend Sheet'!$C$4=WAC_IIN),0))*'Blend Sheet'!$C83/1000,0) + IFERROR(INDEX(WAC_Item_Cost,MATCH(1,(G$1=WAC_District)*('Blend Sheet'!$D$4=WAC_IIN),0))*'Blend Sheet'!$D83/1000,0) + IFERROR(INDEX(WAC_Item_Cost,MATCH(1,(G$1=WAC_District)*('Blend Sheet'!$E$4=WAC_IIN),0))*'Blend Sheet'!$E83/1000,0) + IFERROR(INDEX(WAC_Item_Cost,MATCH(1,(G$1=WAC_District)*('Blend Sheet'!$F$4=WAC_IIN),0))*'Blend Sheet'!$F83/1000,0)  + IFERROR(INDEX(WAC_Item_Cost,MATCH(1,(G$1=WAC_District)*('Blend Sheet'!$G$4=WAC_IIN),0))*'Blend Sheet'!$G83,0) + IFERROR(INDEX(WAC_Item_Cost,MATCH(1,(G$1=WAC_District)*('Blend Sheet'!$H$4=WAC_IIN),0))*'Blend Sheet'!$H83,0)  + IFERROR(INDEX(WAC_Item_Cost,MATCH(1,(G$1=WAC_District)*('Blend Sheet'!$I$4=WAC_IIN),0))*'Blend Sheet'!$I83,0) + IFERROR(INDEX(WAC_Item_Cost,MATCH(1,(G$1=WAC_District)*('Blend Sheet'!$J$4=WAC_IIN),0))*'Blend Sheet'!$J83,0) + IFERROR(INDEX(WAC_Item_Cost,MATCH(1,(G$1=WAC_District)*('Blend Sheet'!$K$4=WAC_IIN),0))*'Blend Sheet'!$K83,0) + IFERROR(INDEX(WAC_Item_Cost,MATCH(1,(G$1=WAC_District)*('Blend Sheet'!$L$4=WAC_IIN),0))*'Blend Sheet'!$L83,0) + IFERROR(INDEX(WAC_Item_Cost,MATCH(1,(G$1=WAC_District)*('Blend Sheet'!$M$4=WAC_IIN),0))*'Blend Sheet'!$M83,0) + IFERROR(INDEX(WAC_Item_Cost,MATCH(1,(G$1=WAC_District)*('Blend Sheet'!$N$4=WAC_IIN),0))*'Blend Sheet'!$N83,0) + IFERROR(INDEX(WAC_Item_Cost,MATCH(1,(G$1=WAC_District)*('Blend Sheet'!$O$4=WAC_IIN),0))*'Blend Sheet'!$O83,0) + IFERROR(INDEX(WAC_Item_Cost,MATCH(1,(G$1=WAC_District)*('Blend Sheet'!$P$4=WAC_IIN),0))*'Blend Sheet'!$P83,0) + IFERROR(INDEX(WAC_Item_Cost,MATCH(1,(G$1=WAC_District)*('Blend Sheet'!$Q$4=WAC_IIN),0))*'Blend Sheet'!$Q83,0) + IFERROR(INDEX(WAC_Item_Cost,MATCH(1,(G$1=WAC_District)*('Blend Sheet'!$R$4=WAC_IIN),0))*'Blend Sheet'!$R83,0) + IFERROR(INDEX(WAC_Item_Cost,MATCH(1,(G$1=WAC_District)*('Blend Sheet'!$S$4=WAC_IIN),0))*'Blend Sheet'!$S83,0) + IFERROR(INDEX(WAC_Item_Cost,MATCH(1,(G$1=WAC_District)*('Blend Sheet'!$T$4=WAC_IIN),0))*'Blend Sheet'!$T83,0) + IFERROR(INDEX(WAC_Item_Cost,MATCH(1,(G$1=WAC_District)*('Blend Sheet'!$U$4=WAC_IIN),0))*'Blend Sheet'!$U83,0) + IFERROR(INDEX(WAC_Item_Cost,MATCH(1,(G$1=WAC_District)*('Blend Sheet'!$V$4=WAC_IIN),0))*'Blend Sheet'!$V83,0) + IFERROR(INDEX(WAC_Item_Cost,MATCH(1,(G$1=WAC_District)*('Blend Sheet'!$W$4=WAC_IIN),0))*'Blend Sheet'!$W83,0) + IFERROR(INDEX(WAC_Item_Cost,MATCH(1,(G$1=WAC_District)*('Blend Sheet'!$X$4=WAC_IIN),0))*'Blend Sheet'!$X83,0) + IFERROR(INDEX(WAC_Item_Cost,MATCH(1,(G$1=WAC_District)*('Blend Sheet'!$Y$4=WAC_IIN),0))*'Blend Sheet'!$Y83,0) + IFERROR(INDEX(WAC_Item_Cost,MATCH(1,(G$1=WAC_District)*('Blend Sheet'!$Z$4=WAC_IIN),0))*'Blend Sheet'!$Z83,0) + IFERROR(INDEX(WAC_Item_Cost,MATCH(1,(G$1=WAC_District)*('Blend Sheet'!$AA$4=WAC_IIN),0))*'Blend Sheet'!$AA83,0) + IFERROR(INDEX(WAC_Item_Cost,MATCH(1,(G$1=WAC_District)*('Blend Sheet'!$AB$4=WAC_IIN),0))*'Blend Sheet'!$AB83,0) + IFERROR(INDEX(WAC_Item_Cost,MATCH(1,(G$1=WAC_District)*('Blend Sheet'!$AC$4=WAC_IIN),0))*'Blend Sheet'!$AC83,0) + IFERROR(INDEX(WAC_Item_Cost,MATCH(1,(G$1=WAC_District)*('Blend Sheet'!$AD$4=WAC_IIN),0))*'Blend Sheet'!$AD83,0) + IFERROR(INDEX(WAC_Item_Cost,MATCH(1,(G$1=WAC_District)*('Blend Sheet'!$AE$4=WAC_IIN),0))*'Blend Sheet'!$AE83,0) + IFERROR(INDEX(WAC_Item_Cost,MATCH(1,(G$1=WAC_District)*('Blend Sheet'!$AF$4=WAC_IIN),0))*'Blend Sheet'!$AF83,0) + IFERROR(INDEX(WAC_Item_Cost,MATCH(1,(G$1=WAC_District)*('Blend Sheet'!$AG$4=WAC_IIN),0))*'Blend Sheet'!$AG83,0) + IFERROR(INDEX(WAC_Item_Cost,MATCH(1,(G$1=WAC_District)*('Blend Sheet'!$AH$4=WAC_IIN),0))*'Blend Sheet'!$AH83,0) + IFERROR(INDEX(WAC_Item_Cost,MATCH(1,(G$1=WAC_District)*('Blend Sheet'!$AI$4=WAC_IIN),0))*'Blend Sheet'!$AI83,0) + IFERROR(INDEX(WAC_Item_Cost,MATCH(1,(G$1=WAC_District)*('Blend Sheet'!$AJ$4=WAC_IIN),0))*'Blend Sheet'!$AJ83,0) + IFERROR(INDEX(WAC_Item_Cost,MATCH(1,(G$1=WAC_District)*('Blend Sheet'!$AK$4=WAC_IIN),0))*'Blend Sheet'!$AK83,0) + IFERROR(INDEX(WAC_Item_Cost,MATCH(1,(G$1=WAC_District)*('Blend Sheet'!$AL$4=WAC_IIN),0))*'Blend Sheet'!$AL83,0) + IFERROR(INDEX(WAC_Item_Cost,MATCH(1,(G$1=WAC_District)*('Blend Sheet'!$AM$4=WAC_IIN),0))*'Blend Sheet'!$AM83,0) + IFERROR(INDEX(WAC_Item_Cost,MATCH(1,(G$1=WAC_District)*('Blend Sheet'!$AN$4=WAC_IIN),0))*'Blend Sheet'!$AN83,0) + IFERROR(INDEX(WAC_Item_Cost,MATCH(1,(G$1=WAC_District)*('Blend Sheet'!$AO$4=WAC_IIN),0))*'Blend Sheet'!$AO83,0) + IFERROR(INDEX(WAC_Item_Cost,MATCH(1,(G$1=WAC_District)*('Blend Sheet'!$AP$4=WAC_IIN),0))*'Blend Sheet'!$AP83/1000,0)</f>
        <v>188.998662088</v>
      </c>
      <c r="H80" s="245">
        <f t="array" ref="H80">IFERROR(INDEX(WAC_Item_Cost,MATCH(1,(H$1=WAC_District)*('Blend Sheet'!$C$4=WAC_IIN),0))*'Blend Sheet'!$C83/1000,0) + IFERROR(INDEX(WAC_Item_Cost,MATCH(1,(H$1=WAC_District)*('Blend Sheet'!$D$4=WAC_IIN),0))*'Blend Sheet'!$D83/1000,0) + IFERROR(INDEX(WAC_Item_Cost,MATCH(1,(H$1=WAC_District)*('Blend Sheet'!$E$4=WAC_IIN),0))*'Blend Sheet'!$E83/1000,0) + IFERROR(INDEX(WAC_Item_Cost,MATCH(1,(H$1=WAC_District)*('Blend Sheet'!$F$4=WAC_IIN),0))*'Blend Sheet'!$F83/1000,0)  + IFERROR(INDEX(WAC_Item_Cost,MATCH(1,(H$1=WAC_District)*('Blend Sheet'!$G$4=WAC_IIN),0))*'Blend Sheet'!$G83,0) + IFERROR(INDEX(WAC_Item_Cost,MATCH(1,(H$1=WAC_District)*('Blend Sheet'!$H$4=WAC_IIN),0))*'Blend Sheet'!$H83,0)  + IFERROR(INDEX(WAC_Item_Cost,MATCH(1,(H$1=WAC_District)*('Blend Sheet'!$I$4=WAC_IIN),0))*'Blend Sheet'!$I83,0) + IFERROR(INDEX(WAC_Item_Cost,MATCH(1,(H$1=WAC_District)*('Blend Sheet'!$J$4=WAC_IIN),0))*'Blend Sheet'!$J83,0) + IFERROR(INDEX(WAC_Item_Cost,MATCH(1,(H$1=WAC_District)*('Blend Sheet'!$K$4=WAC_IIN),0))*'Blend Sheet'!$K83,0) + IFERROR(INDEX(WAC_Item_Cost,MATCH(1,(H$1=WAC_District)*('Blend Sheet'!$L$4=WAC_IIN),0))*'Blend Sheet'!$L83,0) + IFERROR(INDEX(WAC_Item_Cost,MATCH(1,(H$1=WAC_District)*('Blend Sheet'!$M$4=WAC_IIN),0))*'Blend Sheet'!$M83,0) + IFERROR(INDEX(WAC_Item_Cost,MATCH(1,(H$1=WAC_District)*('Blend Sheet'!$N$4=WAC_IIN),0))*'Blend Sheet'!$N83,0) + IFERROR(INDEX(WAC_Item_Cost,MATCH(1,(H$1=WAC_District)*('Blend Sheet'!$O$4=WAC_IIN),0))*'Blend Sheet'!$O83,0) + IFERROR(INDEX(WAC_Item_Cost,MATCH(1,(H$1=WAC_District)*('Blend Sheet'!$P$4=WAC_IIN),0))*'Blend Sheet'!$P83,0) + IFERROR(INDEX(WAC_Item_Cost,MATCH(1,(H$1=WAC_District)*('Blend Sheet'!$Q$4=WAC_IIN),0))*'Blend Sheet'!$Q83,0) + IFERROR(INDEX(WAC_Item_Cost,MATCH(1,(H$1=WAC_District)*('Blend Sheet'!$R$4=WAC_IIN),0))*'Blend Sheet'!$R83,0) + IFERROR(INDEX(WAC_Item_Cost,MATCH(1,(H$1=WAC_District)*('Blend Sheet'!$S$4=WAC_IIN),0))*'Blend Sheet'!$S83,0) + IFERROR(INDEX(WAC_Item_Cost,MATCH(1,(H$1=WAC_District)*('Blend Sheet'!$T$4=WAC_IIN),0))*'Blend Sheet'!$T83,0) + IFERROR(INDEX(WAC_Item_Cost,MATCH(1,(H$1=WAC_District)*('Blend Sheet'!$U$4=WAC_IIN),0))*'Blend Sheet'!$U83,0) + IFERROR(INDEX(WAC_Item_Cost,MATCH(1,(H$1=WAC_District)*('Blend Sheet'!$V$4=WAC_IIN),0))*'Blend Sheet'!$V83,0) + IFERROR(INDEX(WAC_Item_Cost,MATCH(1,(H$1=WAC_District)*('Blend Sheet'!$W$4=WAC_IIN),0))*'Blend Sheet'!$W83,0) + IFERROR(INDEX(WAC_Item_Cost,MATCH(1,(H$1=WAC_District)*('Blend Sheet'!$X$4=WAC_IIN),0))*'Blend Sheet'!$X83,0) + IFERROR(INDEX(WAC_Item_Cost,MATCH(1,(H$1=WAC_District)*('Blend Sheet'!$Y$4=WAC_IIN),0))*'Blend Sheet'!$Y83,0) + IFERROR(INDEX(WAC_Item_Cost,MATCH(1,(H$1=WAC_District)*('Blend Sheet'!$Z$4=WAC_IIN),0))*'Blend Sheet'!$Z83,0) + IFERROR(INDEX(WAC_Item_Cost,MATCH(1,(H$1=WAC_District)*('Blend Sheet'!$AA$4=WAC_IIN),0))*'Blend Sheet'!$AA83,0) + IFERROR(INDEX(WAC_Item_Cost,MATCH(1,(H$1=WAC_District)*('Blend Sheet'!$AB$4=WAC_IIN),0))*'Blend Sheet'!$AB83,0) + IFERROR(INDEX(WAC_Item_Cost,MATCH(1,(H$1=WAC_District)*('Blend Sheet'!$AC$4=WAC_IIN),0))*'Blend Sheet'!$AC83,0) + IFERROR(INDEX(WAC_Item_Cost,MATCH(1,(H$1=WAC_District)*('Blend Sheet'!$AD$4=WAC_IIN),0))*'Blend Sheet'!$AD83,0) + IFERROR(INDEX(WAC_Item_Cost,MATCH(1,(H$1=WAC_District)*('Blend Sheet'!$AE$4=WAC_IIN),0))*'Blend Sheet'!$AE83,0) + IFERROR(INDEX(WAC_Item_Cost,MATCH(1,(H$1=WAC_District)*('Blend Sheet'!$AF$4=WAC_IIN),0))*'Blend Sheet'!$AF83,0) + IFERROR(INDEX(WAC_Item_Cost,MATCH(1,(H$1=WAC_District)*('Blend Sheet'!$AG$4=WAC_IIN),0))*'Blend Sheet'!$AG83,0) + IFERROR(INDEX(WAC_Item_Cost,MATCH(1,(H$1=WAC_District)*('Blend Sheet'!$AH$4=WAC_IIN),0))*'Blend Sheet'!$AH83,0) + IFERROR(INDEX(WAC_Item_Cost,MATCH(1,(H$1=WAC_District)*('Blend Sheet'!$AI$4=WAC_IIN),0))*'Blend Sheet'!$AI83,0) + IFERROR(INDEX(WAC_Item_Cost,MATCH(1,(H$1=WAC_District)*('Blend Sheet'!$AJ$4=WAC_IIN),0))*'Blend Sheet'!$AJ83,0) + IFERROR(INDEX(WAC_Item_Cost,MATCH(1,(H$1=WAC_District)*('Blend Sheet'!$AK$4=WAC_IIN),0))*'Blend Sheet'!$AK83,0) + IFERROR(INDEX(WAC_Item_Cost,MATCH(1,(H$1=WAC_District)*('Blend Sheet'!$AL$4=WAC_IIN),0))*'Blend Sheet'!$AL83,0) + IFERROR(INDEX(WAC_Item_Cost,MATCH(1,(H$1=WAC_District)*('Blend Sheet'!$AM$4=WAC_IIN),0))*'Blend Sheet'!$AM83,0) + IFERROR(INDEX(WAC_Item_Cost,MATCH(1,(H$1=WAC_District)*('Blend Sheet'!$AN$4=WAC_IIN),0))*'Blend Sheet'!$AN83,0) + IFERROR(INDEX(WAC_Item_Cost,MATCH(1,(H$1=WAC_District)*('Blend Sheet'!$AO$4=WAC_IIN),0))*'Blend Sheet'!$AO83,0) + IFERROR(INDEX(WAC_Item_Cost,MATCH(1,(H$1=WAC_District)*('Blend Sheet'!$AP$4=WAC_IIN),0))*'Blend Sheet'!$AP83/1000,0)</f>
        <v>182.31459360000002</v>
      </c>
      <c r="I80" s="245">
        <f t="array" ref="I80">IFERROR(INDEX(WAC_Item_Cost,MATCH(1,(I$1=WAC_District)*('Blend Sheet'!$C$4=WAC_IIN),0))*'Blend Sheet'!$C83/1000,0) + IFERROR(INDEX(WAC_Item_Cost,MATCH(1,(I$1=WAC_District)*('Blend Sheet'!$D$4=WAC_IIN),0))*'Blend Sheet'!$D83/1000,0) + IFERROR(INDEX(WAC_Item_Cost,MATCH(1,(I$1=WAC_District)*('Blend Sheet'!$E$4=WAC_IIN),0))*'Blend Sheet'!$E83/1000,0) + IFERROR(INDEX(WAC_Item_Cost,MATCH(1,(I$1=WAC_District)*('Blend Sheet'!$F$4=WAC_IIN),0))*'Blend Sheet'!$F83/1000,0)  + IFERROR(INDEX(WAC_Item_Cost,MATCH(1,(I$1=WAC_District)*('Blend Sheet'!$G$4=WAC_IIN),0))*'Blend Sheet'!$G83,0) + IFERROR(INDEX(WAC_Item_Cost,MATCH(1,(I$1=WAC_District)*('Blend Sheet'!$H$4=WAC_IIN),0))*'Blend Sheet'!$H83,0)  + IFERROR(INDEX(WAC_Item_Cost,MATCH(1,(I$1=WAC_District)*('Blend Sheet'!$I$4=WAC_IIN),0))*'Blend Sheet'!$I83,0) + IFERROR(INDEX(WAC_Item_Cost,MATCH(1,(I$1=WAC_District)*('Blend Sheet'!$J$4=WAC_IIN),0))*'Blend Sheet'!$J83,0) + IFERROR(INDEX(WAC_Item_Cost,MATCH(1,(I$1=WAC_District)*('Blend Sheet'!$K$4=WAC_IIN),0))*'Blend Sheet'!$K83,0) + IFERROR(INDEX(WAC_Item_Cost,MATCH(1,(I$1=WAC_District)*('Blend Sheet'!$L$4=WAC_IIN),0))*'Blend Sheet'!$L83,0) + IFERROR(INDEX(WAC_Item_Cost,MATCH(1,(I$1=WAC_District)*('Blend Sheet'!$M$4=WAC_IIN),0))*'Blend Sheet'!$M83,0) + IFERROR(INDEX(WAC_Item_Cost,MATCH(1,(I$1=WAC_District)*('Blend Sheet'!$N$4=WAC_IIN),0))*'Blend Sheet'!$N83,0) + IFERROR(INDEX(WAC_Item_Cost,MATCH(1,(I$1=WAC_District)*('Blend Sheet'!$O$4=WAC_IIN),0))*'Blend Sheet'!$O83,0) + IFERROR(INDEX(WAC_Item_Cost,MATCH(1,(I$1=WAC_District)*('Blend Sheet'!$P$4=WAC_IIN),0))*'Blend Sheet'!$P83,0) + IFERROR(INDEX(WAC_Item_Cost,MATCH(1,(I$1=WAC_District)*('Blend Sheet'!$Q$4=WAC_IIN),0))*'Blend Sheet'!$Q83,0) + IFERROR(INDEX(WAC_Item_Cost,MATCH(1,(I$1=WAC_District)*('Blend Sheet'!$R$4=WAC_IIN),0))*'Blend Sheet'!$R83,0) + IFERROR(INDEX(WAC_Item_Cost,MATCH(1,(I$1=WAC_District)*('Blend Sheet'!$S$4=WAC_IIN),0))*'Blend Sheet'!$S83,0) + IFERROR(INDEX(WAC_Item_Cost,MATCH(1,(I$1=WAC_District)*('Blend Sheet'!$T$4=WAC_IIN),0))*'Blend Sheet'!$T83,0) + IFERROR(INDEX(WAC_Item_Cost,MATCH(1,(I$1=WAC_District)*('Blend Sheet'!$U$4=WAC_IIN),0))*'Blend Sheet'!$U83,0) + IFERROR(INDEX(WAC_Item_Cost,MATCH(1,(I$1=WAC_District)*('Blend Sheet'!$V$4=WAC_IIN),0))*'Blend Sheet'!$V83,0) + IFERROR(INDEX(WAC_Item_Cost,MATCH(1,(I$1=WAC_District)*('Blend Sheet'!$W$4=WAC_IIN),0))*'Blend Sheet'!$W83,0) + IFERROR(INDEX(WAC_Item_Cost,MATCH(1,(I$1=WAC_District)*('Blend Sheet'!$X$4=WAC_IIN),0))*'Blend Sheet'!$X83,0) + IFERROR(INDEX(WAC_Item_Cost,MATCH(1,(I$1=WAC_District)*('Blend Sheet'!$Y$4=WAC_IIN),0))*'Blend Sheet'!$Y83,0) + IFERROR(INDEX(WAC_Item_Cost,MATCH(1,(I$1=WAC_District)*('Blend Sheet'!$Z$4=WAC_IIN),0))*'Blend Sheet'!$Z83,0) + IFERROR(INDEX(WAC_Item_Cost,MATCH(1,(I$1=WAC_District)*('Blend Sheet'!$AA$4=WAC_IIN),0))*'Blend Sheet'!$AA83,0) + IFERROR(INDEX(WAC_Item_Cost,MATCH(1,(I$1=WAC_District)*('Blend Sheet'!$AB$4=WAC_IIN),0))*'Blend Sheet'!$AB83,0) + IFERROR(INDEX(WAC_Item_Cost,MATCH(1,(I$1=WAC_District)*('Blend Sheet'!$AC$4=WAC_IIN),0))*'Blend Sheet'!$AC83,0) + IFERROR(INDEX(WAC_Item_Cost,MATCH(1,(I$1=WAC_District)*('Blend Sheet'!$AD$4=WAC_IIN),0))*'Blend Sheet'!$AD83,0) + IFERROR(INDEX(WAC_Item_Cost,MATCH(1,(I$1=WAC_District)*('Blend Sheet'!$AE$4=WAC_IIN),0))*'Blend Sheet'!$AE83,0) + IFERROR(INDEX(WAC_Item_Cost,MATCH(1,(I$1=WAC_District)*('Blend Sheet'!$AF$4=WAC_IIN),0))*'Blend Sheet'!$AF83,0) + IFERROR(INDEX(WAC_Item_Cost,MATCH(1,(I$1=WAC_District)*('Blend Sheet'!$AG$4=WAC_IIN),0))*'Blend Sheet'!$AG83,0) + IFERROR(INDEX(WAC_Item_Cost,MATCH(1,(I$1=WAC_District)*('Blend Sheet'!$AH$4=WAC_IIN),0))*'Blend Sheet'!$AH83,0) + IFERROR(INDEX(WAC_Item_Cost,MATCH(1,(I$1=WAC_District)*('Blend Sheet'!$AI$4=WAC_IIN),0))*'Blend Sheet'!$AI83,0) + IFERROR(INDEX(WAC_Item_Cost,MATCH(1,(I$1=WAC_District)*('Blend Sheet'!$AJ$4=WAC_IIN),0))*'Blend Sheet'!$AJ83,0) + IFERROR(INDEX(WAC_Item_Cost,MATCH(1,(I$1=WAC_District)*('Blend Sheet'!$AK$4=WAC_IIN),0))*'Blend Sheet'!$AK83,0) + IFERROR(INDEX(WAC_Item_Cost,MATCH(1,(I$1=WAC_District)*('Blend Sheet'!$AL$4=WAC_IIN),0))*'Blend Sheet'!$AL83,0) + IFERROR(INDEX(WAC_Item_Cost,MATCH(1,(I$1=WAC_District)*('Blend Sheet'!$AM$4=WAC_IIN),0))*'Blend Sheet'!$AM83,0) + IFERROR(INDEX(WAC_Item_Cost,MATCH(1,(I$1=WAC_District)*('Blend Sheet'!$AN$4=WAC_IIN),0))*'Blend Sheet'!$AN83,0) + IFERROR(INDEX(WAC_Item_Cost,MATCH(1,(I$1=WAC_District)*('Blend Sheet'!$AO$4=WAC_IIN),0))*'Blend Sheet'!$AO83,0) + IFERROR(INDEX(WAC_Item_Cost,MATCH(1,(I$1=WAC_District)*('Blend Sheet'!$AP$4=WAC_IIN),0))*'Blend Sheet'!$AP83/1000,0)</f>
        <v>187.02791748000001</v>
      </c>
      <c r="J80" s="245">
        <f t="array" ref="J80">IFERROR(INDEX(WAC_Item_Cost,MATCH(1,(J$1=WAC_District)*('Blend Sheet'!$C$4=WAC_IIN),0))*'Blend Sheet'!$C83/1000,0) + IFERROR(INDEX(WAC_Item_Cost,MATCH(1,(J$1=WAC_District)*('Blend Sheet'!$D$4=WAC_IIN),0))*'Blend Sheet'!$D83/1000,0) + IFERROR(INDEX(WAC_Item_Cost,MATCH(1,(J$1=WAC_District)*('Blend Sheet'!$E$4=WAC_IIN),0))*'Blend Sheet'!$E83/1000,0) + IFERROR(INDEX(WAC_Item_Cost,MATCH(1,(J$1=WAC_District)*('Blend Sheet'!$F$4=WAC_IIN),0))*'Blend Sheet'!$F83/1000,0)  + IFERROR(INDEX(WAC_Item_Cost,MATCH(1,(J$1=WAC_District)*('Blend Sheet'!$G$4=WAC_IIN),0))*'Blend Sheet'!$G83,0) + IFERROR(INDEX(WAC_Item_Cost,MATCH(1,(J$1=WAC_District)*('Blend Sheet'!$H$4=WAC_IIN),0))*'Blend Sheet'!$H83,0)  + IFERROR(INDEX(WAC_Item_Cost,MATCH(1,(J$1=WAC_District)*('Blend Sheet'!$I$4=WAC_IIN),0))*'Blend Sheet'!$I83,0) + IFERROR(INDEX(WAC_Item_Cost,MATCH(1,(J$1=WAC_District)*('Blend Sheet'!$J$4=WAC_IIN),0))*'Blend Sheet'!$J83,0) + IFERROR(INDEX(WAC_Item_Cost,MATCH(1,(J$1=WAC_District)*('Blend Sheet'!$K$4=WAC_IIN),0))*'Blend Sheet'!$K83,0) + IFERROR(INDEX(WAC_Item_Cost,MATCH(1,(J$1=WAC_District)*('Blend Sheet'!$L$4=WAC_IIN),0))*'Blend Sheet'!$L83,0) + IFERROR(INDEX(WAC_Item_Cost,MATCH(1,(J$1=WAC_District)*('Blend Sheet'!$M$4=WAC_IIN),0))*'Blend Sheet'!$M83,0) + IFERROR(INDEX(WAC_Item_Cost,MATCH(1,(J$1=WAC_District)*('Blend Sheet'!$N$4=WAC_IIN),0))*'Blend Sheet'!$N83,0) + IFERROR(INDEX(WAC_Item_Cost,MATCH(1,(J$1=WAC_District)*('Blend Sheet'!$O$4=WAC_IIN),0))*'Blend Sheet'!$O83,0) + IFERROR(INDEX(WAC_Item_Cost,MATCH(1,(J$1=WAC_District)*('Blend Sheet'!$P$4=WAC_IIN),0))*'Blend Sheet'!$P83,0) + IFERROR(INDEX(WAC_Item_Cost,MATCH(1,(J$1=WAC_District)*('Blend Sheet'!$Q$4=WAC_IIN),0))*'Blend Sheet'!$Q83,0) + IFERROR(INDEX(WAC_Item_Cost,MATCH(1,(J$1=WAC_District)*('Blend Sheet'!$R$4=WAC_IIN),0))*'Blend Sheet'!$R83,0) + IFERROR(INDEX(WAC_Item_Cost,MATCH(1,(J$1=WAC_District)*('Blend Sheet'!$S$4=WAC_IIN),0))*'Blend Sheet'!$S83,0) + IFERROR(INDEX(WAC_Item_Cost,MATCH(1,(J$1=WAC_District)*('Blend Sheet'!$T$4=WAC_IIN),0))*'Blend Sheet'!$T83,0) + IFERROR(INDEX(WAC_Item_Cost,MATCH(1,(J$1=WAC_District)*('Blend Sheet'!$U$4=WAC_IIN),0))*'Blend Sheet'!$U83,0) + IFERROR(INDEX(WAC_Item_Cost,MATCH(1,(J$1=WAC_District)*('Blend Sheet'!$V$4=WAC_IIN),0))*'Blend Sheet'!$V83,0) + IFERROR(INDEX(WAC_Item_Cost,MATCH(1,(J$1=WAC_District)*('Blend Sheet'!$W$4=WAC_IIN),0))*'Blend Sheet'!$W83,0) + IFERROR(INDEX(WAC_Item_Cost,MATCH(1,(J$1=WAC_District)*('Blend Sheet'!$X$4=WAC_IIN),0))*'Blend Sheet'!$X83,0) + IFERROR(INDEX(WAC_Item_Cost,MATCH(1,(J$1=WAC_District)*('Blend Sheet'!$Y$4=WAC_IIN),0))*'Blend Sheet'!$Y83,0) + IFERROR(INDEX(WAC_Item_Cost,MATCH(1,(J$1=WAC_District)*('Blend Sheet'!$Z$4=WAC_IIN),0))*'Blend Sheet'!$Z83,0) + IFERROR(INDEX(WAC_Item_Cost,MATCH(1,(J$1=WAC_District)*('Blend Sheet'!$AA$4=WAC_IIN),0))*'Blend Sheet'!$AA83,0) + IFERROR(INDEX(WAC_Item_Cost,MATCH(1,(J$1=WAC_District)*('Blend Sheet'!$AB$4=WAC_IIN),0))*'Blend Sheet'!$AB83,0) + IFERROR(INDEX(WAC_Item_Cost,MATCH(1,(J$1=WAC_District)*('Blend Sheet'!$AC$4=WAC_IIN),0))*'Blend Sheet'!$AC83,0) + IFERROR(INDEX(WAC_Item_Cost,MATCH(1,(J$1=WAC_District)*('Blend Sheet'!$AD$4=WAC_IIN),0))*'Blend Sheet'!$AD83,0) + IFERROR(INDEX(WAC_Item_Cost,MATCH(1,(J$1=WAC_District)*('Blend Sheet'!$AE$4=WAC_IIN),0))*'Blend Sheet'!$AE83,0) + IFERROR(INDEX(WAC_Item_Cost,MATCH(1,(J$1=WAC_District)*('Blend Sheet'!$AF$4=WAC_IIN),0))*'Blend Sheet'!$AF83,0) + IFERROR(INDEX(WAC_Item_Cost,MATCH(1,(J$1=WAC_District)*('Blend Sheet'!$AG$4=WAC_IIN),0))*'Blend Sheet'!$AG83,0) + IFERROR(INDEX(WAC_Item_Cost,MATCH(1,(J$1=WAC_District)*('Blend Sheet'!$AH$4=WAC_IIN),0))*'Blend Sheet'!$AH83,0) + IFERROR(INDEX(WAC_Item_Cost,MATCH(1,(J$1=WAC_District)*('Blend Sheet'!$AI$4=WAC_IIN),0))*'Blend Sheet'!$AI83,0) + IFERROR(INDEX(WAC_Item_Cost,MATCH(1,(J$1=WAC_District)*('Blend Sheet'!$AJ$4=WAC_IIN),0))*'Blend Sheet'!$AJ83,0) + IFERROR(INDEX(WAC_Item_Cost,MATCH(1,(J$1=WAC_District)*('Blend Sheet'!$AK$4=WAC_IIN),0))*'Blend Sheet'!$AK83,0) + IFERROR(INDEX(WAC_Item_Cost,MATCH(1,(J$1=WAC_District)*('Blend Sheet'!$AL$4=WAC_IIN),0))*'Blend Sheet'!$AL83,0) + IFERROR(INDEX(WAC_Item_Cost,MATCH(1,(J$1=WAC_District)*('Blend Sheet'!$AM$4=WAC_IIN),0))*'Blend Sheet'!$AM83,0) + IFERROR(INDEX(WAC_Item_Cost,MATCH(1,(J$1=WAC_District)*('Blend Sheet'!$AN$4=WAC_IIN),0))*'Blend Sheet'!$AN83,0) + IFERROR(INDEX(WAC_Item_Cost,MATCH(1,(J$1=WAC_District)*('Blend Sheet'!$AO$4=WAC_IIN),0))*'Blend Sheet'!$AO83,0) + IFERROR(INDEX(WAC_Item_Cost,MATCH(1,(J$1=WAC_District)*('Blend Sheet'!$AP$4=WAC_IIN),0))*'Blend Sheet'!$AP83/1000,0)</f>
        <v>190.52953843</v>
      </c>
      <c r="K80" s="245">
        <f t="array" ref="K80">IFERROR(INDEX(WAC_Item_Cost,MATCH(1,(K$1=WAC_District)*('Blend Sheet'!$C$4=WAC_IIN),0))*'Blend Sheet'!$C83/1000,0) + IFERROR(INDEX(WAC_Item_Cost,MATCH(1,(K$1=WAC_District)*('Blend Sheet'!$D$4=WAC_IIN),0))*'Blend Sheet'!$D83/1000,0) + IFERROR(INDEX(WAC_Item_Cost,MATCH(1,(K$1=WAC_District)*('Blend Sheet'!$E$4=WAC_IIN),0))*'Blend Sheet'!$E83/1000,0) + IFERROR(INDEX(WAC_Item_Cost,MATCH(1,(K$1=WAC_District)*('Blend Sheet'!$F$4=WAC_IIN),0))*'Blend Sheet'!$F83/1000,0)  + IFERROR(INDEX(WAC_Item_Cost,MATCH(1,(K$1=WAC_District)*('Blend Sheet'!$G$4=WAC_IIN),0))*'Blend Sheet'!$G83,0) + IFERROR(INDEX(WAC_Item_Cost,MATCH(1,(K$1=WAC_District)*('Blend Sheet'!$H$4=WAC_IIN),0))*'Blend Sheet'!$H83,0)  + IFERROR(INDEX(WAC_Item_Cost,MATCH(1,(K$1=WAC_District)*('Blend Sheet'!$I$4=WAC_IIN),0))*'Blend Sheet'!$I83,0) + IFERROR(INDEX(WAC_Item_Cost,MATCH(1,(K$1=WAC_District)*('Blend Sheet'!$J$4=WAC_IIN),0))*'Blend Sheet'!$J83,0) + IFERROR(INDEX(WAC_Item_Cost,MATCH(1,(K$1=WAC_District)*('Blend Sheet'!$K$4=WAC_IIN),0))*'Blend Sheet'!$K83,0) + IFERROR(INDEX(WAC_Item_Cost,MATCH(1,(K$1=WAC_District)*('Blend Sheet'!$L$4=WAC_IIN),0))*'Blend Sheet'!$L83,0) + IFERROR(INDEX(WAC_Item_Cost,MATCH(1,(K$1=WAC_District)*('Blend Sheet'!$M$4=WAC_IIN),0))*'Blend Sheet'!$M83,0) + IFERROR(INDEX(WAC_Item_Cost,MATCH(1,(K$1=WAC_District)*('Blend Sheet'!$N$4=WAC_IIN),0))*'Blend Sheet'!$N83,0) + IFERROR(INDEX(WAC_Item_Cost,MATCH(1,(K$1=WAC_District)*('Blend Sheet'!$O$4=WAC_IIN),0))*'Blend Sheet'!$O83,0) + IFERROR(INDEX(WAC_Item_Cost,MATCH(1,(K$1=WAC_District)*('Blend Sheet'!$P$4=WAC_IIN),0))*'Blend Sheet'!$P83,0) + IFERROR(INDEX(WAC_Item_Cost,MATCH(1,(K$1=WAC_District)*('Blend Sheet'!$Q$4=WAC_IIN),0))*'Blend Sheet'!$Q83,0) + IFERROR(INDEX(WAC_Item_Cost,MATCH(1,(K$1=WAC_District)*('Blend Sheet'!$R$4=WAC_IIN),0))*'Blend Sheet'!$R83,0) + IFERROR(INDEX(WAC_Item_Cost,MATCH(1,(K$1=WAC_District)*('Blend Sheet'!$S$4=WAC_IIN),0))*'Blend Sheet'!$S83,0) + IFERROR(INDEX(WAC_Item_Cost,MATCH(1,(K$1=WAC_District)*('Blend Sheet'!$T$4=WAC_IIN),0))*'Blend Sheet'!$T83,0) + IFERROR(INDEX(WAC_Item_Cost,MATCH(1,(K$1=WAC_District)*('Blend Sheet'!$U$4=WAC_IIN),0))*'Blend Sheet'!$U83,0) + IFERROR(INDEX(WAC_Item_Cost,MATCH(1,(K$1=WAC_District)*('Blend Sheet'!$V$4=WAC_IIN),0))*'Blend Sheet'!$V83,0) + IFERROR(INDEX(WAC_Item_Cost,MATCH(1,(K$1=WAC_District)*('Blend Sheet'!$W$4=WAC_IIN),0))*'Blend Sheet'!$W83,0) + IFERROR(INDEX(WAC_Item_Cost,MATCH(1,(K$1=WAC_District)*('Blend Sheet'!$X$4=WAC_IIN),0))*'Blend Sheet'!$X83,0) + IFERROR(INDEX(WAC_Item_Cost,MATCH(1,(K$1=WAC_District)*('Blend Sheet'!$Y$4=WAC_IIN),0))*'Blend Sheet'!$Y83,0) + IFERROR(INDEX(WAC_Item_Cost,MATCH(1,(K$1=WAC_District)*('Blend Sheet'!$Z$4=WAC_IIN),0))*'Blend Sheet'!$Z83,0) + IFERROR(INDEX(WAC_Item_Cost,MATCH(1,(K$1=WAC_District)*('Blend Sheet'!$AA$4=WAC_IIN),0))*'Blend Sheet'!$AA83,0) + IFERROR(INDEX(WAC_Item_Cost,MATCH(1,(K$1=WAC_District)*('Blend Sheet'!$AB$4=WAC_IIN),0))*'Blend Sheet'!$AB83,0) + IFERROR(INDEX(WAC_Item_Cost,MATCH(1,(K$1=WAC_District)*('Blend Sheet'!$AC$4=WAC_IIN),0))*'Blend Sheet'!$AC83,0) + IFERROR(INDEX(WAC_Item_Cost,MATCH(1,(K$1=WAC_District)*('Blend Sheet'!$AD$4=WAC_IIN),0))*'Blend Sheet'!$AD83,0) + IFERROR(INDEX(WAC_Item_Cost,MATCH(1,(K$1=WAC_District)*('Blend Sheet'!$AE$4=WAC_IIN),0))*'Blend Sheet'!$AE83,0) + IFERROR(INDEX(WAC_Item_Cost,MATCH(1,(K$1=WAC_District)*('Blend Sheet'!$AF$4=WAC_IIN),0))*'Blend Sheet'!$AF83,0) + IFERROR(INDEX(WAC_Item_Cost,MATCH(1,(K$1=WAC_District)*('Blend Sheet'!$AG$4=WAC_IIN),0))*'Blend Sheet'!$AG83,0) + IFERROR(INDEX(WAC_Item_Cost,MATCH(1,(K$1=WAC_District)*('Blend Sheet'!$AH$4=WAC_IIN),0))*'Blend Sheet'!$AH83,0) + IFERROR(INDEX(WAC_Item_Cost,MATCH(1,(K$1=WAC_District)*('Blend Sheet'!$AI$4=WAC_IIN),0))*'Blend Sheet'!$AI83,0) + IFERROR(INDEX(WAC_Item_Cost,MATCH(1,(K$1=WAC_District)*('Blend Sheet'!$AJ$4=WAC_IIN),0))*'Blend Sheet'!$AJ83,0) + IFERROR(INDEX(WAC_Item_Cost,MATCH(1,(K$1=WAC_District)*('Blend Sheet'!$AK$4=WAC_IIN),0))*'Blend Sheet'!$AK83,0) + IFERROR(INDEX(WAC_Item_Cost,MATCH(1,(K$1=WAC_District)*('Blend Sheet'!$AL$4=WAC_IIN),0))*'Blend Sheet'!$AL83,0) + IFERROR(INDEX(WAC_Item_Cost,MATCH(1,(K$1=WAC_District)*('Blend Sheet'!$AM$4=WAC_IIN),0))*'Blend Sheet'!$AM83,0) + IFERROR(INDEX(WAC_Item_Cost,MATCH(1,(K$1=WAC_District)*('Blend Sheet'!$AN$4=WAC_IIN),0))*'Blend Sheet'!$AN83,0) + IFERROR(INDEX(WAC_Item_Cost,MATCH(1,(K$1=WAC_District)*('Blend Sheet'!$AO$4=WAC_IIN),0))*'Blend Sheet'!$AO83,0) + IFERROR(INDEX(WAC_Item_Cost,MATCH(1,(K$1=WAC_District)*('Blend Sheet'!$AP$4=WAC_IIN),0))*'Blend Sheet'!$AP83/1000,0)</f>
        <v>14.007249999999999</v>
      </c>
      <c r="L80" s="245">
        <f t="array" ref="L80">IFERROR(INDEX(WAC_Item_Cost,MATCH(1,(L$1=WAC_District)*('Blend Sheet'!$C$4=WAC_IIN),0))*'Blend Sheet'!$C83/1000,0) + IFERROR(INDEX(WAC_Item_Cost,MATCH(1,(L$1=WAC_District)*('Blend Sheet'!$D$4=WAC_IIN),0))*'Blend Sheet'!$D83/1000,0) + IFERROR(INDEX(WAC_Item_Cost,MATCH(1,(L$1=WAC_District)*('Blend Sheet'!$E$4=WAC_IIN),0))*'Blend Sheet'!$E83/1000,0) + IFERROR(INDEX(WAC_Item_Cost,MATCH(1,(L$1=WAC_District)*('Blend Sheet'!$F$4=WAC_IIN),0))*'Blend Sheet'!$F83/1000,0)  + IFERROR(INDEX(WAC_Item_Cost,MATCH(1,(L$1=WAC_District)*('Blend Sheet'!$G$4=WAC_IIN),0))*'Blend Sheet'!$G83,0) + IFERROR(INDEX(WAC_Item_Cost,MATCH(1,(L$1=WAC_District)*('Blend Sheet'!$H$4=WAC_IIN),0))*'Blend Sheet'!$H83,0)  + IFERROR(INDEX(WAC_Item_Cost,MATCH(1,(L$1=WAC_District)*('Blend Sheet'!$I$4=WAC_IIN),0))*'Blend Sheet'!$I83,0) + IFERROR(INDEX(WAC_Item_Cost,MATCH(1,(L$1=WAC_District)*('Blend Sheet'!$J$4=WAC_IIN),0))*'Blend Sheet'!$J83,0) + IFERROR(INDEX(WAC_Item_Cost,MATCH(1,(L$1=WAC_District)*('Blend Sheet'!$K$4=WAC_IIN),0))*'Blend Sheet'!$K83,0) + IFERROR(INDEX(WAC_Item_Cost,MATCH(1,(L$1=WAC_District)*('Blend Sheet'!$L$4=WAC_IIN),0))*'Blend Sheet'!$L83,0) + IFERROR(INDEX(WAC_Item_Cost,MATCH(1,(L$1=WAC_District)*('Blend Sheet'!$M$4=WAC_IIN),0))*'Blend Sheet'!$M83,0) + IFERROR(INDEX(WAC_Item_Cost,MATCH(1,(L$1=WAC_District)*('Blend Sheet'!$N$4=WAC_IIN),0))*'Blend Sheet'!$N83,0) + IFERROR(INDEX(WAC_Item_Cost,MATCH(1,(L$1=WAC_District)*('Blend Sheet'!$O$4=WAC_IIN),0))*'Blend Sheet'!$O83,0) + IFERROR(INDEX(WAC_Item_Cost,MATCH(1,(L$1=WAC_District)*('Blend Sheet'!$P$4=WAC_IIN),0))*'Blend Sheet'!$P83,0) + IFERROR(INDEX(WAC_Item_Cost,MATCH(1,(L$1=WAC_District)*('Blend Sheet'!$Q$4=WAC_IIN),0))*'Blend Sheet'!$Q83,0) + IFERROR(INDEX(WAC_Item_Cost,MATCH(1,(L$1=WAC_District)*('Blend Sheet'!$R$4=WAC_IIN),0))*'Blend Sheet'!$R83,0) + IFERROR(INDEX(WAC_Item_Cost,MATCH(1,(L$1=WAC_District)*('Blend Sheet'!$S$4=WAC_IIN),0))*'Blend Sheet'!$S83,0) + IFERROR(INDEX(WAC_Item_Cost,MATCH(1,(L$1=WAC_District)*('Blend Sheet'!$T$4=WAC_IIN),0))*'Blend Sheet'!$T83,0) + IFERROR(INDEX(WAC_Item_Cost,MATCH(1,(L$1=WAC_District)*('Blend Sheet'!$U$4=WAC_IIN),0))*'Blend Sheet'!$U83,0) + IFERROR(INDEX(WAC_Item_Cost,MATCH(1,(L$1=WAC_District)*('Blend Sheet'!$V$4=WAC_IIN),0))*'Blend Sheet'!$V83,0) + IFERROR(INDEX(WAC_Item_Cost,MATCH(1,(L$1=WAC_District)*('Blend Sheet'!$W$4=WAC_IIN),0))*'Blend Sheet'!$W83,0) + IFERROR(INDEX(WAC_Item_Cost,MATCH(1,(L$1=WAC_District)*('Blend Sheet'!$X$4=WAC_IIN),0))*'Blend Sheet'!$X83,0) + IFERROR(INDEX(WAC_Item_Cost,MATCH(1,(L$1=WAC_District)*('Blend Sheet'!$Y$4=WAC_IIN),0))*'Blend Sheet'!$Y83,0) + IFERROR(INDEX(WAC_Item_Cost,MATCH(1,(L$1=WAC_District)*('Blend Sheet'!$Z$4=WAC_IIN),0))*'Blend Sheet'!$Z83,0) + IFERROR(INDEX(WAC_Item_Cost,MATCH(1,(L$1=WAC_District)*('Blend Sheet'!$AA$4=WAC_IIN),0))*'Blend Sheet'!$AA83,0) + IFERROR(INDEX(WAC_Item_Cost,MATCH(1,(L$1=WAC_District)*('Blend Sheet'!$AB$4=WAC_IIN),0))*'Blend Sheet'!$AB83,0) + IFERROR(INDEX(WAC_Item_Cost,MATCH(1,(L$1=WAC_District)*('Blend Sheet'!$AC$4=WAC_IIN),0))*'Blend Sheet'!$AC83,0) + IFERROR(INDEX(WAC_Item_Cost,MATCH(1,(L$1=WAC_District)*('Blend Sheet'!$AD$4=WAC_IIN),0))*'Blend Sheet'!$AD83,0) + IFERROR(INDEX(WAC_Item_Cost,MATCH(1,(L$1=WAC_District)*('Blend Sheet'!$AE$4=WAC_IIN),0))*'Blend Sheet'!$AE83,0) + IFERROR(INDEX(WAC_Item_Cost,MATCH(1,(L$1=WAC_District)*('Blend Sheet'!$AF$4=WAC_IIN),0))*'Blend Sheet'!$AF83,0) + IFERROR(INDEX(WAC_Item_Cost,MATCH(1,(L$1=WAC_District)*('Blend Sheet'!$AG$4=WAC_IIN),0))*'Blend Sheet'!$AG83,0) + IFERROR(INDEX(WAC_Item_Cost,MATCH(1,(L$1=WAC_District)*('Blend Sheet'!$AH$4=WAC_IIN),0))*'Blend Sheet'!$AH83,0) + IFERROR(INDEX(WAC_Item_Cost,MATCH(1,(L$1=WAC_District)*('Blend Sheet'!$AI$4=WAC_IIN),0))*'Blend Sheet'!$AI83,0) + IFERROR(INDEX(WAC_Item_Cost,MATCH(1,(L$1=WAC_District)*('Blend Sheet'!$AJ$4=WAC_IIN),0))*'Blend Sheet'!$AJ83,0) + IFERROR(INDEX(WAC_Item_Cost,MATCH(1,(L$1=WAC_District)*('Blend Sheet'!$AK$4=WAC_IIN),0))*'Blend Sheet'!$AK83,0) + IFERROR(INDEX(WAC_Item_Cost,MATCH(1,(L$1=WAC_District)*('Blend Sheet'!$AL$4=WAC_IIN),0))*'Blend Sheet'!$AL83,0) + IFERROR(INDEX(WAC_Item_Cost,MATCH(1,(L$1=WAC_District)*('Blend Sheet'!$AM$4=WAC_IIN),0))*'Blend Sheet'!$AM83,0) + IFERROR(INDEX(WAC_Item_Cost,MATCH(1,(L$1=WAC_District)*('Blend Sheet'!$AN$4=WAC_IIN),0))*'Blend Sheet'!$AN83,0) + IFERROR(INDEX(WAC_Item_Cost,MATCH(1,(L$1=WAC_District)*('Blend Sheet'!$AO$4=WAC_IIN),0))*'Blend Sheet'!$AO83,0) + IFERROR(INDEX(WAC_Item_Cost,MATCH(1,(L$1=WAC_District)*('Blend Sheet'!$AP$4=WAC_IIN),0))*'Blend Sheet'!$AP83/1000,0)</f>
        <v>15.874039999999997</v>
      </c>
    </row>
    <row r="81" spans="1:12" x14ac:dyDescent="0.25">
      <c r="A81" t="str">
        <f>'Blend Sheet'!A84</f>
        <v>SURFACEmix LW PRO</v>
      </c>
      <c r="B81" s="245">
        <f t="array" ref="B81">IFERROR(INDEX(WAC_Item_Cost,MATCH(1,(B$1=WAC_District)*('Blend Sheet'!$C$4=WAC_IIN),0))*'Blend Sheet'!$C84/1000,0) + IFERROR(INDEX(WAC_Item_Cost,MATCH(1,(B$1=WAC_District)*('Blend Sheet'!$D$4=WAC_IIN),0))*'Blend Sheet'!$D84/1000,0) + IFERROR(INDEX(WAC_Item_Cost,MATCH(1,(B$1=WAC_District)*('Blend Sheet'!$E$4=WAC_IIN),0))*'Blend Sheet'!$E84/1000,0) + IFERROR(INDEX(WAC_Item_Cost,MATCH(1,(B$1=WAC_District)*('Blend Sheet'!$F$4=WAC_IIN),0))*'Blend Sheet'!$F84/1000,0)  + IFERROR(INDEX(WAC_Item_Cost,MATCH(1,(B$1=WAC_District)*('Blend Sheet'!$G$4=WAC_IIN),0))*'Blend Sheet'!$G84,0) + IFERROR(INDEX(WAC_Item_Cost,MATCH(1,(B$1=WAC_District)*('Blend Sheet'!$H$4=WAC_IIN),0))*'Blend Sheet'!$H84,0)  + IFERROR(INDEX(WAC_Item_Cost,MATCH(1,(B$1=WAC_District)*('Blend Sheet'!$I$4=WAC_IIN),0))*'Blend Sheet'!$I84,0) + IFERROR(INDEX(WAC_Item_Cost,MATCH(1,(B$1=WAC_District)*('Blend Sheet'!$J$4=WAC_IIN),0))*'Blend Sheet'!$J84,0) + IFERROR(INDEX(WAC_Item_Cost,MATCH(1,(B$1=WAC_District)*('Blend Sheet'!$K$4=WAC_IIN),0))*'Blend Sheet'!$K84,0) + IFERROR(INDEX(WAC_Item_Cost,MATCH(1,(B$1=WAC_District)*('Blend Sheet'!$L$4=WAC_IIN),0))*'Blend Sheet'!$L84,0) + IFERROR(INDEX(WAC_Item_Cost,MATCH(1,(B$1=WAC_District)*('Blend Sheet'!$M$4=WAC_IIN),0))*'Blend Sheet'!$M84,0) + IFERROR(INDEX(WAC_Item_Cost,MATCH(1,(B$1=WAC_District)*('Blend Sheet'!$N$4=WAC_IIN),0))*'Blend Sheet'!$N84,0) + IFERROR(INDEX(WAC_Item_Cost,MATCH(1,(B$1=WAC_District)*('Blend Sheet'!$O$4=WAC_IIN),0))*'Blend Sheet'!$O84,0) + IFERROR(INDEX(WAC_Item_Cost,MATCH(1,(B$1=WAC_District)*('Blend Sheet'!$P$4=WAC_IIN),0))*'Blend Sheet'!$P84,0) + IFERROR(INDEX(WAC_Item_Cost,MATCH(1,(B$1=WAC_District)*('Blend Sheet'!$Q$4=WAC_IIN),0))*'Blend Sheet'!$Q84,0) + IFERROR(INDEX(WAC_Item_Cost,MATCH(1,(B$1=WAC_District)*('Blend Sheet'!$R$4=WAC_IIN),0))*'Blend Sheet'!$R84,0) + IFERROR(INDEX(WAC_Item_Cost,MATCH(1,(B$1=WAC_District)*('Blend Sheet'!$S$4=WAC_IIN),0))*'Blend Sheet'!$S84,0) + IFERROR(INDEX(WAC_Item_Cost,MATCH(1,(B$1=WAC_District)*('Blend Sheet'!$T$4=WAC_IIN),0))*'Blend Sheet'!$T84,0) + IFERROR(INDEX(WAC_Item_Cost,MATCH(1,(B$1=WAC_District)*('Blend Sheet'!$U$4=WAC_IIN),0))*'Blend Sheet'!$U84,0) + IFERROR(INDEX(WAC_Item_Cost,MATCH(1,(B$1=WAC_District)*('Blend Sheet'!$V$4=WAC_IIN),0))*'Blend Sheet'!$V84,0) + IFERROR(INDEX(WAC_Item_Cost,MATCH(1,(B$1=WAC_District)*('Blend Sheet'!$W$4=WAC_IIN),0))*'Blend Sheet'!$W84,0) + IFERROR(INDEX(WAC_Item_Cost,MATCH(1,(B$1=WAC_District)*('Blend Sheet'!$X$4=WAC_IIN),0))*'Blend Sheet'!$X84,0) + IFERROR(INDEX(WAC_Item_Cost,MATCH(1,(B$1=WAC_District)*('Blend Sheet'!$Y$4=WAC_IIN),0))*'Blend Sheet'!$Y84,0) + IFERROR(INDEX(WAC_Item_Cost,MATCH(1,(B$1=WAC_District)*('Blend Sheet'!$Z$4=WAC_IIN),0))*'Blend Sheet'!$Z84,0) + IFERROR(INDEX(WAC_Item_Cost,MATCH(1,(B$1=WAC_District)*('Blend Sheet'!$AA$4=WAC_IIN),0))*'Blend Sheet'!$AA84,0) + IFERROR(INDEX(WAC_Item_Cost,MATCH(1,(B$1=WAC_District)*('Blend Sheet'!$AB$4=WAC_IIN),0))*'Blend Sheet'!$AB84,0) + IFERROR(INDEX(WAC_Item_Cost,MATCH(1,(B$1=WAC_District)*('Blend Sheet'!$AC$4=WAC_IIN),0))*'Blend Sheet'!$AC84,0) + IFERROR(INDEX(WAC_Item_Cost,MATCH(1,(B$1=WAC_District)*('Blend Sheet'!$AD$4=WAC_IIN),0))*'Blend Sheet'!$AD84,0) + IFERROR(INDEX(WAC_Item_Cost,MATCH(1,(B$1=WAC_District)*('Blend Sheet'!$AE$4=WAC_IIN),0))*'Blend Sheet'!$AE84,0) + IFERROR(INDEX(WAC_Item_Cost,MATCH(1,(B$1=WAC_District)*('Blend Sheet'!$AF$4=WAC_IIN),0))*'Blend Sheet'!$AF84,0) + IFERROR(INDEX(WAC_Item_Cost,MATCH(1,(B$1=WAC_District)*('Blend Sheet'!$AG$4=WAC_IIN),0))*'Blend Sheet'!$AG84,0) + IFERROR(INDEX(WAC_Item_Cost,MATCH(1,(B$1=WAC_District)*('Blend Sheet'!$AH$4=WAC_IIN),0))*'Blend Sheet'!$AH84,0) + IFERROR(INDEX(WAC_Item_Cost,MATCH(1,(B$1=WAC_District)*('Blend Sheet'!$AI$4=WAC_IIN),0))*'Blend Sheet'!$AI84,0) + IFERROR(INDEX(WAC_Item_Cost,MATCH(1,(B$1=WAC_District)*('Blend Sheet'!$AJ$4=WAC_IIN),0))*'Blend Sheet'!$AJ84,0) + IFERROR(INDEX(WAC_Item_Cost,MATCH(1,(B$1=WAC_District)*('Blend Sheet'!$AK$4=WAC_IIN),0))*'Blend Sheet'!$AK84,0) + IFERROR(INDEX(WAC_Item_Cost,MATCH(1,(B$1=WAC_District)*('Blend Sheet'!$AL$4=WAC_IIN),0))*'Blend Sheet'!$AL84,0) + IFERROR(INDEX(WAC_Item_Cost,MATCH(1,(B$1=WAC_District)*('Blend Sheet'!$AM$4=WAC_IIN),0))*'Blend Sheet'!$AM84,0) + IFERROR(INDEX(WAC_Item_Cost,MATCH(1,(B$1=WAC_District)*('Blend Sheet'!$AN$4=WAC_IIN),0))*'Blend Sheet'!$AN84,0) + IFERROR(INDEX(WAC_Item_Cost,MATCH(1,(B$1=WAC_District)*('Blend Sheet'!$AO$4=WAC_IIN),0))*'Blend Sheet'!$AO84,0) + IFERROR(INDEX(WAC_Item_Cost,MATCH(1,(B$1=WAC_District)*('Blend Sheet'!$AP$4=WAC_IIN),0))*'Blend Sheet'!$AP84/1000,0)</f>
        <v>177.57490006699999</v>
      </c>
      <c r="C81" s="245">
        <f t="array" ref="C81">IFERROR(INDEX(WAC_Item_Cost,MATCH(1,(C$1=WAC_District)*('Blend Sheet'!$C$4=WAC_IIN),0))*'Blend Sheet'!$C84/1000,0) + IFERROR(INDEX(WAC_Item_Cost,MATCH(1,(C$1=WAC_District)*('Blend Sheet'!$D$4=WAC_IIN),0))*'Blend Sheet'!$D84/1000,0) + IFERROR(INDEX(WAC_Item_Cost,MATCH(1,(C$1=WAC_District)*('Blend Sheet'!$E$4=WAC_IIN),0))*'Blend Sheet'!$E84/1000,0) + IFERROR(INDEX(WAC_Item_Cost,MATCH(1,(C$1=WAC_District)*('Blend Sheet'!$F$4=WAC_IIN),0))*'Blend Sheet'!$F84/1000,0)  + IFERROR(INDEX(WAC_Item_Cost,MATCH(1,(C$1=WAC_District)*('Blend Sheet'!$G$4=WAC_IIN),0))*'Blend Sheet'!$G84,0) + IFERROR(INDEX(WAC_Item_Cost,MATCH(1,(C$1=WAC_District)*('Blend Sheet'!$H$4=WAC_IIN),0))*'Blend Sheet'!$H84,0)  + IFERROR(INDEX(WAC_Item_Cost,MATCH(1,(C$1=WAC_District)*('Blend Sheet'!$I$4=WAC_IIN),0))*'Blend Sheet'!$I84,0) + IFERROR(INDEX(WAC_Item_Cost,MATCH(1,(C$1=WAC_District)*('Blend Sheet'!$J$4=WAC_IIN),0))*'Blend Sheet'!$J84,0) + IFERROR(INDEX(WAC_Item_Cost,MATCH(1,(C$1=WAC_District)*('Blend Sheet'!$K$4=WAC_IIN),0))*'Blend Sheet'!$K84,0) + IFERROR(INDEX(WAC_Item_Cost,MATCH(1,(C$1=WAC_District)*('Blend Sheet'!$L$4=WAC_IIN),0))*'Blend Sheet'!$L84,0) + IFERROR(INDEX(WAC_Item_Cost,MATCH(1,(C$1=WAC_District)*('Blend Sheet'!$M$4=WAC_IIN),0))*'Blend Sheet'!$M84,0) + IFERROR(INDEX(WAC_Item_Cost,MATCH(1,(C$1=WAC_District)*('Blend Sheet'!$N$4=WAC_IIN),0))*'Blend Sheet'!$N84,0) + IFERROR(INDEX(WAC_Item_Cost,MATCH(1,(C$1=WAC_District)*('Blend Sheet'!$O$4=WAC_IIN),0))*'Blend Sheet'!$O84,0) + IFERROR(INDEX(WAC_Item_Cost,MATCH(1,(C$1=WAC_District)*('Blend Sheet'!$P$4=WAC_IIN),0))*'Blend Sheet'!$P84,0) + IFERROR(INDEX(WAC_Item_Cost,MATCH(1,(C$1=WAC_District)*('Blend Sheet'!$Q$4=WAC_IIN),0))*'Blend Sheet'!$Q84,0) + IFERROR(INDEX(WAC_Item_Cost,MATCH(1,(C$1=WAC_District)*('Blend Sheet'!$R$4=WAC_IIN),0))*'Blend Sheet'!$R84,0) + IFERROR(INDEX(WAC_Item_Cost,MATCH(1,(C$1=WAC_District)*('Blend Sheet'!$S$4=WAC_IIN),0))*'Blend Sheet'!$S84,0) + IFERROR(INDEX(WAC_Item_Cost,MATCH(1,(C$1=WAC_District)*('Blend Sheet'!$T$4=WAC_IIN),0))*'Blend Sheet'!$T84,0) + IFERROR(INDEX(WAC_Item_Cost,MATCH(1,(C$1=WAC_District)*('Blend Sheet'!$U$4=WAC_IIN),0))*'Blend Sheet'!$U84,0) + IFERROR(INDEX(WAC_Item_Cost,MATCH(1,(C$1=WAC_District)*('Blend Sheet'!$V$4=WAC_IIN),0))*'Blend Sheet'!$V84,0) + IFERROR(INDEX(WAC_Item_Cost,MATCH(1,(C$1=WAC_District)*('Blend Sheet'!$W$4=WAC_IIN),0))*'Blend Sheet'!$W84,0) + IFERROR(INDEX(WAC_Item_Cost,MATCH(1,(C$1=WAC_District)*('Blend Sheet'!$X$4=WAC_IIN),0))*'Blend Sheet'!$X84,0) + IFERROR(INDEX(WAC_Item_Cost,MATCH(1,(C$1=WAC_District)*('Blend Sheet'!$Y$4=WAC_IIN),0))*'Blend Sheet'!$Y84,0) + IFERROR(INDEX(WAC_Item_Cost,MATCH(1,(C$1=WAC_District)*('Blend Sheet'!$Z$4=WAC_IIN),0))*'Blend Sheet'!$Z84,0) + IFERROR(INDEX(WAC_Item_Cost,MATCH(1,(C$1=WAC_District)*('Blend Sheet'!$AA$4=WAC_IIN),0))*'Blend Sheet'!$AA84,0) + IFERROR(INDEX(WAC_Item_Cost,MATCH(1,(C$1=WAC_District)*('Blend Sheet'!$AB$4=WAC_IIN),0))*'Blend Sheet'!$AB84,0) + IFERROR(INDEX(WAC_Item_Cost,MATCH(1,(C$1=WAC_District)*('Blend Sheet'!$AC$4=WAC_IIN),0))*'Blend Sheet'!$AC84,0) + IFERROR(INDEX(WAC_Item_Cost,MATCH(1,(C$1=WAC_District)*('Blend Sheet'!$AD$4=WAC_IIN),0))*'Blend Sheet'!$AD84,0) + IFERROR(INDEX(WAC_Item_Cost,MATCH(1,(C$1=WAC_District)*('Blend Sheet'!$AE$4=WAC_IIN),0))*'Blend Sheet'!$AE84,0) + IFERROR(INDEX(WAC_Item_Cost,MATCH(1,(C$1=WAC_District)*('Blend Sheet'!$AF$4=WAC_IIN),0))*'Blend Sheet'!$AF84,0) + IFERROR(INDEX(WAC_Item_Cost,MATCH(1,(C$1=WAC_District)*('Blend Sheet'!$AG$4=WAC_IIN),0))*'Blend Sheet'!$AG84,0) + IFERROR(INDEX(WAC_Item_Cost,MATCH(1,(C$1=WAC_District)*('Blend Sheet'!$AH$4=WAC_IIN),0))*'Blend Sheet'!$AH84,0) + IFERROR(INDEX(WAC_Item_Cost,MATCH(1,(C$1=WAC_District)*('Blend Sheet'!$AI$4=WAC_IIN),0))*'Blend Sheet'!$AI84,0) + IFERROR(INDEX(WAC_Item_Cost,MATCH(1,(C$1=WAC_District)*('Blend Sheet'!$AJ$4=WAC_IIN),0))*'Blend Sheet'!$AJ84,0) + IFERROR(INDEX(WAC_Item_Cost,MATCH(1,(C$1=WAC_District)*('Blend Sheet'!$AK$4=WAC_IIN),0))*'Blend Sheet'!$AK84,0) + IFERROR(INDEX(WAC_Item_Cost,MATCH(1,(C$1=WAC_District)*('Blend Sheet'!$AL$4=WAC_IIN),0))*'Blend Sheet'!$AL84,0) + IFERROR(INDEX(WAC_Item_Cost,MATCH(1,(C$1=WAC_District)*('Blend Sheet'!$AM$4=WAC_IIN),0))*'Blend Sheet'!$AM84,0) + IFERROR(INDEX(WAC_Item_Cost,MATCH(1,(C$1=WAC_District)*('Blend Sheet'!$AN$4=WAC_IIN),0))*'Blend Sheet'!$AN84,0) + IFERROR(INDEX(WAC_Item_Cost,MATCH(1,(C$1=WAC_District)*('Blend Sheet'!$AO$4=WAC_IIN),0))*'Blend Sheet'!$AO84,0) + IFERROR(INDEX(WAC_Item_Cost,MATCH(1,(C$1=WAC_District)*('Blend Sheet'!$AP$4=WAC_IIN),0))*'Blend Sheet'!$AP84/1000,0)</f>
        <v>215.12004048600002</v>
      </c>
      <c r="D81" s="245">
        <f t="array" ref="D81">IFERROR(INDEX(WAC_Item_Cost,MATCH(1,(D$1=WAC_District)*('Blend Sheet'!$C$4=WAC_IIN),0))*'Blend Sheet'!$C84/1000,0) + IFERROR(INDEX(WAC_Item_Cost,MATCH(1,(D$1=WAC_District)*('Blend Sheet'!$D$4=WAC_IIN),0))*'Blend Sheet'!$D84/1000,0) + IFERROR(INDEX(WAC_Item_Cost,MATCH(1,(D$1=WAC_District)*('Blend Sheet'!$E$4=WAC_IIN),0))*'Blend Sheet'!$E84/1000,0) + IFERROR(INDEX(WAC_Item_Cost,MATCH(1,(D$1=WAC_District)*('Blend Sheet'!$F$4=WAC_IIN),0))*'Blend Sheet'!$F84/1000,0)  + IFERROR(INDEX(WAC_Item_Cost,MATCH(1,(D$1=WAC_District)*('Blend Sheet'!$G$4=WAC_IIN),0))*'Blend Sheet'!$G84,0) + IFERROR(INDEX(WAC_Item_Cost,MATCH(1,(D$1=WAC_District)*('Blend Sheet'!$H$4=WAC_IIN),0))*'Blend Sheet'!$H84,0)  + IFERROR(INDEX(WAC_Item_Cost,MATCH(1,(D$1=WAC_District)*('Blend Sheet'!$I$4=WAC_IIN),0))*'Blend Sheet'!$I84,0) + IFERROR(INDEX(WAC_Item_Cost,MATCH(1,(D$1=WAC_District)*('Blend Sheet'!$J$4=WAC_IIN),0))*'Blend Sheet'!$J84,0) + IFERROR(INDEX(WAC_Item_Cost,MATCH(1,(D$1=WAC_District)*('Blend Sheet'!$K$4=WAC_IIN),0))*'Blend Sheet'!$K84,0) + IFERROR(INDEX(WAC_Item_Cost,MATCH(1,(D$1=WAC_District)*('Blend Sheet'!$L$4=WAC_IIN),0))*'Blend Sheet'!$L84,0) + IFERROR(INDEX(WAC_Item_Cost,MATCH(1,(D$1=WAC_District)*('Blend Sheet'!$M$4=WAC_IIN),0))*'Blend Sheet'!$M84,0) + IFERROR(INDEX(WAC_Item_Cost,MATCH(1,(D$1=WAC_District)*('Blend Sheet'!$N$4=WAC_IIN),0))*'Blend Sheet'!$N84,0) + IFERROR(INDEX(WAC_Item_Cost,MATCH(1,(D$1=WAC_District)*('Blend Sheet'!$O$4=WAC_IIN),0))*'Blend Sheet'!$O84,0) + IFERROR(INDEX(WAC_Item_Cost,MATCH(1,(D$1=WAC_District)*('Blend Sheet'!$P$4=WAC_IIN),0))*'Blend Sheet'!$P84,0) + IFERROR(INDEX(WAC_Item_Cost,MATCH(1,(D$1=WAC_District)*('Blend Sheet'!$Q$4=WAC_IIN),0))*'Blend Sheet'!$Q84,0) + IFERROR(INDEX(WAC_Item_Cost,MATCH(1,(D$1=WAC_District)*('Blend Sheet'!$R$4=WAC_IIN),0))*'Blend Sheet'!$R84,0) + IFERROR(INDEX(WAC_Item_Cost,MATCH(1,(D$1=WAC_District)*('Blend Sheet'!$S$4=WAC_IIN),0))*'Blend Sheet'!$S84,0) + IFERROR(INDEX(WAC_Item_Cost,MATCH(1,(D$1=WAC_District)*('Blend Sheet'!$T$4=WAC_IIN),0))*'Blend Sheet'!$T84,0) + IFERROR(INDEX(WAC_Item_Cost,MATCH(1,(D$1=WAC_District)*('Blend Sheet'!$U$4=WAC_IIN),0))*'Blend Sheet'!$U84,0) + IFERROR(INDEX(WAC_Item_Cost,MATCH(1,(D$1=WAC_District)*('Blend Sheet'!$V$4=WAC_IIN),0))*'Blend Sheet'!$V84,0) + IFERROR(INDEX(WAC_Item_Cost,MATCH(1,(D$1=WAC_District)*('Blend Sheet'!$W$4=WAC_IIN),0))*'Blend Sheet'!$W84,0) + IFERROR(INDEX(WAC_Item_Cost,MATCH(1,(D$1=WAC_District)*('Blend Sheet'!$X$4=WAC_IIN),0))*'Blend Sheet'!$X84,0) + IFERROR(INDEX(WAC_Item_Cost,MATCH(1,(D$1=WAC_District)*('Blend Sheet'!$Y$4=WAC_IIN),0))*'Blend Sheet'!$Y84,0) + IFERROR(INDEX(WAC_Item_Cost,MATCH(1,(D$1=WAC_District)*('Blend Sheet'!$Z$4=WAC_IIN),0))*'Blend Sheet'!$Z84,0) + IFERROR(INDEX(WAC_Item_Cost,MATCH(1,(D$1=WAC_District)*('Blend Sheet'!$AA$4=WAC_IIN),0))*'Blend Sheet'!$AA84,0) + IFERROR(INDEX(WAC_Item_Cost,MATCH(1,(D$1=WAC_District)*('Blend Sheet'!$AB$4=WAC_IIN),0))*'Blend Sheet'!$AB84,0) + IFERROR(INDEX(WAC_Item_Cost,MATCH(1,(D$1=WAC_District)*('Blend Sheet'!$AC$4=WAC_IIN),0))*'Blend Sheet'!$AC84,0) + IFERROR(INDEX(WAC_Item_Cost,MATCH(1,(D$1=WAC_District)*('Blend Sheet'!$AD$4=WAC_IIN),0))*'Blend Sheet'!$AD84,0) + IFERROR(INDEX(WAC_Item_Cost,MATCH(1,(D$1=WAC_District)*('Blend Sheet'!$AE$4=WAC_IIN),0))*'Blend Sheet'!$AE84,0) + IFERROR(INDEX(WAC_Item_Cost,MATCH(1,(D$1=WAC_District)*('Blend Sheet'!$AF$4=WAC_IIN),0))*'Blend Sheet'!$AF84,0) + IFERROR(INDEX(WAC_Item_Cost,MATCH(1,(D$1=WAC_District)*('Blend Sheet'!$AG$4=WAC_IIN),0))*'Blend Sheet'!$AG84,0) + IFERROR(INDEX(WAC_Item_Cost,MATCH(1,(D$1=WAC_District)*('Blend Sheet'!$AH$4=WAC_IIN),0))*'Blend Sheet'!$AH84,0) + IFERROR(INDEX(WAC_Item_Cost,MATCH(1,(D$1=WAC_District)*('Blend Sheet'!$AI$4=WAC_IIN),0))*'Blend Sheet'!$AI84,0) + IFERROR(INDEX(WAC_Item_Cost,MATCH(1,(D$1=WAC_District)*('Blend Sheet'!$AJ$4=WAC_IIN),0))*'Blend Sheet'!$AJ84,0) + IFERROR(INDEX(WAC_Item_Cost,MATCH(1,(D$1=WAC_District)*('Blend Sheet'!$AK$4=WAC_IIN),0))*'Blend Sheet'!$AK84,0) + IFERROR(INDEX(WAC_Item_Cost,MATCH(1,(D$1=WAC_District)*('Blend Sheet'!$AL$4=WAC_IIN),0))*'Blend Sheet'!$AL84,0) + IFERROR(INDEX(WAC_Item_Cost,MATCH(1,(D$1=WAC_District)*('Blend Sheet'!$AM$4=WAC_IIN),0))*'Blend Sheet'!$AM84,0) + IFERROR(INDEX(WAC_Item_Cost,MATCH(1,(D$1=WAC_District)*('Blend Sheet'!$AN$4=WAC_IIN),0))*'Blend Sheet'!$AN84,0) + IFERROR(INDEX(WAC_Item_Cost,MATCH(1,(D$1=WAC_District)*('Blend Sheet'!$AO$4=WAC_IIN),0))*'Blend Sheet'!$AO84,0) + IFERROR(INDEX(WAC_Item_Cost,MATCH(1,(D$1=WAC_District)*('Blend Sheet'!$AP$4=WAC_IIN),0))*'Blend Sheet'!$AP84/1000,0)</f>
        <v>163.87065520499996</v>
      </c>
      <c r="E81" s="245">
        <f t="array" ref="E81">IFERROR(INDEX(WAC_Item_Cost,MATCH(1,(E$1=WAC_District)*('Blend Sheet'!$C$4=WAC_IIN),0))*'Blend Sheet'!$C84/1000,0) + IFERROR(INDEX(WAC_Item_Cost,MATCH(1,(E$1=WAC_District)*('Blend Sheet'!$D$4=WAC_IIN),0))*'Blend Sheet'!$D84/1000,0) + IFERROR(INDEX(WAC_Item_Cost,MATCH(1,(E$1=WAC_District)*('Blend Sheet'!$E$4=WAC_IIN),0))*'Blend Sheet'!$E84/1000,0) + IFERROR(INDEX(WAC_Item_Cost,MATCH(1,(E$1=WAC_District)*('Blend Sheet'!$F$4=WAC_IIN),0))*'Blend Sheet'!$F84/1000,0)  + IFERROR(INDEX(WAC_Item_Cost,MATCH(1,(E$1=WAC_District)*('Blend Sheet'!$G$4=WAC_IIN),0))*'Blend Sheet'!$G84,0) + IFERROR(INDEX(WAC_Item_Cost,MATCH(1,(E$1=WAC_District)*('Blend Sheet'!$H$4=WAC_IIN),0))*'Blend Sheet'!$H84,0)  + IFERROR(INDEX(WAC_Item_Cost,MATCH(1,(E$1=WAC_District)*('Blend Sheet'!$I$4=WAC_IIN),0))*'Blend Sheet'!$I84,0) + IFERROR(INDEX(WAC_Item_Cost,MATCH(1,(E$1=WAC_District)*('Blend Sheet'!$J$4=WAC_IIN),0))*'Blend Sheet'!$J84,0) + IFERROR(INDEX(WAC_Item_Cost,MATCH(1,(E$1=WAC_District)*('Blend Sheet'!$K$4=WAC_IIN),0))*'Blend Sheet'!$K84,0) + IFERROR(INDEX(WAC_Item_Cost,MATCH(1,(E$1=WAC_District)*('Blend Sheet'!$L$4=WAC_IIN),0))*'Blend Sheet'!$L84,0) + IFERROR(INDEX(WAC_Item_Cost,MATCH(1,(E$1=WAC_District)*('Blend Sheet'!$M$4=WAC_IIN),0))*'Blend Sheet'!$M84,0) + IFERROR(INDEX(WAC_Item_Cost,MATCH(1,(E$1=WAC_District)*('Blend Sheet'!$N$4=WAC_IIN),0))*'Blend Sheet'!$N84,0) + IFERROR(INDEX(WAC_Item_Cost,MATCH(1,(E$1=WAC_District)*('Blend Sheet'!$O$4=WAC_IIN),0))*'Blend Sheet'!$O84,0) + IFERROR(INDEX(WAC_Item_Cost,MATCH(1,(E$1=WAC_District)*('Blend Sheet'!$P$4=WAC_IIN),0))*'Blend Sheet'!$P84,0) + IFERROR(INDEX(WAC_Item_Cost,MATCH(1,(E$1=WAC_District)*('Blend Sheet'!$Q$4=WAC_IIN),0))*'Blend Sheet'!$Q84,0) + IFERROR(INDEX(WAC_Item_Cost,MATCH(1,(E$1=WAC_District)*('Blend Sheet'!$R$4=WAC_IIN),0))*'Blend Sheet'!$R84,0) + IFERROR(INDEX(WAC_Item_Cost,MATCH(1,(E$1=WAC_District)*('Blend Sheet'!$S$4=WAC_IIN),0))*'Blend Sheet'!$S84,0) + IFERROR(INDEX(WAC_Item_Cost,MATCH(1,(E$1=WAC_District)*('Blend Sheet'!$T$4=WAC_IIN),0))*'Blend Sheet'!$T84,0) + IFERROR(INDEX(WAC_Item_Cost,MATCH(1,(E$1=WAC_District)*('Blend Sheet'!$U$4=WAC_IIN),0))*'Blend Sheet'!$U84,0) + IFERROR(INDEX(WAC_Item_Cost,MATCH(1,(E$1=WAC_District)*('Blend Sheet'!$V$4=WAC_IIN),0))*'Blend Sheet'!$V84,0) + IFERROR(INDEX(WAC_Item_Cost,MATCH(1,(E$1=WAC_District)*('Blend Sheet'!$W$4=WAC_IIN),0))*'Blend Sheet'!$W84,0) + IFERROR(INDEX(WAC_Item_Cost,MATCH(1,(E$1=WAC_District)*('Blend Sheet'!$X$4=WAC_IIN),0))*'Blend Sheet'!$X84,0) + IFERROR(INDEX(WAC_Item_Cost,MATCH(1,(E$1=WAC_District)*('Blend Sheet'!$Y$4=WAC_IIN),0))*'Blend Sheet'!$Y84,0) + IFERROR(INDEX(WAC_Item_Cost,MATCH(1,(E$1=WAC_District)*('Blend Sheet'!$Z$4=WAC_IIN),0))*'Blend Sheet'!$Z84,0) + IFERROR(INDEX(WAC_Item_Cost,MATCH(1,(E$1=WAC_District)*('Blend Sheet'!$AA$4=WAC_IIN),0))*'Blend Sheet'!$AA84,0) + IFERROR(INDEX(WAC_Item_Cost,MATCH(1,(E$1=WAC_District)*('Blend Sheet'!$AB$4=WAC_IIN),0))*'Blend Sheet'!$AB84,0) + IFERROR(INDEX(WAC_Item_Cost,MATCH(1,(E$1=WAC_District)*('Blend Sheet'!$AC$4=WAC_IIN),0))*'Blend Sheet'!$AC84,0) + IFERROR(INDEX(WAC_Item_Cost,MATCH(1,(E$1=WAC_District)*('Blend Sheet'!$AD$4=WAC_IIN),0))*'Blend Sheet'!$AD84,0) + IFERROR(INDEX(WAC_Item_Cost,MATCH(1,(E$1=WAC_District)*('Blend Sheet'!$AE$4=WAC_IIN),0))*'Blend Sheet'!$AE84,0) + IFERROR(INDEX(WAC_Item_Cost,MATCH(1,(E$1=WAC_District)*('Blend Sheet'!$AF$4=WAC_IIN),0))*'Blend Sheet'!$AF84,0) + IFERROR(INDEX(WAC_Item_Cost,MATCH(1,(E$1=WAC_District)*('Blend Sheet'!$AG$4=WAC_IIN),0))*'Blend Sheet'!$AG84,0) + IFERROR(INDEX(WAC_Item_Cost,MATCH(1,(E$1=WAC_District)*('Blend Sheet'!$AH$4=WAC_IIN),0))*'Blend Sheet'!$AH84,0) + IFERROR(INDEX(WAC_Item_Cost,MATCH(1,(E$1=WAC_District)*('Blend Sheet'!$AI$4=WAC_IIN),0))*'Blend Sheet'!$AI84,0) + IFERROR(INDEX(WAC_Item_Cost,MATCH(1,(E$1=WAC_District)*('Blend Sheet'!$AJ$4=WAC_IIN),0))*'Blend Sheet'!$AJ84,0) + IFERROR(INDEX(WAC_Item_Cost,MATCH(1,(E$1=WAC_District)*('Blend Sheet'!$AK$4=WAC_IIN),0))*'Blend Sheet'!$AK84,0) + IFERROR(INDEX(WAC_Item_Cost,MATCH(1,(E$1=WAC_District)*('Blend Sheet'!$AL$4=WAC_IIN),0))*'Blend Sheet'!$AL84,0) + IFERROR(INDEX(WAC_Item_Cost,MATCH(1,(E$1=WAC_District)*('Blend Sheet'!$AM$4=WAC_IIN),0))*'Blend Sheet'!$AM84,0) + IFERROR(INDEX(WAC_Item_Cost,MATCH(1,(E$1=WAC_District)*('Blend Sheet'!$AN$4=WAC_IIN),0))*'Blend Sheet'!$AN84,0) + IFERROR(INDEX(WAC_Item_Cost,MATCH(1,(E$1=WAC_District)*('Blend Sheet'!$AO$4=WAC_IIN),0))*'Blend Sheet'!$AO84,0) + IFERROR(INDEX(WAC_Item_Cost,MATCH(1,(E$1=WAC_District)*('Blend Sheet'!$AP$4=WAC_IIN),0))*'Blend Sheet'!$AP84/1000,0)</f>
        <v>251.88270282299996</v>
      </c>
      <c r="F81" s="245">
        <f t="array" ref="F81">IFERROR(INDEX(WAC_Item_Cost,MATCH(1,(F$1=WAC_District)*('Blend Sheet'!$C$4=WAC_IIN),0))*'Blend Sheet'!$C84/1000,0) + IFERROR(INDEX(WAC_Item_Cost,MATCH(1,(F$1=WAC_District)*('Blend Sheet'!$D$4=WAC_IIN),0))*'Blend Sheet'!$D84/1000,0) + IFERROR(INDEX(WAC_Item_Cost,MATCH(1,(F$1=WAC_District)*('Blend Sheet'!$E$4=WAC_IIN),0))*'Blend Sheet'!$E84/1000,0) + IFERROR(INDEX(WAC_Item_Cost,MATCH(1,(F$1=WAC_District)*('Blend Sheet'!$F$4=WAC_IIN),0))*'Blend Sheet'!$F84/1000,0)  + IFERROR(INDEX(WAC_Item_Cost,MATCH(1,(F$1=WAC_District)*('Blend Sheet'!$G$4=WAC_IIN),0))*'Blend Sheet'!$G84,0) + IFERROR(INDEX(WAC_Item_Cost,MATCH(1,(F$1=WAC_District)*('Blend Sheet'!$H$4=WAC_IIN),0))*'Blend Sheet'!$H84,0)  + IFERROR(INDEX(WAC_Item_Cost,MATCH(1,(F$1=WAC_District)*('Blend Sheet'!$I$4=WAC_IIN),0))*'Blend Sheet'!$I84,0) + IFERROR(INDEX(WAC_Item_Cost,MATCH(1,(F$1=WAC_District)*('Blend Sheet'!$J$4=WAC_IIN),0))*'Blend Sheet'!$J84,0) + IFERROR(INDEX(WAC_Item_Cost,MATCH(1,(F$1=WAC_District)*('Blend Sheet'!$K$4=WAC_IIN),0))*'Blend Sheet'!$K84,0) + IFERROR(INDEX(WAC_Item_Cost,MATCH(1,(F$1=WAC_District)*('Blend Sheet'!$L$4=WAC_IIN),0))*'Blend Sheet'!$L84,0) + IFERROR(INDEX(WAC_Item_Cost,MATCH(1,(F$1=WAC_District)*('Blend Sheet'!$M$4=WAC_IIN),0))*'Blend Sheet'!$M84,0) + IFERROR(INDEX(WAC_Item_Cost,MATCH(1,(F$1=WAC_District)*('Blend Sheet'!$N$4=WAC_IIN),0))*'Blend Sheet'!$N84,0) + IFERROR(INDEX(WAC_Item_Cost,MATCH(1,(F$1=WAC_District)*('Blend Sheet'!$O$4=WAC_IIN),0))*'Blend Sheet'!$O84,0) + IFERROR(INDEX(WAC_Item_Cost,MATCH(1,(F$1=WAC_District)*('Blend Sheet'!$P$4=WAC_IIN),0))*'Blend Sheet'!$P84,0) + IFERROR(INDEX(WAC_Item_Cost,MATCH(1,(F$1=WAC_District)*('Blend Sheet'!$Q$4=WAC_IIN),0))*'Blend Sheet'!$Q84,0) + IFERROR(INDEX(WAC_Item_Cost,MATCH(1,(F$1=WAC_District)*('Blend Sheet'!$R$4=WAC_IIN),0))*'Blend Sheet'!$R84,0) + IFERROR(INDEX(WAC_Item_Cost,MATCH(1,(F$1=WAC_District)*('Blend Sheet'!$S$4=WAC_IIN),0))*'Blend Sheet'!$S84,0) + IFERROR(INDEX(WAC_Item_Cost,MATCH(1,(F$1=WAC_District)*('Blend Sheet'!$T$4=WAC_IIN),0))*'Blend Sheet'!$T84,0) + IFERROR(INDEX(WAC_Item_Cost,MATCH(1,(F$1=WAC_District)*('Blend Sheet'!$U$4=WAC_IIN),0))*'Blend Sheet'!$U84,0) + IFERROR(INDEX(WAC_Item_Cost,MATCH(1,(F$1=WAC_District)*('Blend Sheet'!$V$4=WAC_IIN),0))*'Blend Sheet'!$V84,0) + IFERROR(INDEX(WAC_Item_Cost,MATCH(1,(F$1=WAC_District)*('Blend Sheet'!$W$4=WAC_IIN),0))*'Blend Sheet'!$W84,0) + IFERROR(INDEX(WAC_Item_Cost,MATCH(1,(F$1=WAC_District)*('Blend Sheet'!$X$4=WAC_IIN),0))*'Blend Sheet'!$X84,0) + IFERROR(INDEX(WAC_Item_Cost,MATCH(1,(F$1=WAC_District)*('Blend Sheet'!$Y$4=WAC_IIN),0))*'Blend Sheet'!$Y84,0) + IFERROR(INDEX(WAC_Item_Cost,MATCH(1,(F$1=WAC_District)*('Blend Sheet'!$Z$4=WAC_IIN),0))*'Blend Sheet'!$Z84,0) + IFERROR(INDEX(WAC_Item_Cost,MATCH(1,(F$1=WAC_District)*('Blend Sheet'!$AA$4=WAC_IIN),0))*'Blend Sheet'!$AA84,0) + IFERROR(INDEX(WAC_Item_Cost,MATCH(1,(F$1=WAC_District)*('Blend Sheet'!$AB$4=WAC_IIN),0))*'Blend Sheet'!$AB84,0) + IFERROR(INDEX(WAC_Item_Cost,MATCH(1,(F$1=WAC_District)*('Blend Sheet'!$AC$4=WAC_IIN),0))*'Blend Sheet'!$AC84,0) + IFERROR(INDEX(WAC_Item_Cost,MATCH(1,(F$1=WAC_District)*('Blend Sheet'!$AD$4=WAC_IIN),0))*'Blend Sheet'!$AD84,0) + IFERROR(INDEX(WAC_Item_Cost,MATCH(1,(F$1=WAC_District)*('Blend Sheet'!$AE$4=WAC_IIN),0))*'Blend Sheet'!$AE84,0) + IFERROR(INDEX(WAC_Item_Cost,MATCH(1,(F$1=WAC_District)*('Blend Sheet'!$AF$4=WAC_IIN),0))*'Blend Sheet'!$AF84,0) + IFERROR(INDEX(WAC_Item_Cost,MATCH(1,(F$1=WAC_District)*('Blend Sheet'!$AG$4=WAC_IIN),0))*'Blend Sheet'!$AG84,0) + IFERROR(INDEX(WAC_Item_Cost,MATCH(1,(F$1=WAC_District)*('Blend Sheet'!$AH$4=WAC_IIN),0))*'Blend Sheet'!$AH84,0) + IFERROR(INDEX(WAC_Item_Cost,MATCH(1,(F$1=WAC_District)*('Blend Sheet'!$AI$4=WAC_IIN),0))*'Blend Sheet'!$AI84,0) + IFERROR(INDEX(WAC_Item_Cost,MATCH(1,(F$1=WAC_District)*('Blend Sheet'!$AJ$4=WAC_IIN),0))*'Blend Sheet'!$AJ84,0) + IFERROR(INDEX(WAC_Item_Cost,MATCH(1,(F$1=WAC_District)*('Blend Sheet'!$AK$4=WAC_IIN),0))*'Blend Sheet'!$AK84,0) + IFERROR(INDEX(WAC_Item_Cost,MATCH(1,(F$1=WAC_District)*('Blend Sheet'!$AL$4=WAC_IIN),0))*'Blend Sheet'!$AL84,0) + IFERROR(INDEX(WAC_Item_Cost,MATCH(1,(F$1=WAC_District)*('Blend Sheet'!$AM$4=WAC_IIN),0))*'Blend Sheet'!$AM84,0) + IFERROR(INDEX(WAC_Item_Cost,MATCH(1,(F$1=WAC_District)*('Blend Sheet'!$AN$4=WAC_IIN),0))*'Blend Sheet'!$AN84,0) + IFERROR(INDEX(WAC_Item_Cost,MATCH(1,(F$1=WAC_District)*('Blend Sheet'!$AO$4=WAC_IIN),0))*'Blend Sheet'!$AO84,0) + IFERROR(INDEX(WAC_Item_Cost,MATCH(1,(F$1=WAC_District)*('Blend Sheet'!$AP$4=WAC_IIN),0))*'Blend Sheet'!$AP84/1000,0)</f>
        <v>231.240772381</v>
      </c>
      <c r="G81" s="245">
        <f t="array" ref="G81">IFERROR(INDEX(WAC_Item_Cost,MATCH(1,(G$1=WAC_District)*('Blend Sheet'!$C$4=WAC_IIN),0))*'Blend Sheet'!$C84/1000,0) + IFERROR(INDEX(WAC_Item_Cost,MATCH(1,(G$1=WAC_District)*('Blend Sheet'!$D$4=WAC_IIN),0))*'Blend Sheet'!$D84/1000,0) + IFERROR(INDEX(WAC_Item_Cost,MATCH(1,(G$1=WAC_District)*('Blend Sheet'!$E$4=WAC_IIN),0))*'Blend Sheet'!$E84/1000,0) + IFERROR(INDEX(WAC_Item_Cost,MATCH(1,(G$1=WAC_District)*('Blend Sheet'!$F$4=WAC_IIN),0))*'Blend Sheet'!$F84/1000,0)  + IFERROR(INDEX(WAC_Item_Cost,MATCH(1,(G$1=WAC_District)*('Blend Sheet'!$G$4=WAC_IIN),0))*'Blend Sheet'!$G84,0) + IFERROR(INDEX(WAC_Item_Cost,MATCH(1,(G$1=WAC_District)*('Blend Sheet'!$H$4=WAC_IIN),0))*'Blend Sheet'!$H84,0)  + IFERROR(INDEX(WAC_Item_Cost,MATCH(1,(G$1=WAC_District)*('Blend Sheet'!$I$4=WAC_IIN),0))*'Blend Sheet'!$I84,0) + IFERROR(INDEX(WAC_Item_Cost,MATCH(1,(G$1=WAC_District)*('Blend Sheet'!$J$4=WAC_IIN),0))*'Blend Sheet'!$J84,0) + IFERROR(INDEX(WAC_Item_Cost,MATCH(1,(G$1=WAC_District)*('Blend Sheet'!$K$4=WAC_IIN),0))*'Blend Sheet'!$K84,0) + IFERROR(INDEX(WAC_Item_Cost,MATCH(1,(G$1=WAC_District)*('Blend Sheet'!$L$4=WAC_IIN),0))*'Blend Sheet'!$L84,0) + IFERROR(INDEX(WAC_Item_Cost,MATCH(1,(G$1=WAC_District)*('Blend Sheet'!$M$4=WAC_IIN),0))*'Blend Sheet'!$M84,0) + IFERROR(INDEX(WAC_Item_Cost,MATCH(1,(G$1=WAC_District)*('Blend Sheet'!$N$4=WAC_IIN),0))*'Blend Sheet'!$N84,0) + IFERROR(INDEX(WAC_Item_Cost,MATCH(1,(G$1=WAC_District)*('Blend Sheet'!$O$4=WAC_IIN),0))*'Blend Sheet'!$O84,0) + IFERROR(INDEX(WAC_Item_Cost,MATCH(1,(G$1=WAC_District)*('Blend Sheet'!$P$4=WAC_IIN),0))*'Blend Sheet'!$P84,0) + IFERROR(INDEX(WAC_Item_Cost,MATCH(1,(G$1=WAC_District)*('Blend Sheet'!$Q$4=WAC_IIN),0))*'Blend Sheet'!$Q84,0) + IFERROR(INDEX(WAC_Item_Cost,MATCH(1,(G$1=WAC_District)*('Blend Sheet'!$R$4=WAC_IIN),0))*'Blend Sheet'!$R84,0) + IFERROR(INDEX(WAC_Item_Cost,MATCH(1,(G$1=WAC_District)*('Blend Sheet'!$S$4=WAC_IIN),0))*'Blend Sheet'!$S84,0) + IFERROR(INDEX(WAC_Item_Cost,MATCH(1,(G$1=WAC_District)*('Blend Sheet'!$T$4=WAC_IIN),0))*'Blend Sheet'!$T84,0) + IFERROR(INDEX(WAC_Item_Cost,MATCH(1,(G$1=WAC_District)*('Blend Sheet'!$U$4=WAC_IIN),0))*'Blend Sheet'!$U84,0) + IFERROR(INDEX(WAC_Item_Cost,MATCH(1,(G$1=WAC_District)*('Blend Sheet'!$V$4=WAC_IIN),0))*'Blend Sheet'!$V84,0) + IFERROR(INDEX(WAC_Item_Cost,MATCH(1,(G$1=WAC_District)*('Blend Sheet'!$W$4=WAC_IIN),0))*'Blend Sheet'!$W84,0) + IFERROR(INDEX(WAC_Item_Cost,MATCH(1,(G$1=WAC_District)*('Blend Sheet'!$X$4=WAC_IIN),0))*'Blend Sheet'!$X84,0) + IFERROR(INDEX(WAC_Item_Cost,MATCH(1,(G$1=WAC_District)*('Blend Sheet'!$Y$4=WAC_IIN),0))*'Blend Sheet'!$Y84,0) + IFERROR(INDEX(WAC_Item_Cost,MATCH(1,(G$1=WAC_District)*('Blend Sheet'!$Z$4=WAC_IIN),0))*'Blend Sheet'!$Z84,0) + IFERROR(INDEX(WAC_Item_Cost,MATCH(1,(G$1=WAC_District)*('Blend Sheet'!$AA$4=WAC_IIN),0))*'Blend Sheet'!$AA84,0) + IFERROR(INDEX(WAC_Item_Cost,MATCH(1,(G$1=WAC_District)*('Blend Sheet'!$AB$4=WAC_IIN),0))*'Blend Sheet'!$AB84,0) + IFERROR(INDEX(WAC_Item_Cost,MATCH(1,(G$1=WAC_District)*('Blend Sheet'!$AC$4=WAC_IIN),0))*'Blend Sheet'!$AC84,0) + IFERROR(INDEX(WAC_Item_Cost,MATCH(1,(G$1=WAC_District)*('Blend Sheet'!$AD$4=WAC_IIN),0))*'Blend Sheet'!$AD84,0) + IFERROR(INDEX(WAC_Item_Cost,MATCH(1,(G$1=WAC_District)*('Blend Sheet'!$AE$4=WAC_IIN),0))*'Blend Sheet'!$AE84,0) + IFERROR(INDEX(WAC_Item_Cost,MATCH(1,(G$1=WAC_District)*('Blend Sheet'!$AF$4=WAC_IIN),0))*'Blend Sheet'!$AF84,0) + IFERROR(INDEX(WAC_Item_Cost,MATCH(1,(G$1=WAC_District)*('Blend Sheet'!$AG$4=WAC_IIN),0))*'Blend Sheet'!$AG84,0) + IFERROR(INDEX(WAC_Item_Cost,MATCH(1,(G$1=WAC_District)*('Blend Sheet'!$AH$4=WAC_IIN),0))*'Blend Sheet'!$AH84,0) + IFERROR(INDEX(WAC_Item_Cost,MATCH(1,(G$1=WAC_District)*('Blend Sheet'!$AI$4=WAC_IIN),0))*'Blend Sheet'!$AI84,0) + IFERROR(INDEX(WAC_Item_Cost,MATCH(1,(G$1=WAC_District)*('Blend Sheet'!$AJ$4=WAC_IIN),0))*'Blend Sheet'!$AJ84,0) + IFERROR(INDEX(WAC_Item_Cost,MATCH(1,(G$1=WAC_District)*('Blend Sheet'!$AK$4=WAC_IIN),0))*'Blend Sheet'!$AK84,0) + IFERROR(INDEX(WAC_Item_Cost,MATCH(1,(G$1=WAC_District)*('Blend Sheet'!$AL$4=WAC_IIN),0))*'Blend Sheet'!$AL84,0) + IFERROR(INDEX(WAC_Item_Cost,MATCH(1,(G$1=WAC_District)*('Blend Sheet'!$AM$4=WAC_IIN),0))*'Blend Sheet'!$AM84,0) + IFERROR(INDEX(WAC_Item_Cost,MATCH(1,(G$1=WAC_District)*('Blend Sheet'!$AN$4=WAC_IIN),0))*'Blend Sheet'!$AN84,0) + IFERROR(INDEX(WAC_Item_Cost,MATCH(1,(G$1=WAC_District)*('Blend Sheet'!$AO$4=WAC_IIN),0))*'Blend Sheet'!$AO84,0) + IFERROR(INDEX(WAC_Item_Cost,MATCH(1,(G$1=WAC_District)*('Blend Sheet'!$AP$4=WAC_IIN),0))*'Blend Sheet'!$AP84/1000,0)</f>
        <v>210.39984653300002</v>
      </c>
      <c r="H81" s="245">
        <f t="array" ref="H81">IFERROR(INDEX(WAC_Item_Cost,MATCH(1,(H$1=WAC_District)*('Blend Sheet'!$C$4=WAC_IIN),0))*'Blend Sheet'!$C84/1000,0) + IFERROR(INDEX(WAC_Item_Cost,MATCH(1,(H$1=WAC_District)*('Blend Sheet'!$D$4=WAC_IIN),0))*'Blend Sheet'!$D84/1000,0) + IFERROR(INDEX(WAC_Item_Cost,MATCH(1,(H$1=WAC_District)*('Blend Sheet'!$E$4=WAC_IIN),0))*'Blend Sheet'!$E84/1000,0) + IFERROR(INDEX(WAC_Item_Cost,MATCH(1,(H$1=WAC_District)*('Blend Sheet'!$F$4=WAC_IIN),0))*'Blend Sheet'!$F84/1000,0)  + IFERROR(INDEX(WAC_Item_Cost,MATCH(1,(H$1=WAC_District)*('Blend Sheet'!$G$4=WAC_IIN),0))*'Blend Sheet'!$G84,0) + IFERROR(INDEX(WAC_Item_Cost,MATCH(1,(H$1=WAC_District)*('Blend Sheet'!$H$4=WAC_IIN),0))*'Blend Sheet'!$H84,0)  + IFERROR(INDEX(WAC_Item_Cost,MATCH(1,(H$1=WAC_District)*('Blend Sheet'!$I$4=WAC_IIN),0))*'Blend Sheet'!$I84,0) + IFERROR(INDEX(WAC_Item_Cost,MATCH(1,(H$1=WAC_District)*('Blend Sheet'!$J$4=WAC_IIN),0))*'Blend Sheet'!$J84,0) + IFERROR(INDEX(WAC_Item_Cost,MATCH(1,(H$1=WAC_District)*('Blend Sheet'!$K$4=WAC_IIN),0))*'Blend Sheet'!$K84,0) + IFERROR(INDEX(WAC_Item_Cost,MATCH(1,(H$1=WAC_District)*('Blend Sheet'!$L$4=WAC_IIN),0))*'Blend Sheet'!$L84,0) + IFERROR(INDEX(WAC_Item_Cost,MATCH(1,(H$1=WAC_District)*('Blend Sheet'!$M$4=WAC_IIN),0))*'Blend Sheet'!$M84,0) + IFERROR(INDEX(WAC_Item_Cost,MATCH(1,(H$1=WAC_District)*('Blend Sheet'!$N$4=WAC_IIN),0))*'Blend Sheet'!$N84,0) + IFERROR(INDEX(WAC_Item_Cost,MATCH(1,(H$1=WAC_District)*('Blend Sheet'!$O$4=WAC_IIN),0))*'Blend Sheet'!$O84,0) + IFERROR(INDEX(WAC_Item_Cost,MATCH(1,(H$1=WAC_District)*('Blend Sheet'!$P$4=WAC_IIN),0))*'Blend Sheet'!$P84,0) + IFERROR(INDEX(WAC_Item_Cost,MATCH(1,(H$1=WAC_District)*('Blend Sheet'!$Q$4=WAC_IIN),0))*'Blend Sheet'!$Q84,0) + IFERROR(INDEX(WAC_Item_Cost,MATCH(1,(H$1=WAC_District)*('Blend Sheet'!$R$4=WAC_IIN),0))*'Blend Sheet'!$R84,0) + IFERROR(INDEX(WAC_Item_Cost,MATCH(1,(H$1=WAC_District)*('Blend Sheet'!$S$4=WAC_IIN),0))*'Blend Sheet'!$S84,0) + IFERROR(INDEX(WAC_Item_Cost,MATCH(1,(H$1=WAC_District)*('Blend Sheet'!$T$4=WAC_IIN),0))*'Blend Sheet'!$T84,0) + IFERROR(INDEX(WAC_Item_Cost,MATCH(1,(H$1=WAC_District)*('Blend Sheet'!$U$4=WAC_IIN),0))*'Blend Sheet'!$U84,0) + IFERROR(INDEX(WAC_Item_Cost,MATCH(1,(H$1=WAC_District)*('Blend Sheet'!$V$4=WAC_IIN),0))*'Blend Sheet'!$V84,0) + IFERROR(INDEX(WAC_Item_Cost,MATCH(1,(H$1=WAC_District)*('Blend Sheet'!$W$4=WAC_IIN),0))*'Blend Sheet'!$W84,0) + IFERROR(INDEX(WAC_Item_Cost,MATCH(1,(H$1=WAC_District)*('Blend Sheet'!$X$4=WAC_IIN),0))*'Blend Sheet'!$X84,0) + IFERROR(INDEX(WAC_Item_Cost,MATCH(1,(H$1=WAC_District)*('Blend Sheet'!$Y$4=WAC_IIN),0))*'Blend Sheet'!$Y84,0) + IFERROR(INDEX(WAC_Item_Cost,MATCH(1,(H$1=WAC_District)*('Blend Sheet'!$Z$4=WAC_IIN),0))*'Blend Sheet'!$Z84,0) + IFERROR(INDEX(WAC_Item_Cost,MATCH(1,(H$1=WAC_District)*('Blend Sheet'!$AA$4=WAC_IIN),0))*'Blend Sheet'!$AA84,0) + IFERROR(INDEX(WAC_Item_Cost,MATCH(1,(H$1=WAC_District)*('Blend Sheet'!$AB$4=WAC_IIN),0))*'Blend Sheet'!$AB84,0) + IFERROR(INDEX(WAC_Item_Cost,MATCH(1,(H$1=WAC_District)*('Blend Sheet'!$AC$4=WAC_IIN),0))*'Blend Sheet'!$AC84,0) + IFERROR(INDEX(WAC_Item_Cost,MATCH(1,(H$1=WAC_District)*('Blend Sheet'!$AD$4=WAC_IIN),0))*'Blend Sheet'!$AD84,0) + IFERROR(INDEX(WAC_Item_Cost,MATCH(1,(H$1=WAC_District)*('Blend Sheet'!$AE$4=WAC_IIN),0))*'Blend Sheet'!$AE84,0) + IFERROR(INDEX(WAC_Item_Cost,MATCH(1,(H$1=WAC_District)*('Blend Sheet'!$AF$4=WAC_IIN),0))*'Blend Sheet'!$AF84,0) + IFERROR(INDEX(WAC_Item_Cost,MATCH(1,(H$1=WAC_District)*('Blend Sheet'!$AG$4=WAC_IIN),0))*'Blend Sheet'!$AG84,0) + IFERROR(INDEX(WAC_Item_Cost,MATCH(1,(H$1=WAC_District)*('Blend Sheet'!$AH$4=WAC_IIN),0))*'Blend Sheet'!$AH84,0) + IFERROR(INDEX(WAC_Item_Cost,MATCH(1,(H$1=WAC_District)*('Blend Sheet'!$AI$4=WAC_IIN),0))*'Blend Sheet'!$AI84,0) + IFERROR(INDEX(WAC_Item_Cost,MATCH(1,(H$1=WAC_District)*('Blend Sheet'!$AJ$4=WAC_IIN),0))*'Blend Sheet'!$AJ84,0) + IFERROR(INDEX(WAC_Item_Cost,MATCH(1,(H$1=WAC_District)*('Blend Sheet'!$AK$4=WAC_IIN),0))*'Blend Sheet'!$AK84,0) + IFERROR(INDEX(WAC_Item_Cost,MATCH(1,(H$1=WAC_District)*('Blend Sheet'!$AL$4=WAC_IIN),0))*'Blend Sheet'!$AL84,0) + IFERROR(INDEX(WAC_Item_Cost,MATCH(1,(H$1=WAC_District)*('Blend Sheet'!$AM$4=WAC_IIN),0))*'Blend Sheet'!$AM84,0) + IFERROR(INDEX(WAC_Item_Cost,MATCH(1,(H$1=WAC_District)*('Blend Sheet'!$AN$4=WAC_IIN),0))*'Blend Sheet'!$AN84,0) + IFERROR(INDEX(WAC_Item_Cost,MATCH(1,(H$1=WAC_District)*('Blend Sheet'!$AO$4=WAC_IIN),0))*'Blend Sheet'!$AO84,0) + IFERROR(INDEX(WAC_Item_Cost,MATCH(1,(H$1=WAC_District)*('Blend Sheet'!$AP$4=WAC_IIN),0))*'Blend Sheet'!$AP84/1000,0)</f>
        <v>217.67665034399997</v>
      </c>
      <c r="I81" s="245">
        <f t="array" ref="I81">IFERROR(INDEX(WAC_Item_Cost,MATCH(1,(I$1=WAC_District)*('Blend Sheet'!$C$4=WAC_IIN),0))*'Blend Sheet'!$C84/1000,0) + IFERROR(INDEX(WAC_Item_Cost,MATCH(1,(I$1=WAC_District)*('Blend Sheet'!$D$4=WAC_IIN),0))*'Blend Sheet'!$D84/1000,0) + IFERROR(INDEX(WAC_Item_Cost,MATCH(1,(I$1=WAC_District)*('Blend Sheet'!$E$4=WAC_IIN),0))*'Blend Sheet'!$E84/1000,0) + IFERROR(INDEX(WAC_Item_Cost,MATCH(1,(I$1=WAC_District)*('Blend Sheet'!$F$4=WAC_IIN),0))*'Blend Sheet'!$F84/1000,0)  + IFERROR(INDEX(WAC_Item_Cost,MATCH(1,(I$1=WAC_District)*('Blend Sheet'!$G$4=WAC_IIN),0))*'Blend Sheet'!$G84,0) + IFERROR(INDEX(WAC_Item_Cost,MATCH(1,(I$1=WAC_District)*('Blend Sheet'!$H$4=WAC_IIN),0))*'Blend Sheet'!$H84,0)  + IFERROR(INDEX(WAC_Item_Cost,MATCH(1,(I$1=WAC_District)*('Blend Sheet'!$I$4=WAC_IIN),0))*'Blend Sheet'!$I84,0) + IFERROR(INDEX(WAC_Item_Cost,MATCH(1,(I$1=WAC_District)*('Blend Sheet'!$J$4=WAC_IIN),0))*'Blend Sheet'!$J84,0) + IFERROR(INDEX(WAC_Item_Cost,MATCH(1,(I$1=WAC_District)*('Blend Sheet'!$K$4=WAC_IIN),0))*'Blend Sheet'!$K84,0) + IFERROR(INDEX(WAC_Item_Cost,MATCH(1,(I$1=WAC_District)*('Blend Sheet'!$L$4=WAC_IIN),0))*'Blend Sheet'!$L84,0) + IFERROR(INDEX(WAC_Item_Cost,MATCH(1,(I$1=WAC_District)*('Blend Sheet'!$M$4=WAC_IIN),0))*'Blend Sheet'!$M84,0) + IFERROR(INDEX(WAC_Item_Cost,MATCH(1,(I$1=WAC_District)*('Blend Sheet'!$N$4=WAC_IIN),0))*'Blend Sheet'!$N84,0) + IFERROR(INDEX(WAC_Item_Cost,MATCH(1,(I$1=WAC_District)*('Blend Sheet'!$O$4=WAC_IIN),0))*'Blend Sheet'!$O84,0) + IFERROR(INDEX(WAC_Item_Cost,MATCH(1,(I$1=WAC_District)*('Blend Sheet'!$P$4=WAC_IIN),0))*'Blend Sheet'!$P84,0) + IFERROR(INDEX(WAC_Item_Cost,MATCH(1,(I$1=WAC_District)*('Blend Sheet'!$Q$4=WAC_IIN),0))*'Blend Sheet'!$Q84,0) + IFERROR(INDEX(WAC_Item_Cost,MATCH(1,(I$1=WAC_District)*('Blend Sheet'!$R$4=WAC_IIN),0))*'Blend Sheet'!$R84,0) + IFERROR(INDEX(WAC_Item_Cost,MATCH(1,(I$1=WAC_District)*('Blend Sheet'!$S$4=WAC_IIN),0))*'Blend Sheet'!$S84,0) + IFERROR(INDEX(WAC_Item_Cost,MATCH(1,(I$1=WAC_District)*('Blend Sheet'!$T$4=WAC_IIN),0))*'Blend Sheet'!$T84,0) + IFERROR(INDEX(WAC_Item_Cost,MATCH(1,(I$1=WAC_District)*('Blend Sheet'!$U$4=WAC_IIN),0))*'Blend Sheet'!$U84,0) + IFERROR(INDEX(WAC_Item_Cost,MATCH(1,(I$1=WAC_District)*('Blend Sheet'!$V$4=WAC_IIN),0))*'Blend Sheet'!$V84,0) + IFERROR(INDEX(WAC_Item_Cost,MATCH(1,(I$1=WAC_District)*('Blend Sheet'!$W$4=WAC_IIN),0))*'Blend Sheet'!$W84,0) + IFERROR(INDEX(WAC_Item_Cost,MATCH(1,(I$1=WAC_District)*('Blend Sheet'!$X$4=WAC_IIN),0))*'Blend Sheet'!$X84,0) + IFERROR(INDEX(WAC_Item_Cost,MATCH(1,(I$1=WAC_District)*('Blend Sheet'!$Y$4=WAC_IIN),0))*'Blend Sheet'!$Y84,0) + IFERROR(INDEX(WAC_Item_Cost,MATCH(1,(I$1=WAC_District)*('Blend Sheet'!$Z$4=WAC_IIN),0))*'Blend Sheet'!$Z84,0) + IFERROR(INDEX(WAC_Item_Cost,MATCH(1,(I$1=WAC_District)*('Blend Sheet'!$AA$4=WAC_IIN),0))*'Blend Sheet'!$AA84,0) + IFERROR(INDEX(WAC_Item_Cost,MATCH(1,(I$1=WAC_District)*('Blend Sheet'!$AB$4=WAC_IIN),0))*'Blend Sheet'!$AB84,0) + IFERROR(INDEX(WAC_Item_Cost,MATCH(1,(I$1=WAC_District)*('Blend Sheet'!$AC$4=WAC_IIN),0))*'Blend Sheet'!$AC84,0) + IFERROR(INDEX(WAC_Item_Cost,MATCH(1,(I$1=WAC_District)*('Blend Sheet'!$AD$4=WAC_IIN),0))*'Blend Sheet'!$AD84,0) + IFERROR(INDEX(WAC_Item_Cost,MATCH(1,(I$1=WAC_District)*('Blend Sheet'!$AE$4=WAC_IIN),0))*'Blend Sheet'!$AE84,0) + IFERROR(INDEX(WAC_Item_Cost,MATCH(1,(I$1=WAC_District)*('Blend Sheet'!$AF$4=WAC_IIN),0))*'Blend Sheet'!$AF84,0) + IFERROR(INDEX(WAC_Item_Cost,MATCH(1,(I$1=WAC_District)*('Blend Sheet'!$AG$4=WAC_IIN),0))*'Blend Sheet'!$AG84,0) + IFERROR(INDEX(WAC_Item_Cost,MATCH(1,(I$1=WAC_District)*('Blend Sheet'!$AH$4=WAC_IIN),0))*'Blend Sheet'!$AH84,0) + IFERROR(INDEX(WAC_Item_Cost,MATCH(1,(I$1=WAC_District)*('Blend Sheet'!$AI$4=WAC_IIN),0))*'Blend Sheet'!$AI84,0) + IFERROR(INDEX(WAC_Item_Cost,MATCH(1,(I$1=WAC_District)*('Blend Sheet'!$AJ$4=WAC_IIN),0))*'Blend Sheet'!$AJ84,0) + IFERROR(INDEX(WAC_Item_Cost,MATCH(1,(I$1=WAC_District)*('Blend Sheet'!$AK$4=WAC_IIN),0))*'Blend Sheet'!$AK84,0) + IFERROR(INDEX(WAC_Item_Cost,MATCH(1,(I$1=WAC_District)*('Blend Sheet'!$AL$4=WAC_IIN),0))*'Blend Sheet'!$AL84,0) + IFERROR(INDEX(WAC_Item_Cost,MATCH(1,(I$1=WAC_District)*('Blend Sheet'!$AM$4=WAC_IIN),0))*'Blend Sheet'!$AM84,0) + IFERROR(INDEX(WAC_Item_Cost,MATCH(1,(I$1=WAC_District)*('Blend Sheet'!$AN$4=WAC_IIN),0))*'Blend Sheet'!$AN84,0) + IFERROR(INDEX(WAC_Item_Cost,MATCH(1,(I$1=WAC_District)*('Blend Sheet'!$AO$4=WAC_IIN),0))*'Blend Sheet'!$AO84,0) + IFERROR(INDEX(WAC_Item_Cost,MATCH(1,(I$1=WAC_District)*('Blend Sheet'!$AP$4=WAC_IIN),0))*'Blend Sheet'!$AP84/1000,0)</f>
        <v>217.09167679700002</v>
      </c>
      <c r="J81" s="245">
        <f t="array" ref="J81">IFERROR(INDEX(WAC_Item_Cost,MATCH(1,(J$1=WAC_District)*('Blend Sheet'!$C$4=WAC_IIN),0))*'Blend Sheet'!$C84/1000,0) + IFERROR(INDEX(WAC_Item_Cost,MATCH(1,(J$1=WAC_District)*('Blend Sheet'!$D$4=WAC_IIN),0))*'Blend Sheet'!$D84/1000,0) + IFERROR(INDEX(WAC_Item_Cost,MATCH(1,(J$1=WAC_District)*('Blend Sheet'!$E$4=WAC_IIN),0))*'Blend Sheet'!$E84/1000,0) + IFERROR(INDEX(WAC_Item_Cost,MATCH(1,(J$1=WAC_District)*('Blend Sheet'!$F$4=WAC_IIN),0))*'Blend Sheet'!$F84/1000,0)  + IFERROR(INDEX(WAC_Item_Cost,MATCH(1,(J$1=WAC_District)*('Blend Sheet'!$G$4=WAC_IIN),0))*'Blend Sheet'!$G84,0) + IFERROR(INDEX(WAC_Item_Cost,MATCH(1,(J$1=WAC_District)*('Blend Sheet'!$H$4=WAC_IIN),0))*'Blend Sheet'!$H84,0)  + IFERROR(INDEX(WAC_Item_Cost,MATCH(1,(J$1=WAC_District)*('Blend Sheet'!$I$4=WAC_IIN),0))*'Blend Sheet'!$I84,0) + IFERROR(INDEX(WAC_Item_Cost,MATCH(1,(J$1=WAC_District)*('Blend Sheet'!$J$4=WAC_IIN),0))*'Blend Sheet'!$J84,0) + IFERROR(INDEX(WAC_Item_Cost,MATCH(1,(J$1=WAC_District)*('Blend Sheet'!$K$4=WAC_IIN),0))*'Blend Sheet'!$K84,0) + IFERROR(INDEX(WAC_Item_Cost,MATCH(1,(J$1=WAC_District)*('Blend Sheet'!$L$4=WAC_IIN),0))*'Blend Sheet'!$L84,0) + IFERROR(INDEX(WAC_Item_Cost,MATCH(1,(J$1=WAC_District)*('Blend Sheet'!$M$4=WAC_IIN),0))*'Blend Sheet'!$M84,0) + IFERROR(INDEX(WAC_Item_Cost,MATCH(1,(J$1=WAC_District)*('Blend Sheet'!$N$4=WAC_IIN),0))*'Blend Sheet'!$N84,0) + IFERROR(INDEX(WAC_Item_Cost,MATCH(1,(J$1=WAC_District)*('Blend Sheet'!$O$4=WAC_IIN),0))*'Blend Sheet'!$O84,0) + IFERROR(INDEX(WAC_Item_Cost,MATCH(1,(J$1=WAC_District)*('Blend Sheet'!$P$4=WAC_IIN),0))*'Blend Sheet'!$P84,0) + IFERROR(INDEX(WAC_Item_Cost,MATCH(1,(J$1=WAC_District)*('Blend Sheet'!$Q$4=WAC_IIN),0))*'Blend Sheet'!$Q84,0) + IFERROR(INDEX(WAC_Item_Cost,MATCH(1,(J$1=WAC_District)*('Blend Sheet'!$R$4=WAC_IIN),0))*'Blend Sheet'!$R84,0) + IFERROR(INDEX(WAC_Item_Cost,MATCH(1,(J$1=WAC_District)*('Blend Sheet'!$S$4=WAC_IIN),0))*'Blend Sheet'!$S84,0) + IFERROR(INDEX(WAC_Item_Cost,MATCH(1,(J$1=WAC_District)*('Blend Sheet'!$T$4=WAC_IIN),0))*'Blend Sheet'!$T84,0) + IFERROR(INDEX(WAC_Item_Cost,MATCH(1,(J$1=WAC_District)*('Blend Sheet'!$U$4=WAC_IIN),0))*'Blend Sheet'!$U84,0) + IFERROR(INDEX(WAC_Item_Cost,MATCH(1,(J$1=WAC_District)*('Blend Sheet'!$V$4=WAC_IIN),0))*'Blend Sheet'!$V84,0) + IFERROR(INDEX(WAC_Item_Cost,MATCH(1,(J$1=WAC_District)*('Blend Sheet'!$W$4=WAC_IIN),0))*'Blend Sheet'!$W84,0) + IFERROR(INDEX(WAC_Item_Cost,MATCH(1,(J$1=WAC_District)*('Blend Sheet'!$X$4=WAC_IIN),0))*'Blend Sheet'!$X84,0) + IFERROR(INDEX(WAC_Item_Cost,MATCH(1,(J$1=WAC_District)*('Blend Sheet'!$Y$4=WAC_IIN),0))*'Blend Sheet'!$Y84,0) + IFERROR(INDEX(WAC_Item_Cost,MATCH(1,(J$1=WAC_District)*('Blend Sheet'!$Z$4=WAC_IIN),0))*'Blend Sheet'!$Z84,0) + IFERROR(INDEX(WAC_Item_Cost,MATCH(1,(J$1=WAC_District)*('Blend Sheet'!$AA$4=WAC_IIN),0))*'Blend Sheet'!$AA84,0) + IFERROR(INDEX(WAC_Item_Cost,MATCH(1,(J$1=WAC_District)*('Blend Sheet'!$AB$4=WAC_IIN),0))*'Blend Sheet'!$AB84,0) + IFERROR(INDEX(WAC_Item_Cost,MATCH(1,(J$1=WAC_District)*('Blend Sheet'!$AC$4=WAC_IIN),0))*'Blend Sheet'!$AC84,0) + IFERROR(INDEX(WAC_Item_Cost,MATCH(1,(J$1=WAC_District)*('Blend Sheet'!$AD$4=WAC_IIN),0))*'Blend Sheet'!$AD84,0) + IFERROR(INDEX(WAC_Item_Cost,MATCH(1,(J$1=WAC_District)*('Blend Sheet'!$AE$4=WAC_IIN),0))*'Blend Sheet'!$AE84,0) + IFERROR(INDEX(WAC_Item_Cost,MATCH(1,(J$1=WAC_District)*('Blend Sheet'!$AF$4=WAC_IIN),0))*'Blend Sheet'!$AF84,0) + IFERROR(INDEX(WAC_Item_Cost,MATCH(1,(J$1=WAC_District)*('Blend Sheet'!$AG$4=WAC_IIN),0))*'Blend Sheet'!$AG84,0) + IFERROR(INDEX(WAC_Item_Cost,MATCH(1,(J$1=WAC_District)*('Blend Sheet'!$AH$4=WAC_IIN),0))*'Blend Sheet'!$AH84,0) + IFERROR(INDEX(WAC_Item_Cost,MATCH(1,(J$1=WAC_District)*('Blend Sheet'!$AI$4=WAC_IIN),0))*'Blend Sheet'!$AI84,0) + IFERROR(INDEX(WAC_Item_Cost,MATCH(1,(J$1=WAC_District)*('Blend Sheet'!$AJ$4=WAC_IIN),0))*'Blend Sheet'!$AJ84,0) + IFERROR(INDEX(WAC_Item_Cost,MATCH(1,(J$1=WAC_District)*('Blend Sheet'!$AK$4=WAC_IIN),0))*'Blend Sheet'!$AK84,0) + IFERROR(INDEX(WAC_Item_Cost,MATCH(1,(J$1=WAC_District)*('Blend Sheet'!$AL$4=WAC_IIN),0))*'Blend Sheet'!$AL84,0) + IFERROR(INDEX(WAC_Item_Cost,MATCH(1,(J$1=WAC_District)*('Blend Sheet'!$AM$4=WAC_IIN),0))*'Blend Sheet'!$AM84,0) + IFERROR(INDEX(WAC_Item_Cost,MATCH(1,(J$1=WAC_District)*('Blend Sheet'!$AN$4=WAC_IIN),0))*'Blend Sheet'!$AN84,0) + IFERROR(INDEX(WAC_Item_Cost,MATCH(1,(J$1=WAC_District)*('Blend Sheet'!$AO$4=WAC_IIN),0))*'Blend Sheet'!$AO84,0) + IFERROR(INDEX(WAC_Item_Cost,MATCH(1,(J$1=WAC_District)*('Blend Sheet'!$AP$4=WAC_IIN),0))*'Blend Sheet'!$AP84/1000,0)</f>
        <v>211.522131487</v>
      </c>
      <c r="K81" s="245">
        <f t="array" ref="K81">IFERROR(INDEX(WAC_Item_Cost,MATCH(1,(K$1=WAC_District)*('Blend Sheet'!$C$4=WAC_IIN),0))*'Blend Sheet'!$C84/1000,0) + IFERROR(INDEX(WAC_Item_Cost,MATCH(1,(K$1=WAC_District)*('Blend Sheet'!$D$4=WAC_IIN),0))*'Blend Sheet'!$D84/1000,0) + IFERROR(INDEX(WAC_Item_Cost,MATCH(1,(K$1=WAC_District)*('Blend Sheet'!$E$4=WAC_IIN),0))*'Blend Sheet'!$E84/1000,0) + IFERROR(INDEX(WAC_Item_Cost,MATCH(1,(K$1=WAC_District)*('Blend Sheet'!$F$4=WAC_IIN),0))*'Blend Sheet'!$F84/1000,0)  + IFERROR(INDEX(WAC_Item_Cost,MATCH(1,(K$1=WAC_District)*('Blend Sheet'!$G$4=WAC_IIN),0))*'Blend Sheet'!$G84,0) + IFERROR(INDEX(WAC_Item_Cost,MATCH(1,(K$1=WAC_District)*('Blend Sheet'!$H$4=WAC_IIN),0))*'Blend Sheet'!$H84,0)  + IFERROR(INDEX(WAC_Item_Cost,MATCH(1,(K$1=WAC_District)*('Blend Sheet'!$I$4=WAC_IIN),0))*'Blend Sheet'!$I84,0) + IFERROR(INDEX(WAC_Item_Cost,MATCH(1,(K$1=WAC_District)*('Blend Sheet'!$J$4=WAC_IIN),0))*'Blend Sheet'!$J84,0) + IFERROR(INDEX(WAC_Item_Cost,MATCH(1,(K$1=WAC_District)*('Blend Sheet'!$K$4=WAC_IIN),0))*'Blend Sheet'!$K84,0) + IFERROR(INDEX(WAC_Item_Cost,MATCH(1,(K$1=WAC_District)*('Blend Sheet'!$L$4=WAC_IIN),0))*'Blend Sheet'!$L84,0) + IFERROR(INDEX(WAC_Item_Cost,MATCH(1,(K$1=WAC_District)*('Blend Sheet'!$M$4=WAC_IIN),0))*'Blend Sheet'!$M84,0) + IFERROR(INDEX(WAC_Item_Cost,MATCH(1,(K$1=WAC_District)*('Blend Sheet'!$N$4=WAC_IIN),0))*'Blend Sheet'!$N84,0) + IFERROR(INDEX(WAC_Item_Cost,MATCH(1,(K$1=WAC_District)*('Blend Sheet'!$O$4=WAC_IIN),0))*'Blend Sheet'!$O84,0) + IFERROR(INDEX(WAC_Item_Cost,MATCH(1,(K$1=WAC_District)*('Blend Sheet'!$P$4=WAC_IIN),0))*'Blend Sheet'!$P84,0) + IFERROR(INDEX(WAC_Item_Cost,MATCH(1,(K$1=WAC_District)*('Blend Sheet'!$Q$4=WAC_IIN),0))*'Blend Sheet'!$Q84,0) + IFERROR(INDEX(WAC_Item_Cost,MATCH(1,(K$1=WAC_District)*('Blend Sheet'!$R$4=WAC_IIN),0))*'Blend Sheet'!$R84,0) + IFERROR(INDEX(WAC_Item_Cost,MATCH(1,(K$1=WAC_District)*('Blend Sheet'!$S$4=WAC_IIN),0))*'Blend Sheet'!$S84,0) + IFERROR(INDEX(WAC_Item_Cost,MATCH(1,(K$1=WAC_District)*('Blend Sheet'!$T$4=WAC_IIN),0))*'Blend Sheet'!$T84,0) + IFERROR(INDEX(WAC_Item_Cost,MATCH(1,(K$1=WAC_District)*('Blend Sheet'!$U$4=WAC_IIN),0))*'Blend Sheet'!$U84,0) + IFERROR(INDEX(WAC_Item_Cost,MATCH(1,(K$1=WAC_District)*('Blend Sheet'!$V$4=WAC_IIN),0))*'Blend Sheet'!$V84,0) + IFERROR(INDEX(WAC_Item_Cost,MATCH(1,(K$1=WAC_District)*('Blend Sheet'!$W$4=WAC_IIN),0))*'Blend Sheet'!$W84,0) + IFERROR(INDEX(WAC_Item_Cost,MATCH(1,(K$1=WAC_District)*('Blend Sheet'!$X$4=WAC_IIN),0))*'Blend Sheet'!$X84,0) + IFERROR(INDEX(WAC_Item_Cost,MATCH(1,(K$1=WAC_District)*('Blend Sheet'!$Y$4=WAC_IIN),0))*'Blend Sheet'!$Y84,0) + IFERROR(INDEX(WAC_Item_Cost,MATCH(1,(K$1=WAC_District)*('Blend Sheet'!$Z$4=WAC_IIN),0))*'Blend Sheet'!$Z84,0) + IFERROR(INDEX(WAC_Item_Cost,MATCH(1,(K$1=WAC_District)*('Blend Sheet'!$AA$4=WAC_IIN),0))*'Blend Sheet'!$AA84,0) + IFERROR(INDEX(WAC_Item_Cost,MATCH(1,(K$1=WAC_District)*('Blend Sheet'!$AB$4=WAC_IIN),0))*'Blend Sheet'!$AB84,0) + IFERROR(INDEX(WAC_Item_Cost,MATCH(1,(K$1=WAC_District)*('Blend Sheet'!$AC$4=WAC_IIN),0))*'Blend Sheet'!$AC84,0) + IFERROR(INDEX(WAC_Item_Cost,MATCH(1,(K$1=WAC_District)*('Blend Sheet'!$AD$4=WAC_IIN),0))*'Blend Sheet'!$AD84,0) + IFERROR(INDEX(WAC_Item_Cost,MATCH(1,(K$1=WAC_District)*('Blend Sheet'!$AE$4=WAC_IIN),0))*'Blend Sheet'!$AE84,0) + IFERROR(INDEX(WAC_Item_Cost,MATCH(1,(K$1=WAC_District)*('Blend Sheet'!$AF$4=WAC_IIN),0))*'Blend Sheet'!$AF84,0) + IFERROR(INDEX(WAC_Item_Cost,MATCH(1,(K$1=WAC_District)*('Blend Sheet'!$AG$4=WAC_IIN),0))*'Blend Sheet'!$AG84,0) + IFERROR(INDEX(WAC_Item_Cost,MATCH(1,(K$1=WAC_District)*('Blend Sheet'!$AH$4=WAC_IIN),0))*'Blend Sheet'!$AH84,0) + IFERROR(INDEX(WAC_Item_Cost,MATCH(1,(K$1=WAC_District)*('Blend Sheet'!$AI$4=WAC_IIN),0))*'Blend Sheet'!$AI84,0) + IFERROR(INDEX(WAC_Item_Cost,MATCH(1,(K$1=WAC_District)*('Blend Sheet'!$AJ$4=WAC_IIN),0))*'Blend Sheet'!$AJ84,0) + IFERROR(INDEX(WAC_Item_Cost,MATCH(1,(K$1=WAC_District)*('Blend Sheet'!$AK$4=WAC_IIN),0))*'Blend Sheet'!$AK84,0) + IFERROR(INDEX(WAC_Item_Cost,MATCH(1,(K$1=WAC_District)*('Blend Sheet'!$AL$4=WAC_IIN),0))*'Blend Sheet'!$AL84,0) + IFERROR(INDEX(WAC_Item_Cost,MATCH(1,(K$1=WAC_District)*('Blend Sheet'!$AM$4=WAC_IIN),0))*'Blend Sheet'!$AM84,0) + IFERROR(INDEX(WAC_Item_Cost,MATCH(1,(K$1=WAC_District)*('Blend Sheet'!$AN$4=WAC_IIN),0))*'Blend Sheet'!$AN84,0) + IFERROR(INDEX(WAC_Item_Cost,MATCH(1,(K$1=WAC_District)*('Blend Sheet'!$AO$4=WAC_IIN),0))*'Blend Sheet'!$AO84,0) + IFERROR(INDEX(WAC_Item_Cost,MATCH(1,(K$1=WAC_District)*('Blend Sheet'!$AP$4=WAC_IIN),0))*'Blend Sheet'!$AP84/1000,0)</f>
        <v>0</v>
      </c>
      <c r="L81" s="245">
        <f t="array" ref="L81">IFERROR(INDEX(WAC_Item_Cost,MATCH(1,(L$1=WAC_District)*('Blend Sheet'!$C$4=WAC_IIN),0))*'Blend Sheet'!$C84/1000,0) + IFERROR(INDEX(WAC_Item_Cost,MATCH(1,(L$1=WAC_District)*('Blend Sheet'!$D$4=WAC_IIN),0))*'Blend Sheet'!$D84/1000,0) + IFERROR(INDEX(WAC_Item_Cost,MATCH(1,(L$1=WAC_District)*('Blend Sheet'!$E$4=WAC_IIN),0))*'Blend Sheet'!$E84/1000,0) + IFERROR(INDEX(WAC_Item_Cost,MATCH(1,(L$1=WAC_District)*('Blend Sheet'!$F$4=WAC_IIN),0))*'Blend Sheet'!$F84/1000,0)  + IFERROR(INDEX(WAC_Item_Cost,MATCH(1,(L$1=WAC_District)*('Blend Sheet'!$G$4=WAC_IIN),0))*'Blend Sheet'!$G84,0) + IFERROR(INDEX(WAC_Item_Cost,MATCH(1,(L$1=WAC_District)*('Blend Sheet'!$H$4=WAC_IIN),0))*'Blend Sheet'!$H84,0)  + IFERROR(INDEX(WAC_Item_Cost,MATCH(1,(L$1=WAC_District)*('Blend Sheet'!$I$4=WAC_IIN),0))*'Blend Sheet'!$I84,0) + IFERROR(INDEX(WAC_Item_Cost,MATCH(1,(L$1=WAC_District)*('Blend Sheet'!$J$4=WAC_IIN),0))*'Blend Sheet'!$J84,0) + IFERROR(INDEX(WAC_Item_Cost,MATCH(1,(L$1=WAC_District)*('Blend Sheet'!$K$4=WAC_IIN),0))*'Blend Sheet'!$K84,0) + IFERROR(INDEX(WAC_Item_Cost,MATCH(1,(L$1=WAC_District)*('Blend Sheet'!$L$4=WAC_IIN),0))*'Blend Sheet'!$L84,0) + IFERROR(INDEX(WAC_Item_Cost,MATCH(1,(L$1=WAC_District)*('Blend Sheet'!$M$4=WAC_IIN),0))*'Blend Sheet'!$M84,0) + IFERROR(INDEX(WAC_Item_Cost,MATCH(1,(L$1=WAC_District)*('Blend Sheet'!$N$4=WAC_IIN),0))*'Blend Sheet'!$N84,0) + IFERROR(INDEX(WAC_Item_Cost,MATCH(1,(L$1=WAC_District)*('Blend Sheet'!$O$4=WAC_IIN),0))*'Blend Sheet'!$O84,0) + IFERROR(INDEX(WAC_Item_Cost,MATCH(1,(L$1=WAC_District)*('Blend Sheet'!$P$4=WAC_IIN),0))*'Blend Sheet'!$P84,0) + IFERROR(INDEX(WAC_Item_Cost,MATCH(1,(L$1=WAC_District)*('Blend Sheet'!$Q$4=WAC_IIN),0))*'Blend Sheet'!$Q84,0) + IFERROR(INDEX(WAC_Item_Cost,MATCH(1,(L$1=WAC_District)*('Blend Sheet'!$R$4=WAC_IIN),0))*'Blend Sheet'!$R84,0) + IFERROR(INDEX(WAC_Item_Cost,MATCH(1,(L$1=WAC_District)*('Blend Sheet'!$S$4=WAC_IIN),0))*'Blend Sheet'!$S84,0) + IFERROR(INDEX(WAC_Item_Cost,MATCH(1,(L$1=WAC_District)*('Blend Sheet'!$T$4=WAC_IIN),0))*'Blend Sheet'!$T84,0) + IFERROR(INDEX(WAC_Item_Cost,MATCH(1,(L$1=WAC_District)*('Blend Sheet'!$U$4=WAC_IIN),0))*'Blend Sheet'!$U84,0) + IFERROR(INDEX(WAC_Item_Cost,MATCH(1,(L$1=WAC_District)*('Blend Sheet'!$V$4=WAC_IIN),0))*'Blend Sheet'!$V84,0) + IFERROR(INDEX(WAC_Item_Cost,MATCH(1,(L$1=WAC_District)*('Blend Sheet'!$W$4=WAC_IIN),0))*'Blend Sheet'!$W84,0) + IFERROR(INDEX(WAC_Item_Cost,MATCH(1,(L$1=WAC_District)*('Blend Sheet'!$X$4=WAC_IIN),0))*'Blend Sheet'!$X84,0) + IFERROR(INDEX(WAC_Item_Cost,MATCH(1,(L$1=WAC_District)*('Blend Sheet'!$Y$4=WAC_IIN),0))*'Blend Sheet'!$Y84,0) + IFERROR(INDEX(WAC_Item_Cost,MATCH(1,(L$1=WAC_District)*('Blend Sheet'!$Z$4=WAC_IIN),0))*'Blend Sheet'!$Z84,0) + IFERROR(INDEX(WAC_Item_Cost,MATCH(1,(L$1=WAC_District)*('Blend Sheet'!$AA$4=WAC_IIN),0))*'Blend Sheet'!$AA84,0) + IFERROR(INDEX(WAC_Item_Cost,MATCH(1,(L$1=WAC_District)*('Blend Sheet'!$AB$4=WAC_IIN),0))*'Blend Sheet'!$AB84,0) + IFERROR(INDEX(WAC_Item_Cost,MATCH(1,(L$1=WAC_District)*('Blend Sheet'!$AC$4=WAC_IIN),0))*'Blend Sheet'!$AC84,0) + IFERROR(INDEX(WAC_Item_Cost,MATCH(1,(L$1=WAC_District)*('Blend Sheet'!$AD$4=WAC_IIN),0))*'Blend Sheet'!$AD84,0) + IFERROR(INDEX(WAC_Item_Cost,MATCH(1,(L$1=WAC_District)*('Blend Sheet'!$AE$4=WAC_IIN),0))*'Blend Sheet'!$AE84,0) + IFERROR(INDEX(WAC_Item_Cost,MATCH(1,(L$1=WAC_District)*('Blend Sheet'!$AF$4=WAC_IIN),0))*'Blend Sheet'!$AF84,0) + IFERROR(INDEX(WAC_Item_Cost,MATCH(1,(L$1=WAC_District)*('Blend Sheet'!$AG$4=WAC_IIN),0))*'Blend Sheet'!$AG84,0) + IFERROR(INDEX(WAC_Item_Cost,MATCH(1,(L$1=WAC_District)*('Blend Sheet'!$AH$4=WAC_IIN),0))*'Blend Sheet'!$AH84,0) + IFERROR(INDEX(WAC_Item_Cost,MATCH(1,(L$1=WAC_District)*('Blend Sheet'!$AI$4=WAC_IIN),0))*'Blend Sheet'!$AI84,0) + IFERROR(INDEX(WAC_Item_Cost,MATCH(1,(L$1=WAC_District)*('Blend Sheet'!$AJ$4=WAC_IIN),0))*'Blend Sheet'!$AJ84,0) + IFERROR(INDEX(WAC_Item_Cost,MATCH(1,(L$1=WAC_District)*('Blend Sheet'!$AK$4=WAC_IIN),0))*'Blend Sheet'!$AK84,0) + IFERROR(INDEX(WAC_Item_Cost,MATCH(1,(L$1=WAC_District)*('Blend Sheet'!$AL$4=WAC_IIN),0))*'Blend Sheet'!$AL84,0) + IFERROR(INDEX(WAC_Item_Cost,MATCH(1,(L$1=WAC_District)*('Blend Sheet'!$AM$4=WAC_IIN),0))*'Blend Sheet'!$AM84,0) + IFERROR(INDEX(WAC_Item_Cost,MATCH(1,(L$1=WAC_District)*('Blend Sheet'!$AN$4=WAC_IIN),0))*'Blend Sheet'!$AN84,0) + IFERROR(INDEX(WAC_Item_Cost,MATCH(1,(L$1=WAC_District)*('Blend Sheet'!$AO$4=WAC_IIN),0))*'Blend Sheet'!$AO84,0) + IFERROR(INDEX(WAC_Item_Cost,MATCH(1,(L$1=WAC_District)*('Blend Sheet'!$AP$4=WAC_IIN),0))*'Blend Sheet'!$AP84/1000,0)</f>
        <v>16.902959999999997</v>
      </c>
    </row>
    <row r="82" spans="1:12" x14ac:dyDescent="0.25">
      <c r="A82" t="str">
        <f>'Blend Sheet'!A85</f>
        <v>SURFACEmix LW PRO (SK)</v>
      </c>
      <c r="B82" s="245">
        <f t="array" ref="B82">IFERROR(INDEX(WAC_Item_Cost,MATCH(1,(B$1=WAC_District)*('Blend Sheet'!$C$4=WAC_IIN),0))*'Blend Sheet'!$C85/1000,0) + IFERROR(INDEX(WAC_Item_Cost,MATCH(1,(B$1=WAC_District)*('Blend Sheet'!$D$4=WAC_IIN),0))*'Blend Sheet'!$D85/1000,0) + IFERROR(INDEX(WAC_Item_Cost,MATCH(1,(B$1=WAC_District)*('Blend Sheet'!$E$4=WAC_IIN),0))*'Blend Sheet'!$E85/1000,0) + IFERROR(INDEX(WAC_Item_Cost,MATCH(1,(B$1=WAC_District)*('Blend Sheet'!$F$4=WAC_IIN),0))*'Blend Sheet'!$F85/1000,0)  + IFERROR(INDEX(WAC_Item_Cost,MATCH(1,(B$1=WAC_District)*('Blend Sheet'!$G$4=WAC_IIN),0))*'Blend Sheet'!$G85,0) + IFERROR(INDEX(WAC_Item_Cost,MATCH(1,(B$1=WAC_District)*('Blend Sheet'!$H$4=WAC_IIN),0))*'Blend Sheet'!$H85,0)  + IFERROR(INDEX(WAC_Item_Cost,MATCH(1,(B$1=WAC_District)*('Blend Sheet'!$I$4=WAC_IIN),0))*'Blend Sheet'!$I85,0) + IFERROR(INDEX(WAC_Item_Cost,MATCH(1,(B$1=WAC_District)*('Blend Sheet'!$J$4=WAC_IIN),0))*'Blend Sheet'!$J85,0) + IFERROR(INDEX(WAC_Item_Cost,MATCH(1,(B$1=WAC_District)*('Blend Sheet'!$K$4=WAC_IIN),0))*'Blend Sheet'!$K85,0) + IFERROR(INDEX(WAC_Item_Cost,MATCH(1,(B$1=WAC_District)*('Blend Sheet'!$L$4=WAC_IIN),0))*'Blend Sheet'!$L85,0) + IFERROR(INDEX(WAC_Item_Cost,MATCH(1,(B$1=WAC_District)*('Blend Sheet'!$M$4=WAC_IIN),0))*'Blend Sheet'!$M85,0) + IFERROR(INDEX(WAC_Item_Cost,MATCH(1,(B$1=WAC_District)*('Blend Sheet'!$N$4=WAC_IIN),0))*'Blend Sheet'!$N85,0) + IFERROR(INDEX(WAC_Item_Cost,MATCH(1,(B$1=WAC_District)*('Blend Sheet'!$O$4=WAC_IIN),0))*'Blend Sheet'!$O85,0) + IFERROR(INDEX(WAC_Item_Cost,MATCH(1,(B$1=WAC_District)*('Blend Sheet'!$P$4=WAC_IIN),0))*'Blend Sheet'!$P85,0) + IFERROR(INDEX(WAC_Item_Cost,MATCH(1,(B$1=WAC_District)*('Blend Sheet'!$Q$4=WAC_IIN),0))*'Blend Sheet'!$Q85,0) + IFERROR(INDEX(WAC_Item_Cost,MATCH(1,(B$1=WAC_District)*('Blend Sheet'!$R$4=WAC_IIN),0))*'Blend Sheet'!$R85,0) + IFERROR(INDEX(WAC_Item_Cost,MATCH(1,(B$1=WAC_District)*('Blend Sheet'!$S$4=WAC_IIN),0))*'Blend Sheet'!$S85,0) + IFERROR(INDEX(WAC_Item_Cost,MATCH(1,(B$1=WAC_District)*('Blend Sheet'!$T$4=WAC_IIN),0))*'Blend Sheet'!$T85,0) + IFERROR(INDEX(WAC_Item_Cost,MATCH(1,(B$1=WAC_District)*('Blend Sheet'!$U$4=WAC_IIN),0))*'Blend Sheet'!$U85,0) + IFERROR(INDEX(WAC_Item_Cost,MATCH(1,(B$1=WAC_District)*('Blend Sheet'!$V$4=WAC_IIN),0))*'Blend Sheet'!$V85,0) + IFERROR(INDEX(WAC_Item_Cost,MATCH(1,(B$1=WAC_District)*('Blend Sheet'!$W$4=WAC_IIN),0))*'Blend Sheet'!$W85,0) + IFERROR(INDEX(WAC_Item_Cost,MATCH(1,(B$1=WAC_District)*('Blend Sheet'!$X$4=WAC_IIN),0))*'Blend Sheet'!$X85,0) + IFERROR(INDEX(WAC_Item_Cost,MATCH(1,(B$1=WAC_District)*('Blend Sheet'!$Y$4=WAC_IIN),0))*'Blend Sheet'!$Y85,0) + IFERROR(INDEX(WAC_Item_Cost,MATCH(1,(B$1=WAC_District)*('Blend Sheet'!$Z$4=WAC_IIN),0))*'Blend Sheet'!$Z85,0) + IFERROR(INDEX(WAC_Item_Cost,MATCH(1,(B$1=WAC_District)*('Blend Sheet'!$AA$4=WAC_IIN),0))*'Blend Sheet'!$AA85,0) + IFERROR(INDEX(WAC_Item_Cost,MATCH(1,(B$1=WAC_District)*('Blend Sheet'!$AB$4=WAC_IIN),0))*'Blend Sheet'!$AB85,0) + IFERROR(INDEX(WAC_Item_Cost,MATCH(1,(B$1=WAC_District)*('Blend Sheet'!$AC$4=WAC_IIN),0))*'Blend Sheet'!$AC85,0) + IFERROR(INDEX(WAC_Item_Cost,MATCH(1,(B$1=WAC_District)*('Blend Sheet'!$AD$4=WAC_IIN),0))*'Blend Sheet'!$AD85,0) + IFERROR(INDEX(WAC_Item_Cost,MATCH(1,(B$1=WAC_District)*('Blend Sheet'!$AE$4=WAC_IIN),0))*'Blend Sheet'!$AE85,0) + IFERROR(INDEX(WAC_Item_Cost,MATCH(1,(B$1=WAC_District)*('Blend Sheet'!$AF$4=WAC_IIN),0))*'Blend Sheet'!$AF85,0) + IFERROR(INDEX(WAC_Item_Cost,MATCH(1,(B$1=WAC_District)*('Blend Sheet'!$AG$4=WAC_IIN),0))*'Blend Sheet'!$AG85,0) + IFERROR(INDEX(WAC_Item_Cost,MATCH(1,(B$1=WAC_District)*('Blend Sheet'!$AH$4=WAC_IIN),0))*'Blend Sheet'!$AH85,0) + IFERROR(INDEX(WAC_Item_Cost,MATCH(1,(B$1=WAC_District)*('Blend Sheet'!$AI$4=WAC_IIN),0))*'Blend Sheet'!$AI85,0) + IFERROR(INDEX(WAC_Item_Cost,MATCH(1,(B$1=WAC_District)*('Blend Sheet'!$AJ$4=WAC_IIN),0))*'Blend Sheet'!$AJ85,0) + IFERROR(INDEX(WAC_Item_Cost,MATCH(1,(B$1=WAC_District)*('Blend Sheet'!$AK$4=WAC_IIN),0))*'Blend Sheet'!$AK85,0) + IFERROR(INDEX(WAC_Item_Cost,MATCH(1,(B$1=WAC_District)*('Blend Sheet'!$AL$4=WAC_IIN),0))*'Blend Sheet'!$AL85,0) + IFERROR(INDEX(WAC_Item_Cost,MATCH(1,(B$1=WAC_District)*('Blend Sheet'!$AM$4=WAC_IIN),0))*'Blend Sheet'!$AM85,0) + IFERROR(INDEX(WAC_Item_Cost,MATCH(1,(B$1=WAC_District)*('Blend Sheet'!$AN$4=WAC_IIN),0))*'Blend Sheet'!$AN85,0) + IFERROR(INDEX(WAC_Item_Cost,MATCH(1,(B$1=WAC_District)*('Blend Sheet'!$AO$4=WAC_IIN),0))*'Blend Sheet'!$AO85,0) + IFERROR(INDEX(WAC_Item_Cost,MATCH(1,(B$1=WAC_District)*('Blend Sheet'!$AP$4=WAC_IIN),0))*'Blend Sheet'!$AP85/1000,0)</f>
        <v>140.33868790099999</v>
      </c>
      <c r="C82" s="245">
        <f t="array" ref="C82">IFERROR(INDEX(WAC_Item_Cost,MATCH(1,(C$1=WAC_District)*('Blend Sheet'!$C$4=WAC_IIN),0))*'Blend Sheet'!$C85/1000,0) + IFERROR(INDEX(WAC_Item_Cost,MATCH(1,(C$1=WAC_District)*('Blend Sheet'!$D$4=WAC_IIN),0))*'Blend Sheet'!$D85/1000,0) + IFERROR(INDEX(WAC_Item_Cost,MATCH(1,(C$1=WAC_District)*('Blend Sheet'!$E$4=WAC_IIN),0))*'Blend Sheet'!$E85/1000,0) + IFERROR(INDEX(WAC_Item_Cost,MATCH(1,(C$1=WAC_District)*('Blend Sheet'!$F$4=WAC_IIN),0))*'Blend Sheet'!$F85/1000,0)  + IFERROR(INDEX(WAC_Item_Cost,MATCH(1,(C$1=WAC_District)*('Blend Sheet'!$G$4=WAC_IIN),0))*'Blend Sheet'!$G85,0) + IFERROR(INDEX(WAC_Item_Cost,MATCH(1,(C$1=WAC_District)*('Blend Sheet'!$H$4=WAC_IIN),0))*'Blend Sheet'!$H85,0)  + IFERROR(INDEX(WAC_Item_Cost,MATCH(1,(C$1=WAC_District)*('Blend Sheet'!$I$4=WAC_IIN),0))*'Blend Sheet'!$I85,0) + IFERROR(INDEX(WAC_Item_Cost,MATCH(1,(C$1=WAC_District)*('Blend Sheet'!$J$4=WAC_IIN),0))*'Blend Sheet'!$J85,0) + IFERROR(INDEX(WAC_Item_Cost,MATCH(1,(C$1=WAC_District)*('Blend Sheet'!$K$4=WAC_IIN),0))*'Blend Sheet'!$K85,0) + IFERROR(INDEX(WAC_Item_Cost,MATCH(1,(C$1=WAC_District)*('Blend Sheet'!$L$4=WAC_IIN),0))*'Blend Sheet'!$L85,0) + IFERROR(INDEX(WAC_Item_Cost,MATCH(1,(C$1=WAC_District)*('Blend Sheet'!$M$4=WAC_IIN),0))*'Blend Sheet'!$M85,0) + IFERROR(INDEX(WAC_Item_Cost,MATCH(1,(C$1=WAC_District)*('Blend Sheet'!$N$4=WAC_IIN),0))*'Blend Sheet'!$N85,0) + IFERROR(INDEX(WAC_Item_Cost,MATCH(1,(C$1=WAC_District)*('Blend Sheet'!$O$4=WAC_IIN),0))*'Blend Sheet'!$O85,0) + IFERROR(INDEX(WAC_Item_Cost,MATCH(1,(C$1=WAC_District)*('Blend Sheet'!$P$4=WAC_IIN),0))*'Blend Sheet'!$P85,0) + IFERROR(INDEX(WAC_Item_Cost,MATCH(1,(C$1=WAC_District)*('Blend Sheet'!$Q$4=WAC_IIN),0))*'Blend Sheet'!$Q85,0) + IFERROR(INDEX(WAC_Item_Cost,MATCH(1,(C$1=WAC_District)*('Blend Sheet'!$R$4=WAC_IIN),0))*'Blend Sheet'!$R85,0) + IFERROR(INDEX(WAC_Item_Cost,MATCH(1,(C$1=WAC_District)*('Blend Sheet'!$S$4=WAC_IIN),0))*'Blend Sheet'!$S85,0) + IFERROR(INDEX(WAC_Item_Cost,MATCH(1,(C$1=WAC_District)*('Blend Sheet'!$T$4=WAC_IIN),0))*'Blend Sheet'!$T85,0) + IFERROR(INDEX(WAC_Item_Cost,MATCH(1,(C$1=WAC_District)*('Blend Sheet'!$U$4=WAC_IIN),0))*'Blend Sheet'!$U85,0) + IFERROR(INDEX(WAC_Item_Cost,MATCH(1,(C$1=WAC_District)*('Blend Sheet'!$V$4=WAC_IIN),0))*'Blend Sheet'!$V85,0) + IFERROR(INDEX(WAC_Item_Cost,MATCH(1,(C$1=WAC_District)*('Blend Sheet'!$W$4=WAC_IIN),0))*'Blend Sheet'!$W85,0) + IFERROR(INDEX(WAC_Item_Cost,MATCH(1,(C$1=WAC_District)*('Blend Sheet'!$X$4=WAC_IIN),0))*'Blend Sheet'!$X85,0) + IFERROR(INDEX(WAC_Item_Cost,MATCH(1,(C$1=WAC_District)*('Blend Sheet'!$Y$4=WAC_IIN),0))*'Blend Sheet'!$Y85,0) + IFERROR(INDEX(WAC_Item_Cost,MATCH(1,(C$1=WAC_District)*('Blend Sheet'!$Z$4=WAC_IIN),0))*'Blend Sheet'!$Z85,0) + IFERROR(INDEX(WAC_Item_Cost,MATCH(1,(C$1=WAC_District)*('Blend Sheet'!$AA$4=WAC_IIN),0))*'Blend Sheet'!$AA85,0) + IFERROR(INDEX(WAC_Item_Cost,MATCH(1,(C$1=WAC_District)*('Blend Sheet'!$AB$4=WAC_IIN),0))*'Blend Sheet'!$AB85,0) + IFERROR(INDEX(WAC_Item_Cost,MATCH(1,(C$1=WAC_District)*('Blend Sheet'!$AC$4=WAC_IIN),0))*'Blend Sheet'!$AC85,0) + IFERROR(INDEX(WAC_Item_Cost,MATCH(1,(C$1=WAC_District)*('Blend Sheet'!$AD$4=WAC_IIN),0))*'Blend Sheet'!$AD85,0) + IFERROR(INDEX(WAC_Item_Cost,MATCH(1,(C$1=WAC_District)*('Blend Sheet'!$AE$4=WAC_IIN),0))*'Blend Sheet'!$AE85,0) + IFERROR(INDEX(WAC_Item_Cost,MATCH(1,(C$1=WAC_District)*('Blend Sheet'!$AF$4=WAC_IIN),0))*'Blend Sheet'!$AF85,0) + IFERROR(INDEX(WAC_Item_Cost,MATCH(1,(C$1=WAC_District)*('Blend Sheet'!$AG$4=WAC_IIN),0))*'Blend Sheet'!$AG85,0) + IFERROR(INDEX(WAC_Item_Cost,MATCH(1,(C$1=WAC_District)*('Blend Sheet'!$AH$4=WAC_IIN),0))*'Blend Sheet'!$AH85,0) + IFERROR(INDEX(WAC_Item_Cost,MATCH(1,(C$1=WAC_District)*('Blend Sheet'!$AI$4=WAC_IIN),0))*'Blend Sheet'!$AI85,0) + IFERROR(INDEX(WAC_Item_Cost,MATCH(1,(C$1=WAC_District)*('Blend Sheet'!$AJ$4=WAC_IIN),0))*'Blend Sheet'!$AJ85,0) + IFERROR(INDEX(WAC_Item_Cost,MATCH(1,(C$1=WAC_District)*('Blend Sheet'!$AK$4=WAC_IIN),0))*'Blend Sheet'!$AK85,0) + IFERROR(INDEX(WAC_Item_Cost,MATCH(1,(C$1=WAC_District)*('Blend Sheet'!$AL$4=WAC_IIN),0))*'Blend Sheet'!$AL85,0) + IFERROR(INDEX(WAC_Item_Cost,MATCH(1,(C$1=WAC_District)*('Blend Sheet'!$AM$4=WAC_IIN),0))*'Blend Sheet'!$AM85,0) + IFERROR(INDEX(WAC_Item_Cost,MATCH(1,(C$1=WAC_District)*('Blend Sheet'!$AN$4=WAC_IIN),0))*'Blend Sheet'!$AN85,0) + IFERROR(INDEX(WAC_Item_Cost,MATCH(1,(C$1=WAC_District)*('Blend Sheet'!$AO$4=WAC_IIN),0))*'Blend Sheet'!$AO85,0) + IFERROR(INDEX(WAC_Item_Cost,MATCH(1,(C$1=WAC_District)*('Blend Sheet'!$AP$4=WAC_IIN),0))*'Blend Sheet'!$AP85/1000,0)</f>
        <v>175.88173105799999</v>
      </c>
      <c r="D82" s="245">
        <f t="array" ref="D82">IFERROR(INDEX(WAC_Item_Cost,MATCH(1,(D$1=WAC_District)*('Blend Sheet'!$C$4=WAC_IIN),0))*'Blend Sheet'!$C85/1000,0) + IFERROR(INDEX(WAC_Item_Cost,MATCH(1,(D$1=WAC_District)*('Blend Sheet'!$D$4=WAC_IIN),0))*'Blend Sheet'!$D85/1000,0) + IFERROR(INDEX(WAC_Item_Cost,MATCH(1,(D$1=WAC_District)*('Blend Sheet'!$E$4=WAC_IIN),0))*'Blend Sheet'!$E85/1000,0) + IFERROR(INDEX(WAC_Item_Cost,MATCH(1,(D$1=WAC_District)*('Blend Sheet'!$F$4=WAC_IIN),0))*'Blend Sheet'!$F85/1000,0)  + IFERROR(INDEX(WAC_Item_Cost,MATCH(1,(D$1=WAC_District)*('Blend Sheet'!$G$4=WAC_IIN),0))*'Blend Sheet'!$G85,0) + IFERROR(INDEX(WAC_Item_Cost,MATCH(1,(D$1=WAC_District)*('Blend Sheet'!$H$4=WAC_IIN),0))*'Blend Sheet'!$H85,0)  + IFERROR(INDEX(WAC_Item_Cost,MATCH(1,(D$1=WAC_District)*('Blend Sheet'!$I$4=WAC_IIN),0))*'Blend Sheet'!$I85,0) + IFERROR(INDEX(WAC_Item_Cost,MATCH(1,(D$1=WAC_District)*('Blend Sheet'!$J$4=WAC_IIN),0))*'Blend Sheet'!$J85,0) + IFERROR(INDEX(WAC_Item_Cost,MATCH(1,(D$1=WAC_District)*('Blend Sheet'!$K$4=WAC_IIN),0))*'Blend Sheet'!$K85,0) + IFERROR(INDEX(WAC_Item_Cost,MATCH(1,(D$1=WAC_District)*('Blend Sheet'!$L$4=WAC_IIN),0))*'Blend Sheet'!$L85,0) + IFERROR(INDEX(WAC_Item_Cost,MATCH(1,(D$1=WAC_District)*('Blend Sheet'!$M$4=WAC_IIN),0))*'Blend Sheet'!$M85,0) + IFERROR(INDEX(WAC_Item_Cost,MATCH(1,(D$1=WAC_District)*('Blend Sheet'!$N$4=WAC_IIN),0))*'Blend Sheet'!$N85,0) + IFERROR(INDEX(WAC_Item_Cost,MATCH(1,(D$1=WAC_District)*('Blend Sheet'!$O$4=WAC_IIN),0))*'Blend Sheet'!$O85,0) + IFERROR(INDEX(WAC_Item_Cost,MATCH(1,(D$1=WAC_District)*('Blend Sheet'!$P$4=WAC_IIN),0))*'Blend Sheet'!$P85,0) + IFERROR(INDEX(WAC_Item_Cost,MATCH(1,(D$1=WAC_District)*('Blend Sheet'!$Q$4=WAC_IIN),0))*'Blend Sheet'!$Q85,0) + IFERROR(INDEX(WAC_Item_Cost,MATCH(1,(D$1=WAC_District)*('Blend Sheet'!$R$4=WAC_IIN),0))*'Blend Sheet'!$R85,0) + IFERROR(INDEX(WAC_Item_Cost,MATCH(1,(D$1=WAC_District)*('Blend Sheet'!$S$4=WAC_IIN),0))*'Blend Sheet'!$S85,0) + IFERROR(INDEX(WAC_Item_Cost,MATCH(1,(D$1=WAC_District)*('Blend Sheet'!$T$4=WAC_IIN),0))*'Blend Sheet'!$T85,0) + IFERROR(INDEX(WAC_Item_Cost,MATCH(1,(D$1=WAC_District)*('Blend Sheet'!$U$4=WAC_IIN),0))*'Blend Sheet'!$U85,0) + IFERROR(INDEX(WAC_Item_Cost,MATCH(1,(D$1=WAC_District)*('Blend Sheet'!$V$4=WAC_IIN),0))*'Blend Sheet'!$V85,0) + IFERROR(INDEX(WAC_Item_Cost,MATCH(1,(D$1=WAC_District)*('Blend Sheet'!$W$4=WAC_IIN),0))*'Blend Sheet'!$W85,0) + IFERROR(INDEX(WAC_Item_Cost,MATCH(1,(D$1=WAC_District)*('Blend Sheet'!$X$4=WAC_IIN),0))*'Blend Sheet'!$X85,0) + IFERROR(INDEX(WAC_Item_Cost,MATCH(1,(D$1=WAC_District)*('Blend Sheet'!$Y$4=WAC_IIN),0))*'Blend Sheet'!$Y85,0) + IFERROR(INDEX(WAC_Item_Cost,MATCH(1,(D$1=WAC_District)*('Blend Sheet'!$Z$4=WAC_IIN),0))*'Blend Sheet'!$Z85,0) + IFERROR(INDEX(WAC_Item_Cost,MATCH(1,(D$1=WAC_District)*('Blend Sheet'!$AA$4=WAC_IIN),0))*'Blend Sheet'!$AA85,0) + IFERROR(INDEX(WAC_Item_Cost,MATCH(1,(D$1=WAC_District)*('Blend Sheet'!$AB$4=WAC_IIN),0))*'Blend Sheet'!$AB85,0) + IFERROR(INDEX(WAC_Item_Cost,MATCH(1,(D$1=WAC_District)*('Blend Sheet'!$AC$4=WAC_IIN),0))*'Blend Sheet'!$AC85,0) + IFERROR(INDEX(WAC_Item_Cost,MATCH(1,(D$1=WAC_District)*('Blend Sheet'!$AD$4=WAC_IIN),0))*'Blend Sheet'!$AD85,0) + IFERROR(INDEX(WAC_Item_Cost,MATCH(1,(D$1=WAC_District)*('Blend Sheet'!$AE$4=WAC_IIN),0))*'Blend Sheet'!$AE85,0) + IFERROR(INDEX(WAC_Item_Cost,MATCH(1,(D$1=WAC_District)*('Blend Sheet'!$AF$4=WAC_IIN),0))*'Blend Sheet'!$AF85,0) + IFERROR(INDEX(WAC_Item_Cost,MATCH(1,(D$1=WAC_District)*('Blend Sheet'!$AG$4=WAC_IIN),0))*'Blend Sheet'!$AG85,0) + IFERROR(INDEX(WAC_Item_Cost,MATCH(1,(D$1=WAC_District)*('Blend Sheet'!$AH$4=WAC_IIN),0))*'Blend Sheet'!$AH85,0) + IFERROR(INDEX(WAC_Item_Cost,MATCH(1,(D$1=WAC_District)*('Blend Sheet'!$AI$4=WAC_IIN),0))*'Blend Sheet'!$AI85,0) + IFERROR(INDEX(WAC_Item_Cost,MATCH(1,(D$1=WAC_District)*('Blend Sheet'!$AJ$4=WAC_IIN),0))*'Blend Sheet'!$AJ85,0) + IFERROR(INDEX(WAC_Item_Cost,MATCH(1,(D$1=WAC_District)*('Blend Sheet'!$AK$4=WAC_IIN),0))*'Blend Sheet'!$AK85,0) + IFERROR(INDEX(WAC_Item_Cost,MATCH(1,(D$1=WAC_District)*('Blend Sheet'!$AL$4=WAC_IIN),0))*'Blend Sheet'!$AL85,0) + IFERROR(INDEX(WAC_Item_Cost,MATCH(1,(D$1=WAC_District)*('Blend Sheet'!$AM$4=WAC_IIN),0))*'Blend Sheet'!$AM85,0) + IFERROR(INDEX(WAC_Item_Cost,MATCH(1,(D$1=WAC_District)*('Blend Sheet'!$AN$4=WAC_IIN),0))*'Blend Sheet'!$AN85,0) + IFERROR(INDEX(WAC_Item_Cost,MATCH(1,(D$1=WAC_District)*('Blend Sheet'!$AO$4=WAC_IIN),0))*'Blend Sheet'!$AO85,0) + IFERROR(INDEX(WAC_Item_Cost,MATCH(1,(D$1=WAC_District)*('Blend Sheet'!$AP$4=WAC_IIN),0))*'Blend Sheet'!$AP85/1000,0)</f>
        <v>205.79029711499996</v>
      </c>
      <c r="E82" s="245">
        <f t="array" ref="E82">IFERROR(INDEX(WAC_Item_Cost,MATCH(1,(E$1=WAC_District)*('Blend Sheet'!$C$4=WAC_IIN),0))*'Blend Sheet'!$C85/1000,0) + IFERROR(INDEX(WAC_Item_Cost,MATCH(1,(E$1=WAC_District)*('Blend Sheet'!$D$4=WAC_IIN),0))*'Blend Sheet'!$D85/1000,0) + IFERROR(INDEX(WAC_Item_Cost,MATCH(1,(E$1=WAC_District)*('Blend Sheet'!$E$4=WAC_IIN),0))*'Blend Sheet'!$E85/1000,0) + IFERROR(INDEX(WAC_Item_Cost,MATCH(1,(E$1=WAC_District)*('Blend Sheet'!$F$4=WAC_IIN),0))*'Blend Sheet'!$F85/1000,0)  + IFERROR(INDEX(WAC_Item_Cost,MATCH(1,(E$1=WAC_District)*('Blend Sheet'!$G$4=WAC_IIN),0))*'Blend Sheet'!$G85,0) + IFERROR(INDEX(WAC_Item_Cost,MATCH(1,(E$1=WAC_District)*('Blend Sheet'!$H$4=WAC_IIN),0))*'Blend Sheet'!$H85,0)  + IFERROR(INDEX(WAC_Item_Cost,MATCH(1,(E$1=WAC_District)*('Blend Sheet'!$I$4=WAC_IIN),0))*'Blend Sheet'!$I85,0) + IFERROR(INDEX(WAC_Item_Cost,MATCH(1,(E$1=WAC_District)*('Blend Sheet'!$J$4=WAC_IIN),0))*'Blend Sheet'!$J85,0) + IFERROR(INDEX(WAC_Item_Cost,MATCH(1,(E$1=WAC_District)*('Blend Sheet'!$K$4=WAC_IIN),0))*'Blend Sheet'!$K85,0) + IFERROR(INDEX(WAC_Item_Cost,MATCH(1,(E$1=WAC_District)*('Blend Sheet'!$L$4=WAC_IIN),0))*'Blend Sheet'!$L85,0) + IFERROR(INDEX(WAC_Item_Cost,MATCH(1,(E$1=WAC_District)*('Blend Sheet'!$M$4=WAC_IIN),0))*'Blend Sheet'!$M85,0) + IFERROR(INDEX(WAC_Item_Cost,MATCH(1,(E$1=WAC_District)*('Blend Sheet'!$N$4=WAC_IIN),0))*'Blend Sheet'!$N85,0) + IFERROR(INDEX(WAC_Item_Cost,MATCH(1,(E$1=WAC_District)*('Blend Sheet'!$O$4=WAC_IIN),0))*'Blend Sheet'!$O85,0) + IFERROR(INDEX(WAC_Item_Cost,MATCH(1,(E$1=WAC_District)*('Blend Sheet'!$P$4=WAC_IIN),0))*'Blend Sheet'!$P85,0) + IFERROR(INDEX(WAC_Item_Cost,MATCH(1,(E$1=WAC_District)*('Blend Sheet'!$Q$4=WAC_IIN),0))*'Blend Sheet'!$Q85,0) + IFERROR(INDEX(WAC_Item_Cost,MATCH(1,(E$1=WAC_District)*('Blend Sheet'!$R$4=WAC_IIN),0))*'Blend Sheet'!$R85,0) + IFERROR(INDEX(WAC_Item_Cost,MATCH(1,(E$1=WAC_District)*('Blend Sheet'!$S$4=WAC_IIN),0))*'Blend Sheet'!$S85,0) + IFERROR(INDEX(WAC_Item_Cost,MATCH(1,(E$1=WAC_District)*('Blend Sheet'!$T$4=WAC_IIN),0))*'Blend Sheet'!$T85,0) + IFERROR(INDEX(WAC_Item_Cost,MATCH(1,(E$1=WAC_District)*('Blend Sheet'!$U$4=WAC_IIN),0))*'Blend Sheet'!$U85,0) + IFERROR(INDEX(WAC_Item_Cost,MATCH(1,(E$1=WAC_District)*('Blend Sheet'!$V$4=WAC_IIN),0))*'Blend Sheet'!$V85,0) + IFERROR(INDEX(WAC_Item_Cost,MATCH(1,(E$1=WAC_District)*('Blend Sheet'!$W$4=WAC_IIN),0))*'Blend Sheet'!$W85,0) + IFERROR(INDEX(WAC_Item_Cost,MATCH(1,(E$1=WAC_District)*('Blend Sheet'!$X$4=WAC_IIN),0))*'Blend Sheet'!$X85,0) + IFERROR(INDEX(WAC_Item_Cost,MATCH(1,(E$1=WAC_District)*('Blend Sheet'!$Y$4=WAC_IIN),0))*'Blend Sheet'!$Y85,0) + IFERROR(INDEX(WAC_Item_Cost,MATCH(1,(E$1=WAC_District)*('Blend Sheet'!$Z$4=WAC_IIN),0))*'Blend Sheet'!$Z85,0) + IFERROR(INDEX(WAC_Item_Cost,MATCH(1,(E$1=WAC_District)*('Blend Sheet'!$AA$4=WAC_IIN),0))*'Blend Sheet'!$AA85,0) + IFERROR(INDEX(WAC_Item_Cost,MATCH(1,(E$1=WAC_District)*('Blend Sheet'!$AB$4=WAC_IIN),0))*'Blend Sheet'!$AB85,0) + IFERROR(INDEX(WAC_Item_Cost,MATCH(1,(E$1=WAC_District)*('Blend Sheet'!$AC$4=WAC_IIN),0))*'Blend Sheet'!$AC85,0) + IFERROR(INDEX(WAC_Item_Cost,MATCH(1,(E$1=WAC_District)*('Blend Sheet'!$AD$4=WAC_IIN),0))*'Blend Sheet'!$AD85,0) + IFERROR(INDEX(WAC_Item_Cost,MATCH(1,(E$1=WAC_District)*('Blend Sheet'!$AE$4=WAC_IIN),0))*'Blend Sheet'!$AE85,0) + IFERROR(INDEX(WAC_Item_Cost,MATCH(1,(E$1=WAC_District)*('Blend Sheet'!$AF$4=WAC_IIN),0))*'Blend Sheet'!$AF85,0) + IFERROR(INDEX(WAC_Item_Cost,MATCH(1,(E$1=WAC_District)*('Blend Sheet'!$AG$4=WAC_IIN),0))*'Blend Sheet'!$AG85,0) + IFERROR(INDEX(WAC_Item_Cost,MATCH(1,(E$1=WAC_District)*('Blend Sheet'!$AH$4=WAC_IIN),0))*'Blend Sheet'!$AH85,0) + IFERROR(INDEX(WAC_Item_Cost,MATCH(1,(E$1=WAC_District)*('Blend Sheet'!$AI$4=WAC_IIN),0))*'Blend Sheet'!$AI85,0) + IFERROR(INDEX(WAC_Item_Cost,MATCH(1,(E$1=WAC_District)*('Blend Sheet'!$AJ$4=WAC_IIN),0))*'Blend Sheet'!$AJ85,0) + IFERROR(INDEX(WAC_Item_Cost,MATCH(1,(E$1=WAC_District)*('Blend Sheet'!$AK$4=WAC_IIN),0))*'Blend Sheet'!$AK85,0) + IFERROR(INDEX(WAC_Item_Cost,MATCH(1,(E$1=WAC_District)*('Blend Sheet'!$AL$4=WAC_IIN),0))*'Blend Sheet'!$AL85,0) + IFERROR(INDEX(WAC_Item_Cost,MATCH(1,(E$1=WAC_District)*('Blend Sheet'!$AM$4=WAC_IIN),0))*'Blend Sheet'!$AM85,0) + IFERROR(INDEX(WAC_Item_Cost,MATCH(1,(E$1=WAC_District)*('Blend Sheet'!$AN$4=WAC_IIN),0))*'Blend Sheet'!$AN85,0) + IFERROR(INDEX(WAC_Item_Cost,MATCH(1,(E$1=WAC_District)*('Blend Sheet'!$AO$4=WAC_IIN),0))*'Blend Sheet'!$AO85,0) + IFERROR(INDEX(WAC_Item_Cost,MATCH(1,(E$1=WAC_District)*('Blend Sheet'!$AP$4=WAC_IIN),0))*'Blend Sheet'!$AP85/1000,0)</f>
        <v>197.59136676899999</v>
      </c>
      <c r="F82" s="245">
        <f t="array" ref="F82">IFERROR(INDEX(WAC_Item_Cost,MATCH(1,(F$1=WAC_District)*('Blend Sheet'!$C$4=WAC_IIN),0))*'Blend Sheet'!$C85/1000,0) + IFERROR(INDEX(WAC_Item_Cost,MATCH(1,(F$1=WAC_District)*('Blend Sheet'!$D$4=WAC_IIN),0))*'Blend Sheet'!$D85/1000,0) + IFERROR(INDEX(WAC_Item_Cost,MATCH(1,(F$1=WAC_District)*('Blend Sheet'!$E$4=WAC_IIN),0))*'Blend Sheet'!$E85/1000,0) + IFERROR(INDEX(WAC_Item_Cost,MATCH(1,(F$1=WAC_District)*('Blend Sheet'!$F$4=WAC_IIN),0))*'Blend Sheet'!$F85/1000,0)  + IFERROR(INDEX(WAC_Item_Cost,MATCH(1,(F$1=WAC_District)*('Blend Sheet'!$G$4=WAC_IIN),0))*'Blend Sheet'!$G85,0) + IFERROR(INDEX(WAC_Item_Cost,MATCH(1,(F$1=WAC_District)*('Blend Sheet'!$H$4=WAC_IIN),0))*'Blend Sheet'!$H85,0)  + IFERROR(INDEX(WAC_Item_Cost,MATCH(1,(F$1=WAC_District)*('Blend Sheet'!$I$4=WAC_IIN),0))*'Blend Sheet'!$I85,0) + IFERROR(INDEX(WAC_Item_Cost,MATCH(1,(F$1=WAC_District)*('Blend Sheet'!$J$4=WAC_IIN),0))*'Blend Sheet'!$J85,0) + IFERROR(INDEX(WAC_Item_Cost,MATCH(1,(F$1=WAC_District)*('Blend Sheet'!$K$4=WAC_IIN),0))*'Blend Sheet'!$K85,0) + IFERROR(INDEX(WAC_Item_Cost,MATCH(1,(F$1=WAC_District)*('Blend Sheet'!$L$4=WAC_IIN),0))*'Blend Sheet'!$L85,0) + IFERROR(INDEX(WAC_Item_Cost,MATCH(1,(F$1=WAC_District)*('Blend Sheet'!$M$4=WAC_IIN),0))*'Blend Sheet'!$M85,0) + IFERROR(INDEX(WAC_Item_Cost,MATCH(1,(F$1=WAC_District)*('Blend Sheet'!$N$4=WAC_IIN),0))*'Blend Sheet'!$N85,0) + IFERROR(INDEX(WAC_Item_Cost,MATCH(1,(F$1=WAC_District)*('Blend Sheet'!$O$4=WAC_IIN),0))*'Blend Sheet'!$O85,0) + IFERROR(INDEX(WAC_Item_Cost,MATCH(1,(F$1=WAC_District)*('Blend Sheet'!$P$4=WAC_IIN),0))*'Blend Sheet'!$P85,0) + IFERROR(INDEX(WAC_Item_Cost,MATCH(1,(F$1=WAC_District)*('Blend Sheet'!$Q$4=WAC_IIN),0))*'Blend Sheet'!$Q85,0) + IFERROR(INDEX(WAC_Item_Cost,MATCH(1,(F$1=WAC_District)*('Blend Sheet'!$R$4=WAC_IIN),0))*'Blend Sheet'!$R85,0) + IFERROR(INDEX(WAC_Item_Cost,MATCH(1,(F$1=WAC_District)*('Blend Sheet'!$S$4=WAC_IIN),0))*'Blend Sheet'!$S85,0) + IFERROR(INDEX(WAC_Item_Cost,MATCH(1,(F$1=WAC_District)*('Blend Sheet'!$T$4=WAC_IIN),0))*'Blend Sheet'!$T85,0) + IFERROR(INDEX(WAC_Item_Cost,MATCH(1,(F$1=WAC_District)*('Blend Sheet'!$U$4=WAC_IIN),0))*'Blend Sheet'!$U85,0) + IFERROR(INDEX(WAC_Item_Cost,MATCH(1,(F$1=WAC_District)*('Blend Sheet'!$V$4=WAC_IIN),0))*'Blend Sheet'!$V85,0) + IFERROR(INDEX(WAC_Item_Cost,MATCH(1,(F$1=WAC_District)*('Blend Sheet'!$W$4=WAC_IIN),0))*'Blend Sheet'!$W85,0) + IFERROR(INDEX(WAC_Item_Cost,MATCH(1,(F$1=WAC_District)*('Blend Sheet'!$X$4=WAC_IIN),0))*'Blend Sheet'!$X85,0) + IFERROR(INDEX(WAC_Item_Cost,MATCH(1,(F$1=WAC_District)*('Blend Sheet'!$Y$4=WAC_IIN),0))*'Blend Sheet'!$Y85,0) + IFERROR(INDEX(WAC_Item_Cost,MATCH(1,(F$1=WAC_District)*('Blend Sheet'!$Z$4=WAC_IIN),0))*'Blend Sheet'!$Z85,0) + IFERROR(INDEX(WAC_Item_Cost,MATCH(1,(F$1=WAC_District)*('Blend Sheet'!$AA$4=WAC_IIN),0))*'Blend Sheet'!$AA85,0) + IFERROR(INDEX(WAC_Item_Cost,MATCH(1,(F$1=WAC_District)*('Blend Sheet'!$AB$4=WAC_IIN),0))*'Blend Sheet'!$AB85,0) + IFERROR(INDEX(WAC_Item_Cost,MATCH(1,(F$1=WAC_District)*('Blend Sheet'!$AC$4=WAC_IIN),0))*'Blend Sheet'!$AC85,0) + IFERROR(INDEX(WAC_Item_Cost,MATCH(1,(F$1=WAC_District)*('Blend Sheet'!$AD$4=WAC_IIN),0))*'Blend Sheet'!$AD85,0) + IFERROR(INDEX(WAC_Item_Cost,MATCH(1,(F$1=WAC_District)*('Blend Sheet'!$AE$4=WAC_IIN),0))*'Blend Sheet'!$AE85,0) + IFERROR(INDEX(WAC_Item_Cost,MATCH(1,(F$1=WAC_District)*('Blend Sheet'!$AF$4=WAC_IIN),0))*'Blend Sheet'!$AF85,0) + IFERROR(INDEX(WAC_Item_Cost,MATCH(1,(F$1=WAC_District)*('Blend Sheet'!$AG$4=WAC_IIN),0))*'Blend Sheet'!$AG85,0) + IFERROR(INDEX(WAC_Item_Cost,MATCH(1,(F$1=WAC_District)*('Blend Sheet'!$AH$4=WAC_IIN),0))*'Blend Sheet'!$AH85,0) + IFERROR(INDEX(WAC_Item_Cost,MATCH(1,(F$1=WAC_District)*('Blend Sheet'!$AI$4=WAC_IIN),0))*'Blend Sheet'!$AI85,0) + IFERROR(INDEX(WAC_Item_Cost,MATCH(1,(F$1=WAC_District)*('Blend Sheet'!$AJ$4=WAC_IIN),0))*'Blend Sheet'!$AJ85,0) + IFERROR(INDEX(WAC_Item_Cost,MATCH(1,(F$1=WAC_District)*('Blend Sheet'!$AK$4=WAC_IIN),0))*'Blend Sheet'!$AK85,0) + IFERROR(INDEX(WAC_Item_Cost,MATCH(1,(F$1=WAC_District)*('Blend Sheet'!$AL$4=WAC_IIN),0))*'Blend Sheet'!$AL85,0) + IFERROR(INDEX(WAC_Item_Cost,MATCH(1,(F$1=WAC_District)*('Blend Sheet'!$AM$4=WAC_IIN),0))*'Blend Sheet'!$AM85,0) + IFERROR(INDEX(WAC_Item_Cost,MATCH(1,(F$1=WAC_District)*('Blend Sheet'!$AN$4=WAC_IIN),0))*'Blend Sheet'!$AN85,0) + IFERROR(INDEX(WAC_Item_Cost,MATCH(1,(F$1=WAC_District)*('Blend Sheet'!$AO$4=WAC_IIN),0))*'Blend Sheet'!$AO85,0) + IFERROR(INDEX(WAC_Item_Cost,MATCH(1,(F$1=WAC_District)*('Blend Sheet'!$AP$4=WAC_IIN),0))*'Blend Sheet'!$AP85/1000,0)</f>
        <v>184.26682324299998</v>
      </c>
      <c r="G82" s="245">
        <f t="array" ref="G82">IFERROR(INDEX(WAC_Item_Cost,MATCH(1,(G$1=WAC_District)*('Blend Sheet'!$C$4=WAC_IIN),0))*'Blend Sheet'!$C85/1000,0) + IFERROR(INDEX(WAC_Item_Cost,MATCH(1,(G$1=WAC_District)*('Blend Sheet'!$D$4=WAC_IIN),0))*'Blend Sheet'!$D85/1000,0) + IFERROR(INDEX(WAC_Item_Cost,MATCH(1,(G$1=WAC_District)*('Blend Sheet'!$E$4=WAC_IIN),0))*'Blend Sheet'!$E85/1000,0) + IFERROR(INDEX(WAC_Item_Cost,MATCH(1,(G$1=WAC_District)*('Blend Sheet'!$F$4=WAC_IIN),0))*'Blend Sheet'!$F85/1000,0)  + IFERROR(INDEX(WAC_Item_Cost,MATCH(1,(G$1=WAC_District)*('Blend Sheet'!$G$4=WAC_IIN),0))*'Blend Sheet'!$G85,0) + IFERROR(INDEX(WAC_Item_Cost,MATCH(1,(G$1=WAC_District)*('Blend Sheet'!$H$4=WAC_IIN),0))*'Blend Sheet'!$H85,0)  + IFERROR(INDEX(WAC_Item_Cost,MATCH(1,(G$1=WAC_District)*('Blend Sheet'!$I$4=WAC_IIN),0))*'Blend Sheet'!$I85,0) + IFERROR(INDEX(WAC_Item_Cost,MATCH(1,(G$1=WAC_District)*('Blend Sheet'!$J$4=WAC_IIN),0))*'Blend Sheet'!$J85,0) + IFERROR(INDEX(WAC_Item_Cost,MATCH(1,(G$1=WAC_District)*('Blend Sheet'!$K$4=WAC_IIN),0))*'Blend Sheet'!$K85,0) + IFERROR(INDEX(WAC_Item_Cost,MATCH(1,(G$1=WAC_District)*('Blend Sheet'!$L$4=WAC_IIN),0))*'Blend Sheet'!$L85,0) + IFERROR(INDEX(WAC_Item_Cost,MATCH(1,(G$1=WAC_District)*('Blend Sheet'!$M$4=WAC_IIN),0))*'Blend Sheet'!$M85,0) + IFERROR(INDEX(WAC_Item_Cost,MATCH(1,(G$1=WAC_District)*('Blend Sheet'!$N$4=WAC_IIN),0))*'Blend Sheet'!$N85,0) + IFERROR(INDEX(WAC_Item_Cost,MATCH(1,(G$1=WAC_District)*('Blend Sheet'!$O$4=WAC_IIN),0))*'Blend Sheet'!$O85,0) + IFERROR(INDEX(WAC_Item_Cost,MATCH(1,(G$1=WAC_District)*('Blend Sheet'!$P$4=WAC_IIN),0))*'Blend Sheet'!$P85,0) + IFERROR(INDEX(WAC_Item_Cost,MATCH(1,(G$1=WAC_District)*('Blend Sheet'!$Q$4=WAC_IIN),0))*'Blend Sheet'!$Q85,0) + IFERROR(INDEX(WAC_Item_Cost,MATCH(1,(G$1=WAC_District)*('Blend Sheet'!$R$4=WAC_IIN),0))*'Blend Sheet'!$R85,0) + IFERROR(INDEX(WAC_Item_Cost,MATCH(1,(G$1=WAC_District)*('Blend Sheet'!$S$4=WAC_IIN),0))*'Blend Sheet'!$S85,0) + IFERROR(INDEX(WAC_Item_Cost,MATCH(1,(G$1=WAC_District)*('Blend Sheet'!$T$4=WAC_IIN),0))*'Blend Sheet'!$T85,0) + IFERROR(INDEX(WAC_Item_Cost,MATCH(1,(G$1=WAC_District)*('Blend Sheet'!$U$4=WAC_IIN),0))*'Blend Sheet'!$U85,0) + IFERROR(INDEX(WAC_Item_Cost,MATCH(1,(G$1=WAC_District)*('Blend Sheet'!$V$4=WAC_IIN),0))*'Blend Sheet'!$V85,0) + IFERROR(INDEX(WAC_Item_Cost,MATCH(1,(G$1=WAC_District)*('Blend Sheet'!$W$4=WAC_IIN),0))*'Blend Sheet'!$W85,0) + IFERROR(INDEX(WAC_Item_Cost,MATCH(1,(G$1=WAC_District)*('Blend Sheet'!$X$4=WAC_IIN),0))*'Blend Sheet'!$X85,0) + IFERROR(INDEX(WAC_Item_Cost,MATCH(1,(G$1=WAC_District)*('Blend Sheet'!$Y$4=WAC_IIN),0))*'Blend Sheet'!$Y85,0) + IFERROR(INDEX(WAC_Item_Cost,MATCH(1,(G$1=WAC_District)*('Blend Sheet'!$Z$4=WAC_IIN),0))*'Blend Sheet'!$Z85,0) + IFERROR(INDEX(WAC_Item_Cost,MATCH(1,(G$1=WAC_District)*('Blend Sheet'!$AA$4=WAC_IIN),0))*'Blend Sheet'!$AA85,0) + IFERROR(INDEX(WAC_Item_Cost,MATCH(1,(G$1=WAC_District)*('Blend Sheet'!$AB$4=WAC_IIN),0))*'Blend Sheet'!$AB85,0) + IFERROR(INDEX(WAC_Item_Cost,MATCH(1,(G$1=WAC_District)*('Blend Sheet'!$AC$4=WAC_IIN),0))*'Blend Sheet'!$AC85,0) + IFERROR(INDEX(WAC_Item_Cost,MATCH(1,(G$1=WAC_District)*('Blend Sheet'!$AD$4=WAC_IIN),0))*'Blend Sheet'!$AD85,0) + IFERROR(INDEX(WAC_Item_Cost,MATCH(1,(G$1=WAC_District)*('Blend Sheet'!$AE$4=WAC_IIN),0))*'Blend Sheet'!$AE85,0) + IFERROR(INDEX(WAC_Item_Cost,MATCH(1,(G$1=WAC_District)*('Blend Sheet'!$AF$4=WAC_IIN),0))*'Blend Sheet'!$AF85,0) + IFERROR(INDEX(WAC_Item_Cost,MATCH(1,(G$1=WAC_District)*('Blend Sheet'!$AG$4=WAC_IIN),0))*'Blend Sheet'!$AG85,0) + IFERROR(INDEX(WAC_Item_Cost,MATCH(1,(G$1=WAC_District)*('Blend Sheet'!$AH$4=WAC_IIN),0))*'Blend Sheet'!$AH85,0) + IFERROR(INDEX(WAC_Item_Cost,MATCH(1,(G$1=WAC_District)*('Blend Sheet'!$AI$4=WAC_IIN),0))*'Blend Sheet'!$AI85,0) + IFERROR(INDEX(WAC_Item_Cost,MATCH(1,(G$1=WAC_District)*('Blend Sheet'!$AJ$4=WAC_IIN),0))*'Blend Sheet'!$AJ85,0) + IFERROR(INDEX(WAC_Item_Cost,MATCH(1,(G$1=WAC_District)*('Blend Sheet'!$AK$4=WAC_IIN),0))*'Blend Sheet'!$AK85,0) + IFERROR(INDEX(WAC_Item_Cost,MATCH(1,(G$1=WAC_District)*('Blend Sheet'!$AL$4=WAC_IIN),0))*'Blend Sheet'!$AL85,0) + IFERROR(INDEX(WAC_Item_Cost,MATCH(1,(G$1=WAC_District)*('Blend Sheet'!$AM$4=WAC_IIN),0))*'Blend Sheet'!$AM85,0) + IFERROR(INDEX(WAC_Item_Cost,MATCH(1,(G$1=WAC_District)*('Blend Sheet'!$AN$4=WAC_IIN),0))*'Blend Sheet'!$AN85,0) + IFERROR(INDEX(WAC_Item_Cost,MATCH(1,(G$1=WAC_District)*('Blend Sheet'!$AO$4=WAC_IIN),0))*'Blend Sheet'!$AO85,0) + IFERROR(INDEX(WAC_Item_Cost,MATCH(1,(G$1=WAC_District)*('Blend Sheet'!$AP$4=WAC_IIN),0))*'Blend Sheet'!$AP85/1000,0)</f>
        <v>169.27992089900002</v>
      </c>
      <c r="H82" s="245">
        <f t="array" ref="H82">IFERROR(INDEX(WAC_Item_Cost,MATCH(1,(H$1=WAC_District)*('Blend Sheet'!$C$4=WAC_IIN),0))*'Blend Sheet'!$C85/1000,0) + IFERROR(INDEX(WAC_Item_Cost,MATCH(1,(H$1=WAC_District)*('Blend Sheet'!$D$4=WAC_IIN),0))*'Blend Sheet'!$D85/1000,0) + IFERROR(INDEX(WAC_Item_Cost,MATCH(1,(H$1=WAC_District)*('Blend Sheet'!$E$4=WAC_IIN),0))*'Blend Sheet'!$E85/1000,0) + IFERROR(INDEX(WAC_Item_Cost,MATCH(1,(H$1=WAC_District)*('Blend Sheet'!$F$4=WAC_IIN),0))*'Blend Sheet'!$F85/1000,0)  + IFERROR(INDEX(WAC_Item_Cost,MATCH(1,(H$1=WAC_District)*('Blend Sheet'!$G$4=WAC_IIN),0))*'Blend Sheet'!$G85,0) + IFERROR(INDEX(WAC_Item_Cost,MATCH(1,(H$1=WAC_District)*('Blend Sheet'!$H$4=WAC_IIN),0))*'Blend Sheet'!$H85,0)  + IFERROR(INDEX(WAC_Item_Cost,MATCH(1,(H$1=WAC_District)*('Blend Sheet'!$I$4=WAC_IIN),0))*'Blend Sheet'!$I85,0) + IFERROR(INDEX(WAC_Item_Cost,MATCH(1,(H$1=WAC_District)*('Blend Sheet'!$J$4=WAC_IIN),0))*'Blend Sheet'!$J85,0) + IFERROR(INDEX(WAC_Item_Cost,MATCH(1,(H$1=WAC_District)*('Blend Sheet'!$K$4=WAC_IIN),0))*'Blend Sheet'!$K85,0) + IFERROR(INDEX(WAC_Item_Cost,MATCH(1,(H$1=WAC_District)*('Blend Sheet'!$L$4=WAC_IIN),0))*'Blend Sheet'!$L85,0) + IFERROR(INDEX(WAC_Item_Cost,MATCH(1,(H$1=WAC_District)*('Blend Sheet'!$M$4=WAC_IIN),0))*'Blend Sheet'!$M85,0) + IFERROR(INDEX(WAC_Item_Cost,MATCH(1,(H$1=WAC_District)*('Blend Sheet'!$N$4=WAC_IIN),0))*'Blend Sheet'!$N85,0) + IFERROR(INDEX(WAC_Item_Cost,MATCH(1,(H$1=WAC_District)*('Blend Sheet'!$O$4=WAC_IIN),0))*'Blend Sheet'!$O85,0) + IFERROR(INDEX(WAC_Item_Cost,MATCH(1,(H$1=WAC_District)*('Blend Sheet'!$P$4=WAC_IIN),0))*'Blend Sheet'!$P85,0) + IFERROR(INDEX(WAC_Item_Cost,MATCH(1,(H$1=WAC_District)*('Blend Sheet'!$Q$4=WAC_IIN),0))*'Blend Sheet'!$Q85,0) + IFERROR(INDEX(WAC_Item_Cost,MATCH(1,(H$1=WAC_District)*('Blend Sheet'!$R$4=WAC_IIN),0))*'Blend Sheet'!$R85,0) + IFERROR(INDEX(WAC_Item_Cost,MATCH(1,(H$1=WAC_District)*('Blend Sheet'!$S$4=WAC_IIN),0))*'Blend Sheet'!$S85,0) + IFERROR(INDEX(WAC_Item_Cost,MATCH(1,(H$1=WAC_District)*('Blend Sheet'!$T$4=WAC_IIN),0))*'Blend Sheet'!$T85,0) + IFERROR(INDEX(WAC_Item_Cost,MATCH(1,(H$1=WAC_District)*('Blend Sheet'!$U$4=WAC_IIN),0))*'Blend Sheet'!$U85,0) + IFERROR(INDEX(WAC_Item_Cost,MATCH(1,(H$1=WAC_District)*('Blend Sheet'!$V$4=WAC_IIN),0))*'Blend Sheet'!$V85,0) + IFERROR(INDEX(WAC_Item_Cost,MATCH(1,(H$1=WAC_District)*('Blend Sheet'!$W$4=WAC_IIN),0))*'Blend Sheet'!$W85,0) + IFERROR(INDEX(WAC_Item_Cost,MATCH(1,(H$1=WAC_District)*('Blend Sheet'!$X$4=WAC_IIN),0))*'Blend Sheet'!$X85,0) + IFERROR(INDEX(WAC_Item_Cost,MATCH(1,(H$1=WAC_District)*('Blend Sheet'!$Y$4=WAC_IIN),0))*'Blend Sheet'!$Y85,0) + IFERROR(INDEX(WAC_Item_Cost,MATCH(1,(H$1=WAC_District)*('Blend Sheet'!$Z$4=WAC_IIN),0))*'Blend Sheet'!$Z85,0) + IFERROR(INDEX(WAC_Item_Cost,MATCH(1,(H$1=WAC_District)*('Blend Sheet'!$AA$4=WAC_IIN),0))*'Blend Sheet'!$AA85,0) + IFERROR(INDEX(WAC_Item_Cost,MATCH(1,(H$1=WAC_District)*('Blend Sheet'!$AB$4=WAC_IIN),0))*'Blend Sheet'!$AB85,0) + IFERROR(INDEX(WAC_Item_Cost,MATCH(1,(H$1=WAC_District)*('Blend Sheet'!$AC$4=WAC_IIN),0))*'Blend Sheet'!$AC85,0) + IFERROR(INDEX(WAC_Item_Cost,MATCH(1,(H$1=WAC_District)*('Blend Sheet'!$AD$4=WAC_IIN),0))*'Blend Sheet'!$AD85,0) + IFERROR(INDEX(WAC_Item_Cost,MATCH(1,(H$1=WAC_District)*('Blend Sheet'!$AE$4=WAC_IIN),0))*'Blend Sheet'!$AE85,0) + IFERROR(INDEX(WAC_Item_Cost,MATCH(1,(H$1=WAC_District)*('Blend Sheet'!$AF$4=WAC_IIN),0))*'Blend Sheet'!$AF85,0) + IFERROR(INDEX(WAC_Item_Cost,MATCH(1,(H$1=WAC_District)*('Blend Sheet'!$AG$4=WAC_IIN),0))*'Blend Sheet'!$AG85,0) + IFERROR(INDEX(WAC_Item_Cost,MATCH(1,(H$1=WAC_District)*('Blend Sheet'!$AH$4=WAC_IIN),0))*'Blend Sheet'!$AH85,0) + IFERROR(INDEX(WAC_Item_Cost,MATCH(1,(H$1=WAC_District)*('Blend Sheet'!$AI$4=WAC_IIN),0))*'Blend Sheet'!$AI85,0) + IFERROR(INDEX(WAC_Item_Cost,MATCH(1,(H$1=WAC_District)*('Blend Sheet'!$AJ$4=WAC_IIN),0))*'Blend Sheet'!$AJ85,0) + IFERROR(INDEX(WAC_Item_Cost,MATCH(1,(H$1=WAC_District)*('Blend Sheet'!$AK$4=WAC_IIN),0))*'Blend Sheet'!$AK85,0) + IFERROR(INDEX(WAC_Item_Cost,MATCH(1,(H$1=WAC_District)*('Blend Sheet'!$AL$4=WAC_IIN),0))*'Blend Sheet'!$AL85,0) + IFERROR(INDEX(WAC_Item_Cost,MATCH(1,(H$1=WAC_District)*('Blend Sheet'!$AM$4=WAC_IIN),0))*'Blend Sheet'!$AM85,0) + IFERROR(INDEX(WAC_Item_Cost,MATCH(1,(H$1=WAC_District)*('Blend Sheet'!$AN$4=WAC_IIN),0))*'Blend Sheet'!$AN85,0) + IFERROR(INDEX(WAC_Item_Cost,MATCH(1,(H$1=WAC_District)*('Blend Sheet'!$AO$4=WAC_IIN),0))*'Blend Sheet'!$AO85,0) + IFERROR(INDEX(WAC_Item_Cost,MATCH(1,(H$1=WAC_District)*('Blend Sheet'!$AP$4=WAC_IIN),0))*'Blend Sheet'!$AP85/1000,0)</f>
        <v>163.17222043199999</v>
      </c>
      <c r="I82" s="245">
        <f t="array" ref="I82">IFERROR(INDEX(WAC_Item_Cost,MATCH(1,(I$1=WAC_District)*('Blend Sheet'!$C$4=WAC_IIN),0))*'Blend Sheet'!$C85/1000,0) + IFERROR(INDEX(WAC_Item_Cost,MATCH(1,(I$1=WAC_District)*('Blend Sheet'!$D$4=WAC_IIN),0))*'Blend Sheet'!$D85/1000,0) + IFERROR(INDEX(WAC_Item_Cost,MATCH(1,(I$1=WAC_District)*('Blend Sheet'!$E$4=WAC_IIN),0))*'Blend Sheet'!$E85/1000,0) + IFERROR(INDEX(WAC_Item_Cost,MATCH(1,(I$1=WAC_District)*('Blend Sheet'!$F$4=WAC_IIN),0))*'Blend Sheet'!$F85/1000,0)  + IFERROR(INDEX(WAC_Item_Cost,MATCH(1,(I$1=WAC_District)*('Blend Sheet'!$G$4=WAC_IIN),0))*'Blend Sheet'!$G85,0) + IFERROR(INDEX(WAC_Item_Cost,MATCH(1,(I$1=WAC_District)*('Blend Sheet'!$H$4=WAC_IIN),0))*'Blend Sheet'!$H85,0)  + IFERROR(INDEX(WAC_Item_Cost,MATCH(1,(I$1=WAC_District)*('Blend Sheet'!$I$4=WAC_IIN),0))*'Blend Sheet'!$I85,0) + IFERROR(INDEX(WAC_Item_Cost,MATCH(1,(I$1=WAC_District)*('Blend Sheet'!$J$4=WAC_IIN),0))*'Blend Sheet'!$J85,0) + IFERROR(INDEX(WAC_Item_Cost,MATCH(1,(I$1=WAC_District)*('Blend Sheet'!$K$4=WAC_IIN),0))*'Blend Sheet'!$K85,0) + IFERROR(INDEX(WAC_Item_Cost,MATCH(1,(I$1=WAC_District)*('Blend Sheet'!$L$4=WAC_IIN),0))*'Blend Sheet'!$L85,0) + IFERROR(INDEX(WAC_Item_Cost,MATCH(1,(I$1=WAC_District)*('Blend Sheet'!$M$4=WAC_IIN),0))*'Blend Sheet'!$M85,0) + IFERROR(INDEX(WAC_Item_Cost,MATCH(1,(I$1=WAC_District)*('Blend Sheet'!$N$4=WAC_IIN),0))*'Blend Sheet'!$N85,0) + IFERROR(INDEX(WAC_Item_Cost,MATCH(1,(I$1=WAC_District)*('Blend Sheet'!$O$4=WAC_IIN),0))*'Blend Sheet'!$O85,0) + IFERROR(INDEX(WAC_Item_Cost,MATCH(1,(I$1=WAC_District)*('Blend Sheet'!$P$4=WAC_IIN),0))*'Blend Sheet'!$P85,0) + IFERROR(INDEX(WAC_Item_Cost,MATCH(1,(I$1=WAC_District)*('Blend Sheet'!$Q$4=WAC_IIN),0))*'Blend Sheet'!$Q85,0) + IFERROR(INDEX(WAC_Item_Cost,MATCH(1,(I$1=WAC_District)*('Blend Sheet'!$R$4=WAC_IIN),0))*'Blend Sheet'!$R85,0) + IFERROR(INDEX(WAC_Item_Cost,MATCH(1,(I$1=WAC_District)*('Blend Sheet'!$S$4=WAC_IIN),0))*'Blend Sheet'!$S85,0) + IFERROR(INDEX(WAC_Item_Cost,MATCH(1,(I$1=WAC_District)*('Blend Sheet'!$T$4=WAC_IIN),0))*'Blend Sheet'!$T85,0) + IFERROR(INDEX(WAC_Item_Cost,MATCH(1,(I$1=WAC_District)*('Blend Sheet'!$U$4=WAC_IIN),0))*'Blend Sheet'!$U85,0) + IFERROR(INDEX(WAC_Item_Cost,MATCH(1,(I$1=WAC_District)*('Blend Sheet'!$V$4=WAC_IIN),0))*'Blend Sheet'!$V85,0) + IFERROR(INDEX(WAC_Item_Cost,MATCH(1,(I$1=WAC_District)*('Blend Sheet'!$W$4=WAC_IIN),0))*'Blend Sheet'!$W85,0) + IFERROR(INDEX(WAC_Item_Cost,MATCH(1,(I$1=WAC_District)*('Blend Sheet'!$X$4=WAC_IIN),0))*'Blend Sheet'!$X85,0) + IFERROR(INDEX(WAC_Item_Cost,MATCH(1,(I$1=WAC_District)*('Blend Sheet'!$Y$4=WAC_IIN),0))*'Blend Sheet'!$Y85,0) + IFERROR(INDEX(WAC_Item_Cost,MATCH(1,(I$1=WAC_District)*('Blend Sheet'!$Z$4=WAC_IIN),0))*'Blend Sheet'!$Z85,0) + IFERROR(INDEX(WAC_Item_Cost,MATCH(1,(I$1=WAC_District)*('Blend Sheet'!$AA$4=WAC_IIN),0))*'Blend Sheet'!$AA85,0) + IFERROR(INDEX(WAC_Item_Cost,MATCH(1,(I$1=WAC_District)*('Blend Sheet'!$AB$4=WAC_IIN),0))*'Blend Sheet'!$AB85,0) + IFERROR(INDEX(WAC_Item_Cost,MATCH(1,(I$1=WAC_District)*('Blend Sheet'!$AC$4=WAC_IIN),0))*'Blend Sheet'!$AC85,0) + IFERROR(INDEX(WAC_Item_Cost,MATCH(1,(I$1=WAC_District)*('Blend Sheet'!$AD$4=WAC_IIN),0))*'Blend Sheet'!$AD85,0) + IFERROR(INDEX(WAC_Item_Cost,MATCH(1,(I$1=WAC_District)*('Blend Sheet'!$AE$4=WAC_IIN),0))*'Blend Sheet'!$AE85,0) + IFERROR(INDEX(WAC_Item_Cost,MATCH(1,(I$1=WAC_District)*('Blend Sheet'!$AF$4=WAC_IIN),0))*'Blend Sheet'!$AF85,0) + IFERROR(INDEX(WAC_Item_Cost,MATCH(1,(I$1=WAC_District)*('Blend Sheet'!$AG$4=WAC_IIN),0))*'Blend Sheet'!$AG85,0) + IFERROR(INDEX(WAC_Item_Cost,MATCH(1,(I$1=WAC_District)*('Blend Sheet'!$AH$4=WAC_IIN),0))*'Blend Sheet'!$AH85,0) + IFERROR(INDEX(WAC_Item_Cost,MATCH(1,(I$1=WAC_District)*('Blend Sheet'!$AI$4=WAC_IIN),0))*'Blend Sheet'!$AI85,0) + IFERROR(INDEX(WAC_Item_Cost,MATCH(1,(I$1=WAC_District)*('Blend Sheet'!$AJ$4=WAC_IIN),0))*'Blend Sheet'!$AJ85,0) + IFERROR(INDEX(WAC_Item_Cost,MATCH(1,(I$1=WAC_District)*('Blend Sheet'!$AK$4=WAC_IIN),0))*'Blend Sheet'!$AK85,0) + IFERROR(INDEX(WAC_Item_Cost,MATCH(1,(I$1=WAC_District)*('Blend Sheet'!$AL$4=WAC_IIN),0))*'Blend Sheet'!$AL85,0) + IFERROR(INDEX(WAC_Item_Cost,MATCH(1,(I$1=WAC_District)*('Blend Sheet'!$AM$4=WAC_IIN),0))*'Blend Sheet'!$AM85,0) + IFERROR(INDEX(WAC_Item_Cost,MATCH(1,(I$1=WAC_District)*('Blend Sheet'!$AN$4=WAC_IIN),0))*'Blend Sheet'!$AN85,0) + IFERROR(INDEX(WAC_Item_Cost,MATCH(1,(I$1=WAC_District)*('Blend Sheet'!$AO$4=WAC_IIN),0))*'Blend Sheet'!$AO85,0) + IFERROR(INDEX(WAC_Item_Cost,MATCH(1,(I$1=WAC_District)*('Blend Sheet'!$AP$4=WAC_IIN),0))*'Blend Sheet'!$AP85/1000,0)</f>
        <v>170.49940009100001</v>
      </c>
      <c r="J82" s="245">
        <f t="array" ref="J82">IFERROR(INDEX(WAC_Item_Cost,MATCH(1,(J$1=WAC_District)*('Blend Sheet'!$C$4=WAC_IIN),0))*'Blend Sheet'!$C85/1000,0) + IFERROR(INDEX(WAC_Item_Cost,MATCH(1,(J$1=WAC_District)*('Blend Sheet'!$D$4=WAC_IIN),0))*'Blend Sheet'!$D85/1000,0) + IFERROR(INDEX(WAC_Item_Cost,MATCH(1,(J$1=WAC_District)*('Blend Sheet'!$E$4=WAC_IIN),0))*'Blend Sheet'!$E85/1000,0) + IFERROR(INDEX(WAC_Item_Cost,MATCH(1,(J$1=WAC_District)*('Blend Sheet'!$F$4=WAC_IIN),0))*'Blend Sheet'!$F85/1000,0)  + IFERROR(INDEX(WAC_Item_Cost,MATCH(1,(J$1=WAC_District)*('Blend Sheet'!$G$4=WAC_IIN),0))*'Blend Sheet'!$G85,0) + IFERROR(INDEX(WAC_Item_Cost,MATCH(1,(J$1=WAC_District)*('Blend Sheet'!$H$4=WAC_IIN),0))*'Blend Sheet'!$H85,0)  + IFERROR(INDEX(WAC_Item_Cost,MATCH(1,(J$1=WAC_District)*('Blend Sheet'!$I$4=WAC_IIN),0))*'Blend Sheet'!$I85,0) + IFERROR(INDEX(WAC_Item_Cost,MATCH(1,(J$1=WAC_District)*('Blend Sheet'!$J$4=WAC_IIN),0))*'Blend Sheet'!$J85,0) + IFERROR(INDEX(WAC_Item_Cost,MATCH(1,(J$1=WAC_District)*('Blend Sheet'!$K$4=WAC_IIN),0))*'Blend Sheet'!$K85,0) + IFERROR(INDEX(WAC_Item_Cost,MATCH(1,(J$1=WAC_District)*('Blend Sheet'!$L$4=WAC_IIN),0))*'Blend Sheet'!$L85,0) + IFERROR(INDEX(WAC_Item_Cost,MATCH(1,(J$1=WAC_District)*('Blend Sheet'!$M$4=WAC_IIN),0))*'Blend Sheet'!$M85,0) + IFERROR(INDEX(WAC_Item_Cost,MATCH(1,(J$1=WAC_District)*('Blend Sheet'!$N$4=WAC_IIN),0))*'Blend Sheet'!$N85,0) + IFERROR(INDEX(WAC_Item_Cost,MATCH(1,(J$1=WAC_District)*('Blend Sheet'!$O$4=WAC_IIN),0))*'Blend Sheet'!$O85,0) + IFERROR(INDEX(WAC_Item_Cost,MATCH(1,(J$1=WAC_District)*('Blend Sheet'!$P$4=WAC_IIN),0))*'Blend Sheet'!$P85,0) + IFERROR(INDEX(WAC_Item_Cost,MATCH(1,(J$1=WAC_District)*('Blend Sheet'!$Q$4=WAC_IIN),0))*'Blend Sheet'!$Q85,0) + IFERROR(INDEX(WAC_Item_Cost,MATCH(1,(J$1=WAC_District)*('Blend Sheet'!$R$4=WAC_IIN),0))*'Blend Sheet'!$R85,0) + IFERROR(INDEX(WAC_Item_Cost,MATCH(1,(J$1=WAC_District)*('Blend Sheet'!$S$4=WAC_IIN),0))*'Blend Sheet'!$S85,0) + IFERROR(INDEX(WAC_Item_Cost,MATCH(1,(J$1=WAC_District)*('Blend Sheet'!$T$4=WAC_IIN),0))*'Blend Sheet'!$T85,0) + IFERROR(INDEX(WAC_Item_Cost,MATCH(1,(J$1=WAC_District)*('Blend Sheet'!$U$4=WAC_IIN),0))*'Blend Sheet'!$U85,0) + IFERROR(INDEX(WAC_Item_Cost,MATCH(1,(J$1=WAC_District)*('Blend Sheet'!$V$4=WAC_IIN),0))*'Blend Sheet'!$V85,0) + IFERROR(INDEX(WAC_Item_Cost,MATCH(1,(J$1=WAC_District)*('Blend Sheet'!$W$4=WAC_IIN),0))*'Blend Sheet'!$W85,0) + IFERROR(INDEX(WAC_Item_Cost,MATCH(1,(J$1=WAC_District)*('Blend Sheet'!$X$4=WAC_IIN),0))*'Blend Sheet'!$X85,0) + IFERROR(INDEX(WAC_Item_Cost,MATCH(1,(J$1=WAC_District)*('Blend Sheet'!$Y$4=WAC_IIN),0))*'Blend Sheet'!$Y85,0) + IFERROR(INDEX(WAC_Item_Cost,MATCH(1,(J$1=WAC_District)*('Blend Sheet'!$Z$4=WAC_IIN),0))*'Blend Sheet'!$Z85,0) + IFERROR(INDEX(WAC_Item_Cost,MATCH(1,(J$1=WAC_District)*('Blend Sheet'!$AA$4=WAC_IIN),0))*'Blend Sheet'!$AA85,0) + IFERROR(INDEX(WAC_Item_Cost,MATCH(1,(J$1=WAC_District)*('Blend Sheet'!$AB$4=WAC_IIN),0))*'Blend Sheet'!$AB85,0) + IFERROR(INDEX(WAC_Item_Cost,MATCH(1,(J$1=WAC_District)*('Blend Sheet'!$AC$4=WAC_IIN),0))*'Blend Sheet'!$AC85,0) + IFERROR(INDEX(WAC_Item_Cost,MATCH(1,(J$1=WAC_District)*('Blend Sheet'!$AD$4=WAC_IIN),0))*'Blend Sheet'!$AD85,0) + IFERROR(INDEX(WAC_Item_Cost,MATCH(1,(J$1=WAC_District)*('Blend Sheet'!$AE$4=WAC_IIN),0))*'Blend Sheet'!$AE85,0) + IFERROR(INDEX(WAC_Item_Cost,MATCH(1,(J$1=WAC_District)*('Blend Sheet'!$AF$4=WAC_IIN),0))*'Blend Sheet'!$AF85,0) + IFERROR(INDEX(WAC_Item_Cost,MATCH(1,(J$1=WAC_District)*('Blend Sheet'!$AG$4=WAC_IIN),0))*'Blend Sheet'!$AG85,0) + IFERROR(INDEX(WAC_Item_Cost,MATCH(1,(J$1=WAC_District)*('Blend Sheet'!$AH$4=WAC_IIN),0))*'Blend Sheet'!$AH85,0) + IFERROR(INDEX(WAC_Item_Cost,MATCH(1,(J$1=WAC_District)*('Blend Sheet'!$AI$4=WAC_IIN),0))*'Blend Sheet'!$AI85,0) + IFERROR(INDEX(WAC_Item_Cost,MATCH(1,(J$1=WAC_District)*('Blend Sheet'!$AJ$4=WAC_IIN),0))*'Blend Sheet'!$AJ85,0) + IFERROR(INDEX(WAC_Item_Cost,MATCH(1,(J$1=WAC_District)*('Blend Sheet'!$AK$4=WAC_IIN),0))*'Blend Sheet'!$AK85,0) + IFERROR(INDEX(WAC_Item_Cost,MATCH(1,(J$1=WAC_District)*('Blend Sheet'!$AL$4=WAC_IIN),0))*'Blend Sheet'!$AL85,0) + IFERROR(INDEX(WAC_Item_Cost,MATCH(1,(J$1=WAC_District)*('Blend Sheet'!$AM$4=WAC_IIN),0))*'Blend Sheet'!$AM85,0) + IFERROR(INDEX(WAC_Item_Cost,MATCH(1,(J$1=WAC_District)*('Blend Sheet'!$AN$4=WAC_IIN),0))*'Blend Sheet'!$AN85,0) + IFERROR(INDEX(WAC_Item_Cost,MATCH(1,(J$1=WAC_District)*('Blend Sheet'!$AO$4=WAC_IIN),0))*'Blend Sheet'!$AO85,0) + IFERROR(INDEX(WAC_Item_Cost,MATCH(1,(J$1=WAC_District)*('Blend Sheet'!$AP$4=WAC_IIN),0))*'Blend Sheet'!$AP85/1000,0)</f>
        <v>165.51029916100001</v>
      </c>
      <c r="K82" s="245">
        <f t="array" ref="K82">IFERROR(INDEX(WAC_Item_Cost,MATCH(1,(K$1=WAC_District)*('Blend Sheet'!$C$4=WAC_IIN),0))*'Blend Sheet'!$C85/1000,0) + IFERROR(INDEX(WAC_Item_Cost,MATCH(1,(K$1=WAC_District)*('Blend Sheet'!$D$4=WAC_IIN),0))*'Blend Sheet'!$D85/1000,0) + IFERROR(INDEX(WAC_Item_Cost,MATCH(1,(K$1=WAC_District)*('Blend Sheet'!$E$4=WAC_IIN),0))*'Blend Sheet'!$E85/1000,0) + IFERROR(INDEX(WAC_Item_Cost,MATCH(1,(K$1=WAC_District)*('Blend Sheet'!$F$4=WAC_IIN),0))*'Blend Sheet'!$F85/1000,0)  + IFERROR(INDEX(WAC_Item_Cost,MATCH(1,(K$1=WAC_District)*('Blend Sheet'!$G$4=WAC_IIN),0))*'Blend Sheet'!$G85,0) + IFERROR(INDEX(WAC_Item_Cost,MATCH(1,(K$1=WAC_District)*('Blend Sheet'!$H$4=WAC_IIN),0))*'Blend Sheet'!$H85,0)  + IFERROR(INDEX(WAC_Item_Cost,MATCH(1,(K$1=WAC_District)*('Blend Sheet'!$I$4=WAC_IIN),0))*'Blend Sheet'!$I85,0) + IFERROR(INDEX(WAC_Item_Cost,MATCH(1,(K$1=WAC_District)*('Blend Sheet'!$J$4=WAC_IIN),0))*'Blend Sheet'!$J85,0) + IFERROR(INDEX(WAC_Item_Cost,MATCH(1,(K$1=WAC_District)*('Blend Sheet'!$K$4=WAC_IIN),0))*'Blend Sheet'!$K85,0) + IFERROR(INDEX(WAC_Item_Cost,MATCH(1,(K$1=WAC_District)*('Blend Sheet'!$L$4=WAC_IIN),0))*'Blend Sheet'!$L85,0) + IFERROR(INDEX(WAC_Item_Cost,MATCH(1,(K$1=WAC_District)*('Blend Sheet'!$M$4=WAC_IIN),0))*'Blend Sheet'!$M85,0) + IFERROR(INDEX(WAC_Item_Cost,MATCH(1,(K$1=WAC_District)*('Blend Sheet'!$N$4=WAC_IIN),0))*'Blend Sheet'!$N85,0) + IFERROR(INDEX(WAC_Item_Cost,MATCH(1,(K$1=WAC_District)*('Blend Sheet'!$O$4=WAC_IIN),0))*'Blend Sheet'!$O85,0) + IFERROR(INDEX(WAC_Item_Cost,MATCH(1,(K$1=WAC_District)*('Blend Sheet'!$P$4=WAC_IIN),0))*'Blend Sheet'!$P85,0) + IFERROR(INDEX(WAC_Item_Cost,MATCH(1,(K$1=WAC_District)*('Blend Sheet'!$Q$4=WAC_IIN),0))*'Blend Sheet'!$Q85,0) + IFERROR(INDEX(WAC_Item_Cost,MATCH(1,(K$1=WAC_District)*('Blend Sheet'!$R$4=WAC_IIN),0))*'Blend Sheet'!$R85,0) + IFERROR(INDEX(WAC_Item_Cost,MATCH(1,(K$1=WAC_District)*('Blend Sheet'!$S$4=WAC_IIN),0))*'Blend Sheet'!$S85,0) + IFERROR(INDEX(WAC_Item_Cost,MATCH(1,(K$1=WAC_District)*('Blend Sheet'!$T$4=WAC_IIN),0))*'Blend Sheet'!$T85,0) + IFERROR(INDEX(WAC_Item_Cost,MATCH(1,(K$1=WAC_District)*('Blend Sheet'!$U$4=WAC_IIN),0))*'Blend Sheet'!$U85,0) + IFERROR(INDEX(WAC_Item_Cost,MATCH(1,(K$1=WAC_District)*('Blend Sheet'!$V$4=WAC_IIN),0))*'Blend Sheet'!$V85,0) + IFERROR(INDEX(WAC_Item_Cost,MATCH(1,(K$1=WAC_District)*('Blend Sheet'!$W$4=WAC_IIN),0))*'Blend Sheet'!$W85,0) + IFERROR(INDEX(WAC_Item_Cost,MATCH(1,(K$1=WAC_District)*('Blend Sheet'!$X$4=WAC_IIN),0))*'Blend Sheet'!$X85,0) + IFERROR(INDEX(WAC_Item_Cost,MATCH(1,(K$1=WAC_District)*('Blend Sheet'!$Y$4=WAC_IIN),0))*'Blend Sheet'!$Y85,0) + IFERROR(INDEX(WAC_Item_Cost,MATCH(1,(K$1=WAC_District)*('Blend Sheet'!$Z$4=WAC_IIN),0))*'Blend Sheet'!$Z85,0) + IFERROR(INDEX(WAC_Item_Cost,MATCH(1,(K$1=WAC_District)*('Blend Sheet'!$AA$4=WAC_IIN),0))*'Blend Sheet'!$AA85,0) + IFERROR(INDEX(WAC_Item_Cost,MATCH(1,(K$1=WAC_District)*('Blend Sheet'!$AB$4=WAC_IIN),0))*'Blend Sheet'!$AB85,0) + IFERROR(INDEX(WAC_Item_Cost,MATCH(1,(K$1=WAC_District)*('Blend Sheet'!$AC$4=WAC_IIN),0))*'Blend Sheet'!$AC85,0) + IFERROR(INDEX(WAC_Item_Cost,MATCH(1,(K$1=WAC_District)*('Blend Sheet'!$AD$4=WAC_IIN),0))*'Blend Sheet'!$AD85,0) + IFERROR(INDEX(WAC_Item_Cost,MATCH(1,(K$1=WAC_District)*('Blend Sheet'!$AE$4=WAC_IIN),0))*'Blend Sheet'!$AE85,0) + IFERROR(INDEX(WAC_Item_Cost,MATCH(1,(K$1=WAC_District)*('Blend Sheet'!$AF$4=WAC_IIN),0))*'Blend Sheet'!$AF85,0) + IFERROR(INDEX(WAC_Item_Cost,MATCH(1,(K$1=WAC_District)*('Blend Sheet'!$AG$4=WAC_IIN),0))*'Blend Sheet'!$AG85,0) + IFERROR(INDEX(WAC_Item_Cost,MATCH(1,(K$1=WAC_District)*('Blend Sheet'!$AH$4=WAC_IIN),0))*'Blend Sheet'!$AH85,0) + IFERROR(INDEX(WAC_Item_Cost,MATCH(1,(K$1=WAC_District)*('Blend Sheet'!$AI$4=WAC_IIN),0))*'Blend Sheet'!$AI85,0) + IFERROR(INDEX(WAC_Item_Cost,MATCH(1,(K$1=WAC_District)*('Blend Sheet'!$AJ$4=WAC_IIN),0))*'Blend Sheet'!$AJ85,0) + IFERROR(INDEX(WAC_Item_Cost,MATCH(1,(K$1=WAC_District)*('Blend Sheet'!$AK$4=WAC_IIN),0))*'Blend Sheet'!$AK85,0) + IFERROR(INDEX(WAC_Item_Cost,MATCH(1,(K$1=WAC_District)*('Blend Sheet'!$AL$4=WAC_IIN),0))*'Blend Sheet'!$AL85,0) + IFERROR(INDEX(WAC_Item_Cost,MATCH(1,(K$1=WAC_District)*('Blend Sheet'!$AM$4=WAC_IIN),0))*'Blend Sheet'!$AM85,0) + IFERROR(INDEX(WAC_Item_Cost,MATCH(1,(K$1=WAC_District)*('Blend Sheet'!$AN$4=WAC_IIN),0))*'Blend Sheet'!$AN85,0) + IFERROR(INDEX(WAC_Item_Cost,MATCH(1,(K$1=WAC_District)*('Blend Sheet'!$AO$4=WAC_IIN),0))*'Blend Sheet'!$AO85,0) + IFERROR(INDEX(WAC_Item_Cost,MATCH(1,(K$1=WAC_District)*('Blend Sheet'!$AP$4=WAC_IIN),0))*'Blend Sheet'!$AP85/1000,0)</f>
        <v>0</v>
      </c>
      <c r="L82" s="245">
        <f t="array" ref="L82">IFERROR(INDEX(WAC_Item_Cost,MATCH(1,(L$1=WAC_District)*('Blend Sheet'!$C$4=WAC_IIN),0))*'Blend Sheet'!$C85/1000,0) + IFERROR(INDEX(WAC_Item_Cost,MATCH(1,(L$1=WAC_District)*('Blend Sheet'!$D$4=WAC_IIN),0))*'Blend Sheet'!$D85/1000,0) + IFERROR(INDEX(WAC_Item_Cost,MATCH(1,(L$1=WAC_District)*('Blend Sheet'!$E$4=WAC_IIN),0))*'Blend Sheet'!$E85/1000,0) + IFERROR(INDEX(WAC_Item_Cost,MATCH(1,(L$1=WAC_District)*('Blend Sheet'!$F$4=WAC_IIN),0))*'Blend Sheet'!$F85/1000,0)  + IFERROR(INDEX(WAC_Item_Cost,MATCH(1,(L$1=WAC_District)*('Blend Sheet'!$G$4=WAC_IIN),0))*'Blend Sheet'!$G85,0) + IFERROR(INDEX(WAC_Item_Cost,MATCH(1,(L$1=WAC_District)*('Blend Sheet'!$H$4=WAC_IIN),0))*'Blend Sheet'!$H85,0)  + IFERROR(INDEX(WAC_Item_Cost,MATCH(1,(L$1=WAC_District)*('Blend Sheet'!$I$4=WAC_IIN),0))*'Blend Sheet'!$I85,0) + IFERROR(INDEX(WAC_Item_Cost,MATCH(1,(L$1=WAC_District)*('Blend Sheet'!$J$4=WAC_IIN),0))*'Blend Sheet'!$J85,0) + IFERROR(INDEX(WAC_Item_Cost,MATCH(1,(L$1=WAC_District)*('Blend Sheet'!$K$4=WAC_IIN),0))*'Blend Sheet'!$K85,0) + IFERROR(INDEX(WAC_Item_Cost,MATCH(1,(L$1=WAC_District)*('Blend Sheet'!$L$4=WAC_IIN),0))*'Blend Sheet'!$L85,0) + IFERROR(INDEX(WAC_Item_Cost,MATCH(1,(L$1=WAC_District)*('Blend Sheet'!$M$4=WAC_IIN),0))*'Blend Sheet'!$M85,0) + IFERROR(INDEX(WAC_Item_Cost,MATCH(1,(L$1=WAC_District)*('Blend Sheet'!$N$4=WAC_IIN),0))*'Blend Sheet'!$N85,0) + IFERROR(INDEX(WAC_Item_Cost,MATCH(1,(L$1=WAC_District)*('Blend Sheet'!$O$4=WAC_IIN),0))*'Blend Sheet'!$O85,0) + IFERROR(INDEX(WAC_Item_Cost,MATCH(1,(L$1=WAC_District)*('Blend Sheet'!$P$4=WAC_IIN),0))*'Blend Sheet'!$P85,0) + IFERROR(INDEX(WAC_Item_Cost,MATCH(1,(L$1=WAC_District)*('Blend Sheet'!$Q$4=WAC_IIN),0))*'Blend Sheet'!$Q85,0) + IFERROR(INDEX(WAC_Item_Cost,MATCH(1,(L$1=WAC_District)*('Blend Sheet'!$R$4=WAC_IIN),0))*'Blend Sheet'!$R85,0) + IFERROR(INDEX(WAC_Item_Cost,MATCH(1,(L$1=WAC_District)*('Blend Sheet'!$S$4=WAC_IIN),0))*'Blend Sheet'!$S85,0) + IFERROR(INDEX(WAC_Item_Cost,MATCH(1,(L$1=WAC_District)*('Blend Sheet'!$T$4=WAC_IIN),0))*'Blend Sheet'!$T85,0) + IFERROR(INDEX(WAC_Item_Cost,MATCH(1,(L$1=WAC_District)*('Blend Sheet'!$U$4=WAC_IIN),0))*'Blend Sheet'!$U85,0) + IFERROR(INDEX(WAC_Item_Cost,MATCH(1,(L$1=WAC_District)*('Blend Sheet'!$V$4=WAC_IIN),0))*'Blend Sheet'!$V85,0) + IFERROR(INDEX(WAC_Item_Cost,MATCH(1,(L$1=WAC_District)*('Blend Sheet'!$W$4=WAC_IIN),0))*'Blend Sheet'!$W85,0) + IFERROR(INDEX(WAC_Item_Cost,MATCH(1,(L$1=WAC_District)*('Blend Sheet'!$X$4=WAC_IIN),0))*'Blend Sheet'!$X85,0) + IFERROR(INDEX(WAC_Item_Cost,MATCH(1,(L$1=WAC_District)*('Blend Sheet'!$Y$4=WAC_IIN),0))*'Blend Sheet'!$Y85,0) + IFERROR(INDEX(WAC_Item_Cost,MATCH(1,(L$1=WAC_District)*('Blend Sheet'!$Z$4=WAC_IIN),0))*'Blend Sheet'!$Z85,0) + IFERROR(INDEX(WAC_Item_Cost,MATCH(1,(L$1=WAC_District)*('Blend Sheet'!$AA$4=WAC_IIN),0))*'Blend Sheet'!$AA85,0) + IFERROR(INDEX(WAC_Item_Cost,MATCH(1,(L$1=WAC_District)*('Blend Sheet'!$AB$4=WAC_IIN),0))*'Blend Sheet'!$AB85,0) + IFERROR(INDEX(WAC_Item_Cost,MATCH(1,(L$1=WAC_District)*('Blend Sheet'!$AC$4=WAC_IIN),0))*'Blend Sheet'!$AC85,0) + IFERROR(INDEX(WAC_Item_Cost,MATCH(1,(L$1=WAC_District)*('Blend Sheet'!$AD$4=WAC_IIN),0))*'Blend Sheet'!$AD85,0) + IFERROR(INDEX(WAC_Item_Cost,MATCH(1,(L$1=WAC_District)*('Blend Sheet'!$AE$4=WAC_IIN),0))*'Blend Sheet'!$AE85,0) + IFERROR(INDEX(WAC_Item_Cost,MATCH(1,(L$1=WAC_District)*('Blend Sheet'!$AF$4=WAC_IIN),0))*'Blend Sheet'!$AF85,0) + IFERROR(INDEX(WAC_Item_Cost,MATCH(1,(L$1=WAC_District)*('Blend Sheet'!$AG$4=WAC_IIN),0))*'Blend Sheet'!$AG85,0) + IFERROR(INDEX(WAC_Item_Cost,MATCH(1,(L$1=WAC_District)*('Blend Sheet'!$AH$4=WAC_IIN),0))*'Blend Sheet'!$AH85,0) + IFERROR(INDEX(WAC_Item_Cost,MATCH(1,(L$1=WAC_District)*('Blend Sheet'!$AI$4=WAC_IIN),0))*'Blend Sheet'!$AI85,0) + IFERROR(INDEX(WAC_Item_Cost,MATCH(1,(L$1=WAC_District)*('Blend Sheet'!$AJ$4=WAC_IIN),0))*'Blend Sheet'!$AJ85,0) + IFERROR(INDEX(WAC_Item_Cost,MATCH(1,(L$1=WAC_District)*('Blend Sheet'!$AK$4=WAC_IIN),0))*'Blend Sheet'!$AK85,0) + IFERROR(INDEX(WAC_Item_Cost,MATCH(1,(L$1=WAC_District)*('Blend Sheet'!$AL$4=WAC_IIN),0))*'Blend Sheet'!$AL85,0) + IFERROR(INDEX(WAC_Item_Cost,MATCH(1,(L$1=WAC_District)*('Blend Sheet'!$AM$4=WAC_IIN),0))*'Blend Sheet'!$AM85,0) + IFERROR(INDEX(WAC_Item_Cost,MATCH(1,(L$1=WAC_District)*('Blend Sheet'!$AN$4=WAC_IIN),0))*'Blend Sheet'!$AN85,0) + IFERROR(INDEX(WAC_Item_Cost,MATCH(1,(L$1=WAC_District)*('Blend Sheet'!$AO$4=WAC_IIN),0))*'Blend Sheet'!$AO85,0) + IFERROR(INDEX(WAC_Item_Cost,MATCH(1,(L$1=WAC_District)*('Blend Sheet'!$AP$4=WAC_IIN),0))*'Blend Sheet'!$AP85/1000,0)</f>
        <v>16.902959999999997</v>
      </c>
    </row>
    <row r="83" spans="1:12" x14ac:dyDescent="0.25">
      <c r="A83" t="str">
        <f>'Blend Sheet'!A86</f>
        <v>SURFACEmix PRO</v>
      </c>
      <c r="B83" s="245">
        <f t="array" ref="B83">IFERROR(INDEX(WAC_Item_Cost,MATCH(1,(B$1=WAC_District)*('Blend Sheet'!$C$4=WAC_IIN),0))*'Blend Sheet'!$C86/1000,0) + IFERROR(INDEX(WAC_Item_Cost,MATCH(1,(B$1=WAC_District)*('Blend Sheet'!$D$4=WAC_IIN),0))*'Blend Sheet'!$D86/1000,0) + IFERROR(INDEX(WAC_Item_Cost,MATCH(1,(B$1=WAC_District)*('Blend Sheet'!$E$4=WAC_IIN),0))*'Blend Sheet'!$E86/1000,0) + IFERROR(INDEX(WAC_Item_Cost,MATCH(1,(B$1=WAC_District)*('Blend Sheet'!$F$4=WAC_IIN),0))*'Blend Sheet'!$F86/1000,0)  + IFERROR(INDEX(WAC_Item_Cost,MATCH(1,(B$1=WAC_District)*('Blend Sheet'!$G$4=WAC_IIN),0))*'Blend Sheet'!$G86,0) + IFERROR(INDEX(WAC_Item_Cost,MATCH(1,(B$1=WAC_District)*('Blend Sheet'!$H$4=WAC_IIN),0))*'Blend Sheet'!$H86,0)  + IFERROR(INDEX(WAC_Item_Cost,MATCH(1,(B$1=WAC_District)*('Blend Sheet'!$I$4=WAC_IIN),0))*'Blend Sheet'!$I86,0) + IFERROR(INDEX(WAC_Item_Cost,MATCH(1,(B$1=WAC_District)*('Blend Sheet'!$J$4=WAC_IIN),0))*'Blend Sheet'!$J86,0) + IFERROR(INDEX(WAC_Item_Cost,MATCH(1,(B$1=WAC_District)*('Blend Sheet'!$K$4=WAC_IIN),0))*'Blend Sheet'!$K86,0) + IFERROR(INDEX(WAC_Item_Cost,MATCH(1,(B$1=WAC_District)*('Blend Sheet'!$L$4=WAC_IIN),0))*'Blend Sheet'!$L86,0) + IFERROR(INDEX(WAC_Item_Cost,MATCH(1,(B$1=WAC_District)*('Blend Sheet'!$M$4=WAC_IIN),0))*'Blend Sheet'!$M86,0) + IFERROR(INDEX(WAC_Item_Cost,MATCH(1,(B$1=WAC_District)*('Blend Sheet'!$N$4=WAC_IIN),0))*'Blend Sheet'!$N86,0) + IFERROR(INDEX(WAC_Item_Cost,MATCH(1,(B$1=WAC_District)*('Blend Sheet'!$O$4=WAC_IIN),0))*'Blend Sheet'!$O86,0) + IFERROR(INDEX(WAC_Item_Cost,MATCH(1,(B$1=WAC_District)*('Blend Sheet'!$P$4=WAC_IIN),0))*'Blend Sheet'!$P86,0) + IFERROR(INDEX(WAC_Item_Cost,MATCH(1,(B$1=WAC_District)*('Blend Sheet'!$Q$4=WAC_IIN),0))*'Blend Sheet'!$Q86,0) + IFERROR(INDEX(WAC_Item_Cost,MATCH(1,(B$1=WAC_District)*('Blend Sheet'!$R$4=WAC_IIN),0))*'Blend Sheet'!$R86,0) + IFERROR(INDEX(WAC_Item_Cost,MATCH(1,(B$1=WAC_District)*('Blend Sheet'!$S$4=WAC_IIN),0))*'Blend Sheet'!$S86,0) + IFERROR(INDEX(WAC_Item_Cost,MATCH(1,(B$1=WAC_District)*('Blend Sheet'!$T$4=WAC_IIN),0))*'Blend Sheet'!$T86,0) + IFERROR(INDEX(WAC_Item_Cost,MATCH(1,(B$1=WAC_District)*('Blend Sheet'!$U$4=WAC_IIN),0))*'Blend Sheet'!$U86,0) + IFERROR(INDEX(WAC_Item_Cost,MATCH(1,(B$1=WAC_District)*('Blend Sheet'!$V$4=WAC_IIN),0))*'Blend Sheet'!$V86,0) + IFERROR(INDEX(WAC_Item_Cost,MATCH(1,(B$1=WAC_District)*('Blend Sheet'!$W$4=WAC_IIN),0))*'Blend Sheet'!$W86,0) + IFERROR(INDEX(WAC_Item_Cost,MATCH(1,(B$1=WAC_District)*('Blend Sheet'!$X$4=WAC_IIN),0))*'Blend Sheet'!$X86,0) + IFERROR(INDEX(WAC_Item_Cost,MATCH(1,(B$1=WAC_District)*('Blend Sheet'!$Y$4=WAC_IIN),0))*'Blend Sheet'!$Y86,0) + IFERROR(INDEX(WAC_Item_Cost,MATCH(1,(B$1=WAC_District)*('Blend Sheet'!$Z$4=WAC_IIN),0))*'Blend Sheet'!$Z86,0) + IFERROR(INDEX(WAC_Item_Cost,MATCH(1,(B$1=WAC_District)*('Blend Sheet'!$AA$4=WAC_IIN),0))*'Blend Sheet'!$AA86,0) + IFERROR(INDEX(WAC_Item_Cost,MATCH(1,(B$1=WAC_District)*('Blend Sheet'!$AB$4=WAC_IIN),0))*'Blend Sheet'!$AB86,0) + IFERROR(INDEX(WAC_Item_Cost,MATCH(1,(B$1=WAC_District)*('Blend Sheet'!$AC$4=WAC_IIN),0))*'Blend Sheet'!$AC86,0) + IFERROR(INDEX(WAC_Item_Cost,MATCH(1,(B$1=WAC_District)*('Blend Sheet'!$AD$4=WAC_IIN),0))*'Blend Sheet'!$AD86,0) + IFERROR(INDEX(WAC_Item_Cost,MATCH(1,(B$1=WAC_District)*('Blend Sheet'!$AE$4=WAC_IIN),0))*'Blend Sheet'!$AE86,0) + IFERROR(INDEX(WAC_Item_Cost,MATCH(1,(B$1=WAC_District)*('Blend Sheet'!$AF$4=WAC_IIN),0))*'Blend Sheet'!$AF86,0) + IFERROR(INDEX(WAC_Item_Cost,MATCH(1,(B$1=WAC_District)*('Blend Sheet'!$AG$4=WAC_IIN),0))*'Blend Sheet'!$AG86,0) + IFERROR(INDEX(WAC_Item_Cost,MATCH(1,(B$1=WAC_District)*('Blend Sheet'!$AH$4=WAC_IIN),0))*'Blend Sheet'!$AH86,0) + IFERROR(INDEX(WAC_Item_Cost,MATCH(1,(B$1=WAC_District)*('Blend Sheet'!$AI$4=WAC_IIN),0))*'Blend Sheet'!$AI86,0) + IFERROR(INDEX(WAC_Item_Cost,MATCH(1,(B$1=WAC_District)*('Blend Sheet'!$AJ$4=WAC_IIN),0))*'Blend Sheet'!$AJ86,0) + IFERROR(INDEX(WAC_Item_Cost,MATCH(1,(B$1=WAC_District)*('Blend Sheet'!$AK$4=WAC_IIN),0))*'Blend Sheet'!$AK86,0) + IFERROR(INDEX(WAC_Item_Cost,MATCH(1,(B$1=WAC_District)*('Blend Sheet'!$AL$4=WAC_IIN),0))*'Blend Sheet'!$AL86,0) + IFERROR(INDEX(WAC_Item_Cost,MATCH(1,(B$1=WAC_District)*('Blend Sheet'!$AM$4=WAC_IIN),0))*'Blend Sheet'!$AM86,0) + IFERROR(INDEX(WAC_Item_Cost,MATCH(1,(B$1=WAC_District)*('Blend Sheet'!$AN$4=WAC_IIN),0))*'Blend Sheet'!$AN86,0) + IFERROR(INDEX(WAC_Item_Cost,MATCH(1,(B$1=WAC_District)*('Blend Sheet'!$AO$4=WAC_IIN),0))*'Blend Sheet'!$AO86,0) + IFERROR(INDEX(WAC_Item_Cost,MATCH(1,(B$1=WAC_District)*('Blend Sheet'!$AP$4=WAC_IIN),0))*'Blend Sheet'!$AP86/1000,0)</f>
        <v>191.64834555599998</v>
      </c>
      <c r="C83" s="245">
        <f t="array" ref="C83">IFERROR(INDEX(WAC_Item_Cost,MATCH(1,(C$1=WAC_District)*('Blend Sheet'!$C$4=WAC_IIN),0))*'Blend Sheet'!$C86/1000,0) + IFERROR(INDEX(WAC_Item_Cost,MATCH(1,(C$1=WAC_District)*('Blend Sheet'!$D$4=WAC_IIN),0))*'Blend Sheet'!$D86/1000,0) + IFERROR(INDEX(WAC_Item_Cost,MATCH(1,(C$1=WAC_District)*('Blend Sheet'!$E$4=WAC_IIN),0))*'Blend Sheet'!$E86/1000,0) + IFERROR(INDEX(WAC_Item_Cost,MATCH(1,(C$1=WAC_District)*('Blend Sheet'!$F$4=WAC_IIN),0))*'Blend Sheet'!$F86/1000,0)  + IFERROR(INDEX(WAC_Item_Cost,MATCH(1,(C$1=WAC_District)*('Blend Sheet'!$G$4=WAC_IIN),0))*'Blend Sheet'!$G86,0) + IFERROR(INDEX(WAC_Item_Cost,MATCH(1,(C$1=WAC_District)*('Blend Sheet'!$H$4=WAC_IIN),0))*'Blend Sheet'!$H86,0)  + IFERROR(INDEX(WAC_Item_Cost,MATCH(1,(C$1=WAC_District)*('Blend Sheet'!$I$4=WAC_IIN),0))*'Blend Sheet'!$I86,0) + IFERROR(INDEX(WAC_Item_Cost,MATCH(1,(C$1=WAC_District)*('Blend Sheet'!$J$4=WAC_IIN),0))*'Blend Sheet'!$J86,0) + IFERROR(INDEX(WAC_Item_Cost,MATCH(1,(C$1=WAC_District)*('Blend Sheet'!$K$4=WAC_IIN),0))*'Blend Sheet'!$K86,0) + IFERROR(INDEX(WAC_Item_Cost,MATCH(1,(C$1=WAC_District)*('Blend Sheet'!$L$4=WAC_IIN),0))*'Blend Sheet'!$L86,0) + IFERROR(INDEX(WAC_Item_Cost,MATCH(1,(C$1=WAC_District)*('Blend Sheet'!$M$4=WAC_IIN),0))*'Blend Sheet'!$M86,0) + IFERROR(INDEX(WAC_Item_Cost,MATCH(1,(C$1=WAC_District)*('Blend Sheet'!$N$4=WAC_IIN),0))*'Blend Sheet'!$N86,0) + IFERROR(INDEX(WAC_Item_Cost,MATCH(1,(C$1=WAC_District)*('Blend Sheet'!$O$4=WAC_IIN),0))*'Blend Sheet'!$O86,0) + IFERROR(INDEX(WAC_Item_Cost,MATCH(1,(C$1=WAC_District)*('Blend Sheet'!$P$4=WAC_IIN),0))*'Blend Sheet'!$P86,0) + IFERROR(INDEX(WAC_Item_Cost,MATCH(1,(C$1=WAC_District)*('Blend Sheet'!$Q$4=WAC_IIN),0))*'Blend Sheet'!$Q86,0) + IFERROR(INDEX(WAC_Item_Cost,MATCH(1,(C$1=WAC_District)*('Blend Sheet'!$R$4=WAC_IIN),0))*'Blend Sheet'!$R86,0) + IFERROR(INDEX(WAC_Item_Cost,MATCH(1,(C$1=WAC_District)*('Blend Sheet'!$S$4=WAC_IIN),0))*'Blend Sheet'!$S86,0) + IFERROR(INDEX(WAC_Item_Cost,MATCH(1,(C$1=WAC_District)*('Blend Sheet'!$T$4=WAC_IIN),0))*'Blend Sheet'!$T86,0) + IFERROR(INDEX(WAC_Item_Cost,MATCH(1,(C$1=WAC_District)*('Blend Sheet'!$U$4=WAC_IIN),0))*'Blend Sheet'!$U86,0) + IFERROR(INDEX(WAC_Item_Cost,MATCH(1,(C$1=WAC_District)*('Blend Sheet'!$V$4=WAC_IIN),0))*'Blend Sheet'!$V86,0) + IFERROR(INDEX(WAC_Item_Cost,MATCH(1,(C$1=WAC_District)*('Blend Sheet'!$W$4=WAC_IIN),0))*'Blend Sheet'!$W86,0) + IFERROR(INDEX(WAC_Item_Cost,MATCH(1,(C$1=WAC_District)*('Blend Sheet'!$X$4=WAC_IIN),0))*'Blend Sheet'!$X86,0) + IFERROR(INDEX(WAC_Item_Cost,MATCH(1,(C$1=WAC_District)*('Blend Sheet'!$Y$4=WAC_IIN),0))*'Blend Sheet'!$Y86,0) + IFERROR(INDEX(WAC_Item_Cost,MATCH(1,(C$1=WAC_District)*('Blend Sheet'!$Z$4=WAC_IIN),0))*'Blend Sheet'!$Z86,0) + IFERROR(INDEX(WAC_Item_Cost,MATCH(1,(C$1=WAC_District)*('Blend Sheet'!$AA$4=WAC_IIN),0))*'Blend Sheet'!$AA86,0) + IFERROR(INDEX(WAC_Item_Cost,MATCH(1,(C$1=WAC_District)*('Blend Sheet'!$AB$4=WAC_IIN),0))*'Blend Sheet'!$AB86,0) + IFERROR(INDEX(WAC_Item_Cost,MATCH(1,(C$1=WAC_District)*('Blend Sheet'!$AC$4=WAC_IIN),0))*'Blend Sheet'!$AC86,0) + IFERROR(INDEX(WAC_Item_Cost,MATCH(1,(C$1=WAC_District)*('Blend Sheet'!$AD$4=WAC_IIN),0))*'Blend Sheet'!$AD86,0) + IFERROR(INDEX(WAC_Item_Cost,MATCH(1,(C$1=WAC_District)*('Blend Sheet'!$AE$4=WAC_IIN),0))*'Blend Sheet'!$AE86,0) + IFERROR(INDEX(WAC_Item_Cost,MATCH(1,(C$1=WAC_District)*('Blend Sheet'!$AF$4=WAC_IIN),0))*'Blend Sheet'!$AF86,0) + IFERROR(INDEX(WAC_Item_Cost,MATCH(1,(C$1=WAC_District)*('Blend Sheet'!$AG$4=WAC_IIN),0))*'Blend Sheet'!$AG86,0) + IFERROR(INDEX(WAC_Item_Cost,MATCH(1,(C$1=WAC_District)*('Blend Sheet'!$AH$4=WAC_IIN),0))*'Blend Sheet'!$AH86,0) + IFERROR(INDEX(WAC_Item_Cost,MATCH(1,(C$1=WAC_District)*('Blend Sheet'!$AI$4=WAC_IIN),0))*'Blend Sheet'!$AI86,0) + IFERROR(INDEX(WAC_Item_Cost,MATCH(1,(C$1=WAC_District)*('Blend Sheet'!$AJ$4=WAC_IIN),0))*'Blend Sheet'!$AJ86,0) + IFERROR(INDEX(WAC_Item_Cost,MATCH(1,(C$1=WAC_District)*('Blend Sheet'!$AK$4=WAC_IIN),0))*'Blend Sheet'!$AK86,0) + IFERROR(INDEX(WAC_Item_Cost,MATCH(1,(C$1=WAC_District)*('Blend Sheet'!$AL$4=WAC_IIN),0))*'Blend Sheet'!$AL86,0) + IFERROR(INDEX(WAC_Item_Cost,MATCH(1,(C$1=WAC_District)*('Blend Sheet'!$AM$4=WAC_IIN),0))*'Blend Sheet'!$AM86,0) + IFERROR(INDEX(WAC_Item_Cost,MATCH(1,(C$1=WAC_District)*('Blend Sheet'!$AN$4=WAC_IIN),0))*'Blend Sheet'!$AN86,0) + IFERROR(INDEX(WAC_Item_Cost,MATCH(1,(C$1=WAC_District)*('Blend Sheet'!$AO$4=WAC_IIN),0))*'Blend Sheet'!$AO86,0) + IFERROR(INDEX(WAC_Item_Cost,MATCH(1,(C$1=WAC_District)*('Blend Sheet'!$AP$4=WAC_IIN),0))*'Blend Sheet'!$AP86/1000,0)</f>
        <v>247.61895104800001</v>
      </c>
      <c r="D83" s="245">
        <f t="array" ref="D83">IFERROR(INDEX(WAC_Item_Cost,MATCH(1,(D$1=WAC_District)*('Blend Sheet'!$C$4=WAC_IIN),0))*'Blend Sheet'!$C86/1000,0) + IFERROR(INDEX(WAC_Item_Cost,MATCH(1,(D$1=WAC_District)*('Blend Sheet'!$D$4=WAC_IIN),0))*'Blend Sheet'!$D86/1000,0) + IFERROR(INDEX(WAC_Item_Cost,MATCH(1,(D$1=WAC_District)*('Blend Sheet'!$E$4=WAC_IIN),0))*'Blend Sheet'!$E86/1000,0) + IFERROR(INDEX(WAC_Item_Cost,MATCH(1,(D$1=WAC_District)*('Blend Sheet'!$F$4=WAC_IIN),0))*'Blend Sheet'!$F86/1000,0)  + IFERROR(INDEX(WAC_Item_Cost,MATCH(1,(D$1=WAC_District)*('Blend Sheet'!$G$4=WAC_IIN),0))*'Blend Sheet'!$G86,0) + IFERROR(INDEX(WAC_Item_Cost,MATCH(1,(D$1=WAC_District)*('Blend Sheet'!$H$4=WAC_IIN),0))*'Blend Sheet'!$H86,0)  + IFERROR(INDEX(WAC_Item_Cost,MATCH(1,(D$1=WAC_District)*('Blend Sheet'!$I$4=WAC_IIN),0))*'Blend Sheet'!$I86,0) + IFERROR(INDEX(WAC_Item_Cost,MATCH(1,(D$1=WAC_District)*('Blend Sheet'!$J$4=WAC_IIN),0))*'Blend Sheet'!$J86,0) + IFERROR(INDEX(WAC_Item_Cost,MATCH(1,(D$1=WAC_District)*('Blend Sheet'!$K$4=WAC_IIN),0))*'Blend Sheet'!$K86,0) + IFERROR(INDEX(WAC_Item_Cost,MATCH(1,(D$1=WAC_District)*('Blend Sheet'!$L$4=WAC_IIN),0))*'Blend Sheet'!$L86,0) + IFERROR(INDEX(WAC_Item_Cost,MATCH(1,(D$1=WAC_District)*('Blend Sheet'!$M$4=WAC_IIN),0))*'Blend Sheet'!$M86,0) + IFERROR(INDEX(WAC_Item_Cost,MATCH(1,(D$1=WAC_District)*('Blend Sheet'!$N$4=WAC_IIN),0))*'Blend Sheet'!$N86,0) + IFERROR(INDEX(WAC_Item_Cost,MATCH(1,(D$1=WAC_District)*('Blend Sheet'!$O$4=WAC_IIN),0))*'Blend Sheet'!$O86,0) + IFERROR(INDEX(WAC_Item_Cost,MATCH(1,(D$1=WAC_District)*('Blend Sheet'!$P$4=WAC_IIN),0))*'Blend Sheet'!$P86,0) + IFERROR(INDEX(WAC_Item_Cost,MATCH(1,(D$1=WAC_District)*('Blend Sheet'!$Q$4=WAC_IIN),0))*'Blend Sheet'!$Q86,0) + IFERROR(INDEX(WAC_Item_Cost,MATCH(1,(D$1=WAC_District)*('Blend Sheet'!$R$4=WAC_IIN),0))*'Blend Sheet'!$R86,0) + IFERROR(INDEX(WAC_Item_Cost,MATCH(1,(D$1=WAC_District)*('Blend Sheet'!$S$4=WAC_IIN),0))*'Blend Sheet'!$S86,0) + IFERROR(INDEX(WAC_Item_Cost,MATCH(1,(D$1=WAC_District)*('Blend Sheet'!$T$4=WAC_IIN),0))*'Blend Sheet'!$T86,0) + IFERROR(INDEX(WAC_Item_Cost,MATCH(1,(D$1=WAC_District)*('Blend Sheet'!$U$4=WAC_IIN),0))*'Blend Sheet'!$U86,0) + IFERROR(INDEX(WAC_Item_Cost,MATCH(1,(D$1=WAC_District)*('Blend Sheet'!$V$4=WAC_IIN),0))*'Blend Sheet'!$V86,0) + IFERROR(INDEX(WAC_Item_Cost,MATCH(1,(D$1=WAC_District)*('Blend Sheet'!$W$4=WAC_IIN),0))*'Blend Sheet'!$W86,0) + IFERROR(INDEX(WAC_Item_Cost,MATCH(1,(D$1=WAC_District)*('Blend Sheet'!$X$4=WAC_IIN),0))*'Blend Sheet'!$X86,0) + IFERROR(INDEX(WAC_Item_Cost,MATCH(1,(D$1=WAC_District)*('Blend Sheet'!$Y$4=WAC_IIN),0))*'Blend Sheet'!$Y86,0) + IFERROR(INDEX(WAC_Item_Cost,MATCH(1,(D$1=WAC_District)*('Blend Sheet'!$Z$4=WAC_IIN),0))*'Blend Sheet'!$Z86,0) + IFERROR(INDEX(WAC_Item_Cost,MATCH(1,(D$1=WAC_District)*('Blend Sheet'!$AA$4=WAC_IIN),0))*'Blend Sheet'!$AA86,0) + IFERROR(INDEX(WAC_Item_Cost,MATCH(1,(D$1=WAC_District)*('Blend Sheet'!$AB$4=WAC_IIN),0))*'Blend Sheet'!$AB86,0) + IFERROR(INDEX(WAC_Item_Cost,MATCH(1,(D$1=WAC_District)*('Blend Sheet'!$AC$4=WAC_IIN),0))*'Blend Sheet'!$AC86,0) + IFERROR(INDEX(WAC_Item_Cost,MATCH(1,(D$1=WAC_District)*('Blend Sheet'!$AD$4=WAC_IIN),0))*'Blend Sheet'!$AD86,0) + IFERROR(INDEX(WAC_Item_Cost,MATCH(1,(D$1=WAC_District)*('Blend Sheet'!$AE$4=WAC_IIN),0))*'Blend Sheet'!$AE86,0) + IFERROR(INDEX(WAC_Item_Cost,MATCH(1,(D$1=WAC_District)*('Blend Sheet'!$AF$4=WAC_IIN),0))*'Blend Sheet'!$AF86,0) + IFERROR(INDEX(WAC_Item_Cost,MATCH(1,(D$1=WAC_District)*('Blend Sheet'!$AG$4=WAC_IIN),0))*'Blend Sheet'!$AG86,0) + IFERROR(INDEX(WAC_Item_Cost,MATCH(1,(D$1=WAC_District)*('Blend Sheet'!$AH$4=WAC_IIN),0))*'Blend Sheet'!$AH86,0) + IFERROR(INDEX(WAC_Item_Cost,MATCH(1,(D$1=WAC_District)*('Blend Sheet'!$AI$4=WAC_IIN),0))*'Blend Sheet'!$AI86,0) + IFERROR(INDEX(WAC_Item_Cost,MATCH(1,(D$1=WAC_District)*('Blend Sheet'!$AJ$4=WAC_IIN),0))*'Blend Sheet'!$AJ86,0) + IFERROR(INDEX(WAC_Item_Cost,MATCH(1,(D$1=WAC_District)*('Blend Sheet'!$AK$4=WAC_IIN),0))*'Blend Sheet'!$AK86,0) + IFERROR(INDEX(WAC_Item_Cost,MATCH(1,(D$1=WAC_District)*('Blend Sheet'!$AL$4=WAC_IIN),0))*'Blend Sheet'!$AL86,0) + IFERROR(INDEX(WAC_Item_Cost,MATCH(1,(D$1=WAC_District)*('Blend Sheet'!$AM$4=WAC_IIN),0))*'Blend Sheet'!$AM86,0) + IFERROR(INDEX(WAC_Item_Cost,MATCH(1,(D$1=WAC_District)*('Blend Sheet'!$AN$4=WAC_IIN),0))*'Blend Sheet'!$AN86,0) + IFERROR(INDEX(WAC_Item_Cost,MATCH(1,(D$1=WAC_District)*('Blend Sheet'!$AO$4=WAC_IIN),0))*'Blend Sheet'!$AO86,0) + IFERROR(INDEX(WAC_Item_Cost,MATCH(1,(D$1=WAC_District)*('Blend Sheet'!$AP$4=WAC_IIN),0))*'Blend Sheet'!$AP86/1000,0)</f>
        <v>223.94575694</v>
      </c>
      <c r="E83" s="245">
        <f t="array" ref="E83">IFERROR(INDEX(WAC_Item_Cost,MATCH(1,(E$1=WAC_District)*('Blend Sheet'!$C$4=WAC_IIN),0))*'Blend Sheet'!$C86/1000,0) + IFERROR(INDEX(WAC_Item_Cost,MATCH(1,(E$1=WAC_District)*('Blend Sheet'!$D$4=WAC_IIN),0))*'Blend Sheet'!$D86/1000,0) + IFERROR(INDEX(WAC_Item_Cost,MATCH(1,(E$1=WAC_District)*('Blend Sheet'!$E$4=WAC_IIN),0))*'Blend Sheet'!$E86/1000,0) + IFERROR(INDEX(WAC_Item_Cost,MATCH(1,(E$1=WAC_District)*('Blend Sheet'!$F$4=WAC_IIN),0))*'Blend Sheet'!$F86/1000,0)  + IFERROR(INDEX(WAC_Item_Cost,MATCH(1,(E$1=WAC_District)*('Blend Sheet'!$G$4=WAC_IIN),0))*'Blend Sheet'!$G86,0) + IFERROR(INDEX(WAC_Item_Cost,MATCH(1,(E$1=WAC_District)*('Blend Sheet'!$H$4=WAC_IIN),0))*'Blend Sheet'!$H86,0)  + IFERROR(INDEX(WAC_Item_Cost,MATCH(1,(E$1=WAC_District)*('Blend Sheet'!$I$4=WAC_IIN),0))*'Blend Sheet'!$I86,0) + IFERROR(INDEX(WAC_Item_Cost,MATCH(1,(E$1=WAC_District)*('Blend Sheet'!$J$4=WAC_IIN),0))*'Blend Sheet'!$J86,0) + IFERROR(INDEX(WAC_Item_Cost,MATCH(1,(E$1=WAC_District)*('Blend Sheet'!$K$4=WAC_IIN),0))*'Blend Sheet'!$K86,0) + IFERROR(INDEX(WAC_Item_Cost,MATCH(1,(E$1=WAC_District)*('Blend Sheet'!$L$4=WAC_IIN),0))*'Blend Sheet'!$L86,0) + IFERROR(INDEX(WAC_Item_Cost,MATCH(1,(E$1=WAC_District)*('Blend Sheet'!$M$4=WAC_IIN),0))*'Blend Sheet'!$M86,0) + IFERROR(INDEX(WAC_Item_Cost,MATCH(1,(E$1=WAC_District)*('Blend Sheet'!$N$4=WAC_IIN),0))*'Blend Sheet'!$N86,0) + IFERROR(INDEX(WAC_Item_Cost,MATCH(1,(E$1=WAC_District)*('Blend Sheet'!$O$4=WAC_IIN),0))*'Blend Sheet'!$O86,0) + IFERROR(INDEX(WAC_Item_Cost,MATCH(1,(E$1=WAC_District)*('Blend Sheet'!$P$4=WAC_IIN),0))*'Blend Sheet'!$P86,0) + IFERROR(INDEX(WAC_Item_Cost,MATCH(1,(E$1=WAC_District)*('Blend Sheet'!$Q$4=WAC_IIN),0))*'Blend Sheet'!$Q86,0) + IFERROR(INDEX(WAC_Item_Cost,MATCH(1,(E$1=WAC_District)*('Blend Sheet'!$R$4=WAC_IIN),0))*'Blend Sheet'!$R86,0) + IFERROR(INDEX(WAC_Item_Cost,MATCH(1,(E$1=WAC_District)*('Blend Sheet'!$S$4=WAC_IIN),0))*'Blend Sheet'!$S86,0) + IFERROR(INDEX(WAC_Item_Cost,MATCH(1,(E$1=WAC_District)*('Blend Sheet'!$T$4=WAC_IIN),0))*'Blend Sheet'!$T86,0) + IFERROR(INDEX(WAC_Item_Cost,MATCH(1,(E$1=WAC_District)*('Blend Sheet'!$U$4=WAC_IIN),0))*'Blend Sheet'!$U86,0) + IFERROR(INDEX(WAC_Item_Cost,MATCH(1,(E$1=WAC_District)*('Blend Sheet'!$V$4=WAC_IIN),0))*'Blend Sheet'!$V86,0) + IFERROR(INDEX(WAC_Item_Cost,MATCH(1,(E$1=WAC_District)*('Blend Sheet'!$W$4=WAC_IIN),0))*'Blend Sheet'!$W86,0) + IFERROR(INDEX(WAC_Item_Cost,MATCH(1,(E$1=WAC_District)*('Blend Sheet'!$X$4=WAC_IIN),0))*'Blend Sheet'!$X86,0) + IFERROR(INDEX(WAC_Item_Cost,MATCH(1,(E$1=WAC_District)*('Blend Sheet'!$Y$4=WAC_IIN),0))*'Blend Sheet'!$Y86,0) + IFERROR(INDEX(WAC_Item_Cost,MATCH(1,(E$1=WAC_District)*('Blend Sheet'!$Z$4=WAC_IIN),0))*'Blend Sheet'!$Z86,0) + IFERROR(INDEX(WAC_Item_Cost,MATCH(1,(E$1=WAC_District)*('Blend Sheet'!$AA$4=WAC_IIN),0))*'Blend Sheet'!$AA86,0) + IFERROR(INDEX(WAC_Item_Cost,MATCH(1,(E$1=WAC_District)*('Blend Sheet'!$AB$4=WAC_IIN),0))*'Blend Sheet'!$AB86,0) + IFERROR(INDEX(WAC_Item_Cost,MATCH(1,(E$1=WAC_District)*('Blend Sheet'!$AC$4=WAC_IIN),0))*'Blend Sheet'!$AC86,0) + IFERROR(INDEX(WAC_Item_Cost,MATCH(1,(E$1=WAC_District)*('Blend Sheet'!$AD$4=WAC_IIN),0))*'Blend Sheet'!$AD86,0) + IFERROR(INDEX(WAC_Item_Cost,MATCH(1,(E$1=WAC_District)*('Blend Sheet'!$AE$4=WAC_IIN),0))*'Blend Sheet'!$AE86,0) + IFERROR(INDEX(WAC_Item_Cost,MATCH(1,(E$1=WAC_District)*('Blend Sheet'!$AF$4=WAC_IIN),0))*'Blend Sheet'!$AF86,0) + IFERROR(INDEX(WAC_Item_Cost,MATCH(1,(E$1=WAC_District)*('Blend Sheet'!$AG$4=WAC_IIN),0))*'Blend Sheet'!$AG86,0) + IFERROR(INDEX(WAC_Item_Cost,MATCH(1,(E$1=WAC_District)*('Blend Sheet'!$AH$4=WAC_IIN),0))*'Blend Sheet'!$AH86,0) + IFERROR(INDEX(WAC_Item_Cost,MATCH(1,(E$1=WAC_District)*('Blend Sheet'!$AI$4=WAC_IIN),0))*'Blend Sheet'!$AI86,0) + IFERROR(INDEX(WAC_Item_Cost,MATCH(1,(E$1=WAC_District)*('Blend Sheet'!$AJ$4=WAC_IIN),0))*'Blend Sheet'!$AJ86,0) + IFERROR(INDEX(WAC_Item_Cost,MATCH(1,(E$1=WAC_District)*('Blend Sheet'!$AK$4=WAC_IIN),0))*'Blend Sheet'!$AK86,0) + IFERROR(INDEX(WAC_Item_Cost,MATCH(1,(E$1=WAC_District)*('Blend Sheet'!$AL$4=WAC_IIN),0))*'Blend Sheet'!$AL86,0) + IFERROR(INDEX(WAC_Item_Cost,MATCH(1,(E$1=WAC_District)*('Blend Sheet'!$AM$4=WAC_IIN),0))*'Blend Sheet'!$AM86,0) + IFERROR(INDEX(WAC_Item_Cost,MATCH(1,(E$1=WAC_District)*('Blend Sheet'!$AN$4=WAC_IIN),0))*'Blend Sheet'!$AN86,0) + IFERROR(INDEX(WAC_Item_Cost,MATCH(1,(E$1=WAC_District)*('Blend Sheet'!$AO$4=WAC_IIN),0))*'Blend Sheet'!$AO86,0) + IFERROR(INDEX(WAC_Item_Cost,MATCH(1,(E$1=WAC_District)*('Blend Sheet'!$AP$4=WAC_IIN),0))*'Blend Sheet'!$AP86/1000,0)</f>
        <v>279.85449696399996</v>
      </c>
      <c r="F83" s="245">
        <f t="array" ref="F83">IFERROR(INDEX(WAC_Item_Cost,MATCH(1,(F$1=WAC_District)*('Blend Sheet'!$C$4=WAC_IIN),0))*'Blend Sheet'!$C86/1000,0) + IFERROR(INDEX(WAC_Item_Cost,MATCH(1,(F$1=WAC_District)*('Blend Sheet'!$D$4=WAC_IIN),0))*'Blend Sheet'!$D86/1000,0) + IFERROR(INDEX(WAC_Item_Cost,MATCH(1,(F$1=WAC_District)*('Blend Sheet'!$E$4=WAC_IIN),0))*'Blend Sheet'!$E86/1000,0) + IFERROR(INDEX(WAC_Item_Cost,MATCH(1,(F$1=WAC_District)*('Blend Sheet'!$F$4=WAC_IIN),0))*'Blend Sheet'!$F86/1000,0)  + IFERROR(INDEX(WAC_Item_Cost,MATCH(1,(F$1=WAC_District)*('Blend Sheet'!$G$4=WAC_IIN),0))*'Blend Sheet'!$G86,0) + IFERROR(INDEX(WAC_Item_Cost,MATCH(1,(F$1=WAC_District)*('Blend Sheet'!$H$4=WAC_IIN),0))*'Blend Sheet'!$H86,0)  + IFERROR(INDEX(WAC_Item_Cost,MATCH(1,(F$1=WAC_District)*('Blend Sheet'!$I$4=WAC_IIN),0))*'Blend Sheet'!$I86,0) + IFERROR(INDEX(WAC_Item_Cost,MATCH(1,(F$1=WAC_District)*('Blend Sheet'!$J$4=WAC_IIN),0))*'Blend Sheet'!$J86,0) + IFERROR(INDEX(WAC_Item_Cost,MATCH(1,(F$1=WAC_District)*('Blend Sheet'!$K$4=WAC_IIN),0))*'Blend Sheet'!$K86,0) + IFERROR(INDEX(WAC_Item_Cost,MATCH(1,(F$1=WAC_District)*('Blend Sheet'!$L$4=WAC_IIN),0))*'Blend Sheet'!$L86,0) + IFERROR(INDEX(WAC_Item_Cost,MATCH(1,(F$1=WAC_District)*('Blend Sheet'!$M$4=WAC_IIN),0))*'Blend Sheet'!$M86,0) + IFERROR(INDEX(WAC_Item_Cost,MATCH(1,(F$1=WAC_District)*('Blend Sheet'!$N$4=WAC_IIN),0))*'Blend Sheet'!$N86,0) + IFERROR(INDEX(WAC_Item_Cost,MATCH(1,(F$1=WAC_District)*('Blend Sheet'!$O$4=WAC_IIN),0))*'Blend Sheet'!$O86,0) + IFERROR(INDEX(WAC_Item_Cost,MATCH(1,(F$1=WAC_District)*('Blend Sheet'!$P$4=WAC_IIN),0))*'Blend Sheet'!$P86,0) + IFERROR(INDEX(WAC_Item_Cost,MATCH(1,(F$1=WAC_District)*('Blend Sheet'!$Q$4=WAC_IIN),0))*'Blend Sheet'!$Q86,0) + IFERROR(INDEX(WAC_Item_Cost,MATCH(1,(F$1=WAC_District)*('Blend Sheet'!$R$4=WAC_IIN),0))*'Blend Sheet'!$R86,0) + IFERROR(INDEX(WAC_Item_Cost,MATCH(1,(F$1=WAC_District)*('Blend Sheet'!$S$4=WAC_IIN),0))*'Blend Sheet'!$S86,0) + IFERROR(INDEX(WAC_Item_Cost,MATCH(1,(F$1=WAC_District)*('Blend Sheet'!$T$4=WAC_IIN),0))*'Blend Sheet'!$T86,0) + IFERROR(INDEX(WAC_Item_Cost,MATCH(1,(F$1=WAC_District)*('Blend Sheet'!$U$4=WAC_IIN),0))*'Blend Sheet'!$U86,0) + IFERROR(INDEX(WAC_Item_Cost,MATCH(1,(F$1=WAC_District)*('Blend Sheet'!$V$4=WAC_IIN),0))*'Blend Sheet'!$V86,0) + IFERROR(INDEX(WAC_Item_Cost,MATCH(1,(F$1=WAC_District)*('Blend Sheet'!$W$4=WAC_IIN),0))*'Blend Sheet'!$W86,0) + IFERROR(INDEX(WAC_Item_Cost,MATCH(1,(F$1=WAC_District)*('Blend Sheet'!$X$4=WAC_IIN),0))*'Blend Sheet'!$X86,0) + IFERROR(INDEX(WAC_Item_Cost,MATCH(1,(F$1=WAC_District)*('Blend Sheet'!$Y$4=WAC_IIN),0))*'Blend Sheet'!$Y86,0) + IFERROR(INDEX(WAC_Item_Cost,MATCH(1,(F$1=WAC_District)*('Blend Sheet'!$Z$4=WAC_IIN),0))*'Blend Sheet'!$Z86,0) + IFERROR(INDEX(WAC_Item_Cost,MATCH(1,(F$1=WAC_District)*('Blend Sheet'!$AA$4=WAC_IIN),0))*'Blend Sheet'!$AA86,0) + IFERROR(INDEX(WAC_Item_Cost,MATCH(1,(F$1=WAC_District)*('Blend Sheet'!$AB$4=WAC_IIN),0))*'Blend Sheet'!$AB86,0) + IFERROR(INDEX(WAC_Item_Cost,MATCH(1,(F$1=WAC_District)*('Blend Sheet'!$AC$4=WAC_IIN),0))*'Blend Sheet'!$AC86,0) + IFERROR(INDEX(WAC_Item_Cost,MATCH(1,(F$1=WAC_District)*('Blend Sheet'!$AD$4=WAC_IIN),0))*'Blend Sheet'!$AD86,0) + IFERROR(INDEX(WAC_Item_Cost,MATCH(1,(F$1=WAC_District)*('Blend Sheet'!$AE$4=WAC_IIN),0))*'Blend Sheet'!$AE86,0) + IFERROR(INDEX(WAC_Item_Cost,MATCH(1,(F$1=WAC_District)*('Blend Sheet'!$AF$4=WAC_IIN),0))*'Blend Sheet'!$AF86,0) + IFERROR(INDEX(WAC_Item_Cost,MATCH(1,(F$1=WAC_District)*('Blend Sheet'!$AG$4=WAC_IIN),0))*'Blend Sheet'!$AG86,0) + IFERROR(INDEX(WAC_Item_Cost,MATCH(1,(F$1=WAC_District)*('Blend Sheet'!$AH$4=WAC_IIN),0))*'Blend Sheet'!$AH86,0) + IFERROR(INDEX(WAC_Item_Cost,MATCH(1,(F$1=WAC_District)*('Blend Sheet'!$AI$4=WAC_IIN),0))*'Blend Sheet'!$AI86,0) + IFERROR(INDEX(WAC_Item_Cost,MATCH(1,(F$1=WAC_District)*('Blend Sheet'!$AJ$4=WAC_IIN),0))*'Blend Sheet'!$AJ86,0) + IFERROR(INDEX(WAC_Item_Cost,MATCH(1,(F$1=WAC_District)*('Blend Sheet'!$AK$4=WAC_IIN),0))*'Blend Sheet'!$AK86,0) + IFERROR(INDEX(WAC_Item_Cost,MATCH(1,(F$1=WAC_District)*('Blend Sheet'!$AL$4=WAC_IIN),0))*'Blend Sheet'!$AL86,0) + IFERROR(INDEX(WAC_Item_Cost,MATCH(1,(F$1=WAC_District)*('Blend Sheet'!$AM$4=WAC_IIN),0))*'Blend Sheet'!$AM86,0) + IFERROR(INDEX(WAC_Item_Cost,MATCH(1,(F$1=WAC_District)*('Blend Sheet'!$AN$4=WAC_IIN),0))*'Blend Sheet'!$AN86,0) + IFERROR(INDEX(WAC_Item_Cost,MATCH(1,(F$1=WAC_District)*('Blend Sheet'!$AO$4=WAC_IIN),0))*'Blend Sheet'!$AO86,0) + IFERROR(INDEX(WAC_Item_Cost,MATCH(1,(F$1=WAC_District)*('Blend Sheet'!$AP$4=WAC_IIN),0))*'Blend Sheet'!$AP86/1000,0)</f>
        <v>261.34879290799995</v>
      </c>
      <c r="G83" s="245">
        <f t="array" ref="G83">IFERROR(INDEX(WAC_Item_Cost,MATCH(1,(G$1=WAC_District)*('Blend Sheet'!$C$4=WAC_IIN),0))*'Blend Sheet'!$C86/1000,0) + IFERROR(INDEX(WAC_Item_Cost,MATCH(1,(G$1=WAC_District)*('Blend Sheet'!$D$4=WAC_IIN),0))*'Blend Sheet'!$D86/1000,0) + IFERROR(INDEX(WAC_Item_Cost,MATCH(1,(G$1=WAC_District)*('Blend Sheet'!$E$4=WAC_IIN),0))*'Blend Sheet'!$E86/1000,0) + IFERROR(INDEX(WAC_Item_Cost,MATCH(1,(G$1=WAC_District)*('Blend Sheet'!$F$4=WAC_IIN),0))*'Blend Sheet'!$F86/1000,0)  + IFERROR(INDEX(WAC_Item_Cost,MATCH(1,(G$1=WAC_District)*('Blend Sheet'!$G$4=WAC_IIN),0))*'Blend Sheet'!$G86,0) + IFERROR(INDEX(WAC_Item_Cost,MATCH(1,(G$1=WAC_District)*('Blend Sheet'!$H$4=WAC_IIN),0))*'Blend Sheet'!$H86,0)  + IFERROR(INDEX(WAC_Item_Cost,MATCH(1,(G$1=WAC_District)*('Blend Sheet'!$I$4=WAC_IIN),0))*'Blend Sheet'!$I86,0) + IFERROR(INDEX(WAC_Item_Cost,MATCH(1,(G$1=WAC_District)*('Blend Sheet'!$J$4=WAC_IIN),0))*'Blend Sheet'!$J86,0) + IFERROR(INDEX(WAC_Item_Cost,MATCH(1,(G$1=WAC_District)*('Blend Sheet'!$K$4=WAC_IIN),0))*'Blend Sheet'!$K86,0) + IFERROR(INDEX(WAC_Item_Cost,MATCH(1,(G$1=WAC_District)*('Blend Sheet'!$L$4=WAC_IIN),0))*'Blend Sheet'!$L86,0) + IFERROR(INDEX(WAC_Item_Cost,MATCH(1,(G$1=WAC_District)*('Blend Sheet'!$M$4=WAC_IIN),0))*'Blend Sheet'!$M86,0) + IFERROR(INDEX(WAC_Item_Cost,MATCH(1,(G$1=WAC_District)*('Blend Sheet'!$N$4=WAC_IIN),0))*'Blend Sheet'!$N86,0) + IFERROR(INDEX(WAC_Item_Cost,MATCH(1,(G$1=WAC_District)*('Blend Sheet'!$O$4=WAC_IIN),0))*'Blend Sheet'!$O86,0) + IFERROR(INDEX(WAC_Item_Cost,MATCH(1,(G$1=WAC_District)*('Blend Sheet'!$P$4=WAC_IIN),0))*'Blend Sheet'!$P86,0) + IFERROR(INDEX(WAC_Item_Cost,MATCH(1,(G$1=WAC_District)*('Blend Sheet'!$Q$4=WAC_IIN),0))*'Blend Sheet'!$Q86,0) + IFERROR(INDEX(WAC_Item_Cost,MATCH(1,(G$1=WAC_District)*('Blend Sheet'!$R$4=WAC_IIN),0))*'Blend Sheet'!$R86,0) + IFERROR(INDEX(WAC_Item_Cost,MATCH(1,(G$1=WAC_District)*('Blend Sheet'!$S$4=WAC_IIN),0))*'Blend Sheet'!$S86,0) + IFERROR(INDEX(WAC_Item_Cost,MATCH(1,(G$1=WAC_District)*('Blend Sheet'!$T$4=WAC_IIN),0))*'Blend Sheet'!$T86,0) + IFERROR(INDEX(WAC_Item_Cost,MATCH(1,(G$1=WAC_District)*('Blend Sheet'!$U$4=WAC_IIN),0))*'Blend Sheet'!$U86,0) + IFERROR(INDEX(WAC_Item_Cost,MATCH(1,(G$1=WAC_District)*('Blend Sheet'!$V$4=WAC_IIN),0))*'Blend Sheet'!$V86,0) + IFERROR(INDEX(WAC_Item_Cost,MATCH(1,(G$1=WAC_District)*('Blend Sheet'!$W$4=WAC_IIN),0))*'Blend Sheet'!$W86,0) + IFERROR(INDEX(WAC_Item_Cost,MATCH(1,(G$1=WAC_District)*('Blend Sheet'!$X$4=WAC_IIN),0))*'Blend Sheet'!$X86,0) + IFERROR(INDEX(WAC_Item_Cost,MATCH(1,(G$1=WAC_District)*('Blend Sheet'!$Y$4=WAC_IIN),0))*'Blend Sheet'!$Y86,0) + IFERROR(INDEX(WAC_Item_Cost,MATCH(1,(G$1=WAC_District)*('Blend Sheet'!$Z$4=WAC_IIN),0))*'Blend Sheet'!$Z86,0) + IFERROR(INDEX(WAC_Item_Cost,MATCH(1,(G$1=WAC_District)*('Blend Sheet'!$AA$4=WAC_IIN),0))*'Blend Sheet'!$AA86,0) + IFERROR(INDEX(WAC_Item_Cost,MATCH(1,(G$1=WAC_District)*('Blend Sheet'!$AB$4=WAC_IIN),0))*'Blend Sheet'!$AB86,0) + IFERROR(INDEX(WAC_Item_Cost,MATCH(1,(G$1=WAC_District)*('Blend Sheet'!$AC$4=WAC_IIN),0))*'Blend Sheet'!$AC86,0) + IFERROR(INDEX(WAC_Item_Cost,MATCH(1,(G$1=WAC_District)*('Blend Sheet'!$AD$4=WAC_IIN),0))*'Blend Sheet'!$AD86,0) + IFERROR(INDEX(WAC_Item_Cost,MATCH(1,(G$1=WAC_District)*('Blend Sheet'!$AE$4=WAC_IIN),0))*'Blend Sheet'!$AE86,0) + IFERROR(INDEX(WAC_Item_Cost,MATCH(1,(G$1=WAC_District)*('Blend Sheet'!$AF$4=WAC_IIN),0))*'Blend Sheet'!$AF86,0) + IFERROR(INDEX(WAC_Item_Cost,MATCH(1,(G$1=WAC_District)*('Blend Sheet'!$AG$4=WAC_IIN),0))*'Blend Sheet'!$AG86,0) + IFERROR(INDEX(WAC_Item_Cost,MATCH(1,(G$1=WAC_District)*('Blend Sheet'!$AH$4=WAC_IIN),0))*'Blend Sheet'!$AH86,0) + IFERROR(INDEX(WAC_Item_Cost,MATCH(1,(G$1=WAC_District)*('Blend Sheet'!$AI$4=WAC_IIN),0))*'Blend Sheet'!$AI86,0) + IFERROR(INDEX(WAC_Item_Cost,MATCH(1,(G$1=WAC_District)*('Blend Sheet'!$AJ$4=WAC_IIN),0))*'Blend Sheet'!$AJ86,0) + IFERROR(INDEX(WAC_Item_Cost,MATCH(1,(G$1=WAC_District)*('Blend Sheet'!$AK$4=WAC_IIN),0))*'Blend Sheet'!$AK86,0) + IFERROR(INDEX(WAC_Item_Cost,MATCH(1,(G$1=WAC_District)*('Blend Sheet'!$AL$4=WAC_IIN),0))*'Blend Sheet'!$AL86,0) + IFERROR(INDEX(WAC_Item_Cost,MATCH(1,(G$1=WAC_District)*('Blend Sheet'!$AM$4=WAC_IIN),0))*'Blend Sheet'!$AM86,0) + IFERROR(INDEX(WAC_Item_Cost,MATCH(1,(G$1=WAC_District)*('Blend Sheet'!$AN$4=WAC_IIN),0))*'Blend Sheet'!$AN86,0) + IFERROR(INDEX(WAC_Item_Cost,MATCH(1,(G$1=WAC_District)*('Blend Sheet'!$AO$4=WAC_IIN),0))*'Blend Sheet'!$AO86,0) + IFERROR(INDEX(WAC_Item_Cost,MATCH(1,(G$1=WAC_District)*('Blend Sheet'!$AP$4=WAC_IIN),0))*'Blend Sheet'!$AP86/1000,0)</f>
        <v>237.418611244</v>
      </c>
      <c r="H83" s="245">
        <f t="array" ref="H83">IFERROR(INDEX(WAC_Item_Cost,MATCH(1,(H$1=WAC_District)*('Blend Sheet'!$C$4=WAC_IIN),0))*'Blend Sheet'!$C86/1000,0) + IFERROR(INDEX(WAC_Item_Cost,MATCH(1,(H$1=WAC_District)*('Blend Sheet'!$D$4=WAC_IIN),0))*'Blend Sheet'!$D86/1000,0) + IFERROR(INDEX(WAC_Item_Cost,MATCH(1,(H$1=WAC_District)*('Blend Sheet'!$E$4=WAC_IIN),0))*'Blend Sheet'!$E86/1000,0) + IFERROR(INDEX(WAC_Item_Cost,MATCH(1,(H$1=WAC_District)*('Blend Sheet'!$F$4=WAC_IIN),0))*'Blend Sheet'!$F86/1000,0)  + IFERROR(INDEX(WAC_Item_Cost,MATCH(1,(H$1=WAC_District)*('Blend Sheet'!$G$4=WAC_IIN),0))*'Blend Sheet'!$G86,0) + IFERROR(INDEX(WAC_Item_Cost,MATCH(1,(H$1=WAC_District)*('Blend Sheet'!$H$4=WAC_IIN),0))*'Blend Sheet'!$H86,0)  + IFERROR(INDEX(WAC_Item_Cost,MATCH(1,(H$1=WAC_District)*('Blend Sheet'!$I$4=WAC_IIN),0))*'Blend Sheet'!$I86,0) + IFERROR(INDEX(WAC_Item_Cost,MATCH(1,(H$1=WAC_District)*('Blend Sheet'!$J$4=WAC_IIN),0))*'Blend Sheet'!$J86,0) + IFERROR(INDEX(WAC_Item_Cost,MATCH(1,(H$1=WAC_District)*('Blend Sheet'!$K$4=WAC_IIN),0))*'Blend Sheet'!$K86,0) + IFERROR(INDEX(WAC_Item_Cost,MATCH(1,(H$1=WAC_District)*('Blend Sheet'!$L$4=WAC_IIN),0))*'Blend Sheet'!$L86,0) + IFERROR(INDEX(WAC_Item_Cost,MATCH(1,(H$1=WAC_District)*('Blend Sheet'!$M$4=WAC_IIN),0))*'Blend Sheet'!$M86,0) + IFERROR(INDEX(WAC_Item_Cost,MATCH(1,(H$1=WAC_District)*('Blend Sheet'!$N$4=WAC_IIN),0))*'Blend Sheet'!$N86,0) + IFERROR(INDEX(WAC_Item_Cost,MATCH(1,(H$1=WAC_District)*('Blend Sheet'!$O$4=WAC_IIN),0))*'Blend Sheet'!$O86,0) + IFERROR(INDEX(WAC_Item_Cost,MATCH(1,(H$1=WAC_District)*('Blend Sheet'!$P$4=WAC_IIN),0))*'Blend Sheet'!$P86,0) + IFERROR(INDEX(WAC_Item_Cost,MATCH(1,(H$1=WAC_District)*('Blend Sheet'!$Q$4=WAC_IIN),0))*'Blend Sheet'!$Q86,0) + IFERROR(INDEX(WAC_Item_Cost,MATCH(1,(H$1=WAC_District)*('Blend Sheet'!$R$4=WAC_IIN),0))*'Blend Sheet'!$R86,0) + IFERROR(INDEX(WAC_Item_Cost,MATCH(1,(H$1=WAC_District)*('Blend Sheet'!$S$4=WAC_IIN),0))*'Blend Sheet'!$S86,0) + IFERROR(INDEX(WAC_Item_Cost,MATCH(1,(H$1=WAC_District)*('Blend Sheet'!$T$4=WAC_IIN),0))*'Blend Sheet'!$T86,0) + IFERROR(INDEX(WAC_Item_Cost,MATCH(1,(H$1=WAC_District)*('Blend Sheet'!$U$4=WAC_IIN),0))*'Blend Sheet'!$U86,0) + IFERROR(INDEX(WAC_Item_Cost,MATCH(1,(H$1=WAC_District)*('Blend Sheet'!$V$4=WAC_IIN),0))*'Blend Sheet'!$V86,0) + IFERROR(INDEX(WAC_Item_Cost,MATCH(1,(H$1=WAC_District)*('Blend Sheet'!$W$4=WAC_IIN),0))*'Blend Sheet'!$W86,0) + IFERROR(INDEX(WAC_Item_Cost,MATCH(1,(H$1=WAC_District)*('Blend Sheet'!$X$4=WAC_IIN),0))*'Blend Sheet'!$X86,0) + IFERROR(INDEX(WAC_Item_Cost,MATCH(1,(H$1=WAC_District)*('Blend Sheet'!$Y$4=WAC_IIN),0))*'Blend Sheet'!$Y86,0) + IFERROR(INDEX(WAC_Item_Cost,MATCH(1,(H$1=WAC_District)*('Blend Sheet'!$Z$4=WAC_IIN),0))*'Blend Sheet'!$Z86,0) + IFERROR(INDEX(WAC_Item_Cost,MATCH(1,(H$1=WAC_District)*('Blend Sheet'!$AA$4=WAC_IIN),0))*'Blend Sheet'!$AA86,0) + IFERROR(INDEX(WAC_Item_Cost,MATCH(1,(H$1=WAC_District)*('Blend Sheet'!$AB$4=WAC_IIN),0))*'Blend Sheet'!$AB86,0) + IFERROR(INDEX(WAC_Item_Cost,MATCH(1,(H$1=WAC_District)*('Blend Sheet'!$AC$4=WAC_IIN),0))*'Blend Sheet'!$AC86,0) + IFERROR(INDEX(WAC_Item_Cost,MATCH(1,(H$1=WAC_District)*('Blend Sheet'!$AD$4=WAC_IIN),0))*'Blend Sheet'!$AD86,0) + IFERROR(INDEX(WAC_Item_Cost,MATCH(1,(H$1=WAC_District)*('Blend Sheet'!$AE$4=WAC_IIN),0))*'Blend Sheet'!$AE86,0) + IFERROR(INDEX(WAC_Item_Cost,MATCH(1,(H$1=WAC_District)*('Blend Sheet'!$AF$4=WAC_IIN),0))*'Blend Sheet'!$AF86,0) + IFERROR(INDEX(WAC_Item_Cost,MATCH(1,(H$1=WAC_District)*('Blend Sheet'!$AG$4=WAC_IIN),0))*'Blend Sheet'!$AG86,0) + IFERROR(INDEX(WAC_Item_Cost,MATCH(1,(H$1=WAC_District)*('Blend Sheet'!$AH$4=WAC_IIN),0))*'Blend Sheet'!$AH86,0) + IFERROR(INDEX(WAC_Item_Cost,MATCH(1,(H$1=WAC_District)*('Blend Sheet'!$AI$4=WAC_IIN),0))*'Blend Sheet'!$AI86,0) + IFERROR(INDEX(WAC_Item_Cost,MATCH(1,(H$1=WAC_District)*('Blend Sheet'!$AJ$4=WAC_IIN),0))*'Blend Sheet'!$AJ86,0) + IFERROR(INDEX(WAC_Item_Cost,MATCH(1,(H$1=WAC_District)*('Blend Sheet'!$AK$4=WAC_IIN),0))*'Blend Sheet'!$AK86,0) + IFERROR(INDEX(WAC_Item_Cost,MATCH(1,(H$1=WAC_District)*('Blend Sheet'!$AL$4=WAC_IIN),0))*'Blend Sheet'!$AL86,0) + IFERROR(INDEX(WAC_Item_Cost,MATCH(1,(H$1=WAC_District)*('Blend Sheet'!$AM$4=WAC_IIN),0))*'Blend Sheet'!$AM86,0) + IFERROR(INDEX(WAC_Item_Cost,MATCH(1,(H$1=WAC_District)*('Blend Sheet'!$AN$4=WAC_IIN),0))*'Blend Sheet'!$AN86,0) + IFERROR(INDEX(WAC_Item_Cost,MATCH(1,(H$1=WAC_District)*('Blend Sheet'!$AO$4=WAC_IIN),0))*'Blend Sheet'!$AO86,0) + IFERROR(INDEX(WAC_Item_Cost,MATCH(1,(H$1=WAC_District)*('Blend Sheet'!$AP$4=WAC_IIN),0))*'Blend Sheet'!$AP86/1000,0)</f>
        <v>227.394331392</v>
      </c>
      <c r="I83" s="245">
        <f t="array" ref="I83">IFERROR(INDEX(WAC_Item_Cost,MATCH(1,(I$1=WAC_District)*('Blend Sheet'!$C$4=WAC_IIN),0))*'Blend Sheet'!$C86/1000,0) + IFERROR(INDEX(WAC_Item_Cost,MATCH(1,(I$1=WAC_District)*('Blend Sheet'!$D$4=WAC_IIN),0))*'Blend Sheet'!$D86/1000,0) + IFERROR(INDEX(WAC_Item_Cost,MATCH(1,(I$1=WAC_District)*('Blend Sheet'!$E$4=WAC_IIN),0))*'Blend Sheet'!$E86/1000,0) + IFERROR(INDEX(WAC_Item_Cost,MATCH(1,(I$1=WAC_District)*('Blend Sheet'!$F$4=WAC_IIN),0))*'Blend Sheet'!$F86/1000,0)  + IFERROR(INDEX(WAC_Item_Cost,MATCH(1,(I$1=WAC_District)*('Blend Sheet'!$G$4=WAC_IIN),0))*'Blend Sheet'!$G86,0) + IFERROR(INDEX(WAC_Item_Cost,MATCH(1,(I$1=WAC_District)*('Blend Sheet'!$H$4=WAC_IIN),0))*'Blend Sheet'!$H86,0)  + IFERROR(INDEX(WAC_Item_Cost,MATCH(1,(I$1=WAC_District)*('Blend Sheet'!$I$4=WAC_IIN),0))*'Blend Sheet'!$I86,0) + IFERROR(INDEX(WAC_Item_Cost,MATCH(1,(I$1=WAC_District)*('Blend Sheet'!$J$4=WAC_IIN),0))*'Blend Sheet'!$J86,0) + IFERROR(INDEX(WAC_Item_Cost,MATCH(1,(I$1=WAC_District)*('Blend Sheet'!$K$4=WAC_IIN),0))*'Blend Sheet'!$K86,0) + IFERROR(INDEX(WAC_Item_Cost,MATCH(1,(I$1=WAC_District)*('Blend Sheet'!$L$4=WAC_IIN),0))*'Blend Sheet'!$L86,0) + IFERROR(INDEX(WAC_Item_Cost,MATCH(1,(I$1=WAC_District)*('Blend Sheet'!$M$4=WAC_IIN),0))*'Blend Sheet'!$M86,0) + IFERROR(INDEX(WAC_Item_Cost,MATCH(1,(I$1=WAC_District)*('Blend Sheet'!$N$4=WAC_IIN),0))*'Blend Sheet'!$N86,0) + IFERROR(INDEX(WAC_Item_Cost,MATCH(1,(I$1=WAC_District)*('Blend Sheet'!$O$4=WAC_IIN),0))*'Blend Sheet'!$O86,0) + IFERROR(INDEX(WAC_Item_Cost,MATCH(1,(I$1=WAC_District)*('Blend Sheet'!$P$4=WAC_IIN),0))*'Blend Sheet'!$P86,0) + IFERROR(INDEX(WAC_Item_Cost,MATCH(1,(I$1=WAC_District)*('Blend Sheet'!$Q$4=WAC_IIN),0))*'Blend Sheet'!$Q86,0) + IFERROR(INDEX(WAC_Item_Cost,MATCH(1,(I$1=WAC_District)*('Blend Sheet'!$R$4=WAC_IIN),0))*'Blend Sheet'!$R86,0) + IFERROR(INDEX(WAC_Item_Cost,MATCH(1,(I$1=WAC_District)*('Blend Sheet'!$S$4=WAC_IIN),0))*'Blend Sheet'!$S86,0) + IFERROR(INDEX(WAC_Item_Cost,MATCH(1,(I$1=WAC_District)*('Blend Sheet'!$T$4=WAC_IIN),0))*'Blend Sheet'!$T86,0) + IFERROR(INDEX(WAC_Item_Cost,MATCH(1,(I$1=WAC_District)*('Blend Sheet'!$U$4=WAC_IIN),0))*'Blend Sheet'!$U86,0) + IFERROR(INDEX(WAC_Item_Cost,MATCH(1,(I$1=WAC_District)*('Blend Sheet'!$V$4=WAC_IIN),0))*'Blend Sheet'!$V86,0) + IFERROR(INDEX(WAC_Item_Cost,MATCH(1,(I$1=WAC_District)*('Blend Sheet'!$W$4=WAC_IIN),0))*'Blend Sheet'!$W86,0) + IFERROR(INDEX(WAC_Item_Cost,MATCH(1,(I$1=WAC_District)*('Blend Sheet'!$X$4=WAC_IIN),0))*'Blend Sheet'!$X86,0) + IFERROR(INDEX(WAC_Item_Cost,MATCH(1,(I$1=WAC_District)*('Blend Sheet'!$Y$4=WAC_IIN),0))*'Blend Sheet'!$Y86,0) + IFERROR(INDEX(WAC_Item_Cost,MATCH(1,(I$1=WAC_District)*('Blend Sheet'!$Z$4=WAC_IIN),0))*'Blend Sheet'!$Z86,0) + IFERROR(INDEX(WAC_Item_Cost,MATCH(1,(I$1=WAC_District)*('Blend Sheet'!$AA$4=WAC_IIN),0))*'Blend Sheet'!$AA86,0) + IFERROR(INDEX(WAC_Item_Cost,MATCH(1,(I$1=WAC_District)*('Blend Sheet'!$AB$4=WAC_IIN),0))*'Blend Sheet'!$AB86,0) + IFERROR(INDEX(WAC_Item_Cost,MATCH(1,(I$1=WAC_District)*('Blend Sheet'!$AC$4=WAC_IIN),0))*'Blend Sheet'!$AC86,0) + IFERROR(INDEX(WAC_Item_Cost,MATCH(1,(I$1=WAC_District)*('Blend Sheet'!$AD$4=WAC_IIN),0))*'Blend Sheet'!$AD86,0) + IFERROR(INDEX(WAC_Item_Cost,MATCH(1,(I$1=WAC_District)*('Blend Sheet'!$AE$4=WAC_IIN),0))*'Blend Sheet'!$AE86,0) + IFERROR(INDEX(WAC_Item_Cost,MATCH(1,(I$1=WAC_District)*('Blend Sheet'!$AF$4=WAC_IIN),0))*'Blend Sheet'!$AF86,0) + IFERROR(INDEX(WAC_Item_Cost,MATCH(1,(I$1=WAC_District)*('Blend Sheet'!$AG$4=WAC_IIN),0))*'Blend Sheet'!$AG86,0) + IFERROR(INDEX(WAC_Item_Cost,MATCH(1,(I$1=WAC_District)*('Blend Sheet'!$AH$4=WAC_IIN),0))*'Blend Sheet'!$AH86,0) + IFERROR(INDEX(WAC_Item_Cost,MATCH(1,(I$1=WAC_District)*('Blend Sheet'!$AI$4=WAC_IIN),0))*'Blend Sheet'!$AI86,0) + IFERROR(INDEX(WAC_Item_Cost,MATCH(1,(I$1=WAC_District)*('Blend Sheet'!$AJ$4=WAC_IIN),0))*'Blend Sheet'!$AJ86,0) + IFERROR(INDEX(WAC_Item_Cost,MATCH(1,(I$1=WAC_District)*('Blend Sheet'!$AK$4=WAC_IIN),0))*'Blend Sheet'!$AK86,0) + IFERROR(INDEX(WAC_Item_Cost,MATCH(1,(I$1=WAC_District)*('Blend Sheet'!$AL$4=WAC_IIN),0))*'Blend Sheet'!$AL86,0) + IFERROR(INDEX(WAC_Item_Cost,MATCH(1,(I$1=WAC_District)*('Blend Sheet'!$AM$4=WAC_IIN),0))*'Blend Sheet'!$AM86,0) + IFERROR(INDEX(WAC_Item_Cost,MATCH(1,(I$1=WAC_District)*('Blend Sheet'!$AN$4=WAC_IIN),0))*'Blend Sheet'!$AN86,0) + IFERROR(INDEX(WAC_Item_Cost,MATCH(1,(I$1=WAC_District)*('Blend Sheet'!$AO$4=WAC_IIN),0))*'Blend Sheet'!$AO86,0) + IFERROR(INDEX(WAC_Item_Cost,MATCH(1,(I$1=WAC_District)*('Blend Sheet'!$AP$4=WAC_IIN),0))*'Blend Sheet'!$AP86/1000,0)</f>
        <v>238.572361196</v>
      </c>
      <c r="J83" s="245">
        <f t="array" ref="J83">IFERROR(INDEX(WAC_Item_Cost,MATCH(1,(J$1=WAC_District)*('Blend Sheet'!$C$4=WAC_IIN),0))*'Blend Sheet'!$C86/1000,0) + IFERROR(INDEX(WAC_Item_Cost,MATCH(1,(J$1=WAC_District)*('Blend Sheet'!$D$4=WAC_IIN),0))*'Blend Sheet'!$D86/1000,0) + IFERROR(INDEX(WAC_Item_Cost,MATCH(1,(J$1=WAC_District)*('Blend Sheet'!$E$4=WAC_IIN),0))*'Blend Sheet'!$E86/1000,0) + IFERROR(INDEX(WAC_Item_Cost,MATCH(1,(J$1=WAC_District)*('Blend Sheet'!$F$4=WAC_IIN),0))*'Blend Sheet'!$F86/1000,0)  + IFERROR(INDEX(WAC_Item_Cost,MATCH(1,(J$1=WAC_District)*('Blend Sheet'!$G$4=WAC_IIN),0))*'Blend Sheet'!$G86,0) + IFERROR(INDEX(WAC_Item_Cost,MATCH(1,(J$1=WAC_District)*('Blend Sheet'!$H$4=WAC_IIN),0))*'Blend Sheet'!$H86,0)  + IFERROR(INDEX(WAC_Item_Cost,MATCH(1,(J$1=WAC_District)*('Blend Sheet'!$I$4=WAC_IIN),0))*'Blend Sheet'!$I86,0) + IFERROR(INDEX(WAC_Item_Cost,MATCH(1,(J$1=WAC_District)*('Blend Sheet'!$J$4=WAC_IIN),0))*'Blend Sheet'!$J86,0) + IFERROR(INDEX(WAC_Item_Cost,MATCH(1,(J$1=WAC_District)*('Blend Sheet'!$K$4=WAC_IIN),0))*'Blend Sheet'!$K86,0) + IFERROR(INDEX(WAC_Item_Cost,MATCH(1,(J$1=WAC_District)*('Blend Sheet'!$L$4=WAC_IIN),0))*'Blend Sheet'!$L86,0) + IFERROR(INDEX(WAC_Item_Cost,MATCH(1,(J$1=WAC_District)*('Blend Sheet'!$M$4=WAC_IIN),0))*'Blend Sheet'!$M86,0) + IFERROR(INDEX(WAC_Item_Cost,MATCH(1,(J$1=WAC_District)*('Blend Sheet'!$N$4=WAC_IIN),0))*'Blend Sheet'!$N86,0) + IFERROR(INDEX(WAC_Item_Cost,MATCH(1,(J$1=WAC_District)*('Blend Sheet'!$O$4=WAC_IIN),0))*'Blend Sheet'!$O86,0) + IFERROR(INDEX(WAC_Item_Cost,MATCH(1,(J$1=WAC_District)*('Blend Sheet'!$P$4=WAC_IIN),0))*'Blend Sheet'!$P86,0) + IFERROR(INDEX(WAC_Item_Cost,MATCH(1,(J$1=WAC_District)*('Blend Sheet'!$Q$4=WAC_IIN),0))*'Blend Sheet'!$Q86,0) + IFERROR(INDEX(WAC_Item_Cost,MATCH(1,(J$1=WAC_District)*('Blend Sheet'!$R$4=WAC_IIN),0))*'Blend Sheet'!$R86,0) + IFERROR(INDEX(WAC_Item_Cost,MATCH(1,(J$1=WAC_District)*('Blend Sheet'!$S$4=WAC_IIN),0))*'Blend Sheet'!$S86,0) + IFERROR(INDEX(WAC_Item_Cost,MATCH(1,(J$1=WAC_District)*('Blend Sheet'!$T$4=WAC_IIN),0))*'Blend Sheet'!$T86,0) + IFERROR(INDEX(WAC_Item_Cost,MATCH(1,(J$1=WAC_District)*('Blend Sheet'!$U$4=WAC_IIN),0))*'Blend Sheet'!$U86,0) + IFERROR(INDEX(WAC_Item_Cost,MATCH(1,(J$1=WAC_District)*('Blend Sheet'!$V$4=WAC_IIN),0))*'Blend Sheet'!$V86,0) + IFERROR(INDEX(WAC_Item_Cost,MATCH(1,(J$1=WAC_District)*('Blend Sheet'!$W$4=WAC_IIN),0))*'Blend Sheet'!$W86,0) + IFERROR(INDEX(WAC_Item_Cost,MATCH(1,(J$1=WAC_District)*('Blend Sheet'!$X$4=WAC_IIN),0))*'Blend Sheet'!$X86,0) + IFERROR(INDEX(WAC_Item_Cost,MATCH(1,(J$1=WAC_District)*('Blend Sheet'!$Y$4=WAC_IIN),0))*'Blend Sheet'!$Y86,0) + IFERROR(INDEX(WAC_Item_Cost,MATCH(1,(J$1=WAC_District)*('Blend Sheet'!$Z$4=WAC_IIN),0))*'Blend Sheet'!$Z86,0) + IFERROR(INDEX(WAC_Item_Cost,MATCH(1,(J$1=WAC_District)*('Blend Sheet'!$AA$4=WAC_IIN),0))*'Blend Sheet'!$AA86,0) + IFERROR(INDEX(WAC_Item_Cost,MATCH(1,(J$1=WAC_District)*('Blend Sheet'!$AB$4=WAC_IIN),0))*'Blend Sheet'!$AB86,0) + IFERROR(INDEX(WAC_Item_Cost,MATCH(1,(J$1=WAC_District)*('Blend Sheet'!$AC$4=WAC_IIN),0))*'Blend Sheet'!$AC86,0) + IFERROR(INDEX(WAC_Item_Cost,MATCH(1,(J$1=WAC_District)*('Blend Sheet'!$AD$4=WAC_IIN),0))*'Blend Sheet'!$AD86,0) + IFERROR(INDEX(WAC_Item_Cost,MATCH(1,(J$1=WAC_District)*('Blend Sheet'!$AE$4=WAC_IIN),0))*'Blend Sheet'!$AE86,0) + IFERROR(INDEX(WAC_Item_Cost,MATCH(1,(J$1=WAC_District)*('Blend Sheet'!$AF$4=WAC_IIN),0))*'Blend Sheet'!$AF86,0) + IFERROR(INDEX(WAC_Item_Cost,MATCH(1,(J$1=WAC_District)*('Blend Sheet'!$AG$4=WAC_IIN),0))*'Blend Sheet'!$AG86,0) + IFERROR(INDEX(WAC_Item_Cost,MATCH(1,(J$1=WAC_District)*('Blend Sheet'!$AH$4=WAC_IIN),0))*'Blend Sheet'!$AH86,0) + IFERROR(INDEX(WAC_Item_Cost,MATCH(1,(J$1=WAC_District)*('Blend Sheet'!$AI$4=WAC_IIN),0))*'Blend Sheet'!$AI86,0) + IFERROR(INDEX(WAC_Item_Cost,MATCH(1,(J$1=WAC_District)*('Blend Sheet'!$AJ$4=WAC_IIN),0))*'Blend Sheet'!$AJ86,0) + IFERROR(INDEX(WAC_Item_Cost,MATCH(1,(J$1=WAC_District)*('Blend Sheet'!$AK$4=WAC_IIN),0))*'Blend Sheet'!$AK86,0) + IFERROR(INDEX(WAC_Item_Cost,MATCH(1,(J$1=WAC_District)*('Blend Sheet'!$AL$4=WAC_IIN),0))*'Blend Sheet'!$AL86,0) + IFERROR(INDEX(WAC_Item_Cost,MATCH(1,(J$1=WAC_District)*('Blend Sheet'!$AM$4=WAC_IIN),0))*'Blend Sheet'!$AM86,0) + IFERROR(INDEX(WAC_Item_Cost,MATCH(1,(J$1=WAC_District)*('Blend Sheet'!$AN$4=WAC_IIN),0))*'Blend Sheet'!$AN86,0) + IFERROR(INDEX(WAC_Item_Cost,MATCH(1,(J$1=WAC_District)*('Blend Sheet'!$AO$4=WAC_IIN),0))*'Blend Sheet'!$AO86,0) + IFERROR(INDEX(WAC_Item_Cost,MATCH(1,(J$1=WAC_District)*('Blend Sheet'!$AP$4=WAC_IIN),0))*'Blend Sheet'!$AP86/1000,0)</f>
        <v>230.18683811599999</v>
      </c>
      <c r="K83" s="245">
        <f t="array" ref="K83">IFERROR(INDEX(WAC_Item_Cost,MATCH(1,(K$1=WAC_District)*('Blend Sheet'!$C$4=WAC_IIN),0))*'Blend Sheet'!$C86/1000,0) + IFERROR(INDEX(WAC_Item_Cost,MATCH(1,(K$1=WAC_District)*('Blend Sheet'!$D$4=WAC_IIN),0))*'Blend Sheet'!$D86/1000,0) + IFERROR(INDEX(WAC_Item_Cost,MATCH(1,(K$1=WAC_District)*('Blend Sheet'!$E$4=WAC_IIN),0))*'Blend Sheet'!$E86/1000,0) + IFERROR(INDEX(WAC_Item_Cost,MATCH(1,(K$1=WAC_District)*('Blend Sheet'!$F$4=WAC_IIN),0))*'Blend Sheet'!$F86/1000,0)  + IFERROR(INDEX(WAC_Item_Cost,MATCH(1,(K$1=WAC_District)*('Blend Sheet'!$G$4=WAC_IIN),0))*'Blend Sheet'!$G86,0) + IFERROR(INDEX(WAC_Item_Cost,MATCH(1,(K$1=WAC_District)*('Blend Sheet'!$H$4=WAC_IIN),0))*'Blend Sheet'!$H86,0)  + IFERROR(INDEX(WAC_Item_Cost,MATCH(1,(K$1=WAC_District)*('Blend Sheet'!$I$4=WAC_IIN),0))*'Blend Sheet'!$I86,0) + IFERROR(INDEX(WAC_Item_Cost,MATCH(1,(K$1=WAC_District)*('Blend Sheet'!$J$4=WAC_IIN),0))*'Blend Sheet'!$J86,0) + IFERROR(INDEX(WAC_Item_Cost,MATCH(1,(K$1=WAC_District)*('Blend Sheet'!$K$4=WAC_IIN),0))*'Blend Sheet'!$K86,0) + IFERROR(INDEX(WAC_Item_Cost,MATCH(1,(K$1=WAC_District)*('Blend Sheet'!$L$4=WAC_IIN),0))*'Blend Sheet'!$L86,0) + IFERROR(INDEX(WAC_Item_Cost,MATCH(1,(K$1=WAC_District)*('Blend Sheet'!$M$4=WAC_IIN),0))*'Blend Sheet'!$M86,0) + IFERROR(INDEX(WAC_Item_Cost,MATCH(1,(K$1=WAC_District)*('Blend Sheet'!$N$4=WAC_IIN),0))*'Blend Sheet'!$N86,0) + IFERROR(INDEX(WAC_Item_Cost,MATCH(1,(K$1=WAC_District)*('Blend Sheet'!$O$4=WAC_IIN),0))*'Blend Sheet'!$O86,0) + IFERROR(INDEX(WAC_Item_Cost,MATCH(1,(K$1=WAC_District)*('Blend Sheet'!$P$4=WAC_IIN),0))*'Blend Sheet'!$P86,0) + IFERROR(INDEX(WAC_Item_Cost,MATCH(1,(K$1=WAC_District)*('Blend Sheet'!$Q$4=WAC_IIN),0))*'Blend Sheet'!$Q86,0) + IFERROR(INDEX(WAC_Item_Cost,MATCH(1,(K$1=WAC_District)*('Blend Sheet'!$R$4=WAC_IIN),0))*'Blend Sheet'!$R86,0) + IFERROR(INDEX(WAC_Item_Cost,MATCH(1,(K$1=WAC_District)*('Blend Sheet'!$S$4=WAC_IIN),0))*'Blend Sheet'!$S86,0) + IFERROR(INDEX(WAC_Item_Cost,MATCH(1,(K$1=WAC_District)*('Blend Sheet'!$T$4=WAC_IIN),0))*'Blend Sheet'!$T86,0) + IFERROR(INDEX(WAC_Item_Cost,MATCH(1,(K$1=WAC_District)*('Blend Sheet'!$U$4=WAC_IIN),0))*'Blend Sheet'!$U86,0) + IFERROR(INDEX(WAC_Item_Cost,MATCH(1,(K$1=WAC_District)*('Blend Sheet'!$V$4=WAC_IIN),0))*'Blend Sheet'!$V86,0) + IFERROR(INDEX(WAC_Item_Cost,MATCH(1,(K$1=WAC_District)*('Blend Sheet'!$W$4=WAC_IIN),0))*'Blend Sheet'!$W86,0) + IFERROR(INDEX(WAC_Item_Cost,MATCH(1,(K$1=WAC_District)*('Blend Sheet'!$X$4=WAC_IIN),0))*'Blend Sheet'!$X86,0) + IFERROR(INDEX(WAC_Item_Cost,MATCH(1,(K$1=WAC_District)*('Blend Sheet'!$Y$4=WAC_IIN),0))*'Blend Sheet'!$Y86,0) + IFERROR(INDEX(WAC_Item_Cost,MATCH(1,(K$1=WAC_District)*('Blend Sheet'!$Z$4=WAC_IIN),0))*'Blend Sheet'!$Z86,0) + IFERROR(INDEX(WAC_Item_Cost,MATCH(1,(K$1=WAC_District)*('Blend Sheet'!$AA$4=WAC_IIN),0))*'Blend Sheet'!$AA86,0) + IFERROR(INDEX(WAC_Item_Cost,MATCH(1,(K$1=WAC_District)*('Blend Sheet'!$AB$4=WAC_IIN),0))*'Blend Sheet'!$AB86,0) + IFERROR(INDEX(WAC_Item_Cost,MATCH(1,(K$1=WAC_District)*('Blend Sheet'!$AC$4=WAC_IIN),0))*'Blend Sheet'!$AC86,0) + IFERROR(INDEX(WAC_Item_Cost,MATCH(1,(K$1=WAC_District)*('Blend Sheet'!$AD$4=WAC_IIN),0))*'Blend Sheet'!$AD86,0) + IFERROR(INDEX(WAC_Item_Cost,MATCH(1,(K$1=WAC_District)*('Blend Sheet'!$AE$4=WAC_IIN),0))*'Blend Sheet'!$AE86,0) + IFERROR(INDEX(WAC_Item_Cost,MATCH(1,(K$1=WAC_District)*('Blend Sheet'!$AF$4=WAC_IIN),0))*'Blend Sheet'!$AF86,0) + IFERROR(INDEX(WAC_Item_Cost,MATCH(1,(K$1=WAC_District)*('Blend Sheet'!$AG$4=WAC_IIN),0))*'Blend Sheet'!$AG86,0) + IFERROR(INDEX(WAC_Item_Cost,MATCH(1,(K$1=WAC_District)*('Blend Sheet'!$AH$4=WAC_IIN),0))*'Blend Sheet'!$AH86,0) + IFERROR(INDEX(WAC_Item_Cost,MATCH(1,(K$1=WAC_District)*('Blend Sheet'!$AI$4=WAC_IIN),0))*'Blend Sheet'!$AI86,0) + IFERROR(INDEX(WAC_Item_Cost,MATCH(1,(K$1=WAC_District)*('Blend Sheet'!$AJ$4=WAC_IIN),0))*'Blend Sheet'!$AJ86,0) + IFERROR(INDEX(WAC_Item_Cost,MATCH(1,(K$1=WAC_District)*('Blend Sheet'!$AK$4=WAC_IIN),0))*'Blend Sheet'!$AK86,0) + IFERROR(INDEX(WAC_Item_Cost,MATCH(1,(K$1=WAC_District)*('Blend Sheet'!$AL$4=WAC_IIN),0))*'Blend Sheet'!$AL86,0) + IFERROR(INDEX(WAC_Item_Cost,MATCH(1,(K$1=WAC_District)*('Blend Sheet'!$AM$4=WAC_IIN),0))*'Blend Sheet'!$AM86,0) + IFERROR(INDEX(WAC_Item_Cost,MATCH(1,(K$1=WAC_District)*('Blend Sheet'!$AN$4=WAC_IIN),0))*'Blend Sheet'!$AN86,0) + IFERROR(INDEX(WAC_Item_Cost,MATCH(1,(K$1=WAC_District)*('Blend Sheet'!$AO$4=WAC_IIN),0))*'Blend Sheet'!$AO86,0) + IFERROR(INDEX(WAC_Item_Cost,MATCH(1,(K$1=WAC_District)*('Blend Sheet'!$AP$4=WAC_IIN),0))*'Blend Sheet'!$AP86/1000,0)</f>
        <v>0</v>
      </c>
      <c r="L83" s="245">
        <f t="array" ref="L83">IFERROR(INDEX(WAC_Item_Cost,MATCH(1,(L$1=WAC_District)*('Blend Sheet'!$C$4=WAC_IIN),0))*'Blend Sheet'!$C86/1000,0) + IFERROR(INDEX(WAC_Item_Cost,MATCH(1,(L$1=WAC_District)*('Blend Sheet'!$D$4=WAC_IIN),0))*'Blend Sheet'!$D86/1000,0) + IFERROR(INDEX(WAC_Item_Cost,MATCH(1,(L$1=WAC_District)*('Blend Sheet'!$E$4=WAC_IIN),0))*'Blend Sheet'!$E86/1000,0) + IFERROR(INDEX(WAC_Item_Cost,MATCH(1,(L$1=WAC_District)*('Blend Sheet'!$F$4=WAC_IIN),0))*'Blend Sheet'!$F86/1000,0)  + IFERROR(INDEX(WAC_Item_Cost,MATCH(1,(L$1=WAC_District)*('Blend Sheet'!$G$4=WAC_IIN),0))*'Blend Sheet'!$G86,0) + IFERROR(INDEX(WAC_Item_Cost,MATCH(1,(L$1=WAC_District)*('Blend Sheet'!$H$4=WAC_IIN),0))*'Blend Sheet'!$H86,0)  + IFERROR(INDEX(WAC_Item_Cost,MATCH(1,(L$1=WAC_District)*('Blend Sheet'!$I$4=WAC_IIN),0))*'Blend Sheet'!$I86,0) + IFERROR(INDEX(WAC_Item_Cost,MATCH(1,(L$1=WAC_District)*('Blend Sheet'!$J$4=WAC_IIN),0))*'Blend Sheet'!$J86,0) + IFERROR(INDEX(WAC_Item_Cost,MATCH(1,(L$1=WAC_District)*('Blend Sheet'!$K$4=WAC_IIN),0))*'Blend Sheet'!$K86,0) + IFERROR(INDEX(WAC_Item_Cost,MATCH(1,(L$1=WAC_District)*('Blend Sheet'!$L$4=WAC_IIN),0))*'Blend Sheet'!$L86,0) + IFERROR(INDEX(WAC_Item_Cost,MATCH(1,(L$1=WAC_District)*('Blend Sheet'!$M$4=WAC_IIN),0))*'Blend Sheet'!$M86,0) + IFERROR(INDEX(WAC_Item_Cost,MATCH(1,(L$1=WAC_District)*('Blend Sheet'!$N$4=WAC_IIN),0))*'Blend Sheet'!$N86,0) + IFERROR(INDEX(WAC_Item_Cost,MATCH(1,(L$1=WAC_District)*('Blend Sheet'!$O$4=WAC_IIN),0))*'Blend Sheet'!$O86,0) + IFERROR(INDEX(WAC_Item_Cost,MATCH(1,(L$1=WAC_District)*('Blend Sheet'!$P$4=WAC_IIN),0))*'Blend Sheet'!$P86,0) + IFERROR(INDEX(WAC_Item_Cost,MATCH(1,(L$1=WAC_District)*('Blend Sheet'!$Q$4=WAC_IIN),0))*'Blend Sheet'!$Q86,0) + IFERROR(INDEX(WAC_Item_Cost,MATCH(1,(L$1=WAC_District)*('Blend Sheet'!$R$4=WAC_IIN),0))*'Blend Sheet'!$R86,0) + IFERROR(INDEX(WAC_Item_Cost,MATCH(1,(L$1=WAC_District)*('Blend Sheet'!$S$4=WAC_IIN),0))*'Blend Sheet'!$S86,0) + IFERROR(INDEX(WAC_Item_Cost,MATCH(1,(L$1=WAC_District)*('Blend Sheet'!$T$4=WAC_IIN),0))*'Blend Sheet'!$T86,0) + IFERROR(INDEX(WAC_Item_Cost,MATCH(1,(L$1=WAC_District)*('Blend Sheet'!$U$4=WAC_IIN),0))*'Blend Sheet'!$U86,0) + IFERROR(INDEX(WAC_Item_Cost,MATCH(1,(L$1=WAC_District)*('Blend Sheet'!$V$4=WAC_IIN),0))*'Blend Sheet'!$V86,0) + IFERROR(INDEX(WAC_Item_Cost,MATCH(1,(L$1=WAC_District)*('Blend Sheet'!$W$4=WAC_IIN),0))*'Blend Sheet'!$W86,0) + IFERROR(INDEX(WAC_Item_Cost,MATCH(1,(L$1=WAC_District)*('Blend Sheet'!$X$4=WAC_IIN),0))*'Blend Sheet'!$X86,0) + IFERROR(INDEX(WAC_Item_Cost,MATCH(1,(L$1=WAC_District)*('Blend Sheet'!$Y$4=WAC_IIN),0))*'Blend Sheet'!$Y86,0) + IFERROR(INDEX(WAC_Item_Cost,MATCH(1,(L$1=WAC_District)*('Blend Sheet'!$Z$4=WAC_IIN),0))*'Blend Sheet'!$Z86,0) + IFERROR(INDEX(WAC_Item_Cost,MATCH(1,(L$1=WAC_District)*('Blend Sheet'!$AA$4=WAC_IIN),0))*'Blend Sheet'!$AA86,0) + IFERROR(INDEX(WAC_Item_Cost,MATCH(1,(L$1=WAC_District)*('Blend Sheet'!$AB$4=WAC_IIN),0))*'Blend Sheet'!$AB86,0) + IFERROR(INDEX(WAC_Item_Cost,MATCH(1,(L$1=WAC_District)*('Blend Sheet'!$AC$4=WAC_IIN),0))*'Blend Sheet'!$AC86,0) + IFERROR(INDEX(WAC_Item_Cost,MATCH(1,(L$1=WAC_District)*('Blend Sheet'!$AD$4=WAC_IIN),0))*'Blend Sheet'!$AD86,0) + IFERROR(INDEX(WAC_Item_Cost,MATCH(1,(L$1=WAC_District)*('Blend Sheet'!$AE$4=WAC_IIN),0))*'Blend Sheet'!$AE86,0) + IFERROR(INDEX(WAC_Item_Cost,MATCH(1,(L$1=WAC_District)*('Blend Sheet'!$AF$4=WAC_IIN),0))*'Blend Sheet'!$AF86,0) + IFERROR(INDEX(WAC_Item_Cost,MATCH(1,(L$1=WAC_District)*('Blend Sheet'!$AG$4=WAC_IIN),0))*'Blend Sheet'!$AG86,0) + IFERROR(INDEX(WAC_Item_Cost,MATCH(1,(L$1=WAC_District)*('Blend Sheet'!$AH$4=WAC_IIN),0))*'Blend Sheet'!$AH86,0) + IFERROR(INDEX(WAC_Item_Cost,MATCH(1,(L$1=WAC_District)*('Blend Sheet'!$AI$4=WAC_IIN),0))*'Blend Sheet'!$AI86,0) + IFERROR(INDEX(WAC_Item_Cost,MATCH(1,(L$1=WAC_District)*('Blend Sheet'!$AJ$4=WAC_IIN),0))*'Blend Sheet'!$AJ86,0) + IFERROR(INDEX(WAC_Item_Cost,MATCH(1,(L$1=WAC_District)*('Blend Sheet'!$AK$4=WAC_IIN),0))*'Blend Sheet'!$AK86,0) + IFERROR(INDEX(WAC_Item_Cost,MATCH(1,(L$1=WAC_District)*('Blend Sheet'!$AL$4=WAC_IIN),0))*'Blend Sheet'!$AL86,0) + IFERROR(INDEX(WAC_Item_Cost,MATCH(1,(L$1=WAC_District)*('Blend Sheet'!$AM$4=WAC_IIN),0))*'Blend Sheet'!$AM86,0) + IFERROR(INDEX(WAC_Item_Cost,MATCH(1,(L$1=WAC_District)*('Blend Sheet'!$AN$4=WAC_IIN),0))*'Blend Sheet'!$AN86,0) + IFERROR(INDEX(WAC_Item_Cost,MATCH(1,(L$1=WAC_District)*('Blend Sheet'!$AO$4=WAC_IIN),0))*'Blend Sheet'!$AO86,0) + IFERROR(INDEX(WAC_Item_Cost,MATCH(1,(L$1=WAC_District)*('Blend Sheet'!$AP$4=WAC_IIN),0))*'Blend Sheet'!$AP86/1000,0)</f>
        <v>0</v>
      </c>
    </row>
    <row r="84" spans="1:12" x14ac:dyDescent="0.25">
      <c r="A84" t="str">
        <f>'Blend Sheet'!A87</f>
        <v>SURFACEmix SLW (CDM-4)</v>
      </c>
      <c r="B84" s="245">
        <f t="array" ref="B84">IFERROR(INDEX(WAC_Item_Cost,MATCH(1,(B$1=WAC_District)*('Blend Sheet'!$C$4=WAC_IIN),0))*'Blend Sheet'!$C87/1000,0) + IFERROR(INDEX(WAC_Item_Cost,MATCH(1,(B$1=WAC_District)*('Blend Sheet'!$D$4=WAC_IIN),0))*'Blend Sheet'!$D87/1000,0) + IFERROR(INDEX(WAC_Item_Cost,MATCH(1,(B$1=WAC_District)*('Blend Sheet'!$E$4=WAC_IIN),0))*'Blend Sheet'!$E87/1000,0) + IFERROR(INDEX(WAC_Item_Cost,MATCH(1,(B$1=WAC_District)*('Blend Sheet'!$F$4=WAC_IIN),0))*'Blend Sheet'!$F87/1000,0)  + IFERROR(INDEX(WAC_Item_Cost,MATCH(1,(B$1=WAC_District)*('Blend Sheet'!$G$4=WAC_IIN),0))*'Blend Sheet'!$G87,0) + IFERROR(INDEX(WAC_Item_Cost,MATCH(1,(B$1=WAC_District)*('Blend Sheet'!$H$4=WAC_IIN),0))*'Blend Sheet'!$H87,0)  + IFERROR(INDEX(WAC_Item_Cost,MATCH(1,(B$1=WAC_District)*('Blend Sheet'!$I$4=WAC_IIN),0))*'Blend Sheet'!$I87,0) + IFERROR(INDEX(WAC_Item_Cost,MATCH(1,(B$1=WAC_District)*('Blend Sheet'!$J$4=WAC_IIN),0))*'Blend Sheet'!$J87,0) + IFERROR(INDEX(WAC_Item_Cost,MATCH(1,(B$1=WAC_District)*('Blend Sheet'!$K$4=WAC_IIN),0))*'Blend Sheet'!$K87,0) + IFERROR(INDEX(WAC_Item_Cost,MATCH(1,(B$1=WAC_District)*('Blend Sheet'!$L$4=WAC_IIN),0))*'Blend Sheet'!$L87,0) + IFERROR(INDEX(WAC_Item_Cost,MATCH(1,(B$1=WAC_District)*('Blend Sheet'!$M$4=WAC_IIN),0))*'Blend Sheet'!$M87,0) + IFERROR(INDEX(WAC_Item_Cost,MATCH(1,(B$1=WAC_District)*('Blend Sheet'!$N$4=WAC_IIN),0))*'Blend Sheet'!$N87,0) + IFERROR(INDEX(WAC_Item_Cost,MATCH(1,(B$1=WAC_District)*('Blend Sheet'!$O$4=WAC_IIN),0))*'Blend Sheet'!$O87,0) + IFERROR(INDEX(WAC_Item_Cost,MATCH(1,(B$1=WAC_District)*('Blend Sheet'!$P$4=WAC_IIN),0))*'Blend Sheet'!$P87,0) + IFERROR(INDEX(WAC_Item_Cost,MATCH(1,(B$1=WAC_District)*('Blend Sheet'!$Q$4=WAC_IIN),0))*'Blend Sheet'!$Q87,0) + IFERROR(INDEX(WAC_Item_Cost,MATCH(1,(B$1=WAC_District)*('Blend Sheet'!$R$4=WAC_IIN),0))*'Blend Sheet'!$R87,0) + IFERROR(INDEX(WAC_Item_Cost,MATCH(1,(B$1=WAC_District)*('Blend Sheet'!$S$4=WAC_IIN),0))*'Blend Sheet'!$S87,0) + IFERROR(INDEX(WAC_Item_Cost,MATCH(1,(B$1=WAC_District)*('Blend Sheet'!$T$4=WAC_IIN),0))*'Blend Sheet'!$T87,0) + IFERROR(INDEX(WAC_Item_Cost,MATCH(1,(B$1=WAC_District)*('Blend Sheet'!$U$4=WAC_IIN),0))*'Blend Sheet'!$U87,0) + IFERROR(INDEX(WAC_Item_Cost,MATCH(1,(B$1=WAC_District)*('Blend Sheet'!$V$4=WAC_IIN),0))*'Blend Sheet'!$V87,0) + IFERROR(INDEX(WAC_Item_Cost,MATCH(1,(B$1=WAC_District)*('Blend Sheet'!$W$4=WAC_IIN),0))*'Blend Sheet'!$W87,0) + IFERROR(INDEX(WAC_Item_Cost,MATCH(1,(B$1=WAC_District)*('Blend Sheet'!$X$4=WAC_IIN),0))*'Blend Sheet'!$X87,0) + IFERROR(INDEX(WAC_Item_Cost,MATCH(1,(B$1=WAC_District)*('Blend Sheet'!$Y$4=WAC_IIN),0))*'Blend Sheet'!$Y87,0) + IFERROR(INDEX(WAC_Item_Cost,MATCH(1,(B$1=WAC_District)*('Blend Sheet'!$Z$4=WAC_IIN),0))*'Blend Sheet'!$Z87,0) + IFERROR(INDEX(WAC_Item_Cost,MATCH(1,(B$1=WAC_District)*('Blend Sheet'!$AA$4=WAC_IIN),0))*'Blend Sheet'!$AA87,0) + IFERROR(INDEX(WAC_Item_Cost,MATCH(1,(B$1=WAC_District)*('Blend Sheet'!$AB$4=WAC_IIN),0))*'Blend Sheet'!$AB87,0) + IFERROR(INDEX(WAC_Item_Cost,MATCH(1,(B$1=WAC_District)*('Blend Sheet'!$AC$4=WAC_IIN),0))*'Blend Sheet'!$AC87,0) + IFERROR(INDEX(WAC_Item_Cost,MATCH(1,(B$1=WAC_District)*('Blend Sheet'!$AD$4=WAC_IIN),0))*'Blend Sheet'!$AD87,0) + IFERROR(INDEX(WAC_Item_Cost,MATCH(1,(B$1=WAC_District)*('Blend Sheet'!$AE$4=WAC_IIN),0))*'Blend Sheet'!$AE87,0) + IFERROR(INDEX(WAC_Item_Cost,MATCH(1,(B$1=WAC_District)*('Blend Sheet'!$AF$4=WAC_IIN),0))*'Blend Sheet'!$AF87,0) + IFERROR(INDEX(WAC_Item_Cost,MATCH(1,(B$1=WAC_District)*('Blend Sheet'!$AG$4=WAC_IIN),0))*'Blend Sheet'!$AG87,0) + IFERROR(INDEX(WAC_Item_Cost,MATCH(1,(B$1=WAC_District)*('Blend Sheet'!$AH$4=WAC_IIN),0))*'Blend Sheet'!$AH87,0) + IFERROR(INDEX(WAC_Item_Cost,MATCH(1,(B$1=WAC_District)*('Blend Sheet'!$AI$4=WAC_IIN),0))*'Blend Sheet'!$AI87,0) + IFERROR(INDEX(WAC_Item_Cost,MATCH(1,(B$1=WAC_District)*('Blend Sheet'!$AJ$4=WAC_IIN),0))*'Blend Sheet'!$AJ87,0) + IFERROR(INDEX(WAC_Item_Cost,MATCH(1,(B$1=WAC_District)*('Blend Sheet'!$AK$4=WAC_IIN),0))*'Blend Sheet'!$AK87,0) + IFERROR(INDEX(WAC_Item_Cost,MATCH(1,(B$1=WAC_District)*('Blend Sheet'!$AL$4=WAC_IIN),0))*'Blend Sheet'!$AL87,0) + IFERROR(INDEX(WAC_Item_Cost,MATCH(1,(B$1=WAC_District)*('Blend Sheet'!$AM$4=WAC_IIN),0))*'Blend Sheet'!$AM87,0) + IFERROR(INDEX(WAC_Item_Cost,MATCH(1,(B$1=WAC_District)*('Blend Sheet'!$AN$4=WAC_IIN),0))*'Blend Sheet'!$AN87,0) + IFERROR(INDEX(WAC_Item_Cost,MATCH(1,(B$1=WAC_District)*('Blend Sheet'!$AO$4=WAC_IIN),0))*'Blend Sheet'!$AO87,0) + IFERROR(INDEX(WAC_Item_Cost,MATCH(1,(B$1=WAC_District)*('Blend Sheet'!$AP$4=WAC_IIN),0))*'Blend Sheet'!$AP87/1000,0)</f>
        <v>166.63163209699999</v>
      </c>
      <c r="C84" s="245">
        <f t="array" ref="C84">IFERROR(INDEX(WAC_Item_Cost,MATCH(1,(C$1=WAC_District)*('Blend Sheet'!$C$4=WAC_IIN),0))*'Blend Sheet'!$C87/1000,0) + IFERROR(INDEX(WAC_Item_Cost,MATCH(1,(C$1=WAC_District)*('Blend Sheet'!$D$4=WAC_IIN),0))*'Blend Sheet'!$D87/1000,0) + IFERROR(INDEX(WAC_Item_Cost,MATCH(1,(C$1=WAC_District)*('Blend Sheet'!$E$4=WAC_IIN),0))*'Blend Sheet'!$E87/1000,0) + IFERROR(INDEX(WAC_Item_Cost,MATCH(1,(C$1=WAC_District)*('Blend Sheet'!$F$4=WAC_IIN),0))*'Blend Sheet'!$F87/1000,0)  + IFERROR(INDEX(WAC_Item_Cost,MATCH(1,(C$1=WAC_District)*('Blend Sheet'!$G$4=WAC_IIN),0))*'Blend Sheet'!$G87,0) + IFERROR(INDEX(WAC_Item_Cost,MATCH(1,(C$1=WAC_District)*('Blend Sheet'!$H$4=WAC_IIN),0))*'Blend Sheet'!$H87,0)  + IFERROR(INDEX(WAC_Item_Cost,MATCH(1,(C$1=WAC_District)*('Blend Sheet'!$I$4=WAC_IIN),0))*'Blend Sheet'!$I87,0) + IFERROR(INDEX(WAC_Item_Cost,MATCH(1,(C$1=WAC_District)*('Blend Sheet'!$J$4=WAC_IIN),0))*'Blend Sheet'!$J87,0) + IFERROR(INDEX(WAC_Item_Cost,MATCH(1,(C$1=WAC_District)*('Blend Sheet'!$K$4=WAC_IIN),0))*'Blend Sheet'!$K87,0) + IFERROR(INDEX(WAC_Item_Cost,MATCH(1,(C$1=WAC_District)*('Blend Sheet'!$L$4=WAC_IIN),0))*'Blend Sheet'!$L87,0) + IFERROR(INDEX(WAC_Item_Cost,MATCH(1,(C$1=WAC_District)*('Blend Sheet'!$M$4=WAC_IIN),0))*'Blend Sheet'!$M87,0) + IFERROR(INDEX(WAC_Item_Cost,MATCH(1,(C$1=WAC_District)*('Blend Sheet'!$N$4=WAC_IIN),0))*'Blend Sheet'!$N87,0) + IFERROR(INDEX(WAC_Item_Cost,MATCH(1,(C$1=WAC_District)*('Blend Sheet'!$O$4=WAC_IIN),0))*'Blend Sheet'!$O87,0) + IFERROR(INDEX(WAC_Item_Cost,MATCH(1,(C$1=WAC_District)*('Blend Sheet'!$P$4=WAC_IIN),0))*'Blend Sheet'!$P87,0) + IFERROR(INDEX(WAC_Item_Cost,MATCH(1,(C$1=WAC_District)*('Blend Sheet'!$Q$4=WAC_IIN),0))*'Blend Sheet'!$Q87,0) + IFERROR(INDEX(WAC_Item_Cost,MATCH(1,(C$1=WAC_District)*('Blend Sheet'!$R$4=WAC_IIN),0))*'Blend Sheet'!$R87,0) + IFERROR(INDEX(WAC_Item_Cost,MATCH(1,(C$1=WAC_District)*('Blend Sheet'!$S$4=WAC_IIN),0))*'Blend Sheet'!$S87,0) + IFERROR(INDEX(WAC_Item_Cost,MATCH(1,(C$1=WAC_District)*('Blend Sheet'!$T$4=WAC_IIN),0))*'Blend Sheet'!$T87,0) + IFERROR(INDEX(WAC_Item_Cost,MATCH(1,(C$1=WAC_District)*('Blend Sheet'!$U$4=WAC_IIN),0))*'Blend Sheet'!$U87,0) + IFERROR(INDEX(WAC_Item_Cost,MATCH(1,(C$1=WAC_District)*('Blend Sheet'!$V$4=WAC_IIN),0))*'Blend Sheet'!$V87,0) + IFERROR(INDEX(WAC_Item_Cost,MATCH(1,(C$1=WAC_District)*('Blend Sheet'!$W$4=WAC_IIN),0))*'Blend Sheet'!$W87,0) + IFERROR(INDEX(WAC_Item_Cost,MATCH(1,(C$1=WAC_District)*('Blend Sheet'!$X$4=WAC_IIN),0))*'Blend Sheet'!$X87,0) + IFERROR(INDEX(WAC_Item_Cost,MATCH(1,(C$1=WAC_District)*('Blend Sheet'!$Y$4=WAC_IIN),0))*'Blend Sheet'!$Y87,0) + IFERROR(INDEX(WAC_Item_Cost,MATCH(1,(C$1=WAC_District)*('Blend Sheet'!$Z$4=WAC_IIN),0))*'Blend Sheet'!$Z87,0) + IFERROR(INDEX(WAC_Item_Cost,MATCH(1,(C$1=WAC_District)*('Blend Sheet'!$AA$4=WAC_IIN),0))*'Blend Sheet'!$AA87,0) + IFERROR(INDEX(WAC_Item_Cost,MATCH(1,(C$1=WAC_District)*('Blend Sheet'!$AB$4=WAC_IIN),0))*'Blend Sheet'!$AB87,0) + IFERROR(INDEX(WAC_Item_Cost,MATCH(1,(C$1=WAC_District)*('Blend Sheet'!$AC$4=WAC_IIN),0))*'Blend Sheet'!$AC87,0) + IFERROR(INDEX(WAC_Item_Cost,MATCH(1,(C$1=WAC_District)*('Blend Sheet'!$AD$4=WAC_IIN),0))*'Blend Sheet'!$AD87,0) + IFERROR(INDEX(WAC_Item_Cost,MATCH(1,(C$1=WAC_District)*('Blend Sheet'!$AE$4=WAC_IIN),0))*'Blend Sheet'!$AE87,0) + IFERROR(INDEX(WAC_Item_Cost,MATCH(1,(C$1=WAC_District)*('Blend Sheet'!$AF$4=WAC_IIN),0))*'Blend Sheet'!$AF87,0) + IFERROR(INDEX(WAC_Item_Cost,MATCH(1,(C$1=WAC_District)*('Blend Sheet'!$AG$4=WAC_IIN),0))*'Blend Sheet'!$AG87,0) + IFERROR(INDEX(WAC_Item_Cost,MATCH(1,(C$1=WAC_District)*('Blend Sheet'!$AH$4=WAC_IIN),0))*'Blend Sheet'!$AH87,0) + IFERROR(INDEX(WAC_Item_Cost,MATCH(1,(C$1=WAC_District)*('Blend Sheet'!$AI$4=WAC_IIN),0))*'Blend Sheet'!$AI87,0) + IFERROR(INDEX(WAC_Item_Cost,MATCH(1,(C$1=WAC_District)*('Blend Sheet'!$AJ$4=WAC_IIN),0))*'Blend Sheet'!$AJ87,0) + IFERROR(INDEX(WAC_Item_Cost,MATCH(1,(C$1=WAC_District)*('Blend Sheet'!$AK$4=WAC_IIN),0))*'Blend Sheet'!$AK87,0) + IFERROR(INDEX(WAC_Item_Cost,MATCH(1,(C$1=WAC_District)*('Blend Sheet'!$AL$4=WAC_IIN),0))*'Blend Sheet'!$AL87,0) + IFERROR(INDEX(WAC_Item_Cost,MATCH(1,(C$1=WAC_District)*('Blend Sheet'!$AM$4=WAC_IIN),0))*'Blend Sheet'!$AM87,0) + IFERROR(INDEX(WAC_Item_Cost,MATCH(1,(C$1=WAC_District)*('Blend Sheet'!$AN$4=WAC_IIN),0))*'Blend Sheet'!$AN87,0) + IFERROR(INDEX(WAC_Item_Cost,MATCH(1,(C$1=WAC_District)*('Blend Sheet'!$AO$4=WAC_IIN),0))*'Blend Sheet'!$AO87,0) + IFERROR(INDEX(WAC_Item_Cost,MATCH(1,(C$1=WAC_District)*('Blend Sheet'!$AP$4=WAC_IIN),0))*'Blend Sheet'!$AP87/1000,0)</f>
        <v>215.806668226</v>
      </c>
      <c r="D84" s="245">
        <f t="array" ref="D84">IFERROR(INDEX(WAC_Item_Cost,MATCH(1,(D$1=WAC_District)*('Blend Sheet'!$C$4=WAC_IIN),0))*'Blend Sheet'!$C87/1000,0) + IFERROR(INDEX(WAC_Item_Cost,MATCH(1,(D$1=WAC_District)*('Blend Sheet'!$D$4=WAC_IIN),0))*'Blend Sheet'!$D87/1000,0) + IFERROR(INDEX(WAC_Item_Cost,MATCH(1,(D$1=WAC_District)*('Blend Sheet'!$E$4=WAC_IIN),0))*'Blend Sheet'!$E87/1000,0) + IFERROR(INDEX(WAC_Item_Cost,MATCH(1,(D$1=WAC_District)*('Blend Sheet'!$F$4=WAC_IIN),0))*'Blend Sheet'!$F87/1000,0)  + IFERROR(INDEX(WAC_Item_Cost,MATCH(1,(D$1=WAC_District)*('Blend Sheet'!$G$4=WAC_IIN),0))*'Blend Sheet'!$G87,0) + IFERROR(INDEX(WAC_Item_Cost,MATCH(1,(D$1=WAC_District)*('Blend Sheet'!$H$4=WAC_IIN),0))*'Blend Sheet'!$H87,0)  + IFERROR(INDEX(WAC_Item_Cost,MATCH(1,(D$1=WAC_District)*('Blend Sheet'!$I$4=WAC_IIN),0))*'Blend Sheet'!$I87,0) + IFERROR(INDEX(WAC_Item_Cost,MATCH(1,(D$1=WAC_District)*('Blend Sheet'!$J$4=WAC_IIN),0))*'Blend Sheet'!$J87,0) + IFERROR(INDEX(WAC_Item_Cost,MATCH(1,(D$1=WAC_District)*('Blend Sheet'!$K$4=WAC_IIN),0))*'Blend Sheet'!$K87,0) + IFERROR(INDEX(WAC_Item_Cost,MATCH(1,(D$1=WAC_District)*('Blend Sheet'!$L$4=WAC_IIN),0))*'Blend Sheet'!$L87,0) + IFERROR(INDEX(WAC_Item_Cost,MATCH(1,(D$1=WAC_District)*('Blend Sheet'!$M$4=WAC_IIN),0))*'Blend Sheet'!$M87,0) + IFERROR(INDEX(WAC_Item_Cost,MATCH(1,(D$1=WAC_District)*('Blend Sheet'!$N$4=WAC_IIN),0))*'Blend Sheet'!$N87,0) + IFERROR(INDEX(WAC_Item_Cost,MATCH(1,(D$1=WAC_District)*('Blend Sheet'!$O$4=WAC_IIN),0))*'Blend Sheet'!$O87,0) + IFERROR(INDEX(WAC_Item_Cost,MATCH(1,(D$1=WAC_District)*('Blend Sheet'!$P$4=WAC_IIN),0))*'Blend Sheet'!$P87,0) + IFERROR(INDEX(WAC_Item_Cost,MATCH(1,(D$1=WAC_District)*('Blend Sheet'!$Q$4=WAC_IIN),0))*'Blend Sheet'!$Q87,0) + IFERROR(INDEX(WAC_Item_Cost,MATCH(1,(D$1=WAC_District)*('Blend Sheet'!$R$4=WAC_IIN),0))*'Blend Sheet'!$R87,0) + IFERROR(INDEX(WAC_Item_Cost,MATCH(1,(D$1=WAC_District)*('Blend Sheet'!$S$4=WAC_IIN),0))*'Blend Sheet'!$S87,0) + IFERROR(INDEX(WAC_Item_Cost,MATCH(1,(D$1=WAC_District)*('Blend Sheet'!$T$4=WAC_IIN),0))*'Blend Sheet'!$T87,0) + IFERROR(INDEX(WAC_Item_Cost,MATCH(1,(D$1=WAC_District)*('Blend Sheet'!$U$4=WAC_IIN),0))*'Blend Sheet'!$U87,0) + IFERROR(INDEX(WAC_Item_Cost,MATCH(1,(D$1=WAC_District)*('Blend Sheet'!$V$4=WAC_IIN),0))*'Blend Sheet'!$V87,0) + IFERROR(INDEX(WAC_Item_Cost,MATCH(1,(D$1=WAC_District)*('Blend Sheet'!$W$4=WAC_IIN),0))*'Blend Sheet'!$W87,0) + IFERROR(INDEX(WAC_Item_Cost,MATCH(1,(D$1=WAC_District)*('Blend Sheet'!$X$4=WAC_IIN),0))*'Blend Sheet'!$X87,0) + IFERROR(INDEX(WAC_Item_Cost,MATCH(1,(D$1=WAC_District)*('Blend Sheet'!$Y$4=WAC_IIN),0))*'Blend Sheet'!$Y87,0) + IFERROR(INDEX(WAC_Item_Cost,MATCH(1,(D$1=WAC_District)*('Blend Sheet'!$Z$4=WAC_IIN),0))*'Blend Sheet'!$Z87,0) + IFERROR(INDEX(WAC_Item_Cost,MATCH(1,(D$1=WAC_District)*('Blend Sheet'!$AA$4=WAC_IIN),0))*'Blend Sheet'!$AA87,0) + IFERROR(INDEX(WAC_Item_Cost,MATCH(1,(D$1=WAC_District)*('Blend Sheet'!$AB$4=WAC_IIN),0))*'Blend Sheet'!$AB87,0) + IFERROR(INDEX(WAC_Item_Cost,MATCH(1,(D$1=WAC_District)*('Blend Sheet'!$AC$4=WAC_IIN),0))*'Blend Sheet'!$AC87,0) + IFERROR(INDEX(WAC_Item_Cost,MATCH(1,(D$1=WAC_District)*('Blend Sheet'!$AD$4=WAC_IIN),0))*'Blend Sheet'!$AD87,0) + IFERROR(INDEX(WAC_Item_Cost,MATCH(1,(D$1=WAC_District)*('Blend Sheet'!$AE$4=WAC_IIN),0))*'Blend Sheet'!$AE87,0) + IFERROR(INDEX(WAC_Item_Cost,MATCH(1,(D$1=WAC_District)*('Blend Sheet'!$AF$4=WAC_IIN),0))*'Blend Sheet'!$AF87,0) + IFERROR(INDEX(WAC_Item_Cost,MATCH(1,(D$1=WAC_District)*('Blend Sheet'!$AG$4=WAC_IIN),0))*'Blend Sheet'!$AG87,0) + IFERROR(INDEX(WAC_Item_Cost,MATCH(1,(D$1=WAC_District)*('Blend Sheet'!$AH$4=WAC_IIN),0))*'Blend Sheet'!$AH87,0) + IFERROR(INDEX(WAC_Item_Cost,MATCH(1,(D$1=WAC_District)*('Blend Sheet'!$AI$4=WAC_IIN),0))*'Blend Sheet'!$AI87,0) + IFERROR(INDEX(WAC_Item_Cost,MATCH(1,(D$1=WAC_District)*('Blend Sheet'!$AJ$4=WAC_IIN),0))*'Blend Sheet'!$AJ87,0) + IFERROR(INDEX(WAC_Item_Cost,MATCH(1,(D$1=WAC_District)*('Blend Sheet'!$AK$4=WAC_IIN),0))*'Blend Sheet'!$AK87,0) + IFERROR(INDEX(WAC_Item_Cost,MATCH(1,(D$1=WAC_District)*('Blend Sheet'!$AL$4=WAC_IIN),0))*'Blend Sheet'!$AL87,0) + IFERROR(INDEX(WAC_Item_Cost,MATCH(1,(D$1=WAC_District)*('Blend Sheet'!$AM$4=WAC_IIN),0))*'Blend Sheet'!$AM87,0) + IFERROR(INDEX(WAC_Item_Cost,MATCH(1,(D$1=WAC_District)*('Blend Sheet'!$AN$4=WAC_IIN),0))*'Blend Sheet'!$AN87,0) + IFERROR(INDEX(WAC_Item_Cost,MATCH(1,(D$1=WAC_District)*('Blend Sheet'!$AO$4=WAC_IIN),0))*'Blend Sheet'!$AO87,0) + IFERROR(INDEX(WAC_Item_Cost,MATCH(1,(D$1=WAC_District)*('Blend Sheet'!$AP$4=WAC_IIN),0))*'Blend Sheet'!$AP87/1000,0)</f>
        <v>194.844418655</v>
      </c>
      <c r="E84" s="245">
        <f t="array" ref="E84">IFERROR(INDEX(WAC_Item_Cost,MATCH(1,(E$1=WAC_District)*('Blend Sheet'!$C$4=WAC_IIN),0))*'Blend Sheet'!$C87/1000,0) + IFERROR(INDEX(WAC_Item_Cost,MATCH(1,(E$1=WAC_District)*('Blend Sheet'!$D$4=WAC_IIN),0))*'Blend Sheet'!$D87/1000,0) + IFERROR(INDEX(WAC_Item_Cost,MATCH(1,(E$1=WAC_District)*('Blend Sheet'!$E$4=WAC_IIN),0))*'Blend Sheet'!$E87/1000,0) + IFERROR(INDEX(WAC_Item_Cost,MATCH(1,(E$1=WAC_District)*('Blend Sheet'!$F$4=WAC_IIN),0))*'Blend Sheet'!$F87/1000,0)  + IFERROR(INDEX(WAC_Item_Cost,MATCH(1,(E$1=WAC_District)*('Blend Sheet'!$G$4=WAC_IIN),0))*'Blend Sheet'!$G87,0) + IFERROR(INDEX(WAC_Item_Cost,MATCH(1,(E$1=WAC_District)*('Blend Sheet'!$H$4=WAC_IIN),0))*'Blend Sheet'!$H87,0)  + IFERROR(INDEX(WAC_Item_Cost,MATCH(1,(E$1=WAC_District)*('Blend Sheet'!$I$4=WAC_IIN),0))*'Blend Sheet'!$I87,0) + IFERROR(INDEX(WAC_Item_Cost,MATCH(1,(E$1=WAC_District)*('Blend Sheet'!$J$4=WAC_IIN),0))*'Blend Sheet'!$J87,0) + IFERROR(INDEX(WAC_Item_Cost,MATCH(1,(E$1=WAC_District)*('Blend Sheet'!$K$4=WAC_IIN),0))*'Blend Sheet'!$K87,0) + IFERROR(INDEX(WAC_Item_Cost,MATCH(1,(E$1=WAC_District)*('Blend Sheet'!$L$4=WAC_IIN),0))*'Blend Sheet'!$L87,0) + IFERROR(INDEX(WAC_Item_Cost,MATCH(1,(E$1=WAC_District)*('Blend Sheet'!$M$4=WAC_IIN),0))*'Blend Sheet'!$M87,0) + IFERROR(INDEX(WAC_Item_Cost,MATCH(1,(E$1=WAC_District)*('Blend Sheet'!$N$4=WAC_IIN),0))*'Blend Sheet'!$N87,0) + IFERROR(INDEX(WAC_Item_Cost,MATCH(1,(E$1=WAC_District)*('Blend Sheet'!$O$4=WAC_IIN),0))*'Blend Sheet'!$O87,0) + IFERROR(INDEX(WAC_Item_Cost,MATCH(1,(E$1=WAC_District)*('Blend Sheet'!$P$4=WAC_IIN),0))*'Blend Sheet'!$P87,0) + IFERROR(INDEX(WAC_Item_Cost,MATCH(1,(E$1=WAC_District)*('Blend Sheet'!$Q$4=WAC_IIN),0))*'Blend Sheet'!$Q87,0) + IFERROR(INDEX(WAC_Item_Cost,MATCH(1,(E$1=WAC_District)*('Blend Sheet'!$R$4=WAC_IIN),0))*'Blend Sheet'!$R87,0) + IFERROR(INDEX(WAC_Item_Cost,MATCH(1,(E$1=WAC_District)*('Blend Sheet'!$S$4=WAC_IIN),0))*'Blend Sheet'!$S87,0) + IFERROR(INDEX(WAC_Item_Cost,MATCH(1,(E$1=WAC_District)*('Blend Sheet'!$T$4=WAC_IIN),0))*'Blend Sheet'!$T87,0) + IFERROR(INDEX(WAC_Item_Cost,MATCH(1,(E$1=WAC_District)*('Blend Sheet'!$U$4=WAC_IIN),0))*'Blend Sheet'!$U87,0) + IFERROR(INDEX(WAC_Item_Cost,MATCH(1,(E$1=WAC_District)*('Blend Sheet'!$V$4=WAC_IIN),0))*'Blend Sheet'!$V87,0) + IFERROR(INDEX(WAC_Item_Cost,MATCH(1,(E$1=WAC_District)*('Blend Sheet'!$W$4=WAC_IIN),0))*'Blend Sheet'!$W87,0) + IFERROR(INDEX(WAC_Item_Cost,MATCH(1,(E$1=WAC_District)*('Blend Sheet'!$X$4=WAC_IIN),0))*'Blend Sheet'!$X87,0) + IFERROR(INDEX(WAC_Item_Cost,MATCH(1,(E$1=WAC_District)*('Blend Sheet'!$Y$4=WAC_IIN),0))*'Blend Sheet'!$Y87,0) + IFERROR(INDEX(WAC_Item_Cost,MATCH(1,(E$1=WAC_District)*('Blend Sheet'!$Z$4=WAC_IIN),0))*'Blend Sheet'!$Z87,0) + IFERROR(INDEX(WAC_Item_Cost,MATCH(1,(E$1=WAC_District)*('Blend Sheet'!$AA$4=WAC_IIN),0))*'Blend Sheet'!$AA87,0) + IFERROR(INDEX(WAC_Item_Cost,MATCH(1,(E$1=WAC_District)*('Blend Sheet'!$AB$4=WAC_IIN),0))*'Blend Sheet'!$AB87,0) + IFERROR(INDEX(WAC_Item_Cost,MATCH(1,(E$1=WAC_District)*('Blend Sheet'!$AC$4=WAC_IIN),0))*'Blend Sheet'!$AC87,0) + IFERROR(INDEX(WAC_Item_Cost,MATCH(1,(E$1=WAC_District)*('Blend Sheet'!$AD$4=WAC_IIN),0))*'Blend Sheet'!$AD87,0) + IFERROR(INDEX(WAC_Item_Cost,MATCH(1,(E$1=WAC_District)*('Blend Sheet'!$AE$4=WAC_IIN),0))*'Blend Sheet'!$AE87,0) + IFERROR(INDEX(WAC_Item_Cost,MATCH(1,(E$1=WAC_District)*('Blend Sheet'!$AF$4=WAC_IIN),0))*'Blend Sheet'!$AF87,0) + IFERROR(INDEX(WAC_Item_Cost,MATCH(1,(E$1=WAC_District)*('Blend Sheet'!$AG$4=WAC_IIN),0))*'Blend Sheet'!$AG87,0) + IFERROR(INDEX(WAC_Item_Cost,MATCH(1,(E$1=WAC_District)*('Blend Sheet'!$AH$4=WAC_IIN),0))*'Blend Sheet'!$AH87,0) + IFERROR(INDEX(WAC_Item_Cost,MATCH(1,(E$1=WAC_District)*('Blend Sheet'!$AI$4=WAC_IIN),0))*'Blend Sheet'!$AI87,0) + IFERROR(INDEX(WAC_Item_Cost,MATCH(1,(E$1=WAC_District)*('Blend Sheet'!$AJ$4=WAC_IIN),0))*'Blend Sheet'!$AJ87,0) + IFERROR(INDEX(WAC_Item_Cost,MATCH(1,(E$1=WAC_District)*('Blend Sheet'!$AK$4=WAC_IIN),0))*'Blend Sheet'!$AK87,0) + IFERROR(INDEX(WAC_Item_Cost,MATCH(1,(E$1=WAC_District)*('Blend Sheet'!$AL$4=WAC_IIN),0))*'Blend Sheet'!$AL87,0) + IFERROR(INDEX(WAC_Item_Cost,MATCH(1,(E$1=WAC_District)*('Blend Sheet'!$AM$4=WAC_IIN),0))*'Blend Sheet'!$AM87,0) + IFERROR(INDEX(WAC_Item_Cost,MATCH(1,(E$1=WAC_District)*('Blend Sheet'!$AN$4=WAC_IIN),0))*'Blend Sheet'!$AN87,0) + IFERROR(INDEX(WAC_Item_Cost,MATCH(1,(E$1=WAC_District)*('Blend Sheet'!$AO$4=WAC_IIN),0))*'Blend Sheet'!$AO87,0) + IFERROR(INDEX(WAC_Item_Cost,MATCH(1,(E$1=WAC_District)*('Blend Sheet'!$AP$4=WAC_IIN),0))*'Blend Sheet'!$AP87/1000,0)</f>
        <v>244.19714989299999</v>
      </c>
      <c r="F84" s="245">
        <f t="array" ref="F84">IFERROR(INDEX(WAC_Item_Cost,MATCH(1,(F$1=WAC_District)*('Blend Sheet'!$C$4=WAC_IIN),0))*'Blend Sheet'!$C87/1000,0) + IFERROR(INDEX(WAC_Item_Cost,MATCH(1,(F$1=WAC_District)*('Blend Sheet'!$D$4=WAC_IIN),0))*'Blend Sheet'!$D87/1000,0) + IFERROR(INDEX(WAC_Item_Cost,MATCH(1,(F$1=WAC_District)*('Blend Sheet'!$E$4=WAC_IIN),0))*'Blend Sheet'!$E87/1000,0) + IFERROR(INDEX(WAC_Item_Cost,MATCH(1,(F$1=WAC_District)*('Blend Sheet'!$F$4=WAC_IIN),0))*'Blend Sheet'!$F87/1000,0)  + IFERROR(INDEX(WAC_Item_Cost,MATCH(1,(F$1=WAC_District)*('Blend Sheet'!$G$4=WAC_IIN),0))*'Blend Sheet'!$G87,0) + IFERROR(INDEX(WAC_Item_Cost,MATCH(1,(F$1=WAC_District)*('Blend Sheet'!$H$4=WAC_IIN),0))*'Blend Sheet'!$H87,0)  + IFERROR(INDEX(WAC_Item_Cost,MATCH(1,(F$1=WAC_District)*('Blend Sheet'!$I$4=WAC_IIN),0))*'Blend Sheet'!$I87,0) + IFERROR(INDEX(WAC_Item_Cost,MATCH(1,(F$1=WAC_District)*('Blend Sheet'!$J$4=WAC_IIN),0))*'Blend Sheet'!$J87,0) + IFERROR(INDEX(WAC_Item_Cost,MATCH(1,(F$1=WAC_District)*('Blend Sheet'!$K$4=WAC_IIN),0))*'Blend Sheet'!$K87,0) + IFERROR(INDEX(WAC_Item_Cost,MATCH(1,(F$1=WAC_District)*('Blend Sheet'!$L$4=WAC_IIN),0))*'Blend Sheet'!$L87,0) + IFERROR(INDEX(WAC_Item_Cost,MATCH(1,(F$1=WAC_District)*('Blend Sheet'!$M$4=WAC_IIN),0))*'Blend Sheet'!$M87,0) + IFERROR(INDEX(WAC_Item_Cost,MATCH(1,(F$1=WAC_District)*('Blend Sheet'!$N$4=WAC_IIN),0))*'Blend Sheet'!$N87,0) + IFERROR(INDEX(WAC_Item_Cost,MATCH(1,(F$1=WAC_District)*('Blend Sheet'!$O$4=WAC_IIN),0))*'Blend Sheet'!$O87,0) + IFERROR(INDEX(WAC_Item_Cost,MATCH(1,(F$1=WAC_District)*('Blend Sheet'!$P$4=WAC_IIN),0))*'Blend Sheet'!$P87,0) + IFERROR(INDEX(WAC_Item_Cost,MATCH(1,(F$1=WAC_District)*('Blend Sheet'!$Q$4=WAC_IIN),0))*'Blend Sheet'!$Q87,0) + IFERROR(INDEX(WAC_Item_Cost,MATCH(1,(F$1=WAC_District)*('Blend Sheet'!$R$4=WAC_IIN),0))*'Blend Sheet'!$R87,0) + IFERROR(INDEX(WAC_Item_Cost,MATCH(1,(F$1=WAC_District)*('Blend Sheet'!$S$4=WAC_IIN),0))*'Blend Sheet'!$S87,0) + IFERROR(INDEX(WAC_Item_Cost,MATCH(1,(F$1=WAC_District)*('Blend Sheet'!$T$4=WAC_IIN),0))*'Blend Sheet'!$T87,0) + IFERROR(INDEX(WAC_Item_Cost,MATCH(1,(F$1=WAC_District)*('Blend Sheet'!$U$4=WAC_IIN),0))*'Blend Sheet'!$U87,0) + IFERROR(INDEX(WAC_Item_Cost,MATCH(1,(F$1=WAC_District)*('Blend Sheet'!$V$4=WAC_IIN),0))*'Blend Sheet'!$V87,0) + IFERROR(INDEX(WAC_Item_Cost,MATCH(1,(F$1=WAC_District)*('Blend Sheet'!$W$4=WAC_IIN),0))*'Blend Sheet'!$W87,0) + IFERROR(INDEX(WAC_Item_Cost,MATCH(1,(F$1=WAC_District)*('Blend Sheet'!$X$4=WAC_IIN),0))*'Blend Sheet'!$X87,0) + IFERROR(INDEX(WAC_Item_Cost,MATCH(1,(F$1=WAC_District)*('Blend Sheet'!$Y$4=WAC_IIN),0))*'Blend Sheet'!$Y87,0) + IFERROR(INDEX(WAC_Item_Cost,MATCH(1,(F$1=WAC_District)*('Blend Sheet'!$Z$4=WAC_IIN),0))*'Blend Sheet'!$Z87,0) + IFERROR(INDEX(WAC_Item_Cost,MATCH(1,(F$1=WAC_District)*('Blend Sheet'!$AA$4=WAC_IIN),0))*'Blend Sheet'!$AA87,0) + IFERROR(INDEX(WAC_Item_Cost,MATCH(1,(F$1=WAC_District)*('Blend Sheet'!$AB$4=WAC_IIN),0))*'Blend Sheet'!$AB87,0) + IFERROR(INDEX(WAC_Item_Cost,MATCH(1,(F$1=WAC_District)*('Blend Sheet'!$AC$4=WAC_IIN),0))*'Blend Sheet'!$AC87,0) + IFERROR(INDEX(WAC_Item_Cost,MATCH(1,(F$1=WAC_District)*('Blend Sheet'!$AD$4=WAC_IIN),0))*'Blend Sheet'!$AD87,0) + IFERROR(INDEX(WAC_Item_Cost,MATCH(1,(F$1=WAC_District)*('Blend Sheet'!$AE$4=WAC_IIN),0))*'Blend Sheet'!$AE87,0) + IFERROR(INDEX(WAC_Item_Cost,MATCH(1,(F$1=WAC_District)*('Blend Sheet'!$AF$4=WAC_IIN),0))*'Blend Sheet'!$AF87,0) + IFERROR(INDEX(WAC_Item_Cost,MATCH(1,(F$1=WAC_District)*('Blend Sheet'!$AG$4=WAC_IIN),0))*'Blend Sheet'!$AG87,0) + IFERROR(INDEX(WAC_Item_Cost,MATCH(1,(F$1=WAC_District)*('Blend Sheet'!$AH$4=WAC_IIN),0))*'Blend Sheet'!$AH87,0) + IFERROR(INDEX(WAC_Item_Cost,MATCH(1,(F$1=WAC_District)*('Blend Sheet'!$AI$4=WAC_IIN),0))*'Blend Sheet'!$AI87,0) + IFERROR(INDEX(WAC_Item_Cost,MATCH(1,(F$1=WAC_District)*('Blend Sheet'!$AJ$4=WAC_IIN),0))*'Blend Sheet'!$AJ87,0) + IFERROR(INDEX(WAC_Item_Cost,MATCH(1,(F$1=WAC_District)*('Blend Sheet'!$AK$4=WAC_IIN),0))*'Blend Sheet'!$AK87,0) + IFERROR(INDEX(WAC_Item_Cost,MATCH(1,(F$1=WAC_District)*('Blend Sheet'!$AL$4=WAC_IIN),0))*'Blend Sheet'!$AL87,0) + IFERROR(INDEX(WAC_Item_Cost,MATCH(1,(F$1=WAC_District)*('Blend Sheet'!$AM$4=WAC_IIN),0))*'Blend Sheet'!$AM87,0) + IFERROR(INDEX(WAC_Item_Cost,MATCH(1,(F$1=WAC_District)*('Blend Sheet'!$AN$4=WAC_IIN),0))*'Blend Sheet'!$AN87,0) + IFERROR(INDEX(WAC_Item_Cost,MATCH(1,(F$1=WAC_District)*('Blend Sheet'!$AO$4=WAC_IIN),0))*'Blend Sheet'!$AO87,0) + IFERROR(INDEX(WAC_Item_Cost,MATCH(1,(F$1=WAC_District)*('Blend Sheet'!$AP$4=WAC_IIN),0))*'Blend Sheet'!$AP87/1000,0)</f>
        <v>994.41203267100002</v>
      </c>
      <c r="G84" s="245">
        <f t="array" ref="G84">IFERROR(INDEX(WAC_Item_Cost,MATCH(1,(G$1=WAC_District)*('Blend Sheet'!$C$4=WAC_IIN),0))*'Blend Sheet'!$C87/1000,0) + IFERROR(INDEX(WAC_Item_Cost,MATCH(1,(G$1=WAC_District)*('Blend Sheet'!$D$4=WAC_IIN),0))*'Blend Sheet'!$D87/1000,0) + IFERROR(INDEX(WAC_Item_Cost,MATCH(1,(G$1=WAC_District)*('Blend Sheet'!$E$4=WAC_IIN),0))*'Blend Sheet'!$E87/1000,0) + IFERROR(INDEX(WAC_Item_Cost,MATCH(1,(G$1=WAC_District)*('Blend Sheet'!$F$4=WAC_IIN),0))*'Blend Sheet'!$F87/1000,0)  + IFERROR(INDEX(WAC_Item_Cost,MATCH(1,(G$1=WAC_District)*('Blend Sheet'!$G$4=WAC_IIN),0))*'Blend Sheet'!$G87,0) + IFERROR(INDEX(WAC_Item_Cost,MATCH(1,(G$1=WAC_District)*('Blend Sheet'!$H$4=WAC_IIN),0))*'Blend Sheet'!$H87,0)  + IFERROR(INDEX(WAC_Item_Cost,MATCH(1,(G$1=WAC_District)*('Blend Sheet'!$I$4=WAC_IIN),0))*'Blend Sheet'!$I87,0) + IFERROR(INDEX(WAC_Item_Cost,MATCH(1,(G$1=WAC_District)*('Blend Sheet'!$J$4=WAC_IIN),0))*'Blend Sheet'!$J87,0) + IFERROR(INDEX(WAC_Item_Cost,MATCH(1,(G$1=WAC_District)*('Blend Sheet'!$K$4=WAC_IIN),0))*'Blend Sheet'!$K87,0) + IFERROR(INDEX(WAC_Item_Cost,MATCH(1,(G$1=WAC_District)*('Blend Sheet'!$L$4=WAC_IIN),0))*'Blend Sheet'!$L87,0) + IFERROR(INDEX(WAC_Item_Cost,MATCH(1,(G$1=WAC_District)*('Blend Sheet'!$M$4=WAC_IIN),0))*'Blend Sheet'!$M87,0) + IFERROR(INDEX(WAC_Item_Cost,MATCH(1,(G$1=WAC_District)*('Blend Sheet'!$N$4=WAC_IIN),0))*'Blend Sheet'!$N87,0) + IFERROR(INDEX(WAC_Item_Cost,MATCH(1,(G$1=WAC_District)*('Blend Sheet'!$O$4=WAC_IIN),0))*'Blend Sheet'!$O87,0) + IFERROR(INDEX(WAC_Item_Cost,MATCH(1,(G$1=WAC_District)*('Blend Sheet'!$P$4=WAC_IIN),0))*'Blend Sheet'!$P87,0) + IFERROR(INDEX(WAC_Item_Cost,MATCH(1,(G$1=WAC_District)*('Blend Sheet'!$Q$4=WAC_IIN),0))*'Blend Sheet'!$Q87,0) + IFERROR(INDEX(WAC_Item_Cost,MATCH(1,(G$1=WAC_District)*('Blend Sheet'!$R$4=WAC_IIN),0))*'Blend Sheet'!$R87,0) + IFERROR(INDEX(WAC_Item_Cost,MATCH(1,(G$1=WAC_District)*('Blend Sheet'!$S$4=WAC_IIN),0))*'Blend Sheet'!$S87,0) + IFERROR(INDEX(WAC_Item_Cost,MATCH(1,(G$1=WAC_District)*('Blend Sheet'!$T$4=WAC_IIN),0))*'Blend Sheet'!$T87,0) + IFERROR(INDEX(WAC_Item_Cost,MATCH(1,(G$1=WAC_District)*('Blend Sheet'!$U$4=WAC_IIN),0))*'Blend Sheet'!$U87,0) + IFERROR(INDEX(WAC_Item_Cost,MATCH(1,(G$1=WAC_District)*('Blend Sheet'!$V$4=WAC_IIN),0))*'Blend Sheet'!$V87,0) + IFERROR(INDEX(WAC_Item_Cost,MATCH(1,(G$1=WAC_District)*('Blend Sheet'!$W$4=WAC_IIN),0))*'Blend Sheet'!$W87,0) + IFERROR(INDEX(WAC_Item_Cost,MATCH(1,(G$1=WAC_District)*('Blend Sheet'!$X$4=WAC_IIN),0))*'Blend Sheet'!$X87,0) + IFERROR(INDEX(WAC_Item_Cost,MATCH(1,(G$1=WAC_District)*('Blend Sheet'!$Y$4=WAC_IIN),0))*'Blend Sheet'!$Y87,0) + IFERROR(INDEX(WAC_Item_Cost,MATCH(1,(G$1=WAC_District)*('Blend Sheet'!$Z$4=WAC_IIN),0))*'Blend Sheet'!$Z87,0) + IFERROR(INDEX(WAC_Item_Cost,MATCH(1,(G$1=WAC_District)*('Blend Sheet'!$AA$4=WAC_IIN),0))*'Blend Sheet'!$AA87,0) + IFERROR(INDEX(WAC_Item_Cost,MATCH(1,(G$1=WAC_District)*('Blend Sheet'!$AB$4=WAC_IIN),0))*'Blend Sheet'!$AB87,0) + IFERROR(INDEX(WAC_Item_Cost,MATCH(1,(G$1=WAC_District)*('Blend Sheet'!$AC$4=WAC_IIN),0))*'Blend Sheet'!$AC87,0) + IFERROR(INDEX(WAC_Item_Cost,MATCH(1,(G$1=WAC_District)*('Blend Sheet'!$AD$4=WAC_IIN),0))*'Blend Sheet'!$AD87,0) + IFERROR(INDEX(WAC_Item_Cost,MATCH(1,(G$1=WAC_District)*('Blend Sheet'!$AE$4=WAC_IIN),0))*'Blend Sheet'!$AE87,0) + IFERROR(INDEX(WAC_Item_Cost,MATCH(1,(G$1=WAC_District)*('Blend Sheet'!$AF$4=WAC_IIN),0))*'Blend Sheet'!$AF87,0) + IFERROR(INDEX(WAC_Item_Cost,MATCH(1,(G$1=WAC_District)*('Blend Sheet'!$AG$4=WAC_IIN),0))*'Blend Sheet'!$AG87,0) + IFERROR(INDEX(WAC_Item_Cost,MATCH(1,(G$1=WAC_District)*('Blend Sheet'!$AH$4=WAC_IIN),0))*'Blend Sheet'!$AH87,0) + IFERROR(INDEX(WAC_Item_Cost,MATCH(1,(G$1=WAC_District)*('Blend Sheet'!$AI$4=WAC_IIN),0))*'Blend Sheet'!$AI87,0) + IFERROR(INDEX(WAC_Item_Cost,MATCH(1,(G$1=WAC_District)*('Blend Sheet'!$AJ$4=WAC_IIN),0))*'Blend Sheet'!$AJ87,0) + IFERROR(INDEX(WAC_Item_Cost,MATCH(1,(G$1=WAC_District)*('Blend Sheet'!$AK$4=WAC_IIN),0))*'Blend Sheet'!$AK87,0) + IFERROR(INDEX(WAC_Item_Cost,MATCH(1,(G$1=WAC_District)*('Blend Sheet'!$AL$4=WAC_IIN),0))*'Blend Sheet'!$AL87,0) + IFERROR(INDEX(WAC_Item_Cost,MATCH(1,(G$1=WAC_District)*('Blend Sheet'!$AM$4=WAC_IIN),0))*'Blend Sheet'!$AM87,0) + IFERROR(INDEX(WAC_Item_Cost,MATCH(1,(G$1=WAC_District)*('Blend Sheet'!$AN$4=WAC_IIN),0))*'Blend Sheet'!$AN87,0) + IFERROR(INDEX(WAC_Item_Cost,MATCH(1,(G$1=WAC_District)*('Blend Sheet'!$AO$4=WAC_IIN),0))*'Blend Sheet'!$AO87,0) + IFERROR(INDEX(WAC_Item_Cost,MATCH(1,(G$1=WAC_District)*('Blend Sheet'!$AP$4=WAC_IIN),0))*'Blend Sheet'!$AP87/1000,0)</f>
        <v>972.58407450300001</v>
      </c>
      <c r="H84" s="245">
        <f t="array" ref="H84">IFERROR(INDEX(WAC_Item_Cost,MATCH(1,(H$1=WAC_District)*('Blend Sheet'!$C$4=WAC_IIN),0))*'Blend Sheet'!$C87/1000,0) + IFERROR(INDEX(WAC_Item_Cost,MATCH(1,(H$1=WAC_District)*('Blend Sheet'!$D$4=WAC_IIN),0))*'Blend Sheet'!$D87/1000,0) + IFERROR(INDEX(WAC_Item_Cost,MATCH(1,(H$1=WAC_District)*('Blend Sheet'!$E$4=WAC_IIN),0))*'Blend Sheet'!$E87/1000,0) + IFERROR(INDEX(WAC_Item_Cost,MATCH(1,(H$1=WAC_District)*('Blend Sheet'!$F$4=WAC_IIN),0))*'Blend Sheet'!$F87/1000,0)  + IFERROR(INDEX(WAC_Item_Cost,MATCH(1,(H$1=WAC_District)*('Blend Sheet'!$G$4=WAC_IIN),0))*'Blend Sheet'!$G87,0) + IFERROR(INDEX(WAC_Item_Cost,MATCH(1,(H$1=WAC_District)*('Blend Sheet'!$H$4=WAC_IIN),0))*'Blend Sheet'!$H87,0)  + IFERROR(INDEX(WAC_Item_Cost,MATCH(1,(H$1=WAC_District)*('Blend Sheet'!$I$4=WAC_IIN),0))*'Blend Sheet'!$I87,0) + IFERROR(INDEX(WAC_Item_Cost,MATCH(1,(H$1=WAC_District)*('Blend Sheet'!$J$4=WAC_IIN),0))*'Blend Sheet'!$J87,0) + IFERROR(INDEX(WAC_Item_Cost,MATCH(1,(H$1=WAC_District)*('Blend Sheet'!$K$4=WAC_IIN),0))*'Blend Sheet'!$K87,0) + IFERROR(INDEX(WAC_Item_Cost,MATCH(1,(H$1=WAC_District)*('Blend Sheet'!$L$4=WAC_IIN),0))*'Blend Sheet'!$L87,0) + IFERROR(INDEX(WAC_Item_Cost,MATCH(1,(H$1=WAC_District)*('Blend Sheet'!$M$4=WAC_IIN),0))*'Blend Sheet'!$M87,0) + IFERROR(INDEX(WAC_Item_Cost,MATCH(1,(H$1=WAC_District)*('Blend Sheet'!$N$4=WAC_IIN),0))*'Blend Sheet'!$N87,0) + IFERROR(INDEX(WAC_Item_Cost,MATCH(1,(H$1=WAC_District)*('Blend Sheet'!$O$4=WAC_IIN),0))*'Blend Sheet'!$O87,0) + IFERROR(INDEX(WAC_Item_Cost,MATCH(1,(H$1=WAC_District)*('Blend Sheet'!$P$4=WAC_IIN),0))*'Blend Sheet'!$P87,0) + IFERROR(INDEX(WAC_Item_Cost,MATCH(1,(H$1=WAC_District)*('Blend Sheet'!$Q$4=WAC_IIN),0))*'Blend Sheet'!$Q87,0) + IFERROR(INDEX(WAC_Item_Cost,MATCH(1,(H$1=WAC_District)*('Blend Sheet'!$R$4=WAC_IIN),0))*'Blend Sheet'!$R87,0) + IFERROR(INDEX(WAC_Item_Cost,MATCH(1,(H$1=WAC_District)*('Blend Sheet'!$S$4=WAC_IIN),0))*'Blend Sheet'!$S87,0) + IFERROR(INDEX(WAC_Item_Cost,MATCH(1,(H$1=WAC_District)*('Blend Sheet'!$T$4=WAC_IIN),0))*'Blend Sheet'!$T87,0) + IFERROR(INDEX(WAC_Item_Cost,MATCH(1,(H$1=WAC_District)*('Blend Sheet'!$U$4=WAC_IIN),0))*'Blend Sheet'!$U87,0) + IFERROR(INDEX(WAC_Item_Cost,MATCH(1,(H$1=WAC_District)*('Blend Sheet'!$V$4=WAC_IIN),0))*'Blend Sheet'!$V87,0) + IFERROR(INDEX(WAC_Item_Cost,MATCH(1,(H$1=WAC_District)*('Blend Sheet'!$W$4=WAC_IIN),0))*'Blend Sheet'!$W87,0) + IFERROR(INDEX(WAC_Item_Cost,MATCH(1,(H$1=WAC_District)*('Blend Sheet'!$X$4=WAC_IIN),0))*'Blend Sheet'!$X87,0) + IFERROR(INDEX(WAC_Item_Cost,MATCH(1,(H$1=WAC_District)*('Blend Sheet'!$Y$4=WAC_IIN),0))*'Blend Sheet'!$Y87,0) + IFERROR(INDEX(WAC_Item_Cost,MATCH(1,(H$1=WAC_District)*('Blend Sheet'!$Z$4=WAC_IIN),0))*'Blend Sheet'!$Z87,0) + IFERROR(INDEX(WAC_Item_Cost,MATCH(1,(H$1=WAC_District)*('Blend Sheet'!$AA$4=WAC_IIN),0))*'Blend Sheet'!$AA87,0) + IFERROR(INDEX(WAC_Item_Cost,MATCH(1,(H$1=WAC_District)*('Blend Sheet'!$AB$4=WAC_IIN),0))*'Blend Sheet'!$AB87,0) + IFERROR(INDEX(WAC_Item_Cost,MATCH(1,(H$1=WAC_District)*('Blend Sheet'!$AC$4=WAC_IIN),0))*'Blend Sheet'!$AC87,0) + IFERROR(INDEX(WAC_Item_Cost,MATCH(1,(H$1=WAC_District)*('Blend Sheet'!$AD$4=WAC_IIN),0))*'Blend Sheet'!$AD87,0) + IFERROR(INDEX(WAC_Item_Cost,MATCH(1,(H$1=WAC_District)*('Blend Sheet'!$AE$4=WAC_IIN),0))*'Blend Sheet'!$AE87,0) + IFERROR(INDEX(WAC_Item_Cost,MATCH(1,(H$1=WAC_District)*('Blend Sheet'!$AF$4=WAC_IIN),0))*'Blend Sheet'!$AF87,0) + IFERROR(INDEX(WAC_Item_Cost,MATCH(1,(H$1=WAC_District)*('Blend Sheet'!$AG$4=WAC_IIN),0))*'Blend Sheet'!$AG87,0) + IFERROR(INDEX(WAC_Item_Cost,MATCH(1,(H$1=WAC_District)*('Blend Sheet'!$AH$4=WAC_IIN),0))*'Blend Sheet'!$AH87,0) + IFERROR(INDEX(WAC_Item_Cost,MATCH(1,(H$1=WAC_District)*('Blend Sheet'!$AI$4=WAC_IIN),0))*'Blend Sheet'!$AI87,0) + IFERROR(INDEX(WAC_Item_Cost,MATCH(1,(H$1=WAC_District)*('Blend Sheet'!$AJ$4=WAC_IIN),0))*'Blend Sheet'!$AJ87,0) + IFERROR(INDEX(WAC_Item_Cost,MATCH(1,(H$1=WAC_District)*('Blend Sheet'!$AK$4=WAC_IIN),0))*'Blend Sheet'!$AK87,0) + IFERROR(INDEX(WAC_Item_Cost,MATCH(1,(H$1=WAC_District)*('Blend Sheet'!$AL$4=WAC_IIN),0))*'Blend Sheet'!$AL87,0) + IFERROR(INDEX(WAC_Item_Cost,MATCH(1,(H$1=WAC_District)*('Blend Sheet'!$AM$4=WAC_IIN),0))*'Blend Sheet'!$AM87,0) + IFERROR(INDEX(WAC_Item_Cost,MATCH(1,(H$1=WAC_District)*('Blend Sheet'!$AN$4=WAC_IIN),0))*'Blend Sheet'!$AN87,0) + IFERROR(INDEX(WAC_Item_Cost,MATCH(1,(H$1=WAC_District)*('Blend Sheet'!$AO$4=WAC_IIN),0))*'Blend Sheet'!$AO87,0) + IFERROR(INDEX(WAC_Item_Cost,MATCH(1,(H$1=WAC_District)*('Blend Sheet'!$AP$4=WAC_IIN),0))*'Blend Sheet'!$AP87/1000,0)</f>
        <v>973.90628030399989</v>
      </c>
      <c r="I84" s="245">
        <f t="array" ref="I84">IFERROR(INDEX(WAC_Item_Cost,MATCH(1,(I$1=WAC_District)*('Blend Sheet'!$C$4=WAC_IIN),0))*'Blend Sheet'!$C87/1000,0) + IFERROR(INDEX(WAC_Item_Cost,MATCH(1,(I$1=WAC_District)*('Blend Sheet'!$D$4=WAC_IIN),0))*'Blend Sheet'!$D87/1000,0) + IFERROR(INDEX(WAC_Item_Cost,MATCH(1,(I$1=WAC_District)*('Blend Sheet'!$E$4=WAC_IIN),0))*'Blend Sheet'!$E87/1000,0) + IFERROR(INDEX(WAC_Item_Cost,MATCH(1,(I$1=WAC_District)*('Blend Sheet'!$F$4=WAC_IIN),0))*'Blend Sheet'!$F87/1000,0)  + IFERROR(INDEX(WAC_Item_Cost,MATCH(1,(I$1=WAC_District)*('Blend Sheet'!$G$4=WAC_IIN),0))*'Blend Sheet'!$G87,0) + IFERROR(INDEX(WAC_Item_Cost,MATCH(1,(I$1=WAC_District)*('Blend Sheet'!$H$4=WAC_IIN),0))*'Blend Sheet'!$H87,0)  + IFERROR(INDEX(WAC_Item_Cost,MATCH(1,(I$1=WAC_District)*('Blend Sheet'!$I$4=WAC_IIN),0))*'Blend Sheet'!$I87,0) + IFERROR(INDEX(WAC_Item_Cost,MATCH(1,(I$1=WAC_District)*('Blend Sheet'!$J$4=WAC_IIN),0))*'Blend Sheet'!$J87,0) + IFERROR(INDEX(WAC_Item_Cost,MATCH(1,(I$1=WAC_District)*('Blend Sheet'!$K$4=WAC_IIN),0))*'Blend Sheet'!$K87,0) + IFERROR(INDEX(WAC_Item_Cost,MATCH(1,(I$1=WAC_District)*('Blend Sheet'!$L$4=WAC_IIN),0))*'Blend Sheet'!$L87,0) + IFERROR(INDEX(WAC_Item_Cost,MATCH(1,(I$1=WAC_District)*('Blend Sheet'!$M$4=WAC_IIN),0))*'Blend Sheet'!$M87,0) + IFERROR(INDEX(WAC_Item_Cost,MATCH(1,(I$1=WAC_District)*('Blend Sheet'!$N$4=WAC_IIN),0))*'Blend Sheet'!$N87,0) + IFERROR(INDEX(WAC_Item_Cost,MATCH(1,(I$1=WAC_District)*('Blend Sheet'!$O$4=WAC_IIN),0))*'Blend Sheet'!$O87,0) + IFERROR(INDEX(WAC_Item_Cost,MATCH(1,(I$1=WAC_District)*('Blend Sheet'!$P$4=WAC_IIN),0))*'Blend Sheet'!$P87,0) + IFERROR(INDEX(WAC_Item_Cost,MATCH(1,(I$1=WAC_District)*('Blend Sheet'!$Q$4=WAC_IIN),0))*'Blend Sheet'!$Q87,0) + IFERROR(INDEX(WAC_Item_Cost,MATCH(1,(I$1=WAC_District)*('Blend Sheet'!$R$4=WAC_IIN),0))*'Blend Sheet'!$R87,0) + IFERROR(INDEX(WAC_Item_Cost,MATCH(1,(I$1=WAC_District)*('Blend Sheet'!$S$4=WAC_IIN),0))*'Blend Sheet'!$S87,0) + IFERROR(INDEX(WAC_Item_Cost,MATCH(1,(I$1=WAC_District)*('Blend Sheet'!$T$4=WAC_IIN),0))*'Blend Sheet'!$T87,0) + IFERROR(INDEX(WAC_Item_Cost,MATCH(1,(I$1=WAC_District)*('Blend Sheet'!$U$4=WAC_IIN),0))*'Blend Sheet'!$U87,0) + IFERROR(INDEX(WAC_Item_Cost,MATCH(1,(I$1=WAC_District)*('Blend Sheet'!$V$4=WAC_IIN),0))*'Blend Sheet'!$V87,0) + IFERROR(INDEX(WAC_Item_Cost,MATCH(1,(I$1=WAC_District)*('Blend Sheet'!$W$4=WAC_IIN),0))*'Blend Sheet'!$W87,0) + IFERROR(INDEX(WAC_Item_Cost,MATCH(1,(I$1=WAC_District)*('Blend Sheet'!$X$4=WAC_IIN),0))*'Blend Sheet'!$X87,0) + IFERROR(INDEX(WAC_Item_Cost,MATCH(1,(I$1=WAC_District)*('Blend Sheet'!$Y$4=WAC_IIN),0))*'Blend Sheet'!$Y87,0) + IFERROR(INDEX(WAC_Item_Cost,MATCH(1,(I$1=WAC_District)*('Blend Sheet'!$Z$4=WAC_IIN),0))*'Blend Sheet'!$Z87,0) + IFERROR(INDEX(WAC_Item_Cost,MATCH(1,(I$1=WAC_District)*('Blend Sheet'!$AA$4=WAC_IIN),0))*'Blend Sheet'!$AA87,0) + IFERROR(INDEX(WAC_Item_Cost,MATCH(1,(I$1=WAC_District)*('Blend Sheet'!$AB$4=WAC_IIN),0))*'Blend Sheet'!$AB87,0) + IFERROR(INDEX(WAC_Item_Cost,MATCH(1,(I$1=WAC_District)*('Blend Sheet'!$AC$4=WAC_IIN),0))*'Blend Sheet'!$AC87,0) + IFERROR(INDEX(WAC_Item_Cost,MATCH(1,(I$1=WAC_District)*('Blend Sheet'!$AD$4=WAC_IIN),0))*'Blend Sheet'!$AD87,0) + IFERROR(INDEX(WAC_Item_Cost,MATCH(1,(I$1=WAC_District)*('Blend Sheet'!$AE$4=WAC_IIN),0))*'Blend Sheet'!$AE87,0) + IFERROR(INDEX(WAC_Item_Cost,MATCH(1,(I$1=WAC_District)*('Blend Sheet'!$AF$4=WAC_IIN),0))*'Blend Sheet'!$AF87,0) + IFERROR(INDEX(WAC_Item_Cost,MATCH(1,(I$1=WAC_District)*('Blend Sheet'!$AG$4=WAC_IIN),0))*'Blend Sheet'!$AG87,0) + IFERROR(INDEX(WAC_Item_Cost,MATCH(1,(I$1=WAC_District)*('Blend Sheet'!$AH$4=WAC_IIN),0))*'Blend Sheet'!$AH87,0) + IFERROR(INDEX(WAC_Item_Cost,MATCH(1,(I$1=WAC_District)*('Blend Sheet'!$AI$4=WAC_IIN),0))*'Blend Sheet'!$AI87,0) + IFERROR(INDEX(WAC_Item_Cost,MATCH(1,(I$1=WAC_District)*('Blend Sheet'!$AJ$4=WAC_IIN),0))*'Blend Sheet'!$AJ87,0) + IFERROR(INDEX(WAC_Item_Cost,MATCH(1,(I$1=WAC_District)*('Blend Sheet'!$AK$4=WAC_IIN),0))*'Blend Sheet'!$AK87,0) + IFERROR(INDEX(WAC_Item_Cost,MATCH(1,(I$1=WAC_District)*('Blend Sheet'!$AL$4=WAC_IIN),0))*'Blend Sheet'!$AL87,0) + IFERROR(INDEX(WAC_Item_Cost,MATCH(1,(I$1=WAC_District)*('Blend Sheet'!$AM$4=WAC_IIN),0))*'Blend Sheet'!$AM87,0) + IFERROR(INDEX(WAC_Item_Cost,MATCH(1,(I$1=WAC_District)*('Blend Sheet'!$AN$4=WAC_IIN),0))*'Blend Sheet'!$AN87,0) + IFERROR(INDEX(WAC_Item_Cost,MATCH(1,(I$1=WAC_District)*('Blend Sheet'!$AO$4=WAC_IIN),0))*'Blend Sheet'!$AO87,0) + IFERROR(INDEX(WAC_Item_Cost,MATCH(1,(I$1=WAC_District)*('Blend Sheet'!$AP$4=WAC_IIN),0))*'Blend Sheet'!$AP87/1000,0)</f>
        <v>1016.7248715270001</v>
      </c>
      <c r="J84" s="245">
        <f t="array" ref="J84">IFERROR(INDEX(WAC_Item_Cost,MATCH(1,(J$1=WAC_District)*('Blend Sheet'!$C$4=WAC_IIN),0))*'Blend Sheet'!$C87/1000,0) + IFERROR(INDEX(WAC_Item_Cost,MATCH(1,(J$1=WAC_District)*('Blend Sheet'!$D$4=WAC_IIN),0))*'Blend Sheet'!$D87/1000,0) + IFERROR(INDEX(WAC_Item_Cost,MATCH(1,(J$1=WAC_District)*('Blend Sheet'!$E$4=WAC_IIN),0))*'Blend Sheet'!$E87/1000,0) + IFERROR(INDEX(WAC_Item_Cost,MATCH(1,(J$1=WAC_District)*('Blend Sheet'!$F$4=WAC_IIN),0))*'Blend Sheet'!$F87/1000,0)  + IFERROR(INDEX(WAC_Item_Cost,MATCH(1,(J$1=WAC_District)*('Blend Sheet'!$G$4=WAC_IIN),0))*'Blend Sheet'!$G87,0) + IFERROR(INDEX(WAC_Item_Cost,MATCH(1,(J$1=WAC_District)*('Blend Sheet'!$H$4=WAC_IIN),0))*'Blend Sheet'!$H87,0)  + IFERROR(INDEX(WAC_Item_Cost,MATCH(1,(J$1=WAC_District)*('Blend Sheet'!$I$4=WAC_IIN),0))*'Blend Sheet'!$I87,0) + IFERROR(INDEX(WAC_Item_Cost,MATCH(1,(J$1=WAC_District)*('Blend Sheet'!$J$4=WAC_IIN),0))*'Blend Sheet'!$J87,0) + IFERROR(INDEX(WAC_Item_Cost,MATCH(1,(J$1=WAC_District)*('Blend Sheet'!$K$4=WAC_IIN),0))*'Blend Sheet'!$K87,0) + IFERROR(INDEX(WAC_Item_Cost,MATCH(1,(J$1=WAC_District)*('Blend Sheet'!$L$4=WAC_IIN),0))*'Blend Sheet'!$L87,0) + IFERROR(INDEX(WAC_Item_Cost,MATCH(1,(J$1=WAC_District)*('Blend Sheet'!$M$4=WAC_IIN),0))*'Blend Sheet'!$M87,0) + IFERROR(INDEX(WAC_Item_Cost,MATCH(1,(J$1=WAC_District)*('Blend Sheet'!$N$4=WAC_IIN),0))*'Blend Sheet'!$N87,0) + IFERROR(INDEX(WAC_Item_Cost,MATCH(1,(J$1=WAC_District)*('Blend Sheet'!$O$4=WAC_IIN),0))*'Blend Sheet'!$O87,0) + IFERROR(INDEX(WAC_Item_Cost,MATCH(1,(J$1=WAC_District)*('Blend Sheet'!$P$4=WAC_IIN),0))*'Blend Sheet'!$P87,0) + IFERROR(INDEX(WAC_Item_Cost,MATCH(1,(J$1=WAC_District)*('Blend Sheet'!$Q$4=WAC_IIN),0))*'Blend Sheet'!$Q87,0) + IFERROR(INDEX(WAC_Item_Cost,MATCH(1,(J$1=WAC_District)*('Blend Sheet'!$R$4=WAC_IIN),0))*'Blend Sheet'!$R87,0) + IFERROR(INDEX(WAC_Item_Cost,MATCH(1,(J$1=WAC_District)*('Blend Sheet'!$S$4=WAC_IIN),0))*'Blend Sheet'!$S87,0) + IFERROR(INDEX(WAC_Item_Cost,MATCH(1,(J$1=WAC_District)*('Blend Sheet'!$T$4=WAC_IIN),0))*'Blend Sheet'!$T87,0) + IFERROR(INDEX(WAC_Item_Cost,MATCH(1,(J$1=WAC_District)*('Blend Sheet'!$U$4=WAC_IIN),0))*'Blend Sheet'!$U87,0) + IFERROR(INDEX(WAC_Item_Cost,MATCH(1,(J$1=WAC_District)*('Blend Sheet'!$V$4=WAC_IIN),0))*'Blend Sheet'!$V87,0) + IFERROR(INDEX(WAC_Item_Cost,MATCH(1,(J$1=WAC_District)*('Blend Sheet'!$W$4=WAC_IIN),0))*'Blend Sheet'!$W87,0) + IFERROR(INDEX(WAC_Item_Cost,MATCH(1,(J$1=WAC_District)*('Blend Sheet'!$X$4=WAC_IIN),0))*'Blend Sheet'!$X87,0) + IFERROR(INDEX(WAC_Item_Cost,MATCH(1,(J$1=WAC_District)*('Blend Sheet'!$Y$4=WAC_IIN),0))*'Blend Sheet'!$Y87,0) + IFERROR(INDEX(WAC_Item_Cost,MATCH(1,(J$1=WAC_District)*('Blend Sheet'!$Z$4=WAC_IIN),0))*'Blend Sheet'!$Z87,0) + IFERROR(INDEX(WAC_Item_Cost,MATCH(1,(J$1=WAC_District)*('Blend Sheet'!$AA$4=WAC_IIN),0))*'Blend Sheet'!$AA87,0) + IFERROR(INDEX(WAC_Item_Cost,MATCH(1,(J$1=WAC_District)*('Blend Sheet'!$AB$4=WAC_IIN),0))*'Blend Sheet'!$AB87,0) + IFERROR(INDEX(WAC_Item_Cost,MATCH(1,(J$1=WAC_District)*('Blend Sheet'!$AC$4=WAC_IIN),0))*'Blend Sheet'!$AC87,0) + IFERROR(INDEX(WAC_Item_Cost,MATCH(1,(J$1=WAC_District)*('Blend Sheet'!$AD$4=WAC_IIN),0))*'Blend Sheet'!$AD87,0) + IFERROR(INDEX(WAC_Item_Cost,MATCH(1,(J$1=WAC_District)*('Blend Sheet'!$AE$4=WAC_IIN),0))*'Blend Sheet'!$AE87,0) + IFERROR(INDEX(WAC_Item_Cost,MATCH(1,(J$1=WAC_District)*('Blend Sheet'!$AF$4=WAC_IIN),0))*'Blend Sheet'!$AF87,0) + IFERROR(INDEX(WAC_Item_Cost,MATCH(1,(J$1=WAC_District)*('Blend Sheet'!$AG$4=WAC_IIN),0))*'Blend Sheet'!$AG87,0) + IFERROR(INDEX(WAC_Item_Cost,MATCH(1,(J$1=WAC_District)*('Blend Sheet'!$AH$4=WAC_IIN),0))*'Blend Sheet'!$AH87,0) + IFERROR(INDEX(WAC_Item_Cost,MATCH(1,(J$1=WAC_District)*('Blend Sheet'!$AI$4=WAC_IIN),0))*'Blend Sheet'!$AI87,0) + IFERROR(INDEX(WAC_Item_Cost,MATCH(1,(J$1=WAC_District)*('Blend Sheet'!$AJ$4=WAC_IIN),0))*'Blend Sheet'!$AJ87,0) + IFERROR(INDEX(WAC_Item_Cost,MATCH(1,(J$1=WAC_District)*('Blend Sheet'!$AK$4=WAC_IIN),0))*'Blend Sheet'!$AK87,0) + IFERROR(INDEX(WAC_Item_Cost,MATCH(1,(J$1=WAC_District)*('Blend Sheet'!$AL$4=WAC_IIN),0))*'Blend Sheet'!$AL87,0) + IFERROR(INDEX(WAC_Item_Cost,MATCH(1,(J$1=WAC_District)*('Blend Sheet'!$AM$4=WAC_IIN),0))*'Blend Sheet'!$AM87,0) + IFERROR(INDEX(WAC_Item_Cost,MATCH(1,(J$1=WAC_District)*('Blend Sheet'!$AN$4=WAC_IIN),0))*'Blend Sheet'!$AN87,0) + IFERROR(INDEX(WAC_Item_Cost,MATCH(1,(J$1=WAC_District)*('Blend Sheet'!$AO$4=WAC_IIN),0))*'Blend Sheet'!$AO87,0) + IFERROR(INDEX(WAC_Item_Cost,MATCH(1,(J$1=WAC_District)*('Blend Sheet'!$AP$4=WAC_IIN),0))*'Blend Sheet'!$AP87/1000,0)</f>
        <v>964.92015431699997</v>
      </c>
      <c r="K84" s="245">
        <f t="array" ref="K84">IFERROR(INDEX(WAC_Item_Cost,MATCH(1,(K$1=WAC_District)*('Blend Sheet'!$C$4=WAC_IIN),0))*'Blend Sheet'!$C87/1000,0) + IFERROR(INDEX(WAC_Item_Cost,MATCH(1,(K$1=WAC_District)*('Blend Sheet'!$D$4=WAC_IIN),0))*'Blend Sheet'!$D87/1000,0) + IFERROR(INDEX(WAC_Item_Cost,MATCH(1,(K$1=WAC_District)*('Blend Sheet'!$E$4=WAC_IIN),0))*'Blend Sheet'!$E87/1000,0) + IFERROR(INDEX(WAC_Item_Cost,MATCH(1,(K$1=WAC_District)*('Blend Sheet'!$F$4=WAC_IIN),0))*'Blend Sheet'!$F87/1000,0)  + IFERROR(INDEX(WAC_Item_Cost,MATCH(1,(K$1=WAC_District)*('Blend Sheet'!$G$4=WAC_IIN),0))*'Blend Sheet'!$G87,0) + IFERROR(INDEX(WAC_Item_Cost,MATCH(1,(K$1=WAC_District)*('Blend Sheet'!$H$4=WAC_IIN),0))*'Blend Sheet'!$H87,0)  + IFERROR(INDEX(WAC_Item_Cost,MATCH(1,(K$1=WAC_District)*('Blend Sheet'!$I$4=WAC_IIN),0))*'Blend Sheet'!$I87,0) + IFERROR(INDEX(WAC_Item_Cost,MATCH(1,(K$1=WAC_District)*('Blend Sheet'!$J$4=WAC_IIN),0))*'Blend Sheet'!$J87,0) + IFERROR(INDEX(WAC_Item_Cost,MATCH(1,(K$1=WAC_District)*('Blend Sheet'!$K$4=WAC_IIN),0))*'Blend Sheet'!$K87,0) + IFERROR(INDEX(WAC_Item_Cost,MATCH(1,(K$1=WAC_District)*('Blend Sheet'!$L$4=WAC_IIN),0))*'Blend Sheet'!$L87,0) + IFERROR(INDEX(WAC_Item_Cost,MATCH(1,(K$1=WAC_District)*('Blend Sheet'!$M$4=WAC_IIN),0))*'Blend Sheet'!$M87,0) + IFERROR(INDEX(WAC_Item_Cost,MATCH(1,(K$1=WAC_District)*('Blend Sheet'!$N$4=WAC_IIN),0))*'Blend Sheet'!$N87,0) + IFERROR(INDEX(WAC_Item_Cost,MATCH(1,(K$1=WAC_District)*('Blend Sheet'!$O$4=WAC_IIN),0))*'Blend Sheet'!$O87,0) + IFERROR(INDEX(WAC_Item_Cost,MATCH(1,(K$1=WAC_District)*('Blend Sheet'!$P$4=WAC_IIN),0))*'Blend Sheet'!$P87,0) + IFERROR(INDEX(WAC_Item_Cost,MATCH(1,(K$1=WAC_District)*('Blend Sheet'!$Q$4=WAC_IIN),0))*'Blend Sheet'!$Q87,0) + IFERROR(INDEX(WAC_Item_Cost,MATCH(1,(K$1=WAC_District)*('Blend Sheet'!$R$4=WAC_IIN),0))*'Blend Sheet'!$R87,0) + IFERROR(INDEX(WAC_Item_Cost,MATCH(1,(K$1=WAC_District)*('Blend Sheet'!$S$4=WAC_IIN),0))*'Blend Sheet'!$S87,0) + IFERROR(INDEX(WAC_Item_Cost,MATCH(1,(K$1=WAC_District)*('Blend Sheet'!$T$4=WAC_IIN),0))*'Blend Sheet'!$T87,0) + IFERROR(INDEX(WAC_Item_Cost,MATCH(1,(K$1=WAC_District)*('Blend Sheet'!$U$4=WAC_IIN),0))*'Blend Sheet'!$U87,0) + IFERROR(INDEX(WAC_Item_Cost,MATCH(1,(K$1=WAC_District)*('Blend Sheet'!$V$4=WAC_IIN),0))*'Blend Sheet'!$V87,0) + IFERROR(INDEX(WAC_Item_Cost,MATCH(1,(K$1=WAC_District)*('Blend Sheet'!$W$4=WAC_IIN),0))*'Blend Sheet'!$W87,0) + IFERROR(INDEX(WAC_Item_Cost,MATCH(1,(K$1=WAC_District)*('Blend Sheet'!$X$4=WAC_IIN),0))*'Blend Sheet'!$X87,0) + IFERROR(INDEX(WAC_Item_Cost,MATCH(1,(K$1=WAC_District)*('Blend Sheet'!$Y$4=WAC_IIN),0))*'Blend Sheet'!$Y87,0) + IFERROR(INDEX(WAC_Item_Cost,MATCH(1,(K$1=WAC_District)*('Blend Sheet'!$Z$4=WAC_IIN),0))*'Blend Sheet'!$Z87,0) + IFERROR(INDEX(WAC_Item_Cost,MATCH(1,(K$1=WAC_District)*('Blend Sheet'!$AA$4=WAC_IIN),0))*'Blend Sheet'!$AA87,0) + IFERROR(INDEX(WAC_Item_Cost,MATCH(1,(K$1=WAC_District)*('Blend Sheet'!$AB$4=WAC_IIN),0))*'Blend Sheet'!$AB87,0) + IFERROR(INDEX(WAC_Item_Cost,MATCH(1,(K$1=WAC_District)*('Blend Sheet'!$AC$4=WAC_IIN),0))*'Blend Sheet'!$AC87,0) + IFERROR(INDEX(WAC_Item_Cost,MATCH(1,(K$1=WAC_District)*('Blend Sheet'!$AD$4=WAC_IIN),0))*'Blend Sheet'!$AD87,0) + IFERROR(INDEX(WAC_Item_Cost,MATCH(1,(K$1=WAC_District)*('Blend Sheet'!$AE$4=WAC_IIN),0))*'Blend Sheet'!$AE87,0) + IFERROR(INDEX(WAC_Item_Cost,MATCH(1,(K$1=WAC_District)*('Blend Sheet'!$AF$4=WAC_IIN),0))*'Blend Sheet'!$AF87,0) + IFERROR(INDEX(WAC_Item_Cost,MATCH(1,(K$1=WAC_District)*('Blend Sheet'!$AG$4=WAC_IIN),0))*'Blend Sheet'!$AG87,0) + IFERROR(INDEX(WAC_Item_Cost,MATCH(1,(K$1=WAC_District)*('Blend Sheet'!$AH$4=WAC_IIN),0))*'Blend Sheet'!$AH87,0) + IFERROR(INDEX(WAC_Item_Cost,MATCH(1,(K$1=WAC_District)*('Blend Sheet'!$AI$4=WAC_IIN),0))*'Blend Sheet'!$AI87,0) + IFERROR(INDEX(WAC_Item_Cost,MATCH(1,(K$1=WAC_District)*('Blend Sheet'!$AJ$4=WAC_IIN),0))*'Blend Sheet'!$AJ87,0) + IFERROR(INDEX(WAC_Item_Cost,MATCH(1,(K$1=WAC_District)*('Blend Sheet'!$AK$4=WAC_IIN),0))*'Blend Sheet'!$AK87,0) + IFERROR(INDEX(WAC_Item_Cost,MATCH(1,(K$1=WAC_District)*('Blend Sheet'!$AL$4=WAC_IIN),0))*'Blend Sheet'!$AL87,0) + IFERROR(INDEX(WAC_Item_Cost,MATCH(1,(K$1=WAC_District)*('Blend Sheet'!$AM$4=WAC_IIN),0))*'Blend Sheet'!$AM87,0) + IFERROR(INDEX(WAC_Item_Cost,MATCH(1,(K$1=WAC_District)*('Blend Sheet'!$AN$4=WAC_IIN),0))*'Blend Sheet'!$AN87,0) + IFERROR(INDEX(WAC_Item_Cost,MATCH(1,(K$1=WAC_District)*('Blend Sheet'!$AO$4=WAC_IIN),0))*'Blend Sheet'!$AO87,0) + IFERROR(INDEX(WAC_Item_Cost,MATCH(1,(K$1=WAC_District)*('Blend Sheet'!$AP$4=WAC_IIN),0))*'Blend Sheet'!$AP87/1000,0)</f>
        <v>0</v>
      </c>
      <c r="L84" s="245">
        <f t="array" ref="L84">IFERROR(INDEX(WAC_Item_Cost,MATCH(1,(L$1=WAC_District)*('Blend Sheet'!$C$4=WAC_IIN),0))*'Blend Sheet'!$C87/1000,0) + IFERROR(INDEX(WAC_Item_Cost,MATCH(1,(L$1=WAC_District)*('Blend Sheet'!$D$4=WAC_IIN),0))*'Blend Sheet'!$D87/1000,0) + IFERROR(INDEX(WAC_Item_Cost,MATCH(1,(L$1=WAC_District)*('Blend Sheet'!$E$4=WAC_IIN),0))*'Blend Sheet'!$E87/1000,0) + IFERROR(INDEX(WAC_Item_Cost,MATCH(1,(L$1=WAC_District)*('Blend Sheet'!$F$4=WAC_IIN),0))*'Blend Sheet'!$F87/1000,0)  + IFERROR(INDEX(WAC_Item_Cost,MATCH(1,(L$1=WAC_District)*('Blend Sheet'!$G$4=WAC_IIN),0))*'Blend Sheet'!$G87,0) + IFERROR(INDEX(WAC_Item_Cost,MATCH(1,(L$1=WAC_District)*('Blend Sheet'!$H$4=WAC_IIN),0))*'Blend Sheet'!$H87,0)  + IFERROR(INDEX(WAC_Item_Cost,MATCH(1,(L$1=WAC_District)*('Blend Sheet'!$I$4=WAC_IIN),0))*'Blend Sheet'!$I87,0) + IFERROR(INDEX(WAC_Item_Cost,MATCH(1,(L$1=WAC_District)*('Blend Sheet'!$J$4=WAC_IIN),0))*'Blend Sheet'!$J87,0) + IFERROR(INDEX(WAC_Item_Cost,MATCH(1,(L$1=WAC_District)*('Blend Sheet'!$K$4=WAC_IIN),0))*'Blend Sheet'!$K87,0) + IFERROR(INDEX(WAC_Item_Cost,MATCH(1,(L$1=WAC_District)*('Blend Sheet'!$L$4=WAC_IIN),0))*'Blend Sheet'!$L87,0) + IFERROR(INDEX(WAC_Item_Cost,MATCH(1,(L$1=WAC_District)*('Blend Sheet'!$M$4=WAC_IIN),0))*'Blend Sheet'!$M87,0) + IFERROR(INDEX(WAC_Item_Cost,MATCH(1,(L$1=WAC_District)*('Blend Sheet'!$N$4=WAC_IIN),0))*'Blend Sheet'!$N87,0) + IFERROR(INDEX(WAC_Item_Cost,MATCH(1,(L$1=WAC_District)*('Blend Sheet'!$O$4=WAC_IIN),0))*'Blend Sheet'!$O87,0) + IFERROR(INDEX(WAC_Item_Cost,MATCH(1,(L$1=WAC_District)*('Blend Sheet'!$P$4=WAC_IIN),0))*'Blend Sheet'!$P87,0) + IFERROR(INDEX(WAC_Item_Cost,MATCH(1,(L$1=WAC_District)*('Blend Sheet'!$Q$4=WAC_IIN),0))*'Blend Sheet'!$Q87,0) + IFERROR(INDEX(WAC_Item_Cost,MATCH(1,(L$1=WAC_District)*('Blend Sheet'!$R$4=WAC_IIN),0))*'Blend Sheet'!$R87,0) + IFERROR(INDEX(WAC_Item_Cost,MATCH(1,(L$1=WAC_District)*('Blend Sheet'!$S$4=WAC_IIN),0))*'Blend Sheet'!$S87,0) + IFERROR(INDEX(WAC_Item_Cost,MATCH(1,(L$1=WAC_District)*('Blend Sheet'!$T$4=WAC_IIN),0))*'Blend Sheet'!$T87,0) + IFERROR(INDEX(WAC_Item_Cost,MATCH(1,(L$1=WAC_District)*('Blend Sheet'!$U$4=WAC_IIN),0))*'Blend Sheet'!$U87,0) + IFERROR(INDEX(WAC_Item_Cost,MATCH(1,(L$1=WAC_District)*('Blend Sheet'!$V$4=WAC_IIN),0))*'Blend Sheet'!$V87,0) + IFERROR(INDEX(WAC_Item_Cost,MATCH(1,(L$1=WAC_District)*('Blend Sheet'!$W$4=WAC_IIN),0))*'Blend Sheet'!$W87,0) + IFERROR(INDEX(WAC_Item_Cost,MATCH(1,(L$1=WAC_District)*('Blend Sheet'!$X$4=WAC_IIN),0))*'Blend Sheet'!$X87,0) + IFERROR(INDEX(WAC_Item_Cost,MATCH(1,(L$1=WAC_District)*('Blend Sheet'!$Y$4=WAC_IIN),0))*'Blend Sheet'!$Y87,0) + IFERROR(INDEX(WAC_Item_Cost,MATCH(1,(L$1=WAC_District)*('Blend Sheet'!$Z$4=WAC_IIN),0))*'Blend Sheet'!$Z87,0) + IFERROR(INDEX(WAC_Item_Cost,MATCH(1,(L$1=WAC_District)*('Blend Sheet'!$AA$4=WAC_IIN),0))*'Blend Sheet'!$AA87,0) + IFERROR(INDEX(WAC_Item_Cost,MATCH(1,(L$1=WAC_District)*('Blend Sheet'!$AB$4=WAC_IIN),0))*'Blend Sheet'!$AB87,0) + IFERROR(INDEX(WAC_Item_Cost,MATCH(1,(L$1=WAC_District)*('Blend Sheet'!$AC$4=WAC_IIN),0))*'Blend Sheet'!$AC87,0) + IFERROR(INDEX(WAC_Item_Cost,MATCH(1,(L$1=WAC_District)*('Blend Sheet'!$AD$4=WAC_IIN),0))*'Blend Sheet'!$AD87,0) + IFERROR(INDEX(WAC_Item_Cost,MATCH(1,(L$1=WAC_District)*('Blend Sheet'!$AE$4=WAC_IIN),0))*'Blend Sheet'!$AE87,0) + IFERROR(INDEX(WAC_Item_Cost,MATCH(1,(L$1=WAC_District)*('Blend Sheet'!$AF$4=WAC_IIN),0))*'Blend Sheet'!$AF87,0) + IFERROR(INDEX(WAC_Item_Cost,MATCH(1,(L$1=WAC_District)*('Blend Sheet'!$AG$4=WAC_IIN),0))*'Blend Sheet'!$AG87,0) + IFERROR(INDEX(WAC_Item_Cost,MATCH(1,(L$1=WAC_District)*('Blend Sheet'!$AH$4=WAC_IIN),0))*'Blend Sheet'!$AH87,0) + IFERROR(INDEX(WAC_Item_Cost,MATCH(1,(L$1=WAC_District)*('Blend Sheet'!$AI$4=WAC_IIN),0))*'Blend Sheet'!$AI87,0) + IFERROR(INDEX(WAC_Item_Cost,MATCH(1,(L$1=WAC_District)*('Blend Sheet'!$AJ$4=WAC_IIN),0))*'Blend Sheet'!$AJ87,0) + IFERROR(INDEX(WAC_Item_Cost,MATCH(1,(L$1=WAC_District)*('Blend Sheet'!$AK$4=WAC_IIN),0))*'Blend Sheet'!$AK87,0) + IFERROR(INDEX(WAC_Item_Cost,MATCH(1,(L$1=WAC_District)*('Blend Sheet'!$AL$4=WAC_IIN),0))*'Blend Sheet'!$AL87,0) + IFERROR(INDEX(WAC_Item_Cost,MATCH(1,(L$1=WAC_District)*('Blend Sheet'!$AM$4=WAC_IIN),0))*'Blend Sheet'!$AM87,0) + IFERROR(INDEX(WAC_Item_Cost,MATCH(1,(L$1=WAC_District)*('Blend Sheet'!$AN$4=WAC_IIN),0))*'Blend Sheet'!$AN87,0) + IFERROR(INDEX(WAC_Item_Cost,MATCH(1,(L$1=WAC_District)*('Blend Sheet'!$AO$4=WAC_IIN),0))*'Blend Sheet'!$AO87,0) + IFERROR(INDEX(WAC_Item_Cost,MATCH(1,(L$1=WAC_District)*('Blend Sheet'!$AP$4=WAC_IIN),0))*'Blend Sheet'!$AP87/1000,0)</f>
        <v>0</v>
      </c>
    </row>
    <row r="85" spans="1:12" x14ac:dyDescent="0.25">
      <c r="A85" t="str">
        <f>'Blend Sheet'!A88</f>
        <v>Thermal 40</v>
      </c>
      <c r="B85" s="245">
        <f t="array" ref="B85">IFERROR(INDEX(WAC_Item_Cost,MATCH(1,(B$1=WAC_District)*('Blend Sheet'!$C$4=WAC_IIN),0))*'Blend Sheet'!$C88/1000,0) + IFERROR(INDEX(WAC_Item_Cost,MATCH(1,(B$1=WAC_District)*('Blend Sheet'!$D$4=WAC_IIN),0))*'Blend Sheet'!$D88/1000,0) + IFERROR(INDEX(WAC_Item_Cost,MATCH(1,(B$1=WAC_District)*('Blend Sheet'!$E$4=WAC_IIN),0))*'Blend Sheet'!$E88/1000,0) + IFERROR(INDEX(WAC_Item_Cost,MATCH(1,(B$1=WAC_District)*('Blend Sheet'!$F$4=WAC_IIN),0))*'Blend Sheet'!$F88/1000,0)  + IFERROR(INDEX(WAC_Item_Cost,MATCH(1,(B$1=WAC_District)*('Blend Sheet'!$G$4=WAC_IIN),0))*'Blend Sheet'!$G88,0) + IFERROR(INDEX(WAC_Item_Cost,MATCH(1,(B$1=WAC_District)*('Blend Sheet'!$H$4=WAC_IIN),0))*'Blend Sheet'!$H88,0)  + IFERROR(INDEX(WAC_Item_Cost,MATCH(1,(B$1=WAC_District)*('Blend Sheet'!$I$4=WAC_IIN),0))*'Blend Sheet'!$I88,0) + IFERROR(INDEX(WAC_Item_Cost,MATCH(1,(B$1=WAC_District)*('Blend Sheet'!$J$4=WAC_IIN),0))*'Blend Sheet'!$J88,0) + IFERROR(INDEX(WAC_Item_Cost,MATCH(1,(B$1=WAC_District)*('Blend Sheet'!$K$4=WAC_IIN),0))*'Blend Sheet'!$K88,0) + IFERROR(INDEX(WAC_Item_Cost,MATCH(1,(B$1=WAC_District)*('Blend Sheet'!$L$4=WAC_IIN),0))*'Blend Sheet'!$L88,0) + IFERROR(INDEX(WAC_Item_Cost,MATCH(1,(B$1=WAC_District)*('Blend Sheet'!$M$4=WAC_IIN),0))*'Blend Sheet'!$M88,0) + IFERROR(INDEX(WAC_Item_Cost,MATCH(1,(B$1=WAC_District)*('Blend Sheet'!$N$4=WAC_IIN),0))*'Blend Sheet'!$N88,0) + IFERROR(INDEX(WAC_Item_Cost,MATCH(1,(B$1=WAC_District)*('Blend Sheet'!$O$4=WAC_IIN),0))*'Blend Sheet'!$O88,0) + IFERROR(INDEX(WAC_Item_Cost,MATCH(1,(B$1=WAC_District)*('Blend Sheet'!$P$4=WAC_IIN),0))*'Blend Sheet'!$P88,0) + IFERROR(INDEX(WAC_Item_Cost,MATCH(1,(B$1=WAC_District)*('Blend Sheet'!$Q$4=WAC_IIN),0))*'Blend Sheet'!$Q88,0) + IFERROR(INDEX(WAC_Item_Cost,MATCH(1,(B$1=WAC_District)*('Blend Sheet'!$R$4=WAC_IIN),0))*'Blend Sheet'!$R88,0) + IFERROR(INDEX(WAC_Item_Cost,MATCH(1,(B$1=WAC_District)*('Blend Sheet'!$S$4=WAC_IIN),0))*'Blend Sheet'!$S88,0) + IFERROR(INDEX(WAC_Item_Cost,MATCH(1,(B$1=WAC_District)*('Blend Sheet'!$T$4=WAC_IIN),0))*'Blend Sheet'!$T88,0) + IFERROR(INDEX(WAC_Item_Cost,MATCH(1,(B$1=WAC_District)*('Blend Sheet'!$U$4=WAC_IIN),0))*'Blend Sheet'!$U88,0) + IFERROR(INDEX(WAC_Item_Cost,MATCH(1,(B$1=WAC_District)*('Blend Sheet'!$V$4=WAC_IIN),0))*'Blend Sheet'!$V88,0) + IFERROR(INDEX(WAC_Item_Cost,MATCH(1,(B$1=WAC_District)*('Blend Sheet'!$W$4=WAC_IIN),0))*'Blend Sheet'!$W88,0) + IFERROR(INDEX(WAC_Item_Cost,MATCH(1,(B$1=WAC_District)*('Blend Sheet'!$X$4=WAC_IIN),0))*'Blend Sheet'!$X88,0) + IFERROR(INDEX(WAC_Item_Cost,MATCH(1,(B$1=WAC_District)*('Blend Sheet'!$Y$4=WAC_IIN),0))*'Blend Sheet'!$Y88,0) + IFERROR(INDEX(WAC_Item_Cost,MATCH(1,(B$1=WAC_District)*('Blend Sheet'!$Z$4=WAC_IIN),0))*'Blend Sheet'!$Z88,0) + IFERROR(INDEX(WAC_Item_Cost,MATCH(1,(B$1=WAC_District)*('Blend Sheet'!$AA$4=WAC_IIN),0))*'Blend Sheet'!$AA88,0) + IFERROR(INDEX(WAC_Item_Cost,MATCH(1,(B$1=WAC_District)*('Blend Sheet'!$AB$4=WAC_IIN),0))*'Blend Sheet'!$AB88,0) + IFERROR(INDEX(WAC_Item_Cost,MATCH(1,(B$1=WAC_District)*('Blend Sheet'!$AC$4=WAC_IIN),0))*'Blend Sheet'!$AC88,0) + IFERROR(INDEX(WAC_Item_Cost,MATCH(1,(B$1=WAC_District)*('Blend Sheet'!$AD$4=WAC_IIN),0))*'Blend Sheet'!$AD88,0) + IFERROR(INDEX(WAC_Item_Cost,MATCH(1,(B$1=WAC_District)*('Blend Sheet'!$AE$4=WAC_IIN),0))*'Blend Sheet'!$AE88,0) + IFERROR(INDEX(WAC_Item_Cost,MATCH(1,(B$1=WAC_District)*('Blend Sheet'!$AF$4=WAC_IIN),0))*'Blend Sheet'!$AF88,0) + IFERROR(INDEX(WAC_Item_Cost,MATCH(1,(B$1=WAC_District)*('Blend Sheet'!$AG$4=WAC_IIN),0))*'Blend Sheet'!$AG88,0) + IFERROR(INDEX(WAC_Item_Cost,MATCH(1,(B$1=WAC_District)*('Blend Sheet'!$AH$4=WAC_IIN),0))*'Blend Sheet'!$AH88,0) + IFERROR(INDEX(WAC_Item_Cost,MATCH(1,(B$1=WAC_District)*('Blend Sheet'!$AI$4=WAC_IIN),0))*'Blend Sheet'!$AI88,0) + IFERROR(INDEX(WAC_Item_Cost,MATCH(1,(B$1=WAC_District)*('Blend Sheet'!$AJ$4=WAC_IIN),0))*'Blend Sheet'!$AJ88,0) + IFERROR(INDEX(WAC_Item_Cost,MATCH(1,(B$1=WAC_District)*('Blend Sheet'!$AK$4=WAC_IIN),0))*'Blend Sheet'!$AK88,0) + IFERROR(INDEX(WAC_Item_Cost,MATCH(1,(B$1=WAC_District)*('Blend Sheet'!$AL$4=WAC_IIN),0))*'Blend Sheet'!$AL88,0) + IFERROR(INDEX(WAC_Item_Cost,MATCH(1,(B$1=WAC_District)*('Blend Sheet'!$AM$4=WAC_IIN),0))*'Blend Sheet'!$AM88,0) + IFERROR(INDEX(WAC_Item_Cost,MATCH(1,(B$1=WAC_District)*('Blend Sheet'!$AN$4=WAC_IIN),0))*'Blend Sheet'!$AN88,0) + IFERROR(INDEX(WAC_Item_Cost,MATCH(1,(B$1=WAC_District)*('Blend Sheet'!$AO$4=WAC_IIN),0))*'Blend Sheet'!$AO88,0) + IFERROR(INDEX(WAC_Item_Cost,MATCH(1,(B$1=WAC_District)*('Blend Sheet'!$AP$4=WAC_IIN),0))*'Blend Sheet'!$AP88/1000,0)</f>
        <v>182.839825378</v>
      </c>
      <c r="C85" s="245">
        <f t="array" ref="C85">IFERROR(INDEX(WAC_Item_Cost,MATCH(1,(C$1=WAC_District)*('Blend Sheet'!$C$4=WAC_IIN),0))*'Blend Sheet'!$C88/1000,0) + IFERROR(INDEX(WAC_Item_Cost,MATCH(1,(C$1=WAC_District)*('Blend Sheet'!$D$4=WAC_IIN),0))*'Blend Sheet'!$D88/1000,0) + IFERROR(INDEX(WAC_Item_Cost,MATCH(1,(C$1=WAC_District)*('Blend Sheet'!$E$4=WAC_IIN),0))*'Blend Sheet'!$E88/1000,0) + IFERROR(INDEX(WAC_Item_Cost,MATCH(1,(C$1=WAC_District)*('Blend Sheet'!$F$4=WAC_IIN),0))*'Blend Sheet'!$F88/1000,0)  + IFERROR(INDEX(WAC_Item_Cost,MATCH(1,(C$1=WAC_District)*('Blend Sheet'!$G$4=WAC_IIN),0))*'Blend Sheet'!$G88,0) + IFERROR(INDEX(WAC_Item_Cost,MATCH(1,(C$1=WAC_District)*('Blend Sheet'!$H$4=WAC_IIN),0))*'Blend Sheet'!$H88,0)  + IFERROR(INDEX(WAC_Item_Cost,MATCH(1,(C$1=WAC_District)*('Blend Sheet'!$I$4=WAC_IIN),0))*'Blend Sheet'!$I88,0) + IFERROR(INDEX(WAC_Item_Cost,MATCH(1,(C$1=WAC_District)*('Blend Sheet'!$J$4=WAC_IIN),0))*'Blend Sheet'!$J88,0) + IFERROR(INDEX(WAC_Item_Cost,MATCH(1,(C$1=WAC_District)*('Blend Sheet'!$K$4=WAC_IIN),0))*'Blend Sheet'!$K88,0) + IFERROR(INDEX(WAC_Item_Cost,MATCH(1,(C$1=WAC_District)*('Blend Sheet'!$L$4=WAC_IIN),0))*'Blend Sheet'!$L88,0) + IFERROR(INDEX(WAC_Item_Cost,MATCH(1,(C$1=WAC_District)*('Blend Sheet'!$M$4=WAC_IIN),0))*'Blend Sheet'!$M88,0) + IFERROR(INDEX(WAC_Item_Cost,MATCH(1,(C$1=WAC_District)*('Blend Sheet'!$N$4=WAC_IIN),0))*'Blend Sheet'!$N88,0) + IFERROR(INDEX(WAC_Item_Cost,MATCH(1,(C$1=WAC_District)*('Blend Sheet'!$O$4=WAC_IIN),0))*'Blend Sheet'!$O88,0) + IFERROR(INDEX(WAC_Item_Cost,MATCH(1,(C$1=WAC_District)*('Blend Sheet'!$P$4=WAC_IIN),0))*'Blend Sheet'!$P88,0) + IFERROR(INDEX(WAC_Item_Cost,MATCH(1,(C$1=WAC_District)*('Blend Sheet'!$Q$4=WAC_IIN),0))*'Blend Sheet'!$Q88,0) + IFERROR(INDEX(WAC_Item_Cost,MATCH(1,(C$1=WAC_District)*('Blend Sheet'!$R$4=WAC_IIN),0))*'Blend Sheet'!$R88,0) + IFERROR(INDEX(WAC_Item_Cost,MATCH(1,(C$1=WAC_District)*('Blend Sheet'!$S$4=WAC_IIN),0))*'Blend Sheet'!$S88,0) + IFERROR(INDEX(WAC_Item_Cost,MATCH(1,(C$1=WAC_District)*('Blend Sheet'!$T$4=WAC_IIN),0))*'Blend Sheet'!$T88,0) + IFERROR(INDEX(WAC_Item_Cost,MATCH(1,(C$1=WAC_District)*('Blend Sheet'!$U$4=WAC_IIN),0))*'Blend Sheet'!$U88,0) + IFERROR(INDEX(WAC_Item_Cost,MATCH(1,(C$1=WAC_District)*('Blend Sheet'!$V$4=WAC_IIN),0))*'Blend Sheet'!$V88,0) + IFERROR(INDEX(WAC_Item_Cost,MATCH(1,(C$1=WAC_District)*('Blend Sheet'!$W$4=WAC_IIN),0))*'Blend Sheet'!$W88,0) + IFERROR(INDEX(WAC_Item_Cost,MATCH(1,(C$1=WAC_District)*('Blend Sheet'!$X$4=WAC_IIN),0))*'Blend Sheet'!$X88,0) + IFERROR(INDEX(WAC_Item_Cost,MATCH(1,(C$1=WAC_District)*('Blend Sheet'!$Y$4=WAC_IIN),0))*'Blend Sheet'!$Y88,0) + IFERROR(INDEX(WAC_Item_Cost,MATCH(1,(C$1=WAC_District)*('Blend Sheet'!$Z$4=WAC_IIN),0))*'Blend Sheet'!$Z88,0) + IFERROR(INDEX(WAC_Item_Cost,MATCH(1,(C$1=WAC_District)*('Blend Sheet'!$AA$4=WAC_IIN),0))*'Blend Sheet'!$AA88,0) + IFERROR(INDEX(WAC_Item_Cost,MATCH(1,(C$1=WAC_District)*('Blend Sheet'!$AB$4=WAC_IIN),0))*'Blend Sheet'!$AB88,0) + IFERROR(INDEX(WAC_Item_Cost,MATCH(1,(C$1=WAC_District)*('Blend Sheet'!$AC$4=WAC_IIN),0))*'Blend Sheet'!$AC88,0) + IFERROR(INDEX(WAC_Item_Cost,MATCH(1,(C$1=WAC_District)*('Blend Sheet'!$AD$4=WAC_IIN),0))*'Blend Sheet'!$AD88,0) + IFERROR(INDEX(WAC_Item_Cost,MATCH(1,(C$1=WAC_District)*('Blend Sheet'!$AE$4=WAC_IIN),0))*'Blend Sheet'!$AE88,0) + IFERROR(INDEX(WAC_Item_Cost,MATCH(1,(C$1=WAC_District)*('Blend Sheet'!$AF$4=WAC_IIN),0))*'Blend Sheet'!$AF88,0) + IFERROR(INDEX(WAC_Item_Cost,MATCH(1,(C$1=WAC_District)*('Blend Sheet'!$AG$4=WAC_IIN),0))*'Blend Sheet'!$AG88,0) + IFERROR(INDEX(WAC_Item_Cost,MATCH(1,(C$1=WAC_District)*('Blend Sheet'!$AH$4=WAC_IIN),0))*'Blend Sheet'!$AH88,0) + IFERROR(INDEX(WAC_Item_Cost,MATCH(1,(C$1=WAC_District)*('Blend Sheet'!$AI$4=WAC_IIN),0))*'Blend Sheet'!$AI88,0) + IFERROR(INDEX(WAC_Item_Cost,MATCH(1,(C$1=WAC_District)*('Blend Sheet'!$AJ$4=WAC_IIN),0))*'Blend Sheet'!$AJ88,0) + IFERROR(INDEX(WAC_Item_Cost,MATCH(1,(C$1=WAC_District)*('Blend Sheet'!$AK$4=WAC_IIN),0))*'Blend Sheet'!$AK88,0) + IFERROR(INDEX(WAC_Item_Cost,MATCH(1,(C$1=WAC_District)*('Blend Sheet'!$AL$4=WAC_IIN),0))*'Blend Sheet'!$AL88,0) + IFERROR(INDEX(WAC_Item_Cost,MATCH(1,(C$1=WAC_District)*('Blend Sheet'!$AM$4=WAC_IIN),0))*'Blend Sheet'!$AM88,0) + IFERROR(INDEX(WAC_Item_Cost,MATCH(1,(C$1=WAC_District)*('Blend Sheet'!$AN$4=WAC_IIN),0))*'Blend Sheet'!$AN88,0) + IFERROR(INDEX(WAC_Item_Cost,MATCH(1,(C$1=WAC_District)*('Blend Sheet'!$AO$4=WAC_IIN),0))*'Blend Sheet'!$AO88,0) + IFERROR(INDEX(WAC_Item_Cost,MATCH(1,(C$1=WAC_District)*('Blend Sheet'!$AP$4=WAC_IIN),0))*'Blend Sheet'!$AP88/1000,0)</f>
        <v>231.78098441399999</v>
      </c>
      <c r="D85" s="245">
        <f t="array" ref="D85">IFERROR(INDEX(WAC_Item_Cost,MATCH(1,(D$1=WAC_District)*('Blend Sheet'!$C$4=WAC_IIN),0))*'Blend Sheet'!$C88/1000,0) + IFERROR(INDEX(WAC_Item_Cost,MATCH(1,(D$1=WAC_District)*('Blend Sheet'!$D$4=WAC_IIN),0))*'Blend Sheet'!$D88/1000,0) + IFERROR(INDEX(WAC_Item_Cost,MATCH(1,(D$1=WAC_District)*('Blend Sheet'!$E$4=WAC_IIN),0))*'Blend Sheet'!$E88/1000,0) + IFERROR(INDEX(WAC_Item_Cost,MATCH(1,(D$1=WAC_District)*('Blend Sheet'!$F$4=WAC_IIN),0))*'Blend Sheet'!$F88/1000,0)  + IFERROR(INDEX(WAC_Item_Cost,MATCH(1,(D$1=WAC_District)*('Blend Sheet'!$G$4=WAC_IIN),0))*'Blend Sheet'!$G88,0) + IFERROR(INDEX(WAC_Item_Cost,MATCH(1,(D$1=WAC_District)*('Blend Sheet'!$H$4=WAC_IIN),0))*'Blend Sheet'!$H88,0)  + IFERROR(INDEX(WAC_Item_Cost,MATCH(1,(D$1=WAC_District)*('Blend Sheet'!$I$4=WAC_IIN),0))*'Blend Sheet'!$I88,0) + IFERROR(INDEX(WAC_Item_Cost,MATCH(1,(D$1=WAC_District)*('Blend Sheet'!$J$4=WAC_IIN),0))*'Blend Sheet'!$J88,0) + IFERROR(INDEX(WAC_Item_Cost,MATCH(1,(D$1=WAC_District)*('Blend Sheet'!$K$4=WAC_IIN),0))*'Blend Sheet'!$K88,0) + IFERROR(INDEX(WAC_Item_Cost,MATCH(1,(D$1=WAC_District)*('Blend Sheet'!$L$4=WAC_IIN),0))*'Blend Sheet'!$L88,0) + IFERROR(INDEX(WAC_Item_Cost,MATCH(1,(D$1=WAC_District)*('Blend Sheet'!$M$4=WAC_IIN),0))*'Blend Sheet'!$M88,0) + IFERROR(INDEX(WAC_Item_Cost,MATCH(1,(D$1=WAC_District)*('Blend Sheet'!$N$4=WAC_IIN),0))*'Blend Sheet'!$N88,0) + IFERROR(INDEX(WAC_Item_Cost,MATCH(1,(D$1=WAC_District)*('Blend Sheet'!$O$4=WAC_IIN),0))*'Blend Sheet'!$O88,0) + IFERROR(INDEX(WAC_Item_Cost,MATCH(1,(D$1=WAC_District)*('Blend Sheet'!$P$4=WAC_IIN),0))*'Blend Sheet'!$P88,0) + IFERROR(INDEX(WAC_Item_Cost,MATCH(1,(D$1=WAC_District)*('Blend Sheet'!$Q$4=WAC_IIN),0))*'Blend Sheet'!$Q88,0) + IFERROR(INDEX(WAC_Item_Cost,MATCH(1,(D$1=WAC_District)*('Blend Sheet'!$R$4=WAC_IIN),0))*'Blend Sheet'!$R88,0) + IFERROR(INDEX(WAC_Item_Cost,MATCH(1,(D$1=WAC_District)*('Blend Sheet'!$S$4=WAC_IIN),0))*'Blend Sheet'!$S88,0) + IFERROR(INDEX(WAC_Item_Cost,MATCH(1,(D$1=WAC_District)*('Blend Sheet'!$T$4=WAC_IIN),0))*'Blend Sheet'!$T88,0) + IFERROR(INDEX(WAC_Item_Cost,MATCH(1,(D$1=WAC_District)*('Blend Sheet'!$U$4=WAC_IIN),0))*'Blend Sheet'!$U88,0) + IFERROR(INDEX(WAC_Item_Cost,MATCH(1,(D$1=WAC_District)*('Blend Sheet'!$V$4=WAC_IIN),0))*'Blend Sheet'!$V88,0) + IFERROR(INDEX(WAC_Item_Cost,MATCH(1,(D$1=WAC_District)*('Blend Sheet'!$W$4=WAC_IIN),0))*'Blend Sheet'!$W88,0) + IFERROR(INDEX(WAC_Item_Cost,MATCH(1,(D$1=WAC_District)*('Blend Sheet'!$X$4=WAC_IIN),0))*'Blend Sheet'!$X88,0) + IFERROR(INDEX(WAC_Item_Cost,MATCH(1,(D$1=WAC_District)*('Blend Sheet'!$Y$4=WAC_IIN),0))*'Blend Sheet'!$Y88,0) + IFERROR(INDEX(WAC_Item_Cost,MATCH(1,(D$1=WAC_District)*('Blend Sheet'!$Z$4=WAC_IIN),0))*'Blend Sheet'!$Z88,0) + IFERROR(INDEX(WAC_Item_Cost,MATCH(1,(D$1=WAC_District)*('Blend Sheet'!$AA$4=WAC_IIN),0))*'Blend Sheet'!$AA88,0) + IFERROR(INDEX(WAC_Item_Cost,MATCH(1,(D$1=WAC_District)*('Blend Sheet'!$AB$4=WAC_IIN),0))*'Blend Sheet'!$AB88,0) + IFERROR(INDEX(WAC_Item_Cost,MATCH(1,(D$1=WAC_District)*('Blend Sheet'!$AC$4=WAC_IIN),0))*'Blend Sheet'!$AC88,0) + IFERROR(INDEX(WAC_Item_Cost,MATCH(1,(D$1=WAC_District)*('Blend Sheet'!$AD$4=WAC_IIN),0))*'Blend Sheet'!$AD88,0) + IFERROR(INDEX(WAC_Item_Cost,MATCH(1,(D$1=WAC_District)*('Blend Sheet'!$AE$4=WAC_IIN),0))*'Blend Sheet'!$AE88,0) + IFERROR(INDEX(WAC_Item_Cost,MATCH(1,(D$1=WAC_District)*('Blend Sheet'!$AF$4=WAC_IIN),0))*'Blend Sheet'!$AF88,0) + IFERROR(INDEX(WAC_Item_Cost,MATCH(1,(D$1=WAC_District)*('Blend Sheet'!$AG$4=WAC_IIN),0))*'Blend Sheet'!$AG88,0) + IFERROR(INDEX(WAC_Item_Cost,MATCH(1,(D$1=WAC_District)*('Blend Sheet'!$AH$4=WAC_IIN),0))*'Blend Sheet'!$AH88,0) + IFERROR(INDEX(WAC_Item_Cost,MATCH(1,(D$1=WAC_District)*('Blend Sheet'!$AI$4=WAC_IIN),0))*'Blend Sheet'!$AI88,0) + IFERROR(INDEX(WAC_Item_Cost,MATCH(1,(D$1=WAC_District)*('Blend Sheet'!$AJ$4=WAC_IIN),0))*'Blend Sheet'!$AJ88,0) + IFERROR(INDEX(WAC_Item_Cost,MATCH(1,(D$1=WAC_District)*('Blend Sheet'!$AK$4=WAC_IIN),0))*'Blend Sheet'!$AK88,0) + IFERROR(INDEX(WAC_Item_Cost,MATCH(1,(D$1=WAC_District)*('Blend Sheet'!$AL$4=WAC_IIN),0))*'Blend Sheet'!$AL88,0) + IFERROR(INDEX(WAC_Item_Cost,MATCH(1,(D$1=WAC_District)*('Blend Sheet'!$AM$4=WAC_IIN),0))*'Blend Sheet'!$AM88,0) + IFERROR(INDEX(WAC_Item_Cost,MATCH(1,(D$1=WAC_District)*('Blend Sheet'!$AN$4=WAC_IIN),0))*'Blend Sheet'!$AN88,0) + IFERROR(INDEX(WAC_Item_Cost,MATCH(1,(D$1=WAC_District)*('Blend Sheet'!$AO$4=WAC_IIN),0))*'Blend Sheet'!$AO88,0) + IFERROR(INDEX(WAC_Item_Cost,MATCH(1,(D$1=WAC_District)*('Blend Sheet'!$AP$4=WAC_IIN),0))*'Blend Sheet'!$AP88/1000,0)</f>
        <v>158.03184196799998</v>
      </c>
      <c r="E85" s="245">
        <f t="array" ref="E85">IFERROR(INDEX(WAC_Item_Cost,MATCH(1,(E$1=WAC_District)*('Blend Sheet'!$C$4=WAC_IIN),0))*'Blend Sheet'!$C88/1000,0) + IFERROR(INDEX(WAC_Item_Cost,MATCH(1,(E$1=WAC_District)*('Blend Sheet'!$D$4=WAC_IIN),0))*'Blend Sheet'!$D88/1000,0) + IFERROR(INDEX(WAC_Item_Cost,MATCH(1,(E$1=WAC_District)*('Blend Sheet'!$E$4=WAC_IIN),0))*'Blend Sheet'!$E88/1000,0) + IFERROR(INDEX(WAC_Item_Cost,MATCH(1,(E$1=WAC_District)*('Blend Sheet'!$F$4=WAC_IIN),0))*'Blend Sheet'!$F88/1000,0)  + IFERROR(INDEX(WAC_Item_Cost,MATCH(1,(E$1=WAC_District)*('Blend Sheet'!$G$4=WAC_IIN),0))*'Blend Sheet'!$G88,0) + IFERROR(INDEX(WAC_Item_Cost,MATCH(1,(E$1=WAC_District)*('Blend Sheet'!$H$4=WAC_IIN),0))*'Blend Sheet'!$H88,0)  + IFERROR(INDEX(WAC_Item_Cost,MATCH(1,(E$1=WAC_District)*('Blend Sheet'!$I$4=WAC_IIN),0))*'Blend Sheet'!$I88,0) + IFERROR(INDEX(WAC_Item_Cost,MATCH(1,(E$1=WAC_District)*('Blend Sheet'!$J$4=WAC_IIN),0))*'Blend Sheet'!$J88,0) + IFERROR(INDEX(WAC_Item_Cost,MATCH(1,(E$1=WAC_District)*('Blend Sheet'!$K$4=WAC_IIN),0))*'Blend Sheet'!$K88,0) + IFERROR(INDEX(WAC_Item_Cost,MATCH(1,(E$1=WAC_District)*('Blend Sheet'!$L$4=WAC_IIN),0))*'Blend Sheet'!$L88,0) + IFERROR(INDEX(WAC_Item_Cost,MATCH(1,(E$1=WAC_District)*('Blend Sheet'!$M$4=WAC_IIN),0))*'Blend Sheet'!$M88,0) + IFERROR(INDEX(WAC_Item_Cost,MATCH(1,(E$1=WAC_District)*('Blend Sheet'!$N$4=WAC_IIN),0))*'Blend Sheet'!$N88,0) + IFERROR(INDEX(WAC_Item_Cost,MATCH(1,(E$1=WAC_District)*('Blend Sheet'!$O$4=WAC_IIN),0))*'Blend Sheet'!$O88,0) + IFERROR(INDEX(WAC_Item_Cost,MATCH(1,(E$1=WAC_District)*('Blend Sheet'!$P$4=WAC_IIN),0))*'Blend Sheet'!$P88,0) + IFERROR(INDEX(WAC_Item_Cost,MATCH(1,(E$1=WAC_District)*('Blend Sheet'!$Q$4=WAC_IIN),0))*'Blend Sheet'!$Q88,0) + IFERROR(INDEX(WAC_Item_Cost,MATCH(1,(E$1=WAC_District)*('Blend Sheet'!$R$4=WAC_IIN),0))*'Blend Sheet'!$R88,0) + IFERROR(INDEX(WAC_Item_Cost,MATCH(1,(E$1=WAC_District)*('Blend Sheet'!$S$4=WAC_IIN),0))*'Blend Sheet'!$S88,0) + IFERROR(INDEX(WAC_Item_Cost,MATCH(1,(E$1=WAC_District)*('Blend Sheet'!$T$4=WAC_IIN),0))*'Blend Sheet'!$T88,0) + IFERROR(INDEX(WAC_Item_Cost,MATCH(1,(E$1=WAC_District)*('Blend Sheet'!$U$4=WAC_IIN),0))*'Blend Sheet'!$U88,0) + IFERROR(INDEX(WAC_Item_Cost,MATCH(1,(E$1=WAC_District)*('Blend Sheet'!$V$4=WAC_IIN),0))*'Blend Sheet'!$V88,0) + IFERROR(INDEX(WAC_Item_Cost,MATCH(1,(E$1=WAC_District)*('Blend Sheet'!$W$4=WAC_IIN),0))*'Blend Sheet'!$W88,0) + IFERROR(INDEX(WAC_Item_Cost,MATCH(1,(E$1=WAC_District)*('Blend Sheet'!$X$4=WAC_IIN),0))*'Blend Sheet'!$X88,0) + IFERROR(INDEX(WAC_Item_Cost,MATCH(1,(E$1=WAC_District)*('Blend Sheet'!$Y$4=WAC_IIN),0))*'Blend Sheet'!$Y88,0) + IFERROR(INDEX(WAC_Item_Cost,MATCH(1,(E$1=WAC_District)*('Blend Sheet'!$Z$4=WAC_IIN),0))*'Blend Sheet'!$Z88,0) + IFERROR(INDEX(WAC_Item_Cost,MATCH(1,(E$1=WAC_District)*('Blend Sheet'!$AA$4=WAC_IIN),0))*'Blend Sheet'!$AA88,0) + IFERROR(INDEX(WAC_Item_Cost,MATCH(1,(E$1=WAC_District)*('Blend Sheet'!$AB$4=WAC_IIN),0))*'Blend Sheet'!$AB88,0) + IFERROR(INDEX(WAC_Item_Cost,MATCH(1,(E$1=WAC_District)*('Blend Sheet'!$AC$4=WAC_IIN),0))*'Blend Sheet'!$AC88,0) + IFERROR(INDEX(WAC_Item_Cost,MATCH(1,(E$1=WAC_District)*('Blend Sheet'!$AD$4=WAC_IIN),0))*'Blend Sheet'!$AD88,0) + IFERROR(INDEX(WAC_Item_Cost,MATCH(1,(E$1=WAC_District)*('Blend Sheet'!$AE$4=WAC_IIN),0))*'Blend Sheet'!$AE88,0) + IFERROR(INDEX(WAC_Item_Cost,MATCH(1,(E$1=WAC_District)*('Blend Sheet'!$AF$4=WAC_IIN),0))*'Blend Sheet'!$AF88,0) + IFERROR(INDEX(WAC_Item_Cost,MATCH(1,(E$1=WAC_District)*('Blend Sheet'!$AG$4=WAC_IIN),0))*'Blend Sheet'!$AG88,0) + IFERROR(INDEX(WAC_Item_Cost,MATCH(1,(E$1=WAC_District)*('Blend Sheet'!$AH$4=WAC_IIN),0))*'Blend Sheet'!$AH88,0) + IFERROR(INDEX(WAC_Item_Cost,MATCH(1,(E$1=WAC_District)*('Blend Sheet'!$AI$4=WAC_IIN),0))*'Blend Sheet'!$AI88,0) + IFERROR(INDEX(WAC_Item_Cost,MATCH(1,(E$1=WAC_District)*('Blend Sheet'!$AJ$4=WAC_IIN),0))*'Blend Sheet'!$AJ88,0) + IFERROR(INDEX(WAC_Item_Cost,MATCH(1,(E$1=WAC_District)*('Blend Sheet'!$AK$4=WAC_IIN),0))*'Blend Sheet'!$AK88,0) + IFERROR(INDEX(WAC_Item_Cost,MATCH(1,(E$1=WAC_District)*('Blend Sheet'!$AL$4=WAC_IIN),0))*'Blend Sheet'!$AL88,0) + IFERROR(INDEX(WAC_Item_Cost,MATCH(1,(E$1=WAC_District)*('Blend Sheet'!$AM$4=WAC_IIN),0))*'Blend Sheet'!$AM88,0) + IFERROR(INDEX(WAC_Item_Cost,MATCH(1,(E$1=WAC_District)*('Blend Sheet'!$AN$4=WAC_IIN),0))*'Blend Sheet'!$AN88,0) + IFERROR(INDEX(WAC_Item_Cost,MATCH(1,(E$1=WAC_District)*('Blend Sheet'!$AO$4=WAC_IIN),0))*'Blend Sheet'!$AO88,0) + IFERROR(INDEX(WAC_Item_Cost,MATCH(1,(E$1=WAC_District)*('Blend Sheet'!$AP$4=WAC_IIN),0))*'Blend Sheet'!$AP88/1000,0)</f>
        <v>203.32775492399998</v>
      </c>
      <c r="F85" s="245">
        <f t="array" ref="F85">IFERROR(INDEX(WAC_Item_Cost,MATCH(1,(F$1=WAC_District)*('Blend Sheet'!$C$4=WAC_IIN),0))*'Blend Sheet'!$C88/1000,0) + IFERROR(INDEX(WAC_Item_Cost,MATCH(1,(F$1=WAC_District)*('Blend Sheet'!$D$4=WAC_IIN),0))*'Blend Sheet'!$D88/1000,0) + IFERROR(INDEX(WAC_Item_Cost,MATCH(1,(F$1=WAC_District)*('Blend Sheet'!$E$4=WAC_IIN),0))*'Blend Sheet'!$E88/1000,0) + IFERROR(INDEX(WAC_Item_Cost,MATCH(1,(F$1=WAC_District)*('Blend Sheet'!$F$4=WAC_IIN),0))*'Blend Sheet'!$F88/1000,0)  + IFERROR(INDEX(WAC_Item_Cost,MATCH(1,(F$1=WAC_District)*('Blend Sheet'!$G$4=WAC_IIN),0))*'Blend Sheet'!$G88,0) + IFERROR(INDEX(WAC_Item_Cost,MATCH(1,(F$1=WAC_District)*('Blend Sheet'!$H$4=WAC_IIN),0))*'Blend Sheet'!$H88,0)  + IFERROR(INDEX(WAC_Item_Cost,MATCH(1,(F$1=WAC_District)*('Blend Sheet'!$I$4=WAC_IIN),0))*'Blend Sheet'!$I88,0) + IFERROR(INDEX(WAC_Item_Cost,MATCH(1,(F$1=WAC_District)*('Blend Sheet'!$J$4=WAC_IIN),0))*'Blend Sheet'!$J88,0) + IFERROR(INDEX(WAC_Item_Cost,MATCH(1,(F$1=WAC_District)*('Blend Sheet'!$K$4=WAC_IIN),0))*'Blend Sheet'!$K88,0) + IFERROR(INDEX(WAC_Item_Cost,MATCH(1,(F$1=WAC_District)*('Blend Sheet'!$L$4=WAC_IIN),0))*'Blend Sheet'!$L88,0) + IFERROR(INDEX(WAC_Item_Cost,MATCH(1,(F$1=WAC_District)*('Blend Sheet'!$M$4=WAC_IIN),0))*'Blend Sheet'!$M88,0) + IFERROR(INDEX(WAC_Item_Cost,MATCH(1,(F$1=WAC_District)*('Blend Sheet'!$N$4=WAC_IIN),0))*'Blend Sheet'!$N88,0) + IFERROR(INDEX(WAC_Item_Cost,MATCH(1,(F$1=WAC_District)*('Blend Sheet'!$O$4=WAC_IIN),0))*'Blend Sheet'!$O88,0) + IFERROR(INDEX(WAC_Item_Cost,MATCH(1,(F$1=WAC_District)*('Blend Sheet'!$P$4=WAC_IIN),0))*'Blend Sheet'!$P88,0) + IFERROR(INDEX(WAC_Item_Cost,MATCH(1,(F$1=WAC_District)*('Blend Sheet'!$Q$4=WAC_IIN),0))*'Blend Sheet'!$Q88,0) + IFERROR(INDEX(WAC_Item_Cost,MATCH(1,(F$1=WAC_District)*('Blend Sheet'!$R$4=WAC_IIN),0))*'Blend Sheet'!$R88,0) + IFERROR(INDEX(WAC_Item_Cost,MATCH(1,(F$1=WAC_District)*('Blend Sheet'!$S$4=WAC_IIN),0))*'Blend Sheet'!$S88,0) + IFERROR(INDEX(WAC_Item_Cost,MATCH(1,(F$1=WAC_District)*('Blend Sheet'!$T$4=WAC_IIN),0))*'Blend Sheet'!$T88,0) + IFERROR(INDEX(WAC_Item_Cost,MATCH(1,(F$1=WAC_District)*('Blend Sheet'!$U$4=WAC_IIN),0))*'Blend Sheet'!$U88,0) + IFERROR(INDEX(WAC_Item_Cost,MATCH(1,(F$1=WAC_District)*('Blend Sheet'!$V$4=WAC_IIN),0))*'Blend Sheet'!$V88,0) + IFERROR(INDEX(WAC_Item_Cost,MATCH(1,(F$1=WAC_District)*('Blend Sheet'!$W$4=WAC_IIN),0))*'Blend Sheet'!$W88,0) + IFERROR(INDEX(WAC_Item_Cost,MATCH(1,(F$1=WAC_District)*('Blend Sheet'!$X$4=WAC_IIN),0))*'Blend Sheet'!$X88,0) + IFERROR(INDEX(WAC_Item_Cost,MATCH(1,(F$1=WAC_District)*('Blend Sheet'!$Y$4=WAC_IIN),0))*'Blend Sheet'!$Y88,0) + IFERROR(INDEX(WAC_Item_Cost,MATCH(1,(F$1=WAC_District)*('Blend Sheet'!$Z$4=WAC_IIN),0))*'Blend Sheet'!$Z88,0) + IFERROR(INDEX(WAC_Item_Cost,MATCH(1,(F$1=WAC_District)*('Blend Sheet'!$AA$4=WAC_IIN),0))*'Blend Sheet'!$AA88,0) + IFERROR(INDEX(WAC_Item_Cost,MATCH(1,(F$1=WAC_District)*('Blend Sheet'!$AB$4=WAC_IIN),0))*'Blend Sheet'!$AB88,0) + IFERROR(INDEX(WAC_Item_Cost,MATCH(1,(F$1=WAC_District)*('Blend Sheet'!$AC$4=WAC_IIN),0))*'Blend Sheet'!$AC88,0) + IFERROR(INDEX(WAC_Item_Cost,MATCH(1,(F$1=WAC_District)*('Blend Sheet'!$AD$4=WAC_IIN),0))*'Blend Sheet'!$AD88,0) + IFERROR(INDEX(WAC_Item_Cost,MATCH(1,(F$1=WAC_District)*('Blend Sheet'!$AE$4=WAC_IIN),0))*'Blend Sheet'!$AE88,0) + IFERROR(INDEX(WAC_Item_Cost,MATCH(1,(F$1=WAC_District)*('Blend Sheet'!$AF$4=WAC_IIN),0))*'Blend Sheet'!$AF88,0) + IFERROR(INDEX(WAC_Item_Cost,MATCH(1,(F$1=WAC_District)*('Blend Sheet'!$AG$4=WAC_IIN),0))*'Blend Sheet'!$AG88,0) + IFERROR(INDEX(WAC_Item_Cost,MATCH(1,(F$1=WAC_District)*('Blend Sheet'!$AH$4=WAC_IIN),0))*'Blend Sheet'!$AH88,0) + IFERROR(INDEX(WAC_Item_Cost,MATCH(1,(F$1=WAC_District)*('Blend Sheet'!$AI$4=WAC_IIN),0))*'Blend Sheet'!$AI88,0) + IFERROR(INDEX(WAC_Item_Cost,MATCH(1,(F$1=WAC_District)*('Blend Sheet'!$AJ$4=WAC_IIN),0))*'Blend Sheet'!$AJ88,0) + IFERROR(INDEX(WAC_Item_Cost,MATCH(1,(F$1=WAC_District)*('Blend Sheet'!$AK$4=WAC_IIN),0))*'Blend Sheet'!$AK88,0) + IFERROR(INDEX(WAC_Item_Cost,MATCH(1,(F$1=WAC_District)*('Blend Sheet'!$AL$4=WAC_IIN),0))*'Blend Sheet'!$AL88,0) + IFERROR(INDEX(WAC_Item_Cost,MATCH(1,(F$1=WAC_District)*('Blend Sheet'!$AM$4=WAC_IIN),0))*'Blend Sheet'!$AM88,0) + IFERROR(INDEX(WAC_Item_Cost,MATCH(1,(F$1=WAC_District)*('Blend Sheet'!$AN$4=WAC_IIN),0))*'Blend Sheet'!$AN88,0) + IFERROR(INDEX(WAC_Item_Cost,MATCH(1,(F$1=WAC_District)*('Blend Sheet'!$AO$4=WAC_IIN),0))*'Blend Sheet'!$AO88,0) + IFERROR(INDEX(WAC_Item_Cost,MATCH(1,(F$1=WAC_District)*('Blend Sheet'!$AP$4=WAC_IIN),0))*'Blend Sheet'!$AP88/1000,0)</f>
        <v>227.69125037999999</v>
      </c>
      <c r="G85" s="245">
        <f t="array" ref="G85">IFERROR(INDEX(WAC_Item_Cost,MATCH(1,(G$1=WAC_District)*('Blend Sheet'!$C$4=WAC_IIN),0))*'Blend Sheet'!$C88/1000,0) + IFERROR(INDEX(WAC_Item_Cost,MATCH(1,(G$1=WAC_District)*('Blend Sheet'!$D$4=WAC_IIN),0))*'Blend Sheet'!$D88/1000,0) + IFERROR(INDEX(WAC_Item_Cost,MATCH(1,(G$1=WAC_District)*('Blend Sheet'!$E$4=WAC_IIN),0))*'Blend Sheet'!$E88/1000,0) + IFERROR(INDEX(WAC_Item_Cost,MATCH(1,(G$1=WAC_District)*('Blend Sheet'!$F$4=WAC_IIN),0))*'Blend Sheet'!$F88/1000,0)  + IFERROR(INDEX(WAC_Item_Cost,MATCH(1,(G$1=WAC_District)*('Blend Sheet'!$G$4=WAC_IIN),0))*'Blend Sheet'!$G88,0) + IFERROR(INDEX(WAC_Item_Cost,MATCH(1,(G$1=WAC_District)*('Blend Sheet'!$H$4=WAC_IIN),0))*'Blend Sheet'!$H88,0)  + IFERROR(INDEX(WAC_Item_Cost,MATCH(1,(G$1=WAC_District)*('Blend Sheet'!$I$4=WAC_IIN),0))*'Blend Sheet'!$I88,0) + IFERROR(INDEX(WAC_Item_Cost,MATCH(1,(G$1=WAC_District)*('Blend Sheet'!$J$4=WAC_IIN),0))*'Blend Sheet'!$J88,0) + IFERROR(INDEX(WAC_Item_Cost,MATCH(1,(G$1=WAC_District)*('Blend Sheet'!$K$4=WAC_IIN),0))*'Blend Sheet'!$K88,0) + IFERROR(INDEX(WAC_Item_Cost,MATCH(1,(G$1=WAC_District)*('Blend Sheet'!$L$4=WAC_IIN),0))*'Blend Sheet'!$L88,0) + IFERROR(INDEX(WAC_Item_Cost,MATCH(1,(G$1=WAC_District)*('Blend Sheet'!$M$4=WAC_IIN),0))*'Blend Sheet'!$M88,0) + IFERROR(INDEX(WAC_Item_Cost,MATCH(1,(G$1=WAC_District)*('Blend Sheet'!$N$4=WAC_IIN),0))*'Blend Sheet'!$N88,0) + IFERROR(INDEX(WAC_Item_Cost,MATCH(1,(G$1=WAC_District)*('Blend Sheet'!$O$4=WAC_IIN),0))*'Blend Sheet'!$O88,0) + IFERROR(INDEX(WAC_Item_Cost,MATCH(1,(G$1=WAC_District)*('Blend Sheet'!$P$4=WAC_IIN),0))*'Blend Sheet'!$P88,0) + IFERROR(INDEX(WAC_Item_Cost,MATCH(1,(G$1=WAC_District)*('Blend Sheet'!$Q$4=WAC_IIN),0))*'Blend Sheet'!$Q88,0) + IFERROR(INDEX(WAC_Item_Cost,MATCH(1,(G$1=WAC_District)*('Blend Sheet'!$R$4=WAC_IIN),0))*'Blend Sheet'!$R88,0) + IFERROR(INDEX(WAC_Item_Cost,MATCH(1,(G$1=WAC_District)*('Blend Sheet'!$S$4=WAC_IIN),0))*'Blend Sheet'!$S88,0) + IFERROR(INDEX(WAC_Item_Cost,MATCH(1,(G$1=WAC_District)*('Blend Sheet'!$T$4=WAC_IIN),0))*'Blend Sheet'!$T88,0) + IFERROR(INDEX(WAC_Item_Cost,MATCH(1,(G$1=WAC_District)*('Blend Sheet'!$U$4=WAC_IIN),0))*'Blend Sheet'!$U88,0) + IFERROR(INDEX(WAC_Item_Cost,MATCH(1,(G$1=WAC_District)*('Blend Sheet'!$V$4=WAC_IIN),0))*'Blend Sheet'!$V88,0) + IFERROR(INDEX(WAC_Item_Cost,MATCH(1,(G$1=WAC_District)*('Blend Sheet'!$W$4=WAC_IIN),0))*'Blend Sheet'!$W88,0) + IFERROR(INDEX(WAC_Item_Cost,MATCH(1,(G$1=WAC_District)*('Blend Sheet'!$X$4=WAC_IIN),0))*'Blend Sheet'!$X88,0) + IFERROR(INDEX(WAC_Item_Cost,MATCH(1,(G$1=WAC_District)*('Blend Sheet'!$Y$4=WAC_IIN),0))*'Blend Sheet'!$Y88,0) + IFERROR(INDEX(WAC_Item_Cost,MATCH(1,(G$1=WAC_District)*('Blend Sheet'!$Z$4=WAC_IIN),0))*'Blend Sheet'!$Z88,0) + IFERROR(INDEX(WAC_Item_Cost,MATCH(1,(G$1=WAC_District)*('Blend Sheet'!$AA$4=WAC_IIN),0))*'Blend Sheet'!$AA88,0) + IFERROR(INDEX(WAC_Item_Cost,MATCH(1,(G$1=WAC_District)*('Blend Sheet'!$AB$4=WAC_IIN),0))*'Blend Sheet'!$AB88,0) + IFERROR(INDEX(WAC_Item_Cost,MATCH(1,(G$1=WAC_District)*('Blend Sheet'!$AC$4=WAC_IIN),0))*'Blend Sheet'!$AC88,0) + IFERROR(INDEX(WAC_Item_Cost,MATCH(1,(G$1=WAC_District)*('Blend Sheet'!$AD$4=WAC_IIN),0))*'Blend Sheet'!$AD88,0) + IFERROR(INDEX(WAC_Item_Cost,MATCH(1,(G$1=WAC_District)*('Blend Sheet'!$AE$4=WAC_IIN),0))*'Blend Sheet'!$AE88,0) + IFERROR(INDEX(WAC_Item_Cost,MATCH(1,(G$1=WAC_District)*('Blend Sheet'!$AF$4=WAC_IIN),0))*'Blend Sheet'!$AF88,0) + IFERROR(INDEX(WAC_Item_Cost,MATCH(1,(G$1=WAC_District)*('Blend Sheet'!$AG$4=WAC_IIN),0))*'Blend Sheet'!$AG88,0) + IFERROR(INDEX(WAC_Item_Cost,MATCH(1,(G$1=WAC_District)*('Blend Sheet'!$AH$4=WAC_IIN),0))*'Blend Sheet'!$AH88,0) + IFERROR(INDEX(WAC_Item_Cost,MATCH(1,(G$1=WAC_District)*('Blend Sheet'!$AI$4=WAC_IIN),0))*'Blend Sheet'!$AI88,0) + IFERROR(INDEX(WAC_Item_Cost,MATCH(1,(G$1=WAC_District)*('Blend Sheet'!$AJ$4=WAC_IIN),0))*'Blend Sheet'!$AJ88,0) + IFERROR(INDEX(WAC_Item_Cost,MATCH(1,(G$1=WAC_District)*('Blend Sheet'!$AK$4=WAC_IIN),0))*'Blend Sheet'!$AK88,0) + IFERROR(INDEX(WAC_Item_Cost,MATCH(1,(G$1=WAC_District)*('Blend Sheet'!$AL$4=WAC_IIN),0))*'Blend Sheet'!$AL88,0) + IFERROR(INDEX(WAC_Item_Cost,MATCH(1,(G$1=WAC_District)*('Blend Sheet'!$AM$4=WAC_IIN),0))*'Blend Sheet'!$AM88,0) + IFERROR(INDEX(WAC_Item_Cost,MATCH(1,(G$1=WAC_District)*('Blend Sheet'!$AN$4=WAC_IIN),0))*'Blend Sheet'!$AN88,0) + IFERROR(INDEX(WAC_Item_Cost,MATCH(1,(G$1=WAC_District)*('Blend Sheet'!$AO$4=WAC_IIN),0))*'Blend Sheet'!$AO88,0) + IFERROR(INDEX(WAC_Item_Cost,MATCH(1,(G$1=WAC_District)*('Blend Sheet'!$AP$4=WAC_IIN),0))*'Blend Sheet'!$AP88/1000,0)</f>
        <v>214.74133680199998</v>
      </c>
      <c r="H85" s="245">
        <f t="array" ref="H85">IFERROR(INDEX(WAC_Item_Cost,MATCH(1,(H$1=WAC_District)*('Blend Sheet'!$C$4=WAC_IIN),0))*'Blend Sheet'!$C88/1000,0) + IFERROR(INDEX(WAC_Item_Cost,MATCH(1,(H$1=WAC_District)*('Blend Sheet'!$D$4=WAC_IIN),0))*'Blend Sheet'!$D88/1000,0) + IFERROR(INDEX(WAC_Item_Cost,MATCH(1,(H$1=WAC_District)*('Blend Sheet'!$E$4=WAC_IIN),0))*'Blend Sheet'!$E88/1000,0) + IFERROR(INDEX(WAC_Item_Cost,MATCH(1,(H$1=WAC_District)*('Blend Sheet'!$F$4=WAC_IIN),0))*'Blend Sheet'!$F88/1000,0)  + IFERROR(INDEX(WAC_Item_Cost,MATCH(1,(H$1=WAC_District)*('Blend Sheet'!$G$4=WAC_IIN),0))*'Blend Sheet'!$G88,0) + IFERROR(INDEX(WAC_Item_Cost,MATCH(1,(H$1=WAC_District)*('Blend Sheet'!$H$4=WAC_IIN),0))*'Blend Sheet'!$H88,0)  + IFERROR(INDEX(WAC_Item_Cost,MATCH(1,(H$1=WAC_District)*('Blend Sheet'!$I$4=WAC_IIN),0))*'Blend Sheet'!$I88,0) + IFERROR(INDEX(WAC_Item_Cost,MATCH(1,(H$1=WAC_District)*('Blend Sheet'!$J$4=WAC_IIN),0))*'Blend Sheet'!$J88,0) + IFERROR(INDEX(WAC_Item_Cost,MATCH(1,(H$1=WAC_District)*('Blend Sheet'!$K$4=WAC_IIN),0))*'Blend Sheet'!$K88,0) + IFERROR(INDEX(WAC_Item_Cost,MATCH(1,(H$1=WAC_District)*('Blend Sheet'!$L$4=WAC_IIN),0))*'Blend Sheet'!$L88,0) + IFERROR(INDEX(WAC_Item_Cost,MATCH(1,(H$1=WAC_District)*('Blend Sheet'!$M$4=WAC_IIN),0))*'Blend Sheet'!$M88,0) + IFERROR(INDEX(WAC_Item_Cost,MATCH(1,(H$1=WAC_District)*('Blend Sheet'!$N$4=WAC_IIN),0))*'Blend Sheet'!$N88,0) + IFERROR(INDEX(WAC_Item_Cost,MATCH(1,(H$1=WAC_District)*('Blend Sheet'!$O$4=WAC_IIN),0))*'Blend Sheet'!$O88,0) + IFERROR(INDEX(WAC_Item_Cost,MATCH(1,(H$1=WAC_District)*('Blend Sheet'!$P$4=WAC_IIN),0))*'Blend Sheet'!$P88,0) + IFERROR(INDEX(WAC_Item_Cost,MATCH(1,(H$1=WAC_District)*('Blend Sheet'!$Q$4=WAC_IIN),0))*'Blend Sheet'!$Q88,0) + IFERROR(INDEX(WAC_Item_Cost,MATCH(1,(H$1=WAC_District)*('Blend Sheet'!$R$4=WAC_IIN),0))*'Blend Sheet'!$R88,0) + IFERROR(INDEX(WAC_Item_Cost,MATCH(1,(H$1=WAC_District)*('Blend Sheet'!$S$4=WAC_IIN),0))*'Blend Sheet'!$S88,0) + IFERROR(INDEX(WAC_Item_Cost,MATCH(1,(H$1=WAC_District)*('Blend Sheet'!$T$4=WAC_IIN),0))*'Blend Sheet'!$T88,0) + IFERROR(INDEX(WAC_Item_Cost,MATCH(1,(H$1=WAC_District)*('Blend Sheet'!$U$4=WAC_IIN),0))*'Blend Sheet'!$U88,0) + IFERROR(INDEX(WAC_Item_Cost,MATCH(1,(H$1=WAC_District)*('Blend Sheet'!$V$4=WAC_IIN),0))*'Blend Sheet'!$V88,0) + IFERROR(INDEX(WAC_Item_Cost,MATCH(1,(H$1=WAC_District)*('Blend Sheet'!$W$4=WAC_IIN),0))*'Blend Sheet'!$W88,0) + IFERROR(INDEX(WAC_Item_Cost,MATCH(1,(H$1=WAC_District)*('Blend Sheet'!$X$4=WAC_IIN),0))*'Blend Sheet'!$X88,0) + IFERROR(INDEX(WAC_Item_Cost,MATCH(1,(H$1=WAC_District)*('Blend Sheet'!$Y$4=WAC_IIN),0))*'Blend Sheet'!$Y88,0) + IFERROR(INDEX(WAC_Item_Cost,MATCH(1,(H$1=WAC_District)*('Blend Sheet'!$Z$4=WAC_IIN),0))*'Blend Sheet'!$Z88,0) + IFERROR(INDEX(WAC_Item_Cost,MATCH(1,(H$1=WAC_District)*('Blend Sheet'!$AA$4=WAC_IIN),0))*'Blend Sheet'!$AA88,0) + IFERROR(INDEX(WAC_Item_Cost,MATCH(1,(H$1=WAC_District)*('Blend Sheet'!$AB$4=WAC_IIN),0))*'Blend Sheet'!$AB88,0) + IFERROR(INDEX(WAC_Item_Cost,MATCH(1,(H$1=WAC_District)*('Blend Sheet'!$AC$4=WAC_IIN),0))*'Blend Sheet'!$AC88,0) + IFERROR(INDEX(WAC_Item_Cost,MATCH(1,(H$1=WAC_District)*('Blend Sheet'!$AD$4=WAC_IIN),0))*'Blend Sheet'!$AD88,0) + IFERROR(INDEX(WAC_Item_Cost,MATCH(1,(H$1=WAC_District)*('Blend Sheet'!$AE$4=WAC_IIN),0))*'Blend Sheet'!$AE88,0) + IFERROR(INDEX(WAC_Item_Cost,MATCH(1,(H$1=WAC_District)*('Blend Sheet'!$AF$4=WAC_IIN),0))*'Blend Sheet'!$AF88,0) + IFERROR(INDEX(WAC_Item_Cost,MATCH(1,(H$1=WAC_District)*('Blend Sheet'!$AG$4=WAC_IIN),0))*'Blend Sheet'!$AG88,0) + IFERROR(INDEX(WAC_Item_Cost,MATCH(1,(H$1=WAC_District)*('Blend Sheet'!$AH$4=WAC_IIN),0))*'Blend Sheet'!$AH88,0) + IFERROR(INDEX(WAC_Item_Cost,MATCH(1,(H$1=WAC_District)*('Blend Sheet'!$AI$4=WAC_IIN),0))*'Blend Sheet'!$AI88,0) + IFERROR(INDEX(WAC_Item_Cost,MATCH(1,(H$1=WAC_District)*('Blend Sheet'!$AJ$4=WAC_IIN),0))*'Blend Sheet'!$AJ88,0) + IFERROR(INDEX(WAC_Item_Cost,MATCH(1,(H$1=WAC_District)*('Blend Sheet'!$AK$4=WAC_IIN),0))*'Blend Sheet'!$AK88,0) + IFERROR(INDEX(WAC_Item_Cost,MATCH(1,(H$1=WAC_District)*('Blend Sheet'!$AL$4=WAC_IIN),0))*'Blend Sheet'!$AL88,0) + IFERROR(INDEX(WAC_Item_Cost,MATCH(1,(H$1=WAC_District)*('Blend Sheet'!$AM$4=WAC_IIN),0))*'Blend Sheet'!$AM88,0) + IFERROR(INDEX(WAC_Item_Cost,MATCH(1,(H$1=WAC_District)*('Blend Sheet'!$AN$4=WAC_IIN),0))*'Blend Sheet'!$AN88,0) + IFERROR(INDEX(WAC_Item_Cost,MATCH(1,(H$1=WAC_District)*('Blend Sheet'!$AO$4=WAC_IIN),0))*'Blend Sheet'!$AO88,0) + IFERROR(INDEX(WAC_Item_Cost,MATCH(1,(H$1=WAC_District)*('Blend Sheet'!$AP$4=WAC_IIN),0))*'Blend Sheet'!$AP88/1000,0)</f>
        <v>152.04534538199999</v>
      </c>
      <c r="I85" s="245">
        <f t="array" ref="I85">IFERROR(INDEX(WAC_Item_Cost,MATCH(1,(I$1=WAC_District)*('Blend Sheet'!$C$4=WAC_IIN),0))*'Blend Sheet'!$C88/1000,0) + IFERROR(INDEX(WAC_Item_Cost,MATCH(1,(I$1=WAC_District)*('Blend Sheet'!$D$4=WAC_IIN),0))*'Blend Sheet'!$D88/1000,0) + IFERROR(INDEX(WAC_Item_Cost,MATCH(1,(I$1=WAC_District)*('Blend Sheet'!$E$4=WAC_IIN),0))*'Blend Sheet'!$E88/1000,0) + IFERROR(INDEX(WAC_Item_Cost,MATCH(1,(I$1=WAC_District)*('Blend Sheet'!$F$4=WAC_IIN),0))*'Blend Sheet'!$F88/1000,0)  + IFERROR(INDEX(WAC_Item_Cost,MATCH(1,(I$1=WAC_District)*('Blend Sheet'!$G$4=WAC_IIN),0))*'Blend Sheet'!$G88,0) + IFERROR(INDEX(WAC_Item_Cost,MATCH(1,(I$1=WAC_District)*('Blend Sheet'!$H$4=WAC_IIN),0))*'Blend Sheet'!$H88,0)  + IFERROR(INDEX(WAC_Item_Cost,MATCH(1,(I$1=WAC_District)*('Blend Sheet'!$I$4=WAC_IIN),0))*'Blend Sheet'!$I88,0) + IFERROR(INDEX(WAC_Item_Cost,MATCH(1,(I$1=WAC_District)*('Blend Sheet'!$J$4=WAC_IIN),0))*'Blend Sheet'!$J88,0) + IFERROR(INDEX(WAC_Item_Cost,MATCH(1,(I$1=WAC_District)*('Blend Sheet'!$K$4=WAC_IIN),0))*'Blend Sheet'!$K88,0) + IFERROR(INDEX(WAC_Item_Cost,MATCH(1,(I$1=WAC_District)*('Blend Sheet'!$L$4=WAC_IIN),0))*'Blend Sheet'!$L88,0) + IFERROR(INDEX(WAC_Item_Cost,MATCH(1,(I$1=WAC_District)*('Blend Sheet'!$M$4=WAC_IIN),0))*'Blend Sheet'!$M88,0) + IFERROR(INDEX(WAC_Item_Cost,MATCH(1,(I$1=WAC_District)*('Blend Sheet'!$N$4=WAC_IIN),0))*'Blend Sheet'!$N88,0) + IFERROR(INDEX(WAC_Item_Cost,MATCH(1,(I$1=WAC_District)*('Blend Sheet'!$O$4=WAC_IIN),0))*'Blend Sheet'!$O88,0) + IFERROR(INDEX(WAC_Item_Cost,MATCH(1,(I$1=WAC_District)*('Blend Sheet'!$P$4=WAC_IIN),0))*'Blend Sheet'!$P88,0) + IFERROR(INDEX(WAC_Item_Cost,MATCH(1,(I$1=WAC_District)*('Blend Sheet'!$Q$4=WAC_IIN),0))*'Blend Sheet'!$Q88,0) + IFERROR(INDEX(WAC_Item_Cost,MATCH(1,(I$1=WAC_District)*('Blend Sheet'!$R$4=WAC_IIN),0))*'Blend Sheet'!$R88,0) + IFERROR(INDEX(WAC_Item_Cost,MATCH(1,(I$1=WAC_District)*('Blend Sheet'!$S$4=WAC_IIN),0))*'Blend Sheet'!$S88,0) + IFERROR(INDEX(WAC_Item_Cost,MATCH(1,(I$1=WAC_District)*('Blend Sheet'!$T$4=WAC_IIN),0))*'Blend Sheet'!$T88,0) + IFERROR(INDEX(WAC_Item_Cost,MATCH(1,(I$1=WAC_District)*('Blend Sheet'!$U$4=WAC_IIN),0))*'Blend Sheet'!$U88,0) + IFERROR(INDEX(WAC_Item_Cost,MATCH(1,(I$1=WAC_District)*('Blend Sheet'!$V$4=WAC_IIN),0))*'Blend Sheet'!$V88,0) + IFERROR(INDEX(WAC_Item_Cost,MATCH(1,(I$1=WAC_District)*('Blend Sheet'!$W$4=WAC_IIN),0))*'Blend Sheet'!$W88,0) + IFERROR(INDEX(WAC_Item_Cost,MATCH(1,(I$1=WAC_District)*('Blend Sheet'!$X$4=WAC_IIN),0))*'Blend Sheet'!$X88,0) + IFERROR(INDEX(WAC_Item_Cost,MATCH(1,(I$1=WAC_District)*('Blend Sheet'!$Y$4=WAC_IIN),0))*'Blend Sheet'!$Y88,0) + IFERROR(INDEX(WAC_Item_Cost,MATCH(1,(I$1=WAC_District)*('Blend Sheet'!$Z$4=WAC_IIN),0))*'Blend Sheet'!$Z88,0) + IFERROR(INDEX(WAC_Item_Cost,MATCH(1,(I$1=WAC_District)*('Blend Sheet'!$AA$4=WAC_IIN),0))*'Blend Sheet'!$AA88,0) + IFERROR(INDEX(WAC_Item_Cost,MATCH(1,(I$1=WAC_District)*('Blend Sheet'!$AB$4=WAC_IIN),0))*'Blend Sheet'!$AB88,0) + IFERROR(INDEX(WAC_Item_Cost,MATCH(1,(I$1=WAC_District)*('Blend Sheet'!$AC$4=WAC_IIN),0))*'Blend Sheet'!$AC88,0) + IFERROR(INDEX(WAC_Item_Cost,MATCH(1,(I$1=WAC_District)*('Blend Sheet'!$AD$4=WAC_IIN),0))*'Blend Sheet'!$AD88,0) + IFERROR(INDEX(WAC_Item_Cost,MATCH(1,(I$1=WAC_District)*('Blend Sheet'!$AE$4=WAC_IIN),0))*'Blend Sheet'!$AE88,0) + IFERROR(INDEX(WAC_Item_Cost,MATCH(1,(I$1=WAC_District)*('Blend Sheet'!$AF$4=WAC_IIN),0))*'Blend Sheet'!$AF88,0) + IFERROR(INDEX(WAC_Item_Cost,MATCH(1,(I$1=WAC_District)*('Blend Sheet'!$AG$4=WAC_IIN),0))*'Blend Sheet'!$AG88,0) + IFERROR(INDEX(WAC_Item_Cost,MATCH(1,(I$1=WAC_District)*('Blend Sheet'!$AH$4=WAC_IIN),0))*'Blend Sheet'!$AH88,0) + IFERROR(INDEX(WAC_Item_Cost,MATCH(1,(I$1=WAC_District)*('Blend Sheet'!$AI$4=WAC_IIN),0))*'Blend Sheet'!$AI88,0) + IFERROR(INDEX(WAC_Item_Cost,MATCH(1,(I$1=WAC_District)*('Blend Sheet'!$AJ$4=WAC_IIN),0))*'Blend Sheet'!$AJ88,0) + IFERROR(INDEX(WAC_Item_Cost,MATCH(1,(I$1=WAC_District)*('Blend Sheet'!$AK$4=WAC_IIN),0))*'Blend Sheet'!$AK88,0) + IFERROR(INDEX(WAC_Item_Cost,MATCH(1,(I$1=WAC_District)*('Blend Sheet'!$AL$4=WAC_IIN),0))*'Blend Sheet'!$AL88,0) + IFERROR(INDEX(WAC_Item_Cost,MATCH(1,(I$1=WAC_District)*('Blend Sheet'!$AM$4=WAC_IIN),0))*'Blend Sheet'!$AM88,0) + IFERROR(INDEX(WAC_Item_Cost,MATCH(1,(I$1=WAC_District)*('Blend Sheet'!$AN$4=WAC_IIN),0))*'Blend Sheet'!$AN88,0) + IFERROR(INDEX(WAC_Item_Cost,MATCH(1,(I$1=WAC_District)*('Blend Sheet'!$AO$4=WAC_IIN),0))*'Blend Sheet'!$AO88,0) + IFERROR(INDEX(WAC_Item_Cost,MATCH(1,(I$1=WAC_District)*('Blend Sheet'!$AP$4=WAC_IIN),0))*'Blend Sheet'!$AP88/1000,0)</f>
        <v>216.39389999599999</v>
      </c>
      <c r="J85" s="245">
        <f t="array" ref="J85">IFERROR(INDEX(WAC_Item_Cost,MATCH(1,(J$1=WAC_District)*('Blend Sheet'!$C$4=WAC_IIN),0))*'Blend Sheet'!$C88/1000,0) + IFERROR(INDEX(WAC_Item_Cost,MATCH(1,(J$1=WAC_District)*('Blend Sheet'!$D$4=WAC_IIN),0))*'Blend Sheet'!$D88/1000,0) + IFERROR(INDEX(WAC_Item_Cost,MATCH(1,(J$1=WAC_District)*('Blend Sheet'!$E$4=WAC_IIN),0))*'Blend Sheet'!$E88/1000,0) + IFERROR(INDEX(WAC_Item_Cost,MATCH(1,(J$1=WAC_District)*('Blend Sheet'!$F$4=WAC_IIN),0))*'Blend Sheet'!$F88/1000,0)  + IFERROR(INDEX(WAC_Item_Cost,MATCH(1,(J$1=WAC_District)*('Blend Sheet'!$G$4=WAC_IIN),0))*'Blend Sheet'!$G88,0) + IFERROR(INDEX(WAC_Item_Cost,MATCH(1,(J$1=WAC_District)*('Blend Sheet'!$H$4=WAC_IIN),0))*'Blend Sheet'!$H88,0)  + IFERROR(INDEX(WAC_Item_Cost,MATCH(1,(J$1=WAC_District)*('Blend Sheet'!$I$4=WAC_IIN),0))*'Blend Sheet'!$I88,0) + IFERROR(INDEX(WAC_Item_Cost,MATCH(1,(J$1=WAC_District)*('Blend Sheet'!$J$4=WAC_IIN),0))*'Blend Sheet'!$J88,0) + IFERROR(INDEX(WAC_Item_Cost,MATCH(1,(J$1=WAC_District)*('Blend Sheet'!$K$4=WAC_IIN),0))*'Blend Sheet'!$K88,0) + IFERROR(INDEX(WAC_Item_Cost,MATCH(1,(J$1=WAC_District)*('Blend Sheet'!$L$4=WAC_IIN),0))*'Blend Sheet'!$L88,0) + IFERROR(INDEX(WAC_Item_Cost,MATCH(1,(J$1=WAC_District)*('Blend Sheet'!$M$4=WAC_IIN),0))*'Blend Sheet'!$M88,0) + IFERROR(INDEX(WAC_Item_Cost,MATCH(1,(J$1=WAC_District)*('Blend Sheet'!$N$4=WAC_IIN),0))*'Blend Sheet'!$N88,0) + IFERROR(INDEX(WAC_Item_Cost,MATCH(1,(J$1=WAC_District)*('Blend Sheet'!$O$4=WAC_IIN),0))*'Blend Sheet'!$O88,0) + IFERROR(INDEX(WAC_Item_Cost,MATCH(1,(J$1=WAC_District)*('Blend Sheet'!$P$4=WAC_IIN),0))*'Blend Sheet'!$P88,0) + IFERROR(INDEX(WAC_Item_Cost,MATCH(1,(J$1=WAC_District)*('Blend Sheet'!$Q$4=WAC_IIN),0))*'Blend Sheet'!$Q88,0) + IFERROR(INDEX(WAC_Item_Cost,MATCH(1,(J$1=WAC_District)*('Blend Sheet'!$R$4=WAC_IIN),0))*'Blend Sheet'!$R88,0) + IFERROR(INDEX(WAC_Item_Cost,MATCH(1,(J$1=WAC_District)*('Blend Sheet'!$S$4=WAC_IIN),0))*'Blend Sheet'!$S88,0) + IFERROR(INDEX(WAC_Item_Cost,MATCH(1,(J$1=WAC_District)*('Blend Sheet'!$T$4=WAC_IIN),0))*'Blend Sheet'!$T88,0) + IFERROR(INDEX(WAC_Item_Cost,MATCH(1,(J$1=WAC_District)*('Blend Sheet'!$U$4=WAC_IIN),0))*'Blend Sheet'!$U88,0) + IFERROR(INDEX(WAC_Item_Cost,MATCH(1,(J$1=WAC_District)*('Blend Sheet'!$V$4=WAC_IIN),0))*'Blend Sheet'!$V88,0) + IFERROR(INDEX(WAC_Item_Cost,MATCH(1,(J$1=WAC_District)*('Blend Sheet'!$W$4=WAC_IIN),0))*'Blend Sheet'!$W88,0) + IFERROR(INDEX(WAC_Item_Cost,MATCH(1,(J$1=WAC_District)*('Blend Sheet'!$X$4=WAC_IIN),0))*'Blend Sheet'!$X88,0) + IFERROR(INDEX(WAC_Item_Cost,MATCH(1,(J$1=WAC_District)*('Blend Sheet'!$Y$4=WAC_IIN),0))*'Blend Sheet'!$Y88,0) + IFERROR(INDEX(WAC_Item_Cost,MATCH(1,(J$1=WAC_District)*('Blend Sheet'!$Z$4=WAC_IIN),0))*'Blend Sheet'!$Z88,0) + IFERROR(INDEX(WAC_Item_Cost,MATCH(1,(J$1=WAC_District)*('Blend Sheet'!$AA$4=WAC_IIN),0))*'Blend Sheet'!$AA88,0) + IFERROR(INDEX(WAC_Item_Cost,MATCH(1,(J$1=WAC_District)*('Blend Sheet'!$AB$4=WAC_IIN),0))*'Blend Sheet'!$AB88,0) + IFERROR(INDEX(WAC_Item_Cost,MATCH(1,(J$1=WAC_District)*('Blend Sheet'!$AC$4=WAC_IIN),0))*'Blend Sheet'!$AC88,0) + IFERROR(INDEX(WAC_Item_Cost,MATCH(1,(J$1=WAC_District)*('Blend Sheet'!$AD$4=WAC_IIN),0))*'Blend Sheet'!$AD88,0) + IFERROR(INDEX(WAC_Item_Cost,MATCH(1,(J$1=WAC_District)*('Blend Sheet'!$AE$4=WAC_IIN),0))*'Blend Sheet'!$AE88,0) + IFERROR(INDEX(WAC_Item_Cost,MATCH(1,(J$1=WAC_District)*('Blend Sheet'!$AF$4=WAC_IIN),0))*'Blend Sheet'!$AF88,0) + IFERROR(INDEX(WAC_Item_Cost,MATCH(1,(J$1=WAC_District)*('Blend Sheet'!$AG$4=WAC_IIN),0))*'Blend Sheet'!$AG88,0) + IFERROR(INDEX(WAC_Item_Cost,MATCH(1,(J$1=WAC_District)*('Blend Sheet'!$AH$4=WAC_IIN),0))*'Blend Sheet'!$AH88,0) + IFERROR(INDEX(WAC_Item_Cost,MATCH(1,(J$1=WAC_District)*('Blend Sheet'!$AI$4=WAC_IIN),0))*'Blend Sheet'!$AI88,0) + IFERROR(INDEX(WAC_Item_Cost,MATCH(1,(J$1=WAC_District)*('Blend Sheet'!$AJ$4=WAC_IIN),0))*'Blend Sheet'!$AJ88,0) + IFERROR(INDEX(WAC_Item_Cost,MATCH(1,(J$1=WAC_District)*('Blend Sheet'!$AK$4=WAC_IIN),0))*'Blend Sheet'!$AK88,0) + IFERROR(INDEX(WAC_Item_Cost,MATCH(1,(J$1=WAC_District)*('Blend Sheet'!$AL$4=WAC_IIN),0))*'Blend Sheet'!$AL88,0) + IFERROR(INDEX(WAC_Item_Cost,MATCH(1,(J$1=WAC_District)*('Blend Sheet'!$AM$4=WAC_IIN),0))*'Blend Sheet'!$AM88,0) + IFERROR(INDEX(WAC_Item_Cost,MATCH(1,(J$1=WAC_District)*('Blend Sheet'!$AN$4=WAC_IIN),0))*'Blend Sheet'!$AN88,0) + IFERROR(INDEX(WAC_Item_Cost,MATCH(1,(J$1=WAC_District)*('Blend Sheet'!$AO$4=WAC_IIN),0))*'Blend Sheet'!$AO88,0) + IFERROR(INDEX(WAC_Item_Cost,MATCH(1,(J$1=WAC_District)*('Blend Sheet'!$AP$4=WAC_IIN),0))*'Blend Sheet'!$AP88/1000,0)</f>
        <v>160.747403166</v>
      </c>
      <c r="K85" s="245">
        <f t="array" ref="K85">IFERROR(INDEX(WAC_Item_Cost,MATCH(1,(K$1=WAC_District)*('Blend Sheet'!$C$4=WAC_IIN),0))*'Blend Sheet'!$C88/1000,0) + IFERROR(INDEX(WAC_Item_Cost,MATCH(1,(K$1=WAC_District)*('Blend Sheet'!$D$4=WAC_IIN),0))*'Blend Sheet'!$D88/1000,0) + IFERROR(INDEX(WAC_Item_Cost,MATCH(1,(K$1=WAC_District)*('Blend Sheet'!$E$4=WAC_IIN),0))*'Blend Sheet'!$E88/1000,0) + IFERROR(INDEX(WAC_Item_Cost,MATCH(1,(K$1=WAC_District)*('Blend Sheet'!$F$4=WAC_IIN),0))*'Blend Sheet'!$F88/1000,0)  + IFERROR(INDEX(WAC_Item_Cost,MATCH(1,(K$1=WAC_District)*('Blend Sheet'!$G$4=WAC_IIN),0))*'Blend Sheet'!$G88,0) + IFERROR(INDEX(WAC_Item_Cost,MATCH(1,(K$1=WAC_District)*('Blend Sheet'!$H$4=WAC_IIN),0))*'Blend Sheet'!$H88,0)  + IFERROR(INDEX(WAC_Item_Cost,MATCH(1,(K$1=WAC_District)*('Blend Sheet'!$I$4=WAC_IIN),0))*'Blend Sheet'!$I88,0) + IFERROR(INDEX(WAC_Item_Cost,MATCH(1,(K$1=WAC_District)*('Blend Sheet'!$J$4=WAC_IIN),0))*'Blend Sheet'!$J88,0) + IFERROR(INDEX(WAC_Item_Cost,MATCH(1,(K$1=WAC_District)*('Blend Sheet'!$K$4=WAC_IIN),0))*'Blend Sheet'!$K88,0) + IFERROR(INDEX(WAC_Item_Cost,MATCH(1,(K$1=WAC_District)*('Blend Sheet'!$L$4=WAC_IIN),0))*'Blend Sheet'!$L88,0) + IFERROR(INDEX(WAC_Item_Cost,MATCH(1,(K$1=WAC_District)*('Blend Sheet'!$M$4=WAC_IIN),0))*'Blend Sheet'!$M88,0) + IFERROR(INDEX(WAC_Item_Cost,MATCH(1,(K$1=WAC_District)*('Blend Sheet'!$N$4=WAC_IIN),0))*'Blend Sheet'!$N88,0) + IFERROR(INDEX(WAC_Item_Cost,MATCH(1,(K$1=WAC_District)*('Blend Sheet'!$O$4=WAC_IIN),0))*'Blend Sheet'!$O88,0) + IFERROR(INDEX(WAC_Item_Cost,MATCH(1,(K$1=WAC_District)*('Blend Sheet'!$P$4=WAC_IIN),0))*'Blend Sheet'!$P88,0) + IFERROR(INDEX(WAC_Item_Cost,MATCH(1,(K$1=WAC_District)*('Blend Sheet'!$Q$4=WAC_IIN),0))*'Blend Sheet'!$Q88,0) + IFERROR(INDEX(WAC_Item_Cost,MATCH(1,(K$1=WAC_District)*('Blend Sheet'!$R$4=WAC_IIN),0))*'Blend Sheet'!$R88,0) + IFERROR(INDEX(WAC_Item_Cost,MATCH(1,(K$1=WAC_District)*('Blend Sheet'!$S$4=WAC_IIN),0))*'Blend Sheet'!$S88,0) + IFERROR(INDEX(WAC_Item_Cost,MATCH(1,(K$1=WAC_District)*('Blend Sheet'!$T$4=WAC_IIN),0))*'Blend Sheet'!$T88,0) + IFERROR(INDEX(WAC_Item_Cost,MATCH(1,(K$1=WAC_District)*('Blend Sheet'!$U$4=WAC_IIN),0))*'Blend Sheet'!$U88,0) + IFERROR(INDEX(WAC_Item_Cost,MATCH(1,(K$1=WAC_District)*('Blend Sheet'!$V$4=WAC_IIN),0))*'Blend Sheet'!$V88,0) + IFERROR(INDEX(WAC_Item_Cost,MATCH(1,(K$1=WAC_District)*('Blend Sheet'!$W$4=WAC_IIN),0))*'Blend Sheet'!$W88,0) + IFERROR(INDEX(WAC_Item_Cost,MATCH(1,(K$1=WAC_District)*('Blend Sheet'!$X$4=WAC_IIN),0))*'Blend Sheet'!$X88,0) + IFERROR(INDEX(WAC_Item_Cost,MATCH(1,(K$1=WAC_District)*('Blend Sheet'!$Y$4=WAC_IIN),0))*'Blend Sheet'!$Y88,0) + IFERROR(INDEX(WAC_Item_Cost,MATCH(1,(K$1=WAC_District)*('Blend Sheet'!$Z$4=WAC_IIN),0))*'Blend Sheet'!$Z88,0) + IFERROR(INDEX(WAC_Item_Cost,MATCH(1,(K$1=WAC_District)*('Blend Sheet'!$AA$4=WAC_IIN),0))*'Blend Sheet'!$AA88,0) + IFERROR(INDEX(WAC_Item_Cost,MATCH(1,(K$1=WAC_District)*('Blend Sheet'!$AB$4=WAC_IIN),0))*'Blend Sheet'!$AB88,0) + IFERROR(INDEX(WAC_Item_Cost,MATCH(1,(K$1=WAC_District)*('Blend Sheet'!$AC$4=WAC_IIN),0))*'Blend Sheet'!$AC88,0) + IFERROR(INDEX(WAC_Item_Cost,MATCH(1,(K$1=WAC_District)*('Blend Sheet'!$AD$4=WAC_IIN),0))*'Blend Sheet'!$AD88,0) + IFERROR(INDEX(WAC_Item_Cost,MATCH(1,(K$1=WAC_District)*('Blend Sheet'!$AE$4=WAC_IIN),0))*'Blend Sheet'!$AE88,0) + IFERROR(INDEX(WAC_Item_Cost,MATCH(1,(K$1=WAC_District)*('Blend Sheet'!$AF$4=WAC_IIN),0))*'Blend Sheet'!$AF88,0) + IFERROR(INDEX(WAC_Item_Cost,MATCH(1,(K$1=WAC_District)*('Blend Sheet'!$AG$4=WAC_IIN),0))*'Blend Sheet'!$AG88,0) + IFERROR(INDEX(WAC_Item_Cost,MATCH(1,(K$1=WAC_District)*('Blend Sheet'!$AH$4=WAC_IIN),0))*'Blend Sheet'!$AH88,0) + IFERROR(INDEX(WAC_Item_Cost,MATCH(1,(K$1=WAC_District)*('Blend Sheet'!$AI$4=WAC_IIN),0))*'Blend Sheet'!$AI88,0) + IFERROR(INDEX(WAC_Item_Cost,MATCH(1,(K$1=WAC_District)*('Blend Sheet'!$AJ$4=WAC_IIN),0))*'Blend Sheet'!$AJ88,0) + IFERROR(INDEX(WAC_Item_Cost,MATCH(1,(K$1=WAC_District)*('Blend Sheet'!$AK$4=WAC_IIN),0))*'Blend Sheet'!$AK88,0) + IFERROR(INDEX(WAC_Item_Cost,MATCH(1,(K$1=WAC_District)*('Blend Sheet'!$AL$4=WAC_IIN),0))*'Blend Sheet'!$AL88,0) + IFERROR(INDEX(WAC_Item_Cost,MATCH(1,(K$1=WAC_District)*('Blend Sheet'!$AM$4=WAC_IIN),0))*'Blend Sheet'!$AM88,0) + IFERROR(INDEX(WAC_Item_Cost,MATCH(1,(K$1=WAC_District)*('Blend Sheet'!$AN$4=WAC_IIN),0))*'Blend Sheet'!$AN88,0) + IFERROR(INDEX(WAC_Item_Cost,MATCH(1,(K$1=WAC_District)*('Blend Sheet'!$AO$4=WAC_IIN),0))*'Blend Sheet'!$AO88,0) + IFERROR(INDEX(WAC_Item_Cost,MATCH(1,(K$1=WAC_District)*('Blend Sheet'!$AP$4=WAC_IIN),0))*'Blend Sheet'!$AP88/1000,0)</f>
        <v>153.20102578200002</v>
      </c>
      <c r="L85" s="245">
        <f t="array" ref="L85">IFERROR(INDEX(WAC_Item_Cost,MATCH(1,(L$1=WAC_District)*('Blend Sheet'!$C$4=WAC_IIN),0))*'Blend Sheet'!$C88/1000,0) + IFERROR(INDEX(WAC_Item_Cost,MATCH(1,(L$1=WAC_District)*('Blend Sheet'!$D$4=WAC_IIN),0))*'Blend Sheet'!$D88/1000,0) + IFERROR(INDEX(WAC_Item_Cost,MATCH(1,(L$1=WAC_District)*('Blend Sheet'!$E$4=WAC_IIN),0))*'Blend Sheet'!$E88/1000,0) + IFERROR(INDEX(WAC_Item_Cost,MATCH(1,(L$1=WAC_District)*('Blend Sheet'!$F$4=WAC_IIN),0))*'Blend Sheet'!$F88/1000,0)  + IFERROR(INDEX(WAC_Item_Cost,MATCH(1,(L$1=WAC_District)*('Blend Sheet'!$G$4=WAC_IIN),0))*'Blend Sheet'!$G88,0) + IFERROR(INDEX(WAC_Item_Cost,MATCH(1,(L$1=WAC_District)*('Blend Sheet'!$H$4=WAC_IIN),0))*'Blend Sheet'!$H88,0)  + IFERROR(INDEX(WAC_Item_Cost,MATCH(1,(L$1=WAC_District)*('Blend Sheet'!$I$4=WAC_IIN),0))*'Blend Sheet'!$I88,0) + IFERROR(INDEX(WAC_Item_Cost,MATCH(1,(L$1=WAC_District)*('Blend Sheet'!$J$4=WAC_IIN),0))*'Blend Sheet'!$J88,0) + IFERROR(INDEX(WAC_Item_Cost,MATCH(1,(L$1=WAC_District)*('Blend Sheet'!$K$4=WAC_IIN),0))*'Blend Sheet'!$K88,0) + IFERROR(INDEX(WAC_Item_Cost,MATCH(1,(L$1=WAC_District)*('Blend Sheet'!$L$4=WAC_IIN),0))*'Blend Sheet'!$L88,0) + IFERROR(INDEX(WAC_Item_Cost,MATCH(1,(L$1=WAC_District)*('Blend Sheet'!$M$4=WAC_IIN),0))*'Blend Sheet'!$M88,0) + IFERROR(INDEX(WAC_Item_Cost,MATCH(1,(L$1=WAC_District)*('Blend Sheet'!$N$4=WAC_IIN),0))*'Blend Sheet'!$N88,0) + IFERROR(INDEX(WAC_Item_Cost,MATCH(1,(L$1=WAC_District)*('Blend Sheet'!$O$4=WAC_IIN),0))*'Blend Sheet'!$O88,0) + IFERROR(INDEX(WAC_Item_Cost,MATCH(1,(L$1=WAC_District)*('Blend Sheet'!$P$4=WAC_IIN),0))*'Blend Sheet'!$P88,0) + IFERROR(INDEX(WAC_Item_Cost,MATCH(1,(L$1=WAC_District)*('Blend Sheet'!$Q$4=WAC_IIN),0))*'Blend Sheet'!$Q88,0) + IFERROR(INDEX(WAC_Item_Cost,MATCH(1,(L$1=WAC_District)*('Blend Sheet'!$R$4=WAC_IIN),0))*'Blend Sheet'!$R88,0) + IFERROR(INDEX(WAC_Item_Cost,MATCH(1,(L$1=WAC_District)*('Blend Sheet'!$S$4=WAC_IIN),0))*'Blend Sheet'!$S88,0) + IFERROR(INDEX(WAC_Item_Cost,MATCH(1,(L$1=WAC_District)*('Blend Sheet'!$T$4=WAC_IIN),0))*'Blend Sheet'!$T88,0) + IFERROR(INDEX(WAC_Item_Cost,MATCH(1,(L$1=WAC_District)*('Blend Sheet'!$U$4=WAC_IIN),0))*'Blend Sheet'!$U88,0) + IFERROR(INDEX(WAC_Item_Cost,MATCH(1,(L$1=WAC_District)*('Blend Sheet'!$V$4=WAC_IIN),0))*'Blend Sheet'!$V88,0) + IFERROR(INDEX(WAC_Item_Cost,MATCH(1,(L$1=WAC_District)*('Blend Sheet'!$W$4=WAC_IIN),0))*'Blend Sheet'!$W88,0) + IFERROR(INDEX(WAC_Item_Cost,MATCH(1,(L$1=WAC_District)*('Blend Sheet'!$X$4=WAC_IIN),0))*'Blend Sheet'!$X88,0) + IFERROR(INDEX(WAC_Item_Cost,MATCH(1,(L$1=WAC_District)*('Blend Sheet'!$Y$4=WAC_IIN),0))*'Blend Sheet'!$Y88,0) + IFERROR(INDEX(WAC_Item_Cost,MATCH(1,(L$1=WAC_District)*('Blend Sheet'!$Z$4=WAC_IIN),0))*'Blend Sheet'!$Z88,0) + IFERROR(INDEX(WAC_Item_Cost,MATCH(1,(L$1=WAC_District)*('Blend Sheet'!$AA$4=WAC_IIN),0))*'Blend Sheet'!$AA88,0) + IFERROR(INDEX(WAC_Item_Cost,MATCH(1,(L$1=WAC_District)*('Blend Sheet'!$AB$4=WAC_IIN),0))*'Blend Sheet'!$AB88,0) + IFERROR(INDEX(WAC_Item_Cost,MATCH(1,(L$1=WAC_District)*('Blend Sheet'!$AC$4=WAC_IIN),0))*'Blend Sheet'!$AC88,0) + IFERROR(INDEX(WAC_Item_Cost,MATCH(1,(L$1=WAC_District)*('Blend Sheet'!$AD$4=WAC_IIN),0))*'Blend Sheet'!$AD88,0) + IFERROR(INDEX(WAC_Item_Cost,MATCH(1,(L$1=WAC_District)*('Blend Sheet'!$AE$4=WAC_IIN),0))*'Blend Sheet'!$AE88,0) + IFERROR(INDEX(WAC_Item_Cost,MATCH(1,(L$1=WAC_District)*('Blend Sheet'!$AF$4=WAC_IIN),0))*'Blend Sheet'!$AF88,0) + IFERROR(INDEX(WAC_Item_Cost,MATCH(1,(L$1=WAC_District)*('Blend Sheet'!$AG$4=WAC_IIN),0))*'Blend Sheet'!$AG88,0) + IFERROR(INDEX(WAC_Item_Cost,MATCH(1,(L$1=WAC_District)*('Blend Sheet'!$AH$4=WAC_IIN),0))*'Blend Sheet'!$AH88,0) + IFERROR(INDEX(WAC_Item_Cost,MATCH(1,(L$1=WAC_District)*('Blend Sheet'!$AI$4=WAC_IIN),0))*'Blend Sheet'!$AI88,0) + IFERROR(INDEX(WAC_Item_Cost,MATCH(1,(L$1=WAC_District)*('Blend Sheet'!$AJ$4=WAC_IIN),0))*'Blend Sheet'!$AJ88,0) + IFERROR(INDEX(WAC_Item_Cost,MATCH(1,(L$1=WAC_District)*('Blend Sheet'!$AK$4=WAC_IIN),0))*'Blend Sheet'!$AK88,0) + IFERROR(INDEX(WAC_Item_Cost,MATCH(1,(L$1=WAC_District)*('Blend Sheet'!$AL$4=WAC_IIN),0))*'Blend Sheet'!$AL88,0) + IFERROR(INDEX(WAC_Item_Cost,MATCH(1,(L$1=WAC_District)*('Blend Sheet'!$AM$4=WAC_IIN),0))*'Blend Sheet'!$AM88,0) + IFERROR(INDEX(WAC_Item_Cost,MATCH(1,(L$1=WAC_District)*('Blend Sheet'!$AN$4=WAC_IIN),0))*'Blend Sheet'!$AN88,0) + IFERROR(INDEX(WAC_Item_Cost,MATCH(1,(L$1=WAC_District)*('Blend Sheet'!$AO$4=WAC_IIN),0))*'Blend Sheet'!$AO88,0) + IFERROR(INDEX(WAC_Item_Cost,MATCH(1,(L$1=WAC_District)*('Blend Sheet'!$AP$4=WAC_IIN),0))*'Blend Sheet'!$AP88/1000,0)</f>
        <v>169.25075189400002</v>
      </c>
    </row>
    <row r="86" spans="1:12" x14ac:dyDescent="0.25">
      <c r="A86" t="str">
        <f>'Blend Sheet'!A89</f>
        <v>Thermal 40 EXP</v>
      </c>
      <c r="B86" s="245">
        <f t="array" ref="B86">IFERROR(INDEX(WAC_Item_Cost,MATCH(1,(B$1=WAC_District)*('Blend Sheet'!$C$4=WAC_IIN),0))*'Blend Sheet'!$C89/1000,0) + IFERROR(INDEX(WAC_Item_Cost,MATCH(1,(B$1=WAC_District)*('Blend Sheet'!$D$4=WAC_IIN),0))*'Blend Sheet'!$D89/1000,0) + IFERROR(INDEX(WAC_Item_Cost,MATCH(1,(B$1=WAC_District)*('Blend Sheet'!$E$4=WAC_IIN),0))*'Blend Sheet'!$E89/1000,0) + IFERROR(INDEX(WAC_Item_Cost,MATCH(1,(B$1=WAC_District)*('Blend Sheet'!$F$4=WAC_IIN),0))*'Blend Sheet'!$F89/1000,0)  + IFERROR(INDEX(WAC_Item_Cost,MATCH(1,(B$1=WAC_District)*('Blend Sheet'!$G$4=WAC_IIN),0))*'Blend Sheet'!$G89,0) + IFERROR(INDEX(WAC_Item_Cost,MATCH(1,(B$1=WAC_District)*('Blend Sheet'!$H$4=WAC_IIN),0))*'Blend Sheet'!$H89,0)  + IFERROR(INDEX(WAC_Item_Cost,MATCH(1,(B$1=WAC_District)*('Blend Sheet'!$I$4=WAC_IIN),0))*'Blend Sheet'!$I89,0) + IFERROR(INDEX(WAC_Item_Cost,MATCH(1,(B$1=WAC_District)*('Blend Sheet'!$J$4=WAC_IIN),0))*'Blend Sheet'!$J89,0) + IFERROR(INDEX(WAC_Item_Cost,MATCH(1,(B$1=WAC_District)*('Blend Sheet'!$K$4=WAC_IIN),0))*'Blend Sheet'!$K89,0) + IFERROR(INDEX(WAC_Item_Cost,MATCH(1,(B$1=WAC_District)*('Blend Sheet'!$L$4=WAC_IIN),0))*'Blend Sheet'!$L89,0) + IFERROR(INDEX(WAC_Item_Cost,MATCH(1,(B$1=WAC_District)*('Blend Sheet'!$M$4=WAC_IIN),0))*'Blend Sheet'!$M89,0) + IFERROR(INDEX(WAC_Item_Cost,MATCH(1,(B$1=WAC_District)*('Blend Sheet'!$N$4=WAC_IIN),0))*'Blend Sheet'!$N89,0) + IFERROR(INDEX(WAC_Item_Cost,MATCH(1,(B$1=WAC_District)*('Blend Sheet'!$O$4=WAC_IIN),0))*'Blend Sheet'!$O89,0) + IFERROR(INDEX(WAC_Item_Cost,MATCH(1,(B$1=WAC_District)*('Blend Sheet'!$P$4=WAC_IIN),0))*'Blend Sheet'!$P89,0) + IFERROR(INDEX(WAC_Item_Cost,MATCH(1,(B$1=WAC_District)*('Blend Sheet'!$Q$4=WAC_IIN),0))*'Blend Sheet'!$Q89,0) + IFERROR(INDEX(WAC_Item_Cost,MATCH(1,(B$1=WAC_District)*('Blend Sheet'!$R$4=WAC_IIN),0))*'Blend Sheet'!$R89,0) + IFERROR(INDEX(WAC_Item_Cost,MATCH(1,(B$1=WAC_District)*('Blend Sheet'!$S$4=WAC_IIN),0))*'Blend Sheet'!$S89,0) + IFERROR(INDEX(WAC_Item_Cost,MATCH(1,(B$1=WAC_District)*('Blend Sheet'!$T$4=WAC_IIN),0))*'Blend Sheet'!$T89,0) + IFERROR(INDEX(WAC_Item_Cost,MATCH(1,(B$1=WAC_District)*('Blend Sheet'!$U$4=WAC_IIN),0))*'Blend Sheet'!$U89,0) + IFERROR(INDEX(WAC_Item_Cost,MATCH(1,(B$1=WAC_District)*('Blend Sheet'!$V$4=WAC_IIN),0))*'Blend Sheet'!$V89,0) + IFERROR(INDEX(WAC_Item_Cost,MATCH(1,(B$1=WAC_District)*('Blend Sheet'!$W$4=WAC_IIN),0))*'Blend Sheet'!$W89,0) + IFERROR(INDEX(WAC_Item_Cost,MATCH(1,(B$1=WAC_District)*('Blend Sheet'!$X$4=WAC_IIN),0))*'Blend Sheet'!$X89,0) + IFERROR(INDEX(WAC_Item_Cost,MATCH(1,(B$1=WAC_District)*('Blend Sheet'!$Y$4=WAC_IIN),0))*'Blend Sheet'!$Y89,0) + IFERROR(INDEX(WAC_Item_Cost,MATCH(1,(B$1=WAC_District)*('Blend Sheet'!$Z$4=WAC_IIN),0))*'Blend Sheet'!$Z89,0) + IFERROR(INDEX(WAC_Item_Cost,MATCH(1,(B$1=WAC_District)*('Blend Sheet'!$AA$4=WAC_IIN),0))*'Blend Sheet'!$AA89,0) + IFERROR(INDEX(WAC_Item_Cost,MATCH(1,(B$1=WAC_District)*('Blend Sheet'!$AB$4=WAC_IIN),0))*'Blend Sheet'!$AB89,0) + IFERROR(INDEX(WAC_Item_Cost,MATCH(1,(B$1=WAC_District)*('Blend Sheet'!$AC$4=WAC_IIN),0))*'Blend Sheet'!$AC89,0) + IFERROR(INDEX(WAC_Item_Cost,MATCH(1,(B$1=WAC_District)*('Blend Sheet'!$AD$4=WAC_IIN),0))*'Blend Sheet'!$AD89,0) + IFERROR(INDEX(WAC_Item_Cost,MATCH(1,(B$1=WAC_District)*('Blend Sheet'!$AE$4=WAC_IIN),0))*'Blend Sheet'!$AE89,0) + IFERROR(INDEX(WAC_Item_Cost,MATCH(1,(B$1=WAC_District)*('Blend Sheet'!$AF$4=WAC_IIN),0))*'Blend Sheet'!$AF89,0) + IFERROR(INDEX(WAC_Item_Cost,MATCH(1,(B$1=WAC_District)*('Blend Sheet'!$AG$4=WAC_IIN),0))*'Blend Sheet'!$AG89,0) + IFERROR(INDEX(WAC_Item_Cost,MATCH(1,(B$1=WAC_District)*('Blend Sheet'!$AH$4=WAC_IIN),0))*'Blend Sheet'!$AH89,0) + IFERROR(INDEX(WAC_Item_Cost,MATCH(1,(B$1=WAC_District)*('Blend Sheet'!$AI$4=WAC_IIN),0))*'Blend Sheet'!$AI89,0) + IFERROR(INDEX(WAC_Item_Cost,MATCH(1,(B$1=WAC_District)*('Blend Sheet'!$AJ$4=WAC_IIN),0))*'Blend Sheet'!$AJ89,0) + IFERROR(INDEX(WAC_Item_Cost,MATCH(1,(B$1=WAC_District)*('Blend Sheet'!$AK$4=WAC_IIN),0))*'Blend Sheet'!$AK89,0) + IFERROR(INDEX(WAC_Item_Cost,MATCH(1,(B$1=WAC_District)*('Blend Sheet'!$AL$4=WAC_IIN),0))*'Blend Sheet'!$AL89,0) + IFERROR(INDEX(WAC_Item_Cost,MATCH(1,(B$1=WAC_District)*('Blend Sheet'!$AM$4=WAC_IIN),0))*'Blend Sheet'!$AM89,0) + IFERROR(INDEX(WAC_Item_Cost,MATCH(1,(B$1=WAC_District)*('Blend Sheet'!$AN$4=WAC_IIN),0))*'Blend Sheet'!$AN89,0) + IFERROR(INDEX(WAC_Item_Cost,MATCH(1,(B$1=WAC_District)*('Blend Sheet'!$AO$4=WAC_IIN),0))*'Blend Sheet'!$AO89,0) + IFERROR(INDEX(WAC_Item_Cost,MATCH(1,(B$1=WAC_District)*('Blend Sheet'!$AP$4=WAC_IIN),0))*'Blend Sheet'!$AP89/1000,0)</f>
        <v>191.34011435999997</v>
      </c>
      <c r="C86" s="245">
        <f t="array" ref="C86">IFERROR(INDEX(WAC_Item_Cost,MATCH(1,(C$1=WAC_District)*('Blend Sheet'!$C$4=WAC_IIN),0))*'Blend Sheet'!$C89/1000,0) + IFERROR(INDEX(WAC_Item_Cost,MATCH(1,(C$1=WAC_District)*('Blend Sheet'!$D$4=WAC_IIN),0))*'Blend Sheet'!$D89/1000,0) + IFERROR(INDEX(WAC_Item_Cost,MATCH(1,(C$1=WAC_District)*('Blend Sheet'!$E$4=WAC_IIN),0))*'Blend Sheet'!$E89/1000,0) + IFERROR(INDEX(WAC_Item_Cost,MATCH(1,(C$1=WAC_District)*('Blend Sheet'!$F$4=WAC_IIN),0))*'Blend Sheet'!$F89/1000,0)  + IFERROR(INDEX(WAC_Item_Cost,MATCH(1,(C$1=WAC_District)*('Blend Sheet'!$G$4=WAC_IIN),0))*'Blend Sheet'!$G89,0) + IFERROR(INDEX(WAC_Item_Cost,MATCH(1,(C$1=WAC_District)*('Blend Sheet'!$H$4=WAC_IIN),0))*'Blend Sheet'!$H89,0)  + IFERROR(INDEX(WAC_Item_Cost,MATCH(1,(C$1=WAC_District)*('Blend Sheet'!$I$4=WAC_IIN),0))*'Blend Sheet'!$I89,0) + IFERROR(INDEX(WAC_Item_Cost,MATCH(1,(C$1=WAC_District)*('Blend Sheet'!$J$4=WAC_IIN),0))*'Blend Sheet'!$J89,0) + IFERROR(INDEX(WAC_Item_Cost,MATCH(1,(C$1=WAC_District)*('Blend Sheet'!$K$4=WAC_IIN),0))*'Blend Sheet'!$K89,0) + IFERROR(INDEX(WAC_Item_Cost,MATCH(1,(C$1=WAC_District)*('Blend Sheet'!$L$4=WAC_IIN),0))*'Blend Sheet'!$L89,0) + IFERROR(INDEX(WAC_Item_Cost,MATCH(1,(C$1=WAC_District)*('Blend Sheet'!$M$4=WAC_IIN),0))*'Blend Sheet'!$M89,0) + IFERROR(INDEX(WAC_Item_Cost,MATCH(1,(C$1=WAC_District)*('Blend Sheet'!$N$4=WAC_IIN),0))*'Blend Sheet'!$N89,0) + IFERROR(INDEX(WAC_Item_Cost,MATCH(1,(C$1=WAC_District)*('Blend Sheet'!$O$4=WAC_IIN),0))*'Blend Sheet'!$O89,0) + IFERROR(INDEX(WAC_Item_Cost,MATCH(1,(C$1=WAC_District)*('Blend Sheet'!$P$4=WAC_IIN),0))*'Blend Sheet'!$P89,0) + IFERROR(INDEX(WAC_Item_Cost,MATCH(1,(C$1=WAC_District)*('Blend Sheet'!$Q$4=WAC_IIN),0))*'Blend Sheet'!$Q89,0) + IFERROR(INDEX(WAC_Item_Cost,MATCH(1,(C$1=WAC_District)*('Blend Sheet'!$R$4=WAC_IIN),0))*'Blend Sheet'!$R89,0) + IFERROR(INDEX(WAC_Item_Cost,MATCH(1,(C$1=WAC_District)*('Blend Sheet'!$S$4=WAC_IIN),0))*'Blend Sheet'!$S89,0) + IFERROR(INDEX(WAC_Item_Cost,MATCH(1,(C$1=WAC_District)*('Blend Sheet'!$T$4=WAC_IIN),0))*'Blend Sheet'!$T89,0) + IFERROR(INDEX(WAC_Item_Cost,MATCH(1,(C$1=WAC_District)*('Blend Sheet'!$U$4=WAC_IIN),0))*'Blend Sheet'!$U89,0) + IFERROR(INDEX(WAC_Item_Cost,MATCH(1,(C$1=WAC_District)*('Blend Sheet'!$V$4=WAC_IIN),0))*'Blend Sheet'!$V89,0) + IFERROR(INDEX(WAC_Item_Cost,MATCH(1,(C$1=WAC_District)*('Blend Sheet'!$W$4=WAC_IIN),0))*'Blend Sheet'!$W89,0) + IFERROR(INDEX(WAC_Item_Cost,MATCH(1,(C$1=WAC_District)*('Blend Sheet'!$X$4=WAC_IIN),0))*'Blend Sheet'!$X89,0) + IFERROR(INDEX(WAC_Item_Cost,MATCH(1,(C$1=WAC_District)*('Blend Sheet'!$Y$4=WAC_IIN),0))*'Blend Sheet'!$Y89,0) + IFERROR(INDEX(WAC_Item_Cost,MATCH(1,(C$1=WAC_District)*('Blend Sheet'!$Z$4=WAC_IIN),0))*'Blend Sheet'!$Z89,0) + IFERROR(INDEX(WAC_Item_Cost,MATCH(1,(C$1=WAC_District)*('Blend Sheet'!$AA$4=WAC_IIN),0))*'Blend Sheet'!$AA89,0) + IFERROR(INDEX(WAC_Item_Cost,MATCH(1,(C$1=WAC_District)*('Blend Sheet'!$AB$4=WAC_IIN),0))*'Blend Sheet'!$AB89,0) + IFERROR(INDEX(WAC_Item_Cost,MATCH(1,(C$1=WAC_District)*('Blend Sheet'!$AC$4=WAC_IIN),0))*'Blend Sheet'!$AC89,0) + IFERROR(INDEX(WAC_Item_Cost,MATCH(1,(C$1=WAC_District)*('Blend Sheet'!$AD$4=WAC_IIN),0))*'Blend Sheet'!$AD89,0) + IFERROR(INDEX(WAC_Item_Cost,MATCH(1,(C$1=WAC_District)*('Blend Sheet'!$AE$4=WAC_IIN),0))*'Blend Sheet'!$AE89,0) + IFERROR(INDEX(WAC_Item_Cost,MATCH(1,(C$1=WAC_District)*('Blend Sheet'!$AF$4=WAC_IIN),0))*'Blend Sheet'!$AF89,0) + IFERROR(INDEX(WAC_Item_Cost,MATCH(1,(C$1=WAC_District)*('Blend Sheet'!$AG$4=WAC_IIN),0))*'Blend Sheet'!$AG89,0) + IFERROR(INDEX(WAC_Item_Cost,MATCH(1,(C$1=WAC_District)*('Blend Sheet'!$AH$4=WAC_IIN),0))*'Blend Sheet'!$AH89,0) + IFERROR(INDEX(WAC_Item_Cost,MATCH(1,(C$1=WAC_District)*('Blend Sheet'!$AI$4=WAC_IIN),0))*'Blend Sheet'!$AI89,0) + IFERROR(INDEX(WAC_Item_Cost,MATCH(1,(C$1=WAC_District)*('Blend Sheet'!$AJ$4=WAC_IIN),0))*'Blend Sheet'!$AJ89,0) + IFERROR(INDEX(WAC_Item_Cost,MATCH(1,(C$1=WAC_District)*('Blend Sheet'!$AK$4=WAC_IIN),0))*'Blend Sheet'!$AK89,0) + IFERROR(INDEX(WAC_Item_Cost,MATCH(1,(C$1=WAC_District)*('Blend Sheet'!$AL$4=WAC_IIN),0))*'Blend Sheet'!$AL89,0) + IFERROR(INDEX(WAC_Item_Cost,MATCH(1,(C$1=WAC_District)*('Blend Sheet'!$AM$4=WAC_IIN),0))*'Blend Sheet'!$AM89,0) + IFERROR(INDEX(WAC_Item_Cost,MATCH(1,(C$1=WAC_District)*('Blend Sheet'!$AN$4=WAC_IIN),0))*'Blend Sheet'!$AN89,0) + IFERROR(INDEX(WAC_Item_Cost,MATCH(1,(C$1=WAC_District)*('Blend Sheet'!$AO$4=WAC_IIN),0))*'Blend Sheet'!$AO89,0) + IFERROR(INDEX(WAC_Item_Cost,MATCH(1,(C$1=WAC_District)*('Blend Sheet'!$AP$4=WAC_IIN),0))*'Blend Sheet'!$AP89/1000,0)</f>
        <v>237.96811467999999</v>
      </c>
      <c r="D86" s="245">
        <f t="array" ref="D86">IFERROR(INDEX(WAC_Item_Cost,MATCH(1,(D$1=WAC_District)*('Blend Sheet'!$C$4=WAC_IIN),0))*'Blend Sheet'!$C89/1000,0) + IFERROR(INDEX(WAC_Item_Cost,MATCH(1,(D$1=WAC_District)*('Blend Sheet'!$D$4=WAC_IIN),0))*'Blend Sheet'!$D89/1000,0) + IFERROR(INDEX(WAC_Item_Cost,MATCH(1,(D$1=WAC_District)*('Blend Sheet'!$E$4=WAC_IIN),0))*'Blend Sheet'!$E89/1000,0) + IFERROR(INDEX(WAC_Item_Cost,MATCH(1,(D$1=WAC_District)*('Blend Sheet'!$F$4=WAC_IIN),0))*'Blend Sheet'!$F89/1000,0)  + IFERROR(INDEX(WAC_Item_Cost,MATCH(1,(D$1=WAC_District)*('Blend Sheet'!$G$4=WAC_IIN),0))*'Blend Sheet'!$G89,0) + IFERROR(INDEX(WAC_Item_Cost,MATCH(1,(D$1=WAC_District)*('Blend Sheet'!$H$4=WAC_IIN),0))*'Blend Sheet'!$H89,0)  + IFERROR(INDEX(WAC_Item_Cost,MATCH(1,(D$1=WAC_District)*('Blend Sheet'!$I$4=WAC_IIN),0))*'Blend Sheet'!$I89,0) + IFERROR(INDEX(WAC_Item_Cost,MATCH(1,(D$1=WAC_District)*('Blend Sheet'!$J$4=WAC_IIN),0))*'Blend Sheet'!$J89,0) + IFERROR(INDEX(WAC_Item_Cost,MATCH(1,(D$1=WAC_District)*('Blend Sheet'!$K$4=WAC_IIN),0))*'Blend Sheet'!$K89,0) + IFERROR(INDEX(WAC_Item_Cost,MATCH(1,(D$1=WAC_District)*('Blend Sheet'!$L$4=WAC_IIN),0))*'Blend Sheet'!$L89,0) + IFERROR(INDEX(WAC_Item_Cost,MATCH(1,(D$1=WAC_District)*('Blend Sheet'!$M$4=WAC_IIN),0))*'Blend Sheet'!$M89,0) + IFERROR(INDEX(WAC_Item_Cost,MATCH(1,(D$1=WAC_District)*('Blend Sheet'!$N$4=WAC_IIN),0))*'Blend Sheet'!$N89,0) + IFERROR(INDEX(WAC_Item_Cost,MATCH(1,(D$1=WAC_District)*('Blend Sheet'!$O$4=WAC_IIN),0))*'Blend Sheet'!$O89,0) + IFERROR(INDEX(WAC_Item_Cost,MATCH(1,(D$1=WAC_District)*('Blend Sheet'!$P$4=WAC_IIN),0))*'Blend Sheet'!$P89,0) + IFERROR(INDEX(WAC_Item_Cost,MATCH(1,(D$1=WAC_District)*('Blend Sheet'!$Q$4=WAC_IIN),0))*'Blend Sheet'!$Q89,0) + IFERROR(INDEX(WAC_Item_Cost,MATCH(1,(D$1=WAC_District)*('Blend Sheet'!$R$4=WAC_IIN),0))*'Blend Sheet'!$R89,0) + IFERROR(INDEX(WAC_Item_Cost,MATCH(1,(D$1=WAC_District)*('Blend Sheet'!$S$4=WAC_IIN),0))*'Blend Sheet'!$S89,0) + IFERROR(INDEX(WAC_Item_Cost,MATCH(1,(D$1=WAC_District)*('Blend Sheet'!$T$4=WAC_IIN),0))*'Blend Sheet'!$T89,0) + IFERROR(INDEX(WAC_Item_Cost,MATCH(1,(D$1=WAC_District)*('Blend Sheet'!$U$4=WAC_IIN),0))*'Blend Sheet'!$U89,0) + IFERROR(INDEX(WAC_Item_Cost,MATCH(1,(D$1=WAC_District)*('Blend Sheet'!$V$4=WAC_IIN),0))*'Blend Sheet'!$V89,0) + IFERROR(INDEX(WAC_Item_Cost,MATCH(1,(D$1=WAC_District)*('Blend Sheet'!$W$4=WAC_IIN),0))*'Blend Sheet'!$W89,0) + IFERROR(INDEX(WAC_Item_Cost,MATCH(1,(D$1=WAC_District)*('Blend Sheet'!$X$4=WAC_IIN),0))*'Blend Sheet'!$X89,0) + IFERROR(INDEX(WAC_Item_Cost,MATCH(1,(D$1=WAC_District)*('Blend Sheet'!$Y$4=WAC_IIN),0))*'Blend Sheet'!$Y89,0) + IFERROR(INDEX(WAC_Item_Cost,MATCH(1,(D$1=WAC_District)*('Blend Sheet'!$Z$4=WAC_IIN),0))*'Blend Sheet'!$Z89,0) + IFERROR(INDEX(WAC_Item_Cost,MATCH(1,(D$1=WAC_District)*('Blend Sheet'!$AA$4=WAC_IIN),0))*'Blend Sheet'!$AA89,0) + IFERROR(INDEX(WAC_Item_Cost,MATCH(1,(D$1=WAC_District)*('Blend Sheet'!$AB$4=WAC_IIN),0))*'Blend Sheet'!$AB89,0) + IFERROR(INDEX(WAC_Item_Cost,MATCH(1,(D$1=WAC_District)*('Blend Sheet'!$AC$4=WAC_IIN),0))*'Blend Sheet'!$AC89,0) + IFERROR(INDEX(WAC_Item_Cost,MATCH(1,(D$1=WAC_District)*('Blend Sheet'!$AD$4=WAC_IIN),0))*'Blend Sheet'!$AD89,0) + IFERROR(INDEX(WAC_Item_Cost,MATCH(1,(D$1=WAC_District)*('Blend Sheet'!$AE$4=WAC_IIN),0))*'Blend Sheet'!$AE89,0) + IFERROR(INDEX(WAC_Item_Cost,MATCH(1,(D$1=WAC_District)*('Blend Sheet'!$AF$4=WAC_IIN),0))*'Blend Sheet'!$AF89,0) + IFERROR(INDEX(WAC_Item_Cost,MATCH(1,(D$1=WAC_District)*('Blend Sheet'!$AG$4=WAC_IIN),0))*'Blend Sheet'!$AG89,0) + IFERROR(INDEX(WAC_Item_Cost,MATCH(1,(D$1=WAC_District)*('Blend Sheet'!$AH$4=WAC_IIN),0))*'Blend Sheet'!$AH89,0) + IFERROR(INDEX(WAC_Item_Cost,MATCH(1,(D$1=WAC_District)*('Blend Sheet'!$AI$4=WAC_IIN),0))*'Blend Sheet'!$AI89,0) + IFERROR(INDEX(WAC_Item_Cost,MATCH(1,(D$1=WAC_District)*('Blend Sheet'!$AJ$4=WAC_IIN),0))*'Blend Sheet'!$AJ89,0) + IFERROR(INDEX(WAC_Item_Cost,MATCH(1,(D$1=WAC_District)*('Blend Sheet'!$AK$4=WAC_IIN),0))*'Blend Sheet'!$AK89,0) + IFERROR(INDEX(WAC_Item_Cost,MATCH(1,(D$1=WAC_District)*('Blend Sheet'!$AL$4=WAC_IIN),0))*'Blend Sheet'!$AL89,0) + IFERROR(INDEX(WAC_Item_Cost,MATCH(1,(D$1=WAC_District)*('Blend Sheet'!$AM$4=WAC_IIN),0))*'Blend Sheet'!$AM89,0) + IFERROR(INDEX(WAC_Item_Cost,MATCH(1,(D$1=WAC_District)*('Blend Sheet'!$AN$4=WAC_IIN),0))*'Blend Sheet'!$AN89,0) + IFERROR(INDEX(WAC_Item_Cost,MATCH(1,(D$1=WAC_District)*('Blend Sheet'!$AO$4=WAC_IIN),0))*'Blend Sheet'!$AO89,0) + IFERROR(INDEX(WAC_Item_Cost,MATCH(1,(D$1=WAC_District)*('Blend Sheet'!$AP$4=WAC_IIN),0))*'Blend Sheet'!$AP89/1000,0)</f>
        <v>168.10406416000001</v>
      </c>
      <c r="E86" s="245">
        <f t="array" ref="E86">IFERROR(INDEX(WAC_Item_Cost,MATCH(1,(E$1=WAC_District)*('Blend Sheet'!$C$4=WAC_IIN),0))*'Blend Sheet'!$C89/1000,0) + IFERROR(INDEX(WAC_Item_Cost,MATCH(1,(E$1=WAC_District)*('Blend Sheet'!$D$4=WAC_IIN),0))*'Blend Sheet'!$D89/1000,0) + IFERROR(INDEX(WAC_Item_Cost,MATCH(1,(E$1=WAC_District)*('Blend Sheet'!$E$4=WAC_IIN),0))*'Blend Sheet'!$E89/1000,0) + IFERROR(INDEX(WAC_Item_Cost,MATCH(1,(E$1=WAC_District)*('Blend Sheet'!$F$4=WAC_IIN),0))*'Blend Sheet'!$F89/1000,0)  + IFERROR(INDEX(WAC_Item_Cost,MATCH(1,(E$1=WAC_District)*('Blend Sheet'!$G$4=WAC_IIN),0))*'Blend Sheet'!$G89,0) + IFERROR(INDEX(WAC_Item_Cost,MATCH(1,(E$1=WAC_District)*('Blend Sheet'!$H$4=WAC_IIN),0))*'Blend Sheet'!$H89,0)  + IFERROR(INDEX(WAC_Item_Cost,MATCH(1,(E$1=WAC_District)*('Blend Sheet'!$I$4=WAC_IIN),0))*'Blend Sheet'!$I89,0) + IFERROR(INDEX(WAC_Item_Cost,MATCH(1,(E$1=WAC_District)*('Blend Sheet'!$J$4=WAC_IIN),0))*'Blend Sheet'!$J89,0) + IFERROR(INDEX(WAC_Item_Cost,MATCH(1,(E$1=WAC_District)*('Blend Sheet'!$K$4=WAC_IIN),0))*'Blend Sheet'!$K89,0) + IFERROR(INDEX(WAC_Item_Cost,MATCH(1,(E$1=WAC_District)*('Blend Sheet'!$L$4=WAC_IIN),0))*'Blend Sheet'!$L89,0) + IFERROR(INDEX(WAC_Item_Cost,MATCH(1,(E$1=WAC_District)*('Blend Sheet'!$M$4=WAC_IIN),0))*'Blend Sheet'!$M89,0) + IFERROR(INDEX(WAC_Item_Cost,MATCH(1,(E$1=WAC_District)*('Blend Sheet'!$N$4=WAC_IIN),0))*'Blend Sheet'!$N89,0) + IFERROR(INDEX(WAC_Item_Cost,MATCH(1,(E$1=WAC_District)*('Blend Sheet'!$O$4=WAC_IIN),0))*'Blend Sheet'!$O89,0) + IFERROR(INDEX(WAC_Item_Cost,MATCH(1,(E$1=WAC_District)*('Blend Sheet'!$P$4=WAC_IIN),0))*'Blend Sheet'!$P89,0) + IFERROR(INDEX(WAC_Item_Cost,MATCH(1,(E$1=WAC_District)*('Blend Sheet'!$Q$4=WAC_IIN),0))*'Blend Sheet'!$Q89,0) + IFERROR(INDEX(WAC_Item_Cost,MATCH(1,(E$1=WAC_District)*('Blend Sheet'!$R$4=WAC_IIN),0))*'Blend Sheet'!$R89,0) + IFERROR(INDEX(WAC_Item_Cost,MATCH(1,(E$1=WAC_District)*('Blend Sheet'!$S$4=WAC_IIN),0))*'Blend Sheet'!$S89,0) + IFERROR(INDEX(WAC_Item_Cost,MATCH(1,(E$1=WAC_District)*('Blend Sheet'!$T$4=WAC_IIN),0))*'Blend Sheet'!$T89,0) + IFERROR(INDEX(WAC_Item_Cost,MATCH(1,(E$1=WAC_District)*('Blend Sheet'!$U$4=WAC_IIN),0))*'Blend Sheet'!$U89,0) + IFERROR(INDEX(WAC_Item_Cost,MATCH(1,(E$1=WAC_District)*('Blend Sheet'!$V$4=WAC_IIN),0))*'Blend Sheet'!$V89,0) + IFERROR(INDEX(WAC_Item_Cost,MATCH(1,(E$1=WAC_District)*('Blend Sheet'!$W$4=WAC_IIN),0))*'Blend Sheet'!$W89,0) + IFERROR(INDEX(WAC_Item_Cost,MATCH(1,(E$1=WAC_District)*('Blend Sheet'!$X$4=WAC_IIN),0))*'Blend Sheet'!$X89,0) + IFERROR(INDEX(WAC_Item_Cost,MATCH(1,(E$1=WAC_District)*('Blend Sheet'!$Y$4=WAC_IIN),0))*'Blend Sheet'!$Y89,0) + IFERROR(INDEX(WAC_Item_Cost,MATCH(1,(E$1=WAC_District)*('Blend Sheet'!$Z$4=WAC_IIN),0))*'Blend Sheet'!$Z89,0) + IFERROR(INDEX(WAC_Item_Cost,MATCH(1,(E$1=WAC_District)*('Blend Sheet'!$AA$4=WAC_IIN),0))*'Blend Sheet'!$AA89,0) + IFERROR(INDEX(WAC_Item_Cost,MATCH(1,(E$1=WAC_District)*('Blend Sheet'!$AB$4=WAC_IIN),0))*'Blend Sheet'!$AB89,0) + IFERROR(INDEX(WAC_Item_Cost,MATCH(1,(E$1=WAC_District)*('Blend Sheet'!$AC$4=WAC_IIN),0))*'Blend Sheet'!$AC89,0) + IFERROR(INDEX(WAC_Item_Cost,MATCH(1,(E$1=WAC_District)*('Blend Sheet'!$AD$4=WAC_IIN),0))*'Blend Sheet'!$AD89,0) + IFERROR(INDEX(WAC_Item_Cost,MATCH(1,(E$1=WAC_District)*('Blend Sheet'!$AE$4=WAC_IIN),0))*'Blend Sheet'!$AE89,0) + IFERROR(INDEX(WAC_Item_Cost,MATCH(1,(E$1=WAC_District)*('Blend Sheet'!$AF$4=WAC_IIN),0))*'Blend Sheet'!$AF89,0) + IFERROR(INDEX(WAC_Item_Cost,MATCH(1,(E$1=WAC_District)*('Blend Sheet'!$AG$4=WAC_IIN),0))*'Blend Sheet'!$AG89,0) + IFERROR(INDEX(WAC_Item_Cost,MATCH(1,(E$1=WAC_District)*('Blend Sheet'!$AH$4=WAC_IIN),0))*'Blend Sheet'!$AH89,0) + IFERROR(INDEX(WAC_Item_Cost,MATCH(1,(E$1=WAC_District)*('Blend Sheet'!$AI$4=WAC_IIN),0))*'Blend Sheet'!$AI89,0) + IFERROR(INDEX(WAC_Item_Cost,MATCH(1,(E$1=WAC_District)*('Blend Sheet'!$AJ$4=WAC_IIN),0))*'Blend Sheet'!$AJ89,0) + IFERROR(INDEX(WAC_Item_Cost,MATCH(1,(E$1=WAC_District)*('Blend Sheet'!$AK$4=WAC_IIN),0))*'Blend Sheet'!$AK89,0) + IFERROR(INDEX(WAC_Item_Cost,MATCH(1,(E$1=WAC_District)*('Blend Sheet'!$AL$4=WAC_IIN),0))*'Blend Sheet'!$AL89,0) + IFERROR(INDEX(WAC_Item_Cost,MATCH(1,(E$1=WAC_District)*('Blend Sheet'!$AM$4=WAC_IIN),0))*'Blend Sheet'!$AM89,0) + IFERROR(INDEX(WAC_Item_Cost,MATCH(1,(E$1=WAC_District)*('Blend Sheet'!$AN$4=WAC_IIN),0))*'Blend Sheet'!$AN89,0) + IFERROR(INDEX(WAC_Item_Cost,MATCH(1,(E$1=WAC_District)*('Blend Sheet'!$AO$4=WAC_IIN),0))*'Blend Sheet'!$AO89,0) + IFERROR(INDEX(WAC_Item_Cost,MATCH(1,(E$1=WAC_District)*('Blend Sheet'!$AP$4=WAC_IIN),0))*'Blend Sheet'!$AP89/1000,0)</f>
        <v>210.80449687999999</v>
      </c>
      <c r="F86" s="245">
        <f t="array" ref="F86">IFERROR(INDEX(WAC_Item_Cost,MATCH(1,(F$1=WAC_District)*('Blend Sheet'!$C$4=WAC_IIN),0))*'Blend Sheet'!$C89/1000,0) + IFERROR(INDEX(WAC_Item_Cost,MATCH(1,(F$1=WAC_District)*('Blend Sheet'!$D$4=WAC_IIN),0))*'Blend Sheet'!$D89/1000,0) + IFERROR(INDEX(WAC_Item_Cost,MATCH(1,(F$1=WAC_District)*('Blend Sheet'!$E$4=WAC_IIN),0))*'Blend Sheet'!$E89/1000,0) + IFERROR(INDEX(WAC_Item_Cost,MATCH(1,(F$1=WAC_District)*('Blend Sheet'!$F$4=WAC_IIN),0))*'Blend Sheet'!$F89/1000,0)  + IFERROR(INDEX(WAC_Item_Cost,MATCH(1,(F$1=WAC_District)*('Blend Sheet'!$G$4=WAC_IIN),0))*'Blend Sheet'!$G89,0) + IFERROR(INDEX(WAC_Item_Cost,MATCH(1,(F$1=WAC_District)*('Blend Sheet'!$H$4=WAC_IIN),0))*'Blend Sheet'!$H89,0)  + IFERROR(INDEX(WAC_Item_Cost,MATCH(1,(F$1=WAC_District)*('Blend Sheet'!$I$4=WAC_IIN),0))*'Blend Sheet'!$I89,0) + IFERROR(INDEX(WAC_Item_Cost,MATCH(1,(F$1=WAC_District)*('Blend Sheet'!$J$4=WAC_IIN),0))*'Blend Sheet'!$J89,0) + IFERROR(INDEX(WAC_Item_Cost,MATCH(1,(F$1=WAC_District)*('Blend Sheet'!$K$4=WAC_IIN),0))*'Blend Sheet'!$K89,0) + IFERROR(INDEX(WAC_Item_Cost,MATCH(1,(F$1=WAC_District)*('Blend Sheet'!$L$4=WAC_IIN),0))*'Blend Sheet'!$L89,0) + IFERROR(INDEX(WAC_Item_Cost,MATCH(1,(F$1=WAC_District)*('Blend Sheet'!$M$4=WAC_IIN),0))*'Blend Sheet'!$M89,0) + IFERROR(INDEX(WAC_Item_Cost,MATCH(1,(F$1=WAC_District)*('Blend Sheet'!$N$4=WAC_IIN),0))*'Blend Sheet'!$N89,0) + IFERROR(INDEX(WAC_Item_Cost,MATCH(1,(F$1=WAC_District)*('Blend Sheet'!$O$4=WAC_IIN),0))*'Blend Sheet'!$O89,0) + IFERROR(INDEX(WAC_Item_Cost,MATCH(1,(F$1=WAC_District)*('Blend Sheet'!$P$4=WAC_IIN),0))*'Blend Sheet'!$P89,0) + IFERROR(INDEX(WAC_Item_Cost,MATCH(1,(F$1=WAC_District)*('Blend Sheet'!$Q$4=WAC_IIN),0))*'Blend Sheet'!$Q89,0) + IFERROR(INDEX(WAC_Item_Cost,MATCH(1,(F$1=WAC_District)*('Blend Sheet'!$R$4=WAC_IIN),0))*'Blend Sheet'!$R89,0) + IFERROR(INDEX(WAC_Item_Cost,MATCH(1,(F$1=WAC_District)*('Blend Sheet'!$S$4=WAC_IIN),0))*'Blend Sheet'!$S89,0) + IFERROR(INDEX(WAC_Item_Cost,MATCH(1,(F$1=WAC_District)*('Blend Sheet'!$T$4=WAC_IIN),0))*'Blend Sheet'!$T89,0) + IFERROR(INDEX(WAC_Item_Cost,MATCH(1,(F$1=WAC_District)*('Blend Sheet'!$U$4=WAC_IIN),0))*'Blend Sheet'!$U89,0) + IFERROR(INDEX(WAC_Item_Cost,MATCH(1,(F$1=WAC_District)*('Blend Sheet'!$V$4=WAC_IIN),0))*'Blend Sheet'!$V89,0) + IFERROR(INDEX(WAC_Item_Cost,MATCH(1,(F$1=WAC_District)*('Blend Sheet'!$W$4=WAC_IIN),0))*'Blend Sheet'!$W89,0) + IFERROR(INDEX(WAC_Item_Cost,MATCH(1,(F$1=WAC_District)*('Blend Sheet'!$X$4=WAC_IIN),0))*'Blend Sheet'!$X89,0) + IFERROR(INDEX(WAC_Item_Cost,MATCH(1,(F$1=WAC_District)*('Blend Sheet'!$Y$4=WAC_IIN),0))*'Blend Sheet'!$Y89,0) + IFERROR(INDEX(WAC_Item_Cost,MATCH(1,(F$1=WAC_District)*('Blend Sheet'!$Z$4=WAC_IIN),0))*'Blend Sheet'!$Z89,0) + IFERROR(INDEX(WAC_Item_Cost,MATCH(1,(F$1=WAC_District)*('Blend Sheet'!$AA$4=WAC_IIN),0))*'Blend Sheet'!$AA89,0) + IFERROR(INDEX(WAC_Item_Cost,MATCH(1,(F$1=WAC_District)*('Blend Sheet'!$AB$4=WAC_IIN),0))*'Blend Sheet'!$AB89,0) + IFERROR(INDEX(WAC_Item_Cost,MATCH(1,(F$1=WAC_District)*('Blend Sheet'!$AC$4=WAC_IIN),0))*'Blend Sheet'!$AC89,0) + IFERROR(INDEX(WAC_Item_Cost,MATCH(1,(F$1=WAC_District)*('Blend Sheet'!$AD$4=WAC_IIN),0))*'Blend Sheet'!$AD89,0) + IFERROR(INDEX(WAC_Item_Cost,MATCH(1,(F$1=WAC_District)*('Blend Sheet'!$AE$4=WAC_IIN),0))*'Blend Sheet'!$AE89,0) + IFERROR(INDEX(WAC_Item_Cost,MATCH(1,(F$1=WAC_District)*('Blend Sheet'!$AF$4=WAC_IIN),0))*'Blend Sheet'!$AF89,0) + IFERROR(INDEX(WAC_Item_Cost,MATCH(1,(F$1=WAC_District)*('Blend Sheet'!$AG$4=WAC_IIN),0))*'Blend Sheet'!$AG89,0) + IFERROR(INDEX(WAC_Item_Cost,MATCH(1,(F$1=WAC_District)*('Blend Sheet'!$AH$4=WAC_IIN),0))*'Blend Sheet'!$AH89,0) + IFERROR(INDEX(WAC_Item_Cost,MATCH(1,(F$1=WAC_District)*('Blend Sheet'!$AI$4=WAC_IIN),0))*'Blend Sheet'!$AI89,0) + IFERROR(INDEX(WAC_Item_Cost,MATCH(1,(F$1=WAC_District)*('Blend Sheet'!$AJ$4=WAC_IIN),0))*'Blend Sheet'!$AJ89,0) + IFERROR(INDEX(WAC_Item_Cost,MATCH(1,(F$1=WAC_District)*('Blend Sheet'!$AK$4=WAC_IIN),0))*'Blend Sheet'!$AK89,0) + IFERROR(INDEX(WAC_Item_Cost,MATCH(1,(F$1=WAC_District)*('Blend Sheet'!$AL$4=WAC_IIN),0))*'Blend Sheet'!$AL89,0) + IFERROR(INDEX(WAC_Item_Cost,MATCH(1,(F$1=WAC_District)*('Blend Sheet'!$AM$4=WAC_IIN),0))*'Blend Sheet'!$AM89,0) + IFERROR(INDEX(WAC_Item_Cost,MATCH(1,(F$1=WAC_District)*('Blend Sheet'!$AN$4=WAC_IIN),0))*'Blend Sheet'!$AN89,0) + IFERROR(INDEX(WAC_Item_Cost,MATCH(1,(F$1=WAC_District)*('Blend Sheet'!$AO$4=WAC_IIN),0))*'Blend Sheet'!$AO89,0) + IFERROR(INDEX(WAC_Item_Cost,MATCH(1,(F$1=WAC_District)*('Blend Sheet'!$AP$4=WAC_IIN),0))*'Blend Sheet'!$AP89/1000,0)</f>
        <v>234.82835759999995</v>
      </c>
      <c r="G86" s="245">
        <f t="array" ref="G86">IFERROR(INDEX(WAC_Item_Cost,MATCH(1,(G$1=WAC_District)*('Blend Sheet'!$C$4=WAC_IIN),0))*'Blend Sheet'!$C89/1000,0) + IFERROR(INDEX(WAC_Item_Cost,MATCH(1,(G$1=WAC_District)*('Blend Sheet'!$D$4=WAC_IIN),0))*'Blend Sheet'!$D89/1000,0) + IFERROR(INDEX(WAC_Item_Cost,MATCH(1,(G$1=WAC_District)*('Blend Sheet'!$E$4=WAC_IIN),0))*'Blend Sheet'!$E89/1000,0) + IFERROR(INDEX(WAC_Item_Cost,MATCH(1,(G$1=WAC_District)*('Blend Sheet'!$F$4=WAC_IIN),0))*'Blend Sheet'!$F89/1000,0)  + IFERROR(INDEX(WAC_Item_Cost,MATCH(1,(G$1=WAC_District)*('Blend Sheet'!$G$4=WAC_IIN),0))*'Blend Sheet'!$G89,0) + IFERROR(INDEX(WAC_Item_Cost,MATCH(1,(G$1=WAC_District)*('Blend Sheet'!$H$4=WAC_IIN),0))*'Blend Sheet'!$H89,0)  + IFERROR(INDEX(WAC_Item_Cost,MATCH(1,(G$1=WAC_District)*('Blend Sheet'!$I$4=WAC_IIN),0))*'Blend Sheet'!$I89,0) + IFERROR(INDEX(WAC_Item_Cost,MATCH(1,(G$1=WAC_District)*('Blend Sheet'!$J$4=WAC_IIN),0))*'Blend Sheet'!$J89,0) + IFERROR(INDEX(WAC_Item_Cost,MATCH(1,(G$1=WAC_District)*('Blend Sheet'!$K$4=WAC_IIN),0))*'Blend Sheet'!$K89,0) + IFERROR(INDEX(WAC_Item_Cost,MATCH(1,(G$1=WAC_District)*('Blend Sheet'!$L$4=WAC_IIN),0))*'Blend Sheet'!$L89,0) + IFERROR(INDEX(WAC_Item_Cost,MATCH(1,(G$1=WAC_District)*('Blend Sheet'!$M$4=WAC_IIN),0))*'Blend Sheet'!$M89,0) + IFERROR(INDEX(WAC_Item_Cost,MATCH(1,(G$1=WAC_District)*('Blend Sheet'!$N$4=WAC_IIN),0))*'Blend Sheet'!$N89,0) + IFERROR(INDEX(WAC_Item_Cost,MATCH(1,(G$1=WAC_District)*('Blend Sheet'!$O$4=WAC_IIN),0))*'Blend Sheet'!$O89,0) + IFERROR(INDEX(WAC_Item_Cost,MATCH(1,(G$1=WAC_District)*('Blend Sheet'!$P$4=WAC_IIN),0))*'Blend Sheet'!$P89,0) + IFERROR(INDEX(WAC_Item_Cost,MATCH(1,(G$1=WAC_District)*('Blend Sheet'!$Q$4=WAC_IIN),0))*'Blend Sheet'!$Q89,0) + IFERROR(INDEX(WAC_Item_Cost,MATCH(1,(G$1=WAC_District)*('Blend Sheet'!$R$4=WAC_IIN),0))*'Blend Sheet'!$R89,0) + IFERROR(INDEX(WAC_Item_Cost,MATCH(1,(G$1=WAC_District)*('Blend Sheet'!$S$4=WAC_IIN),0))*'Blend Sheet'!$S89,0) + IFERROR(INDEX(WAC_Item_Cost,MATCH(1,(G$1=WAC_District)*('Blend Sheet'!$T$4=WAC_IIN),0))*'Blend Sheet'!$T89,0) + IFERROR(INDEX(WAC_Item_Cost,MATCH(1,(G$1=WAC_District)*('Blend Sheet'!$U$4=WAC_IIN),0))*'Blend Sheet'!$U89,0) + IFERROR(INDEX(WAC_Item_Cost,MATCH(1,(G$1=WAC_District)*('Blend Sheet'!$V$4=WAC_IIN),0))*'Blend Sheet'!$V89,0) + IFERROR(INDEX(WAC_Item_Cost,MATCH(1,(G$1=WAC_District)*('Blend Sheet'!$W$4=WAC_IIN),0))*'Blend Sheet'!$W89,0) + IFERROR(INDEX(WAC_Item_Cost,MATCH(1,(G$1=WAC_District)*('Blend Sheet'!$X$4=WAC_IIN),0))*'Blend Sheet'!$X89,0) + IFERROR(INDEX(WAC_Item_Cost,MATCH(1,(G$1=WAC_District)*('Blend Sheet'!$Y$4=WAC_IIN),0))*'Blend Sheet'!$Y89,0) + IFERROR(INDEX(WAC_Item_Cost,MATCH(1,(G$1=WAC_District)*('Blend Sheet'!$Z$4=WAC_IIN),0))*'Blend Sheet'!$Z89,0) + IFERROR(INDEX(WAC_Item_Cost,MATCH(1,(G$1=WAC_District)*('Blend Sheet'!$AA$4=WAC_IIN),0))*'Blend Sheet'!$AA89,0) + IFERROR(INDEX(WAC_Item_Cost,MATCH(1,(G$1=WAC_District)*('Blend Sheet'!$AB$4=WAC_IIN),0))*'Blend Sheet'!$AB89,0) + IFERROR(INDEX(WAC_Item_Cost,MATCH(1,(G$1=WAC_District)*('Blend Sheet'!$AC$4=WAC_IIN),0))*'Blend Sheet'!$AC89,0) + IFERROR(INDEX(WAC_Item_Cost,MATCH(1,(G$1=WAC_District)*('Blend Sheet'!$AD$4=WAC_IIN),0))*'Blend Sheet'!$AD89,0) + IFERROR(INDEX(WAC_Item_Cost,MATCH(1,(G$1=WAC_District)*('Blend Sheet'!$AE$4=WAC_IIN),0))*'Blend Sheet'!$AE89,0) + IFERROR(INDEX(WAC_Item_Cost,MATCH(1,(G$1=WAC_District)*('Blend Sheet'!$AF$4=WAC_IIN),0))*'Blend Sheet'!$AF89,0) + IFERROR(INDEX(WAC_Item_Cost,MATCH(1,(G$1=WAC_District)*('Blend Sheet'!$AG$4=WAC_IIN),0))*'Blend Sheet'!$AG89,0) + IFERROR(INDEX(WAC_Item_Cost,MATCH(1,(G$1=WAC_District)*('Blend Sheet'!$AH$4=WAC_IIN),0))*'Blend Sheet'!$AH89,0) + IFERROR(INDEX(WAC_Item_Cost,MATCH(1,(G$1=WAC_District)*('Blend Sheet'!$AI$4=WAC_IIN),0))*'Blend Sheet'!$AI89,0) + IFERROR(INDEX(WAC_Item_Cost,MATCH(1,(G$1=WAC_District)*('Blend Sheet'!$AJ$4=WAC_IIN),0))*'Blend Sheet'!$AJ89,0) + IFERROR(INDEX(WAC_Item_Cost,MATCH(1,(G$1=WAC_District)*('Blend Sheet'!$AK$4=WAC_IIN),0))*'Blend Sheet'!$AK89,0) + IFERROR(INDEX(WAC_Item_Cost,MATCH(1,(G$1=WAC_District)*('Blend Sheet'!$AL$4=WAC_IIN),0))*'Blend Sheet'!$AL89,0) + IFERROR(INDEX(WAC_Item_Cost,MATCH(1,(G$1=WAC_District)*('Blend Sheet'!$AM$4=WAC_IIN),0))*'Blend Sheet'!$AM89,0) + IFERROR(INDEX(WAC_Item_Cost,MATCH(1,(G$1=WAC_District)*('Blend Sheet'!$AN$4=WAC_IIN),0))*'Blend Sheet'!$AN89,0) + IFERROR(INDEX(WAC_Item_Cost,MATCH(1,(G$1=WAC_District)*('Blend Sheet'!$AO$4=WAC_IIN),0))*'Blend Sheet'!$AO89,0) + IFERROR(INDEX(WAC_Item_Cost,MATCH(1,(G$1=WAC_District)*('Blend Sheet'!$AP$4=WAC_IIN),0))*'Blend Sheet'!$AP89/1000,0)</f>
        <v>221.52160623999998</v>
      </c>
      <c r="H86" s="245">
        <f t="array" ref="H86">IFERROR(INDEX(WAC_Item_Cost,MATCH(1,(H$1=WAC_District)*('Blend Sheet'!$C$4=WAC_IIN),0))*'Blend Sheet'!$C89/1000,0) + IFERROR(INDEX(WAC_Item_Cost,MATCH(1,(H$1=WAC_District)*('Blend Sheet'!$D$4=WAC_IIN),0))*'Blend Sheet'!$D89/1000,0) + IFERROR(INDEX(WAC_Item_Cost,MATCH(1,(H$1=WAC_District)*('Blend Sheet'!$E$4=WAC_IIN),0))*'Blend Sheet'!$E89/1000,0) + IFERROR(INDEX(WAC_Item_Cost,MATCH(1,(H$1=WAC_District)*('Blend Sheet'!$F$4=WAC_IIN),0))*'Blend Sheet'!$F89/1000,0)  + IFERROR(INDEX(WAC_Item_Cost,MATCH(1,(H$1=WAC_District)*('Blend Sheet'!$G$4=WAC_IIN),0))*'Blend Sheet'!$G89,0) + IFERROR(INDEX(WAC_Item_Cost,MATCH(1,(H$1=WAC_District)*('Blend Sheet'!$H$4=WAC_IIN),0))*'Blend Sheet'!$H89,0)  + IFERROR(INDEX(WAC_Item_Cost,MATCH(1,(H$1=WAC_District)*('Blend Sheet'!$I$4=WAC_IIN),0))*'Blend Sheet'!$I89,0) + IFERROR(INDEX(WAC_Item_Cost,MATCH(1,(H$1=WAC_District)*('Blend Sheet'!$J$4=WAC_IIN),0))*'Blend Sheet'!$J89,0) + IFERROR(INDEX(WAC_Item_Cost,MATCH(1,(H$1=WAC_District)*('Blend Sheet'!$K$4=WAC_IIN),0))*'Blend Sheet'!$K89,0) + IFERROR(INDEX(WAC_Item_Cost,MATCH(1,(H$1=WAC_District)*('Blend Sheet'!$L$4=WAC_IIN),0))*'Blend Sheet'!$L89,0) + IFERROR(INDEX(WAC_Item_Cost,MATCH(1,(H$1=WAC_District)*('Blend Sheet'!$M$4=WAC_IIN),0))*'Blend Sheet'!$M89,0) + IFERROR(INDEX(WAC_Item_Cost,MATCH(1,(H$1=WAC_District)*('Blend Sheet'!$N$4=WAC_IIN),0))*'Blend Sheet'!$N89,0) + IFERROR(INDEX(WAC_Item_Cost,MATCH(1,(H$1=WAC_District)*('Blend Sheet'!$O$4=WAC_IIN),0))*'Blend Sheet'!$O89,0) + IFERROR(INDEX(WAC_Item_Cost,MATCH(1,(H$1=WAC_District)*('Blend Sheet'!$P$4=WAC_IIN),0))*'Blend Sheet'!$P89,0) + IFERROR(INDEX(WAC_Item_Cost,MATCH(1,(H$1=WAC_District)*('Blend Sheet'!$Q$4=WAC_IIN),0))*'Blend Sheet'!$Q89,0) + IFERROR(INDEX(WAC_Item_Cost,MATCH(1,(H$1=WAC_District)*('Blend Sheet'!$R$4=WAC_IIN),0))*'Blend Sheet'!$R89,0) + IFERROR(INDEX(WAC_Item_Cost,MATCH(1,(H$1=WAC_District)*('Blend Sheet'!$S$4=WAC_IIN),0))*'Blend Sheet'!$S89,0) + IFERROR(INDEX(WAC_Item_Cost,MATCH(1,(H$1=WAC_District)*('Blend Sheet'!$T$4=WAC_IIN),0))*'Blend Sheet'!$T89,0) + IFERROR(INDEX(WAC_Item_Cost,MATCH(1,(H$1=WAC_District)*('Blend Sheet'!$U$4=WAC_IIN),0))*'Blend Sheet'!$U89,0) + IFERROR(INDEX(WAC_Item_Cost,MATCH(1,(H$1=WAC_District)*('Blend Sheet'!$V$4=WAC_IIN),0))*'Blend Sheet'!$V89,0) + IFERROR(INDEX(WAC_Item_Cost,MATCH(1,(H$1=WAC_District)*('Blend Sheet'!$W$4=WAC_IIN),0))*'Blend Sheet'!$W89,0) + IFERROR(INDEX(WAC_Item_Cost,MATCH(1,(H$1=WAC_District)*('Blend Sheet'!$X$4=WAC_IIN),0))*'Blend Sheet'!$X89,0) + IFERROR(INDEX(WAC_Item_Cost,MATCH(1,(H$1=WAC_District)*('Blend Sheet'!$Y$4=WAC_IIN),0))*'Blend Sheet'!$Y89,0) + IFERROR(INDEX(WAC_Item_Cost,MATCH(1,(H$1=WAC_District)*('Blend Sheet'!$Z$4=WAC_IIN),0))*'Blend Sheet'!$Z89,0) + IFERROR(INDEX(WAC_Item_Cost,MATCH(1,(H$1=WAC_District)*('Blend Sheet'!$AA$4=WAC_IIN),0))*'Blend Sheet'!$AA89,0) + IFERROR(INDEX(WAC_Item_Cost,MATCH(1,(H$1=WAC_District)*('Blend Sheet'!$AB$4=WAC_IIN),0))*'Blend Sheet'!$AB89,0) + IFERROR(INDEX(WAC_Item_Cost,MATCH(1,(H$1=WAC_District)*('Blend Sheet'!$AC$4=WAC_IIN),0))*'Blend Sheet'!$AC89,0) + IFERROR(INDEX(WAC_Item_Cost,MATCH(1,(H$1=WAC_District)*('Blend Sheet'!$AD$4=WAC_IIN),0))*'Blend Sheet'!$AD89,0) + IFERROR(INDEX(WAC_Item_Cost,MATCH(1,(H$1=WAC_District)*('Blend Sheet'!$AE$4=WAC_IIN),0))*'Blend Sheet'!$AE89,0) + IFERROR(INDEX(WAC_Item_Cost,MATCH(1,(H$1=WAC_District)*('Blend Sheet'!$AF$4=WAC_IIN),0))*'Blend Sheet'!$AF89,0) + IFERROR(INDEX(WAC_Item_Cost,MATCH(1,(H$1=WAC_District)*('Blend Sheet'!$AG$4=WAC_IIN),0))*'Blend Sheet'!$AG89,0) + IFERROR(INDEX(WAC_Item_Cost,MATCH(1,(H$1=WAC_District)*('Blend Sheet'!$AH$4=WAC_IIN),0))*'Blend Sheet'!$AH89,0) + IFERROR(INDEX(WAC_Item_Cost,MATCH(1,(H$1=WAC_District)*('Blend Sheet'!$AI$4=WAC_IIN),0))*'Blend Sheet'!$AI89,0) + IFERROR(INDEX(WAC_Item_Cost,MATCH(1,(H$1=WAC_District)*('Blend Sheet'!$AJ$4=WAC_IIN),0))*'Blend Sheet'!$AJ89,0) + IFERROR(INDEX(WAC_Item_Cost,MATCH(1,(H$1=WAC_District)*('Blend Sheet'!$AK$4=WAC_IIN),0))*'Blend Sheet'!$AK89,0) + IFERROR(INDEX(WAC_Item_Cost,MATCH(1,(H$1=WAC_District)*('Blend Sheet'!$AL$4=WAC_IIN),0))*'Blend Sheet'!$AL89,0) + IFERROR(INDEX(WAC_Item_Cost,MATCH(1,(H$1=WAC_District)*('Blend Sheet'!$AM$4=WAC_IIN),0))*'Blend Sheet'!$AM89,0) + IFERROR(INDEX(WAC_Item_Cost,MATCH(1,(H$1=WAC_District)*('Blend Sheet'!$AN$4=WAC_IIN),0))*'Blend Sheet'!$AN89,0) + IFERROR(INDEX(WAC_Item_Cost,MATCH(1,(H$1=WAC_District)*('Blend Sheet'!$AO$4=WAC_IIN),0))*'Blend Sheet'!$AO89,0) + IFERROR(INDEX(WAC_Item_Cost,MATCH(1,(H$1=WAC_District)*('Blend Sheet'!$AP$4=WAC_IIN),0))*'Blend Sheet'!$AP89/1000,0)</f>
        <v>161.83533684</v>
      </c>
      <c r="I86" s="245">
        <f t="array" ref="I86">IFERROR(INDEX(WAC_Item_Cost,MATCH(1,(I$1=WAC_District)*('Blend Sheet'!$C$4=WAC_IIN),0))*'Blend Sheet'!$C89/1000,0) + IFERROR(INDEX(WAC_Item_Cost,MATCH(1,(I$1=WAC_District)*('Blend Sheet'!$D$4=WAC_IIN),0))*'Blend Sheet'!$D89/1000,0) + IFERROR(INDEX(WAC_Item_Cost,MATCH(1,(I$1=WAC_District)*('Blend Sheet'!$E$4=WAC_IIN),0))*'Blend Sheet'!$E89/1000,0) + IFERROR(INDEX(WAC_Item_Cost,MATCH(1,(I$1=WAC_District)*('Blend Sheet'!$F$4=WAC_IIN),0))*'Blend Sheet'!$F89/1000,0)  + IFERROR(INDEX(WAC_Item_Cost,MATCH(1,(I$1=WAC_District)*('Blend Sheet'!$G$4=WAC_IIN),0))*'Blend Sheet'!$G89,0) + IFERROR(INDEX(WAC_Item_Cost,MATCH(1,(I$1=WAC_District)*('Blend Sheet'!$H$4=WAC_IIN),0))*'Blend Sheet'!$H89,0)  + IFERROR(INDEX(WAC_Item_Cost,MATCH(1,(I$1=WAC_District)*('Blend Sheet'!$I$4=WAC_IIN),0))*'Blend Sheet'!$I89,0) + IFERROR(INDEX(WAC_Item_Cost,MATCH(1,(I$1=WAC_District)*('Blend Sheet'!$J$4=WAC_IIN),0))*'Blend Sheet'!$J89,0) + IFERROR(INDEX(WAC_Item_Cost,MATCH(1,(I$1=WAC_District)*('Blend Sheet'!$K$4=WAC_IIN),0))*'Blend Sheet'!$K89,0) + IFERROR(INDEX(WAC_Item_Cost,MATCH(1,(I$1=WAC_District)*('Blend Sheet'!$L$4=WAC_IIN),0))*'Blend Sheet'!$L89,0) + IFERROR(INDEX(WAC_Item_Cost,MATCH(1,(I$1=WAC_District)*('Blend Sheet'!$M$4=WAC_IIN),0))*'Blend Sheet'!$M89,0) + IFERROR(INDEX(WAC_Item_Cost,MATCH(1,(I$1=WAC_District)*('Blend Sheet'!$N$4=WAC_IIN),0))*'Blend Sheet'!$N89,0) + IFERROR(INDEX(WAC_Item_Cost,MATCH(1,(I$1=WAC_District)*('Blend Sheet'!$O$4=WAC_IIN),0))*'Blend Sheet'!$O89,0) + IFERROR(INDEX(WAC_Item_Cost,MATCH(1,(I$1=WAC_District)*('Blend Sheet'!$P$4=WAC_IIN),0))*'Blend Sheet'!$P89,0) + IFERROR(INDEX(WAC_Item_Cost,MATCH(1,(I$1=WAC_District)*('Blend Sheet'!$Q$4=WAC_IIN),0))*'Blend Sheet'!$Q89,0) + IFERROR(INDEX(WAC_Item_Cost,MATCH(1,(I$1=WAC_District)*('Blend Sheet'!$R$4=WAC_IIN),0))*'Blend Sheet'!$R89,0) + IFERROR(INDEX(WAC_Item_Cost,MATCH(1,(I$1=WAC_District)*('Blend Sheet'!$S$4=WAC_IIN),0))*'Blend Sheet'!$S89,0) + IFERROR(INDEX(WAC_Item_Cost,MATCH(1,(I$1=WAC_District)*('Blend Sheet'!$T$4=WAC_IIN),0))*'Blend Sheet'!$T89,0) + IFERROR(INDEX(WAC_Item_Cost,MATCH(1,(I$1=WAC_District)*('Blend Sheet'!$U$4=WAC_IIN),0))*'Blend Sheet'!$U89,0) + IFERROR(INDEX(WAC_Item_Cost,MATCH(1,(I$1=WAC_District)*('Blend Sheet'!$V$4=WAC_IIN),0))*'Blend Sheet'!$V89,0) + IFERROR(INDEX(WAC_Item_Cost,MATCH(1,(I$1=WAC_District)*('Blend Sheet'!$W$4=WAC_IIN),0))*'Blend Sheet'!$W89,0) + IFERROR(INDEX(WAC_Item_Cost,MATCH(1,(I$1=WAC_District)*('Blend Sheet'!$X$4=WAC_IIN),0))*'Blend Sheet'!$X89,0) + IFERROR(INDEX(WAC_Item_Cost,MATCH(1,(I$1=WAC_District)*('Blend Sheet'!$Y$4=WAC_IIN),0))*'Blend Sheet'!$Y89,0) + IFERROR(INDEX(WAC_Item_Cost,MATCH(1,(I$1=WAC_District)*('Blend Sheet'!$Z$4=WAC_IIN),0))*'Blend Sheet'!$Z89,0) + IFERROR(INDEX(WAC_Item_Cost,MATCH(1,(I$1=WAC_District)*('Blend Sheet'!$AA$4=WAC_IIN),0))*'Blend Sheet'!$AA89,0) + IFERROR(INDEX(WAC_Item_Cost,MATCH(1,(I$1=WAC_District)*('Blend Sheet'!$AB$4=WAC_IIN),0))*'Blend Sheet'!$AB89,0) + IFERROR(INDEX(WAC_Item_Cost,MATCH(1,(I$1=WAC_District)*('Blend Sheet'!$AC$4=WAC_IIN),0))*'Blend Sheet'!$AC89,0) + IFERROR(INDEX(WAC_Item_Cost,MATCH(1,(I$1=WAC_District)*('Blend Sheet'!$AD$4=WAC_IIN),0))*'Blend Sheet'!$AD89,0) + IFERROR(INDEX(WAC_Item_Cost,MATCH(1,(I$1=WAC_District)*('Blend Sheet'!$AE$4=WAC_IIN),0))*'Blend Sheet'!$AE89,0) + IFERROR(INDEX(WAC_Item_Cost,MATCH(1,(I$1=WAC_District)*('Blend Sheet'!$AF$4=WAC_IIN),0))*'Blend Sheet'!$AF89,0) + IFERROR(INDEX(WAC_Item_Cost,MATCH(1,(I$1=WAC_District)*('Blend Sheet'!$AG$4=WAC_IIN),0))*'Blend Sheet'!$AG89,0) + IFERROR(INDEX(WAC_Item_Cost,MATCH(1,(I$1=WAC_District)*('Blend Sheet'!$AH$4=WAC_IIN),0))*'Blend Sheet'!$AH89,0) + IFERROR(INDEX(WAC_Item_Cost,MATCH(1,(I$1=WAC_District)*('Blend Sheet'!$AI$4=WAC_IIN),0))*'Blend Sheet'!$AI89,0) + IFERROR(INDEX(WAC_Item_Cost,MATCH(1,(I$1=WAC_District)*('Blend Sheet'!$AJ$4=WAC_IIN),0))*'Blend Sheet'!$AJ89,0) + IFERROR(INDEX(WAC_Item_Cost,MATCH(1,(I$1=WAC_District)*('Blend Sheet'!$AK$4=WAC_IIN),0))*'Blend Sheet'!$AK89,0) + IFERROR(INDEX(WAC_Item_Cost,MATCH(1,(I$1=WAC_District)*('Blend Sheet'!$AL$4=WAC_IIN),0))*'Blend Sheet'!$AL89,0) + IFERROR(INDEX(WAC_Item_Cost,MATCH(1,(I$1=WAC_District)*('Blend Sheet'!$AM$4=WAC_IIN),0))*'Blend Sheet'!$AM89,0) + IFERROR(INDEX(WAC_Item_Cost,MATCH(1,(I$1=WAC_District)*('Blend Sheet'!$AN$4=WAC_IIN),0))*'Blend Sheet'!$AN89,0) + IFERROR(INDEX(WAC_Item_Cost,MATCH(1,(I$1=WAC_District)*('Blend Sheet'!$AO$4=WAC_IIN),0))*'Blend Sheet'!$AO89,0) + IFERROR(INDEX(WAC_Item_Cost,MATCH(1,(I$1=WAC_District)*('Blend Sheet'!$AP$4=WAC_IIN),0))*'Blend Sheet'!$AP89/1000,0)</f>
        <v>223.49925652000002</v>
      </c>
      <c r="J86" s="245">
        <f t="array" ref="J86">IFERROR(INDEX(WAC_Item_Cost,MATCH(1,(J$1=WAC_District)*('Blend Sheet'!$C$4=WAC_IIN),0))*'Blend Sheet'!$C89/1000,0) + IFERROR(INDEX(WAC_Item_Cost,MATCH(1,(J$1=WAC_District)*('Blend Sheet'!$D$4=WAC_IIN),0))*'Blend Sheet'!$D89/1000,0) + IFERROR(INDEX(WAC_Item_Cost,MATCH(1,(J$1=WAC_District)*('Blend Sheet'!$E$4=WAC_IIN),0))*'Blend Sheet'!$E89/1000,0) + IFERROR(INDEX(WAC_Item_Cost,MATCH(1,(J$1=WAC_District)*('Blend Sheet'!$F$4=WAC_IIN),0))*'Blend Sheet'!$F89/1000,0)  + IFERROR(INDEX(WAC_Item_Cost,MATCH(1,(J$1=WAC_District)*('Blend Sheet'!$G$4=WAC_IIN),0))*'Blend Sheet'!$G89,0) + IFERROR(INDEX(WAC_Item_Cost,MATCH(1,(J$1=WAC_District)*('Blend Sheet'!$H$4=WAC_IIN),0))*'Blend Sheet'!$H89,0)  + IFERROR(INDEX(WAC_Item_Cost,MATCH(1,(J$1=WAC_District)*('Blend Sheet'!$I$4=WAC_IIN),0))*'Blend Sheet'!$I89,0) + IFERROR(INDEX(WAC_Item_Cost,MATCH(1,(J$1=WAC_District)*('Blend Sheet'!$J$4=WAC_IIN),0))*'Blend Sheet'!$J89,0) + IFERROR(INDEX(WAC_Item_Cost,MATCH(1,(J$1=WAC_District)*('Blend Sheet'!$K$4=WAC_IIN),0))*'Blend Sheet'!$K89,0) + IFERROR(INDEX(WAC_Item_Cost,MATCH(1,(J$1=WAC_District)*('Blend Sheet'!$L$4=WAC_IIN),0))*'Blend Sheet'!$L89,0) + IFERROR(INDEX(WAC_Item_Cost,MATCH(1,(J$1=WAC_District)*('Blend Sheet'!$M$4=WAC_IIN),0))*'Blend Sheet'!$M89,0) + IFERROR(INDEX(WAC_Item_Cost,MATCH(1,(J$1=WAC_District)*('Blend Sheet'!$N$4=WAC_IIN),0))*'Blend Sheet'!$N89,0) + IFERROR(INDEX(WAC_Item_Cost,MATCH(1,(J$1=WAC_District)*('Blend Sheet'!$O$4=WAC_IIN),0))*'Blend Sheet'!$O89,0) + IFERROR(INDEX(WAC_Item_Cost,MATCH(1,(J$1=WAC_District)*('Blend Sheet'!$P$4=WAC_IIN),0))*'Blend Sheet'!$P89,0) + IFERROR(INDEX(WAC_Item_Cost,MATCH(1,(J$1=WAC_District)*('Blend Sheet'!$Q$4=WAC_IIN),0))*'Blend Sheet'!$Q89,0) + IFERROR(INDEX(WAC_Item_Cost,MATCH(1,(J$1=WAC_District)*('Blend Sheet'!$R$4=WAC_IIN),0))*'Blend Sheet'!$R89,0) + IFERROR(INDEX(WAC_Item_Cost,MATCH(1,(J$1=WAC_District)*('Blend Sheet'!$S$4=WAC_IIN),0))*'Blend Sheet'!$S89,0) + IFERROR(INDEX(WAC_Item_Cost,MATCH(1,(J$1=WAC_District)*('Blend Sheet'!$T$4=WAC_IIN),0))*'Blend Sheet'!$T89,0) + IFERROR(INDEX(WAC_Item_Cost,MATCH(1,(J$1=WAC_District)*('Blend Sheet'!$U$4=WAC_IIN),0))*'Blend Sheet'!$U89,0) + IFERROR(INDEX(WAC_Item_Cost,MATCH(1,(J$1=WAC_District)*('Blend Sheet'!$V$4=WAC_IIN),0))*'Blend Sheet'!$V89,0) + IFERROR(INDEX(WAC_Item_Cost,MATCH(1,(J$1=WAC_District)*('Blend Sheet'!$W$4=WAC_IIN),0))*'Blend Sheet'!$W89,0) + IFERROR(INDEX(WAC_Item_Cost,MATCH(1,(J$1=WAC_District)*('Blend Sheet'!$X$4=WAC_IIN),0))*'Blend Sheet'!$X89,0) + IFERROR(INDEX(WAC_Item_Cost,MATCH(1,(J$1=WAC_District)*('Blend Sheet'!$Y$4=WAC_IIN),0))*'Blend Sheet'!$Y89,0) + IFERROR(INDEX(WAC_Item_Cost,MATCH(1,(J$1=WAC_District)*('Blend Sheet'!$Z$4=WAC_IIN),0))*'Blend Sheet'!$Z89,0) + IFERROR(INDEX(WAC_Item_Cost,MATCH(1,(J$1=WAC_District)*('Blend Sheet'!$AA$4=WAC_IIN),0))*'Blend Sheet'!$AA89,0) + IFERROR(INDEX(WAC_Item_Cost,MATCH(1,(J$1=WAC_District)*('Blend Sheet'!$AB$4=WAC_IIN),0))*'Blend Sheet'!$AB89,0) + IFERROR(INDEX(WAC_Item_Cost,MATCH(1,(J$1=WAC_District)*('Blend Sheet'!$AC$4=WAC_IIN),0))*'Blend Sheet'!$AC89,0) + IFERROR(INDEX(WAC_Item_Cost,MATCH(1,(J$1=WAC_District)*('Blend Sheet'!$AD$4=WAC_IIN),0))*'Blend Sheet'!$AD89,0) + IFERROR(INDEX(WAC_Item_Cost,MATCH(1,(J$1=WAC_District)*('Blend Sheet'!$AE$4=WAC_IIN),0))*'Blend Sheet'!$AE89,0) + IFERROR(INDEX(WAC_Item_Cost,MATCH(1,(J$1=WAC_District)*('Blend Sheet'!$AF$4=WAC_IIN),0))*'Blend Sheet'!$AF89,0) + IFERROR(INDEX(WAC_Item_Cost,MATCH(1,(J$1=WAC_District)*('Blend Sheet'!$AG$4=WAC_IIN),0))*'Blend Sheet'!$AG89,0) + IFERROR(INDEX(WAC_Item_Cost,MATCH(1,(J$1=WAC_District)*('Blend Sheet'!$AH$4=WAC_IIN),0))*'Blend Sheet'!$AH89,0) + IFERROR(INDEX(WAC_Item_Cost,MATCH(1,(J$1=WAC_District)*('Blend Sheet'!$AI$4=WAC_IIN),0))*'Blend Sheet'!$AI89,0) + IFERROR(INDEX(WAC_Item_Cost,MATCH(1,(J$1=WAC_District)*('Blend Sheet'!$AJ$4=WAC_IIN),0))*'Blend Sheet'!$AJ89,0) + IFERROR(INDEX(WAC_Item_Cost,MATCH(1,(J$1=WAC_District)*('Blend Sheet'!$AK$4=WAC_IIN),0))*'Blend Sheet'!$AK89,0) + IFERROR(INDEX(WAC_Item_Cost,MATCH(1,(J$1=WAC_District)*('Blend Sheet'!$AL$4=WAC_IIN),0))*'Blend Sheet'!$AL89,0) + IFERROR(INDEX(WAC_Item_Cost,MATCH(1,(J$1=WAC_District)*('Blend Sheet'!$AM$4=WAC_IIN),0))*'Blend Sheet'!$AM89,0) + IFERROR(INDEX(WAC_Item_Cost,MATCH(1,(J$1=WAC_District)*('Blend Sheet'!$AN$4=WAC_IIN),0))*'Blend Sheet'!$AN89,0) + IFERROR(INDEX(WAC_Item_Cost,MATCH(1,(J$1=WAC_District)*('Blend Sheet'!$AO$4=WAC_IIN),0))*'Blend Sheet'!$AO89,0) + IFERROR(INDEX(WAC_Item_Cost,MATCH(1,(J$1=WAC_District)*('Blend Sheet'!$AP$4=WAC_IIN),0))*'Blend Sheet'!$AP89/1000,0)</f>
        <v>171.75800391999996</v>
      </c>
      <c r="K86" s="245">
        <f t="array" ref="K86">IFERROR(INDEX(WAC_Item_Cost,MATCH(1,(K$1=WAC_District)*('Blend Sheet'!$C$4=WAC_IIN),0))*'Blend Sheet'!$C89/1000,0) + IFERROR(INDEX(WAC_Item_Cost,MATCH(1,(K$1=WAC_District)*('Blend Sheet'!$D$4=WAC_IIN),0))*'Blend Sheet'!$D89/1000,0) + IFERROR(INDEX(WAC_Item_Cost,MATCH(1,(K$1=WAC_District)*('Blend Sheet'!$E$4=WAC_IIN),0))*'Blend Sheet'!$E89/1000,0) + IFERROR(INDEX(WAC_Item_Cost,MATCH(1,(K$1=WAC_District)*('Blend Sheet'!$F$4=WAC_IIN),0))*'Blend Sheet'!$F89/1000,0)  + IFERROR(INDEX(WAC_Item_Cost,MATCH(1,(K$1=WAC_District)*('Blend Sheet'!$G$4=WAC_IIN),0))*'Blend Sheet'!$G89,0) + IFERROR(INDEX(WAC_Item_Cost,MATCH(1,(K$1=WAC_District)*('Blend Sheet'!$H$4=WAC_IIN),0))*'Blend Sheet'!$H89,0)  + IFERROR(INDEX(WAC_Item_Cost,MATCH(1,(K$1=WAC_District)*('Blend Sheet'!$I$4=WAC_IIN),0))*'Blend Sheet'!$I89,0) + IFERROR(INDEX(WAC_Item_Cost,MATCH(1,(K$1=WAC_District)*('Blend Sheet'!$J$4=WAC_IIN),0))*'Blend Sheet'!$J89,0) + IFERROR(INDEX(WAC_Item_Cost,MATCH(1,(K$1=WAC_District)*('Blend Sheet'!$K$4=WAC_IIN),0))*'Blend Sheet'!$K89,0) + IFERROR(INDEX(WAC_Item_Cost,MATCH(1,(K$1=WAC_District)*('Blend Sheet'!$L$4=WAC_IIN),0))*'Blend Sheet'!$L89,0) + IFERROR(INDEX(WAC_Item_Cost,MATCH(1,(K$1=WAC_District)*('Blend Sheet'!$M$4=WAC_IIN),0))*'Blend Sheet'!$M89,0) + IFERROR(INDEX(WAC_Item_Cost,MATCH(1,(K$1=WAC_District)*('Blend Sheet'!$N$4=WAC_IIN),0))*'Blend Sheet'!$N89,0) + IFERROR(INDEX(WAC_Item_Cost,MATCH(1,(K$1=WAC_District)*('Blend Sheet'!$O$4=WAC_IIN),0))*'Blend Sheet'!$O89,0) + IFERROR(INDEX(WAC_Item_Cost,MATCH(1,(K$1=WAC_District)*('Blend Sheet'!$P$4=WAC_IIN),0))*'Blend Sheet'!$P89,0) + IFERROR(INDEX(WAC_Item_Cost,MATCH(1,(K$1=WAC_District)*('Blend Sheet'!$Q$4=WAC_IIN),0))*'Blend Sheet'!$Q89,0) + IFERROR(INDEX(WAC_Item_Cost,MATCH(1,(K$1=WAC_District)*('Blend Sheet'!$R$4=WAC_IIN),0))*'Blend Sheet'!$R89,0) + IFERROR(INDEX(WAC_Item_Cost,MATCH(1,(K$1=WAC_District)*('Blend Sheet'!$S$4=WAC_IIN),0))*'Blend Sheet'!$S89,0) + IFERROR(INDEX(WAC_Item_Cost,MATCH(1,(K$1=WAC_District)*('Blend Sheet'!$T$4=WAC_IIN),0))*'Blend Sheet'!$T89,0) + IFERROR(INDEX(WAC_Item_Cost,MATCH(1,(K$1=WAC_District)*('Blend Sheet'!$U$4=WAC_IIN),0))*'Blend Sheet'!$U89,0) + IFERROR(INDEX(WAC_Item_Cost,MATCH(1,(K$1=WAC_District)*('Blend Sheet'!$V$4=WAC_IIN),0))*'Blend Sheet'!$V89,0) + IFERROR(INDEX(WAC_Item_Cost,MATCH(1,(K$1=WAC_District)*('Blend Sheet'!$W$4=WAC_IIN),0))*'Blend Sheet'!$W89,0) + IFERROR(INDEX(WAC_Item_Cost,MATCH(1,(K$1=WAC_District)*('Blend Sheet'!$X$4=WAC_IIN),0))*'Blend Sheet'!$X89,0) + IFERROR(INDEX(WAC_Item_Cost,MATCH(1,(K$1=WAC_District)*('Blend Sheet'!$Y$4=WAC_IIN),0))*'Blend Sheet'!$Y89,0) + IFERROR(INDEX(WAC_Item_Cost,MATCH(1,(K$1=WAC_District)*('Blend Sheet'!$Z$4=WAC_IIN),0))*'Blend Sheet'!$Z89,0) + IFERROR(INDEX(WAC_Item_Cost,MATCH(1,(K$1=WAC_District)*('Blend Sheet'!$AA$4=WAC_IIN),0))*'Blend Sheet'!$AA89,0) + IFERROR(INDEX(WAC_Item_Cost,MATCH(1,(K$1=WAC_District)*('Blend Sheet'!$AB$4=WAC_IIN),0))*'Blend Sheet'!$AB89,0) + IFERROR(INDEX(WAC_Item_Cost,MATCH(1,(K$1=WAC_District)*('Blend Sheet'!$AC$4=WAC_IIN),0))*'Blend Sheet'!$AC89,0) + IFERROR(INDEX(WAC_Item_Cost,MATCH(1,(K$1=WAC_District)*('Blend Sheet'!$AD$4=WAC_IIN),0))*'Blend Sheet'!$AD89,0) + IFERROR(INDEX(WAC_Item_Cost,MATCH(1,(K$1=WAC_District)*('Blend Sheet'!$AE$4=WAC_IIN),0))*'Blend Sheet'!$AE89,0) + IFERROR(INDEX(WAC_Item_Cost,MATCH(1,(K$1=WAC_District)*('Blend Sheet'!$AF$4=WAC_IIN),0))*'Blend Sheet'!$AF89,0) + IFERROR(INDEX(WAC_Item_Cost,MATCH(1,(K$1=WAC_District)*('Blend Sheet'!$AG$4=WAC_IIN),0))*'Blend Sheet'!$AG89,0) + IFERROR(INDEX(WAC_Item_Cost,MATCH(1,(K$1=WAC_District)*('Blend Sheet'!$AH$4=WAC_IIN),0))*'Blend Sheet'!$AH89,0) + IFERROR(INDEX(WAC_Item_Cost,MATCH(1,(K$1=WAC_District)*('Blend Sheet'!$AI$4=WAC_IIN),0))*'Blend Sheet'!$AI89,0) + IFERROR(INDEX(WAC_Item_Cost,MATCH(1,(K$1=WAC_District)*('Blend Sheet'!$AJ$4=WAC_IIN),0))*'Blend Sheet'!$AJ89,0) + IFERROR(INDEX(WAC_Item_Cost,MATCH(1,(K$1=WAC_District)*('Blend Sheet'!$AK$4=WAC_IIN),0))*'Blend Sheet'!$AK89,0) + IFERROR(INDEX(WAC_Item_Cost,MATCH(1,(K$1=WAC_District)*('Blend Sheet'!$AL$4=WAC_IIN),0))*'Blend Sheet'!$AL89,0) + IFERROR(INDEX(WAC_Item_Cost,MATCH(1,(K$1=WAC_District)*('Blend Sheet'!$AM$4=WAC_IIN),0))*'Blend Sheet'!$AM89,0) + IFERROR(INDEX(WAC_Item_Cost,MATCH(1,(K$1=WAC_District)*('Blend Sheet'!$AN$4=WAC_IIN),0))*'Blend Sheet'!$AN89,0) + IFERROR(INDEX(WAC_Item_Cost,MATCH(1,(K$1=WAC_District)*('Blend Sheet'!$AO$4=WAC_IIN),0))*'Blend Sheet'!$AO89,0) + IFERROR(INDEX(WAC_Item_Cost,MATCH(1,(K$1=WAC_District)*('Blend Sheet'!$AP$4=WAC_IIN),0))*'Blend Sheet'!$AP89/1000,0)</f>
        <v>145.90573884</v>
      </c>
      <c r="L86" s="245">
        <f t="array" ref="L86">IFERROR(INDEX(WAC_Item_Cost,MATCH(1,(L$1=WAC_District)*('Blend Sheet'!$C$4=WAC_IIN),0))*'Blend Sheet'!$C89/1000,0) + IFERROR(INDEX(WAC_Item_Cost,MATCH(1,(L$1=WAC_District)*('Blend Sheet'!$D$4=WAC_IIN),0))*'Blend Sheet'!$D89/1000,0) + IFERROR(INDEX(WAC_Item_Cost,MATCH(1,(L$1=WAC_District)*('Blend Sheet'!$E$4=WAC_IIN),0))*'Blend Sheet'!$E89/1000,0) + IFERROR(INDEX(WAC_Item_Cost,MATCH(1,(L$1=WAC_District)*('Blend Sheet'!$F$4=WAC_IIN),0))*'Blend Sheet'!$F89/1000,0)  + IFERROR(INDEX(WAC_Item_Cost,MATCH(1,(L$1=WAC_District)*('Blend Sheet'!$G$4=WAC_IIN),0))*'Blend Sheet'!$G89,0) + IFERROR(INDEX(WAC_Item_Cost,MATCH(1,(L$1=WAC_District)*('Blend Sheet'!$H$4=WAC_IIN),0))*'Blend Sheet'!$H89,0)  + IFERROR(INDEX(WAC_Item_Cost,MATCH(1,(L$1=WAC_District)*('Blend Sheet'!$I$4=WAC_IIN),0))*'Blend Sheet'!$I89,0) + IFERROR(INDEX(WAC_Item_Cost,MATCH(1,(L$1=WAC_District)*('Blend Sheet'!$J$4=WAC_IIN),0))*'Blend Sheet'!$J89,0) + IFERROR(INDEX(WAC_Item_Cost,MATCH(1,(L$1=WAC_District)*('Blend Sheet'!$K$4=WAC_IIN),0))*'Blend Sheet'!$K89,0) + IFERROR(INDEX(WAC_Item_Cost,MATCH(1,(L$1=WAC_District)*('Blend Sheet'!$L$4=WAC_IIN),0))*'Blend Sheet'!$L89,0) + IFERROR(INDEX(WAC_Item_Cost,MATCH(1,(L$1=WAC_District)*('Blend Sheet'!$M$4=WAC_IIN),0))*'Blend Sheet'!$M89,0) + IFERROR(INDEX(WAC_Item_Cost,MATCH(1,(L$1=WAC_District)*('Blend Sheet'!$N$4=WAC_IIN),0))*'Blend Sheet'!$N89,0) + IFERROR(INDEX(WAC_Item_Cost,MATCH(1,(L$1=WAC_District)*('Blend Sheet'!$O$4=WAC_IIN),0))*'Blend Sheet'!$O89,0) + IFERROR(INDEX(WAC_Item_Cost,MATCH(1,(L$1=WAC_District)*('Blend Sheet'!$P$4=WAC_IIN),0))*'Blend Sheet'!$P89,0) + IFERROR(INDEX(WAC_Item_Cost,MATCH(1,(L$1=WAC_District)*('Blend Sheet'!$Q$4=WAC_IIN),0))*'Blend Sheet'!$Q89,0) + IFERROR(INDEX(WAC_Item_Cost,MATCH(1,(L$1=WAC_District)*('Blend Sheet'!$R$4=WAC_IIN),0))*'Blend Sheet'!$R89,0) + IFERROR(INDEX(WAC_Item_Cost,MATCH(1,(L$1=WAC_District)*('Blend Sheet'!$S$4=WAC_IIN),0))*'Blend Sheet'!$S89,0) + IFERROR(INDEX(WAC_Item_Cost,MATCH(1,(L$1=WAC_District)*('Blend Sheet'!$T$4=WAC_IIN),0))*'Blend Sheet'!$T89,0) + IFERROR(INDEX(WAC_Item_Cost,MATCH(1,(L$1=WAC_District)*('Blend Sheet'!$U$4=WAC_IIN),0))*'Blend Sheet'!$U89,0) + IFERROR(INDEX(WAC_Item_Cost,MATCH(1,(L$1=WAC_District)*('Blend Sheet'!$V$4=WAC_IIN),0))*'Blend Sheet'!$V89,0) + IFERROR(INDEX(WAC_Item_Cost,MATCH(1,(L$1=WAC_District)*('Blend Sheet'!$W$4=WAC_IIN),0))*'Blend Sheet'!$W89,0) + IFERROR(INDEX(WAC_Item_Cost,MATCH(1,(L$1=WAC_District)*('Blend Sheet'!$X$4=WAC_IIN),0))*'Blend Sheet'!$X89,0) + IFERROR(INDEX(WAC_Item_Cost,MATCH(1,(L$1=WAC_District)*('Blend Sheet'!$Y$4=WAC_IIN),0))*'Blend Sheet'!$Y89,0) + IFERROR(INDEX(WAC_Item_Cost,MATCH(1,(L$1=WAC_District)*('Blend Sheet'!$Z$4=WAC_IIN),0))*'Blend Sheet'!$Z89,0) + IFERROR(INDEX(WAC_Item_Cost,MATCH(1,(L$1=WAC_District)*('Blend Sheet'!$AA$4=WAC_IIN),0))*'Blend Sheet'!$AA89,0) + IFERROR(INDEX(WAC_Item_Cost,MATCH(1,(L$1=WAC_District)*('Blend Sheet'!$AB$4=WAC_IIN),0))*'Blend Sheet'!$AB89,0) + IFERROR(INDEX(WAC_Item_Cost,MATCH(1,(L$1=WAC_District)*('Blend Sheet'!$AC$4=WAC_IIN),0))*'Blend Sheet'!$AC89,0) + IFERROR(INDEX(WAC_Item_Cost,MATCH(1,(L$1=WAC_District)*('Blend Sheet'!$AD$4=WAC_IIN),0))*'Blend Sheet'!$AD89,0) + IFERROR(INDEX(WAC_Item_Cost,MATCH(1,(L$1=WAC_District)*('Blend Sheet'!$AE$4=WAC_IIN),0))*'Blend Sheet'!$AE89,0) + IFERROR(INDEX(WAC_Item_Cost,MATCH(1,(L$1=WAC_District)*('Blend Sheet'!$AF$4=WAC_IIN),0))*'Blend Sheet'!$AF89,0) + IFERROR(INDEX(WAC_Item_Cost,MATCH(1,(L$1=WAC_District)*('Blend Sheet'!$AG$4=WAC_IIN),0))*'Blend Sheet'!$AG89,0) + IFERROR(INDEX(WAC_Item_Cost,MATCH(1,(L$1=WAC_District)*('Blend Sheet'!$AH$4=WAC_IIN),0))*'Blend Sheet'!$AH89,0) + IFERROR(INDEX(WAC_Item_Cost,MATCH(1,(L$1=WAC_District)*('Blend Sheet'!$AI$4=WAC_IIN),0))*'Blend Sheet'!$AI89,0) + IFERROR(INDEX(WAC_Item_Cost,MATCH(1,(L$1=WAC_District)*('Blend Sheet'!$AJ$4=WAC_IIN),0))*'Blend Sheet'!$AJ89,0) + IFERROR(INDEX(WAC_Item_Cost,MATCH(1,(L$1=WAC_District)*('Blend Sheet'!$AK$4=WAC_IIN),0))*'Blend Sheet'!$AK89,0) + IFERROR(INDEX(WAC_Item_Cost,MATCH(1,(L$1=WAC_District)*('Blend Sheet'!$AL$4=WAC_IIN),0))*'Blend Sheet'!$AL89,0) + IFERROR(INDEX(WAC_Item_Cost,MATCH(1,(L$1=WAC_District)*('Blend Sheet'!$AM$4=WAC_IIN),0))*'Blend Sheet'!$AM89,0) + IFERROR(INDEX(WAC_Item_Cost,MATCH(1,(L$1=WAC_District)*('Blend Sheet'!$AN$4=WAC_IIN),0))*'Blend Sheet'!$AN89,0) + IFERROR(INDEX(WAC_Item_Cost,MATCH(1,(L$1=WAC_District)*('Blend Sheet'!$AO$4=WAC_IIN),0))*'Blend Sheet'!$AO89,0) + IFERROR(INDEX(WAC_Item_Cost,MATCH(1,(L$1=WAC_District)*('Blend Sheet'!$AP$4=WAC_IIN),0))*'Blend Sheet'!$AP89/1000,0)</f>
        <v>161.19119228000002</v>
      </c>
    </row>
    <row r="87" spans="1:12" x14ac:dyDescent="0.25">
      <c r="A87" t="str">
        <f>'Blend Sheet'!A90</f>
        <v>THERMAmix EC</v>
      </c>
      <c r="B87" s="245">
        <f t="array" ref="B87">IFERROR(INDEX(WAC_Item_Cost,MATCH(1,(B$1=WAC_District)*('Blend Sheet'!$C$4=WAC_IIN),0))*'Blend Sheet'!$C90/1000,0) + IFERROR(INDEX(WAC_Item_Cost,MATCH(1,(B$1=WAC_District)*('Blend Sheet'!$D$4=WAC_IIN),0))*'Blend Sheet'!$D90/1000,0) + IFERROR(INDEX(WAC_Item_Cost,MATCH(1,(B$1=WAC_District)*('Blend Sheet'!$E$4=WAC_IIN),0))*'Blend Sheet'!$E90/1000,0) + IFERROR(INDEX(WAC_Item_Cost,MATCH(1,(B$1=WAC_District)*('Blend Sheet'!$F$4=WAC_IIN),0))*'Blend Sheet'!$F90/1000,0)  + IFERROR(INDEX(WAC_Item_Cost,MATCH(1,(B$1=WAC_District)*('Blend Sheet'!$G$4=WAC_IIN),0))*'Blend Sheet'!$G90,0) + IFERROR(INDEX(WAC_Item_Cost,MATCH(1,(B$1=WAC_District)*('Blend Sheet'!$H$4=WAC_IIN),0))*'Blend Sheet'!$H90,0)  + IFERROR(INDEX(WAC_Item_Cost,MATCH(1,(B$1=WAC_District)*('Blend Sheet'!$I$4=WAC_IIN),0))*'Blend Sheet'!$I90,0) + IFERROR(INDEX(WAC_Item_Cost,MATCH(1,(B$1=WAC_District)*('Blend Sheet'!$J$4=WAC_IIN),0))*'Blend Sheet'!$J90,0) + IFERROR(INDEX(WAC_Item_Cost,MATCH(1,(B$1=WAC_District)*('Blend Sheet'!$K$4=WAC_IIN),0))*'Blend Sheet'!$K90,0) + IFERROR(INDEX(WAC_Item_Cost,MATCH(1,(B$1=WAC_District)*('Blend Sheet'!$L$4=WAC_IIN),0))*'Blend Sheet'!$L90,0) + IFERROR(INDEX(WAC_Item_Cost,MATCH(1,(B$1=WAC_District)*('Blend Sheet'!$M$4=WAC_IIN),0))*'Blend Sheet'!$M90,0) + IFERROR(INDEX(WAC_Item_Cost,MATCH(1,(B$1=WAC_District)*('Blend Sheet'!$N$4=WAC_IIN),0))*'Blend Sheet'!$N90,0) + IFERROR(INDEX(WAC_Item_Cost,MATCH(1,(B$1=WAC_District)*('Blend Sheet'!$O$4=WAC_IIN),0))*'Blend Sheet'!$O90,0) + IFERROR(INDEX(WAC_Item_Cost,MATCH(1,(B$1=WAC_District)*('Blend Sheet'!$P$4=WAC_IIN),0))*'Blend Sheet'!$P90,0) + IFERROR(INDEX(WAC_Item_Cost,MATCH(1,(B$1=WAC_District)*('Blend Sheet'!$Q$4=WAC_IIN),0))*'Blend Sheet'!$Q90,0) + IFERROR(INDEX(WAC_Item_Cost,MATCH(1,(B$1=WAC_District)*('Blend Sheet'!$R$4=WAC_IIN),0))*'Blend Sheet'!$R90,0) + IFERROR(INDEX(WAC_Item_Cost,MATCH(1,(B$1=WAC_District)*('Blend Sheet'!$S$4=WAC_IIN),0))*'Blend Sheet'!$S90,0) + IFERROR(INDEX(WAC_Item_Cost,MATCH(1,(B$1=WAC_District)*('Blend Sheet'!$T$4=WAC_IIN),0))*'Blend Sheet'!$T90,0) + IFERROR(INDEX(WAC_Item_Cost,MATCH(1,(B$1=WAC_District)*('Blend Sheet'!$U$4=WAC_IIN),0))*'Blend Sheet'!$U90,0) + IFERROR(INDEX(WAC_Item_Cost,MATCH(1,(B$1=WAC_District)*('Blend Sheet'!$V$4=WAC_IIN),0))*'Blend Sheet'!$V90,0) + IFERROR(INDEX(WAC_Item_Cost,MATCH(1,(B$1=WAC_District)*('Blend Sheet'!$W$4=WAC_IIN),0))*'Blend Sheet'!$W90,0) + IFERROR(INDEX(WAC_Item_Cost,MATCH(1,(B$1=WAC_District)*('Blend Sheet'!$X$4=WAC_IIN),0))*'Blend Sheet'!$X90,0) + IFERROR(INDEX(WAC_Item_Cost,MATCH(1,(B$1=WAC_District)*('Blend Sheet'!$Y$4=WAC_IIN),0))*'Blend Sheet'!$Y90,0) + IFERROR(INDEX(WAC_Item_Cost,MATCH(1,(B$1=WAC_District)*('Blend Sheet'!$Z$4=WAC_IIN),0))*'Blend Sheet'!$Z90,0) + IFERROR(INDEX(WAC_Item_Cost,MATCH(1,(B$1=WAC_District)*('Blend Sheet'!$AA$4=WAC_IIN),0))*'Blend Sheet'!$AA90,0) + IFERROR(INDEX(WAC_Item_Cost,MATCH(1,(B$1=WAC_District)*('Blend Sheet'!$AB$4=WAC_IIN),0))*'Blend Sheet'!$AB90,0) + IFERROR(INDEX(WAC_Item_Cost,MATCH(1,(B$1=WAC_District)*('Blend Sheet'!$AC$4=WAC_IIN),0))*'Blend Sheet'!$AC90,0) + IFERROR(INDEX(WAC_Item_Cost,MATCH(1,(B$1=WAC_District)*('Blend Sheet'!$AD$4=WAC_IIN),0))*'Blend Sheet'!$AD90,0) + IFERROR(INDEX(WAC_Item_Cost,MATCH(1,(B$1=WAC_District)*('Blend Sheet'!$AE$4=WAC_IIN),0))*'Blend Sheet'!$AE90,0) + IFERROR(INDEX(WAC_Item_Cost,MATCH(1,(B$1=WAC_District)*('Blend Sheet'!$AF$4=WAC_IIN),0))*'Blend Sheet'!$AF90,0) + IFERROR(INDEX(WAC_Item_Cost,MATCH(1,(B$1=WAC_District)*('Blend Sheet'!$AG$4=WAC_IIN),0))*'Blend Sheet'!$AG90,0) + IFERROR(INDEX(WAC_Item_Cost,MATCH(1,(B$1=WAC_District)*('Blend Sheet'!$AH$4=WAC_IIN),0))*'Blend Sheet'!$AH90,0) + IFERROR(INDEX(WAC_Item_Cost,MATCH(1,(B$1=WAC_District)*('Blend Sheet'!$AI$4=WAC_IIN),0))*'Blend Sheet'!$AI90,0) + IFERROR(INDEX(WAC_Item_Cost,MATCH(1,(B$1=WAC_District)*('Blend Sheet'!$AJ$4=WAC_IIN),0))*'Blend Sheet'!$AJ90,0) + IFERROR(INDEX(WAC_Item_Cost,MATCH(1,(B$1=WAC_District)*('Blend Sheet'!$AK$4=WAC_IIN),0))*'Blend Sheet'!$AK90,0) + IFERROR(INDEX(WAC_Item_Cost,MATCH(1,(B$1=WAC_District)*('Blend Sheet'!$AL$4=WAC_IIN),0))*'Blend Sheet'!$AL90,0) + IFERROR(INDEX(WAC_Item_Cost,MATCH(1,(B$1=WAC_District)*('Blend Sheet'!$AM$4=WAC_IIN),0))*'Blend Sheet'!$AM90,0) + IFERROR(INDEX(WAC_Item_Cost,MATCH(1,(B$1=WAC_District)*('Blend Sheet'!$AN$4=WAC_IIN),0))*'Blend Sheet'!$AN90,0) + IFERROR(INDEX(WAC_Item_Cost,MATCH(1,(B$1=WAC_District)*('Blend Sheet'!$AO$4=WAC_IIN),0))*'Blend Sheet'!$AO90,0) + IFERROR(INDEX(WAC_Item_Cost,MATCH(1,(B$1=WAC_District)*('Blend Sheet'!$AP$4=WAC_IIN),0))*'Blend Sheet'!$AP90/1000,0)</f>
        <v>162.23378814100002</v>
      </c>
      <c r="C87" s="245">
        <f t="array" ref="C87">IFERROR(INDEX(WAC_Item_Cost,MATCH(1,(C$1=WAC_District)*('Blend Sheet'!$C$4=WAC_IIN),0))*'Blend Sheet'!$C90/1000,0) + IFERROR(INDEX(WAC_Item_Cost,MATCH(1,(C$1=WAC_District)*('Blend Sheet'!$D$4=WAC_IIN),0))*'Blend Sheet'!$D90/1000,0) + IFERROR(INDEX(WAC_Item_Cost,MATCH(1,(C$1=WAC_District)*('Blend Sheet'!$E$4=WAC_IIN),0))*'Blend Sheet'!$E90/1000,0) + IFERROR(INDEX(WAC_Item_Cost,MATCH(1,(C$1=WAC_District)*('Blend Sheet'!$F$4=WAC_IIN),0))*'Blend Sheet'!$F90/1000,0)  + IFERROR(INDEX(WAC_Item_Cost,MATCH(1,(C$1=WAC_District)*('Blend Sheet'!$G$4=WAC_IIN),0))*'Blend Sheet'!$G90,0) + IFERROR(INDEX(WAC_Item_Cost,MATCH(1,(C$1=WAC_District)*('Blend Sheet'!$H$4=WAC_IIN),0))*'Blend Sheet'!$H90,0)  + IFERROR(INDEX(WAC_Item_Cost,MATCH(1,(C$1=WAC_District)*('Blend Sheet'!$I$4=WAC_IIN),0))*'Blend Sheet'!$I90,0) + IFERROR(INDEX(WAC_Item_Cost,MATCH(1,(C$1=WAC_District)*('Blend Sheet'!$J$4=WAC_IIN),0))*'Blend Sheet'!$J90,0) + IFERROR(INDEX(WAC_Item_Cost,MATCH(1,(C$1=WAC_District)*('Blend Sheet'!$K$4=WAC_IIN),0))*'Blend Sheet'!$K90,0) + IFERROR(INDEX(WAC_Item_Cost,MATCH(1,(C$1=WAC_District)*('Blend Sheet'!$L$4=WAC_IIN),0))*'Blend Sheet'!$L90,0) + IFERROR(INDEX(WAC_Item_Cost,MATCH(1,(C$1=WAC_District)*('Blend Sheet'!$M$4=WAC_IIN),0))*'Blend Sheet'!$M90,0) + IFERROR(INDEX(WAC_Item_Cost,MATCH(1,(C$1=WAC_District)*('Blend Sheet'!$N$4=WAC_IIN),0))*'Blend Sheet'!$N90,0) + IFERROR(INDEX(WAC_Item_Cost,MATCH(1,(C$1=WAC_District)*('Blend Sheet'!$O$4=WAC_IIN),0))*'Blend Sheet'!$O90,0) + IFERROR(INDEX(WAC_Item_Cost,MATCH(1,(C$1=WAC_District)*('Blend Sheet'!$P$4=WAC_IIN),0))*'Blend Sheet'!$P90,0) + IFERROR(INDEX(WAC_Item_Cost,MATCH(1,(C$1=WAC_District)*('Blend Sheet'!$Q$4=WAC_IIN),0))*'Blend Sheet'!$Q90,0) + IFERROR(INDEX(WAC_Item_Cost,MATCH(1,(C$1=WAC_District)*('Blend Sheet'!$R$4=WAC_IIN),0))*'Blend Sheet'!$R90,0) + IFERROR(INDEX(WAC_Item_Cost,MATCH(1,(C$1=WAC_District)*('Blend Sheet'!$S$4=WAC_IIN),0))*'Blend Sheet'!$S90,0) + IFERROR(INDEX(WAC_Item_Cost,MATCH(1,(C$1=WAC_District)*('Blend Sheet'!$T$4=WAC_IIN),0))*'Blend Sheet'!$T90,0) + IFERROR(INDEX(WAC_Item_Cost,MATCH(1,(C$1=WAC_District)*('Blend Sheet'!$U$4=WAC_IIN),0))*'Blend Sheet'!$U90,0) + IFERROR(INDEX(WAC_Item_Cost,MATCH(1,(C$1=WAC_District)*('Blend Sheet'!$V$4=WAC_IIN),0))*'Blend Sheet'!$V90,0) + IFERROR(INDEX(WAC_Item_Cost,MATCH(1,(C$1=WAC_District)*('Blend Sheet'!$W$4=WAC_IIN),0))*'Blend Sheet'!$W90,0) + IFERROR(INDEX(WAC_Item_Cost,MATCH(1,(C$1=WAC_District)*('Blend Sheet'!$X$4=WAC_IIN),0))*'Blend Sheet'!$X90,0) + IFERROR(INDEX(WAC_Item_Cost,MATCH(1,(C$1=WAC_District)*('Blend Sheet'!$Y$4=WAC_IIN),0))*'Blend Sheet'!$Y90,0) + IFERROR(INDEX(WAC_Item_Cost,MATCH(1,(C$1=WAC_District)*('Blend Sheet'!$Z$4=WAC_IIN),0))*'Blend Sheet'!$Z90,0) + IFERROR(INDEX(WAC_Item_Cost,MATCH(1,(C$1=WAC_District)*('Blend Sheet'!$AA$4=WAC_IIN),0))*'Blend Sheet'!$AA90,0) + IFERROR(INDEX(WAC_Item_Cost,MATCH(1,(C$1=WAC_District)*('Blend Sheet'!$AB$4=WAC_IIN),0))*'Blend Sheet'!$AB90,0) + IFERROR(INDEX(WAC_Item_Cost,MATCH(1,(C$1=WAC_District)*('Blend Sheet'!$AC$4=WAC_IIN),0))*'Blend Sheet'!$AC90,0) + IFERROR(INDEX(WAC_Item_Cost,MATCH(1,(C$1=WAC_District)*('Blend Sheet'!$AD$4=WAC_IIN),0))*'Blend Sheet'!$AD90,0) + IFERROR(INDEX(WAC_Item_Cost,MATCH(1,(C$1=WAC_District)*('Blend Sheet'!$AE$4=WAC_IIN),0))*'Blend Sheet'!$AE90,0) + IFERROR(INDEX(WAC_Item_Cost,MATCH(1,(C$1=WAC_District)*('Blend Sheet'!$AF$4=WAC_IIN),0))*'Blend Sheet'!$AF90,0) + IFERROR(INDEX(WAC_Item_Cost,MATCH(1,(C$1=WAC_District)*('Blend Sheet'!$AG$4=WAC_IIN),0))*'Blend Sheet'!$AG90,0) + IFERROR(INDEX(WAC_Item_Cost,MATCH(1,(C$1=WAC_District)*('Blend Sheet'!$AH$4=WAC_IIN),0))*'Blend Sheet'!$AH90,0) + IFERROR(INDEX(WAC_Item_Cost,MATCH(1,(C$1=WAC_District)*('Blend Sheet'!$AI$4=WAC_IIN),0))*'Blend Sheet'!$AI90,0) + IFERROR(INDEX(WAC_Item_Cost,MATCH(1,(C$1=WAC_District)*('Blend Sheet'!$AJ$4=WAC_IIN),0))*'Blend Sheet'!$AJ90,0) + IFERROR(INDEX(WAC_Item_Cost,MATCH(1,(C$1=WAC_District)*('Blend Sheet'!$AK$4=WAC_IIN),0))*'Blend Sheet'!$AK90,0) + IFERROR(INDEX(WAC_Item_Cost,MATCH(1,(C$1=WAC_District)*('Blend Sheet'!$AL$4=WAC_IIN),0))*'Blend Sheet'!$AL90,0) + IFERROR(INDEX(WAC_Item_Cost,MATCH(1,(C$1=WAC_District)*('Blend Sheet'!$AM$4=WAC_IIN),0))*'Blend Sheet'!$AM90,0) + IFERROR(INDEX(WAC_Item_Cost,MATCH(1,(C$1=WAC_District)*('Blend Sheet'!$AN$4=WAC_IIN),0))*'Blend Sheet'!$AN90,0) + IFERROR(INDEX(WAC_Item_Cost,MATCH(1,(C$1=WAC_District)*('Blend Sheet'!$AO$4=WAC_IIN),0))*'Blend Sheet'!$AO90,0) + IFERROR(INDEX(WAC_Item_Cost,MATCH(1,(C$1=WAC_District)*('Blend Sheet'!$AP$4=WAC_IIN),0))*'Blend Sheet'!$AP90/1000,0)</f>
        <v>197.921188083</v>
      </c>
      <c r="D87" s="245">
        <f t="array" ref="D87">IFERROR(INDEX(WAC_Item_Cost,MATCH(1,(D$1=WAC_District)*('Blend Sheet'!$C$4=WAC_IIN),0))*'Blend Sheet'!$C90/1000,0) + IFERROR(INDEX(WAC_Item_Cost,MATCH(1,(D$1=WAC_District)*('Blend Sheet'!$D$4=WAC_IIN),0))*'Blend Sheet'!$D90/1000,0) + IFERROR(INDEX(WAC_Item_Cost,MATCH(1,(D$1=WAC_District)*('Blend Sheet'!$E$4=WAC_IIN),0))*'Blend Sheet'!$E90/1000,0) + IFERROR(INDEX(WAC_Item_Cost,MATCH(1,(D$1=WAC_District)*('Blend Sheet'!$F$4=WAC_IIN),0))*'Blend Sheet'!$F90/1000,0)  + IFERROR(INDEX(WAC_Item_Cost,MATCH(1,(D$1=WAC_District)*('Blend Sheet'!$G$4=WAC_IIN),0))*'Blend Sheet'!$G90,0) + IFERROR(INDEX(WAC_Item_Cost,MATCH(1,(D$1=WAC_District)*('Blend Sheet'!$H$4=WAC_IIN),0))*'Blend Sheet'!$H90,0)  + IFERROR(INDEX(WAC_Item_Cost,MATCH(1,(D$1=WAC_District)*('Blend Sheet'!$I$4=WAC_IIN),0))*'Blend Sheet'!$I90,0) + IFERROR(INDEX(WAC_Item_Cost,MATCH(1,(D$1=WAC_District)*('Blend Sheet'!$J$4=WAC_IIN),0))*'Blend Sheet'!$J90,0) + IFERROR(INDEX(WAC_Item_Cost,MATCH(1,(D$1=WAC_District)*('Blend Sheet'!$K$4=WAC_IIN),0))*'Blend Sheet'!$K90,0) + IFERROR(INDEX(WAC_Item_Cost,MATCH(1,(D$1=WAC_District)*('Blend Sheet'!$L$4=WAC_IIN),0))*'Blend Sheet'!$L90,0) + IFERROR(INDEX(WAC_Item_Cost,MATCH(1,(D$1=WAC_District)*('Blend Sheet'!$M$4=WAC_IIN),0))*'Blend Sheet'!$M90,0) + IFERROR(INDEX(WAC_Item_Cost,MATCH(1,(D$1=WAC_District)*('Blend Sheet'!$N$4=WAC_IIN),0))*'Blend Sheet'!$N90,0) + IFERROR(INDEX(WAC_Item_Cost,MATCH(1,(D$1=WAC_District)*('Blend Sheet'!$O$4=WAC_IIN),0))*'Blend Sheet'!$O90,0) + IFERROR(INDEX(WAC_Item_Cost,MATCH(1,(D$1=WAC_District)*('Blend Sheet'!$P$4=WAC_IIN),0))*'Blend Sheet'!$P90,0) + IFERROR(INDEX(WAC_Item_Cost,MATCH(1,(D$1=WAC_District)*('Blend Sheet'!$Q$4=WAC_IIN),0))*'Blend Sheet'!$Q90,0) + IFERROR(INDEX(WAC_Item_Cost,MATCH(1,(D$1=WAC_District)*('Blend Sheet'!$R$4=WAC_IIN),0))*'Blend Sheet'!$R90,0) + IFERROR(INDEX(WAC_Item_Cost,MATCH(1,(D$1=WAC_District)*('Blend Sheet'!$S$4=WAC_IIN),0))*'Blend Sheet'!$S90,0) + IFERROR(INDEX(WAC_Item_Cost,MATCH(1,(D$1=WAC_District)*('Blend Sheet'!$T$4=WAC_IIN),0))*'Blend Sheet'!$T90,0) + IFERROR(INDEX(WAC_Item_Cost,MATCH(1,(D$1=WAC_District)*('Blend Sheet'!$U$4=WAC_IIN),0))*'Blend Sheet'!$U90,0) + IFERROR(INDEX(WAC_Item_Cost,MATCH(1,(D$1=WAC_District)*('Blend Sheet'!$V$4=WAC_IIN),0))*'Blend Sheet'!$V90,0) + IFERROR(INDEX(WAC_Item_Cost,MATCH(1,(D$1=WAC_District)*('Blend Sheet'!$W$4=WAC_IIN),0))*'Blend Sheet'!$W90,0) + IFERROR(INDEX(WAC_Item_Cost,MATCH(1,(D$1=WAC_District)*('Blend Sheet'!$X$4=WAC_IIN),0))*'Blend Sheet'!$X90,0) + IFERROR(INDEX(WAC_Item_Cost,MATCH(1,(D$1=WAC_District)*('Blend Sheet'!$Y$4=WAC_IIN),0))*'Blend Sheet'!$Y90,0) + IFERROR(INDEX(WAC_Item_Cost,MATCH(1,(D$1=WAC_District)*('Blend Sheet'!$Z$4=WAC_IIN),0))*'Blend Sheet'!$Z90,0) + IFERROR(INDEX(WAC_Item_Cost,MATCH(1,(D$1=WAC_District)*('Blend Sheet'!$AA$4=WAC_IIN),0))*'Blend Sheet'!$AA90,0) + IFERROR(INDEX(WAC_Item_Cost,MATCH(1,(D$1=WAC_District)*('Blend Sheet'!$AB$4=WAC_IIN),0))*'Blend Sheet'!$AB90,0) + IFERROR(INDEX(WAC_Item_Cost,MATCH(1,(D$1=WAC_District)*('Blend Sheet'!$AC$4=WAC_IIN),0))*'Blend Sheet'!$AC90,0) + IFERROR(INDEX(WAC_Item_Cost,MATCH(1,(D$1=WAC_District)*('Blend Sheet'!$AD$4=WAC_IIN),0))*'Blend Sheet'!$AD90,0) + IFERROR(INDEX(WAC_Item_Cost,MATCH(1,(D$1=WAC_District)*('Blend Sheet'!$AE$4=WAC_IIN),0))*'Blend Sheet'!$AE90,0) + IFERROR(INDEX(WAC_Item_Cost,MATCH(1,(D$1=WAC_District)*('Blend Sheet'!$AF$4=WAC_IIN),0))*'Blend Sheet'!$AF90,0) + IFERROR(INDEX(WAC_Item_Cost,MATCH(1,(D$1=WAC_District)*('Blend Sheet'!$AG$4=WAC_IIN),0))*'Blend Sheet'!$AG90,0) + IFERROR(INDEX(WAC_Item_Cost,MATCH(1,(D$1=WAC_District)*('Blend Sheet'!$AH$4=WAC_IIN),0))*'Blend Sheet'!$AH90,0) + IFERROR(INDEX(WAC_Item_Cost,MATCH(1,(D$1=WAC_District)*('Blend Sheet'!$AI$4=WAC_IIN),0))*'Blend Sheet'!$AI90,0) + IFERROR(INDEX(WAC_Item_Cost,MATCH(1,(D$1=WAC_District)*('Blend Sheet'!$AJ$4=WAC_IIN),0))*'Blend Sheet'!$AJ90,0) + IFERROR(INDEX(WAC_Item_Cost,MATCH(1,(D$1=WAC_District)*('Blend Sheet'!$AK$4=WAC_IIN),0))*'Blend Sheet'!$AK90,0) + IFERROR(INDEX(WAC_Item_Cost,MATCH(1,(D$1=WAC_District)*('Blend Sheet'!$AL$4=WAC_IIN),0))*'Blend Sheet'!$AL90,0) + IFERROR(INDEX(WAC_Item_Cost,MATCH(1,(D$1=WAC_District)*('Blend Sheet'!$AM$4=WAC_IIN),0))*'Blend Sheet'!$AM90,0) + IFERROR(INDEX(WAC_Item_Cost,MATCH(1,(D$1=WAC_District)*('Blend Sheet'!$AN$4=WAC_IIN),0))*'Blend Sheet'!$AN90,0) + IFERROR(INDEX(WAC_Item_Cost,MATCH(1,(D$1=WAC_District)*('Blend Sheet'!$AO$4=WAC_IIN),0))*'Blend Sheet'!$AO90,0) + IFERROR(INDEX(WAC_Item_Cost,MATCH(1,(D$1=WAC_District)*('Blend Sheet'!$AP$4=WAC_IIN),0))*'Blend Sheet'!$AP90/1000,0)</f>
        <v>95.837237496</v>
      </c>
      <c r="E87" s="245">
        <f t="array" ref="E87">IFERROR(INDEX(WAC_Item_Cost,MATCH(1,(E$1=WAC_District)*('Blend Sheet'!$C$4=WAC_IIN),0))*'Blend Sheet'!$C90/1000,0) + IFERROR(INDEX(WAC_Item_Cost,MATCH(1,(E$1=WAC_District)*('Blend Sheet'!$D$4=WAC_IIN),0))*'Blend Sheet'!$D90/1000,0) + IFERROR(INDEX(WAC_Item_Cost,MATCH(1,(E$1=WAC_District)*('Blend Sheet'!$E$4=WAC_IIN),0))*'Blend Sheet'!$E90/1000,0) + IFERROR(INDEX(WAC_Item_Cost,MATCH(1,(E$1=WAC_District)*('Blend Sheet'!$F$4=WAC_IIN),0))*'Blend Sheet'!$F90/1000,0)  + IFERROR(INDEX(WAC_Item_Cost,MATCH(1,(E$1=WAC_District)*('Blend Sheet'!$G$4=WAC_IIN),0))*'Blend Sheet'!$G90,0) + IFERROR(INDEX(WAC_Item_Cost,MATCH(1,(E$1=WAC_District)*('Blend Sheet'!$H$4=WAC_IIN),0))*'Blend Sheet'!$H90,0)  + IFERROR(INDEX(WAC_Item_Cost,MATCH(1,(E$1=WAC_District)*('Blend Sheet'!$I$4=WAC_IIN),0))*'Blend Sheet'!$I90,0) + IFERROR(INDEX(WAC_Item_Cost,MATCH(1,(E$1=WAC_District)*('Blend Sheet'!$J$4=WAC_IIN),0))*'Blend Sheet'!$J90,0) + IFERROR(INDEX(WAC_Item_Cost,MATCH(1,(E$1=WAC_District)*('Blend Sheet'!$K$4=WAC_IIN),0))*'Blend Sheet'!$K90,0) + IFERROR(INDEX(WAC_Item_Cost,MATCH(1,(E$1=WAC_District)*('Blend Sheet'!$L$4=WAC_IIN),0))*'Blend Sheet'!$L90,0) + IFERROR(INDEX(WAC_Item_Cost,MATCH(1,(E$1=WAC_District)*('Blend Sheet'!$M$4=WAC_IIN),0))*'Blend Sheet'!$M90,0) + IFERROR(INDEX(WAC_Item_Cost,MATCH(1,(E$1=WAC_District)*('Blend Sheet'!$N$4=WAC_IIN),0))*'Blend Sheet'!$N90,0) + IFERROR(INDEX(WAC_Item_Cost,MATCH(1,(E$1=WAC_District)*('Blend Sheet'!$O$4=WAC_IIN),0))*'Blend Sheet'!$O90,0) + IFERROR(INDEX(WAC_Item_Cost,MATCH(1,(E$1=WAC_District)*('Blend Sheet'!$P$4=WAC_IIN),0))*'Blend Sheet'!$P90,0) + IFERROR(INDEX(WAC_Item_Cost,MATCH(1,(E$1=WAC_District)*('Blend Sheet'!$Q$4=WAC_IIN),0))*'Blend Sheet'!$Q90,0) + IFERROR(INDEX(WAC_Item_Cost,MATCH(1,(E$1=WAC_District)*('Blend Sheet'!$R$4=WAC_IIN),0))*'Blend Sheet'!$R90,0) + IFERROR(INDEX(WAC_Item_Cost,MATCH(1,(E$1=WAC_District)*('Blend Sheet'!$S$4=WAC_IIN),0))*'Blend Sheet'!$S90,0) + IFERROR(INDEX(WAC_Item_Cost,MATCH(1,(E$1=WAC_District)*('Blend Sheet'!$T$4=WAC_IIN),0))*'Blend Sheet'!$T90,0) + IFERROR(INDEX(WAC_Item_Cost,MATCH(1,(E$1=WAC_District)*('Blend Sheet'!$U$4=WAC_IIN),0))*'Blend Sheet'!$U90,0) + IFERROR(INDEX(WAC_Item_Cost,MATCH(1,(E$1=WAC_District)*('Blend Sheet'!$V$4=WAC_IIN),0))*'Blend Sheet'!$V90,0) + IFERROR(INDEX(WAC_Item_Cost,MATCH(1,(E$1=WAC_District)*('Blend Sheet'!$W$4=WAC_IIN),0))*'Blend Sheet'!$W90,0) + IFERROR(INDEX(WAC_Item_Cost,MATCH(1,(E$1=WAC_District)*('Blend Sheet'!$X$4=WAC_IIN),0))*'Blend Sheet'!$X90,0) + IFERROR(INDEX(WAC_Item_Cost,MATCH(1,(E$1=WAC_District)*('Blend Sheet'!$Y$4=WAC_IIN),0))*'Blend Sheet'!$Y90,0) + IFERROR(INDEX(WAC_Item_Cost,MATCH(1,(E$1=WAC_District)*('Blend Sheet'!$Z$4=WAC_IIN),0))*'Blend Sheet'!$Z90,0) + IFERROR(INDEX(WAC_Item_Cost,MATCH(1,(E$1=WAC_District)*('Blend Sheet'!$AA$4=WAC_IIN),0))*'Blend Sheet'!$AA90,0) + IFERROR(INDEX(WAC_Item_Cost,MATCH(1,(E$1=WAC_District)*('Blend Sheet'!$AB$4=WAC_IIN),0))*'Blend Sheet'!$AB90,0) + IFERROR(INDEX(WAC_Item_Cost,MATCH(1,(E$1=WAC_District)*('Blend Sheet'!$AC$4=WAC_IIN),0))*'Blend Sheet'!$AC90,0) + IFERROR(INDEX(WAC_Item_Cost,MATCH(1,(E$1=WAC_District)*('Blend Sheet'!$AD$4=WAC_IIN),0))*'Blend Sheet'!$AD90,0) + IFERROR(INDEX(WAC_Item_Cost,MATCH(1,(E$1=WAC_District)*('Blend Sheet'!$AE$4=WAC_IIN),0))*'Blend Sheet'!$AE90,0) + IFERROR(INDEX(WAC_Item_Cost,MATCH(1,(E$1=WAC_District)*('Blend Sheet'!$AF$4=WAC_IIN),0))*'Blend Sheet'!$AF90,0) + IFERROR(INDEX(WAC_Item_Cost,MATCH(1,(E$1=WAC_District)*('Blend Sheet'!$AG$4=WAC_IIN),0))*'Blend Sheet'!$AG90,0) + IFERROR(INDEX(WAC_Item_Cost,MATCH(1,(E$1=WAC_District)*('Blend Sheet'!$AH$4=WAC_IIN),0))*'Blend Sheet'!$AH90,0) + IFERROR(INDEX(WAC_Item_Cost,MATCH(1,(E$1=WAC_District)*('Blend Sheet'!$AI$4=WAC_IIN),0))*'Blend Sheet'!$AI90,0) + IFERROR(INDEX(WAC_Item_Cost,MATCH(1,(E$1=WAC_District)*('Blend Sheet'!$AJ$4=WAC_IIN),0))*'Blend Sheet'!$AJ90,0) + IFERROR(INDEX(WAC_Item_Cost,MATCH(1,(E$1=WAC_District)*('Blend Sheet'!$AK$4=WAC_IIN),0))*'Blend Sheet'!$AK90,0) + IFERROR(INDEX(WAC_Item_Cost,MATCH(1,(E$1=WAC_District)*('Blend Sheet'!$AL$4=WAC_IIN),0))*'Blend Sheet'!$AL90,0) + IFERROR(INDEX(WAC_Item_Cost,MATCH(1,(E$1=WAC_District)*('Blend Sheet'!$AM$4=WAC_IIN),0))*'Blend Sheet'!$AM90,0) + IFERROR(INDEX(WAC_Item_Cost,MATCH(1,(E$1=WAC_District)*('Blend Sheet'!$AN$4=WAC_IIN),0))*'Blend Sheet'!$AN90,0) + IFERROR(INDEX(WAC_Item_Cost,MATCH(1,(E$1=WAC_District)*('Blend Sheet'!$AO$4=WAC_IIN),0))*'Blend Sheet'!$AO90,0) + IFERROR(INDEX(WAC_Item_Cost,MATCH(1,(E$1=WAC_District)*('Blend Sheet'!$AP$4=WAC_IIN),0))*'Blend Sheet'!$AP90/1000,0)</f>
        <v>165.02388767799999</v>
      </c>
      <c r="F87" s="245">
        <f t="array" ref="F87">IFERROR(INDEX(WAC_Item_Cost,MATCH(1,(F$1=WAC_District)*('Blend Sheet'!$C$4=WAC_IIN),0))*'Blend Sheet'!$C90/1000,0) + IFERROR(INDEX(WAC_Item_Cost,MATCH(1,(F$1=WAC_District)*('Blend Sheet'!$D$4=WAC_IIN),0))*'Blend Sheet'!$D90/1000,0) + IFERROR(INDEX(WAC_Item_Cost,MATCH(1,(F$1=WAC_District)*('Blend Sheet'!$E$4=WAC_IIN),0))*'Blend Sheet'!$E90/1000,0) + IFERROR(INDEX(WAC_Item_Cost,MATCH(1,(F$1=WAC_District)*('Blend Sheet'!$F$4=WAC_IIN),0))*'Blend Sheet'!$F90/1000,0)  + IFERROR(INDEX(WAC_Item_Cost,MATCH(1,(F$1=WAC_District)*('Blend Sheet'!$G$4=WAC_IIN),0))*'Blend Sheet'!$G90,0) + IFERROR(INDEX(WAC_Item_Cost,MATCH(1,(F$1=WAC_District)*('Blend Sheet'!$H$4=WAC_IIN),0))*'Blend Sheet'!$H90,0)  + IFERROR(INDEX(WAC_Item_Cost,MATCH(1,(F$1=WAC_District)*('Blend Sheet'!$I$4=WAC_IIN),0))*'Blend Sheet'!$I90,0) + IFERROR(INDEX(WAC_Item_Cost,MATCH(1,(F$1=WAC_District)*('Blend Sheet'!$J$4=WAC_IIN),0))*'Blend Sheet'!$J90,0) + IFERROR(INDEX(WAC_Item_Cost,MATCH(1,(F$1=WAC_District)*('Blend Sheet'!$K$4=WAC_IIN),0))*'Blend Sheet'!$K90,0) + IFERROR(INDEX(WAC_Item_Cost,MATCH(1,(F$1=WAC_District)*('Blend Sheet'!$L$4=WAC_IIN),0))*'Blend Sheet'!$L90,0) + IFERROR(INDEX(WAC_Item_Cost,MATCH(1,(F$1=WAC_District)*('Blend Sheet'!$M$4=WAC_IIN),0))*'Blend Sheet'!$M90,0) + IFERROR(INDEX(WAC_Item_Cost,MATCH(1,(F$1=WAC_District)*('Blend Sheet'!$N$4=WAC_IIN),0))*'Blend Sheet'!$N90,0) + IFERROR(INDEX(WAC_Item_Cost,MATCH(1,(F$1=WAC_District)*('Blend Sheet'!$O$4=WAC_IIN),0))*'Blend Sheet'!$O90,0) + IFERROR(INDEX(WAC_Item_Cost,MATCH(1,(F$1=WAC_District)*('Blend Sheet'!$P$4=WAC_IIN),0))*'Blend Sheet'!$P90,0) + IFERROR(INDEX(WAC_Item_Cost,MATCH(1,(F$1=WAC_District)*('Blend Sheet'!$Q$4=WAC_IIN),0))*'Blend Sheet'!$Q90,0) + IFERROR(INDEX(WAC_Item_Cost,MATCH(1,(F$1=WAC_District)*('Blend Sheet'!$R$4=WAC_IIN),0))*'Blend Sheet'!$R90,0) + IFERROR(INDEX(WAC_Item_Cost,MATCH(1,(F$1=WAC_District)*('Blend Sheet'!$S$4=WAC_IIN),0))*'Blend Sheet'!$S90,0) + IFERROR(INDEX(WAC_Item_Cost,MATCH(1,(F$1=WAC_District)*('Blend Sheet'!$T$4=WAC_IIN),0))*'Blend Sheet'!$T90,0) + IFERROR(INDEX(WAC_Item_Cost,MATCH(1,(F$1=WAC_District)*('Blend Sheet'!$U$4=WAC_IIN),0))*'Blend Sheet'!$U90,0) + IFERROR(INDEX(WAC_Item_Cost,MATCH(1,(F$1=WAC_District)*('Blend Sheet'!$V$4=WAC_IIN),0))*'Blend Sheet'!$V90,0) + IFERROR(INDEX(WAC_Item_Cost,MATCH(1,(F$1=WAC_District)*('Blend Sheet'!$W$4=WAC_IIN),0))*'Blend Sheet'!$W90,0) + IFERROR(INDEX(WAC_Item_Cost,MATCH(1,(F$1=WAC_District)*('Blend Sheet'!$X$4=WAC_IIN),0))*'Blend Sheet'!$X90,0) + IFERROR(INDEX(WAC_Item_Cost,MATCH(1,(F$1=WAC_District)*('Blend Sheet'!$Y$4=WAC_IIN),0))*'Blend Sheet'!$Y90,0) + IFERROR(INDEX(WAC_Item_Cost,MATCH(1,(F$1=WAC_District)*('Blend Sheet'!$Z$4=WAC_IIN),0))*'Blend Sheet'!$Z90,0) + IFERROR(INDEX(WAC_Item_Cost,MATCH(1,(F$1=WAC_District)*('Blend Sheet'!$AA$4=WAC_IIN),0))*'Blend Sheet'!$AA90,0) + IFERROR(INDEX(WAC_Item_Cost,MATCH(1,(F$1=WAC_District)*('Blend Sheet'!$AB$4=WAC_IIN),0))*'Blend Sheet'!$AB90,0) + IFERROR(INDEX(WAC_Item_Cost,MATCH(1,(F$1=WAC_District)*('Blend Sheet'!$AC$4=WAC_IIN),0))*'Blend Sheet'!$AC90,0) + IFERROR(INDEX(WAC_Item_Cost,MATCH(1,(F$1=WAC_District)*('Blend Sheet'!$AD$4=WAC_IIN),0))*'Blend Sheet'!$AD90,0) + IFERROR(INDEX(WAC_Item_Cost,MATCH(1,(F$1=WAC_District)*('Blend Sheet'!$AE$4=WAC_IIN),0))*'Blend Sheet'!$AE90,0) + IFERROR(INDEX(WAC_Item_Cost,MATCH(1,(F$1=WAC_District)*('Blend Sheet'!$AF$4=WAC_IIN),0))*'Blend Sheet'!$AF90,0) + IFERROR(INDEX(WAC_Item_Cost,MATCH(1,(F$1=WAC_District)*('Blend Sheet'!$AG$4=WAC_IIN),0))*'Blend Sheet'!$AG90,0) + IFERROR(INDEX(WAC_Item_Cost,MATCH(1,(F$1=WAC_District)*('Blend Sheet'!$AH$4=WAC_IIN),0))*'Blend Sheet'!$AH90,0) + IFERROR(INDEX(WAC_Item_Cost,MATCH(1,(F$1=WAC_District)*('Blend Sheet'!$AI$4=WAC_IIN),0))*'Blend Sheet'!$AI90,0) + IFERROR(INDEX(WAC_Item_Cost,MATCH(1,(F$1=WAC_District)*('Blend Sheet'!$AJ$4=WAC_IIN),0))*'Blend Sheet'!$AJ90,0) + IFERROR(INDEX(WAC_Item_Cost,MATCH(1,(F$1=WAC_District)*('Blend Sheet'!$AK$4=WAC_IIN),0))*'Blend Sheet'!$AK90,0) + IFERROR(INDEX(WAC_Item_Cost,MATCH(1,(F$1=WAC_District)*('Blend Sheet'!$AL$4=WAC_IIN),0))*'Blend Sheet'!$AL90,0) + IFERROR(INDEX(WAC_Item_Cost,MATCH(1,(F$1=WAC_District)*('Blend Sheet'!$AM$4=WAC_IIN),0))*'Blend Sheet'!$AM90,0) + IFERROR(INDEX(WAC_Item_Cost,MATCH(1,(F$1=WAC_District)*('Blend Sheet'!$AN$4=WAC_IIN),0))*'Blend Sheet'!$AN90,0) + IFERROR(INDEX(WAC_Item_Cost,MATCH(1,(F$1=WAC_District)*('Blend Sheet'!$AO$4=WAC_IIN),0))*'Blend Sheet'!$AO90,0) + IFERROR(INDEX(WAC_Item_Cost,MATCH(1,(F$1=WAC_District)*('Blend Sheet'!$AP$4=WAC_IIN),0))*'Blend Sheet'!$AP90/1000,0)</f>
        <v>196.34372410999998</v>
      </c>
      <c r="G87" s="245">
        <f t="array" ref="G87">IFERROR(INDEX(WAC_Item_Cost,MATCH(1,(G$1=WAC_District)*('Blend Sheet'!$C$4=WAC_IIN),0))*'Blend Sheet'!$C90/1000,0) + IFERROR(INDEX(WAC_Item_Cost,MATCH(1,(G$1=WAC_District)*('Blend Sheet'!$D$4=WAC_IIN),0))*'Blend Sheet'!$D90/1000,0) + IFERROR(INDEX(WAC_Item_Cost,MATCH(1,(G$1=WAC_District)*('Blend Sheet'!$E$4=WAC_IIN),0))*'Blend Sheet'!$E90/1000,0) + IFERROR(INDEX(WAC_Item_Cost,MATCH(1,(G$1=WAC_District)*('Blend Sheet'!$F$4=WAC_IIN),0))*'Blend Sheet'!$F90/1000,0)  + IFERROR(INDEX(WAC_Item_Cost,MATCH(1,(G$1=WAC_District)*('Blend Sheet'!$G$4=WAC_IIN),0))*'Blend Sheet'!$G90,0) + IFERROR(INDEX(WAC_Item_Cost,MATCH(1,(G$1=WAC_District)*('Blend Sheet'!$H$4=WAC_IIN),0))*'Blend Sheet'!$H90,0)  + IFERROR(INDEX(WAC_Item_Cost,MATCH(1,(G$1=WAC_District)*('Blend Sheet'!$I$4=WAC_IIN),0))*'Blend Sheet'!$I90,0) + IFERROR(INDEX(WAC_Item_Cost,MATCH(1,(G$1=WAC_District)*('Blend Sheet'!$J$4=WAC_IIN),0))*'Blend Sheet'!$J90,0) + IFERROR(INDEX(WAC_Item_Cost,MATCH(1,(G$1=WAC_District)*('Blend Sheet'!$K$4=WAC_IIN),0))*'Blend Sheet'!$K90,0) + IFERROR(INDEX(WAC_Item_Cost,MATCH(1,(G$1=WAC_District)*('Blend Sheet'!$L$4=WAC_IIN),0))*'Blend Sheet'!$L90,0) + IFERROR(INDEX(WAC_Item_Cost,MATCH(1,(G$1=WAC_District)*('Blend Sheet'!$M$4=WAC_IIN),0))*'Blend Sheet'!$M90,0) + IFERROR(INDEX(WAC_Item_Cost,MATCH(1,(G$1=WAC_District)*('Blend Sheet'!$N$4=WAC_IIN),0))*'Blend Sheet'!$N90,0) + IFERROR(INDEX(WAC_Item_Cost,MATCH(1,(G$1=WAC_District)*('Blend Sheet'!$O$4=WAC_IIN),0))*'Blend Sheet'!$O90,0) + IFERROR(INDEX(WAC_Item_Cost,MATCH(1,(G$1=WAC_District)*('Blend Sheet'!$P$4=WAC_IIN),0))*'Blend Sheet'!$P90,0) + IFERROR(INDEX(WAC_Item_Cost,MATCH(1,(G$1=WAC_District)*('Blend Sheet'!$Q$4=WAC_IIN),0))*'Blend Sheet'!$Q90,0) + IFERROR(INDEX(WAC_Item_Cost,MATCH(1,(G$1=WAC_District)*('Blend Sheet'!$R$4=WAC_IIN),0))*'Blend Sheet'!$R90,0) + IFERROR(INDEX(WAC_Item_Cost,MATCH(1,(G$1=WAC_District)*('Blend Sheet'!$S$4=WAC_IIN),0))*'Blend Sheet'!$S90,0) + IFERROR(INDEX(WAC_Item_Cost,MATCH(1,(G$1=WAC_District)*('Blend Sheet'!$T$4=WAC_IIN),0))*'Blend Sheet'!$T90,0) + IFERROR(INDEX(WAC_Item_Cost,MATCH(1,(G$1=WAC_District)*('Blend Sheet'!$U$4=WAC_IIN),0))*'Blend Sheet'!$U90,0) + IFERROR(INDEX(WAC_Item_Cost,MATCH(1,(G$1=WAC_District)*('Blend Sheet'!$V$4=WAC_IIN),0))*'Blend Sheet'!$V90,0) + IFERROR(INDEX(WAC_Item_Cost,MATCH(1,(G$1=WAC_District)*('Blend Sheet'!$W$4=WAC_IIN),0))*'Blend Sheet'!$W90,0) + IFERROR(INDEX(WAC_Item_Cost,MATCH(1,(G$1=WAC_District)*('Blend Sheet'!$X$4=WAC_IIN),0))*'Blend Sheet'!$X90,0) + IFERROR(INDEX(WAC_Item_Cost,MATCH(1,(G$1=WAC_District)*('Blend Sheet'!$Y$4=WAC_IIN),0))*'Blend Sheet'!$Y90,0) + IFERROR(INDEX(WAC_Item_Cost,MATCH(1,(G$1=WAC_District)*('Blend Sheet'!$Z$4=WAC_IIN),0))*'Blend Sheet'!$Z90,0) + IFERROR(INDEX(WAC_Item_Cost,MATCH(1,(G$1=WAC_District)*('Blend Sheet'!$AA$4=WAC_IIN),0))*'Blend Sheet'!$AA90,0) + IFERROR(INDEX(WAC_Item_Cost,MATCH(1,(G$1=WAC_District)*('Blend Sheet'!$AB$4=WAC_IIN),0))*'Blend Sheet'!$AB90,0) + IFERROR(INDEX(WAC_Item_Cost,MATCH(1,(G$1=WAC_District)*('Blend Sheet'!$AC$4=WAC_IIN),0))*'Blend Sheet'!$AC90,0) + IFERROR(INDEX(WAC_Item_Cost,MATCH(1,(G$1=WAC_District)*('Blend Sheet'!$AD$4=WAC_IIN),0))*'Blend Sheet'!$AD90,0) + IFERROR(INDEX(WAC_Item_Cost,MATCH(1,(G$1=WAC_District)*('Blend Sheet'!$AE$4=WAC_IIN),0))*'Blend Sheet'!$AE90,0) + IFERROR(INDEX(WAC_Item_Cost,MATCH(1,(G$1=WAC_District)*('Blend Sheet'!$AF$4=WAC_IIN),0))*'Blend Sheet'!$AF90,0) + IFERROR(INDEX(WAC_Item_Cost,MATCH(1,(G$1=WAC_District)*('Blend Sheet'!$AG$4=WAC_IIN),0))*'Blend Sheet'!$AG90,0) + IFERROR(INDEX(WAC_Item_Cost,MATCH(1,(G$1=WAC_District)*('Blend Sheet'!$AH$4=WAC_IIN),0))*'Blend Sheet'!$AH90,0) + IFERROR(INDEX(WAC_Item_Cost,MATCH(1,(G$1=WAC_District)*('Blend Sheet'!$AI$4=WAC_IIN),0))*'Blend Sheet'!$AI90,0) + IFERROR(INDEX(WAC_Item_Cost,MATCH(1,(G$1=WAC_District)*('Blend Sheet'!$AJ$4=WAC_IIN),0))*'Blend Sheet'!$AJ90,0) + IFERROR(INDEX(WAC_Item_Cost,MATCH(1,(G$1=WAC_District)*('Blend Sheet'!$AK$4=WAC_IIN),0))*'Blend Sheet'!$AK90,0) + IFERROR(INDEX(WAC_Item_Cost,MATCH(1,(G$1=WAC_District)*('Blend Sheet'!$AL$4=WAC_IIN),0))*'Blend Sheet'!$AL90,0) + IFERROR(INDEX(WAC_Item_Cost,MATCH(1,(G$1=WAC_District)*('Blend Sheet'!$AM$4=WAC_IIN),0))*'Blend Sheet'!$AM90,0) + IFERROR(INDEX(WAC_Item_Cost,MATCH(1,(G$1=WAC_District)*('Blend Sheet'!$AN$4=WAC_IIN),0))*'Blend Sheet'!$AN90,0) + IFERROR(INDEX(WAC_Item_Cost,MATCH(1,(G$1=WAC_District)*('Blend Sheet'!$AO$4=WAC_IIN),0))*'Blend Sheet'!$AO90,0) + IFERROR(INDEX(WAC_Item_Cost,MATCH(1,(G$1=WAC_District)*('Blend Sheet'!$AP$4=WAC_IIN),0))*'Blend Sheet'!$AP90/1000,0)</f>
        <v>183.925413069</v>
      </c>
      <c r="H87" s="245">
        <f t="array" ref="H87">IFERROR(INDEX(WAC_Item_Cost,MATCH(1,(H$1=WAC_District)*('Blend Sheet'!$C$4=WAC_IIN),0))*'Blend Sheet'!$C90/1000,0) + IFERROR(INDEX(WAC_Item_Cost,MATCH(1,(H$1=WAC_District)*('Blend Sheet'!$D$4=WAC_IIN),0))*'Blend Sheet'!$D90/1000,0) + IFERROR(INDEX(WAC_Item_Cost,MATCH(1,(H$1=WAC_District)*('Blend Sheet'!$E$4=WAC_IIN),0))*'Blend Sheet'!$E90/1000,0) + IFERROR(INDEX(WAC_Item_Cost,MATCH(1,(H$1=WAC_District)*('Blend Sheet'!$F$4=WAC_IIN),0))*'Blend Sheet'!$F90/1000,0)  + IFERROR(INDEX(WAC_Item_Cost,MATCH(1,(H$1=WAC_District)*('Blend Sheet'!$G$4=WAC_IIN),0))*'Blend Sheet'!$G90,0) + IFERROR(INDEX(WAC_Item_Cost,MATCH(1,(H$1=WAC_District)*('Blend Sheet'!$H$4=WAC_IIN),0))*'Blend Sheet'!$H90,0)  + IFERROR(INDEX(WAC_Item_Cost,MATCH(1,(H$1=WAC_District)*('Blend Sheet'!$I$4=WAC_IIN),0))*'Blend Sheet'!$I90,0) + IFERROR(INDEX(WAC_Item_Cost,MATCH(1,(H$1=WAC_District)*('Blend Sheet'!$J$4=WAC_IIN),0))*'Blend Sheet'!$J90,0) + IFERROR(INDEX(WAC_Item_Cost,MATCH(1,(H$1=WAC_District)*('Blend Sheet'!$K$4=WAC_IIN),0))*'Blend Sheet'!$K90,0) + IFERROR(INDEX(WAC_Item_Cost,MATCH(1,(H$1=WAC_District)*('Blend Sheet'!$L$4=WAC_IIN),0))*'Blend Sheet'!$L90,0) + IFERROR(INDEX(WAC_Item_Cost,MATCH(1,(H$1=WAC_District)*('Blend Sheet'!$M$4=WAC_IIN),0))*'Blend Sheet'!$M90,0) + IFERROR(INDEX(WAC_Item_Cost,MATCH(1,(H$1=WAC_District)*('Blend Sheet'!$N$4=WAC_IIN),0))*'Blend Sheet'!$N90,0) + IFERROR(INDEX(WAC_Item_Cost,MATCH(1,(H$1=WAC_District)*('Blend Sheet'!$O$4=WAC_IIN),0))*'Blend Sheet'!$O90,0) + IFERROR(INDEX(WAC_Item_Cost,MATCH(1,(H$1=WAC_District)*('Blend Sheet'!$P$4=WAC_IIN),0))*'Blend Sheet'!$P90,0) + IFERROR(INDEX(WAC_Item_Cost,MATCH(1,(H$1=WAC_District)*('Blend Sheet'!$Q$4=WAC_IIN),0))*'Blend Sheet'!$Q90,0) + IFERROR(INDEX(WAC_Item_Cost,MATCH(1,(H$1=WAC_District)*('Blend Sheet'!$R$4=WAC_IIN),0))*'Blend Sheet'!$R90,0) + IFERROR(INDEX(WAC_Item_Cost,MATCH(1,(H$1=WAC_District)*('Blend Sheet'!$S$4=WAC_IIN),0))*'Blend Sheet'!$S90,0) + IFERROR(INDEX(WAC_Item_Cost,MATCH(1,(H$1=WAC_District)*('Blend Sheet'!$T$4=WAC_IIN),0))*'Blend Sheet'!$T90,0) + IFERROR(INDEX(WAC_Item_Cost,MATCH(1,(H$1=WAC_District)*('Blend Sheet'!$U$4=WAC_IIN),0))*'Blend Sheet'!$U90,0) + IFERROR(INDEX(WAC_Item_Cost,MATCH(1,(H$1=WAC_District)*('Blend Sheet'!$V$4=WAC_IIN),0))*'Blend Sheet'!$V90,0) + IFERROR(INDEX(WAC_Item_Cost,MATCH(1,(H$1=WAC_District)*('Blend Sheet'!$W$4=WAC_IIN),0))*'Blend Sheet'!$W90,0) + IFERROR(INDEX(WAC_Item_Cost,MATCH(1,(H$1=WAC_District)*('Blend Sheet'!$X$4=WAC_IIN),0))*'Blend Sheet'!$X90,0) + IFERROR(INDEX(WAC_Item_Cost,MATCH(1,(H$1=WAC_District)*('Blend Sheet'!$Y$4=WAC_IIN),0))*'Blend Sheet'!$Y90,0) + IFERROR(INDEX(WAC_Item_Cost,MATCH(1,(H$1=WAC_District)*('Blend Sheet'!$Z$4=WAC_IIN),0))*'Blend Sheet'!$Z90,0) + IFERROR(INDEX(WAC_Item_Cost,MATCH(1,(H$1=WAC_District)*('Blend Sheet'!$AA$4=WAC_IIN),0))*'Blend Sheet'!$AA90,0) + IFERROR(INDEX(WAC_Item_Cost,MATCH(1,(H$1=WAC_District)*('Blend Sheet'!$AB$4=WAC_IIN),0))*'Blend Sheet'!$AB90,0) + IFERROR(INDEX(WAC_Item_Cost,MATCH(1,(H$1=WAC_District)*('Blend Sheet'!$AC$4=WAC_IIN),0))*'Blend Sheet'!$AC90,0) + IFERROR(INDEX(WAC_Item_Cost,MATCH(1,(H$1=WAC_District)*('Blend Sheet'!$AD$4=WAC_IIN),0))*'Blend Sheet'!$AD90,0) + IFERROR(INDEX(WAC_Item_Cost,MATCH(1,(H$1=WAC_District)*('Blend Sheet'!$AE$4=WAC_IIN),0))*'Blend Sheet'!$AE90,0) + IFERROR(INDEX(WAC_Item_Cost,MATCH(1,(H$1=WAC_District)*('Blend Sheet'!$AF$4=WAC_IIN),0))*'Blend Sheet'!$AF90,0) + IFERROR(INDEX(WAC_Item_Cost,MATCH(1,(H$1=WAC_District)*('Blend Sheet'!$AG$4=WAC_IIN),0))*'Blend Sheet'!$AG90,0) + IFERROR(INDEX(WAC_Item_Cost,MATCH(1,(H$1=WAC_District)*('Blend Sheet'!$AH$4=WAC_IIN),0))*'Blend Sheet'!$AH90,0) + IFERROR(INDEX(WAC_Item_Cost,MATCH(1,(H$1=WAC_District)*('Blend Sheet'!$AI$4=WAC_IIN),0))*'Blend Sheet'!$AI90,0) + IFERROR(INDEX(WAC_Item_Cost,MATCH(1,(H$1=WAC_District)*('Blend Sheet'!$AJ$4=WAC_IIN),0))*'Blend Sheet'!$AJ90,0) + IFERROR(INDEX(WAC_Item_Cost,MATCH(1,(H$1=WAC_District)*('Blend Sheet'!$AK$4=WAC_IIN),0))*'Blend Sheet'!$AK90,0) + IFERROR(INDEX(WAC_Item_Cost,MATCH(1,(H$1=WAC_District)*('Blend Sheet'!$AL$4=WAC_IIN),0))*'Blend Sheet'!$AL90,0) + IFERROR(INDEX(WAC_Item_Cost,MATCH(1,(H$1=WAC_District)*('Blend Sheet'!$AM$4=WAC_IIN),0))*'Blend Sheet'!$AM90,0) + IFERROR(INDEX(WAC_Item_Cost,MATCH(1,(H$1=WAC_District)*('Blend Sheet'!$AN$4=WAC_IIN),0))*'Blend Sheet'!$AN90,0) + IFERROR(INDEX(WAC_Item_Cost,MATCH(1,(H$1=WAC_District)*('Blend Sheet'!$AO$4=WAC_IIN),0))*'Blend Sheet'!$AO90,0) + IFERROR(INDEX(WAC_Item_Cost,MATCH(1,(H$1=WAC_District)*('Blend Sheet'!$AP$4=WAC_IIN),0))*'Blend Sheet'!$AP90/1000,0)</f>
        <v>134.34301907899999</v>
      </c>
      <c r="I87" s="245">
        <f t="array" ref="I87">IFERROR(INDEX(WAC_Item_Cost,MATCH(1,(I$1=WAC_District)*('Blend Sheet'!$C$4=WAC_IIN),0))*'Blend Sheet'!$C90/1000,0) + IFERROR(INDEX(WAC_Item_Cost,MATCH(1,(I$1=WAC_District)*('Blend Sheet'!$D$4=WAC_IIN),0))*'Blend Sheet'!$D90/1000,0) + IFERROR(INDEX(WAC_Item_Cost,MATCH(1,(I$1=WAC_District)*('Blend Sheet'!$E$4=WAC_IIN),0))*'Blend Sheet'!$E90/1000,0) + IFERROR(INDEX(WAC_Item_Cost,MATCH(1,(I$1=WAC_District)*('Blend Sheet'!$F$4=WAC_IIN),0))*'Blend Sheet'!$F90/1000,0)  + IFERROR(INDEX(WAC_Item_Cost,MATCH(1,(I$1=WAC_District)*('Blend Sheet'!$G$4=WAC_IIN),0))*'Blend Sheet'!$G90,0) + IFERROR(INDEX(WAC_Item_Cost,MATCH(1,(I$1=WAC_District)*('Blend Sheet'!$H$4=WAC_IIN),0))*'Blend Sheet'!$H90,0)  + IFERROR(INDEX(WAC_Item_Cost,MATCH(1,(I$1=WAC_District)*('Blend Sheet'!$I$4=WAC_IIN),0))*'Blend Sheet'!$I90,0) + IFERROR(INDEX(WAC_Item_Cost,MATCH(1,(I$1=WAC_District)*('Blend Sheet'!$J$4=WAC_IIN),0))*'Blend Sheet'!$J90,0) + IFERROR(INDEX(WAC_Item_Cost,MATCH(1,(I$1=WAC_District)*('Blend Sheet'!$K$4=WAC_IIN),0))*'Blend Sheet'!$K90,0) + IFERROR(INDEX(WAC_Item_Cost,MATCH(1,(I$1=WAC_District)*('Blend Sheet'!$L$4=WAC_IIN),0))*'Blend Sheet'!$L90,0) + IFERROR(INDEX(WAC_Item_Cost,MATCH(1,(I$1=WAC_District)*('Blend Sheet'!$M$4=WAC_IIN),0))*'Blend Sheet'!$M90,0) + IFERROR(INDEX(WAC_Item_Cost,MATCH(1,(I$1=WAC_District)*('Blend Sheet'!$N$4=WAC_IIN),0))*'Blend Sheet'!$N90,0) + IFERROR(INDEX(WAC_Item_Cost,MATCH(1,(I$1=WAC_District)*('Blend Sheet'!$O$4=WAC_IIN),0))*'Blend Sheet'!$O90,0) + IFERROR(INDEX(WAC_Item_Cost,MATCH(1,(I$1=WAC_District)*('Blend Sheet'!$P$4=WAC_IIN),0))*'Blend Sheet'!$P90,0) + IFERROR(INDEX(WAC_Item_Cost,MATCH(1,(I$1=WAC_District)*('Blend Sheet'!$Q$4=WAC_IIN),0))*'Blend Sheet'!$Q90,0) + IFERROR(INDEX(WAC_Item_Cost,MATCH(1,(I$1=WAC_District)*('Blend Sheet'!$R$4=WAC_IIN),0))*'Blend Sheet'!$R90,0) + IFERROR(INDEX(WAC_Item_Cost,MATCH(1,(I$1=WAC_District)*('Blend Sheet'!$S$4=WAC_IIN),0))*'Blend Sheet'!$S90,0) + IFERROR(INDEX(WAC_Item_Cost,MATCH(1,(I$1=WAC_District)*('Blend Sheet'!$T$4=WAC_IIN),0))*'Blend Sheet'!$T90,0) + IFERROR(INDEX(WAC_Item_Cost,MATCH(1,(I$1=WAC_District)*('Blend Sheet'!$U$4=WAC_IIN),0))*'Blend Sheet'!$U90,0) + IFERROR(INDEX(WAC_Item_Cost,MATCH(1,(I$1=WAC_District)*('Blend Sheet'!$V$4=WAC_IIN),0))*'Blend Sheet'!$V90,0) + IFERROR(INDEX(WAC_Item_Cost,MATCH(1,(I$1=WAC_District)*('Blend Sheet'!$W$4=WAC_IIN),0))*'Blend Sheet'!$W90,0) + IFERROR(INDEX(WAC_Item_Cost,MATCH(1,(I$1=WAC_District)*('Blend Sheet'!$X$4=WAC_IIN),0))*'Blend Sheet'!$X90,0) + IFERROR(INDEX(WAC_Item_Cost,MATCH(1,(I$1=WAC_District)*('Blend Sheet'!$Y$4=WAC_IIN),0))*'Blend Sheet'!$Y90,0) + IFERROR(INDEX(WAC_Item_Cost,MATCH(1,(I$1=WAC_District)*('Blend Sheet'!$Z$4=WAC_IIN),0))*'Blend Sheet'!$Z90,0) + IFERROR(INDEX(WAC_Item_Cost,MATCH(1,(I$1=WAC_District)*('Blend Sheet'!$AA$4=WAC_IIN),0))*'Blend Sheet'!$AA90,0) + IFERROR(INDEX(WAC_Item_Cost,MATCH(1,(I$1=WAC_District)*('Blend Sheet'!$AB$4=WAC_IIN),0))*'Blend Sheet'!$AB90,0) + IFERROR(INDEX(WAC_Item_Cost,MATCH(1,(I$1=WAC_District)*('Blend Sheet'!$AC$4=WAC_IIN),0))*'Blend Sheet'!$AC90,0) + IFERROR(INDEX(WAC_Item_Cost,MATCH(1,(I$1=WAC_District)*('Blend Sheet'!$AD$4=WAC_IIN),0))*'Blend Sheet'!$AD90,0) + IFERROR(INDEX(WAC_Item_Cost,MATCH(1,(I$1=WAC_District)*('Blend Sheet'!$AE$4=WAC_IIN),0))*'Blend Sheet'!$AE90,0) + IFERROR(INDEX(WAC_Item_Cost,MATCH(1,(I$1=WAC_District)*('Blend Sheet'!$AF$4=WAC_IIN),0))*'Blend Sheet'!$AF90,0) + IFERROR(INDEX(WAC_Item_Cost,MATCH(1,(I$1=WAC_District)*('Blend Sheet'!$AG$4=WAC_IIN),0))*'Blend Sheet'!$AG90,0) + IFERROR(INDEX(WAC_Item_Cost,MATCH(1,(I$1=WAC_District)*('Blend Sheet'!$AH$4=WAC_IIN),0))*'Blend Sheet'!$AH90,0) + IFERROR(INDEX(WAC_Item_Cost,MATCH(1,(I$1=WAC_District)*('Blend Sheet'!$AI$4=WAC_IIN),0))*'Blend Sheet'!$AI90,0) + IFERROR(INDEX(WAC_Item_Cost,MATCH(1,(I$1=WAC_District)*('Blend Sheet'!$AJ$4=WAC_IIN),0))*'Blend Sheet'!$AJ90,0) + IFERROR(INDEX(WAC_Item_Cost,MATCH(1,(I$1=WAC_District)*('Blend Sheet'!$AK$4=WAC_IIN),0))*'Blend Sheet'!$AK90,0) + IFERROR(INDEX(WAC_Item_Cost,MATCH(1,(I$1=WAC_District)*('Blend Sheet'!$AL$4=WAC_IIN),0))*'Blend Sheet'!$AL90,0) + IFERROR(INDEX(WAC_Item_Cost,MATCH(1,(I$1=WAC_District)*('Blend Sheet'!$AM$4=WAC_IIN),0))*'Blend Sheet'!$AM90,0) + IFERROR(INDEX(WAC_Item_Cost,MATCH(1,(I$1=WAC_District)*('Blend Sheet'!$AN$4=WAC_IIN),0))*'Blend Sheet'!$AN90,0) + IFERROR(INDEX(WAC_Item_Cost,MATCH(1,(I$1=WAC_District)*('Blend Sheet'!$AO$4=WAC_IIN),0))*'Blend Sheet'!$AO90,0) + IFERROR(INDEX(WAC_Item_Cost,MATCH(1,(I$1=WAC_District)*('Blend Sheet'!$AP$4=WAC_IIN),0))*'Blend Sheet'!$AP90/1000,0)</f>
        <v>189.86061506200002</v>
      </c>
      <c r="J87" s="245">
        <f t="array" ref="J87">IFERROR(INDEX(WAC_Item_Cost,MATCH(1,(J$1=WAC_District)*('Blend Sheet'!$C$4=WAC_IIN),0))*'Blend Sheet'!$C90/1000,0) + IFERROR(INDEX(WAC_Item_Cost,MATCH(1,(J$1=WAC_District)*('Blend Sheet'!$D$4=WAC_IIN),0))*'Blend Sheet'!$D90/1000,0) + IFERROR(INDEX(WAC_Item_Cost,MATCH(1,(J$1=WAC_District)*('Blend Sheet'!$E$4=WAC_IIN),0))*'Blend Sheet'!$E90/1000,0) + IFERROR(INDEX(WAC_Item_Cost,MATCH(1,(J$1=WAC_District)*('Blend Sheet'!$F$4=WAC_IIN),0))*'Blend Sheet'!$F90/1000,0)  + IFERROR(INDEX(WAC_Item_Cost,MATCH(1,(J$1=WAC_District)*('Blend Sheet'!$G$4=WAC_IIN),0))*'Blend Sheet'!$G90,0) + IFERROR(INDEX(WAC_Item_Cost,MATCH(1,(J$1=WAC_District)*('Blend Sheet'!$H$4=WAC_IIN),0))*'Blend Sheet'!$H90,0)  + IFERROR(INDEX(WAC_Item_Cost,MATCH(1,(J$1=WAC_District)*('Blend Sheet'!$I$4=WAC_IIN),0))*'Blend Sheet'!$I90,0) + IFERROR(INDEX(WAC_Item_Cost,MATCH(1,(J$1=WAC_District)*('Blend Sheet'!$J$4=WAC_IIN),0))*'Blend Sheet'!$J90,0) + IFERROR(INDEX(WAC_Item_Cost,MATCH(1,(J$1=WAC_District)*('Blend Sheet'!$K$4=WAC_IIN),0))*'Blend Sheet'!$K90,0) + IFERROR(INDEX(WAC_Item_Cost,MATCH(1,(J$1=WAC_District)*('Blend Sheet'!$L$4=WAC_IIN),0))*'Blend Sheet'!$L90,0) + IFERROR(INDEX(WAC_Item_Cost,MATCH(1,(J$1=WAC_District)*('Blend Sheet'!$M$4=WAC_IIN),0))*'Blend Sheet'!$M90,0) + IFERROR(INDEX(WAC_Item_Cost,MATCH(1,(J$1=WAC_District)*('Blend Sheet'!$N$4=WAC_IIN),0))*'Blend Sheet'!$N90,0) + IFERROR(INDEX(WAC_Item_Cost,MATCH(1,(J$1=WAC_District)*('Blend Sheet'!$O$4=WAC_IIN),0))*'Blend Sheet'!$O90,0) + IFERROR(INDEX(WAC_Item_Cost,MATCH(1,(J$1=WAC_District)*('Blend Sheet'!$P$4=WAC_IIN),0))*'Blend Sheet'!$P90,0) + IFERROR(INDEX(WAC_Item_Cost,MATCH(1,(J$1=WAC_District)*('Blend Sheet'!$Q$4=WAC_IIN),0))*'Blend Sheet'!$Q90,0) + IFERROR(INDEX(WAC_Item_Cost,MATCH(1,(J$1=WAC_District)*('Blend Sheet'!$R$4=WAC_IIN),0))*'Blend Sheet'!$R90,0) + IFERROR(INDEX(WAC_Item_Cost,MATCH(1,(J$1=WAC_District)*('Blend Sheet'!$S$4=WAC_IIN),0))*'Blend Sheet'!$S90,0) + IFERROR(INDEX(WAC_Item_Cost,MATCH(1,(J$1=WAC_District)*('Blend Sheet'!$T$4=WAC_IIN),0))*'Blend Sheet'!$T90,0) + IFERROR(INDEX(WAC_Item_Cost,MATCH(1,(J$1=WAC_District)*('Blend Sheet'!$U$4=WAC_IIN),0))*'Blend Sheet'!$U90,0) + IFERROR(INDEX(WAC_Item_Cost,MATCH(1,(J$1=WAC_District)*('Blend Sheet'!$V$4=WAC_IIN),0))*'Blend Sheet'!$V90,0) + IFERROR(INDEX(WAC_Item_Cost,MATCH(1,(J$1=WAC_District)*('Blend Sheet'!$W$4=WAC_IIN),0))*'Blend Sheet'!$W90,0) + IFERROR(INDEX(WAC_Item_Cost,MATCH(1,(J$1=WAC_District)*('Blend Sheet'!$X$4=WAC_IIN),0))*'Blend Sheet'!$X90,0) + IFERROR(INDEX(WAC_Item_Cost,MATCH(1,(J$1=WAC_District)*('Blend Sheet'!$Y$4=WAC_IIN),0))*'Blend Sheet'!$Y90,0) + IFERROR(INDEX(WAC_Item_Cost,MATCH(1,(J$1=WAC_District)*('Blend Sheet'!$Z$4=WAC_IIN),0))*'Blend Sheet'!$Z90,0) + IFERROR(INDEX(WAC_Item_Cost,MATCH(1,(J$1=WAC_District)*('Blend Sheet'!$AA$4=WAC_IIN),0))*'Blend Sheet'!$AA90,0) + IFERROR(INDEX(WAC_Item_Cost,MATCH(1,(J$1=WAC_District)*('Blend Sheet'!$AB$4=WAC_IIN),0))*'Blend Sheet'!$AB90,0) + IFERROR(INDEX(WAC_Item_Cost,MATCH(1,(J$1=WAC_District)*('Blend Sheet'!$AC$4=WAC_IIN),0))*'Blend Sheet'!$AC90,0) + IFERROR(INDEX(WAC_Item_Cost,MATCH(1,(J$1=WAC_District)*('Blend Sheet'!$AD$4=WAC_IIN),0))*'Blend Sheet'!$AD90,0) + IFERROR(INDEX(WAC_Item_Cost,MATCH(1,(J$1=WAC_District)*('Blend Sheet'!$AE$4=WAC_IIN),0))*'Blend Sheet'!$AE90,0) + IFERROR(INDEX(WAC_Item_Cost,MATCH(1,(J$1=WAC_District)*('Blend Sheet'!$AF$4=WAC_IIN),0))*'Blend Sheet'!$AF90,0) + IFERROR(INDEX(WAC_Item_Cost,MATCH(1,(J$1=WAC_District)*('Blend Sheet'!$AG$4=WAC_IIN),0))*'Blend Sheet'!$AG90,0) + IFERROR(INDEX(WAC_Item_Cost,MATCH(1,(J$1=WAC_District)*('Blend Sheet'!$AH$4=WAC_IIN),0))*'Blend Sheet'!$AH90,0) + IFERROR(INDEX(WAC_Item_Cost,MATCH(1,(J$1=WAC_District)*('Blend Sheet'!$AI$4=WAC_IIN),0))*'Blend Sheet'!$AI90,0) + IFERROR(INDEX(WAC_Item_Cost,MATCH(1,(J$1=WAC_District)*('Blend Sheet'!$AJ$4=WAC_IIN),0))*'Blend Sheet'!$AJ90,0) + IFERROR(INDEX(WAC_Item_Cost,MATCH(1,(J$1=WAC_District)*('Blend Sheet'!$AK$4=WAC_IIN),0))*'Blend Sheet'!$AK90,0) + IFERROR(INDEX(WAC_Item_Cost,MATCH(1,(J$1=WAC_District)*('Blend Sheet'!$AL$4=WAC_IIN),0))*'Blend Sheet'!$AL90,0) + IFERROR(INDEX(WAC_Item_Cost,MATCH(1,(J$1=WAC_District)*('Blend Sheet'!$AM$4=WAC_IIN),0))*'Blend Sheet'!$AM90,0) + IFERROR(INDEX(WAC_Item_Cost,MATCH(1,(J$1=WAC_District)*('Blend Sheet'!$AN$4=WAC_IIN),0))*'Blend Sheet'!$AN90,0) + IFERROR(INDEX(WAC_Item_Cost,MATCH(1,(J$1=WAC_District)*('Blend Sheet'!$AO$4=WAC_IIN),0))*'Blend Sheet'!$AO90,0) + IFERROR(INDEX(WAC_Item_Cost,MATCH(1,(J$1=WAC_District)*('Blend Sheet'!$AP$4=WAC_IIN),0))*'Blend Sheet'!$AP90/1000,0)</f>
        <v>132.87643742699998</v>
      </c>
      <c r="K87" s="245">
        <f t="array" ref="K87">IFERROR(INDEX(WAC_Item_Cost,MATCH(1,(K$1=WAC_District)*('Blend Sheet'!$C$4=WAC_IIN),0))*'Blend Sheet'!$C90/1000,0) + IFERROR(INDEX(WAC_Item_Cost,MATCH(1,(K$1=WAC_District)*('Blend Sheet'!$D$4=WAC_IIN),0))*'Blend Sheet'!$D90/1000,0) + IFERROR(INDEX(WAC_Item_Cost,MATCH(1,(K$1=WAC_District)*('Blend Sheet'!$E$4=WAC_IIN),0))*'Blend Sheet'!$E90/1000,0) + IFERROR(INDEX(WAC_Item_Cost,MATCH(1,(K$1=WAC_District)*('Blend Sheet'!$F$4=WAC_IIN),0))*'Blend Sheet'!$F90/1000,0)  + IFERROR(INDEX(WAC_Item_Cost,MATCH(1,(K$1=WAC_District)*('Blend Sheet'!$G$4=WAC_IIN),0))*'Blend Sheet'!$G90,0) + IFERROR(INDEX(WAC_Item_Cost,MATCH(1,(K$1=WAC_District)*('Blend Sheet'!$H$4=WAC_IIN),0))*'Blend Sheet'!$H90,0)  + IFERROR(INDEX(WAC_Item_Cost,MATCH(1,(K$1=WAC_District)*('Blend Sheet'!$I$4=WAC_IIN),0))*'Blend Sheet'!$I90,0) + IFERROR(INDEX(WAC_Item_Cost,MATCH(1,(K$1=WAC_District)*('Blend Sheet'!$J$4=WAC_IIN),0))*'Blend Sheet'!$J90,0) + IFERROR(INDEX(WAC_Item_Cost,MATCH(1,(K$1=WAC_District)*('Blend Sheet'!$K$4=WAC_IIN),0))*'Blend Sheet'!$K90,0) + IFERROR(INDEX(WAC_Item_Cost,MATCH(1,(K$1=WAC_District)*('Blend Sheet'!$L$4=WAC_IIN),0))*'Blend Sheet'!$L90,0) + IFERROR(INDEX(WAC_Item_Cost,MATCH(1,(K$1=WAC_District)*('Blend Sheet'!$M$4=WAC_IIN),0))*'Blend Sheet'!$M90,0) + IFERROR(INDEX(WAC_Item_Cost,MATCH(1,(K$1=WAC_District)*('Blend Sheet'!$N$4=WAC_IIN),0))*'Blend Sheet'!$N90,0) + IFERROR(INDEX(WAC_Item_Cost,MATCH(1,(K$1=WAC_District)*('Blend Sheet'!$O$4=WAC_IIN),0))*'Blend Sheet'!$O90,0) + IFERROR(INDEX(WAC_Item_Cost,MATCH(1,(K$1=WAC_District)*('Blend Sheet'!$P$4=WAC_IIN),0))*'Blend Sheet'!$P90,0) + IFERROR(INDEX(WAC_Item_Cost,MATCH(1,(K$1=WAC_District)*('Blend Sheet'!$Q$4=WAC_IIN),0))*'Blend Sheet'!$Q90,0) + IFERROR(INDEX(WAC_Item_Cost,MATCH(1,(K$1=WAC_District)*('Blend Sheet'!$R$4=WAC_IIN),0))*'Blend Sheet'!$R90,0) + IFERROR(INDEX(WAC_Item_Cost,MATCH(1,(K$1=WAC_District)*('Blend Sheet'!$S$4=WAC_IIN),0))*'Blend Sheet'!$S90,0) + IFERROR(INDEX(WAC_Item_Cost,MATCH(1,(K$1=WAC_District)*('Blend Sheet'!$T$4=WAC_IIN),0))*'Blend Sheet'!$T90,0) + IFERROR(INDEX(WAC_Item_Cost,MATCH(1,(K$1=WAC_District)*('Blend Sheet'!$U$4=WAC_IIN),0))*'Blend Sheet'!$U90,0) + IFERROR(INDEX(WAC_Item_Cost,MATCH(1,(K$1=WAC_District)*('Blend Sheet'!$V$4=WAC_IIN),0))*'Blend Sheet'!$V90,0) + IFERROR(INDEX(WAC_Item_Cost,MATCH(1,(K$1=WAC_District)*('Blend Sheet'!$W$4=WAC_IIN),0))*'Blend Sheet'!$W90,0) + IFERROR(INDEX(WAC_Item_Cost,MATCH(1,(K$1=WAC_District)*('Blend Sheet'!$X$4=WAC_IIN),0))*'Blend Sheet'!$X90,0) + IFERROR(INDEX(WAC_Item_Cost,MATCH(1,(K$1=WAC_District)*('Blend Sheet'!$Y$4=WAC_IIN),0))*'Blend Sheet'!$Y90,0) + IFERROR(INDEX(WAC_Item_Cost,MATCH(1,(K$1=WAC_District)*('Blend Sheet'!$Z$4=WAC_IIN),0))*'Blend Sheet'!$Z90,0) + IFERROR(INDEX(WAC_Item_Cost,MATCH(1,(K$1=WAC_District)*('Blend Sheet'!$AA$4=WAC_IIN),0))*'Blend Sheet'!$AA90,0) + IFERROR(INDEX(WAC_Item_Cost,MATCH(1,(K$1=WAC_District)*('Blend Sheet'!$AB$4=WAC_IIN),0))*'Blend Sheet'!$AB90,0) + IFERROR(INDEX(WAC_Item_Cost,MATCH(1,(K$1=WAC_District)*('Blend Sheet'!$AC$4=WAC_IIN),0))*'Blend Sheet'!$AC90,0) + IFERROR(INDEX(WAC_Item_Cost,MATCH(1,(K$1=WAC_District)*('Blend Sheet'!$AD$4=WAC_IIN),0))*'Blend Sheet'!$AD90,0) + IFERROR(INDEX(WAC_Item_Cost,MATCH(1,(K$1=WAC_District)*('Blend Sheet'!$AE$4=WAC_IIN),0))*'Blend Sheet'!$AE90,0) + IFERROR(INDEX(WAC_Item_Cost,MATCH(1,(K$1=WAC_District)*('Blend Sheet'!$AF$4=WAC_IIN),0))*'Blend Sheet'!$AF90,0) + IFERROR(INDEX(WAC_Item_Cost,MATCH(1,(K$1=WAC_District)*('Blend Sheet'!$AG$4=WAC_IIN),0))*'Blend Sheet'!$AG90,0) + IFERROR(INDEX(WAC_Item_Cost,MATCH(1,(K$1=WAC_District)*('Blend Sheet'!$AH$4=WAC_IIN),0))*'Blend Sheet'!$AH90,0) + IFERROR(INDEX(WAC_Item_Cost,MATCH(1,(K$1=WAC_District)*('Blend Sheet'!$AI$4=WAC_IIN),0))*'Blend Sheet'!$AI90,0) + IFERROR(INDEX(WAC_Item_Cost,MATCH(1,(K$1=WAC_District)*('Blend Sheet'!$AJ$4=WAC_IIN),0))*'Blend Sheet'!$AJ90,0) + IFERROR(INDEX(WAC_Item_Cost,MATCH(1,(K$1=WAC_District)*('Blend Sheet'!$AK$4=WAC_IIN),0))*'Blend Sheet'!$AK90,0) + IFERROR(INDEX(WAC_Item_Cost,MATCH(1,(K$1=WAC_District)*('Blend Sheet'!$AL$4=WAC_IIN),0))*'Blend Sheet'!$AL90,0) + IFERROR(INDEX(WAC_Item_Cost,MATCH(1,(K$1=WAC_District)*('Blend Sheet'!$AM$4=WAC_IIN),0))*'Blend Sheet'!$AM90,0) + IFERROR(INDEX(WAC_Item_Cost,MATCH(1,(K$1=WAC_District)*('Blend Sheet'!$AN$4=WAC_IIN),0))*'Blend Sheet'!$AN90,0) + IFERROR(INDEX(WAC_Item_Cost,MATCH(1,(K$1=WAC_District)*('Blend Sheet'!$AO$4=WAC_IIN),0))*'Blend Sheet'!$AO90,0) + IFERROR(INDEX(WAC_Item_Cost,MATCH(1,(K$1=WAC_District)*('Blend Sheet'!$AP$4=WAC_IIN),0))*'Blend Sheet'!$AP90/1000,0)</f>
        <v>92.907624878999997</v>
      </c>
      <c r="L87" s="245">
        <f t="array" ref="L87">IFERROR(INDEX(WAC_Item_Cost,MATCH(1,(L$1=WAC_District)*('Blend Sheet'!$C$4=WAC_IIN),0))*'Blend Sheet'!$C90/1000,0) + IFERROR(INDEX(WAC_Item_Cost,MATCH(1,(L$1=WAC_District)*('Blend Sheet'!$D$4=WAC_IIN),0))*'Blend Sheet'!$D90/1000,0) + IFERROR(INDEX(WAC_Item_Cost,MATCH(1,(L$1=WAC_District)*('Blend Sheet'!$E$4=WAC_IIN),0))*'Blend Sheet'!$E90/1000,0) + IFERROR(INDEX(WAC_Item_Cost,MATCH(1,(L$1=WAC_District)*('Blend Sheet'!$F$4=WAC_IIN),0))*'Blend Sheet'!$F90/1000,0)  + IFERROR(INDEX(WAC_Item_Cost,MATCH(1,(L$1=WAC_District)*('Blend Sheet'!$G$4=WAC_IIN),0))*'Blend Sheet'!$G90,0) + IFERROR(INDEX(WAC_Item_Cost,MATCH(1,(L$1=WAC_District)*('Blend Sheet'!$H$4=WAC_IIN),0))*'Blend Sheet'!$H90,0)  + IFERROR(INDEX(WAC_Item_Cost,MATCH(1,(L$1=WAC_District)*('Blend Sheet'!$I$4=WAC_IIN),0))*'Blend Sheet'!$I90,0) + IFERROR(INDEX(WAC_Item_Cost,MATCH(1,(L$1=WAC_District)*('Blend Sheet'!$J$4=WAC_IIN),0))*'Blend Sheet'!$J90,0) + IFERROR(INDEX(WAC_Item_Cost,MATCH(1,(L$1=WAC_District)*('Blend Sheet'!$K$4=WAC_IIN),0))*'Blend Sheet'!$K90,0) + IFERROR(INDEX(WAC_Item_Cost,MATCH(1,(L$1=WAC_District)*('Blend Sheet'!$L$4=WAC_IIN),0))*'Blend Sheet'!$L90,0) + IFERROR(INDEX(WAC_Item_Cost,MATCH(1,(L$1=WAC_District)*('Blend Sheet'!$M$4=WAC_IIN),0))*'Blend Sheet'!$M90,0) + IFERROR(INDEX(WAC_Item_Cost,MATCH(1,(L$1=WAC_District)*('Blend Sheet'!$N$4=WAC_IIN),0))*'Blend Sheet'!$N90,0) + IFERROR(INDEX(WAC_Item_Cost,MATCH(1,(L$1=WAC_District)*('Blend Sheet'!$O$4=WAC_IIN),0))*'Blend Sheet'!$O90,0) + IFERROR(INDEX(WAC_Item_Cost,MATCH(1,(L$1=WAC_District)*('Blend Sheet'!$P$4=WAC_IIN),0))*'Blend Sheet'!$P90,0) + IFERROR(INDEX(WAC_Item_Cost,MATCH(1,(L$1=WAC_District)*('Blend Sheet'!$Q$4=WAC_IIN),0))*'Blend Sheet'!$Q90,0) + IFERROR(INDEX(WAC_Item_Cost,MATCH(1,(L$1=WAC_District)*('Blend Sheet'!$R$4=WAC_IIN),0))*'Blend Sheet'!$R90,0) + IFERROR(INDEX(WAC_Item_Cost,MATCH(1,(L$1=WAC_District)*('Blend Sheet'!$S$4=WAC_IIN),0))*'Blend Sheet'!$S90,0) + IFERROR(INDEX(WAC_Item_Cost,MATCH(1,(L$1=WAC_District)*('Blend Sheet'!$T$4=WAC_IIN),0))*'Blend Sheet'!$T90,0) + IFERROR(INDEX(WAC_Item_Cost,MATCH(1,(L$1=WAC_District)*('Blend Sheet'!$U$4=WAC_IIN),0))*'Blend Sheet'!$U90,0) + IFERROR(INDEX(WAC_Item_Cost,MATCH(1,(L$1=WAC_District)*('Blend Sheet'!$V$4=WAC_IIN),0))*'Blend Sheet'!$V90,0) + IFERROR(INDEX(WAC_Item_Cost,MATCH(1,(L$1=WAC_District)*('Blend Sheet'!$W$4=WAC_IIN),0))*'Blend Sheet'!$W90,0) + IFERROR(INDEX(WAC_Item_Cost,MATCH(1,(L$1=WAC_District)*('Blend Sheet'!$X$4=WAC_IIN),0))*'Blend Sheet'!$X90,0) + IFERROR(INDEX(WAC_Item_Cost,MATCH(1,(L$1=WAC_District)*('Blend Sheet'!$Y$4=WAC_IIN),0))*'Blend Sheet'!$Y90,0) + IFERROR(INDEX(WAC_Item_Cost,MATCH(1,(L$1=WAC_District)*('Blend Sheet'!$Z$4=WAC_IIN),0))*'Blend Sheet'!$Z90,0) + IFERROR(INDEX(WAC_Item_Cost,MATCH(1,(L$1=WAC_District)*('Blend Sheet'!$AA$4=WAC_IIN),0))*'Blend Sheet'!$AA90,0) + IFERROR(INDEX(WAC_Item_Cost,MATCH(1,(L$1=WAC_District)*('Blend Sheet'!$AB$4=WAC_IIN),0))*'Blend Sheet'!$AB90,0) + IFERROR(INDEX(WAC_Item_Cost,MATCH(1,(L$1=WAC_District)*('Blend Sheet'!$AC$4=WAC_IIN),0))*'Blend Sheet'!$AC90,0) + IFERROR(INDEX(WAC_Item_Cost,MATCH(1,(L$1=WAC_District)*('Blend Sheet'!$AD$4=WAC_IIN),0))*'Blend Sheet'!$AD90,0) + IFERROR(INDEX(WAC_Item_Cost,MATCH(1,(L$1=WAC_District)*('Blend Sheet'!$AE$4=WAC_IIN),0))*'Blend Sheet'!$AE90,0) + IFERROR(INDEX(WAC_Item_Cost,MATCH(1,(L$1=WAC_District)*('Blend Sheet'!$AF$4=WAC_IIN),0))*'Blend Sheet'!$AF90,0) + IFERROR(INDEX(WAC_Item_Cost,MATCH(1,(L$1=WAC_District)*('Blend Sheet'!$AG$4=WAC_IIN),0))*'Blend Sheet'!$AG90,0) + IFERROR(INDEX(WAC_Item_Cost,MATCH(1,(L$1=WAC_District)*('Blend Sheet'!$AH$4=WAC_IIN),0))*'Blend Sheet'!$AH90,0) + IFERROR(INDEX(WAC_Item_Cost,MATCH(1,(L$1=WAC_District)*('Blend Sheet'!$AI$4=WAC_IIN),0))*'Blend Sheet'!$AI90,0) + IFERROR(INDEX(WAC_Item_Cost,MATCH(1,(L$1=WAC_District)*('Blend Sheet'!$AJ$4=WAC_IIN),0))*'Blend Sheet'!$AJ90,0) + IFERROR(INDEX(WAC_Item_Cost,MATCH(1,(L$1=WAC_District)*('Blend Sheet'!$AK$4=WAC_IIN),0))*'Blend Sheet'!$AK90,0) + IFERROR(INDEX(WAC_Item_Cost,MATCH(1,(L$1=WAC_District)*('Blend Sheet'!$AL$4=WAC_IIN),0))*'Blend Sheet'!$AL90,0) + IFERROR(INDEX(WAC_Item_Cost,MATCH(1,(L$1=WAC_District)*('Blend Sheet'!$AM$4=WAC_IIN),0))*'Blend Sheet'!$AM90,0) + IFERROR(INDEX(WAC_Item_Cost,MATCH(1,(L$1=WAC_District)*('Blend Sheet'!$AN$4=WAC_IIN),0))*'Blend Sheet'!$AN90,0) + IFERROR(INDEX(WAC_Item_Cost,MATCH(1,(L$1=WAC_District)*('Blend Sheet'!$AO$4=WAC_IIN),0))*'Blend Sheet'!$AO90,0) + IFERROR(INDEX(WAC_Item_Cost,MATCH(1,(L$1=WAC_District)*('Blend Sheet'!$AP$4=WAC_IIN),0))*'Blend Sheet'!$AP90/1000,0)</f>
        <v>102.64086214300001</v>
      </c>
    </row>
    <row r="88" spans="1:12" x14ac:dyDescent="0.25">
      <c r="A88" t="str">
        <f>'Blend Sheet'!A91</f>
        <v>THERMAmix LT</v>
      </c>
      <c r="B88" s="245">
        <f t="array" ref="B88">IFERROR(INDEX(WAC_Item_Cost,MATCH(1,(B$1=WAC_District)*('Blend Sheet'!$C$4=WAC_IIN),0))*'Blend Sheet'!$C91/1000,0) + IFERROR(INDEX(WAC_Item_Cost,MATCH(1,(B$1=WAC_District)*('Blend Sheet'!$D$4=WAC_IIN),0))*'Blend Sheet'!$D91/1000,0) + IFERROR(INDEX(WAC_Item_Cost,MATCH(1,(B$1=WAC_District)*('Blend Sheet'!$E$4=WAC_IIN),0))*'Blend Sheet'!$E91/1000,0) + IFERROR(INDEX(WAC_Item_Cost,MATCH(1,(B$1=WAC_District)*('Blend Sheet'!$F$4=WAC_IIN),0))*'Blend Sheet'!$F91/1000,0)  + IFERROR(INDEX(WAC_Item_Cost,MATCH(1,(B$1=WAC_District)*('Blend Sheet'!$G$4=WAC_IIN),0))*'Blend Sheet'!$G91,0) + IFERROR(INDEX(WAC_Item_Cost,MATCH(1,(B$1=WAC_District)*('Blend Sheet'!$H$4=WAC_IIN),0))*'Blend Sheet'!$H91,0)  + IFERROR(INDEX(WAC_Item_Cost,MATCH(1,(B$1=WAC_District)*('Blend Sheet'!$I$4=WAC_IIN),0))*'Blend Sheet'!$I91,0) + IFERROR(INDEX(WAC_Item_Cost,MATCH(1,(B$1=WAC_District)*('Blend Sheet'!$J$4=WAC_IIN),0))*'Blend Sheet'!$J91,0) + IFERROR(INDEX(WAC_Item_Cost,MATCH(1,(B$1=WAC_District)*('Blend Sheet'!$K$4=WAC_IIN),0))*'Blend Sheet'!$K91,0) + IFERROR(INDEX(WAC_Item_Cost,MATCH(1,(B$1=WAC_District)*('Blend Sheet'!$L$4=WAC_IIN),0))*'Blend Sheet'!$L91,0) + IFERROR(INDEX(WAC_Item_Cost,MATCH(1,(B$1=WAC_District)*('Blend Sheet'!$M$4=WAC_IIN),0))*'Blend Sheet'!$M91,0) + IFERROR(INDEX(WAC_Item_Cost,MATCH(1,(B$1=WAC_District)*('Blend Sheet'!$N$4=WAC_IIN),0))*'Blend Sheet'!$N91,0) + IFERROR(INDEX(WAC_Item_Cost,MATCH(1,(B$1=WAC_District)*('Blend Sheet'!$O$4=WAC_IIN),0))*'Blend Sheet'!$O91,0) + IFERROR(INDEX(WAC_Item_Cost,MATCH(1,(B$1=WAC_District)*('Blend Sheet'!$P$4=WAC_IIN),0))*'Blend Sheet'!$P91,0) + IFERROR(INDEX(WAC_Item_Cost,MATCH(1,(B$1=WAC_District)*('Blend Sheet'!$Q$4=WAC_IIN),0))*'Blend Sheet'!$Q91,0) + IFERROR(INDEX(WAC_Item_Cost,MATCH(1,(B$1=WAC_District)*('Blend Sheet'!$R$4=WAC_IIN),0))*'Blend Sheet'!$R91,0) + IFERROR(INDEX(WAC_Item_Cost,MATCH(1,(B$1=WAC_District)*('Blend Sheet'!$S$4=WAC_IIN),0))*'Blend Sheet'!$S91,0) + IFERROR(INDEX(WAC_Item_Cost,MATCH(1,(B$1=WAC_District)*('Blend Sheet'!$T$4=WAC_IIN),0))*'Blend Sheet'!$T91,0) + IFERROR(INDEX(WAC_Item_Cost,MATCH(1,(B$1=WAC_District)*('Blend Sheet'!$U$4=WAC_IIN),0))*'Blend Sheet'!$U91,0) + IFERROR(INDEX(WAC_Item_Cost,MATCH(1,(B$1=WAC_District)*('Blend Sheet'!$V$4=WAC_IIN),0))*'Blend Sheet'!$V91,0) + IFERROR(INDEX(WAC_Item_Cost,MATCH(1,(B$1=WAC_District)*('Blend Sheet'!$W$4=WAC_IIN),0))*'Blend Sheet'!$W91,0) + IFERROR(INDEX(WAC_Item_Cost,MATCH(1,(B$1=WAC_District)*('Blend Sheet'!$X$4=WAC_IIN),0))*'Blend Sheet'!$X91,0) + IFERROR(INDEX(WAC_Item_Cost,MATCH(1,(B$1=WAC_District)*('Blend Sheet'!$Y$4=WAC_IIN),0))*'Blend Sheet'!$Y91,0) + IFERROR(INDEX(WAC_Item_Cost,MATCH(1,(B$1=WAC_District)*('Blend Sheet'!$Z$4=WAC_IIN),0))*'Blend Sheet'!$Z91,0) + IFERROR(INDEX(WAC_Item_Cost,MATCH(1,(B$1=WAC_District)*('Blend Sheet'!$AA$4=WAC_IIN),0))*'Blend Sheet'!$AA91,0) + IFERROR(INDEX(WAC_Item_Cost,MATCH(1,(B$1=WAC_District)*('Blend Sheet'!$AB$4=WAC_IIN),0))*'Blend Sheet'!$AB91,0) + IFERROR(INDEX(WAC_Item_Cost,MATCH(1,(B$1=WAC_District)*('Blend Sheet'!$AC$4=WAC_IIN),0))*'Blend Sheet'!$AC91,0) + IFERROR(INDEX(WAC_Item_Cost,MATCH(1,(B$1=WAC_District)*('Blend Sheet'!$AD$4=WAC_IIN),0))*'Blend Sheet'!$AD91,0) + IFERROR(INDEX(WAC_Item_Cost,MATCH(1,(B$1=WAC_District)*('Blend Sheet'!$AE$4=WAC_IIN),0))*'Blend Sheet'!$AE91,0) + IFERROR(INDEX(WAC_Item_Cost,MATCH(1,(B$1=WAC_District)*('Blend Sheet'!$AF$4=WAC_IIN),0))*'Blend Sheet'!$AF91,0) + IFERROR(INDEX(WAC_Item_Cost,MATCH(1,(B$1=WAC_District)*('Blend Sheet'!$AG$4=WAC_IIN),0))*'Blend Sheet'!$AG91,0) + IFERROR(INDEX(WAC_Item_Cost,MATCH(1,(B$1=WAC_District)*('Blend Sheet'!$AH$4=WAC_IIN),0))*'Blend Sheet'!$AH91,0) + IFERROR(INDEX(WAC_Item_Cost,MATCH(1,(B$1=WAC_District)*('Blend Sheet'!$AI$4=WAC_IIN),0))*'Blend Sheet'!$AI91,0) + IFERROR(INDEX(WAC_Item_Cost,MATCH(1,(B$1=WAC_District)*('Blend Sheet'!$AJ$4=WAC_IIN),0))*'Blend Sheet'!$AJ91,0) + IFERROR(INDEX(WAC_Item_Cost,MATCH(1,(B$1=WAC_District)*('Blend Sheet'!$AK$4=WAC_IIN),0))*'Blend Sheet'!$AK91,0) + IFERROR(INDEX(WAC_Item_Cost,MATCH(1,(B$1=WAC_District)*('Blend Sheet'!$AL$4=WAC_IIN),0))*'Blend Sheet'!$AL91,0) + IFERROR(INDEX(WAC_Item_Cost,MATCH(1,(B$1=WAC_District)*('Blend Sheet'!$AM$4=WAC_IIN),0))*'Blend Sheet'!$AM91,0) + IFERROR(INDEX(WAC_Item_Cost,MATCH(1,(B$1=WAC_District)*('Blend Sheet'!$AN$4=WAC_IIN),0))*'Blend Sheet'!$AN91,0) + IFERROR(INDEX(WAC_Item_Cost,MATCH(1,(B$1=WAC_District)*('Blend Sheet'!$AO$4=WAC_IIN),0))*'Blend Sheet'!$AO91,0) + IFERROR(INDEX(WAC_Item_Cost,MATCH(1,(B$1=WAC_District)*('Blend Sheet'!$AP$4=WAC_IIN),0))*'Blend Sheet'!$AP91/1000,0)</f>
        <v>183.35502499999998</v>
      </c>
      <c r="C88" s="245">
        <f t="array" ref="C88">IFERROR(INDEX(WAC_Item_Cost,MATCH(1,(C$1=WAC_District)*('Blend Sheet'!$C$4=WAC_IIN),0))*'Blend Sheet'!$C91/1000,0) + IFERROR(INDEX(WAC_Item_Cost,MATCH(1,(C$1=WAC_District)*('Blend Sheet'!$D$4=WAC_IIN),0))*'Blend Sheet'!$D91/1000,0) + IFERROR(INDEX(WAC_Item_Cost,MATCH(1,(C$1=WAC_District)*('Blend Sheet'!$E$4=WAC_IIN),0))*'Blend Sheet'!$E91/1000,0) + IFERROR(INDEX(WAC_Item_Cost,MATCH(1,(C$1=WAC_District)*('Blend Sheet'!$F$4=WAC_IIN),0))*'Blend Sheet'!$F91/1000,0)  + IFERROR(INDEX(WAC_Item_Cost,MATCH(1,(C$1=WAC_District)*('Blend Sheet'!$G$4=WAC_IIN),0))*'Blend Sheet'!$G91,0) + IFERROR(INDEX(WAC_Item_Cost,MATCH(1,(C$1=WAC_District)*('Blend Sheet'!$H$4=WAC_IIN),0))*'Blend Sheet'!$H91,0)  + IFERROR(INDEX(WAC_Item_Cost,MATCH(1,(C$1=WAC_District)*('Blend Sheet'!$I$4=WAC_IIN),0))*'Blend Sheet'!$I91,0) + IFERROR(INDEX(WAC_Item_Cost,MATCH(1,(C$1=WAC_District)*('Blend Sheet'!$J$4=WAC_IIN),0))*'Blend Sheet'!$J91,0) + IFERROR(INDEX(WAC_Item_Cost,MATCH(1,(C$1=WAC_District)*('Blend Sheet'!$K$4=WAC_IIN),0))*'Blend Sheet'!$K91,0) + IFERROR(INDEX(WAC_Item_Cost,MATCH(1,(C$1=WAC_District)*('Blend Sheet'!$L$4=WAC_IIN),0))*'Blend Sheet'!$L91,0) + IFERROR(INDEX(WAC_Item_Cost,MATCH(1,(C$1=WAC_District)*('Blend Sheet'!$M$4=WAC_IIN),0))*'Blend Sheet'!$M91,0) + IFERROR(INDEX(WAC_Item_Cost,MATCH(1,(C$1=WAC_District)*('Blend Sheet'!$N$4=WAC_IIN),0))*'Blend Sheet'!$N91,0) + IFERROR(INDEX(WAC_Item_Cost,MATCH(1,(C$1=WAC_District)*('Blend Sheet'!$O$4=WAC_IIN),0))*'Blend Sheet'!$O91,0) + IFERROR(INDEX(WAC_Item_Cost,MATCH(1,(C$1=WAC_District)*('Blend Sheet'!$P$4=WAC_IIN),0))*'Blend Sheet'!$P91,0) + IFERROR(INDEX(WAC_Item_Cost,MATCH(1,(C$1=WAC_District)*('Blend Sheet'!$Q$4=WAC_IIN),0))*'Blend Sheet'!$Q91,0) + IFERROR(INDEX(WAC_Item_Cost,MATCH(1,(C$1=WAC_District)*('Blend Sheet'!$R$4=WAC_IIN),0))*'Blend Sheet'!$R91,0) + IFERROR(INDEX(WAC_Item_Cost,MATCH(1,(C$1=WAC_District)*('Blend Sheet'!$S$4=WAC_IIN),0))*'Blend Sheet'!$S91,0) + IFERROR(INDEX(WAC_Item_Cost,MATCH(1,(C$1=WAC_District)*('Blend Sheet'!$T$4=WAC_IIN),0))*'Blend Sheet'!$T91,0) + IFERROR(INDEX(WAC_Item_Cost,MATCH(1,(C$1=WAC_District)*('Blend Sheet'!$U$4=WAC_IIN),0))*'Blend Sheet'!$U91,0) + IFERROR(INDEX(WAC_Item_Cost,MATCH(1,(C$1=WAC_District)*('Blend Sheet'!$V$4=WAC_IIN),0))*'Blend Sheet'!$V91,0) + IFERROR(INDEX(WAC_Item_Cost,MATCH(1,(C$1=WAC_District)*('Blend Sheet'!$W$4=WAC_IIN),0))*'Blend Sheet'!$W91,0) + IFERROR(INDEX(WAC_Item_Cost,MATCH(1,(C$1=WAC_District)*('Blend Sheet'!$X$4=WAC_IIN),0))*'Blend Sheet'!$X91,0) + IFERROR(INDEX(WAC_Item_Cost,MATCH(1,(C$1=WAC_District)*('Blend Sheet'!$Y$4=WAC_IIN),0))*'Blend Sheet'!$Y91,0) + IFERROR(INDEX(WAC_Item_Cost,MATCH(1,(C$1=WAC_District)*('Blend Sheet'!$Z$4=WAC_IIN),0))*'Blend Sheet'!$Z91,0) + IFERROR(INDEX(WAC_Item_Cost,MATCH(1,(C$1=WAC_District)*('Blend Sheet'!$AA$4=WAC_IIN),0))*'Blend Sheet'!$AA91,0) + IFERROR(INDEX(WAC_Item_Cost,MATCH(1,(C$1=WAC_District)*('Blend Sheet'!$AB$4=WAC_IIN),0))*'Blend Sheet'!$AB91,0) + IFERROR(INDEX(WAC_Item_Cost,MATCH(1,(C$1=WAC_District)*('Blend Sheet'!$AC$4=WAC_IIN),0))*'Blend Sheet'!$AC91,0) + IFERROR(INDEX(WAC_Item_Cost,MATCH(1,(C$1=WAC_District)*('Blend Sheet'!$AD$4=WAC_IIN),0))*'Blend Sheet'!$AD91,0) + IFERROR(INDEX(WAC_Item_Cost,MATCH(1,(C$1=WAC_District)*('Blend Sheet'!$AE$4=WAC_IIN),0))*'Blend Sheet'!$AE91,0) + IFERROR(INDEX(WAC_Item_Cost,MATCH(1,(C$1=WAC_District)*('Blend Sheet'!$AF$4=WAC_IIN),0))*'Blend Sheet'!$AF91,0) + IFERROR(INDEX(WAC_Item_Cost,MATCH(1,(C$1=WAC_District)*('Blend Sheet'!$AG$4=WAC_IIN),0))*'Blend Sheet'!$AG91,0) + IFERROR(INDEX(WAC_Item_Cost,MATCH(1,(C$1=WAC_District)*('Blend Sheet'!$AH$4=WAC_IIN),0))*'Blend Sheet'!$AH91,0) + IFERROR(INDEX(WAC_Item_Cost,MATCH(1,(C$1=WAC_District)*('Blend Sheet'!$AI$4=WAC_IIN),0))*'Blend Sheet'!$AI91,0) + IFERROR(INDEX(WAC_Item_Cost,MATCH(1,(C$1=WAC_District)*('Blend Sheet'!$AJ$4=WAC_IIN),0))*'Blend Sheet'!$AJ91,0) + IFERROR(INDEX(WAC_Item_Cost,MATCH(1,(C$1=WAC_District)*('Blend Sheet'!$AK$4=WAC_IIN),0))*'Blend Sheet'!$AK91,0) + IFERROR(INDEX(WAC_Item_Cost,MATCH(1,(C$1=WAC_District)*('Blend Sheet'!$AL$4=WAC_IIN),0))*'Blend Sheet'!$AL91,0) + IFERROR(INDEX(WAC_Item_Cost,MATCH(1,(C$1=WAC_District)*('Blend Sheet'!$AM$4=WAC_IIN),0))*'Blend Sheet'!$AM91,0) + IFERROR(INDEX(WAC_Item_Cost,MATCH(1,(C$1=WAC_District)*('Blend Sheet'!$AN$4=WAC_IIN),0))*'Blend Sheet'!$AN91,0) + IFERROR(INDEX(WAC_Item_Cost,MATCH(1,(C$1=WAC_District)*('Blend Sheet'!$AO$4=WAC_IIN),0))*'Blend Sheet'!$AO91,0) + IFERROR(INDEX(WAC_Item_Cost,MATCH(1,(C$1=WAC_District)*('Blend Sheet'!$AP$4=WAC_IIN),0))*'Blend Sheet'!$AP91/1000,0)</f>
        <v>183.98362500000002</v>
      </c>
      <c r="D88" s="245">
        <f t="array" ref="D88">IFERROR(INDEX(WAC_Item_Cost,MATCH(1,(D$1=WAC_District)*('Blend Sheet'!$C$4=WAC_IIN),0))*'Blend Sheet'!$C91/1000,0) + IFERROR(INDEX(WAC_Item_Cost,MATCH(1,(D$1=WAC_District)*('Blend Sheet'!$D$4=WAC_IIN),0))*'Blend Sheet'!$D91/1000,0) + IFERROR(INDEX(WAC_Item_Cost,MATCH(1,(D$1=WAC_District)*('Blend Sheet'!$E$4=WAC_IIN),0))*'Blend Sheet'!$E91/1000,0) + IFERROR(INDEX(WAC_Item_Cost,MATCH(1,(D$1=WAC_District)*('Blend Sheet'!$F$4=WAC_IIN),0))*'Blend Sheet'!$F91/1000,0)  + IFERROR(INDEX(WAC_Item_Cost,MATCH(1,(D$1=WAC_District)*('Blend Sheet'!$G$4=WAC_IIN),0))*'Blend Sheet'!$G91,0) + IFERROR(INDEX(WAC_Item_Cost,MATCH(1,(D$1=WAC_District)*('Blend Sheet'!$H$4=WAC_IIN),0))*'Blend Sheet'!$H91,0)  + IFERROR(INDEX(WAC_Item_Cost,MATCH(1,(D$1=WAC_District)*('Blend Sheet'!$I$4=WAC_IIN),0))*'Blend Sheet'!$I91,0) + IFERROR(INDEX(WAC_Item_Cost,MATCH(1,(D$1=WAC_District)*('Blend Sheet'!$J$4=WAC_IIN),0))*'Blend Sheet'!$J91,0) + IFERROR(INDEX(WAC_Item_Cost,MATCH(1,(D$1=WAC_District)*('Blend Sheet'!$K$4=WAC_IIN),0))*'Blend Sheet'!$K91,0) + IFERROR(INDEX(WAC_Item_Cost,MATCH(1,(D$1=WAC_District)*('Blend Sheet'!$L$4=WAC_IIN),0))*'Blend Sheet'!$L91,0) + IFERROR(INDEX(WAC_Item_Cost,MATCH(1,(D$1=WAC_District)*('Blend Sheet'!$M$4=WAC_IIN),0))*'Blend Sheet'!$M91,0) + IFERROR(INDEX(WAC_Item_Cost,MATCH(1,(D$1=WAC_District)*('Blend Sheet'!$N$4=WAC_IIN),0))*'Blend Sheet'!$N91,0) + IFERROR(INDEX(WAC_Item_Cost,MATCH(1,(D$1=WAC_District)*('Blend Sheet'!$O$4=WAC_IIN),0))*'Blend Sheet'!$O91,0) + IFERROR(INDEX(WAC_Item_Cost,MATCH(1,(D$1=WAC_District)*('Blend Sheet'!$P$4=WAC_IIN),0))*'Blend Sheet'!$P91,0) + IFERROR(INDEX(WAC_Item_Cost,MATCH(1,(D$1=WAC_District)*('Blend Sheet'!$Q$4=WAC_IIN),0))*'Blend Sheet'!$Q91,0) + IFERROR(INDEX(WAC_Item_Cost,MATCH(1,(D$1=WAC_District)*('Blend Sheet'!$R$4=WAC_IIN),0))*'Blend Sheet'!$R91,0) + IFERROR(INDEX(WAC_Item_Cost,MATCH(1,(D$1=WAC_District)*('Blend Sheet'!$S$4=WAC_IIN),0))*'Blend Sheet'!$S91,0) + IFERROR(INDEX(WAC_Item_Cost,MATCH(1,(D$1=WAC_District)*('Blend Sheet'!$T$4=WAC_IIN),0))*'Blend Sheet'!$T91,0) + IFERROR(INDEX(WAC_Item_Cost,MATCH(1,(D$1=WAC_District)*('Blend Sheet'!$U$4=WAC_IIN),0))*'Blend Sheet'!$U91,0) + IFERROR(INDEX(WAC_Item_Cost,MATCH(1,(D$1=WAC_District)*('Blend Sheet'!$V$4=WAC_IIN),0))*'Blend Sheet'!$V91,0) + IFERROR(INDEX(WAC_Item_Cost,MATCH(1,(D$1=WAC_District)*('Blend Sheet'!$W$4=WAC_IIN),0))*'Blend Sheet'!$W91,0) + IFERROR(INDEX(WAC_Item_Cost,MATCH(1,(D$1=WAC_District)*('Blend Sheet'!$X$4=WAC_IIN),0))*'Blend Sheet'!$X91,0) + IFERROR(INDEX(WAC_Item_Cost,MATCH(1,(D$1=WAC_District)*('Blend Sheet'!$Y$4=WAC_IIN),0))*'Blend Sheet'!$Y91,0) + IFERROR(INDEX(WAC_Item_Cost,MATCH(1,(D$1=WAC_District)*('Blend Sheet'!$Z$4=WAC_IIN),0))*'Blend Sheet'!$Z91,0) + IFERROR(INDEX(WAC_Item_Cost,MATCH(1,(D$1=WAC_District)*('Blend Sheet'!$AA$4=WAC_IIN),0))*'Blend Sheet'!$AA91,0) + IFERROR(INDEX(WAC_Item_Cost,MATCH(1,(D$1=WAC_District)*('Blend Sheet'!$AB$4=WAC_IIN),0))*'Blend Sheet'!$AB91,0) + IFERROR(INDEX(WAC_Item_Cost,MATCH(1,(D$1=WAC_District)*('Blend Sheet'!$AC$4=WAC_IIN),0))*'Blend Sheet'!$AC91,0) + IFERROR(INDEX(WAC_Item_Cost,MATCH(1,(D$1=WAC_District)*('Blend Sheet'!$AD$4=WAC_IIN),0))*'Blend Sheet'!$AD91,0) + IFERROR(INDEX(WAC_Item_Cost,MATCH(1,(D$1=WAC_District)*('Blend Sheet'!$AE$4=WAC_IIN),0))*'Blend Sheet'!$AE91,0) + IFERROR(INDEX(WAC_Item_Cost,MATCH(1,(D$1=WAC_District)*('Blend Sheet'!$AF$4=WAC_IIN),0))*'Blend Sheet'!$AF91,0) + IFERROR(INDEX(WAC_Item_Cost,MATCH(1,(D$1=WAC_District)*('Blend Sheet'!$AG$4=WAC_IIN),0))*'Blend Sheet'!$AG91,0) + IFERROR(INDEX(WAC_Item_Cost,MATCH(1,(D$1=WAC_District)*('Blend Sheet'!$AH$4=WAC_IIN),0))*'Blend Sheet'!$AH91,0) + IFERROR(INDEX(WAC_Item_Cost,MATCH(1,(D$1=WAC_District)*('Blend Sheet'!$AI$4=WAC_IIN),0))*'Blend Sheet'!$AI91,0) + IFERROR(INDEX(WAC_Item_Cost,MATCH(1,(D$1=WAC_District)*('Blend Sheet'!$AJ$4=WAC_IIN),0))*'Blend Sheet'!$AJ91,0) + IFERROR(INDEX(WAC_Item_Cost,MATCH(1,(D$1=WAC_District)*('Blend Sheet'!$AK$4=WAC_IIN),0))*'Blend Sheet'!$AK91,0) + IFERROR(INDEX(WAC_Item_Cost,MATCH(1,(D$1=WAC_District)*('Blend Sheet'!$AL$4=WAC_IIN),0))*'Blend Sheet'!$AL91,0) + IFERROR(INDEX(WAC_Item_Cost,MATCH(1,(D$1=WAC_District)*('Blend Sheet'!$AM$4=WAC_IIN),0))*'Blend Sheet'!$AM91,0) + IFERROR(INDEX(WAC_Item_Cost,MATCH(1,(D$1=WAC_District)*('Blend Sheet'!$AN$4=WAC_IIN),0))*'Blend Sheet'!$AN91,0) + IFERROR(INDEX(WAC_Item_Cost,MATCH(1,(D$1=WAC_District)*('Blend Sheet'!$AO$4=WAC_IIN),0))*'Blend Sheet'!$AO91,0) + IFERROR(INDEX(WAC_Item_Cost,MATCH(1,(D$1=WAC_District)*('Blend Sheet'!$AP$4=WAC_IIN),0))*'Blend Sheet'!$AP91/1000,0)</f>
        <v>160.34550000000002</v>
      </c>
      <c r="E88" s="245">
        <f t="array" ref="E88">IFERROR(INDEX(WAC_Item_Cost,MATCH(1,(E$1=WAC_District)*('Blend Sheet'!$C$4=WAC_IIN),0))*'Blend Sheet'!$C91/1000,0) + IFERROR(INDEX(WAC_Item_Cost,MATCH(1,(E$1=WAC_District)*('Blend Sheet'!$D$4=WAC_IIN),0))*'Blend Sheet'!$D91/1000,0) + IFERROR(INDEX(WAC_Item_Cost,MATCH(1,(E$1=WAC_District)*('Blend Sheet'!$E$4=WAC_IIN),0))*'Blend Sheet'!$E91/1000,0) + IFERROR(INDEX(WAC_Item_Cost,MATCH(1,(E$1=WAC_District)*('Blend Sheet'!$F$4=WAC_IIN),0))*'Blend Sheet'!$F91/1000,0)  + IFERROR(INDEX(WAC_Item_Cost,MATCH(1,(E$1=WAC_District)*('Blend Sheet'!$G$4=WAC_IIN),0))*'Blend Sheet'!$G91,0) + IFERROR(INDEX(WAC_Item_Cost,MATCH(1,(E$1=WAC_District)*('Blend Sheet'!$H$4=WAC_IIN),0))*'Blend Sheet'!$H91,0)  + IFERROR(INDEX(WAC_Item_Cost,MATCH(1,(E$1=WAC_District)*('Blend Sheet'!$I$4=WAC_IIN),0))*'Blend Sheet'!$I91,0) + IFERROR(INDEX(WAC_Item_Cost,MATCH(1,(E$1=WAC_District)*('Blend Sheet'!$J$4=WAC_IIN),0))*'Blend Sheet'!$J91,0) + IFERROR(INDEX(WAC_Item_Cost,MATCH(1,(E$1=WAC_District)*('Blend Sheet'!$K$4=WAC_IIN),0))*'Blend Sheet'!$K91,0) + IFERROR(INDEX(WAC_Item_Cost,MATCH(1,(E$1=WAC_District)*('Blend Sheet'!$L$4=WAC_IIN),0))*'Blend Sheet'!$L91,0) + IFERROR(INDEX(WAC_Item_Cost,MATCH(1,(E$1=WAC_District)*('Blend Sheet'!$M$4=WAC_IIN),0))*'Blend Sheet'!$M91,0) + IFERROR(INDEX(WAC_Item_Cost,MATCH(1,(E$1=WAC_District)*('Blend Sheet'!$N$4=WAC_IIN),0))*'Blend Sheet'!$N91,0) + IFERROR(INDEX(WAC_Item_Cost,MATCH(1,(E$1=WAC_District)*('Blend Sheet'!$O$4=WAC_IIN),0))*'Blend Sheet'!$O91,0) + IFERROR(INDEX(WAC_Item_Cost,MATCH(1,(E$1=WAC_District)*('Blend Sheet'!$P$4=WAC_IIN),0))*'Blend Sheet'!$P91,0) + IFERROR(INDEX(WAC_Item_Cost,MATCH(1,(E$1=WAC_District)*('Blend Sheet'!$Q$4=WAC_IIN),0))*'Blend Sheet'!$Q91,0) + IFERROR(INDEX(WAC_Item_Cost,MATCH(1,(E$1=WAC_District)*('Blend Sheet'!$R$4=WAC_IIN),0))*'Blend Sheet'!$R91,0) + IFERROR(INDEX(WAC_Item_Cost,MATCH(1,(E$1=WAC_District)*('Blend Sheet'!$S$4=WAC_IIN),0))*'Blend Sheet'!$S91,0) + IFERROR(INDEX(WAC_Item_Cost,MATCH(1,(E$1=WAC_District)*('Blend Sheet'!$T$4=WAC_IIN),0))*'Blend Sheet'!$T91,0) + IFERROR(INDEX(WAC_Item_Cost,MATCH(1,(E$1=WAC_District)*('Blend Sheet'!$U$4=WAC_IIN),0))*'Blend Sheet'!$U91,0) + IFERROR(INDEX(WAC_Item_Cost,MATCH(1,(E$1=WAC_District)*('Blend Sheet'!$V$4=WAC_IIN),0))*'Blend Sheet'!$V91,0) + IFERROR(INDEX(WAC_Item_Cost,MATCH(1,(E$1=WAC_District)*('Blend Sheet'!$W$4=WAC_IIN),0))*'Blend Sheet'!$W91,0) + IFERROR(INDEX(WAC_Item_Cost,MATCH(1,(E$1=WAC_District)*('Blend Sheet'!$X$4=WAC_IIN),0))*'Blend Sheet'!$X91,0) + IFERROR(INDEX(WAC_Item_Cost,MATCH(1,(E$1=WAC_District)*('Blend Sheet'!$Y$4=WAC_IIN),0))*'Blend Sheet'!$Y91,0) + IFERROR(INDEX(WAC_Item_Cost,MATCH(1,(E$1=WAC_District)*('Blend Sheet'!$Z$4=WAC_IIN),0))*'Blend Sheet'!$Z91,0) + IFERROR(INDEX(WAC_Item_Cost,MATCH(1,(E$1=WAC_District)*('Blend Sheet'!$AA$4=WAC_IIN),0))*'Blend Sheet'!$AA91,0) + IFERROR(INDEX(WAC_Item_Cost,MATCH(1,(E$1=WAC_District)*('Blend Sheet'!$AB$4=WAC_IIN),0))*'Blend Sheet'!$AB91,0) + IFERROR(INDEX(WAC_Item_Cost,MATCH(1,(E$1=WAC_District)*('Blend Sheet'!$AC$4=WAC_IIN),0))*'Blend Sheet'!$AC91,0) + IFERROR(INDEX(WAC_Item_Cost,MATCH(1,(E$1=WAC_District)*('Blend Sheet'!$AD$4=WAC_IIN),0))*'Blend Sheet'!$AD91,0) + IFERROR(INDEX(WAC_Item_Cost,MATCH(1,(E$1=WAC_District)*('Blend Sheet'!$AE$4=WAC_IIN),0))*'Blend Sheet'!$AE91,0) + IFERROR(INDEX(WAC_Item_Cost,MATCH(1,(E$1=WAC_District)*('Blend Sheet'!$AF$4=WAC_IIN),0))*'Blend Sheet'!$AF91,0) + IFERROR(INDEX(WAC_Item_Cost,MATCH(1,(E$1=WAC_District)*('Blend Sheet'!$AG$4=WAC_IIN),0))*'Blend Sheet'!$AG91,0) + IFERROR(INDEX(WAC_Item_Cost,MATCH(1,(E$1=WAC_District)*('Blend Sheet'!$AH$4=WAC_IIN),0))*'Blend Sheet'!$AH91,0) + IFERROR(INDEX(WAC_Item_Cost,MATCH(1,(E$1=WAC_District)*('Blend Sheet'!$AI$4=WAC_IIN),0))*'Blend Sheet'!$AI91,0) + IFERROR(INDEX(WAC_Item_Cost,MATCH(1,(E$1=WAC_District)*('Blend Sheet'!$AJ$4=WAC_IIN),0))*'Blend Sheet'!$AJ91,0) + IFERROR(INDEX(WAC_Item_Cost,MATCH(1,(E$1=WAC_District)*('Blend Sheet'!$AK$4=WAC_IIN),0))*'Blend Sheet'!$AK91,0) + IFERROR(INDEX(WAC_Item_Cost,MATCH(1,(E$1=WAC_District)*('Blend Sheet'!$AL$4=WAC_IIN),0))*'Blend Sheet'!$AL91,0) + IFERROR(INDEX(WAC_Item_Cost,MATCH(1,(E$1=WAC_District)*('Blend Sheet'!$AM$4=WAC_IIN),0))*'Blend Sheet'!$AM91,0) + IFERROR(INDEX(WAC_Item_Cost,MATCH(1,(E$1=WAC_District)*('Blend Sheet'!$AN$4=WAC_IIN),0))*'Blend Sheet'!$AN91,0) + IFERROR(INDEX(WAC_Item_Cost,MATCH(1,(E$1=WAC_District)*('Blend Sheet'!$AO$4=WAC_IIN),0))*'Blend Sheet'!$AO91,0) + IFERROR(INDEX(WAC_Item_Cost,MATCH(1,(E$1=WAC_District)*('Blend Sheet'!$AP$4=WAC_IIN),0))*'Blend Sheet'!$AP91/1000,0)</f>
        <v>158.6592</v>
      </c>
      <c r="F88" s="245">
        <f t="array" ref="F88">IFERROR(INDEX(WAC_Item_Cost,MATCH(1,(F$1=WAC_District)*('Blend Sheet'!$C$4=WAC_IIN),0))*'Blend Sheet'!$C91/1000,0) + IFERROR(INDEX(WAC_Item_Cost,MATCH(1,(F$1=WAC_District)*('Blend Sheet'!$D$4=WAC_IIN),0))*'Blend Sheet'!$D91/1000,0) + IFERROR(INDEX(WAC_Item_Cost,MATCH(1,(F$1=WAC_District)*('Blend Sheet'!$E$4=WAC_IIN),0))*'Blend Sheet'!$E91/1000,0) + IFERROR(INDEX(WAC_Item_Cost,MATCH(1,(F$1=WAC_District)*('Blend Sheet'!$F$4=WAC_IIN),0))*'Blend Sheet'!$F91/1000,0)  + IFERROR(INDEX(WAC_Item_Cost,MATCH(1,(F$1=WAC_District)*('Blend Sheet'!$G$4=WAC_IIN),0))*'Blend Sheet'!$G91,0) + IFERROR(INDEX(WAC_Item_Cost,MATCH(1,(F$1=WAC_District)*('Blend Sheet'!$H$4=WAC_IIN),0))*'Blend Sheet'!$H91,0)  + IFERROR(INDEX(WAC_Item_Cost,MATCH(1,(F$1=WAC_District)*('Blend Sheet'!$I$4=WAC_IIN),0))*'Blend Sheet'!$I91,0) + IFERROR(INDEX(WAC_Item_Cost,MATCH(1,(F$1=WAC_District)*('Blend Sheet'!$J$4=WAC_IIN),0))*'Blend Sheet'!$J91,0) + IFERROR(INDEX(WAC_Item_Cost,MATCH(1,(F$1=WAC_District)*('Blend Sheet'!$K$4=WAC_IIN),0))*'Blend Sheet'!$K91,0) + IFERROR(INDEX(WAC_Item_Cost,MATCH(1,(F$1=WAC_District)*('Blend Sheet'!$L$4=WAC_IIN),0))*'Blend Sheet'!$L91,0) + IFERROR(INDEX(WAC_Item_Cost,MATCH(1,(F$1=WAC_District)*('Blend Sheet'!$M$4=WAC_IIN),0))*'Blend Sheet'!$M91,0) + IFERROR(INDEX(WAC_Item_Cost,MATCH(1,(F$1=WAC_District)*('Blend Sheet'!$N$4=WAC_IIN),0))*'Blend Sheet'!$N91,0) + IFERROR(INDEX(WAC_Item_Cost,MATCH(1,(F$1=WAC_District)*('Blend Sheet'!$O$4=WAC_IIN),0))*'Blend Sheet'!$O91,0) + IFERROR(INDEX(WAC_Item_Cost,MATCH(1,(F$1=WAC_District)*('Blend Sheet'!$P$4=WAC_IIN),0))*'Blend Sheet'!$P91,0) + IFERROR(INDEX(WAC_Item_Cost,MATCH(1,(F$1=WAC_District)*('Blend Sheet'!$Q$4=WAC_IIN),0))*'Blend Sheet'!$Q91,0) + IFERROR(INDEX(WAC_Item_Cost,MATCH(1,(F$1=WAC_District)*('Blend Sheet'!$R$4=WAC_IIN),0))*'Blend Sheet'!$R91,0) + IFERROR(INDEX(WAC_Item_Cost,MATCH(1,(F$1=WAC_District)*('Blend Sheet'!$S$4=WAC_IIN),0))*'Blend Sheet'!$S91,0) + IFERROR(INDEX(WAC_Item_Cost,MATCH(1,(F$1=WAC_District)*('Blend Sheet'!$T$4=WAC_IIN),0))*'Blend Sheet'!$T91,0) + IFERROR(INDEX(WAC_Item_Cost,MATCH(1,(F$1=WAC_District)*('Blend Sheet'!$U$4=WAC_IIN),0))*'Blend Sheet'!$U91,0) + IFERROR(INDEX(WAC_Item_Cost,MATCH(1,(F$1=WAC_District)*('Blend Sheet'!$V$4=WAC_IIN),0))*'Blend Sheet'!$V91,0) + IFERROR(INDEX(WAC_Item_Cost,MATCH(1,(F$1=WAC_District)*('Blend Sheet'!$W$4=WAC_IIN),0))*'Blend Sheet'!$W91,0) + IFERROR(INDEX(WAC_Item_Cost,MATCH(1,(F$1=WAC_District)*('Blend Sheet'!$X$4=WAC_IIN),0))*'Blend Sheet'!$X91,0) + IFERROR(INDEX(WAC_Item_Cost,MATCH(1,(F$1=WAC_District)*('Blend Sheet'!$Y$4=WAC_IIN),0))*'Blend Sheet'!$Y91,0) + IFERROR(INDEX(WAC_Item_Cost,MATCH(1,(F$1=WAC_District)*('Blend Sheet'!$Z$4=WAC_IIN),0))*'Blend Sheet'!$Z91,0) + IFERROR(INDEX(WAC_Item_Cost,MATCH(1,(F$1=WAC_District)*('Blend Sheet'!$AA$4=WAC_IIN),0))*'Blend Sheet'!$AA91,0) + IFERROR(INDEX(WAC_Item_Cost,MATCH(1,(F$1=WAC_District)*('Blend Sheet'!$AB$4=WAC_IIN),0))*'Blend Sheet'!$AB91,0) + IFERROR(INDEX(WAC_Item_Cost,MATCH(1,(F$1=WAC_District)*('Blend Sheet'!$AC$4=WAC_IIN),0))*'Blend Sheet'!$AC91,0) + IFERROR(INDEX(WAC_Item_Cost,MATCH(1,(F$1=WAC_District)*('Blend Sheet'!$AD$4=WAC_IIN),0))*'Blend Sheet'!$AD91,0) + IFERROR(INDEX(WAC_Item_Cost,MATCH(1,(F$1=WAC_District)*('Blend Sheet'!$AE$4=WAC_IIN),0))*'Blend Sheet'!$AE91,0) + IFERROR(INDEX(WAC_Item_Cost,MATCH(1,(F$1=WAC_District)*('Blend Sheet'!$AF$4=WAC_IIN),0))*'Blend Sheet'!$AF91,0) + IFERROR(INDEX(WAC_Item_Cost,MATCH(1,(F$1=WAC_District)*('Blend Sheet'!$AG$4=WAC_IIN),0))*'Blend Sheet'!$AG91,0) + IFERROR(INDEX(WAC_Item_Cost,MATCH(1,(F$1=WAC_District)*('Blend Sheet'!$AH$4=WAC_IIN),0))*'Blend Sheet'!$AH91,0) + IFERROR(INDEX(WAC_Item_Cost,MATCH(1,(F$1=WAC_District)*('Blend Sheet'!$AI$4=WAC_IIN),0))*'Blend Sheet'!$AI91,0) + IFERROR(INDEX(WAC_Item_Cost,MATCH(1,(F$1=WAC_District)*('Blend Sheet'!$AJ$4=WAC_IIN),0))*'Blend Sheet'!$AJ91,0) + IFERROR(INDEX(WAC_Item_Cost,MATCH(1,(F$1=WAC_District)*('Blend Sheet'!$AK$4=WAC_IIN),0))*'Blend Sheet'!$AK91,0) + IFERROR(INDEX(WAC_Item_Cost,MATCH(1,(F$1=WAC_District)*('Blend Sheet'!$AL$4=WAC_IIN),0))*'Blend Sheet'!$AL91,0) + IFERROR(INDEX(WAC_Item_Cost,MATCH(1,(F$1=WAC_District)*('Blend Sheet'!$AM$4=WAC_IIN),0))*'Blend Sheet'!$AM91,0) + IFERROR(INDEX(WAC_Item_Cost,MATCH(1,(F$1=WAC_District)*('Blend Sheet'!$AN$4=WAC_IIN),0))*'Blend Sheet'!$AN91,0) + IFERROR(INDEX(WAC_Item_Cost,MATCH(1,(F$1=WAC_District)*('Blend Sheet'!$AO$4=WAC_IIN),0))*'Blend Sheet'!$AO91,0) + IFERROR(INDEX(WAC_Item_Cost,MATCH(1,(F$1=WAC_District)*('Blend Sheet'!$AP$4=WAC_IIN),0))*'Blend Sheet'!$AP91/1000,0)</f>
        <v>180.78974999999997</v>
      </c>
      <c r="G88" s="245">
        <f t="array" ref="G88">IFERROR(INDEX(WAC_Item_Cost,MATCH(1,(G$1=WAC_District)*('Blend Sheet'!$C$4=WAC_IIN),0))*'Blend Sheet'!$C91/1000,0) + IFERROR(INDEX(WAC_Item_Cost,MATCH(1,(G$1=WAC_District)*('Blend Sheet'!$D$4=WAC_IIN),0))*'Blend Sheet'!$D91/1000,0) + IFERROR(INDEX(WAC_Item_Cost,MATCH(1,(G$1=WAC_District)*('Blend Sheet'!$E$4=WAC_IIN),0))*'Blend Sheet'!$E91/1000,0) + IFERROR(INDEX(WAC_Item_Cost,MATCH(1,(G$1=WAC_District)*('Blend Sheet'!$F$4=WAC_IIN),0))*'Blend Sheet'!$F91/1000,0)  + IFERROR(INDEX(WAC_Item_Cost,MATCH(1,(G$1=WAC_District)*('Blend Sheet'!$G$4=WAC_IIN),0))*'Blend Sheet'!$G91,0) + IFERROR(INDEX(WAC_Item_Cost,MATCH(1,(G$1=WAC_District)*('Blend Sheet'!$H$4=WAC_IIN),0))*'Blend Sheet'!$H91,0)  + IFERROR(INDEX(WAC_Item_Cost,MATCH(1,(G$1=WAC_District)*('Blend Sheet'!$I$4=WAC_IIN),0))*'Blend Sheet'!$I91,0) + IFERROR(INDEX(WAC_Item_Cost,MATCH(1,(G$1=WAC_District)*('Blend Sheet'!$J$4=WAC_IIN),0))*'Blend Sheet'!$J91,0) + IFERROR(INDEX(WAC_Item_Cost,MATCH(1,(G$1=WAC_District)*('Blend Sheet'!$K$4=WAC_IIN),0))*'Blend Sheet'!$K91,0) + IFERROR(INDEX(WAC_Item_Cost,MATCH(1,(G$1=WAC_District)*('Blend Sheet'!$L$4=WAC_IIN),0))*'Blend Sheet'!$L91,0) + IFERROR(INDEX(WAC_Item_Cost,MATCH(1,(G$1=WAC_District)*('Blend Sheet'!$M$4=WAC_IIN),0))*'Blend Sheet'!$M91,0) + IFERROR(INDEX(WAC_Item_Cost,MATCH(1,(G$1=WAC_District)*('Blend Sheet'!$N$4=WAC_IIN),0))*'Blend Sheet'!$N91,0) + IFERROR(INDEX(WAC_Item_Cost,MATCH(1,(G$1=WAC_District)*('Blend Sheet'!$O$4=WAC_IIN),0))*'Blend Sheet'!$O91,0) + IFERROR(INDEX(WAC_Item_Cost,MATCH(1,(G$1=WAC_District)*('Blend Sheet'!$P$4=WAC_IIN),0))*'Blend Sheet'!$P91,0) + IFERROR(INDEX(WAC_Item_Cost,MATCH(1,(G$1=WAC_District)*('Blend Sheet'!$Q$4=WAC_IIN),0))*'Blend Sheet'!$Q91,0) + IFERROR(INDEX(WAC_Item_Cost,MATCH(1,(G$1=WAC_District)*('Blend Sheet'!$R$4=WAC_IIN),0))*'Blend Sheet'!$R91,0) + IFERROR(INDEX(WAC_Item_Cost,MATCH(1,(G$1=WAC_District)*('Blend Sheet'!$S$4=WAC_IIN),0))*'Blend Sheet'!$S91,0) + IFERROR(INDEX(WAC_Item_Cost,MATCH(1,(G$1=WAC_District)*('Blend Sheet'!$T$4=WAC_IIN),0))*'Blend Sheet'!$T91,0) + IFERROR(INDEX(WAC_Item_Cost,MATCH(1,(G$1=WAC_District)*('Blend Sheet'!$U$4=WAC_IIN),0))*'Blend Sheet'!$U91,0) + IFERROR(INDEX(WAC_Item_Cost,MATCH(1,(G$1=WAC_District)*('Blend Sheet'!$V$4=WAC_IIN),0))*'Blend Sheet'!$V91,0) + IFERROR(INDEX(WAC_Item_Cost,MATCH(1,(G$1=WAC_District)*('Blend Sheet'!$W$4=WAC_IIN),0))*'Blend Sheet'!$W91,0) + IFERROR(INDEX(WAC_Item_Cost,MATCH(1,(G$1=WAC_District)*('Blend Sheet'!$X$4=WAC_IIN),0))*'Blend Sheet'!$X91,0) + IFERROR(INDEX(WAC_Item_Cost,MATCH(1,(G$1=WAC_District)*('Blend Sheet'!$Y$4=WAC_IIN),0))*'Blend Sheet'!$Y91,0) + IFERROR(INDEX(WAC_Item_Cost,MATCH(1,(G$1=WAC_District)*('Blend Sheet'!$Z$4=WAC_IIN),0))*'Blend Sheet'!$Z91,0) + IFERROR(INDEX(WAC_Item_Cost,MATCH(1,(G$1=WAC_District)*('Blend Sheet'!$AA$4=WAC_IIN),0))*'Blend Sheet'!$AA91,0) + IFERROR(INDEX(WAC_Item_Cost,MATCH(1,(G$1=WAC_District)*('Blend Sheet'!$AB$4=WAC_IIN),0))*'Blend Sheet'!$AB91,0) + IFERROR(INDEX(WAC_Item_Cost,MATCH(1,(G$1=WAC_District)*('Blend Sheet'!$AC$4=WAC_IIN),0))*'Blend Sheet'!$AC91,0) + IFERROR(INDEX(WAC_Item_Cost,MATCH(1,(G$1=WAC_District)*('Blend Sheet'!$AD$4=WAC_IIN),0))*'Blend Sheet'!$AD91,0) + IFERROR(INDEX(WAC_Item_Cost,MATCH(1,(G$1=WAC_District)*('Blend Sheet'!$AE$4=WAC_IIN),0))*'Blend Sheet'!$AE91,0) + IFERROR(INDEX(WAC_Item_Cost,MATCH(1,(G$1=WAC_District)*('Blend Sheet'!$AF$4=WAC_IIN),0))*'Blend Sheet'!$AF91,0) + IFERROR(INDEX(WAC_Item_Cost,MATCH(1,(G$1=WAC_District)*('Blend Sheet'!$AG$4=WAC_IIN),0))*'Blend Sheet'!$AG91,0) + IFERROR(INDEX(WAC_Item_Cost,MATCH(1,(G$1=WAC_District)*('Blend Sheet'!$AH$4=WAC_IIN),0))*'Blend Sheet'!$AH91,0) + IFERROR(INDEX(WAC_Item_Cost,MATCH(1,(G$1=WAC_District)*('Blend Sheet'!$AI$4=WAC_IIN),0))*'Blend Sheet'!$AI91,0) + IFERROR(INDEX(WAC_Item_Cost,MATCH(1,(G$1=WAC_District)*('Blend Sheet'!$AJ$4=WAC_IIN),0))*'Blend Sheet'!$AJ91,0) + IFERROR(INDEX(WAC_Item_Cost,MATCH(1,(G$1=WAC_District)*('Blend Sheet'!$AK$4=WAC_IIN),0))*'Blend Sheet'!$AK91,0) + IFERROR(INDEX(WAC_Item_Cost,MATCH(1,(G$1=WAC_District)*('Blend Sheet'!$AL$4=WAC_IIN),0))*'Blend Sheet'!$AL91,0) + IFERROR(INDEX(WAC_Item_Cost,MATCH(1,(G$1=WAC_District)*('Blend Sheet'!$AM$4=WAC_IIN),0))*'Blend Sheet'!$AM91,0) + IFERROR(INDEX(WAC_Item_Cost,MATCH(1,(G$1=WAC_District)*('Blend Sheet'!$AN$4=WAC_IIN),0))*'Blend Sheet'!$AN91,0) + IFERROR(INDEX(WAC_Item_Cost,MATCH(1,(G$1=WAC_District)*('Blend Sheet'!$AO$4=WAC_IIN),0))*'Blend Sheet'!$AO91,0) + IFERROR(INDEX(WAC_Item_Cost,MATCH(1,(G$1=WAC_District)*('Blend Sheet'!$AP$4=WAC_IIN),0))*'Blend Sheet'!$AP91/1000,0)</f>
        <v>179.77562500000002</v>
      </c>
      <c r="H88" s="245">
        <f t="array" ref="H88">IFERROR(INDEX(WAC_Item_Cost,MATCH(1,(H$1=WAC_District)*('Blend Sheet'!$C$4=WAC_IIN),0))*'Blend Sheet'!$C91/1000,0) + IFERROR(INDEX(WAC_Item_Cost,MATCH(1,(H$1=WAC_District)*('Blend Sheet'!$D$4=WAC_IIN),0))*'Blend Sheet'!$D91/1000,0) + IFERROR(INDEX(WAC_Item_Cost,MATCH(1,(H$1=WAC_District)*('Blend Sheet'!$E$4=WAC_IIN),0))*'Blend Sheet'!$E91/1000,0) + IFERROR(INDEX(WAC_Item_Cost,MATCH(1,(H$1=WAC_District)*('Blend Sheet'!$F$4=WAC_IIN),0))*'Blend Sheet'!$F91/1000,0)  + IFERROR(INDEX(WAC_Item_Cost,MATCH(1,(H$1=WAC_District)*('Blend Sheet'!$G$4=WAC_IIN),0))*'Blend Sheet'!$G91,0) + IFERROR(INDEX(WAC_Item_Cost,MATCH(1,(H$1=WAC_District)*('Blend Sheet'!$H$4=WAC_IIN),0))*'Blend Sheet'!$H91,0)  + IFERROR(INDEX(WAC_Item_Cost,MATCH(1,(H$1=WAC_District)*('Blend Sheet'!$I$4=WAC_IIN),0))*'Blend Sheet'!$I91,0) + IFERROR(INDEX(WAC_Item_Cost,MATCH(1,(H$1=WAC_District)*('Blend Sheet'!$J$4=WAC_IIN),0))*'Blend Sheet'!$J91,0) + IFERROR(INDEX(WAC_Item_Cost,MATCH(1,(H$1=WAC_District)*('Blend Sheet'!$K$4=WAC_IIN),0))*'Blend Sheet'!$K91,0) + IFERROR(INDEX(WAC_Item_Cost,MATCH(1,(H$1=WAC_District)*('Blend Sheet'!$L$4=WAC_IIN),0))*'Blend Sheet'!$L91,0) + IFERROR(INDEX(WAC_Item_Cost,MATCH(1,(H$1=WAC_District)*('Blend Sheet'!$M$4=WAC_IIN),0))*'Blend Sheet'!$M91,0) + IFERROR(INDEX(WAC_Item_Cost,MATCH(1,(H$1=WAC_District)*('Blend Sheet'!$N$4=WAC_IIN),0))*'Blend Sheet'!$N91,0) + IFERROR(INDEX(WAC_Item_Cost,MATCH(1,(H$1=WAC_District)*('Blend Sheet'!$O$4=WAC_IIN),0))*'Blend Sheet'!$O91,0) + IFERROR(INDEX(WAC_Item_Cost,MATCH(1,(H$1=WAC_District)*('Blend Sheet'!$P$4=WAC_IIN),0))*'Blend Sheet'!$P91,0) + IFERROR(INDEX(WAC_Item_Cost,MATCH(1,(H$1=WAC_District)*('Blend Sheet'!$Q$4=WAC_IIN),0))*'Blend Sheet'!$Q91,0) + IFERROR(INDEX(WAC_Item_Cost,MATCH(1,(H$1=WAC_District)*('Blend Sheet'!$R$4=WAC_IIN),0))*'Blend Sheet'!$R91,0) + IFERROR(INDEX(WAC_Item_Cost,MATCH(1,(H$1=WAC_District)*('Blend Sheet'!$S$4=WAC_IIN),0))*'Blend Sheet'!$S91,0) + IFERROR(INDEX(WAC_Item_Cost,MATCH(1,(H$1=WAC_District)*('Blend Sheet'!$T$4=WAC_IIN),0))*'Blend Sheet'!$T91,0) + IFERROR(INDEX(WAC_Item_Cost,MATCH(1,(H$1=WAC_District)*('Blend Sheet'!$U$4=WAC_IIN),0))*'Blend Sheet'!$U91,0) + IFERROR(INDEX(WAC_Item_Cost,MATCH(1,(H$1=WAC_District)*('Blend Sheet'!$V$4=WAC_IIN),0))*'Blend Sheet'!$V91,0) + IFERROR(INDEX(WAC_Item_Cost,MATCH(1,(H$1=WAC_District)*('Blend Sheet'!$W$4=WAC_IIN),0))*'Blend Sheet'!$W91,0) + IFERROR(INDEX(WAC_Item_Cost,MATCH(1,(H$1=WAC_District)*('Blend Sheet'!$X$4=WAC_IIN),0))*'Blend Sheet'!$X91,0) + IFERROR(INDEX(WAC_Item_Cost,MATCH(1,(H$1=WAC_District)*('Blend Sheet'!$Y$4=WAC_IIN),0))*'Blend Sheet'!$Y91,0) + IFERROR(INDEX(WAC_Item_Cost,MATCH(1,(H$1=WAC_District)*('Blend Sheet'!$Z$4=WAC_IIN),0))*'Blend Sheet'!$Z91,0) + IFERROR(INDEX(WAC_Item_Cost,MATCH(1,(H$1=WAC_District)*('Blend Sheet'!$AA$4=WAC_IIN),0))*'Blend Sheet'!$AA91,0) + IFERROR(INDEX(WAC_Item_Cost,MATCH(1,(H$1=WAC_District)*('Blend Sheet'!$AB$4=WAC_IIN),0))*'Blend Sheet'!$AB91,0) + IFERROR(INDEX(WAC_Item_Cost,MATCH(1,(H$1=WAC_District)*('Blend Sheet'!$AC$4=WAC_IIN),0))*'Blend Sheet'!$AC91,0) + IFERROR(INDEX(WAC_Item_Cost,MATCH(1,(H$1=WAC_District)*('Blend Sheet'!$AD$4=WAC_IIN),0))*'Blend Sheet'!$AD91,0) + IFERROR(INDEX(WAC_Item_Cost,MATCH(1,(H$1=WAC_District)*('Blend Sheet'!$AE$4=WAC_IIN),0))*'Blend Sheet'!$AE91,0) + IFERROR(INDEX(WAC_Item_Cost,MATCH(1,(H$1=WAC_District)*('Blend Sheet'!$AF$4=WAC_IIN),0))*'Blend Sheet'!$AF91,0) + IFERROR(INDEX(WAC_Item_Cost,MATCH(1,(H$1=WAC_District)*('Blend Sheet'!$AG$4=WAC_IIN),0))*'Blend Sheet'!$AG91,0) + IFERROR(INDEX(WAC_Item_Cost,MATCH(1,(H$1=WAC_District)*('Blend Sheet'!$AH$4=WAC_IIN),0))*'Blend Sheet'!$AH91,0) + IFERROR(INDEX(WAC_Item_Cost,MATCH(1,(H$1=WAC_District)*('Blend Sheet'!$AI$4=WAC_IIN),0))*'Blend Sheet'!$AI91,0) + IFERROR(INDEX(WAC_Item_Cost,MATCH(1,(H$1=WAC_District)*('Blend Sheet'!$AJ$4=WAC_IIN),0))*'Blend Sheet'!$AJ91,0) + IFERROR(INDEX(WAC_Item_Cost,MATCH(1,(H$1=WAC_District)*('Blend Sheet'!$AK$4=WAC_IIN),0))*'Blend Sheet'!$AK91,0) + IFERROR(INDEX(WAC_Item_Cost,MATCH(1,(H$1=WAC_District)*('Blend Sheet'!$AL$4=WAC_IIN),0))*'Blend Sheet'!$AL91,0) + IFERROR(INDEX(WAC_Item_Cost,MATCH(1,(H$1=WAC_District)*('Blend Sheet'!$AM$4=WAC_IIN),0))*'Blend Sheet'!$AM91,0) + IFERROR(INDEX(WAC_Item_Cost,MATCH(1,(H$1=WAC_District)*('Blend Sheet'!$AN$4=WAC_IIN),0))*'Blend Sheet'!$AN91,0) + IFERROR(INDEX(WAC_Item_Cost,MATCH(1,(H$1=WAC_District)*('Blend Sheet'!$AO$4=WAC_IIN),0))*'Blend Sheet'!$AO91,0) + IFERROR(INDEX(WAC_Item_Cost,MATCH(1,(H$1=WAC_District)*('Blend Sheet'!$AP$4=WAC_IIN),0))*'Blend Sheet'!$AP91/1000,0)</f>
        <v>160.22370000000001</v>
      </c>
      <c r="I88" s="245">
        <f t="array" ref="I88">IFERROR(INDEX(WAC_Item_Cost,MATCH(1,(I$1=WAC_District)*('Blend Sheet'!$C$4=WAC_IIN),0))*'Blend Sheet'!$C91/1000,0) + IFERROR(INDEX(WAC_Item_Cost,MATCH(1,(I$1=WAC_District)*('Blend Sheet'!$D$4=WAC_IIN),0))*'Blend Sheet'!$D91/1000,0) + IFERROR(INDEX(WAC_Item_Cost,MATCH(1,(I$1=WAC_District)*('Blend Sheet'!$E$4=WAC_IIN),0))*'Blend Sheet'!$E91/1000,0) + IFERROR(INDEX(WAC_Item_Cost,MATCH(1,(I$1=WAC_District)*('Blend Sheet'!$F$4=WAC_IIN),0))*'Blend Sheet'!$F91/1000,0)  + IFERROR(INDEX(WAC_Item_Cost,MATCH(1,(I$1=WAC_District)*('Blend Sheet'!$G$4=WAC_IIN),0))*'Blend Sheet'!$G91,0) + IFERROR(INDEX(WAC_Item_Cost,MATCH(1,(I$1=WAC_District)*('Blend Sheet'!$H$4=WAC_IIN),0))*'Blend Sheet'!$H91,0)  + IFERROR(INDEX(WAC_Item_Cost,MATCH(1,(I$1=WAC_District)*('Blend Sheet'!$I$4=WAC_IIN),0))*'Blend Sheet'!$I91,0) + IFERROR(INDEX(WAC_Item_Cost,MATCH(1,(I$1=WAC_District)*('Blend Sheet'!$J$4=WAC_IIN),0))*'Blend Sheet'!$J91,0) + IFERROR(INDEX(WAC_Item_Cost,MATCH(1,(I$1=WAC_District)*('Blend Sheet'!$K$4=WAC_IIN),0))*'Blend Sheet'!$K91,0) + IFERROR(INDEX(WAC_Item_Cost,MATCH(1,(I$1=WAC_District)*('Blend Sheet'!$L$4=WAC_IIN),0))*'Blend Sheet'!$L91,0) + IFERROR(INDEX(WAC_Item_Cost,MATCH(1,(I$1=WAC_District)*('Blend Sheet'!$M$4=WAC_IIN),0))*'Blend Sheet'!$M91,0) + IFERROR(INDEX(WAC_Item_Cost,MATCH(1,(I$1=WAC_District)*('Blend Sheet'!$N$4=WAC_IIN),0))*'Blend Sheet'!$N91,0) + IFERROR(INDEX(WAC_Item_Cost,MATCH(1,(I$1=WAC_District)*('Blend Sheet'!$O$4=WAC_IIN),0))*'Blend Sheet'!$O91,0) + IFERROR(INDEX(WAC_Item_Cost,MATCH(1,(I$1=WAC_District)*('Blend Sheet'!$P$4=WAC_IIN),0))*'Blend Sheet'!$P91,0) + IFERROR(INDEX(WAC_Item_Cost,MATCH(1,(I$1=WAC_District)*('Blend Sheet'!$Q$4=WAC_IIN),0))*'Blend Sheet'!$Q91,0) + IFERROR(INDEX(WAC_Item_Cost,MATCH(1,(I$1=WAC_District)*('Blend Sheet'!$R$4=WAC_IIN),0))*'Blend Sheet'!$R91,0) + IFERROR(INDEX(WAC_Item_Cost,MATCH(1,(I$1=WAC_District)*('Blend Sheet'!$S$4=WAC_IIN),0))*'Blend Sheet'!$S91,0) + IFERROR(INDEX(WAC_Item_Cost,MATCH(1,(I$1=WAC_District)*('Blend Sheet'!$T$4=WAC_IIN),0))*'Blend Sheet'!$T91,0) + IFERROR(INDEX(WAC_Item_Cost,MATCH(1,(I$1=WAC_District)*('Blend Sheet'!$U$4=WAC_IIN),0))*'Blend Sheet'!$U91,0) + IFERROR(INDEX(WAC_Item_Cost,MATCH(1,(I$1=WAC_District)*('Blend Sheet'!$V$4=WAC_IIN),0))*'Blend Sheet'!$V91,0) + IFERROR(INDEX(WAC_Item_Cost,MATCH(1,(I$1=WAC_District)*('Blend Sheet'!$W$4=WAC_IIN),0))*'Blend Sheet'!$W91,0) + IFERROR(INDEX(WAC_Item_Cost,MATCH(1,(I$1=WAC_District)*('Blend Sheet'!$X$4=WAC_IIN),0))*'Blend Sheet'!$X91,0) + IFERROR(INDEX(WAC_Item_Cost,MATCH(1,(I$1=WAC_District)*('Blend Sheet'!$Y$4=WAC_IIN),0))*'Blend Sheet'!$Y91,0) + IFERROR(INDEX(WAC_Item_Cost,MATCH(1,(I$1=WAC_District)*('Blend Sheet'!$Z$4=WAC_IIN),0))*'Blend Sheet'!$Z91,0) + IFERROR(INDEX(WAC_Item_Cost,MATCH(1,(I$1=WAC_District)*('Blend Sheet'!$AA$4=WAC_IIN),0))*'Blend Sheet'!$AA91,0) + IFERROR(INDEX(WAC_Item_Cost,MATCH(1,(I$1=WAC_District)*('Blend Sheet'!$AB$4=WAC_IIN),0))*'Blend Sheet'!$AB91,0) + IFERROR(INDEX(WAC_Item_Cost,MATCH(1,(I$1=WAC_District)*('Blend Sheet'!$AC$4=WAC_IIN),0))*'Blend Sheet'!$AC91,0) + IFERROR(INDEX(WAC_Item_Cost,MATCH(1,(I$1=WAC_District)*('Blend Sheet'!$AD$4=WAC_IIN),0))*'Blend Sheet'!$AD91,0) + IFERROR(INDEX(WAC_Item_Cost,MATCH(1,(I$1=WAC_District)*('Blend Sheet'!$AE$4=WAC_IIN),0))*'Blend Sheet'!$AE91,0) + IFERROR(INDEX(WAC_Item_Cost,MATCH(1,(I$1=WAC_District)*('Blend Sheet'!$AF$4=WAC_IIN),0))*'Blend Sheet'!$AF91,0) + IFERROR(INDEX(WAC_Item_Cost,MATCH(1,(I$1=WAC_District)*('Blend Sheet'!$AG$4=WAC_IIN),0))*'Blend Sheet'!$AG91,0) + IFERROR(INDEX(WAC_Item_Cost,MATCH(1,(I$1=WAC_District)*('Blend Sheet'!$AH$4=WAC_IIN),0))*'Blend Sheet'!$AH91,0) + IFERROR(INDEX(WAC_Item_Cost,MATCH(1,(I$1=WAC_District)*('Blend Sheet'!$AI$4=WAC_IIN),0))*'Blend Sheet'!$AI91,0) + IFERROR(INDEX(WAC_Item_Cost,MATCH(1,(I$1=WAC_District)*('Blend Sheet'!$AJ$4=WAC_IIN),0))*'Blend Sheet'!$AJ91,0) + IFERROR(INDEX(WAC_Item_Cost,MATCH(1,(I$1=WAC_District)*('Blend Sheet'!$AK$4=WAC_IIN),0))*'Blend Sheet'!$AK91,0) + IFERROR(INDEX(WAC_Item_Cost,MATCH(1,(I$1=WAC_District)*('Blend Sheet'!$AL$4=WAC_IIN),0))*'Blend Sheet'!$AL91,0) + IFERROR(INDEX(WAC_Item_Cost,MATCH(1,(I$1=WAC_District)*('Blend Sheet'!$AM$4=WAC_IIN),0))*'Blend Sheet'!$AM91,0) + IFERROR(INDEX(WAC_Item_Cost,MATCH(1,(I$1=WAC_District)*('Blend Sheet'!$AN$4=WAC_IIN),0))*'Blend Sheet'!$AN91,0) + IFERROR(INDEX(WAC_Item_Cost,MATCH(1,(I$1=WAC_District)*('Blend Sheet'!$AO$4=WAC_IIN),0))*'Blend Sheet'!$AO91,0) + IFERROR(INDEX(WAC_Item_Cost,MATCH(1,(I$1=WAC_District)*('Blend Sheet'!$AP$4=WAC_IIN),0))*'Blend Sheet'!$AP91/1000,0)</f>
        <v>262.70317505000003</v>
      </c>
      <c r="J88" s="245">
        <f t="array" ref="J88">IFERROR(INDEX(WAC_Item_Cost,MATCH(1,(J$1=WAC_District)*('Blend Sheet'!$C$4=WAC_IIN),0))*'Blend Sheet'!$C91/1000,0) + IFERROR(INDEX(WAC_Item_Cost,MATCH(1,(J$1=WAC_District)*('Blend Sheet'!$D$4=WAC_IIN),0))*'Blend Sheet'!$D91/1000,0) + IFERROR(INDEX(WAC_Item_Cost,MATCH(1,(J$1=WAC_District)*('Blend Sheet'!$E$4=WAC_IIN),0))*'Blend Sheet'!$E91/1000,0) + IFERROR(INDEX(WAC_Item_Cost,MATCH(1,(J$1=WAC_District)*('Blend Sheet'!$F$4=WAC_IIN),0))*'Blend Sheet'!$F91/1000,0)  + IFERROR(INDEX(WAC_Item_Cost,MATCH(1,(J$1=WAC_District)*('Blend Sheet'!$G$4=WAC_IIN),0))*'Blend Sheet'!$G91,0) + IFERROR(INDEX(WAC_Item_Cost,MATCH(1,(J$1=WAC_District)*('Blend Sheet'!$H$4=WAC_IIN),0))*'Blend Sheet'!$H91,0)  + IFERROR(INDEX(WAC_Item_Cost,MATCH(1,(J$1=WAC_District)*('Blend Sheet'!$I$4=WAC_IIN),0))*'Blend Sheet'!$I91,0) + IFERROR(INDEX(WAC_Item_Cost,MATCH(1,(J$1=WAC_District)*('Blend Sheet'!$J$4=WAC_IIN),0))*'Blend Sheet'!$J91,0) + IFERROR(INDEX(WAC_Item_Cost,MATCH(1,(J$1=WAC_District)*('Blend Sheet'!$K$4=WAC_IIN),0))*'Blend Sheet'!$K91,0) + IFERROR(INDEX(WAC_Item_Cost,MATCH(1,(J$1=WAC_District)*('Blend Sheet'!$L$4=WAC_IIN),0))*'Blend Sheet'!$L91,0) + IFERROR(INDEX(WAC_Item_Cost,MATCH(1,(J$1=WAC_District)*('Blend Sheet'!$M$4=WAC_IIN),0))*'Blend Sheet'!$M91,0) + IFERROR(INDEX(WAC_Item_Cost,MATCH(1,(J$1=WAC_District)*('Blend Sheet'!$N$4=WAC_IIN),0))*'Blend Sheet'!$N91,0) + IFERROR(INDEX(WAC_Item_Cost,MATCH(1,(J$1=WAC_District)*('Blend Sheet'!$O$4=WAC_IIN),0))*'Blend Sheet'!$O91,0) + IFERROR(INDEX(WAC_Item_Cost,MATCH(1,(J$1=WAC_District)*('Blend Sheet'!$P$4=WAC_IIN),0))*'Blend Sheet'!$P91,0) + IFERROR(INDEX(WAC_Item_Cost,MATCH(1,(J$1=WAC_District)*('Blend Sheet'!$Q$4=WAC_IIN),0))*'Blend Sheet'!$Q91,0) + IFERROR(INDEX(WAC_Item_Cost,MATCH(1,(J$1=WAC_District)*('Blend Sheet'!$R$4=WAC_IIN),0))*'Blend Sheet'!$R91,0) + IFERROR(INDEX(WAC_Item_Cost,MATCH(1,(J$1=WAC_District)*('Blend Sheet'!$S$4=WAC_IIN),0))*'Blend Sheet'!$S91,0) + IFERROR(INDEX(WAC_Item_Cost,MATCH(1,(J$1=WAC_District)*('Blend Sheet'!$T$4=WAC_IIN),0))*'Blend Sheet'!$T91,0) + IFERROR(INDEX(WAC_Item_Cost,MATCH(1,(J$1=WAC_District)*('Blend Sheet'!$U$4=WAC_IIN),0))*'Blend Sheet'!$U91,0) + IFERROR(INDEX(WAC_Item_Cost,MATCH(1,(J$1=WAC_District)*('Blend Sheet'!$V$4=WAC_IIN),0))*'Blend Sheet'!$V91,0) + IFERROR(INDEX(WAC_Item_Cost,MATCH(1,(J$1=WAC_District)*('Blend Sheet'!$W$4=WAC_IIN),0))*'Blend Sheet'!$W91,0) + IFERROR(INDEX(WAC_Item_Cost,MATCH(1,(J$1=WAC_District)*('Blend Sheet'!$X$4=WAC_IIN),0))*'Blend Sheet'!$X91,0) + IFERROR(INDEX(WAC_Item_Cost,MATCH(1,(J$1=WAC_District)*('Blend Sheet'!$Y$4=WAC_IIN),0))*'Blend Sheet'!$Y91,0) + IFERROR(INDEX(WAC_Item_Cost,MATCH(1,(J$1=WAC_District)*('Blend Sheet'!$Z$4=WAC_IIN),0))*'Blend Sheet'!$Z91,0) + IFERROR(INDEX(WAC_Item_Cost,MATCH(1,(J$1=WAC_District)*('Blend Sheet'!$AA$4=WAC_IIN),0))*'Blend Sheet'!$AA91,0) + IFERROR(INDEX(WAC_Item_Cost,MATCH(1,(J$1=WAC_District)*('Blend Sheet'!$AB$4=WAC_IIN),0))*'Blend Sheet'!$AB91,0) + IFERROR(INDEX(WAC_Item_Cost,MATCH(1,(J$1=WAC_District)*('Blend Sheet'!$AC$4=WAC_IIN),0))*'Blend Sheet'!$AC91,0) + IFERROR(INDEX(WAC_Item_Cost,MATCH(1,(J$1=WAC_District)*('Blend Sheet'!$AD$4=WAC_IIN),0))*'Blend Sheet'!$AD91,0) + IFERROR(INDEX(WAC_Item_Cost,MATCH(1,(J$1=WAC_District)*('Blend Sheet'!$AE$4=WAC_IIN),0))*'Blend Sheet'!$AE91,0) + IFERROR(INDEX(WAC_Item_Cost,MATCH(1,(J$1=WAC_District)*('Blend Sheet'!$AF$4=WAC_IIN),0))*'Blend Sheet'!$AF91,0) + IFERROR(INDEX(WAC_Item_Cost,MATCH(1,(J$1=WAC_District)*('Blend Sheet'!$AG$4=WAC_IIN),0))*'Blend Sheet'!$AG91,0) + IFERROR(INDEX(WAC_Item_Cost,MATCH(1,(J$1=WAC_District)*('Blend Sheet'!$AH$4=WAC_IIN),0))*'Blend Sheet'!$AH91,0) + IFERROR(INDEX(WAC_Item_Cost,MATCH(1,(J$1=WAC_District)*('Blend Sheet'!$AI$4=WAC_IIN),0))*'Blend Sheet'!$AI91,0) + IFERROR(INDEX(WAC_Item_Cost,MATCH(1,(J$1=WAC_District)*('Blend Sheet'!$AJ$4=WAC_IIN),0))*'Blend Sheet'!$AJ91,0) + IFERROR(INDEX(WAC_Item_Cost,MATCH(1,(J$1=WAC_District)*('Blend Sheet'!$AK$4=WAC_IIN),0))*'Blend Sheet'!$AK91,0) + IFERROR(INDEX(WAC_Item_Cost,MATCH(1,(J$1=WAC_District)*('Blend Sheet'!$AL$4=WAC_IIN),0))*'Blend Sheet'!$AL91,0) + IFERROR(INDEX(WAC_Item_Cost,MATCH(1,(J$1=WAC_District)*('Blend Sheet'!$AM$4=WAC_IIN),0))*'Blend Sheet'!$AM91,0) + IFERROR(INDEX(WAC_Item_Cost,MATCH(1,(J$1=WAC_District)*('Blend Sheet'!$AN$4=WAC_IIN),0))*'Blend Sheet'!$AN91,0) + IFERROR(INDEX(WAC_Item_Cost,MATCH(1,(J$1=WAC_District)*('Blend Sheet'!$AO$4=WAC_IIN),0))*'Blend Sheet'!$AO91,0) + IFERROR(INDEX(WAC_Item_Cost,MATCH(1,(J$1=WAC_District)*('Blend Sheet'!$AP$4=WAC_IIN),0))*'Blend Sheet'!$AP91/1000,0)</f>
        <v>167.667675</v>
      </c>
      <c r="K88" s="245">
        <f t="array" ref="K88">IFERROR(INDEX(WAC_Item_Cost,MATCH(1,(K$1=WAC_District)*('Blend Sheet'!$C$4=WAC_IIN),0))*'Blend Sheet'!$C91/1000,0) + IFERROR(INDEX(WAC_Item_Cost,MATCH(1,(K$1=WAC_District)*('Blend Sheet'!$D$4=WAC_IIN),0))*'Blend Sheet'!$D91/1000,0) + IFERROR(INDEX(WAC_Item_Cost,MATCH(1,(K$1=WAC_District)*('Blend Sheet'!$E$4=WAC_IIN),0))*'Blend Sheet'!$E91/1000,0) + IFERROR(INDEX(WAC_Item_Cost,MATCH(1,(K$1=WAC_District)*('Blend Sheet'!$F$4=WAC_IIN),0))*'Blend Sheet'!$F91/1000,0)  + IFERROR(INDEX(WAC_Item_Cost,MATCH(1,(K$1=WAC_District)*('Blend Sheet'!$G$4=WAC_IIN),0))*'Blend Sheet'!$G91,0) + IFERROR(INDEX(WAC_Item_Cost,MATCH(1,(K$1=WAC_District)*('Blend Sheet'!$H$4=WAC_IIN),0))*'Blend Sheet'!$H91,0)  + IFERROR(INDEX(WAC_Item_Cost,MATCH(1,(K$1=WAC_District)*('Blend Sheet'!$I$4=WAC_IIN),0))*'Blend Sheet'!$I91,0) + IFERROR(INDEX(WAC_Item_Cost,MATCH(1,(K$1=WAC_District)*('Blend Sheet'!$J$4=WAC_IIN),0))*'Blend Sheet'!$J91,0) + IFERROR(INDEX(WAC_Item_Cost,MATCH(1,(K$1=WAC_District)*('Blend Sheet'!$K$4=WAC_IIN),0))*'Blend Sheet'!$K91,0) + IFERROR(INDEX(WAC_Item_Cost,MATCH(1,(K$1=WAC_District)*('Blend Sheet'!$L$4=WAC_IIN),0))*'Blend Sheet'!$L91,0) + IFERROR(INDEX(WAC_Item_Cost,MATCH(1,(K$1=WAC_District)*('Blend Sheet'!$M$4=WAC_IIN),0))*'Blend Sheet'!$M91,0) + IFERROR(INDEX(WAC_Item_Cost,MATCH(1,(K$1=WAC_District)*('Blend Sheet'!$N$4=WAC_IIN),0))*'Blend Sheet'!$N91,0) + IFERROR(INDEX(WAC_Item_Cost,MATCH(1,(K$1=WAC_District)*('Blend Sheet'!$O$4=WAC_IIN),0))*'Blend Sheet'!$O91,0) + IFERROR(INDEX(WAC_Item_Cost,MATCH(1,(K$1=WAC_District)*('Blend Sheet'!$P$4=WAC_IIN),0))*'Blend Sheet'!$P91,0) + IFERROR(INDEX(WAC_Item_Cost,MATCH(1,(K$1=WAC_District)*('Blend Sheet'!$Q$4=WAC_IIN),0))*'Blend Sheet'!$Q91,0) + IFERROR(INDEX(WAC_Item_Cost,MATCH(1,(K$1=WAC_District)*('Blend Sheet'!$R$4=WAC_IIN),0))*'Blend Sheet'!$R91,0) + IFERROR(INDEX(WAC_Item_Cost,MATCH(1,(K$1=WAC_District)*('Blend Sheet'!$S$4=WAC_IIN),0))*'Blend Sheet'!$S91,0) + IFERROR(INDEX(WAC_Item_Cost,MATCH(1,(K$1=WAC_District)*('Blend Sheet'!$T$4=WAC_IIN),0))*'Blend Sheet'!$T91,0) + IFERROR(INDEX(WAC_Item_Cost,MATCH(1,(K$1=WAC_District)*('Blend Sheet'!$U$4=WAC_IIN),0))*'Blend Sheet'!$U91,0) + IFERROR(INDEX(WAC_Item_Cost,MATCH(1,(K$1=WAC_District)*('Blend Sheet'!$V$4=WAC_IIN),0))*'Blend Sheet'!$V91,0) + IFERROR(INDEX(WAC_Item_Cost,MATCH(1,(K$1=WAC_District)*('Blend Sheet'!$W$4=WAC_IIN),0))*'Blend Sheet'!$W91,0) + IFERROR(INDEX(WAC_Item_Cost,MATCH(1,(K$1=WAC_District)*('Blend Sheet'!$X$4=WAC_IIN),0))*'Blend Sheet'!$X91,0) + IFERROR(INDEX(WAC_Item_Cost,MATCH(1,(K$1=WAC_District)*('Blend Sheet'!$Y$4=WAC_IIN),0))*'Blend Sheet'!$Y91,0) + IFERROR(INDEX(WAC_Item_Cost,MATCH(1,(K$1=WAC_District)*('Blend Sheet'!$Z$4=WAC_IIN),0))*'Blend Sheet'!$Z91,0) + IFERROR(INDEX(WAC_Item_Cost,MATCH(1,(K$1=WAC_District)*('Blend Sheet'!$AA$4=WAC_IIN),0))*'Blend Sheet'!$AA91,0) + IFERROR(INDEX(WAC_Item_Cost,MATCH(1,(K$1=WAC_District)*('Blend Sheet'!$AB$4=WAC_IIN),0))*'Blend Sheet'!$AB91,0) + IFERROR(INDEX(WAC_Item_Cost,MATCH(1,(K$1=WAC_District)*('Blend Sheet'!$AC$4=WAC_IIN),0))*'Blend Sheet'!$AC91,0) + IFERROR(INDEX(WAC_Item_Cost,MATCH(1,(K$1=WAC_District)*('Blend Sheet'!$AD$4=WAC_IIN),0))*'Blend Sheet'!$AD91,0) + IFERROR(INDEX(WAC_Item_Cost,MATCH(1,(K$1=WAC_District)*('Blend Sheet'!$AE$4=WAC_IIN),0))*'Blend Sheet'!$AE91,0) + IFERROR(INDEX(WAC_Item_Cost,MATCH(1,(K$1=WAC_District)*('Blend Sheet'!$AF$4=WAC_IIN),0))*'Blend Sheet'!$AF91,0) + IFERROR(INDEX(WAC_Item_Cost,MATCH(1,(K$1=WAC_District)*('Blend Sheet'!$AG$4=WAC_IIN),0))*'Blend Sheet'!$AG91,0) + IFERROR(INDEX(WAC_Item_Cost,MATCH(1,(K$1=WAC_District)*('Blend Sheet'!$AH$4=WAC_IIN),0))*'Blend Sheet'!$AH91,0) + IFERROR(INDEX(WAC_Item_Cost,MATCH(1,(K$1=WAC_District)*('Blend Sheet'!$AI$4=WAC_IIN),0))*'Blend Sheet'!$AI91,0) + IFERROR(INDEX(WAC_Item_Cost,MATCH(1,(K$1=WAC_District)*('Blend Sheet'!$AJ$4=WAC_IIN),0))*'Blend Sheet'!$AJ91,0) + IFERROR(INDEX(WAC_Item_Cost,MATCH(1,(K$1=WAC_District)*('Blend Sheet'!$AK$4=WAC_IIN),0))*'Blend Sheet'!$AK91,0) + IFERROR(INDEX(WAC_Item_Cost,MATCH(1,(K$1=WAC_District)*('Blend Sheet'!$AL$4=WAC_IIN),0))*'Blend Sheet'!$AL91,0) + IFERROR(INDEX(WAC_Item_Cost,MATCH(1,(K$1=WAC_District)*('Blend Sheet'!$AM$4=WAC_IIN),0))*'Blend Sheet'!$AM91,0) + IFERROR(INDEX(WAC_Item_Cost,MATCH(1,(K$1=WAC_District)*('Blend Sheet'!$AN$4=WAC_IIN),0))*'Blend Sheet'!$AN91,0) + IFERROR(INDEX(WAC_Item_Cost,MATCH(1,(K$1=WAC_District)*('Blend Sheet'!$AO$4=WAC_IIN),0))*'Blend Sheet'!$AO91,0) + IFERROR(INDEX(WAC_Item_Cost,MATCH(1,(K$1=WAC_District)*('Blend Sheet'!$AP$4=WAC_IIN),0))*'Blend Sheet'!$AP91/1000,0)</f>
        <v>0</v>
      </c>
      <c r="L88" s="245">
        <f t="array" ref="L88">IFERROR(INDEX(WAC_Item_Cost,MATCH(1,(L$1=WAC_District)*('Blend Sheet'!$C$4=WAC_IIN),0))*'Blend Sheet'!$C91/1000,0) + IFERROR(INDEX(WAC_Item_Cost,MATCH(1,(L$1=WAC_District)*('Blend Sheet'!$D$4=WAC_IIN),0))*'Blend Sheet'!$D91/1000,0) + IFERROR(INDEX(WAC_Item_Cost,MATCH(1,(L$1=WAC_District)*('Blend Sheet'!$E$4=WAC_IIN),0))*'Blend Sheet'!$E91/1000,0) + IFERROR(INDEX(WAC_Item_Cost,MATCH(1,(L$1=WAC_District)*('Blend Sheet'!$F$4=WAC_IIN),0))*'Blend Sheet'!$F91/1000,0)  + IFERROR(INDEX(WAC_Item_Cost,MATCH(1,(L$1=WAC_District)*('Blend Sheet'!$G$4=WAC_IIN),0))*'Blend Sheet'!$G91,0) + IFERROR(INDEX(WAC_Item_Cost,MATCH(1,(L$1=WAC_District)*('Blend Sheet'!$H$4=WAC_IIN),0))*'Blend Sheet'!$H91,0)  + IFERROR(INDEX(WAC_Item_Cost,MATCH(1,(L$1=WAC_District)*('Blend Sheet'!$I$4=WAC_IIN),0))*'Blend Sheet'!$I91,0) + IFERROR(INDEX(WAC_Item_Cost,MATCH(1,(L$1=WAC_District)*('Blend Sheet'!$J$4=WAC_IIN),0))*'Blend Sheet'!$J91,0) + IFERROR(INDEX(WAC_Item_Cost,MATCH(1,(L$1=WAC_District)*('Blend Sheet'!$K$4=WAC_IIN),0))*'Blend Sheet'!$K91,0) + IFERROR(INDEX(WAC_Item_Cost,MATCH(1,(L$1=WAC_District)*('Blend Sheet'!$L$4=WAC_IIN),0))*'Blend Sheet'!$L91,0) + IFERROR(INDEX(WAC_Item_Cost,MATCH(1,(L$1=WAC_District)*('Blend Sheet'!$M$4=WAC_IIN),0))*'Blend Sheet'!$M91,0) + IFERROR(INDEX(WAC_Item_Cost,MATCH(1,(L$1=WAC_District)*('Blend Sheet'!$N$4=WAC_IIN),0))*'Blend Sheet'!$N91,0) + IFERROR(INDEX(WAC_Item_Cost,MATCH(1,(L$1=WAC_District)*('Blend Sheet'!$O$4=WAC_IIN),0))*'Blend Sheet'!$O91,0) + IFERROR(INDEX(WAC_Item_Cost,MATCH(1,(L$1=WAC_District)*('Blend Sheet'!$P$4=WAC_IIN),0))*'Blend Sheet'!$P91,0) + IFERROR(INDEX(WAC_Item_Cost,MATCH(1,(L$1=WAC_District)*('Blend Sheet'!$Q$4=WAC_IIN),0))*'Blend Sheet'!$Q91,0) + IFERROR(INDEX(WAC_Item_Cost,MATCH(1,(L$1=WAC_District)*('Blend Sheet'!$R$4=WAC_IIN),0))*'Blend Sheet'!$R91,0) + IFERROR(INDEX(WAC_Item_Cost,MATCH(1,(L$1=WAC_District)*('Blend Sheet'!$S$4=WAC_IIN),0))*'Blend Sheet'!$S91,0) + IFERROR(INDEX(WAC_Item_Cost,MATCH(1,(L$1=WAC_District)*('Blend Sheet'!$T$4=WAC_IIN),0))*'Blend Sheet'!$T91,0) + IFERROR(INDEX(WAC_Item_Cost,MATCH(1,(L$1=WAC_District)*('Blend Sheet'!$U$4=WAC_IIN),0))*'Blend Sheet'!$U91,0) + IFERROR(INDEX(WAC_Item_Cost,MATCH(1,(L$1=WAC_District)*('Blend Sheet'!$V$4=WAC_IIN),0))*'Blend Sheet'!$V91,0) + IFERROR(INDEX(WAC_Item_Cost,MATCH(1,(L$1=WAC_District)*('Blend Sheet'!$W$4=WAC_IIN),0))*'Blend Sheet'!$W91,0) + IFERROR(INDEX(WAC_Item_Cost,MATCH(1,(L$1=WAC_District)*('Blend Sheet'!$X$4=WAC_IIN),0))*'Blend Sheet'!$X91,0) + IFERROR(INDEX(WAC_Item_Cost,MATCH(1,(L$1=WAC_District)*('Blend Sheet'!$Y$4=WAC_IIN),0))*'Blend Sheet'!$Y91,0) + IFERROR(INDEX(WAC_Item_Cost,MATCH(1,(L$1=WAC_District)*('Blend Sheet'!$Z$4=WAC_IIN),0))*'Blend Sheet'!$Z91,0) + IFERROR(INDEX(WAC_Item_Cost,MATCH(1,(L$1=WAC_District)*('Blend Sheet'!$AA$4=WAC_IIN),0))*'Blend Sheet'!$AA91,0) + IFERROR(INDEX(WAC_Item_Cost,MATCH(1,(L$1=WAC_District)*('Blend Sheet'!$AB$4=WAC_IIN),0))*'Blend Sheet'!$AB91,0) + IFERROR(INDEX(WAC_Item_Cost,MATCH(1,(L$1=WAC_District)*('Blend Sheet'!$AC$4=WAC_IIN),0))*'Blend Sheet'!$AC91,0) + IFERROR(INDEX(WAC_Item_Cost,MATCH(1,(L$1=WAC_District)*('Blend Sheet'!$AD$4=WAC_IIN),0))*'Blend Sheet'!$AD91,0) + IFERROR(INDEX(WAC_Item_Cost,MATCH(1,(L$1=WAC_District)*('Blend Sheet'!$AE$4=WAC_IIN),0))*'Blend Sheet'!$AE91,0) + IFERROR(INDEX(WAC_Item_Cost,MATCH(1,(L$1=WAC_District)*('Blend Sheet'!$AF$4=WAC_IIN),0))*'Blend Sheet'!$AF91,0) + IFERROR(INDEX(WAC_Item_Cost,MATCH(1,(L$1=WAC_District)*('Blend Sheet'!$AG$4=WAC_IIN),0))*'Blend Sheet'!$AG91,0) + IFERROR(INDEX(WAC_Item_Cost,MATCH(1,(L$1=WAC_District)*('Blend Sheet'!$AH$4=WAC_IIN),0))*'Blend Sheet'!$AH91,0) + IFERROR(INDEX(WAC_Item_Cost,MATCH(1,(L$1=WAC_District)*('Blend Sheet'!$AI$4=WAC_IIN),0))*'Blend Sheet'!$AI91,0) + IFERROR(INDEX(WAC_Item_Cost,MATCH(1,(L$1=WAC_District)*('Blend Sheet'!$AJ$4=WAC_IIN),0))*'Blend Sheet'!$AJ91,0) + IFERROR(INDEX(WAC_Item_Cost,MATCH(1,(L$1=WAC_District)*('Blend Sheet'!$AK$4=WAC_IIN),0))*'Blend Sheet'!$AK91,0) + IFERROR(INDEX(WAC_Item_Cost,MATCH(1,(L$1=WAC_District)*('Blend Sheet'!$AL$4=WAC_IIN),0))*'Blend Sheet'!$AL91,0) + IFERROR(INDEX(WAC_Item_Cost,MATCH(1,(L$1=WAC_District)*('Blend Sheet'!$AM$4=WAC_IIN),0))*'Blend Sheet'!$AM91,0) + IFERROR(INDEX(WAC_Item_Cost,MATCH(1,(L$1=WAC_District)*('Blend Sheet'!$AN$4=WAC_IIN),0))*'Blend Sheet'!$AN91,0) + IFERROR(INDEX(WAC_Item_Cost,MATCH(1,(L$1=WAC_District)*('Blend Sheet'!$AO$4=WAC_IIN),0))*'Blend Sheet'!$AO91,0) + IFERROR(INDEX(WAC_Item_Cost,MATCH(1,(L$1=WAC_District)*('Blend Sheet'!$AP$4=WAC_IIN),0))*'Blend Sheet'!$AP91/1000,0)</f>
        <v>0</v>
      </c>
    </row>
    <row r="89" spans="1:12" x14ac:dyDescent="0.25">
      <c r="A89" t="str">
        <f>'Blend Sheet'!A92</f>
        <v>THERMAmix PRO</v>
      </c>
      <c r="B89" s="245">
        <f t="array" ref="B89">IFERROR(INDEX(WAC_Item_Cost,MATCH(1,(B$1=WAC_District)*('Blend Sheet'!$C$4=WAC_IIN),0))*'Blend Sheet'!$C92/1000,0) + IFERROR(INDEX(WAC_Item_Cost,MATCH(1,(B$1=WAC_District)*('Blend Sheet'!$D$4=WAC_IIN),0))*'Blend Sheet'!$D92/1000,0) + IFERROR(INDEX(WAC_Item_Cost,MATCH(1,(B$1=WAC_District)*('Blend Sheet'!$E$4=WAC_IIN),0))*'Blend Sheet'!$E92/1000,0) + IFERROR(INDEX(WAC_Item_Cost,MATCH(1,(B$1=WAC_District)*('Blend Sheet'!$F$4=WAC_IIN),0))*'Blend Sheet'!$F92/1000,0)  + IFERROR(INDEX(WAC_Item_Cost,MATCH(1,(B$1=WAC_District)*('Blend Sheet'!$G$4=WAC_IIN),0))*'Blend Sheet'!$G92,0) + IFERROR(INDEX(WAC_Item_Cost,MATCH(1,(B$1=WAC_District)*('Blend Sheet'!$H$4=WAC_IIN),0))*'Blend Sheet'!$H92,0)  + IFERROR(INDEX(WAC_Item_Cost,MATCH(1,(B$1=WAC_District)*('Blend Sheet'!$I$4=WAC_IIN),0))*'Blend Sheet'!$I92,0) + IFERROR(INDEX(WAC_Item_Cost,MATCH(1,(B$1=WAC_District)*('Blend Sheet'!$J$4=WAC_IIN),0))*'Blend Sheet'!$J92,0) + IFERROR(INDEX(WAC_Item_Cost,MATCH(1,(B$1=WAC_District)*('Blend Sheet'!$K$4=WAC_IIN),0))*'Blend Sheet'!$K92,0) + IFERROR(INDEX(WAC_Item_Cost,MATCH(1,(B$1=WAC_District)*('Blend Sheet'!$L$4=WAC_IIN),0))*'Blend Sheet'!$L92,0) + IFERROR(INDEX(WAC_Item_Cost,MATCH(1,(B$1=WAC_District)*('Blend Sheet'!$M$4=WAC_IIN),0))*'Blend Sheet'!$M92,0) + IFERROR(INDEX(WAC_Item_Cost,MATCH(1,(B$1=WAC_District)*('Blend Sheet'!$N$4=WAC_IIN),0))*'Blend Sheet'!$N92,0) + IFERROR(INDEX(WAC_Item_Cost,MATCH(1,(B$1=WAC_District)*('Blend Sheet'!$O$4=WAC_IIN),0))*'Blend Sheet'!$O92,0) + IFERROR(INDEX(WAC_Item_Cost,MATCH(1,(B$1=WAC_District)*('Blend Sheet'!$P$4=WAC_IIN),0))*'Blend Sheet'!$P92,0) + IFERROR(INDEX(WAC_Item_Cost,MATCH(1,(B$1=WAC_District)*('Blend Sheet'!$Q$4=WAC_IIN),0))*'Blend Sheet'!$Q92,0) + IFERROR(INDEX(WAC_Item_Cost,MATCH(1,(B$1=WAC_District)*('Blend Sheet'!$R$4=WAC_IIN),0))*'Blend Sheet'!$R92,0) + IFERROR(INDEX(WAC_Item_Cost,MATCH(1,(B$1=WAC_District)*('Blend Sheet'!$S$4=WAC_IIN),0))*'Blend Sheet'!$S92,0) + IFERROR(INDEX(WAC_Item_Cost,MATCH(1,(B$1=WAC_District)*('Blend Sheet'!$T$4=WAC_IIN),0))*'Blend Sheet'!$T92,0) + IFERROR(INDEX(WAC_Item_Cost,MATCH(1,(B$1=WAC_District)*('Blend Sheet'!$U$4=WAC_IIN),0))*'Blend Sheet'!$U92,0) + IFERROR(INDEX(WAC_Item_Cost,MATCH(1,(B$1=WAC_District)*('Blend Sheet'!$V$4=WAC_IIN),0))*'Blend Sheet'!$V92,0) + IFERROR(INDEX(WAC_Item_Cost,MATCH(1,(B$1=WAC_District)*('Blend Sheet'!$W$4=WAC_IIN),0))*'Blend Sheet'!$W92,0) + IFERROR(INDEX(WAC_Item_Cost,MATCH(1,(B$1=WAC_District)*('Blend Sheet'!$X$4=WAC_IIN),0))*'Blend Sheet'!$X92,0) + IFERROR(INDEX(WAC_Item_Cost,MATCH(1,(B$1=WAC_District)*('Blend Sheet'!$Y$4=WAC_IIN),0))*'Blend Sheet'!$Y92,0) + IFERROR(INDEX(WAC_Item_Cost,MATCH(1,(B$1=WAC_District)*('Blend Sheet'!$Z$4=WAC_IIN),0))*'Blend Sheet'!$Z92,0) + IFERROR(INDEX(WAC_Item_Cost,MATCH(1,(B$1=WAC_District)*('Blend Sheet'!$AA$4=WAC_IIN),0))*'Blend Sheet'!$AA92,0) + IFERROR(INDEX(WAC_Item_Cost,MATCH(1,(B$1=WAC_District)*('Blend Sheet'!$AB$4=WAC_IIN),0))*'Blend Sheet'!$AB92,0) + IFERROR(INDEX(WAC_Item_Cost,MATCH(1,(B$1=WAC_District)*('Blend Sheet'!$AC$4=WAC_IIN),0))*'Blend Sheet'!$AC92,0) + IFERROR(INDEX(WAC_Item_Cost,MATCH(1,(B$1=WAC_District)*('Blend Sheet'!$AD$4=WAC_IIN),0))*'Blend Sheet'!$AD92,0) + IFERROR(INDEX(WAC_Item_Cost,MATCH(1,(B$1=WAC_District)*('Blend Sheet'!$AE$4=WAC_IIN),0))*'Blend Sheet'!$AE92,0) + IFERROR(INDEX(WAC_Item_Cost,MATCH(1,(B$1=WAC_District)*('Blend Sheet'!$AF$4=WAC_IIN),0))*'Blend Sheet'!$AF92,0) + IFERROR(INDEX(WAC_Item_Cost,MATCH(1,(B$1=WAC_District)*('Blend Sheet'!$AG$4=WAC_IIN),0))*'Blend Sheet'!$AG92,0) + IFERROR(INDEX(WAC_Item_Cost,MATCH(1,(B$1=WAC_District)*('Blend Sheet'!$AH$4=WAC_IIN),0))*'Blend Sheet'!$AH92,0) + IFERROR(INDEX(WAC_Item_Cost,MATCH(1,(B$1=WAC_District)*('Blend Sheet'!$AI$4=WAC_IIN),0))*'Blend Sheet'!$AI92,0) + IFERROR(INDEX(WAC_Item_Cost,MATCH(1,(B$1=WAC_District)*('Blend Sheet'!$AJ$4=WAC_IIN),0))*'Blend Sheet'!$AJ92,0) + IFERROR(INDEX(WAC_Item_Cost,MATCH(1,(B$1=WAC_District)*('Blend Sheet'!$AK$4=WAC_IIN),0))*'Blend Sheet'!$AK92,0) + IFERROR(INDEX(WAC_Item_Cost,MATCH(1,(B$1=WAC_District)*('Blend Sheet'!$AL$4=WAC_IIN),0))*'Blend Sheet'!$AL92,0) + IFERROR(INDEX(WAC_Item_Cost,MATCH(1,(B$1=WAC_District)*('Blend Sheet'!$AM$4=WAC_IIN),0))*'Blend Sheet'!$AM92,0) + IFERROR(INDEX(WAC_Item_Cost,MATCH(1,(B$1=WAC_District)*('Blend Sheet'!$AN$4=WAC_IIN),0))*'Blend Sheet'!$AN92,0) + IFERROR(INDEX(WAC_Item_Cost,MATCH(1,(B$1=WAC_District)*('Blend Sheet'!$AO$4=WAC_IIN),0))*'Blend Sheet'!$AO92,0) + IFERROR(INDEX(WAC_Item_Cost,MATCH(1,(B$1=WAC_District)*('Blend Sheet'!$AP$4=WAC_IIN),0))*'Blend Sheet'!$AP92/1000,0)</f>
        <v>178.650168909</v>
      </c>
      <c r="C89" s="245">
        <f t="array" ref="C89">IFERROR(INDEX(WAC_Item_Cost,MATCH(1,(C$1=WAC_District)*('Blend Sheet'!$C$4=WAC_IIN),0))*'Blend Sheet'!$C92/1000,0) + IFERROR(INDEX(WAC_Item_Cost,MATCH(1,(C$1=WAC_District)*('Blend Sheet'!$D$4=WAC_IIN),0))*'Blend Sheet'!$D92/1000,0) + IFERROR(INDEX(WAC_Item_Cost,MATCH(1,(C$1=WAC_District)*('Blend Sheet'!$E$4=WAC_IIN),0))*'Blend Sheet'!$E92/1000,0) + IFERROR(INDEX(WAC_Item_Cost,MATCH(1,(C$1=WAC_District)*('Blend Sheet'!$F$4=WAC_IIN),0))*'Blend Sheet'!$F92/1000,0)  + IFERROR(INDEX(WAC_Item_Cost,MATCH(1,(C$1=WAC_District)*('Blend Sheet'!$G$4=WAC_IIN),0))*'Blend Sheet'!$G92,0) + IFERROR(INDEX(WAC_Item_Cost,MATCH(1,(C$1=WAC_District)*('Blend Sheet'!$H$4=WAC_IIN),0))*'Blend Sheet'!$H92,0)  + IFERROR(INDEX(WAC_Item_Cost,MATCH(1,(C$1=WAC_District)*('Blend Sheet'!$I$4=WAC_IIN),0))*'Blend Sheet'!$I92,0) + IFERROR(INDEX(WAC_Item_Cost,MATCH(1,(C$1=WAC_District)*('Blend Sheet'!$J$4=WAC_IIN),0))*'Blend Sheet'!$J92,0) + IFERROR(INDEX(WAC_Item_Cost,MATCH(1,(C$1=WAC_District)*('Blend Sheet'!$K$4=WAC_IIN),0))*'Blend Sheet'!$K92,0) + IFERROR(INDEX(WAC_Item_Cost,MATCH(1,(C$1=WAC_District)*('Blend Sheet'!$L$4=WAC_IIN),0))*'Blend Sheet'!$L92,0) + IFERROR(INDEX(WAC_Item_Cost,MATCH(1,(C$1=WAC_District)*('Blend Sheet'!$M$4=WAC_IIN),0))*'Blend Sheet'!$M92,0) + IFERROR(INDEX(WAC_Item_Cost,MATCH(1,(C$1=WAC_District)*('Blend Sheet'!$N$4=WAC_IIN),0))*'Blend Sheet'!$N92,0) + IFERROR(INDEX(WAC_Item_Cost,MATCH(1,(C$1=WAC_District)*('Blend Sheet'!$O$4=WAC_IIN),0))*'Blend Sheet'!$O92,0) + IFERROR(INDEX(WAC_Item_Cost,MATCH(1,(C$1=WAC_District)*('Blend Sheet'!$P$4=WAC_IIN),0))*'Blend Sheet'!$P92,0) + IFERROR(INDEX(WAC_Item_Cost,MATCH(1,(C$1=WAC_District)*('Blend Sheet'!$Q$4=WAC_IIN),0))*'Blend Sheet'!$Q92,0) + IFERROR(INDEX(WAC_Item_Cost,MATCH(1,(C$1=WAC_District)*('Blend Sheet'!$R$4=WAC_IIN),0))*'Blend Sheet'!$R92,0) + IFERROR(INDEX(WAC_Item_Cost,MATCH(1,(C$1=WAC_District)*('Blend Sheet'!$S$4=WAC_IIN),0))*'Blend Sheet'!$S92,0) + IFERROR(INDEX(WAC_Item_Cost,MATCH(1,(C$1=WAC_District)*('Blend Sheet'!$T$4=WAC_IIN),0))*'Blend Sheet'!$T92,0) + IFERROR(INDEX(WAC_Item_Cost,MATCH(1,(C$1=WAC_District)*('Blend Sheet'!$U$4=WAC_IIN),0))*'Blend Sheet'!$U92,0) + IFERROR(INDEX(WAC_Item_Cost,MATCH(1,(C$1=WAC_District)*('Blend Sheet'!$V$4=WAC_IIN),0))*'Blend Sheet'!$V92,0) + IFERROR(INDEX(WAC_Item_Cost,MATCH(1,(C$1=WAC_District)*('Blend Sheet'!$W$4=WAC_IIN),0))*'Blend Sheet'!$W92,0) + IFERROR(INDEX(WAC_Item_Cost,MATCH(1,(C$1=WAC_District)*('Blend Sheet'!$X$4=WAC_IIN),0))*'Blend Sheet'!$X92,0) + IFERROR(INDEX(WAC_Item_Cost,MATCH(1,(C$1=WAC_District)*('Blend Sheet'!$Y$4=WAC_IIN),0))*'Blend Sheet'!$Y92,0) + IFERROR(INDEX(WAC_Item_Cost,MATCH(1,(C$1=WAC_District)*('Blend Sheet'!$Z$4=WAC_IIN),0))*'Blend Sheet'!$Z92,0) + IFERROR(INDEX(WAC_Item_Cost,MATCH(1,(C$1=WAC_District)*('Blend Sheet'!$AA$4=WAC_IIN),0))*'Blend Sheet'!$AA92,0) + IFERROR(INDEX(WAC_Item_Cost,MATCH(1,(C$1=WAC_District)*('Blend Sheet'!$AB$4=WAC_IIN),0))*'Blend Sheet'!$AB92,0) + IFERROR(INDEX(WAC_Item_Cost,MATCH(1,(C$1=WAC_District)*('Blend Sheet'!$AC$4=WAC_IIN),0))*'Blend Sheet'!$AC92,0) + IFERROR(INDEX(WAC_Item_Cost,MATCH(1,(C$1=WAC_District)*('Blend Sheet'!$AD$4=WAC_IIN),0))*'Blend Sheet'!$AD92,0) + IFERROR(INDEX(WAC_Item_Cost,MATCH(1,(C$1=WAC_District)*('Blend Sheet'!$AE$4=WAC_IIN),0))*'Blend Sheet'!$AE92,0) + IFERROR(INDEX(WAC_Item_Cost,MATCH(1,(C$1=WAC_District)*('Blend Sheet'!$AF$4=WAC_IIN),0))*'Blend Sheet'!$AF92,0) + IFERROR(INDEX(WAC_Item_Cost,MATCH(1,(C$1=WAC_District)*('Blend Sheet'!$AG$4=WAC_IIN),0))*'Blend Sheet'!$AG92,0) + IFERROR(INDEX(WAC_Item_Cost,MATCH(1,(C$1=WAC_District)*('Blend Sheet'!$AH$4=WAC_IIN),0))*'Blend Sheet'!$AH92,0) + IFERROR(INDEX(WAC_Item_Cost,MATCH(1,(C$1=WAC_District)*('Blend Sheet'!$AI$4=WAC_IIN),0))*'Blend Sheet'!$AI92,0) + IFERROR(INDEX(WAC_Item_Cost,MATCH(1,(C$1=WAC_District)*('Blend Sheet'!$AJ$4=WAC_IIN),0))*'Blend Sheet'!$AJ92,0) + IFERROR(INDEX(WAC_Item_Cost,MATCH(1,(C$1=WAC_District)*('Blend Sheet'!$AK$4=WAC_IIN),0))*'Blend Sheet'!$AK92,0) + IFERROR(INDEX(WAC_Item_Cost,MATCH(1,(C$1=WAC_District)*('Blend Sheet'!$AL$4=WAC_IIN),0))*'Blend Sheet'!$AL92,0) + IFERROR(INDEX(WAC_Item_Cost,MATCH(1,(C$1=WAC_District)*('Blend Sheet'!$AM$4=WAC_IIN),0))*'Blend Sheet'!$AM92,0) + IFERROR(INDEX(WAC_Item_Cost,MATCH(1,(C$1=WAC_District)*('Blend Sheet'!$AN$4=WAC_IIN),0))*'Blend Sheet'!$AN92,0) + IFERROR(INDEX(WAC_Item_Cost,MATCH(1,(C$1=WAC_District)*('Blend Sheet'!$AO$4=WAC_IIN),0))*'Blend Sheet'!$AO92,0) + IFERROR(INDEX(WAC_Item_Cost,MATCH(1,(C$1=WAC_District)*('Blend Sheet'!$AP$4=WAC_IIN),0))*'Blend Sheet'!$AP92/1000,0)</f>
        <v>219.73900292200003</v>
      </c>
      <c r="D89" s="245">
        <f t="array" ref="D89">IFERROR(INDEX(WAC_Item_Cost,MATCH(1,(D$1=WAC_District)*('Blend Sheet'!$C$4=WAC_IIN),0))*'Blend Sheet'!$C92/1000,0) + IFERROR(INDEX(WAC_Item_Cost,MATCH(1,(D$1=WAC_District)*('Blend Sheet'!$D$4=WAC_IIN),0))*'Blend Sheet'!$D92/1000,0) + IFERROR(INDEX(WAC_Item_Cost,MATCH(1,(D$1=WAC_District)*('Blend Sheet'!$E$4=WAC_IIN),0))*'Blend Sheet'!$E92/1000,0) + IFERROR(INDEX(WAC_Item_Cost,MATCH(1,(D$1=WAC_District)*('Blend Sheet'!$F$4=WAC_IIN),0))*'Blend Sheet'!$F92/1000,0)  + IFERROR(INDEX(WAC_Item_Cost,MATCH(1,(D$1=WAC_District)*('Blend Sheet'!$G$4=WAC_IIN),0))*'Blend Sheet'!$G92,0) + IFERROR(INDEX(WAC_Item_Cost,MATCH(1,(D$1=WAC_District)*('Blend Sheet'!$H$4=WAC_IIN),0))*'Blend Sheet'!$H92,0)  + IFERROR(INDEX(WAC_Item_Cost,MATCH(1,(D$1=WAC_District)*('Blend Sheet'!$I$4=WAC_IIN),0))*'Blend Sheet'!$I92,0) + IFERROR(INDEX(WAC_Item_Cost,MATCH(1,(D$1=WAC_District)*('Blend Sheet'!$J$4=WAC_IIN),0))*'Blend Sheet'!$J92,0) + IFERROR(INDEX(WAC_Item_Cost,MATCH(1,(D$1=WAC_District)*('Blend Sheet'!$K$4=WAC_IIN),0))*'Blend Sheet'!$K92,0) + IFERROR(INDEX(WAC_Item_Cost,MATCH(1,(D$1=WAC_District)*('Blend Sheet'!$L$4=WAC_IIN),0))*'Blend Sheet'!$L92,0) + IFERROR(INDEX(WAC_Item_Cost,MATCH(1,(D$1=WAC_District)*('Blend Sheet'!$M$4=WAC_IIN),0))*'Blend Sheet'!$M92,0) + IFERROR(INDEX(WAC_Item_Cost,MATCH(1,(D$1=WAC_District)*('Blend Sheet'!$N$4=WAC_IIN),0))*'Blend Sheet'!$N92,0) + IFERROR(INDEX(WAC_Item_Cost,MATCH(1,(D$1=WAC_District)*('Blend Sheet'!$O$4=WAC_IIN),0))*'Blend Sheet'!$O92,0) + IFERROR(INDEX(WAC_Item_Cost,MATCH(1,(D$1=WAC_District)*('Blend Sheet'!$P$4=WAC_IIN),0))*'Blend Sheet'!$P92,0) + IFERROR(INDEX(WAC_Item_Cost,MATCH(1,(D$1=WAC_District)*('Blend Sheet'!$Q$4=WAC_IIN),0))*'Blend Sheet'!$Q92,0) + IFERROR(INDEX(WAC_Item_Cost,MATCH(1,(D$1=WAC_District)*('Blend Sheet'!$R$4=WAC_IIN),0))*'Blend Sheet'!$R92,0) + IFERROR(INDEX(WAC_Item_Cost,MATCH(1,(D$1=WAC_District)*('Blend Sheet'!$S$4=WAC_IIN),0))*'Blend Sheet'!$S92,0) + IFERROR(INDEX(WAC_Item_Cost,MATCH(1,(D$1=WAC_District)*('Blend Sheet'!$T$4=WAC_IIN),0))*'Blend Sheet'!$T92,0) + IFERROR(INDEX(WAC_Item_Cost,MATCH(1,(D$1=WAC_District)*('Blend Sheet'!$U$4=WAC_IIN),0))*'Blend Sheet'!$U92,0) + IFERROR(INDEX(WAC_Item_Cost,MATCH(1,(D$1=WAC_District)*('Blend Sheet'!$V$4=WAC_IIN),0))*'Blend Sheet'!$V92,0) + IFERROR(INDEX(WAC_Item_Cost,MATCH(1,(D$1=WAC_District)*('Blend Sheet'!$W$4=WAC_IIN),0))*'Blend Sheet'!$W92,0) + IFERROR(INDEX(WAC_Item_Cost,MATCH(1,(D$1=WAC_District)*('Blend Sheet'!$X$4=WAC_IIN),0))*'Blend Sheet'!$X92,0) + IFERROR(INDEX(WAC_Item_Cost,MATCH(1,(D$1=WAC_District)*('Blend Sheet'!$Y$4=WAC_IIN),0))*'Blend Sheet'!$Y92,0) + IFERROR(INDEX(WAC_Item_Cost,MATCH(1,(D$1=WAC_District)*('Blend Sheet'!$Z$4=WAC_IIN),0))*'Blend Sheet'!$Z92,0) + IFERROR(INDEX(WAC_Item_Cost,MATCH(1,(D$1=WAC_District)*('Blend Sheet'!$AA$4=WAC_IIN),0))*'Blend Sheet'!$AA92,0) + IFERROR(INDEX(WAC_Item_Cost,MATCH(1,(D$1=WAC_District)*('Blend Sheet'!$AB$4=WAC_IIN),0))*'Blend Sheet'!$AB92,0) + IFERROR(INDEX(WAC_Item_Cost,MATCH(1,(D$1=WAC_District)*('Blend Sheet'!$AC$4=WAC_IIN),0))*'Blend Sheet'!$AC92,0) + IFERROR(INDEX(WAC_Item_Cost,MATCH(1,(D$1=WAC_District)*('Blend Sheet'!$AD$4=WAC_IIN),0))*'Blend Sheet'!$AD92,0) + IFERROR(INDEX(WAC_Item_Cost,MATCH(1,(D$1=WAC_District)*('Blend Sheet'!$AE$4=WAC_IIN),0))*'Blend Sheet'!$AE92,0) + IFERROR(INDEX(WAC_Item_Cost,MATCH(1,(D$1=WAC_District)*('Blend Sheet'!$AF$4=WAC_IIN),0))*'Blend Sheet'!$AF92,0) + IFERROR(INDEX(WAC_Item_Cost,MATCH(1,(D$1=WAC_District)*('Blend Sheet'!$AG$4=WAC_IIN),0))*'Blend Sheet'!$AG92,0) + IFERROR(INDEX(WAC_Item_Cost,MATCH(1,(D$1=WAC_District)*('Blend Sheet'!$AH$4=WAC_IIN),0))*'Blend Sheet'!$AH92,0) + IFERROR(INDEX(WAC_Item_Cost,MATCH(1,(D$1=WAC_District)*('Blend Sheet'!$AI$4=WAC_IIN),0))*'Blend Sheet'!$AI92,0) + IFERROR(INDEX(WAC_Item_Cost,MATCH(1,(D$1=WAC_District)*('Blend Sheet'!$AJ$4=WAC_IIN),0))*'Blend Sheet'!$AJ92,0) + IFERROR(INDEX(WAC_Item_Cost,MATCH(1,(D$1=WAC_District)*('Blend Sheet'!$AK$4=WAC_IIN),0))*'Blend Sheet'!$AK92,0) + IFERROR(INDEX(WAC_Item_Cost,MATCH(1,(D$1=WAC_District)*('Blend Sheet'!$AL$4=WAC_IIN),0))*'Blend Sheet'!$AL92,0) + IFERROR(INDEX(WAC_Item_Cost,MATCH(1,(D$1=WAC_District)*('Blend Sheet'!$AM$4=WAC_IIN),0))*'Blend Sheet'!$AM92,0) + IFERROR(INDEX(WAC_Item_Cost,MATCH(1,(D$1=WAC_District)*('Blend Sheet'!$AN$4=WAC_IIN),0))*'Blend Sheet'!$AN92,0) + IFERROR(INDEX(WAC_Item_Cost,MATCH(1,(D$1=WAC_District)*('Blend Sheet'!$AO$4=WAC_IIN),0))*'Blend Sheet'!$AO92,0) + IFERROR(INDEX(WAC_Item_Cost,MATCH(1,(D$1=WAC_District)*('Blend Sheet'!$AP$4=WAC_IIN),0))*'Blend Sheet'!$AP92/1000,0)</f>
        <v>138.76610803499997</v>
      </c>
      <c r="E89" s="245">
        <f t="array" ref="E89">IFERROR(INDEX(WAC_Item_Cost,MATCH(1,(E$1=WAC_District)*('Blend Sheet'!$C$4=WAC_IIN),0))*'Blend Sheet'!$C92/1000,0) + IFERROR(INDEX(WAC_Item_Cost,MATCH(1,(E$1=WAC_District)*('Blend Sheet'!$D$4=WAC_IIN),0))*'Blend Sheet'!$D92/1000,0) + IFERROR(INDEX(WAC_Item_Cost,MATCH(1,(E$1=WAC_District)*('Blend Sheet'!$E$4=WAC_IIN),0))*'Blend Sheet'!$E92/1000,0) + IFERROR(INDEX(WAC_Item_Cost,MATCH(1,(E$1=WAC_District)*('Blend Sheet'!$F$4=WAC_IIN),0))*'Blend Sheet'!$F92/1000,0)  + IFERROR(INDEX(WAC_Item_Cost,MATCH(1,(E$1=WAC_District)*('Blend Sheet'!$G$4=WAC_IIN),0))*'Blend Sheet'!$G92,0) + IFERROR(INDEX(WAC_Item_Cost,MATCH(1,(E$1=WAC_District)*('Blend Sheet'!$H$4=WAC_IIN),0))*'Blend Sheet'!$H92,0)  + IFERROR(INDEX(WAC_Item_Cost,MATCH(1,(E$1=WAC_District)*('Blend Sheet'!$I$4=WAC_IIN),0))*'Blend Sheet'!$I92,0) + IFERROR(INDEX(WAC_Item_Cost,MATCH(1,(E$1=WAC_District)*('Blend Sheet'!$J$4=WAC_IIN),0))*'Blend Sheet'!$J92,0) + IFERROR(INDEX(WAC_Item_Cost,MATCH(1,(E$1=WAC_District)*('Blend Sheet'!$K$4=WAC_IIN),0))*'Blend Sheet'!$K92,0) + IFERROR(INDEX(WAC_Item_Cost,MATCH(1,(E$1=WAC_District)*('Blend Sheet'!$L$4=WAC_IIN),0))*'Blend Sheet'!$L92,0) + IFERROR(INDEX(WAC_Item_Cost,MATCH(1,(E$1=WAC_District)*('Blend Sheet'!$M$4=WAC_IIN),0))*'Blend Sheet'!$M92,0) + IFERROR(INDEX(WAC_Item_Cost,MATCH(1,(E$1=WAC_District)*('Blend Sheet'!$N$4=WAC_IIN),0))*'Blend Sheet'!$N92,0) + IFERROR(INDEX(WAC_Item_Cost,MATCH(1,(E$1=WAC_District)*('Blend Sheet'!$O$4=WAC_IIN),0))*'Blend Sheet'!$O92,0) + IFERROR(INDEX(WAC_Item_Cost,MATCH(1,(E$1=WAC_District)*('Blend Sheet'!$P$4=WAC_IIN),0))*'Blend Sheet'!$P92,0) + IFERROR(INDEX(WAC_Item_Cost,MATCH(1,(E$1=WAC_District)*('Blend Sheet'!$Q$4=WAC_IIN),0))*'Blend Sheet'!$Q92,0) + IFERROR(INDEX(WAC_Item_Cost,MATCH(1,(E$1=WAC_District)*('Blend Sheet'!$R$4=WAC_IIN),0))*'Blend Sheet'!$R92,0) + IFERROR(INDEX(WAC_Item_Cost,MATCH(1,(E$1=WAC_District)*('Blend Sheet'!$S$4=WAC_IIN),0))*'Blend Sheet'!$S92,0) + IFERROR(INDEX(WAC_Item_Cost,MATCH(1,(E$1=WAC_District)*('Blend Sheet'!$T$4=WAC_IIN),0))*'Blend Sheet'!$T92,0) + IFERROR(INDEX(WAC_Item_Cost,MATCH(1,(E$1=WAC_District)*('Blend Sheet'!$U$4=WAC_IIN),0))*'Blend Sheet'!$U92,0) + IFERROR(INDEX(WAC_Item_Cost,MATCH(1,(E$1=WAC_District)*('Blend Sheet'!$V$4=WAC_IIN),0))*'Blend Sheet'!$V92,0) + IFERROR(INDEX(WAC_Item_Cost,MATCH(1,(E$1=WAC_District)*('Blend Sheet'!$W$4=WAC_IIN),0))*'Blend Sheet'!$W92,0) + IFERROR(INDEX(WAC_Item_Cost,MATCH(1,(E$1=WAC_District)*('Blend Sheet'!$X$4=WAC_IIN),0))*'Blend Sheet'!$X92,0) + IFERROR(INDEX(WAC_Item_Cost,MATCH(1,(E$1=WAC_District)*('Blend Sheet'!$Y$4=WAC_IIN),0))*'Blend Sheet'!$Y92,0) + IFERROR(INDEX(WAC_Item_Cost,MATCH(1,(E$1=WAC_District)*('Blend Sheet'!$Z$4=WAC_IIN),0))*'Blend Sheet'!$Z92,0) + IFERROR(INDEX(WAC_Item_Cost,MATCH(1,(E$1=WAC_District)*('Blend Sheet'!$AA$4=WAC_IIN),0))*'Blend Sheet'!$AA92,0) + IFERROR(INDEX(WAC_Item_Cost,MATCH(1,(E$1=WAC_District)*('Blend Sheet'!$AB$4=WAC_IIN),0))*'Blend Sheet'!$AB92,0) + IFERROR(INDEX(WAC_Item_Cost,MATCH(1,(E$1=WAC_District)*('Blend Sheet'!$AC$4=WAC_IIN),0))*'Blend Sheet'!$AC92,0) + IFERROR(INDEX(WAC_Item_Cost,MATCH(1,(E$1=WAC_District)*('Blend Sheet'!$AD$4=WAC_IIN),0))*'Blend Sheet'!$AD92,0) + IFERROR(INDEX(WAC_Item_Cost,MATCH(1,(E$1=WAC_District)*('Blend Sheet'!$AE$4=WAC_IIN),0))*'Blend Sheet'!$AE92,0) + IFERROR(INDEX(WAC_Item_Cost,MATCH(1,(E$1=WAC_District)*('Blend Sheet'!$AF$4=WAC_IIN),0))*'Blend Sheet'!$AF92,0) + IFERROR(INDEX(WAC_Item_Cost,MATCH(1,(E$1=WAC_District)*('Blend Sheet'!$AG$4=WAC_IIN),0))*'Blend Sheet'!$AG92,0) + IFERROR(INDEX(WAC_Item_Cost,MATCH(1,(E$1=WAC_District)*('Blend Sheet'!$AH$4=WAC_IIN),0))*'Blend Sheet'!$AH92,0) + IFERROR(INDEX(WAC_Item_Cost,MATCH(1,(E$1=WAC_District)*('Blend Sheet'!$AI$4=WAC_IIN),0))*'Blend Sheet'!$AI92,0) + IFERROR(INDEX(WAC_Item_Cost,MATCH(1,(E$1=WAC_District)*('Blend Sheet'!$AJ$4=WAC_IIN),0))*'Blend Sheet'!$AJ92,0) + IFERROR(INDEX(WAC_Item_Cost,MATCH(1,(E$1=WAC_District)*('Blend Sheet'!$AK$4=WAC_IIN),0))*'Blend Sheet'!$AK92,0) + IFERROR(INDEX(WAC_Item_Cost,MATCH(1,(E$1=WAC_District)*('Blend Sheet'!$AL$4=WAC_IIN),0))*'Blend Sheet'!$AL92,0) + IFERROR(INDEX(WAC_Item_Cost,MATCH(1,(E$1=WAC_District)*('Blend Sheet'!$AM$4=WAC_IIN),0))*'Blend Sheet'!$AM92,0) + IFERROR(INDEX(WAC_Item_Cost,MATCH(1,(E$1=WAC_District)*('Blend Sheet'!$AN$4=WAC_IIN),0))*'Blend Sheet'!$AN92,0) + IFERROR(INDEX(WAC_Item_Cost,MATCH(1,(E$1=WAC_District)*('Blend Sheet'!$AO$4=WAC_IIN),0))*'Blend Sheet'!$AO92,0) + IFERROR(INDEX(WAC_Item_Cost,MATCH(1,(E$1=WAC_District)*('Blend Sheet'!$AP$4=WAC_IIN),0))*'Blend Sheet'!$AP92/1000,0)</f>
        <v>197.610547121</v>
      </c>
      <c r="F89" s="245">
        <f t="array" ref="F89">IFERROR(INDEX(WAC_Item_Cost,MATCH(1,(F$1=WAC_District)*('Blend Sheet'!$C$4=WAC_IIN),0))*'Blend Sheet'!$C92/1000,0) + IFERROR(INDEX(WAC_Item_Cost,MATCH(1,(F$1=WAC_District)*('Blend Sheet'!$D$4=WAC_IIN),0))*'Blend Sheet'!$D92/1000,0) + IFERROR(INDEX(WAC_Item_Cost,MATCH(1,(F$1=WAC_District)*('Blend Sheet'!$E$4=WAC_IIN),0))*'Blend Sheet'!$E92/1000,0) + IFERROR(INDEX(WAC_Item_Cost,MATCH(1,(F$1=WAC_District)*('Blend Sheet'!$F$4=WAC_IIN),0))*'Blend Sheet'!$F92/1000,0)  + IFERROR(INDEX(WAC_Item_Cost,MATCH(1,(F$1=WAC_District)*('Blend Sheet'!$G$4=WAC_IIN),0))*'Blend Sheet'!$G92,0) + IFERROR(INDEX(WAC_Item_Cost,MATCH(1,(F$1=WAC_District)*('Blend Sheet'!$H$4=WAC_IIN),0))*'Blend Sheet'!$H92,0)  + IFERROR(INDEX(WAC_Item_Cost,MATCH(1,(F$1=WAC_District)*('Blend Sheet'!$I$4=WAC_IIN),0))*'Blend Sheet'!$I92,0) + IFERROR(INDEX(WAC_Item_Cost,MATCH(1,(F$1=WAC_District)*('Blend Sheet'!$J$4=WAC_IIN),0))*'Blend Sheet'!$J92,0) + IFERROR(INDEX(WAC_Item_Cost,MATCH(1,(F$1=WAC_District)*('Blend Sheet'!$K$4=WAC_IIN),0))*'Blend Sheet'!$K92,0) + IFERROR(INDEX(WAC_Item_Cost,MATCH(1,(F$1=WAC_District)*('Blend Sheet'!$L$4=WAC_IIN),0))*'Blend Sheet'!$L92,0) + IFERROR(INDEX(WAC_Item_Cost,MATCH(1,(F$1=WAC_District)*('Blend Sheet'!$M$4=WAC_IIN),0))*'Blend Sheet'!$M92,0) + IFERROR(INDEX(WAC_Item_Cost,MATCH(1,(F$1=WAC_District)*('Blend Sheet'!$N$4=WAC_IIN),0))*'Blend Sheet'!$N92,0) + IFERROR(INDEX(WAC_Item_Cost,MATCH(1,(F$1=WAC_District)*('Blend Sheet'!$O$4=WAC_IIN),0))*'Blend Sheet'!$O92,0) + IFERROR(INDEX(WAC_Item_Cost,MATCH(1,(F$1=WAC_District)*('Blend Sheet'!$P$4=WAC_IIN),0))*'Blend Sheet'!$P92,0) + IFERROR(INDEX(WAC_Item_Cost,MATCH(1,(F$1=WAC_District)*('Blend Sheet'!$Q$4=WAC_IIN),0))*'Blend Sheet'!$Q92,0) + IFERROR(INDEX(WAC_Item_Cost,MATCH(1,(F$1=WAC_District)*('Blend Sheet'!$R$4=WAC_IIN),0))*'Blend Sheet'!$R92,0) + IFERROR(INDEX(WAC_Item_Cost,MATCH(1,(F$1=WAC_District)*('Blend Sheet'!$S$4=WAC_IIN),0))*'Blend Sheet'!$S92,0) + IFERROR(INDEX(WAC_Item_Cost,MATCH(1,(F$1=WAC_District)*('Blend Sheet'!$T$4=WAC_IIN),0))*'Blend Sheet'!$T92,0) + IFERROR(INDEX(WAC_Item_Cost,MATCH(1,(F$1=WAC_District)*('Blend Sheet'!$U$4=WAC_IIN),0))*'Blend Sheet'!$U92,0) + IFERROR(INDEX(WAC_Item_Cost,MATCH(1,(F$1=WAC_District)*('Blend Sheet'!$V$4=WAC_IIN),0))*'Blend Sheet'!$V92,0) + IFERROR(INDEX(WAC_Item_Cost,MATCH(1,(F$1=WAC_District)*('Blend Sheet'!$W$4=WAC_IIN),0))*'Blend Sheet'!$W92,0) + IFERROR(INDEX(WAC_Item_Cost,MATCH(1,(F$1=WAC_District)*('Blend Sheet'!$X$4=WAC_IIN),0))*'Blend Sheet'!$X92,0) + IFERROR(INDEX(WAC_Item_Cost,MATCH(1,(F$1=WAC_District)*('Blend Sheet'!$Y$4=WAC_IIN),0))*'Blend Sheet'!$Y92,0) + IFERROR(INDEX(WAC_Item_Cost,MATCH(1,(F$1=WAC_District)*('Blend Sheet'!$Z$4=WAC_IIN),0))*'Blend Sheet'!$Z92,0) + IFERROR(INDEX(WAC_Item_Cost,MATCH(1,(F$1=WAC_District)*('Blend Sheet'!$AA$4=WAC_IIN),0))*'Blend Sheet'!$AA92,0) + IFERROR(INDEX(WAC_Item_Cost,MATCH(1,(F$1=WAC_District)*('Blend Sheet'!$AB$4=WAC_IIN),0))*'Blend Sheet'!$AB92,0) + IFERROR(INDEX(WAC_Item_Cost,MATCH(1,(F$1=WAC_District)*('Blend Sheet'!$AC$4=WAC_IIN),0))*'Blend Sheet'!$AC92,0) + IFERROR(INDEX(WAC_Item_Cost,MATCH(1,(F$1=WAC_District)*('Blend Sheet'!$AD$4=WAC_IIN),0))*'Blend Sheet'!$AD92,0) + IFERROR(INDEX(WAC_Item_Cost,MATCH(1,(F$1=WAC_District)*('Blend Sheet'!$AE$4=WAC_IIN),0))*'Blend Sheet'!$AE92,0) + IFERROR(INDEX(WAC_Item_Cost,MATCH(1,(F$1=WAC_District)*('Blend Sheet'!$AF$4=WAC_IIN),0))*'Blend Sheet'!$AF92,0) + IFERROR(INDEX(WAC_Item_Cost,MATCH(1,(F$1=WAC_District)*('Blend Sheet'!$AG$4=WAC_IIN),0))*'Blend Sheet'!$AG92,0) + IFERROR(INDEX(WAC_Item_Cost,MATCH(1,(F$1=WAC_District)*('Blend Sheet'!$AH$4=WAC_IIN),0))*'Blend Sheet'!$AH92,0) + IFERROR(INDEX(WAC_Item_Cost,MATCH(1,(F$1=WAC_District)*('Blend Sheet'!$AI$4=WAC_IIN),0))*'Blend Sheet'!$AI92,0) + IFERROR(INDEX(WAC_Item_Cost,MATCH(1,(F$1=WAC_District)*('Blend Sheet'!$AJ$4=WAC_IIN),0))*'Blend Sheet'!$AJ92,0) + IFERROR(INDEX(WAC_Item_Cost,MATCH(1,(F$1=WAC_District)*('Blend Sheet'!$AK$4=WAC_IIN),0))*'Blend Sheet'!$AK92,0) + IFERROR(INDEX(WAC_Item_Cost,MATCH(1,(F$1=WAC_District)*('Blend Sheet'!$AL$4=WAC_IIN),0))*'Blend Sheet'!$AL92,0) + IFERROR(INDEX(WAC_Item_Cost,MATCH(1,(F$1=WAC_District)*('Blend Sheet'!$AM$4=WAC_IIN),0))*'Blend Sheet'!$AM92,0) + IFERROR(INDEX(WAC_Item_Cost,MATCH(1,(F$1=WAC_District)*('Blend Sheet'!$AN$4=WAC_IIN),0))*'Blend Sheet'!$AN92,0) + IFERROR(INDEX(WAC_Item_Cost,MATCH(1,(F$1=WAC_District)*('Blend Sheet'!$AO$4=WAC_IIN),0))*'Blend Sheet'!$AO92,0) + IFERROR(INDEX(WAC_Item_Cost,MATCH(1,(F$1=WAC_District)*('Blend Sheet'!$AP$4=WAC_IIN),0))*'Blend Sheet'!$AP92/1000,0)</f>
        <v>222.93675758699999</v>
      </c>
      <c r="G89" s="245">
        <f t="array" ref="G89">IFERROR(INDEX(WAC_Item_Cost,MATCH(1,(G$1=WAC_District)*('Blend Sheet'!$C$4=WAC_IIN),0))*'Blend Sheet'!$C92/1000,0) + IFERROR(INDEX(WAC_Item_Cost,MATCH(1,(G$1=WAC_District)*('Blend Sheet'!$D$4=WAC_IIN),0))*'Blend Sheet'!$D92/1000,0) + IFERROR(INDEX(WAC_Item_Cost,MATCH(1,(G$1=WAC_District)*('Blend Sheet'!$E$4=WAC_IIN),0))*'Blend Sheet'!$E92/1000,0) + IFERROR(INDEX(WAC_Item_Cost,MATCH(1,(G$1=WAC_District)*('Blend Sheet'!$F$4=WAC_IIN),0))*'Blend Sheet'!$F92/1000,0)  + IFERROR(INDEX(WAC_Item_Cost,MATCH(1,(G$1=WAC_District)*('Blend Sheet'!$G$4=WAC_IIN),0))*'Blend Sheet'!$G92,0) + IFERROR(INDEX(WAC_Item_Cost,MATCH(1,(G$1=WAC_District)*('Blend Sheet'!$H$4=WAC_IIN),0))*'Blend Sheet'!$H92,0)  + IFERROR(INDEX(WAC_Item_Cost,MATCH(1,(G$1=WAC_District)*('Blend Sheet'!$I$4=WAC_IIN),0))*'Blend Sheet'!$I92,0) + IFERROR(INDEX(WAC_Item_Cost,MATCH(1,(G$1=WAC_District)*('Blend Sheet'!$J$4=WAC_IIN),0))*'Blend Sheet'!$J92,0) + IFERROR(INDEX(WAC_Item_Cost,MATCH(1,(G$1=WAC_District)*('Blend Sheet'!$K$4=WAC_IIN),0))*'Blend Sheet'!$K92,0) + IFERROR(INDEX(WAC_Item_Cost,MATCH(1,(G$1=WAC_District)*('Blend Sheet'!$L$4=WAC_IIN),0))*'Blend Sheet'!$L92,0) + IFERROR(INDEX(WAC_Item_Cost,MATCH(1,(G$1=WAC_District)*('Blend Sheet'!$M$4=WAC_IIN),0))*'Blend Sheet'!$M92,0) + IFERROR(INDEX(WAC_Item_Cost,MATCH(1,(G$1=WAC_District)*('Blend Sheet'!$N$4=WAC_IIN),0))*'Blend Sheet'!$N92,0) + IFERROR(INDEX(WAC_Item_Cost,MATCH(1,(G$1=WAC_District)*('Blend Sheet'!$O$4=WAC_IIN),0))*'Blend Sheet'!$O92,0) + IFERROR(INDEX(WAC_Item_Cost,MATCH(1,(G$1=WAC_District)*('Blend Sheet'!$P$4=WAC_IIN),0))*'Blend Sheet'!$P92,0) + IFERROR(INDEX(WAC_Item_Cost,MATCH(1,(G$1=WAC_District)*('Blend Sheet'!$Q$4=WAC_IIN),0))*'Blend Sheet'!$Q92,0) + IFERROR(INDEX(WAC_Item_Cost,MATCH(1,(G$1=WAC_District)*('Blend Sheet'!$R$4=WAC_IIN),0))*'Blend Sheet'!$R92,0) + IFERROR(INDEX(WAC_Item_Cost,MATCH(1,(G$1=WAC_District)*('Blend Sheet'!$S$4=WAC_IIN),0))*'Blend Sheet'!$S92,0) + IFERROR(INDEX(WAC_Item_Cost,MATCH(1,(G$1=WAC_District)*('Blend Sheet'!$T$4=WAC_IIN),0))*'Blend Sheet'!$T92,0) + IFERROR(INDEX(WAC_Item_Cost,MATCH(1,(G$1=WAC_District)*('Blend Sheet'!$U$4=WAC_IIN),0))*'Blend Sheet'!$U92,0) + IFERROR(INDEX(WAC_Item_Cost,MATCH(1,(G$1=WAC_District)*('Blend Sheet'!$V$4=WAC_IIN),0))*'Blend Sheet'!$V92,0) + IFERROR(INDEX(WAC_Item_Cost,MATCH(1,(G$1=WAC_District)*('Blend Sheet'!$W$4=WAC_IIN),0))*'Blend Sheet'!$W92,0) + IFERROR(INDEX(WAC_Item_Cost,MATCH(1,(G$1=WAC_District)*('Blend Sheet'!$X$4=WAC_IIN),0))*'Blend Sheet'!$X92,0) + IFERROR(INDEX(WAC_Item_Cost,MATCH(1,(G$1=WAC_District)*('Blend Sheet'!$Y$4=WAC_IIN),0))*'Blend Sheet'!$Y92,0) + IFERROR(INDEX(WAC_Item_Cost,MATCH(1,(G$1=WAC_District)*('Blend Sheet'!$Z$4=WAC_IIN),0))*'Blend Sheet'!$Z92,0) + IFERROR(INDEX(WAC_Item_Cost,MATCH(1,(G$1=WAC_District)*('Blend Sheet'!$AA$4=WAC_IIN),0))*'Blend Sheet'!$AA92,0) + IFERROR(INDEX(WAC_Item_Cost,MATCH(1,(G$1=WAC_District)*('Blend Sheet'!$AB$4=WAC_IIN),0))*'Blend Sheet'!$AB92,0) + IFERROR(INDEX(WAC_Item_Cost,MATCH(1,(G$1=WAC_District)*('Blend Sheet'!$AC$4=WAC_IIN),0))*'Blend Sheet'!$AC92,0) + IFERROR(INDEX(WAC_Item_Cost,MATCH(1,(G$1=WAC_District)*('Blend Sheet'!$AD$4=WAC_IIN),0))*'Blend Sheet'!$AD92,0) + IFERROR(INDEX(WAC_Item_Cost,MATCH(1,(G$1=WAC_District)*('Blend Sheet'!$AE$4=WAC_IIN),0))*'Blend Sheet'!$AE92,0) + IFERROR(INDEX(WAC_Item_Cost,MATCH(1,(G$1=WAC_District)*('Blend Sheet'!$AF$4=WAC_IIN),0))*'Blend Sheet'!$AF92,0) + IFERROR(INDEX(WAC_Item_Cost,MATCH(1,(G$1=WAC_District)*('Blend Sheet'!$AG$4=WAC_IIN),0))*'Blend Sheet'!$AG92,0) + IFERROR(INDEX(WAC_Item_Cost,MATCH(1,(G$1=WAC_District)*('Blend Sheet'!$AH$4=WAC_IIN),0))*'Blend Sheet'!$AH92,0) + IFERROR(INDEX(WAC_Item_Cost,MATCH(1,(G$1=WAC_District)*('Blend Sheet'!$AI$4=WAC_IIN),0))*'Blend Sheet'!$AI92,0) + IFERROR(INDEX(WAC_Item_Cost,MATCH(1,(G$1=WAC_District)*('Blend Sheet'!$AJ$4=WAC_IIN),0))*'Blend Sheet'!$AJ92,0) + IFERROR(INDEX(WAC_Item_Cost,MATCH(1,(G$1=WAC_District)*('Blend Sheet'!$AK$4=WAC_IIN),0))*'Blend Sheet'!$AK92,0) + IFERROR(INDEX(WAC_Item_Cost,MATCH(1,(G$1=WAC_District)*('Blend Sheet'!$AL$4=WAC_IIN),0))*'Blend Sheet'!$AL92,0) + IFERROR(INDEX(WAC_Item_Cost,MATCH(1,(G$1=WAC_District)*('Blend Sheet'!$AM$4=WAC_IIN),0))*'Blend Sheet'!$AM92,0) + IFERROR(INDEX(WAC_Item_Cost,MATCH(1,(G$1=WAC_District)*('Blend Sheet'!$AN$4=WAC_IIN),0))*'Blend Sheet'!$AN92,0) + IFERROR(INDEX(WAC_Item_Cost,MATCH(1,(G$1=WAC_District)*('Blend Sheet'!$AO$4=WAC_IIN),0))*'Blend Sheet'!$AO92,0) + IFERROR(INDEX(WAC_Item_Cost,MATCH(1,(G$1=WAC_District)*('Blend Sheet'!$AP$4=WAC_IIN),0))*'Blend Sheet'!$AP92/1000,0)</f>
        <v>205.63553129100001</v>
      </c>
      <c r="H89" s="245">
        <f t="array" ref="H89">IFERROR(INDEX(WAC_Item_Cost,MATCH(1,(H$1=WAC_District)*('Blend Sheet'!$C$4=WAC_IIN),0))*'Blend Sheet'!$C92/1000,0) + IFERROR(INDEX(WAC_Item_Cost,MATCH(1,(H$1=WAC_District)*('Blend Sheet'!$D$4=WAC_IIN),0))*'Blend Sheet'!$D92/1000,0) + IFERROR(INDEX(WAC_Item_Cost,MATCH(1,(H$1=WAC_District)*('Blend Sheet'!$E$4=WAC_IIN),0))*'Blend Sheet'!$E92/1000,0) + IFERROR(INDEX(WAC_Item_Cost,MATCH(1,(H$1=WAC_District)*('Blend Sheet'!$F$4=WAC_IIN),0))*'Blend Sheet'!$F92/1000,0)  + IFERROR(INDEX(WAC_Item_Cost,MATCH(1,(H$1=WAC_District)*('Blend Sheet'!$G$4=WAC_IIN),0))*'Blend Sheet'!$G92,0) + IFERROR(INDEX(WAC_Item_Cost,MATCH(1,(H$1=WAC_District)*('Blend Sheet'!$H$4=WAC_IIN),0))*'Blend Sheet'!$H92,0)  + IFERROR(INDEX(WAC_Item_Cost,MATCH(1,(H$1=WAC_District)*('Blend Sheet'!$I$4=WAC_IIN),0))*'Blend Sheet'!$I92,0) + IFERROR(INDEX(WAC_Item_Cost,MATCH(1,(H$1=WAC_District)*('Blend Sheet'!$J$4=WAC_IIN),0))*'Blend Sheet'!$J92,0) + IFERROR(INDEX(WAC_Item_Cost,MATCH(1,(H$1=WAC_District)*('Blend Sheet'!$K$4=WAC_IIN),0))*'Blend Sheet'!$K92,0) + IFERROR(INDEX(WAC_Item_Cost,MATCH(1,(H$1=WAC_District)*('Blend Sheet'!$L$4=WAC_IIN),0))*'Blend Sheet'!$L92,0) + IFERROR(INDEX(WAC_Item_Cost,MATCH(1,(H$1=WAC_District)*('Blend Sheet'!$M$4=WAC_IIN),0))*'Blend Sheet'!$M92,0) + IFERROR(INDEX(WAC_Item_Cost,MATCH(1,(H$1=WAC_District)*('Blend Sheet'!$N$4=WAC_IIN),0))*'Blend Sheet'!$N92,0) + IFERROR(INDEX(WAC_Item_Cost,MATCH(1,(H$1=WAC_District)*('Blend Sheet'!$O$4=WAC_IIN),0))*'Blend Sheet'!$O92,0) + IFERROR(INDEX(WAC_Item_Cost,MATCH(1,(H$1=WAC_District)*('Blend Sheet'!$P$4=WAC_IIN),0))*'Blend Sheet'!$P92,0) + IFERROR(INDEX(WAC_Item_Cost,MATCH(1,(H$1=WAC_District)*('Blend Sheet'!$Q$4=WAC_IIN),0))*'Blend Sheet'!$Q92,0) + IFERROR(INDEX(WAC_Item_Cost,MATCH(1,(H$1=WAC_District)*('Blend Sheet'!$R$4=WAC_IIN),0))*'Blend Sheet'!$R92,0) + IFERROR(INDEX(WAC_Item_Cost,MATCH(1,(H$1=WAC_District)*('Blend Sheet'!$S$4=WAC_IIN),0))*'Blend Sheet'!$S92,0) + IFERROR(INDEX(WAC_Item_Cost,MATCH(1,(H$1=WAC_District)*('Blend Sheet'!$T$4=WAC_IIN),0))*'Blend Sheet'!$T92,0) + IFERROR(INDEX(WAC_Item_Cost,MATCH(1,(H$1=WAC_District)*('Blend Sheet'!$U$4=WAC_IIN),0))*'Blend Sheet'!$U92,0) + IFERROR(INDEX(WAC_Item_Cost,MATCH(1,(H$1=WAC_District)*('Blend Sheet'!$V$4=WAC_IIN),0))*'Blend Sheet'!$V92,0) + IFERROR(INDEX(WAC_Item_Cost,MATCH(1,(H$1=WAC_District)*('Blend Sheet'!$W$4=WAC_IIN),0))*'Blend Sheet'!$W92,0) + IFERROR(INDEX(WAC_Item_Cost,MATCH(1,(H$1=WAC_District)*('Blend Sheet'!$X$4=WAC_IIN),0))*'Blend Sheet'!$X92,0) + IFERROR(INDEX(WAC_Item_Cost,MATCH(1,(H$1=WAC_District)*('Blend Sheet'!$Y$4=WAC_IIN),0))*'Blend Sheet'!$Y92,0) + IFERROR(INDEX(WAC_Item_Cost,MATCH(1,(H$1=WAC_District)*('Blend Sheet'!$Z$4=WAC_IIN),0))*'Blend Sheet'!$Z92,0) + IFERROR(INDEX(WAC_Item_Cost,MATCH(1,(H$1=WAC_District)*('Blend Sheet'!$AA$4=WAC_IIN),0))*'Blend Sheet'!$AA92,0) + IFERROR(INDEX(WAC_Item_Cost,MATCH(1,(H$1=WAC_District)*('Blend Sheet'!$AB$4=WAC_IIN),0))*'Blend Sheet'!$AB92,0) + IFERROR(INDEX(WAC_Item_Cost,MATCH(1,(H$1=WAC_District)*('Blend Sheet'!$AC$4=WAC_IIN),0))*'Blend Sheet'!$AC92,0) + IFERROR(INDEX(WAC_Item_Cost,MATCH(1,(H$1=WAC_District)*('Blend Sheet'!$AD$4=WAC_IIN),0))*'Blend Sheet'!$AD92,0) + IFERROR(INDEX(WAC_Item_Cost,MATCH(1,(H$1=WAC_District)*('Blend Sheet'!$AE$4=WAC_IIN),0))*'Blend Sheet'!$AE92,0) + IFERROR(INDEX(WAC_Item_Cost,MATCH(1,(H$1=WAC_District)*('Blend Sheet'!$AF$4=WAC_IIN),0))*'Blend Sheet'!$AF92,0) + IFERROR(INDEX(WAC_Item_Cost,MATCH(1,(H$1=WAC_District)*('Blend Sheet'!$AG$4=WAC_IIN),0))*'Blend Sheet'!$AG92,0) + IFERROR(INDEX(WAC_Item_Cost,MATCH(1,(H$1=WAC_District)*('Blend Sheet'!$AH$4=WAC_IIN),0))*'Blend Sheet'!$AH92,0) + IFERROR(INDEX(WAC_Item_Cost,MATCH(1,(H$1=WAC_District)*('Blend Sheet'!$AI$4=WAC_IIN),0))*'Blend Sheet'!$AI92,0) + IFERROR(INDEX(WAC_Item_Cost,MATCH(1,(H$1=WAC_District)*('Blend Sheet'!$AJ$4=WAC_IIN),0))*'Blend Sheet'!$AJ92,0) + IFERROR(INDEX(WAC_Item_Cost,MATCH(1,(H$1=WAC_District)*('Blend Sheet'!$AK$4=WAC_IIN),0))*'Blend Sheet'!$AK92,0) + IFERROR(INDEX(WAC_Item_Cost,MATCH(1,(H$1=WAC_District)*('Blend Sheet'!$AL$4=WAC_IIN),0))*'Blend Sheet'!$AL92,0) + IFERROR(INDEX(WAC_Item_Cost,MATCH(1,(H$1=WAC_District)*('Blend Sheet'!$AM$4=WAC_IIN),0))*'Blend Sheet'!$AM92,0) + IFERROR(INDEX(WAC_Item_Cost,MATCH(1,(H$1=WAC_District)*('Blend Sheet'!$AN$4=WAC_IIN),0))*'Blend Sheet'!$AN92,0) + IFERROR(INDEX(WAC_Item_Cost,MATCH(1,(H$1=WAC_District)*('Blend Sheet'!$AO$4=WAC_IIN),0))*'Blend Sheet'!$AO92,0) + IFERROR(INDEX(WAC_Item_Cost,MATCH(1,(H$1=WAC_District)*('Blend Sheet'!$AP$4=WAC_IIN),0))*'Blend Sheet'!$AP92/1000,0)</f>
        <v>167.82866548800001</v>
      </c>
      <c r="I89" s="245">
        <f t="array" ref="I89">IFERROR(INDEX(WAC_Item_Cost,MATCH(1,(I$1=WAC_District)*('Blend Sheet'!$C$4=WAC_IIN),0))*'Blend Sheet'!$C92/1000,0) + IFERROR(INDEX(WAC_Item_Cost,MATCH(1,(I$1=WAC_District)*('Blend Sheet'!$D$4=WAC_IIN),0))*'Blend Sheet'!$D92/1000,0) + IFERROR(INDEX(WAC_Item_Cost,MATCH(1,(I$1=WAC_District)*('Blend Sheet'!$E$4=WAC_IIN),0))*'Blend Sheet'!$E92/1000,0) + IFERROR(INDEX(WAC_Item_Cost,MATCH(1,(I$1=WAC_District)*('Blend Sheet'!$F$4=WAC_IIN),0))*'Blend Sheet'!$F92/1000,0)  + IFERROR(INDEX(WAC_Item_Cost,MATCH(1,(I$1=WAC_District)*('Blend Sheet'!$G$4=WAC_IIN),0))*'Blend Sheet'!$G92,0) + IFERROR(INDEX(WAC_Item_Cost,MATCH(1,(I$1=WAC_District)*('Blend Sheet'!$H$4=WAC_IIN),0))*'Blend Sheet'!$H92,0)  + IFERROR(INDEX(WAC_Item_Cost,MATCH(1,(I$1=WAC_District)*('Blend Sheet'!$I$4=WAC_IIN),0))*'Blend Sheet'!$I92,0) + IFERROR(INDEX(WAC_Item_Cost,MATCH(1,(I$1=WAC_District)*('Blend Sheet'!$J$4=WAC_IIN),0))*'Blend Sheet'!$J92,0) + IFERROR(INDEX(WAC_Item_Cost,MATCH(1,(I$1=WAC_District)*('Blend Sheet'!$K$4=WAC_IIN),0))*'Blend Sheet'!$K92,0) + IFERROR(INDEX(WAC_Item_Cost,MATCH(1,(I$1=WAC_District)*('Blend Sheet'!$L$4=WAC_IIN),0))*'Blend Sheet'!$L92,0) + IFERROR(INDEX(WAC_Item_Cost,MATCH(1,(I$1=WAC_District)*('Blend Sheet'!$M$4=WAC_IIN),0))*'Blend Sheet'!$M92,0) + IFERROR(INDEX(WAC_Item_Cost,MATCH(1,(I$1=WAC_District)*('Blend Sheet'!$N$4=WAC_IIN),0))*'Blend Sheet'!$N92,0) + IFERROR(INDEX(WAC_Item_Cost,MATCH(1,(I$1=WAC_District)*('Blend Sheet'!$O$4=WAC_IIN),0))*'Blend Sheet'!$O92,0) + IFERROR(INDEX(WAC_Item_Cost,MATCH(1,(I$1=WAC_District)*('Blend Sheet'!$P$4=WAC_IIN),0))*'Blend Sheet'!$P92,0) + IFERROR(INDEX(WAC_Item_Cost,MATCH(1,(I$1=WAC_District)*('Blend Sheet'!$Q$4=WAC_IIN),0))*'Blend Sheet'!$Q92,0) + IFERROR(INDEX(WAC_Item_Cost,MATCH(1,(I$1=WAC_District)*('Blend Sheet'!$R$4=WAC_IIN),0))*'Blend Sheet'!$R92,0) + IFERROR(INDEX(WAC_Item_Cost,MATCH(1,(I$1=WAC_District)*('Blend Sheet'!$S$4=WAC_IIN),0))*'Blend Sheet'!$S92,0) + IFERROR(INDEX(WAC_Item_Cost,MATCH(1,(I$1=WAC_District)*('Blend Sheet'!$T$4=WAC_IIN),0))*'Blend Sheet'!$T92,0) + IFERROR(INDEX(WAC_Item_Cost,MATCH(1,(I$1=WAC_District)*('Blend Sheet'!$U$4=WAC_IIN),0))*'Blend Sheet'!$U92,0) + IFERROR(INDEX(WAC_Item_Cost,MATCH(1,(I$1=WAC_District)*('Blend Sheet'!$V$4=WAC_IIN),0))*'Blend Sheet'!$V92,0) + IFERROR(INDEX(WAC_Item_Cost,MATCH(1,(I$1=WAC_District)*('Blend Sheet'!$W$4=WAC_IIN),0))*'Blend Sheet'!$W92,0) + IFERROR(INDEX(WAC_Item_Cost,MATCH(1,(I$1=WAC_District)*('Blend Sheet'!$X$4=WAC_IIN),0))*'Blend Sheet'!$X92,0) + IFERROR(INDEX(WAC_Item_Cost,MATCH(1,(I$1=WAC_District)*('Blend Sheet'!$Y$4=WAC_IIN),0))*'Blend Sheet'!$Y92,0) + IFERROR(INDEX(WAC_Item_Cost,MATCH(1,(I$1=WAC_District)*('Blend Sheet'!$Z$4=WAC_IIN),0))*'Blend Sheet'!$Z92,0) + IFERROR(INDEX(WAC_Item_Cost,MATCH(1,(I$1=WAC_District)*('Blend Sheet'!$AA$4=WAC_IIN),0))*'Blend Sheet'!$AA92,0) + IFERROR(INDEX(WAC_Item_Cost,MATCH(1,(I$1=WAC_District)*('Blend Sheet'!$AB$4=WAC_IIN),0))*'Blend Sheet'!$AB92,0) + IFERROR(INDEX(WAC_Item_Cost,MATCH(1,(I$1=WAC_District)*('Blend Sheet'!$AC$4=WAC_IIN),0))*'Blend Sheet'!$AC92,0) + IFERROR(INDEX(WAC_Item_Cost,MATCH(1,(I$1=WAC_District)*('Blend Sheet'!$AD$4=WAC_IIN),0))*'Blend Sheet'!$AD92,0) + IFERROR(INDEX(WAC_Item_Cost,MATCH(1,(I$1=WAC_District)*('Blend Sheet'!$AE$4=WAC_IIN),0))*'Blend Sheet'!$AE92,0) + IFERROR(INDEX(WAC_Item_Cost,MATCH(1,(I$1=WAC_District)*('Blend Sheet'!$AF$4=WAC_IIN),0))*'Blend Sheet'!$AF92,0) + IFERROR(INDEX(WAC_Item_Cost,MATCH(1,(I$1=WAC_District)*('Blend Sheet'!$AG$4=WAC_IIN),0))*'Blend Sheet'!$AG92,0) + IFERROR(INDEX(WAC_Item_Cost,MATCH(1,(I$1=WAC_District)*('Blend Sheet'!$AH$4=WAC_IIN),0))*'Blend Sheet'!$AH92,0) + IFERROR(INDEX(WAC_Item_Cost,MATCH(1,(I$1=WAC_District)*('Blend Sheet'!$AI$4=WAC_IIN),0))*'Blend Sheet'!$AI92,0) + IFERROR(INDEX(WAC_Item_Cost,MATCH(1,(I$1=WAC_District)*('Blend Sheet'!$AJ$4=WAC_IIN),0))*'Blend Sheet'!$AJ92,0) + IFERROR(INDEX(WAC_Item_Cost,MATCH(1,(I$1=WAC_District)*('Blend Sheet'!$AK$4=WAC_IIN),0))*'Blend Sheet'!$AK92,0) + IFERROR(INDEX(WAC_Item_Cost,MATCH(1,(I$1=WAC_District)*('Blend Sheet'!$AL$4=WAC_IIN),0))*'Blend Sheet'!$AL92,0) + IFERROR(INDEX(WAC_Item_Cost,MATCH(1,(I$1=WAC_District)*('Blend Sheet'!$AM$4=WAC_IIN),0))*'Blend Sheet'!$AM92,0) + IFERROR(INDEX(WAC_Item_Cost,MATCH(1,(I$1=WAC_District)*('Blend Sheet'!$AN$4=WAC_IIN),0))*'Blend Sheet'!$AN92,0) + IFERROR(INDEX(WAC_Item_Cost,MATCH(1,(I$1=WAC_District)*('Blend Sheet'!$AO$4=WAC_IIN),0))*'Blend Sheet'!$AO92,0) + IFERROR(INDEX(WAC_Item_Cost,MATCH(1,(I$1=WAC_District)*('Blend Sheet'!$AP$4=WAC_IIN),0))*'Blend Sheet'!$AP92/1000,0)</f>
        <v>210.42105061900006</v>
      </c>
      <c r="J89" s="245">
        <f t="array" ref="J89">IFERROR(INDEX(WAC_Item_Cost,MATCH(1,(J$1=WAC_District)*('Blend Sheet'!$C$4=WAC_IIN),0))*'Blend Sheet'!$C92/1000,0) + IFERROR(INDEX(WAC_Item_Cost,MATCH(1,(J$1=WAC_District)*('Blend Sheet'!$D$4=WAC_IIN),0))*'Blend Sheet'!$D92/1000,0) + IFERROR(INDEX(WAC_Item_Cost,MATCH(1,(J$1=WAC_District)*('Blend Sheet'!$E$4=WAC_IIN),0))*'Blend Sheet'!$E92/1000,0) + IFERROR(INDEX(WAC_Item_Cost,MATCH(1,(J$1=WAC_District)*('Blend Sheet'!$F$4=WAC_IIN),0))*'Blend Sheet'!$F92/1000,0)  + IFERROR(INDEX(WAC_Item_Cost,MATCH(1,(J$1=WAC_District)*('Blend Sheet'!$G$4=WAC_IIN),0))*'Blend Sheet'!$G92,0) + IFERROR(INDEX(WAC_Item_Cost,MATCH(1,(J$1=WAC_District)*('Blend Sheet'!$H$4=WAC_IIN),0))*'Blend Sheet'!$H92,0)  + IFERROR(INDEX(WAC_Item_Cost,MATCH(1,(J$1=WAC_District)*('Blend Sheet'!$I$4=WAC_IIN),0))*'Blend Sheet'!$I92,0) + IFERROR(INDEX(WAC_Item_Cost,MATCH(1,(J$1=WAC_District)*('Blend Sheet'!$J$4=WAC_IIN),0))*'Blend Sheet'!$J92,0) + IFERROR(INDEX(WAC_Item_Cost,MATCH(1,(J$1=WAC_District)*('Blend Sheet'!$K$4=WAC_IIN),0))*'Blend Sheet'!$K92,0) + IFERROR(INDEX(WAC_Item_Cost,MATCH(1,(J$1=WAC_District)*('Blend Sheet'!$L$4=WAC_IIN),0))*'Blend Sheet'!$L92,0) + IFERROR(INDEX(WAC_Item_Cost,MATCH(1,(J$1=WAC_District)*('Blend Sheet'!$M$4=WAC_IIN),0))*'Blend Sheet'!$M92,0) + IFERROR(INDEX(WAC_Item_Cost,MATCH(1,(J$1=WAC_District)*('Blend Sheet'!$N$4=WAC_IIN),0))*'Blend Sheet'!$N92,0) + IFERROR(INDEX(WAC_Item_Cost,MATCH(1,(J$1=WAC_District)*('Blend Sheet'!$O$4=WAC_IIN),0))*'Blend Sheet'!$O92,0) + IFERROR(INDEX(WAC_Item_Cost,MATCH(1,(J$1=WAC_District)*('Blend Sheet'!$P$4=WAC_IIN),0))*'Blend Sheet'!$P92,0) + IFERROR(INDEX(WAC_Item_Cost,MATCH(1,(J$1=WAC_District)*('Blend Sheet'!$Q$4=WAC_IIN),0))*'Blend Sheet'!$Q92,0) + IFERROR(INDEX(WAC_Item_Cost,MATCH(1,(J$1=WAC_District)*('Blend Sheet'!$R$4=WAC_IIN),0))*'Blend Sheet'!$R92,0) + IFERROR(INDEX(WAC_Item_Cost,MATCH(1,(J$1=WAC_District)*('Blend Sheet'!$S$4=WAC_IIN),0))*'Blend Sheet'!$S92,0) + IFERROR(INDEX(WAC_Item_Cost,MATCH(1,(J$1=WAC_District)*('Blend Sheet'!$T$4=WAC_IIN),0))*'Blend Sheet'!$T92,0) + IFERROR(INDEX(WAC_Item_Cost,MATCH(1,(J$1=WAC_District)*('Blend Sheet'!$U$4=WAC_IIN),0))*'Blend Sheet'!$U92,0) + IFERROR(INDEX(WAC_Item_Cost,MATCH(1,(J$1=WAC_District)*('Blend Sheet'!$V$4=WAC_IIN),0))*'Blend Sheet'!$V92,0) + IFERROR(INDEX(WAC_Item_Cost,MATCH(1,(J$1=WAC_District)*('Blend Sheet'!$W$4=WAC_IIN),0))*'Blend Sheet'!$W92,0) + IFERROR(INDEX(WAC_Item_Cost,MATCH(1,(J$1=WAC_District)*('Blend Sheet'!$X$4=WAC_IIN),0))*'Blend Sheet'!$X92,0) + IFERROR(INDEX(WAC_Item_Cost,MATCH(1,(J$1=WAC_District)*('Blend Sheet'!$Y$4=WAC_IIN),0))*'Blend Sheet'!$Y92,0) + IFERROR(INDEX(WAC_Item_Cost,MATCH(1,(J$1=WAC_District)*('Blend Sheet'!$Z$4=WAC_IIN),0))*'Blend Sheet'!$Z92,0) + IFERROR(INDEX(WAC_Item_Cost,MATCH(1,(J$1=WAC_District)*('Blend Sheet'!$AA$4=WAC_IIN),0))*'Blend Sheet'!$AA92,0) + IFERROR(INDEX(WAC_Item_Cost,MATCH(1,(J$1=WAC_District)*('Blend Sheet'!$AB$4=WAC_IIN),0))*'Blend Sheet'!$AB92,0) + IFERROR(INDEX(WAC_Item_Cost,MATCH(1,(J$1=WAC_District)*('Blend Sheet'!$AC$4=WAC_IIN),0))*'Blend Sheet'!$AC92,0) + IFERROR(INDEX(WAC_Item_Cost,MATCH(1,(J$1=WAC_District)*('Blend Sheet'!$AD$4=WAC_IIN),0))*'Blend Sheet'!$AD92,0) + IFERROR(INDEX(WAC_Item_Cost,MATCH(1,(J$1=WAC_District)*('Blend Sheet'!$AE$4=WAC_IIN),0))*'Blend Sheet'!$AE92,0) + IFERROR(INDEX(WAC_Item_Cost,MATCH(1,(J$1=WAC_District)*('Blend Sheet'!$AF$4=WAC_IIN),0))*'Blend Sheet'!$AF92,0) + IFERROR(INDEX(WAC_Item_Cost,MATCH(1,(J$1=WAC_District)*('Blend Sheet'!$AG$4=WAC_IIN),0))*'Blend Sheet'!$AG92,0) + IFERROR(INDEX(WAC_Item_Cost,MATCH(1,(J$1=WAC_District)*('Blend Sheet'!$AH$4=WAC_IIN),0))*'Blend Sheet'!$AH92,0) + IFERROR(INDEX(WAC_Item_Cost,MATCH(1,(J$1=WAC_District)*('Blend Sheet'!$AI$4=WAC_IIN),0))*'Blend Sheet'!$AI92,0) + IFERROR(INDEX(WAC_Item_Cost,MATCH(1,(J$1=WAC_District)*('Blend Sheet'!$AJ$4=WAC_IIN),0))*'Blend Sheet'!$AJ92,0) + IFERROR(INDEX(WAC_Item_Cost,MATCH(1,(J$1=WAC_District)*('Blend Sheet'!$AK$4=WAC_IIN),0))*'Blend Sheet'!$AK92,0) + IFERROR(INDEX(WAC_Item_Cost,MATCH(1,(J$1=WAC_District)*('Blend Sheet'!$AL$4=WAC_IIN),0))*'Blend Sheet'!$AL92,0) + IFERROR(INDEX(WAC_Item_Cost,MATCH(1,(J$1=WAC_District)*('Blend Sheet'!$AM$4=WAC_IIN),0))*'Blend Sheet'!$AM92,0) + IFERROR(INDEX(WAC_Item_Cost,MATCH(1,(J$1=WAC_District)*('Blend Sheet'!$AN$4=WAC_IIN),0))*'Blend Sheet'!$AN92,0) + IFERROR(INDEX(WAC_Item_Cost,MATCH(1,(J$1=WAC_District)*('Blend Sheet'!$AO$4=WAC_IIN),0))*'Blend Sheet'!$AO92,0) + IFERROR(INDEX(WAC_Item_Cost,MATCH(1,(J$1=WAC_District)*('Blend Sheet'!$AP$4=WAC_IIN),0))*'Blend Sheet'!$AP92/1000,0)</f>
        <v>166.05242424900001</v>
      </c>
      <c r="K89" s="245">
        <f t="array" ref="K89">IFERROR(INDEX(WAC_Item_Cost,MATCH(1,(K$1=WAC_District)*('Blend Sheet'!$C$4=WAC_IIN),0))*'Blend Sheet'!$C92/1000,0) + IFERROR(INDEX(WAC_Item_Cost,MATCH(1,(K$1=WAC_District)*('Blend Sheet'!$D$4=WAC_IIN),0))*'Blend Sheet'!$D92/1000,0) + IFERROR(INDEX(WAC_Item_Cost,MATCH(1,(K$1=WAC_District)*('Blend Sheet'!$E$4=WAC_IIN),0))*'Blend Sheet'!$E92/1000,0) + IFERROR(INDEX(WAC_Item_Cost,MATCH(1,(K$1=WAC_District)*('Blend Sheet'!$F$4=WAC_IIN),0))*'Blend Sheet'!$F92/1000,0)  + IFERROR(INDEX(WAC_Item_Cost,MATCH(1,(K$1=WAC_District)*('Blend Sheet'!$G$4=WAC_IIN),0))*'Blend Sheet'!$G92,0) + IFERROR(INDEX(WAC_Item_Cost,MATCH(1,(K$1=WAC_District)*('Blend Sheet'!$H$4=WAC_IIN),0))*'Blend Sheet'!$H92,0)  + IFERROR(INDEX(WAC_Item_Cost,MATCH(1,(K$1=WAC_District)*('Blend Sheet'!$I$4=WAC_IIN),0))*'Blend Sheet'!$I92,0) + IFERROR(INDEX(WAC_Item_Cost,MATCH(1,(K$1=WAC_District)*('Blend Sheet'!$J$4=WAC_IIN),0))*'Blend Sheet'!$J92,0) + IFERROR(INDEX(WAC_Item_Cost,MATCH(1,(K$1=WAC_District)*('Blend Sheet'!$K$4=WAC_IIN),0))*'Blend Sheet'!$K92,0) + IFERROR(INDEX(WAC_Item_Cost,MATCH(1,(K$1=WAC_District)*('Blend Sheet'!$L$4=WAC_IIN),0))*'Blend Sheet'!$L92,0) + IFERROR(INDEX(WAC_Item_Cost,MATCH(1,(K$1=WAC_District)*('Blend Sheet'!$M$4=WAC_IIN),0))*'Blend Sheet'!$M92,0) + IFERROR(INDEX(WAC_Item_Cost,MATCH(1,(K$1=WAC_District)*('Blend Sheet'!$N$4=WAC_IIN),0))*'Blend Sheet'!$N92,0) + IFERROR(INDEX(WAC_Item_Cost,MATCH(1,(K$1=WAC_District)*('Blend Sheet'!$O$4=WAC_IIN),0))*'Blend Sheet'!$O92,0) + IFERROR(INDEX(WAC_Item_Cost,MATCH(1,(K$1=WAC_District)*('Blend Sheet'!$P$4=WAC_IIN),0))*'Blend Sheet'!$P92,0) + IFERROR(INDEX(WAC_Item_Cost,MATCH(1,(K$1=WAC_District)*('Blend Sheet'!$Q$4=WAC_IIN),0))*'Blend Sheet'!$Q92,0) + IFERROR(INDEX(WAC_Item_Cost,MATCH(1,(K$1=WAC_District)*('Blend Sheet'!$R$4=WAC_IIN),0))*'Blend Sheet'!$R92,0) + IFERROR(INDEX(WAC_Item_Cost,MATCH(1,(K$1=WAC_District)*('Blend Sheet'!$S$4=WAC_IIN),0))*'Blend Sheet'!$S92,0) + IFERROR(INDEX(WAC_Item_Cost,MATCH(1,(K$1=WAC_District)*('Blend Sheet'!$T$4=WAC_IIN),0))*'Blend Sheet'!$T92,0) + IFERROR(INDEX(WAC_Item_Cost,MATCH(1,(K$1=WAC_District)*('Blend Sheet'!$U$4=WAC_IIN),0))*'Blend Sheet'!$U92,0) + IFERROR(INDEX(WAC_Item_Cost,MATCH(1,(K$1=WAC_District)*('Blend Sheet'!$V$4=WAC_IIN),0))*'Blend Sheet'!$V92,0) + IFERROR(INDEX(WAC_Item_Cost,MATCH(1,(K$1=WAC_District)*('Blend Sheet'!$W$4=WAC_IIN),0))*'Blend Sheet'!$W92,0) + IFERROR(INDEX(WAC_Item_Cost,MATCH(1,(K$1=WAC_District)*('Blend Sheet'!$X$4=WAC_IIN),0))*'Blend Sheet'!$X92,0) + IFERROR(INDEX(WAC_Item_Cost,MATCH(1,(K$1=WAC_District)*('Blend Sheet'!$Y$4=WAC_IIN),0))*'Blend Sheet'!$Y92,0) + IFERROR(INDEX(WAC_Item_Cost,MATCH(1,(K$1=WAC_District)*('Blend Sheet'!$Z$4=WAC_IIN),0))*'Blend Sheet'!$Z92,0) + IFERROR(INDEX(WAC_Item_Cost,MATCH(1,(K$1=WAC_District)*('Blend Sheet'!$AA$4=WAC_IIN),0))*'Blend Sheet'!$AA92,0) + IFERROR(INDEX(WAC_Item_Cost,MATCH(1,(K$1=WAC_District)*('Blend Sheet'!$AB$4=WAC_IIN),0))*'Blend Sheet'!$AB92,0) + IFERROR(INDEX(WAC_Item_Cost,MATCH(1,(K$1=WAC_District)*('Blend Sheet'!$AC$4=WAC_IIN),0))*'Blend Sheet'!$AC92,0) + IFERROR(INDEX(WAC_Item_Cost,MATCH(1,(K$1=WAC_District)*('Blend Sheet'!$AD$4=WAC_IIN),0))*'Blend Sheet'!$AD92,0) + IFERROR(INDEX(WAC_Item_Cost,MATCH(1,(K$1=WAC_District)*('Blend Sheet'!$AE$4=WAC_IIN),0))*'Blend Sheet'!$AE92,0) + IFERROR(INDEX(WAC_Item_Cost,MATCH(1,(K$1=WAC_District)*('Blend Sheet'!$AF$4=WAC_IIN),0))*'Blend Sheet'!$AF92,0) + IFERROR(INDEX(WAC_Item_Cost,MATCH(1,(K$1=WAC_District)*('Blend Sheet'!$AG$4=WAC_IIN),0))*'Blend Sheet'!$AG92,0) + IFERROR(INDEX(WAC_Item_Cost,MATCH(1,(K$1=WAC_District)*('Blend Sheet'!$AH$4=WAC_IIN),0))*'Blend Sheet'!$AH92,0) + IFERROR(INDEX(WAC_Item_Cost,MATCH(1,(K$1=WAC_District)*('Blend Sheet'!$AI$4=WAC_IIN),0))*'Blend Sheet'!$AI92,0) + IFERROR(INDEX(WAC_Item_Cost,MATCH(1,(K$1=WAC_District)*('Blend Sheet'!$AJ$4=WAC_IIN),0))*'Blend Sheet'!$AJ92,0) + IFERROR(INDEX(WAC_Item_Cost,MATCH(1,(K$1=WAC_District)*('Blend Sheet'!$AK$4=WAC_IIN),0))*'Blend Sheet'!$AK92,0) + IFERROR(INDEX(WAC_Item_Cost,MATCH(1,(K$1=WAC_District)*('Blend Sheet'!$AL$4=WAC_IIN),0))*'Blend Sheet'!$AL92,0) + IFERROR(INDEX(WAC_Item_Cost,MATCH(1,(K$1=WAC_District)*('Blend Sheet'!$AM$4=WAC_IIN),0))*'Blend Sheet'!$AM92,0) + IFERROR(INDEX(WAC_Item_Cost,MATCH(1,(K$1=WAC_District)*('Blend Sheet'!$AN$4=WAC_IIN),0))*'Blend Sheet'!$AN92,0) + IFERROR(INDEX(WAC_Item_Cost,MATCH(1,(K$1=WAC_District)*('Blend Sheet'!$AO$4=WAC_IIN),0))*'Blend Sheet'!$AO92,0) + IFERROR(INDEX(WAC_Item_Cost,MATCH(1,(K$1=WAC_District)*('Blend Sheet'!$AP$4=WAC_IIN),0))*'Blend Sheet'!$AP92/1000,0)</f>
        <v>0</v>
      </c>
      <c r="L89" s="245">
        <f t="array" ref="L89">IFERROR(INDEX(WAC_Item_Cost,MATCH(1,(L$1=WAC_District)*('Blend Sheet'!$C$4=WAC_IIN),0))*'Blend Sheet'!$C92/1000,0) + IFERROR(INDEX(WAC_Item_Cost,MATCH(1,(L$1=WAC_District)*('Blend Sheet'!$D$4=WAC_IIN),0))*'Blend Sheet'!$D92/1000,0) + IFERROR(INDEX(WAC_Item_Cost,MATCH(1,(L$1=WAC_District)*('Blend Sheet'!$E$4=WAC_IIN),0))*'Blend Sheet'!$E92/1000,0) + IFERROR(INDEX(WAC_Item_Cost,MATCH(1,(L$1=WAC_District)*('Blend Sheet'!$F$4=WAC_IIN),0))*'Blend Sheet'!$F92/1000,0)  + IFERROR(INDEX(WAC_Item_Cost,MATCH(1,(L$1=WAC_District)*('Blend Sheet'!$G$4=WAC_IIN),0))*'Blend Sheet'!$G92,0) + IFERROR(INDEX(WAC_Item_Cost,MATCH(1,(L$1=WAC_District)*('Blend Sheet'!$H$4=WAC_IIN),0))*'Blend Sheet'!$H92,0)  + IFERROR(INDEX(WAC_Item_Cost,MATCH(1,(L$1=WAC_District)*('Blend Sheet'!$I$4=WAC_IIN),0))*'Blend Sheet'!$I92,0) + IFERROR(INDEX(WAC_Item_Cost,MATCH(1,(L$1=WAC_District)*('Blend Sheet'!$J$4=WAC_IIN),0))*'Blend Sheet'!$J92,0) + IFERROR(INDEX(WAC_Item_Cost,MATCH(1,(L$1=WAC_District)*('Blend Sheet'!$K$4=WAC_IIN),0))*'Blend Sheet'!$K92,0) + IFERROR(INDEX(WAC_Item_Cost,MATCH(1,(L$1=WAC_District)*('Blend Sheet'!$L$4=WAC_IIN),0))*'Blend Sheet'!$L92,0) + IFERROR(INDEX(WAC_Item_Cost,MATCH(1,(L$1=WAC_District)*('Blend Sheet'!$M$4=WAC_IIN),0))*'Blend Sheet'!$M92,0) + IFERROR(INDEX(WAC_Item_Cost,MATCH(1,(L$1=WAC_District)*('Blend Sheet'!$N$4=WAC_IIN),0))*'Blend Sheet'!$N92,0) + IFERROR(INDEX(WAC_Item_Cost,MATCH(1,(L$1=WAC_District)*('Blend Sheet'!$O$4=WAC_IIN),0))*'Blend Sheet'!$O92,0) + IFERROR(INDEX(WAC_Item_Cost,MATCH(1,(L$1=WAC_District)*('Blend Sheet'!$P$4=WAC_IIN),0))*'Blend Sheet'!$P92,0) + IFERROR(INDEX(WAC_Item_Cost,MATCH(1,(L$1=WAC_District)*('Blend Sheet'!$Q$4=WAC_IIN),0))*'Blend Sheet'!$Q92,0) + IFERROR(INDEX(WAC_Item_Cost,MATCH(1,(L$1=WAC_District)*('Blend Sheet'!$R$4=WAC_IIN),0))*'Blend Sheet'!$R92,0) + IFERROR(INDEX(WAC_Item_Cost,MATCH(1,(L$1=WAC_District)*('Blend Sheet'!$S$4=WAC_IIN),0))*'Blend Sheet'!$S92,0) + IFERROR(INDEX(WAC_Item_Cost,MATCH(1,(L$1=WAC_District)*('Blend Sheet'!$T$4=WAC_IIN),0))*'Blend Sheet'!$T92,0) + IFERROR(INDEX(WAC_Item_Cost,MATCH(1,(L$1=WAC_District)*('Blend Sheet'!$U$4=WAC_IIN),0))*'Blend Sheet'!$U92,0) + IFERROR(INDEX(WAC_Item_Cost,MATCH(1,(L$1=WAC_District)*('Blend Sheet'!$V$4=WAC_IIN),0))*'Blend Sheet'!$V92,0) + IFERROR(INDEX(WAC_Item_Cost,MATCH(1,(L$1=WAC_District)*('Blend Sheet'!$W$4=WAC_IIN),0))*'Blend Sheet'!$W92,0) + IFERROR(INDEX(WAC_Item_Cost,MATCH(1,(L$1=WAC_District)*('Blend Sheet'!$X$4=WAC_IIN),0))*'Blend Sheet'!$X92,0) + IFERROR(INDEX(WAC_Item_Cost,MATCH(1,(L$1=WAC_District)*('Blend Sheet'!$Y$4=WAC_IIN),0))*'Blend Sheet'!$Y92,0) + IFERROR(INDEX(WAC_Item_Cost,MATCH(1,(L$1=WAC_District)*('Blend Sheet'!$Z$4=WAC_IIN),0))*'Blend Sheet'!$Z92,0) + IFERROR(INDEX(WAC_Item_Cost,MATCH(1,(L$1=WAC_District)*('Blend Sheet'!$AA$4=WAC_IIN),0))*'Blend Sheet'!$AA92,0) + IFERROR(INDEX(WAC_Item_Cost,MATCH(1,(L$1=WAC_District)*('Blend Sheet'!$AB$4=WAC_IIN),0))*'Blend Sheet'!$AB92,0) + IFERROR(INDEX(WAC_Item_Cost,MATCH(1,(L$1=WAC_District)*('Blend Sheet'!$AC$4=WAC_IIN),0))*'Blend Sheet'!$AC92,0) + IFERROR(INDEX(WAC_Item_Cost,MATCH(1,(L$1=WAC_District)*('Blend Sheet'!$AD$4=WAC_IIN),0))*'Blend Sheet'!$AD92,0) + IFERROR(INDEX(WAC_Item_Cost,MATCH(1,(L$1=WAC_District)*('Blend Sheet'!$AE$4=WAC_IIN),0))*'Blend Sheet'!$AE92,0) + IFERROR(INDEX(WAC_Item_Cost,MATCH(1,(L$1=WAC_District)*('Blend Sheet'!$AF$4=WAC_IIN),0))*'Blend Sheet'!$AF92,0) + IFERROR(INDEX(WAC_Item_Cost,MATCH(1,(L$1=WAC_District)*('Blend Sheet'!$AG$4=WAC_IIN),0))*'Blend Sheet'!$AG92,0) + IFERROR(INDEX(WAC_Item_Cost,MATCH(1,(L$1=WAC_District)*('Blend Sheet'!$AH$4=WAC_IIN),0))*'Blend Sheet'!$AH92,0) + IFERROR(INDEX(WAC_Item_Cost,MATCH(1,(L$1=WAC_District)*('Blend Sheet'!$AI$4=WAC_IIN),0))*'Blend Sheet'!$AI92,0) + IFERROR(INDEX(WAC_Item_Cost,MATCH(1,(L$1=WAC_District)*('Blend Sheet'!$AJ$4=WAC_IIN),0))*'Blend Sheet'!$AJ92,0) + IFERROR(INDEX(WAC_Item_Cost,MATCH(1,(L$1=WAC_District)*('Blend Sheet'!$AK$4=WAC_IIN),0))*'Blend Sheet'!$AK92,0) + IFERROR(INDEX(WAC_Item_Cost,MATCH(1,(L$1=WAC_District)*('Blend Sheet'!$AL$4=WAC_IIN),0))*'Blend Sheet'!$AL92,0) + IFERROR(INDEX(WAC_Item_Cost,MATCH(1,(L$1=WAC_District)*('Blend Sheet'!$AM$4=WAC_IIN),0))*'Blend Sheet'!$AM92,0) + IFERROR(INDEX(WAC_Item_Cost,MATCH(1,(L$1=WAC_District)*('Blend Sheet'!$AN$4=WAC_IIN),0))*'Blend Sheet'!$AN92,0) + IFERROR(INDEX(WAC_Item_Cost,MATCH(1,(L$1=WAC_District)*('Blend Sheet'!$AO$4=WAC_IIN),0))*'Blend Sheet'!$AO92,0) + IFERROR(INDEX(WAC_Item_Cost,MATCH(1,(L$1=WAC_District)*('Blend Sheet'!$AP$4=WAC_IIN),0))*'Blend Sheet'!$AP92/1000,0)</f>
        <v>0</v>
      </c>
    </row>
    <row r="90" spans="1:12" x14ac:dyDescent="0.25">
      <c r="A90" t="str">
        <f>'Blend Sheet'!A93</f>
        <v>SCC-10</v>
      </c>
      <c r="B90" s="245">
        <f t="array" ref="B90">IFERROR(INDEX(WAC_Item_Cost,MATCH(1,(B$1=WAC_District)*('Blend Sheet'!$C$4=WAC_IIN),0))*'Blend Sheet'!$C93/1000,0) + IFERROR(INDEX(WAC_Item_Cost,MATCH(1,(B$1=WAC_District)*('Blend Sheet'!$D$4=WAC_IIN),0))*'Blend Sheet'!$D93/1000,0) + IFERROR(INDEX(WAC_Item_Cost,MATCH(1,(B$1=WAC_District)*('Blend Sheet'!$E$4=WAC_IIN),0))*'Blend Sheet'!$E93/1000,0) + IFERROR(INDEX(WAC_Item_Cost,MATCH(1,(B$1=WAC_District)*('Blend Sheet'!$F$4=WAC_IIN),0))*'Blend Sheet'!$F93/1000,0)  + IFERROR(INDEX(WAC_Item_Cost,MATCH(1,(B$1=WAC_District)*('Blend Sheet'!$G$4=WAC_IIN),0))*'Blend Sheet'!$G93,0) + IFERROR(INDEX(WAC_Item_Cost,MATCH(1,(B$1=WAC_District)*('Blend Sheet'!$H$4=WAC_IIN),0))*'Blend Sheet'!$H93,0)  + IFERROR(INDEX(WAC_Item_Cost,MATCH(1,(B$1=WAC_District)*('Blend Sheet'!$I$4=WAC_IIN),0))*'Blend Sheet'!$I93,0) + IFERROR(INDEX(WAC_Item_Cost,MATCH(1,(B$1=WAC_District)*('Blend Sheet'!$J$4=WAC_IIN),0))*'Blend Sheet'!$J93,0) + IFERROR(INDEX(WAC_Item_Cost,MATCH(1,(B$1=WAC_District)*('Blend Sheet'!$K$4=WAC_IIN),0))*'Blend Sheet'!$K93,0) + IFERROR(INDEX(WAC_Item_Cost,MATCH(1,(B$1=WAC_District)*('Blend Sheet'!$L$4=WAC_IIN),0))*'Blend Sheet'!$L93,0) + IFERROR(INDEX(WAC_Item_Cost,MATCH(1,(B$1=WAC_District)*('Blend Sheet'!$M$4=WAC_IIN),0))*'Blend Sheet'!$M93,0) + IFERROR(INDEX(WAC_Item_Cost,MATCH(1,(B$1=WAC_District)*('Blend Sheet'!$N$4=WAC_IIN),0))*'Blend Sheet'!$N93,0) + IFERROR(INDEX(WAC_Item_Cost,MATCH(1,(B$1=WAC_District)*('Blend Sheet'!$O$4=WAC_IIN),0))*'Blend Sheet'!$O93,0) + IFERROR(INDEX(WAC_Item_Cost,MATCH(1,(B$1=WAC_District)*('Blend Sheet'!$P$4=WAC_IIN),0))*'Blend Sheet'!$P93,0) + IFERROR(INDEX(WAC_Item_Cost,MATCH(1,(B$1=WAC_District)*('Blend Sheet'!$Q$4=WAC_IIN),0))*'Blend Sheet'!$Q93,0) + IFERROR(INDEX(WAC_Item_Cost,MATCH(1,(B$1=WAC_District)*('Blend Sheet'!$R$4=WAC_IIN),0))*'Blend Sheet'!$R93,0) + IFERROR(INDEX(WAC_Item_Cost,MATCH(1,(B$1=WAC_District)*('Blend Sheet'!$S$4=WAC_IIN),0))*'Blend Sheet'!$S93,0) + IFERROR(INDEX(WAC_Item_Cost,MATCH(1,(B$1=WAC_District)*('Blend Sheet'!$T$4=WAC_IIN),0))*'Blend Sheet'!$T93,0) + IFERROR(INDEX(WAC_Item_Cost,MATCH(1,(B$1=WAC_District)*('Blend Sheet'!$U$4=WAC_IIN),0))*'Blend Sheet'!$U93,0) + IFERROR(INDEX(WAC_Item_Cost,MATCH(1,(B$1=WAC_District)*('Blend Sheet'!$V$4=WAC_IIN),0))*'Blend Sheet'!$V93,0) + IFERROR(INDEX(WAC_Item_Cost,MATCH(1,(B$1=WAC_District)*('Blend Sheet'!$W$4=WAC_IIN),0))*'Blend Sheet'!$W93,0) + IFERROR(INDEX(WAC_Item_Cost,MATCH(1,(B$1=WAC_District)*('Blend Sheet'!$X$4=WAC_IIN),0))*'Blend Sheet'!$X93,0) + IFERROR(INDEX(WAC_Item_Cost,MATCH(1,(B$1=WAC_District)*('Blend Sheet'!$Y$4=WAC_IIN),0))*'Blend Sheet'!$Y93,0) + IFERROR(INDEX(WAC_Item_Cost,MATCH(1,(B$1=WAC_District)*('Blend Sheet'!$Z$4=WAC_IIN),0))*'Blend Sheet'!$Z93,0) + IFERROR(INDEX(WAC_Item_Cost,MATCH(1,(B$1=WAC_District)*('Blend Sheet'!$AA$4=WAC_IIN),0))*'Blend Sheet'!$AA93,0) + IFERROR(INDEX(WAC_Item_Cost,MATCH(1,(B$1=WAC_District)*('Blend Sheet'!$AB$4=WAC_IIN),0))*'Blend Sheet'!$AB93,0) + IFERROR(INDEX(WAC_Item_Cost,MATCH(1,(B$1=WAC_District)*('Blend Sheet'!$AC$4=WAC_IIN),0))*'Blend Sheet'!$AC93,0) + IFERROR(INDEX(WAC_Item_Cost,MATCH(1,(B$1=WAC_District)*('Blend Sheet'!$AD$4=WAC_IIN),0))*'Blend Sheet'!$AD93,0) + IFERROR(INDEX(WAC_Item_Cost,MATCH(1,(B$1=WAC_District)*('Blend Sheet'!$AE$4=WAC_IIN),0))*'Blend Sheet'!$AE93,0) + IFERROR(INDEX(WAC_Item_Cost,MATCH(1,(B$1=WAC_District)*('Blend Sheet'!$AF$4=WAC_IIN),0))*'Blend Sheet'!$AF93,0) + IFERROR(INDEX(WAC_Item_Cost,MATCH(1,(B$1=WAC_District)*('Blend Sheet'!$AG$4=WAC_IIN),0))*'Blend Sheet'!$AG93,0) + IFERROR(INDEX(WAC_Item_Cost,MATCH(1,(B$1=WAC_District)*('Blend Sheet'!$AH$4=WAC_IIN),0))*'Blend Sheet'!$AH93,0) + IFERROR(INDEX(WAC_Item_Cost,MATCH(1,(B$1=WAC_District)*('Blend Sheet'!$AI$4=WAC_IIN),0))*'Blend Sheet'!$AI93,0) + IFERROR(INDEX(WAC_Item_Cost,MATCH(1,(B$1=WAC_District)*('Blend Sheet'!$AJ$4=WAC_IIN),0))*'Blend Sheet'!$AJ93,0) + IFERROR(INDEX(WAC_Item_Cost,MATCH(1,(B$1=WAC_District)*('Blend Sheet'!$AK$4=WAC_IIN),0))*'Blend Sheet'!$AK93,0) + IFERROR(INDEX(WAC_Item_Cost,MATCH(1,(B$1=WAC_District)*('Blend Sheet'!$AL$4=WAC_IIN),0))*'Blend Sheet'!$AL93,0) + IFERROR(INDEX(WAC_Item_Cost,MATCH(1,(B$1=WAC_District)*('Blend Sheet'!$AM$4=WAC_IIN),0))*'Blend Sheet'!$AM93,0) + IFERROR(INDEX(WAC_Item_Cost,MATCH(1,(B$1=WAC_District)*('Blend Sheet'!$AN$4=WAC_IIN),0))*'Blend Sheet'!$AN93,0) + IFERROR(INDEX(WAC_Item_Cost,MATCH(1,(B$1=WAC_District)*('Blend Sheet'!$AO$4=WAC_IIN),0))*'Blend Sheet'!$AO93,0) + IFERROR(INDEX(WAC_Item_Cost,MATCH(1,(B$1=WAC_District)*('Blend Sheet'!$AP$4=WAC_IIN),0))*'Blend Sheet'!$AP93/1000,0)</f>
        <v>46.853960999999998</v>
      </c>
      <c r="C90" s="245">
        <f t="array" ref="C90">IFERROR(INDEX(WAC_Item_Cost,MATCH(1,(C$1=WAC_District)*('Blend Sheet'!$C$4=WAC_IIN),0))*'Blend Sheet'!$C93/1000,0) + IFERROR(INDEX(WAC_Item_Cost,MATCH(1,(C$1=WAC_District)*('Blend Sheet'!$D$4=WAC_IIN),0))*'Blend Sheet'!$D93/1000,0) + IFERROR(INDEX(WAC_Item_Cost,MATCH(1,(C$1=WAC_District)*('Blend Sheet'!$E$4=WAC_IIN),0))*'Blend Sheet'!$E93/1000,0) + IFERROR(INDEX(WAC_Item_Cost,MATCH(1,(C$1=WAC_District)*('Blend Sheet'!$F$4=WAC_IIN),0))*'Blend Sheet'!$F93/1000,0)  + IFERROR(INDEX(WAC_Item_Cost,MATCH(1,(C$1=WAC_District)*('Blend Sheet'!$G$4=WAC_IIN),0))*'Blend Sheet'!$G93,0) + IFERROR(INDEX(WAC_Item_Cost,MATCH(1,(C$1=WAC_District)*('Blend Sheet'!$H$4=WAC_IIN),0))*'Blend Sheet'!$H93,0)  + IFERROR(INDEX(WAC_Item_Cost,MATCH(1,(C$1=WAC_District)*('Blend Sheet'!$I$4=WAC_IIN),0))*'Blend Sheet'!$I93,0) + IFERROR(INDEX(WAC_Item_Cost,MATCH(1,(C$1=WAC_District)*('Blend Sheet'!$J$4=WAC_IIN),0))*'Blend Sheet'!$J93,0) + IFERROR(INDEX(WAC_Item_Cost,MATCH(1,(C$1=WAC_District)*('Blend Sheet'!$K$4=WAC_IIN),0))*'Blend Sheet'!$K93,0) + IFERROR(INDEX(WAC_Item_Cost,MATCH(1,(C$1=WAC_District)*('Blend Sheet'!$L$4=WAC_IIN),0))*'Blend Sheet'!$L93,0) + IFERROR(INDEX(WAC_Item_Cost,MATCH(1,(C$1=WAC_District)*('Blend Sheet'!$M$4=WAC_IIN),0))*'Blend Sheet'!$M93,0) + IFERROR(INDEX(WAC_Item_Cost,MATCH(1,(C$1=WAC_District)*('Blend Sheet'!$N$4=WAC_IIN),0))*'Blend Sheet'!$N93,0) + IFERROR(INDEX(WAC_Item_Cost,MATCH(1,(C$1=WAC_District)*('Blend Sheet'!$O$4=WAC_IIN),0))*'Blend Sheet'!$O93,0) + IFERROR(INDEX(WAC_Item_Cost,MATCH(1,(C$1=WAC_District)*('Blend Sheet'!$P$4=WAC_IIN),0))*'Blend Sheet'!$P93,0) + IFERROR(INDEX(WAC_Item_Cost,MATCH(1,(C$1=WAC_District)*('Blend Sheet'!$Q$4=WAC_IIN),0))*'Blend Sheet'!$Q93,0) + IFERROR(INDEX(WAC_Item_Cost,MATCH(1,(C$1=WAC_District)*('Blend Sheet'!$R$4=WAC_IIN),0))*'Blend Sheet'!$R93,0) + IFERROR(INDEX(WAC_Item_Cost,MATCH(1,(C$1=WAC_District)*('Blend Sheet'!$S$4=WAC_IIN),0))*'Blend Sheet'!$S93,0) + IFERROR(INDEX(WAC_Item_Cost,MATCH(1,(C$1=WAC_District)*('Blend Sheet'!$T$4=WAC_IIN),0))*'Blend Sheet'!$T93,0) + IFERROR(INDEX(WAC_Item_Cost,MATCH(1,(C$1=WAC_District)*('Blend Sheet'!$U$4=WAC_IIN),0))*'Blend Sheet'!$U93,0) + IFERROR(INDEX(WAC_Item_Cost,MATCH(1,(C$1=WAC_District)*('Blend Sheet'!$V$4=WAC_IIN),0))*'Blend Sheet'!$V93,0) + IFERROR(INDEX(WAC_Item_Cost,MATCH(1,(C$1=WAC_District)*('Blend Sheet'!$W$4=WAC_IIN),0))*'Blend Sheet'!$W93,0) + IFERROR(INDEX(WAC_Item_Cost,MATCH(1,(C$1=WAC_District)*('Blend Sheet'!$X$4=WAC_IIN),0))*'Blend Sheet'!$X93,0) + IFERROR(INDEX(WAC_Item_Cost,MATCH(1,(C$1=WAC_District)*('Blend Sheet'!$Y$4=WAC_IIN),0))*'Blend Sheet'!$Y93,0) + IFERROR(INDEX(WAC_Item_Cost,MATCH(1,(C$1=WAC_District)*('Blend Sheet'!$Z$4=WAC_IIN),0))*'Blend Sheet'!$Z93,0) + IFERROR(INDEX(WAC_Item_Cost,MATCH(1,(C$1=WAC_District)*('Blend Sheet'!$AA$4=WAC_IIN),0))*'Blend Sheet'!$AA93,0) + IFERROR(INDEX(WAC_Item_Cost,MATCH(1,(C$1=WAC_District)*('Blend Sheet'!$AB$4=WAC_IIN),0))*'Blend Sheet'!$AB93,0) + IFERROR(INDEX(WAC_Item_Cost,MATCH(1,(C$1=WAC_District)*('Blend Sheet'!$AC$4=WAC_IIN),0))*'Blend Sheet'!$AC93,0) + IFERROR(INDEX(WAC_Item_Cost,MATCH(1,(C$1=WAC_District)*('Blend Sheet'!$AD$4=WAC_IIN),0))*'Blend Sheet'!$AD93,0) + IFERROR(INDEX(WAC_Item_Cost,MATCH(1,(C$1=WAC_District)*('Blend Sheet'!$AE$4=WAC_IIN),0))*'Blend Sheet'!$AE93,0) + IFERROR(INDEX(WAC_Item_Cost,MATCH(1,(C$1=WAC_District)*('Blend Sheet'!$AF$4=WAC_IIN),0))*'Blend Sheet'!$AF93,0) + IFERROR(INDEX(WAC_Item_Cost,MATCH(1,(C$1=WAC_District)*('Blend Sheet'!$AG$4=WAC_IIN),0))*'Blend Sheet'!$AG93,0) + IFERROR(INDEX(WAC_Item_Cost,MATCH(1,(C$1=WAC_District)*('Blend Sheet'!$AH$4=WAC_IIN),0))*'Blend Sheet'!$AH93,0) + IFERROR(INDEX(WAC_Item_Cost,MATCH(1,(C$1=WAC_District)*('Blend Sheet'!$AI$4=WAC_IIN),0))*'Blend Sheet'!$AI93,0) + IFERROR(INDEX(WAC_Item_Cost,MATCH(1,(C$1=WAC_District)*('Blend Sheet'!$AJ$4=WAC_IIN),0))*'Blend Sheet'!$AJ93,0) + IFERROR(INDEX(WAC_Item_Cost,MATCH(1,(C$1=WAC_District)*('Blend Sheet'!$AK$4=WAC_IIN),0))*'Blend Sheet'!$AK93,0) + IFERROR(INDEX(WAC_Item_Cost,MATCH(1,(C$1=WAC_District)*('Blend Sheet'!$AL$4=WAC_IIN),0))*'Blend Sheet'!$AL93,0) + IFERROR(INDEX(WAC_Item_Cost,MATCH(1,(C$1=WAC_District)*('Blend Sheet'!$AM$4=WAC_IIN),0))*'Blend Sheet'!$AM93,0) + IFERROR(INDEX(WAC_Item_Cost,MATCH(1,(C$1=WAC_District)*('Blend Sheet'!$AN$4=WAC_IIN),0))*'Blend Sheet'!$AN93,0) + IFERROR(INDEX(WAC_Item_Cost,MATCH(1,(C$1=WAC_District)*('Blend Sheet'!$AO$4=WAC_IIN),0))*'Blend Sheet'!$AO93,0) + IFERROR(INDEX(WAC_Item_Cost,MATCH(1,(C$1=WAC_District)*('Blend Sheet'!$AP$4=WAC_IIN),0))*'Blend Sheet'!$AP93/1000,0)</f>
        <v>56.512952999999996</v>
      </c>
      <c r="D90" s="245">
        <f t="array" ref="D90">IFERROR(INDEX(WAC_Item_Cost,MATCH(1,(D$1=WAC_District)*('Blend Sheet'!$C$4=WAC_IIN),0))*'Blend Sheet'!$C93/1000,0) + IFERROR(INDEX(WAC_Item_Cost,MATCH(1,(D$1=WAC_District)*('Blend Sheet'!$D$4=WAC_IIN),0))*'Blend Sheet'!$D93/1000,0) + IFERROR(INDEX(WAC_Item_Cost,MATCH(1,(D$1=WAC_District)*('Blend Sheet'!$E$4=WAC_IIN),0))*'Blend Sheet'!$E93/1000,0) + IFERROR(INDEX(WAC_Item_Cost,MATCH(1,(D$1=WAC_District)*('Blend Sheet'!$F$4=WAC_IIN),0))*'Blend Sheet'!$F93/1000,0)  + IFERROR(INDEX(WAC_Item_Cost,MATCH(1,(D$1=WAC_District)*('Blend Sheet'!$G$4=WAC_IIN),0))*'Blend Sheet'!$G93,0) + IFERROR(INDEX(WAC_Item_Cost,MATCH(1,(D$1=WAC_District)*('Blend Sheet'!$H$4=WAC_IIN),0))*'Blend Sheet'!$H93,0)  + IFERROR(INDEX(WAC_Item_Cost,MATCH(1,(D$1=WAC_District)*('Blend Sheet'!$I$4=WAC_IIN),0))*'Blend Sheet'!$I93,0) + IFERROR(INDEX(WAC_Item_Cost,MATCH(1,(D$1=WAC_District)*('Blend Sheet'!$J$4=WAC_IIN),0))*'Blend Sheet'!$J93,0) + IFERROR(INDEX(WAC_Item_Cost,MATCH(1,(D$1=WAC_District)*('Blend Sheet'!$K$4=WAC_IIN),0))*'Blend Sheet'!$K93,0) + IFERROR(INDEX(WAC_Item_Cost,MATCH(1,(D$1=WAC_District)*('Blend Sheet'!$L$4=WAC_IIN),0))*'Blend Sheet'!$L93,0) + IFERROR(INDEX(WAC_Item_Cost,MATCH(1,(D$1=WAC_District)*('Blend Sheet'!$M$4=WAC_IIN),0))*'Blend Sheet'!$M93,0) + IFERROR(INDEX(WAC_Item_Cost,MATCH(1,(D$1=WAC_District)*('Blend Sheet'!$N$4=WAC_IIN),0))*'Blend Sheet'!$N93,0) + IFERROR(INDEX(WAC_Item_Cost,MATCH(1,(D$1=WAC_District)*('Blend Sheet'!$O$4=WAC_IIN),0))*'Blend Sheet'!$O93,0) + IFERROR(INDEX(WAC_Item_Cost,MATCH(1,(D$1=WAC_District)*('Blend Sheet'!$P$4=WAC_IIN),0))*'Blend Sheet'!$P93,0) + IFERROR(INDEX(WAC_Item_Cost,MATCH(1,(D$1=WAC_District)*('Blend Sheet'!$Q$4=WAC_IIN),0))*'Blend Sheet'!$Q93,0) + IFERROR(INDEX(WAC_Item_Cost,MATCH(1,(D$1=WAC_District)*('Blend Sheet'!$R$4=WAC_IIN),0))*'Blend Sheet'!$R93,0) + IFERROR(INDEX(WAC_Item_Cost,MATCH(1,(D$1=WAC_District)*('Blend Sheet'!$S$4=WAC_IIN),0))*'Blend Sheet'!$S93,0) + IFERROR(INDEX(WAC_Item_Cost,MATCH(1,(D$1=WAC_District)*('Blend Sheet'!$T$4=WAC_IIN),0))*'Blend Sheet'!$T93,0) + IFERROR(INDEX(WAC_Item_Cost,MATCH(1,(D$1=WAC_District)*('Blend Sheet'!$U$4=WAC_IIN),0))*'Blend Sheet'!$U93,0) + IFERROR(INDEX(WAC_Item_Cost,MATCH(1,(D$1=WAC_District)*('Blend Sheet'!$V$4=WAC_IIN),0))*'Blend Sheet'!$V93,0) + IFERROR(INDEX(WAC_Item_Cost,MATCH(1,(D$1=WAC_District)*('Blend Sheet'!$W$4=WAC_IIN),0))*'Blend Sheet'!$W93,0) + IFERROR(INDEX(WAC_Item_Cost,MATCH(1,(D$1=WAC_District)*('Blend Sheet'!$X$4=WAC_IIN),0))*'Blend Sheet'!$X93,0) + IFERROR(INDEX(WAC_Item_Cost,MATCH(1,(D$1=WAC_District)*('Blend Sheet'!$Y$4=WAC_IIN),0))*'Blend Sheet'!$Y93,0) + IFERROR(INDEX(WAC_Item_Cost,MATCH(1,(D$1=WAC_District)*('Blend Sheet'!$Z$4=WAC_IIN),0))*'Blend Sheet'!$Z93,0) + IFERROR(INDEX(WAC_Item_Cost,MATCH(1,(D$1=WAC_District)*('Blend Sheet'!$AA$4=WAC_IIN),0))*'Blend Sheet'!$AA93,0) + IFERROR(INDEX(WAC_Item_Cost,MATCH(1,(D$1=WAC_District)*('Blend Sheet'!$AB$4=WAC_IIN),0))*'Blend Sheet'!$AB93,0) + IFERROR(INDEX(WAC_Item_Cost,MATCH(1,(D$1=WAC_District)*('Blend Sheet'!$AC$4=WAC_IIN),0))*'Blend Sheet'!$AC93,0) + IFERROR(INDEX(WAC_Item_Cost,MATCH(1,(D$1=WAC_District)*('Blend Sheet'!$AD$4=WAC_IIN),0))*'Blend Sheet'!$AD93,0) + IFERROR(INDEX(WAC_Item_Cost,MATCH(1,(D$1=WAC_District)*('Blend Sheet'!$AE$4=WAC_IIN),0))*'Blend Sheet'!$AE93,0) + IFERROR(INDEX(WAC_Item_Cost,MATCH(1,(D$1=WAC_District)*('Blend Sheet'!$AF$4=WAC_IIN),0))*'Blend Sheet'!$AF93,0) + IFERROR(INDEX(WAC_Item_Cost,MATCH(1,(D$1=WAC_District)*('Blend Sheet'!$AG$4=WAC_IIN),0))*'Blend Sheet'!$AG93,0) + IFERROR(INDEX(WAC_Item_Cost,MATCH(1,(D$1=WAC_District)*('Blend Sheet'!$AH$4=WAC_IIN),0))*'Blend Sheet'!$AH93,0) + IFERROR(INDEX(WAC_Item_Cost,MATCH(1,(D$1=WAC_District)*('Blend Sheet'!$AI$4=WAC_IIN),0))*'Blend Sheet'!$AI93,0) + IFERROR(INDEX(WAC_Item_Cost,MATCH(1,(D$1=WAC_District)*('Blend Sheet'!$AJ$4=WAC_IIN),0))*'Blend Sheet'!$AJ93,0) + IFERROR(INDEX(WAC_Item_Cost,MATCH(1,(D$1=WAC_District)*('Blend Sheet'!$AK$4=WAC_IIN),0))*'Blend Sheet'!$AK93,0) + IFERROR(INDEX(WAC_Item_Cost,MATCH(1,(D$1=WAC_District)*('Blend Sheet'!$AL$4=WAC_IIN),0))*'Blend Sheet'!$AL93,0) + IFERROR(INDEX(WAC_Item_Cost,MATCH(1,(D$1=WAC_District)*('Blend Sheet'!$AM$4=WAC_IIN),0))*'Blend Sheet'!$AM93,0) + IFERROR(INDEX(WAC_Item_Cost,MATCH(1,(D$1=WAC_District)*('Blend Sheet'!$AN$4=WAC_IIN),0))*'Blend Sheet'!$AN93,0) + IFERROR(INDEX(WAC_Item_Cost,MATCH(1,(D$1=WAC_District)*('Blend Sheet'!$AO$4=WAC_IIN),0))*'Blend Sheet'!$AO93,0) + IFERROR(INDEX(WAC_Item_Cost,MATCH(1,(D$1=WAC_District)*('Blend Sheet'!$AP$4=WAC_IIN),0))*'Blend Sheet'!$AP93/1000,0)</f>
        <v>0</v>
      </c>
      <c r="E90" s="245">
        <f t="array" ref="E90">IFERROR(INDEX(WAC_Item_Cost,MATCH(1,(E$1=WAC_District)*('Blend Sheet'!$C$4=WAC_IIN),0))*'Blend Sheet'!$C93/1000,0) + IFERROR(INDEX(WAC_Item_Cost,MATCH(1,(E$1=WAC_District)*('Blend Sheet'!$D$4=WAC_IIN),0))*'Blend Sheet'!$D93/1000,0) + IFERROR(INDEX(WAC_Item_Cost,MATCH(1,(E$1=WAC_District)*('Blend Sheet'!$E$4=WAC_IIN),0))*'Blend Sheet'!$E93/1000,0) + IFERROR(INDEX(WAC_Item_Cost,MATCH(1,(E$1=WAC_District)*('Blend Sheet'!$F$4=WAC_IIN),0))*'Blend Sheet'!$F93/1000,0)  + IFERROR(INDEX(WAC_Item_Cost,MATCH(1,(E$1=WAC_District)*('Blend Sheet'!$G$4=WAC_IIN),0))*'Blend Sheet'!$G93,0) + IFERROR(INDEX(WAC_Item_Cost,MATCH(1,(E$1=WAC_District)*('Blend Sheet'!$H$4=WAC_IIN),0))*'Blend Sheet'!$H93,0)  + IFERROR(INDEX(WAC_Item_Cost,MATCH(1,(E$1=WAC_District)*('Blend Sheet'!$I$4=WAC_IIN),0))*'Blend Sheet'!$I93,0) + IFERROR(INDEX(WAC_Item_Cost,MATCH(1,(E$1=WAC_District)*('Blend Sheet'!$J$4=WAC_IIN),0))*'Blend Sheet'!$J93,0) + IFERROR(INDEX(WAC_Item_Cost,MATCH(1,(E$1=WAC_District)*('Blend Sheet'!$K$4=WAC_IIN),0))*'Blend Sheet'!$K93,0) + IFERROR(INDEX(WAC_Item_Cost,MATCH(1,(E$1=WAC_District)*('Blend Sheet'!$L$4=WAC_IIN),0))*'Blend Sheet'!$L93,0) + IFERROR(INDEX(WAC_Item_Cost,MATCH(1,(E$1=WAC_District)*('Blend Sheet'!$M$4=WAC_IIN),0))*'Blend Sheet'!$M93,0) + IFERROR(INDEX(WAC_Item_Cost,MATCH(1,(E$1=WAC_District)*('Blend Sheet'!$N$4=WAC_IIN),0))*'Blend Sheet'!$N93,0) + IFERROR(INDEX(WAC_Item_Cost,MATCH(1,(E$1=WAC_District)*('Blend Sheet'!$O$4=WAC_IIN),0))*'Blend Sheet'!$O93,0) + IFERROR(INDEX(WAC_Item_Cost,MATCH(1,(E$1=WAC_District)*('Blend Sheet'!$P$4=WAC_IIN),0))*'Blend Sheet'!$P93,0) + IFERROR(INDEX(WAC_Item_Cost,MATCH(1,(E$1=WAC_District)*('Blend Sheet'!$Q$4=WAC_IIN),0))*'Blend Sheet'!$Q93,0) + IFERROR(INDEX(WAC_Item_Cost,MATCH(1,(E$1=WAC_District)*('Blend Sheet'!$R$4=WAC_IIN),0))*'Blend Sheet'!$R93,0) + IFERROR(INDEX(WAC_Item_Cost,MATCH(1,(E$1=WAC_District)*('Blend Sheet'!$S$4=WAC_IIN),0))*'Blend Sheet'!$S93,0) + IFERROR(INDEX(WAC_Item_Cost,MATCH(1,(E$1=WAC_District)*('Blend Sheet'!$T$4=WAC_IIN),0))*'Blend Sheet'!$T93,0) + IFERROR(INDEX(WAC_Item_Cost,MATCH(1,(E$1=WAC_District)*('Blend Sheet'!$U$4=WAC_IIN),0))*'Blend Sheet'!$U93,0) + IFERROR(INDEX(WAC_Item_Cost,MATCH(1,(E$1=WAC_District)*('Blend Sheet'!$V$4=WAC_IIN),0))*'Blend Sheet'!$V93,0) + IFERROR(INDEX(WAC_Item_Cost,MATCH(1,(E$1=WAC_District)*('Blend Sheet'!$W$4=WAC_IIN),0))*'Blend Sheet'!$W93,0) + IFERROR(INDEX(WAC_Item_Cost,MATCH(1,(E$1=WAC_District)*('Blend Sheet'!$X$4=WAC_IIN),0))*'Blend Sheet'!$X93,0) + IFERROR(INDEX(WAC_Item_Cost,MATCH(1,(E$1=WAC_District)*('Blend Sheet'!$Y$4=WAC_IIN),0))*'Blend Sheet'!$Y93,0) + IFERROR(INDEX(WAC_Item_Cost,MATCH(1,(E$1=WAC_District)*('Blend Sheet'!$Z$4=WAC_IIN),0))*'Blend Sheet'!$Z93,0) + IFERROR(INDEX(WAC_Item_Cost,MATCH(1,(E$1=WAC_District)*('Blend Sheet'!$AA$4=WAC_IIN),0))*'Blend Sheet'!$AA93,0) + IFERROR(INDEX(WAC_Item_Cost,MATCH(1,(E$1=WAC_District)*('Blend Sheet'!$AB$4=WAC_IIN),0))*'Blend Sheet'!$AB93,0) + IFERROR(INDEX(WAC_Item_Cost,MATCH(1,(E$1=WAC_District)*('Blend Sheet'!$AC$4=WAC_IIN),0))*'Blend Sheet'!$AC93,0) + IFERROR(INDEX(WAC_Item_Cost,MATCH(1,(E$1=WAC_District)*('Blend Sheet'!$AD$4=WAC_IIN),0))*'Blend Sheet'!$AD93,0) + IFERROR(INDEX(WAC_Item_Cost,MATCH(1,(E$1=WAC_District)*('Blend Sheet'!$AE$4=WAC_IIN),0))*'Blend Sheet'!$AE93,0) + IFERROR(INDEX(WAC_Item_Cost,MATCH(1,(E$1=WAC_District)*('Blend Sheet'!$AF$4=WAC_IIN),0))*'Blend Sheet'!$AF93,0) + IFERROR(INDEX(WAC_Item_Cost,MATCH(1,(E$1=WAC_District)*('Blend Sheet'!$AG$4=WAC_IIN),0))*'Blend Sheet'!$AG93,0) + IFERROR(INDEX(WAC_Item_Cost,MATCH(1,(E$1=WAC_District)*('Blend Sheet'!$AH$4=WAC_IIN),0))*'Blend Sheet'!$AH93,0) + IFERROR(INDEX(WAC_Item_Cost,MATCH(1,(E$1=WAC_District)*('Blend Sheet'!$AI$4=WAC_IIN),0))*'Blend Sheet'!$AI93,0) + IFERROR(INDEX(WAC_Item_Cost,MATCH(1,(E$1=WAC_District)*('Blend Sheet'!$AJ$4=WAC_IIN),0))*'Blend Sheet'!$AJ93,0) + IFERROR(INDEX(WAC_Item_Cost,MATCH(1,(E$1=WAC_District)*('Blend Sheet'!$AK$4=WAC_IIN),0))*'Blend Sheet'!$AK93,0) + IFERROR(INDEX(WAC_Item_Cost,MATCH(1,(E$1=WAC_District)*('Blend Sheet'!$AL$4=WAC_IIN),0))*'Blend Sheet'!$AL93,0) + IFERROR(INDEX(WAC_Item_Cost,MATCH(1,(E$1=WAC_District)*('Blend Sheet'!$AM$4=WAC_IIN),0))*'Blend Sheet'!$AM93,0) + IFERROR(INDEX(WAC_Item_Cost,MATCH(1,(E$1=WAC_District)*('Blend Sheet'!$AN$4=WAC_IIN),0))*'Blend Sheet'!$AN93,0) + IFERROR(INDEX(WAC_Item_Cost,MATCH(1,(E$1=WAC_District)*('Blend Sheet'!$AO$4=WAC_IIN),0))*'Blend Sheet'!$AO93,0) + IFERROR(INDEX(WAC_Item_Cost,MATCH(1,(E$1=WAC_District)*('Blend Sheet'!$AP$4=WAC_IIN),0))*'Blend Sheet'!$AP93/1000,0)</f>
        <v>0</v>
      </c>
      <c r="F90" s="245">
        <f t="array" ref="F90">IFERROR(INDEX(WAC_Item_Cost,MATCH(1,(F$1=WAC_District)*('Blend Sheet'!$C$4=WAC_IIN),0))*'Blend Sheet'!$C93/1000,0) + IFERROR(INDEX(WAC_Item_Cost,MATCH(1,(F$1=WAC_District)*('Blend Sheet'!$D$4=WAC_IIN),0))*'Blend Sheet'!$D93/1000,0) + IFERROR(INDEX(WAC_Item_Cost,MATCH(1,(F$1=WAC_District)*('Blend Sheet'!$E$4=WAC_IIN),0))*'Blend Sheet'!$E93/1000,0) + IFERROR(INDEX(WAC_Item_Cost,MATCH(1,(F$1=WAC_District)*('Blend Sheet'!$F$4=WAC_IIN),0))*'Blend Sheet'!$F93/1000,0)  + IFERROR(INDEX(WAC_Item_Cost,MATCH(1,(F$1=WAC_District)*('Blend Sheet'!$G$4=WAC_IIN),0))*'Blend Sheet'!$G93,0) + IFERROR(INDEX(WAC_Item_Cost,MATCH(1,(F$1=WAC_District)*('Blend Sheet'!$H$4=WAC_IIN),0))*'Blend Sheet'!$H93,0)  + IFERROR(INDEX(WAC_Item_Cost,MATCH(1,(F$1=WAC_District)*('Blend Sheet'!$I$4=WAC_IIN),0))*'Blend Sheet'!$I93,0) + IFERROR(INDEX(WAC_Item_Cost,MATCH(1,(F$1=WAC_District)*('Blend Sheet'!$J$4=WAC_IIN),0))*'Blend Sheet'!$J93,0) + IFERROR(INDEX(WAC_Item_Cost,MATCH(1,(F$1=WAC_District)*('Blend Sheet'!$K$4=WAC_IIN),0))*'Blend Sheet'!$K93,0) + IFERROR(INDEX(WAC_Item_Cost,MATCH(1,(F$1=WAC_District)*('Blend Sheet'!$L$4=WAC_IIN),0))*'Blend Sheet'!$L93,0) + IFERROR(INDEX(WAC_Item_Cost,MATCH(1,(F$1=WAC_District)*('Blend Sheet'!$M$4=WAC_IIN),0))*'Blend Sheet'!$M93,0) + IFERROR(INDEX(WAC_Item_Cost,MATCH(1,(F$1=WAC_District)*('Blend Sheet'!$N$4=WAC_IIN),0))*'Blend Sheet'!$N93,0) + IFERROR(INDEX(WAC_Item_Cost,MATCH(1,(F$1=WAC_District)*('Blend Sheet'!$O$4=WAC_IIN),0))*'Blend Sheet'!$O93,0) + IFERROR(INDEX(WAC_Item_Cost,MATCH(1,(F$1=WAC_District)*('Blend Sheet'!$P$4=WAC_IIN),0))*'Blend Sheet'!$P93,0) + IFERROR(INDEX(WAC_Item_Cost,MATCH(1,(F$1=WAC_District)*('Blend Sheet'!$Q$4=WAC_IIN),0))*'Blend Sheet'!$Q93,0) + IFERROR(INDEX(WAC_Item_Cost,MATCH(1,(F$1=WAC_District)*('Blend Sheet'!$R$4=WAC_IIN),0))*'Blend Sheet'!$R93,0) + IFERROR(INDEX(WAC_Item_Cost,MATCH(1,(F$1=WAC_District)*('Blend Sheet'!$S$4=WAC_IIN),0))*'Blend Sheet'!$S93,0) + IFERROR(INDEX(WAC_Item_Cost,MATCH(1,(F$1=WAC_District)*('Blend Sheet'!$T$4=WAC_IIN),0))*'Blend Sheet'!$T93,0) + IFERROR(INDEX(WAC_Item_Cost,MATCH(1,(F$1=WAC_District)*('Blend Sheet'!$U$4=WAC_IIN),0))*'Blend Sheet'!$U93,0) + IFERROR(INDEX(WAC_Item_Cost,MATCH(1,(F$1=WAC_District)*('Blend Sheet'!$V$4=WAC_IIN),0))*'Blend Sheet'!$V93,0) + IFERROR(INDEX(WAC_Item_Cost,MATCH(1,(F$1=WAC_District)*('Blend Sheet'!$W$4=WAC_IIN),0))*'Blend Sheet'!$W93,0) + IFERROR(INDEX(WAC_Item_Cost,MATCH(1,(F$1=WAC_District)*('Blend Sheet'!$X$4=WAC_IIN),0))*'Blend Sheet'!$X93,0) + IFERROR(INDEX(WAC_Item_Cost,MATCH(1,(F$1=WAC_District)*('Blend Sheet'!$Y$4=WAC_IIN),0))*'Blend Sheet'!$Y93,0) + IFERROR(INDEX(WAC_Item_Cost,MATCH(1,(F$1=WAC_District)*('Blend Sheet'!$Z$4=WAC_IIN),0))*'Blend Sheet'!$Z93,0) + IFERROR(INDEX(WAC_Item_Cost,MATCH(1,(F$1=WAC_District)*('Blend Sheet'!$AA$4=WAC_IIN),0))*'Blend Sheet'!$AA93,0) + IFERROR(INDEX(WAC_Item_Cost,MATCH(1,(F$1=WAC_District)*('Blend Sheet'!$AB$4=WAC_IIN),0))*'Blend Sheet'!$AB93,0) + IFERROR(INDEX(WAC_Item_Cost,MATCH(1,(F$1=WAC_District)*('Blend Sheet'!$AC$4=WAC_IIN),0))*'Blend Sheet'!$AC93,0) + IFERROR(INDEX(WAC_Item_Cost,MATCH(1,(F$1=WAC_District)*('Blend Sheet'!$AD$4=WAC_IIN),0))*'Blend Sheet'!$AD93,0) + IFERROR(INDEX(WAC_Item_Cost,MATCH(1,(F$1=WAC_District)*('Blend Sheet'!$AE$4=WAC_IIN),0))*'Blend Sheet'!$AE93,0) + IFERROR(INDEX(WAC_Item_Cost,MATCH(1,(F$1=WAC_District)*('Blend Sheet'!$AF$4=WAC_IIN),0))*'Blend Sheet'!$AF93,0) + IFERROR(INDEX(WAC_Item_Cost,MATCH(1,(F$1=WAC_District)*('Blend Sheet'!$AG$4=WAC_IIN),0))*'Blend Sheet'!$AG93,0) + IFERROR(INDEX(WAC_Item_Cost,MATCH(1,(F$1=WAC_District)*('Blend Sheet'!$AH$4=WAC_IIN),0))*'Blend Sheet'!$AH93,0) + IFERROR(INDEX(WAC_Item_Cost,MATCH(1,(F$1=WAC_District)*('Blend Sheet'!$AI$4=WAC_IIN),0))*'Blend Sheet'!$AI93,0) + IFERROR(INDEX(WAC_Item_Cost,MATCH(1,(F$1=WAC_District)*('Blend Sheet'!$AJ$4=WAC_IIN),0))*'Blend Sheet'!$AJ93,0) + IFERROR(INDEX(WAC_Item_Cost,MATCH(1,(F$1=WAC_District)*('Blend Sheet'!$AK$4=WAC_IIN),0))*'Blend Sheet'!$AK93,0) + IFERROR(INDEX(WAC_Item_Cost,MATCH(1,(F$1=WAC_District)*('Blend Sheet'!$AL$4=WAC_IIN),0))*'Blend Sheet'!$AL93,0) + IFERROR(INDEX(WAC_Item_Cost,MATCH(1,(F$1=WAC_District)*('Blend Sheet'!$AM$4=WAC_IIN),0))*'Blend Sheet'!$AM93,0) + IFERROR(INDEX(WAC_Item_Cost,MATCH(1,(F$1=WAC_District)*('Blend Sheet'!$AN$4=WAC_IIN),0))*'Blend Sheet'!$AN93,0) + IFERROR(INDEX(WAC_Item_Cost,MATCH(1,(F$1=WAC_District)*('Blend Sheet'!$AO$4=WAC_IIN),0))*'Blend Sheet'!$AO93,0) + IFERROR(INDEX(WAC_Item_Cost,MATCH(1,(F$1=WAC_District)*('Blend Sheet'!$AP$4=WAC_IIN),0))*'Blend Sheet'!$AP93/1000,0)</f>
        <v>45.866861999999998</v>
      </c>
      <c r="G90" s="245">
        <f t="array" ref="G90">IFERROR(INDEX(WAC_Item_Cost,MATCH(1,(G$1=WAC_District)*('Blend Sheet'!$C$4=WAC_IIN),0))*'Blend Sheet'!$C93/1000,0) + IFERROR(INDEX(WAC_Item_Cost,MATCH(1,(G$1=WAC_District)*('Blend Sheet'!$D$4=WAC_IIN),0))*'Blend Sheet'!$D93/1000,0) + IFERROR(INDEX(WAC_Item_Cost,MATCH(1,(G$1=WAC_District)*('Blend Sheet'!$E$4=WAC_IIN),0))*'Blend Sheet'!$E93/1000,0) + IFERROR(INDEX(WAC_Item_Cost,MATCH(1,(G$1=WAC_District)*('Blend Sheet'!$F$4=WAC_IIN),0))*'Blend Sheet'!$F93/1000,0)  + IFERROR(INDEX(WAC_Item_Cost,MATCH(1,(G$1=WAC_District)*('Blend Sheet'!$G$4=WAC_IIN),0))*'Blend Sheet'!$G93,0) + IFERROR(INDEX(WAC_Item_Cost,MATCH(1,(G$1=WAC_District)*('Blend Sheet'!$H$4=WAC_IIN),0))*'Blend Sheet'!$H93,0)  + IFERROR(INDEX(WAC_Item_Cost,MATCH(1,(G$1=WAC_District)*('Blend Sheet'!$I$4=WAC_IIN),0))*'Blend Sheet'!$I93,0) + IFERROR(INDEX(WAC_Item_Cost,MATCH(1,(G$1=WAC_District)*('Blend Sheet'!$J$4=WAC_IIN),0))*'Blend Sheet'!$J93,0) + IFERROR(INDEX(WAC_Item_Cost,MATCH(1,(G$1=WAC_District)*('Blend Sheet'!$K$4=WAC_IIN),0))*'Blend Sheet'!$K93,0) + IFERROR(INDEX(WAC_Item_Cost,MATCH(1,(G$1=WAC_District)*('Blend Sheet'!$L$4=WAC_IIN),0))*'Blend Sheet'!$L93,0) + IFERROR(INDEX(WAC_Item_Cost,MATCH(1,(G$1=WAC_District)*('Blend Sheet'!$M$4=WAC_IIN),0))*'Blend Sheet'!$M93,0) + IFERROR(INDEX(WAC_Item_Cost,MATCH(1,(G$1=WAC_District)*('Blend Sheet'!$N$4=WAC_IIN),0))*'Blend Sheet'!$N93,0) + IFERROR(INDEX(WAC_Item_Cost,MATCH(1,(G$1=WAC_District)*('Blend Sheet'!$O$4=WAC_IIN),0))*'Blend Sheet'!$O93,0) + IFERROR(INDEX(WAC_Item_Cost,MATCH(1,(G$1=WAC_District)*('Blend Sheet'!$P$4=WAC_IIN),0))*'Blend Sheet'!$P93,0) + IFERROR(INDEX(WAC_Item_Cost,MATCH(1,(G$1=WAC_District)*('Blend Sheet'!$Q$4=WAC_IIN),0))*'Blend Sheet'!$Q93,0) + IFERROR(INDEX(WAC_Item_Cost,MATCH(1,(G$1=WAC_District)*('Blend Sheet'!$R$4=WAC_IIN),0))*'Blend Sheet'!$R93,0) + IFERROR(INDEX(WAC_Item_Cost,MATCH(1,(G$1=WAC_District)*('Blend Sheet'!$S$4=WAC_IIN),0))*'Blend Sheet'!$S93,0) + IFERROR(INDEX(WAC_Item_Cost,MATCH(1,(G$1=WAC_District)*('Blend Sheet'!$T$4=WAC_IIN),0))*'Blend Sheet'!$T93,0) + IFERROR(INDEX(WAC_Item_Cost,MATCH(1,(G$1=WAC_District)*('Blend Sheet'!$U$4=WAC_IIN),0))*'Blend Sheet'!$U93,0) + IFERROR(INDEX(WAC_Item_Cost,MATCH(1,(G$1=WAC_District)*('Blend Sheet'!$V$4=WAC_IIN),0))*'Blend Sheet'!$V93,0) + IFERROR(INDEX(WAC_Item_Cost,MATCH(1,(G$1=WAC_District)*('Blend Sheet'!$W$4=WAC_IIN),0))*'Blend Sheet'!$W93,0) + IFERROR(INDEX(WAC_Item_Cost,MATCH(1,(G$1=WAC_District)*('Blend Sheet'!$X$4=WAC_IIN),0))*'Blend Sheet'!$X93,0) + IFERROR(INDEX(WAC_Item_Cost,MATCH(1,(G$1=WAC_District)*('Blend Sheet'!$Y$4=WAC_IIN),0))*'Blend Sheet'!$Y93,0) + IFERROR(INDEX(WAC_Item_Cost,MATCH(1,(G$1=WAC_District)*('Blend Sheet'!$Z$4=WAC_IIN),0))*'Blend Sheet'!$Z93,0) + IFERROR(INDEX(WAC_Item_Cost,MATCH(1,(G$1=WAC_District)*('Blend Sheet'!$AA$4=WAC_IIN),0))*'Blend Sheet'!$AA93,0) + IFERROR(INDEX(WAC_Item_Cost,MATCH(1,(G$1=WAC_District)*('Blend Sheet'!$AB$4=WAC_IIN),0))*'Blend Sheet'!$AB93,0) + IFERROR(INDEX(WAC_Item_Cost,MATCH(1,(G$1=WAC_District)*('Blend Sheet'!$AC$4=WAC_IIN),0))*'Blend Sheet'!$AC93,0) + IFERROR(INDEX(WAC_Item_Cost,MATCH(1,(G$1=WAC_District)*('Blend Sheet'!$AD$4=WAC_IIN),0))*'Blend Sheet'!$AD93,0) + IFERROR(INDEX(WAC_Item_Cost,MATCH(1,(G$1=WAC_District)*('Blend Sheet'!$AE$4=WAC_IIN),0))*'Blend Sheet'!$AE93,0) + IFERROR(INDEX(WAC_Item_Cost,MATCH(1,(G$1=WAC_District)*('Blend Sheet'!$AF$4=WAC_IIN),0))*'Blend Sheet'!$AF93,0) + IFERROR(INDEX(WAC_Item_Cost,MATCH(1,(G$1=WAC_District)*('Blend Sheet'!$AG$4=WAC_IIN),0))*'Blend Sheet'!$AG93,0) + IFERROR(INDEX(WAC_Item_Cost,MATCH(1,(G$1=WAC_District)*('Blend Sheet'!$AH$4=WAC_IIN),0))*'Blend Sheet'!$AH93,0) + IFERROR(INDEX(WAC_Item_Cost,MATCH(1,(G$1=WAC_District)*('Blend Sheet'!$AI$4=WAC_IIN),0))*'Blend Sheet'!$AI93,0) + IFERROR(INDEX(WAC_Item_Cost,MATCH(1,(G$1=WAC_District)*('Blend Sheet'!$AJ$4=WAC_IIN),0))*'Blend Sheet'!$AJ93,0) + IFERROR(INDEX(WAC_Item_Cost,MATCH(1,(G$1=WAC_District)*('Blend Sheet'!$AK$4=WAC_IIN),0))*'Blend Sheet'!$AK93,0) + IFERROR(INDEX(WAC_Item_Cost,MATCH(1,(G$1=WAC_District)*('Blend Sheet'!$AL$4=WAC_IIN),0))*'Blend Sheet'!$AL93,0) + IFERROR(INDEX(WAC_Item_Cost,MATCH(1,(G$1=WAC_District)*('Blend Sheet'!$AM$4=WAC_IIN),0))*'Blend Sheet'!$AM93,0) + IFERROR(INDEX(WAC_Item_Cost,MATCH(1,(G$1=WAC_District)*('Blend Sheet'!$AN$4=WAC_IIN),0))*'Blend Sheet'!$AN93,0) + IFERROR(INDEX(WAC_Item_Cost,MATCH(1,(G$1=WAC_District)*('Blend Sheet'!$AO$4=WAC_IIN),0))*'Blend Sheet'!$AO93,0) + IFERROR(INDEX(WAC_Item_Cost,MATCH(1,(G$1=WAC_District)*('Blend Sheet'!$AP$4=WAC_IIN),0))*'Blend Sheet'!$AP93/1000,0)</f>
        <v>45.792102000000007</v>
      </c>
      <c r="H90" s="245">
        <f t="array" ref="H90">IFERROR(INDEX(WAC_Item_Cost,MATCH(1,(H$1=WAC_District)*('Blend Sheet'!$C$4=WAC_IIN),0))*'Blend Sheet'!$C93/1000,0) + IFERROR(INDEX(WAC_Item_Cost,MATCH(1,(H$1=WAC_District)*('Blend Sheet'!$D$4=WAC_IIN),0))*'Blend Sheet'!$D93/1000,0) + IFERROR(INDEX(WAC_Item_Cost,MATCH(1,(H$1=WAC_District)*('Blend Sheet'!$E$4=WAC_IIN),0))*'Blend Sheet'!$E93/1000,0) + IFERROR(INDEX(WAC_Item_Cost,MATCH(1,(H$1=WAC_District)*('Blend Sheet'!$F$4=WAC_IIN),0))*'Blend Sheet'!$F93/1000,0)  + IFERROR(INDEX(WAC_Item_Cost,MATCH(1,(H$1=WAC_District)*('Blend Sheet'!$G$4=WAC_IIN),0))*'Blend Sheet'!$G93,0) + IFERROR(INDEX(WAC_Item_Cost,MATCH(1,(H$1=WAC_District)*('Blend Sheet'!$H$4=WAC_IIN),0))*'Blend Sheet'!$H93,0)  + IFERROR(INDEX(WAC_Item_Cost,MATCH(1,(H$1=WAC_District)*('Blend Sheet'!$I$4=WAC_IIN),0))*'Blend Sheet'!$I93,0) + IFERROR(INDEX(WAC_Item_Cost,MATCH(1,(H$1=WAC_District)*('Blend Sheet'!$J$4=WAC_IIN),0))*'Blend Sheet'!$J93,0) + IFERROR(INDEX(WAC_Item_Cost,MATCH(1,(H$1=WAC_District)*('Blend Sheet'!$K$4=WAC_IIN),0))*'Blend Sheet'!$K93,0) + IFERROR(INDEX(WAC_Item_Cost,MATCH(1,(H$1=WAC_District)*('Blend Sheet'!$L$4=WAC_IIN),0))*'Blend Sheet'!$L93,0) + IFERROR(INDEX(WAC_Item_Cost,MATCH(1,(H$1=WAC_District)*('Blend Sheet'!$M$4=WAC_IIN),0))*'Blend Sheet'!$M93,0) + IFERROR(INDEX(WAC_Item_Cost,MATCH(1,(H$1=WAC_District)*('Blend Sheet'!$N$4=WAC_IIN),0))*'Blend Sheet'!$N93,0) + IFERROR(INDEX(WAC_Item_Cost,MATCH(1,(H$1=WAC_District)*('Blend Sheet'!$O$4=WAC_IIN),0))*'Blend Sheet'!$O93,0) + IFERROR(INDEX(WAC_Item_Cost,MATCH(1,(H$1=WAC_District)*('Blend Sheet'!$P$4=WAC_IIN),0))*'Blend Sheet'!$P93,0) + IFERROR(INDEX(WAC_Item_Cost,MATCH(1,(H$1=WAC_District)*('Blend Sheet'!$Q$4=WAC_IIN),0))*'Blend Sheet'!$Q93,0) + IFERROR(INDEX(WAC_Item_Cost,MATCH(1,(H$1=WAC_District)*('Blend Sheet'!$R$4=WAC_IIN),0))*'Blend Sheet'!$R93,0) + IFERROR(INDEX(WAC_Item_Cost,MATCH(1,(H$1=WAC_District)*('Blend Sheet'!$S$4=WAC_IIN),0))*'Blend Sheet'!$S93,0) + IFERROR(INDEX(WAC_Item_Cost,MATCH(1,(H$1=WAC_District)*('Blend Sheet'!$T$4=WAC_IIN),0))*'Blend Sheet'!$T93,0) + IFERROR(INDEX(WAC_Item_Cost,MATCH(1,(H$1=WAC_District)*('Blend Sheet'!$U$4=WAC_IIN),0))*'Blend Sheet'!$U93,0) + IFERROR(INDEX(WAC_Item_Cost,MATCH(1,(H$1=WAC_District)*('Blend Sheet'!$V$4=WAC_IIN),0))*'Blend Sheet'!$V93,0) + IFERROR(INDEX(WAC_Item_Cost,MATCH(1,(H$1=WAC_District)*('Blend Sheet'!$W$4=WAC_IIN),0))*'Blend Sheet'!$W93,0) + IFERROR(INDEX(WAC_Item_Cost,MATCH(1,(H$1=WAC_District)*('Blend Sheet'!$X$4=WAC_IIN),0))*'Blend Sheet'!$X93,0) + IFERROR(INDEX(WAC_Item_Cost,MATCH(1,(H$1=WAC_District)*('Blend Sheet'!$Y$4=WAC_IIN),0))*'Blend Sheet'!$Y93,0) + IFERROR(INDEX(WAC_Item_Cost,MATCH(1,(H$1=WAC_District)*('Blend Sheet'!$Z$4=WAC_IIN),0))*'Blend Sheet'!$Z93,0) + IFERROR(INDEX(WAC_Item_Cost,MATCH(1,(H$1=WAC_District)*('Blend Sheet'!$AA$4=WAC_IIN),0))*'Blend Sheet'!$AA93,0) + IFERROR(INDEX(WAC_Item_Cost,MATCH(1,(H$1=WAC_District)*('Blend Sheet'!$AB$4=WAC_IIN),0))*'Blend Sheet'!$AB93,0) + IFERROR(INDEX(WAC_Item_Cost,MATCH(1,(H$1=WAC_District)*('Blend Sheet'!$AC$4=WAC_IIN),0))*'Blend Sheet'!$AC93,0) + IFERROR(INDEX(WAC_Item_Cost,MATCH(1,(H$1=WAC_District)*('Blend Sheet'!$AD$4=WAC_IIN),0))*'Blend Sheet'!$AD93,0) + IFERROR(INDEX(WAC_Item_Cost,MATCH(1,(H$1=WAC_District)*('Blend Sheet'!$AE$4=WAC_IIN),0))*'Blend Sheet'!$AE93,0) + IFERROR(INDEX(WAC_Item_Cost,MATCH(1,(H$1=WAC_District)*('Blend Sheet'!$AF$4=WAC_IIN),0))*'Blend Sheet'!$AF93,0) + IFERROR(INDEX(WAC_Item_Cost,MATCH(1,(H$1=WAC_District)*('Blend Sheet'!$AG$4=WAC_IIN),0))*'Blend Sheet'!$AG93,0) + IFERROR(INDEX(WAC_Item_Cost,MATCH(1,(H$1=WAC_District)*('Blend Sheet'!$AH$4=WAC_IIN),0))*'Blend Sheet'!$AH93,0) + IFERROR(INDEX(WAC_Item_Cost,MATCH(1,(H$1=WAC_District)*('Blend Sheet'!$AI$4=WAC_IIN),0))*'Blend Sheet'!$AI93,0) + IFERROR(INDEX(WAC_Item_Cost,MATCH(1,(H$1=WAC_District)*('Blend Sheet'!$AJ$4=WAC_IIN),0))*'Blend Sheet'!$AJ93,0) + IFERROR(INDEX(WAC_Item_Cost,MATCH(1,(H$1=WAC_District)*('Blend Sheet'!$AK$4=WAC_IIN),0))*'Blend Sheet'!$AK93,0) + IFERROR(INDEX(WAC_Item_Cost,MATCH(1,(H$1=WAC_District)*('Blend Sheet'!$AL$4=WAC_IIN),0))*'Blend Sheet'!$AL93,0) + IFERROR(INDEX(WAC_Item_Cost,MATCH(1,(H$1=WAC_District)*('Blend Sheet'!$AM$4=WAC_IIN),0))*'Blend Sheet'!$AM93,0) + IFERROR(INDEX(WAC_Item_Cost,MATCH(1,(H$1=WAC_District)*('Blend Sheet'!$AN$4=WAC_IIN),0))*'Blend Sheet'!$AN93,0) + IFERROR(INDEX(WAC_Item_Cost,MATCH(1,(H$1=WAC_District)*('Blend Sheet'!$AO$4=WAC_IIN),0))*'Blend Sheet'!$AO93,0) + IFERROR(INDEX(WAC_Item_Cost,MATCH(1,(H$1=WAC_District)*('Blend Sheet'!$AP$4=WAC_IIN),0))*'Blend Sheet'!$AP93/1000,0)</f>
        <v>184.20705599999999</v>
      </c>
      <c r="I90" s="245">
        <f t="array" ref="I90">IFERROR(INDEX(WAC_Item_Cost,MATCH(1,(I$1=WAC_District)*('Blend Sheet'!$C$4=WAC_IIN),0))*'Blend Sheet'!$C93/1000,0) + IFERROR(INDEX(WAC_Item_Cost,MATCH(1,(I$1=WAC_District)*('Blend Sheet'!$D$4=WAC_IIN),0))*'Blend Sheet'!$D93/1000,0) + IFERROR(INDEX(WAC_Item_Cost,MATCH(1,(I$1=WAC_District)*('Blend Sheet'!$E$4=WAC_IIN),0))*'Blend Sheet'!$E93/1000,0) + IFERROR(INDEX(WAC_Item_Cost,MATCH(1,(I$1=WAC_District)*('Blend Sheet'!$F$4=WAC_IIN),0))*'Blend Sheet'!$F93/1000,0)  + IFERROR(INDEX(WAC_Item_Cost,MATCH(1,(I$1=WAC_District)*('Blend Sheet'!$G$4=WAC_IIN),0))*'Blend Sheet'!$G93,0) + IFERROR(INDEX(WAC_Item_Cost,MATCH(1,(I$1=WAC_District)*('Blend Sheet'!$H$4=WAC_IIN),0))*'Blend Sheet'!$H93,0)  + IFERROR(INDEX(WAC_Item_Cost,MATCH(1,(I$1=WAC_District)*('Blend Sheet'!$I$4=WAC_IIN),0))*'Blend Sheet'!$I93,0) + IFERROR(INDEX(WAC_Item_Cost,MATCH(1,(I$1=WAC_District)*('Blend Sheet'!$J$4=WAC_IIN),0))*'Blend Sheet'!$J93,0) + IFERROR(INDEX(WAC_Item_Cost,MATCH(1,(I$1=WAC_District)*('Blend Sheet'!$K$4=WAC_IIN),0))*'Blend Sheet'!$K93,0) + IFERROR(INDEX(WAC_Item_Cost,MATCH(1,(I$1=WAC_District)*('Blend Sheet'!$L$4=WAC_IIN),0))*'Blend Sheet'!$L93,0) + IFERROR(INDEX(WAC_Item_Cost,MATCH(1,(I$1=WAC_District)*('Blend Sheet'!$M$4=WAC_IIN),0))*'Blend Sheet'!$M93,0) + IFERROR(INDEX(WAC_Item_Cost,MATCH(1,(I$1=WAC_District)*('Blend Sheet'!$N$4=WAC_IIN),0))*'Blend Sheet'!$N93,0) + IFERROR(INDEX(WAC_Item_Cost,MATCH(1,(I$1=WAC_District)*('Blend Sheet'!$O$4=WAC_IIN),0))*'Blend Sheet'!$O93,0) + IFERROR(INDEX(WAC_Item_Cost,MATCH(1,(I$1=WAC_District)*('Blend Sheet'!$P$4=WAC_IIN),0))*'Blend Sheet'!$P93,0) + IFERROR(INDEX(WAC_Item_Cost,MATCH(1,(I$1=WAC_District)*('Blend Sheet'!$Q$4=WAC_IIN),0))*'Blend Sheet'!$Q93,0) + IFERROR(INDEX(WAC_Item_Cost,MATCH(1,(I$1=WAC_District)*('Blend Sheet'!$R$4=WAC_IIN),0))*'Blend Sheet'!$R93,0) + IFERROR(INDEX(WAC_Item_Cost,MATCH(1,(I$1=WAC_District)*('Blend Sheet'!$S$4=WAC_IIN),0))*'Blend Sheet'!$S93,0) + IFERROR(INDEX(WAC_Item_Cost,MATCH(1,(I$1=WAC_District)*('Blend Sheet'!$T$4=WAC_IIN),0))*'Blend Sheet'!$T93,0) + IFERROR(INDEX(WAC_Item_Cost,MATCH(1,(I$1=WAC_District)*('Blend Sheet'!$U$4=WAC_IIN),0))*'Blend Sheet'!$U93,0) + IFERROR(INDEX(WAC_Item_Cost,MATCH(1,(I$1=WAC_District)*('Blend Sheet'!$V$4=WAC_IIN),0))*'Blend Sheet'!$V93,0) + IFERROR(INDEX(WAC_Item_Cost,MATCH(1,(I$1=WAC_District)*('Blend Sheet'!$W$4=WAC_IIN),0))*'Blend Sheet'!$W93,0) + IFERROR(INDEX(WAC_Item_Cost,MATCH(1,(I$1=WAC_District)*('Blend Sheet'!$X$4=WAC_IIN),0))*'Blend Sheet'!$X93,0) + IFERROR(INDEX(WAC_Item_Cost,MATCH(1,(I$1=WAC_District)*('Blend Sheet'!$Y$4=WAC_IIN),0))*'Blend Sheet'!$Y93,0) + IFERROR(INDEX(WAC_Item_Cost,MATCH(1,(I$1=WAC_District)*('Blend Sheet'!$Z$4=WAC_IIN),0))*'Blend Sheet'!$Z93,0) + IFERROR(INDEX(WAC_Item_Cost,MATCH(1,(I$1=WAC_District)*('Blend Sheet'!$AA$4=WAC_IIN),0))*'Blend Sheet'!$AA93,0) + IFERROR(INDEX(WAC_Item_Cost,MATCH(1,(I$1=WAC_District)*('Blend Sheet'!$AB$4=WAC_IIN),0))*'Blend Sheet'!$AB93,0) + IFERROR(INDEX(WAC_Item_Cost,MATCH(1,(I$1=WAC_District)*('Blend Sheet'!$AC$4=WAC_IIN),0))*'Blend Sheet'!$AC93,0) + IFERROR(INDEX(WAC_Item_Cost,MATCH(1,(I$1=WAC_District)*('Blend Sheet'!$AD$4=WAC_IIN),0))*'Blend Sheet'!$AD93,0) + IFERROR(INDEX(WAC_Item_Cost,MATCH(1,(I$1=WAC_District)*('Blend Sheet'!$AE$4=WAC_IIN),0))*'Blend Sheet'!$AE93,0) + IFERROR(INDEX(WAC_Item_Cost,MATCH(1,(I$1=WAC_District)*('Blend Sheet'!$AF$4=WAC_IIN),0))*'Blend Sheet'!$AF93,0) + IFERROR(INDEX(WAC_Item_Cost,MATCH(1,(I$1=WAC_District)*('Blend Sheet'!$AG$4=WAC_IIN),0))*'Blend Sheet'!$AG93,0) + IFERROR(INDEX(WAC_Item_Cost,MATCH(1,(I$1=WAC_District)*('Blend Sheet'!$AH$4=WAC_IIN),0))*'Blend Sheet'!$AH93,0) + IFERROR(INDEX(WAC_Item_Cost,MATCH(1,(I$1=WAC_District)*('Blend Sheet'!$AI$4=WAC_IIN),0))*'Blend Sheet'!$AI93,0) + IFERROR(INDEX(WAC_Item_Cost,MATCH(1,(I$1=WAC_District)*('Blend Sheet'!$AJ$4=WAC_IIN),0))*'Blend Sheet'!$AJ93,0) + IFERROR(INDEX(WAC_Item_Cost,MATCH(1,(I$1=WAC_District)*('Blend Sheet'!$AK$4=WAC_IIN),0))*'Blend Sheet'!$AK93,0) + IFERROR(INDEX(WAC_Item_Cost,MATCH(1,(I$1=WAC_District)*('Blend Sheet'!$AL$4=WAC_IIN),0))*'Blend Sheet'!$AL93,0) + IFERROR(INDEX(WAC_Item_Cost,MATCH(1,(I$1=WAC_District)*('Blend Sheet'!$AM$4=WAC_IIN),0))*'Blend Sheet'!$AM93,0) + IFERROR(INDEX(WAC_Item_Cost,MATCH(1,(I$1=WAC_District)*('Blend Sheet'!$AN$4=WAC_IIN),0))*'Blend Sheet'!$AN93,0) + IFERROR(INDEX(WAC_Item_Cost,MATCH(1,(I$1=WAC_District)*('Blend Sheet'!$AO$4=WAC_IIN),0))*'Blend Sheet'!$AO93,0) + IFERROR(INDEX(WAC_Item_Cost,MATCH(1,(I$1=WAC_District)*('Blend Sheet'!$AP$4=WAC_IIN),0))*'Blend Sheet'!$AP93/1000,0)</f>
        <v>197.94155938100002</v>
      </c>
      <c r="J90" s="245">
        <f t="array" ref="J90">IFERROR(INDEX(WAC_Item_Cost,MATCH(1,(J$1=WAC_District)*('Blend Sheet'!$C$4=WAC_IIN),0))*'Blend Sheet'!$C93/1000,0) + IFERROR(INDEX(WAC_Item_Cost,MATCH(1,(J$1=WAC_District)*('Blend Sheet'!$D$4=WAC_IIN),0))*'Blend Sheet'!$D93/1000,0) + IFERROR(INDEX(WAC_Item_Cost,MATCH(1,(J$1=WAC_District)*('Blend Sheet'!$E$4=WAC_IIN),0))*'Blend Sheet'!$E93/1000,0) + IFERROR(INDEX(WAC_Item_Cost,MATCH(1,(J$1=WAC_District)*('Blend Sheet'!$F$4=WAC_IIN),0))*'Blend Sheet'!$F93/1000,0)  + IFERROR(INDEX(WAC_Item_Cost,MATCH(1,(J$1=WAC_District)*('Blend Sheet'!$G$4=WAC_IIN),0))*'Blend Sheet'!$G93,0) + IFERROR(INDEX(WAC_Item_Cost,MATCH(1,(J$1=WAC_District)*('Blend Sheet'!$H$4=WAC_IIN),0))*'Blend Sheet'!$H93,0)  + IFERROR(INDEX(WAC_Item_Cost,MATCH(1,(J$1=WAC_District)*('Blend Sheet'!$I$4=WAC_IIN),0))*'Blend Sheet'!$I93,0) + IFERROR(INDEX(WAC_Item_Cost,MATCH(1,(J$1=WAC_District)*('Blend Sheet'!$J$4=WAC_IIN),0))*'Blend Sheet'!$J93,0) + IFERROR(INDEX(WAC_Item_Cost,MATCH(1,(J$1=WAC_District)*('Blend Sheet'!$K$4=WAC_IIN),0))*'Blend Sheet'!$K93,0) + IFERROR(INDEX(WAC_Item_Cost,MATCH(1,(J$1=WAC_District)*('Blend Sheet'!$L$4=WAC_IIN),0))*'Blend Sheet'!$L93,0) + IFERROR(INDEX(WAC_Item_Cost,MATCH(1,(J$1=WAC_District)*('Blend Sheet'!$M$4=WAC_IIN),0))*'Blend Sheet'!$M93,0) + IFERROR(INDEX(WAC_Item_Cost,MATCH(1,(J$1=WAC_District)*('Blend Sheet'!$N$4=WAC_IIN),0))*'Blend Sheet'!$N93,0) + IFERROR(INDEX(WAC_Item_Cost,MATCH(1,(J$1=WAC_District)*('Blend Sheet'!$O$4=WAC_IIN),0))*'Blend Sheet'!$O93,0) + IFERROR(INDEX(WAC_Item_Cost,MATCH(1,(J$1=WAC_District)*('Blend Sheet'!$P$4=WAC_IIN),0))*'Blend Sheet'!$P93,0) + IFERROR(INDEX(WAC_Item_Cost,MATCH(1,(J$1=WAC_District)*('Blend Sheet'!$Q$4=WAC_IIN),0))*'Blend Sheet'!$Q93,0) + IFERROR(INDEX(WAC_Item_Cost,MATCH(1,(J$1=WAC_District)*('Blend Sheet'!$R$4=WAC_IIN),0))*'Blend Sheet'!$R93,0) + IFERROR(INDEX(WAC_Item_Cost,MATCH(1,(J$1=WAC_District)*('Blend Sheet'!$S$4=WAC_IIN),0))*'Blend Sheet'!$S93,0) + IFERROR(INDEX(WAC_Item_Cost,MATCH(1,(J$1=WAC_District)*('Blend Sheet'!$T$4=WAC_IIN),0))*'Blend Sheet'!$T93,0) + IFERROR(INDEX(WAC_Item_Cost,MATCH(1,(J$1=WAC_District)*('Blend Sheet'!$U$4=WAC_IIN),0))*'Blend Sheet'!$U93,0) + IFERROR(INDEX(WAC_Item_Cost,MATCH(1,(J$1=WAC_District)*('Blend Sheet'!$V$4=WAC_IIN),0))*'Blend Sheet'!$V93,0) + IFERROR(INDEX(WAC_Item_Cost,MATCH(1,(J$1=WAC_District)*('Blend Sheet'!$W$4=WAC_IIN),0))*'Blend Sheet'!$W93,0) + IFERROR(INDEX(WAC_Item_Cost,MATCH(1,(J$1=WAC_District)*('Blend Sheet'!$X$4=WAC_IIN),0))*'Blend Sheet'!$X93,0) + IFERROR(INDEX(WAC_Item_Cost,MATCH(1,(J$1=WAC_District)*('Blend Sheet'!$Y$4=WAC_IIN),0))*'Blend Sheet'!$Y93,0) + IFERROR(INDEX(WAC_Item_Cost,MATCH(1,(J$1=WAC_District)*('Blend Sheet'!$Z$4=WAC_IIN),0))*'Blend Sheet'!$Z93,0) + IFERROR(INDEX(WAC_Item_Cost,MATCH(1,(J$1=WAC_District)*('Blend Sheet'!$AA$4=WAC_IIN),0))*'Blend Sheet'!$AA93,0) + IFERROR(INDEX(WAC_Item_Cost,MATCH(1,(J$1=WAC_District)*('Blend Sheet'!$AB$4=WAC_IIN),0))*'Blend Sheet'!$AB93,0) + IFERROR(INDEX(WAC_Item_Cost,MATCH(1,(J$1=WAC_District)*('Blend Sheet'!$AC$4=WAC_IIN),0))*'Blend Sheet'!$AC93,0) + IFERROR(INDEX(WAC_Item_Cost,MATCH(1,(J$1=WAC_District)*('Blend Sheet'!$AD$4=WAC_IIN),0))*'Blend Sheet'!$AD93,0) + IFERROR(INDEX(WAC_Item_Cost,MATCH(1,(J$1=WAC_District)*('Blend Sheet'!$AE$4=WAC_IIN),0))*'Blend Sheet'!$AE93,0) + IFERROR(INDEX(WAC_Item_Cost,MATCH(1,(J$1=WAC_District)*('Blend Sheet'!$AF$4=WAC_IIN),0))*'Blend Sheet'!$AF93,0) + IFERROR(INDEX(WAC_Item_Cost,MATCH(1,(J$1=WAC_District)*('Blend Sheet'!$AG$4=WAC_IIN),0))*'Blend Sheet'!$AG93,0) + IFERROR(INDEX(WAC_Item_Cost,MATCH(1,(J$1=WAC_District)*('Blend Sheet'!$AH$4=WAC_IIN),0))*'Blend Sheet'!$AH93,0) + IFERROR(INDEX(WAC_Item_Cost,MATCH(1,(J$1=WAC_District)*('Blend Sheet'!$AI$4=WAC_IIN),0))*'Blend Sheet'!$AI93,0) + IFERROR(INDEX(WAC_Item_Cost,MATCH(1,(J$1=WAC_District)*('Blend Sheet'!$AJ$4=WAC_IIN),0))*'Blend Sheet'!$AJ93,0) + IFERROR(INDEX(WAC_Item_Cost,MATCH(1,(J$1=WAC_District)*('Blend Sheet'!$AK$4=WAC_IIN),0))*'Blend Sheet'!$AK93,0) + IFERROR(INDEX(WAC_Item_Cost,MATCH(1,(J$1=WAC_District)*('Blend Sheet'!$AL$4=WAC_IIN),0))*'Blend Sheet'!$AL93,0) + IFERROR(INDEX(WAC_Item_Cost,MATCH(1,(J$1=WAC_District)*('Blend Sheet'!$AM$4=WAC_IIN),0))*'Blend Sheet'!$AM93,0) + IFERROR(INDEX(WAC_Item_Cost,MATCH(1,(J$1=WAC_District)*('Blend Sheet'!$AN$4=WAC_IIN),0))*'Blend Sheet'!$AN93,0) + IFERROR(INDEX(WAC_Item_Cost,MATCH(1,(J$1=WAC_District)*('Blend Sheet'!$AO$4=WAC_IIN),0))*'Blend Sheet'!$AO93,0) + IFERROR(INDEX(WAC_Item_Cost,MATCH(1,(J$1=WAC_District)*('Blend Sheet'!$AP$4=WAC_IIN),0))*'Blend Sheet'!$AP93/1000,0)</f>
        <v>0</v>
      </c>
      <c r="K90" s="245">
        <f t="array" ref="K90">IFERROR(INDEX(WAC_Item_Cost,MATCH(1,(K$1=WAC_District)*('Blend Sheet'!$C$4=WAC_IIN),0))*'Blend Sheet'!$C93/1000,0) + IFERROR(INDEX(WAC_Item_Cost,MATCH(1,(K$1=WAC_District)*('Blend Sheet'!$D$4=WAC_IIN),0))*'Blend Sheet'!$D93/1000,0) + IFERROR(INDEX(WAC_Item_Cost,MATCH(1,(K$1=WAC_District)*('Blend Sheet'!$E$4=WAC_IIN),0))*'Blend Sheet'!$E93/1000,0) + IFERROR(INDEX(WAC_Item_Cost,MATCH(1,(K$1=WAC_District)*('Blend Sheet'!$F$4=WAC_IIN),0))*'Blend Sheet'!$F93/1000,0)  + IFERROR(INDEX(WAC_Item_Cost,MATCH(1,(K$1=WAC_District)*('Blend Sheet'!$G$4=WAC_IIN),0))*'Blend Sheet'!$G93,0) + IFERROR(INDEX(WAC_Item_Cost,MATCH(1,(K$1=WAC_District)*('Blend Sheet'!$H$4=WAC_IIN),0))*'Blend Sheet'!$H93,0)  + IFERROR(INDEX(WAC_Item_Cost,MATCH(1,(K$1=WAC_District)*('Blend Sheet'!$I$4=WAC_IIN),0))*'Blend Sheet'!$I93,0) + IFERROR(INDEX(WAC_Item_Cost,MATCH(1,(K$1=WAC_District)*('Blend Sheet'!$J$4=WAC_IIN),0))*'Blend Sheet'!$J93,0) + IFERROR(INDEX(WAC_Item_Cost,MATCH(1,(K$1=WAC_District)*('Blend Sheet'!$K$4=WAC_IIN),0))*'Blend Sheet'!$K93,0) + IFERROR(INDEX(WAC_Item_Cost,MATCH(1,(K$1=WAC_District)*('Blend Sheet'!$L$4=WAC_IIN),0))*'Blend Sheet'!$L93,0) + IFERROR(INDEX(WAC_Item_Cost,MATCH(1,(K$1=WAC_District)*('Blend Sheet'!$M$4=WAC_IIN),0))*'Blend Sheet'!$M93,0) + IFERROR(INDEX(WAC_Item_Cost,MATCH(1,(K$1=WAC_District)*('Blend Sheet'!$N$4=WAC_IIN),0))*'Blend Sheet'!$N93,0) + IFERROR(INDEX(WAC_Item_Cost,MATCH(1,(K$1=WAC_District)*('Blend Sheet'!$O$4=WAC_IIN),0))*'Blend Sheet'!$O93,0) + IFERROR(INDEX(WAC_Item_Cost,MATCH(1,(K$1=WAC_District)*('Blend Sheet'!$P$4=WAC_IIN),0))*'Blend Sheet'!$P93,0) + IFERROR(INDEX(WAC_Item_Cost,MATCH(1,(K$1=WAC_District)*('Blend Sheet'!$Q$4=WAC_IIN),0))*'Blend Sheet'!$Q93,0) + IFERROR(INDEX(WAC_Item_Cost,MATCH(1,(K$1=WAC_District)*('Blend Sheet'!$R$4=WAC_IIN),0))*'Blend Sheet'!$R93,0) + IFERROR(INDEX(WAC_Item_Cost,MATCH(1,(K$1=WAC_District)*('Blend Sheet'!$S$4=WAC_IIN),0))*'Blend Sheet'!$S93,0) + IFERROR(INDEX(WAC_Item_Cost,MATCH(1,(K$1=WAC_District)*('Blend Sheet'!$T$4=WAC_IIN),0))*'Blend Sheet'!$T93,0) + IFERROR(INDEX(WAC_Item_Cost,MATCH(1,(K$1=WAC_District)*('Blend Sheet'!$U$4=WAC_IIN),0))*'Blend Sheet'!$U93,0) + IFERROR(INDEX(WAC_Item_Cost,MATCH(1,(K$1=WAC_District)*('Blend Sheet'!$V$4=WAC_IIN),0))*'Blend Sheet'!$V93,0) + IFERROR(INDEX(WAC_Item_Cost,MATCH(1,(K$1=WAC_District)*('Blend Sheet'!$W$4=WAC_IIN),0))*'Blend Sheet'!$W93,0) + IFERROR(INDEX(WAC_Item_Cost,MATCH(1,(K$1=WAC_District)*('Blend Sheet'!$X$4=WAC_IIN),0))*'Blend Sheet'!$X93,0) + IFERROR(INDEX(WAC_Item_Cost,MATCH(1,(K$1=WAC_District)*('Blend Sheet'!$Y$4=WAC_IIN),0))*'Blend Sheet'!$Y93,0) + IFERROR(INDEX(WAC_Item_Cost,MATCH(1,(K$1=WAC_District)*('Blend Sheet'!$Z$4=WAC_IIN),0))*'Blend Sheet'!$Z93,0) + IFERROR(INDEX(WAC_Item_Cost,MATCH(1,(K$1=WAC_District)*('Blend Sheet'!$AA$4=WAC_IIN),0))*'Blend Sheet'!$AA93,0) + IFERROR(INDEX(WAC_Item_Cost,MATCH(1,(K$1=WAC_District)*('Blend Sheet'!$AB$4=WAC_IIN),0))*'Blend Sheet'!$AB93,0) + IFERROR(INDEX(WAC_Item_Cost,MATCH(1,(K$1=WAC_District)*('Blend Sheet'!$AC$4=WAC_IIN),0))*'Blend Sheet'!$AC93,0) + IFERROR(INDEX(WAC_Item_Cost,MATCH(1,(K$1=WAC_District)*('Blend Sheet'!$AD$4=WAC_IIN),0))*'Blend Sheet'!$AD93,0) + IFERROR(INDEX(WAC_Item_Cost,MATCH(1,(K$1=WAC_District)*('Blend Sheet'!$AE$4=WAC_IIN),0))*'Blend Sheet'!$AE93,0) + IFERROR(INDEX(WAC_Item_Cost,MATCH(1,(K$1=WAC_District)*('Blend Sheet'!$AF$4=WAC_IIN),0))*'Blend Sheet'!$AF93,0) + IFERROR(INDEX(WAC_Item_Cost,MATCH(1,(K$1=WAC_District)*('Blend Sheet'!$AG$4=WAC_IIN),0))*'Blend Sheet'!$AG93,0) + IFERROR(INDEX(WAC_Item_Cost,MATCH(1,(K$1=WAC_District)*('Blend Sheet'!$AH$4=WAC_IIN),0))*'Blend Sheet'!$AH93,0) + IFERROR(INDEX(WAC_Item_Cost,MATCH(1,(K$1=WAC_District)*('Blend Sheet'!$AI$4=WAC_IIN),0))*'Blend Sheet'!$AI93,0) + IFERROR(INDEX(WAC_Item_Cost,MATCH(1,(K$1=WAC_District)*('Blend Sheet'!$AJ$4=WAC_IIN),0))*'Blend Sheet'!$AJ93,0) + IFERROR(INDEX(WAC_Item_Cost,MATCH(1,(K$1=WAC_District)*('Blend Sheet'!$AK$4=WAC_IIN),0))*'Blend Sheet'!$AK93,0) + IFERROR(INDEX(WAC_Item_Cost,MATCH(1,(K$1=WAC_District)*('Blend Sheet'!$AL$4=WAC_IIN),0))*'Blend Sheet'!$AL93,0) + IFERROR(INDEX(WAC_Item_Cost,MATCH(1,(K$1=WAC_District)*('Blend Sheet'!$AM$4=WAC_IIN),0))*'Blend Sheet'!$AM93,0) + IFERROR(INDEX(WAC_Item_Cost,MATCH(1,(K$1=WAC_District)*('Blend Sheet'!$AN$4=WAC_IIN),0))*'Blend Sheet'!$AN93,0) + IFERROR(INDEX(WAC_Item_Cost,MATCH(1,(K$1=WAC_District)*('Blend Sheet'!$AO$4=WAC_IIN),0))*'Blend Sheet'!$AO93,0) + IFERROR(INDEX(WAC_Item_Cost,MATCH(1,(K$1=WAC_District)*('Blend Sheet'!$AP$4=WAC_IIN),0))*'Blend Sheet'!$AP93/1000,0)</f>
        <v>0</v>
      </c>
      <c r="L90" s="245">
        <f t="array" ref="L90">IFERROR(INDEX(WAC_Item_Cost,MATCH(1,(L$1=WAC_District)*('Blend Sheet'!$C$4=WAC_IIN),0))*'Blend Sheet'!$C93/1000,0) + IFERROR(INDEX(WAC_Item_Cost,MATCH(1,(L$1=WAC_District)*('Blend Sheet'!$D$4=WAC_IIN),0))*'Blend Sheet'!$D93/1000,0) + IFERROR(INDEX(WAC_Item_Cost,MATCH(1,(L$1=WAC_District)*('Blend Sheet'!$E$4=WAC_IIN),0))*'Blend Sheet'!$E93/1000,0) + IFERROR(INDEX(WAC_Item_Cost,MATCH(1,(L$1=WAC_District)*('Blend Sheet'!$F$4=WAC_IIN),0))*'Blend Sheet'!$F93/1000,0)  + IFERROR(INDEX(WAC_Item_Cost,MATCH(1,(L$1=WAC_District)*('Blend Sheet'!$G$4=WAC_IIN),0))*'Blend Sheet'!$G93,0) + IFERROR(INDEX(WAC_Item_Cost,MATCH(1,(L$1=WAC_District)*('Blend Sheet'!$H$4=WAC_IIN),0))*'Blend Sheet'!$H93,0)  + IFERROR(INDEX(WAC_Item_Cost,MATCH(1,(L$1=WAC_District)*('Blend Sheet'!$I$4=WAC_IIN),0))*'Blend Sheet'!$I93,0) + IFERROR(INDEX(WAC_Item_Cost,MATCH(1,(L$1=WAC_District)*('Blend Sheet'!$J$4=WAC_IIN),0))*'Blend Sheet'!$J93,0) + IFERROR(INDEX(WAC_Item_Cost,MATCH(1,(L$1=WAC_District)*('Blend Sheet'!$K$4=WAC_IIN),0))*'Blend Sheet'!$K93,0) + IFERROR(INDEX(WAC_Item_Cost,MATCH(1,(L$1=WAC_District)*('Blend Sheet'!$L$4=WAC_IIN),0))*'Blend Sheet'!$L93,0) + IFERROR(INDEX(WAC_Item_Cost,MATCH(1,(L$1=WAC_District)*('Blend Sheet'!$M$4=WAC_IIN),0))*'Blend Sheet'!$M93,0) + IFERROR(INDEX(WAC_Item_Cost,MATCH(1,(L$1=WAC_District)*('Blend Sheet'!$N$4=WAC_IIN),0))*'Blend Sheet'!$N93,0) + IFERROR(INDEX(WAC_Item_Cost,MATCH(1,(L$1=WAC_District)*('Blend Sheet'!$O$4=WAC_IIN),0))*'Blend Sheet'!$O93,0) + IFERROR(INDEX(WAC_Item_Cost,MATCH(1,(L$1=WAC_District)*('Blend Sheet'!$P$4=WAC_IIN),0))*'Blend Sheet'!$P93,0) + IFERROR(INDEX(WAC_Item_Cost,MATCH(1,(L$1=WAC_District)*('Blend Sheet'!$Q$4=WAC_IIN),0))*'Blend Sheet'!$Q93,0) + IFERROR(INDEX(WAC_Item_Cost,MATCH(1,(L$1=WAC_District)*('Blend Sheet'!$R$4=WAC_IIN),0))*'Blend Sheet'!$R93,0) + IFERROR(INDEX(WAC_Item_Cost,MATCH(1,(L$1=WAC_District)*('Blend Sheet'!$S$4=WAC_IIN),0))*'Blend Sheet'!$S93,0) + IFERROR(INDEX(WAC_Item_Cost,MATCH(1,(L$1=WAC_District)*('Blend Sheet'!$T$4=WAC_IIN),0))*'Blend Sheet'!$T93,0) + IFERROR(INDEX(WAC_Item_Cost,MATCH(1,(L$1=WAC_District)*('Blend Sheet'!$U$4=WAC_IIN),0))*'Blend Sheet'!$U93,0) + IFERROR(INDEX(WAC_Item_Cost,MATCH(1,(L$1=WAC_District)*('Blend Sheet'!$V$4=WAC_IIN),0))*'Blend Sheet'!$V93,0) + IFERROR(INDEX(WAC_Item_Cost,MATCH(1,(L$1=WAC_District)*('Blend Sheet'!$W$4=WAC_IIN),0))*'Blend Sheet'!$W93,0) + IFERROR(INDEX(WAC_Item_Cost,MATCH(1,(L$1=WAC_District)*('Blend Sheet'!$X$4=WAC_IIN),0))*'Blend Sheet'!$X93,0) + IFERROR(INDEX(WAC_Item_Cost,MATCH(1,(L$1=WAC_District)*('Blend Sheet'!$Y$4=WAC_IIN),0))*'Blend Sheet'!$Y93,0) + IFERROR(INDEX(WAC_Item_Cost,MATCH(1,(L$1=WAC_District)*('Blend Sheet'!$Z$4=WAC_IIN),0))*'Blend Sheet'!$Z93,0) + IFERROR(INDEX(WAC_Item_Cost,MATCH(1,(L$1=WAC_District)*('Blend Sheet'!$AA$4=WAC_IIN),0))*'Blend Sheet'!$AA93,0) + IFERROR(INDEX(WAC_Item_Cost,MATCH(1,(L$1=WAC_District)*('Blend Sheet'!$AB$4=WAC_IIN),0))*'Blend Sheet'!$AB93,0) + IFERROR(INDEX(WAC_Item_Cost,MATCH(1,(L$1=WAC_District)*('Blend Sheet'!$AC$4=WAC_IIN),0))*'Blend Sheet'!$AC93,0) + IFERROR(INDEX(WAC_Item_Cost,MATCH(1,(L$1=WAC_District)*('Blend Sheet'!$AD$4=WAC_IIN),0))*'Blend Sheet'!$AD93,0) + IFERROR(INDEX(WAC_Item_Cost,MATCH(1,(L$1=WAC_District)*('Blend Sheet'!$AE$4=WAC_IIN),0))*'Blend Sheet'!$AE93,0) + IFERROR(INDEX(WAC_Item_Cost,MATCH(1,(L$1=WAC_District)*('Blend Sheet'!$AF$4=WAC_IIN),0))*'Blend Sheet'!$AF93,0) + IFERROR(INDEX(WAC_Item_Cost,MATCH(1,(L$1=WAC_District)*('Blend Sheet'!$AG$4=WAC_IIN),0))*'Blend Sheet'!$AG93,0) + IFERROR(INDEX(WAC_Item_Cost,MATCH(1,(L$1=WAC_District)*('Blend Sheet'!$AH$4=WAC_IIN),0))*'Blend Sheet'!$AH93,0) + IFERROR(INDEX(WAC_Item_Cost,MATCH(1,(L$1=WAC_District)*('Blend Sheet'!$AI$4=WAC_IIN),0))*'Blend Sheet'!$AI93,0) + IFERROR(INDEX(WAC_Item_Cost,MATCH(1,(L$1=WAC_District)*('Blend Sheet'!$AJ$4=WAC_IIN),0))*'Blend Sheet'!$AJ93,0) + IFERROR(INDEX(WAC_Item_Cost,MATCH(1,(L$1=WAC_District)*('Blend Sheet'!$AK$4=WAC_IIN),0))*'Blend Sheet'!$AK93,0) + IFERROR(INDEX(WAC_Item_Cost,MATCH(1,(L$1=WAC_District)*('Blend Sheet'!$AL$4=WAC_IIN),0))*'Blend Sheet'!$AL93,0) + IFERROR(INDEX(WAC_Item_Cost,MATCH(1,(L$1=WAC_District)*('Blend Sheet'!$AM$4=WAC_IIN),0))*'Blend Sheet'!$AM93,0) + IFERROR(INDEX(WAC_Item_Cost,MATCH(1,(L$1=WAC_District)*('Blend Sheet'!$AN$4=WAC_IIN),0))*'Blend Sheet'!$AN93,0) + IFERROR(INDEX(WAC_Item_Cost,MATCH(1,(L$1=WAC_District)*('Blend Sheet'!$AO$4=WAC_IIN),0))*'Blend Sheet'!$AO93,0) + IFERROR(INDEX(WAC_Item_Cost,MATCH(1,(L$1=WAC_District)*('Blend Sheet'!$AP$4=WAC_IIN),0))*'Blend Sheet'!$AP93/1000,0)</f>
        <v>0</v>
      </c>
    </row>
    <row r="91" spans="1:12" x14ac:dyDescent="0.25">
      <c r="A91" t="str">
        <f>'Blend Sheet'!A94</f>
        <v>ThixLite HT (AB) NOT SUPPORTED</v>
      </c>
      <c r="B91" s="245">
        <f t="array" ref="B91">IFERROR(INDEX(WAC_Item_Cost,MATCH(1,(B$1=WAC_District)*('Blend Sheet'!$C$4=WAC_IIN),0))*'Blend Sheet'!$C94/1000,0) + IFERROR(INDEX(WAC_Item_Cost,MATCH(1,(B$1=WAC_District)*('Blend Sheet'!$D$4=WAC_IIN),0))*'Blend Sheet'!$D94/1000,0) + IFERROR(INDEX(WAC_Item_Cost,MATCH(1,(B$1=WAC_District)*('Blend Sheet'!$E$4=WAC_IIN),0))*'Blend Sheet'!$E94/1000,0) + IFERROR(INDEX(WAC_Item_Cost,MATCH(1,(B$1=WAC_District)*('Blend Sheet'!$F$4=WAC_IIN),0))*'Blend Sheet'!$F94/1000,0)  + IFERROR(INDEX(WAC_Item_Cost,MATCH(1,(B$1=WAC_District)*('Blend Sheet'!$G$4=WAC_IIN),0))*'Blend Sheet'!$G94,0) + IFERROR(INDEX(WAC_Item_Cost,MATCH(1,(B$1=WAC_District)*('Blend Sheet'!$H$4=WAC_IIN),0))*'Blend Sheet'!$H94,0)  + IFERROR(INDEX(WAC_Item_Cost,MATCH(1,(B$1=WAC_District)*('Blend Sheet'!$I$4=WAC_IIN),0))*'Blend Sheet'!$I94,0) + IFERROR(INDEX(WAC_Item_Cost,MATCH(1,(B$1=WAC_District)*('Blend Sheet'!$J$4=WAC_IIN),0))*'Blend Sheet'!$J94,0) + IFERROR(INDEX(WAC_Item_Cost,MATCH(1,(B$1=WAC_District)*('Blend Sheet'!$K$4=WAC_IIN),0))*'Blend Sheet'!$K94,0) + IFERROR(INDEX(WAC_Item_Cost,MATCH(1,(B$1=WAC_District)*('Blend Sheet'!$L$4=WAC_IIN),0))*'Blend Sheet'!$L94,0) + IFERROR(INDEX(WAC_Item_Cost,MATCH(1,(B$1=WAC_District)*('Blend Sheet'!$M$4=WAC_IIN),0))*'Blend Sheet'!$M94,0) + IFERROR(INDEX(WAC_Item_Cost,MATCH(1,(B$1=WAC_District)*('Blend Sheet'!$N$4=WAC_IIN),0))*'Blend Sheet'!$N94,0) + IFERROR(INDEX(WAC_Item_Cost,MATCH(1,(B$1=WAC_District)*('Blend Sheet'!$O$4=WAC_IIN),0))*'Blend Sheet'!$O94,0) + IFERROR(INDEX(WAC_Item_Cost,MATCH(1,(B$1=WAC_District)*('Blend Sheet'!$P$4=WAC_IIN),0))*'Blend Sheet'!$P94,0) + IFERROR(INDEX(WAC_Item_Cost,MATCH(1,(B$1=WAC_District)*('Blend Sheet'!$Q$4=WAC_IIN),0))*'Blend Sheet'!$Q94,0) + IFERROR(INDEX(WAC_Item_Cost,MATCH(1,(B$1=WAC_District)*('Blend Sheet'!$R$4=WAC_IIN),0))*'Blend Sheet'!$R94,0) + IFERROR(INDEX(WAC_Item_Cost,MATCH(1,(B$1=WAC_District)*('Blend Sheet'!$S$4=WAC_IIN),0))*'Blend Sheet'!$S94,0) + IFERROR(INDEX(WAC_Item_Cost,MATCH(1,(B$1=WAC_District)*('Blend Sheet'!$T$4=WAC_IIN),0))*'Blend Sheet'!$T94,0) + IFERROR(INDEX(WAC_Item_Cost,MATCH(1,(B$1=WAC_District)*('Blend Sheet'!$U$4=WAC_IIN),0))*'Blend Sheet'!$U94,0) + IFERROR(INDEX(WAC_Item_Cost,MATCH(1,(B$1=WAC_District)*('Blend Sheet'!$V$4=WAC_IIN),0))*'Blend Sheet'!$V94,0) + IFERROR(INDEX(WAC_Item_Cost,MATCH(1,(B$1=WAC_District)*('Blend Sheet'!$W$4=WAC_IIN),0))*'Blend Sheet'!$W94,0) + IFERROR(INDEX(WAC_Item_Cost,MATCH(1,(B$1=WAC_District)*('Blend Sheet'!$X$4=WAC_IIN),0))*'Blend Sheet'!$X94,0) + IFERROR(INDEX(WAC_Item_Cost,MATCH(1,(B$1=WAC_District)*('Blend Sheet'!$Y$4=WAC_IIN),0))*'Blend Sheet'!$Y94,0) + IFERROR(INDEX(WAC_Item_Cost,MATCH(1,(B$1=WAC_District)*('Blend Sheet'!$Z$4=WAC_IIN),0))*'Blend Sheet'!$Z94,0) + IFERROR(INDEX(WAC_Item_Cost,MATCH(1,(B$1=WAC_District)*('Blend Sheet'!$AA$4=WAC_IIN),0))*'Blend Sheet'!$AA94,0) + IFERROR(INDEX(WAC_Item_Cost,MATCH(1,(B$1=WAC_District)*('Blend Sheet'!$AB$4=WAC_IIN),0))*'Blend Sheet'!$AB94,0) + IFERROR(INDEX(WAC_Item_Cost,MATCH(1,(B$1=WAC_District)*('Blend Sheet'!$AC$4=WAC_IIN),0))*'Blend Sheet'!$AC94,0) + IFERROR(INDEX(WAC_Item_Cost,MATCH(1,(B$1=WAC_District)*('Blend Sheet'!$AD$4=WAC_IIN),0))*'Blend Sheet'!$AD94,0) + IFERROR(INDEX(WAC_Item_Cost,MATCH(1,(B$1=WAC_District)*('Blend Sheet'!$AE$4=WAC_IIN),0))*'Blend Sheet'!$AE94,0) + IFERROR(INDEX(WAC_Item_Cost,MATCH(1,(B$1=WAC_District)*('Blend Sheet'!$AF$4=WAC_IIN),0))*'Blend Sheet'!$AF94,0) + IFERROR(INDEX(WAC_Item_Cost,MATCH(1,(B$1=WAC_District)*('Blend Sheet'!$AG$4=WAC_IIN),0))*'Blend Sheet'!$AG94,0) + IFERROR(INDEX(WAC_Item_Cost,MATCH(1,(B$1=WAC_District)*('Blend Sheet'!$AH$4=WAC_IIN),0))*'Blend Sheet'!$AH94,0) + IFERROR(INDEX(WAC_Item_Cost,MATCH(1,(B$1=WAC_District)*('Blend Sheet'!$AI$4=WAC_IIN),0))*'Blend Sheet'!$AI94,0) + IFERROR(INDEX(WAC_Item_Cost,MATCH(1,(B$1=WAC_District)*('Blend Sheet'!$AJ$4=WAC_IIN),0))*'Blend Sheet'!$AJ94,0) + IFERROR(INDEX(WAC_Item_Cost,MATCH(1,(B$1=WAC_District)*('Blend Sheet'!$AK$4=WAC_IIN),0))*'Blend Sheet'!$AK94,0) + IFERROR(INDEX(WAC_Item_Cost,MATCH(1,(B$1=WAC_District)*('Blend Sheet'!$AL$4=WAC_IIN),0))*'Blend Sheet'!$AL94,0) + IFERROR(INDEX(WAC_Item_Cost,MATCH(1,(B$1=WAC_District)*('Blend Sheet'!$AM$4=WAC_IIN),0))*'Blend Sheet'!$AM94,0) + IFERROR(INDEX(WAC_Item_Cost,MATCH(1,(B$1=WAC_District)*('Blend Sheet'!$AN$4=WAC_IIN),0))*'Blend Sheet'!$AN94,0) + IFERROR(INDEX(WAC_Item_Cost,MATCH(1,(B$1=WAC_District)*('Blend Sheet'!$AO$4=WAC_IIN),0))*'Blend Sheet'!$AO94,0) + IFERROR(INDEX(WAC_Item_Cost,MATCH(1,(B$1=WAC_District)*('Blend Sheet'!$AP$4=WAC_IIN),0))*'Blend Sheet'!$AP94/1000,0)</f>
        <v>241.66216772199999</v>
      </c>
      <c r="C91" s="245">
        <f t="array" ref="C91">IFERROR(INDEX(WAC_Item_Cost,MATCH(1,(C$1=WAC_District)*('Blend Sheet'!$C$4=WAC_IIN),0))*'Blend Sheet'!$C94/1000,0) + IFERROR(INDEX(WAC_Item_Cost,MATCH(1,(C$1=WAC_District)*('Blend Sheet'!$D$4=WAC_IIN),0))*'Blend Sheet'!$D94/1000,0) + IFERROR(INDEX(WAC_Item_Cost,MATCH(1,(C$1=WAC_District)*('Blend Sheet'!$E$4=WAC_IIN),0))*'Blend Sheet'!$E94/1000,0) + IFERROR(INDEX(WAC_Item_Cost,MATCH(1,(C$1=WAC_District)*('Blend Sheet'!$F$4=WAC_IIN),0))*'Blend Sheet'!$F94/1000,0)  + IFERROR(INDEX(WAC_Item_Cost,MATCH(1,(C$1=WAC_District)*('Blend Sheet'!$G$4=WAC_IIN),0))*'Blend Sheet'!$G94,0) + IFERROR(INDEX(WAC_Item_Cost,MATCH(1,(C$1=WAC_District)*('Blend Sheet'!$H$4=WAC_IIN),0))*'Blend Sheet'!$H94,0)  + IFERROR(INDEX(WAC_Item_Cost,MATCH(1,(C$1=WAC_District)*('Blend Sheet'!$I$4=WAC_IIN),0))*'Blend Sheet'!$I94,0) + IFERROR(INDEX(WAC_Item_Cost,MATCH(1,(C$1=WAC_District)*('Blend Sheet'!$J$4=WAC_IIN),0))*'Blend Sheet'!$J94,0) + IFERROR(INDEX(WAC_Item_Cost,MATCH(1,(C$1=WAC_District)*('Blend Sheet'!$K$4=WAC_IIN),0))*'Blend Sheet'!$K94,0) + IFERROR(INDEX(WAC_Item_Cost,MATCH(1,(C$1=WAC_District)*('Blend Sheet'!$L$4=WAC_IIN),0))*'Blend Sheet'!$L94,0) + IFERROR(INDEX(WAC_Item_Cost,MATCH(1,(C$1=WAC_District)*('Blend Sheet'!$M$4=WAC_IIN),0))*'Blend Sheet'!$M94,0) + IFERROR(INDEX(WAC_Item_Cost,MATCH(1,(C$1=WAC_District)*('Blend Sheet'!$N$4=WAC_IIN),0))*'Blend Sheet'!$N94,0) + IFERROR(INDEX(WAC_Item_Cost,MATCH(1,(C$1=WAC_District)*('Blend Sheet'!$O$4=WAC_IIN),0))*'Blend Sheet'!$O94,0) + IFERROR(INDEX(WAC_Item_Cost,MATCH(1,(C$1=WAC_District)*('Blend Sheet'!$P$4=WAC_IIN),0))*'Blend Sheet'!$P94,0) + IFERROR(INDEX(WAC_Item_Cost,MATCH(1,(C$1=WAC_District)*('Blend Sheet'!$Q$4=WAC_IIN),0))*'Blend Sheet'!$Q94,0) + IFERROR(INDEX(WAC_Item_Cost,MATCH(1,(C$1=WAC_District)*('Blend Sheet'!$R$4=WAC_IIN),0))*'Blend Sheet'!$R94,0) + IFERROR(INDEX(WAC_Item_Cost,MATCH(1,(C$1=WAC_District)*('Blend Sheet'!$S$4=WAC_IIN),0))*'Blend Sheet'!$S94,0) + IFERROR(INDEX(WAC_Item_Cost,MATCH(1,(C$1=WAC_District)*('Blend Sheet'!$T$4=WAC_IIN),0))*'Blend Sheet'!$T94,0) + IFERROR(INDEX(WAC_Item_Cost,MATCH(1,(C$1=WAC_District)*('Blend Sheet'!$U$4=WAC_IIN),0))*'Blend Sheet'!$U94,0) + IFERROR(INDEX(WAC_Item_Cost,MATCH(1,(C$1=WAC_District)*('Blend Sheet'!$V$4=WAC_IIN),0))*'Blend Sheet'!$V94,0) + IFERROR(INDEX(WAC_Item_Cost,MATCH(1,(C$1=WAC_District)*('Blend Sheet'!$W$4=WAC_IIN),0))*'Blend Sheet'!$W94,0) + IFERROR(INDEX(WAC_Item_Cost,MATCH(1,(C$1=WAC_District)*('Blend Sheet'!$X$4=WAC_IIN),0))*'Blend Sheet'!$X94,0) + IFERROR(INDEX(WAC_Item_Cost,MATCH(1,(C$1=WAC_District)*('Blend Sheet'!$Y$4=WAC_IIN),0))*'Blend Sheet'!$Y94,0) + IFERROR(INDEX(WAC_Item_Cost,MATCH(1,(C$1=WAC_District)*('Blend Sheet'!$Z$4=WAC_IIN),0))*'Blend Sheet'!$Z94,0) + IFERROR(INDEX(WAC_Item_Cost,MATCH(1,(C$1=WAC_District)*('Blend Sheet'!$AA$4=WAC_IIN),0))*'Blend Sheet'!$AA94,0) + IFERROR(INDEX(WAC_Item_Cost,MATCH(1,(C$1=WAC_District)*('Blend Sheet'!$AB$4=WAC_IIN),0))*'Blend Sheet'!$AB94,0) + IFERROR(INDEX(WAC_Item_Cost,MATCH(1,(C$1=WAC_District)*('Blend Sheet'!$AC$4=WAC_IIN),0))*'Blend Sheet'!$AC94,0) + IFERROR(INDEX(WAC_Item_Cost,MATCH(1,(C$1=WAC_District)*('Blend Sheet'!$AD$4=WAC_IIN),0))*'Blend Sheet'!$AD94,0) + IFERROR(INDEX(WAC_Item_Cost,MATCH(1,(C$1=WAC_District)*('Blend Sheet'!$AE$4=WAC_IIN),0))*'Blend Sheet'!$AE94,0) + IFERROR(INDEX(WAC_Item_Cost,MATCH(1,(C$1=WAC_District)*('Blend Sheet'!$AF$4=WAC_IIN),0))*'Blend Sheet'!$AF94,0) + IFERROR(INDEX(WAC_Item_Cost,MATCH(1,(C$1=WAC_District)*('Blend Sheet'!$AG$4=WAC_IIN),0))*'Blend Sheet'!$AG94,0) + IFERROR(INDEX(WAC_Item_Cost,MATCH(1,(C$1=WAC_District)*('Blend Sheet'!$AH$4=WAC_IIN),0))*'Blend Sheet'!$AH94,0) + IFERROR(INDEX(WAC_Item_Cost,MATCH(1,(C$1=WAC_District)*('Blend Sheet'!$AI$4=WAC_IIN),0))*'Blend Sheet'!$AI94,0) + IFERROR(INDEX(WAC_Item_Cost,MATCH(1,(C$1=WAC_District)*('Blend Sheet'!$AJ$4=WAC_IIN),0))*'Blend Sheet'!$AJ94,0) + IFERROR(INDEX(WAC_Item_Cost,MATCH(1,(C$1=WAC_District)*('Blend Sheet'!$AK$4=WAC_IIN),0))*'Blend Sheet'!$AK94,0) + IFERROR(INDEX(WAC_Item_Cost,MATCH(1,(C$1=WAC_District)*('Blend Sheet'!$AL$4=WAC_IIN),0))*'Blend Sheet'!$AL94,0) + IFERROR(INDEX(WAC_Item_Cost,MATCH(1,(C$1=WAC_District)*('Blend Sheet'!$AM$4=WAC_IIN),0))*'Blend Sheet'!$AM94,0) + IFERROR(INDEX(WAC_Item_Cost,MATCH(1,(C$1=WAC_District)*('Blend Sheet'!$AN$4=WAC_IIN),0))*'Blend Sheet'!$AN94,0) + IFERROR(INDEX(WAC_Item_Cost,MATCH(1,(C$1=WAC_District)*('Blend Sheet'!$AO$4=WAC_IIN),0))*'Blend Sheet'!$AO94,0) + IFERROR(INDEX(WAC_Item_Cost,MATCH(1,(C$1=WAC_District)*('Blend Sheet'!$AP$4=WAC_IIN),0))*'Blend Sheet'!$AP94/1000,0)</f>
        <v>272.16180988600001</v>
      </c>
      <c r="D91" s="245">
        <f t="array" ref="D91">IFERROR(INDEX(WAC_Item_Cost,MATCH(1,(D$1=WAC_District)*('Blend Sheet'!$C$4=WAC_IIN),0))*'Blend Sheet'!$C94/1000,0) + IFERROR(INDEX(WAC_Item_Cost,MATCH(1,(D$1=WAC_District)*('Blend Sheet'!$D$4=WAC_IIN),0))*'Blend Sheet'!$D94/1000,0) + IFERROR(INDEX(WAC_Item_Cost,MATCH(1,(D$1=WAC_District)*('Blend Sheet'!$E$4=WAC_IIN),0))*'Blend Sheet'!$E94/1000,0) + IFERROR(INDEX(WAC_Item_Cost,MATCH(1,(D$1=WAC_District)*('Blend Sheet'!$F$4=WAC_IIN),0))*'Blend Sheet'!$F94/1000,0)  + IFERROR(INDEX(WAC_Item_Cost,MATCH(1,(D$1=WAC_District)*('Blend Sheet'!$G$4=WAC_IIN),0))*'Blend Sheet'!$G94,0) + IFERROR(INDEX(WAC_Item_Cost,MATCH(1,(D$1=WAC_District)*('Blend Sheet'!$H$4=WAC_IIN),0))*'Blend Sheet'!$H94,0)  + IFERROR(INDEX(WAC_Item_Cost,MATCH(1,(D$1=WAC_District)*('Blend Sheet'!$I$4=WAC_IIN),0))*'Blend Sheet'!$I94,0) + IFERROR(INDEX(WAC_Item_Cost,MATCH(1,(D$1=WAC_District)*('Blend Sheet'!$J$4=WAC_IIN),0))*'Blend Sheet'!$J94,0) + IFERROR(INDEX(WAC_Item_Cost,MATCH(1,(D$1=WAC_District)*('Blend Sheet'!$K$4=WAC_IIN),0))*'Blend Sheet'!$K94,0) + IFERROR(INDEX(WAC_Item_Cost,MATCH(1,(D$1=WAC_District)*('Blend Sheet'!$L$4=WAC_IIN),0))*'Blend Sheet'!$L94,0) + IFERROR(INDEX(WAC_Item_Cost,MATCH(1,(D$1=WAC_District)*('Blend Sheet'!$M$4=WAC_IIN),0))*'Blend Sheet'!$M94,0) + IFERROR(INDEX(WAC_Item_Cost,MATCH(1,(D$1=WAC_District)*('Blend Sheet'!$N$4=WAC_IIN),0))*'Blend Sheet'!$N94,0) + IFERROR(INDEX(WAC_Item_Cost,MATCH(1,(D$1=WAC_District)*('Blend Sheet'!$O$4=WAC_IIN),0))*'Blend Sheet'!$O94,0) + IFERROR(INDEX(WAC_Item_Cost,MATCH(1,(D$1=WAC_District)*('Blend Sheet'!$P$4=WAC_IIN),0))*'Blend Sheet'!$P94,0) + IFERROR(INDEX(WAC_Item_Cost,MATCH(1,(D$1=WAC_District)*('Blend Sheet'!$Q$4=WAC_IIN),0))*'Blend Sheet'!$Q94,0) + IFERROR(INDEX(WAC_Item_Cost,MATCH(1,(D$1=WAC_District)*('Blend Sheet'!$R$4=WAC_IIN),0))*'Blend Sheet'!$R94,0) + IFERROR(INDEX(WAC_Item_Cost,MATCH(1,(D$1=WAC_District)*('Blend Sheet'!$S$4=WAC_IIN),0))*'Blend Sheet'!$S94,0) + IFERROR(INDEX(WAC_Item_Cost,MATCH(1,(D$1=WAC_District)*('Blend Sheet'!$T$4=WAC_IIN),0))*'Blend Sheet'!$T94,0) + IFERROR(INDEX(WAC_Item_Cost,MATCH(1,(D$1=WAC_District)*('Blend Sheet'!$U$4=WAC_IIN),0))*'Blend Sheet'!$U94,0) + IFERROR(INDEX(WAC_Item_Cost,MATCH(1,(D$1=WAC_District)*('Blend Sheet'!$V$4=WAC_IIN),0))*'Blend Sheet'!$V94,0) + IFERROR(INDEX(WAC_Item_Cost,MATCH(1,(D$1=WAC_District)*('Blend Sheet'!$W$4=WAC_IIN),0))*'Blend Sheet'!$W94,0) + IFERROR(INDEX(WAC_Item_Cost,MATCH(1,(D$1=WAC_District)*('Blend Sheet'!$X$4=WAC_IIN),0))*'Blend Sheet'!$X94,0) + IFERROR(INDEX(WAC_Item_Cost,MATCH(1,(D$1=WAC_District)*('Blend Sheet'!$Y$4=WAC_IIN),0))*'Blend Sheet'!$Y94,0) + IFERROR(INDEX(WAC_Item_Cost,MATCH(1,(D$1=WAC_District)*('Blend Sheet'!$Z$4=WAC_IIN),0))*'Blend Sheet'!$Z94,0) + IFERROR(INDEX(WAC_Item_Cost,MATCH(1,(D$1=WAC_District)*('Blend Sheet'!$AA$4=WAC_IIN),0))*'Blend Sheet'!$AA94,0) + IFERROR(INDEX(WAC_Item_Cost,MATCH(1,(D$1=WAC_District)*('Blend Sheet'!$AB$4=WAC_IIN),0))*'Blend Sheet'!$AB94,0) + IFERROR(INDEX(WAC_Item_Cost,MATCH(1,(D$1=WAC_District)*('Blend Sheet'!$AC$4=WAC_IIN),0))*'Blend Sheet'!$AC94,0) + IFERROR(INDEX(WAC_Item_Cost,MATCH(1,(D$1=WAC_District)*('Blend Sheet'!$AD$4=WAC_IIN),0))*'Blend Sheet'!$AD94,0) + IFERROR(INDEX(WAC_Item_Cost,MATCH(1,(D$1=WAC_District)*('Blend Sheet'!$AE$4=WAC_IIN),0))*'Blend Sheet'!$AE94,0) + IFERROR(INDEX(WAC_Item_Cost,MATCH(1,(D$1=WAC_District)*('Blend Sheet'!$AF$4=WAC_IIN),0))*'Blend Sheet'!$AF94,0) + IFERROR(INDEX(WAC_Item_Cost,MATCH(1,(D$1=WAC_District)*('Blend Sheet'!$AG$4=WAC_IIN),0))*'Blend Sheet'!$AG94,0) + IFERROR(INDEX(WAC_Item_Cost,MATCH(1,(D$1=WAC_District)*('Blend Sheet'!$AH$4=WAC_IIN),0))*'Blend Sheet'!$AH94,0) + IFERROR(INDEX(WAC_Item_Cost,MATCH(1,(D$1=WAC_District)*('Blend Sheet'!$AI$4=WAC_IIN),0))*'Blend Sheet'!$AI94,0) + IFERROR(INDEX(WAC_Item_Cost,MATCH(1,(D$1=WAC_District)*('Blend Sheet'!$AJ$4=WAC_IIN),0))*'Blend Sheet'!$AJ94,0) + IFERROR(INDEX(WAC_Item_Cost,MATCH(1,(D$1=WAC_District)*('Blend Sheet'!$AK$4=WAC_IIN),0))*'Blend Sheet'!$AK94,0) + IFERROR(INDEX(WAC_Item_Cost,MATCH(1,(D$1=WAC_District)*('Blend Sheet'!$AL$4=WAC_IIN),0))*'Blend Sheet'!$AL94,0) + IFERROR(INDEX(WAC_Item_Cost,MATCH(1,(D$1=WAC_District)*('Blend Sheet'!$AM$4=WAC_IIN),0))*'Blend Sheet'!$AM94,0) + IFERROR(INDEX(WAC_Item_Cost,MATCH(1,(D$1=WAC_District)*('Blend Sheet'!$AN$4=WAC_IIN),0))*'Blend Sheet'!$AN94,0) + IFERROR(INDEX(WAC_Item_Cost,MATCH(1,(D$1=WAC_District)*('Blend Sheet'!$AO$4=WAC_IIN),0))*'Blend Sheet'!$AO94,0) + IFERROR(INDEX(WAC_Item_Cost,MATCH(1,(D$1=WAC_District)*('Blend Sheet'!$AP$4=WAC_IIN),0))*'Blend Sheet'!$AP94/1000,0)</f>
        <v>231.28926063200004</v>
      </c>
      <c r="E91" s="245">
        <f t="array" ref="E91">IFERROR(INDEX(WAC_Item_Cost,MATCH(1,(E$1=WAC_District)*('Blend Sheet'!$C$4=WAC_IIN),0))*'Blend Sheet'!$C94/1000,0) + IFERROR(INDEX(WAC_Item_Cost,MATCH(1,(E$1=WAC_District)*('Blend Sheet'!$D$4=WAC_IIN),0))*'Blend Sheet'!$D94/1000,0) + IFERROR(INDEX(WAC_Item_Cost,MATCH(1,(E$1=WAC_District)*('Blend Sheet'!$E$4=WAC_IIN),0))*'Blend Sheet'!$E94/1000,0) + IFERROR(INDEX(WAC_Item_Cost,MATCH(1,(E$1=WAC_District)*('Blend Sheet'!$F$4=WAC_IIN),0))*'Blend Sheet'!$F94/1000,0)  + IFERROR(INDEX(WAC_Item_Cost,MATCH(1,(E$1=WAC_District)*('Blend Sheet'!$G$4=WAC_IIN),0))*'Blend Sheet'!$G94,0) + IFERROR(INDEX(WAC_Item_Cost,MATCH(1,(E$1=WAC_District)*('Blend Sheet'!$H$4=WAC_IIN),0))*'Blend Sheet'!$H94,0)  + IFERROR(INDEX(WAC_Item_Cost,MATCH(1,(E$1=WAC_District)*('Blend Sheet'!$I$4=WAC_IIN),0))*'Blend Sheet'!$I94,0) + IFERROR(INDEX(WAC_Item_Cost,MATCH(1,(E$1=WAC_District)*('Blend Sheet'!$J$4=WAC_IIN),0))*'Blend Sheet'!$J94,0) + IFERROR(INDEX(WAC_Item_Cost,MATCH(1,(E$1=WAC_District)*('Blend Sheet'!$K$4=WAC_IIN),0))*'Blend Sheet'!$K94,0) + IFERROR(INDEX(WAC_Item_Cost,MATCH(1,(E$1=WAC_District)*('Blend Sheet'!$L$4=WAC_IIN),0))*'Blend Sheet'!$L94,0) + IFERROR(INDEX(WAC_Item_Cost,MATCH(1,(E$1=WAC_District)*('Blend Sheet'!$M$4=WAC_IIN),0))*'Blend Sheet'!$M94,0) + IFERROR(INDEX(WAC_Item_Cost,MATCH(1,(E$1=WAC_District)*('Blend Sheet'!$N$4=WAC_IIN),0))*'Blend Sheet'!$N94,0) + IFERROR(INDEX(WAC_Item_Cost,MATCH(1,(E$1=WAC_District)*('Blend Sheet'!$O$4=WAC_IIN),0))*'Blend Sheet'!$O94,0) + IFERROR(INDEX(WAC_Item_Cost,MATCH(1,(E$1=WAC_District)*('Blend Sheet'!$P$4=WAC_IIN),0))*'Blend Sheet'!$P94,0) + IFERROR(INDEX(WAC_Item_Cost,MATCH(1,(E$1=WAC_District)*('Blend Sheet'!$Q$4=WAC_IIN),0))*'Blend Sheet'!$Q94,0) + IFERROR(INDEX(WAC_Item_Cost,MATCH(1,(E$1=WAC_District)*('Blend Sheet'!$R$4=WAC_IIN),0))*'Blend Sheet'!$R94,0) + IFERROR(INDEX(WAC_Item_Cost,MATCH(1,(E$1=WAC_District)*('Blend Sheet'!$S$4=WAC_IIN),0))*'Blend Sheet'!$S94,0) + IFERROR(INDEX(WAC_Item_Cost,MATCH(1,(E$1=WAC_District)*('Blend Sheet'!$T$4=WAC_IIN),0))*'Blend Sheet'!$T94,0) + IFERROR(INDEX(WAC_Item_Cost,MATCH(1,(E$1=WAC_District)*('Blend Sheet'!$U$4=WAC_IIN),0))*'Blend Sheet'!$U94,0) + IFERROR(INDEX(WAC_Item_Cost,MATCH(1,(E$1=WAC_District)*('Blend Sheet'!$V$4=WAC_IIN),0))*'Blend Sheet'!$V94,0) + IFERROR(INDEX(WAC_Item_Cost,MATCH(1,(E$1=WAC_District)*('Blend Sheet'!$W$4=WAC_IIN),0))*'Blend Sheet'!$W94,0) + IFERROR(INDEX(WAC_Item_Cost,MATCH(1,(E$1=WAC_District)*('Blend Sheet'!$X$4=WAC_IIN),0))*'Blend Sheet'!$X94,0) + IFERROR(INDEX(WAC_Item_Cost,MATCH(1,(E$1=WAC_District)*('Blend Sheet'!$Y$4=WAC_IIN),0))*'Blend Sheet'!$Y94,0) + IFERROR(INDEX(WAC_Item_Cost,MATCH(1,(E$1=WAC_District)*('Blend Sheet'!$Z$4=WAC_IIN),0))*'Blend Sheet'!$Z94,0) + IFERROR(INDEX(WAC_Item_Cost,MATCH(1,(E$1=WAC_District)*('Blend Sheet'!$AA$4=WAC_IIN),0))*'Blend Sheet'!$AA94,0) + IFERROR(INDEX(WAC_Item_Cost,MATCH(1,(E$1=WAC_District)*('Blend Sheet'!$AB$4=WAC_IIN),0))*'Blend Sheet'!$AB94,0) + IFERROR(INDEX(WAC_Item_Cost,MATCH(1,(E$1=WAC_District)*('Blend Sheet'!$AC$4=WAC_IIN),0))*'Blend Sheet'!$AC94,0) + IFERROR(INDEX(WAC_Item_Cost,MATCH(1,(E$1=WAC_District)*('Blend Sheet'!$AD$4=WAC_IIN),0))*'Blend Sheet'!$AD94,0) + IFERROR(INDEX(WAC_Item_Cost,MATCH(1,(E$1=WAC_District)*('Blend Sheet'!$AE$4=WAC_IIN),0))*'Blend Sheet'!$AE94,0) + IFERROR(INDEX(WAC_Item_Cost,MATCH(1,(E$1=WAC_District)*('Blend Sheet'!$AF$4=WAC_IIN),0))*'Blend Sheet'!$AF94,0) + IFERROR(INDEX(WAC_Item_Cost,MATCH(1,(E$1=WAC_District)*('Blend Sheet'!$AG$4=WAC_IIN),0))*'Blend Sheet'!$AG94,0) + IFERROR(INDEX(WAC_Item_Cost,MATCH(1,(E$1=WAC_District)*('Blend Sheet'!$AH$4=WAC_IIN),0))*'Blend Sheet'!$AH94,0) + IFERROR(INDEX(WAC_Item_Cost,MATCH(1,(E$1=WAC_District)*('Blend Sheet'!$AI$4=WAC_IIN),0))*'Blend Sheet'!$AI94,0) + IFERROR(INDEX(WAC_Item_Cost,MATCH(1,(E$1=WAC_District)*('Blend Sheet'!$AJ$4=WAC_IIN),0))*'Blend Sheet'!$AJ94,0) + IFERROR(INDEX(WAC_Item_Cost,MATCH(1,(E$1=WAC_District)*('Blend Sheet'!$AK$4=WAC_IIN),0))*'Blend Sheet'!$AK94,0) + IFERROR(INDEX(WAC_Item_Cost,MATCH(1,(E$1=WAC_District)*('Blend Sheet'!$AL$4=WAC_IIN),0))*'Blend Sheet'!$AL94,0) + IFERROR(INDEX(WAC_Item_Cost,MATCH(1,(E$1=WAC_District)*('Blend Sheet'!$AM$4=WAC_IIN),0))*'Blend Sheet'!$AM94,0) + IFERROR(INDEX(WAC_Item_Cost,MATCH(1,(E$1=WAC_District)*('Blend Sheet'!$AN$4=WAC_IIN),0))*'Blend Sheet'!$AN94,0) + IFERROR(INDEX(WAC_Item_Cost,MATCH(1,(E$1=WAC_District)*('Blend Sheet'!$AO$4=WAC_IIN),0))*'Blend Sheet'!$AO94,0) + IFERROR(INDEX(WAC_Item_Cost,MATCH(1,(E$1=WAC_District)*('Blend Sheet'!$AP$4=WAC_IIN),0))*'Blend Sheet'!$AP94/1000,0)</f>
        <v>317.50712187599999</v>
      </c>
      <c r="F91" s="245">
        <f t="array" ref="F91">IFERROR(INDEX(WAC_Item_Cost,MATCH(1,(F$1=WAC_District)*('Blend Sheet'!$C$4=WAC_IIN),0))*'Blend Sheet'!$C94/1000,0) + IFERROR(INDEX(WAC_Item_Cost,MATCH(1,(F$1=WAC_District)*('Blend Sheet'!$D$4=WAC_IIN),0))*'Blend Sheet'!$D94/1000,0) + IFERROR(INDEX(WAC_Item_Cost,MATCH(1,(F$1=WAC_District)*('Blend Sheet'!$E$4=WAC_IIN),0))*'Blend Sheet'!$E94/1000,0) + IFERROR(INDEX(WAC_Item_Cost,MATCH(1,(F$1=WAC_District)*('Blend Sheet'!$F$4=WAC_IIN),0))*'Blend Sheet'!$F94/1000,0)  + IFERROR(INDEX(WAC_Item_Cost,MATCH(1,(F$1=WAC_District)*('Blend Sheet'!$G$4=WAC_IIN),0))*'Blend Sheet'!$G94,0) + IFERROR(INDEX(WAC_Item_Cost,MATCH(1,(F$1=WAC_District)*('Blend Sheet'!$H$4=WAC_IIN),0))*'Blend Sheet'!$H94,0)  + IFERROR(INDEX(WAC_Item_Cost,MATCH(1,(F$1=WAC_District)*('Blend Sheet'!$I$4=WAC_IIN),0))*'Blend Sheet'!$I94,0) + IFERROR(INDEX(WAC_Item_Cost,MATCH(1,(F$1=WAC_District)*('Blend Sheet'!$J$4=WAC_IIN),0))*'Blend Sheet'!$J94,0) + IFERROR(INDEX(WAC_Item_Cost,MATCH(1,(F$1=WAC_District)*('Blend Sheet'!$K$4=WAC_IIN),0))*'Blend Sheet'!$K94,0) + IFERROR(INDEX(WAC_Item_Cost,MATCH(1,(F$1=WAC_District)*('Blend Sheet'!$L$4=WAC_IIN),0))*'Blend Sheet'!$L94,0) + IFERROR(INDEX(WAC_Item_Cost,MATCH(1,(F$1=WAC_District)*('Blend Sheet'!$M$4=WAC_IIN),0))*'Blend Sheet'!$M94,0) + IFERROR(INDEX(WAC_Item_Cost,MATCH(1,(F$1=WAC_District)*('Blend Sheet'!$N$4=WAC_IIN),0))*'Blend Sheet'!$N94,0) + IFERROR(INDEX(WAC_Item_Cost,MATCH(1,(F$1=WAC_District)*('Blend Sheet'!$O$4=WAC_IIN),0))*'Blend Sheet'!$O94,0) + IFERROR(INDEX(WAC_Item_Cost,MATCH(1,(F$1=WAC_District)*('Blend Sheet'!$P$4=WAC_IIN),0))*'Blend Sheet'!$P94,0) + IFERROR(INDEX(WAC_Item_Cost,MATCH(1,(F$1=WAC_District)*('Blend Sheet'!$Q$4=WAC_IIN),0))*'Blend Sheet'!$Q94,0) + IFERROR(INDEX(WAC_Item_Cost,MATCH(1,(F$1=WAC_District)*('Blend Sheet'!$R$4=WAC_IIN),0))*'Blend Sheet'!$R94,0) + IFERROR(INDEX(WAC_Item_Cost,MATCH(1,(F$1=WAC_District)*('Blend Sheet'!$S$4=WAC_IIN),0))*'Blend Sheet'!$S94,0) + IFERROR(INDEX(WAC_Item_Cost,MATCH(1,(F$1=WAC_District)*('Blend Sheet'!$T$4=WAC_IIN),0))*'Blend Sheet'!$T94,0) + IFERROR(INDEX(WAC_Item_Cost,MATCH(1,(F$1=WAC_District)*('Blend Sheet'!$U$4=WAC_IIN),0))*'Blend Sheet'!$U94,0) + IFERROR(INDEX(WAC_Item_Cost,MATCH(1,(F$1=WAC_District)*('Blend Sheet'!$V$4=WAC_IIN),0))*'Blend Sheet'!$V94,0) + IFERROR(INDEX(WAC_Item_Cost,MATCH(1,(F$1=WAC_District)*('Blend Sheet'!$W$4=WAC_IIN),0))*'Blend Sheet'!$W94,0) + IFERROR(INDEX(WAC_Item_Cost,MATCH(1,(F$1=WAC_District)*('Blend Sheet'!$X$4=WAC_IIN),0))*'Blend Sheet'!$X94,0) + IFERROR(INDEX(WAC_Item_Cost,MATCH(1,(F$1=WAC_District)*('Blend Sheet'!$Y$4=WAC_IIN),0))*'Blend Sheet'!$Y94,0) + IFERROR(INDEX(WAC_Item_Cost,MATCH(1,(F$1=WAC_District)*('Blend Sheet'!$Z$4=WAC_IIN),0))*'Blend Sheet'!$Z94,0) + IFERROR(INDEX(WAC_Item_Cost,MATCH(1,(F$1=WAC_District)*('Blend Sheet'!$AA$4=WAC_IIN),0))*'Blend Sheet'!$AA94,0) + IFERROR(INDEX(WAC_Item_Cost,MATCH(1,(F$1=WAC_District)*('Blend Sheet'!$AB$4=WAC_IIN),0))*'Blend Sheet'!$AB94,0) + IFERROR(INDEX(WAC_Item_Cost,MATCH(1,(F$1=WAC_District)*('Blend Sheet'!$AC$4=WAC_IIN),0))*'Blend Sheet'!$AC94,0) + IFERROR(INDEX(WAC_Item_Cost,MATCH(1,(F$1=WAC_District)*('Blend Sheet'!$AD$4=WAC_IIN),0))*'Blend Sheet'!$AD94,0) + IFERROR(INDEX(WAC_Item_Cost,MATCH(1,(F$1=WAC_District)*('Blend Sheet'!$AE$4=WAC_IIN),0))*'Blend Sheet'!$AE94,0) + IFERROR(INDEX(WAC_Item_Cost,MATCH(1,(F$1=WAC_District)*('Blend Sheet'!$AF$4=WAC_IIN),0))*'Blend Sheet'!$AF94,0) + IFERROR(INDEX(WAC_Item_Cost,MATCH(1,(F$1=WAC_District)*('Blend Sheet'!$AG$4=WAC_IIN),0))*'Blend Sheet'!$AG94,0) + IFERROR(INDEX(WAC_Item_Cost,MATCH(1,(F$1=WAC_District)*('Blend Sheet'!$AH$4=WAC_IIN),0))*'Blend Sheet'!$AH94,0) + IFERROR(INDEX(WAC_Item_Cost,MATCH(1,(F$1=WAC_District)*('Blend Sheet'!$AI$4=WAC_IIN),0))*'Blend Sheet'!$AI94,0) + IFERROR(INDEX(WAC_Item_Cost,MATCH(1,(F$1=WAC_District)*('Blend Sheet'!$AJ$4=WAC_IIN),0))*'Blend Sheet'!$AJ94,0) + IFERROR(INDEX(WAC_Item_Cost,MATCH(1,(F$1=WAC_District)*('Blend Sheet'!$AK$4=WAC_IIN),0))*'Blend Sheet'!$AK94,0) + IFERROR(INDEX(WAC_Item_Cost,MATCH(1,(F$1=WAC_District)*('Blend Sheet'!$AL$4=WAC_IIN),0))*'Blend Sheet'!$AL94,0) + IFERROR(INDEX(WAC_Item_Cost,MATCH(1,(F$1=WAC_District)*('Blend Sheet'!$AM$4=WAC_IIN),0))*'Blend Sheet'!$AM94,0) + IFERROR(INDEX(WAC_Item_Cost,MATCH(1,(F$1=WAC_District)*('Blend Sheet'!$AN$4=WAC_IIN),0))*'Blend Sheet'!$AN94,0) + IFERROR(INDEX(WAC_Item_Cost,MATCH(1,(F$1=WAC_District)*('Blend Sheet'!$AO$4=WAC_IIN),0))*'Blend Sheet'!$AO94,0) + IFERROR(INDEX(WAC_Item_Cost,MATCH(1,(F$1=WAC_District)*('Blend Sheet'!$AP$4=WAC_IIN),0))*'Blend Sheet'!$AP94/1000,0)</f>
        <v>286.08278261999999</v>
      </c>
      <c r="G91" s="245">
        <f t="array" ref="G91">IFERROR(INDEX(WAC_Item_Cost,MATCH(1,(G$1=WAC_District)*('Blend Sheet'!$C$4=WAC_IIN),0))*'Blend Sheet'!$C94/1000,0) + IFERROR(INDEX(WAC_Item_Cost,MATCH(1,(G$1=WAC_District)*('Blend Sheet'!$D$4=WAC_IIN),0))*'Blend Sheet'!$D94/1000,0) + IFERROR(INDEX(WAC_Item_Cost,MATCH(1,(G$1=WAC_District)*('Blend Sheet'!$E$4=WAC_IIN),0))*'Blend Sheet'!$E94/1000,0) + IFERROR(INDEX(WAC_Item_Cost,MATCH(1,(G$1=WAC_District)*('Blend Sheet'!$F$4=WAC_IIN),0))*'Blend Sheet'!$F94/1000,0)  + IFERROR(INDEX(WAC_Item_Cost,MATCH(1,(G$1=WAC_District)*('Blend Sheet'!$G$4=WAC_IIN),0))*'Blend Sheet'!$G94,0) + IFERROR(INDEX(WAC_Item_Cost,MATCH(1,(G$1=WAC_District)*('Blend Sheet'!$H$4=WAC_IIN),0))*'Blend Sheet'!$H94,0)  + IFERROR(INDEX(WAC_Item_Cost,MATCH(1,(G$1=WAC_District)*('Blend Sheet'!$I$4=WAC_IIN),0))*'Blend Sheet'!$I94,0) + IFERROR(INDEX(WAC_Item_Cost,MATCH(1,(G$1=WAC_District)*('Blend Sheet'!$J$4=WAC_IIN),0))*'Blend Sheet'!$J94,0) + IFERROR(INDEX(WAC_Item_Cost,MATCH(1,(G$1=WAC_District)*('Blend Sheet'!$K$4=WAC_IIN),0))*'Blend Sheet'!$K94,0) + IFERROR(INDEX(WAC_Item_Cost,MATCH(1,(G$1=WAC_District)*('Blend Sheet'!$L$4=WAC_IIN),0))*'Blend Sheet'!$L94,0) + IFERROR(INDEX(WAC_Item_Cost,MATCH(1,(G$1=WAC_District)*('Blend Sheet'!$M$4=WAC_IIN),0))*'Blend Sheet'!$M94,0) + IFERROR(INDEX(WAC_Item_Cost,MATCH(1,(G$1=WAC_District)*('Blend Sheet'!$N$4=WAC_IIN),0))*'Blend Sheet'!$N94,0) + IFERROR(INDEX(WAC_Item_Cost,MATCH(1,(G$1=WAC_District)*('Blend Sheet'!$O$4=WAC_IIN),0))*'Blend Sheet'!$O94,0) + IFERROR(INDEX(WAC_Item_Cost,MATCH(1,(G$1=WAC_District)*('Blend Sheet'!$P$4=WAC_IIN),0))*'Blend Sheet'!$P94,0) + IFERROR(INDEX(WAC_Item_Cost,MATCH(1,(G$1=WAC_District)*('Blend Sheet'!$Q$4=WAC_IIN),0))*'Blend Sheet'!$Q94,0) + IFERROR(INDEX(WAC_Item_Cost,MATCH(1,(G$1=WAC_District)*('Blend Sheet'!$R$4=WAC_IIN),0))*'Blend Sheet'!$R94,0) + IFERROR(INDEX(WAC_Item_Cost,MATCH(1,(G$1=WAC_District)*('Blend Sheet'!$S$4=WAC_IIN),0))*'Blend Sheet'!$S94,0) + IFERROR(INDEX(WAC_Item_Cost,MATCH(1,(G$1=WAC_District)*('Blend Sheet'!$T$4=WAC_IIN),0))*'Blend Sheet'!$T94,0) + IFERROR(INDEX(WAC_Item_Cost,MATCH(1,(G$1=WAC_District)*('Blend Sheet'!$U$4=WAC_IIN),0))*'Blend Sheet'!$U94,0) + IFERROR(INDEX(WAC_Item_Cost,MATCH(1,(G$1=WAC_District)*('Blend Sheet'!$V$4=WAC_IIN),0))*'Blend Sheet'!$V94,0) + IFERROR(INDEX(WAC_Item_Cost,MATCH(1,(G$1=WAC_District)*('Blend Sheet'!$W$4=WAC_IIN),0))*'Blend Sheet'!$W94,0) + IFERROR(INDEX(WAC_Item_Cost,MATCH(1,(G$1=WAC_District)*('Blend Sheet'!$X$4=WAC_IIN),0))*'Blend Sheet'!$X94,0) + IFERROR(INDEX(WAC_Item_Cost,MATCH(1,(G$1=WAC_District)*('Blend Sheet'!$Y$4=WAC_IIN),0))*'Blend Sheet'!$Y94,0) + IFERROR(INDEX(WAC_Item_Cost,MATCH(1,(G$1=WAC_District)*('Blend Sheet'!$Z$4=WAC_IIN),0))*'Blend Sheet'!$Z94,0) + IFERROR(INDEX(WAC_Item_Cost,MATCH(1,(G$1=WAC_District)*('Blend Sheet'!$AA$4=WAC_IIN),0))*'Blend Sheet'!$AA94,0) + IFERROR(INDEX(WAC_Item_Cost,MATCH(1,(G$1=WAC_District)*('Blend Sheet'!$AB$4=WAC_IIN),0))*'Blend Sheet'!$AB94,0) + IFERROR(INDEX(WAC_Item_Cost,MATCH(1,(G$1=WAC_District)*('Blend Sheet'!$AC$4=WAC_IIN),0))*'Blend Sheet'!$AC94,0) + IFERROR(INDEX(WAC_Item_Cost,MATCH(1,(G$1=WAC_District)*('Blend Sheet'!$AD$4=WAC_IIN),0))*'Blend Sheet'!$AD94,0) + IFERROR(INDEX(WAC_Item_Cost,MATCH(1,(G$1=WAC_District)*('Blend Sheet'!$AE$4=WAC_IIN),0))*'Blend Sheet'!$AE94,0) + IFERROR(INDEX(WAC_Item_Cost,MATCH(1,(G$1=WAC_District)*('Blend Sheet'!$AF$4=WAC_IIN),0))*'Blend Sheet'!$AF94,0) + IFERROR(INDEX(WAC_Item_Cost,MATCH(1,(G$1=WAC_District)*('Blend Sheet'!$AG$4=WAC_IIN),0))*'Blend Sheet'!$AG94,0) + IFERROR(INDEX(WAC_Item_Cost,MATCH(1,(G$1=WAC_District)*('Blend Sheet'!$AH$4=WAC_IIN),0))*'Blend Sheet'!$AH94,0) + IFERROR(INDEX(WAC_Item_Cost,MATCH(1,(G$1=WAC_District)*('Blend Sheet'!$AI$4=WAC_IIN),0))*'Blend Sheet'!$AI94,0) + IFERROR(INDEX(WAC_Item_Cost,MATCH(1,(G$1=WAC_District)*('Blend Sheet'!$AJ$4=WAC_IIN),0))*'Blend Sheet'!$AJ94,0) + IFERROR(INDEX(WAC_Item_Cost,MATCH(1,(G$1=WAC_District)*('Blend Sheet'!$AK$4=WAC_IIN),0))*'Blend Sheet'!$AK94,0) + IFERROR(INDEX(WAC_Item_Cost,MATCH(1,(G$1=WAC_District)*('Blend Sheet'!$AL$4=WAC_IIN),0))*'Blend Sheet'!$AL94,0) + IFERROR(INDEX(WAC_Item_Cost,MATCH(1,(G$1=WAC_District)*('Blend Sheet'!$AM$4=WAC_IIN),0))*'Blend Sheet'!$AM94,0) + IFERROR(INDEX(WAC_Item_Cost,MATCH(1,(G$1=WAC_District)*('Blend Sheet'!$AN$4=WAC_IIN),0))*'Blend Sheet'!$AN94,0) + IFERROR(INDEX(WAC_Item_Cost,MATCH(1,(G$1=WAC_District)*('Blend Sheet'!$AO$4=WAC_IIN),0))*'Blend Sheet'!$AO94,0) + IFERROR(INDEX(WAC_Item_Cost,MATCH(1,(G$1=WAC_District)*('Blend Sheet'!$AP$4=WAC_IIN),0))*'Blend Sheet'!$AP94/1000,0)</f>
        <v>270.40377509800004</v>
      </c>
      <c r="H91" s="245">
        <f t="array" ref="H91">IFERROR(INDEX(WAC_Item_Cost,MATCH(1,(H$1=WAC_District)*('Blend Sheet'!$C$4=WAC_IIN),0))*'Blend Sheet'!$C94/1000,0) + IFERROR(INDEX(WAC_Item_Cost,MATCH(1,(H$1=WAC_District)*('Blend Sheet'!$D$4=WAC_IIN),0))*'Blend Sheet'!$D94/1000,0) + IFERROR(INDEX(WAC_Item_Cost,MATCH(1,(H$1=WAC_District)*('Blend Sheet'!$E$4=WAC_IIN),0))*'Blend Sheet'!$E94/1000,0) + IFERROR(INDEX(WAC_Item_Cost,MATCH(1,(H$1=WAC_District)*('Blend Sheet'!$F$4=WAC_IIN),0))*'Blend Sheet'!$F94/1000,0)  + IFERROR(INDEX(WAC_Item_Cost,MATCH(1,(H$1=WAC_District)*('Blend Sheet'!$G$4=WAC_IIN),0))*'Blend Sheet'!$G94,0) + IFERROR(INDEX(WAC_Item_Cost,MATCH(1,(H$1=WAC_District)*('Blend Sheet'!$H$4=WAC_IIN),0))*'Blend Sheet'!$H94,0)  + IFERROR(INDEX(WAC_Item_Cost,MATCH(1,(H$1=WAC_District)*('Blend Sheet'!$I$4=WAC_IIN),0))*'Blend Sheet'!$I94,0) + IFERROR(INDEX(WAC_Item_Cost,MATCH(1,(H$1=WAC_District)*('Blend Sheet'!$J$4=WAC_IIN),0))*'Blend Sheet'!$J94,0) + IFERROR(INDEX(WAC_Item_Cost,MATCH(1,(H$1=WAC_District)*('Blend Sheet'!$K$4=WAC_IIN),0))*'Blend Sheet'!$K94,0) + IFERROR(INDEX(WAC_Item_Cost,MATCH(1,(H$1=WAC_District)*('Blend Sheet'!$L$4=WAC_IIN),0))*'Blend Sheet'!$L94,0) + IFERROR(INDEX(WAC_Item_Cost,MATCH(1,(H$1=WAC_District)*('Blend Sheet'!$M$4=WAC_IIN),0))*'Blend Sheet'!$M94,0) + IFERROR(INDEX(WAC_Item_Cost,MATCH(1,(H$1=WAC_District)*('Blend Sheet'!$N$4=WAC_IIN),0))*'Blend Sheet'!$N94,0) + IFERROR(INDEX(WAC_Item_Cost,MATCH(1,(H$1=WAC_District)*('Blend Sheet'!$O$4=WAC_IIN),0))*'Blend Sheet'!$O94,0) + IFERROR(INDEX(WAC_Item_Cost,MATCH(1,(H$1=WAC_District)*('Blend Sheet'!$P$4=WAC_IIN),0))*'Blend Sheet'!$P94,0) + IFERROR(INDEX(WAC_Item_Cost,MATCH(1,(H$1=WAC_District)*('Blend Sheet'!$Q$4=WAC_IIN),0))*'Blend Sheet'!$Q94,0) + IFERROR(INDEX(WAC_Item_Cost,MATCH(1,(H$1=WAC_District)*('Blend Sheet'!$R$4=WAC_IIN),0))*'Blend Sheet'!$R94,0) + IFERROR(INDEX(WAC_Item_Cost,MATCH(1,(H$1=WAC_District)*('Blend Sheet'!$S$4=WAC_IIN),0))*'Blend Sheet'!$S94,0) + IFERROR(INDEX(WAC_Item_Cost,MATCH(1,(H$1=WAC_District)*('Blend Sheet'!$T$4=WAC_IIN),0))*'Blend Sheet'!$T94,0) + IFERROR(INDEX(WAC_Item_Cost,MATCH(1,(H$1=WAC_District)*('Blend Sheet'!$U$4=WAC_IIN),0))*'Blend Sheet'!$U94,0) + IFERROR(INDEX(WAC_Item_Cost,MATCH(1,(H$1=WAC_District)*('Blend Sheet'!$V$4=WAC_IIN),0))*'Blend Sheet'!$V94,0) + IFERROR(INDEX(WAC_Item_Cost,MATCH(1,(H$1=WAC_District)*('Blend Sheet'!$W$4=WAC_IIN),0))*'Blend Sheet'!$W94,0) + IFERROR(INDEX(WAC_Item_Cost,MATCH(1,(H$1=WAC_District)*('Blend Sheet'!$X$4=WAC_IIN),0))*'Blend Sheet'!$X94,0) + IFERROR(INDEX(WAC_Item_Cost,MATCH(1,(H$1=WAC_District)*('Blend Sheet'!$Y$4=WAC_IIN),0))*'Blend Sheet'!$Y94,0) + IFERROR(INDEX(WAC_Item_Cost,MATCH(1,(H$1=WAC_District)*('Blend Sheet'!$Z$4=WAC_IIN),0))*'Blend Sheet'!$Z94,0) + IFERROR(INDEX(WAC_Item_Cost,MATCH(1,(H$1=WAC_District)*('Blend Sheet'!$AA$4=WAC_IIN),0))*'Blend Sheet'!$AA94,0) + IFERROR(INDEX(WAC_Item_Cost,MATCH(1,(H$1=WAC_District)*('Blend Sheet'!$AB$4=WAC_IIN),0))*'Blend Sheet'!$AB94,0) + IFERROR(INDEX(WAC_Item_Cost,MATCH(1,(H$1=WAC_District)*('Blend Sheet'!$AC$4=WAC_IIN),0))*'Blend Sheet'!$AC94,0) + IFERROR(INDEX(WAC_Item_Cost,MATCH(1,(H$1=WAC_District)*('Blend Sheet'!$AD$4=WAC_IIN),0))*'Blend Sheet'!$AD94,0) + IFERROR(INDEX(WAC_Item_Cost,MATCH(1,(H$1=WAC_District)*('Blend Sheet'!$AE$4=WAC_IIN),0))*'Blend Sheet'!$AE94,0) + IFERROR(INDEX(WAC_Item_Cost,MATCH(1,(H$1=WAC_District)*('Blend Sheet'!$AF$4=WAC_IIN),0))*'Blend Sheet'!$AF94,0) + IFERROR(INDEX(WAC_Item_Cost,MATCH(1,(H$1=WAC_District)*('Blend Sheet'!$AG$4=WAC_IIN),0))*'Blend Sheet'!$AG94,0) + IFERROR(INDEX(WAC_Item_Cost,MATCH(1,(H$1=WAC_District)*('Blend Sheet'!$AH$4=WAC_IIN),0))*'Blend Sheet'!$AH94,0) + IFERROR(INDEX(WAC_Item_Cost,MATCH(1,(H$1=WAC_District)*('Blend Sheet'!$AI$4=WAC_IIN),0))*'Blend Sheet'!$AI94,0) + IFERROR(INDEX(WAC_Item_Cost,MATCH(1,(H$1=WAC_District)*('Blend Sheet'!$AJ$4=WAC_IIN),0))*'Blend Sheet'!$AJ94,0) + IFERROR(INDEX(WAC_Item_Cost,MATCH(1,(H$1=WAC_District)*('Blend Sheet'!$AK$4=WAC_IIN),0))*'Blend Sheet'!$AK94,0) + IFERROR(INDEX(WAC_Item_Cost,MATCH(1,(H$1=WAC_District)*('Blend Sheet'!$AL$4=WAC_IIN),0))*'Blend Sheet'!$AL94,0) + IFERROR(INDEX(WAC_Item_Cost,MATCH(1,(H$1=WAC_District)*('Blend Sheet'!$AM$4=WAC_IIN),0))*'Blend Sheet'!$AM94,0) + IFERROR(INDEX(WAC_Item_Cost,MATCH(1,(H$1=WAC_District)*('Blend Sheet'!$AN$4=WAC_IIN),0))*'Blend Sheet'!$AN94,0) + IFERROR(INDEX(WAC_Item_Cost,MATCH(1,(H$1=WAC_District)*('Blend Sheet'!$AO$4=WAC_IIN),0))*'Blend Sheet'!$AO94,0) + IFERROR(INDEX(WAC_Item_Cost,MATCH(1,(H$1=WAC_District)*('Blend Sheet'!$AP$4=WAC_IIN),0))*'Blend Sheet'!$AP94/1000,0)</f>
        <v>273.60038951799999</v>
      </c>
      <c r="I91" s="245">
        <f t="array" ref="I91">IFERROR(INDEX(WAC_Item_Cost,MATCH(1,(I$1=WAC_District)*('Blend Sheet'!$C$4=WAC_IIN),0))*'Blend Sheet'!$C94/1000,0) + IFERROR(INDEX(WAC_Item_Cost,MATCH(1,(I$1=WAC_District)*('Blend Sheet'!$D$4=WAC_IIN),0))*'Blend Sheet'!$D94/1000,0) + IFERROR(INDEX(WAC_Item_Cost,MATCH(1,(I$1=WAC_District)*('Blend Sheet'!$E$4=WAC_IIN),0))*'Blend Sheet'!$E94/1000,0) + IFERROR(INDEX(WAC_Item_Cost,MATCH(1,(I$1=WAC_District)*('Blend Sheet'!$F$4=WAC_IIN),0))*'Blend Sheet'!$F94/1000,0)  + IFERROR(INDEX(WAC_Item_Cost,MATCH(1,(I$1=WAC_District)*('Blend Sheet'!$G$4=WAC_IIN),0))*'Blend Sheet'!$G94,0) + IFERROR(INDEX(WAC_Item_Cost,MATCH(1,(I$1=WAC_District)*('Blend Sheet'!$H$4=WAC_IIN),0))*'Blend Sheet'!$H94,0)  + IFERROR(INDEX(WAC_Item_Cost,MATCH(1,(I$1=WAC_District)*('Blend Sheet'!$I$4=WAC_IIN),0))*'Blend Sheet'!$I94,0) + IFERROR(INDEX(WAC_Item_Cost,MATCH(1,(I$1=WAC_District)*('Blend Sheet'!$J$4=WAC_IIN),0))*'Blend Sheet'!$J94,0) + IFERROR(INDEX(WAC_Item_Cost,MATCH(1,(I$1=WAC_District)*('Blend Sheet'!$K$4=WAC_IIN),0))*'Blend Sheet'!$K94,0) + IFERROR(INDEX(WAC_Item_Cost,MATCH(1,(I$1=WAC_District)*('Blend Sheet'!$L$4=WAC_IIN),0))*'Blend Sheet'!$L94,0) + IFERROR(INDEX(WAC_Item_Cost,MATCH(1,(I$1=WAC_District)*('Blend Sheet'!$M$4=WAC_IIN),0))*'Blend Sheet'!$M94,0) + IFERROR(INDEX(WAC_Item_Cost,MATCH(1,(I$1=WAC_District)*('Blend Sheet'!$N$4=WAC_IIN),0))*'Blend Sheet'!$N94,0) + IFERROR(INDEX(WAC_Item_Cost,MATCH(1,(I$1=WAC_District)*('Blend Sheet'!$O$4=WAC_IIN),0))*'Blend Sheet'!$O94,0) + IFERROR(INDEX(WAC_Item_Cost,MATCH(1,(I$1=WAC_District)*('Blend Sheet'!$P$4=WAC_IIN),0))*'Blend Sheet'!$P94,0) + IFERROR(INDEX(WAC_Item_Cost,MATCH(1,(I$1=WAC_District)*('Blend Sheet'!$Q$4=WAC_IIN),0))*'Blend Sheet'!$Q94,0) + IFERROR(INDEX(WAC_Item_Cost,MATCH(1,(I$1=WAC_District)*('Blend Sheet'!$R$4=WAC_IIN),0))*'Blend Sheet'!$R94,0) + IFERROR(INDEX(WAC_Item_Cost,MATCH(1,(I$1=WAC_District)*('Blend Sheet'!$S$4=WAC_IIN),0))*'Blend Sheet'!$S94,0) + IFERROR(INDEX(WAC_Item_Cost,MATCH(1,(I$1=WAC_District)*('Blend Sheet'!$T$4=WAC_IIN),0))*'Blend Sheet'!$T94,0) + IFERROR(INDEX(WAC_Item_Cost,MATCH(1,(I$1=WAC_District)*('Blend Sheet'!$U$4=WAC_IIN),0))*'Blend Sheet'!$U94,0) + IFERROR(INDEX(WAC_Item_Cost,MATCH(1,(I$1=WAC_District)*('Blend Sheet'!$V$4=WAC_IIN),0))*'Blend Sheet'!$V94,0) + IFERROR(INDEX(WAC_Item_Cost,MATCH(1,(I$1=WAC_District)*('Blend Sheet'!$W$4=WAC_IIN),0))*'Blend Sheet'!$W94,0) + IFERROR(INDEX(WAC_Item_Cost,MATCH(1,(I$1=WAC_District)*('Blend Sheet'!$X$4=WAC_IIN),0))*'Blend Sheet'!$X94,0) + IFERROR(INDEX(WAC_Item_Cost,MATCH(1,(I$1=WAC_District)*('Blend Sheet'!$Y$4=WAC_IIN),0))*'Blend Sheet'!$Y94,0) + IFERROR(INDEX(WAC_Item_Cost,MATCH(1,(I$1=WAC_District)*('Blend Sheet'!$Z$4=WAC_IIN),0))*'Blend Sheet'!$Z94,0) + IFERROR(INDEX(WAC_Item_Cost,MATCH(1,(I$1=WAC_District)*('Blend Sheet'!$AA$4=WAC_IIN),0))*'Blend Sheet'!$AA94,0) + IFERROR(INDEX(WAC_Item_Cost,MATCH(1,(I$1=WAC_District)*('Blend Sheet'!$AB$4=WAC_IIN),0))*'Blend Sheet'!$AB94,0) + IFERROR(INDEX(WAC_Item_Cost,MATCH(1,(I$1=WAC_District)*('Blend Sheet'!$AC$4=WAC_IIN),0))*'Blend Sheet'!$AC94,0) + IFERROR(INDEX(WAC_Item_Cost,MATCH(1,(I$1=WAC_District)*('Blend Sheet'!$AD$4=WAC_IIN),0))*'Blend Sheet'!$AD94,0) + IFERROR(INDEX(WAC_Item_Cost,MATCH(1,(I$1=WAC_District)*('Blend Sheet'!$AE$4=WAC_IIN),0))*'Blend Sheet'!$AE94,0) + IFERROR(INDEX(WAC_Item_Cost,MATCH(1,(I$1=WAC_District)*('Blend Sheet'!$AF$4=WAC_IIN),0))*'Blend Sheet'!$AF94,0) + IFERROR(INDEX(WAC_Item_Cost,MATCH(1,(I$1=WAC_District)*('Blend Sheet'!$AG$4=WAC_IIN),0))*'Blend Sheet'!$AG94,0) + IFERROR(INDEX(WAC_Item_Cost,MATCH(1,(I$1=WAC_District)*('Blend Sheet'!$AH$4=WAC_IIN),0))*'Blend Sheet'!$AH94,0) + IFERROR(INDEX(WAC_Item_Cost,MATCH(1,(I$1=WAC_District)*('Blend Sheet'!$AI$4=WAC_IIN),0))*'Blend Sheet'!$AI94,0) + IFERROR(INDEX(WAC_Item_Cost,MATCH(1,(I$1=WAC_District)*('Blend Sheet'!$AJ$4=WAC_IIN),0))*'Blend Sheet'!$AJ94,0) + IFERROR(INDEX(WAC_Item_Cost,MATCH(1,(I$1=WAC_District)*('Blend Sheet'!$AK$4=WAC_IIN),0))*'Blend Sheet'!$AK94,0) + IFERROR(INDEX(WAC_Item_Cost,MATCH(1,(I$1=WAC_District)*('Blend Sheet'!$AL$4=WAC_IIN),0))*'Blend Sheet'!$AL94,0) + IFERROR(INDEX(WAC_Item_Cost,MATCH(1,(I$1=WAC_District)*('Blend Sheet'!$AM$4=WAC_IIN),0))*'Blend Sheet'!$AM94,0) + IFERROR(INDEX(WAC_Item_Cost,MATCH(1,(I$1=WAC_District)*('Blend Sheet'!$AN$4=WAC_IIN),0))*'Blend Sheet'!$AN94,0) + IFERROR(INDEX(WAC_Item_Cost,MATCH(1,(I$1=WAC_District)*('Blend Sheet'!$AO$4=WAC_IIN),0))*'Blend Sheet'!$AO94,0) + IFERROR(INDEX(WAC_Item_Cost,MATCH(1,(I$1=WAC_District)*('Blend Sheet'!$AP$4=WAC_IIN),0))*'Blend Sheet'!$AP94/1000,0)</f>
        <v>276.45051720399999</v>
      </c>
      <c r="J91" s="245">
        <f t="array" ref="J91">IFERROR(INDEX(WAC_Item_Cost,MATCH(1,(J$1=WAC_District)*('Blend Sheet'!$C$4=WAC_IIN),0))*'Blend Sheet'!$C94/1000,0) + IFERROR(INDEX(WAC_Item_Cost,MATCH(1,(J$1=WAC_District)*('Blend Sheet'!$D$4=WAC_IIN),0))*'Blend Sheet'!$D94/1000,0) + IFERROR(INDEX(WAC_Item_Cost,MATCH(1,(J$1=WAC_District)*('Blend Sheet'!$E$4=WAC_IIN),0))*'Blend Sheet'!$E94/1000,0) + IFERROR(INDEX(WAC_Item_Cost,MATCH(1,(J$1=WAC_District)*('Blend Sheet'!$F$4=WAC_IIN),0))*'Blend Sheet'!$F94/1000,0)  + IFERROR(INDEX(WAC_Item_Cost,MATCH(1,(J$1=WAC_District)*('Blend Sheet'!$G$4=WAC_IIN),0))*'Blend Sheet'!$G94,0) + IFERROR(INDEX(WAC_Item_Cost,MATCH(1,(J$1=WAC_District)*('Blend Sheet'!$H$4=WAC_IIN),0))*'Blend Sheet'!$H94,0)  + IFERROR(INDEX(WAC_Item_Cost,MATCH(1,(J$1=WAC_District)*('Blend Sheet'!$I$4=WAC_IIN),0))*'Blend Sheet'!$I94,0) + IFERROR(INDEX(WAC_Item_Cost,MATCH(1,(J$1=WAC_District)*('Blend Sheet'!$J$4=WAC_IIN),0))*'Blend Sheet'!$J94,0) + IFERROR(INDEX(WAC_Item_Cost,MATCH(1,(J$1=WAC_District)*('Blend Sheet'!$K$4=WAC_IIN),0))*'Blend Sheet'!$K94,0) + IFERROR(INDEX(WAC_Item_Cost,MATCH(1,(J$1=WAC_District)*('Blend Sheet'!$L$4=WAC_IIN),0))*'Blend Sheet'!$L94,0) + IFERROR(INDEX(WAC_Item_Cost,MATCH(1,(J$1=WAC_District)*('Blend Sheet'!$M$4=WAC_IIN),0))*'Blend Sheet'!$M94,0) + IFERROR(INDEX(WAC_Item_Cost,MATCH(1,(J$1=WAC_District)*('Blend Sheet'!$N$4=WAC_IIN),0))*'Blend Sheet'!$N94,0) + IFERROR(INDEX(WAC_Item_Cost,MATCH(1,(J$1=WAC_District)*('Blend Sheet'!$O$4=WAC_IIN),0))*'Blend Sheet'!$O94,0) + IFERROR(INDEX(WAC_Item_Cost,MATCH(1,(J$1=WAC_District)*('Blend Sheet'!$P$4=WAC_IIN),0))*'Blend Sheet'!$P94,0) + IFERROR(INDEX(WAC_Item_Cost,MATCH(1,(J$1=WAC_District)*('Blend Sheet'!$Q$4=WAC_IIN),0))*'Blend Sheet'!$Q94,0) + IFERROR(INDEX(WAC_Item_Cost,MATCH(1,(J$1=WAC_District)*('Blend Sheet'!$R$4=WAC_IIN),0))*'Blend Sheet'!$R94,0) + IFERROR(INDEX(WAC_Item_Cost,MATCH(1,(J$1=WAC_District)*('Blend Sheet'!$S$4=WAC_IIN),0))*'Blend Sheet'!$S94,0) + IFERROR(INDEX(WAC_Item_Cost,MATCH(1,(J$1=WAC_District)*('Blend Sheet'!$T$4=WAC_IIN),0))*'Blend Sheet'!$T94,0) + IFERROR(INDEX(WAC_Item_Cost,MATCH(1,(J$1=WAC_District)*('Blend Sheet'!$U$4=WAC_IIN),0))*'Blend Sheet'!$U94,0) + IFERROR(INDEX(WAC_Item_Cost,MATCH(1,(J$1=WAC_District)*('Blend Sheet'!$V$4=WAC_IIN),0))*'Blend Sheet'!$V94,0) + IFERROR(INDEX(WAC_Item_Cost,MATCH(1,(J$1=WAC_District)*('Blend Sheet'!$W$4=WAC_IIN),0))*'Blend Sheet'!$W94,0) + IFERROR(INDEX(WAC_Item_Cost,MATCH(1,(J$1=WAC_District)*('Blend Sheet'!$X$4=WAC_IIN),0))*'Blend Sheet'!$X94,0) + IFERROR(INDEX(WAC_Item_Cost,MATCH(1,(J$1=WAC_District)*('Blend Sheet'!$Y$4=WAC_IIN),0))*'Blend Sheet'!$Y94,0) + IFERROR(INDEX(WAC_Item_Cost,MATCH(1,(J$1=WAC_District)*('Blend Sheet'!$Z$4=WAC_IIN),0))*'Blend Sheet'!$Z94,0) + IFERROR(INDEX(WAC_Item_Cost,MATCH(1,(J$1=WAC_District)*('Blend Sheet'!$AA$4=WAC_IIN),0))*'Blend Sheet'!$AA94,0) + IFERROR(INDEX(WAC_Item_Cost,MATCH(1,(J$1=WAC_District)*('Blend Sheet'!$AB$4=WAC_IIN),0))*'Blend Sheet'!$AB94,0) + IFERROR(INDEX(WAC_Item_Cost,MATCH(1,(J$1=WAC_District)*('Blend Sheet'!$AC$4=WAC_IIN),0))*'Blend Sheet'!$AC94,0) + IFERROR(INDEX(WAC_Item_Cost,MATCH(1,(J$1=WAC_District)*('Blend Sheet'!$AD$4=WAC_IIN),0))*'Blend Sheet'!$AD94,0) + IFERROR(INDEX(WAC_Item_Cost,MATCH(1,(J$1=WAC_District)*('Blend Sheet'!$AE$4=WAC_IIN),0))*'Blend Sheet'!$AE94,0) + IFERROR(INDEX(WAC_Item_Cost,MATCH(1,(J$1=WAC_District)*('Blend Sheet'!$AF$4=WAC_IIN),0))*'Blend Sheet'!$AF94,0) + IFERROR(INDEX(WAC_Item_Cost,MATCH(1,(J$1=WAC_District)*('Blend Sheet'!$AG$4=WAC_IIN),0))*'Blend Sheet'!$AG94,0) + IFERROR(INDEX(WAC_Item_Cost,MATCH(1,(J$1=WAC_District)*('Blend Sheet'!$AH$4=WAC_IIN),0))*'Blend Sheet'!$AH94,0) + IFERROR(INDEX(WAC_Item_Cost,MATCH(1,(J$1=WAC_District)*('Blend Sheet'!$AI$4=WAC_IIN),0))*'Blend Sheet'!$AI94,0) + IFERROR(INDEX(WAC_Item_Cost,MATCH(1,(J$1=WAC_District)*('Blend Sheet'!$AJ$4=WAC_IIN),0))*'Blend Sheet'!$AJ94,0) + IFERROR(INDEX(WAC_Item_Cost,MATCH(1,(J$1=WAC_District)*('Blend Sheet'!$AK$4=WAC_IIN),0))*'Blend Sheet'!$AK94,0) + IFERROR(INDEX(WAC_Item_Cost,MATCH(1,(J$1=WAC_District)*('Blend Sheet'!$AL$4=WAC_IIN),0))*'Blend Sheet'!$AL94,0) + IFERROR(INDEX(WAC_Item_Cost,MATCH(1,(J$1=WAC_District)*('Blend Sheet'!$AM$4=WAC_IIN),0))*'Blend Sheet'!$AM94,0) + IFERROR(INDEX(WAC_Item_Cost,MATCH(1,(J$1=WAC_District)*('Blend Sheet'!$AN$4=WAC_IIN),0))*'Blend Sheet'!$AN94,0) + IFERROR(INDEX(WAC_Item_Cost,MATCH(1,(J$1=WAC_District)*('Blend Sheet'!$AO$4=WAC_IIN),0))*'Blend Sheet'!$AO94,0) + IFERROR(INDEX(WAC_Item_Cost,MATCH(1,(J$1=WAC_District)*('Blend Sheet'!$AP$4=WAC_IIN),0))*'Blend Sheet'!$AP94/1000,0)</f>
        <v>269.72784653399998</v>
      </c>
      <c r="K91" s="245">
        <f t="array" ref="K91">IFERROR(INDEX(WAC_Item_Cost,MATCH(1,(K$1=WAC_District)*('Blend Sheet'!$C$4=WAC_IIN),0))*'Blend Sheet'!$C94/1000,0) + IFERROR(INDEX(WAC_Item_Cost,MATCH(1,(K$1=WAC_District)*('Blend Sheet'!$D$4=WAC_IIN),0))*'Blend Sheet'!$D94/1000,0) + IFERROR(INDEX(WAC_Item_Cost,MATCH(1,(K$1=WAC_District)*('Blend Sheet'!$E$4=WAC_IIN),0))*'Blend Sheet'!$E94/1000,0) + IFERROR(INDEX(WAC_Item_Cost,MATCH(1,(K$1=WAC_District)*('Blend Sheet'!$F$4=WAC_IIN),0))*'Blend Sheet'!$F94/1000,0)  + IFERROR(INDEX(WAC_Item_Cost,MATCH(1,(K$1=WAC_District)*('Blend Sheet'!$G$4=WAC_IIN),0))*'Blend Sheet'!$G94,0) + IFERROR(INDEX(WAC_Item_Cost,MATCH(1,(K$1=WAC_District)*('Blend Sheet'!$H$4=WAC_IIN),0))*'Blend Sheet'!$H94,0)  + IFERROR(INDEX(WAC_Item_Cost,MATCH(1,(K$1=WAC_District)*('Blend Sheet'!$I$4=WAC_IIN),0))*'Blend Sheet'!$I94,0) + IFERROR(INDEX(WAC_Item_Cost,MATCH(1,(K$1=WAC_District)*('Blend Sheet'!$J$4=WAC_IIN),0))*'Blend Sheet'!$J94,0) + IFERROR(INDEX(WAC_Item_Cost,MATCH(1,(K$1=WAC_District)*('Blend Sheet'!$K$4=WAC_IIN),0))*'Blend Sheet'!$K94,0) + IFERROR(INDEX(WAC_Item_Cost,MATCH(1,(K$1=WAC_District)*('Blend Sheet'!$L$4=WAC_IIN),0))*'Blend Sheet'!$L94,0) + IFERROR(INDEX(WAC_Item_Cost,MATCH(1,(K$1=WAC_District)*('Blend Sheet'!$M$4=WAC_IIN),0))*'Blend Sheet'!$M94,0) + IFERROR(INDEX(WAC_Item_Cost,MATCH(1,(K$1=WAC_District)*('Blend Sheet'!$N$4=WAC_IIN),0))*'Blend Sheet'!$N94,0) + IFERROR(INDEX(WAC_Item_Cost,MATCH(1,(K$1=WAC_District)*('Blend Sheet'!$O$4=WAC_IIN),0))*'Blend Sheet'!$O94,0) + IFERROR(INDEX(WAC_Item_Cost,MATCH(1,(K$1=WAC_District)*('Blend Sheet'!$P$4=WAC_IIN),0))*'Blend Sheet'!$P94,0) + IFERROR(INDEX(WAC_Item_Cost,MATCH(1,(K$1=WAC_District)*('Blend Sheet'!$Q$4=WAC_IIN),0))*'Blend Sheet'!$Q94,0) + IFERROR(INDEX(WAC_Item_Cost,MATCH(1,(K$1=WAC_District)*('Blend Sheet'!$R$4=WAC_IIN),0))*'Blend Sheet'!$R94,0) + IFERROR(INDEX(WAC_Item_Cost,MATCH(1,(K$1=WAC_District)*('Blend Sheet'!$S$4=WAC_IIN),0))*'Blend Sheet'!$S94,0) + IFERROR(INDEX(WAC_Item_Cost,MATCH(1,(K$1=WAC_District)*('Blend Sheet'!$T$4=WAC_IIN),0))*'Blend Sheet'!$T94,0) + IFERROR(INDEX(WAC_Item_Cost,MATCH(1,(K$1=WAC_District)*('Blend Sheet'!$U$4=WAC_IIN),0))*'Blend Sheet'!$U94,0) + IFERROR(INDEX(WAC_Item_Cost,MATCH(1,(K$1=WAC_District)*('Blend Sheet'!$V$4=WAC_IIN),0))*'Blend Sheet'!$V94,0) + IFERROR(INDEX(WAC_Item_Cost,MATCH(1,(K$1=WAC_District)*('Blend Sheet'!$W$4=WAC_IIN),0))*'Blend Sheet'!$W94,0) + IFERROR(INDEX(WAC_Item_Cost,MATCH(1,(K$1=WAC_District)*('Blend Sheet'!$X$4=WAC_IIN),0))*'Blend Sheet'!$X94,0) + IFERROR(INDEX(WAC_Item_Cost,MATCH(1,(K$1=WAC_District)*('Blend Sheet'!$Y$4=WAC_IIN),0))*'Blend Sheet'!$Y94,0) + IFERROR(INDEX(WAC_Item_Cost,MATCH(1,(K$1=WAC_District)*('Blend Sheet'!$Z$4=WAC_IIN),0))*'Blend Sheet'!$Z94,0) + IFERROR(INDEX(WAC_Item_Cost,MATCH(1,(K$1=WAC_District)*('Blend Sheet'!$AA$4=WAC_IIN),0))*'Blend Sheet'!$AA94,0) + IFERROR(INDEX(WAC_Item_Cost,MATCH(1,(K$1=WAC_District)*('Blend Sheet'!$AB$4=WAC_IIN),0))*'Blend Sheet'!$AB94,0) + IFERROR(INDEX(WAC_Item_Cost,MATCH(1,(K$1=WAC_District)*('Blend Sheet'!$AC$4=WAC_IIN),0))*'Blend Sheet'!$AC94,0) + IFERROR(INDEX(WAC_Item_Cost,MATCH(1,(K$1=WAC_District)*('Blend Sheet'!$AD$4=WAC_IIN),0))*'Blend Sheet'!$AD94,0) + IFERROR(INDEX(WAC_Item_Cost,MATCH(1,(K$1=WAC_District)*('Blend Sheet'!$AE$4=WAC_IIN),0))*'Blend Sheet'!$AE94,0) + IFERROR(INDEX(WAC_Item_Cost,MATCH(1,(K$1=WAC_District)*('Blend Sheet'!$AF$4=WAC_IIN),0))*'Blend Sheet'!$AF94,0) + IFERROR(INDEX(WAC_Item_Cost,MATCH(1,(K$1=WAC_District)*('Blend Sheet'!$AG$4=WAC_IIN),0))*'Blend Sheet'!$AG94,0) + IFERROR(INDEX(WAC_Item_Cost,MATCH(1,(K$1=WAC_District)*('Blend Sheet'!$AH$4=WAC_IIN),0))*'Blend Sheet'!$AH94,0) + IFERROR(INDEX(WAC_Item_Cost,MATCH(1,(K$1=WAC_District)*('Blend Sheet'!$AI$4=WAC_IIN),0))*'Blend Sheet'!$AI94,0) + IFERROR(INDEX(WAC_Item_Cost,MATCH(1,(K$1=WAC_District)*('Blend Sheet'!$AJ$4=WAC_IIN),0))*'Blend Sheet'!$AJ94,0) + IFERROR(INDEX(WAC_Item_Cost,MATCH(1,(K$1=WAC_District)*('Blend Sheet'!$AK$4=WAC_IIN),0))*'Blend Sheet'!$AK94,0) + IFERROR(INDEX(WAC_Item_Cost,MATCH(1,(K$1=WAC_District)*('Blend Sheet'!$AL$4=WAC_IIN),0))*'Blend Sheet'!$AL94,0) + IFERROR(INDEX(WAC_Item_Cost,MATCH(1,(K$1=WAC_District)*('Blend Sheet'!$AM$4=WAC_IIN),0))*'Blend Sheet'!$AM94,0) + IFERROR(INDEX(WAC_Item_Cost,MATCH(1,(K$1=WAC_District)*('Blend Sheet'!$AN$4=WAC_IIN),0))*'Blend Sheet'!$AN94,0) + IFERROR(INDEX(WAC_Item_Cost,MATCH(1,(K$1=WAC_District)*('Blend Sheet'!$AO$4=WAC_IIN),0))*'Blend Sheet'!$AO94,0) + IFERROR(INDEX(WAC_Item_Cost,MATCH(1,(K$1=WAC_District)*('Blend Sheet'!$AP$4=WAC_IIN),0))*'Blend Sheet'!$AP94/1000,0)</f>
        <v>211.20567411799999</v>
      </c>
      <c r="L91" s="245">
        <f t="array" ref="L91">IFERROR(INDEX(WAC_Item_Cost,MATCH(1,(L$1=WAC_District)*('Blend Sheet'!$C$4=WAC_IIN),0))*'Blend Sheet'!$C94/1000,0) + IFERROR(INDEX(WAC_Item_Cost,MATCH(1,(L$1=WAC_District)*('Blend Sheet'!$D$4=WAC_IIN),0))*'Blend Sheet'!$D94/1000,0) + IFERROR(INDEX(WAC_Item_Cost,MATCH(1,(L$1=WAC_District)*('Blend Sheet'!$E$4=WAC_IIN),0))*'Blend Sheet'!$E94/1000,0) + IFERROR(INDEX(WAC_Item_Cost,MATCH(1,(L$1=WAC_District)*('Blend Sheet'!$F$4=WAC_IIN),0))*'Blend Sheet'!$F94/1000,0)  + IFERROR(INDEX(WAC_Item_Cost,MATCH(1,(L$1=WAC_District)*('Blend Sheet'!$G$4=WAC_IIN),0))*'Blend Sheet'!$G94,0) + IFERROR(INDEX(WAC_Item_Cost,MATCH(1,(L$1=WAC_District)*('Blend Sheet'!$H$4=WAC_IIN),0))*'Blend Sheet'!$H94,0)  + IFERROR(INDEX(WAC_Item_Cost,MATCH(1,(L$1=WAC_District)*('Blend Sheet'!$I$4=WAC_IIN),0))*'Blend Sheet'!$I94,0) + IFERROR(INDEX(WAC_Item_Cost,MATCH(1,(L$1=WAC_District)*('Blend Sheet'!$J$4=WAC_IIN),0))*'Blend Sheet'!$J94,0) + IFERROR(INDEX(WAC_Item_Cost,MATCH(1,(L$1=WAC_District)*('Blend Sheet'!$K$4=WAC_IIN),0))*'Blend Sheet'!$K94,0) + IFERROR(INDEX(WAC_Item_Cost,MATCH(1,(L$1=WAC_District)*('Blend Sheet'!$L$4=WAC_IIN),0))*'Blend Sheet'!$L94,0) + IFERROR(INDEX(WAC_Item_Cost,MATCH(1,(L$1=WAC_District)*('Blend Sheet'!$M$4=WAC_IIN),0))*'Blend Sheet'!$M94,0) + IFERROR(INDEX(WAC_Item_Cost,MATCH(1,(L$1=WAC_District)*('Blend Sheet'!$N$4=WAC_IIN),0))*'Blend Sheet'!$N94,0) + IFERROR(INDEX(WAC_Item_Cost,MATCH(1,(L$1=WAC_District)*('Blend Sheet'!$O$4=WAC_IIN),0))*'Blend Sheet'!$O94,0) + IFERROR(INDEX(WAC_Item_Cost,MATCH(1,(L$1=WAC_District)*('Blend Sheet'!$P$4=WAC_IIN),0))*'Blend Sheet'!$P94,0) + IFERROR(INDEX(WAC_Item_Cost,MATCH(1,(L$1=WAC_District)*('Blend Sheet'!$Q$4=WAC_IIN),0))*'Blend Sheet'!$Q94,0) + IFERROR(INDEX(WAC_Item_Cost,MATCH(1,(L$1=WAC_District)*('Blend Sheet'!$R$4=WAC_IIN),0))*'Blend Sheet'!$R94,0) + IFERROR(INDEX(WAC_Item_Cost,MATCH(1,(L$1=WAC_District)*('Blend Sheet'!$S$4=WAC_IIN),0))*'Blend Sheet'!$S94,0) + IFERROR(INDEX(WAC_Item_Cost,MATCH(1,(L$1=WAC_District)*('Blend Sheet'!$T$4=WAC_IIN),0))*'Blend Sheet'!$T94,0) + IFERROR(INDEX(WAC_Item_Cost,MATCH(1,(L$1=WAC_District)*('Blend Sheet'!$U$4=WAC_IIN),0))*'Blend Sheet'!$U94,0) + IFERROR(INDEX(WAC_Item_Cost,MATCH(1,(L$1=WAC_District)*('Blend Sheet'!$V$4=WAC_IIN),0))*'Blend Sheet'!$V94,0) + IFERROR(INDEX(WAC_Item_Cost,MATCH(1,(L$1=WAC_District)*('Blend Sheet'!$W$4=WAC_IIN),0))*'Blend Sheet'!$W94,0) + IFERROR(INDEX(WAC_Item_Cost,MATCH(1,(L$1=WAC_District)*('Blend Sheet'!$X$4=WAC_IIN),0))*'Blend Sheet'!$X94,0) + IFERROR(INDEX(WAC_Item_Cost,MATCH(1,(L$1=WAC_District)*('Blend Sheet'!$Y$4=WAC_IIN),0))*'Blend Sheet'!$Y94,0) + IFERROR(INDEX(WAC_Item_Cost,MATCH(1,(L$1=WAC_District)*('Blend Sheet'!$Z$4=WAC_IIN),0))*'Blend Sheet'!$Z94,0) + IFERROR(INDEX(WAC_Item_Cost,MATCH(1,(L$1=WAC_District)*('Blend Sheet'!$AA$4=WAC_IIN),0))*'Blend Sheet'!$AA94,0) + IFERROR(INDEX(WAC_Item_Cost,MATCH(1,(L$1=WAC_District)*('Blend Sheet'!$AB$4=WAC_IIN),0))*'Blend Sheet'!$AB94,0) + IFERROR(INDEX(WAC_Item_Cost,MATCH(1,(L$1=WAC_District)*('Blend Sheet'!$AC$4=WAC_IIN),0))*'Blend Sheet'!$AC94,0) + IFERROR(INDEX(WAC_Item_Cost,MATCH(1,(L$1=WAC_District)*('Blend Sheet'!$AD$4=WAC_IIN),0))*'Blend Sheet'!$AD94,0) + IFERROR(INDEX(WAC_Item_Cost,MATCH(1,(L$1=WAC_District)*('Blend Sheet'!$AE$4=WAC_IIN),0))*'Blend Sheet'!$AE94,0) + IFERROR(INDEX(WAC_Item_Cost,MATCH(1,(L$1=WAC_District)*('Blend Sheet'!$AF$4=WAC_IIN),0))*'Blend Sheet'!$AF94,0) + IFERROR(INDEX(WAC_Item_Cost,MATCH(1,(L$1=WAC_District)*('Blend Sheet'!$AG$4=WAC_IIN),0))*'Blend Sheet'!$AG94,0) + IFERROR(INDEX(WAC_Item_Cost,MATCH(1,(L$1=WAC_District)*('Blend Sheet'!$AH$4=WAC_IIN),0))*'Blend Sheet'!$AH94,0) + IFERROR(INDEX(WAC_Item_Cost,MATCH(1,(L$1=WAC_District)*('Blend Sheet'!$AI$4=WAC_IIN),0))*'Blend Sheet'!$AI94,0) + IFERROR(INDEX(WAC_Item_Cost,MATCH(1,(L$1=WAC_District)*('Blend Sheet'!$AJ$4=WAC_IIN),0))*'Blend Sheet'!$AJ94,0) + IFERROR(INDEX(WAC_Item_Cost,MATCH(1,(L$1=WAC_District)*('Blend Sheet'!$AK$4=WAC_IIN),0))*'Blend Sheet'!$AK94,0) + IFERROR(INDEX(WAC_Item_Cost,MATCH(1,(L$1=WAC_District)*('Blend Sheet'!$AL$4=WAC_IIN),0))*'Blend Sheet'!$AL94,0) + IFERROR(INDEX(WAC_Item_Cost,MATCH(1,(L$1=WAC_District)*('Blend Sheet'!$AM$4=WAC_IIN),0))*'Blend Sheet'!$AM94,0) + IFERROR(INDEX(WAC_Item_Cost,MATCH(1,(L$1=WAC_District)*('Blend Sheet'!$AN$4=WAC_IIN),0))*'Blend Sheet'!$AN94,0) + IFERROR(INDEX(WAC_Item_Cost,MATCH(1,(L$1=WAC_District)*('Blend Sheet'!$AO$4=WAC_IIN),0))*'Blend Sheet'!$AO94,0) + IFERROR(INDEX(WAC_Item_Cost,MATCH(1,(L$1=WAC_District)*('Blend Sheet'!$AP$4=WAC_IIN),0))*'Blend Sheet'!$AP94/1000,0)</f>
        <v>173.27901640600001</v>
      </c>
    </row>
    <row r="92" spans="1:12" x14ac:dyDescent="0.25">
      <c r="A92" t="str">
        <f>'Blend Sheet'!A95</f>
        <v>ThixLite HT (SK) NOT SUPPORTED</v>
      </c>
      <c r="B92" s="245">
        <f t="array" ref="B92">IFERROR(INDEX(WAC_Item_Cost,MATCH(1,(B$1=WAC_District)*('Blend Sheet'!$C$4=WAC_IIN),0))*'Blend Sheet'!$C95/1000,0) + IFERROR(INDEX(WAC_Item_Cost,MATCH(1,(B$1=WAC_District)*('Blend Sheet'!$D$4=WAC_IIN),0))*'Blend Sheet'!$D95/1000,0) + IFERROR(INDEX(WAC_Item_Cost,MATCH(1,(B$1=WAC_District)*('Blend Sheet'!$E$4=WAC_IIN),0))*'Blend Sheet'!$E95/1000,0) + IFERROR(INDEX(WAC_Item_Cost,MATCH(1,(B$1=WAC_District)*('Blend Sheet'!$F$4=WAC_IIN),0))*'Blend Sheet'!$F95/1000,0)  + IFERROR(INDEX(WAC_Item_Cost,MATCH(1,(B$1=WAC_District)*('Blend Sheet'!$G$4=WAC_IIN),0))*'Blend Sheet'!$G95,0) + IFERROR(INDEX(WAC_Item_Cost,MATCH(1,(B$1=WAC_District)*('Blend Sheet'!$H$4=WAC_IIN),0))*'Blend Sheet'!$H95,0)  + IFERROR(INDEX(WAC_Item_Cost,MATCH(1,(B$1=WAC_District)*('Blend Sheet'!$I$4=WAC_IIN),0))*'Blend Sheet'!$I95,0) + IFERROR(INDEX(WAC_Item_Cost,MATCH(1,(B$1=WAC_District)*('Blend Sheet'!$J$4=WAC_IIN),0))*'Blend Sheet'!$J95,0) + IFERROR(INDEX(WAC_Item_Cost,MATCH(1,(B$1=WAC_District)*('Blend Sheet'!$K$4=WAC_IIN),0))*'Blend Sheet'!$K95,0) + IFERROR(INDEX(WAC_Item_Cost,MATCH(1,(B$1=WAC_District)*('Blend Sheet'!$L$4=WAC_IIN),0))*'Blend Sheet'!$L95,0) + IFERROR(INDEX(WAC_Item_Cost,MATCH(1,(B$1=WAC_District)*('Blend Sheet'!$M$4=WAC_IIN),0))*'Blend Sheet'!$M95,0) + IFERROR(INDEX(WAC_Item_Cost,MATCH(1,(B$1=WAC_District)*('Blend Sheet'!$N$4=WAC_IIN),0))*'Blend Sheet'!$N95,0) + IFERROR(INDEX(WAC_Item_Cost,MATCH(1,(B$1=WAC_District)*('Blend Sheet'!$O$4=WAC_IIN),0))*'Blend Sheet'!$O95,0) + IFERROR(INDEX(WAC_Item_Cost,MATCH(1,(B$1=WAC_District)*('Blend Sheet'!$P$4=WAC_IIN),0))*'Blend Sheet'!$P95,0) + IFERROR(INDEX(WAC_Item_Cost,MATCH(1,(B$1=WAC_District)*('Blend Sheet'!$Q$4=WAC_IIN),0))*'Blend Sheet'!$Q95,0) + IFERROR(INDEX(WAC_Item_Cost,MATCH(1,(B$1=WAC_District)*('Blend Sheet'!$R$4=WAC_IIN),0))*'Blend Sheet'!$R95,0) + IFERROR(INDEX(WAC_Item_Cost,MATCH(1,(B$1=WAC_District)*('Blend Sheet'!$S$4=WAC_IIN),0))*'Blend Sheet'!$S95,0) + IFERROR(INDEX(WAC_Item_Cost,MATCH(1,(B$1=WAC_District)*('Blend Sheet'!$T$4=WAC_IIN),0))*'Blend Sheet'!$T95,0) + IFERROR(INDEX(WAC_Item_Cost,MATCH(1,(B$1=WAC_District)*('Blend Sheet'!$U$4=WAC_IIN),0))*'Blend Sheet'!$U95,0) + IFERROR(INDEX(WAC_Item_Cost,MATCH(1,(B$1=WAC_District)*('Blend Sheet'!$V$4=WAC_IIN),0))*'Blend Sheet'!$V95,0) + IFERROR(INDEX(WAC_Item_Cost,MATCH(1,(B$1=WAC_District)*('Blend Sheet'!$W$4=WAC_IIN),0))*'Blend Sheet'!$W95,0) + IFERROR(INDEX(WAC_Item_Cost,MATCH(1,(B$1=WAC_District)*('Blend Sheet'!$X$4=WAC_IIN),0))*'Blend Sheet'!$X95,0) + IFERROR(INDEX(WAC_Item_Cost,MATCH(1,(B$1=WAC_District)*('Blend Sheet'!$Y$4=WAC_IIN),0))*'Blend Sheet'!$Y95,0) + IFERROR(INDEX(WAC_Item_Cost,MATCH(1,(B$1=WAC_District)*('Blend Sheet'!$Z$4=WAC_IIN),0))*'Blend Sheet'!$Z95,0) + IFERROR(INDEX(WAC_Item_Cost,MATCH(1,(B$1=WAC_District)*('Blend Sheet'!$AA$4=WAC_IIN),0))*'Blend Sheet'!$AA95,0) + IFERROR(INDEX(WAC_Item_Cost,MATCH(1,(B$1=WAC_District)*('Blend Sheet'!$AB$4=WAC_IIN),0))*'Blend Sheet'!$AB95,0) + IFERROR(INDEX(WAC_Item_Cost,MATCH(1,(B$1=WAC_District)*('Blend Sheet'!$AC$4=WAC_IIN),0))*'Blend Sheet'!$AC95,0) + IFERROR(INDEX(WAC_Item_Cost,MATCH(1,(B$1=WAC_District)*('Blend Sheet'!$AD$4=WAC_IIN),0))*'Blend Sheet'!$AD95,0) + IFERROR(INDEX(WAC_Item_Cost,MATCH(1,(B$1=WAC_District)*('Blend Sheet'!$AE$4=WAC_IIN),0))*'Blend Sheet'!$AE95,0) + IFERROR(INDEX(WAC_Item_Cost,MATCH(1,(B$1=WAC_District)*('Blend Sheet'!$AF$4=WAC_IIN),0))*'Blend Sheet'!$AF95,0) + IFERROR(INDEX(WAC_Item_Cost,MATCH(1,(B$1=WAC_District)*('Blend Sheet'!$AG$4=WAC_IIN),0))*'Blend Sheet'!$AG95,0) + IFERROR(INDEX(WAC_Item_Cost,MATCH(1,(B$1=WAC_District)*('Blend Sheet'!$AH$4=WAC_IIN),0))*'Blend Sheet'!$AH95,0) + IFERROR(INDEX(WAC_Item_Cost,MATCH(1,(B$1=WAC_District)*('Blend Sheet'!$AI$4=WAC_IIN),0))*'Blend Sheet'!$AI95,0) + IFERROR(INDEX(WAC_Item_Cost,MATCH(1,(B$1=WAC_District)*('Blend Sheet'!$AJ$4=WAC_IIN),0))*'Blend Sheet'!$AJ95,0) + IFERROR(INDEX(WAC_Item_Cost,MATCH(1,(B$1=WAC_District)*('Blend Sheet'!$AK$4=WAC_IIN),0))*'Blend Sheet'!$AK95,0) + IFERROR(INDEX(WAC_Item_Cost,MATCH(1,(B$1=WAC_District)*('Blend Sheet'!$AL$4=WAC_IIN),0))*'Blend Sheet'!$AL95,0) + IFERROR(INDEX(WAC_Item_Cost,MATCH(1,(B$1=WAC_District)*('Blend Sheet'!$AM$4=WAC_IIN),0))*'Blend Sheet'!$AM95,0) + IFERROR(INDEX(WAC_Item_Cost,MATCH(1,(B$1=WAC_District)*('Blend Sheet'!$AN$4=WAC_IIN),0))*'Blend Sheet'!$AN95,0) + IFERROR(INDEX(WAC_Item_Cost,MATCH(1,(B$1=WAC_District)*('Blend Sheet'!$AO$4=WAC_IIN),0))*'Blend Sheet'!$AO95,0) + IFERROR(INDEX(WAC_Item_Cost,MATCH(1,(B$1=WAC_District)*('Blend Sheet'!$AP$4=WAC_IIN),0))*'Blend Sheet'!$AP95/1000,0)</f>
        <v>209.79344972199999</v>
      </c>
      <c r="C92" s="245">
        <f t="array" ref="C92">IFERROR(INDEX(WAC_Item_Cost,MATCH(1,(C$1=WAC_District)*('Blend Sheet'!$C$4=WAC_IIN),0))*'Blend Sheet'!$C95/1000,0) + IFERROR(INDEX(WAC_Item_Cost,MATCH(1,(C$1=WAC_District)*('Blend Sheet'!$D$4=WAC_IIN),0))*'Blend Sheet'!$D95/1000,0) + IFERROR(INDEX(WAC_Item_Cost,MATCH(1,(C$1=WAC_District)*('Blend Sheet'!$E$4=WAC_IIN),0))*'Blend Sheet'!$E95/1000,0) + IFERROR(INDEX(WAC_Item_Cost,MATCH(1,(C$1=WAC_District)*('Blend Sheet'!$F$4=WAC_IIN),0))*'Blend Sheet'!$F95/1000,0)  + IFERROR(INDEX(WAC_Item_Cost,MATCH(1,(C$1=WAC_District)*('Blend Sheet'!$G$4=WAC_IIN),0))*'Blend Sheet'!$G95,0) + IFERROR(INDEX(WAC_Item_Cost,MATCH(1,(C$1=WAC_District)*('Blend Sheet'!$H$4=WAC_IIN),0))*'Blend Sheet'!$H95,0)  + IFERROR(INDEX(WAC_Item_Cost,MATCH(1,(C$1=WAC_District)*('Blend Sheet'!$I$4=WAC_IIN),0))*'Blend Sheet'!$I95,0) + IFERROR(INDEX(WAC_Item_Cost,MATCH(1,(C$1=WAC_District)*('Blend Sheet'!$J$4=WAC_IIN),0))*'Blend Sheet'!$J95,0) + IFERROR(INDEX(WAC_Item_Cost,MATCH(1,(C$1=WAC_District)*('Blend Sheet'!$K$4=WAC_IIN),0))*'Blend Sheet'!$K95,0) + IFERROR(INDEX(WAC_Item_Cost,MATCH(1,(C$1=WAC_District)*('Blend Sheet'!$L$4=WAC_IIN),0))*'Blend Sheet'!$L95,0) + IFERROR(INDEX(WAC_Item_Cost,MATCH(1,(C$1=WAC_District)*('Blend Sheet'!$M$4=WAC_IIN),0))*'Blend Sheet'!$M95,0) + IFERROR(INDEX(WAC_Item_Cost,MATCH(1,(C$1=WAC_District)*('Blend Sheet'!$N$4=WAC_IIN),0))*'Blend Sheet'!$N95,0) + IFERROR(INDEX(WAC_Item_Cost,MATCH(1,(C$1=WAC_District)*('Blend Sheet'!$O$4=WAC_IIN),0))*'Blend Sheet'!$O95,0) + IFERROR(INDEX(WAC_Item_Cost,MATCH(1,(C$1=WAC_District)*('Blend Sheet'!$P$4=WAC_IIN),0))*'Blend Sheet'!$P95,0) + IFERROR(INDEX(WAC_Item_Cost,MATCH(1,(C$1=WAC_District)*('Blend Sheet'!$Q$4=WAC_IIN),0))*'Blend Sheet'!$Q95,0) + IFERROR(INDEX(WAC_Item_Cost,MATCH(1,(C$1=WAC_District)*('Blend Sheet'!$R$4=WAC_IIN),0))*'Blend Sheet'!$R95,0) + IFERROR(INDEX(WAC_Item_Cost,MATCH(1,(C$1=WAC_District)*('Blend Sheet'!$S$4=WAC_IIN),0))*'Blend Sheet'!$S95,0) + IFERROR(INDEX(WAC_Item_Cost,MATCH(1,(C$1=WAC_District)*('Blend Sheet'!$T$4=WAC_IIN),0))*'Blend Sheet'!$T95,0) + IFERROR(INDEX(WAC_Item_Cost,MATCH(1,(C$1=WAC_District)*('Blend Sheet'!$U$4=WAC_IIN),0))*'Blend Sheet'!$U95,0) + IFERROR(INDEX(WAC_Item_Cost,MATCH(1,(C$1=WAC_District)*('Blend Sheet'!$V$4=WAC_IIN),0))*'Blend Sheet'!$V95,0) + IFERROR(INDEX(WAC_Item_Cost,MATCH(1,(C$1=WAC_District)*('Blend Sheet'!$W$4=WAC_IIN),0))*'Blend Sheet'!$W95,0) + IFERROR(INDEX(WAC_Item_Cost,MATCH(1,(C$1=WAC_District)*('Blend Sheet'!$X$4=WAC_IIN),0))*'Blend Sheet'!$X95,0) + IFERROR(INDEX(WAC_Item_Cost,MATCH(1,(C$1=WAC_District)*('Blend Sheet'!$Y$4=WAC_IIN),0))*'Blend Sheet'!$Y95,0) + IFERROR(INDEX(WAC_Item_Cost,MATCH(1,(C$1=WAC_District)*('Blend Sheet'!$Z$4=WAC_IIN),0))*'Blend Sheet'!$Z95,0) + IFERROR(INDEX(WAC_Item_Cost,MATCH(1,(C$1=WAC_District)*('Blend Sheet'!$AA$4=WAC_IIN),0))*'Blend Sheet'!$AA95,0) + IFERROR(INDEX(WAC_Item_Cost,MATCH(1,(C$1=WAC_District)*('Blend Sheet'!$AB$4=WAC_IIN),0))*'Blend Sheet'!$AB95,0) + IFERROR(INDEX(WAC_Item_Cost,MATCH(1,(C$1=WAC_District)*('Blend Sheet'!$AC$4=WAC_IIN),0))*'Blend Sheet'!$AC95,0) + IFERROR(INDEX(WAC_Item_Cost,MATCH(1,(C$1=WAC_District)*('Blend Sheet'!$AD$4=WAC_IIN),0))*'Blend Sheet'!$AD95,0) + IFERROR(INDEX(WAC_Item_Cost,MATCH(1,(C$1=WAC_District)*('Blend Sheet'!$AE$4=WAC_IIN),0))*'Blend Sheet'!$AE95,0) + IFERROR(INDEX(WAC_Item_Cost,MATCH(1,(C$1=WAC_District)*('Blend Sheet'!$AF$4=WAC_IIN),0))*'Blend Sheet'!$AF95,0) + IFERROR(INDEX(WAC_Item_Cost,MATCH(1,(C$1=WAC_District)*('Blend Sheet'!$AG$4=WAC_IIN),0))*'Blend Sheet'!$AG95,0) + IFERROR(INDEX(WAC_Item_Cost,MATCH(1,(C$1=WAC_District)*('Blend Sheet'!$AH$4=WAC_IIN),0))*'Blend Sheet'!$AH95,0) + IFERROR(INDEX(WAC_Item_Cost,MATCH(1,(C$1=WAC_District)*('Blend Sheet'!$AI$4=WAC_IIN),0))*'Blend Sheet'!$AI95,0) + IFERROR(INDEX(WAC_Item_Cost,MATCH(1,(C$1=WAC_District)*('Blend Sheet'!$AJ$4=WAC_IIN),0))*'Blend Sheet'!$AJ95,0) + IFERROR(INDEX(WAC_Item_Cost,MATCH(1,(C$1=WAC_District)*('Blend Sheet'!$AK$4=WAC_IIN),0))*'Blend Sheet'!$AK95,0) + IFERROR(INDEX(WAC_Item_Cost,MATCH(1,(C$1=WAC_District)*('Blend Sheet'!$AL$4=WAC_IIN),0))*'Blend Sheet'!$AL95,0) + IFERROR(INDEX(WAC_Item_Cost,MATCH(1,(C$1=WAC_District)*('Blend Sheet'!$AM$4=WAC_IIN),0))*'Blend Sheet'!$AM95,0) + IFERROR(INDEX(WAC_Item_Cost,MATCH(1,(C$1=WAC_District)*('Blend Sheet'!$AN$4=WAC_IIN),0))*'Blend Sheet'!$AN95,0) + IFERROR(INDEX(WAC_Item_Cost,MATCH(1,(C$1=WAC_District)*('Blend Sheet'!$AO$4=WAC_IIN),0))*'Blend Sheet'!$AO95,0) + IFERROR(INDEX(WAC_Item_Cost,MATCH(1,(C$1=WAC_District)*('Blend Sheet'!$AP$4=WAC_IIN),0))*'Blend Sheet'!$AP95/1000,0)</f>
        <v>238.82250388600005</v>
      </c>
      <c r="D92" s="245">
        <f t="array" ref="D92">IFERROR(INDEX(WAC_Item_Cost,MATCH(1,(D$1=WAC_District)*('Blend Sheet'!$C$4=WAC_IIN),0))*'Blend Sheet'!$C95/1000,0) + IFERROR(INDEX(WAC_Item_Cost,MATCH(1,(D$1=WAC_District)*('Blend Sheet'!$D$4=WAC_IIN),0))*'Blend Sheet'!$D95/1000,0) + IFERROR(INDEX(WAC_Item_Cost,MATCH(1,(D$1=WAC_District)*('Blend Sheet'!$E$4=WAC_IIN),0))*'Blend Sheet'!$E95/1000,0) + IFERROR(INDEX(WAC_Item_Cost,MATCH(1,(D$1=WAC_District)*('Blend Sheet'!$F$4=WAC_IIN),0))*'Blend Sheet'!$F95/1000,0)  + IFERROR(INDEX(WAC_Item_Cost,MATCH(1,(D$1=WAC_District)*('Blend Sheet'!$G$4=WAC_IIN),0))*'Blend Sheet'!$G95,0) + IFERROR(INDEX(WAC_Item_Cost,MATCH(1,(D$1=WAC_District)*('Blend Sheet'!$H$4=WAC_IIN),0))*'Blend Sheet'!$H95,0)  + IFERROR(INDEX(WAC_Item_Cost,MATCH(1,(D$1=WAC_District)*('Blend Sheet'!$I$4=WAC_IIN),0))*'Blend Sheet'!$I95,0) + IFERROR(INDEX(WAC_Item_Cost,MATCH(1,(D$1=WAC_District)*('Blend Sheet'!$J$4=WAC_IIN),0))*'Blend Sheet'!$J95,0) + IFERROR(INDEX(WAC_Item_Cost,MATCH(1,(D$1=WAC_District)*('Blend Sheet'!$K$4=WAC_IIN),0))*'Blend Sheet'!$K95,0) + IFERROR(INDEX(WAC_Item_Cost,MATCH(1,(D$1=WAC_District)*('Blend Sheet'!$L$4=WAC_IIN),0))*'Blend Sheet'!$L95,0) + IFERROR(INDEX(WAC_Item_Cost,MATCH(1,(D$1=WAC_District)*('Blend Sheet'!$M$4=WAC_IIN),0))*'Blend Sheet'!$M95,0) + IFERROR(INDEX(WAC_Item_Cost,MATCH(1,(D$1=WAC_District)*('Blend Sheet'!$N$4=WAC_IIN),0))*'Blend Sheet'!$N95,0) + IFERROR(INDEX(WAC_Item_Cost,MATCH(1,(D$1=WAC_District)*('Blend Sheet'!$O$4=WAC_IIN),0))*'Blend Sheet'!$O95,0) + IFERROR(INDEX(WAC_Item_Cost,MATCH(1,(D$1=WAC_District)*('Blend Sheet'!$P$4=WAC_IIN),0))*'Blend Sheet'!$P95,0) + IFERROR(INDEX(WAC_Item_Cost,MATCH(1,(D$1=WAC_District)*('Blend Sheet'!$Q$4=WAC_IIN),0))*'Blend Sheet'!$Q95,0) + IFERROR(INDEX(WAC_Item_Cost,MATCH(1,(D$1=WAC_District)*('Blend Sheet'!$R$4=WAC_IIN),0))*'Blend Sheet'!$R95,0) + IFERROR(INDEX(WAC_Item_Cost,MATCH(1,(D$1=WAC_District)*('Blend Sheet'!$S$4=WAC_IIN),0))*'Blend Sheet'!$S95,0) + IFERROR(INDEX(WAC_Item_Cost,MATCH(1,(D$1=WAC_District)*('Blend Sheet'!$T$4=WAC_IIN),0))*'Blend Sheet'!$T95,0) + IFERROR(INDEX(WAC_Item_Cost,MATCH(1,(D$1=WAC_District)*('Blend Sheet'!$U$4=WAC_IIN),0))*'Blend Sheet'!$U95,0) + IFERROR(INDEX(WAC_Item_Cost,MATCH(1,(D$1=WAC_District)*('Blend Sheet'!$V$4=WAC_IIN),0))*'Blend Sheet'!$V95,0) + IFERROR(INDEX(WAC_Item_Cost,MATCH(1,(D$1=WAC_District)*('Blend Sheet'!$W$4=WAC_IIN),0))*'Blend Sheet'!$W95,0) + IFERROR(INDEX(WAC_Item_Cost,MATCH(1,(D$1=WAC_District)*('Blend Sheet'!$X$4=WAC_IIN),0))*'Blend Sheet'!$X95,0) + IFERROR(INDEX(WAC_Item_Cost,MATCH(1,(D$1=WAC_District)*('Blend Sheet'!$Y$4=WAC_IIN),0))*'Blend Sheet'!$Y95,0) + IFERROR(INDEX(WAC_Item_Cost,MATCH(1,(D$1=WAC_District)*('Blend Sheet'!$Z$4=WAC_IIN),0))*'Blend Sheet'!$Z95,0) + IFERROR(INDEX(WAC_Item_Cost,MATCH(1,(D$1=WAC_District)*('Blend Sheet'!$AA$4=WAC_IIN),0))*'Blend Sheet'!$AA95,0) + IFERROR(INDEX(WAC_Item_Cost,MATCH(1,(D$1=WAC_District)*('Blend Sheet'!$AB$4=WAC_IIN),0))*'Blend Sheet'!$AB95,0) + IFERROR(INDEX(WAC_Item_Cost,MATCH(1,(D$1=WAC_District)*('Blend Sheet'!$AC$4=WAC_IIN),0))*'Blend Sheet'!$AC95,0) + IFERROR(INDEX(WAC_Item_Cost,MATCH(1,(D$1=WAC_District)*('Blend Sheet'!$AD$4=WAC_IIN),0))*'Blend Sheet'!$AD95,0) + IFERROR(INDEX(WAC_Item_Cost,MATCH(1,(D$1=WAC_District)*('Blend Sheet'!$AE$4=WAC_IIN),0))*'Blend Sheet'!$AE95,0) + IFERROR(INDEX(WAC_Item_Cost,MATCH(1,(D$1=WAC_District)*('Blend Sheet'!$AF$4=WAC_IIN),0))*'Blend Sheet'!$AF95,0) + IFERROR(INDEX(WAC_Item_Cost,MATCH(1,(D$1=WAC_District)*('Blend Sheet'!$AG$4=WAC_IIN),0))*'Blend Sheet'!$AG95,0) + IFERROR(INDEX(WAC_Item_Cost,MATCH(1,(D$1=WAC_District)*('Blend Sheet'!$AH$4=WAC_IIN),0))*'Blend Sheet'!$AH95,0) + IFERROR(INDEX(WAC_Item_Cost,MATCH(1,(D$1=WAC_District)*('Blend Sheet'!$AI$4=WAC_IIN),0))*'Blend Sheet'!$AI95,0) + IFERROR(INDEX(WAC_Item_Cost,MATCH(1,(D$1=WAC_District)*('Blend Sheet'!$AJ$4=WAC_IIN),0))*'Blend Sheet'!$AJ95,0) + IFERROR(INDEX(WAC_Item_Cost,MATCH(1,(D$1=WAC_District)*('Blend Sheet'!$AK$4=WAC_IIN),0))*'Blend Sheet'!$AK95,0) + IFERROR(INDEX(WAC_Item_Cost,MATCH(1,(D$1=WAC_District)*('Blend Sheet'!$AL$4=WAC_IIN),0))*'Blend Sheet'!$AL95,0) + IFERROR(INDEX(WAC_Item_Cost,MATCH(1,(D$1=WAC_District)*('Blend Sheet'!$AM$4=WAC_IIN),0))*'Blend Sheet'!$AM95,0) + IFERROR(INDEX(WAC_Item_Cost,MATCH(1,(D$1=WAC_District)*('Blend Sheet'!$AN$4=WAC_IIN),0))*'Blend Sheet'!$AN95,0) + IFERROR(INDEX(WAC_Item_Cost,MATCH(1,(D$1=WAC_District)*('Blend Sheet'!$AO$4=WAC_IIN),0))*'Blend Sheet'!$AO95,0) + IFERROR(INDEX(WAC_Item_Cost,MATCH(1,(D$1=WAC_District)*('Blend Sheet'!$AP$4=WAC_IIN),0))*'Blend Sheet'!$AP95/1000,0)</f>
        <v>268.80042663200004</v>
      </c>
      <c r="E92" s="245">
        <f t="array" ref="E92">IFERROR(INDEX(WAC_Item_Cost,MATCH(1,(E$1=WAC_District)*('Blend Sheet'!$C$4=WAC_IIN),0))*'Blend Sheet'!$C95/1000,0) + IFERROR(INDEX(WAC_Item_Cost,MATCH(1,(E$1=WAC_District)*('Blend Sheet'!$D$4=WAC_IIN),0))*'Blend Sheet'!$D95/1000,0) + IFERROR(INDEX(WAC_Item_Cost,MATCH(1,(E$1=WAC_District)*('Blend Sheet'!$E$4=WAC_IIN),0))*'Blend Sheet'!$E95/1000,0) + IFERROR(INDEX(WAC_Item_Cost,MATCH(1,(E$1=WAC_District)*('Blend Sheet'!$F$4=WAC_IIN),0))*'Blend Sheet'!$F95/1000,0)  + IFERROR(INDEX(WAC_Item_Cost,MATCH(1,(E$1=WAC_District)*('Blend Sheet'!$G$4=WAC_IIN),0))*'Blend Sheet'!$G95,0) + IFERROR(INDEX(WAC_Item_Cost,MATCH(1,(E$1=WAC_District)*('Blend Sheet'!$H$4=WAC_IIN),0))*'Blend Sheet'!$H95,0)  + IFERROR(INDEX(WAC_Item_Cost,MATCH(1,(E$1=WAC_District)*('Blend Sheet'!$I$4=WAC_IIN),0))*'Blend Sheet'!$I95,0) + IFERROR(INDEX(WAC_Item_Cost,MATCH(1,(E$1=WAC_District)*('Blend Sheet'!$J$4=WAC_IIN),0))*'Blend Sheet'!$J95,0) + IFERROR(INDEX(WAC_Item_Cost,MATCH(1,(E$1=WAC_District)*('Blend Sheet'!$K$4=WAC_IIN),0))*'Blend Sheet'!$K95,0) + IFERROR(INDEX(WAC_Item_Cost,MATCH(1,(E$1=WAC_District)*('Blend Sheet'!$L$4=WAC_IIN),0))*'Blend Sheet'!$L95,0) + IFERROR(INDEX(WAC_Item_Cost,MATCH(1,(E$1=WAC_District)*('Blend Sheet'!$M$4=WAC_IIN),0))*'Blend Sheet'!$M95,0) + IFERROR(INDEX(WAC_Item_Cost,MATCH(1,(E$1=WAC_District)*('Blend Sheet'!$N$4=WAC_IIN),0))*'Blend Sheet'!$N95,0) + IFERROR(INDEX(WAC_Item_Cost,MATCH(1,(E$1=WAC_District)*('Blend Sheet'!$O$4=WAC_IIN),0))*'Blend Sheet'!$O95,0) + IFERROR(INDEX(WAC_Item_Cost,MATCH(1,(E$1=WAC_District)*('Blend Sheet'!$P$4=WAC_IIN),0))*'Blend Sheet'!$P95,0) + IFERROR(INDEX(WAC_Item_Cost,MATCH(1,(E$1=WAC_District)*('Blend Sheet'!$Q$4=WAC_IIN),0))*'Blend Sheet'!$Q95,0) + IFERROR(INDEX(WAC_Item_Cost,MATCH(1,(E$1=WAC_District)*('Blend Sheet'!$R$4=WAC_IIN),0))*'Blend Sheet'!$R95,0) + IFERROR(INDEX(WAC_Item_Cost,MATCH(1,(E$1=WAC_District)*('Blend Sheet'!$S$4=WAC_IIN),0))*'Blend Sheet'!$S95,0) + IFERROR(INDEX(WAC_Item_Cost,MATCH(1,(E$1=WAC_District)*('Blend Sheet'!$T$4=WAC_IIN),0))*'Blend Sheet'!$T95,0) + IFERROR(INDEX(WAC_Item_Cost,MATCH(1,(E$1=WAC_District)*('Blend Sheet'!$U$4=WAC_IIN),0))*'Blend Sheet'!$U95,0) + IFERROR(INDEX(WAC_Item_Cost,MATCH(1,(E$1=WAC_District)*('Blend Sheet'!$V$4=WAC_IIN),0))*'Blend Sheet'!$V95,0) + IFERROR(INDEX(WAC_Item_Cost,MATCH(1,(E$1=WAC_District)*('Blend Sheet'!$W$4=WAC_IIN),0))*'Blend Sheet'!$W95,0) + IFERROR(INDEX(WAC_Item_Cost,MATCH(1,(E$1=WAC_District)*('Blend Sheet'!$X$4=WAC_IIN),0))*'Blend Sheet'!$X95,0) + IFERROR(INDEX(WAC_Item_Cost,MATCH(1,(E$1=WAC_District)*('Blend Sheet'!$Y$4=WAC_IIN),0))*'Blend Sheet'!$Y95,0) + IFERROR(INDEX(WAC_Item_Cost,MATCH(1,(E$1=WAC_District)*('Blend Sheet'!$Z$4=WAC_IIN),0))*'Blend Sheet'!$Z95,0) + IFERROR(INDEX(WAC_Item_Cost,MATCH(1,(E$1=WAC_District)*('Blend Sheet'!$AA$4=WAC_IIN),0))*'Blend Sheet'!$AA95,0) + IFERROR(INDEX(WAC_Item_Cost,MATCH(1,(E$1=WAC_District)*('Blend Sheet'!$AB$4=WAC_IIN),0))*'Blend Sheet'!$AB95,0) + IFERROR(INDEX(WAC_Item_Cost,MATCH(1,(E$1=WAC_District)*('Blend Sheet'!$AC$4=WAC_IIN),0))*'Blend Sheet'!$AC95,0) + IFERROR(INDEX(WAC_Item_Cost,MATCH(1,(E$1=WAC_District)*('Blend Sheet'!$AD$4=WAC_IIN),0))*'Blend Sheet'!$AD95,0) + IFERROR(INDEX(WAC_Item_Cost,MATCH(1,(E$1=WAC_District)*('Blend Sheet'!$AE$4=WAC_IIN),0))*'Blend Sheet'!$AE95,0) + IFERROR(INDEX(WAC_Item_Cost,MATCH(1,(E$1=WAC_District)*('Blend Sheet'!$AF$4=WAC_IIN),0))*'Blend Sheet'!$AF95,0) + IFERROR(INDEX(WAC_Item_Cost,MATCH(1,(E$1=WAC_District)*('Blend Sheet'!$AG$4=WAC_IIN),0))*'Blend Sheet'!$AG95,0) + IFERROR(INDEX(WAC_Item_Cost,MATCH(1,(E$1=WAC_District)*('Blend Sheet'!$AH$4=WAC_IIN),0))*'Blend Sheet'!$AH95,0) + IFERROR(INDEX(WAC_Item_Cost,MATCH(1,(E$1=WAC_District)*('Blend Sheet'!$AI$4=WAC_IIN),0))*'Blend Sheet'!$AI95,0) + IFERROR(INDEX(WAC_Item_Cost,MATCH(1,(E$1=WAC_District)*('Blend Sheet'!$AJ$4=WAC_IIN),0))*'Blend Sheet'!$AJ95,0) + IFERROR(INDEX(WAC_Item_Cost,MATCH(1,(E$1=WAC_District)*('Blend Sheet'!$AK$4=WAC_IIN),0))*'Blend Sheet'!$AK95,0) + IFERROR(INDEX(WAC_Item_Cost,MATCH(1,(E$1=WAC_District)*('Blend Sheet'!$AL$4=WAC_IIN),0))*'Blend Sheet'!$AL95,0) + IFERROR(INDEX(WAC_Item_Cost,MATCH(1,(E$1=WAC_District)*('Blend Sheet'!$AM$4=WAC_IIN),0))*'Blend Sheet'!$AM95,0) + IFERROR(INDEX(WAC_Item_Cost,MATCH(1,(E$1=WAC_District)*('Blend Sheet'!$AN$4=WAC_IIN),0))*'Blend Sheet'!$AN95,0) + IFERROR(INDEX(WAC_Item_Cost,MATCH(1,(E$1=WAC_District)*('Blend Sheet'!$AO$4=WAC_IIN),0))*'Blend Sheet'!$AO95,0) + IFERROR(INDEX(WAC_Item_Cost,MATCH(1,(E$1=WAC_District)*('Blend Sheet'!$AP$4=WAC_IIN),0))*'Blend Sheet'!$AP95/1000,0)</f>
        <v>271.049241876</v>
      </c>
      <c r="F92" s="245">
        <f t="array" ref="F92">IFERROR(INDEX(WAC_Item_Cost,MATCH(1,(F$1=WAC_District)*('Blend Sheet'!$C$4=WAC_IIN),0))*'Blend Sheet'!$C95/1000,0) + IFERROR(INDEX(WAC_Item_Cost,MATCH(1,(F$1=WAC_District)*('Blend Sheet'!$D$4=WAC_IIN),0))*'Blend Sheet'!$D95/1000,0) + IFERROR(INDEX(WAC_Item_Cost,MATCH(1,(F$1=WAC_District)*('Blend Sheet'!$E$4=WAC_IIN),0))*'Blend Sheet'!$E95/1000,0) + IFERROR(INDEX(WAC_Item_Cost,MATCH(1,(F$1=WAC_District)*('Blend Sheet'!$F$4=WAC_IIN),0))*'Blend Sheet'!$F95/1000,0)  + IFERROR(INDEX(WAC_Item_Cost,MATCH(1,(F$1=WAC_District)*('Blend Sheet'!$G$4=WAC_IIN),0))*'Blend Sheet'!$G95,0) + IFERROR(INDEX(WAC_Item_Cost,MATCH(1,(F$1=WAC_District)*('Blend Sheet'!$H$4=WAC_IIN),0))*'Blend Sheet'!$H95,0)  + IFERROR(INDEX(WAC_Item_Cost,MATCH(1,(F$1=WAC_District)*('Blend Sheet'!$I$4=WAC_IIN),0))*'Blend Sheet'!$I95,0) + IFERROR(INDEX(WAC_Item_Cost,MATCH(1,(F$1=WAC_District)*('Blend Sheet'!$J$4=WAC_IIN),0))*'Blend Sheet'!$J95,0) + IFERROR(INDEX(WAC_Item_Cost,MATCH(1,(F$1=WAC_District)*('Blend Sheet'!$K$4=WAC_IIN),0))*'Blend Sheet'!$K95,0) + IFERROR(INDEX(WAC_Item_Cost,MATCH(1,(F$1=WAC_District)*('Blend Sheet'!$L$4=WAC_IIN),0))*'Blend Sheet'!$L95,0) + IFERROR(INDEX(WAC_Item_Cost,MATCH(1,(F$1=WAC_District)*('Blend Sheet'!$M$4=WAC_IIN),0))*'Blend Sheet'!$M95,0) + IFERROR(INDEX(WAC_Item_Cost,MATCH(1,(F$1=WAC_District)*('Blend Sheet'!$N$4=WAC_IIN),0))*'Blend Sheet'!$N95,0) + IFERROR(INDEX(WAC_Item_Cost,MATCH(1,(F$1=WAC_District)*('Blend Sheet'!$O$4=WAC_IIN),0))*'Blend Sheet'!$O95,0) + IFERROR(INDEX(WAC_Item_Cost,MATCH(1,(F$1=WAC_District)*('Blend Sheet'!$P$4=WAC_IIN),0))*'Blend Sheet'!$P95,0) + IFERROR(INDEX(WAC_Item_Cost,MATCH(1,(F$1=WAC_District)*('Blend Sheet'!$Q$4=WAC_IIN),0))*'Blend Sheet'!$Q95,0) + IFERROR(INDEX(WAC_Item_Cost,MATCH(1,(F$1=WAC_District)*('Blend Sheet'!$R$4=WAC_IIN),0))*'Blend Sheet'!$R95,0) + IFERROR(INDEX(WAC_Item_Cost,MATCH(1,(F$1=WAC_District)*('Blend Sheet'!$S$4=WAC_IIN),0))*'Blend Sheet'!$S95,0) + IFERROR(INDEX(WAC_Item_Cost,MATCH(1,(F$1=WAC_District)*('Blend Sheet'!$T$4=WAC_IIN),0))*'Blend Sheet'!$T95,0) + IFERROR(INDEX(WAC_Item_Cost,MATCH(1,(F$1=WAC_District)*('Blend Sheet'!$U$4=WAC_IIN),0))*'Blend Sheet'!$U95,0) + IFERROR(INDEX(WAC_Item_Cost,MATCH(1,(F$1=WAC_District)*('Blend Sheet'!$V$4=WAC_IIN),0))*'Blend Sheet'!$V95,0) + IFERROR(INDEX(WAC_Item_Cost,MATCH(1,(F$1=WAC_District)*('Blend Sheet'!$W$4=WAC_IIN),0))*'Blend Sheet'!$W95,0) + IFERROR(INDEX(WAC_Item_Cost,MATCH(1,(F$1=WAC_District)*('Blend Sheet'!$X$4=WAC_IIN),0))*'Blend Sheet'!$X95,0) + IFERROR(INDEX(WAC_Item_Cost,MATCH(1,(F$1=WAC_District)*('Blend Sheet'!$Y$4=WAC_IIN),0))*'Blend Sheet'!$Y95,0) + IFERROR(INDEX(WAC_Item_Cost,MATCH(1,(F$1=WAC_District)*('Blend Sheet'!$Z$4=WAC_IIN),0))*'Blend Sheet'!$Z95,0) + IFERROR(INDEX(WAC_Item_Cost,MATCH(1,(F$1=WAC_District)*('Blend Sheet'!$AA$4=WAC_IIN),0))*'Blend Sheet'!$AA95,0) + IFERROR(INDEX(WAC_Item_Cost,MATCH(1,(F$1=WAC_District)*('Blend Sheet'!$AB$4=WAC_IIN),0))*'Blend Sheet'!$AB95,0) + IFERROR(INDEX(WAC_Item_Cost,MATCH(1,(F$1=WAC_District)*('Blend Sheet'!$AC$4=WAC_IIN),0))*'Blend Sheet'!$AC95,0) + IFERROR(INDEX(WAC_Item_Cost,MATCH(1,(F$1=WAC_District)*('Blend Sheet'!$AD$4=WAC_IIN),0))*'Blend Sheet'!$AD95,0) + IFERROR(INDEX(WAC_Item_Cost,MATCH(1,(F$1=WAC_District)*('Blend Sheet'!$AE$4=WAC_IIN),0))*'Blend Sheet'!$AE95,0) + IFERROR(INDEX(WAC_Item_Cost,MATCH(1,(F$1=WAC_District)*('Blend Sheet'!$AF$4=WAC_IIN),0))*'Blend Sheet'!$AF95,0) + IFERROR(INDEX(WAC_Item_Cost,MATCH(1,(F$1=WAC_District)*('Blend Sheet'!$AG$4=WAC_IIN),0))*'Blend Sheet'!$AG95,0) + IFERROR(INDEX(WAC_Item_Cost,MATCH(1,(F$1=WAC_District)*('Blend Sheet'!$AH$4=WAC_IIN),0))*'Blend Sheet'!$AH95,0) + IFERROR(INDEX(WAC_Item_Cost,MATCH(1,(F$1=WAC_District)*('Blend Sheet'!$AI$4=WAC_IIN),0))*'Blend Sheet'!$AI95,0) + IFERROR(INDEX(WAC_Item_Cost,MATCH(1,(F$1=WAC_District)*('Blend Sheet'!$AJ$4=WAC_IIN),0))*'Blend Sheet'!$AJ95,0) + IFERROR(INDEX(WAC_Item_Cost,MATCH(1,(F$1=WAC_District)*('Blend Sheet'!$AK$4=WAC_IIN),0))*'Blend Sheet'!$AK95,0) + IFERROR(INDEX(WAC_Item_Cost,MATCH(1,(F$1=WAC_District)*('Blend Sheet'!$AL$4=WAC_IIN),0))*'Blend Sheet'!$AL95,0) + IFERROR(INDEX(WAC_Item_Cost,MATCH(1,(F$1=WAC_District)*('Blend Sheet'!$AM$4=WAC_IIN),0))*'Blend Sheet'!$AM95,0) + IFERROR(INDEX(WAC_Item_Cost,MATCH(1,(F$1=WAC_District)*('Blend Sheet'!$AN$4=WAC_IIN),0))*'Blend Sheet'!$AN95,0) + IFERROR(INDEX(WAC_Item_Cost,MATCH(1,(F$1=WAC_District)*('Blend Sheet'!$AO$4=WAC_IIN),0))*'Blend Sheet'!$AO95,0) + IFERROR(INDEX(WAC_Item_Cost,MATCH(1,(F$1=WAC_District)*('Blend Sheet'!$AP$4=WAC_IIN),0))*'Blend Sheet'!$AP95/1000,0)</f>
        <v>245.98529861999998</v>
      </c>
      <c r="G92" s="245">
        <f t="array" ref="G92">IFERROR(INDEX(WAC_Item_Cost,MATCH(1,(G$1=WAC_District)*('Blend Sheet'!$C$4=WAC_IIN),0))*'Blend Sheet'!$C95/1000,0) + IFERROR(INDEX(WAC_Item_Cost,MATCH(1,(G$1=WAC_District)*('Blend Sheet'!$D$4=WAC_IIN),0))*'Blend Sheet'!$D95/1000,0) + IFERROR(INDEX(WAC_Item_Cost,MATCH(1,(G$1=WAC_District)*('Blend Sheet'!$E$4=WAC_IIN),0))*'Blend Sheet'!$E95/1000,0) + IFERROR(INDEX(WAC_Item_Cost,MATCH(1,(G$1=WAC_District)*('Blend Sheet'!$F$4=WAC_IIN),0))*'Blend Sheet'!$F95/1000,0)  + IFERROR(INDEX(WAC_Item_Cost,MATCH(1,(G$1=WAC_District)*('Blend Sheet'!$G$4=WAC_IIN),0))*'Blend Sheet'!$G95,0) + IFERROR(INDEX(WAC_Item_Cost,MATCH(1,(G$1=WAC_District)*('Blend Sheet'!$H$4=WAC_IIN),0))*'Blend Sheet'!$H95,0)  + IFERROR(INDEX(WAC_Item_Cost,MATCH(1,(G$1=WAC_District)*('Blend Sheet'!$I$4=WAC_IIN),0))*'Blend Sheet'!$I95,0) + IFERROR(INDEX(WAC_Item_Cost,MATCH(1,(G$1=WAC_District)*('Blend Sheet'!$J$4=WAC_IIN),0))*'Blend Sheet'!$J95,0) + IFERROR(INDEX(WAC_Item_Cost,MATCH(1,(G$1=WAC_District)*('Blend Sheet'!$K$4=WAC_IIN),0))*'Blend Sheet'!$K95,0) + IFERROR(INDEX(WAC_Item_Cost,MATCH(1,(G$1=WAC_District)*('Blend Sheet'!$L$4=WAC_IIN),0))*'Blend Sheet'!$L95,0) + IFERROR(INDEX(WAC_Item_Cost,MATCH(1,(G$1=WAC_District)*('Blend Sheet'!$M$4=WAC_IIN),0))*'Blend Sheet'!$M95,0) + IFERROR(INDEX(WAC_Item_Cost,MATCH(1,(G$1=WAC_District)*('Blend Sheet'!$N$4=WAC_IIN),0))*'Blend Sheet'!$N95,0) + IFERROR(INDEX(WAC_Item_Cost,MATCH(1,(G$1=WAC_District)*('Blend Sheet'!$O$4=WAC_IIN),0))*'Blend Sheet'!$O95,0) + IFERROR(INDEX(WAC_Item_Cost,MATCH(1,(G$1=WAC_District)*('Blend Sheet'!$P$4=WAC_IIN),0))*'Blend Sheet'!$P95,0) + IFERROR(INDEX(WAC_Item_Cost,MATCH(1,(G$1=WAC_District)*('Blend Sheet'!$Q$4=WAC_IIN),0))*'Blend Sheet'!$Q95,0) + IFERROR(INDEX(WAC_Item_Cost,MATCH(1,(G$1=WAC_District)*('Blend Sheet'!$R$4=WAC_IIN),0))*'Blend Sheet'!$R95,0) + IFERROR(INDEX(WAC_Item_Cost,MATCH(1,(G$1=WAC_District)*('Blend Sheet'!$S$4=WAC_IIN),0))*'Blend Sheet'!$S95,0) + IFERROR(INDEX(WAC_Item_Cost,MATCH(1,(G$1=WAC_District)*('Blend Sheet'!$T$4=WAC_IIN),0))*'Blend Sheet'!$T95,0) + IFERROR(INDEX(WAC_Item_Cost,MATCH(1,(G$1=WAC_District)*('Blend Sheet'!$U$4=WAC_IIN),0))*'Blend Sheet'!$U95,0) + IFERROR(INDEX(WAC_Item_Cost,MATCH(1,(G$1=WAC_District)*('Blend Sheet'!$V$4=WAC_IIN),0))*'Blend Sheet'!$V95,0) + IFERROR(INDEX(WAC_Item_Cost,MATCH(1,(G$1=WAC_District)*('Blend Sheet'!$W$4=WAC_IIN),0))*'Blend Sheet'!$W95,0) + IFERROR(INDEX(WAC_Item_Cost,MATCH(1,(G$1=WAC_District)*('Blend Sheet'!$X$4=WAC_IIN),0))*'Blend Sheet'!$X95,0) + IFERROR(INDEX(WAC_Item_Cost,MATCH(1,(G$1=WAC_District)*('Blend Sheet'!$Y$4=WAC_IIN),0))*'Blend Sheet'!$Y95,0) + IFERROR(INDEX(WAC_Item_Cost,MATCH(1,(G$1=WAC_District)*('Blend Sheet'!$Z$4=WAC_IIN),0))*'Blend Sheet'!$Z95,0) + IFERROR(INDEX(WAC_Item_Cost,MATCH(1,(G$1=WAC_District)*('Blend Sheet'!$AA$4=WAC_IIN),0))*'Blend Sheet'!$AA95,0) + IFERROR(INDEX(WAC_Item_Cost,MATCH(1,(G$1=WAC_District)*('Blend Sheet'!$AB$4=WAC_IIN),0))*'Blend Sheet'!$AB95,0) + IFERROR(INDEX(WAC_Item_Cost,MATCH(1,(G$1=WAC_District)*('Blend Sheet'!$AC$4=WAC_IIN),0))*'Blend Sheet'!$AC95,0) + IFERROR(INDEX(WAC_Item_Cost,MATCH(1,(G$1=WAC_District)*('Blend Sheet'!$AD$4=WAC_IIN),0))*'Blend Sheet'!$AD95,0) + IFERROR(INDEX(WAC_Item_Cost,MATCH(1,(G$1=WAC_District)*('Blend Sheet'!$AE$4=WAC_IIN),0))*'Blend Sheet'!$AE95,0) + IFERROR(INDEX(WAC_Item_Cost,MATCH(1,(G$1=WAC_District)*('Blend Sheet'!$AF$4=WAC_IIN),0))*'Blend Sheet'!$AF95,0) + IFERROR(INDEX(WAC_Item_Cost,MATCH(1,(G$1=WAC_District)*('Blend Sheet'!$AG$4=WAC_IIN),0))*'Blend Sheet'!$AG95,0) + IFERROR(INDEX(WAC_Item_Cost,MATCH(1,(G$1=WAC_District)*('Blend Sheet'!$AH$4=WAC_IIN),0))*'Blend Sheet'!$AH95,0) + IFERROR(INDEX(WAC_Item_Cost,MATCH(1,(G$1=WAC_District)*('Blend Sheet'!$AI$4=WAC_IIN),0))*'Blend Sheet'!$AI95,0) + IFERROR(INDEX(WAC_Item_Cost,MATCH(1,(G$1=WAC_District)*('Blend Sheet'!$AJ$4=WAC_IIN),0))*'Blend Sheet'!$AJ95,0) + IFERROR(INDEX(WAC_Item_Cost,MATCH(1,(G$1=WAC_District)*('Blend Sheet'!$AK$4=WAC_IIN),0))*'Blend Sheet'!$AK95,0) + IFERROR(INDEX(WAC_Item_Cost,MATCH(1,(G$1=WAC_District)*('Blend Sheet'!$AL$4=WAC_IIN),0))*'Blend Sheet'!$AL95,0) + IFERROR(INDEX(WAC_Item_Cost,MATCH(1,(G$1=WAC_District)*('Blend Sheet'!$AM$4=WAC_IIN),0))*'Blend Sheet'!$AM95,0) + IFERROR(INDEX(WAC_Item_Cost,MATCH(1,(G$1=WAC_District)*('Blend Sheet'!$AN$4=WAC_IIN),0))*'Blend Sheet'!$AN95,0) + IFERROR(INDEX(WAC_Item_Cost,MATCH(1,(G$1=WAC_District)*('Blend Sheet'!$AO$4=WAC_IIN),0))*'Blend Sheet'!$AO95,0) + IFERROR(INDEX(WAC_Item_Cost,MATCH(1,(G$1=WAC_District)*('Blend Sheet'!$AP$4=WAC_IIN),0))*'Blend Sheet'!$AP95/1000,0)</f>
        <v>235.34956709800002</v>
      </c>
      <c r="H92" s="245">
        <f t="array" ref="H92">IFERROR(INDEX(WAC_Item_Cost,MATCH(1,(H$1=WAC_District)*('Blend Sheet'!$C$4=WAC_IIN),0))*'Blend Sheet'!$C95/1000,0) + IFERROR(INDEX(WAC_Item_Cost,MATCH(1,(H$1=WAC_District)*('Blend Sheet'!$D$4=WAC_IIN),0))*'Blend Sheet'!$D95/1000,0) + IFERROR(INDEX(WAC_Item_Cost,MATCH(1,(H$1=WAC_District)*('Blend Sheet'!$E$4=WAC_IIN),0))*'Blend Sheet'!$E95/1000,0) + IFERROR(INDEX(WAC_Item_Cost,MATCH(1,(H$1=WAC_District)*('Blend Sheet'!$F$4=WAC_IIN),0))*'Blend Sheet'!$F95/1000,0)  + IFERROR(INDEX(WAC_Item_Cost,MATCH(1,(H$1=WAC_District)*('Blend Sheet'!$G$4=WAC_IIN),0))*'Blend Sheet'!$G95,0) + IFERROR(INDEX(WAC_Item_Cost,MATCH(1,(H$1=WAC_District)*('Blend Sheet'!$H$4=WAC_IIN),0))*'Blend Sheet'!$H95,0)  + IFERROR(INDEX(WAC_Item_Cost,MATCH(1,(H$1=WAC_District)*('Blend Sheet'!$I$4=WAC_IIN),0))*'Blend Sheet'!$I95,0) + IFERROR(INDEX(WAC_Item_Cost,MATCH(1,(H$1=WAC_District)*('Blend Sheet'!$J$4=WAC_IIN),0))*'Blend Sheet'!$J95,0) + IFERROR(INDEX(WAC_Item_Cost,MATCH(1,(H$1=WAC_District)*('Blend Sheet'!$K$4=WAC_IIN),0))*'Blend Sheet'!$K95,0) + IFERROR(INDEX(WAC_Item_Cost,MATCH(1,(H$1=WAC_District)*('Blend Sheet'!$L$4=WAC_IIN),0))*'Blend Sheet'!$L95,0) + IFERROR(INDEX(WAC_Item_Cost,MATCH(1,(H$1=WAC_District)*('Blend Sheet'!$M$4=WAC_IIN),0))*'Blend Sheet'!$M95,0) + IFERROR(INDEX(WAC_Item_Cost,MATCH(1,(H$1=WAC_District)*('Blend Sheet'!$N$4=WAC_IIN),0))*'Blend Sheet'!$N95,0) + IFERROR(INDEX(WAC_Item_Cost,MATCH(1,(H$1=WAC_District)*('Blend Sheet'!$O$4=WAC_IIN),0))*'Blend Sheet'!$O95,0) + IFERROR(INDEX(WAC_Item_Cost,MATCH(1,(H$1=WAC_District)*('Blend Sheet'!$P$4=WAC_IIN),0))*'Blend Sheet'!$P95,0) + IFERROR(INDEX(WAC_Item_Cost,MATCH(1,(H$1=WAC_District)*('Blend Sheet'!$Q$4=WAC_IIN),0))*'Blend Sheet'!$Q95,0) + IFERROR(INDEX(WAC_Item_Cost,MATCH(1,(H$1=WAC_District)*('Blend Sheet'!$R$4=WAC_IIN),0))*'Blend Sheet'!$R95,0) + IFERROR(INDEX(WAC_Item_Cost,MATCH(1,(H$1=WAC_District)*('Blend Sheet'!$S$4=WAC_IIN),0))*'Blend Sheet'!$S95,0) + IFERROR(INDEX(WAC_Item_Cost,MATCH(1,(H$1=WAC_District)*('Blend Sheet'!$T$4=WAC_IIN),0))*'Blend Sheet'!$T95,0) + IFERROR(INDEX(WAC_Item_Cost,MATCH(1,(H$1=WAC_District)*('Blend Sheet'!$U$4=WAC_IIN),0))*'Blend Sheet'!$U95,0) + IFERROR(INDEX(WAC_Item_Cost,MATCH(1,(H$1=WAC_District)*('Blend Sheet'!$V$4=WAC_IIN),0))*'Blend Sheet'!$V95,0) + IFERROR(INDEX(WAC_Item_Cost,MATCH(1,(H$1=WAC_District)*('Blend Sheet'!$W$4=WAC_IIN),0))*'Blend Sheet'!$W95,0) + IFERROR(INDEX(WAC_Item_Cost,MATCH(1,(H$1=WAC_District)*('Blend Sheet'!$X$4=WAC_IIN),0))*'Blend Sheet'!$X95,0) + IFERROR(INDEX(WAC_Item_Cost,MATCH(1,(H$1=WAC_District)*('Blend Sheet'!$Y$4=WAC_IIN),0))*'Blend Sheet'!$Y95,0) + IFERROR(INDEX(WAC_Item_Cost,MATCH(1,(H$1=WAC_District)*('Blend Sheet'!$Z$4=WAC_IIN),0))*'Blend Sheet'!$Z95,0) + IFERROR(INDEX(WAC_Item_Cost,MATCH(1,(H$1=WAC_District)*('Blend Sheet'!$AA$4=WAC_IIN),0))*'Blend Sheet'!$AA95,0) + IFERROR(INDEX(WAC_Item_Cost,MATCH(1,(H$1=WAC_District)*('Blend Sheet'!$AB$4=WAC_IIN),0))*'Blend Sheet'!$AB95,0) + IFERROR(INDEX(WAC_Item_Cost,MATCH(1,(H$1=WAC_District)*('Blend Sheet'!$AC$4=WAC_IIN),0))*'Blend Sheet'!$AC95,0) + IFERROR(INDEX(WAC_Item_Cost,MATCH(1,(H$1=WAC_District)*('Blend Sheet'!$AD$4=WAC_IIN),0))*'Blend Sheet'!$AD95,0) + IFERROR(INDEX(WAC_Item_Cost,MATCH(1,(H$1=WAC_District)*('Blend Sheet'!$AE$4=WAC_IIN),0))*'Blend Sheet'!$AE95,0) + IFERROR(INDEX(WAC_Item_Cost,MATCH(1,(H$1=WAC_District)*('Blend Sheet'!$AF$4=WAC_IIN),0))*'Blend Sheet'!$AF95,0) + IFERROR(INDEX(WAC_Item_Cost,MATCH(1,(H$1=WAC_District)*('Blend Sheet'!$AG$4=WAC_IIN),0))*'Blend Sheet'!$AG95,0) + IFERROR(INDEX(WAC_Item_Cost,MATCH(1,(H$1=WAC_District)*('Blend Sheet'!$AH$4=WAC_IIN),0))*'Blend Sheet'!$AH95,0) + IFERROR(INDEX(WAC_Item_Cost,MATCH(1,(H$1=WAC_District)*('Blend Sheet'!$AI$4=WAC_IIN),0))*'Blend Sheet'!$AI95,0) + IFERROR(INDEX(WAC_Item_Cost,MATCH(1,(H$1=WAC_District)*('Blend Sheet'!$AJ$4=WAC_IIN),0))*'Blend Sheet'!$AJ95,0) + IFERROR(INDEX(WAC_Item_Cost,MATCH(1,(H$1=WAC_District)*('Blend Sheet'!$AK$4=WAC_IIN),0))*'Blend Sheet'!$AK95,0) + IFERROR(INDEX(WAC_Item_Cost,MATCH(1,(H$1=WAC_District)*('Blend Sheet'!$AL$4=WAC_IIN),0))*'Blend Sheet'!$AL95,0) + IFERROR(INDEX(WAC_Item_Cost,MATCH(1,(H$1=WAC_District)*('Blend Sheet'!$AM$4=WAC_IIN),0))*'Blend Sheet'!$AM95,0) + IFERROR(INDEX(WAC_Item_Cost,MATCH(1,(H$1=WAC_District)*('Blend Sheet'!$AN$4=WAC_IIN),0))*'Blend Sheet'!$AN95,0) + IFERROR(INDEX(WAC_Item_Cost,MATCH(1,(H$1=WAC_District)*('Blend Sheet'!$AO$4=WAC_IIN),0))*'Blend Sheet'!$AO95,0) + IFERROR(INDEX(WAC_Item_Cost,MATCH(1,(H$1=WAC_District)*('Blend Sheet'!$AP$4=WAC_IIN),0))*'Blend Sheet'!$AP95/1000,0)</f>
        <v>226.675931518</v>
      </c>
      <c r="I92" s="245">
        <f t="array" ref="I92">IFERROR(INDEX(WAC_Item_Cost,MATCH(1,(I$1=WAC_District)*('Blend Sheet'!$C$4=WAC_IIN),0))*'Blend Sheet'!$C95/1000,0) + IFERROR(INDEX(WAC_Item_Cost,MATCH(1,(I$1=WAC_District)*('Blend Sheet'!$D$4=WAC_IIN),0))*'Blend Sheet'!$D95/1000,0) + IFERROR(INDEX(WAC_Item_Cost,MATCH(1,(I$1=WAC_District)*('Blend Sheet'!$E$4=WAC_IIN),0))*'Blend Sheet'!$E95/1000,0) + IFERROR(INDEX(WAC_Item_Cost,MATCH(1,(I$1=WAC_District)*('Blend Sheet'!$F$4=WAC_IIN),0))*'Blend Sheet'!$F95/1000,0)  + IFERROR(INDEX(WAC_Item_Cost,MATCH(1,(I$1=WAC_District)*('Blend Sheet'!$G$4=WAC_IIN),0))*'Blend Sheet'!$G95,0) + IFERROR(INDEX(WAC_Item_Cost,MATCH(1,(I$1=WAC_District)*('Blend Sheet'!$H$4=WAC_IIN),0))*'Blend Sheet'!$H95,0)  + IFERROR(INDEX(WAC_Item_Cost,MATCH(1,(I$1=WAC_District)*('Blend Sheet'!$I$4=WAC_IIN),0))*'Blend Sheet'!$I95,0) + IFERROR(INDEX(WAC_Item_Cost,MATCH(1,(I$1=WAC_District)*('Blend Sheet'!$J$4=WAC_IIN),0))*'Blend Sheet'!$J95,0) + IFERROR(INDEX(WAC_Item_Cost,MATCH(1,(I$1=WAC_District)*('Blend Sheet'!$K$4=WAC_IIN),0))*'Blend Sheet'!$K95,0) + IFERROR(INDEX(WAC_Item_Cost,MATCH(1,(I$1=WAC_District)*('Blend Sheet'!$L$4=WAC_IIN),0))*'Blend Sheet'!$L95,0) + IFERROR(INDEX(WAC_Item_Cost,MATCH(1,(I$1=WAC_District)*('Blend Sheet'!$M$4=WAC_IIN),0))*'Blend Sheet'!$M95,0) + IFERROR(INDEX(WAC_Item_Cost,MATCH(1,(I$1=WAC_District)*('Blend Sheet'!$N$4=WAC_IIN),0))*'Blend Sheet'!$N95,0) + IFERROR(INDEX(WAC_Item_Cost,MATCH(1,(I$1=WAC_District)*('Blend Sheet'!$O$4=WAC_IIN),0))*'Blend Sheet'!$O95,0) + IFERROR(INDEX(WAC_Item_Cost,MATCH(1,(I$1=WAC_District)*('Blend Sheet'!$P$4=WAC_IIN),0))*'Blend Sheet'!$P95,0) + IFERROR(INDEX(WAC_Item_Cost,MATCH(1,(I$1=WAC_District)*('Blend Sheet'!$Q$4=WAC_IIN),0))*'Blend Sheet'!$Q95,0) + IFERROR(INDEX(WAC_Item_Cost,MATCH(1,(I$1=WAC_District)*('Blend Sheet'!$R$4=WAC_IIN),0))*'Blend Sheet'!$R95,0) + IFERROR(INDEX(WAC_Item_Cost,MATCH(1,(I$1=WAC_District)*('Blend Sheet'!$S$4=WAC_IIN),0))*'Blend Sheet'!$S95,0) + IFERROR(INDEX(WAC_Item_Cost,MATCH(1,(I$1=WAC_District)*('Blend Sheet'!$T$4=WAC_IIN),0))*'Blend Sheet'!$T95,0) + IFERROR(INDEX(WAC_Item_Cost,MATCH(1,(I$1=WAC_District)*('Blend Sheet'!$U$4=WAC_IIN),0))*'Blend Sheet'!$U95,0) + IFERROR(INDEX(WAC_Item_Cost,MATCH(1,(I$1=WAC_District)*('Blend Sheet'!$V$4=WAC_IIN),0))*'Blend Sheet'!$V95,0) + IFERROR(INDEX(WAC_Item_Cost,MATCH(1,(I$1=WAC_District)*('Blend Sheet'!$W$4=WAC_IIN),0))*'Blend Sheet'!$W95,0) + IFERROR(INDEX(WAC_Item_Cost,MATCH(1,(I$1=WAC_District)*('Blend Sheet'!$X$4=WAC_IIN),0))*'Blend Sheet'!$X95,0) + IFERROR(INDEX(WAC_Item_Cost,MATCH(1,(I$1=WAC_District)*('Blend Sheet'!$Y$4=WAC_IIN),0))*'Blend Sheet'!$Y95,0) + IFERROR(INDEX(WAC_Item_Cost,MATCH(1,(I$1=WAC_District)*('Blend Sheet'!$Z$4=WAC_IIN),0))*'Blend Sheet'!$Z95,0) + IFERROR(INDEX(WAC_Item_Cost,MATCH(1,(I$1=WAC_District)*('Blend Sheet'!$AA$4=WAC_IIN),0))*'Blend Sheet'!$AA95,0) + IFERROR(INDEX(WAC_Item_Cost,MATCH(1,(I$1=WAC_District)*('Blend Sheet'!$AB$4=WAC_IIN),0))*'Blend Sheet'!$AB95,0) + IFERROR(INDEX(WAC_Item_Cost,MATCH(1,(I$1=WAC_District)*('Blend Sheet'!$AC$4=WAC_IIN),0))*'Blend Sheet'!$AC95,0) + IFERROR(INDEX(WAC_Item_Cost,MATCH(1,(I$1=WAC_District)*('Blend Sheet'!$AD$4=WAC_IIN),0))*'Blend Sheet'!$AD95,0) + IFERROR(INDEX(WAC_Item_Cost,MATCH(1,(I$1=WAC_District)*('Blend Sheet'!$AE$4=WAC_IIN),0))*'Blend Sheet'!$AE95,0) + IFERROR(INDEX(WAC_Item_Cost,MATCH(1,(I$1=WAC_District)*('Blend Sheet'!$AF$4=WAC_IIN),0))*'Blend Sheet'!$AF95,0) + IFERROR(INDEX(WAC_Item_Cost,MATCH(1,(I$1=WAC_District)*('Blend Sheet'!$AG$4=WAC_IIN),0))*'Blend Sheet'!$AG95,0) + IFERROR(INDEX(WAC_Item_Cost,MATCH(1,(I$1=WAC_District)*('Blend Sheet'!$AH$4=WAC_IIN),0))*'Blend Sheet'!$AH95,0) + IFERROR(INDEX(WAC_Item_Cost,MATCH(1,(I$1=WAC_District)*('Blend Sheet'!$AI$4=WAC_IIN),0))*'Blend Sheet'!$AI95,0) + IFERROR(INDEX(WAC_Item_Cost,MATCH(1,(I$1=WAC_District)*('Blend Sheet'!$AJ$4=WAC_IIN),0))*'Blend Sheet'!$AJ95,0) + IFERROR(INDEX(WAC_Item_Cost,MATCH(1,(I$1=WAC_District)*('Blend Sheet'!$AK$4=WAC_IIN),0))*'Blend Sheet'!$AK95,0) + IFERROR(INDEX(WAC_Item_Cost,MATCH(1,(I$1=WAC_District)*('Blend Sheet'!$AL$4=WAC_IIN),0))*'Blend Sheet'!$AL95,0) + IFERROR(INDEX(WAC_Item_Cost,MATCH(1,(I$1=WAC_District)*('Blend Sheet'!$AM$4=WAC_IIN),0))*'Blend Sheet'!$AM95,0) + IFERROR(INDEX(WAC_Item_Cost,MATCH(1,(I$1=WAC_District)*('Blend Sheet'!$AN$4=WAC_IIN),0))*'Blend Sheet'!$AN95,0) + IFERROR(INDEX(WAC_Item_Cost,MATCH(1,(I$1=WAC_District)*('Blend Sheet'!$AO$4=WAC_IIN),0))*'Blend Sheet'!$AO95,0) + IFERROR(INDEX(WAC_Item_Cost,MATCH(1,(I$1=WAC_District)*('Blend Sheet'!$AP$4=WAC_IIN),0))*'Blend Sheet'!$AP95/1000,0)</f>
        <v>236.57059320400001</v>
      </c>
      <c r="J92" s="245">
        <f t="array" ref="J92">IFERROR(INDEX(WAC_Item_Cost,MATCH(1,(J$1=WAC_District)*('Blend Sheet'!$C$4=WAC_IIN),0))*'Blend Sheet'!$C95/1000,0) + IFERROR(INDEX(WAC_Item_Cost,MATCH(1,(J$1=WAC_District)*('Blend Sheet'!$D$4=WAC_IIN),0))*'Blend Sheet'!$D95/1000,0) + IFERROR(INDEX(WAC_Item_Cost,MATCH(1,(J$1=WAC_District)*('Blend Sheet'!$E$4=WAC_IIN),0))*'Blend Sheet'!$E95/1000,0) + IFERROR(INDEX(WAC_Item_Cost,MATCH(1,(J$1=WAC_District)*('Blend Sheet'!$F$4=WAC_IIN),0))*'Blend Sheet'!$F95/1000,0)  + IFERROR(INDEX(WAC_Item_Cost,MATCH(1,(J$1=WAC_District)*('Blend Sheet'!$G$4=WAC_IIN),0))*'Blend Sheet'!$G95,0) + IFERROR(INDEX(WAC_Item_Cost,MATCH(1,(J$1=WAC_District)*('Blend Sheet'!$H$4=WAC_IIN),0))*'Blend Sheet'!$H95,0)  + IFERROR(INDEX(WAC_Item_Cost,MATCH(1,(J$1=WAC_District)*('Blend Sheet'!$I$4=WAC_IIN),0))*'Blend Sheet'!$I95,0) + IFERROR(INDEX(WAC_Item_Cost,MATCH(1,(J$1=WAC_District)*('Blend Sheet'!$J$4=WAC_IIN),0))*'Blend Sheet'!$J95,0) + IFERROR(INDEX(WAC_Item_Cost,MATCH(1,(J$1=WAC_District)*('Blend Sheet'!$K$4=WAC_IIN),0))*'Blend Sheet'!$K95,0) + IFERROR(INDEX(WAC_Item_Cost,MATCH(1,(J$1=WAC_District)*('Blend Sheet'!$L$4=WAC_IIN),0))*'Blend Sheet'!$L95,0) + IFERROR(INDEX(WAC_Item_Cost,MATCH(1,(J$1=WAC_District)*('Blend Sheet'!$M$4=WAC_IIN),0))*'Blend Sheet'!$M95,0) + IFERROR(INDEX(WAC_Item_Cost,MATCH(1,(J$1=WAC_District)*('Blend Sheet'!$N$4=WAC_IIN),0))*'Blend Sheet'!$N95,0) + IFERROR(INDEX(WAC_Item_Cost,MATCH(1,(J$1=WAC_District)*('Blend Sheet'!$O$4=WAC_IIN),0))*'Blend Sheet'!$O95,0) + IFERROR(INDEX(WAC_Item_Cost,MATCH(1,(J$1=WAC_District)*('Blend Sheet'!$P$4=WAC_IIN),0))*'Blend Sheet'!$P95,0) + IFERROR(INDEX(WAC_Item_Cost,MATCH(1,(J$1=WAC_District)*('Blend Sheet'!$Q$4=WAC_IIN),0))*'Blend Sheet'!$Q95,0) + IFERROR(INDEX(WAC_Item_Cost,MATCH(1,(J$1=WAC_District)*('Blend Sheet'!$R$4=WAC_IIN),0))*'Blend Sheet'!$R95,0) + IFERROR(INDEX(WAC_Item_Cost,MATCH(1,(J$1=WAC_District)*('Blend Sheet'!$S$4=WAC_IIN),0))*'Blend Sheet'!$S95,0) + IFERROR(INDEX(WAC_Item_Cost,MATCH(1,(J$1=WAC_District)*('Blend Sheet'!$T$4=WAC_IIN),0))*'Blend Sheet'!$T95,0) + IFERROR(INDEX(WAC_Item_Cost,MATCH(1,(J$1=WAC_District)*('Blend Sheet'!$U$4=WAC_IIN),0))*'Blend Sheet'!$U95,0) + IFERROR(INDEX(WAC_Item_Cost,MATCH(1,(J$1=WAC_District)*('Blend Sheet'!$V$4=WAC_IIN),0))*'Blend Sheet'!$V95,0) + IFERROR(INDEX(WAC_Item_Cost,MATCH(1,(J$1=WAC_District)*('Blend Sheet'!$W$4=WAC_IIN),0))*'Blend Sheet'!$W95,0) + IFERROR(INDEX(WAC_Item_Cost,MATCH(1,(J$1=WAC_District)*('Blend Sheet'!$X$4=WAC_IIN),0))*'Blend Sheet'!$X95,0) + IFERROR(INDEX(WAC_Item_Cost,MATCH(1,(J$1=WAC_District)*('Blend Sheet'!$Y$4=WAC_IIN),0))*'Blend Sheet'!$Y95,0) + IFERROR(INDEX(WAC_Item_Cost,MATCH(1,(J$1=WAC_District)*('Blend Sheet'!$Z$4=WAC_IIN),0))*'Blend Sheet'!$Z95,0) + IFERROR(INDEX(WAC_Item_Cost,MATCH(1,(J$1=WAC_District)*('Blend Sheet'!$AA$4=WAC_IIN),0))*'Blend Sheet'!$AA95,0) + IFERROR(INDEX(WAC_Item_Cost,MATCH(1,(J$1=WAC_District)*('Blend Sheet'!$AB$4=WAC_IIN),0))*'Blend Sheet'!$AB95,0) + IFERROR(INDEX(WAC_Item_Cost,MATCH(1,(J$1=WAC_District)*('Blend Sheet'!$AC$4=WAC_IIN),0))*'Blend Sheet'!$AC95,0) + IFERROR(INDEX(WAC_Item_Cost,MATCH(1,(J$1=WAC_District)*('Blend Sheet'!$AD$4=WAC_IIN),0))*'Blend Sheet'!$AD95,0) + IFERROR(INDEX(WAC_Item_Cost,MATCH(1,(J$1=WAC_District)*('Blend Sheet'!$AE$4=WAC_IIN),0))*'Blend Sheet'!$AE95,0) + IFERROR(INDEX(WAC_Item_Cost,MATCH(1,(J$1=WAC_District)*('Blend Sheet'!$AF$4=WAC_IIN),0))*'Blend Sheet'!$AF95,0) + IFERROR(INDEX(WAC_Item_Cost,MATCH(1,(J$1=WAC_District)*('Blend Sheet'!$AG$4=WAC_IIN),0))*'Blend Sheet'!$AG95,0) + IFERROR(INDEX(WAC_Item_Cost,MATCH(1,(J$1=WAC_District)*('Blend Sheet'!$AH$4=WAC_IIN),0))*'Blend Sheet'!$AH95,0) + IFERROR(INDEX(WAC_Item_Cost,MATCH(1,(J$1=WAC_District)*('Blend Sheet'!$AI$4=WAC_IIN),0))*'Blend Sheet'!$AI95,0) + IFERROR(INDEX(WAC_Item_Cost,MATCH(1,(J$1=WAC_District)*('Blend Sheet'!$AJ$4=WAC_IIN),0))*'Blend Sheet'!$AJ95,0) + IFERROR(INDEX(WAC_Item_Cost,MATCH(1,(J$1=WAC_District)*('Blend Sheet'!$AK$4=WAC_IIN),0))*'Blend Sheet'!$AK95,0) + IFERROR(INDEX(WAC_Item_Cost,MATCH(1,(J$1=WAC_District)*('Blend Sheet'!$AL$4=WAC_IIN),0))*'Blend Sheet'!$AL95,0) + IFERROR(INDEX(WAC_Item_Cost,MATCH(1,(J$1=WAC_District)*('Blend Sheet'!$AM$4=WAC_IIN),0))*'Blend Sheet'!$AM95,0) + IFERROR(INDEX(WAC_Item_Cost,MATCH(1,(J$1=WAC_District)*('Blend Sheet'!$AN$4=WAC_IIN),0))*'Blend Sheet'!$AN95,0) + IFERROR(INDEX(WAC_Item_Cost,MATCH(1,(J$1=WAC_District)*('Blend Sheet'!$AO$4=WAC_IIN),0))*'Blend Sheet'!$AO95,0) + IFERROR(INDEX(WAC_Item_Cost,MATCH(1,(J$1=WAC_District)*('Blend Sheet'!$AP$4=WAC_IIN),0))*'Blend Sheet'!$AP95/1000,0)</f>
        <v>230.313618534</v>
      </c>
      <c r="K92" s="245">
        <f t="array" ref="K92">IFERROR(INDEX(WAC_Item_Cost,MATCH(1,(K$1=WAC_District)*('Blend Sheet'!$C$4=WAC_IIN),0))*'Blend Sheet'!$C95/1000,0) + IFERROR(INDEX(WAC_Item_Cost,MATCH(1,(K$1=WAC_District)*('Blend Sheet'!$D$4=WAC_IIN),0))*'Blend Sheet'!$D95/1000,0) + IFERROR(INDEX(WAC_Item_Cost,MATCH(1,(K$1=WAC_District)*('Blend Sheet'!$E$4=WAC_IIN),0))*'Blend Sheet'!$E95/1000,0) + IFERROR(INDEX(WAC_Item_Cost,MATCH(1,(K$1=WAC_District)*('Blend Sheet'!$F$4=WAC_IIN),0))*'Blend Sheet'!$F95/1000,0)  + IFERROR(INDEX(WAC_Item_Cost,MATCH(1,(K$1=WAC_District)*('Blend Sheet'!$G$4=WAC_IIN),0))*'Blend Sheet'!$G95,0) + IFERROR(INDEX(WAC_Item_Cost,MATCH(1,(K$1=WAC_District)*('Blend Sheet'!$H$4=WAC_IIN),0))*'Blend Sheet'!$H95,0)  + IFERROR(INDEX(WAC_Item_Cost,MATCH(1,(K$1=WAC_District)*('Blend Sheet'!$I$4=WAC_IIN),0))*'Blend Sheet'!$I95,0) + IFERROR(INDEX(WAC_Item_Cost,MATCH(1,(K$1=WAC_District)*('Blend Sheet'!$J$4=WAC_IIN),0))*'Blend Sheet'!$J95,0) + IFERROR(INDEX(WAC_Item_Cost,MATCH(1,(K$1=WAC_District)*('Blend Sheet'!$K$4=WAC_IIN),0))*'Blend Sheet'!$K95,0) + IFERROR(INDEX(WAC_Item_Cost,MATCH(1,(K$1=WAC_District)*('Blend Sheet'!$L$4=WAC_IIN),0))*'Blend Sheet'!$L95,0) + IFERROR(INDEX(WAC_Item_Cost,MATCH(1,(K$1=WAC_District)*('Blend Sheet'!$M$4=WAC_IIN),0))*'Blend Sheet'!$M95,0) + IFERROR(INDEX(WAC_Item_Cost,MATCH(1,(K$1=WAC_District)*('Blend Sheet'!$N$4=WAC_IIN),0))*'Blend Sheet'!$N95,0) + IFERROR(INDEX(WAC_Item_Cost,MATCH(1,(K$1=WAC_District)*('Blend Sheet'!$O$4=WAC_IIN),0))*'Blend Sheet'!$O95,0) + IFERROR(INDEX(WAC_Item_Cost,MATCH(1,(K$1=WAC_District)*('Blend Sheet'!$P$4=WAC_IIN),0))*'Blend Sheet'!$P95,0) + IFERROR(INDEX(WAC_Item_Cost,MATCH(1,(K$1=WAC_District)*('Blend Sheet'!$Q$4=WAC_IIN),0))*'Blend Sheet'!$Q95,0) + IFERROR(INDEX(WAC_Item_Cost,MATCH(1,(K$1=WAC_District)*('Blend Sheet'!$R$4=WAC_IIN),0))*'Blend Sheet'!$R95,0) + IFERROR(INDEX(WAC_Item_Cost,MATCH(1,(K$1=WAC_District)*('Blend Sheet'!$S$4=WAC_IIN),0))*'Blend Sheet'!$S95,0) + IFERROR(INDEX(WAC_Item_Cost,MATCH(1,(K$1=WAC_District)*('Blend Sheet'!$T$4=WAC_IIN),0))*'Blend Sheet'!$T95,0) + IFERROR(INDEX(WAC_Item_Cost,MATCH(1,(K$1=WAC_District)*('Blend Sheet'!$U$4=WAC_IIN),0))*'Blend Sheet'!$U95,0) + IFERROR(INDEX(WAC_Item_Cost,MATCH(1,(K$1=WAC_District)*('Blend Sheet'!$V$4=WAC_IIN),0))*'Blend Sheet'!$V95,0) + IFERROR(INDEX(WAC_Item_Cost,MATCH(1,(K$1=WAC_District)*('Blend Sheet'!$W$4=WAC_IIN),0))*'Blend Sheet'!$W95,0) + IFERROR(INDEX(WAC_Item_Cost,MATCH(1,(K$1=WAC_District)*('Blend Sheet'!$X$4=WAC_IIN),0))*'Blend Sheet'!$X95,0) + IFERROR(INDEX(WAC_Item_Cost,MATCH(1,(K$1=WAC_District)*('Blend Sheet'!$Y$4=WAC_IIN),0))*'Blend Sheet'!$Y95,0) + IFERROR(INDEX(WAC_Item_Cost,MATCH(1,(K$1=WAC_District)*('Blend Sheet'!$Z$4=WAC_IIN),0))*'Blend Sheet'!$Z95,0) + IFERROR(INDEX(WAC_Item_Cost,MATCH(1,(K$1=WAC_District)*('Blend Sheet'!$AA$4=WAC_IIN),0))*'Blend Sheet'!$AA95,0) + IFERROR(INDEX(WAC_Item_Cost,MATCH(1,(K$1=WAC_District)*('Blend Sheet'!$AB$4=WAC_IIN),0))*'Blend Sheet'!$AB95,0) + IFERROR(INDEX(WAC_Item_Cost,MATCH(1,(K$1=WAC_District)*('Blend Sheet'!$AC$4=WAC_IIN),0))*'Blend Sheet'!$AC95,0) + IFERROR(INDEX(WAC_Item_Cost,MATCH(1,(K$1=WAC_District)*('Blend Sheet'!$AD$4=WAC_IIN),0))*'Blend Sheet'!$AD95,0) + IFERROR(INDEX(WAC_Item_Cost,MATCH(1,(K$1=WAC_District)*('Blend Sheet'!$AE$4=WAC_IIN),0))*'Blend Sheet'!$AE95,0) + IFERROR(INDEX(WAC_Item_Cost,MATCH(1,(K$1=WAC_District)*('Blend Sheet'!$AF$4=WAC_IIN),0))*'Blend Sheet'!$AF95,0) + IFERROR(INDEX(WAC_Item_Cost,MATCH(1,(K$1=WAC_District)*('Blend Sheet'!$AG$4=WAC_IIN),0))*'Blend Sheet'!$AG95,0) + IFERROR(INDEX(WAC_Item_Cost,MATCH(1,(K$1=WAC_District)*('Blend Sheet'!$AH$4=WAC_IIN),0))*'Blend Sheet'!$AH95,0) + IFERROR(INDEX(WAC_Item_Cost,MATCH(1,(K$1=WAC_District)*('Blend Sheet'!$AI$4=WAC_IIN),0))*'Blend Sheet'!$AI95,0) + IFERROR(INDEX(WAC_Item_Cost,MATCH(1,(K$1=WAC_District)*('Blend Sheet'!$AJ$4=WAC_IIN),0))*'Blend Sheet'!$AJ95,0) + IFERROR(INDEX(WAC_Item_Cost,MATCH(1,(K$1=WAC_District)*('Blend Sheet'!$AK$4=WAC_IIN),0))*'Blend Sheet'!$AK95,0) + IFERROR(INDEX(WAC_Item_Cost,MATCH(1,(K$1=WAC_District)*('Blend Sheet'!$AL$4=WAC_IIN),0))*'Blend Sheet'!$AL95,0) + IFERROR(INDEX(WAC_Item_Cost,MATCH(1,(K$1=WAC_District)*('Blend Sheet'!$AM$4=WAC_IIN),0))*'Blend Sheet'!$AM95,0) + IFERROR(INDEX(WAC_Item_Cost,MATCH(1,(K$1=WAC_District)*('Blend Sheet'!$AN$4=WAC_IIN),0))*'Blend Sheet'!$AN95,0) + IFERROR(INDEX(WAC_Item_Cost,MATCH(1,(K$1=WAC_District)*('Blend Sheet'!$AO$4=WAC_IIN),0))*'Blend Sheet'!$AO95,0) + IFERROR(INDEX(WAC_Item_Cost,MATCH(1,(K$1=WAC_District)*('Blend Sheet'!$AP$4=WAC_IIN),0))*'Blend Sheet'!$AP95/1000,0)</f>
        <v>211.20567411799999</v>
      </c>
      <c r="L92" s="245">
        <f t="array" ref="L92">IFERROR(INDEX(WAC_Item_Cost,MATCH(1,(L$1=WAC_District)*('Blend Sheet'!$C$4=WAC_IIN),0))*'Blend Sheet'!$C95/1000,0) + IFERROR(INDEX(WAC_Item_Cost,MATCH(1,(L$1=WAC_District)*('Blend Sheet'!$D$4=WAC_IIN),0))*'Blend Sheet'!$D95/1000,0) + IFERROR(INDEX(WAC_Item_Cost,MATCH(1,(L$1=WAC_District)*('Blend Sheet'!$E$4=WAC_IIN),0))*'Blend Sheet'!$E95/1000,0) + IFERROR(INDEX(WAC_Item_Cost,MATCH(1,(L$1=WAC_District)*('Blend Sheet'!$F$4=WAC_IIN),0))*'Blend Sheet'!$F95/1000,0)  + IFERROR(INDEX(WAC_Item_Cost,MATCH(1,(L$1=WAC_District)*('Blend Sheet'!$G$4=WAC_IIN),0))*'Blend Sheet'!$G95,0) + IFERROR(INDEX(WAC_Item_Cost,MATCH(1,(L$1=WAC_District)*('Blend Sheet'!$H$4=WAC_IIN),0))*'Blend Sheet'!$H95,0)  + IFERROR(INDEX(WAC_Item_Cost,MATCH(1,(L$1=WAC_District)*('Blend Sheet'!$I$4=WAC_IIN),0))*'Blend Sheet'!$I95,0) + IFERROR(INDEX(WAC_Item_Cost,MATCH(1,(L$1=WAC_District)*('Blend Sheet'!$J$4=WAC_IIN),0))*'Blend Sheet'!$J95,0) + IFERROR(INDEX(WAC_Item_Cost,MATCH(1,(L$1=WAC_District)*('Blend Sheet'!$K$4=WAC_IIN),0))*'Blend Sheet'!$K95,0) + IFERROR(INDEX(WAC_Item_Cost,MATCH(1,(L$1=WAC_District)*('Blend Sheet'!$L$4=WAC_IIN),0))*'Blend Sheet'!$L95,0) + IFERROR(INDEX(WAC_Item_Cost,MATCH(1,(L$1=WAC_District)*('Blend Sheet'!$M$4=WAC_IIN),0))*'Blend Sheet'!$M95,0) + IFERROR(INDEX(WAC_Item_Cost,MATCH(1,(L$1=WAC_District)*('Blend Sheet'!$N$4=WAC_IIN),0))*'Blend Sheet'!$N95,0) + IFERROR(INDEX(WAC_Item_Cost,MATCH(1,(L$1=WAC_District)*('Blend Sheet'!$O$4=WAC_IIN),0))*'Blend Sheet'!$O95,0) + IFERROR(INDEX(WAC_Item_Cost,MATCH(1,(L$1=WAC_District)*('Blend Sheet'!$P$4=WAC_IIN),0))*'Blend Sheet'!$P95,0) + IFERROR(INDEX(WAC_Item_Cost,MATCH(1,(L$1=WAC_District)*('Blend Sheet'!$Q$4=WAC_IIN),0))*'Blend Sheet'!$Q95,0) + IFERROR(INDEX(WAC_Item_Cost,MATCH(1,(L$1=WAC_District)*('Blend Sheet'!$R$4=WAC_IIN),0))*'Blend Sheet'!$R95,0) + IFERROR(INDEX(WAC_Item_Cost,MATCH(1,(L$1=WAC_District)*('Blend Sheet'!$S$4=WAC_IIN),0))*'Blend Sheet'!$S95,0) + IFERROR(INDEX(WAC_Item_Cost,MATCH(1,(L$1=WAC_District)*('Blend Sheet'!$T$4=WAC_IIN),0))*'Blend Sheet'!$T95,0) + IFERROR(INDEX(WAC_Item_Cost,MATCH(1,(L$1=WAC_District)*('Blend Sheet'!$U$4=WAC_IIN),0))*'Blend Sheet'!$U95,0) + IFERROR(INDEX(WAC_Item_Cost,MATCH(1,(L$1=WAC_District)*('Blend Sheet'!$V$4=WAC_IIN),0))*'Blend Sheet'!$V95,0) + IFERROR(INDEX(WAC_Item_Cost,MATCH(1,(L$1=WAC_District)*('Blend Sheet'!$W$4=WAC_IIN),0))*'Blend Sheet'!$W95,0) + IFERROR(INDEX(WAC_Item_Cost,MATCH(1,(L$1=WAC_District)*('Blend Sheet'!$X$4=WAC_IIN),0))*'Blend Sheet'!$X95,0) + IFERROR(INDEX(WAC_Item_Cost,MATCH(1,(L$1=WAC_District)*('Blend Sheet'!$Y$4=WAC_IIN),0))*'Blend Sheet'!$Y95,0) + IFERROR(INDEX(WAC_Item_Cost,MATCH(1,(L$1=WAC_District)*('Blend Sheet'!$Z$4=WAC_IIN),0))*'Blend Sheet'!$Z95,0) + IFERROR(INDEX(WAC_Item_Cost,MATCH(1,(L$1=WAC_District)*('Blend Sheet'!$AA$4=WAC_IIN),0))*'Blend Sheet'!$AA95,0) + IFERROR(INDEX(WAC_Item_Cost,MATCH(1,(L$1=WAC_District)*('Blend Sheet'!$AB$4=WAC_IIN),0))*'Blend Sheet'!$AB95,0) + IFERROR(INDEX(WAC_Item_Cost,MATCH(1,(L$1=WAC_District)*('Blend Sheet'!$AC$4=WAC_IIN),0))*'Blend Sheet'!$AC95,0) + IFERROR(INDEX(WAC_Item_Cost,MATCH(1,(L$1=WAC_District)*('Blend Sheet'!$AD$4=WAC_IIN),0))*'Blend Sheet'!$AD95,0) + IFERROR(INDEX(WAC_Item_Cost,MATCH(1,(L$1=WAC_District)*('Blend Sheet'!$AE$4=WAC_IIN),0))*'Blend Sheet'!$AE95,0) + IFERROR(INDEX(WAC_Item_Cost,MATCH(1,(L$1=WAC_District)*('Blend Sheet'!$AF$4=WAC_IIN),0))*'Blend Sheet'!$AF95,0) + IFERROR(INDEX(WAC_Item_Cost,MATCH(1,(L$1=WAC_District)*('Blend Sheet'!$AG$4=WAC_IIN),0))*'Blend Sheet'!$AG95,0) + IFERROR(INDEX(WAC_Item_Cost,MATCH(1,(L$1=WAC_District)*('Blend Sheet'!$AH$4=WAC_IIN),0))*'Blend Sheet'!$AH95,0) + IFERROR(INDEX(WAC_Item_Cost,MATCH(1,(L$1=WAC_District)*('Blend Sheet'!$AI$4=WAC_IIN),0))*'Blend Sheet'!$AI95,0) + IFERROR(INDEX(WAC_Item_Cost,MATCH(1,(L$1=WAC_District)*('Blend Sheet'!$AJ$4=WAC_IIN),0))*'Blend Sheet'!$AJ95,0) + IFERROR(INDEX(WAC_Item_Cost,MATCH(1,(L$1=WAC_District)*('Blend Sheet'!$AK$4=WAC_IIN),0))*'Blend Sheet'!$AK95,0) + IFERROR(INDEX(WAC_Item_Cost,MATCH(1,(L$1=WAC_District)*('Blend Sheet'!$AL$4=WAC_IIN),0))*'Blend Sheet'!$AL95,0) + IFERROR(INDEX(WAC_Item_Cost,MATCH(1,(L$1=WAC_District)*('Blend Sheet'!$AM$4=WAC_IIN),0))*'Blend Sheet'!$AM95,0) + IFERROR(INDEX(WAC_Item_Cost,MATCH(1,(L$1=WAC_District)*('Blend Sheet'!$AN$4=WAC_IIN),0))*'Blend Sheet'!$AN95,0) + IFERROR(INDEX(WAC_Item_Cost,MATCH(1,(L$1=WAC_District)*('Blend Sheet'!$AO$4=WAC_IIN),0))*'Blend Sheet'!$AO95,0) + IFERROR(INDEX(WAC_Item_Cost,MATCH(1,(L$1=WAC_District)*('Blend Sheet'!$AP$4=WAC_IIN),0))*'Blend Sheet'!$AP95/1000,0)</f>
        <v>173.27901640600001</v>
      </c>
    </row>
    <row r="93" spans="1:12" x14ac:dyDescent="0.25">
      <c r="A93" t="str">
        <f>'Blend Sheet'!A96</f>
        <v>SURFACEmix LW PRO SL (CDM-C)</v>
      </c>
      <c r="B93" s="245">
        <f t="array" ref="B93">IFERROR(INDEX(WAC_Item_Cost,MATCH(1,(B$1=WAC_District)*('Blend Sheet'!$C$4=WAC_IIN),0))*'Blend Sheet'!$C96/1000,0) + IFERROR(INDEX(WAC_Item_Cost,MATCH(1,(B$1=WAC_District)*('Blend Sheet'!$D$4=WAC_IIN),0))*'Blend Sheet'!$D96/1000,0) + IFERROR(INDEX(WAC_Item_Cost,MATCH(1,(B$1=WAC_District)*('Blend Sheet'!$E$4=WAC_IIN),0))*'Blend Sheet'!$E96/1000,0) + IFERROR(INDEX(WAC_Item_Cost,MATCH(1,(B$1=WAC_District)*('Blend Sheet'!$F$4=WAC_IIN),0))*'Blend Sheet'!$F96/1000,0)  + IFERROR(INDEX(WAC_Item_Cost,MATCH(1,(B$1=WAC_District)*('Blend Sheet'!$G$4=WAC_IIN),0))*'Blend Sheet'!$G96,0) + IFERROR(INDEX(WAC_Item_Cost,MATCH(1,(B$1=WAC_District)*('Blend Sheet'!$H$4=WAC_IIN),0))*'Blend Sheet'!$H96,0)  + IFERROR(INDEX(WAC_Item_Cost,MATCH(1,(B$1=WAC_District)*('Blend Sheet'!$I$4=WAC_IIN),0))*'Blend Sheet'!$I96,0) + IFERROR(INDEX(WAC_Item_Cost,MATCH(1,(B$1=WAC_District)*('Blend Sheet'!$J$4=WAC_IIN),0))*'Blend Sheet'!$J96,0) + IFERROR(INDEX(WAC_Item_Cost,MATCH(1,(B$1=WAC_District)*('Blend Sheet'!$K$4=WAC_IIN),0))*'Blend Sheet'!$K96,0) + IFERROR(INDEX(WAC_Item_Cost,MATCH(1,(B$1=WAC_District)*('Blend Sheet'!$L$4=WAC_IIN),0))*'Blend Sheet'!$L96,0) + IFERROR(INDEX(WAC_Item_Cost,MATCH(1,(B$1=WAC_District)*('Blend Sheet'!$M$4=WAC_IIN),0))*'Blend Sheet'!$M96,0) + IFERROR(INDEX(WAC_Item_Cost,MATCH(1,(B$1=WAC_District)*('Blend Sheet'!$N$4=WAC_IIN),0))*'Blend Sheet'!$N96,0) + IFERROR(INDEX(WAC_Item_Cost,MATCH(1,(B$1=WAC_District)*('Blend Sheet'!$O$4=WAC_IIN),0))*'Blend Sheet'!$O96,0) + IFERROR(INDEX(WAC_Item_Cost,MATCH(1,(B$1=WAC_District)*('Blend Sheet'!$P$4=WAC_IIN),0))*'Blend Sheet'!$P96,0) + IFERROR(INDEX(WAC_Item_Cost,MATCH(1,(B$1=WAC_District)*('Blend Sheet'!$Q$4=WAC_IIN),0))*'Blend Sheet'!$Q96,0) + IFERROR(INDEX(WAC_Item_Cost,MATCH(1,(B$1=WAC_District)*('Blend Sheet'!$R$4=WAC_IIN),0))*'Blend Sheet'!$R96,0) + IFERROR(INDEX(WAC_Item_Cost,MATCH(1,(B$1=WAC_District)*('Blend Sheet'!$S$4=WAC_IIN),0))*'Blend Sheet'!$S96,0) + IFERROR(INDEX(WAC_Item_Cost,MATCH(1,(B$1=WAC_District)*('Blend Sheet'!$T$4=WAC_IIN),0))*'Blend Sheet'!$T96,0) + IFERROR(INDEX(WAC_Item_Cost,MATCH(1,(B$1=WAC_District)*('Blend Sheet'!$U$4=WAC_IIN),0))*'Blend Sheet'!$U96,0) + IFERROR(INDEX(WAC_Item_Cost,MATCH(1,(B$1=WAC_District)*('Blend Sheet'!$V$4=WAC_IIN),0))*'Blend Sheet'!$V96,0) + IFERROR(INDEX(WAC_Item_Cost,MATCH(1,(B$1=WAC_District)*('Blend Sheet'!$W$4=WAC_IIN),0))*'Blend Sheet'!$W96,0) + IFERROR(INDEX(WAC_Item_Cost,MATCH(1,(B$1=WAC_District)*('Blend Sheet'!$X$4=WAC_IIN),0))*'Blend Sheet'!$X96,0) + IFERROR(INDEX(WAC_Item_Cost,MATCH(1,(B$1=WAC_District)*('Blend Sheet'!$Y$4=WAC_IIN),0))*'Blend Sheet'!$Y96,0) + IFERROR(INDEX(WAC_Item_Cost,MATCH(1,(B$1=WAC_District)*('Blend Sheet'!$Z$4=WAC_IIN),0))*'Blend Sheet'!$Z96,0) + IFERROR(INDEX(WAC_Item_Cost,MATCH(1,(B$1=WAC_District)*('Blend Sheet'!$AA$4=WAC_IIN),0))*'Blend Sheet'!$AA96,0) + IFERROR(INDEX(WAC_Item_Cost,MATCH(1,(B$1=WAC_District)*('Blend Sheet'!$AB$4=WAC_IIN),0))*'Blend Sheet'!$AB96,0) + IFERROR(INDEX(WAC_Item_Cost,MATCH(1,(B$1=WAC_District)*('Blend Sheet'!$AC$4=WAC_IIN),0))*'Blend Sheet'!$AC96,0) + IFERROR(INDEX(WAC_Item_Cost,MATCH(1,(B$1=WAC_District)*('Blend Sheet'!$AD$4=WAC_IIN),0))*'Blend Sheet'!$AD96,0) + IFERROR(INDEX(WAC_Item_Cost,MATCH(1,(B$1=WAC_District)*('Blend Sheet'!$AE$4=WAC_IIN),0))*'Blend Sheet'!$AE96,0) + IFERROR(INDEX(WAC_Item_Cost,MATCH(1,(B$1=WAC_District)*('Blend Sheet'!$AF$4=WAC_IIN),0))*'Blend Sheet'!$AF96,0) + IFERROR(INDEX(WAC_Item_Cost,MATCH(1,(B$1=WAC_District)*('Blend Sheet'!$AG$4=WAC_IIN),0))*'Blend Sheet'!$AG96,0) + IFERROR(INDEX(WAC_Item_Cost,MATCH(1,(B$1=WAC_District)*('Blend Sheet'!$AH$4=WAC_IIN),0))*'Blend Sheet'!$AH96,0) + IFERROR(INDEX(WAC_Item_Cost,MATCH(1,(B$1=WAC_District)*('Blend Sheet'!$AI$4=WAC_IIN),0))*'Blend Sheet'!$AI96,0) + IFERROR(INDEX(WAC_Item_Cost,MATCH(1,(B$1=WAC_District)*('Blend Sheet'!$AJ$4=WAC_IIN),0))*'Blend Sheet'!$AJ96,0) + IFERROR(INDEX(WAC_Item_Cost,MATCH(1,(B$1=WAC_District)*('Blend Sheet'!$AK$4=WAC_IIN),0))*'Blend Sheet'!$AK96,0) + IFERROR(INDEX(WAC_Item_Cost,MATCH(1,(B$1=WAC_District)*('Blend Sheet'!$AL$4=WAC_IIN),0))*'Blend Sheet'!$AL96,0) + IFERROR(INDEX(WAC_Item_Cost,MATCH(1,(B$1=WAC_District)*('Blend Sheet'!$AM$4=WAC_IIN),0))*'Blend Sheet'!$AM96,0) + IFERROR(INDEX(WAC_Item_Cost,MATCH(1,(B$1=WAC_District)*('Blend Sheet'!$AN$4=WAC_IIN),0))*'Blend Sheet'!$AN96,0) + IFERROR(INDEX(WAC_Item_Cost,MATCH(1,(B$1=WAC_District)*('Blend Sheet'!$AO$4=WAC_IIN),0))*'Blend Sheet'!$AO96,0) + IFERROR(INDEX(WAC_Item_Cost,MATCH(1,(B$1=WAC_District)*('Blend Sheet'!$AP$4=WAC_IIN),0))*'Blend Sheet'!$AP96/1000,0)</f>
        <v>168.62932576599999</v>
      </c>
      <c r="C93" s="245">
        <f t="array" ref="C93">IFERROR(INDEX(WAC_Item_Cost,MATCH(1,(C$1=WAC_District)*('Blend Sheet'!$C$4=WAC_IIN),0))*'Blend Sheet'!$C96/1000,0) + IFERROR(INDEX(WAC_Item_Cost,MATCH(1,(C$1=WAC_District)*('Blend Sheet'!$D$4=WAC_IIN),0))*'Blend Sheet'!$D96/1000,0) + IFERROR(INDEX(WAC_Item_Cost,MATCH(1,(C$1=WAC_District)*('Blend Sheet'!$E$4=WAC_IIN),0))*'Blend Sheet'!$E96/1000,0) + IFERROR(INDEX(WAC_Item_Cost,MATCH(1,(C$1=WAC_District)*('Blend Sheet'!$F$4=WAC_IIN),0))*'Blend Sheet'!$F96/1000,0)  + IFERROR(INDEX(WAC_Item_Cost,MATCH(1,(C$1=WAC_District)*('Blend Sheet'!$G$4=WAC_IIN),0))*'Blend Sheet'!$G96,0) + IFERROR(INDEX(WAC_Item_Cost,MATCH(1,(C$1=WAC_District)*('Blend Sheet'!$H$4=WAC_IIN),0))*'Blend Sheet'!$H96,0)  + IFERROR(INDEX(WAC_Item_Cost,MATCH(1,(C$1=WAC_District)*('Blend Sheet'!$I$4=WAC_IIN),0))*'Blend Sheet'!$I96,0) + IFERROR(INDEX(WAC_Item_Cost,MATCH(1,(C$1=WAC_District)*('Blend Sheet'!$J$4=WAC_IIN),0))*'Blend Sheet'!$J96,0) + IFERROR(INDEX(WAC_Item_Cost,MATCH(1,(C$1=WAC_District)*('Blend Sheet'!$K$4=WAC_IIN),0))*'Blend Sheet'!$K96,0) + IFERROR(INDEX(WAC_Item_Cost,MATCH(1,(C$1=WAC_District)*('Blend Sheet'!$L$4=WAC_IIN),0))*'Blend Sheet'!$L96,0) + IFERROR(INDEX(WAC_Item_Cost,MATCH(1,(C$1=WAC_District)*('Blend Sheet'!$M$4=WAC_IIN),0))*'Blend Sheet'!$M96,0) + IFERROR(INDEX(WAC_Item_Cost,MATCH(1,(C$1=WAC_District)*('Blend Sheet'!$N$4=WAC_IIN),0))*'Blend Sheet'!$N96,0) + IFERROR(INDEX(WAC_Item_Cost,MATCH(1,(C$1=WAC_District)*('Blend Sheet'!$O$4=WAC_IIN),0))*'Blend Sheet'!$O96,0) + IFERROR(INDEX(WAC_Item_Cost,MATCH(1,(C$1=WAC_District)*('Blend Sheet'!$P$4=WAC_IIN),0))*'Blend Sheet'!$P96,0) + IFERROR(INDEX(WAC_Item_Cost,MATCH(1,(C$1=WAC_District)*('Blend Sheet'!$Q$4=WAC_IIN),0))*'Blend Sheet'!$Q96,0) + IFERROR(INDEX(WAC_Item_Cost,MATCH(1,(C$1=WAC_District)*('Blend Sheet'!$R$4=WAC_IIN),0))*'Blend Sheet'!$R96,0) + IFERROR(INDEX(WAC_Item_Cost,MATCH(1,(C$1=WAC_District)*('Blend Sheet'!$S$4=WAC_IIN),0))*'Blend Sheet'!$S96,0) + IFERROR(INDEX(WAC_Item_Cost,MATCH(1,(C$1=WAC_District)*('Blend Sheet'!$T$4=WAC_IIN),0))*'Blend Sheet'!$T96,0) + IFERROR(INDEX(WAC_Item_Cost,MATCH(1,(C$1=WAC_District)*('Blend Sheet'!$U$4=WAC_IIN),0))*'Blend Sheet'!$U96,0) + IFERROR(INDEX(WAC_Item_Cost,MATCH(1,(C$1=WAC_District)*('Blend Sheet'!$V$4=WAC_IIN),0))*'Blend Sheet'!$V96,0) + IFERROR(INDEX(WAC_Item_Cost,MATCH(1,(C$1=WAC_District)*('Blend Sheet'!$W$4=WAC_IIN),0))*'Blend Sheet'!$W96,0) + IFERROR(INDEX(WAC_Item_Cost,MATCH(1,(C$1=WAC_District)*('Blend Sheet'!$X$4=WAC_IIN),0))*'Blend Sheet'!$X96,0) + IFERROR(INDEX(WAC_Item_Cost,MATCH(1,(C$1=WAC_District)*('Blend Sheet'!$Y$4=WAC_IIN),0))*'Blend Sheet'!$Y96,0) + IFERROR(INDEX(WAC_Item_Cost,MATCH(1,(C$1=WAC_District)*('Blend Sheet'!$Z$4=WAC_IIN),0))*'Blend Sheet'!$Z96,0) + IFERROR(INDEX(WAC_Item_Cost,MATCH(1,(C$1=WAC_District)*('Blend Sheet'!$AA$4=WAC_IIN),0))*'Blend Sheet'!$AA96,0) + IFERROR(INDEX(WAC_Item_Cost,MATCH(1,(C$1=WAC_District)*('Blend Sheet'!$AB$4=WAC_IIN),0))*'Blend Sheet'!$AB96,0) + IFERROR(INDEX(WAC_Item_Cost,MATCH(1,(C$1=WAC_District)*('Blend Sheet'!$AC$4=WAC_IIN),0))*'Blend Sheet'!$AC96,0) + IFERROR(INDEX(WAC_Item_Cost,MATCH(1,(C$1=WAC_District)*('Blend Sheet'!$AD$4=WAC_IIN),0))*'Blend Sheet'!$AD96,0) + IFERROR(INDEX(WAC_Item_Cost,MATCH(1,(C$1=WAC_District)*('Blend Sheet'!$AE$4=WAC_IIN),0))*'Blend Sheet'!$AE96,0) + IFERROR(INDEX(WAC_Item_Cost,MATCH(1,(C$1=WAC_District)*('Blend Sheet'!$AF$4=WAC_IIN),0))*'Blend Sheet'!$AF96,0) + IFERROR(INDEX(WAC_Item_Cost,MATCH(1,(C$1=WAC_District)*('Blend Sheet'!$AG$4=WAC_IIN),0))*'Blend Sheet'!$AG96,0) + IFERROR(INDEX(WAC_Item_Cost,MATCH(1,(C$1=WAC_District)*('Blend Sheet'!$AH$4=WAC_IIN),0))*'Blend Sheet'!$AH96,0) + IFERROR(INDEX(WAC_Item_Cost,MATCH(1,(C$1=WAC_District)*('Blend Sheet'!$AI$4=WAC_IIN),0))*'Blend Sheet'!$AI96,0) + IFERROR(INDEX(WAC_Item_Cost,MATCH(1,(C$1=WAC_District)*('Blend Sheet'!$AJ$4=WAC_IIN),0))*'Blend Sheet'!$AJ96,0) + IFERROR(INDEX(WAC_Item_Cost,MATCH(1,(C$1=WAC_District)*('Blend Sheet'!$AK$4=WAC_IIN),0))*'Blend Sheet'!$AK96,0) + IFERROR(INDEX(WAC_Item_Cost,MATCH(1,(C$1=WAC_District)*('Blend Sheet'!$AL$4=WAC_IIN),0))*'Blend Sheet'!$AL96,0) + IFERROR(INDEX(WAC_Item_Cost,MATCH(1,(C$1=WAC_District)*('Blend Sheet'!$AM$4=WAC_IIN),0))*'Blend Sheet'!$AM96,0) + IFERROR(INDEX(WAC_Item_Cost,MATCH(1,(C$1=WAC_District)*('Blend Sheet'!$AN$4=WAC_IIN),0))*'Blend Sheet'!$AN96,0) + IFERROR(INDEX(WAC_Item_Cost,MATCH(1,(C$1=WAC_District)*('Blend Sheet'!$AO$4=WAC_IIN),0))*'Blend Sheet'!$AO96,0) + IFERROR(INDEX(WAC_Item_Cost,MATCH(1,(C$1=WAC_District)*('Blend Sheet'!$AP$4=WAC_IIN),0))*'Blend Sheet'!$AP96/1000,0)</f>
        <v>202.70409722799999</v>
      </c>
      <c r="D93" s="245">
        <f t="array" ref="D93">IFERROR(INDEX(WAC_Item_Cost,MATCH(1,(D$1=WAC_District)*('Blend Sheet'!$C$4=WAC_IIN),0))*'Blend Sheet'!$C96/1000,0) + IFERROR(INDEX(WAC_Item_Cost,MATCH(1,(D$1=WAC_District)*('Blend Sheet'!$D$4=WAC_IIN),0))*'Blend Sheet'!$D96/1000,0) + IFERROR(INDEX(WAC_Item_Cost,MATCH(1,(D$1=WAC_District)*('Blend Sheet'!$E$4=WAC_IIN),0))*'Blend Sheet'!$E96/1000,0) + IFERROR(INDEX(WAC_Item_Cost,MATCH(1,(D$1=WAC_District)*('Blend Sheet'!$F$4=WAC_IIN),0))*'Blend Sheet'!$F96/1000,0)  + IFERROR(INDEX(WAC_Item_Cost,MATCH(1,(D$1=WAC_District)*('Blend Sheet'!$G$4=WAC_IIN),0))*'Blend Sheet'!$G96,0) + IFERROR(INDEX(WAC_Item_Cost,MATCH(1,(D$1=WAC_District)*('Blend Sheet'!$H$4=WAC_IIN),0))*'Blend Sheet'!$H96,0)  + IFERROR(INDEX(WAC_Item_Cost,MATCH(1,(D$1=WAC_District)*('Blend Sheet'!$I$4=WAC_IIN),0))*'Blend Sheet'!$I96,0) + IFERROR(INDEX(WAC_Item_Cost,MATCH(1,(D$1=WAC_District)*('Blend Sheet'!$J$4=WAC_IIN),0))*'Blend Sheet'!$J96,0) + IFERROR(INDEX(WAC_Item_Cost,MATCH(1,(D$1=WAC_District)*('Blend Sheet'!$K$4=WAC_IIN),0))*'Blend Sheet'!$K96,0) + IFERROR(INDEX(WAC_Item_Cost,MATCH(1,(D$1=WAC_District)*('Blend Sheet'!$L$4=WAC_IIN),0))*'Blend Sheet'!$L96,0) + IFERROR(INDEX(WAC_Item_Cost,MATCH(1,(D$1=WAC_District)*('Blend Sheet'!$M$4=WAC_IIN),0))*'Blend Sheet'!$M96,0) + IFERROR(INDEX(WAC_Item_Cost,MATCH(1,(D$1=WAC_District)*('Blend Sheet'!$N$4=WAC_IIN),0))*'Blend Sheet'!$N96,0) + IFERROR(INDEX(WAC_Item_Cost,MATCH(1,(D$1=WAC_District)*('Blend Sheet'!$O$4=WAC_IIN),0))*'Blend Sheet'!$O96,0) + IFERROR(INDEX(WAC_Item_Cost,MATCH(1,(D$1=WAC_District)*('Blend Sheet'!$P$4=WAC_IIN),0))*'Blend Sheet'!$P96,0) + IFERROR(INDEX(WAC_Item_Cost,MATCH(1,(D$1=WAC_District)*('Blend Sheet'!$Q$4=WAC_IIN),0))*'Blend Sheet'!$Q96,0) + IFERROR(INDEX(WAC_Item_Cost,MATCH(1,(D$1=WAC_District)*('Blend Sheet'!$R$4=WAC_IIN),0))*'Blend Sheet'!$R96,0) + IFERROR(INDEX(WAC_Item_Cost,MATCH(1,(D$1=WAC_District)*('Blend Sheet'!$S$4=WAC_IIN),0))*'Blend Sheet'!$S96,0) + IFERROR(INDEX(WAC_Item_Cost,MATCH(1,(D$1=WAC_District)*('Blend Sheet'!$T$4=WAC_IIN),0))*'Blend Sheet'!$T96,0) + IFERROR(INDEX(WAC_Item_Cost,MATCH(1,(D$1=WAC_District)*('Blend Sheet'!$U$4=WAC_IIN),0))*'Blend Sheet'!$U96,0) + IFERROR(INDEX(WAC_Item_Cost,MATCH(1,(D$1=WAC_District)*('Blend Sheet'!$V$4=WAC_IIN),0))*'Blend Sheet'!$V96,0) + IFERROR(INDEX(WAC_Item_Cost,MATCH(1,(D$1=WAC_District)*('Blend Sheet'!$W$4=WAC_IIN),0))*'Blend Sheet'!$W96,0) + IFERROR(INDEX(WAC_Item_Cost,MATCH(1,(D$1=WAC_District)*('Blend Sheet'!$X$4=WAC_IIN),0))*'Blend Sheet'!$X96,0) + IFERROR(INDEX(WAC_Item_Cost,MATCH(1,(D$1=WAC_District)*('Blend Sheet'!$Y$4=WAC_IIN),0))*'Blend Sheet'!$Y96,0) + IFERROR(INDEX(WAC_Item_Cost,MATCH(1,(D$1=WAC_District)*('Blend Sheet'!$Z$4=WAC_IIN),0))*'Blend Sheet'!$Z96,0) + IFERROR(INDEX(WAC_Item_Cost,MATCH(1,(D$1=WAC_District)*('Blend Sheet'!$AA$4=WAC_IIN),0))*'Blend Sheet'!$AA96,0) + IFERROR(INDEX(WAC_Item_Cost,MATCH(1,(D$1=WAC_District)*('Blend Sheet'!$AB$4=WAC_IIN),0))*'Blend Sheet'!$AB96,0) + IFERROR(INDEX(WAC_Item_Cost,MATCH(1,(D$1=WAC_District)*('Blend Sheet'!$AC$4=WAC_IIN),0))*'Blend Sheet'!$AC96,0) + IFERROR(INDEX(WAC_Item_Cost,MATCH(1,(D$1=WAC_District)*('Blend Sheet'!$AD$4=WAC_IIN),0))*'Blend Sheet'!$AD96,0) + IFERROR(INDEX(WAC_Item_Cost,MATCH(1,(D$1=WAC_District)*('Blend Sheet'!$AE$4=WAC_IIN),0))*'Blend Sheet'!$AE96,0) + IFERROR(INDEX(WAC_Item_Cost,MATCH(1,(D$1=WAC_District)*('Blend Sheet'!$AF$4=WAC_IIN),0))*'Blend Sheet'!$AF96,0) + IFERROR(INDEX(WAC_Item_Cost,MATCH(1,(D$1=WAC_District)*('Blend Sheet'!$AG$4=WAC_IIN),0))*'Blend Sheet'!$AG96,0) + IFERROR(INDEX(WAC_Item_Cost,MATCH(1,(D$1=WAC_District)*('Blend Sheet'!$AH$4=WAC_IIN),0))*'Blend Sheet'!$AH96,0) + IFERROR(INDEX(WAC_Item_Cost,MATCH(1,(D$1=WAC_District)*('Blend Sheet'!$AI$4=WAC_IIN),0))*'Blend Sheet'!$AI96,0) + IFERROR(INDEX(WAC_Item_Cost,MATCH(1,(D$1=WAC_District)*('Blend Sheet'!$AJ$4=WAC_IIN),0))*'Blend Sheet'!$AJ96,0) + IFERROR(INDEX(WAC_Item_Cost,MATCH(1,(D$1=WAC_District)*('Blend Sheet'!$AK$4=WAC_IIN),0))*'Blend Sheet'!$AK96,0) + IFERROR(INDEX(WAC_Item_Cost,MATCH(1,(D$1=WAC_District)*('Blend Sheet'!$AL$4=WAC_IIN),0))*'Blend Sheet'!$AL96,0) + IFERROR(INDEX(WAC_Item_Cost,MATCH(1,(D$1=WAC_District)*('Blend Sheet'!$AM$4=WAC_IIN),0))*'Blend Sheet'!$AM96,0) + IFERROR(INDEX(WAC_Item_Cost,MATCH(1,(D$1=WAC_District)*('Blend Sheet'!$AN$4=WAC_IIN),0))*'Blend Sheet'!$AN96,0) + IFERROR(INDEX(WAC_Item_Cost,MATCH(1,(D$1=WAC_District)*('Blend Sheet'!$AO$4=WAC_IIN),0))*'Blend Sheet'!$AO96,0) + IFERROR(INDEX(WAC_Item_Cost,MATCH(1,(D$1=WAC_District)*('Blend Sheet'!$AP$4=WAC_IIN),0))*'Blend Sheet'!$AP96/1000,0)</f>
        <v>162.00369309000001</v>
      </c>
      <c r="E93" s="245">
        <f t="array" ref="E93">IFERROR(INDEX(WAC_Item_Cost,MATCH(1,(E$1=WAC_District)*('Blend Sheet'!$C$4=WAC_IIN),0))*'Blend Sheet'!$C96/1000,0) + IFERROR(INDEX(WAC_Item_Cost,MATCH(1,(E$1=WAC_District)*('Blend Sheet'!$D$4=WAC_IIN),0))*'Blend Sheet'!$D96/1000,0) + IFERROR(INDEX(WAC_Item_Cost,MATCH(1,(E$1=WAC_District)*('Blend Sheet'!$E$4=WAC_IIN),0))*'Blend Sheet'!$E96/1000,0) + IFERROR(INDEX(WAC_Item_Cost,MATCH(1,(E$1=WAC_District)*('Blend Sheet'!$F$4=WAC_IIN),0))*'Blend Sheet'!$F96/1000,0)  + IFERROR(INDEX(WAC_Item_Cost,MATCH(1,(E$1=WAC_District)*('Blend Sheet'!$G$4=WAC_IIN),0))*'Blend Sheet'!$G96,0) + IFERROR(INDEX(WAC_Item_Cost,MATCH(1,(E$1=WAC_District)*('Blend Sheet'!$H$4=WAC_IIN),0))*'Blend Sheet'!$H96,0)  + IFERROR(INDEX(WAC_Item_Cost,MATCH(1,(E$1=WAC_District)*('Blend Sheet'!$I$4=WAC_IIN),0))*'Blend Sheet'!$I96,0) + IFERROR(INDEX(WAC_Item_Cost,MATCH(1,(E$1=WAC_District)*('Blend Sheet'!$J$4=WAC_IIN),0))*'Blend Sheet'!$J96,0) + IFERROR(INDEX(WAC_Item_Cost,MATCH(1,(E$1=WAC_District)*('Blend Sheet'!$K$4=WAC_IIN),0))*'Blend Sheet'!$K96,0) + IFERROR(INDEX(WAC_Item_Cost,MATCH(1,(E$1=WAC_District)*('Blend Sheet'!$L$4=WAC_IIN),0))*'Blend Sheet'!$L96,0) + IFERROR(INDEX(WAC_Item_Cost,MATCH(1,(E$1=WAC_District)*('Blend Sheet'!$M$4=WAC_IIN),0))*'Blend Sheet'!$M96,0) + IFERROR(INDEX(WAC_Item_Cost,MATCH(1,(E$1=WAC_District)*('Blend Sheet'!$N$4=WAC_IIN),0))*'Blend Sheet'!$N96,0) + IFERROR(INDEX(WAC_Item_Cost,MATCH(1,(E$1=WAC_District)*('Blend Sheet'!$O$4=WAC_IIN),0))*'Blend Sheet'!$O96,0) + IFERROR(INDEX(WAC_Item_Cost,MATCH(1,(E$1=WAC_District)*('Blend Sheet'!$P$4=WAC_IIN),0))*'Blend Sheet'!$P96,0) + IFERROR(INDEX(WAC_Item_Cost,MATCH(1,(E$1=WAC_District)*('Blend Sheet'!$Q$4=WAC_IIN),0))*'Blend Sheet'!$Q96,0) + IFERROR(INDEX(WAC_Item_Cost,MATCH(1,(E$1=WAC_District)*('Blend Sheet'!$R$4=WAC_IIN),0))*'Blend Sheet'!$R96,0) + IFERROR(INDEX(WAC_Item_Cost,MATCH(1,(E$1=WAC_District)*('Blend Sheet'!$S$4=WAC_IIN),0))*'Blend Sheet'!$S96,0) + IFERROR(INDEX(WAC_Item_Cost,MATCH(1,(E$1=WAC_District)*('Blend Sheet'!$T$4=WAC_IIN),0))*'Blend Sheet'!$T96,0) + IFERROR(INDEX(WAC_Item_Cost,MATCH(1,(E$1=WAC_District)*('Blend Sheet'!$U$4=WAC_IIN),0))*'Blend Sheet'!$U96,0) + IFERROR(INDEX(WAC_Item_Cost,MATCH(1,(E$1=WAC_District)*('Blend Sheet'!$V$4=WAC_IIN),0))*'Blend Sheet'!$V96,0) + IFERROR(INDEX(WAC_Item_Cost,MATCH(1,(E$1=WAC_District)*('Blend Sheet'!$W$4=WAC_IIN),0))*'Blend Sheet'!$W96,0) + IFERROR(INDEX(WAC_Item_Cost,MATCH(1,(E$1=WAC_District)*('Blend Sheet'!$X$4=WAC_IIN),0))*'Blend Sheet'!$X96,0) + IFERROR(INDEX(WAC_Item_Cost,MATCH(1,(E$1=WAC_District)*('Blend Sheet'!$Y$4=WAC_IIN),0))*'Blend Sheet'!$Y96,0) + IFERROR(INDEX(WAC_Item_Cost,MATCH(1,(E$1=WAC_District)*('Blend Sheet'!$Z$4=WAC_IIN),0))*'Blend Sheet'!$Z96,0) + IFERROR(INDEX(WAC_Item_Cost,MATCH(1,(E$1=WAC_District)*('Blend Sheet'!$AA$4=WAC_IIN),0))*'Blend Sheet'!$AA96,0) + IFERROR(INDEX(WAC_Item_Cost,MATCH(1,(E$1=WAC_District)*('Blend Sheet'!$AB$4=WAC_IIN),0))*'Blend Sheet'!$AB96,0) + IFERROR(INDEX(WAC_Item_Cost,MATCH(1,(E$1=WAC_District)*('Blend Sheet'!$AC$4=WAC_IIN),0))*'Blend Sheet'!$AC96,0) + IFERROR(INDEX(WAC_Item_Cost,MATCH(1,(E$1=WAC_District)*('Blend Sheet'!$AD$4=WAC_IIN),0))*'Blend Sheet'!$AD96,0) + IFERROR(INDEX(WAC_Item_Cost,MATCH(1,(E$1=WAC_District)*('Blend Sheet'!$AE$4=WAC_IIN),0))*'Blend Sheet'!$AE96,0) + IFERROR(INDEX(WAC_Item_Cost,MATCH(1,(E$1=WAC_District)*('Blend Sheet'!$AF$4=WAC_IIN),0))*'Blend Sheet'!$AF96,0) + IFERROR(INDEX(WAC_Item_Cost,MATCH(1,(E$1=WAC_District)*('Blend Sheet'!$AG$4=WAC_IIN),0))*'Blend Sheet'!$AG96,0) + IFERROR(INDEX(WAC_Item_Cost,MATCH(1,(E$1=WAC_District)*('Blend Sheet'!$AH$4=WAC_IIN),0))*'Blend Sheet'!$AH96,0) + IFERROR(INDEX(WAC_Item_Cost,MATCH(1,(E$1=WAC_District)*('Blend Sheet'!$AI$4=WAC_IIN),0))*'Blend Sheet'!$AI96,0) + IFERROR(INDEX(WAC_Item_Cost,MATCH(1,(E$1=WAC_District)*('Blend Sheet'!$AJ$4=WAC_IIN),0))*'Blend Sheet'!$AJ96,0) + IFERROR(INDEX(WAC_Item_Cost,MATCH(1,(E$1=WAC_District)*('Blend Sheet'!$AK$4=WAC_IIN),0))*'Blend Sheet'!$AK96,0) + IFERROR(INDEX(WAC_Item_Cost,MATCH(1,(E$1=WAC_District)*('Blend Sheet'!$AL$4=WAC_IIN),0))*'Blend Sheet'!$AL96,0) + IFERROR(INDEX(WAC_Item_Cost,MATCH(1,(E$1=WAC_District)*('Blend Sheet'!$AM$4=WAC_IIN),0))*'Blend Sheet'!$AM96,0) + IFERROR(INDEX(WAC_Item_Cost,MATCH(1,(E$1=WAC_District)*('Blend Sheet'!$AN$4=WAC_IIN),0))*'Blend Sheet'!$AN96,0) + IFERROR(INDEX(WAC_Item_Cost,MATCH(1,(E$1=WAC_District)*('Blend Sheet'!$AO$4=WAC_IIN),0))*'Blend Sheet'!$AO96,0) + IFERROR(INDEX(WAC_Item_Cost,MATCH(1,(E$1=WAC_District)*('Blend Sheet'!$AP$4=WAC_IIN),0))*'Blend Sheet'!$AP96/1000,0)</f>
        <v>235.24547945399999</v>
      </c>
      <c r="F93" s="245">
        <f t="array" ref="F93">IFERROR(INDEX(WAC_Item_Cost,MATCH(1,(F$1=WAC_District)*('Blend Sheet'!$C$4=WAC_IIN),0))*'Blend Sheet'!$C96/1000,0) + IFERROR(INDEX(WAC_Item_Cost,MATCH(1,(F$1=WAC_District)*('Blend Sheet'!$D$4=WAC_IIN),0))*'Blend Sheet'!$D96/1000,0) + IFERROR(INDEX(WAC_Item_Cost,MATCH(1,(F$1=WAC_District)*('Blend Sheet'!$E$4=WAC_IIN),0))*'Blend Sheet'!$E96/1000,0) + IFERROR(INDEX(WAC_Item_Cost,MATCH(1,(F$1=WAC_District)*('Blend Sheet'!$F$4=WAC_IIN),0))*'Blend Sheet'!$F96/1000,0)  + IFERROR(INDEX(WAC_Item_Cost,MATCH(1,(F$1=WAC_District)*('Blend Sheet'!$G$4=WAC_IIN),0))*'Blend Sheet'!$G96,0) + IFERROR(INDEX(WAC_Item_Cost,MATCH(1,(F$1=WAC_District)*('Blend Sheet'!$H$4=WAC_IIN),0))*'Blend Sheet'!$H96,0)  + IFERROR(INDEX(WAC_Item_Cost,MATCH(1,(F$1=WAC_District)*('Blend Sheet'!$I$4=WAC_IIN),0))*'Blend Sheet'!$I96,0) + IFERROR(INDEX(WAC_Item_Cost,MATCH(1,(F$1=WAC_District)*('Blend Sheet'!$J$4=WAC_IIN),0))*'Blend Sheet'!$J96,0) + IFERROR(INDEX(WAC_Item_Cost,MATCH(1,(F$1=WAC_District)*('Blend Sheet'!$K$4=WAC_IIN),0))*'Blend Sheet'!$K96,0) + IFERROR(INDEX(WAC_Item_Cost,MATCH(1,(F$1=WAC_District)*('Blend Sheet'!$L$4=WAC_IIN),0))*'Blend Sheet'!$L96,0) + IFERROR(INDEX(WAC_Item_Cost,MATCH(1,(F$1=WAC_District)*('Blend Sheet'!$M$4=WAC_IIN),0))*'Blend Sheet'!$M96,0) + IFERROR(INDEX(WAC_Item_Cost,MATCH(1,(F$1=WAC_District)*('Blend Sheet'!$N$4=WAC_IIN),0))*'Blend Sheet'!$N96,0) + IFERROR(INDEX(WAC_Item_Cost,MATCH(1,(F$1=WAC_District)*('Blend Sheet'!$O$4=WAC_IIN),0))*'Blend Sheet'!$O96,0) + IFERROR(INDEX(WAC_Item_Cost,MATCH(1,(F$1=WAC_District)*('Blend Sheet'!$P$4=WAC_IIN),0))*'Blend Sheet'!$P96,0) + IFERROR(INDEX(WAC_Item_Cost,MATCH(1,(F$1=WAC_District)*('Blend Sheet'!$Q$4=WAC_IIN),0))*'Blend Sheet'!$Q96,0) + IFERROR(INDEX(WAC_Item_Cost,MATCH(1,(F$1=WAC_District)*('Blend Sheet'!$R$4=WAC_IIN),0))*'Blend Sheet'!$R96,0) + IFERROR(INDEX(WAC_Item_Cost,MATCH(1,(F$1=WAC_District)*('Blend Sheet'!$S$4=WAC_IIN),0))*'Blend Sheet'!$S96,0) + IFERROR(INDEX(WAC_Item_Cost,MATCH(1,(F$1=WAC_District)*('Blend Sheet'!$T$4=WAC_IIN),0))*'Blend Sheet'!$T96,0) + IFERROR(INDEX(WAC_Item_Cost,MATCH(1,(F$1=WAC_District)*('Blend Sheet'!$U$4=WAC_IIN),0))*'Blend Sheet'!$U96,0) + IFERROR(INDEX(WAC_Item_Cost,MATCH(1,(F$1=WAC_District)*('Blend Sheet'!$V$4=WAC_IIN),0))*'Blend Sheet'!$V96,0) + IFERROR(INDEX(WAC_Item_Cost,MATCH(1,(F$1=WAC_District)*('Blend Sheet'!$W$4=WAC_IIN),0))*'Blend Sheet'!$W96,0) + IFERROR(INDEX(WAC_Item_Cost,MATCH(1,(F$1=WAC_District)*('Blend Sheet'!$X$4=WAC_IIN),0))*'Blend Sheet'!$X96,0) + IFERROR(INDEX(WAC_Item_Cost,MATCH(1,(F$1=WAC_District)*('Blend Sheet'!$Y$4=WAC_IIN),0))*'Blend Sheet'!$Y96,0) + IFERROR(INDEX(WAC_Item_Cost,MATCH(1,(F$1=WAC_District)*('Blend Sheet'!$Z$4=WAC_IIN),0))*'Blend Sheet'!$Z96,0) + IFERROR(INDEX(WAC_Item_Cost,MATCH(1,(F$1=WAC_District)*('Blend Sheet'!$AA$4=WAC_IIN),0))*'Blend Sheet'!$AA96,0) + IFERROR(INDEX(WAC_Item_Cost,MATCH(1,(F$1=WAC_District)*('Blend Sheet'!$AB$4=WAC_IIN),0))*'Blend Sheet'!$AB96,0) + IFERROR(INDEX(WAC_Item_Cost,MATCH(1,(F$1=WAC_District)*('Blend Sheet'!$AC$4=WAC_IIN),0))*'Blend Sheet'!$AC96,0) + IFERROR(INDEX(WAC_Item_Cost,MATCH(1,(F$1=WAC_District)*('Blend Sheet'!$AD$4=WAC_IIN),0))*'Blend Sheet'!$AD96,0) + IFERROR(INDEX(WAC_Item_Cost,MATCH(1,(F$1=WAC_District)*('Blend Sheet'!$AE$4=WAC_IIN),0))*'Blend Sheet'!$AE96,0) + IFERROR(INDEX(WAC_Item_Cost,MATCH(1,(F$1=WAC_District)*('Blend Sheet'!$AF$4=WAC_IIN),0))*'Blend Sheet'!$AF96,0) + IFERROR(INDEX(WAC_Item_Cost,MATCH(1,(F$1=WAC_District)*('Blend Sheet'!$AG$4=WAC_IIN),0))*'Blend Sheet'!$AG96,0) + IFERROR(INDEX(WAC_Item_Cost,MATCH(1,(F$1=WAC_District)*('Blend Sheet'!$AH$4=WAC_IIN),0))*'Blend Sheet'!$AH96,0) + IFERROR(INDEX(WAC_Item_Cost,MATCH(1,(F$1=WAC_District)*('Blend Sheet'!$AI$4=WAC_IIN),0))*'Blend Sheet'!$AI96,0) + IFERROR(INDEX(WAC_Item_Cost,MATCH(1,(F$1=WAC_District)*('Blend Sheet'!$AJ$4=WAC_IIN),0))*'Blend Sheet'!$AJ96,0) + IFERROR(INDEX(WAC_Item_Cost,MATCH(1,(F$1=WAC_District)*('Blend Sheet'!$AK$4=WAC_IIN),0))*'Blend Sheet'!$AK96,0) + IFERROR(INDEX(WAC_Item_Cost,MATCH(1,(F$1=WAC_District)*('Blend Sheet'!$AL$4=WAC_IIN),0))*'Blend Sheet'!$AL96,0) + IFERROR(INDEX(WAC_Item_Cost,MATCH(1,(F$1=WAC_District)*('Blend Sheet'!$AM$4=WAC_IIN),0))*'Blend Sheet'!$AM96,0) + IFERROR(INDEX(WAC_Item_Cost,MATCH(1,(F$1=WAC_District)*('Blend Sheet'!$AN$4=WAC_IIN),0))*'Blend Sheet'!$AN96,0) + IFERROR(INDEX(WAC_Item_Cost,MATCH(1,(F$1=WAC_District)*('Blend Sheet'!$AO$4=WAC_IIN),0))*'Blend Sheet'!$AO96,0) + IFERROR(INDEX(WAC_Item_Cost,MATCH(1,(F$1=WAC_District)*('Blend Sheet'!$AP$4=WAC_IIN),0))*'Blend Sheet'!$AP96/1000,0)</f>
        <v>216.46317293799999</v>
      </c>
      <c r="G93" s="245">
        <f t="array" ref="G93">IFERROR(INDEX(WAC_Item_Cost,MATCH(1,(G$1=WAC_District)*('Blend Sheet'!$C$4=WAC_IIN),0))*'Blend Sheet'!$C96/1000,0) + IFERROR(INDEX(WAC_Item_Cost,MATCH(1,(G$1=WAC_District)*('Blend Sheet'!$D$4=WAC_IIN),0))*'Blend Sheet'!$D96/1000,0) + IFERROR(INDEX(WAC_Item_Cost,MATCH(1,(G$1=WAC_District)*('Blend Sheet'!$E$4=WAC_IIN),0))*'Blend Sheet'!$E96/1000,0) + IFERROR(INDEX(WAC_Item_Cost,MATCH(1,(G$1=WAC_District)*('Blend Sheet'!$F$4=WAC_IIN),0))*'Blend Sheet'!$F96/1000,0)  + IFERROR(INDEX(WAC_Item_Cost,MATCH(1,(G$1=WAC_District)*('Blend Sheet'!$G$4=WAC_IIN),0))*'Blend Sheet'!$G96,0) + IFERROR(INDEX(WAC_Item_Cost,MATCH(1,(G$1=WAC_District)*('Blend Sheet'!$H$4=WAC_IIN),0))*'Blend Sheet'!$H96,0)  + IFERROR(INDEX(WAC_Item_Cost,MATCH(1,(G$1=WAC_District)*('Blend Sheet'!$I$4=WAC_IIN),0))*'Blend Sheet'!$I96,0) + IFERROR(INDEX(WAC_Item_Cost,MATCH(1,(G$1=WAC_District)*('Blend Sheet'!$J$4=WAC_IIN),0))*'Blend Sheet'!$J96,0) + IFERROR(INDEX(WAC_Item_Cost,MATCH(1,(G$1=WAC_District)*('Blend Sheet'!$K$4=WAC_IIN),0))*'Blend Sheet'!$K96,0) + IFERROR(INDEX(WAC_Item_Cost,MATCH(1,(G$1=WAC_District)*('Blend Sheet'!$L$4=WAC_IIN),0))*'Blend Sheet'!$L96,0) + IFERROR(INDEX(WAC_Item_Cost,MATCH(1,(G$1=WAC_District)*('Blend Sheet'!$M$4=WAC_IIN),0))*'Blend Sheet'!$M96,0) + IFERROR(INDEX(WAC_Item_Cost,MATCH(1,(G$1=WAC_District)*('Blend Sheet'!$N$4=WAC_IIN),0))*'Blend Sheet'!$N96,0) + IFERROR(INDEX(WAC_Item_Cost,MATCH(1,(G$1=WAC_District)*('Blend Sheet'!$O$4=WAC_IIN),0))*'Blend Sheet'!$O96,0) + IFERROR(INDEX(WAC_Item_Cost,MATCH(1,(G$1=WAC_District)*('Blend Sheet'!$P$4=WAC_IIN),0))*'Blend Sheet'!$P96,0) + IFERROR(INDEX(WAC_Item_Cost,MATCH(1,(G$1=WAC_District)*('Blend Sheet'!$Q$4=WAC_IIN),0))*'Blend Sheet'!$Q96,0) + IFERROR(INDEX(WAC_Item_Cost,MATCH(1,(G$1=WAC_District)*('Blend Sheet'!$R$4=WAC_IIN),0))*'Blend Sheet'!$R96,0) + IFERROR(INDEX(WAC_Item_Cost,MATCH(1,(G$1=WAC_District)*('Blend Sheet'!$S$4=WAC_IIN),0))*'Blend Sheet'!$S96,0) + IFERROR(INDEX(WAC_Item_Cost,MATCH(1,(G$1=WAC_District)*('Blend Sheet'!$T$4=WAC_IIN),0))*'Blend Sheet'!$T96,0) + IFERROR(INDEX(WAC_Item_Cost,MATCH(1,(G$1=WAC_District)*('Blend Sheet'!$U$4=WAC_IIN),0))*'Blend Sheet'!$U96,0) + IFERROR(INDEX(WAC_Item_Cost,MATCH(1,(G$1=WAC_District)*('Blend Sheet'!$V$4=WAC_IIN),0))*'Blend Sheet'!$V96,0) + IFERROR(INDEX(WAC_Item_Cost,MATCH(1,(G$1=WAC_District)*('Blend Sheet'!$W$4=WAC_IIN),0))*'Blend Sheet'!$W96,0) + IFERROR(INDEX(WAC_Item_Cost,MATCH(1,(G$1=WAC_District)*('Blend Sheet'!$X$4=WAC_IIN),0))*'Blend Sheet'!$X96,0) + IFERROR(INDEX(WAC_Item_Cost,MATCH(1,(G$1=WAC_District)*('Blend Sheet'!$Y$4=WAC_IIN),0))*'Blend Sheet'!$Y96,0) + IFERROR(INDEX(WAC_Item_Cost,MATCH(1,(G$1=WAC_District)*('Blend Sheet'!$Z$4=WAC_IIN),0))*'Blend Sheet'!$Z96,0) + IFERROR(INDEX(WAC_Item_Cost,MATCH(1,(G$1=WAC_District)*('Blend Sheet'!$AA$4=WAC_IIN),0))*'Blend Sheet'!$AA96,0) + IFERROR(INDEX(WAC_Item_Cost,MATCH(1,(G$1=WAC_District)*('Blend Sheet'!$AB$4=WAC_IIN),0))*'Blend Sheet'!$AB96,0) + IFERROR(INDEX(WAC_Item_Cost,MATCH(1,(G$1=WAC_District)*('Blend Sheet'!$AC$4=WAC_IIN),0))*'Blend Sheet'!$AC96,0) + IFERROR(INDEX(WAC_Item_Cost,MATCH(1,(G$1=WAC_District)*('Blend Sheet'!$AD$4=WAC_IIN),0))*'Blend Sheet'!$AD96,0) + IFERROR(INDEX(WAC_Item_Cost,MATCH(1,(G$1=WAC_District)*('Blend Sheet'!$AE$4=WAC_IIN),0))*'Blend Sheet'!$AE96,0) + IFERROR(INDEX(WAC_Item_Cost,MATCH(1,(G$1=WAC_District)*('Blend Sheet'!$AF$4=WAC_IIN),0))*'Blend Sheet'!$AF96,0) + IFERROR(INDEX(WAC_Item_Cost,MATCH(1,(G$1=WAC_District)*('Blend Sheet'!$AG$4=WAC_IIN),0))*'Blend Sheet'!$AG96,0) + IFERROR(INDEX(WAC_Item_Cost,MATCH(1,(G$1=WAC_District)*('Blend Sheet'!$AH$4=WAC_IIN),0))*'Blend Sheet'!$AH96,0) + IFERROR(INDEX(WAC_Item_Cost,MATCH(1,(G$1=WAC_District)*('Blend Sheet'!$AI$4=WAC_IIN),0))*'Blend Sheet'!$AI96,0) + IFERROR(INDEX(WAC_Item_Cost,MATCH(1,(G$1=WAC_District)*('Blend Sheet'!$AJ$4=WAC_IIN),0))*'Blend Sheet'!$AJ96,0) + IFERROR(INDEX(WAC_Item_Cost,MATCH(1,(G$1=WAC_District)*('Blend Sheet'!$AK$4=WAC_IIN),0))*'Blend Sheet'!$AK96,0) + IFERROR(INDEX(WAC_Item_Cost,MATCH(1,(G$1=WAC_District)*('Blend Sheet'!$AL$4=WAC_IIN),0))*'Blend Sheet'!$AL96,0) + IFERROR(INDEX(WAC_Item_Cost,MATCH(1,(G$1=WAC_District)*('Blend Sheet'!$AM$4=WAC_IIN),0))*'Blend Sheet'!$AM96,0) + IFERROR(INDEX(WAC_Item_Cost,MATCH(1,(G$1=WAC_District)*('Blend Sheet'!$AN$4=WAC_IIN),0))*'Blend Sheet'!$AN96,0) + IFERROR(INDEX(WAC_Item_Cost,MATCH(1,(G$1=WAC_District)*('Blend Sheet'!$AO$4=WAC_IIN),0))*'Blend Sheet'!$AO96,0) + IFERROR(INDEX(WAC_Item_Cost,MATCH(1,(G$1=WAC_District)*('Blend Sheet'!$AP$4=WAC_IIN),0))*'Blend Sheet'!$AP96/1000,0)</f>
        <v>198.57822503400001</v>
      </c>
      <c r="H93" s="245">
        <f t="array" ref="H93">IFERROR(INDEX(WAC_Item_Cost,MATCH(1,(H$1=WAC_District)*('Blend Sheet'!$C$4=WAC_IIN),0))*'Blend Sheet'!$C96/1000,0) + IFERROR(INDEX(WAC_Item_Cost,MATCH(1,(H$1=WAC_District)*('Blend Sheet'!$D$4=WAC_IIN),0))*'Blend Sheet'!$D96/1000,0) + IFERROR(INDEX(WAC_Item_Cost,MATCH(1,(H$1=WAC_District)*('Blend Sheet'!$E$4=WAC_IIN),0))*'Blend Sheet'!$E96/1000,0) + IFERROR(INDEX(WAC_Item_Cost,MATCH(1,(H$1=WAC_District)*('Blend Sheet'!$F$4=WAC_IIN),0))*'Blend Sheet'!$F96/1000,0)  + IFERROR(INDEX(WAC_Item_Cost,MATCH(1,(H$1=WAC_District)*('Blend Sheet'!$G$4=WAC_IIN),0))*'Blend Sheet'!$G96,0) + IFERROR(INDEX(WAC_Item_Cost,MATCH(1,(H$1=WAC_District)*('Blend Sheet'!$H$4=WAC_IIN),0))*'Blend Sheet'!$H96,0)  + IFERROR(INDEX(WAC_Item_Cost,MATCH(1,(H$1=WAC_District)*('Blend Sheet'!$I$4=WAC_IIN),0))*'Blend Sheet'!$I96,0) + IFERROR(INDEX(WAC_Item_Cost,MATCH(1,(H$1=WAC_District)*('Blend Sheet'!$J$4=WAC_IIN),0))*'Blend Sheet'!$J96,0) + IFERROR(INDEX(WAC_Item_Cost,MATCH(1,(H$1=WAC_District)*('Blend Sheet'!$K$4=WAC_IIN),0))*'Blend Sheet'!$K96,0) + IFERROR(INDEX(WAC_Item_Cost,MATCH(1,(H$1=WAC_District)*('Blend Sheet'!$L$4=WAC_IIN),0))*'Blend Sheet'!$L96,0) + IFERROR(INDEX(WAC_Item_Cost,MATCH(1,(H$1=WAC_District)*('Blend Sheet'!$M$4=WAC_IIN),0))*'Blend Sheet'!$M96,0) + IFERROR(INDEX(WAC_Item_Cost,MATCH(1,(H$1=WAC_District)*('Blend Sheet'!$N$4=WAC_IIN),0))*'Blend Sheet'!$N96,0) + IFERROR(INDEX(WAC_Item_Cost,MATCH(1,(H$1=WAC_District)*('Blend Sheet'!$O$4=WAC_IIN),0))*'Blend Sheet'!$O96,0) + IFERROR(INDEX(WAC_Item_Cost,MATCH(1,(H$1=WAC_District)*('Blend Sheet'!$P$4=WAC_IIN),0))*'Blend Sheet'!$P96,0) + IFERROR(INDEX(WAC_Item_Cost,MATCH(1,(H$1=WAC_District)*('Blend Sheet'!$Q$4=WAC_IIN),0))*'Blend Sheet'!$Q96,0) + IFERROR(INDEX(WAC_Item_Cost,MATCH(1,(H$1=WAC_District)*('Blend Sheet'!$R$4=WAC_IIN),0))*'Blend Sheet'!$R96,0) + IFERROR(INDEX(WAC_Item_Cost,MATCH(1,(H$1=WAC_District)*('Blend Sheet'!$S$4=WAC_IIN),0))*'Blend Sheet'!$S96,0) + IFERROR(INDEX(WAC_Item_Cost,MATCH(1,(H$1=WAC_District)*('Blend Sheet'!$T$4=WAC_IIN),0))*'Blend Sheet'!$T96,0) + IFERROR(INDEX(WAC_Item_Cost,MATCH(1,(H$1=WAC_District)*('Blend Sheet'!$U$4=WAC_IIN),0))*'Blend Sheet'!$U96,0) + IFERROR(INDEX(WAC_Item_Cost,MATCH(1,(H$1=WAC_District)*('Blend Sheet'!$V$4=WAC_IIN),0))*'Blend Sheet'!$V96,0) + IFERROR(INDEX(WAC_Item_Cost,MATCH(1,(H$1=WAC_District)*('Blend Sheet'!$W$4=WAC_IIN),0))*'Blend Sheet'!$W96,0) + IFERROR(INDEX(WAC_Item_Cost,MATCH(1,(H$1=WAC_District)*('Blend Sheet'!$X$4=WAC_IIN),0))*'Blend Sheet'!$X96,0) + IFERROR(INDEX(WAC_Item_Cost,MATCH(1,(H$1=WAC_District)*('Blend Sheet'!$Y$4=WAC_IIN),0))*'Blend Sheet'!$Y96,0) + IFERROR(INDEX(WAC_Item_Cost,MATCH(1,(H$1=WAC_District)*('Blend Sheet'!$Z$4=WAC_IIN),0))*'Blend Sheet'!$Z96,0) + IFERROR(INDEX(WAC_Item_Cost,MATCH(1,(H$1=WAC_District)*('Blend Sheet'!$AA$4=WAC_IIN),0))*'Blend Sheet'!$AA96,0) + IFERROR(INDEX(WAC_Item_Cost,MATCH(1,(H$1=WAC_District)*('Blend Sheet'!$AB$4=WAC_IIN),0))*'Blend Sheet'!$AB96,0) + IFERROR(INDEX(WAC_Item_Cost,MATCH(1,(H$1=WAC_District)*('Blend Sheet'!$AC$4=WAC_IIN),0))*'Blend Sheet'!$AC96,0) + IFERROR(INDEX(WAC_Item_Cost,MATCH(1,(H$1=WAC_District)*('Blend Sheet'!$AD$4=WAC_IIN),0))*'Blend Sheet'!$AD96,0) + IFERROR(INDEX(WAC_Item_Cost,MATCH(1,(H$1=WAC_District)*('Blend Sheet'!$AE$4=WAC_IIN),0))*'Blend Sheet'!$AE96,0) + IFERROR(INDEX(WAC_Item_Cost,MATCH(1,(H$1=WAC_District)*('Blend Sheet'!$AF$4=WAC_IIN),0))*'Blend Sheet'!$AF96,0) + IFERROR(INDEX(WAC_Item_Cost,MATCH(1,(H$1=WAC_District)*('Blend Sheet'!$AG$4=WAC_IIN),0))*'Blend Sheet'!$AG96,0) + IFERROR(INDEX(WAC_Item_Cost,MATCH(1,(H$1=WAC_District)*('Blend Sheet'!$AH$4=WAC_IIN),0))*'Blend Sheet'!$AH96,0) + IFERROR(INDEX(WAC_Item_Cost,MATCH(1,(H$1=WAC_District)*('Blend Sheet'!$AI$4=WAC_IIN),0))*'Blend Sheet'!$AI96,0) + IFERROR(INDEX(WAC_Item_Cost,MATCH(1,(H$1=WAC_District)*('Blend Sheet'!$AJ$4=WAC_IIN),0))*'Blend Sheet'!$AJ96,0) + IFERROR(INDEX(WAC_Item_Cost,MATCH(1,(H$1=WAC_District)*('Blend Sheet'!$AK$4=WAC_IIN),0))*'Blend Sheet'!$AK96,0) + IFERROR(INDEX(WAC_Item_Cost,MATCH(1,(H$1=WAC_District)*('Blend Sheet'!$AL$4=WAC_IIN),0))*'Blend Sheet'!$AL96,0) + IFERROR(INDEX(WAC_Item_Cost,MATCH(1,(H$1=WAC_District)*('Blend Sheet'!$AM$4=WAC_IIN),0))*'Blend Sheet'!$AM96,0) + IFERROR(INDEX(WAC_Item_Cost,MATCH(1,(H$1=WAC_District)*('Blend Sheet'!$AN$4=WAC_IIN),0))*'Blend Sheet'!$AN96,0) + IFERROR(INDEX(WAC_Item_Cost,MATCH(1,(H$1=WAC_District)*('Blend Sheet'!$AO$4=WAC_IIN),0))*'Blend Sheet'!$AO96,0) + IFERROR(INDEX(WAC_Item_Cost,MATCH(1,(H$1=WAC_District)*('Blend Sheet'!$AP$4=WAC_IIN),0))*'Blend Sheet'!$AP96/1000,0)</f>
        <v>202.26868711200001</v>
      </c>
      <c r="I93" s="245">
        <f t="array" ref="I93">IFERROR(INDEX(WAC_Item_Cost,MATCH(1,(I$1=WAC_District)*('Blend Sheet'!$C$4=WAC_IIN),0))*'Blend Sheet'!$C96/1000,0) + IFERROR(INDEX(WAC_Item_Cost,MATCH(1,(I$1=WAC_District)*('Blend Sheet'!$D$4=WAC_IIN),0))*'Blend Sheet'!$D96/1000,0) + IFERROR(INDEX(WAC_Item_Cost,MATCH(1,(I$1=WAC_District)*('Blend Sheet'!$E$4=WAC_IIN),0))*'Blend Sheet'!$E96/1000,0) + IFERROR(INDEX(WAC_Item_Cost,MATCH(1,(I$1=WAC_District)*('Blend Sheet'!$F$4=WAC_IIN),0))*'Blend Sheet'!$F96/1000,0)  + IFERROR(INDEX(WAC_Item_Cost,MATCH(1,(I$1=WAC_District)*('Blend Sheet'!$G$4=WAC_IIN),0))*'Blend Sheet'!$G96,0) + IFERROR(INDEX(WAC_Item_Cost,MATCH(1,(I$1=WAC_District)*('Blend Sheet'!$H$4=WAC_IIN),0))*'Blend Sheet'!$H96,0)  + IFERROR(INDEX(WAC_Item_Cost,MATCH(1,(I$1=WAC_District)*('Blend Sheet'!$I$4=WAC_IIN),0))*'Blend Sheet'!$I96,0) + IFERROR(INDEX(WAC_Item_Cost,MATCH(1,(I$1=WAC_District)*('Blend Sheet'!$J$4=WAC_IIN),0))*'Blend Sheet'!$J96,0) + IFERROR(INDEX(WAC_Item_Cost,MATCH(1,(I$1=WAC_District)*('Blend Sheet'!$K$4=WAC_IIN),0))*'Blend Sheet'!$K96,0) + IFERROR(INDEX(WAC_Item_Cost,MATCH(1,(I$1=WAC_District)*('Blend Sheet'!$L$4=WAC_IIN),0))*'Blend Sheet'!$L96,0) + IFERROR(INDEX(WAC_Item_Cost,MATCH(1,(I$1=WAC_District)*('Blend Sheet'!$M$4=WAC_IIN),0))*'Blend Sheet'!$M96,0) + IFERROR(INDEX(WAC_Item_Cost,MATCH(1,(I$1=WAC_District)*('Blend Sheet'!$N$4=WAC_IIN),0))*'Blend Sheet'!$N96,0) + IFERROR(INDEX(WAC_Item_Cost,MATCH(1,(I$1=WAC_District)*('Blend Sheet'!$O$4=WAC_IIN),0))*'Blend Sheet'!$O96,0) + IFERROR(INDEX(WAC_Item_Cost,MATCH(1,(I$1=WAC_District)*('Blend Sheet'!$P$4=WAC_IIN),0))*'Blend Sheet'!$P96,0) + IFERROR(INDEX(WAC_Item_Cost,MATCH(1,(I$1=WAC_District)*('Blend Sheet'!$Q$4=WAC_IIN),0))*'Blend Sheet'!$Q96,0) + IFERROR(INDEX(WAC_Item_Cost,MATCH(1,(I$1=WAC_District)*('Blend Sheet'!$R$4=WAC_IIN),0))*'Blend Sheet'!$R96,0) + IFERROR(INDEX(WAC_Item_Cost,MATCH(1,(I$1=WAC_District)*('Blend Sheet'!$S$4=WAC_IIN),0))*'Blend Sheet'!$S96,0) + IFERROR(INDEX(WAC_Item_Cost,MATCH(1,(I$1=WAC_District)*('Blend Sheet'!$T$4=WAC_IIN),0))*'Blend Sheet'!$T96,0) + IFERROR(INDEX(WAC_Item_Cost,MATCH(1,(I$1=WAC_District)*('Blend Sheet'!$U$4=WAC_IIN),0))*'Blend Sheet'!$U96,0) + IFERROR(INDEX(WAC_Item_Cost,MATCH(1,(I$1=WAC_District)*('Blend Sheet'!$V$4=WAC_IIN),0))*'Blend Sheet'!$V96,0) + IFERROR(INDEX(WAC_Item_Cost,MATCH(1,(I$1=WAC_District)*('Blend Sheet'!$W$4=WAC_IIN),0))*'Blend Sheet'!$W96,0) + IFERROR(INDEX(WAC_Item_Cost,MATCH(1,(I$1=WAC_District)*('Blend Sheet'!$X$4=WAC_IIN),0))*'Blend Sheet'!$X96,0) + IFERROR(INDEX(WAC_Item_Cost,MATCH(1,(I$1=WAC_District)*('Blend Sheet'!$Y$4=WAC_IIN),0))*'Blend Sheet'!$Y96,0) + IFERROR(INDEX(WAC_Item_Cost,MATCH(1,(I$1=WAC_District)*('Blend Sheet'!$Z$4=WAC_IIN),0))*'Blend Sheet'!$Z96,0) + IFERROR(INDEX(WAC_Item_Cost,MATCH(1,(I$1=WAC_District)*('Blend Sheet'!$AA$4=WAC_IIN),0))*'Blend Sheet'!$AA96,0) + IFERROR(INDEX(WAC_Item_Cost,MATCH(1,(I$1=WAC_District)*('Blend Sheet'!$AB$4=WAC_IIN),0))*'Blend Sheet'!$AB96,0) + IFERROR(INDEX(WAC_Item_Cost,MATCH(1,(I$1=WAC_District)*('Blend Sheet'!$AC$4=WAC_IIN),0))*'Blend Sheet'!$AC96,0) + IFERROR(INDEX(WAC_Item_Cost,MATCH(1,(I$1=WAC_District)*('Blend Sheet'!$AD$4=WAC_IIN),0))*'Blend Sheet'!$AD96,0) + IFERROR(INDEX(WAC_Item_Cost,MATCH(1,(I$1=WAC_District)*('Blend Sheet'!$AE$4=WAC_IIN),0))*'Blend Sheet'!$AE96,0) + IFERROR(INDEX(WAC_Item_Cost,MATCH(1,(I$1=WAC_District)*('Blend Sheet'!$AF$4=WAC_IIN),0))*'Blend Sheet'!$AF96,0) + IFERROR(INDEX(WAC_Item_Cost,MATCH(1,(I$1=WAC_District)*('Blend Sheet'!$AG$4=WAC_IIN),0))*'Blend Sheet'!$AG96,0) + IFERROR(INDEX(WAC_Item_Cost,MATCH(1,(I$1=WAC_District)*('Blend Sheet'!$AH$4=WAC_IIN),0))*'Blend Sheet'!$AH96,0) + IFERROR(INDEX(WAC_Item_Cost,MATCH(1,(I$1=WAC_District)*('Blend Sheet'!$AI$4=WAC_IIN),0))*'Blend Sheet'!$AI96,0) + IFERROR(INDEX(WAC_Item_Cost,MATCH(1,(I$1=WAC_District)*('Blend Sheet'!$AJ$4=WAC_IIN),0))*'Blend Sheet'!$AJ96,0) + IFERROR(INDEX(WAC_Item_Cost,MATCH(1,(I$1=WAC_District)*('Blend Sheet'!$AK$4=WAC_IIN),0))*'Blend Sheet'!$AK96,0) + IFERROR(INDEX(WAC_Item_Cost,MATCH(1,(I$1=WAC_District)*('Blend Sheet'!$AL$4=WAC_IIN),0))*'Blend Sheet'!$AL96,0) + IFERROR(INDEX(WAC_Item_Cost,MATCH(1,(I$1=WAC_District)*('Blend Sheet'!$AM$4=WAC_IIN),0))*'Blend Sheet'!$AM96,0) + IFERROR(INDEX(WAC_Item_Cost,MATCH(1,(I$1=WAC_District)*('Blend Sheet'!$AN$4=WAC_IIN),0))*'Blend Sheet'!$AN96,0) + IFERROR(INDEX(WAC_Item_Cost,MATCH(1,(I$1=WAC_District)*('Blend Sheet'!$AO$4=WAC_IIN),0))*'Blend Sheet'!$AO96,0) + IFERROR(INDEX(WAC_Item_Cost,MATCH(1,(I$1=WAC_District)*('Blend Sheet'!$AP$4=WAC_IIN),0))*'Blend Sheet'!$AP96/1000,0)</f>
        <v>202.75430230600003</v>
      </c>
      <c r="J93" s="245">
        <f t="array" ref="J93">IFERROR(INDEX(WAC_Item_Cost,MATCH(1,(J$1=WAC_District)*('Blend Sheet'!$C$4=WAC_IIN),0))*'Blend Sheet'!$C96/1000,0) + IFERROR(INDEX(WAC_Item_Cost,MATCH(1,(J$1=WAC_District)*('Blend Sheet'!$D$4=WAC_IIN),0))*'Blend Sheet'!$D96/1000,0) + IFERROR(INDEX(WAC_Item_Cost,MATCH(1,(J$1=WAC_District)*('Blend Sheet'!$E$4=WAC_IIN),0))*'Blend Sheet'!$E96/1000,0) + IFERROR(INDEX(WAC_Item_Cost,MATCH(1,(J$1=WAC_District)*('Blend Sheet'!$F$4=WAC_IIN),0))*'Blend Sheet'!$F96/1000,0)  + IFERROR(INDEX(WAC_Item_Cost,MATCH(1,(J$1=WAC_District)*('Blend Sheet'!$G$4=WAC_IIN),0))*'Blend Sheet'!$G96,0) + IFERROR(INDEX(WAC_Item_Cost,MATCH(1,(J$1=WAC_District)*('Blend Sheet'!$H$4=WAC_IIN),0))*'Blend Sheet'!$H96,0)  + IFERROR(INDEX(WAC_Item_Cost,MATCH(1,(J$1=WAC_District)*('Blend Sheet'!$I$4=WAC_IIN),0))*'Blend Sheet'!$I96,0) + IFERROR(INDEX(WAC_Item_Cost,MATCH(1,(J$1=WAC_District)*('Blend Sheet'!$J$4=WAC_IIN),0))*'Blend Sheet'!$J96,0) + IFERROR(INDEX(WAC_Item_Cost,MATCH(1,(J$1=WAC_District)*('Blend Sheet'!$K$4=WAC_IIN),0))*'Blend Sheet'!$K96,0) + IFERROR(INDEX(WAC_Item_Cost,MATCH(1,(J$1=WAC_District)*('Blend Sheet'!$L$4=WAC_IIN),0))*'Blend Sheet'!$L96,0) + IFERROR(INDEX(WAC_Item_Cost,MATCH(1,(J$1=WAC_District)*('Blend Sheet'!$M$4=WAC_IIN),0))*'Blend Sheet'!$M96,0) + IFERROR(INDEX(WAC_Item_Cost,MATCH(1,(J$1=WAC_District)*('Blend Sheet'!$N$4=WAC_IIN),0))*'Blend Sheet'!$N96,0) + IFERROR(INDEX(WAC_Item_Cost,MATCH(1,(J$1=WAC_District)*('Blend Sheet'!$O$4=WAC_IIN),0))*'Blend Sheet'!$O96,0) + IFERROR(INDEX(WAC_Item_Cost,MATCH(1,(J$1=WAC_District)*('Blend Sheet'!$P$4=WAC_IIN),0))*'Blend Sheet'!$P96,0) + IFERROR(INDEX(WAC_Item_Cost,MATCH(1,(J$1=WAC_District)*('Blend Sheet'!$Q$4=WAC_IIN),0))*'Blend Sheet'!$Q96,0) + IFERROR(INDEX(WAC_Item_Cost,MATCH(1,(J$1=WAC_District)*('Blend Sheet'!$R$4=WAC_IIN),0))*'Blend Sheet'!$R96,0) + IFERROR(INDEX(WAC_Item_Cost,MATCH(1,(J$1=WAC_District)*('Blend Sheet'!$S$4=WAC_IIN),0))*'Blend Sheet'!$S96,0) + IFERROR(INDEX(WAC_Item_Cost,MATCH(1,(J$1=WAC_District)*('Blend Sheet'!$T$4=WAC_IIN),0))*'Blend Sheet'!$T96,0) + IFERROR(INDEX(WAC_Item_Cost,MATCH(1,(J$1=WAC_District)*('Blend Sheet'!$U$4=WAC_IIN),0))*'Blend Sheet'!$U96,0) + IFERROR(INDEX(WAC_Item_Cost,MATCH(1,(J$1=WAC_District)*('Blend Sheet'!$V$4=WAC_IIN),0))*'Blend Sheet'!$V96,0) + IFERROR(INDEX(WAC_Item_Cost,MATCH(1,(J$1=WAC_District)*('Blend Sheet'!$W$4=WAC_IIN),0))*'Blend Sheet'!$W96,0) + IFERROR(INDEX(WAC_Item_Cost,MATCH(1,(J$1=WAC_District)*('Blend Sheet'!$X$4=WAC_IIN),0))*'Blend Sheet'!$X96,0) + IFERROR(INDEX(WAC_Item_Cost,MATCH(1,(J$1=WAC_District)*('Blend Sheet'!$Y$4=WAC_IIN),0))*'Blend Sheet'!$Y96,0) + IFERROR(INDEX(WAC_Item_Cost,MATCH(1,(J$1=WAC_District)*('Blend Sheet'!$Z$4=WAC_IIN),0))*'Blend Sheet'!$Z96,0) + IFERROR(INDEX(WAC_Item_Cost,MATCH(1,(J$1=WAC_District)*('Blend Sheet'!$AA$4=WAC_IIN),0))*'Blend Sheet'!$AA96,0) + IFERROR(INDEX(WAC_Item_Cost,MATCH(1,(J$1=WAC_District)*('Blend Sheet'!$AB$4=WAC_IIN),0))*'Blend Sheet'!$AB96,0) + IFERROR(INDEX(WAC_Item_Cost,MATCH(1,(J$1=WAC_District)*('Blend Sheet'!$AC$4=WAC_IIN),0))*'Blend Sheet'!$AC96,0) + IFERROR(INDEX(WAC_Item_Cost,MATCH(1,(J$1=WAC_District)*('Blend Sheet'!$AD$4=WAC_IIN),0))*'Blend Sheet'!$AD96,0) + IFERROR(INDEX(WAC_Item_Cost,MATCH(1,(J$1=WAC_District)*('Blend Sheet'!$AE$4=WAC_IIN),0))*'Blend Sheet'!$AE96,0) + IFERROR(INDEX(WAC_Item_Cost,MATCH(1,(J$1=WAC_District)*('Blend Sheet'!$AF$4=WAC_IIN),0))*'Blend Sheet'!$AF96,0) + IFERROR(INDEX(WAC_Item_Cost,MATCH(1,(J$1=WAC_District)*('Blend Sheet'!$AG$4=WAC_IIN),0))*'Blend Sheet'!$AG96,0) + IFERROR(INDEX(WAC_Item_Cost,MATCH(1,(J$1=WAC_District)*('Blend Sheet'!$AH$4=WAC_IIN),0))*'Blend Sheet'!$AH96,0) + IFERROR(INDEX(WAC_Item_Cost,MATCH(1,(J$1=WAC_District)*('Blend Sheet'!$AI$4=WAC_IIN),0))*'Blend Sheet'!$AI96,0) + IFERROR(INDEX(WAC_Item_Cost,MATCH(1,(J$1=WAC_District)*('Blend Sheet'!$AJ$4=WAC_IIN),0))*'Blend Sheet'!$AJ96,0) + IFERROR(INDEX(WAC_Item_Cost,MATCH(1,(J$1=WAC_District)*('Blend Sheet'!$AK$4=WAC_IIN),0))*'Blend Sheet'!$AK96,0) + IFERROR(INDEX(WAC_Item_Cost,MATCH(1,(J$1=WAC_District)*('Blend Sheet'!$AL$4=WAC_IIN),0))*'Blend Sheet'!$AL96,0) + IFERROR(INDEX(WAC_Item_Cost,MATCH(1,(J$1=WAC_District)*('Blend Sheet'!$AM$4=WAC_IIN),0))*'Blend Sheet'!$AM96,0) + IFERROR(INDEX(WAC_Item_Cost,MATCH(1,(J$1=WAC_District)*('Blend Sheet'!$AN$4=WAC_IIN),0))*'Blend Sheet'!$AN96,0) + IFERROR(INDEX(WAC_Item_Cost,MATCH(1,(J$1=WAC_District)*('Blend Sheet'!$AO$4=WAC_IIN),0))*'Blend Sheet'!$AO96,0) + IFERROR(INDEX(WAC_Item_Cost,MATCH(1,(J$1=WAC_District)*('Blend Sheet'!$AP$4=WAC_IIN),0))*'Blend Sheet'!$AP96/1000,0)</f>
        <v>197.85837692600001</v>
      </c>
      <c r="K93" s="245">
        <f t="array" ref="K93">IFERROR(INDEX(WAC_Item_Cost,MATCH(1,(K$1=WAC_District)*('Blend Sheet'!$C$4=WAC_IIN),0))*'Blend Sheet'!$C96/1000,0) + IFERROR(INDEX(WAC_Item_Cost,MATCH(1,(K$1=WAC_District)*('Blend Sheet'!$D$4=WAC_IIN),0))*'Blend Sheet'!$D96/1000,0) + IFERROR(INDEX(WAC_Item_Cost,MATCH(1,(K$1=WAC_District)*('Blend Sheet'!$E$4=WAC_IIN),0))*'Blend Sheet'!$E96/1000,0) + IFERROR(INDEX(WAC_Item_Cost,MATCH(1,(K$1=WAC_District)*('Blend Sheet'!$F$4=WAC_IIN),0))*'Blend Sheet'!$F96/1000,0)  + IFERROR(INDEX(WAC_Item_Cost,MATCH(1,(K$1=WAC_District)*('Blend Sheet'!$G$4=WAC_IIN),0))*'Blend Sheet'!$G96,0) + IFERROR(INDEX(WAC_Item_Cost,MATCH(1,(K$1=WAC_District)*('Blend Sheet'!$H$4=WAC_IIN),0))*'Blend Sheet'!$H96,0)  + IFERROR(INDEX(WAC_Item_Cost,MATCH(1,(K$1=WAC_District)*('Blend Sheet'!$I$4=WAC_IIN),0))*'Blend Sheet'!$I96,0) + IFERROR(INDEX(WAC_Item_Cost,MATCH(1,(K$1=WAC_District)*('Blend Sheet'!$J$4=WAC_IIN),0))*'Blend Sheet'!$J96,0) + IFERROR(INDEX(WAC_Item_Cost,MATCH(1,(K$1=WAC_District)*('Blend Sheet'!$K$4=WAC_IIN),0))*'Blend Sheet'!$K96,0) + IFERROR(INDEX(WAC_Item_Cost,MATCH(1,(K$1=WAC_District)*('Blend Sheet'!$L$4=WAC_IIN),0))*'Blend Sheet'!$L96,0) + IFERROR(INDEX(WAC_Item_Cost,MATCH(1,(K$1=WAC_District)*('Blend Sheet'!$M$4=WAC_IIN),0))*'Blend Sheet'!$M96,0) + IFERROR(INDEX(WAC_Item_Cost,MATCH(1,(K$1=WAC_District)*('Blend Sheet'!$N$4=WAC_IIN),0))*'Blend Sheet'!$N96,0) + IFERROR(INDEX(WAC_Item_Cost,MATCH(1,(K$1=WAC_District)*('Blend Sheet'!$O$4=WAC_IIN),0))*'Blend Sheet'!$O96,0) + IFERROR(INDEX(WAC_Item_Cost,MATCH(1,(K$1=WAC_District)*('Blend Sheet'!$P$4=WAC_IIN),0))*'Blend Sheet'!$P96,0) + IFERROR(INDEX(WAC_Item_Cost,MATCH(1,(K$1=WAC_District)*('Blend Sheet'!$Q$4=WAC_IIN),0))*'Blend Sheet'!$Q96,0) + IFERROR(INDEX(WAC_Item_Cost,MATCH(1,(K$1=WAC_District)*('Blend Sheet'!$R$4=WAC_IIN),0))*'Blend Sheet'!$R96,0) + IFERROR(INDEX(WAC_Item_Cost,MATCH(1,(K$1=WAC_District)*('Blend Sheet'!$S$4=WAC_IIN),0))*'Blend Sheet'!$S96,0) + IFERROR(INDEX(WAC_Item_Cost,MATCH(1,(K$1=WAC_District)*('Blend Sheet'!$T$4=WAC_IIN),0))*'Blend Sheet'!$T96,0) + IFERROR(INDEX(WAC_Item_Cost,MATCH(1,(K$1=WAC_District)*('Blend Sheet'!$U$4=WAC_IIN),0))*'Blend Sheet'!$U96,0) + IFERROR(INDEX(WAC_Item_Cost,MATCH(1,(K$1=WAC_District)*('Blend Sheet'!$V$4=WAC_IIN),0))*'Blend Sheet'!$V96,0) + IFERROR(INDEX(WAC_Item_Cost,MATCH(1,(K$1=WAC_District)*('Blend Sheet'!$W$4=WAC_IIN),0))*'Blend Sheet'!$W96,0) + IFERROR(INDEX(WAC_Item_Cost,MATCH(1,(K$1=WAC_District)*('Blend Sheet'!$X$4=WAC_IIN),0))*'Blend Sheet'!$X96,0) + IFERROR(INDEX(WAC_Item_Cost,MATCH(1,(K$1=WAC_District)*('Blend Sheet'!$Y$4=WAC_IIN),0))*'Blend Sheet'!$Y96,0) + IFERROR(INDEX(WAC_Item_Cost,MATCH(1,(K$1=WAC_District)*('Blend Sheet'!$Z$4=WAC_IIN),0))*'Blend Sheet'!$Z96,0) + IFERROR(INDEX(WAC_Item_Cost,MATCH(1,(K$1=WAC_District)*('Blend Sheet'!$AA$4=WAC_IIN),0))*'Blend Sheet'!$AA96,0) + IFERROR(INDEX(WAC_Item_Cost,MATCH(1,(K$1=WAC_District)*('Blend Sheet'!$AB$4=WAC_IIN),0))*'Blend Sheet'!$AB96,0) + IFERROR(INDEX(WAC_Item_Cost,MATCH(1,(K$1=WAC_District)*('Blend Sheet'!$AC$4=WAC_IIN),0))*'Blend Sheet'!$AC96,0) + IFERROR(INDEX(WAC_Item_Cost,MATCH(1,(K$1=WAC_District)*('Blend Sheet'!$AD$4=WAC_IIN),0))*'Blend Sheet'!$AD96,0) + IFERROR(INDEX(WAC_Item_Cost,MATCH(1,(K$1=WAC_District)*('Blend Sheet'!$AE$4=WAC_IIN),0))*'Blend Sheet'!$AE96,0) + IFERROR(INDEX(WAC_Item_Cost,MATCH(1,(K$1=WAC_District)*('Blend Sheet'!$AF$4=WAC_IIN),0))*'Blend Sheet'!$AF96,0) + IFERROR(INDEX(WAC_Item_Cost,MATCH(1,(K$1=WAC_District)*('Blend Sheet'!$AG$4=WAC_IIN),0))*'Blend Sheet'!$AG96,0) + IFERROR(INDEX(WAC_Item_Cost,MATCH(1,(K$1=WAC_District)*('Blend Sheet'!$AH$4=WAC_IIN),0))*'Blend Sheet'!$AH96,0) + IFERROR(INDEX(WAC_Item_Cost,MATCH(1,(K$1=WAC_District)*('Blend Sheet'!$AI$4=WAC_IIN),0))*'Blend Sheet'!$AI96,0) + IFERROR(INDEX(WAC_Item_Cost,MATCH(1,(K$1=WAC_District)*('Blend Sheet'!$AJ$4=WAC_IIN),0))*'Blend Sheet'!$AJ96,0) + IFERROR(INDEX(WAC_Item_Cost,MATCH(1,(K$1=WAC_District)*('Blend Sheet'!$AK$4=WAC_IIN),0))*'Blend Sheet'!$AK96,0) + IFERROR(INDEX(WAC_Item_Cost,MATCH(1,(K$1=WAC_District)*('Blend Sheet'!$AL$4=WAC_IIN),0))*'Blend Sheet'!$AL96,0) + IFERROR(INDEX(WAC_Item_Cost,MATCH(1,(K$1=WAC_District)*('Blend Sheet'!$AM$4=WAC_IIN),0))*'Blend Sheet'!$AM96,0) + IFERROR(INDEX(WAC_Item_Cost,MATCH(1,(K$1=WAC_District)*('Blend Sheet'!$AN$4=WAC_IIN),0))*'Blend Sheet'!$AN96,0) + IFERROR(INDEX(WAC_Item_Cost,MATCH(1,(K$1=WAC_District)*('Blend Sheet'!$AO$4=WAC_IIN),0))*'Blend Sheet'!$AO96,0) + IFERROR(INDEX(WAC_Item_Cost,MATCH(1,(K$1=WAC_District)*('Blend Sheet'!$AP$4=WAC_IIN),0))*'Blend Sheet'!$AP96/1000,0)</f>
        <v>0</v>
      </c>
      <c r="L93" s="245">
        <f t="array" ref="L93">IFERROR(INDEX(WAC_Item_Cost,MATCH(1,(L$1=WAC_District)*('Blend Sheet'!$C$4=WAC_IIN),0))*'Blend Sheet'!$C96/1000,0) + IFERROR(INDEX(WAC_Item_Cost,MATCH(1,(L$1=WAC_District)*('Blend Sheet'!$D$4=WAC_IIN),0))*'Blend Sheet'!$D96/1000,0) + IFERROR(INDEX(WAC_Item_Cost,MATCH(1,(L$1=WAC_District)*('Blend Sheet'!$E$4=WAC_IIN),0))*'Blend Sheet'!$E96/1000,0) + IFERROR(INDEX(WAC_Item_Cost,MATCH(1,(L$1=WAC_District)*('Blend Sheet'!$F$4=WAC_IIN),0))*'Blend Sheet'!$F96/1000,0)  + IFERROR(INDEX(WAC_Item_Cost,MATCH(1,(L$1=WAC_District)*('Blend Sheet'!$G$4=WAC_IIN),0))*'Blend Sheet'!$G96,0) + IFERROR(INDEX(WAC_Item_Cost,MATCH(1,(L$1=WAC_District)*('Blend Sheet'!$H$4=WAC_IIN),0))*'Blend Sheet'!$H96,0)  + IFERROR(INDEX(WAC_Item_Cost,MATCH(1,(L$1=WAC_District)*('Blend Sheet'!$I$4=WAC_IIN),0))*'Blend Sheet'!$I96,0) + IFERROR(INDEX(WAC_Item_Cost,MATCH(1,(L$1=WAC_District)*('Blend Sheet'!$J$4=WAC_IIN),0))*'Blend Sheet'!$J96,0) + IFERROR(INDEX(WAC_Item_Cost,MATCH(1,(L$1=WAC_District)*('Blend Sheet'!$K$4=WAC_IIN),0))*'Blend Sheet'!$K96,0) + IFERROR(INDEX(WAC_Item_Cost,MATCH(1,(L$1=WAC_District)*('Blend Sheet'!$L$4=WAC_IIN),0))*'Blend Sheet'!$L96,0) + IFERROR(INDEX(WAC_Item_Cost,MATCH(1,(L$1=WAC_District)*('Blend Sheet'!$M$4=WAC_IIN),0))*'Blend Sheet'!$M96,0) + IFERROR(INDEX(WAC_Item_Cost,MATCH(1,(L$1=WAC_District)*('Blend Sheet'!$N$4=WAC_IIN),0))*'Blend Sheet'!$N96,0) + IFERROR(INDEX(WAC_Item_Cost,MATCH(1,(L$1=WAC_District)*('Blend Sheet'!$O$4=WAC_IIN),0))*'Blend Sheet'!$O96,0) + IFERROR(INDEX(WAC_Item_Cost,MATCH(1,(L$1=WAC_District)*('Blend Sheet'!$P$4=WAC_IIN),0))*'Blend Sheet'!$P96,0) + IFERROR(INDEX(WAC_Item_Cost,MATCH(1,(L$1=WAC_District)*('Blend Sheet'!$Q$4=WAC_IIN),0))*'Blend Sheet'!$Q96,0) + IFERROR(INDEX(WAC_Item_Cost,MATCH(1,(L$1=WAC_District)*('Blend Sheet'!$R$4=WAC_IIN),0))*'Blend Sheet'!$R96,0) + IFERROR(INDEX(WAC_Item_Cost,MATCH(1,(L$1=WAC_District)*('Blend Sheet'!$S$4=WAC_IIN),0))*'Blend Sheet'!$S96,0) + IFERROR(INDEX(WAC_Item_Cost,MATCH(1,(L$1=WAC_District)*('Blend Sheet'!$T$4=WAC_IIN),0))*'Blend Sheet'!$T96,0) + IFERROR(INDEX(WAC_Item_Cost,MATCH(1,(L$1=WAC_District)*('Blend Sheet'!$U$4=WAC_IIN),0))*'Blend Sheet'!$U96,0) + IFERROR(INDEX(WAC_Item_Cost,MATCH(1,(L$1=WAC_District)*('Blend Sheet'!$V$4=WAC_IIN),0))*'Blend Sheet'!$V96,0) + IFERROR(INDEX(WAC_Item_Cost,MATCH(1,(L$1=WAC_District)*('Blend Sheet'!$W$4=WAC_IIN),0))*'Blend Sheet'!$W96,0) + IFERROR(INDEX(WAC_Item_Cost,MATCH(1,(L$1=WAC_District)*('Blend Sheet'!$X$4=WAC_IIN),0))*'Blend Sheet'!$X96,0) + IFERROR(INDEX(WAC_Item_Cost,MATCH(1,(L$1=WAC_District)*('Blend Sheet'!$Y$4=WAC_IIN),0))*'Blend Sheet'!$Y96,0) + IFERROR(INDEX(WAC_Item_Cost,MATCH(1,(L$1=WAC_District)*('Blend Sheet'!$Z$4=WAC_IIN),0))*'Blend Sheet'!$Z96,0) + IFERROR(INDEX(WAC_Item_Cost,MATCH(1,(L$1=WAC_District)*('Blend Sheet'!$AA$4=WAC_IIN),0))*'Blend Sheet'!$AA96,0) + IFERROR(INDEX(WAC_Item_Cost,MATCH(1,(L$1=WAC_District)*('Blend Sheet'!$AB$4=WAC_IIN),0))*'Blend Sheet'!$AB96,0) + IFERROR(INDEX(WAC_Item_Cost,MATCH(1,(L$1=WAC_District)*('Blend Sheet'!$AC$4=WAC_IIN),0))*'Blend Sheet'!$AC96,0) + IFERROR(INDEX(WAC_Item_Cost,MATCH(1,(L$1=WAC_District)*('Blend Sheet'!$AD$4=WAC_IIN),0))*'Blend Sheet'!$AD96,0) + IFERROR(INDEX(WAC_Item_Cost,MATCH(1,(L$1=WAC_District)*('Blend Sheet'!$AE$4=WAC_IIN),0))*'Blend Sheet'!$AE96,0) + IFERROR(INDEX(WAC_Item_Cost,MATCH(1,(L$1=WAC_District)*('Blend Sheet'!$AF$4=WAC_IIN),0))*'Blend Sheet'!$AF96,0) + IFERROR(INDEX(WAC_Item_Cost,MATCH(1,(L$1=WAC_District)*('Blend Sheet'!$AG$4=WAC_IIN),0))*'Blend Sheet'!$AG96,0) + IFERROR(INDEX(WAC_Item_Cost,MATCH(1,(L$1=WAC_District)*('Blend Sheet'!$AH$4=WAC_IIN),0))*'Blend Sheet'!$AH96,0) + IFERROR(INDEX(WAC_Item_Cost,MATCH(1,(L$1=WAC_District)*('Blend Sheet'!$AI$4=WAC_IIN),0))*'Blend Sheet'!$AI96,0) + IFERROR(INDEX(WAC_Item_Cost,MATCH(1,(L$1=WAC_District)*('Blend Sheet'!$AJ$4=WAC_IIN),0))*'Blend Sheet'!$AJ96,0) + IFERROR(INDEX(WAC_Item_Cost,MATCH(1,(L$1=WAC_District)*('Blend Sheet'!$AK$4=WAC_IIN),0))*'Blend Sheet'!$AK96,0) + IFERROR(INDEX(WAC_Item_Cost,MATCH(1,(L$1=WAC_District)*('Blend Sheet'!$AL$4=WAC_IIN),0))*'Blend Sheet'!$AL96,0) + IFERROR(INDEX(WAC_Item_Cost,MATCH(1,(L$1=WAC_District)*('Blend Sheet'!$AM$4=WAC_IIN),0))*'Blend Sheet'!$AM96,0) + IFERROR(INDEX(WAC_Item_Cost,MATCH(1,(L$1=WAC_District)*('Blend Sheet'!$AN$4=WAC_IIN),0))*'Blend Sheet'!$AN96,0) + IFERROR(INDEX(WAC_Item_Cost,MATCH(1,(L$1=WAC_District)*('Blend Sheet'!$AO$4=WAC_IIN),0))*'Blend Sheet'!$AO96,0) + IFERROR(INDEX(WAC_Item_Cost,MATCH(1,(L$1=WAC_District)*('Blend Sheet'!$AP$4=WAC_IIN),0))*'Blend Sheet'!$AP96/1000,0)</f>
        <v>16.902959999999997</v>
      </c>
    </row>
    <row r="94" spans="1:12" x14ac:dyDescent="0.25">
      <c r="A94" t="str">
        <f>'Blend Sheet'!A97</f>
        <v>SanSeal Thermal</v>
      </c>
      <c r="B94" s="245">
        <f t="array" ref="B94">IFERROR(INDEX(WAC_Item_Cost,MATCH(1,(B$1=WAC_District)*('Blend Sheet'!$C$4=WAC_IIN),0))*'Blend Sheet'!$C97/1000,0) + IFERROR(INDEX(WAC_Item_Cost,MATCH(1,(B$1=WAC_District)*('Blend Sheet'!$D$4=WAC_IIN),0))*'Blend Sheet'!$D97/1000,0) + IFERROR(INDEX(WAC_Item_Cost,MATCH(1,(B$1=WAC_District)*('Blend Sheet'!$E$4=WAC_IIN),0))*'Blend Sheet'!$E97/1000,0) + IFERROR(INDEX(WAC_Item_Cost,MATCH(1,(B$1=WAC_District)*('Blend Sheet'!$F$4=WAC_IIN),0))*'Blend Sheet'!$F97/1000,0)  + IFERROR(INDEX(WAC_Item_Cost,MATCH(1,(B$1=WAC_District)*('Blend Sheet'!$G$4=WAC_IIN),0))*'Blend Sheet'!$G97,0) + IFERROR(INDEX(WAC_Item_Cost,MATCH(1,(B$1=WAC_District)*('Blend Sheet'!$H$4=WAC_IIN),0))*'Blend Sheet'!$H97,0)  + IFERROR(INDEX(WAC_Item_Cost,MATCH(1,(B$1=WAC_District)*('Blend Sheet'!$I$4=WAC_IIN),0))*'Blend Sheet'!$I97,0) + IFERROR(INDEX(WAC_Item_Cost,MATCH(1,(B$1=WAC_District)*('Blend Sheet'!$J$4=WAC_IIN),0))*'Blend Sheet'!$J97,0) + IFERROR(INDEX(WAC_Item_Cost,MATCH(1,(B$1=WAC_District)*('Blend Sheet'!$K$4=WAC_IIN),0))*'Blend Sheet'!$K97,0) + IFERROR(INDEX(WAC_Item_Cost,MATCH(1,(B$1=WAC_District)*('Blend Sheet'!$L$4=WAC_IIN),0))*'Blend Sheet'!$L97,0) + IFERROR(INDEX(WAC_Item_Cost,MATCH(1,(B$1=WAC_District)*('Blend Sheet'!$M$4=WAC_IIN),0))*'Blend Sheet'!$M97,0) + IFERROR(INDEX(WAC_Item_Cost,MATCH(1,(B$1=WAC_District)*('Blend Sheet'!$N$4=WAC_IIN),0))*'Blend Sheet'!$N97,0) + IFERROR(INDEX(WAC_Item_Cost,MATCH(1,(B$1=WAC_District)*('Blend Sheet'!$O$4=WAC_IIN),0))*'Blend Sheet'!$O97,0) + IFERROR(INDEX(WAC_Item_Cost,MATCH(1,(B$1=WAC_District)*('Blend Sheet'!$P$4=WAC_IIN),0))*'Blend Sheet'!$P97,0) + IFERROR(INDEX(WAC_Item_Cost,MATCH(1,(B$1=WAC_District)*('Blend Sheet'!$Q$4=WAC_IIN),0))*'Blend Sheet'!$Q97,0) + IFERROR(INDEX(WAC_Item_Cost,MATCH(1,(B$1=WAC_District)*('Blend Sheet'!$R$4=WAC_IIN),0))*'Blend Sheet'!$R97,0) + IFERROR(INDEX(WAC_Item_Cost,MATCH(1,(B$1=WAC_District)*('Blend Sheet'!$S$4=WAC_IIN),0))*'Blend Sheet'!$S97,0) + IFERROR(INDEX(WAC_Item_Cost,MATCH(1,(B$1=WAC_District)*('Blend Sheet'!$T$4=WAC_IIN),0))*'Blend Sheet'!$T97,0) + IFERROR(INDEX(WAC_Item_Cost,MATCH(1,(B$1=WAC_District)*('Blend Sheet'!$U$4=WAC_IIN),0))*'Blend Sheet'!$U97,0) + IFERROR(INDEX(WAC_Item_Cost,MATCH(1,(B$1=WAC_District)*('Blend Sheet'!$V$4=WAC_IIN),0))*'Blend Sheet'!$V97,0) + IFERROR(INDEX(WAC_Item_Cost,MATCH(1,(B$1=WAC_District)*('Blend Sheet'!$W$4=WAC_IIN),0))*'Blend Sheet'!$W97,0) + IFERROR(INDEX(WAC_Item_Cost,MATCH(1,(B$1=WAC_District)*('Blend Sheet'!$X$4=WAC_IIN),0))*'Blend Sheet'!$X97,0) + IFERROR(INDEX(WAC_Item_Cost,MATCH(1,(B$1=WAC_District)*('Blend Sheet'!$Y$4=WAC_IIN),0))*'Blend Sheet'!$Y97,0) + IFERROR(INDEX(WAC_Item_Cost,MATCH(1,(B$1=WAC_District)*('Blend Sheet'!$Z$4=WAC_IIN),0))*'Blend Sheet'!$Z97,0) + IFERROR(INDEX(WAC_Item_Cost,MATCH(1,(B$1=WAC_District)*('Blend Sheet'!$AA$4=WAC_IIN),0))*'Blend Sheet'!$AA97,0) + IFERROR(INDEX(WAC_Item_Cost,MATCH(1,(B$1=WAC_District)*('Blend Sheet'!$AB$4=WAC_IIN),0))*'Blend Sheet'!$AB97,0) + IFERROR(INDEX(WAC_Item_Cost,MATCH(1,(B$1=WAC_District)*('Blend Sheet'!$AC$4=WAC_IIN),0))*'Blend Sheet'!$AC97,0) + IFERROR(INDEX(WAC_Item_Cost,MATCH(1,(B$1=WAC_District)*('Blend Sheet'!$AD$4=WAC_IIN),0))*'Blend Sheet'!$AD97,0) + IFERROR(INDEX(WAC_Item_Cost,MATCH(1,(B$1=WAC_District)*('Blend Sheet'!$AE$4=WAC_IIN),0))*'Blend Sheet'!$AE97,0) + IFERROR(INDEX(WAC_Item_Cost,MATCH(1,(B$1=WAC_District)*('Blend Sheet'!$AF$4=WAC_IIN),0))*'Blend Sheet'!$AF97,0) + IFERROR(INDEX(WAC_Item_Cost,MATCH(1,(B$1=WAC_District)*('Blend Sheet'!$AG$4=WAC_IIN),0))*'Blend Sheet'!$AG97,0) + IFERROR(INDEX(WAC_Item_Cost,MATCH(1,(B$1=WAC_District)*('Blend Sheet'!$AH$4=WAC_IIN),0))*'Blend Sheet'!$AH97,0) + IFERROR(INDEX(WAC_Item_Cost,MATCH(1,(B$1=WAC_District)*('Blend Sheet'!$AI$4=WAC_IIN),0))*'Blend Sheet'!$AI97,0) + IFERROR(INDEX(WAC_Item_Cost,MATCH(1,(B$1=WAC_District)*('Blend Sheet'!$AJ$4=WAC_IIN),0))*'Blend Sheet'!$AJ97,0) + IFERROR(INDEX(WAC_Item_Cost,MATCH(1,(B$1=WAC_District)*('Blend Sheet'!$AK$4=WAC_IIN),0))*'Blend Sheet'!$AK97,0) + IFERROR(INDEX(WAC_Item_Cost,MATCH(1,(B$1=WAC_District)*('Blend Sheet'!$AL$4=WAC_IIN),0))*'Blend Sheet'!$AL97,0) + IFERROR(INDEX(WAC_Item_Cost,MATCH(1,(B$1=WAC_District)*('Blend Sheet'!$AM$4=WAC_IIN),0))*'Blend Sheet'!$AM97,0) + IFERROR(INDEX(WAC_Item_Cost,MATCH(1,(B$1=WAC_District)*('Blend Sheet'!$AN$4=WAC_IIN),0))*'Blend Sheet'!$AN97,0) + IFERROR(INDEX(WAC_Item_Cost,MATCH(1,(B$1=WAC_District)*('Blend Sheet'!$AO$4=WAC_IIN),0))*'Blend Sheet'!$AO97,0) + IFERROR(INDEX(WAC_Item_Cost,MATCH(1,(B$1=WAC_District)*('Blend Sheet'!$AP$4=WAC_IIN),0))*'Blend Sheet'!$AP97/1000,0)</f>
        <v>2063.267934</v>
      </c>
      <c r="C94" s="245">
        <f t="array" ref="C94">IFERROR(INDEX(WAC_Item_Cost,MATCH(1,(C$1=WAC_District)*('Blend Sheet'!$C$4=WAC_IIN),0))*'Blend Sheet'!$C97/1000,0) + IFERROR(INDEX(WAC_Item_Cost,MATCH(1,(C$1=WAC_District)*('Blend Sheet'!$D$4=WAC_IIN),0))*'Blend Sheet'!$D97/1000,0) + IFERROR(INDEX(WAC_Item_Cost,MATCH(1,(C$1=WAC_District)*('Blend Sheet'!$E$4=WAC_IIN),0))*'Blend Sheet'!$E97/1000,0) + IFERROR(INDEX(WAC_Item_Cost,MATCH(1,(C$1=WAC_District)*('Blend Sheet'!$F$4=WAC_IIN),0))*'Blend Sheet'!$F97/1000,0)  + IFERROR(INDEX(WAC_Item_Cost,MATCH(1,(C$1=WAC_District)*('Blend Sheet'!$G$4=WAC_IIN),0))*'Blend Sheet'!$G97,0) + IFERROR(INDEX(WAC_Item_Cost,MATCH(1,(C$1=WAC_District)*('Blend Sheet'!$H$4=WAC_IIN),0))*'Blend Sheet'!$H97,0)  + IFERROR(INDEX(WAC_Item_Cost,MATCH(1,(C$1=WAC_District)*('Blend Sheet'!$I$4=WAC_IIN),0))*'Blend Sheet'!$I97,0) + IFERROR(INDEX(WAC_Item_Cost,MATCH(1,(C$1=WAC_District)*('Blend Sheet'!$J$4=WAC_IIN),0))*'Blend Sheet'!$J97,0) + IFERROR(INDEX(WAC_Item_Cost,MATCH(1,(C$1=WAC_District)*('Blend Sheet'!$K$4=WAC_IIN),0))*'Blend Sheet'!$K97,0) + IFERROR(INDEX(WAC_Item_Cost,MATCH(1,(C$1=WAC_District)*('Blend Sheet'!$L$4=WAC_IIN),0))*'Blend Sheet'!$L97,0) + IFERROR(INDEX(WAC_Item_Cost,MATCH(1,(C$1=WAC_District)*('Blend Sheet'!$M$4=WAC_IIN),0))*'Blend Sheet'!$M97,0) + IFERROR(INDEX(WAC_Item_Cost,MATCH(1,(C$1=WAC_District)*('Blend Sheet'!$N$4=WAC_IIN),0))*'Blend Sheet'!$N97,0) + IFERROR(INDEX(WAC_Item_Cost,MATCH(1,(C$1=WAC_District)*('Blend Sheet'!$O$4=WAC_IIN),0))*'Blend Sheet'!$O97,0) + IFERROR(INDEX(WAC_Item_Cost,MATCH(1,(C$1=WAC_District)*('Blend Sheet'!$P$4=WAC_IIN),0))*'Blend Sheet'!$P97,0) + IFERROR(INDEX(WAC_Item_Cost,MATCH(1,(C$1=WAC_District)*('Blend Sheet'!$Q$4=WAC_IIN),0))*'Blend Sheet'!$Q97,0) + IFERROR(INDEX(WAC_Item_Cost,MATCH(1,(C$1=WAC_District)*('Blend Sheet'!$R$4=WAC_IIN),0))*'Blend Sheet'!$R97,0) + IFERROR(INDEX(WAC_Item_Cost,MATCH(1,(C$1=WAC_District)*('Blend Sheet'!$S$4=WAC_IIN),0))*'Blend Sheet'!$S97,0) + IFERROR(INDEX(WAC_Item_Cost,MATCH(1,(C$1=WAC_District)*('Blend Sheet'!$T$4=WAC_IIN),0))*'Blend Sheet'!$T97,0) + IFERROR(INDEX(WAC_Item_Cost,MATCH(1,(C$1=WAC_District)*('Blend Sheet'!$U$4=WAC_IIN),0))*'Blend Sheet'!$U97,0) + IFERROR(INDEX(WAC_Item_Cost,MATCH(1,(C$1=WAC_District)*('Blend Sheet'!$V$4=WAC_IIN),0))*'Blend Sheet'!$V97,0) + IFERROR(INDEX(WAC_Item_Cost,MATCH(1,(C$1=WAC_District)*('Blend Sheet'!$W$4=WAC_IIN),0))*'Blend Sheet'!$W97,0) + IFERROR(INDEX(WAC_Item_Cost,MATCH(1,(C$1=WAC_District)*('Blend Sheet'!$X$4=WAC_IIN),0))*'Blend Sheet'!$X97,0) + IFERROR(INDEX(WAC_Item_Cost,MATCH(1,(C$1=WAC_District)*('Blend Sheet'!$Y$4=WAC_IIN),0))*'Blend Sheet'!$Y97,0) + IFERROR(INDEX(WAC_Item_Cost,MATCH(1,(C$1=WAC_District)*('Blend Sheet'!$Z$4=WAC_IIN),0))*'Blend Sheet'!$Z97,0) + IFERROR(INDEX(WAC_Item_Cost,MATCH(1,(C$1=WAC_District)*('Blend Sheet'!$AA$4=WAC_IIN),0))*'Blend Sheet'!$AA97,0) + IFERROR(INDEX(WAC_Item_Cost,MATCH(1,(C$1=WAC_District)*('Blend Sheet'!$AB$4=WAC_IIN),0))*'Blend Sheet'!$AB97,0) + IFERROR(INDEX(WAC_Item_Cost,MATCH(1,(C$1=WAC_District)*('Blend Sheet'!$AC$4=WAC_IIN),0))*'Blend Sheet'!$AC97,0) + IFERROR(INDEX(WAC_Item_Cost,MATCH(1,(C$1=WAC_District)*('Blend Sheet'!$AD$4=WAC_IIN),0))*'Blend Sheet'!$AD97,0) + IFERROR(INDEX(WAC_Item_Cost,MATCH(1,(C$1=WAC_District)*('Blend Sheet'!$AE$4=WAC_IIN),0))*'Blend Sheet'!$AE97,0) + IFERROR(INDEX(WAC_Item_Cost,MATCH(1,(C$1=WAC_District)*('Blend Sheet'!$AF$4=WAC_IIN),0))*'Blend Sheet'!$AF97,0) + IFERROR(INDEX(WAC_Item_Cost,MATCH(1,(C$1=WAC_District)*('Blend Sheet'!$AG$4=WAC_IIN),0))*'Blend Sheet'!$AG97,0) + IFERROR(INDEX(WAC_Item_Cost,MATCH(1,(C$1=WAC_District)*('Blend Sheet'!$AH$4=WAC_IIN),0))*'Blend Sheet'!$AH97,0) + IFERROR(INDEX(WAC_Item_Cost,MATCH(1,(C$1=WAC_District)*('Blend Sheet'!$AI$4=WAC_IIN),0))*'Blend Sheet'!$AI97,0) + IFERROR(INDEX(WAC_Item_Cost,MATCH(1,(C$1=WAC_District)*('Blend Sheet'!$AJ$4=WAC_IIN),0))*'Blend Sheet'!$AJ97,0) + IFERROR(INDEX(WAC_Item_Cost,MATCH(1,(C$1=WAC_District)*('Blend Sheet'!$AK$4=WAC_IIN),0))*'Blend Sheet'!$AK97,0) + IFERROR(INDEX(WAC_Item_Cost,MATCH(1,(C$1=WAC_District)*('Blend Sheet'!$AL$4=WAC_IIN),0))*'Blend Sheet'!$AL97,0) + IFERROR(INDEX(WAC_Item_Cost,MATCH(1,(C$1=WAC_District)*('Blend Sheet'!$AM$4=WAC_IIN),0))*'Blend Sheet'!$AM97,0) + IFERROR(INDEX(WAC_Item_Cost,MATCH(1,(C$1=WAC_District)*('Blend Sheet'!$AN$4=WAC_IIN),0))*'Blend Sheet'!$AN97,0) + IFERROR(INDEX(WAC_Item_Cost,MATCH(1,(C$1=WAC_District)*('Blend Sheet'!$AO$4=WAC_IIN),0))*'Blend Sheet'!$AO97,0) + IFERROR(INDEX(WAC_Item_Cost,MATCH(1,(C$1=WAC_District)*('Blend Sheet'!$AP$4=WAC_IIN),0))*'Blend Sheet'!$AP97/1000,0)</f>
        <v>0</v>
      </c>
      <c r="D94" s="245">
        <f t="array" ref="D94">IFERROR(INDEX(WAC_Item_Cost,MATCH(1,(D$1=WAC_District)*('Blend Sheet'!$C$4=WAC_IIN),0))*'Blend Sheet'!$C97/1000,0) + IFERROR(INDEX(WAC_Item_Cost,MATCH(1,(D$1=WAC_District)*('Blend Sheet'!$D$4=WAC_IIN),0))*'Blend Sheet'!$D97/1000,0) + IFERROR(INDEX(WAC_Item_Cost,MATCH(1,(D$1=WAC_District)*('Blend Sheet'!$E$4=WAC_IIN),0))*'Blend Sheet'!$E97/1000,0) + IFERROR(INDEX(WAC_Item_Cost,MATCH(1,(D$1=WAC_District)*('Blend Sheet'!$F$4=WAC_IIN),0))*'Blend Sheet'!$F97/1000,0)  + IFERROR(INDEX(WAC_Item_Cost,MATCH(1,(D$1=WAC_District)*('Blend Sheet'!$G$4=WAC_IIN),0))*'Blend Sheet'!$G97,0) + IFERROR(INDEX(WAC_Item_Cost,MATCH(1,(D$1=WAC_District)*('Blend Sheet'!$H$4=WAC_IIN),0))*'Blend Sheet'!$H97,0)  + IFERROR(INDEX(WAC_Item_Cost,MATCH(1,(D$1=WAC_District)*('Blend Sheet'!$I$4=WAC_IIN),0))*'Blend Sheet'!$I97,0) + IFERROR(INDEX(WAC_Item_Cost,MATCH(1,(D$1=WAC_District)*('Blend Sheet'!$J$4=WAC_IIN),0))*'Blend Sheet'!$J97,0) + IFERROR(INDEX(WAC_Item_Cost,MATCH(1,(D$1=WAC_District)*('Blend Sheet'!$K$4=WAC_IIN),0))*'Blend Sheet'!$K97,0) + IFERROR(INDEX(WAC_Item_Cost,MATCH(1,(D$1=WAC_District)*('Blend Sheet'!$L$4=WAC_IIN),0))*'Blend Sheet'!$L97,0) + IFERROR(INDEX(WAC_Item_Cost,MATCH(1,(D$1=WAC_District)*('Blend Sheet'!$M$4=WAC_IIN),0))*'Blend Sheet'!$M97,0) + IFERROR(INDEX(WAC_Item_Cost,MATCH(1,(D$1=WAC_District)*('Blend Sheet'!$N$4=WAC_IIN),0))*'Blend Sheet'!$N97,0) + IFERROR(INDEX(WAC_Item_Cost,MATCH(1,(D$1=WAC_District)*('Blend Sheet'!$O$4=WAC_IIN),0))*'Blend Sheet'!$O97,0) + IFERROR(INDEX(WAC_Item_Cost,MATCH(1,(D$1=WAC_District)*('Blend Sheet'!$P$4=WAC_IIN),0))*'Blend Sheet'!$P97,0) + IFERROR(INDEX(WAC_Item_Cost,MATCH(1,(D$1=WAC_District)*('Blend Sheet'!$Q$4=WAC_IIN),0))*'Blend Sheet'!$Q97,0) + IFERROR(INDEX(WAC_Item_Cost,MATCH(1,(D$1=WAC_District)*('Blend Sheet'!$R$4=WAC_IIN),0))*'Blend Sheet'!$R97,0) + IFERROR(INDEX(WAC_Item_Cost,MATCH(1,(D$1=WAC_District)*('Blend Sheet'!$S$4=WAC_IIN),0))*'Blend Sheet'!$S97,0) + IFERROR(INDEX(WAC_Item_Cost,MATCH(1,(D$1=WAC_District)*('Blend Sheet'!$T$4=WAC_IIN),0))*'Blend Sheet'!$T97,0) + IFERROR(INDEX(WAC_Item_Cost,MATCH(1,(D$1=WAC_District)*('Blend Sheet'!$U$4=WAC_IIN),0))*'Blend Sheet'!$U97,0) + IFERROR(INDEX(WAC_Item_Cost,MATCH(1,(D$1=WAC_District)*('Blend Sheet'!$V$4=WAC_IIN),0))*'Blend Sheet'!$V97,0) + IFERROR(INDEX(WAC_Item_Cost,MATCH(1,(D$1=WAC_District)*('Blend Sheet'!$W$4=WAC_IIN),0))*'Blend Sheet'!$W97,0) + IFERROR(INDEX(WAC_Item_Cost,MATCH(1,(D$1=WAC_District)*('Blend Sheet'!$X$4=WAC_IIN),0))*'Blend Sheet'!$X97,0) + IFERROR(INDEX(WAC_Item_Cost,MATCH(1,(D$1=WAC_District)*('Blend Sheet'!$Y$4=WAC_IIN),0))*'Blend Sheet'!$Y97,0) + IFERROR(INDEX(WAC_Item_Cost,MATCH(1,(D$1=WAC_District)*('Blend Sheet'!$Z$4=WAC_IIN),0))*'Blend Sheet'!$Z97,0) + IFERROR(INDEX(WAC_Item_Cost,MATCH(1,(D$1=WAC_District)*('Blend Sheet'!$AA$4=WAC_IIN),0))*'Blend Sheet'!$AA97,0) + IFERROR(INDEX(WAC_Item_Cost,MATCH(1,(D$1=WAC_District)*('Blend Sheet'!$AB$4=WAC_IIN),0))*'Blend Sheet'!$AB97,0) + IFERROR(INDEX(WAC_Item_Cost,MATCH(1,(D$1=WAC_District)*('Blend Sheet'!$AC$4=WAC_IIN),0))*'Blend Sheet'!$AC97,0) + IFERROR(INDEX(WAC_Item_Cost,MATCH(1,(D$1=WAC_District)*('Blend Sheet'!$AD$4=WAC_IIN),0))*'Blend Sheet'!$AD97,0) + IFERROR(INDEX(WAC_Item_Cost,MATCH(1,(D$1=WAC_District)*('Blend Sheet'!$AE$4=WAC_IIN),0))*'Blend Sheet'!$AE97,0) + IFERROR(INDEX(WAC_Item_Cost,MATCH(1,(D$1=WAC_District)*('Blend Sheet'!$AF$4=WAC_IIN),0))*'Blend Sheet'!$AF97,0) + IFERROR(INDEX(WAC_Item_Cost,MATCH(1,(D$1=WAC_District)*('Blend Sheet'!$AG$4=WAC_IIN),0))*'Blend Sheet'!$AG97,0) + IFERROR(INDEX(WAC_Item_Cost,MATCH(1,(D$1=WAC_District)*('Blend Sheet'!$AH$4=WAC_IIN),0))*'Blend Sheet'!$AH97,0) + IFERROR(INDEX(WAC_Item_Cost,MATCH(1,(D$1=WAC_District)*('Blend Sheet'!$AI$4=WAC_IIN),0))*'Blend Sheet'!$AI97,0) + IFERROR(INDEX(WAC_Item_Cost,MATCH(1,(D$1=WAC_District)*('Blend Sheet'!$AJ$4=WAC_IIN),0))*'Blend Sheet'!$AJ97,0) + IFERROR(INDEX(WAC_Item_Cost,MATCH(1,(D$1=WAC_District)*('Blend Sheet'!$AK$4=WAC_IIN),0))*'Blend Sheet'!$AK97,0) + IFERROR(INDEX(WAC_Item_Cost,MATCH(1,(D$1=WAC_District)*('Blend Sheet'!$AL$4=WAC_IIN),0))*'Blend Sheet'!$AL97,0) + IFERROR(INDEX(WAC_Item_Cost,MATCH(1,(D$1=WAC_District)*('Blend Sheet'!$AM$4=WAC_IIN),0))*'Blend Sheet'!$AM97,0) + IFERROR(INDEX(WAC_Item_Cost,MATCH(1,(D$1=WAC_District)*('Blend Sheet'!$AN$4=WAC_IIN),0))*'Blend Sheet'!$AN97,0) + IFERROR(INDEX(WAC_Item_Cost,MATCH(1,(D$1=WAC_District)*('Blend Sheet'!$AO$4=WAC_IIN),0))*'Blend Sheet'!$AO97,0) + IFERROR(INDEX(WAC_Item_Cost,MATCH(1,(D$1=WAC_District)*('Blend Sheet'!$AP$4=WAC_IIN),0))*'Blend Sheet'!$AP97/1000,0)</f>
        <v>0</v>
      </c>
      <c r="E94" s="245">
        <f t="array" ref="E94">IFERROR(INDEX(WAC_Item_Cost,MATCH(1,(E$1=WAC_District)*('Blend Sheet'!$C$4=WAC_IIN),0))*'Blend Sheet'!$C97/1000,0) + IFERROR(INDEX(WAC_Item_Cost,MATCH(1,(E$1=WAC_District)*('Blend Sheet'!$D$4=WAC_IIN),0))*'Blend Sheet'!$D97/1000,0) + IFERROR(INDEX(WAC_Item_Cost,MATCH(1,(E$1=WAC_District)*('Blend Sheet'!$E$4=WAC_IIN),0))*'Blend Sheet'!$E97/1000,0) + IFERROR(INDEX(WAC_Item_Cost,MATCH(1,(E$1=WAC_District)*('Blend Sheet'!$F$4=WAC_IIN),0))*'Blend Sheet'!$F97/1000,0)  + IFERROR(INDEX(WAC_Item_Cost,MATCH(1,(E$1=WAC_District)*('Blend Sheet'!$G$4=WAC_IIN),0))*'Blend Sheet'!$G97,0) + IFERROR(INDEX(WAC_Item_Cost,MATCH(1,(E$1=WAC_District)*('Blend Sheet'!$H$4=WAC_IIN),0))*'Blend Sheet'!$H97,0)  + IFERROR(INDEX(WAC_Item_Cost,MATCH(1,(E$1=WAC_District)*('Blend Sheet'!$I$4=WAC_IIN),0))*'Blend Sheet'!$I97,0) + IFERROR(INDEX(WAC_Item_Cost,MATCH(1,(E$1=WAC_District)*('Blend Sheet'!$J$4=WAC_IIN),0))*'Blend Sheet'!$J97,0) + IFERROR(INDEX(WAC_Item_Cost,MATCH(1,(E$1=WAC_District)*('Blend Sheet'!$K$4=WAC_IIN),0))*'Blend Sheet'!$K97,0) + IFERROR(INDEX(WAC_Item_Cost,MATCH(1,(E$1=WAC_District)*('Blend Sheet'!$L$4=WAC_IIN),0))*'Blend Sheet'!$L97,0) + IFERROR(INDEX(WAC_Item_Cost,MATCH(1,(E$1=WAC_District)*('Blend Sheet'!$M$4=WAC_IIN),0))*'Blend Sheet'!$M97,0) + IFERROR(INDEX(WAC_Item_Cost,MATCH(1,(E$1=WAC_District)*('Blend Sheet'!$N$4=WAC_IIN),0))*'Blend Sheet'!$N97,0) + IFERROR(INDEX(WAC_Item_Cost,MATCH(1,(E$1=WAC_District)*('Blend Sheet'!$O$4=WAC_IIN),0))*'Blend Sheet'!$O97,0) + IFERROR(INDEX(WAC_Item_Cost,MATCH(1,(E$1=WAC_District)*('Blend Sheet'!$P$4=WAC_IIN),0))*'Blend Sheet'!$P97,0) + IFERROR(INDEX(WAC_Item_Cost,MATCH(1,(E$1=WAC_District)*('Blend Sheet'!$Q$4=WAC_IIN),0))*'Blend Sheet'!$Q97,0) + IFERROR(INDEX(WAC_Item_Cost,MATCH(1,(E$1=WAC_District)*('Blend Sheet'!$R$4=WAC_IIN),0))*'Blend Sheet'!$R97,0) + IFERROR(INDEX(WAC_Item_Cost,MATCH(1,(E$1=WAC_District)*('Blend Sheet'!$S$4=WAC_IIN),0))*'Blend Sheet'!$S97,0) + IFERROR(INDEX(WAC_Item_Cost,MATCH(1,(E$1=WAC_District)*('Blend Sheet'!$T$4=WAC_IIN),0))*'Blend Sheet'!$T97,0) + IFERROR(INDEX(WAC_Item_Cost,MATCH(1,(E$1=WAC_District)*('Blend Sheet'!$U$4=WAC_IIN),0))*'Blend Sheet'!$U97,0) + IFERROR(INDEX(WAC_Item_Cost,MATCH(1,(E$1=WAC_District)*('Blend Sheet'!$V$4=WAC_IIN),0))*'Blend Sheet'!$V97,0) + IFERROR(INDEX(WAC_Item_Cost,MATCH(1,(E$1=WAC_District)*('Blend Sheet'!$W$4=WAC_IIN),0))*'Blend Sheet'!$W97,0) + IFERROR(INDEX(WAC_Item_Cost,MATCH(1,(E$1=WAC_District)*('Blend Sheet'!$X$4=WAC_IIN),0))*'Blend Sheet'!$X97,0) + IFERROR(INDEX(WAC_Item_Cost,MATCH(1,(E$1=WAC_District)*('Blend Sheet'!$Y$4=WAC_IIN),0))*'Blend Sheet'!$Y97,0) + IFERROR(INDEX(WAC_Item_Cost,MATCH(1,(E$1=WAC_District)*('Blend Sheet'!$Z$4=WAC_IIN),0))*'Blend Sheet'!$Z97,0) + IFERROR(INDEX(WAC_Item_Cost,MATCH(1,(E$1=WAC_District)*('Blend Sheet'!$AA$4=WAC_IIN),0))*'Blend Sheet'!$AA97,0) + IFERROR(INDEX(WAC_Item_Cost,MATCH(1,(E$1=WAC_District)*('Blend Sheet'!$AB$4=WAC_IIN),0))*'Blend Sheet'!$AB97,0) + IFERROR(INDEX(WAC_Item_Cost,MATCH(1,(E$1=WAC_District)*('Blend Sheet'!$AC$4=WAC_IIN),0))*'Blend Sheet'!$AC97,0) + IFERROR(INDEX(WAC_Item_Cost,MATCH(1,(E$1=WAC_District)*('Blend Sheet'!$AD$4=WAC_IIN),0))*'Blend Sheet'!$AD97,0) + IFERROR(INDEX(WAC_Item_Cost,MATCH(1,(E$1=WAC_District)*('Blend Sheet'!$AE$4=WAC_IIN),0))*'Blend Sheet'!$AE97,0) + IFERROR(INDEX(WAC_Item_Cost,MATCH(1,(E$1=WAC_District)*('Blend Sheet'!$AF$4=WAC_IIN),0))*'Blend Sheet'!$AF97,0) + IFERROR(INDEX(WAC_Item_Cost,MATCH(1,(E$1=WAC_District)*('Blend Sheet'!$AG$4=WAC_IIN),0))*'Blend Sheet'!$AG97,0) + IFERROR(INDEX(WAC_Item_Cost,MATCH(1,(E$1=WAC_District)*('Blend Sheet'!$AH$4=WAC_IIN),0))*'Blend Sheet'!$AH97,0) + IFERROR(INDEX(WAC_Item_Cost,MATCH(1,(E$1=WAC_District)*('Blend Sheet'!$AI$4=WAC_IIN),0))*'Blend Sheet'!$AI97,0) + IFERROR(INDEX(WAC_Item_Cost,MATCH(1,(E$1=WAC_District)*('Blend Sheet'!$AJ$4=WAC_IIN),0))*'Blend Sheet'!$AJ97,0) + IFERROR(INDEX(WAC_Item_Cost,MATCH(1,(E$1=WAC_District)*('Blend Sheet'!$AK$4=WAC_IIN),0))*'Blend Sheet'!$AK97,0) + IFERROR(INDEX(WAC_Item_Cost,MATCH(1,(E$1=WAC_District)*('Blend Sheet'!$AL$4=WAC_IIN),0))*'Blend Sheet'!$AL97,0) + IFERROR(INDEX(WAC_Item_Cost,MATCH(1,(E$1=WAC_District)*('Blend Sheet'!$AM$4=WAC_IIN),0))*'Blend Sheet'!$AM97,0) + IFERROR(INDEX(WAC_Item_Cost,MATCH(1,(E$1=WAC_District)*('Blend Sheet'!$AN$4=WAC_IIN),0))*'Blend Sheet'!$AN97,0) + IFERROR(INDEX(WAC_Item_Cost,MATCH(1,(E$1=WAC_District)*('Blend Sheet'!$AO$4=WAC_IIN),0))*'Blend Sheet'!$AO97,0) + IFERROR(INDEX(WAC_Item_Cost,MATCH(1,(E$1=WAC_District)*('Blend Sheet'!$AP$4=WAC_IIN),0))*'Blend Sheet'!$AP97/1000,0)</f>
        <v>1957.071858</v>
      </c>
      <c r="F94" s="245">
        <f t="array" ref="F94">IFERROR(INDEX(WAC_Item_Cost,MATCH(1,(F$1=WAC_District)*('Blend Sheet'!$C$4=WAC_IIN),0))*'Blend Sheet'!$C97/1000,0) + IFERROR(INDEX(WAC_Item_Cost,MATCH(1,(F$1=WAC_District)*('Blend Sheet'!$D$4=WAC_IIN),0))*'Blend Sheet'!$D97/1000,0) + IFERROR(INDEX(WAC_Item_Cost,MATCH(1,(F$1=WAC_District)*('Blend Sheet'!$E$4=WAC_IIN),0))*'Blend Sheet'!$E97/1000,0) + IFERROR(INDEX(WAC_Item_Cost,MATCH(1,(F$1=WAC_District)*('Blend Sheet'!$F$4=WAC_IIN),0))*'Blend Sheet'!$F97/1000,0)  + IFERROR(INDEX(WAC_Item_Cost,MATCH(1,(F$1=WAC_District)*('Blend Sheet'!$G$4=WAC_IIN),0))*'Blend Sheet'!$G97,0) + IFERROR(INDEX(WAC_Item_Cost,MATCH(1,(F$1=WAC_District)*('Blend Sheet'!$H$4=WAC_IIN),0))*'Blend Sheet'!$H97,0)  + IFERROR(INDEX(WAC_Item_Cost,MATCH(1,(F$1=WAC_District)*('Blend Sheet'!$I$4=WAC_IIN),0))*'Blend Sheet'!$I97,0) + IFERROR(INDEX(WAC_Item_Cost,MATCH(1,(F$1=WAC_District)*('Blend Sheet'!$J$4=WAC_IIN),0))*'Blend Sheet'!$J97,0) + IFERROR(INDEX(WAC_Item_Cost,MATCH(1,(F$1=WAC_District)*('Blend Sheet'!$K$4=WAC_IIN),0))*'Blend Sheet'!$K97,0) + IFERROR(INDEX(WAC_Item_Cost,MATCH(1,(F$1=WAC_District)*('Blend Sheet'!$L$4=WAC_IIN),0))*'Blend Sheet'!$L97,0) + IFERROR(INDEX(WAC_Item_Cost,MATCH(1,(F$1=WAC_District)*('Blend Sheet'!$M$4=WAC_IIN),0))*'Blend Sheet'!$M97,0) + IFERROR(INDEX(WAC_Item_Cost,MATCH(1,(F$1=WAC_District)*('Blend Sheet'!$N$4=WAC_IIN),0))*'Blend Sheet'!$N97,0) + IFERROR(INDEX(WAC_Item_Cost,MATCH(1,(F$1=WAC_District)*('Blend Sheet'!$O$4=WAC_IIN),0))*'Blend Sheet'!$O97,0) + IFERROR(INDEX(WAC_Item_Cost,MATCH(1,(F$1=WAC_District)*('Blend Sheet'!$P$4=WAC_IIN),0))*'Blend Sheet'!$P97,0) + IFERROR(INDEX(WAC_Item_Cost,MATCH(1,(F$1=WAC_District)*('Blend Sheet'!$Q$4=WAC_IIN),0))*'Blend Sheet'!$Q97,0) + IFERROR(INDEX(WAC_Item_Cost,MATCH(1,(F$1=WAC_District)*('Blend Sheet'!$R$4=WAC_IIN),0))*'Blend Sheet'!$R97,0) + IFERROR(INDEX(WAC_Item_Cost,MATCH(1,(F$1=WAC_District)*('Blend Sheet'!$S$4=WAC_IIN),0))*'Blend Sheet'!$S97,0) + IFERROR(INDEX(WAC_Item_Cost,MATCH(1,(F$1=WAC_District)*('Blend Sheet'!$T$4=WAC_IIN),0))*'Blend Sheet'!$T97,0) + IFERROR(INDEX(WAC_Item_Cost,MATCH(1,(F$1=WAC_District)*('Blend Sheet'!$U$4=WAC_IIN),0))*'Blend Sheet'!$U97,0) + IFERROR(INDEX(WAC_Item_Cost,MATCH(1,(F$1=WAC_District)*('Blend Sheet'!$V$4=WAC_IIN),0))*'Blend Sheet'!$V97,0) + IFERROR(INDEX(WAC_Item_Cost,MATCH(1,(F$1=WAC_District)*('Blend Sheet'!$W$4=WAC_IIN),0))*'Blend Sheet'!$W97,0) + IFERROR(INDEX(WAC_Item_Cost,MATCH(1,(F$1=WAC_District)*('Blend Sheet'!$X$4=WAC_IIN),0))*'Blend Sheet'!$X97,0) + IFERROR(INDEX(WAC_Item_Cost,MATCH(1,(F$1=WAC_District)*('Blend Sheet'!$Y$4=WAC_IIN),0))*'Blend Sheet'!$Y97,0) + IFERROR(INDEX(WAC_Item_Cost,MATCH(1,(F$1=WAC_District)*('Blend Sheet'!$Z$4=WAC_IIN),0))*'Blend Sheet'!$Z97,0) + IFERROR(INDEX(WAC_Item_Cost,MATCH(1,(F$1=WAC_District)*('Blend Sheet'!$AA$4=WAC_IIN),0))*'Blend Sheet'!$AA97,0) + IFERROR(INDEX(WAC_Item_Cost,MATCH(1,(F$1=WAC_District)*('Blend Sheet'!$AB$4=WAC_IIN),0))*'Blend Sheet'!$AB97,0) + IFERROR(INDEX(WAC_Item_Cost,MATCH(1,(F$1=WAC_District)*('Blend Sheet'!$AC$4=WAC_IIN),0))*'Blend Sheet'!$AC97,0) + IFERROR(INDEX(WAC_Item_Cost,MATCH(1,(F$1=WAC_District)*('Blend Sheet'!$AD$4=WAC_IIN),0))*'Blend Sheet'!$AD97,0) + IFERROR(INDEX(WAC_Item_Cost,MATCH(1,(F$1=WAC_District)*('Blend Sheet'!$AE$4=WAC_IIN),0))*'Blend Sheet'!$AE97,0) + IFERROR(INDEX(WAC_Item_Cost,MATCH(1,(F$1=WAC_District)*('Blend Sheet'!$AF$4=WAC_IIN),0))*'Blend Sheet'!$AF97,0) + IFERROR(INDEX(WAC_Item_Cost,MATCH(1,(F$1=WAC_District)*('Blend Sheet'!$AG$4=WAC_IIN),0))*'Blend Sheet'!$AG97,0) + IFERROR(INDEX(WAC_Item_Cost,MATCH(1,(F$1=WAC_District)*('Blend Sheet'!$AH$4=WAC_IIN),0))*'Blend Sheet'!$AH97,0) + IFERROR(INDEX(WAC_Item_Cost,MATCH(1,(F$1=WAC_District)*('Blend Sheet'!$AI$4=WAC_IIN),0))*'Blend Sheet'!$AI97,0) + IFERROR(INDEX(WAC_Item_Cost,MATCH(1,(F$1=WAC_District)*('Blend Sheet'!$AJ$4=WAC_IIN),0))*'Blend Sheet'!$AJ97,0) + IFERROR(INDEX(WAC_Item_Cost,MATCH(1,(F$1=WAC_District)*('Blend Sheet'!$AK$4=WAC_IIN),0))*'Blend Sheet'!$AK97,0) + IFERROR(INDEX(WAC_Item_Cost,MATCH(1,(F$1=WAC_District)*('Blend Sheet'!$AL$4=WAC_IIN),0))*'Blend Sheet'!$AL97,0) + IFERROR(INDEX(WAC_Item_Cost,MATCH(1,(F$1=WAC_District)*('Blend Sheet'!$AM$4=WAC_IIN),0))*'Blend Sheet'!$AM97,0) + IFERROR(INDEX(WAC_Item_Cost,MATCH(1,(F$1=WAC_District)*('Blend Sheet'!$AN$4=WAC_IIN),0))*'Blend Sheet'!$AN97,0) + IFERROR(INDEX(WAC_Item_Cost,MATCH(1,(F$1=WAC_District)*('Blend Sheet'!$AO$4=WAC_IIN),0))*'Blend Sheet'!$AO97,0) + IFERROR(INDEX(WAC_Item_Cost,MATCH(1,(F$1=WAC_District)*('Blend Sheet'!$AP$4=WAC_IIN),0))*'Blend Sheet'!$AP97/1000,0)</f>
        <v>1986.6128939999999</v>
      </c>
      <c r="G94" s="245">
        <f t="array" ref="G94">IFERROR(INDEX(WAC_Item_Cost,MATCH(1,(G$1=WAC_District)*('Blend Sheet'!$C$4=WAC_IIN),0))*'Blend Sheet'!$C97/1000,0) + IFERROR(INDEX(WAC_Item_Cost,MATCH(1,(G$1=WAC_District)*('Blend Sheet'!$D$4=WAC_IIN),0))*'Blend Sheet'!$D97/1000,0) + IFERROR(INDEX(WAC_Item_Cost,MATCH(1,(G$1=WAC_District)*('Blend Sheet'!$E$4=WAC_IIN),0))*'Blend Sheet'!$E97/1000,0) + IFERROR(INDEX(WAC_Item_Cost,MATCH(1,(G$1=WAC_District)*('Blend Sheet'!$F$4=WAC_IIN),0))*'Blend Sheet'!$F97/1000,0)  + IFERROR(INDEX(WAC_Item_Cost,MATCH(1,(G$1=WAC_District)*('Blend Sheet'!$G$4=WAC_IIN),0))*'Blend Sheet'!$G97,0) + IFERROR(INDEX(WAC_Item_Cost,MATCH(1,(G$1=WAC_District)*('Blend Sheet'!$H$4=WAC_IIN),0))*'Blend Sheet'!$H97,0)  + IFERROR(INDEX(WAC_Item_Cost,MATCH(1,(G$1=WAC_District)*('Blend Sheet'!$I$4=WAC_IIN),0))*'Blend Sheet'!$I97,0) + IFERROR(INDEX(WAC_Item_Cost,MATCH(1,(G$1=WAC_District)*('Blend Sheet'!$J$4=WAC_IIN),0))*'Blend Sheet'!$J97,0) + IFERROR(INDEX(WAC_Item_Cost,MATCH(1,(G$1=WAC_District)*('Blend Sheet'!$K$4=WAC_IIN),0))*'Blend Sheet'!$K97,0) + IFERROR(INDEX(WAC_Item_Cost,MATCH(1,(G$1=WAC_District)*('Blend Sheet'!$L$4=WAC_IIN),0))*'Blend Sheet'!$L97,0) + IFERROR(INDEX(WAC_Item_Cost,MATCH(1,(G$1=WAC_District)*('Blend Sheet'!$M$4=WAC_IIN),0))*'Blend Sheet'!$M97,0) + IFERROR(INDEX(WAC_Item_Cost,MATCH(1,(G$1=WAC_District)*('Blend Sheet'!$N$4=WAC_IIN),0))*'Blend Sheet'!$N97,0) + IFERROR(INDEX(WAC_Item_Cost,MATCH(1,(G$1=WAC_District)*('Blend Sheet'!$O$4=WAC_IIN),0))*'Blend Sheet'!$O97,0) + IFERROR(INDEX(WAC_Item_Cost,MATCH(1,(G$1=WAC_District)*('Blend Sheet'!$P$4=WAC_IIN),0))*'Blend Sheet'!$P97,0) + IFERROR(INDEX(WAC_Item_Cost,MATCH(1,(G$1=WAC_District)*('Blend Sheet'!$Q$4=WAC_IIN),0))*'Blend Sheet'!$Q97,0) + IFERROR(INDEX(WAC_Item_Cost,MATCH(1,(G$1=WAC_District)*('Blend Sheet'!$R$4=WAC_IIN),0))*'Blend Sheet'!$R97,0) + IFERROR(INDEX(WAC_Item_Cost,MATCH(1,(G$1=WAC_District)*('Blend Sheet'!$S$4=WAC_IIN),0))*'Blend Sheet'!$S97,0) + IFERROR(INDEX(WAC_Item_Cost,MATCH(1,(G$1=WAC_District)*('Blend Sheet'!$T$4=WAC_IIN),0))*'Blend Sheet'!$T97,0) + IFERROR(INDEX(WAC_Item_Cost,MATCH(1,(G$1=WAC_District)*('Blend Sheet'!$U$4=WAC_IIN),0))*'Blend Sheet'!$U97,0) + IFERROR(INDEX(WAC_Item_Cost,MATCH(1,(G$1=WAC_District)*('Blend Sheet'!$V$4=WAC_IIN),0))*'Blend Sheet'!$V97,0) + IFERROR(INDEX(WAC_Item_Cost,MATCH(1,(G$1=WAC_District)*('Blend Sheet'!$W$4=WAC_IIN),0))*'Blend Sheet'!$W97,0) + IFERROR(INDEX(WAC_Item_Cost,MATCH(1,(G$1=WAC_District)*('Blend Sheet'!$X$4=WAC_IIN),0))*'Blend Sheet'!$X97,0) + IFERROR(INDEX(WAC_Item_Cost,MATCH(1,(G$1=WAC_District)*('Blend Sheet'!$Y$4=WAC_IIN),0))*'Blend Sheet'!$Y97,0) + IFERROR(INDEX(WAC_Item_Cost,MATCH(1,(G$1=WAC_District)*('Blend Sheet'!$Z$4=WAC_IIN),0))*'Blend Sheet'!$Z97,0) + IFERROR(INDEX(WAC_Item_Cost,MATCH(1,(G$1=WAC_District)*('Blend Sheet'!$AA$4=WAC_IIN),0))*'Blend Sheet'!$AA97,0) + IFERROR(INDEX(WAC_Item_Cost,MATCH(1,(G$1=WAC_District)*('Blend Sheet'!$AB$4=WAC_IIN),0))*'Blend Sheet'!$AB97,0) + IFERROR(INDEX(WAC_Item_Cost,MATCH(1,(G$1=WAC_District)*('Blend Sheet'!$AC$4=WAC_IIN),0))*'Blend Sheet'!$AC97,0) + IFERROR(INDEX(WAC_Item_Cost,MATCH(1,(G$1=WAC_District)*('Blend Sheet'!$AD$4=WAC_IIN),0))*'Blend Sheet'!$AD97,0) + IFERROR(INDEX(WAC_Item_Cost,MATCH(1,(G$1=WAC_District)*('Blend Sheet'!$AE$4=WAC_IIN),0))*'Blend Sheet'!$AE97,0) + IFERROR(INDEX(WAC_Item_Cost,MATCH(1,(G$1=WAC_District)*('Blend Sheet'!$AF$4=WAC_IIN),0))*'Blend Sheet'!$AF97,0) + IFERROR(INDEX(WAC_Item_Cost,MATCH(1,(G$1=WAC_District)*('Blend Sheet'!$AG$4=WAC_IIN),0))*'Blend Sheet'!$AG97,0) + IFERROR(INDEX(WAC_Item_Cost,MATCH(1,(G$1=WAC_District)*('Blend Sheet'!$AH$4=WAC_IIN),0))*'Blend Sheet'!$AH97,0) + IFERROR(INDEX(WAC_Item_Cost,MATCH(1,(G$1=WAC_District)*('Blend Sheet'!$AI$4=WAC_IIN),0))*'Blend Sheet'!$AI97,0) + IFERROR(INDEX(WAC_Item_Cost,MATCH(1,(G$1=WAC_District)*('Blend Sheet'!$AJ$4=WAC_IIN),0))*'Blend Sheet'!$AJ97,0) + IFERROR(INDEX(WAC_Item_Cost,MATCH(1,(G$1=WAC_District)*('Blend Sheet'!$AK$4=WAC_IIN),0))*'Blend Sheet'!$AK97,0) + IFERROR(INDEX(WAC_Item_Cost,MATCH(1,(G$1=WAC_District)*('Blend Sheet'!$AL$4=WAC_IIN),0))*'Blend Sheet'!$AL97,0) + IFERROR(INDEX(WAC_Item_Cost,MATCH(1,(G$1=WAC_District)*('Blend Sheet'!$AM$4=WAC_IIN),0))*'Blend Sheet'!$AM97,0) + IFERROR(INDEX(WAC_Item_Cost,MATCH(1,(G$1=WAC_District)*('Blend Sheet'!$AN$4=WAC_IIN),0))*'Blend Sheet'!$AN97,0) + IFERROR(INDEX(WAC_Item_Cost,MATCH(1,(G$1=WAC_District)*('Blend Sheet'!$AO$4=WAC_IIN),0))*'Blend Sheet'!$AO97,0) + IFERROR(INDEX(WAC_Item_Cost,MATCH(1,(G$1=WAC_District)*('Blend Sheet'!$AP$4=WAC_IIN),0))*'Blend Sheet'!$AP97/1000,0)</f>
        <v>0</v>
      </c>
      <c r="H94" s="245">
        <f t="array" ref="H94">IFERROR(INDEX(WAC_Item_Cost,MATCH(1,(H$1=WAC_District)*('Blend Sheet'!$C$4=WAC_IIN),0))*'Blend Sheet'!$C97/1000,0) + IFERROR(INDEX(WAC_Item_Cost,MATCH(1,(H$1=WAC_District)*('Blend Sheet'!$D$4=WAC_IIN),0))*'Blend Sheet'!$D97/1000,0) + IFERROR(INDEX(WAC_Item_Cost,MATCH(1,(H$1=WAC_District)*('Blend Sheet'!$E$4=WAC_IIN),0))*'Blend Sheet'!$E97/1000,0) + IFERROR(INDEX(WAC_Item_Cost,MATCH(1,(H$1=WAC_District)*('Blend Sheet'!$F$4=WAC_IIN),0))*'Blend Sheet'!$F97/1000,0)  + IFERROR(INDEX(WAC_Item_Cost,MATCH(1,(H$1=WAC_District)*('Blend Sheet'!$G$4=WAC_IIN),0))*'Blend Sheet'!$G97,0) + IFERROR(INDEX(WAC_Item_Cost,MATCH(1,(H$1=WAC_District)*('Blend Sheet'!$H$4=WAC_IIN),0))*'Blend Sheet'!$H97,0)  + IFERROR(INDEX(WAC_Item_Cost,MATCH(1,(H$1=WAC_District)*('Blend Sheet'!$I$4=WAC_IIN),0))*'Blend Sheet'!$I97,0) + IFERROR(INDEX(WAC_Item_Cost,MATCH(1,(H$1=WAC_District)*('Blend Sheet'!$J$4=WAC_IIN),0))*'Blend Sheet'!$J97,0) + IFERROR(INDEX(WAC_Item_Cost,MATCH(1,(H$1=WAC_District)*('Blend Sheet'!$K$4=WAC_IIN),0))*'Blend Sheet'!$K97,0) + IFERROR(INDEX(WAC_Item_Cost,MATCH(1,(H$1=WAC_District)*('Blend Sheet'!$L$4=WAC_IIN),0))*'Blend Sheet'!$L97,0) + IFERROR(INDEX(WAC_Item_Cost,MATCH(1,(H$1=WAC_District)*('Blend Sheet'!$M$4=WAC_IIN),0))*'Blend Sheet'!$M97,0) + IFERROR(INDEX(WAC_Item_Cost,MATCH(1,(H$1=WAC_District)*('Blend Sheet'!$N$4=WAC_IIN),0))*'Blend Sheet'!$N97,0) + IFERROR(INDEX(WAC_Item_Cost,MATCH(1,(H$1=WAC_District)*('Blend Sheet'!$O$4=WAC_IIN),0))*'Blend Sheet'!$O97,0) + IFERROR(INDEX(WAC_Item_Cost,MATCH(1,(H$1=WAC_District)*('Blend Sheet'!$P$4=WAC_IIN),0))*'Blend Sheet'!$P97,0) + IFERROR(INDEX(WAC_Item_Cost,MATCH(1,(H$1=WAC_District)*('Blend Sheet'!$Q$4=WAC_IIN),0))*'Blend Sheet'!$Q97,0) + IFERROR(INDEX(WAC_Item_Cost,MATCH(1,(H$1=WAC_District)*('Blend Sheet'!$R$4=WAC_IIN),0))*'Blend Sheet'!$R97,0) + IFERROR(INDEX(WAC_Item_Cost,MATCH(1,(H$1=WAC_District)*('Blend Sheet'!$S$4=WAC_IIN),0))*'Blend Sheet'!$S97,0) + IFERROR(INDEX(WAC_Item_Cost,MATCH(1,(H$1=WAC_District)*('Blend Sheet'!$T$4=WAC_IIN),0))*'Blend Sheet'!$T97,0) + IFERROR(INDEX(WAC_Item_Cost,MATCH(1,(H$1=WAC_District)*('Blend Sheet'!$U$4=WAC_IIN),0))*'Blend Sheet'!$U97,0) + IFERROR(INDEX(WAC_Item_Cost,MATCH(1,(H$1=WAC_District)*('Blend Sheet'!$V$4=WAC_IIN),0))*'Blend Sheet'!$V97,0) + IFERROR(INDEX(WAC_Item_Cost,MATCH(1,(H$1=WAC_District)*('Blend Sheet'!$W$4=WAC_IIN),0))*'Blend Sheet'!$W97,0) + IFERROR(INDEX(WAC_Item_Cost,MATCH(1,(H$1=WAC_District)*('Blend Sheet'!$X$4=WAC_IIN),0))*'Blend Sheet'!$X97,0) + IFERROR(INDEX(WAC_Item_Cost,MATCH(1,(H$1=WAC_District)*('Blend Sheet'!$Y$4=WAC_IIN),0))*'Blend Sheet'!$Y97,0) + IFERROR(INDEX(WAC_Item_Cost,MATCH(1,(H$1=WAC_District)*('Blend Sheet'!$Z$4=WAC_IIN),0))*'Blend Sheet'!$Z97,0) + IFERROR(INDEX(WAC_Item_Cost,MATCH(1,(H$1=WAC_District)*('Blend Sheet'!$AA$4=WAC_IIN),0))*'Blend Sheet'!$AA97,0) + IFERROR(INDEX(WAC_Item_Cost,MATCH(1,(H$1=WAC_District)*('Blend Sheet'!$AB$4=WAC_IIN),0))*'Blend Sheet'!$AB97,0) + IFERROR(INDEX(WAC_Item_Cost,MATCH(1,(H$1=WAC_District)*('Blend Sheet'!$AC$4=WAC_IIN),0))*'Blend Sheet'!$AC97,0) + IFERROR(INDEX(WAC_Item_Cost,MATCH(1,(H$1=WAC_District)*('Blend Sheet'!$AD$4=WAC_IIN),0))*'Blend Sheet'!$AD97,0) + IFERROR(INDEX(WAC_Item_Cost,MATCH(1,(H$1=WAC_District)*('Blend Sheet'!$AE$4=WAC_IIN),0))*'Blend Sheet'!$AE97,0) + IFERROR(INDEX(WAC_Item_Cost,MATCH(1,(H$1=WAC_District)*('Blend Sheet'!$AF$4=WAC_IIN),0))*'Blend Sheet'!$AF97,0) + IFERROR(INDEX(WAC_Item_Cost,MATCH(1,(H$1=WAC_District)*('Blend Sheet'!$AG$4=WAC_IIN),0))*'Blend Sheet'!$AG97,0) + IFERROR(INDEX(WAC_Item_Cost,MATCH(1,(H$1=WAC_District)*('Blend Sheet'!$AH$4=WAC_IIN),0))*'Blend Sheet'!$AH97,0) + IFERROR(INDEX(WAC_Item_Cost,MATCH(1,(H$1=WAC_District)*('Blend Sheet'!$AI$4=WAC_IIN),0))*'Blend Sheet'!$AI97,0) + IFERROR(INDEX(WAC_Item_Cost,MATCH(1,(H$1=WAC_District)*('Blend Sheet'!$AJ$4=WAC_IIN),0))*'Blend Sheet'!$AJ97,0) + IFERROR(INDEX(WAC_Item_Cost,MATCH(1,(H$1=WAC_District)*('Blend Sheet'!$AK$4=WAC_IIN),0))*'Blend Sheet'!$AK97,0) + IFERROR(INDEX(WAC_Item_Cost,MATCH(1,(H$1=WAC_District)*('Blend Sheet'!$AL$4=WAC_IIN),0))*'Blend Sheet'!$AL97,0) + IFERROR(INDEX(WAC_Item_Cost,MATCH(1,(H$1=WAC_District)*('Blend Sheet'!$AM$4=WAC_IIN),0))*'Blend Sheet'!$AM97,0) + IFERROR(INDEX(WAC_Item_Cost,MATCH(1,(H$1=WAC_District)*('Blend Sheet'!$AN$4=WAC_IIN),0))*'Blend Sheet'!$AN97,0) + IFERROR(INDEX(WAC_Item_Cost,MATCH(1,(H$1=WAC_District)*('Blend Sheet'!$AO$4=WAC_IIN),0))*'Blend Sheet'!$AO97,0) + IFERROR(INDEX(WAC_Item_Cost,MATCH(1,(H$1=WAC_District)*('Blend Sheet'!$AP$4=WAC_IIN),0))*'Blend Sheet'!$AP97/1000,0)</f>
        <v>2042.7839879999999</v>
      </c>
      <c r="I94" s="245">
        <f t="array" ref="I94">IFERROR(INDEX(WAC_Item_Cost,MATCH(1,(I$1=WAC_District)*('Blend Sheet'!$C$4=WAC_IIN),0))*'Blend Sheet'!$C97/1000,0) + IFERROR(INDEX(WAC_Item_Cost,MATCH(1,(I$1=WAC_District)*('Blend Sheet'!$D$4=WAC_IIN),0))*'Blend Sheet'!$D97/1000,0) + IFERROR(INDEX(WAC_Item_Cost,MATCH(1,(I$1=WAC_District)*('Blend Sheet'!$E$4=WAC_IIN),0))*'Blend Sheet'!$E97/1000,0) + IFERROR(INDEX(WAC_Item_Cost,MATCH(1,(I$1=WAC_District)*('Blend Sheet'!$F$4=WAC_IIN),0))*'Blend Sheet'!$F97/1000,0)  + IFERROR(INDEX(WAC_Item_Cost,MATCH(1,(I$1=WAC_District)*('Blend Sheet'!$G$4=WAC_IIN),0))*'Blend Sheet'!$G97,0) + IFERROR(INDEX(WAC_Item_Cost,MATCH(1,(I$1=WAC_District)*('Blend Sheet'!$H$4=WAC_IIN),0))*'Blend Sheet'!$H97,0)  + IFERROR(INDEX(WAC_Item_Cost,MATCH(1,(I$1=WAC_District)*('Blend Sheet'!$I$4=WAC_IIN),0))*'Blend Sheet'!$I97,0) + IFERROR(INDEX(WAC_Item_Cost,MATCH(1,(I$1=WAC_District)*('Blend Sheet'!$J$4=WAC_IIN),0))*'Blend Sheet'!$J97,0) + IFERROR(INDEX(WAC_Item_Cost,MATCH(1,(I$1=WAC_District)*('Blend Sheet'!$K$4=WAC_IIN),0))*'Blend Sheet'!$K97,0) + IFERROR(INDEX(WAC_Item_Cost,MATCH(1,(I$1=WAC_District)*('Blend Sheet'!$L$4=WAC_IIN),0))*'Blend Sheet'!$L97,0) + IFERROR(INDEX(WAC_Item_Cost,MATCH(1,(I$1=WAC_District)*('Blend Sheet'!$M$4=WAC_IIN),0))*'Blend Sheet'!$M97,0) + IFERROR(INDEX(WAC_Item_Cost,MATCH(1,(I$1=WAC_District)*('Blend Sheet'!$N$4=WAC_IIN),0))*'Blend Sheet'!$N97,0) + IFERROR(INDEX(WAC_Item_Cost,MATCH(1,(I$1=WAC_District)*('Blend Sheet'!$O$4=WAC_IIN),0))*'Blend Sheet'!$O97,0) + IFERROR(INDEX(WAC_Item_Cost,MATCH(1,(I$1=WAC_District)*('Blend Sheet'!$P$4=WAC_IIN),0))*'Blend Sheet'!$P97,0) + IFERROR(INDEX(WAC_Item_Cost,MATCH(1,(I$1=WAC_District)*('Blend Sheet'!$Q$4=WAC_IIN),0))*'Blend Sheet'!$Q97,0) + IFERROR(INDEX(WAC_Item_Cost,MATCH(1,(I$1=WAC_District)*('Blend Sheet'!$R$4=WAC_IIN),0))*'Blend Sheet'!$R97,0) + IFERROR(INDEX(WAC_Item_Cost,MATCH(1,(I$1=WAC_District)*('Blend Sheet'!$S$4=WAC_IIN),0))*'Blend Sheet'!$S97,0) + IFERROR(INDEX(WAC_Item_Cost,MATCH(1,(I$1=WAC_District)*('Blend Sheet'!$T$4=WAC_IIN),0))*'Blend Sheet'!$T97,0) + IFERROR(INDEX(WAC_Item_Cost,MATCH(1,(I$1=WAC_District)*('Blend Sheet'!$U$4=WAC_IIN),0))*'Blend Sheet'!$U97,0) + IFERROR(INDEX(WAC_Item_Cost,MATCH(1,(I$1=WAC_District)*('Blend Sheet'!$V$4=WAC_IIN),0))*'Blend Sheet'!$V97,0) + IFERROR(INDEX(WAC_Item_Cost,MATCH(1,(I$1=WAC_District)*('Blend Sheet'!$W$4=WAC_IIN),0))*'Blend Sheet'!$W97,0) + IFERROR(INDEX(WAC_Item_Cost,MATCH(1,(I$1=WAC_District)*('Blend Sheet'!$X$4=WAC_IIN),0))*'Blend Sheet'!$X97,0) + IFERROR(INDEX(WAC_Item_Cost,MATCH(1,(I$1=WAC_District)*('Blend Sheet'!$Y$4=WAC_IIN),0))*'Blend Sheet'!$Y97,0) + IFERROR(INDEX(WAC_Item_Cost,MATCH(1,(I$1=WAC_District)*('Blend Sheet'!$Z$4=WAC_IIN),0))*'Blend Sheet'!$Z97,0) + IFERROR(INDEX(WAC_Item_Cost,MATCH(1,(I$1=WAC_District)*('Blend Sheet'!$AA$4=WAC_IIN),0))*'Blend Sheet'!$AA97,0) + IFERROR(INDEX(WAC_Item_Cost,MATCH(1,(I$1=WAC_District)*('Blend Sheet'!$AB$4=WAC_IIN),0))*'Blend Sheet'!$AB97,0) + IFERROR(INDEX(WAC_Item_Cost,MATCH(1,(I$1=WAC_District)*('Blend Sheet'!$AC$4=WAC_IIN),0))*'Blend Sheet'!$AC97,0) + IFERROR(INDEX(WAC_Item_Cost,MATCH(1,(I$1=WAC_District)*('Blend Sheet'!$AD$4=WAC_IIN),0))*'Blend Sheet'!$AD97,0) + IFERROR(INDEX(WAC_Item_Cost,MATCH(1,(I$1=WAC_District)*('Blend Sheet'!$AE$4=WAC_IIN),0))*'Blend Sheet'!$AE97,0) + IFERROR(INDEX(WAC_Item_Cost,MATCH(1,(I$1=WAC_District)*('Blend Sheet'!$AF$4=WAC_IIN),0))*'Blend Sheet'!$AF97,0) + IFERROR(INDEX(WAC_Item_Cost,MATCH(1,(I$1=WAC_District)*('Blend Sheet'!$AG$4=WAC_IIN),0))*'Blend Sheet'!$AG97,0) + IFERROR(INDEX(WAC_Item_Cost,MATCH(1,(I$1=WAC_District)*('Blend Sheet'!$AH$4=WAC_IIN),0))*'Blend Sheet'!$AH97,0) + IFERROR(INDEX(WAC_Item_Cost,MATCH(1,(I$1=WAC_District)*('Blend Sheet'!$AI$4=WAC_IIN),0))*'Blend Sheet'!$AI97,0) + IFERROR(INDEX(WAC_Item_Cost,MATCH(1,(I$1=WAC_District)*('Blend Sheet'!$AJ$4=WAC_IIN),0))*'Blend Sheet'!$AJ97,0) + IFERROR(INDEX(WAC_Item_Cost,MATCH(1,(I$1=WAC_District)*('Blend Sheet'!$AK$4=WAC_IIN),0))*'Blend Sheet'!$AK97,0) + IFERROR(INDEX(WAC_Item_Cost,MATCH(1,(I$1=WAC_District)*('Blend Sheet'!$AL$4=WAC_IIN),0))*'Blend Sheet'!$AL97,0) + IFERROR(INDEX(WAC_Item_Cost,MATCH(1,(I$1=WAC_District)*('Blend Sheet'!$AM$4=WAC_IIN),0))*'Blend Sheet'!$AM97,0) + IFERROR(INDEX(WAC_Item_Cost,MATCH(1,(I$1=WAC_District)*('Blend Sheet'!$AN$4=WAC_IIN),0))*'Blend Sheet'!$AN97,0) + IFERROR(INDEX(WAC_Item_Cost,MATCH(1,(I$1=WAC_District)*('Blend Sheet'!$AO$4=WAC_IIN),0))*'Blend Sheet'!$AO97,0) + IFERROR(INDEX(WAC_Item_Cost,MATCH(1,(I$1=WAC_District)*('Blend Sheet'!$AP$4=WAC_IIN),0))*'Blend Sheet'!$AP97/1000,0)</f>
        <v>0</v>
      </c>
      <c r="J94" s="245">
        <f t="array" ref="J94">IFERROR(INDEX(WAC_Item_Cost,MATCH(1,(J$1=WAC_District)*('Blend Sheet'!$C$4=WAC_IIN),0))*'Blend Sheet'!$C97/1000,0) + IFERROR(INDEX(WAC_Item_Cost,MATCH(1,(J$1=WAC_District)*('Blend Sheet'!$D$4=WAC_IIN),0))*'Blend Sheet'!$D97/1000,0) + IFERROR(INDEX(WAC_Item_Cost,MATCH(1,(J$1=WAC_District)*('Blend Sheet'!$E$4=WAC_IIN),0))*'Blend Sheet'!$E97/1000,0) + IFERROR(INDEX(WAC_Item_Cost,MATCH(1,(J$1=WAC_District)*('Blend Sheet'!$F$4=WAC_IIN),0))*'Blend Sheet'!$F97/1000,0)  + IFERROR(INDEX(WAC_Item_Cost,MATCH(1,(J$1=WAC_District)*('Blend Sheet'!$G$4=WAC_IIN),0))*'Blend Sheet'!$G97,0) + IFERROR(INDEX(WAC_Item_Cost,MATCH(1,(J$1=WAC_District)*('Blend Sheet'!$H$4=WAC_IIN),0))*'Blend Sheet'!$H97,0)  + IFERROR(INDEX(WAC_Item_Cost,MATCH(1,(J$1=WAC_District)*('Blend Sheet'!$I$4=WAC_IIN),0))*'Blend Sheet'!$I97,0) + IFERROR(INDEX(WAC_Item_Cost,MATCH(1,(J$1=WAC_District)*('Blend Sheet'!$J$4=WAC_IIN),0))*'Blend Sheet'!$J97,0) + IFERROR(INDEX(WAC_Item_Cost,MATCH(1,(J$1=WAC_District)*('Blend Sheet'!$K$4=WAC_IIN),0))*'Blend Sheet'!$K97,0) + IFERROR(INDEX(WAC_Item_Cost,MATCH(1,(J$1=WAC_District)*('Blend Sheet'!$L$4=WAC_IIN),0))*'Blend Sheet'!$L97,0) + IFERROR(INDEX(WAC_Item_Cost,MATCH(1,(J$1=WAC_District)*('Blend Sheet'!$M$4=WAC_IIN),0))*'Blend Sheet'!$M97,0) + IFERROR(INDEX(WAC_Item_Cost,MATCH(1,(J$1=WAC_District)*('Blend Sheet'!$N$4=WAC_IIN),0))*'Blend Sheet'!$N97,0) + IFERROR(INDEX(WAC_Item_Cost,MATCH(1,(J$1=WAC_District)*('Blend Sheet'!$O$4=WAC_IIN),0))*'Blend Sheet'!$O97,0) + IFERROR(INDEX(WAC_Item_Cost,MATCH(1,(J$1=WAC_District)*('Blend Sheet'!$P$4=WAC_IIN),0))*'Blend Sheet'!$P97,0) + IFERROR(INDEX(WAC_Item_Cost,MATCH(1,(J$1=WAC_District)*('Blend Sheet'!$Q$4=WAC_IIN),0))*'Blend Sheet'!$Q97,0) + IFERROR(INDEX(WAC_Item_Cost,MATCH(1,(J$1=WAC_District)*('Blend Sheet'!$R$4=WAC_IIN),0))*'Blend Sheet'!$R97,0) + IFERROR(INDEX(WAC_Item_Cost,MATCH(1,(J$1=WAC_District)*('Blend Sheet'!$S$4=WAC_IIN),0))*'Blend Sheet'!$S97,0) + IFERROR(INDEX(WAC_Item_Cost,MATCH(1,(J$1=WAC_District)*('Blend Sheet'!$T$4=WAC_IIN),0))*'Blend Sheet'!$T97,0) + IFERROR(INDEX(WAC_Item_Cost,MATCH(1,(J$1=WAC_District)*('Blend Sheet'!$U$4=WAC_IIN),0))*'Blend Sheet'!$U97,0) + IFERROR(INDEX(WAC_Item_Cost,MATCH(1,(J$1=WAC_District)*('Blend Sheet'!$V$4=WAC_IIN),0))*'Blend Sheet'!$V97,0) + IFERROR(INDEX(WAC_Item_Cost,MATCH(1,(J$1=WAC_District)*('Blend Sheet'!$W$4=WAC_IIN),0))*'Blend Sheet'!$W97,0) + IFERROR(INDEX(WAC_Item_Cost,MATCH(1,(J$1=WAC_District)*('Blend Sheet'!$X$4=WAC_IIN),0))*'Blend Sheet'!$X97,0) + IFERROR(INDEX(WAC_Item_Cost,MATCH(1,(J$1=WAC_District)*('Blend Sheet'!$Y$4=WAC_IIN),0))*'Blend Sheet'!$Y97,0) + IFERROR(INDEX(WAC_Item_Cost,MATCH(1,(J$1=WAC_District)*('Blend Sheet'!$Z$4=WAC_IIN),0))*'Blend Sheet'!$Z97,0) + IFERROR(INDEX(WAC_Item_Cost,MATCH(1,(J$1=WAC_District)*('Blend Sheet'!$AA$4=WAC_IIN),0))*'Blend Sheet'!$AA97,0) + IFERROR(INDEX(WAC_Item_Cost,MATCH(1,(J$1=WAC_District)*('Blend Sheet'!$AB$4=WAC_IIN),0))*'Blend Sheet'!$AB97,0) + IFERROR(INDEX(WAC_Item_Cost,MATCH(1,(J$1=WAC_District)*('Blend Sheet'!$AC$4=WAC_IIN),0))*'Blend Sheet'!$AC97,0) + IFERROR(INDEX(WAC_Item_Cost,MATCH(1,(J$1=WAC_District)*('Blend Sheet'!$AD$4=WAC_IIN),0))*'Blend Sheet'!$AD97,0) + IFERROR(INDEX(WAC_Item_Cost,MATCH(1,(J$1=WAC_District)*('Blend Sheet'!$AE$4=WAC_IIN),0))*'Blend Sheet'!$AE97,0) + IFERROR(INDEX(WAC_Item_Cost,MATCH(1,(J$1=WAC_District)*('Blend Sheet'!$AF$4=WAC_IIN),0))*'Blend Sheet'!$AF97,0) + IFERROR(INDEX(WAC_Item_Cost,MATCH(1,(J$1=WAC_District)*('Blend Sheet'!$AG$4=WAC_IIN),0))*'Blend Sheet'!$AG97,0) + IFERROR(INDEX(WAC_Item_Cost,MATCH(1,(J$1=WAC_District)*('Blend Sheet'!$AH$4=WAC_IIN),0))*'Blend Sheet'!$AH97,0) + IFERROR(INDEX(WAC_Item_Cost,MATCH(1,(J$1=WAC_District)*('Blend Sheet'!$AI$4=WAC_IIN),0))*'Blend Sheet'!$AI97,0) + IFERROR(INDEX(WAC_Item_Cost,MATCH(1,(J$1=WAC_District)*('Blend Sheet'!$AJ$4=WAC_IIN),0))*'Blend Sheet'!$AJ97,0) + IFERROR(INDEX(WAC_Item_Cost,MATCH(1,(J$1=WAC_District)*('Blend Sheet'!$AK$4=WAC_IIN),0))*'Blend Sheet'!$AK97,0) + IFERROR(INDEX(WAC_Item_Cost,MATCH(1,(J$1=WAC_District)*('Blend Sheet'!$AL$4=WAC_IIN),0))*'Blend Sheet'!$AL97,0) + IFERROR(INDEX(WAC_Item_Cost,MATCH(1,(J$1=WAC_District)*('Blend Sheet'!$AM$4=WAC_IIN),0))*'Blend Sheet'!$AM97,0) + IFERROR(INDEX(WAC_Item_Cost,MATCH(1,(J$1=WAC_District)*('Blend Sheet'!$AN$4=WAC_IIN),0))*'Blend Sheet'!$AN97,0) + IFERROR(INDEX(WAC_Item_Cost,MATCH(1,(J$1=WAC_District)*('Blend Sheet'!$AO$4=WAC_IIN),0))*'Blend Sheet'!$AO97,0) + IFERROR(INDEX(WAC_Item_Cost,MATCH(1,(J$1=WAC_District)*('Blend Sheet'!$AP$4=WAC_IIN),0))*'Blend Sheet'!$AP97/1000,0)</f>
        <v>0</v>
      </c>
      <c r="K94" s="245">
        <f t="array" ref="K94">IFERROR(INDEX(WAC_Item_Cost,MATCH(1,(K$1=WAC_District)*('Blend Sheet'!$C$4=WAC_IIN),0))*'Blend Sheet'!$C97/1000,0) + IFERROR(INDEX(WAC_Item_Cost,MATCH(1,(K$1=WAC_District)*('Blend Sheet'!$D$4=WAC_IIN),0))*'Blend Sheet'!$D97/1000,0) + IFERROR(INDEX(WAC_Item_Cost,MATCH(1,(K$1=WAC_District)*('Blend Sheet'!$E$4=WAC_IIN),0))*'Blend Sheet'!$E97/1000,0) + IFERROR(INDEX(WAC_Item_Cost,MATCH(1,(K$1=WAC_District)*('Blend Sheet'!$F$4=WAC_IIN),0))*'Blend Sheet'!$F97/1000,0)  + IFERROR(INDEX(WAC_Item_Cost,MATCH(1,(K$1=WAC_District)*('Blend Sheet'!$G$4=WAC_IIN),0))*'Blend Sheet'!$G97,0) + IFERROR(INDEX(WAC_Item_Cost,MATCH(1,(K$1=WAC_District)*('Blend Sheet'!$H$4=WAC_IIN),0))*'Blend Sheet'!$H97,0)  + IFERROR(INDEX(WAC_Item_Cost,MATCH(1,(K$1=WAC_District)*('Blend Sheet'!$I$4=WAC_IIN),0))*'Blend Sheet'!$I97,0) + IFERROR(INDEX(WAC_Item_Cost,MATCH(1,(K$1=WAC_District)*('Blend Sheet'!$J$4=WAC_IIN),0))*'Blend Sheet'!$J97,0) + IFERROR(INDEX(WAC_Item_Cost,MATCH(1,(K$1=WAC_District)*('Blend Sheet'!$K$4=WAC_IIN),0))*'Blend Sheet'!$K97,0) + IFERROR(INDEX(WAC_Item_Cost,MATCH(1,(K$1=WAC_District)*('Blend Sheet'!$L$4=WAC_IIN),0))*'Blend Sheet'!$L97,0) + IFERROR(INDEX(WAC_Item_Cost,MATCH(1,(K$1=WAC_District)*('Blend Sheet'!$M$4=WAC_IIN),0))*'Blend Sheet'!$M97,0) + IFERROR(INDEX(WAC_Item_Cost,MATCH(1,(K$1=WAC_District)*('Blend Sheet'!$N$4=WAC_IIN),0))*'Blend Sheet'!$N97,0) + IFERROR(INDEX(WAC_Item_Cost,MATCH(1,(K$1=WAC_District)*('Blend Sheet'!$O$4=WAC_IIN),0))*'Blend Sheet'!$O97,0) + IFERROR(INDEX(WAC_Item_Cost,MATCH(1,(K$1=WAC_District)*('Blend Sheet'!$P$4=WAC_IIN),0))*'Blend Sheet'!$P97,0) + IFERROR(INDEX(WAC_Item_Cost,MATCH(1,(K$1=WAC_District)*('Blend Sheet'!$Q$4=WAC_IIN),0))*'Blend Sheet'!$Q97,0) + IFERROR(INDEX(WAC_Item_Cost,MATCH(1,(K$1=WAC_District)*('Blend Sheet'!$R$4=WAC_IIN),0))*'Blend Sheet'!$R97,0) + IFERROR(INDEX(WAC_Item_Cost,MATCH(1,(K$1=WAC_District)*('Blend Sheet'!$S$4=WAC_IIN),0))*'Blend Sheet'!$S97,0) + IFERROR(INDEX(WAC_Item_Cost,MATCH(1,(K$1=WAC_District)*('Blend Sheet'!$T$4=WAC_IIN),0))*'Blend Sheet'!$T97,0) + IFERROR(INDEX(WAC_Item_Cost,MATCH(1,(K$1=WAC_District)*('Blend Sheet'!$U$4=WAC_IIN),0))*'Blend Sheet'!$U97,0) + IFERROR(INDEX(WAC_Item_Cost,MATCH(1,(K$1=WAC_District)*('Blend Sheet'!$V$4=WAC_IIN),0))*'Blend Sheet'!$V97,0) + IFERROR(INDEX(WAC_Item_Cost,MATCH(1,(K$1=WAC_District)*('Blend Sheet'!$W$4=WAC_IIN),0))*'Blend Sheet'!$W97,0) + IFERROR(INDEX(WAC_Item_Cost,MATCH(1,(K$1=WAC_District)*('Blend Sheet'!$X$4=WAC_IIN),0))*'Blend Sheet'!$X97,0) + IFERROR(INDEX(WAC_Item_Cost,MATCH(1,(K$1=WAC_District)*('Blend Sheet'!$Y$4=WAC_IIN),0))*'Blend Sheet'!$Y97,0) + IFERROR(INDEX(WAC_Item_Cost,MATCH(1,(K$1=WAC_District)*('Blend Sheet'!$Z$4=WAC_IIN),0))*'Blend Sheet'!$Z97,0) + IFERROR(INDEX(WAC_Item_Cost,MATCH(1,(K$1=WAC_District)*('Blend Sheet'!$AA$4=WAC_IIN),0))*'Blend Sheet'!$AA97,0) + IFERROR(INDEX(WAC_Item_Cost,MATCH(1,(K$1=WAC_District)*('Blend Sheet'!$AB$4=WAC_IIN),0))*'Blend Sheet'!$AB97,0) + IFERROR(INDEX(WAC_Item_Cost,MATCH(1,(K$1=WAC_District)*('Blend Sheet'!$AC$4=WAC_IIN),0))*'Blend Sheet'!$AC97,0) + IFERROR(INDEX(WAC_Item_Cost,MATCH(1,(K$1=WAC_District)*('Blend Sheet'!$AD$4=WAC_IIN),0))*'Blend Sheet'!$AD97,0) + IFERROR(INDEX(WAC_Item_Cost,MATCH(1,(K$1=WAC_District)*('Blend Sheet'!$AE$4=WAC_IIN),0))*'Blend Sheet'!$AE97,0) + IFERROR(INDEX(WAC_Item_Cost,MATCH(1,(K$1=WAC_District)*('Blend Sheet'!$AF$4=WAC_IIN),0))*'Blend Sheet'!$AF97,0) + IFERROR(INDEX(WAC_Item_Cost,MATCH(1,(K$1=WAC_District)*('Blend Sheet'!$AG$4=WAC_IIN),0))*'Blend Sheet'!$AG97,0) + IFERROR(INDEX(WAC_Item_Cost,MATCH(1,(K$1=WAC_District)*('Blend Sheet'!$AH$4=WAC_IIN),0))*'Blend Sheet'!$AH97,0) + IFERROR(INDEX(WAC_Item_Cost,MATCH(1,(K$1=WAC_District)*('Blend Sheet'!$AI$4=WAC_IIN),0))*'Blend Sheet'!$AI97,0) + IFERROR(INDEX(WAC_Item_Cost,MATCH(1,(K$1=WAC_District)*('Blend Sheet'!$AJ$4=WAC_IIN),0))*'Blend Sheet'!$AJ97,0) + IFERROR(INDEX(WAC_Item_Cost,MATCH(1,(K$1=WAC_District)*('Blend Sheet'!$AK$4=WAC_IIN),0))*'Blend Sheet'!$AK97,0) + IFERROR(INDEX(WAC_Item_Cost,MATCH(1,(K$1=WAC_District)*('Blend Sheet'!$AL$4=WAC_IIN),0))*'Blend Sheet'!$AL97,0) + IFERROR(INDEX(WAC_Item_Cost,MATCH(1,(K$1=WAC_District)*('Blend Sheet'!$AM$4=WAC_IIN),0))*'Blend Sheet'!$AM97,0) + IFERROR(INDEX(WAC_Item_Cost,MATCH(1,(K$1=WAC_District)*('Blend Sheet'!$AN$4=WAC_IIN),0))*'Blend Sheet'!$AN97,0) + IFERROR(INDEX(WAC_Item_Cost,MATCH(1,(K$1=WAC_District)*('Blend Sheet'!$AO$4=WAC_IIN),0))*'Blend Sheet'!$AO97,0) + IFERROR(INDEX(WAC_Item_Cost,MATCH(1,(K$1=WAC_District)*('Blend Sheet'!$AP$4=WAC_IIN),0))*'Blend Sheet'!$AP97/1000,0)</f>
        <v>1998.6744960000001</v>
      </c>
      <c r="L94" s="245">
        <f t="array" ref="L94">IFERROR(INDEX(WAC_Item_Cost,MATCH(1,(L$1=WAC_District)*('Blend Sheet'!$C$4=WAC_IIN),0))*'Blend Sheet'!$C97/1000,0) + IFERROR(INDEX(WAC_Item_Cost,MATCH(1,(L$1=WAC_District)*('Blend Sheet'!$D$4=WAC_IIN),0))*'Blend Sheet'!$D97/1000,0) + IFERROR(INDEX(WAC_Item_Cost,MATCH(1,(L$1=WAC_District)*('Blend Sheet'!$E$4=WAC_IIN),0))*'Blend Sheet'!$E97/1000,0) + IFERROR(INDEX(WAC_Item_Cost,MATCH(1,(L$1=WAC_District)*('Blend Sheet'!$F$4=WAC_IIN),0))*'Blend Sheet'!$F97/1000,0)  + IFERROR(INDEX(WAC_Item_Cost,MATCH(1,(L$1=WAC_District)*('Blend Sheet'!$G$4=WAC_IIN),0))*'Blend Sheet'!$G97,0) + IFERROR(INDEX(WAC_Item_Cost,MATCH(1,(L$1=WAC_District)*('Blend Sheet'!$H$4=WAC_IIN),0))*'Blend Sheet'!$H97,0)  + IFERROR(INDEX(WAC_Item_Cost,MATCH(1,(L$1=WAC_District)*('Blend Sheet'!$I$4=WAC_IIN),0))*'Blend Sheet'!$I97,0) + IFERROR(INDEX(WAC_Item_Cost,MATCH(1,(L$1=WAC_District)*('Blend Sheet'!$J$4=WAC_IIN),0))*'Blend Sheet'!$J97,0) + IFERROR(INDEX(WAC_Item_Cost,MATCH(1,(L$1=WAC_District)*('Blend Sheet'!$K$4=WAC_IIN),0))*'Blend Sheet'!$K97,0) + IFERROR(INDEX(WAC_Item_Cost,MATCH(1,(L$1=WAC_District)*('Blend Sheet'!$L$4=WAC_IIN),0))*'Blend Sheet'!$L97,0) + IFERROR(INDEX(WAC_Item_Cost,MATCH(1,(L$1=WAC_District)*('Blend Sheet'!$M$4=WAC_IIN),0))*'Blend Sheet'!$M97,0) + IFERROR(INDEX(WAC_Item_Cost,MATCH(1,(L$1=WAC_District)*('Blend Sheet'!$N$4=WAC_IIN),0))*'Blend Sheet'!$N97,0) + IFERROR(INDEX(WAC_Item_Cost,MATCH(1,(L$1=WAC_District)*('Blend Sheet'!$O$4=WAC_IIN),0))*'Blend Sheet'!$O97,0) + IFERROR(INDEX(WAC_Item_Cost,MATCH(1,(L$1=WAC_District)*('Blend Sheet'!$P$4=WAC_IIN),0))*'Blend Sheet'!$P97,0) + IFERROR(INDEX(WAC_Item_Cost,MATCH(1,(L$1=WAC_District)*('Blend Sheet'!$Q$4=WAC_IIN),0))*'Blend Sheet'!$Q97,0) + IFERROR(INDEX(WAC_Item_Cost,MATCH(1,(L$1=WAC_District)*('Blend Sheet'!$R$4=WAC_IIN),0))*'Blend Sheet'!$R97,0) + IFERROR(INDEX(WAC_Item_Cost,MATCH(1,(L$1=WAC_District)*('Blend Sheet'!$S$4=WAC_IIN),0))*'Blend Sheet'!$S97,0) + IFERROR(INDEX(WAC_Item_Cost,MATCH(1,(L$1=WAC_District)*('Blend Sheet'!$T$4=WAC_IIN),0))*'Blend Sheet'!$T97,0) + IFERROR(INDEX(WAC_Item_Cost,MATCH(1,(L$1=WAC_District)*('Blend Sheet'!$U$4=WAC_IIN),0))*'Blend Sheet'!$U97,0) + IFERROR(INDEX(WAC_Item_Cost,MATCH(1,(L$1=WAC_District)*('Blend Sheet'!$V$4=WAC_IIN),0))*'Blend Sheet'!$V97,0) + IFERROR(INDEX(WAC_Item_Cost,MATCH(1,(L$1=WAC_District)*('Blend Sheet'!$W$4=WAC_IIN),0))*'Blend Sheet'!$W97,0) + IFERROR(INDEX(WAC_Item_Cost,MATCH(1,(L$1=WAC_District)*('Blend Sheet'!$X$4=WAC_IIN),0))*'Blend Sheet'!$X97,0) + IFERROR(INDEX(WAC_Item_Cost,MATCH(1,(L$1=WAC_District)*('Blend Sheet'!$Y$4=WAC_IIN),0))*'Blend Sheet'!$Y97,0) + IFERROR(INDEX(WAC_Item_Cost,MATCH(1,(L$1=WAC_District)*('Blend Sheet'!$Z$4=WAC_IIN),0))*'Blend Sheet'!$Z97,0) + IFERROR(INDEX(WAC_Item_Cost,MATCH(1,(L$1=WAC_District)*('Blend Sheet'!$AA$4=WAC_IIN),0))*'Blend Sheet'!$AA97,0) + IFERROR(INDEX(WAC_Item_Cost,MATCH(1,(L$1=WAC_District)*('Blend Sheet'!$AB$4=WAC_IIN),0))*'Blend Sheet'!$AB97,0) + IFERROR(INDEX(WAC_Item_Cost,MATCH(1,(L$1=WAC_District)*('Blend Sheet'!$AC$4=WAC_IIN),0))*'Blend Sheet'!$AC97,0) + IFERROR(INDEX(WAC_Item_Cost,MATCH(1,(L$1=WAC_District)*('Blend Sheet'!$AD$4=WAC_IIN),0))*'Blend Sheet'!$AD97,0) + IFERROR(INDEX(WAC_Item_Cost,MATCH(1,(L$1=WAC_District)*('Blend Sheet'!$AE$4=WAC_IIN),0))*'Blend Sheet'!$AE97,0) + IFERROR(INDEX(WAC_Item_Cost,MATCH(1,(L$1=WAC_District)*('Blend Sheet'!$AF$4=WAC_IIN),0))*'Blend Sheet'!$AF97,0) + IFERROR(INDEX(WAC_Item_Cost,MATCH(1,(L$1=WAC_District)*('Blend Sheet'!$AG$4=WAC_IIN),0))*'Blend Sheet'!$AG97,0) + IFERROR(INDEX(WAC_Item_Cost,MATCH(1,(L$1=WAC_District)*('Blend Sheet'!$AH$4=WAC_IIN),0))*'Blend Sheet'!$AH97,0) + IFERROR(INDEX(WAC_Item_Cost,MATCH(1,(L$1=WAC_District)*('Blend Sheet'!$AI$4=WAC_IIN),0))*'Blend Sheet'!$AI97,0) + IFERROR(INDEX(WAC_Item_Cost,MATCH(1,(L$1=WAC_District)*('Blend Sheet'!$AJ$4=WAC_IIN),0))*'Blend Sheet'!$AJ97,0) + IFERROR(INDEX(WAC_Item_Cost,MATCH(1,(L$1=WAC_District)*('Blend Sheet'!$AK$4=WAC_IIN),0))*'Blend Sheet'!$AK97,0) + IFERROR(INDEX(WAC_Item_Cost,MATCH(1,(L$1=WAC_District)*('Blend Sheet'!$AL$4=WAC_IIN),0))*'Blend Sheet'!$AL97,0) + IFERROR(INDEX(WAC_Item_Cost,MATCH(1,(L$1=WAC_District)*('Blend Sheet'!$AM$4=WAC_IIN),0))*'Blend Sheet'!$AM97,0) + IFERROR(INDEX(WAC_Item_Cost,MATCH(1,(L$1=WAC_District)*('Blend Sheet'!$AN$4=WAC_IIN),0))*'Blend Sheet'!$AN97,0) + IFERROR(INDEX(WAC_Item_Cost,MATCH(1,(L$1=WAC_District)*('Blend Sheet'!$AO$4=WAC_IIN),0))*'Blend Sheet'!$AO97,0) + IFERROR(INDEX(WAC_Item_Cost,MATCH(1,(L$1=WAC_District)*('Blend Sheet'!$AP$4=WAC_IIN),0))*'Blend Sheet'!$AP97/1000,0)</f>
        <v>0</v>
      </c>
    </row>
    <row r="95" spans="1:12" x14ac:dyDescent="0.25">
      <c r="A95" t="str">
        <f>'Blend Sheet'!A98</f>
        <v>THERMAmix SLW</v>
      </c>
      <c r="B95" s="245">
        <f t="array" ref="B95">IFERROR(INDEX(WAC_Item_Cost,MATCH(1,(B$1=WAC_District)*('Blend Sheet'!$C$4=WAC_IIN),0))*'Blend Sheet'!$C98/1000,0) + IFERROR(INDEX(WAC_Item_Cost,MATCH(1,(B$1=WAC_District)*('Blend Sheet'!$D$4=WAC_IIN),0))*'Blend Sheet'!$D98/1000,0) + IFERROR(INDEX(WAC_Item_Cost,MATCH(1,(B$1=WAC_District)*('Blend Sheet'!$E$4=WAC_IIN),0))*'Blend Sheet'!$E98/1000,0) + IFERROR(INDEX(WAC_Item_Cost,MATCH(1,(B$1=WAC_District)*('Blend Sheet'!$F$4=WAC_IIN),0))*'Blend Sheet'!$F98/1000,0)  + IFERROR(INDEX(WAC_Item_Cost,MATCH(1,(B$1=WAC_District)*('Blend Sheet'!$G$4=WAC_IIN),0))*'Blend Sheet'!$G98,0) + IFERROR(INDEX(WAC_Item_Cost,MATCH(1,(B$1=WAC_District)*('Blend Sheet'!$H$4=WAC_IIN),0))*'Blend Sheet'!$H98,0)  + IFERROR(INDEX(WAC_Item_Cost,MATCH(1,(B$1=WAC_District)*('Blend Sheet'!$I$4=WAC_IIN),0))*'Blend Sheet'!$I98,0) + IFERROR(INDEX(WAC_Item_Cost,MATCH(1,(B$1=WAC_District)*('Blend Sheet'!$J$4=WAC_IIN),0))*'Blend Sheet'!$J98,0) + IFERROR(INDEX(WAC_Item_Cost,MATCH(1,(B$1=WAC_District)*('Blend Sheet'!$K$4=WAC_IIN),0))*'Blend Sheet'!$K98,0) + IFERROR(INDEX(WAC_Item_Cost,MATCH(1,(B$1=WAC_District)*('Blend Sheet'!$L$4=WAC_IIN),0))*'Blend Sheet'!$L98,0) + IFERROR(INDEX(WAC_Item_Cost,MATCH(1,(B$1=WAC_District)*('Blend Sheet'!$M$4=WAC_IIN),0))*'Blend Sheet'!$M98,0) + IFERROR(INDEX(WAC_Item_Cost,MATCH(1,(B$1=WAC_District)*('Blend Sheet'!$N$4=WAC_IIN),0))*'Blend Sheet'!$N98,0) + IFERROR(INDEX(WAC_Item_Cost,MATCH(1,(B$1=WAC_District)*('Blend Sheet'!$O$4=WAC_IIN),0))*'Blend Sheet'!$O98,0) + IFERROR(INDEX(WAC_Item_Cost,MATCH(1,(B$1=WAC_District)*('Blend Sheet'!$P$4=WAC_IIN),0))*'Blend Sheet'!$P98,0) + IFERROR(INDEX(WAC_Item_Cost,MATCH(1,(B$1=WAC_District)*('Blend Sheet'!$Q$4=WAC_IIN),0))*'Blend Sheet'!$Q98,0) + IFERROR(INDEX(WAC_Item_Cost,MATCH(1,(B$1=WAC_District)*('Blend Sheet'!$R$4=WAC_IIN),0))*'Blend Sheet'!$R98,0) + IFERROR(INDEX(WAC_Item_Cost,MATCH(1,(B$1=WAC_District)*('Blend Sheet'!$S$4=WAC_IIN),0))*'Blend Sheet'!$S98,0) + IFERROR(INDEX(WAC_Item_Cost,MATCH(1,(B$1=WAC_District)*('Blend Sheet'!$T$4=WAC_IIN),0))*'Blend Sheet'!$T98,0) + IFERROR(INDEX(WAC_Item_Cost,MATCH(1,(B$1=WAC_District)*('Blend Sheet'!$U$4=WAC_IIN),0))*'Blend Sheet'!$U98,0) + IFERROR(INDEX(WAC_Item_Cost,MATCH(1,(B$1=WAC_District)*('Blend Sheet'!$V$4=WAC_IIN),0))*'Blend Sheet'!$V98,0) + IFERROR(INDEX(WAC_Item_Cost,MATCH(1,(B$1=WAC_District)*('Blend Sheet'!$W$4=WAC_IIN),0))*'Blend Sheet'!$W98,0) + IFERROR(INDEX(WAC_Item_Cost,MATCH(1,(B$1=WAC_District)*('Blend Sheet'!$X$4=WAC_IIN),0))*'Blend Sheet'!$X98,0) + IFERROR(INDEX(WAC_Item_Cost,MATCH(1,(B$1=WAC_District)*('Blend Sheet'!$Y$4=WAC_IIN),0))*'Blend Sheet'!$Y98,0) + IFERROR(INDEX(WAC_Item_Cost,MATCH(1,(B$1=WAC_District)*('Blend Sheet'!$Z$4=WAC_IIN),0))*'Blend Sheet'!$Z98,0) + IFERROR(INDEX(WAC_Item_Cost,MATCH(1,(B$1=WAC_District)*('Blend Sheet'!$AA$4=WAC_IIN),0))*'Blend Sheet'!$AA98,0) + IFERROR(INDEX(WAC_Item_Cost,MATCH(1,(B$1=WAC_District)*('Blend Sheet'!$AB$4=WAC_IIN),0))*'Blend Sheet'!$AB98,0) + IFERROR(INDEX(WAC_Item_Cost,MATCH(1,(B$1=WAC_District)*('Blend Sheet'!$AC$4=WAC_IIN),0))*'Blend Sheet'!$AC98,0) + IFERROR(INDEX(WAC_Item_Cost,MATCH(1,(B$1=WAC_District)*('Blend Sheet'!$AD$4=WAC_IIN),0))*'Blend Sheet'!$AD98,0) + IFERROR(INDEX(WAC_Item_Cost,MATCH(1,(B$1=WAC_District)*('Blend Sheet'!$AE$4=WAC_IIN),0))*'Blend Sheet'!$AE98,0) + IFERROR(INDEX(WAC_Item_Cost,MATCH(1,(B$1=WAC_District)*('Blend Sheet'!$AF$4=WAC_IIN),0))*'Blend Sheet'!$AF98,0) + IFERROR(INDEX(WAC_Item_Cost,MATCH(1,(B$1=WAC_District)*('Blend Sheet'!$AG$4=WAC_IIN),0))*'Blend Sheet'!$AG98,0) + IFERROR(INDEX(WAC_Item_Cost,MATCH(1,(B$1=WAC_District)*('Blend Sheet'!$AH$4=WAC_IIN),0))*'Blend Sheet'!$AH98,0) + IFERROR(INDEX(WAC_Item_Cost,MATCH(1,(B$1=WAC_District)*('Blend Sheet'!$AI$4=WAC_IIN),0))*'Blend Sheet'!$AI98,0) + IFERROR(INDEX(WAC_Item_Cost,MATCH(1,(B$1=WAC_District)*('Blend Sheet'!$AJ$4=WAC_IIN),0))*'Blend Sheet'!$AJ98,0) + IFERROR(INDEX(WAC_Item_Cost,MATCH(1,(B$1=WAC_District)*('Blend Sheet'!$AK$4=WAC_IIN),0))*'Blend Sheet'!$AK98,0) + IFERROR(INDEX(WAC_Item_Cost,MATCH(1,(B$1=WAC_District)*('Blend Sheet'!$AL$4=WAC_IIN),0))*'Blend Sheet'!$AL98,0) + IFERROR(INDEX(WAC_Item_Cost,MATCH(1,(B$1=WAC_District)*('Blend Sheet'!$AM$4=WAC_IIN),0))*'Blend Sheet'!$AM98,0) + IFERROR(INDEX(WAC_Item_Cost,MATCH(1,(B$1=WAC_District)*('Blend Sheet'!$AN$4=WAC_IIN),0))*'Blend Sheet'!$AN98,0) + IFERROR(INDEX(WAC_Item_Cost,MATCH(1,(B$1=WAC_District)*('Blend Sheet'!$AO$4=WAC_IIN),0))*'Blend Sheet'!$AO98,0) + IFERROR(INDEX(WAC_Item_Cost,MATCH(1,(B$1=WAC_District)*('Blend Sheet'!$AP$4=WAC_IIN),0))*'Blend Sheet'!$AP98/1000,0)</f>
        <v>171.878955542</v>
      </c>
      <c r="C95" s="245">
        <f t="array" ref="C95">IFERROR(INDEX(WAC_Item_Cost,MATCH(1,(C$1=WAC_District)*('Blend Sheet'!$C$4=WAC_IIN),0))*'Blend Sheet'!$C98/1000,0) + IFERROR(INDEX(WAC_Item_Cost,MATCH(1,(C$1=WAC_District)*('Blend Sheet'!$D$4=WAC_IIN),0))*'Blend Sheet'!$D98/1000,0) + IFERROR(INDEX(WAC_Item_Cost,MATCH(1,(C$1=WAC_District)*('Blend Sheet'!$E$4=WAC_IIN),0))*'Blend Sheet'!$E98/1000,0) + IFERROR(INDEX(WAC_Item_Cost,MATCH(1,(C$1=WAC_District)*('Blend Sheet'!$F$4=WAC_IIN),0))*'Blend Sheet'!$F98/1000,0)  + IFERROR(INDEX(WAC_Item_Cost,MATCH(1,(C$1=WAC_District)*('Blend Sheet'!$G$4=WAC_IIN),0))*'Blend Sheet'!$G98,0) + IFERROR(INDEX(WAC_Item_Cost,MATCH(1,(C$1=WAC_District)*('Blend Sheet'!$H$4=WAC_IIN),0))*'Blend Sheet'!$H98,0)  + IFERROR(INDEX(WAC_Item_Cost,MATCH(1,(C$1=WAC_District)*('Blend Sheet'!$I$4=WAC_IIN),0))*'Blend Sheet'!$I98,0) + IFERROR(INDEX(WAC_Item_Cost,MATCH(1,(C$1=WAC_District)*('Blend Sheet'!$J$4=WAC_IIN),0))*'Blend Sheet'!$J98,0) + IFERROR(INDEX(WAC_Item_Cost,MATCH(1,(C$1=WAC_District)*('Blend Sheet'!$K$4=WAC_IIN),0))*'Blend Sheet'!$K98,0) + IFERROR(INDEX(WAC_Item_Cost,MATCH(1,(C$1=WAC_District)*('Blend Sheet'!$L$4=WAC_IIN),0))*'Blend Sheet'!$L98,0) + IFERROR(INDEX(WAC_Item_Cost,MATCH(1,(C$1=WAC_District)*('Blend Sheet'!$M$4=WAC_IIN),0))*'Blend Sheet'!$M98,0) + IFERROR(INDEX(WAC_Item_Cost,MATCH(1,(C$1=WAC_District)*('Blend Sheet'!$N$4=WAC_IIN),0))*'Blend Sheet'!$N98,0) + IFERROR(INDEX(WAC_Item_Cost,MATCH(1,(C$1=WAC_District)*('Blend Sheet'!$O$4=WAC_IIN),0))*'Blend Sheet'!$O98,0) + IFERROR(INDEX(WAC_Item_Cost,MATCH(1,(C$1=WAC_District)*('Blend Sheet'!$P$4=WAC_IIN),0))*'Blend Sheet'!$P98,0) + IFERROR(INDEX(WAC_Item_Cost,MATCH(1,(C$1=WAC_District)*('Blend Sheet'!$Q$4=WAC_IIN),0))*'Blend Sheet'!$Q98,0) + IFERROR(INDEX(WAC_Item_Cost,MATCH(1,(C$1=WAC_District)*('Blend Sheet'!$R$4=WAC_IIN),0))*'Blend Sheet'!$R98,0) + IFERROR(INDEX(WAC_Item_Cost,MATCH(1,(C$1=WAC_District)*('Blend Sheet'!$S$4=WAC_IIN),0))*'Blend Sheet'!$S98,0) + IFERROR(INDEX(WAC_Item_Cost,MATCH(1,(C$1=WAC_District)*('Blend Sheet'!$T$4=WAC_IIN),0))*'Blend Sheet'!$T98,0) + IFERROR(INDEX(WAC_Item_Cost,MATCH(1,(C$1=WAC_District)*('Blend Sheet'!$U$4=WAC_IIN),0))*'Blend Sheet'!$U98,0) + IFERROR(INDEX(WAC_Item_Cost,MATCH(1,(C$1=WAC_District)*('Blend Sheet'!$V$4=WAC_IIN),0))*'Blend Sheet'!$V98,0) + IFERROR(INDEX(WAC_Item_Cost,MATCH(1,(C$1=WAC_District)*('Blend Sheet'!$W$4=WAC_IIN),0))*'Blend Sheet'!$W98,0) + IFERROR(INDEX(WAC_Item_Cost,MATCH(1,(C$1=WAC_District)*('Blend Sheet'!$X$4=WAC_IIN),0))*'Blend Sheet'!$X98,0) + IFERROR(INDEX(WAC_Item_Cost,MATCH(1,(C$1=WAC_District)*('Blend Sheet'!$Y$4=WAC_IIN),0))*'Blend Sheet'!$Y98,0) + IFERROR(INDEX(WAC_Item_Cost,MATCH(1,(C$1=WAC_District)*('Blend Sheet'!$Z$4=WAC_IIN),0))*'Blend Sheet'!$Z98,0) + IFERROR(INDEX(WAC_Item_Cost,MATCH(1,(C$1=WAC_District)*('Blend Sheet'!$AA$4=WAC_IIN),0))*'Blend Sheet'!$AA98,0) + IFERROR(INDEX(WAC_Item_Cost,MATCH(1,(C$1=WAC_District)*('Blend Sheet'!$AB$4=WAC_IIN),0))*'Blend Sheet'!$AB98,0) + IFERROR(INDEX(WAC_Item_Cost,MATCH(1,(C$1=WAC_District)*('Blend Sheet'!$AC$4=WAC_IIN),0))*'Blend Sheet'!$AC98,0) + IFERROR(INDEX(WAC_Item_Cost,MATCH(1,(C$1=WAC_District)*('Blend Sheet'!$AD$4=WAC_IIN),0))*'Blend Sheet'!$AD98,0) + IFERROR(INDEX(WAC_Item_Cost,MATCH(1,(C$1=WAC_District)*('Blend Sheet'!$AE$4=WAC_IIN),0))*'Blend Sheet'!$AE98,0) + IFERROR(INDEX(WAC_Item_Cost,MATCH(1,(C$1=WAC_District)*('Blend Sheet'!$AF$4=WAC_IIN),0))*'Blend Sheet'!$AF98,0) + IFERROR(INDEX(WAC_Item_Cost,MATCH(1,(C$1=WAC_District)*('Blend Sheet'!$AG$4=WAC_IIN),0))*'Blend Sheet'!$AG98,0) + IFERROR(INDEX(WAC_Item_Cost,MATCH(1,(C$1=WAC_District)*('Blend Sheet'!$AH$4=WAC_IIN),0))*'Blend Sheet'!$AH98,0) + IFERROR(INDEX(WAC_Item_Cost,MATCH(1,(C$1=WAC_District)*('Blend Sheet'!$AI$4=WAC_IIN),0))*'Blend Sheet'!$AI98,0) + IFERROR(INDEX(WAC_Item_Cost,MATCH(1,(C$1=WAC_District)*('Blend Sheet'!$AJ$4=WAC_IIN),0))*'Blend Sheet'!$AJ98,0) + IFERROR(INDEX(WAC_Item_Cost,MATCH(1,(C$1=WAC_District)*('Blend Sheet'!$AK$4=WAC_IIN),0))*'Blend Sheet'!$AK98,0) + IFERROR(INDEX(WAC_Item_Cost,MATCH(1,(C$1=WAC_District)*('Blend Sheet'!$AL$4=WAC_IIN),0))*'Blend Sheet'!$AL98,0) + IFERROR(INDEX(WAC_Item_Cost,MATCH(1,(C$1=WAC_District)*('Blend Sheet'!$AM$4=WAC_IIN),0))*'Blend Sheet'!$AM98,0) + IFERROR(INDEX(WAC_Item_Cost,MATCH(1,(C$1=WAC_District)*('Blend Sheet'!$AN$4=WAC_IIN),0))*'Blend Sheet'!$AN98,0) + IFERROR(INDEX(WAC_Item_Cost,MATCH(1,(C$1=WAC_District)*('Blend Sheet'!$AO$4=WAC_IIN),0))*'Blend Sheet'!$AO98,0) + IFERROR(INDEX(WAC_Item_Cost,MATCH(1,(C$1=WAC_District)*('Blend Sheet'!$AP$4=WAC_IIN),0))*'Blend Sheet'!$AP98/1000,0)</f>
        <v>217.825519036</v>
      </c>
      <c r="D95" s="245">
        <f t="array" ref="D95">IFERROR(INDEX(WAC_Item_Cost,MATCH(1,(D$1=WAC_District)*('Blend Sheet'!$C$4=WAC_IIN),0))*'Blend Sheet'!$C98/1000,0) + IFERROR(INDEX(WAC_Item_Cost,MATCH(1,(D$1=WAC_District)*('Blend Sheet'!$D$4=WAC_IIN),0))*'Blend Sheet'!$D98/1000,0) + IFERROR(INDEX(WAC_Item_Cost,MATCH(1,(D$1=WAC_District)*('Blend Sheet'!$E$4=WAC_IIN),0))*'Blend Sheet'!$E98/1000,0) + IFERROR(INDEX(WAC_Item_Cost,MATCH(1,(D$1=WAC_District)*('Blend Sheet'!$F$4=WAC_IIN),0))*'Blend Sheet'!$F98/1000,0)  + IFERROR(INDEX(WAC_Item_Cost,MATCH(1,(D$1=WAC_District)*('Blend Sheet'!$G$4=WAC_IIN),0))*'Blend Sheet'!$G98,0) + IFERROR(INDEX(WAC_Item_Cost,MATCH(1,(D$1=WAC_District)*('Blend Sheet'!$H$4=WAC_IIN),0))*'Blend Sheet'!$H98,0)  + IFERROR(INDEX(WAC_Item_Cost,MATCH(1,(D$1=WAC_District)*('Blend Sheet'!$I$4=WAC_IIN),0))*'Blend Sheet'!$I98,0) + IFERROR(INDEX(WAC_Item_Cost,MATCH(1,(D$1=WAC_District)*('Blend Sheet'!$J$4=WAC_IIN),0))*'Blend Sheet'!$J98,0) + IFERROR(INDEX(WAC_Item_Cost,MATCH(1,(D$1=WAC_District)*('Blend Sheet'!$K$4=WAC_IIN),0))*'Blend Sheet'!$K98,0) + IFERROR(INDEX(WAC_Item_Cost,MATCH(1,(D$1=WAC_District)*('Blend Sheet'!$L$4=WAC_IIN),0))*'Blend Sheet'!$L98,0) + IFERROR(INDEX(WAC_Item_Cost,MATCH(1,(D$1=WAC_District)*('Blend Sheet'!$M$4=WAC_IIN),0))*'Blend Sheet'!$M98,0) + IFERROR(INDEX(WAC_Item_Cost,MATCH(1,(D$1=WAC_District)*('Blend Sheet'!$N$4=WAC_IIN),0))*'Blend Sheet'!$N98,0) + IFERROR(INDEX(WAC_Item_Cost,MATCH(1,(D$1=WAC_District)*('Blend Sheet'!$O$4=WAC_IIN),0))*'Blend Sheet'!$O98,0) + IFERROR(INDEX(WAC_Item_Cost,MATCH(1,(D$1=WAC_District)*('Blend Sheet'!$P$4=WAC_IIN),0))*'Blend Sheet'!$P98,0) + IFERROR(INDEX(WAC_Item_Cost,MATCH(1,(D$1=WAC_District)*('Blend Sheet'!$Q$4=WAC_IIN),0))*'Blend Sheet'!$Q98,0) + IFERROR(INDEX(WAC_Item_Cost,MATCH(1,(D$1=WAC_District)*('Blend Sheet'!$R$4=WAC_IIN),0))*'Blend Sheet'!$R98,0) + IFERROR(INDEX(WAC_Item_Cost,MATCH(1,(D$1=WAC_District)*('Blend Sheet'!$S$4=WAC_IIN),0))*'Blend Sheet'!$S98,0) + IFERROR(INDEX(WAC_Item_Cost,MATCH(1,(D$1=WAC_District)*('Blend Sheet'!$T$4=WAC_IIN),0))*'Blend Sheet'!$T98,0) + IFERROR(INDEX(WAC_Item_Cost,MATCH(1,(D$1=WAC_District)*('Blend Sheet'!$U$4=WAC_IIN),0))*'Blend Sheet'!$U98,0) + IFERROR(INDEX(WAC_Item_Cost,MATCH(1,(D$1=WAC_District)*('Blend Sheet'!$V$4=WAC_IIN),0))*'Blend Sheet'!$V98,0) + IFERROR(INDEX(WAC_Item_Cost,MATCH(1,(D$1=WAC_District)*('Blend Sheet'!$W$4=WAC_IIN),0))*'Blend Sheet'!$W98,0) + IFERROR(INDEX(WAC_Item_Cost,MATCH(1,(D$1=WAC_District)*('Blend Sheet'!$X$4=WAC_IIN),0))*'Blend Sheet'!$X98,0) + IFERROR(INDEX(WAC_Item_Cost,MATCH(1,(D$1=WAC_District)*('Blend Sheet'!$Y$4=WAC_IIN),0))*'Blend Sheet'!$Y98,0) + IFERROR(INDEX(WAC_Item_Cost,MATCH(1,(D$1=WAC_District)*('Blend Sheet'!$Z$4=WAC_IIN),0))*'Blend Sheet'!$Z98,0) + IFERROR(INDEX(WAC_Item_Cost,MATCH(1,(D$1=WAC_District)*('Blend Sheet'!$AA$4=WAC_IIN),0))*'Blend Sheet'!$AA98,0) + IFERROR(INDEX(WAC_Item_Cost,MATCH(1,(D$1=WAC_District)*('Blend Sheet'!$AB$4=WAC_IIN),0))*'Blend Sheet'!$AB98,0) + IFERROR(INDEX(WAC_Item_Cost,MATCH(1,(D$1=WAC_District)*('Blend Sheet'!$AC$4=WAC_IIN),0))*'Blend Sheet'!$AC98,0) + IFERROR(INDEX(WAC_Item_Cost,MATCH(1,(D$1=WAC_District)*('Blend Sheet'!$AD$4=WAC_IIN),0))*'Blend Sheet'!$AD98,0) + IFERROR(INDEX(WAC_Item_Cost,MATCH(1,(D$1=WAC_District)*('Blend Sheet'!$AE$4=WAC_IIN),0))*'Blend Sheet'!$AE98,0) + IFERROR(INDEX(WAC_Item_Cost,MATCH(1,(D$1=WAC_District)*('Blend Sheet'!$AF$4=WAC_IIN),0))*'Blend Sheet'!$AF98,0) + IFERROR(INDEX(WAC_Item_Cost,MATCH(1,(D$1=WAC_District)*('Blend Sheet'!$AG$4=WAC_IIN),0))*'Blend Sheet'!$AG98,0) + IFERROR(INDEX(WAC_Item_Cost,MATCH(1,(D$1=WAC_District)*('Blend Sheet'!$AH$4=WAC_IIN),0))*'Blend Sheet'!$AH98,0) + IFERROR(INDEX(WAC_Item_Cost,MATCH(1,(D$1=WAC_District)*('Blend Sheet'!$AI$4=WAC_IIN),0))*'Blend Sheet'!$AI98,0) + IFERROR(INDEX(WAC_Item_Cost,MATCH(1,(D$1=WAC_District)*('Blend Sheet'!$AJ$4=WAC_IIN),0))*'Blend Sheet'!$AJ98,0) + IFERROR(INDEX(WAC_Item_Cost,MATCH(1,(D$1=WAC_District)*('Blend Sheet'!$AK$4=WAC_IIN),0))*'Blend Sheet'!$AK98,0) + IFERROR(INDEX(WAC_Item_Cost,MATCH(1,(D$1=WAC_District)*('Blend Sheet'!$AL$4=WAC_IIN),0))*'Blend Sheet'!$AL98,0) + IFERROR(INDEX(WAC_Item_Cost,MATCH(1,(D$1=WAC_District)*('Blend Sheet'!$AM$4=WAC_IIN),0))*'Blend Sheet'!$AM98,0) + IFERROR(INDEX(WAC_Item_Cost,MATCH(1,(D$1=WAC_District)*('Blend Sheet'!$AN$4=WAC_IIN),0))*'Blend Sheet'!$AN98,0) + IFERROR(INDEX(WAC_Item_Cost,MATCH(1,(D$1=WAC_District)*('Blend Sheet'!$AO$4=WAC_IIN),0))*'Blend Sheet'!$AO98,0) + IFERROR(INDEX(WAC_Item_Cost,MATCH(1,(D$1=WAC_District)*('Blend Sheet'!$AP$4=WAC_IIN),0))*'Blend Sheet'!$AP98/1000,0)</f>
        <v>138.19068233000002</v>
      </c>
      <c r="E95" s="245">
        <f t="array" ref="E95">IFERROR(INDEX(WAC_Item_Cost,MATCH(1,(E$1=WAC_District)*('Blend Sheet'!$C$4=WAC_IIN),0))*'Blend Sheet'!$C98/1000,0) + IFERROR(INDEX(WAC_Item_Cost,MATCH(1,(E$1=WAC_District)*('Blend Sheet'!$D$4=WAC_IIN),0))*'Blend Sheet'!$D98/1000,0) + IFERROR(INDEX(WAC_Item_Cost,MATCH(1,(E$1=WAC_District)*('Blend Sheet'!$E$4=WAC_IIN),0))*'Blend Sheet'!$E98/1000,0) + IFERROR(INDEX(WAC_Item_Cost,MATCH(1,(E$1=WAC_District)*('Blend Sheet'!$F$4=WAC_IIN),0))*'Blend Sheet'!$F98/1000,0)  + IFERROR(INDEX(WAC_Item_Cost,MATCH(1,(E$1=WAC_District)*('Blend Sheet'!$G$4=WAC_IIN),0))*'Blend Sheet'!$G98,0) + IFERROR(INDEX(WAC_Item_Cost,MATCH(1,(E$1=WAC_District)*('Blend Sheet'!$H$4=WAC_IIN),0))*'Blend Sheet'!$H98,0)  + IFERROR(INDEX(WAC_Item_Cost,MATCH(1,(E$1=WAC_District)*('Blend Sheet'!$I$4=WAC_IIN),0))*'Blend Sheet'!$I98,0) + IFERROR(INDEX(WAC_Item_Cost,MATCH(1,(E$1=WAC_District)*('Blend Sheet'!$J$4=WAC_IIN),0))*'Blend Sheet'!$J98,0) + IFERROR(INDEX(WAC_Item_Cost,MATCH(1,(E$1=WAC_District)*('Blend Sheet'!$K$4=WAC_IIN),0))*'Blend Sheet'!$K98,0) + IFERROR(INDEX(WAC_Item_Cost,MATCH(1,(E$1=WAC_District)*('Blend Sheet'!$L$4=WAC_IIN),0))*'Blend Sheet'!$L98,0) + IFERROR(INDEX(WAC_Item_Cost,MATCH(1,(E$1=WAC_District)*('Blend Sheet'!$M$4=WAC_IIN),0))*'Blend Sheet'!$M98,0) + IFERROR(INDEX(WAC_Item_Cost,MATCH(1,(E$1=WAC_District)*('Blend Sheet'!$N$4=WAC_IIN),0))*'Blend Sheet'!$N98,0) + IFERROR(INDEX(WAC_Item_Cost,MATCH(1,(E$1=WAC_District)*('Blend Sheet'!$O$4=WAC_IIN),0))*'Blend Sheet'!$O98,0) + IFERROR(INDEX(WAC_Item_Cost,MATCH(1,(E$1=WAC_District)*('Blend Sheet'!$P$4=WAC_IIN),0))*'Blend Sheet'!$P98,0) + IFERROR(INDEX(WAC_Item_Cost,MATCH(1,(E$1=WAC_District)*('Blend Sheet'!$Q$4=WAC_IIN),0))*'Blend Sheet'!$Q98,0) + IFERROR(INDEX(WAC_Item_Cost,MATCH(1,(E$1=WAC_District)*('Blend Sheet'!$R$4=WAC_IIN),0))*'Blend Sheet'!$R98,0) + IFERROR(INDEX(WAC_Item_Cost,MATCH(1,(E$1=WAC_District)*('Blend Sheet'!$S$4=WAC_IIN),0))*'Blend Sheet'!$S98,0) + IFERROR(INDEX(WAC_Item_Cost,MATCH(1,(E$1=WAC_District)*('Blend Sheet'!$T$4=WAC_IIN),0))*'Blend Sheet'!$T98,0) + IFERROR(INDEX(WAC_Item_Cost,MATCH(1,(E$1=WAC_District)*('Blend Sheet'!$U$4=WAC_IIN),0))*'Blend Sheet'!$U98,0) + IFERROR(INDEX(WAC_Item_Cost,MATCH(1,(E$1=WAC_District)*('Blend Sheet'!$V$4=WAC_IIN),0))*'Blend Sheet'!$V98,0) + IFERROR(INDEX(WAC_Item_Cost,MATCH(1,(E$1=WAC_District)*('Blend Sheet'!$W$4=WAC_IIN),0))*'Blend Sheet'!$W98,0) + IFERROR(INDEX(WAC_Item_Cost,MATCH(1,(E$1=WAC_District)*('Blend Sheet'!$X$4=WAC_IIN),0))*'Blend Sheet'!$X98,0) + IFERROR(INDEX(WAC_Item_Cost,MATCH(1,(E$1=WAC_District)*('Blend Sheet'!$Y$4=WAC_IIN),0))*'Blend Sheet'!$Y98,0) + IFERROR(INDEX(WAC_Item_Cost,MATCH(1,(E$1=WAC_District)*('Blend Sheet'!$Z$4=WAC_IIN),0))*'Blend Sheet'!$Z98,0) + IFERROR(INDEX(WAC_Item_Cost,MATCH(1,(E$1=WAC_District)*('Blend Sheet'!$AA$4=WAC_IIN),0))*'Blend Sheet'!$AA98,0) + IFERROR(INDEX(WAC_Item_Cost,MATCH(1,(E$1=WAC_District)*('Blend Sheet'!$AB$4=WAC_IIN),0))*'Blend Sheet'!$AB98,0) + IFERROR(INDEX(WAC_Item_Cost,MATCH(1,(E$1=WAC_District)*('Blend Sheet'!$AC$4=WAC_IIN),0))*'Blend Sheet'!$AC98,0) + IFERROR(INDEX(WAC_Item_Cost,MATCH(1,(E$1=WAC_District)*('Blend Sheet'!$AD$4=WAC_IIN),0))*'Blend Sheet'!$AD98,0) + IFERROR(INDEX(WAC_Item_Cost,MATCH(1,(E$1=WAC_District)*('Blend Sheet'!$AE$4=WAC_IIN),0))*'Blend Sheet'!$AE98,0) + IFERROR(INDEX(WAC_Item_Cost,MATCH(1,(E$1=WAC_District)*('Blend Sheet'!$AF$4=WAC_IIN),0))*'Blend Sheet'!$AF98,0) + IFERROR(INDEX(WAC_Item_Cost,MATCH(1,(E$1=WAC_District)*('Blend Sheet'!$AG$4=WAC_IIN),0))*'Blend Sheet'!$AG98,0) + IFERROR(INDEX(WAC_Item_Cost,MATCH(1,(E$1=WAC_District)*('Blend Sheet'!$AH$4=WAC_IIN),0))*'Blend Sheet'!$AH98,0) + IFERROR(INDEX(WAC_Item_Cost,MATCH(1,(E$1=WAC_District)*('Blend Sheet'!$AI$4=WAC_IIN),0))*'Blend Sheet'!$AI98,0) + IFERROR(INDEX(WAC_Item_Cost,MATCH(1,(E$1=WAC_District)*('Blend Sheet'!$AJ$4=WAC_IIN),0))*'Blend Sheet'!$AJ98,0) + IFERROR(INDEX(WAC_Item_Cost,MATCH(1,(E$1=WAC_District)*('Blend Sheet'!$AK$4=WAC_IIN),0))*'Blend Sheet'!$AK98,0) + IFERROR(INDEX(WAC_Item_Cost,MATCH(1,(E$1=WAC_District)*('Blend Sheet'!$AL$4=WAC_IIN),0))*'Blend Sheet'!$AL98,0) + IFERROR(INDEX(WAC_Item_Cost,MATCH(1,(E$1=WAC_District)*('Blend Sheet'!$AM$4=WAC_IIN),0))*'Blend Sheet'!$AM98,0) + IFERROR(INDEX(WAC_Item_Cost,MATCH(1,(E$1=WAC_District)*('Blend Sheet'!$AN$4=WAC_IIN),0))*'Blend Sheet'!$AN98,0) + IFERROR(INDEX(WAC_Item_Cost,MATCH(1,(E$1=WAC_District)*('Blend Sheet'!$AO$4=WAC_IIN),0))*'Blend Sheet'!$AO98,0) + IFERROR(INDEX(WAC_Item_Cost,MATCH(1,(E$1=WAC_District)*('Blend Sheet'!$AP$4=WAC_IIN),0))*'Blend Sheet'!$AP98/1000,0)</f>
        <v>173.193417598</v>
      </c>
      <c r="F95" s="245">
        <f t="array" ref="F95">IFERROR(INDEX(WAC_Item_Cost,MATCH(1,(F$1=WAC_District)*('Blend Sheet'!$C$4=WAC_IIN),0))*'Blend Sheet'!$C98/1000,0) + IFERROR(INDEX(WAC_Item_Cost,MATCH(1,(F$1=WAC_District)*('Blend Sheet'!$D$4=WAC_IIN),0))*'Blend Sheet'!$D98/1000,0) + IFERROR(INDEX(WAC_Item_Cost,MATCH(1,(F$1=WAC_District)*('Blend Sheet'!$E$4=WAC_IIN),0))*'Blend Sheet'!$E98/1000,0) + IFERROR(INDEX(WAC_Item_Cost,MATCH(1,(F$1=WAC_District)*('Blend Sheet'!$F$4=WAC_IIN),0))*'Blend Sheet'!$F98/1000,0)  + IFERROR(INDEX(WAC_Item_Cost,MATCH(1,(F$1=WAC_District)*('Blend Sheet'!$G$4=WAC_IIN),0))*'Blend Sheet'!$G98,0) + IFERROR(INDEX(WAC_Item_Cost,MATCH(1,(F$1=WAC_District)*('Blend Sheet'!$H$4=WAC_IIN),0))*'Blend Sheet'!$H98,0)  + IFERROR(INDEX(WAC_Item_Cost,MATCH(1,(F$1=WAC_District)*('Blend Sheet'!$I$4=WAC_IIN),0))*'Blend Sheet'!$I98,0) + IFERROR(INDEX(WAC_Item_Cost,MATCH(1,(F$1=WAC_District)*('Blend Sheet'!$J$4=WAC_IIN),0))*'Blend Sheet'!$J98,0) + IFERROR(INDEX(WAC_Item_Cost,MATCH(1,(F$1=WAC_District)*('Blend Sheet'!$K$4=WAC_IIN),0))*'Blend Sheet'!$K98,0) + IFERROR(INDEX(WAC_Item_Cost,MATCH(1,(F$1=WAC_District)*('Blend Sheet'!$L$4=WAC_IIN),0))*'Blend Sheet'!$L98,0) + IFERROR(INDEX(WAC_Item_Cost,MATCH(1,(F$1=WAC_District)*('Blend Sheet'!$M$4=WAC_IIN),0))*'Blend Sheet'!$M98,0) + IFERROR(INDEX(WAC_Item_Cost,MATCH(1,(F$1=WAC_District)*('Blend Sheet'!$N$4=WAC_IIN),0))*'Blend Sheet'!$N98,0) + IFERROR(INDEX(WAC_Item_Cost,MATCH(1,(F$1=WAC_District)*('Blend Sheet'!$O$4=WAC_IIN),0))*'Blend Sheet'!$O98,0) + IFERROR(INDEX(WAC_Item_Cost,MATCH(1,(F$1=WAC_District)*('Blend Sheet'!$P$4=WAC_IIN),0))*'Blend Sheet'!$P98,0) + IFERROR(INDEX(WAC_Item_Cost,MATCH(1,(F$1=WAC_District)*('Blend Sheet'!$Q$4=WAC_IIN),0))*'Blend Sheet'!$Q98,0) + IFERROR(INDEX(WAC_Item_Cost,MATCH(1,(F$1=WAC_District)*('Blend Sheet'!$R$4=WAC_IIN),0))*'Blend Sheet'!$R98,0) + IFERROR(INDEX(WAC_Item_Cost,MATCH(1,(F$1=WAC_District)*('Blend Sheet'!$S$4=WAC_IIN),0))*'Blend Sheet'!$S98,0) + IFERROR(INDEX(WAC_Item_Cost,MATCH(1,(F$1=WAC_District)*('Blend Sheet'!$T$4=WAC_IIN),0))*'Blend Sheet'!$T98,0) + IFERROR(INDEX(WAC_Item_Cost,MATCH(1,(F$1=WAC_District)*('Blend Sheet'!$U$4=WAC_IIN),0))*'Blend Sheet'!$U98,0) + IFERROR(INDEX(WAC_Item_Cost,MATCH(1,(F$1=WAC_District)*('Blend Sheet'!$V$4=WAC_IIN),0))*'Blend Sheet'!$V98,0) + IFERROR(INDEX(WAC_Item_Cost,MATCH(1,(F$1=WAC_District)*('Blend Sheet'!$W$4=WAC_IIN),0))*'Blend Sheet'!$W98,0) + IFERROR(INDEX(WAC_Item_Cost,MATCH(1,(F$1=WAC_District)*('Blend Sheet'!$X$4=WAC_IIN),0))*'Blend Sheet'!$X98,0) + IFERROR(INDEX(WAC_Item_Cost,MATCH(1,(F$1=WAC_District)*('Blend Sheet'!$Y$4=WAC_IIN),0))*'Blend Sheet'!$Y98,0) + IFERROR(INDEX(WAC_Item_Cost,MATCH(1,(F$1=WAC_District)*('Blend Sheet'!$Z$4=WAC_IIN),0))*'Blend Sheet'!$Z98,0) + IFERROR(INDEX(WAC_Item_Cost,MATCH(1,(F$1=WAC_District)*('Blend Sheet'!$AA$4=WAC_IIN),0))*'Blend Sheet'!$AA98,0) + IFERROR(INDEX(WAC_Item_Cost,MATCH(1,(F$1=WAC_District)*('Blend Sheet'!$AB$4=WAC_IIN),0))*'Blend Sheet'!$AB98,0) + IFERROR(INDEX(WAC_Item_Cost,MATCH(1,(F$1=WAC_District)*('Blend Sheet'!$AC$4=WAC_IIN),0))*'Blend Sheet'!$AC98,0) + IFERROR(INDEX(WAC_Item_Cost,MATCH(1,(F$1=WAC_District)*('Blend Sheet'!$AD$4=WAC_IIN),0))*'Blend Sheet'!$AD98,0) + IFERROR(INDEX(WAC_Item_Cost,MATCH(1,(F$1=WAC_District)*('Blend Sheet'!$AE$4=WAC_IIN),0))*'Blend Sheet'!$AE98,0) + IFERROR(INDEX(WAC_Item_Cost,MATCH(1,(F$1=WAC_District)*('Blend Sheet'!$AF$4=WAC_IIN),0))*'Blend Sheet'!$AF98,0) + IFERROR(INDEX(WAC_Item_Cost,MATCH(1,(F$1=WAC_District)*('Blend Sheet'!$AG$4=WAC_IIN),0))*'Blend Sheet'!$AG98,0) + IFERROR(INDEX(WAC_Item_Cost,MATCH(1,(F$1=WAC_District)*('Blend Sheet'!$AH$4=WAC_IIN),0))*'Blend Sheet'!$AH98,0) + IFERROR(INDEX(WAC_Item_Cost,MATCH(1,(F$1=WAC_District)*('Blend Sheet'!$AI$4=WAC_IIN),0))*'Blend Sheet'!$AI98,0) + IFERROR(INDEX(WAC_Item_Cost,MATCH(1,(F$1=WAC_District)*('Blend Sheet'!$AJ$4=WAC_IIN),0))*'Blend Sheet'!$AJ98,0) + IFERROR(INDEX(WAC_Item_Cost,MATCH(1,(F$1=WAC_District)*('Blend Sheet'!$AK$4=WAC_IIN),0))*'Blend Sheet'!$AK98,0) + IFERROR(INDEX(WAC_Item_Cost,MATCH(1,(F$1=WAC_District)*('Blend Sheet'!$AL$4=WAC_IIN),0))*'Blend Sheet'!$AL98,0) + IFERROR(INDEX(WAC_Item_Cost,MATCH(1,(F$1=WAC_District)*('Blend Sheet'!$AM$4=WAC_IIN),0))*'Blend Sheet'!$AM98,0) + IFERROR(INDEX(WAC_Item_Cost,MATCH(1,(F$1=WAC_District)*('Blend Sheet'!$AN$4=WAC_IIN),0))*'Blend Sheet'!$AN98,0) + IFERROR(INDEX(WAC_Item_Cost,MATCH(1,(F$1=WAC_District)*('Blend Sheet'!$AO$4=WAC_IIN),0))*'Blend Sheet'!$AO98,0) + IFERROR(INDEX(WAC_Item_Cost,MATCH(1,(F$1=WAC_District)*('Blend Sheet'!$AP$4=WAC_IIN),0))*'Blend Sheet'!$AP98/1000,0)</f>
        <v>662.85936930599996</v>
      </c>
      <c r="G95" s="245">
        <f t="array" ref="G95">IFERROR(INDEX(WAC_Item_Cost,MATCH(1,(G$1=WAC_District)*('Blend Sheet'!$C$4=WAC_IIN),0))*'Blend Sheet'!$C98/1000,0) + IFERROR(INDEX(WAC_Item_Cost,MATCH(1,(G$1=WAC_District)*('Blend Sheet'!$D$4=WAC_IIN),0))*'Blend Sheet'!$D98/1000,0) + IFERROR(INDEX(WAC_Item_Cost,MATCH(1,(G$1=WAC_District)*('Blend Sheet'!$E$4=WAC_IIN),0))*'Blend Sheet'!$E98/1000,0) + IFERROR(INDEX(WAC_Item_Cost,MATCH(1,(G$1=WAC_District)*('Blend Sheet'!$F$4=WAC_IIN),0))*'Blend Sheet'!$F98/1000,0)  + IFERROR(INDEX(WAC_Item_Cost,MATCH(1,(G$1=WAC_District)*('Blend Sheet'!$G$4=WAC_IIN),0))*'Blend Sheet'!$G98,0) + IFERROR(INDEX(WAC_Item_Cost,MATCH(1,(G$1=WAC_District)*('Blend Sheet'!$H$4=WAC_IIN),0))*'Blend Sheet'!$H98,0)  + IFERROR(INDEX(WAC_Item_Cost,MATCH(1,(G$1=WAC_District)*('Blend Sheet'!$I$4=WAC_IIN),0))*'Blend Sheet'!$I98,0) + IFERROR(INDEX(WAC_Item_Cost,MATCH(1,(G$1=WAC_District)*('Blend Sheet'!$J$4=WAC_IIN),0))*'Blend Sheet'!$J98,0) + IFERROR(INDEX(WAC_Item_Cost,MATCH(1,(G$1=WAC_District)*('Blend Sheet'!$K$4=WAC_IIN),0))*'Blend Sheet'!$K98,0) + IFERROR(INDEX(WAC_Item_Cost,MATCH(1,(G$1=WAC_District)*('Blend Sheet'!$L$4=WAC_IIN),0))*'Blend Sheet'!$L98,0) + IFERROR(INDEX(WAC_Item_Cost,MATCH(1,(G$1=WAC_District)*('Blend Sheet'!$M$4=WAC_IIN),0))*'Blend Sheet'!$M98,0) + IFERROR(INDEX(WAC_Item_Cost,MATCH(1,(G$1=WAC_District)*('Blend Sheet'!$N$4=WAC_IIN),0))*'Blend Sheet'!$N98,0) + IFERROR(INDEX(WAC_Item_Cost,MATCH(1,(G$1=WAC_District)*('Blend Sheet'!$O$4=WAC_IIN),0))*'Blend Sheet'!$O98,0) + IFERROR(INDEX(WAC_Item_Cost,MATCH(1,(G$1=WAC_District)*('Blend Sheet'!$P$4=WAC_IIN),0))*'Blend Sheet'!$P98,0) + IFERROR(INDEX(WAC_Item_Cost,MATCH(1,(G$1=WAC_District)*('Blend Sheet'!$Q$4=WAC_IIN),0))*'Blend Sheet'!$Q98,0) + IFERROR(INDEX(WAC_Item_Cost,MATCH(1,(G$1=WAC_District)*('Blend Sheet'!$R$4=WAC_IIN),0))*'Blend Sheet'!$R98,0) + IFERROR(INDEX(WAC_Item_Cost,MATCH(1,(G$1=WAC_District)*('Blend Sheet'!$S$4=WAC_IIN),0))*'Blend Sheet'!$S98,0) + IFERROR(INDEX(WAC_Item_Cost,MATCH(1,(G$1=WAC_District)*('Blend Sheet'!$T$4=WAC_IIN),0))*'Blend Sheet'!$T98,0) + IFERROR(INDEX(WAC_Item_Cost,MATCH(1,(G$1=WAC_District)*('Blend Sheet'!$U$4=WAC_IIN),0))*'Blend Sheet'!$U98,0) + IFERROR(INDEX(WAC_Item_Cost,MATCH(1,(G$1=WAC_District)*('Blend Sheet'!$V$4=WAC_IIN),0))*'Blend Sheet'!$V98,0) + IFERROR(INDEX(WAC_Item_Cost,MATCH(1,(G$1=WAC_District)*('Blend Sheet'!$W$4=WAC_IIN),0))*'Blend Sheet'!$W98,0) + IFERROR(INDEX(WAC_Item_Cost,MATCH(1,(G$1=WAC_District)*('Blend Sheet'!$X$4=WAC_IIN),0))*'Blend Sheet'!$X98,0) + IFERROR(INDEX(WAC_Item_Cost,MATCH(1,(G$1=WAC_District)*('Blend Sheet'!$Y$4=WAC_IIN),0))*'Blend Sheet'!$Y98,0) + IFERROR(INDEX(WAC_Item_Cost,MATCH(1,(G$1=WAC_District)*('Blend Sheet'!$Z$4=WAC_IIN),0))*'Blend Sheet'!$Z98,0) + IFERROR(INDEX(WAC_Item_Cost,MATCH(1,(G$1=WAC_District)*('Blend Sheet'!$AA$4=WAC_IIN),0))*'Blend Sheet'!$AA98,0) + IFERROR(INDEX(WAC_Item_Cost,MATCH(1,(G$1=WAC_District)*('Blend Sheet'!$AB$4=WAC_IIN),0))*'Blend Sheet'!$AB98,0) + IFERROR(INDEX(WAC_Item_Cost,MATCH(1,(G$1=WAC_District)*('Blend Sheet'!$AC$4=WAC_IIN),0))*'Blend Sheet'!$AC98,0) + IFERROR(INDEX(WAC_Item_Cost,MATCH(1,(G$1=WAC_District)*('Blend Sheet'!$AD$4=WAC_IIN),0))*'Blend Sheet'!$AD98,0) + IFERROR(INDEX(WAC_Item_Cost,MATCH(1,(G$1=WAC_District)*('Blend Sheet'!$AE$4=WAC_IIN),0))*'Blend Sheet'!$AE98,0) + IFERROR(INDEX(WAC_Item_Cost,MATCH(1,(G$1=WAC_District)*('Blend Sheet'!$AF$4=WAC_IIN),0))*'Blend Sheet'!$AF98,0) + IFERROR(INDEX(WAC_Item_Cost,MATCH(1,(G$1=WAC_District)*('Blend Sheet'!$AG$4=WAC_IIN),0))*'Blend Sheet'!$AG98,0) + IFERROR(INDEX(WAC_Item_Cost,MATCH(1,(G$1=WAC_District)*('Blend Sheet'!$AH$4=WAC_IIN),0))*'Blend Sheet'!$AH98,0) + IFERROR(INDEX(WAC_Item_Cost,MATCH(1,(G$1=WAC_District)*('Blend Sheet'!$AI$4=WAC_IIN),0))*'Blend Sheet'!$AI98,0) + IFERROR(INDEX(WAC_Item_Cost,MATCH(1,(G$1=WAC_District)*('Blend Sheet'!$AJ$4=WAC_IIN),0))*'Blend Sheet'!$AJ98,0) + IFERROR(INDEX(WAC_Item_Cost,MATCH(1,(G$1=WAC_District)*('Blend Sheet'!$AK$4=WAC_IIN),0))*'Blend Sheet'!$AK98,0) + IFERROR(INDEX(WAC_Item_Cost,MATCH(1,(G$1=WAC_District)*('Blend Sheet'!$AL$4=WAC_IIN),0))*'Blend Sheet'!$AL98,0) + IFERROR(INDEX(WAC_Item_Cost,MATCH(1,(G$1=WAC_District)*('Blend Sheet'!$AM$4=WAC_IIN),0))*'Blend Sheet'!$AM98,0) + IFERROR(INDEX(WAC_Item_Cost,MATCH(1,(G$1=WAC_District)*('Blend Sheet'!$AN$4=WAC_IIN),0))*'Blend Sheet'!$AN98,0) + IFERROR(INDEX(WAC_Item_Cost,MATCH(1,(G$1=WAC_District)*('Blend Sheet'!$AO$4=WAC_IIN),0))*'Blend Sheet'!$AO98,0) + IFERROR(INDEX(WAC_Item_Cost,MATCH(1,(G$1=WAC_District)*('Blend Sheet'!$AP$4=WAC_IIN),0))*'Blend Sheet'!$AP98/1000,0)</f>
        <v>647.43002005799997</v>
      </c>
      <c r="H95" s="245">
        <f t="array" ref="H95">IFERROR(INDEX(WAC_Item_Cost,MATCH(1,(H$1=WAC_District)*('Blend Sheet'!$C$4=WAC_IIN),0))*'Blend Sheet'!$C98/1000,0) + IFERROR(INDEX(WAC_Item_Cost,MATCH(1,(H$1=WAC_District)*('Blend Sheet'!$D$4=WAC_IIN),0))*'Blend Sheet'!$D98/1000,0) + IFERROR(INDEX(WAC_Item_Cost,MATCH(1,(H$1=WAC_District)*('Blend Sheet'!$E$4=WAC_IIN),0))*'Blend Sheet'!$E98/1000,0) + IFERROR(INDEX(WAC_Item_Cost,MATCH(1,(H$1=WAC_District)*('Blend Sheet'!$F$4=WAC_IIN),0))*'Blend Sheet'!$F98/1000,0)  + IFERROR(INDEX(WAC_Item_Cost,MATCH(1,(H$1=WAC_District)*('Blend Sheet'!$G$4=WAC_IIN),0))*'Blend Sheet'!$G98,0) + IFERROR(INDEX(WAC_Item_Cost,MATCH(1,(H$1=WAC_District)*('Blend Sheet'!$H$4=WAC_IIN),0))*'Blend Sheet'!$H98,0)  + IFERROR(INDEX(WAC_Item_Cost,MATCH(1,(H$1=WAC_District)*('Blend Sheet'!$I$4=WAC_IIN),0))*'Blend Sheet'!$I98,0) + IFERROR(INDEX(WAC_Item_Cost,MATCH(1,(H$1=WAC_District)*('Blend Sheet'!$J$4=WAC_IIN),0))*'Blend Sheet'!$J98,0) + IFERROR(INDEX(WAC_Item_Cost,MATCH(1,(H$1=WAC_District)*('Blend Sheet'!$K$4=WAC_IIN),0))*'Blend Sheet'!$K98,0) + IFERROR(INDEX(WAC_Item_Cost,MATCH(1,(H$1=WAC_District)*('Blend Sheet'!$L$4=WAC_IIN),0))*'Blend Sheet'!$L98,0) + IFERROR(INDEX(WAC_Item_Cost,MATCH(1,(H$1=WAC_District)*('Blend Sheet'!$M$4=WAC_IIN),0))*'Blend Sheet'!$M98,0) + IFERROR(INDEX(WAC_Item_Cost,MATCH(1,(H$1=WAC_District)*('Blend Sheet'!$N$4=WAC_IIN),0))*'Blend Sheet'!$N98,0) + IFERROR(INDEX(WAC_Item_Cost,MATCH(1,(H$1=WAC_District)*('Blend Sheet'!$O$4=WAC_IIN),0))*'Blend Sheet'!$O98,0) + IFERROR(INDEX(WAC_Item_Cost,MATCH(1,(H$1=WAC_District)*('Blend Sheet'!$P$4=WAC_IIN),0))*'Blend Sheet'!$P98,0) + IFERROR(INDEX(WAC_Item_Cost,MATCH(1,(H$1=WAC_District)*('Blend Sheet'!$Q$4=WAC_IIN),0))*'Blend Sheet'!$Q98,0) + IFERROR(INDEX(WAC_Item_Cost,MATCH(1,(H$1=WAC_District)*('Blend Sheet'!$R$4=WAC_IIN),0))*'Blend Sheet'!$R98,0) + IFERROR(INDEX(WAC_Item_Cost,MATCH(1,(H$1=WAC_District)*('Blend Sheet'!$S$4=WAC_IIN),0))*'Blend Sheet'!$S98,0) + IFERROR(INDEX(WAC_Item_Cost,MATCH(1,(H$1=WAC_District)*('Blend Sheet'!$T$4=WAC_IIN),0))*'Blend Sheet'!$T98,0) + IFERROR(INDEX(WAC_Item_Cost,MATCH(1,(H$1=WAC_District)*('Blend Sheet'!$U$4=WAC_IIN),0))*'Blend Sheet'!$U98,0) + IFERROR(INDEX(WAC_Item_Cost,MATCH(1,(H$1=WAC_District)*('Blend Sheet'!$V$4=WAC_IIN),0))*'Blend Sheet'!$V98,0) + IFERROR(INDEX(WAC_Item_Cost,MATCH(1,(H$1=WAC_District)*('Blend Sheet'!$W$4=WAC_IIN),0))*'Blend Sheet'!$W98,0) + IFERROR(INDEX(WAC_Item_Cost,MATCH(1,(H$1=WAC_District)*('Blend Sheet'!$X$4=WAC_IIN),0))*'Blend Sheet'!$X98,0) + IFERROR(INDEX(WAC_Item_Cost,MATCH(1,(H$1=WAC_District)*('Blend Sheet'!$Y$4=WAC_IIN),0))*'Blend Sheet'!$Y98,0) + IFERROR(INDEX(WAC_Item_Cost,MATCH(1,(H$1=WAC_District)*('Blend Sheet'!$Z$4=WAC_IIN),0))*'Blend Sheet'!$Z98,0) + IFERROR(INDEX(WAC_Item_Cost,MATCH(1,(H$1=WAC_District)*('Blend Sheet'!$AA$4=WAC_IIN),0))*'Blend Sheet'!$AA98,0) + IFERROR(INDEX(WAC_Item_Cost,MATCH(1,(H$1=WAC_District)*('Blend Sheet'!$AB$4=WAC_IIN),0))*'Blend Sheet'!$AB98,0) + IFERROR(INDEX(WAC_Item_Cost,MATCH(1,(H$1=WAC_District)*('Blend Sheet'!$AC$4=WAC_IIN),0))*'Blend Sheet'!$AC98,0) + IFERROR(INDEX(WAC_Item_Cost,MATCH(1,(H$1=WAC_District)*('Blend Sheet'!$AD$4=WAC_IIN),0))*'Blend Sheet'!$AD98,0) + IFERROR(INDEX(WAC_Item_Cost,MATCH(1,(H$1=WAC_District)*('Blend Sheet'!$AE$4=WAC_IIN),0))*'Blend Sheet'!$AE98,0) + IFERROR(INDEX(WAC_Item_Cost,MATCH(1,(H$1=WAC_District)*('Blend Sheet'!$AF$4=WAC_IIN),0))*'Blend Sheet'!$AF98,0) + IFERROR(INDEX(WAC_Item_Cost,MATCH(1,(H$1=WAC_District)*('Blend Sheet'!$AG$4=WAC_IIN),0))*'Blend Sheet'!$AG98,0) + IFERROR(INDEX(WAC_Item_Cost,MATCH(1,(H$1=WAC_District)*('Blend Sheet'!$AH$4=WAC_IIN),0))*'Blend Sheet'!$AH98,0) + IFERROR(INDEX(WAC_Item_Cost,MATCH(1,(H$1=WAC_District)*('Blend Sheet'!$AI$4=WAC_IIN),0))*'Blend Sheet'!$AI98,0) + IFERROR(INDEX(WAC_Item_Cost,MATCH(1,(H$1=WAC_District)*('Blend Sheet'!$AJ$4=WAC_IIN),0))*'Blend Sheet'!$AJ98,0) + IFERROR(INDEX(WAC_Item_Cost,MATCH(1,(H$1=WAC_District)*('Blend Sheet'!$AK$4=WAC_IIN),0))*'Blend Sheet'!$AK98,0) + IFERROR(INDEX(WAC_Item_Cost,MATCH(1,(H$1=WAC_District)*('Blend Sheet'!$AL$4=WAC_IIN),0))*'Blend Sheet'!$AL98,0) + IFERROR(INDEX(WAC_Item_Cost,MATCH(1,(H$1=WAC_District)*('Blend Sheet'!$AM$4=WAC_IIN),0))*'Blend Sheet'!$AM98,0) + IFERROR(INDEX(WAC_Item_Cost,MATCH(1,(H$1=WAC_District)*('Blend Sheet'!$AN$4=WAC_IIN),0))*'Blend Sheet'!$AN98,0) + IFERROR(INDEX(WAC_Item_Cost,MATCH(1,(H$1=WAC_District)*('Blend Sheet'!$AO$4=WAC_IIN),0))*'Blend Sheet'!$AO98,0) + IFERROR(INDEX(WAC_Item_Cost,MATCH(1,(H$1=WAC_District)*('Blend Sheet'!$AP$4=WAC_IIN),0))*'Blend Sheet'!$AP98/1000,0)</f>
        <v>594.63010454400001</v>
      </c>
      <c r="I95" s="245">
        <f t="array" ref="I95">IFERROR(INDEX(WAC_Item_Cost,MATCH(1,(I$1=WAC_District)*('Blend Sheet'!$C$4=WAC_IIN),0))*'Blend Sheet'!$C98/1000,0) + IFERROR(INDEX(WAC_Item_Cost,MATCH(1,(I$1=WAC_District)*('Blend Sheet'!$D$4=WAC_IIN),0))*'Blend Sheet'!$D98/1000,0) + IFERROR(INDEX(WAC_Item_Cost,MATCH(1,(I$1=WAC_District)*('Blend Sheet'!$E$4=WAC_IIN),0))*'Blend Sheet'!$E98/1000,0) + IFERROR(INDEX(WAC_Item_Cost,MATCH(1,(I$1=WAC_District)*('Blend Sheet'!$F$4=WAC_IIN),0))*'Blend Sheet'!$F98/1000,0)  + IFERROR(INDEX(WAC_Item_Cost,MATCH(1,(I$1=WAC_District)*('Blend Sheet'!$G$4=WAC_IIN),0))*'Blend Sheet'!$G98,0) + IFERROR(INDEX(WAC_Item_Cost,MATCH(1,(I$1=WAC_District)*('Blend Sheet'!$H$4=WAC_IIN),0))*'Blend Sheet'!$H98,0)  + IFERROR(INDEX(WAC_Item_Cost,MATCH(1,(I$1=WAC_District)*('Blend Sheet'!$I$4=WAC_IIN),0))*'Blend Sheet'!$I98,0) + IFERROR(INDEX(WAC_Item_Cost,MATCH(1,(I$1=WAC_District)*('Blend Sheet'!$J$4=WAC_IIN),0))*'Blend Sheet'!$J98,0) + IFERROR(INDEX(WAC_Item_Cost,MATCH(1,(I$1=WAC_District)*('Blend Sheet'!$K$4=WAC_IIN),0))*'Blend Sheet'!$K98,0) + IFERROR(INDEX(WAC_Item_Cost,MATCH(1,(I$1=WAC_District)*('Blend Sheet'!$L$4=WAC_IIN),0))*'Blend Sheet'!$L98,0) + IFERROR(INDEX(WAC_Item_Cost,MATCH(1,(I$1=WAC_District)*('Blend Sheet'!$M$4=WAC_IIN),0))*'Blend Sheet'!$M98,0) + IFERROR(INDEX(WAC_Item_Cost,MATCH(1,(I$1=WAC_District)*('Blend Sheet'!$N$4=WAC_IIN),0))*'Blend Sheet'!$N98,0) + IFERROR(INDEX(WAC_Item_Cost,MATCH(1,(I$1=WAC_District)*('Blend Sheet'!$O$4=WAC_IIN),0))*'Blend Sheet'!$O98,0) + IFERROR(INDEX(WAC_Item_Cost,MATCH(1,(I$1=WAC_District)*('Blend Sheet'!$P$4=WAC_IIN),0))*'Blend Sheet'!$P98,0) + IFERROR(INDEX(WAC_Item_Cost,MATCH(1,(I$1=WAC_District)*('Blend Sheet'!$Q$4=WAC_IIN),0))*'Blend Sheet'!$Q98,0) + IFERROR(INDEX(WAC_Item_Cost,MATCH(1,(I$1=WAC_District)*('Blend Sheet'!$R$4=WAC_IIN),0))*'Blend Sheet'!$R98,0) + IFERROR(INDEX(WAC_Item_Cost,MATCH(1,(I$1=WAC_District)*('Blend Sheet'!$S$4=WAC_IIN),0))*'Blend Sheet'!$S98,0) + IFERROR(INDEX(WAC_Item_Cost,MATCH(1,(I$1=WAC_District)*('Blend Sheet'!$T$4=WAC_IIN),0))*'Blend Sheet'!$T98,0) + IFERROR(INDEX(WAC_Item_Cost,MATCH(1,(I$1=WAC_District)*('Blend Sheet'!$U$4=WAC_IIN),0))*'Blend Sheet'!$U98,0) + IFERROR(INDEX(WAC_Item_Cost,MATCH(1,(I$1=WAC_District)*('Blend Sheet'!$V$4=WAC_IIN),0))*'Blend Sheet'!$V98,0) + IFERROR(INDEX(WAC_Item_Cost,MATCH(1,(I$1=WAC_District)*('Blend Sheet'!$W$4=WAC_IIN),0))*'Blend Sheet'!$W98,0) + IFERROR(INDEX(WAC_Item_Cost,MATCH(1,(I$1=WAC_District)*('Blend Sheet'!$X$4=WAC_IIN),0))*'Blend Sheet'!$X98,0) + IFERROR(INDEX(WAC_Item_Cost,MATCH(1,(I$1=WAC_District)*('Blend Sheet'!$Y$4=WAC_IIN),0))*'Blend Sheet'!$Y98,0) + IFERROR(INDEX(WAC_Item_Cost,MATCH(1,(I$1=WAC_District)*('Blend Sheet'!$Z$4=WAC_IIN),0))*'Blend Sheet'!$Z98,0) + IFERROR(INDEX(WAC_Item_Cost,MATCH(1,(I$1=WAC_District)*('Blend Sheet'!$AA$4=WAC_IIN),0))*'Blend Sheet'!$AA98,0) + IFERROR(INDEX(WAC_Item_Cost,MATCH(1,(I$1=WAC_District)*('Blend Sheet'!$AB$4=WAC_IIN),0))*'Blend Sheet'!$AB98,0) + IFERROR(INDEX(WAC_Item_Cost,MATCH(1,(I$1=WAC_District)*('Blend Sheet'!$AC$4=WAC_IIN),0))*'Blend Sheet'!$AC98,0) + IFERROR(INDEX(WAC_Item_Cost,MATCH(1,(I$1=WAC_District)*('Blend Sheet'!$AD$4=WAC_IIN),0))*'Blend Sheet'!$AD98,0) + IFERROR(INDEX(WAC_Item_Cost,MATCH(1,(I$1=WAC_District)*('Blend Sheet'!$AE$4=WAC_IIN),0))*'Blend Sheet'!$AE98,0) + IFERROR(INDEX(WAC_Item_Cost,MATCH(1,(I$1=WAC_District)*('Blend Sheet'!$AF$4=WAC_IIN),0))*'Blend Sheet'!$AF98,0) + IFERROR(INDEX(WAC_Item_Cost,MATCH(1,(I$1=WAC_District)*('Blend Sheet'!$AG$4=WAC_IIN),0))*'Blend Sheet'!$AG98,0) + IFERROR(INDEX(WAC_Item_Cost,MATCH(1,(I$1=WAC_District)*('Blend Sheet'!$AH$4=WAC_IIN),0))*'Blend Sheet'!$AH98,0) + IFERROR(INDEX(WAC_Item_Cost,MATCH(1,(I$1=WAC_District)*('Blend Sheet'!$AI$4=WAC_IIN),0))*'Blend Sheet'!$AI98,0) + IFERROR(INDEX(WAC_Item_Cost,MATCH(1,(I$1=WAC_District)*('Blend Sheet'!$AJ$4=WAC_IIN),0))*'Blend Sheet'!$AJ98,0) + IFERROR(INDEX(WAC_Item_Cost,MATCH(1,(I$1=WAC_District)*('Blend Sheet'!$AK$4=WAC_IIN),0))*'Blend Sheet'!$AK98,0) + IFERROR(INDEX(WAC_Item_Cost,MATCH(1,(I$1=WAC_District)*('Blend Sheet'!$AL$4=WAC_IIN),0))*'Blend Sheet'!$AL98,0) + IFERROR(INDEX(WAC_Item_Cost,MATCH(1,(I$1=WAC_District)*('Blend Sheet'!$AM$4=WAC_IIN),0))*'Blend Sheet'!$AM98,0) + IFERROR(INDEX(WAC_Item_Cost,MATCH(1,(I$1=WAC_District)*('Blend Sheet'!$AN$4=WAC_IIN),0))*'Blend Sheet'!$AN98,0) + IFERROR(INDEX(WAC_Item_Cost,MATCH(1,(I$1=WAC_District)*('Blend Sheet'!$AO$4=WAC_IIN),0))*'Blend Sheet'!$AO98,0) + IFERROR(INDEX(WAC_Item_Cost,MATCH(1,(I$1=WAC_District)*('Blend Sheet'!$AP$4=WAC_IIN),0))*'Blend Sheet'!$AP98/1000,0)</f>
        <v>674.80249852199995</v>
      </c>
      <c r="J95" s="245">
        <f t="array" ref="J95">IFERROR(INDEX(WAC_Item_Cost,MATCH(1,(J$1=WAC_District)*('Blend Sheet'!$C$4=WAC_IIN),0))*'Blend Sheet'!$C98/1000,0) + IFERROR(INDEX(WAC_Item_Cost,MATCH(1,(J$1=WAC_District)*('Blend Sheet'!$D$4=WAC_IIN),0))*'Blend Sheet'!$D98/1000,0) + IFERROR(INDEX(WAC_Item_Cost,MATCH(1,(J$1=WAC_District)*('Blend Sheet'!$E$4=WAC_IIN),0))*'Blend Sheet'!$E98/1000,0) + IFERROR(INDEX(WAC_Item_Cost,MATCH(1,(J$1=WAC_District)*('Blend Sheet'!$F$4=WAC_IIN),0))*'Blend Sheet'!$F98/1000,0)  + IFERROR(INDEX(WAC_Item_Cost,MATCH(1,(J$1=WAC_District)*('Blend Sheet'!$G$4=WAC_IIN),0))*'Blend Sheet'!$G98,0) + IFERROR(INDEX(WAC_Item_Cost,MATCH(1,(J$1=WAC_District)*('Blend Sheet'!$H$4=WAC_IIN),0))*'Blend Sheet'!$H98,0)  + IFERROR(INDEX(WAC_Item_Cost,MATCH(1,(J$1=WAC_District)*('Blend Sheet'!$I$4=WAC_IIN),0))*'Blend Sheet'!$I98,0) + IFERROR(INDEX(WAC_Item_Cost,MATCH(1,(J$1=WAC_District)*('Blend Sheet'!$J$4=WAC_IIN),0))*'Blend Sheet'!$J98,0) + IFERROR(INDEX(WAC_Item_Cost,MATCH(1,(J$1=WAC_District)*('Blend Sheet'!$K$4=WAC_IIN),0))*'Blend Sheet'!$K98,0) + IFERROR(INDEX(WAC_Item_Cost,MATCH(1,(J$1=WAC_District)*('Blend Sheet'!$L$4=WAC_IIN),0))*'Blend Sheet'!$L98,0) + IFERROR(INDEX(WAC_Item_Cost,MATCH(1,(J$1=WAC_District)*('Blend Sheet'!$M$4=WAC_IIN),0))*'Blend Sheet'!$M98,0) + IFERROR(INDEX(WAC_Item_Cost,MATCH(1,(J$1=WAC_District)*('Blend Sheet'!$N$4=WAC_IIN),0))*'Blend Sheet'!$N98,0) + IFERROR(INDEX(WAC_Item_Cost,MATCH(1,(J$1=WAC_District)*('Blend Sheet'!$O$4=WAC_IIN),0))*'Blend Sheet'!$O98,0) + IFERROR(INDEX(WAC_Item_Cost,MATCH(1,(J$1=WAC_District)*('Blend Sheet'!$P$4=WAC_IIN),0))*'Blend Sheet'!$P98,0) + IFERROR(INDEX(WAC_Item_Cost,MATCH(1,(J$1=WAC_District)*('Blend Sheet'!$Q$4=WAC_IIN),0))*'Blend Sheet'!$Q98,0) + IFERROR(INDEX(WAC_Item_Cost,MATCH(1,(J$1=WAC_District)*('Blend Sheet'!$R$4=WAC_IIN),0))*'Blend Sheet'!$R98,0) + IFERROR(INDEX(WAC_Item_Cost,MATCH(1,(J$1=WAC_District)*('Blend Sheet'!$S$4=WAC_IIN),0))*'Blend Sheet'!$S98,0) + IFERROR(INDEX(WAC_Item_Cost,MATCH(1,(J$1=WAC_District)*('Blend Sheet'!$T$4=WAC_IIN),0))*'Blend Sheet'!$T98,0) + IFERROR(INDEX(WAC_Item_Cost,MATCH(1,(J$1=WAC_District)*('Blend Sheet'!$U$4=WAC_IIN),0))*'Blend Sheet'!$U98,0) + IFERROR(INDEX(WAC_Item_Cost,MATCH(1,(J$1=WAC_District)*('Blend Sheet'!$V$4=WAC_IIN),0))*'Blend Sheet'!$V98,0) + IFERROR(INDEX(WAC_Item_Cost,MATCH(1,(J$1=WAC_District)*('Blend Sheet'!$W$4=WAC_IIN),0))*'Blend Sheet'!$W98,0) + IFERROR(INDEX(WAC_Item_Cost,MATCH(1,(J$1=WAC_District)*('Blend Sheet'!$X$4=WAC_IIN),0))*'Blend Sheet'!$X98,0) + IFERROR(INDEX(WAC_Item_Cost,MATCH(1,(J$1=WAC_District)*('Blend Sheet'!$Y$4=WAC_IIN),0))*'Blend Sheet'!$Y98,0) + IFERROR(INDEX(WAC_Item_Cost,MATCH(1,(J$1=WAC_District)*('Blend Sheet'!$Z$4=WAC_IIN),0))*'Blend Sheet'!$Z98,0) + IFERROR(INDEX(WAC_Item_Cost,MATCH(1,(J$1=WAC_District)*('Blend Sheet'!$AA$4=WAC_IIN),0))*'Blend Sheet'!$AA98,0) + IFERROR(INDEX(WAC_Item_Cost,MATCH(1,(J$1=WAC_District)*('Blend Sheet'!$AB$4=WAC_IIN),0))*'Blend Sheet'!$AB98,0) + IFERROR(INDEX(WAC_Item_Cost,MATCH(1,(J$1=WAC_District)*('Blend Sheet'!$AC$4=WAC_IIN),0))*'Blend Sheet'!$AC98,0) + IFERROR(INDEX(WAC_Item_Cost,MATCH(1,(J$1=WAC_District)*('Blend Sheet'!$AD$4=WAC_IIN),0))*'Blend Sheet'!$AD98,0) + IFERROR(INDEX(WAC_Item_Cost,MATCH(1,(J$1=WAC_District)*('Blend Sheet'!$AE$4=WAC_IIN),0))*'Blend Sheet'!$AE98,0) + IFERROR(INDEX(WAC_Item_Cost,MATCH(1,(J$1=WAC_District)*('Blend Sheet'!$AF$4=WAC_IIN),0))*'Blend Sheet'!$AF98,0) + IFERROR(INDEX(WAC_Item_Cost,MATCH(1,(J$1=WAC_District)*('Blend Sheet'!$AG$4=WAC_IIN),0))*'Blend Sheet'!$AG98,0) + IFERROR(INDEX(WAC_Item_Cost,MATCH(1,(J$1=WAC_District)*('Blend Sheet'!$AH$4=WAC_IIN),0))*'Blend Sheet'!$AH98,0) + IFERROR(INDEX(WAC_Item_Cost,MATCH(1,(J$1=WAC_District)*('Blend Sheet'!$AI$4=WAC_IIN),0))*'Blend Sheet'!$AI98,0) + IFERROR(INDEX(WAC_Item_Cost,MATCH(1,(J$1=WAC_District)*('Blend Sheet'!$AJ$4=WAC_IIN),0))*'Blend Sheet'!$AJ98,0) + IFERROR(INDEX(WAC_Item_Cost,MATCH(1,(J$1=WAC_District)*('Blend Sheet'!$AK$4=WAC_IIN),0))*'Blend Sheet'!$AK98,0) + IFERROR(INDEX(WAC_Item_Cost,MATCH(1,(J$1=WAC_District)*('Blend Sheet'!$AL$4=WAC_IIN),0))*'Blend Sheet'!$AL98,0) + IFERROR(INDEX(WAC_Item_Cost,MATCH(1,(J$1=WAC_District)*('Blend Sheet'!$AM$4=WAC_IIN),0))*'Blend Sheet'!$AM98,0) + IFERROR(INDEX(WAC_Item_Cost,MATCH(1,(J$1=WAC_District)*('Blend Sheet'!$AN$4=WAC_IIN),0))*'Blend Sheet'!$AN98,0) + IFERROR(INDEX(WAC_Item_Cost,MATCH(1,(J$1=WAC_District)*('Blend Sheet'!$AO$4=WAC_IIN),0))*'Blend Sheet'!$AO98,0) + IFERROR(INDEX(WAC_Item_Cost,MATCH(1,(J$1=WAC_District)*('Blend Sheet'!$AP$4=WAC_IIN),0))*'Blend Sheet'!$AP98/1000,0)</f>
        <v>589.62137446199995</v>
      </c>
      <c r="K95" s="245">
        <f t="array" ref="K95">IFERROR(INDEX(WAC_Item_Cost,MATCH(1,(K$1=WAC_District)*('Blend Sheet'!$C$4=WAC_IIN),0))*'Blend Sheet'!$C98/1000,0) + IFERROR(INDEX(WAC_Item_Cost,MATCH(1,(K$1=WAC_District)*('Blend Sheet'!$D$4=WAC_IIN),0))*'Blend Sheet'!$D98/1000,0) + IFERROR(INDEX(WAC_Item_Cost,MATCH(1,(K$1=WAC_District)*('Blend Sheet'!$E$4=WAC_IIN),0))*'Blend Sheet'!$E98/1000,0) + IFERROR(INDEX(WAC_Item_Cost,MATCH(1,(K$1=WAC_District)*('Blend Sheet'!$F$4=WAC_IIN),0))*'Blend Sheet'!$F98/1000,0)  + IFERROR(INDEX(WAC_Item_Cost,MATCH(1,(K$1=WAC_District)*('Blend Sheet'!$G$4=WAC_IIN),0))*'Blend Sheet'!$G98,0) + IFERROR(INDEX(WAC_Item_Cost,MATCH(1,(K$1=WAC_District)*('Blend Sheet'!$H$4=WAC_IIN),0))*'Blend Sheet'!$H98,0)  + IFERROR(INDEX(WAC_Item_Cost,MATCH(1,(K$1=WAC_District)*('Blend Sheet'!$I$4=WAC_IIN),0))*'Blend Sheet'!$I98,0) + IFERROR(INDEX(WAC_Item_Cost,MATCH(1,(K$1=WAC_District)*('Blend Sheet'!$J$4=WAC_IIN),0))*'Blend Sheet'!$J98,0) + IFERROR(INDEX(WAC_Item_Cost,MATCH(1,(K$1=WAC_District)*('Blend Sheet'!$K$4=WAC_IIN),0))*'Blend Sheet'!$K98,0) + IFERROR(INDEX(WAC_Item_Cost,MATCH(1,(K$1=WAC_District)*('Blend Sheet'!$L$4=WAC_IIN),0))*'Blend Sheet'!$L98,0) + IFERROR(INDEX(WAC_Item_Cost,MATCH(1,(K$1=WAC_District)*('Blend Sheet'!$M$4=WAC_IIN),0))*'Blend Sheet'!$M98,0) + IFERROR(INDEX(WAC_Item_Cost,MATCH(1,(K$1=WAC_District)*('Blend Sheet'!$N$4=WAC_IIN),0))*'Blend Sheet'!$N98,0) + IFERROR(INDEX(WAC_Item_Cost,MATCH(1,(K$1=WAC_District)*('Blend Sheet'!$O$4=WAC_IIN),0))*'Blend Sheet'!$O98,0) + IFERROR(INDEX(WAC_Item_Cost,MATCH(1,(K$1=WAC_District)*('Blend Sheet'!$P$4=WAC_IIN),0))*'Blend Sheet'!$P98,0) + IFERROR(INDEX(WAC_Item_Cost,MATCH(1,(K$1=WAC_District)*('Blend Sheet'!$Q$4=WAC_IIN),0))*'Blend Sheet'!$Q98,0) + IFERROR(INDEX(WAC_Item_Cost,MATCH(1,(K$1=WAC_District)*('Blend Sheet'!$R$4=WAC_IIN),0))*'Blend Sheet'!$R98,0) + IFERROR(INDEX(WAC_Item_Cost,MATCH(1,(K$1=WAC_District)*('Blend Sheet'!$S$4=WAC_IIN),0))*'Blend Sheet'!$S98,0) + IFERROR(INDEX(WAC_Item_Cost,MATCH(1,(K$1=WAC_District)*('Blend Sheet'!$T$4=WAC_IIN),0))*'Blend Sheet'!$T98,0) + IFERROR(INDEX(WAC_Item_Cost,MATCH(1,(K$1=WAC_District)*('Blend Sheet'!$U$4=WAC_IIN),0))*'Blend Sheet'!$U98,0) + IFERROR(INDEX(WAC_Item_Cost,MATCH(1,(K$1=WAC_District)*('Blend Sheet'!$V$4=WAC_IIN),0))*'Blend Sheet'!$V98,0) + IFERROR(INDEX(WAC_Item_Cost,MATCH(1,(K$1=WAC_District)*('Blend Sheet'!$W$4=WAC_IIN),0))*'Blend Sheet'!$W98,0) + IFERROR(INDEX(WAC_Item_Cost,MATCH(1,(K$1=WAC_District)*('Blend Sheet'!$X$4=WAC_IIN),0))*'Blend Sheet'!$X98,0) + IFERROR(INDEX(WAC_Item_Cost,MATCH(1,(K$1=WAC_District)*('Blend Sheet'!$Y$4=WAC_IIN),0))*'Blend Sheet'!$Y98,0) + IFERROR(INDEX(WAC_Item_Cost,MATCH(1,(K$1=WAC_District)*('Blend Sheet'!$Z$4=WAC_IIN),0))*'Blend Sheet'!$Z98,0) + IFERROR(INDEX(WAC_Item_Cost,MATCH(1,(K$1=WAC_District)*('Blend Sheet'!$AA$4=WAC_IIN),0))*'Blend Sheet'!$AA98,0) + IFERROR(INDEX(WAC_Item_Cost,MATCH(1,(K$1=WAC_District)*('Blend Sheet'!$AB$4=WAC_IIN),0))*'Blend Sheet'!$AB98,0) + IFERROR(INDEX(WAC_Item_Cost,MATCH(1,(K$1=WAC_District)*('Blend Sheet'!$AC$4=WAC_IIN),0))*'Blend Sheet'!$AC98,0) + IFERROR(INDEX(WAC_Item_Cost,MATCH(1,(K$1=WAC_District)*('Blend Sheet'!$AD$4=WAC_IIN),0))*'Blend Sheet'!$AD98,0) + IFERROR(INDEX(WAC_Item_Cost,MATCH(1,(K$1=WAC_District)*('Blend Sheet'!$AE$4=WAC_IIN),0))*'Blend Sheet'!$AE98,0) + IFERROR(INDEX(WAC_Item_Cost,MATCH(1,(K$1=WAC_District)*('Blend Sheet'!$AF$4=WAC_IIN),0))*'Blend Sheet'!$AF98,0) + IFERROR(INDEX(WAC_Item_Cost,MATCH(1,(K$1=WAC_District)*('Blend Sheet'!$AG$4=WAC_IIN),0))*'Blend Sheet'!$AG98,0) + IFERROR(INDEX(WAC_Item_Cost,MATCH(1,(K$1=WAC_District)*('Blend Sheet'!$AH$4=WAC_IIN),0))*'Blend Sheet'!$AH98,0) + IFERROR(INDEX(WAC_Item_Cost,MATCH(1,(K$1=WAC_District)*('Blend Sheet'!$AI$4=WAC_IIN),0))*'Blend Sheet'!$AI98,0) + IFERROR(INDEX(WAC_Item_Cost,MATCH(1,(K$1=WAC_District)*('Blend Sheet'!$AJ$4=WAC_IIN),0))*'Blend Sheet'!$AJ98,0) + IFERROR(INDEX(WAC_Item_Cost,MATCH(1,(K$1=WAC_District)*('Blend Sheet'!$AK$4=WAC_IIN),0))*'Blend Sheet'!$AK98,0) + IFERROR(INDEX(WAC_Item_Cost,MATCH(1,(K$1=WAC_District)*('Blend Sheet'!$AL$4=WAC_IIN),0))*'Blend Sheet'!$AL98,0) + IFERROR(INDEX(WAC_Item_Cost,MATCH(1,(K$1=WAC_District)*('Blend Sheet'!$AM$4=WAC_IIN),0))*'Blend Sheet'!$AM98,0) + IFERROR(INDEX(WAC_Item_Cost,MATCH(1,(K$1=WAC_District)*('Blend Sheet'!$AN$4=WAC_IIN),0))*'Blend Sheet'!$AN98,0) + IFERROR(INDEX(WAC_Item_Cost,MATCH(1,(K$1=WAC_District)*('Blend Sheet'!$AO$4=WAC_IIN),0))*'Blend Sheet'!$AO98,0) + IFERROR(INDEX(WAC_Item_Cost,MATCH(1,(K$1=WAC_District)*('Blend Sheet'!$AP$4=WAC_IIN),0))*'Blend Sheet'!$AP98/1000,0)</f>
        <v>0</v>
      </c>
      <c r="L95" s="245">
        <f t="array" ref="L95">IFERROR(INDEX(WAC_Item_Cost,MATCH(1,(L$1=WAC_District)*('Blend Sheet'!$C$4=WAC_IIN),0))*'Blend Sheet'!$C98/1000,0) + IFERROR(INDEX(WAC_Item_Cost,MATCH(1,(L$1=WAC_District)*('Blend Sheet'!$D$4=WAC_IIN),0))*'Blend Sheet'!$D98/1000,0) + IFERROR(INDEX(WAC_Item_Cost,MATCH(1,(L$1=WAC_District)*('Blend Sheet'!$E$4=WAC_IIN),0))*'Blend Sheet'!$E98/1000,0) + IFERROR(INDEX(WAC_Item_Cost,MATCH(1,(L$1=WAC_District)*('Blend Sheet'!$F$4=WAC_IIN),0))*'Blend Sheet'!$F98/1000,0)  + IFERROR(INDEX(WAC_Item_Cost,MATCH(1,(L$1=WAC_District)*('Blend Sheet'!$G$4=WAC_IIN),0))*'Blend Sheet'!$G98,0) + IFERROR(INDEX(WAC_Item_Cost,MATCH(1,(L$1=WAC_District)*('Blend Sheet'!$H$4=WAC_IIN),0))*'Blend Sheet'!$H98,0)  + IFERROR(INDEX(WAC_Item_Cost,MATCH(1,(L$1=WAC_District)*('Blend Sheet'!$I$4=WAC_IIN),0))*'Blend Sheet'!$I98,0) + IFERROR(INDEX(WAC_Item_Cost,MATCH(1,(L$1=WAC_District)*('Blend Sheet'!$J$4=WAC_IIN),0))*'Blend Sheet'!$J98,0) + IFERROR(INDEX(WAC_Item_Cost,MATCH(1,(L$1=WAC_District)*('Blend Sheet'!$K$4=WAC_IIN),0))*'Blend Sheet'!$K98,0) + IFERROR(INDEX(WAC_Item_Cost,MATCH(1,(L$1=WAC_District)*('Blend Sheet'!$L$4=WAC_IIN),0))*'Blend Sheet'!$L98,0) + IFERROR(INDEX(WAC_Item_Cost,MATCH(1,(L$1=WAC_District)*('Blend Sheet'!$M$4=WAC_IIN),0))*'Blend Sheet'!$M98,0) + IFERROR(INDEX(WAC_Item_Cost,MATCH(1,(L$1=WAC_District)*('Blend Sheet'!$N$4=WAC_IIN),0))*'Blend Sheet'!$N98,0) + IFERROR(INDEX(WAC_Item_Cost,MATCH(1,(L$1=WAC_District)*('Blend Sheet'!$O$4=WAC_IIN),0))*'Blend Sheet'!$O98,0) + IFERROR(INDEX(WAC_Item_Cost,MATCH(1,(L$1=WAC_District)*('Blend Sheet'!$P$4=WAC_IIN),0))*'Blend Sheet'!$P98,0) + IFERROR(INDEX(WAC_Item_Cost,MATCH(1,(L$1=WAC_District)*('Blend Sheet'!$Q$4=WAC_IIN),0))*'Blend Sheet'!$Q98,0) + IFERROR(INDEX(WAC_Item_Cost,MATCH(1,(L$1=WAC_District)*('Blend Sheet'!$R$4=WAC_IIN),0))*'Blend Sheet'!$R98,0) + IFERROR(INDEX(WAC_Item_Cost,MATCH(1,(L$1=WAC_District)*('Blend Sheet'!$S$4=WAC_IIN),0))*'Blend Sheet'!$S98,0) + IFERROR(INDEX(WAC_Item_Cost,MATCH(1,(L$1=WAC_District)*('Blend Sheet'!$T$4=WAC_IIN),0))*'Blend Sheet'!$T98,0) + IFERROR(INDEX(WAC_Item_Cost,MATCH(1,(L$1=WAC_District)*('Blend Sheet'!$U$4=WAC_IIN),0))*'Blend Sheet'!$U98,0) + IFERROR(INDEX(WAC_Item_Cost,MATCH(1,(L$1=WAC_District)*('Blend Sheet'!$V$4=WAC_IIN),0))*'Blend Sheet'!$V98,0) + IFERROR(INDEX(WAC_Item_Cost,MATCH(1,(L$1=WAC_District)*('Blend Sheet'!$W$4=WAC_IIN),0))*'Blend Sheet'!$W98,0) + IFERROR(INDEX(WAC_Item_Cost,MATCH(1,(L$1=WAC_District)*('Blend Sheet'!$X$4=WAC_IIN),0))*'Blend Sheet'!$X98,0) + IFERROR(INDEX(WAC_Item_Cost,MATCH(1,(L$1=WAC_District)*('Blend Sheet'!$Y$4=WAC_IIN),0))*'Blend Sheet'!$Y98,0) + IFERROR(INDEX(WAC_Item_Cost,MATCH(1,(L$1=WAC_District)*('Blend Sheet'!$Z$4=WAC_IIN),0))*'Blend Sheet'!$Z98,0) + IFERROR(INDEX(WAC_Item_Cost,MATCH(1,(L$1=WAC_District)*('Blend Sheet'!$AA$4=WAC_IIN),0))*'Blend Sheet'!$AA98,0) + IFERROR(INDEX(WAC_Item_Cost,MATCH(1,(L$1=WAC_District)*('Blend Sheet'!$AB$4=WAC_IIN),0))*'Blend Sheet'!$AB98,0) + IFERROR(INDEX(WAC_Item_Cost,MATCH(1,(L$1=WAC_District)*('Blend Sheet'!$AC$4=WAC_IIN),0))*'Blend Sheet'!$AC98,0) + IFERROR(INDEX(WAC_Item_Cost,MATCH(1,(L$1=WAC_District)*('Blend Sheet'!$AD$4=WAC_IIN),0))*'Blend Sheet'!$AD98,0) + IFERROR(INDEX(WAC_Item_Cost,MATCH(1,(L$1=WAC_District)*('Blend Sheet'!$AE$4=WAC_IIN),0))*'Blend Sheet'!$AE98,0) + IFERROR(INDEX(WAC_Item_Cost,MATCH(1,(L$1=WAC_District)*('Blend Sheet'!$AF$4=WAC_IIN),0))*'Blend Sheet'!$AF98,0) + IFERROR(INDEX(WAC_Item_Cost,MATCH(1,(L$1=WAC_District)*('Blend Sheet'!$AG$4=WAC_IIN),0))*'Blend Sheet'!$AG98,0) + IFERROR(INDEX(WAC_Item_Cost,MATCH(1,(L$1=WAC_District)*('Blend Sheet'!$AH$4=WAC_IIN),0))*'Blend Sheet'!$AH98,0) + IFERROR(INDEX(WAC_Item_Cost,MATCH(1,(L$1=WAC_District)*('Blend Sheet'!$AI$4=WAC_IIN),0))*'Blend Sheet'!$AI98,0) + IFERROR(INDEX(WAC_Item_Cost,MATCH(1,(L$1=WAC_District)*('Blend Sheet'!$AJ$4=WAC_IIN),0))*'Blend Sheet'!$AJ98,0) + IFERROR(INDEX(WAC_Item_Cost,MATCH(1,(L$1=WAC_District)*('Blend Sheet'!$AK$4=WAC_IIN),0))*'Blend Sheet'!$AK98,0) + IFERROR(INDEX(WAC_Item_Cost,MATCH(1,(L$1=WAC_District)*('Blend Sheet'!$AL$4=WAC_IIN),0))*'Blend Sheet'!$AL98,0) + IFERROR(INDEX(WAC_Item_Cost,MATCH(1,(L$1=WAC_District)*('Blend Sheet'!$AM$4=WAC_IIN),0))*'Blend Sheet'!$AM98,0) + IFERROR(INDEX(WAC_Item_Cost,MATCH(1,(L$1=WAC_District)*('Blend Sheet'!$AN$4=WAC_IIN),0))*'Blend Sheet'!$AN98,0) + IFERROR(INDEX(WAC_Item_Cost,MATCH(1,(L$1=WAC_District)*('Blend Sheet'!$AO$4=WAC_IIN),0))*'Blend Sheet'!$AO98,0) + IFERROR(INDEX(WAC_Item_Cost,MATCH(1,(L$1=WAC_District)*('Blend Sheet'!$AP$4=WAC_IIN),0))*'Blend Sheet'!$AP98/1000,0)</f>
        <v>0</v>
      </c>
    </row>
    <row r="96" spans="1:12" x14ac:dyDescent="0.25">
      <c r="A96" t="str">
        <f>'Blend Sheet'!A99</f>
        <v>SURFACEmix PRO SL</v>
      </c>
      <c r="B96" s="245">
        <f t="array" ref="B96">IFERROR(INDEX(WAC_Item_Cost,MATCH(1,(B$1=WAC_District)*('Blend Sheet'!$C$4=WAC_IIN),0))*'Blend Sheet'!$C99/1000,0) + IFERROR(INDEX(WAC_Item_Cost,MATCH(1,(B$1=WAC_District)*('Blend Sheet'!$D$4=WAC_IIN),0))*'Blend Sheet'!$D99/1000,0) + IFERROR(INDEX(WAC_Item_Cost,MATCH(1,(B$1=WAC_District)*('Blend Sheet'!$E$4=WAC_IIN),0))*'Blend Sheet'!$E99/1000,0) + IFERROR(INDEX(WAC_Item_Cost,MATCH(1,(B$1=WAC_District)*('Blend Sheet'!$F$4=WAC_IIN),0))*'Blend Sheet'!$F99/1000,0)  + IFERROR(INDEX(WAC_Item_Cost,MATCH(1,(B$1=WAC_District)*('Blend Sheet'!$G$4=WAC_IIN),0))*'Blend Sheet'!$G99,0) + IFERROR(INDEX(WAC_Item_Cost,MATCH(1,(B$1=WAC_District)*('Blend Sheet'!$H$4=WAC_IIN),0))*'Blend Sheet'!$H99,0)  + IFERROR(INDEX(WAC_Item_Cost,MATCH(1,(B$1=WAC_District)*('Blend Sheet'!$I$4=WAC_IIN),0))*'Blend Sheet'!$I99,0) + IFERROR(INDEX(WAC_Item_Cost,MATCH(1,(B$1=WAC_District)*('Blend Sheet'!$J$4=WAC_IIN),0))*'Blend Sheet'!$J99,0) + IFERROR(INDEX(WAC_Item_Cost,MATCH(1,(B$1=WAC_District)*('Blend Sheet'!$K$4=WAC_IIN),0))*'Blend Sheet'!$K99,0) + IFERROR(INDEX(WAC_Item_Cost,MATCH(1,(B$1=WAC_District)*('Blend Sheet'!$L$4=WAC_IIN),0))*'Blend Sheet'!$L99,0) + IFERROR(INDEX(WAC_Item_Cost,MATCH(1,(B$1=WAC_District)*('Blend Sheet'!$M$4=WAC_IIN),0))*'Blend Sheet'!$M99,0) + IFERROR(INDEX(WAC_Item_Cost,MATCH(1,(B$1=WAC_District)*('Blend Sheet'!$N$4=WAC_IIN),0))*'Blend Sheet'!$N99,0) + IFERROR(INDEX(WAC_Item_Cost,MATCH(1,(B$1=WAC_District)*('Blend Sheet'!$O$4=WAC_IIN),0))*'Blend Sheet'!$O99,0) + IFERROR(INDEX(WAC_Item_Cost,MATCH(1,(B$1=WAC_District)*('Blend Sheet'!$P$4=WAC_IIN),0))*'Blend Sheet'!$P99,0) + IFERROR(INDEX(WAC_Item_Cost,MATCH(1,(B$1=WAC_District)*('Blend Sheet'!$Q$4=WAC_IIN),0))*'Blend Sheet'!$Q99,0) + IFERROR(INDEX(WAC_Item_Cost,MATCH(1,(B$1=WAC_District)*('Blend Sheet'!$R$4=WAC_IIN),0))*'Blend Sheet'!$R99,0) + IFERROR(INDEX(WAC_Item_Cost,MATCH(1,(B$1=WAC_District)*('Blend Sheet'!$S$4=WAC_IIN),0))*'Blend Sheet'!$S99,0) + IFERROR(INDEX(WAC_Item_Cost,MATCH(1,(B$1=WAC_District)*('Blend Sheet'!$T$4=WAC_IIN),0))*'Blend Sheet'!$T99,0) + IFERROR(INDEX(WAC_Item_Cost,MATCH(1,(B$1=WAC_District)*('Blend Sheet'!$U$4=WAC_IIN),0))*'Blend Sheet'!$U99,0) + IFERROR(INDEX(WAC_Item_Cost,MATCH(1,(B$1=WAC_District)*('Blend Sheet'!$V$4=WAC_IIN),0))*'Blend Sheet'!$V99,0) + IFERROR(INDEX(WAC_Item_Cost,MATCH(1,(B$1=WAC_District)*('Blend Sheet'!$W$4=WAC_IIN),0))*'Blend Sheet'!$W99,0) + IFERROR(INDEX(WAC_Item_Cost,MATCH(1,(B$1=WAC_District)*('Blend Sheet'!$X$4=WAC_IIN),0))*'Blend Sheet'!$X99,0) + IFERROR(INDEX(WAC_Item_Cost,MATCH(1,(B$1=WAC_District)*('Blend Sheet'!$Y$4=WAC_IIN),0))*'Blend Sheet'!$Y99,0) + IFERROR(INDEX(WAC_Item_Cost,MATCH(1,(B$1=WAC_District)*('Blend Sheet'!$Z$4=WAC_IIN),0))*'Blend Sheet'!$Z99,0) + IFERROR(INDEX(WAC_Item_Cost,MATCH(1,(B$1=WAC_District)*('Blend Sheet'!$AA$4=WAC_IIN),0))*'Blend Sheet'!$AA99,0) + IFERROR(INDEX(WAC_Item_Cost,MATCH(1,(B$1=WAC_District)*('Blend Sheet'!$AB$4=WAC_IIN),0))*'Blend Sheet'!$AB99,0) + IFERROR(INDEX(WAC_Item_Cost,MATCH(1,(B$1=WAC_District)*('Blend Sheet'!$AC$4=WAC_IIN),0))*'Blend Sheet'!$AC99,0) + IFERROR(INDEX(WAC_Item_Cost,MATCH(1,(B$1=WAC_District)*('Blend Sheet'!$AD$4=WAC_IIN),0))*'Blend Sheet'!$AD99,0) + IFERROR(INDEX(WAC_Item_Cost,MATCH(1,(B$1=WAC_District)*('Blend Sheet'!$AE$4=WAC_IIN),0))*'Blend Sheet'!$AE99,0) + IFERROR(INDEX(WAC_Item_Cost,MATCH(1,(B$1=WAC_District)*('Blend Sheet'!$AF$4=WAC_IIN),0))*'Blend Sheet'!$AF99,0) + IFERROR(INDEX(WAC_Item_Cost,MATCH(1,(B$1=WAC_District)*('Blend Sheet'!$AG$4=WAC_IIN),0))*'Blend Sheet'!$AG99,0) + IFERROR(INDEX(WAC_Item_Cost,MATCH(1,(B$1=WAC_District)*('Blend Sheet'!$AH$4=WAC_IIN),0))*'Blend Sheet'!$AH99,0) + IFERROR(INDEX(WAC_Item_Cost,MATCH(1,(B$1=WAC_District)*('Blend Sheet'!$AI$4=WAC_IIN),0))*'Blend Sheet'!$AI99,0) + IFERROR(INDEX(WAC_Item_Cost,MATCH(1,(B$1=WAC_District)*('Blend Sheet'!$AJ$4=WAC_IIN),0))*'Blend Sheet'!$AJ99,0) + IFERROR(INDEX(WAC_Item_Cost,MATCH(1,(B$1=WAC_District)*('Blend Sheet'!$AK$4=WAC_IIN),0))*'Blend Sheet'!$AK99,0) + IFERROR(INDEX(WAC_Item_Cost,MATCH(1,(B$1=WAC_District)*('Blend Sheet'!$AL$4=WAC_IIN),0))*'Blend Sheet'!$AL99,0) + IFERROR(INDEX(WAC_Item_Cost,MATCH(1,(B$1=WAC_District)*('Blend Sheet'!$AM$4=WAC_IIN),0))*'Blend Sheet'!$AM99,0) + IFERROR(INDEX(WAC_Item_Cost,MATCH(1,(B$1=WAC_District)*('Blend Sheet'!$AN$4=WAC_IIN),0))*'Blend Sheet'!$AN99,0) + IFERROR(INDEX(WAC_Item_Cost,MATCH(1,(B$1=WAC_District)*('Blend Sheet'!$AO$4=WAC_IIN),0))*'Blend Sheet'!$AO99,0) + IFERROR(INDEX(WAC_Item_Cost,MATCH(1,(B$1=WAC_District)*('Blend Sheet'!$AP$4=WAC_IIN),0))*'Blend Sheet'!$AP99/1000,0)</f>
        <v>157.65990598100001</v>
      </c>
      <c r="C96" s="245">
        <f t="array" ref="C96">IFERROR(INDEX(WAC_Item_Cost,MATCH(1,(C$1=WAC_District)*('Blend Sheet'!$C$4=WAC_IIN),0))*'Blend Sheet'!$C99/1000,0) + IFERROR(INDEX(WAC_Item_Cost,MATCH(1,(C$1=WAC_District)*('Blend Sheet'!$D$4=WAC_IIN),0))*'Blend Sheet'!$D99/1000,0) + IFERROR(INDEX(WAC_Item_Cost,MATCH(1,(C$1=WAC_District)*('Blend Sheet'!$E$4=WAC_IIN),0))*'Blend Sheet'!$E99/1000,0) + IFERROR(INDEX(WAC_Item_Cost,MATCH(1,(C$1=WAC_District)*('Blend Sheet'!$F$4=WAC_IIN),0))*'Blend Sheet'!$F99/1000,0)  + IFERROR(INDEX(WAC_Item_Cost,MATCH(1,(C$1=WAC_District)*('Blend Sheet'!$G$4=WAC_IIN),0))*'Blend Sheet'!$G99,0) + IFERROR(INDEX(WAC_Item_Cost,MATCH(1,(C$1=WAC_District)*('Blend Sheet'!$H$4=WAC_IIN),0))*'Blend Sheet'!$H99,0)  + IFERROR(INDEX(WAC_Item_Cost,MATCH(1,(C$1=WAC_District)*('Blend Sheet'!$I$4=WAC_IIN),0))*'Blend Sheet'!$I99,0) + IFERROR(INDEX(WAC_Item_Cost,MATCH(1,(C$1=WAC_District)*('Blend Sheet'!$J$4=WAC_IIN),0))*'Blend Sheet'!$J99,0) + IFERROR(INDEX(WAC_Item_Cost,MATCH(1,(C$1=WAC_District)*('Blend Sheet'!$K$4=WAC_IIN),0))*'Blend Sheet'!$K99,0) + IFERROR(INDEX(WAC_Item_Cost,MATCH(1,(C$1=WAC_District)*('Blend Sheet'!$L$4=WAC_IIN),0))*'Blend Sheet'!$L99,0) + IFERROR(INDEX(WAC_Item_Cost,MATCH(1,(C$1=WAC_District)*('Blend Sheet'!$M$4=WAC_IIN),0))*'Blend Sheet'!$M99,0) + IFERROR(INDEX(WAC_Item_Cost,MATCH(1,(C$1=WAC_District)*('Blend Sheet'!$N$4=WAC_IIN),0))*'Blend Sheet'!$N99,0) + IFERROR(INDEX(WAC_Item_Cost,MATCH(1,(C$1=WAC_District)*('Blend Sheet'!$O$4=WAC_IIN),0))*'Blend Sheet'!$O99,0) + IFERROR(INDEX(WAC_Item_Cost,MATCH(1,(C$1=WAC_District)*('Blend Sheet'!$P$4=WAC_IIN),0))*'Blend Sheet'!$P99,0) + IFERROR(INDEX(WAC_Item_Cost,MATCH(1,(C$1=WAC_District)*('Blend Sheet'!$Q$4=WAC_IIN),0))*'Blend Sheet'!$Q99,0) + IFERROR(INDEX(WAC_Item_Cost,MATCH(1,(C$1=WAC_District)*('Blend Sheet'!$R$4=WAC_IIN),0))*'Blend Sheet'!$R99,0) + IFERROR(INDEX(WAC_Item_Cost,MATCH(1,(C$1=WAC_District)*('Blend Sheet'!$S$4=WAC_IIN),0))*'Blend Sheet'!$S99,0) + IFERROR(INDEX(WAC_Item_Cost,MATCH(1,(C$1=WAC_District)*('Blend Sheet'!$T$4=WAC_IIN),0))*'Blend Sheet'!$T99,0) + IFERROR(INDEX(WAC_Item_Cost,MATCH(1,(C$1=WAC_District)*('Blend Sheet'!$U$4=WAC_IIN),0))*'Blend Sheet'!$U99,0) + IFERROR(INDEX(WAC_Item_Cost,MATCH(1,(C$1=WAC_District)*('Blend Sheet'!$V$4=WAC_IIN),0))*'Blend Sheet'!$V99,0) + IFERROR(INDEX(WAC_Item_Cost,MATCH(1,(C$1=WAC_District)*('Blend Sheet'!$W$4=WAC_IIN),0))*'Blend Sheet'!$W99,0) + IFERROR(INDEX(WAC_Item_Cost,MATCH(1,(C$1=WAC_District)*('Blend Sheet'!$X$4=WAC_IIN),0))*'Blend Sheet'!$X99,0) + IFERROR(INDEX(WAC_Item_Cost,MATCH(1,(C$1=WAC_District)*('Blend Sheet'!$Y$4=WAC_IIN),0))*'Blend Sheet'!$Y99,0) + IFERROR(INDEX(WAC_Item_Cost,MATCH(1,(C$1=WAC_District)*('Blend Sheet'!$Z$4=WAC_IIN),0))*'Blend Sheet'!$Z99,0) + IFERROR(INDEX(WAC_Item_Cost,MATCH(1,(C$1=WAC_District)*('Blend Sheet'!$AA$4=WAC_IIN),0))*'Blend Sheet'!$AA99,0) + IFERROR(INDEX(WAC_Item_Cost,MATCH(1,(C$1=WAC_District)*('Blend Sheet'!$AB$4=WAC_IIN),0))*'Blend Sheet'!$AB99,0) + IFERROR(INDEX(WAC_Item_Cost,MATCH(1,(C$1=WAC_District)*('Blend Sheet'!$AC$4=WAC_IIN),0))*'Blend Sheet'!$AC99,0) + IFERROR(INDEX(WAC_Item_Cost,MATCH(1,(C$1=WAC_District)*('Blend Sheet'!$AD$4=WAC_IIN),0))*'Blend Sheet'!$AD99,0) + IFERROR(INDEX(WAC_Item_Cost,MATCH(1,(C$1=WAC_District)*('Blend Sheet'!$AE$4=WAC_IIN),0))*'Blend Sheet'!$AE99,0) + IFERROR(INDEX(WAC_Item_Cost,MATCH(1,(C$1=WAC_District)*('Blend Sheet'!$AF$4=WAC_IIN),0))*'Blend Sheet'!$AF99,0) + IFERROR(INDEX(WAC_Item_Cost,MATCH(1,(C$1=WAC_District)*('Blend Sheet'!$AG$4=WAC_IIN),0))*'Blend Sheet'!$AG99,0) + IFERROR(INDEX(WAC_Item_Cost,MATCH(1,(C$1=WAC_District)*('Blend Sheet'!$AH$4=WAC_IIN),0))*'Blend Sheet'!$AH99,0) + IFERROR(INDEX(WAC_Item_Cost,MATCH(1,(C$1=WAC_District)*('Blend Sheet'!$AI$4=WAC_IIN),0))*'Blend Sheet'!$AI99,0) + IFERROR(INDEX(WAC_Item_Cost,MATCH(1,(C$1=WAC_District)*('Blend Sheet'!$AJ$4=WAC_IIN),0))*'Blend Sheet'!$AJ99,0) + IFERROR(INDEX(WAC_Item_Cost,MATCH(1,(C$1=WAC_District)*('Blend Sheet'!$AK$4=WAC_IIN),0))*'Blend Sheet'!$AK99,0) + IFERROR(INDEX(WAC_Item_Cost,MATCH(1,(C$1=WAC_District)*('Blend Sheet'!$AL$4=WAC_IIN),0))*'Blend Sheet'!$AL99,0) + IFERROR(INDEX(WAC_Item_Cost,MATCH(1,(C$1=WAC_District)*('Blend Sheet'!$AM$4=WAC_IIN),0))*'Blend Sheet'!$AM99,0) + IFERROR(INDEX(WAC_Item_Cost,MATCH(1,(C$1=WAC_District)*('Blend Sheet'!$AN$4=WAC_IIN),0))*'Blend Sheet'!$AN99,0) + IFERROR(INDEX(WAC_Item_Cost,MATCH(1,(C$1=WAC_District)*('Blend Sheet'!$AO$4=WAC_IIN),0))*'Blend Sheet'!$AO99,0) + IFERROR(INDEX(WAC_Item_Cost,MATCH(1,(C$1=WAC_District)*('Blend Sheet'!$AP$4=WAC_IIN),0))*'Blend Sheet'!$AP99/1000,0)</f>
        <v>200.01360372500005</v>
      </c>
      <c r="D96" s="245">
        <f t="array" ref="D96">IFERROR(INDEX(WAC_Item_Cost,MATCH(1,(D$1=WAC_District)*('Blend Sheet'!$C$4=WAC_IIN),0))*'Blend Sheet'!$C99/1000,0) + IFERROR(INDEX(WAC_Item_Cost,MATCH(1,(D$1=WAC_District)*('Blend Sheet'!$D$4=WAC_IIN),0))*'Blend Sheet'!$D99/1000,0) + IFERROR(INDEX(WAC_Item_Cost,MATCH(1,(D$1=WAC_District)*('Blend Sheet'!$E$4=WAC_IIN),0))*'Blend Sheet'!$E99/1000,0) + IFERROR(INDEX(WAC_Item_Cost,MATCH(1,(D$1=WAC_District)*('Blend Sheet'!$F$4=WAC_IIN),0))*'Blend Sheet'!$F99/1000,0)  + IFERROR(INDEX(WAC_Item_Cost,MATCH(1,(D$1=WAC_District)*('Blend Sheet'!$G$4=WAC_IIN),0))*'Blend Sheet'!$G99,0) + IFERROR(INDEX(WAC_Item_Cost,MATCH(1,(D$1=WAC_District)*('Blend Sheet'!$H$4=WAC_IIN),0))*'Blend Sheet'!$H99,0)  + IFERROR(INDEX(WAC_Item_Cost,MATCH(1,(D$1=WAC_District)*('Blend Sheet'!$I$4=WAC_IIN),0))*'Blend Sheet'!$I99,0) + IFERROR(INDEX(WAC_Item_Cost,MATCH(1,(D$1=WAC_District)*('Blend Sheet'!$J$4=WAC_IIN),0))*'Blend Sheet'!$J99,0) + IFERROR(INDEX(WAC_Item_Cost,MATCH(1,(D$1=WAC_District)*('Blend Sheet'!$K$4=WAC_IIN),0))*'Blend Sheet'!$K99,0) + IFERROR(INDEX(WAC_Item_Cost,MATCH(1,(D$1=WAC_District)*('Blend Sheet'!$L$4=WAC_IIN),0))*'Blend Sheet'!$L99,0) + IFERROR(INDEX(WAC_Item_Cost,MATCH(1,(D$1=WAC_District)*('Blend Sheet'!$M$4=WAC_IIN),0))*'Blend Sheet'!$M99,0) + IFERROR(INDEX(WAC_Item_Cost,MATCH(1,(D$1=WAC_District)*('Blend Sheet'!$N$4=WAC_IIN),0))*'Blend Sheet'!$N99,0) + IFERROR(INDEX(WAC_Item_Cost,MATCH(1,(D$1=WAC_District)*('Blend Sheet'!$O$4=WAC_IIN),0))*'Blend Sheet'!$O99,0) + IFERROR(INDEX(WAC_Item_Cost,MATCH(1,(D$1=WAC_District)*('Blend Sheet'!$P$4=WAC_IIN),0))*'Blend Sheet'!$P99,0) + IFERROR(INDEX(WAC_Item_Cost,MATCH(1,(D$1=WAC_District)*('Blend Sheet'!$Q$4=WAC_IIN),0))*'Blend Sheet'!$Q99,0) + IFERROR(INDEX(WAC_Item_Cost,MATCH(1,(D$1=WAC_District)*('Blend Sheet'!$R$4=WAC_IIN),0))*'Blend Sheet'!$R99,0) + IFERROR(INDEX(WAC_Item_Cost,MATCH(1,(D$1=WAC_District)*('Blend Sheet'!$S$4=WAC_IIN),0))*'Blend Sheet'!$S99,0) + IFERROR(INDEX(WAC_Item_Cost,MATCH(1,(D$1=WAC_District)*('Blend Sheet'!$T$4=WAC_IIN),0))*'Blend Sheet'!$T99,0) + IFERROR(INDEX(WAC_Item_Cost,MATCH(1,(D$1=WAC_District)*('Blend Sheet'!$U$4=WAC_IIN),0))*'Blend Sheet'!$U99,0) + IFERROR(INDEX(WAC_Item_Cost,MATCH(1,(D$1=WAC_District)*('Blend Sheet'!$V$4=WAC_IIN),0))*'Blend Sheet'!$V99,0) + IFERROR(INDEX(WAC_Item_Cost,MATCH(1,(D$1=WAC_District)*('Blend Sheet'!$W$4=WAC_IIN),0))*'Blend Sheet'!$W99,0) + IFERROR(INDEX(WAC_Item_Cost,MATCH(1,(D$1=WAC_District)*('Blend Sheet'!$X$4=WAC_IIN),0))*'Blend Sheet'!$X99,0) + IFERROR(INDEX(WAC_Item_Cost,MATCH(1,(D$1=WAC_District)*('Blend Sheet'!$Y$4=WAC_IIN),0))*'Blend Sheet'!$Y99,0) + IFERROR(INDEX(WAC_Item_Cost,MATCH(1,(D$1=WAC_District)*('Blend Sheet'!$Z$4=WAC_IIN),0))*'Blend Sheet'!$Z99,0) + IFERROR(INDEX(WAC_Item_Cost,MATCH(1,(D$1=WAC_District)*('Blend Sheet'!$AA$4=WAC_IIN),0))*'Blend Sheet'!$AA99,0) + IFERROR(INDEX(WAC_Item_Cost,MATCH(1,(D$1=WAC_District)*('Blend Sheet'!$AB$4=WAC_IIN),0))*'Blend Sheet'!$AB99,0) + IFERROR(INDEX(WAC_Item_Cost,MATCH(1,(D$1=WAC_District)*('Blend Sheet'!$AC$4=WAC_IIN),0))*'Blend Sheet'!$AC99,0) + IFERROR(INDEX(WAC_Item_Cost,MATCH(1,(D$1=WAC_District)*('Blend Sheet'!$AD$4=WAC_IIN),0))*'Blend Sheet'!$AD99,0) + IFERROR(INDEX(WAC_Item_Cost,MATCH(1,(D$1=WAC_District)*('Blend Sheet'!$AE$4=WAC_IIN),0))*'Blend Sheet'!$AE99,0) + IFERROR(INDEX(WAC_Item_Cost,MATCH(1,(D$1=WAC_District)*('Blend Sheet'!$AF$4=WAC_IIN),0))*'Blend Sheet'!$AF99,0) + IFERROR(INDEX(WAC_Item_Cost,MATCH(1,(D$1=WAC_District)*('Blend Sheet'!$AG$4=WAC_IIN),0))*'Blend Sheet'!$AG99,0) + IFERROR(INDEX(WAC_Item_Cost,MATCH(1,(D$1=WAC_District)*('Blend Sheet'!$AH$4=WAC_IIN),0))*'Blend Sheet'!$AH99,0) + IFERROR(INDEX(WAC_Item_Cost,MATCH(1,(D$1=WAC_District)*('Blend Sheet'!$AI$4=WAC_IIN),0))*'Blend Sheet'!$AI99,0) + IFERROR(INDEX(WAC_Item_Cost,MATCH(1,(D$1=WAC_District)*('Blend Sheet'!$AJ$4=WAC_IIN),0))*'Blend Sheet'!$AJ99,0) + IFERROR(INDEX(WAC_Item_Cost,MATCH(1,(D$1=WAC_District)*('Blend Sheet'!$AK$4=WAC_IIN),0))*'Blend Sheet'!$AK99,0) + IFERROR(INDEX(WAC_Item_Cost,MATCH(1,(D$1=WAC_District)*('Blend Sheet'!$AL$4=WAC_IIN),0))*'Blend Sheet'!$AL99,0) + IFERROR(INDEX(WAC_Item_Cost,MATCH(1,(D$1=WAC_District)*('Blend Sheet'!$AM$4=WAC_IIN),0))*'Blend Sheet'!$AM99,0) + IFERROR(INDEX(WAC_Item_Cost,MATCH(1,(D$1=WAC_District)*('Blend Sheet'!$AN$4=WAC_IIN),0))*'Blend Sheet'!$AN99,0) + IFERROR(INDEX(WAC_Item_Cost,MATCH(1,(D$1=WAC_District)*('Blend Sheet'!$AO$4=WAC_IIN),0))*'Blend Sheet'!$AO99,0) + IFERROR(INDEX(WAC_Item_Cost,MATCH(1,(D$1=WAC_District)*('Blend Sheet'!$AP$4=WAC_IIN),0))*'Blend Sheet'!$AP99/1000,0)</f>
        <v>169.07252291500001</v>
      </c>
      <c r="E96" s="245">
        <f t="array" ref="E96">IFERROR(INDEX(WAC_Item_Cost,MATCH(1,(E$1=WAC_District)*('Blend Sheet'!$C$4=WAC_IIN),0))*'Blend Sheet'!$C99/1000,0) + IFERROR(INDEX(WAC_Item_Cost,MATCH(1,(E$1=WAC_District)*('Blend Sheet'!$D$4=WAC_IIN),0))*'Blend Sheet'!$D99/1000,0) + IFERROR(INDEX(WAC_Item_Cost,MATCH(1,(E$1=WAC_District)*('Blend Sheet'!$E$4=WAC_IIN),0))*'Blend Sheet'!$E99/1000,0) + IFERROR(INDEX(WAC_Item_Cost,MATCH(1,(E$1=WAC_District)*('Blend Sheet'!$F$4=WAC_IIN),0))*'Blend Sheet'!$F99/1000,0)  + IFERROR(INDEX(WAC_Item_Cost,MATCH(1,(E$1=WAC_District)*('Blend Sheet'!$G$4=WAC_IIN),0))*'Blend Sheet'!$G99,0) + IFERROR(INDEX(WAC_Item_Cost,MATCH(1,(E$1=WAC_District)*('Blend Sheet'!$H$4=WAC_IIN),0))*'Blend Sheet'!$H99,0)  + IFERROR(INDEX(WAC_Item_Cost,MATCH(1,(E$1=WAC_District)*('Blend Sheet'!$I$4=WAC_IIN),0))*'Blend Sheet'!$I99,0) + IFERROR(INDEX(WAC_Item_Cost,MATCH(1,(E$1=WAC_District)*('Blend Sheet'!$J$4=WAC_IIN),0))*'Blend Sheet'!$J99,0) + IFERROR(INDEX(WAC_Item_Cost,MATCH(1,(E$1=WAC_District)*('Blend Sheet'!$K$4=WAC_IIN),0))*'Blend Sheet'!$K99,0) + IFERROR(INDEX(WAC_Item_Cost,MATCH(1,(E$1=WAC_District)*('Blend Sheet'!$L$4=WAC_IIN),0))*'Blend Sheet'!$L99,0) + IFERROR(INDEX(WAC_Item_Cost,MATCH(1,(E$1=WAC_District)*('Blend Sheet'!$M$4=WAC_IIN),0))*'Blend Sheet'!$M99,0) + IFERROR(INDEX(WAC_Item_Cost,MATCH(1,(E$1=WAC_District)*('Blend Sheet'!$N$4=WAC_IIN),0))*'Blend Sheet'!$N99,0) + IFERROR(INDEX(WAC_Item_Cost,MATCH(1,(E$1=WAC_District)*('Blend Sheet'!$O$4=WAC_IIN),0))*'Blend Sheet'!$O99,0) + IFERROR(INDEX(WAC_Item_Cost,MATCH(1,(E$1=WAC_District)*('Blend Sheet'!$P$4=WAC_IIN),0))*'Blend Sheet'!$P99,0) + IFERROR(INDEX(WAC_Item_Cost,MATCH(1,(E$1=WAC_District)*('Blend Sheet'!$Q$4=WAC_IIN),0))*'Blend Sheet'!$Q99,0) + IFERROR(INDEX(WAC_Item_Cost,MATCH(1,(E$1=WAC_District)*('Blend Sheet'!$R$4=WAC_IIN),0))*'Blend Sheet'!$R99,0) + IFERROR(INDEX(WAC_Item_Cost,MATCH(1,(E$1=WAC_District)*('Blend Sheet'!$S$4=WAC_IIN),0))*'Blend Sheet'!$S99,0) + IFERROR(INDEX(WAC_Item_Cost,MATCH(1,(E$1=WAC_District)*('Blend Sheet'!$T$4=WAC_IIN),0))*'Blend Sheet'!$T99,0) + IFERROR(INDEX(WAC_Item_Cost,MATCH(1,(E$1=WAC_District)*('Blend Sheet'!$U$4=WAC_IIN),0))*'Blend Sheet'!$U99,0) + IFERROR(INDEX(WAC_Item_Cost,MATCH(1,(E$1=WAC_District)*('Blend Sheet'!$V$4=WAC_IIN),0))*'Blend Sheet'!$V99,0) + IFERROR(INDEX(WAC_Item_Cost,MATCH(1,(E$1=WAC_District)*('Blend Sheet'!$W$4=WAC_IIN),0))*'Blend Sheet'!$W99,0) + IFERROR(INDEX(WAC_Item_Cost,MATCH(1,(E$1=WAC_District)*('Blend Sheet'!$X$4=WAC_IIN),0))*'Blend Sheet'!$X99,0) + IFERROR(INDEX(WAC_Item_Cost,MATCH(1,(E$1=WAC_District)*('Blend Sheet'!$Y$4=WAC_IIN),0))*'Blend Sheet'!$Y99,0) + IFERROR(INDEX(WAC_Item_Cost,MATCH(1,(E$1=WAC_District)*('Blend Sheet'!$Z$4=WAC_IIN),0))*'Blend Sheet'!$Z99,0) + IFERROR(INDEX(WAC_Item_Cost,MATCH(1,(E$1=WAC_District)*('Blend Sheet'!$AA$4=WAC_IIN),0))*'Blend Sheet'!$AA99,0) + IFERROR(INDEX(WAC_Item_Cost,MATCH(1,(E$1=WAC_District)*('Blend Sheet'!$AB$4=WAC_IIN),0))*'Blend Sheet'!$AB99,0) + IFERROR(INDEX(WAC_Item_Cost,MATCH(1,(E$1=WAC_District)*('Blend Sheet'!$AC$4=WAC_IIN),0))*'Blend Sheet'!$AC99,0) + IFERROR(INDEX(WAC_Item_Cost,MATCH(1,(E$1=WAC_District)*('Blend Sheet'!$AD$4=WAC_IIN),0))*'Blend Sheet'!$AD99,0) + IFERROR(INDEX(WAC_Item_Cost,MATCH(1,(E$1=WAC_District)*('Blend Sheet'!$AE$4=WAC_IIN),0))*'Blend Sheet'!$AE99,0) + IFERROR(INDEX(WAC_Item_Cost,MATCH(1,(E$1=WAC_District)*('Blend Sheet'!$AF$4=WAC_IIN),0))*'Blend Sheet'!$AF99,0) + IFERROR(INDEX(WAC_Item_Cost,MATCH(1,(E$1=WAC_District)*('Blend Sheet'!$AG$4=WAC_IIN),0))*'Blend Sheet'!$AG99,0) + IFERROR(INDEX(WAC_Item_Cost,MATCH(1,(E$1=WAC_District)*('Blend Sheet'!$AH$4=WAC_IIN),0))*'Blend Sheet'!$AH99,0) + IFERROR(INDEX(WAC_Item_Cost,MATCH(1,(E$1=WAC_District)*('Blend Sheet'!$AI$4=WAC_IIN),0))*'Blend Sheet'!$AI99,0) + IFERROR(INDEX(WAC_Item_Cost,MATCH(1,(E$1=WAC_District)*('Blend Sheet'!$AJ$4=WAC_IIN),0))*'Blend Sheet'!$AJ99,0) + IFERROR(INDEX(WAC_Item_Cost,MATCH(1,(E$1=WAC_District)*('Blend Sheet'!$AK$4=WAC_IIN),0))*'Blend Sheet'!$AK99,0) + IFERROR(INDEX(WAC_Item_Cost,MATCH(1,(E$1=WAC_District)*('Blend Sheet'!$AL$4=WAC_IIN),0))*'Blend Sheet'!$AL99,0) + IFERROR(INDEX(WAC_Item_Cost,MATCH(1,(E$1=WAC_District)*('Blend Sheet'!$AM$4=WAC_IIN),0))*'Blend Sheet'!$AM99,0) + IFERROR(INDEX(WAC_Item_Cost,MATCH(1,(E$1=WAC_District)*('Blend Sheet'!$AN$4=WAC_IIN),0))*'Blend Sheet'!$AN99,0) + IFERROR(INDEX(WAC_Item_Cost,MATCH(1,(E$1=WAC_District)*('Blend Sheet'!$AO$4=WAC_IIN),0))*'Blend Sheet'!$AO99,0) + IFERROR(INDEX(WAC_Item_Cost,MATCH(1,(E$1=WAC_District)*('Blend Sheet'!$AP$4=WAC_IIN),0))*'Blend Sheet'!$AP99/1000,0)</f>
        <v>225.16425284900001</v>
      </c>
      <c r="F96" s="245">
        <f t="array" ref="F96">IFERROR(INDEX(WAC_Item_Cost,MATCH(1,(F$1=WAC_District)*('Blend Sheet'!$C$4=WAC_IIN),0))*'Blend Sheet'!$C99/1000,0) + IFERROR(INDEX(WAC_Item_Cost,MATCH(1,(F$1=WAC_District)*('Blend Sheet'!$D$4=WAC_IIN),0))*'Blend Sheet'!$D99/1000,0) + IFERROR(INDEX(WAC_Item_Cost,MATCH(1,(F$1=WAC_District)*('Blend Sheet'!$E$4=WAC_IIN),0))*'Blend Sheet'!$E99/1000,0) + IFERROR(INDEX(WAC_Item_Cost,MATCH(1,(F$1=WAC_District)*('Blend Sheet'!$F$4=WAC_IIN),0))*'Blend Sheet'!$F99/1000,0)  + IFERROR(INDEX(WAC_Item_Cost,MATCH(1,(F$1=WAC_District)*('Blend Sheet'!$G$4=WAC_IIN),0))*'Blend Sheet'!$G99,0) + IFERROR(INDEX(WAC_Item_Cost,MATCH(1,(F$1=WAC_District)*('Blend Sheet'!$H$4=WAC_IIN),0))*'Blend Sheet'!$H99,0)  + IFERROR(INDEX(WAC_Item_Cost,MATCH(1,(F$1=WAC_District)*('Blend Sheet'!$I$4=WAC_IIN),0))*'Blend Sheet'!$I99,0) + IFERROR(INDEX(WAC_Item_Cost,MATCH(1,(F$1=WAC_District)*('Blend Sheet'!$J$4=WAC_IIN),0))*'Blend Sheet'!$J99,0) + IFERROR(INDEX(WAC_Item_Cost,MATCH(1,(F$1=WAC_District)*('Blend Sheet'!$K$4=WAC_IIN),0))*'Blend Sheet'!$K99,0) + IFERROR(INDEX(WAC_Item_Cost,MATCH(1,(F$1=WAC_District)*('Blend Sheet'!$L$4=WAC_IIN),0))*'Blend Sheet'!$L99,0) + IFERROR(INDEX(WAC_Item_Cost,MATCH(1,(F$1=WAC_District)*('Blend Sheet'!$M$4=WAC_IIN),0))*'Blend Sheet'!$M99,0) + IFERROR(INDEX(WAC_Item_Cost,MATCH(1,(F$1=WAC_District)*('Blend Sheet'!$N$4=WAC_IIN),0))*'Blend Sheet'!$N99,0) + IFERROR(INDEX(WAC_Item_Cost,MATCH(1,(F$1=WAC_District)*('Blend Sheet'!$O$4=WAC_IIN),0))*'Blend Sheet'!$O99,0) + IFERROR(INDEX(WAC_Item_Cost,MATCH(1,(F$1=WAC_District)*('Blend Sheet'!$P$4=WAC_IIN),0))*'Blend Sheet'!$P99,0) + IFERROR(INDEX(WAC_Item_Cost,MATCH(1,(F$1=WAC_District)*('Blend Sheet'!$Q$4=WAC_IIN),0))*'Blend Sheet'!$Q99,0) + IFERROR(INDEX(WAC_Item_Cost,MATCH(1,(F$1=WAC_District)*('Blend Sheet'!$R$4=WAC_IIN),0))*'Blend Sheet'!$R99,0) + IFERROR(INDEX(WAC_Item_Cost,MATCH(1,(F$1=WAC_District)*('Blend Sheet'!$S$4=WAC_IIN),0))*'Blend Sheet'!$S99,0) + IFERROR(INDEX(WAC_Item_Cost,MATCH(1,(F$1=WAC_District)*('Blend Sheet'!$T$4=WAC_IIN),0))*'Blend Sheet'!$T99,0) + IFERROR(INDEX(WAC_Item_Cost,MATCH(1,(F$1=WAC_District)*('Blend Sheet'!$U$4=WAC_IIN),0))*'Blend Sheet'!$U99,0) + IFERROR(INDEX(WAC_Item_Cost,MATCH(1,(F$1=WAC_District)*('Blend Sheet'!$V$4=WAC_IIN),0))*'Blend Sheet'!$V99,0) + IFERROR(INDEX(WAC_Item_Cost,MATCH(1,(F$1=WAC_District)*('Blend Sheet'!$W$4=WAC_IIN),0))*'Blend Sheet'!$W99,0) + IFERROR(INDEX(WAC_Item_Cost,MATCH(1,(F$1=WAC_District)*('Blend Sheet'!$X$4=WAC_IIN),0))*'Blend Sheet'!$X99,0) + IFERROR(INDEX(WAC_Item_Cost,MATCH(1,(F$1=WAC_District)*('Blend Sheet'!$Y$4=WAC_IIN),0))*'Blend Sheet'!$Y99,0) + IFERROR(INDEX(WAC_Item_Cost,MATCH(1,(F$1=WAC_District)*('Blend Sheet'!$Z$4=WAC_IIN),0))*'Blend Sheet'!$Z99,0) + IFERROR(INDEX(WAC_Item_Cost,MATCH(1,(F$1=WAC_District)*('Blend Sheet'!$AA$4=WAC_IIN),0))*'Blend Sheet'!$AA99,0) + IFERROR(INDEX(WAC_Item_Cost,MATCH(1,(F$1=WAC_District)*('Blend Sheet'!$AB$4=WAC_IIN),0))*'Blend Sheet'!$AB99,0) + IFERROR(INDEX(WAC_Item_Cost,MATCH(1,(F$1=WAC_District)*('Blend Sheet'!$AC$4=WAC_IIN),0))*'Blend Sheet'!$AC99,0) + IFERROR(INDEX(WAC_Item_Cost,MATCH(1,(F$1=WAC_District)*('Blend Sheet'!$AD$4=WAC_IIN),0))*'Blend Sheet'!$AD99,0) + IFERROR(INDEX(WAC_Item_Cost,MATCH(1,(F$1=WAC_District)*('Blend Sheet'!$AE$4=WAC_IIN),0))*'Blend Sheet'!$AE99,0) + IFERROR(INDEX(WAC_Item_Cost,MATCH(1,(F$1=WAC_District)*('Blend Sheet'!$AF$4=WAC_IIN),0))*'Blend Sheet'!$AF99,0) + IFERROR(INDEX(WAC_Item_Cost,MATCH(1,(F$1=WAC_District)*('Blend Sheet'!$AG$4=WAC_IIN),0))*'Blend Sheet'!$AG99,0) + IFERROR(INDEX(WAC_Item_Cost,MATCH(1,(F$1=WAC_District)*('Blend Sheet'!$AH$4=WAC_IIN),0))*'Blend Sheet'!$AH99,0) + IFERROR(INDEX(WAC_Item_Cost,MATCH(1,(F$1=WAC_District)*('Blend Sheet'!$AI$4=WAC_IIN),0))*'Blend Sheet'!$AI99,0) + IFERROR(INDEX(WAC_Item_Cost,MATCH(1,(F$1=WAC_District)*('Blend Sheet'!$AJ$4=WAC_IIN),0))*'Blend Sheet'!$AJ99,0) + IFERROR(INDEX(WAC_Item_Cost,MATCH(1,(F$1=WAC_District)*('Blend Sheet'!$AK$4=WAC_IIN),0))*'Blend Sheet'!$AK99,0) + IFERROR(INDEX(WAC_Item_Cost,MATCH(1,(F$1=WAC_District)*('Blend Sheet'!$AL$4=WAC_IIN),0))*'Blend Sheet'!$AL99,0) + IFERROR(INDEX(WAC_Item_Cost,MATCH(1,(F$1=WAC_District)*('Blend Sheet'!$AM$4=WAC_IIN),0))*'Blend Sheet'!$AM99,0) + IFERROR(INDEX(WAC_Item_Cost,MATCH(1,(F$1=WAC_District)*('Blend Sheet'!$AN$4=WAC_IIN),0))*'Blend Sheet'!$AN99,0) + IFERROR(INDEX(WAC_Item_Cost,MATCH(1,(F$1=WAC_District)*('Blend Sheet'!$AO$4=WAC_IIN),0))*'Blend Sheet'!$AO99,0) + IFERROR(INDEX(WAC_Item_Cost,MATCH(1,(F$1=WAC_District)*('Blend Sheet'!$AP$4=WAC_IIN),0))*'Blend Sheet'!$AP99/1000,0)</f>
        <v>211.25597939599999</v>
      </c>
      <c r="G96" s="245">
        <f t="array" ref="G96">IFERROR(INDEX(WAC_Item_Cost,MATCH(1,(G$1=WAC_District)*('Blend Sheet'!$C$4=WAC_IIN),0))*'Blend Sheet'!$C99/1000,0) + IFERROR(INDEX(WAC_Item_Cost,MATCH(1,(G$1=WAC_District)*('Blend Sheet'!$D$4=WAC_IIN),0))*'Blend Sheet'!$D99/1000,0) + IFERROR(INDEX(WAC_Item_Cost,MATCH(1,(G$1=WAC_District)*('Blend Sheet'!$E$4=WAC_IIN),0))*'Blend Sheet'!$E99/1000,0) + IFERROR(INDEX(WAC_Item_Cost,MATCH(1,(G$1=WAC_District)*('Blend Sheet'!$F$4=WAC_IIN),0))*'Blend Sheet'!$F99/1000,0)  + IFERROR(INDEX(WAC_Item_Cost,MATCH(1,(G$1=WAC_District)*('Blend Sheet'!$G$4=WAC_IIN),0))*'Blend Sheet'!$G99,0) + IFERROR(INDEX(WAC_Item_Cost,MATCH(1,(G$1=WAC_District)*('Blend Sheet'!$H$4=WAC_IIN),0))*'Blend Sheet'!$H99,0)  + IFERROR(INDEX(WAC_Item_Cost,MATCH(1,(G$1=WAC_District)*('Blend Sheet'!$I$4=WAC_IIN),0))*'Blend Sheet'!$I99,0) + IFERROR(INDEX(WAC_Item_Cost,MATCH(1,(G$1=WAC_District)*('Blend Sheet'!$J$4=WAC_IIN),0))*'Blend Sheet'!$J99,0) + IFERROR(INDEX(WAC_Item_Cost,MATCH(1,(G$1=WAC_District)*('Blend Sheet'!$K$4=WAC_IIN),0))*'Blend Sheet'!$K99,0) + IFERROR(INDEX(WAC_Item_Cost,MATCH(1,(G$1=WAC_District)*('Blend Sheet'!$L$4=WAC_IIN),0))*'Blend Sheet'!$L99,0) + IFERROR(INDEX(WAC_Item_Cost,MATCH(1,(G$1=WAC_District)*('Blend Sheet'!$M$4=WAC_IIN),0))*'Blend Sheet'!$M99,0) + IFERROR(INDEX(WAC_Item_Cost,MATCH(1,(G$1=WAC_District)*('Blend Sheet'!$N$4=WAC_IIN),0))*'Blend Sheet'!$N99,0) + IFERROR(INDEX(WAC_Item_Cost,MATCH(1,(G$1=WAC_District)*('Blend Sheet'!$O$4=WAC_IIN),0))*'Blend Sheet'!$O99,0) + IFERROR(INDEX(WAC_Item_Cost,MATCH(1,(G$1=WAC_District)*('Blend Sheet'!$P$4=WAC_IIN),0))*'Blend Sheet'!$P99,0) + IFERROR(INDEX(WAC_Item_Cost,MATCH(1,(G$1=WAC_District)*('Blend Sheet'!$Q$4=WAC_IIN),0))*'Blend Sheet'!$Q99,0) + IFERROR(INDEX(WAC_Item_Cost,MATCH(1,(G$1=WAC_District)*('Blend Sheet'!$R$4=WAC_IIN),0))*'Blend Sheet'!$R99,0) + IFERROR(INDEX(WAC_Item_Cost,MATCH(1,(G$1=WAC_District)*('Blend Sheet'!$S$4=WAC_IIN),0))*'Blend Sheet'!$S99,0) + IFERROR(INDEX(WAC_Item_Cost,MATCH(1,(G$1=WAC_District)*('Blend Sheet'!$T$4=WAC_IIN),0))*'Blend Sheet'!$T99,0) + IFERROR(INDEX(WAC_Item_Cost,MATCH(1,(G$1=WAC_District)*('Blend Sheet'!$U$4=WAC_IIN),0))*'Blend Sheet'!$U99,0) + IFERROR(INDEX(WAC_Item_Cost,MATCH(1,(G$1=WAC_District)*('Blend Sheet'!$V$4=WAC_IIN),0))*'Blend Sheet'!$V99,0) + IFERROR(INDEX(WAC_Item_Cost,MATCH(1,(G$1=WAC_District)*('Blend Sheet'!$W$4=WAC_IIN),0))*'Blend Sheet'!$W99,0) + IFERROR(INDEX(WAC_Item_Cost,MATCH(1,(G$1=WAC_District)*('Blend Sheet'!$X$4=WAC_IIN),0))*'Blend Sheet'!$X99,0) + IFERROR(INDEX(WAC_Item_Cost,MATCH(1,(G$1=WAC_District)*('Blend Sheet'!$Y$4=WAC_IIN),0))*'Blend Sheet'!$Y99,0) + IFERROR(INDEX(WAC_Item_Cost,MATCH(1,(G$1=WAC_District)*('Blend Sheet'!$Z$4=WAC_IIN),0))*'Blend Sheet'!$Z99,0) + IFERROR(INDEX(WAC_Item_Cost,MATCH(1,(G$1=WAC_District)*('Blend Sheet'!$AA$4=WAC_IIN),0))*'Blend Sheet'!$AA99,0) + IFERROR(INDEX(WAC_Item_Cost,MATCH(1,(G$1=WAC_District)*('Blend Sheet'!$AB$4=WAC_IIN),0))*'Blend Sheet'!$AB99,0) + IFERROR(INDEX(WAC_Item_Cost,MATCH(1,(G$1=WAC_District)*('Blend Sheet'!$AC$4=WAC_IIN),0))*'Blend Sheet'!$AC99,0) + IFERROR(INDEX(WAC_Item_Cost,MATCH(1,(G$1=WAC_District)*('Blend Sheet'!$AD$4=WAC_IIN),0))*'Blend Sheet'!$AD99,0) + IFERROR(INDEX(WAC_Item_Cost,MATCH(1,(G$1=WAC_District)*('Blend Sheet'!$AE$4=WAC_IIN),0))*'Blend Sheet'!$AE99,0) + IFERROR(INDEX(WAC_Item_Cost,MATCH(1,(G$1=WAC_District)*('Blend Sheet'!$AF$4=WAC_IIN),0))*'Blend Sheet'!$AF99,0) + IFERROR(INDEX(WAC_Item_Cost,MATCH(1,(G$1=WAC_District)*('Blend Sheet'!$AG$4=WAC_IIN),0))*'Blend Sheet'!$AG99,0) + IFERROR(INDEX(WAC_Item_Cost,MATCH(1,(G$1=WAC_District)*('Blend Sheet'!$AH$4=WAC_IIN),0))*'Blend Sheet'!$AH99,0) + IFERROR(INDEX(WAC_Item_Cost,MATCH(1,(G$1=WAC_District)*('Blend Sheet'!$AI$4=WAC_IIN),0))*'Blend Sheet'!$AI99,0) + IFERROR(INDEX(WAC_Item_Cost,MATCH(1,(G$1=WAC_District)*('Blend Sheet'!$AJ$4=WAC_IIN),0))*'Blend Sheet'!$AJ99,0) + IFERROR(INDEX(WAC_Item_Cost,MATCH(1,(G$1=WAC_District)*('Blend Sheet'!$AK$4=WAC_IIN),0))*'Blend Sheet'!$AK99,0) + IFERROR(INDEX(WAC_Item_Cost,MATCH(1,(G$1=WAC_District)*('Blend Sheet'!$AL$4=WAC_IIN),0))*'Blend Sheet'!$AL99,0) + IFERROR(INDEX(WAC_Item_Cost,MATCH(1,(G$1=WAC_District)*('Blend Sheet'!$AM$4=WAC_IIN),0))*'Blend Sheet'!$AM99,0) + IFERROR(INDEX(WAC_Item_Cost,MATCH(1,(G$1=WAC_District)*('Blend Sheet'!$AN$4=WAC_IIN),0))*'Blend Sheet'!$AN99,0) + IFERROR(INDEX(WAC_Item_Cost,MATCH(1,(G$1=WAC_District)*('Blend Sheet'!$AO$4=WAC_IIN),0))*'Blend Sheet'!$AO99,0) + IFERROR(INDEX(WAC_Item_Cost,MATCH(1,(G$1=WAC_District)*('Blend Sheet'!$AP$4=WAC_IIN),0))*'Blend Sheet'!$AP99/1000,0)</f>
        <v>179.55409857900003</v>
      </c>
      <c r="H96" s="245">
        <f t="array" ref="H96">IFERROR(INDEX(WAC_Item_Cost,MATCH(1,(H$1=WAC_District)*('Blend Sheet'!$C$4=WAC_IIN),0))*'Blend Sheet'!$C99/1000,0) + IFERROR(INDEX(WAC_Item_Cost,MATCH(1,(H$1=WAC_District)*('Blend Sheet'!$D$4=WAC_IIN),0))*'Blend Sheet'!$D99/1000,0) + IFERROR(INDEX(WAC_Item_Cost,MATCH(1,(H$1=WAC_District)*('Blend Sheet'!$E$4=WAC_IIN),0))*'Blend Sheet'!$E99/1000,0) + IFERROR(INDEX(WAC_Item_Cost,MATCH(1,(H$1=WAC_District)*('Blend Sheet'!$F$4=WAC_IIN),0))*'Blend Sheet'!$F99/1000,0)  + IFERROR(INDEX(WAC_Item_Cost,MATCH(1,(H$1=WAC_District)*('Blend Sheet'!$G$4=WAC_IIN),0))*'Blend Sheet'!$G99,0) + IFERROR(INDEX(WAC_Item_Cost,MATCH(1,(H$1=WAC_District)*('Blend Sheet'!$H$4=WAC_IIN),0))*'Blend Sheet'!$H99,0)  + IFERROR(INDEX(WAC_Item_Cost,MATCH(1,(H$1=WAC_District)*('Blend Sheet'!$I$4=WAC_IIN),0))*'Blend Sheet'!$I99,0) + IFERROR(INDEX(WAC_Item_Cost,MATCH(1,(H$1=WAC_District)*('Blend Sheet'!$J$4=WAC_IIN),0))*'Blend Sheet'!$J99,0) + IFERROR(INDEX(WAC_Item_Cost,MATCH(1,(H$1=WAC_District)*('Blend Sheet'!$K$4=WAC_IIN),0))*'Blend Sheet'!$K99,0) + IFERROR(INDEX(WAC_Item_Cost,MATCH(1,(H$1=WAC_District)*('Blend Sheet'!$L$4=WAC_IIN),0))*'Blend Sheet'!$L99,0) + IFERROR(INDEX(WAC_Item_Cost,MATCH(1,(H$1=WAC_District)*('Blend Sheet'!$M$4=WAC_IIN),0))*'Blend Sheet'!$M99,0) + IFERROR(INDEX(WAC_Item_Cost,MATCH(1,(H$1=WAC_District)*('Blend Sheet'!$N$4=WAC_IIN),0))*'Blend Sheet'!$N99,0) + IFERROR(INDEX(WAC_Item_Cost,MATCH(1,(H$1=WAC_District)*('Blend Sheet'!$O$4=WAC_IIN),0))*'Blend Sheet'!$O99,0) + IFERROR(INDEX(WAC_Item_Cost,MATCH(1,(H$1=WAC_District)*('Blend Sheet'!$P$4=WAC_IIN),0))*'Blend Sheet'!$P99,0) + IFERROR(INDEX(WAC_Item_Cost,MATCH(1,(H$1=WAC_District)*('Blend Sheet'!$Q$4=WAC_IIN),0))*'Blend Sheet'!$Q99,0) + IFERROR(INDEX(WAC_Item_Cost,MATCH(1,(H$1=WAC_District)*('Blend Sheet'!$R$4=WAC_IIN),0))*'Blend Sheet'!$R99,0) + IFERROR(INDEX(WAC_Item_Cost,MATCH(1,(H$1=WAC_District)*('Blend Sheet'!$S$4=WAC_IIN),0))*'Blend Sheet'!$S99,0) + IFERROR(INDEX(WAC_Item_Cost,MATCH(1,(H$1=WAC_District)*('Blend Sheet'!$T$4=WAC_IIN),0))*'Blend Sheet'!$T99,0) + IFERROR(INDEX(WAC_Item_Cost,MATCH(1,(H$1=WAC_District)*('Blend Sheet'!$U$4=WAC_IIN),0))*'Blend Sheet'!$U99,0) + IFERROR(INDEX(WAC_Item_Cost,MATCH(1,(H$1=WAC_District)*('Blend Sheet'!$V$4=WAC_IIN),0))*'Blend Sheet'!$V99,0) + IFERROR(INDEX(WAC_Item_Cost,MATCH(1,(H$1=WAC_District)*('Blend Sheet'!$W$4=WAC_IIN),0))*'Blend Sheet'!$W99,0) + IFERROR(INDEX(WAC_Item_Cost,MATCH(1,(H$1=WAC_District)*('Blend Sheet'!$X$4=WAC_IIN),0))*'Blend Sheet'!$X99,0) + IFERROR(INDEX(WAC_Item_Cost,MATCH(1,(H$1=WAC_District)*('Blend Sheet'!$Y$4=WAC_IIN),0))*'Blend Sheet'!$Y99,0) + IFERROR(INDEX(WAC_Item_Cost,MATCH(1,(H$1=WAC_District)*('Blend Sheet'!$Z$4=WAC_IIN),0))*'Blend Sheet'!$Z99,0) + IFERROR(INDEX(WAC_Item_Cost,MATCH(1,(H$1=WAC_District)*('Blend Sheet'!$AA$4=WAC_IIN),0))*'Blend Sheet'!$AA99,0) + IFERROR(INDEX(WAC_Item_Cost,MATCH(1,(H$1=WAC_District)*('Blend Sheet'!$AB$4=WAC_IIN),0))*'Blend Sheet'!$AB99,0) + IFERROR(INDEX(WAC_Item_Cost,MATCH(1,(H$1=WAC_District)*('Blend Sheet'!$AC$4=WAC_IIN),0))*'Blend Sheet'!$AC99,0) + IFERROR(INDEX(WAC_Item_Cost,MATCH(1,(H$1=WAC_District)*('Blend Sheet'!$AD$4=WAC_IIN),0))*'Blend Sheet'!$AD99,0) + IFERROR(INDEX(WAC_Item_Cost,MATCH(1,(H$1=WAC_District)*('Blend Sheet'!$AE$4=WAC_IIN),0))*'Blend Sheet'!$AE99,0) + IFERROR(INDEX(WAC_Item_Cost,MATCH(1,(H$1=WAC_District)*('Blend Sheet'!$AF$4=WAC_IIN),0))*'Blend Sheet'!$AF99,0) + IFERROR(INDEX(WAC_Item_Cost,MATCH(1,(H$1=WAC_District)*('Blend Sheet'!$AG$4=WAC_IIN),0))*'Blend Sheet'!$AG99,0) + IFERROR(INDEX(WAC_Item_Cost,MATCH(1,(H$1=WAC_District)*('Blend Sheet'!$AH$4=WAC_IIN),0))*'Blend Sheet'!$AH99,0) + IFERROR(INDEX(WAC_Item_Cost,MATCH(1,(H$1=WAC_District)*('Blend Sheet'!$AI$4=WAC_IIN),0))*'Blend Sheet'!$AI99,0) + IFERROR(INDEX(WAC_Item_Cost,MATCH(1,(H$1=WAC_District)*('Blend Sheet'!$AJ$4=WAC_IIN),0))*'Blend Sheet'!$AJ99,0) + IFERROR(INDEX(WAC_Item_Cost,MATCH(1,(H$1=WAC_District)*('Blend Sheet'!$AK$4=WAC_IIN),0))*'Blend Sheet'!$AK99,0) + IFERROR(INDEX(WAC_Item_Cost,MATCH(1,(H$1=WAC_District)*('Blend Sheet'!$AL$4=WAC_IIN),0))*'Blend Sheet'!$AL99,0) + IFERROR(INDEX(WAC_Item_Cost,MATCH(1,(H$1=WAC_District)*('Blend Sheet'!$AM$4=WAC_IIN),0))*'Blend Sheet'!$AM99,0) + IFERROR(INDEX(WAC_Item_Cost,MATCH(1,(H$1=WAC_District)*('Blend Sheet'!$AN$4=WAC_IIN),0))*'Blend Sheet'!$AN99,0) + IFERROR(INDEX(WAC_Item_Cost,MATCH(1,(H$1=WAC_District)*('Blend Sheet'!$AO$4=WAC_IIN),0))*'Blend Sheet'!$AO99,0) + IFERROR(INDEX(WAC_Item_Cost,MATCH(1,(H$1=WAC_District)*('Blend Sheet'!$AP$4=WAC_IIN),0))*'Blend Sheet'!$AP99/1000,0)</f>
        <v>184.87332016400001</v>
      </c>
      <c r="I96" s="245">
        <f t="array" ref="I96">IFERROR(INDEX(WAC_Item_Cost,MATCH(1,(I$1=WAC_District)*('Blend Sheet'!$C$4=WAC_IIN),0))*'Blend Sheet'!$C99/1000,0) + IFERROR(INDEX(WAC_Item_Cost,MATCH(1,(I$1=WAC_District)*('Blend Sheet'!$D$4=WAC_IIN),0))*'Blend Sheet'!$D99/1000,0) + IFERROR(INDEX(WAC_Item_Cost,MATCH(1,(I$1=WAC_District)*('Blend Sheet'!$E$4=WAC_IIN),0))*'Blend Sheet'!$E99/1000,0) + IFERROR(INDEX(WAC_Item_Cost,MATCH(1,(I$1=WAC_District)*('Blend Sheet'!$F$4=WAC_IIN),0))*'Blend Sheet'!$F99/1000,0)  + IFERROR(INDEX(WAC_Item_Cost,MATCH(1,(I$1=WAC_District)*('Blend Sheet'!$G$4=WAC_IIN),0))*'Blend Sheet'!$G99,0) + IFERROR(INDEX(WAC_Item_Cost,MATCH(1,(I$1=WAC_District)*('Blend Sheet'!$H$4=WAC_IIN),0))*'Blend Sheet'!$H99,0)  + IFERROR(INDEX(WAC_Item_Cost,MATCH(1,(I$1=WAC_District)*('Blend Sheet'!$I$4=WAC_IIN),0))*'Blend Sheet'!$I99,0) + IFERROR(INDEX(WAC_Item_Cost,MATCH(1,(I$1=WAC_District)*('Blend Sheet'!$J$4=WAC_IIN),0))*'Blend Sheet'!$J99,0) + IFERROR(INDEX(WAC_Item_Cost,MATCH(1,(I$1=WAC_District)*('Blend Sheet'!$K$4=WAC_IIN),0))*'Blend Sheet'!$K99,0) + IFERROR(INDEX(WAC_Item_Cost,MATCH(1,(I$1=WAC_District)*('Blend Sheet'!$L$4=WAC_IIN),0))*'Blend Sheet'!$L99,0) + IFERROR(INDEX(WAC_Item_Cost,MATCH(1,(I$1=WAC_District)*('Blend Sheet'!$M$4=WAC_IIN),0))*'Blend Sheet'!$M99,0) + IFERROR(INDEX(WAC_Item_Cost,MATCH(1,(I$1=WAC_District)*('Blend Sheet'!$N$4=WAC_IIN),0))*'Blend Sheet'!$N99,0) + IFERROR(INDEX(WAC_Item_Cost,MATCH(1,(I$1=WAC_District)*('Blend Sheet'!$O$4=WAC_IIN),0))*'Blend Sheet'!$O99,0) + IFERROR(INDEX(WAC_Item_Cost,MATCH(1,(I$1=WAC_District)*('Blend Sheet'!$P$4=WAC_IIN),0))*'Blend Sheet'!$P99,0) + IFERROR(INDEX(WAC_Item_Cost,MATCH(1,(I$1=WAC_District)*('Blend Sheet'!$Q$4=WAC_IIN),0))*'Blend Sheet'!$Q99,0) + IFERROR(INDEX(WAC_Item_Cost,MATCH(1,(I$1=WAC_District)*('Blend Sheet'!$R$4=WAC_IIN),0))*'Blend Sheet'!$R99,0) + IFERROR(INDEX(WAC_Item_Cost,MATCH(1,(I$1=WAC_District)*('Blend Sheet'!$S$4=WAC_IIN),0))*'Blend Sheet'!$S99,0) + IFERROR(INDEX(WAC_Item_Cost,MATCH(1,(I$1=WAC_District)*('Blend Sheet'!$T$4=WAC_IIN),0))*'Blend Sheet'!$T99,0) + IFERROR(INDEX(WAC_Item_Cost,MATCH(1,(I$1=WAC_District)*('Blend Sheet'!$U$4=WAC_IIN),0))*'Blend Sheet'!$U99,0) + IFERROR(INDEX(WAC_Item_Cost,MATCH(1,(I$1=WAC_District)*('Blend Sheet'!$V$4=WAC_IIN),0))*'Blend Sheet'!$V99,0) + IFERROR(INDEX(WAC_Item_Cost,MATCH(1,(I$1=WAC_District)*('Blend Sheet'!$W$4=WAC_IIN),0))*'Blend Sheet'!$W99,0) + IFERROR(INDEX(WAC_Item_Cost,MATCH(1,(I$1=WAC_District)*('Blend Sheet'!$X$4=WAC_IIN),0))*'Blend Sheet'!$X99,0) + IFERROR(INDEX(WAC_Item_Cost,MATCH(1,(I$1=WAC_District)*('Blend Sheet'!$Y$4=WAC_IIN),0))*'Blend Sheet'!$Y99,0) + IFERROR(INDEX(WAC_Item_Cost,MATCH(1,(I$1=WAC_District)*('Blend Sheet'!$Z$4=WAC_IIN),0))*'Blend Sheet'!$Z99,0) + IFERROR(INDEX(WAC_Item_Cost,MATCH(1,(I$1=WAC_District)*('Blend Sheet'!$AA$4=WAC_IIN),0))*'Blend Sheet'!$AA99,0) + IFERROR(INDEX(WAC_Item_Cost,MATCH(1,(I$1=WAC_District)*('Blend Sheet'!$AB$4=WAC_IIN),0))*'Blend Sheet'!$AB99,0) + IFERROR(INDEX(WAC_Item_Cost,MATCH(1,(I$1=WAC_District)*('Blend Sheet'!$AC$4=WAC_IIN),0))*'Blend Sheet'!$AC99,0) + IFERROR(INDEX(WAC_Item_Cost,MATCH(1,(I$1=WAC_District)*('Blend Sheet'!$AD$4=WAC_IIN),0))*'Blend Sheet'!$AD99,0) + IFERROR(INDEX(WAC_Item_Cost,MATCH(1,(I$1=WAC_District)*('Blend Sheet'!$AE$4=WAC_IIN),0))*'Blend Sheet'!$AE99,0) + IFERROR(INDEX(WAC_Item_Cost,MATCH(1,(I$1=WAC_District)*('Blend Sheet'!$AF$4=WAC_IIN),0))*'Blend Sheet'!$AF99,0) + IFERROR(INDEX(WAC_Item_Cost,MATCH(1,(I$1=WAC_District)*('Blend Sheet'!$AG$4=WAC_IIN),0))*'Blend Sheet'!$AG99,0) + IFERROR(INDEX(WAC_Item_Cost,MATCH(1,(I$1=WAC_District)*('Blend Sheet'!$AH$4=WAC_IIN),0))*'Blend Sheet'!$AH99,0) + IFERROR(INDEX(WAC_Item_Cost,MATCH(1,(I$1=WAC_District)*('Blend Sheet'!$AI$4=WAC_IIN),0))*'Blend Sheet'!$AI99,0) + IFERROR(INDEX(WAC_Item_Cost,MATCH(1,(I$1=WAC_District)*('Blend Sheet'!$AJ$4=WAC_IIN),0))*'Blend Sheet'!$AJ99,0) + IFERROR(INDEX(WAC_Item_Cost,MATCH(1,(I$1=WAC_District)*('Blend Sheet'!$AK$4=WAC_IIN),0))*'Blend Sheet'!$AK99,0) + IFERROR(INDEX(WAC_Item_Cost,MATCH(1,(I$1=WAC_District)*('Blend Sheet'!$AL$4=WAC_IIN),0))*'Blend Sheet'!$AL99,0) + IFERROR(INDEX(WAC_Item_Cost,MATCH(1,(I$1=WAC_District)*('Blend Sheet'!$AM$4=WAC_IIN),0))*'Blend Sheet'!$AM99,0) + IFERROR(INDEX(WAC_Item_Cost,MATCH(1,(I$1=WAC_District)*('Blend Sheet'!$AN$4=WAC_IIN),0))*'Blend Sheet'!$AN99,0) + IFERROR(INDEX(WAC_Item_Cost,MATCH(1,(I$1=WAC_District)*('Blend Sheet'!$AO$4=WAC_IIN),0))*'Blend Sheet'!$AO99,0) + IFERROR(INDEX(WAC_Item_Cost,MATCH(1,(I$1=WAC_District)*('Blend Sheet'!$AP$4=WAC_IIN),0))*'Blend Sheet'!$AP99/1000,0)</f>
        <v>180.60067253099999</v>
      </c>
      <c r="J96" s="245">
        <f t="array" ref="J96">IFERROR(INDEX(WAC_Item_Cost,MATCH(1,(J$1=WAC_District)*('Blend Sheet'!$C$4=WAC_IIN),0))*'Blend Sheet'!$C99/1000,0) + IFERROR(INDEX(WAC_Item_Cost,MATCH(1,(J$1=WAC_District)*('Blend Sheet'!$D$4=WAC_IIN),0))*'Blend Sheet'!$D99/1000,0) + IFERROR(INDEX(WAC_Item_Cost,MATCH(1,(J$1=WAC_District)*('Blend Sheet'!$E$4=WAC_IIN),0))*'Blend Sheet'!$E99/1000,0) + IFERROR(INDEX(WAC_Item_Cost,MATCH(1,(J$1=WAC_District)*('Blend Sheet'!$F$4=WAC_IIN),0))*'Blend Sheet'!$F99/1000,0)  + IFERROR(INDEX(WAC_Item_Cost,MATCH(1,(J$1=WAC_District)*('Blend Sheet'!$G$4=WAC_IIN),0))*'Blend Sheet'!$G99,0) + IFERROR(INDEX(WAC_Item_Cost,MATCH(1,(J$1=WAC_District)*('Blend Sheet'!$H$4=WAC_IIN),0))*'Blend Sheet'!$H99,0)  + IFERROR(INDEX(WAC_Item_Cost,MATCH(1,(J$1=WAC_District)*('Blend Sheet'!$I$4=WAC_IIN),0))*'Blend Sheet'!$I99,0) + IFERROR(INDEX(WAC_Item_Cost,MATCH(1,(J$1=WAC_District)*('Blend Sheet'!$J$4=WAC_IIN),0))*'Blend Sheet'!$J99,0) + IFERROR(INDEX(WAC_Item_Cost,MATCH(1,(J$1=WAC_District)*('Blend Sheet'!$K$4=WAC_IIN),0))*'Blend Sheet'!$K99,0) + IFERROR(INDEX(WAC_Item_Cost,MATCH(1,(J$1=WAC_District)*('Blend Sheet'!$L$4=WAC_IIN),0))*'Blend Sheet'!$L99,0) + IFERROR(INDEX(WAC_Item_Cost,MATCH(1,(J$1=WAC_District)*('Blend Sheet'!$M$4=WAC_IIN),0))*'Blend Sheet'!$M99,0) + IFERROR(INDEX(WAC_Item_Cost,MATCH(1,(J$1=WAC_District)*('Blend Sheet'!$N$4=WAC_IIN),0))*'Blend Sheet'!$N99,0) + IFERROR(INDEX(WAC_Item_Cost,MATCH(1,(J$1=WAC_District)*('Blend Sheet'!$O$4=WAC_IIN),0))*'Blend Sheet'!$O99,0) + IFERROR(INDEX(WAC_Item_Cost,MATCH(1,(J$1=WAC_District)*('Blend Sheet'!$P$4=WAC_IIN),0))*'Blend Sheet'!$P99,0) + IFERROR(INDEX(WAC_Item_Cost,MATCH(1,(J$1=WAC_District)*('Blend Sheet'!$Q$4=WAC_IIN),0))*'Blend Sheet'!$Q99,0) + IFERROR(INDEX(WAC_Item_Cost,MATCH(1,(J$1=WAC_District)*('Blend Sheet'!$R$4=WAC_IIN),0))*'Blend Sheet'!$R99,0) + IFERROR(INDEX(WAC_Item_Cost,MATCH(1,(J$1=WAC_District)*('Blend Sheet'!$S$4=WAC_IIN),0))*'Blend Sheet'!$S99,0) + IFERROR(INDEX(WAC_Item_Cost,MATCH(1,(J$1=WAC_District)*('Blend Sheet'!$T$4=WAC_IIN),0))*'Blend Sheet'!$T99,0) + IFERROR(INDEX(WAC_Item_Cost,MATCH(1,(J$1=WAC_District)*('Blend Sheet'!$U$4=WAC_IIN),0))*'Blend Sheet'!$U99,0) + IFERROR(INDEX(WAC_Item_Cost,MATCH(1,(J$1=WAC_District)*('Blend Sheet'!$V$4=WAC_IIN),0))*'Blend Sheet'!$V99,0) + IFERROR(INDEX(WAC_Item_Cost,MATCH(1,(J$1=WAC_District)*('Blend Sheet'!$W$4=WAC_IIN),0))*'Blend Sheet'!$W99,0) + IFERROR(INDEX(WAC_Item_Cost,MATCH(1,(J$1=WAC_District)*('Blend Sheet'!$X$4=WAC_IIN),0))*'Blend Sheet'!$X99,0) + IFERROR(INDEX(WAC_Item_Cost,MATCH(1,(J$1=WAC_District)*('Blend Sheet'!$Y$4=WAC_IIN),0))*'Blend Sheet'!$Y99,0) + IFERROR(INDEX(WAC_Item_Cost,MATCH(1,(J$1=WAC_District)*('Blend Sheet'!$Z$4=WAC_IIN),0))*'Blend Sheet'!$Z99,0) + IFERROR(INDEX(WAC_Item_Cost,MATCH(1,(J$1=WAC_District)*('Blend Sheet'!$AA$4=WAC_IIN),0))*'Blend Sheet'!$AA99,0) + IFERROR(INDEX(WAC_Item_Cost,MATCH(1,(J$1=WAC_District)*('Blend Sheet'!$AB$4=WAC_IIN),0))*'Blend Sheet'!$AB99,0) + IFERROR(INDEX(WAC_Item_Cost,MATCH(1,(J$1=WAC_District)*('Blend Sheet'!$AC$4=WAC_IIN),0))*'Blend Sheet'!$AC99,0) + IFERROR(INDEX(WAC_Item_Cost,MATCH(1,(J$1=WAC_District)*('Blend Sheet'!$AD$4=WAC_IIN),0))*'Blend Sheet'!$AD99,0) + IFERROR(INDEX(WAC_Item_Cost,MATCH(1,(J$1=WAC_District)*('Blend Sheet'!$AE$4=WAC_IIN),0))*'Blend Sheet'!$AE99,0) + IFERROR(INDEX(WAC_Item_Cost,MATCH(1,(J$1=WAC_District)*('Blend Sheet'!$AF$4=WAC_IIN),0))*'Blend Sheet'!$AF99,0) + IFERROR(INDEX(WAC_Item_Cost,MATCH(1,(J$1=WAC_District)*('Blend Sheet'!$AG$4=WAC_IIN),0))*'Blend Sheet'!$AG99,0) + IFERROR(INDEX(WAC_Item_Cost,MATCH(1,(J$1=WAC_District)*('Blend Sheet'!$AH$4=WAC_IIN),0))*'Blend Sheet'!$AH99,0) + IFERROR(INDEX(WAC_Item_Cost,MATCH(1,(J$1=WAC_District)*('Blend Sheet'!$AI$4=WAC_IIN),0))*'Blend Sheet'!$AI99,0) + IFERROR(INDEX(WAC_Item_Cost,MATCH(1,(J$1=WAC_District)*('Blend Sheet'!$AJ$4=WAC_IIN),0))*'Blend Sheet'!$AJ99,0) + IFERROR(INDEX(WAC_Item_Cost,MATCH(1,(J$1=WAC_District)*('Blend Sheet'!$AK$4=WAC_IIN),0))*'Blend Sheet'!$AK99,0) + IFERROR(INDEX(WAC_Item_Cost,MATCH(1,(J$1=WAC_District)*('Blend Sheet'!$AL$4=WAC_IIN),0))*'Blend Sheet'!$AL99,0) + IFERROR(INDEX(WAC_Item_Cost,MATCH(1,(J$1=WAC_District)*('Blend Sheet'!$AM$4=WAC_IIN),0))*'Blend Sheet'!$AM99,0) + IFERROR(INDEX(WAC_Item_Cost,MATCH(1,(J$1=WAC_District)*('Blend Sheet'!$AN$4=WAC_IIN),0))*'Blend Sheet'!$AN99,0) + IFERROR(INDEX(WAC_Item_Cost,MATCH(1,(J$1=WAC_District)*('Blend Sheet'!$AO$4=WAC_IIN),0))*'Blend Sheet'!$AO99,0) + IFERROR(INDEX(WAC_Item_Cost,MATCH(1,(J$1=WAC_District)*('Blend Sheet'!$AP$4=WAC_IIN),0))*'Blend Sheet'!$AP99/1000,0)</f>
        <v>173.658465681</v>
      </c>
      <c r="K96" s="245">
        <f t="array" ref="K96">IFERROR(INDEX(WAC_Item_Cost,MATCH(1,(K$1=WAC_District)*('Blend Sheet'!$C$4=WAC_IIN),0))*'Blend Sheet'!$C99/1000,0) + IFERROR(INDEX(WAC_Item_Cost,MATCH(1,(K$1=WAC_District)*('Blend Sheet'!$D$4=WAC_IIN),0))*'Blend Sheet'!$D99/1000,0) + IFERROR(INDEX(WAC_Item_Cost,MATCH(1,(K$1=WAC_District)*('Blend Sheet'!$E$4=WAC_IIN),0))*'Blend Sheet'!$E99/1000,0) + IFERROR(INDEX(WAC_Item_Cost,MATCH(1,(K$1=WAC_District)*('Blend Sheet'!$F$4=WAC_IIN),0))*'Blend Sheet'!$F99/1000,0)  + IFERROR(INDEX(WAC_Item_Cost,MATCH(1,(K$1=WAC_District)*('Blend Sheet'!$G$4=WAC_IIN),0))*'Blend Sheet'!$G99,0) + IFERROR(INDEX(WAC_Item_Cost,MATCH(1,(K$1=WAC_District)*('Blend Sheet'!$H$4=WAC_IIN),0))*'Blend Sheet'!$H99,0)  + IFERROR(INDEX(WAC_Item_Cost,MATCH(1,(K$1=WAC_District)*('Blend Sheet'!$I$4=WAC_IIN),0))*'Blend Sheet'!$I99,0) + IFERROR(INDEX(WAC_Item_Cost,MATCH(1,(K$1=WAC_District)*('Blend Sheet'!$J$4=WAC_IIN),0))*'Blend Sheet'!$J99,0) + IFERROR(INDEX(WAC_Item_Cost,MATCH(1,(K$1=WAC_District)*('Blend Sheet'!$K$4=WAC_IIN),0))*'Blend Sheet'!$K99,0) + IFERROR(INDEX(WAC_Item_Cost,MATCH(1,(K$1=WAC_District)*('Blend Sheet'!$L$4=WAC_IIN),0))*'Blend Sheet'!$L99,0) + IFERROR(INDEX(WAC_Item_Cost,MATCH(1,(K$1=WAC_District)*('Blend Sheet'!$M$4=WAC_IIN),0))*'Blend Sheet'!$M99,0) + IFERROR(INDEX(WAC_Item_Cost,MATCH(1,(K$1=WAC_District)*('Blend Sheet'!$N$4=WAC_IIN),0))*'Blend Sheet'!$N99,0) + IFERROR(INDEX(WAC_Item_Cost,MATCH(1,(K$1=WAC_District)*('Blend Sheet'!$O$4=WAC_IIN),0))*'Blend Sheet'!$O99,0) + IFERROR(INDEX(WAC_Item_Cost,MATCH(1,(K$1=WAC_District)*('Blend Sheet'!$P$4=WAC_IIN),0))*'Blend Sheet'!$P99,0) + IFERROR(INDEX(WAC_Item_Cost,MATCH(1,(K$1=WAC_District)*('Blend Sheet'!$Q$4=WAC_IIN),0))*'Blend Sheet'!$Q99,0) + IFERROR(INDEX(WAC_Item_Cost,MATCH(1,(K$1=WAC_District)*('Blend Sheet'!$R$4=WAC_IIN),0))*'Blend Sheet'!$R99,0) + IFERROR(INDEX(WAC_Item_Cost,MATCH(1,(K$1=WAC_District)*('Blend Sheet'!$S$4=WAC_IIN),0))*'Blend Sheet'!$S99,0) + IFERROR(INDEX(WAC_Item_Cost,MATCH(1,(K$1=WAC_District)*('Blend Sheet'!$T$4=WAC_IIN),0))*'Blend Sheet'!$T99,0) + IFERROR(INDEX(WAC_Item_Cost,MATCH(1,(K$1=WAC_District)*('Blend Sheet'!$U$4=WAC_IIN),0))*'Blend Sheet'!$U99,0) + IFERROR(INDEX(WAC_Item_Cost,MATCH(1,(K$1=WAC_District)*('Blend Sheet'!$V$4=WAC_IIN),0))*'Blend Sheet'!$V99,0) + IFERROR(INDEX(WAC_Item_Cost,MATCH(1,(K$1=WAC_District)*('Blend Sheet'!$W$4=WAC_IIN),0))*'Blend Sheet'!$W99,0) + IFERROR(INDEX(WAC_Item_Cost,MATCH(1,(K$1=WAC_District)*('Blend Sheet'!$X$4=WAC_IIN),0))*'Blend Sheet'!$X99,0) + IFERROR(INDEX(WAC_Item_Cost,MATCH(1,(K$1=WAC_District)*('Blend Sheet'!$Y$4=WAC_IIN),0))*'Blend Sheet'!$Y99,0) + IFERROR(INDEX(WAC_Item_Cost,MATCH(1,(K$1=WAC_District)*('Blend Sheet'!$Z$4=WAC_IIN),0))*'Blend Sheet'!$Z99,0) + IFERROR(INDEX(WAC_Item_Cost,MATCH(1,(K$1=WAC_District)*('Blend Sheet'!$AA$4=WAC_IIN),0))*'Blend Sheet'!$AA99,0) + IFERROR(INDEX(WAC_Item_Cost,MATCH(1,(K$1=WAC_District)*('Blend Sheet'!$AB$4=WAC_IIN),0))*'Blend Sheet'!$AB99,0) + IFERROR(INDEX(WAC_Item_Cost,MATCH(1,(K$1=WAC_District)*('Blend Sheet'!$AC$4=WAC_IIN),0))*'Blend Sheet'!$AC99,0) + IFERROR(INDEX(WAC_Item_Cost,MATCH(1,(K$1=WAC_District)*('Blend Sheet'!$AD$4=WAC_IIN),0))*'Blend Sheet'!$AD99,0) + IFERROR(INDEX(WAC_Item_Cost,MATCH(1,(K$1=WAC_District)*('Blend Sheet'!$AE$4=WAC_IIN),0))*'Blend Sheet'!$AE99,0) + IFERROR(INDEX(WAC_Item_Cost,MATCH(1,(K$1=WAC_District)*('Blend Sheet'!$AF$4=WAC_IIN),0))*'Blend Sheet'!$AF99,0) + IFERROR(INDEX(WAC_Item_Cost,MATCH(1,(K$1=WAC_District)*('Blend Sheet'!$AG$4=WAC_IIN),0))*'Blend Sheet'!$AG99,0) + IFERROR(INDEX(WAC_Item_Cost,MATCH(1,(K$1=WAC_District)*('Blend Sheet'!$AH$4=WAC_IIN),0))*'Blend Sheet'!$AH99,0) + IFERROR(INDEX(WAC_Item_Cost,MATCH(1,(K$1=WAC_District)*('Blend Sheet'!$AI$4=WAC_IIN),0))*'Blend Sheet'!$AI99,0) + IFERROR(INDEX(WAC_Item_Cost,MATCH(1,(K$1=WAC_District)*('Blend Sheet'!$AJ$4=WAC_IIN),0))*'Blend Sheet'!$AJ99,0) + IFERROR(INDEX(WAC_Item_Cost,MATCH(1,(K$1=WAC_District)*('Blend Sheet'!$AK$4=WAC_IIN),0))*'Blend Sheet'!$AK99,0) + IFERROR(INDEX(WAC_Item_Cost,MATCH(1,(K$1=WAC_District)*('Blend Sheet'!$AL$4=WAC_IIN),0))*'Blend Sheet'!$AL99,0) + IFERROR(INDEX(WAC_Item_Cost,MATCH(1,(K$1=WAC_District)*('Blend Sheet'!$AM$4=WAC_IIN),0))*'Blend Sheet'!$AM99,0) + IFERROR(INDEX(WAC_Item_Cost,MATCH(1,(K$1=WAC_District)*('Blend Sheet'!$AN$4=WAC_IIN),0))*'Blend Sheet'!$AN99,0) + IFERROR(INDEX(WAC_Item_Cost,MATCH(1,(K$1=WAC_District)*('Blend Sheet'!$AO$4=WAC_IIN),0))*'Blend Sheet'!$AO99,0) + IFERROR(INDEX(WAC_Item_Cost,MATCH(1,(K$1=WAC_District)*('Blend Sheet'!$AP$4=WAC_IIN),0))*'Blend Sheet'!$AP99/1000,0)</f>
        <v>0</v>
      </c>
      <c r="L96" s="245">
        <f t="array" ref="L96">IFERROR(INDEX(WAC_Item_Cost,MATCH(1,(L$1=WAC_District)*('Blend Sheet'!$C$4=WAC_IIN),0))*'Blend Sheet'!$C99/1000,0) + IFERROR(INDEX(WAC_Item_Cost,MATCH(1,(L$1=WAC_District)*('Blend Sheet'!$D$4=WAC_IIN),0))*'Blend Sheet'!$D99/1000,0) + IFERROR(INDEX(WAC_Item_Cost,MATCH(1,(L$1=WAC_District)*('Blend Sheet'!$E$4=WAC_IIN),0))*'Blend Sheet'!$E99/1000,0) + IFERROR(INDEX(WAC_Item_Cost,MATCH(1,(L$1=WAC_District)*('Blend Sheet'!$F$4=WAC_IIN),0))*'Blend Sheet'!$F99/1000,0)  + IFERROR(INDEX(WAC_Item_Cost,MATCH(1,(L$1=WAC_District)*('Blend Sheet'!$G$4=WAC_IIN),0))*'Blend Sheet'!$G99,0) + IFERROR(INDEX(WAC_Item_Cost,MATCH(1,(L$1=WAC_District)*('Blend Sheet'!$H$4=WAC_IIN),0))*'Blend Sheet'!$H99,0)  + IFERROR(INDEX(WAC_Item_Cost,MATCH(1,(L$1=WAC_District)*('Blend Sheet'!$I$4=WAC_IIN),0))*'Blend Sheet'!$I99,0) + IFERROR(INDEX(WAC_Item_Cost,MATCH(1,(L$1=WAC_District)*('Blend Sheet'!$J$4=WAC_IIN),0))*'Blend Sheet'!$J99,0) + IFERROR(INDEX(WAC_Item_Cost,MATCH(1,(L$1=WAC_District)*('Blend Sheet'!$K$4=WAC_IIN),0))*'Blend Sheet'!$K99,0) + IFERROR(INDEX(WAC_Item_Cost,MATCH(1,(L$1=WAC_District)*('Blend Sheet'!$L$4=WAC_IIN),0))*'Blend Sheet'!$L99,0) + IFERROR(INDEX(WAC_Item_Cost,MATCH(1,(L$1=WAC_District)*('Blend Sheet'!$M$4=WAC_IIN),0))*'Blend Sheet'!$M99,0) + IFERROR(INDEX(WAC_Item_Cost,MATCH(1,(L$1=WAC_District)*('Blend Sheet'!$N$4=WAC_IIN),0))*'Blend Sheet'!$N99,0) + IFERROR(INDEX(WAC_Item_Cost,MATCH(1,(L$1=WAC_District)*('Blend Sheet'!$O$4=WAC_IIN),0))*'Blend Sheet'!$O99,0) + IFERROR(INDEX(WAC_Item_Cost,MATCH(1,(L$1=WAC_District)*('Blend Sheet'!$P$4=WAC_IIN),0))*'Blend Sheet'!$P99,0) + IFERROR(INDEX(WAC_Item_Cost,MATCH(1,(L$1=WAC_District)*('Blend Sheet'!$Q$4=WAC_IIN),0))*'Blend Sheet'!$Q99,0) + IFERROR(INDEX(WAC_Item_Cost,MATCH(1,(L$1=WAC_District)*('Blend Sheet'!$R$4=WAC_IIN),0))*'Blend Sheet'!$R99,0) + IFERROR(INDEX(WAC_Item_Cost,MATCH(1,(L$1=WAC_District)*('Blend Sheet'!$S$4=WAC_IIN),0))*'Blend Sheet'!$S99,0) + IFERROR(INDEX(WAC_Item_Cost,MATCH(1,(L$1=WAC_District)*('Blend Sheet'!$T$4=WAC_IIN),0))*'Blend Sheet'!$T99,0) + IFERROR(INDEX(WAC_Item_Cost,MATCH(1,(L$1=WAC_District)*('Blend Sheet'!$U$4=WAC_IIN),0))*'Blend Sheet'!$U99,0) + IFERROR(INDEX(WAC_Item_Cost,MATCH(1,(L$1=WAC_District)*('Blend Sheet'!$V$4=WAC_IIN),0))*'Blend Sheet'!$V99,0) + IFERROR(INDEX(WAC_Item_Cost,MATCH(1,(L$1=WAC_District)*('Blend Sheet'!$W$4=WAC_IIN),0))*'Blend Sheet'!$W99,0) + IFERROR(INDEX(WAC_Item_Cost,MATCH(1,(L$1=WAC_District)*('Blend Sheet'!$X$4=WAC_IIN),0))*'Blend Sheet'!$X99,0) + IFERROR(INDEX(WAC_Item_Cost,MATCH(1,(L$1=WAC_District)*('Blend Sheet'!$Y$4=WAC_IIN),0))*'Blend Sheet'!$Y99,0) + IFERROR(INDEX(WAC_Item_Cost,MATCH(1,(L$1=WAC_District)*('Blend Sheet'!$Z$4=WAC_IIN),0))*'Blend Sheet'!$Z99,0) + IFERROR(INDEX(WAC_Item_Cost,MATCH(1,(L$1=WAC_District)*('Blend Sheet'!$AA$4=WAC_IIN),0))*'Blend Sheet'!$AA99,0) + IFERROR(INDEX(WAC_Item_Cost,MATCH(1,(L$1=WAC_District)*('Blend Sheet'!$AB$4=WAC_IIN),0))*'Blend Sheet'!$AB99,0) + IFERROR(INDEX(WAC_Item_Cost,MATCH(1,(L$1=WAC_District)*('Blend Sheet'!$AC$4=WAC_IIN),0))*'Blend Sheet'!$AC99,0) + IFERROR(INDEX(WAC_Item_Cost,MATCH(1,(L$1=WAC_District)*('Blend Sheet'!$AD$4=WAC_IIN),0))*'Blend Sheet'!$AD99,0) + IFERROR(INDEX(WAC_Item_Cost,MATCH(1,(L$1=WAC_District)*('Blend Sheet'!$AE$4=WAC_IIN),0))*'Blend Sheet'!$AE99,0) + IFERROR(INDEX(WAC_Item_Cost,MATCH(1,(L$1=WAC_District)*('Blend Sheet'!$AF$4=WAC_IIN),0))*'Blend Sheet'!$AF99,0) + IFERROR(INDEX(WAC_Item_Cost,MATCH(1,(L$1=WAC_District)*('Blend Sheet'!$AG$4=WAC_IIN),0))*'Blend Sheet'!$AG99,0) + IFERROR(INDEX(WAC_Item_Cost,MATCH(1,(L$1=WAC_District)*('Blend Sheet'!$AH$4=WAC_IIN),0))*'Blend Sheet'!$AH99,0) + IFERROR(INDEX(WAC_Item_Cost,MATCH(1,(L$1=WAC_District)*('Blend Sheet'!$AI$4=WAC_IIN),0))*'Blend Sheet'!$AI99,0) + IFERROR(INDEX(WAC_Item_Cost,MATCH(1,(L$1=WAC_District)*('Blend Sheet'!$AJ$4=WAC_IIN),0))*'Blend Sheet'!$AJ99,0) + IFERROR(INDEX(WAC_Item_Cost,MATCH(1,(L$1=WAC_District)*('Blend Sheet'!$AK$4=WAC_IIN),0))*'Blend Sheet'!$AK99,0) + IFERROR(INDEX(WAC_Item_Cost,MATCH(1,(L$1=WAC_District)*('Blend Sheet'!$AL$4=WAC_IIN),0))*'Blend Sheet'!$AL99,0) + IFERROR(INDEX(WAC_Item_Cost,MATCH(1,(L$1=WAC_District)*('Blend Sheet'!$AM$4=WAC_IIN),0))*'Blend Sheet'!$AM99,0) + IFERROR(INDEX(WAC_Item_Cost,MATCH(1,(L$1=WAC_District)*('Blend Sheet'!$AN$4=WAC_IIN),0))*'Blend Sheet'!$AN99,0) + IFERROR(INDEX(WAC_Item_Cost,MATCH(1,(L$1=WAC_District)*('Blend Sheet'!$AO$4=WAC_IIN),0))*'Blend Sheet'!$AO99,0) + IFERROR(INDEX(WAC_Item_Cost,MATCH(1,(L$1=WAC_District)*('Blend Sheet'!$AP$4=WAC_IIN),0))*'Blend Sheet'!$AP99/1000,0)</f>
        <v>0</v>
      </c>
    </row>
    <row r="97" spans="1:12" x14ac:dyDescent="0.25">
      <c r="A97" t="str">
        <f>'Blend Sheet'!A100</f>
        <v>SURFACEmix LW PRO SL</v>
      </c>
      <c r="B97" s="245">
        <f t="array" ref="B97">IFERROR(INDEX(WAC_Item_Cost,MATCH(1,(B$1=WAC_District)*('Blend Sheet'!$C$4=WAC_IIN),0))*'Blend Sheet'!$C100/1000,0) + IFERROR(INDEX(WAC_Item_Cost,MATCH(1,(B$1=WAC_District)*('Blend Sheet'!$D$4=WAC_IIN),0))*'Blend Sheet'!$D100/1000,0) + IFERROR(INDEX(WAC_Item_Cost,MATCH(1,(B$1=WAC_District)*('Blend Sheet'!$E$4=WAC_IIN),0))*'Blend Sheet'!$E100/1000,0) + IFERROR(INDEX(WAC_Item_Cost,MATCH(1,(B$1=WAC_District)*('Blend Sheet'!$F$4=WAC_IIN),0))*'Blend Sheet'!$F100/1000,0)  + IFERROR(INDEX(WAC_Item_Cost,MATCH(1,(B$1=WAC_District)*('Blend Sheet'!$G$4=WAC_IIN),0))*'Blend Sheet'!$G100,0) + IFERROR(INDEX(WAC_Item_Cost,MATCH(1,(B$1=WAC_District)*('Blend Sheet'!$H$4=WAC_IIN),0))*'Blend Sheet'!$H100,0)  + IFERROR(INDEX(WAC_Item_Cost,MATCH(1,(B$1=WAC_District)*('Blend Sheet'!$I$4=WAC_IIN),0))*'Blend Sheet'!$I100,0) + IFERROR(INDEX(WAC_Item_Cost,MATCH(1,(B$1=WAC_District)*('Blend Sheet'!$J$4=WAC_IIN),0))*'Blend Sheet'!$J100,0) + IFERROR(INDEX(WAC_Item_Cost,MATCH(1,(B$1=WAC_District)*('Blend Sheet'!$K$4=WAC_IIN),0))*'Blend Sheet'!$K100,0) + IFERROR(INDEX(WAC_Item_Cost,MATCH(1,(B$1=WAC_District)*('Blend Sheet'!$L$4=WAC_IIN),0))*'Blend Sheet'!$L100,0) + IFERROR(INDEX(WAC_Item_Cost,MATCH(1,(B$1=WAC_District)*('Blend Sheet'!$M$4=WAC_IIN),0))*'Blend Sheet'!$M100,0) + IFERROR(INDEX(WAC_Item_Cost,MATCH(1,(B$1=WAC_District)*('Blend Sheet'!$N$4=WAC_IIN),0))*'Blend Sheet'!$N100,0) + IFERROR(INDEX(WAC_Item_Cost,MATCH(1,(B$1=WAC_District)*('Blend Sheet'!$O$4=WAC_IIN),0))*'Blend Sheet'!$O100,0) + IFERROR(INDEX(WAC_Item_Cost,MATCH(1,(B$1=WAC_District)*('Blend Sheet'!$P$4=WAC_IIN),0))*'Blend Sheet'!$P100,0) + IFERROR(INDEX(WAC_Item_Cost,MATCH(1,(B$1=WAC_District)*('Blend Sheet'!$Q$4=WAC_IIN),0))*'Blend Sheet'!$Q100,0) + IFERROR(INDEX(WAC_Item_Cost,MATCH(1,(B$1=WAC_District)*('Blend Sheet'!$R$4=WAC_IIN),0))*'Blend Sheet'!$R100,0) + IFERROR(INDEX(WAC_Item_Cost,MATCH(1,(B$1=WAC_District)*('Blend Sheet'!$S$4=WAC_IIN),0))*'Blend Sheet'!$S100,0) + IFERROR(INDEX(WAC_Item_Cost,MATCH(1,(B$1=WAC_District)*('Blend Sheet'!$T$4=WAC_IIN),0))*'Blend Sheet'!$T100,0) + IFERROR(INDEX(WAC_Item_Cost,MATCH(1,(B$1=WAC_District)*('Blend Sheet'!$U$4=WAC_IIN),0))*'Blend Sheet'!$U100,0) + IFERROR(INDEX(WAC_Item_Cost,MATCH(1,(B$1=WAC_District)*('Blend Sheet'!$V$4=WAC_IIN),0))*'Blend Sheet'!$V100,0) + IFERROR(INDEX(WAC_Item_Cost,MATCH(1,(B$1=WAC_District)*('Blend Sheet'!$W$4=WAC_IIN),0))*'Blend Sheet'!$W100,0) + IFERROR(INDEX(WAC_Item_Cost,MATCH(1,(B$1=WAC_District)*('Blend Sheet'!$X$4=WAC_IIN),0))*'Blend Sheet'!$X100,0) + IFERROR(INDEX(WAC_Item_Cost,MATCH(1,(B$1=WAC_District)*('Blend Sheet'!$Y$4=WAC_IIN),0))*'Blend Sheet'!$Y100,0) + IFERROR(INDEX(WAC_Item_Cost,MATCH(1,(B$1=WAC_District)*('Blend Sheet'!$Z$4=WAC_IIN),0))*'Blend Sheet'!$Z100,0) + IFERROR(INDEX(WAC_Item_Cost,MATCH(1,(B$1=WAC_District)*('Blend Sheet'!$AA$4=WAC_IIN),0))*'Blend Sheet'!$AA100,0) + IFERROR(INDEX(WAC_Item_Cost,MATCH(1,(B$1=WAC_District)*('Blend Sheet'!$AB$4=WAC_IIN),0))*'Blend Sheet'!$AB100,0) + IFERROR(INDEX(WAC_Item_Cost,MATCH(1,(B$1=WAC_District)*('Blend Sheet'!$AC$4=WAC_IIN),0))*'Blend Sheet'!$AC100,0) + IFERROR(INDEX(WAC_Item_Cost,MATCH(1,(B$1=WAC_District)*('Blend Sheet'!$AD$4=WAC_IIN),0))*'Blend Sheet'!$AD100,0) + IFERROR(INDEX(WAC_Item_Cost,MATCH(1,(B$1=WAC_District)*('Blend Sheet'!$AE$4=WAC_IIN),0))*'Blend Sheet'!$AE100,0) + IFERROR(INDEX(WAC_Item_Cost,MATCH(1,(B$1=WAC_District)*('Blend Sheet'!$AF$4=WAC_IIN),0))*'Blend Sheet'!$AF100,0) + IFERROR(INDEX(WAC_Item_Cost,MATCH(1,(B$1=WAC_District)*('Blend Sheet'!$AG$4=WAC_IIN),0))*'Blend Sheet'!$AG100,0) + IFERROR(INDEX(WAC_Item_Cost,MATCH(1,(B$1=WAC_District)*('Blend Sheet'!$AH$4=WAC_IIN),0))*'Blend Sheet'!$AH100,0) + IFERROR(INDEX(WAC_Item_Cost,MATCH(1,(B$1=WAC_District)*('Blend Sheet'!$AI$4=WAC_IIN),0))*'Blend Sheet'!$AI100,0) + IFERROR(INDEX(WAC_Item_Cost,MATCH(1,(B$1=WAC_District)*('Blend Sheet'!$AJ$4=WAC_IIN),0))*'Blend Sheet'!$AJ100,0) + IFERROR(INDEX(WAC_Item_Cost,MATCH(1,(B$1=WAC_District)*('Blend Sheet'!$AK$4=WAC_IIN),0))*'Blend Sheet'!$AK100,0) + IFERROR(INDEX(WAC_Item_Cost,MATCH(1,(B$1=WAC_District)*('Blend Sheet'!$AL$4=WAC_IIN),0))*'Blend Sheet'!$AL100,0) + IFERROR(INDEX(WAC_Item_Cost,MATCH(1,(B$1=WAC_District)*('Blend Sheet'!$AM$4=WAC_IIN),0))*'Blend Sheet'!$AM100,0) + IFERROR(INDEX(WAC_Item_Cost,MATCH(1,(B$1=WAC_District)*('Blend Sheet'!$AN$4=WAC_IIN),0))*'Blend Sheet'!$AN100,0) + IFERROR(INDEX(WAC_Item_Cost,MATCH(1,(B$1=WAC_District)*('Blend Sheet'!$AO$4=WAC_IIN),0))*'Blend Sheet'!$AO100,0) + IFERROR(INDEX(WAC_Item_Cost,MATCH(1,(B$1=WAC_District)*('Blend Sheet'!$AP$4=WAC_IIN),0))*'Blend Sheet'!$AP100/1000,0)</f>
        <v>136.64095365099999</v>
      </c>
      <c r="C97" s="245">
        <f t="array" ref="C97">IFERROR(INDEX(WAC_Item_Cost,MATCH(1,(C$1=WAC_District)*('Blend Sheet'!$C$4=WAC_IIN),0))*'Blend Sheet'!$C100/1000,0) + IFERROR(INDEX(WAC_Item_Cost,MATCH(1,(C$1=WAC_District)*('Blend Sheet'!$D$4=WAC_IIN),0))*'Blend Sheet'!$D100/1000,0) + IFERROR(INDEX(WAC_Item_Cost,MATCH(1,(C$1=WAC_District)*('Blend Sheet'!$E$4=WAC_IIN),0))*'Blend Sheet'!$E100/1000,0) + IFERROR(INDEX(WAC_Item_Cost,MATCH(1,(C$1=WAC_District)*('Blend Sheet'!$F$4=WAC_IIN),0))*'Blend Sheet'!$F100/1000,0)  + IFERROR(INDEX(WAC_Item_Cost,MATCH(1,(C$1=WAC_District)*('Blend Sheet'!$G$4=WAC_IIN),0))*'Blend Sheet'!$G100,0) + IFERROR(INDEX(WAC_Item_Cost,MATCH(1,(C$1=WAC_District)*('Blend Sheet'!$H$4=WAC_IIN),0))*'Blend Sheet'!$H100,0)  + IFERROR(INDEX(WAC_Item_Cost,MATCH(1,(C$1=WAC_District)*('Blend Sheet'!$I$4=WAC_IIN),0))*'Blend Sheet'!$I100,0) + IFERROR(INDEX(WAC_Item_Cost,MATCH(1,(C$1=WAC_District)*('Blend Sheet'!$J$4=WAC_IIN),0))*'Blend Sheet'!$J100,0) + IFERROR(INDEX(WAC_Item_Cost,MATCH(1,(C$1=WAC_District)*('Blend Sheet'!$K$4=WAC_IIN),0))*'Blend Sheet'!$K100,0) + IFERROR(INDEX(WAC_Item_Cost,MATCH(1,(C$1=WAC_District)*('Blend Sheet'!$L$4=WAC_IIN),0))*'Blend Sheet'!$L100,0) + IFERROR(INDEX(WAC_Item_Cost,MATCH(1,(C$1=WAC_District)*('Blend Sheet'!$M$4=WAC_IIN),0))*'Blend Sheet'!$M100,0) + IFERROR(INDEX(WAC_Item_Cost,MATCH(1,(C$1=WAC_District)*('Blend Sheet'!$N$4=WAC_IIN),0))*'Blend Sheet'!$N100,0) + IFERROR(INDEX(WAC_Item_Cost,MATCH(1,(C$1=WAC_District)*('Blend Sheet'!$O$4=WAC_IIN),0))*'Blend Sheet'!$O100,0) + IFERROR(INDEX(WAC_Item_Cost,MATCH(1,(C$1=WAC_District)*('Blend Sheet'!$P$4=WAC_IIN),0))*'Blend Sheet'!$P100,0) + IFERROR(INDEX(WAC_Item_Cost,MATCH(1,(C$1=WAC_District)*('Blend Sheet'!$Q$4=WAC_IIN),0))*'Blend Sheet'!$Q100,0) + IFERROR(INDEX(WAC_Item_Cost,MATCH(1,(C$1=WAC_District)*('Blend Sheet'!$R$4=WAC_IIN),0))*'Blend Sheet'!$R100,0) + IFERROR(INDEX(WAC_Item_Cost,MATCH(1,(C$1=WAC_District)*('Blend Sheet'!$S$4=WAC_IIN),0))*'Blend Sheet'!$S100,0) + IFERROR(INDEX(WAC_Item_Cost,MATCH(1,(C$1=WAC_District)*('Blend Sheet'!$T$4=WAC_IIN),0))*'Blend Sheet'!$T100,0) + IFERROR(INDEX(WAC_Item_Cost,MATCH(1,(C$1=WAC_District)*('Blend Sheet'!$U$4=WAC_IIN),0))*'Blend Sheet'!$U100,0) + IFERROR(INDEX(WAC_Item_Cost,MATCH(1,(C$1=WAC_District)*('Blend Sheet'!$V$4=WAC_IIN),0))*'Blend Sheet'!$V100,0) + IFERROR(INDEX(WAC_Item_Cost,MATCH(1,(C$1=WAC_District)*('Blend Sheet'!$W$4=WAC_IIN),0))*'Blend Sheet'!$W100,0) + IFERROR(INDEX(WAC_Item_Cost,MATCH(1,(C$1=WAC_District)*('Blend Sheet'!$X$4=WAC_IIN),0))*'Blend Sheet'!$X100,0) + IFERROR(INDEX(WAC_Item_Cost,MATCH(1,(C$1=WAC_District)*('Blend Sheet'!$Y$4=WAC_IIN),0))*'Blend Sheet'!$Y100,0) + IFERROR(INDEX(WAC_Item_Cost,MATCH(1,(C$1=WAC_District)*('Blend Sheet'!$Z$4=WAC_IIN),0))*'Blend Sheet'!$Z100,0) + IFERROR(INDEX(WAC_Item_Cost,MATCH(1,(C$1=WAC_District)*('Blend Sheet'!$AA$4=WAC_IIN),0))*'Blend Sheet'!$AA100,0) + IFERROR(INDEX(WAC_Item_Cost,MATCH(1,(C$1=WAC_District)*('Blend Sheet'!$AB$4=WAC_IIN),0))*'Blend Sheet'!$AB100,0) + IFERROR(INDEX(WAC_Item_Cost,MATCH(1,(C$1=WAC_District)*('Blend Sheet'!$AC$4=WAC_IIN),0))*'Blend Sheet'!$AC100,0) + IFERROR(INDEX(WAC_Item_Cost,MATCH(1,(C$1=WAC_District)*('Blend Sheet'!$AD$4=WAC_IIN),0))*'Blend Sheet'!$AD100,0) + IFERROR(INDEX(WAC_Item_Cost,MATCH(1,(C$1=WAC_District)*('Blend Sheet'!$AE$4=WAC_IIN),0))*'Blend Sheet'!$AE100,0) + IFERROR(INDEX(WAC_Item_Cost,MATCH(1,(C$1=WAC_District)*('Blend Sheet'!$AF$4=WAC_IIN),0))*'Blend Sheet'!$AF100,0) + IFERROR(INDEX(WAC_Item_Cost,MATCH(1,(C$1=WAC_District)*('Blend Sheet'!$AG$4=WAC_IIN),0))*'Blend Sheet'!$AG100,0) + IFERROR(INDEX(WAC_Item_Cost,MATCH(1,(C$1=WAC_District)*('Blend Sheet'!$AH$4=WAC_IIN),0))*'Blend Sheet'!$AH100,0) + IFERROR(INDEX(WAC_Item_Cost,MATCH(1,(C$1=WAC_District)*('Blend Sheet'!$AI$4=WAC_IIN),0))*'Blend Sheet'!$AI100,0) + IFERROR(INDEX(WAC_Item_Cost,MATCH(1,(C$1=WAC_District)*('Blend Sheet'!$AJ$4=WAC_IIN),0))*'Blend Sheet'!$AJ100,0) + IFERROR(INDEX(WAC_Item_Cost,MATCH(1,(C$1=WAC_District)*('Blend Sheet'!$AK$4=WAC_IIN),0))*'Blend Sheet'!$AK100,0) + IFERROR(INDEX(WAC_Item_Cost,MATCH(1,(C$1=WAC_District)*('Blend Sheet'!$AL$4=WAC_IIN),0))*'Blend Sheet'!$AL100,0) + IFERROR(INDEX(WAC_Item_Cost,MATCH(1,(C$1=WAC_District)*('Blend Sheet'!$AM$4=WAC_IIN),0))*'Blend Sheet'!$AM100,0) + IFERROR(INDEX(WAC_Item_Cost,MATCH(1,(C$1=WAC_District)*('Blend Sheet'!$AN$4=WAC_IIN),0))*'Blend Sheet'!$AN100,0) + IFERROR(INDEX(WAC_Item_Cost,MATCH(1,(C$1=WAC_District)*('Blend Sheet'!$AO$4=WAC_IIN),0))*'Blend Sheet'!$AO100,0) + IFERROR(INDEX(WAC_Item_Cost,MATCH(1,(C$1=WAC_District)*('Blend Sheet'!$AP$4=WAC_IIN),0))*'Blend Sheet'!$AP100/1000,0)</f>
        <v>163.23525837550002</v>
      </c>
      <c r="D97" s="245">
        <f t="array" ref="D97">IFERROR(INDEX(WAC_Item_Cost,MATCH(1,(D$1=WAC_District)*('Blend Sheet'!$C$4=WAC_IIN),0))*'Blend Sheet'!$C100/1000,0) + IFERROR(INDEX(WAC_Item_Cost,MATCH(1,(D$1=WAC_District)*('Blend Sheet'!$D$4=WAC_IIN),0))*'Blend Sheet'!$D100/1000,0) + IFERROR(INDEX(WAC_Item_Cost,MATCH(1,(D$1=WAC_District)*('Blend Sheet'!$E$4=WAC_IIN),0))*'Blend Sheet'!$E100/1000,0) + IFERROR(INDEX(WAC_Item_Cost,MATCH(1,(D$1=WAC_District)*('Blend Sheet'!$F$4=WAC_IIN),0))*'Blend Sheet'!$F100/1000,0)  + IFERROR(INDEX(WAC_Item_Cost,MATCH(1,(D$1=WAC_District)*('Blend Sheet'!$G$4=WAC_IIN),0))*'Blend Sheet'!$G100,0) + IFERROR(INDEX(WAC_Item_Cost,MATCH(1,(D$1=WAC_District)*('Blend Sheet'!$H$4=WAC_IIN),0))*'Blend Sheet'!$H100,0)  + IFERROR(INDEX(WAC_Item_Cost,MATCH(1,(D$1=WAC_District)*('Blend Sheet'!$I$4=WAC_IIN),0))*'Blend Sheet'!$I100,0) + IFERROR(INDEX(WAC_Item_Cost,MATCH(1,(D$1=WAC_District)*('Blend Sheet'!$J$4=WAC_IIN),0))*'Blend Sheet'!$J100,0) + IFERROR(INDEX(WAC_Item_Cost,MATCH(1,(D$1=WAC_District)*('Blend Sheet'!$K$4=WAC_IIN),0))*'Blend Sheet'!$K100,0) + IFERROR(INDEX(WAC_Item_Cost,MATCH(1,(D$1=WAC_District)*('Blend Sheet'!$L$4=WAC_IIN),0))*'Blend Sheet'!$L100,0) + IFERROR(INDEX(WAC_Item_Cost,MATCH(1,(D$1=WAC_District)*('Blend Sheet'!$M$4=WAC_IIN),0))*'Blend Sheet'!$M100,0) + IFERROR(INDEX(WAC_Item_Cost,MATCH(1,(D$1=WAC_District)*('Blend Sheet'!$N$4=WAC_IIN),0))*'Blend Sheet'!$N100,0) + IFERROR(INDEX(WAC_Item_Cost,MATCH(1,(D$1=WAC_District)*('Blend Sheet'!$O$4=WAC_IIN),0))*'Blend Sheet'!$O100,0) + IFERROR(INDEX(WAC_Item_Cost,MATCH(1,(D$1=WAC_District)*('Blend Sheet'!$P$4=WAC_IIN),0))*'Blend Sheet'!$P100,0) + IFERROR(INDEX(WAC_Item_Cost,MATCH(1,(D$1=WAC_District)*('Blend Sheet'!$Q$4=WAC_IIN),0))*'Blend Sheet'!$Q100,0) + IFERROR(INDEX(WAC_Item_Cost,MATCH(1,(D$1=WAC_District)*('Blend Sheet'!$R$4=WAC_IIN),0))*'Blend Sheet'!$R100,0) + IFERROR(INDEX(WAC_Item_Cost,MATCH(1,(D$1=WAC_District)*('Blend Sheet'!$S$4=WAC_IIN),0))*'Blend Sheet'!$S100,0) + IFERROR(INDEX(WAC_Item_Cost,MATCH(1,(D$1=WAC_District)*('Blend Sheet'!$T$4=WAC_IIN),0))*'Blend Sheet'!$T100,0) + IFERROR(INDEX(WAC_Item_Cost,MATCH(1,(D$1=WAC_District)*('Blend Sheet'!$U$4=WAC_IIN),0))*'Blend Sheet'!$U100,0) + IFERROR(INDEX(WAC_Item_Cost,MATCH(1,(D$1=WAC_District)*('Blend Sheet'!$V$4=WAC_IIN),0))*'Blend Sheet'!$V100,0) + IFERROR(INDEX(WAC_Item_Cost,MATCH(1,(D$1=WAC_District)*('Blend Sheet'!$W$4=WAC_IIN),0))*'Blend Sheet'!$W100,0) + IFERROR(INDEX(WAC_Item_Cost,MATCH(1,(D$1=WAC_District)*('Blend Sheet'!$X$4=WAC_IIN),0))*'Blend Sheet'!$X100,0) + IFERROR(INDEX(WAC_Item_Cost,MATCH(1,(D$1=WAC_District)*('Blend Sheet'!$Y$4=WAC_IIN),0))*'Blend Sheet'!$Y100,0) + IFERROR(INDEX(WAC_Item_Cost,MATCH(1,(D$1=WAC_District)*('Blend Sheet'!$Z$4=WAC_IIN),0))*'Blend Sheet'!$Z100,0) + IFERROR(INDEX(WAC_Item_Cost,MATCH(1,(D$1=WAC_District)*('Blend Sheet'!$AA$4=WAC_IIN),0))*'Blend Sheet'!$AA100,0) + IFERROR(INDEX(WAC_Item_Cost,MATCH(1,(D$1=WAC_District)*('Blend Sheet'!$AB$4=WAC_IIN),0))*'Blend Sheet'!$AB100,0) + IFERROR(INDEX(WAC_Item_Cost,MATCH(1,(D$1=WAC_District)*('Blend Sheet'!$AC$4=WAC_IIN),0))*'Blend Sheet'!$AC100,0) + IFERROR(INDEX(WAC_Item_Cost,MATCH(1,(D$1=WAC_District)*('Blend Sheet'!$AD$4=WAC_IIN),0))*'Blend Sheet'!$AD100,0) + IFERROR(INDEX(WAC_Item_Cost,MATCH(1,(D$1=WAC_District)*('Blend Sheet'!$AE$4=WAC_IIN),0))*'Blend Sheet'!$AE100,0) + IFERROR(INDEX(WAC_Item_Cost,MATCH(1,(D$1=WAC_District)*('Blend Sheet'!$AF$4=WAC_IIN),0))*'Blend Sheet'!$AF100,0) + IFERROR(INDEX(WAC_Item_Cost,MATCH(1,(D$1=WAC_District)*('Blend Sheet'!$AG$4=WAC_IIN),0))*'Blend Sheet'!$AG100,0) + IFERROR(INDEX(WAC_Item_Cost,MATCH(1,(D$1=WAC_District)*('Blend Sheet'!$AH$4=WAC_IIN),0))*'Blend Sheet'!$AH100,0) + IFERROR(INDEX(WAC_Item_Cost,MATCH(1,(D$1=WAC_District)*('Blend Sheet'!$AI$4=WAC_IIN),0))*'Blend Sheet'!$AI100,0) + IFERROR(INDEX(WAC_Item_Cost,MATCH(1,(D$1=WAC_District)*('Blend Sheet'!$AJ$4=WAC_IIN),0))*'Blend Sheet'!$AJ100,0) + IFERROR(INDEX(WAC_Item_Cost,MATCH(1,(D$1=WAC_District)*('Blend Sheet'!$AK$4=WAC_IIN),0))*'Blend Sheet'!$AK100,0) + IFERROR(INDEX(WAC_Item_Cost,MATCH(1,(D$1=WAC_District)*('Blend Sheet'!$AL$4=WAC_IIN),0))*'Blend Sheet'!$AL100,0) + IFERROR(INDEX(WAC_Item_Cost,MATCH(1,(D$1=WAC_District)*('Blend Sheet'!$AM$4=WAC_IIN),0))*'Blend Sheet'!$AM100,0) + IFERROR(INDEX(WAC_Item_Cost,MATCH(1,(D$1=WAC_District)*('Blend Sheet'!$AN$4=WAC_IIN),0))*'Blend Sheet'!$AN100,0) + IFERROR(INDEX(WAC_Item_Cost,MATCH(1,(D$1=WAC_District)*('Blend Sheet'!$AO$4=WAC_IIN),0))*'Blend Sheet'!$AO100,0) + IFERROR(INDEX(WAC_Item_Cost,MATCH(1,(D$1=WAC_District)*('Blend Sheet'!$AP$4=WAC_IIN),0))*'Blend Sheet'!$AP100/1000,0)</f>
        <v>136.16666186500001</v>
      </c>
      <c r="E97" s="245">
        <f t="array" ref="E97">IFERROR(INDEX(WAC_Item_Cost,MATCH(1,(E$1=WAC_District)*('Blend Sheet'!$C$4=WAC_IIN),0))*'Blend Sheet'!$C100/1000,0) + IFERROR(INDEX(WAC_Item_Cost,MATCH(1,(E$1=WAC_District)*('Blend Sheet'!$D$4=WAC_IIN),0))*'Blend Sheet'!$D100/1000,0) + IFERROR(INDEX(WAC_Item_Cost,MATCH(1,(E$1=WAC_District)*('Blend Sheet'!$E$4=WAC_IIN),0))*'Blend Sheet'!$E100/1000,0) + IFERROR(INDEX(WAC_Item_Cost,MATCH(1,(E$1=WAC_District)*('Blend Sheet'!$F$4=WAC_IIN),0))*'Blend Sheet'!$F100/1000,0)  + IFERROR(INDEX(WAC_Item_Cost,MATCH(1,(E$1=WAC_District)*('Blend Sheet'!$G$4=WAC_IIN),0))*'Blend Sheet'!$G100,0) + IFERROR(INDEX(WAC_Item_Cost,MATCH(1,(E$1=WAC_District)*('Blend Sheet'!$H$4=WAC_IIN),0))*'Blend Sheet'!$H100,0)  + IFERROR(INDEX(WAC_Item_Cost,MATCH(1,(E$1=WAC_District)*('Blend Sheet'!$I$4=WAC_IIN),0))*'Blend Sheet'!$I100,0) + IFERROR(INDEX(WAC_Item_Cost,MATCH(1,(E$1=WAC_District)*('Blend Sheet'!$J$4=WAC_IIN),0))*'Blend Sheet'!$J100,0) + IFERROR(INDEX(WAC_Item_Cost,MATCH(1,(E$1=WAC_District)*('Blend Sheet'!$K$4=WAC_IIN),0))*'Blend Sheet'!$K100,0) + IFERROR(INDEX(WAC_Item_Cost,MATCH(1,(E$1=WAC_District)*('Blend Sheet'!$L$4=WAC_IIN),0))*'Blend Sheet'!$L100,0) + IFERROR(INDEX(WAC_Item_Cost,MATCH(1,(E$1=WAC_District)*('Blend Sheet'!$M$4=WAC_IIN),0))*'Blend Sheet'!$M100,0) + IFERROR(INDEX(WAC_Item_Cost,MATCH(1,(E$1=WAC_District)*('Blend Sheet'!$N$4=WAC_IIN),0))*'Blend Sheet'!$N100,0) + IFERROR(INDEX(WAC_Item_Cost,MATCH(1,(E$1=WAC_District)*('Blend Sheet'!$O$4=WAC_IIN),0))*'Blend Sheet'!$O100,0) + IFERROR(INDEX(WAC_Item_Cost,MATCH(1,(E$1=WAC_District)*('Blend Sheet'!$P$4=WAC_IIN),0))*'Blend Sheet'!$P100,0) + IFERROR(INDEX(WAC_Item_Cost,MATCH(1,(E$1=WAC_District)*('Blend Sheet'!$Q$4=WAC_IIN),0))*'Blend Sheet'!$Q100,0) + IFERROR(INDEX(WAC_Item_Cost,MATCH(1,(E$1=WAC_District)*('Blend Sheet'!$R$4=WAC_IIN),0))*'Blend Sheet'!$R100,0) + IFERROR(INDEX(WAC_Item_Cost,MATCH(1,(E$1=WAC_District)*('Blend Sheet'!$S$4=WAC_IIN),0))*'Blend Sheet'!$S100,0) + IFERROR(INDEX(WAC_Item_Cost,MATCH(1,(E$1=WAC_District)*('Blend Sheet'!$T$4=WAC_IIN),0))*'Blend Sheet'!$T100,0) + IFERROR(INDEX(WAC_Item_Cost,MATCH(1,(E$1=WAC_District)*('Blend Sheet'!$U$4=WAC_IIN),0))*'Blend Sheet'!$U100,0) + IFERROR(INDEX(WAC_Item_Cost,MATCH(1,(E$1=WAC_District)*('Blend Sheet'!$V$4=WAC_IIN),0))*'Blend Sheet'!$V100,0) + IFERROR(INDEX(WAC_Item_Cost,MATCH(1,(E$1=WAC_District)*('Blend Sheet'!$W$4=WAC_IIN),0))*'Blend Sheet'!$W100,0) + IFERROR(INDEX(WAC_Item_Cost,MATCH(1,(E$1=WAC_District)*('Blend Sheet'!$X$4=WAC_IIN),0))*'Blend Sheet'!$X100,0) + IFERROR(INDEX(WAC_Item_Cost,MATCH(1,(E$1=WAC_District)*('Blend Sheet'!$Y$4=WAC_IIN),0))*'Blend Sheet'!$Y100,0) + IFERROR(INDEX(WAC_Item_Cost,MATCH(1,(E$1=WAC_District)*('Blend Sheet'!$Z$4=WAC_IIN),0))*'Blend Sheet'!$Z100,0) + IFERROR(INDEX(WAC_Item_Cost,MATCH(1,(E$1=WAC_District)*('Blend Sheet'!$AA$4=WAC_IIN),0))*'Blend Sheet'!$AA100,0) + IFERROR(INDEX(WAC_Item_Cost,MATCH(1,(E$1=WAC_District)*('Blend Sheet'!$AB$4=WAC_IIN),0))*'Blend Sheet'!$AB100,0) + IFERROR(INDEX(WAC_Item_Cost,MATCH(1,(E$1=WAC_District)*('Blend Sheet'!$AC$4=WAC_IIN),0))*'Blend Sheet'!$AC100,0) + IFERROR(INDEX(WAC_Item_Cost,MATCH(1,(E$1=WAC_District)*('Blend Sheet'!$AD$4=WAC_IIN),0))*'Blend Sheet'!$AD100,0) + IFERROR(INDEX(WAC_Item_Cost,MATCH(1,(E$1=WAC_District)*('Blend Sheet'!$AE$4=WAC_IIN),0))*'Blend Sheet'!$AE100,0) + IFERROR(INDEX(WAC_Item_Cost,MATCH(1,(E$1=WAC_District)*('Blend Sheet'!$AF$4=WAC_IIN),0))*'Blend Sheet'!$AF100,0) + IFERROR(INDEX(WAC_Item_Cost,MATCH(1,(E$1=WAC_District)*('Blend Sheet'!$AG$4=WAC_IIN),0))*'Blend Sheet'!$AG100,0) + IFERROR(INDEX(WAC_Item_Cost,MATCH(1,(E$1=WAC_District)*('Blend Sheet'!$AH$4=WAC_IIN),0))*'Blend Sheet'!$AH100,0) + IFERROR(INDEX(WAC_Item_Cost,MATCH(1,(E$1=WAC_District)*('Blend Sheet'!$AI$4=WAC_IIN),0))*'Blend Sheet'!$AI100,0) + IFERROR(INDEX(WAC_Item_Cost,MATCH(1,(E$1=WAC_District)*('Blend Sheet'!$AJ$4=WAC_IIN),0))*'Blend Sheet'!$AJ100,0) + IFERROR(INDEX(WAC_Item_Cost,MATCH(1,(E$1=WAC_District)*('Blend Sheet'!$AK$4=WAC_IIN),0))*'Blend Sheet'!$AK100,0) + IFERROR(INDEX(WAC_Item_Cost,MATCH(1,(E$1=WAC_District)*('Blend Sheet'!$AL$4=WAC_IIN),0))*'Blend Sheet'!$AL100,0) + IFERROR(INDEX(WAC_Item_Cost,MATCH(1,(E$1=WAC_District)*('Blend Sheet'!$AM$4=WAC_IIN),0))*'Blend Sheet'!$AM100,0) + IFERROR(INDEX(WAC_Item_Cost,MATCH(1,(E$1=WAC_District)*('Blend Sheet'!$AN$4=WAC_IIN),0))*'Blend Sheet'!$AN100,0) + IFERROR(INDEX(WAC_Item_Cost,MATCH(1,(E$1=WAC_District)*('Blend Sheet'!$AO$4=WAC_IIN),0))*'Blend Sheet'!$AO100,0) + IFERROR(INDEX(WAC_Item_Cost,MATCH(1,(E$1=WAC_District)*('Blend Sheet'!$AP$4=WAC_IIN),0))*'Blend Sheet'!$AP100/1000,0)</f>
        <v>187.75720691900003</v>
      </c>
      <c r="F97" s="245">
        <f t="array" ref="F97">IFERROR(INDEX(WAC_Item_Cost,MATCH(1,(F$1=WAC_District)*('Blend Sheet'!$C$4=WAC_IIN),0))*'Blend Sheet'!$C100/1000,0) + IFERROR(INDEX(WAC_Item_Cost,MATCH(1,(F$1=WAC_District)*('Blend Sheet'!$D$4=WAC_IIN),0))*'Blend Sheet'!$D100/1000,0) + IFERROR(INDEX(WAC_Item_Cost,MATCH(1,(F$1=WAC_District)*('Blend Sheet'!$E$4=WAC_IIN),0))*'Blend Sheet'!$E100/1000,0) + IFERROR(INDEX(WAC_Item_Cost,MATCH(1,(F$1=WAC_District)*('Blend Sheet'!$F$4=WAC_IIN),0))*'Blend Sheet'!$F100/1000,0)  + IFERROR(INDEX(WAC_Item_Cost,MATCH(1,(F$1=WAC_District)*('Blend Sheet'!$G$4=WAC_IIN),0))*'Blend Sheet'!$G100,0) + IFERROR(INDEX(WAC_Item_Cost,MATCH(1,(F$1=WAC_District)*('Blend Sheet'!$H$4=WAC_IIN),0))*'Blend Sheet'!$H100,0)  + IFERROR(INDEX(WAC_Item_Cost,MATCH(1,(F$1=WAC_District)*('Blend Sheet'!$I$4=WAC_IIN),0))*'Blend Sheet'!$I100,0) + IFERROR(INDEX(WAC_Item_Cost,MATCH(1,(F$1=WAC_District)*('Blend Sheet'!$J$4=WAC_IIN),0))*'Blend Sheet'!$J100,0) + IFERROR(INDEX(WAC_Item_Cost,MATCH(1,(F$1=WAC_District)*('Blend Sheet'!$K$4=WAC_IIN),0))*'Blend Sheet'!$K100,0) + IFERROR(INDEX(WAC_Item_Cost,MATCH(1,(F$1=WAC_District)*('Blend Sheet'!$L$4=WAC_IIN),0))*'Blend Sheet'!$L100,0) + IFERROR(INDEX(WAC_Item_Cost,MATCH(1,(F$1=WAC_District)*('Blend Sheet'!$M$4=WAC_IIN),0))*'Blend Sheet'!$M100,0) + IFERROR(INDEX(WAC_Item_Cost,MATCH(1,(F$1=WAC_District)*('Blend Sheet'!$N$4=WAC_IIN),0))*'Blend Sheet'!$N100,0) + IFERROR(INDEX(WAC_Item_Cost,MATCH(1,(F$1=WAC_District)*('Blend Sheet'!$O$4=WAC_IIN),0))*'Blend Sheet'!$O100,0) + IFERROR(INDEX(WAC_Item_Cost,MATCH(1,(F$1=WAC_District)*('Blend Sheet'!$P$4=WAC_IIN),0))*'Blend Sheet'!$P100,0) + IFERROR(INDEX(WAC_Item_Cost,MATCH(1,(F$1=WAC_District)*('Blend Sheet'!$Q$4=WAC_IIN),0))*'Blend Sheet'!$Q100,0) + IFERROR(INDEX(WAC_Item_Cost,MATCH(1,(F$1=WAC_District)*('Blend Sheet'!$R$4=WAC_IIN),0))*'Blend Sheet'!$R100,0) + IFERROR(INDEX(WAC_Item_Cost,MATCH(1,(F$1=WAC_District)*('Blend Sheet'!$S$4=WAC_IIN),0))*'Blend Sheet'!$S100,0) + IFERROR(INDEX(WAC_Item_Cost,MATCH(1,(F$1=WAC_District)*('Blend Sheet'!$T$4=WAC_IIN),0))*'Blend Sheet'!$T100,0) + IFERROR(INDEX(WAC_Item_Cost,MATCH(1,(F$1=WAC_District)*('Blend Sheet'!$U$4=WAC_IIN),0))*'Blend Sheet'!$U100,0) + IFERROR(INDEX(WAC_Item_Cost,MATCH(1,(F$1=WAC_District)*('Blend Sheet'!$V$4=WAC_IIN),0))*'Blend Sheet'!$V100,0) + IFERROR(INDEX(WAC_Item_Cost,MATCH(1,(F$1=WAC_District)*('Blend Sheet'!$W$4=WAC_IIN),0))*'Blend Sheet'!$W100,0) + IFERROR(INDEX(WAC_Item_Cost,MATCH(1,(F$1=WAC_District)*('Blend Sheet'!$X$4=WAC_IIN),0))*'Blend Sheet'!$X100,0) + IFERROR(INDEX(WAC_Item_Cost,MATCH(1,(F$1=WAC_District)*('Blend Sheet'!$Y$4=WAC_IIN),0))*'Blend Sheet'!$Y100,0) + IFERROR(INDEX(WAC_Item_Cost,MATCH(1,(F$1=WAC_District)*('Blend Sheet'!$Z$4=WAC_IIN),0))*'Blend Sheet'!$Z100,0) + IFERROR(INDEX(WAC_Item_Cost,MATCH(1,(F$1=WAC_District)*('Blend Sheet'!$AA$4=WAC_IIN),0))*'Blend Sheet'!$AA100,0) + IFERROR(INDEX(WAC_Item_Cost,MATCH(1,(F$1=WAC_District)*('Blend Sheet'!$AB$4=WAC_IIN),0))*'Blend Sheet'!$AB100,0) + IFERROR(INDEX(WAC_Item_Cost,MATCH(1,(F$1=WAC_District)*('Blend Sheet'!$AC$4=WAC_IIN),0))*'Blend Sheet'!$AC100,0) + IFERROR(INDEX(WAC_Item_Cost,MATCH(1,(F$1=WAC_District)*('Blend Sheet'!$AD$4=WAC_IIN),0))*'Blend Sheet'!$AD100,0) + IFERROR(INDEX(WAC_Item_Cost,MATCH(1,(F$1=WAC_District)*('Blend Sheet'!$AE$4=WAC_IIN),0))*'Blend Sheet'!$AE100,0) + IFERROR(INDEX(WAC_Item_Cost,MATCH(1,(F$1=WAC_District)*('Blend Sheet'!$AF$4=WAC_IIN),0))*'Blend Sheet'!$AF100,0) + IFERROR(INDEX(WAC_Item_Cost,MATCH(1,(F$1=WAC_District)*('Blend Sheet'!$AG$4=WAC_IIN),0))*'Blend Sheet'!$AG100,0) + IFERROR(INDEX(WAC_Item_Cost,MATCH(1,(F$1=WAC_District)*('Blend Sheet'!$AH$4=WAC_IIN),0))*'Blend Sheet'!$AH100,0) + IFERROR(INDEX(WAC_Item_Cost,MATCH(1,(F$1=WAC_District)*('Blend Sheet'!$AI$4=WAC_IIN),0))*'Blend Sheet'!$AI100,0) + IFERROR(INDEX(WAC_Item_Cost,MATCH(1,(F$1=WAC_District)*('Blend Sheet'!$AJ$4=WAC_IIN),0))*'Blend Sheet'!$AJ100,0) + IFERROR(INDEX(WAC_Item_Cost,MATCH(1,(F$1=WAC_District)*('Blend Sheet'!$AK$4=WAC_IIN),0))*'Blend Sheet'!$AK100,0) + IFERROR(INDEX(WAC_Item_Cost,MATCH(1,(F$1=WAC_District)*('Blend Sheet'!$AL$4=WAC_IIN),0))*'Blend Sheet'!$AL100,0) + IFERROR(INDEX(WAC_Item_Cost,MATCH(1,(F$1=WAC_District)*('Blend Sheet'!$AM$4=WAC_IIN),0))*'Blend Sheet'!$AM100,0) + IFERROR(INDEX(WAC_Item_Cost,MATCH(1,(F$1=WAC_District)*('Blend Sheet'!$AN$4=WAC_IIN),0))*'Blend Sheet'!$AN100,0) + IFERROR(INDEX(WAC_Item_Cost,MATCH(1,(F$1=WAC_District)*('Blend Sheet'!$AO$4=WAC_IIN),0))*'Blend Sheet'!$AO100,0) + IFERROR(INDEX(WAC_Item_Cost,MATCH(1,(F$1=WAC_District)*('Blend Sheet'!$AP$4=WAC_IIN),0))*'Blend Sheet'!$AP100/1000,0)</f>
        <v>173.93596952549998</v>
      </c>
      <c r="G97" s="245">
        <f t="array" ref="G97">IFERROR(INDEX(WAC_Item_Cost,MATCH(1,(G$1=WAC_District)*('Blend Sheet'!$C$4=WAC_IIN),0))*'Blend Sheet'!$C100/1000,0) + IFERROR(INDEX(WAC_Item_Cost,MATCH(1,(G$1=WAC_District)*('Blend Sheet'!$D$4=WAC_IIN),0))*'Blend Sheet'!$D100/1000,0) + IFERROR(INDEX(WAC_Item_Cost,MATCH(1,(G$1=WAC_District)*('Blend Sheet'!$E$4=WAC_IIN),0))*'Blend Sheet'!$E100/1000,0) + IFERROR(INDEX(WAC_Item_Cost,MATCH(1,(G$1=WAC_District)*('Blend Sheet'!$F$4=WAC_IIN),0))*'Blend Sheet'!$F100/1000,0)  + IFERROR(INDEX(WAC_Item_Cost,MATCH(1,(G$1=WAC_District)*('Blend Sheet'!$G$4=WAC_IIN),0))*'Blend Sheet'!$G100,0) + IFERROR(INDEX(WAC_Item_Cost,MATCH(1,(G$1=WAC_District)*('Blend Sheet'!$H$4=WAC_IIN),0))*'Blend Sheet'!$H100,0)  + IFERROR(INDEX(WAC_Item_Cost,MATCH(1,(G$1=WAC_District)*('Blend Sheet'!$I$4=WAC_IIN),0))*'Blend Sheet'!$I100,0) + IFERROR(INDEX(WAC_Item_Cost,MATCH(1,(G$1=WAC_District)*('Blend Sheet'!$J$4=WAC_IIN),0))*'Blend Sheet'!$J100,0) + IFERROR(INDEX(WAC_Item_Cost,MATCH(1,(G$1=WAC_District)*('Blend Sheet'!$K$4=WAC_IIN),0))*'Blend Sheet'!$K100,0) + IFERROR(INDEX(WAC_Item_Cost,MATCH(1,(G$1=WAC_District)*('Blend Sheet'!$L$4=WAC_IIN),0))*'Blend Sheet'!$L100,0) + IFERROR(INDEX(WAC_Item_Cost,MATCH(1,(G$1=WAC_District)*('Blend Sheet'!$M$4=WAC_IIN),0))*'Blend Sheet'!$M100,0) + IFERROR(INDEX(WAC_Item_Cost,MATCH(1,(G$1=WAC_District)*('Blend Sheet'!$N$4=WAC_IIN),0))*'Blend Sheet'!$N100,0) + IFERROR(INDEX(WAC_Item_Cost,MATCH(1,(G$1=WAC_District)*('Blend Sheet'!$O$4=WAC_IIN),0))*'Blend Sheet'!$O100,0) + IFERROR(INDEX(WAC_Item_Cost,MATCH(1,(G$1=WAC_District)*('Blend Sheet'!$P$4=WAC_IIN),0))*'Blend Sheet'!$P100,0) + IFERROR(INDEX(WAC_Item_Cost,MATCH(1,(G$1=WAC_District)*('Blend Sheet'!$Q$4=WAC_IIN),0))*'Blend Sheet'!$Q100,0) + IFERROR(INDEX(WAC_Item_Cost,MATCH(1,(G$1=WAC_District)*('Blend Sheet'!$R$4=WAC_IIN),0))*'Blend Sheet'!$R100,0) + IFERROR(INDEX(WAC_Item_Cost,MATCH(1,(G$1=WAC_District)*('Blend Sheet'!$S$4=WAC_IIN),0))*'Blend Sheet'!$S100,0) + IFERROR(INDEX(WAC_Item_Cost,MATCH(1,(G$1=WAC_District)*('Blend Sheet'!$T$4=WAC_IIN),0))*'Blend Sheet'!$T100,0) + IFERROR(INDEX(WAC_Item_Cost,MATCH(1,(G$1=WAC_District)*('Blend Sheet'!$U$4=WAC_IIN),0))*'Blend Sheet'!$U100,0) + IFERROR(INDEX(WAC_Item_Cost,MATCH(1,(G$1=WAC_District)*('Blend Sheet'!$V$4=WAC_IIN),0))*'Blend Sheet'!$V100,0) + IFERROR(INDEX(WAC_Item_Cost,MATCH(1,(G$1=WAC_District)*('Blend Sheet'!$W$4=WAC_IIN),0))*'Blend Sheet'!$W100,0) + IFERROR(INDEX(WAC_Item_Cost,MATCH(1,(G$1=WAC_District)*('Blend Sheet'!$X$4=WAC_IIN),0))*'Blend Sheet'!$X100,0) + IFERROR(INDEX(WAC_Item_Cost,MATCH(1,(G$1=WAC_District)*('Blend Sheet'!$Y$4=WAC_IIN),0))*'Blend Sheet'!$Y100,0) + IFERROR(INDEX(WAC_Item_Cost,MATCH(1,(G$1=WAC_District)*('Blend Sheet'!$Z$4=WAC_IIN),0))*'Blend Sheet'!$Z100,0) + IFERROR(INDEX(WAC_Item_Cost,MATCH(1,(G$1=WAC_District)*('Blend Sheet'!$AA$4=WAC_IIN),0))*'Blend Sheet'!$AA100,0) + IFERROR(INDEX(WAC_Item_Cost,MATCH(1,(G$1=WAC_District)*('Blend Sheet'!$AB$4=WAC_IIN),0))*'Blend Sheet'!$AB100,0) + IFERROR(INDEX(WAC_Item_Cost,MATCH(1,(G$1=WAC_District)*('Blend Sheet'!$AC$4=WAC_IIN),0))*'Blend Sheet'!$AC100,0) + IFERROR(INDEX(WAC_Item_Cost,MATCH(1,(G$1=WAC_District)*('Blend Sheet'!$AD$4=WAC_IIN),0))*'Blend Sheet'!$AD100,0) + IFERROR(INDEX(WAC_Item_Cost,MATCH(1,(G$1=WAC_District)*('Blend Sheet'!$AE$4=WAC_IIN),0))*'Blend Sheet'!$AE100,0) + IFERROR(INDEX(WAC_Item_Cost,MATCH(1,(G$1=WAC_District)*('Blend Sheet'!$AF$4=WAC_IIN),0))*'Blend Sheet'!$AF100,0) + IFERROR(INDEX(WAC_Item_Cost,MATCH(1,(G$1=WAC_District)*('Blend Sheet'!$AG$4=WAC_IIN),0))*'Blend Sheet'!$AG100,0) + IFERROR(INDEX(WAC_Item_Cost,MATCH(1,(G$1=WAC_District)*('Blend Sheet'!$AH$4=WAC_IIN),0))*'Blend Sheet'!$AH100,0) + IFERROR(INDEX(WAC_Item_Cost,MATCH(1,(G$1=WAC_District)*('Blend Sheet'!$AI$4=WAC_IIN),0))*'Blend Sheet'!$AI100,0) + IFERROR(INDEX(WAC_Item_Cost,MATCH(1,(G$1=WAC_District)*('Blend Sheet'!$AJ$4=WAC_IIN),0))*'Blend Sheet'!$AJ100,0) + IFERROR(INDEX(WAC_Item_Cost,MATCH(1,(G$1=WAC_District)*('Blend Sheet'!$AK$4=WAC_IIN),0))*'Blend Sheet'!$AK100,0) + IFERROR(INDEX(WAC_Item_Cost,MATCH(1,(G$1=WAC_District)*('Blend Sheet'!$AL$4=WAC_IIN),0))*'Blend Sheet'!$AL100,0) + IFERROR(INDEX(WAC_Item_Cost,MATCH(1,(G$1=WAC_District)*('Blend Sheet'!$AM$4=WAC_IIN),0))*'Blend Sheet'!$AM100,0) + IFERROR(INDEX(WAC_Item_Cost,MATCH(1,(G$1=WAC_District)*('Blend Sheet'!$AN$4=WAC_IIN),0))*'Blend Sheet'!$AN100,0) + IFERROR(INDEX(WAC_Item_Cost,MATCH(1,(G$1=WAC_District)*('Blend Sheet'!$AO$4=WAC_IIN),0))*'Blend Sheet'!$AO100,0) + IFERROR(INDEX(WAC_Item_Cost,MATCH(1,(G$1=WAC_District)*('Blend Sheet'!$AP$4=WAC_IIN),0))*'Blend Sheet'!$AP100/1000,0)</f>
        <v>160.00563054900002</v>
      </c>
      <c r="H97" s="245">
        <f t="array" ref="H97">IFERROR(INDEX(WAC_Item_Cost,MATCH(1,(H$1=WAC_District)*('Blend Sheet'!$C$4=WAC_IIN),0))*'Blend Sheet'!$C100/1000,0) + IFERROR(INDEX(WAC_Item_Cost,MATCH(1,(H$1=WAC_District)*('Blend Sheet'!$D$4=WAC_IIN),0))*'Blend Sheet'!$D100/1000,0) + IFERROR(INDEX(WAC_Item_Cost,MATCH(1,(H$1=WAC_District)*('Blend Sheet'!$E$4=WAC_IIN),0))*'Blend Sheet'!$E100/1000,0) + IFERROR(INDEX(WAC_Item_Cost,MATCH(1,(H$1=WAC_District)*('Blend Sheet'!$F$4=WAC_IIN),0))*'Blend Sheet'!$F100/1000,0)  + IFERROR(INDEX(WAC_Item_Cost,MATCH(1,(H$1=WAC_District)*('Blend Sheet'!$G$4=WAC_IIN),0))*'Blend Sheet'!$G100,0) + IFERROR(INDEX(WAC_Item_Cost,MATCH(1,(H$1=WAC_District)*('Blend Sheet'!$H$4=WAC_IIN),0))*'Blend Sheet'!$H100,0)  + IFERROR(INDEX(WAC_Item_Cost,MATCH(1,(H$1=WAC_District)*('Blend Sheet'!$I$4=WAC_IIN),0))*'Blend Sheet'!$I100,0) + IFERROR(INDEX(WAC_Item_Cost,MATCH(1,(H$1=WAC_District)*('Blend Sheet'!$J$4=WAC_IIN),0))*'Blend Sheet'!$J100,0) + IFERROR(INDEX(WAC_Item_Cost,MATCH(1,(H$1=WAC_District)*('Blend Sheet'!$K$4=WAC_IIN),0))*'Blend Sheet'!$K100,0) + IFERROR(INDEX(WAC_Item_Cost,MATCH(1,(H$1=WAC_District)*('Blend Sheet'!$L$4=WAC_IIN),0))*'Blend Sheet'!$L100,0) + IFERROR(INDEX(WAC_Item_Cost,MATCH(1,(H$1=WAC_District)*('Blend Sheet'!$M$4=WAC_IIN),0))*'Blend Sheet'!$M100,0) + IFERROR(INDEX(WAC_Item_Cost,MATCH(1,(H$1=WAC_District)*('Blend Sheet'!$N$4=WAC_IIN),0))*'Blend Sheet'!$N100,0) + IFERROR(INDEX(WAC_Item_Cost,MATCH(1,(H$1=WAC_District)*('Blend Sheet'!$O$4=WAC_IIN),0))*'Blend Sheet'!$O100,0) + IFERROR(INDEX(WAC_Item_Cost,MATCH(1,(H$1=WAC_District)*('Blend Sheet'!$P$4=WAC_IIN),0))*'Blend Sheet'!$P100,0) + IFERROR(INDEX(WAC_Item_Cost,MATCH(1,(H$1=WAC_District)*('Blend Sheet'!$Q$4=WAC_IIN),0))*'Blend Sheet'!$Q100,0) + IFERROR(INDEX(WAC_Item_Cost,MATCH(1,(H$1=WAC_District)*('Blend Sheet'!$R$4=WAC_IIN),0))*'Blend Sheet'!$R100,0) + IFERROR(INDEX(WAC_Item_Cost,MATCH(1,(H$1=WAC_District)*('Blend Sheet'!$S$4=WAC_IIN),0))*'Blend Sheet'!$S100,0) + IFERROR(INDEX(WAC_Item_Cost,MATCH(1,(H$1=WAC_District)*('Blend Sheet'!$T$4=WAC_IIN),0))*'Blend Sheet'!$T100,0) + IFERROR(INDEX(WAC_Item_Cost,MATCH(1,(H$1=WAC_District)*('Blend Sheet'!$U$4=WAC_IIN),0))*'Blend Sheet'!$U100,0) + IFERROR(INDEX(WAC_Item_Cost,MATCH(1,(H$1=WAC_District)*('Blend Sheet'!$V$4=WAC_IIN),0))*'Blend Sheet'!$V100,0) + IFERROR(INDEX(WAC_Item_Cost,MATCH(1,(H$1=WAC_District)*('Blend Sheet'!$W$4=WAC_IIN),0))*'Blend Sheet'!$W100,0) + IFERROR(INDEX(WAC_Item_Cost,MATCH(1,(H$1=WAC_District)*('Blend Sheet'!$X$4=WAC_IIN),0))*'Blend Sheet'!$X100,0) + IFERROR(INDEX(WAC_Item_Cost,MATCH(1,(H$1=WAC_District)*('Blend Sheet'!$Y$4=WAC_IIN),0))*'Blend Sheet'!$Y100,0) + IFERROR(INDEX(WAC_Item_Cost,MATCH(1,(H$1=WAC_District)*('Blend Sheet'!$Z$4=WAC_IIN),0))*'Blend Sheet'!$Z100,0) + IFERROR(INDEX(WAC_Item_Cost,MATCH(1,(H$1=WAC_District)*('Blend Sheet'!$AA$4=WAC_IIN),0))*'Blend Sheet'!$AA100,0) + IFERROR(INDEX(WAC_Item_Cost,MATCH(1,(H$1=WAC_District)*('Blend Sheet'!$AB$4=WAC_IIN),0))*'Blend Sheet'!$AB100,0) + IFERROR(INDEX(WAC_Item_Cost,MATCH(1,(H$1=WAC_District)*('Blend Sheet'!$AC$4=WAC_IIN),0))*'Blend Sheet'!$AC100,0) + IFERROR(INDEX(WAC_Item_Cost,MATCH(1,(H$1=WAC_District)*('Blend Sheet'!$AD$4=WAC_IIN),0))*'Blend Sheet'!$AD100,0) + IFERROR(INDEX(WAC_Item_Cost,MATCH(1,(H$1=WAC_District)*('Blend Sheet'!$AE$4=WAC_IIN),0))*'Blend Sheet'!$AE100,0) + IFERROR(INDEX(WAC_Item_Cost,MATCH(1,(H$1=WAC_District)*('Blend Sheet'!$AF$4=WAC_IIN),0))*'Blend Sheet'!$AF100,0) + IFERROR(INDEX(WAC_Item_Cost,MATCH(1,(H$1=WAC_District)*('Blend Sheet'!$AG$4=WAC_IIN),0))*'Blend Sheet'!$AG100,0) + IFERROR(INDEX(WAC_Item_Cost,MATCH(1,(H$1=WAC_District)*('Blend Sheet'!$AH$4=WAC_IIN),0))*'Blend Sheet'!$AH100,0) + IFERROR(INDEX(WAC_Item_Cost,MATCH(1,(H$1=WAC_District)*('Blend Sheet'!$AI$4=WAC_IIN),0))*'Blend Sheet'!$AI100,0) + IFERROR(INDEX(WAC_Item_Cost,MATCH(1,(H$1=WAC_District)*('Blend Sheet'!$AJ$4=WAC_IIN),0))*'Blend Sheet'!$AJ100,0) + IFERROR(INDEX(WAC_Item_Cost,MATCH(1,(H$1=WAC_District)*('Blend Sheet'!$AK$4=WAC_IIN),0))*'Blend Sheet'!$AK100,0) + IFERROR(INDEX(WAC_Item_Cost,MATCH(1,(H$1=WAC_District)*('Blend Sheet'!$AL$4=WAC_IIN),0))*'Blend Sheet'!$AL100,0) + IFERROR(INDEX(WAC_Item_Cost,MATCH(1,(H$1=WAC_District)*('Blend Sheet'!$AM$4=WAC_IIN),0))*'Blend Sheet'!$AM100,0) + IFERROR(INDEX(WAC_Item_Cost,MATCH(1,(H$1=WAC_District)*('Blend Sheet'!$AN$4=WAC_IIN),0))*'Blend Sheet'!$AN100,0) + IFERROR(INDEX(WAC_Item_Cost,MATCH(1,(H$1=WAC_District)*('Blend Sheet'!$AO$4=WAC_IIN),0))*'Blend Sheet'!$AO100,0) + IFERROR(INDEX(WAC_Item_Cost,MATCH(1,(H$1=WAC_District)*('Blend Sheet'!$AP$4=WAC_IIN),0))*'Blend Sheet'!$AP100/1000,0)</f>
        <v>161.440610862</v>
      </c>
      <c r="I97" s="245">
        <f t="array" ref="I97">IFERROR(INDEX(WAC_Item_Cost,MATCH(1,(I$1=WAC_District)*('Blend Sheet'!$C$4=WAC_IIN),0))*'Blend Sheet'!$C100/1000,0) + IFERROR(INDEX(WAC_Item_Cost,MATCH(1,(I$1=WAC_District)*('Blend Sheet'!$D$4=WAC_IIN),0))*'Blend Sheet'!$D100/1000,0) + IFERROR(INDEX(WAC_Item_Cost,MATCH(1,(I$1=WAC_District)*('Blend Sheet'!$E$4=WAC_IIN),0))*'Blend Sheet'!$E100/1000,0) + IFERROR(INDEX(WAC_Item_Cost,MATCH(1,(I$1=WAC_District)*('Blend Sheet'!$F$4=WAC_IIN),0))*'Blend Sheet'!$F100/1000,0)  + IFERROR(INDEX(WAC_Item_Cost,MATCH(1,(I$1=WAC_District)*('Blend Sheet'!$G$4=WAC_IIN),0))*'Blend Sheet'!$G100,0) + IFERROR(INDEX(WAC_Item_Cost,MATCH(1,(I$1=WAC_District)*('Blend Sheet'!$H$4=WAC_IIN),0))*'Blend Sheet'!$H100,0)  + IFERROR(INDEX(WAC_Item_Cost,MATCH(1,(I$1=WAC_District)*('Blend Sheet'!$I$4=WAC_IIN),0))*'Blend Sheet'!$I100,0) + IFERROR(INDEX(WAC_Item_Cost,MATCH(1,(I$1=WAC_District)*('Blend Sheet'!$J$4=WAC_IIN),0))*'Blend Sheet'!$J100,0) + IFERROR(INDEX(WAC_Item_Cost,MATCH(1,(I$1=WAC_District)*('Blend Sheet'!$K$4=WAC_IIN),0))*'Blend Sheet'!$K100,0) + IFERROR(INDEX(WAC_Item_Cost,MATCH(1,(I$1=WAC_District)*('Blend Sheet'!$L$4=WAC_IIN),0))*'Blend Sheet'!$L100,0) + IFERROR(INDEX(WAC_Item_Cost,MATCH(1,(I$1=WAC_District)*('Blend Sheet'!$M$4=WAC_IIN),0))*'Blend Sheet'!$M100,0) + IFERROR(INDEX(WAC_Item_Cost,MATCH(1,(I$1=WAC_District)*('Blend Sheet'!$N$4=WAC_IIN),0))*'Blend Sheet'!$N100,0) + IFERROR(INDEX(WAC_Item_Cost,MATCH(1,(I$1=WAC_District)*('Blend Sheet'!$O$4=WAC_IIN),0))*'Blend Sheet'!$O100,0) + IFERROR(INDEX(WAC_Item_Cost,MATCH(1,(I$1=WAC_District)*('Blend Sheet'!$P$4=WAC_IIN),0))*'Blend Sheet'!$P100,0) + IFERROR(INDEX(WAC_Item_Cost,MATCH(1,(I$1=WAC_District)*('Blend Sheet'!$Q$4=WAC_IIN),0))*'Blend Sheet'!$Q100,0) + IFERROR(INDEX(WAC_Item_Cost,MATCH(1,(I$1=WAC_District)*('Blend Sheet'!$R$4=WAC_IIN),0))*'Blend Sheet'!$R100,0) + IFERROR(INDEX(WAC_Item_Cost,MATCH(1,(I$1=WAC_District)*('Blend Sheet'!$S$4=WAC_IIN),0))*'Blend Sheet'!$S100,0) + IFERROR(INDEX(WAC_Item_Cost,MATCH(1,(I$1=WAC_District)*('Blend Sheet'!$T$4=WAC_IIN),0))*'Blend Sheet'!$T100,0) + IFERROR(INDEX(WAC_Item_Cost,MATCH(1,(I$1=WAC_District)*('Blend Sheet'!$U$4=WAC_IIN),0))*'Blend Sheet'!$U100,0) + IFERROR(INDEX(WAC_Item_Cost,MATCH(1,(I$1=WAC_District)*('Blend Sheet'!$V$4=WAC_IIN),0))*'Blend Sheet'!$V100,0) + IFERROR(INDEX(WAC_Item_Cost,MATCH(1,(I$1=WAC_District)*('Blend Sheet'!$W$4=WAC_IIN),0))*'Blend Sheet'!$W100,0) + IFERROR(INDEX(WAC_Item_Cost,MATCH(1,(I$1=WAC_District)*('Blend Sheet'!$X$4=WAC_IIN),0))*'Blend Sheet'!$X100,0) + IFERROR(INDEX(WAC_Item_Cost,MATCH(1,(I$1=WAC_District)*('Blend Sheet'!$Y$4=WAC_IIN),0))*'Blend Sheet'!$Y100,0) + IFERROR(INDEX(WAC_Item_Cost,MATCH(1,(I$1=WAC_District)*('Blend Sheet'!$Z$4=WAC_IIN),0))*'Blend Sheet'!$Z100,0) + IFERROR(INDEX(WAC_Item_Cost,MATCH(1,(I$1=WAC_District)*('Blend Sheet'!$AA$4=WAC_IIN),0))*'Blend Sheet'!$AA100,0) + IFERROR(INDEX(WAC_Item_Cost,MATCH(1,(I$1=WAC_District)*('Blend Sheet'!$AB$4=WAC_IIN),0))*'Blend Sheet'!$AB100,0) + IFERROR(INDEX(WAC_Item_Cost,MATCH(1,(I$1=WAC_District)*('Blend Sheet'!$AC$4=WAC_IIN),0))*'Blend Sheet'!$AC100,0) + IFERROR(INDEX(WAC_Item_Cost,MATCH(1,(I$1=WAC_District)*('Blend Sheet'!$AD$4=WAC_IIN),0))*'Blend Sheet'!$AD100,0) + IFERROR(INDEX(WAC_Item_Cost,MATCH(1,(I$1=WAC_District)*('Blend Sheet'!$AE$4=WAC_IIN),0))*'Blend Sheet'!$AE100,0) + IFERROR(INDEX(WAC_Item_Cost,MATCH(1,(I$1=WAC_District)*('Blend Sheet'!$AF$4=WAC_IIN),0))*'Blend Sheet'!$AF100,0) + IFERROR(INDEX(WAC_Item_Cost,MATCH(1,(I$1=WAC_District)*('Blend Sheet'!$AG$4=WAC_IIN),0))*'Blend Sheet'!$AG100,0) + IFERROR(INDEX(WAC_Item_Cost,MATCH(1,(I$1=WAC_District)*('Blend Sheet'!$AH$4=WAC_IIN),0))*'Blend Sheet'!$AH100,0) + IFERROR(INDEX(WAC_Item_Cost,MATCH(1,(I$1=WAC_District)*('Blend Sheet'!$AI$4=WAC_IIN),0))*'Blend Sheet'!$AI100,0) + IFERROR(INDEX(WAC_Item_Cost,MATCH(1,(I$1=WAC_District)*('Blend Sheet'!$AJ$4=WAC_IIN),0))*'Blend Sheet'!$AJ100,0) + IFERROR(INDEX(WAC_Item_Cost,MATCH(1,(I$1=WAC_District)*('Blend Sheet'!$AK$4=WAC_IIN),0))*'Blend Sheet'!$AK100,0) + IFERROR(INDEX(WAC_Item_Cost,MATCH(1,(I$1=WAC_District)*('Blend Sheet'!$AL$4=WAC_IIN),0))*'Blend Sheet'!$AL100,0) + IFERROR(INDEX(WAC_Item_Cost,MATCH(1,(I$1=WAC_District)*('Blend Sheet'!$AM$4=WAC_IIN),0))*'Blend Sheet'!$AM100,0) + IFERROR(INDEX(WAC_Item_Cost,MATCH(1,(I$1=WAC_District)*('Blend Sheet'!$AN$4=WAC_IIN),0))*'Blend Sheet'!$AN100,0) + IFERROR(INDEX(WAC_Item_Cost,MATCH(1,(I$1=WAC_District)*('Blend Sheet'!$AO$4=WAC_IIN),0))*'Blend Sheet'!$AO100,0) + IFERROR(INDEX(WAC_Item_Cost,MATCH(1,(I$1=WAC_District)*('Blend Sheet'!$AP$4=WAC_IIN),0))*'Blend Sheet'!$AP100/1000,0)</f>
        <v>162.80830324100003</v>
      </c>
      <c r="J97" s="245">
        <f t="array" ref="J97">IFERROR(INDEX(WAC_Item_Cost,MATCH(1,(J$1=WAC_District)*('Blend Sheet'!$C$4=WAC_IIN),0))*'Blend Sheet'!$C100/1000,0) + IFERROR(INDEX(WAC_Item_Cost,MATCH(1,(J$1=WAC_District)*('Blend Sheet'!$D$4=WAC_IIN),0))*'Blend Sheet'!$D100/1000,0) + IFERROR(INDEX(WAC_Item_Cost,MATCH(1,(J$1=WAC_District)*('Blend Sheet'!$E$4=WAC_IIN),0))*'Blend Sheet'!$E100/1000,0) + IFERROR(INDEX(WAC_Item_Cost,MATCH(1,(J$1=WAC_District)*('Blend Sheet'!$F$4=WAC_IIN),0))*'Blend Sheet'!$F100/1000,0)  + IFERROR(INDEX(WAC_Item_Cost,MATCH(1,(J$1=WAC_District)*('Blend Sheet'!$G$4=WAC_IIN),0))*'Blend Sheet'!$G100,0) + IFERROR(INDEX(WAC_Item_Cost,MATCH(1,(J$1=WAC_District)*('Blend Sheet'!$H$4=WAC_IIN),0))*'Blend Sheet'!$H100,0)  + IFERROR(INDEX(WAC_Item_Cost,MATCH(1,(J$1=WAC_District)*('Blend Sheet'!$I$4=WAC_IIN),0))*'Blend Sheet'!$I100,0) + IFERROR(INDEX(WAC_Item_Cost,MATCH(1,(J$1=WAC_District)*('Blend Sheet'!$J$4=WAC_IIN),0))*'Blend Sheet'!$J100,0) + IFERROR(INDEX(WAC_Item_Cost,MATCH(1,(J$1=WAC_District)*('Blend Sheet'!$K$4=WAC_IIN),0))*'Blend Sheet'!$K100,0) + IFERROR(INDEX(WAC_Item_Cost,MATCH(1,(J$1=WAC_District)*('Blend Sheet'!$L$4=WAC_IIN),0))*'Blend Sheet'!$L100,0) + IFERROR(INDEX(WAC_Item_Cost,MATCH(1,(J$1=WAC_District)*('Blend Sheet'!$M$4=WAC_IIN),0))*'Blend Sheet'!$M100,0) + IFERROR(INDEX(WAC_Item_Cost,MATCH(1,(J$1=WAC_District)*('Blend Sheet'!$N$4=WAC_IIN),0))*'Blend Sheet'!$N100,0) + IFERROR(INDEX(WAC_Item_Cost,MATCH(1,(J$1=WAC_District)*('Blend Sheet'!$O$4=WAC_IIN),0))*'Blend Sheet'!$O100,0) + IFERROR(INDEX(WAC_Item_Cost,MATCH(1,(J$1=WAC_District)*('Blend Sheet'!$P$4=WAC_IIN),0))*'Blend Sheet'!$P100,0) + IFERROR(INDEX(WAC_Item_Cost,MATCH(1,(J$1=WAC_District)*('Blend Sheet'!$Q$4=WAC_IIN),0))*'Blend Sheet'!$Q100,0) + IFERROR(INDEX(WAC_Item_Cost,MATCH(1,(J$1=WAC_District)*('Blend Sheet'!$R$4=WAC_IIN),0))*'Blend Sheet'!$R100,0) + IFERROR(INDEX(WAC_Item_Cost,MATCH(1,(J$1=WAC_District)*('Blend Sheet'!$S$4=WAC_IIN),0))*'Blend Sheet'!$S100,0) + IFERROR(INDEX(WAC_Item_Cost,MATCH(1,(J$1=WAC_District)*('Blend Sheet'!$T$4=WAC_IIN),0))*'Blend Sheet'!$T100,0) + IFERROR(INDEX(WAC_Item_Cost,MATCH(1,(J$1=WAC_District)*('Blend Sheet'!$U$4=WAC_IIN),0))*'Blend Sheet'!$U100,0) + IFERROR(INDEX(WAC_Item_Cost,MATCH(1,(J$1=WAC_District)*('Blend Sheet'!$V$4=WAC_IIN),0))*'Blend Sheet'!$V100,0) + IFERROR(INDEX(WAC_Item_Cost,MATCH(1,(J$1=WAC_District)*('Blend Sheet'!$W$4=WAC_IIN),0))*'Blend Sheet'!$W100,0) + IFERROR(INDEX(WAC_Item_Cost,MATCH(1,(J$1=WAC_District)*('Blend Sheet'!$X$4=WAC_IIN),0))*'Blend Sheet'!$X100,0) + IFERROR(INDEX(WAC_Item_Cost,MATCH(1,(J$1=WAC_District)*('Blend Sheet'!$Y$4=WAC_IIN),0))*'Blend Sheet'!$Y100,0) + IFERROR(INDEX(WAC_Item_Cost,MATCH(1,(J$1=WAC_District)*('Blend Sheet'!$Z$4=WAC_IIN),0))*'Blend Sheet'!$Z100,0) + IFERROR(INDEX(WAC_Item_Cost,MATCH(1,(J$1=WAC_District)*('Blend Sheet'!$AA$4=WAC_IIN),0))*'Blend Sheet'!$AA100,0) + IFERROR(INDEX(WAC_Item_Cost,MATCH(1,(J$1=WAC_District)*('Blend Sheet'!$AB$4=WAC_IIN),0))*'Blend Sheet'!$AB100,0) + IFERROR(INDEX(WAC_Item_Cost,MATCH(1,(J$1=WAC_District)*('Blend Sheet'!$AC$4=WAC_IIN),0))*'Blend Sheet'!$AC100,0) + IFERROR(INDEX(WAC_Item_Cost,MATCH(1,(J$1=WAC_District)*('Blend Sheet'!$AD$4=WAC_IIN),0))*'Blend Sheet'!$AD100,0) + IFERROR(INDEX(WAC_Item_Cost,MATCH(1,(J$1=WAC_District)*('Blend Sheet'!$AE$4=WAC_IIN),0))*'Blend Sheet'!$AE100,0) + IFERROR(INDEX(WAC_Item_Cost,MATCH(1,(J$1=WAC_District)*('Blend Sheet'!$AF$4=WAC_IIN),0))*'Blend Sheet'!$AF100,0) + IFERROR(INDEX(WAC_Item_Cost,MATCH(1,(J$1=WAC_District)*('Blend Sheet'!$AG$4=WAC_IIN),0))*'Blend Sheet'!$AG100,0) + IFERROR(INDEX(WAC_Item_Cost,MATCH(1,(J$1=WAC_District)*('Blend Sheet'!$AH$4=WAC_IIN),0))*'Blend Sheet'!$AH100,0) + IFERROR(INDEX(WAC_Item_Cost,MATCH(1,(J$1=WAC_District)*('Blend Sheet'!$AI$4=WAC_IIN),0))*'Blend Sheet'!$AI100,0) + IFERROR(INDEX(WAC_Item_Cost,MATCH(1,(J$1=WAC_District)*('Blend Sheet'!$AJ$4=WAC_IIN),0))*'Blend Sheet'!$AJ100,0) + IFERROR(INDEX(WAC_Item_Cost,MATCH(1,(J$1=WAC_District)*('Blend Sheet'!$AK$4=WAC_IIN),0))*'Blend Sheet'!$AK100,0) + IFERROR(INDEX(WAC_Item_Cost,MATCH(1,(J$1=WAC_District)*('Blend Sheet'!$AL$4=WAC_IIN),0))*'Blend Sheet'!$AL100,0) + IFERROR(INDEX(WAC_Item_Cost,MATCH(1,(J$1=WAC_District)*('Blend Sheet'!$AM$4=WAC_IIN),0))*'Blend Sheet'!$AM100,0) + IFERROR(INDEX(WAC_Item_Cost,MATCH(1,(J$1=WAC_District)*('Blend Sheet'!$AN$4=WAC_IIN),0))*'Blend Sheet'!$AN100,0) + IFERROR(INDEX(WAC_Item_Cost,MATCH(1,(J$1=WAC_District)*('Blend Sheet'!$AO$4=WAC_IIN),0))*'Blend Sheet'!$AO100,0) + IFERROR(INDEX(WAC_Item_Cost,MATCH(1,(J$1=WAC_District)*('Blend Sheet'!$AP$4=WAC_IIN),0))*'Blend Sheet'!$AP100/1000,0)</f>
        <v>158.69104151099998</v>
      </c>
      <c r="K97" s="245">
        <f t="array" ref="K97">IFERROR(INDEX(WAC_Item_Cost,MATCH(1,(K$1=WAC_District)*('Blend Sheet'!$C$4=WAC_IIN),0))*'Blend Sheet'!$C100/1000,0) + IFERROR(INDEX(WAC_Item_Cost,MATCH(1,(K$1=WAC_District)*('Blend Sheet'!$D$4=WAC_IIN),0))*'Blend Sheet'!$D100/1000,0) + IFERROR(INDEX(WAC_Item_Cost,MATCH(1,(K$1=WAC_District)*('Blend Sheet'!$E$4=WAC_IIN),0))*'Blend Sheet'!$E100/1000,0) + IFERROR(INDEX(WAC_Item_Cost,MATCH(1,(K$1=WAC_District)*('Blend Sheet'!$F$4=WAC_IIN),0))*'Blend Sheet'!$F100/1000,0)  + IFERROR(INDEX(WAC_Item_Cost,MATCH(1,(K$1=WAC_District)*('Blend Sheet'!$G$4=WAC_IIN),0))*'Blend Sheet'!$G100,0) + IFERROR(INDEX(WAC_Item_Cost,MATCH(1,(K$1=WAC_District)*('Blend Sheet'!$H$4=WAC_IIN),0))*'Blend Sheet'!$H100,0)  + IFERROR(INDEX(WAC_Item_Cost,MATCH(1,(K$1=WAC_District)*('Blend Sheet'!$I$4=WAC_IIN),0))*'Blend Sheet'!$I100,0) + IFERROR(INDEX(WAC_Item_Cost,MATCH(1,(K$1=WAC_District)*('Blend Sheet'!$J$4=WAC_IIN),0))*'Blend Sheet'!$J100,0) + IFERROR(INDEX(WAC_Item_Cost,MATCH(1,(K$1=WAC_District)*('Blend Sheet'!$K$4=WAC_IIN),0))*'Blend Sheet'!$K100,0) + IFERROR(INDEX(WAC_Item_Cost,MATCH(1,(K$1=WAC_District)*('Blend Sheet'!$L$4=WAC_IIN),0))*'Blend Sheet'!$L100,0) + IFERROR(INDEX(WAC_Item_Cost,MATCH(1,(K$1=WAC_District)*('Blend Sheet'!$M$4=WAC_IIN),0))*'Blend Sheet'!$M100,0) + IFERROR(INDEX(WAC_Item_Cost,MATCH(1,(K$1=WAC_District)*('Blend Sheet'!$N$4=WAC_IIN),0))*'Blend Sheet'!$N100,0) + IFERROR(INDEX(WAC_Item_Cost,MATCH(1,(K$1=WAC_District)*('Blend Sheet'!$O$4=WAC_IIN),0))*'Blend Sheet'!$O100,0) + IFERROR(INDEX(WAC_Item_Cost,MATCH(1,(K$1=WAC_District)*('Blend Sheet'!$P$4=WAC_IIN),0))*'Blend Sheet'!$P100,0) + IFERROR(INDEX(WAC_Item_Cost,MATCH(1,(K$1=WAC_District)*('Blend Sheet'!$Q$4=WAC_IIN),0))*'Blend Sheet'!$Q100,0) + IFERROR(INDEX(WAC_Item_Cost,MATCH(1,(K$1=WAC_District)*('Blend Sheet'!$R$4=WAC_IIN),0))*'Blend Sheet'!$R100,0) + IFERROR(INDEX(WAC_Item_Cost,MATCH(1,(K$1=WAC_District)*('Blend Sheet'!$S$4=WAC_IIN),0))*'Blend Sheet'!$S100,0) + IFERROR(INDEX(WAC_Item_Cost,MATCH(1,(K$1=WAC_District)*('Blend Sheet'!$T$4=WAC_IIN),0))*'Blend Sheet'!$T100,0) + IFERROR(INDEX(WAC_Item_Cost,MATCH(1,(K$1=WAC_District)*('Blend Sheet'!$U$4=WAC_IIN),0))*'Blend Sheet'!$U100,0) + IFERROR(INDEX(WAC_Item_Cost,MATCH(1,(K$1=WAC_District)*('Blend Sheet'!$V$4=WAC_IIN),0))*'Blend Sheet'!$V100,0) + IFERROR(INDEX(WAC_Item_Cost,MATCH(1,(K$1=WAC_District)*('Blend Sheet'!$W$4=WAC_IIN),0))*'Blend Sheet'!$W100,0) + IFERROR(INDEX(WAC_Item_Cost,MATCH(1,(K$1=WAC_District)*('Blend Sheet'!$X$4=WAC_IIN),0))*'Blend Sheet'!$X100,0) + IFERROR(INDEX(WAC_Item_Cost,MATCH(1,(K$1=WAC_District)*('Blend Sheet'!$Y$4=WAC_IIN),0))*'Blend Sheet'!$Y100,0) + IFERROR(INDEX(WAC_Item_Cost,MATCH(1,(K$1=WAC_District)*('Blend Sheet'!$Z$4=WAC_IIN),0))*'Blend Sheet'!$Z100,0) + IFERROR(INDEX(WAC_Item_Cost,MATCH(1,(K$1=WAC_District)*('Blend Sheet'!$AA$4=WAC_IIN),0))*'Blend Sheet'!$AA100,0) + IFERROR(INDEX(WAC_Item_Cost,MATCH(1,(K$1=WAC_District)*('Blend Sheet'!$AB$4=WAC_IIN),0))*'Blend Sheet'!$AB100,0) + IFERROR(INDEX(WAC_Item_Cost,MATCH(1,(K$1=WAC_District)*('Blend Sheet'!$AC$4=WAC_IIN),0))*'Blend Sheet'!$AC100,0) + IFERROR(INDEX(WAC_Item_Cost,MATCH(1,(K$1=WAC_District)*('Blend Sheet'!$AD$4=WAC_IIN),0))*'Blend Sheet'!$AD100,0) + IFERROR(INDEX(WAC_Item_Cost,MATCH(1,(K$1=WAC_District)*('Blend Sheet'!$AE$4=WAC_IIN),0))*'Blend Sheet'!$AE100,0) + IFERROR(INDEX(WAC_Item_Cost,MATCH(1,(K$1=WAC_District)*('Blend Sheet'!$AF$4=WAC_IIN),0))*'Blend Sheet'!$AF100,0) + IFERROR(INDEX(WAC_Item_Cost,MATCH(1,(K$1=WAC_District)*('Blend Sheet'!$AG$4=WAC_IIN),0))*'Blend Sheet'!$AG100,0) + IFERROR(INDEX(WAC_Item_Cost,MATCH(1,(K$1=WAC_District)*('Blend Sheet'!$AH$4=WAC_IIN),0))*'Blend Sheet'!$AH100,0) + IFERROR(INDEX(WAC_Item_Cost,MATCH(1,(K$1=WAC_District)*('Blend Sheet'!$AI$4=WAC_IIN),0))*'Blend Sheet'!$AI100,0) + IFERROR(INDEX(WAC_Item_Cost,MATCH(1,(K$1=WAC_District)*('Blend Sheet'!$AJ$4=WAC_IIN),0))*'Blend Sheet'!$AJ100,0) + IFERROR(INDEX(WAC_Item_Cost,MATCH(1,(K$1=WAC_District)*('Blend Sheet'!$AK$4=WAC_IIN),0))*'Blend Sheet'!$AK100,0) + IFERROR(INDEX(WAC_Item_Cost,MATCH(1,(K$1=WAC_District)*('Blend Sheet'!$AL$4=WAC_IIN),0))*'Blend Sheet'!$AL100,0) + IFERROR(INDEX(WAC_Item_Cost,MATCH(1,(K$1=WAC_District)*('Blend Sheet'!$AM$4=WAC_IIN),0))*'Blend Sheet'!$AM100,0) + IFERROR(INDEX(WAC_Item_Cost,MATCH(1,(K$1=WAC_District)*('Blend Sheet'!$AN$4=WAC_IIN),0))*'Blend Sheet'!$AN100,0) + IFERROR(INDEX(WAC_Item_Cost,MATCH(1,(K$1=WAC_District)*('Blend Sheet'!$AO$4=WAC_IIN),0))*'Blend Sheet'!$AO100,0) + IFERROR(INDEX(WAC_Item_Cost,MATCH(1,(K$1=WAC_District)*('Blend Sheet'!$AP$4=WAC_IIN),0))*'Blend Sheet'!$AP100/1000,0)</f>
        <v>4.2021750000000004</v>
      </c>
      <c r="L97" s="245">
        <f t="array" ref="L97">IFERROR(INDEX(WAC_Item_Cost,MATCH(1,(L$1=WAC_District)*('Blend Sheet'!$C$4=WAC_IIN),0))*'Blend Sheet'!$C100/1000,0) + IFERROR(INDEX(WAC_Item_Cost,MATCH(1,(L$1=WAC_District)*('Blend Sheet'!$D$4=WAC_IIN),0))*'Blend Sheet'!$D100/1000,0) + IFERROR(INDEX(WAC_Item_Cost,MATCH(1,(L$1=WAC_District)*('Blend Sheet'!$E$4=WAC_IIN),0))*'Blend Sheet'!$E100/1000,0) + IFERROR(INDEX(WAC_Item_Cost,MATCH(1,(L$1=WAC_District)*('Blend Sheet'!$F$4=WAC_IIN),0))*'Blend Sheet'!$F100/1000,0)  + IFERROR(INDEX(WAC_Item_Cost,MATCH(1,(L$1=WAC_District)*('Blend Sheet'!$G$4=WAC_IIN),0))*'Blend Sheet'!$G100,0) + IFERROR(INDEX(WAC_Item_Cost,MATCH(1,(L$1=WAC_District)*('Blend Sheet'!$H$4=WAC_IIN),0))*'Blend Sheet'!$H100,0)  + IFERROR(INDEX(WAC_Item_Cost,MATCH(1,(L$1=WAC_District)*('Blend Sheet'!$I$4=WAC_IIN),0))*'Blend Sheet'!$I100,0) + IFERROR(INDEX(WAC_Item_Cost,MATCH(1,(L$1=WAC_District)*('Blend Sheet'!$J$4=WAC_IIN),0))*'Blend Sheet'!$J100,0) + IFERROR(INDEX(WAC_Item_Cost,MATCH(1,(L$1=WAC_District)*('Blend Sheet'!$K$4=WAC_IIN),0))*'Blend Sheet'!$K100,0) + IFERROR(INDEX(WAC_Item_Cost,MATCH(1,(L$1=WAC_District)*('Blend Sheet'!$L$4=WAC_IIN),0))*'Blend Sheet'!$L100,0) + IFERROR(INDEX(WAC_Item_Cost,MATCH(1,(L$1=WAC_District)*('Blend Sheet'!$M$4=WAC_IIN),0))*'Blend Sheet'!$M100,0) + IFERROR(INDEX(WAC_Item_Cost,MATCH(1,(L$1=WAC_District)*('Blend Sheet'!$N$4=WAC_IIN),0))*'Blend Sheet'!$N100,0) + IFERROR(INDEX(WAC_Item_Cost,MATCH(1,(L$1=WAC_District)*('Blend Sheet'!$O$4=WAC_IIN),0))*'Blend Sheet'!$O100,0) + IFERROR(INDEX(WAC_Item_Cost,MATCH(1,(L$1=WAC_District)*('Blend Sheet'!$P$4=WAC_IIN),0))*'Blend Sheet'!$P100,0) + IFERROR(INDEX(WAC_Item_Cost,MATCH(1,(L$1=WAC_District)*('Blend Sheet'!$Q$4=WAC_IIN),0))*'Blend Sheet'!$Q100,0) + IFERROR(INDEX(WAC_Item_Cost,MATCH(1,(L$1=WAC_District)*('Blend Sheet'!$R$4=WAC_IIN),0))*'Blend Sheet'!$R100,0) + IFERROR(INDEX(WAC_Item_Cost,MATCH(1,(L$1=WAC_District)*('Blend Sheet'!$S$4=WAC_IIN),0))*'Blend Sheet'!$S100,0) + IFERROR(INDEX(WAC_Item_Cost,MATCH(1,(L$1=WAC_District)*('Blend Sheet'!$T$4=WAC_IIN),0))*'Blend Sheet'!$T100,0) + IFERROR(INDEX(WAC_Item_Cost,MATCH(1,(L$1=WAC_District)*('Blend Sheet'!$U$4=WAC_IIN),0))*'Blend Sheet'!$U100,0) + IFERROR(INDEX(WAC_Item_Cost,MATCH(1,(L$1=WAC_District)*('Blend Sheet'!$V$4=WAC_IIN),0))*'Blend Sheet'!$V100,0) + IFERROR(INDEX(WAC_Item_Cost,MATCH(1,(L$1=WAC_District)*('Blend Sheet'!$W$4=WAC_IIN),0))*'Blend Sheet'!$W100,0) + IFERROR(INDEX(WAC_Item_Cost,MATCH(1,(L$1=WAC_District)*('Blend Sheet'!$X$4=WAC_IIN),0))*'Blend Sheet'!$X100,0) + IFERROR(INDEX(WAC_Item_Cost,MATCH(1,(L$1=WAC_District)*('Blend Sheet'!$Y$4=WAC_IIN),0))*'Blend Sheet'!$Y100,0) + IFERROR(INDEX(WAC_Item_Cost,MATCH(1,(L$1=WAC_District)*('Blend Sheet'!$Z$4=WAC_IIN),0))*'Blend Sheet'!$Z100,0) + IFERROR(INDEX(WAC_Item_Cost,MATCH(1,(L$1=WAC_District)*('Blend Sheet'!$AA$4=WAC_IIN),0))*'Blend Sheet'!$AA100,0) + IFERROR(INDEX(WAC_Item_Cost,MATCH(1,(L$1=WAC_District)*('Blend Sheet'!$AB$4=WAC_IIN),0))*'Blend Sheet'!$AB100,0) + IFERROR(INDEX(WAC_Item_Cost,MATCH(1,(L$1=WAC_District)*('Blend Sheet'!$AC$4=WAC_IIN),0))*'Blend Sheet'!$AC100,0) + IFERROR(INDEX(WAC_Item_Cost,MATCH(1,(L$1=WAC_District)*('Blend Sheet'!$AD$4=WAC_IIN),0))*'Blend Sheet'!$AD100,0) + IFERROR(INDEX(WAC_Item_Cost,MATCH(1,(L$1=WAC_District)*('Blend Sheet'!$AE$4=WAC_IIN),0))*'Blend Sheet'!$AE100,0) + IFERROR(INDEX(WAC_Item_Cost,MATCH(1,(L$1=WAC_District)*('Blend Sheet'!$AF$4=WAC_IIN),0))*'Blend Sheet'!$AF100,0) + IFERROR(INDEX(WAC_Item_Cost,MATCH(1,(L$1=WAC_District)*('Blend Sheet'!$AG$4=WAC_IIN),0))*'Blend Sheet'!$AG100,0) + IFERROR(INDEX(WAC_Item_Cost,MATCH(1,(L$1=WAC_District)*('Blend Sheet'!$AH$4=WAC_IIN),0))*'Blend Sheet'!$AH100,0) + IFERROR(INDEX(WAC_Item_Cost,MATCH(1,(L$1=WAC_District)*('Blend Sheet'!$AI$4=WAC_IIN),0))*'Blend Sheet'!$AI100,0) + IFERROR(INDEX(WAC_Item_Cost,MATCH(1,(L$1=WAC_District)*('Blend Sheet'!$AJ$4=WAC_IIN),0))*'Blend Sheet'!$AJ100,0) + IFERROR(INDEX(WAC_Item_Cost,MATCH(1,(L$1=WAC_District)*('Blend Sheet'!$AK$4=WAC_IIN),0))*'Blend Sheet'!$AK100,0) + IFERROR(INDEX(WAC_Item_Cost,MATCH(1,(L$1=WAC_District)*('Blend Sheet'!$AL$4=WAC_IIN),0))*'Blend Sheet'!$AL100,0) + IFERROR(INDEX(WAC_Item_Cost,MATCH(1,(L$1=WAC_District)*('Blend Sheet'!$AM$4=WAC_IIN),0))*'Blend Sheet'!$AM100,0) + IFERROR(INDEX(WAC_Item_Cost,MATCH(1,(L$1=WAC_District)*('Blend Sheet'!$AN$4=WAC_IIN),0))*'Blend Sheet'!$AN100,0) + IFERROR(INDEX(WAC_Item_Cost,MATCH(1,(L$1=WAC_District)*('Blend Sheet'!$AO$4=WAC_IIN),0))*'Blend Sheet'!$AO100,0) + IFERROR(INDEX(WAC_Item_Cost,MATCH(1,(L$1=WAC_District)*('Blend Sheet'!$AP$4=WAC_IIN),0))*'Blend Sheet'!$AP100/1000,0)</f>
        <v>18.284579999999998</v>
      </c>
    </row>
    <row r="98" spans="1:12" x14ac:dyDescent="0.25">
      <c r="A98" t="str">
        <f>'Blend Sheet'!A101</f>
        <v>THERMAmix THX</v>
      </c>
      <c r="B98" s="245">
        <f t="array" ref="B98">IFERROR(INDEX(WAC_Item_Cost,MATCH(1,(B$1=WAC_District)*('Blend Sheet'!$C$4=WAC_IIN),0))*'Blend Sheet'!$C101/1000,0) + IFERROR(INDEX(WAC_Item_Cost,MATCH(1,(B$1=WAC_District)*('Blend Sheet'!$D$4=WAC_IIN),0))*'Blend Sheet'!$D101/1000,0) + IFERROR(INDEX(WAC_Item_Cost,MATCH(1,(B$1=WAC_District)*('Blend Sheet'!$E$4=WAC_IIN),0))*'Blend Sheet'!$E101/1000,0) + IFERROR(INDEX(WAC_Item_Cost,MATCH(1,(B$1=WAC_District)*('Blend Sheet'!$F$4=WAC_IIN),0))*'Blend Sheet'!$F101/1000,0)  + IFERROR(INDEX(WAC_Item_Cost,MATCH(1,(B$1=WAC_District)*('Blend Sheet'!$G$4=WAC_IIN),0))*'Blend Sheet'!$G101,0) + IFERROR(INDEX(WAC_Item_Cost,MATCH(1,(B$1=WAC_District)*('Blend Sheet'!$H$4=WAC_IIN),0))*'Blend Sheet'!$H101,0)  + IFERROR(INDEX(WAC_Item_Cost,MATCH(1,(B$1=WAC_District)*('Blend Sheet'!$I$4=WAC_IIN),0))*'Blend Sheet'!$I101,0) + IFERROR(INDEX(WAC_Item_Cost,MATCH(1,(B$1=WAC_District)*('Blend Sheet'!$J$4=WAC_IIN),0))*'Blend Sheet'!$J101,0) + IFERROR(INDEX(WAC_Item_Cost,MATCH(1,(B$1=WAC_District)*('Blend Sheet'!$K$4=WAC_IIN),0))*'Blend Sheet'!$K101,0) + IFERROR(INDEX(WAC_Item_Cost,MATCH(1,(B$1=WAC_District)*('Blend Sheet'!$L$4=WAC_IIN),0))*'Blend Sheet'!$L101,0) + IFERROR(INDEX(WAC_Item_Cost,MATCH(1,(B$1=WAC_District)*('Blend Sheet'!$M$4=WAC_IIN),0))*'Blend Sheet'!$M101,0) + IFERROR(INDEX(WAC_Item_Cost,MATCH(1,(B$1=WAC_District)*('Blend Sheet'!$N$4=WAC_IIN),0))*'Blend Sheet'!$N101,0) + IFERROR(INDEX(WAC_Item_Cost,MATCH(1,(B$1=WAC_District)*('Blend Sheet'!$O$4=WAC_IIN),0))*'Blend Sheet'!$O101,0) + IFERROR(INDEX(WAC_Item_Cost,MATCH(1,(B$1=WAC_District)*('Blend Sheet'!$P$4=WAC_IIN),0))*'Blend Sheet'!$P101,0) + IFERROR(INDEX(WAC_Item_Cost,MATCH(1,(B$1=WAC_District)*('Blend Sheet'!$Q$4=WAC_IIN),0))*'Blend Sheet'!$Q101,0) + IFERROR(INDEX(WAC_Item_Cost,MATCH(1,(B$1=WAC_District)*('Blend Sheet'!$R$4=WAC_IIN),0))*'Blend Sheet'!$R101,0) + IFERROR(INDEX(WAC_Item_Cost,MATCH(1,(B$1=WAC_District)*('Blend Sheet'!$S$4=WAC_IIN),0))*'Blend Sheet'!$S101,0) + IFERROR(INDEX(WAC_Item_Cost,MATCH(1,(B$1=WAC_District)*('Blend Sheet'!$T$4=WAC_IIN),0))*'Blend Sheet'!$T101,0) + IFERROR(INDEX(WAC_Item_Cost,MATCH(1,(B$1=WAC_District)*('Blend Sheet'!$U$4=WAC_IIN),0))*'Blend Sheet'!$U101,0) + IFERROR(INDEX(WAC_Item_Cost,MATCH(1,(B$1=WAC_District)*('Blend Sheet'!$V$4=WAC_IIN),0))*'Blend Sheet'!$V101,0) + IFERROR(INDEX(WAC_Item_Cost,MATCH(1,(B$1=WAC_District)*('Blend Sheet'!$W$4=WAC_IIN),0))*'Blend Sheet'!$W101,0) + IFERROR(INDEX(WAC_Item_Cost,MATCH(1,(B$1=WAC_District)*('Blend Sheet'!$X$4=WAC_IIN),0))*'Blend Sheet'!$X101,0) + IFERROR(INDEX(WAC_Item_Cost,MATCH(1,(B$1=WAC_District)*('Blend Sheet'!$Y$4=WAC_IIN),0))*'Blend Sheet'!$Y101,0) + IFERROR(INDEX(WAC_Item_Cost,MATCH(1,(B$1=WAC_District)*('Blend Sheet'!$Z$4=WAC_IIN),0))*'Blend Sheet'!$Z101,0) + IFERROR(INDEX(WAC_Item_Cost,MATCH(1,(B$1=WAC_District)*('Blend Sheet'!$AA$4=WAC_IIN),0))*'Blend Sheet'!$AA101,0) + IFERROR(INDEX(WAC_Item_Cost,MATCH(1,(B$1=WAC_District)*('Blend Sheet'!$AB$4=WAC_IIN),0))*'Blend Sheet'!$AB101,0) + IFERROR(INDEX(WAC_Item_Cost,MATCH(1,(B$1=WAC_District)*('Blend Sheet'!$AC$4=WAC_IIN),0))*'Blend Sheet'!$AC101,0) + IFERROR(INDEX(WAC_Item_Cost,MATCH(1,(B$1=WAC_District)*('Blend Sheet'!$AD$4=WAC_IIN),0))*'Blend Sheet'!$AD101,0) + IFERROR(INDEX(WAC_Item_Cost,MATCH(1,(B$1=WAC_District)*('Blend Sheet'!$AE$4=WAC_IIN),0))*'Blend Sheet'!$AE101,0) + IFERROR(INDEX(WAC_Item_Cost,MATCH(1,(B$1=WAC_District)*('Blend Sheet'!$AF$4=WAC_IIN),0))*'Blend Sheet'!$AF101,0) + IFERROR(INDEX(WAC_Item_Cost,MATCH(1,(B$1=WAC_District)*('Blend Sheet'!$AG$4=WAC_IIN),0))*'Blend Sheet'!$AG101,0) + IFERROR(INDEX(WAC_Item_Cost,MATCH(1,(B$1=WAC_District)*('Blend Sheet'!$AH$4=WAC_IIN),0))*'Blend Sheet'!$AH101,0) + IFERROR(INDEX(WAC_Item_Cost,MATCH(1,(B$1=WAC_District)*('Blend Sheet'!$AI$4=WAC_IIN),0))*'Blend Sheet'!$AI101,0) + IFERROR(INDEX(WAC_Item_Cost,MATCH(1,(B$1=WAC_District)*('Blend Sheet'!$AJ$4=WAC_IIN),0))*'Blend Sheet'!$AJ101,0) + IFERROR(INDEX(WAC_Item_Cost,MATCH(1,(B$1=WAC_District)*('Blend Sheet'!$AK$4=WAC_IIN),0))*'Blend Sheet'!$AK101,0) + IFERROR(INDEX(WAC_Item_Cost,MATCH(1,(B$1=WAC_District)*('Blend Sheet'!$AL$4=WAC_IIN),0))*'Blend Sheet'!$AL101,0) + IFERROR(INDEX(WAC_Item_Cost,MATCH(1,(B$1=WAC_District)*('Blend Sheet'!$AM$4=WAC_IIN),0))*'Blend Sheet'!$AM101,0) + IFERROR(INDEX(WAC_Item_Cost,MATCH(1,(B$1=WAC_District)*('Blend Sheet'!$AN$4=WAC_IIN),0))*'Blend Sheet'!$AN101,0) + IFERROR(INDEX(WAC_Item_Cost,MATCH(1,(B$1=WAC_District)*('Blend Sheet'!$AO$4=WAC_IIN),0))*'Blend Sheet'!$AO101,0) + IFERROR(INDEX(WAC_Item_Cost,MATCH(1,(B$1=WAC_District)*('Blend Sheet'!$AP$4=WAC_IIN),0))*'Blend Sheet'!$AP101/1000,0)</f>
        <v>248.38036194999998</v>
      </c>
      <c r="C98" s="245">
        <f t="array" ref="C98">IFERROR(INDEX(WAC_Item_Cost,MATCH(1,(C$1=WAC_District)*('Blend Sheet'!$C$4=WAC_IIN),0))*'Blend Sheet'!$C101/1000,0) + IFERROR(INDEX(WAC_Item_Cost,MATCH(1,(C$1=WAC_District)*('Blend Sheet'!$D$4=WAC_IIN),0))*'Blend Sheet'!$D101/1000,0) + IFERROR(INDEX(WAC_Item_Cost,MATCH(1,(C$1=WAC_District)*('Blend Sheet'!$E$4=WAC_IIN),0))*'Blend Sheet'!$E101/1000,0) + IFERROR(INDEX(WAC_Item_Cost,MATCH(1,(C$1=WAC_District)*('Blend Sheet'!$F$4=WAC_IIN),0))*'Blend Sheet'!$F101/1000,0)  + IFERROR(INDEX(WAC_Item_Cost,MATCH(1,(C$1=WAC_District)*('Blend Sheet'!$G$4=WAC_IIN),0))*'Blend Sheet'!$G101,0) + IFERROR(INDEX(WAC_Item_Cost,MATCH(1,(C$1=WAC_District)*('Blend Sheet'!$H$4=WAC_IIN),0))*'Blend Sheet'!$H101,0)  + IFERROR(INDEX(WAC_Item_Cost,MATCH(1,(C$1=WAC_District)*('Blend Sheet'!$I$4=WAC_IIN),0))*'Blend Sheet'!$I101,0) + IFERROR(INDEX(WAC_Item_Cost,MATCH(1,(C$1=WAC_District)*('Blend Sheet'!$J$4=WAC_IIN),0))*'Blend Sheet'!$J101,0) + IFERROR(INDEX(WAC_Item_Cost,MATCH(1,(C$1=WAC_District)*('Blend Sheet'!$K$4=WAC_IIN),0))*'Blend Sheet'!$K101,0) + IFERROR(INDEX(WAC_Item_Cost,MATCH(1,(C$1=WAC_District)*('Blend Sheet'!$L$4=WAC_IIN),0))*'Blend Sheet'!$L101,0) + IFERROR(INDEX(WAC_Item_Cost,MATCH(1,(C$1=WAC_District)*('Blend Sheet'!$M$4=WAC_IIN),0))*'Blend Sheet'!$M101,0) + IFERROR(INDEX(WAC_Item_Cost,MATCH(1,(C$1=WAC_District)*('Blend Sheet'!$N$4=WAC_IIN),0))*'Blend Sheet'!$N101,0) + IFERROR(INDEX(WAC_Item_Cost,MATCH(1,(C$1=WAC_District)*('Blend Sheet'!$O$4=WAC_IIN),0))*'Blend Sheet'!$O101,0) + IFERROR(INDEX(WAC_Item_Cost,MATCH(1,(C$1=WAC_District)*('Blend Sheet'!$P$4=WAC_IIN),0))*'Blend Sheet'!$P101,0) + IFERROR(INDEX(WAC_Item_Cost,MATCH(1,(C$1=WAC_District)*('Blend Sheet'!$Q$4=WAC_IIN),0))*'Blend Sheet'!$Q101,0) + IFERROR(INDEX(WAC_Item_Cost,MATCH(1,(C$1=WAC_District)*('Blend Sheet'!$R$4=WAC_IIN),0))*'Blend Sheet'!$R101,0) + IFERROR(INDEX(WAC_Item_Cost,MATCH(1,(C$1=WAC_District)*('Blend Sheet'!$S$4=WAC_IIN),0))*'Blend Sheet'!$S101,0) + IFERROR(INDEX(WAC_Item_Cost,MATCH(1,(C$1=WAC_District)*('Blend Sheet'!$T$4=WAC_IIN),0))*'Blend Sheet'!$T101,0) + IFERROR(INDEX(WAC_Item_Cost,MATCH(1,(C$1=WAC_District)*('Blend Sheet'!$U$4=WAC_IIN),0))*'Blend Sheet'!$U101,0) + IFERROR(INDEX(WAC_Item_Cost,MATCH(1,(C$1=WAC_District)*('Blend Sheet'!$V$4=WAC_IIN),0))*'Blend Sheet'!$V101,0) + IFERROR(INDEX(WAC_Item_Cost,MATCH(1,(C$1=WAC_District)*('Blend Sheet'!$W$4=WAC_IIN),0))*'Blend Sheet'!$W101,0) + IFERROR(INDEX(WAC_Item_Cost,MATCH(1,(C$1=WAC_District)*('Blend Sheet'!$X$4=WAC_IIN),0))*'Blend Sheet'!$X101,0) + IFERROR(INDEX(WAC_Item_Cost,MATCH(1,(C$1=WAC_District)*('Blend Sheet'!$Y$4=WAC_IIN),0))*'Blend Sheet'!$Y101,0) + IFERROR(INDEX(WAC_Item_Cost,MATCH(1,(C$1=WAC_District)*('Blend Sheet'!$Z$4=WAC_IIN),0))*'Blend Sheet'!$Z101,0) + IFERROR(INDEX(WAC_Item_Cost,MATCH(1,(C$1=WAC_District)*('Blend Sheet'!$AA$4=WAC_IIN),0))*'Blend Sheet'!$AA101,0) + IFERROR(INDEX(WAC_Item_Cost,MATCH(1,(C$1=WAC_District)*('Blend Sheet'!$AB$4=WAC_IIN),0))*'Blend Sheet'!$AB101,0) + IFERROR(INDEX(WAC_Item_Cost,MATCH(1,(C$1=WAC_District)*('Blend Sheet'!$AC$4=WAC_IIN),0))*'Blend Sheet'!$AC101,0) + IFERROR(INDEX(WAC_Item_Cost,MATCH(1,(C$1=WAC_District)*('Blend Sheet'!$AD$4=WAC_IIN),0))*'Blend Sheet'!$AD101,0) + IFERROR(INDEX(WAC_Item_Cost,MATCH(1,(C$1=WAC_District)*('Blend Sheet'!$AE$4=WAC_IIN),0))*'Blend Sheet'!$AE101,0) + IFERROR(INDEX(WAC_Item_Cost,MATCH(1,(C$1=WAC_District)*('Blend Sheet'!$AF$4=WAC_IIN),0))*'Blend Sheet'!$AF101,0) + IFERROR(INDEX(WAC_Item_Cost,MATCH(1,(C$1=WAC_District)*('Blend Sheet'!$AG$4=WAC_IIN),0))*'Blend Sheet'!$AG101,0) + IFERROR(INDEX(WAC_Item_Cost,MATCH(1,(C$1=WAC_District)*('Blend Sheet'!$AH$4=WAC_IIN),0))*'Blend Sheet'!$AH101,0) + IFERROR(INDEX(WAC_Item_Cost,MATCH(1,(C$1=WAC_District)*('Blend Sheet'!$AI$4=WAC_IIN),0))*'Blend Sheet'!$AI101,0) + IFERROR(INDEX(WAC_Item_Cost,MATCH(1,(C$1=WAC_District)*('Blend Sheet'!$AJ$4=WAC_IIN),0))*'Blend Sheet'!$AJ101,0) + IFERROR(INDEX(WAC_Item_Cost,MATCH(1,(C$1=WAC_District)*('Blend Sheet'!$AK$4=WAC_IIN),0))*'Blend Sheet'!$AK101,0) + IFERROR(INDEX(WAC_Item_Cost,MATCH(1,(C$1=WAC_District)*('Blend Sheet'!$AL$4=WAC_IIN),0))*'Blend Sheet'!$AL101,0) + IFERROR(INDEX(WAC_Item_Cost,MATCH(1,(C$1=WAC_District)*('Blend Sheet'!$AM$4=WAC_IIN),0))*'Blend Sheet'!$AM101,0) + IFERROR(INDEX(WAC_Item_Cost,MATCH(1,(C$1=WAC_District)*('Blend Sheet'!$AN$4=WAC_IIN),0))*'Blend Sheet'!$AN101,0) + IFERROR(INDEX(WAC_Item_Cost,MATCH(1,(C$1=WAC_District)*('Blend Sheet'!$AO$4=WAC_IIN),0))*'Blend Sheet'!$AO101,0) + IFERROR(INDEX(WAC_Item_Cost,MATCH(1,(C$1=WAC_District)*('Blend Sheet'!$AP$4=WAC_IIN),0))*'Blend Sheet'!$AP101/1000,0)</f>
        <v>267.92799285000001</v>
      </c>
      <c r="D98" s="245">
        <f t="array" ref="D98">IFERROR(INDEX(WAC_Item_Cost,MATCH(1,(D$1=WAC_District)*('Blend Sheet'!$C$4=WAC_IIN),0))*'Blend Sheet'!$C101/1000,0) + IFERROR(INDEX(WAC_Item_Cost,MATCH(1,(D$1=WAC_District)*('Blend Sheet'!$D$4=WAC_IIN),0))*'Blend Sheet'!$D101/1000,0) + IFERROR(INDEX(WAC_Item_Cost,MATCH(1,(D$1=WAC_District)*('Blend Sheet'!$E$4=WAC_IIN),0))*'Blend Sheet'!$E101/1000,0) + IFERROR(INDEX(WAC_Item_Cost,MATCH(1,(D$1=WAC_District)*('Blend Sheet'!$F$4=WAC_IIN),0))*'Blend Sheet'!$F101/1000,0)  + IFERROR(INDEX(WAC_Item_Cost,MATCH(1,(D$1=WAC_District)*('Blend Sheet'!$G$4=WAC_IIN),0))*'Blend Sheet'!$G101,0) + IFERROR(INDEX(WAC_Item_Cost,MATCH(1,(D$1=WAC_District)*('Blend Sheet'!$H$4=WAC_IIN),0))*'Blend Sheet'!$H101,0)  + IFERROR(INDEX(WAC_Item_Cost,MATCH(1,(D$1=WAC_District)*('Blend Sheet'!$I$4=WAC_IIN),0))*'Blend Sheet'!$I101,0) + IFERROR(INDEX(WAC_Item_Cost,MATCH(1,(D$1=WAC_District)*('Blend Sheet'!$J$4=WAC_IIN),0))*'Blend Sheet'!$J101,0) + IFERROR(INDEX(WAC_Item_Cost,MATCH(1,(D$1=WAC_District)*('Blend Sheet'!$K$4=WAC_IIN),0))*'Blend Sheet'!$K101,0) + IFERROR(INDEX(WAC_Item_Cost,MATCH(1,(D$1=WAC_District)*('Blend Sheet'!$L$4=WAC_IIN),0))*'Blend Sheet'!$L101,0) + IFERROR(INDEX(WAC_Item_Cost,MATCH(1,(D$1=WAC_District)*('Blend Sheet'!$M$4=WAC_IIN),0))*'Blend Sheet'!$M101,0) + IFERROR(INDEX(WAC_Item_Cost,MATCH(1,(D$1=WAC_District)*('Blend Sheet'!$N$4=WAC_IIN),0))*'Blend Sheet'!$N101,0) + IFERROR(INDEX(WAC_Item_Cost,MATCH(1,(D$1=WAC_District)*('Blend Sheet'!$O$4=WAC_IIN),0))*'Blend Sheet'!$O101,0) + IFERROR(INDEX(WAC_Item_Cost,MATCH(1,(D$1=WAC_District)*('Blend Sheet'!$P$4=WAC_IIN),0))*'Blend Sheet'!$P101,0) + IFERROR(INDEX(WAC_Item_Cost,MATCH(1,(D$1=WAC_District)*('Blend Sheet'!$Q$4=WAC_IIN),0))*'Blend Sheet'!$Q101,0) + IFERROR(INDEX(WAC_Item_Cost,MATCH(1,(D$1=WAC_District)*('Blend Sheet'!$R$4=WAC_IIN),0))*'Blend Sheet'!$R101,0) + IFERROR(INDEX(WAC_Item_Cost,MATCH(1,(D$1=WAC_District)*('Blend Sheet'!$S$4=WAC_IIN),0))*'Blend Sheet'!$S101,0) + IFERROR(INDEX(WAC_Item_Cost,MATCH(1,(D$1=WAC_District)*('Blend Sheet'!$T$4=WAC_IIN),0))*'Blend Sheet'!$T101,0) + IFERROR(INDEX(WAC_Item_Cost,MATCH(1,(D$1=WAC_District)*('Blend Sheet'!$U$4=WAC_IIN),0))*'Blend Sheet'!$U101,0) + IFERROR(INDEX(WAC_Item_Cost,MATCH(1,(D$1=WAC_District)*('Blend Sheet'!$V$4=WAC_IIN),0))*'Blend Sheet'!$V101,0) + IFERROR(INDEX(WAC_Item_Cost,MATCH(1,(D$1=WAC_District)*('Blend Sheet'!$W$4=WAC_IIN),0))*'Blend Sheet'!$W101,0) + IFERROR(INDEX(WAC_Item_Cost,MATCH(1,(D$1=WAC_District)*('Blend Sheet'!$X$4=WAC_IIN),0))*'Blend Sheet'!$X101,0) + IFERROR(INDEX(WAC_Item_Cost,MATCH(1,(D$1=WAC_District)*('Blend Sheet'!$Y$4=WAC_IIN),0))*'Blend Sheet'!$Y101,0) + IFERROR(INDEX(WAC_Item_Cost,MATCH(1,(D$1=WAC_District)*('Blend Sheet'!$Z$4=WAC_IIN),0))*'Blend Sheet'!$Z101,0) + IFERROR(INDEX(WAC_Item_Cost,MATCH(1,(D$1=WAC_District)*('Blend Sheet'!$AA$4=WAC_IIN),0))*'Blend Sheet'!$AA101,0) + IFERROR(INDEX(WAC_Item_Cost,MATCH(1,(D$1=WAC_District)*('Blend Sheet'!$AB$4=WAC_IIN),0))*'Blend Sheet'!$AB101,0) + IFERROR(INDEX(WAC_Item_Cost,MATCH(1,(D$1=WAC_District)*('Blend Sheet'!$AC$4=WAC_IIN),0))*'Blend Sheet'!$AC101,0) + IFERROR(INDEX(WAC_Item_Cost,MATCH(1,(D$1=WAC_District)*('Blend Sheet'!$AD$4=WAC_IIN),0))*'Blend Sheet'!$AD101,0) + IFERROR(INDEX(WAC_Item_Cost,MATCH(1,(D$1=WAC_District)*('Blend Sheet'!$AE$4=WAC_IIN),0))*'Blend Sheet'!$AE101,0) + IFERROR(INDEX(WAC_Item_Cost,MATCH(1,(D$1=WAC_District)*('Blend Sheet'!$AF$4=WAC_IIN),0))*'Blend Sheet'!$AF101,0) + IFERROR(INDEX(WAC_Item_Cost,MATCH(1,(D$1=WAC_District)*('Blend Sheet'!$AG$4=WAC_IIN),0))*'Blend Sheet'!$AG101,0) + IFERROR(INDEX(WAC_Item_Cost,MATCH(1,(D$1=WAC_District)*('Blend Sheet'!$AH$4=WAC_IIN),0))*'Blend Sheet'!$AH101,0) + IFERROR(INDEX(WAC_Item_Cost,MATCH(1,(D$1=WAC_District)*('Blend Sheet'!$AI$4=WAC_IIN),0))*'Blend Sheet'!$AI101,0) + IFERROR(INDEX(WAC_Item_Cost,MATCH(1,(D$1=WAC_District)*('Blend Sheet'!$AJ$4=WAC_IIN),0))*'Blend Sheet'!$AJ101,0) + IFERROR(INDEX(WAC_Item_Cost,MATCH(1,(D$1=WAC_District)*('Blend Sheet'!$AK$4=WAC_IIN),0))*'Blend Sheet'!$AK101,0) + IFERROR(INDEX(WAC_Item_Cost,MATCH(1,(D$1=WAC_District)*('Blend Sheet'!$AL$4=WAC_IIN),0))*'Blend Sheet'!$AL101,0) + IFERROR(INDEX(WAC_Item_Cost,MATCH(1,(D$1=WAC_District)*('Blend Sheet'!$AM$4=WAC_IIN),0))*'Blend Sheet'!$AM101,0) + IFERROR(INDEX(WAC_Item_Cost,MATCH(1,(D$1=WAC_District)*('Blend Sheet'!$AN$4=WAC_IIN),0))*'Blend Sheet'!$AN101,0) + IFERROR(INDEX(WAC_Item_Cost,MATCH(1,(D$1=WAC_District)*('Blend Sheet'!$AO$4=WAC_IIN),0))*'Blend Sheet'!$AO101,0) + IFERROR(INDEX(WAC_Item_Cost,MATCH(1,(D$1=WAC_District)*('Blend Sheet'!$AP$4=WAC_IIN),0))*'Blend Sheet'!$AP101/1000,0)</f>
        <v>237.8120892</v>
      </c>
      <c r="E98" s="245">
        <f t="array" ref="E98">IFERROR(INDEX(WAC_Item_Cost,MATCH(1,(E$1=WAC_District)*('Blend Sheet'!$C$4=WAC_IIN),0))*'Blend Sheet'!$C101/1000,0) + IFERROR(INDEX(WAC_Item_Cost,MATCH(1,(E$1=WAC_District)*('Blend Sheet'!$D$4=WAC_IIN),0))*'Blend Sheet'!$D101/1000,0) + IFERROR(INDEX(WAC_Item_Cost,MATCH(1,(E$1=WAC_District)*('Blend Sheet'!$E$4=WAC_IIN),0))*'Blend Sheet'!$E101/1000,0) + IFERROR(INDEX(WAC_Item_Cost,MATCH(1,(E$1=WAC_District)*('Blend Sheet'!$F$4=WAC_IIN),0))*'Blend Sheet'!$F101/1000,0)  + IFERROR(INDEX(WAC_Item_Cost,MATCH(1,(E$1=WAC_District)*('Blend Sheet'!$G$4=WAC_IIN),0))*'Blend Sheet'!$G101,0) + IFERROR(INDEX(WAC_Item_Cost,MATCH(1,(E$1=WAC_District)*('Blend Sheet'!$H$4=WAC_IIN),0))*'Blend Sheet'!$H101,0)  + IFERROR(INDEX(WAC_Item_Cost,MATCH(1,(E$1=WAC_District)*('Blend Sheet'!$I$4=WAC_IIN),0))*'Blend Sheet'!$I101,0) + IFERROR(INDEX(WAC_Item_Cost,MATCH(1,(E$1=WAC_District)*('Blend Sheet'!$J$4=WAC_IIN),0))*'Blend Sheet'!$J101,0) + IFERROR(INDEX(WAC_Item_Cost,MATCH(1,(E$1=WAC_District)*('Blend Sheet'!$K$4=WAC_IIN),0))*'Blend Sheet'!$K101,0) + IFERROR(INDEX(WAC_Item_Cost,MATCH(1,(E$1=WAC_District)*('Blend Sheet'!$L$4=WAC_IIN),0))*'Blend Sheet'!$L101,0) + IFERROR(INDEX(WAC_Item_Cost,MATCH(1,(E$1=WAC_District)*('Blend Sheet'!$M$4=WAC_IIN),0))*'Blend Sheet'!$M101,0) + IFERROR(INDEX(WAC_Item_Cost,MATCH(1,(E$1=WAC_District)*('Blend Sheet'!$N$4=WAC_IIN),0))*'Blend Sheet'!$N101,0) + IFERROR(INDEX(WAC_Item_Cost,MATCH(1,(E$1=WAC_District)*('Blend Sheet'!$O$4=WAC_IIN),0))*'Blend Sheet'!$O101,0) + IFERROR(INDEX(WAC_Item_Cost,MATCH(1,(E$1=WAC_District)*('Blend Sheet'!$P$4=WAC_IIN),0))*'Blend Sheet'!$P101,0) + IFERROR(INDEX(WAC_Item_Cost,MATCH(1,(E$1=WAC_District)*('Blend Sheet'!$Q$4=WAC_IIN),0))*'Blend Sheet'!$Q101,0) + IFERROR(INDEX(WAC_Item_Cost,MATCH(1,(E$1=WAC_District)*('Blend Sheet'!$R$4=WAC_IIN),0))*'Blend Sheet'!$R101,0) + IFERROR(INDEX(WAC_Item_Cost,MATCH(1,(E$1=WAC_District)*('Blend Sheet'!$S$4=WAC_IIN),0))*'Blend Sheet'!$S101,0) + IFERROR(INDEX(WAC_Item_Cost,MATCH(1,(E$1=WAC_District)*('Blend Sheet'!$T$4=WAC_IIN),0))*'Blend Sheet'!$T101,0) + IFERROR(INDEX(WAC_Item_Cost,MATCH(1,(E$1=WAC_District)*('Blend Sheet'!$U$4=WAC_IIN),0))*'Blend Sheet'!$U101,0) + IFERROR(INDEX(WAC_Item_Cost,MATCH(1,(E$1=WAC_District)*('Blend Sheet'!$V$4=WAC_IIN),0))*'Blend Sheet'!$V101,0) + IFERROR(INDEX(WAC_Item_Cost,MATCH(1,(E$1=WAC_District)*('Blend Sheet'!$W$4=WAC_IIN),0))*'Blend Sheet'!$W101,0) + IFERROR(INDEX(WAC_Item_Cost,MATCH(1,(E$1=WAC_District)*('Blend Sheet'!$X$4=WAC_IIN),0))*'Blend Sheet'!$X101,0) + IFERROR(INDEX(WAC_Item_Cost,MATCH(1,(E$1=WAC_District)*('Blend Sheet'!$Y$4=WAC_IIN),0))*'Blend Sheet'!$Y101,0) + IFERROR(INDEX(WAC_Item_Cost,MATCH(1,(E$1=WAC_District)*('Blend Sheet'!$Z$4=WAC_IIN),0))*'Blend Sheet'!$Z101,0) + IFERROR(INDEX(WAC_Item_Cost,MATCH(1,(E$1=WAC_District)*('Blend Sheet'!$AA$4=WAC_IIN),0))*'Blend Sheet'!$AA101,0) + IFERROR(INDEX(WAC_Item_Cost,MATCH(1,(E$1=WAC_District)*('Blend Sheet'!$AB$4=WAC_IIN),0))*'Blend Sheet'!$AB101,0) + IFERROR(INDEX(WAC_Item_Cost,MATCH(1,(E$1=WAC_District)*('Blend Sheet'!$AC$4=WAC_IIN),0))*'Blend Sheet'!$AC101,0) + IFERROR(INDEX(WAC_Item_Cost,MATCH(1,(E$1=WAC_District)*('Blend Sheet'!$AD$4=WAC_IIN),0))*'Blend Sheet'!$AD101,0) + IFERROR(INDEX(WAC_Item_Cost,MATCH(1,(E$1=WAC_District)*('Blend Sheet'!$AE$4=WAC_IIN),0))*'Blend Sheet'!$AE101,0) + IFERROR(INDEX(WAC_Item_Cost,MATCH(1,(E$1=WAC_District)*('Blend Sheet'!$AF$4=WAC_IIN),0))*'Blend Sheet'!$AF101,0) + IFERROR(INDEX(WAC_Item_Cost,MATCH(1,(E$1=WAC_District)*('Blend Sheet'!$AG$4=WAC_IIN),0))*'Blend Sheet'!$AG101,0) + IFERROR(INDEX(WAC_Item_Cost,MATCH(1,(E$1=WAC_District)*('Blend Sheet'!$AH$4=WAC_IIN),0))*'Blend Sheet'!$AH101,0) + IFERROR(INDEX(WAC_Item_Cost,MATCH(1,(E$1=WAC_District)*('Blend Sheet'!$AI$4=WAC_IIN),0))*'Blend Sheet'!$AI101,0) + IFERROR(INDEX(WAC_Item_Cost,MATCH(1,(E$1=WAC_District)*('Blend Sheet'!$AJ$4=WAC_IIN),0))*'Blend Sheet'!$AJ101,0) + IFERROR(INDEX(WAC_Item_Cost,MATCH(1,(E$1=WAC_District)*('Blend Sheet'!$AK$4=WAC_IIN),0))*'Blend Sheet'!$AK101,0) + IFERROR(INDEX(WAC_Item_Cost,MATCH(1,(E$1=WAC_District)*('Blend Sheet'!$AL$4=WAC_IIN),0))*'Blend Sheet'!$AL101,0) + IFERROR(INDEX(WAC_Item_Cost,MATCH(1,(E$1=WAC_District)*('Blend Sheet'!$AM$4=WAC_IIN),0))*'Blend Sheet'!$AM101,0) + IFERROR(INDEX(WAC_Item_Cost,MATCH(1,(E$1=WAC_District)*('Blend Sheet'!$AN$4=WAC_IIN),0))*'Blend Sheet'!$AN101,0) + IFERROR(INDEX(WAC_Item_Cost,MATCH(1,(E$1=WAC_District)*('Blend Sheet'!$AO$4=WAC_IIN),0))*'Blend Sheet'!$AO101,0) + IFERROR(INDEX(WAC_Item_Cost,MATCH(1,(E$1=WAC_District)*('Blend Sheet'!$AP$4=WAC_IIN),0))*'Blend Sheet'!$AP101/1000,0)</f>
        <v>258.32966809999999</v>
      </c>
      <c r="F98" s="245">
        <f t="array" ref="F98">IFERROR(INDEX(WAC_Item_Cost,MATCH(1,(F$1=WAC_District)*('Blend Sheet'!$C$4=WAC_IIN),0))*'Blend Sheet'!$C101/1000,0) + IFERROR(INDEX(WAC_Item_Cost,MATCH(1,(F$1=WAC_District)*('Blend Sheet'!$D$4=WAC_IIN),0))*'Blend Sheet'!$D101/1000,0) + IFERROR(INDEX(WAC_Item_Cost,MATCH(1,(F$1=WAC_District)*('Blend Sheet'!$E$4=WAC_IIN),0))*'Blend Sheet'!$E101/1000,0) + IFERROR(INDEX(WAC_Item_Cost,MATCH(1,(F$1=WAC_District)*('Blend Sheet'!$F$4=WAC_IIN),0))*'Blend Sheet'!$F101/1000,0)  + IFERROR(INDEX(WAC_Item_Cost,MATCH(1,(F$1=WAC_District)*('Blend Sheet'!$G$4=WAC_IIN),0))*'Blend Sheet'!$G101,0) + IFERROR(INDEX(WAC_Item_Cost,MATCH(1,(F$1=WAC_District)*('Blend Sheet'!$H$4=WAC_IIN),0))*'Blend Sheet'!$H101,0)  + IFERROR(INDEX(WAC_Item_Cost,MATCH(1,(F$1=WAC_District)*('Blend Sheet'!$I$4=WAC_IIN),0))*'Blend Sheet'!$I101,0) + IFERROR(INDEX(WAC_Item_Cost,MATCH(1,(F$1=WAC_District)*('Blend Sheet'!$J$4=WAC_IIN),0))*'Blend Sheet'!$J101,0) + IFERROR(INDEX(WAC_Item_Cost,MATCH(1,(F$1=WAC_District)*('Blend Sheet'!$K$4=WAC_IIN),0))*'Blend Sheet'!$K101,0) + IFERROR(INDEX(WAC_Item_Cost,MATCH(1,(F$1=WAC_District)*('Blend Sheet'!$L$4=WAC_IIN),0))*'Blend Sheet'!$L101,0) + IFERROR(INDEX(WAC_Item_Cost,MATCH(1,(F$1=WAC_District)*('Blend Sheet'!$M$4=WAC_IIN),0))*'Blend Sheet'!$M101,0) + IFERROR(INDEX(WAC_Item_Cost,MATCH(1,(F$1=WAC_District)*('Blend Sheet'!$N$4=WAC_IIN),0))*'Blend Sheet'!$N101,0) + IFERROR(INDEX(WAC_Item_Cost,MATCH(1,(F$1=WAC_District)*('Blend Sheet'!$O$4=WAC_IIN),0))*'Blend Sheet'!$O101,0) + IFERROR(INDEX(WAC_Item_Cost,MATCH(1,(F$1=WAC_District)*('Blend Sheet'!$P$4=WAC_IIN),0))*'Blend Sheet'!$P101,0) + IFERROR(INDEX(WAC_Item_Cost,MATCH(1,(F$1=WAC_District)*('Blend Sheet'!$Q$4=WAC_IIN),0))*'Blend Sheet'!$Q101,0) + IFERROR(INDEX(WAC_Item_Cost,MATCH(1,(F$1=WAC_District)*('Blend Sheet'!$R$4=WAC_IIN),0))*'Blend Sheet'!$R101,0) + IFERROR(INDEX(WAC_Item_Cost,MATCH(1,(F$1=WAC_District)*('Blend Sheet'!$S$4=WAC_IIN),0))*'Blend Sheet'!$S101,0) + IFERROR(INDEX(WAC_Item_Cost,MATCH(1,(F$1=WAC_District)*('Blend Sheet'!$T$4=WAC_IIN),0))*'Blend Sheet'!$T101,0) + IFERROR(INDEX(WAC_Item_Cost,MATCH(1,(F$1=WAC_District)*('Blend Sheet'!$U$4=WAC_IIN),0))*'Blend Sheet'!$U101,0) + IFERROR(INDEX(WAC_Item_Cost,MATCH(1,(F$1=WAC_District)*('Blend Sheet'!$V$4=WAC_IIN),0))*'Blend Sheet'!$V101,0) + IFERROR(INDEX(WAC_Item_Cost,MATCH(1,(F$1=WAC_District)*('Blend Sheet'!$W$4=WAC_IIN),0))*'Blend Sheet'!$W101,0) + IFERROR(INDEX(WAC_Item_Cost,MATCH(1,(F$1=WAC_District)*('Blend Sheet'!$X$4=WAC_IIN),0))*'Blend Sheet'!$X101,0) + IFERROR(INDEX(WAC_Item_Cost,MATCH(1,(F$1=WAC_District)*('Blend Sheet'!$Y$4=WAC_IIN),0))*'Blend Sheet'!$Y101,0) + IFERROR(INDEX(WAC_Item_Cost,MATCH(1,(F$1=WAC_District)*('Blend Sheet'!$Z$4=WAC_IIN),0))*'Blend Sheet'!$Z101,0) + IFERROR(INDEX(WAC_Item_Cost,MATCH(1,(F$1=WAC_District)*('Blend Sheet'!$AA$4=WAC_IIN),0))*'Blend Sheet'!$AA101,0) + IFERROR(INDEX(WAC_Item_Cost,MATCH(1,(F$1=WAC_District)*('Blend Sheet'!$AB$4=WAC_IIN),0))*'Blend Sheet'!$AB101,0) + IFERROR(INDEX(WAC_Item_Cost,MATCH(1,(F$1=WAC_District)*('Blend Sheet'!$AC$4=WAC_IIN),0))*'Blend Sheet'!$AC101,0) + IFERROR(INDEX(WAC_Item_Cost,MATCH(1,(F$1=WAC_District)*('Blend Sheet'!$AD$4=WAC_IIN),0))*'Blend Sheet'!$AD101,0) + IFERROR(INDEX(WAC_Item_Cost,MATCH(1,(F$1=WAC_District)*('Blend Sheet'!$AE$4=WAC_IIN),0))*'Blend Sheet'!$AE101,0) + IFERROR(INDEX(WAC_Item_Cost,MATCH(1,(F$1=WAC_District)*('Blend Sheet'!$AF$4=WAC_IIN),0))*'Blend Sheet'!$AF101,0) + IFERROR(INDEX(WAC_Item_Cost,MATCH(1,(F$1=WAC_District)*('Blend Sheet'!$AG$4=WAC_IIN),0))*'Blend Sheet'!$AG101,0) + IFERROR(INDEX(WAC_Item_Cost,MATCH(1,(F$1=WAC_District)*('Blend Sheet'!$AH$4=WAC_IIN),0))*'Blend Sheet'!$AH101,0) + IFERROR(INDEX(WAC_Item_Cost,MATCH(1,(F$1=WAC_District)*('Blend Sheet'!$AI$4=WAC_IIN),0))*'Blend Sheet'!$AI101,0) + IFERROR(INDEX(WAC_Item_Cost,MATCH(1,(F$1=WAC_District)*('Blend Sheet'!$AJ$4=WAC_IIN),0))*'Blend Sheet'!$AJ101,0) + IFERROR(INDEX(WAC_Item_Cost,MATCH(1,(F$1=WAC_District)*('Blend Sheet'!$AK$4=WAC_IIN),0))*'Blend Sheet'!$AK101,0) + IFERROR(INDEX(WAC_Item_Cost,MATCH(1,(F$1=WAC_District)*('Blend Sheet'!$AL$4=WAC_IIN),0))*'Blend Sheet'!$AL101,0) + IFERROR(INDEX(WAC_Item_Cost,MATCH(1,(F$1=WAC_District)*('Blend Sheet'!$AM$4=WAC_IIN),0))*'Blend Sheet'!$AM101,0) + IFERROR(INDEX(WAC_Item_Cost,MATCH(1,(F$1=WAC_District)*('Blend Sheet'!$AN$4=WAC_IIN),0))*'Blend Sheet'!$AN101,0) + IFERROR(INDEX(WAC_Item_Cost,MATCH(1,(F$1=WAC_District)*('Blend Sheet'!$AO$4=WAC_IIN),0))*'Blend Sheet'!$AO101,0) + IFERROR(INDEX(WAC_Item_Cost,MATCH(1,(F$1=WAC_District)*('Blend Sheet'!$AP$4=WAC_IIN),0))*'Blend Sheet'!$AP101/1000,0)</f>
        <v>268.31938449999996</v>
      </c>
      <c r="G98" s="245">
        <f t="array" ref="G98">IFERROR(INDEX(WAC_Item_Cost,MATCH(1,(G$1=WAC_District)*('Blend Sheet'!$C$4=WAC_IIN),0))*'Blend Sheet'!$C101/1000,0) + IFERROR(INDEX(WAC_Item_Cost,MATCH(1,(G$1=WAC_District)*('Blend Sheet'!$D$4=WAC_IIN),0))*'Blend Sheet'!$D101/1000,0) + IFERROR(INDEX(WAC_Item_Cost,MATCH(1,(G$1=WAC_District)*('Blend Sheet'!$E$4=WAC_IIN),0))*'Blend Sheet'!$E101/1000,0) + IFERROR(INDEX(WAC_Item_Cost,MATCH(1,(G$1=WAC_District)*('Blend Sheet'!$F$4=WAC_IIN),0))*'Blend Sheet'!$F101/1000,0)  + IFERROR(INDEX(WAC_Item_Cost,MATCH(1,(G$1=WAC_District)*('Blend Sheet'!$G$4=WAC_IIN),0))*'Blend Sheet'!$G101,0) + IFERROR(INDEX(WAC_Item_Cost,MATCH(1,(G$1=WAC_District)*('Blend Sheet'!$H$4=WAC_IIN),0))*'Blend Sheet'!$H101,0)  + IFERROR(INDEX(WAC_Item_Cost,MATCH(1,(G$1=WAC_District)*('Blend Sheet'!$I$4=WAC_IIN),0))*'Blend Sheet'!$I101,0) + IFERROR(INDEX(WAC_Item_Cost,MATCH(1,(G$1=WAC_District)*('Blend Sheet'!$J$4=WAC_IIN),0))*'Blend Sheet'!$J101,0) + IFERROR(INDEX(WAC_Item_Cost,MATCH(1,(G$1=WAC_District)*('Blend Sheet'!$K$4=WAC_IIN),0))*'Blend Sheet'!$K101,0) + IFERROR(INDEX(WAC_Item_Cost,MATCH(1,(G$1=WAC_District)*('Blend Sheet'!$L$4=WAC_IIN),0))*'Blend Sheet'!$L101,0) + IFERROR(INDEX(WAC_Item_Cost,MATCH(1,(G$1=WAC_District)*('Blend Sheet'!$M$4=WAC_IIN),0))*'Blend Sheet'!$M101,0) + IFERROR(INDEX(WAC_Item_Cost,MATCH(1,(G$1=WAC_District)*('Blend Sheet'!$N$4=WAC_IIN),0))*'Blend Sheet'!$N101,0) + IFERROR(INDEX(WAC_Item_Cost,MATCH(1,(G$1=WAC_District)*('Blend Sheet'!$O$4=WAC_IIN),0))*'Blend Sheet'!$O101,0) + IFERROR(INDEX(WAC_Item_Cost,MATCH(1,(G$1=WAC_District)*('Blend Sheet'!$P$4=WAC_IIN),0))*'Blend Sheet'!$P101,0) + IFERROR(INDEX(WAC_Item_Cost,MATCH(1,(G$1=WAC_District)*('Blend Sheet'!$Q$4=WAC_IIN),0))*'Blend Sheet'!$Q101,0) + IFERROR(INDEX(WAC_Item_Cost,MATCH(1,(G$1=WAC_District)*('Blend Sheet'!$R$4=WAC_IIN),0))*'Blend Sheet'!$R101,0) + IFERROR(INDEX(WAC_Item_Cost,MATCH(1,(G$1=WAC_District)*('Blend Sheet'!$S$4=WAC_IIN),0))*'Blend Sheet'!$S101,0) + IFERROR(INDEX(WAC_Item_Cost,MATCH(1,(G$1=WAC_District)*('Blend Sheet'!$T$4=WAC_IIN),0))*'Blend Sheet'!$T101,0) + IFERROR(INDEX(WAC_Item_Cost,MATCH(1,(G$1=WAC_District)*('Blend Sheet'!$U$4=WAC_IIN),0))*'Blend Sheet'!$U101,0) + IFERROR(INDEX(WAC_Item_Cost,MATCH(1,(G$1=WAC_District)*('Blend Sheet'!$V$4=WAC_IIN),0))*'Blend Sheet'!$V101,0) + IFERROR(INDEX(WAC_Item_Cost,MATCH(1,(G$1=WAC_District)*('Blend Sheet'!$W$4=WAC_IIN),0))*'Blend Sheet'!$W101,0) + IFERROR(INDEX(WAC_Item_Cost,MATCH(1,(G$1=WAC_District)*('Blend Sheet'!$X$4=WAC_IIN),0))*'Blend Sheet'!$X101,0) + IFERROR(INDEX(WAC_Item_Cost,MATCH(1,(G$1=WAC_District)*('Blend Sheet'!$Y$4=WAC_IIN),0))*'Blend Sheet'!$Y101,0) + IFERROR(INDEX(WAC_Item_Cost,MATCH(1,(G$1=WAC_District)*('Blend Sheet'!$Z$4=WAC_IIN),0))*'Blend Sheet'!$Z101,0) + IFERROR(INDEX(WAC_Item_Cost,MATCH(1,(G$1=WAC_District)*('Blend Sheet'!$AA$4=WAC_IIN),0))*'Blend Sheet'!$AA101,0) + IFERROR(INDEX(WAC_Item_Cost,MATCH(1,(G$1=WAC_District)*('Blend Sheet'!$AB$4=WAC_IIN),0))*'Blend Sheet'!$AB101,0) + IFERROR(INDEX(WAC_Item_Cost,MATCH(1,(G$1=WAC_District)*('Blend Sheet'!$AC$4=WAC_IIN),0))*'Blend Sheet'!$AC101,0) + IFERROR(INDEX(WAC_Item_Cost,MATCH(1,(G$1=WAC_District)*('Blend Sheet'!$AD$4=WAC_IIN),0))*'Blend Sheet'!$AD101,0) + IFERROR(INDEX(WAC_Item_Cost,MATCH(1,(G$1=WAC_District)*('Blend Sheet'!$AE$4=WAC_IIN),0))*'Blend Sheet'!$AE101,0) + IFERROR(INDEX(WAC_Item_Cost,MATCH(1,(G$1=WAC_District)*('Blend Sheet'!$AF$4=WAC_IIN),0))*'Blend Sheet'!$AF101,0) + IFERROR(INDEX(WAC_Item_Cost,MATCH(1,(G$1=WAC_District)*('Blend Sheet'!$AG$4=WAC_IIN),0))*'Blend Sheet'!$AG101,0) + IFERROR(INDEX(WAC_Item_Cost,MATCH(1,(G$1=WAC_District)*('Blend Sheet'!$AH$4=WAC_IIN),0))*'Blend Sheet'!$AH101,0) + IFERROR(INDEX(WAC_Item_Cost,MATCH(1,(G$1=WAC_District)*('Blend Sheet'!$AI$4=WAC_IIN),0))*'Blend Sheet'!$AI101,0) + IFERROR(INDEX(WAC_Item_Cost,MATCH(1,(G$1=WAC_District)*('Blend Sheet'!$AJ$4=WAC_IIN),0))*'Blend Sheet'!$AJ101,0) + IFERROR(INDEX(WAC_Item_Cost,MATCH(1,(G$1=WAC_District)*('Blend Sheet'!$AK$4=WAC_IIN),0))*'Blend Sheet'!$AK101,0) + IFERROR(INDEX(WAC_Item_Cost,MATCH(1,(G$1=WAC_District)*('Blend Sheet'!$AL$4=WAC_IIN),0))*'Blend Sheet'!$AL101,0) + IFERROR(INDEX(WAC_Item_Cost,MATCH(1,(G$1=WAC_District)*('Blend Sheet'!$AM$4=WAC_IIN),0))*'Blend Sheet'!$AM101,0) + IFERROR(INDEX(WAC_Item_Cost,MATCH(1,(G$1=WAC_District)*('Blend Sheet'!$AN$4=WAC_IIN),0))*'Blend Sheet'!$AN101,0) + IFERROR(INDEX(WAC_Item_Cost,MATCH(1,(G$1=WAC_District)*('Blend Sheet'!$AO$4=WAC_IIN),0))*'Blend Sheet'!$AO101,0) + IFERROR(INDEX(WAC_Item_Cost,MATCH(1,(G$1=WAC_District)*('Blend Sheet'!$AP$4=WAC_IIN),0))*'Blend Sheet'!$AP101/1000,0)</f>
        <v>260.99651755000002</v>
      </c>
      <c r="H98" s="245">
        <f t="array" ref="H98">IFERROR(INDEX(WAC_Item_Cost,MATCH(1,(H$1=WAC_District)*('Blend Sheet'!$C$4=WAC_IIN),0))*'Blend Sheet'!$C101/1000,0) + IFERROR(INDEX(WAC_Item_Cost,MATCH(1,(H$1=WAC_District)*('Blend Sheet'!$D$4=WAC_IIN),0))*'Blend Sheet'!$D101/1000,0) + IFERROR(INDEX(WAC_Item_Cost,MATCH(1,(H$1=WAC_District)*('Blend Sheet'!$E$4=WAC_IIN),0))*'Blend Sheet'!$E101/1000,0) + IFERROR(INDEX(WAC_Item_Cost,MATCH(1,(H$1=WAC_District)*('Blend Sheet'!$F$4=WAC_IIN),0))*'Blend Sheet'!$F101/1000,0)  + IFERROR(INDEX(WAC_Item_Cost,MATCH(1,(H$1=WAC_District)*('Blend Sheet'!$G$4=WAC_IIN),0))*'Blend Sheet'!$G101,0) + IFERROR(INDEX(WAC_Item_Cost,MATCH(1,(H$1=WAC_District)*('Blend Sheet'!$H$4=WAC_IIN),0))*'Blend Sheet'!$H101,0)  + IFERROR(INDEX(WAC_Item_Cost,MATCH(1,(H$1=WAC_District)*('Blend Sheet'!$I$4=WAC_IIN),0))*'Blend Sheet'!$I101,0) + IFERROR(INDEX(WAC_Item_Cost,MATCH(1,(H$1=WAC_District)*('Blend Sheet'!$J$4=WAC_IIN),0))*'Blend Sheet'!$J101,0) + IFERROR(INDEX(WAC_Item_Cost,MATCH(1,(H$1=WAC_District)*('Blend Sheet'!$K$4=WAC_IIN),0))*'Blend Sheet'!$K101,0) + IFERROR(INDEX(WAC_Item_Cost,MATCH(1,(H$1=WAC_District)*('Blend Sheet'!$L$4=WAC_IIN),0))*'Blend Sheet'!$L101,0) + IFERROR(INDEX(WAC_Item_Cost,MATCH(1,(H$1=WAC_District)*('Blend Sheet'!$M$4=WAC_IIN),0))*'Blend Sheet'!$M101,0) + IFERROR(INDEX(WAC_Item_Cost,MATCH(1,(H$1=WAC_District)*('Blend Sheet'!$N$4=WAC_IIN),0))*'Blend Sheet'!$N101,0) + IFERROR(INDEX(WAC_Item_Cost,MATCH(1,(H$1=WAC_District)*('Blend Sheet'!$O$4=WAC_IIN),0))*'Blend Sheet'!$O101,0) + IFERROR(INDEX(WAC_Item_Cost,MATCH(1,(H$1=WAC_District)*('Blend Sheet'!$P$4=WAC_IIN),0))*'Blend Sheet'!$P101,0) + IFERROR(INDEX(WAC_Item_Cost,MATCH(1,(H$1=WAC_District)*('Blend Sheet'!$Q$4=WAC_IIN),0))*'Blend Sheet'!$Q101,0) + IFERROR(INDEX(WAC_Item_Cost,MATCH(1,(H$1=WAC_District)*('Blend Sheet'!$R$4=WAC_IIN),0))*'Blend Sheet'!$R101,0) + IFERROR(INDEX(WAC_Item_Cost,MATCH(1,(H$1=WAC_District)*('Blend Sheet'!$S$4=WAC_IIN),0))*'Blend Sheet'!$S101,0) + IFERROR(INDEX(WAC_Item_Cost,MATCH(1,(H$1=WAC_District)*('Blend Sheet'!$T$4=WAC_IIN),0))*'Blend Sheet'!$T101,0) + IFERROR(INDEX(WAC_Item_Cost,MATCH(1,(H$1=WAC_District)*('Blend Sheet'!$U$4=WAC_IIN),0))*'Blend Sheet'!$U101,0) + IFERROR(INDEX(WAC_Item_Cost,MATCH(1,(H$1=WAC_District)*('Blend Sheet'!$V$4=WAC_IIN),0))*'Blend Sheet'!$V101,0) + IFERROR(INDEX(WAC_Item_Cost,MATCH(1,(H$1=WAC_District)*('Blend Sheet'!$W$4=WAC_IIN),0))*'Blend Sheet'!$W101,0) + IFERROR(INDEX(WAC_Item_Cost,MATCH(1,(H$1=WAC_District)*('Blend Sheet'!$X$4=WAC_IIN),0))*'Blend Sheet'!$X101,0) + IFERROR(INDEX(WAC_Item_Cost,MATCH(1,(H$1=WAC_District)*('Blend Sheet'!$Y$4=WAC_IIN),0))*'Blend Sheet'!$Y101,0) + IFERROR(INDEX(WAC_Item_Cost,MATCH(1,(H$1=WAC_District)*('Blend Sheet'!$Z$4=WAC_IIN),0))*'Blend Sheet'!$Z101,0) + IFERROR(INDEX(WAC_Item_Cost,MATCH(1,(H$1=WAC_District)*('Blend Sheet'!$AA$4=WAC_IIN),0))*'Blend Sheet'!$AA101,0) + IFERROR(INDEX(WAC_Item_Cost,MATCH(1,(H$1=WAC_District)*('Blend Sheet'!$AB$4=WAC_IIN),0))*'Blend Sheet'!$AB101,0) + IFERROR(INDEX(WAC_Item_Cost,MATCH(1,(H$1=WAC_District)*('Blend Sheet'!$AC$4=WAC_IIN),0))*'Blend Sheet'!$AC101,0) + IFERROR(INDEX(WAC_Item_Cost,MATCH(1,(H$1=WAC_District)*('Blend Sheet'!$AD$4=WAC_IIN),0))*'Blend Sheet'!$AD101,0) + IFERROR(INDEX(WAC_Item_Cost,MATCH(1,(H$1=WAC_District)*('Blend Sheet'!$AE$4=WAC_IIN),0))*'Blend Sheet'!$AE101,0) + IFERROR(INDEX(WAC_Item_Cost,MATCH(1,(H$1=WAC_District)*('Blend Sheet'!$AF$4=WAC_IIN),0))*'Blend Sheet'!$AF101,0) + IFERROR(INDEX(WAC_Item_Cost,MATCH(1,(H$1=WAC_District)*('Blend Sheet'!$AG$4=WAC_IIN),0))*'Blend Sheet'!$AG101,0) + IFERROR(INDEX(WAC_Item_Cost,MATCH(1,(H$1=WAC_District)*('Blend Sheet'!$AH$4=WAC_IIN),0))*'Blend Sheet'!$AH101,0) + IFERROR(INDEX(WAC_Item_Cost,MATCH(1,(H$1=WAC_District)*('Blend Sheet'!$AI$4=WAC_IIN),0))*'Blend Sheet'!$AI101,0) + IFERROR(INDEX(WAC_Item_Cost,MATCH(1,(H$1=WAC_District)*('Blend Sheet'!$AJ$4=WAC_IIN),0))*'Blend Sheet'!$AJ101,0) + IFERROR(INDEX(WAC_Item_Cost,MATCH(1,(H$1=WAC_District)*('Blend Sheet'!$AK$4=WAC_IIN),0))*'Blend Sheet'!$AK101,0) + IFERROR(INDEX(WAC_Item_Cost,MATCH(1,(H$1=WAC_District)*('Blend Sheet'!$AL$4=WAC_IIN),0))*'Blend Sheet'!$AL101,0) + IFERROR(INDEX(WAC_Item_Cost,MATCH(1,(H$1=WAC_District)*('Blend Sheet'!$AM$4=WAC_IIN),0))*'Blend Sheet'!$AM101,0) + IFERROR(INDEX(WAC_Item_Cost,MATCH(1,(H$1=WAC_District)*('Blend Sheet'!$AN$4=WAC_IIN),0))*'Blend Sheet'!$AN101,0) + IFERROR(INDEX(WAC_Item_Cost,MATCH(1,(H$1=WAC_District)*('Blend Sheet'!$AO$4=WAC_IIN),0))*'Blend Sheet'!$AO101,0) + IFERROR(INDEX(WAC_Item_Cost,MATCH(1,(H$1=WAC_District)*('Blend Sheet'!$AP$4=WAC_IIN),0))*'Blend Sheet'!$AP101/1000,0)</f>
        <v>234.75573205000001</v>
      </c>
      <c r="I98" s="245">
        <f t="array" ref="I98">IFERROR(INDEX(WAC_Item_Cost,MATCH(1,(I$1=WAC_District)*('Blend Sheet'!$C$4=WAC_IIN),0))*'Blend Sheet'!$C101/1000,0) + IFERROR(INDEX(WAC_Item_Cost,MATCH(1,(I$1=WAC_District)*('Blend Sheet'!$D$4=WAC_IIN),0))*'Blend Sheet'!$D101/1000,0) + IFERROR(INDEX(WAC_Item_Cost,MATCH(1,(I$1=WAC_District)*('Blend Sheet'!$E$4=WAC_IIN),0))*'Blend Sheet'!$E101/1000,0) + IFERROR(INDEX(WAC_Item_Cost,MATCH(1,(I$1=WAC_District)*('Blend Sheet'!$F$4=WAC_IIN),0))*'Blend Sheet'!$F101/1000,0)  + IFERROR(INDEX(WAC_Item_Cost,MATCH(1,(I$1=WAC_District)*('Blend Sheet'!$G$4=WAC_IIN),0))*'Blend Sheet'!$G101,0) + IFERROR(INDEX(WAC_Item_Cost,MATCH(1,(I$1=WAC_District)*('Blend Sheet'!$H$4=WAC_IIN),0))*'Blend Sheet'!$H101,0)  + IFERROR(INDEX(WAC_Item_Cost,MATCH(1,(I$1=WAC_District)*('Blend Sheet'!$I$4=WAC_IIN),0))*'Blend Sheet'!$I101,0) + IFERROR(INDEX(WAC_Item_Cost,MATCH(1,(I$1=WAC_District)*('Blend Sheet'!$J$4=WAC_IIN),0))*'Blend Sheet'!$J101,0) + IFERROR(INDEX(WAC_Item_Cost,MATCH(1,(I$1=WAC_District)*('Blend Sheet'!$K$4=WAC_IIN),0))*'Blend Sheet'!$K101,0) + IFERROR(INDEX(WAC_Item_Cost,MATCH(1,(I$1=WAC_District)*('Blend Sheet'!$L$4=WAC_IIN),0))*'Blend Sheet'!$L101,0) + IFERROR(INDEX(WAC_Item_Cost,MATCH(1,(I$1=WAC_District)*('Blend Sheet'!$M$4=WAC_IIN),0))*'Blend Sheet'!$M101,0) + IFERROR(INDEX(WAC_Item_Cost,MATCH(1,(I$1=WAC_District)*('Blend Sheet'!$N$4=WAC_IIN),0))*'Blend Sheet'!$N101,0) + IFERROR(INDEX(WAC_Item_Cost,MATCH(1,(I$1=WAC_District)*('Blend Sheet'!$O$4=WAC_IIN),0))*'Blend Sheet'!$O101,0) + IFERROR(INDEX(WAC_Item_Cost,MATCH(1,(I$1=WAC_District)*('Blend Sheet'!$P$4=WAC_IIN),0))*'Blend Sheet'!$P101,0) + IFERROR(INDEX(WAC_Item_Cost,MATCH(1,(I$1=WAC_District)*('Blend Sheet'!$Q$4=WAC_IIN),0))*'Blend Sheet'!$Q101,0) + IFERROR(INDEX(WAC_Item_Cost,MATCH(1,(I$1=WAC_District)*('Blend Sheet'!$R$4=WAC_IIN),0))*'Blend Sheet'!$R101,0) + IFERROR(INDEX(WAC_Item_Cost,MATCH(1,(I$1=WAC_District)*('Blend Sheet'!$S$4=WAC_IIN),0))*'Blend Sheet'!$S101,0) + IFERROR(INDEX(WAC_Item_Cost,MATCH(1,(I$1=WAC_District)*('Blend Sheet'!$T$4=WAC_IIN),0))*'Blend Sheet'!$T101,0) + IFERROR(INDEX(WAC_Item_Cost,MATCH(1,(I$1=WAC_District)*('Blend Sheet'!$U$4=WAC_IIN),0))*'Blend Sheet'!$U101,0) + IFERROR(INDEX(WAC_Item_Cost,MATCH(1,(I$1=WAC_District)*('Blend Sheet'!$V$4=WAC_IIN),0))*'Blend Sheet'!$V101,0) + IFERROR(INDEX(WAC_Item_Cost,MATCH(1,(I$1=WAC_District)*('Blend Sheet'!$W$4=WAC_IIN),0))*'Blend Sheet'!$W101,0) + IFERROR(INDEX(WAC_Item_Cost,MATCH(1,(I$1=WAC_District)*('Blend Sheet'!$X$4=WAC_IIN),0))*'Blend Sheet'!$X101,0) + IFERROR(INDEX(WAC_Item_Cost,MATCH(1,(I$1=WAC_District)*('Blend Sheet'!$Y$4=WAC_IIN),0))*'Blend Sheet'!$Y101,0) + IFERROR(INDEX(WAC_Item_Cost,MATCH(1,(I$1=WAC_District)*('Blend Sheet'!$Z$4=WAC_IIN),0))*'Blend Sheet'!$Z101,0) + IFERROR(INDEX(WAC_Item_Cost,MATCH(1,(I$1=WAC_District)*('Blend Sheet'!$AA$4=WAC_IIN),0))*'Blend Sheet'!$AA101,0) + IFERROR(INDEX(WAC_Item_Cost,MATCH(1,(I$1=WAC_District)*('Blend Sheet'!$AB$4=WAC_IIN),0))*'Blend Sheet'!$AB101,0) + IFERROR(INDEX(WAC_Item_Cost,MATCH(1,(I$1=WAC_District)*('Blend Sheet'!$AC$4=WAC_IIN),0))*'Blend Sheet'!$AC101,0) + IFERROR(INDEX(WAC_Item_Cost,MATCH(1,(I$1=WAC_District)*('Blend Sheet'!$AD$4=WAC_IIN),0))*'Blend Sheet'!$AD101,0) + IFERROR(INDEX(WAC_Item_Cost,MATCH(1,(I$1=WAC_District)*('Blend Sheet'!$AE$4=WAC_IIN),0))*'Blend Sheet'!$AE101,0) + IFERROR(INDEX(WAC_Item_Cost,MATCH(1,(I$1=WAC_District)*('Blend Sheet'!$AF$4=WAC_IIN),0))*'Blend Sheet'!$AF101,0) + IFERROR(INDEX(WAC_Item_Cost,MATCH(1,(I$1=WAC_District)*('Blend Sheet'!$AG$4=WAC_IIN),0))*'Blend Sheet'!$AG101,0) + IFERROR(INDEX(WAC_Item_Cost,MATCH(1,(I$1=WAC_District)*('Blend Sheet'!$AH$4=WAC_IIN),0))*'Blend Sheet'!$AH101,0) + IFERROR(INDEX(WAC_Item_Cost,MATCH(1,(I$1=WAC_District)*('Blend Sheet'!$AI$4=WAC_IIN),0))*'Blend Sheet'!$AI101,0) + IFERROR(INDEX(WAC_Item_Cost,MATCH(1,(I$1=WAC_District)*('Blend Sheet'!$AJ$4=WAC_IIN),0))*'Blend Sheet'!$AJ101,0) + IFERROR(INDEX(WAC_Item_Cost,MATCH(1,(I$1=WAC_District)*('Blend Sheet'!$AK$4=WAC_IIN),0))*'Blend Sheet'!$AK101,0) + IFERROR(INDEX(WAC_Item_Cost,MATCH(1,(I$1=WAC_District)*('Blend Sheet'!$AL$4=WAC_IIN),0))*'Blend Sheet'!$AL101,0) + IFERROR(INDEX(WAC_Item_Cost,MATCH(1,(I$1=WAC_District)*('Blend Sheet'!$AM$4=WAC_IIN),0))*'Blend Sheet'!$AM101,0) + IFERROR(INDEX(WAC_Item_Cost,MATCH(1,(I$1=WAC_District)*('Blend Sheet'!$AN$4=WAC_IIN),0))*'Blend Sheet'!$AN101,0) + IFERROR(INDEX(WAC_Item_Cost,MATCH(1,(I$1=WAC_District)*('Blend Sheet'!$AO$4=WAC_IIN),0))*'Blend Sheet'!$AO101,0) + IFERROR(INDEX(WAC_Item_Cost,MATCH(1,(I$1=WAC_District)*('Blend Sheet'!$AP$4=WAC_IIN),0))*'Blend Sheet'!$AP101/1000,0)</f>
        <v>264.89517990000002</v>
      </c>
      <c r="J98" s="245">
        <f t="array" ref="J98">IFERROR(INDEX(WAC_Item_Cost,MATCH(1,(J$1=WAC_District)*('Blend Sheet'!$C$4=WAC_IIN),0))*'Blend Sheet'!$C101/1000,0) + IFERROR(INDEX(WAC_Item_Cost,MATCH(1,(J$1=WAC_District)*('Blend Sheet'!$D$4=WAC_IIN),0))*'Blend Sheet'!$D101/1000,0) + IFERROR(INDEX(WAC_Item_Cost,MATCH(1,(J$1=WAC_District)*('Blend Sheet'!$E$4=WAC_IIN),0))*'Blend Sheet'!$E101/1000,0) + IFERROR(INDEX(WAC_Item_Cost,MATCH(1,(J$1=WAC_District)*('Blend Sheet'!$F$4=WAC_IIN),0))*'Blend Sheet'!$F101/1000,0)  + IFERROR(INDEX(WAC_Item_Cost,MATCH(1,(J$1=WAC_District)*('Blend Sheet'!$G$4=WAC_IIN),0))*'Blend Sheet'!$G101,0) + IFERROR(INDEX(WAC_Item_Cost,MATCH(1,(J$1=WAC_District)*('Blend Sheet'!$H$4=WAC_IIN),0))*'Blend Sheet'!$H101,0)  + IFERROR(INDEX(WAC_Item_Cost,MATCH(1,(J$1=WAC_District)*('Blend Sheet'!$I$4=WAC_IIN),0))*'Blend Sheet'!$I101,0) + IFERROR(INDEX(WAC_Item_Cost,MATCH(1,(J$1=WAC_District)*('Blend Sheet'!$J$4=WAC_IIN),0))*'Blend Sheet'!$J101,0) + IFERROR(INDEX(WAC_Item_Cost,MATCH(1,(J$1=WAC_District)*('Blend Sheet'!$K$4=WAC_IIN),0))*'Blend Sheet'!$K101,0) + IFERROR(INDEX(WAC_Item_Cost,MATCH(1,(J$1=WAC_District)*('Blend Sheet'!$L$4=WAC_IIN),0))*'Blend Sheet'!$L101,0) + IFERROR(INDEX(WAC_Item_Cost,MATCH(1,(J$1=WAC_District)*('Blend Sheet'!$M$4=WAC_IIN),0))*'Blend Sheet'!$M101,0) + IFERROR(INDEX(WAC_Item_Cost,MATCH(1,(J$1=WAC_District)*('Blend Sheet'!$N$4=WAC_IIN),0))*'Blend Sheet'!$N101,0) + IFERROR(INDEX(WAC_Item_Cost,MATCH(1,(J$1=WAC_District)*('Blend Sheet'!$O$4=WAC_IIN),0))*'Blend Sheet'!$O101,0) + IFERROR(INDEX(WAC_Item_Cost,MATCH(1,(J$1=WAC_District)*('Blend Sheet'!$P$4=WAC_IIN),0))*'Blend Sheet'!$P101,0) + IFERROR(INDEX(WAC_Item_Cost,MATCH(1,(J$1=WAC_District)*('Blend Sheet'!$Q$4=WAC_IIN),0))*'Blend Sheet'!$Q101,0) + IFERROR(INDEX(WAC_Item_Cost,MATCH(1,(J$1=WAC_District)*('Blend Sheet'!$R$4=WAC_IIN),0))*'Blend Sheet'!$R101,0) + IFERROR(INDEX(WAC_Item_Cost,MATCH(1,(J$1=WAC_District)*('Blend Sheet'!$S$4=WAC_IIN),0))*'Blend Sheet'!$S101,0) + IFERROR(INDEX(WAC_Item_Cost,MATCH(1,(J$1=WAC_District)*('Blend Sheet'!$T$4=WAC_IIN),0))*'Blend Sheet'!$T101,0) + IFERROR(INDEX(WAC_Item_Cost,MATCH(1,(J$1=WAC_District)*('Blend Sheet'!$U$4=WAC_IIN),0))*'Blend Sheet'!$U101,0) + IFERROR(INDEX(WAC_Item_Cost,MATCH(1,(J$1=WAC_District)*('Blend Sheet'!$V$4=WAC_IIN),0))*'Blend Sheet'!$V101,0) + IFERROR(INDEX(WAC_Item_Cost,MATCH(1,(J$1=WAC_District)*('Blend Sheet'!$W$4=WAC_IIN),0))*'Blend Sheet'!$W101,0) + IFERROR(INDEX(WAC_Item_Cost,MATCH(1,(J$1=WAC_District)*('Blend Sheet'!$X$4=WAC_IIN),0))*'Blend Sheet'!$X101,0) + IFERROR(INDEX(WAC_Item_Cost,MATCH(1,(J$1=WAC_District)*('Blend Sheet'!$Y$4=WAC_IIN),0))*'Blend Sheet'!$Y101,0) + IFERROR(INDEX(WAC_Item_Cost,MATCH(1,(J$1=WAC_District)*('Blend Sheet'!$Z$4=WAC_IIN),0))*'Blend Sheet'!$Z101,0) + IFERROR(INDEX(WAC_Item_Cost,MATCH(1,(J$1=WAC_District)*('Blend Sheet'!$AA$4=WAC_IIN),0))*'Blend Sheet'!$AA101,0) + IFERROR(INDEX(WAC_Item_Cost,MATCH(1,(J$1=WAC_District)*('Blend Sheet'!$AB$4=WAC_IIN),0))*'Blend Sheet'!$AB101,0) + IFERROR(INDEX(WAC_Item_Cost,MATCH(1,(J$1=WAC_District)*('Blend Sheet'!$AC$4=WAC_IIN),0))*'Blend Sheet'!$AC101,0) + IFERROR(INDEX(WAC_Item_Cost,MATCH(1,(J$1=WAC_District)*('Blend Sheet'!$AD$4=WAC_IIN),0))*'Blend Sheet'!$AD101,0) + IFERROR(INDEX(WAC_Item_Cost,MATCH(1,(J$1=WAC_District)*('Blend Sheet'!$AE$4=WAC_IIN),0))*'Blend Sheet'!$AE101,0) + IFERROR(INDEX(WAC_Item_Cost,MATCH(1,(J$1=WAC_District)*('Blend Sheet'!$AF$4=WAC_IIN),0))*'Blend Sheet'!$AF101,0) + IFERROR(INDEX(WAC_Item_Cost,MATCH(1,(J$1=WAC_District)*('Blend Sheet'!$AG$4=WAC_IIN),0))*'Blend Sheet'!$AG101,0) + IFERROR(INDEX(WAC_Item_Cost,MATCH(1,(J$1=WAC_District)*('Blend Sheet'!$AH$4=WAC_IIN),0))*'Blend Sheet'!$AH101,0) + IFERROR(INDEX(WAC_Item_Cost,MATCH(1,(J$1=WAC_District)*('Blend Sheet'!$AI$4=WAC_IIN),0))*'Blend Sheet'!$AI101,0) + IFERROR(INDEX(WAC_Item_Cost,MATCH(1,(J$1=WAC_District)*('Blend Sheet'!$AJ$4=WAC_IIN),0))*'Blend Sheet'!$AJ101,0) + IFERROR(INDEX(WAC_Item_Cost,MATCH(1,(J$1=WAC_District)*('Blend Sheet'!$AK$4=WAC_IIN),0))*'Blend Sheet'!$AK101,0) + IFERROR(INDEX(WAC_Item_Cost,MATCH(1,(J$1=WAC_District)*('Blend Sheet'!$AL$4=WAC_IIN),0))*'Blend Sheet'!$AL101,0) + IFERROR(INDEX(WAC_Item_Cost,MATCH(1,(J$1=WAC_District)*('Blend Sheet'!$AM$4=WAC_IIN),0))*'Blend Sheet'!$AM101,0) + IFERROR(INDEX(WAC_Item_Cost,MATCH(1,(J$1=WAC_District)*('Blend Sheet'!$AN$4=WAC_IIN),0))*'Blend Sheet'!$AN101,0) + IFERROR(INDEX(WAC_Item_Cost,MATCH(1,(J$1=WAC_District)*('Blend Sheet'!$AO$4=WAC_IIN),0))*'Blend Sheet'!$AO101,0) + IFERROR(INDEX(WAC_Item_Cost,MATCH(1,(J$1=WAC_District)*('Blend Sheet'!$AP$4=WAC_IIN),0))*'Blend Sheet'!$AP101/1000,0)</f>
        <v>246.46542165</v>
      </c>
      <c r="K98" s="245">
        <f t="array" ref="K98">IFERROR(INDEX(WAC_Item_Cost,MATCH(1,(K$1=WAC_District)*('Blend Sheet'!$C$4=WAC_IIN),0))*'Blend Sheet'!$C101/1000,0) + IFERROR(INDEX(WAC_Item_Cost,MATCH(1,(K$1=WAC_District)*('Blend Sheet'!$D$4=WAC_IIN),0))*'Blend Sheet'!$D101/1000,0) + IFERROR(INDEX(WAC_Item_Cost,MATCH(1,(K$1=WAC_District)*('Blend Sheet'!$E$4=WAC_IIN),0))*'Blend Sheet'!$E101/1000,0) + IFERROR(INDEX(WAC_Item_Cost,MATCH(1,(K$1=WAC_District)*('Blend Sheet'!$F$4=WAC_IIN),0))*'Blend Sheet'!$F101/1000,0)  + IFERROR(INDEX(WAC_Item_Cost,MATCH(1,(K$1=WAC_District)*('Blend Sheet'!$G$4=WAC_IIN),0))*'Blend Sheet'!$G101,0) + IFERROR(INDEX(WAC_Item_Cost,MATCH(1,(K$1=WAC_District)*('Blend Sheet'!$H$4=WAC_IIN),0))*'Blend Sheet'!$H101,0)  + IFERROR(INDEX(WAC_Item_Cost,MATCH(1,(K$1=WAC_District)*('Blend Sheet'!$I$4=WAC_IIN),0))*'Blend Sheet'!$I101,0) + IFERROR(INDEX(WAC_Item_Cost,MATCH(1,(K$1=WAC_District)*('Blend Sheet'!$J$4=WAC_IIN),0))*'Blend Sheet'!$J101,0) + IFERROR(INDEX(WAC_Item_Cost,MATCH(1,(K$1=WAC_District)*('Blend Sheet'!$K$4=WAC_IIN),0))*'Blend Sheet'!$K101,0) + IFERROR(INDEX(WAC_Item_Cost,MATCH(1,(K$1=WAC_District)*('Blend Sheet'!$L$4=WAC_IIN),0))*'Blend Sheet'!$L101,0) + IFERROR(INDEX(WAC_Item_Cost,MATCH(1,(K$1=WAC_District)*('Blend Sheet'!$M$4=WAC_IIN),0))*'Blend Sheet'!$M101,0) + IFERROR(INDEX(WAC_Item_Cost,MATCH(1,(K$1=WAC_District)*('Blend Sheet'!$N$4=WAC_IIN),0))*'Blend Sheet'!$N101,0) + IFERROR(INDEX(WAC_Item_Cost,MATCH(1,(K$1=WAC_District)*('Blend Sheet'!$O$4=WAC_IIN),0))*'Blend Sheet'!$O101,0) + IFERROR(INDEX(WAC_Item_Cost,MATCH(1,(K$1=WAC_District)*('Blend Sheet'!$P$4=WAC_IIN),0))*'Blend Sheet'!$P101,0) + IFERROR(INDEX(WAC_Item_Cost,MATCH(1,(K$1=WAC_District)*('Blend Sheet'!$Q$4=WAC_IIN),0))*'Blend Sheet'!$Q101,0) + IFERROR(INDEX(WAC_Item_Cost,MATCH(1,(K$1=WAC_District)*('Blend Sheet'!$R$4=WAC_IIN),0))*'Blend Sheet'!$R101,0) + IFERROR(INDEX(WAC_Item_Cost,MATCH(1,(K$1=WAC_District)*('Blend Sheet'!$S$4=WAC_IIN),0))*'Blend Sheet'!$S101,0) + IFERROR(INDEX(WAC_Item_Cost,MATCH(1,(K$1=WAC_District)*('Blend Sheet'!$T$4=WAC_IIN),0))*'Blend Sheet'!$T101,0) + IFERROR(INDEX(WAC_Item_Cost,MATCH(1,(K$1=WAC_District)*('Blend Sheet'!$U$4=WAC_IIN),0))*'Blend Sheet'!$U101,0) + IFERROR(INDEX(WAC_Item_Cost,MATCH(1,(K$1=WAC_District)*('Blend Sheet'!$V$4=WAC_IIN),0))*'Blend Sheet'!$V101,0) + IFERROR(INDEX(WAC_Item_Cost,MATCH(1,(K$1=WAC_District)*('Blend Sheet'!$W$4=WAC_IIN),0))*'Blend Sheet'!$W101,0) + IFERROR(INDEX(WAC_Item_Cost,MATCH(1,(K$1=WAC_District)*('Blend Sheet'!$X$4=WAC_IIN),0))*'Blend Sheet'!$X101,0) + IFERROR(INDEX(WAC_Item_Cost,MATCH(1,(K$1=WAC_District)*('Blend Sheet'!$Y$4=WAC_IIN),0))*'Blend Sheet'!$Y101,0) + IFERROR(INDEX(WAC_Item_Cost,MATCH(1,(K$1=WAC_District)*('Blend Sheet'!$Z$4=WAC_IIN),0))*'Blend Sheet'!$Z101,0) + IFERROR(INDEX(WAC_Item_Cost,MATCH(1,(K$1=WAC_District)*('Blend Sheet'!$AA$4=WAC_IIN),0))*'Blend Sheet'!$AA101,0) + IFERROR(INDEX(WAC_Item_Cost,MATCH(1,(K$1=WAC_District)*('Blend Sheet'!$AB$4=WAC_IIN),0))*'Blend Sheet'!$AB101,0) + IFERROR(INDEX(WAC_Item_Cost,MATCH(1,(K$1=WAC_District)*('Blend Sheet'!$AC$4=WAC_IIN),0))*'Blend Sheet'!$AC101,0) + IFERROR(INDEX(WAC_Item_Cost,MATCH(1,(K$1=WAC_District)*('Blend Sheet'!$AD$4=WAC_IIN),0))*'Blend Sheet'!$AD101,0) + IFERROR(INDEX(WAC_Item_Cost,MATCH(1,(K$1=WAC_District)*('Blend Sheet'!$AE$4=WAC_IIN),0))*'Blend Sheet'!$AE101,0) + IFERROR(INDEX(WAC_Item_Cost,MATCH(1,(K$1=WAC_District)*('Blend Sheet'!$AF$4=WAC_IIN),0))*'Blend Sheet'!$AF101,0) + IFERROR(INDEX(WAC_Item_Cost,MATCH(1,(K$1=WAC_District)*('Blend Sheet'!$AG$4=WAC_IIN),0))*'Blend Sheet'!$AG101,0) + IFERROR(INDEX(WAC_Item_Cost,MATCH(1,(K$1=WAC_District)*('Blend Sheet'!$AH$4=WAC_IIN),0))*'Blend Sheet'!$AH101,0) + IFERROR(INDEX(WAC_Item_Cost,MATCH(1,(K$1=WAC_District)*('Blend Sheet'!$AI$4=WAC_IIN),0))*'Blend Sheet'!$AI101,0) + IFERROR(INDEX(WAC_Item_Cost,MATCH(1,(K$1=WAC_District)*('Blend Sheet'!$AJ$4=WAC_IIN),0))*'Blend Sheet'!$AJ101,0) + IFERROR(INDEX(WAC_Item_Cost,MATCH(1,(K$1=WAC_District)*('Blend Sheet'!$AK$4=WAC_IIN),0))*'Blend Sheet'!$AK101,0) + IFERROR(INDEX(WAC_Item_Cost,MATCH(1,(K$1=WAC_District)*('Blend Sheet'!$AL$4=WAC_IIN),0))*'Blend Sheet'!$AL101,0) + IFERROR(INDEX(WAC_Item_Cost,MATCH(1,(K$1=WAC_District)*('Blend Sheet'!$AM$4=WAC_IIN),0))*'Blend Sheet'!$AM101,0) + IFERROR(INDEX(WAC_Item_Cost,MATCH(1,(K$1=WAC_District)*('Blend Sheet'!$AN$4=WAC_IIN),0))*'Blend Sheet'!$AN101,0) + IFERROR(INDEX(WAC_Item_Cost,MATCH(1,(K$1=WAC_District)*('Blend Sheet'!$AO$4=WAC_IIN),0))*'Blend Sheet'!$AO101,0) + IFERROR(INDEX(WAC_Item_Cost,MATCH(1,(K$1=WAC_District)*('Blend Sheet'!$AP$4=WAC_IIN),0))*'Blend Sheet'!$AP101/1000,0)</f>
        <v>75.098542050000006</v>
      </c>
      <c r="L98" s="245">
        <f t="array" ref="L98">IFERROR(INDEX(WAC_Item_Cost,MATCH(1,(L$1=WAC_District)*('Blend Sheet'!$C$4=WAC_IIN),0))*'Blend Sheet'!$C101/1000,0) + IFERROR(INDEX(WAC_Item_Cost,MATCH(1,(L$1=WAC_District)*('Blend Sheet'!$D$4=WAC_IIN),0))*'Blend Sheet'!$D101/1000,0) + IFERROR(INDEX(WAC_Item_Cost,MATCH(1,(L$1=WAC_District)*('Blend Sheet'!$E$4=WAC_IIN),0))*'Blend Sheet'!$E101/1000,0) + IFERROR(INDEX(WAC_Item_Cost,MATCH(1,(L$1=WAC_District)*('Blend Sheet'!$F$4=WAC_IIN),0))*'Blend Sheet'!$F101/1000,0)  + IFERROR(INDEX(WAC_Item_Cost,MATCH(1,(L$1=WAC_District)*('Blend Sheet'!$G$4=WAC_IIN),0))*'Blend Sheet'!$G101,0) + IFERROR(INDEX(WAC_Item_Cost,MATCH(1,(L$1=WAC_District)*('Blend Sheet'!$H$4=WAC_IIN),0))*'Blend Sheet'!$H101,0)  + IFERROR(INDEX(WAC_Item_Cost,MATCH(1,(L$1=WAC_District)*('Blend Sheet'!$I$4=WAC_IIN),0))*'Blend Sheet'!$I101,0) + IFERROR(INDEX(WAC_Item_Cost,MATCH(1,(L$1=WAC_District)*('Blend Sheet'!$J$4=WAC_IIN),0))*'Blend Sheet'!$J101,0) + IFERROR(INDEX(WAC_Item_Cost,MATCH(1,(L$1=WAC_District)*('Blend Sheet'!$K$4=WAC_IIN),0))*'Blend Sheet'!$K101,0) + IFERROR(INDEX(WAC_Item_Cost,MATCH(1,(L$1=WAC_District)*('Blend Sheet'!$L$4=WAC_IIN),0))*'Blend Sheet'!$L101,0) + IFERROR(INDEX(WAC_Item_Cost,MATCH(1,(L$1=WAC_District)*('Blend Sheet'!$M$4=WAC_IIN),0))*'Blend Sheet'!$M101,0) + IFERROR(INDEX(WAC_Item_Cost,MATCH(1,(L$1=WAC_District)*('Blend Sheet'!$N$4=WAC_IIN),0))*'Blend Sheet'!$N101,0) + IFERROR(INDEX(WAC_Item_Cost,MATCH(1,(L$1=WAC_District)*('Blend Sheet'!$O$4=WAC_IIN),0))*'Blend Sheet'!$O101,0) + IFERROR(INDEX(WAC_Item_Cost,MATCH(1,(L$1=WAC_District)*('Blend Sheet'!$P$4=WAC_IIN),0))*'Blend Sheet'!$P101,0) + IFERROR(INDEX(WAC_Item_Cost,MATCH(1,(L$1=WAC_District)*('Blend Sheet'!$Q$4=WAC_IIN),0))*'Blend Sheet'!$Q101,0) + IFERROR(INDEX(WAC_Item_Cost,MATCH(1,(L$1=WAC_District)*('Blend Sheet'!$R$4=WAC_IIN),0))*'Blend Sheet'!$R101,0) + IFERROR(INDEX(WAC_Item_Cost,MATCH(1,(L$1=WAC_District)*('Blend Sheet'!$S$4=WAC_IIN),0))*'Blend Sheet'!$S101,0) + IFERROR(INDEX(WAC_Item_Cost,MATCH(1,(L$1=WAC_District)*('Blend Sheet'!$T$4=WAC_IIN),0))*'Blend Sheet'!$T101,0) + IFERROR(INDEX(WAC_Item_Cost,MATCH(1,(L$1=WAC_District)*('Blend Sheet'!$U$4=WAC_IIN),0))*'Blend Sheet'!$U101,0) + IFERROR(INDEX(WAC_Item_Cost,MATCH(1,(L$1=WAC_District)*('Blend Sheet'!$V$4=WAC_IIN),0))*'Blend Sheet'!$V101,0) + IFERROR(INDEX(WAC_Item_Cost,MATCH(1,(L$1=WAC_District)*('Blend Sheet'!$W$4=WAC_IIN),0))*'Blend Sheet'!$W101,0) + IFERROR(INDEX(WAC_Item_Cost,MATCH(1,(L$1=WAC_District)*('Blend Sheet'!$X$4=WAC_IIN),0))*'Blend Sheet'!$X101,0) + IFERROR(INDEX(WAC_Item_Cost,MATCH(1,(L$1=WAC_District)*('Blend Sheet'!$Y$4=WAC_IIN),0))*'Blend Sheet'!$Y101,0) + IFERROR(INDEX(WAC_Item_Cost,MATCH(1,(L$1=WAC_District)*('Blend Sheet'!$Z$4=WAC_IIN),0))*'Blend Sheet'!$Z101,0) + IFERROR(INDEX(WAC_Item_Cost,MATCH(1,(L$1=WAC_District)*('Blend Sheet'!$AA$4=WAC_IIN),0))*'Blend Sheet'!$AA101,0) + IFERROR(INDEX(WAC_Item_Cost,MATCH(1,(L$1=WAC_District)*('Blend Sheet'!$AB$4=WAC_IIN),0))*'Blend Sheet'!$AB101,0) + IFERROR(INDEX(WAC_Item_Cost,MATCH(1,(L$1=WAC_District)*('Blend Sheet'!$AC$4=WAC_IIN),0))*'Blend Sheet'!$AC101,0) + IFERROR(INDEX(WAC_Item_Cost,MATCH(1,(L$1=WAC_District)*('Blend Sheet'!$AD$4=WAC_IIN),0))*'Blend Sheet'!$AD101,0) + IFERROR(INDEX(WAC_Item_Cost,MATCH(1,(L$1=WAC_District)*('Blend Sheet'!$AE$4=WAC_IIN),0))*'Blend Sheet'!$AE101,0) + IFERROR(INDEX(WAC_Item_Cost,MATCH(1,(L$1=WAC_District)*('Blend Sheet'!$AF$4=WAC_IIN),0))*'Blend Sheet'!$AF101,0) + IFERROR(INDEX(WAC_Item_Cost,MATCH(1,(L$1=WAC_District)*('Blend Sheet'!$AG$4=WAC_IIN),0))*'Blend Sheet'!$AG101,0) + IFERROR(INDEX(WAC_Item_Cost,MATCH(1,(L$1=WAC_District)*('Blend Sheet'!$AH$4=WAC_IIN),0))*'Blend Sheet'!$AH101,0) + IFERROR(INDEX(WAC_Item_Cost,MATCH(1,(L$1=WAC_District)*('Blend Sheet'!$AI$4=WAC_IIN),0))*'Blend Sheet'!$AI101,0) + IFERROR(INDEX(WAC_Item_Cost,MATCH(1,(L$1=WAC_District)*('Blend Sheet'!$AJ$4=WAC_IIN),0))*'Blend Sheet'!$AJ101,0) + IFERROR(INDEX(WAC_Item_Cost,MATCH(1,(L$1=WAC_District)*('Blend Sheet'!$AK$4=WAC_IIN),0))*'Blend Sheet'!$AK101,0) + IFERROR(INDEX(WAC_Item_Cost,MATCH(1,(L$1=WAC_District)*('Blend Sheet'!$AL$4=WAC_IIN),0))*'Blend Sheet'!$AL101,0) + IFERROR(INDEX(WAC_Item_Cost,MATCH(1,(L$1=WAC_District)*('Blend Sheet'!$AM$4=WAC_IIN),0))*'Blend Sheet'!$AM101,0) + IFERROR(INDEX(WAC_Item_Cost,MATCH(1,(L$1=WAC_District)*('Blend Sheet'!$AN$4=WAC_IIN),0))*'Blend Sheet'!$AN101,0) + IFERROR(INDEX(WAC_Item_Cost,MATCH(1,(L$1=WAC_District)*('Blend Sheet'!$AO$4=WAC_IIN),0))*'Blend Sheet'!$AO101,0) + IFERROR(INDEX(WAC_Item_Cost,MATCH(1,(L$1=WAC_District)*('Blend Sheet'!$AP$4=WAC_IIN),0))*'Blend Sheet'!$AP101/1000,0)</f>
        <v>82.966054850000006</v>
      </c>
    </row>
    <row r="99" spans="1:12" x14ac:dyDescent="0.25">
      <c r="A99" t="str">
        <f>'Blend Sheet'!A102</f>
        <v>SURFACEmix THX</v>
      </c>
      <c r="B99" s="245">
        <f t="array" ref="B99">IFERROR(INDEX(WAC_Item_Cost,MATCH(1,(B$1=WAC_District)*('Blend Sheet'!$C$4=WAC_IIN),0))*'Blend Sheet'!$C102/1000,0) + IFERROR(INDEX(WAC_Item_Cost,MATCH(1,(B$1=WAC_District)*('Blend Sheet'!$D$4=WAC_IIN),0))*'Blend Sheet'!$D102/1000,0) + IFERROR(INDEX(WAC_Item_Cost,MATCH(1,(B$1=WAC_District)*('Blend Sheet'!$E$4=WAC_IIN),0))*'Blend Sheet'!$E102/1000,0) + IFERROR(INDEX(WAC_Item_Cost,MATCH(1,(B$1=WAC_District)*('Blend Sheet'!$F$4=WAC_IIN),0))*'Blend Sheet'!$F102/1000,0)  + IFERROR(INDEX(WAC_Item_Cost,MATCH(1,(B$1=WAC_District)*('Blend Sheet'!$G$4=WAC_IIN),0))*'Blend Sheet'!$G102,0) + IFERROR(INDEX(WAC_Item_Cost,MATCH(1,(B$1=WAC_District)*('Blend Sheet'!$H$4=WAC_IIN),0))*'Blend Sheet'!$H102,0)  + IFERROR(INDEX(WAC_Item_Cost,MATCH(1,(B$1=WAC_District)*('Blend Sheet'!$I$4=WAC_IIN),0))*'Blend Sheet'!$I102,0) + IFERROR(INDEX(WAC_Item_Cost,MATCH(1,(B$1=WAC_District)*('Blend Sheet'!$J$4=WAC_IIN),0))*'Blend Sheet'!$J102,0) + IFERROR(INDEX(WAC_Item_Cost,MATCH(1,(B$1=WAC_District)*('Blend Sheet'!$K$4=WAC_IIN),0))*'Blend Sheet'!$K102,0) + IFERROR(INDEX(WAC_Item_Cost,MATCH(1,(B$1=WAC_District)*('Blend Sheet'!$L$4=WAC_IIN),0))*'Blend Sheet'!$L102,0) + IFERROR(INDEX(WAC_Item_Cost,MATCH(1,(B$1=WAC_District)*('Blend Sheet'!$M$4=WAC_IIN),0))*'Blend Sheet'!$M102,0) + IFERROR(INDEX(WAC_Item_Cost,MATCH(1,(B$1=WAC_District)*('Blend Sheet'!$N$4=WAC_IIN),0))*'Blend Sheet'!$N102,0) + IFERROR(INDEX(WAC_Item_Cost,MATCH(1,(B$1=WAC_District)*('Blend Sheet'!$O$4=WAC_IIN),0))*'Blend Sheet'!$O102,0) + IFERROR(INDEX(WAC_Item_Cost,MATCH(1,(B$1=WAC_District)*('Blend Sheet'!$P$4=WAC_IIN),0))*'Blend Sheet'!$P102,0) + IFERROR(INDEX(WAC_Item_Cost,MATCH(1,(B$1=WAC_District)*('Blend Sheet'!$Q$4=WAC_IIN),0))*'Blend Sheet'!$Q102,0) + IFERROR(INDEX(WAC_Item_Cost,MATCH(1,(B$1=WAC_District)*('Blend Sheet'!$R$4=WAC_IIN),0))*'Blend Sheet'!$R102,0) + IFERROR(INDEX(WAC_Item_Cost,MATCH(1,(B$1=WAC_District)*('Blend Sheet'!$S$4=WAC_IIN),0))*'Blend Sheet'!$S102,0) + IFERROR(INDEX(WAC_Item_Cost,MATCH(1,(B$1=WAC_District)*('Blend Sheet'!$T$4=WAC_IIN),0))*'Blend Sheet'!$T102,0) + IFERROR(INDEX(WAC_Item_Cost,MATCH(1,(B$1=WAC_District)*('Blend Sheet'!$U$4=WAC_IIN),0))*'Blend Sheet'!$U102,0) + IFERROR(INDEX(WAC_Item_Cost,MATCH(1,(B$1=WAC_District)*('Blend Sheet'!$V$4=WAC_IIN),0))*'Blend Sheet'!$V102,0) + IFERROR(INDEX(WAC_Item_Cost,MATCH(1,(B$1=WAC_District)*('Blend Sheet'!$W$4=WAC_IIN),0))*'Blend Sheet'!$W102,0) + IFERROR(INDEX(WAC_Item_Cost,MATCH(1,(B$1=WAC_District)*('Blend Sheet'!$X$4=WAC_IIN),0))*'Blend Sheet'!$X102,0) + IFERROR(INDEX(WAC_Item_Cost,MATCH(1,(B$1=WAC_District)*('Blend Sheet'!$Y$4=WAC_IIN),0))*'Blend Sheet'!$Y102,0) + IFERROR(INDEX(WAC_Item_Cost,MATCH(1,(B$1=WAC_District)*('Blend Sheet'!$Z$4=WAC_IIN),0))*'Blend Sheet'!$Z102,0) + IFERROR(INDEX(WAC_Item_Cost,MATCH(1,(B$1=WAC_District)*('Blend Sheet'!$AA$4=WAC_IIN),0))*'Blend Sheet'!$AA102,0) + IFERROR(INDEX(WAC_Item_Cost,MATCH(1,(B$1=WAC_District)*('Blend Sheet'!$AB$4=WAC_IIN),0))*'Blend Sheet'!$AB102,0) + IFERROR(INDEX(WAC_Item_Cost,MATCH(1,(B$1=WAC_District)*('Blend Sheet'!$AC$4=WAC_IIN),0))*'Blend Sheet'!$AC102,0) + IFERROR(INDEX(WAC_Item_Cost,MATCH(1,(B$1=WAC_District)*('Blend Sheet'!$AD$4=WAC_IIN),0))*'Blend Sheet'!$AD102,0) + IFERROR(INDEX(WAC_Item_Cost,MATCH(1,(B$1=WAC_District)*('Blend Sheet'!$AE$4=WAC_IIN),0))*'Blend Sheet'!$AE102,0) + IFERROR(INDEX(WAC_Item_Cost,MATCH(1,(B$1=WAC_District)*('Blend Sheet'!$AF$4=WAC_IIN),0))*'Blend Sheet'!$AF102,0) + IFERROR(INDEX(WAC_Item_Cost,MATCH(1,(B$1=WAC_District)*('Blend Sheet'!$AG$4=WAC_IIN),0))*'Blend Sheet'!$AG102,0) + IFERROR(INDEX(WAC_Item_Cost,MATCH(1,(B$1=WAC_District)*('Blend Sheet'!$AH$4=WAC_IIN),0))*'Blend Sheet'!$AH102,0) + IFERROR(INDEX(WAC_Item_Cost,MATCH(1,(B$1=WAC_District)*('Blend Sheet'!$AI$4=WAC_IIN),0))*'Blend Sheet'!$AI102,0) + IFERROR(INDEX(WAC_Item_Cost,MATCH(1,(B$1=WAC_District)*('Blend Sheet'!$AJ$4=WAC_IIN),0))*'Blend Sheet'!$AJ102,0) + IFERROR(INDEX(WAC_Item_Cost,MATCH(1,(B$1=WAC_District)*('Blend Sheet'!$AK$4=WAC_IIN),0))*'Blend Sheet'!$AK102,0) + IFERROR(INDEX(WAC_Item_Cost,MATCH(1,(B$1=WAC_District)*('Blend Sheet'!$AL$4=WAC_IIN),0))*'Blend Sheet'!$AL102,0) + IFERROR(INDEX(WAC_Item_Cost,MATCH(1,(B$1=WAC_District)*('Blend Sheet'!$AM$4=WAC_IIN),0))*'Blend Sheet'!$AM102,0) + IFERROR(INDEX(WAC_Item_Cost,MATCH(1,(B$1=WAC_District)*('Blend Sheet'!$AN$4=WAC_IIN),0))*'Blend Sheet'!$AN102,0) + IFERROR(INDEX(WAC_Item_Cost,MATCH(1,(B$1=WAC_District)*('Blend Sheet'!$AO$4=WAC_IIN),0))*'Blend Sheet'!$AO102,0) + IFERROR(INDEX(WAC_Item_Cost,MATCH(1,(B$1=WAC_District)*('Blend Sheet'!$AP$4=WAC_IIN),0))*'Blend Sheet'!$AP102/1000,0)</f>
        <v>217.45613872999996</v>
      </c>
      <c r="C99" s="245">
        <f t="array" ref="C99">IFERROR(INDEX(WAC_Item_Cost,MATCH(1,(C$1=WAC_District)*('Blend Sheet'!$C$4=WAC_IIN),0))*'Blend Sheet'!$C102/1000,0) + IFERROR(INDEX(WAC_Item_Cost,MATCH(1,(C$1=WAC_District)*('Blend Sheet'!$D$4=WAC_IIN),0))*'Blend Sheet'!$D102/1000,0) + IFERROR(INDEX(WAC_Item_Cost,MATCH(1,(C$1=WAC_District)*('Blend Sheet'!$E$4=WAC_IIN),0))*'Blend Sheet'!$E102/1000,0) + IFERROR(INDEX(WAC_Item_Cost,MATCH(1,(C$1=WAC_District)*('Blend Sheet'!$F$4=WAC_IIN),0))*'Blend Sheet'!$F102/1000,0)  + IFERROR(INDEX(WAC_Item_Cost,MATCH(1,(C$1=WAC_District)*('Blend Sheet'!$G$4=WAC_IIN),0))*'Blend Sheet'!$G102,0) + IFERROR(INDEX(WAC_Item_Cost,MATCH(1,(C$1=WAC_District)*('Blend Sheet'!$H$4=WAC_IIN),0))*'Blend Sheet'!$H102,0)  + IFERROR(INDEX(WAC_Item_Cost,MATCH(1,(C$1=WAC_District)*('Blend Sheet'!$I$4=WAC_IIN),0))*'Blend Sheet'!$I102,0) + IFERROR(INDEX(WAC_Item_Cost,MATCH(1,(C$1=WAC_District)*('Blend Sheet'!$J$4=WAC_IIN),0))*'Blend Sheet'!$J102,0) + IFERROR(INDEX(WAC_Item_Cost,MATCH(1,(C$1=WAC_District)*('Blend Sheet'!$K$4=WAC_IIN),0))*'Blend Sheet'!$K102,0) + IFERROR(INDEX(WAC_Item_Cost,MATCH(1,(C$1=WAC_District)*('Blend Sheet'!$L$4=WAC_IIN),0))*'Blend Sheet'!$L102,0) + IFERROR(INDEX(WAC_Item_Cost,MATCH(1,(C$1=WAC_District)*('Blend Sheet'!$M$4=WAC_IIN),0))*'Blend Sheet'!$M102,0) + IFERROR(INDEX(WAC_Item_Cost,MATCH(1,(C$1=WAC_District)*('Blend Sheet'!$N$4=WAC_IIN),0))*'Blend Sheet'!$N102,0) + IFERROR(INDEX(WAC_Item_Cost,MATCH(1,(C$1=WAC_District)*('Blend Sheet'!$O$4=WAC_IIN),0))*'Blend Sheet'!$O102,0) + IFERROR(INDEX(WAC_Item_Cost,MATCH(1,(C$1=WAC_District)*('Blend Sheet'!$P$4=WAC_IIN),0))*'Blend Sheet'!$P102,0) + IFERROR(INDEX(WAC_Item_Cost,MATCH(1,(C$1=WAC_District)*('Blend Sheet'!$Q$4=WAC_IIN),0))*'Blend Sheet'!$Q102,0) + IFERROR(INDEX(WAC_Item_Cost,MATCH(1,(C$1=WAC_District)*('Blend Sheet'!$R$4=WAC_IIN),0))*'Blend Sheet'!$R102,0) + IFERROR(INDEX(WAC_Item_Cost,MATCH(1,(C$1=WAC_District)*('Blend Sheet'!$S$4=WAC_IIN),0))*'Blend Sheet'!$S102,0) + IFERROR(INDEX(WAC_Item_Cost,MATCH(1,(C$1=WAC_District)*('Blend Sheet'!$T$4=WAC_IIN),0))*'Blend Sheet'!$T102,0) + IFERROR(INDEX(WAC_Item_Cost,MATCH(1,(C$1=WAC_District)*('Blend Sheet'!$U$4=WAC_IIN),0))*'Blend Sheet'!$U102,0) + IFERROR(INDEX(WAC_Item_Cost,MATCH(1,(C$1=WAC_District)*('Blend Sheet'!$V$4=WAC_IIN),0))*'Blend Sheet'!$V102,0) + IFERROR(INDEX(WAC_Item_Cost,MATCH(1,(C$1=WAC_District)*('Blend Sheet'!$W$4=WAC_IIN),0))*'Blend Sheet'!$W102,0) + IFERROR(INDEX(WAC_Item_Cost,MATCH(1,(C$1=WAC_District)*('Blend Sheet'!$X$4=WAC_IIN),0))*'Blend Sheet'!$X102,0) + IFERROR(INDEX(WAC_Item_Cost,MATCH(1,(C$1=WAC_District)*('Blend Sheet'!$Y$4=WAC_IIN),0))*'Blend Sheet'!$Y102,0) + IFERROR(INDEX(WAC_Item_Cost,MATCH(1,(C$1=WAC_District)*('Blend Sheet'!$Z$4=WAC_IIN),0))*'Blend Sheet'!$Z102,0) + IFERROR(INDEX(WAC_Item_Cost,MATCH(1,(C$1=WAC_District)*('Blend Sheet'!$AA$4=WAC_IIN),0))*'Blend Sheet'!$AA102,0) + IFERROR(INDEX(WAC_Item_Cost,MATCH(1,(C$1=WAC_District)*('Blend Sheet'!$AB$4=WAC_IIN),0))*'Blend Sheet'!$AB102,0) + IFERROR(INDEX(WAC_Item_Cost,MATCH(1,(C$1=WAC_District)*('Blend Sheet'!$AC$4=WAC_IIN),0))*'Blend Sheet'!$AC102,0) + IFERROR(INDEX(WAC_Item_Cost,MATCH(1,(C$1=WAC_District)*('Blend Sheet'!$AD$4=WAC_IIN),0))*'Blend Sheet'!$AD102,0) + IFERROR(INDEX(WAC_Item_Cost,MATCH(1,(C$1=WAC_District)*('Blend Sheet'!$AE$4=WAC_IIN),0))*'Blend Sheet'!$AE102,0) + IFERROR(INDEX(WAC_Item_Cost,MATCH(1,(C$1=WAC_District)*('Blend Sheet'!$AF$4=WAC_IIN),0))*'Blend Sheet'!$AF102,0) + IFERROR(INDEX(WAC_Item_Cost,MATCH(1,(C$1=WAC_District)*('Blend Sheet'!$AG$4=WAC_IIN),0))*'Blend Sheet'!$AG102,0) + IFERROR(INDEX(WAC_Item_Cost,MATCH(1,(C$1=WAC_District)*('Blend Sheet'!$AH$4=WAC_IIN),0))*'Blend Sheet'!$AH102,0) + IFERROR(INDEX(WAC_Item_Cost,MATCH(1,(C$1=WAC_District)*('Blend Sheet'!$AI$4=WAC_IIN),0))*'Blend Sheet'!$AI102,0) + IFERROR(INDEX(WAC_Item_Cost,MATCH(1,(C$1=WAC_District)*('Blend Sheet'!$AJ$4=WAC_IIN),0))*'Blend Sheet'!$AJ102,0) + IFERROR(INDEX(WAC_Item_Cost,MATCH(1,(C$1=WAC_District)*('Blend Sheet'!$AK$4=WAC_IIN),0))*'Blend Sheet'!$AK102,0) + IFERROR(INDEX(WAC_Item_Cost,MATCH(1,(C$1=WAC_District)*('Blend Sheet'!$AL$4=WAC_IIN),0))*'Blend Sheet'!$AL102,0) + IFERROR(INDEX(WAC_Item_Cost,MATCH(1,(C$1=WAC_District)*('Blend Sheet'!$AM$4=WAC_IIN),0))*'Blend Sheet'!$AM102,0) + IFERROR(INDEX(WAC_Item_Cost,MATCH(1,(C$1=WAC_District)*('Blend Sheet'!$AN$4=WAC_IIN),0))*'Blend Sheet'!$AN102,0) + IFERROR(INDEX(WAC_Item_Cost,MATCH(1,(C$1=WAC_District)*('Blend Sheet'!$AO$4=WAC_IIN),0))*'Blend Sheet'!$AO102,0) + IFERROR(INDEX(WAC_Item_Cost,MATCH(1,(C$1=WAC_District)*('Blend Sheet'!$AP$4=WAC_IIN),0))*'Blend Sheet'!$AP102/1000,0)</f>
        <v>269.24819434</v>
      </c>
      <c r="D99" s="245">
        <f t="array" ref="D99">IFERROR(INDEX(WAC_Item_Cost,MATCH(1,(D$1=WAC_District)*('Blend Sheet'!$C$4=WAC_IIN),0))*'Blend Sheet'!$C102/1000,0) + IFERROR(INDEX(WAC_Item_Cost,MATCH(1,(D$1=WAC_District)*('Blend Sheet'!$D$4=WAC_IIN),0))*'Blend Sheet'!$D102/1000,0) + IFERROR(INDEX(WAC_Item_Cost,MATCH(1,(D$1=WAC_District)*('Blend Sheet'!$E$4=WAC_IIN),0))*'Blend Sheet'!$E102/1000,0) + IFERROR(INDEX(WAC_Item_Cost,MATCH(1,(D$1=WAC_District)*('Blend Sheet'!$F$4=WAC_IIN),0))*'Blend Sheet'!$F102/1000,0)  + IFERROR(INDEX(WAC_Item_Cost,MATCH(1,(D$1=WAC_District)*('Blend Sheet'!$G$4=WAC_IIN),0))*'Blend Sheet'!$G102,0) + IFERROR(INDEX(WAC_Item_Cost,MATCH(1,(D$1=WAC_District)*('Blend Sheet'!$H$4=WAC_IIN),0))*'Blend Sheet'!$H102,0)  + IFERROR(INDEX(WAC_Item_Cost,MATCH(1,(D$1=WAC_District)*('Blend Sheet'!$I$4=WAC_IIN),0))*'Blend Sheet'!$I102,0) + IFERROR(INDEX(WAC_Item_Cost,MATCH(1,(D$1=WAC_District)*('Blend Sheet'!$J$4=WAC_IIN),0))*'Blend Sheet'!$J102,0) + IFERROR(INDEX(WAC_Item_Cost,MATCH(1,(D$1=WAC_District)*('Blend Sheet'!$K$4=WAC_IIN),0))*'Blend Sheet'!$K102,0) + IFERROR(INDEX(WAC_Item_Cost,MATCH(1,(D$1=WAC_District)*('Blend Sheet'!$L$4=WAC_IIN),0))*'Blend Sheet'!$L102,0) + IFERROR(INDEX(WAC_Item_Cost,MATCH(1,(D$1=WAC_District)*('Blend Sheet'!$M$4=WAC_IIN),0))*'Blend Sheet'!$M102,0) + IFERROR(INDEX(WAC_Item_Cost,MATCH(1,(D$1=WAC_District)*('Blend Sheet'!$N$4=WAC_IIN),0))*'Blend Sheet'!$N102,0) + IFERROR(INDEX(WAC_Item_Cost,MATCH(1,(D$1=WAC_District)*('Blend Sheet'!$O$4=WAC_IIN),0))*'Blend Sheet'!$O102,0) + IFERROR(INDEX(WAC_Item_Cost,MATCH(1,(D$1=WAC_District)*('Blend Sheet'!$P$4=WAC_IIN),0))*'Blend Sheet'!$P102,0) + IFERROR(INDEX(WAC_Item_Cost,MATCH(1,(D$1=WAC_District)*('Blend Sheet'!$Q$4=WAC_IIN),0))*'Blend Sheet'!$Q102,0) + IFERROR(INDEX(WAC_Item_Cost,MATCH(1,(D$1=WAC_District)*('Blend Sheet'!$R$4=WAC_IIN),0))*'Blend Sheet'!$R102,0) + IFERROR(INDEX(WAC_Item_Cost,MATCH(1,(D$1=WAC_District)*('Blend Sheet'!$S$4=WAC_IIN),0))*'Blend Sheet'!$S102,0) + IFERROR(INDEX(WAC_Item_Cost,MATCH(1,(D$1=WAC_District)*('Blend Sheet'!$T$4=WAC_IIN),0))*'Blend Sheet'!$T102,0) + IFERROR(INDEX(WAC_Item_Cost,MATCH(1,(D$1=WAC_District)*('Blend Sheet'!$U$4=WAC_IIN),0))*'Blend Sheet'!$U102,0) + IFERROR(INDEX(WAC_Item_Cost,MATCH(1,(D$1=WAC_District)*('Blend Sheet'!$V$4=WAC_IIN),0))*'Blend Sheet'!$V102,0) + IFERROR(INDEX(WAC_Item_Cost,MATCH(1,(D$1=WAC_District)*('Blend Sheet'!$W$4=WAC_IIN),0))*'Blend Sheet'!$W102,0) + IFERROR(INDEX(WAC_Item_Cost,MATCH(1,(D$1=WAC_District)*('Blend Sheet'!$X$4=WAC_IIN),0))*'Blend Sheet'!$X102,0) + IFERROR(INDEX(WAC_Item_Cost,MATCH(1,(D$1=WAC_District)*('Blend Sheet'!$Y$4=WAC_IIN),0))*'Blend Sheet'!$Y102,0) + IFERROR(INDEX(WAC_Item_Cost,MATCH(1,(D$1=WAC_District)*('Blend Sheet'!$Z$4=WAC_IIN),0))*'Blend Sheet'!$Z102,0) + IFERROR(INDEX(WAC_Item_Cost,MATCH(1,(D$1=WAC_District)*('Blend Sheet'!$AA$4=WAC_IIN),0))*'Blend Sheet'!$AA102,0) + IFERROR(INDEX(WAC_Item_Cost,MATCH(1,(D$1=WAC_District)*('Blend Sheet'!$AB$4=WAC_IIN),0))*'Blend Sheet'!$AB102,0) + IFERROR(INDEX(WAC_Item_Cost,MATCH(1,(D$1=WAC_District)*('Blend Sheet'!$AC$4=WAC_IIN),0))*'Blend Sheet'!$AC102,0) + IFERROR(INDEX(WAC_Item_Cost,MATCH(1,(D$1=WAC_District)*('Blend Sheet'!$AD$4=WAC_IIN),0))*'Blend Sheet'!$AD102,0) + IFERROR(INDEX(WAC_Item_Cost,MATCH(1,(D$1=WAC_District)*('Blend Sheet'!$AE$4=WAC_IIN),0))*'Blend Sheet'!$AE102,0) + IFERROR(INDEX(WAC_Item_Cost,MATCH(1,(D$1=WAC_District)*('Blend Sheet'!$AF$4=WAC_IIN),0))*'Blend Sheet'!$AF102,0) + IFERROR(INDEX(WAC_Item_Cost,MATCH(1,(D$1=WAC_District)*('Blend Sheet'!$AG$4=WAC_IIN),0))*'Blend Sheet'!$AG102,0) + IFERROR(INDEX(WAC_Item_Cost,MATCH(1,(D$1=WAC_District)*('Blend Sheet'!$AH$4=WAC_IIN),0))*'Blend Sheet'!$AH102,0) + IFERROR(INDEX(WAC_Item_Cost,MATCH(1,(D$1=WAC_District)*('Blend Sheet'!$AI$4=WAC_IIN),0))*'Blend Sheet'!$AI102,0) + IFERROR(INDEX(WAC_Item_Cost,MATCH(1,(D$1=WAC_District)*('Blend Sheet'!$AJ$4=WAC_IIN),0))*'Blend Sheet'!$AJ102,0) + IFERROR(INDEX(WAC_Item_Cost,MATCH(1,(D$1=WAC_District)*('Blend Sheet'!$AK$4=WAC_IIN),0))*'Blend Sheet'!$AK102,0) + IFERROR(INDEX(WAC_Item_Cost,MATCH(1,(D$1=WAC_District)*('Blend Sheet'!$AL$4=WAC_IIN),0))*'Blend Sheet'!$AL102,0) + IFERROR(INDEX(WAC_Item_Cost,MATCH(1,(D$1=WAC_District)*('Blend Sheet'!$AM$4=WAC_IIN),0))*'Blend Sheet'!$AM102,0) + IFERROR(INDEX(WAC_Item_Cost,MATCH(1,(D$1=WAC_District)*('Blend Sheet'!$AN$4=WAC_IIN),0))*'Blend Sheet'!$AN102,0) + IFERROR(INDEX(WAC_Item_Cost,MATCH(1,(D$1=WAC_District)*('Blend Sheet'!$AO$4=WAC_IIN),0))*'Blend Sheet'!$AO102,0) + IFERROR(INDEX(WAC_Item_Cost,MATCH(1,(D$1=WAC_District)*('Blend Sheet'!$AP$4=WAC_IIN),0))*'Blend Sheet'!$AP102/1000,0)</f>
        <v>249.34784195</v>
      </c>
      <c r="E99" s="245">
        <f t="array" ref="E99">IFERROR(INDEX(WAC_Item_Cost,MATCH(1,(E$1=WAC_District)*('Blend Sheet'!$C$4=WAC_IIN),0))*'Blend Sheet'!$C102/1000,0) + IFERROR(INDEX(WAC_Item_Cost,MATCH(1,(E$1=WAC_District)*('Blend Sheet'!$D$4=WAC_IIN),0))*'Blend Sheet'!$D102/1000,0) + IFERROR(INDEX(WAC_Item_Cost,MATCH(1,(E$1=WAC_District)*('Blend Sheet'!$E$4=WAC_IIN),0))*'Blend Sheet'!$E102/1000,0) + IFERROR(INDEX(WAC_Item_Cost,MATCH(1,(E$1=WAC_District)*('Blend Sheet'!$F$4=WAC_IIN),0))*'Blend Sheet'!$F102/1000,0)  + IFERROR(INDEX(WAC_Item_Cost,MATCH(1,(E$1=WAC_District)*('Blend Sheet'!$G$4=WAC_IIN),0))*'Blend Sheet'!$G102,0) + IFERROR(INDEX(WAC_Item_Cost,MATCH(1,(E$1=WAC_District)*('Blend Sheet'!$H$4=WAC_IIN),0))*'Blend Sheet'!$H102,0)  + IFERROR(INDEX(WAC_Item_Cost,MATCH(1,(E$1=WAC_District)*('Blend Sheet'!$I$4=WAC_IIN),0))*'Blend Sheet'!$I102,0) + IFERROR(INDEX(WAC_Item_Cost,MATCH(1,(E$1=WAC_District)*('Blend Sheet'!$J$4=WAC_IIN),0))*'Blend Sheet'!$J102,0) + IFERROR(INDEX(WAC_Item_Cost,MATCH(1,(E$1=WAC_District)*('Blend Sheet'!$K$4=WAC_IIN),0))*'Blend Sheet'!$K102,0) + IFERROR(INDEX(WAC_Item_Cost,MATCH(1,(E$1=WAC_District)*('Blend Sheet'!$L$4=WAC_IIN),0))*'Blend Sheet'!$L102,0) + IFERROR(INDEX(WAC_Item_Cost,MATCH(1,(E$1=WAC_District)*('Blend Sheet'!$M$4=WAC_IIN),0))*'Blend Sheet'!$M102,0) + IFERROR(INDEX(WAC_Item_Cost,MATCH(1,(E$1=WAC_District)*('Blend Sheet'!$N$4=WAC_IIN),0))*'Blend Sheet'!$N102,0) + IFERROR(INDEX(WAC_Item_Cost,MATCH(1,(E$1=WAC_District)*('Blend Sheet'!$O$4=WAC_IIN),0))*'Blend Sheet'!$O102,0) + IFERROR(INDEX(WAC_Item_Cost,MATCH(1,(E$1=WAC_District)*('Blend Sheet'!$P$4=WAC_IIN),0))*'Blend Sheet'!$P102,0) + IFERROR(INDEX(WAC_Item_Cost,MATCH(1,(E$1=WAC_District)*('Blend Sheet'!$Q$4=WAC_IIN),0))*'Blend Sheet'!$Q102,0) + IFERROR(INDEX(WAC_Item_Cost,MATCH(1,(E$1=WAC_District)*('Blend Sheet'!$R$4=WAC_IIN),0))*'Blend Sheet'!$R102,0) + IFERROR(INDEX(WAC_Item_Cost,MATCH(1,(E$1=WAC_District)*('Blend Sheet'!$S$4=WAC_IIN),0))*'Blend Sheet'!$S102,0) + IFERROR(INDEX(WAC_Item_Cost,MATCH(1,(E$1=WAC_District)*('Blend Sheet'!$T$4=WAC_IIN),0))*'Blend Sheet'!$T102,0) + IFERROR(INDEX(WAC_Item_Cost,MATCH(1,(E$1=WAC_District)*('Blend Sheet'!$U$4=WAC_IIN),0))*'Blend Sheet'!$U102,0) + IFERROR(INDEX(WAC_Item_Cost,MATCH(1,(E$1=WAC_District)*('Blend Sheet'!$V$4=WAC_IIN),0))*'Blend Sheet'!$V102,0) + IFERROR(INDEX(WAC_Item_Cost,MATCH(1,(E$1=WAC_District)*('Blend Sheet'!$W$4=WAC_IIN),0))*'Blend Sheet'!$W102,0) + IFERROR(INDEX(WAC_Item_Cost,MATCH(1,(E$1=WAC_District)*('Blend Sheet'!$X$4=WAC_IIN),0))*'Blend Sheet'!$X102,0) + IFERROR(INDEX(WAC_Item_Cost,MATCH(1,(E$1=WAC_District)*('Blend Sheet'!$Y$4=WAC_IIN),0))*'Blend Sheet'!$Y102,0) + IFERROR(INDEX(WAC_Item_Cost,MATCH(1,(E$1=WAC_District)*('Blend Sheet'!$Z$4=WAC_IIN),0))*'Blend Sheet'!$Z102,0) + IFERROR(INDEX(WAC_Item_Cost,MATCH(1,(E$1=WAC_District)*('Blend Sheet'!$AA$4=WAC_IIN),0))*'Blend Sheet'!$AA102,0) + IFERROR(INDEX(WAC_Item_Cost,MATCH(1,(E$1=WAC_District)*('Blend Sheet'!$AB$4=WAC_IIN),0))*'Blend Sheet'!$AB102,0) + IFERROR(INDEX(WAC_Item_Cost,MATCH(1,(E$1=WAC_District)*('Blend Sheet'!$AC$4=WAC_IIN),0))*'Blend Sheet'!$AC102,0) + IFERROR(INDEX(WAC_Item_Cost,MATCH(1,(E$1=WAC_District)*('Blend Sheet'!$AD$4=WAC_IIN),0))*'Blend Sheet'!$AD102,0) + IFERROR(INDEX(WAC_Item_Cost,MATCH(1,(E$1=WAC_District)*('Blend Sheet'!$AE$4=WAC_IIN),0))*'Blend Sheet'!$AE102,0) + IFERROR(INDEX(WAC_Item_Cost,MATCH(1,(E$1=WAC_District)*('Blend Sheet'!$AF$4=WAC_IIN),0))*'Blend Sheet'!$AF102,0) + IFERROR(INDEX(WAC_Item_Cost,MATCH(1,(E$1=WAC_District)*('Blend Sheet'!$AG$4=WAC_IIN),0))*'Blend Sheet'!$AG102,0) + IFERROR(INDEX(WAC_Item_Cost,MATCH(1,(E$1=WAC_District)*('Blend Sheet'!$AH$4=WAC_IIN),0))*'Blend Sheet'!$AH102,0) + IFERROR(INDEX(WAC_Item_Cost,MATCH(1,(E$1=WAC_District)*('Blend Sheet'!$AI$4=WAC_IIN),0))*'Blend Sheet'!$AI102,0) + IFERROR(INDEX(WAC_Item_Cost,MATCH(1,(E$1=WAC_District)*('Blend Sheet'!$AJ$4=WAC_IIN),0))*'Blend Sheet'!$AJ102,0) + IFERROR(INDEX(WAC_Item_Cost,MATCH(1,(E$1=WAC_District)*('Blend Sheet'!$AK$4=WAC_IIN),0))*'Blend Sheet'!$AK102,0) + IFERROR(INDEX(WAC_Item_Cost,MATCH(1,(E$1=WAC_District)*('Blend Sheet'!$AL$4=WAC_IIN),0))*'Blend Sheet'!$AL102,0) + IFERROR(INDEX(WAC_Item_Cost,MATCH(1,(E$1=WAC_District)*('Blend Sheet'!$AM$4=WAC_IIN),0))*'Blend Sheet'!$AM102,0) + IFERROR(INDEX(WAC_Item_Cost,MATCH(1,(E$1=WAC_District)*('Blend Sheet'!$AN$4=WAC_IIN),0))*'Blend Sheet'!$AN102,0) + IFERROR(INDEX(WAC_Item_Cost,MATCH(1,(E$1=WAC_District)*('Blend Sheet'!$AO$4=WAC_IIN),0))*'Blend Sheet'!$AO102,0) + IFERROR(INDEX(WAC_Item_Cost,MATCH(1,(E$1=WAC_District)*('Blend Sheet'!$AP$4=WAC_IIN),0))*'Blend Sheet'!$AP102/1000,0)</f>
        <v>299.18021837000003</v>
      </c>
      <c r="F99" s="245">
        <f t="array" ref="F99">IFERROR(INDEX(WAC_Item_Cost,MATCH(1,(F$1=WAC_District)*('Blend Sheet'!$C$4=WAC_IIN),0))*'Blend Sheet'!$C102/1000,0) + IFERROR(INDEX(WAC_Item_Cost,MATCH(1,(F$1=WAC_District)*('Blend Sheet'!$D$4=WAC_IIN),0))*'Blend Sheet'!$D102/1000,0) + IFERROR(INDEX(WAC_Item_Cost,MATCH(1,(F$1=WAC_District)*('Blend Sheet'!$E$4=WAC_IIN),0))*'Blend Sheet'!$E102/1000,0) + IFERROR(INDEX(WAC_Item_Cost,MATCH(1,(F$1=WAC_District)*('Blend Sheet'!$F$4=WAC_IIN),0))*'Blend Sheet'!$F102/1000,0)  + IFERROR(INDEX(WAC_Item_Cost,MATCH(1,(F$1=WAC_District)*('Blend Sheet'!$G$4=WAC_IIN),0))*'Blend Sheet'!$G102,0) + IFERROR(INDEX(WAC_Item_Cost,MATCH(1,(F$1=WAC_District)*('Blend Sheet'!$H$4=WAC_IIN),0))*'Blend Sheet'!$H102,0)  + IFERROR(INDEX(WAC_Item_Cost,MATCH(1,(F$1=WAC_District)*('Blend Sheet'!$I$4=WAC_IIN),0))*'Blend Sheet'!$I102,0) + IFERROR(INDEX(WAC_Item_Cost,MATCH(1,(F$1=WAC_District)*('Blend Sheet'!$J$4=WAC_IIN),0))*'Blend Sheet'!$J102,0) + IFERROR(INDEX(WAC_Item_Cost,MATCH(1,(F$1=WAC_District)*('Blend Sheet'!$K$4=WAC_IIN),0))*'Blend Sheet'!$K102,0) + IFERROR(INDEX(WAC_Item_Cost,MATCH(1,(F$1=WAC_District)*('Blend Sheet'!$L$4=WAC_IIN),0))*'Blend Sheet'!$L102,0) + IFERROR(INDEX(WAC_Item_Cost,MATCH(1,(F$1=WAC_District)*('Blend Sheet'!$M$4=WAC_IIN),0))*'Blend Sheet'!$M102,0) + IFERROR(INDEX(WAC_Item_Cost,MATCH(1,(F$1=WAC_District)*('Blend Sheet'!$N$4=WAC_IIN),0))*'Blend Sheet'!$N102,0) + IFERROR(INDEX(WAC_Item_Cost,MATCH(1,(F$1=WAC_District)*('Blend Sheet'!$O$4=WAC_IIN),0))*'Blend Sheet'!$O102,0) + IFERROR(INDEX(WAC_Item_Cost,MATCH(1,(F$1=WAC_District)*('Blend Sheet'!$P$4=WAC_IIN),0))*'Blend Sheet'!$P102,0) + IFERROR(INDEX(WAC_Item_Cost,MATCH(1,(F$1=WAC_District)*('Blend Sheet'!$Q$4=WAC_IIN),0))*'Blend Sheet'!$Q102,0) + IFERROR(INDEX(WAC_Item_Cost,MATCH(1,(F$1=WAC_District)*('Blend Sheet'!$R$4=WAC_IIN),0))*'Blend Sheet'!$R102,0) + IFERROR(INDEX(WAC_Item_Cost,MATCH(1,(F$1=WAC_District)*('Blend Sheet'!$S$4=WAC_IIN),0))*'Blend Sheet'!$S102,0) + IFERROR(INDEX(WAC_Item_Cost,MATCH(1,(F$1=WAC_District)*('Blend Sheet'!$T$4=WAC_IIN),0))*'Blend Sheet'!$T102,0) + IFERROR(INDEX(WAC_Item_Cost,MATCH(1,(F$1=WAC_District)*('Blend Sheet'!$U$4=WAC_IIN),0))*'Blend Sheet'!$U102,0) + IFERROR(INDEX(WAC_Item_Cost,MATCH(1,(F$1=WAC_District)*('Blend Sheet'!$V$4=WAC_IIN),0))*'Blend Sheet'!$V102,0) + IFERROR(INDEX(WAC_Item_Cost,MATCH(1,(F$1=WAC_District)*('Blend Sheet'!$W$4=WAC_IIN),0))*'Blend Sheet'!$W102,0) + IFERROR(INDEX(WAC_Item_Cost,MATCH(1,(F$1=WAC_District)*('Blend Sheet'!$X$4=WAC_IIN),0))*'Blend Sheet'!$X102,0) + IFERROR(INDEX(WAC_Item_Cost,MATCH(1,(F$1=WAC_District)*('Blend Sheet'!$Y$4=WAC_IIN),0))*'Blend Sheet'!$Y102,0) + IFERROR(INDEX(WAC_Item_Cost,MATCH(1,(F$1=WAC_District)*('Blend Sheet'!$Z$4=WAC_IIN),0))*'Blend Sheet'!$Z102,0) + IFERROR(INDEX(WAC_Item_Cost,MATCH(1,(F$1=WAC_District)*('Blend Sheet'!$AA$4=WAC_IIN),0))*'Blend Sheet'!$AA102,0) + IFERROR(INDEX(WAC_Item_Cost,MATCH(1,(F$1=WAC_District)*('Blend Sheet'!$AB$4=WAC_IIN),0))*'Blend Sheet'!$AB102,0) + IFERROR(INDEX(WAC_Item_Cost,MATCH(1,(F$1=WAC_District)*('Blend Sheet'!$AC$4=WAC_IIN),0))*'Blend Sheet'!$AC102,0) + IFERROR(INDEX(WAC_Item_Cost,MATCH(1,(F$1=WAC_District)*('Blend Sheet'!$AD$4=WAC_IIN),0))*'Blend Sheet'!$AD102,0) + IFERROR(INDEX(WAC_Item_Cost,MATCH(1,(F$1=WAC_District)*('Blend Sheet'!$AE$4=WAC_IIN),0))*'Blend Sheet'!$AE102,0) + IFERROR(INDEX(WAC_Item_Cost,MATCH(1,(F$1=WAC_District)*('Blend Sheet'!$AF$4=WAC_IIN),0))*'Blend Sheet'!$AF102,0) + IFERROR(INDEX(WAC_Item_Cost,MATCH(1,(F$1=WAC_District)*('Blend Sheet'!$AG$4=WAC_IIN),0))*'Blend Sheet'!$AG102,0) + IFERROR(INDEX(WAC_Item_Cost,MATCH(1,(F$1=WAC_District)*('Blend Sheet'!$AH$4=WAC_IIN),0))*'Blend Sheet'!$AH102,0) + IFERROR(INDEX(WAC_Item_Cost,MATCH(1,(F$1=WAC_District)*('Blend Sheet'!$AI$4=WAC_IIN),0))*'Blend Sheet'!$AI102,0) + IFERROR(INDEX(WAC_Item_Cost,MATCH(1,(F$1=WAC_District)*('Blend Sheet'!$AJ$4=WAC_IIN),0))*'Blend Sheet'!$AJ102,0) + IFERROR(INDEX(WAC_Item_Cost,MATCH(1,(F$1=WAC_District)*('Blend Sheet'!$AK$4=WAC_IIN),0))*'Blend Sheet'!$AK102,0) + IFERROR(INDEX(WAC_Item_Cost,MATCH(1,(F$1=WAC_District)*('Blend Sheet'!$AL$4=WAC_IIN),0))*'Blend Sheet'!$AL102,0) + IFERROR(INDEX(WAC_Item_Cost,MATCH(1,(F$1=WAC_District)*('Blend Sheet'!$AM$4=WAC_IIN),0))*'Blend Sheet'!$AM102,0) + IFERROR(INDEX(WAC_Item_Cost,MATCH(1,(F$1=WAC_District)*('Blend Sheet'!$AN$4=WAC_IIN),0))*'Blend Sheet'!$AN102,0) + IFERROR(INDEX(WAC_Item_Cost,MATCH(1,(F$1=WAC_District)*('Blend Sheet'!$AO$4=WAC_IIN),0))*'Blend Sheet'!$AO102,0) + IFERROR(INDEX(WAC_Item_Cost,MATCH(1,(F$1=WAC_District)*('Blend Sheet'!$AP$4=WAC_IIN),0))*'Blend Sheet'!$AP102/1000,0)</f>
        <v>282.38319538999997</v>
      </c>
      <c r="G99" s="245">
        <f t="array" ref="G99">IFERROR(INDEX(WAC_Item_Cost,MATCH(1,(G$1=WAC_District)*('Blend Sheet'!$C$4=WAC_IIN),0))*'Blend Sheet'!$C102/1000,0) + IFERROR(INDEX(WAC_Item_Cost,MATCH(1,(G$1=WAC_District)*('Blend Sheet'!$D$4=WAC_IIN),0))*'Blend Sheet'!$D102/1000,0) + IFERROR(INDEX(WAC_Item_Cost,MATCH(1,(G$1=WAC_District)*('Blend Sheet'!$E$4=WAC_IIN),0))*'Blend Sheet'!$E102/1000,0) + IFERROR(INDEX(WAC_Item_Cost,MATCH(1,(G$1=WAC_District)*('Blend Sheet'!$F$4=WAC_IIN),0))*'Blend Sheet'!$F102/1000,0)  + IFERROR(INDEX(WAC_Item_Cost,MATCH(1,(G$1=WAC_District)*('Blend Sheet'!$G$4=WAC_IIN),0))*'Blend Sheet'!$G102,0) + IFERROR(INDEX(WAC_Item_Cost,MATCH(1,(G$1=WAC_District)*('Blend Sheet'!$H$4=WAC_IIN),0))*'Blend Sheet'!$H102,0)  + IFERROR(INDEX(WAC_Item_Cost,MATCH(1,(G$1=WAC_District)*('Blend Sheet'!$I$4=WAC_IIN),0))*'Blend Sheet'!$I102,0) + IFERROR(INDEX(WAC_Item_Cost,MATCH(1,(G$1=WAC_District)*('Blend Sheet'!$J$4=WAC_IIN),0))*'Blend Sheet'!$J102,0) + IFERROR(INDEX(WAC_Item_Cost,MATCH(1,(G$1=WAC_District)*('Blend Sheet'!$K$4=WAC_IIN),0))*'Blend Sheet'!$K102,0) + IFERROR(INDEX(WAC_Item_Cost,MATCH(1,(G$1=WAC_District)*('Blend Sheet'!$L$4=WAC_IIN),0))*'Blend Sheet'!$L102,0) + IFERROR(INDEX(WAC_Item_Cost,MATCH(1,(G$1=WAC_District)*('Blend Sheet'!$M$4=WAC_IIN),0))*'Blend Sheet'!$M102,0) + IFERROR(INDEX(WAC_Item_Cost,MATCH(1,(G$1=WAC_District)*('Blend Sheet'!$N$4=WAC_IIN),0))*'Blend Sheet'!$N102,0) + IFERROR(INDEX(WAC_Item_Cost,MATCH(1,(G$1=WAC_District)*('Blend Sheet'!$O$4=WAC_IIN),0))*'Blend Sheet'!$O102,0) + IFERROR(INDEX(WAC_Item_Cost,MATCH(1,(G$1=WAC_District)*('Blend Sheet'!$P$4=WAC_IIN),0))*'Blend Sheet'!$P102,0) + IFERROR(INDEX(WAC_Item_Cost,MATCH(1,(G$1=WAC_District)*('Blend Sheet'!$Q$4=WAC_IIN),0))*'Blend Sheet'!$Q102,0) + IFERROR(INDEX(WAC_Item_Cost,MATCH(1,(G$1=WAC_District)*('Blend Sheet'!$R$4=WAC_IIN),0))*'Blend Sheet'!$R102,0) + IFERROR(INDEX(WAC_Item_Cost,MATCH(1,(G$1=WAC_District)*('Blend Sheet'!$S$4=WAC_IIN),0))*'Blend Sheet'!$S102,0) + IFERROR(INDEX(WAC_Item_Cost,MATCH(1,(G$1=WAC_District)*('Blend Sheet'!$T$4=WAC_IIN),0))*'Blend Sheet'!$T102,0) + IFERROR(INDEX(WAC_Item_Cost,MATCH(1,(G$1=WAC_District)*('Blend Sheet'!$U$4=WAC_IIN),0))*'Blend Sheet'!$U102,0) + IFERROR(INDEX(WAC_Item_Cost,MATCH(1,(G$1=WAC_District)*('Blend Sheet'!$V$4=WAC_IIN),0))*'Blend Sheet'!$V102,0) + IFERROR(INDEX(WAC_Item_Cost,MATCH(1,(G$1=WAC_District)*('Blend Sheet'!$W$4=WAC_IIN),0))*'Blend Sheet'!$W102,0) + IFERROR(INDEX(WAC_Item_Cost,MATCH(1,(G$1=WAC_District)*('Blend Sheet'!$X$4=WAC_IIN),0))*'Blend Sheet'!$X102,0) + IFERROR(INDEX(WAC_Item_Cost,MATCH(1,(G$1=WAC_District)*('Blend Sheet'!$Y$4=WAC_IIN),0))*'Blend Sheet'!$Y102,0) + IFERROR(INDEX(WAC_Item_Cost,MATCH(1,(G$1=WAC_District)*('Blend Sheet'!$Z$4=WAC_IIN),0))*'Blend Sheet'!$Z102,0) + IFERROR(INDEX(WAC_Item_Cost,MATCH(1,(G$1=WAC_District)*('Blend Sheet'!$AA$4=WAC_IIN),0))*'Blend Sheet'!$AA102,0) + IFERROR(INDEX(WAC_Item_Cost,MATCH(1,(G$1=WAC_District)*('Blend Sheet'!$AB$4=WAC_IIN),0))*'Blend Sheet'!$AB102,0) + IFERROR(INDEX(WAC_Item_Cost,MATCH(1,(G$1=WAC_District)*('Blend Sheet'!$AC$4=WAC_IIN),0))*'Blend Sheet'!$AC102,0) + IFERROR(INDEX(WAC_Item_Cost,MATCH(1,(G$1=WAC_District)*('Blend Sheet'!$AD$4=WAC_IIN),0))*'Blend Sheet'!$AD102,0) + IFERROR(INDEX(WAC_Item_Cost,MATCH(1,(G$1=WAC_District)*('Blend Sheet'!$AE$4=WAC_IIN),0))*'Blend Sheet'!$AE102,0) + IFERROR(INDEX(WAC_Item_Cost,MATCH(1,(G$1=WAC_District)*('Blend Sheet'!$AF$4=WAC_IIN),0))*'Blend Sheet'!$AF102,0) + IFERROR(INDEX(WAC_Item_Cost,MATCH(1,(G$1=WAC_District)*('Blend Sheet'!$AG$4=WAC_IIN),0))*'Blend Sheet'!$AG102,0) + IFERROR(INDEX(WAC_Item_Cost,MATCH(1,(G$1=WAC_District)*('Blend Sheet'!$AH$4=WAC_IIN),0))*'Blend Sheet'!$AH102,0) + IFERROR(INDEX(WAC_Item_Cost,MATCH(1,(G$1=WAC_District)*('Blend Sheet'!$AI$4=WAC_IIN),0))*'Blend Sheet'!$AI102,0) + IFERROR(INDEX(WAC_Item_Cost,MATCH(1,(G$1=WAC_District)*('Blend Sheet'!$AJ$4=WAC_IIN),0))*'Blend Sheet'!$AJ102,0) + IFERROR(INDEX(WAC_Item_Cost,MATCH(1,(G$1=WAC_District)*('Blend Sheet'!$AK$4=WAC_IIN),0))*'Blend Sheet'!$AK102,0) + IFERROR(INDEX(WAC_Item_Cost,MATCH(1,(G$1=WAC_District)*('Blend Sheet'!$AL$4=WAC_IIN),0))*'Blend Sheet'!$AL102,0) + IFERROR(INDEX(WAC_Item_Cost,MATCH(1,(G$1=WAC_District)*('Blend Sheet'!$AM$4=WAC_IIN),0))*'Blend Sheet'!$AM102,0) + IFERROR(INDEX(WAC_Item_Cost,MATCH(1,(G$1=WAC_District)*('Blend Sheet'!$AN$4=WAC_IIN),0))*'Blend Sheet'!$AN102,0) + IFERROR(INDEX(WAC_Item_Cost,MATCH(1,(G$1=WAC_District)*('Blend Sheet'!$AO$4=WAC_IIN),0))*'Blend Sheet'!$AO102,0) + IFERROR(INDEX(WAC_Item_Cost,MATCH(1,(G$1=WAC_District)*('Blend Sheet'!$AP$4=WAC_IIN),0))*'Blend Sheet'!$AP102/1000,0)</f>
        <v>259.54340027000001</v>
      </c>
      <c r="H99" s="245">
        <f t="array" ref="H99">IFERROR(INDEX(WAC_Item_Cost,MATCH(1,(H$1=WAC_District)*('Blend Sheet'!$C$4=WAC_IIN),0))*'Blend Sheet'!$C102/1000,0) + IFERROR(INDEX(WAC_Item_Cost,MATCH(1,(H$1=WAC_District)*('Blend Sheet'!$D$4=WAC_IIN),0))*'Blend Sheet'!$D102/1000,0) + IFERROR(INDEX(WAC_Item_Cost,MATCH(1,(H$1=WAC_District)*('Blend Sheet'!$E$4=WAC_IIN),0))*'Blend Sheet'!$E102/1000,0) + IFERROR(INDEX(WAC_Item_Cost,MATCH(1,(H$1=WAC_District)*('Blend Sheet'!$F$4=WAC_IIN),0))*'Blend Sheet'!$F102/1000,0)  + IFERROR(INDEX(WAC_Item_Cost,MATCH(1,(H$1=WAC_District)*('Blend Sheet'!$G$4=WAC_IIN),0))*'Blend Sheet'!$G102,0) + IFERROR(INDEX(WAC_Item_Cost,MATCH(1,(H$1=WAC_District)*('Blend Sheet'!$H$4=WAC_IIN),0))*'Blend Sheet'!$H102,0)  + IFERROR(INDEX(WAC_Item_Cost,MATCH(1,(H$1=WAC_District)*('Blend Sheet'!$I$4=WAC_IIN),0))*'Blend Sheet'!$I102,0) + IFERROR(INDEX(WAC_Item_Cost,MATCH(1,(H$1=WAC_District)*('Blend Sheet'!$J$4=WAC_IIN),0))*'Blend Sheet'!$J102,0) + IFERROR(INDEX(WAC_Item_Cost,MATCH(1,(H$1=WAC_District)*('Blend Sheet'!$K$4=WAC_IIN),0))*'Blend Sheet'!$K102,0) + IFERROR(INDEX(WAC_Item_Cost,MATCH(1,(H$1=WAC_District)*('Blend Sheet'!$L$4=WAC_IIN),0))*'Blend Sheet'!$L102,0) + IFERROR(INDEX(WAC_Item_Cost,MATCH(1,(H$1=WAC_District)*('Blend Sheet'!$M$4=WAC_IIN),0))*'Blend Sheet'!$M102,0) + IFERROR(INDEX(WAC_Item_Cost,MATCH(1,(H$1=WAC_District)*('Blend Sheet'!$N$4=WAC_IIN),0))*'Blend Sheet'!$N102,0) + IFERROR(INDEX(WAC_Item_Cost,MATCH(1,(H$1=WAC_District)*('Blend Sheet'!$O$4=WAC_IIN),0))*'Blend Sheet'!$O102,0) + IFERROR(INDEX(WAC_Item_Cost,MATCH(1,(H$1=WAC_District)*('Blend Sheet'!$P$4=WAC_IIN),0))*'Blend Sheet'!$P102,0) + IFERROR(INDEX(WAC_Item_Cost,MATCH(1,(H$1=WAC_District)*('Blend Sheet'!$Q$4=WAC_IIN),0))*'Blend Sheet'!$Q102,0) + IFERROR(INDEX(WAC_Item_Cost,MATCH(1,(H$1=WAC_District)*('Blend Sheet'!$R$4=WAC_IIN),0))*'Blend Sheet'!$R102,0) + IFERROR(INDEX(WAC_Item_Cost,MATCH(1,(H$1=WAC_District)*('Blend Sheet'!$S$4=WAC_IIN),0))*'Blend Sheet'!$S102,0) + IFERROR(INDEX(WAC_Item_Cost,MATCH(1,(H$1=WAC_District)*('Blend Sheet'!$T$4=WAC_IIN),0))*'Blend Sheet'!$T102,0) + IFERROR(INDEX(WAC_Item_Cost,MATCH(1,(H$1=WAC_District)*('Blend Sheet'!$U$4=WAC_IIN),0))*'Blend Sheet'!$U102,0) + IFERROR(INDEX(WAC_Item_Cost,MATCH(1,(H$1=WAC_District)*('Blend Sheet'!$V$4=WAC_IIN),0))*'Blend Sheet'!$V102,0) + IFERROR(INDEX(WAC_Item_Cost,MATCH(1,(H$1=WAC_District)*('Blend Sheet'!$W$4=WAC_IIN),0))*'Blend Sheet'!$W102,0) + IFERROR(INDEX(WAC_Item_Cost,MATCH(1,(H$1=WAC_District)*('Blend Sheet'!$X$4=WAC_IIN),0))*'Blend Sheet'!$X102,0) + IFERROR(INDEX(WAC_Item_Cost,MATCH(1,(H$1=WAC_District)*('Blend Sheet'!$Y$4=WAC_IIN),0))*'Blend Sheet'!$Y102,0) + IFERROR(INDEX(WAC_Item_Cost,MATCH(1,(H$1=WAC_District)*('Blend Sheet'!$Z$4=WAC_IIN),0))*'Blend Sheet'!$Z102,0) + IFERROR(INDEX(WAC_Item_Cost,MATCH(1,(H$1=WAC_District)*('Blend Sheet'!$AA$4=WAC_IIN),0))*'Blend Sheet'!$AA102,0) + IFERROR(INDEX(WAC_Item_Cost,MATCH(1,(H$1=WAC_District)*('Blend Sheet'!$AB$4=WAC_IIN),0))*'Blend Sheet'!$AB102,0) + IFERROR(INDEX(WAC_Item_Cost,MATCH(1,(H$1=WAC_District)*('Blend Sheet'!$AC$4=WAC_IIN),0))*'Blend Sheet'!$AC102,0) + IFERROR(INDEX(WAC_Item_Cost,MATCH(1,(H$1=WAC_District)*('Blend Sheet'!$AD$4=WAC_IIN),0))*'Blend Sheet'!$AD102,0) + IFERROR(INDEX(WAC_Item_Cost,MATCH(1,(H$1=WAC_District)*('Blend Sheet'!$AE$4=WAC_IIN),0))*'Blend Sheet'!$AE102,0) + IFERROR(INDEX(WAC_Item_Cost,MATCH(1,(H$1=WAC_District)*('Blend Sheet'!$AF$4=WAC_IIN),0))*'Blend Sheet'!$AF102,0) + IFERROR(INDEX(WAC_Item_Cost,MATCH(1,(H$1=WAC_District)*('Blend Sheet'!$AG$4=WAC_IIN),0))*'Blend Sheet'!$AG102,0) + IFERROR(INDEX(WAC_Item_Cost,MATCH(1,(H$1=WAC_District)*('Blend Sheet'!$AH$4=WAC_IIN),0))*'Blend Sheet'!$AH102,0) + IFERROR(INDEX(WAC_Item_Cost,MATCH(1,(H$1=WAC_District)*('Blend Sheet'!$AI$4=WAC_IIN),0))*'Blend Sheet'!$AI102,0) + IFERROR(INDEX(WAC_Item_Cost,MATCH(1,(H$1=WAC_District)*('Blend Sheet'!$AJ$4=WAC_IIN),0))*'Blend Sheet'!$AJ102,0) + IFERROR(INDEX(WAC_Item_Cost,MATCH(1,(H$1=WAC_District)*('Blend Sheet'!$AK$4=WAC_IIN),0))*'Blend Sheet'!$AK102,0) + IFERROR(INDEX(WAC_Item_Cost,MATCH(1,(H$1=WAC_District)*('Blend Sheet'!$AL$4=WAC_IIN),0))*'Blend Sheet'!$AL102,0) + IFERROR(INDEX(WAC_Item_Cost,MATCH(1,(H$1=WAC_District)*('Blend Sheet'!$AM$4=WAC_IIN),0))*'Blend Sheet'!$AM102,0) + IFERROR(INDEX(WAC_Item_Cost,MATCH(1,(H$1=WAC_District)*('Blend Sheet'!$AN$4=WAC_IIN),0))*'Blend Sheet'!$AN102,0) + IFERROR(INDEX(WAC_Item_Cost,MATCH(1,(H$1=WAC_District)*('Blend Sheet'!$AO$4=WAC_IIN),0))*'Blend Sheet'!$AO102,0) + IFERROR(INDEX(WAC_Item_Cost,MATCH(1,(H$1=WAC_District)*('Blend Sheet'!$AP$4=WAC_IIN),0))*'Blend Sheet'!$AP102/1000,0)</f>
        <v>250.51280635999998</v>
      </c>
      <c r="I99" s="245">
        <f t="array" ref="I99">IFERROR(INDEX(WAC_Item_Cost,MATCH(1,(I$1=WAC_District)*('Blend Sheet'!$C$4=WAC_IIN),0))*'Blend Sheet'!$C102/1000,0) + IFERROR(INDEX(WAC_Item_Cost,MATCH(1,(I$1=WAC_District)*('Blend Sheet'!$D$4=WAC_IIN),0))*'Blend Sheet'!$D102/1000,0) + IFERROR(INDEX(WAC_Item_Cost,MATCH(1,(I$1=WAC_District)*('Blend Sheet'!$E$4=WAC_IIN),0))*'Blend Sheet'!$E102/1000,0) + IFERROR(INDEX(WAC_Item_Cost,MATCH(1,(I$1=WAC_District)*('Blend Sheet'!$F$4=WAC_IIN),0))*'Blend Sheet'!$F102/1000,0)  + IFERROR(INDEX(WAC_Item_Cost,MATCH(1,(I$1=WAC_District)*('Blend Sheet'!$G$4=WAC_IIN),0))*'Blend Sheet'!$G102,0) + IFERROR(INDEX(WAC_Item_Cost,MATCH(1,(I$1=WAC_District)*('Blend Sheet'!$H$4=WAC_IIN),0))*'Blend Sheet'!$H102,0)  + IFERROR(INDEX(WAC_Item_Cost,MATCH(1,(I$1=WAC_District)*('Blend Sheet'!$I$4=WAC_IIN),0))*'Blend Sheet'!$I102,0) + IFERROR(INDEX(WAC_Item_Cost,MATCH(1,(I$1=WAC_District)*('Blend Sheet'!$J$4=WAC_IIN),0))*'Blend Sheet'!$J102,0) + IFERROR(INDEX(WAC_Item_Cost,MATCH(1,(I$1=WAC_District)*('Blend Sheet'!$K$4=WAC_IIN),0))*'Blend Sheet'!$K102,0) + IFERROR(INDEX(WAC_Item_Cost,MATCH(1,(I$1=WAC_District)*('Blend Sheet'!$L$4=WAC_IIN),0))*'Blend Sheet'!$L102,0) + IFERROR(INDEX(WAC_Item_Cost,MATCH(1,(I$1=WAC_District)*('Blend Sheet'!$M$4=WAC_IIN),0))*'Blend Sheet'!$M102,0) + IFERROR(INDEX(WAC_Item_Cost,MATCH(1,(I$1=WAC_District)*('Blend Sheet'!$N$4=WAC_IIN),0))*'Blend Sheet'!$N102,0) + IFERROR(INDEX(WAC_Item_Cost,MATCH(1,(I$1=WAC_District)*('Blend Sheet'!$O$4=WAC_IIN),0))*'Blend Sheet'!$O102,0) + IFERROR(INDEX(WAC_Item_Cost,MATCH(1,(I$1=WAC_District)*('Blend Sheet'!$P$4=WAC_IIN),0))*'Blend Sheet'!$P102,0) + IFERROR(INDEX(WAC_Item_Cost,MATCH(1,(I$1=WAC_District)*('Blend Sheet'!$Q$4=WAC_IIN),0))*'Blend Sheet'!$Q102,0) + IFERROR(INDEX(WAC_Item_Cost,MATCH(1,(I$1=WAC_District)*('Blend Sheet'!$R$4=WAC_IIN),0))*'Blend Sheet'!$R102,0) + IFERROR(INDEX(WAC_Item_Cost,MATCH(1,(I$1=WAC_District)*('Blend Sheet'!$S$4=WAC_IIN),0))*'Blend Sheet'!$S102,0) + IFERROR(INDEX(WAC_Item_Cost,MATCH(1,(I$1=WAC_District)*('Blend Sheet'!$T$4=WAC_IIN),0))*'Blend Sheet'!$T102,0) + IFERROR(INDEX(WAC_Item_Cost,MATCH(1,(I$1=WAC_District)*('Blend Sheet'!$U$4=WAC_IIN),0))*'Blend Sheet'!$U102,0) + IFERROR(INDEX(WAC_Item_Cost,MATCH(1,(I$1=WAC_District)*('Blend Sheet'!$V$4=WAC_IIN),0))*'Blend Sheet'!$V102,0) + IFERROR(INDEX(WAC_Item_Cost,MATCH(1,(I$1=WAC_District)*('Blend Sheet'!$W$4=WAC_IIN),0))*'Blend Sheet'!$W102,0) + IFERROR(INDEX(WAC_Item_Cost,MATCH(1,(I$1=WAC_District)*('Blend Sheet'!$X$4=WAC_IIN),0))*'Blend Sheet'!$X102,0) + IFERROR(INDEX(WAC_Item_Cost,MATCH(1,(I$1=WAC_District)*('Blend Sheet'!$Y$4=WAC_IIN),0))*'Blend Sheet'!$Y102,0) + IFERROR(INDEX(WAC_Item_Cost,MATCH(1,(I$1=WAC_District)*('Blend Sheet'!$Z$4=WAC_IIN),0))*'Blend Sheet'!$Z102,0) + IFERROR(INDEX(WAC_Item_Cost,MATCH(1,(I$1=WAC_District)*('Blend Sheet'!$AA$4=WAC_IIN),0))*'Blend Sheet'!$AA102,0) + IFERROR(INDEX(WAC_Item_Cost,MATCH(1,(I$1=WAC_District)*('Blend Sheet'!$AB$4=WAC_IIN),0))*'Blend Sheet'!$AB102,0) + IFERROR(INDEX(WAC_Item_Cost,MATCH(1,(I$1=WAC_District)*('Blend Sheet'!$AC$4=WAC_IIN),0))*'Blend Sheet'!$AC102,0) + IFERROR(INDEX(WAC_Item_Cost,MATCH(1,(I$1=WAC_District)*('Blend Sheet'!$AD$4=WAC_IIN),0))*'Blend Sheet'!$AD102,0) + IFERROR(INDEX(WAC_Item_Cost,MATCH(1,(I$1=WAC_District)*('Blend Sheet'!$AE$4=WAC_IIN),0))*'Blend Sheet'!$AE102,0) + IFERROR(INDEX(WAC_Item_Cost,MATCH(1,(I$1=WAC_District)*('Blend Sheet'!$AF$4=WAC_IIN),0))*'Blend Sheet'!$AF102,0) + IFERROR(INDEX(WAC_Item_Cost,MATCH(1,(I$1=WAC_District)*('Blend Sheet'!$AG$4=WAC_IIN),0))*'Blend Sheet'!$AG102,0) + IFERROR(INDEX(WAC_Item_Cost,MATCH(1,(I$1=WAC_District)*('Blend Sheet'!$AH$4=WAC_IIN),0))*'Blend Sheet'!$AH102,0) + IFERROR(INDEX(WAC_Item_Cost,MATCH(1,(I$1=WAC_District)*('Blend Sheet'!$AI$4=WAC_IIN),0))*'Blend Sheet'!$AI102,0) + IFERROR(INDEX(WAC_Item_Cost,MATCH(1,(I$1=WAC_District)*('Blend Sheet'!$AJ$4=WAC_IIN),0))*'Blend Sheet'!$AJ102,0) + IFERROR(INDEX(WAC_Item_Cost,MATCH(1,(I$1=WAC_District)*('Blend Sheet'!$AK$4=WAC_IIN),0))*'Blend Sheet'!$AK102,0) + IFERROR(INDEX(WAC_Item_Cost,MATCH(1,(I$1=WAC_District)*('Blend Sheet'!$AL$4=WAC_IIN),0))*'Blend Sheet'!$AL102,0) + IFERROR(INDEX(WAC_Item_Cost,MATCH(1,(I$1=WAC_District)*('Blend Sheet'!$AM$4=WAC_IIN),0))*'Blend Sheet'!$AM102,0) + IFERROR(INDEX(WAC_Item_Cost,MATCH(1,(I$1=WAC_District)*('Blend Sheet'!$AN$4=WAC_IIN),0))*'Blend Sheet'!$AN102,0) + IFERROR(INDEX(WAC_Item_Cost,MATCH(1,(I$1=WAC_District)*('Blend Sheet'!$AO$4=WAC_IIN),0))*'Blend Sheet'!$AO102,0) + IFERROR(INDEX(WAC_Item_Cost,MATCH(1,(I$1=WAC_District)*('Blend Sheet'!$AP$4=WAC_IIN),0))*'Blend Sheet'!$AP102/1000,0)</f>
        <v>261.45186243000001</v>
      </c>
      <c r="J99" s="245">
        <f t="array" ref="J99">IFERROR(INDEX(WAC_Item_Cost,MATCH(1,(J$1=WAC_District)*('Blend Sheet'!$C$4=WAC_IIN),0))*'Blend Sheet'!$C102/1000,0) + IFERROR(INDEX(WAC_Item_Cost,MATCH(1,(J$1=WAC_District)*('Blend Sheet'!$D$4=WAC_IIN),0))*'Blend Sheet'!$D102/1000,0) + IFERROR(INDEX(WAC_Item_Cost,MATCH(1,(J$1=WAC_District)*('Blend Sheet'!$E$4=WAC_IIN),0))*'Blend Sheet'!$E102/1000,0) + IFERROR(INDEX(WAC_Item_Cost,MATCH(1,(J$1=WAC_District)*('Blend Sheet'!$F$4=WAC_IIN),0))*'Blend Sheet'!$F102/1000,0)  + IFERROR(INDEX(WAC_Item_Cost,MATCH(1,(J$1=WAC_District)*('Blend Sheet'!$G$4=WAC_IIN),0))*'Blend Sheet'!$G102,0) + IFERROR(INDEX(WAC_Item_Cost,MATCH(1,(J$1=WAC_District)*('Blend Sheet'!$H$4=WAC_IIN),0))*'Blend Sheet'!$H102,0)  + IFERROR(INDEX(WAC_Item_Cost,MATCH(1,(J$1=WAC_District)*('Blend Sheet'!$I$4=WAC_IIN),0))*'Blend Sheet'!$I102,0) + IFERROR(INDEX(WAC_Item_Cost,MATCH(1,(J$1=WAC_District)*('Blend Sheet'!$J$4=WAC_IIN),0))*'Blend Sheet'!$J102,0) + IFERROR(INDEX(WAC_Item_Cost,MATCH(1,(J$1=WAC_District)*('Blend Sheet'!$K$4=WAC_IIN),0))*'Blend Sheet'!$K102,0) + IFERROR(INDEX(WAC_Item_Cost,MATCH(1,(J$1=WAC_District)*('Blend Sheet'!$L$4=WAC_IIN),0))*'Blend Sheet'!$L102,0) + IFERROR(INDEX(WAC_Item_Cost,MATCH(1,(J$1=WAC_District)*('Blend Sheet'!$M$4=WAC_IIN),0))*'Blend Sheet'!$M102,0) + IFERROR(INDEX(WAC_Item_Cost,MATCH(1,(J$1=WAC_District)*('Blend Sheet'!$N$4=WAC_IIN),0))*'Blend Sheet'!$N102,0) + IFERROR(INDEX(WAC_Item_Cost,MATCH(1,(J$1=WAC_District)*('Blend Sheet'!$O$4=WAC_IIN),0))*'Blend Sheet'!$O102,0) + IFERROR(INDEX(WAC_Item_Cost,MATCH(1,(J$1=WAC_District)*('Blend Sheet'!$P$4=WAC_IIN),0))*'Blend Sheet'!$P102,0) + IFERROR(INDEX(WAC_Item_Cost,MATCH(1,(J$1=WAC_District)*('Blend Sheet'!$Q$4=WAC_IIN),0))*'Blend Sheet'!$Q102,0) + IFERROR(INDEX(WAC_Item_Cost,MATCH(1,(J$1=WAC_District)*('Blend Sheet'!$R$4=WAC_IIN),0))*'Blend Sheet'!$R102,0) + IFERROR(INDEX(WAC_Item_Cost,MATCH(1,(J$1=WAC_District)*('Blend Sheet'!$S$4=WAC_IIN),0))*'Blend Sheet'!$S102,0) + IFERROR(INDEX(WAC_Item_Cost,MATCH(1,(J$1=WAC_District)*('Blend Sheet'!$T$4=WAC_IIN),0))*'Blend Sheet'!$T102,0) + IFERROR(INDEX(WAC_Item_Cost,MATCH(1,(J$1=WAC_District)*('Blend Sheet'!$U$4=WAC_IIN),0))*'Blend Sheet'!$U102,0) + IFERROR(INDEX(WAC_Item_Cost,MATCH(1,(J$1=WAC_District)*('Blend Sheet'!$V$4=WAC_IIN),0))*'Blend Sheet'!$V102,0) + IFERROR(INDEX(WAC_Item_Cost,MATCH(1,(J$1=WAC_District)*('Blend Sheet'!$W$4=WAC_IIN),0))*'Blend Sheet'!$W102,0) + IFERROR(INDEX(WAC_Item_Cost,MATCH(1,(J$1=WAC_District)*('Blend Sheet'!$X$4=WAC_IIN),0))*'Blend Sheet'!$X102,0) + IFERROR(INDEX(WAC_Item_Cost,MATCH(1,(J$1=WAC_District)*('Blend Sheet'!$Y$4=WAC_IIN),0))*'Blend Sheet'!$Y102,0) + IFERROR(INDEX(WAC_Item_Cost,MATCH(1,(J$1=WAC_District)*('Blend Sheet'!$Z$4=WAC_IIN),0))*'Blend Sheet'!$Z102,0) + IFERROR(INDEX(WAC_Item_Cost,MATCH(1,(J$1=WAC_District)*('Blend Sheet'!$AA$4=WAC_IIN),0))*'Blend Sheet'!$AA102,0) + IFERROR(INDEX(WAC_Item_Cost,MATCH(1,(J$1=WAC_District)*('Blend Sheet'!$AB$4=WAC_IIN),0))*'Blend Sheet'!$AB102,0) + IFERROR(INDEX(WAC_Item_Cost,MATCH(1,(J$1=WAC_District)*('Blend Sheet'!$AC$4=WAC_IIN),0))*'Blend Sheet'!$AC102,0) + IFERROR(INDEX(WAC_Item_Cost,MATCH(1,(J$1=WAC_District)*('Blend Sheet'!$AD$4=WAC_IIN),0))*'Blend Sheet'!$AD102,0) + IFERROR(INDEX(WAC_Item_Cost,MATCH(1,(J$1=WAC_District)*('Blend Sheet'!$AE$4=WAC_IIN),0))*'Blend Sheet'!$AE102,0) + IFERROR(INDEX(WAC_Item_Cost,MATCH(1,(J$1=WAC_District)*('Blend Sheet'!$AF$4=WAC_IIN),0))*'Blend Sheet'!$AF102,0) + IFERROR(INDEX(WAC_Item_Cost,MATCH(1,(J$1=WAC_District)*('Blend Sheet'!$AG$4=WAC_IIN),0))*'Blend Sheet'!$AG102,0) + IFERROR(INDEX(WAC_Item_Cost,MATCH(1,(J$1=WAC_District)*('Blend Sheet'!$AH$4=WAC_IIN),0))*'Blend Sheet'!$AH102,0) + IFERROR(INDEX(WAC_Item_Cost,MATCH(1,(J$1=WAC_District)*('Blend Sheet'!$AI$4=WAC_IIN),0))*'Blend Sheet'!$AI102,0) + IFERROR(INDEX(WAC_Item_Cost,MATCH(1,(J$1=WAC_District)*('Blend Sheet'!$AJ$4=WAC_IIN),0))*'Blend Sheet'!$AJ102,0) + IFERROR(INDEX(WAC_Item_Cost,MATCH(1,(J$1=WAC_District)*('Blend Sheet'!$AK$4=WAC_IIN),0))*'Blend Sheet'!$AK102,0) + IFERROR(INDEX(WAC_Item_Cost,MATCH(1,(J$1=WAC_District)*('Blend Sheet'!$AL$4=WAC_IIN),0))*'Blend Sheet'!$AL102,0) + IFERROR(INDEX(WAC_Item_Cost,MATCH(1,(J$1=WAC_District)*('Blend Sheet'!$AM$4=WAC_IIN),0))*'Blend Sheet'!$AM102,0) + IFERROR(INDEX(WAC_Item_Cost,MATCH(1,(J$1=WAC_District)*('Blend Sheet'!$AN$4=WAC_IIN),0))*'Blend Sheet'!$AN102,0) + IFERROR(INDEX(WAC_Item_Cost,MATCH(1,(J$1=WAC_District)*('Blend Sheet'!$AO$4=WAC_IIN),0))*'Blend Sheet'!$AO102,0) + IFERROR(INDEX(WAC_Item_Cost,MATCH(1,(J$1=WAC_District)*('Blend Sheet'!$AP$4=WAC_IIN),0))*'Blend Sheet'!$AP102/1000,0)</f>
        <v>254.26465053000001</v>
      </c>
      <c r="K99" s="245">
        <f t="array" ref="K99">IFERROR(INDEX(WAC_Item_Cost,MATCH(1,(K$1=WAC_District)*('Blend Sheet'!$C$4=WAC_IIN),0))*'Blend Sheet'!$C102/1000,0) + IFERROR(INDEX(WAC_Item_Cost,MATCH(1,(K$1=WAC_District)*('Blend Sheet'!$D$4=WAC_IIN),0))*'Blend Sheet'!$D102/1000,0) + IFERROR(INDEX(WAC_Item_Cost,MATCH(1,(K$1=WAC_District)*('Blend Sheet'!$E$4=WAC_IIN),0))*'Blend Sheet'!$E102/1000,0) + IFERROR(INDEX(WAC_Item_Cost,MATCH(1,(K$1=WAC_District)*('Blend Sheet'!$F$4=WAC_IIN),0))*'Blend Sheet'!$F102/1000,0)  + IFERROR(INDEX(WAC_Item_Cost,MATCH(1,(K$1=WAC_District)*('Blend Sheet'!$G$4=WAC_IIN),0))*'Blend Sheet'!$G102,0) + IFERROR(INDEX(WAC_Item_Cost,MATCH(1,(K$1=WAC_District)*('Blend Sheet'!$H$4=WAC_IIN),0))*'Blend Sheet'!$H102,0)  + IFERROR(INDEX(WAC_Item_Cost,MATCH(1,(K$1=WAC_District)*('Blend Sheet'!$I$4=WAC_IIN),0))*'Blend Sheet'!$I102,0) + IFERROR(INDEX(WAC_Item_Cost,MATCH(1,(K$1=WAC_District)*('Blend Sheet'!$J$4=WAC_IIN),0))*'Blend Sheet'!$J102,0) + IFERROR(INDEX(WAC_Item_Cost,MATCH(1,(K$1=WAC_District)*('Blend Sheet'!$K$4=WAC_IIN),0))*'Blend Sheet'!$K102,0) + IFERROR(INDEX(WAC_Item_Cost,MATCH(1,(K$1=WAC_District)*('Blend Sheet'!$L$4=WAC_IIN),0))*'Blend Sheet'!$L102,0) + IFERROR(INDEX(WAC_Item_Cost,MATCH(1,(K$1=WAC_District)*('Blend Sheet'!$M$4=WAC_IIN),0))*'Blend Sheet'!$M102,0) + IFERROR(INDEX(WAC_Item_Cost,MATCH(1,(K$1=WAC_District)*('Blend Sheet'!$N$4=WAC_IIN),0))*'Blend Sheet'!$N102,0) + IFERROR(INDEX(WAC_Item_Cost,MATCH(1,(K$1=WAC_District)*('Blend Sheet'!$O$4=WAC_IIN),0))*'Blend Sheet'!$O102,0) + IFERROR(INDEX(WAC_Item_Cost,MATCH(1,(K$1=WAC_District)*('Blend Sheet'!$P$4=WAC_IIN),0))*'Blend Sheet'!$P102,0) + IFERROR(INDEX(WAC_Item_Cost,MATCH(1,(K$1=WAC_District)*('Blend Sheet'!$Q$4=WAC_IIN),0))*'Blend Sheet'!$Q102,0) + IFERROR(INDEX(WAC_Item_Cost,MATCH(1,(K$1=WAC_District)*('Blend Sheet'!$R$4=WAC_IIN),0))*'Blend Sheet'!$R102,0) + IFERROR(INDEX(WAC_Item_Cost,MATCH(1,(K$1=WAC_District)*('Blend Sheet'!$S$4=WAC_IIN),0))*'Blend Sheet'!$S102,0) + IFERROR(INDEX(WAC_Item_Cost,MATCH(1,(K$1=WAC_District)*('Blend Sheet'!$T$4=WAC_IIN),0))*'Blend Sheet'!$T102,0) + IFERROR(INDEX(WAC_Item_Cost,MATCH(1,(K$1=WAC_District)*('Blend Sheet'!$U$4=WAC_IIN),0))*'Blend Sheet'!$U102,0) + IFERROR(INDEX(WAC_Item_Cost,MATCH(1,(K$1=WAC_District)*('Blend Sheet'!$V$4=WAC_IIN),0))*'Blend Sheet'!$V102,0) + IFERROR(INDEX(WAC_Item_Cost,MATCH(1,(K$1=WAC_District)*('Blend Sheet'!$W$4=WAC_IIN),0))*'Blend Sheet'!$W102,0) + IFERROR(INDEX(WAC_Item_Cost,MATCH(1,(K$1=WAC_District)*('Blend Sheet'!$X$4=WAC_IIN),0))*'Blend Sheet'!$X102,0) + IFERROR(INDEX(WAC_Item_Cost,MATCH(1,(K$1=WAC_District)*('Blend Sheet'!$Y$4=WAC_IIN),0))*'Blend Sheet'!$Y102,0) + IFERROR(INDEX(WAC_Item_Cost,MATCH(1,(K$1=WAC_District)*('Blend Sheet'!$Z$4=WAC_IIN),0))*'Blend Sheet'!$Z102,0) + IFERROR(INDEX(WAC_Item_Cost,MATCH(1,(K$1=WAC_District)*('Blend Sheet'!$AA$4=WAC_IIN),0))*'Blend Sheet'!$AA102,0) + IFERROR(INDEX(WAC_Item_Cost,MATCH(1,(K$1=WAC_District)*('Blend Sheet'!$AB$4=WAC_IIN),0))*'Blend Sheet'!$AB102,0) + IFERROR(INDEX(WAC_Item_Cost,MATCH(1,(K$1=WAC_District)*('Blend Sheet'!$AC$4=WAC_IIN),0))*'Blend Sheet'!$AC102,0) + IFERROR(INDEX(WAC_Item_Cost,MATCH(1,(K$1=WAC_District)*('Blend Sheet'!$AD$4=WAC_IIN),0))*'Blend Sheet'!$AD102,0) + IFERROR(INDEX(WAC_Item_Cost,MATCH(1,(K$1=WAC_District)*('Blend Sheet'!$AE$4=WAC_IIN),0))*'Blend Sheet'!$AE102,0) + IFERROR(INDEX(WAC_Item_Cost,MATCH(1,(K$1=WAC_District)*('Blend Sheet'!$AF$4=WAC_IIN),0))*'Blend Sheet'!$AF102,0) + IFERROR(INDEX(WAC_Item_Cost,MATCH(1,(K$1=WAC_District)*('Blend Sheet'!$AG$4=WAC_IIN),0))*'Blend Sheet'!$AG102,0) + IFERROR(INDEX(WAC_Item_Cost,MATCH(1,(K$1=WAC_District)*('Blend Sheet'!$AH$4=WAC_IIN),0))*'Blend Sheet'!$AH102,0) + IFERROR(INDEX(WAC_Item_Cost,MATCH(1,(K$1=WAC_District)*('Blend Sheet'!$AI$4=WAC_IIN),0))*'Blend Sheet'!$AI102,0) + IFERROR(INDEX(WAC_Item_Cost,MATCH(1,(K$1=WAC_District)*('Blend Sheet'!$AJ$4=WAC_IIN),0))*'Blend Sheet'!$AJ102,0) + IFERROR(INDEX(WAC_Item_Cost,MATCH(1,(K$1=WAC_District)*('Blend Sheet'!$AK$4=WAC_IIN),0))*'Blend Sheet'!$AK102,0) + IFERROR(INDEX(WAC_Item_Cost,MATCH(1,(K$1=WAC_District)*('Blend Sheet'!$AL$4=WAC_IIN),0))*'Blend Sheet'!$AL102,0) + IFERROR(INDEX(WAC_Item_Cost,MATCH(1,(K$1=WAC_District)*('Blend Sheet'!$AM$4=WAC_IIN),0))*'Blend Sheet'!$AM102,0) + IFERROR(INDEX(WAC_Item_Cost,MATCH(1,(K$1=WAC_District)*('Blend Sheet'!$AN$4=WAC_IIN),0))*'Blend Sheet'!$AN102,0) + IFERROR(INDEX(WAC_Item_Cost,MATCH(1,(K$1=WAC_District)*('Blend Sheet'!$AO$4=WAC_IIN),0))*'Blend Sheet'!$AO102,0) + IFERROR(INDEX(WAC_Item_Cost,MATCH(1,(K$1=WAC_District)*('Blend Sheet'!$AP$4=WAC_IIN),0))*'Blend Sheet'!$AP102/1000,0)</f>
        <v>19.410049999999998</v>
      </c>
      <c r="L99" s="245">
        <f t="array" ref="L99">IFERROR(INDEX(WAC_Item_Cost,MATCH(1,(L$1=WAC_District)*('Blend Sheet'!$C$4=WAC_IIN),0))*'Blend Sheet'!$C102/1000,0) + IFERROR(INDEX(WAC_Item_Cost,MATCH(1,(L$1=WAC_District)*('Blend Sheet'!$D$4=WAC_IIN),0))*'Blend Sheet'!$D102/1000,0) + IFERROR(INDEX(WAC_Item_Cost,MATCH(1,(L$1=WAC_District)*('Blend Sheet'!$E$4=WAC_IIN),0))*'Blend Sheet'!$E102/1000,0) + IFERROR(INDEX(WAC_Item_Cost,MATCH(1,(L$1=WAC_District)*('Blend Sheet'!$F$4=WAC_IIN),0))*'Blend Sheet'!$F102/1000,0)  + IFERROR(INDEX(WAC_Item_Cost,MATCH(1,(L$1=WAC_District)*('Blend Sheet'!$G$4=WAC_IIN),0))*'Blend Sheet'!$G102,0) + IFERROR(INDEX(WAC_Item_Cost,MATCH(1,(L$1=WAC_District)*('Blend Sheet'!$H$4=WAC_IIN),0))*'Blend Sheet'!$H102,0)  + IFERROR(INDEX(WAC_Item_Cost,MATCH(1,(L$1=WAC_District)*('Blend Sheet'!$I$4=WAC_IIN),0))*'Blend Sheet'!$I102,0) + IFERROR(INDEX(WAC_Item_Cost,MATCH(1,(L$1=WAC_District)*('Blend Sheet'!$J$4=WAC_IIN),0))*'Blend Sheet'!$J102,0) + IFERROR(INDEX(WAC_Item_Cost,MATCH(1,(L$1=WAC_District)*('Blend Sheet'!$K$4=WAC_IIN),0))*'Blend Sheet'!$K102,0) + IFERROR(INDEX(WAC_Item_Cost,MATCH(1,(L$1=WAC_District)*('Blend Sheet'!$L$4=WAC_IIN),0))*'Blend Sheet'!$L102,0) + IFERROR(INDEX(WAC_Item_Cost,MATCH(1,(L$1=WAC_District)*('Blend Sheet'!$M$4=WAC_IIN),0))*'Blend Sheet'!$M102,0) + IFERROR(INDEX(WAC_Item_Cost,MATCH(1,(L$1=WAC_District)*('Blend Sheet'!$N$4=WAC_IIN),0))*'Blend Sheet'!$N102,0) + IFERROR(INDEX(WAC_Item_Cost,MATCH(1,(L$1=WAC_District)*('Blend Sheet'!$O$4=WAC_IIN),0))*'Blend Sheet'!$O102,0) + IFERROR(INDEX(WAC_Item_Cost,MATCH(1,(L$1=WAC_District)*('Blend Sheet'!$P$4=WAC_IIN),0))*'Blend Sheet'!$P102,0) + IFERROR(INDEX(WAC_Item_Cost,MATCH(1,(L$1=WAC_District)*('Blend Sheet'!$Q$4=WAC_IIN),0))*'Blend Sheet'!$Q102,0) + IFERROR(INDEX(WAC_Item_Cost,MATCH(1,(L$1=WAC_District)*('Blend Sheet'!$R$4=WAC_IIN),0))*'Blend Sheet'!$R102,0) + IFERROR(INDEX(WAC_Item_Cost,MATCH(1,(L$1=WAC_District)*('Blend Sheet'!$S$4=WAC_IIN),0))*'Blend Sheet'!$S102,0) + IFERROR(INDEX(WAC_Item_Cost,MATCH(1,(L$1=WAC_District)*('Blend Sheet'!$T$4=WAC_IIN),0))*'Blend Sheet'!$T102,0) + IFERROR(INDEX(WAC_Item_Cost,MATCH(1,(L$1=WAC_District)*('Blend Sheet'!$U$4=WAC_IIN),0))*'Blend Sheet'!$U102,0) + IFERROR(INDEX(WAC_Item_Cost,MATCH(1,(L$1=WAC_District)*('Blend Sheet'!$V$4=WAC_IIN),0))*'Blend Sheet'!$V102,0) + IFERROR(INDEX(WAC_Item_Cost,MATCH(1,(L$1=WAC_District)*('Blend Sheet'!$W$4=WAC_IIN),0))*'Blend Sheet'!$W102,0) + IFERROR(INDEX(WAC_Item_Cost,MATCH(1,(L$1=WAC_District)*('Blend Sheet'!$X$4=WAC_IIN),0))*'Blend Sheet'!$X102,0) + IFERROR(INDEX(WAC_Item_Cost,MATCH(1,(L$1=WAC_District)*('Blend Sheet'!$Y$4=WAC_IIN),0))*'Blend Sheet'!$Y102,0) + IFERROR(INDEX(WAC_Item_Cost,MATCH(1,(L$1=WAC_District)*('Blend Sheet'!$Z$4=WAC_IIN),0))*'Blend Sheet'!$Z102,0) + IFERROR(INDEX(WAC_Item_Cost,MATCH(1,(L$1=WAC_District)*('Blend Sheet'!$AA$4=WAC_IIN),0))*'Blend Sheet'!$AA102,0) + IFERROR(INDEX(WAC_Item_Cost,MATCH(1,(L$1=WAC_District)*('Blend Sheet'!$AB$4=WAC_IIN),0))*'Blend Sheet'!$AB102,0) + IFERROR(INDEX(WAC_Item_Cost,MATCH(1,(L$1=WAC_District)*('Blend Sheet'!$AC$4=WAC_IIN),0))*'Blend Sheet'!$AC102,0) + IFERROR(INDEX(WAC_Item_Cost,MATCH(1,(L$1=WAC_District)*('Blend Sheet'!$AD$4=WAC_IIN),0))*'Blend Sheet'!$AD102,0) + IFERROR(INDEX(WAC_Item_Cost,MATCH(1,(L$1=WAC_District)*('Blend Sheet'!$AE$4=WAC_IIN),0))*'Blend Sheet'!$AE102,0) + IFERROR(INDEX(WAC_Item_Cost,MATCH(1,(L$1=WAC_District)*('Blend Sheet'!$AF$4=WAC_IIN),0))*'Blend Sheet'!$AF102,0) + IFERROR(INDEX(WAC_Item_Cost,MATCH(1,(L$1=WAC_District)*('Blend Sheet'!$AG$4=WAC_IIN),0))*'Blend Sheet'!$AG102,0) + IFERROR(INDEX(WAC_Item_Cost,MATCH(1,(L$1=WAC_District)*('Blend Sheet'!$AH$4=WAC_IIN),0))*'Blend Sheet'!$AH102,0) + IFERROR(INDEX(WAC_Item_Cost,MATCH(1,(L$1=WAC_District)*('Blend Sheet'!$AI$4=WAC_IIN),0))*'Blend Sheet'!$AI102,0) + IFERROR(INDEX(WAC_Item_Cost,MATCH(1,(L$1=WAC_District)*('Blend Sheet'!$AJ$4=WAC_IIN),0))*'Blend Sheet'!$AJ102,0) + IFERROR(INDEX(WAC_Item_Cost,MATCH(1,(L$1=WAC_District)*('Blend Sheet'!$AK$4=WAC_IIN),0))*'Blend Sheet'!$AK102,0) + IFERROR(INDEX(WAC_Item_Cost,MATCH(1,(L$1=WAC_District)*('Blend Sheet'!$AL$4=WAC_IIN),0))*'Blend Sheet'!$AL102,0) + IFERROR(INDEX(WAC_Item_Cost,MATCH(1,(L$1=WAC_District)*('Blend Sheet'!$AM$4=WAC_IIN),0))*'Blend Sheet'!$AM102,0) + IFERROR(INDEX(WAC_Item_Cost,MATCH(1,(L$1=WAC_District)*('Blend Sheet'!$AN$4=WAC_IIN),0))*'Blend Sheet'!$AN102,0) + IFERROR(INDEX(WAC_Item_Cost,MATCH(1,(L$1=WAC_District)*('Blend Sheet'!$AO$4=WAC_IIN),0))*'Blend Sheet'!$AO102,0) + IFERROR(INDEX(WAC_Item_Cost,MATCH(1,(L$1=WAC_District)*('Blend Sheet'!$AP$4=WAC_IIN),0))*'Blend Sheet'!$AP102/1000,0)</f>
        <v>19.368465</v>
      </c>
    </row>
    <row r="100" spans="1:12" x14ac:dyDescent="0.25">
      <c r="A100" t="str">
        <f>'Blend Sheet'!A103</f>
        <v>SUPERLITEmix 1160 C</v>
      </c>
      <c r="B100" s="245">
        <f t="array" ref="B100">IFERROR(INDEX(WAC_Item_Cost,MATCH(1,(B$1=WAC_District)*('Blend Sheet'!$C$4=WAC_IIN),0))*'Blend Sheet'!$C103/1000,0) + IFERROR(INDEX(WAC_Item_Cost,MATCH(1,(B$1=WAC_District)*('Blend Sheet'!$D$4=WAC_IIN),0))*'Blend Sheet'!$D103/1000,0) + IFERROR(INDEX(WAC_Item_Cost,MATCH(1,(B$1=WAC_District)*('Blend Sheet'!$E$4=WAC_IIN),0))*'Blend Sheet'!$E103/1000,0) + IFERROR(INDEX(WAC_Item_Cost,MATCH(1,(B$1=WAC_District)*('Blend Sheet'!$F$4=WAC_IIN),0))*'Blend Sheet'!$F103/1000,0)  + IFERROR(INDEX(WAC_Item_Cost,MATCH(1,(B$1=WAC_District)*('Blend Sheet'!$G$4=WAC_IIN),0))*'Blend Sheet'!$G103,0) + IFERROR(INDEX(WAC_Item_Cost,MATCH(1,(B$1=WAC_District)*('Blend Sheet'!$H$4=WAC_IIN),0))*'Blend Sheet'!$H103,0)  + IFERROR(INDEX(WAC_Item_Cost,MATCH(1,(B$1=WAC_District)*('Blend Sheet'!$I$4=WAC_IIN),0))*'Blend Sheet'!$I103,0) + IFERROR(INDEX(WAC_Item_Cost,MATCH(1,(B$1=WAC_District)*('Blend Sheet'!$J$4=WAC_IIN),0))*'Blend Sheet'!$J103,0) + IFERROR(INDEX(WAC_Item_Cost,MATCH(1,(B$1=WAC_District)*('Blend Sheet'!$K$4=WAC_IIN),0))*'Blend Sheet'!$K103,0) + IFERROR(INDEX(WAC_Item_Cost,MATCH(1,(B$1=WAC_District)*('Blend Sheet'!$L$4=WAC_IIN),0))*'Blend Sheet'!$L103,0) + IFERROR(INDEX(WAC_Item_Cost,MATCH(1,(B$1=WAC_District)*('Blend Sheet'!$M$4=WAC_IIN),0))*'Blend Sheet'!$M103,0) + IFERROR(INDEX(WAC_Item_Cost,MATCH(1,(B$1=WAC_District)*('Blend Sheet'!$N$4=WAC_IIN),0))*'Blend Sheet'!$N103,0) + IFERROR(INDEX(WAC_Item_Cost,MATCH(1,(B$1=WAC_District)*('Blend Sheet'!$O$4=WAC_IIN),0))*'Blend Sheet'!$O103,0) + IFERROR(INDEX(WAC_Item_Cost,MATCH(1,(B$1=WAC_District)*('Blend Sheet'!$P$4=WAC_IIN),0))*'Blend Sheet'!$P103,0) + IFERROR(INDEX(WAC_Item_Cost,MATCH(1,(B$1=WAC_District)*('Blend Sheet'!$Q$4=WAC_IIN),0))*'Blend Sheet'!$Q103,0) + IFERROR(INDEX(WAC_Item_Cost,MATCH(1,(B$1=WAC_District)*('Blend Sheet'!$R$4=WAC_IIN),0))*'Blend Sheet'!$R103,0) + IFERROR(INDEX(WAC_Item_Cost,MATCH(1,(B$1=WAC_District)*('Blend Sheet'!$S$4=WAC_IIN),0))*'Blend Sheet'!$S103,0) + IFERROR(INDEX(WAC_Item_Cost,MATCH(1,(B$1=WAC_District)*('Blend Sheet'!$T$4=WAC_IIN),0))*'Blend Sheet'!$T103,0) + IFERROR(INDEX(WAC_Item_Cost,MATCH(1,(B$1=WAC_District)*('Blend Sheet'!$U$4=WAC_IIN),0))*'Blend Sheet'!$U103,0) + IFERROR(INDEX(WAC_Item_Cost,MATCH(1,(B$1=WAC_District)*('Blend Sheet'!$V$4=WAC_IIN),0))*'Blend Sheet'!$V103,0) + IFERROR(INDEX(WAC_Item_Cost,MATCH(1,(B$1=WAC_District)*('Blend Sheet'!$W$4=WAC_IIN),0))*'Blend Sheet'!$W103,0) + IFERROR(INDEX(WAC_Item_Cost,MATCH(1,(B$1=WAC_District)*('Blend Sheet'!$X$4=WAC_IIN),0))*'Blend Sheet'!$X103,0) + IFERROR(INDEX(WAC_Item_Cost,MATCH(1,(B$1=WAC_District)*('Blend Sheet'!$Y$4=WAC_IIN),0))*'Blend Sheet'!$Y103,0) + IFERROR(INDEX(WAC_Item_Cost,MATCH(1,(B$1=WAC_District)*('Blend Sheet'!$Z$4=WAC_IIN),0))*'Blend Sheet'!$Z103,0) + IFERROR(INDEX(WAC_Item_Cost,MATCH(1,(B$1=WAC_District)*('Blend Sheet'!$AA$4=WAC_IIN),0))*'Blend Sheet'!$AA103,0) + IFERROR(INDEX(WAC_Item_Cost,MATCH(1,(B$1=WAC_District)*('Blend Sheet'!$AB$4=WAC_IIN),0))*'Blend Sheet'!$AB103,0) + IFERROR(INDEX(WAC_Item_Cost,MATCH(1,(B$1=WAC_District)*('Blend Sheet'!$AC$4=WAC_IIN),0))*'Blend Sheet'!$AC103,0) + IFERROR(INDEX(WAC_Item_Cost,MATCH(1,(B$1=WAC_District)*('Blend Sheet'!$AD$4=WAC_IIN),0))*'Blend Sheet'!$AD103,0) + IFERROR(INDEX(WAC_Item_Cost,MATCH(1,(B$1=WAC_District)*('Blend Sheet'!$AE$4=WAC_IIN),0))*'Blend Sheet'!$AE103,0) + IFERROR(INDEX(WAC_Item_Cost,MATCH(1,(B$1=WAC_District)*('Blend Sheet'!$AF$4=WAC_IIN),0))*'Blend Sheet'!$AF103,0) + IFERROR(INDEX(WAC_Item_Cost,MATCH(1,(B$1=WAC_District)*('Blend Sheet'!$AG$4=WAC_IIN),0))*'Blend Sheet'!$AG103,0) + IFERROR(INDEX(WAC_Item_Cost,MATCH(1,(B$1=WAC_District)*('Blend Sheet'!$AH$4=WAC_IIN),0))*'Blend Sheet'!$AH103,0) + IFERROR(INDEX(WAC_Item_Cost,MATCH(1,(B$1=WAC_District)*('Blend Sheet'!$AI$4=WAC_IIN),0))*'Blend Sheet'!$AI103,0) + IFERROR(INDEX(WAC_Item_Cost,MATCH(1,(B$1=WAC_District)*('Blend Sheet'!$AJ$4=WAC_IIN),0))*'Blend Sheet'!$AJ103,0) + IFERROR(INDEX(WAC_Item_Cost,MATCH(1,(B$1=WAC_District)*('Blend Sheet'!$AK$4=WAC_IIN),0))*'Blend Sheet'!$AK103,0) + IFERROR(INDEX(WAC_Item_Cost,MATCH(1,(B$1=WAC_District)*('Blend Sheet'!$AL$4=WAC_IIN),0))*'Blend Sheet'!$AL103,0) + IFERROR(INDEX(WAC_Item_Cost,MATCH(1,(B$1=WAC_District)*('Blend Sheet'!$AM$4=WAC_IIN),0))*'Blend Sheet'!$AM103,0) + IFERROR(INDEX(WAC_Item_Cost,MATCH(1,(B$1=WAC_District)*('Blend Sheet'!$AN$4=WAC_IIN),0))*'Blend Sheet'!$AN103,0) + IFERROR(INDEX(WAC_Item_Cost,MATCH(1,(B$1=WAC_District)*('Blend Sheet'!$AO$4=WAC_IIN),0))*'Blend Sheet'!$AO103,0) + IFERROR(INDEX(WAC_Item_Cost,MATCH(1,(B$1=WAC_District)*('Blend Sheet'!$AP$4=WAC_IIN),0))*'Blend Sheet'!$AP103/1000,0)</f>
        <v>261.59261484700005</v>
      </c>
      <c r="C100" s="245">
        <f t="array" ref="C100">IFERROR(INDEX(WAC_Item_Cost,MATCH(1,(C$1=WAC_District)*('Blend Sheet'!$C$4=WAC_IIN),0))*'Blend Sheet'!$C103/1000,0) + IFERROR(INDEX(WAC_Item_Cost,MATCH(1,(C$1=WAC_District)*('Blend Sheet'!$D$4=WAC_IIN),0))*'Blend Sheet'!$D103/1000,0) + IFERROR(INDEX(WAC_Item_Cost,MATCH(1,(C$1=WAC_District)*('Blend Sheet'!$E$4=WAC_IIN),0))*'Blend Sheet'!$E103/1000,0) + IFERROR(INDEX(WAC_Item_Cost,MATCH(1,(C$1=WAC_District)*('Blend Sheet'!$F$4=WAC_IIN),0))*'Blend Sheet'!$F103/1000,0)  + IFERROR(INDEX(WAC_Item_Cost,MATCH(1,(C$1=WAC_District)*('Blend Sheet'!$G$4=WAC_IIN),0))*'Blend Sheet'!$G103,0) + IFERROR(INDEX(WAC_Item_Cost,MATCH(1,(C$1=WAC_District)*('Blend Sheet'!$H$4=WAC_IIN),0))*'Blend Sheet'!$H103,0)  + IFERROR(INDEX(WAC_Item_Cost,MATCH(1,(C$1=WAC_District)*('Blend Sheet'!$I$4=WAC_IIN),0))*'Blend Sheet'!$I103,0) + IFERROR(INDEX(WAC_Item_Cost,MATCH(1,(C$1=WAC_District)*('Blend Sheet'!$J$4=WAC_IIN),0))*'Blend Sheet'!$J103,0) + IFERROR(INDEX(WAC_Item_Cost,MATCH(1,(C$1=WAC_District)*('Blend Sheet'!$K$4=WAC_IIN),0))*'Blend Sheet'!$K103,0) + IFERROR(INDEX(WAC_Item_Cost,MATCH(1,(C$1=WAC_District)*('Blend Sheet'!$L$4=WAC_IIN),0))*'Blend Sheet'!$L103,0) + IFERROR(INDEX(WAC_Item_Cost,MATCH(1,(C$1=WAC_District)*('Blend Sheet'!$M$4=WAC_IIN),0))*'Blend Sheet'!$M103,0) + IFERROR(INDEX(WAC_Item_Cost,MATCH(1,(C$1=WAC_District)*('Blend Sheet'!$N$4=WAC_IIN),0))*'Blend Sheet'!$N103,0) + IFERROR(INDEX(WAC_Item_Cost,MATCH(1,(C$1=WAC_District)*('Blend Sheet'!$O$4=WAC_IIN),0))*'Blend Sheet'!$O103,0) + IFERROR(INDEX(WAC_Item_Cost,MATCH(1,(C$1=WAC_District)*('Blend Sheet'!$P$4=WAC_IIN),0))*'Blend Sheet'!$P103,0) + IFERROR(INDEX(WAC_Item_Cost,MATCH(1,(C$1=WAC_District)*('Blend Sheet'!$Q$4=WAC_IIN),0))*'Blend Sheet'!$Q103,0) + IFERROR(INDEX(WAC_Item_Cost,MATCH(1,(C$1=WAC_District)*('Blend Sheet'!$R$4=WAC_IIN),0))*'Blend Sheet'!$R103,0) + IFERROR(INDEX(WAC_Item_Cost,MATCH(1,(C$1=WAC_District)*('Blend Sheet'!$S$4=WAC_IIN),0))*'Blend Sheet'!$S103,0) + IFERROR(INDEX(WAC_Item_Cost,MATCH(1,(C$1=WAC_District)*('Blend Sheet'!$T$4=WAC_IIN),0))*'Blend Sheet'!$T103,0) + IFERROR(INDEX(WAC_Item_Cost,MATCH(1,(C$1=WAC_District)*('Blend Sheet'!$U$4=WAC_IIN),0))*'Blend Sheet'!$U103,0) + IFERROR(INDEX(WAC_Item_Cost,MATCH(1,(C$1=WAC_District)*('Blend Sheet'!$V$4=WAC_IIN),0))*'Blend Sheet'!$V103,0) + IFERROR(INDEX(WAC_Item_Cost,MATCH(1,(C$1=WAC_District)*('Blend Sheet'!$W$4=WAC_IIN),0))*'Blend Sheet'!$W103,0) + IFERROR(INDEX(WAC_Item_Cost,MATCH(1,(C$1=WAC_District)*('Blend Sheet'!$X$4=WAC_IIN),0))*'Blend Sheet'!$X103,0) + IFERROR(INDEX(WAC_Item_Cost,MATCH(1,(C$1=WAC_District)*('Blend Sheet'!$Y$4=WAC_IIN),0))*'Blend Sheet'!$Y103,0) + IFERROR(INDEX(WAC_Item_Cost,MATCH(1,(C$1=WAC_District)*('Blend Sheet'!$Z$4=WAC_IIN),0))*'Blend Sheet'!$Z103,0) + IFERROR(INDEX(WAC_Item_Cost,MATCH(1,(C$1=WAC_District)*('Blend Sheet'!$AA$4=WAC_IIN),0))*'Blend Sheet'!$AA103,0) + IFERROR(INDEX(WAC_Item_Cost,MATCH(1,(C$1=WAC_District)*('Blend Sheet'!$AB$4=WAC_IIN),0))*'Blend Sheet'!$AB103,0) + IFERROR(INDEX(WAC_Item_Cost,MATCH(1,(C$1=WAC_District)*('Blend Sheet'!$AC$4=WAC_IIN),0))*'Blend Sheet'!$AC103,0) + IFERROR(INDEX(WAC_Item_Cost,MATCH(1,(C$1=WAC_District)*('Blend Sheet'!$AD$4=WAC_IIN),0))*'Blend Sheet'!$AD103,0) + IFERROR(INDEX(WAC_Item_Cost,MATCH(1,(C$1=WAC_District)*('Blend Sheet'!$AE$4=WAC_IIN),0))*'Blend Sheet'!$AE103,0) + IFERROR(INDEX(WAC_Item_Cost,MATCH(1,(C$1=WAC_District)*('Blend Sheet'!$AF$4=WAC_IIN),0))*'Blend Sheet'!$AF103,0) + IFERROR(INDEX(WAC_Item_Cost,MATCH(1,(C$1=WAC_District)*('Blend Sheet'!$AG$4=WAC_IIN),0))*'Blend Sheet'!$AG103,0) + IFERROR(INDEX(WAC_Item_Cost,MATCH(1,(C$1=WAC_District)*('Blend Sheet'!$AH$4=WAC_IIN),0))*'Blend Sheet'!$AH103,0) + IFERROR(INDEX(WAC_Item_Cost,MATCH(1,(C$1=WAC_District)*('Blend Sheet'!$AI$4=WAC_IIN),0))*'Blend Sheet'!$AI103,0) + IFERROR(INDEX(WAC_Item_Cost,MATCH(1,(C$1=WAC_District)*('Blend Sheet'!$AJ$4=WAC_IIN),0))*'Blend Sheet'!$AJ103,0) + IFERROR(INDEX(WAC_Item_Cost,MATCH(1,(C$1=WAC_District)*('Blend Sheet'!$AK$4=WAC_IIN),0))*'Blend Sheet'!$AK103,0) + IFERROR(INDEX(WAC_Item_Cost,MATCH(1,(C$1=WAC_District)*('Blend Sheet'!$AL$4=WAC_IIN),0))*'Blend Sheet'!$AL103,0) + IFERROR(INDEX(WAC_Item_Cost,MATCH(1,(C$1=WAC_District)*('Blend Sheet'!$AM$4=WAC_IIN),0))*'Blend Sheet'!$AM103,0) + IFERROR(INDEX(WAC_Item_Cost,MATCH(1,(C$1=WAC_District)*('Blend Sheet'!$AN$4=WAC_IIN),0))*'Blend Sheet'!$AN103,0) + IFERROR(INDEX(WAC_Item_Cost,MATCH(1,(C$1=WAC_District)*('Blend Sheet'!$AO$4=WAC_IIN),0))*'Blend Sheet'!$AO103,0) + IFERROR(INDEX(WAC_Item_Cost,MATCH(1,(C$1=WAC_District)*('Blend Sheet'!$AP$4=WAC_IIN),0))*'Blend Sheet'!$AP103/1000,0)</f>
        <v>286.18908272600004</v>
      </c>
      <c r="D100" s="245">
        <f t="array" ref="D100">IFERROR(INDEX(WAC_Item_Cost,MATCH(1,(D$1=WAC_District)*('Blend Sheet'!$C$4=WAC_IIN),0))*'Blend Sheet'!$C103/1000,0) + IFERROR(INDEX(WAC_Item_Cost,MATCH(1,(D$1=WAC_District)*('Blend Sheet'!$D$4=WAC_IIN),0))*'Blend Sheet'!$D103/1000,0) + IFERROR(INDEX(WAC_Item_Cost,MATCH(1,(D$1=WAC_District)*('Blend Sheet'!$E$4=WAC_IIN),0))*'Blend Sheet'!$E103/1000,0) + IFERROR(INDEX(WAC_Item_Cost,MATCH(1,(D$1=WAC_District)*('Blend Sheet'!$F$4=WAC_IIN),0))*'Blend Sheet'!$F103/1000,0)  + IFERROR(INDEX(WAC_Item_Cost,MATCH(1,(D$1=WAC_District)*('Blend Sheet'!$G$4=WAC_IIN),0))*'Blend Sheet'!$G103,0) + IFERROR(INDEX(WAC_Item_Cost,MATCH(1,(D$1=WAC_District)*('Blend Sheet'!$H$4=WAC_IIN),0))*'Blend Sheet'!$H103,0)  + IFERROR(INDEX(WAC_Item_Cost,MATCH(1,(D$1=WAC_District)*('Blend Sheet'!$I$4=WAC_IIN),0))*'Blend Sheet'!$I103,0) + IFERROR(INDEX(WAC_Item_Cost,MATCH(1,(D$1=WAC_District)*('Blend Sheet'!$J$4=WAC_IIN),0))*'Blend Sheet'!$J103,0) + IFERROR(INDEX(WAC_Item_Cost,MATCH(1,(D$1=WAC_District)*('Blend Sheet'!$K$4=WAC_IIN),0))*'Blend Sheet'!$K103,0) + IFERROR(INDEX(WAC_Item_Cost,MATCH(1,(D$1=WAC_District)*('Blend Sheet'!$L$4=WAC_IIN),0))*'Blend Sheet'!$L103,0) + IFERROR(INDEX(WAC_Item_Cost,MATCH(1,(D$1=WAC_District)*('Blend Sheet'!$M$4=WAC_IIN),0))*'Blend Sheet'!$M103,0) + IFERROR(INDEX(WAC_Item_Cost,MATCH(1,(D$1=WAC_District)*('Blend Sheet'!$N$4=WAC_IIN),0))*'Blend Sheet'!$N103,0) + IFERROR(INDEX(WAC_Item_Cost,MATCH(1,(D$1=WAC_District)*('Blend Sheet'!$O$4=WAC_IIN),0))*'Blend Sheet'!$O103,0) + IFERROR(INDEX(WAC_Item_Cost,MATCH(1,(D$1=WAC_District)*('Blend Sheet'!$P$4=WAC_IIN),0))*'Blend Sheet'!$P103,0) + IFERROR(INDEX(WAC_Item_Cost,MATCH(1,(D$1=WAC_District)*('Blend Sheet'!$Q$4=WAC_IIN),0))*'Blend Sheet'!$Q103,0) + IFERROR(INDEX(WAC_Item_Cost,MATCH(1,(D$1=WAC_District)*('Blend Sheet'!$R$4=WAC_IIN),0))*'Blend Sheet'!$R103,0) + IFERROR(INDEX(WAC_Item_Cost,MATCH(1,(D$1=WAC_District)*('Blend Sheet'!$S$4=WAC_IIN),0))*'Blend Sheet'!$S103,0) + IFERROR(INDEX(WAC_Item_Cost,MATCH(1,(D$1=WAC_District)*('Blend Sheet'!$T$4=WAC_IIN),0))*'Blend Sheet'!$T103,0) + IFERROR(INDEX(WAC_Item_Cost,MATCH(1,(D$1=WAC_District)*('Blend Sheet'!$U$4=WAC_IIN),0))*'Blend Sheet'!$U103,0) + IFERROR(INDEX(WAC_Item_Cost,MATCH(1,(D$1=WAC_District)*('Blend Sheet'!$V$4=WAC_IIN),0))*'Blend Sheet'!$V103,0) + IFERROR(INDEX(WAC_Item_Cost,MATCH(1,(D$1=WAC_District)*('Blend Sheet'!$W$4=WAC_IIN),0))*'Blend Sheet'!$W103,0) + IFERROR(INDEX(WAC_Item_Cost,MATCH(1,(D$1=WAC_District)*('Blend Sheet'!$X$4=WAC_IIN),0))*'Blend Sheet'!$X103,0) + IFERROR(INDEX(WAC_Item_Cost,MATCH(1,(D$1=WAC_District)*('Blend Sheet'!$Y$4=WAC_IIN),0))*'Blend Sheet'!$Y103,0) + IFERROR(INDEX(WAC_Item_Cost,MATCH(1,(D$1=WAC_District)*('Blend Sheet'!$Z$4=WAC_IIN),0))*'Blend Sheet'!$Z103,0) + IFERROR(INDEX(WAC_Item_Cost,MATCH(1,(D$1=WAC_District)*('Blend Sheet'!$AA$4=WAC_IIN),0))*'Blend Sheet'!$AA103,0) + IFERROR(INDEX(WAC_Item_Cost,MATCH(1,(D$1=WAC_District)*('Blend Sheet'!$AB$4=WAC_IIN),0))*'Blend Sheet'!$AB103,0) + IFERROR(INDEX(WAC_Item_Cost,MATCH(1,(D$1=WAC_District)*('Blend Sheet'!$AC$4=WAC_IIN),0))*'Blend Sheet'!$AC103,0) + IFERROR(INDEX(WAC_Item_Cost,MATCH(1,(D$1=WAC_District)*('Blend Sheet'!$AD$4=WAC_IIN),0))*'Blend Sheet'!$AD103,0) + IFERROR(INDEX(WAC_Item_Cost,MATCH(1,(D$1=WAC_District)*('Blend Sheet'!$AE$4=WAC_IIN),0))*'Blend Sheet'!$AE103,0) + IFERROR(INDEX(WAC_Item_Cost,MATCH(1,(D$1=WAC_District)*('Blend Sheet'!$AF$4=WAC_IIN),0))*'Blend Sheet'!$AF103,0) + IFERROR(INDEX(WAC_Item_Cost,MATCH(1,(D$1=WAC_District)*('Blend Sheet'!$AG$4=WAC_IIN),0))*'Blend Sheet'!$AG103,0) + IFERROR(INDEX(WAC_Item_Cost,MATCH(1,(D$1=WAC_District)*('Blend Sheet'!$AH$4=WAC_IIN),0))*'Blend Sheet'!$AH103,0) + IFERROR(INDEX(WAC_Item_Cost,MATCH(1,(D$1=WAC_District)*('Blend Sheet'!$AI$4=WAC_IIN),0))*'Blend Sheet'!$AI103,0) + IFERROR(INDEX(WAC_Item_Cost,MATCH(1,(D$1=WAC_District)*('Blend Sheet'!$AJ$4=WAC_IIN),0))*'Blend Sheet'!$AJ103,0) + IFERROR(INDEX(WAC_Item_Cost,MATCH(1,(D$1=WAC_District)*('Blend Sheet'!$AK$4=WAC_IIN),0))*'Blend Sheet'!$AK103,0) + IFERROR(INDEX(WAC_Item_Cost,MATCH(1,(D$1=WAC_District)*('Blend Sheet'!$AL$4=WAC_IIN),0))*'Blend Sheet'!$AL103,0) + IFERROR(INDEX(WAC_Item_Cost,MATCH(1,(D$1=WAC_District)*('Blend Sheet'!$AM$4=WAC_IIN),0))*'Blend Sheet'!$AM103,0) + IFERROR(INDEX(WAC_Item_Cost,MATCH(1,(D$1=WAC_District)*('Blend Sheet'!$AN$4=WAC_IIN),0))*'Blend Sheet'!$AN103,0) + IFERROR(INDEX(WAC_Item_Cost,MATCH(1,(D$1=WAC_District)*('Blend Sheet'!$AO$4=WAC_IIN),0))*'Blend Sheet'!$AO103,0) + IFERROR(INDEX(WAC_Item_Cost,MATCH(1,(D$1=WAC_District)*('Blend Sheet'!$AP$4=WAC_IIN),0))*'Blend Sheet'!$AP103/1000,0)</f>
        <v>272.39397590499999</v>
      </c>
      <c r="E100" s="245">
        <f t="array" ref="E100">IFERROR(INDEX(WAC_Item_Cost,MATCH(1,(E$1=WAC_District)*('Blend Sheet'!$C$4=WAC_IIN),0))*'Blend Sheet'!$C103/1000,0) + IFERROR(INDEX(WAC_Item_Cost,MATCH(1,(E$1=WAC_District)*('Blend Sheet'!$D$4=WAC_IIN),0))*'Blend Sheet'!$D103/1000,0) + IFERROR(INDEX(WAC_Item_Cost,MATCH(1,(E$1=WAC_District)*('Blend Sheet'!$E$4=WAC_IIN),0))*'Blend Sheet'!$E103/1000,0) + IFERROR(INDEX(WAC_Item_Cost,MATCH(1,(E$1=WAC_District)*('Blend Sheet'!$F$4=WAC_IIN),0))*'Blend Sheet'!$F103/1000,0)  + IFERROR(INDEX(WAC_Item_Cost,MATCH(1,(E$1=WAC_District)*('Blend Sheet'!$G$4=WAC_IIN),0))*'Blend Sheet'!$G103,0) + IFERROR(INDEX(WAC_Item_Cost,MATCH(1,(E$1=WAC_District)*('Blend Sheet'!$H$4=WAC_IIN),0))*'Blend Sheet'!$H103,0)  + IFERROR(INDEX(WAC_Item_Cost,MATCH(1,(E$1=WAC_District)*('Blend Sheet'!$I$4=WAC_IIN),0))*'Blend Sheet'!$I103,0) + IFERROR(INDEX(WAC_Item_Cost,MATCH(1,(E$1=WAC_District)*('Blend Sheet'!$J$4=WAC_IIN),0))*'Blend Sheet'!$J103,0) + IFERROR(INDEX(WAC_Item_Cost,MATCH(1,(E$1=WAC_District)*('Blend Sheet'!$K$4=WAC_IIN),0))*'Blend Sheet'!$K103,0) + IFERROR(INDEX(WAC_Item_Cost,MATCH(1,(E$1=WAC_District)*('Blend Sheet'!$L$4=WAC_IIN),0))*'Blend Sheet'!$L103,0) + IFERROR(INDEX(WAC_Item_Cost,MATCH(1,(E$1=WAC_District)*('Blend Sheet'!$M$4=WAC_IIN),0))*'Blend Sheet'!$M103,0) + IFERROR(INDEX(WAC_Item_Cost,MATCH(1,(E$1=WAC_District)*('Blend Sheet'!$N$4=WAC_IIN),0))*'Blend Sheet'!$N103,0) + IFERROR(INDEX(WAC_Item_Cost,MATCH(1,(E$1=WAC_District)*('Blend Sheet'!$O$4=WAC_IIN),0))*'Blend Sheet'!$O103,0) + IFERROR(INDEX(WAC_Item_Cost,MATCH(1,(E$1=WAC_District)*('Blend Sheet'!$P$4=WAC_IIN),0))*'Blend Sheet'!$P103,0) + IFERROR(INDEX(WAC_Item_Cost,MATCH(1,(E$1=WAC_District)*('Blend Sheet'!$Q$4=WAC_IIN),0))*'Blend Sheet'!$Q103,0) + IFERROR(INDEX(WAC_Item_Cost,MATCH(1,(E$1=WAC_District)*('Blend Sheet'!$R$4=WAC_IIN),0))*'Blend Sheet'!$R103,0) + IFERROR(INDEX(WAC_Item_Cost,MATCH(1,(E$1=WAC_District)*('Blend Sheet'!$S$4=WAC_IIN),0))*'Blend Sheet'!$S103,0) + IFERROR(INDEX(WAC_Item_Cost,MATCH(1,(E$1=WAC_District)*('Blend Sheet'!$T$4=WAC_IIN),0))*'Blend Sheet'!$T103,0) + IFERROR(INDEX(WAC_Item_Cost,MATCH(1,(E$1=WAC_District)*('Blend Sheet'!$U$4=WAC_IIN),0))*'Blend Sheet'!$U103,0) + IFERROR(INDEX(WAC_Item_Cost,MATCH(1,(E$1=WAC_District)*('Blend Sheet'!$V$4=WAC_IIN),0))*'Blend Sheet'!$V103,0) + IFERROR(INDEX(WAC_Item_Cost,MATCH(1,(E$1=WAC_District)*('Blend Sheet'!$W$4=WAC_IIN),0))*'Blend Sheet'!$W103,0) + IFERROR(INDEX(WAC_Item_Cost,MATCH(1,(E$1=WAC_District)*('Blend Sheet'!$X$4=WAC_IIN),0))*'Blend Sheet'!$X103,0) + IFERROR(INDEX(WAC_Item_Cost,MATCH(1,(E$1=WAC_District)*('Blend Sheet'!$Y$4=WAC_IIN),0))*'Blend Sheet'!$Y103,0) + IFERROR(INDEX(WAC_Item_Cost,MATCH(1,(E$1=WAC_District)*('Blend Sheet'!$Z$4=WAC_IIN),0))*'Blend Sheet'!$Z103,0) + IFERROR(INDEX(WAC_Item_Cost,MATCH(1,(E$1=WAC_District)*('Blend Sheet'!$AA$4=WAC_IIN),0))*'Blend Sheet'!$AA103,0) + IFERROR(INDEX(WAC_Item_Cost,MATCH(1,(E$1=WAC_District)*('Blend Sheet'!$AB$4=WAC_IIN),0))*'Blend Sheet'!$AB103,0) + IFERROR(INDEX(WAC_Item_Cost,MATCH(1,(E$1=WAC_District)*('Blend Sheet'!$AC$4=WAC_IIN),0))*'Blend Sheet'!$AC103,0) + IFERROR(INDEX(WAC_Item_Cost,MATCH(1,(E$1=WAC_District)*('Blend Sheet'!$AD$4=WAC_IIN),0))*'Blend Sheet'!$AD103,0) + IFERROR(INDEX(WAC_Item_Cost,MATCH(1,(E$1=WAC_District)*('Blend Sheet'!$AE$4=WAC_IIN),0))*'Blend Sheet'!$AE103,0) + IFERROR(INDEX(WAC_Item_Cost,MATCH(1,(E$1=WAC_District)*('Blend Sheet'!$AF$4=WAC_IIN),0))*'Blend Sheet'!$AF103,0) + IFERROR(INDEX(WAC_Item_Cost,MATCH(1,(E$1=WAC_District)*('Blend Sheet'!$AG$4=WAC_IIN),0))*'Blend Sheet'!$AG103,0) + IFERROR(INDEX(WAC_Item_Cost,MATCH(1,(E$1=WAC_District)*('Blend Sheet'!$AH$4=WAC_IIN),0))*'Blend Sheet'!$AH103,0) + IFERROR(INDEX(WAC_Item_Cost,MATCH(1,(E$1=WAC_District)*('Blend Sheet'!$AI$4=WAC_IIN),0))*'Blend Sheet'!$AI103,0) + IFERROR(INDEX(WAC_Item_Cost,MATCH(1,(E$1=WAC_District)*('Blend Sheet'!$AJ$4=WAC_IIN),0))*'Blend Sheet'!$AJ103,0) + IFERROR(INDEX(WAC_Item_Cost,MATCH(1,(E$1=WAC_District)*('Blend Sheet'!$AK$4=WAC_IIN),0))*'Blend Sheet'!$AK103,0) + IFERROR(INDEX(WAC_Item_Cost,MATCH(1,(E$1=WAC_District)*('Blend Sheet'!$AL$4=WAC_IIN),0))*'Blend Sheet'!$AL103,0) + IFERROR(INDEX(WAC_Item_Cost,MATCH(1,(E$1=WAC_District)*('Blend Sheet'!$AM$4=WAC_IIN),0))*'Blend Sheet'!$AM103,0) + IFERROR(INDEX(WAC_Item_Cost,MATCH(1,(E$1=WAC_District)*('Blend Sheet'!$AN$4=WAC_IIN),0))*'Blend Sheet'!$AN103,0) + IFERROR(INDEX(WAC_Item_Cost,MATCH(1,(E$1=WAC_District)*('Blend Sheet'!$AO$4=WAC_IIN),0))*'Blend Sheet'!$AO103,0) + IFERROR(INDEX(WAC_Item_Cost,MATCH(1,(E$1=WAC_District)*('Blend Sheet'!$AP$4=WAC_IIN),0))*'Blend Sheet'!$AP103/1000,0)</f>
        <v>312.00703764299999</v>
      </c>
      <c r="F100" s="245">
        <f t="array" ref="F100">IFERROR(INDEX(WAC_Item_Cost,MATCH(1,(F$1=WAC_District)*('Blend Sheet'!$C$4=WAC_IIN),0))*'Blend Sheet'!$C103/1000,0) + IFERROR(INDEX(WAC_Item_Cost,MATCH(1,(F$1=WAC_District)*('Blend Sheet'!$D$4=WAC_IIN),0))*'Blend Sheet'!$D103/1000,0) + IFERROR(INDEX(WAC_Item_Cost,MATCH(1,(F$1=WAC_District)*('Blend Sheet'!$E$4=WAC_IIN),0))*'Blend Sheet'!$E103/1000,0) + IFERROR(INDEX(WAC_Item_Cost,MATCH(1,(F$1=WAC_District)*('Blend Sheet'!$F$4=WAC_IIN),0))*'Blend Sheet'!$F103/1000,0)  + IFERROR(INDEX(WAC_Item_Cost,MATCH(1,(F$1=WAC_District)*('Blend Sheet'!$G$4=WAC_IIN),0))*'Blend Sheet'!$G103,0) + IFERROR(INDEX(WAC_Item_Cost,MATCH(1,(F$1=WAC_District)*('Blend Sheet'!$H$4=WAC_IIN),0))*'Blend Sheet'!$H103,0)  + IFERROR(INDEX(WAC_Item_Cost,MATCH(1,(F$1=WAC_District)*('Blend Sheet'!$I$4=WAC_IIN),0))*'Blend Sheet'!$I103,0) + IFERROR(INDEX(WAC_Item_Cost,MATCH(1,(F$1=WAC_District)*('Blend Sheet'!$J$4=WAC_IIN),0))*'Blend Sheet'!$J103,0) + IFERROR(INDEX(WAC_Item_Cost,MATCH(1,(F$1=WAC_District)*('Blend Sheet'!$K$4=WAC_IIN),0))*'Blend Sheet'!$K103,0) + IFERROR(INDEX(WAC_Item_Cost,MATCH(1,(F$1=WAC_District)*('Blend Sheet'!$L$4=WAC_IIN),0))*'Blend Sheet'!$L103,0) + IFERROR(INDEX(WAC_Item_Cost,MATCH(1,(F$1=WAC_District)*('Blend Sheet'!$M$4=WAC_IIN),0))*'Blend Sheet'!$M103,0) + IFERROR(INDEX(WAC_Item_Cost,MATCH(1,(F$1=WAC_District)*('Blend Sheet'!$N$4=WAC_IIN),0))*'Blend Sheet'!$N103,0) + IFERROR(INDEX(WAC_Item_Cost,MATCH(1,(F$1=WAC_District)*('Blend Sheet'!$O$4=WAC_IIN),0))*'Blend Sheet'!$O103,0) + IFERROR(INDEX(WAC_Item_Cost,MATCH(1,(F$1=WAC_District)*('Blend Sheet'!$P$4=WAC_IIN),0))*'Blend Sheet'!$P103,0) + IFERROR(INDEX(WAC_Item_Cost,MATCH(1,(F$1=WAC_District)*('Blend Sheet'!$Q$4=WAC_IIN),0))*'Blend Sheet'!$Q103,0) + IFERROR(INDEX(WAC_Item_Cost,MATCH(1,(F$1=WAC_District)*('Blend Sheet'!$R$4=WAC_IIN),0))*'Blend Sheet'!$R103,0) + IFERROR(INDEX(WAC_Item_Cost,MATCH(1,(F$1=WAC_District)*('Blend Sheet'!$S$4=WAC_IIN),0))*'Blend Sheet'!$S103,0) + IFERROR(INDEX(WAC_Item_Cost,MATCH(1,(F$1=WAC_District)*('Blend Sheet'!$T$4=WAC_IIN),0))*'Blend Sheet'!$T103,0) + IFERROR(INDEX(WAC_Item_Cost,MATCH(1,(F$1=WAC_District)*('Blend Sheet'!$U$4=WAC_IIN),0))*'Blend Sheet'!$U103,0) + IFERROR(INDEX(WAC_Item_Cost,MATCH(1,(F$1=WAC_District)*('Blend Sheet'!$V$4=WAC_IIN),0))*'Blend Sheet'!$V103,0) + IFERROR(INDEX(WAC_Item_Cost,MATCH(1,(F$1=WAC_District)*('Blend Sheet'!$W$4=WAC_IIN),0))*'Blend Sheet'!$W103,0) + IFERROR(INDEX(WAC_Item_Cost,MATCH(1,(F$1=WAC_District)*('Blend Sheet'!$X$4=WAC_IIN),0))*'Blend Sheet'!$X103,0) + IFERROR(INDEX(WAC_Item_Cost,MATCH(1,(F$1=WAC_District)*('Blend Sheet'!$Y$4=WAC_IIN),0))*'Blend Sheet'!$Y103,0) + IFERROR(INDEX(WAC_Item_Cost,MATCH(1,(F$1=WAC_District)*('Blend Sheet'!$Z$4=WAC_IIN),0))*'Blend Sheet'!$Z103,0) + IFERROR(INDEX(WAC_Item_Cost,MATCH(1,(F$1=WAC_District)*('Blend Sheet'!$AA$4=WAC_IIN),0))*'Blend Sheet'!$AA103,0) + IFERROR(INDEX(WAC_Item_Cost,MATCH(1,(F$1=WAC_District)*('Blend Sheet'!$AB$4=WAC_IIN),0))*'Blend Sheet'!$AB103,0) + IFERROR(INDEX(WAC_Item_Cost,MATCH(1,(F$1=WAC_District)*('Blend Sheet'!$AC$4=WAC_IIN),0))*'Blend Sheet'!$AC103,0) + IFERROR(INDEX(WAC_Item_Cost,MATCH(1,(F$1=WAC_District)*('Blend Sheet'!$AD$4=WAC_IIN),0))*'Blend Sheet'!$AD103,0) + IFERROR(INDEX(WAC_Item_Cost,MATCH(1,(F$1=WAC_District)*('Blend Sheet'!$AE$4=WAC_IIN),0))*'Blend Sheet'!$AE103,0) + IFERROR(INDEX(WAC_Item_Cost,MATCH(1,(F$1=WAC_District)*('Blend Sheet'!$AF$4=WAC_IIN),0))*'Blend Sheet'!$AF103,0) + IFERROR(INDEX(WAC_Item_Cost,MATCH(1,(F$1=WAC_District)*('Blend Sheet'!$AG$4=WAC_IIN),0))*'Blend Sheet'!$AG103,0) + IFERROR(INDEX(WAC_Item_Cost,MATCH(1,(F$1=WAC_District)*('Blend Sheet'!$AH$4=WAC_IIN),0))*'Blend Sheet'!$AH103,0) + IFERROR(INDEX(WAC_Item_Cost,MATCH(1,(F$1=WAC_District)*('Blend Sheet'!$AI$4=WAC_IIN),0))*'Blend Sheet'!$AI103,0) + IFERROR(INDEX(WAC_Item_Cost,MATCH(1,(F$1=WAC_District)*('Blend Sheet'!$AJ$4=WAC_IIN),0))*'Blend Sheet'!$AJ103,0) + IFERROR(INDEX(WAC_Item_Cost,MATCH(1,(F$1=WAC_District)*('Blend Sheet'!$AK$4=WAC_IIN),0))*'Blend Sheet'!$AK103,0) + IFERROR(INDEX(WAC_Item_Cost,MATCH(1,(F$1=WAC_District)*('Blend Sheet'!$AL$4=WAC_IIN),0))*'Blend Sheet'!$AL103,0) + IFERROR(INDEX(WAC_Item_Cost,MATCH(1,(F$1=WAC_District)*('Blend Sheet'!$AM$4=WAC_IIN),0))*'Blend Sheet'!$AM103,0) + IFERROR(INDEX(WAC_Item_Cost,MATCH(1,(F$1=WAC_District)*('Blend Sheet'!$AN$4=WAC_IIN),0))*'Blend Sheet'!$AN103,0) + IFERROR(INDEX(WAC_Item_Cost,MATCH(1,(F$1=WAC_District)*('Blend Sheet'!$AO$4=WAC_IIN),0))*'Blend Sheet'!$AO103,0) + IFERROR(INDEX(WAC_Item_Cost,MATCH(1,(F$1=WAC_District)*('Blend Sheet'!$AP$4=WAC_IIN),0))*'Blend Sheet'!$AP103/1000,0)</f>
        <v>769.20060292099993</v>
      </c>
      <c r="G100" s="245">
        <f t="array" ref="G100">IFERROR(INDEX(WAC_Item_Cost,MATCH(1,(G$1=WAC_District)*('Blend Sheet'!$C$4=WAC_IIN),0))*'Blend Sheet'!$C103/1000,0) + IFERROR(INDEX(WAC_Item_Cost,MATCH(1,(G$1=WAC_District)*('Blend Sheet'!$D$4=WAC_IIN),0))*'Blend Sheet'!$D103/1000,0) + IFERROR(INDEX(WAC_Item_Cost,MATCH(1,(G$1=WAC_District)*('Blend Sheet'!$E$4=WAC_IIN),0))*'Blend Sheet'!$E103/1000,0) + IFERROR(INDEX(WAC_Item_Cost,MATCH(1,(G$1=WAC_District)*('Blend Sheet'!$F$4=WAC_IIN),0))*'Blend Sheet'!$F103/1000,0)  + IFERROR(INDEX(WAC_Item_Cost,MATCH(1,(G$1=WAC_District)*('Blend Sheet'!$G$4=WAC_IIN),0))*'Blend Sheet'!$G103,0) + IFERROR(INDEX(WAC_Item_Cost,MATCH(1,(G$1=WAC_District)*('Blend Sheet'!$H$4=WAC_IIN),0))*'Blend Sheet'!$H103,0)  + IFERROR(INDEX(WAC_Item_Cost,MATCH(1,(G$1=WAC_District)*('Blend Sheet'!$I$4=WAC_IIN),0))*'Blend Sheet'!$I103,0) + IFERROR(INDEX(WAC_Item_Cost,MATCH(1,(G$1=WAC_District)*('Blend Sheet'!$J$4=WAC_IIN),0))*'Blend Sheet'!$J103,0) + IFERROR(INDEX(WAC_Item_Cost,MATCH(1,(G$1=WAC_District)*('Blend Sheet'!$K$4=WAC_IIN),0))*'Blend Sheet'!$K103,0) + IFERROR(INDEX(WAC_Item_Cost,MATCH(1,(G$1=WAC_District)*('Blend Sheet'!$L$4=WAC_IIN),0))*'Blend Sheet'!$L103,0) + IFERROR(INDEX(WAC_Item_Cost,MATCH(1,(G$1=WAC_District)*('Blend Sheet'!$M$4=WAC_IIN),0))*'Blend Sheet'!$M103,0) + IFERROR(INDEX(WAC_Item_Cost,MATCH(1,(G$1=WAC_District)*('Blend Sheet'!$N$4=WAC_IIN),0))*'Blend Sheet'!$N103,0) + IFERROR(INDEX(WAC_Item_Cost,MATCH(1,(G$1=WAC_District)*('Blend Sheet'!$O$4=WAC_IIN),0))*'Blend Sheet'!$O103,0) + IFERROR(INDEX(WAC_Item_Cost,MATCH(1,(G$1=WAC_District)*('Blend Sheet'!$P$4=WAC_IIN),0))*'Blend Sheet'!$P103,0) + IFERROR(INDEX(WAC_Item_Cost,MATCH(1,(G$1=WAC_District)*('Blend Sheet'!$Q$4=WAC_IIN),0))*'Blend Sheet'!$Q103,0) + IFERROR(INDEX(WAC_Item_Cost,MATCH(1,(G$1=WAC_District)*('Blend Sheet'!$R$4=WAC_IIN),0))*'Blend Sheet'!$R103,0) + IFERROR(INDEX(WAC_Item_Cost,MATCH(1,(G$1=WAC_District)*('Blend Sheet'!$S$4=WAC_IIN),0))*'Blend Sheet'!$S103,0) + IFERROR(INDEX(WAC_Item_Cost,MATCH(1,(G$1=WAC_District)*('Blend Sheet'!$T$4=WAC_IIN),0))*'Blend Sheet'!$T103,0) + IFERROR(INDEX(WAC_Item_Cost,MATCH(1,(G$1=WAC_District)*('Blend Sheet'!$U$4=WAC_IIN),0))*'Blend Sheet'!$U103,0) + IFERROR(INDEX(WAC_Item_Cost,MATCH(1,(G$1=WAC_District)*('Blend Sheet'!$V$4=WAC_IIN),0))*'Blend Sheet'!$V103,0) + IFERROR(INDEX(WAC_Item_Cost,MATCH(1,(G$1=WAC_District)*('Blend Sheet'!$W$4=WAC_IIN),0))*'Blend Sheet'!$W103,0) + IFERROR(INDEX(WAC_Item_Cost,MATCH(1,(G$1=WAC_District)*('Blend Sheet'!$X$4=WAC_IIN),0))*'Blend Sheet'!$X103,0) + IFERROR(INDEX(WAC_Item_Cost,MATCH(1,(G$1=WAC_District)*('Blend Sheet'!$Y$4=WAC_IIN),0))*'Blend Sheet'!$Y103,0) + IFERROR(INDEX(WAC_Item_Cost,MATCH(1,(G$1=WAC_District)*('Blend Sheet'!$Z$4=WAC_IIN),0))*'Blend Sheet'!$Z103,0) + IFERROR(INDEX(WAC_Item_Cost,MATCH(1,(G$1=WAC_District)*('Blend Sheet'!$AA$4=WAC_IIN),0))*'Blend Sheet'!$AA103,0) + IFERROR(INDEX(WAC_Item_Cost,MATCH(1,(G$1=WAC_District)*('Blend Sheet'!$AB$4=WAC_IIN),0))*'Blend Sheet'!$AB103,0) + IFERROR(INDEX(WAC_Item_Cost,MATCH(1,(G$1=WAC_District)*('Blend Sheet'!$AC$4=WAC_IIN),0))*'Blend Sheet'!$AC103,0) + IFERROR(INDEX(WAC_Item_Cost,MATCH(1,(G$1=WAC_District)*('Blend Sheet'!$AD$4=WAC_IIN),0))*'Blend Sheet'!$AD103,0) + IFERROR(INDEX(WAC_Item_Cost,MATCH(1,(G$1=WAC_District)*('Blend Sheet'!$AE$4=WAC_IIN),0))*'Blend Sheet'!$AE103,0) + IFERROR(INDEX(WAC_Item_Cost,MATCH(1,(G$1=WAC_District)*('Blend Sheet'!$AF$4=WAC_IIN),0))*'Blend Sheet'!$AF103,0) + IFERROR(INDEX(WAC_Item_Cost,MATCH(1,(G$1=WAC_District)*('Blend Sheet'!$AG$4=WAC_IIN),0))*'Blend Sheet'!$AG103,0) + IFERROR(INDEX(WAC_Item_Cost,MATCH(1,(G$1=WAC_District)*('Blend Sheet'!$AH$4=WAC_IIN),0))*'Blend Sheet'!$AH103,0) + IFERROR(INDEX(WAC_Item_Cost,MATCH(1,(G$1=WAC_District)*('Blend Sheet'!$AI$4=WAC_IIN),0))*'Blend Sheet'!$AI103,0) + IFERROR(INDEX(WAC_Item_Cost,MATCH(1,(G$1=WAC_District)*('Blend Sheet'!$AJ$4=WAC_IIN),0))*'Blend Sheet'!$AJ103,0) + IFERROR(INDEX(WAC_Item_Cost,MATCH(1,(G$1=WAC_District)*('Blend Sheet'!$AK$4=WAC_IIN),0))*'Blend Sheet'!$AK103,0) + IFERROR(INDEX(WAC_Item_Cost,MATCH(1,(G$1=WAC_District)*('Blend Sheet'!$AL$4=WAC_IIN),0))*'Blend Sheet'!$AL103,0) + IFERROR(INDEX(WAC_Item_Cost,MATCH(1,(G$1=WAC_District)*('Blend Sheet'!$AM$4=WAC_IIN),0))*'Blend Sheet'!$AM103,0) + IFERROR(INDEX(WAC_Item_Cost,MATCH(1,(G$1=WAC_District)*('Blend Sheet'!$AN$4=WAC_IIN),0))*'Blend Sheet'!$AN103,0) + IFERROR(INDEX(WAC_Item_Cost,MATCH(1,(G$1=WAC_District)*('Blend Sheet'!$AO$4=WAC_IIN),0))*'Blend Sheet'!$AO103,0) + IFERROR(INDEX(WAC_Item_Cost,MATCH(1,(G$1=WAC_District)*('Blend Sheet'!$AP$4=WAC_IIN),0))*'Blend Sheet'!$AP103/1000,0)</f>
        <v>621.02843275300006</v>
      </c>
      <c r="H100" s="245">
        <f t="array" ref="H100">IFERROR(INDEX(WAC_Item_Cost,MATCH(1,(H$1=WAC_District)*('Blend Sheet'!$C$4=WAC_IIN),0))*'Blend Sheet'!$C103/1000,0) + IFERROR(INDEX(WAC_Item_Cost,MATCH(1,(H$1=WAC_District)*('Blend Sheet'!$D$4=WAC_IIN),0))*'Blend Sheet'!$D103/1000,0) + IFERROR(INDEX(WAC_Item_Cost,MATCH(1,(H$1=WAC_District)*('Blend Sheet'!$E$4=WAC_IIN),0))*'Blend Sheet'!$E103/1000,0) + IFERROR(INDEX(WAC_Item_Cost,MATCH(1,(H$1=WAC_District)*('Blend Sheet'!$F$4=WAC_IIN),0))*'Blend Sheet'!$F103/1000,0)  + IFERROR(INDEX(WAC_Item_Cost,MATCH(1,(H$1=WAC_District)*('Blend Sheet'!$G$4=WAC_IIN),0))*'Blend Sheet'!$G103,0) + IFERROR(INDEX(WAC_Item_Cost,MATCH(1,(H$1=WAC_District)*('Blend Sheet'!$H$4=WAC_IIN),0))*'Blend Sheet'!$H103,0)  + IFERROR(INDEX(WAC_Item_Cost,MATCH(1,(H$1=WAC_District)*('Blend Sheet'!$I$4=WAC_IIN),0))*'Blend Sheet'!$I103,0) + IFERROR(INDEX(WAC_Item_Cost,MATCH(1,(H$1=WAC_District)*('Blend Sheet'!$J$4=WAC_IIN),0))*'Blend Sheet'!$J103,0) + IFERROR(INDEX(WAC_Item_Cost,MATCH(1,(H$1=WAC_District)*('Blend Sheet'!$K$4=WAC_IIN),0))*'Blend Sheet'!$K103,0) + IFERROR(INDEX(WAC_Item_Cost,MATCH(1,(H$1=WAC_District)*('Blend Sheet'!$L$4=WAC_IIN),0))*'Blend Sheet'!$L103,0) + IFERROR(INDEX(WAC_Item_Cost,MATCH(1,(H$1=WAC_District)*('Blend Sheet'!$M$4=WAC_IIN),0))*'Blend Sheet'!$M103,0) + IFERROR(INDEX(WAC_Item_Cost,MATCH(1,(H$1=WAC_District)*('Blend Sheet'!$N$4=WAC_IIN),0))*'Blend Sheet'!$N103,0) + IFERROR(INDEX(WAC_Item_Cost,MATCH(1,(H$1=WAC_District)*('Blend Sheet'!$O$4=WAC_IIN),0))*'Blend Sheet'!$O103,0) + IFERROR(INDEX(WAC_Item_Cost,MATCH(1,(H$1=WAC_District)*('Blend Sheet'!$P$4=WAC_IIN),0))*'Blend Sheet'!$P103,0) + IFERROR(INDEX(WAC_Item_Cost,MATCH(1,(H$1=WAC_District)*('Blend Sheet'!$Q$4=WAC_IIN),0))*'Blend Sheet'!$Q103,0) + IFERROR(INDEX(WAC_Item_Cost,MATCH(1,(H$1=WAC_District)*('Blend Sheet'!$R$4=WAC_IIN),0))*'Blend Sheet'!$R103,0) + IFERROR(INDEX(WAC_Item_Cost,MATCH(1,(H$1=WAC_District)*('Blend Sheet'!$S$4=WAC_IIN),0))*'Blend Sheet'!$S103,0) + IFERROR(INDEX(WAC_Item_Cost,MATCH(1,(H$1=WAC_District)*('Blend Sheet'!$T$4=WAC_IIN),0))*'Blend Sheet'!$T103,0) + IFERROR(INDEX(WAC_Item_Cost,MATCH(1,(H$1=WAC_District)*('Blend Sheet'!$U$4=WAC_IIN),0))*'Blend Sheet'!$U103,0) + IFERROR(INDEX(WAC_Item_Cost,MATCH(1,(H$1=WAC_District)*('Blend Sheet'!$V$4=WAC_IIN),0))*'Blend Sheet'!$V103,0) + IFERROR(INDEX(WAC_Item_Cost,MATCH(1,(H$1=WAC_District)*('Blend Sheet'!$W$4=WAC_IIN),0))*'Blend Sheet'!$W103,0) + IFERROR(INDEX(WAC_Item_Cost,MATCH(1,(H$1=WAC_District)*('Blend Sheet'!$X$4=WAC_IIN),0))*'Blend Sheet'!$X103,0) + IFERROR(INDEX(WAC_Item_Cost,MATCH(1,(H$1=WAC_District)*('Blend Sheet'!$Y$4=WAC_IIN),0))*'Blend Sheet'!$Y103,0) + IFERROR(INDEX(WAC_Item_Cost,MATCH(1,(H$1=WAC_District)*('Blend Sheet'!$Z$4=WAC_IIN),0))*'Blend Sheet'!$Z103,0) + IFERROR(INDEX(WAC_Item_Cost,MATCH(1,(H$1=WAC_District)*('Blend Sheet'!$AA$4=WAC_IIN),0))*'Blend Sheet'!$AA103,0) + IFERROR(INDEX(WAC_Item_Cost,MATCH(1,(H$1=WAC_District)*('Blend Sheet'!$AB$4=WAC_IIN),0))*'Blend Sheet'!$AB103,0) + IFERROR(INDEX(WAC_Item_Cost,MATCH(1,(H$1=WAC_District)*('Blend Sheet'!$AC$4=WAC_IIN),0))*'Blend Sheet'!$AC103,0) + IFERROR(INDEX(WAC_Item_Cost,MATCH(1,(H$1=WAC_District)*('Blend Sheet'!$AD$4=WAC_IIN),0))*'Blend Sheet'!$AD103,0) + IFERROR(INDEX(WAC_Item_Cost,MATCH(1,(H$1=WAC_District)*('Blend Sheet'!$AE$4=WAC_IIN),0))*'Blend Sheet'!$AE103,0) + IFERROR(INDEX(WAC_Item_Cost,MATCH(1,(H$1=WAC_District)*('Blend Sheet'!$AF$4=WAC_IIN),0))*'Blend Sheet'!$AF103,0) + IFERROR(INDEX(WAC_Item_Cost,MATCH(1,(H$1=WAC_District)*('Blend Sheet'!$AG$4=WAC_IIN),0))*'Blend Sheet'!$AG103,0) + IFERROR(INDEX(WAC_Item_Cost,MATCH(1,(H$1=WAC_District)*('Blend Sheet'!$AH$4=WAC_IIN),0))*'Blend Sheet'!$AH103,0) + IFERROR(INDEX(WAC_Item_Cost,MATCH(1,(H$1=WAC_District)*('Blend Sheet'!$AI$4=WAC_IIN),0))*'Blend Sheet'!$AI103,0) + IFERROR(INDEX(WAC_Item_Cost,MATCH(1,(H$1=WAC_District)*('Blend Sheet'!$AJ$4=WAC_IIN),0))*'Blend Sheet'!$AJ103,0) + IFERROR(INDEX(WAC_Item_Cost,MATCH(1,(H$1=WAC_District)*('Blend Sheet'!$AK$4=WAC_IIN),0))*'Blend Sheet'!$AK103,0) + IFERROR(INDEX(WAC_Item_Cost,MATCH(1,(H$1=WAC_District)*('Blend Sheet'!$AL$4=WAC_IIN),0))*'Blend Sheet'!$AL103,0) + IFERROR(INDEX(WAC_Item_Cost,MATCH(1,(H$1=WAC_District)*('Blend Sheet'!$AM$4=WAC_IIN),0))*'Blend Sheet'!$AM103,0) + IFERROR(INDEX(WAC_Item_Cost,MATCH(1,(H$1=WAC_District)*('Blend Sheet'!$AN$4=WAC_IIN),0))*'Blend Sheet'!$AN103,0) + IFERROR(INDEX(WAC_Item_Cost,MATCH(1,(H$1=WAC_District)*('Blend Sheet'!$AO$4=WAC_IIN),0))*'Blend Sheet'!$AO103,0) + IFERROR(INDEX(WAC_Item_Cost,MATCH(1,(H$1=WAC_District)*('Blend Sheet'!$AP$4=WAC_IIN),0))*'Blend Sheet'!$AP103/1000,0)</f>
        <v>755.32181130399999</v>
      </c>
      <c r="I100" s="245">
        <f t="array" ref="I100">IFERROR(INDEX(WAC_Item_Cost,MATCH(1,(I$1=WAC_District)*('Blend Sheet'!$C$4=WAC_IIN),0))*'Blend Sheet'!$C103/1000,0) + IFERROR(INDEX(WAC_Item_Cost,MATCH(1,(I$1=WAC_District)*('Blend Sheet'!$D$4=WAC_IIN),0))*'Blend Sheet'!$D103/1000,0) + IFERROR(INDEX(WAC_Item_Cost,MATCH(1,(I$1=WAC_District)*('Blend Sheet'!$E$4=WAC_IIN),0))*'Blend Sheet'!$E103/1000,0) + IFERROR(INDEX(WAC_Item_Cost,MATCH(1,(I$1=WAC_District)*('Blend Sheet'!$F$4=WAC_IIN),0))*'Blend Sheet'!$F103/1000,0)  + IFERROR(INDEX(WAC_Item_Cost,MATCH(1,(I$1=WAC_District)*('Blend Sheet'!$G$4=WAC_IIN),0))*'Blend Sheet'!$G103,0) + IFERROR(INDEX(WAC_Item_Cost,MATCH(1,(I$1=WAC_District)*('Blend Sheet'!$H$4=WAC_IIN),0))*'Blend Sheet'!$H103,0)  + IFERROR(INDEX(WAC_Item_Cost,MATCH(1,(I$1=WAC_District)*('Blend Sheet'!$I$4=WAC_IIN),0))*'Blend Sheet'!$I103,0) + IFERROR(INDEX(WAC_Item_Cost,MATCH(1,(I$1=WAC_District)*('Blend Sheet'!$J$4=WAC_IIN),0))*'Blend Sheet'!$J103,0) + IFERROR(INDEX(WAC_Item_Cost,MATCH(1,(I$1=WAC_District)*('Blend Sheet'!$K$4=WAC_IIN),0))*'Blend Sheet'!$K103,0) + IFERROR(INDEX(WAC_Item_Cost,MATCH(1,(I$1=WAC_District)*('Blend Sheet'!$L$4=WAC_IIN),0))*'Blend Sheet'!$L103,0) + IFERROR(INDEX(WAC_Item_Cost,MATCH(1,(I$1=WAC_District)*('Blend Sheet'!$M$4=WAC_IIN),0))*'Blend Sheet'!$M103,0) + IFERROR(INDEX(WAC_Item_Cost,MATCH(1,(I$1=WAC_District)*('Blend Sheet'!$N$4=WAC_IIN),0))*'Blend Sheet'!$N103,0) + IFERROR(INDEX(WAC_Item_Cost,MATCH(1,(I$1=WAC_District)*('Blend Sheet'!$O$4=WAC_IIN),0))*'Blend Sheet'!$O103,0) + IFERROR(INDEX(WAC_Item_Cost,MATCH(1,(I$1=WAC_District)*('Blend Sheet'!$P$4=WAC_IIN),0))*'Blend Sheet'!$P103,0) + IFERROR(INDEX(WAC_Item_Cost,MATCH(1,(I$1=WAC_District)*('Blend Sheet'!$Q$4=WAC_IIN),0))*'Blend Sheet'!$Q103,0) + IFERROR(INDEX(WAC_Item_Cost,MATCH(1,(I$1=WAC_District)*('Blend Sheet'!$R$4=WAC_IIN),0))*'Blend Sheet'!$R103,0) + IFERROR(INDEX(WAC_Item_Cost,MATCH(1,(I$1=WAC_District)*('Blend Sheet'!$S$4=WAC_IIN),0))*'Blend Sheet'!$S103,0) + IFERROR(INDEX(WAC_Item_Cost,MATCH(1,(I$1=WAC_District)*('Blend Sheet'!$T$4=WAC_IIN),0))*'Blend Sheet'!$T103,0) + IFERROR(INDEX(WAC_Item_Cost,MATCH(1,(I$1=WAC_District)*('Blend Sheet'!$U$4=WAC_IIN),0))*'Blend Sheet'!$U103,0) + IFERROR(INDEX(WAC_Item_Cost,MATCH(1,(I$1=WAC_District)*('Blend Sheet'!$V$4=WAC_IIN),0))*'Blend Sheet'!$V103,0) + IFERROR(INDEX(WAC_Item_Cost,MATCH(1,(I$1=WAC_District)*('Blend Sheet'!$W$4=WAC_IIN),0))*'Blend Sheet'!$W103,0) + IFERROR(INDEX(WAC_Item_Cost,MATCH(1,(I$1=WAC_District)*('Blend Sheet'!$X$4=WAC_IIN),0))*'Blend Sheet'!$X103,0) + IFERROR(INDEX(WAC_Item_Cost,MATCH(1,(I$1=WAC_District)*('Blend Sheet'!$Y$4=WAC_IIN),0))*'Blend Sheet'!$Y103,0) + IFERROR(INDEX(WAC_Item_Cost,MATCH(1,(I$1=WAC_District)*('Blend Sheet'!$Z$4=WAC_IIN),0))*'Blend Sheet'!$Z103,0) + IFERROR(INDEX(WAC_Item_Cost,MATCH(1,(I$1=WAC_District)*('Blend Sheet'!$AA$4=WAC_IIN),0))*'Blend Sheet'!$AA103,0) + IFERROR(INDEX(WAC_Item_Cost,MATCH(1,(I$1=WAC_District)*('Blend Sheet'!$AB$4=WAC_IIN),0))*'Blend Sheet'!$AB103,0) + IFERROR(INDEX(WAC_Item_Cost,MATCH(1,(I$1=WAC_District)*('Blend Sheet'!$AC$4=WAC_IIN),0))*'Blend Sheet'!$AC103,0) + IFERROR(INDEX(WAC_Item_Cost,MATCH(1,(I$1=WAC_District)*('Blend Sheet'!$AD$4=WAC_IIN),0))*'Blend Sheet'!$AD103,0) + IFERROR(INDEX(WAC_Item_Cost,MATCH(1,(I$1=WAC_District)*('Blend Sheet'!$AE$4=WAC_IIN),0))*'Blend Sheet'!$AE103,0) + IFERROR(INDEX(WAC_Item_Cost,MATCH(1,(I$1=WAC_District)*('Blend Sheet'!$AF$4=WAC_IIN),0))*'Blend Sheet'!$AF103,0) + IFERROR(INDEX(WAC_Item_Cost,MATCH(1,(I$1=WAC_District)*('Blend Sheet'!$AG$4=WAC_IIN),0))*'Blend Sheet'!$AG103,0) + IFERROR(INDEX(WAC_Item_Cost,MATCH(1,(I$1=WAC_District)*('Blend Sheet'!$AH$4=WAC_IIN),0))*'Blend Sheet'!$AH103,0) + IFERROR(INDEX(WAC_Item_Cost,MATCH(1,(I$1=WAC_District)*('Blend Sheet'!$AI$4=WAC_IIN),0))*'Blend Sheet'!$AI103,0) + IFERROR(INDEX(WAC_Item_Cost,MATCH(1,(I$1=WAC_District)*('Blend Sheet'!$AJ$4=WAC_IIN),0))*'Blend Sheet'!$AJ103,0) + IFERROR(INDEX(WAC_Item_Cost,MATCH(1,(I$1=WAC_District)*('Blend Sheet'!$AK$4=WAC_IIN),0))*'Blend Sheet'!$AK103,0) + IFERROR(INDEX(WAC_Item_Cost,MATCH(1,(I$1=WAC_District)*('Blend Sheet'!$AL$4=WAC_IIN),0))*'Blend Sheet'!$AL103,0) + IFERROR(INDEX(WAC_Item_Cost,MATCH(1,(I$1=WAC_District)*('Blend Sheet'!$AM$4=WAC_IIN),0))*'Blend Sheet'!$AM103,0) + IFERROR(INDEX(WAC_Item_Cost,MATCH(1,(I$1=WAC_District)*('Blend Sheet'!$AN$4=WAC_IIN),0))*'Blend Sheet'!$AN103,0) + IFERROR(INDEX(WAC_Item_Cost,MATCH(1,(I$1=WAC_District)*('Blend Sheet'!$AO$4=WAC_IIN),0))*'Blend Sheet'!$AO103,0) + IFERROR(INDEX(WAC_Item_Cost,MATCH(1,(I$1=WAC_District)*('Blend Sheet'!$AP$4=WAC_IIN),0))*'Blend Sheet'!$AP103/1000,0)</f>
        <v>648.39447277700003</v>
      </c>
      <c r="J100" s="245">
        <f t="array" ref="J100">IFERROR(INDEX(WAC_Item_Cost,MATCH(1,(J$1=WAC_District)*('Blend Sheet'!$C$4=WAC_IIN),0))*'Blend Sheet'!$C103/1000,0) + IFERROR(INDEX(WAC_Item_Cost,MATCH(1,(J$1=WAC_District)*('Blend Sheet'!$D$4=WAC_IIN),0))*'Blend Sheet'!$D103/1000,0) + IFERROR(INDEX(WAC_Item_Cost,MATCH(1,(J$1=WAC_District)*('Blend Sheet'!$E$4=WAC_IIN),0))*'Blend Sheet'!$E103/1000,0) + IFERROR(INDEX(WAC_Item_Cost,MATCH(1,(J$1=WAC_District)*('Blend Sheet'!$F$4=WAC_IIN),0))*'Blend Sheet'!$F103/1000,0)  + IFERROR(INDEX(WAC_Item_Cost,MATCH(1,(J$1=WAC_District)*('Blend Sheet'!$G$4=WAC_IIN),0))*'Blend Sheet'!$G103,0) + IFERROR(INDEX(WAC_Item_Cost,MATCH(1,(J$1=WAC_District)*('Blend Sheet'!$H$4=WAC_IIN),0))*'Blend Sheet'!$H103,0)  + IFERROR(INDEX(WAC_Item_Cost,MATCH(1,(J$1=WAC_District)*('Blend Sheet'!$I$4=WAC_IIN),0))*'Blend Sheet'!$I103,0) + IFERROR(INDEX(WAC_Item_Cost,MATCH(1,(J$1=WAC_District)*('Blend Sheet'!$J$4=WAC_IIN),0))*'Blend Sheet'!$J103,0) + IFERROR(INDEX(WAC_Item_Cost,MATCH(1,(J$1=WAC_District)*('Blend Sheet'!$K$4=WAC_IIN),0))*'Blend Sheet'!$K103,0) + IFERROR(INDEX(WAC_Item_Cost,MATCH(1,(J$1=WAC_District)*('Blend Sheet'!$L$4=WAC_IIN),0))*'Blend Sheet'!$L103,0) + IFERROR(INDEX(WAC_Item_Cost,MATCH(1,(J$1=WAC_District)*('Blend Sheet'!$M$4=WAC_IIN),0))*'Blend Sheet'!$M103,0) + IFERROR(INDEX(WAC_Item_Cost,MATCH(1,(J$1=WAC_District)*('Blend Sheet'!$N$4=WAC_IIN),0))*'Blend Sheet'!$N103,0) + IFERROR(INDEX(WAC_Item_Cost,MATCH(1,(J$1=WAC_District)*('Blend Sheet'!$O$4=WAC_IIN),0))*'Blend Sheet'!$O103,0) + IFERROR(INDEX(WAC_Item_Cost,MATCH(1,(J$1=WAC_District)*('Blend Sheet'!$P$4=WAC_IIN),0))*'Blend Sheet'!$P103,0) + IFERROR(INDEX(WAC_Item_Cost,MATCH(1,(J$1=WAC_District)*('Blend Sheet'!$Q$4=WAC_IIN),0))*'Blend Sheet'!$Q103,0) + IFERROR(INDEX(WAC_Item_Cost,MATCH(1,(J$1=WAC_District)*('Blend Sheet'!$R$4=WAC_IIN),0))*'Blend Sheet'!$R103,0) + IFERROR(INDEX(WAC_Item_Cost,MATCH(1,(J$1=WAC_District)*('Blend Sheet'!$S$4=WAC_IIN),0))*'Blend Sheet'!$S103,0) + IFERROR(INDEX(WAC_Item_Cost,MATCH(1,(J$1=WAC_District)*('Blend Sheet'!$T$4=WAC_IIN),0))*'Blend Sheet'!$T103,0) + IFERROR(INDEX(WAC_Item_Cost,MATCH(1,(J$1=WAC_District)*('Blend Sheet'!$U$4=WAC_IIN),0))*'Blend Sheet'!$U103,0) + IFERROR(INDEX(WAC_Item_Cost,MATCH(1,(J$1=WAC_District)*('Blend Sheet'!$V$4=WAC_IIN),0))*'Blend Sheet'!$V103,0) + IFERROR(INDEX(WAC_Item_Cost,MATCH(1,(J$1=WAC_District)*('Blend Sheet'!$W$4=WAC_IIN),0))*'Blend Sheet'!$W103,0) + IFERROR(INDEX(WAC_Item_Cost,MATCH(1,(J$1=WAC_District)*('Blend Sheet'!$X$4=WAC_IIN),0))*'Blend Sheet'!$X103,0) + IFERROR(INDEX(WAC_Item_Cost,MATCH(1,(J$1=WAC_District)*('Blend Sheet'!$Y$4=WAC_IIN),0))*'Blend Sheet'!$Y103,0) + IFERROR(INDEX(WAC_Item_Cost,MATCH(1,(J$1=WAC_District)*('Blend Sheet'!$Z$4=WAC_IIN),0))*'Blend Sheet'!$Z103,0) + IFERROR(INDEX(WAC_Item_Cost,MATCH(1,(J$1=WAC_District)*('Blend Sheet'!$AA$4=WAC_IIN),0))*'Blend Sheet'!$AA103,0) + IFERROR(INDEX(WAC_Item_Cost,MATCH(1,(J$1=WAC_District)*('Blend Sheet'!$AB$4=WAC_IIN),0))*'Blend Sheet'!$AB103,0) + IFERROR(INDEX(WAC_Item_Cost,MATCH(1,(J$1=WAC_District)*('Blend Sheet'!$AC$4=WAC_IIN),0))*'Blend Sheet'!$AC103,0) + IFERROR(INDEX(WAC_Item_Cost,MATCH(1,(J$1=WAC_District)*('Blend Sheet'!$AD$4=WAC_IIN),0))*'Blend Sheet'!$AD103,0) + IFERROR(INDEX(WAC_Item_Cost,MATCH(1,(J$1=WAC_District)*('Blend Sheet'!$AE$4=WAC_IIN),0))*'Blend Sheet'!$AE103,0) + IFERROR(INDEX(WAC_Item_Cost,MATCH(1,(J$1=WAC_District)*('Blend Sheet'!$AF$4=WAC_IIN),0))*'Blend Sheet'!$AF103,0) + IFERROR(INDEX(WAC_Item_Cost,MATCH(1,(J$1=WAC_District)*('Blend Sheet'!$AG$4=WAC_IIN),0))*'Blend Sheet'!$AG103,0) + IFERROR(INDEX(WAC_Item_Cost,MATCH(1,(J$1=WAC_District)*('Blend Sheet'!$AH$4=WAC_IIN),0))*'Blend Sheet'!$AH103,0) + IFERROR(INDEX(WAC_Item_Cost,MATCH(1,(J$1=WAC_District)*('Blend Sheet'!$AI$4=WAC_IIN),0))*'Blend Sheet'!$AI103,0) + IFERROR(INDEX(WAC_Item_Cost,MATCH(1,(J$1=WAC_District)*('Blend Sheet'!$AJ$4=WAC_IIN),0))*'Blend Sheet'!$AJ103,0) + IFERROR(INDEX(WAC_Item_Cost,MATCH(1,(J$1=WAC_District)*('Blend Sheet'!$AK$4=WAC_IIN),0))*'Blend Sheet'!$AK103,0) + IFERROR(INDEX(WAC_Item_Cost,MATCH(1,(J$1=WAC_District)*('Blend Sheet'!$AL$4=WAC_IIN),0))*'Blend Sheet'!$AL103,0) + IFERROR(INDEX(WAC_Item_Cost,MATCH(1,(J$1=WAC_District)*('Blend Sheet'!$AM$4=WAC_IIN),0))*'Blend Sheet'!$AM103,0) + IFERROR(INDEX(WAC_Item_Cost,MATCH(1,(J$1=WAC_District)*('Blend Sheet'!$AN$4=WAC_IIN),0))*'Blend Sheet'!$AN103,0) + IFERROR(INDEX(WAC_Item_Cost,MATCH(1,(J$1=WAC_District)*('Blend Sheet'!$AO$4=WAC_IIN),0))*'Blend Sheet'!$AO103,0) + IFERROR(INDEX(WAC_Item_Cost,MATCH(1,(J$1=WAC_District)*('Blend Sheet'!$AP$4=WAC_IIN),0))*'Blend Sheet'!$AP103/1000,0)</f>
        <v>748.08702506700001</v>
      </c>
      <c r="K100" s="245">
        <f t="array" ref="K100">IFERROR(INDEX(WAC_Item_Cost,MATCH(1,(K$1=WAC_District)*('Blend Sheet'!$C$4=WAC_IIN),0))*'Blend Sheet'!$C103/1000,0) + IFERROR(INDEX(WAC_Item_Cost,MATCH(1,(K$1=WAC_District)*('Blend Sheet'!$D$4=WAC_IIN),0))*'Blend Sheet'!$D103/1000,0) + IFERROR(INDEX(WAC_Item_Cost,MATCH(1,(K$1=WAC_District)*('Blend Sheet'!$E$4=WAC_IIN),0))*'Blend Sheet'!$E103/1000,0) + IFERROR(INDEX(WAC_Item_Cost,MATCH(1,(K$1=WAC_District)*('Blend Sheet'!$F$4=WAC_IIN),0))*'Blend Sheet'!$F103/1000,0)  + IFERROR(INDEX(WAC_Item_Cost,MATCH(1,(K$1=WAC_District)*('Blend Sheet'!$G$4=WAC_IIN),0))*'Blend Sheet'!$G103,0) + IFERROR(INDEX(WAC_Item_Cost,MATCH(1,(K$1=WAC_District)*('Blend Sheet'!$H$4=WAC_IIN),0))*'Blend Sheet'!$H103,0)  + IFERROR(INDEX(WAC_Item_Cost,MATCH(1,(K$1=WAC_District)*('Blend Sheet'!$I$4=WAC_IIN),0))*'Blend Sheet'!$I103,0) + IFERROR(INDEX(WAC_Item_Cost,MATCH(1,(K$1=WAC_District)*('Blend Sheet'!$J$4=WAC_IIN),0))*'Blend Sheet'!$J103,0) + IFERROR(INDEX(WAC_Item_Cost,MATCH(1,(K$1=WAC_District)*('Blend Sheet'!$K$4=WAC_IIN),0))*'Blend Sheet'!$K103,0) + IFERROR(INDEX(WAC_Item_Cost,MATCH(1,(K$1=WAC_District)*('Blend Sheet'!$L$4=WAC_IIN),0))*'Blend Sheet'!$L103,0) + IFERROR(INDEX(WAC_Item_Cost,MATCH(1,(K$1=WAC_District)*('Blend Sheet'!$M$4=WAC_IIN),0))*'Blend Sheet'!$M103,0) + IFERROR(INDEX(WAC_Item_Cost,MATCH(1,(K$1=WAC_District)*('Blend Sheet'!$N$4=WAC_IIN),0))*'Blend Sheet'!$N103,0) + IFERROR(INDEX(WAC_Item_Cost,MATCH(1,(K$1=WAC_District)*('Blend Sheet'!$O$4=WAC_IIN),0))*'Blend Sheet'!$O103,0) + IFERROR(INDEX(WAC_Item_Cost,MATCH(1,(K$1=WAC_District)*('Blend Sheet'!$P$4=WAC_IIN),0))*'Blend Sheet'!$P103,0) + IFERROR(INDEX(WAC_Item_Cost,MATCH(1,(K$1=WAC_District)*('Blend Sheet'!$Q$4=WAC_IIN),0))*'Blend Sheet'!$Q103,0) + IFERROR(INDEX(WAC_Item_Cost,MATCH(1,(K$1=WAC_District)*('Blend Sheet'!$R$4=WAC_IIN),0))*'Blend Sheet'!$R103,0) + IFERROR(INDEX(WAC_Item_Cost,MATCH(1,(K$1=WAC_District)*('Blend Sheet'!$S$4=WAC_IIN),0))*'Blend Sheet'!$S103,0) + IFERROR(INDEX(WAC_Item_Cost,MATCH(1,(K$1=WAC_District)*('Blend Sheet'!$T$4=WAC_IIN),0))*'Blend Sheet'!$T103,0) + IFERROR(INDEX(WAC_Item_Cost,MATCH(1,(K$1=WAC_District)*('Blend Sheet'!$U$4=WAC_IIN),0))*'Blend Sheet'!$U103,0) + IFERROR(INDEX(WAC_Item_Cost,MATCH(1,(K$1=WAC_District)*('Blend Sheet'!$V$4=WAC_IIN),0))*'Blend Sheet'!$V103,0) + IFERROR(INDEX(WAC_Item_Cost,MATCH(1,(K$1=WAC_District)*('Blend Sheet'!$W$4=WAC_IIN),0))*'Blend Sheet'!$W103,0) + IFERROR(INDEX(WAC_Item_Cost,MATCH(1,(K$1=WAC_District)*('Blend Sheet'!$X$4=WAC_IIN),0))*'Blend Sheet'!$X103,0) + IFERROR(INDEX(WAC_Item_Cost,MATCH(1,(K$1=WAC_District)*('Blend Sheet'!$Y$4=WAC_IIN),0))*'Blend Sheet'!$Y103,0) + IFERROR(INDEX(WAC_Item_Cost,MATCH(1,(K$1=WAC_District)*('Blend Sheet'!$Z$4=WAC_IIN),0))*'Blend Sheet'!$Z103,0) + IFERROR(INDEX(WAC_Item_Cost,MATCH(1,(K$1=WAC_District)*('Blend Sheet'!$AA$4=WAC_IIN),0))*'Blend Sheet'!$AA103,0) + IFERROR(INDEX(WAC_Item_Cost,MATCH(1,(K$1=WAC_District)*('Blend Sheet'!$AB$4=WAC_IIN),0))*'Blend Sheet'!$AB103,0) + IFERROR(INDEX(WAC_Item_Cost,MATCH(1,(K$1=WAC_District)*('Blend Sheet'!$AC$4=WAC_IIN),0))*'Blend Sheet'!$AC103,0) + IFERROR(INDEX(WAC_Item_Cost,MATCH(1,(K$1=WAC_District)*('Blend Sheet'!$AD$4=WAC_IIN),0))*'Blend Sheet'!$AD103,0) + IFERROR(INDEX(WAC_Item_Cost,MATCH(1,(K$1=WAC_District)*('Blend Sheet'!$AE$4=WAC_IIN),0))*'Blend Sheet'!$AE103,0) + IFERROR(INDEX(WAC_Item_Cost,MATCH(1,(K$1=WAC_District)*('Blend Sheet'!$AF$4=WAC_IIN),0))*'Blend Sheet'!$AF103,0) + IFERROR(INDEX(WAC_Item_Cost,MATCH(1,(K$1=WAC_District)*('Blend Sheet'!$AG$4=WAC_IIN),0))*'Blend Sheet'!$AG103,0) + IFERROR(INDEX(WAC_Item_Cost,MATCH(1,(K$1=WAC_District)*('Blend Sheet'!$AH$4=WAC_IIN),0))*'Blend Sheet'!$AH103,0) + IFERROR(INDEX(WAC_Item_Cost,MATCH(1,(K$1=WAC_District)*('Blend Sheet'!$AI$4=WAC_IIN),0))*'Blend Sheet'!$AI103,0) + IFERROR(INDEX(WAC_Item_Cost,MATCH(1,(K$1=WAC_District)*('Blend Sheet'!$AJ$4=WAC_IIN),0))*'Blend Sheet'!$AJ103,0) + IFERROR(INDEX(WAC_Item_Cost,MATCH(1,(K$1=WAC_District)*('Blend Sheet'!$AK$4=WAC_IIN),0))*'Blend Sheet'!$AK103,0) + IFERROR(INDEX(WAC_Item_Cost,MATCH(1,(K$1=WAC_District)*('Blend Sheet'!$AL$4=WAC_IIN),0))*'Blend Sheet'!$AL103,0) + IFERROR(INDEX(WAC_Item_Cost,MATCH(1,(K$1=WAC_District)*('Blend Sheet'!$AM$4=WAC_IIN),0))*'Blend Sheet'!$AM103,0) + IFERROR(INDEX(WAC_Item_Cost,MATCH(1,(K$1=WAC_District)*('Blend Sheet'!$AN$4=WAC_IIN),0))*'Blend Sheet'!$AN103,0) + IFERROR(INDEX(WAC_Item_Cost,MATCH(1,(K$1=WAC_District)*('Blend Sheet'!$AO$4=WAC_IIN),0))*'Blend Sheet'!$AO103,0) + IFERROR(INDEX(WAC_Item_Cost,MATCH(1,(K$1=WAC_District)*('Blend Sheet'!$AP$4=WAC_IIN),0))*'Blend Sheet'!$AP103/1000,0)</f>
        <v>0</v>
      </c>
      <c r="L100" s="245">
        <f t="array" ref="L100">IFERROR(INDEX(WAC_Item_Cost,MATCH(1,(L$1=WAC_District)*('Blend Sheet'!$C$4=WAC_IIN),0))*'Blend Sheet'!$C103/1000,0) + IFERROR(INDEX(WAC_Item_Cost,MATCH(1,(L$1=WAC_District)*('Blend Sheet'!$D$4=WAC_IIN),0))*'Blend Sheet'!$D103/1000,0) + IFERROR(INDEX(WAC_Item_Cost,MATCH(1,(L$1=WAC_District)*('Blend Sheet'!$E$4=WAC_IIN),0))*'Blend Sheet'!$E103/1000,0) + IFERROR(INDEX(WAC_Item_Cost,MATCH(1,(L$1=WAC_District)*('Blend Sheet'!$F$4=WAC_IIN),0))*'Blend Sheet'!$F103/1000,0)  + IFERROR(INDEX(WAC_Item_Cost,MATCH(1,(L$1=WAC_District)*('Blend Sheet'!$G$4=WAC_IIN),0))*'Blend Sheet'!$G103,0) + IFERROR(INDEX(WAC_Item_Cost,MATCH(1,(L$1=WAC_District)*('Blend Sheet'!$H$4=WAC_IIN),0))*'Blend Sheet'!$H103,0)  + IFERROR(INDEX(WAC_Item_Cost,MATCH(1,(L$1=WAC_District)*('Blend Sheet'!$I$4=WAC_IIN),0))*'Blend Sheet'!$I103,0) + IFERROR(INDEX(WAC_Item_Cost,MATCH(1,(L$1=WAC_District)*('Blend Sheet'!$J$4=WAC_IIN),0))*'Blend Sheet'!$J103,0) + IFERROR(INDEX(WAC_Item_Cost,MATCH(1,(L$1=WAC_District)*('Blend Sheet'!$K$4=WAC_IIN),0))*'Blend Sheet'!$K103,0) + IFERROR(INDEX(WAC_Item_Cost,MATCH(1,(L$1=WAC_District)*('Blend Sheet'!$L$4=WAC_IIN),0))*'Blend Sheet'!$L103,0) + IFERROR(INDEX(WAC_Item_Cost,MATCH(1,(L$1=WAC_District)*('Blend Sheet'!$M$4=WAC_IIN),0))*'Blend Sheet'!$M103,0) + IFERROR(INDEX(WAC_Item_Cost,MATCH(1,(L$1=WAC_District)*('Blend Sheet'!$N$4=WAC_IIN),0))*'Blend Sheet'!$N103,0) + IFERROR(INDEX(WAC_Item_Cost,MATCH(1,(L$1=WAC_District)*('Blend Sheet'!$O$4=WAC_IIN),0))*'Blend Sheet'!$O103,0) + IFERROR(INDEX(WAC_Item_Cost,MATCH(1,(L$1=WAC_District)*('Blend Sheet'!$P$4=WAC_IIN),0))*'Blend Sheet'!$P103,0) + IFERROR(INDEX(WAC_Item_Cost,MATCH(1,(L$1=WAC_District)*('Blend Sheet'!$Q$4=WAC_IIN),0))*'Blend Sheet'!$Q103,0) + IFERROR(INDEX(WAC_Item_Cost,MATCH(1,(L$1=WAC_District)*('Blend Sheet'!$R$4=WAC_IIN),0))*'Blend Sheet'!$R103,0) + IFERROR(INDEX(WAC_Item_Cost,MATCH(1,(L$1=WAC_District)*('Blend Sheet'!$S$4=WAC_IIN),0))*'Blend Sheet'!$S103,0) + IFERROR(INDEX(WAC_Item_Cost,MATCH(1,(L$1=WAC_District)*('Blend Sheet'!$T$4=WAC_IIN),0))*'Blend Sheet'!$T103,0) + IFERROR(INDEX(WAC_Item_Cost,MATCH(1,(L$1=WAC_District)*('Blend Sheet'!$U$4=WAC_IIN),0))*'Blend Sheet'!$U103,0) + IFERROR(INDEX(WAC_Item_Cost,MATCH(1,(L$1=WAC_District)*('Blend Sheet'!$V$4=WAC_IIN),0))*'Blend Sheet'!$V103,0) + IFERROR(INDEX(WAC_Item_Cost,MATCH(1,(L$1=WAC_District)*('Blend Sheet'!$W$4=WAC_IIN),0))*'Blend Sheet'!$W103,0) + IFERROR(INDEX(WAC_Item_Cost,MATCH(1,(L$1=WAC_District)*('Blend Sheet'!$X$4=WAC_IIN),0))*'Blend Sheet'!$X103,0) + IFERROR(INDEX(WAC_Item_Cost,MATCH(1,(L$1=WAC_District)*('Blend Sheet'!$Y$4=WAC_IIN),0))*'Blend Sheet'!$Y103,0) + IFERROR(INDEX(WAC_Item_Cost,MATCH(1,(L$1=WAC_District)*('Blend Sheet'!$Z$4=WAC_IIN),0))*'Blend Sheet'!$Z103,0) + IFERROR(INDEX(WAC_Item_Cost,MATCH(1,(L$1=WAC_District)*('Blend Sheet'!$AA$4=WAC_IIN),0))*'Blend Sheet'!$AA103,0) + IFERROR(INDEX(WAC_Item_Cost,MATCH(1,(L$1=WAC_District)*('Blend Sheet'!$AB$4=WAC_IIN),0))*'Blend Sheet'!$AB103,0) + IFERROR(INDEX(WAC_Item_Cost,MATCH(1,(L$1=WAC_District)*('Blend Sheet'!$AC$4=WAC_IIN),0))*'Blend Sheet'!$AC103,0) + IFERROR(INDEX(WAC_Item_Cost,MATCH(1,(L$1=WAC_District)*('Blend Sheet'!$AD$4=WAC_IIN),0))*'Blend Sheet'!$AD103,0) + IFERROR(INDEX(WAC_Item_Cost,MATCH(1,(L$1=WAC_District)*('Blend Sheet'!$AE$4=WAC_IIN),0))*'Blend Sheet'!$AE103,0) + IFERROR(INDEX(WAC_Item_Cost,MATCH(1,(L$1=WAC_District)*('Blend Sheet'!$AF$4=WAC_IIN),0))*'Blend Sheet'!$AF103,0) + IFERROR(INDEX(WAC_Item_Cost,MATCH(1,(L$1=WAC_District)*('Blend Sheet'!$AG$4=WAC_IIN),0))*'Blend Sheet'!$AG103,0) + IFERROR(INDEX(WAC_Item_Cost,MATCH(1,(L$1=WAC_District)*('Blend Sheet'!$AH$4=WAC_IIN),0))*'Blend Sheet'!$AH103,0) + IFERROR(INDEX(WAC_Item_Cost,MATCH(1,(L$1=WAC_District)*('Blend Sheet'!$AI$4=WAC_IIN),0))*'Blend Sheet'!$AI103,0) + IFERROR(INDEX(WAC_Item_Cost,MATCH(1,(L$1=WAC_District)*('Blend Sheet'!$AJ$4=WAC_IIN),0))*'Blend Sheet'!$AJ103,0) + IFERROR(INDEX(WAC_Item_Cost,MATCH(1,(L$1=WAC_District)*('Blend Sheet'!$AK$4=WAC_IIN),0))*'Blend Sheet'!$AK103,0) + IFERROR(INDEX(WAC_Item_Cost,MATCH(1,(L$1=WAC_District)*('Blend Sheet'!$AL$4=WAC_IIN),0))*'Blend Sheet'!$AL103,0) + IFERROR(INDEX(WAC_Item_Cost,MATCH(1,(L$1=WAC_District)*('Blend Sheet'!$AM$4=WAC_IIN),0))*'Blend Sheet'!$AM103,0) + IFERROR(INDEX(WAC_Item_Cost,MATCH(1,(L$1=WAC_District)*('Blend Sheet'!$AN$4=WAC_IIN),0))*'Blend Sheet'!$AN103,0) + IFERROR(INDEX(WAC_Item_Cost,MATCH(1,(L$1=WAC_District)*('Blend Sheet'!$AO$4=WAC_IIN),0))*'Blend Sheet'!$AO103,0) + IFERROR(INDEX(WAC_Item_Cost,MATCH(1,(L$1=WAC_District)*('Blend Sheet'!$AP$4=WAC_IIN),0))*'Blend Sheet'!$AP103/1000,0)</f>
        <v>0</v>
      </c>
    </row>
    <row r="101" spans="1:12" x14ac:dyDescent="0.25">
      <c r="A101" t="str">
        <f>'Blend Sheet'!A104</f>
        <v>PRODUCTIONmix HZ</v>
      </c>
      <c r="B101" s="245">
        <f t="array" ref="B101">IFERROR(INDEX(WAC_Item_Cost,MATCH(1,(B$1=WAC_District)*('Blend Sheet'!$C$4=WAC_IIN),0))*'Blend Sheet'!$C104/1000,0) + IFERROR(INDEX(WAC_Item_Cost,MATCH(1,(B$1=WAC_District)*('Blend Sheet'!$D$4=WAC_IIN),0))*'Blend Sheet'!$D104/1000,0) + IFERROR(INDEX(WAC_Item_Cost,MATCH(1,(B$1=WAC_District)*('Blend Sheet'!$E$4=WAC_IIN),0))*'Blend Sheet'!$E104/1000,0) + IFERROR(INDEX(WAC_Item_Cost,MATCH(1,(B$1=WAC_District)*('Blend Sheet'!$F$4=WAC_IIN),0))*'Blend Sheet'!$F104/1000,0)  + IFERROR(INDEX(WAC_Item_Cost,MATCH(1,(B$1=WAC_District)*('Blend Sheet'!$G$4=WAC_IIN),0))*'Blend Sheet'!$G104,0) + IFERROR(INDEX(WAC_Item_Cost,MATCH(1,(B$1=WAC_District)*('Blend Sheet'!$H$4=WAC_IIN),0))*'Blend Sheet'!$H104,0)  + IFERROR(INDEX(WAC_Item_Cost,MATCH(1,(B$1=WAC_District)*('Blend Sheet'!$I$4=WAC_IIN),0))*'Blend Sheet'!$I104,0) + IFERROR(INDEX(WAC_Item_Cost,MATCH(1,(B$1=WAC_District)*('Blend Sheet'!$J$4=WAC_IIN),0))*'Blend Sheet'!$J104,0) + IFERROR(INDEX(WAC_Item_Cost,MATCH(1,(B$1=WAC_District)*('Blend Sheet'!$K$4=WAC_IIN),0))*'Blend Sheet'!$K104,0) + IFERROR(INDEX(WAC_Item_Cost,MATCH(1,(B$1=WAC_District)*('Blend Sheet'!$L$4=WAC_IIN),0))*'Blend Sheet'!$L104,0) + IFERROR(INDEX(WAC_Item_Cost,MATCH(1,(B$1=WAC_District)*('Blend Sheet'!$M$4=WAC_IIN),0))*'Blend Sheet'!$M104,0) + IFERROR(INDEX(WAC_Item_Cost,MATCH(1,(B$1=WAC_District)*('Blend Sheet'!$N$4=WAC_IIN),0))*'Blend Sheet'!$N104,0) + IFERROR(INDEX(WAC_Item_Cost,MATCH(1,(B$1=WAC_District)*('Blend Sheet'!$O$4=WAC_IIN),0))*'Blend Sheet'!$O104,0) + IFERROR(INDEX(WAC_Item_Cost,MATCH(1,(B$1=WAC_District)*('Blend Sheet'!$P$4=WAC_IIN),0))*'Blend Sheet'!$P104,0) + IFERROR(INDEX(WAC_Item_Cost,MATCH(1,(B$1=WAC_District)*('Blend Sheet'!$Q$4=WAC_IIN),0))*'Blend Sheet'!$Q104,0) + IFERROR(INDEX(WAC_Item_Cost,MATCH(1,(B$1=WAC_District)*('Blend Sheet'!$R$4=WAC_IIN),0))*'Blend Sheet'!$R104,0) + IFERROR(INDEX(WAC_Item_Cost,MATCH(1,(B$1=WAC_District)*('Blend Sheet'!$S$4=WAC_IIN),0))*'Blend Sheet'!$S104,0) + IFERROR(INDEX(WAC_Item_Cost,MATCH(1,(B$1=WAC_District)*('Blend Sheet'!$T$4=WAC_IIN),0))*'Blend Sheet'!$T104,0) + IFERROR(INDEX(WAC_Item_Cost,MATCH(1,(B$1=WAC_District)*('Blend Sheet'!$U$4=WAC_IIN),0))*'Blend Sheet'!$U104,0) + IFERROR(INDEX(WAC_Item_Cost,MATCH(1,(B$1=WAC_District)*('Blend Sheet'!$V$4=WAC_IIN),0))*'Blend Sheet'!$V104,0) + IFERROR(INDEX(WAC_Item_Cost,MATCH(1,(B$1=WAC_District)*('Blend Sheet'!$W$4=WAC_IIN),0))*'Blend Sheet'!$W104,0) + IFERROR(INDEX(WAC_Item_Cost,MATCH(1,(B$1=WAC_District)*('Blend Sheet'!$X$4=WAC_IIN),0))*'Blend Sheet'!$X104,0) + IFERROR(INDEX(WAC_Item_Cost,MATCH(1,(B$1=WAC_District)*('Blend Sheet'!$Y$4=WAC_IIN),0))*'Blend Sheet'!$Y104,0) + IFERROR(INDEX(WAC_Item_Cost,MATCH(1,(B$1=WAC_District)*('Blend Sheet'!$Z$4=WAC_IIN),0))*'Blend Sheet'!$Z104,0) + IFERROR(INDEX(WAC_Item_Cost,MATCH(1,(B$1=WAC_District)*('Blend Sheet'!$AA$4=WAC_IIN),0))*'Blend Sheet'!$AA104,0) + IFERROR(INDEX(WAC_Item_Cost,MATCH(1,(B$1=WAC_District)*('Blend Sheet'!$AB$4=WAC_IIN),0))*'Blend Sheet'!$AB104,0) + IFERROR(INDEX(WAC_Item_Cost,MATCH(1,(B$1=WAC_District)*('Blend Sheet'!$AC$4=WAC_IIN),0))*'Blend Sheet'!$AC104,0) + IFERROR(INDEX(WAC_Item_Cost,MATCH(1,(B$1=WAC_District)*('Blend Sheet'!$AD$4=WAC_IIN),0))*'Blend Sheet'!$AD104,0) + IFERROR(INDEX(WAC_Item_Cost,MATCH(1,(B$1=WAC_District)*('Blend Sheet'!$AE$4=WAC_IIN),0))*'Blend Sheet'!$AE104,0) + IFERROR(INDEX(WAC_Item_Cost,MATCH(1,(B$1=WAC_District)*('Blend Sheet'!$AF$4=WAC_IIN),0))*'Blend Sheet'!$AF104,0) + IFERROR(INDEX(WAC_Item_Cost,MATCH(1,(B$1=WAC_District)*('Blend Sheet'!$AG$4=WAC_IIN),0))*'Blend Sheet'!$AG104,0) + IFERROR(INDEX(WAC_Item_Cost,MATCH(1,(B$1=WAC_District)*('Blend Sheet'!$AH$4=WAC_IIN),0))*'Blend Sheet'!$AH104,0) + IFERROR(INDEX(WAC_Item_Cost,MATCH(1,(B$1=WAC_District)*('Blend Sheet'!$AI$4=WAC_IIN),0))*'Blend Sheet'!$AI104,0) + IFERROR(INDEX(WAC_Item_Cost,MATCH(1,(B$1=WAC_District)*('Blend Sheet'!$AJ$4=WAC_IIN),0))*'Blend Sheet'!$AJ104,0) + IFERROR(INDEX(WAC_Item_Cost,MATCH(1,(B$1=WAC_District)*('Blend Sheet'!$AK$4=WAC_IIN),0))*'Blend Sheet'!$AK104,0) + IFERROR(INDEX(WAC_Item_Cost,MATCH(1,(B$1=WAC_District)*('Blend Sheet'!$AL$4=WAC_IIN),0))*'Blend Sheet'!$AL104,0) + IFERROR(INDEX(WAC_Item_Cost,MATCH(1,(B$1=WAC_District)*('Blend Sheet'!$AM$4=WAC_IIN),0))*'Blend Sheet'!$AM104,0) + IFERROR(INDEX(WAC_Item_Cost,MATCH(1,(B$1=WAC_District)*('Blend Sheet'!$AN$4=WAC_IIN),0))*'Blend Sheet'!$AN104,0) + IFERROR(INDEX(WAC_Item_Cost,MATCH(1,(B$1=WAC_District)*('Blend Sheet'!$AO$4=WAC_IIN),0))*'Blend Sheet'!$AO104,0) + IFERROR(INDEX(WAC_Item_Cost,MATCH(1,(B$1=WAC_District)*('Blend Sheet'!$AP$4=WAC_IIN),0))*'Blend Sheet'!$AP104/1000,0)</f>
        <v>154.21066956999999</v>
      </c>
      <c r="C101" s="245">
        <f t="array" ref="C101">IFERROR(INDEX(WAC_Item_Cost,MATCH(1,(C$1=WAC_District)*('Blend Sheet'!$C$4=WAC_IIN),0))*'Blend Sheet'!$C104/1000,0) + IFERROR(INDEX(WAC_Item_Cost,MATCH(1,(C$1=WAC_District)*('Blend Sheet'!$D$4=WAC_IIN),0))*'Blend Sheet'!$D104/1000,0) + IFERROR(INDEX(WAC_Item_Cost,MATCH(1,(C$1=WAC_District)*('Blend Sheet'!$E$4=WAC_IIN),0))*'Blend Sheet'!$E104/1000,0) + IFERROR(INDEX(WAC_Item_Cost,MATCH(1,(C$1=WAC_District)*('Blend Sheet'!$F$4=WAC_IIN),0))*'Blend Sheet'!$F104/1000,0)  + IFERROR(INDEX(WAC_Item_Cost,MATCH(1,(C$1=WAC_District)*('Blend Sheet'!$G$4=WAC_IIN),0))*'Blend Sheet'!$G104,0) + IFERROR(INDEX(WAC_Item_Cost,MATCH(1,(C$1=WAC_District)*('Blend Sheet'!$H$4=WAC_IIN),0))*'Blend Sheet'!$H104,0)  + IFERROR(INDEX(WAC_Item_Cost,MATCH(1,(C$1=WAC_District)*('Blend Sheet'!$I$4=WAC_IIN),0))*'Blend Sheet'!$I104,0) + IFERROR(INDEX(WAC_Item_Cost,MATCH(1,(C$1=WAC_District)*('Blend Sheet'!$J$4=WAC_IIN),0))*'Blend Sheet'!$J104,0) + IFERROR(INDEX(WAC_Item_Cost,MATCH(1,(C$1=WAC_District)*('Blend Sheet'!$K$4=WAC_IIN),0))*'Blend Sheet'!$K104,0) + IFERROR(INDEX(WAC_Item_Cost,MATCH(1,(C$1=WAC_District)*('Blend Sheet'!$L$4=WAC_IIN),0))*'Blend Sheet'!$L104,0) + IFERROR(INDEX(WAC_Item_Cost,MATCH(1,(C$1=WAC_District)*('Blend Sheet'!$M$4=WAC_IIN),0))*'Blend Sheet'!$M104,0) + IFERROR(INDEX(WAC_Item_Cost,MATCH(1,(C$1=WAC_District)*('Blend Sheet'!$N$4=WAC_IIN),0))*'Blend Sheet'!$N104,0) + IFERROR(INDEX(WAC_Item_Cost,MATCH(1,(C$1=WAC_District)*('Blend Sheet'!$O$4=WAC_IIN),0))*'Blend Sheet'!$O104,0) + IFERROR(INDEX(WAC_Item_Cost,MATCH(1,(C$1=WAC_District)*('Blend Sheet'!$P$4=WAC_IIN),0))*'Blend Sheet'!$P104,0) + IFERROR(INDEX(WAC_Item_Cost,MATCH(1,(C$1=WAC_District)*('Blend Sheet'!$Q$4=WAC_IIN),0))*'Blend Sheet'!$Q104,0) + IFERROR(INDEX(WAC_Item_Cost,MATCH(1,(C$1=WAC_District)*('Blend Sheet'!$R$4=WAC_IIN),0))*'Blend Sheet'!$R104,0) + IFERROR(INDEX(WAC_Item_Cost,MATCH(1,(C$1=WAC_District)*('Blend Sheet'!$S$4=WAC_IIN),0))*'Blend Sheet'!$S104,0) + IFERROR(INDEX(WAC_Item_Cost,MATCH(1,(C$1=WAC_District)*('Blend Sheet'!$T$4=WAC_IIN),0))*'Blend Sheet'!$T104,0) + IFERROR(INDEX(WAC_Item_Cost,MATCH(1,(C$1=WAC_District)*('Blend Sheet'!$U$4=WAC_IIN),0))*'Blend Sheet'!$U104,0) + IFERROR(INDEX(WAC_Item_Cost,MATCH(1,(C$1=WAC_District)*('Blend Sheet'!$V$4=WAC_IIN),0))*'Blend Sheet'!$V104,0) + IFERROR(INDEX(WAC_Item_Cost,MATCH(1,(C$1=WAC_District)*('Blend Sheet'!$W$4=WAC_IIN),0))*'Blend Sheet'!$W104,0) + IFERROR(INDEX(WAC_Item_Cost,MATCH(1,(C$1=WAC_District)*('Blend Sheet'!$X$4=WAC_IIN),0))*'Blend Sheet'!$X104,0) + IFERROR(INDEX(WAC_Item_Cost,MATCH(1,(C$1=WAC_District)*('Blend Sheet'!$Y$4=WAC_IIN),0))*'Blend Sheet'!$Y104,0) + IFERROR(INDEX(WAC_Item_Cost,MATCH(1,(C$1=WAC_District)*('Blend Sheet'!$Z$4=WAC_IIN),0))*'Blend Sheet'!$Z104,0) + IFERROR(INDEX(WAC_Item_Cost,MATCH(1,(C$1=WAC_District)*('Blend Sheet'!$AA$4=WAC_IIN),0))*'Blend Sheet'!$AA104,0) + IFERROR(INDEX(WAC_Item_Cost,MATCH(1,(C$1=WAC_District)*('Blend Sheet'!$AB$4=WAC_IIN),0))*'Blend Sheet'!$AB104,0) + IFERROR(INDEX(WAC_Item_Cost,MATCH(1,(C$1=WAC_District)*('Blend Sheet'!$AC$4=WAC_IIN),0))*'Blend Sheet'!$AC104,0) + IFERROR(INDEX(WAC_Item_Cost,MATCH(1,(C$1=WAC_District)*('Blend Sheet'!$AD$4=WAC_IIN),0))*'Blend Sheet'!$AD104,0) + IFERROR(INDEX(WAC_Item_Cost,MATCH(1,(C$1=WAC_District)*('Blend Sheet'!$AE$4=WAC_IIN),0))*'Blend Sheet'!$AE104,0) + IFERROR(INDEX(WAC_Item_Cost,MATCH(1,(C$1=WAC_District)*('Blend Sheet'!$AF$4=WAC_IIN),0))*'Blend Sheet'!$AF104,0) + IFERROR(INDEX(WAC_Item_Cost,MATCH(1,(C$1=WAC_District)*('Blend Sheet'!$AG$4=WAC_IIN),0))*'Blend Sheet'!$AG104,0) + IFERROR(INDEX(WAC_Item_Cost,MATCH(1,(C$1=WAC_District)*('Blend Sheet'!$AH$4=WAC_IIN),0))*'Blend Sheet'!$AH104,0) + IFERROR(INDEX(WAC_Item_Cost,MATCH(1,(C$1=WAC_District)*('Blend Sheet'!$AI$4=WAC_IIN),0))*'Blend Sheet'!$AI104,0) + IFERROR(INDEX(WAC_Item_Cost,MATCH(1,(C$1=WAC_District)*('Blend Sheet'!$AJ$4=WAC_IIN),0))*'Blend Sheet'!$AJ104,0) + IFERROR(INDEX(WAC_Item_Cost,MATCH(1,(C$1=WAC_District)*('Blend Sheet'!$AK$4=WAC_IIN),0))*'Blend Sheet'!$AK104,0) + IFERROR(INDEX(WAC_Item_Cost,MATCH(1,(C$1=WAC_District)*('Blend Sheet'!$AL$4=WAC_IIN),0))*'Blend Sheet'!$AL104,0) + IFERROR(INDEX(WAC_Item_Cost,MATCH(1,(C$1=WAC_District)*('Blend Sheet'!$AM$4=WAC_IIN),0))*'Blend Sheet'!$AM104,0) + IFERROR(INDEX(WAC_Item_Cost,MATCH(1,(C$1=WAC_District)*('Blend Sheet'!$AN$4=WAC_IIN),0))*'Blend Sheet'!$AN104,0) + IFERROR(INDEX(WAC_Item_Cost,MATCH(1,(C$1=WAC_District)*('Blend Sheet'!$AO$4=WAC_IIN),0))*'Blend Sheet'!$AO104,0) + IFERROR(INDEX(WAC_Item_Cost,MATCH(1,(C$1=WAC_District)*('Blend Sheet'!$AP$4=WAC_IIN),0))*'Blend Sheet'!$AP104/1000,0)</f>
        <v>178.44075691</v>
      </c>
      <c r="D101" s="245">
        <f t="array" ref="D101">IFERROR(INDEX(WAC_Item_Cost,MATCH(1,(D$1=WAC_District)*('Blend Sheet'!$C$4=WAC_IIN),0))*'Blend Sheet'!$C104/1000,0) + IFERROR(INDEX(WAC_Item_Cost,MATCH(1,(D$1=WAC_District)*('Blend Sheet'!$D$4=WAC_IIN),0))*'Blend Sheet'!$D104/1000,0) + IFERROR(INDEX(WAC_Item_Cost,MATCH(1,(D$1=WAC_District)*('Blend Sheet'!$E$4=WAC_IIN),0))*'Blend Sheet'!$E104/1000,0) + IFERROR(INDEX(WAC_Item_Cost,MATCH(1,(D$1=WAC_District)*('Blend Sheet'!$F$4=WAC_IIN),0))*'Blend Sheet'!$F104/1000,0)  + IFERROR(INDEX(WAC_Item_Cost,MATCH(1,(D$1=WAC_District)*('Blend Sheet'!$G$4=WAC_IIN),0))*'Blend Sheet'!$G104,0) + IFERROR(INDEX(WAC_Item_Cost,MATCH(1,(D$1=WAC_District)*('Blend Sheet'!$H$4=WAC_IIN),0))*'Blend Sheet'!$H104,0)  + IFERROR(INDEX(WAC_Item_Cost,MATCH(1,(D$1=WAC_District)*('Blend Sheet'!$I$4=WAC_IIN),0))*'Blend Sheet'!$I104,0) + IFERROR(INDEX(WAC_Item_Cost,MATCH(1,(D$1=WAC_District)*('Blend Sheet'!$J$4=WAC_IIN),0))*'Blend Sheet'!$J104,0) + IFERROR(INDEX(WAC_Item_Cost,MATCH(1,(D$1=WAC_District)*('Blend Sheet'!$K$4=WAC_IIN),0))*'Blend Sheet'!$K104,0) + IFERROR(INDEX(WAC_Item_Cost,MATCH(1,(D$1=WAC_District)*('Blend Sheet'!$L$4=WAC_IIN),0))*'Blend Sheet'!$L104,0) + IFERROR(INDEX(WAC_Item_Cost,MATCH(1,(D$1=WAC_District)*('Blend Sheet'!$M$4=WAC_IIN),0))*'Blend Sheet'!$M104,0) + IFERROR(INDEX(WAC_Item_Cost,MATCH(1,(D$1=WAC_District)*('Blend Sheet'!$N$4=WAC_IIN),0))*'Blend Sheet'!$N104,0) + IFERROR(INDEX(WAC_Item_Cost,MATCH(1,(D$1=WAC_District)*('Blend Sheet'!$O$4=WAC_IIN),0))*'Blend Sheet'!$O104,0) + IFERROR(INDEX(WAC_Item_Cost,MATCH(1,(D$1=WAC_District)*('Blend Sheet'!$P$4=WAC_IIN),0))*'Blend Sheet'!$P104,0) + IFERROR(INDEX(WAC_Item_Cost,MATCH(1,(D$1=WAC_District)*('Blend Sheet'!$Q$4=WAC_IIN),0))*'Blend Sheet'!$Q104,0) + IFERROR(INDEX(WAC_Item_Cost,MATCH(1,(D$1=WAC_District)*('Blend Sheet'!$R$4=WAC_IIN),0))*'Blend Sheet'!$R104,0) + IFERROR(INDEX(WAC_Item_Cost,MATCH(1,(D$1=WAC_District)*('Blend Sheet'!$S$4=WAC_IIN),0))*'Blend Sheet'!$S104,0) + IFERROR(INDEX(WAC_Item_Cost,MATCH(1,(D$1=WAC_District)*('Blend Sheet'!$T$4=WAC_IIN),0))*'Blend Sheet'!$T104,0) + IFERROR(INDEX(WAC_Item_Cost,MATCH(1,(D$1=WAC_District)*('Blend Sheet'!$U$4=WAC_IIN),0))*'Blend Sheet'!$U104,0) + IFERROR(INDEX(WAC_Item_Cost,MATCH(1,(D$1=WAC_District)*('Blend Sheet'!$V$4=WAC_IIN),0))*'Blend Sheet'!$V104,0) + IFERROR(INDEX(WAC_Item_Cost,MATCH(1,(D$1=WAC_District)*('Blend Sheet'!$W$4=WAC_IIN),0))*'Blend Sheet'!$W104,0) + IFERROR(INDEX(WAC_Item_Cost,MATCH(1,(D$1=WAC_District)*('Blend Sheet'!$X$4=WAC_IIN),0))*'Blend Sheet'!$X104,0) + IFERROR(INDEX(WAC_Item_Cost,MATCH(1,(D$1=WAC_District)*('Blend Sheet'!$Y$4=WAC_IIN),0))*'Blend Sheet'!$Y104,0) + IFERROR(INDEX(WAC_Item_Cost,MATCH(1,(D$1=WAC_District)*('Blend Sheet'!$Z$4=WAC_IIN),0))*'Blend Sheet'!$Z104,0) + IFERROR(INDEX(WAC_Item_Cost,MATCH(1,(D$1=WAC_District)*('Blend Sheet'!$AA$4=WAC_IIN),0))*'Blend Sheet'!$AA104,0) + IFERROR(INDEX(WAC_Item_Cost,MATCH(1,(D$1=WAC_District)*('Blend Sheet'!$AB$4=WAC_IIN),0))*'Blend Sheet'!$AB104,0) + IFERROR(INDEX(WAC_Item_Cost,MATCH(1,(D$1=WAC_District)*('Blend Sheet'!$AC$4=WAC_IIN),0))*'Blend Sheet'!$AC104,0) + IFERROR(INDEX(WAC_Item_Cost,MATCH(1,(D$1=WAC_District)*('Blend Sheet'!$AD$4=WAC_IIN),0))*'Blend Sheet'!$AD104,0) + IFERROR(INDEX(WAC_Item_Cost,MATCH(1,(D$1=WAC_District)*('Blend Sheet'!$AE$4=WAC_IIN),0))*'Blend Sheet'!$AE104,0) + IFERROR(INDEX(WAC_Item_Cost,MATCH(1,(D$1=WAC_District)*('Blend Sheet'!$AF$4=WAC_IIN),0))*'Blend Sheet'!$AF104,0) + IFERROR(INDEX(WAC_Item_Cost,MATCH(1,(D$1=WAC_District)*('Blend Sheet'!$AG$4=WAC_IIN),0))*'Blend Sheet'!$AG104,0) + IFERROR(INDEX(WAC_Item_Cost,MATCH(1,(D$1=WAC_District)*('Blend Sheet'!$AH$4=WAC_IIN),0))*'Blend Sheet'!$AH104,0) + IFERROR(INDEX(WAC_Item_Cost,MATCH(1,(D$1=WAC_District)*('Blend Sheet'!$AI$4=WAC_IIN),0))*'Blend Sheet'!$AI104,0) + IFERROR(INDEX(WAC_Item_Cost,MATCH(1,(D$1=WAC_District)*('Blend Sheet'!$AJ$4=WAC_IIN),0))*'Blend Sheet'!$AJ104,0) + IFERROR(INDEX(WAC_Item_Cost,MATCH(1,(D$1=WAC_District)*('Blend Sheet'!$AK$4=WAC_IIN),0))*'Blend Sheet'!$AK104,0) + IFERROR(INDEX(WAC_Item_Cost,MATCH(1,(D$1=WAC_District)*('Blend Sheet'!$AL$4=WAC_IIN),0))*'Blend Sheet'!$AL104,0) + IFERROR(INDEX(WAC_Item_Cost,MATCH(1,(D$1=WAC_District)*('Blend Sheet'!$AM$4=WAC_IIN),0))*'Blend Sheet'!$AM104,0) + IFERROR(INDEX(WAC_Item_Cost,MATCH(1,(D$1=WAC_District)*('Blend Sheet'!$AN$4=WAC_IIN),0))*'Blend Sheet'!$AN104,0) + IFERROR(INDEX(WAC_Item_Cost,MATCH(1,(D$1=WAC_District)*('Blend Sheet'!$AO$4=WAC_IIN),0))*'Blend Sheet'!$AO104,0) + IFERROR(INDEX(WAC_Item_Cost,MATCH(1,(D$1=WAC_District)*('Blend Sheet'!$AP$4=WAC_IIN),0))*'Blend Sheet'!$AP104/1000,0)</f>
        <v>110.47108392</v>
      </c>
      <c r="E101" s="245">
        <f t="array" ref="E101">IFERROR(INDEX(WAC_Item_Cost,MATCH(1,(E$1=WAC_District)*('Blend Sheet'!$C$4=WAC_IIN),0))*'Blend Sheet'!$C104/1000,0) + IFERROR(INDEX(WAC_Item_Cost,MATCH(1,(E$1=WAC_District)*('Blend Sheet'!$D$4=WAC_IIN),0))*'Blend Sheet'!$D104/1000,0) + IFERROR(INDEX(WAC_Item_Cost,MATCH(1,(E$1=WAC_District)*('Blend Sheet'!$E$4=WAC_IIN),0))*'Blend Sheet'!$E104/1000,0) + IFERROR(INDEX(WAC_Item_Cost,MATCH(1,(E$1=WAC_District)*('Blend Sheet'!$F$4=WAC_IIN),0))*'Blend Sheet'!$F104/1000,0)  + IFERROR(INDEX(WAC_Item_Cost,MATCH(1,(E$1=WAC_District)*('Blend Sheet'!$G$4=WAC_IIN),0))*'Blend Sheet'!$G104,0) + IFERROR(INDEX(WAC_Item_Cost,MATCH(1,(E$1=WAC_District)*('Blend Sheet'!$H$4=WAC_IIN),0))*'Blend Sheet'!$H104,0)  + IFERROR(INDEX(WAC_Item_Cost,MATCH(1,(E$1=WAC_District)*('Blend Sheet'!$I$4=WAC_IIN),0))*'Blend Sheet'!$I104,0) + IFERROR(INDEX(WAC_Item_Cost,MATCH(1,(E$1=WAC_District)*('Blend Sheet'!$J$4=WAC_IIN),0))*'Blend Sheet'!$J104,0) + IFERROR(INDEX(WAC_Item_Cost,MATCH(1,(E$1=WAC_District)*('Blend Sheet'!$K$4=WAC_IIN),0))*'Blend Sheet'!$K104,0) + IFERROR(INDEX(WAC_Item_Cost,MATCH(1,(E$1=WAC_District)*('Blend Sheet'!$L$4=WAC_IIN),0))*'Blend Sheet'!$L104,0) + IFERROR(INDEX(WAC_Item_Cost,MATCH(1,(E$1=WAC_District)*('Blend Sheet'!$M$4=WAC_IIN),0))*'Blend Sheet'!$M104,0) + IFERROR(INDEX(WAC_Item_Cost,MATCH(1,(E$1=WAC_District)*('Blend Sheet'!$N$4=WAC_IIN),0))*'Blend Sheet'!$N104,0) + IFERROR(INDEX(WAC_Item_Cost,MATCH(1,(E$1=WAC_District)*('Blend Sheet'!$O$4=WAC_IIN),0))*'Blend Sheet'!$O104,0) + IFERROR(INDEX(WAC_Item_Cost,MATCH(1,(E$1=WAC_District)*('Blend Sheet'!$P$4=WAC_IIN),0))*'Blend Sheet'!$P104,0) + IFERROR(INDEX(WAC_Item_Cost,MATCH(1,(E$1=WAC_District)*('Blend Sheet'!$Q$4=WAC_IIN),0))*'Blend Sheet'!$Q104,0) + IFERROR(INDEX(WAC_Item_Cost,MATCH(1,(E$1=WAC_District)*('Blend Sheet'!$R$4=WAC_IIN),0))*'Blend Sheet'!$R104,0) + IFERROR(INDEX(WAC_Item_Cost,MATCH(1,(E$1=WAC_District)*('Blend Sheet'!$S$4=WAC_IIN),0))*'Blend Sheet'!$S104,0) + IFERROR(INDEX(WAC_Item_Cost,MATCH(1,(E$1=WAC_District)*('Blend Sheet'!$T$4=WAC_IIN),0))*'Blend Sheet'!$T104,0) + IFERROR(INDEX(WAC_Item_Cost,MATCH(1,(E$1=WAC_District)*('Blend Sheet'!$U$4=WAC_IIN),0))*'Blend Sheet'!$U104,0) + IFERROR(INDEX(WAC_Item_Cost,MATCH(1,(E$1=WAC_District)*('Blend Sheet'!$V$4=WAC_IIN),0))*'Blend Sheet'!$V104,0) + IFERROR(INDEX(WAC_Item_Cost,MATCH(1,(E$1=WAC_District)*('Blend Sheet'!$W$4=WAC_IIN),0))*'Blend Sheet'!$W104,0) + IFERROR(INDEX(WAC_Item_Cost,MATCH(1,(E$1=WAC_District)*('Blend Sheet'!$X$4=WAC_IIN),0))*'Blend Sheet'!$X104,0) + IFERROR(INDEX(WAC_Item_Cost,MATCH(1,(E$1=WAC_District)*('Blend Sheet'!$Y$4=WAC_IIN),0))*'Blend Sheet'!$Y104,0) + IFERROR(INDEX(WAC_Item_Cost,MATCH(1,(E$1=WAC_District)*('Blend Sheet'!$Z$4=WAC_IIN),0))*'Blend Sheet'!$Z104,0) + IFERROR(INDEX(WAC_Item_Cost,MATCH(1,(E$1=WAC_District)*('Blend Sheet'!$AA$4=WAC_IIN),0))*'Blend Sheet'!$AA104,0) + IFERROR(INDEX(WAC_Item_Cost,MATCH(1,(E$1=WAC_District)*('Blend Sheet'!$AB$4=WAC_IIN),0))*'Blend Sheet'!$AB104,0) + IFERROR(INDEX(WAC_Item_Cost,MATCH(1,(E$1=WAC_District)*('Blend Sheet'!$AC$4=WAC_IIN),0))*'Blend Sheet'!$AC104,0) + IFERROR(INDEX(WAC_Item_Cost,MATCH(1,(E$1=WAC_District)*('Blend Sheet'!$AD$4=WAC_IIN),0))*'Blend Sheet'!$AD104,0) + IFERROR(INDEX(WAC_Item_Cost,MATCH(1,(E$1=WAC_District)*('Blend Sheet'!$AE$4=WAC_IIN),0))*'Blend Sheet'!$AE104,0) + IFERROR(INDEX(WAC_Item_Cost,MATCH(1,(E$1=WAC_District)*('Blend Sheet'!$AF$4=WAC_IIN),0))*'Blend Sheet'!$AF104,0) + IFERROR(INDEX(WAC_Item_Cost,MATCH(1,(E$1=WAC_District)*('Blend Sheet'!$AG$4=WAC_IIN),0))*'Blend Sheet'!$AG104,0) + IFERROR(INDEX(WAC_Item_Cost,MATCH(1,(E$1=WAC_District)*('Blend Sheet'!$AH$4=WAC_IIN),0))*'Blend Sheet'!$AH104,0) + IFERROR(INDEX(WAC_Item_Cost,MATCH(1,(E$1=WAC_District)*('Blend Sheet'!$AI$4=WAC_IIN),0))*'Blend Sheet'!$AI104,0) + IFERROR(INDEX(WAC_Item_Cost,MATCH(1,(E$1=WAC_District)*('Blend Sheet'!$AJ$4=WAC_IIN),0))*'Blend Sheet'!$AJ104,0) + IFERROR(INDEX(WAC_Item_Cost,MATCH(1,(E$1=WAC_District)*('Blend Sheet'!$AK$4=WAC_IIN),0))*'Blend Sheet'!$AK104,0) + IFERROR(INDEX(WAC_Item_Cost,MATCH(1,(E$1=WAC_District)*('Blend Sheet'!$AL$4=WAC_IIN),0))*'Blend Sheet'!$AL104,0) + IFERROR(INDEX(WAC_Item_Cost,MATCH(1,(E$1=WAC_District)*('Blend Sheet'!$AM$4=WAC_IIN),0))*'Blend Sheet'!$AM104,0) + IFERROR(INDEX(WAC_Item_Cost,MATCH(1,(E$1=WAC_District)*('Blend Sheet'!$AN$4=WAC_IIN),0))*'Blend Sheet'!$AN104,0) + IFERROR(INDEX(WAC_Item_Cost,MATCH(1,(E$1=WAC_District)*('Blend Sheet'!$AO$4=WAC_IIN),0))*'Blend Sheet'!$AO104,0) + IFERROR(INDEX(WAC_Item_Cost,MATCH(1,(E$1=WAC_District)*('Blend Sheet'!$AP$4=WAC_IIN),0))*'Blend Sheet'!$AP104/1000,0)</f>
        <v>220.76471205999999</v>
      </c>
      <c r="F101" s="245">
        <f t="array" ref="F101">IFERROR(INDEX(WAC_Item_Cost,MATCH(1,(F$1=WAC_District)*('Blend Sheet'!$C$4=WAC_IIN),0))*'Blend Sheet'!$C104/1000,0) + IFERROR(INDEX(WAC_Item_Cost,MATCH(1,(F$1=WAC_District)*('Blend Sheet'!$D$4=WAC_IIN),0))*'Blend Sheet'!$D104/1000,0) + IFERROR(INDEX(WAC_Item_Cost,MATCH(1,(F$1=WAC_District)*('Blend Sheet'!$E$4=WAC_IIN),0))*'Blend Sheet'!$E104/1000,0) + IFERROR(INDEX(WAC_Item_Cost,MATCH(1,(F$1=WAC_District)*('Blend Sheet'!$F$4=WAC_IIN),0))*'Blend Sheet'!$F104/1000,0)  + IFERROR(INDEX(WAC_Item_Cost,MATCH(1,(F$1=WAC_District)*('Blend Sheet'!$G$4=WAC_IIN),0))*'Blend Sheet'!$G104,0) + IFERROR(INDEX(WAC_Item_Cost,MATCH(1,(F$1=WAC_District)*('Blend Sheet'!$H$4=WAC_IIN),0))*'Blend Sheet'!$H104,0)  + IFERROR(INDEX(WAC_Item_Cost,MATCH(1,(F$1=WAC_District)*('Blend Sheet'!$I$4=WAC_IIN),0))*'Blend Sheet'!$I104,0) + IFERROR(INDEX(WAC_Item_Cost,MATCH(1,(F$1=WAC_District)*('Blend Sheet'!$J$4=WAC_IIN),0))*'Blend Sheet'!$J104,0) + IFERROR(INDEX(WAC_Item_Cost,MATCH(1,(F$1=WAC_District)*('Blend Sheet'!$K$4=WAC_IIN),0))*'Blend Sheet'!$K104,0) + IFERROR(INDEX(WAC_Item_Cost,MATCH(1,(F$1=WAC_District)*('Blend Sheet'!$L$4=WAC_IIN),0))*'Blend Sheet'!$L104,0) + IFERROR(INDEX(WAC_Item_Cost,MATCH(1,(F$1=WAC_District)*('Blend Sheet'!$M$4=WAC_IIN),0))*'Blend Sheet'!$M104,0) + IFERROR(INDEX(WAC_Item_Cost,MATCH(1,(F$1=WAC_District)*('Blend Sheet'!$N$4=WAC_IIN),0))*'Blend Sheet'!$N104,0) + IFERROR(INDEX(WAC_Item_Cost,MATCH(1,(F$1=WAC_District)*('Blend Sheet'!$O$4=WAC_IIN),0))*'Blend Sheet'!$O104,0) + IFERROR(INDEX(WAC_Item_Cost,MATCH(1,(F$1=WAC_District)*('Blend Sheet'!$P$4=WAC_IIN),0))*'Blend Sheet'!$P104,0) + IFERROR(INDEX(WAC_Item_Cost,MATCH(1,(F$1=WAC_District)*('Blend Sheet'!$Q$4=WAC_IIN),0))*'Blend Sheet'!$Q104,0) + IFERROR(INDEX(WAC_Item_Cost,MATCH(1,(F$1=WAC_District)*('Blend Sheet'!$R$4=WAC_IIN),0))*'Blend Sheet'!$R104,0) + IFERROR(INDEX(WAC_Item_Cost,MATCH(1,(F$1=WAC_District)*('Blend Sheet'!$S$4=WAC_IIN),0))*'Blend Sheet'!$S104,0) + IFERROR(INDEX(WAC_Item_Cost,MATCH(1,(F$1=WAC_District)*('Blend Sheet'!$T$4=WAC_IIN),0))*'Blend Sheet'!$T104,0) + IFERROR(INDEX(WAC_Item_Cost,MATCH(1,(F$1=WAC_District)*('Blend Sheet'!$U$4=WAC_IIN),0))*'Blend Sheet'!$U104,0) + IFERROR(INDEX(WAC_Item_Cost,MATCH(1,(F$1=WAC_District)*('Blend Sheet'!$V$4=WAC_IIN),0))*'Blend Sheet'!$V104,0) + IFERROR(INDEX(WAC_Item_Cost,MATCH(1,(F$1=WAC_District)*('Blend Sheet'!$W$4=WAC_IIN),0))*'Blend Sheet'!$W104,0) + IFERROR(INDEX(WAC_Item_Cost,MATCH(1,(F$1=WAC_District)*('Blend Sheet'!$X$4=WAC_IIN),0))*'Blend Sheet'!$X104,0) + IFERROR(INDEX(WAC_Item_Cost,MATCH(1,(F$1=WAC_District)*('Blend Sheet'!$Y$4=WAC_IIN),0))*'Blend Sheet'!$Y104,0) + IFERROR(INDEX(WAC_Item_Cost,MATCH(1,(F$1=WAC_District)*('Blend Sheet'!$Z$4=WAC_IIN),0))*'Blend Sheet'!$Z104,0) + IFERROR(INDEX(WAC_Item_Cost,MATCH(1,(F$1=WAC_District)*('Blend Sheet'!$AA$4=WAC_IIN),0))*'Blend Sheet'!$AA104,0) + IFERROR(INDEX(WAC_Item_Cost,MATCH(1,(F$1=WAC_District)*('Blend Sheet'!$AB$4=WAC_IIN),0))*'Blend Sheet'!$AB104,0) + IFERROR(INDEX(WAC_Item_Cost,MATCH(1,(F$1=WAC_District)*('Blend Sheet'!$AC$4=WAC_IIN),0))*'Blend Sheet'!$AC104,0) + IFERROR(INDEX(WAC_Item_Cost,MATCH(1,(F$1=WAC_District)*('Blend Sheet'!$AD$4=WAC_IIN),0))*'Blend Sheet'!$AD104,0) + IFERROR(INDEX(WAC_Item_Cost,MATCH(1,(F$1=WAC_District)*('Blend Sheet'!$AE$4=WAC_IIN),0))*'Blend Sheet'!$AE104,0) + IFERROR(INDEX(WAC_Item_Cost,MATCH(1,(F$1=WAC_District)*('Blend Sheet'!$AF$4=WAC_IIN),0))*'Blend Sheet'!$AF104,0) + IFERROR(INDEX(WAC_Item_Cost,MATCH(1,(F$1=WAC_District)*('Blend Sheet'!$AG$4=WAC_IIN),0))*'Blend Sheet'!$AG104,0) + IFERROR(INDEX(WAC_Item_Cost,MATCH(1,(F$1=WAC_District)*('Blend Sheet'!$AH$4=WAC_IIN),0))*'Blend Sheet'!$AH104,0) + IFERROR(INDEX(WAC_Item_Cost,MATCH(1,(F$1=WAC_District)*('Blend Sheet'!$AI$4=WAC_IIN),0))*'Blend Sheet'!$AI104,0) + IFERROR(INDEX(WAC_Item_Cost,MATCH(1,(F$1=WAC_District)*('Blend Sheet'!$AJ$4=WAC_IIN),0))*'Blend Sheet'!$AJ104,0) + IFERROR(INDEX(WAC_Item_Cost,MATCH(1,(F$1=WAC_District)*('Blend Sheet'!$AK$4=WAC_IIN),0))*'Blend Sheet'!$AK104,0) + IFERROR(INDEX(WAC_Item_Cost,MATCH(1,(F$1=WAC_District)*('Blend Sheet'!$AL$4=WAC_IIN),0))*'Blend Sheet'!$AL104,0) + IFERROR(INDEX(WAC_Item_Cost,MATCH(1,(F$1=WAC_District)*('Blend Sheet'!$AM$4=WAC_IIN),0))*'Blend Sheet'!$AM104,0) + IFERROR(INDEX(WAC_Item_Cost,MATCH(1,(F$1=WAC_District)*('Blend Sheet'!$AN$4=WAC_IIN),0))*'Blend Sheet'!$AN104,0) + IFERROR(INDEX(WAC_Item_Cost,MATCH(1,(F$1=WAC_District)*('Blend Sheet'!$AO$4=WAC_IIN),0))*'Blend Sheet'!$AO104,0) + IFERROR(INDEX(WAC_Item_Cost,MATCH(1,(F$1=WAC_District)*('Blend Sheet'!$AP$4=WAC_IIN),0))*'Blend Sheet'!$AP104/1000,0)</f>
        <v>195.22502169999999</v>
      </c>
      <c r="G101" s="245">
        <f t="array" ref="G101">IFERROR(INDEX(WAC_Item_Cost,MATCH(1,(G$1=WAC_District)*('Blend Sheet'!$C$4=WAC_IIN),0))*'Blend Sheet'!$C104/1000,0) + IFERROR(INDEX(WAC_Item_Cost,MATCH(1,(G$1=WAC_District)*('Blend Sheet'!$D$4=WAC_IIN),0))*'Blend Sheet'!$D104/1000,0) + IFERROR(INDEX(WAC_Item_Cost,MATCH(1,(G$1=WAC_District)*('Blend Sheet'!$E$4=WAC_IIN),0))*'Blend Sheet'!$E104/1000,0) + IFERROR(INDEX(WAC_Item_Cost,MATCH(1,(G$1=WAC_District)*('Blend Sheet'!$F$4=WAC_IIN),0))*'Blend Sheet'!$F104/1000,0)  + IFERROR(INDEX(WAC_Item_Cost,MATCH(1,(G$1=WAC_District)*('Blend Sheet'!$G$4=WAC_IIN),0))*'Blend Sheet'!$G104,0) + IFERROR(INDEX(WAC_Item_Cost,MATCH(1,(G$1=WAC_District)*('Blend Sheet'!$H$4=WAC_IIN),0))*'Blend Sheet'!$H104,0)  + IFERROR(INDEX(WAC_Item_Cost,MATCH(1,(G$1=WAC_District)*('Blend Sheet'!$I$4=WAC_IIN),0))*'Blend Sheet'!$I104,0) + IFERROR(INDEX(WAC_Item_Cost,MATCH(1,(G$1=WAC_District)*('Blend Sheet'!$J$4=WAC_IIN),0))*'Blend Sheet'!$J104,0) + IFERROR(INDEX(WAC_Item_Cost,MATCH(1,(G$1=WAC_District)*('Blend Sheet'!$K$4=WAC_IIN),0))*'Blend Sheet'!$K104,0) + IFERROR(INDEX(WAC_Item_Cost,MATCH(1,(G$1=WAC_District)*('Blend Sheet'!$L$4=WAC_IIN),0))*'Blend Sheet'!$L104,0) + IFERROR(INDEX(WAC_Item_Cost,MATCH(1,(G$1=WAC_District)*('Blend Sheet'!$M$4=WAC_IIN),0))*'Blend Sheet'!$M104,0) + IFERROR(INDEX(WAC_Item_Cost,MATCH(1,(G$1=WAC_District)*('Blend Sheet'!$N$4=WAC_IIN),0))*'Blend Sheet'!$N104,0) + IFERROR(INDEX(WAC_Item_Cost,MATCH(1,(G$1=WAC_District)*('Blend Sheet'!$O$4=WAC_IIN),0))*'Blend Sheet'!$O104,0) + IFERROR(INDEX(WAC_Item_Cost,MATCH(1,(G$1=WAC_District)*('Blend Sheet'!$P$4=WAC_IIN),0))*'Blend Sheet'!$P104,0) + IFERROR(INDEX(WAC_Item_Cost,MATCH(1,(G$1=WAC_District)*('Blend Sheet'!$Q$4=WAC_IIN),0))*'Blend Sheet'!$Q104,0) + IFERROR(INDEX(WAC_Item_Cost,MATCH(1,(G$1=WAC_District)*('Blend Sheet'!$R$4=WAC_IIN),0))*'Blend Sheet'!$R104,0) + IFERROR(INDEX(WAC_Item_Cost,MATCH(1,(G$1=WAC_District)*('Blend Sheet'!$S$4=WAC_IIN),0))*'Blend Sheet'!$S104,0) + IFERROR(INDEX(WAC_Item_Cost,MATCH(1,(G$1=WAC_District)*('Blend Sheet'!$T$4=WAC_IIN),0))*'Blend Sheet'!$T104,0) + IFERROR(INDEX(WAC_Item_Cost,MATCH(1,(G$1=WAC_District)*('Blend Sheet'!$U$4=WAC_IIN),0))*'Blend Sheet'!$U104,0) + IFERROR(INDEX(WAC_Item_Cost,MATCH(1,(G$1=WAC_District)*('Blend Sheet'!$V$4=WAC_IIN),0))*'Blend Sheet'!$V104,0) + IFERROR(INDEX(WAC_Item_Cost,MATCH(1,(G$1=WAC_District)*('Blend Sheet'!$W$4=WAC_IIN),0))*'Blend Sheet'!$W104,0) + IFERROR(INDEX(WAC_Item_Cost,MATCH(1,(G$1=WAC_District)*('Blend Sheet'!$X$4=WAC_IIN),0))*'Blend Sheet'!$X104,0) + IFERROR(INDEX(WAC_Item_Cost,MATCH(1,(G$1=WAC_District)*('Blend Sheet'!$Y$4=WAC_IIN),0))*'Blend Sheet'!$Y104,0) + IFERROR(INDEX(WAC_Item_Cost,MATCH(1,(G$1=WAC_District)*('Blend Sheet'!$Z$4=WAC_IIN),0))*'Blend Sheet'!$Z104,0) + IFERROR(INDEX(WAC_Item_Cost,MATCH(1,(G$1=WAC_District)*('Blend Sheet'!$AA$4=WAC_IIN),0))*'Blend Sheet'!$AA104,0) + IFERROR(INDEX(WAC_Item_Cost,MATCH(1,(G$1=WAC_District)*('Blend Sheet'!$AB$4=WAC_IIN),0))*'Blend Sheet'!$AB104,0) + IFERROR(INDEX(WAC_Item_Cost,MATCH(1,(G$1=WAC_District)*('Blend Sheet'!$AC$4=WAC_IIN),0))*'Blend Sheet'!$AC104,0) + IFERROR(INDEX(WAC_Item_Cost,MATCH(1,(G$1=WAC_District)*('Blend Sheet'!$AD$4=WAC_IIN),0))*'Blend Sheet'!$AD104,0) + IFERROR(INDEX(WAC_Item_Cost,MATCH(1,(G$1=WAC_District)*('Blend Sheet'!$AE$4=WAC_IIN),0))*'Blend Sheet'!$AE104,0) + IFERROR(INDEX(WAC_Item_Cost,MATCH(1,(G$1=WAC_District)*('Blend Sheet'!$AF$4=WAC_IIN),0))*'Blend Sheet'!$AF104,0) + IFERROR(INDEX(WAC_Item_Cost,MATCH(1,(G$1=WAC_District)*('Blend Sheet'!$AG$4=WAC_IIN),0))*'Blend Sheet'!$AG104,0) + IFERROR(INDEX(WAC_Item_Cost,MATCH(1,(G$1=WAC_District)*('Blend Sheet'!$AH$4=WAC_IIN),0))*'Blend Sheet'!$AH104,0) + IFERROR(INDEX(WAC_Item_Cost,MATCH(1,(G$1=WAC_District)*('Blend Sheet'!$AI$4=WAC_IIN),0))*'Blend Sheet'!$AI104,0) + IFERROR(INDEX(WAC_Item_Cost,MATCH(1,(G$1=WAC_District)*('Blend Sheet'!$AJ$4=WAC_IIN),0))*'Blend Sheet'!$AJ104,0) + IFERROR(INDEX(WAC_Item_Cost,MATCH(1,(G$1=WAC_District)*('Blend Sheet'!$AK$4=WAC_IIN),0))*'Blend Sheet'!$AK104,0) + IFERROR(INDEX(WAC_Item_Cost,MATCH(1,(G$1=WAC_District)*('Blend Sheet'!$AL$4=WAC_IIN),0))*'Blend Sheet'!$AL104,0) + IFERROR(INDEX(WAC_Item_Cost,MATCH(1,(G$1=WAC_District)*('Blend Sheet'!$AM$4=WAC_IIN),0))*'Blend Sheet'!$AM104,0) + IFERROR(INDEX(WAC_Item_Cost,MATCH(1,(G$1=WAC_District)*('Blend Sheet'!$AN$4=WAC_IIN),0))*'Blend Sheet'!$AN104,0) + IFERROR(INDEX(WAC_Item_Cost,MATCH(1,(G$1=WAC_District)*('Blend Sheet'!$AO$4=WAC_IIN),0))*'Blend Sheet'!$AO104,0) + IFERROR(INDEX(WAC_Item_Cost,MATCH(1,(G$1=WAC_District)*('Blend Sheet'!$AP$4=WAC_IIN),0))*'Blend Sheet'!$AP104/1000,0)</f>
        <v>185.03084013</v>
      </c>
      <c r="H101" s="245">
        <f t="array" ref="H101">IFERROR(INDEX(WAC_Item_Cost,MATCH(1,(H$1=WAC_District)*('Blend Sheet'!$C$4=WAC_IIN),0))*'Blend Sheet'!$C104/1000,0) + IFERROR(INDEX(WAC_Item_Cost,MATCH(1,(H$1=WAC_District)*('Blend Sheet'!$D$4=WAC_IIN),0))*'Blend Sheet'!$D104/1000,0) + IFERROR(INDEX(WAC_Item_Cost,MATCH(1,(H$1=WAC_District)*('Blend Sheet'!$E$4=WAC_IIN),0))*'Blend Sheet'!$E104/1000,0) + IFERROR(INDEX(WAC_Item_Cost,MATCH(1,(H$1=WAC_District)*('Blend Sheet'!$F$4=WAC_IIN),0))*'Blend Sheet'!$F104/1000,0)  + IFERROR(INDEX(WAC_Item_Cost,MATCH(1,(H$1=WAC_District)*('Blend Sheet'!$G$4=WAC_IIN),0))*'Blend Sheet'!$G104,0) + IFERROR(INDEX(WAC_Item_Cost,MATCH(1,(H$1=WAC_District)*('Blend Sheet'!$H$4=WAC_IIN),0))*'Blend Sheet'!$H104,0)  + IFERROR(INDEX(WAC_Item_Cost,MATCH(1,(H$1=WAC_District)*('Blend Sheet'!$I$4=WAC_IIN),0))*'Blend Sheet'!$I104,0) + IFERROR(INDEX(WAC_Item_Cost,MATCH(1,(H$1=WAC_District)*('Blend Sheet'!$J$4=WAC_IIN),0))*'Blend Sheet'!$J104,0) + IFERROR(INDEX(WAC_Item_Cost,MATCH(1,(H$1=WAC_District)*('Blend Sheet'!$K$4=WAC_IIN),0))*'Blend Sheet'!$K104,0) + IFERROR(INDEX(WAC_Item_Cost,MATCH(1,(H$1=WAC_District)*('Blend Sheet'!$L$4=WAC_IIN),0))*'Blend Sheet'!$L104,0) + IFERROR(INDEX(WAC_Item_Cost,MATCH(1,(H$1=WAC_District)*('Blend Sheet'!$M$4=WAC_IIN),0))*'Blend Sheet'!$M104,0) + IFERROR(INDEX(WAC_Item_Cost,MATCH(1,(H$1=WAC_District)*('Blend Sheet'!$N$4=WAC_IIN),0))*'Blend Sheet'!$N104,0) + IFERROR(INDEX(WAC_Item_Cost,MATCH(1,(H$1=WAC_District)*('Blend Sheet'!$O$4=WAC_IIN),0))*'Blend Sheet'!$O104,0) + IFERROR(INDEX(WAC_Item_Cost,MATCH(1,(H$1=WAC_District)*('Blend Sheet'!$P$4=WAC_IIN),0))*'Blend Sheet'!$P104,0) + IFERROR(INDEX(WAC_Item_Cost,MATCH(1,(H$1=WAC_District)*('Blend Sheet'!$Q$4=WAC_IIN),0))*'Blend Sheet'!$Q104,0) + IFERROR(INDEX(WAC_Item_Cost,MATCH(1,(H$1=WAC_District)*('Blend Sheet'!$R$4=WAC_IIN),0))*'Blend Sheet'!$R104,0) + IFERROR(INDEX(WAC_Item_Cost,MATCH(1,(H$1=WAC_District)*('Blend Sheet'!$S$4=WAC_IIN),0))*'Blend Sheet'!$S104,0) + IFERROR(INDEX(WAC_Item_Cost,MATCH(1,(H$1=WAC_District)*('Blend Sheet'!$T$4=WAC_IIN),0))*'Blend Sheet'!$T104,0) + IFERROR(INDEX(WAC_Item_Cost,MATCH(1,(H$1=WAC_District)*('Blend Sheet'!$U$4=WAC_IIN),0))*'Blend Sheet'!$U104,0) + IFERROR(INDEX(WAC_Item_Cost,MATCH(1,(H$1=WAC_District)*('Blend Sheet'!$V$4=WAC_IIN),0))*'Blend Sheet'!$V104,0) + IFERROR(INDEX(WAC_Item_Cost,MATCH(1,(H$1=WAC_District)*('Blend Sheet'!$W$4=WAC_IIN),0))*'Blend Sheet'!$W104,0) + IFERROR(INDEX(WAC_Item_Cost,MATCH(1,(H$1=WAC_District)*('Blend Sheet'!$X$4=WAC_IIN),0))*'Blend Sheet'!$X104,0) + IFERROR(INDEX(WAC_Item_Cost,MATCH(1,(H$1=WAC_District)*('Blend Sheet'!$Y$4=WAC_IIN),0))*'Blend Sheet'!$Y104,0) + IFERROR(INDEX(WAC_Item_Cost,MATCH(1,(H$1=WAC_District)*('Blend Sheet'!$Z$4=WAC_IIN),0))*'Blend Sheet'!$Z104,0) + IFERROR(INDEX(WAC_Item_Cost,MATCH(1,(H$1=WAC_District)*('Blend Sheet'!$AA$4=WAC_IIN),0))*'Blend Sheet'!$AA104,0) + IFERROR(INDEX(WAC_Item_Cost,MATCH(1,(H$1=WAC_District)*('Blend Sheet'!$AB$4=WAC_IIN),0))*'Blend Sheet'!$AB104,0) + IFERROR(INDEX(WAC_Item_Cost,MATCH(1,(H$1=WAC_District)*('Blend Sheet'!$AC$4=WAC_IIN),0))*'Blend Sheet'!$AC104,0) + IFERROR(INDEX(WAC_Item_Cost,MATCH(1,(H$1=WAC_District)*('Blend Sheet'!$AD$4=WAC_IIN),0))*'Blend Sheet'!$AD104,0) + IFERROR(INDEX(WAC_Item_Cost,MATCH(1,(H$1=WAC_District)*('Blend Sheet'!$AE$4=WAC_IIN),0))*'Blend Sheet'!$AE104,0) + IFERROR(INDEX(WAC_Item_Cost,MATCH(1,(H$1=WAC_District)*('Blend Sheet'!$AF$4=WAC_IIN),0))*'Blend Sheet'!$AF104,0) + IFERROR(INDEX(WAC_Item_Cost,MATCH(1,(H$1=WAC_District)*('Blend Sheet'!$AG$4=WAC_IIN),0))*'Blend Sheet'!$AG104,0) + IFERROR(INDEX(WAC_Item_Cost,MATCH(1,(H$1=WAC_District)*('Blend Sheet'!$AH$4=WAC_IIN),0))*'Blend Sheet'!$AH104,0) + IFERROR(INDEX(WAC_Item_Cost,MATCH(1,(H$1=WAC_District)*('Blend Sheet'!$AI$4=WAC_IIN),0))*'Blend Sheet'!$AI104,0) + IFERROR(INDEX(WAC_Item_Cost,MATCH(1,(H$1=WAC_District)*('Blend Sheet'!$AJ$4=WAC_IIN),0))*'Blend Sheet'!$AJ104,0) + IFERROR(INDEX(WAC_Item_Cost,MATCH(1,(H$1=WAC_District)*('Blend Sheet'!$AK$4=WAC_IIN),0))*'Blend Sheet'!$AK104,0) + IFERROR(INDEX(WAC_Item_Cost,MATCH(1,(H$1=WAC_District)*('Blend Sheet'!$AL$4=WAC_IIN),0))*'Blend Sheet'!$AL104,0) + IFERROR(INDEX(WAC_Item_Cost,MATCH(1,(H$1=WAC_District)*('Blend Sheet'!$AM$4=WAC_IIN),0))*'Blend Sheet'!$AM104,0) + IFERROR(INDEX(WAC_Item_Cost,MATCH(1,(H$1=WAC_District)*('Blend Sheet'!$AN$4=WAC_IIN),0))*'Blend Sheet'!$AN104,0) + IFERROR(INDEX(WAC_Item_Cost,MATCH(1,(H$1=WAC_District)*('Blend Sheet'!$AO$4=WAC_IIN),0))*'Blend Sheet'!$AO104,0) + IFERROR(INDEX(WAC_Item_Cost,MATCH(1,(H$1=WAC_District)*('Blend Sheet'!$AP$4=WAC_IIN),0))*'Blend Sheet'!$AP104/1000,0)</f>
        <v>194.02403582999997</v>
      </c>
      <c r="I101" s="245">
        <f t="array" ref="I101">IFERROR(INDEX(WAC_Item_Cost,MATCH(1,(I$1=WAC_District)*('Blend Sheet'!$C$4=WAC_IIN),0))*'Blend Sheet'!$C104/1000,0) + IFERROR(INDEX(WAC_Item_Cost,MATCH(1,(I$1=WAC_District)*('Blend Sheet'!$D$4=WAC_IIN),0))*'Blend Sheet'!$D104/1000,0) + IFERROR(INDEX(WAC_Item_Cost,MATCH(1,(I$1=WAC_District)*('Blend Sheet'!$E$4=WAC_IIN),0))*'Blend Sheet'!$E104/1000,0) + IFERROR(INDEX(WAC_Item_Cost,MATCH(1,(I$1=WAC_District)*('Blend Sheet'!$F$4=WAC_IIN),0))*'Blend Sheet'!$F104/1000,0)  + IFERROR(INDEX(WAC_Item_Cost,MATCH(1,(I$1=WAC_District)*('Blend Sheet'!$G$4=WAC_IIN),0))*'Blend Sheet'!$G104,0) + IFERROR(INDEX(WAC_Item_Cost,MATCH(1,(I$1=WAC_District)*('Blend Sheet'!$H$4=WAC_IIN),0))*'Blend Sheet'!$H104,0)  + IFERROR(INDEX(WAC_Item_Cost,MATCH(1,(I$1=WAC_District)*('Blend Sheet'!$I$4=WAC_IIN),0))*'Blend Sheet'!$I104,0) + IFERROR(INDEX(WAC_Item_Cost,MATCH(1,(I$1=WAC_District)*('Blend Sheet'!$J$4=WAC_IIN),0))*'Blend Sheet'!$J104,0) + IFERROR(INDEX(WAC_Item_Cost,MATCH(1,(I$1=WAC_District)*('Blend Sheet'!$K$4=WAC_IIN),0))*'Blend Sheet'!$K104,0) + IFERROR(INDEX(WAC_Item_Cost,MATCH(1,(I$1=WAC_District)*('Blend Sheet'!$L$4=WAC_IIN),0))*'Blend Sheet'!$L104,0) + IFERROR(INDEX(WAC_Item_Cost,MATCH(1,(I$1=WAC_District)*('Blend Sheet'!$M$4=WAC_IIN),0))*'Blend Sheet'!$M104,0) + IFERROR(INDEX(WAC_Item_Cost,MATCH(1,(I$1=WAC_District)*('Blend Sheet'!$N$4=WAC_IIN),0))*'Blend Sheet'!$N104,0) + IFERROR(INDEX(WAC_Item_Cost,MATCH(1,(I$1=WAC_District)*('Blend Sheet'!$O$4=WAC_IIN),0))*'Blend Sheet'!$O104,0) + IFERROR(INDEX(WAC_Item_Cost,MATCH(1,(I$1=WAC_District)*('Blend Sheet'!$P$4=WAC_IIN),0))*'Blend Sheet'!$P104,0) + IFERROR(INDEX(WAC_Item_Cost,MATCH(1,(I$1=WAC_District)*('Blend Sheet'!$Q$4=WAC_IIN),0))*'Blend Sheet'!$Q104,0) + IFERROR(INDEX(WAC_Item_Cost,MATCH(1,(I$1=WAC_District)*('Blend Sheet'!$R$4=WAC_IIN),0))*'Blend Sheet'!$R104,0) + IFERROR(INDEX(WAC_Item_Cost,MATCH(1,(I$1=WAC_District)*('Blend Sheet'!$S$4=WAC_IIN),0))*'Blend Sheet'!$S104,0) + IFERROR(INDEX(WAC_Item_Cost,MATCH(1,(I$1=WAC_District)*('Blend Sheet'!$T$4=WAC_IIN),0))*'Blend Sheet'!$T104,0) + IFERROR(INDEX(WAC_Item_Cost,MATCH(1,(I$1=WAC_District)*('Blend Sheet'!$U$4=WAC_IIN),0))*'Blend Sheet'!$U104,0) + IFERROR(INDEX(WAC_Item_Cost,MATCH(1,(I$1=WAC_District)*('Blend Sheet'!$V$4=WAC_IIN),0))*'Blend Sheet'!$V104,0) + IFERROR(INDEX(WAC_Item_Cost,MATCH(1,(I$1=WAC_District)*('Blend Sheet'!$W$4=WAC_IIN),0))*'Blend Sheet'!$W104,0) + IFERROR(INDEX(WAC_Item_Cost,MATCH(1,(I$1=WAC_District)*('Blend Sheet'!$X$4=WAC_IIN),0))*'Blend Sheet'!$X104,0) + IFERROR(INDEX(WAC_Item_Cost,MATCH(1,(I$1=WAC_District)*('Blend Sheet'!$Y$4=WAC_IIN),0))*'Blend Sheet'!$Y104,0) + IFERROR(INDEX(WAC_Item_Cost,MATCH(1,(I$1=WAC_District)*('Blend Sheet'!$Z$4=WAC_IIN),0))*'Blend Sheet'!$Z104,0) + IFERROR(INDEX(WAC_Item_Cost,MATCH(1,(I$1=WAC_District)*('Blend Sheet'!$AA$4=WAC_IIN),0))*'Blend Sheet'!$AA104,0) + IFERROR(INDEX(WAC_Item_Cost,MATCH(1,(I$1=WAC_District)*('Blend Sheet'!$AB$4=WAC_IIN),0))*'Blend Sheet'!$AB104,0) + IFERROR(INDEX(WAC_Item_Cost,MATCH(1,(I$1=WAC_District)*('Blend Sheet'!$AC$4=WAC_IIN),0))*'Blend Sheet'!$AC104,0) + IFERROR(INDEX(WAC_Item_Cost,MATCH(1,(I$1=WAC_District)*('Blend Sheet'!$AD$4=WAC_IIN),0))*'Blend Sheet'!$AD104,0) + IFERROR(INDEX(WAC_Item_Cost,MATCH(1,(I$1=WAC_District)*('Blend Sheet'!$AE$4=WAC_IIN),0))*'Blend Sheet'!$AE104,0) + IFERROR(INDEX(WAC_Item_Cost,MATCH(1,(I$1=WAC_District)*('Blend Sheet'!$AF$4=WAC_IIN),0))*'Blend Sheet'!$AF104,0) + IFERROR(INDEX(WAC_Item_Cost,MATCH(1,(I$1=WAC_District)*('Blend Sheet'!$AG$4=WAC_IIN),0))*'Blend Sheet'!$AG104,0) + IFERROR(INDEX(WAC_Item_Cost,MATCH(1,(I$1=WAC_District)*('Blend Sheet'!$AH$4=WAC_IIN),0))*'Blend Sheet'!$AH104,0) + IFERROR(INDEX(WAC_Item_Cost,MATCH(1,(I$1=WAC_District)*('Blend Sheet'!$AI$4=WAC_IIN),0))*'Blend Sheet'!$AI104,0) + IFERROR(INDEX(WAC_Item_Cost,MATCH(1,(I$1=WAC_District)*('Blend Sheet'!$AJ$4=WAC_IIN),0))*'Blend Sheet'!$AJ104,0) + IFERROR(INDEX(WAC_Item_Cost,MATCH(1,(I$1=WAC_District)*('Blend Sheet'!$AK$4=WAC_IIN),0))*'Blend Sheet'!$AK104,0) + IFERROR(INDEX(WAC_Item_Cost,MATCH(1,(I$1=WAC_District)*('Blend Sheet'!$AL$4=WAC_IIN),0))*'Blend Sheet'!$AL104,0) + IFERROR(INDEX(WAC_Item_Cost,MATCH(1,(I$1=WAC_District)*('Blend Sheet'!$AM$4=WAC_IIN),0))*'Blend Sheet'!$AM104,0) + IFERROR(INDEX(WAC_Item_Cost,MATCH(1,(I$1=WAC_District)*('Blend Sheet'!$AN$4=WAC_IIN),0))*'Blend Sheet'!$AN104,0) + IFERROR(INDEX(WAC_Item_Cost,MATCH(1,(I$1=WAC_District)*('Blend Sheet'!$AO$4=WAC_IIN),0))*'Blend Sheet'!$AO104,0) + IFERROR(INDEX(WAC_Item_Cost,MATCH(1,(I$1=WAC_District)*('Blend Sheet'!$AP$4=WAC_IIN),0))*'Blend Sheet'!$AP104/1000,0)</f>
        <v>187.77432874000002</v>
      </c>
      <c r="J101" s="245">
        <f t="array" ref="J101">IFERROR(INDEX(WAC_Item_Cost,MATCH(1,(J$1=WAC_District)*('Blend Sheet'!$C$4=WAC_IIN),0))*'Blend Sheet'!$C104/1000,0) + IFERROR(INDEX(WAC_Item_Cost,MATCH(1,(J$1=WAC_District)*('Blend Sheet'!$D$4=WAC_IIN),0))*'Blend Sheet'!$D104/1000,0) + IFERROR(INDEX(WAC_Item_Cost,MATCH(1,(J$1=WAC_District)*('Blend Sheet'!$E$4=WAC_IIN),0))*'Blend Sheet'!$E104/1000,0) + IFERROR(INDEX(WAC_Item_Cost,MATCH(1,(J$1=WAC_District)*('Blend Sheet'!$F$4=WAC_IIN),0))*'Blend Sheet'!$F104/1000,0)  + IFERROR(INDEX(WAC_Item_Cost,MATCH(1,(J$1=WAC_District)*('Blend Sheet'!$G$4=WAC_IIN),0))*'Blend Sheet'!$G104,0) + IFERROR(INDEX(WAC_Item_Cost,MATCH(1,(J$1=WAC_District)*('Blend Sheet'!$H$4=WAC_IIN),0))*'Blend Sheet'!$H104,0)  + IFERROR(INDEX(WAC_Item_Cost,MATCH(1,(J$1=WAC_District)*('Blend Sheet'!$I$4=WAC_IIN),0))*'Blend Sheet'!$I104,0) + IFERROR(INDEX(WAC_Item_Cost,MATCH(1,(J$1=WAC_District)*('Blend Sheet'!$J$4=WAC_IIN),0))*'Blend Sheet'!$J104,0) + IFERROR(INDEX(WAC_Item_Cost,MATCH(1,(J$1=WAC_District)*('Blend Sheet'!$K$4=WAC_IIN),0))*'Blend Sheet'!$K104,0) + IFERROR(INDEX(WAC_Item_Cost,MATCH(1,(J$1=WAC_District)*('Blend Sheet'!$L$4=WAC_IIN),0))*'Blend Sheet'!$L104,0) + IFERROR(INDEX(WAC_Item_Cost,MATCH(1,(J$1=WAC_District)*('Blend Sheet'!$M$4=WAC_IIN),0))*'Blend Sheet'!$M104,0) + IFERROR(INDEX(WAC_Item_Cost,MATCH(1,(J$1=WAC_District)*('Blend Sheet'!$N$4=WAC_IIN),0))*'Blend Sheet'!$N104,0) + IFERROR(INDEX(WAC_Item_Cost,MATCH(1,(J$1=WAC_District)*('Blend Sheet'!$O$4=WAC_IIN),0))*'Blend Sheet'!$O104,0) + IFERROR(INDEX(WAC_Item_Cost,MATCH(1,(J$1=WAC_District)*('Blend Sheet'!$P$4=WAC_IIN),0))*'Blend Sheet'!$P104,0) + IFERROR(INDEX(WAC_Item_Cost,MATCH(1,(J$1=WAC_District)*('Blend Sheet'!$Q$4=WAC_IIN),0))*'Blend Sheet'!$Q104,0) + IFERROR(INDEX(WAC_Item_Cost,MATCH(1,(J$1=WAC_District)*('Blend Sheet'!$R$4=WAC_IIN),0))*'Blend Sheet'!$R104,0) + IFERROR(INDEX(WAC_Item_Cost,MATCH(1,(J$1=WAC_District)*('Blend Sheet'!$S$4=WAC_IIN),0))*'Blend Sheet'!$S104,0) + IFERROR(INDEX(WAC_Item_Cost,MATCH(1,(J$1=WAC_District)*('Blend Sheet'!$T$4=WAC_IIN),0))*'Blend Sheet'!$T104,0) + IFERROR(INDEX(WAC_Item_Cost,MATCH(1,(J$1=WAC_District)*('Blend Sheet'!$U$4=WAC_IIN),0))*'Blend Sheet'!$U104,0) + IFERROR(INDEX(WAC_Item_Cost,MATCH(1,(J$1=WAC_District)*('Blend Sheet'!$V$4=WAC_IIN),0))*'Blend Sheet'!$V104,0) + IFERROR(INDEX(WAC_Item_Cost,MATCH(1,(J$1=WAC_District)*('Blend Sheet'!$W$4=WAC_IIN),0))*'Blend Sheet'!$W104,0) + IFERROR(INDEX(WAC_Item_Cost,MATCH(1,(J$1=WAC_District)*('Blend Sheet'!$X$4=WAC_IIN),0))*'Blend Sheet'!$X104,0) + IFERROR(INDEX(WAC_Item_Cost,MATCH(1,(J$1=WAC_District)*('Blend Sheet'!$Y$4=WAC_IIN),0))*'Blend Sheet'!$Y104,0) + IFERROR(INDEX(WAC_Item_Cost,MATCH(1,(J$1=WAC_District)*('Blend Sheet'!$Z$4=WAC_IIN),0))*'Blend Sheet'!$Z104,0) + IFERROR(INDEX(WAC_Item_Cost,MATCH(1,(J$1=WAC_District)*('Blend Sheet'!$AA$4=WAC_IIN),0))*'Blend Sheet'!$AA104,0) + IFERROR(INDEX(WAC_Item_Cost,MATCH(1,(J$1=WAC_District)*('Blend Sheet'!$AB$4=WAC_IIN),0))*'Blend Sheet'!$AB104,0) + IFERROR(INDEX(WAC_Item_Cost,MATCH(1,(J$1=WAC_District)*('Blend Sheet'!$AC$4=WAC_IIN),0))*'Blend Sheet'!$AC104,0) + IFERROR(INDEX(WAC_Item_Cost,MATCH(1,(J$1=WAC_District)*('Blend Sheet'!$AD$4=WAC_IIN),0))*'Blend Sheet'!$AD104,0) + IFERROR(INDEX(WAC_Item_Cost,MATCH(1,(J$1=WAC_District)*('Blend Sheet'!$AE$4=WAC_IIN),0))*'Blend Sheet'!$AE104,0) + IFERROR(INDEX(WAC_Item_Cost,MATCH(1,(J$1=WAC_District)*('Blend Sheet'!$AF$4=WAC_IIN),0))*'Blend Sheet'!$AF104,0) + IFERROR(INDEX(WAC_Item_Cost,MATCH(1,(J$1=WAC_District)*('Blend Sheet'!$AG$4=WAC_IIN),0))*'Blend Sheet'!$AG104,0) + IFERROR(INDEX(WAC_Item_Cost,MATCH(1,(J$1=WAC_District)*('Blend Sheet'!$AH$4=WAC_IIN),0))*'Blend Sheet'!$AH104,0) + IFERROR(INDEX(WAC_Item_Cost,MATCH(1,(J$1=WAC_District)*('Blend Sheet'!$AI$4=WAC_IIN),0))*'Blend Sheet'!$AI104,0) + IFERROR(INDEX(WAC_Item_Cost,MATCH(1,(J$1=WAC_District)*('Blend Sheet'!$AJ$4=WAC_IIN),0))*'Blend Sheet'!$AJ104,0) + IFERROR(INDEX(WAC_Item_Cost,MATCH(1,(J$1=WAC_District)*('Blend Sheet'!$AK$4=WAC_IIN),0))*'Blend Sheet'!$AK104,0) + IFERROR(INDEX(WAC_Item_Cost,MATCH(1,(J$1=WAC_District)*('Blend Sheet'!$AL$4=WAC_IIN),0))*'Blend Sheet'!$AL104,0) + IFERROR(INDEX(WAC_Item_Cost,MATCH(1,(J$1=WAC_District)*('Blend Sheet'!$AM$4=WAC_IIN),0))*'Blend Sheet'!$AM104,0) + IFERROR(INDEX(WAC_Item_Cost,MATCH(1,(J$1=WAC_District)*('Blend Sheet'!$AN$4=WAC_IIN),0))*'Blend Sheet'!$AN104,0) + IFERROR(INDEX(WAC_Item_Cost,MATCH(1,(J$1=WAC_District)*('Blend Sheet'!$AO$4=WAC_IIN),0))*'Blend Sheet'!$AO104,0) + IFERROR(INDEX(WAC_Item_Cost,MATCH(1,(J$1=WAC_District)*('Blend Sheet'!$AP$4=WAC_IIN),0))*'Blend Sheet'!$AP104/1000,0)</f>
        <v>183.38852879000004</v>
      </c>
      <c r="K101" s="245">
        <f t="array" ref="K101">IFERROR(INDEX(WAC_Item_Cost,MATCH(1,(K$1=WAC_District)*('Blend Sheet'!$C$4=WAC_IIN),0))*'Blend Sheet'!$C104/1000,0) + IFERROR(INDEX(WAC_Item_Cost,MATCH(1,(K$1=WAC_District)*('Blend Sheet'!$D$4=WAC_IIN),0))*'Blend Sheet'!$D104/1000,0) + IFERROR(INDEX(WAC_Item_Cost,MATCH(1,(K$1=WAC_District)*('Blend Sheet'!$E$4=WAC_IIN),0))*'Blend Sheet'!$E104/1000,0) + IFERROR(INDEX(WAC_Item_Cost,MATCH(1,(K$1=WAC_District)*('Blend Sheet'!$F$4=WAC_IIN),0))*'Blend Sheet'!$F104/1000,0)  + IFERROR(INDEX(WAC_Item_Cost,MATCH(1,(K$1=WAC_District)*('Blend Sheet'!$G$4=WAC_IIN),0))*'Blend Sheet'!$G104,0) + IFERROR(INDEX(WAC_Item_Cost,MATCH(1,(K$1=WAC_District)*('Blend Sheet'!$H$4=WAC_IIN),0))*'Blend Sheet'!$H104,0)  + IFERROR(INDEX(WAC_Item_Cost,MATCH(1,(K$1=WAC_District)*('Blend Sheet'!$I$4=WAC_IIN),0))*'Blend Sheet'!$I104,0) + IFERROR(INDEX(WAC_Item_Cost,MATCH(1,(K$1=WAC_District)*('Blend Sheet'!$J$4=WAC_IIN),0))*'Blend Sheet'!$J104,0) + IFERROR(INDEX(WAC_Item_Cost,MATCH(1,(K$1=WAC_District)*('Blend Sheet'!$K$4=WAC_IIN),0))*'Blend Sheet'!$K104,0) + IFERROR(INDEX(WAC_Item_Cost,MATCH(1,(K$1=WAC_District)*('Blend Sheet'!$L$4=WAC_IIN),0))*'Blend Sheet'!$L104,0) + IFERROR(INDEX(WAC_Item_Cost,MATCH(1,(K$1=WAC_District)*('Blend Sheet'!$M$4=WAC_IIN),0))*'Blend Sheet'!$M104,0) + IFERROR(INDEX(WAC_Item_Cost,MATCH(1,(K$1=WAC_District)*('Blend Sheet'!$N$4=WAC_IIN),0))*'Blend Sheet'!$N104,0) + IFERROR(INDEX(WAC_Item_Cost,MATCH(1,(K$1=WAC_District)*('Blend Sheet'!$O$4=WAC_IIN),0))*'Blend Sheet'!$O104,0) + IFERROR(INDEX(WAC_Item_Cost,MATCH(1,(K$1=WAC_District)*('Blend Sheet'!$P$4=WAC_IIN),0))*'Blend Sheet'!$P104,0) + IFERROR(INDEX(WAC_Item_Cost,MATCH(1,(K$1=WAC_District)*('Blend Sheet'!$Q$4=WAC_IIN),0))*'Blend Sheet'!$Q104,0) + IFERROR(INDEX(WAC_Item_Cost,MATCH(1,(K$1=WAC_District)*('Blend Sheet'!$R$4=WAC_IIN),0))*'Blend Sheet'!$R104,0) + IFERROR(INDEX(WAC_Item_Cost,MATCH(1,(K$1=WAC_District)*('Blend Sheet'!$S$4=WAC_IIN),0))*'Blend Sheet'!$S104,0) + IFERROR(INDEX(WAC_Item_Cost,MATCH(1,(K$1=WAC_District)*('Blend Sheet'!$T$4=WAC_IIN),0))*'Blend Sheet'!$T104,0) + IFERROR(INDEX(WAC_Item_Cost,MATCH(1,(K$1=WAC_District)*('Blend Sheet'!$U$4=WAC_IIN),0))*'Blend Sheet'!$U104,0) + IFERROR(INDEX(WAC_Item_Cost,MATCH(1,(K$1=WAC_District)*('Blend Sheet'!$V$4=WAC_IIN),0))*'Blend Sheet'!$V104,0) + IFERROR(INDEX(WAC_Item_Cost,MATCH(1,(K$1=WAC_District)*('Blend Sheet'!$W$4=WAC_IIN),0))*'Blend Sheet'!$W104,0) + IFERROR(INDEX(WAC_Item_Cost,MATCH(1,(K$1=WAC_District)*('Blend Sheet'!$X$4=WAC_IIN),0))*'Blend Sheet'!$X104,0) + IFERROR(INDEX(WAC_Item_Cost,MATCH(1,(K$1=WAC_District)*('Blend Sheet'!$Y$4=WAC_IIN),0))*'Blend Sheet'!$Y104,0) + IFERROR(INDEX(WAC_Item_Cost,MATCH(1,(K$1=WAC_District)*('Blend Sheet'!$Z$4=WAC_IIN),0))*'Blend Sheet'!$Z104,0) + IFERROR(INDEX(WAC_Item_Cost,MATCH(1,(K$1=WAC_District)*('Blend Sheet'!$AA$4=WAC_IIN),0))*'Blend Sheet'!$AA104,0) + IFERROR(INDEX(WAC_Item_Cost,MATCH(1,(K$1=WAC_District)*('Blend Sheet'!$AB$4=WAC_IIN),0))*'Blend Sheet'!$AB104,0) + IFERROR(INDEX(WAC_Item_Cost,MATCH(1,(K$1=WAC_District)*('Blend Sheet'!$AC$4=WAC_IIN),0))*'Blend Sheet'!$AC104,0) + IFERROR(INDEX(WAC_Item_Cost,MATCH(1,(K$1=WAC_District)*('Blend Sheet'!$AD$4=WAC_IIN),0))*'Blend Sheet'!$AD104,0) + IFERROR(INDEX(WAC_Item_Cost,MATCH(1,(K$1=WAC_District)*('Blend Sheet'!$AE$4=WAC_IIN),0))*'Blend Sheet'!$AE104,0) + IFERROR(INDEX(WAC_Item_Cost,MATCH(1,(K$1=WAC_District)*('Blend Sheet'!$AF$4=WAC_IIN),0))*'Blend Sheet'!$AF104,0) + IFERROR(INDEX(WAC_Item_Cost,MATCH(1,(K$1=WAC_District)*('Blend Sheet'!$AG$4=WAC_IIN),0))*'Blend Sheet'!$AG104,0) + IFERROR(INDEX(WAC_Item_Cost,MATCH(1,(K$1=WAC_District)*('Blend Sheet'!$AH$4=WAC_IIN),0))*'Blend Sheet'!$AH104,0) + IFERROR(INDEX(WAC_Item_Cost,MATCH(1,(K$1=WAC_District)*('Blend Sheet'!$AI$4=WAC_IIN),0))*'Blend Sheet'!$AI104,0) + IFERROR(INDEX(WAC_Item_Cost,MATCH(1,(K$1=WAC_District)*('Blend Sheet'!$AJ$4=WAC_IIN),0))*'Blend Sheet'!$AJ104,0) + IFERROR(INDEX(WAC_Item_Cost,MATCH(1,(K$1=WAC_District)*('Blend Sheet'!$AK$4=WAC_IIN),0))*'Blend Sheet'!$AK104,0) + IFERROR(INDEX(WAC_Item_Cost,MATCH(1,(K$1=WAC_District)*('Blend Sheet'!$AL$4=WAC_IIN),0))*'Blend Sheet'!$AL104,0) + IFERROR(INDEX(WAC_Item_Cost,MATCH(1,(K$1=WAC_District)*('Blend Sheet'!$AM$4=WAC_IIN),0))*'Blend Sheet'!$AM104,0) + IFERROR(INDEX(WAC_Item_Cost,MATCH(1,(K$1=WAC_District)*('Blend Sheet'!$AN$4=WAC_IIN),0))*'Blend Sheet'!$AN104,0) + IFERROR(INDEX(WAC_Item_Cost,MATCH(1,(K$1=WAC_District)*('Blend Sheet'!$AO$4=WAC_IIN),0))*'Blend Sheet'!$AO104,0) + IFERROR(INDEX(WAC_Item_Cost,MATCH(1,(K$1=WAC_District)*('Blend Sheet'!$AP$4=WAC_IIN),0))*'Blend Sheet'!$AP104/1000,0)</f>
        <v>87.972577829999992</v>
      </c>
      <c r="L101" s="245">
        <f t="array" ref="L101">IFERROR(INDEX(WAC_Item_Cost,MATCH(1,(L$1=WAC_District)*('Blend Sheet'!$C$4=WAC_IIN),0))*'Blend Sheet'!$C104/1000,0) + IFERROR(INDEX(WAC_Item_Cost,MATCH(1,(L$1=WAC_District)*('Blend Sheet'!$D$4=WAC_IIN),0))*'Blend Sheet'!$D104/1000,0) + IFERROR(INDEX(WAC_Item_Cost,MATCH(1,(L$1=WAC_District)*('Blend Sheet'!$E$4=WAC_IIN),0))*'Blend Sheet'!$E104/1000,0) + IFERROR(INDEX(WAC_Item_Cost,MATCH(1,(L$1=WAC_District)*('Blend Sheet'!$F$4=WAC_IIN),0))*'Blend Sheet'!$F104/1000,0)  + IFERROR(INDEX(WAC_Item_Cost,MATCH(1,(L$1=WAC_District)*('Blend Sheet'!$G$4=WAC_IIN),0))*'Blend Sheet'!$G104,0) + IFERROR(INDEX(WAC_Item_Cost,MATCH(1,(L$1=WAC_District)*('Blend Sheet'!$H$4=WAC_IIN),0))*'Blend Sheet'!$H104,0)  + IFERROR(INDEX(WAC_Item_Cost,MATCH(1,(L$1=WAC_District)*('Blend Sheet'!$I$4=WAC_IIN),0))*'Blend Sheet'!$I104,0) + IFERROR(INDEX(WAC_Item_Cost,MATCH(1,(L$1=WAC_District)*('Blend Sheet'!$J$4=WAC_IIN),0))*'Blend Sheet'!$J104,0) + IFERROR(INDEX(WAC_Item_Cost,MATCH(1,(L$1=WAC_District)*('Blend Sheet'!$K$4=WAC_IIN),0))*'Blend Sheet'!$K104,0) + IFERROR(INDEX(WAC_Item_Cost,MATCH(1,(L$1=WAC_District)*('Blend Sheet'!$L$4=WAC_IIN),0))*'Blend Sheet'!$L104,0) + IFERROR(INDEX(WAC_Item_Cost,MATCH(1,(L$1=WAC_District)*('Blend Sheet'!$M$4=WAC_IIN),0))*'Blend Sheet'!$M104,0) + IFERROR(INDEX(WAC_Item_Cost,MATCH(1,(L$1=WAC_District)*('Blend Sheet'!$N$4=WAC_IIN),0))*'Blend Sheet'!$N104,0) + IFERROR(INDEX(WAC_Item_Cost,MATCH(1,(L$1=WAC_District)*('Blend Sheet'!$O$4=WAC_IIN),0))*'Blend Sheet'!$O104,0) + IFERROR(INDEX(WAC_Item_Cost,MATCH(1,(L$1=WAC_District)*('Blend Sheet'!$P$4=WAC_IIN),0))*'Blend Sheet'!$P104,0) + IFERROR(INDEX(WAC_Item_Cost,MATCH(1,(L$1=WAC_District)*('Blend Sheet'!$Q$4=WAC_IIN),0))*'Blend Sheet'!$Q104,0) + IFERROR(INDEX(WAC_Item_Cost,MATCH(1,(L$1=WAC_District)*('Blend Sheet'!$R$4=WAC_IIN),0))*'Blend Sheet'!$R104,0) + IFERROR(INDEX(WAC_Item_Cost,MATCH(1,(L$1=WAC_District)*('Blend Sheet'!$S$4=WAC_IIN),0))*'Blend Sheet'!$S104,0) + IFERROR(INDEX(WAC_Item_Cost,MATCH(1,(L$1=WAC_District)*('Blend Sheet'!$T$4=WAC_IIN),0))*'Blend Sheet'!$T104,0) + IFERROR(INDEX(WAC_Item_Cost,MATCH(1,(L$1=WAC_District)*('Blend Sheet'!$U$4=WAC_IIN),0))*'Blend Sheet'!$U104,0) + IFERROR(INDEX(WAC_Item_Cost,MATCH(1,(L$1=WAC_District)*('Blend Sheet'!$V$4=WAC_IIN),0))*'Blend Sheet'!$V104,0) + IFERROR(INDEX(WAC_Item_Cost,MATCH(1,(L$1=WAC_District)*('Blend Sheet'!$W$4=WAC_IIN),0))*'Blend Sheet'!$W104,0) + IFERROR(INDEX(WAC_Item_Cost,MATCH(1,(L$1=WAC_District)*('Blend Sheet'!$X$4=WAC_IIN),0))*'Blend Sheet'!$X104,0) + IFERROR(INDEX(WAC_Item_Cost,MATCH(1,(L$1=WAC_District)*('Blend Sheet'!$Y$4=WAC_IIN),0))*'Blend Sheet'!$Y104,0) + IFERROR(INDEX(WAC_Item_Cost,MATCH(1,(L$1=WAC_District)*('Blend Sheet'!$Z$4=WAC_IIN),0))*'Blend Sheet'!$Z104,0) + IFERROR(INDEX(WAC_Item_Cost,MATCH(1,(L$1=WAC_District)*('Blend Sheet'!$AA$4=WAC_IIN),0))*'Blend Sheet'!$AA104,0) + IFERROR(INDEX(WAC_Item_Cost,MATCH(1,(L$1=WAC_District)*('Blend Sheet'!$AB$4=WAC_IIN),0))*'Blend Sheet'!$AB104,0) + IFERROR(INDEX(WAC_Item_Cost,MATCH(1,(L$1=WAC_District)*('Blend Sheet'!$AC$4=WAC_IIN),0))*'Blend Sheet'!$AC104,0) + IFERROR(INDEX(WAC_Item_Cost,MATCH(1,(L$1=WAC_District)*('Blend Sheet'!$AD$4=WAC_IIN),0))*'Blend Sheet'!$AD104,0) + IFERROR(INDEX(WAC_Item_Cost,MATCH(1,(L$1=WAC_District)*('Blend Sheet'!$AE$4=WAC_IIN),0))*'Blend Sheet'!$AE104,0) + IFERROR(INDEX(WAC_Item_Cost,MATCH(1,(L$1=WAC_District)*('Blend Sheet'!$AF$4=WAC_IIN),0))*'Blend Sheet'!$AF104,0) + IFERROR(INDEX(WAC_Item_Cost,MATCH(1,(L$1=WAC_District)*('Blend Sheet'!$AG$4=WAC_IIN),0))*'Blend Sheet'!$AG104,0) + IFERROR(INDEX(WAC_Item_Cost,MATCH(1,(L$1=WAC_District)*('Blend Sheet'!$AH$4=WAC_IIN),0))*'Blend Sheet'!$AH104,0) + IFERROR(INDEX(WAC_Item_Cost,MATCH(1,(L$1=WAC_District)*('Blend Sheet'!$AI$4=WAC_IIN),0))*'Blend Sheet'!$AI104,0) + IFERROR(INDEX(WAC_Item_Cost,MATCH(1,(L$1=WAC_District)*('Blend Sheet'!$AJ$4=WAC_IIN),0))*'Blend Sheet'!$AJ104,0) + IFERROR(INDEX(WAC_Item_Cost,MATCH(1,(L$1=WAC_District)*('Blend Sheet'!$AK$4=WAC_IIN),0))*'Blend Sheet'!$AK104,0) + IFERROR(INDEX(WAC_Item_Cost,MATCH(1,(L$1=WAC_District)*('Blend Sheet'!$AL$4=WAC_IIN),0))*'Blend Sheet'!$AL104,0) + IFERROR(INDEX(WAC_Item_Cost,MATCH(1,(L$1=WAC_District)*('Blend Sheet'!$AM$4=WAC_IIN),0))*'Blend Sheet'!$AM104,0) + IFERROR(INDEX(WAC_Item_Cost,MATCH(1,(L$1=WAC_District)*('Blend Sheet'!$AN$4=WAC_IIN),0))*'Blend Sheet'!$AN104,0) + IFERROR(INDEX(WAC_Item_Cost,MATCH(1,(L$1=WAC_District)*('Blend Sheet'!$AO$4=WAC_IIN),0))*'Blend Sheet'!$AO104,0) + IFERROR(INDEX(WAC_Item_Cost,MATCH(1,(L$1=WAC_District)*('Blend Sheet'!$AP$4=WAC_IIN),0))*'Blend Sheet'!$AP104/1000,0)</f>
        <v>97.188807110000013</v>
      </c>
    </row>
    <row r="102" spans="1:12" x14ac:dyDescent="0.25">
      <c r="A102" t="str">
        <f>'Blend Sheet'!A105</f>
        <v>Ciment Fondue EC</v>
      </c>
      <c r="B102" s="245">
        <f t="array" ref="B102">IFERROR(INDEX(WAC_Item_Cost,MATCH(1,(B$1=WAC_District)*('Blend Sheet'!$C$4=WAC_IIN),0))*'Blend Sheet'!$C105/1000,0) + IFERROR(INDEX(WAC_Item_Cost,MATCH(1,(B$1=WAC_District)*('Blend Sheet'!$D$4=WAC_IIN),0))*'Blend Sheet'!$D105/1000,0) + IFERROR(INDEX(WAC_Item_Cost,MATCH(1,(B$1=WAC_District)*('Blend Sheet'!$E$4=WAC_IIN),0))*'Blend Sheet'!$E105/1000,0) + IFERROR(INDEX(WAC_Item_Cost,MATCH(1,(B$1=WAC_District)*('Blend Sheet'!$F$4=WAC_IIN),0))*'Blend Sheet'!$F105/1000,0)  + IFERROR(INDEX(WAC_Item_Cost,MATCH(1,(B$1=WAC_District)*('Blend Sheet'!$G$4=WAC_IIN),0))*'Blend Sheet'!$G105,0) + IFERROR(INDEX(WAC_Item_Cost,MATCH(1,(B$1=WAC_District)*('Blend Sheet'!$H$4=WAC_IIN),0))*'Blend Sheet'!$H105,0)  + IFERROR(INDEX(WAC_Item_Cost,MATCH(1,(B$1=WAC_District)*('Blend Sheet'!$I$4=WAC_IIN),0))*'Blend Sheet'!$I105,0) + IFERROR(INDEX(WAC_Item_Cost,MATCH(1,(B$1=WAC_District)*('Blend Sheet'!$J$4=WAC_IIN),0))*'Blend Sheet'!$J105,0) + IFERROR(INDEX(WAC_Item_Cost,MATCH(1,(B$1=WAC_District)*('Blend Sheet'!$K$4=WAC_IIN),0))*'Blend Sheet'!$K105,0) + IFERROR(INDEX(WAC_Item_Cost,MATCH(1,(B$1=WAC_District)*('Blend Sheet'!$L$4=WAC_IIN),0))*'Blend Sheet'!$L105,0) + IFERROR(INDEX(WAC_Item_Cost,MATCH(1,(B$1=WAC_District)*('Blend Sheet'!$M$4=WAC_IIN),0))*'Blend Sheet'!$M105,0) + IFERROR(INDEX(WAC_Item_Cost,MATCH(1,(B$1=WAC_District)*('Blend Sheet'!$N$4=WAC_IIN),0))*'Blend Sheet'!$N105,0) + IFERROR(INDEX(WAC_Item_Cost,MATCH(1,(B$1=WAC_District)*('Blend Sheet'!$O$4=WAC_IIN),0))*'Blend Sheet'!$O105,0) + IFERROR(INDEX(WAC_Item_Cost,MATCH(1,(B$1=WAC_District)*('Blend Sheet'!$P$4=WAC_IIN),0))*'Blend Sheet'!$P105,0) + IFERROR(INDEX(WAC_Item_Cost,MATCH(1,(B$1=WAC_District)*('Blend Sheet'!$Q$4=WAC_IIN),0))*'Blend Sheet'!$Q105,0) + IFERROR(INDEX(WAC_Item_Cost,MATCH(1,(B$1=WAC_District)*('Blend Sheet'!$R$4=WAC_IIN),0))*'Blend Sheet'!$R105,0) + IFERROR(INDEX(WAC_Item_Cost,MATCH(1,(B$1=WAC_District)*('Blend Sheet'!$S$4=WAC_IIN),0))*'Blend Sheet'!$S105,0) + IFERROR(INDEX(WAC_Item_Cost,MATCH(1,(B$1=WAC_District)*('Blend Sheet'!$T$4=WAC_IIN),0))*'Blend Sheet'!$T105,0) + IFERROR(INDEX(WAC_Item_Cost,MATCH(1,(B$1=WAC_District)*('Blend Sheet'!$U$4=WAC_IIN),0))*'Blend Sheet'!$U105,0) + IFERROR(INDEX(WAC_Item_Cost,MATCH(1,(B$1=WAC_District)*('Blend Sheet'!$V$4=WAC_IIN),0))*'Blend Sheet'!$V105,0) + IFERROR(INDEX(WAC_Item_Cost,MATCH(1,(B$1=WAC_District)*('Blend Sheet'!$W$4=WAC_IIN),0))*'Blend Sheet'!$W105,0) + IFERROR(INDEX(WAC_Item_Cost,MATCH(1,(B$1=WAC_District)*('Blend Sheet'!$X$4=WAC_IIN),0))*'Blend Sheet'!$X105,0) + IFERROR(INDEX(WAC_Item_Cost,MATCH(1,(B$1=WAC_District)*('Blend Sheet'!$Y$4=WAC_IIN),0))*'Blend Sheet'!$Y105,0) + IFERROR(INDEX(WAC_Item_Cost,MATCH(1,(B$1=WAC_District)*('Blend Sheet'!$Z$4=WAC_IIN),0))*'Blend Sheet'!$Z105,0) + IFERROR(INDEX(WAC_Item_Cost,MATCH(1,(B$1=WAC_District)*('Blend Sheet'!$AA$4=WAC_IIN),0))*'Blend Sheet'!$AA105,0) + IFERROR(INDEX(WAC_Item_Cost,MATCH(1,(B$1=WAC_District)*('Blend Sheet'!$AB$4=WAC_IIN),0))*'Blend Sheet'!$AB105,0) + IFERROR(INDEX(WAC_Item_Cost,MATCH(1,(B$1=WAC_District)*('Blend Sheet'!$AC$4=WAC_IIN),0))*'Blend Sheet'!$AC105,0) + IFERROR(INDEX(WAC_Item_Cost,MATCH(1,(B$1=WAC_District)*('Blend Sheet'!$AD$4=WAC_IIN),0))*'Blend Sheet'!$AD105,0) + IFERROR(INDEX(WAC_Item_Cost,MATCH(1,(B$1=WAC_District)*('Blend Sheet'!$AE$4=WAC_IIN),0))*'Blend Sheet'!$AE105,0) + IFERROR(INDEX(WAC_Item_Cost,MATCH(1,(B$1=WAC_District)*('Blend Sheet'!$AF$4=WAC_IIN),0))*'Blend Sheet'!$AF105,0) + IFERROR(INDEX(WAC_Item_Cost,MATCH(1,(B$1=WAC_District)*('Blend Sheet'!$AG$4=WAC_IIN),0))*'Blend Sheet'!$AG105,0) + IFERROR(INDEX(WAC_Item_Cost,MATCH(1,(B$1=WAC_District)*('Blend Sheet'!$AH$4=WAC_IIN),0))*'Blend Sheet'!$AH105,0) + IFERROR(INDEX(WAC_Item_Cost,MATCH(1,(B$1=WAC_District)*('Blend Sheet'!$AI$4=WAC_IIN),0))*'Blend Sheet'!$AI105,0) + IFERROR(INDEX(WAC_Item_Cost,MATCH(1,(B$1=WAC_District)*('Blend Sheet'!$AJ$4=WAC_IIN),0))*'Blend Sheet'!$AJ105,0) + IFERROR(INDEX(WAC_Item_Cost,MATCH(1,(B$1=WAC_District)*('Blend Sheet'!$AK$4=WAC_IIN),0))*'Blend Sheet'!$AK105,0) + IFERROR(INDEX(WAC_Item_Cost,MATCH(1,(B$1=WAC_District)*('Blend Sheet'!$AL$4=WAC_IIN),0))*'Blend Sheet'!$AL105,0) + IFERROR(INDEX(WAC_Item_Cost,MATCH(1,(B$1=WAC_District)*('Blend Sheet'!$AM$4=WAC_IIN),0))*'Blend Sheet'!$AM105,0) + IFERROR(INDEX(WAC_Item_Cost,MATCH(1,(B$1=WAC_District)*('Blend Sheet'!$AN$4=WAC_IIN),0))*'Blend Sheet'!$AN105,0) + IFERROR(INDEX(WAC_Item_Cost,MATCH(1,(B$1=WAC_District)*('Blend Sheet'!$AO$4=WAC_IIN),0))*'Blend Sheet'!$AO105,0) + IFERROR(INDEX(WAC_Item_Cost,MATCH(1,(B$1=WAC_District)*('Blend Sheet'!$AP$4=WAC_IIN),0))*'Blend Sheet'!$AP105/1000,0)</f>
        <v>18.102299000000002</v>
      </c>
      <c r="C102" s="245">
        <f t="array" ref="C102">IFERROR(INDEX(WAC_Item_Cost,MATCH(1,(C$1=WAC_District)*('Blend Sheet'!$C$4=WAC_IIN),0))*'Blend Sheet'!$C105/1000,0) + IFERROR(INDEX(WAC_Item_Cost,MATCH(1,(C$1=WAC_District)*('Blend Sheet'!$D$4=WAC_IIN),0))*'Blend Sheet'!$D105/1000,0) + IFERROR(INDEX(WAC_Item_Cost,MATCH(1,(C$1=WAC_District)*('Blend Sheet'!$E$4=WAC_IIN),0))*'Blend Sheet'!$E105/1000,0) + IFERROR(INDEX(WAC_Item_Cost,MATCH(1,(C$1=WAC_District)*('Blend Sheet'!$F$4=WAC_IIN),0))*'Blend Sheet'!$F105/1000,0)  + IFERROR(INDEX(WAC_Item_Cost,MATCH(1,(C$1=WAC_District)*('Blend Sheet'!$G$4=WAC_IIN),0))*'Blend Sheet'!$G105,0) + IFERROR(INDEX(WAC_Item_Cost,MATCH(1,(C$1=WAC_District)*('Blend Sheet'!$H$4=WAC_IIN),0))*'Blend Sheet'!$H105,0)  + IFERROR(INDEX(WAC_Item_Cost,MATCH(1,(C$1=WAC_District)*('Blend Sheet'!$I$4=WAC_IIN),0))*'Blend Sheet'!$I105,0) + IFERROR(INDEX(WAC_Item_Cost,MATCH(1,(C$1=WAC_District)*('Blend Sheet'!$J$4=WAC_IIN),0))*'Blend Sheet'!$J105,0) + IFERROR(INDEX(WAC_Item_Cost,MATCH(1,(C$1=WAC_District)*('Blend Sheet'!$K$4=WAC_IIN),0))*'Blend Sheet'!$K105,0) + IFERROR(INDEX(WAC_Item_Cost,MATCH(1,(C$1=WAC_District)*('Blend Sheet'!$L$4=WAC_IIN),0))*'Blend Sheet'!$L105,0) + IFERROR(INDEX(WAC_Item_Cost,MATCH(1,(C$1=WAC_District)*('Blend Sheet'!$M$4=WAC_IIN),0))*'Blend Sheet'!$M105,0) + IFERROR(INDEX(WAC_Item_Cost,MATCH(1,(C$1=WAC_District)*('Blend Sheet'!$N$4=WAC_IIN),0))*'Blend Sheet'!$N105,0) + IFERROR(INDEX(WAC_Item_Cost,MATCH(1,(C$1=WAC_District)*('Blend Sheet'!$O$4=WAC_IIN),0))*'Blend Sheet'!$O105,0) + IFERROR(INDEX(WAC_Item_Cost,MATCH(1,(C$1=WAC_District)*('Blend Sheet'!$P$4=WAC_IIN),0))*'Blend Sheet'!$P105,0) + IFERROR(INDEX(WAC_Item_Cost,MATCH(1,(C$1=WAC_District)*('Blend Sheet'!$Q$4=WAC_IIN),0))*'Blend Sheet'!$Q105,0) + IFERROR(INDEX(WAC_Item_Cost,MATCH(1,(C$1=WAC_District)*('Blend Sheet'!$R$4=WAC_IIN),0))*'Blend Sheet'!$R105,0) + IFERROR(INDEX(WAC_Item_Cost,MATCH(1,(C$1=WAC_District)*('Blend Sheet'!$S$4=WAC_IIN),0))*'Blend Sheet'!$S105,0) + IFERROR(INDEX(WAC_Item_Cost,MATCH(1,(C$1=WAC_District)*('Blend Sheet'!$T$4=WAC_IIN),0))*'Blend Sheet'!$T105,0) + IFERROR(INDEX(WAC_Item_Cost,MATCH(1,(C$1=WAC_District)*('Blend Sheet'!$U$4=WAC_IIN),0))*'Blend Sheet'!$U105,0) + IFERROR(INDEX(WAC_Item_Cost,MATCH(1,(C$1=WAC_District)*('Blend Sheet'!$V$4=WAC_IIN),0))*'Blend Sheet'!$V105,0) + IFERROR(INDEX(WAC_Item_Cost,MATCH(1,(C$1=WAC_District)*('Blend Sheet'!$W$4=WAC_IIN),0))*'Blend Sheet'!$W105,0) + IFERROR(INDEX(WAC_Item_Cost,MATCH(1,(C$1=WAC_District)*('Blend Sheet'!$X$4=WAC_IIN),0))*'Blend Sheet'!$X105,0) + IFERROR(INDEX(WAC_Item_Cost,MATCH(1,(C$1=WAC_District)*('Blend Sheet'!$Y$4=WAC_IIN),0))*'Blend Sheet'!$Y105,0) + IFERROR(INDEX(WAC_Item_Cost,MATCH(1,(C$1=WAC_District)*('Blend Sheet'!$Z$4=WAC_IIN),0))*'Blend Sheet'!$Z105,0) + IFERROR(INDEX(WAC_Item_Cost,MATCH(1,(C$1=WAC_District)*('Blend Sheet'!$AA$4=WAC_IIN),0))*'Blend Sheet'!$AA105,0) + IFERROR(INDEX(WAC_Item_Cost,MATCH(1,(C$1=WAC_District)*('Blend Sheet'!$AB$4=WAC_IIN),0))*'Blend Sheet'!$AB105,0) + IFERROR(INDEX(WAC_Item_Cost,MATCH(1,(C$1=WAC_District)*('Blend Sheet'!$AC$4=WAC_IIN),0))*'Blend Sheet'!$AC105,0) + IFERROR(INDEX(WAC_Item_Cost,MATCH(1,(C$1=WAC_District)*('Blend Sheet'!$AD$4=WAC_IIN),0))*'Blend Sheet'!$AD105,0) + IFERROR(INDEX(WAC_Item_Cost,MATCH(1,(C$1=WAC_District)*('Blend Sheet'!$AE$4=WAC_IIN),0))*'Blend Sheet'!$AE105,0) + IFERROR(INDEX(WAC_Item_Cost,MATCH(1,(C$1=WAC_District)*('Blend Sheet'!$AF$4=WAC_IIN),0))*'Blend Sheet'!$AF105,0) + IFERROR(INDEX(WAC_Item_Cost,MATCH(1,(C$1=WAC_District)*('Blend Sheet'!$AG$4=WAC_IIN),0))*'Blend Sheet'!$AG105,0) + IFERROR(INDEX(WAC_Item_Cost,MATCH(1,(C$1=WAC_District)*('Blend Sheet'!$AH$4=WAC_IIN),0))*'Blend Sheet'!$AH105,0) + IFERROR(INDEX(WAC_Item_Cost,MATCH(1,(C$1=WAC_District)*('Blend Sheet'!$AI$4=WAC_IIN),0))*'Blend Sheet'!$AI105,0) + IFERROR(INDEX(WAC_Item_Cost,MATCH(1,(C$1=WAC_District)*('Blend Sheet'!$AJ$4=WAC_IIN),0))*'Blend Sheet'!$AJ105,0) + IFERROR(INDEX(WAC_Item_Cost,MATCH(1,(C$1=WAC_District)*('Blend Sheet'!$AK$4=WAC_IIN),0))*'Blend Sheet'!$AK105,0) + IFERROR(INDEX(WAC_Item_Cost,MATCH(1,(C$1=WAC_District)*('Blend Sheet'!$AL$4=WAC_IIN),0))*'Blend Sheet'!$AL105,0) + IFERROR(INDEX(WAC_Item_Cost,MATCH(1,(C$1=WAC_District)*('Blend Sheet'!$AM$4=WAC_IIN),0))*'Blend Sheet'!$AM105,0) + IFERROR(INDEX(WAC_Item_Cost,MATCH(1,(C$1=WAC_District)*('Blend Sheet'!$AN$4=WAC_IIN),0))*'Blend Sheet'!$AN105,0) + IFERROR(INDEX(WAC_Item_Cost,MATCH(1,(C$1=WAC_District)*('Blend Sheet'!$AO$4=WAC_IIN),0))*'Blend Sheet'!$AO105,0) + IFERROR(INDEX(WAC_Item_Cost,MATCH(1,(C$1=WAC_District)*('Blend Sheet'!$AP$4=WAC_IIN),0))*'Blend Sheet'!$AP105/1000,0)</f>
        <v>18.937633000000002</v>
      </c>
      <c r="D102" s="245">
        <f t="array" ref="D102">IFERROR(INDEX(WAC_Item_Cost,MATCH(1,(D$1=WAC_District)*('Blend Sheet'!$C$4=WAC_IIN),0))*'Blend Sheet'!$C105/1000,0) + IFERROR(INDEX(WAC_Item_Cost,MATCH(1,(D$1=WAC_District)*('Blend Sheet'!$D$4=WAC_IIN),0))*'Blend Sheet'!$D105/1000,0) + IFERROR(INDEX(WAC_Item_Cost,MATCH(1,(D$1=WAC_District)*('Blend Sheet'!$E$4=WAC_IIN),0))*'Blend Sheet'!$E105/1000,0) + IFERROR(INDEX(WAC_Item_Cost,MATCH(1,(D$1=WAC_District)*('Blend Sheet'!$F$4=WAC_IIN),0))*'Blend Sheet'!$F105/1000,0)  + IFERROR(INDEX(WAC_Item_Cost,MATCH(1,(D$1=WAC_District)*('Blend Sheet'!$G$4=WAC_IIN),0))*'Blend Sheet'!$G105,0) + IFERROR(INDEX(WAC_Item_Cost,MATCH(1,(D$1=WAC_District)*('Blend Sheet'!$H$4=WAC_IIN),0))*'Blend Sheet'!$H105,0)  + IFERROR(INDEX(WAC_Item_Cost,MATCH(1,(D$1=WAC_District)*('Blend Sheet'!$I$4=WAC_IIN),0))*'Blend Sheet'!$I105,0) + IFERROR(INDEX(WAC_Item_Cost,MATCH(1,(D$1=WAC_District)*('Blend Sheet'!$J$4=WAC_IIN),0))*'Blend Sheet'!$J105,0) + IFERROR(INDEX(WAC_Item_Cost,MATCH(1,(D$1=WAC_District)*('Blend Sheet'!$K$4=WAC_IIN),0))*'Blend Sheet'!$K105,0) + IFERROR(INDEX(WAC_Item_Cost,MATCH(1,(D$1=WAC_District)*('Blend Sheet'!$L$4=WAC_IIN),0))*'Blend Sheet'!$L105,0) + IFERROR(INDEX(WAC_Item_Cost,MATCH(1,(D$1=WAC_District)*('Blend Sheet'!$M$4=WAC_IIN),0))*'Blend Sheet'!$M105,0) + IFERROR(INDEX(WAC_Item_Cost,MATCH(1,(D$1=WAC_District)*('Blend Sheet'!$N$4=WAC_IIN),0))*'Blend Sheet'!$N105,0) + IFERROR(INDEX(WAC_Item_Cost,MATCH(1,(D$1=WAC_District)*('Blend Sheet'!$O$4=WAC_IIN),0))*'Blend Sheet'!$O105,0) + IFERROR(INDEX(WAC_Item_Cost,MATCH(1,(D$1=WAC_District)*('Blend Sheet'!$P$4=WAC_IIN),0))*'Blend Sheet'!$P105,0) + IFERROR(INDEX(WAC_Item_Cost,MATCH(1,(D$1=WAC_District)*('Blend Sheet'!$Q$4=WAC_IIN),0))*'Blend Sheet'!$Q105,0) + IFERROR(INDEX(WAC_Item_Cost,MATCH(1,(D$1=WAC_District)*('Blend Sheet'!$R$4=WAC_IIN),0))*'Blend Sheet'!$R105,0) + IFERROR(INDEX(WAC_Item_Cost,MATCH(1,(D$1=WAC_District)*('Blend Sheet'!$S$4=WAC_IIN),0))*'Blend Sheet'!$S105,0) + IFERROR(INDEX(WAC_Item_Cost,MATCH(1,(D$1=WAC_District)*('Blend Sheet'!$T$4=WAC_IIN),0))*'Blend Sheet'!$T105,0) + IFERROR(INDEX(WAC_Item_Cost,MATCH(1,(D$1=WAC_District)*('Blend Sheet'!$U$4=WAC_IIN),0))*'Blend Sheet'!$U105,0) + IFERROR(INDEX(WAC_Item_Cost,MATCH(1,(D$1=WAC_District)*('Blend Sheet'!$V$4=WAC_IIN),0))*'Blend Sheet'!$V105,0) + IFERROR(INDEX(WAC_Item_Cost,MATCH(1,(D$1=WAC_District)*('Blend Sheet'!$W$4=WAC_IIN),0))*'Blend Sheet'!$W105,0) + IFERROR(INDEX(WAC_Item_Cost,MATCH(1,(D$1=WAC_District)*('Blend Sheet'!$X$4=WAC_IIN),0))*'Blend Sheet'!$X105,0) + IFERROR(INDEX(WAC_Item_Cost,MATCH(1,(D$1=WAC_District)*('Blend Sheet'!$Y$4=WAC_IIN),0))*'Blend Sheet'!$Y105,0) + IFERROR(INDEX(WAC_Item_Cost,MATCH(1,(D$1=WAC_District)*('Blend Sheet'!$Z$4=WAC_IIN),0))*'Blend Sheet'!$Z105,0) + IFERROR(INDEX(WAC_Item_Cost,MATCH(1,(D$1=WAC_District)*('Blend Sheet'!$AA$4=WAC_IIN),0))*'Blend Sheet'!$AA105,0) + IFERROR(INDEX(WAC_Item_Cost,MATCH(1,(D$1=WAC_District)*('Blend Sheet'!$AB$4=WAC_IIN),0))*'Blend Sheet'!$AB105,0) + IFERROR(INDEX(WAC_Item_Cost,MATCH(1,(D$1=WAC_District)*('Blend Sheet'!$AC$4=WAC_IIN),0))*'Blend Sheet'!$AC105,0) + IFERROR(INDEX(WAC_Item_Cost,MATCH(1,(D$1=WAC_District)*('Blend Sheet'!$AD$4=WAC_IIN),0))*'Blend Sheet'!$AD105,0) + IFERROR(INDEX(WAC_Item_Cost,MATCH(1,(D$1=WAC_District)*('Blend Sheet'!$AE$4=WAC_IIN),0))*'Blend Sheet'!$AE105,0) + IFERROR(INDEX(WAC_Item_Cost,MATCH(1,(D$1=WAC_District)*('Blend Sheet'!$AF$4=WAC_IIN),0))*'Blend Sheet'!$AF105,0) + IFERROR(INDEX(WAC_Item_Cost,MATCH(1,(D$1=WAC_District)*('Blend Sheet'!$AG$4=WAC_IIN),0))*'Blend Sheet'!$AG105,0) + IFERROR(INDEX(WAC_Item_Cost,MATCH(1,(D$1=WAC_District)*('Blend Sheet'!$AH$4=WAC_IIN),0))*'Blend Sheet'!$AH105,0) + IFERROR(INDEX(WAC_Item_Cost,MATCH(1,(D$1=WAC_District)*('Blend Sheet'!$AI$4=WAC_IIN),0))*'Blend Sheet'!$AI105,0) + IFERROR(INDEX(WAC_Item_Cost,MATCH(1,(D$1=WAC_District)*('Blend Sheet'!$AJ$4=WAC_IIN),0))*'Blend Sheet'!$AJ105,0) + IFERROR(INDEX(WAC_Item_Cost,MATCH(1,(D$1=WAC_District)*('Blend Sheet'!$AK$4=WAC_IIN),0))*'Blend Sheet'!$AK105,0) + IFERROR(INDEX(WAC_Item_Cost,MATCH(1,(D$1=WAC_District)*('Blend Sheet'!$AL$4=WAC_IIN),0))*'Blend Sheet'!$AL105,0) + IFERROR(INDEX(WAC_Item_Cost,MATCH(1,(D$1=WAC_District)*('Blend Sheet'!$AM$4=WAC_IIN),0))*'Blend Sheet'!$AM105,0) + IFERROR(INDEX(WAC_Item_Cost,MATCH(1,(D$1=WAC_District)*('Blend Sheet'!$AN$4=WAC_IIN),0))*'Blend Sheet'!$AN105,0) + IFERROR(INDEX(WAC_Item_Cost,MATCH(1,(D$1=WAC_District)*('Blend Sheet'!$AO$4=WAC_IIN),0))*'Blend Sheet'!$AO105,0) + IFERROR(INDEX(WAC_Item_Cost,MATCH(1,(D$1=WAC_District)*('Blend Sheet'!$AP$4=WAC_IIN),0))*'Blend Sheet'!$AP105/1000,0)</f>
        <v>0</v>
      </c>
      <c r="E102" s="245">
        <f t="array" ref="E102">IFERROR(INDEX(WAC_Item_Cost,MATCH(1,(E$1=WAC_District)*('Blend Sheet'!$C$4=WAC_IIN),0))*'Blend Sheet'!$C105/1000,0) + IFERROR(INDEX(WAC_Item_Cost,MATCH(1,(E$1=WAC_District)*('Blend Sheet'!$D$4=WAC_IIN),0))*'Blend Sheet'!$D105/1000,0) + IFERROR(INDEX(WAC_Item_Cost,MATCH(1,(E$1=WAC_District)*('Blend Sheet'!$E$4=WAC_IIN),0))*'Blend Sheet'!$E105/1000,0) + IFERROR(INDEX(WAC_Item_Cost,MATCH(1,(E$1=WAC_District)*('Blend Sheet'!$F$4=WAC_IIN),0))*'Blend Sheet'!$F105/1000,0)  + IFERROR(INDEX(WAC_Item_Cost,MATCH(1,(E$1=WAC_District)*('Blend Sheet'!$G$4=WAC_IIN),0))*'Blend Sheet'!$G105,0) + IFERROR(INDEX(WAC_Item_Cost,MATCH(1,(E$1=WAC_District)*('Blend Sheet'!$H$4=WAC_IIN),0))*'Blend Sheet'!$H105,0)  + IFERROR(INDEX(WAC_Item_Cost,MATCH(1,(E$1=WAC_District)*('Blend Sheet'!$I$4=WAC_IIN),0))*'Blend Sheet'!$I105,0) + IFERROR(INDEX(WAC_Item_Cost,MATCH(1,(E$1=WAC_District)*('Blend Sheet'!$J$4=WAC_IIN),0))*'Blend Sheet'!$J105,0) + IFERROR(INDEX(WAC_Item_Cost,MATCH(1,(E$1=WAC_District)*('Blend Sheet'!$K$4=WAC_IIN),0))*'Blend Sheet'!$K105,0) + IFERROR(INDEX(WAC_Item_Cost,MATCH(1,(E$1=WAC_District)*('Blend Sheet'!$L$4=WAC_IIN),0))*'Blend Sheet'!$L105,0) + IFERROR(INDEX(WAC_Item_Cost,MATCH(1,(E$1=WAC_District)*('Blend Sheet'!$M$4=WAC_IIN),0))*'Blend Sheet'!$M105,0) + IFERROR(INDEX(WAC_Item_Cost,MATCH(1,(E$1=WAC_District)*('Blend Sheet'!$N$4=WAC_IIN),0))*'Blend Sheet'!$N105,0) + IFERROR(INDEX(WAC_Item_Cost,MATCH(1,(E$1=WAC_District)*('Blend Sheet'!$O$4=WAC_IIN),0))*'Blend Sheet'!$O105,0) + IFERROR(INDEX(WAC_Item_Cost,MATCH(1,(E$1=WAC_District)*('Blend Sheet'!$P$4=WAC_IIN),0))*'Blend Sheet'!$P105,0) + IFERROR(INDEX(WAC_Item_Cost,MATCH(1,(E$1=WAC_District)*('Blend Sheet'!$Q$4=WAC_IIN),0))*'Blend Sheet'!$Q105,0) + IFERROR(INDEX(WAC_Item_Cost,MATCH(1,(E$1=WAC_District)*('Blend Sheet'!$R$4=WAC_IIN),0))*'Blend Sheet'!$R105,0) + IFERROR(INDEX(WAC_Item_Cost,MATCH(1,(E$1=WAC_District)*('Blend Sheet'!$S$4=WAC_IIN),0))*'Blend Sheet'!$S105,0) + IFERROR(INDEX(WAC_Item_Cost,MATCH(1,(E$1=WAC_District)*('Blend Sheet'!$T$4=WAC_IIN),0))*'Blend Sheet'!$T105,0) + IFERROR(INDEX(WAC_Item_Cost,MATCH(1,(E$1=WAC_District)*('Blend Sheet'!$U$4=WAC_IIN),0))*'Blend Sheet'!$U105,0) + IFERROR(INDEX(WAC_Item_Cost,MATCH(1,(E$1=WAC_District)*('Blend Sheet'!$V$4=WAC_IIN),0))*'Blend Sheet'!$V105,0) + IFERROR(INDEX(WAC_Item_Cost,MATCH(1,(E$1=WAC_District)*('Blend Sheet'!$W$4=WAC_IIN),0))*'Blend Sheet'!$W105,0) + IFERROR(INDEX(WAC_Item_Cost,MATCH(1,(E$1=WAC_District)*('Blend Sheet'!$X$4=WAC_IIN),0))*'Blend Sheet'!$X105,0) + IFERROR(INDEX(WAC_Item_Cost,MATCH(1,(E$1=WAC_District)*('Blend Sheet'!$Y$4=WAC_IIN),0))*'Blend Sheet'!$Y105,0) + IFERROR(INDEX(WAC_Item_Cost,MATCH(1,(E$1=WAC_District)*('Blend Sheet'!$Z$4=WAC_IIN),0))*'Blend Sheet'!$Z105,0) + IFERROR(INDEX(WAC_Item_Cost,MATCH(1,(E$1=WAC_District)*('Blend Sheet'!$AA$4=WAC_IIN),0))*'Blend Sheet'!$AA105,0) + IFERROR(INDEX(WAC_Item_Cost,MATCH(1,(E$1=WAC_District)*('Blend Sheet'!$AB$4=WAC_IIN),0))*'Blend Sheet'!$AB105,0) + IFERROR(INDEX(WAC_Item_Cost,MATCH(1,(E$1=WAC_District)*('Blend Sheet'!$AC$4=WAC_IIN),0))*'Blend Sheet'!$AC105,0) + IFERROR(INDEX(WAC_Item_Cost,MATCH(1,(E$1=WAC_District)*('Blend Sheet'!$AD$4=WAC_IIN),0))*'Blend Sheet'!$AD105,0) + IFERROR(INDEX(WAC_Item_Cost,MATCH(1,(E$1=WAC_District)*('Blend Sheet'!$AE$4=WAC_IIN),0))*'Blend Sheet'!$AE105,0) + IFERROR(INDEX(WAC_Item_Cost,MATCH(1,(E$1=WAC_District)*('Blend Sheet'!$AF$4=WAC_IIN),0))*'Blend Sheet'!$AF105,0) + IFERROR(INDEX(WAC_Item_Cost,MATCH(1,(E$1=WAC_District)*('Blend Sheet'!$AG$4=WAC_IIN),0))*'Blend Sheet'!$AG105,0) + IFERROR(INDEX(WAC_Item_Cost,MATCH(1,(E$1=WAC_District)*('Blend Sheet'!$AH$4=WAC_IIN),0))*'Blend Sheet'!$AH105,0) + IFERROR(INDEX(WAC_Item_Cost,MATCH(1,(E$1=WAC_District)*('Blend Sheet'!$AI$4=WAC_IIN),0))*'Blend Sheet'!$AI105,0) + IFERROR(INDEX(WAC_Item_Cost,MATCH(1,(E$1=WAC_District)*('Blend Sheet'!$AJ$4=WAC_IIN),0))*'Blend Sheet'!$AJ105,0) + IFERROR(INDEX(WAC_Item_Cost,MATCH(1,(E$1=WAC_District)*('Blend Sheet'!$AK$4=WAC_IIN),0))*'Blend Sheet'!$AK105,0) + IFERROR(INDEX(WAC_Item_Cost,MATCH(1,(E$1=WAC_District)*('Blend Sheet'!$AL$4=WAC_IIN),0))*'Blend Sheet'!$AL105,0) + IFERROR(INDEX(WAC_Item_Cost,MATCH(1,(E$1=WAC_District)*('Blend Sheet'!$AM$4=WAC_IIN),0))*'Blend Sheet'!$AM105,0) + IFERROR(INDEX(WAC_Item_Cost,MATCH(1,(E$1=WAC_District)*('Blend Sheet'!$AN$4=WAC_IIN),0))*'Blend Sheet'!$AN105,0) + IFERROR(INDEX(WAC_Item_Cost,MATCH(1,(E$1=WAC_District)*('Blend Sheet'!$AO$4=WAC_IIN),0))*'Blend Sheet'!$AO105,0) + IFERROR(INDEX(WAC_Item_Cost,MATCH(1,(E$1=WAC_District)*('Blend Sheet'!$AP$4=WAC_IIN),0))*'Blend Sheet'!$AP105/1000,0)</f>
        <v>26.389340000000001</v>
      </c>
      <c r="F102" s="245">
        <f t="array" ref="F102">IFERROR(INDEX(WAC_Item_Cost,MATCH(1,(F$1=WAC_District)*('Blend Sheet'!$C$4=WAC_IIN),0))*'Blend Sheet'!$C105/1000,0) + IFERROR(INDEX(WAC_Item_Cost,MATCH(1,(F$1=WAC_District)*('Blend Sheet'!$D$4=WAC_IIN),0))*'Blend Sheet'!$D105/1000,0) + IFERROR(INDEX(WAC_Item_Cost,MATCH(1,(F$1=WAC_District)*('Blend Sheet'!$E$4=WAC_IIN),0))*'Blend Sheet'!$E105/1000,0) + IFERROR(INDEX(WAC_Item_Cost,MATCH(1,(F$1=WAC_District)*('Blend Sheet'!$F$4=WAC_IIN),0))*'Blend Sheet'!$F105/1000,0)  + IFERROR(INDEX(WAC_Item_Cost,MATCH(1,(F$1=WAC_District)*('Blend Sheet'!$G$4=WAC_IIN),0))*'Blend Sheet'!$G105,0) + IFERROR(INDEX(WAC_Item_Cost,MATCH(1,(F$1=WAC_District)*('Blend Sheet'!$H$4=WAC_IIN),0))*'Blend Sheet'!$H105,0)  + IFERROR(INDEX(WAC_Item_Cost,MATCH(1,(F$1=WAC_District)*('Blend Sheet'!$I$4=WAC_IIN),0))*'Blend Sheet'!$I105,0) + IFERROR(INDEX(WAC_Item_Cost,MATCH(1,(F$1=WAC_District)*('Blend Sheet'!$J$4=WAC_IIN),0))*'Blend Sheet'!$J105,0) + IFERROR(INDEX(WAC_Item_Cost,MATCH(1,(F$1=WAC_District)*('Blend Sheet'!$K$4=WAC_IIN),0))*'Blend Sheet'!$K105,0) + IFERROR(INDEX(WAC_Item_Cost,MATCH(1,(F$1=WAC_District)*('Blend Sheet'!$L$4=WAC_IIN),0))*'Blend Sheet'!$L105,0) + IFERROR(INDEX(WAC_Item_Cost,MATCH(1,(F$1=WAC_District)*('Blend Sheet'!$M$4=WAC_IIN),0))*'Blend Sheet'!$M105,0) + IFERROR(INDEX(WAC_Item_Cost,MATCH(1,(F$1=WAC_District)*('Blend Sheet'!$N$4=WAC_IIN),0))*'Blend Sheet'!$N105,0) + IFERROR(INDEX(WAC_Item_Cost,MATCH(1,(F$1=WAC_District)*('Blend Sheet'!$O$4=WAC_IIN),0))*'Blend Sheet'!$O105,0) + IFERROR(INDEX(WAC_Item_Cost,MATCH(1,(F$1=WAC_District)*('Blend Sheet'!$P$4=WAC_IIN),0))*'Blend Sheet'!$P105,0) + IFERROR(INDEX(WAC_Item_Cost,MATCH(1,(F$1=WAC_District)*('Blend Sheet'!$Q$4=WAC_IIN),0))*'Blend Sheet'!$Q105,0) + IFERROR(INDEX(WAC_Item_Cost,MATCH(1,(F$1=WAC_District)*('Blend Sheet'!$R$4=WAC_IIN),0))*'Blend Sheet'!$R105,0) + IFERROR(INDEX(WAC_Item_Cost,MATCH(1,(F$1=WAC_District)*('Blend Sheet'!$S$4=WAC_IIN),0))*'Blend Sheet'!$S105,0) + IFERROR(INDEX(WAC_Item_Cost,MATCH(1,(F$1=WAC_District)*('Blend Sheet'!$T$4=WAC_IIN),0))*'Blend Sheet'!$T105,0) + IFERROR(INDEX(WAC_Item_Cost,MATCH(1,(F$1=WAC_District)*('Blend Sheet'!$U$4=WAC_IIN),0))*'Blend Sheet'!$U105,0) + IFERROR(INDEX(WAC_Item_Cost,MATCH(1,(F$1=WAC_District)*('Blend Sheet'!$V$4=WAC_IIN),0))*'Blend Sheet'!$V105,0) + IFERROR(INDEX(WAC_Item_Cost,MATCH(1,(F$1=WAC_District)*('Blend Sheet'!$W$4=WAC_IIN),0))*'Blend Sheet'!$W105,0) + IFERROR(INDEX(WAC_Item_Cost,MATCH(1,(F$1=WAC_District)*('Blend Sheet'!$X$4=WAC_IIN),0))*'Blend Sheet'!$X105,0) + IFERROR(INDEX(WAC_Item_Cost,MATCH(1,(F$1=WAC_District)*('Blend Sheet'!$Y$4=WAC_IIN),0))*'Blend Sheet'!$Y105,0) + IFERROR(INDEX(WAC_Item_Cost,MATCH(1,(F$1=WAC_District)*('Blend Sheet'!$Z$4=WAC_IIN),0))*'Blend Sheet'!$Z105,0) + IFERROR(INDEX(WAC_Item_Cost,MATCH(1,(F$1=WAC_District)*('Blend Sheet'!$AA$4=WAC_IIN),0))*'Blend Sheet'!$AA105,0) + IFERROR(INDEX(WAC_Item_Cost,MATCH(1,(F$1=WAC_District)*('Blend Sheet'!$AB$4=WAC_IIN),0))*'Blend Sheet'!$AB105,0) + IFERROR(INDEX(WAC_Item_Cost,MATCH(1,(F$1=WAC_District)*('Blend Sheet'!$AC$4=WAC_IIN),0))*'Blend Sheet'!$AC105,0) + IFERROR(INDEX(WAC_Item_Cost,MATCH(1,(F$1=WAC_District)*('Blend Sheet'!$AD$4=WAC_IIN),0))*'Blend Sheet'!$AD105,0) + IFERROR(INDEX(WAC_Item_Cost,MATCH(1,(F$1=WAC_District)*('Blend Sheet'!$AE$4=WAC_IIN),0))*'Blend Sheet'!$AE105,0) + IFERROR(INDEX(WAC_Item_Cost,MATCH(1,(F$1=WAC_District)*('Blend Sheet'!$AF$4=WAC_IIN),0))*'Blend Sheet'!$AF105,0) + IFERROR(INDEX(WAC_Item_Cost,MATCH(1,(F$1=WAC_District)*('Blend Sheet'!$AG$4=WAC_IIN),0))*'Blend Sheet'!$AG105,0) + IFERROR(INDEX(WAC_Item_Cost,MATCH(1,(F$1=WAC_District)*('Blend Sheet'!$AH$4=WAC_IIN),0))*'Blend Sheet'!$AH105,0) + IFERROR(INDEX(WAC_Item_Cost,MATCH(1,(F$1=WAC_District)*('Blend Sheet'!$AI$4=WAC_IIN),0))*'Blend Sheet'!$AI105,0) + IFERROR(INDEX(WAC_Item_Cost,MATCH(1,(F$1=WAC_District)*('Blend Sheet'!$AJ$4=WAC_IIN),0))*'Blend Sheet'!$AJ105,0) + IFERROR(INDEX(WAC_Item_Cost,MATCH(1,(F$1=WAC_District)*('Blend Sheet'!$AK$4=WAC_IIN),0))*'Blend Sheet'!$AK105,0) + IFERROR(INDEX(WAC_Item_Cost,MATCH(1,(F$1=WAC_District)*('Blend Sheet'!$AL$4=WAC_IIN),0))*'Blend Sheet'!$AL105,0) + IFERROR(INDEX(WAC_Item_Cost,MATCH(1,(F$1=WAC_District)*('Blend Sheet'!$AM$4=WAC_IIN),0))*'Blend Sheet'!$AM105,0) + IFERROR(INDEX(WAC_Item_Cost,MATCH(1,(F$1=WAC_District)*('Blend Sheet'!$AN$4=WAC_IIN),0))*'Blend Sheet'!$AN105,0) + IFERROR(INDEX(WAC_Item_Cost,MATCH(1,(F$1=WAC_District)*('Blend Sheet'!$AO$4=WAC_IIN),0))*'Blend Sheet'!$AO105,0) + IFERROR(INDEX(WAC_Item_Cost,MATCH(1,(F$1=WAC_District)*('Blend Sheet'!$AP$4=WAC_IIN),0))*'Blend Sheet'!$AP105/1000,0)</f>
        <v>22.776462000000002</v>
      </c>
      <c r="G102" s="245">
        <f t="array" ref="G102">IFERROR(INDEX(WAC_Item_Cost,MATCH(1,(G$1=WAC_District)*('Blend Sheet'!$C$4=WAC_IIN),0))*'Blend Sheet'!$C105/1000,0) + IFERROR(INDEX(WAC_Item_Cost,MATCH(1,(G$1=WAC_District)*('Blend Sheet'!$D$4=WAC_IIN),0))*'Blend Sheet'!$D105/1000,0) + IFERROR(INDEX(WAC_Item_Cost,MATCH(1,(G$1=WAC_District)*('Blend Sheet'!$E$4=WAC_IIN),0))*'Blend Sheet'!$E105/1000,0) + IFERROR(INDEX(WAC_Item_Cost,MATCH(1,(G$1=WAC_District)*('Blend Sheet'!$F$4=WAC_IIN),0))*'Blend Sheet'!$F105/1000,0)  + IFERROR(INDEX(WAC_Item_Cost,MATCH(1,(G$1=WAC_District)*('Blend Sheet'!$G$4=WAC_IIN),0))*'Blend Sheet'!$G105,0) + IFERROR(INDEX(WAC_Item_Cost,MATCH(1,(G$1=WAC_District)*('Blend Sheet'!$H$4=WAC_IIN),0))*'Blend Sheet'!$H105,0)  + IFERROR(INDEX(WAC_Item_Cost,MATCH(1,(G$1=WAC_District)*('Blend Sheet'!$I$4=WAC_IIN),0))*'Blend Sheet'!$I105,0) + IFERROR(INDEX(WAC_Item_Cost,MATCH(1,(G$1=WAC_District)*('Blend Sheet'!$J$4=WAC_IIN),0))*'Blend Sheet'!$J105,0) + IFERROR(INDEX(WAC_Item_Cost,MATCH(1,(G$1=WAC_District)*('Blend Sheet'!$K$4=WAC_IIN),0))*'Blend Sheet'!$K105,0) + IFERROR(INDEX(WAC_Item_Cost,MATCH(1,(G$1=WAC_District)*('Blend Sheet'!$L$4=WAC_IIN),0))*'Blend Sheet'!$L105,0) + IFERROR(INDEX(WAC_Item_Cost,MATCH(1,(G$1=WAC_District)*('Blend Sheet'!$M$4=WAC_IIN),0))*'Blend Sheet'!$M105,0) + IFERROR(INDEX(WAC_Item_Cost,MATCH(1,(G$1=WAC_District)*('Blend Sheet'!$N$4=WAC_IIN),0))*'Blend Sheet'!$N105,0) + IFERROR(INDEX(WAC_Item_Cost,MATCH(1,(G$1=WAC_District)*('Blend Sheet'!$O$4=WAC_IIN),0))*'Blend Sheet'!$O105,0) + IFERROR(INDEX(WAC_Item_Cost,MATCH(1,(G$1=WAC_District)*('Blend Sheet'!$P$4=WAC_IIN),0))*'Blend Sheet'!$P105,0) + IFERROR(INDEX(WAC_Item_Cost,MATCH(1,(G$1=WAC_District)*('Blend Sheet'!$Q$4=WAC_IIN),0))*'Blend Sheet'!$Q105,0) + IFERROR(INDEX(WAC_Item_Cost,MATCH(1,(G$1=WAC_District)*('Blend Sheet'!$R$4=WAC_IIN),0))*'Blend Sheet'!$R105,0) + IFERROR(INDEX(WAC_Item_Cost,MATCH(1,(G$1=WAC_District)*('Blend Sheet'!$S$4=WAC_IIN),0))*'Blend Sheet'!$S105,0) + IFERROR(INDEX(WAC_Item_Cost,MATCH(1,(G$1=WAC_District)*('Blend Sheet'!$T$4=WAC_IIN),0))*'Blend Sheet'!$T105,0) + IFERROR(INDEX(WAC_Item_Cost,MATCH(1,(G$1=WAC_District)*('Blend Sheet'!$U$4=WAC_IIN),0))*'Blend Sheet'!$U105,0) + IFERROR(INDEX(WAC_Item_Cost,MATCH(1,(G$1=WAC_District)*('Blend Sheet'!$V$4=WAC_IIN),0))*'Blend Sheet'!$V105,0) + IFERROR(INDEX(WAC_Item_Cost,MATCH(1,(G$1=WAC_District)*('Blend Sheet'!$W$4=WAC_IIN),0))*'Blend Sheet'!$W105,0) + IFERROR(INDEX(WAC_Item_Cost,MATCH(1,(G$1=WAC_District)*('Blend Sheet'!$X$4=WAC_IIN),0))*'Blend Sheet'!$X105,0) + IFERROR(INDEX(WAC_Item_Cost,MATCH(1,(G$1=WAC_District)*('Blend Sheet'!$Y$4=WAC_IIN),0))*'Blend Sheet'!$Y105,0) + IFERROR(INDEX(WAC_Item_Cost,MATCH(1,(G$1=WAC_District)*('Blend Sheet'!$Z$4=WAC_IIN),0))*'Blend Sheet'!$Z105,0) + IFERROR(INDEX(WAC_Item_Cost,MATCH(1,(G$1=WAC_District)*('Blend Sheet'!$AA$4=WAC_IIN),0))*'Blend Sheet'!$AA105,0) + IFERROR(INDEX(WAC_Item_Cost,MATCH(1,(G$1=WAC_District)*('Blend Sheet'!$AB$4=WAC_IIN),0))*'Blend Sheet'!$AB105,0) + IFERROR(INDEX(WAC_Item_Cost,MATCH(1,(G$1=WAC_District)*('Blend Sheet'!$AC$4=WAC_IIN),0))*'Blend Sheet'!$AC105,0) + IFERROR(INDEX(WAC_Item_Cost,MATCH(1,(G$1=WAC_District)*('Blend Sheet'!$AD$4=WAC_IIN),0))*'Blend Sheet'!$AD105,0) + IFERROR(INDEX(WAC_Item_Cost,MATCH(1,(G$1=WAC_District)*('Blend Sheet'!$AE$4=WAC_IIN),0))*'Blend Sheet'!$AE105,0) + IFERROR(INDEX(WAC_Item_Cost,MATCH(1,(G$1=WAC_District)*('Blend Sheet'!$AF$4=WAC_IIN),0))*'Blend Sheet'!$AF105,0) + IFERROR(INDEX(WAC_Item_Cost,MATCH(1,(G$1=WAC_District)*('Blend Sheet'!$AG$4=WAC_IIN),0))*'Blend Sheet'!$AG105,0) + IFERROR(INDEX(WAC_Item_Cost,MATCH(1,(G$1=WAC_District)*('Blend Sheet'!$AH$4=WAC_IIN),0))*'Blend Sheet'!$AH105,0) + IFERROR(INDEX(WAC_Item_Cost,MATCH(1,(G$1=WAC_District)*('Blend Sheet'!$AI$4=WAC_IIN),0))*'Blend Sheet'!$AI105,0) + IFERROR(INDEX(WAC_Item_Cost,MATCH(1,(G$1=WAC_District)*('Blend Sheet'!$AJ$4=WAC_IIN),0))*'Blend Sheet'!$AJ105,0) + IFERROR(INDEX(WAC_Item_Cost,MATCH(1,(G$1=WAC_District)*('Blend Sheet'!$AK$4=WAC_IIN),0))*'Blend Sheet'!$AK105,0) + IFERROR(INDEX(WAC_Item_Cost,MATCH(1,(G$1=WAC_District)*('Blend Sheet'!$AL$4=WAC_IIN),0))*'Blend Sheet'!$AL105,0) + IFERROR(INDEX(WAC_Item_Cost,MATCH(1,(G$1=WAC_District)*('Blend Sheet'!$AM$4=WAC_IIN),0))*'Blend Sheet'!$AM105,0) + IFERROR(INDEX(WAC_Item_Cost,MATCH(1,(G$1=WAC_District)*('Blend Sheet'!$AN$4=WAC_IIN),0))*'Blend Sheet'!$AN105,0) + IFERROR(INDEX(WAC_Item_Cost,MATCH(1,(G$1=WAC_District)*('Blend Sheet'!$AO$4=WAC_IIN),0))*'Blend Sheet'!$AO105,0) + IFERROR(INDEX(WAC_Item_Cost,MATCH(1,(G$1=WAC_District)*('Blend Sheet'!$AP$4=WAC_IIN),0))*'Blend Sheet'!$AP105/1000,0)</f>
        <v>19.911744000000002</v>
      </c>
      <c r="H102" s="245">
        <f t="array" ref="H102">IFERROR(INDEX(WAC_Item_Cost,MATCH(1,(H$1=WAC_District)*('Blend Sheet'!$C$4=WAC_IIN),0))*'Blend Sheet'!$C105/1000,0) + IFERROR(INDEX(WAC_Item_Cost,MATCH(1,(H$1=WAC_District)*('Blend Sheet'!$D$4=WAC_IIN),0))*'Blend Sheet'!$D105/1000,0) + IFERROR(INDEX(WAC_Item_Cost,MATCH(1,(H$1=WAC_District)*('Blend Sheet'!$E$4=WAC_IIN),0))*'Blend Sheet'!$E105/1000,0) + IFERROR(INDEX(WAC_Item_Cost,MATCH(1,(H$1=WAC_District)*('Blend Sheet'!$F$4=WAC_IIN),0))*'Blend Sheet'!$F105/1000,0)  + IFERROR(INDEX(WAC_Item_Cost,MATCH(1,(H$1=WAC_District)*('Blend Sheet'!$G$4=WAC_IIN),0))*'Blend Sheet'!$G105,0) + IFERROR(INDEX(WAC_Item_Cost,MATCH(1,(H$1=WAC_District)*('Blend Sheet'!$H$4=WAC_IIN),0))*'Blend Sheet'!$H105,0)  + IFERROR(INDEX(WAC_Item_Cost,MATCH(1,(H$1=WAC_District)*('Blend Sheet'!$I$4=WAC_IIN),0))*'Blend Sheet'!$I105,0) + IFERROR(INDEX(WAC_Item_Cost,MATCH(1,(H$1=WAC_District)*('Blend Sheet'!$J$4=WAC_IIN),0))*'Blend Sheet'!$J105,0) + IFERROR(INDEX(WAC_Item_Cost,MATCH(1,(H$1=WAC_District)*('Blend Sheet'!$K$4=WAC_IIN),0))*'Blend Sheet'!$K105,0) + IFERROR(INDEX(WAC_Item_Cost,MATCH(1,(H$1=WAC_District)*('Blend Sheet'!$L$4=WAC_IIN),0))*'Blend Sheet'!$L105,0) + IFERROR(INDEX(WAC_Item_Cost,MATCH(1,(H$1=WAC_District)*('Blend Sheet'!$M$4=WAC_IIN),0))*'Blend Sheet'!$M105,0) + IFERROR(INDEX(WAC_Item_Cost,MATCH(1,(H$1=WAC_District)*('Blend Sheet'!$N$4=WAC_IIN),0))*'Blend Sheet'!$N105,0) + IFERROR(INDEX(WAC_Item_Cost,MATCH(1,(H$1=WAC_District)*('Blend Sheet'!$O$4=WAC_IIN),0))*'Blend Sheet'!$O105,0) + IFERROR(INDEX(WAC_Item_Cost,MATCH(1,(H$1=WAC_District)*('Blend Sheet'!$P$4=WAC_IIN),0))*'Blend Sheet'!$P105,0) + IFERROR(INDEX(WAC_Item_Cost,MATCH(1,(H$1=WAC_District)*('Blend Sheet'!$Q$4=WAC_IIN),0))*'Blend Sheet'!$Q105,0) + IFERROR(INDEX(WAC_Item_Cost,MATCH(1,(H$1=WAC_District)*('Blend Sheet'!$R$4=WAC_IIN),0))*'Blend Sheet'!$R105,0) + IFERROR(INDEX(WAC_Item_Cost,MATCH(1,(H$1=WAC_District)*('Blend Sheet'!$S$4=WAC_IIN),0))*'Blend Sheet'!$S105,0) + IFERROR(INDEX(WAC_Item_Cost,MATCH(1,(H$1=WAC_District)*('Blend Sheet'!$T$4=WAC_IIN),0))*'Blend Sheet'!$T105,0) + IFERROR(INDEX(WAC_Item_Cost,MATCH(1,(H$1=WAC_District)*('Blend Sheet'!$U$4=WAC_IIN),0))*'Blend Sheet'!$U105,0) + IFERROR(INDEX(WAC_Item_Cost,MATCH(1,(H$1=WAC_District)*('Blend Sheet'!$V$4=WAC_IIN),0))*'Blend Sheet'!$V105,0) + IFERROR(INDEX(WAC_Item_Cost,MATCH(1,(H$1=WAC_District)*('Blend Sheet'!$W$4=WAC_IIN),0))*'Blend Sheet'!$W105,0) + IFERROR(INDEX(WAC_Item_Cost,MATCH(1,(H$1=WAC_District)*('Blend Sheet'!$X$4=WAC_IIN),0))*'Blend Sheet'!$X105,0) + IFERROR(INDEX(WAC_Item_Cost,MATCH(1,(H$1=WAC_District)*('Blend Sheet'!$Y$4=WAC_IIN),0))*'Blend Sheet'!$Y105,0) + IFERROR(INDEX(WAC_Item_Cost,MATCH(1,(H$1=WAC_District)*('Blend Sheet'!$Z$4=WAC_IIN),0))*'Blend Sheet'!$Z105,0) + IFERROR(INDEX(WAC_Item_Cost,MATCH(1,(H$1=WAC_District)*('Blend Sheet'!$AA$4=WAC_IIN),0))*'Blend Sheet'!$AA105,0) + IFERROR(INDEX(WAC_Item_Cost,MATCH(1,(H$1=WAC_District)*('Blend Sheet'!$AB$4=WAC_IIN),0))*'Blend Sheet'!$AB105,0) + IFERROR(INDEX(WAC_Item_Cost,MATCH(1,(H$1=WAC_District)*('Blend Sheet'!$AC$4=WAC_IIN),0))*'Blend Sheet'!$AC105,0) + IFERROR(INDEX(WAC_Item_Cost,MATCH(1,(H$1=WAC_District)*('Blend Sheet'!$AD$4=WAC_IIN),0))*'Blend Sheet'!$AD105,0) + IFERROR(INDEX(WAC_Item_Cost,MATCH(1,(H$1=WAC_District)*('Blend Sheet'!$AE$4=WAC_IIN),0))*'Blend Sheet'!$AE105,0) + IFERROR(INDEX(WAC_Item_Cost,MATCH(1,(H$1=WAC_District)*('Blend Sheet'!$AF$4=WAC_IIN),0))*'Blend Sheet'!$AF105,0) + IFERROR(INDEX(WAC_Item_Cost,MATCH(1,(H$1=WAC_District)*('Blend Sheet'!$AG$4=WAC_IIN),0))*'Blend Sheet'!$AG105,0) + IFERROR(INDEX(WAC_Item_Cost,MATCH(1,(H$1=WAC_District)*('Blend Sheet'!$AH$4=WAC_IIN),0))*'Blend Sheet'!$AH105,0) + IFERROR(INDEX(WAC_Item_Cost,MATCH(1,(H$1=WAC_District)*('Blend Sheet'!$AI$4=WAC_IIN),0))*'Blend Sheet'!$AI105,0) + IFERROR(INDEX(WAC_Item_Cost,MATCH(1,(H$1=WAC_District)*('Blend Sheet'!$AJ$4=WAC_IIN),0))*'Blend Sheet'!$AJ105,0) + IFERROR(INDEX(WAC_Item_Cost,MATCH(1,(H$1=WAC_District)*('Blend Sheet'!$AK$4=WAC_IIN),0))*'Blend Sheet'!$AK105,0) + IFERROR(INDEX(WAC_Item_Cost,MATCH(1,(H$1=WAC_District)*('Blend Sheet'!$AL$4=WAC_IIN),0))*'Blend Sheet'!$AL105,0) + IFERROR(INDEX(WAC_Item_Cost,MATCH(1,(H$1=WAC_District)*('Blend Sheet'!$AM$4=WAC_IIN),0))*'Blend Sheet'!$AM105,0) + IFERROR(INDEX(WAC_Item_Cost,MATCH(1,(H$1=WAC_District)*('Blend Sheet'!$AN$4=WAC_IIN),0))*'Blend Sheet'!$AN105,0) + IFERROR(INDEX(WAC_Item_Cost,MATCH(1,(H$1=WAC_District)*('Blend Sheet'!$AO$4=WAC_IIN),0))*'Blend Sheet'!$AO105,0) + IFERROR(INDEX(WAC_Item_Cost,MATCH(1,(H$1=WAC_District)*('Blend Sheet'!$AP$4=WAC_IIN),0))*'Blend Sheet'!$AP105/1000,0)</f>
        <v>26.654368999999999</v>
      </c>
      <c r="I102" s="245">
        <f t="array" ref="I102">IFERROR(INDEX(WAC_Item_Cost,MATCH(1,(I$1=WAC_District)*('Blend Sheet'!$C$4=WAC_IIN),0))*'Blend Sheet'!$C105/1000,0) + IFERROR(INDEX(WAC_Item_Cost,MATCH(1,(I$1=WAC_District)*('Blend Sheet'!$D$4=WAC_IIN),0))*'Blend Sheet'!$D105/1000,0) + IFERROR(INDEX(WAC_Item_Cost,MATCH(1,(I$1=WAC_District)*('Blend Sheet'!$E$4=WAC_IIN),0))*'Blend Sheet'!$E105/1000,0) + IFERROR(INDEX(WAC_Item_Cost,MATCH(1,(I$1=WAC_District)*('Blend Sheet'!$F$4=WAC_IIN),0))*'Blend Sheet'!$F105/1000,0)  + IFERROR(INDEX(WAC_Item_Cost,MATCH(1,(I$1=WAC_District)*('Blend Sheet'!$G$4=WAC_IIN),0))*'Blend Sheet'!$G105,0) + IFERROR(INDEX(WAC_Item_Cost,MATCH(1,(I$1=WAC_District)*('Blend Sheet'!$H$4=WAC_IIN),0))*'Blend Sheet'!$H105,0)  + IFERROR(INDEX(WAC_Item_Cost,MATCH(1,(I$1=WAC_District)*('Blend Sheet'!$I$4=WAC_IIN),0))*'Blend Sheet'!$I105,0) + IFERROR(INDEX(WAC_Item_Cost,MATCH(1,(I$1=WAC_District)*('Blend Sheet'!$J$4=WAC_IIN),0))*'Blend Sheet'!$J105,0) + IFERROR(INDEX(WAC_Item_Cost,MATCH(1,(I$1=WAC_District)*('Blend Sheet'!$K$4=WAC_IIN),0))*'Blend Sheet'!$K105,0) + IFERROR(INDEX(WAC_Item_Cost,MATCH(1,(I$1=WAC_District)*('Blend Sheet'!$L$4=WAC_IIN),0))*'Blend Sheet'!$L105,0) + IFERROR(INDEX(WAC_Item_Cost,MATCH(1,(I$1=WAC_District)*('Blend Sheet'!$M$4=WAC_IIN),0))*'Blend Sheet'!$M105,0) + IFERROR(INDEX(WAC_Item_Cost,MATCH(1,(I$1=WAC_District)*('Blend Sheet'!$N$4=WAC_IIN),0))*'Blend Sheet'!$N105,0) + IFERROR(INDEX(WAC_Item_Cost,MATCH(1,(I$1=WAC_District)*('Blend Sheet'!$O$4=WAC_IIN),0))*'Blend Sheet'!$O105,0) + IFERROR(INDEX(WAC_Item_Cost,MATCH(1,(I$1=WAC_District)*('Blend Sheet'!$P$4=WAC_IIN),0))*'Blend Sheet'!$P105,0) + IFERROR(INDEX(WAC_Item_Cost,MATCH(1,(I$1=WAC_District)*('Blend Sheet'!$Q$4=WAC_IIN),0))*'Blend Sheet'!$Q105,0) + IFERROR(INDEX(WAC_Item_Cost,MATCH(1,(I$1=WAC_District)*('Blend Sheet'!$R$4=WAC_IIN),0))*'Blend Sheet'!$R105,0) + IFERROR(INDEX(WAC_Item_Cost,MATCH(1,(I$1=WAC_District)*('Blend Sheet'!$S$4=WAC_IIN),0))*'Blend Sheet'!$S105,0) + IFERROR(INDEX(WAC_Item_Cost,MATCH(1,(I$1=WAC_District)*('Blend Sheet'!$T$4=WAC_IIN),0))*'Blend Sheet'!$T105,0) + IFERROR(INDEX(WAC_Item_Cost,MATCH(1,(I$1=WAC_District)*('Blend Sheet'!$U$4=WAC_IIN),0))*'Blend Sheet'!$U105,0) + IFERROR(INDEX(WAC_Item_Cost,MATCH(1,(I$1=WAC_District)*('Blend Sheet'!$V$4=WAC_IIN),0))*'Blend Sheet'!$V105,0) + IFERROR(INDEX(WAC_Item_Cost,MATCH(1,(I$1=WAC_District)*('Blend Sheet'!$W$4=WAC_IIN),0))*'Blend Sheet'!$W105,0) + IFERROR(INDEX(WAC_Item_Cost,MATCH(1,(I$1=WAC_District)*('Blend Sheet'!$X$4=WAC_IIN),0))*'Blend Sheet'!$X105,0) + IFERROR(INDEX(WAC_Item_Cost,MATCH(1,(I$1=WAC_District)*('Blend Sheet'!$Y$4=WAC_IIN),0))*'Blend Sheet'!$Y105,0) + IFERROR(INDEX(WAC_Item_Cost,MATCH(1,(I$1=WAC_District)*('Blend Sheet'!$Z$4=WAC_IIN),0))*'Blend Sheet'!$Z105,0) + IFERROR(INDEX(WAC_Item_Cost,MATCH(1,(I$1=WAC_District)*('Blend Sheet'!$AA$4=WAC_IIN),0))*'Blend Sheet'!$AA105,0) + IFERROR(INDEX(WAC_Item_Cost,MATCH(1,(I$1=WAC_District)*('Blend Sheet'!$AB$4=WAC_IIN),0))*'Blend Sheet'!$AB105,0) + IFERROR(INDEX(WAC_Item_Cost,MATCH(1,(I$1=WAC_District)*('Blend Sheet'!$AC$4=WAC_IIN),0))*'Blend Sheet'!$AC105,0) + IFERROR(INDEX(WAC_Item_Cost,MATCH(1,(I$1=WAC_District)*('Blend Sheet'!$AD$4=WAC_IIN),0))*'Blend Sheet'!$AD105,0) + IFERROR(INDEX(WAC_Item_Cost,MATCH(1,(I$1=WAC_District)*('Blend Sheet'!$AE$4=WAC_IIN),0))*'Blend Sheet'!$AE105,0) + IFERROR(INDEX(WAC_Item_Cost,MATCH(1,(I$1=WAC_District)*('Blend Sheet'!$AF$4=WAC_IIN),0))*'Blend Sheet'!$AF105,0) + IFERROR(INDEX(WAC_Item_Cost,MATCH(1,(I$1=WAC_District)*('Blend Sheet'!$AG$4=WAC_IIN),0))*'Blend Sheet'!$AG105,0) + IFERROR(INDEX(WAC_Item_Cost,MATCH(1,(I$1=WAC_District)*('Blend Sheet'!$AH$4=WAC_IIN),0))*'Blend Sheet'!$AH105,0) + IFERROR(INDEX(WAC_Item_Cost,MATCH(1,(I$1=WAC_District)*('Blend Sheet'!$AI$4=WAC_IIN),0))*'Blend Sheet'!$AI105,0) + IFERROR(INDEX(WAC_Item_Cost,MATCH(1,(I$1=WAC_District)*('Blend Sheet'!$AJ$4=WAC_IIN),0))*'Blend Sheet'!$AJ105,0) + IFERROR(INDEX(WAC_Item_Cost,MATCH(1,(I$1=WAC_District)*('Blend Sheet'!$AK$4=WAC_IIN),0))*'Blend Sheet'!$AK105,0) + IFERROR(INDEX(WAC_Item_Cost,MATCH(1,(I$1=WAC_District)*('Blend Sheet'!$AL$4=WAC_IIN),0))*'Blend Sheet'!$AL105,0) + IFERROR(INDEX(WAC_Item_Cost,MATCH(1,(I$1=WAC_District)*('Blend Sheet'!$AM$4=WAC_IIN),0))*'Blend Sheet'!$AM105,0) + IFERROR(INDEX(WAC_Item_Cost,MATCH(1,(I$1=WAC_District)*('Blend Sheet'!$AN$4=WAC_IIN),0))*'Blend Sheet'!$AN105,0) + IFERROR(INDEX(WAC_Item_Cost,MATCH(1,(I$1=WAC_District)*('Blend Sheet'!$AO$4=WAC_IIN),0))*'Blend Sheet'!$AO105,0) + IFERROR(INDEX(WAC_Item_Cost,MATCH(1,(I$1=WAC_District)*('Blend Sheet'!$AP$4=WAC_IIN),0))*'Blend Sheet'!$AP105/1000,0)</f>
        <v>22.652882000000002</v>
      </c>
      <c r="J102" s="245">
        <f t="array" ref="J102">IFERROR(INDEX(WAC_Item_Cost,MATCH(1,(J$1=WAC_District)*('Blend Sheet'!$C$4=WAC_IIN),0))*'Blend Sheet'!$C105/1000,0) + IFERROR(INDEX(WAC_Item_Cost,MATCH(1,(J$1=WAC_District)*('Blend Sheet'!$D$4=WAC_IIN),0))*'Blend Sheet'!$D105/1000,0) + IFERROR(INDEX(WAC_Item_Cost,MATCH(1,(J$1=WAC_District)*('Blend Sheet'!$E$4=WAC_IIN),0))*'Blend Sheet'!$E105/1000,0) + IFERROR(INDEX(WAC_Item_Cost,MATCH(1,(J$1=WAC_District)*('Blend Sheet'!$F$4=WAC_IIN),0))*'Blend Sheet'!$F105/1000,0)  + IFERROR(INDEX(WAC_Item_Cost,MATCH(1,(J$1=WAC_District)*('Blend Sheet'!$G$4=WAC_IIN),0))*'Blend Sheet'!$G105,0) + IFERROR(INDEX(WAC_Item_Cost,MATCH(1,(J$1=WAC_District)*('Blend Sheet'!$H$4=WAC_IIN),0))*'Blend Sheet'!$H105,0)  + IFERROR(INDEX(WAC_Item_Cost,MATCH(1,(J$1=WAC_District)*('Blend Sheet'!$I$4=WAC_IIN),0))*'Blend Sheet'!$I105,0) + IFERROR(INDEX(WAC_Item_Cost,MATCH(1,(J$1=WAC_District)*('Blend Sheet'!$J$4=WAC_IIN),0))*'Blend Sheet'!$J105,0) + IFERROR(INDEX(WAC_Item_Cost,MATCH(1,(J$1=WAC_District)*('Blend Sheet'!$K$4=WAC_IIN),0))*'Blend Sheet'!$K105,0) + IFERROR(INDEX(WAC_Item_Cost,MATCH(1,(J$1=WAC_District)*('Blend Sheet'!$L$4=WAC_IIN),0))*'Blend Sheet'!$L105,0) + IFERROR(INDEX(WAC_Item_Cost,MATCH(1,(J$1=WAC_District)*('Blend Sheet'!$M$4=WAC_IIN),0))*'Blend Sheet'!$M105,0) + IFERROR(INDEX(WAC_Item_Cost,MATCH(1,(J$1=WAC_District)*('Blend Sheet'!$N$4=WAC_IIN),0))*'Blend Sheet'!$N105,0) + IFERROR(INDEX(WAC_Item_Cost,MATCH(1,(J$1=WAC_District)*('Blend Sheet'!$O$4=WAC_IIN),0))*'Blend Sheet'!$O105,0) + IFERROR(INDEX(WAC_Item_Cost,MATCH(1,(J$1=WAC_District)*('Blend Sheet'!$P$4=WAC_IIN),0))*'Blend Sheet'!$P105,0) + IFERROR(INDEX(WAC_Item_Cost,MATCH(1,(J$1=WAC_District)*('Blend Sheet'!$Q$4=WAC_IIN),0))*'Blend Sheet'!$Q105,0) + IFERROR(INDEX(WAC_Item_Cost,MATCH(1,(J$1=WAC_District)*('Blend Sheet'!$R$4=WAC_IIN),0))*'Blend Sheet'!$R105,0) + IFERROR(INDEX(WAC_Item_Cost,MATCH(1,(J$1=WAC_District)*('Blend Sheet'!$S$4=WAC_IIN),0))*'Blend Sheet'!$S105,0) + IFERROR(INDEX(WAC_Item_Cost,MATCH(1,(J$1=WAC_District)*('Blend Sheet'!$T$4=WAC_IIN),0))*'Blend Sheet'!$T105,0) + IFERROR(INDEX(WAC_Item_Cost,MATCH(1,(J$1=WAC_District)*('Blend Sheet'!$U$4=WAC_IIN),0))*'Blend Sheet'!$U105,0) + IFERROR(INDEX(WAC_Item_Cost,MATCH(1,(J$1=WAC_District)*('Blend Sheet'!$V$4=WAC_IIN),0))*'Blend Sheet'!$V105,0) + IFERROR(INDEX(WAC_Item_Cost,MATCH(1,(J$1=WAC_District)*('Blend Sheet'!$W$4=WAC_IIN),0))*'Blend Sheet'!$W105,0) + IFERROR(INDEX(WAC_Item_Cost,MATCH(1,(J$1=WAC_District)*('Blend Sheet'!$X$4=WAC_IIN),0))*'Blend Sheet'!$X105,0) + IFERROR(INDEX(WAC_Item_Cost,MATCH(1,(J$1=WAC_District)*('Blend Sheet'!$Y$4=WAC_IIN),0))*'Blend Sheet'!$Y105,0) + IFERROR(INDEX(WAC_Item_Cost,MATCH(1,(J$1=WAC_District)*('Blend Sheet'!$Z$4=WAC_IIN),0))*'Blend Sheet'!$Z105,0) + IFERROR(INDEX(WAC_Item_Cost,MATCH(1,(J$1=WAC_District)*('Blend Sheet'!$AA$4=WAC_IIN),0))*'Blend Sheet'!$AA105,0) + IFERROR(INDEX(WAC_Item_Cost,MATCH(1,(J$1=WAC_District)*('Blend Sheet'!$AB$4=WAC_IIN),0))*'Blend Sheet'!$AB105,0) + IFERROR(INDEX(WAC_Item_Cost,MATCH(1,(J$1=WAC_District)*('Blend Sheet'!$AC$4=WAC_IIN),0))*'Blend Sheet'!$AC105,0) + IFERROR(INDEX(WAC_Item_Cost,MATCH(1,(J$1=WAC_District)*('Blend Sheet'!$AD$4=WAC_IIN),0))*'Blend Sheet'!$AD105,0) + IFERROR(INDEX(WAC_Item_Cost,MATCH(1,(J$1=WAC_District)*('Blend Sheet'!$AE$4=WAC_IIN),0))*'Blend Sheet'!$AE105,0) + IFERROR(INDEX(WAC_Item_Cost,MATCH(1,(J$1=WAC_District)*('Blend Sheet'!$AF$4=WAC_IIN),0))*'Blend Sheet'!$AF105,0) + IFERROR(INDEX(WAC_Item_Cost,MATCH(1,(J$1=WAC_District)*('Blend Sheet'!$AG$4=WAC_IIN),0))*'Blend Sheet'!$AG105,0) + IFERROR(INDEX(WAC_Item_Cost,MATCH(1,(J$1=WAC_District)*('Blend Sheet'!$AH$4=WAC_IIN),0))*'Blend Sheet'!$AH105,0) + IFERROR(INDEX(WAC_Item_Cost,MATCH(1,(J$1=WAC_District)*('Blend Sheet'!$AI$4=WAC_IIN),0))*'Blend Sheet'!$AI105,0) + IFERROR(INDEX(WAC_Item_Cost,MATCH(1,(J$1=WAC_District)*('Blend Sheet'!$AJ$4=WAC_IIN),0))*'Blend Sheet'!$AJ105,0) + IFERROR(INDEX(WAC_Item_Cost,MATCH(1,(J$1=WAC_District)*('Blend Sheet'!$AK$4=WAC_IIN),0))*'Blend Sheet'!$AK105,0) + IFERROR(INDEX(WAC_Item_Cost,MATCH(1,(J$1=WAC_District)*('Blend Sheet'!$AL$4=WAC_IIN),0))*'Blend Sheet'!$AL105,0) + IFERROR(INDEX(WAC_Item_Cost,MATCH(1,(J$1=WAC_District)*('Blend Sheet'!$AM$4=WAC_IIN),0))*'Blend Sheet'!$AM105,0) + IFERROR(INDEX(WAC_Item_Cost,MATCH(1,(J$1=WAC_District)*('Blend Sheet'!$AN$4=WAC_IIN),0))*'Blend Sheet'!$AN105,0) + IFERROR(INDEX(WAC_Item_Cost,MATCH(1,(J$1=WAC_District)*('Blend Sheet'!$AO$4=WAC_IIN),0))*'Blend Sheet'!$AO105,0) + IFERROR(INDEX(WAC_Item_Cost,MATCH(1,(J$1=WAC_District)*('Blend Sheet'!$AP$4=WAC_IIN),0))*'Blend Sheet'!$AP105/1000,0)</f>
        <v>22.388354000000003</v>
      </c>
      <c r="K102" s="245">
        <f t="array" ref="K102">IFERROR(INDEX(WAC_Item_Cost,MATCH(1,(K$1=WAC_District)*('Blend Sheet'!$C$4=WAC_IIN),0))*'Blend Sheet'!$C105/1000,0) + IFERROR(INDEX(WAC_Item_Cost,MATCH(1,(K$1=WAC_District)*('Blend Sheet'!$D$4=WAC_IIN),0))*'Blend Sheet'!$D105/1000,0) + IFERROR(INDEX(WAC_Item_Cost,MATCH(1,(K$1=WAC_District)*('Blend Sheet'!$E$4=WAC_IIN),0))*'Blend Sheet'!$E105/1000,0) + IFERROR(INDEX(WAC_Item_Cost,MATCH(1,(K$1=WAC_District)*('Blend Sheet'!$F$4=WAC_IIN),0))*'Blend Sheet'!$F105/1000,0)  + IFERROR(INDEX(WAC_Item_Cost,MATCH(1,(K$1=WAC_District)*('Blend Sheet'!$G$4=WAC_IIN),0))*'Blend Sheet'!$G105,0) + IFERROR(INDEX(WAC_Item_Cost,MATCH(1,(K$1=WAC_District)*('Blend Sheet'!$H$4=WAC_IIN),0))*'Blend Sheet'!$H105,0)  + IFERROR(INDEX(WAC_Item_Cost,MATCH(1,(K$1=WAC_District)*('Blend Sheet'!$I$4=WAC_IIN),0))*'Blend Sheet'!$I105,0) + IFERROR(INDEX(WAC_Item_Cost,MATCH(1,(K$1=WAC_District)*('Blend Sheet'!$J$4=WAC_IIN),0))*'Blend Sheet'!$J105,0) + IFERROR(INDEX(WAC_Item_Cost,MATCH(1,(K$1=WAC_District)*('Blend Sheet'!$K$4=WAC_IIN),0))*'Blend Sheet'!$K105,0) + IFERROR(INDEX(WAC_Item_Cost,MATCH(1,(K$1=WAC_District)*('Blend Sheet'!$L$4=WAC_IIN),0))*'Blend Sheet'!$L105,0) + IFERROR(INDEX(WAC_Item_Cost,MATCH(1,(K$1=WAC_District)*('Blend Sheet'!$M$4=WAC_IIN),0))*'Blend Sheet'!$M105,0) + IFERROR(INDEX(WAC_Item_Cost,MATCH(1,(K$1=WAC_District)*('Blend Sheet'!$N$4=WAC_IIN),0))*'Blend Sheet'!$N105,0) + IFERROR(INDEX(WAC_Item_Cost,MATCH(1,(K$1=WAC_District)*('Blend Sheet'!$O$4=WAC_IIN),0))*'Blend Sheet'!$O105,0) + IFERROR(INDEX(WAC_Item_Cost,MATCH(1,(K$1=WAC_District)*('Blend Sheet'!$P$4=WAC_IIN),0))*'Blend Sheet'!$P105,0) + IFERROR(INDEX(WAC_Item_Cost,MATCH(1,(K$1=WAC_District)*('Blend Sheet'!$Q$4=WAC_IIN),0))*'Blend Sheet'!$Q105,0) + IFERROR(INDEX(WAC_Item_Cost,MATCH(1,(K$1=WAC_District)*('Blend Sheet'!$R$4=WAC_IIN),0))*'Blend Sheet'!$R105,0) + IFERROR(INDEX(WAC_Item_Cost,MATCH(1,(K$1=WAC_District)*('Blend Sheet'!$S$4=WAC_IIN),0))*'Blend Sheet'!$S105,0) + IFERROR(INDEX(WAC_Item_Cost,MATCH(1,(K$1=WAC_District)*('Blend Sheet'!$T$4=WAC_IIN),0))*'Blend Sheet'!$T105,0) + IFERROR(INDEX(WAC_Item_Cost,MATCH(1,(K$1=WAC_District)*('Blend Sheet'!$U$4=WAC_IIN),0))*'Blend Sheet'!$U105,0) + IFERROR(INDEX(WAC_Item_Cost,MATCH(1,(K$1=WAC_District)*('Blend Sheet'!$V$4=WAC_IIN),0))*'Blend Sheet'!$V105,0) + IFERROR(INDEX(WAC_Item_Cost,MATCH(1,(K$1=WAC_District)*('Blend Sheet'!$W$4=WAC_IIN),0))*'Blend Sheet'!$W105,0) + IFERROR(INDEX(WAC_Item_Cost,MATCH(1,(K$1=WAC_District)*('Blend Sheet'!$X$4=WAC_IIN),0))*'Blend Sheet'!$X105,0) + IFERROR(INDEX(WAC_Item_Cost,MATCH(1,(K$1=WAC_District)*('Blend Sheet'!$Y$4=WAC_IIN),0))*'Blend Sheet'!$Y105,0) + IFERROR(INDEX(WAC_Item_Cost,MATCH(1,(K$1=WAC_District)*('Blend Sheet'!$Z$4=WAC_IIN),0))*'Blend Sheet'!$Z105,0) + IFERROR(INDEX(WAC_Item_Cost,MATCH(1,(K$1=WAC_District)*('Blend Sheet'!$AA$4=WAC_IIN),0))*'Blend Sheet'!$AA105,0) + IFERROR(INDEX(WAC_Item_Cost,MATCH(1,(K$1=WAC_District)*('Blend Sheet'!$AB$4=WAC_IIN),0))*'Blend Sheet'!$AB105,0) + IFERROR(INDEX(WAC_Item_Cost,MATCH(1,(K$1=WAC_District)*('Blend Sheet'!$AC$4=WAC_IIN),0))*'Blend Sheet'!$AC105,0) + IFERROR(INDEX(WAC_Item_Cost,MATCH(1,(K$1=WAC_District)*('Blend Sheet'!$AD$4=WAC_IIN),0))*'Blend Sheet'!$AD105,0) + IFERROR(INDEX(WAC_Item_Cost,MATCH(1,(K$1=WAC_District)*('Blend Sheet'!$AE$4=WAC_IIN),0))*'Blend Sheet'!$AE105,0) + IFERROR(INDEX(WAC_Item_Cost,MATCH(1,(K$1=WAC_District)*('Blend Sheet'!$AF$4=WAC_IIN),0))*'Blend Sheet'!$AF105,0) + IFERROR(INDEX(WAC_Item_Cost,MATCH(1,(K$1=WAC_District)*('Blend Sheet'!$AG$4=WAC_IIN),0))*'Blend Sheet'!$AG105,0) + IFERROR(INDEX(WAC_Item_Cost,MATCH(1,(K$1=WAC_District)*('Blend Sheet'!$AH$4=WAC_IIN),0))*'Blend Sheet'!$AH105,0) + IFERROR(INDEX(WAC_Item_Cost,MATCH(1,(K$1=WAC_District)*('Blend Sheet'!$AI$4=WAC_IIN),0))*'Blend Sheet'!$AI105,0) + IFERROR(INDEX(WAC_Item_Cost,MATCH(1,(K$1=WAC_District)*('Blend Sheet'!$AJ$4=WAC_IIN),0))*'Blend Sheet'!$AJ105,0) + IFERROR(INDEX(WAC_Item_Cost,MATCH(1,(K$1=WAC_District)*('Blend Sheet'!$AK$4=WAC_IIN),0))*'Blend Sheet'!$AK105,0) + IFERROR(INDEX(WAC_Item_Cost,MATCH(1,(K$1=WAC_District)*('Blend Sheet'!$AL$4=WAC_IIN),0))*'Blend Sheet'!$AL105,0) + IFERROR(INDEX(WAC_Item_Cost,MATCH(1,(K$1=WAC_District)*('Blend Sheet'!$AM$4=WAC_IIN),0))*'Blend Sheet'!$AM105,0) + IFERROR(INDEX(WAC_Item_Cost,MATCH(1,(K$1=WAC_District)*('Blend Sheet'!$AN$4=WAC_IIN),0))*'Blend Sheet'!$AN105,0) + IFERROR(INDEX(WAC_Item_Cost,MATCH(1,(K$1=WAC_District)*('Blend Sheet'!$AO$4=WAC_IIN),0))*'Blend Sheet'!$AO105,0) + IFERROR(INDEX(WAC_Item_Cost,MATCH(1,(K$1=WAC_District)*('Blend Sheet'!$AP$4=WAC_IIN),0))*'Blend Sheet'!$AP105/1000,0)</f>
        <v>0</v>
      </c>
      <c r="L102" s="245">
        <f t="array" ref="L102">IFERROR(INDEX(WAC_Item_Cost,MATCH(1,(L$1=WAC_District)*('Blend Sheet'!$C$4=WAC_IIN),0))*'Blend Sheet'!$C105/1000,0) + IFERROR(INDEX(WAC_Item_Cost,MATCH(1,(L$1=WAC_District)*('Blend Sheet'!$D$4=WAC_IIN),0))*'Blend Sheet'!$D105/1000,0) + IFERROR(INDEX(WAC_Item_Cost,MATCH(1,(L$1=WAC_District)*('Blend Sheet'!$E$4=WAC_IIN),0))*'Blend Sheet'!$E105/1000,0) + IFERROR(INDEX(WAC_Item_Cost,MATCH(1,(L$1=WAC_District)*('Blend Sheet'!$F$4=WAC_IIN),0))*'Blend Sheet'!$F105/1000,0)  + IFERROR(INDEX(WAC_Item_Cost,MATCH(1,(L$1=WAC_District)*('Blend Sheet'!$G$4=WAC_IIN),0))*'Blend Sheet'!$G105,0) + IFERROR(INDEX(WAC_Item_Cost,MATCH(1,(L$1=WAC_District)*('Blend Sheet'!$H$4=WAC_IIN),0))*'Blend Sheet'!$H105,0)  + IFERROR(INDEX(WAC_Item_Cost,MATCH(1,(L$1=WAC_District)*('Blend Sheet'!$I$4=WAC_IIN),0))*'Blend Sheet'!$I105,0) + IFERROR(INDEX(WAC_Item_Cost,MATCH(1,(L$1=WAC_District)*('Blend Sheet'!$J$4=WAC_IIN),0))*'Blend Sheet'!$J105,0) + IFERROR(INDEX(WAC_Item_Cost,MATCH(1,(L$1=WAC_District)*('Blend Sheet'!$K$4=WAC_IIN),0))*'Blend Sheet'!$K105,0) + IFERROR(INDEX(WAC_Item_Cost,MATCH(1,(L$1=WAC_District)*('Blend Sheet'!$L$4=WAC_IIN),0))*'Blend Sheet'!$L105,0) + IFERROR(INDEX(WAC_Item_Cost,MATCH(1,(L$1=WAC_District)*('Blend Sheet'!$M$4=WAC_IIN),0))*'Blend Sheet'!$M105,0) + IFERROR(INDEX(WAC_Item_Cost,MATCH(1,(L$1=WAC_District)*('Blend Sheet'!$N$4=WAC_IIN),0))*'Blend Sheet'!$N105,0) + IFERROR(INDEX(WAC_Item_Cost,MATCH(1,(L$1=WAC_District)*('Blend Sheet'!$O$4=WAC_IIN),0))*'Blend Sheet'!$O105,0) + IFERROR(INDEX(WAC_Item_Cost,MATCH(1,(L$1=WAC_District)*('Blend Sheet'!$P$4=WAC_IIN),0))*'Blend Sheet'!$P105,0) + IFERROR(INDEX(WAC_Item_Cost,MATCH(1,(L$1=WAC_District)*('Blend Sheet'!$Q$4=WAC_IIN),0))*'Blend Sheet'!$Q105,0) + IFERROR(INDEX(WAC_Item_Cost,MATCH(1,(L$1=WAC_District)*('Blend Sheet'!$R$4=WAC_IIN),0))*'Blend Sheet'!$R105,0) + IFERROR(INDEX(WAC_Item_Cost,MATCH(1,(L$1=WAC_District)*('Blend Sheet'!$S$4=WAC_IIN),0))*'Blend Sheet'!$S105,0) + IFERROR(INDEX(WAC_Item_Cost,MATCH(1,(L$1=WAC_District)*('Blend Sheet'!$T$4=WAC_IIN),0))*'Blend Sheet'!$T105,0) + IFERROR(INDEX(WAC_Item_Cost,MATCH(1,(L$1=WAC_District)*('Blend Sheet'!$U$4=WAC_IIN),0))*'Blend Sheet'!$U105,0) + IFERROR(INDEX(WAC_Item_Cost,MATCH(1,(L$1=WAC_District)*('Blend Sheet'!$V$4=WAC_IIN),0))*'Blend Sheet'!$V105,0) + IFERROR(INDEX(WAC_Item_Cost,MATCH(1,(L$1=WAC_District)*('Blend Sheet'!$W$4=WAC_IIN),0))*'Blend Sheet'!$W105,0) + IFERROR(INDEX(WAC_Item_Cost,MATCH(1,(L$1=WAC_District)*('Blend Sheet'!$X$4=WAC_IIN),0))*'Blend Sheet'!$X105,0) + IFERROR(INDEX(WAC_Item_Cost,MATCH(1,(L$1=WAC_District)*('Blend Sheet'!$Y$4=WAC_IIN),0))*'Blend Sheet'!$Y105,0) + IFERROR(INDEX(WAC_Item_Cost,MATCH(1,(L$1=WAC_District)*('Blend Sheet'!$Z$4=WAC_IIN),0))*'Blend Sheet'!$Z105,0) + IFERROR(INDEX(WAC_Item_Cost,MATCH(1,(L$1=WAC_District)*('Blend Sheet'!$AA$4=WAC_IIN),0))*'Blend Sheet'!$AA105,0) + IFERROR(INDEX(WAC_Item_Cost,MATCH(1,(L$1=WAC_District)*('Blend Sheet'!$AB$4=WAC_IIN),0))*'Blend Sheet'!$AB105,0) + IFERROR(INDEX(WAC_Item_Cost,MATCH(1,(L$1=WAC_District)*('Blend Sheet'!$AC$4=WAC_IIN),0))*'Blend Sheet'!$AC105,0) + IFERROR(INDEX(WAC_Item_Cost,MATCH(1,(L$1=WAC_District)*('Blend Sheet'!$AD$4=WAC_IIN),0))*'Blend Sheet'!$AD105,0) + IFERROR(INDEX(WAC_Item_Cost,MATCH(1,(L$1=WAC_District)*('Blend Sheet'!$AE$4=WAC_IIN),0))*'Blend Sheet'!$AE105,0) + IFERROR(INDEX(WAC_Item_Cost,MATCH(1,(L$1=WAC_District)*('Blend Sheet'!$AF$4=WAC_IIN),0))*'Blend Sheet'!$AF105,0) + IFERROR(INDEX(WAC_Item_Cost,MATCH(1,(L$1=WAC_District)*('Blend Sheet'!$AG$4=WAC_IIN),0))*'Blend Sheet'!$AG105,0) + IFERROR(INDEX(WAC_Item_Cost,MATCH(1,(L$1=WAC_District)*('Blend Sheet'!$AH$4=WAC_IIN),0))*'Blend Sheet'!$AH105,0) + IFERROR(INDEX(WAC_Item_Cost,MATCH(1,(L$1=WAC_District)*('Blend Sheet'!$AI$4=WAC_IIN),0))*'Blend Sheet'!$AI105,0) + IFERROR(INDEX(WAC_Item_Cost,MATCH(1,(L$1=WAC_District)*('Blend Sheet'!$AJ$4=WAC_IIN),0))*'Blend Sheet'!$AJ105,0) + IFERROR(INDEX(WAC_Item_Cost,MATCH(1,(L$1=WAC_District)*('Blend Sheet'!$AK$4=WAC_IIN),0))*'Blend Sheet'!$AK105,0) + IFERROR(INDEX(WAC_Item_Cost,MATCH(1,(L$1=WAC_District)*('Blend Sheet'!$AL$4=WAC_IIN),0))*'Blend Sheet'!$AL105,0) + IFERROR(INDEX(WAC_Item_Cost,MATCH(1,(L$1=WAC_District)*('Blend Sheet'!$AM$4=WAC_IIN),0))*'Blend Sheet'!$AM105,0) + IFERROR(INDEX(WAC_Item_Cost,MATCH(1,(L$1=WAC_District)*('Blend Sheet'!$AN$4=WAC_IIN),0))*'Blend Sheet'!$AN105,0) + IFERROR(INDEX(WAC_Item_Cost,MATCH(1,(L$1=WAC_District)*('Blend Sheet'!$AO$4=WAC_IIN),0))*'Blend Sheet'!$AO105,0) + IFERROR(INDEX(WAC_Item_Cost,MATCH(1,(L$1=WAC_District)*('Blend Sheet'!$AP$4=WAC_IIN),0))*'Blend Sheet'!$AP105/1000,0)</f>
        <v>0</v>
      </c>
    </row>
    <row r="103" spans="1:12" x14ac:dyDescent="0.25">
      <c r="A103" t="str">
        <f>'Blend Sheet'!A106</f>
        <v>LITEmix PRO</v>
      </c>
      <c r="B103" s="245">
        <f t="array" ref="B103">IFERROR(INDEX(WAC_Item_Cost,MATCH(1,(B$1=WAC_District)*('Blend Sheet'!$C$4=WAC_IIN),0))*'Blend Sheet'!$C106/1000,0) + IFERROR(INDEX(WAC_Item_Cost,MATCH(1,(B$1=WAC_District)*('Blend Sheet'!$D$4=WAC_IIN),0))*'Blend Sheet'!$D106/1000,0) + IFERROR(INDEX(WAC_Item_Cost,MATCH(1,(B$1=WAC_District)*('Blend Sheet'!$E$4=WAC_IIN),0))*'Blend Sheet'!$E106/1000,0) + IFERROR(INDEX(WAC_Item_Cost,MATCH(1,(B$1=WAC_District)*('Blend Sheet'!$F$4=WAC_IIN),0))*'Blend Sheet'!$F106/1000,0)  + IFERROR(INDEX(WAC_Item_Cost,MATCH(1,(B$1=WAC_District)*('Blend Sheet'!$G$4=WAC_IIN),0))*'Blend Sheet'!$G106,0) + IFERROR(INDEX(WAC_Item_Cost,MATCH(1,(B$1=WAC_District)*('Blend Sheet'!$H$4=WAC_IIN),0))*'Blend Sheet'!$H106,0)  + IFERROR(INDEX(WAC_Item_Cost,MATCH(1,(B$1=WAC_District)*('Blend Sheet'!$I$4=WAC_IIN),0))*'Blend Sheet'!$I106,0) + IFERROR(INDEX(WAC_Item_Cost,MATCH(1,(B$1=WAC_District)*('Blend Sheet'!$J$4=WAC_IIN),0))*'Blend Sheet'!$J106,0) + IFERROR(INDEX(WAC_Item_Cost,MATCH(1,(B$1=WAC_District)*('Blend Sheet'!$K$4=WAC_IIN),0))*'Blend Sheet'!$K106,0) + IFERROR(INDEX(WAC_Item_Cost,MATCH(1,(B$1=WAC_District)*('Blend Sheet'!$L$4=WAC_IIN),0))*'Blend Sheet'!$L106,0) + IFERROR(INDEX(WAC_Item_Cost,MATCH(1,(B$1=WAC_District)*('Blend Sheet'!$M$4=WAC_IIN),0))*'Blend Sheet'!$M106,0) + IFERROR(INDEX(WAC_Item_Cost,MATCH(1,(B$1=WAC_District)*('Blend Sheet'!$N$4=WAC_IIN),0))*'Blend Sheet'!$N106,0) + IFERROR(INDEX(WAC_Item_Cost,MATCH(1,(B$1=WAC_District)*('Blend Sheet'!$O$4=WAC_IIN),0))*'Blend Sheet'!$O106,0) + IFERROR(INDEX(WAC_Item_Cost,MATCH(1,(B$1=WAC_District)*('Blend Sheet'!$P$4=WAC_IIN),0))*'Blend Sheet'!$P106,0) + IFERROR(INDEX(WAC_Item_Cost,MATCH(1,(B$1=WAC_District)*('Blend Sheet'!$Q$4=WAC_IIN),0))*'Blend Sheet'!$Q106,0) + IFERROR(INDEX(WAC_Item_Cost,MATCH(1,(B$1=WAC_District)*('Blend Sheet'!$R$4=WAC_IIN),0))*'Blend Sheet'!$R106,0) + IFERROR(INDEX(WAC_Item_Cost,MATCH(1,(B$1=WAC_District)*('Blend Sheet'!$S$4=WAC_IIN),0))*'Blend Sheet'!$S106,0) + IFERROR(INDEX(WAC_Item_Cost,MATCH(1,(B$1=WAC_District)*('Blend Sheet'!$T$4=WAC_IIN),0))*'Blend Sheet'!$T106,0) + IFERROR(INDEX(WAC_Item_Cost,MATCH(1,(B$1=WAC_District)*('Blend Sheet'!$U$4=WAC_IIN),0))*'Blend Sheet'!$U106,0) + IFERROR(INDEX(WAC_Item_Cost,MATCH(1,(B$1=WAC_District)*('Blend Sheet'!$V$4=WAC_IIN),0))*'Blend Sheet'!$V106,0) + IFERROR(INDEX(WAC_Item_Cost,MATCH(1,(B$1=WAC_District)*('Blend Sheet'!$W$4=WAC_IIN),0))*'Blend Sheet'!$W106,0) + IFERROR(INDEX(WAC_Item_Cost,MATCH(1,(B$1=WAC_District)*('Blend Sheet'!$X$4=WAC_IIN),0))*'Blend Sheet'!$X106,0) + IFERROR(INDEX(WAC_Item_Cost,MATCH(1,(B$1=WAC_District)*('Blend Sheet'!$Y$4=WAC_IIN),0))*'Blend Sheet'!$Y106,0) + IFERROR(INDEX(WAC_Item_Cost,MATCH(1,(B$1=WAC_District)*('Blend Sheet'!$Z$4=WAC_IIN),0))*'Blend Sheet'!$Z106,0) + IFERROR(INDEX(WAC_Item_Cost,MATCH(1,(B$1=WAC_District)*('Blend Sheet'!$AA$4=WAC_IIN),0))*'Blend Sheet'!$AA106,0) + IFERROR(INDEX(WAC_Item_Cost,MATCH(1,(B$1=WAC_District)*('Blend Sheet'!$AB$4=WAC_IIN),0))*'Blend Sheet'!$AB106,0) + IFERROR(INDEX(WAC_Item_Cost,MATCH(1,(B$1=WAC_District)*('Blend Sheet'!$AC$4=WAC_IIN),0))*'Blend Sheet'!$AC106,0) + IFERROR(INDEX(WAC_Item_Cost,MATCH(1,(B$1=WAC_District)*('Blend Sheet'!$AD$4=WAC_IIN),0))*'Blend Sheet'!$AD106,0) + IFERROR(INDEX(WAC_Item_Cost,MATCH(1,(B$1=WAC_District)*('Blend Sheet'!$AE$4=WAC_IIN),0))*'Blend Sheet'!$AE106,0) + IFERROR(INDEX(WAC_Item_Cost,MATCH(1,(B$1=WAC_District)*('Blend Sheet'!$AF$4=WAC_IIN),0))*'Blend Sheet'!$AF106,0) + IFERROR(INDEX(WAC_Item_Cost,MATCH(1,(B$1=WAC_District)*('Blend Sheet'!$AG$4=WAC_IIN),0))*'Blend Sheet'!$AG106,0) + IFERROR(INDEX(WAC_Item_Cost,MATCH(1,(B$1=WAC_District)*('Blend Sheet'!$AH$4=WAC_IIN),0))*'Blend Sheet'!$AH106,0) + IFERROR(INDEX(WAC_Item_Cost,MATCH(1,(B$1=WAC_District)*('Blend Sheet'!$AI$4=WAC_IIN),0))*'Blend Sheet'!$AI106,0) + IFERROR(INDEX(WAC_Item_Cost,MATCH(1,(B$1=WAC_District)*('Blend Sheet'!$AJ$4=WAC_IIN),0))*'Blend Sheet'!$AJ106,0) + IFERROR(INDEX(WAC_Item_Cost,MATCH(1,(B$1=WAC_District)*('Blend Sheet'!$AK$4=WAC_IIN),0))*'Blend Sheet'!$AK106,0) + IFERROR(INDEX(WAC_Item_Cost,MATCH(1,(B$1=WAC_District)*('Blend Sheet'!$AL$4=WAC_IIN),0))*'Blend Sheet'!$AL106,0) + IFERROR(INDEX(WAC_Item_Cost,MATCH(1,(B$1=WAC_District)*('Blend Sheet'!$AM$4=WAC_IIN),0))*'Blend Sheet'!$AM106,0) + IFERROR(INDEX(WAC_Item_Cost,MATCH(1,(B$1=WAC_District)*('Blend Sheet'!$AN$4=WAC_IIN),0))*'Blend Sheet'!$AN106,0) + IFERROR(INDEX(WAC_Item_Cost,MATCH(1,(B$1=WAC_District)*('Blend Sheet'!$AO$4=WAC_IIN),0))*'Blend Sheet'!$AO106,0) + IFERROR(INDEX(WAC_Item_Cost,MATCH(1,(B$1=WAC_District)*('Blend Sheet'!$AP$4=WAC_IIN),0))*'Blend Sheet'!$AP106/1000,0)</f>
        <v>241.80934250000004</v>
      </c>
      <c r="C103" s="245">
        <f t="array" ref="C103">IFERROR(INDEX(WAC_Item_Cost,MATCH(1,(C$1=WAC_District)*('Blend Sheet'!$C$4=WAC_IIN),0))*'Blend Sheet'!$C106/1000,0) + IFERROR(INDEX(WAC_Item_Cost,MATCH(1,(C$1=WAC_District)*('Blend Sheet'!$D$4=WAC_IIN),0))*'Blend Sheet'!$D106/1000,0) + IFERROR(INDEX(WAC_Item_Cost,MATCH(1,(C$1=WAC_District)*('Blend Sheet'!$E$4=WAC_IIN),0))*'Blend Sheet'!$E106/1000,0) + IFERROR(INDEX(WAC_Item_Cost,MATCH(1,(C$1=WAC_District)*('Blend Sheet'!$F$4=WAC_IIN),0))*'Blend Sheet'!$F106/1000,0)  + IFERROR(INDEX(WAC_Item_Cost,MATCH(1,(C$1=WAC_District)*('Blend Sheet'!$G$4=WAC_IIN),0))*'Blend Sheet'!$G106,0) + IFERROR(INDEX(WAC_Item_Cost,MATCH(1,(C$1=WAC_District)*('Blend Sheet'!$H$4=WAC_IIN),0))*'Blend Sheet'!$H106,0)  + IFERROR(INDEX(WAC_Item_Cost,MATCH(1,(C$1=WAC_District)*('Blend Sheet'!$I$4=WAC_IIN),0))*'Blend Sheet'!$I106,0) + IFERROR(INDEX(WAC_Item_Cost,MATCH(1,(C$1=WAC_District)*('Blend Sheet'!$J$4=WAC_IIN),0))*'Blend Sheet'!$J106,0) + IFERROR(INDEX(WAC_Item_Cost,MATCH(1,(C$1=WAC_District)*('Blend Sheet'!$K$4=WAC_IIN),0))*'Blend Sheet'!$K106,0) + IFERROR(INDEX(WAC_Item_Cost,MATCH(1,(C$1=WAC_District)*('Blend Sheet'!$L$4=WAC_IIN),0))*'Blend Sheet'!$L106,0) + IFERROR(INDEX(WAC_Item_Cost,MATCH(1,(C$1=WAC_District)*('Blend Sheet'!$M$4=WAC_IIN),0))*'Blend Sheet'!$M106,0) + IFERROR(INDEX(WAC_Item_Cost,MATCH(1,(C$1=WAC_District)*('Blend Sheet'!$N$4=WAC_IIN),0))*'Blend Sheet'!$N106,0) + IFERROR(INDEX(WAC_Item_Cost,MATCH(1,(C$1=WAC_District)*('Blend Sheet'!$O$4=WAC_IIN),0))*'Blend Sheet'!$O106,0) + IFERROR(INDEX(WAC_Item_Cost,MATCH(1,(C$1=WAC_District)*('Blend Sheet'!$P$4=WAC_IIN),0))*'Blend Sheet'!$P106,0) + IFERROR(INDEX(WAC_Item_Cost,MATCH(1,(C$1=WAC_District)*('Blend Sheet'!$Q$4=WAC_IIN),0))*'Blend Sheet'!$Q106,0) + IFERROR(INDEX(WAC_Item_Cost,MATCH(1,(C$1=WAC_District)*('Blend Sheet'!$R$4=WAC_IIN),0))*'Blend Sheet'!$R106,0) + IFERROR(INDEX(WAC_Item_Cost,MATCH(1,(C$1=WAC_District)*('Blend Sheet'!$S$4=WAC_IIN),0))*'Blend Sheet'!$S106,0) + IFERROR(INDEX(WAC_Item_Cost,MATCH(1,(C$1=WAC_District)*('Blend Sheet'!$T$4=WAC_IIN),0))*'Blend Sheet'!$T106,0) + IFERROR(INDEX(WAC_Item_Cost,MATCH(1,(C$1=WAC_District)*('Blend Sheet'!$U$4=WAC_IIN),0))*'Blend Sheet'!$U106,0) + IFERROR(INDEX(WAC_Item_Cost,MATCH(1,(C$1=WAC_District)*('Blend Sheet'!$V$4=WAC_IIN),0))*'Blend Sheet'!$V106,0) + IFERROR(INDEX(WAC_Item_Cost,MATCH(1,(C$1=WAC_District)*('Blend Sheet'!$W$4=WAC_IIN),0))*'Blend Sheet'!$W106,0) + IFERROR(INDEX(WAC_Item_Cost,MATCH(1,(C$1=WAC_District)*('Blend Sheet'!$X$4=WAC_IIN),0))*'Blend Sheet'!$X106,0) + IFERROR(INDEX(WAC_Item_Cost,MATCH(1,(C$1=WAC_District)*('Blend Sheet'!$Y$4=WAC_IIN),0))*'Blend Sheet'!$Y106,0) + IFERROR(INDEX(WAC_Item_Cost,MATCH(1,(C$1=WAC_District)*('Blend Sheet'!$Z$4=WAC_IIN),0))*'Blend Sheet'!$Z106,0) + IFERROR(INDEX(WAC_Item_Cost,MATCH(1,(C$1=WAC_District)*('Blend Sheet'!$AA$4=WAC_IIN),0))*'Blend Sheet'!$AA106,0) + IFERROR(INDEX(WAC_Item_Cost,MATCH(1,(C$1=WAC_District)*('Blend Sheet'!$AB$4=WAC_IIN),0))*'Blend Sheet'!$AB106,0) + IFERROR(INDEX(WAC_Item_Cost,MATCH(1,(C$1=WAC_District)*('Blend Sheet'!$AC$4=WAC_IIN),0))*'Blend Sheet'!$AC106,0) + IFERROR(INDEX(WAC_Item_Cost,MATCH(1,(C$1=WAC_District)*('Blend Sheet'!$AD$4=WAC_IIN),0))*'Blend Sheet'!$AD106,0) + IFERROR(INDEX(WAC_Item_Cost,MATCH(1,(C$1=WAC_District)*('Blend Sheet'!$AE$4=WAC_IIN),0))*'Blend Sheet'!$AE106,0) + IFERROR(INDEX(WAC_Item_Cost,MATCH(1,(C$1=WAC_District)*('Blend Sheet'!$AF$4=WAC_IIN),0))*'Blend Sheet'!$AF106,0) + IFERROR(INDEX(WAC_Item_Cost,MATCH(1,(C$1=WAC_District)*('Blend Sheet'!$AG$4=WAC_IIN),0))*'Blend Sheet'!$AG106,0) + IFERROR(INDEX(WAC_Item_Cost,MATCH(1,(C$1=WAC_District)*('Blend Sheet'!$AH$4=WAC_IIN),0))*'Blend Sheet'!$AH106,0) + IFERROR(INDEX(WAC_Item_Cost,MATCH(1,(C$1=WAC_District)*('Blend Sheet'!$AI$4=WAC_IIN),0))*'Blend Sheet'!$AI106,0) + IFERROR(INDEX(WAC_Item_Cost,MATCH(1,(C$1=WAC_District)*('Blend Sheet'!$AJ$4=WAC_IIN),0))*'Blend Sheet'!$AJ106,0) + IFERROR(INDEX(WAC_Item_Cost,MATCH(1,(C$1=WAC_District)*('Blend Sheet'!$AK$4=WAC_IIN),0))*'Blend Sheet'!$AK106,0) + IFERROR(INDEX(WAC_Item_Cost,MATCH(1,(C$1=WAC_District)*('Blend Sheet'!$AL$4=WAC_IIN),0))*'Blend Sheet'!$AL106,0) + IFERROR(INDEX(WAC_Item_Cost,MATCH(1,(C$1=WAC_District)*('Blend Sheet'!$AM$4=WAC_IIN),0))*'Blend Sheet'!$AM106,0) + IFERROR(INDEX(WAC_Item_Cost,MATCH(1,(C$1=WAC_District)*('Blend Sheet'!$AN$4=WAC_IIN),0))*'Blend Sheet'!$AN106,0) + IFERROR(INDEX(WAC_Item_Cost,MATCH(1,(C$1=WAC_District)*('Blend Sheet'!$AO$4=WAC_IIN),0))*'Blend Sheet'!$AO106,0) + IFERROR(INDEX(WAC_Item_Cost,MATCH(1,(C$1=WAC_District)*('Blend Sheet'!$AP$4=WAC_IIN),0))*'Blend Sheet'!$AP106/1000,0)</f>
        <v>274.29872525000002</v>
      </c>
      <c r="D103" s="245">
        <f t="array" ref="D103">IFERROR(INDEX(WAC_Item_Cost,MATCH(1,(D$1=WAC_District)*('Blend Sheet'!$C$4=WAC_IIN),0))*'Blend Sheet'!$C106/1000,0) + IFERROR(INDEX(WAC_Item_Cost,MATCH(1,(D$1=WAC_District)*('Blend Sheet'!$D$4=WAC_IIN),0))*'Blend Sheet'!$D106/1000,0) + IFERROR(INDEX(WAC_Item_Cost,MATCH(1,(D$1=WAC_District)*('Blend Sheet'!$E$4=WAC_IIN),0))*'Blend Sheet'!$E106/1000,0) + IFERROR(INDEX(WAC_Item_Cost,MATCH(1,(D$1=WAC_District)*('Blend Sheet'!$F$4=WAC_IIN),0))*'Blend Sheet'!$F106/1000,0)  + IFERROR(INDEX(WAC_Item_Cost,MATCH(1,(D$1=WAC_District)*('Blend Sheet'!$G$4=WAC_IIN),0))*'Blend Sheet'!$G106,0) + IFERROR(INDEX(WAC_Item_Cost,MATCH(1,(D$1=WAC_District)*('Blend Sheet'!$H$4=WAC_IIN),0))*'Blend Sheet'!$H106,0)  + IFERROR(INDEX(WAC_Item_Cost,MATCH(1,(D$1=WAC_District)*('Blend Sheet'!$I$4=WAC_IIN),0))*'Blend Sheet'!$I106,0) + IFERROR(INDEX(WAC_Item_Cost,MATCH(1,(D$1=WAC_District)*('Blend Sheet'!$J$4=WAC_IIN),0))*'Blend Sheet'!$J106,0) + IFERROR(INDEX(WAC_Item_Cost,MATCH(1,(D$1=WAC_District)*('Blend Sheet'!$K$4=WAC_IIN),0))*'Blend Sheet'!$K106,0) + IFERROR(INDEX(WAC_Item_Cost,MATCH(1,(D$1=WAC_District)*('Blend Sheet'!$L$4=WAC_IIN),0))*'Blend Sheet'!$L106,0) + IFERROR(INDEX(WAC_Item_Cost,MATCH(1,(D$1=WAC_District)*('Blend Sheet'!$M$4=WAC_IIN),0))*'Blend Sheet'!$M106,0) + IFERROR(INDEX(WAC_Item_Cost,MATCH(1,(D$1=WAC_District)*('Blend Sheet'!$N$4=WAC_IIN),0))*'Blend Sheet'!$N106,0) + IFERROR(INDEX(WAC_Item_Cost,MATCH(1,(D$1=WAC_District)*('Blend Sheet'!$O$4=WAC_IIN),0))*'Blend Sheet'!$O106,0) + IFERROR(INDEX(WAC_Item_Cost,MATCH(1,(D$1=WAC_District)*('Blend Sheet'!$P$4=WAC_IIN),0))*'Blend Sheet'!$P106,0) + IFERROR(INDEX(WAC_Item_Cost,MATCH(1,(D$1=WAC_District)*('Blend Sheet'!$Q$4=WAC_IIN),0))*'Blend Sheet'!$Q106,0) + IFERROR(INDEX(WAC_Item_Cost,MATCH(1,(D$1=WAC_District)*('Blend Sheet'!$R$4=WAC_IIN),0))*'Blend Sheet'!$R106,0) + IFERROR(INDEX(WAC_Item_Cost,MATCH(1,(D$1=WAC_District)*('Blend Sheet'!$S$4=WAC_IIN),0))*'Blend Sheet'!$S106,0) + IFERROR(INDEX(WAC_Item_Cost,MATCH(1,(D$1=WAC_District)*('Blend Sheet'!$T$4=WAC_IIN),0))*'Blend Sheet'!$T106,0) + IFERROR(INDEX(WAC_Item_Cost,MATCH(1,(D$1=WAC_District)*('Blend Sheet'!$U$4=WAC_IIN),0))*'Blend Sheet'!$U106,0) + IFERROR(INDEX(WAC_Item_Cost,MATCH(1,(D$1=WAC_District)*('Blend Sheet'!$V$4=WAC_IIN),0))*'Blend Sheet'!$V106,0) + IFERROR(INDEX(WAC_Item_Cost,MATCH(1,(D$1=WAC_District)*('Blend Sheet'!$W$4=WAC_IIN),0))*'Blend Sheet'!$W106,0) + IFERROR(INDEX(WAC_Item_Cost,MATCH(1,(D$1=WAC_District)*('Blend Sheet'!$X$4=WAC_IIN),0))*'Blend Sheet'!$X106,0) + IFERROR(INDEX(WAC_Item_Cost,MATCH(1,(D$1=WAC_District)*('Blend Sheet'!$Y$4=WAC_IIN),0))*'Blend Sheet'!$Y106,0) + IFERROR(INDEX(WAC_Item_Cost,MATCH(1,(D$1=WAC_District)*('Blend Sheet'!$Z$4=WAC_IIN),0))*'Blend Sheet'!$Z106,0) + IFERROR(INDEX(WAC_Item_Cost,MATCH(1,(D$1=WAC_District)*('Blend Sheet'!$AA$4=WAC_IIN),0))*'Blend Sheet'!$AA106,0) + IFERROR(INDEX(WAC_Item_Cost,MATCH(1,(D$1=WAC_District)*('Blend Sheet'!$AB$4=WAC_IIN),0))*'Blend Sheet'!$AB106,0) + IFERROR(INDEX(WAC_Item_Cost,MATCH(1,(D$1=WAC_District)*('Blend Sheet'!$AC$4=WAC_IIN),0))*'Blend Sheet'!$AC106,0) + IFERROR(INDEX(WAC_Item_Cost,MATCH(1,(D$1=WAC_District)*('Blend Sheet'!$AD$4=WAC_IIN),0))*'Blend Sheet'!$AD106,0) + IFERROR(INDEX(WAC_Item_Cost,MATCH(1,(D$1=WAC_District)*('Blend Sheet'!$AE$4=WAC_IIN),0))*'Blend Sheet'!$AE106,0) + IFERROR(INDEX(WAC_Item_Cost,MATCH(1,(D$1=WAC_District)*('Blend Sheet'!$AF$4=WAC_IIN),0))*'Blend Sheet'!$AF106,0) + IFERROR(INDEX(WAC_Item_Cost,MATCH(1,(D$1=WAC_District)*('Blend Sheet'!$AG$4=WAC_IIN),0))*'Blend Sheet'!$AG106,0) + IFERROR(INDEX(WAC_Item_Cost,MATCH(1,(D$1=WAC_District)*('Blend Sheet'!$AH$4=WAC_IIN),0))*'Blend Sheet'!$AH106,0) + IFERROR(INDEX(WAC_Item_Cost,MATCH(1,(D$1=WAC_District)*('Blend Sheet'!$AI$4=WAC_IIN),0))*'Blend Sheet'!$AI106,0) + IFERROR(INDEX(WAC_Item_Cost,MATCH(1,(D$1=WAC_District)*('Blend Sheet'!$AJ$4=WAC_IIN),0))*'Blend Sheet'!$AJ106,0) + IFERROR(INDEX(WAC_Item_Cost,MATCH(1,(D$1=WAC_District)*('Blend Sheet'!$AK$4=WAC_IIN),0))*'Blend Sheet'!$AK106,0) + IFERROR(INDEX(WAC_Item_Cost,MATCH(1,(D$1=WAC_District)*('Blend Sheet'!$AL$4=WAC_IIN),0))*'Blend Sheet'!$AL106,0) + IFERROR(INDEX(WAC_Item_Cost,MATCH(1,(D$1=WAC_District)*('Blend Sheet'!$AM$4=WAC_IIN),0))*'Blend Sheet'!$AM106,0) + IFERROR(INDEX(WAC_Item_Cost,MATCH(1,(D$1=WAC_District)*('Blend Sheet'!$AN$4=WAC_IIN),0))*'Blend Sheet'!$AN106,0) + IFERROR(INDEX(WAC_Item_Cost,MATCH(1,(D$1=WAC_District)*('Blend Sheet'!$AO$4=WAC_IIN),0))*'Blend Sheet'!$AO106,0) + IFERROR(INDEX(WAC_Item_Cost,MATCH(1,(D$1=WAC_District)*('Blend Sheet'!$AP$4=WAC_IIN),0))*'Blend Sheet'!$AP106/1000,0)</f>
        <v>272.00901199999998</v>
      </c>
      <c r="E103" s="245">
        <f t="array" ref="E103">IFERROR(INDEX(WAC_Item_Cost,MATCH(1,(E$1=WAC_District)*('Blend Sheet'!$C$4=WAC_IIN),0))*'Blend Sheet'!$C106/1000,0) + IFERROR(INDEX(WAC_Item_Cost,MATCH(1,(E$1=WAC_District)*('Blend Sheet'!$D$4=WAC_IIN),0))*'Blend Sheet'!$D106/1000,0) + IFERROR(INDEX(WAC_Item_Cost,MATCH(1,(E$1=WAC_District)*('Blend Sheet'!$E$4=WAC_IIN),0))*'Blend Sheet'!$E106/1000,0) + IFERROR(INDEX(WAC_Item_Cost,MATCH(1,(E$1=WAC_District)*('Blend Sheet'!$F$4=WAC_IIN),0))*'Blend Sheet'!$F106/1000,0)  + IFERROR(INDEX(WAC_Item_Cost,MATCH(1,(E$1=WAC_District)*('Blend Sheet'!$G$4=WAC_IIN),0))*'Blend Sheet'!$G106,0) + IFERROR(INDEX(WAC_Item_Cost,MATCH(1,(E$1=WAC_District)*('Blend Sheet'!$H$4=WAC_IIN),0))*'Blend Sheet'!$H106,0)  + IFERROR(INDEX(WAC_Item_Cost,MATCH(1,(E$1=WAC_District)*('Blend Sheet'!$I$4=WAC_IIN),0))*'Blend Sheet'!$I106,0) + IFERROR(INDEX(WAC_Item_Cost,MATCH(1,(E$1=WAC_District)*('Blend Sheet'!$J$4=WAC_IIN),0))*'Blend Sheet'!$J106,0) + IFERROR(INDEX(WAC_Item_Cost,MATCH(1,(E$1=WAC_District)*('Blend Sheet'!$K$4=WAC_IIN),0))*'Blend Sheet'!$K106,0) + IFERROR(INDEX(WAC_Item_Cost,MATCH(1,(E$1=WAC_District)*('Blend Sheet'!$L$4=WAC_IIN),0))*'Blend Sheet'!$L106,0) + IFERROR(INDEX(WAC_Item_Cost,MATCH(1,(E$1=WAC_District)*('Blend Sheet'!$M$4=WAC_IIN),0))*'Blend Sheet'!$M106,0) + IFERROR(INDEX(WAC_Item_Cost,MATCH(1,(E$1=WAC_District)*('Blend Sheet'!$N$4=WAC_IIN),0))*'Blend Sheet'!$N106,0) + IFERROR(INDEX(WAC_Item_Cost,MATCH(1,(E$1=WAC_District)*('Blend Sheet'!$O$4=WAC_IIN),0))*'Blend Sheet'!$O106,0) + IFERROR(INDEX(WAC_Item_Cost,MATCH(1,(E$1=WAC_District)*('Blend Sheet'!$P$4=WAC_IIN),0))*'Blend Sheet'!$P106,0) + IFERROR(INDEX(WAC_Item_Cost,MATCH(1,(E$1=WAC_District)*('Blend Sheet'!$Q$4=WAC_IIN),0))*'Blend Sheet'!$Q106,0) + IFERROR(INDEX(WAC_Item_Cost,MATCH(1,(E$1=WAC_District)*('Blend Sheet'!$R$4=WAC_IIN),0))*'Blend Sheet'!$R106,0) + IFERROR(INDEX(WAC_Item_Cost,MATCH(1,(E$1=WAC_District)*('Blend Sheet'!$S$4=WAC_IIN),0))*'Blend Sheet'!$S106,0) + IFERROR(INDEX(WAC_Item_Cost,MATCH(1,(E$1=WAC_District)*('Blend Sheet'!$T$4=WAC_IIN),0))*'Blend Sheet'!$T106,0) + IFERROR(INDEX(WAC_Item_Cost,MATCH(1,(E$1=WAC_District)*('Blend Sheet'!$U$4=WAC_IIN),0))*'Blend Sheet'!$U106,0) + IFERROR(INDEX(WAC_Item_Cost,MATCH(1,(E$1=WAC_District)*('Blend Sheet'!$V$4=WAC_IIN),0))*'Blend Sheet'!$V106,0) + IFERROR(INDEX(WAC_Item_Cost,MATCH(1,(E$1=WAC_District)*('Blend Sheet'!$W$4=WAC_IIN),0))*'Blend Sheet'!$W106,0) + IFERROR(INDEX(WAC_Item_Cost,MATCH(1,(E$1=WAC_District)*('Blend Sheet'!$X$4=WAC_IIN),0))*'Blend Sheet'!$X106,0) + IFERROR(INDEX(WAC_Item_Cost,MATCH(1,(E$1=WAC_District)*('Blend Sheet'!$Y$4=WAC_IIN),0))*'Blend Sheet'!$Y106,0) + IFERROR(INDEX(WAC_Item_Cost,MATCH(1,(E$1=WAC_District)*('Blend Sheet'!$Z$4=WAC_IIN),0))*'Blend Sheet'!$Z106,0) + IFERROR(INDEX(WAC_Item_Cost,MATCH(1,(E$1=WAC_District)*('Blend Sheet'!$AA$4=WAC_IIN),0))*'Blend Sheet'!$AA106,0) + IFERROR(INDEX(WAC_Item_Cost,MATCH(1,(E$1=WAC_District)*('Blend Sheet'!$AB$4=WAC_IIN),0))*'Blend Sheet'!$AB106,0) + IFERROR(INDEX(WAC_Item_Cost,MATCH(1,(E$1=WAC_District)*('Blend Sheet'!$AC$4=WAC_IIN),0))*'Blend Sheet'!$AC106,0) + IFERROR(INDEX(WAC_Item_Cost,MATCH(1,(E$1=WAC_District)*('Blend Sheet'!$AD$4=WAC_IIN),0))*'Blend Sheet'!$AD106,0) + IFERROR(INDEX(WAC_Item_Cost,MATCH(1,(E$1=WAC_District)*('Blend Sheet'!$AE$4=WAC_IIN),0))*'Blend Sheet'!$AE106,0) + IFERROR(INDEX(WAC_Item_Cost,MATCH(1,(E$1=WAC_District)*('Blend Sheet'!$AF$4=WAC_IIN),0))*'Blend Sheet'!$AF106,0) + IFERROR(INDEX(WAC_Item_Cost,MATCH(1,(E$1=WAC_District)*('Blend Sheet'!$AG$4=WAC_IIN),0))*'Blend Sheet'!$AG106,0) + IFERROR(INDEX(WAC_Item_Cost,MATCH(1,(E$1=WAC_District)*('Blend Sheet'!$AH$4=WAC_IIN),0))*'Blend Sheet'!$AH106,0) + IFERROR(INDEX(WAC_Item_Cost,MATCH(1,(E$1=WAC_District)*('Blend Sheet'!$AI$4=WAC_IIN),0))*'Blend Sheet'!$AI106,0) + IFERROR(INDEX(WAC_Item_Cost,MATCH(1,(E$1=WAC_District)*('Blend Sheet'!$AJ$4=WAC_IIN),0))*'Blend Sheet'!$AJ106,0) + IFERROR(INDEX(WAC_Item_Cost,MATCH(1,(E$1=WAC_District)*('Blend Sheet'!$AK$4=WAC_IIN),0))*'Blend Sheet'!$AK106,0) + IFERROR(INDEX(WAC_Item_Cost,MATCH(1,(E$1=WAC_District)*('Blend Sheet'!$AL$4=WAC_IIN),0))*'Blend Sheet'!$AL106,0) + IFERROR(INDEX(WAC_Item_Cost,MATCH(1,(E$1=WAC_District)*('Blend Sheet'!$AM$4=WAC_IIN),0))*'Blend Sheet'!$AM106,0) + IFERROR(INDEX(WAC_Item_Cost,MATCH(1,(E$1=WAC_District)*('Blend Sheet'!$AN$4=WAC_IIN),0))*'Blend Sheet'!$AN106,0) + IFERROR(INDEX(WAC_Item_Cost,MATCH(1,(E$1=WAC_District)*('Blend Sheet'!$AO$4=WAC_IIN),0))*'Blend Sheet'!$AO106,0) + IFERROR(INDEX(WAC_Item_Cost,MATCH(1,(E$1=WAC_District)*('Blend Sheet'!$AP$4=WAC_IIN),0))*'Blend Sheet'!$AP106/1000,0)</f>
        <v>300.25121925000002</v>
      </c>
      <c r="F103" s="245">
        <f t="array" ref="F103">IFERROR(INDEX(WAC_Item_Cost,MATCH(1,(F$1=WAC_District)*('Blend Sheet'!$C$4=WAC_IIN),0))*'Blend Sheet'!$C106/1000,0) + IFERROR(INDEX(WAC_Item_Cost,MATCH(1,(F$1=WAC_District)*('Blend Sheet'!$D$4=WAC_IIN),0))*'Blend Sheet'!$D106/1000,0) + IFERROR(INDEX(WAC_Item_Cost,MATCH(1,(F$1=WAC_District)*('Blend Sheet'!$E$4=WAC_IIN),0))*'Blend Sheet'!$E106/1000,0) + IFERROR(INDEX(WAC_Item_Cost,MATCH(1,(F$1=WAC_District)*('Blend Sheet'!$F$4=WAC_IIN),0))*'Blend Sheet'!$F106/1000,0)  + IFERROR(INDEX(WAC_Item_Cost,MATCH(1,(F$1=WAC_District)*('Blend Sheet'!$G$4=WAC_IIN),0))*'Blend Sheet'!$G106,0) + IFERROR(INDEX(WAC_Item_Cost,MATCH(1,(F$1=WAC_District)*('Blend Sheet'!$H$4=WAC_IIN),0))*'Blend Sheet'!$H106,0)  + IFERROR(INDEX(WAC_Item_Cost,MATCH(1,(F$1=WAC_District)*('Blend Sheet'!$I$4=WAC_IIN),0))*'Blend Sheet'!$I106,0) + IFERROR(INDEX(WAC_Item_Cost,MATCH(1,(F$1=WAC_District)*('Blend Sheet'!$J$4=WAC_IIN),0))*'Blend Sheet'!$J106,0) + IFERROR(INDEX(WAC_Item_Cost,MATCH(1,(F$1=WAC_District)*('Blend Sheet'!$K$4=WAC_IIN),0))*'Blend Sheet'!$K106,0) + IFERROR(INDEX(WAC_Item_Cost,MATCH(1,(F$1=WAC_District)*('Blend Sheet'!$L$4=WAC_IIN),0))*'Blend Sheet'!$L106,0) + IFERROR(INDEX(WAC_Item_Cost,MATCH(1,(F$1=WAC_District)*('Blend Sheet'!$M$4=WAC_IIN),0))*'Blend Sheet'!$M106,0) + IFERROR(INDEX(WAC_Item_Cost,MATCH(1,(F$1=WAC_District)*('Blend Sheet'!$N$4=WAC_IIN),0))*'Blend Sheet'!$N106,0) + IFERROR(INDEX(WAC_Item_Cost,MATCH(1,(F$1=WAC_District)*('Blend Sheet'!$O$4=WAC_IIN),0))*'Blend Sheet'!$O106,0) + IFERROR(INDEX(WAC_Item_Cost,MATCH(1,(F$1=WAC_District)*('Blend Sheet'!$P$4=WAC_IIN),0))*'Blend Sheet'!$P106,0) + IFERROR(INDEX(WAC_Item_Cost,MATCH(1,(F$1=WAC_District)*('Blend Sheet'!$Q$4=WAC_IIN),0))*'Blend Sheet'!$Q106,0) + IFERROR(INDEX(WAC_Item_Cost,MATCH(1,(F$1=WAC_District)*('Blend Sheet'!$R$4=WAC_IIN),0))*'Blend Sheet'!$R106,0) + IFERROR(INDEX(WAC_Item_Cost,MATCH(1,(F$1=WAC_District)*('Blend Sheet'!$S$4=WAC_IIN),0))*'Blend Sheet'!$S106,0) + IFERROR(INDEX(WAC_Item_Cost,MATCH(1,(F$1=WAC_District)*('Blend Sheet'!$T$4=WAC_IIN),0))*'Blend Sheet'!$T106,0) + IFERROR(INDEX(WAC_Item_Cost,MATCH(1,(F$1=WAC_District)*('Blend Sheet'!$U$4=WAC_IIN),0))*'Blend Sheet'!$U106,0) + IFERROR(INDEX(WAC_Item_Cost,MATCH(1,(F$1=WAC_District)*('Blend Sheet'!$V$4=WAC_IIN),0))*'Blend Sheet'!$V106,0) + IFERROR(INDEX(WAC_Item_Cost,MATCH(1,(F$1=WAC_District)*('Blend Sheet'!$W$4=WAC_IIN),0))*'Blend Sheet'!$W106,0) + IFERROR(INDEX(WAC_Item_Cost,MATCH(1,(F$1=WAC_District)*('Blend Sheet'!$X$4=WAC_IIN),0))*'Blend Sheet'!$X106,0) + IFERROR(INDEX(WAC_Item_Cost,MATCH(1,(F$1=WAC_District)*('Blend Sheet'!$Y$4=WAC_IIN),0))*'Blend Sheet'!$Y106,0) + IFERROR(INDEX(WAC_Item_Cost,MATCH(1,(F$1=WAC_District)*('Blend Sheet'!$Z$4=WAC_IIN),0))*'Blend Sheet'!$Z106,0) + IFERROR(INDEX(WAC_Item_Cost,MATCH(1,(F$1=WAC_District)*('Blend Sheet'!$AA$4=WAC_IIN),0))*'Blend Sheet'!$AA106,0) + IFERROR(INDEX(WAC_Item_Cost,MATCH(1,(F$1=WAC_District)*('Blend Sheet'!$AB$4=WAC_IIN),0))*'Blend Sheet'!$AB106,0) + IFERROR(INDEX(WAC_Item_Cost,MATCH(1,(F$1=WAC_District)*('Blend Sheet'!$AC$4=WAC_IIN),0))*'Blend Sheet'!$AC106,0) + IFERROR(INDEX(WAC_Item_Cost,MATCH(1,(F$1=WAC_District)*('Blend Sheet'!$AD$4=WAC_IIN),0))*'Blend Sheet'!$AD106,0) + IFERROR(INDEX(WAC_Item_Cost,MATCH(1,(F$1=WAC_District)*('Blend Sheet'!$AE$4=WAC_IIN),0))*'Blend Sheet'!$AE106,0) + IFERROR(INDEX(WAC_Item_Cost,MATCH(1,(F$1=WAC_District)*('Blend Sheet'!$AF$4=WAC_IIN),0))*'Blend Sheet'!$AF106,0) + IFERROR(INDEX(WAC_Item_Cost,MATCH(1,(F$1=WAC_District)*('Blend Sheet'!$AG$4=WAC_IIN),0))*'Blend Sheet'!$AG106,0) + IFERROR(INDEX(WAC_Item_Cost,MATCH(1,(F$1=WAC_District)*('Blend Sheet'!$AH$4=WAC_IIN),0))*'Blend Sheet'!$AH106,0) + IFERROR(INDEX(WAC_Item_Cost,MATCH(1,(F$1=WAC_District)*('Blend Sheet'!$AI$4=WAC_IIN),0))*'Blend Sheet'!$AI106,0) + IFERROR(INDEX(WAC_Item_Cost,MATCH(1,(F$1=WAC_District)*('Blend Sheet'!$AJ$4=WAC_IIN),0))*'Blend Sheet'!$AJ106,0) + IFERROR(INDEX(WAC_Item_Cost,MATCH(1,(F$1=WAC_District)*('Blend Sheet'!$AK$4=WAC_IIN),0))*'Blend Sheet'!$AK106,0) + IFERROR(INDEX(WAC_Item_Cost,MATCH(1,(F$1=WAC_District)*('Blend Sheet'!$AL$4=WAC_IIN),0))*'Blend Sheet'!$AL106,0) + IFERROR(INDEX(WAC_Item_Cost,MATCH(1,(F$1=WAC_District)*('Blend Sheet'!$AM$4=WAC_IIN),0))*'Blend Sheet'!$AM106,0) + IFERROR(INDEX(WAC_Item_Cost,MATCH(1,(F$1=WAC_District)*('Blend Sheet'!$AN$4=WAC_IIN),0))*'Blend Sheet'!$AN106,0) + IFERROR(INDEX(WAC_Item_Cost,MATCH(1,(F$1=WAC_District)*('Blend Sheet'!$AO$4=WAC_IIN),0))*'Blend Sheet'!$AO106,0) + IFERROR(INDEX(WAC_Item_Cost,MATCH(1,(F$1=WAC_District)*('Blend Sheet'!$AP$4=WAC_IIN),0))*'Blend Sheet'!$AP106/1000,0)</f>
        <v>282.23212750000005</v>
      </c>
      <c r="G103" s="245">
        <f t="array" ref="G103">IFERROR(INDEX(WAC_Item_Cost,MATCH(1,(G$1=WAC_District)*('Blend Sheet'!$C$4=WAC_IIN),0))*'Blend Sheet'!$C106/1000,0) + IFERROR(INDEX(WAC_Item_Cost,MATCH(1,(G$1=WAC_District)*('Blend Sheet'!$D$4=WAC_IIN),0))*'Blend Sheet'!$D106/1000,0) + IFERROR(INDEX(WAC_Item_Cost,MATCH(1,(G$1=WAC_District)*('Blend Sheet'!$E$4=WAC_IIN),0))*'Blend Sheet'!$E106/1000,0) + IFERROR(INDEX(WAC_Item_Cost,MATCH(1,(G$1=WAC_District)*('Blend Sheet'!$F$4=WAC_IIN),0))*'Blend Sheet'!$F106/1000,0)  + IFERROR(INDEX(WAC_Item_Cost,MATCH(1,(G$1=WAC_District)*('Blend Sheet'!$G$4=WAC_IIN),0))*'Blend Sheet'!$G106,0) + IFERROR(INDEX(WAC_Item_Cost,MATCH(1,(G$1=WAC_District)*('Blend Sheet'!$H$4=WAC_IIN),0))*'Blend Sheet'!$H106,0)  + IFERROR(INDEX(WAC_Item_Cost,MATCH(1,(G$1=WAC_District)*('Blend Sheet'!$I$4=WAC_IIN),0))*'Blend Sheet'!$I106,0) + IFERROR(INDEX(WAC_Item_Cost,MATCH(1,(G$1=WAC_District)*('Blend Sheet'!$J$4=WAC_IIN),0))*'Blend Sheet'!$J106,0) + IFERROR(INDEX(WAC_Item_Cost,MATCH(1,(G$1=WAC_District)*('Blend Sheet'!$K$4=WAC_IIN),0))*'Blend Sheet'!$K106,0) + IFERROR(INDEX(WAC_Item_Cost,MATCH(1,(G$1=WAC_District)*('Blend Sheet'!$L$4=WAC_IIN),0))*'Blend Sheet'!$L106,0) + IFERROR(INDEX(WAC_Item_Cost,MATCH(1,(G$1=WAC_District)*('Blend Sheet'!$M$4=WAC_IIN),0))*'Blend Sheet'!$M106,0) + IFERROR(INDEX(WAC_Item_Cost,MATCH(1,(G$1=WAC_District)*('Blend Sheet'!$N$4=WAC_IIN),0))*'Blend Sheet'!$N106,0) + IFERROR(INDEX(WAC_Item_Cost,MATCH(1,(G$1=WAC_District)*('Blend Sheet'!$O$4=WAC_IIN),0))*'Blend Sheet'!$O106,0) + IFERROR(INDEX(WAC_Item_Cost,MATCH(1,(G$1=WAC_District)*('Blend Sheet'!$P$4=WAC_IIN),0))*'Blend Sheet'!$P106,0) + IFERROR(INDEX(WAC_Item_Cost,MATCH(1,(G$1=WAC_District)*('Blend Sheet'!$Q$4=WAC_IIN),0))*'Blend Sheet'!$Q106,0) + IFERROR(INDEX(WAC_Item_Cost,MATCH(1,(G$1=WAC_District)*('Blend Sheet'!$R$4=WAC_IIN),0))*'Blend Sheet'!$R106,0) + IFERROR(INDEX(WAC_Item_Cost,MATCH(1,(G$1=WAC_District)*('Blend Sheet'!$S$4=WAC_IIN),0))*'Blend Sheet'!$S106,0) + IFERROR(INDEX(WAC_Item_Cost,MATCH(1,(G$1=WAC_District)*('Blend Sheet'!$T$4=WAC_IIN),0))*'Blend Sheet'!$T106,0) + IFERROR(INDEX(WAC_Item_Cost,MATCH(1,(G$1=WAC_District)*('Blend Sheet'!$U$4=WAC_IIN),0))*'Blend Sheet'!$U106,0) + IFERROR(INDEX(WAC_Item_Cost,MATCH(1,(G$1=WAC_District)*('Blend Sheet'!$V$4=WAC_IIN),0))*'Blend Sheet'!$V106,0) + IFERROR(INDEX(WAC_Item_Cost,MATCH(1,(G$1=WAC_District)*('Blend Sheet'!$W$4=WAC_IIN),0))*'Blend Sheet'!$W106,0) + IFERROR(INDEX(WAC_Item_Cost,MATCH(1,(G$1=WAC_District)*('Blend Sheet'!$X$4=WAC_IIN),0))*'Blend Sheet'!$X106,0) + IFERROR(INDEX(WAC_Item_Cost,MATCH(1,(G$1=WAC_District)*('Blend Sheet'!$Y$4=WAC_IIN),0))*'Blend Sheet'!$Y106,0) + IFERROR(INDEX(WAC_Item_Cost,MATCH(1,(G$1=WAC_District)*('Blend Sheet'!$Z$4=WAC_IIN),0))*'Blend Sheet'!$Z106,0) + IFERROR(INDEX(WAC_Item_Cost,MATCH(1,(G$1=WAC_District)*('Blend Sheet'!$AA$4=WAC_IIN),0))*'Blend Sheet'!$AA106,0) + IFERROR(INDEX(WAC_Item_Cost,MATCH(1,(G$1=WAC_District)*('Blend Sheet'!$AB$4=WAC_IIN),0))*'Blend Sheet'!$AB106,0) + IFERROR(INDEX(WAC_Item_Cost,MATCH(1,(G$1=WAC_District)*('Blend Sheet'!$AC$4=WAC_IIN),0))*'Blend Sheet'!$AC106,0) + IFERROR(INDEX(WAC_Item_Cost,MATCH(1,(G$1=WAC_District)*('Blend Sheet'!$AD$4=WAC_IIN),0))*'Blend Sheet'!$AD106,0) + IFERROR(INDEX(WAC_Item_Cost,MATCH(1,(G$1=WAC_District)*('Blend Sheet'!$AE$4=WAC_IIN),0))*'Blend Sheet'!$AE106,0) + IFERROR(INDEX(WAC_Item_Cost,MATCH(1,(G$1=WAC_District)*('Blend Sheet'!$AF$4=WAC_IIN),0))*'Blend Sheet'!$AF106,0) + IFERROR(INDEX(WAC_Item_Cost,MATCH(1,(G$1=WAC_District)*('Blend Sheet'!$AG$4=WAC_IIN),0))*'Blend Sheet'!$AG106,0) + IFERROR(INDEX(WAC_Item_Cost,MATCH(1,(G$1=WAC_District)*('Blend Sheet'!$AH$4=WAC_IIN),0))*'Blend Sheet'!$AH106,0) + IFERROR(INDEX(WAC_Item_Cost,MATCH(1,(G$1=WAC_District)*('Blend Sheet'!$AI$4=WAC_IIN),0))*'Blend Sheet'!$AI106,0) + IFERROR(INDEX(WAC_Item_Cost,MATCH(1,(G$1=WAC_District)*('Blend Sheet'!$AJ$4=WAC_IIN),0))*'Blend Sheet'!$AJ106,0) + IFERROR(INDEX(WAC_Item_Cost,MATCH(1,(G$1=WAC_District)*('Blend Sheet'!$AK$4=WAC_IIN),0))*'Blend Sheet'!$AK106,0) + IFERROR(INDEX(WAC_Item_Cost,MATCH(1,(G$1=WAC_District)*('Blend Sheet'!$AL$4=WAC_IIN),0))*'Blend Sheet'!$AL106,0) + IFERROR(INDEX(WAC_Item_Cost,MATCH(1,(G$1=WAC_District)*('Blend Sheet'!$AM$4=WAC_IIN),0))*'Blend Sheet'!$AM106,0) + IFERROR(INDEX(WAC_Item_Cost,MATCH(1,(G$1=WAC_District)*('Blend Sheet'!$AN$4=WAC_IIN),0))*'Blend Sheet'!$AN106,0) + IFERROR(INDEX(WAC_Item_Cost,MATCH(1,(G$1=WAC_District)*('Blend Sheet'!$AO$4=WAC_IIN),0))*'Blend Sheet'!$AO106,0) + IFERROR(INDEX(WAC_Item_Cost,MATCH(1,(G$1=WAC_District)*('Blend Sheet'!$AP$4=WAC_IIN),0))*'Blend Sheet'!$AP106/1000,0)</f>
        <v>162.07481900000005</v>
      </c>
      <c r="H103" s="245">
        <f t="array" ref="H103">IFERROR(INDEX(WAC_Item_Cost,MATCH(1,(H$1=WAC_District)*('Blend Sheet'!$C$4=WAC_IIN),0))*'Blend Sheet'!$C106/1000,0) + IFERROR(INDEX(WAC_Item_Cost,MATCH(1,(H$1=WAC_District)*('Blend Sheet'!$D$4=WAC_IIN),0))*'Blend Sheet'!$D106/1000,0) + IFERROR(INDEX(WAC_Item_Cost,MATCH(1,(H$1=WAC_District)*('Blend Sheet'!$E$4=WAC_IIN),0))*'Blend Sheet'!$E106/1000,0) + IFERROR(INDEX(WAC_Item_Cost,MATCH(1,(H$1=WAC_District)*('Blend Sheet'!$F$4=WAC_IIN),0))*'Blend Sheet'!$F106/1000,0)  + IFERROR(INDEX(WAC_Item_Cost,MATCH(1,(H$1=WAC_District)*('Blend Sheet'!$G$4=WAC_IIN),0))*'Blend Sheet'!$G106,0) + IFERROR(INDEX(WAC_Item_Cost,MATCH(1,(H$1=WAC_District)*('Blend Sheet'!$H$4=WAC_IIN),0))*'Blend Sheet'!$H106,0)  + IFERROR(INDEX(WAC_Item_Cost,MATCH(1,(H$1=WAC_District)*('Blend Sheet'!$I$4=WAC_IIN),0))*'Blend Sheet'!$I106,0) + IFERROR(INDEX(WAC_Item_Cost,MATCH(1,(H$1=WAC_District)*('Blend Sheet'!$J$4=WAC_IIN),0))*'Blend Sheet'!$J106,0) + IFERROR(INDEX(WAC_Item_Cost,MATCH(1,(H$1=WAC_District)*('Blend Sheet'!$K$4=WAC_IIN),0))*'Blend Sheet'!$K106,0) + IFERROR(INDEX(WAC_Item_Cost,MATCH(1,(H$1=WAC_District)*('Blend Sheet'!$L$4=WAC_IIN),0))*'Blend Sheet'!$L106,0) + IFERROR(INDEX(WAC_Item_Cost,MATCH(1,(H$1=WAC_District)*('Blend Sheet'!$M$4=WAC_IIN),0))*'Blend Sheet'!$M106,0) + IFERROR(INDEX(WAC_Item_Cost,MATCH(1,(H$1=WAC_District)*('Blend Sheet'!$N$4=WAC_IIN),0))*'Blend Sheet'!$N106,0) + IFERROR(INDEX(WAC_Item_Cost,MATCH(1,(H$1=WAC_District)*('Blend Sheet'!$O$4=WAC_IIN),0))*'Blend Sheet'!$O106,0) + IFERROR(INDEX(WAC_Item_Cost,MATCH(1,(H$1=WAC_District)*('Blend Sheet'!$P$4=WAC_IIN),0))*'Blend Sheet'!$P106,0) + IFERROR(INDEX(WAC_Item_Cost,MATCH(1,(H$1=WAC_District)*('Blend Sheet'!$Q$4=WAC_IIN),0))*'Blend Sheet'!$Q106,0) + IFERROR(INDEX(WAC_Item_Cost,MATCH(1,(H$1=WAC_District)*('Blend Sheet'!$R$4=WAC_IIN),0))*'Blend Sheet'!$R106,0) + IFERROR(INDEX(WAC_Item_Cost,MATCH(1,(H$1=WAC_District)*('Blend Sheet'!$S$4=WAC_IIN),0))*'Blend Sheet'!$S106,0) + IFERROR(INDEX(WAC_Item_Cost,MATCH(1,(H$1=WAC_District)*('Blend Sheet'!$T$4=WAC_IIN),0))*'Blend Sheet'!$T106,0) + IFERROR(INDEX(WAC_Item_Cost,MATCH(1,(H$1=WAC_District)*('Blend Sheet'!$U$4=WAC_IIN),0))*'Blend Sheet'!$U106,0) + IFERROR(INDEX(WAC_Item_Cost,MATCH(1,(H$1=WAC_District)*('Blend Sheet'!$V$4=WAC_IIN),0))*'Blend Sheet'!$V106,0) + IFERROR(INDEX(WAC_Item_Cost,MATCH(1,(H$1=WAC_District)*('Blend Sheet'!$W$4=WAC_IIN),0))*'Blend Sheet'!$W106,0) + IFERROR(INDEX(WAC_Item_Cost,MATCH(1,(H$1=WAC_District)*('Blend Sheet'!$X$4=WAC_IIN),0))*'Blend Sheet'!$X106,0) + IFERROR(INDEX(WAC_Item_Cost,MATCH(1,(H$1=WAC_District)*('Blend Sheet'!$Y$4=WAC_IIN),0))*'Blend Sheet'!$Y106,0) + IFERROR(INDEX(WAC_Item_Cost,MATCH(1,(H$1=WAC_District)*('Blend Sheet'!$Z$4=WAC_IIN),0))*'Blend Sheet'!$Z106,0) + IFERROR(INDEX(WAC_Item_Cost,MATCH(1,(H$1=WAC_District)*('Blend Sheet'!$AA$4=WAC_IIN),0))*'Blend Sheet'!$AA106,0) + IFERROR(INDEX(WAC_Item_Cost,MATCH(1,(H$1=WAC_District)*('Blend Sheet'!$AB$4=WAC_IIN),0))*'Blend Sheet'!$AB106,0) + IFERROR(INDEX(WAC_Item_Cost,MATCH(1,(H$1=WAC_District)*('Blend Sheet'!$AC$4=WAC_IIN),0))*'Blend Sheet'!$AC106,0) + IFERROR(INDEX(WAC_Item_Cost,MATCH(1,(H$1=WAC_District)*('Blend Sheet'!$AD$4=WAC_IIN),0))*'Blend Sheet'!$AD106,0) + IFERROR(INDEX(WAC_Item_Cost,MATCH(1,(H$1=WAC_District)*('Blend Sheet'!$AE$4=WAC_IIN),0))*'Blend Sheet'!$AE106,0) + IFERROR(INDEX(WAC_Item_Cost,MATCH(1,(H$1=WAC_District)*('Blend Sheet'!$AF$4=WAC_IIN),0))*'Blend Sheet'!$AF106,0) + IFERROR(INDEX(WAC_Item_Cost,MATCH(1,(H$1=WAC_District)*('Blend Sheet'!$AG$4=WAC_IIN),0))*'Blend Sheet'!$AG106,0) + IFERROR(INDEX(WAC_Item_Cost,MATCH(1,(H$1=WAC_District)*('Blend Sheet'!$AH$4=WAC_IIN),0))*'Blend Sheet'!$AH106,0) + IFERROR(INDEX(WAC_Item_Cost,MATCH(1,(H$1=WAC_District)*('Blend Sheet'!$AI$4=WAC_IIN),0))*'Blend Sheet'!$AI106,0) + IFERROR(INDEX(WAC_Item_Cost,MATCH(1,(H$1=WAC_District)*('Blend Sheet'!$AJ$4=WAC_IIN),0))*'Blend Sheet'!$AJ106,0) + IFERROR(INDEX(WAC_Item_Cost,MATCH(1,(H$1=WAC_District)*('Blend Sheet'!$AK$4=WAC_IIN),0))*'Blend Sheet'!$AK106,0) + IFERROR(INDEX(WAC_Item_Cost,MATCH(1,(H$1=WAC_District)*('Blend Sheet'!$AL$4=WAC_IIN),0))*'Blend Sheet'!$AL106,0) + IFERROR(INDEX(WAC_Item_Cost,MATCH(1,(H$1=WAC_District)*('Blend Sheet'!$AM$4=WAC_IIN),0))*'Blend Sheet'!$AM106,0) + IFERROR(INDEX(WAC_Item_Cost,MATCH(1,(H$1=WAC_District)*('Blend Sheet'!$AN$4=WAC_IIN),0))*'Blend Sheet'!$AN106,0) + IFERROR(INDEX(WAC_Item_Cost,MATCH(1,(H$1=WAC_District)*('Blend Sheet'!$AO$4=WAC_IIN),0))*'Blend Sheet'!$AO106,0) + IFERROR(INDEX(WAC_Item_Cost,MATCH(1,(H$1=WAC_District)*('Blend Sheet'!$AP$4=WAC_IIN),0))*'Blend Sheet'!$AP106/1000,0)</f>
        <v>259.87284999999997</v>
      </c>
      <c r="I103" s="245">
        <f t="array" ref="I103">IFERROR(INDEX(WAC_Item_Cost,MATCH(1,(I$1=WAC_District)*('Blend Sheet'!$C$4=WAC_IIN),0))*'Blend Sheet'!$C106/1000,0) + IFERROR(INDEX(WAC_Item_Cost,MATCH(1,(I$1=WAC_District)*('Blend Sheet'!$D$4=WAC_IIN),0))*'Blend Sheet'!$D106/1000,0) + IFERROR(INDEX(WAC_Item_Cost,MATCH(1,(I$1=WAC_District)*('Blend Sheet'!$E$4=WAC_IIN),0))*'Blend Sheet'!$E106/1000,0) + IFERROR(INDEX(WAC_Item_Cost,MATCH(1,(I$1=WAC_District)*('Blend Sheet'!$F$4=WAC_IIN),0))*'Blend Sheet'!$F106/1000,0)  + IFERROR(INDEX(WAC_Item_Cost,MATCH(1,(I$1=WAC_District)*('Blend Sheet'!$G$4=WAC_IIN),0))*'Blend Sheet'!$G106,0) + IFERROR(INDEX(WAC_Item_Cost,MATCH(1,(I$1=WAC_District)*('Blend Sheet'!$H$4=WAC_IIN),0))*'Blend Sheet'!$H106,0)  + IFERROR(INDEX(WAC_Item_Cost,MATCH(1,(I$1=WAC_District)*('Blend Sheet'!$I$4=WAC_IIN),0))*'Blend Sheet'!$I106,0) + IFERROR(INDEX(WAC_Item_Cost,MATCH(1,(I$1=WAC_District)*('Blend Sheet'!$J$4=WAC_IIN),0))*'Blend Sheet'!$J106,0) + IFERROR(INDEX(WAC_Item_Cost,MATCH(1,(I$1=WAC_District)*('Blend Sheet'!$K$4=WAC_IIN),0))*'Blend Sheet'!$K106,0) + IFERROR(INDEX(WAC_Item_Cost,MATCH(1,(I$1=WAC_District)*('Blend Sheet'!$L$4=WAC_IIN),0))*'Blend Sheet'!$L106,0) + IFERROR(INDEX(WAC_Item_Cost,MATCH(1,(I$1=WAC_District)*('Blend Sheet'!$M$4=WAC_IIN),0))*'Blend Sheet'!$M106,0) + IFERROR(INDEX(WAC_Item_Cost,MATCH(1,(I$1=WAC_District)*('Blend Sheet'!$N$4=WAC_IIN),0))*'Blend Sheet'!$N106,0) + IFERROR(INDEX(WAC_Item_Cost,MATCH(1,(I$1=WAC_District)*('Blend Sheet'!$O$4=WAC_IIN),0))*'Blend Sheet'!$O106,0) + IFERROR(INDEX(WAC_Item_Cost,MATCH(1,(I$1=WAC_District)*('Blend Sheet'!$P$4=WAC_IIN),0))*'Blend Sheet'!$P106,0) + IFERROR(INDEX(WAC_Item_Cost,MATCH(1,(I$1=WAC_District)*('Blend Sheet'!$Q$4=WAC_IIN),0))*'Blend Sheet'!$Q106,0) + IFERROR(INDEX(WAC_Item_Cost,MATCH(1,(I$1=WAC_District)*('Blend Sheet'!$R$4=WAC_IIN),0))*'Blend Sheet'!$R106,0) + IFERROR(INDEX(WAC_Item_Cost,MATCH(1,(I$1=WAC_District)*('Blend Sheet'!$S$4=WAC_IIN),0))*'Blend Sheet'!$S106,0) + IFERROR(INDEX(WAC_Item_Cost,MATCH(1,(I$1=WAC_District)*('Blend Sheet'!$T$4=WAC_IIN),0))*'Blend Sheet'!$T106,0) + IFERROR(INDEX(WAC_Item_Cost,MATCH(1,(I$1=WAC_District)*('Blend Sheet'!$U$4=WAC_IIN),0))*'Blend Sheet'!$U106,0) + IFERROR(INDEX(WAC_Item_Cost,MATCH(1,(I$1=WAC_District)*('Blend Sheet'!$V$4=WAC_IIN),0))*'Blend Sheet'!$V106,0) + IFERROR(INDEX(WAC_Item_Cost,MATCH(1,(I$1=WAC_District)*('Blend Sheet'!$W$4=WAC_IIN),0))*'Blend Sheet'!$W106,0) + IFERROR(INDEX(WAC_Item_Cost,MATCH(1,(I$1=WAC_District)*('Blend Sheet'!$X$4=WAC_IIN),0))*'Blend Sheet'!$X106,0) + IFERROR(INDEX(WAC_Item_Cost,MATCH(1,(I$1=WAC_District)*('Blend Sheet'!$Y$4=WAC_IIN),0))*'Blend Sheet'!$Y106,0) + IFERROR(INDEX(WAC_Item_Cost,MATCH(1,(I$1=WAC_District)*('Blend Sheet'!$Z$4=WAC_IIN),0))*'Blend Sheet'!$Z106,0) + IFERROR(INDEX(WAC_Item_Cost,MATCH(1,(I$1=WAC_District)*('Blend Sheet'!$AA$4=WAC_IIN),0))*'Blend Sheet'!$AA106,0) + IFERROR(INDEX(WAC_Item_Cost,MATCH(1,(I$1=WAC_District)*('Blend Sheet'!$AB$4=WAC_IIN),0))*'Blend Sheet'!$AB106,0) + IFERROR(INDEX(WAC_Item_Cost,MATCH(1,(I$1=WAC_District)*('Blend Sheet'!$AC$4=WAC_IIN),0))*'Blend Sheet'!$AC106,0) + IFERROR(INDEX(WAC_Item_Cost,MATCH(1,(I$1=WAC_District)*('Blend Sheet'!$AD$4=WAC_IIN),0))*'Blend Sheet'!$AD106,0) + IFERROR(INDEX(WAC_Item_Cost,MATCH(1,(I$1=WAC_District)*('Blend Sheet'!$AE$4=WAC_IIN),0))*'Blend Sheet'!$AE106,0) + IFERROR(INDEX(WAC_Item_Cost,MATCH(1,(I$1=WAC_District)*('Blend Sheet'!$AF$4=WAC_IIN),0))*'Blend Sheet'!$AF106,0) + IFERROR(INDEX(WAC_Item_Cost,MATCH(1,(I$1=WAC_District)*('Blend Sheet'!$AG$4=WAC_IIN),0))*'Blend Sheet'!$AG106,0) + IFERROR(INDEX(WAC_Item_Cost,MATCH(1,(I$1=WAC_District)*('Blend Sheet'!$AH$4=WAC_IIN),0))*'Blend Sheet'!$AH106,0) + IFERROR(INDEX(WAC_Item_Cost,MATCH(1,(I$1=WAC_District)*('Blend Sheet'!$AI$4=WAC_IIN),0))*'Blend Sheet'!$AI106,0) + IFERROR(INDEX(WAC_Item_Cost,MATCH(1,(I$1=WAC_District)*('Blend Sheet'!$AJ$4=WAC_IIN),0))*'Blend Sheet'!$AJ106,0) + IFERROR(INDEX(WAC_Item_Cost,MATCH(1,(I$1=WAC_District)*('Blend Sheet'!$AK$4=WAC_IIN),0))*'Blend Sheet'!$AK106,0) + IFERROR(INDEX(WAC_Item_Cost,MATCH(1,(I$1=WAC_District)*('Blend Sheet'!$AL$4=WAC_IIN),0))*'Blend Sheet'!$AL106,0) + IFERROR(INDEX(WAC_Item_Cost,MATCH(1,(I$1=WAC_District)*('Blend Sheet'!$AM$4=WAC_IIN),0))*'Blend Sheet'!$AM106,0) + IFERROR(INDEX(WAC_Item_Cost,MATCH(1,(I$1=WAC_District)*('Blend Sheet'!$AN$4=WAC_IIN),0))*'Blend Sheet'!$AN106,0) + IFERROR(INDEX(WAC_Item_Cost,MATCH(1,(I$1=WAC_District)*('Blend Sheet'!$AO$4=WAC_IIN),0))*'Blend Sheet'!$AO106,0) + IFERROR(INDEX(WAC_Item_Cost,MATCH(1,(I$1=WAC_District)*('Blend Sheet'!$AP$4=WAC_IIN),0))*'Blend Sheet'!$AP106/1000,0)</f>
        <v>162.107845</v>
      </c>
      <c r="J103" s="245">
        <f t="array" ref="J103">IFERROR(INDEX(WAC_Item_Cost,MATCH(1,(J$1=WAC_District)*('Blend Sheet'!$C$4=WAC_IIN),0))*'Blend Sheet'!$C106/1000,0) + IFERROR(INDEX(WAC_Item_Cost,MATCH(1,(J$1=WAC_District)*('Blend Sheet'!$D$4=WAC_IIN),0))*'Blend Sheet'!$D106/1000,0) + IFERROR(INDEX(WAC_Item_Cost,MATCH(1,(J$1=WAC_District)*('Blend Sheet'!$E$4=WAC_IIN),0))*'Blend Sheet'!$E106/1000,0) + IFERROR(INDEX(WAC_Item_Cost,MATCH(1,(J$1=WAC_District)*('Blend Sheet'!$F$4=WAC_IIN),0))*'Blend Sheet'!$F106/1000,0)  + IFERROR(INDEX(WAC_Item_Cost,MATCH(1,(J$1=WAC_District)*('Blend Sheet'!$G$4=WAC_IIN),0))*'Blend Sheet'!$G106,0) + IFERROR(INDEX(WAC_Item_Cost,MATCH(1,(J$1=WAC_District)*('Blend Sheet'!$H$4=WAC_IIN),0))*'Blend Sheet'!$H106,0)  + IFERROR(INDEX(WAC_Item_Cost,MATCH(1,(J$1=WAC_District)*('Blend Sheet'!$I$4=WAC_IIN),0))*'Blend Sheet'!$I106,0) + IFERROR(INDEX(WAC_Item_Cost,MATCH(1,(J$1=WAC_District)*('Blend Sheet'!$J$4=WAC_IIN),0))*'Blend Sheet'!$J106,0) + IFERROR(INDEX(WAC_Item_Cost,MATCH(1,(J$1=WAC_District)*('Blend Sheet'!$K$4=WAC_IIN),0))*'Blend Sheet'!$K106,0) + IFERROR(INDEX(WAC_Item_Cost,MATCH(1,(J$1=WAC_District)*('Blend Sheet'!$L$4=WAC_IIN),0))*'Blend Sheet'!$L106,0) + IFERROR(INDEX(WAC_Item_Cost,MATCH(1,(J$1=WAC_District)*('Blend Sheet'!$M$4=WAC_IIN),0))*'Blend Sheet'!$M106,0) + IFERROR(INDEX(WAC_Item_Cost,MATCH(1,(J$1=WAC_District)*('Blend Sheet'!$N$4=WAC_IIN),0))*'Blend Sheet'!$N106,0) + IFERROR(INDEX(WAC_Item_Cost,MATCH(1,(J$1=WAC_District)*('Blend Sheet'!$O$4=WAC_IIN),0))*'Blend Sheet'!$O106,0) + IFERROR(INDEX(WAC_Item_Cost,MATCH(1,(J$1=WAC_District)*('Blend Sheet'!$P$4=WAC_IIN),0))*'Blend Sheet'!$P106,0) + IFERROR(INDEX(WAC_Item_Cost,MATCH(1,(J$1=WAC_District)*('Blend Sheet'!$Q$4=WAC_IIN),0))*'Blend Sheet'!$Q106,0) + IFERROR(INDEX(WAC_Item_Cost,MATCH(1,(J$1=WAC_District)*('Blend Sheet'!$R$4=WAC_IIN),0))*'Blend Sheet'!$R106,0) + IFERROR(INDEX(WAC_Item_Cost,MATCH(1,(J$1=WAC_District)*('Blend Sheet'!$S$4=WAC_IIN),0))*'Blend Sheet'!$S106,0) + IFERROR(INDEX(WAC_Item_Cost,MATCH(1,(J$1=WAC_District)*('Blend Sheet'!$T$4=WAC_IIN),0))*'Blend Sheet'!$T106,0) + IFERROR(INDEX(WAC_Item_Cost,MATCH(1,(J$1=WAC_District)*('Blend Sheet'!$U$4=WAC_IIN),0))*'Blend Sheet'!$U106,0) + IFERROR(INDEX(WAC_Item_Cost,MATCH(1,(J$1=WAC_District)*('Blend Sheet'!$V$4=WAC_IIN),0))*'Blend Sheet'!$V106,0) + IFERROR(INDEX(WAC_Item_Cost,MATCH(1,(J$1=WAC_District)*('Blend Sheet'!$W$4=WAC_IIN),0))*'Blend Sheet'!$W106,0) + IFERROR(INDEX(WAC_Item_Cost,MATCH(1,(J$1=WAC_District)*('Blend Sheet'!$X$4=WAC_IIN),0))*'Blend Sheet'!$X106,0) + IFERROR(INDEX(WAC_Item_Cost,MATCH(1,(J$1=WAC_District)*('Blend Sheet'!$Y$4=WAC_IIN),0))*'Blend Sheet'!$Y106,0) + IFERROR(INDEX(WAC_Item_Cost,MATCH(1,(J$1=WAC_District)*('Blend Sheet'!$Z$4=WAC_IIN),0))*'Blend Sheet'!$Z106,0) + IFERROR(INDEX(WAC_Item_Cost,MATCH(1,(J$1=WAC_District)*('Blend Sheet'!$AA$4=WAC_IIN),0))*'Blend Sheet'!$AA106,0) + IFERROR(INDEX(WAC_Item_Cost,MATCH(1,(J$1=WAC_District)*('Blend Sheet'!$AB$4=WAC_IIN),0))*'Blend Sheet'!$AB106,0) + IFERROR(INDEX(WAC_Item_Cost,MATCH(1,(J$1=WAC_District)*('Blend Sheet'!$AC$4=WAC_IIN),0))*'Blend Sheet'!$AC106,0) + IFERROR(INDEX(WAC_Item_Cost,MATCH(1,(J$1=WAC_District)*('Blend Sheet'!$AD$4=WAC_IIN),0))*'Blend Sheet'!$AD106,0) + IFERROR(INDEX(WAC_Item_Cost,MATCH(1,(J$1=WAC_District)*('Blend Sheet'!$AE$4=WAC_IIN),0))*'Blend Sheet'!$AE106,0) + IFERROR(INDEX(WAC_Item_Cost,MATCH(1,(J$1=WAC_District)*('Blend Sheet'!$AF$4=WAC_IIN),0))*'Blend Sheet'!$AF106,0) + IFERROR(INDEX(WAC_Item_Cost,MATCH(1,(J$1=WAC_District)*('Blend Sheet'!$AG$4=WAC_IIN),0))*'Blend Sheet'!$AG106,0) + IFERROR(INDEX(WAC_Item_Cost,MATCH(1,(J$1=WAC_District)*('Blend Sheet'!$AH$4=WAC_IIN),0))*'Blend Sheet'!$AH106,0) + IFERROR(INDEX(WAC_Item_Cost,MATCH(1,(J$1=WAC_District)*('Blend Sheet'!$AI$4=WAC_IIN),0))*'Blend Sheet'!$AI106,0) + IFERROR(INDEX(WAC_Item_Cost,MATCH(1,(J$1=WAC_District)*('Blend Sheet'!$AJ$4=WAC_IIN),0))*'Blend Sheet'!$AJ106,0) + IFERROR(INDEX(WAC_Item_Cost,MATCH(1,(J$1=WAC_District)*('Blend Sheet'!$AK$4=WAC_IIN),0))*'Blend Sheet'!$AK106,0) + IFERROR(INDEX(WAC_Item_Cost,MATCH(1,(J$1=WAC_District)*('Blend Sheet'!$AL$4=WAC_IIN),0))*'Blend Sheet'!$AL106,0) + IFERROR(INDEX(WAC_Item_Cost,MATCH(1,(J$1=WAC_District)*('Blend Sheet'!$AM$4=WAC_IIN),0))*'Blend Sheet'!$AM106,0) + IFERROR(INDEX(WAC_Item_Cost,MATCH(1,(J$1=WAC_District)*('Blend Sheet'!$AN$4=WAC_IIN),0))*'Blend Sheet'!$AN106,0) + IFERROR(INDEX(WAC_Item_Cost,MATCH(1,(J$1=WAC_District)*('Blend Sheet'!$AO$4=WAC_IIN),0))*'Blend Sheet'!$AO106,0) + IFERROR(INDEX(WAC_Item_Cost,MATCH(1,(J$1=WAC_District)*('Blend Sheet'!$AP$4=WAC_IIN),0))*'Blend Sheet'!$AP106/1000,0)</f>
        <v>267.27798124999998</v>
      </c>
      <c r="K103" s="245">
        <f t="array" ref="K103">IFERROR(INDEX(WAC_Item_Cost,MATCH(1,(K$1=WAC_District)*('Blend Sheet'!$C$4=WAC_IIN),0))*'Blend Sheet'!$C106/1000,0) + IFERROR(INDEX(WAC_Item_Cost,MATCH(1,(K$1=WAC_District)*('Blend Sheet'!$D$4=WAC_IIN),0))*'Blend Sheet'!$D106/1000,0) + IFERROR(INDEX(WAC_Item_Cost,MATCH(1,(K$1=WAC_District)*('Blend Sheet'!$E$4=WAC_IIN),0))*'Blend Sheet'!$E106/1000,0) + IFERROR(INDEX(WAC_Item_Cost,MATCH(1,(K$1=WAC_District)*('Blend Sheet'!$F$4=WAC_IIN),0))*'Blend Sheet'!$F106/1000,0)  + IFERROR(INDEX(WAC_Item_Cost,MATCH(1,(K$1=WAC_District)*('Blend Sheet'!$G$4=WAC_IIN),0))*'Blend Sheet'!$G106,0) + IFERROR(INDEX(WAC_Item_Cost,MATCH(1,(K$1=WAC_District)*('Blend Sheet'!$H$4=WAC_IIN),0))*'Blend Sheet'!$H106,0)  + IFERROR(INDEX(WAC_Item_Cost,MATCH(1,(K$1=WAC_District)*('Blend Sheet'!$I$4=WAC_IIN),0))*'Blend Sheet'!$I106,0) + IFERROR(INDEX(WAC_Item_Cost,MATCH(1,(K$1=WAC_District)*('Blend Sheet'!$J$4=WAC_IIN),0))*'Blend Sheet'!$J106,0) + IFERROR(INDEX(WAC_Item_Cost,MATCH(1,(K$1=WAC_District)*('Blend Sheet'!$K$4=WAC_IIN),0))*'Blend Sheet'!$K106,0) + IFERROR(INDEX(WAC_Item_Cost,MATCH(1,(K$1=WAC_District)*('Blend Sheet'!$L$4=WAC_IIN),0))*'Blend Sheet'!$L106,0) + IFERROR(INDEX(WAC_Item_Cost,MATCH(1,(K$1=WAC_District)*('Blend Sheet'!$M$4=WAC_IIN),0))*'Blend Sheet'!$M106,0) + IFERROR(INDEX(WAC_Item_Cost,MATCH(1,(K$1=WAC_District)*('Blend Sheet'!$N$4=WAC_IIN),0))*'Blend Sheet'!$N106,0) + IFERROR(INDEX(WAC_Item_Cost,MATCH(1,(K$1=WAC_District)*('Blend Sheet'!$O$4=WAC_IIN),0))*'Blend Sheet'!$O106,0) + IFERROR(INDEX(WAC_Item_Cost,MATCH(1,(K$1=WAC_District)*('Blend Sheet'!$P$4=WAC_IIN),0))*'Blend Sheet'!$P106,0) + IFERROR(INDEX(WAC_Item_Cost,MATCH(1,(K$1=WAC_District)*('Blend Sheet'!$Q$4=WAC_IIN),0))*'Blend Sheet'!$Q106,0) + IFERROR(INDEX(WAC_Item_Cost,MATCH(1,(K$1=WAC_District)*('Blend Sheet'!$R$4=WAC_IIN),0))*'Blend Sheet'!$R106,0) + IFERROR(INDEX(WAC_Item_Cost,MATCH(1,(K$1=WAC_District)*('Blend Sheet'!$S$4=WAC_IIN),0))*'Blend Sheet'!$S106,0) + IFERROR(INDEX(WAC_Item_Cost,MATCH(1,(K$1=WAC_District)*('Blend Sheet'!$T$4=WAC_IIN),0))*'Blend Sheet'!$T106,0) + IFERROR(INDEX(WAC_Item_Cost,MATCH(1,(K$1=WAC_District)*('Blend Sheet'!$U$4=WAC_IIN),0))*'Blend Sheet'!$U106,0) + IFERROR(INDEX(WAC_Item_Cost,MATCH(1,(K$1=WAC_District)*('Blend Sheet'!$V$4=WAC_IIN),0))*'Blend Sheet'!$V106,0) + IFERROR(INDEX(WAC_Item_Cost,MATCH(1,(K$1=WAC_District)*('Blend Sheet'!$W$4=WAC_IIN),0))*'Blend Sheet'!$W106,0) + IFERROR(INDEX(WAC_Item_Cost,MATCH(1,(K$1=WAC_District)*('Blend Sheet'!$X$4=WAC_IIN),0))*'Blend Sheet'!$X106,0) + IFERROR(INDEX(WAC_Item_Cost,MATCH(1,(K$1=WAC_District)*('Blend Sheet'!$Y$4=WAC_IIN),0))*'Blend Sheet'!$Y106,0) + IFERROR(INDEX(WAC_Item_Cost,MATCH(1,(K$1=WAC_District)*('Blend Sheet'!$Z$4=WAC_IIN),0))*'Blend Sheet'!$Z106,0) + IFERROR(INDEX(WAC_Item_Cost,MATCH(1,(K$1=WAC_District)*('Blend Sheet'!$AA$4=WAC_IIN),0))*'Blend Sheet'!$AA106,0) + IFERROR(INDEX(WAC_Item_Cost,MATCH(1,(K$1=WAC_District)*('Blend Sheet'!$AB$4=WAC_IIN),0))*'Blend Sheet'!$AB106,0) + IFERROR(INDEX(WAC_Item_Cost,MATCH(1,(K$1=WAC_District)*('Blend Sheet'!$AC$4=WAC_IIN),0))*'Blend Sheet'!$AC106,0) + IFERROR(INDEX(WAC_Item_Cost,MATCH(1,(K$1=WAC_District)*('Blend Sheet'!$AD$4=WAC_IIN),0))*'Blend Sheet'!$AD106,0) + IFERROR(INDEX(WAC_Item_Cost,MATCH(1,(K$1=WAC_District)*('Blend Sheet'!$AE$4=WAC_IIN),0))*'Blend Sheet'!$AE106,0) + IFERROR(INDEX(WAC_Item_Cost,MATCH(1,(K$1=WAC_District)*('Blend Sheet'!$AF$4=WAC_IIN),0))*'Blend Sheet'!$AF106,0) + IFERROR(INDEX(WAC_Item_Cost,MATCH(1,(K$1=WAC_District)*('Blend Sheet'!$AG$4=WAC_IIN),0))*'Blend Sheet'!$AG106,0) + IFERROR(INDEX(WAC_Item_Cost,MATCH(1,(K$1=WAC_District)*('Blend Sheet'!$AH$4=WAC_IIN),0))*'Blend Sheet'!$AH106,0) + IFERROR(INDEX(WAC_Item_Cost,MATCH(1,(K$1=WAC_District)*('Blend Sheet'!$AI$4=WAC_IIN),0))*'Blend Sheet'!$AI106,0) + IFERROR(INDEX(WAC_Item_Cost,MATCH(1,(K$1=WAC_District)*('Blend Sheet'!$AJ$4=WAC_IIN),0))*'Blend Sheet'!$AJ106,0) + IFERROR(INDEX(WAC_Item_Cost,MATCH(1,(K$1=WAC_District)*('Blend Sheet'!$AK$4=WAC_IIN),0))*'Blend Sheet'!$AK106,0) + IFERROR(INDEX(WAC_Item_Cost,MATCH(1,(K$1=WAC_District)*('Blend Sheet'!$AL$4=WAC_IIN),0))*'Blend Sheet'!$AL106,0) + IFERROR(INDEX(WAC_Item_Cost,MATCH(1,(K$1=WAC_District)*('Blend Sheet'!$AM$4=WAC_IIN),0))*'Blend Sheet'!$AM106,0) + IFERROR(INDEX(WAC_Item_Cost,MATCH(1,(K$1=WAC_District)*('Blend Sheet'!$AN$4=WAC_IIN),0))*'Blend Sheet'!$AN106,0) + IFERROR(INDEX(WAC_Item_Cost,MATCH(1,(K$1=WAC_District)*('Blend Sheet'!$AO$4=WAC_IIN),0))*'Blend Sheet'!$AO106,0) + IFERROR(INDEX(WAC_Item_Cost,MATCH(1,(K$1=WAC_District)*('Blend Sheet'!$AP$4=WAC_IIN),0))*'Blend Sheet'!$AP106/1000,0)</f>
        <v>0</v>
      </c>
      <c r="L103" s="245">
        <f t="array" ref="L103">IFERROR(INDEX(WAC_Item_Cost,MATCH(1,(L$1=WAC_District)*('Blend Sheet'!$C$4=WAC_IIN),0))*'Blend Sheet'!$C106/1000,0) + IFERROR(INDEX(WAC_Item_Cost,MATCH(1,(L$1=WAC_District)*('Blend Sheet'!$D$4=WAC_IIN),0))*'Blend Sheet'!$D106/1000,0) + IFERROR(INDEX(WAC_Item_Cost,MATCH(1,(L$1=WAC_District)*('Blend Sheet'!$E$4=WAC_IIN),0))*'Blend Sheet'!$E106/1000,0) + IFERROR(INDEX(WAC_Item_Cost,MATCH(1,(L$1=WAC_District)*('Blend Sheet'!$F$4=WAC_IIN),0))*'Blend Sheet'!$F106/1000,0)  + IFERROR(INDEX(WAC_Item_Cost,MATCH(1,(L$1=WAC_District)*('Blend Sheet'!$G$4=WAC_IIN),0))*'Blend Sheet'!$G106,0) + IFERROR(INDEX(WAC_Item_Cost,MATCH(1,(L$1=WAC_District)*('Blend Sheet'!$H$4=WAC_IIN),0))*'Blend Sheet'!$H106,0)  + IFERROR(INDEX(WAC_Item_Cost,MATCH(1,(L$1=WAC_District)*('Blend Sheet'!$I$4=WAC_IIN),0))*'Blend Sheet'!$I106,0) + IFERROR(INDEX(WAC_Item_Cost,MATCH(1,(L$1=WAC_District)*('Blend Sheet'!$J$4=WAC_IIN),0))*'Blend Sheet'!$J106,0) + IFERROR(INDEX(WAC_Item_Cost,MATCH(1,(L$1=WAC_District)*('Blend Sheet'!$K$4=WAC_IIN),0))*'Blend Sheet'!$K106,0) + IFERROR(INDEX(WAC_Item_Cost,MATCH(1,(L$1=WAC_District)*('Blend Sheet'!$L$4=WAC_IIN),0))*'Blend Sheet'!$L106,0) + IFERROR(INDEX(WAC_Item_Cost,MATCH(1,(L$1=WAC_District)*('Blend Sheet'!$M$4=WAC_IIN),0))*'Blend Sheet'!$M106,0) + IFERROR(INDEX(WAC_Item_Cost,MATCH(1,(L$1=WAC_District)*('Blend Sheet'!$N$4=WAC_IIN),0))*'Blend Sheet'!$N106,0) + IFERROR(INDEX(WAC_Item_Cost,MATCH(1,(L$1=WAC_District)*('Blend Sheet'!$O$4=WAC_IIN),0))*'Blend Sheet'!$O106,0) + IFERROR(INDEX(WAC_Item_Cost,MATCH(1,(L$1=WAC_District)*('Blend Sheet'!$P$4=WAC_IIN),0))*'Blend Sheet'!$P106,0) + IFERROR(INDEX(WAC_Item_Cost,MATCH(1,(L$1=WAC_District)*('Blend Sheet'!$Q$4=WAC_IIN),0))*'Blend Sheet'!$Q106,0) + IFERROR(INDEX(WAC_Item_Cost,MATCH(1,(L$1=WAC_District)*('Blend Sheet'!$R$4=WAC_IIN),0))*'Blend Sheet'!$R106,0) + IFERROR(INDEX(WAC_Item_Cost,MATCH(1,(L$1=WAC_District)*('Blend Sheet'!$S$4=WAC_IIN),0))*'Blend Sheet'!$S106,0) + IFERROR(INDEX(WAC_Item_Cost,MATCH(1,(L$1=WAC_District)*('Blend Sheet'!$T$4=WAC_IIN),0))*'Blend Sheet'!$T106,0) + IFERROR(INDEX(WAC_Item_Cost,MATCH(1,(L$1=WAC_District)*('Blend Sheet'!$U$4=WAC_IIN),0))*'Blend Sheet'!$U106,0) + IFERROR(INDEX(WAC_Item_Cost,MATCH(1,(L$1=WAC_District)*('Blend Sheet'!$V$4=WAC_IIN),0))*'Blend Sheet'!$V106,0) + IFERROR(INDEX(WAC_Item_Cost,MATCH(1,(L$1=WAC_District)*('Blend Sheet'!$W$4=WAC_IIN),0))*'Blend Sheet'!$W106,0) + IFERROR(INDEX(WAC_Item_Cost,MATCH(1,(L$1=WAC_District)*('Blend Sheet'!$X$4=WAC_IIN),0))*'Blend Sheet'!$X106,0) + IFERROR(INDEX(WAC_Item_Cost,MATCH(1,(L$1=WAC_District)*('Blend Sheet'!$Y$4=WAC_IIN),0))*'Blend Sheet'!$Y106,0) + IFERROR(INDEX(WAC_Item_Cost,MATCH(1,(L$1=WAC_District)*('Blend Sheet'!$Z$4=WAC_IIN),0))*'Blend Sheet'!$Z106,0) + IFERROR(INDEX(WAC_Item_Cost,MATCH(1,(L$1=WAC_District)*('Blend Sheet'!$AA$4=WAC_IIN),0))*'Blend Sheet'!$AA106,0) + IFERROR(INDEX(WAC_Item_Cost,MATCH(1,(L$1=WAC_District)*('Blend Sheet'!$AB$4=WAC_IIN),0))*'Blend Sheet'!$AB106,0) + IFERROR(INDEX(WAC_Item_Cost,MATCH(1,(L$1=WAC_District)*('Blend Sheet'!$AC$4=WAC_IIN),0))*'Blend Sheet'!$AC106,0) + IFERROR(INDEX(WAC_Item_Cost,MATCH(1,(L$1=WAC_District)*('Blend Sheet'!$AD$4=WAC_IIN),0))*'Blend Sheet'!$AD106,0) + IFERROR(INDEX(WAC_Item_Cost,MATCH(1,(L$1=WAC_District)*('Blend Sheet'!$AE$4=WAC_IIN),0))*'Blend Sheet'!$AE106,0) + IFERROR(INDEX(WAC_Item_Cost,MATCH(1,(L$1=WAC_District)*('Blend Sheet'!$AF$4=WAC_IIN),0))*'Blend Sheet'!$AF106,0) + IFERROR(INDEX(WAC_Item_Cost,MATCH(1,(L$1=WAC_District)*('Blend Sheet'!$AG$4=WAC_IIN),0))*'Blend Sheet'!$AG106,0) + IFERROR(INDEX(WAC_Item_Cost,MATCH(1,(L$1=WAC_District)*('Blend Sheet'!$AH$4=WAC_IIN),0))*'Blend Sheet'!$AH106,0) + IFERROR(INDEX(WAC_Item_Cost,MATCH(1,(L$1=WAC_District)*('Blend Sheet'!$AI$4=WAC_IIN),0))*'Blend Sheet'!$AI106,0) + IFERROR(INDEX(WAC_Item_Cost,MATCH(1,(L$1=WAC_District)*('Blend Sheet'!$AJ$4=WAC_IIN),0))*'Blend Sheet'!$AJ106,0) + IFERROR(INDEX(WAC_Item_Cost,MATCH(1,(L$1=WAC_District)*('Blend Sheet'!$AK$4=WAC_IIN),0))*'Blend Sheet'!$AK106,0) + IFERROR(INDEX(WAC_Item_Cost,MATCH(1,(L$1=WAC_District)*('Blend Sheet'!$AL$4=WAC_IIN),0))*'Blend Sheet'!$AL106,0) + IFERROR(INDEX(WAC_Item_Cost,MATCH(1,(L$1=WAC_District)*('Blend Sheet'!$AM$4=WAC_IIN),0))*'Blend Sheet'!$AM106,0) + IFERROR(INDEX(WAC_Item_Cost,MATCH(1,(L$1=WAC_District)*('Blend Sheet'!$AN$4=WAC_IIN),0))*'Blend Sheet'!$AN106,0) + IFERROR(INDEX(WAC_Item_Cost,MATCH(1,(L$1=WAC_District)*('Blend Sheet'!$AO$4=WAC_IIN),0))*'Blend Sheet'!$AO106,0) + IFERROR(INDEX(WAC_Item_Cost,MATCH(1,(L$1=WAC_District)*('Blend Sheet'!$AP$4=WAC_IIN),0))*'Blend Sheet'!$AP106/1000,0)</f>
        <v>0</v>
      </c>
    </row>
  </sheetData>
  <autoFilter ref="A1:L103" xr:uid="{8DC1ACF8-5C99-41C2-B9E2-43A625827E0C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9A78F-6F42-4085-81AA-4D363EF079C9}">
  <sheetPr codeName="Sheet6"/>
  <dimension ref="B2:C177"/>
  <sheetViews>
    <sheetView topLeftCell="A3" workbookViewId="0">
      <selection activeCell="B2" sqref="B2"/>
    </sheetView>
  </sheetViews>
  <sheetFormatPr defaultRowHeight="15" x14ac:dyDescent="0.25"/>
  <cols>
    <col min="2" max="2" width="48.140625" bestFit="1" customWidth="1"/>
  </cols>
  <sheetData>
    <row r="2" spans="2:3" x14ac:dyDescent="0.25">
      <c r="B2" t="s">
        <v>2757</v>
      </c>
    </row>
    <row r="3" spans="2:3" x14ac:dyDescent="0.25">
      <c r="B3" t="s">
        <v>3302</v>
      </c>
      <c r="C3" s="246"/>
    </row>
    <row r="4" spans="2:3" x14ac:dyDescent="0.25">
      <c r="B4" t="s">
        <v>3303</v>
      </c>
      <c r="C4" s="246"/>
    </row>
    <row r="5" spans="2:3" x14ac:dyDescent="0.25">
      <c r="B5" t="s">
        <v>3631</v>
      </c>
      <c r="C5" s="246"/>
    </row>
    <row r="6" spans="2:3" x14ac:dyDescent="0.25">
      <c r="B6" t="s">
        <v>1937</v>
      </c>
      <c r="C6" s="246"/>
    </row>
    <row r="7" spans="2:3" x14ac:dyDescent="0.25">
      <c r="B7" t="s">
        <v>3656</v>
      </c>
      <c r="C7" s="246"/>
    </row>
    <row r="8" spans="2:3" x14ac:dyDescent="0.25">
      <c r="B8" t="s">
        <v>3678</v>
      </c>
      <c r="C8" s="246"/>
    </row>
    <row r="9" spans="2:3" x14ac:dyDescent="0.25">
      <c r="B9" t="s">
        <v>3690</v>
      </c>
      <c r="C9" s="246"/>
    </row>
    <row r="10" spans="2:3" x14ac:dyDescent="0.25">
      <c r="B10" t="s">
        <v>3671</v>
      </c>
      <c r="C10" s="246"/>
    </row>
    <row r="11" spans="2:3" x14ac:dyDescent="0.25">
      <c r="B11" t="s">
        <v>3826</v>
      </c>
      <c r="C11" s="246"/>
    </row>
    <row r="12" spans="2:3" x14ac:dyDescent="0.25">
      <c r="B12" t="s">
        <v>3675</v>
      </c>
      <c r="C12" s="246"/>
    </row>
    <row r="13" spans="2:3" x14ac:dyDescent="0.25">
      <c r="B13" t="s">
        <v>3666</v>
      </c>
      <c r="C13" s="246"/>
    </row>
    <row r="14" spans="2:3" x14ac:dyDescent="0.25">
      <c r="B14" t="s">
        <v>3697</v>
      </c>
      <c r="C14" s="246"/>
    </row>
    <row r="15" spans="2:3" x14ac:dyDescent="0.25">
      <c r="B15" t="s">
        <v>3667</v>
      </c>
    </row>
    <row r="16" spans="2:3" x14ac:dyDescent="0.25">
      <c r="B16" t="s">
        <v>3619</v>
      </c>
    </row>
    <row r="17" spans="2:2" x14ac:dyDescent="0.25">
      <c r="B17" t="s">
        <v>3661</v>
      </c>
    </row>
    <row r="18" spans="2:2" x14ac:dyDescent="0.25">
      <c r="B18" t="s">
        <v>3620</v>
      </c>
    </row>
    <row r="19" spans="2:2" x14ac:dyDescent="0.25">
      <c r="B19" t="s">
        <v>3822</v>
      </c>
    </row>
    <row r="20" spans="2:2" x14ac:dyDescent="0.25">
      <c r="B20" t="s">
        <v>3695</v>
      </c>
    </row>
    <row r="21" spans="2:2" x14ac:dyDescent="0.25">
      <c r="B21" t="s">
        <v>3696</v>
      </c>
    </row>
    <row r="22" spans="2:2" x14ac:dyDescent="0.25">
      <c r="B22" t="s">
        <v>3654</v>
      </c>
    </row>
    <row r="23" spans="2:2" x14ac:dyDescent="0.25">
      <c r="B23" t="s">
        <v>3692</v>
      </c>
    </row>
    <row r="24" spans="2:2" x14ac:dyDescent="0.25">
      <c r="B24" t="s">
        <v>3622</v>
      </c>
    </row>
    <row r="25" spans="2:2" x14ac:dyDescent="0.25">
      <c r="B25" t="s">
        <v>3623</v>
      </c>
    </row>
    <row r="26" spans="2:2" x14ac:dyDescent="0.25">
      <c r="B26" t="s">
        <v>3624</v>
      </c>
    </row>
    <row r="27" spans="2:2" x14ac:dyDescent="0.25">
      <c r="B27" t="s">
        <v>3625</v>
      </c>
    </row>
    <row r="28" spans="2:2" x14ac:dyDescent="0.25">
      <c r="B28" t="s">
        <v>3652</v>
      </c>
    </row>
    <row r="29" spans="2:2" x14ac:dyDescent="0.25">
      <c r="B29" t="s">
        <v>3655</v>
      </c>
    </row>
    <row r="30" spans="2:2" x14ac:dyDescent="0.25">
      <c r="B30" t="s">
        <v>3793</v>
      </c>
    </row>
    <row r="31" spans="2:2" x14ac:dyDescent="0.25">
      <c r="B31" t="s">
        <v>3795</v>
      </c>
    </row>
    <row r="32" spans="2:2" x14ac:dyDescent="0.25">
      <c r="B32" t="s">
        <v>3789</v>
      </c>
    </row>
    <row r="33" spans="2:2" x14ac:dyDescent="0.25">
      <c r="B33" t="s">
        <v>3791</v>
      </c>
    </row>
    <row r="34" spans="2:2" x14ac:dyDescent="0.25">
      <c r="B34" t="s">
        <v>3688</v>
      </c>
    </row>
    <row r="35" spans="2:2" x14ac:dyDescent="0.25">
      <c r="B35" t="s">
        <v>3642</v>
      </c>
    </row>
    <row r="36" spans="2:2" x14ac:dyDescent="0.25">
      <c r="B36" t="s">
        <v>3643</v>
      </c>
    </row>
    <row r="37" spans="2:2" x14ac:dyDescent="0.25">
      <c r="B37" t="s">
        <v>3644</v>
      </c>
    </row>
    <row r="38" spans="2:2" x14ac:dyDescent="0.25">
      <c r="B38" t="s">
        <v>3834</v>
      </c>
    </row>
    <row r="39" spans="2:2" x14ac:dyDescent="0.25">
      <c r="B39" t="s">
        <v>3645</v>
      </c>
    </row>
    <row r="40" spans="2:2" x14ac:dyDescent="0.25">
      <c r="B40" t="s">
        <v>3838</v>
      </c>
    </row>
    <row r="41" spans="2:2" x14ac:dyDescent="0.25">
      <c r="B41" t="s">
        <v>3660</v>
      </c>
    </row>
    <row r="42" spans="2:2" x14ac:dyDescent="0.25">
      <c r="B42" t="s">
        <v>3824</v>
      </c>
    </row>
    <row r="43" spans="2:2" x14ac:dyDescent="0.25">
      <c r="B43" t="s">
        <v>3812</v>
      </c>
    </row>
    <row r="44" spans="2:2" x14ac:dyDescent="0.25">
      <c r="B44" t="s">
        <v>3668</v>
      </c>
    </row>
    <row r="45" spans="2:2" x14ac:dyDescent="0.25">
      <c r="B45" t="s">
        <v>3811</v>
      </c>
    </row>
    <row r="46" spans="2:2" x14ac:dyDescent="0.25">
      <c r="B46" t="s">
        <v>3684</v>
      </c>
    </row>
    <row r="47" spans="2:2" x14ac:dyDescent="0.25">
      <c r="B47" t="s">
        <v>3685</v>
      </c>
    </row>
    <row r="48" spans="2:2" x14ac:dyDescent="0.25">
      <c r="B48" t="s">
        <v>3686</v>
      </c>
    </row>
    <row r="49" spans="2:2" x14ac:dyDescent="0.25">
      <c r="B49" t="s">
        <v>3617</v>
      </c>
    </row>
    <row r="50" spans="2:2" x14ac:dyDescent="0.25">
      <c r="B50" t="s">
        <v>3618</v>
      </c>
    </row>
    <row r="51" spans="2:2" x14ac:dyDescent="0.25">
      <c r="B51" t="s">
        <v>3693</v>
      </c>
    </row>
    <row r="52" spans="2:2" x14ac:dyDescent="0.25">
      <c r="B52" t="s">
        <v>3626</v>
      </c>
    </row>
    <row r="53" spans="2:2" x14ac:dyDescent="0.25">
      <c r="B53" t="s">
        <v>3816</v>
      </c>
    </row>
    <row r="54" spans="2:2" x14ac:dyDescent="0.25">
      <c r="B54" t="s">
        <v>3651</v>
      </c>
    </row>
    <row r="55" spans="2:2" x14ac:dyDescent="0.25">
      <c r="B55" t="s">
        <v>3650</v>
      </c>
    </row>
    <row r="56" spans="2:2" x14ac:dyDescent="0.25">
      <c r="B56" t="s">
        <v>3648</v>
      </c>
    </row>
    <row r="57" spans="2:2" x14ac:dyDescent="0.25">
      <c r="B57" t="s">
        <v>3649</v>
      </c>
    </row>
    <row r="58" spans="2:2" x14ac:dyDescent="0.25">
      <c r="B58" t="s">
        <v>1921</v>
      </c>
    </row>
    <row r="59" spans="2:2" x14ac:dyDescent="0.25">
      <c r="B59" t="s">
        <v>2058</v>
      </c>
    </row>
    <row r="60" spans="2:2" x14ac:dyDescent="0.25">
      <c r="B60" t="s">
        <v>3833</v>
      </c>
    </row>
    <row r="61" spans="2:2" x14ac:dyDescent="0.25">
      <c r="B61" t="s">
        <v>3821</v>
      </c>
    </row>
    <row r="62" spans="2:2" x14ac:dyDescent="0.25">
      <c r="B62" t="s">
        <v>3639</v>
      </c>
    </row>
    <row r="63" spans="2:2" x14ac:dyDescent="0.25">
      <c r="B63" t="s">
        <v>3837</v>
      </c>
    </row>
    <row r="64" spans="2:2" x14ac:dyDescent="0.25">
      <c r="B64" t="s">
        <v>3640</v>
      </c>
    </row>
    <row r="65" spans="2:2" x14ac:dyDescent="0.25">
      <c r="B65" t="s">
        <v>3797</v>
      </c>
    </row>
    <row r="66" spans="2:2" x14ac:dyDescent="0.25">
      <c r="B66" t="s">
        <v>3641</v>
      </c>
    </row>
    <row r="67" spans="2:2" x14ac:dyDescent="0.25">
      <c r="B67" t="s">
        <v>1942</v>
      </c>
    </row>
    <row r="68" spans="2:2" x14ac:dyDescent="0.25">
      <c r="B68" t="s">
        <v>3803</v>
      </c>
    </row>
    <row r="69" spans="2:2" x14ac:dyDescent="0.25">
      <c r="B69" t="s">
        <v>3840</v>
      </c>
    </row>
    <row r="70" spans="2:2" x14ac:dyDescent="0.25">
      <c r="B70" t="s">
        <v>3836</v>
      </c>
    </row>
    <row r="71" spans="2:2" x14ac:dyDescent="0.25">
      <c r="B71" t="s">
        <v>3632</v>
      </c>
    </row>
    <row r="72" spans="2:2" x14ac:dyDescent="0.25">
      <c r="B72" t="s">
        <v>3633</v>
      </c>
    </row>
    <row r="73" spans="2:2" x14ac:dyDescent="0.25">
      <c r="B73" t="s">
        <v>3634</v>
      </c>
    </row>
    <row r="74" spans="2:2" x14ac:dyDescent="0.25">
      <c r="B74" t="s">
        <v>3635</v>
      </c>
    </row>
    <row r="75" spans="2:2" x14ac:dyDescent="0.25">
      <c r="B75" t="s">
        <v>3636</v>
      </c>
    </row>
    <row r="76" spans="2:2" x14ac:dyDescent="0.25">
      <c r="B76" t="s">
        <v>3637</v>
      </c>
    </row>
    <row r="77" spans="2:2" x14ac:dyDescent="0.25">
      <c r="B77" t="s">
        <v>3638</v>
      </c>
    </row>
    <row r="78" spans="2:2" x14ac:dyDescent="0.25">
      <c r="B78" t="s">
        <v>3829</v>
      </c>
    </row>
    <row r="79" spans="2:2" x14ac:dyDescent="0.25">
      <c r="B79" t="s">
        <v>3813</v>
      </c>
    </row>
    <row r="80" spans="2:2" x14ac:dyDescent="0.25">
      <c r="B80" t="s">
        <v>3653</v>
      </c>
    </row>
    <row r="81" spans="2:2" x14ac:dyDescent="0.25">
      <c r="B81" t="s">
        <v>3621</v>
      </c>
    </row>
    <row r="82" spans="2:2" x14ac:dyDescent="0.25">
      <c r="B82" t="s">
        <v>3565</v>
      </c>
    </row>
    <row r="83" spans="2:2" x14ac:dyDescent="0.25">
      <c r="B83" t="s">
        <v>3207</v>
      </c>
    </row>
    <row r="84" spans="2:2" x14ac:dyDescent="0.25">
      <c r="B84" t="s">
        <v>3698</v>
      </c>
    </row>
    <row r="85" spans="2:2" x14ac:dyDescent="0.25">
      <c r="B85" t="s">
        <v>3699</v>
      </c>
    </row>
    <row r="86" spans="2:2" x14ac:dyDescent="0.25">
      <c r="B86" t="s">
        <v>3700</v>
      </c>
    </row>
    <row r="87" spans="2:2" x14ac:dyDescent="0.25">
      <c r="B87" t="s">
        <v>3701</v>
      </c>
    </row>
    <row r="88" spans="2:2" x14ac:dyDescent="0.25">
      <c r="B88" t="s">
        <v>1936</v>
      </c>
    </row>
    <row r="89" spans="2:2" x14ac:dyDescent="0.25">
      <c r="B89" t="s">
        <v>3659</v>
      </c>
    </row>
    <row r="90" spans="2:2" x14ac:dyDescent="0.25">
      <c r="B90" t="s">
        <v>3831</v>
      </c>
    </row>
    <row r="91" spans="2:2" x14ac:dyDescent="0.25">
      <c r="B91" t="s">
        <v>1938</v>
      </c>
    </row>
    <row r="92" spans="2:2" x14ac:dyDescent="0.25">
      <c r="B92" t="s">
        <v>3627</v>
      </c>
    </row>
    <row r="93" spans="2:2" x14ac:dyDescent="0.25">
      <c r="B93" t="s">
        <v>3628</v>
      </c>
    </row>
    <row r="94" spans="2:2" x14ac:dyDescent="0.25">
      <c r="B94" t="s">
        <v>3629</v>
      </c>
    </row>
    <row r="95" spans="2:2" x14ac:dyDescent="0.25">
      <c r="B95" t="s">
        <v>3630</v>
      </c>
    </row>
    <row r="96" spans="2:2" x14ac:dyDescent="0.25">
      <c r="B96" t="s">
        <v>3691</v>
      </c>
    </row>
    <row r="97" spans="2:2" x14ac:dyDescent="0.25">
      <c r="B97" t="s">
        <v>3673</v>
      </c>
    </row>
    <row r="98" spans="2:2" x14ac:dyDescent="0.25">
      <c r="B98" t="s">
        <v>3683</v>
      </c>
    </row>
    <row r="99" spans="2:2" x14ac:dyDescent="0.25">
      <c r="B99" t="s">
        <v>3830</v>
      </c>
    </row>
    <row r="100" spans="2:2" x14ac:dyDescent="0.25">
      <c r="B100" t="s">
        <v>3672</v>
      </c>
    </row>
    <row r="101" spans="2:2" x14ac:dyDescent="0.25">
      <c r="B101" t="s">
        <v>3682</v>
      </c>
    </row>
    <row r="102" spans="2:2" x14ac:dyDescent="0.25">
      <c r="B102" t="s">
        <v>1949</v>
      </c>
    </row>
    <row r="103" spans="2:2" x14ac:dyDescent="0.25">
      <c r="B103" t="s">
        <v>3731</v>
      </c>
    </row>
    <row r="104" spans="2:2" x14ac:dyDescent="0.25">
      <c r="B104" t="s">
        <v>3804</v>
      </c>
    </row>
    <row r="105" spans="2:2" x14ac:dyDescent="0.25">
      <c r="B105" t="s">
        <v>3741</v>
      </c>
    </row>
    <row r="106" spans="2:2" x14ac:dyDescent="0.25">
      <c r="B106" t="s">
        <v>3751</v>
      </c>
    </row>
    <row r="107" spans="2:2" x14ac:dyDescent="0.25">
      <c r="B107" t="s">
        <v>3759</v>
      </c>
    </row>
    <row r="108" spans="2:2" x14ac:dyDescent="0.25">
      <c r="B108" t="s">
        <v>3765</v>
      </c>
    </row>
    <row r="109" spans="2:2" x14ac:dyDescent="0.25">
      <c r="B109" t="s">
        <v>3779</v>
      </c>
    </row>
    <row r="110" spans="2:2" x14ac:dyDescent="0.25">
      <c r="B110" t="s">
        <v>3703</v>
      </c>
    </row>
    <row r="111" spans="2:2" x14ac:dyDescent="0.25">
      <c r="B111" t="s">
        <v>3709</v>
      </c>
    </row>
    <row r="112" spans="2:2" x14ac:dyDescent="0.25">
      <c r="B112" t="s">
        <v>3808</v>
      </c>
    </row>
    <row r="113" spans="2:2" x14ac:dyDescent="0.25">
      <c r="B113" t="s">
        <v>3725</v>
      </c>
    </row>
    <row r="114" spans="2:2" x14ac:dyDescent="0.25">
      <c r="B114" t="s">
        <v>3773</v>
      </c>
    </row>
    <row r="115" spans="2:2" x14ac:dyDescent="0.25">
      <c r="B115" t="s">
        <v>3729</v>
      </c>
    </row>
    <row r="116" spans="2:2" x14ac:dyDescent="0.25">
      <c r="B116" t="s">
        <v>3739</v>
      </c>
    </row>
    <row r="117" spans="2:2" x14ac:dyDescent="0.25">
      <c r="B117" t="s">
        <v>3749</v>
      </c>
    </row>
    <row r="118" spans="2:2" x14ac:dyDescent="0.25">
      <c r="B118" t="s">
        <v>3763</v>
      </c>
    </row>
    <row r="119" spans="2:2" x14ac:dyDescent="0.25">
      <c r="B119" t="s">
        <v>3777</v>
      </c>
    </row>
    <row r="120" spans="2:2" x14ac:dyDescent="0.25">
      <c r="B120" t="s">
        <v>3798</v>
      </c>
    </row>
    <row r="121" spans="2:2" x14ac:dyDescent="0.25">
      <c r="B121" t="s">
        <v>3713</v>
      </c>
    </row>
    <row r="122" spans="2:2" x14ac:dyDescent="0.25">
      <c r="B122" t="s">
        <v>3715</v>
      </c>
    </row>
    <row r="123" spans="2:2" x14ac:dyDescent="0.25">
      <c r="B123" t="s">
        <v>3723</v>
      </c>
    </row>
    <row r="124" spans="2:2" x14ac:dyDescent="0.25">
      <c r="B124" t="s">
        <v>3727</v>
      </c>
    </row>
    <row r="125" spans="2:2" x14ac:dyDescent="0.25">
      <c r="B125" t="s">
        <v>3735</v>
      </c>
    </row>
    <row r="126" spans="2:2" x14ac:dyDescent="0.25">
      <c r="B126" t="s">
        <v>3745</v>
      </c>
    </row>
    <row r="127" spans="2:2" x14ac:dyDescent="0.25">
      <c r="B127" t="s">
        <v>3755</v>
      </c>
    </row>
    <row r="128" spans="2:2" x14ac:dyDescent="0.25">
      <c r="B128" t="s">
        <v>3761</v>
      </c>
    </row>
    <row r="129" spans="2:2" x14ac:dyDescent="0.25">
      <c r="B129" t="s">
        <v>3769</v>
      </c>
    </row>
    <row r="130" spans="2:2" x14ac:dyDescent="0.25">
      <c r="B130" t="s">
        <v>3783</v>
      </c>
    </row>
    <row r="131" spans="2:2" x14ac:dyDescent="0.25">
      <c r="B131" t="s">
        <v>3705</v>
      </c>
    </row>
    <row r="132" spans="2:2" x14ac:dyDescent="0.25">
      <c r="B132" t="s">
        <v>3711</v>
      </c>
    </row>
    <row r="133" spans="2:2" x14ac:dyDescent="0.25">
      <c r="B133" t="s">
        <v>3819</v>
      </c>
    </row>
    <row r="134" spans="2:2" x14ac:dyDescent="0.25">
      <c r="B134" t="s">
        <v>3817</v>
      </c>
    </row>
    <row r="135" spans="2:2" x14ac:dyDescent="0.25">
      <c r="B135" t="s">
        <v>3775</v>
      </c>
    </row>
    <row r="136" spans="2:2" x14ac:dyDescent="0.25">
      <c r="B136" t="s">
        <v>3733</v>
      </c>
    </row>
    <row r="137" spans="2:2" x14ac:dyDescent="0.25">
      <c r="B137" t="s">
        <v>3743</v>
      </c>
    </row>
    <row r="138" spans="2:2" x14ac:dyDescent="0.25">
      <c r="B138" t="s">
        <v>3753</v>
      </c>
    </row>
    <row r="139" spans="2:2" x14ac:dyDescent="0.25">
      <c r="B139" t="s">
        <v>3767</v>
      </c>
    </row>
    <row r="140" spans="2:2" x14ac:dyDescent="0.25">
      <c r="B140" t="s">
        <v>3781</v>
      </c>
    </row>
    <row r="141" spans="2:2" x14ac:dyDescent="0.25">
      <c r="B141" t="s">
        <v>3800</v>
      </c>
    </row>
    <row r="142" spans="2:2" x14ac:dyDescent="0.25">
      <c r="B142" t="s">
        <v>3806</v>
      </c>
    </row>
    <row r="143" spans="2:2" x14ac:dyDescent="0.25">
      <c r="B143" t="s">
        <v>3737</v>
      </c>
    </row>
    <row r="144" spans="2:2" x14ac:dyDescent="0.25">
      <c r="B144" t="s">
        <v>3747</v>
      </c>
    </row>
    <row r="145" spans="2:2" x14ac:dyDescent="0.25">
      <c r="B145" t="s">
        <v>3757</v>
      </c>
    </row>
    <row r="146" spans="2:2" x14ac:dyDescent="0.25">
      <c r="B146" t="s">
        <v>3771</v>
      </c>
    </row>
    <row r="147" spans="2:2" x14ac:dyDescent="0.25">
      <c r="B147" t="s">
        <v>3785</v>
      </c>
    </row>
    <row r="148" spans="2:2" x14ac:dyDescent="0.25">
      <c r="B148" t="s">
        <v>3707</v>
      </c>
    </row>
    <row r="149" spans="2:2" x14ac:dyDescent="0.25">
      <c r="B149" t="s">
        <v>3787</v>
      </c>
    </row>
    <row r="150" spans="2:2" x14ac:dyDescent="0.25">
      <c r="B150" t="s">
        <v>3717</v>
      </c>
    </row>
    <row r="151" spans="2:2" x14ac:dyDescent="0.25">
      <c r="B151" t="s">
        <v>3719</v>
      </c>
    </row>
    <row r="152" spans="2:2" x14ac:dyDescent="0.25">
      <c r="B152" t="s">
        <v>3721</v>
      </c>
    </row>
    <row r="153" spans="2:2" x14ac:dyDescent="0.25">
      <c r="B153" t="s">
        <v>3680</v>
      </c>
    </row>
    <row r="154" spans="2:2" x14ac:dyDescent="0.25">
      <c r="B154" t="s">
        <v>3677</v>
      </c>
    </row>
    <row r="155" spans="2:2" x14ac:dyDescent="0.25">
      <c r="B155" t="s">
        <v>3702</v>
      </c>
    </row>
    <row r="156" spans="2:2" x14ac:dyDescent="0.25">
      <c r="B156" t="s">
        <v>3828</v>
      </c>
    </row>
    <row r="157" spans="2:2" x14ac:dyDescent="0.25">
      <c r="B157" t="s">
        <v>3658</v>
      </c>
    </row>
    <row r="158" spans="2:2" x14ac:dyDescent="0.25">
      <c r="B158" t="s">
        <v>3810</v>
      </c>
    </row>
    <row r="159" spans="2:2" x14ac:dyDescent="0.25">
      <c r="B159" t="s">
        <v>3662</v>
      </c>
    </row>
    <row r="160" spans="2:2" x14ac:dyDescent="0.25">
      <c r="B160" t="s">
        <v>3664</v>
      </c>
    </row>
    <row r="161" spans="2:2" x14ac:dyDescent="0.25">
      <c r="B161" t="s">
        <v>3670</v>
      </c>
    </row>
    <row r="162" spans="2:2" x14ac:dyDescent="0.25">
      <c r="B162" t="s">
        <v>3646</v>
      </c>
    </row>
    <row r="163" spans="2:2" x14ac:dyDescent="0.25">
      <c r="B163" t="s">
        <v>3679</v>
      </c>
    </row>
    <row r="164" spans="2:2" x14ac:dyDescent="0.25">
      <c r="B164" t="s">
        <v>3694</v>
      </c>
    </row>
    <row r="165" spans="2:2" x14ac:dyDescent="0.25">
      <c r="B165" t="s">
        <v>3289</v>
      </c>
    </row>
    <row r="166" spans="2:2" x14ac:dyDescent="0.25">
      <c r="B166" t="s">
        <v>1734</v>
      </c>
    </row>
    <row r="167" spans="2:2" x14ac:dyDescent="0.25">
      <c r="B167" t="s">
        <v>3657</v>
      </c>
    </row>
    <row r="168" spans="2:2" x14ac:dyDescent="0.25">
      <c r="B168" t="s">
        <v>2143</v>
      </c>
    </row>
    <row r="169" spans="2:2" x14ac:dyDescent="0.25">
      <c r="B169" t="s">
        <v>2146</v>
      </c>
    </row>
    <row r="170" spans="2:2" x14ac:dyDescent="0.25">
      <c r="B170" t="s">
        <v>3825</v>
      </c>
    </row>
    <row r="171" spans="2:2" x14ac:dyDescent="0.25">
      <c r="B171" t="s">
        <v>3674</v>
      </c>
    </row>
    <row r="172" spans="2:2" x14ac:dyDescent="0.25">
      <c r="B172" t="s">
        <v>3814</v>
      </c>
    </row>
    <row r="173" spans="2:2" x14ac:dyDescent="0.25">
      <c r="B173" t="s">
        <v>3687</v>
      </c>
    </row>
    <row r="174" spans="2:2" x14ac:dyDescent="0.25">
      <c r="B174" t="s">
        <v>3689</v>
      </c>
    </row>
    <row r="175" spans="2:2" x14ac:dyDescent="0.25">
      <c r="B175" t="s">
        <v>3802</v>
      </c>
    </row>
    <row r="176" spans="2:2" x14ac:dyDescent="0.25">
      <c r="B176" t="s">
        <v>3681</v>
      </c>
    </row>
    <row r="177" spans="2:2" x14ac:dyDescent="0.25">
      <c r="B177" t="s">
        <v>3294</v>
      </c>
    </row>
  </sheetData>
  <autoFilter ref="B2:B177" xr:uid="{F34798DB-A1D4-433F-99A8-DFFA5F95D394}">
    <sortState xmlns:xlrd2="http://schemas.microsoft.com/office/spreadsheetml/2017/richdata2" ref="B3:B177">
      <sortCondition ref="B2:B177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B3:I148"/>
  <sheetViews>
    <sheetView workbookViewId="0">
      <selection activeCell="F31" sqref="F31"/>
    </sheetView>
  </sheetViews>
  <sheetFormatPr defaultRowHeight="15" x14ac:dyDescent="0.25"/>
  <sheetData>
    <row r="3" spans="2:9" x14ac:dyDescent="0.25">
      <c r="B3" t="s">
        <v>1804</v>
      </c>
      <c r="C3">
        <v>113049</v>
      </c>
      <c r="E3" t="s">
        <v>2707</v>
      </c>
      <c r="F3">
        <v>113050</v>
      </c>
      <c r="H3" t="s">
        <v>2502</v>
      </c>
      <c r="I3">
        <v>113297</v>
      </c>
    </row>
    <row r="4" spans="2:9" x14ac:dyDescent="0.25">
      <c r="B4" t="s">
        <v>1809</v>
      </c>
      <c r="C4">
        <v>113000</v>
      </c>
      <c r="E4" t="s">
        <v>2708</v>
      </c>
      <c r="F4">
        <v>113001</v>
      </c>
      <c r="H4" t="s">
        <v>10</v>
      </c>
      <c r="I4">
        <v>114194</v>
      </c>
    </row>
    <row r="5" spans="2:9" x14ac:dyDescent="0.25">
      <c r="B5" t="s">
        <v>1811</v>
      </c>
      <c r="C5">
        <v>113000</v>
      </c>
      <c r="E5" t="s">
        <v>2709</v>
      </c>
      <c r="F5">
        <v>113001</v>
      </c>
      <c r="H5" t="s">
        <v>12</v>
      </c>
      <c r="I5">
        <v>114021</v>
      </c>
    </row>
    <row r="6" spans="2:9" x14ac:dyDescent="0.25">
      <c r="B6" t="s">
        <v>1813</v>
      </c>
      <c r="C6">
        <v>113000</v>
      </c>
      <c r="E6" t="s">
        <v>2710</v>
      </c>
      <c r="F6">
        <v>113001</v>
      </c>
      <c r="H6" t="s">
        <v>14</v>
      </c>
      <c r="I6">
        <v>114023</v>
      </c>
    </row>
    <row r="7" spans="2:9" x14ac:dyDescent="0.25">
      <c r="B7" t="s">
        <v>1814</v>
      </c>
      <c r="C7">
        <v>113000</v>
      </c>
      <c r="E7" t="s">
        <v>2711</v>
      </c>
      <c r="F7">
        <v>113001</v>
      </c>
      <c r="H7" t="s">
        <v>16</v>
      </c>
      <c r="I7">
        <v>114024</v>
      </c>
    </row>
    <row r="8" spans="2:9" x14ac:dyDescent="0.25">
      <c r="B8" t="s">
        <v>1815</v>
      </c>
      <c r="C8">
        <v>113000</v>
      </c>
      <c r="E8" t="s">
        <v>2712</v>
      </c>
      <c r="F8">
        <v>113001</v>
      </c>
      <c r="H8" t="s">
        <v>870</v>
      </c>
      <c r="I8">
        <v>114182</v>
      </c>
    </row>
    <row r="9" spans="2:9" x14ac:dyDescent="0.25">
      <c r="B9" t="s">
        <v>1816</v>
      </c>
      <c r="C9">
        <v>113000</v>
      </c>
      <c r="E9" t="s">
        <v>2713</v>
      </c>
      <c r="F9">
        <v>113001</v>
      </c>
      <c r="H9" t="s">
        <v>18</v>
      </c>
      <c r="I9">
        <v>114042</v>
      </c>
    </row>
    <row r="10" spans="2:9" x14ac:dyDescent="0.25">
      <c r="B10" t="s">
        <v>1817</v>
      </c>
      <c r="C10">
        <v>113002</v>
      </c>
      <c r="E10" t="s">
        <v>2720</v>
      </c>
      <c r="F10">
        <v>113003</v>
      </c>
      <c r="H10" t="s">
        <v>20</v>
      </c>
      <c r="I10">
        <v>113414</v>
      </c>
    </row>
    <row r="11" spans="2:9" x14ac:dyDescent="0.25">
      <c r="B11" t="s">
        <v>1818</v>
      </c>
      <c r="C11">
        <v>113002</v>
      </c>
      <c r="E11" t="s">
        <v>2714</v>
      </c>
      <c r="F11">
        <v>113003</v>
      </c>
      <c r="H11" t="s">
        <v>2560</v>
      </c>
      <c r="I11">
        <v>113415</v>
      </c>
    </row>
    <row r="12" spans="2:9" x14ac:dyDescent="0.25">
      <c r="B12" t="s">
        <v>1819</v>
      </c>
      <c r="C12">
        <v>113002</v>
      </c>
      <c r="E12" t="s">
        <v>2721</v>
      </c>
      <c r="F12">
        <v>113003</v>
      </c>
      <c r="H12" t="s">
        <v>22</v>
      </c>
      <c r="I12">
        <v>113417</v>
      </c>
    </row>
    <row r="13" spans="2:9" x14ac:dyDescent="0.25">
      <c r="B13" t="s">
        <v>1820</v>
      </c>
      <c r="C13">
        <v>113002</v>
      </c>
      <c r="E13" t="s">
        <v>2715</v>
      </c>
      <c r="F13">
        <v>113003</v>
      </c>
      <c r="H13" t="s">
        <v>2785</v>
      </c>
      <c r="I13">
        <v>114268</v>
      </c>
    </row>
    <row r="14" spans="2:9" x14ac:dyDescent="0.25">
      <c r="B14" t="s">
        <v>1821</v>
      </c>
      <c r="C14">
        <v>113002</v>
      </c>
      <c r="E14" t="s">
        <v>2722</v>
      </c>
      <c r="F14">
        <v>113003</v>
      </c>
      <c r="H14" t="s">
        <v>24</v>
      </c>
      <c r="I14">
        <v>114202</v>
      </c>
    </row>
    <row r="15" spans="2:9" x14ac:dyDescent="0.25">
      <c r="B15" t="s">
        <v>1823</v>
      </c>
      <c r="C15">
        <v>113002</v>
      </c>
      <c r="E15" t="s">
        <v>2716</v>
      </c>
      <c r="F15">
        <v>113003</v>
      </c>
      <c r="H15" t="s">
        <v>28</v>
      </c>
      <c r="I15">
        <v>114200</v>
      </c>
    </row>
    <row r="16" spans="2:9" x14ac:dyDescent="0.25">
      <c r="B16" t="s">
        <v>1824</v>
      </c>
      <c r="C16">
        <v>113002</v>
      </c>
      <c r="E16" t="s">
        <v>2723</v>
      </c>
      <c r="F16">
        <v>113003</v>
      </c>
      <c r="H16" t="s">
        <v>2786</v>
      </c>
      <c r="I16">
        <v>113449</v>
      </c>
    </row>
    <row r="17" spans="2:9" x14ac:dyDescent="0.25">
      <c r="B17" t="s">
        <v>1826</v>
      </c>
      <c r="C17">
        <v>113002</v>
      </c>
      <c r="E17" t="s">
        <v>2717</v>
      </c>
      <c r="F17">
        <v>113003</v>
      </c>
      <c r="H17" t="s">
        <v>2787</v>
      </c>
      <c r="I17">
        <v>114291</v>
      </c>
    </row>
    <row r="18" spans="2:9" x14ac:dyDescent="0.25">
      <c r="B18" t="s">
        <v>1827</v>
      </c>
      <c r="C18">
        <v>113002</v>
      </c>
      <c r="E18" t="s">
        <v>2724</v>
      </c>
      <c r="F18">
        <v>113003</v>
      </c>
      <c r="H18" t="s">
        <v>2788</v>
      </c>
      <c r="I18">
        <v>114295</v>
      </c>
    </row>
    <row r="19" spans="2:9" x14ac:dyDescent="0.25">
      <c r="B19" t="s">
        <v>1828</v>
      </c>
      <c r="C19">
        <v>113002</v>
      </c>
      <c r="E19" t="s">
        <v>2718</v>
      </c>
      <c r="F19">
        <v>113003</v>
      </c>
      <c r="H19" t="s">
        <v>2789</v>
      </c>
      <c r="I19">
        <v>114029</v>
      </c>
    </row>
    <row r="20" spans="2:9" x14ac:dyDescent="0.25">
      <c r="B20" t="s">
        <v>1829</v>
      </c>
      <c r="C20">
        <v>113002</v>
      </c>
      <c r="E20" t="s">
        <v>2725</v>
      </c>
      <c r="F20">
        <v>113003</v>
      </c>
      <c r="H20" t="s">
        <v>3304</v>
      </c>
      <c r="I20">
        <v>113230</v>
      </c>
    </row>
    <row r="21" spans="2:9" x14ac:dyDescent="0.25">
      <c r="B21" t="s">
        <v>1830</v>
      </c>
      <c r="C21">
        <v>113002</v>
      </c>
      <c r="E21" t="s">
        <v>2719</v>
      </c>
      <c r="F21">
        <v>113003</v>
      </c>
      <c r="H21" t="s">
        <v>3305</v>
      </c>
      <c r="I21">
        <v>113234</v>
      </c>
    </row>
    <row r="22" spans="2:9" x14ac:dyDescent="0.25">
      <c r="B22" t="s">
        <v>3205</v>
      </c>
      <c r="C22">
        <v>113314</v>
      </c>
      <c r="E22" t="s">
        <v>2555</v>
      </c>
      <c r="F22">
        <v>113315</v>
      </c>
      <c r="H22" t="s">
        <v>3306</v>
      </c>
      <c r="I22">
        <v>113235</v>
      </c>
    </row>
    <row r="23" spans="2:9" x14ac:dyDescent="0.25">
      <c r="B23" t="s">
        <v>811</v>
      </c>
      <c r="C23">
        <v>113426</v>
      </c>
      <c r="E23" t="s">
        <v>2973</v>
      </c>
      <c r="F23">
        <v>116436</v>
      </c>
      <c r="H23" t="s">
        <v>3307</v>
      </c>
      <c r="I23">
        <v>113236</v>
      </c>
    </row>
    <row r="24" spans="2:9" x14ac:dyDescent="0.25">
      <c r="B24" t="s">
        <v>2832</v>
      </c>
      <c r="C24">
        <v>116435</v>
      </c>
      <c r="E24" t="s">
        <v>565</v>
      </c>
      <c r="F24">
        <v>113041</v>
      </c>
      <c r="H24" t="s">
        <v>3308</v>
      </c>
      <c r="I24">
        <v>113233</v>
      </c>
    </row>
    <row r="25" spans="2:9" x14ac:dyDescent="0.25">
      <c r="B25" t="s">
        <v>63</v>
      </c>
      <c r="C25">
        <v>113049</v>
      </c>
      <c r="E25" t="s">
        <v>2727</v>
      </c>
      <c r="F25">
        <v>113045</v>
      </c>
      <c r="H25" t="s">
        <v>41</v>
      </c>
      <c r="I25">
        <v>114369</v>
      </c>
    </row>
    <row r="26" spans="2:9" x14ac:dyDescent="0.25">
      <c r="B26" t="s">
        <v>65</v>
      </c>
      <c r="C26">
        <v>113000</v>
      </c>
      <c r="E26" t="s">
        <v>571</v>
      </c>
      <c r="F26">
        <v>113045</v>
      </c>
      <c r="H26" t="s">
        <v>42</v>
      </c>
      <c r="I26">
        <v>113101</v>
      </c>
    </row>
    <row r="27" spans="2:9" x14ac:dyDescent="0.25">
      <c r="B27" t="s">
        <v>178</v>
      </c>
      <c r="C27">
        <v>113040</v>
      </c>
      <c r="E27" t="s">
        <v>2726</v>
      </c>
      <c r="F27">
        <v>113043</v>
      </c>
      <c r="H27" t="s">
        <v>2790</v>
      </c>
      <c r="I27">
        <v>114216</v>
      </c>
    </row>
    <row r="28" spans="2:9" x14ac:dyDescent="0.25">
      <c r="B28" t="s">
        <v>179</v>
      </c>
      <c r="C28">
        <v>113044</v>
      </c>
      <c r="E28" t="s">
        <v>3584</v>
      </c>
      <c r="F28">
        <v>116442</v>
      </c>
      <c r="H28" t="s">
        <v>2791</v>
      </c>
      <c r="I28">
        <v>114050</v>
      </c>
    </row>
    <row r="29" spans="2:9" x14ac:dyDescent="0.25">
      <c r="B29" t="s">
        <v>1845</v>
      </c>
      <c r="C29">
        <v>113044</v>
      </c>
      <c r="E29" t="s">
        <v>2611</v>
      </c>
      <c r="F29">
        <v>116442</v>
      </c>
      <c r="H29" t="s">
        <v>44</v>
      </c>
      <c r="I29">
        <v>113262</v>
      </c>
    </row>
    <row r="30" spans="2:9" x14ac:dyDescent="0.25">
      <c r="B30" t="s">
        <v>180</v>
      </c>
      <c r="C30">
        <v>113042</v>
      </c>
      <c r="E30" t="s">
        <v>3585</v>
      </c>
      <c r="F30">
        <v>116444</v>
      </c>
      <c r="H30" t="s">
        <v>46</v>
      </c>
      <c r="I30">
        <v>113267</v>
      </c>
    </row>
    <row r="31" spans="2:9" x14ac:dyDescent="0.25">
      <c r="B31" t="s">
        <v>2394</v>
      </c>
      <c r="C31">
        <v>116441</v>
      </c>
      <c r="E31" t="s">
        <v>2612</v>
      </c>
      <c r="F31">
        <v>116444</v>
      </c>
      <c r="H31" t="s">
        <v>47</v>
      </c>
      <c r="I31">
        <v>113421</v>
      </c>
    </row>
    <row r="32" spans="2:9" x14ac:dyDescent="0.25">
      <c r="B32" t="s">
        <v>3581</v>
      </c>
      <c r="C32">
        <v>116441</v>
      </c>
      <c r="E32" t="s">
        <v>2728</v>
      </c>
      <c r="F32">
        <v>113412</v>
      </c>
      <c r="H32" t="s">
        <v>48</v>
      </c>
      <c r="I32">
        <v>113418</v>
      </c>
    </row>
    <row r="33" spans="2:9" x14ac:dyDescent="0.25">
      <c r="B33" t="s">
        <v>2397</v>
      </c>
      <c r="C33">
        <v>116443</v>
      </c>
      <c r="E33" t="s">
        <v>3206</v>
      </c>
      <c r="F33">
        <v>114017</v>
      </c>
      <c r="H33" t="s">
        <v>2186</v>
      </c>
      <c r="I33">
        <v>113416</v>
      </c>
    </row>
    <row r="34" spans="2:9" x14ac:dyDescent="0.25">
      <c r="B34" t="s">
        <v>3582</v>
      </c>
      <c r="C34">
        <v>116443</v>
      </c>
      <c r="E34" t="s">
        <v>584</v>
      </c>
      <c r="F34">
        <v>113065</v>
      </c>
      <c r="H34" t="s">
        <v>49</v>
      </c>
      <c r="I34">
        <v>113419</v>
      </c>
    </row>
    <row r="35" spans="2:9" x14ac:dyDescent="0.25">
      <c r="B35" t="s">
        <v>181</v>
      </c>
      <c r="C35">
        <v>113411</v>
      </c>
      <c r="E35" t="s">
        <v>2729</v>
      </c>
      <c r="F35">
        <v>113053</v>
      </c>
      <c r="H35" t="s">
        <v>50</v>
      </c>
      <c r="I35">
        <v>113420</v>
      </c>
    </row>
    <row r="36" spans="2:9" x14ac:dyDescent="0.25">
      <c r="B36" t="s">
        <v>576</v>
      </c>
      <c r="C36">
        <v>113056</v>
      </c>
      <c r="E36" t="s">
        <v>2730</v>
      </c>
      <c r="F36">
        <v>113053</v>
      </c>
      <c r="H36" t="s">
        <v>51</v>
      </c>
      <c r="I36">
        <v>113422</v>
      </c>
    </row>
    <row r="37" spans="2:9" x14ac:dyDescent="0.25">
      <c r="B37" t="s">
        <v>3277</v>
      </c>
      <c r="C37">
        <v>113052</v>
      </c>
      <c r="E37" t="s">
        <v>2731</v>
      </c>
      <c r="F37">
        <v>113015</v>
      </c>
      <c r="H37" t="s">
        <v>2168</v>
      </c>
      <c r="I37">
        <v>113138</v>
      </c>
    </row>
    <row r="38" spans="2:9" x14ac:dyDescent="0.25">
      <c r="B38" t="s">
        <v>183</v>
      </c>
      <c r="C38">
        <v>113052</v>
      </c>
      <c r="E38" t="s">
        <v>2732</v>
      </c>
      <c r="F38">
        <v>113015</v>
      </c>
      <c r="H38" t="s">
        <v>3589</v>
      </c>
      <c r="I38">
        <v>113146</v>
      </c>
    </row>
    <row r="39" spans="2:9" x14ac:dyDescent="0.25">
      <c r="B39" t="s">
        <v>2194</v>
      </c>
      <c r="C39">
        <v>113014</v>
      </c>
      <c r="E39" t="s">
        <v>591</v>
      </c>
      <c r="F39">
        <v>113071</v>
      </c>
      <c r="H39" t="s">
        <v>2792</v>
      </c>
      <c r="I39">
        <v>113141</v>
      </c>
    </row>
    <row r="40" spans="2:9" x14ac:dyDescent="0.25">
      <c r="B40" t="s">
        <v>2195</v>
      </c>
      <c r="C40">
        <v>113014</v>
      </c>
      <c r="E40" t="s">
        <v>594</v>
      </c>
      <c r="F40">
        <v>113073</v>
      </c>
      <c r="H40" t="s">
        <v>53</v>
      </c>
      <c r="I40">
        <v>113131</v>
      </c>
    </row>
    <row r="41" spans="2:9" x14ac:dyDescent="0.25">
      <c r="B41" t="s">
        <v>187</v>
      </c>
      <c r="C41">
        <v>113070</v>
      </c>
      <c r="E41" t="s">
        <v>2746</v>
      </c>
      <c r="F41">
        <v>113317</v>
      </c>
      <c r="H41" t="s">
        <v>54</v>
      </c>
      <c r="I41">
        <v>113132</v>
      </c>
    </row>
    <row r="42" spans="2:9" x14ac:dyDescent="0.25">
      <c r="B42" t="s">
        <v>188</v>
      </c>
      <c r="C42">
        <v>113072</v>
      </c>
      <c r="E42" t="s">
        <v>2705</v>
      </c>
      <c r="F42">
        <v>116428</v>
      </c>
      <c r="H42" t="s">
        <v>55</v>
      </c>
      <c r="I42">
        <v>113133</v>
      </c>
    </row>
    <row r="43" spans="2:9" x14ac:dyDescent="0.25">
      <c r="B43" t="s">
        <v>2173</v>
      </c>
      <c r="C43">
        <v>113316</v>
      </c>
      <c r="E43" t="s">
        <v>2733</v>
      </c>
      <c r="F43">
        <v>114710</v>
      </c>
      <c r="H43" t="s">
        <v>56</v>
      </c>
      <c r="I43">
        <v>113134</v>
      </c>
    </row>
    <row r="44" spans="2:9" x14ac:dyDescent="0.25">
      <c r="B44" t="s">
        <v>2700</v>
      </c>
      <c r="C44">
        <v>116427</v>
      </c>
      <c r="E44" t="s">
        <v>2734</v>
      </c>
      <c r="F44">
        <v>114710</v>
      </c>
      <c r="H44" t="s">
        <v>58</v>
      </c>
      <c r="I44">
        <v>113135</v>
      </c>
    </row>
    <row r="45" spans="2:9" x14ac:dyDescent="0.25">
      <c r="B45" t="s">
        <v>189</v>
      </c>
      <c r="C45">
        <v>114709</v>
      </c>
      <c r="E45" t="s">
        <v>2735</v>
      </c>
      <c r="F45">
        <v>114716</v>
      </c>
      <c r="H45" t="s">
        <v>59</v>
      </c>
      <c r="I45">
        <v>113136</v>
      </c>
    </row>
    <row r="46" spans="2:9" x14ac:dyDescent="0.25">
      <c r="B46" t="s">
        <v>1851</v>
      </c>
      <c r="C46">
        <v>114709</v>
      </c>
      <c r="E46" t="s">
        <v>2736</v>
      </c>
      <c r="F46">
        <v>114716</v>
      </c>
      <c r="H46" t="s">
        <v>1755</v>
      </c>
      <c r="I46">
        <v>113137</v>
      </c>
    </row>
    <row r="47" spans="2:9" x14ac:dyDescent="0.25">
      <c r="B47" t="s">
        <v>190</v>
      </c>
      <c r="C47">
        <v>114715</v>
      </c>
      <c r="E47" t="s">
        <v>2648</v>
      </c>
      <c r="F47">
        <v>114708</v>
      </c>
      <c r="H47" t="s">
        <v>60</v>
      </c>
      <c r="I47">
        <v>113160</v>
      </c>
    </row>
    <row r="48" spans="2:9" x14ac:dyDescent="0.25">
      <c r="B48" t="s">
        <v>1852</v>
      </c>
      <c r="C48">
        <v>114715</v>
      </c>
      <c r="E48" t="s">
        <v>3384</v>
      </c>
      <c r="F48">
        <v>116454</v>
      </c>
      <c r="H48" t="s">
        <v>61</v>
      </c>
      <c r="I48">
        <v>113161</v>
      </c>
    </row>
    <row r="49" spans="2:9" x14ac:dyDescent="0.25">
      <c r="B49" t="s">
        <v>2401</v>
      </c>
      <c r="C49">
        <v>114707</v>
      </c>
      <c r="E49" t="s">
        <v>787</v>
      </c>
      <c r="F49">
        <v>113410</v>
      </c>
      <c r="H49" t="s">
        <v>62</v>
      </c>
      <c r="I49">
        <v>113163</v>
      </c>
    </row>
    <row r="50" spans="2:9" x14ac:dyDescent="0.25">
      <c r="B50" t="s">
        <v>3281</v>
      </c>
      <c r="C50">
        <v>116453</v>
      </c>
      <c r="E50" t="s">
        <v>2737</v>
      </c>
      <c r="F50">
        <v>116021</v>
      </c>
      <c r="H50" t="s">
        <v>69</v>
      </c>
      <c r="I50">
        <v>114031</v>
      </c>
    </row>
    <row r="51" spans="2:9" x14ac:dyDescent="0.25">
      <c r="B51" t="s">
        <v>191</v>
      </c>
      <c r="C51">
        <v>113409</v>
      </c>
      <c r="E51" t="s">
        <v>939</v>
      </c>
      <c r="F51">
        <v>116021</v>
      </c>
      <c r="H51" t="s">
        <v>2059</v>
      </c>
      <c r="I51">
        <v>116008</v>
      </c>
    </row>
    <row r="52" spans="2:9" x14ac:dyDescent="0.25">
      <c r="B52" t="s">
        <v>192</v>
      </c>
      <c r="C52">
        <v>116020</v>
      </c>
      <c r="E52" t="s">
        <v>1714</v>
      </c>
      <c r="F52">
        <v>116422</v>
      </c>
      <c r="H52" t="s">
        <v>2793</v>
      </c>
      <c r="I52">
        <v>113398</v>
      </c>
    </row>
    <row r="53" spans="2:9" x14ac:dyDescent="0.25">
      <c r="B53" t="s">
        <v>193</v>
      </c>
      <c r="C53">
        <v>116020</v>
      </c>
      <c r="E53" t="s">
        <v>2738</v>
      </c>
      <c r="F53">
        <v>116418</v>
      </c>
      <c r="H53" t="s">
        <v>71</v>
      </c>
      <c r="I53">
        <v>113255</v>
      </c>
    </row>
    <row r="54" spans="2:9" x14ac:dyDescent="0.25">
      <c r="B54" t="s">
        <v>1634</v>
      </c>
      <c r="C54">
        <v>116421</v>
      </c>
      <c r="E54" t="s">
        <v>2662</v>
      </c>
      <c r="F54">
        <v>116424</v>
      </c>
      <c r="H54" t="s">
        <v>3301</v>
      </c>
      <c r="I54">
        <v>113196</v>
      </c>
    </row>
    <row r="55" spans="2:9" x14ac:dyDescent="0.25">
      <c r="B55" t="s">
        <v>2403</v>
      </c>
      <c r="C55">
        <v>116417</v>
      </c>
      <c r="E55" t="s">
        <v>3070</v>
      </c>
      <c r="F55">
        <v>116434</v>
      </c>
      <c r="H55" t="s">
        <v>2794</v>
      </c>
      <c r="I55">
        <v>113399</v>
      </c>
    </row>
    <row r="56" spans="2:9" x14ac:dyDescent="0.25">
      <c r="B56" t="s">
        <v>2404</v>
      </c>
      <c r="C56">
        <v>116417</v>
      </c>
      <c r="E56" t="s">
        <v>2739</v>
      </c>
      <c r="F56">
        <v>116424</v>
      </c>
      <c r="H56" t="s">
        <v>2392</v>
      </c>
      <c r="I56">
        <v>113224</v>
      </c>
    </row>
    <row r="57" spans="2:9" x14ac:dyDescent="0.25">
      <c r="B57" t="s">
        <v>2831</v>
      </c>
      <c r="C57">
        <v>116433</v>
      </c>
      <c r="E57" t="s">
        <v>2663</v>
      </c>
      <c r="F57">
        <v>116424</v>
      </c>
      <c r="H57" t="s">
        <v>2393</v>
      </c>
      <c r="I57">
        <v>113225</v>
      </c>
    </row>
    <row r="58" spans="2:9" x14ac:dyDescent="0.25">
      <c r="B58" t="s">
        <v>2196</v>
      </c>
      <c r="C58">
        <v>116423</v>
      </c>
      <c r="E58" t="s">
        <v>1701</v>
      </c>
      <c r="F58">
        <v>116420</v>
      </c>
      <c r="H58" t="s">
        <v>2795</v>
      </c>
      <c r="I58">
        <v>114051</v>
      </c>
    </row>
    <row r="59" spans="2:9" x14ac:dyDescent="0.25">
      <c r="B59" t="s">
        <v>2406</v>
      </c>
      <c r="C59">
        <v>116423</v>
      </c>
      <c r="E59" t="s">
        <v>546</v>
      </c>
      <c r="F59">
        <v>113031</v>
      </c>
      <c r="H59" t="s">
        <v>2748</v>
      </c>
      <c r="I59">
        <v>113271</v>
      </c>
    </row>
    <row r="60" spans="2:9" x14ac:dyDescent="0.25">
      <c r="B60" t="s">
        <v>1635</v>
      </c>
      <c r="C60">
        <v>116419</v>
      </c>
      <c r="E60" t="s">
        <v>554</v>
      </c>
      <c r="F60">
        <v>113035</v>
      </c>
      <c r="H60" t="s">
        <v>2749</v>
      </c>
      <c r="I60">
        <v>113273</v>
      </c>
    </row>
    <row r="61" spans="2:9" x14ac:dyDescent="0.25">
      <c r="B61" t="s">
        <v>194</v>
      </c>
      <c r="C61">
        <v>113030</v>
      </c>
      <c r="E61" t="s">
        <v>550</v>
      </c>
      <c r="F61">
        <v>113033</v>
      </c>
      <c r="H61" t="s">
        <v>74</v>
      </c>
      <c r="I61">
        <v>113500</v>
      </c>
    </row>
    <row r="62" spans="2:9" x14ac:dyDescent="0.25">
      <c r="B62" t="s">
        <v>195</v>
      </c>
      <c r="C62">
        <v>113034</v>
      </c>
      <c r="E62" t="s">
        <v>598</v>
      </c>
      <c r="F62">
        <v>113077</v>
      </c>
      <c r="H62" t="s">
        <v>76</v>
      </c>
      <c r="I62">
        <v>113140</v>
      </c>
    </row>
    <row r="63" spans="2:9" x14ac:dyDescent="0.25">
      <c r="B63" t="s">
        <v>196</v>
      </c>
      <c r="C63">
        <v>113032</v>
      </c>
      <c r="E63" t="s">
        <v>623</v>
      </c>
      <c r="F63">
        <v>113118</v>
      </c>
      <c r="H63" t="s">
        <v>77</v>
      </c>
      <c r="I63">
        <v>113228</v>
      </c>
    </row>
    <row r="64" spans="2:9" x14ac:dyDescent="0.25">
      <c r="B64" t="s">
        <v>197</v>
      </c>
      <c r="C64">
        <v>113074</v>
      </c>
      <c r="E64" t="s">
        <v>626</v>
      </c>
      <c r="F64">
        <v>113120</v>
      </c>
      <c r="H64" t="s">
        <v>3207</v>
      </c>
      <c r="I64">
        <v>113221</v>
      </c>
    </row>
    <row r="65" spans="2:9" x14ac:dyDescent="0.25">
      <c r="B65" t="s">
        <v>1734</v>
      </c>
      <c r="C65">
        <v>113117</v>
      </c>
      <c r="E65" t="s">
        <v>3586</v>
      </c>
      <c r="F65">
        <v>113145</v>
      </c>
      <c r="H65" t="s">
        <v>2071</v>
      </c>
      <c r="I65">
        <v>113423</v>
      </c>
    </row>
    <row r="66" spans="2:9" x14ac:dyDescent="0.25">
      <c r="B66" t="s">
        <v>199</v>
      </c>
      <c r="C66">
        <v>113119</v>
      </c>
      <c r="E66" t="s">
        <v>529</v>
      </c>
      <c r="F66">
        <v>113010</v>
      </c>
      <c r="H66" t="s">
        <v>2391</v>
      </c>
      <c r="I66">
        <v>113139</v>
      </c>
    </row>
    <row r="67" spans="2:9" x14ac:dyDescent="0.25">
      <c r="B67" t="s">
        <v>3583</v>
      </c>
      <c r="C67">
        <v>113117</v>
      </c>
      <c r="E67" t="s">
        <v>2740</v>
      </c>
      <c r="F67">
        <v>113085</v>
      </c>
      <c r="H67" t="s">
        <v>79</v>
      </c>
      <c r="I67">
        <v>113232</v>
      </c>
    </row>
    <row r="68" spans="2:9" x14ac:dyDescent="0.25">
      <c r="B68" t="s">
        <v>200</v>
      </c>
      <c r="C68">
        <v>113009</v>
      </c>
      <c r="E68" t="s">
        <v>601</v>
      </c>
      <c r="F68">
        <v>113085</v>
      </c>
      <c r="H68" t="s">
        <v>2077</v>
      </c>
      <c r="I68">
        <v>114197</v>
      </c>
    </row>
    <row r="69" spans="2:9" x14ac:dyDescent="0.25">
      <c r="B69" t="s">
        <v>201</v>
      </c>
      <c r="C69">
        <v>113083</v>
      </c>
      <c r="E69" t="s">
        <v>2704</v>
      </c>
      <c r="F69">
        <v>116446</v>
      </c>
      <c r="H69" t="s">
        <v>2796</v>
      </c>
      <c r="I69">
        <v>114025</v>
      </c>
    </row>
    <row r="70" spans="2:9" x14ac:dyDescent="0.25">
      <c r="B70" t="s">
        <v>202</v>
      </c>
      <c r="C70">
        <v>113083</v>
      </c>
      <c r="E70" t="s">
        <v>921</v>
      </c>
      <c r="F70">
        <v>114712</v>
      </c>
      <c r="H70" t="s">
        <v>81</v>
      </c>
      <c r="I70">
        <v>114034</v>
      </c>
    </row>
    <row r="71" spans="2:9" x14ac:dyDescent="0.25">
      <c r="B71" t="s">
        <v>2433</v>
      </c>
      <c r="C71">
        <v>116445</v>
      </c>
      <c r="E71" t="s">
        <v>3153</v>
      </c>
      <c r="F71">
        <v>116452</v>
      </c>
      <c r="H71" t="s">
        <v>2080</v>
      </c>
      <c r="I71">
        <v>114035</v>
      </c>
    </row>
    <row r="72" spans="2:9" x14ac:dyDescent="0.25">
      <c r="B72" t="s">
        <v>203</v>
      </c>
      <c r="C72">
        <v>114711</v>
      </c>
      <c r="E72" t="s">
        <v>2703</v>
      </c>
      <c r="F72">
        <v>116448</v>
      </c>
      <c r="H72" t="s">
        <v>83</v>
      </c>
      <c r="I72">
        <v>113115</v>
      </c>
    </row>
    <row r="73" spans="2:9" x14ac:dyDescent="0.25">
      <c r="B73" t="s">
        <v>2435</v>
      </c>
      <c r="C73">
        <v>116447</v>
      </c>
      <c r="E73" t="s">
        <v>977</v>
      </c>
      <c r="F73">
        <v>116115</v>
      </c>
      <c r="H73" t="s">
        <v>85</v>
      </c>
      <c r="I73">
        <v>113129</v>
      </c>
    </row>
    <row r="74" spans="2:9" x14ac:dyDescent="0.25">
      <c r="B74" t="s">
        <v>204</v>
      </c>
      <c r="C74">
        <v>113087</v>
      </c>
      <c r="E74" t="s">
        <v>2674</v>
      </c>
      <c r="F74">
        <v>116116</v>
      </c>
      <c r="H74" t="s">
        <v>2750</v>
      </c>
      <c r="I74">
        <v>113142</v>
      </c>
    </row>
    <row r="75" spans="2:9" x14ac:dyDescent="0.25">
      <c r="B75" t="s">
        <v>2197</v>
      </c>
      <c r="C75">
        <v>113107</v>
      </c>
      <c r="E75" t="s">
        <v>2676</v>
      </c>
      <c r="F75">
        <v>116450</v>
      </c>
      <c r="H75" t="s">
        <v>2751</v>
      </c>
      <c r="I75">
        <v>113143</v>
      </c>
    </row>
    <row r="76" spans="2:9" x14ac:dyDescent="0.25">
      <c r="B76" t="s">
        <v>2675</v>
      </c>
      <c r="C76">
        <v>116449</v>
      </c>
      <c r="E76" t="s">
        <v>2741</v>
      </c>
      <c r="F76">
        <v>113405</v>
      </c>
      <c r="H76" t="s">
        <v>2797</v>
      </c>
      <c r="I76">
        <v>114106</v>
      </c>
    </row>
    <row r="77" spans="2:9" x14ac:dyDescent="0.25">
      <c r="B77" t="s">
        <v>206</v>
      </c>
      <c r="C77">
        <v>113404</v>
      </c>
      <c r="E77" t="s">
        <v>2742</v>
      </c>
      <c r="F77">
        <v>116114</v>
      </c>
      <c r="H77" t="s">
        <v>87</v>
      </c>
      <c r="I77">
        <v>114108</v>
      </c>
    </row>
    <row r="78" spans="2:9" x14ac:dyDescent="0.25">
      <c r="B78" t="s">
        <v>207</v>
      </c>
      <c r="C78">
        <v>116016</v>
      </c>
      <c r="E78" t="s">
        <v>975</v>
      </c>
      <c r="F78">
        <v>116114</v>
      </c>
      <c r="H78" t="s">
        <v>89</v>
      </c>
      <c r="I78">
        <v>114110</v>
      </c>
    </row>
    <row r="79" spans="2:9" x14ac:dyDescent="0.25">
      <c r="B79" t="s">
        <v>208</v>
      </c>
      <c r="C79">
        <v>116016</v>
      </c>
      <c r="E79" t="s">
        <v>2778</v>
      </c>
      <c r="F79">
        <v>113446</v>
      </c>
      <c r="H79" t="s">
        <v>90</v>
      </c>
      <c r="I79">
        <v>113197</v>
      </c>
    </row>
    <row r="80" spans="2:9" x14ac:dyDescent="0.25">
      <c r="B80" t="s">
        <v>2771</v>
      </c>
      <c r="C80">
        <v>113445</v>
      </c>
      <c r="E80" t="s">
        <v>2779</v>
      </c>
      <c r="F80">
        <v>113448</v>
      </c>
      <c r="H80" t="s">
        <v>94</v>
      </c>
      <c r="I80">
        <v>113216</v>
      </c>
    </row>
    <row r="81" spans="2:9" x14ac:dyDescent="0.25">
      <c r="B81" t="s">
        <v>2772</v>
      </c>
      <c r="C81">
        <v>113447</v>
      </c>
      <c r="E81" t="s">
        <v>3156</v>
      </c>
      <c r="F81">
        <v>113454</v>
      </c>
      <c r="H81" t="s">
        <v>2798</v>
      </c>
      <c r="I81">
        <v>114090</v>
      </c>
    </row>
    <row r="82" spans="2:9" x14ac:dyDescent="0.25">
      <c r="B82" t="s">
        <v>3155</v>
      </c>
      <c r="C82">
        <v>113453</v>
      </c>
      <c r="E82" t="s">
        <v>2780</v>
      </c>
      <c r="F82">
        <v>113452</v>
      </c>
      <c r="H82" t="s">
        <v>97</v>
      </c>
      <c r="I82">
        <v>113105</v>
      </c>
    </row>
    <row r="83" spans="2:9" x14ac:dyDescent="0.25">
      <c r="B83" t="s">
        <v>2773</v>
      </c>
      <c r="C83">
        <v>113451</v>
      </c>
      <c r="E83" t="s">
        <v>3278</v>
      </c>
      <c r="F83">
        <v>113381</v>
      </c>
      <c r="H83" t="s">
        <v>98</v>
      </c>
      <c r="I83">
        <v>113248</v>
      </c>
    </row>
    <row r="84" spans="2:9" x14ac:dyDescent="0.25">
      <c r="B84" t="s">
        <v>1859</v>
      </c>
      <c r="C84">
        <v>113380</v>
      </c>
      <c r="E84" t="s">
        <v>1875</v>
      </c>
      <c r="F84">
        <v>113381</v>
      </c>
      <c r="H84" t="s">
        <v>100</v>
      </c>
      <c r="I84">
        <v>113251</v>
      </c>
    </row>
    <row r="85" spans="2:9" x14ac:dyDescent="0.25">
      <c r="B85" t="s">
        <v>2701</v>
      </c>
      <c r="C85">
        <v>113380</v>
      </c>
      <c r="E85" t="s">
        <v>784</v>
      </c>
      <c r="F85">
        <v>113408</v>
      </c>
      <c r="H85" t="s">
        <v>102</v>
      </c>
      <c r="I85">
        <v>113249</v>
      </c>
    </row>
    <row r="86" spans="2:9" x14ac:dyDescent="0.25">
      <c r="B86" t="s">
        <v>209</v>
      </c>
      <c r="C86">
        <v>113403</v>
      </c>
      <c r="E86" t="s">
        <v>2781</v>
      </c>
      <c r="F86">
        <v>113438</v>
      </c>
      <c r="H86" t="s">
        <v>104</v>
      </c>
      <c r="I86">
        <v>113250</v>
      </c>
    </row>
    <row r="87" spans="2:9" x14ac:dyDescent="0.25">
      <c r="B87" t="s">
        <v>2774</v>
      </c>
      <c r="C87">
        <v>113437</v>
      </c>
      <c r="E87" t="s">
        <v>2782</v>
      </c>
      <c r="F87">
        <v>113444</v>
      </c>
      <c r="H87" t="s">
        <v>105</v>
      </c>
      <c r="I87">
        <v>113237</v>
      </c>
    </row>
    <row r="88" spans="2:9" x14ac:dyDescent="0.25">
      <c r="B88" t="s">
        <v>2775</v>
      </c>
      <c r="C88">
        <v>113443</v>
      </c>
      <c r="E88" t="s">
        <v>2783</v>
      </c>
      <c r="F88">
        <v>113442</v>
      </c>
      <c r="H88" t="s">
        <v>107</v>
      </c>
      <c r="I88">
        <v>113242</v>
      </c>
    </row>
    <row r="89" spans="2:9" x14ac:dyDescent="0.25">
      <c r="B89" t="s">
        <v>2776</v>
      </c>
      <c r="C89">
        <v>113441</v>
      </c>
      <c r="E89" t="s">
        <v>2784</v>
      </c>
      <c r="F89">
        <v>113440</v>
      </c>
      <c r="H89" t="s">
        <v>2799</v>
      </c>
      <c r="I89">
        <v>113243</v>
      </c>
    </row>
    <row r="90" spans="2:9" x14ac:dyDescent="0.25">
      <c r="B90" t="s">
        <v>2777</v>
      </c>
      <c r="C90">
        <v>113439</v>
      </c>
      <c r="E90" t="s">
        <v>1908</v>
      </c>
      <c r="F90">
        <v>113435</v>
      </c>
      <c r="H90" t="s">
        <v>108</v>
      </c>
      <c r="I90">
        <v>113238</v>
      </c>
    </row>
    <row r="91" spans="2:9" x14ac:dyDescent="0.25">
      <c r="B91" t="s">
        <v>1758</v>
      </c>
      <c r="C91">
        <v>113436</v>
      </c>
      <c r="E91" t="s">
        <v>782</v>
      </c>
      <c r="F91">
        <v>113407</v>
      </c>
      <c r="H91" t="s">
        <v>295</v>
      </c>
      <c r="I91">
        <v>113239</v>
      </c>
    </row>
    <row r="92" spans="2:9" x14ac:dyDescent="0.25">
      <c r="B92" t="s">
        <v>210</v>
      </c>
      <c r="C92">
        <v>113406</v>
      </c>
      <c r="E92" t="s">
        <v>2678</v>
      </c>
      <c r="F92">
        <v>116134</v>
      </c>
      <c r="H92" t="s">
        <v>109</v>
      </c>
      <c r="I92">
        <v>113240</v>
      </c>
    </row>
    <row r="93" spans="2:9" x14ac:dyDescent="0.25">
      <c r="B93" t="s">
        <v>2677</v>
      </c>
      <c r="C93">
        <v>116133</v>
      </c>
      <c r="E93" t="s">
        <v>2743</v>
      </c>
      <c r="F93">
        <v>113005</v>
      </c>
      <c r="H93" t="s">
        <v>2752</v>
      </c>
      <c r="I93">
        <v>113241</v>
      </c>
    </row>
    <row r="94" spans="2:9" x14ac:dyDescent="0.25">
      <c r="B94" t="s">
        <v>2702</v>
      </c>
      <c r="C94">
        <v>113004</v>
      </c>
      <c r="E94" t="s">
        <v>579</v>
      </c>
      <c r="F94">
        <v>113061</v>
      </c>
      <c r="H94" t="s">
        <v>2800</v>
      </c>
      <c r="I94">
        <v>113252</v>
      </c>
    </row>
    <row r="95" spans="2:9" x14ac:dyDescent="0.25">
      <c r="B95" t="s">
        <v>212</v>
      </c>
      <c r="C95">
        <v>113060</v>
      </c>
      <c r="E95" t="s">
        <v>582</v>
      </c>
      <c r="F95">
        <v>113063</v>
      </c>
      <c r="H95" t="s">
        <v>111</v>
      </c>
      <c r="I95">
        <v>113247</v>
      </c>
    </row>
    <row r="96" spans="2:9" x14ac:dyDescent="0.25">
      <c r="B96" t="s">
        <v>213</v>
      </c>
      <c r="C96">
        <v>113062</v>
      </c>
      <c r="E96" t="s">
        <v>933</v>
      </c>
      <c r="F96">
        <v>114718</v>
      </c>
      <c r="H96" t="s">
        <v>3208</v>
      </c>
      <c r="I96">
        <v>113223</v>
      </c>
    </row>
    <row r="97" spans="2:9" x14ac:dyDescent="0.25">
      <c r="B97" t="s">
        <v>214</v>
      </c>
      <c r="C97">
        <v>114717</v>
      </c>
      <c r="E97" t="s">
        <v>1378</v>
      </c>
      <c r="F97">
        <v>116415</v>
      </c>
      <c r="H97" t="s">
        <v>3209</v>
      </c>
      <c r="I97">
        <v>113308</v>
      </c>
    </row>
    <row r="98" spans="2:9" x14ac:dyDescent="0.25">
      <c r="B98" t="s">
        <v>1376</v>
      </c>
      <c r="C98">
        <v>116414</v>
      </c>
      <c r="E98" t="s">
        <v>2706</v>
      </c>
      <c r="F98">
        <v>116432</v>
      </c>
      <c r="H98" t="s">
        <v>3276</v>
      </c>
      <c r="I98">
        <v>113222</v>
      </c>
    </row>
    <row r="99" spans="2:9" x14ac:dyDescent="0.25">
      <c r="B99" t="s">
        <v>2429</v>
      </c>
      <c r="C99">
        <v>116431</v>
      </c>
      <c r="E99" t="s">
        <v>2685</v>
      </c>
      <c r="F99">
        <v>116430</v>
      </c>
      <c r="H99" t="s">
        <v>112</v>
      </c>
      <c r="I99">
        <v>113110</v>
      </c>
    </row>
    <row r="100" spans="2:9" x14ac:dyDescent="0.25">
      <c r="B100" t="s">
        <v>1856</v>
      </c>
      <c r="C100">
        <v>116429</v>
      </c>
      <c r="E100" t="s">
        <v>2687</v>
      </c>
      <c r="F100">
        <v>116124</v>
      </c>
      <c r="H100" t="s">
        <v>2801</v>
      </c>
      <c r="I100">
        <v>113124</v>
      </c>
    </row>
    <row r="101" spans="2:9" x14ac:dyDescent="0.25">
      <c r="B101" t="s">
        <v>2686</v>
      </c>
      <c r="C101">
        <v>116117</v>
      </c>
      <c r="E101" t="s">
        <v>2744</v>
      </c>
      <c r="F101">
        <v>113027</v>
      </c>
      <c r="H101" t="s">
        <v>116</v>
      </c>
      <c r="I101">
        <v>113128</v>
      </c>
    </row>
    <row r="102" spans="2:9" x14ac:dyDescent="0.25">
      <c r="B102" t="s">
        <v>1857</v>
      </c>
      <c r="C102">
        <v>113026</v>
      </c>
      <c r="E102" t="s">
        <v>2745</v>
      </c>
      <c r="F102">
        <v>113027</v>
      </c>
      <c r="H102" t="s">
        <v>2166</v>
      </c>
      <c r="I102">
        <v>113127</v>
      </c>
    </row>
    <row r="103" spans="2:9" x14ac:dyDescent="0.25">
      <c r="B103" t="s">
        <v>1858</v>
      </c>
      <c r="C103">
        <v>113026</v>
      </c>
      <c r="E103" t="s">
        <v>3587</v>
      </c>
      <c r="F103">
        <v>113179</v>
      </c>
      <c r="H103" t="s">
        <v>2747</v>
      </c>
      <c r="I103">
        <v>113125</v>
      </c>
    </row>
    <row r="104" spans="2:9" x14ac:dyDescent="0.25">
      <c r="E104" t="s">
        <v>3588</v>
      </c>
      <c r="F104">
        <v>113182</v>
      </c>
      <c r="H104" t="s">
        <v>119</v>
      </c>
      <c r="I104">
        <v>114135</v>
      </c>
    </row>
    <row r="105" spans="2:9" x14ac:dyDescent="0.25">
      <c r="H105" t="s">
        <v>3297</v>
      </c>
      <c r="I105">
        <v>113194</v>
      </c>
    </row>
    <row r="106" spans="2:9" x14ac:dyDescent="0.25">
      <c r="H106" t="s">
        <v>120</v>
      </c>
      <c r="I106">
        <v>113103</v>
      </c>
    </row>
    <row r="107" spans="2:9" x14ac:dyDescent="0.25">
      <c r="H107" t="s">
        <v>120</v>
      </c>
      <c r="I107">
        <v>113104</v>
      </c>
    </row>
    <row r="108" spans="2:9" x14ac:dyDescent="0.25">
      <c r="H108" t="s">
        <v>882</v>
      </c>
      <c r="I108">
        <v>114215</v>
      </c>
    </row>
    <row r="109" spans="2:9" x14ac:dyDescent="0.25">
      <c r="H109" t="s">
        <v>2074</v>
      </c>
      <c r="I109">
        <v>114220</v>
      </c>
    </row>
    <row r="110" spans="2:9" x14ac:dyDescent="0.25">
      <c r="H110" t="s">
        <v>129</v>
      </c>
      <c r="I110">
        <v>113122</v>
      </c>
    </row>
    <row r="111" spans="2:9" x14ac:dyDescent="0.25">
      <c r="H111" t="s">
        <v>131</v>
      </c>
      <c r="I111">
        <v>114070</v>
      </c>
    </row>
    <row r="112" spans="2:9" x14ac:dyDescent="0.25">
      <c r="H112" t="s">
        <v>3289</v>
      </c>
      <c r="I112">
        <v>113184</v>
      </c>
    </row>
    <row r="113" spans="8:9" x14ac:dyDescent="0.25">
      <c r="H113" t="s">
        <v>2820</v>
      </c>
      <c r="I113">
        <v>114232</v>
      </c>
    </row>
    <row r="114" spans="8:9" x14ac:dyDescent="0.25">
      <c r="H114" t="s">
        <v>2821</v>
      </c>
      <c r="I114">
        <v>114233</v>
      </c>
    </row>
    <row r="115" spans="8:9" x14ac:dyDescent="0.25">
      <c r="H115" t="s">
        <v>914</v>
      </c>
      <c r="I115">
        <v>114375</v>
      </c>
    </row>
    <row r="116" spans="8:9" x14ac:dyDescent="0.25">
      <c r="H116" t="s">
        <v>2126</v>
      </c>
      <c r="I116">
        <v>113200</v>
      </c>
    </row>
    <row r="117" spans="8:9" x14ac:dyDescent="0.25">
      <c r="H117" t="s">
        <v>135</v>
      </c>
      <c r="I117">
        <v>113301</v>
      </c>
    </row>
    <row r="118" spans="8:9" x14ac:dyDescent="0.25">
      <c r="H118" t="s">
        <v>137</v>
      </c>
      <c r="I118">
        <v>113305</v>
      </c>
    </row>
    <row r="119" spans="8:9" x14ac:dyDescent="0.25">
      <c r="H119" t="s">
        <v>138</v>
      </c>
      <c r="I119">
        <v>113306</v>
      </c>
    </row>
    <row r="120" spans="8:9" x14ac:dyDescent="0.25">
      <c r="H120" t="s">
        <v>140</v>
      </c>
      <c r="I120">
        <v>113307</v>
      </c>
    </row>
    <row r="121" spans="8:9" x14ac:dyDescent="0.25">
      <c r="H121" t="s">
        <v>142</v>
      </c>
      <c r="I121">
        <v>114127</v>
      </c>
    </row>
    <row r="122" spans="8:9" x14ac:dyDescent="0.25">
      <c r="H122" t="s">
        <v>144</v>
      </c>
      <c r="I122">
        <v>114128</v>
      </c>
    </row>
    <row r="123" spans="8:9" x14ac:dyDescent="0.25">
      <c r="H123" t="s">
        <v>151</v>
      </c>
      <c r="I123">
        <v>114273</v>
      </c>
    </row>
    <row r="124" spans="8:9" x14ac:dyDescent="0.25">
      <c r="H124" t="s">
        <v>2753</v>
      </c>
      <c r="I124">
        <v>113296</v>
      </c>
    </row>
    <row r="125" spans="8:9" x14ac:dyDescent="0.25">
      <c r="H125" t="s">
        <v>2754</v>
      </c>
      <c r="I125">
        <v>113220</v>
      </c>
    </row>
    <row r="126" spans="8:9" x14ac:dyDescent="0.25">
      <c r="H126" t="s">
        <v>2802</v>
      </c>
      <c r="I126">
        <v>114284</v>
      </c>
    </row>
    <row r="127" spans="8:9" x14ac:dyDescent="0.25">
      <c r="H127" t="s">
        <v>2053</v>
      </c>
      <c r="I127">
        <v>114196</v>
      </c>
    </row>
    <row r="128" spans="8:9" x14ac:dyDescent="0.25">
      <c r="H128" t="s">
        <v>2669</v>
      </c>
      <c r="I128">
        <v>116252</v>
      </c>
    </row>
    <row r="129" spans="8:9" x14ac:dyDescent="0.25">
      <c r="H129" t="s">
        <v>160</v>
      </c>
      <c r="I129">
        <v>114234</v>
      </c>
    </row>
    <row r="130" spans="8:9" x14ac:dyDescent="0.25">
      <c r="H130" t="s">
        <v>2803</v>
      </c>
      <c r="I130">
        <v>114237</v>
      </c>
    </row>
    <row r="131" spans="8:9" x14ac:dyDescent="0.25">
      <c r="H131" t="s">
        <v>2804</v>
      </c>
      <c r="I131">
        <v>114238</v>
      </c>
    </row>
    <row r="132" spans="8:9" x14ac:dyDescent="0.25">
      <c r="H132" t="s">
        <v>2805</v>
      </c>
      <c r="I132">
        <v>114239</v>
      </c>
    </row>
    <row r="133" spans="8:9" x14ac:dyDescent="0.25">
      <c r="H133" t="s">
        <v>162</v>
      </c>
      <c r="I133">
        <v>113266</v>
      </c>
    </row>
    <row r="134" spans="8:9" x14ac:dyDescent="0.25">
      <c r="H134" t="s">
        <v>1551</v>
      </c>
      <c r="I134">
        <v>114236</v>
      </c>
    </row>
    <row r="135" spans="8:9" x14ac:dyDescent="0.25">
      <c r="H135" t="s">
        <v>163</v>
      </c>
      <c r="I135">
        <v>113203</v>
      </c>
    </row>
    <row r="136" spans="8:9" x14ac:dyDescent="0.25">
      <c r="H136" t="s">
        <v>165</v>
      </c>
      <c r="I136">
        <v>113210</v>
      </c>
    </row>
    <row r="137" spans="8:9" x14ac:dyDescent="0.25">
      <c r="H137" t="s">
        <v>167</v>
      </c>
      <c r="I137">
        <v>113206</v>
      </c>
    </row>
    <row r="138" spans="8:9" x14ac:dyDescent="0.25">
      <c r="H138" t="s">
        <v>169</v>
      </c>
      <c r="I138">
        <v>113207</v>
      </c>
    </row>
    <row r="139" spans="8:9" x14ac:dyDescent="0.25">
      <c r="H139" t="s">
        <v>2806</v>
      </c>
      <c r="I139">
        <v>113189</v>
      </c>
    </row>
    <row r="140" spans="8:9" x14ac:dyDescent="0.25">
      <c r="H140" t="s">
        <v>171</v>
      </c>
      <c r="I140">
        <v>114383</v>
      </c>
    </row>
    <row r="141" spans="8:9" x14ac:dyDescent="0.25">
      <c r="H141" t="s">
        <v>1380</v>
      </c>
      <c r="I141">
        <v>116416</v>
      </c>
    </row>
    <row r="142" spans="8:9" x14ac:dyDescent="0.25">
      <c r="H142" t="s">
        <v>3590</v>
      </c>
      <c r="I142">
        <v>113229</v>
      </c>
    </row>
    <row r="143" spans="8:9" x14ac:dyDescent="0.25">
      <c r="H143" t="s">
        <v>173</v>
      </c>
      <c r="I143">
        <v>113185</v>
      </c>
    </row>
    <row r="144" spans="8:9" x14ac:dyDescent="0.25">
      <c r="H144" t="s">
        <v>175</v>
      </c>
      <c r="I144">
        <v>113186</v>
      </c>
    </row>
    <row r="145" spans="8:9" x14ac:dyDescent="0.25">
      <c r="H145" t="s">
        <v>177</v>
      </c>
      <c r="I145">
        <v>113187</v>
      </c>
    </row>
    <row r="146" spans="8:9" x14ac:dyDescent="0.25">
      <c r="H146" t="s">
        <v>2161</v>
      </c>
      <c r="I146">
        <v>113188</v>
      </c>
    </row>
    <row r="147" spans="8:9" x14ac:dyDescent="0.25">
      <c r="H147" t="s">
        <v>3591</v>
      </c>
      <c r="I147">
        <v>113192</v>
      </c>
    </row>
    <row r="148" spans="8:9" x14ac:dyDescent="0.25">
      <c r="H148" t="s">
        <v>3294</v>
      </c>
      <c r="I148">
        <v>113193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 filterMode="1"/>
  <dimension ref="A1:AK3877"/>
  <sheetViews>
    <sheetView workbookViewId="0">
      <pane ySplit="1" topLeftCell="A2" activePane="bottomLeft" state="frozen"/>
      <selection activeCell="C2978" sqref="C2978:C3872"/>
      <selection pane="bottomLeft" activeCell="F3884" sqref="F3884"/>
    </sheetView>
  </sheetViews>
  <sheetFormatPr defaultRowHeight="15" x14ac:dyDescent="0.25"/>
  <cols>
    <col min="2" max="2" width="13.140625" customWidth="1"/>
    <col min="6" max="6" width="27.5703125" bestFit="1" customWidth="1"/>
    <col min="7" max="7" width="17.28515625" bestFit="1" customWidth="1"/>
    <col min="8" max="8" width="5.85546875" customWidth="1"/>
    <col min="9" max="9" width="71.85546875" bestFit="1" customWidth="1"/>
    <col min="10" max="10" width="9" bestFit="1" customWidth="1"/>
    <col min="11" max="11" width="10.5703125" customWidth="1"/>
    <col min="12" max="12" width="9" customWidth="1"/>
    <col min="13" max="13" width="35.7109375" bestFit="1" customWidth="1"/>
    <col min="14" max="14" width="38.28515625" bestFit="1" customWidth="1"/>
  </cols>
  <sheetData>
    <row r="1" spans="1:37" s="69" customFormat="1" ht="51" x14ac:dyDescent="0.25">
      <c r="A1" s="59" t="s">
        <v>356</v>
      </c>
      <c r="B1" s="194" t="s">
        <v>2755</v>
      </c>
      <c r="C1" s="194" t="s">
        <v>2756</v>
      </c>
      <c r="D1" s="59" t="s">
        <v>2765</v>
      </c>
      <c r="E1" s="59" t="s">
        <v>360</v>
      </c>
      <c r="F1" s="59" t="s">
        <v>361</v>
      </c>
      <c r="G1" s="59" t="s">
        <v>2764</v>
      </c>
      <c r="H1" s="59" t="s">
        <v>2763</v>
      </c>
      <c r="I1" s="194" t="s">
        <v>2757</v>
      </c>
      <c r="J1" s="194" t="s">
        <v>2758</v>
      </c>
      <c r="K1" s="59" t="s">
        <v>2762</v>
      </c>
      <c r="L1" s="59" t="s">
        <v>2759</v>
      </c>
      <c r="M1" s="194" t="s">
        <v>2760</v>
      </c>
      <c r="N1" s="194" t="s">
        <v>2761</v>
      </c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D1" s="59"/>
      <c r="AE1" s="59"/>
      <c r="AF1" s="59"/>
      <c r="AG1" s="59"/>
      <c r="AH1" s="59"/>
      <c r="AI1" s="59"/>
      <c r="AJ1" s="59"/>
      <c r="AK1" s="59"/>
    </row>
    <row r="2" spans="1:37" hidden="1" x14ac:dyDescent="0.25">
      <c r="A2" t="s">
        <v>896</v>
      </c>
      <c r="B2" s="238">
        <v>1164081</v>
      </c>
      <c r="C2" s="233">
        <v>1164081</v>
      </c>
      <c r="D2">
        <v>116408</v>
      </c>
      <c r="F2" t="s">
        <v>397</v>
      </c>
      <c r="G2">
        <v>0</v>
      </c>
      <c r="H2" s="238">
        <v>1</v>
      </c>
      <c r="I2" t="s">
        <v>3302</v>
      </c>
      <c r="J2" t="s">
        <v>896</v>
      </c>
      <c r="K2">
        <v>0</v>
      </c>
      <c r="L2">
        <v>0</v>
      </c>
      <c r="M2" t="s">
        <v>2491</v>
      </c>
      <c r="N2" t="s">
        <v>2690</v>
      </c>
    </row>
    <row r="3" spans="1:37" hidden="1" x14ac:dyDescent="0.25">
      <c r="A3" t="s">
        <v>896</v>
      </c>
      <c r="B3" s="238">
        <v>1164082</v>
      </c>
      <c r="C3" s="233">
        <v>1164082</v>
      </c>
      <c r="D3">
        <v>116408</v>
      </c>
      <c r="F3" t="s">
        <v>397</v>
      </c>
      <c r="G3">
        <v>0</v>
      </c>
      <c r="H3" s="238">
        <v>2</v>
      </c>
      <c r="I3" t="s">
        <v>3302</v>
      </c>
      <c r="J3" t="s">
        <v>896</v>
      </c>
      <c r="K3">
        <v>0</v>
      </c>
      <c r="L3">
        <v>0</v>
      </c>
      <c r="M3" t="s">
        <v>2491</v>
      </c>
      <c r="N3" t="s">
        <v>2690</v>
      </c>
    </row>
    <row r="4" spans="1:37" hidden="1" x14ac:dyDescent="0.25">
      <c r="A4" t="s">
        <v>896</v>
      </c>
      <c r="B4" s="238">
        <v>1164083</v>
      </c>
      <c r="C4" s="233">
        <v>1164083</v>
      </c>
      <c r="D4">
        <v>116408</v>
      </c>
      <c r="F4" t="s">
        <v>397</v>
      </c>
      <c r="G4">
        <v>0</v>
      </c>
      <c r="H4" s="238">
        <v>3</v>
      </c>
      <c r="I4" t="s">
        <v>3302</v>
      </c>
      <c r="J4" t="s">
        <v>896</v>
      </c>
      <c r="K4">
        <v>0</v>
      </c>
      <c r="L4">
        <v>0</v>
      </c>
      <c r="M4" t="s">
        <v>2491</v>
      </c>
      <c r="N4" t="s">
        <v>2690</v>
      </c>
    </row>
    <row r="5" spans="1:37" hidden="1" x14ac:dyDescent="0.25">
      <c r="A5" t="s">
        <v>896</v>
      </c>
      <c r="B5" s="238">
        <v>1164084</v>
      </c>
      <c r="C5" s="233">
        <v>1164084</v>
      </c>
      <c r="D5">
        <v>116408</v>
      </c>
      <c r="F5" t="s">
        <v>397</v>
      </c>
      <c r="G5">
        <v>0</v>
      </c>
      <c r="H5" s="238">
        <v>4</v>
      </c>
      <c r="I5" t="s">
        <v>3302</v>
      </c>
      <c r="J5" t="s">
        <v>896</v>
      </c>
      <c r="K5">
        <v>0</v>
      </c>
      <c r="L5">
        <v>0</v>
      </c>
      <c r="M5" t="s">
        <v>2491</v>
      </c>
      <c r="N5" t="s">
        <v>2690</v>
      </c>
    </row>
    <row r="6" spans="1:37" hidden="1" x14ac:dyDescent="0.25">
      <c r="A6" t="s">
        <v>896</v>
      </c>
      <c r="B6" s="238">
        <v>1164085</v>
      </c>
      <c r="C6" s="233">
        <v>1164085</v>
      </c>
      <c r="D6">
        <v>116408</v>
      </c>
      <c r="F6" t="s">
        <v>397</v>
      </c>
      <c r="G6">
        <v>0</v>
      </c>
      <c r="H6" s="238">
        <v>5</v>
      </c>
      <c r="I6" t="s">
        <v>3302</v>
      </c>
      <c r="J6" t="s">
        <v>896</v>
      </c>
      <c r="K6">
        <v>0</v>
      </c>
      <c r="L6">
        <v>0</v>
      </c>
      <c r="M6" t="s">
        <v>2491</v>
      </c>
      <c r="N6" t="s">
        <v>2690</v>
      </c>
    </row>
    <row r="7" spans="1:37" hidden="1" x14ac:dyDescent="0.25">
      <c r="A7" t="s">
        <v>747</v>
      </c>
      <c r="B7" s="238">
        <v>1164011</v>
      </c>
      <c r="C7" s="233">
        <v>1164011</v>
      </c>
      <c r="D7">
        <v>116401</v>
      </c>
      <c r="E7">
        <v>2425</v>
      </c>
      <c r="G7">
        <v>1</v>
      </c>
      <c r="H7" s="238">
        <v>1</v>
      </c>
      <c r="I7" t="s">
        <v>2496</v>
      </c>
      <c r="J7" t="s">
        <v>747</v>
      </c>
      <c r="K7">
        <v>0</v>
      </c>
      <c r="L7">
        <v>0</v>
      </c>
      <c r="M7" t="s">
        <v>2491</v>
      </c>
      <c r="N7" t="s">
        <v>2497</v>
      </c>
    </row>
    <row r="8" spans="1:37" hidden="1" x14ac:dyDescent="0.25">
      <c r="A8" t="s">
        <v>747</v>
      </c>
      <c r="B8" s="238">
        <v>1164012</v>
      </c>
      <c r="C8" s="233">
        <v>1164012</v>
      </c>
      <c r="D8">
        <v>116401</v>
      </c>
      <c r="E8">
        <v>2560</v>
      </c>
      <c r="G8">
        <v>1</v>
      </c>
      <c r="H8" s="238">
        <v>2</v>
      </c>
      <c r="I8" t="s">
        <v>2496</v>
      </c>
      <c r="J8" t="s">
        <v>747</v>
      </c>
      <c r="K8">
        <v>0</v>
      </c>
      <c r="L8">
        <v>0</v>
      </c>
      <c r="M8" t="s">
        <v>2491</v>
      </c>
      <c r="N8" t="s">
        <v>2497</v>
      </c>
    </row>
    <row r="9" spans="1:37" hidden="1" x14ac:dyDescent="0.25">
      <c r="A9" t="s">
        <v>747</v>
      </c>
      <c r="B9" s="238">
        <v>1164013</v>
      </c>
      <c r="C9" s="233">
        <v>1164013</v>
      </c>
      <c r="D9">
        <v>116401</v>
      </c>
      <c r="E9">
        <v>2680</v>
      </c>
      <c r="G9">
        <v>1</v>
      </c>
      <c r="H9" s="238">
        <v>3</v>
      </c>
      <c r="I9" t="s">
        <v>2496</v>
      </c>
      <c r="J9" t="s">
        <v>747</v>
      </c>
      <c r="K9">
        <v>0</v>
      </c>
      <c r="L9">
        <v>0</v>
      </c>
      <c r="M9" t="s">
        <v>2491</v>
      </c>
      <c r="N9" t="s">
        <v>2497</v>
      </c>
    </row>
    <row r="10" spans="1:37" hidden="1" x14ac:dyDescent="0.25">
      <c r="A10" t="s">
        <v>747</v>
      </c>
      <c r="B10" s="238">
        <v>1164014</v>
      </c>
      <c r="C10" s="233">
        <v>1164014</v>
      </c>
      <c r="D10">
        <v>116401</v>
      </c>
      <c r="E10">
        <v>2690</v>
      </c>
      <c r="G10">
        <v>1</v>
      </c>
      <c r="H10" s="238">
        <v>4</v>
      </c>
      <c r="I10" t="s">
        <v>2496</v>
      </c>
      <c r="J10" t="s">
        <v>747</v>
      </c>
      <c r="K10">
        <v>0</v>
      </c>
      <c r="L10">
        <v>0</v>
      </c>
      <c r="M10" t="s">
        <v>2491</v>
      </c>
      <c r="N10" t="s">
        <v>2497</v>
      </c>
    </row>
    <row r="11" spans="1:37" hidden="1" x14ac:dyDescent="0.25">
      <c r="A11" t="s">
        <v>747</v>
      </c>
      <c r="B11" s="238">
        <v>1164015</v>
      </c>
      <c r="C11" s="233">
        <v>1164015</v>
      </c>
      <c r="D11">
        <v>116401</v>
      </c>
      <c r="E11">
        <v>2815</v>
      </c>
      <c r="G11">
        <v>1</v>
      </c>
      <c r="H11" s="238">
        <v>5</v>
      </c>
      <c r="I11" t="s">
        <v>2496</v>
      </c>
      <c r="J11" t="s">
        <v>747</v>
      </c>
      <c r="K11">
        <v>0</v>
      </c>
      <c r="L11">
        <v>0</v>
      </c>
      <c r="M11" t="s">
        <v>2491</v>
      </c>
      <c r="N11" t="s">
        <v>2497</v>
      </c>
    </row>
    <row r="12" spans="1:37" hidden="1" x14ac:dyDescent="0.25">
      <c r="A12" t="s">
        <v>747</v>
      </c>
      <c r="B12" s="238">
        <v>1164001</v>
      </c>
      <c r="C12" s="233">
        <v>1164001</v>
      </c>
      <c r="D12">
        <v>116400</v>
      </c>
      <c r="E12">
        <v>2425</v>
      </c>
      <c r="G12">
        <v>1</v>
      </c>
      <c r="H12" s="238">
        <v>1</v>
      </c>
      <c r="I12" t="s">
        <v>2498</v>
      </c>
      <c r="J12" t="s">
        <v>747</v>
      </c>
      <c r="K12">
        <v>0</v>
      </c>
      <c r="L12">
        <v>0</v>
      </c>
      <c r="M12" t="s">
        <v>2491</v>
      </c>
      <c r="N12" t="s">
        <v>2497</v>
      </c>
    </row>
    <row r="13" spans="1:37" hidden="1" x14ac:dyDescent="0.25">
      <c r="A13" t="s">
        <v>747</v>
      </c>
      <c r="B13" s="238">
        <v>1164002</v>
      </c>
      <c r="C13" s="233">
        <v>1164002</v>
      </c>
      <c r="D13">
        <v>116400</v>
      </c>
      <c r="E13">
        <v>2560</v>
      </c>
      <c r="G13">
        <v>1</v>
      </c>
      <c r="H13" s="238">
        <v>2</v>
      </c>
      <c r="I13" t="s">
        <v>2498</v>
      </c>
      <c r="J13" t="s">
        <v>747</v>
      </c>
      <c r="K13">
        <v>0</v>
      </c>
      <c r="L13">
        <v>0</v>
      </c>
      <c r="M13" t="s">
        <v>2491</v>
      </c>
      <c r="N13" t="s">
        <v>2497</v>
      </c>
    </row>
    <row r="14" spans="1:37" hidden="1" x14ac:dyDescent="0.25">
      <c r="A14" t="s">
        <v>747</v>
      </c>
      <c r="B14" s="238">
        <v>1164003</v>
      </c>
      <c r="C14" s="233">
        <v>1164003</v>
      </c>
      <c r="D14">
        <v>116400</v>
      </c>
      <c r="E14">
        <v>2680</v>
      </c>
      <c r="G14">
        <v>1</v>
      </c>
      <c r="H14" s="238">
        <v>3</v>
      </c>
      <c r="I14" t="s">
        <v>2498</v>
      </c>
      <c r="J14" t="s">
        <v>747</v>
      </c>
      <c r="K14">
        <v>0</v>
      </c>
      <c r="L14">
        <v>0</v>
      </c>
      <c r="M14" t="s">
        <v>2491</v>
      </c>
      <c r="N14" t="s">
        <v>2497</v>
      </c>
    </row>
    <row r="15" spans="1:37" hidden="1" x14ac:dyDescent="0.25">
      <c r="A15" t="s">
        <v>747</v>
      </c>
      <c r="B15" s="238">
        <v>1164004</v>
      </c>
      <c r="C15" s="233">
        <v>1164004</v>
      </c>
      <c r="D15">
        <v>116400</v>
      </c>
      <c r="E15">
        <v>2690</v>
      </c>
      <c r="G15">
        <v>1</v>
      </c>
      <c r="H15" s="238">
        <v>4</v>
      </c>
      <c r="I15" t="s">
        <v>2498</v>
      </c>
      <c r="J15" t="s">
        <v>747</v>
      </c>
      <c r="K15">
        <v>0</v>
      </c>
      <c r="L15">
        <v>0</v>
      </c>
      <c r="M15" t="s">
        <v>2491</v>
      </c>
      <c r="N15" t="s">
        <v>2497</v>
      </c>
    </row>
    <row r="16" spans="1:37" hidden="1" x14ac:dyDescent="0.25">
      <c r="A16" t="s">
        <v>747</v>
      </c>
      <c r="B16" s="238">
        <v>1164005</v>
      </c>
      <c r="C16" s="233">
        <v>1164005</v>
      </c>
      <c r="D16">
        <v>116400</v>
      </c>
      <c r="E16">
        <v>2815</v>
      </c>
      <c r="G16">
        <v>1</v>
      </c>
      <c r="H16" s="238">
        <v>5</v>
      </c>
      <c r="I16" t="s">
        <v>2498</v>
      </c>
      <c r="J16" t="s">
        <v>747</v>
      </c>
      <c r="K16">
        <v>0</v>
      </c>
      <c r="L16">
        <v>0</v>
      </c>
      <c r="M16" t="s">
        <v>2491</v>
      </c>
      <c r="N16" t="s">
        <v>2497</v>
      </c>
    </row>
    <row r="17" spans="1:14" hidden="1" x14ac:dyDescent="0.25">
      <c r="A17" t="s">
        <v>747</v>
      </c>
      <c r="B17" s="238">
        <v>1162841</v>
      </c>
      <c r="C17" s="233">
        <v>1162841</v>
      </c>
      <c r="D17">
        <v>116284</v>
      </c>
      <c r="E17">
        <v>395</v>
      </c>
      <c r="G17">
        <v>1</v>
      </c>
      <c r="H17" s="238">
        <v>1</v>
      </c>
      <c r="I17" t="s">
        <v>2490</v>
      </c>
      <c r="J17" t="s">
        <v>747</v>
      </c>
      <c r="K17">
        <v>0</v>
      </c>
      <c r="L17">
        <v>0</v>
      </c>
      <c r="M17" t="s">
        <v>2491</v>
      </c>
      <c r="N17" t="s">
        <v>2492</v>
      </c>
    </row>
    <row r="18" spans="1:14" hidden="1" x14ac:dyDescent="0.25">
      <c r="A18" t="s">
        <v>747</v>
      </c>
      <c r="B18" s="238">
        <v>1162842</v>
      </c>
      <c r="C18" s="233">
        <v>1162842</v>
      </c>
      <c r="D18">
        <v>116284</v>
      </c>
      <c r="E18">
        <v>525</v>
      </c>
      <c r="G18">
        <v>1</v>
      </c>
      <c r="H18" s="238">
        <v>2</v>
      </c>
      <c r="I18" t="s">
        <v>2490</v>
      </c>
      <c r="J18" t="s">
        <v>747</v>
      </c>
      <c r="K18">
        <v>0</v>
      </c>
      <c r="L18">
        <v>0</v>
      </c>
      <c r="M18" t="s">
        <v>2491</v>
      </c>
      <c r="N18" t="s">
        <v>2492</v>
      </c>
    </row>
    <row r="19" spans="1:14" hidden="1" x14ac:dyDescent="0.25">
      <c r="A19" t="s">
        <v>747</v>
      </c>
      <c r="B19" s="238">
        <v>1162843</v>
      </c>
      <c r="C19" s="233">
        <v>1162843</v>
      </c>
      <c r="D19">
        <v>116284</v>
      </c>
      <c r="E19">
        <v>700</v>
      </c>
      <c r="G19">
        <v>1</v>
      </c>
      <c r="H19" s="238">
        <v>3</v>
      </c>
      <c r="I19" t="s">
        <v>2490</v>
      </c>
      <c r="J19" t="s">
        <v>747</v>
      </c>
      <c r="K19">
        <v>0</v>
      </c>
      <c r="L19">
        <v>0</v>
      </c>
      <c r="M19" t="s">
        <v>2491</v>
      </c>
      <c r="N19" t="s">
        <v>2492</v>
      </c>
    </row>
    <row r="20" spans="1:14" hidden="1" x14ac:dyDescent="0.25">
      <c r="A20" t="s">
        <v>747</v>
      </c>
      <c r="B20" s="238">
        <v>1162844</v>
      </c>
      <c r="C20" s="233">
        <v>1162844</v>
      </c>
      <c r="D20">
        <v>116284</v>
      </c>
      <c r="E20">
        <v>550</v>
      </c>
      <c r="G20">
        <v>1</v>
      </c>
      <c r="H20" s="238">
        <v>4</v>
      </c>
      <c r="I20" t="s">
        <v>2490</v>
      </c>
      <c r="J20" t="s">
        <v>747</v>
      </c>
      <c r="K20">
        <v>0</v>
      </c>
      <c r="L20">
        <v>0</v>
      </c>
      <c r="M20" t="s">
        <v>2491</v>
      </c>
      <c r="N20" t="s">
        <v>2492</v>
      </c>
    </row>
    <row r="21" spans="1:14" hidden="1" x14ac:dyDescent="0.25">
      <c r="A21" t="s">
        <v>747</v>
      </c>
      <c r="B21" s="238">
        <v>1162845</v>
      </c>
      <c r="C21" s="233">
        <v>1162845</v>
      </c>
      <c r="D21">
        <v>116284</v>
      </c>
      <c r="E21">
        <v>740</v>
      </c>
      <c r="G21">
        <v>1</v>
      </c>
      <c r="H21" s="238">
        <v>5</v>
      </c>
      <c r="I21" t="s">
        <v>2490</v>
      </c>
      <c r="J21" t="s">
        <v>747</v>
      </c>
      <c r="K21">
        <v>0</v>
      </c>
      <c r="L21">
        <v>0</v>
      </c>
      <c r="M21" t="s">
        <v>2491</v>
      </c>
      <c r="N21" t="s">
        <v>2492</v>
      </c>
    </row>
    <row r="22" spans="1:14" hidden="1" x14ac:dyDescent="0.25">
      <c r="A22" t="s">
        <v>747</v>
      </c>
      <c r="B22" s="238">
        <v>24011162842</v>
      </c>
      <c r="C22" s="238" t="s">
        <v>298</v>
      </c>
      <c r="D22">
        <v>116284</v>
      </c>
      <c r="E22">
        <v>525</v>
      </c>
      <c r="G22">
        <v>1</v>
      </c>
      <c r="H22" s="238">
        <v>2</v>
      </c>
      <c r="I22" t="s">
        <v>2833</v>
      </c>
      <c r="J22" t="s">
        <v>747</v>
      </c>
      <c r="K22">
        <v>2401</v>
      </c>
      <c r="L22">
        <v>0</v>
      </c>
      <c r="M22" t="s">
        <v>2491</v>
      </c>
      <c r="N22" t="s">
        <v>2492</v>
      </c>
    </row>
    <row r="23" spans="1:14" hidden="1" x14ac:dyDescent="0.25">
      <c r="A23" t="s">
        <v>747</v>
      </c>
      <c r="B23" s="238">
        <v>1162751</v>
      </c>
      <c r="C23" s="233">
        <v>1162751</v>
      </c>
      <c r="D23">
        <v>116275</v>
      </c>
      <c r="E23">
        <v>395</v>
      </c>
      <c r="G23">
        <v>1</v>
      </c>
      <c r="H23" s="238">
        <v>1</v>
      </c>
      <c r="I23" t="s">
        <v>2493</v>
      </c>
      <c r="J23" t="s">
        <v>747</v>
      </c>
      <c r="K23">
        <v>0</v>
      </c>
      <c r="L23">
        <v>0</v>
      </c>
      <c r="M23" t="s">
        <v>2491</v>
      </c>
      <c r="N23" t="s">
        <v>2492</v>
      </c>
    </row>
    <row r="24" spans="1:14" hidden="1" x14ac:dyDescent="0.25">
      <c r="A24" t="s">
        <v>747</v>
      </c>
      <c r="B24" s="238">
        <v>1162752</v>
      </c>
      <c r="C24" s="233">
        <v>1162752</v>
      </c>
      <c r="D24">
        <v>116275</v>
      </c>
      <c r="E24">
        <v>525</v>
      </c>
      <c r="G24">
        <v>1</v>
      </c>
      <c r="H24" s="238">
        <v>2</v>
      </c>
      <c r="I24" t="s">
        <v>2493</v>
      </c>
      <c r="J24" t="s">
        <v>747</v>
      </c>
      <c r="K24">
        <v>0</v>
      </c>
      <c r="L24">
        <v>0</v>
      </c>
      <c r="M24" t="s">
        <v>2491</v>
      </c>
      <c r="N24" t="s">
        <v>2492</v>
      </c>
    </row>
    <row r="25" spans="1:14" hidden="1" x14ac:dyDescent="0.25">
      <c r="A25" t="s">
        <v>747</v>
      </c>
      <c r="B25" s="238">
        <v>1162753</v>
      </c>
      <c r="C25" s="233">
        <v>1162753</v>
      </c>
      <c r="D25">
        <v>116275</v>
      </c>
      <c r="E25">
        <v>700</v>
      </c>
      <c r="G25">
        <v>1</v>
      </c>
      <c r="H25" s="238">
        <v>3</v>
      </c>
      <c r="I25" t="s">
        <v>2493</v>
      </c>
      <c r="J25" t="s">
        <v>747</v>
      </c>
      <c r="K25">
        <v>0</v>
      </c>
      <c r="L25">
        <v>0</v>
      </c>
      <c r="M25" t="s">
        <v>2491</v>
      </c>
      <c r="N25" t="s">
        <v>2492</v>
      </c>
    </row>
    <row r="26" spans="1:14" hidden="1" x14ac:dyDescent="0.25">
      <c r="A26" t="s">
        <v>747</v>
      </c>
      <c r="B26" s="238">
        <v>1162754</v>
      </c>
      <c r="C26" s="233">
        <v>1162754</v>
      </c>
      <c r="D26">
        <v>116275</v>
      </c>
      <c r="E26">
        <v>550</v>
      </c>
      <c r="G26">
        <v>1</v>
      </c>
      <c r="H26" s="238">
        <v>4</v>
      </c>
      <c r="I26" t="s">
        <v>2493</v>
      </c>
      <c r="J26" t="s">
        <v>747</v>
      </c>
      <c r="K26">
        <v>0</v>
      </c>
      <c r="L26">
        <v>0</v>
      </c>
      <c r="M26" t="s">
        <v>2491</v>
      </c>
      <c r="N26" t="s">
        <v>2492</v>
      </c>
    </row>
    <row r="27" spans="1:14" hidden="1" x14ac:dyDescent="0.25">
      <c r="A27" t="s">
        <v>747</v>
      </c>
      <c r="B27" s="238">
        <v>1162755</v>
      </c>
      <c r="C27" s="233">
        <v>1162755</v>
      </c>
      <c r="D27">
        <v>116275</v>
      </c>
      <c r="E27">
        <v>740</v>
      </c>
      <c r="G27">
        <v>1</v>
      </c>
      <c r="H27" s="238">
        <v>5</v>
      </c>
      <c r="I27" t="s">
        <v>2493</v>
      </c>
      <c r="J27" t="s">
        <v>747</v>
      </c>
      <c r="K27">
        <v>0</v>
      </c>
      <c r="L27">
        <v>0</v>
      </c>
      <c r="M27" t="s">
        <v>2491</v>
      </c>
      <c r="N27" t="s">
        <v>2492</v>
      </c>
    </row>
    <row r="28" spans="1:14" hidden="1" x14ac:dyDescent="0.25">
      <c r="A28" t="s">
        <v>747</v>
      </c>
      <c r="B28" s="238">
        <v>1133701</v>
      </c>
      <c r="C28" s="233">
        <v>1133701</v>
      </c>
      <c r="D28">
        <v>113370</v>
      </c>
      <c r="E28">
        <v>210</v>
      </c>
      <c r="G28">
        <v>1</v>
      </c>
      <c r="H28" s="238">
        <v>1</v>
      </c>
      <c r="I28" t="s">
        <v>2494</v>
      </c>
      <c r="J28" t="s">
        <v>747</v>
      </c>
      <c r="K28">
        <v>0</v>
      </c>
      <c r="L28">
        <v>0</v>
      </c>
      <c r="M28" t="s">
        <v>2491</v>
      </c>
      <c r="N28" t="s">
        <v>2495</v>
      </c>
    </row>
    <row r="29" spans="1:14" hidden="1" x14ac:dyDescent="0.25">
      <c r="A29" t="s">
        <v>747</v>
      </c>
      <c r="B29" s="238">
        <v>1133702</v>
      </c>
      <c r="C29" s="233">
        <v>1133702</v>
      </c>
      <c r="D29">
        <v>113370</v>
      </c>
      <c r="E29">
        <v>225</v>
      </c>
      <c r="G29">
        <v>1</v>
      </c>
      <c r="H29" s="238">
        <v>2</v>
      </c>
      <c r="I29" t="s">
        <v>2494</v>
      </c>
      <c r="J29" t="s">
        <v>747</v>
      </c>
      <c r="K29">
        <v>0</v>
      </c>
      <c r="L29">
        <v>0</v>
      </c>
      <c r="M29" t="s">
        <v>2491</v>
      </c>
      <c r="N29" t="s">
        <v>2495</v>
      </c>
    </row>
    <row r="30" spans="1:14" hidden="1" x14ac:dyDescent="0.25">
      <c r="A30" t="s">
        <v>747</v>
      </c>
      <c r="B30" s="238">
        <v>1133703</v>
      </c>
      <c r="C30" s="233">
        <v>1133703</v>
      </c>
      <c r="D30">
        <v>113370</v>
      </c>
      <c r="E30">
        <v>240</v>
      </c>
      <c r="G30">
        <v>1</v>
      </c>
      <c r="H30" s="238">
        <v>3</v>
      </c>
      <c r="I30" t="s">
        <v>2494</v>
      </c>
      <c r="J30" t="s">
        <v>747</v>
      </c>
      <c r="K30">
        <v>0</v>
      </c>
      <c r="L30">
        <v>0</v>
      </c>
      <c r="M30" t="s">
        <v>2491</v>
      </c>
      <c r="N30" t="s">
        <v>2495</v>
      </c>
    </row>
    <row r="31" spans="1:14" hidden="1" x14ac:dyDescent="0.25">
      <c r="A31" t="s">
        <v>747</v>
      </c>
      <c r="B31" s="238">
        <v>1133704</v>
      </c>
      <c r="C31" s="233">
        <v>1133704</v>
      </c>
      <c r="D31">
        <v>113370</v>
      </c>
      <c r="E31">
        <v>240</v>
      </c>
      <c r="G31">
        <v>1</v>
      </c>
      <c r="H31" s="238">
        <v>4</v>
      </c>
      <c r="I31" t="s">
        <v>2494</v>
      </c>
      <c r="J31" t="s">
        <v>747</v>
      </c>
      <c r="K31">
        <v>0</v>
      </c>
      <c r="L31">
        <v>0</v>
      </c>
      <c r="M31" t="s">
        <v>2491</v>
      </c>
      <c r="N31" t="s">
        <v>2495</v>
      </c>
    </row>
    <row r="32" spans="1:14" hidden="1" x14ac:dyDescent="0.25">
      <c r="A32" t="s">
        <v>747</v>
      </c>
      <c r="B32" s="238">
        <v>1133705</v>
      </c>
      <c r="C32" s="233">
        <v>1133705</v>
      </c>
      <c r="D32">
        <v>113370</v>
      </c>
      <c r="E32">
        <v>255</v>
      </c>
      <c r="G32">
        <v>1</v>
      </c>
      <c r="H32" s="238">
        <v>5</v>
      </c>
      <c r="I32" t="s">
        <v>2494</v>
      </c>
      <c r="J32" t="s">
        <v>747</v>
      </c>
      <c r="K32">
        <v>0</v>
      </c>
      <c r="L32">
        <v>0</v>
      </c>
      <c r="M32" t="s">
        <v>2491</v>
      </c>
      <c r="N32" t="s">
        <v>2495</v>
      </c>
    </row>
    <row r="33" spans="1:14" hidden="1" x14ac:dyDescent="0.25">
      <c r="A33" t="s">
        <v>747</v>
      </c>
      <c r="B33" s="238">
        <v>1163771</v>
      </c>
      <c r="C33" s="233">
        <v>1163771</v>
      </c>
      <c r="D33">
        <v>116377</v>
      </c>
      <c r="F33" t="s">
        <v>397</v>
      </c>
      <c r="G33">
        <v>0</v>
      </c>
      <c r="H33" s="238">
        <v>1</v>
      </c>
      <c r="I33" t="s">
        <v>2499</v>
      </c>
      <c r="J33" t="s">
        <v>747</v>
      </c>
      <c r="K33">
        <v>0</v>
      </c>
      <c r="L33">
        <v>0</v>
      </c>
      <c r="M33" t="s">
        <v>2491</v>
      </c>
      <c r="N33" t="s">
        <v>2500</v>
      </c>
    </row>
    <row r="34" spans="1:14" hidden="1" x14ac:dyDescent="0.25">
      <c r="A34" t="s">
        <v>747</v>
      </c>
      <c r="B34" s="238">
        <v>1163772</v>
      </c>
      <c r="C34" s="233">
        <v>1163772</v>
      </c>
      <c r="D34">
        <v>116377</v>
      </c>
      <c r="F34" t="s">
        <v>397</v>
      </c>
      <c r="G34">
        <v>0</v>
      </c>
      <c r="H34" s="238">
        <v>2</v>
      </c>
      <c r="I34" t="s">
        <v>2499</v>
      </c>
      <c r="J34" t="s">
        <v>747</v>
      </c>
      <c r="K34">
        <v>0</v>
      </c>
      <c r="L34">
        <v>0</v>
      </c>
      <c r="M34" t="s">
        <v>2491</v>
      </c>
      <c r="N34" t="s">
        <v>2500</v>
      </c>
    </row>
    <row r="35" spans="1:14" hidden="1" x14ac:dyDescent="0.25">
      <c r="A35" t="s">
        <v>747</v>
      </c>
      <c r="B35" s="238">
        <v>1163773</v>
      </c>
      <c r="C35" s="233">
        <v>1163773</v>
      </c>
      <c r="D35">
        <v>116377</v>
      </c>
      <c r="F35" t="s">
        <v>397</v>
      </c>
      <c r="G35">
        <v>0</v>
      </c>
      <c r="H35" s="238">
        <v>3</v>
      </c>
      <c r="I35" t="s">
        <v>2499</v>
      </c>
      <c r="J35" t="s">
        <v>747</v>
      </c>
      <c r="K35">
        <v>0</v>
      </c>
      <c r="L35">
        <v>0</v>
      </c>
      <c r="M35" t="s">
        <v>2491</v>
      </c>
      <c r="N35" t="s">
        <v>2500</v>
      </c>
    </row>
    <row r="36" spans="1:14" hidden="1" x14ac:dyDescent="0.25">
      <c r="A36" t="s">
        <v>747</v>
      </c>
      <c r="B36" s="238">
        <v>1163774</v>
      </c>
      <c r="C36" s="233">
        <v>1163774</v>
      </c>
      <c r="D36">
        <v>116377</v>
      </c>
      <c r="F36" t="s">
        <v>397</v>
      </c>
      <c r="G36">
        <v>0</v>
      </c>
      <c r="H36" s="238">
        <v>4</v>
      </c>
      <c r="I36" t="s">
        <v>2499</v>
      </c>
      <c r="J36" t="s">
        <v>747</v>
      </c>
      <c r="K36">
        <v>0</v>
      </c>
      <c r="L36">
        <v>0</v>
      </c>
      <c r="M36" t="s">
        <v>2491</v>
      </c>
      <c r="N36" t="s">
        <v>2500</v>
      </c>
    </row>
    <row r="37" spans="1:14" hidden="1" x14ac:dyDescent="0.25">
      <c r="A37" t="s">
        <v>747</v>
      </c>
      <c r="B37" s="238">
        <v>1163775</v>
      </c>
      <c r="C37" s="233">
        <v>1163775</v>
      </c>
      <c r="D37">
        <v>116377</v>
      </c>
      <c r="F37" t="s">
        <v>397</v>
      </c>
      <c r="G37">
        <v>0</v>
      </c>
      <c r="H37" s="238">
        <v>5</v>
      </c>
      <c r="I37" t="s">
        <v>2499</v>
      </c>
      <c r="J37" t="s">
        <v>747</v>
      </c>
      <c r="K37">
        <v>0</v>
      </c>
      <c r="L37">
        <v>0</v>
      </c>
      <c r="M37" t="s">
        <v>2491</v>
      </c>
      <c r="N37" t="s">
        <v>2500</v>
      </c>
    </row>
    <row r="38" spans="1:14" hidden="1" x14ac:dyDescent="0.25">
      <c r="A38" t="s">
        <v>747</v>
      </c>
      <c r="B38" s="238">
        <v>1163661</v>
      </c>
      <c r="C38" s="233">
        <v>1163661</v>
      </c>
      <c r="D38">
        <v>116366</v>
      </c>
      <c r="F38" t="s">
        <v>397</v>
      </c>
      <c r="G38">
        <v>0</v>
      </c>
      <c r="H38" s="238">
        <v>1</v>
      </c>
      <c r="I38" t="s">
        <v>2501</v>
      </c>
      <c r="J38" t="s">
        <v>747</v>
      </c>
      <c r="K38">
        <v>0</v>
      </c>
      <c r="L38">
        <v>0</v>
      </c>
      <c r="M38" t="s">
        <v>2491</v>
      </c>
      <c r="N38" t="s">
        <v>2500</v>
      </c>
    </row>
    <row r="39" spans="1:14" hidden="1" x14ac:dyDescent="0.25">
      <c r="A39" t="s">
        <v>747</v>
      </c>
      <c r="B39" s="238">
        <v>1163662</v>
      </c>
      <c r="C39" s="233">
        <v>1163662</v>
      </c>
      <c r="D39">
        <v>116366</v>
      </c>
      <c r="F39" t="s">
        <v>397</v>
      </c>
      <c r="G39">
        <v>0</v>
      </c>
      <c r="H39" s="238">
        <v>2</v>
      </c>
      <c r="I39" t="s">
        <v>2501</v>
      </c>
      <c r="J39" t="s">
        <v>747</v>
      </c>
      <c r="K39">
        <v>0</v>
      </c>
      <c r="L39">
        <v>0</v>
      </c>
      <c r="M39" t="s">
        <v>2491</v>
      </c>
      <c r="N39" t="s">
        <v>2500</v>
      </c>
    </row>
    <row r="40" spans="1:14" hidden="1" x14ac:dyDescent="0.25">
      <c r="A40" t="s">
        <v>747</v>
      </c>
      <c r="B40" s="238">
        <v>1163663</v>
      </c>
      <c r="C40" s="233">
        <v>1163663</v>
      </c>
      <c r="D40">
        <v>116366</v>
      </c>
      <c r="F40" t="s">
        <v>397</v>
      </c>
      <c r="G40">
        <v>0</v>
      </c>
      <c r="H40" s="238">
        <v>3</v>
      </c>
      <c r="I40" t="s">
        <v>2501</v>
      </c>
      <c r="J40" t="s">
        <v>747</v>
      </c>
      <c r="K40">
        <v>0</v>
      </c>
      <c r="L40">
        <v>0</v>
      </c>
      <c r="M40" t="s">
        <v>2491</v>
      </c>
      <c r="N40" t="s">
        <v>2500</v>
      </c>
    </row>
    <row r="41" spans="1:14" hidden="1" x14ac:dyDescent="0.25">
      <c r="A41" t="s">
        <v>747</v>
      </c>
      <c r="B41" s="238">
        <v>1163664</v>
      </c>
      <c r="C41" s="233">
        <v>1163664</v>
      </c>
      <c r="D41">
        <v>116366</v>
      </c>
      <c r="F41" t="s">
        <v>397</v>
      </c>
      <c r="G41">
        <v>0</v>
      </c>
      <c r="H41" s="238">
        <v>4</v>
      </c>
      <c r="I41" t="s">
        <v>2501</v>
      </c>
      <c r="J41" t="s">
        <v>747</v>
      </c>
      <c r="K41">
        <v>0</v>
      </c>
      <c r="L41">
        <v>0</v>
      </c>
      <c r="M41" t="s">
        <v>2491</v>
      </c>
      <c r="N41" t="s">
        <v>2500</v>
      </c>
    </row>
    <row r="42" spans="1:14" hidden="1" x14ac:dyDescent="0.25">
      <c r="A42" t="s">
        <v>747</v>
      </c>
      <c r="B42" s="238">
        <v>1163665</v>
      </c>
      <c r="C42" s="233">
        <v>1163665</v>
      </c>
      <c r="D42">
        <v>116366</v>
      </c>
      <c r="F42" t="s">
        <v>397</v>
      </c>
      <c r="G42">
        <v>0</v>
      </c>
      <c r="H42" s="238">
        <v>5</v>
      </c>
      <c r="I42" t="s">
        <v>2501</v>
      </c>
      <c r="J42" t="s">
        <v>747</v>
      </c>
      <c r="K42">
        <v>0</v>
      </c>
      <c r="L42">
        <v>0</v>
      </c>
      <c r="M42" t="s">
        <v>2491</v>
      </c>
      <c r="N42" t="s">
        <v>2500</v>
      </c>
    </row>
    <row r="43" spans="1:14" hidden="1" x14ac:dyDescent="0.25">
      <c r="A43" t="s">
        <v>607</v>
      </c>
      <c r="B43" s="238">
        <v>1132971</v>
      </c>
      <c r="C43" s="233">
        <v>1132971</v>
      </c>
      <c r="D43">
        <v>113297</v>
      </c>
      <c r="E43">
        <v>1.7</v>
      </c>
      <c r="G43">
        <v>1</v>
      </c>
      <c r="H43" s="238">
        <v>1</v>
      </c>
      <c r="I43" t="s">
        <v>2502</v>
      </c>
      <c r="J43" t="s">
        <v>607</v>
      </c>
      <c r="K43">
        <v>0</v>
      </c>
      <c r="L43">
        <v>0</v>
      </c>
      <c r="M43" t="s">
        <v>2503</v>
      </c>
      <c r="N43" t="s">
        <v>2504</v>
      </c>
    </row>
    <row r="44" spans="1:14" hidden="1" x14ac:dyDescent="0.25">
      <c r="A44" t="s">
        <v>607</v>
      </c>
      <c r="B44" s="238">
        <v>1132972</v>
      </c>
      <c r="C44" s="233">
        <v>1132972</v>
      </c>
      <c r="D44">
        <v>113297</v>
      </c>
      <c r="E44">
        <v>1.8</v>
      </c>
      <c r="G44">
        <v>1</v>
      </c>
      <c r="H44" s="238">
        <v>2</v>
      </c>
      <c r="I44" t="s">
        <v>2502</v>
      </c>
      <c r="J44" t="s">
        <v>607</v>
      </c>
      <c r="K44">
        <v>0</v>
      </c>
      <c r="L44">
        <v>0</v>
      </c>
      <c r="M44" t="s">
        <v>2503</v>
      </c>
      <c r="N44" t="s">
        <v>2504</v>
      </c>
    </row>
    <row r="45" spans="1:14" hidden="1" x14ac:dyDescent="0.25">
      <c r="A45" t="s">
        <v>607</v>
      </c>
      <c r="B45" s="238">
        <v>1132973</v>
      </c>
      <c r="C45" s="233">
        <v>1132973</v>
      </c>
      <c r="D45">
        <v>113297</v>
      </c>
      <c r="E45">
        <v>1.9</v>
      </c>
      <c r="G45">
        <v>1</v>
      </c>
      <c r="H45" s="238">
        <v>3</v>
      </c>
      <c r="I45" t="s">
        <v>2502</v>
      </c>
      <c r="J45" t="s">
        <v>607</v>
      </c>
      <c r="K45">
        <v>0</v>
      </c>
      <c r="L45">
        <v>0</v>
      </c>
      <c r="M45" t="s">
        <v>2503</v>
      </c>
      <c r="N45" t="s">
        <v>2504</v>
      </c>
    </row>
    <row r="46" spans="1:14" hidden="1" x14ac:dyDescent="0.25">
      <c r="A46" t="s">
        <v>607</v>
      </c>
      <c r="B46" s="238">
        <v>1132974</v>
      </c>
      <c r="C46" s="233">
        <v>1132974</v>
      </c>
      <c r="D46">
        <v>113297</v>
      </c>
      <c r="E46">
        <v>1.9</v>
      </c>
      <c r="G46">
        <v>1</v>
      </c>
      <c r="H46" s="238">
        <v>4</v>
      </c>
      <c r="I46" t="s">
        <v>2502</v>
      </c>
      <c r="J46" t="s">
        <v>607</v>
      </c>
      <c r="K46">
        <v>0</v>
      </c>
      <c r="L46">
        <v>0</v>
      </c>
      <c r="M46" t="s">
        <v>2503</v>
      </c>
      <c r="N46" t="s">
        <v>2504</v>
      </c>
    </row>
    <row r="47" spans="1:14" hidden="1" x14ac:dyDescent="0.25">
      <c r="A47" t="s">
        <v>607</v>
      </c>
      <c r="B47" s="238">
        <v>1132975</v>
      </c>
      <c r="C47" s="233">
        <v>1132975</v>
      </c>
      <c r="D47">
        <v>113297</v>
      </c>
      <c r="E47">
        <v>2</v>
      </c>
      <c r="G47">
        <v>1</v>
      </c>
      <c r="H47" s="238">
        <v>5</v>
      </c>
      <c r="I47" t="s">
        <v>2502</v>
      </c>
      <c r="J47" t="s">
        <v>607</v>
      </c>
      <c r="K47">
        <v>0</v>
      </c>
      <c r="L47">
        <v>0</v>
      </c>
      <c r="M47" t="s">
        <v>2503</v>
      </c>
      <c r="N47" t="s">
        <v>2504</v>
      </c>
    </row>
    <row r="48" spans="1:14" hidden="1" x14ac:dyDescent="0.25">
      <c r="A48" t="s">
        <v>747</v>
      </c>
      <c r="B48" s="238">
        <v>1162851</v>
      </c>
      <c r="C48" s="233">
        <v>1162851</v>
      </c>
      <c r="D48">
        <v>116285</v>
      </c>
      <c r="E48">
        <v>515</v>
      </c>
      <c r="G48">
        <v>1</v>
      </c>
      <c r="H48" s="238">
        <v>1</v>
      </c>
      <c r="I48" t="s">
        <v>2505</v>
      </c>
      <c r="J48" t="s">
        <v>747</v>
      </c>
      <c r="K48">
        <v>0</v>
      </c>
      <c r="L48">
        <v>0</v>
      </c>
      <c r="M48" t="s">
        <v>2491</v>
      </c>
      <c r="N48" t="s">
        <v>2492</v>
      </c>
    </row>
    <row r="49" spans="1:14" hidden="1" x14ac:dyDescent="0.25">
      <c r="A49" t="s">
        <v>747</v>
      </c>
      <c r="B49" s="238">
        <v>1162852</v>
      </c>
      <c r="C49" s="233">
        <v>1162852</v>
      </c>
      <c r="D49">
        <v>116285</v>
      </c>
      <c r="E49">
        <v>590</v>
      </c>
      <c r="G49">
        <v>1</v>
      </c>
      <c r="H49" s="238">
        <v>2</v>
      </c>
      <c r="I49" t="s">
        <v>2505</v>
      </c>
      <c r="J49" t="s">
        <v>747</v>
      </c>
      <c r="K49">
        <v>0</v>
      </c>
      <c r="L49">
        <v>0</v>
      </c>
      <c r="M49" t="s">
        <v>2491</v>
      </c>
      <c r="N49" t="s">
        <v>2492</v>
      </c>
    </row>
    <row r="50" spans="1:14" hidden="1" x14ac:dyDescent="0.25">
      <c r="A50" t="s">
        <v>747</v>
      </c>
      <c r="B50" s="238">
        <v>1162853</v>
      </c>
      <c r="C50" s="233">
        <v>1162853</v>
      </c>
      <c r="D50">
        <v>116285</v>
      </c>
      <c r="E50">
        <v>665</v>
      </c>
      <c r="G50">
        <v>1</v>
      </c>
      <c r="H50" s="238">
        <v>3</v>
      </c>
      <c r="I50" t="s">
        <v>2505</v>
      </c>
      <c r="J50" t="s">
        <v>747</v>
      </c>
      <c r="K50">
        <v>0</v>
      </c>
      <c r="L50">
        <v>0</v>
      </c>
      <c r="M50" t="s">
        <v>2491</v>
      </c>
      <c r="N50" t="s">
        <v>2492</v>
      </c>
    </row>
    <row r="51" spans="1:14" hidden="1" x14ac:dyDescent="0.25">
      <c r="A51" t="s">
        <v>747</v>
      </c>
      <c r="B51" s="238">
        <v>1162854</v>
      </c>
      <c r="C51" s="233">
        <v>1162854</v>
      </c>
      <c r="D51">
        <v>116285</v>
      </c>
      <c r="E51">
        <v>620</v>
      </c>
      <c r="G51">
        <v>1</v>
      </c>
      <c r="H51" s="238">
        <v>4</v>
      </c>
      <c r="I51" t="s">
        <v>2505</v>
      </c>
      <c r="J51" t="s">
        <v>747</v>
      </c>
      <c r="K51">
        <v>0</v>
      </c>
      <c r="L51">
        <v>0</v>
      </c>
      <c r="M51" t="s">
        <v>2491</v>
      </c>
      <c r="N51" t="s">
        <v>2492</v>
      </c>
    </row>
    <row r="52" spans="1:14" hidden="1" x14ac:dyDescent="0.25">
      <c r="A52" t="s">
        <v>747</v>
      </c>
      <c r="B52" s="238">
        <v>1162855</v>
      </c>
      <c r="C52" s="233">
        <v>1162855</v>
      </c>
      <c r="D52">
        <v>116285</v>
      </c>
      <c r="E52">
        <v>700</v>
      </c>
      <c r="G52">
        <v>1</v>
      </c>
      <c r="H52" s="238">
        <v>5</v>
      </c>
      <c r="I52" t="s">
        <v>2505</v>
      </c>
      <c r="J52" t="s">
        <v>747</v>
      </c>
      <c r="K52">
        <v>0</v>
      </c>
      <c r="L52">
        <v>0</v>
      </c>
      <c r="M52" t="s">
        <v>2491</v>
      </c>
      <c r="N52" t="s">
        <v>2492</v>
      </c>
    </row>
    <row r="53" spans="1:14" hidden="1" x14ac:dyDescent="0.25">
      <c r="A53" t="s">
        <v>747</v>
      </c>
      <c r="B53" s="238">
        <v>24011162852</v>
      </c>
      <c r="C53" s="238" t="s">
        <v>298</v>
      </c>
      <c r="D53">
        <v>116285</v>
      </c>
      <c r="E53">
        <v>525</v>
      </c>
      <c r="G53">
        <v>1</v>
      </c>
      <c r="H53" s="238">
        <v>2</v>
      </c>
      <c r="I53" t="s">
        <v>2834</v>
      </c>
      <c r="J53" t="s">
        <v>747</v>
      </c>
      <c r="K53">
        <v>2401</v>
      </c>
      <c r="L53">
        <v>0</v>
      </c>
      <c r="M53" t="s">
        <v>2491</v>
      </c>
      <c r="N53" t="s">
        <v>2492</v>
      </c>
    </row>
    <row r="54" spans="1:14" hidden="1" x14ac:dyDescent="0.25">
      <c r="A54" t="s">
        <v>747</v>
      </c>
      <c r="B54" s="238">
        <v>1162761</v>
      </c>
      <c r="C54" s="233">
        <v>1162761</v>
      </c>
      <c r="D54">
        <v>116276</v>
      </c>
      <c r="E54">
        <v>515</v>
      </c>
      <c r="G54">
        <v>1</v>
      </c>
      <c r="H54" s="238">
        <v>1</v>
      </c>
      <c r="I54" t="s">
        <v>2506</v>
      </c>
      <c r="J54" t="s">
        <v>747</v>
      </c>
      <c r="K54">
        <v>0</v>
      </c>
      <c r="L54">
        <v>0</v>
      </c>
      <c r="M54" t="s">
        <v>2491</v>
      </c>
      <c r="N54" t="s">
        <v>2492</v>
      </c>
    </row>
    <row r="55" spans="1:14" hidden="1" x14ac:dyDescent="0.25">
      <c r="A55" t="s">
        <v>747</v>
      </c>
      <c r="B55" s="238">
        <v>1162762</v>
      </c>
      <c r="C55" s="233">
        <v>1162762</v>
      </c>
      <c r="D55">
        <v>116276</v>
      </c>
      <c r="E55">
        <v>590</v>
      </c>
      <c r="G55">
        <v>1</v>
      </c>
      <c r="H55" s="238">
        <v>2</v>
      </c>
      <c r="I55" t="s">
        <v>2506</v>
      </c>
      <c r="J55" t="s">
        <v>747</v>
      </c>
      <c r="K55">
        <v>0</v>
      </c>
      <c r="L55">
        <v>0</v>
      </c>
      <c r="M55" t="s">
        <v>2491</v>
      </c>
      <c r="N55" t="s">
        <v>2492</v>
      </c>
    </row>
    <row r="56" spans="1:14" hidden="1" x14ac:dyDescent="0.25">
      <c r="A56" t="s">
        <v>747</v>
      </c>
      <c r="B56" s="238">
        <v>1162763</v>
      </c>
      <c r="C56" s="233">
        <v>1162763</v>
      </c>
      <c r="D56">
        <v>116276</v>
      </c>
      <c r="E56">
        <v>665</v>
      </c>
      <c r="G56">
        <v>1</v>
      </c>
      <c r="H56" s="238">
        <v>3</v>
      </c>
      <c r="I56" t="s">
        <v>2506</v>
      </c>
      <c r="J56" t="s">
        <v>747</v>
      </c>
      <c r="K56">
        <v>0</v>
      </c>
      <c r="L56">
        <v>0</v>
      </c>
      <c r="M56" t="s">
        <v>2491</v>
      </c>
      <c r="N56" t="s">
        <v>2492</v>
      </c>
    </row>
    <row r="57" spans="1:14" hidden="1" x14ac:dyDescent="0.25">
      <c r="A57" t="s">
        <v>747</v>
      </c>
      <c r="B57" s="238">
        <v>1162764</v>
      </c>
      <c r="C57" s="233">
        <v>1162764</v>
      </c>
      <c r="D57">
        <v>116276</v>
      </c>
      <c r="E57">
        <v>620</v>
      </c>
      <c r="G57">
        <v>1</v>
      </c>
      <c r="H57" s="238">
        <v>4</v>
      </c>
      <c r="I57" t="s">
        <v>2506</v>
      </c>
      <c r="J57" t="s">
        <v>747</v>
      </c>
      <c r="K57">
        <v>0</v>
      </c>
      <c r="L57">
        <v>0</v>
      </c>
      <c r="M57" t="s">
        <v>2491</v>
      </c>
      <c r="N57" t="s">
        <v>2492</v>
      </c>
    </row>
    <row r="58" spans="1:14" hidden="1" x14ac:dyDescent="0.25">
      <c r="A58" t="s">
        <v>747</v>
      </c>
      <c r="B58" s="238">
        <v>1162765</v>
      </c>
      <c r="C58" s="233">
        <v>1162765</v>
      </c>
      <c r="D58">
        <v>116276</v>
      </c>
      <c r="E58">
        <v>700</v>
      </c>
      <c r="G58">
        <v>1</v>
      </c>
      <c r="H58" s="238">
        <v>5</v>
      </c>
      <c r="I58" t="s">
        <v>2506</v>
      </c>
      <c r="J58" t="s">
        <v>747</v>
      </c>
      <c r="K58">
        <v>0</v>
      </c>
      <c r="L58">
        <v>0</v>
      </c>
      <c r="M58" t="s">
        <v>2491</v>
      </c>
      <c r="N58" t="s">
        <v>2492</v>
      </c>
    </row>
    <row r="59" spans="1:14" hidden="1" x14ac:dyDescent="0.25">
      <c r="A59" t="s">
        <v>747</v>
      </c>
      <c r="B59" s="238">
        <v>1162861</v>
      </c>
      <c r="C59" s="233">
        <v>1162861</v>
      </c>
      <c r="D59">
        <v>116286</v>
      </c>
      <c r="E59">
        <v>495</v>
      </c>
      <c r="G59">
        <v>1</v>
      </c>
      <c r="H59" s="238">
        <v>1</v>
      </c>
      <c r="I59" t="s">
        <v>2507</v>
      </c>
      <c r="J59" t="s">
        <v>747</v>
      </c>
      <c r="K59">
        <v>0</v>
      </c>
      <c r="L59">
        <v>0</v>
      </c>
      <c r="M59" t="s">
        <v>2491</v>
      </c>
      <c r="N59" t="s">
        <v>2492</v>
      </c>
    </row>
    <row r="60" spans="1:14" hidden="1" x14ac:dyDescent="0.25">
      <c r="A60" t="s">
        <v>747</v>
      </c>
      <c r="B60" s="238">
        <v>1162862</v>
      </c>
      <c r="C60" s="233">
        <v>1162862</v>
      </c>
      <c r="D60">
        <v>116286</v>
      </c>
      <c r="E60">
        <v>625</v>
      </c>
      <c r="G60">
        <v>1</v>
      </c>
      <c r="H60" s="238">
        <v>2</v>
      </c>
      <c r="I60" t="s">
        <v>2507</v>
      </c>
      <c r="J60" t="s">
        <v>747</v>
      </c>
      <c r="K60">
        <v>0</v>
      </c>
      <c r="L60">
        <v>0</v>
      </c>
      <c r="M60" t="s">
        <v>2491</v>
      </c>
      <c r="N60" t="s">
        <v>2492</v>
      </c>
    </row>
    <row r="61" spans="1:14" hidden="1" x14ac:dyDescent="0.25">
      <c r="A61" t="s">
        <v>747</v>
      </c>
      <c r="B61" s="238">
        <v>1162863</v>
      </c>
      <c r="C61" s="233">
        <v>1162863</v>
      </c>
      <c r="D61">
        <v>116286</v>
      </c>
      <c r="E61">
        <v>800</v>
      </c>
      <c r="G61">
        <v>1</v>
      </c>
      <c r="H61" s="238">
        <v>3</v>
      </c>
      <c r="I61" t="s">
        <v>2507</v>
      </c>
      <c r="J61" t="s">
        <v>747</v>
      </c>
      <c r="K61">
        <v>0</v>
      </c>
      <c r="L61">
        <v>0</v>
      </c>
      <c r="M61" t="s">
        <v>2491</v>
      </c>
      <c r="N61" t="s">
        <v>2492</v>
      </c>
    </row>
    <row r="62" spans="1:14" hidden="1" x14ac:dyDescent="0.25">
      <c r="A62" t="s">
        <v>747</v>
      </c>
      <c r="B62" s="238">
        <v>1162864</v>
      </c>
      <c r="C62" s="233">
        <v>1162864</v>
      </c>
      <c r="D62">
        <v>116286</v>
      </c>
      <c r="E62">
        <v>660</v>
      </c>
      <c r="G62">
        <v>1</v>
      </c>
      <c r="H62" s="238">
        <v>4</v>
      </c>
      <c r="I62" t="s">
        <v>2507</v>
      </c>
      <c r="J62" t="s">
        <v>747</v>
      </c>
      <c r="K62">
        <v>0</v>
      </c>
      <c r="L62">
        <v>0</v>
      </c>
      <c r="M62" t="s">
        <v>2491</v>
      </c>
      <c r="N62" t="s">
        <v>2492</v>
      </c>
    </row>
    <row r="63" spans="1:14" hidden="1" x14ac:dyDescent="0.25">
      <c r="A63" t="s">
        <v>747</v>
      </c>
      <c r="B63" s="238">
        <v>1162865</v>
      </c>
      <c r="C63" s="233">
        <v>1162865</v>
      </c>
      <c r="D63">
        <v>116286</v>
      </c>
      <c r="E63">
        <v>840</v>
      </c>
      <c r="G63">
        <v>1</v>
      </c>
      <c r="H63" s="238">
        <v>5</v>
      </c>
      <c r="I63" t="s">
        <v>2507</v>
      </c>
      <c r="J63" t="s">
        <v>747</v>
      </c>
      <c r="K63">
        <v>0</v>
      </c>
      <c r="L63">
        <v>0</v>
      </c>
      <c r="M63" t="s">
        <v>2491</v>
      </c>
      <c r="N63" t="s">
        <v>2492</v>
      </c>
    </row>
    <row r="64" spans="1:14" hidden="1" x14ac:dyDescent="0.25">
      <c r="A64" t="s">
        <v>747</v>
      </c>
      <c r="B64" s="238">
        <v>1162771</v>
      </c>
      <c r="C64" s="233">
        <v>1162771</v>
      </c>
      <c r="D64">
        <v>116277</v>
      </c>
      <c r="E64">
        <v>495</v>
      </c>
      <c r="G64">
        <v>1</v>
      </c>
      <c r="H64" s="238">
        <v>1</v>
      </c>
      <c r="I64" t="s">
        <v>2508</v>
      </c>
      <c r="J64" t="s">
        <v>747</v>
      </c>
      <c r="K64">
        <v>0</v>
      </c>
      <c r="L64">
        <v>0</v>
      </c>
      <c r="M64" t="s">
        <v>2491</v>
      </c>
      <c r="N64" t="s">
        <v>2492</v>
      </c>
    </row>
    <row r="65" spans="1:14" hidden="1" x14ac:dyDescent="0.25">
      <c r="A65" t="s">
        <v>747</v>
      </c>
      <c r="B65" s="238">
        <v>1162772</v>
      </c>
      <c r="C65" s="233">
        <v>1162772</v>
      </c>
      <c r="D65">
        <v>116277</v>
      </c>
      <c r="E65">
        <v>625</v>
      </c>
      <c r="G65">
        <v>1</v>
      </c>
      <c r="H65" s="238">
        <v>2</v>
      </c>
      <c r="I65" t="s">
        <v>2508</v>
      </c>
      <c r="J65" t="s">
        <v>747</v>
      </c>
      <c r="K65">
        <v>0</v>
      </c>
      <c r="L65">
        <v>0</v>
      </c>
      <c r="M65" t="s">
        <v>2491</v>
      </c>
      <c r="N65" t="s">
        <v>2492</v>
      </c>
    </row>
    <row r="66" spans="1:14" hidden="1" x14ac:dyDescent="0.25">
      <c r="A66" t="s">
        <v>747</v>
      </c>
      <c r="B66" s="238">
        <v>1162773</v>
      </c>
      <c r="C66" s="233">
        <v>1162773</v>
      </c>
      <c r="D66">
        <v>116277</v>
      </c>
      <c r="E66">
        <v>800</v>
      </c>
      <c r="G66">
        <v>1</v>
      </c>
      <c r="H66" s="238">
        <v>3</v>
      </c>
      <c r="I66" t="s">
        <v>2508</v>
      </c>
      <c r="J66" t="s">
        <v>747</v>
      </c>
      <c r="K66">
        <v>0</v>
      </c>
      <c r="L66">
        <v>0</v>
      </c>
      <c r="M66" t="s">
        <v>2491</v>
      </c>
      <c r="N66" t="s">
        <v>2492</v>
      </c>
    </row>
    <row r="67" spans="1:14" hidden="1" x14ac:dyDescent="0.25">
      <c r="A67" t="s">
        <v>747</v>
      </c>
      <c r="B67" s="238">
        <v>1162774</v>
      </c>
      <c r="C67" s="233">
        <v>1162774</v>
      </c>
      <c r="D67">
        <v>116277</v>
      </c>
      <c r="E67">
        <v>660</v>
      </c>
      <c r="G67">
        <v>1</v>
      </c>
      <c r="H67" s="238">
        <v>4</v>
      </c>
      <c r="I67" t="s">
        <v>2508</v>
      </c>
      <c r="J67" t="s">
        <v>747</v>
      </c>
      <c r="K67">
        <v>0</v>
      </c>
      <c r="L67">
        <v>0</v>
      </c>
      <c r="M67" t="s">
        <v>2491</v>
      </c>
      <c r="N67" t="s">
        <v>2492</v>
      </c>
    </row>
    <row r="68" spans="1:14" hidden="1" x14ac:dyDescent="0.25">
      <c r="A68" t="s">
        <v>747</v>
      </c>
      <c r="B68" s="238">
        <v>1162775</v>
      </c>
      <c r="C68" s="233">
        <v>1162775</v>
      </c>
      <c r="D68">
        <v>116277</v>
      </c>
      <c r="E68">
        <v>840</v>
      </c>
      <c r="G68">
        <v>1</v>
      </c>
      <c r="H68" s="238">
        <v>5</v>
      </c>
      <c r="I68" t="s">
        <v>2508</v>
      </c>
      <c r="J68" t="s">
        <v>747</v>
      </c>
      <c r="K68">
        <v>0</v>
      </c>
      <c r="L68">
        <v>0</v>
      </c>
      <c r="M68" t="s">
        <v>2491</v>
      </c>
      <c r="N68" t="s">
        <v>2492</v>
      </c>
    </row>
    <row r="69" spans="1:14" hidden="1" x14ac:dyDescent="0.25">
      <c r="A69" t="s">
        <v>747</v>
      </c>
      <c r="B69" s="238">
        <v>24011162772</v>
      </c>
      <c r="C69" s="238" t="s">
        <v>298</v>
      </c>
      <c r="D69">
        <v>116277</v>
      </c>
      <c r="E69">
        <v>312.5</v>
      </c>
      <c r="G69">
        <v>1</v>
      </c>
      <c r="H69" s="238">
        <v>2</v>
      </c>
      <c r="I69" t="s">
        <v>2835</v>
      </c>
      <c r="J69" t="s">
        <v>747</v>
      </c>
      <c r="K69">
        <v>2401</v>
      </c>
      <c r="L69">
        <v>0</v>
      </c>
      <c r="M69" t="s">
        <v>2491</v>
      </c>
      <c r="N69" t="s">
        <v>2492</v>
      </c>
    </row>
    <row r="70" spans="1:14" hidden="1" x14ac:dyDescent="0.25">
      <c r="A70" t="s">
        <v>747</v>
      </c>
      <c r="B70" s="238">
        <v>1133711</v>
      </c>
      <c r="C70" s="233">
        <v>1133711</v>
      </c>
      <c r="D70">
        <v>113371</v>
      </c>
      <c r="E70">
        <v>190</v>
      </c>
      <c r="G70">
        <v>1</v>
      </c>
      <c r="H70" s="238">
        <v>1</v>
      </c>
      <c r="I70" t="s">
        <v>2509</v>
      </c>
      <c r="J70" t="s">
        <v>747</v>
      </c>
      <c r="K70">
        <v>0</v>
      </c>
      <c r="L70">
        <v>0</v>
      </c>
      <c r="M70" t="s">
        <v>2491</v>
      </c>
      <c r="N70" t="s">
        <v>2495</v>
      </c>
    </row>
    <row r="71" spans="1:14" hidden="1" x14ac:dyDescent="0.25">
      <c r="A71" t="s">
        <v>747</v>
      </c>
      <c r="B71" s="238">
        <v>1133712</v>
      </c>
      <c r="C71" s="233">
        <v>1133712</v>
      </c>
      <c r="D71">
        <v>113371</v>
      </c>
      <c r="E71">
        <v>205</v>
      </c>
      <c r="G71">
        <v>1</v>
      </c>
      <c r="H71" s="238">
        <v>2</v>
      </c>
      <c r="I71" t="s">
        <v>2509</v>
      </c>
      <c r="J71" t="s">
        <v>747</v>
      </c>
      <c r="K71">
        <v>0</v>
      </c>
      <c r="L71">
        <v>0</v>
      </c>
      <c r="M71" t="s">
        <v>2491</v>
      </c>
      <c r="N71" t="s">
        <v>2495</v>
      </c>
    </row>
    <row r="72" spans="1:14" hidden="1" x14ac:dyDescent="0.25">
      <c r="A72" t="s">
        <v>747</v>
      </c>
      <c r="B72" s="238">
        <v>1133713</v>
      </c>
      <c r="C72" s="233">
        <v>1133713</v>
      </c>
      <c r="D72">
        <v>113371</v>
      </c>
      <c r="E72">
        <v>220</v>
      </c>
      <c r="G72">
        <v>1</v>
      </c>
      <c r="H72" s="238">
        <v>3</v>
      </c>
      <c r="I72" t="s">
        <v>2509</v>
      </c>
      <c r="J72" t="s">
        <v>747</v>
      </c>
      <c r="K72">
        <v>0</v>
      </c>
      <c r="L72">
        <v>0</v>
      </c>
      <c r="M72" t="s">
        <v>2491</v>
      </c>
      <c r="N72" t="s">
        <v>2495</v>
      </c>
    </row>
    <row r="73" spans="1:14" hidden="1" x14ac:dyDescent="0.25">
      <c r="A73" t="s">
        <v>747</v>
      </c>
      <c r="B73" s="238">
        <v>1133714</v>
      </c>
      <c r="C73" s="233">
        <v>1133714</v>
      </c>
      <c r="D73">
        <v>113371</v>
      </c>
      <c r="E73">
        <v>220</v>
      </c>
      <c r="G73">
        <v>1</v>
      </c>
      <c r="H73" s="238">
        <v>4</v>
      </c>
      <c r="I73" t="s">
        <v>2509</v>
      </c>
      <c r="J73" t="s">
        <v>747</v>
      </c>
      <c r="K73">
        <v>0</v>
      </c>
      <c r="L73">
        <v>0</v>
      </c>
      <c r="M73" t="s">
        <v>2491</v>
      </c>
      <c r="N73" t="s">
        <v>2495</v>
      </c>
    </row>
    <row r="74" spans="1:14" hidden="1" x14ac:dyDescent="0.25">
      <c r="A74" t="s">
        <v>747</v>
      </c>
      <c r="B74" s="238">
        <v>1133715</v>
      </c>
      <c r="C74" s="233">
        <v>1133715</v>
      </c>
      <c r="D74">
        <v>113371</v>
      </c>
      <c r="E74">
        <v>235</v>
      </c>
      <c r="G74">
        <v>1</v>
      </c>
      <c r="H74" s="238">
        <v>5</v>
      </c>
      <c r="I74" t="s">
        <v>2509</v>
      </c>
      <c r="J74" t="s">
        <v>747</v>
      </c>
      <c r="K74">
        <v>0</v>
      </c>
      <c r="L74">
        <v>0</v>
      </c>
      <c r="M74" t="s">
        <v>2491</v>
      </c>
      <c r="N74" t="s">
        <v>2495</v>
      </c>
    </row>
    <row r="75" spans="1:14" hidden="1" x14ac:dyDescent="0.25">
      <c r="A75" t="s">
        <v>747</v>
      </c>
      <c r="B75" s="238">
        <v>1163791</v>
      </c>
      <c r="C75" s="233">
        <v>1163791</v>
      </c>
      <c r="D75">
        <v>116379</v>
      </c>
      <c r="F75" t="s">
        <v>397</v>
      </c>
      <c r="G75">
        <v>0</v>
      </c>
      <c r="H75" s="238">
        <v>1</v>
      </c>
      <c r="I75" t="s">
        <v>2510</v>
      </c>
      <c r="J75" t="s">
        <v>747</v>
      </c>
      <c r="K75">
        <v>0</v>
      </c>
      <c r="L75">
        <v>0</v>
      </c>
      <c r="M75" t="s">
        <v>2491</v>
      </c>
      <c r="N75" t="s">
        <v>2500</v>
      </c>
    </row>
    <row r="76" spans="1:14" hidden="1" x14ac:dyDescent="0.25">
      <c r="A76" t="s">
        <v>747</v>
      </c>
      <c r="B76" s="238">
        <v>1163792</v>
      </c>
      <c r="C76" s="233">
        <v>1163792</v>
      </c>
      <c r="D76">
        <v>116379</v>
      </c>
      <c r="F76" t="s">
        <v>397</v>
      </c>
      <c r="G76">
        <v>0</v>
      </c>
      <c r="H76" s="238">
        <v>2</v>
      </c>
      <c r="I76" t="s">
        <v>2510</v>
      </c>
      <c r="J76" t="s">
        <v>747</v>
      </c>
      <c r="K76">
        <v>0</v>
      </c>
      <c r="L76">
        <v>0</v>
      </c>
      <c r="M76" t="s">
        <v>2491</v>
      </c>
      <c r="N76" t="s">
        <v>2500</v>
      </c>
    </row>
    <row r="77" spans="1:14" hidden="1" x14ac:dyDescent="0.25">
      <c r="A77" t="s">
        <v>747</v>
      </c>
      <c r="B77" s="238">
        <v>1163793</v>
      </c>
      <c r="C77" s="233">
        <v>1163793</v>
      </c>
      <c r="D77">
        <v>116379</v>
      </c>
      <c r="F77" t="s">
        <v>397</v>
      </c>
      <c r="G77">
        <v>0</v>
      </c>
      <c r="H77" s="238">
        <v>3</v>
      </c>
      <c r="I77" t="s">
        <v>2510</v>
      </c>
      <c r="J77" t="s">
        <v>747</v>
      </c>
      <c r="K77">
        <v>0</v>
      </c>
      <c r="L77">
        <v>0</v>
      </c>
      <c r="M77" t="s">
        <v>2491</v>
      </c>
      <c r="N77" t="s">
        <v>2500</v>
      </c>
    </row>
    <row r="78" spans="1:14" hidden="1" x14ac:dyDescent="0.25">
      <c r="A78" t="s">
        <v>747</v>
      </c>
      <c r="B78" s="238">
        <v>1163794</v>
      </c>
      <c r="C78" s="233">
        <v>1163794</v>
      </c>
      <c r="D78">
        <v>116379</v>
      </c>
      <c r="F78" t="s">
        <v>397</v>
      </c>
      <c r="G78">
        <v>0</v>
      </c>
      <c r="H78" s="238">
        <v>4</v>
      </c>
      <c r="I78" t="s">
        <v>2510</v>
      </c>
      <c r="J78" t="s">
        <v>747</v>
      </c>
      <c r="K78">
        <v>0</v>
      </c>
      <c r="L78">
        <v>0</v>
      </c>
      <c r="M78" t="s">
        <v>2491</v>
      </c>
      <c r="N78" t="s">
        <v>2500</v>
      </c>
    </row>
    <row r="79" spans="1:14" hidden="1" x14ac:dyDescent="0.25">
      <c r="A79" t="s">
        <v>747</v>
      </c>
      <c r="B79" s="238">
        <v>1163795</v>
      </c>
      <c r="C79" s="233">
        <v>1163795</v>
      </c>
      <c r="D79">
        <v>116379</v>
      </c>
      <c r="F79" t="s">
        <v>397</v>
      </c>
      <c r="G79">
        <v>0</v>
      </c>
      <c r="H79" s="238">
        <v>5</v>
      </c>
      <c r="I79" t="s">
        <v>2510</v>
      </c>
      <c r="J79" t="s">
        <v>747</v>
      </c>
      <c r="K79">
        <v>0</v>
      </c>
      <c r="L79">
        <v>0</v>
      </c>
      <c r="M79" t="s">
        <v>2491</v>
      </c>
      <c r="N79" t="s">
        <v>2500</v>
      </c>
    </row>
    <row r="80" spans="1:14" hidden="1" x14ac:dyDescent="0.25">
      <c r="A80" t="s">
        <v>747</v>
      </c>
      <c r="B80" s="238">
        <v>1163681</v>
      </c>
      <c r="C80" s="233">
        <v>1163681</v>
      </c>
      <c r="D80">
        <v>116368</v>
      </c>
      <c r="F80" t="s">
        <v>397</v>
      </c>
      <c r="G80">
        <v>0</v>
      </c>
      <c r="H80" s="238">
        <v>1</v>
      </c>
      <c r="I80" t="s">
        <v>2511</v>
      </c>
      <c r="J80" t="s">
        <v>747</v>
      </c>
      <c r="K80">
        <v>0</v>
      </c>
      <c r="L80">
        <v>0</v>
      </c>
      <c r="M80" t="s">
        <v>2491</v>
      </c>
      <c r="N80" t="s">
        <v>2500</v>
      </c>
    </row>
    <row r="81" spans="1:14" hidden="1" x14ac:dyDescent="0.25">
      <c r="A81" t="s">
        <v>747</v>
      </c>
      <c r="B81" s="238">
        <v>1163682</v>
      </c>
      <c r="C81" s="233">
        <v>1163682</v>
      </c>
      <c r="D81">
        <v>116368</v>
      </c>
      <c r="F81" t="s">
        <v>397</v>
      </c>
      <c r="G81">
        <v>0</v>
      </c>
      <c r="H81" s="238">
        <v>2</v>
      </c>
      <c r="I81" t="s">
        <v>2511</v>
      </c>
      <c r="J81" t="s">
        <v>747</v>
      </c>
      <c r="K81">
        <v>0</v>
      </c>
      <c r="L81">
        <v>0</v>
      </c>
      <c r="M81" t="s">
        <v>2491</v>
      </c>
      <c r="N81" t="s">
        <v>2500</v>
      </c>
    </row>
    <row r="82" spans="1:14" hidden="1" x14ac:dyDescent="0.25">
      <c r="A82" t="s">
        <v>747</v>
      </c>
      <c r="B82" s="238">
        <v>1163683</v>
      </c>
      <c r="C82" s="233">
        <v>1163683</v>
      </c>
      <c r="D82">
        <v>116368</v>
      </c>
      <c r="F82" t="s">
        <v>397</v>
      </c>
      <c r="G82">
        <v>0</v>
      </c>
      <c r="H82" s="238">
        <v>3</v>
      </c>
      <c r="I82" t="s">
        <v>2511</v>
      </c>
      <c r="J82" t="s">
        <v>747</v>
      </c>
      <c r="K82">
        <v>0</v>
      </c>
      <c r="L82">
        <v>0</v>
      </c>
      <c r="M82" t="s">
        <v>2491</v>
      </c>
      <c r="N82" t="s">
        <v>2500</v>
      </c>
    </row>
    <row r="83" spans="1:14" hidden="1" x14ac:dyDescent="0.25">
      <c r="A83" t="s">
        <v>747</v>
      </c>
      <c r="B83" s="238">
        <v>1163684</v>
      </c>
      <c r="C83" s="233">
        <v>1163684</v>
      </c>
      <c r="D83">
        <v>116368</v>
      </c>
      <c r="F83" t="s">
        <v>397</v>
      </c>
      <c r="G83">
        <v>0</v>
      </c>
      <c r="H83" s="238">
        <v>4</v>
      </c>
      <c r="I83" t="s">
        <v>2511</v>
      </c>
      <c r="J83" t="s">
        <v>747</v>
      </c>
      <c r="K83">
        <v>0</v>
      </c>
      <c r="L83">
        <v>0</v>
      </c>
      <c r="M83" t="s">
        <v>2491</v>
      </c>
      <c r="N83" t="s">
        <v>2500</v>
      </c>
    </row>
    <row r="84" spans="1:14" hidden="1" x14ac:dyDescent="0.25">
      <c r="A84" t="s">
        <v>747</v>
      </c>
      <c r="B84" s="238">
        <v>1163685</v>
      </c>
      <c r="C84" s="233">
        <v>1163685</v>
      </c>
      <c r="D84">
        <v>116368</v>
      </c>
      <c r="F84" t="s">
        <v>397</v>
      </c>
      <c r="G84">
        <v>0</v>
      </c>
      <c r="H84" s="238">
        <v>5</v>
      </c>
      <c r="I84" t="s">
        <v>2511</v>
      </c>
      <c r="J84" t="s">
        <v>747</v>
      </c>
      <c r="K84">
        <v>0</v>
      </c>
      <c r="L84">
        <v>0</v>
      </c>
      <c r="M84" t="s">
        <v>2491</v>
      </c>
      <c r="N84" t="s">
        <v>2500</v>
      </c>
    </row>
    <row r="85" spans="1:14" hidden="1" x14ac:dyDescent="0.25">
      <c r="A85" t="s">
        <v>451</v>
      </c>
      <c r="B85" s="238">
        <v>1114061</v>
      </c>
      <c r="C85" s="233">
        <v>1114061</v>
      </c>
      <c r="D85">
        <v>111406</v>
      </c>
      <c r="E85">
        <v>2011</v>
      </c>
      <c r="G85">
        <v>0</v>
      </c>
      <c r="H85" s="238">
        <v>1</v>
      </c>
      <c r="I85" t="s">
        <v>1422</v>
      </c>
      <c r="J85" t="s">
        <v>451</v>
      </c>
      <c r="K85">
        <v>0</v>
      </c>
      <c r="L85">
        <v>0</v>
      </c>
      <c r="M85" t="s">
        <v>2512</v>
      </c>
    </row>
    <row r="86" spans="1:14" hidden="1" x14ac:dyDescent="0.25">
      <c r="A86" t="s">
        <v>451</v>
      </c>
      <c r="B86" s="238">
        <v>1114062</v>
      </c>
      <c r="C86" s="233">
        <v>1114062</v>
      </c>
      <c r="D86">
        <v>111406</v>
      </c>
      <c r="E86">
        <v>2664</v>
      </c>
      <c r="G86">
        <v>0</v>
      </c>
      <c r="H86" s="238">
        <v>2</v>
      </c>
      <c r="I86" t="s">
        <v>1422</v>
      </c>
      <c r="J86" t="s">
        <v>451</v>
      </c>
      <c r="K86">
        <v>0</v>
      </c>
      <c r="L86">
        <v>0</v>
      </c>
      <c r="M86" t="s">
        <v>2512</v>
      </c>
    </row>
    <row r="87" spans="1:14" hidden="1" x14ac:dyDescent="0.25">
      <c r="A87" t="s">
        <v>451</v>
      </c>
      <c r="B87" s="238">
        <v>1114063</v>
      </c>
      <c r="C87" s="233">
        <v>1114063</v>
      </c>
      <c r="D87">
        <v>111406</v>
      </c>
      <c r="E87">
        <v>3316</v>
      </c>
      <c r="G87">
        <v>0</v>
      </c>
      <c r="H87" s="238">
        <v>3</v>
      </c>
      <c r="I87" t="s">
        <v>1422</v>
      </c>
      <c r="J87" t="s">
        <v>451</v>
      </c>
      <c r="K87">
        <v>0</v>
      </c>
      <c r="L87">
        <v>0</v>
      </c>
      <c r="M87" t="s">
        <v>2512</v>
      </c>
    </row>
    <row r="88" spans="1:14" hidden="1" x14ac:dyDescent="0.25">
      <c r="A88" t="s">
        <v>451</v>
      </c>
      <c r="B88" s="238">
        <v>1114064</v>
      </c>
      <c r="C88" s="233">
        <v>1114064</v>
      </c>
      <c r="D88">
        <v>111406</v>
      </c>
      <c r="E88">
        <v>2799</v>
      </c>
      <c r="G88">
        <v>0</v>
      </c>
      <c r="H88" s="238">
        <v>4</v>
      </c>
      <c r="I88" t="s">
        <v>1422</v>
      </c>
      <c r="J88" t="s">
        <v>451</v>
      </c>
      <c r="K88">
        <v>0</v>
      </c>
      <c r="L88">
        <v>0</v>
      </c>
      <c r="M88" t="s">
        <v>2512</v>
      </c>
    </row>
    <row r="89" spans="1:14" hidden="1" x14ac:dyDescent="0.25">
      <c r="A89" t="s">
        <v>451</v>
      </c>
      <c r="B89" s="238">
        <v>1114065</v>
      </c>
      <c r="C89" s="233">
        <v>1114065</v>
      </c>
      <c r="D89">
        <v>111406</v>
      </c>
      <c r="E89">
        <v>3506</v>
      </c>
      <c r="G89">
        <v>0</v>
      </c>
      <c r="H89" s="238">
        <v>5</v>
      </c>
      <c r="I89" t="s">
        <v>1422</v>
      </c>
      <c r="J89" t="s">
        <v>451</v>
      </c>
      <c r="K89">
        <v>0</v>
      </c>
      <c r="L89">
        <v>0</v>
      </c>
      <c r="M89" t="s">
        <v>2512</v>
      </c>
    </row>
    <row r="90" spans="1:14" hidden="1" x14ac:dyDescent="0.25">
      <c r="A90" t="s">
        <v>896</v>
      </c>
      <c r="B90" s="238">
        <v>1164091</v>
      </c>
      <c r="C90" s="233">
        <v>1164091</v>
      </c>
      <c r="D90">
        <v>116409</v>
      </c>
      <c r="F90" t="s">
        <v>397</v>
      </c>
      <c r="G90">
        <v>0</v>
      </c>
      <c r="H90" s="238">
        <v>1</v>
      </c>
      <c r="I90" t="s">
        <v>3303</v>
      </c>
      <c r="J90" t="s">
        <v>896</v>
      </c>
      <c r="K90">
        <v>0</v>
      </c>
      <c r="L90">
        <v>0</v>
      </c>
      <c r="M90" t="s">
        <v>2491</v>
      </c>
      <c r="N90" t="s">
        <v>2690</v>
      </c>
    </row>
    <row r="91" spans="1:14" hidden="1" x14ac:dyDescent="0.25">
      <c r="A91" t="s">
        <v>896</v>
      </c>
      <c r="B91" s="238">
        <v>1164092</v>
      </c>
      <c r="C91" s="233">
        <v>1164092</v>
      </c>
      <c r="D91">
        <v>116409</v>
      </c>
      <c r="F91" t="s">
        <v>397</v>
      </c>
      <c r="G91">
        <v>0</v>
      </c>
      <c r="H91" s="238">
        <v>2</v>
      </c>
      <c r="I91" t="s">
        <v>3303</v>
      </c>
      <c r="J91" t="s">
        <v>896</v>
      </c>
      <c r="K91">
        <v>0</v>
      </c>
      <c r="L91">
        <v>0</v>
      </c>
      <c r="M91" t="s">
        <v>2491</v>
      </c>
      <c r="N91" t="s">
        <v>2690</v>
      </c>
    </row>
    <row r="92" spans="1:14" hidden="1" x14ac:dyDescent="0.25">
      <c r="A92" t="s">
        <v>896</v>
      </c>
      <c r="B92" s="238">
        <v>1164093</v>
      </c>
      <c r="C92" s="233">
        <v>1164093</v>
      </c>
      <c r="D92">
        <v>116409</v>
      </c>
      <c r="F92" t="s">
        <v>397</v>
      </c>
      <c r="G92">
        <v>0</v>
      </c>
      <c r="H92" s="238">
        <v>3</v>
      </c>
      <c r="I92" t="s">
        <v>3303</v>
      </c>
      <c r="J92" t="s">
        <v>896</v>
      </c>
      <c r="K92">
        <v>0</v>
      </c>
      <c r="L92">
        <v>0</v>
      </c>
      <c r="M92" t="s">
        <v>2491</v>
      </c>
      <c r="N92" t="s">
        <v>2690</v>
      </c>
    </row>
    <row r="93" spans="1:14" hidden="1" x14ac:dyDescent="0.25">
      <c r="A93" t="s">
        <v>896</v>
      </c>
      <c r="B93" s="238">
        <v>1164094</v>
      </c>
      <c r="C93" s="233">
        <v>1164094</v>
      </c>
      <c r="D93">
        <v>116409</v>
      </c>
      <c r="F93" t="s">
        <v>397</v>
      </c>
      <c r="G93">
        <v>0</v>
      </c>
      <c r="H93" s="238">
        <v>4</v>
      </c>
      <c r="I93" t="s">
        <v>3303</v>
      </c>
      <c r="J93" t="s">
        <v>896</v>
      </c>
      <c r="K93">
        <v>0</v>
      </c>
      <c r="L93">
        <v>0</v>
      </c>
      <c r="M93" t="s">
        <v>2491</v>
      </c>
      <c r="N93" t="s">
        <v>2690</v>
      </c>
    </row>
    <row r="94" spans="1:14" hidden="1" x14ac:dyDescent="0.25">
      <c r="A94" t="s">
        <v>896</v>
      </c>
      <c r="B94" s="238">
        <v>1164095</v>
      </c>
      <c r="C94" s="233">
        <v>1164095</v>
      </c>
      <c r="D94">
        <v>116409</v>
      </c>
      <c r="F94" t="s">
        <v>397</v>
      </c>
      <c r="G94">
        <v>0</v>
      </c>
      <c r="H94" s="238">
        <v>5</v>
      </c>
      <c r="I94" t="s">
        <v>3303</v>
      </c>
      <c r="J94" t="s">
        <v>896</v>
      </c>
      <c r="K94">
        <v>0</v>
      </c>
      <c r="L94">
        <v>0</v>
      </c>
      <c r="M94" t="s">
        <v>2491</v>
      </c>
      <c r="N94" t="s">
        <v>2690</v>
      </c>
    </row>
    <row r="95" spans="1:14" hidden="1" x14ac:dyDescent="0.25">
      <c r="A95" t="s">
        <v>747</v>
      </c>
      <c r="B95" s="238">
        <v>1162871</v>
      </c>
      <c r="C95" s="233">
        <v>1162871</v>
      </c>
      <c r="D95">
        <v>116287</v>
      </c>
      <c r="E95">
        <v>595</v>
      </c>
      <c r="G95">
        <v>1</v>
      </c>
      <c r="H95" s="238">
        <v>1</v>
      </c>
      <c r="I95" t="s">
        <v>2513</v>
      </c>
      <c r="J95" t="s">
        <v>747</v>
      </c>
      <c r="K95">
        <v>0</v>
      </c>
      <c r="L95">
        <v>0</v>
      </c>
      <c r="M95" t="s">
        <v>2491</v>
      </c>
      <c r="N95" t="s">
        <v>2492</v>
      </c>
    </row>
    <row r="96" spans="1:14" hidden="1" x14ac:dyDescent="0.25">
      <c r="A96" t="s">
        <v>747</v>
      </c>
      <c r="B96" s="238">
        <v>1162872</v>
      </c>
      <c r="C96" s="233">
        <v>1162872</v>
      </c>
      <c r="D96">
        <v>116287</v>
      </c>
      <c r="E96">
        <v>745</v>
      </c>
      <c r="G96">
        <v>1</v>
      </c>
      <c r="H96" s="238">
        <v>2</v>
      </c>
      <c r="I96" t="s">
        <v>2513</v>
      </c>
      <c r="J96" t="s">
        <v>747</v>
      </c>
      <c r="K96">
        <v>0</v>
      </c>
      <c r="L96">
        <v>0</v>
      </c>
      <c r="M96" t="s">
        <v>2491</v>
      </c>
      <c r="N96" t="s">
        <v>2492</v>
      </c>
    </row>
    <row r="97" spans="1:14" hidden="1" x14ac:dyDescent="0.25">
      <c r="A97" t="s">
        <v>747</v>
      </c>
      <c r="B97" s="238">
        <v>1162873</v>
      </c>
      <c r="C97" s="233">
        <v>1162873</v>
      </c>
      <c r="D97">
        <v>116287</v>
      </c>
      <c r="E97">
        <v>930</v>
      </c>
      <c r="G97">
        <v>1</v>
      </c>
      <c r="H97" s="238">
        <v>3</v>
      </c>
      <c r="I97" t="s">
        <v>2513</v>
      </c>
      <c r="J97" t="s">
        <v>747</v>
      </c>
      <c r="K97">
        <v>0</v>
      </c>
      <c r="L97">
        <v>0</v>
      </c>
      <c r="M97" t="s">
        <v>2491</v>
      </c>
      <c r="N97" t="s">
        <v>2492</v>
      </c>
    </row>
    <row r="98" spans="1:14" hidden="1" x14ac:dyDescent="0.25">
      <c r="A98" t="s">
        <v>747</v>
      </c>
      <c r="B98" s="238">
        <v>1162874</v>
      </c>
      <c r="C98" s="233">
        <v>1162874</v>
      </c>
      <c r="D98">
        <v>116287</v>
      </c>
      <c r="E98">
        <v>783</v>
      </c>
      <c r="G98">
        <v>1</v>
      </c>
      <c r="H98" s="238">
        <v>4</v>
      </c>
      <c r="I98" t="s">
        <v>2513</v>
      </c>
      <c r="J98" t="s">
        <v>747</v>
      </c>
      <c r="K98">
        <v>0</v>
      </c>
      <c r="L98">
        <v>0</v>
      </c>
      <c r="M98" t="s">
        <v>2491</v>
      </c>
      <c r="N98" t="s">
        <v>2492</v>
      </c>
    </row>
    <row r="99" spans="1:14" hidden="1" x14ac:dyDescent="0.25">
      <c r="A99" t="s">
        <v>747</v>
      </c>
      <c r="B99" s="238">
        <v>1162875</v>
      </c>
      <c r="C99" s="233">
        <v>1162875</v>
      </c>
      <c r="D99">
        <v>116287</v>
      </c>
      <c r="E99">
        <v>980</v>
      </c>
      <c r="G99">
        <v>1</v>
      </c>
      <c r="H99" s="238">
        <v>5</v>
      </c>
      <c r="I99" t="s">
        <v>2513</v>
      </c>
      <c r="J99" t="s">
        <v>747</v>
      </c>
      <c r="K99">
        <v>0</v>
      </c>
      <c r="L99">
        <v>0</v>
      </c>
      <c r="M99" t="s">
        <v>2491</v>
      </c>
      <c r="N99" t="s">
        <v>2492</v>
      </c>
    </row>
    <row r="100" spans="1:14" hidden="1" x14ac:dyDescent="0.25">
      <c r="A100" t="s">
        <v>747</v>
      </c>
      <c r="B100" s="238">
        <v>1162781</v>
      </c>
      <c r="C100" s="233">
        <v>1162781</v>
      </c>
      <c r="D100">
        <v>116278</v>
      </c>
      <c r="E100">
        <v>595</v>
      </c>
      <c r="G100">
        <v>1</v>
      </c>
      <c r="H100" s="238">
        <v>1</v>
      </c>
      <c r="I100" t="s">
        <v>2514</v>
      </c>
      <c r="J100" t="s">
        <v>747</v>
      </c>
      <c r="K100">
        <v>0</v>
      </c>
      <c r="L100">
        <v>0</v>
      </c>
      <c r="M100" t="s">
        <v>2491</v>
      </c>
      <c r="N100" t="s">
        <v>2492</v>
      </c>
    </row>
    <row r="101" spans="1:14" hidden="1" x14ac:dyDescent="0.25">
      <c r="A101" t="s">
        <v>747</v>
      </c>
      <c r="B101" s="238">
        <v>1162782</v>
      </c>
      <c r="C101" s="233">
        <v>1162782</v>
      </c>
      <c r="D101">
        <v>116278</v>
      </c>
      <c r="E101">
        <v>745</v>
      </c>
      <c r="G101">
        <v>1</v>
      </c>
      <c r="H101" s="238">
        <v>2</v>
      </c>
      <c r="I101" t="s">
        <v>2514</v>
      </c>
      <c r="J101" t="s">
        <v>747</v>
      </c>
      <c r="K101">
        <v>0</v>
      </c>
      <c r="L101">
        <v>0</v>
      </c>
      <c r="M101" t="s">
        <v>2491</v>
      </c>
      <c r="N101" t="s">
        <v>2492</v>
      </c>
    </row>
    <row r="102" spans="1:14" hidden="1" x14ac:dyDescent="0.25">
      <c r="A102" t="s">
        <v>747</v>
      </c>
      <c r="B102" s="238">
        <v>1162783</v>
      </c>
      <c r="C102" s="233">
        <v>1162783</v>
      </c>
      <c r="D102">
        <v>116278</v>
      </c>
      <c r="E102">
        <v>930</v>
      </c>
      <c r="G102">
        <v>1</v>
      </c>
      <c r="H102" s="238">
        <v>3</v>
      </c>
      <c r="I102" t="s">
        <v>2514</v>
      </c>
      <c r="J102" t="s">
        <v>747</v>
      </c>
      <c r="K102">
        <v>0</v>
      </c>
      <c r="L102">
        <v>0</v>
      </c>
      <c r="M102" t="s">
        <v>2491</v>
      </c>
      <c r="N102" t="s">
        <v>2492</v>
      </c>
    </row>
    <row r="103" spans="1:14" hidden="1" x14ac:dyDescent="0.25">
      <c r="A103" t="s">
        <v>747</v>
      </c>
      <c r="B103" s="238">
        <v>1162784</v>
      </c>
      <c r="C103" s="233">
        <v>1162784</v>
      </c>
      <c r="D103">
        <v>116278</v>
      </c>
      <c r="E103">
        <v>783</v>
      </c>
      <c r="G103">
        <v>1</v>
      </c>
      <c r="H103" s="238">
        <v>4</v>
      </c>
      <c r="I103" t="s">
        <v>2514</v>
      </c>
      <c r="J103" t="s">
        <v>747</v>
      </c>
      <c r="K103">
        <v>0</v>
      </c>
      <c r="L103">
        <v>0</v>
      </c>
      <c r="M103" t="s">
        <v>2491</v>
      </c>
      <c r="N103" t="s">
        <v>2492</v>
      </c>
    </row>
    <row r="104" spans="1:14" hidden="1" x14ac:dyDescent="0.25">
      <c r="A104" t="s">
        <v>747</v>
      </c>
      <c r="B104" s="238">
        <v>1162785</v>
      </c>
      <c r="C104" s="233">
        <v>1162785</v>
      </c>
      <c r="D104">
        <v>116278</v>
      </c>
      <c r="E104">
        <v>980</v>
      </c>
      <c r="G104">
        <v>1</v>
      </c>
      <c r="H104" s="238">
        <v>5</v>
      </c>
      <c r="I104" t="s">
        <v>2514</v>
      </c>
      <c r="J104" t="s">
        <v>747</v>
      </c>
      <c r="K104">
        <v>0</v>
      </c>
      <c r="L104">
        <v>0</v>
      </c>
      <c r="M104" t="s">
        <v>2491</v>
      </c>
      <c r="N104" t="s">
        <v>2492</v>
      </c>
    </row>
    <row r="105" spans="1:14" hidden="1" x14ac:dyDescent="0.25">
      <c r="A105" t="s">
        <v>747</v>
      </c>
      <c r="B105" s="238">
        <v>1133721</v>
      </c>
      <c r="C105" s="233">
        <v>1133721</v>
      </c>
      <c r="D105">
        <v>113372</v>
      </c>
      <c r="E105">
        <v>225</v>
      </c>
      <c r="G105">
        <v>1</v>
      </c>
      <c r="H105" s="238">
        <v>1</v>
      </c>
      <c r="I105" t="s">
        <v>2515</v>
      </c>
      <c r="J105" t="s">
        <v>747</v>
      </c>
      <c r="K105">
        <v>0</v>
      </c>
      <c r="L105">
        <v>0</v>
      </c>
      <c r="M105" t="s">
        <v>2491</v>
      </c>
      <c r="N105" t="s">
        <v>2495</v>
      </c>
    </row>
    <row r="106" spans="1:14" hidden="1" x14ac:dyDescent="0.25">
      <c r="A106" t="s">
        <v>747</v>
      </c>
      <c r="B106" s="238">
        <v>1133722</v>
      </c>
      <c r="C106" s="233">
        <v>1133722</v>
      </c>
      <c r="D106">
        <v>113372</v>
      </c>
      <c r="E106">
        <v>240</v>
      </c>
      <c r="G106">
        <v>1</v>
      </c>
      <c r="H106" s="238">
        <v>2</v>
      </c>
      <c r="I106" t="s">
        <v>2515</v>
      </c>
      <c r="J106" t="s">
        <v>747</v>
      </c>
      <c r="K106">
        <v>0</v>
      </c>
      <c r="L106">
        <v>0</v>
      </c>
      <c r="M106" t="s">
        <v>2491</v>
      </c>
      <c r="N106" t="s">
        <v>2495</v>
      </c>
    </row>
    <row r="107" spans="1:14" hidden="1" x14ac:dyDescent="0.25">
      <c r="A107" t="s">
        <v>747</v>
      </c>
      <c r="B107" s="238">
        <v>1133723</v>
      </c>
      <c r="C107" s="233">
        <v>1133723</v>
      </c>
      <c r="D107">
        <v>113372</v>
      </c>
      <c r="E107">
        <v>260</v>
      </c>
      <c r="G107">
        <v>1</v>
      </c>
      <c r="H107" s="238">
        <v>3</v>
      </c>
      <c r="I107" t="s">
        <v>2515</v>
      </c>
      <c r="J107" t="s">
        <v>747</v>
      </c>
      <c r="K107">
        <v>0</v>
      </c>
      <c r="L107">
        <v>0</v>
      </c>
      <c r="M107" t="s">
        <v>2491</v>
      </c>
      <c r="N107" t="s">
        <v>2495</v>
      </c>
    </row>
    <row r="108" spans="1:14" hidden="1" x14ac:dyDescent="0.25">
      <c r="A108" t="s">
        <v>747</v>
      </c>
      <c r="B108" s="238">
        <v>1133724</v>
      </c>
      <c r="C108" s="233">
        <v>1133724</v>
      </c>
      <c r="D108">
        <v>113372</v>
      </c>
      <c r="E108">
        <v>255</v>
      </c>
      <c r="G108">
        <v>1</v>
      </c>
      <c r="H108" s="238">
        <v>4</v>
      </c>
      <c r="I108" t="s">
        <v>2515</v>
      </c>
      <c r="J108" t="s">
        <v>747</v>
      </c>
      <c r="K108">
        <v>0</v>
      </c>
      <c r="L108">
        <v>0</v>
      </c>
      <c r="M108" t="s">
        <v>2491</v>
      </c>
      <c r="N108" t="s">
        <v>2495</v>
      </c>
    </row>
    <row r="109" spans="1:14" hidden="1" x14ac:dyDescent="0.25">
      <c r="A109" t="s">
        <v>747</v>
      </c>
      <c r="B109" s="238">
        <v>1133725</v>
      </c>
      <c r="C109" s="233">
        <v>1133725</v>
      </c>
      <c r="D109">
        <v>113372</v>
      </c>
      <c r="E109">
        <v>275</v>
      </c>
      <c r="G109">
        <v>1</v>
      </c>
      <c r="H109" s="238">
        <v>5</v>
      </c>
      <c r="I109" t="s">
        <v>2515</v>
      </c>
      <c r="J109" t="s">
        <v>747</v>
      </c>
      <c r="K109">
        <v>0</v>
      </c>
      <c r="L109">
        <v>0</v>
      </c>
      <c r="M109" t="s">
        <v>2491</v>
      </c>
      <c r="N109" t="s">
        <v>2495</v>
      </c>
    </row>
    <row r="110" spans="1:14" hidden="1" x14ac:dyDescent="0.25">
      <c r="A110" t="s">
        <v>747</v>
      </c>
      <c r="B110" s="238">
        <v>1162881</v>
      </c>
      <c r="C110" s="233">
        <v>1162881</v>
      </c>
      <c r="D110">
        <v>116288</v>
      </c>
      <c r="E110">
        <v>475</v>
      </c>
      <c r="G110">
        <v>1</v>
      </c>
      <c r="H110" s="238">
        <v>1</v>
      </c>
      <c r="I110" t="s">
        <v>2516</v>
      </c>
      <c r="J110" t="s">
        <v>747</v>
      </c>
      <c r="K110">
        <v>0</v>
      </c>
      <c r="L110">
        <v>0</v>
      </c>
      <c r="M110" t="s">
        <v>2491</v>
      </c>
      <c r="N110" t="s">
        <v>2492</v>
      </c>
    </row>
    <row r="111" spans="1:14" hidden="1" x14ac:dyDescent="0.25">
      <c r="A111" t="s">
        <v>747</v>
      </c>
      <c r="B111" s="238">
        <v>1162882</v>
      </c>
      <c r="C111" s="233">
        <v>1162882</v>
      </c>
      <c r="D111">
        <v>116288</v>
      </c>
      <c r="E111">
        <v>550</v>
      </c>
      <c r="G111">
        <v>1</v>
      </c>
      <c r="H111" s="238">
        <v>2</v>
      </c>
      <c r="I111" t="s">
        <v>2516</v>
      </c>
      <c r="J111" t="s">
        <v>747</v>
      </c>
      <c r="K111">
        <v>0</v>
      </c>
      <c r="L111">
        <v>0</v>
      </c>
      <c r="M111" t="s">
        <v>2491</v>
      </c>
      <c r="N111" t="s">
        <v>2492</v>
      </c>
    </row>
    <row r="112" spans="1:14" hidden="1" x14ac:dyDescent="0.25">
      <c r="A112" t="s">
        <v>747</v>
      </c>
      <c r="B112" s="238">
        <v>1162883</v>
      </c>
      <c r="C112" s="233">
        <v>1162883</v>
      </c>
      <c r="D112">
        <v>116288</v>
      </c>
      <c r="E112">
        <v>620</v>
      </c>
      <c r="G112">
        <v>1</v>
      </c>
      <c r="H112" s="238">
        <v>3</v>
      </c>
      <c r="I112" t="s">
        <v>2516</v>
      </c>
      <c r="J112" t="s">
        <v>747</v>
      </c>
      <c r="K112">
        <v>0</v>
      </c>
      <c r="L112">
        <v>0</v>
      </c>
      <c r="M112" t="s">
        <v>2491</v>
      </c>
      <c r="N112" t="s">
        <v>2492</v>
      </c>
    </row>
    <row r="113" spans="1:14" hidden="1" x14ac:dyDescent="0.25">
      <c r="A113" t="s">
        <v>747</v>
      </c>
      <c r="B113" s="238">
        <v>1162884</v>
      </c>
      <c r="C113" s="233">
        <v>1162884</v>
      </c>
      <c r="D113">
        <v>116288</v>
      </c>
      <c r="E113">
        <v>580</v>
      </c>
      <c r="G113">
        <v>1</v>
      </c>
      <c r="H113" s="238">
        <v>4</v>
      </c>
      <c r="I113" t="s">
        <v>2516</v>
      </c>
      <c r="J113" t="s">
        <v>747</v>
      </c>
      <c r="K113">
        <v>0</v>
      </c>
      <c r="L113">
        <v>0</v>
      </c>
      <c r="M113" t="s">
        <v>2491</v>
      </c>
      <c r="N113" t="s">
        <v>2492</v>
      </c>
    </row>
    <row r="114" spans="1:14" hidden="1" x14ac:dyDescent="0.25">
      <c r="A114" t="s">
        <v>747</v>
      </c>
      <c r="B114" s="238">
        <v>1162885</v>
      </c>
      <c r="C114" s="233">
        <v>1162885</v>
      </c>
      <c r="D114">
        <v>116288</v>
      </c>
      <c r="E114">
        <v>655</v>
      </c>
      <c r="G114">
        <v>1</v>
      </c>
      <c r="H114" s="238">
        <v>5</v>
      </c>
      <c r="I114" t="s">
        <v>2516</v>
      </c>
      <c r="J114" t="s">
        <v>747</v>
      </c>
      <c r="K114">
        <v>0</v>
      </c>
      <c r="L114">
        <v>0</v>
      </c>
      <c r="M114" t="s">
        <v>2491</v>
      </c>
      <c r="N114" t="s">
        <v>2492</v>
      </c>
    </row>
    <row r="115" spans="1:14" hidden="1" x14ac:dyDescent="0.25">
      <c r="A115" t="s">
        <v>747</v>
      </c>
      <c r="B115" s="238">
        <v>1162791</v>
      </c>
      <c r="C115" s="233">
        <v>1162791</v>
      </c>
      <c r="D115">
        <v>116279</v>
      </c>
      <c r="E115">
        <v>475</v>
      </c>
      <c r="G115">
        <v>1</v>
      </c>
      <c r="H115" s="238">
        <v>1</v>
      </c>
      <c r="I115" t="s">
        <v>2517</v>
      </c>
      <c r="J115" t="s">
        <v>747</v>
      </c>
      <c r="K115">
        <v>0</v>
      </c>
      <c r="L115">
        <v>0</v>
      </c>
      <c r="M115" t="s">
        <v>2491</v>
      </c>
      <c r="N115" t="s">
        <v>2492</v>
      </c>
    </row>
    <row r="116" spans="1:14" hidden="1" x14ac:dyDescent="0.25">
      <c r="A116" t="s">
        <v>747</v>
      </c>
      <c r="B116" s="238">
        <v>1162792</v>
      </c>
      <c r="C116" s="233">
        <v>1162792</v>
      </c>
      <c r="D116">
        <v>116279</v>
      </c>
      <c r="E116">
        <v>550</v>
      </c>
      <c r="G116">
        <v>1</v>
      </c>
      <c r="H116" s="238">
        <v>2</v>
      </c>
      <c r="I116" t="s">
        <v>2517</v>
      </c>
      <c r="J116" t="s">
        <v>747</v>
      </c>
      <c r="K116">
        <v>0</v>
      </c>
      <c r="L116">
        <v>0</v>
      </c>
      <c r="M116" t="s">
        <v>2491</v>
      </c>
      <c r="N116" t="s">
        <v>2492</v>
      </c>
    </row>
    <row r="117" spans="1:14" hidden="1" x14ac:dyDescent="0.25">
      <c r="A117" t="s">
        <v>747</v>
      </c>
      <c r="B117" s="238">
        <v>1162793</v>
      </c>
      <c r="C117" s="233">
        <v>1162793</v>
      </c>
      <c r="D117">
        <v>116279</v>
      </c>
      <c r="E117">
        <v>620</v>
      </c>
      <c r="G117">
        <v>1</v>
      </c>
      <c r="H117" s="238">
        <v>3</v>
      </c>
      <c r="I117" t="s">
        <v>2517</v>
      </c>
      <c r="J117" t="s">
        <v>747</v>
      </c>
      <c r="K117">
        <v>0</v>
      </c>
      <c r="L117">
        <v>0</v>
      </c>
      <c r="M117" t="s">
        <v>2491</v>
      </c>
      <c r="N117" t="s">
        <v>2492</v>
      </c>
    </row>
    <row r="118" spans="1:14" hidden="1" x14ac:dyDescent="0.25">
      <c r="A118" t="s">
        <v>747</v>
      </c>
      <c r="B118" s="238">
        <v>1162794</v>
      </c>
      <c r="C118" s="233">
        <v>1162794</v>
      </c>
      <c r="D118">
        <v>116279</v>
      </c>
      <c r="E118">
        <v>580</v>
      </c>
      <c r="G118">
        <v>1</v>
      </c>
      <c r="H118" s="238">
        <v>4</v>
      </c>
      <c r="I118" t="s">
        <v>2517</v>
      </c>
      <c r="J118" t="s">
        <v>747</v>
      </c>
      <c r="K118">
        <v>0</v>
      </c>
      <c r="L118">
        <v>0</v>
      </c>
      <c r="M118" t="s">
        <v>2491</v>
      </c>
      <c r="N118" t="s">
        <v>2492</v>
      </c>
    </row>
    <row r="119" spans="1:14" hidden="1" x14ac:dyDescent="0.25">
      <c r="A119" t="s">
        <v>747</v>
      </c>
      <c r="B119" s="238">
        <v>1162795</v>
      </c>
      <c r="C119" s="233">
        <v>1162795</v>
      </c>
      <c r="D119">
        <v>116279</v>
      </c>
      <c r="E119">
        <v>655</v>
      </c>
      <c r="G119">
        <v>1</v>
      </c>
      <c r="H119" s="238">
        <v>5</v>
      </c>
      <c r="I119" t="s">
        <v>2517</v>
      </c>
      <c r="J119" t="s">
        <v>747</v>
      </c>
      <c r="K119">
        <v>0</v>
      </c>
      <c r="L119">
        <v>0</v>
      </c>
      <c r="M119" t="s">
        <v>2491</v>
      </c>
      <c r="N119" t="s">
        <v>2492</v>
      </c>
    </row>
    <row r="120" spans="1:14" hidden="1" x14ac:dyDescent="0.25">
      <c r="A120" t="s">
        <v>607</v>
      </c>
      <c r="B120" s="238">
        <v>1132941</v>
      </c>
      <c r="C120" s="233">
        <v>1132941</v>
      </c>
      <c r="D120">
        <v>113294</v>
      </c>
      <c r="E120">
        <v>1.7</v>
      </c>
      <c r="G120">
        <v>1</v>
      </c>
      <c r="H120" s="238">
        <v>1</v>
      </c>
      <c r="I120" t="s">
        <v>2808</v>
      </c>
      <c r="J120" t="s">
        <v>607</v>
      </c>
      <c r="K120">
        <v>0</v>
      </c>
      <c r="L120">
        <v>0</v>
      </c>
      <c r="M120" t="s">
        <v>2503</v>
      </c>
      <c r="N120" t="s">
        <v>2504</v>
      </c>
    </row>
    <row r="121" spans="1:14" hidden="1" x14ac:dyDescent="0.25">
      <c r="A121" t="s">
        <v>607</v>
      </c>
      <c r="B121" s="238">
        <v>1132942</v>
      </c>
      <c r="C121" s="233">
        <v>1132942</v>
      </c>
      <c r="D121">
        <v>113294</v>
      </c>
      <c r="E121">
        <v>1.8</v>
      </c>
      <c r="G121">
        <v>1</v>
      </c>
      <c r="H121" s="238">
        <v>2</v>
      </c>
      <c r="I121" t="s">
        <v>2808</v>
      </c>
      <c r="J121" t="s">
        <v>607</v>
      </c>
      <c r="K121">
        <v>0</v>
      </c>
      <c r="L121">
        <v>0</v>
      </c>
      <c r="M121" t="s">
        <v>2503</v>
      </c>
      <c r="N121" t="s">
        <v>2504</v>
      </c>
    </row>
    <row r="122" spans="1:14" hidden="1" x14ac:dyDescent="0.25">
      <c r="A122" t="s">
        <v>607</v>
      </c>
      <c r="B122" s="238">
        <v>1132943</v>
      </c>
      <c r="C122" s="233">
        <v>1132943</v>
      </c>
      <c r="D122">
        <v>113294</v>
      </c>
      <c r="E122">
        <v>1.9</v>
      </c>
      <c r="G122">
        <v>1</v>
      </c>
      <c r="H122" s="238">
        <v>3</v>
      </c>
      <c r="I122" t="s">
        <v>2808</v>
      </c>
      <c r="J122" t="s">
        <v>607</v>
      </c>
      <c r="K122">
        <v>0</v>
      </c>
      <c r="L122">
        <v>0</v>
      </c>
      <c r="M122" t="s">
        <v>2503</v>
      </c>
      <c r="N122" t="s">
        <v>2504</v>
      </c>
    </row>
    <row r="123" spans="1:14" hidden="1" x14ac:dyDescent="0.25">
      <c r="A123" t="s">
        <v>607</v>
      </c>
      <c r="B123" s="238">
        <v>1132944</v>
      </c>
      <c r="C123" s="233">
        <v>1132944</v>
      </c>
      <c r="D123">
        <v>113294</v>
      </c>
      <c r="E123">
        <v>1.9</v>
      </c>
      <c r="G123">
        <v>1</v>
      </c>
      <c r="H123" s="238">
        <v>4</v>
      </c>
      <c r="I123" t="s">
        <v>2808</v>
      </c>
      <c r="J123" t="s">
        <v>607</v>
      </c>
      <c r="K123">
        <v>0</v>
      </c>
      <c r="L123">
        <v>0</v>
      </c>
      <c r="M123" t="s">
        <v>2503</v>
      </c>
      <c r="N123" t="s">
        <v>2504</v>
      </c>
    </row>
    <row r="124" spans="1:14" hidden="1" x14ac:dyDescent="0.25">
      <c r="A124" t="s">
        <v>607</v>
      </c>
      <c r="B124" s="238">
        <v>1132945</v>
      </c>
      <c r="C124" s="233">
        <v>1132945</v>
      </c>
      <c r="D124">
        <v>113294</v>
      </c>
      <c r="E124">
        <v>2</v>
      </c>
      <c r="G124">
        <v>1</v>
      </c>
      <c r="H124" s="238">
        <v>5</v>
      </c>
      <c r="I124" t="s">
        <v>2808</v>
      </c>
      <c r="J124" t="s">
        <v>607</v>
      </c>
      <c r="K124">
        <v>0</v>
      </c>
      <c r="L124">
        <v>0</v>
      </c>
      <c r="M124" t="s">
        <v>2503</v>
      </c>
      <c r="N124" t="s">
        <v>2504</v>
      </c>
    </row>
    <row r="125" spans="1:14" hidden="1" x14ac:dyDescent="0.25">
      <c r="A125" t="s">
        <v>747</v>
      </c>
      <c r="B125" s="238">
        <v>1162891</v>
      </c>
      <c r="C125" s="233">
        <v>1162891</v>
      </c>
      <c r="D125">
        <v>116289</v>
      </c>
      <c r="E125">
        <v>565</v>
      </c>
      <c r="G125">
        <v>1</v>
      </c>
      <c r="H125" s="238">
        <v>1</v>
      </c>
      <c r="I125" t="s">
        <v>2518</v>
      </c>
      <c r="J125" t="s">
        <v>747</v>
      </c>
      <c r="K125">
        <v>0</v>
      </c>
      <c r="L125">
        <v>0</v>
      </c>
      <c r="M125" t="s">
        <v>2491</v>
      </c>
      <c r="N125" t="s">
        <v>2492</v>
      </c>
    </row>
    <row r="126" spans="1:14" hidden="1" x14ac:dyDescent="0.25">
      <c r="A126" t="s">
        <v>747</v>
      </c>
      <c r="B126" s="238">
        <v>1162892</v>
      </c>
      <c r="C126" s="233">
        <v>1162892</v>
      </c>
      <c r="D126">
        <v>116289</v>
      </c>
      <c r="E126">
        <v>710</v>
      </c>
      <c r="G126">
        <v>1</v>
      </c>
      <c r="H126" s="238">
        <v>2</v>
      </c>
      <c r="I126" t="s">
        <v>2518</v>
      </c>
      <c r="J126" t="s">
        <v>747</v>
      </c>
      <c r="K126">
        <v>0</v>
      </c>
      <c r="L126">
        <v>0</v>
      </c>
      <c r="M126" t="s">
        <v>2491</v>
      </c>
      <c r="N126" t="s">
        <v>2492</v>
      </c>
    </row>
    <row r="127" spans="1:14" hidden="1" x14ac:dyDescent="0.25">
      <c r="A127" t="s">
        <v>747</v>
      </c>
      <c r="B127" s="238">
        <v>1162893</v>
      </c>
      <c r="C127" s="233">
        <v>1162893</v>
      </c>
      <c r="D127">
        <v>116289</v>
      </c>
      <c r="E127">
        <v>885</v>
      </c>
      <c r="G127">
        <v>1</v>
      </c>
      <c r="H127" s="238">
        <v>3</v>
      </c>
      <c r="I127" t="s">
        <v>2518</v>
      </c>
      <c r="J127" t="s">
        <v>747</v>
      </c>
      <c r="K127">
        <v>0</v>
      </c>
      <c r="L127">
        <v>0</v>
      </c>
      <c r="M127" t="s">
        <v>2491</v>
      </c>
      <c r="N127" t="s">
        <v>2492</v>
      </c>
    </row>
    <row r="128" spans="1:14" hidden="1" x14ac:dyDescent="0.25">
      <c r="A128" t="s">
        <v>747</v>
      </c>
      <c r="B128" s="238">
        <v>1162894</v>
      </c>
      <c r="C128" s="233">
        <v>1162894</v>
      </c>
      <c r="D128">
        <v>116289</v>
      </c>
      <c r="E128">
        <v>746</v>
      </c>
      <c r="G128">
        <v>1</v>
      </c>
      <c r="H128" s="238">
        <v>4</v>
      </c>
      <c r="I128" t="s">
        <v>2518</v>
      </c>
      <c r="J128" t="s">
        <v>747</v>
      </c>
      <c r="K128">
        <v>0</v>
      </c>
      <c r="L128">
        <v>0</v>
      </c>
      <c r="M128" t="s">
        <v>2491</v>
      </c>
      <c r="N128" t="s">
        <v>2492</v>
      </c>
    </row>
    <row r="129" spans="1:14" hidden="1" x14ac:dyDescent="0.25">
      <c r="A129" t="s">
        <v>747</v>
      </c>
      <c r="B129" s="238">
        <v>1162895</v>
      </c>
      <c r="C129" s="233">
        <v>1162895</v>
      </c>
      <c r="D129">
        <v>116289</v>
      </c>
      <c r="E129">
        <v>930</v>
      </c>
      <c r="G129">
        <v>1</v>
      </c>
      <c r="H129" s="238">
        <v>5</v>
      </c>
      <c r="I129" t="s">
        <v>2518</v>
      </c>
      <c r="J129" t="s">
        <v>747</v>
      </c>
      <c r="K129">
        <v>0</v>
      </c>
      <c r="L129">
        <v>0</v>
      </c>
      <c r="M129" t="s">
        <v>2491</v>
      </c>
      <c r="N129" t="s">
        <v>2492</v>
      </c>
    </row>
    <row r="130" spans="1:14" hidden="1" x14ac:dyDescent="0.25">
      <c r="A130" t="s">
        <v>747</v>
      </c>
      <c r="B130" s="238">
        <v>1162801</v>
      </c>
      <c r="C130" s="233">
        <v>1162801</v>
      </c>
      <c r="D130">
        <v>116280</v>
      </c>
      <c r="E130">
        <v>565</v>
      </c>
      <c r="G130">
        <v>1</v>
      </c>
      <c r="H130" s="238">
        <v>1</v>
      </c>
      <c r="I130" t="s">
        <v>2519</v>
      </c>
      <c r="J130" t="s">
        <v>747</v>
      </c>
      <c r="K130">
        <v>0</v>
      </c>
      <c r="L130">
        <v>0</v>
      </c>
      <c r="M130" t="s">
        <v>2491</v>
      </c>
      <c r="N130" t="s">
        <v>2492</v>
      </c>
    </row>
    <row r="131" spans="1:14" hidden="1" x14ac:dyDescent="0.25">
      <c r="A131" t="s">
        <v>747</v>
      </c>
      <c r="B131" s="238">
        <v>1162802</v>
      </c>
      <c r="C131" s="233">
        <v>1162802</v>
      </c>
      <c r="D131">
        <v>116280</v>
      </c>
      <c r="E131">
        <v>710</v>
      </c>
      <c r="G131">
        <v>1</v>
      </c>
      <c r="H131" s="238">
        <v>2</v>
      </c>
      <c r="I131" t="s">
        <v>2519</v>
      </c>
      <c r="J131" t="s">
        <v>747</v>
      </c>
      <c r="K131">
        <v>0</v>
      </c>
      <c r="L131">
        <v>0</v>
      </c>
      <c r="M131" t="s">
        <v>2491</v>
      </c>
      <c r="N131" t="s">
        <v>2492</v>
      </c>
    </row>
    <row r="132" spans="1:14" hidden="1" x14ac:dyDescent="0.25">
      <c r="A132" t="s">
        <v>747</v>
      </c>
      <c r="B132" s="238">
        <v>1162803</v>
      </c>
      <c r="C132" s="233">
        <v>1162803</v>
      </c>
      <c r="D132">
        <v>116280</v>
      </c>
      <c r="E132">
        <v>885</v>
      </c>
      <c r="G132">
        <v>1</v>
      </c>
      <c r="H132" s="238">
        <v>3</v>
      </c>
      <c r="I132" t="s">
        <v>2519</v>
      </c>
      <c r="J132" t="s">
        <v>747</v>
      </c>
      <c r="K132">
        <v>0</v>
      </c>
      <c r="L132">
        <v>0</v>
      </c>
      <c r="M132" t="s">
        <v>2491</v>
      </c>
      <c r="N132" t="s">
        <v>2492</v>
      </c>
    </row>
    <row r="133" spans="1:14" hidden="1" x14ac:dyDescent="0.25">
      <c r="A133" t="s">
        <v>747</v>
      </c>
      <c r="B133" s="238">
        <v>1162804</v>
      </c>
      <c r="C133" s="233">
        <v>1162804</v>
      </c>
      <c r="D133">
        <v>116280</v>
      </c>
      <c r="E133">
        <v>746</v>
      </c>
      <c r="G133">
        <v>1</v>
      </c>
      <c r="H133" s="238">
        <v>4</v>
      </c>
      <c r="I133" t="s">
        <v>2519</v>
      </c>
      <c r="J133" t="s">
        <v>747</v>
      </c>
      <c r="K133">
        <v>0</v>
      </c>
      <c r="L133">
        <v>0</v>
      </c>
      <c r="M133" t="s">
        <v>2491</v>
      </c>
      <c r="N133" t="s">
        <v>2492</v>
      </c>
    </row>
    <row r="134" spans="1:14" hidden="1" x14ac:dyDescent="0.25">
      <c r="A134" t="s">
        <v>747</v>
      </c>
      <c r="B134" s="238">
        <v>1162805</v>
      </c>
      <c r="C134" s="233">
        <v>1162805</v>
      </c>
      <c r="D134">
        <v>116280</v>
      </c>
      <c r="E134">
        <v>930</v>
      </c>
      <c r="G134">
        <v>1</v>
      </c>
      <c r="H134" s="238">
        <v>5</v>
      </c>
      <c r="I134" t="s">
        <v>2519</v>
      </c>
      <c r="J134" t="s">
        <v>747</v>
      </c>
      <c r="K134">
        <v>0</v>
      </c>
      <c r="L134">
        <v>0</v>
      </c>
      <c r="M134" t="s">
        <v>2491</v>
      </c>
      <c r="N134" t="s">
        <v>2492</v>
      </c>
    </row>
    <row r="135" spans="1:14" hidden="1" x14ac:dyDescent="0.25">
      <c r="A135" t="s">
        <v>747</v>
      </c>
      <c r="B135" s="238">
        <v>24011162802</v>
      </c>
      <c r="C135" s="238" t="s">
        <v>298</v>
      </c>
      <c r="D135">
        <v>116280</v>
      </c>
      <c r="E135">
        <v>355</v>
      </c>
      <c r="G135">
        <v>1</v>
      </c>
      <c r="H135" s="238">
        <v>2</v>
      </c>
      <c r="I135" t="s">
        <v>2836</v>
      </c>
      <c r="J135" t="s">
        <v>747</v>
      </c>
      <c r="K135">
        <v>2401</v>
      </c>
      <c r="L135">
        <v>0</v>
      </c>
      <c r="M135" t="s">
        <v>2491</v>
      </c>
      <c r="N135" t="s">
        <v>2492</v>
      </c>
    </row>
    <row r="136" spans="1:14" hidden="1" x14ac:dyDescent="0.25">
      <c r="A136" t="s">
        <v>747</v>
      </c>
      <c r="B136" s="238">
        <v>1133731</v>
      </c>
      <c r="C136" s="233">
        <v>1133731</v>
      </c>
      <c r="D136">
        <v>113373</v>
      </c>
      <c r="E136">
        <v>375</v>
      </c>
      <c r="G136">
        <v>1</v>
      </c>
      <c r="H136" s="238">
        <v>1</v>
      </c>
      <c r="I136" t="s">
        <v>2520</v>
      </c>
      <c r="J136" t="s">
        <v>747</v>
      </c>
      <c r="K136">
        <v>0</v>
      </c>
      <c r="L136">
        <v>0</v>
      </c>
      <c r="M136" t="s">
        <v>2491</v>
      </c>
      <c r="N136" t="s">
        <v>2495</v>
      </c>
    </row>
    <row r="137" spans="1:14" hidden="1" x14ac:dyDescent="0.25">
      <c r="A137" t="s">
        <v>747</v>
      </c>
      <c r="B137" s="238">
        <v>1133732</v>
      </c>
      <c r="C137" s="233">
        <v>1133732</v>
      </c>
      <c r="D137">
        <v>113373</v>
      </c>
      <c r="E137">
        <v>400</v>
      </c>
      <c r="G137">
        <v>1</v>
      </c>
      <c r="H137" s="238">
        <v>2</v>
      </c>
      <c r="I137" t="s">
        <v>2520</v>
      </c>
      <c r="J137" t="s">
        <v>747</v>
      </c>
      <c r="K137">
        <v>0</v>
      </c>
      <c r="L137">
        <v>0</v>
      </c>
      <c r="M137" t="s">
        <v>2491</v>
      </c>
      <c r="N137" t="s">
        <v>2495</v>
      </c>
    </row>
    <row r="138" spans="1:14" hidden="1" x14ac:dyDescent="0.25">
      <c r="A138" t="s">
        <v>747</v>
      </c>
      <c r="B138" s="238">
        <v>1133733</v>
      </c>
      <c r="C138" s="233">
        <v>1133733</v>
      </c>
      <c r="D138">
        <v>113373</v>
      </c>
      <c r="E138">
        <v>430</v>
      </c>
      <c r="G138">
        <v>1</v>
      </c>
      <c r="H138" s="238">
        <v>3</v>
      </c>
      <c r="I138" t="s">
        <v>2520</v>
      </c>
      <c r="J138" t="s">
        <v>747</v>
      </c>
      <c r="K138">
        <v>0</v>
      </c>
      <c r="L138">
        <v>0</v>
      </c>
      <c r="M138" t="s">
        <v>2491</v>
      </c>
      <c r="N138" t="s">
        <v>2495</v>
      </c>
    </row>
    <row r="139" spans="1:14" hidden="1" x14ac:dyDescent="0.25">
      <c r="A139" t="s">
        <v>747</v>
      </c>
      <c r="B139" s="238">
        <v>1133734</v>
      </c>
      <c r="C139" s="233">
        <v>1133734</v>
      </c>
      <c r="D139">
        <v>113373</v>
      </c>
      <c r="E139">
        <v>420</v>
      </c>
      <c r="G139">
        <v>1</v>
      </c>
      <c r="H139" s="238">
        <v>4</v>
      </c>
      <c r="I139" t="s">
        <v>2520</v>
      </c>
      <c r="J139" t="s">
        <v>747</v>
      </c>
      <c r="K139">
        <v>0</v>
      </c>
      <c r="L139">
        <v>0</v>
      </c>
      <c r="M139" t="s">
        <v>2491</v>
      </c>
      <c r="N139" t="s">
        <v>2495</v>
      </c>
    </row>
    <row r="140" spans="1:14" hidden="1" x14ac:dyDescent="0.25">
      <c r="A140" t="s">
        <v>747</v>
      </c>
      <c r="B140" s="238">
        <v>1133735</v>
      </c>
      <c r="C140" s="233">
        <v>1133735</v>
      </c>
      <c r="D140">
        <v>113373</v>
      </c>
      <c r="E140">
        <v>455</v>
      </c>
      <c r="G140">
        <v>1</v>
      </c>
      <c r="H140" s="238">
        <v>5</v>
      </c>
      <c r="I140" t="s">
        <v>2520</v>
      </c>
      <c r="J140" t="s">
        <v>747</v>
      </c>
      <c r="K140">
        <v>0</v>
      </c>
      <c r="L140">
        <v>0</v>
      </c>
      <c r="M140" t="s">
        <v>2491</v>
      </c>
      <c r="N140" t="s">
        <v>2495</v>
      </c>
    </row>
    <row r="141" spans="1:14" hidden="1" x14ac:dyDescent="0.25">
      <c r="A141" t="s">
        <v>747</v>
      </c>
      <c r="B141" s="238">
        <v>24011133732</v>
      </c>
      <c r="C141" s="238" t="s">
        <v>298</v>
      </c>
      <c r="D141">
        <v>113373</v>
      </c>
      <c r="E141">
        <v>200</v>
      </c>
      <c r="G141">
        <v>1</v>
      </c>
      <c r="H141" s="238">
        <v>2</v>
      </c>
      <c r="I141" t="s">
        <v>2837</v>
      </c>
      <c r="J141" t="s">
        <v>747</v>
      </c>
      <c r="K141">
        <v>2401</v>
      </c>
      <c r="L141">
        <v>0</v>
      </c>
      <c r="M141" t="s">
        <v>2491</v>
      </c>
      <c r="N141" t="s">
        <v>2495</v>
      </c>
    </row>
    <row r="142" spans="1:14" hidden="1" x14ac:dyDescent="0.25">
      <c r="A142" t="s">
        <v>747</v>
      </c>
      <c r="B142" s="238">
        <v>1133741</v>
      </c>
      <c r="C142" s="233">
        <v>1133741</v>
      </c>
      <c r="D142">
        <v>113374</v>
      </c>
      <c r="E142">
        <v>425</v>
      </c>
      <c r="G142">
        <v>1</v>
      </c>
      <c r="H142" s="238">
        <v>1</v>
      </c>
      <c r="I142" t="s">
        <v>2521</v>
      </c>
      <c r="J142" t="s">
        <v>747</v>
      </c>
      <c r="K142">
        <v>0</v>
      </c>
      <c r="L142">
        <v>0</v>
      </c>
      <c r="M142" t="s">
        <v>2491</v>
      </c>
      <c r="N142" t="s">
        <v>2495</v>
      </c>
    </row>
    <row r="143" spans="1:14" hidden="1" x14ac:dyDescent="0.25">
      <c r="A143" t="s">
        <v>747</v>
      </c>
      <c r="B143" s="238">
        <v>1133742</v>
      </c>
      <c r="C143" s="233">
        <v>1133742</v>
      </c>
      <c r="D143">
        <v>113374</v>
      </c>
      <c r="E143">
        <v>455</v>
      </c>
      <c r="G143">
        <v>1</v>
      </c>
      <c r="H143" s="238">
        <v>2</v>
      </c>
      <c r="I143" t="s">
        <v>2521</v>
      </c>
      <c r="J143" t="s">
        <v>747</v>
      </c>
      <c r="K143">
        <v>0</v>
      </c>
      <c r="L143">
        <v>0</v>
      </c>
      <c r="M143" t="s">
        <v>2491</v>
      </c>
      <c r="N143" t="s">
        <v>2495</v>
      </c>
    </row>
    <row r="144" spans="1:14" hidden="1" x14ac:dyDescent="0.25">
      <c r="A144" t="s">
        <v>747</v>
      </c>
      <c r="B144" s="238">
        <v>1133743</v>
      </c>
      <c r="C144" s="233">
        <v>1133743</v>
      </c>
      <c r="D144">
        <v>113374</v>
      </c>
      <c r="E144">
        <v>485</v>
      </c>
      <c r="G144">
        <v>1</v>
      </c>
      <c r="H144" s="238">
        <v>3</v>
      </c>
      <c r="I144" t="s">
        <v>2521</v>
      </c>
      <c r="J144" t="s">
        <v>747</v>
      </c>
      <c r="K144">
        <v>0</v>
      </c>
      <c r="L144">
        <v>0</v>
      </c>
      <c r="M144" t="s">
        <v>2491</v>
      </c>
      <c r="N144" t="s">
        <v>2495</v>
      </c>
    </row>
    <row r="145" spans="1:14" hidden="1" x14ac:dyDescent="0.25">
      <c r="A145" t="s">
        <v>747</v>
      </c>
      <c r="B145" s="238">
        <v>1133744</v>
      </c>
      <c r="C145" s="233">
        <v>1133744</v>
      </c>
      <c r="D145">
        <v>113374</v>
      </c>
      <c r="E145">
        <v>480</v>
      </c>
      <c r="G145">
        <v>1</v>
      </c>
      <c r="H145" s="238">
        <v>4</v>
      </c>
      <c r="I145" t="s">
        <v>2521</v>
      </c>
      <c r="J145" t="s">
        <v>747</v>
      </c>
      <c r="K145">
        <v>0</v>
      </c>
      <c r="L145">
        <v>0</v>
      </c>
      <c r="M145" t="s">
        <v>2491</v>
      </c>
      <c r="N145" t="s">
        <v>2495</v>
      </c>
    </row>
    <row r="146" spans="1:14" hidden="1" x14ac:dyDescent="0.25">
      <c r="A146" t="s">
        <v>747</v>
      </c>
      <c r="B146" s="238">
        <v>1133745</v>
      </c>
      <c r="C146" s="233">
        <v>1133745</v>
      </c>
      <c r="D146">
        <v>113374</v>
      </c>
      <c r="E146">
        <v>510</v>
      </c>
      <c r="G146">
        <v>1</v>
      </c>
      <c r="H146" s="238">
        <v>5</v>
      </c>
      <c r="I146" t="s">
        <v>2521</v>
      </c>
      <c r="J146" t="s">
        <v>747</v>
      </c>
      <c r="K146">
        <v>0</v>
      </c>
      <c r="L146">
        <v>0</v>
      </c>
      <c r="M146" t="s">
        <v>2491</v>
      </c>
      <c r="N146" t="s">
        <v>2495</v>
      </c>
    </row>
    <row r="147" spans="1:14" hidden="1" x14ac:dyDescent="0.25">
      <c r="A147" t="s">
        <v>747</v>
      </c>
      <c r="B147" s="238">
        <v>1162901</v>
      </c>
      <c r="C147" s="233">
        <v>1162901</v>
      </c>
      <c r="D147">
        <v>116290</v>
      </c>
      <c r="E147">
        <v>625</v>
      </c>
      <c r="G147">
        <v>1</v>
      </c>
      <c r="H147" s="238">
        <v>1</v>
      </c>
      <c r="I147" t="s">
        <v>2522</v>
      </c>
      <c r="J147" t="s">
        <v>747</v>
      </c>
      <c r="K147">
        <v>0</v>
      </c>
      <c r="L147">
        <v>0</v>
      </c>
      <c r="M147" t="s">
        <v>2491</v>
      </c>
      <c r="N147" t="s">
        <v>2492</v>
      </c>
    </row>
    <row r="148" spans="1:14" hidden="1" x14ac:dyDescent="0.25">
      <c r="A148" t="s">
        <v>747</v>
      </c>
      <c r="B148" s="238">
        <v>1162902</v>
      </c>
      <c r="C148" s="233">
        <v>1162902</v>
      </c>
      <c r="D148">
        <v>116290</v>
      </c>
      <c r="E148">
        <v>780</v>
      </c>
      <c r="G148">
        <v>1</v>
      </c>
      <c r="H148" s="238">
        <v>2</v>
      </c>
      <c r="I148" t="s">
        <v>2522</v>
      </c>
      <c r="J148" t="s">
        <v>747</v>
      </c>
      <c r="K148">
        <v>0</v>
      </c>
      <c r="L148">
        <v>0</v>
      </c>
      <c r="M148" t="s">
        <v>2491</v>
      </c>
      <c r="N148" t="s">
        <v>2492</v>
      </c>
    </row>
    <row r="149" spans="1:14" hidden="1" x14ac:dyDescent="0.25">
      <c r="A149" t="s">
        <v>747</v>
      </c>
      <c r="B149" s="238">
        <v>1162903</v>
      </c>
      <c r="C149" s="233">
        <v>1162903</v>
      </c>
      <c r="D149">
        <v>116290</v>
      </c>
      <c r="E149">
        <v>965</v>
      </c>
      <c r="G149">
        <v>1</v>
      </c>
      <c r="H149" s="238">
        <v>3</v>
      </c>
      <c r="I149" t="s">
        <v>2522</v>
      </c>
      <c r="J149" t="s">
        <v>747</v>
      </c>
      <c r="K149">
        <v>0</v>
      </c>
      <c r="L149">
        <v>0</v>
      </c>
      <c r="M149" t="s">
        <v>2491</v>
      </c>
      <c r="N149" t="s">
        <v>2492</v>
      </c>
    </row>
    <row r="150" spans="1:14" hidden="1" x14ac:dyDescent="0.25">
      <c r="A150" t="s">
        <v>747</v>
      </c>
      <c r="B150" s="238">
        <v>1162904</v>
      </c>
      <c r="C150" s="233">
        <v>1162904</v>
      </c>
      <c r="D150">
        <v>116290</v>
      </c>
      <c r="E150">
        <v>819</v>
      </c>
      <c r="G150">
        <v>1</v>
      </c>
      <c r="H150" s="238">
        <v>4</v>
      </c>
      <c r="I150" t="s">
        <v>2522</v>
      </c>
      <c r="J150" t="s">
        <v>747</v>
      </c>
      <c r="K150">
        <v>0</v>
      </c>
      <c r="L150">
        <v>0</v>
      </c>
      <c r="M150" t="s">
        <v>2491</v>
      </c>
      <c r="N150" t="s">
        <v>2492</v>
      </c>
    </row>
    <row r="151" spans="1:14" hidden="1" x14ac:dyDescent="0.25">
      <c r="A151" t="s">
        <v>747</v>
      </c>
      <c r="B151" s="238">
        <v>1162905</v>
      </c>
      <c r="C151" s="233">
        <v>1162905</v>
      </c>
      <c r="D151">
        <v>116290</v>
      </c>
      <c r="E151">
        <v>1015</v>
      </c>
      <c r="G151">
        <v>1</v>
      </c>
      <c r="H151" s="238">
        <v>5</v>
      </c>
      <c r="I151" t="s">
        <v>2522</v>
      </c>
      <c r="J151" t="s">
        <v>747</v>
      </c>
      <c r="K151">
        <v>0</v>
      </c>
      <c r="L151">
        <v>0</v>
      </c>
      <c r="M151" t="s">
        <v>2491</v>
      </c>
      <c r="N151" t="s">
        <v>2492</v>
      </c>
    </row>
    <row r="152" spans="1:14" hidden="1" x14ac:dyDescent="0.25">
      <c r="A152" t="s">
        <v>747</v>
      </c>
      <c r="B152" s="238">
        <v>1162811</v>
      </c>
      <c r="C152" s="233">
        <v>1162811</v>
      </c>
      <c r="D152">
        <v>116281</v>
      </c>
      <c r="E152">
        <v>625</v>
      </c>
      <c r="G152">
        <v>1</v>
      </c>
      <c r="H152" s="238">
        <v>1</v>
      </c>
      <c r="I152" t="s">
        <v>2523</v>
      </c>
      <c r="J152" t="s">
        <v>747</v>
      </c>
      <c r="K152">
        <v>0</v>
      </c>
      <c r="L152">
        <v>0</v>
      </c>
      <c r="M152" t="s">
        <v>2491</v>
      </c>
      <c r="N152" t="s">
        <v>2492</v>
      </c>
    </row>
    <row r="153" spans="1:14" hidden="1" x14ac:dyDescent="0.25">
      <c r="A153" t="s">
        <v>747</v>
      </c>
      <c r="B153" s="238">
        <v>1162812</v>
      </c>
      <c r="C153" s="233">
        <v>1162812</v>
      </c>
      <c r="D153">
        <v>116281</v>
      </c>
      <c r="E153">
        <v>780</v>
      </c>
      <c r="G153">
        <v>1</v>
      </c>
      <c r="H153" s="238">
        <v>2</v>
      </c>
      <c r="I153" t="s">
        <v>2523</v>
      </c>
      <c r="J153" t="s">
        <v>747</v>
      </c>
      <c r="K153">
        <v>0</v>
      </c>
      <c r="L153">
        <v>0</v>
      </c>
      <c r="M153" t="s">
        <v>2491</v>
      </c>
      <c r="N153" t="s">
        <v>2492</v>
      </c>
    </row>
    <row r="154" spans="1:14" hidden="1" x14ac:dyDescent="0.25">
      <c r="A154" t="s">
        <v>747</v>
      </c>
      <c r="B154" s="238">
        <v>1162813</v>
      </c>
      <c r="C154" s="233">
        <v>1162813</v>
      </c>
      <c r="D154">
        <v>116281</v>
      </c>
      <c r="E154">
        <v>965</v>
      </c>
      <c r="G154">
        <v>1</v>
      </c>
      <c r="H154" s="238">
        <v>3</v>
      </c>
      <c r="I154" t="s">
        <v>2523</v>
      </c>
      <c r="J154" t="s">
        <v>747</v>
      </c>
      <c r="K154">
        <v>0</v>
      </c>
      <c r="L154">
        <v>0</v>
      </c>
      <c r="M154" t="s">
        <v>2491</v>
      </c>
      <c r="N154" t="s">
        <v>2492</v>
      </c>
    </row>
    <row r="155" spans="1:14" hidden="1" x14ac:dyDescent="0.25">
      <c r="A155" t="s">
        <v>747</v>
      </c>
      <c r="B155" s="238">
        <v>1162814</v>
      </c>
      <c r="C155" s="233">
        <v>1162814</v>
      </c>
      <c r="D155">
        <v>116281</v>
      </c>
      <c r="E155">
        <v>819</v>
      </c>
      <c r="G155">
        <v>1</v>
      </c>
      <c r="H155" s="238">
        <v>4</v>
      </c>
      <c r="I155" t="s">
        <v>2523</v>
      </c>
      <c r="J155" t="s">
        <v>747</v>
      </c>
      <c r="K155">
        <v>0</v>
      </c>
      <c r="L155">
        <v>0</v>
      </c>
      <c r="M155" t="s">
        <v>2491</v>
      </c>
      <c r="N155" t="s">
        <v>2492</v>
      </c>
    </row>
    <row r="156" spans="1:14" hidden="1" x14ac:dyDescent="0.25">
      <c r="A156" t="s">
        <v>747</v>
      </c>
      <c r="B156" s="238">
        <v>1162815</v>
      </c>
      <c r="C156" s="233">
        <v>1162815</v>
      </c>
      <c r="D156">
        <v>116281</v>
      </c>
      <c r="E156">
        <v>1015</v>
      </c>
      <c r="G156">
        <v>1</v>
      </c>
      <c r="H156" s="238">
        <v>5</v>
      </c>
      <c r="I156" t="s">
        <v>2523</v>
      </c>
      <c r="J156" t="s">
        <v>747</v>
      </c>
      <c r="K156">
        <v>0</v>
      </c>
      <c r="L156">
        <v>0</v>
      </c>
      <c r="M156" t="s">
        <v>2491</v>
      </c>
      <c r="N156" t="s">
        <v>2492</v>
      </c>
    </row>
    <row r="157" spans="1:14" hidden="1" x14ac:dyDescent="0.25">
      <c r="A157" t="s">
        <v>747</v>
      </c>
      <c r="B157" s="238">
        <v>1162911</v>
      </c>
      <c r="C157" s="233">
        <v>1162911</v>
      </c>
      <c r="D157">
        <v>116291</v>
      </c>
      <c r="E157">
        <v>720</v>
      </c>
      <c r="G157">
        <v>1</v>
      </c>
      <c r="H157" s="238">
        <v>1</v>
      </c>
      <c r="I157" t="s">
        <v>2524</v>
      </c>
      <c r="J157" t="s">
        <v>747</v>
      </c>
      <c r="K157">
        <v>0</v>
      </c>
      <c r="L157">
        <v>0</v>
      </c>
      <c r="M157" t="s">
        <v>2491</v>
      </c>
      <c r="N157" t="s">
        <v>2492</v>
      </c>
    </row>
    <row r="158" spans="1:14" hidden="1" x14ac:dyDescent="0.25">
      <c r="A158" t="s">
        <v>747</v>
      </c>
      <c r="B158" s="238">
        <v>1162912</v>
      </c>
      <c r="C158" s="233">
        <v>1162912</v>
      </c>
      <c r="D158">
        <v>116291</v>
      </c>
      <c r="E158">
        <v>890</v>
      </c>
      <c r="G158">
        <v>1</v>
      </c>
      <c r="H158" s="238">
        <v>2</v>
      </c>
      <c r="I158" t="s">
        <v>2524</v>
      </c>
      <c r="J158" t="s">
        <v>747</v>
      </c>
      <c r="K158">
        <v>0</v>
      </c>
      <c r="L158">
        <v>0</v>
      </c>
      <c r="M158" t="s">
        <v>2491</v>
      </c>
      <c r="N158" t="s">
        <v>2492</v>
      </c>
    </row>
    <row r="159" spans="1:14" hidden="1" x14ac:dyDescent="0.25">
      <c r="A159" t="s">
        <v>747</v>
      </c>
      <c r="B159" s="238">
        <v>1162913</v>
      </c>
      <c r="C159" s="233">
        <v>1162913</v>
      </c>
      <c r="D159">
        <v>116291</v>
      </c>
      <c r="E159">
        <v>1125</v>
      </c>
      <c r="G159">
        <v>1</v>
      </c>
      <c r="H159" s="238">
        <v>3</v>
      </c>
      <c r="I159" t="s">
        <v>2524</v>
      </c>
      <c r="J159" t="s">
        <v>747</v>
      </c>
      <c r="K159">
        <v>0</v>
      </c>
      <c r="L159">
        <v>0</v>
      </c>
      <c r="M159" t="s">
        <v>2491</v>
      </c>
      <c r="N159" t="s">
        <v>2492</v>
      </c>
    </row>
    <row r="160" spans="1:14" hidden="1" x14ac:dyDescent="0.25">
      <c r="A160" t="s">
        <v>747</v>
      </c>
      <c r="B160" s="238">
        <v>1162914</v>
      </c>
      <c r="C160" s="233">
        <v>1162914</v>
      </c>
      <c r="D160">
        <v>116291</v>
      </c>
      <c r="E160">
        <v>935</v>
      </c>
      <c r="G160">
        <v>1</v>
      </c>
      <c r="H160" s="238">
        <v>4</v>
      </c>
      <c r="I160" t="s">
        <v>2524</v>
      </c>
      <c r="J160" t="s">
        <v>747</v>
      </c>
      <c r="K160">
        <v>0</v>
      </c>
      <c r="L160">
        <v>0</v>
      </c>
      <c r="M160" t="s">
        <v>2491</v>
      </c>
      <c r="N160" t="s">
        <v>2492</v>
      </c>
    </row>
    <row r="161" spans="1:14" hidden="1" x14ac:dyDescent="0.25">
      <c r="A161" t="s">
        <v>747</v>
      </c>
      <c r="B161" s="238">
        <v>1162915</v>
      </c>
      <c r="C161" s="233">
        <v>1162915</v>
      </c>
      <c r="D161">
        <v>116291</v>
      </c>
      <c r="E161">
        <v>1185</v>
      </c>
      <c r="G161">
        <v>1</v>
      </c>
      <c r="H161" s="238">
        <v>5</v>
      </c>
      <c r="I161" t="s">
        <v>2524</v>
      </c>
      <c r="J161" t="s">
        <v>747</v>
      </c>
      <c r="K161">
        <v>0</v>
      </c>
      <c r="L161">
        <v>0</v>
      </c>
      <c r="M161" t="s">
        <v>2491</v>
      </c>
      <c r="N161" t="s">
        <v>2492</v>
      </c>
    </row>
    <row r="162" spans="1:14" hidden="1" x14ac:dyDescent="0.25">
      <c r="A162" t="s">
        <v>747</v>
      </c>
      <c r="B162" s="238">
        <v>1162821</v>
      </c>
      <c r="C162" s="233">
        <v>1162821</v>
      </c>
      <c r="D162">
        <v>116282</v>
      </c>
      <c r="E162">
        <v>720</v>
      </c>
      <c r="G162">
        <v>1</v>
      </c>
      <c r="H162" s="238">
        <v>1</v>
      </c>
      <c r="I162" t="s">
        <v>2525</v>
      </c>
      <c r="J162" t="s">
        <v>747</v>
      </c>
      <c r="K162">
        <v>0</v>
      </c>
      <c r="L162">
        <v>0</v>
      </c>
      <c r="M162" t="s">
        <v>2491</v>
      </c>
      <c r="N162" t="s">
        <v>2492</v>
      </c>
    </row>
    <row r="163" spans="1:14" hidden="1" x14ac:dyDescent="0.25">
      <c r="A163" t="s">
        <v>747</v>
      </c>
      <c r="B163" s="238">
        <v>1162822</v>
      </c>
      <c r="C163" s="233">
        <v>1162822</v>
      </c>
      <c r="D163">
        <v>116282</v>
      </c>
      <c r="E163">
        <v>890</v>
      </c>
      <c r="G163">
        <v>1</v>
      </c>
      <c r="H163" s="238">
        <v>2</v>
      </c>
      <c r="I163" t="s">
        <v>2525</v>
      </c>
      <c r="J163" t="s">
        <v>747</v>
      </c>
      <c r="K163">
        <v>0</v>
      </c>
      <c r="L163">
        <v>0</v>
      </c>
      <c r="M163" t="s">
        <v>2491</v>
      </c>
      <c r="N163" t="s">
        <v>2492</v>
      </c>
    </row>
    <row r="164" spans="1:14" hidden="1" x14ac:dyDescent="0.25">
      <c r="A164" t="s">
        <v>747</v>
      </c>
      <c r="B164" s="238">
        <v>1162823</v>
      </c>
      <c r="C164" s="233">
        <v>1162823</v>
      </c>
      <c r="D164">
        <v>116282</v>
      </c>
      <c r="E164">
        <v>1125</v>
      </c>
      <c r="G164">
        <v>1</v>
      </c>
      <c r="H164" s="238">
        <v>3</v>
      </c>
      <c r="I164" t="s">
        <v>2525</v>
      </c>
      <c r="J164" t="s">
        <v>747</v>
      </c>
      <c r="K164">
        <v>0</v>
      </c>
      <c r="L164">
        <v>0</v>
      </c>
      <c r="M164" t="s">
        <v>2491</v>
      </c>
      <c r="N164" t="s">
        <v>2492</v>
      </c>
    </row>
    <row r="165" spans="1:14" hidden="1" x14ac:dyDescent="0.25">
      <c r="A165" t="s">
        <v>747</v>
      </c>
      <c r="B165" s="238">
        <v>1162824</v>
      </c>
      <c r="C165" s="233">
        <v>1162824</v>
      </c>
      <c r="D165">
        <v>116282</v>
      </c>
      <c r="E165">
        <v>935</v>
      </c>
      <c r="G165">
        <v>1</v>
      </c>
      <c r="H165" s="238">
        <v>4</v>
      </c>
      <c r="I165" t="s">
        <v>2525</v>
      </c>
      <c r="J165" t="s">
        <v>747</v>
      </c>
      <c r="K165">
        <v>0</v>
      </c>
      <c r="L165">
        <v>0</v>
      </c>
      <c r="M165" t="s">
        <v>2491</v>
      </c>
      <c r="N165" t="s">
        <v>2492</v>
      </c>
    </row>
    <row r="166" spans="1:14" hidden="1" x14ac:dyDescent="0.25">
      <c r="A166" t="s">
        <v>747</v>
      </c>
      <c r="B166" s="238">
        <v>1162825</v>
      </c>
      <c r="C166" s="233">
        <v>1162825</v>
      </c>
      <c r="D166">
        <v>116282</v>
      </c>
      <c r="E166">
        <v>1185</v>
      </c>
      <c r="G166">
        <v>1</v>
      </c>
      <c r="H166" s="238">
        <v>5</v>
      </c>
      <c r="I166" t="s">
        <v>2525</v>
      </c>
      <c r="J166" t="s">
        <v>747</v>
      </c>
      <c r="K166">
        <v>0</v>
      </c>
      <c r="L166">
        <v>0</v>
      </c>
      <c r="M166" t="s">
        <v>2491</v>
      </c>
      <c r="N166" t="s">
        <v>2492</v>
      </c>
    </row>
    <row r="167" spans="1:14" hidden="1" x14ac:dyDescent="0.25">
      <c r="A167" t="s">
        <v>747</v>
      </c>
      <c r="B167" s="238">
        <v>1133751</v>
      </c>
      <c r="C167" s="233">
        <v>1133751</v>
      </c>
      <c r="D167">
        <v>113375</v>
      </c>
      <c r="E167">
        <v>440</v>
      </c>
      <c r="G167">
        <v>1</v>
      </c>
      <c r="H167" s="238">
        <v>1</v>
      </c>
      <c r="I167" t="s">
        <v>2526</v>
      </c>
      <c r="J167" t="s">
        <v>747</v>
      </c>
      <c r="K167">
        <v>0</v>
      </c>
      <c r="L167">
        <v>0</v>
      </c>
      <c r="M167" t="s">
        <v>2491</v>
      </c>
      <c r="N167" t="s">
        <v>2495</v>
      </c>
    </row>
    <row r="168" spans="1:14" hidden="1" x14ac:dyDescent="0.25">
      <c r="A168" t="s">
        <v>747</v>
      </c>
      <c r="B168" s="238">
        <v>1133752</v>
      </c>
      <c r="C168" s="233">
        <v>1133752</v>
      </c>
      <c r="D168">
        <v>113375</v>
      </c>
      <c r="E168">
        <v>470</v>
      </c>
      <c r="G168">
        <v>1</v>
      </c>
      <c r="H168" s="238">
        <v>2</v>
      </c>
      <c r="I168" t="s">
        <v>2526</v>
      </c>
      <c r="J168" t="s">
        <v>747</v>
      </c>
      <c r="K168">
        <v>0</v>
      </c>
      <c r="L168">
        <v>0</v>
      </c>
      <c r="M168" t="s">
        <v>2491</v>
      </c>
      <c r="N168" t="s">
        <v>2495</v>
      </c>
    </row>
    <row r="169" spans="1:14" hidden="1" x14ac:dyDescent="0.25">
      <c r="A169" t="s">
        <v>747</v>
      </c>
      <c r="B169" s="238">
        <v>1133753</v>
      </c>
      <c r="C169" s="233">
        <v>1133753</v>
      </c>
      <c r="D169">
        <v>113375</v>
      </c>
      <c r="E169">
        <v>505</v>
      </c>
      <c r="G169">
        <v>1</v>
      </c>
      <c r="H169" s="238">
        <v>3</v>
      </c>
      <c r="I169" t="s">
        <v>2526</v>
      </c>
      <c r="J169" t="s">
        <v>747</v>
      </c>
      <c r="K169">
        <v>0</v>
      </c>
      <c r="L169">
        <v>0</v>
      </c>
      <c r="M169" t="s">
        <v>2491</v>
      </c>
      <c r="N169" t="s">
        <v>2495</v>
      </c>
    </row>
    <row r="170" spans="1:14" hidden="1" x14ac:dyDescent="0.25">
      <c r="A170" t="s">
        <v>747</v>
      </c>
      <c r="B170" s="238">
        <v>1133754</v>
      </c>
      <c r="C170" s="233">
        <v>1133754</v>
      </c>
      <c r="D170">
        <v>113375</v>
      </c>
      <c r="E170">
        <v>495</v>
      </c>
      <c r="G170">
        <v>1</v>
      </c>
      <c r="H170" s="238">
        <v>4</v>
      </c>
      <c r="I170" t="s">
        <v>2526</v>
      </c>
      <c r="J170" t="s">
        <v>747</v>
      </c>
      <c r="K170">
        <v>0</v>
      </c>
      <c r="L170">
        <v>0</v>
      </c>
      <c r="M170" t="s">
        <v>2491</v>
      </c>
      <c r="N170" t="s">
        <v>2495</v>
      </c>
    </row>
    <row r="171" spans="1:14" hidden="1" x14ac:dyDescent="0.25">
      <c r="A171" t="s">
        <v>747</v>
      </c>
      <c r="B171" s="238">
        <v>1133755</v>
      </c>
      <c r="C171" s="233">
        <v>1133755</v>
      </c>
      <c r="D171">
        <v>113375</v>
      </c>
      <c r="E171">
        <v>535</v>
      </c>
      <c r="G171">
        <v>1</v>
      </c>
      <c r="H171" s="238">
        <v>5</v>
      </c>
      <c r="I171" t="s">
        <v>2526</v>
      </c>
      <c r="J171" t="s">
        <v>747</v>
      </c>
      <c r="K171">
        <v>0</v>
      </c>
      <c r="L171">
        <v>0</v>
      </c>
      <c r="M171" t="s">
        <v>2491</v>
      </c>
      <c r="N171" t="s">
        <v>2495</v>
      </c>
    </row>
    <row r="172" spans="1:14" hidden="1" x14ac:dyDescent="0.25">
      <c r="A172" t="s">
        <v>747</v>
      </c>
      <c r="B172" s="238">
        <v>1163371</v>
      </c>
      <c r="C172" s="233">
        <v>1163371</v>
      </c>
      <c r="D172">
        <v>116337</v>
      </c>
      <c r="E172">
        <v>2455</v>
      </c>
      <c r="G172">
        <v>1</v>
      </c>
      <c r="H172" s="238">
        <v>1</v>
      </c>
      <c r="I172" t="s">
        <v>2527</v>
      </c>
      <c r="J172" t="s">
        <v>747</v>
      </c>
      <c r="K172">
        <v>0</v>
      </c>
      <c r="L172">
        <v>0</v>
      </c>
      <c r="M172" t="s">
        <v>2491</v>
      </c>
      <c r="N172" t="s">
        <v>2492</v>
      </c>
    </row>
    <row r="173" spans="1:14" hidden="1" x14ac:dyDescent="0.25">
      <c r="A173" t="s">
        <v>747</v>
      </c>
      <c r="B173" s="238">
        <v>1163372</v>
      </c>
      <c r="C173" s="233">
        <v>1163372</v>
      </c>
      <c r="D173">
        <v>116337</v>
      </c>
      <c r="E173">
        <v>2585</v>
      </c>
      <c r="G173">
        <v>1</v>
      </c>
      <c r="H173" s="238">
        <v>2</v>
      </c>
      <c r="I173" t="s">
        <v>2527</v>
      </c>
      <c r="J173" t="s">
        <v>747</v>
      </c>
      <c r="K173">
        <v>0</v>
      </c>
      <c r="L173">
        <v>0</v>
      </c>
      <c r="M173" t="s">
        <v>2491</v>
      </c>
      <c r="N173" t="s">
        <v>2492</v>
      </c>
    </row>
    <row r="174" spans="1:14" hidden="1" x14ac:dyDescent="0.25">
      <c r="A174" t="s">
        <v>747</v>
      </c>
      <c r="B174" s="238">
        <v>1163373</v>
      </c>
      <c r="C174" s="233">
        <v>1163373</v>
      </c>
      <c r="D174">
        <v>116337</v>
      </c>
      <c r="E174">
        <v>2695</v>
      </c>
      <c r="G174">
        <v>1</v>
      </c>
      <c r="H174" s="238">
        <v>3</v>
      </c>
      <c r="I174" t="s">
        <v>2527</v>
      </c>
      <c r="J174" t="s">
        <v>747</v>
      </c>
      <c r="K174">
        <v>0</v>
      </c>
      <c r="L174">
        <v>0</v>
      </c>
      <c r="M174" t="s">
        <v>2491</v>
      </c>
      <c r="N174" t="s">
        <v>2492</v>
      </c>
    </row>
    <row r="175" spans="1:14" hidden="1" x14ac:dyDescent="0.25">
      <c r="A175" t="s">
        <v>747</v>
      </c>
      <c r="B175" s="238">
        <v>1163374</v>
      </c>
      <c r="C175" s="233">
        <v>1163374</v>
      </c>
      <c r="D175">
        <v>116337</v>
      </c>
      <c r="E175">
        <v>2715</v>
      </c>
      <c r="G175">
        <v>1</v>
      </c>
      <c r="H175" s="238">
        <v>4</v>
      </c>
      <c r="I175" t="s">
        <v>2527</v>
      </c>
      <c r="J175" t="s">
        <v>747</v>
      </c>
      <c r="K175">
        <v>0</v>
      </c>
      <c r="L175">
        <v>0</v>
      </c>
      <c r="M175" t="s">
        <v>2491</v>
      </c>
      <c r="N175" t="s">
        <v>2492</v>
      </c>
    </row>
    <row r="176" spans="1:14" hidden="1" x14ac:dyDescent="0.25">
      <c r="A176" t="s">
        <v>747</v>
      </c>
      <c r="B176" s="238">
        <v>1163375</v>
      </c>
      <c r="C176" s="233">
        <v>1163375</v>
      </c>
      <c r="D176">
        <v>116337</v>
      </c>
      <c r="E176">
        <v>2830</v>
      </c>
      <c r="G176">
        <v>1</v>
      </c>
      <c r="H176" s="238">
        <v>5</v>
      </c>
      <c r="I176" t="s">
        <v>2527</v>
      </c>
      <c r="J176" t="s">
        <v>747</v>
      </c>
      <c r="K176">
        <v>0</v>
      </c>
      <c r="L176">
        <v>0</v>
      </c>
      <c r="M176" t="s">
        <v>2491</v>
      </c>
      <c r="N176" t="s">
        <v>2492</v>
      </c>
    </row>
    <row r="177" spans="1:14" hidden="1" x14ac:dyDescent="0.25">
      <c r="A177" t="s">
        <v>747</v>
      </c>
      <c r="B177" s="238">
        <v>1163221</v>
      </c>
      <c r="C177" s="233">
        <v>1163221</v>
      </c>
      <c r="D177">
        <v>116322</v>
      </c>
      <c r="E177">
        <v>2455</v>
      </c>
      <c r="G177">
        <v>1</v>
      </c>
      <c r="H177" s="238">
        <v>1</v>
      </c>
      <c r="I177" t="s">
        <v>2528</v>
      </c>
      <c r="J177" t="s">
        <v>747</v>
      </c>
      <c r="K177">
        <v>0</v>
      </c>
      <c r="L177">
        <v>0</v>
      </c>
      <c r="M177" t="s">
        <v>2491</v>
      </c>
      <c r="N177" t="s">
        <v>2492</v>
      </c>
    </row>
    <row r="178" spans="1:14" hidden="1" x14ac:dyDescent="0.25">
      <c r="A178" t="s">
        <v>747</v>
      </c>
      <c r="B178" s="238">
        <v>1163222</v>
      </c>
      <c r="C178" s="233">
        <v>1163222</v>
      </c>
      <c r="D178">
        <v>116322</v>
      </c>
      <c r="E178">
        <v>2585</v>
      </c>
      <c r="G178">
        <v>1</v>
      </c>
      <c r="H178" s="238">
        <v>2</v>
      </c>
      <c r="I178" t="s">
        <v>2528</v>
      </c>
      <c r="J178" t="s">
        <v>747</v>
      </c>
      <c r="K178">
        <v>0</v>
      </c>
      <c r="L178">
        <v>0</v>
      </c>
      <c r="M178" t="s">
        <v>2491</v>
      </c>
      <c r="N178" t="s">
        <v>2492</v>
      </c>
    </row>
    <row r="179" spans="1:14" hidden="1" x14ac:dyDescent="0.25">
      <c r="A179" t="s">
        <v>747</v>
      </c>
      <c r="B179" s="238">
        <v>1163223</v>
      </c>
      <c r="C179" s="233">
        <v>1163223</v>
      </c>
      <c r="D179">
        <v>116322</v>
      </c>
      <c r="E179">
        <v>2695</v>
      </c>
      <c r="G179">
        <v>1</v>
      </c>
      <c r="H179" s="238">
        <v>3</v>
      </c>
      <c r="I179" t="s">
        <v>2528</v>
      </c>
      <c r="J179" t="s">
        <v>747</v>
      </c>
      <c r="K179">
        <v>0</v>
      </c>
      <c r="L179">
        <v>0</v>
      </c>
      <c r="M179" t="s">
        <v>2491</v>
      </c>
      <c r="N179" t="s">
        <v>2492</v>
      </c>
    </row>
    <row r="180" spans="1:14" hidden="1" x14ac:dyDescent="0.25">
      <c r="A180" t="s">
        <v>747</v>
      </c>
      <c r="B180" s="238">
        <v>1163224</v>
      </c>
      <c r="C180" s="233">
        <v>1163224</v>
      </c>
      <c r="D180">
        <v>116322</v>
      </c>
      <c r="E180">
        <v>2715</v>
      </c>
      <c r="G180">
        <v>1</v>
      </c>
      <c r="H180" s="238">
        <v>4</v>
      </c>
      <c r="I180" t="s">
        <v>2528</v>
      </c>
      <c r="J180" t="s">
        <v>747</v>
      </c>
      <c r="K180">
        <v>0</v>
      </c>
      <c r="L180">
        <v>0</v>
      </c>
      <c r="M180" t="s">
        <v>2491</v>
      </c>
      <c r="N180" t="s">
        <v>2492</v>
      </c>
    </row>
    <row r="181" spans="1:14" hidden="1" x14ac:dyDescent="0.25">
      <c r="A181" t="s">
        <v>747</v>
      </c>
      <c r="B181" s="238">
        <v>1163225</v>
      </c>
      <c r="C181" s="233">
        <v>1163225</v>
      </c>
      <c r="D181">
        <v>116322</v>
      </c>
      <c r="E181">
        <v>2830</v>
      </c>
      <c r="G181">
        <v>1</v>
      </c>
      <c r="H181" s="238">
        <v>5</v>
      </c>
      <c r="I181" t="s">
        <v>2528</v>
      </c>
      <c r="J181" t="s">
        <v>747</v>
      </c>
      <c r="K181">
        <v>0</v>
      </c>
      <c r="L181">
        <v>0</v>
      </c>
      <c r="M181" t="s">
        <v>2491</v>
      </c>
      <c r="N181" t="s">
        <v>2492</v>
      </c>
    </row>
    <row r="182" spans="1:14" hidden="1" x14ac:dyDescent="0.25">
      <c r="A182" t="s">
        <v>747</v>
      </c>
      <c r="B182" s="238">
        <v>1133761</v>
      </c>
      <c r="C182" s="233">
        <v>1133761</v>
      </c>
      <c r="D182">
        <v>113376</v>
      </c>
      <c r="E182">
        <v>585</v>
      </c>
      <c r="G182">
        <v>1</v>
      </c>
      <c r="H182" s="238">
        <v>1</v>
      </c>
      <c r="I182" t="s">
        <v>2529</v>
      </c>
      <c r="J182" t="s">
        <v>747</v>
      </c>
      <c r="K182">
        <v>0</v>
      </c>
      <c r="L182">
        <v>0</v>
      </c>
      <c r="M182" t="s">
        <v>2491</v>
      </c>
      <c r="N182" t="s">
        <v>2495</v>
      </c>
    </row>
    <row r="183" spans="1:14" hidden="1" x14ac:dyDescent="0.25">
      <c r="A183" t="s">
        <v>747</v>
      </c>
      <c r="B183" s="238">
        <v>1133762</v>
      </c>
      <c r="C183" s="233">
        <v>1133762</v>
      </c>
      <c r="D183">
        <v>113376</v>
      </c>
      <c r="E183">
        <v>625</v>
      </c>
      <c r="G183">
        <v>1</v>
      </c>
      <c r="H183" s="238">
        <v>2</v>
      </c>
      <c r="I183" t="s">
        <v>2529</v>
      </c>
      <c r="J183" t="s">
        <v>747</v>
      </c>
      <c r="K183">
        <v>0</v>
      </c>
      <c r="L183">
        <v>0</v>
      </c>
      <c r="M183" t="s">
        <v>2491</v>
      </c>
      <c r="N183" t="s">
        <v>2495</v>
      </c>
    </row>
    <row r="184" spans="1:14" hidden="1" x14ac:dyDescent="0.25">
      <c r="A184" t="s">
        <v>747</v>
      </c>
      <c r="B184" s="238">
        <v>1133763</v>
      </c>
      <c r="C184" s="233">
        <v>1133763</v>
      </c>
      <c r="D184">
        <v>113376</v>
      </c>
      <c r="E184">
        <v>665</v>
      </c>
      <c r="G184">
        <v>1</v>
      </c>
      <c r="H184" s="238">
        <v>3</v>
      </c>
      <c r="I184" t="s">
        <v>2529</v>
      </c>
      <c r="J184" t="s">
        <v>747</v>
      </c>
      <c r="K184">
        <v>0</v>
      </c>
      <c r="L184">
        <v>0</v>
      </c>
      <c r="M184" t="s">
        <v>2491</v>
      </c>
      <c r="N184" t="s">
        <v>2495</v>
      </c>
    </row>
    <row r="185" spans="1:14" hidden="1" x14ac:dyDescent="0.25">
      <c r="A185" t="s">
        <v>747</v>
      </c>
      <c r="B185" s="238">
        <v>1133764</v>
      </c>
      <c r="C185" s="233">
        <v>1133764</v>
      </c>
      <c r="D185">
        <v>113376</v>
      </c>
      <c r="E185">
        <v>660</v>
      </c>
      <c r="G185">
        <v>1</v>
      </c>
      <c r="H185" s="238">
        <v>4</v>
      </c>
      <c r="I185" t="s">
        <v>2529</v>
      </c>
      <c r="J185" t="s">
        <v>747</v>
      </c>
      <c r="K185">
        <v>0</v>
      </c>
      <c r="L185">
        <v>0</v>
      </c>
      <c r="M185" t="s">
        <v>2491</v>
      </c>
      <c r="N185" t="s">
        <v>2495</v>
      </c>
    </row>
    <row r="186" spans="1:14" hidden="1" x14ac:dyDescent="0.25">
      <c r="A186" t="s">
        <v>747</v>
      </c>
      <c r="B186" s="238">
        <v>1133765</v>
      </c>
      <c r="C186" s="233">
        <v>1133765</v>
      </c>
      <c r="D186">
        <v>113376</v>
      </c>
      <c r="E186">
        <v>700</v>
      </c>
      <c r="G186">
        <v>1</v>
      </c>
      <c r="H186" s="238">
        <v>5</v>
      </c>
      <c r="I186" t="s">
        <v>2529</v>
      </c>
      <c r="J186" t="s">
        <v>747</v>
      </c>
      <c r="K186">
        <v>0</v>
      </c>
      <c r="L186">
        <v>0</v>
      </c>
      <c r="M186" t="s">
        <v>2491</v>
      </c>
      <c r="N186" t="s">
        <v>2495</v>
      </c>
    </row>
    <row r="187" spans="1:14" hidden="1" x14ac:dyDescent="0.25">
      <c r="A187" t="s">
        <v>387</v>
      </c>
      <c r="B187" s="238">
        <v>1113511</v>
      </c>
      <c r="C187" s="233">
        <v>1113511</v>
      </c>
      <c r="D187">
        <v>111351</v>
      </c>
      <c r="E187">
        <v>205</v>
      </c>
      <c r="G187">
        <v>0</v>
      </c>
      <c r="H187" s="238">
        <v>1</v>
      </c>
      <c r="I187" t="s">
        <v>388</v>
      </c>
      <c r="J187" t="s">
        <v>387</v>
      </c>
      <c r="K187">
        <v>0</v>
      </c>
      <c r="L187">
        <v>0</v>
      </c>
      <c r="M187" t="s">
        <v>2530</v>
      </c>
      <c r="N187" t="s">
        <v>2531</v>
      </c>
    </row>
    <row r="188" spans="1:14" hidden="1" x14ac:dyDescent="0.25">
      <c r="A188" t="s">
        <v>387</v>
      </c>
      <c r="B188" s="238">
        <v>1113512</v>
      </c>
      <c r="C188" s="233">
        <v>1113512</v>
      </c>
      <c r="D188">
        <v>111351</v>
      </c>
      <c r="E188">
        <v>230</v>
      </c>
      <c r="G188">
        <v>0</v>
      </c>
      <c r="H188" s="238">
        <v>2</v>
      </c>
      <c r="I188" t="s">
        <v>388</v>
      </c>
      <c r="J188" t="s">
        <v>387</v>
      </c>
      <c r="K188">
        <v>0</v>
      </c>
      <c r="L188">
        <v>0</v>
      </c>
      <c r="M188" t="s">
        <v>2530</v>
      </c>
      <c r="N188" t="s">
        <v>2531</v>
      </c>
    </row>
    <row r="189" spans="1:14" hidden="1" x14ac:dyDescent="0.25">
      <c r="A189" t="s">
        <v>387</v>
      </c>
      <c r="B189" s="238">
        <v>1113513</v>
      </c>
      <c r="C189" s="233">
        <v>1113513</v>
      </c>
      <c r="D189">
        <v>111351</v>
      </c>
      <c r="E189">
        <v>280</v>
      </c>
      <c r="G189">
        <v>0</v>
      </c>
      <c r="H189" s="238">
        <v>3</v>
      </c>
      <c r="I189" t="s">
        <v>388</v>
      </c>
      <c r="J189" t="s">
        <v>387</v>
      </c>
      <c r="K189">
        <v>0</v>
      </c>
      <c r="L189">
        <v>0</v>
      </c>
      <c r="M189" t="s">
        <v>2530</v>
      </c>
      <c r="N189" t="s">
        <v>2531</v>
      </c>
    </row>
    <row r="190" spans="1:14" hidden="1" x14ac:dyDescent="0.25">
      <c r="A190" t="s">
        <v>387</v>
      </c>
      <c r="B190" s="238">
        <v>1113514</v>
      </c>
      <c r="C190" s="233">
        <v>1113514</v>
      </c>
      <c r="D190">
        <v>111351</v>
      </c>
      <c r="E190">
        <v>245</v>
      </c>
      <c r="G190">
        <v>0</v>
      </c>
      <c r="H190" s="238">
        <v>4</v>
      </c>
      <c r="I190" t="s">
        <v>388</v>
      </c>
      <c r="J190" t="s">
        <v>387</v>
      </c>
      <c r="K190">
        <v>0</v>
      </c>
      <c r="L190">
        <v>0</v>
      </c>
      <c r="M190" t="s">
        <v>2530</v>
      </c>
      <c r="N190" t="s">
        <v>2531</v>
      </c>
    </row>
    <row r="191" spans="1:14" hidden="1" x14ac:dyDescent="0.25">
      <c r="A191" t="s">
        <v>387</v>
      </c>
      <c r="B191" s="238">
        <v>1113515</v>
      </c>
      <c r="C191" s="233">
        <v>1113515</v>
      </c>
      <c r="D191">
        <v>111351</v>
      </c>
      <c r="E191">
        <v>295</v>
      </c>
      <c r="G191">
        <v>0</v>
      </c>
      <c r="H191" s="238">
        <v>5</v>
      </c>
      <c r="I191" t="s">
        <v>388</v>
      </c>
      <c r="J191" t="s">
        <v>387</v>
      </c>
      <c r="K191">
        <v>0</v>
      </c>
      <c r="L191">
        <v>0</v>
      </c>
      <c r="M191" t="s">
        <v>2530</v>
      </c>
      <c r="N191" t="s">
        <v>2531</v>
      </c>
    </row>
    <row r="192" spans="1:14" hidden="1" x14ac:dyDescent="0.25">
      <c r="A192" t="s">
        <v>747</v>
      </c>
      <c r="B192" s="238">
        <v>1162921</v>
      </c>
      <c r="C192" s="233">
        <v>1162921</v>
      </c>
      <c r="D192">
        <v>116292</v>
      </c>
      <c r="E192">
        <v>1875</v>
      </c>
      <c r="G192">
        <v>1</v>
      </c>
      <c r="H192" s="238">
        <v>1</v>
      </c>
      <c r="I192" t="s">
        <v>2532</v>
      </c>
      <c r="J192" t="s">
        <v>747</v>
      </c>
      <c r="K192">
        <v>0</v>
      </c>
      <c r="L192">
        <v>0</v>
      </c>
      <c r="M192" t="s">
        <v>2491</v>
      </c>
      <c r="N192" t="s">
        <v>2492</v>
      </c>
    </row>
    <row r="193" spans="1:14" hidden="1" x14ac:dyDescent="0.25">
      <c r="A193" t="s">
        <v>747</v>
      </c>
      <c r="B193" s="238">
        <v>1162922</v>
      </c>
      <c r="C193" s="233">
        <v>1162922</v>
      </c>
      <c r="D193">
        <v>116292</v>
      </c>
      <c r="E193">
        <v>1995</v>
      </c>
      <c r="G193">
        <v>1</v>
      </c>
      <c r="H193" s="238">
        <v>2</v>
      </c>
      <c r="I193" t="s">
        <v>2532</v>
      </c>
      <c r="J193" t="s">
        <v>747</v>
      </c>
      <c r="K193">
        <v>0</v>
      </c>
      <c r="L193">
        <v>0</v>
      </c>
      <c r="M193" t="s">
        <v>2491</v>
      </c>
      <c r="N193" t="s">
        <v>2492</v>
      </c>
    </row>
    <row r="194" spans="1:14" hidden="1" x14ac:dyDescent="0.25">
      <c r="A194" t="s">
        <v>747</v>
      </c>
      <c r="B194" s="238">
        <v>1162923</v>
      </c>
      <c r="C194" s="233">
        <v>1162923</v>
      </c>
      <c r="D194">
        <v>116292</v>
      </c>
      <c r="E194">
        <v>2125</v>
      </c>
      <c r="G194">
        <v>1</v>
      </c>
      <c r="H194" s="238">
        <v>3</v>
      </c>
      <c r="I194" t="s">
        <v>2532</v>
      </c>
      <c r="J194" t="s">
        <v>747</v>
      </c>
      <c r="K194">
        <v>0</v>
      </c>
      <c r="L194">
        <v>0</v>
      </c>
      <c r="M194" t="s">
        <v>2491</v>
      </c>
      <c r="N194" t="s">
        <v>2492</v>
      </c>
    </row>
    <row r="195" spans="1:14" hidden="1" x14ac:dyDescent="0.25">
      <c r="A195" t="s">
        <v>747</v>
      </c>
      <c r="B195" s="238">
        <v>1162924</v>
      </c>
      <c r="C195" s="233">
        <v>1162924</v>
      </c>
      <c r="D195">
        <v>116292</v>
      </c>
      <c r="E195">
        <v>2095</v>
      </c>
      <c r="G195">
        <v>1</v>
      </c>
      <c r="H195" s="238">
        <v>4</v>
      </c>
      <c r="I195" t="s">
        <v>2532</v>
      </c>
      <c r="J195" t="s">
        <v>747</v>
      </c>
      <c r="K195">
        <v>0</v>
      </c>
      <c r="L195">
        <v>0</v>
      </c>
      <c r="M195" t="s">
        <v>2491</v>
      </c>
      <c r="N195" t="s">
        <v>2492</v>
      </c>
    </row>
    <row r="196" spans="1:14" hidden="1" x14ac:dyDescent="0.25">
      <c r="A196" t="s">
        <v>747</v>
      </c>
      <c r="B196" s="238">
        <v>1162925</v>
      </c>
      <c r="C196" s="233">
        <v>1162925</v>
      </c>
      <c r="D196">
        <v>116292</v>
      </c>
      <c r="E196">
        <v>2235</v>
      </c>
      <c r="G196">
        <v>1</v>
      </c>
      <c r="H196" s="238">
        <v>5</v>
      </c>
      <c r="I196" t="s">
        <v>2532</v>
      </c>
      <c r="J196" t="s">
        <v>747</v>
      </c>
      <c r="K196">
        <v>0</v>
      </c>
      <c r="L196">
        <v>0</v>
      </c>
      <c r="M196" t="s">
        <v>2491</v>
      </c>
      <c r="N196" t="s">
        <v>2492</v>
      </c>
    </row>
    <row r="197" spans="1:14" hidden="1" x14ac:dyDescent="0.25">
      <c r="A197" t="s">
        <v>747</v>
      </c>
      <c r="B197" s="238">
        <v>1162831</v>
      </c>
      <c r="C197" s="233">
        <v>1162831</v>
      </c>
      <c r="D197">
        <v>116283</v>
      </c>
      <c r="E197">
        <v>1875</v>
      </c>
      <c r="G197">
        <v>1</v>
      </c>
      <c r="H197" s="238">
        <v>1</v>
      </c>
      <c r="I197" t="s">
        <v>2533</v>
      </c>
      <c r="J197" t="s">
        <v>747</v>
      </c>
      <c r="K197">
        <v>0</v>
      </c>
      <c r="L197">
        <v>0</v>
      </c>
      <c r="M197" t="s">
        <v>2491</v>
      </c>
      <c r="N197" t="s">
        <v>2492</v>
      </c>
    </row>
    <row r="198" spans="1:14" hidden="1" x14ac:dyDescent="0.25">
      <c r="A198" t="s">
        <v>747</v>
      </c>
      <c r="B198" s="238">
        <v>1162832</v>
      </c>
      <c r="C198" s="233">
        <v>1162832</v>
      </c>
      <c r="D198">
        <v>116283</v>
      </c>
      <c r="E198">
        <v>1995</v>
      </c>
      <c r="G198">
        <v>1</v>
      </c>
      <c r="H198" s="238">
        <v>2</v>
      </c>
      <c r="I198" t="s">
        <v>2533</v>
      </c>
      <c r="J198" t="s">
        <v>747</v>
      </c>
      <c r="K198">
        <v>0</v>
      </c>
      <c r="L198">
        <v>0</v>
      </c>
      <c r="M198" t="s">
        <v>2491</v>
      </c>
      <c r="N198" t="s">
        <v>2492</v>
      </c>
    </row>
    <row r="199" spans="1:14" hidden="1" x14ac:dyDescent="0.25">
      <c r="A199" t="s">
        <v>747</v>
      </c>
      <c r="B199" s="238">
        <v>1162833</v>
      </c>
      <c r="C199" s="233">
        <v>1162833</v>
      </c>
      <c r="D199">
        <v>116283</v>
      </c>
      <c r="E199">
        <v>2125</v>
      </c>
      <c r="G199">
        <v>1</v>
      </c>
      <c r="H199" s="238">
        <v>3</v>
      </c>
      <c r="I199" t="s">
        <v>2533</v>
      </c>
      <c r="J199" t="s">
        <v>747</v>
      </c>
      <c r="K199">
        <v>0</v>
      </c>
      <c r="L199">
        <v>0</v>
      </c>
      <c r="M199" t="s">
        <v>2491</v>
      </c>
      <c r="N199" t="s">
        <v>2492</v>
      </c>
    </row>
    <row r="200" spans="1:14" hidden="1" x14ac:dyDescent="0.25">
      <c r="A200" t="s">
        <v>747</v>
      </c>
      <c r="B200" s="238">
        <v>1162834</v>
      </c>
      <c r="C200" s="233">
        <v>1162834</v>
      </c>
      <c r="D200">
        <v>116283</v>
      </c>
      <c r="E200">
        <v>2095</v>
      </c>
      <c r="G200">
        <v>1</v>
      </c>
      <c r="H200" s="238">
        <v>4</v>
      </c>
      <c r="I200" t="s">
        <v>2533</v>
      </c>
      <c r="J200" t="s">
        <v>747</v>
      </c>
      <c r="K200">
        <v>0</v>
      </c>
      <c r="L200">
        <v>0</v>
      </c>
      <c r="M200" t="s">
        <v>2491</v>
      </c>
      <c r="N200" t="s">
        <v>2492</v>
      </c>
    </row>
    <row r="201" spans="1:14" hidden="1" x14ac:dyDescent="0.25">
      <c r="A201" t="s">
        <v>747</v>
      </c>
      <c r="B201" s="238">
        <v>1162835</v>
      </c>
      <c r="C201" s="233">
        <v>1162835</v>
      </c>
      <c r="D201">
        <v>116283</v>
      </c>
      <c r="E201">
        <v>2235</v>
      </c>
      <c r="G201">
        <v>1</v>
      </c>
      <c r="H201" s="238">
        <v>5</v>
      </c>
      <c r="I201" t="s">
        <v>2533</v>
      </c>
      <c r="J201" t="s">
        <v>747</v>
      </c>
      <c r="K201">
        <v>0</v>
      </c>
      <c r="L201">
        <v>0</v>
      </c>
      <c r="M201" t="s">
        <v>2491</v>
      </c>
      <c r="N201" t="s">
        <v>2492</v>
      </c>
    </row>
    <row r="202" spans="1:14" hidden="1" x14ac:dyDescent="0.25">
      <c r="A202" t="s">
        <v>747</v>
      </c>
      <c r="B202" s="238">
        <v>1133771</v>
      </c>
      <c r="C202" s="233">
        <v>1133771</v>
      </c>
      <c r="D202">
        <v>113377</v>
      </c>
      <c r="E202">
        <v>760</v>
      </c>
      <c r="G202">
        <v>1</v>
      </c>
      <c r="H202" s="238">
        <v>1</v>
      </c>
      <c r="I202" t="s">
        <v>2534</v>
      </c>
      <c r="J202" t="s">
        <v>747</v>
      </c>
      <c r="K202">
        <v>0</v>
      </c>
      <c r="L202">
        <v>0</v>
      </c>
      <c r="M202" t="s">
        <v>2491</v>
      </c>
      <c r="N202" t="s">
        <v>2495</v>
      </c>
    </row>
    <row r="203" spans="1:14" hidden="1" x14ac:dyDescent="0.25">
      <c r="A203" t="s">
        <v>747</v>
      </c>
      <c r="B203" s="238">
        <v>1133772</v>
      </c>
      <c r="C203" s="233">
        <v>1133772</v>
      </c>
      <c r="D203">
        <v>113377</v>
      </c>
      <c r="E203">
        <v>810</v>
      </c>
      <c r="G203">
        <v>1</v>
      </c>
      <c r="H203" s="238">
        <v>2</v>
      </c>
      <c r="I203" t="s">
        <v>2534</v>
      </c>
      <c r="J203" t="s">
        <v>747</v>
      </c>
      <c r="K203">
        <v>0</v>
      </c>
      <c r="L203">
        <v>0</v>
      </c>
      <c r="M203" t="s">
        <v>2491</v>
      </c>
      <c r="N203" t="s">
        <v>2495</v>
      </c>
    </row>
    <row r="204" spans="1:14" hidden="1" x14ac:dyDescent="0.25">
      <c r="A204" t="s">
        <v>747</v>
      </c>
      <c r="B204" s="238">
        <v>1133773</v>
      </c>
      <c r="C204" s="233">
        <v>1133773</v>
      </c>
      <c r="D204">
        <v>113377</v>
      </c>
      <c r="E204">
        <v>865</v>
      </c>
      <c r="G204">
        <v>1</v>
      </c>
      <c r="H204" s="238">
        <v>3</v>
      </c>
      <c r="I204" t="s">
        <v>2534</v>
      </c>
      <c r="J204" t="s">
        <v>747</v>
      </c>
      <c r="K204">
        <v>0</v>
      </c>
      <c r="L204">
        <v>0</v>
      </c>
      <c r="M204" t="s">
        <v>2491</v>
      </c>
      <c r="N204" t="s">
        <v>2495</v>
      </c>
    </row>
    <row r="205" spans="1:14" hidden="1" x14ac:dyDescent="0.25">
      <c r="A205" t="s">
        <v>747</v>
      </c>
      <c r="B205" s="238">
        <v>1133774</v>
      </c>
      <c r="C205" s="233">
        <v>1133774</v>
      </c>
      <c r="D205">
        <v>113377</v>
      </c>
      <c r="E205">
        <v>855</v>
      </c>
      <c r="G205">
        <v>1</v>
      </c>
      <c r="H205" s="238">
        <v>4</v>
      </c>
      <c r="I205" t="s">
        <v>2534</v>
      </c>
      <c r="J205" t="s">
        <v>747</v>
      </c>
      <c r="K205">
        <v>0</v>
      </c>
      <c r="L205">
        <v>0</v>
      </c>
      <c r="M205" t="s">
        <v>2491</v>
      </c>
      <c r="N205" t="s">
        <v>2495</v>
      </c>
    </row>
    <row r="206" spans="1:14" hidden="1" x14ac:dyDescent="0.25">
      <c r="A206" t="s">
        <v>747</v>
      </c>
      <c r="B206" s="238">
        <v>1133775</v>
      </c>
      <c r="C206" s="233">
        <v>1133775</v>
      </c>
      <c r="D206">
        <v>113377</v>
      </c>
      <c r="E206">
        <v>910</v>
      </c>
      <c r="G206">
        <v>1</v>
      </c>
      <c r="H206" s="238">
        <v>5</v>
      </c>
      <c r="I206" t="s">
        <v>2534</v>
      </c>
      <c r="J206" t="s">
        <v>747</v>
      </c>
      <c r="K206">
        <v>0</v>
      </c>
      <c r="L206">
        <v>0</v>
      </c>
      <c r="M206" t="s">
        <v>2491</v>
      </c>
      <c r="N206" t="s">
        <v>2495</v>
      </c>
    </row>
    <row r="207" spans="1:14" hidden="1" x14ac:dyDescent="0.25">
      <c r="A207" t="s">
        <v>404</v>
      </c>
      <c r="B207" s="238">
        <v>1171124</v>
      </c>
      <c r="C207" s="233">
        <v>1171124</v>
      </c>
      <c r="D207">
        <v>117112</v>
      </c>
      <c r="F207" t="s">
        <v>397</v>
      </c>
      <c r="G207">
        <v>0</v>
      </c>
      <c r="H207" s="238">
        <v>4</v>
      </c>
      <c r="I207" t="s">
        <v>2535</v>
      </c>
      <c r="J207" t="s">
        <v>404</v>
      </c>
      <c r="K207">
        <v>0</v>
      </c>
      <c r="L207">
        <v>0</v>
      </c>
      <c r="M207" t="s">
        <v>2536</v>
      </c>
    </row>
    <row r="208" spans="1:14" hidden="1" x14ac:dyDescent="0.25">
      <c r="A208" t="s">
        <v>404</v>
      </c>
      <c r="B208" s="238">
        <v>1171125</v>
      </c>
      <c r="C208" s="233">
        <v>1171125</v>
      </c>
      <c r="D208">
        <v>117112</v>
      </c>
      <c r="F208" t="s">
        <v>397</v>
      </c>
      <c r="G208">
        <v>0</v>
      </c>
      <c r="H208" s="238">
        <v>5</v>
      </c>
      <c r="I208" t="s">
        <v>2535</v>
      </c>
      <c r="J208" t="s">
        <v>404</v>
      </c>
      <c r="K208">
        <v>0</v>
      </c>
      <c r="L208">
        <v>0</v>
      </c>
      <c r="M208" t="s">
        <v>2536</v>
      </c>
    </row>
    <row r="209" spans="1:14" hidden="1" x14ac:dyDescent="0.25">
      <c r="A209" t="s">
        <v>747</v>
      </c>
      <c r="B209" s="238">
        <v>1163391</v>
      </c>
      <c r="C209" s="233">
        <v>1163391</v>
      </c>
      <c r="D209">
        <v>116339</v>
      </c>
      <c r="F209" t="s">
        <v>397</v>
      </c>
      <c r="G209">
        <v>0</v>
      </c>
      <c r="H209" s="238">
        <v>1</v>
      </c>
      <c r="I209" t="s">
        <v>2537</v>
      </c>
      <c r="J209" t="s">
        <v>747</v>
      </c>
      <c r="K209">
        <v>0</v>
      </c>
      <c r="L209">
        <v>0</v>
      </c>
      <c r="M209" t="s">
        <v>2491</v>
      </c>
      <c r="N209" t="s">
        <v>2492</v>
      </c>
    </row>
    <row r="210" spans="1:14" hidden="1" x14ac:dyDescent="0.25">
      <c r="A210" t="s">
        <v>747</v>
      </c>
      <c r="B210" s="238">
        <v>1163392</v>
      </c>
      <c r="C210" s="233">
        <v>1163392</v>
      </c>
      <c r="D210">
        <v>116339</v>
      </c>
      <c r="F210" t="s">
        <v>397</v>
      </c>
      <c r="G210">
        <v>0</v>
      </c>
      <c r="H210" s="238">
        <v>2</v>
      </c>
      <c r="I210" t="s">
        <v>2537</v>
      </c>
      <c r="J210" t="s">
        <v>747</v>
      </c>
      <c r="K210">
        <v>0</v>
      </c>
      <c r="L210">
        <v>0</v>
      </c>
      <c r="M210" t="s">
        <v>2491</v>
      </c>
      <c r="N210" t="s">
        <v>2492</v>
      </c>
    </row>
    <row r="211" spans="1:14" hidden="1" x14ac:dyDescent="0.25">
      <c r="A211" t="s">
        <v>747</v>
      </c>
      <c r="B211" s="238">
        <v>1163393</v>
      </c>
      <c r="C211" s="233">
        <v>1163393</v>
      </c>
      <c r="D211">
        <v>116339</v>
      </c>
      <c r="F211" t="s">
        <v>397</v>
      </c>
      <c r="G211">
        <v>0</v>
      </c>
      <c r="H211" s="238">
        <v>3</v>
      </c>
      <c r="I211" t="s">
        <v>2537</v>
      </c>
      <c r="J211" t="s">
        <v>747</v>
      </c>
      <c r="K211">
        <v>0</v>
      </c>
      <c r="L211">
        <v>0</v>
      </c>
      <c r="M211" t="s">
        <v>2491</v>
      </c>
      <c r="N211" t="s">
        <v>2492</v>
      </c>
    </row>
    <row r="212" spans="1:14" hidden="1" x14ac:dyDescent="0.25">
      <c r="A212" t="s">
        <v>747</v>
      </c>
      <c r="B212" s="238">
        <v>1163394</v>
      </c>
      <c r="C212" s="233">
        <v>1163394</v>
      </c>
      <c r="D212">
        <v>116339</v>
      </c>
      <c r="F212" t="s">
        <v>397</v>
      </c>
      <c r="G212">
        <v>0</v>
      </c>
      <c r="H212" s="238">
        <v>4</v>
      </c>
      <c r="I212" t="s">
        <v>2537</v>
      </c>
      <c r="J212" t="s">
        <v>747</v>
      </c>
      <c r="K212">
        <v>0</v>
      </c>
      <c r="L212">
        <v>0</v>
      </c>
      <c r="M212" t="s">
        <v>2491</v>
      </c>
      <c r="N212" t="s">
        <v>2492</v>
      </c>
    </row>
    <row r="213" spans="1:14" hidden="1" x14ac:dyDescent="0.25">
      <c r="A213" t="s">
        <v>747</v>
      </c>
      <c r="B213" s="238">
        <v>1163395</v>
      </c>
      <c r="C213" s="233">
        <v>1163395</v>
      </c>
      <c r="D213">
        <v>116339</v>
      </c>
      <c r="F213" t="s">
        <v>397</v>
      </c>
      <c r="G213">
        <v>0</v>
      </c>
      <c r="H213" s="238">
        <v>5</v>
      </c>
      <c r="I213" t="s">
        <v>2537</v>
      </c>
      <c r="J213" t="s">
        <v>747</v>
      </c>
      <c r="K213">
        <v>0</v>
      </c>
      <c r="L213">
        <v>0</v>
      </c>
      <c r="M213" t="s">
        <v>2491</v>
      </c>
      <c r="N213" t="s">
        <v>2492</v>
      </c>
    </row>
    <row r="214" spans="1:14" hidden="1" x14ac:dyDescent="0.25">
      <c r="A214" t="s">
        <v>747</v>
      </c>
      <c r="B214" s="238">
        <v>1163241</v>
      </c>
      <c r="C214" s="233">
        <v>1163241</v>
      </c>
      <c r="D214">
        <v>116324</v>
      </c>
      <c r="F214" t="s">
        <v>397</v>
      </c>
      <c r="G214">
        <v>0</v>
      </c>
      <c r="H214" s="238">
        <v>1</v>
      </c>
      <c r="I214" t="s">
        <v>2538</v>
      </c>
      <c r="J214" t="s">
        <v>747</v>
      </c>
      <c r="K214">
        <v>0</v>
      </c>
      <c r="L214">
        <v>0</v>
      </c>
      <c r="M214" t="s">
        <v>2491</v>
      </c>
      <c r="N214" t="s">
        <v>2492</v>
      </c>
    </row>
    <row r="215" spans="1:14" hidden="1" x14ac:dyDescent="0.25">
      <c r="A215" t="s">
        <v>747</v>
      </c>
      <c r="B215" s="238">
        <v>1163242</v>
      </c>
      <c r="C215" s="233">
        <v>1163242</v>
      </c>
      <c r="D215">
        <v>116324</v>
      </c>
      <c r="F215" t="s">
        <v>397</v>
      </c>
      <c r="G215">
        <v>0</v>
      </c>
      <c r="H215" s="238">
        <v>2</v>
      </c>
      <c r="I215" t="s">
        <v>2538</v>
      </c>
      <c r="J215" t="s">
        <v>747</v>
      </c>
      <c r="K215">
        <v>0</v>
      </c>
      <c r="L215">
        <v>0</v>
      </c>
      <c r="M215" t="s">
        <v>2491</v>
      </c>
      <c r="N215" t="s">
        <v>2492</v>
      </c>
    </row>
    <row r="216" spans="1:14" hidden="1" x14ac:dyDescent="0.25">
      <c r="A216" t="s">
        <v>747</v>
      </c>
      <c r="B216" s="238">
        <v>1163243</v>
      </c>
      <c r="C216" s="233">
        <v>1163243</v>
      </c>
      <c r="D216">
        <v>116324</v>
      </c>
      <c r="F216" t="s">
        <v>397</v>
      </c>
      <c r="G216">
        <v>0</v>
      </c>
      <c r="H216" s="238">
        <v>3</v>
      </c>
      <c r="I216" t="s">
        <v>2538</v>
      </c>
      <c r="J216" t="s">
        <v>747</v>
      </c>
      <c r="K216">
        <v>0</v>
      </c>
      <c r="L216">
        <v>0</v>
      </c>
      <c r="M216" t="s">
        <v>2491</v>
      </c>
      <c r="N216" t="s">
        <v>2492</v>
      </c>
    </row>
    <row r="217" spans="1:14" hidden="1" x14ac:dyDescent="0.25">
      <c r="A217" t="s">
        <v>747</v>
      </c>
      <c r="B217" s="238">
        <v>1163244</v>
      </c>
      <c r="C217" s="233">
        <v>1163244</v>
      </c>
      <c r="D217">
        <v>116324</v>
      </c>
      <c r="F217" t="s">
        <v>397</v>
      </c>
      <c r="G217">
        <v>0</v>
      </c>
      <c r="H217" s="238">
        <v>4</v>
      </c>
      <c r="I217" t="s">
        <v>2538</v>
      </c>
      <c r="J217" t="s">
        <v>747</v>
      </c>
      <c r="K217">
        <v>0</v>
      </c>
      <c r="L217">
        <v>0</v>
      </c>
      <c r="M217" t="s">
        <v>2491</v>
      </c>
      <c r="N217" t="s">
        <v>2492</v>
      </c>
    </row>
    <row r="218" spans="1:14" hidden="1" x14ac:dyDescent="0.25">
      <c r="A218" t="s">
        <v>747</v>
      </c>
      <c r="B218" s="238">
        <v>1163245</v>
      </c>
      <c r="C218" s="233">
        <v>1163245</v>
      </c>
      <c r="D218">
        <v>116324</v>
      </c>
      <c r="F218" t="s">
        <v>397</v>
      </c>
      <c r="G218">
        <v>0</v>
      </c>
      <c r="H218" s="238">
        <v>5</v>
      </c>
      <c r="I218" t="s">
        <v>2538</v>
      </c>
      <c r="J218" t="s">
        <v>747</v>
      </c>
      <c r="K218">
        <v>0</v>
      </c>
      <c r="L218">
        <v>0</v>
      </c>
      <c r="M218" t="s">
        <v>2491</v>
      </c>
      <c r="N218" t="s">
        <v>2492</v>
      </c>
    </row>
    <row r="219" spans="1:14" hidden="1" x14ac:dyDescent="0.25">
      <c r="A219" t="s">
        <v>747</v>
      </c>
      <c r="B219" s="238">
        <v>1133781</v>
      </c>
      <c r="C219" s="233">
        <v>1133781</v>
      </c>
      <c r="D219">
        <v>113378</v>
      </c>
      <c r="E219">
        <v>2295</v>
      </c>
      <c r="G219">
        <v>1</v>
      </c>
      <c r="H219" s="238">
        <v>1</v>
      </c>
      <c r="I219" t="s">
        <v>2539</v>
      </c>
      <c r="J219" t="s">
        <v>747</v>
      </c>
      <c r="K219">
        <v>0</v>
      </c>
      <c r="L219">
        <v>0</v>
      </c>
      <c r="M219" t="s">
        <v>2491</v>
      </c>
      <c r="N219" t="s">
        <v>2495</v>
      </c>
    </row>
    <row r="220" spans="1:14" hidden="1" x14ac:dyDescent="0.25">
      <c r="A220" t="s">
        <v>747</v>
      </c>
      <c r="B220" s="238">
        <v>1133782</v>
      </c>
      <c r="C220" s="233">
        <v>1133782</v>
      </c>
      <c r="D220">
        <v>113378</v>
      </c>
      <c r="E220">
        <v>2445</v>
      </c>
      <c r="G220">
        <v>1</v>
      </c>
      <c r="H220" s="238">
        <v>2</v>
      </c>
      <c r="I220" t="s">
        <v>2539</v>
      </c>
      <c r="J220" t="s">
        <v>747</v>
      </c>
      <c r="K220">
        <v>0</v>
      </c>
      <c r="L220">
        <v>0</v>
      </c>
      <c r="M220" t="s">
        <v>2491</v>
      </c>
      <c r="N220" t="s">
        <v>2495</v>
      </c>
    </row>
    <row r="221" spans="1:14" hidden="1" x14ac:dyDescent="0.25">
      <c r="A221" t="s">
        <v>747</v>
      </c>
      <c r="B221" s="238">
        <v>1133783</v>
      </c>
      <c r="C221" s="233">
        <v>1133783</v>
      </c>
      <c r="D221">
        <v>113378</v>
      </c>
      <c r="E221">
        <v>2605</v>
      </c>
      <c r="G221">
        <v>1</v>
      </c>
      <c r="H221" s="238">
        <v>3</v>
      </c>
      <c r="I221" t="s">
        <v>2539</v>
      </c>
      <c r="J221" t="s">
        <v>747</v>
      </c>
      <c r="K221">
        <v>0</v>
      </c>
      <c r="L221">
        <v>0</v>
      </c>
      <c r="M221" t="s">
        <v>2491</v>
      </c>
      <c r="N221" t="s">
        <v>2495</v>
      </c>
    </row>
    <row r="222" spans="1:14" hidden="1" x14ac:dyDescent="0.25">
      <c r="A222" t="s">
        <v>747</v>
      </c>
      <c r="B222" s="238">
        <v>1133784</v>
      </c>
      <c r="C222" s="233">
        <v>1133784</v>
      </c>
      <c r="D222">
        <v>113378</v>
      </c>
      <c r="E222">
        <v>2570</v>
      </c>
      <c r="G222">
        <v>1</v>
      </c>
      <c r="H222" s="238">
        <v>4</v>
      </c>
      <c r="I222" t="s">
        <v>2539</v>
      </c>
      <c r="J222" t="s">
        <v>747</v>
      </c>
      <c r="K222">
        <v>0</v>
      </c>
      <c r="L222">
        <v>0</v>
      </c>
      <c r="M222" t="s">
        <v>2491</v>
      </c>
      <c r="N222" t="s">
        <v>2495</v>
      </c>
    </row>
    <row r="223" spans="1:14" hidden="1" x14ac:dyDescent="0.25">
      <c r="A223" t="s">
        <v>747</v>
      </c>
      <c r="B223" s="238">
        <v>1133785</v>
      </c>
      <c r="C223" s="233">
        <v>1133785</v>
      </c>
      <c r="D223">
        <v>113378</v>
      </c>
      <c r="E223">
        <v>2740</v>
      </c>
      <c r="G223">
        <v>1</v>
      </c>
      <c r="H223" s="238">
        <v>5</v>
      </c>
      <c r="I223" t="s">
        <v>2539</v>
      </c>
      <c r="J223" t="s">
        <v>747</v>
      </c>
      <c r="K223">
        <v>0</v>
      </c>
      <c r="L223">
        <v>0</v>
      </c>
      <c r="M223" t="s">
        <v>2491</v>
      </c>
      <c r="N223" t="s">
        <v>2495</v>
      </c>
    </row>
    <row r="224" spans="1:14" hidden="1" x14ac:dyDescent="0.25">
      <c r="A224" t="s">
        <v>747</v>
      </c>
      <c r="B224" s="238">
        <v>1163401</v>
      </c>
      <c r="C224" s="233">
        <v>1163401</v>
      </c>
      <c r="D224">
        <v>116340</v>
      </c>
      <c r="F224" t="s">
        <v>397</v>
      </c>
      <c r="G224">
        <v>0</v>
      </c>
      <c r="H224" s="238">
        <v>1</v>
      </c>
      <c r="I224" t="s">
        <v>2540</v>
      </c>
      <c r="J224" t="s">
        <v>747</v>
      </c>
      <c r="K224">
        <v>0</v>
      </c>
      <c r="L224">
        <v>0</v>
      </c>
      <c r="M224" t="s">
        <v>2491</v>
      </c>
      <c r="N224" t="s">
        <v>2492</v>
      </c>
    </row>
    <row r="225" spans="1:14" hidden="1" x14ac:dyDescent="0.25">
      <c r="A225" t="s">
        <v>747</v>
      </c>
      <c r="B225" s="238">
        <v>1163402</v>
      </c>
      <c r="C225" s="233">
        <v>1163402</v>
      </c>
      <c r="D225">
        <v>116340</v>
      </c>
      <c r="F225" t="s">
        <v>397</v>
      </c>
      <c r="G225">
        <v>0</v>
      </c>
      <c r="H225" s="238">
        <v>2</v>
      </c>
      <c r="I225" t="s">
        <v>2540</v>
      </c>
      <c r="J225" t="s">
        <v>747</v>
      </c>
      <c r="K225">
        <v>0</v>
      </c>
      <c r="L225">
        <v>0</v>
      </c>
      <c r="M225" t="s">
        <v>2491</v>
      </c>
      <c r="N225" t="s">
        <v>2492</v>
      </c>
    </row>
    <row r="226" spans="1:14" hidden="1" x14ac:dyDescent="0.25">
      <c r="A226" t="s">
        <v>747</v>
      </c>
      <c r="B226" s="238">
        <v>1163403</v>
      </c>
      <c r="C226" s="233">
        <v>1163403</v>
      </c>
      <c r="D226">
        <v>116340</v>
      </c>
      <c r="F226" t="s">
        <v>397</v>
      </c>
      <c r="G226">
        <v>0</v>
      </c>
      <c r="H226" s="238">
        <v>3</v>
      </c>
      <c r="I226" t="s">
        <v>2540</v>
      </c>
      <c r="J226" t="s">
        <v>747</v>
      </c>
      <c r="K226">
        <v>0</v>
      </c>
      <c r="L226">
        <v>0</v>
      </c>
      <c r="M226" t="s">
        <v>2491</v>
      </c>
      <c r="N226" t="s">
        <v>2492</v>
      </c>
    </row>
    <row r="227" spans="1:14" hidden="1" x14ac:dyDescent="0.25">
      <c r="A227" t="s">
        <v>747</v>
      </c>
      <c r="B227" s="238">
        <v>1163404</v>
      </c>
      <c r="C227" s="233">
        <v>1163404</v>
      </c>
      <c r="D227">
        <v>116340</v>
      </c>
      <c r="F227" t="s">
        <v>397</v>
      </c>
      <c r="G227">
        <v>0</v>
      </c>
      <c r="H227" s="238">
        <v>4</v>
      </c>
      <c r="I227" t="s">
        <v>2540</v>
      </c>
      <c r="J227" t="s">
        <v>747</v>
      </c>
      <c r="K227">
        <v>0</v>
      </c>
      <c r="L227">
        <v>0</v>
      </c>
      <c r="M227" t="s">
        <v>2491</v>
      </c>
      <c r="N227" t="s">
        <v>2492</v>
      </c>
    </row>
    <row r="228" spans="1:14" hidden="1" x14ac:dyDescent="0.25">
      <c r="A228" t="s">
        <v>747</v>
      </c>
      <c r="B228" s="238">
        <v>1163405</v>
      </c>
      <c r="C228" s="233">
        <v>1163405</v>
      </c>
      <c r="D228">
        <v>116340</v>
      </c>
      <c r="F228" t="s">
        <v>397</v>
      </c>
      <c r="G228">
        <v>0</v>
      </c>
      <c r="H228" s="238">
        <v>5</v>
      </c>
      <c r="I228" t="s">
        <v>2540</v>
      </c>
      <c r="J228" t="s">
        <v>747</v>
      </c>
      <c r="K228">
        <v>0</v>
      </c>
      <c r="L228">
        <v>0</v>
      </c>
      <c r="M228" t="s">
        <v>2491</v>
      </c>
      <c r="N228" t="s">
        <v>2492</v>
      </c>
    </row>
    <row r="229" spans="1:14" hidden="1" x14ac:dyDescent="0.25">
      <c r="A229" t="s">
        <v>747</v>
      </c>
      <c r="B229" s="238">
        <v>1163251</v>
      </c>
      <c r="C229" s="233">
        <v>1163251</v>
      </c>
      <c r="D229">
        <v>116325</v>
      </c>
      <c r="F229" t="s">
        <v>397</v>
      </c>
      <c r="G229">
        <v>0</v>
      </c>
      <c r="H229" s="238">
        <v>1</v>
      </c>
      <c r="I229" t="s">
        <v>2541</v>
      </c>
      <c r="J229" t="s">
        <v>747</v>
      </c>
      <c r="K229">
        <v>0</v>
      </c>
      <c r="L229">
        <v>0</v>
      </c>
      <c r="M229" t="s">
        <v>2491</v>
      </c>
      <c r="N229" t="s">
        <v>2492</v>
      </c>
    </row>
    <row r="230" spans="1:14" hidden="1" x14ac:dyDescent="0.25">
      <c r="A230" t="s">
        <v>747</v>
      </c>
      <c r="B230" s="238">
        <v>1163252</v>
      </c>
      <c r="C230" s="233">
        <v>1163252</v>
      </c>
      <c r="D230">
        <v>116325</v>
      </c>
      <c r="F230" t="s">
        <v>397</v>
      </c>
      <c r="G230">
        <v>0</v>
      </c>
      <c r="H230" s="238">
        <v>2</v>
      </c>
      <c r="I230" t="s">
        <v>2541</v>
      </c>
      <c r="J230" t="s">
        <v>747</v>
      </c>
      <c r="K230">
        <v>0</v>
      </c>
      <c r="L230">
        <v>0</v>
      </c>
      <c r="M230" t="s">
        <v>2491</v>
      </c>
      <c r="N230" t="s">
        <v>2492</v>
      </c>
    </row>
    <row r="231" spans="1:14" hidden="1" x14ac:dyDescent="0.25">
      <c r="A231" t="s">
        <v>747</v>
      </c>
      <c r="B231" s="238">
        <v>1163253</v>
      </c>
      <c r="C231" s="233">
        <v>1163253</v>
      </c>
      <c r="D231">
        <v>116325</v>
      </c>
      <c r="F231" t="s">
        <v>397</v>
      </c>
      <c r="G231">
        <v>0</v>
      </c>
      <c r="H231" s="238">
        <v>3</v>
      </c>
      <c r="I231" t="s">
        <v>2541</v>
      </c>
      <c r="J231" t="s">
        <v>747</v>
      </c>
      <c r="K231">
        <v>0</v>
      </c>
      <c r="L231">
        <v>0</v>
      </c>
      <c r="M231" t="s">
        <v>2491</v>
      </c>
      <c r="N231" t="s">
        <v>2492</v>
      </c>
    </row>
    <row r="232" spans="1:14" hidden="1" x14ac:dyDescent="0.25">
      <c r="A232" t="s">
        <v>747</v>
      </c>
      <c r="B232" s="238">
        <v>1163254</v>
      </c>
      <c r="C232" s="233">
        <v>1163254</v>
      </c>
      <c r="D232">
        <v>116325</v>
      </c>
      <c r="F232" t="s">
        <v>397</v>
      </c>
      <c r="G232">
        <v>0</v>
      </c>
      <c r="H232" s="238">
        <v>4</v>
      </c>
      <c r="I232" t="s">
        <v>2541</v>
      </c>
      <c r="J232" t="s">
        <v>747</v>
      </c>
      <c r="K232">
        <v>0</v>
      </c>
      <c r="L232">
        <v>0</v>
      </c>
      <c r="M232" t="s">
        <v>2491</v>
      </c>
      <c r="N232" t="s">
        <v>2492</v>
      </c>
    </row>
    <row r="233" spans="1:14" hidden="1" x14ac:dyDescent="0.25">
      <c r="A233" t="s">
        <v>747</v>
      </c>
      <c r="B233" s="238">
        <v>1163255</v>
      </c>
      <c r="C233" s="233">
        <v>1163255</v>
      </c>
      <c r="D233">
        <v>116325</v>
      </c>
      <c r="F233" t="s">
        <v>397</v>
      </c>
      <c r="G233">
        <v>0</v>
      </c>
      <c r="H233" s="238">
        <v>5</v>
      </c>
      <c r="I233" t="s">
        <v>2541</v>
      </c>
      <c r="J233" t="s">
        <v>747</v>
      </c>
      <c r="K233">
        <v>0</v>
      </c>
      <c r="L233">
        <v>0</v>
      </c>
      <c r="M233" t="s">
        <v>2491</v>
      </c>
      <c r="N233" t="s">
        <v>2492</v>
      </c>
    </row>
    <row r="234" spans="1:14" hidden="1" x14ac:dyDescent="0.25">
      <c r="A234" t="s">
        <v>747</v>
      </c>
      <c r="B234" s="238">
        <v>1133791</v>
      </c>
      <c r="C234" s="233">
        <v>1133791</v>
      </c>
      <c r="D234">
        <v>113379</v>
      </c>
      <c r="E234">
        <v>2785</v>
      </c>
      <c r="G234">
        <v>1</v>
      </c>
      <c r="H234" s="238">
        <v>1</v>
      </c>
      <c r="I234" t="s">
        <v>2542</v>
      </c>
      <c r="J234" t="s">
        <v>747</v>
      </c>
      <c r="K234">
        <v>0</v>
      </c>
      <c r="L234">
        <v>0</v>
      </c>
      <c r="M234" t="s">
        <v>2491</v>
      </c>
      <c r="N234" t="s">
        <v>2495</v>
      </c>
    </row>
    <row r="235" spans="1:14" hidden="1" x14ac:dyDescent="0.25">
      <c r="A235" t="s">
        <v>747</v>
      </c>
      <c r="B235" s="238">
        <v>1133792</v>
      </c>
      <c r="C235" s="233">
        <v>1133792</v>
      </c>
      <c r="D235">
        <v>113379</v>
      </c>
      <c r="E235">
        <v>2965</v>
      </c>
      <c r="G235">
        <v>1</v>
      </c>
      <c r="H235" s="238">
        <v>2</v>
      </c>
      <c r="I235" t="s">
        <v>2542</v>
      </c>
      <c r="J235" t="s">
        <v>747</v>
      </c>
      <c r="K235">
        <v>0</v>
      </c>
      <c r="L235">
        <v>0</v>
      </c>
      <c r="M235" t="s">
        <v>2491</v>
      </c>
      <c r="N235" t="s">
        <v>2495</v>
      </c>
    </row>
    <row r="236" spans="1:14" hidden="1" x14ac:dyDescent="0.25">
      <c r="A236" t="s">
        <v>747</v>
      </c>
      <c r="B236" s="238">
        <v>1133793</v>
      </c>
      <c r="C236" s="233">
        <v>1133793</v>
      </c>
      <c r="D236">
        <v>113379</v>
      </c>
      <c r="E236">
        <v>3155</v>
      </c>
      <c r="G236">
        <v>1</v>
      </c>
      <c r="H236" s="238">
        <v>3</v>
      </c>
      <c r="I236" t="s">
        <v>2542</v>
      </c>
      <c r="J236" t="s">
        <v>747</v>
      </c>
      <c r="K236">
        <v>0</v>
      </c>
      <c r="L236">
        <v>0</v>
      </c>
      <c r="M236" t="s">
        <v>2491</v>
      </c>
      <c r="N236" t="s">
        <v>2495</v>
      </c>
    </row>
    <row r="237" spans="1:14" hidden="1" x14ac:dyDescent="0.25">
      <c r="A237" t="s">
        <v>747</v>
      </c>
      <c r="B237" s="238">
        <v>1133794</v>
      </c>
      <c r="C237" s="233">
        <v>1133794</v>
      </c>
      <c r="D237">
        <v>113379</v>
      </c>
      <c r="E237">
        <v>3115</v>
      </c>
      <c r="G237">
        <v>1</v>
      </c>
      <c r="H237" s="238">
        <v>4</v>
      </c>
      <c r="I237" t="s">
        <v>2542</v>
      </c>
      <c r="J237" t="s">
        <v>747</v>
      </c>
      <c r="K237">
        <v>0</v>
      </c>
      <c r="L237">
        <v>0</v>
      </c>
      <c r="M237" t="s">
        <v>2491</v>
      </c>
      <c r="N237" t="s">
        <v>2495</v>
      </c>
    </row>
    <row r="238" spans="1:14" hidden="1" x14ac:dyDescent="0.25">
      <c r="A238" t="s">
        <v>747</v>
      </c>
      <c r="B238" s="238">
        <v>1133795</v>
      </c>
      <c r="C238" s="233">
        <v>1133795</v>
      </c>
      <c r="D238">
        <v>113379</v>
      </c>
      <c r="E238">
        <v>3315</v>
      </c>
      <c r="G238">
        <v>1</v>
      </c>
      <c r="H238" s="238">
        <v>5</v>
      </c>
      <c r="I238" t="s">
        <v>2542</v>
      </c>
      <c r="J238" t="s">
        <v>747</v>
      </c>
      <c r="K238">
        <v>0</v>
      </c>
      <c r="L238">
        <v>0</v>
      </c>
      <c r="M238" t="s">
        <v>2491</v>
      </c>
      <c r="N238" t="s">
        <v>2495</v>
      </c>
    </row>
    <row r="239" spans="1:14" hidden="1" x14ac:dyDescent="0.25">
      <c r="A239" t="s">
        <v>387</v>
      </c>
      <c r="B239" s="238">
        <v>1113521</v>
      </c>
      <c r="C239" s="233">
        <v>1113521</v>
      </c>
      <c r="D239">
        <v>111352</v>
      </c>
      <c r="E239">
        <v>230</v>
      </c>
      <c r="G239">
        <v>0</v>
      </c>
      <c r="H239" s="238">
        <v>1</v>
      </c>
      <c r="I239" t="s">
        <v>391</v>
      </c>
      <c r="J239" t="s">
        <v>387</v>
      </c>
      <c r="K239">
        <v>0</v>
      </c>
      <c r="L239">
        <v>0</v>
      </c>
      <c r="M239" t="s">
        <v>2530</v>
      </c>
      <c r="N239" t="s">
        <v>2531</v>
      </c>
    </row>
    <row r="240" spans="1:14" hidden="1" x14ac:dyDescent="0.25">
      <c r="A240" t="s">
        <v>387</v>
      </c>
      <c r="B240" s="238">
        <v>1113522</v>
      </c>
      <c r="C240" s="233">
        <v>1113522</v>
      </c>
      <c r="D240">
        <v>111352</v>
      </c>
      <c r="E240">
        <v>280</v>
      </c>
      <c r="G240">
        <v>0</v>
      </c>
      <c r="H240" s="238">
        <v>2</v>
      </c>
      <c r="I240" t="s">
        <v>391</v>
      </c>
      <c r="J240" t="s">
        <v>387</v>
      </c>
      <c r="K240">
        <v>0</v>
      </c>
      <c r="L240">
        <v>0</v>
      </c>
      <c r="M240" t="s">
        <v>2530</v>
      </c>
      <c r="N240" t="s">
        <v>2531</v>
      </c>
    </row>
    <row r="241" spans="1:14" hidden="1" x14ac:dyDescent="0.25">
      <c r="A241" t="s">
        <v>387</v>
      </c>
      <c r="B241" s="238">
        <v>1113523</v>
      </c>
      <c r="C241" s="233">
        <v>1113523</v>
      </c>
      <c r="D241">
        <v>111352</v>
      </c>
      <c r="E241">
        <v>345</v>
      </c>
      <c r="G241">
        <v>0</v>
      </c>
      <c r="H241" s="238">
        <v>3</v>
      </c>
      <c r="I241" t="s">
        <v>391</v>
      </c>
      <c r="J241" t="s">
        <v>387</v>
      </c>
      <c r="K241">
        <v>0</v>
      </c>
      <c r="L241">
        <v>0</v>
      </c>
      <c r="M241" t="s">
        <v>2530</v>
      </c>
      <c r="N241" t="s">
        <v>2531</v>
      </c>
    </row>
    <row r="242" spans="1:14" hidden="1" x14ac:dyDescent="0.25">
      <c r="A242" t="s">
        <v>387</v>
      </c>
      <c r="B242" s="238">
        <v>1113524</v>
      </c>
      <c r="C242" s="233">
        <v>1113524</v>
      </c>
      <c r="D242">
        <v>111352</v>
      </c>
      <c r="E242">
        <v>295</v>
      </c>
      <c r="G242">
        <v>0</v>
      </c>
      <c r="H242" s="238">
        <v>4</v>
      </c>
      <c r="I242" t="s">
        <v>391</v>
      </c>
      <c r="J242" t="s">
        <v>387</v>
      </c>
      <c r="K242">
        <v>0</v>
      </c>
      <c r="L242">
        <v>0</v>
      </c>
      <c r="M242" t="s">
        <v>2530</v>
      </c>
      <c r="N242" t="s">
        <v>2531</v>
      </c>
    </row>
    <row r="243" spans="1:14" hidden="1" x14ac:dyDescent="0.25">
      <c r="A243" t="s">
        <v>387</v>
      </c>
      <c r="B243" s="238">
        <v>1113525</v>
      </c>
      <c r="C243" s="233">
        <v>1113525</v>
      </c>
      <c r="D243">
        <v>111352</v>
      </c>
      <c r="E243">
        <v>360</v>
      </c>
      <c r="G243">
        <v>0</v>
      </c>
      <c r="H243" s="238">
        <v>5</v>
      </c>
      <c r="I243" t="s">
        <v>391</v>
      </c>
      <c r="J243" t="s">
        <v>387</v>
      </c>
      <c r="K243">
        <v>0</v>
      </c>
      <c r="L243">
        <v>0</v>
      </c>
      <c r="M243" t="s">
        <v>2530</v>
      </c>
      <c r="N243" t="s">
        <v>2531</v>
      </c>
    </row>
    <row r="244" spans="1:14" hidden="1" x14ac:dyDescent="0.25">
      <c r="A244" t="s">
        <v>432</v>
      </c>
      <c r="B244" s="238">
        <v>24011130021</v>
      </c>
      <c r="C244" s="238" t="s">
        <v>298</v>
      </c>
      <c r="D244">
        <v>113002</v>
      </c>
      <c r="E244">
        <v>230</v>
      </c>
      <c r="G244">
        <v>0</v>
      </c>
      <c r="H244" s="238">
        <v>1</v>
      </c>
      <c r="I244" t="s">
        <v>2838</v>
      </c>
      <c r="J244" t="s">
        <v>432</v>
      </c>
      <c r="K244">
        <v>2401</v>
      </c>
      <c r="L244">
        <v>0</v>
      </c>
      <c r="M244" t="s">
        <v>2543</v>
      </c>
      <c r="N244" t="s">
        <v>2544</v>
      </c>
    </row>
    <row r="245" spans="1:14" hidden="1" x14ac:dyDescent="0.25">
      <c r="A245" t="s">
        <v>432</v>
      </c>
      <c r="B245" s="238">
        <v>24011130022</v>
      </c>
      <c r="C245" s="238" t="s">
        <v>298</v>
      </c>
      <c r="D245">
        <v>113002</v>
      </c>
      <c r="E245">
        <v>255</v>
      </c>
      <c r="G245">
        <v>0</v>
      </c>
      <c r="H245" s="238">
        <v>2</v>
      </c>
      <c r="I245" t="s">
        <v>2839</v>
      </c>
      <c r="J245" t="s">
        <v>432</v>
      </c>
      <c r="K245">
        <v>2401</v>
      </c>
      <c r="L245">
        <v>0</v>
      </c>
      <c r="M245" t="s">
        <v>2543</v>
      </c>
      <c r="N245" t="s">
        <v>2544</v>
      </c>
    </row>
    <row r="246" spans="1:14" hidden="1" x14ac:dyDescent="0.25">
      <c r="A246" t="s">
        <v>432</v>
      </c>
      <c r="B246" s="238">
        <v>24011130023</v>
      </c>
      <c r="C246" s="238" t="s">
        <v>298</v>
      </c>
      <c r="D246">
        <v>113002</v>
      </c>
      <c r="E246">
        <v>300</v>
      </c>
      <c r="G246">
        <v>0</v>
      </c>
      <c r="H246" s="238">
        <v>3</v>
      </c>
      <c r="I246" t="s">
        <v>2840</v>
      </c>
      <c r="J246" t="s">
        <v>432</v>
      </c>
      <c r="K246">
        <v>2401</v>
      </c>
      <c r="L246">
        <v>0</v>
      </c>
      <c r="M246" t="s">
        <v>2543</v>
      </c>
      <c r="N246" t="s">
        <v>2544</v>
      </c>
    </row>
    <row r="247" spans="1:14" hidden="1" x14ac:dyDescent="0.25">
      <c r="A247" t="s">
        <v>432</v>
      </c>
      <c r="B247" s="238">
        <v>24011130024</v>
      </c>
      <c r="C247" s="238" t="s">
        <v>298</v>
      </c>
      <c r="D247">
        <v>113002</v>
      </c>
      <c r="E247">
        <v>270</v>
      </c>
      <c r="G247">
        <v>0</v>
      </c>
      <c r="H247" s="238">
        <v>4</v>
      </c>
      <c r="I247" t="s">
        <v>2841</v>
      </c>
      <c r="J247" t="s">
        <v>432</v>
      </c>
      <c r="K247">
        <v>2401</v>
      </c>
      <c r="L247">
        <v>0</v>
      </c>
      <c r="M247" t="s">
        <v>2543</v>
      </c>
      <c r="N247" t="s">
        <v>2544</v>
      </c>
    </row>
    <row r="248" spans="1:14" hidden="1" x14ac:dyDescent="0.25">
      <c r="A248" t="s">
        <v>432</v>
      </c>
      <c r="B248" s="238">
        <v>24011130025</v>
      </c>
      <c r="C248" s="238" t="s">
        <v>298</v>
      </c>
      <c r="D248">
        <v>113002</v>
      </c>
      <c r="E248">
        <v>320</v>
      </c>
      <c r="G248">
        <v>0</v>
      </c>
      <c r="H248" s="238">
        <v>5</v>
      </c>
      <c r="I248" t="s">
        <v>2842</v>
      </c>
      <c r="J248" t="s">
        <v>432</v>
      </c>
      <c r="K248">
        <v>2401</v>
      </c>
      <c r="L248">
        <v>0</v>
      </c>
      <c r="M248" t="s">
        <v>2543</v>
      </c>
      <c r="N248" t="s">
        <v>2544</v>
      </c>
    </row>
    <row r="249" spans="1:14" hidden="1" x14ac:dyDescent="0.25">
      <c r="A249" t="s">
        <v>432</v>
      </c>
      <c r="B249" s="238">
        <v>1130021</v>
      </c>
      <c r="C249" s="233">
        <v>1130021</v>
      </c>
      <c r="D249">
        <v>113002</v>
      </c>
      <c r="E249">
        <v>620</v>
      </c>
      <c r="G249">
        <v>1</v>
      </c>
      <c r="H249" s="238">
        <v>1</v>
      </c>
      <c r="I249" t="s">
        <v>519</v>
      </c>
      <c r="J249" t="s">
        <v>432</v>
      </c>
      <c r="K249">
        <v>0</v>
      </c>
      <c r="L249">
        <v>0</v>
      </c>
      <c r="M249" t="s">
        <v>2543</v>
      </c>
      <c r="N249" t="s">
        <v>2544</v>
      </c>
    </row>
    <row r="250" spans="1:14" hidden="1" x14ac:dyDescent="0.25">
      <c r="A250" t="s">
        <v>432</v>
      </c>
      <c r="B250" s="238">
        <v>1130022</v>
      </c>
      <c r="C250" s="233">
        <v>1130022</v>
      </c>
      <c r="D250">
        <v>113002</v>
      </c>
      <c r="E250">
        <v>695</v>
      </c>
      <c r="G250">
        <v>1</v>
      </c>
      <c r="H250" s="238">
        <v>2</v>
      </c>
      <c r="I250" t="s">
        <v>519</v>
      </c>
      <c r="J250" t="s">
        <v>432</v>
      </c>
      <c r="K250">
        <v>0</v>
      </c>
      <c r="L250">
        <v>0</v>
      </c>
      <c r="M250" t="s">
        <v>2543</v>
      </c>
      <c r="N250" t="s">
        <v>2544</v>
      </c>
    </row>
    <row r="251" spans="1:14" hidden="1" x14ac:dyDescent="0.25">
      <c r="A251" t="s">
        <v>432</v>
      </c>
      <c r="B251" s="238">
        <v>1130023</v>
      </c>
      <c r="C251" s="233">
        <v>1130023</v>
      </c>
      <c r="D251">
        <v>113002</v>
      </c>
      <c r="E251">
        <v>815</v>
      </c>
      <c r="G251">
        <v>1</v>
      </c>
      <c r="H251" s="238">
        <v>3</v>
      </c>
      <c r="I251" t="s">
        <v>519</v>
      </c>
      <c r="J251" t="s">
        <v>432</v>
      </c>
      <c r="K251">
        <v>0</v>
      </c>
      <c r="L251">
        <v>0</v>
      </c>
      <c r="M251" t="s">
        <v>2543</v>
      </c>
      <c r="N251" t="s">
        <v>2544</v>
      </c>
    </row>
    <row r="252" spans="1:14" hidden="1" x14ac:dyDescent="0.25">
      <c r="A252" t="s">
        <v>432</v>
      </c>
      <c r="B252" s="238">
        <v>1130024</v>
      </c>
      <c r="C252" s="233">
        <v>1130024</v>
      </c>
      <c r="D252">
        <v>113002</v>
      </c>
      <c r="E252">
        <v>730</v>
      </c>
      <c r="G252">
        <v>1</v>
      </c>
      <c r="H252" s="238">
        <v>4</v>
      </c>
      <c r="I252" t="s">
        <v>519</v>
      </c>
      <c r="J252" t="s">
        <v>432</v>
      </c>
      <c r="K252">
        <v>0</v>
      </c>
      <c r="L252">
        <v>0</v>
      </c>
      <c r="M252" t="s">
        <v>2543</v>
      </c>
      <c r="N252" t="s">
        <v>2544</v>
      </c>
    </row>
    <row r="253" spans="1:14" hidden="1" x14ac:dyDescent="0.25">
      <c r="A253" t="s">
        <v>432</v>
      </c>
      <c r="B253" s="238">
        <v>1130025</v>
      </c>
      <c r="C253" s="233">
        <v>1130025</v>
      </c>
      <c r="D253">
        <v>113002</v>
      </c>
      <c r="E253">
        <v>860</v>
      </c>
      <c r="G253">
        <v>1</v>
      </c>
      <c r="H253" s="238">
        <v>5</v>
      </c>
      <c r="I253" t="s">
        <v>519</v>
      </c>
      <c r="J253" t="s">
        <v>432</v>
      </c>
      <c r="K253">
        <v>0</v>
      </c>
      <c r="L253">
        <v>0</v>
      </c>
      <c r="M253" t="s">
        <v>2543</v>
      </c>
      <c r="N253" t="s">
        <v>2544</v>
      </c>
    </row>
    <row r="254" spans="1:14" hidden="1" x14ac:dyDescent="0.25">
      <c r="A254" t="s">
        <v>432</v>
      </c>
      <c r="B254" s="238">
        <v>1130031</v>
      </c>
      <c r="C254" s="233">
        <v>1130031</v>
      </c>
      <c r="D254">
        <v>113003</v>
      </c>
      <c r="F254" t="s">
        <v>397</v>
      </c>
      <c r="G254">
        <v>0</v>
      </c>
      <c r="H254" s="238">
        <v>1</v>
      </c>
      <c r="I254" t="s">
        <v>521</v>
      </c>
      <c r="J254" t="s">
        <v>432</v>
      </c>
      <c r="K254">
        <v>0</v>
      </c>
      <c r="L254">
        <v>0</v>
      </c>
      <c r="M254" t="s">
        <v>2543</v>
      </c>
      <c r="N254" t="s">
        <v>2544</v>
      </c>
    </row>
    <row r="255" spans="1:14" hidden="1" x14ac:dyDescent="0.25">
      <c r="A255" t="s">
        <v>432</v>
      </c>
      <c r="B255" s="238">
        <v>1130032</v>
      </c>
      <c r="C255" s="233">
        <v>1130032</v>
      </c>
      <c r="D255">
        <v>113003</v>
      </c>
      <c r="F255" t="s">
        <v>397</v>
      </c>
      <c r="G255">
        <v>0</v>
      </c>
      <c r="H255" s="238">
        <v>2</v>
      </c>
      <c r="I255" t="s">
        <v>521</v>
      </c>
      <c r="J255" t="s">
        <v>432</v>
      </c>
      <c r="K255">
        <v>0</v>
      </c>
      <c r="L255">
        <v>0</v>
      </c>
      <c r="M255" t="s">
        <v>2543</v>
      </c>
      <c r="N255" t="s">
        <v>2544</v>
      </c>
    </row>
    <row r="256" spans="1:14" hidden="1" x14ac:dyDescent="0.25">
      <c r="A256" t="s">
        <v>432</v>
      </c>
      <c r="B256" s="238">
        <v>1130033</v>
      </c>
      <c r="C256" s="233">
        <v>1130033</v>
      </c>
      <c r="D256">
        <v>113003</v>
      </c>
      <c r="F256" t="s">
        <v>397</v>
      </c>
      <c r="G256">
        <v>0</v>
      </c>
      <c r="H256" s="238">
        <v>3</v>
      </c>
      <c r="I256" t="s">
        <v>521</v>
      </c>
      <c r="J256" t="s">
        <v>432</v>
      </c>
      <c r="K256">
        <v>0</v>
      </c>
      <c r="L256">
        <v>0</v>
      </c>
      <c r="M256" t="s">
        <v>2543</v>
      </c>
      <c r="N256" t="s">
        <v>2544</v>
      </c>
    </row>
    <row r="257" spans="1:14" hidden="1" x14ac:dyDescent="0.25">
      <c r="A257" t="s">
        <v>432</v>
      </c>
      <c r="B257" s="238">
        <v>1130034</v>
      </c>
      <c r="C257" s="233">
        <v>1130034</v>
      </c>
      <c r="D257">
        <v>113003</v>
      </c>
      <c r="F257" t="s">
        <v>397</v>
      </c>
      <c r="G257">
        <v>0</v>
      </c>
      <c r="H257" s="238">
        <v>4</v>
      </c>
      <c r="I257" t="s">
        <v>521</v>
      </c>
      <c r="J257" t="s">
        <v>432</v>
      </c>
      <c r="K257">
        <v>0</v>
      </c>
      <c r="L257">
        <v>0</v>
      </c>
      <c r="M257" t="s">
        <v>2543</v>
      </c>
      <c r="N257" t="s">
        <v>2544</v>
      </c>
    </row>
    <row r="258" spans="1:14" hidden="1" x14ac:dyDescent="0.25">
      <c r="A258" t="s">
        <v>432</v>
      </c>
      <c r="B258" s="238">
        <v>1130035</v>
      </c>
      <c r="C258" s="233">
        <v>1130035</v>
      </c>
      <c r="D258">
        <v>113003</v>
      </c>
      <c r="F258" t="s">
        <v>397</v>
      </c>
      <c r="G258">
        <v>0</v>
      </c>
      <c r="H258" s="238">
        <v>5</v>
      </c>
      <c r="I258" t="s">
        <v>521</v>
      </c>
      <c r="J258" t="s">
        <v>432</v>
      </c>
      <c r="K258">
        <v>0</v>
      </c>
      <c r="L258">
        <v>0</v>
      </c>
      <c r="M258" t="s">
        <v>2543</v>
      </c>
      <c r="N258" t="s">
        <v>2544</v>
      </c>
    </row>
    <row r="259" spans="1:14" hidden="1" x14ac:dyDescent="0.25">
      <c r="A259" t="s">
        <v>747</v>
      </c>
      <c r="B259" s="238">
        <v>1163411</v>
      </c>
      <c r="C259" s="233">
        <v>1163411</v>
      </c>
      <c r="D259">
        <v>116341</v>
      </c>
      <c r="F259" t="s">
        <v>397</v>
      </c>
      <c r="G259">
        <v>0</v>
      </c>
      <c r="H259" s="238">
        <v>1</v>
      </c>
      <c r="I259" t="s">
        <v>2545</v>
      </c>
      <c r="J259" t="s">
        <v>747</v>
      </c>
      <c r="K259">
        <v>0</v>
      </c>
      <c r="L259">
        <v>0</v>
      </c>
      <c r="M259" t="s">
        <v>2491</v>
      </c>
      <c r="N259" t="s">
        <v>2492</v>
      </c>
    </row>
    <row r="260" spans="1:14" hidden="1" x14ac:dyDescent="0.25">
      <c r="A260" t="s">
        <v>747</v>
      </c>
      <c r="B260" s="238">
        <v>1163412</v>
      </c>
      <c r="C260" s="233">
        <v>1163412</v>
      </c>
      <c r="D260">
        <v>116341</v>
      </c>
      <c r="F260" t="s">
        <v>397</v>
      </c>
      <c r="G260">
        <v>0</v>
      </c>
      <c r="H260" s="238">
        <v>2</v>
      </c>
      <c r="I260" t="s">
        <v>2545</v>
      </c>
      <c r="J260" t="s">
        <v>747</v>
      </c>
      <c r="K260">
        <v>0</v>
      </c>
      <c r="L260">
        <v>0</v>
      </c>
      <c r="M260" t="s">
        <v>2491</v>
      </c>
      <c r="N260" t="s">
        <v>2492</v>
      </c>
    </row>
    <row r="261" spans="1:14" hidden="1" x14ac:dyDescent="0.25">
      <c r="A261" t="s">
        <v>747</v>
      </c>
      <c r="B261" s="238">
        <v>1163413</v>
      </c>
      <c r="C261" s="233">
        <v>1163413</v>
      </c>
      <c r="D261">
        <v>116341</v>
      </c>
      <c r="F261" t="s">
        <v>397</v>
      </c>
      <c r="G261">
        <v>0</v>
      </c>
      <c r="H261" s="238">
        <v>3</v>
      </c>
      <c r="I261" t="s">
        <v>2545</v>
      </c>
      <c r="J261" t="s">
        <v>747</v>
      </c>
      <c r="K261">
        <v>0</v>
      </c>
      <c r="L261">
        <v>0</v>
      </c>
      <c r="M261" t="s">
        <v>2491</v>
      </c>
      <c r="N261" t="s">
        <v>2492</v>
      </c>
    </row>
    <row r="262" spans="1:14" hidden="1" x14ac:dyDescent="0.25">
      <c r="A262" t="s">
        <v>747</v>
      </c>
      <c r="B262" s="238">
        <v>1163414</v>
      </c>
      <c r="C262" s="233">
        <v>1163414</v>
      </c>
      <c r="D262">
        <v>116341</v>
      </c>
      <c r="F262" t="s">
        <v>397</v>
      </c>
      <c r="G262">
        <v>0</v>
      </c>
      <c r="H262" s="238">
        <v>4</v>
      </c>
      <c r="I262" t="s">
        <v>2545</v>
      </c>
      <c r="J262" t="s">
        <v>747</v>
      </c>
      <c r="K262">
        <v>0</v>
      </c>
      <c r="L262">
        <v>0</v>
      </c>
      <c r="M262" t="s">
        <v>2491</v>
      </c>
      <c r="N262" t="s">
        <v>2492</v>
      </c>
    </row>
    <row r="263" spans="1:14" hidden="1" x14ac:dyDescent="0.25">
      <c r="A263" t="s">
        <v>747</v>
      </c>
      <c r="B263" s="238">
        <v>1163415</v>
      </c>
      <c r="C263" s="233">
        <v>1163415</v>
      </c>
      <c r="D263">
        <v>116341</v>
      </c>
      <c r="F263" t="s">
        <v>397</v>
      </c>
      <c r="G263">
        <v>0</v>
      </c>
      <c r="H263" s="238">
        <v>5</v>
      </c>
      <c r="I263" t="s">
        <v>2545</v>
      </c>
      <c r="J263" t="s">
        <v>747</v>
      </c>
      <c r="K263">
        <v>0</v>
      </c>
      <c r="L263">
        <v>0</v>
      </c>
      <c r="M263" t="s">
        <v>2491</v>
      </c>
      <c r="N263" t="s">
        <v>2492</v>
      </c>
    </row>
    <row r="264" spans="1:14" hidden="1" x14ac:dyDescent="0.25">
      <c r="A264" t="s">
        <v>747</v>
      </c>
      <c r="B264" s="238">
        <v>1163261</v>
      </c>
      <c r="C264" s="233">
        <v>1163261</v>
      </c>
      <c r="D264">
        <v>116326</v>
      </c>
      <c r="F264" t="s">
        <v>397</v>
      </c>
      <c r="G264">
        <v>0</v>
      </c>
      <c r="H264" s="238">
        <v>1</v>
      </c>
      <c r="I264" t="s">
        <v>2546</v>
      </c>
      <c r="J264" t="s">
        <v>747</v>
      </c>
      <c r="K264">
        <v>0</v>
      </c>
      <c r="L264">
        <v>0</v>
      </c>
      <c r="M264" t="s">
        <v>2491</v>
      </c>
      <c r="N264" t="s">
        <v>2492</v>
      </c>
    </row>
    <row r="265" spans="1:14" hidden="1" x14ac:dyDescent="0.25">
      <c r="A265" t="s">
        <v>747</v>
      </c>
      <c r="B265" s="238">
        <v>1163262</v>
      </c>
      <c r="C265" s="233">
        <v>1163262</v>
      </c>
      <c r="D265">
        <v>116326</v>
      </c>
      <c r="F265" t="s">
        <v>397</v>
      </c>
      <c r="G265">
        <v>0</v>
      </c>
      <c r="H265" s="238">
        <v>2</v>
      </c>
      <c r="I265" t="s">
        <v>2546</v>
      </c>
      <c r="J265" t="s">
        <v>747</v>
      </c>
      <c r="K265">
        <v>0</v>
      </c>
      <c r="L265">
        <v>0</v>
      </c>
      <c r="M265" t="s">
        <v>2491</v>
      </c>
      <c r="N265" t="s">
        <v>2492</v>
      </c>
    </row>
    <row r="266" spans="1:14" hidden="1" x14ac:dyDescent="0.25">
      <c r="A266" t="s">
        <v>747</v>
      </c>
      <c r="B266" s="238">
        <v>1163263</v>
      </c>
      <c r="C266" s="233">
        <v>1163263</v>
      </c>
      <c r="D266">
        <v>116326</v>
      </c>
      <c r="F266" t="s">
        <v>397</v>
      </c>
      <c r="G266">
        <v>0</v>
      </c>
      <c r="H266" s="238">
        <v>3</v>
      </c>
      <c r="I266" t="s">
        <v>2546</v>
      </c>
      <c r="J266" t="s">
        <v>747</v>
      </c>
      <c r="K266">
        <v>0</v>
      </c>
      <c r="L266">
        <v>0</v>
      </c>
      <c r="M266" t="s">
        <v>2491</v>
      </c>
      <c r="N266" t="s">
        <v>2492</v>
      </c>
    </row>
    <row r="267" spans="1:14" hidden="1" x14ac:dyDescent="0.25">
      <c r="A267" t="s">
        <v>747</v>
      </c>
      <c r="B267" s="238">
        <v>1163264</v>
      </c>
      <c r="C267" s="233">
        <v>1163264</v>
      </c>
      <c r="D267">
        <v>116326</v>
      </c>
      <c r="F267" t="s">
        <v>397</v>
      </c>
      <c r="G267">
        <v>0</v>
      </c>
      <c r="H267" s="238">
        <v>4</v>
      </c>
      <c r="I267" t="s">
        <v>2546</v>
      </c>
      <c r="J267" t="s">
        <v>747</v>
      </c>
      <c r="K267">
        <v>0</v>
      </c>
      <c r="L267">
        <v>0</v>
      </c>
      <c r="M267" t="s">
        <v>2491</v>
      </c>
      <c r="N267" t="s">
        <v>2492</v>
      </c>
    </row>
    <row r="268" spans="1:14" hidden="1" x14ac:dyDescent="0.25">
      <c r="A268" t="s">
        <v>747</v>
      </c>
      <c r="B268" s="238">
        <v>1163265</v>
      </c>
      <c r="C268" s="233">
        <v>1163265</v>
      </c>
      <c r="D268">
        <v>116326</v>
      </c>
      <c r="F268" t="s">
        <v>397</v>
      </c>
      <c r="G268">
        <v>0</v>
      </c>
      <c r="H268" s="238">
        <v>5</v>
      </c>
      <c r="I268" t="s">
        <v>2546</v>
      </c>
      <c r="J268" t="s">
        <v>747</v>
      </c>
      <c r="K268">
        <v>0</v>
      </c>
      <c r="L268">
        <v>0</v>
      </c>
      <c r="M268" t="s">
        <v>2491</v>
      </c>
      <c r="N268" t="s">
        <v>2492</v>
      </c>
    </row>
    <row r="269" spans="1:14" hidden="1" x14ac:dyDescent="0.25">
      <c r="A269" t="s">
        <v>747</v>
      </c>
      <c r="B269" s="238">
        <v>1133491</v>
      </c>
      <c r="C269" s="233">
        <v>1133491</v>
      </c>
      <c r="D269">
        <v>113349</v>
      </c>
      <c r="E269">
        <v>143</v>
      </c>
      <c r="G269">
        <v>1</v>
      </c>
      <c r="H269" s="238">
        <v>1</v>
      </c>
      <c r="I269" t="s">
        <v>2547</v>
      </c>
      <c r="J269" t="s">
        <v>747</v>
      </c>
      <c r="K269">
        <v>0</v>
      </c>
      <c r="L269">
        <v>0</v>
      </c>
      <c r="M269" t="s">
        <v>2491</v>
      </c>
      <c r="N269" t="s">
        <v>2548</v>
      </c>
    </row>
    <row r="270" spans="1:14" hidden="1" x14ac:dyDescent="0.25">
      <c r="A270" t="s">
        <v>747</v>
      </c>
      <c r="B270" s="238">
        <v>1133492</v>
      </c>
      <c r="C270" s="233">
        <v>1133492</v>
      </c>
      <c r="D270">
        <v>113349</v>
      </c>
      <c r="E270">
        <v>168</v>
      </c>
      <c r="G270">
        <v>1</v>
      </c>
      <c r="H270" s="238">
        <v>2</v>
      </c>
      <c r="I270" t="s">
        <v>2547</v>
      </c>
      <c r="J270" t="s">
        <v>747</v>
      </c>
      <c r="K270">
        <v>0</v>
      </c>
      <c r="L270">
        <v>0</v>
      </c>
      <c r="M270" t="s">
        <v>2491</v>
      </c>
      <c r="N270" t="s">
        <v>2548</v>
      </c>
    </row>
    <row r="271" spans="1:14" hidden="1" x14ac:dyDescent="0.25">
      <c r="A271" t="s">
        <v>747</v>
      </c>
      <c r="B271" s="238">
        <v>1133493</v>
      </c>
      <c r="C271" s="233">
        <v>1133493</v>
      </c>
      <c r="D271">
        <v>113349</v>
      </c>
      <c r="E271">
        <v>194</v>
      </c>
      <c r="G271">
        <v>1</v>
      </c>
      <c r="H271" s="238">
        <v>3</v>
      </c>
      <c r="I271" t="s">
        <v>2547</v>
      </c>
      <c r="J271" t="s">
        <v>747</v>
      </c>
      <c r="K271">
        <v>0</v>
      </c>
      <c r="L271">
        <v>0</v>
      </c>
      <c r="M271" t="s">
        <v>2491</v>
      </c>
      <c r="N271" t="s">
        <v>2548</v>
      </c>
    </row>
    <row r="272" spans="1:14" hidden="1" x14ac:dyDescent="0.25">
      <c r="A272" t="s">
        <v>747</v>
      </c>
      <c r="B272" s="238">
        <v>1133494</v>
      </c>
      <c r="C272" s="233">
        <v>1133494</v>
      </c>
      <c r="D272">
        <v>113349</v>
      </c>
      <c r="E272">
        <v>177</v>
      </c>
      <c r="G272">
        <v>1</v>
      </c>
      <c r="H272" s="238">
        <v>4</v>
      </c>
      <c r="I272" t="s">
        <v>2547</v>
      </c>
      <c r="J272" t="s">
        <v>747</v>
      </c>
      <c r="K272">
        <v>0</v>
      </c>
      <c r="L272">
        <v>0</v>
      </c>
      <c r="M272" t="s">
        <v>2491</v>
      </c>
      <c r="N272" t="s">
        <v>2548</v>
      </c>
    </row>
    <row r="273" spans="1:14" hidden="1" x14ac:dyDescent="0.25">
      <c r="A273" t="s">
        <v>747</v>
      </c>
      <c r="B273" s="238">
        <v>1133495</v>
      </c>
      <c r="C273" s="233">
        <v>1133495</v>
      </c>
      <c r="D273">
        <v>113349</v>
      </c>
      <c r="E273">
        <v>204</v>
      </c>
      <c r="G273">
        <v>1</v>
      </c>
      <c r="H273" s="238">
        <v>5</v>
      </c>
      <c r="I273" t="s">
        <v>2547</v>
      </c>
      <c r="J273" t="s">
        <v>747</v>
      </c>
      <c r="K273">
        <v>0</v>
      </c>
      <c r="L273">
        <v>0</v>
      </c>
      <c r="M273" t="s">
        <v>2491</v>
      </c>
      <c r="N273" t="s">
        <v>2548</v>
      </c>
    </row>
    <row r="274" spans="1:14" hidden="1" x14ac:dyDescent="0.25">
      <c r="A274" t="s">
        <v>747</v>
      </c>
      <c r="B274" s="238">
        <v>1133501</v>
      </c>
      <c r="C274" s="233">
        <v>1133501</v>
      </c>
      <c r="D274">
        <v>113350</v>
      </c>
      <c r="E274">
        <v>140</v>
      </c>
      <c r="G274">
        <v>1</v>
      </c>
      <c r="H274" s="238">
        <v>1</v>
      </c>
      <c r="I274" t="s">
        <v>2549</v>
      </c>
      <c r="J274" t="s">
        <v>747</v>
      </c>
      <c r="K274">
        <v>0</v>
      </c>
      <c r="L274">
        <v>0</v>
      </c>
      <c r="M274" t="s">
        <v>2491</v>
      </c>
      <c r="N274" t="s">
        <v>2548</v>
      </c>
    </row>
    <row r="275" spans="1:14" hidden="1" x14ac:dyDescent="0.25">
      <c r="A275" t="s">
        <v>747</v>
      </c>
      <c r="B275" s="238">
        <v>1133502</v>
      </c>
      <c r="C275" s="233">
        <v>1133502</v>
      </c>
      <c r="D275">
        <v>113350</v>
      </c>
      <c r="E275">
        <v>177</v>
      </c>
      <c r="G275">
        <v>1</v>
      </c>
      <c r="H275" s="238">
        <v>2</v>
      </c>
      <c r="I275" t="s">
        <v>2549</v>
      </c>
      <c r="J275" t="s">
        <v>747</v>
      </c>
      <c r="K275">
        <v>0</v>
      </c>
      <c r="L275">
        <v>0</v>
      </c>
      <c r="M275" t="s">
        <v>2491</v>
      </c>
      <c r="N275" t="s">
        <v>2548</v>
      </c>
    </row>
    <row r="276" spans="1:14" hidden="1" x14ac:dyDescent="0.25">
      <c r="A276" t="s">
        <v>747</v>
      </c>
      <c r="B276" s="238">
        <v>1133503</v>
      </c>
      <c r="C276" s="233">
        <v>1133503</v>
      </c>
      <c r="D276">
        <v>113350</v>
      </c>
      <c r="E276">
        <v>209</v>
      </c>
      <c r="G276">
        <v>1</v>
      </c>
      <c r="H276" s="238">
        <v>3</v>
      </c>
      <c r="I276" t="s">
        <v>2549</v>
      </c>
      <c r="J276" t="s">
        <v>747</v>
      </c>
      <c r="K276">
        <v>0</v>
      </c>
      <c r="L276">
        <v>0</v>
      </c>
      <c r="M276" t="s">
        <v>2491</v>
      </c>
      <c r="N276" t="s">
        <v>2548</v>
      </c>
    </row>
    <row r="277" spans="1:14" hidden="1" x14ac:dyDescent="0.25">
      <c r="A277" t="s">
        <v>747</v>
      </c>
      <c r="B277" s="238">
        <v>1133504</v>
      </c>
      <c r="C277" s="233">
        <v>1133504</v>
      </c>
      <c r="D277">
        <v>113350</v>
      </c>
      <c r="E277">
        <v>186</v>
      </c>
      <c r="G277">
        <v>1</v>
      </c>
      <c r="H277" s="238">
        <v>4</v>
      </c>
      <c r="I277" t="s">
        <v>2549</v>
      </c>
      <c r="J277" t="s">
        <v>747</v>
      </c>
      <c r="K277">
        <v>0</v>
      </c>
      <c r="L277">
        <v>0</v>
      </c>
      <c r="M277" t="s">
        <v>2491</v>
      </c>
      <c r="N277" t="s">
        <v>2548</v>
      </c>
    </row>
    <row r="278" spans="1:14" hidden="1" x14ac:dyDescent="0.25">
      <c r="A278" t="s">
        <v>747</v>
      </c>
      <c r="B278" s="238">
        <v>1133505</v>
      </c>
      <c r="C278" s="233">
        <v>1133505</v>
      </c>
      <c r="D278">
        <v>113350</v>
      </c>
      <c r="E278">
        <v>220</v>
      </c>
      <c r="G278">
        <v>1</v>
      </c>
      <c r="H278" s="238">
        <v>5</v>
      </c>
      <c r="I278" t="s">
        <v>2549</v>
      </c>
      <c r="J278" t="s">
        <v>747</v>
      </c>
      <c r="K278">
        <v>0</v>
      </c>
      <c r="L278">
        <v>0</v>
      </c>
      <c r="M278" t="s">
        <v>2491</v>
      </c>
      <c r="N278" t="s">
        <v>2548</v>
      </c>
    </row>
    <row r="279" spans="1:14" hidden="1" x14ac:dyDescent="0.25">
      <c r="A279" t="s">
        <v>747</v>
      </c>
      <c r="B279" s="238">
        <v>1133511</v>
      </c>
      <c r="C279" s="233">
        <v>1133511</v>
      </c>
      <c r="D279">
        <v>113351</v>
      </c>
      <c r="E279">
        <v>145</v>
      </c>
      <c r="G279">
        <v>1</v>
      </c>
      <c r="H279" s="238">
        <v>1</v>
      </c>
      <c r="I279" t="s">
        <v>2550</v>
      </c>
      <c r="J279" t="s">
        <v>747</v>
      </c>
      <c r="K279">
        <v>0</v>
      </c>
      <c r="L279">
        <v>0</v>
      </c>
      <c r="M279" t="s">
        <v>2491</v>
      </c>
      <c r="N279" t="s">
        <v>2548</v>
      </c>
    </row>
    <row r="280" spans="1:14" hidden="1" x14ac:dyDescent="0.25">
      <c r="A280" t="s">
        <v>747</v>
      </c>
      <c r="B280" s="238">
        <v>1133512</v>
      </c>
      <c r="C280" s="233">
        <v>1133512</v>
      </c>
      <c r="D280">
        <v>113351</v>
      </c>
      <c r="E280">
        <v>182</v>
      </c>
      <c r="G280">
        <v>1</v>
      </c>
      <c r="H280" s="238">
        <v>2</v>
      </c>
      <c r="I280" t="s">
        <v>2550</v>
      </c>
      <c r="J280" t="s">
        <v>747</v>
      </c>
      <c r="K280">
        <v>0</v>
      </c>
      <c r="L280">
        <v>0</v>
      </c>
      <c r="M280" t="s">
        <v>2491</v>
      </c>
      <c r="N280" t="s">
        <v>2548</v>
      </c>
    </row>
    <row r="281" spans="1:14" hidden="1" x14ac:dyDescent="0.25">
      <c r="A281" t="s">
        <v>747</v>
      </c>
      <c r="B281" s="238">
        <v>1133513</v>
      </c>
      <c r="C281" s="233">
        <v>1133513</v>
      </c>
      <c r="D281">
        <v>113351</v>
      </c>
      <c r="E281">
        <v>235</v>
      </c>
      <c r="G281">
        <v>1</v>
      </c>
      <c r="H281" s="238">
        <v>3</v>
      </c>
      <c r="I281" t="s">
        <v>2550</v>
      </c>
      <c r="J281" t="s">
        <v>747</v>
      </c>
      <c r="K281">
        <v>0</v>
      </c>
      <c r="L281">
        <v>0</v>
      </c>
      <c r="M281" t="s">
        <v>2491</v>
      </c>
      <c r="N281" t="s">
        <v>2548</v>
      </c>
    </row>
    <row r="282" spans="1:14" hidden="1" x14ac:dyDescent="0.25">
      <c r="A282" t="s">
        <v>747</v>
      </c>
      <c r="B282" s="238">
        <v>1133514</v>
      </c>
      <c r="C282" s="233">
        <v>1133514</v>
      </c>
      <c r="D282">
        <v>113351</v>
      </c>
      <c r="E282">
        <v>192</v>
      </c>
      <c r="G282">
        <v>1</v>
      </c>
      <c r="H282" s="238">
        <v>4</v>
      </c>
      <c r="I282" t="s">
        <v>2550</v>
      </c>
      <c r="J282" t="s">
        <v>747</v>
      </c>
      <c r="K282">
        <v>0</v>
      </c>
      <c r="L282">
        <v>0</v>
      </c>
      <c r="M282" t="s">
        <v>2491</v>
      </c>
      <c r="N282" t="s">
        <v>2548</v>
      </c>
    </row>
    <row r="283" spans="1:14" hidden="1" x14ac:dyDescent="0.25">
      <c r="A283" t="s">
        <v>747</v>
      </c>
      <c r="B283" s="238">
        <v>1133515</v>
      </c>
      <c r="C283" s="233">
        <v>1133515</v>
      </c>
      <c r="D283">
        <v>113351</v>
      </c>
      <c r="E283">
        <v>247</v>
      </c>
      <c r="G283">
        <v>1</v>
      </c>
      <c r="H283" s="238">
        <v>5</v>
      </c>
      <c r="I283" t="s">
        <v>2550</v>
      </c>
      <c r="J283" t="s">
        <v>747</v>
      </c>
      <c r="K283">
        <v>0</v>
      </c>
      <c r="L283">
        <v>0</v>
      </c>
      <c r="M283" t="s">
        <v>2491</v>
      </c>
      <c r="N283" t="s">
        <v>2548</v>
      </c>
    </row>
    <row r="284" spans="1:14" hidden="1" x14ac:dyDescent="0.25">
      <c r="A284" t="s">
        <v>404</v>
      </c>
      <c r="B284" s="238">
        <v>1118541</v>
      </c>
      <c r="C284" s="233">
        <v>1118541</v>
      </c>
      <c r="D284">
        <v>111854</v>
      </c>
      <c r="E284">
        <v>505</v>
      </c>
      <c r="G284">
        <v>1</v>
      </c>
      <c r="H284" s="238">
        <v>1</v>
      </c>
      <c r="I284" t="s">
        <v>480</v>
      </c>
      <c r="J284" t="s">
        <v>404</v>
      </c>
      <c r="K284">
        <v>0</v>
      </c>
      <c r="L284">
        <v>0</v>
      </c>
      <c r="M284" t="s">
        <v>2561</v>
      </c>
      <c r="N284" t="s">
        <v>2562</v>
      </c>
    </row>
    <row r="285" spans="1:14" hidden="1" x14ac:dyDescent="0.25">
      <c r="A285" t="s">
        <v>404</v>
      </c>
      <c r="B285" s="238">
        <v>1118542</v>
      </c>
      <c r="C285" s="233">
        <v>1118542</v>
      </c>
      <c r="D285">
        <v>111854</v>
      </c>
      <c r="E285">
        <v>575</v>
      </c>
      <c r="G285">
        <v>1</v>
      </c>
      <c r="H285" s="238">
        <v>2</v>
      </c>
      <c r="I285" t="s">
        <v>480</v>
      </c>
      <c r="J285" t="s">
        <v>404</v>
      </c>
      <c r="K285">
        <v>0</v>
      </c>
      <c r="L285">
        <v>0</v>
      </c>
      <c r="M285" t="s">
        <v>2561</v>
      </c>
      <c r="N285" t="s">
        <v>2562</v>
      </c>
    </row>
    <row r="286" spans="1:14" hidden="1" x14ac:dyDescent="0.25">
      <c r="A286" t="s">
        <v>404</v>
      </c>
      <c r="B286" s="238">
        <v>1118543</v>
      </c>
      <c r="C286" s="233">
        <v>1118543</v>
      </c>
      <c r="D286">
        <v>111854</v>
      </c>
      <c r="E286">
        <v>640</v>
      </c>
      <c r="G286">
        <v>1</v>
      </c>
      <c r="H286" s="238">
        <v>3</v>
      </c>
      <c r="I286" t="s">
        <v>480</v>
      </c>
      <c r="J286" t="s">
        <v>404</v>
      </c>
      <c r="K286">
        <v>0</v>
      </c>
      <c r="L286">
        <v>0</v>
      </c>
      <c r="M286" t="s">
        <v>2561</v>
      </c>
      <c r="N286" t="s">
        <v>2562</v>
      </c>
    </row>
    <row r="287" spans="1:14" hidden="1" x14ac:dyDescent="0.25">
      <c r="A287" t="s">
        <v>404</v>
      </c>
      <c r="B287" s="238">
        <v>1118544</v>
      </c>
      <c r="C287" s="233">
        <v>1118544</v>
      </c>
      <c r="D287">
        <v>111854</v>
      </c>
      <c r="E287">
        <v>605</v>
      </c>
      <c r="G287">
        <v>1</v>
      </c>
      <c r="H287" s="238">
        <v>4</v>
      </c>
      <c r="I287" t="s">
        <v>480</v>
      </c>
      <c r="J287" t="s">
        <v>404</v>
      </c>
      <c r="K287">
        <v>0</v>
      </c>
      <c r="L287">
        <v>0</v>
      </c>
      <c r="M287" t="s">
        <v>2561</v>
      </c>
      <c r="N287" t="s">
        <v>2562</v>
      </c>
    </row>
    <row r="288" spans="1:14" hidden="1" x14ac:dyDescent="0.25">
      <c r="A288" t="s">
        <v>404</v>
      </c>
      <c r="B288" s="238">
        <v>1118545</v>
      </c>
      <c r="C288" s="233">
        <v>1118545</v>
      </c>
      <c r="D288">
        <v>111854</v>
      </c>
      <c r="E288">
        <v>670</v>
      </c>
      <c r="G288">
        <v>1</v>
      </c>
      <c r="H288" s="238">
        <v>5</v>
      </c>
      <c r="I288" t="s">
        <v>480</v>
      </c>
      <c r="J288" t="s">
        <v>404</v>
      </c>
      <c r="K288">
        <v>0</v>
      </c>
      <c r="L288">
        <v>0</v>
      </c>
      <c r="M288" t="s">
        <v>2561</v>
      </c>
      <c r="N288" t="s">
        <v>2562</v>
      </c>
    </row>
    <row r="289" spans="1:14" hidden="1" x14ac:dyDescent="0.25">
      <c r="A289" t="s">
        <v>404</v>
      </c>
      <c r="B289" s="238">
        <v>1123021</v>
      </c>
      <c r="C289" s="233">
        <v>1123021</v>
      </c>
      <c r="D289">
        <v>112302</v>
      </c>
      <c r="E289">
        <v>1150</v>
      </c>
      <c r="G289">
        <v>1</v>
      </c>
      <c r="H289" s="238">
        <v>1</v>
      </c>
      <c r="I289" t="s">
        <v>496</v>
      </c>
      <c r="J289" t="s">
        <v>404</v>
      </c>
      <c r="K289">
        <v>0</v>
      </c>
      <c r="L289">
        <v>0</v>
      </c>
      <c r="M289" t="s">
        <v>2561</v>
      </c>
      <c r="N289" t="s">
        <v>2563</v>
      </c>
    </row>
    <row r="290" spans="1:14" hidden="1" x14ac:dyDescent="0.25">
      <c r="A290" t="s">
        <v>404</v>
      </c>
      <c r="B290" s="238">
        <v>1123022</v>
      </c>
      <c r="C290" s="233">
        <v>1123022</v>
      </c>
      <c r="D290">
        <v>112302</v>
      </c>
      <c r="E290">
        <v>1515</v>
      </c>
      <c r="G290">
        <v>1</v>
      </c>
      <c r="H290" s="238">
        <v>2</v>
      </c>
      <c r="I290" t="s">
        <v>496</v>
      </c>
      <c r="J290" t="s">
        <v>404</v>
      </c>
      <c r="K290">
        <v>0</v>
      </c>
      <c r="L290">
        <v>0</v>
      </c>
      <c r="M290" t="s">
        <v>2561</v>
      </c>
      <c r="N290" t="s">
        <v>2563</v>
      </c>
    </row>
    <row r="291" spans="1:14" hidden="1" x14ac:dyDescent="0.25">
      <c r="A291" t="s">
        <v>404</v>
      </c>
      <c r="B291" s="238">
        <v>1123023</v>
      </c>
      <c r="C291" s="233">
        <v>1123023</v>
      </c>
      <c r="D291">
        <v>112302</v>
      </c>
      <c r="E291">
        <v>1850</v>
      </c>
      <c r="G291">
        <v>1</v>
      </c>
      <c r="H291" s="238">
        <v>3</v>
      </c>
      <c r="I291" t="s">
        <v>496</v>
      </c>
      <c r="J291" t="s">
        <v>404</v>
      </c>
      <c r="K291">
        <v>0</v>
      </c>
      <c r="L291">
        <v>0</v>
      </c>
      <c r="M291" t="s">
        <v>2561</v>
      </c>
      <c r="N291" t="s">
        <v>2563</v>
      </c>
    </row>
    <row r="292" spans="1:14" hidden="1" x14ac:dyDescent="0.25">
      <c r="A292" t="s">
        <v>404</v>
      </c>
      <c r="B292" s="238">
        <v>1123024</v>
      </c>
      <c r="C292" s="233">
        <v>1123024</v>
      </c>
      <c r="D292">
        <v>112302</v>
      </c>
      <c r="E292">
        <v>1595</v>
      </c>
      <c r="G292">
        <v>1</v>
      </c>
      <c r="H292" s="238">
        <v>4</v>
      </c>
      <c r="I292" t="s">
        <v>496</v>
      </c>
      <c r="J292" t="s">
        <v>404</v>
      </c>
      <c r="K292">
        <v>0</v>
      </c>
      <c r="L292">
        <v>0</v>
      </c>
      <c r="M292" t="s">
        <v>2561</v>
      </c>
      <c r="N292" t="s">
        <v>2563</v>
      </c>
    </row>
    <row r="293" spans="1:14" hidden="1" x14ac:dyDescent="0.25">
      <c r="A293" t="s">
        <v>404</v>
      </c>
      <c r="B293" s="238">
        <v>1123025</v>
      </c>
      <c r="C293" s="233">
        <v>1123025</v>
      </c>
      <c r="D293">
        <v>112302</v>
      </c>
      <c r="E293">
        <v>1945</v>
      </c>
      <c r="G293">
        <v>1</v>
      </c>
      <c r="H293" s="238">
        <v>5</v>
      </c>
      <c r="I293" t="s">
        <v>496</v>
      </c>
      <c r="J293" t="s">
        <v>404</v>
      </c>
      <c r="K293">
        <v>0</v>
      </c>
      <c r="L293">
        <v>0</v>
      </c>
      <c r="M293" t="s">
        <v>2561</v>
      </c>
      <c r="N293" t="s">
        <v>2563</v>
      </c>
    </row>
    <row r="294" spans="1:14" hidden="1" x14ac:dyDescent="0.25">
      <c r="A294" t="s">
        <v>387</v>
      </c>
      <c r="B294" s="238">
        <v>1123001</v>
      </c>
      <c r="C294" s="233">
        <v>1123001</v>
      </c>
      <c r="D294">
        <v>112300</v>
      </c>
      <c r="E294">
        <v>205</v>
      </c>
      <c r="G294">
        <v>0</v>
      </c>
      <c r="H294" s="238">
        <v>1</v>
      </c>
      <c r="I294" t="s">
        <v>492</v>
      </c>
      <c r="J294" t="s">
        <v>387</v>
      </c>
      <c r="K294">
        <v>0</v>
      </c>
      <c r="L294">
        <v>0</v>
      </c>
      <c r="M294" t="s">
        <v>2561</v>
      </c>
      <c r="N294" t="s">
        <v>2562</v>
      </c>
    </row>
    <row r="295" spans="1:14" hidden="1" x14ac:dyDescent="0.25">
      <c r="A295" t="s">
        <v>387</v>
      </c>
      <c r="B295" s="238">
        <v>1123002</v>
      </c>
      <c r="C295" s="233">
        <v>1123002</v>
      </c>
      <c r="D295">
        <v>112300</v>
      </c>
      <c r="E295">
        <v>230</v>
      </c>
      <c r="G295">
        <v>0</v>
      </c>
      <c r="H295" s="238">
        <v>2</v>
      </c>
      <c r="I295" t="s">
        <v>492</v>
      </c>
      <c r="J295" t="s">
        <v>387</v>
      </c>
      <c r="K295">
        <v>0</v>
      </c>
      <c r="L295">
        <v>0</v>
      </c>
      <c r="M295" t="s">
        <v>2561</v>
      </c>
      <c r="N295" t="s">
        <v>2562</v>
      </c>
    </row>
    <row r="296" spans="1:14" hidden="1" x14ac:dyDescent="0.25">
      <c r="A296" t="s">
        <v>387</v>
      </c>
      <c r="B296" s="238">
        <v>1123003</v>
      </c>
      <c r="C296" s="233">
        <v>1123003</v>
      </c>
      <c r="D296">
        <v>112300</v>
      </c>
      <c r="E296">
        <v>280</v>
      </c>
      <c r="G296">
        <v>0</v>
      </c>
      <c r="H296" s="238">
        <v>3</v>
      </c>
      <c r="I296" t="s">
        <v>492</v>
      </c>
      <c r="J296" t="s">
        <v>387</v>
      </c>
      <c r="K296">
        <v>0</v>
      </c>
      <c r="L296">
        <v>0</v>
      </c>
      <c r="M296" t="s">
        <v>2561</v>
      </c>
      <c r="N296" t="s">
        <v>2562</v>
      </c>
    </row>
    <row r="297" spans="1:14" hidden="1" x14ac:dyDescent="0.25">
      <c r="A297" t="s">
        <v>387</v>
      </c>
      <c r="B297" s="238">
        <v>1123004</v>
      </c>
      <c r="C297" s="233">
        <v>1123004</v>
      </c>
      <c r="D297">
        <v>112300</v>
      </c>
      <c r="E297">
        <v>245</v>
      </c>
      <c r="G297">
        <v>0</v>
      </c>
      <c r="H297" s="238">
        <v>4</v>
      </c>
      <c r="I297" t="s">
        <v>492</v>
      </c>
      <c r="J297" t="s">
        <v>387</v>
      </c>
      <c r="K297">
        <v>0</v>
      </c>
      <c r="L297">
        <v>0</v>
      </c>
      <c r="M297" t="s">
        <v>2561</v>
      </c>
      <c r="N297" t="s">
        <v>2562</v>
      </c>
    </row>
    <row r="298" spans="1:14" hidden="1" x14ac:dyDescent="0.25">
      <c r="A298" t="s">
        <v>387</v>
      </c>
      <c r="B298" s="238">
        <v>1123005</v>
      </c>
      <c r="C298" s="233">
        <v>1123005</v>
      </c>
      <c r="D298">
        <v>112300</v>
      </c>
      <c r="E298">
        <v>295</v>
      </c>
      <c r="G298">
        <v>0</v>
      </c>
      <c r="H298" s="238">
        <v>5</v>
      </c>
      <c r="I298" t="s">
        <v>492</v>
      </c>
      <c r="J298" t="s">
        <v>387</v>
      </c>
      <c r="K298">
        <v>0</v>
      </c>
      <c r="L298">
        <v>0</v>
      </c>
      <c r="M298" t="s">
        <v>2561</v>
      </c>
      <c r="N298" t="s">
        <v>2562</v>
      </c>
    </row>
    <row r="299" spans="1:14" hidden="1" x14ac:dyDescent="0.25">
      <c r="A299" t="s">
        <v>615</v>
      </c>
      <c r="B299" s="238">
        <v>42081140101</v>
      </c>
      <c r="C299" s="238" t="s">
        <v>298</v>
      </c>
      <c r="D299">
        <v>114010</v>
      </c>
      <c r="E299">
        <v>3.5</v>
      </c>
      <c r="G299">
        <v>0</v>
      </c>
      <c r="H299" s="238">
        <v>1</v>
      </c>
      <c r="I299" t="s">
        <v>833</v>
      </c>
      <c r="J299" t="s">
        <v>615</v>
      </c>
      <c r="K299">
        <v>4208</v>
      </c>
      <c r="L299">
        <v>0</v>
      </c>
      <c r="M299" t="s">
        <v>2552</v>
      </c>
      <c r="N299" t="s">
        <v>2564</v>
      </c>
    </row>
    <row r="300" spans="1:14" hidden="1" x14ac:dyDescent="0.25">
      <c r="A300" t="s">
        <v>615</v>
      </c>
      <c r="B300" s="238">
        <v>42081140102</v>
      </c>
      <c r="C300" s="238" t="s">
        <v>298</v>
      </c>
      <c r="D300">
        <v>114010</v>
      </c>
      <c r="E300">
        <v>3.5</v>
      </c>
      <c r="G300">
        <v>0</v>
      </c>
      <c r="H300" s="238">
        <v>2</v>
      </c>
      <c r="I300" t="s">
        <v>833</v>
      </c>
      <c r="J300" t="s">
        <v>615</v>
      </c>
      <c r="K300">
        <v>4208</v>
      </c>
      <c r="L300">
        <v>0</v>
      </c>
      <c r="M300" t="s">
        <v>2552</v>
      </c>
      <c r="N300" t="s">
        <v>2564</v>
      </c>
    </row>
    <row r="301" spans="1:14" hidden="1" x14ac:dyDescent="0.25">
      <c r="A301" t="s">
        <v>615</v>
      </c>
      <c r="B301" s="238">
        <v>42081140103</v>
      </c>
      <c r="C301" s="238" t="s">
        <v>298</v>
      </c>
      <c r="D301">
        <v>114010</v>
      </c>
      <c r="E301">
        <v>3.5</v>
      </c>
      <c r="G301">
        <v>0</v>
      </c>
      <c r="H301" s="238">
        <v>3</v>
      </c>
      <c r="I301" t="s">
        <v>833</v>
      </c>
      <c r="J301" t="s">
        <v>615</v>
      </c>
      <c r="K301">
        <v>4208</v>
      </c>
      <c r="L301">
        <v>0</v>
      </c>
      <c r="M301" t="s">
        <v>2552</v>
      </c>
      <c r="N301" t="s">
        <v>2564</v>
      </c>
    </row>
    <row r="302" spans="1:14" hidden="1" x14ac:dyDescent="0.25">
      <c r="A302" t="s">
        <v>615</v>
      </c>
      <c r="B302" s="238">
        <v>42081140104</v>
      </c>
      <c r="C302" s="238" t="s">
        <v>298</v>
      </c>
      <c r="D302">
        <v>114010</v>
      </c>
      <c r="E302">
        <v>3.5</v>
      </c>
      <c r="G302">
        <v>0</v>
      </c>
      <c r="H302" s="238">
        <v>4</v>
      </c>
      <c r="I302" t="s">
        <v>833</v>
      </c>
      <c r="J302" t="s">
        <v>615</v>
      </c>
      <c r="K302">
        <v>4208</v>
      </c>
      <c r="L302">
        <v>0</v>
      </c>
      <c r="M302" t="s">
        <v>2552</v>
      </c>
      <c r="N302" t="s">
        <v>2564</v>
      </c>
    </row>
    <row r="303" spans="1:14" hidden="1" x14ac:dyDescent="0.25">
      <c r="A303" t="s">
        <v>615</v>
      </c>
      <c r="B303" s="238">
        <v>42081140105</v>
      </c>
      <c r="C303" s="238" t="s">
        <v>298</v>
      </c>
      <c r="D303">
        <v>114010</v>
      </c>
      <c r="E303">
        <v>3.5</v>
      </c>
      <c r="G303">
        <v>0</v>
      </c>
      <c r="H303" s="238">
        <v>5</v>
      </c>
      <c r="I303" t="s">
        <v>833</v>
      </c>
      <c r="J303" t="s">
        <v>615</v>
      </c>
      <c r="K303">
        <v>4208</v>
      </c>
      <c r="L303">
        <v>0</v>
      </c>
      <c r="M303" t="s">
        <v>2552</v>
      </c>
      <c r="N303" t="s">
        <v>2564</v>
      </c>
    </row>
    <row r="304" spans="1:14" hidden="1" x14ac:dyDescent="0.25">
      <c r="A304" t="s">
        <v>615</v>
      </c>
      <c r="B304" s="238">
        <v>1140101</v>
      </c>
      <c r="C304" s="233">
        <v>1140101</v>
      </c>
      <c r="D304">
        <v>114010</v>
      </c>
      <c r="E304">
        <v>9.1</v>
      </c>
      <c r="G304">
        <v>1</v>
      </c>
      <c r="H304" s="238">
        <v>1</v>
      </c>
      <c r="I304" t="s">
        <v>833</v>
      </c>
      <c r="J304" t="s">
        <v>615</v>
      </c>
      <c r="K304">
        <v>0</v>
      </c>
      <c r="L304">
        <v>0</v>
      </c>
      <c r="M304" t="s">
        <v>2552</v>
      </c>
      <c r="N304" t="s">
        <v>2564</v>
      </c>
    </row>
    <row r="305" spans="1:14" hidden="1" x14ac:dyDescent="0.25">
      <c r="A305" t="s">
        <v>615</v>
      </c>
      <c r="B305" s="238">
        <v>1140102</v>
      </c>
      <c r="C305" s="233">
        <v>1140102</v>
      </c>
      <c r="D305">
        <v>114010</v>
      </c>
      <c r="E305">
        <v>10.4</v>
      </c>
      <c r="G305">
        <v>1</v>
      </c>
      <c r="H305" s="238">
        <v>2</v>
      </c>
      <c r="I305" t="s">
        <v>833</v>
      </c>
      <c r="J305" t="s">
        <v>615</v>
      </c>
      <c r="K305">
        <v>0</v>
      </c>
      <c r="L305">
        <v>0</v>
      </c>
      <c r="M305" t="s">
        <v>2552</v>
      </c>
      <c r="N305" t="s">
        <v>2564</v>
      </c>
    </row>
    <row r="306" spans="1:14" hidden="1" x14ac:dyDescent="0.25">
      <c r="A306" t="s">
        <v>615</v>
      </c>
      <c r="B306" s="238">
        <v>1140103</v>
      </c>
      <c r="C306" s="233">
        <v>1140103</v>
      </c>
      <c r="D306">
        <v>114010</v>
      </c>
      <c r="E306">
        <v>11.6</v>
      </c>
      <c r="G306">
        <v>1</v>
      </c>
      <c r="H306" s="238">
        <v>3</v>
      </c>
      <c r="I306" t="s">
        <v>833</v>
      </c>
      <c r="J306" t="s">
        <v>615</v>
      </c>
      <c r="K306">
        <v>0</v>
      </c>
      <c r="L306">
        <v>0</v>
      </c>
      <c r="M306" t="s">
        <v>2552</v>
      </c>
      <c r="N306" t="s">
        <v>2564</v>
      </c>
    </row>
    <row r="307" spans="1:14" hidden="1" x14ac:dyDescent="0.25">
      <c r="A307" t="s">
        <v>615</v>
      </c>
      <c r="B307" s="238">
        <v>1140104</v>
      </c>
      <c r="C307" s="233">
        <v>1140104</v>
      </c>
      <c r="D307">
        <v>114010</v>
      </c>
      <c r="E307">
        <v>10.9</v>
      </c>
      <c r="G307">
        <v>1</v>
      </c>
      <c r="H307" s="238">
        <v>4</v>
      </c>
      <c r="I307" t="s">
        <v>833</v>
      </c>
      <c r="J307" t="s">
        <v>615</v>
      </c>
      <c r="K307">
        <v>0</v>
      </c>
      <c r="L307">
        <v>0</v>
      </c>
      <c r="M307" t="s">
        <v>2552</v>
      </c>
      <c r="N307" t="s">
        <v>2564</v>
      </c>
    </row>
    <row r="308" spans="1:14" hidden="1" x14ac:dyDescent="0.25">
      <c r="A308" t="s">
        <v>615</v>
      </c>
      <c r="B308" s="238">
        <v>1140105</v>
      </c>
      <c r="C308" s="233">
        <v>1140105</v>
      </c>
      <c r="D308">
        <v>114010</v>
      </c>
      <c r="E308">
        <v>12.2</v>
      </c>
      <c r="G308">
        <v>1</v>
      </c>
      <c r="H308" s="238">
        <v>5</v>
      </c>
      <c r="I308" t="s">
        <v>833</v>
      </c>
      <c r="J308" t="s">
        <v>615</v>
      </c>
      <c r="K308">
        <v>0</v>
      </c>
      <c r="L308">
        <v>0</v>
      </c>
      <c r="M308" t="s">
        <v>2552</v>
      </c>
      <c r="N308" t="s">
        <v>2564</v>
      </c>
    </row>
    <row r="309" spans="1:14" hidden="1" x14ac:dyDescent="0.25">
      <c r="A309" t="s">
        <v>448</v>
      </c>
      <c r="B309" s="238">
        <v>1115101</v>
      </c>
      <c r="C309" s="233">
        <v>1115101</v>
      </c>
      <c r="D309">
        <v>111510</v>
      </c>
      <c r="E309">
        <v>3750</v>
      </c>
      <c r="G309">
        <v>1</v>
      </c>
      <c r="H309" s="238">
        <v>1</v>
      </c>
      <c r="I309" t="s">
        <v>2809</v>
      </c>
      <c r="J309" t="s">
        <v>448</v>
      </c>
      <c r="K309">
        <v>0</v>
      </c>
      <c r="L309">
        <v>0</v>
      </c>
      <c r="M309" t="s">
        <v>2565</v>
      </c>
      <c r="N309" t="s">
        <v>2566</v>
      </c>
    </row>
    <row r="310" spans="1:14" hidden="1" x14ac:dyDescent="0.25">
      <c r="A310" t="s">
        <v>448</v>
      </c>
      <c r="B310" s="238">
        <v>1115102</v>
      </c>
      <c r="C310" s="233">
        <v>1115102</v>
      </c>
      <c r="D310">
        <v>111510</v>
      </c>
      <c r="E310">
        <v>4425</v>
      </c>
      <c r="G310">
        <v>1</v>
      </c>
      <c r="H310" s="238">
        <v>2</v>
      </c>
      <c r="I310" t="s">
        <v>2809</v>
      </c>
      <c r="J310" t="s">
        <v>448</v>
      </c>
      <c r="K310">
        <v>0</v>
      </c>
      <c r="L310">
        <v>0</v>
      </c>
      <c r="M310" t="s">
        <v>2565</v>
      </c>
      <c r="N310" t="s">
        <v>2566</v>
      </c>
    </row>
    <row r="311" spans="1:14" hidden="1" x14ac:dyDescent="0.25">
      <c r="A311" t="s">
        <v>448</v>
      </c>
      <c r="B311" s="238">
        <v>1115103</v>
      </c>
      <c r="C311" s="233">
        <v>1115103</v>
      </c>
      <c r="D311">
        <v>111510</v>
      </c>
      <c r="E311">
        <v>5175</v>
      </c>
      <c r="G311">
        <v>1</v>
      </c>
      <c r="H311" s="238">
        <v>3</v>
      </c>
      <c r="I311" t="s">
        <v>2809</v>
      </c>
      <c r="J311" t="s">
        <v>448</v>
      </c>
      <c r="K311">
        <v>0</v>
      </c>
      <c r="L311">
        <v>0</v>
      </c>
      <c r="M311" t="s">
        <v>2565</v>
      </c>
      <c r="N311" t="s">
        <v>2566</v>
      </c>
    </row>
    <row r="312" spans="1:14" hidden="1" x14ac:dyDescent="0.25">
      <c r="A312" t="s">
        <v>448</v>
      </c>
      <c r="B312" s="238">
        <v>1115104</v>
      </c>
      <c r="C312" s="233">
        <v>1115104</v>
      </c>
      <c r="D312">
        <v>111510</v>
      </c>
      <c r="E312">
        <v>4650</v>
      </c>
      <c r="G312">
        <v>1</v>
      </c>
      <c r="H312" s="238">
        <v>4</v>
      </c>
      <c r="I312" t="s">
        <v>2809</v>
      </c>
      <c r="J312" t="s">
        <v>448</v>
      </c>
      <c r="K312">
        <v>0</v>
      </c>
      <c r="L312">
        <v>0</v>
      </c>
      <c r="M312" t="s">
        <v>2565</v>
      </c>
      <c r="N312" t="s">
        <v>2566</v>
      </c>
    </row>
    <row r="313" spans="1:14" hidden="1" x14ac:dyDescent="0.25">
      <c r="A313" t="s">
        <v>448</v>
      </c>
      <c r="B313" s="238">
        <v>1115105</v>
      </c>
      <c r="C313" s="233">
        <v>1115105</v>
      </c>
      <c r="D313">
        <v>111510</v>
      </c>
      <c r="E313">
        <v>5440</v>
      </c>
      <c r="G313">
        <v>1</v>
      </c>
      <c r="H313" s="238">
        <v>5</v>
      </c>
      <c r="I313" t="s">
        <v>2809</v>
      </c>
      <c r="J313" t="s">
        <v>448</v>
      </c>
      <c r="K313">
        <v>0</v>
      </c>
      <c r="L313">
        <v>0</v>
      </c>
      <c r="M313" t="s">
        <v>2565</v>
      </c>
      <c r="N313" t="s">
        <v>2566</v>
      </c>
    </row>
    <row r="314" spans="1:14" hidden="1" x14ac:dyDescent="0.25">
      <c r="A314" t="s">
        <v>448</v>
      </c>
      <c r="B314" s="238">
        <v>1115111</v>
      </c>
      <c r="C314" s="233">
        <v>1115111</v>
      </c>
      <c r="D314">
        <v>111511</v>
      </c>
      <c r="E314">
        <v>4425</v>
      </c>
      <c r="G314">
        <v>1</v>
      </c>
      <c r="H314" s="238">
        <v>1</v>
      </c>
      <c r="I314" s="239" t="s">
        <v>2810</v>
      </c>
      <c r="J314" t="s">
        <v>448</v>
      </c>
      <c r="K314">
        <v>0</v>
      </c>
      <c r="L314">
        <v>0</v>
      </c>
      <c r="M314" t="s">
        <v>2565</v>
      </c>
      <c r="N314" t="s">
        <v>2566</v>
      </c>
    </row>
    <row r="315" spans="1:14" hidden="1" x14ac:dyDescent="0.25">
      <c r="A315" t="s">
        <v>448</v>
      </c>
      <c r="B315" s="238">
        <v>1115112</v>
      </c>
      <c r="C315" s="233">
        <v>1115112</v>
      </c>
      <c r="D315">
        <v>111511</v>
      </c>
      <c r="E315">
        <v>5175</v>
      </c>
      <c r="G315">
        <v>1</v>
      </c>
      <c r="H315" s="238">
        <v>2</v>
      </c>
      <c r="I315" t="s">
        <v>2810</v>
      </c>
      <c r="J315" t="s">
        <v>448</v>
      </c>
      <c r="K315">
        <v>0</v>
      </c>
      <c r="L315">
        <v>0</v>
      </c>
      <c r="M315" t="s">
        <v>2565</v>
      </c>
      <c r="N315" t="s">
        <v>2566</v>
      </c>
    </row>
    <row r="316" spans="1:14" hidden="1" x14ac:dyDescent="0.25">
      <c r="A316" t="s">
        <v>448</v>
      </c>
      <c r="B316" s="238">
        <v>1115113</v>
      </c>
      <c r="C316" s="233">
        <v>1115113</v>
      </c>
      <c r="D316">
        <v>111511</v>
      </c>
      <c r="E316">
        <v>6075</v>
      </c>
      <c r="G316">
        <v>1</v>
      </c>
      <c r="H316" s="238">
        <v>3</v>
      </c>
      <c r="I316" t="s">
        <v>2810</v>
      </c>
      <c r="J316" t="s">
        <v>448</v>
      </c>
      <c r="K316">
        <v>0</v>
      </c>
      <c r="L316">
        <v>0</v>
      </c>
      <c r="M316" t="s">
        <v>2565</v>
      </c>
      <c r="N316" t="s">
        <v>2566</v>
      </c>
    </row>
    <row r="317" spans="1:14" hidden="1" x14ac:dyDescent="0.25">
      <c r="A317" t="s">
        <v>448</v>
      </c>
      <c r="B317" s="238">
        <v>1115114</v>
      </c>
      <c r="C317" s="233">
        <v>1115114</v>
      </c>
      <c r="D317">
        <v>111511</v>
      </c>
      <c r="E317">
        <v>5440</v>
      </c>
      <c r="G317">
        <v>1</v>
      </c>
      <c r="H317" s="238">
        <v>4</v>
      </c>
      <c r="I317" t="s">
        <v>2810</v>
      </c>
      <c r="J317" t="s">
        <v>448</v>
      </c>
      <c r="K317">
        <v>0</v>
      </c>
      <c r="L317">
        <v>0</v>
      </c>
      <c r="M317" t="s">
        <v>2565</v>
      </c>
      <c r="N317" t="s">
        <v>2566</v>
      </c>
    </row>
    <row r="318" spans="1:14" hidden="1" x14ac:dyDescent="0.25">
      <c r="A318" t="s">
        <v>448</v>
      </c>
      <c r="B318" s="238">
        <v>1115115</v>
      </c>
      <c r="C318" s="233">
        <v>1115115</v>
      </c>
      <c r="D318">
        <v>111511</v>
      </c>
      <c r="E318">
        <v>6385</v>
      </c>
      <c r="G318">
        <v>1</v>
      </c>
      <c r="H318" s="238">
        <v>5</v>
      </c>
      <c r="I318" t="s">
        <v>2810</v>
      </c>
      <c r="J318" t="s">
        <v>448</v>
      </c>
      <c r="K318">
        <v>0</v>
      </c>
      <c r="L318">
        <v>0</v>
      </c>
      <c r="M318" t="s">
        <v>2565</v>
      </c>
      <c r="N318" t="s">
        <v>2566</v>
      </c>
    </row>
    <row r="319" spans="1:14" hidden="1" x14ac:dyDescent="0.25">
      <c r="A319" t="s">
        <v>448</v>
      </c>
      <c r="B319" s="238">
        <v>1115121</v>
      </c>
      <c r="C319" s="233">
        <v>1115121</v>
      </c>
      <c r="D319">
        <v>111512</v>
      </c>
      <c r="E319">
        <v>5175</v>
      </c>
      <c r="G319">
        <v>1</v>
      </c>
      <c r="H319" s="238">
        <v>1</v>
      </c>
      <c r="I319" t="s">
        <v>2811</v>
      </c>
      <c r="J319" t="s">
        <v>448</v>
      </c>
      <c r="K319">
        <v>0</v>
      </c>
      <c r="L319">
        <v>0</v>
      </c>
      <c r="M319" t="s">
        <v>2565</v>
      </c>
      <c r="N319" t="s">
        <v>2566</v>
      </c>
    </row>
    <row r="320" spans="1:14" hidden="1" x14ac:dyDescent="0.25">
      <c r="A320" t="s">
        <v>448</v>
      </c>
      <c r="B320" s="238">
        <v>1115122</v>
      </c>
      <c r="C320" s="233">
        <v>1115122</v>
      </c>
      <c r="D320">
        <v>111512</v>
      </c>
      <c r="E320">
        <v>6075</v>
      </c>
      <c r="G320">
        <v>1</v>
      </c>
      <c r="H320" s="238">
        <v>2</v>
      </c>
      <c r="I320" t="s">
        <v>2811</v>
      </c>
      <c r="J320" t="s">
        <v>448</v>
      </c>
      <c r="K320">
        <v>0</v>
      </c>
      <c r="L320">
        <v>0</v>
      </c>
      <c r="M320" t="s">
        <v>2565</v>
      </c>
      <c r="N320" t="s">
        <v>2566</v>
      </c>
    </row>
    <row r="321" spans="1:14" hidden="1" x14ac:dyDescent="0.25">
      <c r="A321" t="s">
        <v>448</v>
      </c>
      <c r="B321" s="238">
        <v>1115123</v>
      </c>
      <c r="C321" s="233">
        <v>1115123</v>
      </c>
      <c r="D321">
        <v>111512</v>
      </c>
      <c r="E321">
        <v>7125</v>
      </c>
      <c r="G321">
        <v>1</v>
      </c>
      <c r="H321" s="238">
        <v>3</v>
      </c>
      <c r="I321" t="s">
        <v>2811</v>
      </c>
      <c r="J321" t="s">
        <v>448</v>
      </c>
      <c r="K321">
        <v>0</v>
      </c>
      <c r="L321">
        <v>0</v>
      </c>
      <c r="M321" t="s">
        <v>2565</v>
      </c>
      <c r="N321" t="s">
        <v>2566</v>
      </c>
    </row>
    <row r="322" spans="1:14" hidden="1" x14ac:dyDescent="0.25">
      <c r="A322" t="s">
        <v>448</v>
      </c>
      <c r="B322" s="238">
        <v>1115124</v>
      </c>
      <c r="C322" s="233">
        <v>1115124</v>
      </c>
      <c r="D322">
        <v>111512</v>
      </c>
      <c r="E322">
        <v>6386</v>
      </c>
      <c r="G322">
        <v>1</v>
      </c>
      <c r="H322" s="238">
        <v>4</v>
      </c>
      <c r="I322" t="s">
        <v>2811</v>
      </c>
      <c r="J322" t="s">
        <v>448</v>
      </c>
      <c r="K322">
        <v>0</v>
      </c>
      <c r="L322">
        <v>0</v>
      </c>
      <c r="M322" t="s">
        <v>2565</v>
      </c>
      <c r="N322" t="s">
        <v>2566</v>
      </c>
    </row>
    <row r="323" spans="1:14" hidden="1" x14ac:dyDescent="0.25">
      <c r="A323" t="s">
        <v>448</v>
      </c>
      <c r="B323" s="238">
        <v>1115125</v>
      </c>
      <c r="C323" s="233">
        <v>1115125</v>
      </c>
      <c r="D323">
        <v>111512</v>
      </c>
      <c r="E323">
        <v>7485</v>
      </c>
      <c r="G323">
        <v>1</v>
      </c>
      <c r="H323" s="238">
        <v>5</v>
      </c>
      <c r="I323" t="s">
        <v>2811</v>
      </c>
      <c r="J323" t="s">
        <v>448</v>
      </c>
      <c r="K323">
        <v>0</v>
      </c>
      <c r="L323">
        <v>0</v>
      </c>
      <c r="M323" t="s">
        <v>2565</v>
      </c>
      <c r="N323" t="s">
        <v>2566</v>
      </c>
    </row>
    <row r="324" spans="1:14" hidden="1" x14ac:dyDescent="0.25">
      <c r="A324" t="s">
        <v>448</v>
      </c>
      <c r="B324" s="238">
        <v>1115131</v>
      </c>
      <c r="C324" s="233">
        <v>1115131</v>
      </c>
      <c r="D324">
        <v>111513</v>
      </c>
      <c r="E324">
        <v>6075</v>
      </c>
      <c r="G324">
        <v>1</v>
      </c>
      <c r="H324" s="238">
        <v>1</v>
      </c>
      <c r="I324" t="s">
        <v>2812</v>
      </c>
      <c r="J324" t="s">
        <v>448</v>
      </c>
      <c r="K324">
        <v>0</v>
      </c>
      <c r="L324">
        <v>0</v>
      </c>
      <c r="M324" t="s">
        <v>2565</v>
      </c>
      <c r="N324" t="s">
        <v>2566</v>
      </c>
    </row>
    <row r="325" spans="1:14" hidden="1" x14ac:dyDescent="0.25">
      <c r="A325" t="s">
        <v>448</v>
      </c>
      <c r="B325" s="238">
        <v>1115132</v>
      </c>
      <c r="C325" s="233">
        <v>1115132</v>
      </c>
      <c r="D325">
        <v>111513</v>
      </c>
      <c r="E325">
        <v>7125</v>
      </c>
      <c r="G325">
        <v>1</v>
      </c>
      <c r="H325" s="238">
        <v>2</v>
      </c>
      <c r="I325" t="s">
        <v>2812</v>
      </c>
      <c r="J325" t="s">
        <v>448</v>
      </c>
      <c r="K325">
        <v>0</v>
      </c>
      <c r="L325">
        <v>0</v>
      </c>
      <c r="M325" t="s">
        <v>2565</v>
      </c>
      <c r="N325" t="s">
        <v>2566</v>
      </c>
    </row>
    <row r="326" spans="1:14" hidden="1" x14ac:dyDescent="0.25">
      <c r="A326" t="s">
        <v>448</v>
      </c>
      <c r="B326" s="238">
        <v>1115133</v>
      </c>
      <c r="C326" s="233">
        <v>1115133</v>
      </c>
      <c r="D326">
        <v>111513</v>
      </c>
      <c r="E326">
        <v>8475</v>
      </c>
      <c r="G326">
        <v>1</v>
      </c>
      <c r="H326" s="238">
        <v>3</v>
      </c>
      <c r="I326" t="s">
        <v>2812</v>
      </c>
      <c r="J326" t="s">
        <v>448</v>
      </c>
      <c r="K326">
        <v>0</v>
      </c>
      <c r="L326">
        <v>0</v>
      </c>
      <c r="M326" t="s">
        <v>2565</v>
      </c>
      <c r="N326" t="s">
        <v>2566</v>
      </c>
    </row>
    <row r="327" spans="1:14" hidden="1" x14ac:dyDescent="0.25">
      <c r="A327" t="s">
        <v>448</v>
      </c>
      <c r="B327" s="238">
        <v>1115134</v>
      </c>
      <c r="C327" s="233">
        <v>1115134</v>
      </c>
      <c r="D327">
        <v>111513</v>
      </c>
      <c r="E327">
        <v>7485</v>
      </c>
      <c r="G327">
        <v>1</v>
      </c>
      <c r="H327" s="238">
        <v>4</v>
      </c>
      <c r="I327" t="s">
        <v>2812</v>
      </c>
      <c r="J327" t="s">
        <v>448</v>
      </c>
      <c r="K327">
        <v>0</v>
      </c>
      <c r="L327">
        <v>0</v>
      </c>
      <c r="M327" t="s">
        <v>2565</v>
      </c>
      <c r="N327" t="s">
        <v>2566</v>
      </c>
    </row>
    <row r="328" spans="1:14" hidden="1" x14ac:dyDescent="0.25">
      <c r="A328" t="s">
        <v>448</v>
      </c>
      <c r="B328" s="238">
        <v>1115135</v>
      </c>
      <c r="C328" s="233">
        <v>1115135</v>
      </c>
      <c r="D328">
        <v>111513</v>
      </c>
      <c r="E328">
        <v>8910</v>
      </c>
      <c r="G328">
        <v>1</v>
      </c>
      <c r="H328" s="238">
        <v>5</v>
      </c>
      <c r="I328" t="s">
        <v>2812</v>
      </c>
      <c r="J328" t="s">
        <v>448</v>
      </c>
      <c r="K328">
        <v>0</v>
      </c>
      <c r="L328">
        <v>0</v>
      </c>
      <c r="M328" t="s">
        <v>2565</v>
      </c>
      <c r="N328" t="s">
        <v>2566</v>
      </c>
    </row>
    <row r="329" spans="1:14" hidden="1" x14ac:dyDescent="0.25">
      <c r="A329" t="s">
        <v>448</v>
      </c>
      <c r="B329" s="238">
        <v>1115141</v>
      </c>
      <c r="C329" s="233">
        <v>1115141</v>
      </c>
      <c r="D329">
        <v>111514</v>
      </c>
      <c r="E329">
        <v>7125</v>
      </c>
      <c r="G329">
        <v>1</v>
      </c>
      <c r="H329" s="238">
        <v>1</v>
      </c>
      <c r="I329" t="s">
        <v>2813</v>
      </c>
      <c r="J329" t="s">
        <v>448</v>
      </c>
      <c r="K329">
        <v>0</v>
      </c>
      <c r="L329">
        <v>0</v>
      </c>
      <c r="M329" t="s">
        <v>2565</v>
      </c>
      <c r="N329" t="s">
        <v>2566</v>
      </c>
    </row>
    <row r="330" spans="1:14" hidden="1" x14ac:dyDescent="0.25">
      <c r="A330" t="s">
        <v>448</v>
      </c>
      <c r="B330" s="238">
        <v>1115142</v>
      </c>
      <c r="C330" s="233">
        <v>1115142</v>
      </c>
      <c r="D330">
        <v>111514</v>
      </c>
      <c r="E330">
        <v>8475</v>
      </c>
      <c r="G330">
        <v>1</v>
      </c>
      <c r="H330" s="238">
        <v>2</v>
      </c>
      <c r="I330" t="s">
        <v>2813</v>
      </c>
      <c r="J330" t="s">
        <v>448</v>
      </c>
      <c r="K330">
        <v>0</v>
      </c>
      <c r="L330">
        <v>0</v>
      </c>
      <c r="M330" t="s">
        <v>2565</v>
      </c>
      <c r="N330" t="s">
        <v>2566</v>
      </c>
    </row>
    <row r="331" spans="1:14" hidden="1" x14ac:dyDescent="0.25">
      <c r="A331" t="s">
        <v>448</v>
      </c>
      <c r="B331" s="238">
        <v>1115143</v>
      </c>
      <c r="C331" s="233">
        <v>1115143</v>
      </c>
      <c r="D331">
        <v>111514</v>
      </c>
      <c r="E331">
        <v>10050</v>
      </c>
      <c r="G331">
        <v>1</v>
      </c>
      <c r="H331" s="238">
        <v>3</v>
      </c>
      <c r="I331" t="s">
        <v>2813</v>
      </c>
      <c r="J331" t="s">
        <v>448</v>
      </c>
      <c r="K331">
        <v>0</v>
      </c>
      <c r="L331">
        <v>0</v>
      </c>
      <c r="M331" t="s">
        <v>2565</v>
      </c>
      <c r="N331" t="s">
        <v>2566</v>
      </c>
    </row>
    <row r="332" spans="1:14" hidden="1" x14ac:dyDescent="0.25">
      <c r="A332" t="s">
        <v>448</v>
      </c>
      <c r="B332" s="238">
        <v>1115144</v>
      </c>
      <c r="C332" s="233">
        <v>1115144</v>
      </c>
      <c r="D332">
        <v>111514</v>
      </c>
      <c r="E332">
        <v>8910</v>
      </c>
      <c r="G332">
        <v>1</v>
      </c>
      <c r="H332" s="238">
        <v>4</v>
      </c>
      <c r="I332" t="s">
        <v>2813</v>
      </c>
      <c r="J332" t="s">
        <v>448</v>
      </c>
      <c r="K332">
        <v>0</v>
      </c>
      <c r="L332">
        <v>0</v>
      </c>
      <c r="M332" t="s">
        <v>2565</v>
      </c>
      <c r="N332" t="s">
        <v>2566</v>
      </c>
    </row>
    <row r="333" spans="1:14" hidden="1" x14ac:dyDescent="0.25">
      <c r="A333" t="s">
        <v>448</v>
      </c>
      <c r="B333" s="238">
        <v>1115145</v>
      </c>
      <c r="C333" s="233">
        <v>1115145</v>
      </c>
      <c r="D333">
        <v>111514</v>
      </c>
      <c r="E333">
        <v>10555</v>
      </c>
      <c r="G333">
        <v>1</v>
      </c>
      <c r="H333" s="238">
        <v>5</v>
      </c>
      <c r="I333" t="s">
        <v>2813</v>
      </c>
      <c r="J333" t="s">
        <v>448</v>
      </c>
      <c r="K333">
        <v>0</v>
      </c>
      <c r="L333">
        <v>0</v>
      </c>
      <c r="M333" t="s">
        <v>2565</v>
      </c>
      <c r="N333" t="s">
        <v>2566</v>
      </c>
    </row>
    <row r="334" spans="1:14" hidden="1" x14ac:dyDescent="0.25">
      <c r="A334" t="s">
        <v>448</v>
      </c>
      <c r="B334" s="238">
        <v>1115151</v>
      </c>
      <c r="C334" s="233">
        <v>1115151</v>
      </c>
      <c r="D334">
        <v>111515</v>
      </c>
      <c r="E334">
        <v>8475</v>
      </c>
      <c r="G334">
        <v>1</v>
      </c>
      <c r="H334" s="238">
        <v>1</v>
      </c>
      <c r="I334" t="s">
        <v>2814</v>
      </c>
      <c r="J334" t="s">
        <v>448</v>
      </c>
      <c r="K334">
        <v>0</v>
      </c>
      <c r="L334">
        <v>0</v>
      </c>
      <c r="M334" t="s">
        <v>2565</v>
      </c>
      <c r="N334" t="s">
        <v>2566</v>
      </c>
    </row>
    <row r="335" spans="1:14" hidden="1" x14ac:dyDescent="0.25">
      <c r="A335" t="s">
        <v>448</v>
      </c>
      <c r="B335" s="238">
        <v>1115152</v>
      </c>
      <c r="C335" s="233">
        <v>1115152</v>
      </c>
      <c r="D335">
        <v>111515</v>
      </c>
      <c r="E335">
        <v>10050</v>
      </c>
      <c r="G335">
        <v>1</v>
      </c>
      <c r="H335" s="238">
        <v>2</v>
      </c>
      <c r="I335" t="s">
        <v>2814</v>
      </c>
      <c r="J335" t="s">
        <v>448</v>
      </c>
      <c r="K335">
        <v>0</v>
      </c>
      <c r="L335">
        <v>0</v>
      </c>
      <c r="M335" t="s">
        <v>2565</v>
      </c>
      <c r="N335" t="s">
        <v>2566</v>
      </c>
    </row>
    <row r="336" spans="1:14" hidden="1" x14ac:dyDescent="0.25">
      <c r="A336" t="s">
        <v>448</v>
      </c>
      <c r="B336" s="238">
        <v>1115153</v>
      </c>
      <c r="C336" s="233">
        <v>1115153</v>
      </c>
      <c r="D336">
        <v>111515</v>
      </c>
      <c r="E336">
        <v>12000</v>
      </c>
      <c r="G336">
        <v>1</v>
      </c>
      <c r="H336" s="238">
        <v>3</v>
      </c>
      <c r="I336" t="s">
        <v>2814</v>
      </c>
      <c r="J336" t="s">
        <v>448</v>
      </c>
      <c r="K336">
        <v>0</v>
      </c>
      <c r="L336">
        <v>0</v>
      </c>
      <c r="M336" t="s">
        <v>2565</v>
      </c>
      <c r="N336" t="s">
        <v>2566</v>
      </c>
    </row>
    <row r="337" spans="1:14" hidden="1" x14ac:dyDescent="0.25">
      <c r="A337" t="s">
        <v>448</v>
      </c>
      <c r="B337" s="238">
        <v>1115154</v>
      </c>
      <c r="C337" s="233">
        <v>1115154</v>
      </c>
      <c r="D337">
        <v>111515</v>
      </c>
      <c r="E337">
        <v>10550</v>
      </c>
      <c r="G337">
        <v>1</v>
      </c>
      <c r="H337" s="238">
        <v>4</v>
      </c>
      <c r="I337" t="s">
        <v>2814</v>
      </c>
      <c r="J337" t="s">
        <v>448</v>
      </c>
      <c r="K337">
        <v>0</v>
      </c>
      <c r="L337">
        <v>0</v>
      </c>
      <c r="M337" t="s">
        <v>2565</v>
      </c>
      <c r="N337" t="s">
        <v>2566</v>
      </c>
    </row>
    <row r="338" spans="1:14" hidden="1" x14ac:dyDescent="0.25">
      <c r="A338" t="s">
        <v>448</v>
      </c>
      <c r="B338" s="238">
        <v>1115155</v>
      </c>
      <c r="C338" s="233">
        <v>1115155</v>
      </c>
      <c r="D338">
        <v>111515</v>
      </c>
      <c r="E338">
        <v>12600</v>
      </c>
      <c r="G338">
        <v>1</v>
      </c>
      <c r="H338" s="238">
        <v>5</v>
      </c>
      <c r="I338" t="s">
        <v>2814</v>
      </c>
      <c r="J338" t="s">
        <v>448</v>
      </c>
      <c r="K338">
        <v>0</v>
      </c>
      <c r="L338">
        <v>0</v>
      </c>
      <c r="M338" t="s">
        <v>2565</v>
      </c>
      <c r="N338" t="s">
        <v>2566</v>
      </c>
    </row>
    <row r="339" spans="1:14" hidden="1" x14ac:dyDescent="0.25">
      <c r="A339" t="s">
        <v>387</v>
      </c>
      <c r="B339" s="238">
        <v>1123451</v>
      </c>
      <c r="C339" s="233">
        <v>1123451</v>
      </c>
      <c r="D339">
        <v>112345</v>
      </c>
      <c r="E339">
        <v>520</v>
      </c>
      <c r="G339">
        <v>0</v>
      </c>
      <c r="H339" s="238">
        <v>1</v>
      </c>
      <c r="I339" t="s">
        <v>504</v>
      </c>
      <c r="J339" t="s">
        <v>387</v>
      </c>
      <c r="K339">
        <v>0</v>
      </c>
      <c r="L339">
        <v>0</v>
      </c>
      <c r="M339" t="s">
        <v>2565</v>
      </c>
      <c r="N339" t="s">
        <v>2567</v>
      </c>
    </row>
    <row r="340" spans="1:14" hidden="1" x14ac:dyDescent="0.25">
      <c r="A340" t="s">
        <v>387</v>
      </c>
      <c r="B340" s="238">
        <v>1123452</v>
      </c>
      <c r="C340" s="233">
        <v>1123452</v>
      </c>
      <c r="D340">
        <v>112345</v>
      </c>
      <c r="E340">
        <v>640</v>
      </c>
      <c r="G340">
        <v>0</v>
      </c>
      <c r="H340" s="238">
        <v>2</v>
      </c>
      <c r="I340" t="s">
        <v>504</v>
      </c>
      <c r="J340" t="s">
        <v>387</v>
      </c>
      <c r="K340">
        <v>0</v>
      </c>
      <c r="L340">
        <v>0</v>
      </c>
      <c r="M340" t="s">
        <v>2565</v>
      </c>
      <c r="N340" t="s">
        <v>2567</v>
      </c>
    </row>
    <row r="341" spans="1:14" hidden="1" x14ac:dyDescent="0.25">
      <c r="A341" t="s">
        <v>387</v>
      </c>
      <c r="B341" s="238">
        <v>1123453</v>
      </c>
      <c r="C341" s="233">
        <v>1123453</v>
      </c>
      <c r="D341">
        <v>112345</v>
      </c>
      <c r="E341">
        <v>795</v>
      </c>
      <c r="G341">
        <v>0</v>
      </c>
      <c r="H341" s="238">
        <v>3</v>
      </c>
      <c r="I341" t="s">
        <v>504</v>
      </c>
      <c r="J341" t="s">
        <v>387</v>
      </c>
      <c r="K341">
        <v>0</v>
      </c>
      <c r="L341">
        <v>0</v>
      </c>
      <c r="M341" t="s">
        <v>2565</v>
      </c>
      <c r="N341" t="s">
        <v>2567</v>
      </c>
    </row>
    <row r="342" spans="1:14" hidden="1" x14ac:dyDescent="0.25">
      <c r="A342" t="s">
        <v>387</v>
      </c>
      <c r="B342" s="238">
        <v>1123454</v>
      </c>
      <c r="C342" s="233">
        <v>1123454</v>
      </c>
      <c r="D342">
        <v>112345</v>
      </c>
      <c r="E342">
        <v>675</v>
      </c>
      <c r="G342">
        <v>0</v>
      </c>
      <c r="H342" s="238">
        <v>4</v>
      </c>
      <c r="I342" t="s">
        <v>504</v>
      </c>
      <c r="J342" t="s">
        <v>387</v>
      </c>
      <c r="K342">
        <v>0</v>
      </c>
      <c r="L342">
        <v>0</v>
      </c>
      <c r="M342" t="s">
        <v>2565</v>
      </c>
      <c r="N342" t="s">
        <v>2567</v>
      </c>
    </row>
    <row r="343" spans="1:14" hidden="1" x14ac:dyDescent="0.25">
      <c r="A343" t="s">
        <v>387</v>
      </c>
      <c r="B343" s="238">
        <v>1123455</v>
      </c>
      <c r="C343" s="233">
        <v>1123455</v>
      </c>
      <c r="D343">
        <v>112345</v>
      </c>
      <c r="E343">
        <v>835</v>
      </c>
      <c r="G343">
        <v>0</v>
      </c>
      <c r="H343" s="238">
        <v>5</v>
      </c>
      <c r="I343" t="s">
        <v>504</v>
      </c>
      <c r="J343" t="s">
        <v>387</v>
      </c>
      <c r="K343">
        <v>0</v>
      </c>
      <c r="L343">
        <v>0</v>
      </c>
      <c r="M343" t="s">
        <v>2565</v>
      </c>
      <c r="N343" t="s">
        <v>2567</v>
      </c>
    </row>
    <row r="344" spans="1:14" hidden="1" x14ac:dyDescent="0.25">
      <c r="A344" t="s">
        <v>387</v>
      </c>
      <c r="B344" s="238">
        <v>1113901</v>
      </c>
      <c r="C344" s="233">
        <v>1113901</v>
      </c>
      <c r="D344">
        <v>111390</v>
      </c>
      <c r="F344" t="s">
        <v>397</v>
      </c>
      <c r="G344">
        <v>0</v>
      </c>
      <c r="H344" s="238">
        <v>1</v>
      </c>
      <c r="I344" t="s">
        <v>398</v>
      </c>
      <c r="J344" t="s">
        <v>387</v>
      </c>
      <c r="K344">
        <v>0</v>
      </c>
      <c r="L344">
        <v>0</v>
      </c>
      <c r="M344" t="s">
        <v>2565</v>
      </c>
      <c r="N344" t="s">
        <v>2567</v>
      </c>
    </row>
    <row r="345" spans="1:14" hidden="1" x14ac:dyDescent="0.25">
      <c r="A345" t="s">
        <v>387</v>
      </c>
      <c r="B345" s="238">
        <v>1113902</v>
      </c>
      <c r="C345" s="233">
        <v>1113902</v>
      </c>
      <c r="D345">
        <v>111390</v>
      </c>
      <c r="F345" t="s">
        <v>397</v>
      </c>
      <c r="G345">
        <v>0</v>
      </c>
      <c r="H345" s="238">
        <v>2</v>
      </c>
      <c r="I345" t="s">
        <v>398</v>
      </c>
      <c r="J345" t="s">
        <v>387</v>
      </c>
      <c r="K345">
        <v>0</v>
      </c>
      <c r="L345">
        <v>0</v>
      </c>
      <c r="M345" t="s">
        <v>2565</v>
      </c>
      <c r="N345" t="s">
        <v>2567</v>
      </c>
    </row>
    <row r="346" spans="1:14" hidden="1" x14ac:dyDescent="0.25">
      <c r="A346" t="s">
        <v>387</v>
      </c>
      <c r="B346" s="238">
        <v>1113903</v>
      </c>
      <c r="C346" s="233">
        <v>1113903</v>
      </c>
      <c r="D346">
        <v>111390</v>
      </c>
      <c r="F346" t="s">
        <v>397</v>
      </c>
      <c r="G346">
        <v>0</v>
      </c>
      <c r="H346" s="238">
        <v>3</v>
      </c>
      <c r="I346" t="s">
        <v>398</v>
      </c>
      <c r="J346" t="s">
        <v>387</v>
      </c>
      <c r="K346">
        <v>0</v>
      </c>
      <c r="L346">
        <v>0</v>
      </c>
      <c r="M346" t="s">
        <v>2565</v>
      </c>
      <c r="N346" t="s">
        <v>2567</v>
      </c>
    </row>
    <row r="347" spans="1:14" hidden="1" x14ac:dyDescent="0.25">
      <c r="A347" t="s">
        <v>387</v>
      </c>
      <c r="B347" s="238">
        <v>1113904</v>
      </c>
      <c r="C347" s="233">
        <v>1113904</v>
      </c>
      <c r="D347">
        <v>111390</v>
      </c>
      <c r="F347" t="s">
        <v>397</v>
      </c>
      <c r="G347">
        <v>0</v>
      </c>
      <c r="H347" s="238">
        <v>4</v>
      </c>
      <c r="I347" t="s">
        <v>398</v>
      </c>
      <c r="J347" t="s">
        <v>387</v>
      </c>
      <c r="K347">
        <v>0</v>
      </c>
      <c r="L347">
        <v>0</v>
      </c>
      <c r="M347" t="s">
        <v>2565</v>
      </c>
      <c r="N347" t="s">
        <v>2567</v>
      </c>
    </row>
    <row r="348" spans="1:14" hidden="1" x14ac:dyDescent="0.25">
      <c r="A348" t="s">
        <v>387</v>
      </c>
      <c r="B348" s="238">
        <v>1113905</v>
      </c>
      <c r="C348" s="233">
        <v>1113905</v>
      </c>
      <c r="D348">
        <v>111390</v>
      </c>
      <c r="F348" t="s">
        <v>397</v>
      </c>
      <c r="G348">
        <v>0</v>
      </c>
      <c r="H348" s="238">
        <v>5</v>
      </c>
      <c r="I348" t="s">
        <v>398</v>
      </c>
      <c r="J348" t="s">
        <v>387</v>
      </c>
      <c r="K348">
        <v>0</v>
      </c>
      <c r="L348">
        <v>0</v>
      </c>
      <c r="M348" t="s">
        <v>2565</v>
      </c>
      <c r="N348" t="s">
        <v>2567</v>
      </c>
    </row>
    <row r="349" spans="1:14" hidden="1" x14ac:dyDescent="0.25">
      <c r="A349" t="s">
        <v>607</v>
      </c>
      <c r="B349" s="238">
        <v>1134011</v>
      </c>
      <c r="C349" s="233">
        <v>1134011</v>
      </c>
      <c r="D349">
        <v>113401</v>
      </c>
      <c r="E349">
        <v>2.9</v>
      </c>
      <c r="G349">
        <v>1</v>
      </c>
      <c r="H349" s="238">
        <v>1</v>
      </c>
      <c r="I349" t="s">
        <v>772</v>
      </c>
      <c r="J349" t="s">
        <v>607</v>
      </c>
      <c r="K349">
        <v>0</v>
      </c>
      <c r="L349">
        <v>0</v>
      </c>
      <c r="M349" t="s">
        <v>2552</v>
      </c>
      <c r="N349" t="s">
        <v>2568</v>
      </c>
    </row>
    <row r="350" spans="1:14" hidden="1" x14ac:dyDescent="0.25">
      <c r="A350" t="s">
        <v>607</v>
      </c>
      <c r="B350" s="238">
        <v>1134012</v>
      </c>
      <c r="C350" s="233">
        <v>1134012</v>
      </c>
      <c r="D350">
        <v>113401</v>
      </c>
      <c r="E350">
        <v>3.6</v>
      </c>
      <c r="G350">
        <v>1</v>
      </c>
      <c r="H350" s="238">
        <v>2</v>
      </c>
      <c r="I350" t="s">
        <v>772</v>
      </c>
      <c r="J350" t="s">
        <v>607</v>
      </c>
      <c r="K350">
        <v>0</v>
      </c>
      <c r="L350">
        <v>0</v>
      </c>
      <c r="M350" t="s">
        <v>2552</v>
      </c>
      <c r="N350" t="s">
        <v>2568</v>
      </c>
    </row>
    <row r="351" spans="1:14" hidden="1" x14ac:dyDescent="0.25">
      <c r="A351" t="s">
        <v>607</v>
      </c>
      <c r="B351" s="238">
        <v>1134013</v>
      </c>
      <c r="C351" s="233">
        <v>1134013</v>
      </c>
      <c r="D351">
        <v>113401</v>
      </c>
      <c r="E351">
        <v>4.5</v>
      </c>
      <c r="G351">
        <v>1</v>
      </c>
      <c r="H351" s="238">
        <v>3</v>
      </c>
      <c r="I351" t="s">
        <v>772</v>
      </c>
      <c r="J351" t="s">
        <v>607</v>
      </c>
      <c r="K351">
        <v>0</v>
      </c>
      <c r="L351">
        <v>0</v>
      </c>
      <c r="M351" t="s">
        <v>2552</v>
      </c>
      <c r="N351" t="s">
        <v>2568</v>
      </c>
    </row>
    <row r="352" spans="1:14" hidden="1" x14ac:dyDescent="0.25">
      <c r="A352" t="s">
        <v>607</v>
      </c>
      <c r="B352" s="238">
        <v>1134014</v>
      </c>
      <c r="C352" s="233">
        <v>1134014</v>
      </c>
      <c r="D352">
        <v>113401</v>
      </c>
      <c r="E352">
        <v>4</v>
      </c>
      <c r="G352">
        <v>1</v>
      </c>
      <c r="H352" s="238">
        <v>4</v>
      </c>
      <c r="I352" t="s">
        <v>772</v>
      </c>
      <c r="J352" t="s">
        <v>607</v>
      </c>
      <c r="K352">
        <v>0</v>
      </c>
      <c r="L352">
        <v>0</v>
      </c>
      <c r="M352" t="s">
        <v>2552</v>
      </c>
      <c r="N352" t="s">
        <v>2568</v>
      </c>
    </row>
    <row r="353" spans="1:14" hidden="1" x14ac:dyDescent="0.25">
      <c r="A353" t="s">
        <v>607</v>
      </c>
      <c r="B353" s="238">
        <v>1134015</v>
      </c>
      <c r="C353" s="233">
        <v>1134015</v>
      </c>
      <c r="D353">
        <v>113401</v>
      </c>
      <c r="E353">
        <v>5</v>
      </c>
      <c r="G353">
        <v>1</v>
      </c>
      <c r="H353" s="238">
        <v>5</v>
      </c>
      <c r="I353" t="s">
        <v>772</v>
      </c>
      <c r="J353" t="s">
        <v>607</v>
      </c>
      <c r="K353">
        <v>0</v>
      </c>
      <c r="L353">
        <v>0</v>
      </c>
      <c r="M353" t="s">
        <v>2552</v>
      </c>
      <c r="N353" t="s">
        <v>2568</v>
      </c>
    </row>
    <row r="354" spans="1:14" hidden="1" x14ac:dyDescent="0.25">
      <c r="A354" t="s">
        <v>244</v>
      </c>
      <c r="B354" s="238">
        <v>1140201</v>
      </c>
      <c r="C354" s="233">
        <v>1140201</v>
      </c>
      <c r="D354">
        <v>114020</v>
      </c>
      <c r="F354" t="s">
        <v>397</v>
      </c>
      <c r="G354">
        <v>0</v>
      </c>
      <c r="H354" s="238">
        <v>1</v>
      </c>
      <c r="I354" t="s">
        <v>841</v>
      </c>
      <c r="J354" t="s">
        <v>244</v>
      </c>
      <c r="K354">
        <v>0</v>
      </c>
      <c r="L354">
        <v>0</v>
      </c>
      <c r="M354" t="s">
        <v>2552</v>
      </c>
      <c r="N354" t="s">
        <v>2564</v>
      </c>
    </row>
    <row r="355" spans="1:14" hidden="1" x14ac:dyDescent="0.25">
      <c r="A355" t="s">
        <v>244</v>
      </c>
      <c r="B355" s="238">
        <v>1140202</v>
      </c>
      <c r="C355" s="233">
        <v>1140202</v>
      </c>
      <c r="D355">
        <v>114020</v>
      </c>
      <c r="F355" t="s">
        <v>397</v>
      </c>
      <c r="G355">
        <v>0</v>
      </c>
      <c r="H355" s="238">
        <v>2</v>
      </c>
      <c r="I355" t="s">
        <v>841</v>
      </c>
      <c r="J355" t="s">
        <v>244</v>
      </c>
      <c r="K355">
        <v>0</v>
      </c>
      <c r="L355">
        <v>0</v>
      </c>
      <c r="M355" t="s">
        <v>2552</v>
      </c>
      <c r="N355" t="s">
        <v>2564</v>
      </c>
    </row>
    <row r="356" spans="1:14" hidden="1" x14ac:dyDescent="0.25">
      <c r="A356" t="s">
        <v>244</v>
      </c>
      <c r="B356" s="238">
        <v>1140203</v>
      </c>
      <c r="C356" s="233">
        <v>1140203</v>
      </c>
      <c r="D356">
        <v>114020</v>
      </c>
      <c r="F356" t="s">
        <v>397</v>
      </c>
      <c r="G356">
        <v>0</v>
      </c>
      <c r="H356" s="238">
        <v>3</v>
      </c>
      <c r="I356" t="s">
        <v>841</v>
      </c>
      <c r="J356" t="s">
        <v>244</v>
      </c>
      <c r="K356">
        <v>0</v>
      </c>
      <c r="L356">
        <v>0</v>
      </c>
      <c r="M356" t="s">
        <v>2552</v>
      </c>
      <c r="N356" t="s">
        <v>2564</v>
      </c>
    </row>
    <row r="357" spans="1:14" hidden="1" x14ac:dyDescent="0.25">
      <c r="A357" t="s">
        <v>244</v>
      </c>
      <c r="B357" s="238">
        <v>1140204</v>
      </c>
      <c r="C357" s="233">
        <v>1140204</v>
      </c>
      <c r="D357">
        <v>114020</v>
      </c>
      <c r="F357" t="s">
        <v>397</v>
      </c>
      <c r="G357">
        <v>0</v>
      </c>
      <c r="H357" s="238">
        <v>4</v>
      </c>
      <c r="I357" t="s">
        <v>841</v>
      </c>
      <c r="J357" t="s">
        <v>244</v>
      </c>
      <c r="K357">
        <v>0</v>
      </c>
      <c r="L357">
        <v>0</v>
      </c>
      <c r="M357" t="s">
        <v>2552</v>
      </c>
      <c r="N357" t="s">
        <v>2564</v>
      </c>
    </row>
    <row r="358" spans="1:14" hidden="1" x14ac:dyDescent="0.25">
      <c r="A358" t="s">
        <v>244</v>
      </c>
      <c r="B358" s="238">
        <v>1140205</v>
      </c>
      <c r="C358" s="233">
        <v>1140205</v>
      </c>
      <c r="D358">
        <v>114020</v>
      </c>
      <c r="F358" t="s">
        <v>397</v>
      </c>
      <c r="G358">
        <v>0</v>
      </c>
      <c r="H358" s="238">
        <v>5</v>
      </c>
      <c r="I358" t="s">
        <v>841</v>
      </c>
      <c r="J358" t="s">
        <v>244</v>
      </c>
      <c r="K358">
        <v>0</v>
      </c>
      <c r="L358">
        <v>0</v>
      </c>
      <c r="M358" t="s">
        <v>2552</v>
      </c>
      <c r="N358" t="s">
        <v>2564</v>
      </c>
    </row>
    <row r="359" spans="1:14" hidden="1" x14ac:dyDescent="0.25">
      <c r="A359" t="s">
        <v>615</v>
      </c>
      <c r="B359" s="238">
        <v>1141941</v>
      </c>
      <c r="C359" s="233">
        <v>1141941</v>
      </c>
      <c r="D359">
        <v>114194</v>
      </c>
      <c r="E359">
        <v>28</v>
      </c>
      <c r="G359">
        <v>1</v>
      </c>
      <c r="H359" s="238">
        <v>1</v>
      </c>
      <c r="I359" t="s">
        <v>9</v>
      </c>
      <c r="J359" t="s">
        <v>615</v>
      </c>
      <c r="K359">
        <v>0</v>
      </c>
      <c r="L359">
        <v>0</v>
      </c>
      <c r="M359" t="s">
        <v>2503</v>
      </c>
      <c r="N359" t="s">
        <v>2551</v>
      </c>
    </row>
    <row r="360" spans="1:14" hidden="1" x14ac:dyDescent="0.25">
      <c r="A360" t="s">
        <v>615</v>
      </c>
      <c r="B360" s="238">
        <v>1141942</v>
      </c>
      <c r="C360" s="233">
        <v>1141942</v>
      </c>
      <c r="D360">
        <v>114194</v>
      </c>
      <c r="E360">
        <v>32</v>
      </c>
      <c r="G360">
        <v>1</v>
      </c>
      <c r="H360" s="238">
        <v>2</v>
      </c>
      <c r="I360" t="s">
        <v>9</v>
      </c>
      <c r="J360" t="s">
        <v>615</v>
      </c>
      <c r="K360">
        <v>0</v>
      </c>
      <c r="L360">
        <v>0</v>
      </c>
      <c r="M360" t="s">
        <v>2503</v>
      </c>
      <c r="N360" t="s">
        <v>2551</v>
      </c>
    </row>
    <row r="361" spans="1:14" hidden="1" x14ac:dyDescent="0.25">
      <c r="A361" t="s">
        <v>615</v>
      </c>
      <c r="B361" s="238">
        <v>1141943</v>
      </c>
      <c r="C361" s="233">
        <v>1141943</v>
      </c>
      <c r="D361">
        <v>114194</v>
      </c>
      <c r="E361">
        <v>42</v>
      </c>
      <c r="G361">
        <v>1</v>
      </c>
      <c r="H361" s="238">
        <v>3</v>
      </c>
      <c r="I361" t="s">
        <v>9</v>
      </c>
      <c r="J361" t="s">
        <v>615</v>
      </c>
      <c r="K361">
        <v>0</v>
      </c>
      <c r="L361">
        <v>0</v>
      </c>
      <c r="M361" t="s">
        <v>2503</v>
      </c>
      <c r="N361" t="s">
        <v>2551</v>
      </c>
    </row>
    <row r="362" spans="1:14" hidden="1" x14ac:dyDescent="0.25">
      <c r="A362" t="s">
        <v>615</v>
      </c>
      <c r="B362" s="238">
        <v>1141944</v>
      </c>
      <c r="C362" s="233">
        <v>1141944</v>
      </c>
      <c r="D362">
        <v>114194</v>
      </c>
      <c r="E362">
        <v>35</v>
      </c>
      <c r="G362">
        <v>1</v>
      </c>
      <c r="H362" s="238">
        <v>4</v>
      </c>
      <c r="I362" t="s">
        <v>9</v>
      </c>
      <c r="J362" t="s">
        <v>615</v>
      </c>
      <c r="K362">
        <v>0</v>
      </c>
      <c r="L362">
        <v>0</v>
      </c>
      <c r="M362" t="s">
        <v>2503</v>
      </c>
      <c r="N362" t="s">
        <v>2551</v>
      </c>
    </row>
    <row r="363" spans="1:14" hidden="1" x14ac:dyDescent="0.25">
      <c r="A363" t="s">
        <v>615</v>
      </c>
      <c r="B363" s="238">
        <v>1141945</v>
      </c>
      <c r="C363" s="233">
        <v>1141945</v>
      </c>
      <c r="D363">
        <v>114194</v>
      </c>
      <c r="E363">
        <v>45</v>
      </c>
      <c r="G363">
        <v>1</v>
      </c>
      <c r="H363" s="238">
        <v>5</v>
      </c>
      <c r="I363" t="s">
        <v>9</v>
      </c>
      <c r="J363" t="s">
        <v>615</v>
      </c>
      <c r="K363">
        <v>0</v>
      </c>
      <c r="L363">
        <v>0</v>
      </c>
      <c r="M363" t="s">
        <v>2503</v>
      </c>
      <c r="N363" t="s">
        <v>2551</v>
      </c>
    </row>
    <row r="364" spans="1:14" hidden="1" x14ac:dyDescent="0.25">
      <c r="A364" t="s">
        <v>2569</v>
      </c>
      <c r="B364" s="238">
        <v>1114121</v>
      </c>
      <c r="C364" s="233">
        <v>1114121</v>
      </c>
      <c r="D364">
        <v>111412</v>
      </c>
      <c r="F364" t="s">
        <v>397</v>
      </c>
      <c r="G364">
        <v>0</v>
      </c>
      <c r="H364" s="238">
        <v>1</v>
      </c>
      <c r="I364" t="s">
        <v>2570</v>
      </c>
      <c r="J364" t="s">
        <v>2569</v>
      </c>
      <c r="K364">
        <v>0</v>
      </c>
      <c r="L364">
        <v>0</v>
      </c>
      <c r="M364" t="s">
        <v>1411</v>
      </c>
    </row>
    <row r="365" spans="1:14" hidden="1" x14ac:dyDescent="0.25">
      <c r="A365" t="s">
        <v>2569</v>
      </c>
      <c r="B365" s="238">
        <v>1114122</v>
      </c>
      <c r="C365" s="233">
        <v>1114122</v>
      </c>
      <c r="D365">
        <v>111412</v>
      </c>
      <c r="F365" t="s">
        <v>397</v>
      </c>
      <c r="G365">
        <v>0</v>
      </c>
      <c r="H365" s="238">
        <v>2</v>
      </c>
      <c r="I365" t="s">
        <v>2570</v>
      </c>
      <c r="J365" t="s">
        <v>2569</v>
      </c>
      <c r="K365">
        <v>0</v>
      </c>
      <c r="L365">
        <v>0</v>
      </c>
      <c r="M365" t="s">
        <v>1411</v>
      </c>
    </row>
    <row r="366" spans="1:14" hidden="1" x14ac:dyDescent="0.25">
      <c r="A366" t="s">
        <v>2569</v>
      </c>
      <c r="B366" s="238">
        <v>1114123</v>
      </c>
      <c r="C366" s="233">
        <v>1114123</v>
      </c>
      <c r="D366">
        <v>111412</v>
      </c>
      <c r="F366" t="s">
        <v>397</v>
      </c>
      <c r="G366">
        <v>0</v>
      </c>
      <c r="H366" s="238">
        <v>3</v>
      </c>
      <c r="I366" t="s">
        <v>2570</v>
      </c>
      <c r="J366" t="s">
        <v>2569</v>
      </c>
      <c r="K366">
        <v>0</v>
      </c>
      <c r="L366">
        <v>0</v>
      </c>
      <c r="M366" t="s">
        <v>1411</v>
      </c>
    </row>
    <row r="367" spans="1:14" hidden="1" x14ac:dyDescent="0.25">
      <c r="A367" t="s">
        <v>2569</v>
      </c>
      <c r="B367" s="238">
        <v>1114124</v>
      </c>
      <c r="C367" s="233">
        <v>1114124</v>
      </c>
      <c r="D367">
        <v>111412</v>
      </c>
      <c r="F367" t="s">
        <v>397</v>
      </c>
      <c r="G367">
        <v>0</v>
      </c>
      <c r="H367" s="238">
        <v>4</v>
      </c>
      <c r="I367" t="s">
        <v>2570</v>
      </c>
      <c r="J367" t="s">
        <v>2569</v>
      </c>
      <c r="K367">
        <v>0</v>
      </c>
      <c r="L367">
        <v>0</v>
      </c>
      <c r="M367" t="s">
        <v>1411</v>
      </c>
    </row>
    <row r="368" spans="1:14" hidden="1" x14ac:dyDescent="0.25">
      <c r="A368" t="s">
        <v>2569</v>
      </c>
      <c r="B368" s="238">
        <v>1114125</v>
      </c>
      <c r="C368" s="233">
        <v>1114125</v>
      </c>
      <c r="D368">
        <v>111412</v>
      </c>
      <c r="F368" t="s">
        <v>397</v>
      </c>
      <c r="G368">
        <v>0</v>
      </c>
      <c r="H368" s="238">
        <v>5</v>
      </c>
      <c r="I368" t="s">
        <v>2570</v>
      </c>
      <c r="J368" t="s">
        <v>2569</v>
      </c>
      <c r="K368">
        <v>0</v>
      </c>
      <c r="L368">
        <v>0</v>
      </c>
      <c r="M368" t="s">
        <v>1411</v>
      </c>
    </row>
    <row r="369" spans="1:14" hidden="1" x14ac:dyDescent="0.25">
      <c r="A369" t="s">
        <v>392</v>
      </c>
      <c r="B369" s="238">
        <v>24011113521</v>
      </c>
      <c r="C369" s="238" t="s">
        <v>298</v>
      </c>
      <c r="D369">
        <v>111352</v>
      </c>
      <c r="E369">
        <v>230</v>
      </c>
      <c r="G369">
        <v>0</v>
      </c>
      <c r="H369" s="238">
        <v>1</v>
      </c>
      <c r="I369" t="s">
        <v>2858</v>
      </c>
      <c r="J369" t="s">
        <v>392</v>
      </c>
      <c r="K369">
        <v>2401</v>
      </c>
      <c r="L369">
        <v>0</v>
      </c>
      <c r="M369" t="s">
        <v>2530</v>
      </c>
      <c r="N369" t="s">
        <v>2531</v>
      </c>
    </row>
    <row r="370" spans="1:14" hidden="1" x14ac:dyDescent="0.25">
      <c r="A370" t="s">
        <v>392</v>
      </c>
      <c r="B370" s="238">
        <v>24011113522</v>
      </c>
      <c r="C370" s="238" t="s">
        <v>298</v>
      </c>
      <c r="D370">
        <v>111352</v>
      </c>
      <c r="E370">
        <v>280</v>
      </c>
      <c r="G370">
        <v>0</v>
      </c>
      <c r="H370" s="238">
        <v>2</v>
      </c>
      <c r="I370" t="s">
        <v>2859</v>
      </c>
      <c r="J370" t="s">
        <v>392</v>
      </c>
      <c r="K370">
        <v>2401</v>
      </c>
      <c r="L370">
        <v>0</v>
      </c>
      <c r="M370" t="s">
        <v>2530</v>
      </c>
      <c r="N370" t="s">
        <v>2531</v>
      </c>
    </row>
    <row r="371" spans="1:14" hidden="1" x14ac:dyDescent="0.25">
      <c r="A371" t="s">
        <v>392</v>
      </c>
      <c r="B371" s="238">
        <v>24011113523</v>
      </c>
      <c r="C371" s="238" t="s">
        <v>298</v>
      </c>
      <c r="D371">
        <v>111352</v>
      </c>
      <c r="E371">
        <v>345</v>
      </c>
      <c r="G371">
        <v>0</v>
      </c>
      <c r="H371" s="238">
        <v>3</v>
      </c>
      <c r="I371" t="s">
        <v>2860</v>
      </c>
      <c r="J371" t="s">
        <v>392</v>
      </c>
      <c r="K371">
        <v>2401</v>
      </c>
      <c r="L371">
        <v>0</v>
      </c>
      <c r="M371" t="s">
        <v>2530</v>
      </c>
      <c r="N371" t="s">
        <v>2531</v>
      </c>
    </row>
    <row r="372" spans="1:14" hidden="1" x14ac:dyDescent="0.25">
      <c r="A372" t="s">
        <v>392</v>
      </c>
      <c r="B372" s="238">
        <v>24011113524</v>
      </c>
      <c r="C372" s="238" t="s">
        <v>298</v>
      </c>
      <c r="D372">
        <v>111352</v>
      </c>
      <c r="E372">
        <v>295</v>
      </c>
      <c r="G372">
        <v>0</v>
      </c>
      <c r="H372" s="238">
        <v>4</v>
      </c>
      <c r="I372" t="s">
        <v>2861</v>
      </c>
      <c r="J372" t="s">
        <v>392</v>
      </c>
      <c r="K372">
        <v>2401</v>
      </c>
      <c r="L372">
        <v>0</v>
      </c>
      <c r="M372" t="s">
        <v>2530</v>
      </c>
      <c r="N372" t="s">
        <v>2531</v>
      </c>
    </row>
    <row r="373" spans="1:14" hidden="1" x14ac:dyDescent="0.25">
      <c r="A373" t="s">
        <v>392</v>
      </c>
      <c r="B373" s="238">
        <v>24011113525</v>
      </c>
      <c r="C373" s="238" t="s">
        <v>298</v>
      </c>
      <c r="D373">
        <v>111352</v>
      </c>
      <c r="E373">
        <v>360</v>
      </c>
      <c r="G373">
        <v>0</v>
      </c>
      <c r="H373" s="238">
        <v>5</v>
      </c>
      <c r="I373" t="s">
        <v>2862</v>
      </c>
      <c r="J373" t="s">
        <v>392</v>
      </c>
      <c r="K373">
        <v>2401</v>
      </c>
      <c r="L373">
        <v>0</v>
      </c>
      <c r="M373" t="s">
        <v>2530</v>
      </c>
      <c r="N373" t="s">
        <v>2531</v>
      </c>
    </row>
    <row r="374" spans="1:14" hidden="1" x14ac:dyDescent="0.25">
      <c r="A374" t="s">
        <v>392</v>
      </c>
      <c r="B374" s="238">
        <v>24011113921</v>
      </c>
      <c r="C374" s="238" t="s">
        <v>298</v>
      </c>
      <c r="D374">
        <v>111392</v>
      </c>
      <c r="E374">
        <v>520</v>
      </c>
      <c r="G374">
        <v>0</v>
      </c>
      <c r="H374" s="238">
        <v>1</v>
      </c>
      <c r="I374" t="s">
        <v>2868</v>
      </c>
      <c r="J374" t="s">
        <v>392</v>
      </c>
      <c r="K374">
        <v>2401</v>
      </c>
      <c r="L374">
        <v>0</v>
      </c>
      <c r="M374" t="s">
        <v>2571</v>
      </c>
      <c r="N374" t="s">
        <v>2572</v>
      </c>
    </row>
    <row r="375" spans="1:14" hidden="1" x14ac:dyDescent="0.25">
      <c r="A375" t="s">
        <v>392</v>
      </c>
      <c r="B375" s="238">
        <v>24011113922</v>
      </c>
      <c r="C375" s="238" t="s">
        <v>298</v>
      </c>
      <c r="D375">
        <v>111392</v>
      </c>
      <c r="E375">
        <v>640</v>
      </c>
      <c r="G375">
        <v>0</v>
      </c>
      <c r="H375" s="238">
        <v>2</v>
      </c>
      <c r="I375" t="s">
        <v>2869</v>
      </c>
      <c r="J375" t="s">
        <v>392</v>
      </c>
      <c r="K375">
        <v>2401</v>
      </c>
      <c r="L375">
        <v>0</v>
      </c>
      <c r="M375" t="s">
        <v>2571</v>
      </c>
      <c r="N375" t="s">
        <v>2572</v>
      </c>
    </row>
    <row r="376" spans="1:14" hidden="1" x14ac:dyDescent="0.25">
      <c r="A376" t="s">
        <v>392</v>
      </c>
      <c r="B376" s="238">
        <v>24011113923</v>
      </c>
      <c r="C376" s="238" t="s">
        <v>298</v>
      </c>
      <c r="D376">
        <v>111392</v>
      </c>
      <c r="E376">
        <v>795</v>
      </c>
      <c r="G376">
        <v>0</v>
      </c>
      <c r="H376" s="238">
        <v>3</v>
      </c>
      <c r="I376" t="s">
        <v>2870</v>
      </c>
      <c r="J376" t="s">
        <v>392</v>
      </c>
      <c r="K376">
        <v>2401</v>
      </c>
      <c r="L376">
        <v>0</v>
      </c>
      <c r="M376" t="s">
        <v>2571</v>
      </c>
      <c r="N376" t="s">
        <v>2572</v>
      </c>
    </row>
    <row r="377" spans="1:14" hidden="1" x14ac:dyDescent="0.25">
      <c r="A377" t="s">
        <v>392</v>
      </c>
      <c r="B377" s="238">
        <v>24011113924</v>
      </c>
      <c r="C377" s="238" t="s">
        <v>298</v>
      </c>
      <c r="D377">
        <v>111392</v>
      </c>
      <c r="E377">
        <v>675</v>
      </c>
      <c r="G377">
        <v>0</v>
      </c>
      <c r="H377" s="238">
        <v>4</v>
      </c>
      <c r="I377" t="s">
        <v>2871</v>
      </c>
      <c r="J377" t="s">
        <v>392</v>
      </c>
      <c r="K377">
        <v>2401</v>
      </c>
      <c r="L377">
        <v>0</v>
      </c>
      <c r="M377" t="s">
        <v>2571</v>
      </c>
      <c r="N377" t="s">
        <v>2572</v>
      </c>
    </row>
    <row r="378" spans="1:14" hidden="1" x14ac:dyDescent="0.25">
      <c r="A378" t="s">
        <v>392</v>
      </c>
      <c r="B378" s="238">
        <v>24011113925</v>
      </c>
      <c r="C378" s="238" t="s">
        <v>298</v>
      </c>
      <c r="D378">
        <v>111392</v>
      </c>
      <c r="E378">
        <v>835</v>
      </c>
      <c r="G378">
        <v>0</v>
      </c>
      <c r="H378" s="238">
        <v>5</v>
      </c>
      <c r="I378" t="s">
        <v>2872</v>
      </c>
      <c r="J378" t="s">
        <v>392</v>
      </c>
      <c r="K378">
        <v>2401</v>
      </c>
      <c r="L378">
        <v>0</v>
      </c>
      <c r="M378" t="s">
        <v>2571</v>
      </c>
      <c r="N378" t="s">
        <v>2572</v>
      </c>
    </row>
    <row r="379" spans="1:14" hidden="1" x14ac:dyDescent="0.25">
      <c r="A379" t="s">
        <v>392</v>
      </c>
      <c r="B379" s="238">
        <v>24011160391</v>
      </c>
      <c r="C379" s="238" t="s">
        <v>298</v>
      </c>
      <c r="D379">
        <v>116039</v>
      </c>
      <c r="E379">
        <v>240</v>
      </c>
      <c r="G379">
        <v>0</v>
      </c>
      <c r="H379" s="238">
        <v>1</v>
      </c>
      <c r="I379" t="s">
        <v>2863</v>
      </c>
      <c r="J379" t="s">
        <v>392</v>
      </c>
      <c r="K379">
        <v>2401</v>
      </c>
      <c r="L379">
        <v>0</v>
      </c>
      <c r="M379" t="s">
        <v>2571</v>
      </c>
      <c r="N379" t="s">
        <v>2572</v>
      </c>
    </row>
    <row r="380" spans="1:14" hidden="1" x14ac:dyDescent="0.25">
      <c r="A380" t="s">
        <v>392</v>
      </c>
      <c r="B380" s="238">
        <v>24011160392</v>
      </c>
      <c r="C380" s="238" t="s">
        <v>298</v>
      </c>
      <c r="D380">
        <v>116039</v>
      </c>
      <c r="E380">
        <v>350</v>
      </c>
      <c r="G380">
        <v>0</v>
      </c>
      <c r="H380" s="238">
        <v>2</v>
      </c>
      <c r="I380" t="s">
        <v>2864</v>
      </c>
      <c r="J380" t="s">
        <v>392</v>
      </c>
      <c r="K380">
        <v>2401</v>
      </c>
      <c r="L380">
        <v>0</v>
      </c>
      <c r="M380" t="s">
        <v>2571</v>
      </c>
      <c r="N380" t="s">
        <v>2572</v>
      </c>
    </row>
    <row r="381" spans="1:14" hidden="1" x14ac:dyDescent="0.25">
      <c r="A381" t="s">
        <v>392</v>
      </c>
      <c r="B381" s="238">
        <v>24011160393</v>
      </c>
      <c r="C381" s="238" t="s">
        <v>298</v>
      </c>
      <c r="D381">
        <v>116039</v>
      </c>
      <c r="E381">
        <v>470</v>
      </c>
      <c r="G381">
        <v>0</v>
      </c>
      <c r="H381" s="238">
        <v>3</v>
      </c>
      <c r="I381" t="s">
        <v>2865</v>
      </c>
      <c r="J381" t="s">
        <v>392</v>
      </c>
      <c r="K381">
        <v>2401</v>
      </c>
      <c r="L381">
        <v>0</v>
      </c>
      <c r="M381" t="s">
        <v>2571</v>
      </c>
      <c r="N381" t="s">
        <v>2572</v>
      </c>
    </row>
    <row r="382" spans="1:14" hidden="1" x14ac:dyDescent="0.25">
      <c r="A382" t="s">
        <v>392</v>
      </c>
      <c r="B382" s="238">
        <v>24011160394</v>
      </c>
      <c r="C382" s="238" t="s">
        <v>298</v>
      </c>
      <c r="D382">
        <v>116039</v>
      </c>
      <c r="E382">
        <v>370</v>
      </c>
      <c r="G382">
        <v>0</v>
      </c>
      <c r="H382" s="238">
        <v>4</v>
      </c>
      <c r="I382" t="s">
        <v>2866</v>
      </c>
      <c r="J382" t="s">
        <v>392</v>
      </c>
      <c r="K382">
        <v>2401</v>
      </c>
      <c r="L382">
        <v>0</v>
      </c>
      <c r="M382" t="s">
        <v>2571</v>
      </c>
      <c r="N382" t="s">
        <v>2572</v>
      </c>
    </row>
    <row r="383" spans="1:14" hidden="1" x14ac:dyDescent="0.25">
      <c r="A383" t="s">
        <v>392</v>
      </c>
      <c r="B383" s="238">
        <v>24011160395</v>
      </c>
      <c r="C383" s="238" t="s">
        <v>298</v>
      </c>
      <c r="D383">
        <v>116039</v>
      </c>
      <c r="E383">
        <v>495</v>
      </c>
      <c r="G383">
        <v>0</v>
      </c>
      <c r="H383" s="238">
        <v>5</v>
      </c>
      <c r="I383" t="s">
        <v>2867</v>
      </c>
      <c r="J383" t="s">
        <v>392</v>
      </c>
      <c r="K383">
        <v>2401</v>
      </c>
      <c r="L383">
        <v>0</v>
      </c>
      <c r="M383" t="s">
        <v>2571</v>
      </c>
      <c r="N383" t="s">
        <v>2572</v>
      </c>
    </row>
    <row r="384" spans="1:14" hidden="1" x14ac:dyDescent="0.25">
      <c r="A384" t="s">
        <v>392</v>
      </c>
      <c r="B384" s="238">
        <v>24011113951</v>
      </c>
      <c r="C384" s="238" t="s">
        <v>298</v>
      </c>
      <c r="D384">
        <v>111395</v>
      </c>
      <c r="E384">
        <v>615</v>
      </c>
      <c r="G384">
        <v>0</v>
      </c>
      <c r="H384" s="238">
        <v>1</v>
      </c>
      <c r="I384" t="s">
        <v>2873</v>
      </c>
      <c r="J384" t="s">
        <v>392</v>
      </c>
      <c r="K384">
        <v>2401</v>
      </c>
      <c r="L384">
        <v>0</v>
      </c>
      <c r="M384" t="s">
        <v>2571</v>
      </c>
      <c r="N384" t="s">
        <v>2572</v>
      </c>
    </row>
    <row r="385" spans="1:14" hidden="1" x14ac:dyDescent="0.25">
      <c r="A385" t="s">
        <v>392</v>
      </c>
      <c r="B385" s="238">
        <v>24011113952</v>
      </c>
      <c r="C385" s="238" t="s">
        <v>298</v>
      </c>
      <c r="D385">
        <v>111395</v>
      </c>
      <c r="E385">
        <v>790</v>
      </c>
      <c r="G385">
        <v>0</v>
      </c>
      <c r="H385" s="238">
        <v>2</v>
      </c>
      <c r="I385" t="s">
        <v>2874</v>
      </c>
      <c r="J385" t="s">
        <v>392</v>
      </c>
      <c r="K385">
        <v>2401</v>
      </c>
      <c r="L385">
        <v>0</v>
      </c>
      <c r="M385" t="s">
        <v>2571</v>
      </c>
      <c r="N385" t="s">
        <v>2572</v>
      </c>
    </row>
    <row r="386" spans="1:14" hidden="1" x14ac:dyDescent="0.25">
      <c r="A386" t="s">
        <v>392</v>
      </c>
      <c r="B386" s="238">
        <v>24011113953</v>
      </c>
      <c r="C386" s="238" t="s">
        <v>298</v>
      </c>
      <c r="D386">
        <v>111395</v>
      </c>
      <c r="E386">
        <v>960</v>
      </c>
      <c r="G386">
        <v>0</v>
      </c>
      <c r="H386" s="238">
        <v>3</v>
      </c>
      <c r="I386" t="s">
        <v>2875</v>
      </c>
      <c r="J386" t="s">
        <v>392</v>
      </c>
      <c r="K386">
        <v>2401</v>
      </c>
      <c r="L386">
        <v>0</v>
      </c>
      <c r="M386" t="s">
        <v>2571</v>
      </c>
      <c r="N386" t="s">
        <v>2572</v>
      </c>
    </row>
    <row r="387" spans="1:14" hidden="1" x14ac:dyDescent="0.25">
      <c r="A387" t="s">
        <v>392</v>
      </c>
      <c r="B387" s="238">
        <v>24011113954</v>
      </c>
      <c r="C387" s="238" t="s">
        <v>298</v>
      </c>
      <c r="D387">
        <v>111395</v>
      </c>
      <c r="E387">
        <v>830</v>
      </c>
      <c r="G387">
        <v>0</v>
      </c>
      <c r="H387" s="238">
        <v>4</v>
      </c>
      <c r="I387" t="s">
        <v>2876</v>
      </c>
      <c r="J387" t="s">
        <v>392</v>
      </c>
      <c r="K387">
        <v>2401</v>
      </c>
      <c r="L387">
        <v>0</v>
      </c>
      <c r="M387" t="s">
        <v>2571</v>
      </c>
      <c r="N387" t="s">
        <v>2572</v>
      </c>
    </row>
    <row r="388" spans="1:14" hidden="1" x14ac:dyDescent="0.25">
      <c r="A388" t="s">
        <v>392</v>
      </c>
      <c r="B388" s="238">
        <v>24011113955</v>
      </c>
      <c r="C388" s="238" t="s">
        <v>298</v>
      </c>
      <c r="D388">
        <v>111395</v>
      </c>
      <c r="E388">
        <v>1005</v>
      </c>
      <c r="G388">
        <v>0</v>
      </c>
      <c r="H388" s="238">
        <v>5</v>
      </c>
      <c r="I388" t="s">
        <v>2877</v>
      </c>
      <c r="J388" t="s">
        <v>392</v>
      </c>
      <c r="K388">
        <v>2401</v>
      </c>
      <c r="L388">
        <v>0</v>
      </c>
      <c r="M388" t="s">
        <v>2571</v>
      </c>
      <c r="N388" t="s">
        <v>2572</v>
      </c>
    </row>
    <row r="389" spans="1:14" hidden="1" x14ac:dyDescent="0.25">
      <c r="A389" t="s">
        <v>404</v>
      </c>
      <c r="B389" s="238">
        <v>1114291</v>
      </c>
      <c r="C389" s="233">
        <v>1114291</v>
      </c>
      <c r="D389">
        <v>111429</v>
      </c>
      <c r="E389">
        <v>229</v>
      </c>
      <c r="G389">
        <v>1</v>
      </c>
      <c r="H389" s="238">
        <v>1</v>
      </c>
      <c r="I389" t="s">
        <v>1444</v>
      </c>
      <c r="J389" t="s">
        <v>404</v>
      </c>
      <c r="K389">
        <v>0</v>
      </c>
      <c r="L389">
        <v>0</v>
      </c>
      <c r="M389" t="s">
        <v>2573</v>
      </c>
      <c r="N389" t="s">
        <v>2574</v>
      </c>
    </row>
    <row r="390" spans="1:14" hidden="1" x14ac:dyDescent="0.25">
      <c r="A390" t="s">
        <v>404</v>
      </c>
      <c r="B390" s="238">
        <v>1114292</v>
      </c>
      <c r="C390" s="233">
        <v>1114292</v>
      </c>
      <c r="D390">
        <v>111429</v>
      </c>
      <c r="E390">
        <v>278</v>
      </c>
      <c r="G390">
        <v>1</v>
      </c>
      <c r="H390" s="238">
        <v>2</v>
      </c>
      <c r="I390" t="s">
        <v>1444</v>
      </c>
      <c r="J390" t="s">
        <v>404</v>
      </c>
      <c r="K390">
        <v>0</v>
      </c>
      <c r="L390">
        <v>0</v>
      </c>
      <c r="M390" t="s">
        <v>2573</v>
      </c>
      <c r="N390" t="s">
        <v>2574</v>
      </c>
    </row>
    <row r="391" spans="1:14" hidden="1" x14ac:dyDescent="0.25">
      <c r="A391" t="s">
        <v>404</v>
      </c>
      <c r="B391" s="238">
        <v>1114293</v>
      </c>
      <c r="C391" s="233">
        <v>1114293</v>
      </c>
      <c r="D391">
        <v>111429</v>
      </c>
      <c r="E391">
        <v>332</v>
      </c>
      <c r="G391">
        <v>1</v>
      </c>
      <c r="H391" s="238">
        <v>3</v>
      </c>
      <c r="I391" t="s">
        <v>1444</v>
      </c>
      <c r="J391" t="s">
        <v>404</v>
      </c>
      <c r="K391">
        <v>0</v>
      </c>
      <c r="L391">
        <v>0</v>
      </c>
      <c r="M391" t="s">
        <v>2573</v>
      </c>
      <c r="N391" t="s">
        <v>2574</v>
      </c>
    </row>
    <row r="392" spans="1:14" hidden="1" x14ac:dyDescent="0.25">
      <c r="A392" t="s">
        <v>404</v>
      </c>
      <c r="B392" s="238">
        <v>1114294</v>
      </c>
      <c r="C392" s="233">
        <v>1114294</v>
      </c>
      <c r="D392">
        <v>111429</v>
      </c>
      <c r="E392">
        <v>294</v>
      </c>
      <c r="G392">
        <v>1</v>
      </c>
      <c r="H392" s="238">
        <v>4</v>
      </c>
      <c r="I392" t="s">
        <v>1444</v>
      </c>
      <c r="J392" t="s">
        <v>404</v>
      </c>
      <c r="K392">
        <v>0</v>
      </c>
      <c r="L392">
        <v>0</v>
      </c>
      <c r="M392" t="s">
        <v>2573</v>
      </c>
      <c r="N392" t="s">
        <v>2574</v>
      </c>
    </row>
    <row r="393" spans="1:14" hidden="1" x14ac:dyDescent="0.25">
      <c r="A393" t="s">
        <v>404</v>
      </c>
      <c r="B393" s="238">
        <v>1114295</v>
      </c>
      <c r="C393" s="233">
        <v>1114295</v>
      </c>
      <c r="D393">
        <v>111429</v>
      </c>
      <c r="E393">
        <v>354</v>
      </c>
      <c r="G393">
        <v>1</v>
      </c>
      <c r="H393" s="238">
        <v>5</v>
      </c>
      <c r="I393" t="s">
        <v>1444</v>
      </c>
      <c r="J393" t="s">
        <v>404</v>
      </c>
      <c r="K393">
        <v>0</v>
      </c>
      <c r="L393">
        <v>0</v>
      </c>
      <c r="M393" t="s">
        <v>2573</v>
      </c>
      <c r="N393" t="s">
        <v>2574</v>
      </c>
    </row>
    <row r="394" spans="1:14" hidden="1" x14ac:dyDescent="0.25">
      <c r="A394" t="s">
        <v>615</v>
      </c>
      <c r="B394" s="238">
        <v>42081140211</v>
      </c>
      <c r="C394" s="238" t="s">
        <v>298</v>
      </c>
      <c r="D394">
        <v>114021</v>
      </c>
      <c r="E394">
        <v>22.05</v>
      </c>
      <c r="G394">
        <v>0</v>
      </c>
      <c r="H394" s="238">
        <v>1</v>
      </c>
      <c r="I394" t="s">
        <v>11</v>
      </c>
      <c r="J394" t="s">
        <v>615</v>
      </c>
      <c r="K394">
        <v>4208</v>
      </c>
      <c r="L394">
        <v>0</v>
      </c>
      <c r="M394" t="s">
        <v>2552</v>
      </c>
      <c r="N394" t="s">
        <v>2553</v>
      </c>
    </row>
    <row r="395" spans="1:14" hidden="1" x14ac:dyDescent="0.25">
      <c r="A395" t="s">
        <v>615</v>
      </c>
      <c r="B395" s="238">
        <v>42081140212</v>
      </c>
      <c r="C395" s="238" t="s">
        <v>298</v>
      </c>
      <c r="D395">
        <v>114021</v>
      </c>
      <c r="E395">
        <v>22.05</v>
      </c>
      <c r="G395">
        <v>0</v>
      </c>
      <c r="H395" s="238">
        <v>2</v>
      </c>
      <c r="I395" t="s">
        <v>11</v>
      </c>
      <c r="J395" t="s">
        <v>615</v>
      </c>
      <c r="K395">
        <v>4208</v>
      </c>
      <c r="L395">
        <v>0</v>
      </c>
      <c r="M395" t="s">
        <v>2552</v>
      </c>
      <c r="N395" t="s">
        <v>2553</v>
      </c>
    </row>
    <row r="396" spans="1:14" hidden="1" x14ac:dyDescent="0.25">
      <c r="A396" t="s">
        <v>615</v>
      </c>
      <c r="B396" s="238">
        <v>42081140213</v>
      </c>
      <c r="C396" s="238" t="s">
        <v>298</v>
      </c>
      <c r="D396">
        <v>114021</v>
      </c>
      <c r="E396">
        <v>22.05</v>
      </c>
      <c r="G396">
        <v>0</v>
      </c>
      <c r="H396" s="238">
        <v>3</v>
      </c>
      <c r="I396" t="s">
        <v>11</v>
      </c>
      <c r="J396" t="s">
        <v>615</v>
      </c>
      <c r="K396">
        <v>4208</v>
      </c>
      <c r="L396">
        <v>0</v>
      </c>
      <c r="M396" t="s">
        <v>2552</v>
      </c>
      <c r="N396" t="s">
        <v>2553</v>
      </c>
    </row>
    <row r="397" spans="1:14" hidden="1" x14ac:dyDescent="0.25">
      <c r="A397" t="s">
        <v>615</v>
      </c>
      <c r="B397" s="238">
        <v>42081140214</v>
      </c>
      <c r="C397" s="238" t="s">
        <v>298</v>
      </c>
      <c r="D397">
        <v>114021</v>
      </c>
      <c r="E397">
        <v>22.05</v>
      </c>
      <c r="G397">
        <v>0</v>
      </c>
      <c r="H397" s="238">
        <v>4</v>
      </c>
      <c r="I397" t="s">
        <v>11</v>
      </c>
      <c r="J397" t="s">
        <v>615</v>
      </c>
      <c r="K397">
        <v>4208</v>
      </c>
      <c r="L397">
        <v>0</v>
      </c>
      <c r="M397" t="s">
        <v>2552</v>
      </c>
      <c r="N397" t="s">
        <v>2553</v>
      </c>
    </row>
    <row r="398" spans="1:14" hidden="1" x14ac:dyDescent="0.25">
      <c r="A398" t="s">
        <v>615</v>
      </c>
      <c r="B398" s="238">
        <v>42081140215</v>
      </c>
      <c r="C398" s="238" t="s">
        <v>298</v>
      </c>
      <c r="D398">
        <v>114021</v>
      </c>
      <c r="E398">
        <v>22.05</v>
      </c>
      <c r="G398">
        <v>0</v>
      </c>
      <c r="H398" s="238">
        <v>5</v>
      </c>
      <c r="I398" t="s">
        <v>11</v>
      </c>
      <c r="J398" t="s">
        <v>615</v>
      </c>
      <c r="K398">
        <v>4208</v>
      </c>
      <c r="L398">
        <v>0</v>
      </c>
      <c r="M398" t="s">
        <v>2552</v>
      </c>
      <c r="N398" t="s">
        <v>2553</v>
      </c>
    </row>
    <row r="399" spans="1:14" hidden="1" x14ac:dyDescent="0.25">
      <c r="A399" t="s">
        <v>615</v>
      </c>
      <c r="B399" s="238">
        <v>1140211</v>
      </c>
      <c r="C399" s="233">
        <v>1140211</v>
      </c>
      <c r="D399">
        <v>114021</v>
      </c>
      <c r="E399">
        <v>50</v>
      </c>
      <c r="G399">
        <v>0</v>
      </c>
      <c r="H399" s="238">
        <v>1</v>
      </c>
      <c r="I399" t="s">
        <v>11</v>
      </c>
      <c r="J399" t="s">
        <v>615</v>
      </c>
      <c r="K399">
        <v>0</v>
      </c>
      <c r="L399">
        <v>0</v>
      </c>
      <c r="M399" t="s">
        <v>2552</v>
      </c>
      <c r="N399" t="s">
        <v>2553</v>
      </c>
    </row>
    <row r="400" spans="1:14" hidden="1" x14ac:dyDescent="0.25">
      <c r="A400" t="s">
        <v>615</v>
      </c>
      <c r="B400" s="238">
        <v>1140212</v>
      </c>
      <c r="C400" s="233">
        <v>1140212</v>
      </c>
      <c r="D400">
        <v>114021</v>
      </c>
      <c r="E400">
        <v>60</v>
      </c>
      <c r="G400">
        <v>0</v>
      </c>
      <c r="H400" s="238">
        <v>2</v>
      </c>
      <c r="I400" t="s">
        <v>11</v>
      </c>
      <c r="J400" t="s">
        <v>615</v>
      </c>
      <c r="K400">
        <v>0</v>
      </c>
      <c r="L400">
        <v>0</v>
      </c>
      <c r="M400" t="s">
        <v>2552</v>
      </c>
      <c r="N400" t="s">
        <v>2553</v>
      </c>
    </row>
    <row r="401" spans="1:14" hidden="1" x14ac:dyDescent="0.25">
      <c r="A401" t="s">
        <v>615</v>
      </c>
      <c r="B401" s="238">
        <v>1140213</v>
      </c>
      <c r="C401" s="233">
        <v>1140213</v>
      </c>
      <c r="D401">
        <v>114021</v>
      </c>
      <c r="E401">
        <v>72</v>
      </c>
      <c r="G401">
        <v>0</v>
      </c>
      <c r="H401" s="238">
        <v>3</v>
      </c>
      <c r="I401" t="s">
        <v>11</v>
      </c>
      <c r="J401" t="s">
        <v>615</v>
      </c>
      <c r="K401">
        <v>0</v>
      </c>
      <c r="L401">
        <v>0</v>
      </c>
      <c r="M401" t="s">
        <v>2552</v>
      </c>
      <c r="N401" t="s">
        <v>2553</v>
      </c>
    </row>
    <row r="402" spans="1:14" hidden="1" x14ac:dyDescent="0.25">
      <c r="A402" t="s">
        <v>615</v>
      </c>
      <c r="B402" s="238">
        <v>1140214</v>
      </c>
      <c r="C402" s="233">
        <v>1140214</v>
      </c>
      <c r="D402">
        <v>114021</v>
      </c>
      <c r="E402">
        <v>63</v>
      </c>
      <c r="G402">
        <v>0</v>
      </c>
      <c r="H402" s="238">
        <v>4</v>
      </c>
      <c r="I402" t="s">
        <v>11</v>
      </c>
      <c r="J402" t="s">
        <v>615</v>
      </c>
      <c r="K402">
        <v>0</v>
      </c>
      <c r="L402">
        <v>0</v>
      </c>
      <c r="M402" t="s">
        <v>2552</v>
      </c>
      <c r="N402" t="s">
        <v>2553</v>
      </c>
    </row>
    <row r="403" spans="1:14" hidden="1" x14ac:dyDescent="0.25">
      <c r="A403" t="s">
        <v>615</v>
      </c>
      <c r="B403" s="238">
        <v>1140215</v>
      </c>
      <c r="C403" s="233">
        <v>1140215</v>
      </c>
      <c r="D403">
        <v>114021</v>
      </c>
      <c r="E403">
        <v>76</v>
      </c>
      <c r="G403">
        <v>0</v>
      </c>
      <c r="H403" s="238">
        <v>5</v>
      </c>
      <c r="I403" t="s">
        <v>11</v>
      </c>
      <c r="J403" t="s">
        <v>615</v>
      </c>
      <c r="K403">
        <v>0</v>
      </c>
      <c r="L403">
        <v>0</v>
      </c>
      <c r="M403" t="s">
        <v>2552</v>
      </c>
      <c r="N403" t="s">
        <v>2553</v>
      </c>
    </row>
    <row r="404" spans="1:14" hidden="1" x14ac:dyDescent="0.25">
      <c r="A404" t="s">
        <v>615</v>
      </c>
      <c r="B404" s="238">
        <v>1140231</v>
      </c>
      <c r="C404" s="233">
        <v>1140231</v>
      </c>
      <c r="D404">
        <v>114023</v>
      </c>
      <c r="E404">
        <v>50</v>
      </c>
      <c r="G404">
        <v>1</v>
      </c>
      <c r="H404" s="238">
        <v>1</v>
      </c>
      <c r="I404" t="s">
        <v>13</v>
      </c>
      <c r="J404" t="s">
        <v>615</v>
      </c>
      <c r="K404">
        <v>0</v>
      </c>
      <c r="L404">
        <v>0</v>
      </c>
      <c r="M404" t="s">
        <v>2552</v>
      </c>
      <c r="N404" t="s">
        <v>2553</v>
      </c>
    </row>
    <row r="405" spans="1:14" hidden="1" x14ac:dyDescent="0.25">
      <c r="A405" t="s">
        <v>615</v>
      </c>
      <c r="B405" s="238">
        <v>1140232</v>
      </c>
      <c r="C405" s="233">
        <v>1140232</v>
      </c>
      <c r="D405">
        <v>114023</v>
      </c>
      <c r="E405">
        <v>60</v>
      </c>
      <c r="G405">
        <v>1</v>
      </c>
      <c r="H405" s="238">
        <v>2</v>
      </c>
      <c r="I405" t="s">
        <v>13</v>
      </c>
      <c r="J405" t="s">
        <v>615</v>
      </c>
      <c r="K405">
        <v>0</v>
      </c>
      <c r="L405">
        <v>0</v>
      </c>
      <c r="M405" t="s">
        <v>2552</v>
      </c>
      <c r="N405" t="s">
        <v>2553</v>
      </c>
    </row>
    <row r="406" spans="1:14" hidden="1" x14ac:dyDescent="0.25">
      <c r="A406" t="s">
        <v>615</v>
      </c>
      <c r="B406" s="238">
        <v>1140233</v>
      </c>
      <c r="C406" s="233">
        <v>1140233</v>
      </c>
      <c r="D406">
        <v>114023</v>
      </c>
      <c r="E406">
        <v>72</v>
      </c>
      <c r="G406">
        <v>1</v>
      </c>
      <c r="H406" s="238">
        <v>3</v>
      </c>
      <c r="I406" t="s">
        <v>13</v>
      </c>
      <c r="J406" t="s">
        <v>615</v>
      </c>
      <c r="K406">
        <v>0</v>
      </c>
      <c r="L406">
        <v>0</v>
      </c>
      <c r="M406" t="s">
        <v>2552</v>
      </c>
      <c r="N406" t="s">
        <v>2553</v>
      </c>
    </row>
    <row r="407" spans="1:14" hidden="1" x14ac:dyDescent="0.25">
      <c r="A407" t="s">
        <v>615</v>
      </c>
      <c r="B407" s="238">
        <v>1140234</v>
      </c>
      <c r="C407" s="233">
        <v>1140234</v>
      </c>
      <c r="D407">
        <v>114023</v>
      </c>
      <c r="E407">
        <v>63</v>
      </c>
      <c r="G407">
        <v>1</v>
      </c>
      <c r="H407" s="238">
        <v>4</v>
      </c>
      <c r="I407" t="s">
        <v>13</v>
      </c>
      <c r="J407" t="s">
        <v>615</v>
      </c>
      <c r="K407">
        <v>0</v>
      </c>
      <c r="L407">
        <v>0</v>
      </c>
      <c r="M407" t="s">
        <v>2552</v>
      </c>
      <c r="N407" t="s">
        <v>2553</v>
      </c>
    </row>
    <row r="408" spans="1:14" hidden="1" x14ac:dyDescent="0.25">
      <c r="A408" t="s">
        <v>615</v>
      </c>
      <c r="B408" s="238">
        <v>1140235</v>
      </c>
      <c r="C408" s="233">
        <v>1140235</v>
      </c>
      <c r="D408">
        <v>114023</v>
      </c>
      <c r="E408">
        <v>76</v>
      </c>
      <c r="G408">
        <v>1</v>
      </c>
      <c r="H408" s="238">
        <v>5</v>
      </c>
      <c r="I408" t="s">
        <v>13</v>
      </c>
      <c r="J408" t="s">
        <v>615</v>
      </c>
      <c r="K408">
        <v>0</v>
      </c>
      <c r="L408">
        <v>0</v>
      </c>
      <c r="M408" t="s">
        <v>2552</v>
      </c>
      <c r="N408" t="s">
        <v>2553</v>
      </c>
    </row>
    <row r="409" spans="1:14" hidden="1" x14ac:dyDescent="0.25">
      <c r="A409" t="s">
        <v>615</v>
      </c>
      <c r="B409" s="238">
        <v>1140241</v>
      </c>
      <c r="C409" s="233">
        <v>1140241</v>
      </c>
      <c r="D409">
        <v>114024</v>
      </c>
      <c r="E409">
        <v>68</v>
      </c>
      <c r="G409">
        <v>1</v>
      </c>
      <c r="H409" s="238">
        <v>1</v>
      </c>
      <c r="I409" t="s">
        <v>15</v>
      </c>
      <c r="J409" t="s">
        <v>615</v>
      </c>
      <c r="K409">
        <v>0</v>
      </c>
      <c r="L409">
        <v>0</v>
      </c>
      <c r="M409" t="s">
        <v>2552</v>
      </c>
      <c r="N409" t="s">
        <v>2553</v>
      </c>
    </row>
    <row r="410" spans="1:14" hidden="1" x14ac:dyDescent="0.25">
      <c r="A410" t="s">
        <v>615</v>
      </c>
      <c r="B410" s="238">
        <v>1140242</v>
      </c>
      <c r="C410" s="233">
        <v>1140242</v>
      </c>
      <c r="D410">
        <v>114024</v>
      </c>
      <c r="E410">
        <v>77</v>
      </c>
      <c r="G410">
        <v>1</v>
      </c>
      <c r="H410" s="238">
        <v>2</v>
      </c>
      <c r="I410" t="s">
        <v>15</v>
      </c>
      <c r="J410" t="s">
        <v>615</v>
      </c>
      <c r="K410">
        <v>0</v>
      </c>
      <c r="L410">
        <v>0</v>
      </c>
      <c r="M410" t="s">
        <v>2552</v>
      </c>
      <c r="N410" t="s">
        <v>2553</v>
      </c>
    </row>
    <row r="411" spans="1:14" hidden="1" x14ac:dyDescent="0.25">
      <c r="A411" t="s">
        <v>615</v>
      </c>
      <c r="B411" s="238">
        <v>1140243</v>
      </c>
      <c r="C411" s="233">
        <v>1140243</v>
      </c>
      <c r="D411">
        <v>114024</v>
      </c>
      <c r="E411">
        <v>86</v>
      </c>
      <c r="G411">
        <v>1</v>
      </c>
      <c r="H411" s="238">
        <v>3</v>
      </c>
      <c r="I411" t="s">
        <v>15</v>
      </c>
      <c r="J411" t="s">
        <v>615</v>
      </c>
      <c r="K411">
        <v>0</v>
      </c>
      <c r="L411">
        <v>0</v>
      </c>
      <c r="M411" t="s">
        <v>2552</v>
      </c>
      <c r="N411" t="s">
        <v>2553</v>
      </c>
    </row>
    <row r="412" spans="1:14" hidden="1" x14ac:dyDescent="0.25">
      <c r="A412" t="s">
        <v>615</v>
      </c>
      <c r="B412" s="238">
        <v>1140244</v>
      </c>
      <c r="C412" s="233">
        <v>1140244</v>
      </c>
      <c r="D412">
        <v>114024</v>
      </c>
      <c r="E412">
        <v>83</v>
      </c>
      <c r="G412">
        <v>1</v>
      </c>
      <c r="H412" s="238">
        <v>4</v>
      </c>
      <c r="I412" t="s">
        <v>15</v>
      </c>
      <c r="J412" t="s">
        <v>615</v>
      </c>
      <c r="K412">
        <v>0</v>
      </c>
      <c r="L412">
        <v>0</v>
      </c>
      <c r="M412" t="s">
        <v>2552</v>
      </c>
      <c r="N412" t="s">
        <v>2553</v>
      </c>
    </row>
    <row r="413" spans="1:14" hidden="1" x14ac:dyDescent="0.25">
      <c r="A413" t="s">
        <v>615</v>
      </c>
      <c r="B413" s="238">
        <v>1140245</v>
      </c>
      <c r="C413" s="233">
        <v>1140245</v>
      </c>
      <c r="D413">
        <v>114024</v>
      </c>
      <c r="E413">
        <v>92</v>
      </c>
      <c r="G413">
        <v>1</v>
      </c>
      <c r="H413" s="238">
        <v>5</v>
      </c>
      <c r="I413" t="s">
        <v>15</v>
      </c>
      <c r="J413" t="s">
        <v>615</v>
      </c>
      <c r="K413">
        <v>0</v>
      </c>
      <c r="L413">
        <v>0</v>
      </c>
      <c r="M413" t="s">
        <v>2552</v>
      </c>
      <c r="N413" t="s">
        <v>2553</v>
      </c>
    </row>
    <row r="414" spans="1:14" hidden="1" x14ac:dyDescent="0.25">
      <c r="A414" t="s">
        <v>451</v>
      </c>
      <c r="B414" s="238">
        <v>1114511</v>
      </c>
      <c r="C414" s="233">
        <v>1114511</v>
      </c>
      <c r="D414">
        <v>111451</v>
      </c>
      <c r="F414" t="s">
        <v>1404</v>
      </c>
      <c r="G414">
        <v>0</v>
      </c>
      <c r="H414" s="238">
        <v>1</v>
      </c>
      <c r="I414" t="s">
        <v>1460</v>
      </c>
      <c r="J414" t="s">
        <v>451</v>
      </c>
      <c r="K414">
        <v>0</v>
      </c>
      <c r="L414">
        <v>0</v>
      </c>
      <c r="M414" t="s">
        <v>2575</v>
      </c>
    </row>
    <row r="415" spans="1:14" hidden="1" x14ac:dyDescent="0.25">
      <c r="A415" t="s">
        <v>451</v>
      </c>
      <c r="B415" s="238">
        <v>1114512</v>
      </c>
      <c r="C415" s="233">
        <v>1114512</v>
      </c>
      <c r="D415">
        <v>111451</v>
      </c>
      <c r="F415" t="s">
        <v>1404</v>
      </c>
      <c r="G415">
        <v>0</v>
      </c>
      <c r="H415" s="238">
        <v>2</v>
      </c>
      <c r="I415" t="s">
        <v>1460</v>
      </c>
      <c r="J415" t="s">
        <v>451</v>
      </c>
      <c r="K415">
        <v>0</v>
      </c>
      <c r="L415">
        <v>0</v>
      </c>
      <c r="M415" t="s">
        <v>2575</v>
      </c>
    </row>
    <row r="416" spans="1:14" hidden="1" x14ac:dyDescent="0.25">
      <c r="A416" t="s">
        <v>451</v>
      </c>
      <c r="B416" s="238">
        <v>1114513</v>
      </c>
      <c r="C416" s="233">
        <v>1114513</v>
      </c>
      <c r="D416">
        <v>111451</v>
      </c>
      <c r="F416" t="s">
        <v>1404</v>
      </c>
      <c r="G416">
        <v>0</v>
      </c>
      <c r="H416" s="238">
        <v>3</v>
      </c>
      <c r="I416" t="s">
        <v>1460</v>
      </c>
      <c r="J416" t="s">
        <v>451</v>
      </c>
      <c r="K416">
        <v>0</v>
      </c>
      <c r="L416">
        <v>0</v>
      </c>
      <c r="M416" t="s">
        <v>2575</v>
      </c>
    </row>
    <row r="417" spans="1:14" hidden="1" x14ac:dyDescent="0.25">
      <c r="A417" t="s">
        <v>451</v>
      </c>
      <c r="B417" s="238">
        <v>1114514</v>
      </c>
      <c r="C417" s="233">
        <v>1114514</v>
      </c>
      <c r="D417">
        <v>111451</v>
      </c>
      <c r="F417" t="s">
        <v>1404</v>
      </c>
      <c r="G417">
        <v>0</v>
      </c>
      <c r="H417" s="238">
        <v>4</v>
      </c>
      <c r="I417" t="s">
        <v>1460</v>
      </c>
      <c r="J417" t="s">
        <v>451</v>
      </c>
      <c r="K417">
        <v>0</v>
      </c>
      <c r="L417">
        <v>0</v>
      </c>
      <c r="M417" t="s">
        <v>2575</v>
      </c>
    </row>
    <row r="418" spans="1:14" hidden="1" x14ac:dyDescent="0.25">
      <c r="A418" t="s">
        <v>451</v>
      </c>
      <c r="B418" s="238">
        <v>1114515</v>
      </c>
      <c r="C418" s="233">
        <v>1114515</v>
      </c>
      <c r="D418">
        <v>111451</v>
      </c>
      <c r="F418" t="s">
        <v>1404</v>
      </c>
      <c r="G418">
        <v>0</v>
      </c>
      <c r="H418" s="238">
        <v>5</v>
      </c>
      <c r="I418" t="s">
        <v>1460</v>
      </c>
      <c r="J418" t="s">
        <v>451</v>
      </c>
      <c r="K418">
        <v>0</v>
      </c>
      <c r="L418">
        <v>0</v>
      </c>
      <c r="M418" t="s">
        <v>2575</v>
      </c>
    </row>
    <row r="419" spans="1:14" hidden="1" x14ac:dyDescent="0.25">
      <c r="A419" t="s">
        <v>607</v>
      </c>
      <c r="B419" s="238">
        <v>1143401</v>
      </c>
      <c r="C419" s="233">
        <v>1143401</v>
      </c>
      <c r="D419">
        <v>114340</v>
      </c>
      <c r="E419">
        <v>28</v>
      </c>
      <c r="G419">
        <v>1</v>
      </c>
      <c r="H419" s="238">
        <v>1</v>
      </c>
      <c r="I419" t="s">
        <v>910</v>
      </c>
      <c r="J419" t="s">
        <v>607</v>
      </c>
      <c r="K419">
        <v>0</v>
      </c>
      <c r="L419">
        <v>0</v>
      </c>
      <c r="M419" t="s">
        <v>2552</v>
      </c>
      <c r="N419" t="s">
        <v>2564</v>
      </c>
    </row>
    <row r="420" spans="1:14" hidden="1" x14ac:dyDescent="0.25">
      <c r="A420" t="s">
        <v>607</v>
      </c>
      <c r="B420" s="238">
        <v>1143402</v>
      </c>
      <c r="C420" s="233">
        <v>1143402</v>
      </c>
      <c r="D420">
        <v>114340</v>
      </c>
      <c r="E420">
        <v>30</v>
      </c>
      <c r="G420">
        <v>1</v>
      </c>
      <c r="H420" s="238">
        <v>2</v>
      </c>
      <c r="I420" t="s">
        <v>910</v>
      </c>
      <c r="J420" t="s">
        <v>607</v>
      </c>
      <c r="K420">
        <v>0</v>
      </c>
      <c r="L420">
        <v>0</v>
      </c>
      <c r="M420" t="s">
        <v>2552</v>
      </c>
      <c r="N420" t="s">
        <v>2564</v>
      </c>
    </row>
    <row r="421" spans="1:14" hidden="1" x14ac:dyDescent="0.25">
      <c r="A421" t="s">
        <v>607</v>
      </c>
      <c r="B421" s="238">
        <v>1143403</v>
      </c>
      <c r="C421" s="233">
        <v>1143403</v>
      </c>
      <c r="D421">
        <v>114340</v>
      </c>
      <c r="E421">
        <v>37</v>
      </c>
      <c r="G421">
        <v>1</v>
      </c>
      <c r="H421" s="238">
        <v>3</v>
      </c>
      <c r="I421" t="s">
        <v>910</v>
      </c>
      <c r="J421" t="s">
        <v>607</v>
      </c>
      <c r="K421">
        <v>0</v>
      </c>
      <c r="L421">
        <v>0</v>
      </c>
      <c r="M421" t="s">
        <v>2552</v>
      </c>
      <c r="N421" t="s">
        <v>2564</v>
      </c>
    </row>
    <row r="422" spans="1:14" hidden="1" x14ac:dyDescent="0.25">
      <c r="A422" t="s">
        <v>607</v>
      </c>
      <c r="B422" s="238">
        <v>1143404</v>
      </c>
      <c r="C422" s="233">
        <v>1143404</v>
      </c>
      <c r="D422">
        <v>114340</v>
      </c>
      <c r="E422">
        <v>32</v>
      </c>
      <c r="G422">
        <v>1</v>
      </c>
      <c r="H422" s="238">
        <v>4</v>
      </c>
      <c r="I422" t="s">
        <v>910</v>
      </c>
      <c r="J422" t="s">
        <v>607</v>
      </c>
      <c r="K422">
        <v>0</v>
      </c>
      <c r="L422">
        <v>0</v>
      </c>
      <c r="M422" t="s">
        <v>2552</v>
      </c>
      <c r="N422" t="s">
        <v>2564</v>
      </c>
    </row>
    <row r="423" spans="1:14" hidden="1" x14ac:dyDescent="0.25">
      <c r="A423" t="s">
        <v>607</v>
      </c>
      <c r="B423" s="238">
        <v>1143405</v>
      </c>
      <c r="C423" s="233">
        <v>1143405</v>
      </c>
      <c r="D423">
        <v>114340</v>
      </c>
      <c r="E423">
        <v>39</v>
      </c>
      <c r="G423">
        <v>1</v>
      </c>
      <c r="H423" s="238">
        <v>5</v>
      </c>
      <c r="I423" t="s">
        <v>910</v>
      </c>
      <c r="J423" t="s">
        <v>607</v>
      </c>
      <c r="K423">
        <v>0</v>
      </c>
      <c r="L423">
        <v>0</v>
      </c>
      <c r="M423" t="s">
        <v>2552</v>
      </c>
      <c r="N423" t="s">
        <v>2564</v>
      </c>
    </row>
    <row r="424" spans="1:14" hidden="1" x14ac:dyDescent="0.25">
      <c r="A424" t="s">
        <v>607</v>
      </c>
      <c r="B424" s="238">
        <v>1143411</v>
      </c>
      <c r="C424" s="233">
        <v>1143411</v>
      </c>
      <c r="D424">
        <v>114341</v>
      </c>
      <c r="E424">
        <v>7.8</v>
      </c>
      <c r="G424">
        <v>1</v>
      </c>
      <c r="H424" s="238">
        <v>1</v>
      </c>
      <c r="I424" t="s">
        <v>912</v>
      </c>
      <c r="J424" t="s">
        <v>607</v>
      </c>
      <c r="K424">
        <v>0</v>
      </c>
      <c r="L424">
        <v>0</v>
      </c>
      <c r="M424" t="s">
        <v>2552</v>
      </c>
      <c r="N424" t="s">
        <v>2564</v>
      </c>
    </row>
    <row r="425" spans="1:14" hidden="1" x14ac:dyDescent="0.25">
      <c r="A425" t="s">
        <v>607</v>
      </c>
      <c r="B425" s="238">
        <v>1143412</v>
      </c>
      <c r="C425" s="233">
        <v>1143412</v>
      </c>
      <c r="D425">
        <v>114341</v>
      </c>
      <c r="E425">
        <v>9.1</v>
      </c>
      <c r="G425">
        <v>1</v>
      </c>
      <c r="H425" s="238">
        <v>2</v>
      </c>
      <c r="I425" t="s">
        <v>912</v>
      </c>
      <c r="J425" t="s">
        <v>607</v>
      </c>
      <c r="K425">
        <v>0</v>
      </c>
      <c r="L425">
        <v>0</v>
      </c>
      <c r="M425" t="s">
        <v>2552</v>
      </c>
      <c r="N425" t="s">
        <v>2564</v>
      </c>
    </row>
    <row r="426" spans="1:14" hidden="1" x14ac:dyDescent="0.25">
      <c r="A426" t="s">
        <v>607</v>
      </c>
      <c r="B426" s="238">
        <v>1143413</v>
      </c>
      <c r="C426" s="233">
        <v>1143413</v>
      </c>
      <c r="D426">
        <v>114341</v>
      </c>
      <c r="E426">
        <v>10.4</v>
      </c>
      <c r="G426">
        <v>1</v>
      </c>
      <c r="H426" s="238">
        <v>3</v>
      </c>
      <c r="I426" t="s">
        <v>912</v>
      </c>
      <c r="J426" t="s">
        <v>607</v>
      </c>
      <c r="K426">
        <v>0</v>
      </c>
      <c r="L426">
        <v>0</v>
      </c>
      <c r="M426" t="s">
        <v>2552</v>
      </c>
      <c r="N426" t="s">
        <v>2564</v>
      </c>
    </row>
    <row r="427" spans="1:14" hidden="1" x14ac:dyDescent="0.25">
      <c r="A427" t="s">
        <v>607</v>
      </c>
      <c r="B427" s="238">
        <v>1143414</v>
      </c>
      <c r="C427" s="233">
        <v>1143414</v>
      </c>
      <c r="D427">
        <v>114341</v>
      </c>
      <c r="E427">
        <v>9.6</v>
      </c>
      <c r="G427">
        <v>1</v>
      </c>
      <c r="H427" s="238">
        <v>4</v>
      </c>
      <c r="I427" t="s">
        <v>912</v>
      </c>
      <c r="J427" t="s">
        <v>607</v>
      </c>
      <c r="K427">
        <v>0</v>
      </c>
      <c r="L427">
        <v>0</v>
      </c>
      <c r="M427" t="s">
        <v>2552</v>
      </c>
      <c r="N427" t="s">
        <v>2564</v>
      </c>
    </row>
    <row r="428" spans="1:14" hidden="1" x14ac:dyDescent="0.25">
      <c r="A428" t="s">
        <v>607</v>
      </c>
      <c r="B428" s="238">
        <v>1143415</v>
      </c>
      <c r="C428" s="233">
        <v>1143415</v>
      </c>
      <c r="D428">
        <v>114341</v>
      </c>
      <c r="E428">
        <v>10.9</v>
      </c>
      <c r="G428">
        <v>1</v>
      </c>
      <c r="H428" s="238">
        <v>5</v>
      </c>
      <c r="I428" t="s">
        <v>912</v>
      </c>
      <c r="J428" t="s">
        <v>607</v>
      </c>
      <c r="K428">
        <v>0</v>
      </c>
      <c r="L428">
        <v>0</v>
      </c>
      <c r="M428" t="s">
        <v>2552</v>
      </c>
      <c r="N428" t="s">
        <v>2564</v>
      </c>
    </row>
    <row r="429" spans="1:14" hidden="1" x14ac:dyDescent="0.25">
      <c r="A429" t="s">
        <v>607</v>
      </c>
      <c r="B429" s="238">
        <v>42081143411</v>
      </c>
      <c r="C429" s="238" t="s">
        <v>298</v>
      </c>
      <c r="D429">
        <v>114341</v>
      </c>
      <c r="E429">
        <v>3.08</v>
      </c>
      <c r="G429">
        <v>0</v>
      </c>
      <c r="H429" s="238">
        <v>1</v>
      </c>
      <c r="I429" t="s">
        <v>912</v>
      </c>
      <c r="J429" t="s">
        <v>607</v>
      </c>
      <c r="K429">
        <v>4208</v>
      </c>
      <c r="L429">
        <v>0</v>
      </c>
      <c r="M429" t="s">
        <v>2552</v>
      </c>
      <c r="N429" t="s">
        <v>2564</v>
      </c>
    </row>
    <row r="430" spans="1:14" hidden="1" x14ac:dyDescent="0.25">
      <c r="A430" t="s">
        <v>607</v>
      </c>
      <c r="B430" s="238">
        <v>42081143412</v>
      </c>
      <c r="C430" s="238" t="s">
        <v>298</v>
      </c>
      <c r="D430">
        <v>114341</v>
      </c>
      <c r="E430">
        <v>3.08</v>
      </c>
      <c r="G430">
        <v>0</v>
      </c>
      <c r="H430" s="238">
        <v>2</v>
      </c>
      <c r="I430" t="s">
        <v>912</v>
      </c>
      <c r="J430" t="s">
        <v>607</v>
      </c>
      <c r="K430">
        <v>4208</v>
      </c>
      <c r="L430">
        <v>0</v>
      </c>
      <c r="M430" t="s">
        <v>2552</v>
      </c>
      <c r="N430" t="s">
        <v>2564</v>
      </c>
    </row>
    <row r="431" spans="1:14" hidden="1" x14ac:dyDescent="0.25">
      <c r="A431" t="s">
        <v>607</v>
      </c>
      <c r="B431" s="238">
        <v>42081143413</v>
      </c>
      <c r="C431" s="238" t="s">
        <v>298</v>
      </c>
      <c r="D431">
        <v>114341</v>
      </c>
      <c r="E431">
        <v>3.08</v>
      </c>
      <c r="G431">
        <v>0</v>
      </c>
      <c r="H431" s="238">
        <v>3</v>
      </c>
      <c r="I431" t="s">
        <v>912</v>
      </c>
      <c r="J431" t="s">
        <v>607</v>
      </c>
      <c r="K431">
        <v>4208</v>
      </c>
      <c r="L431">
        <v>0</v>
      </c>
      <c r="M431" t="s">
        <v>2552</v>
      </c>
      <c r="N431" t="s">
        <v>2564</v>
      </c>
    </row>
    <row r="432" spans="1:14" hidden="1" x14ac:dyDescent="0.25">
      <c r="A432" t="s">
        <v>607</v>
      </c>
      <c r="B432" s="238">
        <v>42081143414</v>
      </c>
      <c r="C432" s="238" t="s">
        <v>298</v>
      </c>
      <c r="D432">
        <v>114341</v>
      </c>
      <c r="E432">
        <v>3.08</v>
      </c>
      <c r="G432">
        <v>0</v>
      </c>
      <c r="H432" s="238">
        <v>4</v>
      </c>
      <c r="I432" t="s">
        <v>912</v>
      </c>
      <c r="J432" t="s">
        <v>607</v>
      </c>
      <c r="K432">
        <v>4208</v>
      </c>
      <c r="L432">
        <v>0</v>
      </c>
      <c r="M432" t="s">
        <v>2552</v>
      </c>
      <c r="N432" t="s">
        <v>2564</v>
      </c>
    </row>
    <row r="433" spans="1:14" hidden="1" x14ac:dyDescent="0.25">
      <c r="A433" t="s">
        <v>607</v>
      </c>
      <c r="B433" s="238">
        <v>42081143415</v>
      </c>
      <c r="C433" s="238" t="s">
        <v>298</v>
      </c>
      <c r="D433">
        <v>114341</v>
      </c>
      <c r="E433">
        <v>3.08</v>
      </c>
      <c r="G433">
        <v>0</v>
      </c>
      <c r="H433" s="238">
        <v>5</v>
      </c>
      <c r="I433" t="s">
        <v>912</v>
      </c>
      <c r="J433" t="s">
        <v>607</v>
      </c>
      <c r="K433">
        <v>4208</v>
      </c>
      <c r="L433">
        <v>0</v>
      </c>
      <c r="M433" t="s">
        <v>2552</v>
      </c>
      <c r="N433" t="s">
        <v>2564</v>
      </c>
    </row>
    <row r="434" spans="1:14" hidden="1" x14ac:dyDescent="0.25">
      <c r="A434" t="s">
        <v>615</v>
      </c>
      <c r="B434" s="238">
        <v>1141821</v>
      </c>
      <c r="C434" s="233">
        <v>1141821</v>
      </c>
      <c r="D434">
        <v>114182</v>
      </c>
      <c r="F434" t="s">
        <v>397</v>
      </c>
      <c r="G434">
        <v>0</v>
      </c>
      <c r="H434" s="238">
        <v>1</v>
      </c>
      <c r="I434" t="s">
        <v>870</v>
      </c>
      <c r="J434" t="s">
        <v>615</v>
      </c>
      <c r="K434">
        <v>0</v>
      </c>
      <c r="L434">
        <v>0</v>
      </c>
      <c r="M434" t="s">
        <v>2552</v>
      </c>
      <c r="N434" t="s">
        <v>2564</v>
      </c>
    </row>
    <row r="435" spans="1:14" hidden="1" x14ac:dyDescent="0.25">
      <c r="A435" t="s">
        <v>615</v>
      </c>
      <c r="B435" s="238">
        <v>1141822</v>
      </c>
      <c r="C435" s="233">
        <v>1141822</v>
      </c>
      <c r="D435">
        <v>114182</v>
      </c>
      <c r="F435" t="s">
        <v>397</v>
      </c>
      <c r="G435">
        <v>0</v>
      </c>
      <c r="H435" s="238">
        <v>2</v>
      </c>
      <c r="I435" t="s">
        <v>870</v>
      </c>
      <c r="J435" t="s">
        <v>615</v>
      </c>
      <c r="K435">
        <v>0</v>
      </c>
      <c r="L435">
        <v>0</v>
      </c>
      <c r="M435" t="s">
        <v>2552</v>
      </c>
      <c r="N435" t="s">
        <v>2564</v>
      </c>
    </row>
    <row r="436" spans="1:14" hidden="1" x14ac:dyDescent="0.25">
      <c r="A436" t="s">
        <v>615</v>
      </c>
      <c r="B436" s="238">
        <v>1141823</v>
      </c>
      <c r="C436" s="233">
        <v>1141823</v>
      </c>
      <c r="D436">
        <v>114182</v>
      </c>
      <c r="F436" t="s">
        <v>397</v>
      </c>
      <c r="G436">
        <v>0</v>
      </c>
      <c r="H436" s="238">
        <v>3</v>
      </c>
      <c r="I436" t="s">
        <v>870</v>
      </c>
      <c r="J436" t="s">
        <v>615</v>
      </c>
      <c r="K436">
        <v>0</v>
      </c>
      <c r="L436">
        <v>0</v>
      </c>
      <c r="M436" t="s">
        <v>2552</v>
      </c>
      <c r="N436" t="s">
        <v>2564</v>
      </c>
    </row>
    <row r="437" spans="1:14" hidden="1" x14ac:dyDescent="0.25">
      <c r="A437" t="s">
        <v>615</v>
      </c>
      <c r="B437" s="238">
        <v>1141824</v>
      </c>
      <c r="C437" s="233">
        <v>1141824</v>
      </c>
      <c r="D437">
        <v>114182</v>
      </c>
      <c r="F437" t="s">
        <v>397</v>
      </c>
      <c r="G437">
        <v>0</v>
      </c>
      <c r="H437" s="238">
        <v>4</v>
      </c>
      <c r="I437" t="s">
        <v>870</v>
      </c>
      <c r="J437" t="s">
        <v>615</v>
      </c>
      <c r="K437">
        <v>0</v>
      </c>
      <c r="L437">
        <v>0</v>
      </c>
      <c r="M437" t="s">
        <v>2552</v>
      </c>
      <c r="N437" t="s">
        <v>2564</v>
      </c>
    </row>
    <row r="438" spans="1:14" hidden="1" x14ac:dyDescent="0.25">
      <c r="A438" t="s">
        <v>615</v>
      </c>
      <c r="B438" s="238">
        <v>1141825</v>
      </c>
      <c r="C438" s="233">
        <v>1141825</v>
      </c>
      <c r="D438">
        <v>114182</v>
      </c>
      <c r="F438" t="s">
        <v>397</v>
      </c>
      <c r="G438">
        <v>0</v>
      </c>
      <c r="H438" s="238">
        <v>5</v>
      </c>
      <c r="I438" t="s">
        <v>870</v>
      </c>
      <c r="J438" t="s">
        <v>615</v>
      </c>
      <c r="K438">
        <v>0</v>
      </c>
      <c r="L438">
        <v>0</v>
      </c>
      <c r="M438" t="s">
        <v>2552</v>
      </c>
      <c r="N438" t="s">
        <v>2564</v>
      </c>
    </row>
    <row r="439" spans="1:14" hidden="1" x14ac:dyDescent="0.25">
      <c r="A439" t="s">
        <v>615</v>
      </c>
      <c r="B439" s="238">
        <v>42081140421</v>
      </c>
      <c r="C439" s="238" t="s">
        <v>298</v>
      </c>
      <c r="D439">
        <v>114042</v>
      </c>
      <c r="E439">
        <v>8.0500000000000007</v>
      </c>
      <c r="G439">
        <v>0</v>
      </c>
      <c r="H439" s="238">
        <v>1</v>
      </c>
      <c r="I439" t="s">
        <v>17</v>
      </c>
      <c r="J439" t="s">
        <v>615</v>
      </c>
      <c r="K439">
        <v>4208</v>
      </c>
      <c r="L439">
        <v>0</v>
      </c>
      <c r="M439" t="s">
        <v>2552</v>
      </c>
      <c r="N439" t="s">
        <v>2554</v>
      </c>
    </row>
    <row r="440" spans="1:14" hidden="1" x14ac:dyDescent="0.25">
      <c r="A440" t="s">
        <v>615</v>
      </c>
      <c r="B440" s="238">
        <v>42081140422</v>
      </c>
      <c r="C440" s="238" t="s">
        <v>298</v>
      </c>
      <c r="D440">
        <v>114042</v>
      </c>
      <c r="E440">
        <v>8.0500000000000007</v>
      </c>
      <c r="G440">
        <v>0</v>
      </c>
      <c r="H440" s="238">
        <v>2</v>
      </c>
      <c r="I440" t="s">
        <v>17</v>
      </c>
      <c r="J440" t="s">
        <v>615</v>
      </c>
      <c r="K440">
        <v>4208</v>
      </c>
      <c r="L440">
        <v>0</v>
      </c>
      <c r="M440" t="s">
        <v>2552</v>
      </c>
      <c r="N440" t="s">
        <v>2554</v>
      </c>
    </row>
    <row r="441" spans="1:14" hidden="1" x14ac:dyDescent="0.25">
      <c r="A441" t="s">
        <v>615</v>
      </c>
      <c r="B441" s="238">
        <v>42081140423</v>
      </c>
      <c r="C441" s="238" t="s">
        <v>298</v>
      </c>
      <c r="D441">
        <v>114042</v>
      </c>
      <c r="E441">
        <v>8.0500000000000007</v>
      </c>
      <c r="G441">
        <v>0</v>
      </c>
      <c r="H441" s="238">
        <v>3</v>
      </c>
      <c r="I441" t="s">
        <v>17</v>
      </c>
      <c r="J441" t="s">
        <v>615</v>
      </c>
      <c r="K441">
        <v>4208</v>
      </c>
      <c r="L441">
        <v>0</v>
      </c>
      <c r="M441" t="s">
        <v>2552</v>
      </c>
      <c r="N441" t="s">
        <v>2554</v>
      </c>
    </row>
    <row r="442" spans="1:14" hidden="1" x14ac:dyDescent="0.25">
      <c r="A442" t="s">
        <v>615</v>
      </c>
      <c r="B442" s="238">
        <v>42081140424</v>
      </c>
      <c r="C442" s="238" t="s">
        <v>298</v>
      </c>
      <c r="D442">
        <v>114042</v>
      </c>
      <c r="E442">
        <v>8.0500000000000007</v>
      </c>
      <c r="G442">
        <v>0</v>
      </c>
      <c r="H442" s="238">
        <v>4</v>
      </c>
      <c r="I442" t="s">
        <v>17</v>
      </c>
      <c r="J442" t="s">
        <v>615</v>
      </c>
      <c r="K442">
        <v>4208</v>
      </c>
      <c r="L442">
        <v>0</v>
      </c>
      <c r="M442" t="s">
        <v>2552</v>
      </c>
      <c r="N442" t="s">
        <v>2554</v>
      </c>
    </row>
    <row r="443" spans="1:14" hidden="1" x14ac:dyDescent="0.25">
      <c r="A443" t="s">
        <v>615</v>
      </c>
      <c r="B443" s="238">
        <v>42081140425</v>
      </c>
      <c r="C443" s="238" t="s">
        <v>298</v>
      </c>
      <c r="D443">
        <v>114042</v>
      </c>
      <c r="E443">
        <v>8.0500000000000007</v>
      </c>
      <c r="G443">
        <v>0</v>
      </c>
      <c r="H443" s="238">
        <v>5</v>
      </c>
      <c r="I443" t="s">
        <v>17</v>
      </c>
      <c r="J443" t="s">
        <v>615</v>
      </c>
      <c r="K443">
        <v>4208</v>
      </c>
      <c r="L443">
        <v>0</v>
      </c>
      <c r="M443" t="s">
        <v>2552</v>
      </c>
      <c r="N443" t="s">
        <v>2554</v>
      </c>
    </row>
    <row r="444" spans="1:14" hidden="1" x14ac:dyDescent="0.25">
      <c r="A444" t="s">
        <v>615</v>
      </c>
      <c r="B444" s="238">
        <v>1140421</v>
      </c>
      <c r="C444" s="233">
        <v>1140421</v>
      </c>
      <c r="D444">
        <v>114042</v>
      </c>
      <c r="E444">
        <v>19.600000000000001</v>
      </c>
      <c r="G444">
        <v>1</v>
      </c>
      <c r="H444" s="238">
        <v>1</v>
      </c>
      <c r="I444" t="s">
        <v>17</v>
      </c>
      <c r="J444" t="s">
        <v>615</v>
      </c>
      <c r="K444">
        <v>0</v>
      </c>
      <c r="L444">
        <v>0</v>
      </c>
      <c r="M444" t="s">
        <v>2552</v>
      </c>
      <c r="N444" t="s">
        <v>2554</v>
      </c>
    </row>
    <row r="445" spans="1:14" hidden="1" x14ac:dyDescent="0.25">
      <c r="A445" t="s">
        <v>615</v>
      </c>
      <c r="B445" s="238">
        <v>1140422</v>
      </c>
      <c r="C445" s="233">
        <v>1140422</v>
      </c>
      <c r="D445">
        <v>114042</v>
      </c>
      <c r="E445">
        <v>24</v>
      </c>
      <c r="G445">
        <v>1</v>
      </c>
      <c r="H445" s="238">
        <v>2</v>
      </c>
      <c r="I445" t="s">
        <v>17</v>
      </c>
      <c r="J445" t="s">
        <v>615</v>
      </c>
      <c r="K445">
        <v>0</v>
      </c>
      <c r="L445">
        <v>0</v>
      </c>
      <c r="M445" t="s">
        <v>2552</v>
      </c>
      <c r="N445" t="s">
        <v>2554</v>
      </c>
    </row>
    <row r="446" spans="1:14" hidden="1" x14ac:dyDescent="0.25">
      <c r="A446" t="s">
        <v>615</v>
      </c>
      <c r="B446" s="238">
        <v>1140423</v>
      </c>
      <c r="C446" s="233">
        <v>1140423</v>
      </c>
      <c r="D446">
        <v>114042</v>
      </c>
      <c r="E446">
        <v>27.2</v>
      </c>
      <c r="G446">
        <v>1</v>
      </c>
      <c r="H446" s="238">
        <v>3</v>
      </c>
      <c r="I446" t="s">
        <v>17</v>
      </c>
      <c r="J446" t="s">
        <v>615</v>
      </c>
      <c r="K446">
        <v>0</v>
      </c>
      <c r="L446">
        <v>0</v>
      </c>
      <c r="M446" t="s">
        <v>2552</v>
      </c>
      <c r="N446" t="s">
        <v>2554</v>
      </c>
    </row>
    <row r="447" spans="1:14" hidden="1" x14ac:dyDescent="0.25">
      <c r="A447" t="s">
        <v>615</v>
      </c>
      <c r="B447" s="238">
        <v>1140424</v>
      </c>
      <c r="C447" s="233">
        <v>1140424</v>
      </c>
      <c r="D447">
        <v>114042</v>
      </c>
      <c r="E447">
        <v>25</v>
      </c>
      <c r="G447">
        <v>1</v>
      </c>
      <c r="H447" s="238">
        <v>4</v>
      </c>
      <c r="I447" t="s">
        <v>17</v>
      </c>
      <c r="J447" t="s">
        <v>615</v>
      </c>
      <c r="K447">
        <v>0</v>
      </c>
      <c r="L447">
        <v>0</v>
      </c>
      <c r="M447" t="s">
        <v>2552</v>
      </c>
      <c r="N447" t="s">
        <v>2554</v>
      </c>
    </row>
    <row r="448" spans="1:14" hidden="1" x14ac:dyDescent="0.25">
      <c r="A448" t="s">
        <v>615</v>
      </c>
      <c r="B448" s="238">
        <v>1140425</v>
      </c>
      <c r="C448" s="233">
        <v>1140425</v>
      </c>
      <c r="D448">
        <v>114042</v>
      </c>
      <c r="E448">
        <v>29.4</v>
      </c>
      <c r="G448">
        <v>1</v>
      </c>
      <c r="H448" s="238">
        <v>5</v>
      </c>
      <c r="I448" t="s">
        <v>17</v>
      </c>
      <c r="J448" t="s">
        <v>615</v>
      </c>
      <c r="K448">
        <v>0</v>
      </c>
      <c r="L448">
        <v>0</v>
      </c>
      <c r="M448" t="s">
        <v>2552</v>
      </c>
      <c r="N448" t="s">
        <v>2554</v>
      </c>
    </row>
    <row r="449" spans="1:14" hidden="1" x14ac:dyDescent="0.25">
      <c r="A449" t="s">
        <v>432</v>
      </c>
      <c r="B449" s="238">
        <v>1133151</v>
      </c>
      <c r="C449" s="233">
        <v>1133151</v>
      </c>
      <c r="D449">
        <v>113315</v>
      </c>
      <c r="F449" t="s">
        <v>397</v>
      </c>
      <c r="G449">
        <v>0</v>
      </c>
      <c r="H449" s="238">
        <v>1</v>
      </c>
      <c r="I449" t="s">
        <v>2555</v>
      </c>
      <c r="J449" t="s">
        <v>432</v>
      </c>
      <c r="K449">
        <v>0</v>
      </c>
      <c r="L449">
        <v>0</v>
      </c>
      <c r="M449" t="s">
        <v>2543</v>
      </c>
      <c r="N449" t="s">
        <v>2556</v>
      </c>
    </row>
    <row r="450" spans="1:14" hidden="1" x14ac:dyDescent="0.25">
      <c r="A450" t="s">
        <v>432</v>
      </c>
      <c r="B450" s="238">
        <v>1133152</v>
      </c>
      <c r="C450" s="233">
        <v>1133152</v>
      </c>
      <c r="D450">
        <v>113315</v>
      </c>
      <c r="F450" t="s">
        <v>397</v>
      </c>
      <c r="G450">
        <v>0</v>
      </c>
      <c r="H450" s="238">
        <v>2</v>
      </c>
      <c r="I450" t="s">
        <v>2555</v>
      </c>
      <c r="J450" t="s">
        <v>432</v>
      </c>
      <c r="K450">
        <v>0</v>
      </c>
      <c r="L450">
        <v>0</v>
      </c>
      <c r="M450" t="s">
        <v>2543</v>
      </c>
      <c r="N450" t="s">
        <v>2556</v>
      </c>
    </row>
    <row r="451" spans="1:14" hidden="1" x14ac:dyDescent="0.25">
      <c r="A451" t="s">
        <v>432</v>
      </c>
      <c r="B451" s="238">
        <v>1133153</v>
      </c>
      <c r="C451" s="233">
        <v>1133153</v>
      </c>
      <c r="D451">
        <v>113315</v>
      </c>
      <c r="F451" t="s">
        <v>397</v>
      </c>
      <c r="G451">
        <v>0</v>
      </c>
      <c r="H451" s="238">
        <v>3</v>
      </c>
      <c r="I451" t="s">
        <v>2555</v>
      </c>
      <c r="J451" t="s">
        <v>432</v>
      </c>
      <c r="K451">
        <v>0</v>
      </c>
      <c r="L451">
        <v>0</v>
      </c>
      <c r="M451" t="s">
        <v>2543</v>
      </c>
      <c r="N451" t="s">
        <v>2556</v>
      </c>
    </row>
    <row r="452" spans="1:14" hidden="1" x14ac:dyDescent="0.25">
      <c r="A452" t="s">
        <v>432</v>
      </c>
      <c r="B452" s="238">
        <v>1133154</v>
      </c>
      <c r="C452" s="233">
        <v>1133154</v>
      </c>
      <c r="D452">
        <v>113315</v>
      </c>
      <c r="F452" t="s">
        <v>397</v>
      </c>
      <c r="G452">
        <v>0</v>
      </c>
      <c r="H452" s="238">
        <v>4</v>
      </c>
      <c r="I452" t="s">
        <v>2555</v>
      </c>
      <c r="J452" t="s">
        <v>432</v>
      </c>
      <c r="K452">
        <v>0</v>
      </c>
      <c r="L452">
        <v>0</v>
      </c>
      <c r="M452" t="s">
        <v>2543</v>
      </c>
      <c r="N452" t="s">
        <v>2556</v>
      </c>
    </row>
    <row r="453" spans="1:14" hidden="1" x14ac:dyDescent="0.25">
      <c r="A453" t="s">
        <v>432</v>
      </c>
      <c r="B453" s="238">
        <v>1133155</v>
      </c>
      <c r="C453" s="233">
        <v>1133155</v>
      </c>
      <c r="D453">
        <v>113315</v>
      </c>
      <c r="F453" t="s">
        <v>397</v>
      </c>
      <c r="G453">
        <v>0</v>
      </c>
      <c r="H453" s="238">
        <v>5</v>
      </c>
      <c r="I453" t="s">
        <v>2555</v>
      </c>
      <c r="J453" t="s">
        <v>432</v>
      </c>
      <c r="K453">
        <v>0</v>
      </c>
      <c r="L453">
        <v>0</v>
      </c>
      <c r="M453" t="s">
        <v>2543</v>
      </c>
      <c r="N453" t="s">
        <v>2556</v>
      </c>
    </row>
    <row r="454" spans="1:14" hidden="1" x14ac:dyDescent="0.25">
      <c r="A454" t="s">
        <v>432</v>
      </c>
      <c r="B454" s="238">
        <v>1133141</v>
      </c>
      <c r="C454" s="233">
        <v>1133141</v>
      </c>
      <c r="D454">
        <v>113314</v>
      </c>
      <c r="E454">
        <v>1535</v>
      </c>
      <c r="G454">
        <v>1</v>
      </c>
      <c r="H454" s="238">
        <v>1</v>
      </c>
      <c r="I454" t="s">
        <v>2557</v>
      </c>
      <c r="J454" t="s">
        <v>432</v>
      </c>
      <c r="K454">
        <v>0</v>
      </c>
      <c r="L454">
        <v>0</v>
      </c>
      <c r="M454" t="s">
        <v>2543</v>
      </c>
      <c r="N454" t="s">
        <v>2556</v>
      </c>
    </row>
    <row r="455" spans="1:14" hidden="1" x14ac:dyDescent="0.25">
      <c r="A455" t="s">
        <v>432</v>
      </c>
      <c r="B455" s="238">
        <v>1133142</v>
      </c>
      <c r="C455" s="233">
        <v>1133142</v>
      </c>
      <c r="D455">
        <v>113314</v>
      </c>
      <c r="E455">
        <v>1650</v>
      </c>
      <c r="G455">
        <v>1</v>
      </c>
      <c r="H455" s="238">
        <v>2</v>
      </c>
      <c r="I455" t="s">
        <v>2557</v>
      </c>
      <c r="J455" t="s">
        <v>432</v>
      </c>
      <c r="K455">
        <v>0</v>
      </c>
      <c r="L455">
        <v>0</v>
      </c>
      <c r="M455" t="s">
        <v>2543</v>
      </c>
      <c r="N455" t="s">
        <v>2556</v>
      </c>
    </row>
    <row r="456" spans="1:14" hidden="1" x14ac:dyDescent="0.25">
      <c r="A456" t="s">
        <v>432</v>
      </c>
      <c r="B456" s="238">
        <v>1133143</v>
      </c>
      <c r="C456" s="233">
        <v>1133143</v>
      </c>
      <c r="D456">
        <v>113314</v>
      </c>
      <c r="E456">
        <v>1775</v>
      </c>
      <c r="G456">
        <v>1</v>
      </c>
      <c r="H456" s="238">
        <v>3</v>
      </c>
      <c r="I456" t="s">
        <v>2557</v>
      </c>
      <c r="J456" t="s">
        <v>432</v>
      </c>
      <c r="K456">
        <v>0</v>
      </c>
      <c r="L456">
        <v>0</v>
      </c>
      <c r="M456" t="s">
        <v>2543</v>
      </c>
      <c r="N456" t="s">
        <v>2556</v>
      </c>
    </row>
    <row r="457" spans="1:14" hidden="1" x14ac:dyDescent="0.25">
      <c r="A457" t="s">
        <v>432</v>
      </c>
      <c r="B457" s="238">
        <v>1133144</v>
      </c>
      <c r="C457" s="233">
        <v>1133144</v>
      </c>
      <c r="D457">
        <v>113314</v>
      </c>
      <c r="E457">
        <v>1735</v>
      </c>
      <c r="G457">
        <v>1</v>
      </c>
      <c r="H457" s="238">
        <v>4</v>
      </c>
      <c r="I457" t="s">
        <v>2557</v>
      </c>
      <c r="J457" t="s">
        <v>432</v>
      </c>
      <c r="K457">
        <v>0</v>
      </c>
      <c r="L457">
        <v>0</v>
      </c>
      <c r="M457" t="s">
        <v>2543</v>
      </c>
      <c r="N457" t="s">
        <v>2556</v>
      </c>
    </row>
    <row r="458" spans="1:14" hidden="1" x14ac:dyDescent="0.25">
      <c r="A458" t="s">
        <v>432</v>
      </c>
      <c r="B458" s="238">
        <v>1133145</v>
      </c>
      <c r="C458" s="233">
        <v>1133145</v>
      </c>
      <c r="D458">
        <v>113314</v>
      </c>
      <c r="E458">
        <v>1865</v>
      </c>
      <c r="G458">
        <v>1</v>
      </c>
      <c r="H458" s="238">
        <v>5</v>
      </c>
      <c r="I458" t="s">
        <v>2557</v>
      </c>
      <c r="J458" t="s">
        <v>432</v>
      </c>
      <c r="K458">
        <v>0</v>
      </c>
      <c r="L458">
        <v>0</v>
      </c>
      <c r="M458" t="s">
        <v>2543</v>
      </c>
      <c r="N458" t="s">
        <v>2556</v>
      </c>
    </row>
    <row r="459" spans="1:14" hidden="1" x14ac:dyDescent="0.25">
      <c r="A459" t="s">
        <v>607</v>
      </c>
      <c r="B459" s="238">
        <v>24011134141</v>
      </c>
      <c r="C459" s="238" t="s">
        <v>298</v>
      </c>
      <c r="D459">
        <v>113414</v>
      </c>
      <c r="E459">
        <v>19.18</v>
      </c>
      <c r="G459">
        <v>0</v>
      </c>
      <c r="H459" s="238">
        <v>1</v>
      </c>
      <c r="I459" t="s">
        <v>2843</v>
      </c>
      <c r="J459" t="s">
        <v>607</v>
      </c>
      <c r="K459">
        <v>2401</v>
      </c>
      <c r="L459">
        <v>0</v>
      </c>
      <c r="M459" t="s">
        <v>2552</v>
      </c>
      <c r="N459" t="s">
        <v>2558</v>
      </c>
    </row>
    <row r="460" spans="1:14" hidden="1" x14ac:dyDescent="0.25">
      <c r="A460" t="s">
        <v>607</v>
      </c>
      <c r="B460" s="238">
        <v>24011134142</v>
      </c>
      <c r="C460" s="238" t="s">
        <v>298</v>
      </c>
      <c r="D460">
        <v>113414</v>
      </c>
      <c r="E460">
        <v>24.85</v>
      </c>
      <c r="G460">
        <v>0</v>
      </c>
      <c r="H460" s="238">
        <v>2</v>
      </c>
      <c r="I460" t="s">
        <v>2844</v>
      </c>
      <c r="J460" t="s">
        <v>607</v>
      </c>
      <c r="K460">
        <v>2401</v>
      </c>
      <c r="L460">
        <v>0</v>
      </c>
      <c r="M460" t="s">
        <v>2552</v>
      </c>
      <c r="N460" t="s">
        <v>2558</v>
      </c>
    </row>
    <row r="461" spans="1:14" hidden="1" x14ac:dyDescent="0.25">
      <c r="A461" t="s">
        <v>607</v>
      </c>
      <c r="B461" s="238">
        <v>24011134143</v>
      </c>
      <c r="C461" s="238" t="s">
        <v>298</v>
      </c>
      <c r="D461">
        <v>113414</v>
      </c>
      <c r="E461">
        <v>30.25</v>
      </c>
      <c r="G461">
        <v>0</v>
      </c>
      <c r="H461" s="238">
        <v>3</v>
      </c>
      <c r="I461" t="s">
        <v>2845</v>
      </c>
      <c r="J461" t="s">
        <v>607</v>
      </c>
      <c r="K461">
        <v>2401</v>
      </c>
      <c r="L461">
        <v>0</v>
      </c>
      <c r="M461" t="s">
        <v>2552</v>
      </c>
      <c r="N461" t="s">
        <v>2558</v>
      </c>
    </row>
    <row r="462" spans="1:14" hidden="1" x14ac:dyDescent="0.25">
      <c r="A462" t="s">
        <v>607</v>
      </c>
      <c r="B462" s="238">
        <v>24011134144</v>
      </c>
      <c r="C462" s="238" t="s">
        <v>298</v>
      </c>
      <c r="D462">
        <v>113414</v>
      </c>
      <c r="E462">
        <v>26</v>
      </c>
      <c r="G462">
        <v>0</v>
      </c>
      <c r="H462" s="238">
        <v>4</v>
      </c>
      <c r="I462" t="s">
        <v>2846</v>
      </c>
      <c r="J462" t="s">
        <v>607</v>
      </c>
      <c r="K462">
        <v>2401</v>
      </c>
      <c r="L462">
        <v>0</v>
      </c>
      <c r="M462" t="s">
        <v>2552</v>
      </c>
      <c r="N462" t="s">
        <v>2558</v>
      </c>
    </row>
    <row r="463" spans="1:14" hidden="1" x14ac:dyDescent="0.25">
      <c r="A463" t="s">
        <v>607</v>
      </c>
      <c r="B463" s="238">
        <v>24011134145</v>
      </c>
      <c r="C463" s="238" t="s">
        <v>298</v>
      </c>
      <c r="D463">
        <v>113414</v>
      </c>
      <c r="E463">
        <v>32.6</v>
      </c>
      <c r="G463">
        <v>0</v>
      </c>
      <c r="H463" s="238">
        <v>5</v>
      </c>
      <c r="I463" t="s">
        <v>2847</v>
      </c>
      <c r="J463" t="s">
        <v>607</v>
      </c>
      <c r="K463">
        <v>2401</v>
      </c>
      <c r="L463">
        <v>0</v>
      </c>
      <c r="M463" t="s">
        <v>2552</v>
      </c>
      <c r="N463" t="s">
        <v>2558</v>
      </c>
    </row>
    <row r="464" spans="1:14" hidden="1" x14ac:dyDescent="0.25">
      <c r="A464" t="s">
        <v>607</v>
      </c>
      <c r="B464" s="238">
        <v>1134141</v>
      </c>
      <c r="C464" s="233">
        <v>1134141</v>
      </c>
      <c r="D464">
        <v>113414</v>
      </c>
      <c r="E464">
        <v>55</v>
      </c>
      <c r="G464">
        <v>1</v>
      </c>
      <c r="H464" s="238">
        <v>1</v>
      </c>
      <c r="I464" t="s">
        <v>19</v>
      </c>
      <c r="J464" t="s">
        <v>607</v>
      </c>
      <c r="K464">
        <v>0</v>
      </c>
      <c r="L464">
        <v>0</v>
      </c>
      <c r="M464" t="s">
        <v>2503</v>
      </c>
      <c r="N464" t="s">
        <v>2559</v>
      </c>
    </row>
    <row r="465" spans="1:14" hidden="1" x14ac:dyDescent="0.25">
      <c r="A465" t="s">
        <v>607</v>
      </c>
      <c r="B465" s="238">
        <v>1134142</v>
      </c>
      <c r="C465" s="233">
        <v>1134142</v>
      </c>
      <c r="D465">
        <v>113414</v>
      </c>
      <c r="E465">
        <v>69</v>
      </c>
      <c r="G465">
        <v>1</v>
      </c>
      <c r="H465" s="238">
        <v>2</v>
      </c>
      <c r="I465" t="s">
        <v>19</v>
      </c>
      <c r="J465" t="s">
        <v>607</v>
      </c>
      <c r="K465">
        <v>0</v>
      </c>
      <c r="L465">
        <v>0</v>
      </c>
      <c r="M465" t="s">
        <v>2503</v>
      </c>
      <c r="N465" t="s">
        <v>2559</v>
      </c>
    </row>
    <row r="466" spans="1:14" hidden="1" x14ac:dyDescent="0.25">
      <c r="A466" t="s">
        <v>607</v>
      </c>
      <c r="B466" s="238">
        <v>1134143</v>
      </c>
      <c r="C466" s="233">
        <v>1134143</v>
      </c>
      <c r="D466">
        <v>113414</v>
      </c>
      <c r="E466">
        <v>84</v>
      </c>
      <c r="G466">
        <v>1</v>
      </c>
      <c r="H466" s="238">
        <v>3</v>
      </c>
      <c r="I466" t="s">
        <v>19</v>
      </c>
      <c r="J466" t="s">
        <v>607</v>
      </c>
      <c r="K466">
        <v>0</v>
      </c>
      <c r="L466">
        <v>0</v>
      </c>
      <c r="M466" t="s">
        <v>2503</v>
      </c>
      <c r="N466" t="s">
        <v>2559</v>
      </c>
    </row>
    <row r="467" spans="1:14" hidden="1" x14ac:dyDescent="0.25">
      <c r="A467" t="s">
        <v>607</v>
      </c>
      <c r="B467" s="238">
        <v>1134144</v>
      </c>
      <c r="C467" s="233">
        <v>1134144</v>
      </c>
      <c r="D467">
        <v>113414</v>
      </c>
      <c r="E467">
        <v>72.2</v>
      </c>
      <c r="G467">
        <v>1</v>
      </c>
      <c r="H467" s="238">
        <v>4</v>
      </c>
      <c r="I467" t="s">
        <v>19</v>
      </c>
      <c r="J467" t="s">
        <v>607</v>
      </c>
      <c r="K467">
        <v>0</v>
      </c>
      <c r="L467">
        <v>0</v>
      </c>
      <c r="M467" t="s">
        <v>2503</v>
      </c>
      <c r="N467" t="s">
        <v>2559</v>
      </c>
    </row>
    <row r="468" spans="1:14" hidden="1" x14ac:dyDescent="0.25">
      <c r="A468" t="s">
        <v>607</v>
      </c>
      <c r="B468" s="238">
        <v>1134145</v>
      </c>
      <c r="C468" s="233">
        <v>1134145</v>
      </c>
      <c r="D468">
        <v>113414</v>
      </c>
      <c r="E468">
        <v>90.5</v>
      </c>
      <c r="G468">
        <v>1</v>
      </c>
      <c r="H468" s="238">
        <v>5</v>
      </c>
      <c r="I468" t="s">
        <v>19</v>
      </c>
      <c r="J468" t="s">
        <v>607</v>
      </c>
      <c r="K468">
        <v>0</v>
      </c>
      <c r="L468">
        <v>0</v>
      </c>
      <c r="M468" t="s">
        <v>2503</v>
      </c>
      <c r="N468" t="s">
        <v>2559</v>
      </c>
    </row>
    <row r="469" spans="1:14" hidden="1" x14ac:dyDescent="0.25">
      <c r="A469" t="s">
        <v>607</v>
      </c>
      <c r="B469" s="238">
        <v>24011134151</v>
      </c>
      <c r="C469" s="238" t="s">
        <v>298</v>
      </c>
      <c r="D469">
        <v>113415</v>
      </c>
      <c r="E469">
        <v>30.4</v>
      </c>
      <c r="G469">
        <v>0</v>
      </c>
      <c r="H469" s="238">
        <v>1</v>
      </c>
      <c r="I469" t="s">
        <v>2848</v>
      </c>
      <c r="J469" t="s">
        <v>607</v>
      </c>
      <c r="K469">
        <v>2401</v>
      </c>
      <c r="L469">
        <v>0</v>
      </c>
      <c r="M469" t="s">
        <v>2552</v>
      </c>
      <c r="N469" t="s">
        <v>2558</v>
      </c>
    </row>
    <row r="470" spans="1:14" hidden="1" x14ac:dyDescent="0.25">
      <c r="A470" t="s">
        <v>607</v>
      </c>
      <c r="B470" s="238">
        <v>24011134152</v>
      </c>
      <c r="C470" s="238" t="s">
        <v>298</v>
      </c>
      <c r="D470">
        <v>113415</v>
      </c>
      <c r="E470">
        <v>41.05</v>
      </c>
      <c r="G470">
        <v>0</v>
      </c>
      <c r="H470" s="238">
        <v>2</v>
      </c>
      <c r="I470" t="s">
        <v>2849</v>
      </c>
      <c r="J470" t="s">
        <v>607</v>
      </c>
      <c r="K470">
        <v>2401</v>
      </c>
      <c r="L470">
        <v>0</v>
      </c>
      <c r="M470" t="s">
        <v>2552</v>
      </c>
      <c r="N470" t="s">
        <v>2558</v>
      </c>
    </row>
    <row r="471" spans="1:14" hidden="1" x14ac:dyDescent="0.25">
      <c r="A471" t="s">
        <v>607</v>
      </c>
      <c r="B471" s="238">
        <v>24011134153</v>
      </c>
      <c r="C471" s="238" t="s">
        <v>298</v>
      </c>
      <c r="D471">
        <v>113415</v>
      </c>
      <c r="E471">
        <v>51.85</v>
      </c>
      <c r="G471">
        <v>0</v>
      </c>
      <c r="H471" s="238">
        <v>3</v>
      </c>
      <c r="I471" t="s">
        <v>2850</v>
      </c>
      <c r="J471" t="s">
        <v>607</v>
      </c>
      <c r="K471">
        <v>2401</v>
      </c>
      <c r="L471">
        <v>0</v>
      </c>
      <c r="M471" t="s">
        <v>2552</v>
      </c>
      <c r="N471" t="s">
        <v>2558</v>
      </c>
    </row>
    <row r="472" spans="1:14" hidden="1" x14ac:dyDescent="0.25">
      <c r="A472" t="s">
        <v>607</v>
      </c>
      <c r="B472" s="238">
        <v>24011134154</v>
      </c>
      <c r="C472" s="238" t="s">
        <v>298</v>
      </c>
      <c r="D472">
        <v>113415</v>
      </c>
      <c r="E472">
        <v>43.2</v>
      </c>
      <c r="G472">
        <v>0</v>
      </c>
      <c r="H472" s="238">
        <v>4</v>
      </c>
      <c r="I472" t="s">
        <v>2851</v>
      </c>
      <c r="J472" t="s">
        <v>607</v>
      </c>
      <c r="K472">
        <v>2401</v>
      </c>
      <c r="L472">
        <v>0</v>
      </c>
      <c r="M472" t="s">
        <v>2552</v>
      </c>
      <c r="N472" t="s">
        <v>2558</v>
      </c>
    </row>
    <row r="473" spans="1:14" hidden="1" x14ac:dyDescent="0.25">
      <c r="A473" t="s">
        <v>607</v>
      </c>
      <c r="B473" s="238">
        <v>24011134155</v>
      </c>
      <c r="C473" s="238" t="s">
        <v>298</v>
      </c>
      <c r="D473">
        <v>113415</v>
      </c>
      <c r="E473">
        <v>54.7</v>
      </c>
      <c r="G473">
        <v>0</v>
      </c>
      <c r="H473" s="238">
        <v>5</v>
      </c>
      <c r="I473" t="s">
        <v>2852</v>
      </c>
      <c r="J473" t="s">
        <v>607</v>
      </c>
      <c r="K473">
        <v>2401</v>
      </c>
      <c r="L473">
        <v>0</v>
      </c>
      <c r="M473" t="s">
        <v>2552</v>
      </c>
      <c r="N473" t="s">
        <v>2558</v>
      </c>
    </row>
    <row r="474" spans="1:14" hidden="1" x14ac:dyDescent="0.25">
      <c r="A474" t="s">
        <v>607</v>
      </c>
      <c r="B474" s="238">
        <v>1134151</v>
      </c>
      <c r="C474" s="233">
        <v>1134151</v>
      </c>
      <c r="D474">
        <v>113415</v>
      </c>
      <c r="E474">
        <v>91</v>
      </c>
      <c r="G474">
        <v>1</v>
      </c>
      <c r="H474" s="238">
        <v>1</v>
      </c>
      <c r="I474" t="s">
        <v>794</v>
      </c>
      <c r="J474" t="s">
        <v>607</v>
      </c>
      <c r="K474">
        <v>0</v>
      </c>
      <c r="L474">
        <v>0</v>
      </c>
      <c r="M474" t="s">
        <v>2503</v>
      </c>
      <c r="N474" t="s">
        <v>2559</v>
      </c>
    </row>
    <row r="475" spans="1:14" hidden="1" x14ac:dyDescent="0.25">
      <c r="A475" t="s">
        <v>607</v>
      </c>
      <c r="B475" s="238">
        <v>1134152</v>
      </c>
      <c r="C475" s="233">
        <v>1134152</v>
      </c>
      <c r="D475">
        <v>113415</v>
      </c>
      <c r="E475">
        <v>114</v>
      </c>
      <c r="G475">
        <v>1</v>
      </c>
      <c r="H475" s="238">
        <v>2</v>
      </c>
      <c r="I475" t="s">
        <v>794</v>
      </c>
      <c r="J475" t="s">
        <v>607</v>
      </c>
      <c r="K475">
        <v>0</v>
      </c>
      <c r="L475">
        <v>0</v>
      </c>
      <c r="M475" t="s">
        <v>2503</v>
      </c>
      <c r="N475" t="s">
        <v>2559</v>
      </c>
    </row>
    <row r="476" spans="1:14" hidden="1" x14ac:dyDescent="0.25">
      <c r="A476" t="s">
        <v>607</v>
      </c>
      <c r="B476" s="238">
        <v>1134153</v>
      </c>
      <c r="C476" s="233">
        <v>1134153</v>
      </c>
      <c r="D476">
        <v>113415</v>
      </c>
      <c r="E476">
        <v>144</v>
      </c>
      <c r="G476">
        <v>1</v>
      </c>
      <c r="H476" s="238">
        <v>3</v>
      </c>
      <c r="I476" t="s">
        <v>794</v>
      </c>
      <c r="J476" t="s">
        <v>607</v>
      </c>
      <c r="K476">
        <v>0</v>
      </c>
      <c r="L476">
        <v>0</v>
      </c>
      <c r="M476" t="s">
        <v>2503</v>
      </c>
      <c r="N476" t="s">
        <v>2559</v>
      </c>
    </row>
    <row r="477" spans="1:14" hidden="1" x14ac:dyDescent="0.25">
      <c r="A477" t="s">
        <v>607</v>
      </c>
      <c r="B477" s="238">
        <v>1134154</v>
      </c>
      <c r="C477" s="233">
        <v>1134154</v>
      </c>
      <c r="D477">
        <v>113415</v>
      </c>
      <c r="E477">
        <v>120</v>
      </c>
      <c r="G477">
        <v>1</v>
      </c>
      <c r="H477" s="238">
        <v>4</v>
      </c>
      <c r="I477" t="s">
        <v>794</v>
      </c>
      <c r="J477" t="s">
        <v>607</v>
      </c>
      <c r="K477">
        <v>0</v>
      </c>
      <c r="L477">
        <v>0</v>
      </c>
      <c r="M477" t="s">
        <v>2503</v>
      </c>
      <c r="N477" t="s">
        <v>2559</v>
      </c>
    </row>
    <row r="478" spans="1:14" hidden="1" x14ac:dyDescent="0.25">
      <c r="A478" t="s">
        <v>607</v>
      </c>
      <c r="B478" s="238">
        <v>1134155</v>
      </c>
      <c r="C478" s="233">
        <v>1134155</v>
      </c>
      <c r="D478">
        <v>113415</v>
      </c>
      <c r="E478">
        <v>152</v>
      </c>
      <c r="G478">
        <v>1</v>
      </c>
      <c r="H478" s="238">
        <v>5</v>
      </c>
      <c r="I478" t="s">
        <v>794</v>
      </c>
      <c r="J478" t="s">
        <v>607</v>
      </c>
      <c r="K478">
        <v>0</v>
      </c>
      <c r="L478">
        <v>0</v>
      </c>
      <c r="M478" t="s">
        <v>2503</v>
      </c>
      <c r="N478" t="s">
        <v>2559</v>
      </c>
    </row>
    <row r="479" spans="1:14" hidden="1" x14ac:dyDescent="0.25">
      <c r="A479" t="s">
        <v>607</v>
      </c>
      <c r="B479" s="238">
        <v>24011134171</v>
      </c>
      <c r="C479" s="238" t="s">
        <v>298</v>
      </c>
      <c r="D479">
        <v>113417</v>
      </c>
      <c r="E479">
        <v>25.2</v>
      </c>
      <c r="G479">
        <v>0</v>
      </c>
      <c r="H479" s="238">
        <v>1</v>
      </c>
      <c r="I479" t="s">
        <v>2853</v>
      </c>
      <c r="J479" t="s">
        <v>607</v>
      </c>
      <c r="K479">
        <v>2401</v>
      </c>
      <c r="L479">
        <v>0</v>
      </c>
      <c r="M479" t="s">
        <v>2552</v>
      </c>
      <c r="N479" t="s">
        <v>2558</v>
      </c>
    </row>
    <row r="480" spans="1:14" hidden="1" x14ac:dyDescent="0.25">
      <c r="A480" t="s">
        <v>607</v>
      </c>
      <c r="B480" s="238">
        <v>24011134172</v>
      </c>
      <c r="C480" s="238" t="s">
        <v>298</v>
      </c>
      <c r="D480">
        <v>113417</v>
      </c>
      <c r="E480">
        <v>31.3</v>
      </c>
      <c r="G480">
        <v>0</v>
      </c>
      <c r="H480" s="238">
        <v>2</v>
      </c>
      <c r="I480" t="s">
        <v>2854</v>
      </c>
      <c r="J480" t="s">
        <v>607</v>
      </c>
      <c r="K480">
        <v>2401</v>
      </c>
      <c r="L480">
        <v>0</v>
      </c>
      <c r="M480" t="s">
        <v>2552</v>
      </c>
      <c r="N480" t="s">
        <v>2558</v>
      </c>
    </row>
    <row r="481" spans="1:14" hidden="1" x14ac:dyDescent="0.25">
      <c r="A481" t="s">
        <v>607</v>
      </c>
      <c r="B481" s="238">
        <v>24011134173</v>
      </c>
      <c r="C481" s="238" t="s">
        <v>298</v>
      </c>
      <c r="D481">
        <v>113417</v>
      </c>
      <c r="E481">
        <v>39.6</v>
      </c>
      <c r="G481">
        <v>0</v>
      </c>
      <c r="H481" s="238">
        <v>3</v>
      </c>
      <c r="I481" t="s">
        <v>2855</v>
      </c>
      <c r="J481" t="s">
        <v>607</v>
      </c>
      <c r="K481">
        <v>2401</v>
      </c>
      <c r="L481">
        <v>0</v>
      </c>
      <c r="M481" t="s">
        <v>2552</v>
      </c>
      <c r="N481" t="s">
        <v>2558</v>
      </c>
    </row>
    <row r="482" spans="1:14" hidden="1" x14ac:dyDescent="0.25">
      <c r="A482" t="s">
        <v>607</v>
      </c>
      <c r="B482" s="238">
        <v>24011134174</v>
      </c>
      <c r="C482" s="238" t="s">
        <v>298</v>
      </c>
      <c r="D482">
        <v>113417</v>
      </c>
      <c r="E482">
        <v>33.1</v>
      </c>
      <c r="G482">
        <v>0</v>
      </c>
      <c r="H482" s="238">
        <v>4</v>
      </c>
      <c r="I482" t="s">
        <v>2856</v>
      </c>
      <c r="J482" t="s">
        <v>607</v>
      </c>
      <c r="K482">
        <v>2401</v>
      </c>
      <c r="L482">
        <v>0</v>
      </c>
      <c r="M482" t="s">
        <v>2552</v>
      </c>
      <c r="N482" t="s">
        <v>2558</v>
      </c>
    </row>
    <row r="483" spans="1:14" hidden="1" x14ac:dyDescent="0.25">
      <c r="A483" t="s">
        <v>607</v>
      </c>
      <c r="B483" s="238">
        <v>24011134175</v>
      </c>
      <c r="C483" s="238" t="s">
        <v>298</v>
      </c>
      <c r="D483">
        <v>113417</v>
      </c>
      <c r="E483">
        <v>41.75</v>
      </c>
      <c r="G483">
        <v>0</v>
      </c>
      <c r="H483" s="238">
        <v>5</v>
      </c>
      <c r="I483" t="s">
        <v>2857</v>
      </c>
      <c r="J483" t="s">
        <v>607</v>
      </c>
      <c r="K483">
        <v>2401</v>
      </c>
      <c r="L483">
        <v>0</v>
      </c>
      <c r="M483" t="s">
        <v>2552</v>
      </c>
      <c r="N483" t="s">
        <v>2558</v>
      </c>
    </row>
    <row r="484" spans="1:14" hidden="1" x14ac:dyDescent="0.25">
      <c r="A484" t="s">
        <v>607</v>
      </c>
      <c r="B484" s="238">
        <v>1134171</v>
      </c>
      <c r="C484" s="233">
        <v>1134171</v>
      </c>
      <c r="D484">
        <v>113417</v>
      </c>
      <c r="E484">
        <v>70</v>
      </c>
      <c r="G484">
        <v>1</v>
      </c>
      <c r="H484" s="238">
        <v>1</v>
      </c>
      <c r="I484" t="s">
        <v>21</v>
      </c>
      <c r="J484" t="s">
        <v>607</v>
      </c>
      <c r="K484">
        <v>0</v>
      </c>
      <c r="L484">
        <v>0</v>
      </c>
      <c r="M484" t="s">
        <v>2503</v>
      </c>
      <c r="N484" t="s">
        <v>2559</v>
      </c>
    </row>
    <row r="485" spans="1:14" hidden="1" x14ac:dyDescent="0.25">
      <c r="A485" t="s">
        <v>607</v>
      </c>
      <c r="B485" s="238">
        <v>1134172</v>
      </c>
      <c r="C485" s="233">
        <v>1134172</v>
      </c>
      <c r="D485">
        <v>113417</v>
      </c>
      <c r="E485">
        <v>87</v>
      </c>
      <c r="G485">
        <v>1</v>
      </c>
      <c r="H485" s="238">
        <v>2</v>
      </c>
      <c r="I485" t="s">
        <v>21</v>
      </c>
      <c r="J485" t="s">
        <v>607</v>
      </c>
      <c r="K485">
        <v>0</v>
      </c>
      <c r="L485">
        <v>0</v>
      </c>
      <c r="M485" t="s">
        <v>2503</v>
      </c>
      <c r="N485" t="s">
        <v>2559</v>
      </c>
    </row>
    <row r="486" spans="1:14" hidden="1" x14ac:dyDescent="0.25">
      <c r="A486" t="s">
        <v>607</v>
      </c>
      <c r="B486" s="238">
        <v>1134173</v>
      </c>
      <c r="C486" s="233">
        <v>1134173</v>
      </c>
      <c r="D486">
        <v>113417</v>
      </c>
      <c r="E486">
        <v>110</v>
      </c>
      <c r="G486">
        <v>1</v>
      </c>
      <c r="H486" s="238">
        <v>3</v>
      </c>
      <c r="I486" t="s">
        <v>21</v>
      </c>
      <c r="J486" t="s">
        <v>607</v>
      </c>
      <c r="K486">
        <v>0</v>
      </c>
      <c r="L486">
        <v>0</v>
      </c>
      <c r="M486" t="s">
        <v>2503</v>
      </c>
      <c r="N486" t="s">
        <v>2559</v>
      </c>
    </row>
    <row r="487" spans="1:14" hidden="1" x14ac:dyDescent="0.25">
      <c r="A487" t="s">
        <v>607</v>
      </c>
      <c r="B487" s="238">
        <v>1134174</v>
      </c>
      <c r="C487" s="233">
        <v>1134174</v>
      </c>
      <c r="D487">
        <v>113417</v>
      </c>
      <c r="E487">
        <v>92</v>
      </c>
      <c r="G487">
        <v>1</v>
      </c>
      <c r="H487" s="238">
        <v>4</v>
      </c>
      <c r="I487" t="s">
        <v>21</v>
      </c>
      <c r="J487" t="s">
        <v>607</v>
      </c>
      <c r="K487">
        <v>0</v>
      </c>
      <c r="L487">
        <v>0</v>
      </c>
      <c r="M487" t="s">
        <v>2503</v>
      </c>
      <c r="N487" t="s">
        <v>2559</v>
      </c>
    </row>
    <row r="488" spans="1:14" hidden="1" x14ac:dyDescent="0.25">
      <c r="A488" t="s">
        <v>607</v>
      </c>
      <c r="B488" s="238">
        <v>1134175</v>
      </c>
      <c r="C488" s="233">
        <v>1134175</v>
      </c>
      <c r="D488">
        <v>113417</v>
      </c>
      <c r="E488">
        <v>116</v>
      </c>
      <c r="G488">
        <v>1</v>
      </c>
      <c r="H488" s="238">
        <v>5</v>
      </c>
      <c r="I488" t="s">
        <v>21</v>
      </c>
      <c r="J488" t="s">
        <v>607</v>
      </c>
      <c r="K488">
        <v>0</v>
      </c>
      <c r="L488">
        <v>0</v>
      </c>
      <c r="M488" t="s">
        <v>2503</v>
      </c>
      <c r="N488" t="s">
        <v>2559</v>
      </c>
    </row>
    <row r="489" spans="1:14" hidden="1" x14ac:dyDescent="0.25">
      <c r="A489" t="s">
        <v>607</v>
      </c>
      <c r="B489" s="238">
        <v>1142681</v>
      </c>
      <c r="C489" s="233">
        <v>1142681</v>
      </c>
      <c r="D489">
        <v>114268</v>
      </c>
      <c r="E489">
        <v>59</v>
      </c>
      <c r="G489">
        <v>1</v>
      </c>
      <c r="H489" s="238">
        <v>1</v>
      </c>
      <c r="I489" t="s">
        <v>905</v>
      </c>
      <c r="J489" t="s">
        <v>607</v>
      </c>
      <c r="K489">
        <v>0</v>
      </c>
      <c r="L489">
        <v>0</v>
      </c>
      <c r="M489" t="s">
        <v>2503</v>
      </c>
      <c r="N489" t="s">
        <v>2559</v>
      </c>
    </row>
    <row r="490" spans="1:14" hidden="1" x14ac:dyDescent="0.25">
      <c r="A490" t="s">
        <v>607</v>
      </c>
      <c r="B490" s="238">
        <v>1142682</v>
      </c>
      <c r="C490" s="233">
        <v>1142682</v>
      </c>
      <c r="D490">
        <v>114268</v>
      </c>
      <c r="E490">
        <v>66</v>
      </c>
      <c r="G490">
        <v>1</v>
      </c>
      <c r="H490" s="238">
        <v>2</v>
      </c>
      <c r="I490" t="s">
        <v>905</v>
      </c>
      <c r="J490" t="s">
        <v>607</v>
      </c>
      <c r="K490">
        <v>0</v>
      </c>
      <c r="L490">
        <v>0</v>
      </c>
      <c r="M490" t="s">
        <v>2503</v>
      </c>
      <c r="N490" t="s">
        <v>2559</v>
      </c>
    </row>
    <row r="491" spans="1:14" hidden="1" x14ac:dyDescent="0.25">
      <c r="A491" t="s">
        <v>607</v>
      </c>
      <c r="B491" s="238">
        <v>1142683</v>
      </c>
      <c r="C491" s="233">
        <v>1142683</v>
      </c>
      <c r="D491">
        <v>114268</v>
      </c>
      <c r="E491">
        <v>75</v>
      </c>
      <c r="G491">
        <v>1</v>
      </c>
      <c r="H491" s="238">
        <v>3</v>
      </c>
      <c r="I491" t="s">
        <v>905</v>
      </c>
      <c r="J491" t="s">
        <v>607</v>
      </c>
      <c r="K491">
        <v>0</v>
      </c>
      <c r="L491">
        <v>0</v>
      </c>
      <c r="M491" t="s">
        <v>2503</v>
      </c>
      <c r="N491" t="s">
        <v>2559</v>
      </c>
    </row>
    <row r="492" spans="1:14" hidden="1" x14ac:dyDescent="0.25">
      <c r="A492" t="s">
        <v>607</v>
      </c>
      <c r="B492" s="238">
        <v>1142684</v>
      </c>
      <c r="C492" s="233">
        <v>1142684</v>
      </c>
      <c r="D492">
        <v>114268</v>
      </c>
      <c r="E492">
        <v>69.5</v>
      </c>
      <c r="G492">
        <v>1</v>
      </c>
      <c r="H492" s="238">
        <v>4</v>
      </c>
      <c r="I492" t="s">
        <v>905</v>
      </c>
      <c r="J492" t="s">
        <v>607</v>
      </c>
      <c r="K492">
        <v>0</v>
      </c>
      <c r="L492">
        <v>0</v>
      </c>
      <c r="M492" t="s">
        <v>2503</v>
      </c>
      <c r="N492" t="s">
        <v>2559</v>
      </c>
    </row>
    <row r="493" spans="1:14" hidden="1" x14ac:dyDescent="0.25">
      <c r="A493" t="s">
        <v>607</v>
      </c>
      <c r="B493" s="238">
        <v>1142685</v>
      </c>
      <c r="C493" s="233">
        <v>1142685</v>
      </c>
      <c r="D493">
        <v>114268</v>
      </c>
      <c r="E493">
        <v>79</v>
      </c>
      <c r="G493">
        <v>1</v>
      </c>
      <c r="H493" s="238">
        <v>5</v>
      </c>
      <c r="I493" t="s">
        <v>905</v>
      </c>
      <c r="J493" t="s">
        <v>607</v>
      </c>
      <c r="K493">
        <v>0</v>
      </c>
      <c r="L493">
        <v>0</v>
      </c>
      <c r="M493" t="s">
        <v>2503</v>
      </c>
      <c r="N493" t="s">
        <v>2559</v>
      </c>
    </row>
    <row r="494" spans="1:14" hidden="1" x14ac:dyDescent="0.25">
      <c r="A494" t="s">
        <v>615</v>
      </c>
      <c r="B494" s="238">
        <v>1142021</v>
      </c>
      <c r="C494" s="233">
        <v>1142021</v>
      </c>
      <c r="D494">
        <v>114202</v>
      </c>
      <c r="E494">
        <v>45.7</v>
      </c>
      <c r="G494">
        <v>1</v>
      </c>
      <c r="H494" s="238">
        <v>1</v>
      </c>
      <c r="I494" t="s">
        <v>23</v>
      </c>
      <c r="J494" t="s">
        <v>615</v>
      </c>
      <c r="K494">
        <v>0</v>
      </c>
      <c r="L494">
        <v>0</v>
      </c>
      <c r="M494" t="s">
        <v>2503</v>
      </c>
      <c r="N494" t="s">
        <v>2504</v>
      </c>
    </row>
    <row r="495" spans="1:14" hidden="1" x14ac:dyDescent="0.25">
      <c r="A495" t="s">
        <v>615</v>
      </c>
      <c r="B495" s="238">
        <v>1142022</v>
      </c>
      <c r="C495" s="233">
        <v>1142022</v>
      </c>
      <c r="D495">
        <v>114202</v>
      </c>
      <c r="E495">
        <v>56.6</v>
      </c>
      <c r="G495">
        <v>1</v>
      </c>
      <c r="H495" s="238">
        <v>2</v>
      </c>
      <c r="I495" t="s">
        <v>23</v>
      </c>
      <c r="J495" t="s">
        <v>615</v>
      </c>
      <c r="K495">
        <v>0</v>
      </c>
      <c r="L495">
        <v>0</v>
      </c>
      <c r="M495" t="s">
        <v>2503</v>
      </c>
      <c r="N495" t="s">
        <v>2504</v>
      </c>
    </row>
    <row r="496" spans="1:14" hidden="1" x14ac:dyDescent="0.25">
      <c r="A496" t="s">
        <v>615</v>
      </c>
      <c r="B496" s="238">
        <v>1142023</v>
      </c>
      <c r="C496" s="233">
        <v>1142023</v>
      </c>
      <c r="D496">
        <v>114202</v>
      </c>
      <c r="E496">
        <v>65.3</v>
      </c>
      <c r="G496">
        <v>1</v>
      </c>
      <c r="H496" s="238">
        <v>3</v>
      </c>
      <c r="I496" t="s">
        <v>23</v>
      </c>
      <c r="J496" t="s">
        <v>615</v>
      </c>
      <c r="K496">
        <v>0</v>
      </c>
      <c r="L496">
        <v>0</v>
      </c>
      <c r="M496" t="s">
        <v>2503</v>
      </c>
      <c r="N496" t="s">
        <v>2504</v>
      </c>
    </row>
    <row r="497" spans="1:14" hidden="1" x14ac:dyDescent="0.25">
      <c r="A497" t="s">
        <v>615</v>
      </c>
      <c r="B497" s="238">
        <v>1142024</v>
      </c>
      <c r="C497" s="233">
        <v>1142024</v>
      </c>
      <c r="D497">
        <v>114202</v>
      </c>
      <c r="E497">
        <v>63.1</v>
      </c>
      <c r="G497">
        <v>1</v>
      </c>
      <c r="H497" s="238">
        <v>4</v>
      </c>
      <c r="I497" t="s">
        <v>23</v>
      </c>
      <c r="J497" t="s">
        <v>615</v>
      </c>
      <c r="K497">
        <v>0</v>
      </c>
      <c r="L497">
        <v>0</v>
      </c>
      <c r="M497" t="s">
        <v>2503</v>
      </c>
      <c r="N497" t="s">
        <v>2504</v>
      </c>
    </row>
    <row r="498" spans="1:14" hidden="1" x14ac:dyDescent="0.25">
      <c r="A498" t="s">
        <v>615</v>
      </c>
      <c r="B498" s="238">
        <v>1142025</v>
      </c>
      <c r="C498" s="233">
        <v>1142025</v>
      </c>
      <c r="D498">
        <v>114202</v>
      </c>
      <c r="E498">
        <v>70.7</v>
      </c>
      <c r="G498">
        <v>1</v>
      </c>
      <c r="H498" s="238">
        <v>5</v>
      </c>
      <c r="I498" t="s">
        <v>23</v>
      </c>
      <c r="J498" t="s">
        <v>615</v>
      </c>
      <c r="K498">
        <v>0</v>
      </c>
      <c r="L498">
        <v>0</v>
      </c>
      <c r="M498" t="s">
        <v>2503</v>
      </c>
      <c r="N498" t="s">
        <v>2504</v>
      </c>
    </row>
    <row r="499" spans="1:14" hidden="1" x14ac:dyDescent="0.25">
      <c r="A499" t="s">
        <v>607</v>
      </c>
      <c r="B499" s="238">
        <v>24011132301</v>
      </c>
      <c r="C499" s="238" t="s">
        <v>298</v>
      </c>
      <c r="D499">
        <v>113230</v>
      </c>
      <c r="E499">
        <v>0.95</v>
      </c>
      <c r="G499">
        <v>0</v>
      </c>
      <c r="H499" s="238">
        <v>1</v>
      </c>
      <c r="I499" t="s">
        <v>2878</v>
      </c>
      <c r="J499" t="s">
        <v>607</v>
      </c>
      <c r="K499">
        <v>2401</v>
      </c>
      <c r="L499">
        <v>0</v>
      </c>
      <c r="M499" t="s">
        <v>2503</v>
      </c>
      <c r="N499" t="s">
        <v>2504</v>
      </c>
    </row>
    <row r="500" spans="1:14" hidden="1" x14ac:dyDescent="0.25">
      <c r="A500" t="s">
        <v>607</v>
      </c>
      <c r="B500" s="238">
        <v>24011132302</v>
      </c>
      <c r="C500" s="238" t="s">
        <v>298</v>
      </c>
      <c r="D500">
        <v>113230</v>
      </c>
      <c r="E500">
        <v>1.1499999999999999</v>
      </c>
      <c r="G500">
        <v>0</v>
      </c>
      <c r="H500" s="238">
        <v>2</v>
      </c>
      <c r="I500" t="s">
        <v>2879</v>
      </c>
      <c r="J500" t="s">
        <v>607</v>
      </c>
      <c r="K500">
        <v>2401</v>
      </c>
      <c r="L500">
        <v>0</v>
      </c>
      <c r="M500" t="s">
        <v>2503</v>
      </c>
      <c r="N500" t="s">
        <v>2504</v>
      </c>
    </row>
    <row r="501" spans="1:14" hidden="1" x14ac:dyDescent="0.25">
      <c r="A501" t="s">
        <v>607</v>
      </c>
      <c r="B501" s="238">
        <v>24011132303</v>
      </c>
      <c r="C501" s="238" t="s">
        <v>298</v>
      </c>
      <c r="D501">
        <v>113230</v>
      </c>
      <c r="E501">
        <v>1.35</v>
      </c>
      <c r="G501">
        <v>0</v>
      </c>
      <c r="H501" s="238">
        <v>3</v>
      </c>
      <c r="I501" t="s">
        <v>2880</v>
      </c>
      <c r="J501" t="s">
        <v>607</v>
      </c>
      <c r="K501">
        <v>2401</v>
      </c>
      <c r="L501">
        <v>0</v>
      </c>
      <c r="M501" t="s">
        <v>2503</v>
      </c>
      <c r="N501" t="s">
        <v>2504</v>
      </c>
    </row>
    <row r="502" spans="1:14" hidden="1" x14ac:dyDescent="0.25">
      <c r="A502" t="s">
        <v>607</v>
      </c>
      <c r="B502" s="238">
        <v>24011132304</v>
      </c>
      <c r="C502" s="238" t="s">
        <v>298</v>
      </c>
      <c r="D502">
        <v>113230</v>
      </c>
      <c r="E502">
        <v>1.2</v>
      </c>
      <c r="G502">
        <v>0</v>
      </c>
      <c r="H502" s="238">
        <v>4</v>
      </c>
      <c r="I502" t="s">
        <v>2881</v>
      </c>
      <c r="J502" t="s">
        <v>607</v>
      </c>
      <c r="K502">
        <v>2401</v>
      </c>
      <c r="L502">
        <v>0</v>
      </c>
      <c r="M502" t="s">
        <v>2503</v>
      </c>
      <c r="N502" t="s">
        <v>2504</v>
      </c>
    </row>
    <row r="503" spans="1:14" hidden="1" x14ac:dyDescent="0.25">
      <c r="A503" t="s">
        <v>607</v>
      </c>
      <c r="B503" s="238">
        <v>24011132305</v>
      </c>
      <c r="C503" s="238" t="s">
        <v>298</v>
      </c>
      <c r="D503">
        <v>113230</v>
      </c>
      <c r="E503">
        <v>1.4</v>
      </c>
      <c r="G503">
        <v>0</v>
      </c>
      <c r="H503" s="238">
        <v>5</v>
      </c>
      <c r="I503" t="s">
        <v>2882</v>
      </c>
      <c r="J503" t="s">
        <v>607</v>
      </c>
      <c r="K503">
        <v>2401</v>
      </c>
      <c r="L503">
        <v>0</v>
      </c>
      <c r="M503" t="s">
        <v>2503</v>
      </c>
      <c r="N503" t="s">
        <v>2504</v>
      </c>
    </row>
    <row r="504" spans="1:14" hidden="1" x14ac:dyDescent="0.25">
      <c r="A504" t="s">
        <v>404</v>
      </c>
      <c r="B504" s="238">
        <v>1160271</v>
      </c>
      <c r="C504" s="233">
        <v>1160271</v>
      </c>
      <c r="D504">
        <v>116027</v>
      </c>
      <c r="E504">
        <v>2400</v>
      </c>
      <c r="G504">
        <v>0</v>
      </c>
      <c r="H504" s="238">
        <v>1</v>
      </c>
      <c r="I504" t="s">
        <v>2579</v>
      </c>
      <c r="J504" t="s">
        <v>404</v>
      </c>
      <c r="K504">
        <v>0</v>
      </c>
      <c r="L504">
        <v>0</v>
      </c>
      <c r="M504" t="s">
        <v>2571</v>
      </c>
      <c r="N504" t="s">
        <v>2580</v>
      </c>
    </row>
    <row r="505" spans="1:14" hidden="1" x14ac:dyDescent="0.25">
      <c r="A505" t="s">
        <v>404</v>
      </c>
      <c r="B505" s="238">
        <v>1160272</v>
      </c>
      <c r="C505" s="233">
        <v>1160272</v>
      </c>
      <c r="D505">
        <v>116027</v>
      </c>
      <c r="E505">
        <v>2900</v>
      </c>
      <c r="G505">
        <v>0</v>
      </c>
      <c r="H505" s="238">
        <v>2</v>
      </c>
      <c r="I505" t="s">
        <v>2579</v>
      </c>
      <c r="J505" t="s">
        <v>404</v>
      </c>
      <c r="K505">
        <v>0</v>
      </c>
      <c r="L505">
        <v>0</v>
      </c>
      <c r="M505" t="s">
        <v>2571</v>
      </c>
      <c r="N505" t="s">
        <v>2580</v>
      </c>
    </row>
    <row r="506" spans="1:14" hidden="1" x14ac:dyDescent="0.25">
      <c r="A506" t="s">
        <v>404</v>
      </c>
      <c r="B506" s="238">
        <v>1160273</v>
      </c>
      <c r="C506" s="233">
        <v>1160273</v>
      </c>
      <c r="D506">
        <v>116027</v>
      </c>
      <c r="E506">
        <v>3600</v>
      </c>
      <c r="G506">
        <v>0</v>
      </c>
      <c r="H506" s="238">
        <v>3</v>
      </c>
      <c r="I506" t="s">
        <v>2579</v>
      </c>
      <c r="J506" t="s">
        <v>404</v>
      </c>
      <c r="K506">
        <v>0</v>
      </c>
      <c r="L506">
        <v>0</v>
      </c>
      <c r="M506" t="s">
        <v>2571</v>
      </c>
      <c r="N506" t="s">
        <v>2580</v>
      </c>
    </row>
    <row r="507" spans="1:14" hidden="1" x14ac:dyDescent="0.25">
      <c r="A507" t="s">
        <v>404</v>
      </c>
      <c r="B507" s="238">
        <v>1160274</v>
      </c>
      <c r="C507" s="233">
        <v>1160274</v>
      </c>
      <c r="D507">
        <v>116027</v>
      </c>
      <c r="E507">
        <v>3045</v>
      </c>
      <c r="G507">
        <v>0</v>
      </c>
      <c r="H507" s="238">
        <v>4</v>
      </c>
      <c r="I507" t="s">
        <v>2579</v>
      </c>
      <c r="J507" t="s">
        <v>404</v>
      </c>
      <c r="K507">
        <v>0</v>
      </c>
      <c r="L507">
        <v>0</v>
      </c>
      <c r="M507" t="s">
        <v>2571</v>
      </c>
      <c r="N507" t="s">
        <v>2580</v>
      </c>
    </row>
    <row r="508" spans="1:14" hidden="1" x14ac:dyDescent="0.25">
      <c r="A508" t="s">
        <v>404</v>
      </c>
      <c r="B508" s="238">
        <v>1160275</v>
      </c>
      <c r="C508" s="233">
        <v>1160275</v>
      </c>
      <c r="D508">
        <v>116027</v>
      </c>
      <c r="E508">
        <v>3780</v>
      </c>
      <c r="G508">
        <v>0</v>
      </c>
      <c r="H508" s="238">
        <v>5</v>
      </c>
      <c r="I508" t="s">
        <v>2579</v>
      </c>
      <c r="J508" t="s">
        <v>404</v>
      </c>
      <c r="K508">
        <v>0</v>
      </c>
      <c r="L508">
        <v>0</v>
      </c>
      <c r="M508" t="s">
        <v>2571</v>
      </c>
      <c r="N508" t="s">
        <v>2580</v>
      </c>
    </row>
    <row r="509" spans="1:14" hidden="1" x14ac:dyDescent="0.25">
      <c r="A509" t="s">
        <v>404</v>
      </c>
      <c r="B509" s="238">
        <v>24011160272</v>
      </c>
      <c r="C509" s="238" t="s">
        <v>298</v>
      </c>
      <c r="D509">
        <v>116027</v>
      </c>
      <c r="E509">
        <v>2900</v>
      </c>
      <c r="G509">
        <v>0</v>
      </c>
      <c r="H509" s="238">
        <v>2</v>
      </c>
      <c r="I509" t="s">
        <v>2883</v>
      </c>
      <c r="J509" t="s">
        <v>404</v>
      </c>
      <c r="K509">
        <v>2401</v>
      </c>
      <c r="L509">
        <v>0</v>
      </c>
      <c r="M509" t="s">
        <v>2571</v>
      </c>
      <c r="N509" t="s">
        <v>2580</v>
      </c>
    </row>
    <row r="510" spans="1:14" hidden="1" x14ac:dyDescent="0.25">
      <c r="A510" t="s">
        <v>392</v>
      </c>
      <c r="B510" s="238">
        <v>1160281</v>
      </c>
      <c r="C510" s="233">
        <v>1160281</v>
      </c>
      <c r="D510">
        <v>116028</v>
      </c>
      <c r="E510">
        <v>240</v>
      </c>
      <c r="G510">
        <v>0</v>
      </c>
      <c r="H510" s="238">
        <v>1</v>
      </c>
      <c r="I510" t="s">
        <v>948</v>
      </c>
      <c r="J510" t="s">
        <v>392</v>
      </c>
      <c r="K510">
        <v>0</v>
      </c>
      <c r="L510">
        <v>0</v>
      </c>
      <c r="M510" t="s">
        <v>2571</v>
      </c>
      <c r="N510" t="s">
        <v>2580</v>
      </c>
    </row>
    <row r="511" spans="1:14" hidden="1" x14ac:dyDescent="0.25">
      <c r="A511" t="s">
        <v>392</v>
      </c>
      <c r="B511" s="238">
        <v>1160282</v>
      </c>
      <c r="C511" s="233">
        <v>1160282</v>
      </c>
      <c r="D511">
        <v>116028</v>
      </c>
      <c r="E511">
        <v>350</v>
      </c>
      <c r="G511">
        <v>0</v>
      </c>
      <c r="H511" s="238">
        <v>2</v>
      </c>
      <c r="I511" t="s">
        <v>948</v>
      </c>
      <c r="J511" t="s">
        <v>392</v>
      </c>
      <c r="K511">
        <v>0</v>
      </c>
      <c r="L511">
        <v>0</v>
      </c>
      <c r="M511" t="s">
        <v>2571</v>
      </c>
      <c r="N511" t="s">
        <v>2580</v>
      </c>
    </row>
    <row r="512" spans="1:14" hidden="1" x14ac:dyDescent="0.25">
      <c r="A512" t="s">
        <v>392</v>
      </c>
      <c r="B512" s="238">
        <v>1160283</v>
      </c>
      <c r="C512" s="233">
        <v>1160283</v>
      </c>
      <c r="D512">
        <v>116028</v>
      </c>
      <c r="E512">
        <v>470</v>
      </c>
      <c r="G512">
        <v>0</v>
      </c>
      <c r="H512" s="238">
        <v>3</v>
      </c>
      <c r="I512" t="s">
        <v>948</v>
      </c>
      <c r="J512" t="s">
        <v>392</v>
      </c>
      <c r="K512">
        <v>0</v>
      </c>
      <c r="L512">
        <v>0</v>
      </c>
      <c r="M512" t="s">
        <v>2571</v>
      </c>
      <c r="N512" t="s">
        <v>2580</v>
      </c>
    </row>
    <row r="513" spans="1:14" hidden="1" x14ac:dyDescent="0.25">
      <c r="A513" t="s">
        <v>392</v>
      </c>
      <c r="B513" s="238">
        <v>1160284</v>
      </c>
      <c r="C513" s="233">
        <v>1160284</v>
      </c>
      <c r="D513">
        <v>116028</v>
      </c>
      <c r="E513">
        <v>370</v>
      </c>
      <c r="G513">
        <v>0</v>
      </c>
      <c r="H513" s="238">
        <v>4</v>
      </c>
      <c r="I513" t="s">
        <v>948</v>
      </c>
      <c r="J513" t="s">
        <v>392</v>
      </c>
      <c r="K513">
        <v>0</v>
      </c>
      <c r="L513">
        <v>0</v>
      </c>
      <c r="M513" t="s">
        <v>2571</v>
      </c>
      <c r="N513" t="s">
        <v>2580</v>
      </c>
    </row>
    <row r="514" spans="1:14" hidden="1" x14ac:dyDescent="0.25">
      <c r="A514" t="s">
        <v>392</v>
      </c>
      <c r="B514" s="238">
        <v>1160285</v>
      </c>
      <c r="C514" s="233">
        <v>1160285</v>
      </c>
      <c r="D514">
        <v>116028</v>
      </c>
      <c r="E514">
        <v>495</v>
      </c>
      <c r="G514">
        <v>0</v>
      </c>
      <c r="H514" s="238">
        <v>5</v>
      </c>
      <c r="I514" t="s">
        <v>948</v>
      </c>
      <c r="J514" t="s">
        <v>392</v>
      </c>
      <c r="K514">
        <v>0</v>
      </c>
      <c r="L514">
        <v>0</v>
      </c>
      <c r="M514" t="s">
        <v>2571</v>
      </c>
      <c r="N514" t="s">
        <v>2580</v>
      </c>
    </row>
    <row r="515" spans="1:14" hidden="1" x14ac:dyDescent="0.25">
      <c r="A515" t="s">
        <v>392</v>
      </c>
      <c r="B515" s="238">
        <v>24011160282</v>
      </c>
      <c r="C515" s="238" t="s">
        <v>298</v>
      </c>
      <c r="D515">
        <v>116028</v>
      </c>
      <c r="E515">
        <v>350</v>
      </c>
      <c r="G515">
        <v>0</v>
      </c>
      <c r="H515" s="238">
        <v>2</v>
      </c>
      <c r="I515" t="s">
        <v>2884</v>
      </c>
      <c r="J515" t="s">
        <v>392</v>
      </c>
      <c r="K515">
        <v>2401</v>
      </c>
      <c r="L515">
        <v>0</v>
      </c>
      <c r="M515" t="s">
        <v>2571</v>
      </c>
      <c r="N515" t="s">
        <v>2580</v>
      </c>
    </row>
    <row r="516" spans="1:14" hidden="1" x14ac:dyDescent="0.25">
      <c r="A516" t="s">
        <v>607</v>
      </c>
      <c r="B516" s="238">
        <v>1142001</v>
      </c>
      <c r="C516" s="233">
        <v>1142001</v>
      </c>
      <c r="D516">
        <v>114200</v>
      </c>
      <c r="E516">
        <v>456.6</v>
      </c>
      <c r="G516">
        <v>1</v>
      </c>
      <c r="H516" s="238">
        <v>1</v>
      </c>
      <c r="I516" t="s">
        <v>27</v>
      </c>
      <c r="J516" t="s">
        <v>607</v>
      </c>
      <c r="K516">
        <v>0</v>
      </c>
      <c r="L516">
        <v>0</v>
      </c>
      <c r="M516" t="s">
        <v>2503</v>
      </c>
      <c r="N516" t="s">
        <v>2504</v>
      </c>
    </row>
    <row r="517" spans="1:14" hidden="1" x14ac:dyDescent="0.25">
      <c r="A517" t="s">
        <v>607</v>
      </c>
      <c r="B517" s="238">
        <v>1142002</v>
      </c>
      <c r="C517" s="233">
        <v>1142002</v>
      </c>
      <c r="D517">
        <v>114200</v>
      </c>
      <c r="E517">
        <v>570.70000000000005</v>
      </c>
      <c r="G517">
        <v>1</v>
      </c>
      <c r="H517" s="238">
        <v>2</v>
      </c>
      <c r="I517" t="s">
        <v>27</v>
      </c>
      <c r="J517" t="s">
        <v>607</v>
      </c>
      <c r="K517">
        <v>0</v>
      </c>
      <c r="L517">
        <v>0</v>
      </c>
      <c r="M517" t="s">
        <v>2503</v>
      </c>
      <c r="N517" t="s">
        <v>2504</v>
      </c>
    </row>
    <row r="518" spans="1:14" hidden="1" x14ac:dyDescent="0.25">
      <c r="A518" t="s">
        <v>607</v>
      </c>
      <c r="B518" s="238">
        <v>1142003</v>
      </c>
      <c r="C518" s="233">
        <v>1142003</v>
      </c>
      <c r="D518">
        <v>114200</v>
      </c>
      <c r="E518">
        <v>706.6</v>
      </c>
      <c r="G518">
        <v>1</v>
      </c>
      <c r="H518" s="238">
        <v>3</v>
      </c>
      <c r="I518" t="s">
        <v>27</v>
      </c>
      <c r="J518" t="s">
        <v>607</v>
      </c>
      <c r="K518">
        <v>0</v>
      </c>
      <c r="L518">
        <v>0</v>
      </c>
      <c r="M518" t="s">
        <v>2503</v>
      </c>
      <c r="N518" t="s">
        <v>2504</v>
      </c>
    </row>
    <row r="519" spans="1:14" hidden="1" x14ac:dyDescent="0.25">
      <c r="A519" t="s">
        <v>607</v>
      </c>
      <c r="B519" s="238">
        <v>1142004</v>
      </c>
      <c r="C519" s="233">
        <v>1142004</v>
      </c>
      <c r="D519">
        <v>114200</v>
      </c>
      <c r="E519">
        <v>597.9</v>
      </c>
      <c r="G519">
        <v>1</v>
      </c>
      <c r="H519" s="238">
        <v>4</v>
      </c>
      <c r="I519" t="s">
        <v>27</v>
      </c>
      <c r="J519" t="s">
        <v>607</v>
      </c>
      <c r="K519">
        <v>0</v>
      </c>
      <c r="L519">
        <v>0</v>
      </c>
      <c r="M519" t="s">
        <v>2503</v>
      </c>
      <c r="N519" t="s">
        <v>2504</v>
      </c>
    </row>
    <row r="520" spans="1:14" hidden="1" x14ac:dyDescent="0.25">
      <c r="A520" t="s">
        <v>607</v>
      </c>
      <c r="B520" s="238">
        <v>1142005</v>
      </c>
      <c r="C520" s="233">
        <v>1142005</v>
      </c>
      <c r="D520">
        <v>114200</v>
      </c>
      <c r="E520">
        <v>744.6</v>
      </c>
      <c r="G520">
        <v>1</v>
      </c>
      <c r="H520" s="238">
        <v>5</v>
      </c>
      <c r="I520" t="s">
        <v>27</v>
      </c>
      <c r="J520" t="s">
        <v>607</v>
      </c>
      <c r="K520">
        <v>0</v>
      </c>
      <c r="L520">
        <v>0</v>
      </c>
      <c r="M520" t="s">
        <v>2503</v>
      </c>
      <c r="N520" t="s">
        <v>2504</v>
      </c>
    </row>
    <row r="521" spans="1:14" hidden="1" x14ac:dyDescent="0.25">
      <c r="A521" t="s">
        <v>607</v>
      </c>
      <c r="B521" s="238">
        <v>24011132311</v>
      </c>
      <c r="C521" s="238" t="s">
        <v>298</v>
      </c>
      <c r="D521">
        <v>113231</v>
      </c>
      <c r="E521">
        <v>0.6</v>
      </c>
      <c r="G521">
        <v>0</v>
      </c>
      <c r="H521" s="238">
        <v>1</v>
      </c>
      <c r="I521" t="s">
        <v>2885</v>
      </c>
      <c r="J521" t="s">
        <v>607</v>
      </c>
      <c r="K521">
        <v>2401</v>
      </c>
      <c r="L521">
        <v>0</v>
      </c>
      <c r="M521" t="s">
        <v>2503</v>
      </c>
      <c r="N521" t="s">
        <v>2504</v>
      </c>
    </row>
    <row r="522" spans="1:14" hidden="1" x14ac:dyDescent="0.25">
      <c r="A522" t="s">
        <v>607</v>
      </c>
      <c r="B522" s="238">
        <v>24011132312</v>
      </c>
      <c r="C522" s="238" t="s">
        <v>298</v>
      </c>
      <c r="D522">
        <v>113231</v>
      </c>
      <c r="E522">
        <v>0.7</v>
      </c>
      <c r="G522">
        <v>0</v>
      </c>
      <c r="H522" s="238">
        <v>2</v>
      </c>
      <c r="I522" t="s">
        <v>2886</v>
      </c>
      <c r="J522" t="s">
        <v>607</v>
      </c>
      <c r="K522">
        <v>2401</v>
      </c>
      <c r="L522">
        <v>0</v>
      </c>
      <c r="M522" t="s">
        <v>2503</v>
      </c>
      <c r="N522" t="s">
        <v>2504</v>
      </c>
    </row>
    <row r="523" spans="1:14" hidden="1" x14ac:dyDescent="0.25">
      <c r="A523" t="s">
        <v>607</v>
      </c>
      <c r="B523" s="238">
        <v>24011132313</v>
      </c>
      <c r="C523" s="238" t="s">
        <v>298</v>
      </c>
      <c r="D523">
        <v>113231</v>
      </c>
      <c r="E523">
        <v>0.85</v>
      </c>
      <c r="G523">
        <v>0</v>
      </c>
      <c r="H523" s="238">
        <v>3</v>
      </c>
      <c r="I523" t="s">
        <v>2887</v>
      </c>
      <c r="J523" t="s">
        <v>607</v>
      </c>
      <c r="K523">
        <v>2401</v>
      </c>
      <c r="L523">
        <v>0</v>
      </c>
      <c r="M523" t="s">
        <v>2503</v>
      </c>
      <c r="N523" t="s">
        <v>2504</v>
      </c>
    </row>
    <row r="524" spans="1:14" hidden="1" x14ac:dyDescent="0.25">
      <c r="A524" t="s">
        <v>607</v>
      </c>
      <c r="B524" s="238">
        <v>24011132314</v>
      </c>
      <c r="C524" s="238" t="s">
        <v>298</v>
      </c>
      <c r="D524">
        <v>113231</v>
      </c>
      <c r="E524">
        <v>0.75</v>
      </c>
      <c r="G524">
        <v>0</v>
      </c>
      <c r="H524" s="238">
        <v>4</v>
      </c>
      <c r="I524" t="s">
        <v>2888</v>
      </c>
      <c r="J524" t="s">
        <v>607</v>
      </c>
      <c r="K524">
        <v>2401</v>
      </c>
      <c r="L524">
        <v>0</v>
      </c>
      <c r="M524" t="s">
        <v>2503</v>
      </c>
      <c r="N524" t="s">
        <v>2504</v>
      </c>
    </row>
    <row r="525" spans="1:14" hidden="1" x14ac:dyDescent="0.25">
      <c r="A525" t="s">
        <v>607</v>
      </c>
      <c r="B525" s="238">
        <v>24011132315</v>
      </c>
      <c r="C525" s="238" t="s">
        <v>298</v>
      </c>
      <c r="D525">
        <v>113231</v>
      </c>
      <c r="E525">
        <v>0.85</v>
      </c>
      <c r="G525">
        <v>0</v>
      </c>
      <c r="H525" s="238">
        <v>5</v>
      </c>
      <c r="I525" t="s">
        <v>2889</v>
      </c>
      <c r="J525" t="s">
        <v>607</v>
      </c>
      <c r="K525">
        <v>2401</v>
      </c>
      <c r="L525">
        <v>0</v>
      </c>
      <c r="M525" t="s">
        <v>2503</v>
      </c>
      <c r="N525" t="s">
        <v>2504</v>
      </c>
    </row>
    <row r="526" spans="1:14" hidden="1" x14ac:dyDescent="0.25">
      <c r="A526" t="s">
        <v>607</v>
      </c>
      <c r="B526" s="238">
        <v>1132311</v>
      </c>
      <c r="C526" s="233">
        <v>1132311</v>
      </c>
      <c r="D526">
        <v>113231</v>
      </c>
      <c r="E526">
        <v>1.6</v>
      </c>
      <c r="G526">
        <v>1</v>
      </c>
      <c r="H526" s="238">
        <v>1</v>
      </c>
      <c r="I526" t="s">
        <v>29</v>
      </c>
      <c r="J526" t="s">
        <v>607</v>
      </c>
      <c r="K526">
        <v>0</v>
      </c>
      <c r="L526">
        <v>0</v>
      </c>
      <c r="M526" t="s">
        <v>2503</v>
      </c>
      <c r="N526" t="s">
        <v>2578</v>
      </c>
    </row>
    <row r="527" spans="1:14" hidden="1" x14ac:dyDescent="0.25">
      <c r="A527" t="s">
        <v>607</v>
      </c>
      <c r="B527" s="238">
        <v>1132312</v>
      </c>
      <c r="C527" s="233">
        <v>1132312</v>
      </c>
      <c r="D527">
        <v>113231</v>
      </c>
      <c r="E527">
        <v>2</v>
      </c>
      <c r="G527">
        <v>1</v>
      </c>
      <c r="H527" s="238">
        <v>2</v>
      </c>
      <c r="I527" t="s">
        <v>29</v>
      </c>
      <c r="J527" t="s">
        <v>607</v>
      </c>
      <c r="K527">
        <v>0</v>
      </c>
      <c r="L527">
        <v>0</v>
      </c>
      <c r="M527" t="s">
        <v>2503</v>
      </c>
      <c r="N527" t="s">
        <v>2578</v>
      </c>
    </row>
    <row r="528" spans="1:14" hidden="1" x14ac:dyDescent="0.25">
      <c r="A528" t="s">
        <v>607</v>
      </c>
      <c r="B528" s="238">
        <v>1132313</v>
      </c>
      <c r="C528" s="233">
        <v>1132313</v>
      </c>
      <c r="D528">
        <v>113231</v>
      </c>
      <c r="E528">
        <v>2.4</v>
      </c>
      <c r="G528">
        <v>1</v>
      </c>
      <c r="H528" s="238">
        <v>3</v>
      </c>
      <c r="I528" t="s">
        <v>29</v>
      </c>
      <c r="J528" t="s">
        <v>607</v>
      </c>
      <c r="K528">
        <v>0</v>
      </c>
      <c r="L528">
        <v>0</v>
      </c>
      <c r="M528" t="s">
        <v>2503</v>
      </c>
      <c r="N528" t="s">
        <v>2578</v>
      </c>
    </row>
    <row r="529" spans="1:14" hidden="1" x14ac:dyDescent="0.25">
      <c r="A529" t="s">
        <v>607</v>
      </c>
      <c r="B529" s="238">
        <v>1132314</v>
      </c>
      <c r="C529" s="233">
        <v>1132314</v>
      </c>
      <c r="D529">
        <v>113231</v>
      </c>
      <c r="E529">
        <v>2.1</v>
      </c>
      <c r="G529">
        <v>1</v>
      </c>
      <c r="H529" s="238">
        <v>4</v>
      </c>
      <c r="I529" t="s">
        <v>29</v>
      </c>
      <c r="J529" t="s">
        <v>607</v>
      </c>
      <c r="K529">
        <v>0</v>
      </c>
      <c r="L529">
        <v>0</v>
      </c>
      <c r="M529" t="s">
        <v>2503</v>
      </c>
      <c r="N529" t="s">
        <v>2578</v>
      </c>
    </row>
    <row r="530" spans="1:14" hidden="1" x14ac:dyDescent="0.25">
      <c r="A530" t="s">
        <v>607</v>
      </c>
      <c r="B530" s="238">
        <v>1132315</v>
      </c>
      <c r="C530" s="233">
        <v>1132315</v>
      </c>
      <c r="D530">
        <v>113231</v>
      </c>
      <c r="E530">
        <v>2.4</v>
      </c>
      <c r="G530">
        <v>1</v>
      </c>
      <c r="H530" s="238">
        <v>5</v>
      </c>
      <c r="I530" t="s">
        <v>29</v>
      </c>
      <c r="J530" t="s">
        <v>607</v>
      </c>
      <c r="K530">
        <v>0</v>
      </c>
      <c r="L530">
        <v>0</v>
      </c>
      <c r="M530" t="s">
        <v>2503</v>
      </c>
      <c r="N530" t="s">
        <v>2578</v>
      </c>
    </row>
    <row r="531" spans="1:14" hidden="1" x14ac:dyDescent="0.25">
      <c r="A531" t="s">
        <v>607</v>
      </c>
      <c r="B531" s="238">
        <v>1142181</v>
      </c>
      <c r="C531" s="233">
        <v>1142181</v>
      </c>
      <c r="D531">
        <v>114218</v>
      </c>
      <c r="E531">
        <v>17.399999999999999</v>
      </c>
      <c r="G531">
        <v>1</v>
      </c>
      <c r="H531" s="238">
        <v>1</v>
      </c>
      <c r="I531" t="s">
        <v>886</v>
      </c>
      <c r="J531" t="s">
        <v>607</v>
      </c>
      <c r="K531">
        <v>0</v>
      </c>
      <c r="L531">
        <v>0</v>
      </c>
      <c r="M531" t="s">
        <v>2552</v>
      </c>
      <c r="N531" t="s">
        <v>2568</v>
      </c>
    </row>
    <row r="532" spans="1:14" hidden="1" x14ac:dyDescent="0.25">
      <c r="A532" t="s">
        <v>607</v>
      </c>
      <c r="B532" s="238">
        <v>1142182</v>
      </c>
      <c r="C532" s="233">
        <v>1142182</v>
      </c>
      <c r="D532">
        <v>114218</v>
      </c>
      <c r="E532">
        <v>21.8</v>
      </c>
      <c r="G532">
        <v>1</v>
      </c>
      <c r="H532" s="238">
        <v>2</v>
      </c>
      <c r="I532" t="s">
        <v>886</v>
      </c>
      <c r="J532" t="s">
        <v>607</v>
      </c>
      <c r="K532">
        <v>0</v>
      </c>
      <c r="L532">
        <v>0</v>
      </c>
      <c r="M532" t="s">
        <v>2552</v>
      </c>
      <c r="N532" t="s">
        <v>2568</v>
      </c>
    </row>
    <row r="533" spans="1:14" hidden="1" x14ac:dyDescent="0.25">
      <c r="A533" t="s">
        <v>607</v>
      </c>
      <c r="B533" s="238">
        <v>1142183</v>
      </c>
      <c r="C533" s="233">
        <v>1142183</v>
      </c>
      <c r="D533">
        <v>114218</v>
      </c>
      <c r="E533">
        <v>25</v>
      </c>
      <c r="G533">
        <v>1</v>
      </c>
      <c r="H533" s="238">
        <v>3</v>
      </c>
      <c r="I533" t="s">
        <v>886</v>
      </c>
      <c r="J533" t="s">
        <v>607</v>
      </c>
      <c r="K533">
        <v>0</v>
      </c>
      <c r="L533">
        <v>0</v>
      </c>
      <c r="M533" t="s">
        <v>2552</v>
      </c>
      <c r="N533" t="s">
        <v>2568</v>
      </c>
    </row>
    <row r="534" spans="1:14" hidden="1" x14ac:dyDescent="0.25">
      <c r="A534" t="s">
        <v>607</v>
      </c>
      <c r="B534" s="238">
        <v>1142184</v>
      </c>
      <c r="C534" s="233">
        <v>1142184</v>
      </c>
      <c r="D534">
        <v>114218</v>
      </c>
      <c r="E534">
        <v>22.9</v>
      </c>
      <c r="G534">
        <v>1</v>
      </c>
      <c r="H534" s="238">
        <v>4</v>
      </c>
      <c r="I534" t="s">
        <v>886</v>
      </c>
      <c r="J534" t="s">
        <v>607</v>
      </c>
      <c r="K534">
        <v>0</v>
      </c>
      <c r="L534">
        <v>0</v>
      </c>
      <c r="M534" t="s">
        <v>2552</v>
      </c>
      <c r="N534" t="s">
        <v>2568</v>
      </c>
    </row>
    <row r="535" spans="1:14" hidden="1" x14ac:dyDescent="0.25">
      <c r="A535" t="s">
        <v>607</v>
      </c>
      <c r="B535" s="238">
        <v>1142185</v>
      </c>
      <c r="C535" s="233">
        <v>1142185</v>
      </c>
      <c r="D535">
        <v>114218</v>
      </c>
      <c r="E535">
        <v>27.2</v>
      </c>
      <c r="G535">
        <v>1</v>
      </c>
      <c r="H535" s="238">
        <v>5</v>
      </c>
      <c r="I535" t="s">
        <v>886</v>
      </c>
      <c r="J535" t="s">
        <v>607</v>
      </c>
      <c r="K535">
        <v>0</v>
      </c>
      <c r="L535">
        <v>0</v>
      </c>
      <c r="M535" t="s">
        <v>2552</v>
      </c>
      <c r="N535" t="s">
        <v>2568</v>
      </c>
    </row>
    <row r="536" spans="1:14" hidden="1" x14ac:dyDescent="0.25">
      <c r="A536" t="s">
        <v>607</v>
      </c>
      <c r="B536" s="238">
        <v>42081142181</v>
      </c>
      <c r="C536" s="238" t="s">
        <v>298</v>
      </c>
      <c r="D536">
        <v>114218</v>
      </c>
      <c r="E536">
        <v>7.35</v>
      </c>
      <c r="G536">
        <v>0</v>
      </c>
      <c r="H536" s="238">
        <v>1</v>
      </c>
      <c r="I536" t="s">
        <v>886</v>
      </c>
      <c r="J536" t="s">
        <v>607</v>
      </c>
      <c r="K536">
        <v>4208</v>
      </c>
      <c r="L536">
        <v>0</v>
      </c>
      <c r="M536" t="s">
        <v>2552</v>
      </c>
      <c r="N536" t="s">
        <v>2568</v>
      </c>
    </row>
    <row r="537" spans="1:14" hidden="1" x14ac:dyDescent="0.25">
      <c r="A537" t="s">
        <v>607</v>
      </c>
      <c r="B537" s="238">
        <v>42081142182</v>
      </c>
      <c r="C537" s="238" t="s">
        <v>298</v>
      </c>
      <c r="D537">
        <v>114218</v>
      </c>
      <c r="E537">
        <v>7.35</v>
      </c>
      <c r="G537">
        <v>0</v>
      </c>
      <c r="H537" s="238">
        <v>2</v>
      </c>
      <c r="I537" t="s">
        <v>886</v>
      </c>
      <c r="J537" t="s">
        <v>607</v>
      </c>
      <c r="K537">
        <v>4208</v>
      </c>
      <c r="L537">
        <v>0</v>
      </c>
      <c r="M537" t="s">
        <v>2552</v>
      </c>
      <c r="N537" t="s">
        <v>2568</v>
      </c>
    </row>
    <row r="538" spans="1:14" hidden="1" x14ac:dyDescent="0.25">
      <c r="A538" t="s">
        <v>607</v>
      </c>
      <c r="B538" s="238">
        <v>42081142183</v>
      </c>
      <c r="C538" s="238" t="s">
        <v>298</v>
      </c>
      <c r="D538">
        <v>114218</v>
      </c>
      <c r="E538">
        <v>7.35</v>
      </c>
      <c r="G538">
        <v>0</v>
      </c>
      <c r="H538" s="238">
        <v>3</v>
      </c>
      <c r="I538" t="s">
        <v>886</v>
      </c>
      <c r="J538" t="s">
        <v>607</v>
      </c>
      <c r="K538">
        <v>4208</v>
      </c>
      <c r="L538">
        <v>0</v>
      </c>
      <c r="M538" t="s">
        <v>2552</v>
      </c>
      <c r="N538" t="s">
        <v>2568</v>
      </c>
    </row>
    <row r="539" spans="1:14" hidden="1" x14ac:dyDescent="0.25">
      <c r="A539" t="s">
        <v>607</v>
      </c>
      <c r="B539" s="238">
        <v>42081142184</v>
      </c>
      <c r="C539" s="238" t="s">
        <v>298</v>
      </c>
      <c r="D539">
        <v>114218</v>
      </c>
      <c r="E539">
        <v>7.35</v>
      </c>
      <c r="G539">
        <v>0</v>
      </c>
      <c r="H539" s="238">
        <v>4</v>
      </c>
      <c r="I539" t="s">
        <v>886</v>
      </c>
      <c r="J539" t="s">
        <v>607</v>
      </c>
      <c r="K539">
        <v>4208</v>
      </c>
      <c r="L539">
        <v>0</v>
      </c>
      <c r="M539" t="s">
        <v>2552</v>
      </c>
      <c r="N539" t="s">
        <v>2568</v>
      </c>
    </row>
    <row r="540" spans="1:14" hidden="1" x14ac:dyDescent="0.25">
      <c r="A540" t="s">
        <v>607</v>
      </c>
      <c r="B540" s="238">
        <v>42081142185</v>
      </c>
      <c r="C540" s="238" t="s">
        <v>298</v>
      </c>
      <c r="D540">
        <v>114218</v>
      </c>
      <c r="E540">
        <v>7.35</v>
      </c>
      <c r="G540">
        <v>0</v>
      </c>
      <c r="H540" s="238">
        <v>5</v>
      </c>
      <c r="I540" t="s">
        <v>886</v>
      </c>
      <c r="J540" t="s">
        <v>607</v>
      </c>
      <c r="K540">
        <v>4208</v>
      </c>
      <c r="L540">
        <v>0</v>
      </c>
      <c r="M540" t="s">
        <v>2552</v>
      </c>
      <c r="N540" t="s">
        <v>2568</v>
      </c>
    </row>
    <row r="541" spans="1:14" hidden="1" x14ac:dyDescent="0.25">
      <c r="A541" t="s">
        <v>448</v>
      </c>
      <c r="B541" s="238">
        <v>1114901</v>
      </c>
      <c r="C541" s="233">
        <v>1114901</v>
      </c>
      <c r="D541">
        <v>111490</v>
      </c>
      <c r="F541" t="s">
        <v>397</v>
      </c>
      <c r="G541">
        <v>0</v>
      </c>
      <c r="H541" s="238">
        <v>1</v>
      </c>
      <c r="I541" t="s">
        <v>449</v>
      </c>
      <c r="J541" t="s">
        <v>448</v>
      </c>
      <c r="K541">
        <v>0</v>
      </c>
      <c r="L541">
        <v>0</v>
      </c>
      <c r="M541" t="s">
        <v>2530</v>
      </c>
      <c r="N541" t="s">
        <v>2581</v>
      </c>
    </row>
    <row r="542" spans="1:14" hidden="1" x14ac:dyDescent="0.25">
      <c r="A542" t="s">
        <v>448</v>
      </c>
      <c r="B542" s="238">
        <v>1114902</v>
      </c>
      <c r="C542" s="233">
        <v>1114902</v>
      </c>
      <c r="D542">
        <v>111490</v>
      </c>
      <c r="F542" t="s">
        <v>397</v>
      </c>
      <c r="G542">
        <v>0</v>
      </c>
      <c r="H542" s="238">
        <v>2</v>
      </c>
      <c r="I542" t="s">
        <v>449</v>
      </c>
      <c r="J542" t="s">
        <v>448</v>
      </c>
      <c r="K542">
        <v>0</v>
      </c>
      <c r="L542">
        <v>0</v>
      </c>
      <c r="M542" t="s">
        <v>2530</v>
      </c>
      <c r="N542" t="s">
        <v>2581</v>
      </c>
    </row>
    <row r="543" spans="1:14" hidden="1" x14ac:dyDescent="0.25">
      <c r="A543" t="s">
        <v>448</v>
      </c>
      <c r="B543" s="238">
        <v>1114903</v>
      </c>
      <c r="C543" s="233">
        <v>1114903</v>
      </c>
      <c r="D543">
        <v>111490</v>
      </c>
      <c r="F543" t="s">
        <v>397</v>
      </c>
      <c r="G543">
        <v>0</v>
      </c>
      <c r="H543" s="238">
        <v>3</v>
      </c>
      <c r="I543" t="s">
        <v>449</v>
      </c>
      <c r="J543" t="s">
        <v>448</v>
      </c>
      <c r="K543">
        <v>0</v>
      </c>
      <c r="L543">
        <v>0</v>
      </c>
      <c r="M543" t="s">
        <v>2530</v>
      </c>
      <c r="N543" t="s">
        <v>2581</v>
      </c>
    </row>
    <row r="544" spans="1:14" hidden="1" x14ac:dyDescent="0.25">
      <c r="A544" t="s">
        <v>448</v>
      </c>
      <c r="B544" s="238">
        <v>1114904</v>
      </c>
      <c r="C544" s="233">
        <v>1114904</v>
      </c>
      <c r="D544">
        <v>111490</v>
      </c>
      <c r="F544" t="s">
        <v>397</v>
      </c>
      <c r="G544">
        <v>0</v>
      </c>
      <c r="H544" s="238">
        <v>4</v>
      </c>
      <c r="I544" t="s">
        <v>449</v>
      </c>
      <c r="J544" t="s">
        <v>448</v>
      </c>
      <c r="K544">
        <v>0</v>
      </c>
      <c r="L544">
        <v>0</v>
      </c>
      <c r="M544" t="s">
        <v>2530</v>
      </c>
      <c r="N544" t="s">
        <v>2581</v>
      </c>
    </row>
    <row r="545" spans="1:14" hidden="1" x14ac:dyDescent="0.25">
      <c r="A545" t="s">
        <v>448</v>
      </c>
      <c r="B545" s="238">
        <v>1114905</v>
      </c>
      <c r="C545" s="233">
        <v>1114905</v>
      </c>
      <c r="D545">
        <v>111490</v>
      </c>
      <c r="F545" t="s">
        <v>397</v>
      </c>
      <c r="G545">
        <v>0</v>
      </c>
      <c r="H545" s="238">
        <v>5</v>
      </c>
      <c r="I545" t="s">
        <v>449</v>
      </c>
      <c r="J545" t="s">
        <v>448</v>
      </c>
      <c r="K545">
        <v>0</v>
      </c>
      <c r="L545">
        <v>0</v>
      </c>
      <c r="M545" t="s">
        <v>2530</v>
      </c>
      <c r="N545" t="s">
        <v>2581</v>
      </c>
    </row>
    <row r="546" spans="1:14" hidden="1" x14ac:dyDescent="0.25">
      <c r="A546" t="s">
        <v>451</v>
      </c>
      <c r="B546" s="238">
        <v>1114911</v>
      </c>
      <c r="C546" s="233">
        <v>1114911</v>
      </c>
      <c r="D546">
        <v>111491</v>
      </c>
      <c r="E546">
        <v>860</v>
      </c>
      <c r="G546">
        <v>1</v>
      </c>
      <c r="H546" s="238">
        <v>1</v>
      </c>
      <c r="I546" t="s">
        <v>452</v>
      </c>
      <c r="J546" t="s">
        <v>451</v>
      </c>
      <c r="K546">
        <v>0</v>
      </c>
      <c r="L546">
        <v>0</v>
      </c>
      <c r="M546" t="s">
        <v>2530</v>
      </c>
      <c r="N546" t="s">
        <v>2582</v>
      </c>
    </row>
    <row r="547" spans="1:14" hidden="1" x14ac:dyDescent="0.25">
      <c r="A547" t="s">
        <v>451</v>
      </c>
      <c r="B547" s="238">
        <v>1114912</v>
      </c>
      <c r="C547" s="233">
        <v>1114912</v>
      </c>
      <c r="D547">
        <v>111491</v>
      </c>
      <c r="E547">
        <v>1070</v>
      </c>
      <c r="G547">
        <v>1</v>
      </c>
      <c r="H547" s="238">
        <v>2</v>
      </c>
      <c r="I547" t="s">
        <v>452</v>
      </c>
      <c r="J547" t="s">
        <v>451</v>
      </c>
      <c r="K547">
        <v>0</v>
      </c>
      <c r="L547">
        <v>0</v>
      </c>
      <c r="M547" t="s">
        <v>2530</v>
      </c>
      <c r="N547" t="s">
        <v>2582</v>
      </c>
    </row>
    <row r="548" spans="1:14" hidden="1" x14ac:dyDescent="0.25">
      <c r="A548" t="s">
        <v>451</v>
      </c>
      <c r="B548" s="238">
        <v>1114913</v>
      </c>
      <c r="C548" s="233">
        <v>1114913</v>
      </c>
      <c r="D548">
        <v>111491</v>
      </c>
      <c r="E548">
        <v>1365</v>
      </c>
      <c r="G548">
        <v>1</v>
      </c>
      <c r="H548" s="238">
        <v>3</v>
      </c>
      <c r="I548" t="s">
        <v>452</v>
      </c>
      <c r="J548" t="s">
        <v>451</v>
      </c>
      <c r="K548">
        <v>0</v>
      </c>
      <c r="L548">
        <v>0</v>
      </c>
      <c r="M548" t="s">
        <v>2530</v>
      </c>
      <c r="N548" t="s">
        <v>2582</v>
      </c>
    </row>
    <row r="549" spans="1:14" hidden="1" x14ac:dyDescent="0.25">
      <c r="A549" t="s">
        <v>451</v>
      </c>
      <c r="B549" s="238">
        <v>1114914</v>
      </c>
      <c r="C549" s="233">
        <v>1114914</v>
      </c>
      <c r="D549">
        <v>111491</v>
      </c>
      <c r="E549">
        <v>1120</v>
      </c>
      <c r="G549">
        <v>1</v>
      </c>
      <c r="H549" s="238">
        <v>4</v>
      </c>
      <c r="I549" t="s">
        <v>452</v>
      </c>
      <c r="J549" t="s">
        <v>451</v>
      </c>
      <c r="K549">
        <v>0</v>
      </c>
      <c r="L549">
        <v>0</v>
      </c>
      <c r="M549" t="s">
        <v>2530</v>
      </c>
      <c r="N549" t="s">
        <v>2582</v>
      </c>
    </row>
    <row r="550" spans="1:14" hidden="1" x14ac:dyDescent="0.25">
      <c r="A550" t="s">
        <v>451</v>
      </c>
      <c r="B550" s="238">
        <v>1114915</v>
      </c>
      <c r="C550" s="233">
        <v>1114915</v>
      </c>
      <c r="D550">
        <v>111491</v>
      </c>
      <c r="E550">
        <v>1435</v>
      </c>
      <c r="G550">
        <v>1</v>
      </c>
      <c r="H550" s="238">
        <v>5</v>
      </c>
      <c r="I550" t="s">
        <v>452</v>
      </c>
      <c r="J550" t="s">
        <v>451</v>
      </c>
      <c r="K550">
        <v>0</v>
      </c>
      <c r="L550">
        <v>0</v>
      </c>
      <c r="M550" t="s">
        <v>2530</v>
      </c>
      <c r="N550" t="s">
        <v>2582</v>
      </c>
    </row>
    <row r="551" spans="1:14" hidden="1" x14ac:dyDescent="0.25">
      <c r="A551" t="s">
        <v>896</v>
      </c>
      <c r="B551" s="238">
        <v>1162551</v>
      </c>
      <c r="C551" s="233">
        <v>1162551</v>
      </c>
      <c r="D551">
        <v>116255</v>
      </c>
      <c r="E551">
        <v>39</v>
      </c>
      <c r="G551">
        <v>1</v>
      </c>
      <c r="H551" s="238">
        <v>1</v>
      </c>
      <c r="I551" t="s">
        <v>1076</v>
      </c>
      <c r="J551" t="s">
        <v>896</v>
      </c>
      <c r="K551">
        <v>0</v>
      </c>
      <c r="L551">
        <v>0</v>
      </c>
      <c r="M551" t="s">
        <v>2552</v>
      </c>
      <c r="N551" t="s">
        <v>2568</v>
      </c>
    </row>
    <row r="552" spans="1:14" hidden="1" x14ac:dyDescent="0.25">
      <c r="A552" t="s">
        <v>896</v>
      </c>
      <c r="B552" s="238">
        <v>1162552</v>
      </c>
      <c r="C552" s="233">
        <v>1162552</v>
      </c>
      <c r="D552">
        <v>116255</v>
      </c>
      <c r="E552">
        <v>47</v>
      </c>
      <c r="G552">
        <v>1</v>
      </c>
      <c r="H552" s="238">
        <v>2</v>
      </c>
      <c r="I552" t="s">
        <v>1076</v>
      </c>
      <c r="J552" t="s">
        <v>896</v>
      </c>
      <c r="K552">
        <v>0</v>
      </c>
      <c r="L552">
        <v>0</v>
      </c>
      <c r="M552" t="s">
        <v>2552</v>
      </c>
      <c r="N552" t="s">
        <v>2568</v>
      </c>
    </row>
    <row r="553" spans="1:14" hidden="1" x14ac:dyDescent="0.25">
      <c r="A553" t="s">
        <v>896</v>
      </c>
      <c r="B553" s="238">
        <v>1162553</v>
      </c>
      <c r="C553" s="233">
        <v>1162553</v>
      </c>
      <c r="D553">
        <v>116255</v>
      </c>
      <c r="E553">
        <v>54</v>
      </c>
      <c r="G553">
        <v>1</v>
      </c>
      <c r="H553" s="238">
        <v>3</v>
      </c>
      <c r="I553" t="s">
        <v>1076</v>
      </c>
      <c r="J553" t="s">
        <v>896</v>
      </c>
      <c r="K553">
        <v>0</v>
      </c>
      <c r="L553">
        <v>0</v>
      </c>
      <c r="M553" t="s">
        <v>2552</v>
      </c>
      <c r="N553" t="s">
        <v>2568</v>
      </c>
    </row>
    <row r="554" spans="1:14" hidden="1" x14ac:dyDescent="0.25">
      <c r="A554" t="s">
        <v>896</v>
      </c>
      <c r="B554" s="238">
        <v>1162554</v>
      </c>
      <c r="C554" s="233">
        <v>1162554</v>
      </c>
      <c r="D554">
        <v>116255</v>
      </c>
      <c r="E554">
        <v>50</v>
      </c>
      <c r="G554">
        <v>1</v>
      </c>
      <c r="H554" s="238">
        <v>4</v>
      </c>
      <c r="I554" t="s">
        <v>1076</v>
      </c>
      <c r="J554" t="s">
        <v>896</v>
      </c>
      <c r="K554">
        <v>0</v>
      </c>
      <c r="L554">
        <v>0</v>
      </c>
      <c r="M554" t="s">
        <v>2552</v>
      </c>
      <c r="N554" t="s">
        <v>2568</v>
      </c>
    </row>
    <row r="555" spans="1:14" hidden="1" x14ac:dyDescent="0.25">
      <c r="A555" t="s">
        <v>896</v>
      </c>
      <c r="B555" s="238">
        <v>1162555</v>
      </c>
      <c r="C555" s="233">
        <v>1162555</v>
      </c>
      <c r="D555">
        <v>116255</v>
      </c>
      <c r="E555">
        <v>57</v>
      </c>
      <c r="G555">
        <v>1</v>
      </c>
      <c r="H555" s="238">
        <v>5</v>
      </c>
      <c r="I555" t="s">
        <v>1076</v>
      </c>
      <c r="J555" t="s">
        <v>896</v>
      </c>
      <c r="K555">
        <v>0</v>
      </c>
      <c r="L555">
        <v>0</v>
      </c>
      <c r="M555" t="s">
        <v>2552</v>
      </c>
      <c r="N555" t="s">
        <v>2568</v>
      </c>
    </row>
    <row r="556" spans="1:14" hidden="1" x14ac:dyDescent="0.25">
      <c r="A556" t="s">
        <v>896</v>
      </c>
      <c r="B556" s="238">
        <v>1142241</v>
      </c>
      <c r="C556" s="233">
        <v>1142241</v>
      </c>
      <c r="D556">
        <v>114224</v>
      </c>
      <c r="E556">
        <v>39</v>
      </c>
      <c r="G556">
        <v>1</v>
      </c>
      <c r="H556" s="238">
        <v>1</v>
      </c>
      <c r="I556" t="s">
        <v>897</v>
      </c>
      <c r="J556" t="s">
        <v>896</v>
      </c>
      <c r="K556">
        <v>0</v>
      </c>
      <c r="L556">
        <v>0</v>
      </c>
      <c r="M556" t="s">
        <v>2552</v>
      </c>
      <c r="N556" t="s">
        <v>2568</v>
      </c>
    </row>
    <row r="557" spans="1:14" hidden="1" x14ac:dyDescent="0.25">
      <c r="A557" t="s">
        <v>896</v>
      </c>
      <c r="B557" s="238">
        <v>1142242</v>
      </c>
      <c r="C557" s="233">
        <v>1142242</v>
      </c>
      <c r="D557">
        <v>114224</v>
      </c>
      <c r="E557">
        <v>47</v>
      </c>
      <c r="G557">
        <v>1</v>
      </c>
      <c r="H557" s="238">
        <v>2</v>
      </c>
      <c r="I557" t="s">
        <v>897</v>
      </c>
      <c r="J557" t="s">
        <v>896</v>
      </c>
      <c r="K557">
        <v>0</v>
      </c>
      <c r="L557">
        <v>0</v>
      </c>
      <c r="M557" t="s">
        <v>2552</v>
      </c>
      <c r="N557" t="s">
        <v>2568</v>
      </c>
    </row>
    <row r="558" spans="1:14" hidden="1" x14ac:dyDescent="0.25">
      <c r="A558" t="s">
        <v>896</v>
      </c>
      <c r="B558" s="238">
        <v>1142243</v>
      </c>
      <c r="C558" s="233">
        <v>1142243</v>
      </c>
      <c r="D558">
        <v>114224</v>
      </c>
      <c r="E558">
        <v>54</v>
      </c>
      <c r="G558">
        <v>1</v>
      </c>
      <c r="H558" s="238">
        <v>3</v>
      </c>
      <c r="I558" t="s">
        <v>897</v>
      </c>
      <c r="J558" t="s">
        <v>896</v>
      </c>
      <c r="K558">
        <v>0</v>
      </c>
      <c r="L558">
        <v>0</v>
      </c>
      <c r="M558" t="s">
        <v>2552</v>
      </c>
      <c r="N558" t="s">
        <v>2568</v>
      </c>
    </row>
    <row r="559" spans="1:14" hidden="1" x14ac:dyDescent="0.25">
      <c r="A559" t="s">
        <v>896</v>
      </c>
      <c r="B559" s="238">
        <v>1142244</v>
      </c>
      <c r="C559" s="233">
        <v>1142244</v>
      </c>
      <c r="D559">
        <v>114224</v>
      </c>
      <c r="E559">
        <v>50</v>
      </c>
      <c r="G559">
        <v>1</v>
      </c>
      <c r="H559" s="238">
        <v>4</v>
      </c>
      <c r="I559" t="s">
        <v>897</v>
      </c>
      <c r="J559" t="s">
        <v>896</v>
      </c>
      <c r="K559">
        <v>0</v>
      </c>
      <c r="L559">
        <v>0</v>
      </c>
      <c r="M559" t="s">
        <v>2552</v>
      </c>
      <c r="N559" t="s">
        <v>2568</v>
      </c>
    </row>
    <row r="560" spans="1:14" hidden="1" x14ac:dyDescent="0.25">
      <c r="A560" t="s">
        <v>896</v>
      </c>
      <c r="B560" s="238">
        <v>1142245</v>
      </c>
      <c r="C560" s="233">
        <v>1142245</v>
      </c>
      <c r="D560">
        <v>114224</v>
      </c>
      <c r="E560">
        <v>57</v>
      </c>
      <c r="G560">
        <v>1</v>
      </c>
      <c r="H560" s="238">
        <v>5</v>
      </c>
      <c r="I560" t="s">
        <v>897</v>
      </c>
      <c r="J560" t="s">
        <v>896</v>
      </c>
      <c r="K560">
        <v>0</v>
      </c>
      <c r="L560">
        <v>0</v>
      </c>
      <c r="M560" t="s">
        <v>2552</v>
      </c>
      <c r="N560" t="s">
        <v>2568</v>
      </c>
    </row>
    <row r="561" spans="1:14" hidden="1" x14ac:dyDescent="0.25">
      <c r="A561" t="s">
        <v>615</v>
      </c>
      <c r="B561" s="238">
        <v>1134491</v>
      </c>
      <c r="C561" s="233">
        <v>1134491</v>
      </c>
      <c r="D561">
        <v>113449</v>
      </c>
      <c r="E561">
        <v>55</v>
      </c>
      <c r="G561">
        <v>1</v>
      </c>
      <c r="H561" s="238">
        <v>1</v>
      </c>
      <c r="I561" t="s">
        <v>1517</v>
      </c>
      <c r="J561" t="s">
        <v>615</v>
      </c>
      <c r="K561">
        <v>0</v>
      </c>
      <c r="L561">
        <v>0</v>
      </c>
      <c r="M561" t="s">
        <v>2503</v>
      </c>
      <c r="N561" t="s">
        <v>2504</v>
      </c>
    </row>
    <row r="562" spans="1:14" hidden="1" x14ac:dyDescent="0.25">
      <c r="A562" t="s">
        <v>615</v>
      </c>
      <c r="B562" s="238">
        <v>1134492</v>
      </c>
      <c r="C562" s="233">
        <v>1134492</v>
      </c>
      <c r="D562">
        <v>113449</v>
      </c>
      <c r="E562">
        <v>68</v>
      </c>
      <c r="G562">
        <v>1</v>
      </c>
      <c r="H562" s="238">
        <v>2</v>
      </c>
      <c r="I562" t="s">
        <v>1517</v>
      </c>
      <c r="J562" t="s">
        <v>615</v>
      </c>
      <c r="K562">
        <v>0</v>
      </c>
      <c r="L562">
        <v>0</v>
      </c>
      <c r="M562" t="s">
        <v>2503</v>
      </c>
      <c r="N562" t="s">
        <v>2504</v>
      </c>
    </row>
    <row r="563" spans="1:14" hidden="1" x14ac:dyDescent="0.25">
      <c r="A563" t="s">
        <v>615</v>
      </c>
      <c r="B563" s="238">
        <v>1134493</v>
      </c>
      <c r="C563" s="233">
        <v>1134493</v>
      </c>
      <c r="D563">
        <v>113449</v>
      </c>
      <c r="E563">
        <v>78.5</v>
      </c>
      <c r="G563">
        <v>1</v>
      </c>
      <c r="H563" s="238">
        <v>3</v>
      </c>
      <c r="I563" t="s">
        <v>1517</v>
      </c>
      <c r="J563" t="s">
        <v>615</v>
      </c>
      <c r="K563">
        <v>0</v>
      </c>
      <c r="L563">
        <v>0</v>
      </c>
      <c r="M563" t="s">
        <v>2503</v>
      </c>
      <c r="N563" t="s">
        <v>2504</v>
      </c>
    </row>
    <row r="564" spans="1:14" hidden="1" x14ac:dyDescent="0.25">
      <c r="A564" t="s">
        <v>615</v>
      </c>
      <c r="B564" s="238">
        <v>1134494</v>
      </c>
      <c r="C564" s="233">
        <v>1134494</v>
      </c>
      <c r="D564">
        <v>113449</v>
      </c>
      <c r="E564">
        <v>76</v>
      </c>
      <c r="G564">
        <v>1</v>
      </c>
      <c r="H564" s="238">
        <v>4</v>
      </c>
      <c r="I564" t="s">
        <v>1517</v>
      </c>
      <c r="J564" t="s">
        <v>615</v>
      </c>
      <c r="K564">
        <v>0</v>
      </c>
      <c r="L564">
        <v>0</v>
      </c>
      <c r="M564" t="s">
        <v>2503</v>
      </c>
      <c r="N564" t="s">
        <v>2504</v>
      </c>
    </row>
    <row r="565" spans="1:14" hidden="1" x14ac:dyDescent="0.25">
      <c r="A565" t="s">
        <v>615</v>
      </c>
      <c r="B565" s="238">
        <v>1134495</v>
      </c>
      <c r="C565" s="233">
        <v>1134495</v>
      </c>
      <c r="D565">
        <v>113449</v>
      </c>
      <c r="E565">
        <v>85</v>
      </c>
      <c r="G565">
        <v>1</v>
      </c>
      <c r="H565" s="238">
        <v>5</v>
      </c>
      <c r="I565" t="s">
        <v>1517</v>
      </c>
      <c r="J565" t="s">
        <v>615</v>
      </c>
      <c r="K565">
        <v>0</v>
      </c>
      <c r="L565">
        <v>0</v>
      </c>
      <c r="M565" t="s">
        <v>2503</v>
      </c>
      <c r="N565" t="s">
        <v>2504</v>
      </c>
    </row>
    <row r="566" spans="1:14" hidden="1" x14ac:dyDescent="0.25">
      <c r="A566" t="s">
        <v>244</v>
      </c>
      <c r="B566" s="238">
        <v>303091170011</v>
      </c>
      <c r="C566" s="238" t="s">
        <v>298</v>
      </c>
      <c r="D566">
        <v>117001</v>
      </c>
      <c r="E566">
        <v>60</v>
      </c>
      <c r="G566">
        <v>0</v>
      </c>
      <c r="H566" s="238">
        <v>1</v>
      </c>
      <c r="I566" t="s">
        <v>2890</v>
      </c>
      <c r="J566" t="s">
        <v>244</v>
      </c>
      <c r="K566">
        <v>30309</v>
      </c>
      <c r="L566">
        <v>0</v>
      </c>
      <c r="M566" t="s">
        <v>2565</v>
      </c>
      <c r="N566" t="s">
        <v>2891</v>
      </c>
    </row>
    <row r="567" spans="1:14" hidden="1" x14ac:dyDescent="0.25">
      <c r="A567" t="s">
        <v>244</v>
      </c>
      <c r="B567" s="238">
        <v>303091170012</v>
      </c>
      <c r="C567" s="238" t="s">
        <v>298</v>
      </c>
      <c r="D567">
        <v>117001</v>
      </c>
      <c r="E567">
        <v>60</v>
      </c>
      <c r="G567">
        <v>0</v>
      </c>
      <c r="H567" s="238">
        <v>2</v>
      </c>
      <c r="I567" t="s">
        <v>2890</v>
      </c>
      <c r="J567" t="s">
        <v>244</v>
      </c>
      <c r="K567">
        <v>30309</v>
      </c>
      <c r="L567">
        <v>0</v>
      </c>
      <c r="M567" t="s">
        <v>2565</v>
      </c>
      <c r="N567" t="s">
        <v>2891</v>
      </c>
    </row>
    <row r="568" spans="1:14" hidden="1" x14ac:dyDescent="0.25">
      <c r="A568" t="s">
        <v>244</v>
      </c>
      <c r="B568" s="238">
        <v>303091170013</v>
      </c>
      <c r="C568" s="238" t="s">
        <v>298</v>
      </c>
      <c r="D568">
        <v>117001</v>
      </c>
      <c r="E568">
        <v>60</v>
      </c>
      <c r="G568">
        <v>0</v>
      </c>
      <c r="H568" s="238">
        <v>3</v>
      </c>
      <c r="I568" t="s">
        <v>2890</v>
      </c>
      <c r="J568" t="s">
        <v>244</v>
      </c>
      <c r="K568">
        <v>30309</v>
      </c>
      <c r="L568">
        <v>0</v>
      </c>
      <c r="M568" t="s">
        <v>2565</v>
      </c>
      <c r="N568" t="s">
        <v>2891</v>
      </c>
    </row>
    <row r="569" spans="1:14" hidden="1" x14ac:dyDescent="0.25">
      <c r="A569" t="s">
        <v>244</v>
      </c>
      <c r="B569" s="238">
        <v>303091170014</v>
      </c>
      <c r="C569" s="238" t="s">
        <v>298</v>
      </c>
      <c r="D569">
        <v>117001</v>
      </c>
      <c r="E569">
        <v>60</v>
      </c>
      <c r="G569">
        <v>0</v>
      </c>
      <c r="H569" s="238">
        <v>4</v>
      </c>
      <c r="I569" t="s">
        <v>2890</v>
      </c>
      <c r="J569" t="s">
        <v>244</v>
      </c>
      <c r="K569">
        <v>30309</v>
      </c>
      <c r="L569">
        <v>0</v>
      </c>
      <c r="M569" t="s">
        <v>2565</v>
      </c>
      <c r="N569" t="s">
        <v>2891</v>
      </c>
    </row>
    <row r="570" spans="1:14" hidden="1" x14ac:dyDescent="0.25">
      <c r="A570" t="s">
        <v>244</v>
      </c>
      <c r="B570" s="238">
        <v>303091170015</v>
      </c>
      <c r="C570" s="238" t="s">
        <v>298</v>
      </c>
      <c r="D570">
        <v>117001</v>
      </c>
      <c r="E570">
        <v>60</v>
      </c>
      <c r="G570">
        <v>0</v>
      </c>
      <c r="H570" s="238">
        <v>5</v>
      </c>
      <c r="I570" t="s">
        <v>2890</v>
      </c>
      <c r="J570" t="s">
        <v>244</v>
      </c>
      <c r="K570">
        <v>30309</v>
      </c>
      <c r="L570">
        <v>0</v>
      </c>
      <c r="M570" t="s">
        <v>2565</v>
      </c>
      <c r="N570" t="s">
        <v>2891</v>
      </c>
    </row>
    <row r="571" spans="1:14" hidden="1" x14ac:dyDescent="0.25">
      <c r="A571" t="s">
        <v>244</v>
      </c>
      <c r="B571" s="238">
        <v>303091170021</v>
      </c>
      <c r="C571" s="238" t="s">
        <v>298</v>
      </c>
      <c r="D571">
        <v>117002</v>
      </c>
      <c r="E571">
        <v>60</v>
      </c>
      <c r="G571">
        <v>0</v>
      </c>
      <c r="H571" s="238">
        <v>1</v>
      </c>
      <c r="I571" t="s">
        <v>2892</v>
      </c>
      <c r="J571" t="s">
        <v>244</v>
      </c>
      <c r="K571">
        <v>30309</v>
      </c>
      <c r="L571">
        <v>0</v>
      </c>
      <c r="M571" t="s">
        <v>2565</v>
      </c>
      <c r="N571" t="s">
        <v>2891</v>
      </c>
    </row>
    <row r="572" spans="1:14" hidden="1" x14ac:dyDescent="0.25">
      <c r="A572" t="s">
        <v>244</v>
      </c>
      <c r="B572" s="238">
        <v>303091170022</v>
      </c>
      <c r="C572" s="238" t="s">
        <v>298</v>
      </c>
      <c r="D572">
        <v>117002</v>
      </c>
      <c r="E572">
        <v>60</v>
      </c>
      <c r="G572">
        <v>0</v>
      </c>
      <c r="H572" s="238">
        <v>2</v>
      </c>
      <c r="I572" t="s">
        <v>2892</v>
      </c>
      <c r="J572" t="s">
        <v>244</v>
      </c>
      <c r="K572">
        <v>30309</v>
      </c>
      <c r="L572">
        <v>0</v>
      </c>
      <c r="M572" t="s">
        <v>2565</v>
      </c>
      <c r="N572" t="s">
        <v>2891</v>
      </c>
    </row>
    <row r="573" spans="1:14" hidden="1" x14ac:dyDescent="0.25">
      <c r="A573" t="s">
        <v>244</v>
      </c>
      <c r="B573" s="238">
        <v>303091170023</v>
      </c>
      <c r="C573" s="238" t="s">
        <v>298</v>
      </c>
      <c r="D573">
        <v>117002</v>
      </c>
      <c r="E573">
        <v>60</v>
      </c>
      <c r="G573">
        <v>0</v>
      </c>
      <c r="H573" s="238">
        <v>3</v>
      </c>
      <c r="I573" t="s">
        <v>2892</v>
      </c>
      <c r="J573" t="s">
        <v>244</v>
      </c>
      <c r="K573">
        <v>30309</v>
      </c>
      <c r="L573">
        <v>0</v>
      </c>
      <c r="M573" t="s">
        <v>2565</v>
      </c>
      <c r="N573" t="s">
        <v>2891</v>
      </c>
    </row>
    <row r="574" spans="1:14" hidden="1" x14ac:dyDescent="0.25">
      <c r="A574" t="s">
        <v>244</v>
      </c>
      <c r="B574" s="238">
        <v>303091170024</v>
      </c>
      <c r="C574" s="238" t="s">
        <v>298</v>
      </c>
      <c r="D574">
        <v>117002</v>
      </c>
      <c r="E574">
        <v>60</v>
      </c>
      <c r="G574">
        <v>0</v>
      </c>
      <c r="H574" s="238">
        <v>4</v>
      </c>
      <c r="I574" t="s">
        <v>2892</v>
      </c>
      <c r="J574" t="s">
        <v>244</v>
      </c>
      <c r="K574">
        <v>30309</v>
      </c>
      <c r="L574">
        <v>0</v>
      </c>
      <c r="M574" t="s">
        <v>2565</v>
      </c>
      <c r="N574" t="s">
        <v>2891</v>
      </c>
    </row>
    <row r="575" spans="1:14" hidden="1" x14ac:dyDescent="0.25">
      <c r="A575" t="s">
        <v>244</v>
      </c>
      <c r="B575" s="238">
        <v>303091170025</v>
      </c>
      <c r="C575" s="238" t="s">
        <v>298</v>
      </c>
      <c r="D575">
        <v>117002</v>
      </c>
      <c r="E575">
        <v>60</v>
      </c>
      <c r="G575">
        <v>0</v>
      </c>
      <c r="H575" s="238">
        <v>5</v>
      </c>
      <c r="I575" t="s">
        <v>2892</v>
      </c>
      <c r="J575" t="s">
        <v>244</v>
      </c>
      <c r="K575">
        <v>30309</v>
      </c>
      <c r="L575">
        <v>0</v>
      </c>
      <c r="M575" t="s">
        <v>2565</v>
      </c>
      <c r="N575" t="s">
        <v>2891</v>
      </c>
    </row>
    <row r="576" spans="1:14" hidden="1" x14ac:dyDescent="0.25">
      <c r="A576" t="s">
        <v>404</v>
      </c>
      <c r="B576" s="238">
        <v>303091170031</v>
      </c>
      <c r="C576" s="238" t="s">
        <v>298</v>
      </c>
      <c r="D576">
        <v>117003</v>
      </c>
      <c r="E576">
        <v>1500</v>
      </c>
      <c r="G576">
        <v>0</v>
      </c>
      <c r="H576" s="238">
        <v>1</v>
      </c>
      <c r="I576" t="s">
        <v>2893</v>
      </c>
      <c r="J576" t="s">
        <v>404</v>
      </c>
      <c r="K576">
        <v>30309</v>
      </c>
      <c r="L576">
        <v>0</v>
      </c>
      <c r="M576" t="s">
        <v>2565</v>
      </c>
      <c r="N576" t="s">
        <v>2891</v>
      </c>
    </row>
    <row r="577" spans="1:14" hidden="1" x14ac:dyDescent="0.25">
      <c r="A577" t="s">
        <v>404</v>
      </c>
      <c r="B577" s="238">
        <v>303091170032</v>
      </c>
      <c r="C577" s="238" t="s">
        <v>298</v>
      </c>
      <c r="D577">
        <v>117003</v>
      </c>
      <c r="E577">
        <v>1500</v>
      </c>
      <c r="G577">
        <v>0</v>
      </c>
      <c r="H577" s="238">
        <v>2</v>
      </c>
      <c r="I577" t="s">
        <v>2893</v>
      </c>
      <c r="J577" t="s">
        <v>404</v>
      </c>
      <c r="K577">
        <v>30309</v>
      </c>
      <c r="L577">
        <v>0</v>
      </c>
      <c r="M577" t="s">
        <v>2565</v>
      </c>
      <c r="N577" t="s">
        <v>2891</v>
      </c>
    </row>
    <row r="578" spans="1:14" hidden="1" x14ac:dyDescent="0.25">
      <c r="A578" t="s">
        <v>404</v>
      </c>
      <c r="B578" s="238">
        <v>303091170033</v>
      </c>
      <c r="C578" s="238" t="s">
        <v>298</v>
      </c>
      <c r="D578">
        <v>117003</v>
      </c>
      <c r="E578">
        <v>1500</v>
      </c>
      <c r="G578">
        <v>0</v>
      </c>
      <c r="H578" s="238">
        <v>3</v>
      </c>
      <c r="I578" t="s">
        <v>2893</v>
      </c>
      <c r="J578" t="s">
        <v>404</v>
      </c>
      <c r="K578">
        <v>30309</v>
      </c>
      <c r="L578">
        <v>0</v>
      </c>
      <c r="M578" t="s">
        <v>2565</v>
      </c>
      <c r="N578" t="s">
        <v>2891</v>
      </c>
    </row>
    <row r="579" spans="1:14" hidden="1" x14ac:dyDescent="0.25">
      <c r="A579" t="s">
        <v>404</v>
      </c>
      <c r="B579" s="238">
        <v>303091170034</v>
      </c>
      <c r="C579" s="238" t="s">
        <v>298</v>
      </c>
      <c r="D579">
        <v>117003</v>
      </c>
      <c r="E579">
        <v>1500</v>
      </c>
      <c r="G579">
        <v>0</v>
      </c>
      <c r="H579" s="238">
        <v>4</v>
      </c>
      <c r="I579" t="s">
        <v>2893</v>
      </c>
      <c r="J579" t="s">
        <v>404</v>
      </c>
      <c r="K579">
        <v>30309</v>
      </c>
      <c r="L579">
        <v>0</v>
      </c>
      <c r="M579" t="s">
        <v>2565</v>
      </c>
      <c r="N579" t="s">
        <v>2891</v>
      </c>
    </row>
    <row r="580" spans="1:14" hidden="1" x14ac:dyDescent="0.25">
      <c r="A580" t="s">
        <v>404</v>
      </c>
      <c r="B580" s="238">
        <v>303091170035</v>
      </c>
      <c r="C580" s="238" t="s">
        <v>298</v>
      </c>
      <c r="D580">
        <v>117003</v>
      </c>
      <c r="E580">
        <v>1500</v>
      </c>
      <c r="G580">
        <v>0</v>
      </c>
      <c r="H580" s="238">
        <v>5</v>
      </c>
      <c r="I580" t="s">
        <v>2893</v>
      </c>
      <c r="J580" t="s">
        <v>404</v>
      </c>
      <c r="K580">
        <v>30309</v>
      </c>
      <c r="L580">
        <v>0</v>
      </c>
      <c r="M580" t="s">
        <v>2565</v>
      </c>
      <c r="N580" t="s">
        <v>2891</v>
      </c>
    </row>
    <row r="581" spans="1:14" hidden="1" x14ac:dyDescent="0.25">
      <c r="A581" t="s">
        <v>244</v>
      </c>
      <c r="B581" s="238">
        <v>303091170001</v>
      </c>
      <c r="C581" s="238" t="s">
        <v>298</v>
      </c>
      <c r="D581">
        <v>117000</v>
      </c>
      <c r="E581">
        <v>200</v>
      </c>
      <c r="G581">
        <v>0</v>
      </c>
      <c r="H581" s="238">
        <v>1</v>
      </c>
      <c r="I581" t="s">
        <v>2894</v>
      </c>
      <c r="J581" t="s">
        <v>244</v>
      </c>
      <c r="K581">
        <v>30309</v>
      </c>
      <c r="L581">
        <v>0</v>
      </c>
      <c r="M581" t="s">
        <v>2565</v>
      </c>
      <c r="N581" t="s">
        <v>2891</v>
      </c>
    </row>
    <row r="582" spans="1:14" hidden="1" x14ac:dyDescent="0.25">
      <c r="A582" t="s">
        <v>244</v>
      </c>
      <c r="B582" s="238">
        <v>303091170002</v>
      </c>
      <c r="C582" s="238" t="s">
        <v>298</v>
      </c>
      <c r="D582">
        <v>117000</v>
      </c>
      <c r="E582">
        <v>200</v>
      </c>
      <c r="G582">
        <v>0</v>
      </c>
      <c r="H582" s="238">
        <v>2</v>
      </c>
      <c r="I582" t="s">
        <v>2894</v>
      </c>
      <c r="J582" t="s">
        <v>244</v>
      </c>
      <c r="K582">
        <v>30309</v>
      </c>
      <c r="L582">
        <v>0</v>
      </c>
      <c r="M582" t="s">
        <v>2565</v>
      </c>
      <c r="N582" t="s">
        <v>2891</v>
      </c>
    </row>
    <row r="583" spans="1:14" hidden="1" x14ac:dyDescent="0.25">
      <c r="A583" t="s">
        <v>244</v>
      </c>
      <c r="B583" s="238">
        <v>303091170003</v>
      </c>
      <c r="C583" s="238" t="s">
        <v>298</v>
      </c>
      <c r="D583">
        <v>117000</v>
      </c>
      <c r="E583">
        <v>200</v>
      </c>
      <c r="G583">
        <v>0</v>
      </c>
      <c r="H583" s="238">
        <v>3</v>
      </c>
      <c r="I583" t="s">
        <v>2894</v>
      </c>
      <c r="J583" t="s">
        <v>244</v>
      </c>
      <c r="K583">
        <v>30309</v>
      </c>
      <c r="L583">
        <v>0</v>
      </c>
      <c r="M583" t="s">
        <v>2565</v>
      </c>
      <c r="N583" t="s">
        <v>2891</v>
      </c>
    </row>
    <row r="584" spans="1:14" hidden="1" x14ac:dyDescent="0.25">
      <c r="A584" t="s">
        <v>244</v>
      </c>
      <c r="B584" s="238">
        <v>303091170004</v>
      </c>
      <c r="C584" s="238" t="s">
        <v>298</v>
      </c>
      <c r="D584">
        <v>117000</v>
      </c>
      <c r="E584">
        <v>200</v>
      </c>
      <c r="G584">
        <v>0</v>
      </c>
      <c r="H584" s="238">
        <v>4</v>
      </c>
      <c r="I584" t="s">
        <v>2894</v>
      </c>
      <c r="J584" t="s">
        <v>244</v>
      </c>
      <c r="K584">
        <v>30309</v>
      </c>
      <c r="L584">
        <v>0</v>
      </c>
      <c r="M584" t="s">
        <v>2565</v>
      </c>
      <c r="N584" t="s">
        <v>2891</v>
      </c>
    </row>
    <row r="585" spans="1:14" hidden="1" x14ac:dyDescent="0.25">
      <c r="A585" t="s">
        <v>244</v>
      </c>
      <c r="B585" s="238">
        <v>303091170005</v>
      </c>
      <c r="C585" s="238" t="s">
        <v>298</v>
      </c>
      <c r="D585">
        <v>117000</v>
      </c>
      <c r="E585">
        <v>200</v>
      </c>
      <c r="G585">
        <v>0</v>
      </c>
      <c r="H585" s="238">
        <v>5</v>
      </c>
      <c r="I585" t="s">
        <v>2894</v>
      </c>
      <c r="J585" t="s">
        <v>244</v>
      </c>
      <c r="K585">
        <v>30309</v>
      </c>
      <c r="L585">
        <v>0</v>
      </c>
      <c r="M585" t="s">
        <v>2565</v>
      </c>
      <c r="N585" t="s">
        <v>2891</v>
      </c>
    </row>
    <row r="586" spans="1:14" hidden="1" x14ac:dyDescent="0.25">
      <c r="A586" t="s">
        <v>244</v>
      </c>
      <c r="B586" s="238">
        <v>1150051</v>
      </c>
      <c r="C586" s="233">
        <v>1150051</v>
      </c>
      <c r="D586">
        <v>115005</v>
      </c>
      <c r="F586" t="s">
        <v>397</v>
      </c>
      <c r="G586">
        <v>0</v>
      </c>
      <c r="H586" s="238">
        <v>1</v>
      </c>
      <c r="I586" t="s">
        <v>1566</v>
      </c>
      <c r="J586" t="s">
        <v>244</v>
      </c>
      <c r="K586">
        <v>0</v>
      </c>
      <c r="L586">
        <v>0</v>
      </c>
      <c r="M586" t="s">
        <v>2576</v>
      </c>
      <c r="N586" t="s">
        <v>1628</v>
      </c>
    </row>
    <row r="587" spans="1:14" hidden="1" x14ac:dyDescent="0.25">
      <c r="A587" t="s">
        <v>244</v>
      </c>
      <c r="B587" s="238">
        <v>1150052</v>
      </c>
      <c r="C587" s="233">
        <v>1150052</v>
      </c>
      <c r="D587">
        <v>115005</v>
      </c>
      <c r="F587" t="s">
        <v>397</v>
      </c>
      <c r="G587">
        <v>0</v>
      </c>
      <c r="H587" s="238">
        <v>2</v>
      </c>
      <c r="I587" t="s">
        <v>1566</v>
      </c>
      <c r="J587" t="s">
        <v>244</v>
      </c>
      <c r="K587">
        <v>0</v>
      </c>
      <c r="L587">
        <v>0</v>
      </c>
      <c r="M587" t="s">
        <v>2576</v>
      </c>
      <c r="N587" t="s">
        <v>1628</v>
      </c>
    </row>
    <row r="588" spans="1:14" hidden="1" x14ac:dyDescent="0.25">
      <c r="A588" t="s">
        <v>244</v>
      </c>
      <c r="B588" s="238">
        <v>1150053</v>
      </c>
      <c r="C588" s="233">
        <v>1150053</v>
      </c>
      <c r="D588">
        <v>115005</v>
      </c>
      <c r="F588" t="s">
        <v>397</v>
      </c>
      <c r="G588">
        <v>0</v>
      </c>
      <c r="H588" s="238">
        <v>3</v>
      </c>
      <c r="I588" t="s">
        <v>1566</v>
      </c>
      <c r="J588" t="s">
        <v>244</v>
      </c>
      <c r="K588">
        <v>0</v>
      </c>
      <c r="L588">
        <v>0</v>
      </c>
      <c r="M588" t="s">
        <v>2576</v>
      </c>
      <c r="N588" t="s">
        <v>1628</v>
      </c>
    </row>
    <row r="589" spans="1:14" hidden="1" x14ac:dyDescent="0.25">
      <c r="A589" t="s">
        <v>244</v>
      </c>
      <c r="B589" s="238">
        <v>1150054</v>
      </c>
      <c r="C589" s="233">
        <v>1150054</v>
      </c>
      <c r="D589">
        <v>115005</v>
      </c>
      <c r="F589" t="s">
        <v>397</v>
      </c>
      <c r="G589">
        <v>0</v>
      </c>
      <c r="H589" s="238">
        <v>4</v>
      </c>
      <c r="I589" t="s">
        <v>1566</v>
      </c>
      <c r="J589" t="s">
        <v>244</v>
      </c>
      <c r="K589">
        <v>0</v>
      </c>
      <c r="L589">
        <v>0</v>
      </c>
      <c r="M589" t="s">
        <v>2576</v>
      </c>
      <c r="N589" t="s">
        <v>1628</v>
      </c>
    </row>
    <row r="590" spans="1:14" hidden="1" x14ac:dyDescent="0.25">
      <c r="A590" t="s">
        <v>244</v>
      </c>
      <c r="B590" s="238">
        <v>1150055</v>
      </c>
      <c r="C590" s="233">
        <v>1150055</v>
      </c>
      <c r="D590">
        <v>115005</v>
      </c>
      <c r="F590" t="s">
        <v>397</v>
      </c>
      <c r="G590">
        <v>0</v>
      </c>
      <c r="H590" s="238">
        <v>5</v>
      </c>
      <c r="I590" t="s">
        <v>1566</v>
      </c>
      <c r="J590" t="s">
        <v>244</v>
      </c>
      <c r="K590">
        <v>0</v>
      </c>
      <c r="L590">
        <v>0</v>
      </c>
      <c r="M590" t="s">
        <v>2576</v>
      </c>
      <c r="N590" t="s">
        <v>1628</v>
      </c>
    </row>
    <row r="591" spans="1:14" hidden="1" x14ac:dyDescent="0.25">
      <c r="A591" t="s">
        <v>615</v>
      </c>
      <c r="B591" s="238">
        <v>1143021</v>
      </c>
      <c r="C591" s="233">
        <v>1143021</v>
      </c>
      <c r="D591">
        <v>114302</v>
      </c>
      <c r="E591">
        <v>130.5</v>
      </c>
      <c r="G591">
        <v>1</v>
      </c>
      <c r="H591" s="238">
        <v>1</v>
      </c>
      <c r="I591" t="s">
        <v>31</v>
      </c>
      <c r="J591" t="s">
        <v>615</v>
      </c>
      <c r="K591">
        <v>0</v>
      </c>
      <c r="L591">
        <v>0</v>
      </c>
      <c r="M591" t="s">
        <v>2503</v>
      </c>
      <c r="N591" t="s">
        <v>2504</v>
      </c>
    </row>
    <row r="592" spans="1:14" hidden="1" x14ac:dyDescent="0.25">
      <c r="A592" t="s">
        <v>615</v>
      </c>
      <c r="B592" s="238">
        <v>1143022</v>
      </c>
      <c r="C592" s="233">
        <v>1143022</v>
      </c>
      <c r="D592">
        <v>114302</v>
      </c>
      <c r="E592">
        <v>164.2</v>
      </c>
      <c r="G592">
        <v>1</v>
      </c>
      <c r="H592" s="238">
        <v>2</v>
      </c>
      <c r="I592" t="s">
        <v>31</v>
      </c>
      <c r="J592" t="s">
        <v>615</v>
      </c>
      <c r="K592">
        <v>0</v>
      </c>
      <c r="L592">
        <v>0</v>
      </c>
      <c r="M592" t="s">
        <v>2503</v>
      </c>
      <c r="N592" t="s">
        <v>2504</v>
      </c>
    </row>
    <row r="593" spans="1:14" hidden="1" x14ac:dyDescent="0.25">
      <c r="A593" t="s">
        <v>615</v>
      </c>
      <c r="B593" s="238">
        <v>1143023</v>
      </c>
      <c r="C593" s="233">
        <v>1143023</v>
      </c>
      <c r="D593">
        <v>114302</v>
      </c>
      <c r="E593">
        <v>196.8</v>
      </c>
      <c r="G593">
        <v>1</v>
      </c>
      <c r="H593" s="238">
        <v>3</v>
      </c>
      <c r="I593" t="s">
        <v>31</v>
      </c>
      <c r="J593" t="s">
        <v>615</v>
      </c>
      <c r="K593">
        <v>0</v>
      </c>
      <c r="L593">
        <v>0</v>
      </c>
      <c r="M593" t="s">
        <v>2503</v>
      </c>
      <c r="N593" t="s">
        <v>2504</v>
      </c>
    </row>
    <row r="594" spans="1:14" hidden="1" x14ac:dyDescent="0.25">
      <c r="A594" t="s">
        <v>615</v>
      </c>
      <c r="B594" s="238">
        <v>1143024</v>
      </c>
      <c r="C594" s="233">
        <v>1143024</v>
      </c>
      <c r="D594">
        <v>114302</v>
      </c>
      <c r="E594">
        <v>174</v>
      </c>
      <c r="G594">
        <v>1</v>
      </c>
      <c r="H594" s="238">
        <v>4</v>
      </c>
      <c r="I594" t="s">
        <v>31</v>
      </c>
      <c r="J594" t="s">
        <v>615</v>
      </c>
      <c r="K594">
        <v>0</v>
      </c>
      <c r="L594">
        <v>0</v>
      </c>
      <c r="M594" t="s">
        <v>2503</v>
      </c>
      <c r="N594" t="s">
        <v>2504</v>
      </c>
    </row>
    <row r="595" spans="1:14" hidden="1" x14ac:dyDescent="0.25">
      <c r="A595" t="s">
        <v>615</v>
      </c>
      <c r="B595" s="238">
        <v>1143025</v>
      </c>
      <c r="C595" s="233">
        <v>1143025</v>
      </c>
      <c r="D595">
        <v>114302</v>
      </c>
      <c r="E595">
        <v>206.6</v>
      </c>
      <c r="G595">
        <v>1</v>
      </c>
      <c r="H595" s="238">
        <v>5</v>
      </c>
      <c r="I595" t="s">
        <v>31</v>
      </c>
      <c r="J595" t="s">
        <v>615</v>
      </c>
      <c r="K595">
        <v>0</v>
      </c>
      <c r="L595">
        <v>0</v>
      </c>
      <c r="M595" t="s">
        <v>2503</v>
      </c>
      <c r="N595" t="s">
        <v>2504</v>
      </c>
    </row>
    <row r="596" spans="1:14" hidden="1" x14ac:dyDescent="0.25">
      <c r="A596" t="s">
        <v>607</v>
      </c>
      <c r="B596" s="238">
        <v>1142911</v>
      </c>
      <c r="C596" s="233">
        <v>1142911</v>
      </c>
      <c r="D596">
        <v>114291</v>
      </c>
      <c r="E596">
        <v>83</v>
      </c>
      <c r="G596">
        <v>1</v>
      </c>
      <c r="H596" s="238">
        <v>1</v>
      </c>
      <c r="I596" t="s">
        <v>37</v>
      </c>
      <c r="J596" t="s">
        <v>607</v>
      </c>
      <c r="K596">
        <v>0</v>
      </c>
      <c r="L596">
        <v>0</v>
      </c>
      <c r="M596" t="s">
        <v>2503</v>
      </c>
      <c r="N596" t="s">
        <v>2504</v>
      </c>
    </row>
    <row r="597" spans="1:14" hidden="1" x14ac:dyDescent="0.25">
      <c r="A597" t="s">
        <v>607</v>
      </c>
      <c r="B597" s="238">
        <v>1142912</v>
      </c>
      <c r="C597" s="233">
        <v>1142912</v>
      </c>
      <c r="D597">
        <v>114291</v>
      </c>
      <c r="E597">
        <v>103</v>
      </c>
      <c r="G597">
        <v>1</v>
      </c>
      <c r="H597" s="238">
        <v>2</v>
      </c>
      <c r="I597" t="s">
        <v>37</v>
      </c>
      <c r="J597" t="s">
        <v>607</v>
      </c>
      <c r="K597">
        <v>0</v>
      </c>
      <c r="L597">
        <v>0</v>
      </c>
      <c r="M597" t="s">
        <v>2503</v>
      </c>
      <c r="N597" t="s">
        <v>2504</v>
      </c>
    </row>
    <row r="598" spans="1:14" hidden="1" x14ac:dyDescent="0.25">
      <c r="A598" t="s">
        <v>607</v>
      </c>
      <c r="B598" s="238">
        <v>1142913</v>
      </c>
      <c r="C598" s="233">
        <v>1142913</v>
      </c>
      <c r="D598">
        <v>114291</v>
      </c>
      <c r="E598">
        <v>129</v>
      </c>
      <c r="G598">
        <v>1</v>
      </c>
      <c r="H598" s="238">
        <v>3</v>
      </c>
      <c r="I598" t="s">
        <v>37</v>
      </c>
      <c r="J598" t="s">
        <v>607</v>
      </c>
      <c r="K598">
        <v>0</v>
      </c>
      <c r="L598">
        <v>0</v>
      </c>
      <c r="M598" t="s">
        <v>2503</v>
      </c>
      <c r="N598" t="s">
        <v>2504</v>
      </c>
    </row>
    <row r="599" spans="1:14" hidden="1" x14ac:dyDescent="0.25">
      <c r="A599" t="s">
        <v>607</v>
      </c>
      <c r="B599" s="238">
        <v>1142914</v>
      </c>
      <c r="C599" s="233">
        <v>1142914</v>
      </c>
      <c r="D599">
        <v>114291</v>
      </c>
      <c r="E599">
        <v>110</v>
      </c>
      <c r="G599">
        <v>1</v>
      </c>
      <c r="H599" s="238">
        <v>4</v>
      </c>
      <c r="I599" t="s">
        <v>37</v>
      </c>
      <c r="J599" t="s">
        <v>607</v>
      </c>
      <c r="K599">
        <v>0</v>
      </c>
      <c r="L599">
        <v>0</v>
      </c>
      <c r="M599" t="s">
        <v>2503</v>
      </c>
      <c r="N599" t="s">
        <v>2504</v>
      </c>
    </row>
    <row r="600" spans="1:14" hidden="1" x14ac:dyDescent="0.25">
      <c r="A600" t="s">
        <v>607</v>
      </c>
      <c r="B600" s="238">
        <v>1142915</v>
      </c>
      <c r="C600" s="233">
        <v>1142915</v>
      </c>
      <c r="D600">
        <v>114291</v>
      </c>
      <c r="E600">
        <v>135</v>
      </c>
      <c r="G600">
        <v>1</v>
      </c>
      <c r="H600" s="238">
        <v>5</v>
      </c>
      <c r="I600" t="s">
        <v>37</v>
      </c>
      <c r="J600" t="s">
        <v>607</v>
      </c>
      <c r="K600">
        <v>0</v>
      </c>
      <c r="L600">
        <v>0</v>
      </c>
      <c r="M600" t="s">
        <v>2503</v>
      </c>
      <c r="N600" t="s">
        <v>2504</v>
      </c>
    </row>
    <row r="601" spans="1:14" hidden="1" x14ac:dyDescent="0.25">
      <c r="A601" t="s">
        <v>607</v>
      </c>
      <c r="B601" s="238">
        <v>1142961</v>
      </c>
      <c r="C601" s="233">
        <v>1142961</v>
      </c>
      <c r="D601">
        <v>114296</v>
      </c>
      <c r="E601">
        <v>47.9</v>
      </c>
      <c r="G601">
        <v>1</v>
      </c>
      <c r="H601" s="238">
        <v>1</v>
      </c>
      <c r="I601" t="s">
        <v>1560</v>
      </c>
      <c r="J601" t="s">
        <v>607</v>
      </c>
      <c r="K601">
        <v>0</v>
      </c>
      <c r="L601">
        <v>0</v>
      </c>
      <c r="M601" t="s">
        <v>2503</v>
      </c>
      <c r="N601" t="s">
        <v>2504</v>
      </c>
    </row>
    <row r="602" spans="1:14" hidden="1" x14ac:dyDescent="0.25">
      <c r="A602" t="s">
        <v>607</v>
      </c>
      <c r="B602" s="238">
        <v>1142962</v>
      </c>
      <c r="C602" s="233">
        <v>1142962</v>
      </c>
      <c r="D602">
        <v>114296</v>
      </c>
      <c r="E602">
        <v>59.8</v>
      </c>
      <c r="G602">
        <v>1</v>
      </c>
      <c r="H602" s="238">
        <v>2</v>
      </c>
      <c r="I602" t="s">
        <v>1560</v>
      </c>
      <c r="J602" t="s">
        <v>607</v>
      </c>
      <c r="K602">
        <v>0</v>
      </c>
      <c r="L602">
        <v>0</v>
      </c>
      <c r="M602" t="s">
        <v>2503</v>
      </c>
      <c r="N602" t="s">
        <v>2504</v>
      </c>
    </row>
    <row r="603" spans="1:14" hidden="1" x14ac:dyDescent="0.25">
      <c r="A603" t="s">
        <v>607</v>
      </c>
      <c r="B603" s="238">
        <v>1142963</v>
      </c>
      <c r="C603" s="233">
        <v>1142963</v>
      </c>
      <c r="D603">
        <v>114296</v>
      </c>
      <c r="E603">
        <v>75</v>
      </c>
      <c r="G603">
        <v>1</v>
      </c>
      <c r="H603" s="238">
        <v>3</v>
      </c>
      <c r="I603" t="s">
        <v>1560</v>
      </c>
      <c r="J603" t="s">
        <v>607</v>
      </c>
      <c r="K603">
        <v>0</v>
      </c>
      <c r="L603">
        <v>0</v>
      </c>
      <c r="M603" t="s">
        <v>2503</v>
      </c>
      <c r="N603" t="s">
        <v>2504</v>
      </c>
    </row>
    <row r="604" spans="1:14" hidden="1" x14ac:dyDescent="0.25">
      <c r="A604" t="s">
        <v>607</v>
      </c>
      <c r="B604" s="238">
        <v>1142964</v>
      </c>
      <c r="C604" s="233">
        <v>1142964</v>
      </c>
      <c r="D604">
        <v>114296</v>
      </c>
      <c r="E604">
        <v>63.1</v>
      </c>
      <c r="G604">
        <v>1</v>
      </c>
      <c r="H604" s="238">
        <v>4</v>
      </c>
      <c r="I604" t="s">
        <v>1560</v>
      </c>
      <c r="J604" t="s">
        <v>607</v>
      </c>
      <c r="K604">
        <v>0</v>
      </c>
      <c r="L604">
        <v>0</v>
      </c>
      <c r="M604" t="s">
        <v>2503</v>
      </c>
      <c r="N604" t="s">
        <v>2504</v>
      </c>
    </row>
    <row r="605" spans="1:14" hidden="1" x14ac:dyDescent="0.25">
      <c r="A605" t="s">
        <v>607</v>
      </c>
      <c r="B605" s="238">
        <v>1142965</v>
      </c>
      <c r="C605" s="233">
        <v>1142965</v>
      </c>
      <c r="D605">
        <v>114296</v>
      </c>
      <c r="E605">
        <v>79.400000000000006</v>
      </c>
      <c r="G605">
        <v>1</v>
      </c>
      <c r="H605" s="238">
        <v>5</v>
      </c>
      <c r="I605" t="s">
        <v>1560</v>
      </c>
      <c r="J605" t="s">
        <v>607</v>
      </c>
      <c r="K605">
        <v>0</v>
      </c>
      <c r="L605">
        <v>0</v>
      </c>
      <c r="M605" t="s">
        <v>2503</v>
      </c>
      <c r="N605" t="s">
        <v>2504</v>
      </c>
    </row>
    <row r="606" spans="1:14" hidden="1" x14ac:dyDescent="0.25">
      <c r="A606" t="s">
        <v>615</v>
      </c>
      <c r="B606" s="238">
        <v>1142951</v>
      </c>
      <c r="C606" s="233">
        <v>1142951</v>
      </c>
      <c r="D606">
        <v>114295</v>
      </c>
      <c r="E606">
        <v>4.8</v>
      </c>
      <c r="G606">
        <v>1</v>
      </c>
      <c r="H606" s="238">
        <v>1</v>
      </c>
      <c r="I606" t="s">
        <v>35</v>
      </c>
      <c r="J606" t="s">
        <v>615</v>
      </c>
      <c r="K606">
        <v>0</v>
      </c>
      <c r="L606">
        <v>0</v>
      </c>
      <c r="M606" t="s">
        <v>2503</v>
      </c>
      <c r="N606" t="s">
        <v>2504</v>
      </c>
    </row>
    <row r="607" spans="1:14" hidden="1" x14ac:dyDescent="0.25">
      <c r="A607" t="s">
        <v>615</v>
      </c>
      <c r="B607" s="238">
        <v>1142952</v>
      </c>
      <c r="C607" s="233">
        <v>1142952</v>
      </c>
      <c r="D607">
        <v>114295</v>
      </c>
      <c r="E607">
        <v>6</v>
      </c>
      <c r="G607">
        <v>1</v>
      </c>
      <c r="H607" s="238">
        <v>2</v>
      </c>
      <c r="I607" t="s">
        <v>35</v>
      </c>
      <c r="J607" t="s">
        <v>615</v>
      </c>
      <c r="K607">
        <v>0</v>
      </c>
      <c r="L607">
        <v>0</v>
      </c>
      <c r="M607" t="s">
        <v>2503</v>
      </c>
      <c r="N607" t="s">
        <v>2504</v>
      </c>
    </row>
    <row r="608" spans="1:14" hidden="1" x14ac:dyDescent="0.25">
      <c r="A608" t="s">
        <v>615</v>
      </c>
      <c r="B608" s="238">
        <v>1142953</v>
      </c>
      <c r="C608" s="233">
        <v>1142953</v>
      </c>
      <c r="D608">
        <v>114295</v>
      </c>
      <c r="E608">
        <v>7.5</v>
      </c>
      <c r="G608">
        <v>1</v>
      </c>
      <c r="H608" s="238">
        <v>3</v>
      </c>
      <c r="I608" t="s">
        <v>35</v>
      </c>
      <c r="J608" t="s">
        <v>615</v>
      </c>
      <c r="K608">
        <v>0</v>
      </c>
      <c r="L608">
        <v>0</v>
      </c>
      <c r="M608" t="s">
        <v>2503</v>
      </c>
      <c r="N608" t="s">
        <v>2504</v>
      </c>
    </row>
    <row r="609" spans="1:14" hidden="1" x14ac:dyDescent="0.25">
      <c r="A609" t="s">
        <v>615</v>
      </c>
      <c r="B609" s="238">
        <v>1142954</v>
      </c>
      <c r="C609" s="233">
        <v>1142954</v>
      </c>
      <c r="D609">
        <v>114295</v>
      </c>
      <c r="E609">
        <v>6.4</v>
      </c>
      <c r="G609">
        <v>1</v>
      </c>
      <c r="H609" s="238">
        <v>4</v>
      </c>
      <c r="I609" t="s">
        <v>35</v>
      </c>
      <c r="J609" t="s">
        <v>615</v>
      </c>
      <c r="K609">
        <v>0</v>
      </c>
      <c r="L609">
        <v>0</v>
      </c>
      <c r="M609" t="s">
        <v>2503</v>
      </c>
      <c r="N609" t="s">
        <v>2504</v>
      </c>
    </row>
    <row r="610" spans="1:14" hidden="1" x14ac:dyDescent="0.25">
      <c r="A610" t="s">
        <v>615</v>
      </c>
      <c r="B610" s="238">
        <v>1142955</v>
      </c>
      <c r="C610" s="233">
        <v>1142955</v>
      </c>
      <c r="D610">
        <v>114295</v>
      </c>
      <c r="E610">
        <v>8</v>
      </c>
      <c r="G610">
        <v>1</v>
      </c>
      <c r="H610" s="238">
        <v>5</v>
      </c>
      <c r="I610" t="s">
        <v>35</v>
      </c>
      <c r="J610" t="s">
        <v>615</v>
      </c>
      <c r="K610">
        <v>0</v>
      </c>
      <c r="L610">
        <v>0</v>
      </c>
      <c r="M610" t="s">
        <v>2503</v>
      </c>
      <c r="N610" t="s">
        <v>2504</v>
      </c>
    </row>
    <row r="611" spans="1:14" hidden="1" x14ac:dyDescent="0.25">
      <c r="A611" t="s">
        <v>387</v>
      </c>
      <c r="B611" s="238">
        <v>1113531</v>
      </c>
      <c r="C611" s="233">
        <v>1113531</v>
      </c>
      <c r="D611">
        <v>111353</v>
      </c>
      <c r="E611">
        <v>265</v>
      </c>
      <c r="G611">
        <v>0</v>
      </c>
      <c r="H611" s="238">
        <v>1</v>
      </c>
      <c r="I611" t="s">
        <v>395</v>
      </c>
      <c r="J611" t="s">
        <v>387</v>
      </c>
      <c r="K611">
        <v>0</v>
      </c>
      <c r="L611">
        <v>0</v>
      </c>
      <c r="M611" t="s">
        <v>2530</v>
      </c>
      <c r="N611" t="s">
        <v>2531</v>
      </c>
    </row>
    <row r="612" spans="1:14" hidden="1" x14ac:dyDescent="0.25">
      <c r="A612" t="s">
        <v>387</v>
      </c>
      <c r="B612" s="238">
        <v>1113532</v>
      </c>
      <c r="C612" s="233">
        <v>1113532</v>
      </c>
      <c r="D612">
        <v>111353</v>
      </c>
      <c r="E612">
        <v>315</v>
      </c>
      <c r="G612">
        <v>0</v>
      </c>
      <c r="H612" s="238">
        <v>2</v>
      </c>
      <c r="I612" t="s">
        <v>395</v>
      </c>
      <c r="J612" t="s">
        <v>387</v>
      </c>
      <c r="K612">
        <v>0</v>
      </c>
      <c r="L612">
        <v>0</v>
      </c>
      <c r="M612" t="s">
        <v>2530</v>
      </c>
      <c r="N612" t="s">
        <v>2531</v>
      </c>
    </row>
    <row r="613" spans="1:14" hidden="1" x14ac:dyDescent="0.25">
      <c r="A613" t="s">
        <v>387</v>
      </c>
      <c r="B613" s="238">
        <v>1113533</v>
      </c>
      <c r="C613" s="233">
        <v>1113533</v>
      </c>
      <c r="D613">
        <v>111353</v>
      </c>
      <c r="E613">
        <v>385</v>
      </c>
      <c r="G613">
        <v>0</v>
      </c>
      <c r="H613" s="238">
        <v>3</v>
      </c>
      <c r="I613" t="s">
        <v>395</v>
      </c>
      <c r="J613" t="s">
        <v>387</v>
      </c>
      <c r="K613">
        <v>0</v>
      </c>
      <c r="L613">
        <v>0</v>
      </c>
      <c r="M613" t="s">
        <v>2530</v>
      </c>
      <c r="N613" t="s">
        <v>2531</v>
      </c>
    </row>
    <row r="614" spans="1:14" hidden="1" x14ac:dyDescent="0.25">
      <c r="A614" t="s">
        <v>387</v>
      </c>
      <c r="B614" s="238">
        <v>1113534</v>
      </c>
      <c r="C614" s="233">
        <v>1113534</v>
      </c>
      <c r="D614">
        <v>111353</v>
      </c>
      <c r="E614">
        <v>335</v>
      </c>
      <c r="G614">
        <v>0</v>
      </c>
      <c r="H614" s="238">
        <v>4</v>
      </c>
      <c r="I614" t="s">
        <v>395</v>
      </c>
      <c r="J614" t="s">
        <v>387</v>
      </c>
      <c r="K614">
        <v>0</v>
      </c>
      <c r="L614">
        <v>0</v>
      </c>
      <c r="M614" t="s">
        <v>2530</v>
      </c>
      <c r="N614" t="s">
        <v>2531</v>
      </c>
    </row>
    <row r="615" spans="1:14" hidden="1" x14ac:dyDescent="0.25">
      <c r="A615" t="s">
        <v>387</v>
      </c>
      <c r="B615" s="238">
        <v>1113535</v>
      </c>
      <c r="C615" s="233">
        <v>1113535</v>
      </c>
      <c r="D615">
        <v>111353</v>
      </c>
      <c r="E615">
        <v>400</v>
      </c>
      <c r="G615">
        <v>0</v>
      </c>
      <c r="H615" s="238">
        <v>5</v>
      </c>
      <c r="I615" t="s">
        <v>395</v>
      </c>
      <c r="J615" t="s">
        <v>387</v>
      </c>
      <c r="K615">
        <v>0</v>
      </c>
      <c r="L615">
        <v>0</v>
      </c>
      <c r="M615" t="s">
        <v>2530</v>
      </c>
      <c r="N615" t="s">
        <v>2531</v>
      </c>
    </row>
    <row r="616" spans="1:14" hidden="1" x14ac:dyDescent="0.25">
      <c r="A616" t="s">
        <v>615</v>
      </c>
      <c r="B616" s="238">
        <v>1140291</v>
      </c>
      <c r="C616" s="233">
        <v>1140291</v>
      </c>
      <c r="D616">
        <v>114029</v>
      </c>
      <c r="E616">
        <v>14.7</v>
      </c>
      <c r="G616">
        <v>1</v>
      </c>
      <c r="H616" s="238">
        <v>1</v>
      </c>
      <c r="I616" t="s">
        <v>38</v>
      </c>
      <c r="J616" t="s">
        <v>615</v>
      </c>
      <c r="K616">
        <v>0</v>
      </c>
      <c r="L616">
        <v>0</v>
      </c>
      <c r="M616" t="s">
        <v>2503</v>
      </c>
      <c r="N616" t="s">
        <v>2504</v>
      </c>
    </row>
    <row r="617" spans="1:14" hidden="1" x14ac:dyDescent="0.25">
      <c r="A617" t="s">
        <v>615</v>
      </c>
      <c r="B617" s="238">
        <v>1140292</v>
      </c>
      <c r="C617" s="233">
        <v>1140292</v>
      </c>
      <c r="D617">
        <v>114029</v>
      </c>
      <c r="E617">
        <v>19.600000000000001</v>
      </c>
      <c r="G617">
        <v>1</v>
      </c>
      <c r="H617" s="238">
        <v>2</v>
      </c>
      <c r="I617" t="s">
        <v>38</v>
      </c>
      <c r="J617" t="s">
        <v>615</v>
      </c>
      <c r="K617">
        <v>0</v>
      </c>
      <c r="L617">
        <v>0</v>
      </c>
      <c r="M617" t="s">
        <v>2503</v>
      </c>
      <c r="N617" t="s">
        <v>2504</v>
      </c>
    </row>
    <row r="618" spans="1:14" hidden="1" x14ac:dyDescent="0.25">
      <c r="A618" t="s">
        <v>615</v>
      </c>
      <c r="B618" s="238">
        <v>1140293</v>
      </c>
      <c r="C618" s="233">
        <v>1140293</v>
      </c>
      <c r="D618">
        <v>114029</v>
      </c>
      <c r="E618">
        <v>21.8</v>
      </c>
      <c r="G618">
        <v>1</v>
      </c>
      <c r="H618" s="238">
        <v>3</v>
      </c>
      <c r="I618" t="s">
        <v>38</v>
      </c>
      <c r="J618" t="s">
        <v>615</v>
      </c>
      <c r="K618">
        <v>0</v>
      </c>
      <c r="L618">
        <v>0</v>
      </c>
      <c r="M618" t="s">
        <v>2503</v>
      </c>
      <c r="N618" t="s">
        <v>2504</v>
      </c>
    </row>
    <row r="619" spans="1:14" hidden="1" x14ac:dyDescent="0.25">
      <c r="A619" t="s">
        <v>615</v>
      </c>
      <c r="B619" s="238">
        <v>1140294</v>
      </c>
      <c r="C619" s="233">
        <v>1140294</v>
      </c>
      <c r="D619">
        <v>114029</v>
      </c>
      <c r="E619">
        <v>20.7</v>
      </c>
      <c r="G619">
        <v>1</v>
      </c>
      <c r="H619" s="238">
        <v>4</v>
      </c>
      <c r="I619" t="s">
        <v>38</v>
      </c>
      <c r="J619" t="s">
        <v>615</v>
      </c>
      <c r="K619">
        <v>0</v>
      </c>
      <c r="L619">
        <v>0</v>
      </c>
      <c r="M619" t="s">
        <v>2503</v>
      </c>
      <c r="N619" t="s">
        <v>2504</v>
      </c>
    </row>
    <row r="620" spans="1:14" hidden="1" x14ac:dyDescent="0.25">
      <c r="A620" t="s">
        <v>615</v>
      </c>
      <c r="B620" s="238">
        <v>1140295</v>
      </c>
      <c r="C620" s="233">
        <v>1140295</v>
      </c>
      <c r="D620">
        <v>114029</v>
      </c>
      <c r="E620">
        <v>22.9</v>
      </c>
      <c r="G620">
        <v>1</v>
      </c>
      <c r="H620" s="238">
        <v>5</v>
      </c>
      <c r="I620" t="s">
        <v>38</v>
      </c>
      <c r="J620" t="s">
        <v>615</v>
      </c>
      <c r="K620">
        <v>0</v>
      </c>
      <c r="L620">
        <v>0</v>
      </c>
      <c r="M620" t="s">
        <v>2503</v>
      </c>
      <c r="N620" t="s">
        <v>2504</v>
      </c>
    </row>
    <row r="621" spans="1:14" hidden="1" x14ac:dyDescent="0.25">
      <c r="A621" t="s">
        <v>241</v>
      </c>
      <c r="B621" s="238">
        <v>1123011</v>
      </c>
      <c r="C621" s="233">
        <v>1123011</v>
      </c>
      <c r="D621">
        <v>112301</v>
      </c>
      <c r="E621">
        <v>7.1</v>
      </c>
      <c r="G621">
        <v>1</v>
      </c>
      <c r="H621" s="238">
        <v>1</v>
      </c>
      <c r="I621" t="s">
        <v>494</v>
      </c>
      <c r="J621" t="s">
        <v>241</v>
      </c>
      <c r="K621">
        <v>0</v>
      </c>
      <c r="L621">
        <v>0</v>
      </c>
      <c r="M621" t="s">
        <v>2561</v>
      </c>
      <c r="N621" t="s">
        <v>2563</v>
      </c>
    </row>
    <row r="622" spans="1:14" hidden="1" x14ac:dyDescent="0.25">
      <c r="A622" t="s">
        <v>241</v>
      </c>
      <c r="B622" s="238">
        <v>1123012</v>
      </c>
      <c r="C622" s="233">
        <v>1123012</v>
      </c>
      <c r="D622">
        <v>112301</v>
      </c>
      <c r="E622">
        <v>8.8000000000000007</v>
      </c>
      <c r="G622">
        <v>1</v>
      </c>
      <c r="H622" s="238">
        <v>2</v>
      </c>
      <c r="I622" t="s">
        <v>494</v>
      </c>
      <c r="J622" t="s">
        <v>241</v>
      </c>
      <c r="K622">
        <v>0</v>
      </c>
      <c r="L622">
        <v>0</v>
      </c>
      <c r="M622" t="s">
        <v>2561</v>
      </c>
      <c r="N622" t="s">
        <v>2563</v>
      </c>
    </row>
    <row r="623" spans="1:14" hidden="1" x14ac:dyDescent="0.25">
      <c r="A623" t="s">
        <v>241</v>
      </c>
      <c r="B623" s="238">
        <v>1123013</v>
      </c>
      <c r="C623" s="233">
        <v>1123013</v>
      </c>
      <c r="D623">
        <v>112301</v>
      </c>
      <c r="E623">
        <v>10.9</v>
      </c>
      <c r="G623">
        <v>1</v>
      </c>
      <c r="H623" s="238">
        <v>3</v>
      </c>
      <c r="I623" t="s">
        <v>494</v>
      </c>
      <c r="J623" t="s">
        <v>241</v>
      </c>
      <c r="K623">
        <v>0</v>
      </c>
      <c r="L623">
        <v>0</v>
      </c>
      <c r="M623" t="s">
        <v>2561</v>
      </c>
      <c r="N623" t="s">
        <v>2563</v>
      </c>
    </row>
    <row r="624" spans="1:14" hidden="1" x14ac:dyDescent="0.25">
      <c r="A624" t="s">
        <v>241</v>
      </c>
      <c r="B624" s="238">
        <v>1123014</v>
      </c>
      <c r="C624" s="233">
        <v>1123014</v>
      </c>
      <c r="D624">
        <v>112301</v>
      </c>
      <c r="E624">
        <v>9.3000000000000007</v>
      </c>
      <c r="G624">
        <v>1</v>
      </c>
      <c r="H624" s="238">
        <v>4</v>
      </c>
      <c r="I624" t="s">
        <v>494</v>
      </c>
      <c r="J624" t="s">
        <v>241</v>
      </c>
      <c r="K624">
        <v>0</v>
      </c>
      <c r="L624">
        <v>0</v>
      </c>
      <c r="M624" t="s">
        <v>2561</v>
      </c>
      <c r="N624" t="s">
        <v>2563</v>
      </c>
    </row>
    <row r="625" spans="1:14" hidden="1" x14ac:dyDescent="0.25">
      <c r="A625" t="s">
        <v>241</v>
      </c>
      <c r="B625" s="238">
        <v>1123015</v>
      </c>
      <c r="C625" s="233">
        <v>1123015</v>
      </c>
      <c r="D625">
        <v>112301</v>
      </c>
      <c r="E625">
        <v>11.5</v>
      </c>
      <c r="G625">
        <v>1</v>
      </c>
      <c r="H625" s="238">
        <v>5</v>
      </c>
      <c r="I625" t="s">
        <v>494</v>
      </c>
      <c r="J625" t="s">
        <v>241</v>
      </c>
      <c r="K625">
        <v>0</v>
      </c>
      <c r="L625">
        <v>0</v>
      </c>
      <c r="M625" t="s">
        <v>2561</v>
      </c>
      <c r="N625" t="s">
        <v>2563</v>
      </c>
    </row>
    <row r="626" spans="1:14" hidden="1" x14ac:dyDescent="0.25">
      <c r="A626" t="s">
        <v>607</v>
      </c>
      <c r="B626" s="238">
        <v>1132301</v>
      </c>
      <c r="C626" s="233">
        <v>1132301</v>
      </c>
      <c r="D626">
        <v>113230</v>
      </c>
      <c r="E626">
        <v>2.2999999999999998</v>
      </c>
      <c r="G626">
        <v>1</v>
      </c>
      <c r="H626" s="238">
        <v>1</v>
      </c>
      <c r="I626" t="s">
        <v>3304</v>
      </c>
      <c r="J626" t="s">
        <v>607</v>
      </c>
      <c r="K626">
        <v>0</v>
      </c>
      <c r="L626">
        <v>0</v>
      </c>
      <c r="M626" t="s">
        <v>2503</v>
      </c>
      <c r="N626" t="s">
        <v>2578</v>
      </c>
    </row>
    <row r="627" spans="1:14" hidden="1" x14ac:dyDescent="0.25">
      <c r="A627" t="s">
        <v>607</v>
      </c>
      <c r="B627" s="238">
        <v>1132302</v>
      </c>
      <c r="C627" s="233">
        <v>1132302</v>
      </c>
      <c r="D627">
        <v>113230</v>
      </c>
      <c r="E627">
        <v>2.4500000000000002</v>
      </c>
      <c r="G627">
        <v>1</v>
      </c>
      <c r="H627" s="238">
        <v>2</v>
      </c>
      <c r="I627" t="s">
        <v>3304</v>
      </c>
      <c r="J627" t="s">
        <v>607</v>
      </c>
      <c r="K627">
        <v>0</v>
      </c>
      <c r="L627">
        <v>0</v>
      </c>
      <c r="M627" t="s">
        <v>2503</v>
      </c>
      <c r="N627" t="s">
        <v>2578</v>
      </c>
    </row>
    <row r="628" spans="1:14" hidden="1" x14ac:dyDescent="0.25">
      <c r="A628" t="s">
        <v>607</v>
      </c>
      <c r="B628" s="238">
        <v>1132303</v>
      </c>
      <c r="C628" s="233">
        <v>1132303</v>
      </c>
      <c r="D628">
        <v>113230</v>
      </c>
      <c r="E628">
        <v>2.6</v>
      </c>
      <c r="G628">
        <v>1</v>
      </c>
      <c r="H628" s="238">
        <v>3</v>
      </c>
      <c r="I628" t="s">
        <v>3304</v>
      </c>
      <c r="J628" t="s">
        <v>607</v>
      </c>
      <c r="K628">
        <v>0</v>
      </c>
      <c r="L628">
        <v>0</v>
      </c>
      <c r="M628" t="s">
        <v>2503</v>
      </c>
      <c r="N628" t="s">
        <v>2578</v>
      </c>
    </row>
    <row r="629" spans="1:14" hidden="1" x14ac:dyDescent="0.25">
      <c r="A629" t="s">
        <v>607</v>
      </c>
      <c r="B629" s="238">
        <v>1132304</v>
      </c>
      <c r="C629" s="233">
        <v>1132304</v>
      </c>
      <c r="D629">
        <v>113230</v>
      </c>
      <c r="E629">
        <v>2.5499999999999998</v>
      </c>
      <c r="G629">
        <v>1</v>
      </c>
      <c r="H629" s="238">
        <v>4</v>
      </c>
      <c r="I629" t="s">
        <v>3304</v>
      </c>
      <c r="J629" t="s">
        <v>607</v>
      </c>
      <c r="K629">
        <v>0</v>
      </c>
      <c r="L629">
        <v>0</v>
      </c>
      <c r="M629" t="s">
        <v>2503</v>
      </c>
      <c r="N629" t="s">
        <v>2578</v>
      </c>
    </row>
    <row r="630" spans="1:14" hidden="1" x14ac:dyDescent="0.25">
      <c r="A630" t="s">
        <v>607</v>
      </c>
      <c r="B630" s="238">
        <v>1132305</v>
      </c>
      <c r="C630" s="233">
        <v>1132305</v>
      </c>
      <c r="D630">
        <v>113230</v>
      </c>
      <c r="E630">
        <v>2.75</v>
      </c>
      <c r="G630">
        <v>1</v>
      </c>
      <c r="H630" s="238">
        <v>5</v>
      </c>
      <c r="I630" t="s">
        <v>3304</v>
      </c>
      <c r="J630" t="s">
        <v>607</v>
      </c>
      <c r="K630">
        <v>0</v>
      </c>
      <c r="L630">
        <v>0</v>
      </c>
      <c r="M630" t="s">
        <v>2503</v>
      </c>
      <c r="N630" t="s">
        <v>2578</v>
      </c>
    </row>
    <row r="631" spans="1:14" hidden="1" x14ac:dyDescent="0.25">
      <c r="A631" t="s">
        <v>607</v>
      </c>
      <c r="B631" s="238">
        <v>1132341</v>
      </c>
      <c r="C631" s="233">
        <v>1132341</v>
      </c>
      <c r="D631">
        <v>113234</v>
      </c>
      <c r="E631">
        <v>0.85</v>
      </c>
      <c r="G631">
        <v>1</v>
      </c>
      <c r="H631" s="238">
        <v>1</v>
      </c>
      <c r="I631" t="s">
        <v>3305</v>
      </c>
      <c r="J631" t="s">
        <v>607</v>
      </c>
      <c r="K631">
        <v>0</v>
      </c>
      <c r="L631">
        <v>0</v>
      </c>
      <c r="M631" t="s">
        <v>2503</v>
      </c>
      <c r="N631" t="s">
        <v>2578</v>
      </c>
    </row>
    <row r="632" spans="1:14" hidden="1" x14ac:dyDescent="0.25">
      <c r="A632" t="s">
        <v>607</v>
      </c>
      <c r="B632" s="238">
        <v>1132342</v>
      </c>
      <c r="C632" s="233">
        <v>1132342</v>
      </c>
      <c r="D632">
        <v>113234</v>
      </c>
      <c r="E632">
        <v>0.9</v>
      </c>
      <c r="G632">
        <v>1</v>
      </c>
      <c r="H632" s="238">
        <v>2</v>
      </c>
      <c r="I632" t="s">
        <v>3305</v>
      </c>
      <c r="J632" t="s">
        <v>607</v>
      </c>
      <c r="K632">
        <v>0</v>
      </c>
      <c r="L632">
        <v>0</v>
      </c>
      <c r="M632" t="s">
        <v>2503</v>
      </c>
      <c r="N632" t="s">
        <v>2578</v>
      </c>
    </row>
    <row r="633" spans="1:14" hidden="1" x14ac:dyDescent="0.25">
      <c r="A633" t="s">
        <v>607</v>
      </c>
      <c r="B633" s="238">
        <v>1132343</v>
      </c>
      <c r="C633" s="233">
        <v>1132343</v>
      </c>
      <c r="D633">
        <v>113234</v>
      </c>
      <c r="E633">
        <v>1</v>
      </c>
      <c r="G633">
        <v>1</v>
      </c>
      <c r="H633" s="238">
        <v>3</v>
      </c>
      <c r="I633" t="s">
        <v>3305</v>
      </c>
      <c r="J633" t="s">
        <v>607</v>
      </c>
      <c r="K633">
        <v>0</v>
      </c>
      <c r="L633">
        <v>0</v>
      </c>
      <c r="M633" t="s">
        <v>2503</v>
      </c>
      <c r="N633" t="s">
        <v>2578</v>
      </c>
    </row>
    <row r="634" spans="1:14" hidden="1" x14ac:dyDescent="0.25">
      <c r="A634" t="s">
        <v>607</v>
      </c>
      <c r="B634" s="238">
        <v>1132344</v>
      </c>
      <c r="C634" s="233">
        <v>1132344</v>
      </c>
      <c r="D634">
        <v>113234</v>
      </c>
      <c r="E634">
        <v>0.95</v>
      </c>
      <c r="G634">
        <v>1</v>
      </c>
      <c r="H634" s="238">
        <v>4</v>
      </c>
      <c r="I634" t="s">
        <v>3305</v>
      </c>
      <c r="J634" t="s">
        <v>607</v>
      </c>
      <c r="K634">
        <v>0</v>
      </c>
      <c r="L634">
        <v>0</v>
      </c>
      <c r="M634" t="s">
        <v>2503</v>
      </c>
      <c r="N634" t="s">
        <v>2578</v>
      </c>
    </row>
    <row r="635" spans="1:14" hidden="1" x14ac:dyDescent="0.25">
      <c r="A635" t="s">
        <v>607</v>
      </c>
      <c r="B635" s="238">
        <v>1132345</v>
      </c>
      <c r="C635" s="233">
        <v>1132345</v>
      </c>
      <c r="D635">
        <v>113234</v>
      </c>
      <c r="E635">
        <v>1.05</v>
      </c>
      <c r="G635">
        <v>1</v>
      </c>
      <c r="H635" s="238">
        <v>5</v>
      </c>
      <c r="I635" t="s">
        <v>3305</v>
      </c>
      <c r="J635" t="s">
        <v>607</v>
      </c>
      <c r="K635">
        <v>0</v>
      </c>
      <c r="L635">
        <v>0</v>
      </c>
      <c r="M635" t="s">
        <v>2503</v>
      </c>
      <c r="N635" t="s">
        <v>2578</v>
      </c>
    </row>
    <row r="636" spans="1:14" hidden="1" x14ac:dyDescent="0.25">
      <c r="A636" t="s">
        <v>404</v>
      </c>
      <c r="B636" s="238">
        <v>1111551</v>
      </c>
      <c r="C636" s="233">
        <v>1111551</v>
      </c>
      <c r="D636">
        <v>111155</v>
      </c>
      <c r="F636" t="s">
        <v>397</v>
      </c>
      <c r="G636">
        <v>0</v>
      </c>
      <c r="H636" s="238">
        <v>1</v>
      </c>
      <c r="I636" t="s">
        <v>1066</v>
      </c>
      <c r="J636" t="s">
        <v>404</v>
      </c>
      <c r="K636">
        <v>0</v>
      </c>
      <c r="L636">
        <v>0</v>
      </c>
      <c r="M636" t="s">
        <v>2530</v>
      </c>
      <c r="N636" t="s">
        <v>2583</v>
      </c>
    </row>
    <row r="637" spans="1:14" hidden="1" x14ac:dyDescent="0.25">
      <c r="A637" t="s">
        <v>404</v>
      </c>
      <c r="B637" s="238">
        <v>1111552</v>
      </c>
      <c r="C637" s="233">
        <v>1111552</v>
      </c>
      <c r="D637">
        <v>111155</v>
      </c>
      <c r="F637" t="s">
        <v>397</v>
      </c>
      <c r="G637">
        <v>0</v>
      </c>
      <c r="H637" s="238">
        <v>2</v>
      </c>
      <c r="I637" t="s">
        <v>1066</v>
      </c>
      <c r="J637" t="s">
        <v>404</v>
      </c>
      <c r="K637">
        <v>0</v>
      </c>
      <c r="L637">
        <v>0</v>
      </c>
      <c r="M637" t="s">
        <v>2530</v>
      </c>
      <c r="N637" t="s">
        <v>2583</v>
      </c>
    </row>
    <row r="638" spans="1:14" hidden="1" x14ac:dyDescent="0.25">
      <c r="A638" t="s">
        <v>404</v>
      </c>
      <c r="B638" s="238">
        <v>1111553</v>
      </c>
      <c r="C638" s="233">
        <v>1111553</v>
      </c>
      <c r="D638">
        <v>111155</v>
      </c>
      <c r="F638" t="s">
        <v>397</v>
      </c>
      <c r="G638">
        <v>0</v>
      </c>
      <c r="H638" s="238">
        <v>3</v>
      </c>
      <c r="I638" t="s">
        <v>1066</v>
      </c>
      <c r="J638" t="s">
        <v>404</v>
      </c>
      <c r="K638">
        <v>0</v>
      </c>
      <c r="L638">
        <v>0</v>
      </c>
      <c r="M638" t="s">
        <v>2530</v>
      </c>
      <c r="N638" t="s">
        <v>2583</v>
      </c>
    </row>
    <row r="639" spans="1:14" hidden="1" x14ac:dyDescent="0.25">
      <c r="A639" t="s">
        <v>404</v>
      </c>
      <c r="B639" s="238">
        <v>1111554</v>
      </c>
      <c r="C639" s="233">
        <v>1111554</v>
      </c>
      <c r="D639">
        <v>111155</v>
      </c>
      <c r="F639" t="s">
        <v>397</v>
      </c>
      <c r="G639">
        <v>0</v>
      </c>
      <c r="H639" s="238">
        <v>4</v>
      </c>
      <c r="I639" t="s">
        <v>1066</v>
      </c>
      <c r="J639" t="s">
        <v>404</v>
      </c>
      <c r="K639">
        <v>0</v>
      </c>
      <c r="L639">
        <v>0</v>
      </c>
      <c r="M639" t="s">
        <v>2530</v>
      </c>
      <c r="N639" t="s">
        <v>2583</v>
      </c>
    </row>
    <row r="640" spans="1:14" hidden="1" x14ac:dyDescent="0.25">
      <c r="A640" t="s">
        <v>404</v>
      </c>
      <c r="B640" s="238">
        <v>1111555</v>
      </c>
      <c r="C640" s="233">
        <v>1111555</v>
      </c>
      <c r="D640">
        <v>111155</v>
      </c>
      <c r="F640" t="s">
        <v>397</v>
      </c>
      <c r="G640">
        <v>0</v>
      </c>
      <c r="H640" s="238">
        <v>5</v>
      </c>
      <c r="I640" t="s">
        <v>1066</v>
      </c>
      <c r="J640" t="s">
        <v>404</v>
      </c>
      <c r="K640">
        <v>0</v>
      </c>
      <c r="L640">
        <v>0</v>
      </c>
      <c r="M640" t="s">
        <v>2530</v>
      </c>
      <c r="N640" t="s">
        <v>2583</v>
      </c>
    </row>
    <row r="641" spans="1:14" hidden="1" x14ac:dyDescent="0.25">
      <c r="A641" t="s">
        <v>429</v>
      </c>
      <c r="B641" s="238">
        <v>1114791</v>
      </c>
      <c r="C641" s="233">
        <v>1114791</v>
      </c>
      <c r="D641">
        <v>111479</v>
      </c>
      <c r="F641" t="s">
        <v>397</v>
      </c>
      <c r="G641">
        <v>0</v>
      </c>
      <c r="H641" s="238">
        <v>1</v>
      </c>
      <c r="I641" t="s">
        <v>430</v>
      </c>
      <c r="J641" t="s">
        <v>429</v>
      </c>
      <c r="K641">
        <v>0</v>
      </c>
      <c r="L641">
        <v>0</v>
      </c>
      <c r="M641" t="s">
        <v>2530</v>
      </c>
      <c r="N641" t="s">
        <v>2583</v>
      </c>
    </row>
    <row r="642" spans="1:14" hidden="1" x14ac:dyDescent="0.25">
      <c r="A642" t="s">
        <v>429</v>
      </c>
      <c r="B642" s="238">
        <v>1114792</v>
      </c>
      <c r="C642" s="233">
        <v>1114792</v>
      </c>
      <c r="D642">
        <v>111479</v>
      </c>
      <c r="F642" t="s">
        <v>397</v>
      </c>
      <c r="G642">
        <v>0</v>
      </c>
      <c r="H642" s="238">
        <v>2</v>
      </c>
      <c r="I642" t="s">
        <v>430</v>
      </c>
      <c r="J642" t="s">
        <v>429</v>
      </c>
      <c r="K642">
        <v>0</v>
      </c>
      <c r="L642">
        <v>0</v>
      </c>
      <c r="M642" t="s">
        <v>2530</v>
      </c>
      <c r="N642" t="s">
        <v>2583</v>
      </c>
    </row>
    <row r="643" spans="1:14" hidden="1" x14ac:dyDescent="0.25">
      <c r="A643" t="s">
        <v>429</v>
      </c>
      <c r="B643" s="238">
        <v>1114793</v>
      </c>
      <c r="C643" s="233">
        <v>1114793</v>
      </c>
      <c r="D643">
        <v>111479</v>
      </c>
      <c r="F643" t="s">
        <v>397</v>
      </c>
      <c r="G643">
        <v>0</v>
      </c>
      <c r="H643" s="238">
        <v>3</v>
      </c>
      <c r="I643" t="s">
        <v>430</v>
      </c>
      <c r="J643" t="s">
        <v>429</v>
      </c>
      <c r="K643">
        <v>0</v>
      </c>
      <c r="L643">
        <v>0</v>
      </c>
      <c r="M643" t="s">
        <v>2530</v>
      </c>
      <c r="N643" t="s">
        <v>2583</v>
      </c>
    </row>
    <row r="644" spans="1:14" hidden="1" x14ac:dyDescent="0.25">
      <c r="A644" t="s">
        <v>429</v>
      </c>
      <c r="B644" s="238">
        <v>1114794</v>
      </c>
      <c r="C644" s="233">
        <v>1114794</v>
      </c>
      <c r="D644">
        <v>111479</v>
      </c>
      <c r="F644" t="s">
        <v>397</v>
      </c>
      <c r="G644">
        <v>0</v>
      </c>
      <c r="H644" s="238">
        <v>4</v>
      </c>
      <c r="I644" t="s">
        <v>430</v>
      </c>
      <c r="J644" t="s">
        <v>429</v>
      </c>
      <c r="K644">
        <v>0</v>
      </c>
      <c r="L644">
        <v>0</v>
      </c>
      <c r="M644" t="s">
        <v>2530</v>
      </c>
      <c r="N644" t="s">
        <v>2583</v>
      </c>
    </row>
    <row r="645" spans="1:14" hidden="1" x14ac:dyDescent="0.25">
      <c r="A645" t="s">
        <v>429</v>
      </c>
      <c r="B645" s="238">
        <v>1114795</v>
      </c>
      <c r="C645" s="233">
        <v>1114795</v>
      </c>
      <c r="D645">
        <v>111479</v>
      </c>
      <c r="F645" t="s">
        <v>397</v>
      </c>
      <c r="G645">
        <v>0</v>
      </c>
      <c r="H645" s="238">
        <v>5</v>
      </c>
      <c r="I645" t="s">
        <v>430</v>
      </c>
      <c r="J645" t="s">
        <v>429</v>
      </c>
      <c r="K645">
        <v>0</v>
      </c>
      <c r="L645">
        <v>0</v>
      </c>
      <c r="M645" t="s">
        <v>2530</v>
      </c>
      <c r="N645" t="s">
        <v>2583</v>
      </c>
    </row>
    <row r="646" spans="1:14" hidden="1" x14ac:dyDescent="0.25">
      <c r="A646" t="s">
        <v>429</v>
      </c>
      <c r="B646" s="238">
        <v>1114841</v>
      </c>
      <c r="C646" s="233">
        <v>1114841</v>
      </c>
      <c r="D646">
        <v>111484</v>
      </c>
      <c r="E646">
        <v>1.5</v>
      </c>
      <c r="G646">
        <v>1</v>
      </c>
      <c r="H646" s="238">
        <v>1</v>
      </c>
      <c r="I646" t="s">
        <v>439</v>
      </c>
      <c r="J646" t="s">
        <v>429</v>
      </c>
      <c r="K646">
        <v>0</v>
      </c>
      <c r="L646">
        <v>1</v>
      </c>
      <c r="M646" t="s">
        <v>2530</v>
      </c>
      <c r="N646" t="s">
        <v>2583</v>
      </c>
    </row>
    <row r="647" spans="1:14" hidden="1" x14ac:dyDescent="0.25">
      <c r="A647" t="s">
        <v>429</v>
      </c>
      <c r="B647" s="238">
        <v>1114842</v>
      </c>
      <c r="C647" s="233">
        <v>1114842</v>
      </c>
      <c r="D647">
        <v>111484</v>
      </c>
      <c r="E647">
        <v>1.95</v>
      </c>
      <c r="G647">
        <v>1</v>
      </c>
      <c r="H647" s="238">
        <v>2</v>
      </c>
      <c r="I647" t="s">
        <v>439</v>
      </c>
      <c r="J647" t="s">
        <v>429</v>
      </c>
      <c r="K647">
        <v>0</v>
      </c>
      <c r="L647">
        <v>1</v>
      </c>
      <c r="M647" t="s">
        <v>2530</v>
      </c>
      <c r="N647" t="s">
        <v>2583</v>
      </c>
    </row>
    <row r="648" spans="1:14" hidden="1" x14ac:dyDescent="0.25">
      <c r="A648" t="s">
        <v>429</v>
      </c>
      <c r="B648" s="238">
        <v>1114843</v>
      </c>
      <c r="C648" s="233">
        <v>1114843</v>
      </c>
      <c r="D648">
        <v>111484</v>
      </c>
      <c r="E648">
        <v>2.2999999999999998</v>
      </c>
      <c r="G648">
        <v>1</v>
      </c>
      <c r="H648" s="238">
        <v>3</v>
      </c>
      <c r="I648" t="s">
        <v>439</v>
      </c>
      <c r="J648" t="s">
        <v>429</v>
      </c>
      <c r="K648">
        <v>0</v>
      </c>
      <c r="L648">
        <v>1</v>
      </c>
      <c r="M648" t="s">
        <v>2530</v>
      </c>
      <c r="N648" t="s">
        <v>2583</v>
      </c>
    </row>
    <row r="649" spans="1:14" hidden="1" x14ac:dyDescent="0.25">
      <c r="A649" t="s">
        <v>429</v>
      </c>
      <c r="B649" s="238">
        <v>1114844</v>
      </c>
      <c r="C649" s="233">
        <v>1114844</v>
      </c>
      <c r="D649">
        <v>111484</v>
      </c>
      <c r="E649">
        <v>2.1</v>
      </c>
      <c r="G649">
        <v>1</v>
      </c>
      <c r="H649" s="238">
        <v>4</v>
      </c>
      <c r="I649" t="s">
        <v>439</v>
      </c>
      <c r="J649" t="s">
        <v>429</v>
      </c>
      <c r="K649">
        <v>0</v>
      </c>
      <c r="L649">
        <v>1</v>
      </c>
      <c r="M649" t="s">
        <v>2530</v>
      </c>
      <c r="N649" t="s">
        <v>2583</v>
      </c>
    </row>
    <row r="650" spans="1:14" hidden="1" x14ac:dyDescent="0.25">
      <c r="A650" t="s">
        <v>429</v>
      </c>
      <c r="B650" s="238">
        <v>1114845</v>
      </c>
      <c r="C650" s="233">
        <v>1114845</v>
      </c>
      <c r="D650">
        <v>111484</v>
      </c>
      <c r="E650">
        <v>2.4</v>
      </c>
      <c r="G650">
        <v>1</v>
      </c>
      <c r="H650" s="238">
        <v>5</v>
      </c>
      <c r="I650" t="s">
        <v>439</v>
      </c>
      <c r="J650" t="s">
        <v>429</v>
      </c>
      <c r="K650">
        <v>0</v>
      </c>
      <c r="L650">
        <v>1</v>
      </c>
      <c r="M650" t="s">
        <v>2530</v>
      </c>
      <c r="N650" t="s">
        <v>2583</v>
      </c>
    </row>
    <row r="651" spans="1:14" hidden="1" x14ac:dyDescent="0.25">
      <c r="A651" t="s">
        <v>241</v>
      </c>
      <c r="B651" s="238">
        <v>24011114841</v>
      </c>
      <c r="C651" s="238" t="s">
        <v>298</v>
      </c>
      <c r="D651">
        <v>111484</v>
      </c>
      <c r="E651">
        <v>0.55000000000000004</v>
      </c>
      <c r="G651">
        <v>0</v>
      </c>
      <c r="H651" s="238">
        <v>1</v>
      </c>
      <c r="I651" t="s">
        <v>2895</v>
      </c>
      <c r="J651" t="s">
        <v>241</v>
      </c>
      <c r="K651">
        <v>2401</v>
      </c>
      <c r="L651">
        <v>1</v>
      </c>
      <c r="M651" t="s">
        <v>2530</v>
      </c>
      <c r="N651" t="s">
        <v>2583</v>
      </c>
    </row>
    <row r="652" spans="1:14" hidden="1" x14ac:dyDescent="0.25">
      <c r="A652" t="s">
        <v>241</v>
      </c>
      <c r="B652" s="238">
        <v>24011114842</v>
      </c>
      <c r="C652" s="238" t="s">
        <v>298</v>
      </c>
      <c r="D652">
        <v>111484</v>
      </c>
      <c r="E652">
        <v>0.7</v>
      </c>
      <c r="G652">
        <v>0</v>
      </c>
      <c r="H652" s="238">
        <v>2</v>
      </c>
      <c r="I652" t="s">
        <v>2896</v>
      </c>
      <c r="J652" t="s">
        <v>241</v>
      </c>
      <c r="K652">
        <v>2401</v>
      </c>
      <c r="L652">
        <v>1</v>
      </c>
      <c r="M652" t="s">
        <v>2530</v>
      </c>
      <c r="N652" t="s">
        <v>2583</v>
      </c>
    </row>
    <row r="653" spans="1:14" hidden="1" x14ac:dyDescent="0.25">
      <c r="A653" t="s">
        <v>241</v>
      </c>
      <c r="B653" s="238">
        <v>24011114843</v>
      </c>
      <c r="C653" s="238" t="s">
        <v>298</v>
      </c>
      <c r="D653">
        <v>111484</v>
      </c>
      <c r="E653">
        <v>0.8</v>
      </c>
      <c r="G653">
        <v>0</v>
      </c>
      <c r="H653" s="238">
        <v>3</v>
      </c>
      <c r="I653" t="s">
        <v>2897</v>
      </c>
      <c r="J653" t="s">
        <v>241</v>
      </c>
      <c r="K653">
        <v>2401</v>
      </c>
      <c r="L653">
        <v>1</v>
      </c>
      <c r="M653" t="s">
        <v>2530</v>
      </c>
      <c r="N653" t="s">
        <v>2583</v>
      </c>
    </row>
    <row r="654" spans="1:14" hidden="1" x14ac:dyDescent="0.25">
      <c r="A654" t="s">
        <v>241</v>
      </c>
      <c r="B654" s="238">
        <v>24011114844</v>
      </c>
      <c r="C654" s="238" t="s">
        <v>298</v>
      </c>
      <c r="D654">
        <v>111484</v>
      </c>
      <c r="E654">
        <v>0.75</v>
      </c>
      <c r="G654">
        <v>0</v>
      </c>
      <c r="H654" s="238">
        <v>4</v>
      </c>
      <c r="I654" t="s">
        <v>2898</v>
      </c>
      <c r="J654" t="s">
        <v>241</v>
      </c>
      <c r="K654">
        <v>2401</v>
      </c>
      <c r="L654">
        <v>1</v>
      </c>
      <c r="M654" t="s">
        <v>2530</v>
      </c>
      <c r="N654" t="s">
        <v>2583</v>
      </c>
    </row>
    <row r="655" spans="1:14" hidden="1" x14ac:dyDescent="0.25">
      <c r="A655" t="s">
        <v>241</v>
      </c>
      <c r="B655" s="238">
        <v>24011114845</v>
      </c>
      <c r="C655" s="238" t="s">
        <v>298</v>
      </c>
      <c r="D655">
        <v>111484</v>
      </c>
      <c r="E655">
        <v>0.85</v>
      </c>
      <c r="G655">
        <v>0</v>
      </c>
      <c r="H655" s="238">
        <v>5</v>
      </c>
      <c r="I655" t="s">
        <v>2899</v>
      </c>
      <c r="J655" t="s">
        <v>241</v>
      </c>
      <c r="K655">
        <v>2401</v>
      </c>
      <c r="L655">
        <v>1</v>
      </c>
      <c r="M655" t="s">
        <v>2530</v>
      </c>
      <c r="N655" t="s">
        <v>2583</v>
      </c>
    </row>
    <row r="656" spans="1:14" hidden="1" x14ac:dyDescent="0.25">
      <c r="A656" t="s">
        <v>607</v>
      </c>
      <c r="B656" s="238">
        <v>1132351</v>
      </c>
      <c r="C656" s="233">
        <v>1132351</v>
      </c>
      <c r="D656">
        <v>113235</v>
      </c>
      <c r="E656">
        <v>0.85</v>
      </c>
      <c r="G656">
        <v>1</v>
      </c>
      <c r="H656" s="238">
        <v>1</v>
      </c>
      <c r="I656" t="s">
        <v>3306</v>
      </c>
      <c r="J656" t="s">
        <v>607</v>
      </c>
      <c r="K656">
        <v>0</v>
      </c>
      <c r="L656">
        <v>0</v>
      </c>
      <c r="M656" t="s">
        <v>2503</v>
      </c>
      <c r="N656" t="s">
        <v>2578</v>
      </c>
    </row>
    <row r="657" spans="1:14" hidden="1" x14ac:dyDescent="0.25">
      <c r="A657" t="s">
        <v>607</v>
      </c>
      <c r="B657" s="238">
        <v>1132352</v>
      </c>
      <c r="C657" s="233">
        <v>1132352</v>
      </c>
      <c r="D657">
        <v>113235</v>
      </c>
      <c r="E657">
        <v>0.9</v>
      </c>
      <c r="G657">
        <v>1</v>
      </c>
      <c r="H657" s="238">
        <v>2</v>
      </c>
      <c r="I657" t="s">
        <v>3306</v>
      </c>
      <c r="J657" t="s">
        <v>607</v>
      </c>
      <c r="K657">
        <v>0</v>
      </c>
      <c r="L657">
        <v>0</v>
      </c>
      <c r="M657" t="s">
        <v>2503</v>
      </c>
      <c r="N657" t="s">
        <v>2578</v>
      </c>
    </row>
    <row r="658" spans="1:14" hidden="1" x14ac:dyDescent="0.25">
      <c r="A658" t="s">
        <v>607</v>
      </c>
      <c r="B658" s="238">
        <v>1132353</v>
      </c>
      <c r="C658" s="233">
        <v>1132353</v>
      </c>
      <c r="D658">
        <v>113235</v>
      </c>
      <c r="E658">
        <v>1.1000000000000001</v>
      </c>
      <c r="G658">
        <v>1</v>
      </c>
      <c r="H658" s="238">
        <v>3</v>
      </c>
      <c r="I658" t="s">
        <v>3306</v>
      </c>
      <c r="J658" t="s">
        <v>607</v>
      </c>
      <c r="K658">
        <v>0</v>
      </c>
      <c r="L658">
        <v>0</v>
      </c>
      <c r="M658" t="s">
        <v>2503</v>
      </c>
      <c r="N658" t="s">
        <v>2578</v>
      </c>
    </row>
    <row r="659" spans="1:14" hidden="1" x14ac:dyDescent="0.25">
      <c r="A659" t="s">
        <v>607</v>
      </c>
      <c r="B659" s="238">
        <v>1132354</v>
      </c>
      <c r="C659" s="233">
        <v>1132354</v>
      </c>
      <c r="D659">
        <v>113235</v>
      </c>
      <c r="E659">
        <v>0.95</v>
      </c>
      <c r="G659">
        <v>1</v>
      </c>
      <c r="H659" s="238">
        <v>4</v>
      </c>
      <c r="I659" t="s">
        <v>3306</v>
      </c>
      <c r="J659" t="s">
        <v>607</v>
      </c>
      <c r="K659">
        <v>0</v>
      </c>
      <c r="L659">
        <v>0</v>
      </c>
      <c r="M659" t="s">
        <v>2503</v>
      </c>
      <c r="N659" t="s">
        <v>2578</v>
      </c>
    </row>
    <row r="660" spans="1:14" hidden="1" x14ac:dyDescent="0.25">
      <c r="A660" t="s">
        <v>607</v>
      </c>
      <c r="B660" s="238">
        <v>1132355</v>
      </c>
      <c r="C660" s="233">
        <v>1132355</v>
      </c>
      <c r="D660">
        <v>113235</v>
      </c>
      <c r="E660">
        <v>1.1499999999999999</v>
      </c>
      <c r="G660">
        <v>1</v>
      </c>
      <c r="H660" s="238">
        <v>5</v>
      </c>
      <c r="I660" t="s">
        <v>3306</v>
      </c>
      <c r="J660" t="s">
        <v>607</v>
      </c>
      <c r="K660">
        <v>0</v>
      </c>
      <c r="L660">
        <v>0</v>
      </c>
      <c r="M660" t="s">
        <v>2503</v>
      </c>
      <c r="N660" t="s">
        <v>2578</v>
      </c>
    </row>
    <row r="661" spans="1:14" hidden="1" x14ac:dyDescent="0.25">
      <c r="A661" t="s">
        <v>607</v>
      </c>
      <c r="B661" s="238">
        <v>1132361</v>
      </c>
      <c r="C661" s="233">
        <v>1132361</v>
      </c>
      <c r="D661">
        <v>113236</v>
      </c>
      <c r="E661">
        <v>0.85</v>
      </c>
      <c r="G661">
        <v>1</v>
      </c>
      <c r="H661" s="238">
        <v>1</v>
      </c>
      <c r="I661" t="s">
        <v>3307</v>
      </c>
      <c r="J661" t="s">
        <v>607</v>
      </c>
      <c r="K661">
        <v>0</v>
      </c>
      <c r="L661">
        <v>0</v>
      </c>
      <c r="M661" t="s">
        <v>2503</v>
      </c>
      <c r="N661" t="s">
        <v>2578</v>
      </c>
    </row>
    <row r="662" spans="1:14" hidden="1" x14ac:dyDescent="0.25">
      <c r="A662" t="s">
        <v>607</v>
      </c>
      <c r="B662" s="238">
        <v>1132362</v>
      </c>
      <c r="C662" s="233">
        <v>1132362</v>
      </c>
      <c r="D662">
        <v>113236</v>
      </c>
      <c r="E662">
        <v>0.9</v>
      </c>
      <c r="G662">
        <v>1</v>
      </c>
      <c r="H662" s="238">
        <v>2</v>
      </c>
      <c r="I662" t="s">
        <v>3307</v>
      </c>
      <c r="J662" t="s">
        <v>607</v>
      </c>
      <c r="K662">
        <v>0</v>
      </c>
      <c r="L662">
        <v>0</v>
      </c>
      <c r="M662" t="s">
        <v>2503</v>
      </c>
      <c r="N662" t="s">
        <v>2578</v>
      </c>
    </row>
    <row r="663" spans="1:14" hidden="1" x14ac:dyDescent="0.25">
      <c r="A663" t="s">
        <v>607</v>
      </c>
      <c r="B663" s="238">
        <v>1132363</v>
      </c>
      <c r="C663" s="233">
        <v>1132363</v>
      </c>
      <c r="D663">
        <v>113236</v>
      </c>
      <c r="E663">
        <v>1.1000000000000001</v>
      </c>
      <c r="G663">
        <v>1</v>
      </c>
      <c r="H663" s="238">
        <v>3</v>
      </c>
      <c r="I663" t="s">
        <v>3307</v>
      </c>
      <c r="J663" t="s">
        <v>607</v>
      </c>
      <c r="K663">
        <v>0</v>
      </c>
      <c r="L663">
        <v>0</v>
      </c>
      <c r="M663" t="s">
        <v>2503</v>
      </c>
      <c r="N663" t="s">
        <v>2578</v>
      </c>
    </row>
    <row r="664" spans="1:14" hidden="1" x14ac:dyDescent="0.25">
      <c r="A664" t="s">
        <v>607</v>
      </c>
      <c r="B664" s="238">
        <v>1132364</v>
      </c>
      <c r="C664" s="233">
        <v>1132364</v>
      </c>
      <c r="D664">
        <v>113236</v>
      </c>
      <c r="E664">
        <v>0.95</v>
      </c>
      <c r="G664">
        <v>1</v>
      </c>
      <c r="H664" s="238">
        <v>4</v>
      </c>
      <c r="I664" t="s">
        <v>3307</v>
      </c>
      <c r="J664" t="s">
        <v>607</v>
      </c>
      <c r="K664">
        <v>0</v>
      </c>
      <c r="L664">
        <v>0</v>
      </c>
      <c r="M664" t="s">
        <v>2503</v>
      </c>
      <c r="N664" t="s">
        <v>2578</v>
      </c>
    </row>
    <row r="665" spans="1:14" hidden="1" x14ac:dyDescent="0.25">
      <c r="A665" t="s">
        <v>607</v>
      </c>
      <c r="B665" s="238">
        <v>1132365</v>
      </c>
      <c r="C665" s="233">
        <v>1132365</v>
      </c>
      <c r="D665">
        <v>113236</v>
      </c>
      <c r="E665">
        <v>1.1499999999999999</v>
      </c>
      <c r="G665">
        <v>1</v>
      </c>
      <c r="H665" s="238">
        <v>5</v>
      </c>
      <c r="I665" t="s">
        <v>3307</v>
      </c>
      <c r="J665" t="s">
        <v>607</v>
      </c>
      <c r="K665">
        <v>0</v>
      </c>
      <c r="L665">
        <v>0</v>
      </c>
      <c r="M665" t="s">
        <v>2503</v>
      </c>
      <c r="N665" t="s">
        <v>2578</v>
      </c>
    </row>
    <row r="666" spans="1:14" hidden="1" x14ac:dyDescent="0.25">
      <c r="A666" t="s">
        <v>607</v>
      </c>
      <c r="B666" s="238">
        <v>1132331</v>
      </c>
      <c r="C666" s="233">
        <v>1132331</v>
      </c>
      <c r="D666">
        <v>113233</v>
      </c>
      <c r="E666">
        <v>1.3</v>
      </c>
      <c r="G666">
        <v>1</v>
      </c>
      <c r="H666" s="238">
        <v>1</v>
      </c>
      <c r="I666" t="s">
        <v>3308</v>
      </c>
      <c r="J666" t="s">
        <v>607</v>
      </c>
      <c r="K666">
        <v>0</v>
      </c>
      <c r="L666">
        <v>0</v>
      </c>
      <c r="M666" t="s">
        <v>2503</v>
      </c>
      <c r="N666" t="s">
        <v>2578</v>
      </c>
    </row>
    <row r="667" spans="1:14" hidden="1" x14ac:dyDescent="0.25">
      <c r="A667" t="s">
        <v>607</v>
      </c>
      <c r="B667" s="238">
        <v>1132332</v>
      </c>
      <c r="C667" s="233">
        <v>1132332</v>
      </c>
      <c r="D667">
        <v>113233</v>
      </c>
      <c r="E667">
        <v>1.4</v>
      </c>
      <c r="G667">
        <v>1</v>
      </c>
      <c r="H667" s="238">
        <v>2</v>
      </c>
      <c r="I667" t="s">
        <v>3308</v>
      </c>
      <c r="J667" t="s">
        <v>607</v>
      </c>
      <c r="K667">
        <v>0</v>
      </c>
      <c r="L667">
        <v>0</v>
      </c>
      <c r="M667" t="s">
        <v>2503</v>
      </c>
      <c r="N667" t="s">
        <v>2578</v>
      </c>
    </row>
    <row r="668" spans="1:14" hidden="1" x14ac:dyDescent="0.25">
      <c r="A668" t="s">
        <v>607</v>
      </c>
      <c r="B668" s="238">
        <v>1132333</v>
      </c>
      <c r="C668" s="233">
        <v>1132333</v>
      </c>
      <c r="D668">
        <v>113233</v>
      </c>
      <c r="E668">
        <v>1.5</v>
      </c>
      <c r="G668">
        <v>1</v>
      </c>
      <c r="H668" s="238">
        <v>3</v>
      </c>
      <c r="I668" t="s">
        <v>3308</v>
      </c>
      <c r="J668" t="s">
        <v>607</v>
      </c>
      <c r="K668">
        <v>0</v>
      </c>
      <c r="L668">
        <v>0</v>
      </c>
      <c r="M668" t="s">
        <v>2503</v>
      </c>
      <c r="N668" t="s">
        <v>2578</v>
      </c>
    </row>
    <row r="669" spans="1:14" hidden="1" x14ac:dyDescent="0.25">
      <c r="A669" t="s">
        <v>607</v>
      </c>
      <c r="B669" s="238">
        <v>1132334</v>
      </c>
      <c r="C669" s="233">
        <v>1132334</v>
      </c>
      <c r="D669">
        <v>113233</v>
      </c>
      <c r="E669">
        <v>1.45</v>
      </c>
      <c r="G669">
        <v>1</v>
      </c>
      <c r="H669" s="238">
        <v>4</v>
      </c>
      <c r="I669" t="s">
        <v>3308</v>
      </c>
      <c r="J669" t="s">
        <v>607</v>
      </c>
      <c r="K669">
        <v>0</v>
      </c>
      <c r="L669">
        <v>0</v>
      </c>
      <c r="M669" t="s">
        <v>2503</v>
      </c>
      <c r="N669" t="s">
        <v>2578</v>
      </c>
    </row>
    <row r="670" spans="1:14" hidden="1" x14ac:dyDescent="0.25">
      <c r="A670" t="s">
        <v>607</v>
      </c>
      <c r="B670" s="238">
        <v>1132335</v>
      </c>
      <c r="C670" s="233">
        <v>1132335</v>
      </c>
      <c r="D670">
        <v>113233</v>
      </c>
      <c r="E670">
        <v>1.6</v>
      </c>
      <c r="G670">
        <v>1</v>
      </c>
      <c r="H670" s="238">
        <v>5</v>
      </c>
      <c r="I670" t="s">
        <v>3308</v>
      </c>
      <c r="J670" t="s">
        <v>607</v>
      </c>
      <c r="K670">
        <v>0</v>
      </c>
      <c r="L670">
        <v>0</v>
      </c>
      <c r="M670" t="s">
        <v>2503</v>
      </c>
      <c r="N670" t="s">
        <v>2578</v>
      </c>
    </row>
    <row r="671" spans="1:14" hidden="1" x14ac:dyDescent="0.25">
      <c r="A671" t="s">
        <v>432</v>
      </c>
      <c r="B671" s="238">
        <v>24011114801</v>
      </c>
      <c r="C671" s="238" t="s">
        <v>298</v>
      </c>
      <c r="D671">
        <v>111480</v>
      </c>
      <c r="E671">
        <v>35</v>
      </c>
      <c r="G671">
        <v>0</v>
      </c>
      <c r="H671" s="238">
        <v>1</v>
      </c>
      <c r="I671" t="s">
        <v>2900</v>
      </c>
      <c r="J671" t="s">
        <v>432</v>
      </c>
      <c r="K671">
        <v>2401</v>
      </c>
      <c r="L671">
        <v>0</v>
      </c>
      <c r="M671" t="s">
        <v>2530</v>
      </c>
      <c r="N671" t="s">
        <v>2582</v>
      </c>
    </row>
    <row r="672" spans="1:14" hidden="1" x14ac:dyDescent="0.25">
      <c r="A672" t="s">
        <v>432</v>
      </c>
      <c r="B672" s="238">
        <v>24011114802</v>
      </c>
      <c r="C672" s="238" t="s">
        <v>298</v>
      </c>
      <c r="D672">
        <v>111480</v>
      </c>
      <c r="E672">
        <v>42</v>
      </c>
      <c r="G672">
        <v>0</v>
      </c>
      <c r="H672" s="238">
        <v>2</v>
      </c>
      <c r="I672" t="s">
        <v>2901</v>
      </c>
      <c r="J672" t="s">
        <v>432</v>
      </c>
      <c r="K672">
        <v>2401</v>
      </c>
      <c r="L672">
        <v>0</v>
      </c>
      <c r="M672" t="s">
        <v>2530</v>
      </c>
      <c r="N672" t="s">
        <v>2582</v>
      </c>
    </row>
    <row r="673" spans="1:14" hidden="1" x14ac:dyDescent="0.25">
      <c r="A673" t="s">
        <v>432</v>
      </c>
      <c r="B673" s="238">
        <v>24011114803</v>
      </c>
      <c r="C673" s="238" t="s">
        <v>298</v>
      </c>
      <c r="D673">
        <v>111480</v>
      </c>
      <c r="E673">
        <v>53</v>
      </c>
      <c r="G673">
        <v>0</v>
      </c>
      <c r="H673" s="238">
        <v>3</v>
      </c>
      <c r="I673" t="s">
        <v>2902</v>
      </c>
      <c r="J673" t="s">
        <v>432</v>
      </c>
      <c r="K673">
        <v>2401</v>
      </c>
      <c r="L673">
        <v>0</v>
      </c>
      <c r="M673" t="s">
        <v>2530</v>
      </c>
      <c r="N673" t="s">
        <v>2582</v>
      </c>
    </row>
    <row r="674" spans="1:14" hidden="1" x14ac:dyDescent="0.25">
      <c r="A674" t="s">
        <v>432</v>
      </c>
      <c r="B674" s="238">
        <v>24011114804</v>
      </c>
      <c r="C674" s="238" t="s">
        <v>298</v>
      </c>
      <c r="D674">
        <v>111480</v>
      </c>
      <c r="E674">
        <v>44</v>
      </c>
      <c r="G674">
        <v>0</v>
      </c>
      <c r="H674" s="238">
        <v>4</v>
      </c>
      <c r="I674" t="s">
        <v>2903</v>
      </c>
      <c r="J674" t="s">
        <v>432</v>
      </c>
      <c r="K674">
        <v>2401</v>
      </c>
      <c r="L674">
        <v>0</v>
      </c>
      <c r="M674" t="s">
        <v>2530</v>
      </c>
      <c r="N674" t="s">
        <v>2582</v>
      </c>
    </row>
    <row r="675" spans="1:14" hidden="1" x14ac:dyDescent="0.25">
      <c r="A675" t="s">
        <v>432</v>
      </c>
      <c r="B675" s="238">
        <v>24011114805</v>
      </c>
      <c r="C675" s="238" t="s">
        <v>298</v>
      </c>
      <c r="D675">
        <v>111480</v>
      </c>
      <c r="E675">
        <v>56</v>
      </c>
      <c r="G675">
        <v>0</v>
      </c>
      <c r="H675" s="238">
        <v>5</v>
      </c>
      <c r="I675" t="s">
        <v>2904</v>
      </c>
      <c r="J675" t="s">
        <v>432</v>
      </c>
      <c r="K675">
        <v>2401</v>
      </c>
      <c r="L675">
        <v>0</v>
      </c>
      <c r="M675" t="s">
        <v>2530</v>
      </c>
      <c r="N675" t="s">
        <v>2582</v>
      </c>
    </row>
    <row r="676" spans="1:14" hidden="1" x14ac:dyDescent="0.25">
      <c r="A676" t="s">
        <v>432</v>
      </c>
      <c r="B676" s="238">
        <v>1114801</v>
      </c>
      <c r="C676" s="233">
        <v>1114801</v>
      </c>
      <c r="D676">
        <v>111480</v>
      </c>
      <c r="E676">
        <v>100</v>
      </c>
      <c r="G676">
        <v>1</v>
      </c>
      <c r="H676" s="238">
        <v>1</v>
      </c>
      <c r="I676" t="s">
        <v>434</v>
      </c>
      <c r="J676" t="s">
        <v>432</v>
      </c>
      <c r="K676">
        <v>0</v>
      </c>
      <c r="L676">
        <v>0</v>
      </c>
      <c r="M676" t="s">
        <v>2530</v>
      </c>
      <c r="N676" t="s">
        <v>2582</v>
      </c>
    </row>
    <row r="677" spans="1:14" hidden="1" x14ac:dyDescent="0.25">
      <c r="A677" t="s">
        <v>432</v>
      </c>
      <c r="B677" s="238">
        <v>1114802</v>
      </c>
      <c r="C677" s="233">
        <v>1114802</v>
      </c>
      <c r="D677">
        <v>111480</v>
      </c>
      <c r="E677">
        <v>120</v>
      </c>
      <c r="G677">
        <v>1</v>
      </c>
      <c r="H677" s="238">
        <v>2</v>
      </c>
      <c r="I677" t="s">
        <v>434</v>
      </c>
      <c r="J677" t="s">
        <v>432</v>
      </c>
      <c r="K677">
        <v>0</v>
      </c>
      <c r="L677">
        <v>0</v>
      </c>
      <c r="M677" t="s">
        <v>2530</v>
      </c>
      <c r="N677" t="s">
        <v>2582</v>
      </c>
    </row>
    <row r="678" spans="1:14" hidden="1" x14ac:dyDescent="0.25">
      <c r="A678" t="s">
        <v>432</v>
      </c>
      <c r="B678" s="238">
        <v>1114803</v>
      </c>
      <c r="C678" s="233">
        <v>1114803</v>
      </c>
      <c r="D678">
        <v>111480</v>
      </c>
      <c r="E678">
        <v>150</v>
      </c>
      <c r="G678">
        <v>1</v>
      </c>
      <c r="H678" s="238">
        <v>3</v>
      </c>
      <c r="I678" t="s">
        <v>434</v>
      </c>
      <c r="J678" t="s">
        <v>432</v>
      </c>
      <c r="K678">
        <v>0</v>
      </c>
      <c r="L678">
        <v>0</v>
      </c>
      <c r="M678" t="s">
        <v>2530</v>
      </c>
      <c r="N678" t="s">
        <v>2582</v>
      </c>
    </row>
    <row r="679" spans="1:14" hidden="1" x14ac:dyDescent="0.25">
      <c r="A679" t="s">
        <v>432</v>
      </c>
      <c r="B679" s="238">
        <v>1114804</v>
      </c>
      <c r="C679" s="233">
        <v>1114804</v>
      </c>
      <c r="D679">
        <v>111480</v>
      </c>
      <c r="E679">
        <v>125</v>
      </c>
      <c r="G679">
        <v>1</v>
      </c>
      <c r="H679" s="238">
        <v>4</v>
      </c>
      <c r="I679" t="s">
        <v>434</v>
      </c>
      <c r="J679" t="s">
        <v>432</v>
      </c>
      <c r="K679">
        <v>0</v>
      </c>
      <c r="L679">
        <v>0</v>
      </c>
      <c r="M679" t="s">
        <v>2530</v>
      </c>
      <c r="N679" t="s">
        <v>2582</v>
      </c>
    </row>
    <row r="680" spans="1:14" hidden="1" x14ac:dyDescent="0.25">
      <c r="A680" t="s">
        <v>432</v>
      </c>
      <c r="B680" s="238">
        <v>1114805</v>
      </c>
      <c r="C680" s="233">
        <v>1114805</v>
      </c>
      <c r="D680">
        <v>111480</v>
      </c>
      <c r="E680">
        <v>160</v>
      </c>
      <c r="G680">
        <v>1</v>
      </c>
      <c r="H680" s="238">
        <v>5</v>
      </c>
      <c r="I680" t="s">
        <v>434</v>
      </c>
      <c r="J680" t="s">
        <v>432</v>
      </c>
      <c r="K680">
        <v>0</v>
      </c>
      <c r="L680">
        <v>0</v>
      </c>
      <c r="M680" t="s">
        <v>2530</v>
      </c>
      <c r="N680" t="s">
        <v>2582</v>
      </c>
    </row>
    <row r="681" spans="1:14" hidden="1" x14ac:dyDescent="0.25">
      <c r="A681" t="s">
        <v>404</v>
      </c>
      <c r="B681" s="238">
        <v>1114811</v>
      </c>
      <c r="C681" s="233">
        <v>1114811</v>
      </c>
      <c r="D681">
        <v>111481</v>
      </c>
      <c r="E681">
        <v>750</v>
      </c>
      <c r="G681">
        <v>1</v>
      </c>
      <c r="H681" s="238">
        <v>1</v>
      </c>
      <c r="I681" t="s">
        <v>436</v>
      </c>
      <c r="J681" t="s">
        <v>404</v>
      </c>
      <c r="K681">
        <v>0</v>
      </c>
      <c r="L681">
        <v>0</v>
      </c>
      <c r="M681" t="s">
        <v>2530</v>
      </c>
      <c r="N681" t="s">
        <v>2582</v>
      </c>
    </row>
    <row r="682" spans="1:14" hidden="1" x14ac:dyDescent="0.25">
      <c r="A682" t="s">
        <v>404</v>
      </c>
      <c r="B682" s="238">
        <v>1114812</v>
      </c>
      <c r="C682" s="233">
        <v>1114812</v>
      </c>
      <c r="D682">
        <v>111481</v>
      </c>
      <c r="E682">
        <v>900</v>
      </c>
      <c r="G682">
        <v>1</v>
      </c>
      <c r="H682" s="238">
        <v>2</v>
      </c>
      <c r="I682" t="s">
        <v>436</v>
      </c>
      <c r="J682" t="s">
        <v>404</v>
      </c>
      <c r="K682">
        <v>0</v>
      </c>
      <c r="L682">
        <v>0</v>
      </c>
      <c r="M682" t="s">
        <v>2530</v>
      </c>
      <c r="N682" t="s">
        <v>2582</v>
      </c>
    </row>
    <row r="683" spans="1:14" hidden="1" x14ac:dyDescent="0.25">
      <c r="A683" t="s">
        <v>404</v>
      </c>
      <c r="B683" s="238">
        <v>1114813</v>
      </c>
      <c r="C683" s="233">
        <v>1114813</v>
      </c>
      <c r="D683">
        <v>111481</v>
      </c>
      <c r="E683">
        <v>1110</v>
      </c>
      <c r="G683">
        <v>1</v>
      </c>
      <c r="H683" s="238">
        <v>3</v>
      </c>
      <c r="I683" t="s">
        <v>436</v>
      </c>
      <c r="J683" t="s">
        <v>404</v>
      </c>
      <c r="K683">
        <v>0</v>
      </c>
      <c r="L683">
        <v>0</v>
      </c>
      <c r="M683" t="s">
        <v>2530</v>
      </c>
      <c r="N683" t="s">
        <v>2582</v>
      </c>
    </row>
    <row r="684" spans="1:14" hidden="1" x14ac:dyDescent="0.25">
      <c r="A684" t="s">
        <v>404</v>
      </c>
      <c r="B684" s="238">
        <v>1114814</v>
      </c>
      <c r="C684" s="233">
        <v>1114814</v>
      </c>
      <c r="D684">
        <v>111481</v>
      </c>
      <c r="E684">
        <v>945</v>
      </c>
      <c r="G684">
        <v>1</v>
      </c>
      <c r="H684" s="238">
        <v>4</v>
      </c>
      <c r="I684" t="s">
        <v>436</v>
      </c>
      <c r="J684" t="s">
        <v>404</v>
      </c>
      <c r="K684">
        <v>0</v>
      </c>
      <c r="L684">
        <v>0</v>
      </c>
      <c r="M684" t="s">
        <v>2530</v>
      </c>
      <c r="N684" t="s">
        <v>2582</v>
      </c>
    </row>
    <row r="685" spans="1:14" hidden="1" x14ac:dyDescent="0.25">
      <c r="A685" t="s">
        <v>404</v>
      </c>
      <c r="B685" s="238">
        <v>1114815</v>
      </c>
      <c r="C685" s="233">
        <v>1114815</v>
      </c>
      <c r="D685">
        <v>111481</v>
      </c>
      <c r="E685">
        <v>1165</v>
      </c>
      <c r="G685">
        <v>1</v>
      </c>
      <c r="H685" s="238">
        <v>5</v>
      </c>
      <c r="I685" t="s">
        <v>436</v>
      </c>
      <c r="J685" t="s">
        <v>404</v>
      </c>
      <c r="K685">
        <v>0</v>
      </c>
      <c r="L685">
        <v>0</v>
      </c>
      <c r="M685" t="s">
        <v>2530</v>
      </c>
      <c r="N685" t="s">
        <v>2582</v>
      </c>
    </row>
    <row r="686" spans="1:14" hidden="1" x14ac:dyDescent="0.25">
      <c r="A686" t="s">
        <v>404</v>
      </c>
      <c r="B686" s="238">
        <v>1111601</v>
      </c>
      <c r="C686" s="233">
        <v>1111601</v>
      </c>
      <c r="D686">
        <v>111160</v>
      </c>
      <c r="F686" t="s">
        <v>397</v>
      </c>
      <c r="G686">
        <v>0</v>
      </c>
      <c r="H686" s="238">
        <v>1</v>
      </c>
      <c r="I686" t="s">
        <v>1018</v>
      </c>
      <c r="J686" t="s">
        <v>404</v>
      </c>
      <c r="K686">
        <v>0</v>
      </c>
      <c r="L686">
        <v>0</v>
      </c>
      <c r="M686" t="s">
        <v>2530</v>
      </c>
      <c r="N686" t="s">
        <v>2581</v>
      </c>
    </row>
    <row r="687" spans="1:14" hidden="1" x14ac:dyDescent="0.25">
      <c r="A687" t="s">
        <v>404</v>
      </c>
      <c r="B687" s="238">
        <v>1111602</v>
      </c>
      <c r="C687" s="233">
        <v>1111602</v>
      </c>
      <c r="D687">
        <v>111160</v>
      </c>
      <c r="F687" t="s">
        <v>397</v>
      </c>
      <c r="G687">
        <v>0</v>
      </c>
      <c r="H687" s="238">
        <v>2</v>
      </c>
      <c r="I687" t="s">
        <v>1018</v>
      </c>
      <c r="J687" t="s">
        <v>404</v>
      </c>
      <c r="K687">
        <v>0</v>
      </c>
      <c r="L687">
        <v>0</v>
      </c>
      <c r="M687" t="s">
        <v>2530</v>
      </c>
      <c r="N687" t="s">
        <v>2581</v>
      </c>
    </row>
    <row r="688" spans="1:14" hidden="1" x14ac:dyDescent="0.25">
      <c r="A688" t="s">
        <v>404</v>
      </c>
      <c r="B688" s="238">
        <v>1111603</v>
      </c>
      <c r="C688" s="233">
        <v>1111603</v>
      </c>
      <c r="D688">
        <v>111160</v>
      </c>
      <c r="F688" t="s">
        <v>397</v>
      </c>
      <c r="G688">
        <v>0</v>
      </c>
      <c r="H688" s="238">
        <v>3</v>
      </c>
      <c r="I688" t="s">
        <v>1018</v>
      </c>
      <c r="J688" t="s">
        <v>404</v>
      </c>
      <c r="K688">
        <v>0</v>
      </c>
      <c r="L688">
        <v>0</v>
      </c>
      <c r="M688" t="s">
        <v>2530</v>
      </c>
      <c r="N688" t="s">
        <v>2581</v>
      </c>
    </row>
    <row r="689" spans="1:14" hidden="1" x14ac:dyDescent="0.25">
      <c r="A689" t="s">
        <v>404</v>
      </c>
      <c r="B689" s="238">
        <v>1111604</v>
      </c>
      <c r="C689" s="233">
        <v>1111604</v>
      </c>
      <c r="D689">
        <v>111160</v>
      </c>
      <c r="F689" t="s">
        <v>397</v>
      </c>
      <c r="G689">
        <v>0</v>
      </c>
      <c r="H689" s="238">
        <v>4</v>
      </c>
      <c r="I689" t="s">
        <v>1018</v>
      </c>
      <c r="J689" t="s">
        <v>404</v>
      </c>
      <c r="K689">
        <v>0</v>
      </c>
      <c r="L689">
        <v>0</v>
      </c>
      <c r="M689" t="s">
        <v>2530</v>
      </c>
      <c r="N689" t="s">
        <v>2581</v>
      </c>
    </row>
    <row r="690" spans="1:14" hidden="1" x14ac:dyDescent="0.25">
      <c r="A690" t="s">
        <v>404</v>
      </c>
      <c r="B690" s="238">
        <v>1111605</v>
      </c>
      <c r="C690" s="233">
        <v>1111605</v>
      </c>
      <c r="D690">
        <v>111160</v>
      </c>
      <c r="F690" t="s">
        <v>397</v>
      </c>
      <c r="G690">
        <v>0</v>
      </c>
      <c r="H690" s="238">
        <v>5</v>
      </c>
      <c r="I690" t="s">
        <v>1018</v>
      </c>
      <c r="J690" t="s">
        <v>404</v>
      </c>
      <c r="K690">
        <v>0</v>
      </c>
      <c r="L690">
        <v>0</v>
      </c>
      <c r="M690" t="s">
        <v>2530</v>
      </c>
      <c r="N690" t="s">
        <v>2581</v>
      </c>
    </row>
    <row r="691" spans="1:14" hidden="1" x14ac:dyDescent="0.25">
      <c r="A691" t="s">
        <v>454</v>
      </c>
      <c r="B691" s="238">
        <v>1111621</v>
      </c>
      <c r="C691" s="233">
        <v>1111621</v>
      </c>
      <c r="D691">
        <v>111162</v>
      </c>
      <c r="E691">
        <v>4800</v>
      </c>
      <c r="G691">
        <v>0</v>
      </c>
      <c r="H691" s="238">
        <v>1</v>
      </c>
      <c r="I691" t="s">
        <v>1612</v>
      </c>
      <c r="J691" t="s">
        <v>454</v>
      </c>
      <c r="K691">
        <v>0</v>
      </c>
      <c r="L691">
        <v>0</v>
      </c>
      <c r="M691" t="s">
        <v>1411</v>
      </c>
    </row>
    <row r="692" spans="1:14" hidden="1" x14ac:dyDescent="0.25">
      <c r="A692" t="s">
        <v>454</v>
      </c>
      <c r="B692" s="238">
        <v>1111622</v>
      </c>
      <c r="C692" s="233">
        <v>1111622</v>
      </c>
      <c r="D692">
        <v>111162</v>
      </c>
      <c r="E692">
        <v>5800</v>
      </c>
      <c r="G692">
        <v>0</v>
      </c>
      <c r="H692" s="238">
        <v>2</v>
      </c>
      <c r="I692" t="s">
        <v>1612</v>
      </c>
      <c r="J692" t="s">
        <v>454</v>
      </c>
      <c r="K692">
        <v>0</v>
      </c>
      <c r="L692">
        <v>0</v>
      </c>
      <c r="M692" t="s">
        <v>1411</v>
      </c>
    </row>
    <row r="693" spans="1:14" hidden="1" x14ac:dyDescent="0.25">
      <c r="A693" t="s">
        <v>454</v>
      </c>
      <c r="B693" s="238">
        <v>1111623</v>
      </c>
      <c r="C693" s="233">
        <v>1111623</v>
      </c>
      <c r="D693">
        <v>111162</v>
      </c>
      <c r="E693">
        <v>6650</v>
      </c>
      <c r="G693">
        <v>0</v>
      </c>
      <c r="H693" s="238">
        <v>3</v>
      </c>
      <c r="I693" t="s">
        <v>1612</v>
      </c>
      <c r="J693" t="s">
        <v>454</v>
      </c>
      <c r="K693">
        <v>0</v>
      </c>
      <c r="L693">
        <v>0</v>
      </c>
      <c r="M693" t="s">
        <v>1411</v>
      </c>
    </row>
    <row r="694" spans="1:14" hidden="1" x14ac:dyDescent="0.25">
      <c r="A694" t="s">
        <v>454</v>
      </c>
      <c r="B694" s="238">
        <v>1111624</v>
      </c>
      <c r="C694" s="233">
        <v>1111624</v>
      </c>
      <c r="D694">
        <v>111162</v>
      </c>
      <c r="E694">
        <v>6100</v>
      </c>
      <c r="G694">
        <v>0</v>
      </c>
      <c r="H694" s="238">
        <v>4</v>
      </c>
      <c r="I694" t="s">
        <v>1612</v>
      </c>
      <c r="J694" t="s">
        <v>454</v>
      </c>
      <c r="K694">
        <v>0</v>
      </c>
      <c r="L694">
        <v>0</v>
      </c>
      <c r="M694" t="s">
        <v>1411</v>
      </c>
    </row>
    <row r="695" spans="1:14" hidden="1" x14ac:dyDescent="0.25">
      <c r="A695" t="s">
        <v>454</v>
      </c>
      <c r="B695" s="238">
        <v>1111625</v>
      </c>
      <c r="C695" s="233">
        <v>1111625</v>
      </c>
      <c r="D695">
        <v>111162</v>
      </c>
      <c r="E695">
        <v>7000</v>
      </c>
      <c r="G695">
        <v>0</v>
      </c>
      <c r="H695" s="238">
        <v>5</v>
      </c>
      <c r="I695" t="s">
        <v>1612</v>
      </c>
      <c r="J695" t="s">
        <v>454</v>
      </c>
      <c r="K695">
        <v>0</v>
      </c>
      <c r="L695">
        <v>0</v>
      </c>
      <c r="M695" t="s">
        <v>1411</v>
      </c>
    </row>
    <row r="696" spans="1:14" hidden="1" x14ac:dyDescent="0.25">
      <c r="A696" t="s">
        <v>392</v>
      </c>
      <c r="B696" s="238">
        <v>1114891</v>
      </c>
      <c r="C696" s="233">
        <v>1114891</v>
      </c>
      <c r="D696">
        <v>111489</v>
      </c>
      <c r="E696">
        <v>250</v>
      </c>
      <c r="G696">
        <v>0</v>
      </c>
      <c r="H696" s="238">
        <v>1</v>
      </c>
      <c r="I696" t="s">
        <v>445</v>
      </c>
      <c r="J696" t="s">
        <v>392</v>
      </c>
      <c r="K696">
        <v>0</v>
      </c>
      <c r="L696">
        <v>0</v>
      </c>
      <c r="M696" t="s">
        <v>2530</v>
      </c>
      <c r="N696" t="s">
        <v>2583</v>
      </c>
    </row>
    <row r="697" spans="1:14" hidden="1" x14ac:dyDescent="0.25">
      <c r="A697" t="s">
        <v>392</v>
      </c>
      <c r="B697" s="238">
        <v>1114892</v>
      </c>
      <c r="C697" s="233">
        <v>1114892</v>
      </c>
      <c r="D697">
        <v>111489</v>
      </c>
      <c r="E697">
        <v>290</v>
      </c>
      <c r="G697">
        <v>0</v>
      </c>
      <c r="H697" s="238">
        <v>2</v>
      </c>
      <c r="I697" t="s">
        <v>445</v>
      </c>
      <c r="J697" t="s">
        <v>392</v>
      </c>
      <c r="K697">
        <v>0</v>
      </c>
      <c r="L697">
        <v>0</v>
      </c>
      <c r="M697" t="s">
        <v>2530</v>
      </c>
      <c r="N697" t="s">
        <v>2583</v>
      </c>
    </row>
    <row r="698" spans="1:14" hidden="1" x14ac:dyDescent="0.25">
      <c r="A698" t="s">
        <v>392</v>
      </c>
      <c r="B698" s="238">
        <v>1114893</v>
      </c>
      <c r="C698" s="233">
        <v>1114893</v>
      </c>
      <c r="D698">
        <v>111489</v>
      </c>
      <c r="E698">
        <v>355</v>
      </c>
      <c r="G698">
        <v>0</v>
      </c>
      <c r="H698" s="238">
        <v>3</v>
      </c>
      <c r="I698" t="s">
        <v>445</v>
      </c>
      <c r="J698" t="s">
        <v>392</v>
      </c>
      <c r="K698">
        <v>0</v>
      </c>
      <c r="L698">
        <v>0</v>
      </c>
      <c r="M698" t="s">
        <v>2530</v>
      </c>
      <c r="N698" t="s">
        <v>2583</v>
      </c>
    </row>
    <row r="699" spans="1:14" hidden="1" x14ac:dyDescent="0.25">
      <c r="A699" t="s">
        <v>392</v>
      </c>
      <c r="B699" s="238">
        <v>1114894</v>
      </c>
      <c r="C699" s="233">
        <v>1114894</v>
      </c>
      <c r="D699">
        <v>111489</v>
      </c>
      <c r="E699">
        <v>305</v>
      </c>
      <c r="G699">
        <v>0</v>
      </c>
      <c r="H699" s="238">
        <v>4</v>
      </c>
      <c r="I699" t="s">
        <v>445</v>
      </c>
      <c r="J699" t="s">
        <v>392</v>
      </c>
      <c r="K699">
        <v>0</v>
      </c>
      <c r="L699">
        <v>0</v>
      </c>
      <c r="M699" t="s">
        <v>2530</v>
      </c>
      <c r="N699" t="s">
        <v>2583</v>
      </c>
    </row>
    <row r="700" spans="1:14" hidden="1" x14ac:dyDescent="0.25">
      <c r="A700" t="s">
        <v>392</v>
      </c>
      <c r="B700" s="238">
        <v>1114895</v>
      </c>
      <c r="C700" s="233">
        <v>1114895</v>
      </c>
      <c r="D700">
        <v>111489</v>
      </c>
      <c r="E700">
        <v>370</v>
      </c>
      <c r="G700">
        <v>0</v>
      </c>
      <c r="H700" s="238">
        <v>5</v>
      </c>
      <c r="I700" t="s">
        <v>445</v>
      </c>
      <c r="J700" t="s">
        <v>392</v>
      </c>
      <c r="K700">
        <v>0</v>
      </c>
      <c r="L700">
        <v>0</v>
      </c>
      <c r="M700" t="s">
        <v>2530</v>
      </c>
      <c r="N700" t="s">
        <v>2583</v>
      </c>
    </row>
    <row r="701" spans="1:14" hidden="1" x14ac:dyDescent="0.25">
      <c r="A701" t="s">
        <v>392</v>
      </c>
      <c r="B701" s="238">
        <v>24011114891</v>
      </c>
      <c r="C701" s="238" t="s">
        <v>298</v>
      </c>
      <c r="D701">
        <v>111489</v>
      </c>
      <c r="E701">
        <v>250</v>
      </c>
      <c r="G701">
        <v>0</v>
      </c>
      <c r="H701" s="238">
        <v>1</v>
      </c>
      <c r="I701" t="s">
        <v>2905</v>
      </c>
      <c r="J701" t="s">
        <v>392</v>
      </c>
      <c r="K701">
        <v>2401</v>
      </c>
      <c r="L701">
        <v>0</v>
      </c>
      <c r="M701" t="s">
        <v>2530</v>
      </c>
      <c r="N701" t="s">
        <v>2583</v>
      </c>
    </row>
    <row r="702" spans="1:14" hidden="1" x14ac:dyDescent="0.25">
      <c r="A702" t="s">
        <v>392</v>
      </c>
      <c r="B702" s="238">
        <v>24011114892</v>
      </c>
      <c r="C702" s="238" t="s">
        <v>298</v>
      </c>
      <c r="D702">
        <v>111489</v>
      </c>
      <c r="E702">
        <v>290</v>
      </c>
      <c r="G702">
        <v>0</v>
      </c>
      <c r="H702" s="238">
        <v>2</v>
      </c>
      <c r="I702" t="s">
        <v>2906</v>
      </c>
      <c r="J702" t="s">
        <v>392</v>
      </c>
      <c r="K702">
        <v>2401</v>
      </c>
      <c r="L702">
        <v>0</v>
      </c>
      <c r="M702" t="s">
        <v>2530</v>
      </c>
      <c r="N702" t="s">
        <v>2583</v>
      </c>
    </row>
    <row r="703" spans="1:14" hidden="1" x14ac:dyDescent="0.25">
      <c r="A703" t="s">
        <v>392</v>
      </c>
      <c r="B703" s="238">
        <v>24011114893</v>
      </c>
      <c r="C703" s="238" t="s">
        <v>298</v>
      </c>
      <c r="D703">
        <v>111489</v>
      </c>
      <c r="E703">
        <v>355</v>
      </c>
      <c r="G703">
        <v>0</v>
      </c>
      <c r="H703" s="238">
        <v>3</v>
      </c>
      <c r="I703" t="s">
        <v>2907</v>
      </c>
      <c r="J703" t="s">
        <v>392</v>
      </c>
      <c r="K703">
        <v>2401</v>
      </c>
      <c r="L703">
        <v>0</v>
      </c>
      <c r="M703" t="s">
        <v>2530</v>
      </c>
      <c r="N703" t="s">
        <v>2583</v>
      </c>
    </row>
    <row r="704" spans="1:14" hidden="1" x14ac:dyDescent="0.25">
      <c r="A704" t="s">
        <v>392</v>
      </c>
      <c r="B704" s="238">
        <v>24011114894</v>
      </c>
      <c r="C704" s="238" t="s">
        <v>298</v>
      </c>
      <c r="D704">
        <v>111489</v>
      </c>
      <c r="E704">
        <v>305</v>
      </c>
      <c r="G704">
        <v>0</v>
      </c>
      <c r="H704" s="238">
        <v>4</v>
      </c>
      <c r="I704" t="s">
        <v>2908</v>
      </c>
      <c r="J704" t="s">
        <v>392</v>
      </c>
      <c r="K704">
        <v>2401</v>
      </c>
      <c r="L704">
        <v>0</v>
      </c>
      <c r="M704" t="s">
        <v>2530</v>
      </c>
      <c r="N704" t="s">
        <v>2583</v>
      </c>
    </row>
    <row r="705" spans="1:14" hidden="1" x14ac:dyDescent="0.25">
      <c r="A705" t="s">
        <v>392</v>
      </c>
      <c r="B705" s="238">
        <v>24011114895</v>
      </c>
      <c r="C705" s="238" t="s">
        <v>298</v>
      </c>
      <c r="D705">
        <v>111489</v>
      </c>
      <c r="E705">
        <v>370</v>
      </c>
      <c r="G705">
        <v>0</v>
      </c>
      <c r="H705" s="238">
        <v>5</v>
      </c>
      <c r="I705" t="s">
        <v>2909</v>
      </c>
      <c r="J705" t="s">
        <v>392</v>
      </c>
      <c r="K705">
        <v>2401</v>
      </c>
      <c r="L705">
        <v>0</v>
      </c>
      <c r="M705" t="s">
        <v>2530</v>
      </c>
      <c r="N705" t="s">
        <v>2583</v>
      </c>
    </row>
    <row r="706" spans="1:14" hidden="1" x14ac:dyDescent="0.25">
      <c r="A706" t="s">
        <v>404</v>
      </c>
      <c r="B706" s="238">
        <v>1114881</v>
      </c>
      <c r="C706" s="233">
        <v>1114881</v>
      </c>
      <c r="D706">
        <v>111488</v>
      </c>
      <c r="E706">
        <v>570</v>
      </c>
      <c r="G706">
        <v>0</v>
      </c>
      <c r="H706" s="238">
        <v>1</v>
      </c>
      <c r="I706" t="s">
        <v>443</v>
      </c>
      <c r="J706" t="s">
        <v>404</v>
      </c>
      <c r="K706">
        <v>0</v>
      </c>
      <c r="L706">
        <v>0</v>
      </c>
      <c r="M706" t="s">
        <v>2530</v>
      </c>
      <c r="N706" t="s">
        <v>2581</v>
      </c>
    </row>
    <row r="707" spans="1:14" hidden="1" x14ac:dyDescent="0.25">
      <c r="A707" t="s">
        <v>404</v>
      </c>
      <c r="B707" s="238">
        <v>1114882</v>
      </c>
      <c r="C707" s="233">
        <v>1114882</v>
      </c>
      <c r="D707">
        <v>111488</v>
      </c>
      <c r="E707">
        <v>710</v>
      </c>
      <c r="G707">
        <v>0</v>
      </c>
      <c r="H707" s="238">
        <v>2</v>
      </c>
      <c r="I707" t="s">
        <v>443</v>
      </c>
      <c r="J707" t="s">
        <v>404</v>
      </c>
      <c r="K707">
        <v>0</v>
      </c>
      <c r="L707">
        <v>0</v>
      </c>
      <c r="M707" t="s">
        <v>2530</v>
      </c>
      <c r="N707" t="s">
        <v>2581</v>
      </c>
    </row>
    <row r="708" spans="1:14" hidden="1" x14ac:dyDescent="0.25">
      <c r="A708" t="s">
        <v>404</v>
      </c>
      <c r="B708" s="238">
        <v>1114883</v>
      </c>
      <c r="C708" s="233">
        <v>1114883</v>
      </c>
      <c r="D708">
        <v>111488</v>
      </c>
      <c r="E708">
        <v>895</v>
      </c>
      <c r="G708">
        <v>0</v>
      </c>
      <c r="H708" s="238">
        <v>3</v>
      </c>
      <c r="I708" t="s">
        <v>443</v>
      </c>
      <c r="J708" t="s">
        <v>404</v>
      </c>
      <c r="K708">
        <v>0</v>
      </c>
      <c r="L708">
        <v>0</v>
      </c>
      <c r="M708" t="s">
        <v>2530</v>
      </c>
      <c r="N708" t="s">
        <v>2581</v>
      </c>
    </row>
    <row r="709" spans="1:14" hidden="1" x14ac:dyDescent="0.25">
      <c r="A709" t="s">
        <v>404</v>
      </c>
      <c r="B709" s="238">
        <v>1114884</v>
      </c>
      <c r="C709" s="233">
        <v>1114884</v>
      </c>
      <c r="D709">
        <v>111488</v>
      </c>
      <c r="E709">
        <v>750</v>
      </c>
      <c r="G709">
        <v>0</v>
      </c>
      <c r="H709" s="238">
        <v>4</v>
      </c>
      <c r="I709" t="s">
        <v>443</v>
      </c>
      <c r="J709" t="s">
        <v>404</v>
      </c>
      <c r="K709">
        <v>0</v>
      </c>
      <c r="L709">
        <v>0</v>
      </c>
      <c r="M709" t="s">
        <v>2530</v>
      </c>
      <c r="N709" t="s">
        <v>2581</v>
      </c>
    </row>
    <row r="710" spans="1:14" hidden="1" x14ac:dyDescent="0.25">
      <c r="A710" t="s">
        <v>404</v>
      </c>
      <c r="B710" s="238">
        <v>1114885</v>
      </c>
      <c r="C710" s="233">
        <v>1114885</v>
      </c>
      <c r="D710">
        <v>111488</v>
      </c>
      <c r="E710">
        <v>940</v>
      </c>
      <c r="G710">
        <v>0</v>
      </c>
      <c r="H710" s="238">
        <v>5</v>
      </c>
      <c r="I710" t="s">
        <v>443</v>
      </c>
      <c r="J710" t="s">
        <v>404</v>
      </c>
      <c r="K710">
        <v>0</v>
      </c>
      <c r="L710">
        <v>0</v>
      </c>
      <c r="M710" t="s">
        <v>2530</v>
      </c>
      <c r="N710" t="s">
        <v>2581</v>
      </c>
    </row>
    <row r="711" spans="1:14" hidden="1" x14ac:dyDescent="0.25">
      <c r="A711" t="s">
        <v>407</v>
      </c>
      <c r="B711" s="238">
        <v>24011114881</v>
      </c>
      <c r="C711" s="238" t="s">
        <v>298</v>
      </c>
      <c r="D711">
        <v>111488</v>
      </c>
      <c r="E711">
        <v>570</v>
      </c>
      <c r="G711">
        <v>0</v>
      </c>
      <c r="H711" s="238">
        <v>1</v>
      </c>
      <c r="I711" t="s">
        <v>2910</v>
      </c>
      <c r="J711" t="s">
        <v>407</v>
      </c>
      <c r="K711">
        <v>2401</v>
      </c>
      <c r="L711">
        <v>0</v>
      </c>
      <c r="M711" t="s">
        <v>2530</v>
      </c>
      <c r="N711" t="s">
        <v>2581</v>
      </c>
    </row>
    <row r="712" spans="1:14" hidden="1" x14ac:dyDescent="0.25">
      <c r="A712" t="s">
        <v>407</v>
      </c>
      <c r="B712" s="238">
        <v>24011114882</v>
      </c>
      <c r="C712" s="238" t="s">
        <v>298</v>
      </c>
      <c r="D712">
        <v>111488</v>
      </c>
      <c r="E712">
        <v>710</v>
      </c>
      <c r="G712">
        <v>0</v>
      </c>
      <c r="H712" s="238">
        <v>2</v>
      </c>
      <c r="I712" t="s">
        <v>2911</v>
      </c>
      <c r="J712" t="s">
        <v>407</v>
      </c>
      <c r="K712">
        <v>2401</v>
      </c>
      <c r="L712">
        <v>0</v>
      </c>
      <c r="M712" t="s">
        <v>2530</v>
      </c>
      <c r="N712" t="s">
        <v>2581</v>
      </c>
    </row>
    <row r="713" spans="1:14" hidden="1" x14ac:dyDescent="0.25">
      <c r="A713" t="s">
        <v>407</v>
      </c>
      <c r="B713" s="238">
        <v>24011114883</v>
      </c>
      <c r="C713" s="238" t="s">
        <v>298</v>
      </c>
      <c r="D713">
        <v>111488</v>
      </c>
      <c r="E713">
        <v>895</v>
      </c>
      <c r="G713">
        <v>0</v>
      </c>
      <c r="H713" s="238">
        <v>3</v>
      </c>
      <c r="I713" t="s">
        <v>2912</v>
      </c>
      <c r="J713" t="s">
        <v>407</v>
      </c>
      <c r="K713">
        <v>2401</v>
      </c>
      <c r="L713">
        <v>0</v>
      </c>
      <c r="M713" t="s">
        <v>2530</v>
      </c>
      <c r="N713" t="s">
        <v>2581</v>
      </c>
    </row>
    <row r="714" spans="1:14" hidden="1" x14ac:dyDescent="0.25">
      <c r="A714" t="s">
        <v>407</v>
      </c>
      <c r="B714" s="238">
        <v>24011114884</v>
      </c>
      <c r="C714" s="238" t="s">
        <v>298</v>
      </c>
      <c r="D714">
        <v>111488</v>
      </c>
      <c r="E714">
        <v>750</v>
      </c>
      <c r="G714">
        <v>0</v>
      </c>
      <c r="H714" s="238">
        <v>4</v>
      </c>
      <c r="I714" t="s">
        <v>2913</v>
      </c>
      <c r="J714" t="s">
        <v>407</v>
      </c>
      <c r="K714">
        <v>2401</v>
      </c>
      <c r="L714">
        <v>0</v>
      </c>
      <c r="M714" t="s">
        <v>2530</v>
      </c>
      <c r="N714" t="s">
        <v>2581</v>
      </c>
    </row>
    <row r="715" spans="1:14" hidden="1" x14ac:dyDescent="0.25">
      <c r="A715" t="s">
        <v>407</v>
      </c>
      <c r="B715" s="238">
        <v>24011114885</v>
      </c>
      <c r="C715" s="238" t="s">
        <v>298</v>
      </c>
      <c r="D715">
        <v>111488</v>
      </c>
      <c r="E715">
        <v>940</v>
      </c>
      <c r="G715">
        <v>0</v>
      </c>
      <c r="H715" s="238">
        <v>5</v>
      </c>
      <c r="I715" t="s">
        <v>2914</v>
      </c>
      <c r="J715" t="s">
        <v>407</v>
      </c>
      <c r="K715">
        <v>2401</v>
      </c>
      <c r="L715">
        <v>0</v>
      </c>
      <c r="M715" t="s">
        <v>2530</v>
      </c>
      <c r="N715" t="s">
        <v>2581</v>
      </c>
    </row>
    <row r="716" spans="1:14" hidden="1" x14ac:dyDescent="0.25">
      <c r="A716" t="s">
        <v>451</v>
      </c>
      <c r="B716" s="238">
        <v>1123631</v>
      </c>
      <c r="C716" s="233">
        <v>1123631</v>
      </c>
      <c r="D716">
        <v>112363</v>
      </c>
      <c r="E716">
        <v>570</v>
      </c>
      <c r="G716">
        <v>0</v>
      </c>
      <c r="H716" s="238">
        <v>1</v>
      </c>
      <c r="I716" t="s">
        <v>511</v>
      </c>
      <c r="J716" t="s">
        <v>451</v>
      </c>
      <c r="K716">
        <v>0</v>
      </c>
      <c r="L716">
        <v>0</v>
      </c>
      <c r="M716" t="s">
        <v>2530</v>
      </c>
      <c r="N716" t="s">
        <v>2581</v>
      </c>
    </row>
    <row r="717" spans="1:14" hidden="1" x14ac:dyDescent="0.25">
      <c r="A717" t="s">
        <v>451</v>
      </c>
      <c r="B717" s="238">
        <v>1123632</v>
      </c>
      <c r="C717" s="233">
        <v>1123632</v>
      </c>
      <c r="D717">
        <v>112363</v>
      </c>
      <c r="E717">
        <v>710</v>
      </c>
      <c r="G717">
        <v>0</v>
      </c>
      <c r="H717" s="238">
        <v>2</v>
      </c>
      <c r="I717" t="s">
        <v>511</v>
      </c>
      <c r="J717" t="s">
        <v>451</v>
      </c>
      <c r="K717">
        <v>0</v>
      </c>
      <c r="L717">
        <v>0</v>
      </c>
      <c r="M717" t="s">
        <v>2530</v>
      </c>
      <c r="N717" t="s">
        <v>2581</v>
      </c>
    </row>
    <row r="718" spans="1:14" hidden="1" x14ac:dyDescent="0.25">
      <c r="A718" t="s">
        <v>451</v>
      </c>
      <c r="B718" s="238">
        <v>1123633</v>
      </c>
      <c r="C718" s="233">
        <v>1123633</v>
      </c>
      <c r="D718">
        <v>112363</v>
      </c>
      <c r="E718">
        <v>895</v>
      </c>
      <c r="G718">
        <v>0</v>
      </c>
      <c r="H718" s="238">
        <v>3</v>
      </c>
      <c r="I718" t="s">
        <v>511</v>
      </c>
      <c r="J718" t="s">
        <v>451</v>
      </c>
      <c r="K718">
        <v>0</v>
      </c>
      <c r="L718">
        <v>0</v>
      </c>
      <c r="M718" t="s">
        <v>2530</v>
      </c>
      <c r="N718" t="s">
        <v>2581</v>
      </c>
    </row>
    <row r="719" spans="1:14" hidden="1" x14ac:dyDescent="0.25">
      <c r="A719" t="s">
        <v>451</v>
      </c>
      <c r="B719" s="238">
        <v>1123634</v>
      </c>
      <c r="C719" s="233">
        <v>1123634</v>
      </c>
      <c r="D719">
        <v>112363</v>
      </c>
      <c r="E719">
        <v>750</v>
      </c>
      <c r="G719">
        <v>0</v>
      </c>
      <c r="H719" s="238">
        <v>4</v>
      </c>
      <c r="I719" t="s">
        <v>511</v>
      </c>
      <c r="J719" t="s">
        <v>451</v>
      </c>
      <c r="K719">
        <v>0</v>
      </c>
      <c r="L719">
        <v>0</v>
      </c>
      <c r="M719" t="s">
        <v>2530</v>
      </c>
      <c r="N719" t="s">
        <v>2581</v>
      </c>
    </row>
    <row r="720" spans="1:14" hidden="1" x14ac:dyDescent="0.25">
      <c r="A720" t="s">
        <v>451</v>
      </c>
      <c r="B720" s="238">
        <v>1123635</v>
      </c>
      <c r="C720" s="233">
        <v>1123635</v>
      </c>
      <c r="D720">
        <v>112363</v>
      </c>
      <c r="E720">
        <v>940</v>
      </c>
      <c r="G720">
        <v>0</v>
      </c>
      <c r="H720" s="238">
        <v>5</v>
      </c>
      <c r="I720" t="s">
        <v>511</v>
      </c>
      <c r="J720" t="s">
        <v>451</v>
      </c>
      <c r="K720">
        <v>0</v>
      </c>
      <c r="L720">
        <v>0</v>
      </c>
      <c r="M720" t="s">
        <v>2530</v>
      </c>
      <c r="N720" t="s">
        <v>2581</v>
      </c>
    </row>
    <row r="721" spans="1:14" hidden="1" x14ac:dyDescent="0.25">
      <c r="A721" t="s">
        <v>454</v>
      </c>
      <c r="B721" s="238">
        <v>1123641</v>
      </c>
      <c r="C721" s="233">
        <v>1123641</v>
      </c>
      <c r="D721">
        <v>112364</v>
      </c>
      <c r="E721">
        <v>570</v>
      </c>
      <c r="G721">
        <v>0</v>
      </c>
      <c r="H721" s="238">
        <v>1</v>
      </c>
      <c r="I721" t="s">
        <v>513</v>
      </c>
      <c r="J721" t="s">
        <v>454</v>
      </c>
      <c r="K721">
        <v>0</v>
      </c>
      <c r="L721">
        <v>0</v>
      </c>
      <c r="M721" t="s">
        <v>2530</v>
      </c>
      <c r="N721" t="s">
        <v>2581</v>
      </c>
    </row>
    <row r="722" spans="1:14" hidden="1" x14ac:dyDescent="0.25">
      <c r="A722" t="s">
        <v>454</v>
      </c>
      <c r="B722" s="238">
        <v>1123642</v>
      </c>
      <c r="C722" s="233">
        <v>1123642</v>
      </c>
      <c r="D722">
        <v>112364</v>
      </c>
      <c r="E722">
        <v>710</v>
      </c>
      <c r="G722">
        <v>0</v>
      </c>
      <c r="H722" s="238">
        <v>2</v>
      </c>
      <c r="I722" t="s">
        <v>513</v>
      </c>
      <c r="J722" t="s">
        <v>454</v>
      </c>
      <c r="K722">
        <v>0</v>
      </c>
      <c r="L722">
        <v>0</v>
      </c>
      <c r="M722" t="s">
        <v>2530</v>
      </c>
      <c r="N722" t="s">
        <v>2581</v>
      </c>
    </row>
    <row r="723" spans="1:14" hidden="1" x14ac:dyDescent="0.25">
      <c r="A723" t="s">
        <v>454</v>
      </c>
      <c r="B723" s="238">
        <v>1123643</v>
      </c>
      <c r="C723" s="233">
        <v>1123643</v>
      </c>
      <c r="D723">
        <v>112364</v>
      </c>
      <c r="E723">
        <v>895</v>
      </c>
      <c r="G723">
        <v>0</v>
      </c>
      <c r="H723" s="238">
        <v>3</v>
      </c>
      <c r="I723" t="s">
        <v>513</v>
      </c>
      <c r="J723" t="s">
        <v>454</v>
      </c>
      <c r="K723">
        <v>0</v>
      </c>
      <c r="L723">
        <v>0</v>
      </c>
      <c r="M723" t="s">
        <v>2530</v>
      </c>
      <c r="N723" t="s">
        <v>2581</v>
      </c>
    </row>
    <row r="724" spans="1:14" hidden="1" x14ac:dyDescent="0.25">
      <c r="A724" t="s">
        <v>454</v>
      </c>
      <c r="B724" s="238">
        <v>1123644</v>
      </c>
      <c r="C724" s="233">
        <v>1123644</v>
      </c>
      <c r="D724">
        <v>112364</v>
      </c>
      <c r="E724">
        <v>750</v>
      </c>
      <c r="G724">
        <v>0</v>
      </c>
      <c r="H724" s="238">
        <v>4</v>
      </c>
      <c r="I724" t="s">
        <v>513</v>
      </c>
      <c r="J724" t="s">
        <v>454</v>
      </c>
      <c r="K724">
        <v>0</v>
      </c>
      <c r="L724">
        <v>0</v>
      </c>
      <c r="M724" t="s">
        <v>2530</v>
      </c>
      <c r="N724" t="s">
        <v>2581</v>
      </c>
    </row>
    <row r="725" spans="1:14" hidden="1" x14ac:dyDescent="0.25">
      <c r="A725" t="s">
        <v>454</v>
      </c>
      <c r="B725" s="238">
        <v>1123645</v>
      </c>
      <c r="C725" s="233">
        <v>1123645</v>
      </c>
      <c r="D725">
        <v>112364</v>
      </c>
      <c r="E725">
        <v>940</v>
      </c>
      <c r="G725">
        <v>0</v>
      </c>
      <c r="H725" s="238">
        <v>5</v>
      </c>
      <c r="I725" t="s">
        <v>513</v>
      </c>
      <c r="J725" t="s">
        <v>454</v>
      </c>
      <c r="K725">
        <v>0</v>
      </c>
      <c r="L725">
        <v>0</v>
      </c>
      <c r="M725" t="s">
        <v>2530</v>
      </c>
      <c r="N725" t="s">
        <v>2581</v>
      </c>
    </row>
    <row r="726" spans="1:14" hidden="1" x14ac:dyDescent="0.25">
      <c r="A726" t="s">
        <v>426</v>
      </c>
      <c r="B726" s="238">
        <v>1113181</v>
      </c>
      <c r="C726" s="233">
        <v>1113181</v>
      </c>
      <c r="D726">
        <v>111318</v>
      </c>
      <c r="F726" t="s">
        <v>397</v>
      </c>
      <c r="G726">
        <v>0</v>
      </c>
      <c r="H726" s="238">
        <v>1</v>
      </c>
      <c r="I726" t="s">
        <v>1012</v>
      </c>
      <c r="J726" t="s">
        <v>426</v>
      </c>
      <c r="K726">
        <v>0</v>
      </c>
      <c r="L726">
        <v>0</v>
      </c>
      <c r="M726" t="s">
        <v>2530</v>
      </c>
      <c r="N726" t="s">
        <v>2581</v>
      </c>
    </row>
    <row r="727" spans="1:14" hidden="1" x14ac:dyDescent="0.25">
      <c r="A727" t="s">
        <v>426</v>
      </c>
      <c r="B727" s="238">
        <v>1113182</v>
      </c>
      <c r="C727" s="233">
        <v>1113182</v>
      </c>
      <c r="D727">
        <v>111318</v>
      </c>
      <c r="F727" t="s">
        <v>397</v>
      </c>
      <c r="G727">
        <v>0</v>
      </c>
      <c r="H727" s="238">
        <v>2</v>
      </c>
      <c r="I727" t="s">
        <v>1012</v>
      </c>
      <c r="J727" t="s">
        <v>426</v>
      </c>
      <c r="K727">
        <v>0</v>
      </c>
      <c r="L727">
        <v>0</v>
      </c>
      <c r="M727" t="s">
        <v>2530</v>
      </c>
      <c r="N727" t="s">
        <v>2581</v>
      </c>
    </row>
    <row r="728" spans="1:14" hidden="1" x14ac:dyDescent="0.25">
      <c r="A728" t="s">
        <v>426</v>
      </c>
      <c r="B728" s="238">
        <v>1113183</v>
      </c>
      <c r="C728" s="233">
        <v>1113183</v>
      </c>
      <c r="D728">
        <v>111318</v>
      </c>
      <c r="F728" t="s">
        <v>397</v>
      </c>
      <c r="G728">
        <v>0</v>
      </c>
      <c r="H728" s="238">
        <v>3</v>
      </c>
      <c r="I728" t="s">
        <v>1012</v>
      </c>
      <c r="J728" t="s">
        <v>426</v>
      </c>
      <c r="K728">
        <v>0</v>
      </c>
      <c r="L728">
        <v>0</v>
      </c>
      <c r="M728" t="s">
        <v>2530</v>
      </c>
      <c r="N728" t="s">
        <v>2581</v>
      </c>
    </row>
    <row r="729" spans="1:14" hidden="1" x14ac:dyDescent="0.25">
      <c r="A729" t="s">
        <v>426</v>
      </c>
      <c r="B729" s="238">
        <v>1113184</v>
      </c>
      <c r="C729" s="233">
        <v>1113184</v>
      </c>
      <c r="D729">
        <v>111318</v>
      </c>
      <c r="F729" t="s">
        <v>397</v>
      </c>
      <c r="G729">
        <v>0</v>
      </c>
      <c r="H729" s="238">
        <v>4</v>
      </c>
      <c r="I729" t="s">
        <v>1012</v>
      </c>
      <c r="J729" t="s">
        <v>426</v>
      </c>
      <c r="K729">
        <v>0</v>
      </c>
      <c r="L729">
        <v>0</v>
      </c>
      <c r="M729" t="s">
        <v>2530</v>
      </c>
      <c r="N729" t="s">
        <v>2581</v>
      </c>
    </row>
    <row r="730" spans="1:14" hidden="1" x14ac:dyDescent="0.25">
      <c r="A730" t="s">
        <v>426</v>
      </c>
      <c r="B730" s="238">
        <v>1113185</v>
      </c>
      <c r="C730" s="233">
        <v>1113185</v>
      </c>
      <c r="D730">
        <v>111318</v>
      </c>
      <c r="F730" t="s">
        <v>397</v>
      </c>
      <c r="G730">
        <v>0</v>
      </c>
      <c r="H730" s="238">
        <v>5</v>
      </c>
      <c r="I730" t="s">
        <v>1012</v>
      </c>
      <c r="J730" t="s">
        <v>426</v>
      </c>
      <c r="K730">
        <v>0</v>
      </c>
      <c r="L730">
        <v>0</v>
      </c>
      <c r="M730" t="s">
        <v>2530</v>
      </c>
      <c r="N730" t="s">
        <v>2581</v>
      </c>
    </row>
    <row r="731" spans="1:14" hidden="1" x14ac:dyDescent="0.25">
      <c r="A731" t="s">
        <v>454</v>
      </c>
      <c r="B731" s="238">
        <v>1115041</v>
      </c>
      <c r="C731" s="233">
        <v>1115041</v>
      </c>
      <c r="D731">
        <v>111504</v>
      </c>
      <c r="F731" t="s">
        <v>397</v>
      </c>
      <c r="G731">
        <v>0</v>
      </c>
      <c r="H731" s="238">
        <v>1</v>
      </c>
      <c r="I731" t="s">
        <v>455</v>
      </c>
      <c r="J731" t="s">
        <v>454</v>
      </c>
      <c r="K731">
        <v>0</v>
      </c>
      <c r="L731">
        <v>0</v>
      </c>
      <c r="M731" t="s">
        <v>2530</v>
      </c>
      <c r="N731" t="s">
        <v>2581</v>
      </c>
    </row>
    <row r="732" spans="1:14" hidden="1" x14ac:dyDescent="0.25">
      <c r="A732" t="s">
        <v>454</v>
      </c>
      <c r="B732" s="238">
        <v>1115042</v>
      </c>
      <c r="C732" s="233">
        <v>1115042</v>
      </c>
      <c r="D732">
        <v>111504</v>
      </c>
      <c r="F732" t="s">
        <v>397</v>
      </c>
      <c r="G732">
        <v>0</v>
      </c>
      <c r="H732" s="238">
        <v>2</v>
      </c>
      <c r="I732" t="s">
        <v>455</v>
      </c>
      <c r="J732" t="s">
        <v>454</v>
      </c>
      <c r="K732">
        <v>0</v>
      </c>
      <c r="L732">
        <v>0</v>
      </c>
      <c r="M732" t="s">
        <v>2530</v>
      </c>
      <c r="N732" t="s">
        <v>2581</v>
      </c>
    </row>
    <row r="733" spans="1:14" hidden="1" x14ac:dyDescent="0.25">
      <c r="A733" t="s">
        <v>454</v>
      </c>
      <c r="B733" s="238">
        <v>1115043</v>
      </c>
      <c r="C733" s="233">
        <v>1115043</v>
      </c>
      <c r="D733">
        <v>111504</v>
      </c>
      <c r="F733" t="s">
        <v>397</v>
      </c>
      <c r="G733">
        <v>0</v>
      </c>
      <c r="H733" s="238">
        <v>3</v>
      </c>
      <c r="I733" t="s">
        <v>455</v>
      </c>
      <c r="J733" t="s">
        <v>454</v>
      </c>
      <c r="K733">
        <v>0</v>
      </c>
      <c r="L733">
        <v>0</v>
      </c>
      <c r="M733" t="s">
        <v>2530</v>
      </c>
      <c r="N733" t="s">
        <v>2581</v>
      </c>
    </row>
    <row r="734" spans="1:14" hidden="1" x14ac:dyDescent="0.25">
      <c r="A734" t="s">
        <v>454</v>
      </c>
      <c r="B734" s="238">
        <v>1115044</v>
      </c>
      <c r="C734" s="233">
        <v>1115044</v>
      </c>
      <c r="D734">
        <v>111504</v>
      </c>
      <c r="F734" t="s">
        <v>397</v>
      </c>
      <c r="G734">
        <v>0</v>
      </c>
      <c r="H734" s="238">
        <v>4</v>
      </c>
      <c r="I734" t="s">
        <v>455</v>
      </c>
      <c r="J734" t="s">
        <v>454</v>
      </c>
      <c r="K734">
        <v>0</v>
      </c>
      <c r="L734">
        <v>0</v>
      </c>
      <c r="M734" t="s">
        <v>2530</v>
      </c>
      <c r="N734" t="s">
        <v>2581</v>
      </c>
    </row>
    <row r="735" spans="1:14" hidden="1" x14ac:dyDescent="0.25">
      <c r="A735" t="s">
        <v>454</v>
      </c>
      <c r="B735" s="238">
        <v>1115045</v>
      </c>
      <c r="C735" s="233">
        <v>1115045</v>
      </c>
      <c r="D735">
        <v>111504</v>
      </c>
      <c r="F735" t="s">
        <v>397</v>
      </c>
      <c r="G735">
        <v>0</v>
      </c>
      <c r="H735" s="238">
        <v>5</v>
      </c>
      <c r="I735" t="s">
        <v>455</v>
      </c>
      <c r="J735" t="s">
        <v>454</v>
      </c>
      <c r="K735">
        <v>0</v>
      </c>
      <c r="L735">
        <v>0</v>
      </c>
      <c r="M735" t="s">
        <v>2530</v>
      </c>
      <c r="N735" t="s">
        <v>2581</v>
      </c>
    </row>
    <row r="736" spans="1:14" hidden="1" x14ac:dyDescent="0.25">
      <c r="A736" t="s">
        <v>404</v>
      </c>
      <c r="B736" s="238">
        <v>1123621</v>
      </c>
      <c r="C736" s="233">
        <v>1123621</v>
      </c>
      <c r="D736">
        <v>112362</v>
      </c>
      <c r="F736" t="s">
        <v>1404</v>
      </c>
      <c r="G736">
        <v>0</v>
      </c>
      <c r="H736" s="238">
        <v>1</v>
      </c>
      <c r="I736" t="s">
        <v>509</v>
      </c>
      <c r="J736" t="s">
        <v>404</v>
      </c>
      <c r="K736">
        <v>0</v>
      </c>
      <c r="L736">
        <v>0</v>
      </c>
      <c r="M736" t="s">
        <v>2530</v>
      </c>
      <c r="N736" t="s">
        <v>2583</v>
      </c>
    </row>
    <row r="737" spans="1:14" hidden="1" x14ac:dyDescent="0.25">
      <c r="A737" t="s">
        <v>404</v>
      </c>
      <c r="B737" s="238">
        <v>1123622</v>
      </c>
      <c r="C737" s="233">
        <v>1123622</v>
      </c>
      <c r="D737">
        <v>112362</v>
      </c>
      <c r="F737" t="s">
        <v>1404</v>
      </c>
      <c r="G737">
        <v>0</v>
      </c>
      <c r="H737" s="238">
        <v>2</v>
      </c>
      <c r="I737" t="s">
        <v>509</v>
      </c>
      <c r="J737" t="s">
        <v>404</v>
      </c>
      <c r="K737">
        <v>0</v>
      </c>
      <c r="L737">
        <v>0</v>
      </c>
      <c r="M737" t="s">
        <v>2530</v>
      </c>
      <c r="N737" t="s">
        <v>2583</v>
      </c>
    </row>
    <row r="738" spans="1:14" hidden="1" x14ac:dyDescent="0.25">
      <c r="A738" t="s">
        <v>404</v>
      </c>
      <c r="B738" s="238">
        <v>1123623</v>
      </c>
      <c r="C738" s="233">
        <v>1123623</v>
      </c>
      <c r="D738">
        <v>112362</v>
      </c>
      <c r="F738" t="s">
        <v>1404</v>
      </c>
      <c r="G738">
        <v>0</v>
      </c>
      <c r="H738" s="238">
        <v>3</v>
      </c>
      <c r="I738" t="s">
        <v>509</v>
      </c>
      <c r="J738" t="s">
        <v>404</v>
      </c>
      <c r="K738">
        <v>0</v>
      </c>
      <c r="L738">
        <v>0</v>
      </c>
      <c r="M738" t="s">
        <v>2530</v>
      </c>
      <c r="N738" t="s">
        <v>2583</v>
      </c>
    </row>
    <row r="739" spans="1:14" hidden="1" x14ac:dyDescent="0.25">
      <c r="A739" t="s">
        <v>404</v>
      </c>
      <c r="B739" s="238">
        <v>1123624</v>
      </c>
      <c r="C739" s="233">
        <v>1123624</v>
      </c>
      <c r="D739">
        <v>112362</v>
      </c>
      <c r="F739" t="s">
        <v>1404</v>
      </c>
      <c r="G739">
        <v>0</v>
      </c>
      <c r="H739" s="238">
        <v>4</v>
      </c>
      <c r="I739" t="s">
        <v>509</v>
      </c>
      <c r="J739" t="s">
        <v>404</v>
      </c>
      <c r="K739">
        <v>0</v>
      </c>
      <c r="L739">
        <v>0</v>
      </c>
      <c r="M739" t="s">
        <v>2530</v>
      </c>
      <c r="N739" t="s">
        <v>2583</v>
      </c>
    </row>
    <row r="740" spans="1:14" hidden="1" x14ac:dyDescent="0.25">
      <c r="A740" t="s">
        <v>404</v>
      </c>
      <c r="B740" s="238">
        <v>1123625</v>
      </c>
      <c r="C740" s="233">
        <v>1123625</v>
      </c>
      <c r="D740">
        <v>112362</v>
      </c>
      <c r="F740" t="s">
        <v>1404</v>
      </c>
      <c r="G740">
        <v>0</v>
      </c>
      <c r="H740" s="238">
        <v>5</v>
      </c>
      <c r="I740" t="s">
        <v>509</v>
      </c>
      <c r="J740" t="s">
        <v>404</v>
      </c>
      <c r="K740">
        <v>0</v>
      </c>
      <c r="L740">
        <v>0</v>
      </c>
      <c r="M740" t="s">
        <v>2530</v>
      </c>
      <c r="N740" t="s">
        <v>2583</v>
      </c>
    </row>
    <row r="741" spans="1:14" hidden="1" x14ac:dyDescent="0.25">
      <c r="A741" t="s">
        <v>404</v>
      </c>
      <c r="B741" s="238">
        <v>1123051</v>
      </c>
      <c r="C741" s="233">
        <v>1123051</v>
      </c>
      <c r="D741">
        <v>112305</v>
      </c>
      <c r="E741">
        <v>1285</v>
      </c>
      <c r="G741">
        <v>0</v>
      </c>
      <c r="H741" s="238">
        <v>1</v>
      </c>
      <c r="I741" t="s">
        <v>500</v>
      </c>
      <c r="J741" t="s">
        <v>404</v>
      </c>
      <c r="K741">
        <v>0</v>
      </c>
      <c r="L741">
        <v>0</v>
      </c>
      <c r="M741" t="s">
        <v>2530</v>
      </c>
      <c r="N741" t="s">
        <v>2581</v>
      </c>
    </row>
    <row r="742" spans="1:14" hidden="1" x14ac:dyDescent="0.25">
      <c r="A742" t="s">
        <v>404</v>
      </c>
      <c r="B742" s="238">
        <v>1123052</v>
      </c>
      <c r="C742" s="233">
        <v>1123052</v>
      </c>
      <c r="D742">
        <v>112305</v>
      </c>
      <c r="E742">
        <v>1615</v>
      </c>
      <c r="G742">
        <v>0</v>
      </c>
      <c r="H742" s="238">
        <v>2</v>
      </c>
      <c r="I742" t="s">
        <v>500</v>
      </c>
      <c r="J742" t="s">
        <v>404</v>
      </c>
      <c r="K742">
        <v>0</v>
      </c>
      <c r="L742">
        <v>0</v>
      </c>
      <c r="M742" t="s">
        <v>2530</v>
      </c>
      <c r="N742" t="s">
        <v>2581</v>
      </c>
    </row>
    <row r="743" spans="1:14" hidden="1" x14ac:dyDescent="0.25">
      <c r="A743" t="s">
        <v>404</v>
      </c>
      <c r="B743" s="238">
        <v>1123053</v>
      </c>
      <c r="C743" s="233">
        <v>1123053</v>
      </c>
      <c r="D743">
        <v>112305</v>
      </c>
      <c r="E743">
        <v>2025</v>
      </c>
      <c r="G743">
        <v>0</v>
      </c>
      <c r="H743" s="238">
        <v>3</v>
      </c>
      <c r="I743" t="s">
        <v>500</v>
      </c>
      <c r="J743" t="s">
        <v>404</v>
      </c>
      <c r="K743">
        <v>0</v>
      </c>
      <c r="L743">
        <v>0</v>
      </c>
      <c r="M743" t="s">
        <v>2530</v>
      </c>
      <c r="N743" t="s">
        <v>2581</v>
      </c>
    </row>
    <row r="744" spans="1:14" hidden="1" x14ac:dyDescent="0.25">
      <c r="A744" t="s">
        <v>404</v>
      </c>
      <c r="B744" s="238">
        <v>1123054</v>
      </c>
      <c r="C744" s="233">
        <v>1123054</v>
      </c>
      <c r="D744">
        <v>112305</v>
      </c>
      <c r="E744">
        <v>1695</v>
      </c>
      <c r="G744">
        <v>0</v>
      </c>
      <c r="H744" s="238">
        <v>4</v>
      </c>
      <c r="I744" t="s">
        <v>500</v>
      </c>
      <c r="J744" t="s">
        <v>404</v>
      </c>
      <c r="K744">
        <v>0</v>
      </c>
      <c r="L744">
        <v>0</v>
      </c>
      <c r="M744" t="s">
        <v>2530</v>
      </c>
      <c r="N744" t="s">
        <v>2581</v>
      </c>
    </row>
    <row r="745" spans="1:14" hidden="1" x14ac:dyDescent="0.25">
      <c r="A745" t="s">
        <v>404</v>
      </c>
      <c r="B745" s="238">
        <v>1123055</v>
      </c>
      <c r="C745" s="233">
        <v>1123055</v>
      </c>
      <c r="D745">
        <v>112305</v>
      </c>
      <c r="E745">
        <v>2130</v>
      </c>
      <c r="G745">
        <v>0</v>
      </c>
      <c r="H745" s="238">
        <v>5</v>
      </c>
      <c r="I745" t="s">
        <v>500</v>
      </c>
      <c r="J745" t="s">
        <v>404</v>
      </c>
      <c r="K745">
        <v>0</v>
      </c>
      <c r="L745">
        <v>0</v>
      </c>
      <c r="M745" t="s">
        <v>2530</v>
      </c>
      <c r="N745" t="s">
        <v>2581</v>
      </c>
    </row>
    <row r="746" spans="1:14" hidden="1" x14ac:dyDescent="0.25">
      <c r="A746" t="s">
        <v>454</v>
      </c>
      <c r="B746" s="238">
        <v>1123061</v>
      </c>
      <c r="C746" s="233">
        <v>1123061</v>
      </c>
      <c r="D746">
        <v>112306</v>
      </c>
      <c r="E746">
        <v>1285</v>
      </c>
      <c r="G746">
        <v>0</v>
      </c>
      <c r="H746" s="238">
        <v>1</v>
      </c>
      <c r="I746" t="s">
        <v>502</v>
      </c>
      <c r="J746" t="s">
        <v>454</v>
      </c>
      <c r="K746">
        <v>0</v>
      </c>
      <c r="L746">
        <v>0</v>
      </c>
      <c r="M746" t="s">
        <v>2530</v>
      </c>
      <c r="N746" t="s">
        <v>2581</v>
      </c>
    </row>
    <row r="747" spans="1:14" hidden="1" x14ac:dyDescent="0.25">
      <c r="A747" t="s">
        <v>454</v>
      </c>
      <c r="B747" s="238">
        <v>1123062</v>
      </c>
      <c r="C747" s="233">
        <v>1123062</v>
      </c>
      <c r="D747">
        <v>112306</v>
      </c>
      <c r="E747">
        <v>1615</v>
      </c>
      <c r="G747">
        <v>0</v>
      </c>
      <c r="H747" s="238">
        <v>2</v>
      </c>
      <c r="I747" t="s">
        <v>502</v>
      </c>
      <c r="J747" t="s">
        <v>454</v>
      </c>
      <c r="K747">
        <v>0</v>
      </c>
      <c r="L747">
        <v>0</v>
      </c>
      <c r="M747" t="s">
        <v>2530</v>
      </c>
      <c r="N747" t="s">
        <v>2581</v>
      </c>
    </row>
    <row r="748" spans="1:14" hidden="1" x14ac:dyDescent="0.25">
      <c r="A748" t="s">
        <v>454</v>
      </c>
      <c r="B748" s="238">
        <v>1123063</v>
      </c>
      <c r="C748" s="233">
        <v>1123063</v>
      </c>
      <c r="D748">
        <v>112306</v>
      </c>
      <c r="E748">
        <v>2025</v>
      </c>
      <c r="G748">
        <v>0</v>
      </c>
      <c r="H748" s="238">
        <v>3</v>
      </c>
      <c r="I748" t="s">
        <v>502</v>
      </c>
      <c r="J748" t="s">
        <v>454</v>
      </c>
      <c r="K748">
        <v>0</v>
      </c>
      <c r="L748">
        <v>0</v>
      </c>
      <c r="M748" t="s">
        <v>2530</v>
      </c>
      <c r="N748" t="s">
        <v>2581</v>
      </c>
    </row>
    <row r="749" spans="1:14" hidden="1" x14ac:dyDescent="0.25">
      <c r="A749" t="s">
        <v>454</v>
      </c>
      <c r="B749" s="238">
        <v>1123064</v>
      </c>
      <c r="C749" s="233">
        <v>1123064</v>
      </c>
      <c r="D749">
        <v>112306</v>
      </c>
      <c r="E749">
        <v>1695</v>
      </c>
      <c r="G749">
        <v>0</v>
      </c>
      <c r="H749" s="238">
        <v>4</v>
      </c>
      <c r="I749" t="s">
        <v>502</v>
      </c>
      <c r="J749" t="s">
        <v>454</v>
      </c>
      <c r="K749">
        <v>0</v>
      </c>
      <c r="L749">
        <v>0</v>
      </c>
      <c r="M749" t="s">
        <v>2530</v>
      </c>
      <c r="N749" t="s">
        <v>2581</v>
      </c>
    </row>
    <row r="750" spans="1:14" hidden="1" x14ac:dyDescent="0.25">
      <c r="A750" t="s">
        <v>454</v>
      </c>
      <c r="B750" s="238">
        <v>1123065</v>
      </c>
      <c r="C750" s="233">
        <v>1123065</v>
      </c>
      <c r="D750">
        <v>112306</v>
      </c>
      <c r="E750">
        <v>2130</v>
      </c>
      <c r="G750">
        <v>0</v>
      </c>
      <c r="H750" s="238">
        <v>5</v>
      </c>
      <c r="I750" t="s">
        <v>502</v>
      </c>
      <c r="J750" t="s">
        <v>454</v>
      </c>
      <c r="K750">
        <v>0</v>
      </c>
      <c r="L750">
        <v>0</v>
      </c>
      <c r="M750" t="s">
        <v>2530</v>
      </c>
      <c r="N750" t="s">
        <v>2581</v>
      </c>
    </row>
    <row r="751" spans="1:14" hidden="1" x14ac:dyDescent="0.25">
      <c r="A751" t="s">
        <v>392</v>
      </c>
      <c r="B751" s="238">
        <v>1111541</v>
      </c>
      <c r="C751" s="233">
        <v>1111541</v>
      </c>
      <c r="D751">
        <v>111154</v>
      </c>
      <c r="F751" t="s">
        <v>397</v>
      </c>
      <c r="G751">
        <v>0</v>
      </c>
      <c r="H751" s="238">
        <v>1</v>
      </c>
      <c r="I751" t="s">
        <v>2826</v>
      </c>
      <c r="J751" t="s">
        <v>392</v>
      </c>
      <c r="K751">
        <v>0</v>
      </c>
      <c r="L751">
        <v>0</v>
      </c>
      <c r="M751" t="s">
        <v>2530</v>
      </c>
      <c r="N751" t="s">
        <v>2583</v>
      </c>
    </row>
    <row r="752" spans="1:14" hidden="1" x14ac:dyDescent="0.25">
      <c r="A752" t="s">
        <v>392</v>
      </c>
      <c r="B752" s="238">
        <v>1111542</v>
      </c>
      <c r="C752" s="233">
        <v>1111542</v>
      </c>
      <c r="D752">
        <v>111154</v>
      </c>
      <c r="F752" t="s">
        <v>397</v>
      </c>
      <c r="G752">
        <v>0</v>
      </c>
      <c r="H752" s="238">
        <v>2</v>
      </c>
      <c r="I752" t="s">
        <v>2826</v>
      </c>
      <c r="J752" t="s">
        <v>392</v>
      </c>
      <c r="K752">
        <v>0</v>
      </c>
      <c r="L752">
        <v>0</v>
      </c>
      <c r="M752" t="s">
        <v>2530</v>
      </c>
      <c r="N752" t="s">
        <v>2583</v>
      </c>
    </row>
    <row r="753" spans="1:14" hidden="1" x14ac:dyDescent="0.25">
      <c r="A753" t="s">
        <v>392</v>
      </c>
      <c r="B753" s="238">
        <v>1111543</v>
      </c>
      <c r="C753" s="233">
        <v>1111543</v>
      </c>
      <c r="D753">
        <v>111154</v>
      </c>
      <c r="F753" t="s">
        <v>397</v>
      </c>
      <c r="G753">
        <v>0</v>
      </c>
      <c r="H753" s="238">
        <v>3</v>
      </c>
      <c r="I753" t="s">
        <v>2826</v>
      </c>
      <c r="J753" t="s">
        <v>392</v>
      </c>
      <c r="K753">
        <v>0</v>
      </c>
      <c r="L753">
        <v>0</v>
      </c>
      <c r="M753" t="s">
        <v>2530</v>
      </c>
      <c r="N753" t="s">
        <v>2583</v>
      </c>
    </row>
    <row r="754" spans="1:14" hidden="1" x14ac:dyDescent="0.25">
      <c r="A754" t="s">
        <v>392</v>
      </c>
      <c r="B754" s="238">
        <v>1111544</v>
      </c>
      <c r="C754" s="233">
        <v>1111544</v>
      </c>
      <c r="D754">
        <v>111154</v>
      </c>
      <c r="F754" t="s">
        <v>397</v>
      </c>
      <c r="G754">
        <v>0</v>
      </c>
      <c r="H754" s="238">
        <v>4</v>
      </c>
      <c r="I754" t="s">
        <v>2826</v>
      </c>
      <c r="J754" t="s">
        <v>392</v>
      </c>
      <c r="K754">
        <v>0</v>
      </c>
      <c r="L754">
        <v>0</v>
      </c>
      <c r="M754" t="s">
        <v>2530</v>
      </c>
      <c r="N754" t="s">
        <v>2583</v>
      </c>
    </row>
    <row r="755" spans="1:14" hidden="1" x14ac:dyDescent="0.25">
      <c r="A755" t="s">
        <v>392</v>
      </c>
      <c r="B755" s="238">
        <v>1111545</v>
      </c>
      <c r="C755" s="233">
        <v>1111545</v>
      </c>
      <c r="D755">
        <v>111154</v>
      </c>
      <c r="F755" t="s">
        <v>397</v>
      </c>
      <c r="G755">
        <v>0</v>
      </c>
      <c r="H755" s="238">
        <v>5</v>
      </c>
      <c r="I755" t="s">
        <v>2826</v>
      </c>
      <c r="J755" t="s">
        <v>392</v>
      </c>
      <c r="K755">
        <v>0</v>
      </c>
      <c r="L755">
        <v>0</v>
      </c>
      <c r="M755" t="s">
        <v>2530</v>
      </c>
      <c r="N755" t="s">
        <v>2583</v>
      </c>
    </row>
    <row r="756" spans="1:14" hidden="1" x14ac:dyDescent="0.25">
      <c r="A756" t="s">
        <v>615</v>
      </c>
      <c r="B756" s="238">
        <v>1143691</v>
      </c>
      <c r="C756" s="233">
        <v>1143691</v>
      </c>
      <c r="D756">
        <v>114369</v>
      </c>
      <c r="E756">
        <v>20.7</v>
      </c>
      <c r="G756">
        <v>1</v>
      </c>
      <c r="H756" s="238">
        <v>1</v>
      </c>
      <c r="I756" t="s">
        <v>40</v>
      </c>
      <c r="J756" t="s">
        <v>615</v>
      </c>
      <c r="K756">
        <v>0</v>
      </c>
      <c r="L756">
        <v>0</v>
      </c>
      <c r="M756" t="s">
        <v>2576</v>
      </c>
      <c r="N756" t="s">
        <v>2577</v>
      </c>
    </row>
    <row r="757" spans="1:14" hidden="1" x14ac:dyDescent="0.25">
      <c r="A757" t="s">
        <v>615</v>
      </c>
      <c r="B757" s="238">
        <v>1143692</v>
      </c>
      <c r="C757" s="233">
        <v>1143692</v>
      </c>
      <c r="D757">
        <v>114369</v>
      </c>
      <c r="E757">
        <v>30.5</v>
      </c>
      <c r="G757">
        <v>1</v>
      </c>
      <c r="H757" s="238">
        <v>2</v>
      </c>
      <c r="I757" t="s">
        <v>40</v>
      </c>
      <c r="J757" t="s">
        <v>615</v>
      </c>
      <c r="K757">
        <v>0</v>
      </c>
      <c r="L757">
        <v>0</v>
      </c>
      <c r="M757" t="s">
        <v>2576</v>
      </c>
      <c r="N757" t="s">
        <v>2577</v>
      </c>
    </row>
    <row r="758" spans="1:14" hidden="1" x14ac:dyDescent="0.25">
      <c r="A758" t="s">
        <v>615</v>
      </c>
      <c r="B758" s="238">
        <v>1143693</v>
      </c>
      <c r="C758" s="233">
        <v>1143693</v>
      </c>
      <c r="D758">
        <v>114369</v>
      </c>
      <c r="E758">
        <v>38.1</v>
      </c>
      <c r="G758">
        <v>1</v>
      </c>
      <c r="H758" s="238">
        <v>3</v>
      </c>
      <c r="I758" t="s">
        <v>40</v>
      </c>
      <c r="J758" t="s">
        <v>615</v>
      </c>
      <c r="K758">
        <v>0</v>
      </c>
      <c r="L758">
        <v>0</v>
      </c>
      <c r="M758" t="s">
        <v>2576</v>
      </c>
      <c r="N758" t="s">
        <v>2577</v>
      </c>
    </row>
    <row r="759" spans="1:14" hidden="1" x14ac:dyDescent="0.25">
      <c r="A759" t="s">
        <v>615</v>
      </c>
      <c r="B759" s="238">
        <v>1143694</v>
      </c>
      <c r="C759" s="233">
        <v>1143694</v>
      </c>
      <c r="D759">
        <v>114369</v>
      </c>
      <c r="E759">
        <v>27.2</v>
      </c>
      <c r="G759">
        <v>1</v>
      </c>
      <c r="H759" s="238">
        <v>4</v>
      </c>
      <c r="I759" t="s">
        <v>40</v>
      </c>
      <c r="J759" t="s">
        <v>615</v>
      </c>
      <c r="K759">
        <v>0</v>
      </c>
      <c r="L759">
        <v>0</v>
      </c>
      <c r="M759" t="s">
        <v>2576</v>
      </c>
      <c r="N759" t="s">
        <v>2577</v>
      </c>
    </row>
    <row r="760" spans="1:14" hidden="1" x14ac:dyDescent="0.25">
      <c r="A760" t="s">
        <v>615</v>
      </c>
      <c r="B760" s="238">
        <v>1143695</v>
      </c>
      <c r="C760" s="233">
        <v>1143695</v>
      </c>
      <c r="D760">
        <v>114369</v>
      </c>
      <c r="E760">
        <v>33.700000000000003</v>
      </c>
      <c r="G760">
        <v>1</v>
      </c>
      <c r="H760" s="238">
        <v>5</v>
      </c>
      <c r="I760" t="s">
        <v>40</v>
      </c>
      <c r="J760" t="s">
        <v>615</v>
      </c>
      <c r="K760">
        <v>0</v>
      </c>
      <c r="L760">
        <v>0</v>
      </c>
      <c r="M760" t="s">
        <v>2576</v>
      </c>
      <c r="N760" t="s">
        <v>2577</v>
      </c>
    </row>
    <row r="761" spans="1:14" hidden="1" x14ac:dyDescent="0.25">
      <c r="A761" t="s">
        <v>607</v>
      </c>
      <c r="B761" s="238">
        <v>1131011</v>
      </c>
      <c r="C761" s="233">
        <v>1131011</v>
      </c>
      <c r="D761">
        <v>113101</v>
      </c>
      <c r="E761">
        <v>3.5</v>
      </c>
      <c r="G761">
        <v>1</v>
      </c>
      <c r="H761" s="238">
        <v>1</v>
      </c>
      <c r="I761" t="s">
        <v>609</v>
      </c>
      <c r="J761" t="s">
        <v>607</v>
      </c>
      <c r="K761">
        <v>0</v>
      </c>
      <c r="L761">
        <v>0</v>
      </c>
      <c r="M761" t="s">
        <v>2503</v>
      </c>
      <c r="N761" t="s">
        <v>1991</v>
      </c>
    </row>
    <row r="762" spans="1:14" hidden="1" x14ac:dyDescent="0.25">
      <c r="A762" t="s">
        <v>607</v>
      </c>
      <c r="B762" s="238">
        <v>1131012</v>
      </c>
      <c r="C762" s="233">
        <v>1131012</v>
      </c>
      <c r="D762">
        <v>113101</v>
      </c>
      <c r="E762">
        <v>4.3</v>
      </c>
      <c r="G762">
        <v>1</v>
      </c>
      <c r="H762" s="238">
        <v>2</v>
      </c>
      <c r="I762" t="s">
        <v>609</v>
      </c>
      <c r="J762" t="s">
        <v>607</v>
      </c>
      <c r="K762">
        <v>0</v>
      </c>
      <c r="L762">
        <v>0</v>
      </c>
      <c r="M762" t="s">
        <v>2503</v>
      </c>
      <c r="N762" t="s">
        <v>1991</v>
      </c>
    </row>
    <row r="763" spans="1:14" hidden="1" x14ac:dyDescent="0.25">
      <c r="A763" t="s">
        <v>607</v>
      </c>
      <c r="B763" s="238">
        <v>1131013</v>
      </c>
      <c r="C763" s="233">
        <v>1131013</v>
      </c>
      <c r="D763">
        <v>113101</v>
      </c>
      <c r="E763">
        <v>5.5</v>
      </c>
      <c r="G763">
        <v>1</v>
      </c>
      <c r="H763" s="238">
        <v>3</v>
      </c>
      <c r="I763" t="s">
        <v>609</v>
      </c>
      <c r="J763" t="s">
        <v>607</v>
      </c>
      <c r="K763">
        <v>0</v>
      </c>
      <c r="L763">
        <v>0</v>
      </c>
      <c r="M763" t="s">
        <v>2503</v>
      </c>
      <c r="N763" t="s">
        <v>1991</v>
      </c>
    </row>
    <row r="764" spans="1:14" hidden="1" x14ac:dyDescent="0.25">
      <c r="A764" t="s">
        <v>607</v>
      </c>
      <c r="B764" s="238">
        <v>1131014</v>
      </c>
      <c r="C764" s="233">
        <v>1131014</v>
      </c>
      <c r="D764">
        <v>113101</v>
      </c>
      <c r="E764">
        <v>4.5999999999999996</v>
      </c>
      <c r="G764">
        <v>1</v>
      </c>
      <c r="H764" s="238">
        <v>4</v>
      </c>
      <c r="I764" t="s">
        <v>609</v>
      </c>
      <c r="J764" t="s">
        <v>607</v>
      </c>
      <c r="K764">
        <v>0</v>
      </c>
      <c r="L764">
        <v>0</v>
      </c>
      <c r="M764" t="s">
        <v>2503</v>
      </c>
      <c r="N764" t="s">
        <v>1991</v>
      </c>
    </row>
    <row r="765" spans="1:14" hidden="1" x14ac:dyDescent="0.25">
      <c r="A765" t="s">
        <v>607</v>
      </c>
      <c r="B765" s="238">
        <v>1131015</v>
      </c>
      <c r="C765" s="233">
        <v>1131015</v>
      </c>
      <c r="D765">
        <v>113101</v>
      </c>
      <c r="E765">
        <v>5.8</v>
      </c>
      <c r="G765">
        <v>1</v>
      </c>
      <c r="H765" s="238">
        <v>5</v>
      </c>
      <c r="I765" t="s">
        <v>609</v>
      </c>
      <c r="J765" t="s">
        <v>607</v>
      </c>
      <c r="K765">
        <v>0</v>
      </c>
      <c r="L765">
        <v>0</v>
      </c>
      <c r="M765" t="s">
        <v>2503</v>
      </c>
      <c r="N765" t="s">
        <v>1991</v>
      </c>
    </row>
    <row r="766" spans="1:14" hidden="1" x14ac:dyDescent="0.25">
      <c r="A766" t="s">
        <v>607</v>
      </c>
      <c r="B766" s="238">
        <v>24011131011</v>
      </c>
      <c r="C766" s="238" t="s">
        <v>298</v>
      </c>
      <c r="D766">
        <v>113101</v>
      </c>
      <c r="E766">
        <v>1.25</v>
      </c>
      <c r="G766">
        <v>0</v>
      </c>
      <c r="H766" s="238">
        <v>1</v>
      </c>
      <c r="I766" t="s">
        <v>2968</v>
      </c>
      <c r="J766" t="s">
        <v>607</v>
      </c>
      <c r="K766">
        <v>2401</v>
      </c>
      <c r="L766">
        <v>0</v>
      </c>
      <c r="M766" t="s">
        <v>2503</v>
      </c>
      <c r="N766" t="s">
        <v>1991</v>
      </c>
    </row>
    <row r="767" spans="1:14" hidden="1" x14ac:dyDescent="0.25">
      <c r="A767" t="s">
        <v>607</v>
      </c>
      <c r="B767" s="238">
        <v>24011131012</v>
      </c>
      <c r="C767" s="238" t="s">
        <v>298</v>
      </c>
      <c r="D767">
        <v>113101</v>
      </c>
      <c r="E767">
        <v>1.55</v>
      </c>
      <c r="G767">
        <v>0</v>
      </c>
      <c r="H767" s="238">
        <v>2</v>
      </c>
      <c r="I767" t="s">
        <v>2969</v>
      </c>
      <c r="J767" t="s">
        <v>607</v>
      </c>
      <c r="K767">
        <v>2401</v>
      </c>
      <c r="L767">
        <v>0</v>
      </c>
      <c r="M767" t="s">
        <v>2503</v>
      </c>
      <c r="N767" t="s">
        <v>1991</v>
      </c>
    </row>
    <row r="768" spans="1:14" hidden="1" x14ac:dyDescent="0.25">
      <c r="A768" t="s">
        <v>607</v>
      </c>
      <c r="B768" s="238">
        <v>24011131013</v>
      </c>
      <c r="C768" s="238" t="s">
        <v>298</v>
      </c>
      <c r="D768">
        <v>113101</v>
      </c>
      <c r="E768">
        <v>2</v>
      </c>
      <c r="G768">
        <v>0</v>
      </c>
      <c r="H768" s="238">
        <v>3</v>
      </c>
      <c r="I768" t="s">
        <v>2970</v>
      </c>
      <c r="J768" t="s">
        <v>607</v>
      </c>
      <c r="K768">
        <v>2401</v>
      </c>
      <c r="L768">
        <v>0</v>
      </c>
      <c r="M768" t="s">
        <v>2503</v>
      </c>
      <c r="N768" t="s">
        <v>1991</v>
      </c>
    </row>
    <row r="769" spans="1:14" hidden="1" x14ac:dyDescent="0.25">
      <c r="A769" t="s">
        <v>607</v>
      </c>
      <c r="B769" s="238">
        <v>24011131014</v>
      </c>
      <c r="C769" s="238" t="s">
        <v>298</v>
      </c>
      <c r="D769">
        <v>113101</v>
      </c>
      <c r="E769">
        <v>1.65</v>
      </c>
      <c r="G769">
        <v>0</v>
      </c>
      <c r="H769" s="238">
        <v>4</v>
      </c>
      <c r="I769" t="s">
        <v>2971</v>
      </c>
      <c r="J769" t="s">
        <v>607</v>
      </c>
      <c r="K769">
        <v>2401</v>
      </c>
      <c r="L769">
        <v>0</v>
      </c>
      <c r="M769" t="s">
        <v>2503</v>
      </c>
      <c r="N769" t="s">
        <v>1991</v>
      </c>
    </row>
    <row r="770" spans="1:14" hidden="1" x14ac:dyDescent="0.25">
      <c r="A770" t="s">
        <v>607</v>
      </c>
      <c r="B770" s="238">
        <v>24011131015</v>
      </c>
      <c r="C770" s="238" t="s">
        <v>298</v>
      </c>
      <c r="D770">
        <v>113101</v>
      </c>
      <c r="E770">
        <v>2.1</v>
      </c>
      <c r="G770">
        <v>0</v>
      </c>
      <c r="H770" s="238">
        <v>5</v>
      </c>
      <c r="I770" t="s">
        <v>2972</v>
      </c>
      <c r="J770" t="s">
        <v>607</v>
      </c>
      <c r="K770">
        <v>2401</v>
      </c>
      <c r="L770">
        <v>0</v>
      </c>
      <c r="M770" t="s">
        <v>2503</v>
      </c>
      <c r="N770" t="s">
        <v>1991</v>
      </c>
    </row>
    <row r="771" spans="1:14" hidden="1" x14ac:dyDescent="0.25">
      <c r="A771" t="s">
        <v>607</v>
      </c>
      <c r="B771" s="238">
        <v>1142161</v>
      </c>
      <c r="C771" s="233">
        <v>1142161</v>
      </c>
      <c r="D771">
        <v>114216</v>
      </c>
      <c r="E771">
        <v>2.8</v>
      </c>
      <c r="G771">
        <v>1</v>
      </c>
      <c r="H771" s="238">
        <v>1</v>
      </c>
      <c r="I771" t="s">
        <v>884</v>
      </c>
      <c r="J771" t="s">
        <v>607</v>
      </c>
      <c r="K771">
        <v>0</v>
      </c>
      <c r="L771">
        <v>0</v>
      </c>
      <c r="M771" t="s">
        <v>2552</v>
      </c>
      <c r="N771" t="s">
        <v>2568</v>
      </c>
    </row>
    <row r="772" spans="1:14" hidden="1" x14ac:dyDescent="0.25">
      <c r="A772" t="s">
        <v>607</v>
      </c>
      <c r="B772" s="238">
        <v>1142162</v>
      </c>
      <c r="C772" s="233">
        <v>1142162</v>
      </c>
      <c r="D772">
        <v>114216</v>
      </c>
      <c r="E772">
        <v>3.45</v>
      </c>
      <c r="G772">
        <v>1</v>
      </c>
      <c r="H772" s="238">
        <v>2</v>
      </c>
      <c r="I772" t="s">
        <v>884</v>
      </c>
      <c r="J772" t="s">
        <v>607</v>
      </c>
      <c r="K772">
        <v>0</v>
      </c>
      <c r="L772">
        <v>0</v>
      </c>
      <c r="M772" t="s">
        <v>2552</v>
      </c>
      <c r="N772" t="s">
        <v>2568</v>
      </c>
    </row>
    <row r="773" spans="1:14" hidden="1" x14ac:dyDescent="0.25">
      <c r="A773" t="s">
        <v>607</v>
      </c>
      <c r="B773" s="238">
        <v>1142163</v>
      </c>
      <c r="C773" s="233">
        <v>1142163</v>
      </c>
      <c r="D773">
        <v>114216</v>
      </c>
      <c r="E773">
        <v>4.3</v>
      </c>
      <c r="G773">
        <v>1</v>
      </c>
      <c r="H773" s="238">
        <v>3</v>
      </c>
      <c r="I773" t="s">
        <v>884</v>
      </c>
      <c r="J773" t="s">
        <v>607</v>
      </c>
      <c r="K773">
        <v>0</v>
      </c>
      <c r="L773">
        <v>0</v>
      </c>
      <c r="M773" t="s">
        <v>2552</v>
      </c>
      <c r="N773" t="s">
        <v>2568</v>
      </c>
    </row>
    <row r="774" spans="1:14" hidden="1" x14ac:dyDescent="0.25">
      <c r="A774" t="s">
        <v>607</v>
      </c>
      <c r="B774" s="238">
        <v>1142164</v>
      </c>
      <c r="C774" s="233">
        <v>1142164</v>
      </c>
      <c r="D774">
        <v>114216</v>
      </c>
      <c r="E774">
        <v>3.65</v>
      </c>
      <c r="G774">
        <v>1</v>
      </c>
      <c r="H774" s="238">
        <v>4</v>
      </c>
      <c r="I774" t="s">
        <v>884</v>
      </c>
      <c r="J774" t="s">
        <v>607</v>
      </c>
      <c r="K774">
        <v>0</v>
      </c>
      <c r="L774">
        <v>0</v>
      </c>
      <c r="M774" t="s">
        <v>2552</v>
      </c>
      <c r="N774" t="s">
        <v>2568</v>
      </c>
    </row>
    <row r="775" spans="1:14" hidden="1" x14ac:dyDescent="0.25">
      <c r="A775" t="s">
        <v>607</v>
      </c>
      <c r="B775" s="238">
        <v>1142165</v>
      </c>
      <c r="C775" s="233">
        <v>1142165</v>
      </c>
      <c r="D775">
        <v>114216</v>
      </c>
      <c r="E775">
        <v>4.55</v>
      </c>
      <c r="G775">
        <v>1</v>
      </c>
      <c r="H775" s="238">
        <v>5</v>
      </c>
      <c r="I775" t="s">
        <v>884</v>
      </c>
      <c r="J775" t="s">
        <v>607</v>
      </c>
      <c r="K775">
        <v>0</v>
      </c>
      <c r="L775">
        <v>0</v>
      </c>
      <c r="M775" t="s">
        <v>2552</v>
      </c>
      <c r="N775" t="s">
        <v>2568</v>
      </c>
    </row>
    <row r="776" spans="1:14" hidden="1" x14ac:dyDescent="0.25">
      <c r="A776" t="s">
        <v>607</v>
      </c>
      <c r="B776" s="238">
        <v>42081142161</v>
      </c>
      <c r="C776" s="238" t="s">
        <v>298</v>
      </c>
      <c r="D776">
        <v>114216</v>
      </c>
      <c r="E776">
        <v>1.28</v>
      </c>
      <c r="G776">
        <v>0</v>
      </c>
      <c r="H776" s="238">
        <v>1</v>
      </c>
      <c r="I776" t="s">
        <v>2590</v>
      </c>
      <c r="J776" t="s">
        <v>607</v>
      </c>
      <c r="K776">
        <v>4208</v>
      </c>
      <c r="L776">
        <v>0</v>
      </c>
      <c r="M776" t="s">
        <v>2552</v>
      </c>
      <c r="N776" t="s">
        <v>2568</v>
      </c>
    </row>
    <row r="777" spans="1:14" hidden="1" x14ac:dyDescent="0.25">
      <c r="A777" t="s">
        <v>607</v>
      </c>
      <c r="B777" s="238">
        <v>42081142162</v>
      </c>
      <c r="C777" s="238" t="s">
        <v>298</v>
      </c>
      <c r="D777">
        <v>114216</v>
      </c>
      <c r="E777">
        <v>1.28</v>
      </c>
      <c r="G777">
        <v>0</v>
      </c>
      <c r="H777" s="238">
        <v>2</v>
      </c>
      <c r="I777" t="s">
        <v>2590</v>
      </c>
      <c r="J777" t="s">
        <v>607</v>
      </c>
      <c r="K777">
        <v>4208</v>
      </c>
      <c r="L777">
        <v>0</v>
      </c>
      <c r="M777" t="s">
        <v>2552</v>
      </c>
      <c r="N777" t="s">
        <v>2568</v>
      </c>
    </row>
    <row r="778" spans="1:14" hidden="1" x14ac:dyDescent="0.25">
      <c r="A778" t="s">
        <v>607</v>
      </c>
      <c r="B778" s="238">
        <v>42081142163</v>
      </c>
      <c r="C778" s="238" t="s">
        <v>298</v>
      </c>
      <c r="D778">
        <v>114216</v>
      </c>
      <c r="E778">
        <v>1.28</v>
      </c>
      <c r="G778">
        <v>0</v>
      </c>
      <c r="H778" s="238">
        <v>3</v>
      </c>
      <c r="I778" t="s">
        <v>2590</v>
      </c>
      <c r="J778" t="s">
        <v>607</v>
      </c>
      <c r="K778">
        <v>4208</v>
      </c>
      <c r="L778">
        <v>0</v>
      </c>
      <c r="M778" t="s">
        <v>2552</v>
      </c>
      <c r="N778" t="s">
        <v>2568</v>
      </c>
    </row>
    <row r="779" spans="1:14" hidden="1" x14ac:dyDescent="0.25">
      <c r="A779" t="s">
        <v>607</v>
      </c>
      <c r="B779" s="238">
        <v>42081142164</v>
      </c>
      <c r="C779" s="238" t="s">
        <v>298</v>
      </c>
      <c r="D779">
        <v>114216</v>
      </c>
      <c r="E779">
        <v>1.28</v>
      </c>
      <c r="G779">
        <v>0</v>
      </c>
      <c r="H779" s="238">
        <v>4</v>
      </c>
      <c r="I779" t="s">
        <v>2590</v>
      </c>
      <c r="J779" t="s">
        <v>607</v>
      </c>
      <c r="K779">
        <v>4208</v>
      </c>
      <c r="L779">
        <v>0</v>
      </c>
      <c r="M779" t="s">
        <v>2552</v>
      </c>
      <c r="N779" t="s">
        <v>2568</v>
      </c>
    </row>
    <row r="780" spans="1:14" hidden="1" x14ac:dyDescent="0.25">
      <c r="A780" t="s">
        <v>607</v>
      </c>
      <c r="B780" s="238">
        <v>42081142165</v>
      </c>
      <c r="C780" s="238" t="s">
        <v>298</v>
      </c>
      <c r="D780">
        <v>114216</v>
      </c>
      <c r="E780">
        <v>1.28</v>
      </c>
      <c r="G780">
        <v>0</v>
      </c>
      <c r="H780" s="238">
        <v>5</v>
      </c>
      <c r="I780" t="s">
        <v>2590</v>
      </c>
      <c r="J780" t="s">
        <v>607</v>
      </c>
      <c r="K780">
        <v>4208</v>
      </c>
      <c r="L780">
        <v>0</v>
      </c>
      <c r="M780" t="s">
        <v>2552</v>
      </c>
      <c r="N780" t="s">
        <v>2568</v>
      </c>
    </row>
    <row r="781" spans="1:14" hidden="1" x14ac:dyDescent="0.25">
      <c r="A781" t="s">
        <v>2591</v>
      </c>
      <c r="B781" s="238">
        <v>1114961</v>
      </c>
      <c r="C781" s="233">
        <v>1114961</v>
      </c>
      <c r="D781">
        <v>111496</v>
      </c>
      <c r="F781" t="s">
        <v>397</v>
      </c>
      <c r="G781">
        <v>0</v>
      </c>
      <c r="H781" s="238">
        <v>1</v>
      </c>
      <c r="I781" t="s">
        <v>2592</v>
      </c>
      <c r="J781" t="s">
        <v>2591</v>
      </c>
      <c r="K781">
        <v>0</v>
      </c>
      <c r="L781">
        <v>0</v>
      </c>
      <c r="M781" t="s">
        <v>2593</v>
      </c>
    </row>
    <row r="782" spans="1:14" hidden="1" x14ac:dyDescent="0.25">
      <c r="A782" t="s">
        <v>2591</v>
      </c>
      <c r="B782" s="238">
        <v>1114962</v>
      </c>
      <c r="C782" s="233">
        <v>1114962</v>
      </c>
      <c r="D782">
        <v>111496</v>
      </c>
      <c r="F782" t="s">
        <v>397</v>
      </c>
      <c r="G782">
        <v>0</v>
      </c>
      <c r="H782" s="238">
        <v>2</v>
      </c>
      <c r="I782" t="s">
        <v>2592</v>
      </c>
      <c r="J782" t="s">
        <v>2591</v>
      </c>
      <c r="K782">
        <v>0</v>
      </c>
      <c r="L782">
        <v>0</v>
      </c>
      <c r="M782" t="s">
        <v>2593</v>
      </c>
    </row>
    <row r="783" spans="1:14" hidden="1" x14ac:dyDescent="0.25">
      <c r="A783" t="s">
        <v>2591</v>
      </c>
      <c r="B783" s="238">
        <v>1114963</v>
      </c>
      <c r="C783" s="233">
        <v>1114963</v>
      </c>
      <c r="D783">
        <v>111496</v>
      </c>
      <c r="F783" t="s">
        <v>397</v>
      </c>
      <c r="G783">
        <v>0</v>
      </c>
      <c r="H783" s="238">
        <v>3</v>
      </c>
      <c r="I783" t="s">
        <v>2592</v>
      </c>
      <c r="J783" t="s">
        <v>2591</v>
      </c>
      <c r="K783">
        <v>0</v>
      </c>
      <c r="L783">
        <v>0</v>
      </c>
      <c r="M783" t="s">
        <v>2593</v>
      </c>
    </row>
    <row r="784" spans="1:14" hidden="1" x14ac:dyDescent="0.25">
      <c r="A784" t="s">
        <v>2591</v>
      </c>
      <c r="B784" s="238">
        <v>1114964</v>
      </c>
      <c r="C784" s="233">
        <v>1114964</v>
      </c>
      <c r="D784">
        <v>111496</v>
      </c>
      <c r="F784" t="s">
        <v>397</v>
      </c>
      <c r="G784">
        <v>0</v>
      </c>
      <c r="H784" s="238">
        <v>4</v>
      </c>
      <c r="I784" t="s">
        <v>2592</v>
      </c>
      <c r="J784" t="s">
        <v>2591</v>
      </c>
      <c r="K784">
        <v>0</v>
      </c>
      <c r="L784">
        <v>0</v>
      </c>
      <c r="M784" t="s">
        <v>2593</v>
      </c>
    </row>
    <row r="785" spans="1:14" hidden="1" x14ac:dyDescent="0.25">
      <c r="A785" t="s">
        <v>2591</v>
      </c>
      <c r="B785" s="238">
        <v>1114965</v>
      </c>
      <c r="C785" s="233">
        <v>1114965</v>
      </c>
      <c r="D785">
        <v>111496</v>
      </c>
      <c r="F785" t="s">
        <v>397</v>
      </c>
      <c r="G785">
        <v>0</v>
      </c>
      <c r="H785" s="238">
        <v>5</v>
      </c>
      <c r="I785" t="s">
        <v>2592</v>
      </c>
      <c r="J785" t="s">
        <v>2591</v>
      </c>
      <c r="K785">
        <v>0</v>
      </c>
      <c r="L785">
        <v>0</v>
      </c>
      <c r="M785" t="s">
        <v>2593</v>
      </c>
    </row>
    <row r="786" spans="1:14" hidden="1" x14ac:dyDescent="0.25">
      <c r="A786" t="s">
        <v>615</v>
      </c>
      <c r="B786" s="238">
        <v>1140501</v>
      </c>
      <c r="C786" s="233">
        <v>1140501</v>
      </c>
      <c r="D786">
        <v>114050</v>
      </c>
      <c r="E786">
        <v>33.700000000000003</v>
      </c>
      <c r="G786">
        <v>1</v>
      </c>
      <c r="H786" s="238">
        <v>1</v>
      </c>
      <c r="I786" t="s">
        <v>853</v>
      </c>
      <c r="J786" t="s">
        <v>615</v>
      </c>
      <c r="K786">
        <v>0</v>
      </c>
      <c r="L786">
        <v>0</v>
      </c>
      <c r="M786" t="s">
        <v>2552</v>
      </c>
      <c r="N786" t="s">
        <v>2584</v>
      </c>
    </row>
    <row r="787" spans="1:14" hidden="1" x14ac:dyDescent="0.25">
      <c r="A787" t="s">
        <v>615</v>
      </c>
      <c r="B787" s="238">
        <v>1140502</v>
      </c>
      <c r="C787" s="233">
        <v>1140502</v>
      </c>
      <c r="D787">
        <v>114050</v>
      </c>
      <c r="E787">
        <v>41.4</v>
      </c>
      <c r="G787">
        <v>1</v>
      </c>
      <c r="H787" s="238">
        <v>2</v>
      </c>
      <c r="I787" t="s">
        <v>853</v>
      </c>
      <c r="J787" t="s">
        <v>615</v>
      </c>
      <c r="K787">
        <v>0</v>
      </c>
      <c r="L787">
        <v>0</v>
      </c>
      <c r="M787" t="s">
        <v>2552</v>
      </c>
      <c r="N787" t="s">
        <v>2584</v>
      </c>
    </row>
    <row r="788" spans="1:14" hidden="1" x14ac:dyDescent="0.25">
      <c r="A788" t="s">
        <v>615</v>
      </c>
      <c r="B788" s="238">
        <v>1140503</v>
      </c>
      <c r="C788" s="233">
        <v>1140503</v>
      </c>
      <c r="D788">
        <v>114050</v>
      </c>
      <c r="E788">
        <v>52.2</v>
      </c>
      <c r="G788">
        <v>1</v>
      </c>
      <c r="H788" s="238">
        <v>3</v>
      </c>
      <c r="I788" t="s">
        <v>853</v>
      </c>
      <c r="J788" t="s">
        <v>615</v>
      </c>
      <c r="K788">
        <v>0</v>
      </c>
      <c r="L788">
        <v>0</v>
      </c>
      <c r="M788" t="s">
        <v>2552</v>
      </c>
      <c r="N788" t="s">
        <v>2584</v>
      </c>
    </row>
    <row r="789" spans="1:14" hidden="1" x14ac:dyDescent="0.25">
      <c r="A789" t="s">
        <v>615</v>
      </c>
      <c r="B789" s="238">
        <v>1140504</v>
      </c>
      <c r="C789" s="233">
        <v>1140504</v>
      </c>
      <c r="D789">
        <v>114050</v>
      </c>
      <c r="E789">
        <v>43.5</v>
      </c>
      <c r="G789">
        <v>1</v>
      </c>
      <c r="H789" s="238">
        <v>4</v>
      </c>
      <c r="I789" t="s">
        <v>853</v>
      </c>
      <c r="J789" t="s">
        <v>615</v>
      </c>
      <c r="K789">
        <v>0</v>
      </c>
      <c r="L789">
        <v>0</v>
      </c>
      <c r="M789" t="s">
        <v>2552</v>
      </c>
      <c r="N789" t="s">
        <v>2584</v>
      </c>
    </row>
    <row r="790" spans="1:14" hidden="1" x14ac:dyDescent="0.25">
      <c r="A790" t="s">
        <v>615</v>
      </c>
      <c r="B790" s="238">
        <v>1140505</v>
      </c>
      <c r="C790" s="233">
        <v>1140505</v>
      </c>
      <c r="D790">
        <v>114050</v>
      </c>
      <c r="E790">
        <v>55.5</v>
      </c>
      <c r="G790">
        <v>1</v>
      </c>
      <c r="H790" s="238">
        <v>5</v>
      </c>
      <c r="I790" t="s">
        <v>853</v>
      </c>
      <c r="J790" t="s">
        <v>615</v>
      </c>
      <c r="K790">
        <v>0</v>
      </c>
      <c r="L790">
        <v>0</v>
      </c>
      <c r="M790" t="s">
        <v>2552</v>
      </c>
      <c r="N790" t="s">
        <v>2584</v>
      </c>
    </row>
    <row r="791" spans="1:14" hidden="1" x14ac:dyDescent="0.25">
      <c r="A791" t="s">
        <v>607</v>
      </c>
      <c r="B791" s="238">
        <v>1132701</v>
      </c>
      <c r="C791" s="233">
        <v>1132701</v>
      </c>
      <c r="D791">
        <v>113270</v>
      </c>
      <c r="F791" t="s">
        <v>397</v>
      </c>
      <c r="G791">
        <v>0</v>
      </c>
      <c r="H791" s="238">
        <v>1</v>
      </c>
      <c r="I791" t="s">
        <v>724</v>
      </c>
      <c r="J791" t="s">
        <v>607</v>
      </c>
      <c r="K791">
        <v>0</v>
      </c>
      <c r="L791">
        <v>0</v>
      </c>
      <c r="M791" t="s">
        <v>2552</v>
      </c>
      <c r="N791" t="s">
        <v>2107</v>
      </c>
    </row>
    <row r="792" spans="1:14" hidden="1" x14ac:dyDescent="0.25">
      <c r="A792" t="s">
        <v>607</v>
      </c>
      <c r="B792" s="238">
        <v>1132702</v>
      </c>
      <c r="C792" s="233">
        <v>1132702</v>
      </c>
      <c r="D792">
        <v>113270</v>
      </c>
      <c r="F792" t="s">
        <v>397</v>
      </c>
      <c r="G792">
        <v>0</v>
      </c>
      <c r="H792" s="238">
        <v>2</v>
      </c>
      <c r="I792" t="s">
        <v>724</v>
      </c>
      <c r="J792" t="s">
        <v>607</v>
      </c>
      <c r="K792">
        <v>0</v>
      </c>
      <c r="L792">
        <v>0</v>
      </c>
      <c r="M792" t="s">
        <v>2552</v>
      </c>
      <c r="N792" t="s">
        <v>2107</v>
      </c>
    </row>
    <row r="793" spans="1:14" hidden="1" x14ac:dyDescent="0.25">
      <c r="A793" t="s">
        <v>607</v>
      </c>
      <c r="B793" s="238">
        <v>1132703</v>
      </c>
      <c r="C793" s="233">
        <v>1132703</v>
      </c>
      <c r="D793">
        <v>113270</v>
      </c>
      <c r="F793" t="s">
        <v>397</v>
      </c>
      <c r="G793">
        <v>0</v>
      </c>
      <c r="H793" s="238">
        <v>3</v>
      </c>
      <c r="I793" t="s">
        <v>724</v>
      </c>
      <c r="J793" t="s">
        <v>607</v>
      </c>
      <c r="K793">
        <v>0</v>
      </c>
      <c r="L793">
        <v>0</v>
      </c>
      <c r="M793" t="s">
        <v>2552</v>
      </c>
      <c r="N793" t="s">
        <v>2107</v>
      </c>
    </row>
    <row r="794" spans="1:14" hidden="1" x14ac:dyDescent="0.25">
      <c r="A794" t="s">
        <v>607</v>
      </c>
      <c r="B794" s="238">
        <v>1132704</v>
      </c>
      <c r="C794" s="233">
        <v>1132704</v>
      </c>
      <c r="D794">
        <v>113270</v>
      </c>
      <c r="F794" t="s">
        <v>397</v>
      </c>
      <c r="G794">
        <v>0</v>
      </c>
      <c r="H794" s="238">
        <v>4</v>
      </c>
      <c r="I794" t="s">
        <v>724</v>
      </c>
      <c r="J794" t="s">
        <v>607</v>
      </c>
      <c r="K794">
        <v>0</v>
      </c>
      <c r="L794">
        <v>0</v>
      </c>
      <c r="M794" t="s">
        <v>2552</v>
      </c>
      <c r="N794" t="s">
        <v>2107</v>
      </c>
    </row>
    <row r="795" spans="1:14" hidden="1" x14ac:dyDescent="0.25">
      <c r="A795" t="s">
        <v>607</v>
      </c>
      <c r="B795" s="238">
        <v>1132705</v>
      </c>
      <c r="C795" s="233">
        <v>1132705</v>
      </c>
      <c r="D795">
        <v>113270</v>
      </c>
      <c r="F795" t="s">
        <v>397</v>
      </c>
      <c r="G795">
        <v>0</v>
      </c>
      <c r="H795" s="238">
        <v>5</v>
      </c>
      <c r="I795" t="s">
        <v>724</v>
      </c>
      <c r="J795" t="s">
        <v>607</v>
      </c>
      <c r="K795">
        <v>0</v>
      </c>
      <c r="L795">
        <v>0</v>
      </c>
      <c r="M795" t="s">
        <v>2552</v>
      </c>
      <c r="N795" t="s">
        <v>2107</v>
      </c>
    </row>
    <row r="796" spans="1:14" hidden="1" x14ac:dyDescent="0.25">
      <c r="A796" t="s">
        <v>615</v>
      </c>
      <c r="B796" s="238">
        <v>24011132621</v>
      </c>
      <c r="C796" s="238" t="s">
        <v>298</v>
      </c>
      <c r="D796">
        <v>113262</v>
      </c>
      <c r="E796">
        <v>18.7</v>
      </c>
      <c r="G796">
        <v>0</v>
      </c>
      <c r="H796" s="238">
        <v>1</v>
      </c>
      <c r="I796" t="s">
        <v>2915</v>
      </c>
      <c r="J796" t="s">
        <v>615</v>
      </c>
      <c r="K796">
        <v>2401</v>
      </c>
      <c r="L796">
        <v>0</v>
      </c>
      <c r="M796" t="s">
        <v>2552</v>
      </c>
      <c r="N796" t="s">
        <v>2558</v>
      </c>
    </row>
    <row r="797" spans="1:14" hidden="1" x14ac:dyDescent="0.25">
      <c r="A797" t="s">
        <v>615</v>
      </c>
      <c r="B797" s="238">
        <v>24011132622</v>
      </c>
      <c r="C797" s="238" t="s">
        <v>298</v>
      </c>
      <c r="D797">
        <v>113262</v>
      </c>
      <c r="E797">
        <v>23.4</v>
      </c>
      <c r="G797">
        <v>0</v>
      </c>
      <c r="H797" s="238">
        <v>2</v>
      </c>
      <c r="I797" t="s">
        <v>2916</v>
      </c>
      <c r="J797" t="s">
        <v>615</v>
      </c>
      <c r="K797">
        <v>2401</v>
      </c>
      <c r="L797">
        <v>0</v>
      </c>
      <c r="M797" t="s">
        <v>2552</v>
      </c>
      <c r="N797" t="s">
        <v>2558</v>
      </c>
    </row>
    <row r="798" spans="1:14" hidden="1" x14ac:dyDescent="0.25">
      <c r="A798" t="s">
        <v>615</v>
      </c>
      <c r="B798" s="238">
        <v>24011132623</v>
      </c>
      <c r="C798" s="238" t="s">
        <v>298</v>
      </c>
      <c r="D798">
        <v>113262</v>
      </c>
      <c r="E798">
        <v>29.15</v>
      </c>
      <c r="G798">
        <v>0</v>
      </c>
      <c r="H798" s="238">
        <v>3</v>
      </c>
      <c r="I798" t="s">
        <v>2917</v>
      </c>
      <c r="J798" t="s">
        <v>615</v>
      </c>
      <c r="K798">
        <v>2401</v>
      </c>
      <c r="L798">
        <v>0</v>
      </c>
      <c r="M798" t="s">
        <v>2552</v>
      </c>
      <c r="N798" t="s">
        <v>2558</v>
      </c>
    </row>
    <row r="799" spans="1:14" hidden="1" x14ac:dyDescent="0.25">
      <c r="A799" t="s">
        <v>615</v>
      </c>
      <c r="B799" s="238">
        <v>24011132624</v>
      </c>
      <c r="C799" s="238" t="s">
        <v>298</v>
      </c>
      <c r="D799">
        <v>113262</v>
      </c>
      <c r="E799">
        <v>24.85</v>
      </c>
      <c r="G799">
        <v>0</v>
      </c>
      <c r="H799" s="238">
        <v>4</v>
      </c>
      <c r="I799" t="s">
        <v>2918</v>
      </c>
      <c r="J799" t="s">
        <v>615</v>
      </c>
      <c r="K799">
        <v>2401</v>
      </c>
      <c r="L799">
        <v>0</v>
      </c>
      <c r="M799" t="s">
        <v>2552</v>
      </c>
      <c r="N799" t="s">
        <v>2558</v>
      </c>
    </row>
    <row r="800" spans="1:14" hidden="1" x14ac:dyDescent="0.25">
      <c r="A800" t="s">
        <v>615</v>
      </c>
      <c r="B800" s="238">
        <v>24011132625</v>
      </c>
      <c r="C800" s="238" t="s">
        <v>298</v>
      </c>
      <c r="D800">
        <v>113262</v>
      </c>
      <c r="E800">
        <v>30.6</v>
      </c>
      <c r="G800">
        <v>0</v>
      </c>
      <c r="H800" s="238">
        <v>5</v>
      </c>
      <c r="I800" t="s">
        <v>2919</v>
      </c>
      <c r="J800" t="s">
        <v>615</v>
      </c>
      <c r="K800">
        <v>2401</v>
      </c>
      <c r="L800">
        <v>0</v>
      </c>
      <c r="M800" t="s">
        <v>2552</v>
      </c>
      <c r="N800" t="s">
        <v>2558</v>
      </c>
    </row>
    <row r="801" spans="1:14" hidden="1" x14ac:dyDescent="0.25">
      <c r="A801" t="s">
        <v>615</v>
      </c>
      <c r="B801" s="238">
        <v>1132621</v>
      </c>
      <c r="C801" s="233">
        <v>1132621</v>
      </c>
      <c r="D801">
        <v>113262</v>
      </c>
      <c r="E801">
        <v>52</v>
      </c>
      <c r="G801">
        <v>1</v>
      </c>
      <c r="H801" s="238">
        <v>1</v>
      </c>
      <c r="I801" t="s">
        <v>43</v>
      </c>
      <c r="J801" t="s">
        <v>615</v>
      </c>
      <c r="K801">
        <v>0</v>
      </c>
      <c r="L801">
        <v>0</v>
      </c>
      <c r="M801" t="s">
        <v>2552</v>
      </c>
      <c r="N801" t="s">
        <v>2558</v>
      </c>
    </row>
    <row r="802" spans="1:14" hidden="1" x14ac:dyDescent="0.25">
      <c r="A802" t="s">
        <v>615</v>
      </c>
      <c r="B802" s="238">
        <v>1132622</v>
      </c>
      <c r="C802" s="233">
        <v>1132622</v>
      </c>
      <c r="D802">
        <v>113262</v>
      </c>
      <c r="E802">
        <v>65</v>
      </c>
      <c r="G802">
        <v>1</v>
      </c>
      <c r="H802" s="238">
        <v>2</v>
      </c>
      <c r="I802" t="s">
        <v>43</v>
      </c>
      <c r="J802" t="s">
        <v>615</v>
      </c>
      <c r="K802">
        <v>0</v>
      </c>
      <c r="L802">
        <v>0</v>
      </c>
      <c r="M802" t="s">
        <v>2552</v>
      </c>
      <c r="N802" t="s">
        <v>2558</v>
      </c>
    </row>
    <row r="803" spans="1:14" hidden="1" x14ac:dyDescent="0.25">
      <c r="A803" t="s">
        <v>615</v>
      </c>
      <c r="B803" s="238">
        <v>1132623</v>
      </c>
      <c r="C803" s="233">
        <v>1132623</v>
      </c>
      <c r="D803">
        <v>113262</v>
      </c>
      <c r="E803">
        <v>81</v>
      </c>
      <c r="G803">
        <v>1</v>
      </c>
      <c r="H803" s="238">
        <v>3</v>
      </c>
      <c r="I803" t="s">
        <v>43</v>
      </c>
      <c r="J803" t="s">
        <v>615</v>
      </c>
      <c r="K803">
        <v>0</v>
      </c>
      <c r="L803">
        <v>0</v>
      </c>
      <c r="M803" t="s">
        <v>2552</v>
      </c>
      <c r="N803" t="s">
        <v>2558</v>
      </c>
    </row>
    <row r="804" spans="1:14" hidden="1" x14ac:dyDescent="0.25">
      <c r="A804" t="s">
        <v>615</v>
      </c>
      <c r="B804" s="238">
        <v>1132624</v>
      </c>
      <c r="C804" s="233">
        <v>1132624</v>
      </c>
      <c r="D804">
        <v>113262</v>
      </c>
      <c r="E804">
        <v>69</v>
      </c>
      <c r="G804">
        <v>1</v>
      </c>
      <c r="H804" s="238">
        <v>4</v>
      </c>
      <c r="I804" t="s">
        <v>43</v>
      </c>
      <c r="J804" t="s">
        <v>615</v>
      </c>
      <c r="K804">
        <v>0</v>
      </c>
      <c r="L804">
        <v>0</v>
      </c>
      <c r="M804" t="s">
        <v>2552</v>
      </c>
      <c r="N804" t="s">
        <v>2558</v>
      </c>
    </row>
    <row r="805" spans="1:14" hidden="1" x14ac:dyDescent="0.25">
      <c r="A805" t="s">
        <v>615</v>
      </c>
      <c r="B805" s="238">
        <v>1132625</v>
      </c>
      <c r="C805" s="233">
        <v>1132625</v>
      </c>
      <c r="D805">
        <v>113262</v>
      </c>
      <c r="E805">
        <v>85</v>
      </c>
      <c r="G805">
        <v>1</v>
      </c>
      <c r="H805" s="238">
        <v>5</v>
      </c>
      <c r="I805" t="s">
        <v>43</v>
      </c>
      <c r="J805" t="s">
        <v>615</v>
      </c>
      <c r="K805">
        <v>0</v>
      </c>
      <c r="L805">
        <v>0</v>
      </c>
      <c r="M805" t="s">
        <v>2552</v>
      </c>
      <c r="N805" t="s">
        <v>2558</v>
      </c>
    </row>
    <row r="806" spans="1:14" hidden="1" x14ac:dyDescent="0.25">
      <c r="A806" t="s">
        <v>607</v>
      </c>
      <c r="B806" s="238">
        <v>24011132631</v>
      </c>
      <c r="C806" s="238" t="s">
        <v>298</v>
      </c>
      <c r="D806">
        <v>113263</v>
      </c>
      <c r="E806">
        <v>11.75</v>
      </c>
      <c r="G806">
        <v>0</v>
      </c>
      <c r="H806" s="238">
        <v>1</v>
      </c>
      <c r="I806" t="s">
        <v>2920</v>
      </c>
      <c r="J806" t="s">
        <v>607</v>
      </c>
      <c r="K806">
        <v>2401</v>
      </c>
      <c r="L806">
        <v>0</v>
      </c>
      <c r="M806" t="s">
        <v>2552</v>
      </c>
      <c r="N806" t="s">
        <v>2558</v>
      </c>
    </row>
    <row r="807" spans="1:14" hidden="1" x14ac:dyDescent="0.25">
      <c r="A807" t="s">
        <v>607</v>
      </c>
      <c r="B807" s="238">
        <v>24011132632</v>
      </c>
      <c r="C807" s="238" t="s">
        <v>298</v>
      </c>
      <c r="D807">
        <v>113263</v>
      </c>
      <c r="E807">
        <v>13.45</v>
      </c>
      <c r="G807">
        <v>0</v>
      </c>
      <c r="H807" s="238">
        <v>2</v>
      </c>
      <c r="I807" t="s">
        <v>2921</v>
      </c>
      <c r="J807" t="s">
        <v>607</v>
      </c>
      <c r="K807">
        <v>2401</v>
      </c>
      <c r="L807">
        <v>0</v>
      </c>
      <c r="M807" t="s">
        <v>2552</v>
      </c>
      <c r="N807" t="s">
        <v>2558</v>
      </c>
    </row>
    <row r="808" spans="1:14" hidden="1" x14ac:dyDescent="0.25">
      <c r="A808" t="s">
        <v>607</v>
      </c>
      <c r="B808" s="238">
        <v>24011132633</v>
      </c>
      <c r="C808" s="238" t="s">
        <v>298</v>
      </c>
      <c r="D808">
        <v>113263</v>
      </c>
      <c r="E808">
        <v>15.95</v>
      </c>
      <c r="G808">
        <v>0</v>
      </c>
      <c r="H808" s="238">
        <v>3</v>
      </c>
      <c r="I808" t="s">
        <v>2922</v>
      </c>
      <c r="J808" t="s">
        <v>607</v>
      </c>
      <c r="K808">
        <v>2401</v>
      </c>
      <c r="L808">
        <v>0</v>
      </c>
      <c r="M808" t="s">
        <v>2552</v>
      </c>
      <c r="N808" t="s">
        <v>2558</v>
      </c>
    </row>
    <row r="809" spans="1:14" hidden="1" x14ac:dyDescent="0.25">
      <c r="A809" t="s">
        <v>607</v>
      </c>
      <c r="B809" s="238">
        <v>1132631</v>
      </c>
      <c r="C809" s="233">
        <v>1132631</v>
      </c>
      <c r="D809">
        <v>113263</v>
      </c>
      <c r="E809">
        <v>28</v>
      </c>
      <c r="G809">
        <v>1</v>
      </c>
      <c r="H809" s="238">
        <v>1</v>
      </c>
      <c r="I809" t="s">
        <v>719</v>
      </c>
      <c r="J809" t="s">
        <v>607</v>
      </c>
      <c r="K809">
        <v>0</v>
      </c>
      <c r="L809">
        <v>0</v>
      </c>
      <c r="M809" t="s">
        <v>2552</v>
      </c>
      <c r="N809" t="s">
        <v>2558</v>
      </c>
    </row>
    <row r="810" spans="1:14" hidden="1" x14ac:dyDescent="0.25">
      <c r="A810" t="s">
        <v>607</v>
      </c>
      <c r="B810" s="238">
        <v>1132632</v>
      </c>
      <c r="C810" s="233">
        <v>1132632</v>
      </c>
      <c r="D810">
        <v>113263</v>
      </c>
      <c r="E810">
        <v>32</v>
      </c>
      <c r="G810">
        <v>1</v>
      </c>
      <c r="H810" s="238">
        <v>2</v>
      </c>
      <c r="I810" t="s">
        <v>719</v>
      </c>
      <c r="J810" t="s">
        <v>607</v>
      </c>
      <c r="K810">
        <v>0</v>
      </c>
      <c r="L810">
        <v>0</v>
      </c>
      <c r="M810" t="s">
        <v>2552</v>
      </c>
      <c r="N810" t="s">
        <v>2558</v>
      </c>
    </row>
    <row r="811" spans="1:14" hidden="1" x14ac:dyDescent="0.25">
      <c r="A811" t="s">
        <v>607</v>
      </c>
      <c r="B811" s="238">
        <v>1132633</v>
      </c>
      <c r="C811" s="233">
        <v>1132633</v>
      </c>
      <c r="D811">
        <v>113263</v>
      </c>
      <c r="E811">
        <v>38</v>
      </c>
      <c r="G811">
        <v>1</v>
      </c>
      <c r="H811" s="238">
        <v>3</v>
      </c>
      <c r="I811" t="s">
        <v>719</v>
      </c>
      <c r="J811" t="s">
        <v>607</v>
      </c>
      <c r="K811">
        <v>0</v>
      </c>
      <c r="L811">
        <v>0</v>
      </c>
      <c r="M811" t="s">
        <v>2552</v>
      </c>
      <c r="N811" t="s">
        <v>2558</v>
      </c>
    </row>
    <row r="812" spans="1:14" hidden="1" x14ac:dyDescent="0.25">
      <c r="A812" t="s">
        <v>607</v>
      </c>
      <c r="B812" s="238">
        <v>1132634</v>
      </c>
      <c r="C812" s="233">
        <v>1132634</v>
      </c>
      <c r="D812">
        <v>113263</v>
      </c>
      <c r="E812">
        <v>34</v>
      </c>
      <c r="G812">
        <v>1</v>
      </c>
      <c r="H812" s="238">
        <v>4</v>
      </c>
      <c r="I812" t="s">
        <v>719</v>
      </c>
      <c r="J812" t="s">
        <v>607</v>
      </c>
      <c r="K812">
        <v>0</v>
      </c>
      <c r="L812">
        <v>0</v>
      </c>
      <c r="M812" t="s">
        <v>2552</v>
      </c>
      <c r="N812" t="s">
        <v>2558</v>
      </c>
    </row>
    <row r="813" spans="1:14" hidden="1" x14ac:dyDescent="0.25">
      <c r="A813" t="s">
        <v>607</v>
      </c>
      <c r="B813" s="238">
        <v>1132635</v>
      </c>
      <c r="C813" s="233">
        <v>1132635</v>
      </c>
      <c r="D813">
        <v>113263</v>
      </c>
      <c r="E813">
        <v>40</v>
      </c>
      <c r="G813">
        <v>1</v>
      </c>
      <c r="H813" s="238">
        <v>5</v>
      </c>
      <c r="I813" t="s">
        <v>719</v>
      </c>
      <c r="J813" t="s">
        <v>607</v>
      </c>
      <c r="K813">
        <v>0</v>
      </c>
      <c r="L813">
        <v>0</v>
      </c>
      <c r="M813" t="s">
        <v>2552</v>
      </c>
      <c r="N813" t="s">
        <v>2558</v>
      </c>
    </row>
    <row r="814" spans="1:14" hidden="1" x14ac:dyDescent="0.25">
      <c r="A814" t="s">
        <v>607</v>
      </c>
      <c r="B814" s="238">
        <v>24011132672</v>
      </c>
      <c r="C814" s="238" t="s">
        <v>298</v>
      </c>
      <c r="D814">
        <v>113267</v>
      </c>
      <c r="E814">
        <v>11.5</v>
      </c>
      <c r="G814">
        <v>0</v>
      </c>
      <c r="H814" s="238">
        <v>2</v>
      </c>
      <c r="I814" t="s">
        <v>2923</v>
      </c>
      <c r="J814" t="s">
        <v>607</v>
      </c>
      <c r="K814">
        <v>2401</v>
      </c>
      <c r="L814">
        <v>0</v>
      </c>
      <c r="M814" t="s">
        <v>2552</v>
      </c>
      <c r="N814" t="s">
        <v>2558</v>
      </c>
    </row>
    <row r="815" spans="1:14" hidden="1" x14ac:dyDescent="0.25">
      <c r="A815" t="s">
        <v>607</v>
      </c>
      <c r="B815" s="238">
        <v>24011132673</v>
      </c>
      <c r="C815" s="238" t="s">
        <v>298</v>
      </c>
      <c r="D815">
        <v>113267</v>
      </c>
      <c r="E815">
        <v>13.7</v>
      </c>
      <c r="G815">
        <v>0</v>
      </c>
      <c r="H815" s="238">
        <v>3</v>
      </c>
      <c r="I815" t="s">
        <v>2924</v>
      </c>
      <c r="J815" t="s">
        <v>607</v>
      </c>
      <c r="K815">
        <v>2401</v>
      </c>
      <c r="L815">
        <v>0</v>
      </c>
      <c r="M815" t="s">
        <v>2552</v>
      </c>
      <c r="N815" t="s">
        <v>2558</v>
      </c>
    </row>
    <row r="816" spans="1:14" hidden="1" x14ac:dyDescent="0.25">
      <c r="A816" t="s">
        <v>607</v>
      </c>
      <c r="B816" s="238">
        <v>24011132674</v>
      </c>
      <c r="C816" s="238" t="s">
        <v>298</v>
      </c>
      <c r="D816">
        <v>113267</v>
      </c>
      <c r="E816">
        <v>12.25</v>
      </c>
      <c r="G816">
        <v>0</v>
      </c>
      <c r="H816" s="238">
        <v>4</v>
      </c>
      <c r="I816" t="s">
        <v>2925</v>
      </c>
      <c r="J816" t="s">
        <v>607</v>
      </c>
      <c r="K816">
        <v>2401</v>
      </c>
      <c r="L816">
        <v>0</v>
      </c>
      <c r="M816" t="s">
        <v>2552</v>
      </c>
      <c r="N816" t="s">
        <v>2558</v>
      </c>
    </row>
    <row r="817" spans="1:14" hidden="1" x14ac:dyDescent="0.25">
      <c r="A817" t="s">
        <v>607</v>
      </c>
      <c r="B817" s="238">
        <v>24011132675</v>
      </c>
      <c r="C817" s="238" t="s">
        <v>298</v>
      </c>
      <c r="D817">
        <v>113267</v>
      </c>
      <c r="E817">
        <v>14.4</v>
      </c>
      <c r="G817">
        <v>0</v>
      </c>
      <c r="H817" s="238">
        <v>5</v>
      </c>
      <c r="I817" t="s">
        <v>2926</v>
      </c>
      <c r="J817" t="s">
        <v>607</v>
      </c>
      <c r="K817">
        <v>2401</v>
      </c>
      <c r="L817">
        <v>0</v>
      </c>
      <c r="M817" t="s">
        <v>2552</v>
      </c>
      <c r="N817" t="s">
        <v>2558</v>
      </c>
    </row>
    <row r="818" spans="1:14" hidden="1" x14ac:dyDescent="0.25">
      <c r="A818" t="s">
        <v>607</v>
      </c>
      <c r="B818" s="238">
        <v>24011132671</v>
      </c>
      <c r="C818" s="238" t="s">
        <v>298</v>
      </c>
      <c r="D818">
        <v>113267</v>
      </c>
      <c r="E818">
        <v>10.1</v>
      </c>
      <c r="G818">
        <v>0</v>
      </c>
      <c r="H818" s="238">
        <v>1</v>
      </c>
      <c r="I818" t="s">
        <v>2927</v>
      </c>
      <c r="J818" t="s">
        <v>607</v>
      </c>
      <c r="K818">
        <v>2401</v>
      </c>
      <c r="L818">
        <v>0</v>
      </c>
      <c r="M818" t="s">
        <v>2552</v>
      </c>
      <c r="N818" t="s">
        <v>2558</v>
      </c>
    </row>
    <row r="819" spans="1:14" hidden="1" x14ac:dyDescent="0.25">
      <c r="A819" t="s">
        <v>607</v>
      </c>
      <c r="B819" s="238">
        <v>1132671</v>
      </c>
      <c r="C819" s="233">
        <v>1132671</v>
      </c>
      <c r="D819">
        <v>113267</v>
      </c>
      <c r="E819">
        <v>28</v>
      </c>
      <c r="G819">
        <v>1</v>
      </c>
      <c r="H819" s="238">
        <v>1</v>
      </c>
      <c r="I819" t="s">
        <v>722</v>
      </c>
      <c r="J819" t="s">
        <v>607</v>
      </c>
      <c r="K819">
        <v>0</v>
      </c>
      <c r="L819">
        <v>0</v>
      </c>
      <c r="M819" t="s">
        <v>2552</v>
      </c>
      <c r="N819" t="s">
        <v>2558</v>
      </c>
    </row>
    <row r="820" spans="1:14" hidden="1" x14ac:dyDescent="0.25">
      <c r="A820" t="s">
        <v>607</v>
      </c>
      <c r="B820" s="238">
        <v>1132672</v>
      </c>
      <c r="C820" s="233">
        <v>1132672</v>
      </c>
      <c r="D820">
        <v>113267</v>
      </c>
      <c r="E820">
        <v>32</v>
      </c>
      <c r="G820">
        <v>1</v>
      </c>
      <c r="H820" s="238">
        <v>2</v>
      </c>
      <c r="I820" t="s">
        <v>722</v>
      </c>
      <c r="J820" t="s">
        <v>607</v>
      </c>
      <c r="K820">
        <v>0</v>
      </c>
      <c r="L820">
        <v>0</v>
      </c>
      <c r="M820" t="s">
        <v>2552</v>
      </c>
      <c r="N820" t="s">
        <v>2558</v>
      </c>
    </row>
    <row r="821" spans="1:14" hidden="1" x14ac:dyDescent="0.25">
      <c r="A821" t="s">
        <v>607</v>
      </c>
      <c r="B821" s="238">
        <v>1132673</v>
      </c>
      <c r="C821" s="233">
        <v>1132673</v>
      </c>
      <c r="D821">
        <v>113267</v>
      </c>
      <c r="E821">
        <v>38</v>
      </c>
      <c r="G821">
        <v>1</v>
      </c>
      <c r="H821" s="238">
        <v>3</v>
      </c>
      <c r="I821" t="s">
        <v>722</v>
      </c>
      <c r="J821" t="s">
        <v>607</v>
      </c>
      <c r="K821">
        <v>0</v>
      </c>
      <c r="L821">
        <v>0</v>
      </c>
      <c r="M821" t="s">
        <v>2552</v>
      </c>
      <c r="N821" t="s">
        <v>2558</v>
      </c>
    </row>
    <row r="822" spans="1:14" hidden="1" x14ac:dyDescent="0.25">
      <c r="A822" t="s">
        <v>607</v>
      </c>
      <c r="B822" s="238">
        <v>1132674</v>
      </c>
      <c r="C822" s="233">
        <v>1132674</v>
      </c>
      <c r="D822">
        <v>113267</v>
      </c>
      <c r="E822">
        <v>34</v>
      </c>
      <c r="G822">
        <v>1</v>
      </c>
      <c r="H822" s="238">
        <v>4</v>
      </c>
      <c r="I822" t="s">
        <v>722</v>
      </c>
      <c r="J822" t="s">
        <v>607</v>
      </c>
      <c r="K822">
        <v>0</v>
      </c>
      <c r="L822">
        <v>0</v>
      </c>
      <c r="M822" t="s">
        <v>2552</v>
      </c>
      <c r="N822" t="s">
        <v>2558</v>
      </c>
    </row>
    <row r="823" spans="1:14" hidden="1" x14ac:dyDescent="0.25">
      <c r="A823" t="s">
        <v>607</v>
      </c>
      <c r="B823" s="238">
        <v>1132675</v>
      </c>
      <c r="C823" s="233">
        <v>1132675</v>
      </c>
      <c r="D823">
        <v>113267</v>
      </c>
      <c r="E823">
        <v>40</v>
      </c>
      <c r="G823">
        <v>1</v>
      </c>
      <c r="H823" s="238">
        <v>5</v>
      </c>
      <c r="I823" t="s">
        <v>722</v>
      </c>
      <c r="J823" t="s">
        <v>607</v>
      </c>
      <c r="K823">
        <v>0</v>
      </c>
      <c r="L823">
        <v>0</v>
      </c>
      <c r="M823" t="s">
        <v>2552</v>
      </c>
      <c r="N823" t="s">
        <v>2558</v>
      </c>
    </row>
    <row r="824" spans="1:14" hidden="1" x14ac:dyDescent="0.25">
      <c r="A824" t="s">
        <v>607</v>
      </c>
      <c r="B824" s="238">
        <v>1134211</v>
      </c>
      <c r="C824" s="233">
        <v>1134211</v>
      </c>
      <c r="D824">
        <v>113421</v>
      </c>
      <c r="F824" t="s">
        <v>397</v>
      </c>
      <c r="G824">
        <v>0</v>
      </c>
      <c r="H824" s="238">
        <v>1</v>
      </c>
      <c r="I824" t="s">
        <v>803</v>
      </c>
      <c r="J824" t="s">
        <v>607</v>
      </c>
      <c r="K824">
        <v>0</v>
      </c>
      <c r="L824">
        <v>0</v>
      </c>
      <c r="M824" t="s">
        <v>2503</v>
      </c>
      <c r="N824" t="s">
        <v>2578</v>
      </c>
    </row>
    <row r="825" spans="1:14" hidden="1" x14ac:dyDescent="0.25">
      <c r="A825" t="s">
        <v>607</v>
      </c>
      <c r="B825" s="238">
        <v>1134212</v>
      </c>
      <c r="C825" s="233">
        <v>1134212</v>
      </c>
      <c r="D825">
        <v>113421</v>
      </c>
      <c r="F825" t="s">
        <v>397</v>
      </c>
      <c r="G825">
        <v>0</v>
      </c>
      <c r="H825" s="238">
        <v>2</v>
      </c>
      <c r="I825" t="s">
        <v>803</v>
      </c>
      <c r="J825" t="s">
        <v>607</v>
      </c>
      <c r="K825">
        <v>0</v>
      </c>
      <c r="L825">
        <v>0</v>
      </c>
      <c r="M825" t="s">
        <v>2503</v>
      </c>
      <c r="N825" t="s">
        <v>2578</v>
      </c>
    </row>
    <row r="826" spans="1:14" hidden="1" x14ac:dyDescent="0.25">
      <c r="A826" t="s">
        <v>607</v>
      </c>
      <c r="B826" s="238">
        <v>1134213</v>
      </c>
      <c r="C826" s="233">
        <v>1134213</v>
      </c>
      <c r="D826">
        <v>113421</v>
      </c>
      <c r="F826" t="s">
        <v>397</v>
      </c>
      <c r="G826">
        <v>0</v>
      </c>
      <c r="H826" s="238">
        <v>3</v>
      </c>
      <c r="I826" t="s">
        <v>803</v>
      </c>
      <c r="J826" t="s">
        <v>607</v>
      </c>
      <c r="K826">
        <v>0</v>
      </c>
      <c r="L826">
        <v>0</v>
      </c>
      <c r="M826" t="s">
        <v>2503</v>
      </c>
      <c r="N826" t="s">
        <v>2578</v>
      </c>
    </row>
    <row r="827" spans="1:14" hidden="1" x14ac:dyDescent="0.25">
      <c r="A827" t="s">
        <v>607</v>
      </c>
      <c r="B827" s="238">
        <v>1134214</v>
      </c>
      <c r="C827" s="233">
        <v>1134214</v>
      </c>
      <c r="D827">
        <v>113421</v>
      </c>
      <c r="F827" t="s">
        <v>397</v>
      </c>
      <c r="G827">
        <v>0</v>
      </c>
      <c r="H827" s="238">
        <v>4</v>
      </c>
      <c r="I827" t="s">
        <v>803</v>
      </c>
      <c r="J827" t="s">
        <v>607</v>
      </c>
      <c r="K827">
        <v>0</v>
      </c>
      <c r="L827">
        <v>0</v>
      </c>
      <c r="M827" t="s">
        <v>2503</v>
      </c>
      <c r="N827" t="s">
        <v>2578</v>
      </c>
    </row>
    <row r="828" spans="1:14" hidden="1" x14ac:dyDescent="0.25">
      <c r="A828" t="s">
        <v>607</v>
      </c>
      <c r="B828" s="238">
        <v>1134215</v>
      </c>
      <c r="C828" s="233">
        <v>1134215</v>
      </c>
      <c r="D828">
        <v>113421</v>
      </c>
      <c r="F828" t="s">
        <v>397</v>
      </c>
      <c r="G828">
        <v>0</v>
      </c>
      <c r="H828" s="238">
        <v>5</v>
      </c>
      <c r="I828" t="s">
        <v>803</v>
      </c>
      <c r="J828" t="s">
        <v>607</v>
      </c>
      <c r="K828">
        <v>0</v>
      </c>
      <c r="L828">
        <v>0</v>
      </c>
      <c r="M828" t="s">
        <v>2503</v>
      </c>
      <c r="N828" t="s">
        <v>2578</v>
      </c>
    </row>
    <row r="829" spans="1:14" hidden="1" x14ac:dyDescent="0.25">
      <c r="A829" t="s">
        <v>607</v>
      </c>
      <c r="B829" s="238">
        <v>1134181</v>
      </c>
      <c r="C829" s="233">
        <v>1134181</v>
      </c>
      <c r="D829">
        <v>113418</v>
      </c>
      <c r="F829" t="s">
        <v>397</v>
      </c>
      <c r="G829">
        <v>0</v>
      </c>
      <c r="H829" s="238">
        <v>1</v>
      </c>
      <c r="I829" t="s">
        <v>797</v>
      </c>
      <c r="J829" t="s">
        <v>607</v>
      </c>
      <c r="K829">
        <v>0</v>
      </c>
      <c r="L829">
        <v>0</v>
      </c>
      <c r="M829" t="s">
        <v>2503</v>
      </c>
      <c r="N829" t="s">
        <v>2578</v>
      </c>
    </row>
    <row r="830" spans="1:14" hidden="1" x14ac:dyDescent="0.25">
      <c r="A830" t="s">
        <v>607</v>
      </c>
      <c r="B830" s="238">
        <v>1134182</v>
      </c>
      <c r="C830" s="233">
        <v>1134182</v>
      </c>
      <c r="D830">
        <v>113418</v>
      </c>
      <c r="F830" t="s">
        <v>397</v>
      </c>
      <c r="G830">
        <v>0</v>
      </c>
      <c r="H830" s="238">
        <v>2</v>
      </c>
      <c r="I830" t="s">
        <v>797</v>
      </c>
      <c r="J830" t="s">
        <v>607</v>
      </c>
      <c r="K830">
        <v>0</v>
      </c>
      <c r="L830">
        <v>0</v>
      </c>
      <c r="M830" t="s">
        <v>2503</v>
      </c>
      <c r="N830" t="s">
        <v>2578</v>
      </c>
    </row>
    <row r="831" spans="1:14" hidden="1" x14ac:dyDescent="0.25">
      <c r="A831" t="s">
        <v>607</v>
      </c>
      <c r="B831" s="238">
        <v>1134183</v>
      </c>
      <c r="C831" s="233">
        <v>1134183</v>
      </c>
      <c r="D831">
        <v>113418</v>
      </c>
      <c r="F831" t="s">
        <v>397</v>
      </c>
      <c r="G831">
        <v>0</v>
      </c>
      <c r="H831" s="238">
        <v>3</v>
      </c>
      <c r="I831" t="s">
        <v>797</v>
      </c>
      <c r="J831" t="s">
        <v>607</v>
      </c>
      <c r="K831">
        <v>0</v>
      </c>
      <c r="L831">
        <v>0</v>
      </c>
      <c r="M831" t="s">
        <v>2503</v>
      </c>
      <c r="N831" t="s">
        <v>2578</v>
      </c>
    </row>
    <row r="832" spans="1:14" hidden="1" x14ac:dyDescent="0.25">
      <c r="A832" t="s">
        <v>607</v>
      </c>
      <c r="B832" s="238">
        <v>1134184</v>
      </c>
      <c r="C832" s="233">
        <v>1134184</v>
      </c>
      <c r="D832">
        <v>113418</v>
      </c>
      <c r="F832" t="s">
        <v>397</v>
      </c>
      <c r="G832">
        <v>0</v>
      </c>
      <c r="H832" s="238">
        <v>4</v>
      </c>
      <c r="I832" t="s">
        <v>797</v>
      </c>
      <c r="J832" t="s">
        <v>607</v>
      </c>
      <c r="K832">
        <v>0</v>
      </c>
      <c r="L832">
        <v>0</v>
      </c>
      <c r="M832" t="s">
        <v>2503</v>
      </c>
      <c r="N832" t="s">
        <v>2578</v>
      </c>
    </row>
    <row r="833" spans="1:14" hidden="1" x14ac:dyDescent="0.25">
      <c r="A833" t="s">
        <v>607</v>
      </c>
      <c r="B833" s="238">
        <v>1134185</v>
      </c>
      <c r="C833" s="233">
        <v>1134185</v>
      </c>
      <c r="D833">
        <v>113418</v>
      </c>
      <c r="F833" t="s">
        <v>397</v>
      </c>
      <c r="G833">
        <v>0</v>
      </c>
      <c r="H833" s="238">
        <v>5</v>
      </c>
      <c r="I833" t="s">
        <v>797</v>
      </c>
      <c r="J833" t="s">
        <v>607</v>
      </c>
      <c r="K833">
        <v>0</v>
      </c>
      <c r="L833">
        <v>0</v>
      </c>
      <c r="M833" t="s">
        <v>2503</v>
      </c>
      <c r="N833" t="s">
        <v>2578</v>
      </c>
    </row>
    <row r="834" spans="1:14" hidden="1" x14ac:dyDescent="0.25">
      <c r="A834" t="s">
        <v>607</v>
      </c>
      <c r="B834" s="238">
        <v>1134161</v>
      </c>
      <c r="C834" s="233">
        <v>1134161</v>
      </c>
      <c r="D834">
        <v>113416</v>
      </c>
      <c r="E834">
        <v>58.7</v>
      </c>
      <c r="G834">
        <v>1</v>
      </c>
      <c r="H834" s="238">
        <v>1</v>
      </c>
      <c r="I834" t="s">
        <v>2585</v>
      </c>
      <c r="J834" t="s">
        <v>607</v>
      </c>
      <c r="K834">
        <v>0</v>
      </c>
      <c r="L834">
        <v>0</v>
      </c>
      <c r="M834" t="s">
        <v>2503</v>
      </c>
      <c r="N834" t="s">
        <v>2578</v>
      </c>
    </row>
    <row r="835" spans="1:14" hidden="1" x14ac:dyDescent="0.25">
      <c r="A835" t="s">
        <v>607</v>
      </c>
      <c r="B835" s="238">
        <v>1134162</v>
      </c>
      <c r="C835" s="233">
        <v>1134162</v>
      </c>
      <c r="D835">
        <v>113416</v>
      </c>
      <c r="E835">
        <v>64</v>
      </c>
      <c r="G835">
        <v>1</v>
      </c>
      <c r="H835" s="238">
        <v>2</v>
      </c>
      <c r="I835" t="s">
        <v>2585</v>
      </c>
      <c r="J835" t="s">
        <v>607</v>
      </c>
      <c r="K835">
        <v>0</v>
      </c>
      <c r="L835">
        <v>0</v>
      </c>
      <c r="M835" t="s">
        <v>2503</v>
      </c>
      <c r="N835" t="s">
        <v>2578</v>
      </c>
    </row>
    <row r="836" spans="1:14" hidden="1" x14ac:dyDescent="0.25">
      <c r="A836" t="s">
        <v>607</v>
      </c>
      <c r="B836" s="238">
        <v>1134163</v>
      </c>
      <c r="C836" s="233">
        <v>1134163</v>
      </c>
      <c r="D836">
        <v>113416</v>
      </c>
      <c r="E836">
        <v>69.150000000000006</v>
      </c>
      <c r="G836">
        <v>1</v>
      </c>
      <c r="H836" s="238">
        <v>3</v>
      </c>
      <c r="I836" t="s">
        <v>2585</v>
      </c>
      <c r="J836" t="s">
        <v>607</v>
      </c>
      <c r="K836">
        <v>0</v>
      </c>
      <c r="L836">
        <v>0</v>
      </c>
      <c r="M836" t="s">
        <v>2503</v>
      </c>
      <c r="N836" t="s">
        <v>2578</v>
      </c>
    </row>
    <row r="837" spans="1:14" hidden="1" x14ac:dyDescent="0.25">
      <c r="A837" t="s">
        <v>607</v>
      </c>
      <c r="B837" s="238">
        <v>1134164</v>
      </c>
      <c r="C837" s="233">
        <v>1134164</v>
      </c>
      <c r="D837">
        <v>113416</v>
      </c>
      <c r="E837">
        <v>67.5</v>
      </c>
      <c r="G837">
        <v>1</v>
      </c>
      <c r="H837" s="238">
        <v>4</v>
      </c>
      <c r="I837" t="s">
        <v>2585</v>
      </c>
      <c r="J837" t="s">
        <v>607</v>
      </c>
      <c r="K837">
        <v>0</v>
      </c>
      <c r="L837">
        <v>0</v>
      </c>
      <c r="M837" t="s">
        <v>2503</v>
      </c>
      <c r="N837" t="s">
        <v>2578</v>
      </c>
    </row>
    <row r="838" spans="1:14" hidden="1" x14ac:dyDescent="0.25">
      <c r="A838" t="s">
        <v>607</v>
      </c>
      <c r="B838" s="238">
        <v>1134165</v>
      </c>
      <c r="C838" s="233">
        <v>1134165</v>
      </c>
      <c r="D838">
        <v>113416</v>
      </c>
      <c r="E838">
        <v>73</v>
      </c>
      <c r="G838">
        <v>1</v>
      </c>
      <c r="H838" s="238">
        <v>5</v>
      </c>
      <c r="I838" t="s">
        <v>2585</v>
      </c>
      <c r="J838" t="s">
        <v>607</v>
      </c>
      <c r="K838">
        <v>0</v>
      </c>
      <c r="L838">
        <v>0</v>
      </c>
      <c r="M838" t="s">
        <v>2503</v>
      </c>
      <c r="N838" t="s">
        <v>2578</v>
      </c>
    </row>
    <row r="839" spans="1:14" hidden="1" x14ac:dyDescent="0.25">
      <c r="A839" t="s">
        <v>607</v>
      </c>
      <c r="B839" s="238">
        <v>1134191</v>
      </c>
      <c r="C839" s="233">
        <v>1134191</v>
      </c>
      <c r="D839">
        <v>113419</v>
      </c>
      <c r="F839" t="s">
        <v>397</v>
      </c>
      <c r="G839">
        <v>0</v>
      </c>
      <c r="H839" s="238">
        <v>1</v>
      </c>
      <c r="I839" t="s">
        <v>799</v>
      </c>
      <c r="J839" t="s">
        <v>607</v>
      </c>
      <c r="K839">
        <v>0</v>
      </c>
      <c r="L839">
        <v>0</v>
      </c>
      <c r="M839" t="s">
        <v>2503</v>
      </c>
      <c r="N839" t="s">
        <v>2578</v>
      </c>
    </row>
    <row r="840" spans="1:14" hidden="1" x14ac:dyDescent="0.25">
      <c r="A840" t="s">
        <v>607</v>
      </c>
      <c r="B840" s="238">
        <v>1134192</v>
      </c>
      <c r="C840" s="233">
        <v>1134192</v>
      </c>
      <c r="D840">
        <v>113419</v>
      </c>
      <c r="F840" t="s">
        <v>397</v>
      </c>
      <c r="G840">
        <v>0</v>
      </c>
      <c r="H840" s="238">
        <v>2</v>
      </c>
      <c r="I840" t="s">
        <v>799</v>
      </c>
      <c r="J840" t="s">
        <v>607</v>
      </c>
      <c r="K840">
        <v>0</v>
      </c>
      <c r="L840">
        <v>0</v>
      </c>
      <c r="M840" t="s">
        <v>2503</v>
      </c>
      <c r="N840" t="s">
        <v>2578</v>
      </c>
    </row>
    <row r="841" spans="1:14" hidden="1" x14ac:dyDescent="0.25">
      <c r="A841" t="s">
        <v>607</v>
      </c>
      <c r="B841" s="238">
        <v>1134193</v>
      </c>
      <c r="C841" s="233">
        <v>1134193</v>
      </c>
      <c r="D841">
        <v>113419</v>
      </c>
      <c r="F841" t="s">
        <v>397</v>
      </c>
      <c r="G841">
        <v>0</v>
      </c>
      <c r="H841" s="238">
        <v>3</v>
      </c>
      <c r="I841" t="s">
        <v>799</v>
      </c>
      <c r="J841" t="s">
        <v>607</v>
      </c>
      <c r="K841">
        <v>0</v>
      </c>
      <c r="L841">
        <v>0</v>
      </c>
      <c r="M841" t="s">
        <v>2503</v>
      </c>
      <c r="N841" t="s">
        <v>2578</v>
      </c>
    </row>
    <row r="842" spans="1:14" hidden="1" x14ac:dyDescent="0.25">
      <c r="A842" t="s">
        <v>607</v>
      </c>
      <c r="B842" s="238">
        <v>1134194</v>
      </c>
      <c r="C842" s="233">
        <v>1134194</v>
      </c>
      <c r="D842">
        <v>113419</v>
      </c>
      <c r="F842" t="s">
        <v>397</v>
      </c>
      <c r="G842">
        <v>0</v>
      </c>
      <c r="H842" s="238">
        <v>4</v>
      </c>
      <c r="I842" t="s">
        <v>799</v>
      </c>
      <c r="J842" t="s">
        <v>607</v>
      </c>
      <c r="K842">
        <v>0</v>
      </c>
      <c r="L842">
        <v>0</v>
      </c>
      <c r="M842" t="s">
        <v>2503</v>
      </c>
      <c r="N842" t="s">
        <v>2578</v>
      </c>
    </row>
    <row r="843" spans="1:14" hidden="1" x14ac:dyDescent="0.25">
      <c r="A843" t="s">
        <v>607</v>
      </c>
      <c r="B843" s="238">
        <v>1134195</v>
      </c>
      <c r="C843" s="233">
        <v>1134195</v>
      </c>
      <c r="D843">
        <v>113419</v>
      </c>
      <c r="F843" t="s">
        <v>397</v>
      </c>
      <c r="G843">
        <v>0</v>
      </c>
      <c r="H843" s="238">
        <v>5</v>
      </c>
      <c r="I843" t="s">
        <v>799</v>
      </c>
      <c r="J843" t="s">
        <v>607</v>
      </c>
      <c r="K843">
        <v>0</v>
      </c>
      <c r="L843">
        <v>0</v>
      </c>
      <c r="M843" t="s">
        <v>2503</v>
      </c>
      <c r="N843" t="s">
        <v>2578</v>
      </c>
    </row>
    <row r="844" spans="1:14" hidden="1" x14ac:dyDescent="0.25">
      <c r="A844" t="s">
        <v>607</v>
      </c>
      <c r="B844" s="238">
        <v>1134201</v>
      </c>
      <c r="C844" s="233">
        <v>1134201</v>
      </c>
      <c r="D844">
        <v>113420</v>
      </c>
      <c r="E844">
        <v>30.2</v>
      </c>
      <c r="G844">
        <v>1</v>
      </c>
      <c r="H844" s="238">
        <v>1</v>
      </c>
      <c r="I844" t="s">
        <v>801</v>
      </c>
      <c r="J844" t="s">
        <v>607</v>
      </c>
      <c r="K844">
        <v>0</v>
      </c>
      <c r="L844">
        <v>0</v>
      </c>
      <c r="M844" t="s">
        <v>2503</v>
      </c>
      <c r="N844" t="s">
        <v>2578</v>
      </c>
    </row>
    <row r="845" spans="1:14" hidden="1" x14ac:dyDescent="0.25">
      <c r="A845" t="s">
        <v>607</v>
      </c>
      <c r="B845" s="238">
        <v>1134202</v>
      </c>
      <c r="C845" s="233">
        <v>1134202</v>
      </c>
      <c r="D845">
        <v>113420</v>
      </c>
      <c r="E845">
        <v>32.950000000000003</v>
      </c>
      <c r="G845">
        <v>1</v>
      </c>
      <c r="H845" s="238">
        <v>2</v>
      </c>
      <c r="I845" t="s">
        <v>801</v>
      </c>
      <c r="J845" t="s">
        <v>607</v>
      </c>
      <c r="K845">
        <v>0</v>
      </c>
      <c r="L845">
        <v>0</v>
      </c>
      <c r="M845" t="s">
        <v>2503</v>
      </c>
      <c r="N845" t="s">
        <v>2578</v>
      </c>
    </row>
    <row r="846" spans="1:14" hidden="1" x14ac:dyDescent="0.25">
      <c r="A846" t="s">
        <v>607</v>
      </c>
      <c r="B846" s="238">
        <v>1134203</v>
      </c>
      <c r="C846" s="233">
        <v>1134203</v>
      </c>
      <c r="D846">
        <v>113420</v>
      </c>
      <c r="E846">
        <v>35.6</v>
      </c>
      <c r="G846">
        <v>1</v>
      </c>
      <c r="H846" s="238">
        <v>3</v>
      </c>
      <c r="I846" t="s">
        <v>801</v>
      </c>
      <c r="J846" t="s">
        <v>607</v>
      </c>
      <c r="K846">
        <v>0</v>
      </c>
      <c r="L846">
        <v>0</v>
      </c>
      <c r="M846" t="s">
        <v>2503</v>
      </c>
      <c r="N846" t="s">
        <v>2578</v>
      </c>
    </row>
    <row r="847" spans="1:14" hidden="1" x14ac:dyDescent="0.25">
      <c r="A847" t="s">
        <v>607</v>
      </c>
      <c r="B847" s="238">
        <v>1134204</v>
      </c>
      <c r="C847" s="233">
        <v>1134204</v>
      </c>
      <c r="D847">
        <v>113420</v>
      </c>
      <c r="E847">
        <v>34.6</v>
      </c>
      <c r="G847">
        <v>1</v>
      </c>
      <c r="H847" s="238">
        <v>4</v>
      </c>
      <c r="I847" t="s">
        <v>801</v>
      </c>
      <c r="J847" t="s">
        <v>607</v>
      </c>
      <c r="K847">
        <v>0</v>
      </c>
      <c r="L847">
        <v>0</v>
      </c>
      <c r="M847" t="s">
        <v>2503</v>
      </c>
      <c r="N847" t="s">
        <v>2578</v>
      </c>
    </row>
    <row r="848" spans="1:14" hidden="1" x14ac:dyDescent="0.25">
      <c r="A848" t="s">
        <v>607</v>
      </c>
      <c r="B848" s="238">
        <v>1134205</v>
      </c>
      <c r="C848" s="233">
        <v>1134205</v>
      </c>
      <c r="D848">
        <v>113420</v>
      </c>
      <c r="E848">
        <v>37.4</v>
      </c>
      <c r="G848">
        <v>1</v>
      </c>
      <c r="H848" s="238">
        <v>5</v>
      </c>
      <c r="I848" t="s">
        <v>801</v>
      </c>
      <c r="J848" t="s">
        <v>607</v>
      </c>
      <c r="K848">
        <v>0</v>
      </c>
      <c r="L848">
        <v>0</v>
      </c>
      <c r="M848" t="s">
        <v>2503</v>
      </c>
      <c r="N848" t="s">
        <v>2578</v>
      </c>
    </row>
    <row r="849" spans="1:14" hidden="1" x14ac:dyDescent="0.25">
      <c r="A849" t="s">
        <v>607</v>
      </c>
      <c r="B849" s="238">
        <v>1134221</v>
      </c>
      <c r="C849" s="233">
        <v>1134221</v>
      </c>
      <c r="D849">
        <v>113422</v>
      </c>
      <c r="F849" t="s">
        <v>397</v>
      </c>
      <c r="G849">
        <v>0</v>
      </c>
      <c r="H849" s="238">
        <v>1</v>
      </c>
      <c r="I849" t="s">
        <v>805</v>
      </c>
      <c r="J849" t="s">
        <v>607</v>
      </c>
      <c r="K849">
        <v>0</v>
      </c>
      <c r="L849">
        <v>0</v>
      </c>
      <c r="M849" t="s">
        <v>2503</v>
      </c>
      <c r="N849" t="s">
        <v>2578</v>
      </c>
    </row>
    <row r="850" spans="1:14" hidden="1" x14ac:dyDescent="0.25">
      <c r="A850" t="s">
        <v>607</v>
      </c>
      <c r="B850" s="238">
        <v>1134222</v>
      </c>
      <c r="C850" s="233">
        <v>1134222</v>
      </c>
      <c r="D850">
        <v>113422</v>
      </c>
      <c r="F850" t="s">
        <v>397</v>
      </c>
      <c r="G850">
        <v>0</v>
      </c>
      <c r="H850" s="238">
        <v>2</v>
      </c>
      <c r="I850" t="s">
        <v>805</v>
      </c>
      <c r="J850" t="s">
        <v>607</v>
      </c>
      <c r="K850">
        <v>0</v>
      </c>
      <c r="L850">
        <v>0</v>
      </c>
      <c r="M850" t="s">
        <v>2503</v>
      </c>
      <c r="N850" t="s">
        <v>2578</v>
      </c>
    </row>
    <row r="851" spans="1:14" hidden="1" x14ac:dyDescent="0.25">
      <c r="A851" t="s">
        <v>607</v>
      </c>
      <c r="B851" s="238">
        <v>1134223</v>
      </c>
      <c r="C851" s="233">
        <v>1134223</v>
      </c>
      <c r="D851">
        <v>113422</v>
      </c>
      <c r="F851" t="s">
        <v>397</v>
      </c>
      <c r="G851">
        <v>0</v>
      </c>
      <c r="H851" s="238">
        <v>3</v>
      </c>
      <c r="I851" t="s">
        <v>805</v>
      </c>
      <c r="J851" t="s">
        <v>607</v>
      </c>
      <c r="K851">
        <v>0</v>
      </c>
      <c r="L851">
        <v>0</v>
      </c>
      <c r="M851" t="s">
        <v>2503</v>
      </c>
      <c r="N851" t="s">
        <v>2578</v>
      </c>
    </row>
    <row r="852" spans="1:14" hidden="1" x14ac:dyDescent="0.25">
      <c r="A852" t="s">
        <v>607</v>
      </c>
      <c r="B852" s="238">
        <v>1134224</v>
      </c>
      <c r="C852" s="233">
        <v>1134224</v>
      </c>
      <c r="D852">
        <v>113422</v>
      </c>
      <c r="F852" t="s">
        <v>397</v>
      </c>
      <c r="G852">
        <v>0</v>
      </c>
      <c r="H852" s="238">
        <v>4</v>
      </c>
      <c r="I852" t="s">
        <v>805</v>
      </c>
      <c r="J852" t="s">
        <v>607</v>
      </c>
      <c r="K852">
        <v>0</v>
      </c>
      <c r="L852">
        <v>0</v>
      </c>
      <c r="M852" t="s">
        <v>2503</v>
      </c>
      <c r="N852" t="s">
        <v>2578</v>
      </c>
    </row>
    <row r="853" spans="1:14" hidden="1" x14ac:dyDescent="0.25">
      <c r="A853" t="s">
        <v>607</v>
      </c>
      <c r="B853" s="238">
        <v>1134225</v>
      </c>
      <c r="C853" s="233">
        <v>1134225</v>
      </c>
      <c r="D853">
        <v>113422</v>
      </c>
      <c r="F853" t="s">
        <v>397</v>
      </c>
      <c r="G853">
        <v>0</v>
      </c>
      <c r="H853" s="238">
        <v>5</v>
      </c>
      <c r="I853" t="s">
        <v>805</v>
      </c>
      <c r="J853" t="s">
        <v>607</v>
      </c>
      <c r="K853">
        <v>0</v>
      </c>
      <c r="L853">
        <v>0</v>
      </c>
      <c r="M853" t="s">
        <v>2503</v>
      </c>
      <c r="N853" t="s">
        <v>2578</v>
      </c>
    </row>
    <row r="854" spans="1:14" hidden="1" x14ac:dyDescent="0.25">
      <c r="A854" t="s">
        <v>426</v>
      </c>
      <c r="B854" s="238">
        <v>1113171</v>
      </c>
      <c r="C854" s="233">
        <v>1113171</v>
      </c>
      <c r="D854">
        <v>111317</v>
      </c>
      <c r="F854" t="s">
        <v>397</v>
      </c>
      <c r="G854">
        <v>0</v>
      </c>
      <c r="H854" s="238">
        <v>1</v>
      </c>
      <c r="I854" t="s">
        <v>1010</v>
      </c>
      <c r="J854" t="s">
        <v>426</v>
      </c>
      <c r="K854">
        <v>0</v>
      </c>
      <c r="L854">
        <v>0</v>
      </c>
      <c r="M854" t="s">
        <v>2530</v>
      </c>
      <c r="N854" t="s">
        <v>2583</v>
      </c>
    </row>
    <row r="855" spans="1:14" hidden="1" x14ac:dyDescent="0.25">
      <c r="A855" t="s">
        <v>426</v>
      </c>
      <c r="B855" s="238">
        <v>1113172</v>
      </c>
      <c r="C855" s="233">
        <v>1113172</v>
      </c>
      <c r="D855">
        <v>111317</v>
      </c>
      <c r="F855" t="s">
        <v>397</v>
      </c>
      <c r="G855">
        <v>0</v>
      </c>
      <c r="H855" s="238">
        <v>2</v>
      </c>
      <c r="I855" t="s">
        <v>1010</v>
      </c>
      <c r="J855" t="s">
        <v>426</v>
      </c>
      <c r="K855">
        <v>0</v>
      </c>
      <c r="L855">
        <v>0</v>
      </c>
      <c r="M855" t="s">
        <v>2530</v>
      </c>
      <c r="N855" t="s">
        <v>2583</v>
      </c>
    </row>
    <row r="856" spans="1:14" hidden="1" x14ac:dyDescent="0.25">
      <c r="A856" t="s">
        <v>426</v>
      </c>
      <c r="B856" s="238">
        <v>1113173</v>
      </c>
      <c r="C856" s="233">
        <v>1113173</v>
      </c>
      <c r="D856">
        <v>111317</v>
      </c>
      <c r="F856" t="s">
        <v>397</v>
      </c>
      <c r="G856">
        <v>0</v>
      </c>
      <c r="H856" s="238">
        <v>3</v>
      </c>
      <c r="I856" t="s">
        <v>1010</v>
      </c>
      <c r="J856" t="s">
        <v>426</v>
      </c>
      <c r="K856">
        <v>0</v>
      </c>
      <c r="L856">
        <v>0</v>
      </c>
      <c r="M856" t="s">
        <v>2530</v>
      </c>
      <c r="N856" t="s">
        <v>2583</v>
      </c>
    </row>
    <row r="857" spans="1:14" hidden="1" x14ac:dyDescent="0.25">
      <c r="A857" t="s">
        <v>426</v>
      </c>
      <c r="B857" s="238">
        <v>1113174</v>
      </c>
      <c r="C857" s="233">
        <v>1113174</v>
      </c>
      <c r="D857">
        <v>111317</v>
      </c>
      <c r="F857" t="s">
        <v>397</v>
      </c>
      <c r="G857">
        <v>0</v>
      </c>
      <c r="H857" s="238">
        <v>4</v>
      </c>
      <c r="I857" t="s">
        <v>1010</v>
      </c>
      <c r="J857" t="s">
        <v>426</v>
      </c>
      <c r="K857">
        <v>0</v>
      </c>
      <c r="L857">
        <v>0</v>
      </c>
      <c r="M857" t="s">
        <v>2530</v>
      </c>
      <c r="N857" t="s">
        <v>2583</v>
      </c>
    </row>
    <row r="858" spans="1:14" hidden="1" x14ac:dyDescent="0.25">
      <c r="A858" t="s">
        <v>426</v>
      </c>
      <c r="B858" s="238">
        <v>1113175</v>
      </c>
      <c r="C858" s="233">
        <v>1113175</v>
      </c>
      <c r="D858">
        <v>111317</v>
      </c>
      <c r="F858" t="s">
        <v>397</v>
      </c>
      <c r="G858">
        <v>0</v>
      </c>
      <c r="H858" s="238">
        <v>5</v>
      </c>
      <c r="I858" t="s">
        <v>1010</v>
      </c>
      <c r="J858" t="s">
        <v>426</v>
      </c>
      <c r="K858">
        <v>0</v>
      </c>
      <c r="L858">
        <v>0</v>
      </c>
      <c r="M858" t="s">
        <v>2530</v>
      </c>
      <c r="N858" t="s">
        <v>2583</v>
      </c>
    </row>
    <row r="859" spans="1:14" hidden="1" x14ac:dyDescent="0.25">
      <c r="A859" t="s">
        <v>412</v>
      </c>
      <c r="B859" s="238">
        <v>1114461</v>
      </c>
      <c r="C859" s="233">
        <v>1114461</v>
      </c>
      <c r="D859">
        <v>111446</v>
      </c>
      <c r="E859">
        <v>520</v>
      </c>
      <c r="G859">
        <v>1</v>
      </c>
      <c r="H859" s="238">
        <v>1</v>
      </c>
      <c r="I859" t="s">
        <v>413</v>
      </c>
      <c r="J859" t="s">
        <v>412</v>
      </c>
      <c r="K859">
        <v>0</v>
      </c>
      <c r="L859">
        <v>0</v>
      </c>
      <c r="M859" t="s">
        <v>2571</v>
      </c>
      <c r="N859" t="s">
        <v>2594</v>
      </c>
    </row>
    <row r="860" spans="1:14" hidden="1" x14ac:dyDescent="0.25">
      <c r="A860" t="s">
        <v>412</v>
      </c>
      <c r="B860" s="238">
        <v>1114462</v>
      </c>
      <c r="C860" s="233">
        <v>1114462</v>
      </c>
      <c r="D860">
        <v>111446</v>
      </c>
      <c r="E860">
        <v>645</v>
      </c>
      <c r="G860">
        <v>1</v>
      </c>
      <c r="H860" s="238">
        <v>2</v>
      </c>
      <c r="I860" t="s">
        <v>413</v>
      </c>
      <c r="J860" t="s">
        <v>412</v>
      </c>
      <c r="K860">
        <v>0</v>
      </c>
      <c r="L860">
        <v>0</v>
      </c>
      <c r="M860" t="s">
        <v>2571</v>
      </c>
      <c r="N860" t="s">
        <v>2594</v>
      </c>
    </row>
    <row r="861" spans="1:14" hidden="1" x14ac:dyDescent="0.25">
      <c r="A861" t="s">
        <v>412</v>
      </c>
      <c r="B861" s="238">
        <v>1114463</v>
      </c>
      <c r="C861" s="233">
        <v>1114463</v>
      </c>
      <c r="D861">
        <v>111446</v>
      </c>
      <c r="E861">
        <v>795</v>
      </c>
      <c r="G861">
        <v>1</v>
      </c>
      <c r="H861" s="238">
        <v>3</v>
      </c>
      <c r="I861" t="s">
        <v>413</v>
      </c>
      <c r="J861" t="s">
        <v>412</v>
      </c>
      <c r="K861">
        <v>0</v>
      </c>
      <c r="L861">
        <v>0</v>
      </c>
      <c r="M861" t="s">
        <v>2571</v>
      </c>
      <c r="N861" t="s">
        <v>2594</v>
      </c>
    </row>
    <row r="862" spans="1:14" hidden="1" x14ac:dyDescent="0.25">
      <c r="A862" t="s">
        <v>412</v>
      </c>
      <c r="B862" s="238">
        <v>1114464</v>
      </c>
      <c r="C862" s="233">
        <v>1114464</v>
      </c>
      <c r="D862">
        <v>111446</v>
      </c>
      <c r="E862">
        <v>675</v>
      </c>
      <c r="G862">
        <v>1</v>
      </c>
      <c r="H862" s="238">
        <v>4</v>
      </c>
      <c r="I862" t="s">
        <v>413</v>
      </c>
      <c r="J862" t="s">
        <v>412</v>
      </c>
      <c r="K862">
        <v>0</v>
      </c>
      <c r="L862">
        <v>0</v>
      </c>
      <c r="M862" t="s">
        <v>2571</v>
      </c>
      <c r="N862" t="s">
        <v>2594</v>
      </c>
    </row>
    <row r="863" spans="1:14" hidden="1" x14ac:dyDescent="0.25">
      <c r="A863" t="s">
        <v>412</v>
      </c>
      <c r="B863" s="238">
        <v>1114465</v>
      </c>
      <c r="C863" s="233">
        <v>1114465</v>
      </c>
      <c r="D863">
        <v>111446</v>
      </c>
      <c r="E863">
        <v>835</v>
      </c>
      <c r="G863">
        <v>1</v>
      </c>
      <c r="H863" s="238">
        <v>5</v>
      </c>
      <c r="I863" t="s">
        <v>413</v>
      </c>
      <c r="J863" t="s">
        <v>412</v>
      </c>
      <c r="K863">
        <v>0</v>
      </c>
      <c r="L863">
        <v>0</v>
      </c>
      <c r="M863" t="s">
        <v>2571</v>
      </c>
      <c r="N863" t="s">
        <v>2594</v>
      </c>
    </row>
    <row r="864" spans="1:14" hidden="1" x14ac:dyDescent="0.25">
      <c r="A864" t="s">
        <v>448</v>
      </c>
      <c r="B864" s="238">
        <v>1123041</v>
      </c>
      <c r="C864" s="233">
        <v>1123041</v>
      </c>
      <c r="D864">
        <v>112304</v>
      </c>
      <c r="F864" t="s">
        <v>397</v>
      </c>
      <c r="G864">
        <v>0</v>
      </c>
      <c r="H864" s="238">
        <v>1</v>
      </c>
      <c r="I864" t="s">
        <v>498</v>
      </c>
      <c r="J864" t="s">
        <v>448</v>
      </c>
      <c r="K864">
        <v>0</v>
      </c>
      <c r="L864">
        <v>0</v>
      </c>
      <c r="M864" t="s">
        <v>2571</v>
      </c>
      <c r="N864" t="s">
        <v>2594</v>
      </c>
    </row>
    <row r="865" spans="1:14" hidden="1" x14ac:dyDescent="0.25">
      <c r="A865" t="s">
        <v>448</v>
      </c>
      <c r="B865" s="238">
        <v>1123042</v>
      </c>
      <c r="C865" s="233">
        <v>1123042</v>
      </c>
      <c r="D865">
        <v>112304</v>
      </c>
      <c r="F865" t="s">
        <v>397</v>
      </c>
      <c r="G865">
        <v>0</v>
      </c>
      <c r="H865" s="238">
        <v>2</v>
      </c>
      <c r="I865" t="s">
        <v>498</v>
      </c>
      <c r="J865" t="s">
        <v>448</v>
      </c>
      <c r="K865">
        <v>0</v>
      </c>
      <c r="L865">
        <v>0</v>
      </c>
      <c r="M865" t="s">
        <v>2571</v>
      </c>
      <c r="N865" t="s">
        <v>2594</v>
      </c>
    </row>
    <row r="866" spans="1:14" hidden="1" x14ac:dyDescent="0.25">
      <c r="A866" t="s">
        <v>448</v>
      </c>
      <c r="B866" s="238">
        <v>1123043</v>
      </c>
      <c r="C866" s="233">
        <v>1123043</v>
      </c>
      <c r="D866">
        <v>112304</v>
      </c>
      <c r="F866" t="s">
        <v>397</v>
      </c>
      <c r="G866">
        <v>0</v>
      </c>
      <c r="H866" s="238">
        <v>3</v>
      </c>
      <c r="I866" t="s">
        <v>498</v>
      </c>
      <c r="J866" t="s">
        <v>448</v>
      </c>
      <c r="K866">
        <v>0</v>
      </c>
      <c r="L866">
        <v>0</v>
      </c>
      <c r="M866" t="s">
        <v>2571</v>
      </c>
      <c r="N866" t="s">
        <v>2594</v>
      </c>
    </row>
    <row r="867" spans="1:14" hidden="1" x14ac:dyDescent="0.25">
      <c r="A867" t="s">
        <v>448</v>
      </c>
      <c r="B867" s="238">
        <v>1123044</v>
      </c>
      <c r="C867" s="233">
        <v>1123044</v>
      </c>
      <c r="D867">
        <v>112304</v>
      </c>
      <c r="F867" t="s">
        <v>397</v>
      </c>
      <c r="G867">
        <v>0</v>
      </c>
      <c r="H867" s="238">
        <v>4</v>
      </c>
      <c r="I867" t="s">
        <v>498</v>
      </c>
      <c r="J867" t="s">
        <v>448</v>
      </c>
      <c r="K867">
        <v>0</v>
      </c>
      <c r="L867">
        <v>0</v>
      </c>
      <c r="M867" t="s">
        <v>2571</v>
      </c>
      <c r="N867" t="s">
        <v>2594</v>
      </c>
    </row>
    <row r="868" spans="1:14" hidden="1" x14ac:dyDescent="0.25">
      <c r="A868" t="s">
        <v>448</v>
      </c>
      <c r="B868" s="238">
        <v>1123045</v>
      </c>
      <c r="C868" s="233">
        <v>1123045</v>
      </c>
      <c r="D868">
        <v>112304</v>
      </c>
      <c r="F868" t="s">
        <v>397</v>
      </c>
      <c r="G868">
        <v>0</v>
      </c>
      <c r="H868" s="238">
        <v>5</v>
      </c>
      <c r="I868" t="s">
        <v>498</v>
      </c>
      <c r="J868" t="s">
        <v>448</v>
      </c>
      <c r="K868">
        <v>0</v>
      </c>
      <c r="L868">
        <v>0</v>
      </c>
      <c r="M868" t="s">
        <v>2571</v>
      </c>
      <c r="N868" t="s">
        <v>2594</v>
      </c>
    </row>
    <row r="869" spans="1:14" hidden="1" x14ac:dyDescent="0.25">
      <c r="A869" t="s">
        <v>404</v>
      </c>
      <c r="B869" s="238">
        <v>1160341</v>
      </c>
      <c r="C869" s="233">
        <v>1160341</v>
      </c>
      <c r="D869">
        <v>116034</v>
      </c>
      <c r="F869" t="s">
        <v>397</v>
      </c>
      <c r="G869">
        <v>0</v>
      </c>
      <c r="H869" s="238">
        <v>1</v>
      </c>
      <c r="I869" t="s">
        <v>961</v>
      </c>
      <c r="J869" t="s">
        <v>404</v>
      </c>
      <c r="K869">
        <v>0</v>
      </c>
      <c r="L869">
        <v>0</v>
      </c>
      <c r="M869" t="s">
        <v>2571</v>
      </c>
      <c r="N869" t="s">
        <v>2580</v>
      </c>
    </row>
    <row r="870" spans="1:14" hidden="1" x14ac:dyDescent="0.25">
      <c r="A870" t="s">
        <v>404</v>
      </c>
      <c r="B870" s="238">
        <v>1160342</v>
      </c>
      <c r="C870" s="233">
        <v>1160342</v>
      </c>
      <c r="D870">
        <v>116034</v>
      </c>
      <c r="F870" t="s">
        <v>397</v>
      </c>
      <c r="G870">
        <v>0</v>
      </c>
      <c r="H870" s="238">
        <v>2</v>
      </c>
      <c r="I870" t="s">
        <v>961</v>
      </c>
      <c r="J870" t="s">
        <v>404</v>
      </c>
      <c r="K870">
        <v>0</v>
      </c>
      <c r="L870">
        <v>0</v>
      </c>
      <c r="M870" t="s">
        <v>2571</v>
      </c>
      <c r="N870" t="s">
        <v>2580</v>
      </c>
    </row>
    <row r="871" spans="1:14" hidden="1" x14ac:dyDescent="0.25">
      <c r="A871" t="s">
        <v>404</v>
      </c>
      <c r="B871" s="238">
        <v>1160343</v>
      </c>
      <c r="C871" s="233">
        <v>1160343</v>
      </c>
      <c r="D871">
        <v>116034</v>
      </c>
      <c r="F871" t="s">
        <v>397</v>
      </c>
      <c r="G871">
        <v>0</v>
      </c>
      <c r="H871" s="238">
        <v>3</v>
      </c>
      <c r="I871" t="s">
        <v>961</v>
      </c>
      <c r="J871" t="s">
        <v>404</v>
      </c>
      <c r="K871">
        <v>0</v>
      </c>
      <c r="L871">
        <v>0</v>
      </c>
      <c r="M871" t="s">
        <v>2571</v>
      </c>
      <c r="N871" t="s">
        <v>2580</v>
      </c>
    </row>
    <row r="872" spans="1:14" hidden="1" x14ac:dyDescent="0.25">
      <c r="A872" t="s">
        <v>404</v>
      </c>
      <c r="B872" s="238">
        <v>1160344</v>
      </c>
      <c r="C872" s="233">
        <v>1160344</v>
      </c>
      <c r="D872">
        <v>116034</v>
      </c>
      <c r="F872" t="s">
        <v>397</v>
      </c>
      <c r="G872">
        <v>0</v>
      </c>
      <c r="H872" s="238">
        <v>4</v>
      </c>
      <c r="I872" t="s">
        <v>961</v>
      </c>
      <c r="J872" t="s">
        <v>404</v>
      </c>
      <c r="K872">
        <v>0</v>
      </c>
      <c r="L872">
        <v>0</v>
      </c>
      <c r="M872" t="s">
        <v>2571</v>
      </c>
      <c r="N872" t="s">
        <v>2580</v>
      </c>
    </row>
    <row r="873" spans="1:14" hidden="1" x14ac:dyDescent="0.25">
      <c r="A873" t="s">
        <v>404</v>
      </c>
      <c r="B873" s="238">
        <v>1160345</v>
      </c>
      <c r="C873" s="233">
        <v>1160345</v>
      </c>
      <c r="D873">
        <v>116034</v>
      </c>
      <c r="F873" t="s">
        <v>397</v>
      </c>
      <c r="G873">
        <v>0</v>
      </c>
      <c r="H873" s="238">
        <v>5</v>
      </c>
      <c r="I873" t="s">
        <v>961</v>
      </c>
      <c r="J873" t="s">
        <v>404</v>
      </c>
      <c r="K873">
        <v>0</v>
      </c>
      <c r="L873">
        <v>0</v>
      </c>
      <c r="M873" t="s">
        <v>2571</v>
      </c>
      <c r="N873" t="s">
        <v>2580</v>
      </c>
    </row>
    <row r="874" spans="1:14" hidden="1" x14ac:dyDescent="0.25">
      <c r="A874" t="s">
        <v>404</v>
      </c>
      <c r="B874" s="238">
        <v>1160331</v>
      </c>
      <c r="C874" s="233">
        <v>1160331</v>
      </c>
      <c r="D874">
        <v>116033</v>
      </c>
      <c r="F874" t="s">
        <v>397</v>
      </c>
      <c r="G874">
        <v>0</v>
      </c>
      <c r="H874" s="238">
        <v>1</v>
      </c>
      <c r="I874" t="s">
        <v>959</v>
      </c>
      <c r="J874" t="s">
        <v>404</v>
      </c>
      <c r="K874">
        <v>0</v>
      </c>
      <c r="L874">
        <v>0</v>
      </c>
      <c r="M874" t="s">
        <v>2571</v>
      </c>
      <c r="N874" t="s">
        <v>2580</v>
      </c>
    </row>
    <row r="875" spans="1:14" hidden="1" x14ac:dyDescent="0.25">
      <c r="A875" t="s">
        <v>404</v>
      </c>
      <c r="B875" s="238">
        <v>1160332</v>
      </c>
      <c r="C875" s="233">
        <v>1160332</v>
      </c>
      <c r="D875">
        <v>116033</v>
      </c>
      <c r="F875" t="s">
        <v>397</v>
      </c>
      <c r="G875">
        <v>0</v>
      </c>
      <c r="H875" s="238">
        <v>2</v>
      </c>
      <c r="I875" t="s">
        <v>959</v>
      </c>
      <c r="J875" t="s">
        <v>404</v>
      </c>
      <c r="K875">
        <v>0</v>
      </c>
      <c r="L875">
        <v>0</v>
      </c>
      <c r="M875" t="s">
        <v>2571</v>
      </c>
      <c r="N875" t="s">
        <v>2580</v>
      </c>
    </row>
    <row r="876" spans="1:14" hidden="1" x14ac:dyDescent="0.25">
      <c r="A876" t="s">
        <v>404</v>
      </c>
      <c r="B876" s="238">
        <v>1160333</v>
      </c>
      <c r="C876" s="233">
        <v>1160333</v>
      </c>
      <c r="D876">
        <v>116033</v>
      </c>
      <c r="F876" t="s">
        <v>397</v>
      </c>
      <c r="G876">
        <v>0</v>
      </c>
      <c r="H876" s="238">
        <v>3</v>
      </c>
      <c r="I876" t="s">
        <v>959</v>
      </c>
      <c r="J876" t="s">
        <v>404</v>
      </c>
      <c r="K876">
        <v>0</v>
      </c>
      <c r="L876">
        <v>0</v>
      </c>
      <c r="M876" t="s">
        <v>2571</v>
      </c>
      <c r="N876" t="s">
        <v>2580</v>
      </c>
    </row>
    <row r="877" spans="1:14" hidden="1" x14ac:dyDescent="0.25">
      <c r="A877" t="s">
        <v>404</v>
      </c>
      <c r="B877" s="238">
        <v>1160334</v>
      </c>
      <c r="C877" s="233">
        <v>1160334</v>
      </c>
      <c r="D877">
        <v>116033</v>
      </c>
      <c r="F877" t="s">
        <v>397</v>
      </c>
      <c r="G877">
        <v>0</v>
      </c>
      <c r="H877" s="238">
        <v>4</v>
      </c>
      <c r="I877" t="s">
        <v>959</v>
      </c>
      <c r="J877" t="s">
        <v>404</v>
      </c>
      <c r="K877">
        <v>0</v>
      </c>
      <c r="L877">
        <v>0</v>
      </c>
      <c r="M877" t="s">
        <v>2571</v>
      </c>
      <c r="N877" t="s">
        <v>2580</v>
      </c>
    </row>
    <row r="878" spans="1:14" hidden="1" x14ac:dyDescent="0.25">
      <c r="A878" t="s">
        <v>404</v>
      </c>
      <c r="B878" s="238">
        <v>1160335</v>
      </c>
      <c r="C878" s="233">
        <v>1160335</v>
      </c>
      <c r="D878">
        <v>116033</v>
      </c>
      <c r="F878" t="s">
        <v>397</v>
      </c>
      <c r="G878">
        <v>0</v>
      </c>
      <c r="H878" s="238">
        <v>5</v>
      </c>
      <c r="I878" t="s">
        <v>959</v>
      </c>
      <c r="J878" t="s">
        <v>404</v>
      </c>
      <c r="K878">
        <v>0</v>
      </c>
      <c r="L878">
        <v>0</v>
      </c>
      <c r="M878" t="s">
        <v>2571</v>
      </c>
      <c r="N878" t="s">
        <v>2580</v>
      </c>
    </row>
    <row r="879" spans="1:14" hidden="1" x14ac:dyDescent="0.25">
      <c r="A879" t="s">
        <v>607</v>
      </c>
      <c r="B879" s="238">
        <v>1131381</v>
      </c>
      <c r="C879" s="233">
        <v>1131381</v>
      </c>
      <c r="D879">
        <v>113138</v>
      </c>
      <c r="E879">
        <v>81.5</v>
      </c>
      <c r="G879">
        <v>1</v>
      </c>
      <c r="H879" s="238">
        <v>1</v>
      </c>
      <c r="I879" t="s">
        <v>1881</v>
      </c>
      <c r="J879" t="s">
        <v>607</v>
      </c>
      <c r="K879">
        <v>0</v>
      </c>
      <c r="L879">
        <v>0</v>
      </c>
      <c r="M879" t="s">
        <v>2503</v>
      </c>
      <c r="N879" t="s">
        <v>2586</v>
      </c>
    </row>
    <row r="880" spans="1:14" hidden="1" x14ac:dyDescent="0.25">
      <c r="A880" t="s">
        <v>607</v>
      </c>
      <c r="B880" s="238">
        <v>1131382</v>
      </c>
      <c r="C880" s="233">
        <v>1131382</v>
      </c>
      <c r="D880">
        <v>113138</v>
      </c>
      <c r="E880">
        <v>85.3</v>
      </c>
      <c r="G880">
        <v>1</v>
      </c>
      <c r="H880" s="238">
        <v>2</v>
      </c>
      <c r="I880" t="s">
        <v>1881</v>
      </c>
      <c r="J880" t="s">
        <v>607</v>
      </c>
      <c r="K880">
        <v>0</v>
      </c>
      <c r="L880">
        <v>0</v>
      </c>
      <c r="M880" t="s">
        <v>2503</v>
      </c>
      <c r="N880" t="s">
        <v>2586</v>
      </c>
    </row>
    <row r="881" spans="1:14" hidden="1" x14ac:dyDescent="0.25">
      <c r="A881" t="s">
        <v>607</v>
      </c>
      <c r="B881" s="238">
        <v>1131383</v>
      </c>
      <c r="C881" s="233">
        <v>1131383</v>
      </c>
      <c r="D881">
        <v>113138</v>
      </c>
      <c r="E881">
        <v>89.8</v>
      </c>
      <c r="G881">
        <v>1</v>
      </c>
      <c r="H881" s="238">
        <v>3</v>
      </c>
      <c r="I881" t="s">
        <v>1881</v>
      </c>
      <c r="J881" t="s">
        <v>607</v>
      </c>
      <c r="K881">
        <v>0</v>
      </c>
      <c r="L881">
        <v>0</v>
      </c>
      <c r="M881" t="s">
        <v>2503</v>
      </c>
      <c r="N881" t="s">
        <v>2586</v>
      </c>
    </row>
    <row r="882" spans="1:14" hidden="1" x14ac:dyDescent="0.25">
      <c r="A882" t="s">
        <v>607</v>
      </c>
      <c r="B882" s="238">
        <v>1131384</v>
      </c>
      <c r="C882" s="233">
        <v>1131384</v>
      </c>
      <c r="D882">
        <v>113138</v>
      </c>
      <c r="E882">
        <v>89.6</v>
      </c>
      <c r="G882">
        <v>1</v>
      </c>
      <c r="H882" s="238">
        <v>4</v>
      </c>
      <c r="I882" t="s">
        <v>1881</v>
      </c>
      <c r="J882" t="s">
        <v>607</v>
      </c>
      <c r="K882">
        <v>0</v>
      </c>
      <c r="L882">
        <v>0</v>
      </c>
      <c r="M882" t="s">
        <v>2503</v>
      </c>
      <c r="N882" t="s">
        <v>2586</v>
      </c>
    </row>
    <row r="883" spans="1:14" hidden="1" x14ac:dyDescent="0.25">
      <c r="A883" t="s">
        <v>607</v>
      </c>
      <c r="B883" s="238">
        <v>1131385</v>
      </c>
      <c r="C883" s="233">
        <v>1131385</v>
      </c>
      <c r="D883">
        <v>113138</v>
      </c>
      <c r="E883">
        <v>94.3</v>
      </c>
      <c r="G883">
        <v>1</v>
      </c>
      <c r="H883" s="238">
        <v>5</v>
      </c>
      <c r="I883" t="s">
        <v>1881</v>
      </c>
      <c r="J883" t="s">
        <v>607</v>
      </c>
      <c r="K883">
        <v>0</v>
      </c>
      <c r="L883">
        <v>0</v>
      </c>
      <c r="M883" t="s">
        <v>2503</v>
      </c>
      <c r="N883" t="s">
        <v>2586</v>
      </c>
    </row>
    <row r="884" spans="1:14" hidden="1" x14ac:dyDescent="0.25">
      <c r="A884" t="s">
        <v>607</v>
      </c>
      <c r="B884" s="238">
        <v>1131461</v>
      </c>
      <c r="C884" s="233">
        <v>1131461</v>
      </c>
      <c r="D884">
        <v>113146</v>
      </c>
      <c r="E884">
        <v>78.599999999999994</v>
      </c>
      <c r="G884">
        <v>1</v>
      </c>
      <c r="H884" s="238">
        <v>1</v>
      </c>
      <c r="I884" t="s">
        <v>3309</v>
      </c>
      <c r="J884" t="s">
        <v>607</v>
      </c>
      <c r="K884">
        <v>0</v>
      </c>
      <c r="L884">
        <v>0</v>
      </c>
      <c r="M884" t="s">
        <v>2503</v>
      </c>
      <c r="N884" t="s">
        <v>2586</v>
      </c>
    </row>
    <row r="885" spans="1:14" hidden="1" x14ac:dyDescent="0.25">
      <c r="A885" t="s">
        <v>607</v>
      </c>
      <c r="B885" s="238">
        <v>1131462</v>
      </c>
      <c r="C885" s="233">
        <v>1131462</v>
      </c>
      <c r="D885">
        <v>113146</v>
      </c>
      <c r="E885">
        <v>81.25</v>
      </c>
      <c r="G885">
        <v>1</v>
      </c>
      <c r="H885" s="238">
        <v>2</v>
      </c>
      <c r="I885" t="s">
        <v>3309</v>
      </c>
      <c r="J885" t="s">
        <v>607</v>
      </c>
      <c r="K885">
        <v>0</v>
      </c>
      <c r="L885">
        <v>0</v>
      </c>
      <c r="M885" t="s">
        <v>2503</v>
      </c>
      <c r="N885" t="s">
        <v>2586</v>
      </c>
    </row>
    <row r="886" spans="1:14" hidden="1" x14ac:dyDescent="0.25">
      <c r="A886" t="s">
        <v>607</v>
      </c>
      <c r="B886" s="238">
        <v>1131463</v>
      </c>
      <c r="C886" s="233">
        <v>1131463</v>
      </c>
      <c r="D886">
        <v>113146</v>
      </c>
      <c r="E886">
        <v>84.1</v>
      </c>
      <c r="G886">
        <v>1</v>
      </c>
      <c r="H886" s="238">
        <v>3</v>
      </c>
      <c r="I886" t="s">
        <v>3309</v>
      </c>
      <c r="J886" t="s">
        <v>607</v>
      </c>
      <c r="K886">
        <v>0</v>
      </c>
      <c r="L886">
        <v>0</v>
      </c>
      <c r="M886" t="s">
        <v>2503</v>
      </c>
      <c r="N886" t="s">
        <v>2586</v>
      </c>
    </row>
    <row r="887" spans="1:14" hidden="1" x14ac:dyDescent="0.25">
      <c r="A887" t="s">
        <v>607</v>
      </c>
      <c r="B887" s="238">
        <v>1131464</v>
      </c>
      <c r="C887" s="233">
        <v>1131464</v>
      </c>
      <c r="D887">
        <v>113146</v>
      </c>
      <c r="E887">
        <v>85.3</v>
      </c>
      <c r="G887">
        <v>1</v>
      </c>
      <c r="H887" s="238">
        <v>4</v>
      </c>
      <c r="I887" t="s">
        <v>3309</v>
      </c>
      <c r="J887" t="s">
        <v>607</v>
      </c>
      <c r="K887">
        <v>0</v>
      </c>
      <c r="L887">
        <v>0</v>
      </c>
      <c r="M887" t="s">
        <v>2503</v>
      </c>
      <c r="N887" t="s">
        <v>2586</v>
      </c>
    </row>
    <row r="888" spans="1:14" hidden="1" x14ac:dyDescent="0.25">
      <c r="A888" t="s">
        <v>607</v>
      </c>
      <c r="B888" s="238">
        <v>1131465</v>
      </c>
      <c r="C888" s="233">
        <v>1131465</v>
      </c>
      <c r="D888">
        <v>113146</v>
      </c>
      <c r="E888">
        <v>88.3</v>
      </c>
      <c r="G888">
        <v>1</v>
      </c>
      <c r="H888" s="238">
        <v>5</v>
      </c>
      <c r="I888" t="s">
        <v>3309</v>
      </c>
      <c r="J888" t="s">
        <v>607</v>
      </c>
      <c r="K888">
        <v>0</v>
      </c>
      <c r="L888">
        <v>0</v>
      </c>
      <c r="M888" t="s">
        <v>2503</v>
      </c>
      <c r="N888" t="s">
        <v>2586</v>
      </c>
    </row>
    <row r="889" spans="1:14" hidden="1" x14ac:dyDescent="0.25">
      <c r="A889" t="s">
        <v>607</v>
      </c>
      <c r="B889" s="238">
        <v>1131411</v>
      </c>
      <c r="C889" s="233">
        <v>1131411</v>
      </c>
      <c r="D889">
        <v>113141</v>
      </c>
      <c r="E889">
        <v>87</v>
      </c>
      <c r="G889">
        <v>1</v>
      </c>
      <c r="H889" s="238">
        <v>1</v>
      </c>
      <c r="I889" t="s">
        <v>2587</v>
      </c>
      <c r="J889" t="s">
        <v>607</v>
      </c>
      <c r="K889">
        <v>0</v>
      </c>
      <c r="L889">
        <v>0</v>
      </c>
      <c r="M889" t="s">
        <v>2503</v>
      </c>
      <c r="N889" t="s">
        <v>2586</v>
      </c>
    </row>
    <row r="890" spans="1:14" hidden="1" x14ac:dyDescent="0.25">
      <c r="A890" t="s">
        <v>607</v>
      </c>
      <c r="B890" s="238">
        <v>1131412</v>
      </c>
      <c r="C890" s="233">
        <v>1131412</v>
      </c>
      <c r="D890">
        <v>113141</v>
      </c>
      <c r="E890">
        <v>110</v>
      </c>
      <c r="G890">
        <v>1</v>
      </c>
      <c r="H890" s="238">
        <v>2</v>
      </c>
      <c r="I890" t="s">
        <v>2587</v>
      </c>
      <c r="J890" t="s">
        <v>607</v>
      </c>
      <c r="K890">
        <v>0</v>
      </c>
      <c r="L890">
        <v>0</v>
      </c>
      <c r="M890" t="s">
        <v>2503</v>
      </c>
      <c r="N890" t="s">
        <v>2586</v>
      </c>
    </row>
    <row r="891" spans="1:14" hidden="1" x14ac:dyDescent="0.25">
      <c r="A891" t="s">
        <v>607</v>
      </c>
      <c r="B891" s="238">
        <v>1131413</v>
      </c>
      <c r="C891" s="233">
        <v>1131413</v>
      </c>
      <c r="D891">
        <v>113141</v>
      </c>
      <c r="E891">
        <v>136</v>
      </c>
      <c r="G891">
        <v>1</v>
      </c>
      <c r="H891" s="238">
        <v>3</v>
      </c>
      <c r="I891" t="s">
        <v>2587</v>
      </c>
      <c r="J891" t="s">
        <v>607</v>
      </c>
      <c r="K891">
        <v>0</v>
      </c>
      <c r="L891">
        <v>0</v>
      </c>
      <c r="M891" t="s">
        <v>2503</v>
      </c>
      <c r="N891" t="s">
        <v>2586</v>
      </c>
    </row>
    <row r="892" spans="1:14" hidden="1" x14ac:dyDescent="0.25">
      <c r="A892" t="s">
        <v>607</v>
      </c>
      <c r="B892" s="238">
        <v>1131414</v>
      </c>
      <c r="C892" s="233">
        <v>1131414</v>
      </c>
      <c r="D892">
        <v>113141</v>
      </c>
      <c r="E892">
        <v>116</v>
      </c>
      <c r="G892">
        <v>1</v>
      </c>
      <c r="H892" s="238">
        <v>4</v>
      </c>
      <c r="I892" t="s">
        <v>2587</v>
      </c>
      <c r="J892" t="s">
        <v>607</v>
      </c>
      <c r="K892">
        <v>0</v>
      </c>
      <c r="L892">
        <v>0</v>
      </c>
      <c r="M892" t="s">
        <v>2503</v>
      </c>
      <c r="N892" t="s">
        <v>2586</v>
      </c>
    </row>
    <row r="893" spans="1:14" hidden="1" x14ac:dyDescent="0.25">
      <c r="A893" t="s">
        <v>607</v>
      </c>
      <c r="B893" s="238">
        <v>1131415</v>
      </c>
      <c r="C893" s="233">
        <v>1131415</v>
      </c>
      <c r="D893">
        <v>113141</v>
      </c>
      <c r="E893">
        <v>143</v>
      </c>
      <c r="G893">
        <v>1</v>
      </c>
      <c r="H893" s="238">
        <v>5</v>
      </c>
      <c r="I893" t="s">
        <v>2587</v>
      </c>
      <c r="J893" t="s">
        <v>607</v>
      </c>
      <c r="K893">
        <v>0</v>
      </c>
      <c r="L893">
        <v>0</v>
      </c>
      <c r="M893" t="s">
        <v>2503</v>
      </c>
      <c r="N893" t="s">
        <v>2586</v>
      </c>
    </row>
    <row r="894" spans="1:14" hidden="1" x14ac:dyDescent="0.25">
      <c r="A894" t="s">
        <v>607</v>
      </c>
      <c r="B894" s="238">
        <v>1131311</v>
      </c>
      <c r="C894" s="233">
        <v>1131311</v>
      </c>
      <c r="D894">
        <v>113131</v>
      </c>
      <c r="E894">
        <v>58</v>
      </c>
      <c r="G894">
        <v>1</v>
      </c>
      <c r="H894" s="238">
        <v>1</v>
      </c>
      <c r="I894" t="s">
        <v>52</v>
      </c>
      <c r="J894" t="s">
        <v>607</v>
      </c>
      <c r="K894">
        <v>0</v>
      </c>
      <c r="L894">
        <v>0</v>
      </c>
      <c r="M894" t="s">
        <v>2503</v>
      </c>
      <c r="N894" t="s">
        <v>2586</v>
      </c>
    </row>
    <row r="895" spans="1:14" hidden="1" x14ac:dyDescent="0.25">
      <c r="A895" t="s">
        <v>607</v>
      </c>
      <c r="B895" s="238">
        <v>1131312</v>
      </c>
      <c r="C895" s="233">
        <v>1131312</v>
      </c>
      <c r="D895">
        <v>113131</v>
      </c>
      <c r="E895">
        <v>72</v>
      </c>
      <c r="G895">
        <v>1</v>
      </c>
      <c r="H895" s="238">
        <v>2</v>
      </c>
      <c r="I895" t="s">
        <v>52</v>
      </c>
      <c r="J895" t="s">
        <v>607</v>
      </c>
      <c r="K895">
        <v>0</v>
      </c>
      <c r="L895">
        <v>0</v>
      </c>
      <c r="M895" t="s">
        <v>2503</v>
      </c>
      <c r="N895" t="s">
        <v>2586</v>
      </c>
    </row>
    <row r="896" spans="1:14" hidden="1" x14ac:dyDescent="0.25">
      <c r="A896" t="s">
        <v>607</v>
      </c>
      <c r="B896" s="238">
        <v>1131313</v>
      </c>
      <c r="C896" s="233">
        <v>1131313</v>
      </c>
      <c r="D896">
        <v>113131</v>
      </c>
      <c r="E896">
        <v>91</v>
      </c>
      <c r="G896">
        <v>1</v>
      </c>
      <c r="H896" s="238">
        <v>3</v>
      </c>
      <c r="I896" t="s">
        <v>52</v>
      </c>
      <c r="J896" t="s">
        <v>607</v>
      </c>
      <c r="K896">
        <v>0</v>
      </c>
      <c r="L896">
        <v>0</v>
      </c>
      <c r="M896" t="s">
        <v>2503</v>
      </c>
      <c r="N896" t="s">
        <v>2586</v>
      </c>
    </row>
    <row r="897" spans="1:14" hidden="1" x14ac:dyDescent="0.25">
      <c r="A897" t="s">
        <v>607</v>
      </c>
      <c r="B897" s="238">
        <v>1131314</v>
      </c>
      <c r="C897" s="233">
        <v>1131314</v>
      </c>
      <c r="D897">
        <v>113131</v>
      </c>
      <c r="E897">
        <v>76</v>
      </c>
      <c r="G897">
        <v>1</v>
      </c>
      <c r="H897" s="238">
        <v>4</v>
      </c>
      <c r="I897" t="s">
        <v>52</v>
      </c>
      <c r="J897" t="s">
        <v>607</v>
      </c>
      <c r="K897">
        <v>0</v>
      </c>
      <c r="L897">
        <v>0</v>
      </c>
      <c r="M897" t="s">
        <v>2503</v>
      </c>
      <c r="N897" t="s">
        <v>2586</v>
      </c>
    </row>
    <row r="898" spans="1:14" hidden="1" x14ac:dyDescent="0.25">
      <c r="A898" t="s">
        <v>607</v>
      </c>
      <c r="B898" s="238">
        <v>1131315</v>
      </c>
      <c r="C898" s="233">
        <v>1131315</v>
      </c>
      <c r="D898">
        <v>113131</v>
      </c>
      <c r="E898">
        <v>96</v>
      </c>
      <c r="G898">
        <v>1</v>
      </c>
      <c r="H898" s="238">
        <v>5</v>
      </c>
      <c r="I898" t="s">
        <v>52</v>
      </c>
      <c r="J898" t="s">
        <v>607</v>
      </c>
      <c r="K898">
        <v>0</v>
      </c>
      <c r="L898">
        <v>0</v>
      </c>
      <c r="M898" t="s">
        <v>2503</v>
      </c>
      <c r="N898" t="s">
        <v>2586</v>
      </c>
    </row>
    <row r="899" spans="1:14" hidden="1" x14ac:dyDescent="0.25">
      <c r="A899" t="s">
        <v>607</v>
      </c>
      <c r="B899" s="238">
        <v>24011131321</v>
      </c>
      <c r="C899" s="238" t="s">
        <v>298</v>
      </c>
      <c r="D899">
        <v>113132</v>
      </c>
      <c r="E899">
        <v>24.1</v>
      </c>
      <c r="G899">
        <v>0</v>
      </c>
      <c r="H899" s="238">
        <v>1</v>
      </c>
      <c r="I899" t="s">
        <v>2928</v>
      </c>
      <c r="J899" t="s">
        <v>607</v>
      </c>
      <c r="K899">
        <v>2401</v>
      </c>
      <c r="L899">
        <v>0</v>
      </c>
      <c r="M899" t="s">
        <v>2503</v>
      </c>
      <c r="N899" t="s">
        <v>2586</v>
      </c>
    </row>
    <row r="900" spans="1:14" hidden="1" x14ac:dyDescent="0.25">
      <c r="A900" t="s">
        <v>607</v>
      </c>
      <c r="B900" s="238">
        <v>24011131322</v>
      </c>
      <c r="C900" s="238" t="s">
        <v>298</v>
      </c>
      <c r="D900">
        <v>113132</v>
      </c>
      <c r="E900">
        <v>29.9</v>
      </c>
      <c r="G900">
        <v>0</v>
      </c>
      <c r="H900" s="238">
        <v>2</v>
      </c>
      <c r="I900" t="s">
        <v>2929</v>
      </c>
      <c r="J900" t="s">
        <v>607</v>
      </c>
      <c r="K900">
        <v>2401</v>
      </c>
      <c r="L900">
        <v>0</v>
      </c>
      <c r="M900" t="s">
        <v>2503</v>
      </c>
      <c r="N900" t="s">
        <v>2586</v>
      </c>
    </row>
    <row r="901" spans="1:14" hidden="1" x14ac:dyDescent="0.25">
      <c r="A901" t="s">
        <v>607</v>
      </c>
      <c r="B901" s="238">
        <v>24011131323</v>
      </c>
      <c r="C901" s="238" t="s">
        <v>298</v>
      </c>
      <c r="D901">
        <v>113132</v>
      </c>
      <c r="E901">
        <v>37.1</v>
      </c>
      <c r="G901">
        <v>0</v>
      </c>
      <c r="H901" s="238">
        <v>3</v>
      </c>
      <c r="I901" t="s">
        <v>2930</v>
      </c>
      <c r="J901" t="s">
        <v>607</v>
      </c>
      <c r="K901">
        <v>2401</v>
      </c>
      <c r="L901">
        <v>0</v>
      </c>
      <c r="M901" t="s">
        <v>2503</v>
      </c>
      <c r="N901" t="s">
        <v>2586</v>
      </c>
    </row>
    <row r="902" spans="1:14" hidden="1" x14ac:dyDescent="0.25">
      <c r="A902" t="s">
        <v>607</v>
      </c>
      <c r="B902" s="238">
        <v>24011131324</v>
      </c>
      <c r="C902" s="238" t="s">
        <v>298</v>
      </c>
      <c r="D902">
        <v>113132</v>
      </c>
      <c r="E902">
        <v>31.7</v>
      </c>
      <c r="G902">
        <v>0</v>
      </c>
      <c r="H902" s="238">
        <v>4</v>
      </c>
      <c r="I902" t="s">
        <v>2931</v>
      </c>
      <c r="J902" t="s">
        <v>607</v>
      </c>
      <c r="K902">
        <v>2401</v>
      </c>
      <c r="L902">
        <v>0</v>
      </c>
      <c r="M902" t="s">
        <v>2503</v>
      </c>
      <c r="N902" t="s">
        <v>2586</v>
      </c>
    </row>
    <row r="903" spans="1:14" hidden="1" x14ac:dyDescent="0.25">
      <c r="A903" t="s">
        <v>607</v>
      </c>
      <c r="B903" s="238">
        <v>24011131325</v>
      </c>
      <c r="C903" s="238" t="s">
        <v>298</v>
      </c>
      <c r="D903">
        <v>113132</v>
      </c>
      <c r="E903">
        <v>39.25</v>
      </c>
      <c r="G903">
        <v>0</v>
      </c>
      <c r="H903" s="238">
        <v>5</v>
      </c>
      <c r="I903" t="s">
        <v>2932</v>
      </c>
      <c r="J903" t="s">
        <v>607</v>
      </c>
      <c r="K903">
        <v>2401</v>
      </c>
      <c r="L903">
        <v>0</v>
      </c>
      <c r="M903" t="s">
        <v>2503</v>
      </c>
      <c r="N903" t="s">
        <v>2586</v>
      </c>
    </row>
    <row r="904" spans="1:14" hidden="1" x14ac:dyDescent="0.25">
      <c r="A904" t="s">
        <v>607</v>
      </c>
      <c r="B904" s="238">
        <v>1131321</v>
      </c>
      <c r="C904" s="233">
        <v>1131321</v>
      </c>
      <c r="D904">
        <v>113132</v>
      </c>
      <c r="E904">
        <v>67</v>
      </c>
      <c r="G904">
        <v>1</v>
      </c>
      <c r="H904" s="238">
        <v>1</v>
      </c>
      <c r="I904" t="s">
        <v>632</v>
      </c>
      <c r="J904" t="s">
        <v>607</v>
      </c>
      <c r="K904">
        <v>0</v>
      </c>
      <c r="L904">
        <v>0</v>
      </c>
      <c r="M904" t="s">
        <v>2503</v>
      </c>
      <c r="N904" t="s">
        <v>2586</v>
      </c>
    </row>
    <row r="905" spans="1:14" hidden="1" x14ac:dyDescent="0.25">
      <c r="A905" t="s">
        <v>607</v>
      </c>
      <c r="B905" s="238">
        <v>1131322</v>
      </c>
      <c r="C905" s="233">
        <v>1131322</v>
      </c>
      <c r="D905">
        <v>113132</v>
      </c>
      <c r="E905">
        <v>83</v>
      </c>
      <c r="G905">
        <v>1</v>
      </c>
      <c r="H905" s="238">
        <v>2</v>
      </c>
      <c r="I905" t="s">
        <v>632</v>
      </c>
      <c r="J905" t="s">
        <v>607</v>
      </c>
      <c r="K905">
        <v>0</v>
      </c>
      <c r="L905">
        <v>0</v>
      </c>
      <c r="M905" t="s">
        <v>2503</v>
      </c>
      <c r="N905" t="s">
        <v>2586</v>
      </c>
    </row>
    <row r="906" spans="1:14" hidden="1" x14ac:dyDescent="0.25">
      <c r="A906" t="s">
        <v>607</v>
      </c>
      <c r="B906" s="238">
        <v>1131323</v>
      </c>
      <c r="C906" s="233">
        <v>1131323</v>
      </c>
      <c r="D906">
        <v>113132</v>
      </c>
      <c r="E906">
        <v>103</v>
      </c>
      <c r="G906">
        <v>1</v>
      </c>
      <c r="H906" s="238">
        <v>3</v>
      </c>
      <c r="I906" t="s">
        <v>632</v>
      </c>
      <c r="J906" t="s">
        <v>607</v>
      </c>
      <c r="K906">
        <v>0</v>
      </c>
      <c r="L906">
        <v>0</v>
      </c>
      <c r="M906" t="s">
        <v>2503</v>
      </c>
      <c r="N906" t="s">
        <v>2586</v>
      </c>
    </row>
    <row r="907" spans="1:14" hidden="1" x14ac:dyDescent="0.25">
      <c r="A907" t="s">
        <v>607</v>
      </c>
      <c r="B907" s="238">
        <v>1131324</v>
      </c>
      <c r="C907" s="233">
        <v>1131324</v>
      </c>
      <c r="D907">
        <v>113132</v>
      </c>
      <c r="E907">
        <v>88</v>
      </c>
      <c r="G907">
        <v>1</v>
      </c>
      <c r="H907" s="238">
        <v>4</v>
      </c>
      <c r="I907" t="s">
        <v>632</v>
      </c>
      <c r="J907" t="s">
        <v>607</v>
      </c>
      <c r="K907">
        <v>0</v>
      </c>
      <c r="L907">
        <v>0</v>
      </c>
      <c r="M907" t="s">
        <v>2503</v>
      </c>
      <c r="N907" t="s">
        <v>2586</v>
      </c>
    </row>
    <row r="908" spans="1:14" hidden="1" x14ac:dyDescent="0.25">
      <c r="A908" t="s">
        <v>607</v>
      </c>
      <c r="B908" s="238">
        <v>1131325</v>
      </c>
      <c r="C908" s="233">
        <v>1131325</v>
      </c>
      <c r="D908">
        <v>113132</v>
      </c>
      <c r="E908">
        <v>109</v>
      </c>
      <c r="G908">
        <v>1</v>
      </c>
      <c r="H908" s="238">
        <v>5</v>
      </c>
      <c r="I908" t="s">
        <v>632</v>
      </c>
      <c r="J908" t="s">
        <v>607</v>
      </c>
      <c r="K908">
        <v>0</v>
      </c>
      <c r="L908">
        <v>0</v>
      </c>
      <c r="M908" t="s">
        <v>2503</v>
      </c>
      <c r="N908" t="s">
        <v>2586</v>
      </c>
    </row>
    <row r="909" spans="1:14" hidden="1" x14ac:dyDescent="0.25">
      <c r="A909" t="s">
        <v>615</v>
      </c>
      <c r="B909" s="238">
        <v>24011131331</v>
      </c>
      <c r="C909" s="238" t="s">
        <v>298</v>
      </c>
      <c r="D909">
        <v>113133</v>
      </c>
      <c r="E909">
        <v>21.95</v>
      </c>
      <c r="G909">
        <v>0</v>
      </c>
      <c r="H909" s="238">
        <v>1</v>
      </c>
      <c r="I909" t="s">
        <v>2933</v>
      </c>
      <c r="J909" t="s">
        <v>615</v>
      </c>
      <c r="K909">
        <v>2401</v>
      </c>
      <c r="L909">
        <v>0</v>
      </c>
      <c r="M909" t="s">
        <v>2503</v>
      </c>
      <c r="N909" t="s">
        <v>2586</v>
      </c>
    </row>
    <row r="910" spans="1:14" hidden="1" x14ac:dyDescent="0.25">
      <c r="A910" t="s">
        <v>615</v>
      </c>
      <c r="B910" s="238">
        <v>24011131332</v>
      </c>
      <c r="C910" s="238" t="s">
        <v>298</v>
      </c>
      <c r="D910">
        <v>113133</v>
      </c>
      <c r="E910">
        <v>27.35</v>
      </c>
      <c r="G910">
        <v>0</v>
      </c>
      <c r="H910" s="238">
        <v>2</v>
      </c>
      <c r="I910" t="s">
        <v>2934</v>
      </c>
      <c r="J910" t="s">
        <v>615</v>
      </c>
      <c r="K910">
        <v>2401</v>
      </c>
      <c r="L910">
        <v>0</v>
      </c>
      <c r="M910" t="s">
        <v>2503</v>
      </c>
      <c r="N910" t="s">
        <v>2586</v>
      </c>
    </row>
    <row r="911" spans="1:14" hidden="1" x14ac:dyDescent="0.25">
      <c r="A911" t="s">
        <v>615</v>
      </c>
      <c r="B911" s="238">
        <v>24011131333</v>
      </c>
      <c r="C911" s="238" t="s">
        <v>298</v>
      </c>
      <c r="D911">
        <v>113133</v>
      </c>
      <c r="E911">
        <v>34.549999999999997</v>
      </c>
      <c r="G911">
        <v>0</v>
      </c>
      <c r="H911" s="238">
        <v>3</v>
      </c>
      <c r="I911" t="s">
        <v>2935</v>
      </c>
      <c r="J911" t="s">
        <v>615</v>
      </c>
      <c r="K911">
        <v>2401</v>
      </c>
      <c r="L911">
        <v>0</v>
      </c>
      <c r="M911" t="s">
        <v>2503</v>
      </c>
      <c r="N911" t="s">
        <v>2586</v>
      </c>
    </row>
    <row r="912" spans="1:14" hidden="1" x14ac:dyDescent="0.25">
      <c r="A912" t="s">
        <v>615</v>
      </c>
      <c r="B912" s="238">
        <v>24011131334</v>
      </c>
      <c r="C912" s="238" t="s">
        <v>298</v>
      </c>
      <c r="D912">
        <v>113133</v>
      </c>
      <c r="E912">
        <v>28.8</v>
      </c>
      <c r="G912">
        <v>0</v>
      </c>
      <c r="H912" s="238">
        <v>4</v>
      </c>
      <c r="I912" t="s">
        <v>2936</v>
      </c>
      <c r="J912" t="s">
        <v>615</v>
      </c>
      <c r="K912">
        <v>2401</v>
      </c>
      <c r="L912">
        <v>0</v>
      </c>
      <c r="M912" t="s">
        <v>2503</v>
      </c>
      <c r="N912" t="s">
        <v>2586</v>
      </c>
    </row>
    <row r="913" spans="1:14" hidden="1" x14ac:dyDescent="0.25">
      <c r="A913" t="s">
        <v>615</v>
      </c>
      <c r="B913" s="238">
        <v>24011131335</v>
      </c>
      <c r="C913" s="238" t="s">
        <v>298</v>
      </c>
      <c r="D913">
        <v>113133</v>
      </c>
      <c r="E913">
        <v>36.35</v>
      </c>
      <c r="G913">
        <v>0</v>
      </c>
      <c r="H913" s="238">
        <v>5</v>
      </c>
      <c r="I913" t="s">
        <v>2937</v>
      </c>
      <c r="J913" t="s">
        <v>615</v>
      </c>
      <c r="K913">
        <v>2401</v>
      </c>
      <c r="L913">
        <v>0</v>
      </c>
      <c r="M913" t="s">
        <v>2503</v>
      </c>
      <c r="N913" t="s">
        <v>2586</v>
      </c>
    </row>
    <row r="914" spans="1:14" hidden="1" x14ac:dyDescent="0.25">
      <c r="A914" t="s">
        <v>615</v>
      </c>
      <c r="B914" s="238">
        <v>1131331</v>
      </c>
      <c r="C914" s="233">
        <v>1131331</v>
      </c>
      <c r="D914">
        <v>113133</v>
      </c>
      <c r="E914">
        <v>61</v>
      </c>
      <c r="G914">
        <v>1</v>
      </c>
      <c r="H914" s="238">
        <v>1</v>
      </c>
      <c r="I914" t="s">
        <v>634</v>
      </c>
      <c r="J914" t="s">
        <v>615</v>
      </c>
      <c r="K914">
        <v>0</v>
      </c>
      <c r="L914">
        <v>0</v>
      </c>
      <c r="M914" t="s">
        <v>2503</v>
      </c>
      <c r="N914" t="s">
        <v>2586</v>
      </c>
    </row>
    <row r="915" spans="1:14" hidden="1" x14ac:dyDescent="0.25">
      <c r="A915" t="s">
        <v>615</v>
      </c>
      <c r="B915" s="238">
        <v>1131332</v>
      </c>
      <c r="C915" s="233">
        <v>1131332</v>
      </c>
      <c r="D915">
        <v>113133</v>
      </c>
      <c r="E915">
        <v>76</v>
      </c>
      <c r="G915">
        <v>1</v>
      </c>
      <c r="H915" s="238">
        <v>2</v>
      </c>
      <c r="I915" t="s">
        <v>634</v>
      </c>
      <c r="J915" t="s">
        <v>615</v>
      </c>
      <c r="K915">
        <v>0</v>
      </c>
      <c r="L915">
        <v>0</v>
      </c>
      <c r="M915" t="s">
        <v>2503</v>
      </c>
      <c r="N915" t="s">
        <v>2586</v>
      </c>
    </row>
    <row r="916" spans="1:14" hidden="1" x14ac:dyDescent="0.25">
      <c r="A916" t="s">
        <v>615</v>
      </c>
      <c r="B916" s="238">
        <v>1131333</v>
      </c>
      <c r="C916" s="233">
        <v>1131333</v>
      </c>
      <c r="D916">
        <v>113133</v>
      </c>
      <c r="E916">
        <v>96</v>
      </c>
      <c r="G916">
        <v>1</v>
      </c>
      <c r="H916" s="238">
        <v>3</v>
      </c>
      <c r="I916" t="s">
        <v>634</v>
      </c>
      <c r="J916" t="s">
        <v>615</v>
      </c>
      <c r="K916">
        <v>0</v>
      </c>
      <c r="L916">
        <v>0</v>
      </c>
      <c r="M916" t="s">
        <v>2503</v>
      </c>
      <c r="N916" t="s">
        <v>2586</v>
      </c>
    </row>
    <row r="917" spans="1:14" hidden="1" x14ac:dyDescent="0.25">
      <c r="A917" t="s">
        <v>615</v>
      </c>
      <c r="B917" s="238">
        <v>1131334</v>
      </c>
      <c r="C917" s="233">
        <v>1131334</v>
      </c>
      <c r="D917">
        <v>113133</v>
      </c>
      <c r="E917">
        <v>80</v>
      </c>
      <c r="G917">
        <v>1</v>
      </c>
      <c r="H917" s="238">
        <v>4</v>
      </c>
      <c r="I917" t="s">
        <v>634</v>
      </c>
      <c r="J917" t="s">
        <v>615</v>
      </c>
      <c r="K917">
        <v>0</v>
      </c>
      <c r="L917">
        <v>0</v>
      </c>
      <c r="M917" t="s">
        <v>2503</v>
      </c>
      <c r="N917" t="s">
        <v>2586</v>
      </c>
    </row>
    <row r="918" spans="1:14" hidden="1" x14ac:dyDescent="0.25">
      <c r="A918" t="s">
        <v>615</v>
      </c>
      <c r="B918" s="238">
        <v>1131335</v>
      </c>
      <c r="C918" s="233">
        <v>1131335</v>
      </c>
      <c r="D918">
        <v>113133</v>
      </c>
      <c r="E918">
        <v>101</v>
      </c>
      <c r="G918">
        <v>1</v>
      </c>
      <c r="H918" s="238">
        <v>5</v>
      </c>
      <c r="I918" t="s">
        <v>634</v>
      </c>
      <c r="J918" t="s">
        <v>615</v>
      </c>
      <c r="K918">
        <v>0</v>
      </c>
      <c r="L918">
        <v>0</v>
      </c>
      <c r="M918" t="s">
        <v>2503</v>
      </c>
      <c r="N918" t="s">
        <v>2586</v>
      </c>
    </row>
    <row r="919" spans="1:14" hidden="1" x14ac:dyDescent="0.25">
      <c r="A919" t="s">
        <v>607</v>
      </c>
      <c r="B919" s="238">
        <v>24011131341</v>
      </c>
      <c r="C919" s="238" t="s">
        <v>298</v>
      </c>
      <c r="D919">
        <v>113134</v>
      </c>
      <c r="E919">
        <v>31.3</v>
      </c>
      <c r="G919">
        <v>0</v>
      </c>
      <c r="H919" s="238">
        <v>1</v>
      </c>
      <c r="I919" t="s">
        <v>2938</v>
      </c>
      <c r="J919" t="s">
        <v>607</v>
      </c>
      <c r="K919">
        <v>2401</v>
      </c>
      <c r="L919">
        <v>0</v>
      </c>
      <c r="M919" t="s">
        <v>2503</v>
      </c>
      <c r="N919" t="s">
        <v>2586</v>
      </c>
    </row>
    <row r="920" spans="1:14" hidden="1" x14ac:dyDescent="0.25">
      <c r="A920" t="s">
        <v>607</v>
      </c>
      <c r="B920" s="238">
        <v>24011131342</v>
      </c>
      <c r="C920" s="238" t="s">
        <v>298</v>
      </c>
      <c r="D920">
        <v>113134</v>
      </c>
      <c r="E920">
        <v>39.6</v>
      </c>
      <c r="G920">
        <v>0</v>
      </c>
      <c r="H920" s="238">
        <v>2</v>
      </c>
      <c r="I920" t="s">
        <v>2939</v>
      </c>
      <c r="J920" t="s">
        <v>607</v>
      </c>
      <c r="K920">
        <v>2401</v>
      </c>
      <c r="L920">
        <v>0</v>
      </c>
      <c r="M920" t="s">
        <v>2503</v>
      </c>
      <c r="N920" t="s">
        <v>2586</v>
      </c>
    </row>
    <row r="921" spans="1:14" hidden="1" x14ac:dyDescent="0.25">
      <c r="A921" t="s">
        <v>607</v>
      </c>
      <c r="B921" s="238">
        <v>24011131343</v>
      </c>
      <c r="C921" s="238" t="s">
        <v>298</v>
      </c>
      <c r="D921">
        <v>113134</v>
      </c>
      <c r="E921">
        <v>48.95</v>
      </c>
      <c r="G921">
        <v>0</v>
      </c>
      <c r="H921" s="238">
        <v>3</v>
      </c>
      <c r="I921" t="s">
        <v>2940</v>
      </c>
      <c r="J921" t="s">
        <v>607</v>
      </c>
      <c r="K921">
        <v>2401</v>
      </c>
      <c r="L921">
        <v>0</v>
      </c>
      <c r="M921" t="s">
        <v>2503</v>
      </c>
      <c r="N921" t="s">
        <v>2586</v>
      </c>
    </row>
    <row r="922" spans="1:14" hidden="1" x14ac:dyDescent="0.25">
      <c r="A922" t="s">
        <v>607</v>
      </c>
      <c r="B922" s="238">
        <v>24011131344</v>
      </c>
      <c r="C922" s="238" t="s">
        <v>298</v>
      </c>
      <c r="D922">
        <v>113134</v>
      </c>
      <c r="E922">
        <v>41.75</v>
      </c>
      <c r="G922">
        <v>0</v>
      </c>
      <c r="H922" s="238">
        <v>4</v>
      </c>
      <c r="I922" t="s">
        <v>2941</v>
      </c>
      <c r="J922" t="s">
        <v>607</v>
      </c>
      <c r="K922">
        <v>2401</v>
      </c>
      <c r="L922">
        <v>0</v>
      </c>
      <c r="M922" t="s">
        <v>2503</v>
      </c>
      <c r="N922" t="s">
        <v>2586</v>
      </c>
    </row>
    <row r="923" spans="1:14" hidden="1" x14ac:dyDescent="0.25">
      <c r="A923" t="s">
        <v>607</v>
      </c>
      <c r="B923" s="238">
        <v>24011131345</v>
      </c>
      <c r="C923" s="238" t="s">
        <v>298</v>
      </c>
      <c r="D923">
        <v>113134</v>
      </c>
      <c r="E923">
        <v>51.5</v>
      </c>
      <c r="G923">
        <v>0</v>
      </c>
      <c r="H923" s="238">
        <v>5</v>
      </c>
      <c r="I923" t="s">
        <v>2942</v>
      </c>
      <c r="J923" t="s">
        <v>607</v>
      </c>
      <c r="K923">
        <v>2401</v>
      </c>
      <c r="L923">
        <v>0</v>
      </c>
      <c r="M923" t="s">
        <v>2503</v>
      </c>
      <c r="N923" t="s">
        <v>2586</v>
      </c>
    </row>
    <row r="924" spans="1:14" hidden="1" x14ac:dyDescent="0.25">
      <c r="A924" t="s">
        <v>607</v>
      </c>
      <c r="B924" s="238">
        <v>1131341</v>
      </c>
      <c r="C924" s="233">
        <v>1131341</v>
      </c>
      <c r="D924">
        <v>113134</v>
      </c>
      <c r="E924">
        <v>97.85</v>
      </c>
      <c r="G924">
        <v>1</v>
      </c>
      <c r="H924" s="238">
        <v>1</v>
      </c>
      <c r="I924" t="s">
        <v>636</v>
      </c>
      <c r="J924" t="s">
        <v>607</v>
      </c>
      <c r="K924">
        <v>0</v>
      </c>
      <c r="L924">
        <v>0</v>
      </c>
      <c r="M924" t="s">
        <v>2503</v>
      </c>
      <c r="N924" t="s">
        <v>2586</v>
      </c>
    </row>
    <row r="925" spans="1:14" hidden="1" x14ac:dyDescent="0.25">
      <c r="A925" t="s">
        <v>607</v>
      </c>
      <c r="B925" s="238">
        <v>1131342</v>
      </c>
      <c r="C925" s="233">
        <v>1131342</v>
      </c>
      <c r="D925">
        <v>113134</v>
      </c>
      <c r="E925">
        <v>106.5</v>
      </c>
      <c r="G925">
        <v>1</v>
      </c>
      <c r="H925" s="238">
        <v>2</v>
      </c>
      <c r="I925" t="s">
        <v>636</v>
      </c>
      <c r="J925" t="s">
        <v>607</v>
      </c>
      <c r="K925">
        <v>0</v>
      </c>
      <c r="L925">
        <v>0</v>
      </c>
      <c r="M925" t="s">
        <v>2503</v>
      </c>
      <c r="N925" t="s">
        <v>2586</v>
      </c>
    </row>
    <row r="926" spans="1:14" hidden="1" x14ac:dyDescent="0.25">
      <c r="A926" t="s">
        <v>607</v>
      </c>
      <c r="B926" s="238">
        <v>1131343</v>
      </c>
      <c r="C926" s="233">
        <v>1131343</v>
      </c>
      <c r="D926">
        <v>113134</v>
      </c>
      <c r="E926">
        <v>116</v>
      </c>
      <c r="G926">
        <v>1</v>
      </c>
      <c r="H926" s="238">
        <v>3</v>
      </c>
      <c r="I926" t="s">
        <v>636</v>
      </c>
      <c r="J926" t="s">
        <v>607</v>
      </c>
      <c r="K926">
        <v>0</v>
      </c>
      <c r="L926">
        <v>0</v>
      </c>
      <c r="M926" t="s">
        <v>2503</v>
      </c>
      <c r="N926" t="s">
        <v>2586</v>
      </c>
    </row>
    <row r="927" spans="1:14" hidden="1" x14ac:dyDescent="0.25">
      <c r="A927" t="s">
        <v>607</v>
      </c>
      <c r="B927" s="238">
        <v>1131344</v>
      </c>
      <c r="C927" s="233">
        <v>1131344</v>
      </c>
      <c r="D927">
        <v>113134</v>
      </c>
      <c r="E927">
        <v>111.8</v>
      </c>
      <c r="G927">
        <v>1</v>
      </c>
      <c r="H927" s="238">
        <v>4</v>
      </c>
      <c r="I927" t="s">
        <v>636</v>
      </c>
      <c r="J927" t="s">
        <v>607</v>
      </c>
      <c r="K927">
        <v>0</v>
      </c>
      <c r="L927">
        <v>0</v>
      </c>
      <c r="M927" t="s">
        <v>2503</v>
      </c>
      <c r="N927" t="s">
        <v>2586</v>
      </c>
    </row>
    <row r="928" spans="1:14" hidden="1" x14ac:dyDescent="0.25">
      <c r="A928" t="s">
        <v>607</v>
      </c>
      <c r="B928" s="238">
        <v>1131345</v>
      </c>
      <c r="C928" s="233">
        <v>1131345</v>
      </c>
      <c r="D928">
        <v>113134</v>
      </c>
      <c r="E928">
        <v>121.8</v>
      </c>
      <c r="G928">
        <v>1</v>
      </c>
      <c r="H928" s="238">
        <v>5</v>
      </c>
      <c r="I928" t="s">
        <v>636</v>
      </c>
      <c r="J928" t="s">
        <v>607</v>
      </c>
      <c r="K928">
        <v>0</v>
      </c>
      <c r="L928">
        <v>0</v>
      </c>
      <c r="M928" t="s">
        <v>2503</v>
      </c>
      <c r="N928" t="s">
        <v>2586</v>
      </c>
    </row>
    <row r="929" spans="1:14" hidden="1" x14ac:dyDescent="0.25">
      <c r="A929" t="s">
        <v>607</v>
      </c>
      <c r="B929" s="238">
        <v>24011131351</v>
      </c>
      <c r="C929" s="238" t="s">
        <v>298</v>
      </c>
      <c r="D929">
        <v>113135</v>
      </c>
      <c r="E929">
        <v>21.6</v>
      </c>
      <c r="G929">
        <v>0</v>
      </c>
      <c r="H929" s="238">
        <v>1</v>
      </c>
      <c r="I929" t="s">
        <v>2943</v>
      </c>
      <c r="J929" t="s">
        <v>607</v>
      </c>
      <c r="K929">
        <v>2401</v>
      </c>
      <c r="L929">
        <v>0</v>
      </c>
      <c r="M929" t="s">
        <v>2503</v>
      </c>
      <c r="N929" t="s">
        <v>2586</v>
      </c>
    </row>
    <row r="930" spans="1:14" hidden="1" x14ac:dyDescent="0.25">
      <c r="A930" t="s">
        <v>607</v>
      </c>
      <c r="B930" s="238">
        <v>24011131352</v>
      </c>
      <c r="C930" s="238" t="s">
        <v>298</v>
      </c>
      <c r="D930">
        <v>113135</v>
      </c>
      <c r="E930">
        <v>23.4</v>
      </c>
      <c r="G930">
        <v>0</v>
      </c>
      <c r="H930" s="238">
        <v>2</v>
      </c>
      <c r="I930" t="s">
        <v>2944</v>
      </c>
      <c r="J930" t="s">
        <v>607</v>
      </c>
      <c r="K930">
        <v>2401</v>
      </c>
      <c r="L930">
        <v>0</v>
      </c>
      <c r="M930" t="s">
        <v>2503</v>
      </c>
      <c r="N930" t="s">
        <v>2586</v>
      </c>
    </row>
    <row r="931" spans="1:14" hidden="1" x14ac:dyDescent="0.25">
      <c r="A931" t="s">
        <v>607</v>
      </c>
      <c r="B931" s="238">
        <v>24011131353</v>
      </c>
      <c r="C931" s="238" t="s">
        <v>298</v>
      </c>
      <c r="D931">
        <v>113135</v>
      </c>
      <c r="E931">
        <v>25.9</v>
      </c>
      <c r="G931">
        <v>0</v>
      </c>
      <c r="H931" s="238">
        <v>3</v>
      </c>
      <c r="I931" t="s">
        <v>2945</v>
      </c>
      <c r="J931" t="s">
        <v>607</v>
      </c>
      <c r="K931">
        <v>2401</v>
      </c>
      <c r="L931">
        <v>0</v>
      </c>
      <c r="M931" t="s">
        <v>2503</v>
      </c>
      <c r="N931" t="s">
        <v>2586</v>
      </c>
    </row>
    <row r="932" spans="1:14" hidden="1" x14ac:dyDescent="0.25">
      <c r="A932" t="s">
        <v>607</v>
      </c>
      <c r="B932" s="238">
        <v>24011131354</v>
      </c>
      <c r="C932" s="238" t="s">
        <v>298</v>
      </c>
      <c r="D932">
        <v>113135</v>
      </c>
      <c r="E932">
        <v>24.85</v>
      </c>
      <c r="G932">
        <v>0</v>
      </c>
      <c r="H932" s="238">
        <v>4</v>
      </c>
      <c r="I932" t="s">
        <v>2946</v>
      </c>
      <c r="J932" t="s">
        <v>607</v>
      </c>
      <c r="K932">
        <v>2401</v>
      </c>
      <c r="L932">
        <v>0</v>
      </c>
      <c r="M932" t="s">
        <v>2503</v>
      </c>
      <c r="N932" t="s">
        <v>2586</v>
      </c>
    </row>
    <row r="933" spans="1:14" hidden="1" x14ac:dyDescent="0.25">
      <c r="A933" t="s">
        <v>607</v>
      </c>
      <c r="B933" s="238">
        <v>24011131355</v>
      </c>
      <c r="C933" s="238" t="s">
        <v>298</v>
      </c>
      <c r="D933">
        <v>113135</v>
      </c>
      <c r="E933">
        <v>27.35</v>
      </c>
      <c r="G933">
        <v>0</v>
      </c>
      <c r="H933" s="238">
        <v>5</v>
      </c>
      <c r="I933" t="s">
        <v>2947</v>
      </c>
      <c r="J933" t="s">
        <v>607</v>
      </c>
      <c r="K933">
        <v>2401</v>
      </c>
      <c r="L933">
        <v>0</v>
      </c>
      <c r="M933" t="s">
        <v>2503</v>
      </c>
      <c r="N933" t="s">
        <v>2586</v>
      </c>
    </row>
    <row r="934" spans="1:14" hidden="1" x14ac:dyDescent="0.25">
      <c r="A934" t="s">
        <v>607</v>
      </c>
      <c r="B934" s="238">
        <v>1131351</v>
      </c>
      <c r="C934" s="233">
        <v>1131351</v>
      </c>
      <c r="D934">
        <v>113135</v>
      </c>
      <c r="E934">
        <v>60</v>
      </c>
      <c r="G934">
        <v>1</v>
      </c>
      <c r="H934" s="238">
        <v>1</v>
      </c>
      <c r="I934" t="s">
        <v>57</v>
      </c>
      <c r="J934" t="s">
        <v>607</v>
      </c>
      <c r="K934">
        <v>0</v>
      </c>
      <c r="L934">
        <v>0</v>
      </c>
      <c r="M934" t="s">
        <v>2503</v>
      </c>
      <c r="N934" t="s">
        <v>2586</v>
      </c>
    </row>
    <row r="935" spans="1:14" hidden="1" x14ac:dyDescent="0.25">
      <c r="A935" t="s">
        <v>607</v>
      </c>
      <c r="B935" s="238">
        <v>1131352</v>
      </c>
      <c r="C935" s="233">
        <v>1131352</v>
      </c>
      <c r="D935">
        <v>113135</v>
      </c>
      <c r="E935">
        <v>65</v>
      </c>
      <c r="G935">
        <v>1</v>
      </c>
      <c r="H935" s="238">
        <v>2</v>
      </c>
      <c r="I935" t="s">
        <v>57</v>
      </c>
      <c r="J935" t="s">
        <v>607</v>
      </c>
      <c r="K935">
        <v>0</v>
      </c>
      <c r="L935">
        <v>0</v>
      </c>
      <c r="M935" t="s">
        <v>2503</v>
      </c>
      <c r="N935" t="s">
        <v>2586</v>
      </c>
    </row>
    <row r="936" spans="1:14" hidden="1" x14ac:dyDescent="0.25">
      <c r="A936" t="s">
        <v>607</v>
      </c>
      <c r="B936" s="238">
        <v>1131353</v>
      </c>
      <c r="C936" s="233">
        <v>1131353</v>
      </c>
      <c r="D936">
        <v>113135</v>
      </c>
      <c r="E936">
        <v>72</v>
      </c>
      <c r="G936">
        <v>1</v>
      </c>
      <c r="H936" s="238">
        <v>3</v>
      </c>
      <c r="I936" t="s">
        <v>57</v>
      </c>
      <c r="J936" t="s">
        <v>607</v>
      </c>
      <c r="K936">
        <v>0</v>
      </c>
      <c r="L936">
        <v>0</v>
      </c>
      <c r="M936" t="s">
        <v>2503</v>
      </c>
      <c r="N936" t="s">
        <v>2586</v>
      </c>
    </row>
    <row r="937" spans="1:14" hidden="1" x14ac:dyDescent="0.25">
      <c r="A937" t="s">
        <v>607</v>
      </c>
      <c r="B937" s="238">
        <v>1131354</v>
      </c>
      <c r="C937" s="233">
        <v>1131354</v>
      </c>
      <c r="D937">
        <v>113135</v>
      </c>
      <c r="E937">
        <v>69</v>
      </c>
      <c r="G937">
        <v>1</v>
      </c>
      <c r="H937" s="238">
        <v>4</v>
      </c>
      <c r="I937" t="s">
        <v>57</v>
      </c>
      <c r="J937" t="s">
        <v>607</v>
      </c>
      <c r="K937">
        <v>0</v>
      </c>
      <c r="L937">
        <v>0</v>
      </c>
      <c r="M937" t="s">
        <v>2503</v>
      </c>
      <c r="N937" t="s">
        <v>2586</v>
      </c>
    </row>
    <row r="938" spans="1:14" hidden="1" x14ac:dyDescent="0.25">
      <c r="A938" t="s">
        <v>607</v>
      </c>
      <c r="B938" s="238">
        <v>1131355</v>
      </c>
      <c r="C938" s="233">
        <v>1131355</v>
      </c>
      <c r="D938">
        <v>113135</v>
      </c>
      <c r="E938">
        <v>76</v>
      </c>
      <c r="G938">
        <v>1</v>
      </c>
      <c r="H938" s="238">
        <v>5</v>
      </c>
      <c r="I938" t="s">
        <v>57</v>
      </c>
      <c r="J938" t="s">
        <v>607</v>
      </c>
      <c r="K938">
        <v>0</v>
      </c>
      <c r="L938">
        <v>0</v>
      </c>
      <c r="M938" t="s">
        <v>2503</v>
      </c>
      <c r="N938" t="s">
        <v>2586</v>
      </c>
    </row>
    <row r="939" spans="1:14" hidden="1" x14ac:dyDescent="0.25">
      <c r="A939" t="s">
        <v>607</v>
      </c>
      <c r="B939" s="238">
        <v>24011131361</v>
      </c>
      <c r="C939" s="238" t="s">
        <v>298</v>
      </c>
      <c r="D939">
        <v>113136</v>
      </c>
      <c r="E939">
        <v>34</v>
      </c>
      <c r="G939">
        <v>0</v>
      </c>
      <c r="H939" s="238">
        <v>1</v>
      </c>
      <c r="I939" t="s">
        <v>2948</v>
      </c>
      <c r="J939" t="s">
        <v>607</v>
      </c>
      <c r="K939">
        <v>2401</v>
      </c>
      <c r="L939">
        <v>0</v>
      </c>
      <c r="M939" t="s">
        <v>2503</v>
      </c>
      <c r="N939" t="s">
        <v>2586</v>
      </c>
    </row>
    <row r="940" spans="1:14" hidden="1" x14ac:dyDescent="0.25">
      <c r="A940" t="s">
        <v>607</v>
      </c>
      <c r="B940" s="238">
        <v>24011131362</v>
      </c>
      <c r="C940" s="238" t="s">
        <v>298</v>
      </c>
      <c r="D940">
        <v>113136</v>
      </c>
      <c r="E940">
        <v>43.45</v>
      </c>
      <c r="G940">
        <v>0</v>
      </c>
      <c r="H940" s="238">
        <v>2</v>
      </c>
      <c r="I940" t="s">
        <v>2949</v>
      </c>
      <c r="J940" t="s">
        <v>607</v>
      </c>
      <c r="K940">
        <v>2401</v>
      </c>
      <c r="L940">
        <v>0</v>
      </c>
      <c r="M940" t="s">
        <v>2503</v>
      </c>
      <c r="N940" t="s">
        <v>2586</v>
      </c>
    </row>
    <row r="941" spans="1:14" hidden="1" x14ac:dyDescent="0.25">
      <c r="A941" t="s">
        <v>607</v>
      </c>
      <c r="B941" s="238">
        <v>24011131363</v>
      </c>
      <c r="C941" s="238" t="s">
        <v>298</v>
      </c>
      <c r="D941">
        <v>113136</v>
      </c>
      <c r="E941">
        <v>52.9</v>
      </c>
      <c r="G941">
        <v>0</v>
      </c>
      <c r="H941" s="238">
        <v>3</v>
      </c>
      <c r="I941" t="s">
        <v>2950</v>
      </c>
      <c r="J941" t="s">
        <v>607</v>
      </c>
      <c r="K941">
        <v>2401</v>
      </c>
      <c r="L941">
        <v>0</v>
      </c>
      <c r="M941" t="s">
        <v>2503</v>
      </c>
      <c r="N941" t="s">
        <v>2586</v>
      </c>
    </row>
    <row r="942" spans="1:14" hidden="1" x14ac:dyDescent="0.25">
      <c r="A942" t="s">
        <v>607</v>
      </c>
      <c r="B942" s="238">
        <v>24011131364</v>
      </c>
      <c r="C942" s="238" t="s">
        <v>298</v>
      </c>
      <c r="D942">
        <v>113136</v>
      </c>
      <c r="E942">
        <v>45.35</v>
      </c>
      <c r="G942">
        <v>0</v>
      </c>
      <c r="H942" s="238">
        <v>4</v>
      </c>
      <c r="I942" t="s">
        <v>2951</v>
      </c>
      <c r="J942" t="s">
        <v>607</v>
      </c>
      <c r="K942">
        <v>2401</v>
      </c>
      <c r="L942">
        <v>0</v>
      </c>
      <c r="M942" t="s">
        <v>2503</v>
      </c>
      <c r="N942" t="s">
        <v>2586</v>
      </c>
    </row>
    <row r="943" spans="1:14" hidden="1" x14ac:dyDescent="0.25">
      <c r="A943" t="s">
        <v>607</v>
      </c>
      <c r="B943" s="238">
        <v>24011131365</v>
      </c>
      <c r="C943" s="238" t="s">
        <v>298</v>
      </c>
      <c r="D943">
        <v>113136</v>
      </c>
      <c r="E943">
        <v>55.2</v>
      </c>
      <c r="G943">
        <v>0</v>
      </c>
      <c r="H943" s="238">
        <v>5</v>
      </c>
      <c r="I943" t="s">
        <v>2952</v>
      </c>
      <c r="J943" t="s">
        <v>607</v>
      </c>
      <c r="K943">
        <v>2401</v>
      </c>
      <c r="L943">
        <v>0</v>
      </c>
      <c r="M943" t="s">
        <v>2503</v>
      </c>
      <c r="N943" t="s">
        <v>2586</v>
      </c>
    </row>
    <row r="944" spans="1:14" hidden="1" x14ac:dyDescent="0.25">
      <c r="A944" t="s">
        <v>607</v>
      </c>
      <c r="B944" s="238">
        <v>1131361</v>
      </c>
      <c r="C944" s="233">
        <v>1131361</v>
      </c>
      <c r="D944">
        <v>113136</v>
      </c>
      <c r="E944">
        <v>99.65</v>
      </c>
      <c r="G944">
        <v>1</v>
      </c>
      <c r="H944" s="238">
        <v>1</v>
      </c>
      <c r="I944" t="s">
        <v>639</v>
      </c>
      <c r="J944" t="s">
        <v>607</v>
      </c>
      <c r="K944">
        <v>0</v>
      </c>
      <c r="L944">
        <v>0</v>
      </c>
      <c r="M944" t="s">
        <v>2503</v>
      </c>
      <c r="N944" t="s">
        <v>2586</v>
      </c>
    </row>
    <row r="945" spans="1:14" hidden="1" x14ac:dyDescent="0.25">
      <c r="A945" t="s">
        <v>607</v>
      </c>
      <c r="B945" s="238">
        <v>1131362</v>
      </c>
      <c r="C945" s="233">
        <v>1131362</v>
      </c>
      <c r="D945">
        <v>113136</v>
      </c>
      <c r="E945">
        <v>111.5</v>
      </c>
      <c r="G945">
        <v>1</v>
      </c>
      <c r="H945" s="238">
        <v>2</v>
      </c>
      <c r="I945" t="s">
        <v>639</v>
      </c>
      <c r="J945" t="s">
        <v>607</v>
      </c>
      <c r="K945">
        <v>0</v>
      </c>
      <c r="L945">
        <v>0</v>
      </c>
      <c r="M945" t="s">
        <v>2503</v>
      </c>
      <c r="N945" t="s">
        <v>2586</v>
      </c>
    </row>
    <row r="946" spans="1:14" hidden="1" x14ac:dyDescent="0.25">
      <c r="A946" t="s">
        <v>607</v>
      </c>
      <c r="B946" s="238">
        <v>1131363</v>
      </c>
      <c r="C946" s="233">
        <v>1131363</v>
      </c>
      <c r="D946">
        <v>113136</v>
      </c>
      <c r="E946">
        <v>121.5</v>
      </c>
      <c r="G946">
        <v>1</v>
      </c>
      <c r="H946" s="238">
        <v>3</v>
      </c>
      <c r="I946" t="s">
        <v>639</v>
      </c>
      <c r="J946" t="s">
        <v>607</v>
      </c>
      <c r="K946">
        <v>0</v>
      </c>
      <c r="L946">
        <v>0</v>
      </c>
      <c r="M946" t="s">
        <v>2503</v>
      </c>
      <c r="N946" t="s">
        <v>2586</v>
      </c>
    </row>
    <row r="947" spans="1:14" hidden="1" x14ac:dyDescent="0.25">
      <c r="A947" t="s">
        <v>607</v>
      </c>
      <c r="B947" s="238">
        <v>1131364</v>
      </c>
      <c r="C947" s="233">
        <v>1131364</v>
      </c>
      <c r="D947">
        <v>113136</v>
      </c>
      <c r="E947">
        <v>117.1</v>
      </c>
      <c r="G947">
        <v>1</v>
      </c>
      <c r="H947" s="238">
        <v>4</v>
      </c>
      <c r="I947" t="s">
        <v>639</v>
      </c>
      <c r="J947" t="s">
        <v>607</v>
      </c>
      <c r="K947">
        <v>0</v>
      </c>
      <c r="L947">
        <v>0</v>
      </c>
      <c r="M947" t="s">
        <v>2503</v>
      </c>
      <c r="N947" t="s">
        <v>2586</v>
      </c>
    </row>
    <row r="948" spans="1:14" hidden="1" x14ac:dyDescent="0.25">
      <c r="A948" t="s">
        <v>607</v>
      </c>
      <c r="B948" s="238">
        <v>1131365</v>
      </c>
      <c r="C948" s="233">
        <v>1131365</v>
      </c>
      <c r="D948">
        <v>113136</v>
      </c>
      <c r="E948">
        <v>127.6</v>
      </c>
      <c r="G948">
        <v>1</v>
      </c>
      <c r="H948" s="238">
        <v>5</v>
      </c>
      <c r="I948" t="s">
        <v>639</v>
      </c>
      <c r="J948" t="s">
        <v>607</v>
      </c>
      <c r="K948">
        <v>0</v>
      </c>
      <c r="L948">
        <v>0</v>
      </c>
      <c r="M948" t="s">
        <v>2503</v>
      </c>
      <c r="N948" t="s">
        <v>2586</v>
      </c>
    </row>
    <row r="949" spans="1:14" hidden="1" x14ac:dyDescent="0.25">
      <c r="A949" t="s">
        <v>607</v>
      </c>
      <c r="B949" s="238">
        <v>1131371</v>
      </c>
      <c r="C949" s="233">
        <v>1131371</v>
      </c>
      <c r="D949">
        <v>113137</v>
      </c>
      <c r="E949">
        <v>112.5</v>
      </c>
      <c r="G949">
        <v>1</v>
      </c>
      <c r="H949" s="238">
        <v>1</v>
      </c>
      <c r="I949" t="s">
        <v>641</v>
      </c>
      <c r="J949" t="s">
        <v>607</v>
      </c>
      <c r="K949">
        <v>0</v>
      </c>
      <c r="L949">
        <v>0</v>
      </c>
      <c r="M949" t="s">
        <v>2503</v>
      </c>
      <c r="N949" t="s">
        <v>2586</v>
      </c>
    </row>
    <row r="950" spans="1:14" hidden="1" x14ac:dyDescent="0.25">
      <c r="A950" t="s">
        <v>607</v>
      </c>
      <c r="B950" s="238">
        <v>1131372</v>
      </c>
      <c r="C950" s="233">
        <v>1131372</v>
      </c>
      <c r="D950">
        <v>113137</v>
      </c>
      <c r="E950">
        <v>127.2</v>
      </c>
      <c r="G950">
        <v>1</v>
      </c>
      <c r="H950" s="238">
        <v>2</v>
      </c>
      <c r="I950" t="s">
        <v>641</v>
      </c>
      <c r="J950" t="s">
        <v>607</v>
      </c>
      <c r="K950">
        <v>0</v>
      </c>
      <c r="L950">
        <v>0</v>
      </c>
      <c r="M950" t="s">
        <v>2503</v>
      </c>
      <c r="N950" t="s">
        <v>2586</v>
      </c>
    </row>
    <row r="951" spans="1:14" hidden="1" x14ac:dyDescent="0.25">
      <c r="A951" t="s">
        <v>607</v>
      </c>
      <c r="B951" s="238">
        <v>1131373</v>
      </c>
      <c r="C951" s="233">
        <v>1131373</v>
      </c>
      <c r="D951">
        <v>113137</v>
      </c>
      <c r="E951">
        <v>142.5</v>
      </c>
      <c r="G951">
        <v>1</v>
      </c>
      <c r="H951" s="238">
        <v>3</v>
      </c>
      <c r="I951" t="s">
        <v>641</v>
      </c>
      <c r="J951" t="s">
        <v>607</v>
      </c>
      <c r="K951">
        <v>0</v>
      </c>
      <c r="L951">
        <v>0</v>
      </c>
      <c r="M951" t="s">
        <v>2503</v>
      </c>
      <c r="N951" t="s">
        <v>2586</v>
      </c>
    </row>
    <row r="952" spans="1:14" hidden="1" x14ac:dyDescent="0.25">
      <c r="A952" t="s">
        <v>607</v>
      </c>
      <c r="B952" s="238">
        <v>1131374</v>
      </c>
      <c r="C952" s="233">
        <v>1131374</v>
      </c>
      <c r="D952">
        <v>113137</v>
      </c>
      <c r="E952">
        <v>133.6</v>
      </c>
      <c r="G952">
        <v>1</v>
      </c>
      <c r="H952" s="238">
        <v>4</v>
      </c>
      <c r="I952" t="s">
        <v>641</v>
      </c>
      <c r="J952" t="s">
        <v>607</v>
      </c>
      <c r="K952">
        <v>0</v>
      </c>
      <c r="L952">
        <v>0</v>
      </c>
      <c r="M952" t="s">
        <v>2503</v>
      </c>
      <c r="N952" t="s">
        <v>2586</v>
      </c>
    </row>
    <row r="953" spans="1:14" hidden="1" x14ac:dyDescent="0.25">
      <c r="A953" t="s">
        <v>607</v>
      </c>
      <c r="B953" s="238">
        <v>1131375</v>
      </c>
      <c r="C953" s="233">
        <v>1131375</v>
      </c>
      <c r="D953">
        <v>113137</v>
      </c>
      <c r="E953">
        <v>149.69999999999999</v>
      </c>
      <c r="G953">
        <v>1</v>
      </c>
      <c r="H953" s="238">
        <v>5</v>
      </c>
      <c r="I953" t="s">
        <v>641</v>
      </c>
      <c r="J953" t="s">
        <v>607</v>
      </c>
      <c r="K953">
        <v>0</v>
      </c>
      <c r="L953">
        <v>0</v>
      </c>
      <c r="M953" t="s">
        <v>2503</v>
      </c>
      <c r="N953" t="s">
        <v>2586</v>
      </c>
    </row>
    <row r="954" spans="1:14" hidden="1" x14ac:dyDescent="0.25">
      <c r="A954" t="s">
        <v>607</v>
      </c>
      <c r="B954" s="238">
        <v>24011131601</v>
      </c>
      <c r="C954" s="238" t="s">
        <v>298</v>
      </c>
      <c r="D954">
        <v>113160</v>
      </c>
      <c r="E954">
        <v>7.9</v>
      </c>
      <c r="G954">
        <v>0</v>
      </c>
      <c r="H954" s="238">
        <v>1</v>
      </c>
      <c r="I954" t="s">
        <v>2953</v>
      </c>
      <c r="J954" t="s">
        <v>607</v>
      </c>
      <c r="K954">
        <v>2401</v>
      </c>
      <c r="L954">
        <v>0</v>
      </c>
      <c r="M954" t="s">
        <v>2503</v>
      </c>
      <c r="N954" t="s">
        <v>2045</v>
      </c>
    </row>
    <row r="955" spans="1:14" hidden="1" x14ac:dyDescent="0.25">
      <c r="A955" t="s">
        <v>607</v>
      </c>
      <c r="B955" s="238">
        <v>24011131602</v>
      </c>
      <c r="C955" s="238" t="s">
        <v>298</v>
      </c>
      <c r="D955">
        <v>113160</v>
      </c>
      <c r="E955">
        <v>9.6999999999999993</v>
      </c>
      <c r="G955">
        <v>0</v>
      </c>
      <c r="H955" s="238">
        <v>2</v>
      </c>
      <c r="I955" t="s">
        <v>2954</v>
      </c>
      <c r="J955" t="s">
        <v>607</v>
      </c>
      <c r="K955">
        <v>2401</v>
      </c>
      <c r="L955">
        <v>0</v>
      </c>
      <c r="M955" t="s">
        <v>2503</v>
      </c>
      <c r="N955" t="s">
        <v>2045</v>
      </c>
    </row>
    <row r="956" spans="1:14" hidden="1" x14ac:dyDescent="0.25">
      <c r="A956" t="s">
        <v>607</v>
      </c>
      <c r="B956" s="238">
        <v>24011131603</v>
      </c>
      <c r="C956" s="238" t="s">
        <v>298</v>
      </c>
      <c r="D956">
        <v>113160</v>
      </c>
      <c r="E956">
        <v>12.25</v>
      </c>
      <c r="G956">
        <v>0</v>
      </c>
      <c r="H956" s="238">
        <v>3</v>
      </c>
      <c r="I956" t="s">
        <v>2955</v>
      </c>
      <c r="J956" t="s">
        <v>607</v>
      </c>
      <c r="K956">
        <v>2401</v>
      </c>
      <c r="L956">
        <v>0</v>
      </c>
      <c r="M956" t="s">
        <v>2503</v>
      </c>
      <c r="N956" t="s">
        <v>2045</v>
      </c>
    </row>
    <row r="957" spans="1:14" hidden="1" x14ac:dyDescent="0.25">
      <c r="A957" t="s">
        <v>607</v>
      </c>
      <c r="B957" s="238">
        <v>24011131604</v>
      </c>
      <c r="C957" s="238" t="s">
        <v>298</v>
      </c>
      <c r="D957">
        <v>113160</v>
      </c>
      <c r="E957">
        <v>10.45</v>
      </c>
      <c r="G957">
        <v>0</v>
      </c>
      <c r="H957" s="238">
        <v>4</v>
      </c>
      <c r="I957" t="s">
        <v>2956</v>
      </c>
      <c r="J957" t="s">
        <v>607</v>
      </c>
      <c r="K957">
        <v>2401</v>
      </c>
      <c r="L957">
        <v>0</v>
      </c>
      <c r="M957" t="s">
        <v>2503</v>
      </c>
      <c r="N957" t="s">
        <v>2045</v>
      </c>
    </row>
    <row r="958" spans="1:14" hidden="1" x14ac:dyDescent="0.25">
      <c r="A958" t="s">
        <v>607</v>
      </c>
      <c r="B958" s="238">
        <v>24011131605</v>
      </c>
      <c r="C958" s="238" t="s">
        <v>298</v>
      </c>
      <c r="D958">
        <v>113160</v>
      </c>
      <c r="E958">
        <v>12.95</v>
      </c>
      <c r="G958">
        <v>0</v>
      </c>
      <c r="H958" s="238">
        <v>5</v>
      </c>
      <c r="I958" t="s">
        <v>2957</v>
      </c>
      <c r="J958" t="s">
        <v>607</v>
      </c>
      <c r="K958">
        <v>2401</v>
      </c>
      <c r="L958">
        <v>0</v>
      </c>
      <c r="M958" t="s">
        <v>2503</v>
      </c>
      <c r="N958" t="s">
        <v>2045</v>
      </c>
    </row>
    <row r="959" spans="1:14" hidden="1" x14ac:dyDescent="0.25">
      <c r="A959" t="s">
        <v>607</v>
      </c>
      <c r="B959" s="238">
        <v>1131601</v>
      </c>
      <c r="C959" s="233">
        <v>1131601</v>
      </c>
      <c r="D959">
        <v>113160</v>
      </c>
      <c r="E959">
        <v>22</v>
      </c>
      <c r="G959">
        <v>1</v>
      </c>
      <c r="H959" s="238">
        <v>1</v>
      </c>
      <c r="I959" t="s">
        <v>659</v>
      </c>
      <c r="J959" t="s">
        <v>607</v>
      </c>
      <c r="K959">
        <v>0</v>
      </c>
      <c r="L959">
        <v>0</v>
      </c>
      <c r="M959" t="s">
        <v>2503</v>
      </c>
      <c r="N959" t="s">
        <v>2045</v>
      </c>
    </row>
    <row r="960" spans="1:14" hidden="1" x14ac:dyDescent="0.25">
      <c r="A960" t="s">
        <v>607</v>
      </c>
      <c r="B960" s="238">
        <v>1131602</v>
      </c>
      <c r="C960" s="233">
        <v>1131602</v>
      </c>
      <c r="D960">
        <v>113160</v>
      </c>
      <c r="E960">
        <v>27</v>
      </c>
      <c r="G960">
        <v>1</v>
      </c>
      <c r="H960" s="238">
        <v>2</v>
      </c>
      <c r="I960" t="s">
        <v>659</v>
      </c>
      <c r="J960" t="s">
        <v>607</v>
      </c>
      <c r="K960">
        <v>0</v>
      </c>
      <c r="L960">
        <v>0</v>
      </c>
      <c r="M960" t="s">
        <v>2503</v>
      </c>
      <c r="N960" t="s">
        <v>2045</v>
      </c>
    </row>
    <row r="961" spans="1:14" hidden="1" x14ac:dyDescent="0.25">
      <c r="A961" t="s">
        <v>607</v>
      </c>
      <c r="B961" s="238">
        <v>1131603</v>
      </c>
      <c r="C961" s="233">
        <v>1131603</v>
      </c>
      <c r="D961">
        <v>113160</v>
      </c>
      <c r="E961">
        <v>34</v>
      </c>
      <c r="G961">
        <v>1</v>
      </c>
      <c r="H961" s="238">
        <v>3</v>
      </c>
      <c r="I961" t="s">
        <v>659</v>
      </c>
      <c r="J961" t="s">
        <v>607</v>
      </c>
      <c r="K961">
        <v>0</v>
      </c>
      <c r="L961">
        <v>0</v>
      </c>
      <c r="M961" t="s">
        <v>2503</v>
      </c>
      <c r="N961" t="s">
        <v>2045</v>
      </c>
    </row>
    <row r="962" spans="1:14" hidden="1" x14ac:dyDescent="0.25">
      <c r="A962" t="s">
        <v>607</v>
      </c>
      <c r="B962" s="238">
        <v>1131604</v>
      </c>
      <c r="C962" s="233">
        <v>1131604</v>
      </c>
      <c r="D962">
        <v>113160</v>
      </c>
      <c r="E962">
        <v>29</v>
      </c>
      <c r="G962">
        <v>1</v>
      </c>
      <c r="H962" s="238">
        <v>4</v>
      </c>
      <c r="I962" t="s">
        <v>659</v>
      </c>
      <c r="J962" t="s">
        <v>607</v>
      </c>
      <c r="K962">
        <v>0</v>
      </c>
      <c r="L962">
        <v>0</v>
      </c>
      <c r="M962" t="s">
        <v>2503</v>
      </c>
      <c r="N962" t="s">
        <v>2045</v>
      </c>
    </row>
    <row r="963" spans="1:14" hidden="1" x14ac:dyDescent="0.25">
      <c r="A963" t="s">
        <v>607</v>
      </c>
      <c r="B963" s="238">
        <v>1131605</v>
      </c>
      <c r="C963" s="233">
        <v>1131605</v>
      </c>
      <c r="D963">
        <v>113160</v>
      </c>
      <c r="E963">
        <v>36</v>
      </c>
      <c r="G963">
        <v>1</v>
      </c>
      <c r="H963" s="238">
        <v>5</v>
      </c>
      <c r="I963" t="s">
        <v>659</v>
      </c>
      <c r="J963" t="s">
        <v>607</v>
      </c>
      <c r="K963">
        <v>0</v>
      </c>
      <c r="L963">
        <v>0</v>
      </c>
      <c r="M963" t="s">
        <v>2503</v>
      </c>
      <c r="N963" t="s">
        <v>2045</v>
      </c>
    </row>
    <row r="964" spans="1:14" hidden="1" x14ac:dyDescent="0.25">
      <c r="A964" t="s">
        <v>607</v>
      </c>
      <c r="B964" s="238">
        <v>1131651</v>
      </c>
      <c r="C964" s="233">
        <v>1131651</v>
      </c>
      <c r="D964">
        <v>113165</v>
      </c>
      <c r="E964">
        <v>100</v>
      </c>
      <c r="G964">
        <v>1</v>
      </c>
      <c r="H964" s="238">
        <v>1</v>
      </c>
      <c r="I964" t="s">
        <v>2588</v>
      </c>
      <c r="J964" t="s">
        <v>607</v>
      </c>
      <c r="K964">
        <v>0</v>
      </c>
      <c r="L964">
        <v>0</v>
      </c>
      <c r="M964" t="s">
        <v>2503</v>
      </c>
      <c r="N964" t="s">
        <v>2045</v>
      </c>
    </row>
    <row r="965" spans="1:14" hidden="1" x14ac:dyDescent="0.25">
      <c r="A965" t="s">
        <v>607</v>
      </c>
      <c r="B965" s="238">
        <v>1131652</v>
      </c>
      <c r="C965" s="233">
        <v>1131652</v>
      </c>
      <c r="D965">
        <v>113165</v>
      </c>
      <c r="E965">
        <v>115</v>
      </c>
      <c r="G965">
        <v>1</v>
      </c>
      <c r="H965" s="238">
        <v>2</v>
      </c>
      <c r="I965" t="s">
        <v>2588</v>
      </c>
      <c r="J965" t="s">
        <v>607</v>
      </c>
      <c r="K965">
        <v>0</v>
      </c>
      <c r="L965">
        <v>0</v>
      </c>
      <c r="M965" t="s">
        <v>2503</v>
      </c>
      <c r="N965" t="s">
        <v>2045</v>
      </c>
    </row>
    <row r="966" spans="1:14" hidden="1" x14ac:dyDescent="0.25">
      <c r="A966" t="s">
        <v>607</v>
      </c>
      <c r="B966" s="238">
        <v>1131653</v>
      </c>
      <c r="C966" s="233">
        <v>1131653</v>
      </c>
      <c r="D966">
        <v>113165</v>
      </c>
      <c r="E966">
        <v>130</v>
      </c>
      <c r="G966">
        <v>1</v>
      </c>
      <c r="H966" s="238">
        <v>3</v>
      </c>
      <c r="I966" t="s">
        <v>2588</v>
      </c>
      <c r="J966" t="s">
        <v>607</v>
      </c>
      <c r="K966">
        <v>0</v>
      </c>
      <c r="L966">
        <v>0</v>
      </c>
      <c r="M966" t="s">
        <v>2503</v>
      </c>
      <c r="N966" t="s">
        <v>2045</v>
      </c>
    </row>
    <row r="967" spans="1:14" hidden="1" x14ac:dyDescent="0.25">
      <c r="A967" t="s">
        <v>607</v>
      </c>
      <c r="B967" s="238">
        <v>1131654</v>
      </c>
      <c r="C967" s="233">
        <v>1131654</v>
      </c>
      <c r="D967">
        <v>113165</v>
      </c>
      <c r="E967">
        <v>121</v>
      </c>
      <c r="G967">
        <v>1</v>
      </c>
      <c r="H967" s="238">
        <v>4</v>
      </c>
      <c r="I967" t="s">
        <v>2588</v>
      </c>
      <c r="J967" t="s">
        <v>607</v>
      </c>
      <c r="K967">
        <v>0</v>
      </c>
      <c r="L967">
        <v>0</v>
      </c>
      <c r="M967" t="s">
        <v>2503</v>
      </c>
      <c r="N967" t="s">
        <v>2045</v>
      </c>
    </row>
    <row r="968" spans="1:14" hidden="1" x14ac:dyDescent="0.25">
      <c r="A968" t="s">
        <v>607</v>
      </c>
      <c r="B968" s="238">
        <v>1131655</v>
      </c>
      <c r="C968" s="233">
        <v>1131655</v>
      </c>
      <c r="D968">
        <v>113165</v>
      </c>
      <c r="E968">
        <v>137</v>
      </c>
      <c r="G968">
        <v>1</v>
      </c>
      <c r="H968" s="238">
        <v>5</v>
      </c>
      <c r="I968" t="s">
        <v>2588</v>
      </c>
      <c r="J968" t="s">
        <v>607</v>
      </c>
      <c r="K968">
        <v>0</v>
      </c>
      <c r="L968">
        <v>0</v>
      </c>
      <c r="M968" t="s">
        <v>2503</v>
      </c>
      <c r="N968" t="s">
        <v>2045</v>
      </c>
    </row>
    <row r="969" spans="1:14" hidden="1" x14ac:dyDescent="0.25">
      <c r="A969" t="s">
        <v>607</v>
      </c>
      <c r="B969" s="238">
        <v>24011131611</v>
      </c>
      <c r="C969" s="238" t="s">
        <v>298</v>
      </c>
      <c r="D969">
        <v>113161</v>
      </c>
      <c r="E969">
        <v>8.3000000000000007</v>
      </c>
      <c r="G969">
        <v>0</v>
      </c>
      <c r="H969" s="238">
        <v>1</v>
      </c>
      <c r="I969" t="s">
        <v>2958</v>
      </c>
      <c r="J969" t="s">
        <v>607</v>
      </c>
      <c r="K969">
        <v>2401</v>
      </c>
      <c r="L969">
        <v>0</v>
      </c>
      <c r="M969" t="s">
        <v>2503</v>
      </c>
      <c r="N969" t="s">
        <v>2045</v>
      </c>
    </row>
    <row r="970" spans="1:14" hidden="1" x14ac:dyDescent="0.25">
      <c r="A970" t="s">
        <v>607</v>
      </c>
      <c r="B970" s="238">
        <v>24011131612</v>
      </c>
      <c r="C970" s="238" t="s">
        <v>298</v>
      </c>
      <c r="D970">
        <v>113161</v>
      </c>
      <c r="E970">
        <v>9.6999999999999993</v>
      </c>
      <c r="G970">
        <v>0</v>
      </c>
      <c r="H970" s="238">
        <v>2</v>
      </c>
      <c r="I970" t="s">
        <v>2959</v>
      </c>
      <c r="J970" t="s">
        <v>607</v>
      </c>
      <c r="K970">
        <v>2401</v>
      </c>
      <c r="L970">
        <v>0</v>
      </c>
      <c r="M970" t="s">
        <v>2503</v>
      </c>
      <c r="N970" t="s">
        <v>2045</v>
      </c>
    </row>
    <row r="971" spans="1:14" hidden="1" x14ac:dyDescent="0.25">
      <c r="A971" t="s">
        <v>607</v>
      </c>
      <c r="B971" s="238">
        <v>24011131613</v>
      </c>
      <c r="C971" s="238" t="s">
        <v>298</v>
      </c>
      <c r="D971">
        <v>113161</v>
      </c>
      <c r="E971">
        <v>12.6</v>
      </c>
      <c r="G971">
        <v>0</v>
      </c>
      <c r="H971" s="238">
        <v>3</v>
      </c>
      <c r="I971" t="s">
        <v>2960</v>
      </c>
      <c r="J971" t="s">
        <v>607</v>
      </c>
      <c r="K971">
        <v>2401</v>
      </c>
      <c r="L971">
        <v>0</v>
      </c>
      <c r="M971" t="s">
        <v>2503</v>
      </c>
      <c r="N971" t="s">
        <v>2045</v>
      </c>
    </row>
    <row r="972" spans="1:14" hidden="1" x14ac:dyDescent="0.25">
      <c r="A972" t="s">
        <v>607</v>
      </c>
      <c r="B972" s="238">
        <v>24011131614</v>
      </c>
      <c r="C972" s="238" t="s">
        <v>298</v>
      </c>
      <c r="D972">
        <v>113161</v>
      </c>
      <c r="E972">
        <v>10.45</v>
      </c>
      <c r="G972">
        <v>0</v>
      </c>
      <c r="H972" s="238">
        <v>4</v>
      </c>
      <c r="I972" t="s">
        <v>2961</v>
      </c>
      <c r="J972" t="s">
        <v>607</v>
      </c>
      <c r="K972">
        <v>2401</v>
      </c>
      <c r="L972">
        <v>0</v>
      </c>
      <c r="M972" t="s">
        <v>2503</v>
      </c>
      <c r="N972" t="s">
        <v>2045</v>
      </c>
    </row>
    <row r="973" spans="1:14" hidden="1" x14ac:dyDescent="0.25">
      <c r="A973" t="s">
        <v>607</v>
      </c>
      <c r="B973" s="238">
        <v>24011131615</v>
      </c>
      <c r="C973" s="238" t="s">
        <v>298</v>
      </c>
      <c r="D973">
        <v>113161</v>
      </c>
      <c r="E973">
        <v>13.3</v>
      </c>
      <c r="G973">
        <v>0</v>
      </c>
      <c r="H973" s="238">
        <v>5</v>
      </c>
      <c r="I973" t="s">
        <v>2962</v>
      </c>
      <c r="J973" t="s">
        <v>607</v>
      </c>
      <c r="K973">
        <v>2401</v>
      </c>
      <c r="L973">
        <v>0</v>
      </c>
      <c r="M973" t="s">
        <v>2503</v>
      </c>
      <c r="N973" t="s">
        <v>2045</v>
      </c>
    </row>
    <row r="974" spans="1:14" hidden="1" x14ac:dyDescent="0.25">
      <c r="A974" t="s">
        <v>607</v>
      </c>
      <c r="B974" s="238">
        <v>1131611</v>
      </c>
      <c r="C974" s="233">
        <v>1131611</v>
      </c>
      <c r="D974">
        <v>113161</v>
      </c>
      <c r="E974">
        <v>23</v>
      </c>
      <c r="G974">
        <v>1</v>
      </c>
      <c r="H974" s="238">
        <v>1</v>
      </c>
      <c r="I974" t="s">
        <v>661</v>
      </c>
      <c r="J974" t="s">
        <v>607</v>
      </c>
      <c r="K974">
        <v>0</v>
      </c>
      <c r="L974">
        <v>0</v>
      </c>
      <c r="M974" t="s">
        <v>2503</v>
      </c>
      <c r="N974" t="s">
        <v>2045</v>
      </c>
    </row>
    <row r="975" spans="1:14" hidden="1" x14ac:dyDescent="0.25">
      <c r="A975" t="s">
        <v>607</v>
      </c>
      <c r="B975" s="238">
        <v>1131612</v>
      </c>
      <c r="C975" s="233">
        <v>1131612</v>
      </c>
      <c r="D975">
        <v>113161</v>
      </c>
      <c r="E975">
        <v>27</v>
      </c>
      <c r="G975">
        <v>1</v>
      </c>
      <c r="H975" s="238">
        <v>2</v>
      </c>
      <c r="I975" t="s">
        <v>661</v>
      </c>
      <c r="J975" t="s">
        <v>607</v>
      </c>
      <c r="K975">
        <v>0</v>
      </c>
      <c r="L975">
        <v>0</v>
      </c>
      <c r="M975" t="s">
        <v>2503</v>
      </c>
      <c r="N975" t="s">
        <v>2045</v>
      </c>
    </row>
    <row r="976" spans="1:14" hidden="1" x14ac:dyDescent="0.25">
      <c r="A976" t="s">
        <v>607</v>
      </c>
      <c r="B976" s="238">
        <v>1131613</v>
      </c>
      <c r="C976" s="233">
        <v>1131613</v>
      </c>
      <c r="D976">
        <v>113161</v>
      </c>
      <c r="E976">
        <v>35</v>
      </c>
      <c r="G976">
        <v>1</v>
      </c>
      <c r="H976" s="238">
        <v>3</v>
      </c>
      <c r="I976" t="s">
        <v>661</v>
      </c>
      <c r="J976" t="s">
        <v>607</v>
      </c>
      <c r="K976">
        <v>0</v>
      </c>
      <c r="L976">
        <v>0</v>
      </c>
      <c r="M976" t="s">
        <v>2503</v>
      </c>
      <c r="N976" t="s">
        <v>2045</v>
      </c>
    </row>
    <row r="977" spans="1:14" hidden="1" x14ac:dyDescent="0.25">
      <c r="A977" t="s">
        <v>607</v>
      </c>
      <c r="B977" s="238">
        <v>1131614</v>
      </c>
      <c r="C977" s="233">
        <v>1131614</v>
      </c>
      <c r="D977">
        <v>113161</v>
      </c>
      <c r="E977">
        <v>29</v>
      </c>
      <c r="G977">
        <v>1</v>
      </c>
      <c r="H977" s="238">
        <v>4</v>
      </c>
      <c r="I977" t="s">
        <v>661</v>
      </c>
      <c r="J977" t="s">
        <v>607</v>
      </c>
      <c r="K977">
        <v>0</v>
      </c>
      <c r="L977">
        <v>0</v>
      </c>
      <c r="M977" t="s">
        <v>2503</v>
      </c>
      <c r="N977" t="s">
        <v>2045</v>
      </c>
    </row>
    <row r="978" spans="1:14" hidden="1" x14ac:dyDescent="0.25">
      <c r="A978" t="s">
        <v>607</v>
      </c>
      <c r="B978" s="238">
        <v>1131615</v>
      </c>
      <c r="C978" s="233">
        <v>1131615</v>
      </c>
      <c r="D978">
        <v>113161</v>
      </c>
      <c r="E978">
        <v>37</v>
      </c>
      <c r="G978">
        <v>1</v>
      </c>
      <c r="H978" s="238">
        <v>5</v>
      </c>
      <c r="I978" t="s">
        <v>661</v>
      </c>
      <c r="J978" t="s">
        <v>607</v>
      </c>
      <c r="K978">
        <v>0</v>
      </c>
      <c r="L978">
        <v>0</v>
      </c>
      <c r="M978" t="s">
        <v>2503</v>
      </c>
      <c r="N978" t="s">
        <v>2045</v>
      </c>
    </row>
    <row r="979" spans="1:14" hidden="1" x14ac:dyDescent="0.25">
      <c r="A979" t="s">
        <v>607</v>
      </c>
      <c r="B979" s="238">
        <v>24011131631</v>
      </c>
      <c r="C979" s="238" t="s">
        <v>298</v>
      </c>
      <c r="D979">
        <v>113163</v>
      </c>
      <c r="E979">
        <v>36</v>
      </c>
      <c r="G979">
        <v>0</v>
      </c>
      <c r="H979" s="238">
        <v>1</v>
      </c>
      <c r="I979" t="s">
        <v>2963</v>
      </c>
      <c r="J979" t="s">
        <v>607</v>
      </c>
      <c r="K979">
        <v>2401</v>
      </c>
      <c r="L979">
        <v>0</v>
      </c>
      <c r="M979" t="s">
        <v>2503</v>
      </c>
      <c r="N979" t="s">
        <v>2045</v>
      </c>
    </row>
    <row r="980" spans="1:14" hidden="1" x14ac:dyDescent="0.25">
      <c r="A980" t="s">
        <v>607</v>
      </c>
      <c r="B980" s="238">
        <v>24011131632</v>
      </c>
      <c r="C980" s="238" t="s">
        <v>298</v>
      </c>
      <c r="D980">
        <v>113163</v>
      </c>
      <c r="E980">
        <v>41.4</v>
      </c>
      <c r="G980">
        <v>0</v>
      </c>
      <c r="H980" s="238">
        <v>2</v>
      </c>
      <c r="I980" t="s">
        <v>2964</v>
      </c>
      <c r="J980" t="s">
        <v>607</v>
      </c>
      <c r="K980">
        <v>2401</v>
      </c>
      <c r="L980">
        <v>0</v>
      </c>
      <c r="M980" t="s">
        <v>2503</v>
      </c>
      <c r="N980" t="s">
        <v>2045</v>
      </c>
    </row>
    <row r="981" spans="1:14" hidden="1" x14ac:dyDescent="0.25">
      <c r="A981" t="s">
        <v>607</v>
      </c>
      <c r="B981" s="238">
        <v>24011131633</v>
      </c>
      <c r="C981" s="238" t="s">
        <v>298</v>
      </c>
      <c r="D981">
        <v>113163</v>
      </c>
      <c r="E981">
        <v>46.8</v>
      </c>
      <c r="G981">
        <v>0</v>
      </c>
      <c r="H981" s="238">
        <v>3</v>
      </c>
      <c r="I981" t="s">
        <v>2965</v>
      </c>
      <c r="J981" t="s">
        <v>607</v>
      </c>
      <c r="K981">
        <v>2401</v>
      </c>
      <c r="L981">
        <v>0</v>
      </c>
      <c r="M981" t="s">
        <v>2503</v>
      </c>
      <c r="N981" t="s">
        <v>2045</v>
      </c>
    </row>
    <row r="982" spans="1:14" hidden="1" x14ac:dyDescent="0.25">
      <c r="A982" t="s">
        <v>607</v>
      </c>
      <c r="B982" s="238">
        <v>24011131634</v>
      </c>
      <c r="C982" s="238" t="s">
        <v>298</v>
      </c>
      <c r="D982">
        <v>113163</v>
      </c>
      <c r="E982">
        <v>43.55</v>
      </c>
      <c r="G982">
        <v>0</v>
      </c>
      <c r="H982" s="238">
        <v>4</v>
      </c>
      <c r="I982" t="s">
        <v>2966</v>
      </c>
      <c r="J982" t="s">
        <v>607</v>
      </c>
      <c r="K982">
        <v>2401</v>
      </c>
      <c r="L982">
        <v>0</v>
      </c>
      <c r="M982" t="s">
        <v>2503</v>
      </c>
      <c r="N982" t="s">
        <v>2045</v>
      </c>
    </row>
    <row r="983" spans="1:14" hidden="1" x14ac:dyDescent="0.25">
      <c r="A983" t="s">
        <v>607</v>
      </c>
      <c r="B983" s="238">
        <v>24011131635</v>
      </c>
      <c r="C983" s="238" t="s">
        <v>298</v>
      </c>
      <c r="D983">
        <v>113163</v>
      </c>
      <c r="E983">
        <v>49.3</v>
      </c>
      <c r="G983">
        <v>0</v>
      </c>
      <c r="H983" s="238">
        <v>5</v>
      </c>
      <c r="I983" t="s">
        <v>2967</v>
      </c>
      <c r="J983" t="s">
        <v>607</v>
      </c>
      <c r="K983">
        <v>2401</v>
      </c>
      <c r="L983">
        <v>0</v>
      </c>
      <c r="M983" t="s">
        <v>2503</v>
      </c>
      <c r="N983" t="s">
        <v>2045</v>
      </c>
    </row>
    <row r="984" spans="1:14" hidden="1" x14ac:dyDescent="0.25">
      <c r="A984" t="s">
        <v>607</v>
      </c>
      <c r="B984" s="238">
        <v>1131631</v>
      </c>
      <c r="C984" s="233">
        <v>1131631</v>
      </c>
      <c r="D984">
        <v>113163</v>
      </c>
      <c r="E984">
        <v>100</v>
      </c>
      <c r="G984">
        <v>1</v>
      </c>
      <c r="H984" s="238">
        <v>1</v>
      </c>
      <c r="I984" t="s">
        <v>663</v>
      </c>
      <c r="J984" t="s">
        <v>607</v>
      </c>
      <c r="K984">
        <v>0</v>
      </c>
      <c r="L984">
        <v>0</v>
      </c>
      <c r="M984" t="s">
        <v>2503</v>
      </c>
      <c r="N984" t="s">
        <v>2045</v>
      </c>
    </row>
    <row r="985" spans="1:14" hidden="1" x14ac:dyDescent="0.25">
      <c r="A985" t="s">
        <v>607</v>
      </c>
      <c r="B985" s="238">
        <v>1131632</v>
      </c>
      <c r="C985" s="233">
        <v>1131632</v>
      </c>
      <c r="D985">
        <v>113163</v>
      </c>
      <c r="E985">
        <v>115</v>
      </c>
      <c r="G985">
        <v>1</v>
      </c>
      <c r="H985" s="238">
        <v>2</v>
      </c>
      <c r="I985" t="s">
        <v>663</v>
      </c>
      <c r="J985" t="s">
        <v>607</v>
      </c>
      <c r="K985">
        <v>0</v>
      </c>
      <c r="L985">
        <v>0</v>
      </c>
      <c r="M985" t="s">
        <v>2503</v>
      </c>
      <c r="N985" t="s">
        <v>2045</v>
      </c>
    </row>
    <row r="986" spans="1:14" hidden="1" x14ac:dyDescent="0.25">
      <c r="A986" t="s">
        <v>607</v>
      </c>
      <c r="B986" s="238">
        <v>1131633</v>
      </c>
      <c r="C986" s="233">
        <v>1131633</v>
      </c>
      <c r="D986">
        <v>113163</v>
      </c>
      <c r="E986">
        <v>130</v>
      </c>
      <c r="G986">
        <v>1</v>
      </c>
      <c r="H986" s="238">
        <v>3</v>
      </c>
      <c r="I986" t="s">
        <v>663</v>
      </c>
      <c r="J986" t="s">
        <v>607</v>
      </c>
      <c r="K986">
        <v>0</v>
      </c>
      <c r="L986">
        <v>0</v>
      </c>
      <c r="M986" t="s">
        <v>2503</v>
      </c>
      <c r="N986" t="s">
        <v>2045</v>
      </c>
    </row>
    <row r="987" spans="1:14" hidden="1" x14ac:dyDescent="0.25">
      <c r="A987" t="s">
        <v>607</v>
      </c>
      <c r="B987" s="238">
        <v>1131634</v>
      </c>
      <c r="C987" s="233">
        <v>1131634</v>
      </c>
      <c r="D987">
        <v>113163</v>
      </c>
      <c r="E987">
        <v>121</v>
      </c>
      <c r="G987">
        <v>1</v>
      </c>
      <c r="H987" s="238">
        <v>4</v>
      </c>
      <c r="I987" t="s">
        <v>663</v>
      </c>
      <c r="J987" t="s">
        <v>607</v>
      </c>
      <c r="K987">
        <v>0</v>
      </c>
      <c r="L987">
        <v>0</v>
      </c>
      <c r="M987" t="s">
        <v>2503</v>
      </c>
      <c r="N987" t="s">
        <v>2045</v>
      </c>
    </row>
    <row r="988" spans="1:14" hidden="1" x14ac:dyDescent="0.25">
      <c r="A988" t="s">
        <v>607</v>
      </c>
      <c r="B988" s="238">
        <v>1131635</v>
      </c>
      <c r="C988" s="233">
        <v>1131635</v>
      </c>
      <c r="D988">
        <v>113163</v>
      </c>
      <c r="E988">
        <v>137</v>
      </c>
      <c r="G988">
        <v>1</v>
      </c>
      <c r="H988" s="238">
        <v>5</v>
      </c>
      <c r="I988" t="s">
        <v>663</v>
      </c>
      <c r="J988" t="s">
        <v>607</v>
      </c>
      <c r="K988">
        <v>0</v>
      </c>
      <c r="L988">
        <v>0</v>
      </c>
      <c r="M988" t="s">
        <v>2503</v>
      </c>
      <c r="N988" t="s">
        <v>2045</v>
      </c>
    </row>
    <row r="989" spans="1:14" hidden="1" x14ac:dyDescent="0.25">
      <c r="A989" t="s">
        <v>407</v>
      </c>
      <c r="B989" s="238">
        <v>1114401</v>
      </c>
      <c r="C989" s="233">
        <v>1114401</v>
      </c>
      <c r="D989">
        <v>111440</v>
      </c>
      <c r="E989">
        <v>1300</v>
      </c>
      <c r="G989">
        <v>1</v>
      </c>
      <c r="H989" s="238">
        <v>1</v>
      </c>
      <c r="I989" t="s">
        <v>1448</v>
      </c>
      <c r="J989" t="s">
        <v>407</v>
      </c>
      <c r="K989">
        <v>0</v>
      </c>
      <c r="L989">
        <v>0</v>
      </c>
      <c r="M989" t="s">
        <v>2536</v>
      </c>
    </row>
    <row r="990" spans="1:14" hidden="1" x14ac:dyDescent="0.25">
      <c r="A990" t="s">
        <v>407</v>
      </c>
      <c r="B990" s="238">
        <v>1114402</v>
      </c>
      <c r="C990" s="233">
        <v>1114402</v>
      </c>
      <c r="D990">
        <v>111440</v>
      </c>
      <c r="E990">
        <v>1470</v>
      </c>
      <c r="G990">
        <v>1</v>
      </c>
      <c r="H990" s="238">
        <v>2</v>
      </c>
      <c r="I990" t="s">
        <v>1448</v>
      </c>
      <c r="J990" t="s">
        <v>407</v>
      </c>
      <c r="K990">
        <v>0</v>
      </c>
      <c r="L990">
        <v>0</v>
      </c>
      <c r="M990" t="s">
        <v>2536</v>
      </c>
    </row>
    <row r="991" spans="1:14" hidden="1" x14ac:dyDescent="0.25">
      <c r="A991" t="s">
        <v>407</v>
      </c>
      <c r="B991" s="238">
        <v>1114403</v>
      </c>
      <c r="C991" s="233">
        <v>1114403</v>
      </c>
      <c r="D991">
        <v>111440</v>
      </c>
      <c r="E991">
        <v>1650</v>
      </c>
      <c r="G991">
        <v>1</v>
      </c>
      <c r="H991" s="238">
        <v>3</v>
      </c>
      <c r="I991" t="s">
        <v>1448</v>
      </c>
      <c r="J991" t="s">
        <v>407</v>
      </c>
      <c r="K991">
        <v>0</v>
      </c>
      <c r="L991">
        <v>0</v>
      </c>
      <c r="M991" t="s">
        <v>2536</v>
      </c>
    </row>
    <row r="992" spans="1:14" hidden="1" x14ac:dyDescent="0.25">
      <c r="A992" t="s">
        <v>407</v>
      </c>
      <c r="B992" s="238">
        <v>1114404</v>
      </c>
      <c r="C992" s="233">
        <v>1114404</v>
      </c>
      <c r="D992">
        <v>111440</v>
      </c>
      <c r="E992">
        <v>1540</v>
      </c>
      <c r="G992">
        <v>1</v>
      </c>
      <c r="H992" s="238">
        <v>4</v>
      </c>
      <c r="I992" t="s">
        <v>1448</v>
      </c>
      <c r="J992" t="s">
        <v>407</v>
      </c>
      <c r="K992">
        <v>0</v>
      </c>
      <c r="L992">
        <v>0</v>
      </c>
      <c r="M992" t="s">
        <v>2536</v>
      </c>
    </row>
    <row r="993" spans="1:14" hidden="1" x14ac:dyDescent="0.25">
      <c r="A993" t="s">
        <v>407</v>
      </c>
      <c r="B993" s="238">
        <v>1114405</v>
      </c>
      <c r="C993" s="233">
        <v>1114405</v>
      </c>
      <c r="D993">
        <v>111440</v>
      </c>
      <c r="E993">
        <v>1730</v>
      </c>
      <c r="G993">
        <v>1</v>
      </c>
      <c r="H993" s="238">
        <v>5</v>
      </c>
      <c r="I993" t="s">
        <v>1448</v>
      </c>
      <c r="J993" t="s">
        <v>407</v>
      </c>
      <c r="K993">
        <v>0</v>
      </c>
      <c r="L993">
        <v>0</v>
      </c>
      <c r="M993" t="s">
        <v>2536</v>
      </c>
    </row>
    <row r="994" spans="1:14" hidden="1" x14ac:dyDescent="0.25">
      <c r="A994" t="s">
        <v>432</v>
      </c>
      <c r="B994" s="238">
        <v>1134261</v>
      </c>
      <c r="C994" s="233">
        <v>1134261</v>
      </c>
      <c r="D994">
        <v>113426</v>
      </c>
      <c r="F994" t="s">
        <v>397</v>
      </c>
      <c r="G994">
        <v>0</v>
      </c>
      <c r="H994" s="238">
        <v>1</v>
      </c>
      <c r="I994" t="s">
        <v>811</v>
      </c>
      <c r="J994" t="s">
        <v>432</v>
      </c>
      <c r="K994">
        <v>0</v>
      </c>
      <c r="L994">
        <v>0</v>
      </c>
      <c r="M994" t="s">
        <v>2543</v>
      </c>
      <c r="N994" t="s">
        <v>2556</v>
      </c>
    </row>
    <row r="995" spans="1:14" hidden="1" x14ac:dyDescent="0.25">
      <c r="A995" t="s">
        <v>432</v>
      </c>
      <c r="B995" s="238">
        <v>1134262</v>
      </c>
      <c r="C995" s="233">
        <v>1134262</v>
      </c>
      <c r="D995">
        <v>113426</v>
      </c>
      <c r="F995" t="s">
        <v>397</v>
      </c>
      <c r="G995">
        <v>0</v>
      </c>
      <c r="H995" s="238">
        <v>2</v>
      </c>
      <c r="I995" t="s">
        <v>811</v>
      </c>
      <c r="J995" t="s">
        <v>432</v>
      </c>
      <c r="K995">
        <v>0</v>
      </c>
      <c r="L995">
        <v>0</v>
      </c>
      <c r="M995" t="s">
        <v>2543</v>
      </c>
      <c r="N995" t="s">
        <v>2556</v>
      </c>
    </row>
    <row r="996" spans="1:14" hidden="1" x14ac:dyDescent="0.25">
      <c r="A996" t="s">
        <v>432</v>
      </c>
      <c r="B996" s="238">
        <v>1134263</v>
      </c>
      <c r="C996" s="233">
        <v>1134263</v>
      </c>
      <c r="D996">
        <v>113426</v>
      </c>
      <c r="F996" t="s">
        <v>397</v>
      </c>
      <c r="G996">
        <v>0</v>
      </c>
      <c r="H996" s="238">
        <v>3</v>
      </c>
      <c r="I996" t="s">
        <v>811</v>
      </c>
      <c r="J996" t="s">
        <v>432</v>
      </c>
      <c r="K996">
        <v>0</v>
      </c>
      <c r="L996">
        <v>0</v>
      </c>
      <c r="M996" t="s">
        <v>2543</v>
      </c>
      <c r="N996" t="s">
        <v>2556</v>
      </c>
    </row>
    <row r="997" spans="1:14" hidden="1" x14ac:dyDescent="0.25">
      <c r="A997" t="s">
        <v>432</v>
      </c>
      <c r="B997" s="238">
        <v>1134264</v>
      </c>
      <c r="C997" s="233">
        <v>1134264</v>
      </c>
      <c r="D997">
        <v>113426</v>
      </c>
      <c r="F997" t="s">
        <v>397</v>
      </c>
      <c r="G997">
        <v>0</v>
      </c>
      <c r="H997" s="238">
        <v>4</v>
      </c>
      <c r="I997" t="s">
        <v>811</v>
      </c>
      <c r="J997" t="s">
        <v>432</v>
      </c>
      <c r="K997">
        <v>0</v>
      </c>
      <c r="L997">
        <v>0</v>
      </c>
      <c r="M997" t="s">
        <v>2543</v>
      </c>
      <c r="N997" t="s">
        <v>2556</v>
      </c>
    </row>
    <row r="998" spans="1:14" hidden="1" x14ac:dyDescent="0.25">
      <c r="A998" t="s">
        <v>432</v>
      </c>
      <c r="B998" s="238">
        <v>1134265</v>
      </c>
      <c r="C998" s="233">
        <v>1134265</v>
      </c>
      <c r="D998">
        <v>113426</v>
      </c>
      <c r="F998" t="s">
        <v>397</v>
      </c>
      <c r="G998">
        <v>0</v>
      </c>
      <c r="H998" s="238">
        <v>5</v>
      </c>
      <c r="I998" t="s">
        <v>811</v>
      </c>
      <c r="J998" t="s">
        <v>432</v>
      </c>
      <c r="K998">
        <v>0</v>
      </c>
      <c r="L998">
        <v>0</v>
      </c>
      <c r="M998" t="s">
        <v>2543</v>
      </c>
      <c r="N998" t="s">
        <v>2556</v>
      </c>
    </row>
    <row r="999" spans="1:14" hidden="1" x14ac:dyDescent="0.25">
      <c r="A999" t="s">
        <v>432</v>
      </c>
      <c r="B999" s="238">
        <v>1134271</v>
      </c>
      <c r="C999" s="233">
        <v>1134271</v>
      </c>
      <c r="D999">
        <v>113427</v>
      </c>
      <c r="F999" t="s">
        <v>397</v>
      </c>
      <c r="G999">
        <v>0</v>
      </c>
      <c r="H999" s="238">
        <v>1</v>
      </c>
      <c r="I999" t="s">
        <v>813</v>
      </c>
      <c r="J999" t="s">
        <v>432</v>
      </c>
      <c r="K999">
        <v>0</v>
      </c>
      <c r="L999">
        <v>0</v>
      </c>
      <c r="M999" t="s">
        <v>2543</v>
      </c>
      <c r="N999" t="s">
        <v>2556</v>
      </c>
    </row>
    <row r="1000" spans="1:14" hidden="1" x14ac:dyDescent="0.25">
      <c r="A1000" t="s">
        <v>432</v>
      </c>
      <c r="B1000" s="238">
        <v>1134272</v>
      </c>
      <c r="C1000" s="233">
        <v>1134272</v>
      </c>
      <c r="D1000">
        <v>113427</v>
      </c>
      <c r="F1000" t="s">
        <v>397</v>
      </c>
      <c r="G1000">
        <v>0</v>
      </c>
      <c r="H1000" s="238">
        <v>2</v>
      </c>
      <c r="I1000" t="s">
        <v>813</v>
      </c>
      <c r="J1000" t="s">
        <v>432</v>
      </c>
      <c r="K1000">
        <v>0</v>
      </c>
      <c r="L1000">
        <v>0</v>
      </c>
      <c r="M1000" t="s">
        <v>2543</v>
      </c>
      <c r="N1000" t="s">
        <v>2556</v>
      </c>
    </row>
    <row r="1001" spans="1:14" hidden="1" x14ac:dyDescent="0.25">
      <c r="A1001" t="s">
        <v>432</v>
      </c>
      <c r="B1001" s="238">
        <v>1134273</v>
      </c>
      <c r="C1001" s="233">
        <v>1134273</v>
      </c>
      <c r="D1001">
        <v>113427</v>
      </c>
      <c r="F1001" t="s">
        <v>397</v>
      </c>
      <c r="G1001">
        <v>0</v>
      </c>
      <c r="H1001" s="238">
        <v>3</v>
      </c>
      <c r="I1001" t="s">
        <v>813</v>
      </c>
      <c r="J1001" t="s">
        <v>432</v>
      </c>
      <c r="K1001">
        <v>0</v>
      </c>
      <c r="L1001">
        <v>0</v>
      </c>
      <c r="M1001" t="s">
        <v>2543</v>
      </c>
      <c r="N1001" t="s">
        <v>2556</v>
      </c>
    </row>
    <row r="1002" spans="1:14" hidden="1" x14ac:dyDescent="0.25">
      <c r="A1002" t="s">
        <v>432</v>
      </c>
      <c r="B1002" s="238">
        <v>1134274</v>
      </c>
      <c r="C1002" s="233">
        <v>1134274</v>
      </c>
      <c r="D1002">
        <v>113427</v>
      </c>
      <c r="F1002" t="s">
        <v>397</v>
      </c>
      <c r="G1002">
        <v>0</v>
      </c>
      <c r="H1002" s="238">
        <v>4</v>
      </c>
      <c r="I1002" t="s">
        <v>813</v>
      </c>
      <c r="J1002" t="s">
        <v>432</v>
      </c>
      <c r="K1002">
        <v>0</v>
      </c>
      <c r="L1002">
        <v>0</v>
      </c>
      <c r="M1002" t="s">
        <v>2543</v>
      </c>
      <c r="N1002" t="s">
        <v>2556</v>
      </c>
    </row>
    <row r="1003" spans="1:14" hidden="1" x14ac:dyDescent="0.25">
      <c r="A1003" t="s">
        <v>432</v>
      </c>
      <c r="B1003" s="238">
        <v>1134275</v>
      </c>
      <c r="C1003" s="233">
        <v>1134275</v>
      </c>
      <c r="D1003">
        <v>113427</v>
      </c>
      <c r="F1003" t="s">
        <v>397</v>
      </c>
      <c r="G1003">
        <v>0</v>
      </c>
      <c r="H1003" s="238">
        <v>5</v>
      </c>
      <c r="I1003" t="s">
        <v>813</v>
      </c>
      <c r="J1003" t="s">
        <v>432</v>
      </c>
      <c r="K1003">
        <v>0</v>
      </c>
      <c r="L1003">
        <v>0</v>
      </c>
      <c r="M1003" t="s">
        <v>2543</v>
      </c>
      <c r="N1003" t="s">
        <v>2556</v>
      </c>
    </row>
    <row r="1004" spans="1:14" hidden="1" x14ac:dyDescent="0.25">
      <c r="A1004" t="s">
        <v>432</v>
      </c>
      <c r="B1004" s="238">
        <v>1164351</v>
      </c>
      <c r="C1004" s="233">
        <v>1164351</v>
      </c>
      <c r="D1004">
        <v>116435</v>
      </c>
      <c r="F1004" t="s">
        <v>397</v>
      </c>
      <c r="G1004">
        <v>0</v>
      </c>
      <c r="H1004" s="238">
        <v>1</v>
      </c>
      <c r="I1004" t="s">
        <v>2832</v>
      </c>
      <c r="J1004" t="s">
        <v>432</v>
      </c>
      <c r="K1004">
        <v>0</v>
      </c>
      <c r="L1004">
        <v>0</v>
      </c>
      <c r="M1004" t="s">
        <v>2543</v>
      </c>
      <c r="N1004" t="s">
        <v>2556</v>
      </c>
    </row>
    <row r="1005" spans="1:14" hidden="1" x14ac:dyDescent="0.25">
      <c r="A1005" t="s">
        <v>432</v>
      </c>
      <c r="B1005" s="238">
        <v>1164352</v>
      </c>
      <c r="C1005" s="233">
        <v>1164352</v>
      </c>
      <c r="D1005">
        <v>116435</v>
      </c>
      <c r="F1005" t="s">
        <v>397</v>
      </c>
      <c r="G1005">
        <v>0</v>
      </c>
      <c r="H1005" s="238">
        <v>2</v>
      </c>
      <c r="I1005" t="s">
        <v>2832</v>
      </c>
      <c r="J1005" t="s">
        <v>432</v>
      </c>
      <c r="K1005">
        <v>0</v>
      </c>
      <c r="L1005">
        <v>0</v>
      </c>
      <c r="M1005" t="s">
        <v>2543</v>
      </c>
      <c r="N1005" t="s">
        <v>2556</v>
      </c>
    </row>
    <row r="1006" spans="1:14" hidden="1" x14ac:dyDescent="0.25">
      <c r="A1006" t="s">
        <v>432</v>
      </c>
      <c r="B1006" s="238">
        <v>1164353</v>
      </c>
      <c r="C1006" s="233">
        <v>1164353</v>
      </c>
      <c r="D1006">
        <v>116435</v>
      </c>
      <c r="F1006" t="s">
        <v>397</v>
      </c>
      <c r="G1006">
        <v>0</v>
      </c>
      <c r="H1006" s="238">
        <v>3</v>
      </c>
      <c r="I1006" t="s">
        <v>2832</v>
      </c>
      <c r="J1006" t="s">
        <v>432</v>
      </c>
      <c r="K1006">
        <v>0</v>
      </c>
      <c r="L1006">
        <v>0</v>
      </c>
      <c r="M1006" t="s">
        <v>2543</v>
      </c>
      <c r="N1006" t="s">
        <v>2556</v>
      </c>
    </row>
    <row r="1007" spans="1:14" hidden="1" x14ac:dyDescent="0.25">
      <c r="A1007" t="s">
        <v>432</v>
      </c>
      <c r="B1007" s="238">
        <v>1164354</v>
      </c>
      <c r="C1007" s="233">
        <v>1164354</v>
      </c>
      <c r="D1007">
        <v>116435</v>
      </c>
      <c r="F1007" t="s">
        <v>397</v>
      </c>
      <c r="G1007">
        <v>0</v>
      </c>
      <c r="H1007" s="238">
        <v>4</v>
      </c>
      <c r="I1007" t="s">
        <v>2832</v>
      </c>
      <c r="J1007" t="s">
        <v>432</v>
      </c>
      <c r="K1007">
        <v>0</v>
      </c>
      <c r="L1007">
        <v>0</v>
      </c>
      <c r="M1007" t="s">
        <v>2543</v>
      </c>
      <c r="N1007" t="s">
        <v>2556</v>
      </c>
    </row>
    <row r="1008" spans="1:14" hidden="1" x14ac:dyDescent="0.25">
      <c r="A1008" t="s">
        <v>432</v>
      </c>
      <c r="B1008" s="238">
        <v>1164355</v>
      </c>
      <c r="C1008" s="233">
        <v>1164355</v>
      </c>
      <c r="D1008">
        <v>116435</v>
      </c>
      <c r="F1008" t="s">
        <v>397</v>
      </c>
      <c r="G1008">
        <v>0</v>
      </c>
      <c r="H1008" s="238">
        <v>5</v>
      </c>
      <c r="I1008" t="s">
        <v>2832</v>
      </c>
      <c r="J1008" t="s">
        <v>432</v>
      </c>
      <c r="K1008">
        <v>0</v>
      </c>
      <c r="L1008">
        <v>0</v>
      </c>
      <c r="M1008" t="s">
        <v>2543</v>
      </c>
      <c r="N1008" t="s">
        <v>2556</v>
      </c>
    </row>
    <row r="1009" spans="1:14" hidden="1" x14ac:dyDescent="0.25">
      <c r="A1009" t="s">
        <v>432</v>
      </c>
      <c r="B1009" s="238">
        <v>1164361</v>
      </c>
      <c r="C1009" s="233">
        <v>1164361</v>
      </c>
      <c r="D1009">
        <v>116436</v>
      </c>
      <c r="F1009" t="s">
        <v>397</v>
      </c>
      <c r="G1009">
        <v>0</v>
      </c>
      <c r="H1009" s="238">
        <v>1</v>
      </c>
      <c r="I1009" t="s">
        <v>2973</v>
      </c>
      <c r="J1009" t="s">
        <v>432</v>
      </c>
      <c r="K1009">
        <v>0</v>
      </c>
      <c r="L1009">
        <v>0</v>
      </c>
      <c r="M1009" t="s">
        <v>2543</v>
      </c>
      <c r="N1009" t="s">
        <v>2556</v>
      </c>
    </row>
    <row r="1010" spans="1:14" hidden="1" x14ac:dyDescent="0.25">
      <c r="A1010" t="s">
        <v>432</v>
      </c>
      <c r="B1010" s="238">
        <v>1164362</v>
      </c>
      <c r="C1010" s="233">
        <v>1164362</v>
      </c>
      <c r="D1010">
        <v>116436</v>
      </c>
      <c r="F1010" t="s">
        <v>397</v>
      </c>
      <c r="G1010">
        <v>0</v>
      </c>
      <c r="H1010" s="238">
        <v>2</v>
      </c>
      <c r="I1010" t="s">
        <v>2973</v>
      </c>
      <c r="J1010" t="s">
        <v>432</v>
      </c>
      <c r="K1010">
        <v>0</v>
      </c>
      <c r="L1010">
        <v>0</v>
      </c>
      <c r="M1010" t="s">
        <v>2543</v>
      </c>
      <c r="N1010" t="s">
        <v>2556</v>
      </c>
    </row>
    <row r="1011" spans="1:14" hidden="1" x14ac:dyDescent="0.25">
      <c r="A1011" t="s">
        <v>432</v>
      </c>
      <c r="B1011" s="238">
        <v>1164363</v>
      </c>
      <c r="C1011" s="233">
        <v>1164363</v>
      </c>
      <c r="D1011">
        <v>116436</v>
      </c>
      <c r="F1011" t="s">
        <v>397</v>
      </c>
      <c r="G1011">
        <v>0</v>
      </c>
      <c r="H1011" s="238">
        <v>3</v>
      </c>
      <c r="I1011" t="s">
        <v>2973</v>
      </c>
      <c r="J1011" t="s">
        <v>432</v>
      </c>
      <c r="K1011">
        <v>0</v>
      </c>
      <c r="L1011">
        <v>0</v>
      </c>
      <c r="M1011" t="s">
        <v>2543</v>
      </c>
      <c r="N1011" t="s">
        <v>2556</v>
      </c>
    </row>
    <row r="1012" spans="1:14" hidden="1" x14ac:dyDescent="0.25">
      <c r="A1012" t="s">
        <v>432</v>
      </c>
      <c r="B1012" s="238">
        <v>1164364</v>
      </c>
      <c r="C1012" s="233">
        <v>1164364</v>
      </c>
      <c r="D1012">
        <v>116436</v>
      </c>
      <c r="F1012" t="s">
        <v>397</v>
      </c>
      <c r="G1012">
        <v>0</v>
      </c>
      <c r="H1012" s="238">
        <v>4</v>
      </c>
      <c r="I1012" t="s">
        <v>2973</v>
      </c>
      <c r="J1012" t="s">
        <v>432</v>
      </c>
      <c r="K1012">
        <v>0</v>
      </c>
      <c r="L1012">
        <v>0</v>
      </c>
      <c r="M1012" t="s">
        <v>2543</v>
      </c>
      <c r="N1012" t="s">
        <v>2556</v>
      </c>
    </row>
    <row r="1013" spans="1:14" hidden="1" x14ac:dyDescent="0.25">
      <c r="A1013" t="s">
        <v>432</v>
      </c>
      <c r="B1013" s="238">
        <v>1164365</v>
      </c>
      <c r="C1013" s="233">
        <v>1164365</v>
      </c>
      <c r="D1013">
        <v>116436</v>
      </c>
      <c r="F1013" t="s">
        <v>397</v>
      </c>
      <c r="G1013">
        <v>0</v>
      </c>
      <c r="H1013" s="238">
        <v>5</v>
      </c>
      <c r="I1013" t="s">
        <v>2973</v>
      </c>
      <c r="J1013" t="s">
        <v>432</v>
      </c>
      <c r="K1013">
        <v>0</v>
      </c>
      <c r="L1013">
        <v>0</v>
      </c>
      <c r="M1013" t="s">
        <v>2543</v>
      </c>
      <c r="N1013" t="s">
        <v>2556</v>
      </c>
    </row>
    <row r="1014" spans="1:14" hidden="1" x14ac:dyDescent="0.25">
      <c r="A1014" t="s">
        <v>404</v>
      </c>
      <c r="B1014" s="238">
        <v>1114101</v>
      </c>
      <c r="C1014" s="233">
        <v>1114101</v>
      </c>
      <c r="D1014">
        <v>111410</v>
      </c>
      <c r="E1014">
        <v>1950</v>
      </c>
      <c r="G1014">
        <v>0</v>
      </c>
      <c r="H1014" s="238">
        <v>1</v>
      </c>
      <c r="I1014" t="s">
        <v>1430</v>
      </c>
      <c r="J1014" t="s">
        <v>404</v>
      </c>
      <c r="K1014">
        <v>0</v>
      </c>
      <c r="L1014">
        <v>0</v>
      </c>
      <c r="M1014" t="s">
        <v>2512</v>
      </c>
    </row>
    <row r="1015" spans="1:14" hidden="1" x14ac:dyDescent="0.25">
      <c r="A1015" t="s">
        <v>404</v>
      </c>
      <c r="B1015" s="238">
        <v>1114102</v>
      </c>
      <c r="C1015" s="233">
        <v>1114102</v>
      </c>
      <c r="D1015">
        <v>111410</v>
      </c>
      <c r="E1015">
        <v>2350</v>
      </c>
      <c r="G1015">
        <v>0</v>
      </c>
      <c r="H1015" s="238">
        <v>2</v>
      </c>
      <c r="I1015" t="s">
        <v>1430</v>
      </c>
      <c r="J1015" t="s">
        <v>404</v>
      </c>
      <c r="K1015">
        <v>0</v>
      </c>
      <c r="L1015">
        <v>0</v>
      </c>
      <c r="M1015" t="s">
        <v>2512</v>
      </c>
    </row>
    <row r="1016" spans="1:14" hidden="1" x14ac:dyDescent="0.25">
      <c r="A1016" t="s">
        <v>404</v>
      </c>
      <c r="B1016" s="238">
        <v>1114103</v>
      </c>
      <c r="C1016" s="233">
        <v>1114103</v>
      </c>
      <c r="D1016">
        <v>111410</v>
      </c>
      <c r="E1016">
        <v>2800</v>
      </c>
      <c r="G1016">
        <v>0</v>
      </c>
      <c r="H1016" s="238">
        <v>3</v>
      </c>
      <c r="I1016" t="s">
        <v>1430</v>
      </c>
      <c r="J1016" t="s">
        <v>404</v>
      </c>
      <c r="K1016">
        <v>0</v>
      </c>
      <c r="L1016">
        <v>0</v>
      </c>
      <c r="M1016" t="s">
        <v>2512</v>
      </c>
    </row>
    <row r="1017" spans="1:14" hidden="1" x14ac:dyDescent="0.25">
      <c r="A1017" t="s">
        <v>404</v>
      </c>
      <c r="B1017" s="238">
        <v>1114104</v>
      </c>
      <c r="C1017" s="233">
        <v>1114104</v>
      </c>
      <c r="D1017">
        <v>111410</v>
      </c>
      <c r="E1017">
        <v>2450</v>
      </c>
      <c r="G1017">
        <v>0</v>
      </c>
      <c r="H1017" s="238">
        <v>4</v>
      </c>
      <c r="I1017" t="s">
        <v>1430</v>
      </c>
      <c r="J1017" t="s">
        <v>404</v>
      </c>
      <c r="K1017">
        <v>0</v>
      </c>
      <c r="L1017">
        <v>0</v>
      </c>
      <c r="M1017" t="s">
        <v>2512</v>
      </c>
    </row>
    <row r="1018" spans="1:14" hidden="1" x14ac:dyDescent="0.25">
      <c r="A1018" t="s">
        <v>404</v>
      </c>
      <c r="B1018" s="238">
        <v>1114105</v>
      </c>
      <c r="C1018" s="233">
        <v>1114105</v>
      </c>
      <c r="D1018">
        <v>111410</v>
      </c>
      <c r="E1018">
        <v>3000</v>
      </c>
      <c r="G1018">
        <v>0</v>
      </c>
      <c r="H1018" s="238">
        <v>5</v>
      </c>
      <c r="I1018" t="s">
        <v>1430</v>
      </c>
      <c r="J1018" t="s">
        <v>404</v>
      </c>
      <c r="K1018">
        <v>0</v>
      </c>
      <c r="L1018">
        <v>0</v>
      </c>
      <c r="M1018" t="s">
        <v>2512</v>
      </c>
    </row>
    <row r="1019" spans="1:14" hidden="1" x14ac:dyDescent="0.25">
      <c r="A1019" t="s">
        <v>432</v>
      </c>
      <c r="B1019" s="238">
        <v>1130491</v>
      </c>
      <c r="C1019" s="233">
        <v>1130491</v>
      </c>
      <c r="D1019">
        <v>113049</v>
      </c>
      <c r="E1019">
        <v>955</v>
      </c>
      <c r="G1019">
        <v>1</v>
      </c>
      <c r="H1019" s="238">
        <v>1</v>
      </c>
      <c r="I1019" t="s">
        <v>2595</v>
      </c>
      <c r="J1019" t="s">
        <v>432</v>
      </c>
      <c r="K1019">
        <v>0</v>
      </c>
      <c r="L1019">
        <v>0</v>
      </c>
      <c r="M1019" t="s">
        <v>2543</v>
      </c>
      <c r="N1019" t="s">
        <v>2596</v>
      </c>
    </row>
    <row r="1020" spans="1:14" hidden="1" x14ac:dyDescent="0.25">
      <c r="A1020" t="s">
        <v>432</v>
      </c>
      <c r="B1020" s="238">
        <v>1130492</v>
      </c>
      <c r="C1020" s="233">
        <v>1130492</v>
      </c>
      <c r="D1020">
        <v>113049</v>
      </c>
      <c r="E1020">
        <v>1030</v>
      </c>
      <c r="G1020">
        <v>1</v>
      </c>
      <c r="H1020" s="238">
        <v>2</v>
      </c>
      <c r="I1020" t="s">
        <v>2595</v>
      </c>
      <c r="J1020" t="s">
        <v>432</v>
      </c>
      <c r="K1020">
        <v>0</v>
      </c>
      <c r="L1020">
        <v>0</v>
      </c>
      <c r="M1020" t="s">
        <v>2543</v>
      </c>
      <c r="N1020" t="s">
        <v>2596</v>
      </c>
    </row>
    <row r="1021" spans="1:14" hidden="1" x14ac:dyDescent="0.25">
      <c r="A1021" t="s">
        <v>432</v>
      </c>
      <c r="B1021" s="238">
        <v>1130493</v>
      </c>
      <c r="C1021" s="233">
        <v>1130493</v>
      </c>
      <c r="D1021">
        <v>113049</v>
      </c>
      <c r="E1021">
        <v>1100</v>
      </c>
      <c r="G1021">
        <v>1</v>
      </c>
      <c r="H1021" s="238">
        <v>3</v>
      </c>
      <c r="I1021" t="s">
        <v>2595</v>
      </c>
      <c r="J1021" t="s">
        <v>432</v>
      </c>
      <c r="K1021">
        <v>0</v>
      </c>
      <c r="L1021">
        <v>0</v>
      </c>
      <c r="M1021" t="s">
        <v>2543</v>
      </c>
      <c r="N1021" t="s">
        <v>2596</v>
      </c>
    </row>
    <row r="1022" spans="1:14" hidden="1" x14ac:dyDescent="0.25">
      <c r="A1022" t="s">
        <v>432</v>
      </c>
      <c r="B1022" s="238">
        <v>1130494</v>
      </c>
      <c r="C1022" s="233">
        <v>1130494</v>
      </c>
      <c r="D1022">
        <v>113049</v>
      </c>
      <c r="E1022">
        <v>1085</v>
      </c>
      <c r="G1022">
        <v>1</v>
      </c>
      <c r="H1022" s="238">
        <v>4</v>
      </c>
      <c r="I1022" t="s">
        <v>2595</v>
      </c>
      <c r="J1022" t="s">
        <v>432</v>
      </c>
      <c r="K1022">
        <v>0</v>
      </c>
      <c r="L1022">
        <v>0</v>
      </c>
      <c r="M1022" t="s">
        <v>2543</v>
      </c>
      <c r="N1022" t="s">
        <v>2596</v>
      </c>
    </row>
    <row r="1023" spans="1:14" hidden="1" x14ac:dyDescent="0.25">
      <c r="A1023" t="s">
        <v>432</v>
      </c>
      <c r="B1023" s="238">
        <v>1130495</v>
      </c>
      <c r="C1023" s="233">
        <v>1130495</v>
      </c>
      <c r="D1023">
        <v>113049</v>
      </c>
      <c r="E1023">
        <v>1155</v>
      </c>
      <c r="G1023">
        <v>1</v>
      </c>
      <c r="H1023" s="238">
        <v>5</v>
      </c>
      <c r="I1023" t="s">
        <v>2595</v>
      </c>
      <c r="J1023" t="s">
        <v>432</v>
      </c>
      <c r="K1023">
        <v>0</v>
      </c>
      <c r="L1023">
        <v>0</v>
      </c>
      <c r="M1023" t="s">
        <v>2543</v>
      </c>
      <c r="N1023" t="s">
        <v>2596</v>
      </c>
    </row>
    <row r="1024" spans="1:14" hidden="1" x14ac:dyDescent="0.25">
      <c r="A1024" t="s">
        <v>432</v>
      </c>
      <c r="B1024" s="238">
        <v>1130501</v>
      </c>
      <c r="C1024" s="233">
        <v>1130501</v>
      </c>
      <c r="D1024">
        <v>113050</v>
      </c>
      <c r="F1024" t="s">
        <v>397</v>
      </c>
      <c r="G1024">
        <v>0</v>
      </c>
      <c r="H1024" s="238">
        <v>1</v>
      </c>
      <c r="I1024" t="s">
        <v>2597</v>
      </c>
      <c r="J1024" t="s">
        <v>432</v>
      </c>
      <c r="K1024">
        <v>0</v>
      </c>
      <c r="L1024">
        <v>0</v>
      </c>
      <c r="M1024" t="s">
        <v>2543</v>
      </c>
      <c r="N1024" t="s">
        <v>2596</v>
      </c>
    </row>
    <row r="1025" spans="1:14" hidden="1" x14ac:dyDescent="0.25">
      <c r="A1025" t="s">
        <v>432</v>
      </c>
      <c r="B1025" s="238">
        <v>1130502</v>
      </c>
      <c r="C1025" s="233">
        <v>1130502</v>
      </c>
      <c r="D1025">
        <v>113050</v>
      </c>
      <c r="F1025" t="s">
        <v>397</v>
      </c>
      <c r="G1025">
        <v>0</v>
      </c>
      <c r="H1025" s="238">
        <v>2</v>
      </c>
      <c r="I1025" t="s">
        <v>2597</v>
      </c>
      <c r="J1025" t="s">
        <v>432</v>
      </c>
      <c r="K1025">
        <v>0</v>
      </c>
      <c r="L1025">
        <v>0</v>
      </c>
      <c r="M1025" t="s">
        <v>2543</v>
      </c>
      <c r="N1025" t="s">
        <v>2596</v>
      </c>
    </row>
    <row r="1026" spans="1:14" hidden="1" x14ac:dyDescent="0.25">
      <c r="A1026" t="s">
        <v>432</v>
      </c>
      <c r="B1026" s="238">
        <v>1130503</v>
      </c>
      <c r="C1026" s="233">
        <v>1130503</v>
      </c>
      <c r="D1026">
        <v>113050</v>
      </c>
      <c r="F1026" t="s">
        <v>397</v>
      </c>
      <c r="G1026">
        <v>0</v>
      </c>
      <c r="H1026" s="238">
        <v>3</v>
      </c>
      <c r="I1026" t="s">
        <v>2597</v>
      </c>
      <c r="J1026" t="s">
        <v>432</v>
      </c>
      <c r="K1026">
        <v>0</v>
      </c>
      <c r="L1026">
        <v>0</v>
      </c>
      <c r="M1026" t="s">
        <v>2543</v>
      </c>
      <c r="N1026" t="s">
        <v>2596</v>
      </c>
    </row>
    <row r="1027" spans="1:14" hidden="1" x14ac:dyDescent="0.25">
      <c r="A1027" t="s">
        <v>432</v>
      </c>
      <c r="B1027" s="238">
        <v>1130504</v>
      </c>
      <c r="C1027" s="233">
        <v>1130504</v>
      </c>
      <c r="D1027">
        <v>113050</v>
      </c>
      <c r="F1027" t="s">
        <v>397</v>
      </c>
      <c r="G1027">
        <v>0</v>
      </c>
      <c r="H1027" s="238">
        <v>4</v>
      </c>
      <c r="I1027" t="s">
        <v>2597</v>
      </c>
      <c r="J1027" t="s">
        <v>432</v>
      </c>
      <c r="K1027">
        <v>0</v>
      </c>
      <c r="L1027">
        <v>0</v>
      </c>
      <c r="M1027" t="s">
        <v>2543</v>
      </c>
      <c r="N1027" t="s">
        <v>2596</v>
      </c>
    </row>
    <row r="1028" spans="1:14" hidden="1" x14ac:dyDescent="0.25">
      <c r="A1028" t="s">
        <v>432</v>
      </c>
      <c r="B1028" s="238">
        <v>1130505</v>
      </c>
      <c r="C1028" s="233">
        <v>1130505</v>
      </c>
      <c r="D1028">
        <v>113050</v>
      </c>
      <c r="F1028" t="s">
        <v>397</v>
      </c>
      <c r="G1028">
        <v>0</v>
      </c>
      <c r="H1028" s="238">
        <v>5</v>
      </c>
      <c r="I1028" t="s">
        <v>2597</v>
      </c>
      <c r="J1028" t="s">
        <v>432</v>
      </c>
      <c r="K1028">
        <v>0</v>
      </c>
      <c r="L1028">
        <v>0</v>
      </c>
      <c r="M1028" t="s">
        <v>2543</v>
      </c>
      <c r="N1028" t="s">
        <v>2596</v>
      </c>
    </row>
    <row r="1029" spans="1:14" hidden="1" x14ac:dyDescent="0.25">
      <c r="A1029" t="s">
        <v>432</v>
      </c>
      <c r="B1029" s="238">
        <v>1130001</v>
      </c>
      <c r="C1029" s="233">
        <v>1130001</v>
      </c>
      <c r="D1029">
        <v>113000</v>
      </c>
      <c r="E1029">
        <v>755</v>
      </c>
      <c r="G1029">
        <v>1</v>
      </c>
      <c r="H1029" s="238">
        <v>1</v>
      </c>
      <c r="I1029" t="s">
        <v>515</v>
      </c>
      <c r="J1029" t="s">
        <v>432</v>
      </c>
      <c r="K1029">
        <v>0</v>
      </c>
      <c r="L1029">
        <v>0</v>
      </c>
      <c r="M1029" t="s">
        <v>2543</v>
      </c>
      <c r="N1029" t="s">
        <v>2596</v>
      </c>
    </row>
    <row r="1030" spans="1:14" hidden="1" x14ac:dyDescent="0.25">
      <c r="A1030" t="s">
        <v>432</v>
      </c>
      <c r="B1030" s="238">
        <v>1130002</v>
      </c>
      <c r="C1030" s="233">
        <v>1130002</v>
      </c>
      <c r="D1030">
        <v>113000</v>
      </c>
      <c r="E1030">
        <v>835</v>
      </c>
      <c r="G1030">
        <v>1</v>
      </c>
      <c r="H1030" s="238">
        <v>2</v>
      </c>
      <c r="I1030" t="s">
        <v>515</v>
      </c>
      <c r="J1030" t="s">
        <v>432</v>
      </c>
      <c r="K1030">
        <v>0</v>
      </c>
      <c r="L1030">
        <v>0</v>
      </c>
      <c r="M1030" t="s">
        <v>2543</v>
      </c>
      <c r="N1030" t="s">
        <v>2596</v>
      </c>
    </row>
    <row r="1031" spans="1:14" hidden="1" x14ac:dyDescent="0.25">
      <c r="A1031" t="s">
        <v>432</v>
      </c>
      <c r="B1031" s="238">
        <v>1130003</v>
      </c>
      <c r="C1031" s="233">
        <v>1130003</v>
      </c>
      <c r="D1031">
        <v>113000</v>
      </c>
      <c r="E1031">
        <v>990</v>
      </c>
      <c r="G1031">
        <v>1</v>
      </c>
      <c r="H1031" s="238">
        <v>3</v>
      </c>
      <c r="I1031" t="s">
        <v>515</v>
      </c>
      <c r="J1031" t="s">
        <v>432</v>
      </c>
      <c r="K1031">
        <v>0</v>
      </c>
      <c r="L1031">
        <v>0</v>
      </c>
      <c r="M1031" t="s">
        <v>2543</v>
      </c>
      <c r="N1031" t="s">
        <v>2596</v>
      </c>
    </row>
    <row r="1032" spans="1:14" hidden="1" x14ac:dyDescent="0.25">
      <c r="A1032" t="s">
        <v>432</v>
      </c>
      <c r="B1032" s="238">
        <v>1130004</v>
      </c>
      <c r="C1032" s="233">
        <v>1130004</v>
      </c>
      <c r="D1032">
        <v>113000</v>
      </c>
      <c r="E1032">
        <v>880</v>
      </c>
      <c r="G1032">
        <v>1</v>
      </c>
      <c r="H1032" s="238">
        <v>4</v>
      </c>
      <c r="I1032" t="s">
        <v>515</v>
      </c>
      <c r="J1032" t="s">
        <v>432</v>
      </c>
      <c r="K1032">
        <v>0</v>
      </c>
      <c r="L1032">
        <v>0</v>
      </c>
      <c r="M1032" t="s">
        <v>2543</v>
      </c>
      <c r="N1032" t="s">
        <v>2596</v>
      </c>
    </row>
    <row r="1033" spans="1:14" hidden="1" x14ac:dyDescent="0.25">
      <c r="A1033" t="s">
        <v>432</v>
      </c>
      <c r="B1033" s="238">
        <v>1130005</v>
      </c>
      <c r="C1033" s="233">
        <v>1130005</v>
      </c>
      <c r="D1033">
        <v>113000</v>
      </c>
      <c r="E1033">
        <v>1040</v>
      </c>
      <c r="G1033">
        <v>1</v>
      </c>
      <c r="H1033" s="238">
        <v>5</v>
      </c>
      <c r="I1033" t="s">
        <v>515</v>
      </c>
      <c r="J1033" t="s">
        <v>432</v>
      </c>
      <c r="K1033">
        <v>0</v>
      </c>
      <c r="L1033">
        <v>0</v>
      </c>
      <c r="M1033" t="s">
        <v>2543</v>
      </c>
      <c r="N1033" t="s">
        <v>2596</v>
      </c>
    </row>
    <row r="1034" spans="1:14" hidden="1" x14ac:dyDescent="0.25">
      <c r="A1034" t="s">
        <v>432</v>
      </c>
      <c r="B1034" s="238">
        <v>24011130001</v>
      </c>
      <c r="C1034" s="238" t="s">
        <v>298</v>
      </c>
      <c r="D1034">
        <v>113000</v>
      </c>
      <c r="E1034">
        <v>280</v>
      </c>
      <c r="G1034">
        <v>0</v>
      </c>
      <c r="H1034" s="238">
        <v>1</v>
      </c>
      <c r="I1034" t="s">
        <v>2974</v>
      </c>
      <c r="J1034" t="s">
        <v>432</v>
      </c>
      <c r="K1034">
        <v>2401</v>
      </c>
      <c r="L1034">
        <v>0</v>
      </c>
      <c r="M1034" t="s">
        <v>2543</v>
      </c>
      <c r="N1034" t="s">
        <v>2596</v>
      </c>
    </row>
    <row r="1035" spans="1:14" hidden="1" x14ac:dyDescent="0.25">
      <c r="A1035" t="s">
        <v>432</v>
      </c>
      <c r="B1035" s="238">
        <v>24011130002</v>
      </c>
      <c r="C1035" s="238" t="s">
        <v>298</v>
      </c>
      <c r="D1035">
        <v>113000</v>
      </c>
      <c r="E1035">
        <v>310</v>
      </c>
      <c r="G1035">
        <v>0</v>
      </c>
      <c r="H1035" s="238">
        <v>2</v>
      </c>
      <c r="I1035" t="s">
        <v>2975</v>
      </c>
      <c r="J1035" t="s">
        <v>432</v>
      </c>
      <c r="K1035">
        <v>2401</v>
      </c>
      <c r="L1035">
        <v>0</v>
      </c>
      <c r="M1035" t="s">
        <v>2543</v>
      </c>
      <c r="N1035" t="s">
        <v>2596</v>
      </c>
    </row>
    <row r="1036" spans="1:14" hidden="1" x14ac:dyDescent="0.25">
      <c r="A1036" t="s">
        <v>432</v>
      </c>
      <c r="B1036" s="238">
        <v>24011130003</v>
      </c>
      <c r="C1036" s="238" t="s">
        <v>298</v>
      </c>
      <c r="D1036">
        <v>113000</v>
      </c>
      <c r="E1036">
        <v>365</v>
      </c>
      <c r="G1036">
        <v>0</v>
      </c>
      <c r="H1036" s="238">
        <v>3</v>
      </c>
      <c r="I1036" t="s">
        <v>2976</v>
      </c>
      <c r="J1036" t="s">
        <v>432</v>
      </c>
      <c r="K1036">
        <v>2401</v>
      </c>
      <c r="L1036">
        <v>0</v>
      </c>
      <c r="M1036" t="s">
        <v>2543</v>
      </c>
      <c r="N1036" t="s">
        <v>2596</v>
      </c>
    </row>
    <row r="1037" spans="1:14" hidden="1" x14ac:dyDescent="0.25">
      <c r="A1037" t="s">
        <v>432</v>
      </c>
      <c r="B1037" s="238">
        <v>24011130004</v>
      </c>
      <c r="C1037" s="238" t="s">
        <v>298</v>
      </c>
      <c r="D1037">
        <v>113000</v>
      </c>
      <c r="E1037">
        <v>325</v>
      </c>
      <c r="G1037">
        <v>0</v>
      </c>
      <c r="H1037" s="238">
        <v>4</v>
      </c>
      <c r="I1037" t="s">
        <v>2977</v>
      </c>
      <c r="J1037" t="s">
        <v>432</v>
      </c>
      <c r="K1037">
        <v>2401</v>
      </c>
      <c r="L1037">
        <v>0</v>
      </c>
      <c r="M1037" t="s">
        <v>2543</v>
      </c>
      <c r="N1037" t="s">
        <v>2596</v>
      </c>
    </row>
    <row r="1038" spans="1:14" hidden="1" x14ac:dyDescent="0.25">
      <c r="A1038" t="s">
        <v>432</v>
      </c>
      <c r="B1038" s="238">
        <v>24011130005</v>
      </c>
      <c r="C1038" s="238" t="s">
        <v>298</v>
      </c>
      <c r="D1038">
        <v>113000</v>
      </c>
      <c r="E1038">
        <v>385</v>
      </c>
      <c r="G1038">
        <v>0</v>
      </c>
      <c r="H1038" s="238">
        <v>5</v>
      </c>
      <c r="I1038" t="s">
        <v>2978</v>
      </c>
      <c r="J1038" t="s">
        <v>432</v>
      </c>
      <c r="K1038">
        <v>2401</v>
      </c>
      <c r="L1038">
        <v>0</v>
      </c>
      <c r="M1038" t="s">
        <v>2543</v>
      </c>
      <c r="N1038" t="s">
        <v>2596</v>
      </c>
    </row>
    <row r="1039" spans="1:14" hidden="1" x14ac:dyDescent="0.25">
      <c r="A1039" t="s">
        <v>432</v>
      </c>
      <c r="B1039" s="238">
        <v>1130011</v>
      </c>
      <c r="C1039" s="233">
        <v>1130011</v>
      </c>
      <c r="D1039">
        <v>113001</v>
      </c>
      <c r="F1039" t="s">
        <v>397</v>
      </c>
      <c r="G1039">
        <v>0</v>
      </c>
      <c r="H1039" s="238">
        <v>1</v>
      </c>
      <c r="I1039" t="s">
        <v>517</v>
      </c>
      <c r="J1039" t="s">
        <v>432</v>
      </c>
      <c r="K1039">
        <v>0</v>
      </c>
      <c r="L1039">
        <v>0</v>
      </c>
      <c r="M1039" t="s">
        <v>2543</v>
      </c>
      <c r="N1039" t="s">
        <v>2596</v>
      </c>
    </row>
    <row r="1040" spans="1:14" hidden="1" x14ac:dyDescent="0.25">
      <c r="A1040" t="s">
        <v>432</v>
      </c>
      <c r="B1040" s="238">
        <v>1130012</v>
      </c>
      <c r="C1040" s="233">
        <v>1130012</v>
      </c>
      <c r="D1040">
        <v>113001</v>
      </c>
      <c r="F1040" t="s">
        <v>397</v>
      </c>
      <c r="G1040">
        <v>0</v>
      </c>
      <c r="H1040" s="238">
        <v>2</v>
      </c>
      <c r="I1040" t="s">
        <v>517</v>
      </c>
      <c r="J1040" t="s">
        <v>432</v>
      </c>
      <c r="K1040">
        <v>0</v>
      </c>
      <c r="L1040">
        <v>0</v>
      </c>
      <c r="M1040" t="s">
        <v>2543</v>
      </c>
      <c r="N1040" t="s">
        <v>2596</v>
      </c>
    </row>
    <row r="1041" spans="1:14" hidden="1" x14ac:dyDescent="0.25">
      <c r="A1041" t="s">
        <v>432</v>
      </c>
      <c r="B1041" s="238">
        <v>1130013</v>
      </c>
      <c r="C1041" s="233">
        <v>1130013</v>
      </c>
      <c r="D1041">
        <v>113001</v>
      </c>
      <c r="F1041" t="s">
        <v>397</v>
      </c>
      <c r="G1041">
        <v>0</v>
      </c>
      <c r="H1041" s="238">
        <v>3</v>
      </c>
      <c r="I1041" t="s">
        <v>517</v>
      </c>
      <c r="J1041" t="s">
        <v>432</v>
      </c>
      <c r="K1041">
        <v>0</v>
      </c>
      <c r="L1041">
        <v>0</v>
      </c>
      <c r="M1041" t="s">
        <v>2543</v>
      </c>
      <c r="N1041" t="s">
        <v>2596</v>
      </c>
    </row>
    <row r="1042" spans="1:14" hidden="1" x14ac:dyDescent="0.25">
      <c r="A1042" t="s">
        <v>432</v>
      </c>
      <c r="B1042" s="238">
        <v>1130014</v>
      </c>
      <c r="C1042" s="233">
        <v>1130014</v>
      </c>
      <c r="D1042">
        <v>113001</v>
      </c>
      <c r="F1042" t="s">
        <v>397</v>
      </c>
      <c r="G1042">
        <v>0</v>
      </c>
      <c r="H1042" s="238">
        <v>4</v>
      </c>
      <c r="I1042" t="s">
        <v>517</v>
      </c>
      <c r="J1042" t="s">
        <v>432</v>
      </c>
      <c r="K1042">
        <v>0</v>
      </c>
      <c r="L1042">
        <v>0</v>
      </c>
      <c r="M1042" t="s">
        <v>2543</v>
      </c>
      <c r="N1042" t="s">
        <v>2596</v>
      </c>
    </row>
    <row r="1043" spans="1:14" hidden="1" x14ac:dyDescent="0.25">
      <c r="A1043" t="s">
        <v>432</v>
      </c>
      <c r="B1043" s="238">
        <v>1130015</v>
      </c>
      <c r="C1043" s="233">
        <v>1130015</v>
      </c>
      <c r="D1043">
        <v>113001</v>
      </c>
      <c r="F1043" t="s">
        <v>397</v>
      </c>
      <c r="G1043">
        <v>0</v>
      </c>
      <c r="H1043" s="238">
        <v>5</v>
      </c>
      <c r="I1043" t="s">
        <v>517</v>
      </c>
      <c r="J1043" t="s">
        <v>432</v>
      </c>
      <c r="K1043">
        <v>0</v>
      </c>
      <c r="L1043">
        <v>0</v>
      </c>
      <c r="M1043" t="s">
        <v>2543</v>
      </c>
      <c r="N1043" t="s">
        <v>2596</v>
      </c>
    </row>
    <row r="1044" spans="1:14" hidden="1" x14ac:dyDescent="0.25">
      <c r="A1044" t="s">
        <v>404</v>
      </c>
      <c r="B1044" s="238">
        <v>1113731</v>
      </c>
      <c r="C1044" s="233">
        <v>1113731</v>
      </c>
      <c r="D1044">
        <v>111373</v>
      </c>
      <c r="F1044" t="s">
        <v>397</v>
      </c>
      <c r="G1044">
        <v>0</v>
      </c>
      <c r="H1044" s="238">
        <v>1</v>
      </c>
      <c r="I1044" t="s">
        <v>1391</v>
      </c>
      <c r="J1044" t="s">
        <v>404</v>
      </c>
      <c r="K1044">
        <v>0</v>
      </c>
      <c r="L1044">
        <v>0</v>
      </c>
      <c r="M1044" t="s">
        <v>2589</v>
      </c>
    </row>
    <row r="1045" spans="1:14" hidden="1" x14ac:dyDescent="0.25">
      <c r="A1045" t="s">
        <v>404</v>
      </c>
      <c r="B1045" s="238">
        <v>1113732</v>
      </c>
      <c r="C1045" s="233">
        <v>1113732</v>
      </c>
      <c r="D1045">
        <v>111373</v>
      </c>
      <c r="F1045" t="s">
        <v>397</v>
      </c>
      <c r="G1045">
        <v>0</v>
      </c>
      <c r="H1045" s="238">
        <v>2</v>
      </c>
      <c r="I1045" t="s">
        <v>1391</v>
      </c>
      <c r="J1045" t="s">
        <v>404</v>
      </c>
      <c r="K1045">
        <v>0</v>
      </c>
      <c r="L1045">
        <v>0</v>
      </c>
      <c r="M1045" t="s">
        <v>2589</v>
      </c>
    </row>
    <row r="1046" spans="1:14" hidden="1" x14ac:dyDescent="0.25">
      <c r="A1046" t="s">
        <v>404</v>
      </c>
      <c r="B1046" s="238">
        <v>1113733</v>
      </c>
      <c r="C1046" s="233">
        <v>1113733</v>
      </c>
      <c r="D1046">
        <v>111373</v>
      </c>
      <c r="F1046" t="s">
        <v>397</v>
      </c>
      <c r="G1046">
        <v>0</v>
      </c>
      <c r="H1046" s="238">
        <v>3</v>
      </c>
      <c r="I1046" t="s">
        <v>1391</v>
      </c>
      <c r="J1046" t="s">
        <v>404</v>
      </c>
      <c r="K1046">
        <v>0</v>
      </c>
      <c r="L1046">
        <v>0</v>
      </c>
      <c r="M1046" t="s">
        <v>2589</v>
      </c>
    </row>
    <row r="1047" spans="1:14" hidden="1" x14ac:dyDescent="0.25">
      <c r="A1047" t="s">
        <v>404</v>
      </c>
      <c r="B1047" s="238">
        <v>1113734</v>
      </c>
      <c r="C1047" s="233">
        <v>1113734</v>
      </c>
      <c r="D1047">
        <v>111373</v>
      </c>
      <c r="F1047" t="s">
        <v>397</v>
      </c>
      <c r="G1047">
        <v>0</v>
      </c>
      <c r="H1047" s="238">
        <v>4</v>
      </c>
      <c r="I1047" t="s">
        <v>1391</v>
      </c>
      <c r="J1047" t="s">
        <v>404</v>
      </c>
      <c r="K1047">
        <v>0</v>
      </c>
      <c r="L1047">
        <v>0</v>
      </c>
      <c r="M1047" t="s">
        <v>2589</v>
      </c>
    </row>
    <row r="1048" spans="1:14" hidden="1" x14ac:dyDescent="0.25">
      <c r="A1048" t="s">
        <v>404</v>
      </c>
      <c r="B1048" s="238">
        <v>1113735</v>
      </c>
      <c r="C1048" s="233">
        <v>1113735</v>
      </c>
      <c r="D1048">
        <v>111373</v>
      </c>
      <c r="F1048" t="s">
        <v>397</v>
      </c>
      <c r="G1048">
        <v>0</v>
      </c>
      <c r="H1048" s="238">
        <v>5</v>
      </c>
      <c r="I1048" t="s">
        <v>1391</v>
      </c>
      <c r="J1048" t="s">
        <v>404</v>
      </c>
      <c r="K1048">
        <v>0</v>
      </c>
      <c r="L1048">
        <v>0</v>
      </c>
      <c r="M1048" t="s">
        <v>2589</v>
      </c>
    </row>
    <row r="1049" spans="1:14" hidden="1" x14ac:dyDescent="0.25">
      <c r="A1049" t="s">
        <v>244</v>
      </c>
      <c r="B1049" s="238">
        <v>1147021</v>
      </c>
      <c r="C1049" s="233">
        <v>1147021</v>
      </c>
      <c r="D1049">
        <v>114702</v>
      </c>
      <c r="E1049">
        <v>1500</v>
      </c>
      <c r="G1049">
        <v>1</v>
      </c>
      <c r="H1049" s="238">
        <v>1</v>
      </c>
      <c r="I1049" t="s">
        <v>1564</v>
      </c>
      <c r="J1049" t="s">
        <v>244</v>
      </c>
      <c r="K1049">
        <v>0</v>
      </c>
      <c r="L1049">
        <v>0</v>
      </c>
      <c r="M1049" t="s">
        <v>2575</v>
      </c>
    </row>
    <row r="1050" spans="1:14" hidden="1" x14ac:dyDescent="0.25">
      <c r="A1050" t="s">
        <v>244</v>
      </c>
      <c r="B1050" s="238">
        <v>1147022</v>
      </c>
      <c r="C1050" s="233">
        <v>1147022</v>
      </c>
      <c r="D1050">
        <v>114702</v>
      </c>
      <c r="E1050">
        <v>1800</v>
      </c>
      <c r="G1050">
        <v>1</v>
      </c>
      <c r="H1050" s="238">
        <v>2</v>
      </c>
      <c r="I1050" t="s">
        <v>1564</v>
      </c>
      <c r="J1050" t="s">
        <v>244</v>
      </c>
      <c r="K1050">
        <v>0</v>
      </c>
      <c r="L1050">
        <v>0</v>
      </c>
      <c r="M1050" t="s">
        <v>2575</v>
      </c>
    </row>
    <row r="1051" spans="1:14" hidden="1" x14ac:dyDescent="0.25">
      <c r="A1051" t="s">
        <v>244</v>
      </c>
      <c r="B1051" s="238">
        <v>1147023</v>
      </c>
      <c r="C1051" s="233">
        <v>1147023</v>
      </c>
      <c r="D1051">
        <v>114702</v>
      </c>
      <c r="E1051">
        <v>2000</v>
      </c>
      <c r="G1051">
        <v>1</v>
      </c>
      <c r="H1051" s="238">
        <v>3</v>
      </c>
      <c r="I1051" t="s">
        <v>1564</v>
      </c>
      <c r="J1051" t="s">
        <v>244</v>
      </c>
      <c r="K1051">
        <v>0</v>
      </c>
      <c r="L1051">
        <v>0</v>
      </c>
      <c r="M1051" t="s">
        <v>2575</v>
      </c>
    </row>
    <row r="1052" spans="1:14" hidden="1" x14ac:dyDescent="0.25">
      <c r="A1052" t="s">
        <v>244</v>
      </c>
      <c r="B1052" s="238">
        <v>1147024</v>
      </c>
      <c r="C1052" s="233">
        <v>1147024</v>
      </c>
      <c r="D1052">
        <v>114702</v>
      </c>
      <c r="E1052">
        <v>1890</v>
      </c>
      <c r="G1052">
        <v>1</v>
      </c>
      <c r="H1052" s="238">
        <v>4</v>
      </c>
      <c r="I1052" t="s">
        <v>1564</v>
      </c>
      <c r="J1052" t="s">
        <v>244</v>
      </c>
      <c r="K1052">
        <v>0</v>
      </c>
      <c r="L1052">
        <v>0</v>
      </c>
      <c r="M1052" t="s">
        <v>2575</v>
      </c>
    </row>
    <row r="1053" spans="1:14" hidden="1" x14ac:dyDescent="0.25">
      <c r="A1053" t="s">
        <v>244</v>
      </c>
      <c r="B1053" s="238">
        <v>1147025</v>
      </c>
      <c r="C1053" s="233">
        <v>1147025</v>
      </c>
      <c r="D1053">
        <v>114702</v>
      </c>
      <c r="E1053">
        <v>2100</v>
      </c>
      <c r="G1053">
        <v>1</v>
      </c>
      <c r="H1053" s="238">
        <v>5</v>
      </c>
      <c r="I1053" t="s">
        <v>1564</v>
      </c>
      <c r="J1053" t="s">
        <v>244</v>
      </c>
      <c r="K1053">
        <v>0</v>
      </c>
      <c r="L1053">
        <v>0</v>
      </c>
      <c r="M1053" t="s">
        <v>2575</v>
      </c>
    </row>
    <row r="1054" spans="1:14" hidden="1" x14ac:dyDescent="0.25">
      <c r="A1054" t="s">
        <v>865</v>
      </c>
      <c r="B1054" s="238">
        <v>1112501</v>
      </c>
      <c r="C1054" s="233">
        <v>1112501</v>
      </c>
      <c r="D1054">
        <v>111250</v>
      </c>
      <c r="F1054" t="s">
        <v>397</v>
      </c>
      <c r="G1054">
        <v>0</v>
      </c>
      <c r="H1054" s="238">
        <v>1</v>
      </c>
      <c r="I1054" t="s">
        <v>866</v>
      </c>
      <c r="J1054" t="s">
        <v>865</v>
      </c>
      <c r="K1054">
        <v>0</v>
      </c>
      <c r="L1054">
        <v>0</v>
      </c>
      <c r="M1054" t="s">
        <v>2530</v>
      </c>
      <c r="N1054" t="s">
        <v>2581</v>
      </c>
    </row>
    <row r="1055" spans="1:14" hidden="1" x14ac:dyDescent="0.25">
      <c r="A1055" t="s">
        <v>865</v>
      </c>
      <c r="B1055" s="238">
        <v>1112502</v>
      </c>
      <c r="C1055" s="233">
        <v>1112502</v>
      </c>
      <c r="D1055">
        <v>111250</v>
      </c>
      <c r="F1055" t="s">
        <v>397</v>
      </c>
      <c r="G1055">
        <v>0</v>
      </c>
      <c r="H1055" s="238">
        <v>2</v>
      </c>
      <c r="I1055" t="s">
        <v>866</v>
      </c>
      <c r="J1055" t="s">
        <v>865</v>
      </c>
      <c r="K1055">
        <v>0</v>
      </c>
      <c r="L1055">
        <v>0</v>
      </c>
      <c r="M1055" t="s">
        <v>2530</v>
      </c>
      <c r="N1055" t="s">
        <v>2581</v>
      </c>
    </row>
    <row r="1056" spans="1:14" hidden="1" x14ac:dyDescent="0.25">
      <c r="A1056" t="s">
        <v>865</v>
      </c>
      <c r="B1056" s="238">
        <v>1112503</v>
      </c>
      <c r="C1056" s="233">
        <v>1112503</v>
      </c>
      <c r="D1056">
        <v>111250</v>
      </c>
      <c r="F1056" t="s">
        <v>397</v>
      </c>
      <c r="G1056">
        <v>0</v>
      </c>
      <c r="H1056" s="238">
        <v>3</v>
      </c>
      <c r="I1056" t="s">
        <v>866</v>
      </c>
      <c r="J1056" t="s">
        <v>865</v>
      </c>
      <c r="K1056">
        <v>0</v>
      </c>
      <c r="L1056">
        <v>0</v>
      </c>
      <c r="M1056" t="s">
        <v>2530</v>
      </c>
      <c r="N1056" t="s">
        <v>2581</v>
      </c>
    </row>
    <row r="1057" spans="1:14" hidden="1" x14ac:dyDescent="0.25">
      <c r="A1057" t="s">
        <v>865</v>
      </c>
      <c r="B1057" s="238">
        <v>1112504</v>
      </c>
      <c r="C1057" s="233">
        <v>1112504</v>
      </c>
      <c r="D1057">
        <v>111250</v>
      </c>
      <c r="F1057" t="s">
        <v>397</v>
      </c>
      <c r="G1057">
        <v>0</v>
      </c>
      <c r="H1057" s="238">
        <v>4</v>
      </c>
      <c r="I1057" t="s">
        <v>866</v>
      </c>
      <c r="J1057" t="s">
        <v>865</v>
      </c>
      <c r="K1057">
        <v>0</v>
      </c>
      <c r="L1057">
        <v>0</v>
      </c>
      <c r="M1057" t="s">
        <v>2530</v>
      </c>
      <c r="N1057" t="s">
        <v>2581</v>
      </c>
    </row>
    <row r="1058" spans="1:14" hidden="1" x14ac:dyDescent="0.25">
      <c r="A1058" t="s">
        <v>865</v>
      </c>
      <c r="B1058" s="238">
        <v>1112505</v>
      </c>
      <c r="C1058" s="233">
        <v>1112505</v>
      </c>
      <c r="D1058">
        <v>111250</v>
      </c>
      <c r="F1058" t="s">
        <v>397</v>
      </c>
      <c r="G1058">
        <v>0</v>
      </c>
      <c r="H1058" s="238">
        <v>5</v>
      </c>
      <c r="I1058" t="s">
        <v>866</v>
      </c>
      <c r="J1058" t="s">
        <v>865</v>
      </c>
      <c r="K1058">
        <v>0</v>
      </c>
      <c r="L1058">
        <v>0</v>
      </c>
      <c r="M1058" t="s">
        <v>2530</v>
      </c>
      <c r="N1058" t="s">
        <v>2581</v>
      </c>
    </row>
    <row r="1059" spans="1:14" hidden="1" x14ac:dyDescent="0.25">
      <c r="A1059" t="s">
        <v>1409</v>
      </c>
      <c r="B1059" s="238">
        <v>1122971</v>
      </c>
      <c r="C1059" s="233">
        <v>1122971</v>
      </c>
      <c r="D1059">
        <v>112297</v>
      </c>
      <c r="E1059">
        <v>4400</v>
      </c>
      <c r="G1059">
        <v>0</v>
      </c>
      <c r="H1059" s="238">
        <v>1</v>
      </c>
      <c r="I1059" t="s">
        <v>1496</v>
      </c>
      <c r="J1059" t="s">
        <v>1409</v>
      </c>
      <c r="K1059">
        <v>0</v>
      </c>
      <c r="L1059">
        <v>0</v>
      </c>
      <c r="M1059" t="s">
        <v>2598</v>
      </c>
    </row>
    <row r="1060" spans="1:14" hidden="1" x14ac:dyDescent="0.25">
      <c r="A1060" t="s">
        <v>1409</v>
      </c>
      <c r="B1060" s="238">
        <v>1122972</v>
      </c>
      <c r="C1060" s="233">
        <v>1122972</v>
      </c>
      <c r="D1060">
        <v>112297</v>
      </c>
      <c r="E1060">
        <v>4400</v>
      </c>
      <c r="G1060">
        <v>0</v>
      </c>
      <c r="H1060" s="238">
        <v>2</v>
      </c>
      <c r="I1060" t="s">
        <v>1496</v>
      </c>
      <c r="J1060" t="s">
        <v>1409</v>
      </c>
      <c r="K1060">
        <v>0</v>
      </c>
      <c r="L1060">
        <v>0</v>
      </c>
      <c r="M1060" t="s">
        <v>2598</v>
      </c>
    </row>
    <row r="1061" spans="1:14" hidden="1" x14ac:dyDescent="0.25">
      <c r="A1061" t="s">
        <v>1409</v>
      </c>
      <c r="B1061" s="238">
        <v>1122973</v>
      </c>
      <c r="C1061" s="233">
        <v>1122973</v>
      </c>
      <c r="D1061">
        <v>112297</v>
      </c>
      <c r="E1061">
        <v>4400</v>
      </c>
      <c r="G1061">
        <v>0</v>
      </c>
      <c r="H1061" s="238">
        <v>3</v>
      </c>
      <c r="I1061" t="s">
        <v>1496</v>
      </c>
      <c r="J1061" t="s">
        <v>1409</v>
      </c>
      <c r="K1061">
        <v>0</v>
      </c>
      <c r="L1061">
        <v>0</v>
      </c>
      <c r="M1061" t="s">
        <v>2598</v>
      </c>
    </row>
    <row r="1062" spans="1:14" hidden="1" x14ac:dyDescent="0.25">
      <c r="A1062" t="s">
        <v>1409</v>
      </c>
      <c r="B1062" s="238">
        <v>1122974</v>
      </c>
      <c r="C1062" s="233">
        <v>1122974</v>
      </c>
      <c r="D1062">
        <v>112297</v>
      </c>
      <c r="E1062">
        <v>4400</v>
      </c>
      <c r="G1062">
        <v>0</v>
      </c>
      <c r="H1062" s="238">
        <v>4</v>
      </c>
      <c r="I1062" t="s">
        <v>1496</v>
      </c>
      <c r="J1062" t="s">
        <v>1409</v>
      </c>
      <c r="K1062">
        <v>0</v>
      </c>
      <c r="L1062">
        <v>0</v>
      </c>
      <c r="M1062" t="s">
        <v>2598</v>
      </c>
    </row>
    <row r="1063" spans="1:14" hidden="1" x14ac:dyDescent="0.25">
      <c r="A1063" t="s">
        <v>1409</v>
      </c>
      <c r="B1063" s="238">
        <v>1122975</v>
      </c>
      <c r="C1063" s="233">
        <v>1122975</v>
      </c>
      <c r="D1063">
        <v>112297</v>
      </c>
      <c r="E1063">
        <v>4400</v>
      </c>
      <c r="G1063">
        <v>0</v>
      </c>
      <c r="H1063" s="238">
        <v>5</v>
      </c>
      <c r="I1063" t="s">
        <v>1496</v>
      </c>
      <c r="J1063" t="s">
        <v>1409</v>
      </c>
      <c r="K1063">
        <v>0</v>
      </c>
      <c r="L1063">
        <v>0</v>
      </c>
      <c r="M1063" t="s">
        <v>2598</v>
      </c>
    </row>
    <row r="1064" spans="1:14" hidden="1" x14ac:dyDescent="0.25">
      <c r="A1064" t="s">
        <v>615</v>
      </c>
      <c r="B1064" s="238">
        <v>42081140311</v>
      </c>
      <c r="C1064" s="238" t="s">
        <v>298</v>
      </c>
      <c r="D1064">
        <v>114031</v>
      </c>
      <c r="E1064">
        <v>12.95</v>
      </c>
      <c r="G1064">
        <v>0</v>
      </c>
      <c r="H1064" s="238">
        <v>1</v>
      </c>
      <c r="I1064" t="s">
        <v>68</v>
      </c>
      <c r="J1064" t="s">
        <v>615</v>
      </c>
      <c r="K1064">
        <v>4208</v>
      </c>
      <c r="L1064">
        <v>0</v>
      </c>
      <c r="M1064" t="s">
        <v>2552</v>
      </c>
      <c r="N1064" t="s">
        <v>2057</v>
      </c>
    </row>
    <row r="1065" spans="1:14" hidden="1" x14ac:dyDescent="0.25">
      <c r="A1065" t="s">
        <v>615</v>
      </c>
      <c r="B1065" s="238">
        <v>42081140312</v>
      </c>
      <c r="C1065" s="238" t="s">
        <v>298</v>
      </c>
      <c r="D1065">
        <v>114031</v>
      </c>
      <c r="E1065">
        <v>12.95</v>
      </c>
      <c r="G1065">
        <v>0</v>
      </c>
      <c r="H1065" s="238">
        <v>2</v>
      </c>
      <c r="I1065" t="s">
        <v>68</v>
      </c>
      <c r="J1065" t="s">
        <v>615</v>
      </c>
      <c r="K1065">
        <v>4208</v>
      </c>
      <c r="L1065">
        <v>0</v>
      </c>
      <c r="M1065" t="s">
        <v>2552</v>
      </c>
      <c r="N1065" t="s">
        <v>2057</v>
      </c>
    </row>
    <row r="1066" spans="1:14" hidden="1" x14ac:dyDescent="0.25">
      <c r="A1066" t="s">
        <v>615</v>
      </c>
      <c r="B1066" s="238">
        <v>42081140313</v>
      </c>
      <c r="C1066" s="238" t="s">
        <v>298</v>
      </c>
      <c r="D1066">
        <v>114031</v>
      </c>
      <c r="E1066">
        <v>12.95</v>
      </c>
      <c r="G1066">
        <v>0</v>
      </c>
      <c r="H1066" s="238">
        <v>3</v>
      </c>
      <c r="I1066" t="s">
        <v>68</v>
      </c>
      <c r="J1066" t="s">
        <v>615</v>
      </c>
      <c r="K1066">
        <v>4208</v>
      </c>
      <c r="L1066">
        <v>0</v>
      </c>
      <c r="M1066" t="s">
        <v>2552</v>
      </c>
      <c r="N1066" t="s">
        <v>2057</v>
      </c>
    </row>
    <row r="1067" spans="1:14" hidden="1" x14ac:dyDescent="0.25">
      <c r="A1067" t="s">
        <v>615</v>
      </c>
      <c r="B1067" s="238">
        <v>42081140314</v>
      </c>
      <c r="C1067" s="238" t="s">
        <v>298</v>
      </c>
      <c r="D1067">
        <v>114031</v>
      </c>
      <c r="E1067">
        <v>12.95</v>
      </c>
      <c r="G1067">
        <v>0</v>
      </c>
      <c r="H1067" s="238">
        <v>4</v>
      </c>
      <c r="I1067" t="s">
        <v>68</v>
      </c>
      <c r="J1067" t="s">
        <v>615</v>
      </c>
      <c r="K1067">
        <v>4208</v>
      </c>
      <c r="L1067">
        <v>0</v>
      </c>
      <c r="M1067" t="s">
        <v>2552</v>
      </c>
      <c r="N1067" t="s">
        <v>2057</v>
      </c>
    </row>
    <row r="1068" spans="1:14" hidden="1" x14ac:dyDescent="0.25">
      <c r="A1068" t="s">
        <v>615</v>
      </c>
      <c r="B1068" s="238">
        <v>42081140315</v>
      </c>
      <c r="C1068" s="238" t="s">
        <v>298</v>
      </c>
      <c r="D1068">
        <v>114031</v>
      </c>
      <c r="E1068">
        <v>12.95</v>
      </c>
      <c r="G1068">
        <v>0</v>
      </c>
      <c r="H1068" s="238">
        <v>5</v>
      </c>
      <c r="I1068" t="s">
        <v>68</v>
      </c>
      <c r="J1068" t="s">
        <v>615</v>
      </c>
      <c r="K1068">
        <v>4208</v>
      </c>
      <c r="L1068">
        <v>0</v>
      </c>
      <c r="M1068" t="s">
        <v>2552</v>
      </c>
      <c r="N1068" t="s">
        <v>2057</v>
      </c>
    </row>
    <row r="1069" spans="1:14" hidden="1" x14ac:dyDescent="0.25">
      <c r="A1069" t="s">
        <v>615</v>
      </c>
      <c r="B1069" s="238">
        <v>1140311</v>
      </c>
      <c r="C1069" s="233">
        <v>1140311</v>
      </c>
      <c r="D1069">
        <v>114031</v>
      </c>
      <c r="E1069">
        <v>32.700000000000003</v>
      </c>
      <c r="G1069">
        <v>1</v>
      </c>
      <c r="H1069" s="238">
        <v>1</v>
      </c>
      <c r="I1069" t="s">
        <v>68</v>
      </c>
      <c r="J1069" t="s">
        <v>615</v>
      </c>
      <c r="K1069">
        <v>0</v>
      </c>
      <c r="L1069">
        <v>0</v>
      </c>
      <c r="M1069" t="s">
        <v>2552</v>
      </c>
      <c r="N1069" t="s">
        <v>2057</v>
      </c>
    </row>
    <row r="1070" spans="1:14" hidden="1" x14ac:dyDescent="0.25">
      <c r="A1070" t="s">
        <v>615</v>
      </c>
      <c r="B1070" s="238">
        <v>1140312</v>
      </c>
      <c r="C1070" s="233">
        <v>1140312</v>
      </c>
      <c r="D1070">
        <v>114031</v>
      </c>
      <c r="E1070">
        <v>38.1</v>
      </c>
      <c r="G1070">
        <v>1</v>
      </c>
      <c r="H1070" s="238">
        <v>2</v>
      </c>
      <c r="I1070" t="s">
        <v>68</v>
      </c>
      <c r="J1070" t="s">
        <v>615</v>
      </c>
      <c r="K1070">
        <v>0</v>
      </c>
      <c r="L1070">
        <v>0</v>
      </c>
      <c r="M1070" t="s">
        <v>2552</v>
      </c>
      <c r="N1070" t="s">
        <v>2057</v>
      </c>
    </row>
    <row r="1071" spans="1:14" hidden="1" x14ac:dyDescent="0.25">
      <c r="A1071" t="s">
        <v>615</v>
      </c>
      <c r="B1071" s="238">
        <v>1140313</v>
      </c>
      <c r="C1071" s="233">
        <v>1140313</v>
      </c>
      <c r="D1071">
        <v>114031</v>
      </c>
      <c r="E1071">
        <v>44.6</v>
      </c>
      <c r="G1071">
        <v>1</v>
      </c>
      <c r="H1071" s="238">
        <v>3</v>
      </c>
      <c r="I1071" t="s">
        <v>68</v>
      </c>
      <c r="J1071" t="s">
        <v>615</v>
      </c>
      <c r="K1071">
        <v>0</v>
      </c>
      <c r="L1071">
        <v>0</v>
      </c>
      <c r="M1071" t="s">
        <v>2552</v>
      </c>
      <c r="N1071" t="s">
        <v>2057</v>
      </c>
    </row>
    <row r="1072" spans="1:14" hidden="1" x14ac:dyDescent="0.25">
      <c r="A1072" t="s">
        <v>615</v>
      </c>
      <c r="B1072" s="238">
        <v>1140314</v>
      </c>
      <c r="C1072" s="233">
        <v>1140314</v>
      </c>
      <c r="D1072">
        <v>114031</v>
      </c>
      <c r="E1072">
        <v>40.299999999999997</v>
      </c>
      <c r="G1072">
        <v>1</v>
      </c>
      <c r="H1072" s="238">
        <v>4</v>
      </c>
      <c r="I1072" t="s">
        <v>68</v>
      </c>
      <c r="J1072" t="s">
        <v>615</v>
      </c>
      <c r="K1072">
        <v>0</v>
      </c>
      <c r="L1072">
        <v>0</v>
      </c>
      <c r="M1072" t="s">
        <v>2552</v>
      </c>
      <c r="N1072" t="s">
        <v>2057</v>
      </c>
    </row>
    <row r="1073" spans="1:14" hidden="1" x14ac:dyDescent="0.25">
      <c r="A1073" t="s">
        <v>615</v>
      </c>
      <c r="B1073" s="238">
        <v>1140315</v>
      </c>
      <c r="C1073" s="233">
        <v>1140315</v>
      </c>
      <c r="D1073">
        <v>114031</v>
      </c>
      <c r="E1073">
        <v>47.9</v>
      </c>
      <c r="G1073">
        <v>1</v>
      </c>
      <c r="H1073" s="238">
        <v>5</v>
      </c>
      <c r="I1073" t="s">
        <v>68</v>
      </c>
      <c r="J1073" t="s">
        <v>615</v>
      </c>
      <c r="K1073">
        <v>0</v>
      </c>
      <c r="L1073">
        <v>0</v>
      </c>
      <c r="M1073" t="s">
        <v>2552</v>
      </c>
      <c r="N1073" t="s">
        <v>2057</v>
      </c>
    </row>
    <row r="1074" spans="1:14" hidden="1" x14ac:dyDescent="0.25">
      <c r="A1074" t="s">
        <v>615</v>
      </c>
      <c r="B1074" s="238">
        <v>1160081</v>
      </c>
      <c r="C1074" s="233">
        <v>1160081</v>
      </c>
      <c r="D1074">
        <v>116008</v>
      </c>
      <c r="E1074">
        <v>33.4</v>
      </c>
      <c r="G1074">
        <v>1</v>
      </c>
      <c r="H1074" s="238">
        <v>1</v>
      </c>
      <c r="I1074" t="s">
        <v>935</v>
      </c>
      <c r="J1074" t="s">
        <v>615</v>
      </c>
      <c r="K1074">
        <v>0</v>
      </c>
      <c r="L1074">
        <v>0</v>
      </c>
      <c r="M1074" t="s">
        <v>2552</v>
      </c>
      <c r="N1074" t="s">
        <v>2057</v>
      </c>
    </row>
    <row r="1075" spans="1:14" hidden="1" x14ac:dyDescent="0.25">
      <c r="A1075" t="s">
        <v>615</v>
      </c>
      <c r="B1075" s="238">
        <v>1160082</v>
      </c>
      <c r="C1075" s="233">
        <v>1160082</v>
      </c>
      <c r="D1075">
        <v>116008</v>
      </c>
      <c r="E1075">
        <v>38.9</v>
      </c>
      <c r="G1075">
        <v>1</v>
      </c>
      <c r="H1075" s="238">
        <v>2</v>
      </c>
      <c r="I1075" t="s">
        <v>935</v>
      </c>
      <c r="J1075" t="s">
        <v>615</v>
      </c>
      <c r="K1075">
        <v>0</v>
      </c>
      <c r="L1075">
        <v>0</v>
      </c>
      <c r="M1075" t="s">
        <v>2552</v>
      </c>
      <c r="N1075" t="s">
        <v>2057</v>
      </c>
    </row>
    <row r="1076" spans="1:14" hidden="1" x14ac:dyDescent="0.25">
      <c r="A1076" t="s">
        <v>615</v>
      </c>
      <c r="B1076" s="238">
        <v>1160083</v>
      </c>
      <c r="C1076" s="233">
        <v>1160083</v>
      </c>
      <c r="D1076">
        <v>116008</v>
      </c>
      <c r="E1076">
        <v>45.6</v>
      </c>
      <c r="G1076">
        <v>1</v>
      </c>
      <c r="H1076" s="238">
        <v>3</v>
      </c>
      <c r="I1076" t="s">
        <v>935</v>
      </c>
      <c r="J1076" t="s">
        <v>615</v>
      </c>
      <c r="K1076">
        <v>0</v>
      </c>
      <c r="L1076">
        <v>0</v>
      </c>
      <c r="M1076" t="s">
        <v>2552</v>
      </c>
      <c r="N1076" t="s">
        <v>2057</v>
      </c>
    </row>
    <row r="1077" spans="1:14" hidden="1" x14ac:dyDescent="0.25">
      <c r="A1077" t="s">
        <v>615</v>
      </c>
      <c r="B1077" s="238">
        <v>1160084</v>
      </c>
      <c r="C1077" s="233">
        <v>1160084</v>
      </c>
      <c r="D1077">
        <v>116008</v>
      </c>
      <c r="E1077">
        <v>41.2</v>
      </c>
      <c r="G1077">
        <v>1</v>
      </c>
      <c r="H1077" s="238">
        <v>4</v>
      </c>
      <c r="I1077" t="s">
        <v>935</v>
      </c>
      <c r="J1077" t="s">
        <v>615</v>
      </c>
      <c r="K1077">
        <v>0</v>
      </c>
      <c r="L1077">
        <v>0</v>
      </c>
      <c r="M1077" t="s">
        <v>2552</v>
      </c>
      <c r="N1077" t="s">
        <v>2057</v>
      </c>
    </row>
    <row r="1078" spans="1:14" hidden="1" x14ac:dyDescent="0.25">
      <c r="A1078" t="s">
        <v>615</v>
      </c>
      <c r="B1078" s="238">
        <v>1160085</v>
      </c>
      <c r="C1078" s="233">
        <v>1160085</v>
      </c>
      <c r="D1078">
        <v>116008</v>
      </c>
      <c r="E1078">
        <v>48.9</v>
      </c>
      <c r="G1078">
        <v>1</v>
      </c>
      <c r="H1078" s="238">
        <v>5</v>
      </c>
      <c r="I1078" t="s">
        <v>935</v>
      </c>
      <c r="J1078" t="s">
        <v>615</v>
      </c>
      <c r="K1078">
        <v>0</v>
      </c>
      <c r="L1078">
        <v>0</v>
      </c>
      <c r="M1078" t="s">
        <v>2552</v>
      </c>
      <c r="N1078" t="s">
        <v>2057</v>
      </c>
    </row>
    <row r="1079" spans="1:14" hidden="1" x14ac:dyDescent="0.25">
      <c r="A1079" t="s">
        <v>615</v>
      </c>
      <c r="B1079" s="238">
        <v>1133981</v>
      </c>
      <c r="C1079" s="233">
        <v>1133981</v>
      </c>
      <c r="D1079">
        <v>113398</v>
      </c>
      <c r="E1079">
        <v>39.15</v>
      </c>
      <c r="G1079">
        <v>1</v>
      </c>
      <c r="H1079" s="238">
        <v>1</v>
      </c>
      <c r="I1079" t="s">
        <v>1736</v>
      </c>
      <c r="J1079" t="s">
        <v>615</v>
      </c>
      <c r="K1079">
        <v>0</v>
      </c>
      <c r="L1079">
        <v>0</v>
      </c>
      <c r="M1079" t="s">
        <v>2552</v>
      </c>
      <c r="N1079" t="s">
        <v>2568</v>
      </c>
    </row>
    <row r="1080" spans="1:14" hidden="1" x14ac:dyDescent="0.25">
      <c r="A1080" t="s">
        <v>615</v>
      </c>
      <c r="B1080" s="238">
        <v>1133982</v>
      </c>
      <c r="C1080" s="233">
        <v>1133982</v>
      </c>
      <c r="D1080">
        <v>113398</v>
      </c>
      <c r="E1080">
        <v>42.3</v>
      </c>
      <c r="G1080">
        <v>1</v>
      </c>
      <c r="H1080" s="238">
        <v>2</v>
      </c>
      <c r="I1080" t="s">
        <v>1736</v>
      </c>
      <c r="J1080" t="s">
        <v>615</v>
      </c>
      <c r="K1080">
        <v>0</v>
      </c>
      <c r="L1080">
        <v>0</v>
      </c>
      <c r="M1080" t="s">
        <v>2552</v>
      </c>
      <c r="N1080" t="s">
        <v>2568</v>
      </c>
    </row>
    <row r="1081" spans="1:14" hidden="1" x14ac:dyDescent="0.25">
      <c r="A1081" t="s">
        <v>615</v>
      </c>
      <c r="B1081" s="238">
        <v>1133983</v>
      </c>
      <c r="C1081" s="233">
        <v>1133983</v>
      </c>
      <c r="D1081">
        <v>113398</v>
      </c>
      <c r="E1081">
        <v>47.4</v>
      </c>
      <c r="G1081">
        <v>1</v>
      </c>
      <c r="H1081" s="238">
        <v>3</v>
      </c>
      <c r="I1081" t="s">
        <v>1736</v>
      </c>
      <c r="J1081" t="s">
        <v>615</v>
      </c>
      <c r="K1081">
        <v>0</v>
      </c>
      <c r="L1081">
        <v>0</v>
      </c>
      <c r="M1081" t="s">
        <v>2552</v>
      </c>
      <c r="N1081" t="s">
        <v>2568</v>
      </c>
    </row>
    <row r="1082" spans="1:14" hidden="1" x14ac:dyDescent="0.25">
      <c r="A1082" t="s">
        <v>615</v>
      </c>
      <c r="B1082" s="238">
        <v>1133984</v>
      </c>
      <c r="C1082" s="233">
        <v>1133984</v>
      </c>
      <c r="D1082">
        <v>113398</v>
      </c>
      <c r="E1082">
        <v>44.5</v>
      </c>
      <c r="G1082">
        <v>1</v>
      </c>
      <c r="H1082" s="238">
        <v>4</v>
      </c>
      <c r="I1082" t="s">
        <v>1736</v>
      </c>
      <c r="J1082" t="s">
        <v>615</v>
      </c>
      <c r="K1082">
        <v>0</v>
      </c>
      <c r="L1082">
        <v>0</v>
      </c>
      <c r="M1082" t="s">
        <v>2552</v>
      </c>
      <c r="N1082" t="s">
        <v>2568</v>
      </c>
    </row>
    <row r="1083" spans="1:14" hidden="1" x14ac:dyDescent="0.25">
      <c r="A1083" t="s">
        <v>615</v>
      </c>
      <c r="B1083" s="238">
        <v>1133985</v>
      </c>
      <c r="C1083" s="233">
        <v>1133985</v>
      </c>
      <c r="D1083">
        <v>113398</v>
      </c>
      <c r="E1083">
        <v>50</v>
      </c>
      <c r="G1083">
        <v>1</v>
      </c>
      <c r="H1083" s="238">
        <v>5</v>
      </c>
      <c r="I1083" t="s">
        <v>1736</v>
      </c>
      <c r="J1083" t="s">
        <v>615</v>
      </c>
      <c r="K1083">
        <v>0</v>
      </c>
      <c r="L1083">
        <v>0</v>
      </c>
      <c r="M1083" t="s">
        <v>2552</v>
      </c>
      <c r="N1083" t="s">
        <v>2568</v>
      </c>
    </row>
    <row r="1084" spans="1:14" hidden="1" x14ac:dyDescent="0.25">
      <c r="A1084" t="s">
        <v>451</v>
      </c>
      <c r="B1084" s="238">
        <v>1113051</v>
      </c>
      <c r="C1084" s="233">
        <v>1113051</v>
      </c>
      <c r="D1084">
        <v>111305</v>
      </c>
      <c r="F1084" t="s">
        <v>397</v>
      </c>
      <c r="G1084">
        <v>0</v>
      </c>
      <c r="H1084" s="238">
        <v>1</v>
      </c>
      <c r="I1084" t="s">
        <v>1568</v>
      </c>
      <c r="J1084" t="s">
        <v>451</v>
      </c>
      <c r="K1084">
        <v>0</v>
      </c>
      <c r="L1084">
        <v>0</v>
      </c>
      <c r="M1084" t="s">
        <v>1411</v>
      </c>
    </row>
    <row r="1085" spans="1:14" hidden="1" x14ac:dyDescent="0.25">
      <c r="A1085" t="s">
        <v>451</v>
      </c>
      <c r="B1085" s="238">
        <v>1113052</v>
      </c>
      <c r="C1085" s="233">
        <v>1113052</v>
      </c>
      <c r="D1085">
        <v>111305</v>
      </c>
      <c r="F1085" t="s">
        <v>397</v>
      </c>
      <c r="G1085">
        <v>0</v>
      </c>
      <c r="H1085" s="238">
        <v>2</v>
      </c>
      <c r="I1085" t="s">
        <v>1568</v>
      </c>
      <c r="J1085" t="s">
        <v>451</v>
      </c>
      <c r="K1085">
        <v>0</v>
      </c>
      <c r="L1085">
        <v>0</v>
      </c>
      <c r="M1085" t="s">
        <v>1411</v>
      </c>
    </row>
    <row r="1086" spans="1:14" hidden="1" x14ac:dyDescent="0.25">
      <c r="A1086" t="s">
        <v>451</v>
      </c>
      <c r="B1086" s="238">
        <v>1113053</v>
      </c>
      <c r="C1086" s="233">
        <v>1113053</v>
      </c>
      <c r="D1086">
        <v>111305</v>
      </c>
      <c r="F1086" t="s">
        <v>397</v>
      </c>
      <c r="G1086">
        <v>0</v>
      </c>
      <c r="H1086" s="238">
        <v>3</v>
      </c>
      <c r="I1086" t="s">
        <v>1568</v>
      </c>
      <c r="J1086" t="s">
        <v>451</v>
      </c>
      <c r="K1086">
        <v>0</v>
      </c>
      <c r="L1086">
        <v>0</v>
      </c>
      <c r="M1086" t="s">
        <v>1411</v>
      </c>
    </row>
    <row r="1087" spans="1:14" hidden="1" x14ac:dyDescent="0.25">
      <c r="A1087" t="s">
        <v>451</v>
      </c>
      <c r="B1087" s="238">
        <v>1113054</v>
      </c>
      <c r="C1087" s="233">
        <v>1113054</v>
      </c>
      <c r="D1087">
        <v>111305</v>
      </c>
      <c r="F1087" t="s">
        <v>397</v>
      </c>
      <c r="G1087">
        <v>0</v>
      </c>
      <c r="H1087" s="238">
        <v>4</v>
      </c>
      <c r="I1087" t="s">
        <v>1568</v>
      </c>
      <c r="J1087" t="s">
        <v>451</v>
      </c>
      <c r="K1087">
        <v>0</v>
      </c>
      <c r="L1087">
        <v>0</v>
      </c>
      <c r="M1087" t="s">
        <v>1411</v>
      </c>
    </row>
    <row r="1088" spans="1:14" hidden="1" x14ac:dyDescent="0.25">
      <c r="A1088" t="s">
        <v>451</v>
      </c>
      <c r="B1088" s="238">
        <v>1113055</v>
      </c>
      <c r="C1088" s="233">
        <v>1113055</v>
      </c>
      <c r="D1088">
        <v>111305</v>
      </c>
      <c r="F1088" t="s">
        <v>397</v>
      </c>
      <c r="G1088">
        <v>0</v>
      </c>
      <c r="H1088" s="238">
        <v>5</v>
      </c>
      <c r="I1088" t="s">
        <v>1568</v>
      </c>
      <c r="J1088" t="s">
        <v>451</v>
      </c>
      <c r="K1088">
        <v>0</v>
      </c>
      <c r="L1088">
        <v>0</v>
      </c>
      <c r="M1088" t="s">
        <v>1411</v>
      </c>
    </row>
    <row r="1089" spans="1:14" hidden="1" x14ac:dyDescent="0.25">
      <c r="A1089" t="s">
        <v>404</v>
      </c>
      <c r="B1089" s="238">
        <v>1113061</v>
      </c>
      <c r="C1089" s="233">
        <v>1113061</v>
      </c>
      <c r="D1089">
        <v>111306</v>
      </c>
      <c r="F1089" t="s">
        <v>397</v>
      </c>
      <c r="G1089">
        <v>0</v>
      </c>
      <c r="H1089" s="238">
        <v>1</v>
      </c>
      <c r="I1089" t="s">
        <v>2603</v>
      </c>
      <c r="J1089" t="s">
        <v>404</v>
      </c>
      <c r="K1089">
        <v>0</v>
      </c>
      <c r="L1089">
        <v>0</v>
      </c>
      <c r="M1089" t="s">
        <v>1411</v>
      </c>
    </row>
    <row r="1090" spans="1:14" hidden="1" x14ac:dyDescent="0.25">
      <c r="A1090" t="s">
        <v>404</v>
      </c>
      <c r="B1090" s="238">
        <v>1113062</v>
      </c>
      <c r="C1090" s="233">
        <v>1113062</v>
      </c>
      <c r="D1090">
        <v>111306</v>
      </c>
      <c r="F1090" t="s">
        <v>397</v>
      </c>
      <c r="G1090">
        <v>0</v>
      </c>
      <c r="H1090" s="238">
        <v>2</v>
      </c>
      <c r="I1090" t="s">
        <v>2603</v>
      </c>
      <c r="J1090" t="s">
        <v>404</v>
      </c>
      <c r="K1090">
        <v>0</v>
      </c>
      <c r="L1090">
        <v>0</v>
      </c>
      <c r="M1090" t="s">
        <v>1411</v>
      </c>
    </row>
    <row r="1091" spans="1:14" hidden="1" x14ac:dyDescent="0.25">
      <c r="A1091" t="s">
        <v>404</v>
      </c>
      <c r="B1091" s="238">
        <v>1113063</v>
      </c>
      <c r="C1091" s="233">
        <v>1113063</v>
      </c>
      <c r="D1091">
        <v>111306</v>
      </c>
      <c r="F1091" t="s">
        <v>397</v>
      </c>
      <c r="G1091">
        <v>0</v>
      </c>
      <c r="H1091" s="238">
        <v>3</v>
      </c>
      <c r="I1091" t="s">
        <v>2603</v>
      </c>
      <c r="J1091" t="s">
        <v>404</v>
      </c>
      <c r="K1091">
        <v>0</v>
      </c>
      <c r="L1091">
        <v>0</v>
      </c>
      <c r="M1091" t="s">
        <v>1411</v>
      </c>
    </row>
    <row r="1092" spans="1:14" hidden="1" x14ac:dyDescent="0.25">
      <c r="A1092" t="s">
        <v>404</v>
      </c>
      <c r="B1092" s="238">
        <v>1113064</v>
      </c>
      <c r="C1092" s="233">
        <v>1113064</v>
      </c>
      <c r="D1092">
        <v>111306</v>
      </c>
      <c r="F1092" t="s">
        <v>397</v>
      </c>
      <c r="G1092">
        <v>0</v>
      </c>
      <c r="H1092" s="238">
        <v>4</v>
      </c>
      <c r="I1092" t="s">
        <v>2603</v>
      </c>
      <c r="J1092" t="s">
        <v>404</v>
      </c>
      <c r="K1092">
        <v>0</v>
      </c>
      <c r="L1092">
        <v>0</v>
      </c>
      <c r="M1092" t="s">
        <v>1411</v>
      </c>
    </row>
    <row r="1093" spans="1:14" hidden="1" x14ac:dyDescent="0.25">
      <c r="A1093" t="s">
        <v>404</v>
      </c>
      <c r="B1093" s="238">
        <v>1113065</v>
      </c>
      <c r="C1093" s="233">
        <v>1113065</v>
      </c>
      <c r="D1093">
        <v>111306</v>
      </c>
      <c r="F1093" t="s">
        <v>397</v>
      </c>
      <c r="G1093">
        <v>0</v>
      </c>
      <c r="H1093" s="238">
        <v>5</v>
      </c>
      <c r="I1093" t="s">
        <v>2603</v>
      </c>
      <c r="J1093" t="s">
        <v>404</v>
      </c>
      <c r="K1093">
        <v>0</v>
      </c>
      <c r="L1093">
        <v>0</v>
      </c>
      <c r="M1093" t="s">
        <v>1411</v>
      </c>
    </row>
    <row r="1094" spans="1:14" hidden="1" x14ac:dyDescent="0.25">
      <c r="A1094" t="s">
        <v>451</v>
      </c>
      <c r="B1094" s="238">
        <v>1113071</v>
      </c>
      <c r="C1094" s="233">
        <v>1113071</v>
      </c>
      <c r="D1094">
        <v>111307</v>
      </c>
      <c r="F1094" t="s">
        <v>397</v>
      </c>
      <c r="G1094">
        <v>0</v>
      </c>
      <c r="H1094" s="238">
        <v>1</v>
      </c>
      <c r="I1094" t="s">
        <v>1570</v>
      </c>
      <c r="J1094" t="s">
        <v>451</v>
      </c>
      <c r="K1094">
        <v>0</v>
      </c>
      <c r="L1094">
        <v>0</v>
      </c>
      <c r="M1094" t="s">
        <v>1411</v>
      </c>
    </row>
    <row r="1095" spans="1:14" hidden="1" x14ac:dyDescent="0.25">
      <c r="A1095" t="s">
        <v>451</v>
      </c>
      <c r="B1095" s="238">
        <v>1113072</v>
      </c>
      <c r="C1095" s="233">
        <v>1113072</v>
      </c>
      <c r="D1095">
        <v>111307</v>
      </c>
      <c r="F1095" t="s">
        <v>397</v>
      </c>
      <c r="G1095">
        <v>0</v>
      </c>
      <c r="H1095" s="238">
        <v>2</v>
      </c>
      <c r="I1095" t="s">
        <v>1570</v>
      </c>
      <c r="J1095" t="s">
        <v>451</v>
      </c>
      <c r="K1095">
        <v>0</v>
      </c>
      <c r="L1095">
        <v>0</v>
      </c>
      <c r="M1095" t="s">
        <v>1411</v>
      </c>
    </row>
    <row r="1096" spans="1:14" hidden="1" x14ac:dyDescent="0.25">
      <c r="A1096" t="s">
        <v>451</v>
      </c>
      <c r="B1096" s="238">
        <v>1113073</v>
      </c>
      <c r="C1096" s="233">
        <v>1113073</v>
      </c>
      <c r="D1096">
        <v>111307</v>
      </c>
      <c r="F1096" t="s">
        <v>397</v>
      </c>
      <c r="G1096">
        <v>0</v>
      </c>
      <c r="H1096" s="238">
        <v>3</v>
      </c>
      <c r="I1096" t="s">
        <v>1570</v>
      </c>
      <c r="J1096" t="s">
        <v>451</v>
      </c>
      <c r="K1096">
        <v>0</v>
      </c>
      <c r="L1096">
        <v>0</v>
      </c>
      <c r="M1096" t="s">
        <v>1411</v>
      </c>
    </row>
    <row r="1097" spans="1:14" hidden="1" x14ac:dyDescent="0.25">
      <c r="A1097" t="s">
        <v>451</v>
      </c>
      <c r="B1097" s="238">
        <v>1113074</v>
      </c>
      <c r="C1097" s="233">
        <v>1113074</v>
      </c>
      <c r="D1097">
        <v>111307</v>
      </c>
      <c r="F1097" t="s">
        <v>397</v>
      </c>
      <c r="G1097">
        <v>0</v>
      </c>
      <c r="H1097" s="238">
        <v>4</v>
      </c>
      <c r="I1097" t="s">
        <v>1570</v>
      </c>
      <c r="J1097" t="s">
        <v>451</v>
      </c>
      <c r="K1097">
        <v>0</v>
      </c>
      <c r="L1097">
        <v>0</v>
      </c>
      <c r="M1097" t="s">
        <v>1411</v>
      </c>
    </row>
    <row r="1098" spans="1:14" hidden="1" x14ac:dyDescent="0.25">
      <c r="A1098" t="s">
        <v>451</v>
      </c>
      <c r="B1098" s="238">
        <v>1113075</v>
      </c>
      <c r="C1098" s="233">
        <v>1113075</v>
      </c>
      <c r="D1098">
        <v>111307</v>
      </c>
      <c r="F1098" t="s">
        <v>397</v>
      </c>
      <c r="G1098">
        <v>0</v>
      </c>
      <c r="H1098" s="238">
        <v>5</v>
      </c>
      <c r="I1098" t="s">
        <v>1570</v>
      </c>
      <c r="J1098" t="s">
        <v>451</v>
      </c>
      <c r="K1098">
        <v>0</v>
      </c>
      <c r="L1098">
        <v>0</v>
      </c>
      <c r="M1098" t="s">
        <v>1411</v>
      </c>
    </row>
    <row r="1099" spans="1:14" hidden="1" x14ac:dyDescent="0.25">
      <c r="A1099" t="s">
        <v>404</v>
      </c>
      <c r="B1099" s="238">
        <v>1114271</v>
      </c>
      <c r="C1099" s="233">
        <v>1114271</v>
      </c>
      <c r="D1099">
        <v>111427</v>
      </c>
      <c r="E1099">
        <v>653</v>
      </c>
      <c r="G1099">
        <v>1</v>
      </c>
      <c r="H1099" s="238">
        <v>1</v>
      </c>
      <c r="I1099" t="s">
        <v>2604</v>
      </c>
      <c r="J1099" t="s">
        <v>404</v>
      </c>
      <c r="K1099">
        <v>0</v>
      </c>
      <c r="L1099">
        <v>0</v>
      </c>
      <c r="M1099" t="s">
        <v>2573</v>
      </c>
      <c r="N1099" t="s">
        <v>2574</v>
      </c>
    </row>
    <row r="1100" spans="1:14" hidden="1" x14ac:dyDescent="0.25">
      <c r="A1100" t="s">
        <v>404</v>
      </c>
      <c r="B1100" s="238">
        <v>1114272</v>
      </c>
      <c r="C1100" s="233">
        <v>1114272</v>
      </c>
      <c r="D1100">
        <v>111427</v>
      </c>
      <c r="E1100">
        <v>789</v>
      </c>
      <c r="G1100">
        <v>1</v>
      </c>
      <c r="H1100" s="238">
        <v>2</v>
      </c>
      <c r="I1100" t="s">
        <v>2604</v>
      </c>
      <c r="J1100" t="s">
        <v>404</v>
      </c>
      <c r="K1100">
        <v>0</v>
      </c>
      <c r="L1100">
        <v>0</v>
      </c>
      <c r="M1100" t="s">
        <v>2573</v>
      </c>
      <c r="N1100" t="s">
        <v>2574</v>
      </c>
    </row>
    <row r="1101" spans="1:14" hidden="1" x14ac:dyDescent="0.25">
      <c r="A1101" t="s">
        <v>404</v>
      </c>
      <c r="B1101" s="238">
        <v>1114273</v>
      </c>
      <c r="C1101" s="233">
        <v>1114273</v>
      </c>
      <c r="D1101">
        <v>111427</v>
      </c>
      <c r="E1101">
        <v>941</v>
      </c>
      <c r="G1101">
        <v>1</v>
      </c>
      <c r="H1101" s="238">
        <v>3</v>
      </c>
      <c r="I1101" t="s">
        <v>2604</v>
      </c>
      <c r="J1101" t="s">
        <v>404</v>
      </c>
      <c r="K1101">
        <v>0</v>
      </c>
      <c r="L1101">
        <v>0</v>
      </c>
      <c r="M1101" t="s">
        <v>2573</v>
      </c>
      <c r="N1101" t="s">
        <v>2574</v>
      </c>
    </row>
    <row r="1102" spans="1:14" hidden="1" x14ac:dyDescent="0.25">
      <c r="A1102" t="s">
        <v>404</v>
      </c>
      <c r="B1102" s="238">
        <v>1114274</v>
      </c>
      <c r="C1102" s="233">
        <v>1114274</v>
      </c>
      <c r="D1102">
        <v>111427</v>
      </c>
      <c r="E1102">
        <v>827</v>
      </c>
      <c r="G1102">
        <v>1</v>
      </c>
      <c r="H1102" s="238">
        <v>4</v>
      </c>
      <c r="I1102" t="s">
        <v>2604</v>
      </c>
      <c r="J1102" t="s">
        <v>404</v>
      </c>
      <c r="K1102">
        <v>0</v>
      </c>
      <c r="L1102">
        <v>0</v>
      </c>
      <c r="M1102" t="s">
        <v>2573</v>
      </c>
      <c r="N1102" t="s">
        <v>2574</v>
      </c>
    </row>
    <row r="1103" spans="1:14" hidden="1" x14ac:dyDescent="0.25">
      <c r="A1103" t="s">
        <v>404</v>
      </c>
      <c r="B1103" s="238">
        <v>1114275</v>
      </c>
      <c r="C1103" s="233">
        <v>1114275</v>
      </c>
      <c r="D1103">
        <v>111427</v>
      </c>
      <c r="E1103">
        <v>990</v>
      </c>
      <c r="G1103">
        <v>1</v>
      </c>
      <c r="H1103" s="238">
        <v>5</v>
      </c>
      <c r="I1103" t="s">
        <v>2604</v>
      </c>
      <c r="J1103" t="s">
        <v>404</v>
      </c>
      <c r="K1103">
        <v>0</v>
      </c>
      <c r="L1103">
        <v>0</v>
      </c>
      <c r="M1103" t="s">
        <v>2573</v>
      </c>
      <c r="N1103" t="s">
        <v>2574</v>
      </c>
    </row>
    <row r="1104" spans="1:14" hidden="1" x14ac:dyDescent="0.25">
      <c r="A1104" t="s">
        <v>404</v>
      </c>
      <c r="B1104" s="238">
        <v>1114081</v>
      </c>
      <c r="C1104" s="233">
        <v>1114081</v>
      </c>
      <c r="D1104">
        <v>111408</v>
      </c>
      <c r="F1104" t="s">
        <v>1404</v>
      </c>
      <c r="G1104">
        <v>0</v>
      </c>
      <c r="H1104" s="238">
        <v>1</v>
      </c>
      <c r="I1104" t="s">
        <v>1426</v>
      </c>
      <c r="J1104" t="s">
        <v>404</v>
      </c>
      <c r="K1104">
        <v>0</v>
      </c>
      <c r="L1104">
        <v>0</v>
      </c>
      <c r="M1104" t="s">
        <v>2605</v>
      </c>
    </row>
    <row r="1105" spans="1:14" hidden="1" x14ac:dyDescent="0.25">
      <c r="A1105" t="s">
        <v>404</v>
      </c>
      <c r="B1105" s="238">
        <v>1114082</v>
      </c>
      <c r="C1105" s="233">
        <v>1114082</v>
      </c>
      <c r="D1105">
        <v>111408</v>
      </c>
      <c r="F1105" t="s">
        <v>1404</v>
      </c>
      <c r="G1105">
        <v>0</v>
      </c>
      <c r="H1105" s="238">
        <v>2</v>
      </c>
      <c r="I1105" t="s">
        <v>1426</v>
      </c>
      <c r="J1105" t="s">
        <v>404</v>
      </c>
      <c r="K1105">
        <v>0</v>
      </c>
      <c r="L1105">
        <v>0</v>
      </c>
      <c r="M1105" t="s">
        <v>2605</v>
      </c>
    </row>
    <row r="1106" spans="1:14" hidden="1" x14ac:dyDescent="0.25">
      <c r="A1106" t="s">
        <v>404</v>
      </c>
      <c r="B1106" s="238">
        <v>1114083</v>
      </c>
      <c r="C1106" s="233">
        <v>1114083</v>
      </c>
      <c r="D1106">
        <v>111408</v>
      </c>
      <c r="F1106" t="s">
        <v>1404</v>
      </c>
      <c r="G1106">
        <v>0</v>
      </c>
      <c r="H1106" s="238">
        <v>3</v>
      </c>
      <c r="I1106" t="s">
        <v>1426</v>
      </c>
      <c r="J1106" t="s">
        <v>404</v>
      </c>
      <c r="K1106">
        <v>0</v>
      </c>
      <c r="L1106">
        <v>0</v>
      </c>
      <c r="M1106" t="s">
        <v>2605</v>
      </c>
    </row>
    <row r="1107" spans="1:14" hidden="1" x14ac:dyDescent="0.25">
      <c r="A1107" t="s">
        <v>404</v>
      </c>
      <c r="B1107" s="238">
        <v>1114084</v>
      </c>
      <c r="C1107" s="233">
        <v>1114084</v>
      </c>
      <c r="D1107">
        <v>111408</v>
      </c>
      <c r="F1107" t="s">
        <v>1404</v>
      </c>
      <c r="G1107">
        <v>0</v>
      </c>
      <c r="H1107" s="238">
        <v>4</v>
      </c>
      <c r="I1107" t="s">
        <v>1426</v>
      </c>
      <c r="J1107" t="s">
        <v>404</v>
      </c>
      <c r="K1107">
        <v>0</v>
      </c>
      <c r="L1107">
        <v>0</v>
      </c>
      <c r="M1107" t="s">
        <v>2605</v>
      </c>
    </row>
    <row r="1108" spans="1:14" hidden="1" x14ac:dyDescent="0.25">
      <c r="A1108" t="s">
        <v>404</v>
      </c>
      <c r="B1108" s="238">
        <v>1114085</v>
      </c>
      <c r="C1108" s="233">
        <v>1114085</v>
      </c>
      <c r="D1108">
        <v>111408</v>
      </c>
      <c r="F1108" t="s">
        <v>1404</v>
      </c>
      <c r="G1108">
        <v>0</v>
      </c>
      <c r="H1108" s="238">
        <v>5</v>
      </c>
      <c r="I1108" t="s">
        <v>1426</v>
      </c>
      <c r="J1108" t="s">
        <v>404</v>
      </c>
      <c r="K1108">
        <v>0</v>
      </c>
      <c r="L1108">
        <v>0</v>
      </c>
      <c r="M1108" t="s">
        <v>2605</v>
      </c>
    </row>
    <row r="1109" spans="1:14" hidden="1" x14ac:dyDescent="0.25">
      <c r="A1109" t="s">
        <v>615</v>
      </c>
      <c r="B1109" s="238">
        <v>42081132551</v>
      </c>
      <c r="C1109" s="238" t="s">
        <v>298</v>
      </c>
      <c r="D1109">
        <v>113255</v>
      </c>
      <c r="E1109">
        <v>19.25</v>
      </c>
      <c r="G1109">
        <v>0</v>
      </c>
      <c r="H1109" s="238">
        <v>1</v>
      </c>
      <c r="I1109" t="s">
        <v>2599</v>
      </c>
      <c r="J1109" t="s">
        <v>615</v>
      </c>
      <c r="K1109">
        <v>4208</v>
      </c>
      <c r="L1109">
        <v>0</v>
      </c>
      <c r="M1109" t="s">
        <v>2552</v>
      </c>
      <c r="N1109" t="s">
        <v>2600</v>
      </c>
    </row>
    <row r="1110" spans="1:14" hidden="1" x14ac:dyDescent="0.25">
      <c r="A1110" t="s">
        <v>615</v>
      </c>
      <c r="B1110" s="238">
        <v>42081132552</v>
      </c>
      <c r="C1110" s="238" t="s">
        <v>298</v>
      </c>
      <c r="D1110">
        <v>113255</v>
      </c>
      <c r="E1110">
        <v>19.25</v>
      </c>
      <c r="G1110">
        <v>0</v>
      </c>
      <c r="H1110" s="238">
        <v>2</v>
      </c>
      <c r="I1110" t="s">
        <v>2599</v>
      </c>
      <c r="J1110" t="s">
        <v>615</v>
      </c>
      <c r="K1110">
        <v>4208</v>
      </c>
      <c r="L1110">
        <v>0</v>
      </c>
      <c r="M1110" t="s">
        <v>2552</v>
      </c>
      <c r="N1110" t="s">
        <v>2600</v>
      </c>
    </row>
    <row r="1111" spans="1:14" hidden="1" x14ac:dyDescent="0.25">
      <c r="A1111" t="s">
        <v>615</v>
      </c>
      <c r="B1111" s="238">
        <v>42081132553</v>
      </c>
      <c r="C1111" s="238" t="s">
        <v>298</v>
      </c>
      <c r="D1111">
        <v>113255</v>
      </c>
      <c r="E1111">
        <v>19.25</v>
      </c>
      <c r="G1111">
        <v>0</v>
      </c>
      <c r="H1111" s="238">
        <v>3</v>
      </c>
      <c r="I1111" t="s">
        <v>2599</v>
      </c>
      <c r="J1111" t="s">
        <v>615</v>
      </c>
      <c r="K1111">
        <v>4208</v>
      </c>
      <c r="L1111">
        <v>0</v>
      </c>
      <c r="M1111" t="s">
        <v>2552</v>
      </c>
      <c r="N1111" t="s">
        <v>2600</v>
      </c>
    </row>
    <row r="1112" spans="1:14" hidden="1" x14ac:dyDescent="0.25">
      <c r="A1112" t="s">
        <v>615</v>
      </c>
      <c r="B1112" s="238">
        <v>42081132554</v>
      </c>
      <c r="C1112" s="238" t="s">
        <v>298</v>
      </c>
      <c r="D1112">
        <v>113255</v>
      </c>
      <c r="E1112">
        <v>19.25</v>
      </c>
      <c r="G1112">
        <v>0</v>
      </c>
      <c r="H1112" s="238">
        <v>4</v>
      </c>
      <c r="I1112" t="s">
        <v>2599</v>
      </c>
      <c r="J1112" t="s">
        <v>615</v>
      </c>
      <c r="K1112">
        <v>4208</v>
      </c>
      <c r="L1112">
        <v>0</v>
      </c>
      <c r="M1112" t="s">
        <v>2552</v>
      </c>
      <c r="N1112" t="s">
        <v>2600</v>
      </c>
    </row>
    <row r="1113" spans="1:14" hidden="1" x14ac:dyDescent="0.25">
      <c r="A1113" t="s">
        <v>615</v>
      </c>
      <c r="B1113" s="238">
        <v>42081132555</v>
      </c>
      <c r="C1113" s="238" t="s">
        <v>298</v>
      </c>
      <c r="D1113">
        <v>113255</v>
      </c>
      <c r="E1113">
        <v>19.25</v>
      </c>
      <c r="G1113">
        <v>0</v>
      </c>
      <c r="H1113" s="238">
        <v>5</v>
      </c>
      <c r="I1113" t="s">
        <v>2599</v>
      </c>
      <c r="J1113" t="s">
        <v>615</v>
      </c>
      <c r="K1113">
        <v>4208</v>
      </c>
      <c r="L1113">
        <v>0</v>
      </c>
      <c r="M1113" t="s">
        <v>2552</v>
      </c>
      <c r="N1113" t="s">
        <v>2600</v>
      </c>
    </row>
    <row r="1114" spans="1:14" hidden="1" x14ac:dyDescent="0.25">
      <c r="A1114" t="s">
        <v>615</v>
      </c>
      <c r="B1114" s="238">
        <v>1132551</v>
      </c>
      <c r="C1114" s="233">
        <v>1132551</v>
      </c>
      <c r="D1114">
        <v>113255</v>
      </c>
      <c r="E1114">
        <v>45.7</v>
      </c>
      <c r="G1114">
        <v>1</v>
      </c>
      <c r="H1114" s="238">
        <v>1</v>
      </c>
      <c r="I1114" t="s">
        <v>716</v>
      </c>
      <c r="J1114" t="s">
        <v>615</v>
      </c>
      <c r="K1114">
        <v>0</v>
      </c>
      <c r="L1114">
        <v>0</v>
      </c>
      <c r="M1114" t="s">
        <v>2552</v>
      </c>
      <c r="N1114" t="s">
        <v>2600</v>
      </c>
    </row>
    <row r="1115" spans="1:14" hidden="1" x14ac:dyDescent="0.25">
      <c r="A1115" t="s">
        <v>615</v>
      </c>
      <c r="B1115" s="238">
        <v>1132552</v>
      </c>
      <c r="C1115" s="233">
        <v>1132552</v>
      </c>
      <c r="D1115">
        <v>113255</v>
      </c>
      <c r="E1115">
        <v>54.4</v>
      </c>
      <c r="G1115">
        <v>1</v>
      </c>
      <c r="H1115" s="238">
        <v>2</v>
      </c>
      <c r="I1115" t="s">
        <v>716</v>
      </c>
      <c r="J1115" t="s">
        <v>615</v>
      </c>
      <c r="K1115">
        <v>0</v>
      </c>
      <c r="L1115">
        <v>0</v>
      </c>
      <c r="M1115" t="s">
        <v>2552</v>
      </c>
      <c r="N1115" t="s">
        <v>2600</v>
      </c>
    </row>
    <row r="1116" spans="1:14" hidden="1" x14ac:dyDescent="0.25">
      <c r="A1116" t="s">
        <v>615</v>
      </c>
      <c r="B1116" s="238">
        <v>1132553</v>
      </c>
      <c r="C1116" s="233">
        <v>1132553</v>
      </c>
      <c r="D1116">
        <v>113255</v>
      </c>
      <c r="E1116">
        <v>65.3</v>
      </c>
      <c r="G1116">
        <v>1</v>
      </c>
      <c r="H1116" s="238">
        <v>3</v>
      </c>
      <c r="I1116" t="s">
        <v>716</v>
      </c>
      <c r="J1116" t="s">
        <v>615</v>
      </c>
      <c r="K1116">
        <v>0</v>
      </c>
      <c r="L1116">
        <v>0</v>
      </c>
      <c r="M1116" t="s">
        <v>2552</v>
      </c>
      <c r="N1116" t="s">
        <v>2600</v>
      </c>
    </row>
    <row r="1117" spans="1:14" hidden="1" x14ac:dyDescent="0.25">
      <c r="A1117" t="s">
        <v>615</v>
      </c>
      <c r="B1117" s="238">
        <v>1132554</v>
      </c>
      <c r="C1117" s="233">
        <v>1132554</v>
      </c>
      <c r="D1117">
        <v>113255</v>
      </c>
      <c r="E1117">
        <v>59.8</v>
      </c>
      <c r="G1117">
        <v>1</v>
      </c>
      <c r="H1117" s="238">
        <v>4</v>
      </c>
      <c r="I1117" t="s">
        <v>716</v>
      </c>
      <c r="J1117" t="s">
        <v>615</v>
      </c>
      <c r="K1117">
        <v>0</v>
      </c>
      <c r="L1117">
        <v>0</v>
      </c>
      <c r="M1117" t="s">
        <v>2552</v>
      </c>
      <c r="N1117" t="s">
        <v>2600</v>
      </c>
    </row>
    <row r="1118" spans="1:14" hidden="1" x14ac:dyDescent="0.25">
      <c r="A1118" t="s">
        <v>615</v>
      </c>
      <c r="B1118" s="238">
        <v>1132555</v>
      </c>
      <c r="C1118" s="233">
        <v>1132555</v>
      </c>
      <c r="D1118">
        <v>113255</v>
      </c>
      <c r="E1118">
        <v>70.7</v>
      </c>
      <c r="G1118">
        <v>1</v>
      </c>
      <c r="H1118" s="238">
        <v>5</v>
      </c>
      <c r="I1118" t="s">
        <v>716</v>
      </c>
      <c r="J1118" t="s">
        <v>615</v>
      </c>
      <c r="K1118">
        <v>0</v>
      </c>
      <c r="L1118">
        <v>0</v>
      </c>
      <c r="M1118" t="s">
        <v>2552</v>
      </c>
      <c r="N1118" t="s">
        <v>2600</v>
      </c>
    </row>
    <row r="1119" spans="1:14" hidden="1" x14ac:dyDescent="0.25">
      <c r="A1119" t="s">
        <v>607</v>
      </c>
      <c r="B1119" s="238">
        <v>1131961</v>
      </c>
      <c r="C1119" s="233">
        <v>1131961</v>
      </c>
      <c r="D1119">
        <v>113196</v>
      </c>
      <c r="E1119">
        <v>28</v>
      </c>
      <c r="G1119">
        <v>1</v>
      </c>
      <c r="H1119" s="238">
        <v>1</v>
      </c>
      <c r="I1119" t="s">
        <v>3310</v>
      </c>
      <c r="J1119" t="s">
        <v>607</v>
      </c>
      <c r="K1119">
        <v>0</v>
      </c>
      <c r="L1119">
        <v>0</v>
      </c>
      <c r="M1119" t="s">
        <v>2576</v>
      </c>
      <c r="N1119" t="s">
        <v>2577</v>
      </c>
    </row>
    <row r="1120" spans="1:14" hidden="1" x14ac:dyDescent="0.25">
      <c r="A1120" t="s">
        <v>607</v>
      </c>
      <c r="B1120" s="238">
        <v>1131962</v>
      </c>
      <c r="C1120" s="233">
        <v>1131962</v>
      </c>
      <c r="D1120">
        <v>113196</v>
      </c>
      <c r="E1120">
        <v>32</v>
      </c>
      <c r="G1120">
        <v>1</v>
      </c>
      <c r="H1120" s="238">
        <v>2</v>
      </c>
      <c r="I1120" t="s">
        <v>3310</v>
      </c>
      <c r="J1120" t="s">
        <v>607</v>
      </c>
      <c r="K1120">
        <v>0</v>
      </c>
      <c r="L1120">
        <v>0</v>
      </c>
      <c r="M1120" t="s">
        <v>2576</v>
      </c>
      <c r="N1120" t="s">
        <v>2577</v>
      </c>
    </row>
    <row r="1121" spans="1:14" hidden="1" x14ac:dyDescent="0.25">
      <c r="A1121" t="s">
        <v>607</v>
      </c>
      <c r="B1121" s="238">
        <v>1131963</v>
      </c>
      <c r="C1121" s="233">
        <v>1131963</v>
      </c>
      <c r="D1121">
        <v>113196</v>
      </c>
      <c r="E1121">
        <v>38</v>
      </c>
      <c r="G1121">
        <v>1</v>
      </c>
      <c r="H1121" s="238">
        <v>3</v>
      </c>
      <c r="I1121" t="s">
        <v>3310</v>
      </c>
      <c r="J1121" t="s">
        <v>607</v>
      </c>
      <c r="K1121">
        <v>0</v>
      </c>
      <c r="L1121">
        <v>0</v>
      </c>
      <c r="M1121" t="s">
        <v>2576</v>
      </c>
      <c r="N1121" t="s">
        <v>2577</v>
      </c>
    </row>
    <row r="1122" spans="1:14" hidden="1" x14ac:dyDescent="0.25">
      <c r="A1122" t="s">
        <v>607</v>
      </c>
      <c r="B1122" s="238">
        <v>1131964</v>
      </c>
      <c r="C1122" s="233">
        <v>1131964</v>
      </c>
      <c r="D1122">
        <v>113196</v>
      </c>
      <c r="E1122">
        <v>34</v>
      </c>
      <c r="G1122">
        <v>1</v>
      </c>
      <c r="H1122" s="238">
        <v>4</v>
      </c>
      <c r="I1122" t="s">
        <v>3310</v>
      </c>
      <c r="J1122" t="s">
        <v>607</v>
      </c>
      <c r="K1122">
        <v>0</v>
      </c>
      <c r="L1122">
        <v>0</v>
      </c>
      <c r="M1122" t="s">
        <v>2576</v>
      </c>
      <c r="N1122" t="s">
        <v>2577</v>
      </c>
    </row>
    <row r="1123" spans="1:14" hidden="1" x14ac:dyDescent="0.25">
      <c r="A1123" t="s">
        <v>607</v>
      </c>
      <c r="B1123" s="238">
        <v>1131965</v>
      </c>
      <c r="C1123" s="233">
        <v>1131965</v>
      </c>
      <c r="D1123">
        <v>113196</v>
      </c>
      <c r="E1123">
        <v>40</v>
      </c>
      <c r="G1123">
        <v>1</v>
      </c>
      <c r="H1123" s="238">
        <v>5</v>
      </c>
      <c r="I1123" t="s">
        <v>3310</v>
      </c>
      <c r="J1123" t="s">
        <v>607</v>
      </c>
      <c r="K1123">
        <v>0</v>
      </c>
      <c r="L1123">
        <v>0</v>
      </c>
      <c r="M1123" t="s">
        <v>2576</v>
      </c>
      <c r="N1123" t="s">
        <v>2577</v>
      </c>
    </row>
    <row r="1124" spans="1:14" hidden="1" x14ac:dyDescent="0.25">
      <c r="A1124" t="s">
        <v>451</v>
      </c>
      <c r="B1124" s="238">
        <v>42081114221</v>
      </c>
      <c r="C1124" s="238" t="s">
        <v>298</v>
      </c>
      <c r="D1124">
        <v>111422</v>
      </c>
      <c r="E1124">
        <v>3869.25</v>
      </c>
      <c r="G1124">
        <v>0</v>
      </c>
      <c r="H1124" s="238">
        <v>1</v>
      </c>
      <c r="I1124" t="s">
        <v>2601</v>
      </c>
      <c r="J1124" t="s">
        <v>451</v>
      </c>
      <c r="K1124">
        <v>4208</v>
      </c>
      <c r="L1124">
        <v>0</v>
      </c>
      <c r="M1124" t="s">
        <v>2573</v>
      </c>
      <c r="N1124" t="s">
        <v>2602</v>
      </c>
    </row>
    <row r="1125" spans="1:14" hidden="1" x14ac:dyDescent="0.25">
      <c r="A1125" t="s">
        <v>451</v>
      </c>
      <c r="B1125" s="238">
        <v>42081114222</v>
      </c>
      <c r="C1125" s="238" t="s">
        <v>298</v>
      </c>
      <c r="D1125">
        <v>111422</v>
      </c>
      <c r="E1125">
        <v>3869.25</v>
      </c>
      <c r="G1125">
        <v>0</v>
      </c>
      <c r="H1125" s="238">
        <v>2</v>
      </c>
      <c r="I1125" t="s">
        <v>2601</v>
      </c>
      <c r="J1125" t="s">
        <v>451</v>
      </c>
      <c r="K1125">
        <v>4208</v>
      </c>
      <c r="L1125">
        <v>0</v>
      </c>
      <c r="M1125" t="s">
        <v>2573</v>
      </c>
      <c r="N1125" t="s">
        <v>2602</v>
      </c>
    </row>
    <row r="1126" spans="1:14" hidden="1" x14ac:dyDescent="0.25">
      <c r="A1126" t="s">
        <v>451</v>
      </c>
      <c r="B1126" s="238">
        <v>42081114223</v>
      </c>
      <c r="C1126" s="238" t="s">
        <v>298</v>
      </c>
      <c r="D1126">
        <v>111422</v>
      </c>
      <c r="E1126">
        <v>3869.25</v>
      </c>
      <c r="G1126">
        <v>0</v>
      </c>
      <c r="H1126" s="238">
        <v>3</v>
      </c>
      <c r="I1126" t="s">
        <v>2601</v>
      </c>
      <c r="J1126" t="s">
        <v>451</v>
      </c>
      <c r="K1126">
        <v>4208</v>
      </c>
      <c r="L1126">
        <v>0</v>
      </c>
      <c r="M1126" t="s">
        <v>2573</v>
      </c>
      <c r="N1126" t="s">
        <v>2602</v>
      </c>
    </row>
    <row r="1127" spans="1:14" hidden="1" x14ac:dyDescent="0.25">
      <c r="A1127" t="s">
        <v>451</v>
      </c>
      <c r="B1127" s="238">
        <v>42081114224</v>
      </c>
      <c r="C1127" s="238" t="s">
        <v>298</v>
      </c>
      <c r="D1127">
        <v>111422</v>
      </c>
      <c r="E1127">
        <v>3869.25</v>
      </c>
      <c r="G1127">
        <v>0</v>
      </c>
      <c r="H1127" s="238">
        <v>4</v>
      </c>
      <c r="I1127" t="s">
        <v>2601</v>
      </c>
      <c r="J1127" t="s">
        <v>451</v>
      </c>
      <c r="K1127">
        <v>4208</v>
      </c>
      <c r="L1127">
        <v>0</v>
      </c>
      <c r="M1127" t="s">
        <v>2573</v>
      </c>
      <c r="N1127" t="s">
        <v>2602</v>
      </c>
    </row>
    <row r="1128" spans="1:14" hidden="1" x14ac:dyDescent="0.25">
      <c r="A1128" t="s">
        <v>451</v>
      </c>
      <c r="B1128" s="238">
        <v>42081114225</v>
      </c>
      <c r="C1128" s="238" t="s">
        <v>298</v>
      </c>
      <c r="D1128">
        <v>111422</v>
      </c>
      <c r="E1128">
        <v>3869.25</v>
      </c>
      <c r="G1128">
        <v>0</v>
      </c>
      <c r="H1128" s="238">
        <v>5</v>
      </c>
      <c r="I1128" t="s">
        <v>2601</v>
      </c>
      <c r="J1128" t="s">
        <v>451</v>
      </c>
      <c r="K1128">
        <v>4208</v>
      </c>
      <c r="L1128">
        <v>0</v>
      </c>
      <c r="M1128" t="s">
        <v>2573</v>
      </c>
      <c r="N1128" t="s">
        <v>2602</v>
      </c>
    </row>
    <row r="1129" spans="1:14" hidden="1" x14ac:dyDescent="0.25">
      <c r="A1129" t="s">
        <v>615</v>
      </c>
      <c r="B1129" s="238">
        <v>1133991</v>
      </c>
      <c r="C1129" s="233">
        <v>1133991</v>
      </c>
      <c r="D1129">
        <v>113399</v>
      </c>
      <c r="E1129">
        <v>29.2</v>
      </c>
      <c r="G1129">
        <v>1</v>
      </c>
      <c r="H1129" s="238">
        <v>1</v>
      </c>
      <c r="I1129" t="s">
        <v>1743</v>
      </c>
      <c r="J1129" t="s">
        <v>615</v>
      </c>
      <c r="K1129">
        <v>0</v>
      </c>
      <c r="L1129">
        <v>0</v>
      </c>
      <c r="M1129" t="s">
        <v>2552</v>
      </c>
      <c r="N1129" t="s">
        <v>2568</v>
      </c>
    </row>
    <row r="1130" spans="1:14" hidden="1" x14ac:dyDescent="0.25">
      <c r="A1130" t="s">
        <v>615</v>
      </c>
      <c r="B1130" s="238">
        <v>1133992</v>
      </c>
      <c r="C1130" s="233">
        <v>1133992</v>
      </c>
      <c r="D1130">
        <v>113399</v>
      </c>
      <c r="E1130">
        <v>31.55</v>
      </c>
      <c r="G1130">
        <v>1</v>
      </c>
      <c r="H1130" s="238">
        <v>2</v>
      </c>
      <c r="I1130" t="s">
        <v>1743</v>
      </c>
      <c r="J1130" t="s">
        <v>615</v>
      </c>
      <c r="K1130">
        <v>0</v>
      </c>
      <c r="L1130">
        <v>0</v>
      </c>
      <c r="M1130" t="s">
        <v>2552</v>
      </c>
      <c r="N1130" t="s">
        <v>2568</v>
      </c>
    </row>
    <row r="1131" spans="1:14" hidden="1" x14ac:dyDescent="0.25">
      <c r="A1131" t="s">
        <v>615</v>
      </c>
      <c r="B1131" s="238">
        <v>1133993</v>
      </c>
      <c r="C1131" s="233">
        <v>1133993</v>
      </c>
      <c r="D1131">
        <v>113399</v>
      </c>
      <c r="E1131">
        <v>35.049999999999997</v>
      </c>
      <c r="G1131">
        <v>1</v>
      </c>
      <c r="H1131" s="238">
        <v>3</v>
      </c>
      <c r="I1131" t="s">
        <v>1743</v>
      </c>
      <c r="J1131" t="s">
        <v>615</v>
      </c>
      <c r="K1131">
        <v>0</v>
      </c>
      <c r="L1131">
        <v>0</v>
      </c>
      <c r="M1131" t="s">
        <v>2552</v>
      </c>
      <c r="N1131" t="s">
        <v>2568</v>
      </c>
    </row>
    <row r="1132" spans="1:14" hidden="1" x14ac:dyDescent="0.25">
      <c r="A1132" t="s">
        <v>615</v>
      </c>
      <c r="B1132" s="238">
        <v>1133994</v>
      </c>
      <c r="C1132" s="233">
        <v>1133994</v>
      </c>
      <c r="D1132">
        <v>113399</v>
      </c>
      <c r="E1132">
        <v>33.5</v>
      </c>
      <c r="G1132">
        <v>1</v>
      </c>
      <c r="H1132" s="238">
        <v>4</v>
      </c>
      <c r="I1132" t="s">
        <v>1743</v>
      </c>
      <c r="J1132" t="s">
        <v>615</v>
      </c>
      <c r="K1132">
        <v>0</v>
      </c>
      <c r="L1132">
        <v>0</v>
      </c>
      <c r="M1132" t="s">
        <v>2552</v>
      </c>
      <c r="N1132" t="s">
        <v>2568</v>
      </c>
    </row>
    <row r="1133" spans="1:14" hidden="1" x14ac:dyDescent="0.25">
      <c r="A1133" t="s">
        <v>615</v>
      </c>
      <c r="B1133" s="238">
        <v>1133995</v>
      </c>
      <c r="C1133" s="233">
        <v>1133995</v>
      </c>
      <c r="D1133">
        <v>113399</v>
      </c>
      <c r="E1133">
        <v>37</v>
      </c>
      <c r="G1133">
        <v>1</v>
      </c>
      <c r="H1133" s="238">
        <v>5</v>
      </c>
      <c r="I1133" t="s">
        <v>1743</v>
      </c>
      <c r="J1133" t="s">
        <v>615</v>
      </c>
      <c r="K1133">
        <v>0</v>
      </c>
      <c r="L1133">
        <v>0</v>
      </c>
      <c r="M1133" t="s">
        <v>2552</v>
      </c>
      <c r="N1133" t="s">
        <v>2568</v>
      </c>
    </row>
    <row r="1134" spans="1:14" hidden="1" x14ac:dyDescent="0.25">
      <c r="A1134" t="s">
        <v>865</v>
      </c>
      <c r="B1134" s="238">
        <v>1111661</v>
      </c>
      <c r="C1134" s="233">
        <v>1111661</v>
      </c>
      <c r="D1134">
        <v>111166</v>
      </c>
      <c r="F1134" t="s">
        <v>397</v>
      </c>
      <c r="G1134">
        <v>0</v>
      </c>
      <c r="H1134" s="238">
        <v>1</v>
      </c>
      <c r="I1134" t="s">
        <v>1008</v>
      </c>
      <c r="J1134" t="s">
        <v>865</v>
      </c>
      <c r="K1134">
        <v>0</v>
      </c>
      <c r="L1134">
        <v>0</v>
      </c>
      <c r="M1134" t="s">
        <v>2571</v>
      </c>
      <c r="N1134" t="s">
        <v>2594</v>
      </c>
    </row>
    <row r="1135" spans="1:14" hidden="1" x14ac:dyDescent="0.25">
      <c r="A1135" t="s">
        <v>865</v>
      </c>
      <c r="B1135" s="238">
        <v>1111662</v>
      </c>
      <c r="C1135" s="233">
        <v>1111662</v>
      </c>
      <c r="D1135">
        <v>111166</v>
      </c>
      <c r="F1135" t="s">
        <v>397</v>
      </c>
      <c r="G1135">
        <v>0</v>
      </c>
      <c r="H1135" s="238">
        <v>2</v>
      </c>
      <c r="I1135" t="s">
        <v>1008</v>
      </c>
      <c r="J1135" t="s">
        <v>865</v>
      </c>
      <c r="K1135">
        <v>0</v>
      </c>
      <c r="L1135">
        <v>0</v>
      </c>
      <c r="M1135" t="s">
        <v>2571</v>
      </c>
      <c r="N1135" t="s">
        <v>2594</v>
      </c>
    </row>
    <row r="1136" spans="1:14" hidden="1" x14ac:dyDescent="0.25">
      <c r="A1136" t="s">
        <v>865</v>
      </c>
      <c r="B1136" s="238">
        <v>1111663</v>
      </c>
      <c r="C1136" s="233">
        <v>1111663</v>
      </c>
      <c r="D1136">
        <v>111166</v>
      </c>
      <c r="F1136" t="s">
        <v>397</v>
      </c>
      <c r="G1136">
        <v>0</v>
      </c>
      <c r="H1136" s="238">
        <v>3</v>
      </c>
      <c r="I1136" t="s">
        <v>1008</v>
      </c>
      <c r="J1136" t="s">
        <v>865</v>
      </c>
      <c r="K1136">
        <v>0</v>
      </c>
      <c r="L1136">
        <v>0</v>
      </c>
      <c r="M1136" t="s">
        <v>2571</v>
      </c>
      <c r="N1136" t="s">
        <v>2594</v>
      </c>
    </row>
    <row r="1137" spans="1:14" hidden="1" x14ac:dyDescent="0.25">
      <c r="A1137" t="s">
        <v>865</v>
      </c>
      <c r="B1137" s="238">
        <v>1111664</v>
      </c>
      <c r="C1137" s="233">
        <v>1111664</v>
      </c>
      <c r="D1137">
        <v>111166</v>
      </c>
      <c r="F1137" t="s">
        <v>397</v>
      </c>
      <c r="G1137">
        <v>0</v>
      </c>
      <c r="H1137" s="238">
        <v>4</v>
      </c>
      <c r="I1137" t="s">
        <v>1008</v>
      </c>
      <c r="J1137" t="s">
        <v>865</v>
      </c>
      <c r="K1137">
        <v>0</v>
      </c>
      <c r="L1137">
        <v>0</v>
      </c>
      <c r="M1137" t="s">
        <v>2571</v>
      </c>
      <c r="N1137" t="s">
        <v>2594</v>
      </c>
    </row>
    <row r="1138" spans="1:14" hidden="1" x14ac:dyDescent="0.25">
      <c r="A1138" t="s">
        <v>865</v>
      </c>
      <c r="B1138" s="238">
        <v>1111665</v>
      </c>
      <c r="C1138" s="233">
        <v>1111665</v>
      </c>
      <c r="D1138">
        <v>111166</v>
      </c>
      <c r="F1138" t="s">
        <v>397</v>
      </c>
      <c r="G1138">
        <v>0</v>
      </c>
      <c r="H1138" s="238">
        <v>5</v>
      </c>
      <c r="I1138" t="s">
        <v>1008</v>
      </c>
      <c r="J1138" t="s">
        <v>865</v>
      </c>
      <c r="K1138">
        <v>0</v>
      </c>
      <c r="L1138">
        <v>0</v>
      </c>
      <c r="M1138" t="s">
        <v>2571</v>
      </c>
      <c r="N1138" t="s">
        <v>2594</v>
      </c>
    </row>
    <row r="1139" spans="1:14" hidden="1" x14ac:dyDescent="0.25">
      <c r="A1139" t="s">
        <v>607</v>
      </c>
      <c r="B1139" s="238">
        <v>1142231</v>
      </c>
      <c r="C1139" s="233">
        <v>1142231</v>
      </c>
      <c r="D1139">
        <v>114223</v>
      </c>
      <c r="F1139" t="s">
        <v>397</v>
      </c>
      <c r="G1139">
        <v>0</v>
      </c>
      <c r="H1139" s="238">
        <v>1</v>
      </c>
      <c r="I1139" t="s">
        <v>894</v>
      </c>
      <c r="J1139" t="s">
        <v>607</v>
      </c>
      <c r="K1139">
        <v>0</v>
      </c>
      <c r="L1139">
        <v>0</v>
      </c>
      <c r="M1139" t="s">
        <v>2552</v>
      </c>
      <c r="N1139" t="s">
        <v>2568</v>
      </c>
    </row>
    <row r="1140" spans="1:14" hidden="1" x14ac:dyDescent="0.25">
      <c r="A1140" t="s">
        <v>607</v>
      </c>
      <c r="B1140" s="238">
        <v>1142232</v>
      </c>
      <c r="C1140" s="233">
        <v>1142232</v>
      </c>
      <c r="D1140">
        <v>114223</v>
      </c>
      <c r="F1140" t="s">
        <v>397</v>
      </c>
      <c r="G1140">
        <v>0</v>
      </c>
      <c r="H1140" s="238">
        <v>2</v>
      </c>
      <c r="I1140" t="s">
        <v>894</v>
      </c>
      <c r="J1140" t="s">
        <v>607</v>
      </c>
      <c r="K1140">
        <v>0</v>
      </c>
      <c r="L1140">
        <v>0</v>
      </c>
      <c r="M1140" t="s">
        <v>2552</v>
      </c>
      <c r="N1140" t="s">
        <v>2568</v>
      </c>
    </row>
    <row r="1141" spans="1:14" hidden="1" x14ac:dyDescent="0.25">
      <c r="A1141" t="s">
        <v>607</v>
      </c>
      <c r="B1141" s="238">
        <v>1142233</v>
      </c>
      <c r="C1141" s="233">
        <v>1142233</v>
      </c>
      <c r="D1141">
        <v>114223</v>
      </c>
      <c r="F1141" t="s">
        <v>397</v>
      </c>
      <c r="G1141">
        <v>0</v>
      </c>
      <c r="H1141" s="238">
        <v>3</v>
      </c>
      <c r="I1141" t="s">
        <v>894</v>
      </c>
      <c r="J1141" t="s">
        <v>607</v>
      </c>
      <c r="K1141">
        <v>0</v>
      </c>
      <c r="L1141">
        <v>0</v>
      </c>
      <c r="M1141" t="s">
        <v>2552</v>
      </c>
      <c r="N1141" t="s">
        <v>2568</v>
      </c>
    </row>
    <row r="1142" spans="1:14" hidden="1" x14ac:dyDescent="0.25">
      <c r="A1142" t="s">
        <v>607</v>
      </c>
      <c r="B1142" s="238">
        <v>1142234</v>
      </c>
      <c r="C1142" s="233">
        <v>1142234</v>
      </c>
      <c r="D1142">
        <v>114223</v>
      </c>
      <c r="F1142" t="s">
        <v>397</v>
      </c>
      <c r="G1142">
        <v>0</v>
      </c>
      <c r="H1142" s="238">
        <v>4</v>
      </c>
      <c r="I1142" t="s">
        <v>894</v>
      </c>
      <c r="J1142" t="s">
        <v>607</v>
      </c>
      <c r="K1142">
        <v>0</v>
      </c>
      <c r="L1142">
        <v>0</v>
      </c>
      <c r="M1142" t="s">
        <v>2552</v>
      </c>
      <c r="N1142" t="s">
        <v>2568</v>
      </c>
    </row>
    <row r="1143" spans="1:14" hidden="1" x14ac:dyDescent="0.25">
      <c r="A1143" t="s">
        <v>607</v>
      </c>
      <c r="B1143" s="238">
        <v>1142235</v>
      </c>
      <c r="C1143" s="233">
        <v>1142235</v>
      </c>
      <c r="D1143">
        <v>114223</v>
      </c>
      <c r="F1143" t="s">
        <v>397</v>
      </c>
      <c r="G1143">
        <v>0</v>
      </c>
      <c r="H1143" s="238">
        <v>5</v>
      </c>
      <c r="I1143" t="s">
        <v>894</v>
      </c>
      <c r="J1143" t="s">
        <v>607</v>
      </c>
      <c r="K1143">
        <v>0</v>
      </c>
      <c r="L1143">
        <v>0</v>
      </c>
      <c r="M1143" t="s">
        <v>2552</v>
      </c>
      <c r="N1143" t="s">
        <v>2568</v>
      </c>
    </row>
    <row r="1144" spans="1:14" hidden="1" x14ac:dyDescent="0.25">
      <c r="A1144" t="s">
        <v>607</v>
      </c>
      <c r="B1144" s="238">
        <v>1142211</v>
      </c>
      <c r="C1144" s="233">
        <v>1142211</v>
      </c>
      <c r="D1144">
        <v>114221</v>
      </c>
      <c r="F1144" t="s">
        <v>397</v>
      </c>
      <c r="G1144">
        <v>0</v>
      </c>
      <c r="H1144" s="238">
        <v>1</v>
      </c>
      <c r="I1144" t="s">
        <v>890</v>
      </c>
      <c r="J1144" t="s">
        <v>607</v>
      </c>
      <c r="K1144">
        <v>0</v>
      </c>
      <c r="L1144">
        <v>0</v>
      </c>
      <c r="M1144" t="s">
        <v>2552</v>
      </c>
      <c r="N1144" t="s">
        <v>2568</v>
      </c>
    </row>
    <row r="1145" spans="1:14" hidden="1" x14ac:dyDescent="0.25">
      <c r="A1145" t="s">
        <v>607</v>
      </c>
      <c r="B1145" s="238">
        <v>1142212</v>
      </c>
      <c r="C1145" s="233">
        <v>1142212</v>
      </c>
      <c r="D1145">
        <v>114221</v>
      </c>
      <c r="F1145" t="s">
        <v>397</v>
      </c>
      <c r="G1145">
        <v>0</v>
      </c>
      <c r="H1145" s="238">
        <v>2</v>
      </c>
      <c r="I1145" t="s">
        <v>890</v>
      </c>
      <c r="J1145" t="s">
        <v>607</v>
      </c>
      <c r="K1145">
        <v>0</v>
      </c>
      <c r="L1145">
        <v>0</v>
      </c>
      <c r="M1145" t="s">
        <v>2552</v>
      </c>
      <c r="N1145" t="s">
        <v>2568</v>
      </c>
    </row>
    <row r="1146" spans="1:14" hidden="1" x14ac:dyDescent="0.25">
      <c r="A1146" t="s">
        <v>607</v>
      </c>
      <c r="B1146" s="238">
        <v>1142213</v>
      </c>
      <c r="C1146" s="233">
        <v>1142213</v>
      </c>
      <c r="D1146">
        <v>114221</v>
      </c>
      <c r="F1146" t="s">
        <v>397</v>
      </c>
      <c r="G1146">
        <v>0</v>
      </c>
      <c r="H1146" s="238">
        <v>3</v>
      </c>
      <c r="I1146" t="s">
        <v>890</v>
      </c>
      <c r="J1146" t="s">
        <v>607</v>
      </c>
      <c r="K1146">
        <v>0</v>
      </c>
      <c r="L1146">
        <v>0</v>
      </c>
      <c r="M1146" t="s">
        <v>2552</v>
      </c>
      <c r="N1146" t="s">
        <v>2568</v>
      </c>
    </row>
    <row r="1147" spans="1:14" hidden="1" x14ac:dyDescent="0.25">
      <c r="A1147" t="s">
        <v>607</v>
      </c>
      <c r="B1147" s="238">
        <v>1142214</v>
      </c>
      <c r="C1147" s="233">
        <v>1142214</v>
      </c>
      <c r="D1147">
        <v>114221</v>
      </c>
      <c r="F1147" t="s">
        <v>397</v>
      </c>
      <c r="G1147">
        <v>0</v>
      </c>
      <c r="H1147" s="238">
        <v>4</v>
      </c>
      <c r="I1147" t="s">
        <v>890</v>
      </c>
      <c r="J1147" t="s">
        <v>607</v>
      </c>
      <c r="K1147">
        <v>0</v>
      </c>
      <c r="L1147">
        <v>0</v>
      </c>
      <c r="M1147" t="s">
        <v>2552</v>
      </c>
      <c r="N1147" t="s">
        <v>2568</v>
      </c>
    </row>
    <row r="1148" spans="1:14" hidden="1" x14ac:dyDescent="0.25">
      <c r="A1148" t="s">
        <v>607</v>
      </c>
      <c r="B1148" s="238">
        <v>1142215</v>
      </c>
      <c r="C1148" s="233">
        <v>1142215</v>
      </c>
      <c r="D1148">
        <v>114221</v>
      </c>
      <c r="F1148" t="s">
        <v>397</v>
      </c>
      <c r="G1148">
        <v>0</v>
      </c>
      <c r="H1148" s="238">
        <v>5</v>
      </c>
      <c r="I1148" t="s">
        <v>890</v>
      </c>
      <c r="J1148" t="s">
        <v>607</v>
      </c>
      <c r="K1148">
        <v>0</v>
      </c>
      <c r="L1148">
        <v>0</v>
      </c>
      <c r="M1148" t="s">
        <v>2552</v>
      </c>
      <c r="N1148" t="s">
        <v>2568</v>
      </c>
    </row>
    <row r="1149" spans="1:14" hidden="1" x14ac:dyDescent="0.25">
      <c r="A1149" t="s">
        <v>607</v>
      </c>
      <c r="B1149" s="238">
        <v>1142221</v>
      </c>
      <c r="C1149" s="233">
        <v>1142221</v>
      </c>
      <c r="D1149">
        <v>114222</v>
      </c>
      <c r="F1149" t="s">
        <v>397</v>
      </c>
      <c r="G1149">
        <v>0</v>
      </c>
      <c r="H1149" s="238">
        <v>1</v>
      </c>
      <c r="I1149" t="s">
        <v>892</v>
      </c>
      <c r="J1149" t="s">
        <v>607</v>
      </c>
      <c r="K1149">
        <v>0</v>
      </c>
      <c r="L1149">
        <v>0</v>
      </c>
      <c r="M1149" t="s">
        <v>2552</v>
      </c>
      <c r="N1149" t="s">
        <v>2568</v>
      </c>
    </row>
    <row r="1150" spans="1:14" hidden="1" x14ac:dyDescent="0.25">
      <c r="A1150" t="s">
        <v>607</v>
      </c>
      <c r="B1150" s="238">
        <v>1142222</v>
      </c>
      <c r="C1150" s="233">
        <v>1142222</v>
      </c>
      <c r="D1150">
        <v>114222</v>
      </c>
      <c r="F1150" t="s">
        <v>397</v>
      </c>
      <c r="G1150">
        <v>0</v>
      </c>
      <c r="H1150" s="238">
        <v>2</v>
      </c>
      <c r="I1150" t="s">
        <v>892</v>
      </c>
      <c r="J1150" t="s">
        <v>607</v>
      </c>
      <c r="K1150">
        <v>0</v>
      </c>
      <c r="L1150">
        <v>0</v>
      </c>
      <c r="M1150" t="s">
        <v>2552</v>
      </c>
      <c r="N1150" t="s">
        <v>2568</v>
      </c>
    </row>
    <row r="1151" spans="1:14" hidden="1" x14ac:dyDescent="0.25">
      <c r="A1151" t="s">
        <v>607</v>
      </c>
      <c r="B1151" s="238">
        <v>1142223</v>
      </c>
      <c r="C1151" s="233">
        <v>1142223</v>
      </c>
      <c r="D1151">
        <v>114222</v>
      </c>
      <c r="F1151" t="s">
        <v>397</v>
      </c>
      <c r="G1151">
        <v>0</v>
      </c>
      <c r="H1151" s="238">
        <v>3</v>
      </c>
      <c r="I1151" t="s">
        <v>892</v>
      </c>
      <c r="J1151" t="s">
        <v>607</v>
      </c>
      <c r="K1151">
        <v>0</v>
      </c>
      <c r="L1151">
        <v>0</v>
      </c>
      <c r="M1151" t="s">
        <v>2552</v>
      </c>
      <c r="N1151" t="s">
        <v>2568</v>
      </c>
    </row>
    <row r="1152" spans="1:14" hidden="1" x14ac:dyDescent="0.25">
      <c r="A1152" t="s">
        <v>607</v>
      </c>
      <c r="B1152" s="238">
        <v>1142224</v>
      </c>
      <c r="C1152" s="233">
        <v>1142224</v>
      </c>
      <c r="D1152">
        <v>114222</v>
      </c>
      <c r="F1152" t="s">
        <v>397</v>
      </c>
      <c r="G1152">
        <v>0</v>
      </c>
      <c r="H1152" s="238">
        <v>4</v>
      </c>
      <c r="I1152" t="s">
        <v>892</v>
      </c>
      <c r="J1152" t="s">
        <v>607</v>
      </c>
      <c r="K1152">
        <v>0</v>
      </c>
      <c r="L1152">
        <v>0</v>
      </c>
      <c r="M1152" t="s">
        <v>2552</v>
      </c>
      <c r="N1152" t="s">
        <v>2568</v>
      </c>
    </row>
    <row r="1153" spans="1:14" hidden="1" x14ac:dyDescent="0.25">
      <c r="A1153" t="s">
        <v>607</v>
      </c>
      <c r="B1153" s="238">
        <v>1142225</v>
      </c>
      <c r="C1153" s="233">
        <v>1142225</v>
      </c>
      <c r="D1153">
        <v>114222</v>
      </c>
      <c r="F1153" t="s">
        <v>397</v>
      </c>
      <c r="G1153">
        <v>0</v>
      </c>
      <c r="H1153" s="238">
        <v>5</v>
      </c>
      <c r="I1153" t="s">
        <v>892</v>
      </c>
      <c r="J1153" t="s">
        <v>607</v>
      </c>
      <c r="K1153">
        <v>0</v>
      </c>
      <c r="L1153">
        <v>0</v>
      </c>
      <c r="M1153" t="s">
        <v>2552</v>
      </c>
      <c r="N1153" t="s">
        <v>2568</v>
      </c>
    </row>
    <row r="1154" spans="1:14" hidden="1" x14ac:dyDescent="0.25">
      <c r="A1154" t="s">
        <v>404</v>
      </c>
      <c r="B1154" s="238">
        <v>1114391</v>
      </c>
      <c r="C1154" s="233">
        <v>1114391</v>
      </c>
      <c r="D1154">
        <v>111439</v>
      </c>
      <c r="F1154" t="s">
        <v>397</v>
      </c>
      <c r="G1154">
        <v>0</v>
      </c>
      <c r="H1154" s="238">
        <v>1</v>
      </c>
      <c r="I1154" t="s">
        <v>2606</v>
      </c>
      <c r="J1154" t="s">
        <v>404</v>
      </c>
      <c r="K1154">
        <v>0</v>
      </c>
      <c r="L1154">
        <v>0</v>
      </c>
      <c r="M1154" t="s">
        <v>2571</v>
      </c>
      <c r="N1154" t="s">
        <v>2594</v>
      </c>
    </row>
    <row r="1155" spans="1:14" hidden="1" x14ac:dyDescent="0.25">
      <c r="A1155" t="s">
        <v>404</v>
      </c>
      <c r="B1155" s="238">
        <v>1114392</v>
      </c>
      <c r="C1155" s="233">
        <v>1114392</v>
      </c>
      <c r="D1155">
        <v>111439</v>
      </c>
      <c r="F1155" t="s">
        <v>397</v>
      </c>
      <c r="G1155">
        <v>0</v>
      </c>
      <c r="H1155" s="238">
        <v>2</v>
      </c>
      <c r="I1155" t="s">
        <v>2606</v>
      </c>
      <c r="J1155" t="s">
        <v>404</v>
      </c>
      <c r="K1155">
        <v>0</v>
      </c>
      <c r="L1155">
        <v>0</v>
      </c>
      <c r="M1155" t="s">
        <v>2571</v>
      </c>
      <c r="N1155" t="s">
        <v>2594</v>
      </c>
    </row>
    <row r="1156" spans="1:14" hidden="1" x14ac:dyDescent="0.25">
      <c r="A1156" t="s">
        <v>404</v>
      </c>
      <c r="B1156" s="238">
        <v>1114393</v>
      </c>
      <c r="C1156" s="233">
        <v>1114393</v>
      </c>
      <c r="D1156">
        <v>111439</v>
      </c>
      <c r="F1156" t="s">
        <v>397</v>
      </c>
      <c r="G1156">
        <v>0</v>
      </c>
      <c r="H1156" s="238">
        <v>3</v>
      </c>
      <c r="I1156" t="s">
        <v>2606</v>
      </c>
      <c r="J1156" t="s">
        <v>404</v>
      </c>
      <c r="K1156">
        <v>0</v>
      </c>
      <c r="L1156">
        <v>0</v>
      </c>
      <c r="M1156" t="s">
        <v>2571</v>
      </c>
      <c r="N1156" t="s">
        <v>2594</v>
      </c>
    </row>
    <row r="1157" spans="1:14" hidden="1" x14ac:dyDescent="0.25">
      <c r="A1157" t="s">
        <v>404</v>
      </c>
      <c r="B1157" s="238">
        <v>1114394</v>
      </c>
      <c r="C1157" s="233">
        <v>1114394</v>
      </c>
      <c r="D1157">
        <v>111439</v>
      </c>
      <c r="F1157" t="s">
        <v>397</v>
      </c>
      <c r="G1157">
        <v>0</v>
      </c>
      <c r="H1157" s="238">
        <v>4</v>
      </c>
      <c r="I1157" t="s">
        <v>2606</v>
      </c>
      <c r="J1157" t="s">
        <v>404</v>
      </c>
      <c r="K1157">
        <v>0</v>
      </c>
      <c r="L1157">
        <v>0</v>
      </c>
      <c r="M1157" t="s">
        <v>2571</v>
      </c>
      <c r="N1157" t="s">
        <v>2594</v>
      </c>
    </row>
    <row r="1158" spans="1:14" hidden="1" x14ac:dyDescent="0.25">
      <c r="A1158" t="s">
        <v>404</v>
      </c>
      <c r="B1158" s="238">
        <v>1114395</v>
      </c>
      <c r="C1158" s="233">
        <v>1114395</v>
      </c>
      <c r="D1158">
        <v>111439</v>
      </c>
      <c r="F1158" t="s">
        <v>397</v>
      </c>
      <c r="G1158">
        <v>0</v>
      </c>
      <c r="H1158" s="238">
        <v>5</v>
      </c>
      <c r="I1158" t="s">
        <v>2606</v>
      </c>
      <c r="J1158" t="s">
        <v>404</v>
      </c>
      <c r="K1158">
        <v>0</v>
      </c>
      <c r="L1158">
        <v>0</v>
      </c>
      <c r="M1158" t="s">
        <v>2571</v>
      </c>
      <c r="N1158" t="s">
        <v>2594</v>
      </c>
    </row>
    <row r="1159" spans="1:14" hidden="1" x14ac:dyDescent="0.25">
      <c r="A1159" t="s">
        <v>607</v>
      </c>
      <c r="B1159" s="238">
        <v>1132241</v>
      </c>
      <c r="C1159" s="233">
        <v>1132241</v>
      </c>
      <c r="D1159">
        <v>113224</v>
      </c>
      <c r="E1159">
        <v>9.4</v>
      </c>
      <c r="G1159">
        <v>1</v>
      </c>
      <c r="H1159" s="238">
        <v>1</v>
      </c>
      <c r="I1159" t="s">
        <v>2607</v>
      </c>
      <c r="J1159" t="s">
        <v>607</v>
      </c>
      <c r="K1159">
        <v>0</v>
      </c>
      <c r="L1159">
        <v>0</v>
      </c>
      <c r="M1159" t="s">
        <v>2503</v>
      </c>
      <c r="N1159" t="s">
        <v>2608</v>
      </c>
    </row>
    <row r="1160" spans="1:14" hidden="1" x14ac:dyDescent="0.25">
      <c r="A1160" t="s">
        <v>607</v>
      </c>
      <c r="B1160" s="238">
        <v>1132242</v>
      </c>
      <c r="C1160" s="233">
        <v>1132242</v>
      </c>
      <c r="D1160">
        <v>113224</v>
      </c>
      <c r="E1160">
        <v>11.6</v>
      </c>
      <c r="G1160">
        <v>1</v>
      </c>
      <c r="H1160" s="238">
        <v>2</v>
      </c>
      <c r="I1160" t="s">
        <v>2607</v>
      </c>
      <c r="J1160" t="s">
        <v>607</v>
      </c>
      <c r="K1160">
        <v>0</v>
      </c>
      <c r="L1160">
        <v>0</v>
      </c>
      <c r="M1160" t="s">
        <v>2503</v>
      </c>
      <c r="N1160" t="s">
        <v>2608</v>
      </c>
    </row>
    <row r="1161" spans="1:14" hidden="1" x14ac:dyDescent="0.25">
      <c r="A1161" t="s">
        <v>607</v>
      </c>
      <c r="B1161" s="238">
        <v>1132243</v>
      </c>
      <c r="C1161" s="233">
        <v>1132243</v>
      </c>
      <c r="D1161">
        <v>113224</v>
      </c>
      <c r="E1161">
        <v>14.5</v>
      </c>
      <c r="G1161">
        <v>1</v>
      </c>
      <c r="H1161" s="238">
        <v>3</v>
      </c>
      <c r="I1161" t="s">
        <v>2607</v>
      </c>
      <c r="J1161" t="s">
        <v>607</v>
      </c>
      <c r="K1161">
        <v>0</v>
      </c>
      <c r="L1161">
        <v>0</v>
      </c>
      <c r="M1161" t="s">
        <v>2503</v>
      </c>
      <c r="N1161" t="s">
        <v>2608</v>
      </c>
    </row>
    <row r="1162" spans="1:14" hidden="1" x14ac:dyDescent="0.25">
      <c r="A1162" t="s">
        <v>607</v>
      </c>
      <c r="B1162" s="238">
        <v>1132244</v>
      </c>
      <c r="C1162" s="233">
        <v>1132244</v>
      </c>
      <c r="D1162">
        <v>113224</v>
      </c>
      <c r="E1162">
        <v>13</v>
      </c>
      <c r="G1162">
        <v>1</v>
      </c>
      <c r="H1162" s="238">
        <v>4</v>
      </c>
      <c r="I1162" t="s">
        <v>2607</v>
      </c>
      <c r="J1162" t="s">
        <v>607</v>
      </c>
      <c r="K1162">
        <v>0</v>
      </c>
      <c r="L1162">
        <v>0</v>
      </c>
      <c r="M1162" t="s">
        <v>2503</v>
      </c>
      <c r="N1162" t="s">
        <v>2608</v>
      </c>
    </row>
    <row r="1163" spans="1:14" hidden="1" x14ac:dyDescent="0.25">
      <c r="A1163" t="s">
        <v>607</v>
      </c>
      <c r="B1163" s="238">
        <v>1132245</v>
      </c>
      <c r="C1163" s="233">
        <v>1132245</v>
      </c>
      <c r="D1163">
        <v>113224</v>
      </c>
      <c r="E1163">
        <v>16</v>
      </c>
      <c r="G1163">
        <v>1</v>
      </c>
      <c r="H1163" s="238">
        <v>5</v>
      </c>
      <c r="I1163" t="s">
        <v>2607</v>
      </c>
      <c r="J1163" t="s">
        <v>607</v>
      </c>
      <c r="K1163">
        <v>0</v>
      </c>
      <c r="L1163">
        <v>0</v>
      </c>
      <c r="M1163" t="s">
        <v>2503</v>
      </c>
      <c r="N1163" t="s">
        <v>2608</v>
      </c>
    </row>
    <row r="1164" spans="1:14" hidden="1" x14ac:dyDescent="0.25">
      <c r="A1164" t="s">
        <v>607</v>
      </c>
      <c r="B1164" s="238">
        <v>1132251</v>
      </c>
      <c r="C1164" s="233">
        <v>1132251</v>
      </c>
      <c r="D1164">
        <v>113225</v>
      </c>
      <c r="E1164">
        <v>9.4</v>
      </c>
      <c r="G1164">
        <v>1</v>
      </c>
      <c r="H1164" s="238">
        <v>1</v>
      </c>
      <c r="I1164" t="s">
        <v>2609</v>
      </c>
      <c r="J1164" t="s">
        <v>607</v>
      </c>
      <c r="K1164">
        <v>0</v>
      </c>
      <c r="L1164">
        <v>0</v>
      </c>
      <c r="M1164" t="s">
        <v>2503</v>
      </c>
      <c r="N1164" t="s">
        <v>2608</v>
      </c>
    </row>
    <row r="1165" spans="1:14" hidden="1" x14ac:dyDescent="0.25">
      <c r="A1165" t="s">
        <v>607</v>
      </c>
      <c r="B1165" s="238">
        <v>1132252</v>
      </c>
      <c r="C1165" s="233">
        <v>1132252</v>
      </c>
      <c r="D1165">
        <v>113225</v>
      </c>
      <c r="E1165">
        <v>11.6</v>
      </c>
      <c r="G1165">
        <v>1</v>
      </c>
      <c r="H1165" s="238">
        <v>2</v>
      </c>
      <c r="I1165" t="s">
        <v>2609</v>
      </c>
      <c r="J1165" t="s">
        <v>607</v>
      </c>
      <c r="K1165">
        <v>0</v>
      </c>
      <c r="L1165">
        <v>0</v>
      </c>
      <c r="M1165" t="s">
        <v>2503</v>
      </c>
      <c r="N1165" t="s">
        <v>2608</v>
      </c>
    </row>
    <row r="1166" spans="1:14" hidden="1" x14ac:dyDescent="0.25">
      <c r="A1166" t="s">
        <v>607</v>
      </c>
      <c r="B1166" s="238">
        <v>1132253</v>
      </c>
      <c r="C1166" s="233">
        <v>1132253</v>
      </c>
      <c r="D1166">
        <v>113225</v>
      </c>
      <c r="E1166">
        <v>14.5</v>
      </c>
      <c r="G1166">
        <v>1</v>
      </c>
      <c r="H1166" s="238">
        <v>3</v>
      </c>
      <c r="I1166" t="s">
        <v>2609</v>
      </c>
      <c r="J1166" t="s">
        <v>607</v>
      </c>
      <c r="K1166">
        <v>0</v>
      </c>
      <c r="L1166">
        <v>0</v>
      </c>
      <c r="M1166" t="s">
        <v>2503</v>
      </c>
      <c r="N1166" t="s">
        <v>2608</v>
      </c>
    </row>
    <row r="1167" spans="1:14" hidden="1" x14ac:dyDescent="0.25">
      <c r="A1167" t="s">
        <v>607</v>
      </c>
      <c r="B1167" s="238">
        <v>1132254</v>
      </c>
      <c r="C1167" s="233">
        <v>1132254</v>
      </c>
      <c r="D1167">
        <v>113225</v>
      </c>
      <c r="E1167">
        <v>13</v>
      </c>
      <c r="G1167">
        <v>1</v>
      </c>
      <c r="H1167" s="238">
        <v>4</v>
      </c>
      <c r="I1167" t="s">
        <v>2609</v>
      </c>
      <c r="J1167" t="s">
        <v>607</v>
      </c>
      <c r="K1167">
        <v>0</v>
      </c>
      <c r="L1167">
        <v>0</v>
      </c>
      <c r="M1167" t="s">
        <v>2503</v>
      </c>
      <c r="N1167" t="s">
        <v>2608</v>
      </c>
    </row>
    <row r="1168" spans="1:14" hidden="1" x14ac:dyDescent="0.25">
      <c r="A1168" t="s">
        <v>607</v>
      </c>
      <c r="B1168" s="238">
        <v>1132255</v>
      </c>
      <c r="C1168" s="233">
        <v>1132255</v>
      </c>
      <c r="D1168">
        <v>113225</v>
      </c>
      <c r="E1168">
        <v>16</v>
      </c>
      <c r="G1168">
        <v>1</v>
      </c>
      <c r="H1168" s="238">
        <v>5</v>
      </c>
      <c r="I1168" t="s">
        <v>2609</v>
      </c>
      <c r="J1168" t="s">
        <v>607</v>
      </c>
      <c r="K1168">
        <v>0</v>
      </c>
      <c r="L1168">
        <v>0</v>
      </c>
      <c r="M1168" t="s">
        <v>2503</v>
      </c>
      <c r="N1168" t="s">
        <v>2608</v>
      </c>
    </row>
    <row r="1169" spans="1:14" hidden="1" x14ac:dyDescent="0.25">
      <c r="A1169" t="s">
        <v>615</v>
      </c>
      <c r="B1169" s="238">
        <v>1140511</v>
      </c>
      <c r="C1169" s="233">
        <v>1140511</v>
      </c>
      <c r="D1169">
        <v>114051</v>
      </c>
      <c r="E1169">
        <v>27.2</v>
      </c>
      <c r="G1169">
        <v>1</v>
      </c>
      <c r="H1169" s="238">
        <v>1</v>
      </c>
      <c r="I1169" t="s">
        <v>855</v>
      </c>
      <c r="J1169" t="s">
        <v>615</v>
      </c>
      <c r="K1169">
        <v>0</v>
      </c>
      <c r="L1169">
        <v>0</v>
      </c>
      <c r="M1169" t="s">
        <v>2552</v>
      </c>
      <c r="N1169" t="s">
        <v>2584</v>
      </c>
    </row>
    <row r="1170" spans="1:14" hidden="1" x14ac:dyDescent="0.25">
      <c r="A1170" t="s">
        <v>615</v>
      </c>
      <c r="B1170" s="238">
        <v>1140512</v>
      </c>
      <c r="C1170" s="233">
        <v>1140512</v>
      </c>
      <c r="D1170">
        <v>114051</v>
      </c>
      <c r="E1170">
        <v>32.700000000000003</v>
      </c>
      <c r="G1170">
        <v>1</v>
      </c>
      <c r="H1170" s="238">
        <v>2</v>
      </c>
      <c r="I1170" t="s">
        <v>855</v>
      </c>
      <c r="J1170" t="s">
        <v>615</v>
      </c>
      <c r="K1170">
        <v>0</v>
      </c>
      <c r="L1170">
        <v>0</v>
      </c>
      <c r="M1170" t="s">
        <v>2552</v>
      </c>
      <c r="N1170" t="s">
        <v>2584</v>
      </c>
    </row>
    <row r="1171" spans="1:14" hidden="1" x14ac:dyDescent="0.25">
      <c r="A1171" t="s">
        <v>615</v>
      </c>
      <c r="B1171" s="238">
        <v>1140513</v>
      </c>
      <c r="C1171" s="233">
        <v>1140513</v>
      </c>
      <c r="D1171">
        <v>114051</v>
      </c>
      <c r="E1171">
        <v>40.299999999999997</v>
      </c>
      <c r="G1171">
        <v>1</v>
      </c>
      <c r="H1171" s="238">
        <v>3</v>
      </c>
      <c r="I1171" t="s">
        <v>855</v>
      </c>
      <c r="J1171" t="s">
        <v>615</v>
      </c>
      <c r="K1171">
        <v>0</v>
      </c>
      <c r="L1171">
        <v>0</v>
      </c>
      <c r="M1171" t="s">
        <v>2552</v>
      </c>
      <c r="N1171" t="s">
        <v>2584</v>
      </c>
    </row>
    <row r="1172" spans="1:14" hidden="1" x14ac:dyDescent="0.25">
      <c r="A1172" t="s">
        <v>615</v>
      </c>
      <c r="B1172" s="238">
        <v>1140514</v>
      </c>
      <c r="C1172" s="233">
        <v>1140514</v>
      </c>
      <c r="D1172">
        <v>114051</v>
      </c>
      <c r="E1172">
        <v>34.799999999999997</v>
      </c>
      <c r="G1172">
        <v>1</v>
      </c>
      <c r="H1172" s="238">
        <v>4</v>
      </c>
      <c r="I1172" t="s">
        <v>855</v>
      </c>
      <c r="J1172" t="s">
        <v>615</v>
      </c>
      <c r="K1172">
        <v>0</v>
      </c>
      <c r="L1172">
        <v>0</v>
      </c>
      <c r="M1172" t="s">
        <v>2552</v>
      </c>
      <c r="N1172" t="s">
        <v>2584</v>
      </c>
    </row>
    <row r="1173" spans="1:14" hidden="1" x14ac:dyDescent="0.25">
      <c r="A1173" t="s">
        <v>615</v>
      </c>
      <c r="B1173" s="238">
        <v>1140515</v>
      </c>
      <c r="C1173" s="233">
        <v>1140515</v>
      </c>
      <c r="D1173">
        <v>114051</v>
      </c>
      <c r="E1173">
        <v>42.4</v>
      </c>
      <c r="G1173">
        <v>1</v>
      </c>
      <c r="H1173" s="238">
        <v>5</v>
      </c>
      <c r="I1173" t="s">
        <v>855</v>
      </c>
      <c r="J1173" t="s">
        <v>615</v>
      </c>
      <c r="K1173">
        <v>0</v>
      </c>
      <c r="L1173">
        <v>0</v>
      </c>
      <c r="M1173" t="s">
        <v>2552</v>
      </c>
      <c r="N1173" t="s">
        <v>2584</v>
      </c>
    </row>
    <row r="1174" spans="1:14" hidden="1" x14ac:dyDescent="0.25">
      <c r="A1174" t="s">
        <v>451</v>
      </c>
      <c r="B1174" s="238">
        <v>1114481</v>
      </c>
      <c r="C1174" s="233">
        <v>1114481</v>
      </c>
      <c r="D1174">
        <v>111448</v>
      </c>
      <c r="E1174">
        <v>1800</v>
      </c>
      <c r="G1174">
        <v>1</v>
      </c>
      <c r="H1174" s="238">
        <v>1</v>
      </c>
      <c r="I1174" t="s">
        <v>1458</v>
      </c>
      <c r="J1174" t="s">
        <v>451</v>
      </c>
      <c r="K1174">
        <v>0</v>
      </c>
      <c r="L1174">
        <v>0</v>
      </c>
      <c r="M1174" t="s">
        <v>2536</v>
      </c>
    </row>
    <row r="1175" spans="1:14" hidden="1" x14ac:dyDescent="0.25">
      <c r="A1175" t="s">
        <v>451</v>
      </c>
      <c r="B1175" s="238">
        <v>1114482</v>
      </c>
      <c r="C1175" s="233">
        <v>1114482</v>
      </c>
      <c r="D1175">
        <v>111448</v>
      </c>
      <c r="E1175">
        <v>2230</v>
      </c>
      <c r="G1175">
        <v>1</v>
      </c>
      <c r="H1175" s="238">
        <v>2</v>
      </c>
      <c r="I1175" t="s">
        <v>1458</v>
      </c>
      <c r="J1175" t="s">
        <v>451</v>
      </c>
      <c r="K1175">
        <v>0</v>
      </c>
      <c r="L1175">
        <v>0</v>
      </c>
      <c r="M1175" t="s">
        <v>2536</v>
      </c>
    </row>
    <row r="1176" spans="1:14" hidden="1" x14ac:dyDescent="0.25">
      <c r="A1176" t="s">
        <v>451</v>
      </c>
      <c r="B1176" s="238">
        <v>1114483</v>
      </c>
      <c r="C1176" s="233">
        <v>1114483</v>
      </c>
      <c r="D1176">
        <v>111448</v>
      </c>
      <c r="E1176">
        <v>2600</v>
      </c>
      <c r="G1176">
        <v>1</v>
      </c>
      <c r="H1176" s="238">
        <v>3</v>
      </c>
      <c r="I1176" t="s">
        <v>1458</v>
      </c>
      <c r="J1176" t="s">
        <v>451</v>
      </c>
      <c r="K1176">
        <v>0</v>
      </c>
      <c r="L1176">
        <v>0</v>
      </c>
      <c r="M1176" t="s">
        <v>2536</v>
      </c>
    </row>
    <row r="1177" spans="1:14" hidden="1" x14ac:dyDescent="0.25">
      <c r="A1177" t="s">
        <v>451</v>
      </c>
      <c r="B1177" s="238">
        <v>1114484</v>
      </c>
      <c r="C1177" s="233">
        <v>1114484</v>
      </c>
      <c r="D1177">
        <v>111448</v>
      </c>
      <c r="E1177">
        <v>2340</v>
      </c>
      <c r="G1177">
        <v>1</v>
      </c>
      <c r="H1177" s="238">
        <v>4</v>
      </c>
      <c r="I1177" t="s">
        <v>1458</v>
      </c>
      <c r="J1177" t="s">
        <v>451</v>
      </c>
      <c r="K1177">
        <v>0</v>
      </c>
      <c r="L1177">
        <v>0</v>
      </c>
      <c r="M1177" t="s">
        <v>2536</v>
      </c>
    </row>
    <row r="1178" spans="1:14" hidden="1" x14ac:dyDescent="0.25">
      <c r="A1178" t="s">
        <v>451</v>
      </c>
      <c r="B1178" s="238">
        <v>1114485</v>
      </c>
      <c r="C1178" s="233">
        <v>1114485</v>
      </c>
      <c r="D1178">
        <v>111448</v>
      </c>
      <c r="E1178">
        <v>2730</v>
      </c>
      <c r="G1178">
        <v>1</v>
      </c>
      <c r="H1178" s="238">
        <v>5</v>
      </c>
      <c r="I1178" t="s">
        <v>1458</v>
      </c>
      <c r="J1178" t="s">
        <v>451</v>
      </c>
      <c r="K1178">
        <v>0</v>
      </c>
      <c r="L1178">
        <v>0</v>
      </c>
      <c r="M1178" t="s">
        <v>2536</v>
      </c>
    </row>
    <row r="1179" spans="1:14" hidden="1" x14ac:dyDescent="0.25">
      <c r="A1179" t="s">
        <v>1409</v>
      </c>
      <c r="B1179" s="238">
        <v>42081114131</v>
      </c>
      <c r="C1179" s="238" t="s">
        <v>298</v>
      </c>
      <c r="D1179">
        <v>111413</v>
      </c>
      <c r="E1179">
        <v>500</v>
      </c>
      <c r="G1179">
        <v>0</v>
      </c>
      <c r="H1179" s="238">
        <v>1</v>
      </c>
      <c r="I1179" t="s">
        <v>2613</v>
      </c>
      <c r="J1179" t="s">
        <v>1409</v>
      </c>
      <c r="K1179">
        <v>4208</v>
      </c>
      <c r="L1179">
        <v>0</v>
      </c>
      <c r="M1179" t="s">
        <v>1411</v>
      </c>
    </row>
    <row r="1180" spans="1:14" hidden="1" x14ac:dyDescent="0.25">
      <c r="A1180" t="s">
        <v>1409</v>
      </c>
      <c r="B1180" s="238">
        <v>42081114132</v>
      </c>
      <c r="C1180" s="238" t="s">
        <v>298</v>
      </c>
      <c r="D1180">
        <v>111413</v>
      </c>
      <c r="E1180">
        <v>500</v>
      </c>
      <c r="G1180">
        <v>0</v>
      </c>
      <c r="H1180" s="238">
        <v>2</v>
      </c>
      <c r="I1180" t="s">
        <v>2613</v>
      </c>
      <c r="J1180" t="s">
        <v>1409</v>
      </c>
      <c r="K1180">
        <v>4208</v>
      </c>
      <c r="L1180">
        <v>0</v>
      </c>
      <c r="M1180" t="s">
        <v>1411</v>
      </c>
    </row>
    <row r="1181" spans="1:14" hidden="1" x14ac:dyDescent="0.25">
      <c r="A1181" t="s">
        <v>1409</v>
      </c>
      <c r="B1181" s="238">
        <v>42081114133</v>
      </c>
      <c r="C1181" s="238" t="s">
        <v>298</v>
      </c>
      <c r="D1181">
        <v>111413</v>
      </c>
      <c r="E1181">
        <v>500</v>
      </c>
      <c r="G1181">
        <v>0</v>
      </c>
      <c r="H1181" s="238">
        <v>3</v>
      </c>
      <c r="I1181" t="s">
        <v>2613</v>
      </c>
      <c r="J1181" t="s">
        <v>1409</v>
      </c>
      <c r="K1181">
        <v>4208</v>
      </c>
      <c r="L1181">
        <v>0</v>
      </c>
      <c r="M1181" t="s">
        <v>1411</v>
      </c>
    </row>
    <row r="1182" spans="1:14" hidden="1" x14ac:dyDescent="0.25">
      <c r="A1182" t="s">
        <v>1409</v>
      </c>
      <c r="B1182" s="238">
        <v>42081114134</v>
      </c>
      <c r="C1182" s="238" t="s">
        <v>298</v>
      </c>
      <c r="D1182">
        <v>111413</v>
      </c>
      <c r="E1182">
        <v>500</v>
      </c>
      <c r="G1182">
        <v>0</v>
      </c>
      <c r="H1182" s="238">
        <v>4</v>
      </c>
      <c r="I1182" t="s">
        <v>2613</v>
      </c>
      <c r="J1182" t="s">
        <v>1409</v>
      </c>
      <c r="K1182">
        <v>4208</v>
      </c>
      <c r="L1182">
        <v>0</v>
      </c>
      <c r="M1182" t="s">
        <v>1411</v>
      </c>
    </row>
    <row r="1183" spans="1:14" hidden="1" x14ac:dyDescent="0.25">
      <c r="A1183" t="s">
        <v>1409</v>
      </c>
      <c r="B1183" s="238">
        <v>42081114135</v>
      </c>
      <c r="C1183" s="238" t="s">
        <v>298</v>
      </c>
      <c r="D1183">
        <v>111413</v>
      </c>
      <c r="E1183">
        <v>500</v>
      </c>
      <c r="G1183">
        <v>0</v>
      </c>
      <c r="H1183" s="238">
        <v>5</v>
      </c>
      <c r="I1183" t="s">
        <v>2613</v>
      </c>
      <c r="J1183" t="s">
        <v>1409</v>
      </c>
      <c r="K1183">
        <v>4208</v>
      </c>
      <c r="L1183">
        <v>0</v>
      </c>
      <c r="M1183" t="s">
        <v>1411</v>
      </c>
    </row>
    <row r="1184" spans="1:14" hidden="1" x14ac:dyDescent="0.25">
      <c r="A1184" t="s">
        <v>1409</v>
      </c>
      <c r="B1184" s="238">
        <v>1114031</v>
      </c>
      <c r="C1184" s="233">
        <v>1114031</v>
      </c>
      <c r="D1184">
        <v>111403</v>
      </c>
      <c r="E1184">
        <v>1350</v>
      </c>
      <c r="G1184">
        <v>0</v>
      </c>
      <c r="H1184" s="238">
        <v>1</v>
      </c>
      <c r="I1184" t="s">
        <v>1417</v>
      </c>
      <c r="J1184" t="s">
        <v>1409</v>
      </c>
      <c r="K1184">
        <v>0</v>
      </c>
      <c r="L1184">
        <v>0</v>
      </c>
      <c r="M1184" t="s">
        <v>1411</v>
      </c>
    </row>
    <row r="1185" spans="1:14" hidden="1" x14ac:dyDescent="0.25">
      <c r="A1185" t="s">
        <v>1409</v>
      </c>
      <c r="B1185" s="238">
        <v>1114032</v>
      </c>
      <c r="C1185" s="233">
        <v>1114032</v>
      </c>
      <c r="D1185">
        <v>111403</v>
      </c>
      <c r="E1185">
        <v>1600</v>
      </c>
      <c r="G1185">
        <v>0</v>
      </c>
      <c r="H1185" s="238">
        <v>2</v>
      </c>
      <c r="I1185" t="s">
        <v>1417</v>
      </c>
      <c r="J1185" t="s">
        <v>1409</v>
      </c>
      <c r="K1185">
        <v>0</v>
      </c>
      <c r="L1185">
        <v>0</v>
      </c>
      <c r="M1185" t="s">
        <v>1411</v>
      </c>
    </row>
    <row r="1186" spans="1:14" hidden="1" x14ac:dyDescent="0.25">
      <c r="A1186" t="s">
        <v>1409</v>
      </c>
      <c r="B1186" s="238">
        <v>1114033</v>
      </c>
      <c r="C1186" s="233">
        <v>1114033</v>
      </c>
      <c r="D1186">
        <v>111403</v>
      </c>
      <c r="E1186">
        <v>1850</v>
      </c>
      <c r="G1186">
        <v>0</v>
      </c>
      <c r="H1186" s="238">
        <v>3</v>
      </c>
      <c r="I1186" t="s">
        <v>1417</v>
      </c>
      <c r="J1186" t="s">
        <v>1409</v>
      </c>
      <c r="K1186">
        <v>0</v>
      </c>
      <c r="L1186">
        <v>0</v>
      </c>
      <c r="M1186" t="s">
        <v>1411</v>
      </c>
    </row>
    <row r="1187" spans="1:14" hidden="1" x14ac:dyDescent="0.25">
      <c r="A1187" t="s">
        <v>1409</v>
      </c>
      <c r="B1187" s="238">
        <v>1114034</v>
      </c>
      <c r="C1187" s="233">
        <v>1114034</v>
      </c>
      <c r="D1187">
        <v>111403</v>
      </c>
      <c r="E1187">
        <v>1680</v>
      </c>
      <c r="G1187">
        <v>0</v>
      </c>
      <c r="H1187" s="238">
        <v>4</v>
      </c>
      <c r="I1187" t="s">
        <v>1417</v>
      </c>
      <c r="J1187" t="s">
        <v>1409</v>
      </c>
      <c r="K1187">
        <v>0</v>
      </c>
      <c r="L1187">
        <v>0</v>
      </c>
      <c r="M1187" t="s">
        <v>1411</v>
      </c>
    </row>
    <row r="1188" spans="1:14" hidden="1" x14ac:dyDescent="0.25">
      <c r="A1188" t="s">
        <v>1409</v>
      </c>
      <c r="B1188" s="238">
        <v>1114035</v>
      </c>
      <c r="C1188" s="233">
        <v>1114035</v>
      </c>
      <c r="D1188">
        <v>111403</v>
      </c>
      <c r="E1188">
        <v>1945</v>
      </c>
      <c r="G1188">
        <v>0</v>
      </c>
      <c r="H1188" s="238">
        <v>5</v>
      </c>
      <c r="I1188" t="s">
        <v>1417</v>
      </c>
      <c r="J1188" t="s">
        <v>1409</v>
      </c>
      <c r="K1188">
        <v>0</v>
      </c>
      <c r="L1188">
        <v>0</v>
      </c>
      <c r="M1188" t="s">
        <v>1411</v>
      </c>
    </row>
    <row r="1189" spans="1:14" hidden="1" x14ac:dyDescent="0.25">
      <c r="A1189" t="s">
        <v>404</v>
      </c>
      <c r="B1189" s="238">
        <v>1114931</v>
      </c>
      <c r="C1189" s="233">
        <v>1114931</v>
      </c>
      <c r="D1189">
        <v>111493</v>
      </c>
      <c r="E1189">
        <v>55</v>
      </c>
      <c r="G1189">
        <v>0</v>
      </c>
      <c r="H1189" s="238">
        <v>1</v>
      </c>
      <c r="I1189" t="s">
        <v>1471</v>
      </c>
      <c r="J1189" t="s">
        <v>404</v>
      </c>
      <c r="K1189">
        <v>0</v>
      </c>
      <c r="L1189">
        <v>0</v>
      </c>
      <c r="M1189" t="s">
        <v>2614</v>
      </c>
    </row>
    <row r="1190" spans="1:14" hidden="1" x14ac:dyDescent="0.25">
      <c r="A1190" t="s">
        <v>404</v>
      </c>
      <c r="B1190" s="238">
        <v>1114932</v>
      </c>
      <c r="C1190" s="233">
        <v>1114932</v>
      </c>
      <c r="D1190">
        <v>111493</v>
      </c>
      <c r="E1190">
        <v>55</v>
      </c>
      <c r="G1190">
        <v>0</v>
      </c>
      <c r="H1190" s="238">
        <v>2</v>
      </c>
      <c r="I1190" t="s">
        <v>1471</v>
      </c>
      <c r="J1190" t="s">
        <v>404</v>
      </c>
      <c r="K1190">
        <v>0</v>
      </c>
      <c r="L1190">
        <v>0</v>
      </c>
      <c r="M1190" t="s">
        <v>2614</v>
      </c>
    </row>
    <row r="1191" spans="1:14" hidden="1" x14ac:dyDescent="0.25">
      <c r="A1191" t="s">
        <v>404</v>
      </c>
      <c r="B1191" s="238">
        <v>1114933</v>
      </c>
      <c r="C1191" s="233">
        <v>1114933</v>
      </c>
      <c r="D1191">
        <v>111493</v>
      </c>
      <c r="E1191">
        <v>55</v>
      </c>
      <c r="G1191">
        <v>0</v>
      </c>
      <c r="H1191" s="238">
        <v>3</v>
      </c>
      <c r="I1191" t="s">
        <v>1471</v>
      </c>
      <c r="J1191" t="s">
        <v>404</v>
      </c>
      <c r="K1191">
        <v>0</v>
      </c>
      <c r="L1191">
        <v>0</v>
      </c>
      <c r="M1191" t="s">
        <v>2614</v>
      </c>
    </row>
    <row r="1192" spans="1:14" hidden="1" x14ac:dyDescent="0.25">
      <c r="A1192" t="s">
        <v>404</v>
      </c>
      <c r="B1192" s="238">
        <v>1114934</v>
      </c>
      <c r="C1192" s="233">
        <v>1114934</v>
      </c>
      <c r="D1192">
        <v>111493</v>
      </c>
      <c r="E1192">
        <v>55</v>
      </c>
      <c r="G1192">
        <v>0</v>
      </c>
      <c r="H1192" s="238">
        <v>4</v>
      </c>
      <c r="I1192" t="s">
        <v>1471</v>
      </c>
      <c r="J1192" t="s">
        <v>404</v>
      </c>
      <c r="K1192">
        <v>0</v>
      </c>
      <c r="L1192">
        <v>0</v>
      </c>
      <c r="M1192" t="s">
        <v>2614</v>
      </c>
    </row>
    <row r="1193" spans="1:14" hidden="1" x14ac:dyDescent="0.25">
      <c r="A1193" t="s">
        <v>404</v>
      </c>
      <c r="B1193" s="238">
        <v>1114935</v>
      </c>
      <c r="C1193" s="233">
        <v>1114935</v>
      </c>
      <c r="D1193">
        <v>111493</v>
      </c>
      <c r="E1193">
        <v>55</v>
      </c>
      <c r="G1193">
        <v>0</v>
      </c>
      <c r="H1193" s="238">
        <v>5</v>
      </c>
      <c r="I1193" t="s">
        <v>1471</v>
      </c>
      <c r="J1193" t="s">
        <v>404</v>
      </c>
      <c r="K1193">
        <v>0</v>
      </c>
      <c r="L1193">
        <v>0</v>
      </c>
      <c r="M1193" t="s">
        <v>2614</v>
      </c>
    </row>
    <row r="1194" spans="1:14" hidden="1" x14ac:dyDescent="0.25">
      <c r="A1194" t="s">
        <v>387</v>
      </c>
      <c r="B1194" s="238">
        <v>1113831</v>
      </c>
      <c r="C1194" s="233">
        <v>1113831</v>
      </c>
      <c r="D1194">
        <v>111383</v>
      </c>
      <c r="E1194">
        <v>210</v>
      </c>
      <c r="G1194">
        <v>0</v>
      </c>
      <c r="H1194" s="238">
        <v>1</v>
      </c>
      <c r="I1194" t="s">
        <v>1401</v>
      </c>
      <c r="J1194" t="s">
        <v>387</v>
      </c>
      <c r="K1194">
        <v>0</v>
      </c>
      <c r="L1194">
        <v>0</v>
      </c>
      <c r="M1194" t="s">
        <v>2593</v>
      </c>
    </row>
    <row r="1195" spans="1:14" hidden="1" x14ac:dyDescent="0.25">
      <c r="A1195" t="s">
        <v>387</v>
      </c>
      <c r="B1195" s="238">
        <v>1113832</v>
      </c>
      <c r="C1195" s="233">
        <v>1113832</v>
      </c>
      <c r="D1195">
        <v>111383</v>
      </c>
      <c r="E1195">
        <v>280</v>
      </c>
      <c r="G1195">
        <v>0</v>
      </c>
      <c r="H1195" s="238">
        <v>2</v>
      </c>
      <c r="I1195" t="s">
        <v>1401</v>
      </c>
      <c r="J1195" t="s">
        <v>387</v>
      </c>
      <c r="K1195">
        <v>0</v>
      </c>
      <c r="L1195">
        <v>0</v>
      </c>
      <c r="M1195" t="s">
        <v>2593</v>
      </c>
    </row>
    <row r="1196" spans="1:14" hidden="1" x14ac:dyDescent="0.25">
      <c r="A1196" t="s">
        <v>387</v>
      </c>
      <c r="B1196" s="238">
        <v>1113833</v>
      </c>
      <c r="C1196" s="233">
        <v>1113833</v>
      </c>
      <c r="D1196">
        <v>111383</v>
      </c>
      <c r="E1196">
        <v>330</v>
      </c>
      <c r="G1196">
        <v>0</v>
      </c>
      <c r="H1196" s="238">
        <v>3</v>
      </c>
      <c r="I1196" t="s">
        <v>1401</v>
      </c>
      <c r="J1196" t="s">
        <v>387</v>
      </c>
      <c r="K1196">
        <v>0</v>
      </c>
      <c r="L1196">
        <v>0</v>
      </c>
      <c r="M1196" t="s">
        <v>2593</v>
      </c>
    </row>
    <row r="1197" spans="1:14" hidden="1" x14ac:dyDescent="0.25">
      <c r="A1197" t="s">
        <v>387</v>
      </c>
      <c r="B1197" s="238">
        <v>1113834</v>
      </c>
      <c r="C1197" s="233">
        <v>1113834</v>
      </c>
      <c r="D1197">
        <v>111383</v>
      </c>
      <c r="E1197">
        <v>295</v>
      </c>
      <c r="G1197">
        <v>0</v>
      </c>
      <c r="H1197" s="238">
        <v>4</v>
      </c>
      <c r="I1197" t="s">
        <v>1401</v>
      </c>
      <c r="J1197" t="s">
        <v>387</v>
      </c>
      <c r="K1197">
        <v>0</v>
      </c>
      <c r="L1197">
        <v>0</v>
      </c>
      <c r="M1197" t="s">
        <v>2593</v>
      </c>
    </row>
    <row r="1198" spans="1:14" hidden="1" x14ac:dyDescent="0.25">
      <c r="A1198" t="s">
        <v>387</v>
      </c>
      <c r="B1198" s="238">
        <v>1113835</v>
      </c>
      <c r="C1198" s="233">
        <v>1113835</v>
      </c>
      <c r="D1198">
        <v>111383</v>
      </c>
      <c r="E1198">
        <v>350</v>
      </c>
      <c r="G1198">
        <v>0</v>
      </c>
      <c r="H1198" s="238">
        <v>5</v>
      </c>
      <c r="I1198" t="s">
        <v>1401</v>
      </c>
      <c r="J1198" t="s">
        <v>387</v>
      </c>
      <c r="K1198">
        <v>0</v>
      </c>
      <c r="L1198">
        <v>0</v>
      </c>
      <c r="M1198" t="s">
        <v>2593</v>
      </c>
    </row>
    <row r="1199" spans="1:14" hidden="1" x14ac:dyDescent="0.25">
      <c r="A1199" t="s">
        <v>432</v>
      </c>
      <c r="B1199" s="238">
        <v>1130401</v>
      </c>
      <c r="C1199" s="233">
        <v>1130401</v>
      </c>
      <c r="D1199">
        <v>113040</v>
      </c>
      <c r="E1199">
        <v>970</v>
      </c>
      <c r="G1199">
        <v>1</v>
      </c>
      <c r="H1199" s="238">
        <v>1</v>
      </c>
      <c r="I1199" t="s">
        <v>178</v>
      </c>
      <c r="J1199" t="s">
        <v>432</v>
      </c>
      <c r="K1199">
        <v>0</v>
      </c>
      <c r="L1199">
        <v>0</v>
      </c>
      <c r="M1199" t="s">
        <v>2543</v>
      </c>
      <c r="N1199" t="s">
        <v>2610</v>
      </c>
    </row>
    <row r="1200" spans="1:14" hidden="1" x14ac:dyDescent="0.25">
      <c r="A1200" t="s">
        <v>432</v>
      </c>
      <c r="B1200" s="238">
        <v>1130402</v>
      </c>
      <c r="C1200" s="233">
        <v>1130402</v>
      </c>
      <c r="D1200">
        <v>113040</v>
      </c>
      <c r="E1200">
        <v>1055</v>
      </c>
      <c r="G1200">
        <v>1</v>
      </c>
      <c r="H1200" s="238">
        <v>2</v>
      </c>
      <c r="I1200" t="s">
        <v>178</v>
      </c>
      <c r="J1200" t="s">
        <v>432</v>
      </c>
      <c r="K1200">
        <v>0</v>
      </c>
      <c r="L1200">
        <v>0</v>
      </c>
      <c r="M1200" t="s">
        <v>2543</v>
      </c>
      <c r="N1200" t="s">
        <v>2610</v>
      </c>
    </row>
    <row r="1201" spans="1:14" hidden="1" x14ac:dyDescent="0.25">
      <c r="A1201" t="s">
        <v>432</v>
      </c>
      <c r="B1201" s="238">
        <v>1130403</v>
      </c>
      <c r="C1201" s="233">
        <v>1130403</v>
      </c>
      <c r="D1201">
        <v>113040</v>
      </c>
      <c r="E1201">
        <v>1190</v>
      </c>
      <c r="G1201">
        <v>1</v>
      </c>
      <c r="H1201" s="238">
        <v>3</v>
      </c>
      <c r="I1201" t="s">
        <v>178</v>
      </c>
      <c r="J1201" t="s">
        <v>432</v>
      </c>
      <c r="K1201">
        <v>0</v>
      </c>
      <c r="L1201">
        <v>0</v>
      </c>
      <c r="M1201" t="s">
        <v>2543</v>
      </c>
      <c r="N1201" t="s">
        <v>2610</v>
      </c>
    </row>
    <row r="1202" spans="1:14" hidden="1" x14ac:dyDescent="0.25">
      <c r="A1202" t="s">
        <v>432</v>
      </c>
      <c r="B1202" s="238">
        <v>1130404</v>
      </c>
      <c r="C1202" s="233">
        <v>1130404</v>
      </c>
      <c r="D1202">
        <v>113040</v>
      </c>
      <c r="E1202">
        <v>1110</v>
      </c>
      <c r="G1202">
        <v>1</v>
      </c>
      <c r="H1202" s="238">
        <v>4</v>
      </c>
      <c r="I1202" t="s">
        <v>178</v>
      </c>
      <c r="J1202" t="s">
        <v>432</v>
      </c>
      <c r="K1202">
        <v>0</v>
      </c>
      <c r="L1202">
        <v>0</v>
      </c>
      <c r="M1202" t="s">
        <v>2543</v>
      </c>
      <c r="N1202" t="s">
        <v>2610</v>
      </c>
    </row>
    <row r="1203" spans="1:14" hidden="1" x14ac:dyDescent="0.25">
      <c r="A1203" t="s">
        <v>432</v>
      </c>
      <c r="B1203" s="238">
        <v>1130405</v>
      </c>
      <c r="C1203" s="233">
        <v>1130405</v>
      </c>
      <c r="D1203">
        <v>113040</v>
      </c>
      <c r="E1203">
        <v>1250</v>
      </c>
      <c r="G1203">
        <v>1</v>
      </c>
      <c r="H1203" s="238">
        <v>5</v>
      </c>
      <c r="I1203" t="s">
        <v>178</v>
      </c>
      <c r="J1203" t="s">
        <v>432</v>
      </c>
      <c r="K1203">
        <v>0</v>
      </c>
      <c r="L1203">
        <v>0</v>
      </c>
      <c r="M1203" t="s">
        <v>2543</v>
      </c>
      <c r="N1203" t="s">
        <v>2610</v>
      </c>
    </row>
    <row r="1204" spans="1:14" hidden="1" x14ac:dyDescent="0.25">
      <c r="A1204" t="s">
        <v>432</v>
      </c>
      <c r="B1204" s="238">
        <v>1130411</v>
      </c>
      <c r="C1204" s="233">
        <v>1130411</v>
      </c>
      <c r="D1204">
        <v>113041</v>
      </c>
      <c r="F1204" t="s">
        <v>397</v>
      </c>
      <c r="G1204">
        <v>0</v>
      </c>
      <c r="H1204" s="238">
        <v>1</v>
      </c>
      <c r="I1204" t="s">
        <v>565</v>
      </c>
      <c r="J1204" t="s">
        <v>432</v>
      </c>
      <c r="K1204">
        <v>0</v>
      </c>
      <c r="L1204">
        <v>0</v>
      </c>
      <c r="M1204" t="s">
        <v>2543</v>
      </c>
      <c r="N1204" t="s">
        <v>2610</v>
      </c>
    </row>
    <row r="1205" spans="1:14" hidden="1" x14ac:dyDescent="0.25">
      <c r="A1205" t="s">
        <v>432</v>
      </c>
      <c r="B1205" s="238">
        <v>1130412</v>
      </c>
      <c r="C1205" s="233">
        <v>1130412</v>
      </c>
      <c r="D1205">
        <v>113041</v>
      </c>
      <c r="F1205" t="s">
        <v>397</v>
      </c>
      <c r="G1205">
        <v>0</v>
      </c>
      <c r="H1205" s="238">
        <v>2</v>
      </c>
      <c r="I1205" t="s">
        <v>565</v>
      </c>
      <c r="J1205" t="s">
        <v>432</v>
      </c>
      <c r="K1205">
        <v>0</v>
      </c>
      <c r="L1205">
        <v>0</v>
      </c>
      <c r="M1205" t="s">
        <v>2543</v>
      </c>
      <c r="N1205" t="s">
        <v>2610</v>
      </c>
    </row>
    <row r="1206" spans="1:14" hidden="1" x14ac:dyDescent="0.25">
      <c r="A1206" t="s">
        <v>432</v>
      </c>
      <c r="B1206" s="238">
        <v>1130413</v>
      </c>
      <c r="C1206" s="233">
        <v>1130413</v>
      </c>
      <c r="D1206">
        <v>113041</v>
      </c>
      <c r="F1206" t="s">
        <v>397</v>
      </c>
      <c r="G1206">
        <v>0</v>
      </c>
      <c r="H1206" s="238">
        <v>3</v>
      </c>
      <c r="I1206" t="s">
        <v>565</v>
      </c>
      <c r="J1206" t="s">
        <v>432</v>
      </c>
      <c r="K1206">
        <v>0</v>
      </c>
      <c r="L1206">
        <v>0</v>
      </c>
      <c r="M1206" t="s">
        <v>2543</v>
      </c>
      <c r="N1206" t="s">
        <v>2610</v>
      </c>
    </row>
    <row r="1207" spans="1:14" hidden="1" x14ac:dyDescent="0.25">
      <c r="A1207" t="s">
        <v>432</v>
      </c>
      <c r="B1207" s="238">
        <v>1130414</v>
      </c>
      <c r="C1207" s="233">
        <v>1130414</v>
      </c>
      <c r="D1207">
        <v>113041</v>
      </c>
      <c r="F1207" t="s">
        <v>397</v>
      </c>
      <c r="G1207">
        <v>0</v>
      </c>
      <c r="H1207" s="238">
        <v>4</v>
      </c>
      <c r="I1207" t="s">
        <v>565</v>
      </c>
      <c r="J1207" t="s">
        <v>432</v>
      </c>
      <c r="K1207">
        <v>0</v>
      </c>
      <c r="L1207">
        <v>0</v>
      </c>
      <c r="M1207" t="s">
        <v>2543</v>
      </c>
      <c r="N1207" t="s">
        <v>2610</v>
      </c>
    </row>
    <row r="1208" spans="1:14" hidden="1" x14ac:dyDescent="0.25">
      <c r="A1208" t="s">
        <v>432</v>
      </c>
      <c r="B1208" s="238">
        <v>1130415</v>
      </c>
      <c r="C1208" s="233">
        <v>1130415</v>
      </c>
      <c r="D1208">
        <v>113041</v>
      </c>
      <c r="F1208" t="s">
        <v>397</v>
      </c>
      <c r="G1208">
        <v>0</v>
      </c>
      <c r="H1208" s="238">
        <v>5</v>
      </c>
      <c r="I1208" t="s">
        <v>565</v>
      </c>
      <c r="J1208" t="s">
        <v>432</v>
      </c>
      <c r="K1208">
        <v>0</v>
      </c>
      <c r="L1208">
        <v>0</v>
      </c>
      <c r="M1208" t="s">
        <v>2543</v>
      </c>
      <c r="N1208" t="s">
        <v>2610</v>
      </c>
    </row>
    <row r="1209" spans="1:14" hidden="1" x14ac:dyDescent="0.25">
      <c r="A1209" t="s">
        <v>432</v>
      </c>
      <c r="B1209" s="238">
        <v>1130441</v>
      </c>
      <c r="C1209" s="233">
        <v>1130441</v>
      </c>
      <c r="D1209">
        <v>113044</v>
      </c>
      <c r="E1209">
        <v>1490</v>
      </c>
      <c r="G1209">
        <v>1</v>
      </c>
      <c r="H1209" s="238">
        <v>1</v>
      </c>
      <c r="I1209" t="s">
        <v>179</v>
      </c>
      <c r="J1209" t="s">
        <v>432</v>
      </c>
      <c r="K1209">
        <v>0</v>
      </c>
      <c r="L1209">
        <v>0</v>
      </c>
      <c r="M1209" t="s">
        <v>2543</v>
      </c>
      <c r="N1209" t="s">
        <v>2610</v>
      </c>
    </row>
    <row r="1210" spans="1:14" hidden="1" x14ac:dyDescent="0.25">
      <c r="A1210" t="s">
        <v>432</v>
      </c>
      <c r="B1210" s="238">
        <v>1130442</v>
      </c>
      <c r="C1210" s="233">
        <v>1130442</v>
      </c>
      <c r="D1210">
        <v>113044</v>
      </c>
      <c r="E1210">
        <v>1615</v>
      </c>
      <c r="G1210">
        <v>1</v>
      </c>
      <c r="H1210" s="238">
        <v>2</v>
      </c>
      <c r="I1210" t="s">
        <v>179</v>
      </c>
      <c r="J1210" t="s">
        <v>432</v>
      </c>
      <c r="K1210">
        <v>0</v>
      </c>
      <c r="L1210">
        <v>0</v>
      </c>
      <c r="M1210" t="s">
        <v>2543</v>
      </c>
      <c r="N1210" t="s">
        <v>2610</v>
      </c>
    </row>
    <row r="1211" spans="1:14" hidden="1" x14ac:dyDescent="0.25">
      <c r="A1211" t="s">
        <v>432</v>
      </c>
      <c r="B1211" s="238">
        <v>1130443</v>
      </c>
      <c r="C1211" s="233">
        <v>1130443</v>
      </c>
      <c r="D1211">
        <v>113044</v>
      </c>
      <c r="E1211">
        <v>1805</v>
      </c>
      <c r="G1211">
        <v>1</v>
      </c>
      <c r="H1211" s="238">
        <v>3</v>
      </c>
      <c r="I1211" t="s">
        <v>179</v>
      </c>
      <c r="J1211" t="s">
        <v>432</v>
      </c>
      <c r="K1211">
        <v>0</v>
      </c>
      <c r="L1211">
        <v>0</v>
      </c>
      <c r="M1211" t="s">
        <v>2543</v>
      </c>
      <c r="N1211" t="s">
        <v>2610</v>
      </c>
    </row>
    <row r="1212" spans="1:14" hidden="1" x14ac:dyDescent="0.25">
      <c r="A1212" t="s">
        <v>432</v>
      </c>
      <c r="B1212" s="238">
        <v>1130444</v>
      </c>
      <c r="C1212" s="233">
        <v>1130444</v>
      </c>
      <c r="D1212">
        <v>113044</v>
      </c>
      <c r="E1212">
        <v>1700</v>
      </c>
      <c r="G1212">
        <v>1</v>
      </c>
      <c r="H1212" s="238">
        <v>4</v>
      </c>
      <c r="I1212" t="s">
        <v>179</v>
      </c>
      <c r="J1212" t="s">
        <v>432</v>
      </c>
      <c r="K1212">
        <v>0</v>
      </c>
      <c r="L1212">
        <v>0</v>
      </c>
      <c r="M1212" t="s">
        <v>2543</v>
      </c>
      <c r="N1212" t="s">
        <v>2610</v>
      </c>
    </row>
    <row r="1213" spans="1:14" hidden="1" x14ac:dyDescent="0.25">
      <c r="A1213" t="s">
        <v>432</v>
      </c>
      <c r="B1213" s="238">
        <v>1130445</v>
      </c>
      <c r="C1213" s="233">
        <v>1130445</v>
      </c>
      <c r="D1213">
        <v>113044</v>
      </c>
      <c r="E1213">
        <v>1900</v>
      </c>
      <c r="G1213">
        <v>1</v>
      </c>
      <c r="H1213" s="238">
        <v>5</v>
      </c>
      <c r="I1213" t="s">
        <v>179</v>
      </c>
      <c r="J1213" t="s">
        <v>432</v>
      </c>
      <c r="K1213">
        <v>0</v>
      </c>
      <c r="L1213">
        <v>0</v>
      </c>
      <c r="M1213" t="s">
        <v>2543</v>
      </c>
      <c r="N1213" t="s">
        <v>2610</v>
      </c>
    </row>
    <row r="1214" spans="1:14" hidden="1" x14ac:dyDescent="0.25">
      <c r="A1214" t="s">
        <v>432</v>
      </c>
      <c r="B1214" s="238">
        <v>1130451</v>
      </c>
      <c r="C1214" s="233">
        <v>1130451</v>
      </c>
      <c r="D1214">
        <v>113045</v>
      </c>
      <c r="F1214" t="s">
        <v>397</v>
      </c>
      <c r="G1214">
        <v>0</v>
      </c>
      <c r="H1214" s="238">
        <v>1</v>
      </c>
      <c r="I1214" t="s">
        <v>571</v>
      </c>
      <c r="J1214" t="s">
        <v>432</v>
      </c>
      <c r="K1214">
        <v>0</v>
      </c>
      <c r="L1214">
        <v>0</v>
      </c>
      <c r="M1214" t="s">
        <v>2543</v>
      </c>
      <c r="N1214" t="s">
        <v>2610</v>
      </c>
    </row>
    <row r="1215" spans="1:14" hidden="1" x14ac:dyDescent="0.25">
      <c r="A1215" t="s">
        <v>432</v>
      </c>
      <c r="B1215" s="238">
        <v>1130452</v>
      </c>
      <c r="C1215" s="233">
        <v>1130452</v>
      </c>
      <c r="D1215">
        <v>113045</v>
      </c>
      <c r="F1215" t="s">
        <v>397</v>
      </c>
      <c r="G1215">
        <v>0</v>
      </c>
      <c r="H1215" s="238">
        <v>2</v>
      </c>
      <c r="I1215" t="s">
        <v>571</v>
      </c>
      <c r="J1215" t="s">
        <v>432</v>
      </c>
      <c r="K1215">
        <v>0</v>
      </c>
      <c r="L1215">
        <v>0</v>
      </c>
      <c r="M1215" t="s">
        <v>2543</v>
      </c>
      <c r="N1215" t="s">
        <v>2610</v>
      </c>
    </row>
    <row r="1216" spans="1:14" hidden="1" x14ac:dyDescent="0.25">
      <c r="A1216" t="s">
        <v>432</v>
      </c>
      <c r="B1216" s="238">
        <v>1130453</v>
      </c>
      <c r="C1216" s="233">
        <v>1130453</v>
      </c>
      <c r="D1216">
        <v>113045</v>
      </c>
      <c r="F1216" t="s">
        <v>397</v>
      </c>
      <c r="G1216">
        <v>0</v>
      </c>
      <c r="H1216" s="238">
        <v>3</v>
      </c>
      <c r="I1216" t="s">
        <v>571</v>
      </c>
      <c r="J1216" t="s">
        <v>432</v>
      </c>
      <c r="K1216">
        <v>0</v>
      </c>
      <c r="L1216">
        <v>0</v>
      </c>
      <c r="M1216" t="s">
        <v>2543</v>
      </c>
      <c r="N1216" t="s">
        <v>2610</v>
      </c>
    </row>
    <row r="1217" spans="1:14" hidden="1" x14ac:dyDescent="0.25">
      <c r="A1217" t="s">
        <v>432</v>
      </c>
      <c r="B1217" s="238">
        <v>1130454</v>
      </c>
      <c r="C1217" s="233">
        <v>1130454</v>
      </c>
      <c r="D1217">
        <v>113045</v>
      </c>
      <c r="F1217" t="s">
        <v>397</v>
      </c>
      <c r="G1217">
        <v>0</v>
      </c>
      <c r="H1217" s="238">
        <v>4</v>
      </c>
      <c r="I1217" t="s">
        <v>571</v>
      </c>
      <c r="J1217" t="s">
        <v>432</v>
      </c>
      <c r="K1217">
        <v>0</v>
      </c>
      <c r="L1217">
        <v>0</v>
      </c>
      <c r="M1217" t="s">
        <v>2543</v>
      </c>
      <c r="N1217" t="s">
        <v>2610</v>
      </c>
    </row>
    <row r="1218" spans="1:14" hidden="1" x14ac:dyDescent="0.25">
      <c r="A1218" t="s">
        <v>432</v>
      </c>
      <c r="B1218" s="238">
        <v>1130455</v>
      </c>
      <c r="C1218" s="233">
        <v>1130455</v>
      </c>
      <c r="D1218">
        <v>113045</v>
      </c>
      <c r="F1218" t="s">
        <v>397</v>
      </c>
      <c r="G1218">
        <v>0</v>
      </c>
      <c r="H1218" s="238">
        <v>5</v>
      </c>
      <c r="I1218" t="s">
        <v>571</v>
      </c>
      <c r="J1218" t="s">
        <v>432</v>
      </c>
      <c r="K1218">
        <v>0</v>
      </c>
      <c r="L1218">
        <v>0</v>
      </c>
      <c r="M1218" t="s">
        <v>2543</v>
      </c>
      <c r="N1218" t="s">
        <v>2610</v>
      </c>
    </row>
    <row r="1219" spans="1:14" hidden="1" x14ac:dyDescent="0.25">
      <c r="A1219" t="s">
        <v>432</v>
      </c>
      <c r="B1219" s="238">
        <v>1130421</v>
      </c>
      <c r="C1219" s="233">
        <v>1130421</v>
      </c>
      <c r="D1219">
        <v>113042</v>
      </c>
      <c r="E1219">
        <v>1110</v>
      </c>
      <c r="G1219">
        <v>1</v>
      </c>
      <c r="H1219" s="238">
        <v>1</v>
      </c>
      <c r="I1219" t="s">
        <v>180</v>
      </c>
      <c r="J1219" t="s">
        <v>432</v>
      </c>
      <c r="K1219">
        <v>0</v>
      </c>
      <c r="L1219">
        <v>0</v>
      </c>
      <c r="M1219" t="s">
        <v>2543</v>
      </c>
      <c r="N1219" t="s">
        <v>2610</v>
      </c>
    </row>
    <row r="1220" spans="1:14" hidden="1" x14ac:dyDescent="0.25">
      <c r="A1220" t="s">
        <v>432</v>
      </c>
      <c r="B1220" s="238">
        <v>1130422</v>
      </c>
      <c r="C1220" s="233">
        <v>1130422</v>
      </c>
      <c r="D1220">
        <v>113042</v>
      </c>
      <c r="E1220">
        <v>1305</v>
      </c>
      <c r="G1220">
        <v>1</v>
      </c>
      <c r="H1220" s="238">
        <v>2</v>
      </c>
      <c r="I1220" t="s">
        <v>180</v>
      </c>
      <c r="J1220" t="s">
        <v>432</v>
      </c>
      <c r="K1220">
        <v>0</v>
      </c>
      <c r="L1220">
        <v>0</v>
      </c>
      <c r="M1220" t="s">
        <v>2543</v>
      </c>
      <c r="N1220" t="s">
        <v>2610</v>
      </c>
    </row>
    <row r="1221" spans="1:14" hidden="1" x14ac:dyDescent="0.25">
      <c r="A1221" t="s">
        <v>432</v>
      </c>
      <c r="B1221" s="238">
        <v>1130423</v>
      </c>
      <c r="C1221" s="233">
        <v>1130423</v>
      </c>
      <c r="D1221">
        <v>113042</v>
      </c>
      <c r="E1221">
        <v>1470</v>
      </c>
      <c r="G1221">
        <v>1</v>
      </c>
      <c r="H1221" s="238">
        <v>3</v>
      </c>
      <c r="I1221" t="s">
        <v>180</v>
      </c>
      <c r="J1221" t="s">
        <v>432</v>
      </c>
      <c r="K1221">
        <v>0</v>
      </c>
      <c r="L1221">
        <v>0</v>
      </c>
      <c r="M1221" t="s">
        <v>2543</v>
      </c>
      <c r="N1221" t="s">
        <v>2610</v>
      </c>
    </row>
    <row r="1222" spans="1:14" hidden="1" x14ac:dyDescent="0.25">
      <c r="A1222" t="s">
        <v>432</v>
      </c>
      <c r="B1222" s="238">
        <v>1130424</v>
      </c>
      <c r="C1222" s="233">
        <v>1130424</v>
      </c>
      <c r="D1222">
        <v>113042</v>
      </c>
      <c r="E1222">
        <v>1375</v>
      </c>
      <c r="G1222">
        <v>1</v>
      </c>
      <c r="H1222" s="238">
        <v>4</v>
      </c>
      <c r="I1222" t="s">
        <v>180</v>
      </c>
      <c r="J1222" t="s">
        <v>432</v>
      </c>
      <c r="K1222">
        <v>0</v>
      </c>
      <c r="L1222">
        <v>0</v>
      </c>
      <c r="M1222" t="s">
        <v>2543</v>
      </c>
      <c r="N1222" t="s">
        <v>2610</v>
      </c>
    </row>
    <row r="1223" spans="1:14" hidden="1" x14ac:dyDescent="0.25">
      <c r="A1223" t="s">
        <v>432</v>
      </c>
      <c r="B1223" s="238">
        <v>1130425</v>
      </c>
      <c r="C1223" s="233">
        <v>1130425</v>
      </c>
      <c r="D1223">
        <v>113042</v>
      </c>
      <c r="E1223">
        <v>1545</v>
      </c>
      <c r="G1223">
        <v>1</v>
      </c>
      <c r="H1223" s="238">
        <v>5</v>
      </c>
      <c r="I1223" t="s">
        <v>180</v>
      </c>
      <c r="J1223" t="s">
        <v>432</v>
      </c>
      <c r="K1223">
        <v>0</v>
      </c>
      <c r="L1223">
        <v>0</v>
      </c>
      <c r="M1223" t="s">
        <v>2543</v>
      </c>
      <c r="N1223" t="s">
        <v>2610</v>
      </c>
    </row>
    <row r="1224" spans="1:14" hidden="1" x14ac:dyDescent="0.25">
      <c r="A1224" t="s">
        <v>432</v>
      </c>
      <c r="B1224" s="238">
        <v>1130431</v>
      </c>
      <c r="C1224" s="233">
        <v>1130431</v>
      </c>
      <c r="D1224">
        <v>113043</v>
      </c>
      <c r="F1224" t="s">
        <v>397</v>
      </c>
      <c r="G1224">
        <v>0</v>
      </c>
      <c r="H1224" s="238">
        <v>1</v>
      </c>
      <c r="I1224" t="s">
        <v>568</v>
      </c>
      <c r="J1224" t="s">
        <v>432</v>
      </c>
      <c r="K1224">
        <v>0</v>
      </c>
      <c r="L1224">
        <v>0</v>
      </c>
      <c r="M1224" t="s">
        <v>2543</v>
      </c>
      <c r="N1224" t="s">
        <v>2610</v>
      </c>
    </row>
    <row r="1225" spans="1:14" hidden="1" x14ac:dyDescent="0.25">
      <c r="A1225" t="s">
        <v>432</v>
      </c>
      <c r="B1225" s="238">
        <v>1130432</v>
      </c>
      <c r="C1225" s="233">
        <v>1130432</v>
      </c>
      <c r="D1225">
        <v>113043</v>
      </c>
      <c r="F1225" t="s">
        <v>397</v>
      </c>
      <c r="G1225">
        <v>0</v>
      </c>
      <c r="H1225" s="238">
        <v>2</v>
      </c>
      <c r="I1225" t="s">
        <v>568</v>
      </c>
      <c r="J1225" t="s">
        <v>432</v>
      </c>
      <c r="K1225">
        <v>0</v>
      </c>
      <c r="L1225">
        <v>0</v>
      </c>
      <c r="M1225" t="s">
        <v>2543</v>
      </c>
      <c r="N1225" t="s">
        <v>2610</v>
      </c>
    </row>
    <row r="1226" spans="1:14" hidden="1" x14ac:dyDescent="0.25">
      <c r="A1226" t="s">
        <v>432</v>
      </c>
      <c r="B1226" s="238">
        <v>1130433</v>
      </c>
      <c r="C1226" s="233">
        <v>1130433</v>
      </c>
      <c r="D1226">
        <v>113043</v>
      </c>
      <c r="F1226" t="s">
        <v>397</v>
      </c>
      <c r="G1226">
        <v>0</v>
      </c>
      <c r="H1226" s="238">
        <v>3</v>
      </c>
      <c r="I1226" t="s">
        <v>568</v>
      </c>
      <c r="J1226" t="s">
        <v>432</v>
      </c>
      <c r="K1226">
        <v>0</v>
      </c>
      <c r="L1226">
        <v>0</v>
      </c>
      <c r="M1226" t="s">
        <v>2543</v>
      </c>
      <c r="N1226" t="s">
        <v>2610</v>
      </c>
    </row>
    <row r="1227" spans="1:14" hidden="1" x14ac:dyDescent="0.25">
      <c r="A1227" t="s">
        <v>432</v>
      </c>
      <c r="B1227" s="238">
        <v>1130434</v>
      </c>
      <c r="C1227" s="233">
        <v>1130434</v>
      </c>
      <c r="D1227">
        <v>113043</v>
      </c>
      <c r="F1227" t="s">
        <v>397</v>
      </c>
      <c r="G1227">
        <v>0</v>
      </c>
      <c r="H1227" s="238">
        <v>4</v>
      </c>
      <c r="I1227" t="s">
        <v>568</v>
      </c>
      <c r="J1227" t="s">
        <v>432</v>
      </c>
      <c r="K1227">
        <v>0</v>
      </c>
      <c r="L1227">
        <v>0</v>
      </c>
      <c r="M1227" t="s">
        <v>2543</v>
      </c>
      <c r="N1227" t="s">
        <v>2610</v>
      </c>
    </row>
    <row r="1228" spans="1:14" hidden="1" x14ac:dyDescent="0.25">
      <c r="A1228" t="s">
        <v>432</v>
      </c>
      <c r="B1228" s="238">
        <v>1130435</v>
      </c>
      <c r="C1228" s="233">
        <v>1130435</v>
      </c>
      <c r="D1228">
        <v>113043</v>
      </c>
      <c r="F1228" t="s">
        <v>397</v>
      </c>
      <c r="G1228">
        <v>0</v>
      </c>
      <c r="H1228" s="238">
        <v>5</v>
      </c>
      <c r="I1228" t="s">
        <v>568</v>
      </c>
      <c r="J1228" t="s">
        <v>432</v>
      </c>
      <c r="K1228">
        <v>0</v>
      </c>
      <c r="L1228">
        <v>0</v>
      </c>
      <c r="M1228" t="s">
        <v>2543</v>
      </c>
      <c r="N1228" t="s">
        <v>2610</v>
      </c>
    </row>
    <row r="1229" spans="1:14" hidden="1" x14ac:dyDescent="0.25">
      <c r="A1229" t="s">
        <v>432</v>
      </c>
      <c r="B1229" s="238">
        <v>24011130421</v>
      </c>
      <c r="C1229" s="238" t="s">
        <v>298</v>
      </c>
      <c r="D1229">
        <v>113042</v>
      </c>
      <c r="E1229">
        <v>410</v>
      </c>
      <c r="G1229">
        <v>0</v>
      </c>
      <c r="H1229" s="238">
        <v>1</v>
      </c>
      <c r="I1229" t="s">
        <v>2979</v>
      </c>
      <c r="J1229" t="s">
        <v>432</v>
      </c>
      <c r="K1229">
        <v>2401</v>
      </c>
      <c r="L1229">
        <v>0</v>
      </c>
      <c r="M1229" t="s">
        <v>2543</v>
      </c>
      <c r="N1229" t="s">
        <v>2610</v>
      </c>
    </row>
    <row r="1230" spans="1:14" hidden="1" x14ac:dyDescent="0.25">
      <c r="A1230" t="s">
        <v>432</v>
      </c>
      <c r="B1230" s="238">
        <v>24011130422</v>
      </c>
      <c r="C1230" s="238" t="s">
        <v>298</v>
      </c>
      <c r="D1230">
        <v>113042</v>
      </c>
      <c r="E1230">
        <v>485</v>
      </c>
      <c r="G1230">
        <v>0</v>
      </c>
      <c r="H1230" s="238">
        <v>2</v>
      </c>
      <c r="I1230" t="s">
        <v>2980</v>
      </c>
      <c r="J1230" t="s">
        <v>432</v>
      </c>
      <c r="K1230">
        <v>2401</v>
      </c>
      <c r="L1230">
        <v>0</v>
      </c>
      <c r="M1230" t="s">
        <v>2543</v>
      </c>
      <c r="N1230" t="s">
        <v>2610</v>
      </c>
    </row>
    <row r="1231" spans="1:14" hidden="1" x14ac:dyDescent="0.25">
      <c r="A1231" t="s">
        <v>432</v>
      </c>
      <c r="B1231" s="238">
        <v>24011130423</v>
      </c>
      <c r="C1231" s="238" t="s">
        <v>298</v>
      </c>
      <c r="D1231">
        <v>113042</v>
      </c>
      <c r="E1231">
        <v>545</v>
      </c>
      <c r="G1231">
        <v>0</v>
      </c>
      <c r="H1231" s="238">
        <v>3</v>
      </c>
      <c r="I1231" t="s">
        <v>2981</v>
      </c>
      <c r="J1231" t="s">
        <v>432</v>
      </c>
      <c r="K1231">
        <v>2401</v>
      </c>
      <c r="L1231">
        <v>0</v>
      </c>
      <c r="M1231" t="s">
        <v>2543</v>
      </c>
      <c r="N1231" t="s">
        <v>2610</v>
      </c>
    </row>
    <row r="1232" spans="1:14" hidden="1" x14ac:dyDescent="0.25">
      <c r="A1232" t="s">
        <v>432</v>
      </c>
      <c r="B1232" s="238">
        <v>24011130424</v>
      </c>
      <c r="C1232" s="238" t="s">
        <v>298</v>
      </c>
      <c r="D1232">
        <v>113042</v>
      </c>
      <c r="E1232">
        <v>510</v>
      </c>
      <c r="G1232">
        <v>0</v>
      </c>
      <c r="H1232" s="238">
        <v>4</v>
      </c>
      <c r="I1232" t="s">
        <v>2982</v>
      </c>
      <c r="J1232" t="s">
        <v>432</v>
      </c>
      <c r="K1232">
        <v>2401</v>
      </c>
      <c r="L1232">
        <v>0</v>
      </c>
      <c r="M1232" t="s">
        <v>2543</v>
      </c>
      <c r="N1232" t="s">
        <v>2610</v>
      </c>
    </row>
    <row r="1233" spans="1:14" hidden="1" x14ac:dyDescent="0.25">
      <c r="A1233" t="s">
        <v>432</v>
      </c>
      <c r="B1233" s="238">
        <v>24011130425</v>
      </c>
      <c r="C1233" s="238" t="s">
        <v>298</v>
      </c>
      <c r="D1233">
        <v>113042</v>
      </c>
      <c r="E1233">
        <v>570</v>
      </c>
      <c r="G1233">
        <v>0</v>
      </c>
      <c r="H1233" s="238">
        <v>5</v>
      </c>
      <c r="I1233" t="s">
        <v>2983</v>
      </c>
      <c r="J1233" t="s">
        <v>432</v>
      </c>
      <c r="K1233">
        <v>2401</v>
      </c>
      <c r="L1233">
        <v>0</v>
      </c>
      <c r="M1233" t="s">
        <v>2543</v>
      </c>
      <c r="N1233" t="s">
        <v>2610</v>
      </c>
    </row>
    <row r="1234" spans="1:14" hidden="1" x14ac:dyDescent="0.25">
      <c r="A1234" t="s">
        <v>432</v>
      </c>
      <c r="B1234" s="238">
        <v>1164411</v>
      </c>
      <c r="C1234" s="233">
        <v>1164411</v>
      </c>
      <c r="D1234">
        <v>116441</v>
      </c>
      <c r="E1234">
        <v>1295</v>
      </c>
      <c r="G1234">
        <v>1</v>
      </c>
      <c r="H1234" s="238">
        <v>1</v>
      </c>
      <c r="I1234" t="s">
        <v>2394</v>
      </c>
      <c r="J1234" t="s">
        <v>432</v>
      </c>
      <c r="K1234">
        <v>0</v>
      </c>
      <c r="L1234">
        <v>0</v>
      </c>
      <c r="M1234" t="s">
        <v>2543</v>
      </c>
      <c r="N1234" t="s">
        <v>2610</v>
      </c>
    </row>
    <row r="1235" spans="1:14" hidden="1" x14ac:dyDescent="0.25">
      <c r="A1235" t="s">
        <v>432</v>
      </c>
      <c r="B1235" s="238">
        <v>1164412</v>
      </c>
      <c r="C1235" s="233">
        <v>1164412</v>
      </c>
      <c r="D1235">
        <v>116441</v>
      </c>
      <c r="E1235">
        <v>1415</v>
      </c>
      <c r="G1235">
        <v>1</v>
      </c>
      <c r="H1235" s="238">
        <v>2</v>
      </c>
      <c r="I1235" t="s">
        <v>2394</v>
      </c>
      <c r="J1235" t="s">
        <v>432</v>
      </c>
      <c r="K1235">
        <v>0</v>
      </c>
      <c r="L1235">
        <v>0</v>
      </c>
      <c r="M1235" t="s">
        <v>2543</v>
      </c>
      <c r="N1235" t="s">
        <v>2610</v>
      </c>
    </row>
    <row r="1236" spans="1:14" hidden="1" x14ac:dyDescent="0.25">
      <c r="A1236" t="s">
        <v>432</v>
      </c>
      <c r="B1236" s="238">
        <v>1164413</v>
      </c>
      <c r="C1236" s="233">
        <v>1164413</v>
      </c>
      <c r="D1236">
        <v>116441</v>
      </c>
      <c r="E1236">
        <v>1495</v>
      </c>
      <c r="G1236">
        <v>1</v>
      </c>
      <c r="H1236" s="238">
        <v>3</v>
      </c>
      <c r="I1236" t="s">
        <v>2394</v>
      </c>
      <c r="J1236" t="s">
        <v>432</v>
      </c>
      <c r="K1236">
        <v>0</v>
      </c>
      <c r="L1236">
        <v>0</v>
      </c>
      <c r="M1236" t="s">
        <v>2543</v>
      </c>
      <c r="N1236" t="s">
        <v>2610</v>
      </c>
    </row>
    <row r="1237" spans="1:14" hidden="1" x14ac:dyDescent="0.25">
      <c r="A1237" t="s">
        <v>432</v>
      </c>
      <c r="B1237" s="238">
        <v>1164414</v>
      </c>
      <c r="C1237" s="233">
        <v>1164414</v>
      </c>
      <c r="D1237">
        <v>116441</v>
      </c>
      <c r="E1237">
        <v>1490</v>
      </c>
      <c r="G1237">
        <v>1</v>
      </c>
      <c r="H1237" s="238">
        <v>4</v>
      </c>
      <c r="I1237" t="s">
        <v>2394</v>
      </c>
      <c r="J1237" t="s">
        <v>432</v>
      </c>
      <c r="K1237">
        <v>0</v>
      </c>
      <c r="L1237">
        <v>0</v>
      </c>
      <c r="M1237" t="s">
        <v>2543</v>
      </c>
      <c r="N1237" t="s">
        <v>2610</v>
      </c>
    </row>
    <row r="1238" spans="1:14" hidden="1" x14ac:dyDescent="0.25">
      <c r="A1238" t="s">
        <v>432</v>
      </c>
      <c r="B1238" s="238">
        <v>1164415</v>
      </c>
      <c r="C1238" s="233">
        <v>1164415</v>
      </c>
      <c r="D1238">
        <v>116441</v>
      </c>
      <c r="E1238">
        <v>1570</v>
      </c>
      <c r="G1238">
        <v>1</v>
      </c>
      <c r="H1238" s="238">
        <v>5</v>
      </c>
      <c r="I1238" t="s">
        <v>2394</v>
      </c>
      <c r="J1238" t="s">
        <v>432</v>
      </c>
      <c r="K1238">
        <v>0</v>
      </c>
      <c r="L1238">
        <v>0</v>
      </c>
      <c r="M1238" t="s">
        <v>2543</v>
      </c>
      <c r="N1238" t="s">
        <v>2610</v>
      </c>
    </row>
    <row r="1239" spans="1:14" hidden="1" x14ac:dyDescent="0.25">
      <c r="A1239" t="s">
        <v>432</v>
      </c>
      <c r="B1239" s="238">
        <v>1164421</v>
      </c>
      <c r="C1239" s="233">
        <v>1164421</v>
      </c>
      <c r="D1239">
        <v>116442</v>
      </c>
      <c r="F1239" t="s">
        <v>397</v>
      </c>
      <c r="G1239">
        <v>0</v>
      </c>
      <c r="H1239" s="238">
        <v>1</v>
      </c>
      <c r="I1239" t="s">
        <v>2611</v>
      </c>
      <c r="J1239" t="s">
        <v>432</v>
      </c>
      <c r="K1239">
        <v>0</v>
      </c>
      <c r="L1239">
        <v>0</v>
      </c>
      <c r="M1239" t="s">
        <v>2543</v>
      </c>
      <c r="N1239" t="s">
        <v>2610</v>
      </c>
    </row>
    <row r="1240" spans="1:14" hidden="1" x14ac:dyDescent="0.25">
      <c r="A1240" t="s">
        <v>432</v>
      </c>
      <c r="B1240" s="238">
        <v>1164422</v>
      </c>
      <c r="C1240" s="233">
        <v>1164422</v>
      </c>
      <c r="D1240">
        <v>116442</v>
      </c>
      <c r="F1240" t="s">
        <v>397</v>
      </c>
      <c r="G1240">
        <v>0</v>
      </c>
      <c r="H1240" s="238">
        <v>2</v>
      </c>
      <c r="I1240" t="s">
        <v>2611</v>
      </c>
      <c r="J1240" t="s">
        <v>432</v>
      </c>
      <c r="K1240">
        <v>0</v>
      </c>
      <c r="L1240">
        <v>0</v>
      </c>
      <c r="M1240" t="s">
        <v>2543</v>
      </c>
      <c r="N1240" t="s">
        <v>2610</v>
      </c>
    </row>
    <row r="1241" spans="1:14" hidden="1" x14ac:dyDescent="0.25">
      <c r="A1241" t="s">
        <v>432</v>
      </c>
      <c r="B1241" s="238">
        <v>1164423</v>
      </c>
      <c r="C1241" s="233">
        <v>1164423</v>
      </c>
      <c r="D1241">
        <v>116442</v>
      </c>
      <c r="F1241" t="s">
        <v>397</v>
      </c>
      <c r="G1241">
        <v>0</v>
      </c>
      <c r="H1241" s="238">
        <v>3</v>
      </c>
      <c r="I1241" t="s">
        <v>2611</v>
      </c>
      <c r="J1241" t="s">
        <v>432</v>
      </c>
      <c r="K1241">
        <v>0</v>
      </c>
      <c r="L1241">
        <v>0</v>
      </c>
      <c r="M1241" t="s">
        <v>2543</v>
      </c>
      <c r="N1241" t="s">
        <v>2610</v>
      </c>
    </row>
    <row r="1242" spans="1:14" hidden="1" x14ac:dyDescent="0.25">
      <c r="A1242" t="s">
        <v>432</v>
      </c>
      <c r="B1242" s="238">
        <v>1164424</v>
      </c>
      <c r="C1242" s="233">
        <v>1164424</v>
      </c>
      <c r="D1242">
        <v>116442</v>
      </c>
      <c r="F1242" t="s">
        <v>397</v>
      </c>
      <c r="G1242">
        <v>0</v>
      </c>
      <c r="H1242" s="238">
        <v>4</v>
      </c>
      <c r="I1242" t="s">
        <v>2611</v>
      </c>
      <c r="J1242" t="s">
        <v>432</v>
      </c>
      <c r="K1242">
        <v>0</v>
      </c>
      <c r="L1242">
        <v>0</v>
      </c>
      <c r="M1242" t="s">
        <v>2543</v>
      </c>
      <c r="N1242" t="s">
        <v>2610</v>
      </c>
    </row>
    <row r="1243" spans="1:14" hidden="1" x14ac:dyDescent="0.25">
      <c r="A1243" t="s">
        <v>432</v>
      </c>
      <c r="B1243" s="238">
        <v>1164425</v>
      </c>
      <c r="C1243" s="233">
        <v>1164425</v>
      </c>
      <c r="D1243">
        <v>116442</v>
      </c>
      <c r="F1243" t="s">
        <v>397</v>
      </c>
      <c r="G1243">
        <v>0</v>
      </c>
      <c r="H1243" s="238">
        <v>5</v>
      </c>
      <c r="I1243" t="s">
        <v>2611</v>
      </c>
      <c r="J1243" t="s">
        <v>432</v>
      </c>
      <c r="K1243">
        <v>0</v>
      </c>
      <c r="L1243">
        <v>0</v>
      </c>
      <c r="M1243" t="s">
        <v>2543</v>
      </c>
      <c r="N1243" t="s">
        <v>2610</v>
      </c>
    </row>
    <row r="1244" spans="1:14" hidden="1" x14ac:dyDescent="0.25">
      <c r="A1244" t="s">
        <v>432</v>
      </c>
      <c r="B1244" s="238">
        <v>1164431</v>
      </c>
      <c r="C1244" s="233">
        <v>1164431</v>
      </c>
      <c r="D1244">
        <v>116443</v>
      </c>
      <c r="E1244">
        <v>1150</v>
      </c>
      <c r="G1244">
        <v>1</v>
      </c>
      <c r="H1244" s="238">
        <v>1</v>
      </c>
      <c r="I1244" t="s">
        <v>2397</v>
      </c>
      <c r="J1244" t="s">
        <v>432</v>
      </c>
      <c r="K1244">
        <v>0</v>
      </c>
      <c r="L1244">
        <v>0</v>
      </c>
      <c r="M1244" t="s">
        <v>2543</v>
      </c>
      <c r="N1244" t="s">
        <v>2610</v>
      </c>
    </row>
    <row r="1245" spans="1:14" hidden="1" x14ac:dyDescent="0.25">
      <c r="A1245" t="s">
        <v>432</v>
      </c>
      <c r="B1245" s="238">
        <v>1164432</v>
      </c>
      <c r="C1245" s="233">
        <v>1164432</v>
      </c>
      <c r="D1245">
        <v>116443</v>
      </c>
      <c r="E1245">
        <v>1275</v>
      </c>
      <c r="G1245">
        <v>1</v>
      </c>
      <c r="H1245" s="238">
        <v>2</v>
      </c>
      <c r="I1245" t="s">
        <v>2397</v>
      </c>
      <c r="J1245" t="s">
        <v>432</v>
      </c>
      <c r="K1245">
        <v>0</v>
      </c>
      <c r="L1245">
        <v>0</v>
      </c>
      <c r="M1245" t="s">
        <v>2543</v>
      </c>
      <c r="N1245" t="s">
        <v>2610</v>
      </c>
    </row>
    <row r="1246" spans="1:14" hidden="1" x14ac:dyDescent="0.25">
      <c r="A1246" t="s">
        <v>432</v>
      </c>
      <c r="B1246" s="238">
        <v>1164433</v>
      </c>
      <c r="C1246" s="233">
        <v>1164433</v>
      </c>
      <c r="D1246">
        <v>116443</v>
      </c>
      <c r="E1246">
        <v>1350</v>
      </c>
      <c r="G1246">
        <v>1</v>
      </c>
      <c r="H1246" s="238">
        <v>3</v>
      </c>
      <c r="I1246" t="s">
        <v>2397</v>
      </c>
      <c r="J1246" t="s">
        <v>432</v>
      </c>
      <c r="K1246">
        <v>0</v>
      </c>
      <c r="L1246">
        <v>0</v>
      </c>
      <c r="M1246" t="s">
        <v>2543</v>
      </c>
      <c r="N1246" t="s">
        <v>2610</v>
      </c>
    </row>
    <row r="1247" spans="1:14" hidden="1" x14ac:dyDescent="0.25">
      <c r="A1247" t="s">
        <v>432</v>
      </c>
      <c r="B1247" s="238">
        <v>1164434</v>
      </c>
      <c r="C1247" s="233">
        <v>1164434</v>
      </c>
      <c r="D1247">
        <v>116443</v>
      </c>
      <c r="E1247">
        <v>1340</v>
      </c>
      <c r="G1247">
        <v>1</v>
      </c>
      <c r="H1247" s="238">
        <v>4</v>
      </c>
      <c r="I1247" t="s">
        <v>2397</v>
      </c>
      <c r="J1247" t="s">
        <v>432</v>
      </c>
      <c r="K1247">
        <v>0</v>
      </c>
      <c r="L1247">
        <v>0</v>
      </c>
      <c r="M1247" t="s">
        <v>2543</v>
      </c>
      <c r="N1247" t="s">
        <v>2610</v>
      </c>
    </row>
    <row r="1248" spans="1:14" hidden="1" x14ac:dyDescent="0.25">
      <c r="A1248" t="s">
        <v>432</v>
      </c>
      <c r="B1248" s="238">
        <v>1164435</v>
      </c>
      <c r="C1248" s="233">
        <v>1164435</v>
      </c>
      <c r="D1248">
        <v>116443</v>
      </c>
      <c r="E1248">
        <v>1420</v>
      </c>
      <c r="G1248">
        <v>1</v>
      </c>
      <c r="H1248" s="238">
        <v>5</v>
      </c>
      <c r="I1248" t="s">
        <v>2397</v>
      </c>
      <c r="J1248" t="s">
        <v>432</v>
      </c>
      <c r="K1248">
        <v>0</v>
      </c>
      <c r="L1248">
        <v>0</v>
      </c>
      <c r="M1248" t="s">
        <v>2543</v>
      </c>
      <c r="N1248" t="s">
        <v>2610</v>
      </c>
    </row>
    <row r="1249" spans="1:14" hidden="1" x14ac:dyDescent="0.25">
      <c r="A1249" t="s">
        <v>432</v>
      </c>
      <c r="B1249" s="238">
        <v>1164445</v>
      </c>
      <c r="C1249" s="233">
        <v>1164445</v>
      </c>
      <c r="D1249">
        <v>116444</v>
      </c>
      <c r="F1249" t="s">
        <v>397</v>
      </c>
      <c r="G1249">
        <v>0</v>
      </c>
      <c r="H1249" s="238">
        <v>5</v>
      </c>
      <c r="I1249" t="s">
        <v>2612</v>
      </c>
      <c r="J1249" t="s">
        <v>432</v>
      </c>
      <c r="K1249">
        <v>0</v>
      </c>
      <c r="L1249">
        <v>0</v>
      </c>
      <c r="M1249" t="s">
        <v>2543</v>
      </c>
      <c r="N1249" t="s">
        <v>2610</v>
      </c>
    </row>
    <row r="1250" spans="1:14" hidden="1" x14ac:dyDescent="0.25">
      <c r="A1250" t="s">
        <v>432</v>
      </c>
      <c r="B1250" s="238">
        <v>1164441</v>
      </c>
      <c r="C1250" s="233">
        <v>1164441</v>
      </c>
      <c r="D1250">
        <v>116444</v>
      </c>
      <c r="F1250" t="s">
        <v>397</v>
      </c>
      <c r="G1250">
        <v>0</v>
      </c>
      <c r="H1250" s="238">
        <v>1</v>
      </c>
      <c r="I1250" t="s">
        <v>2612</v>
      </c>
      <c r="J1250" t="s">
        <v>432</v>
      </c>
      <c r="K1250">
        <v>0</v>
      </c>
      <c r="L1250">
        <v>0</v>
      </c>
      <c r="M1250" t="s">
        <v>2543</v>
      </c>
      <c r="N1250" t="s">
        <v>2610</v>
      </c>
    </row>
    <row r="1251" spans="1:14" hidden="1" x14ac:dyDescent="0.25">
      <c r="A1251" t="s">
        <v>432</v>
      </c>
      <c r="B1251" s="238">
        <v>1164442</v>
      </c>
      <c r="C1251" s="233">
        <v>1164442</v>
      </c>
      <c r="D1251">
        <v>116444</v>
      </c>
      <c r="F1251" t="s">
        <v>397</v>
      </c>
      <c r="G1251">
        <v>0</v>
      </c>
      <c r="H1251" s="238">
        <v>2</v>
      </c>
      <c r="I1251" t="s">
        <v>2612</v>
      </c>
      <c r="J1251" t="s">
        <v>432</v>
      </c>
      <c r="K1251">
        <v>0</v>
      </c>
      <c r="L1251">
        <v>0</v>
      </c>
      <c r="M1251" t="s">
        <v>2543</v>
      </c>
      <c r="N1251" t="s">
        <v>2610</v>
      </c>
    </row>
    <row r="1252" spans="1:14" hidden="1" x14ac:dyDescent="0.25">
      <c r="A1252" t="s">
        <v>432</v>
      </c>
      <c r="B1252" s="238">
        <v>1164443</v>
      </c>
      <c r="C1252" s="233">
        <v>1164443</v>
      </c>
      <c r="D1252">
        <v>116444</v>
      </c>
      <c r="F1252" t="s">
        <v>397</v>
      </c>
      <c r="G1252">
        <v>0</v>
      </c>
      <c r="H1252" s="238">
        <v>3</v>
      </c>
      <c r="I1252" t="s">
        <v>2612</v>
      </c>
      <c r="J1252" t="s">
        <v>432</v>
      </c>
      <c r="K1252">
        <v>0</v>
      </c>
      <c r="L1252">
        <v>0</v>
      </c>
      <c r="M1252" t="s">
        <v>2543</v>
      </c>
      <c r="N1252" t="s">
        <v>2610</v>
      </c>
    </row>
    <row r="1253" spans="1:14" hidden="1" x14ac:dyDescent="0.25">
      <c r="A1253" t="s">
        <v>432</v>
      </c>
      <c r="B1253" s="238">
        <v>1164444</v>
      </c>
      <c r="C1253" s="233">
        <v>1164444</v>
      </c>
      <c r="D1253">
        <v>116444</v>
      </c>
      <c r="F1253" t="s">
        <v>397</v>
      </c>
      <c r="G1253">
        <v>0</v>
      </c>
      <c r="H1253" s="238">
        <v>4</v>
      </c>
      <c r="I1253" t="s">
        <v>2612</v>
      </c>
      <c r="J1253" t="s">
        <v>432</v>
      </c>
      <c r="K1253">
        <v>0</v>
      </c>
      <c r="L1253">
        <v>0</v>
      </c>
      <c r="M1253" t="s">
        <v>2543</v>
      </c>
      <c r="N1253" t="s">
        <v>2610</v>
      </c>
    </row>
    <row r="1254" spans="1:14" hidden="1" x14ac:dyDescent="0.25">
      <c r="A1254" t="s">
        <v>615</v>
      </c>
      <c r="B1254" s="238">
        <v>1132711</v>
      </c>
      <c r="C1254" s="233">
        <v>1132711</v>
      </c>
      <c r="D1254">
        <v>113271</v>
      </c>
      <c r="E1254">
        <v>26.1</v>
      </c>
      <c r="G1254">
        <v>1</v>
      </c>
      <c r="H1254" s="238">
        <v>1</v>
      </c>
      <c r="I1254" t="s">
        <v>726</v>
      </c>
      <c r="J1254" t="s">
        <v>615</v>
      </c>
      <c r="K1254">
        <v>0</v>
      </c>
      <c r="L1254">
        <v>0</v>
      </c>
      <c r="M1254" t="s">
        <v>2552</v>
      </c>
      <c r="N1254" t="s">
        <v>2584</v>
      </c>
    </row>
    <row r="1255" spans="1:14" hidden="1" x14ac:dyDescent="0.25">
      <c r="A1255" t="s">
        <v>615</v>
      </c>
      <c r="B1255" s="238">
        <v>1132712</v>
      </c>
      <c r="C1255" s="233">
        <v>1132712</v>
      </c>
      <c r="D1255">
        <v>113271</v>
      </c>
      <c r="E1255">
        <v>31.6</v>
      </c>
      <c r="G1255">
        <v>1</v>
      </c>
      <c r="H1255" s="238">
        <v>2</v>
      </c>
      <c r="I1255" t="s">
        <v>726</v>
      </c>
      <c r="J1255" t="s">
        <v>615</v>
      </c>
      <c r="K1255">
        <v>0</v>
      </c>
      <c r="L1255">
        <v>0</v>
      </c>
      <c r="M1255" t="s">
        <v>2552</v>
      </c>
      <c r="N1255" t="s">
        <v>2584</v>
      </c>
    </row>
    <row r="1256" spans="1:14" hidden="1" x14ac:dyDescent="0.25">
      <c r="A1256" t="s">
        <v>615</v>
      </c>
      <c r="B1256" s="238">
        <v>1132713</v>
      </c>
      <c r="C1256" s="233">
        <v>1132713</v>
      </c>
      <c r="D1256">
        <v>113271</v>
      </c>
      <c r="E1256">
        <v>39.200000000000003</v>
      </c>
      <c r="G1256">
        <v>1</v>
      </c>
      <c r="H1256" s="238">
        <v>3</v>
      </c>
      <c r="I1256" t="s">
        <v>726</v>
      </c>
      <c r="J1256" t="s">
        <v>615</v>
      </c>
      <c r="K1256">
        <v>0</v>
      </c>
      <c r="L1256">
        <v>0</v>
      </c>
      <c r="M1256" t="s">
        <v>2552</v>
      </c>
      <c r="N1256" t="s">
        <v>2584</v>
      </c>
    </row>
    <row r="1257" spans="1:14" hidden="1" x14ac:dyDescent="0.25">
      <c r="A1257" t="s">
        <v>615</v>
      </c>
      <c r="B1257" s="238">
        <v>1132714</v>
      </c>
      <c r="C1257" s="233">
        <v>1132714</v>
      </c>
      <c r="D1257">
        <v>113271</v>
      </c>
      <c r="E1257">
        <v>33.700000000000003</v>
      </c>
      <c r="G1257">
        <v>1</v>
      </c>
      <c r="H1257" s="238">
        <v>4</v>
      </c>
      <c r="I1257" t="s">
        <v>726</v>
      </c>
      <c r="J1257" t="s">
        <v>615</v>
      </c>
      <c r="K1257">
        <v>0</v>
      </c>
      <c r="L1257">
        <v>0</v>
      </c>
      <c r="M1257" t="s">
        <v>2552</v>
      </c>
      <c r="N1257" t="s">
        <v>2584</v>
      </c>
    </row>
    <row r="1258" spans="1:14" hidden="1" x14ac:dyDescent="0.25">
      <c r="A1258" t="s">
        <v>615</v>
      </c>
      <c r="B1258" s="238">
        <v>1132715</v>
      </c>
      <c r="C1258" s="233">
        <v>1132715</v>
      </c>
      <c r="D1258">
        <v>113271</v>
      </c>
      <c r="E1258">
        <v>41.4</v>
      </c>
      <c r="G1258">
        <v>1</v>
      </c>
      <c r="H1258" s="238">
        <v>5</v>
      </c>
      <c r="I1258" t="s">
        <v>726</v>
      </c>
      <c r="J1258" t="s">
        <v>615</v>
      </c>
      <c r="K1258">
        <v>0</v>
      </c>
      <c r="L1258">
        <v>0</v>
      </c>
      <c r="M1258" t="s">
        <v>2552</v>
      </c>
      <c r="N1258" t="s">
        <v>2584</v>
      </c>
    </row>
    <row r="1259" spans="1:14" hidden="1" x14ac:dyDescent="0.25">
      <c r="A1259" t="s">
        <v>615</v>
      </c>
      <c r="B1259" s="238">
        <v>1132731</v>
      </c>
      <c r="C1259" s="233">
        <v>1132731</v>
      </c>
      <c r="D1259">
        <v>113273</v>
      </c>
      <c r="E1259">
        <v>26.1</v>
      </c>
      <c r="G1259">
        <v>1</v>
      </c>
      <c r="H1259" s="238">
        <v>1</v>
      </c>
      <c r="I1259" t="s">
        <v>728</v>
      </c>
      <c r="J1259" t="s">
        <v>615</v>
      </c>
      <c r="K1259">
        <v>0</v>
      </c>
      <c r="L1259">
        <v>0</v>
      </c>
      <c r="M1259" t="s">
        <v>2552</v>
      </c>
      <c r="N1259" t="s">
        <v>2584</v>
      </c>
    </row>
    <row r="1260" spans="1:14" hidden="1" x14ac:dyDescent="0.25">
      <c r="A1260" t="s">
        <v>615</v>
      </c>
      <c r="B1260" s="238">
        <v>1132732</v>
      </c>
      <c r="C1260" s="233">
        <v>1132732</v>
      </c>
      <c r="D1260">
        <v>113273</v>
      </c>
      <c r="E1260">
        <v>31.6</v>
      </c>
      <c r="G1260">
        <v>1</v>
      </c>
      <c r="H1260" s="238">
        <v>2</v>
      </c>
      <c r="I1260" t="s">
        <v>728</v>
      </c>
      <c r="J1260" t="s">
        <v>615</v>
      </c>
      <c r="K1260">
        <v>0</v>
      </c>
      <c r="L1260">
        <v>0</v>
      </c>
      <c r="M1260" t="s">
        <v>2552</v>
      </c>
      <c r="N1260" t="s">
        <v>2584</v>
      </c>
    </row>
    <row r="1261" spans="1:14" hidden="1" x14ac:dyDescent="0.25">
      <c r="A1261" t="s">
        <v>615</v>
      </c>
      <c r="B1261" s="238">
        <v>1132733</v>
      </c>
      <c r="C1261" s="233">
        <v>1132733</v>
      </c>
      <c r="D1261">
        <v>113273</v>
      </c>
      <c r="E1261">
        <v>39.200000000000003</v>
      </c>
      <c r="G1261">
        <v>1</v>
      </c>
      <c r="H1261" s="238">
        <v>3</v>
      </c>
      <c r="I1261" t="s">
        <v>728</v>
      </c>
      <c r="J1261" t="s">
        <v>615</v>
      </c>
      <c r="K1261">
        <v>0</v>
      </c>
      <c r="L1261">
        <v>0</v>
      </c>
      <c r="M1261" t="s">
        <v>2552</v>
      </c>
      <c r="N1261" t="s">
        <v>2584</v>
      </c>
    </row>
    <row r="1262" spans="1:14" hidden="1" x14ac:dyDescent="0.25">
      <c r="A1262" t="s">
        <v>615</v>
      </c>
      <c r="B1262" s="238">
        <v>1132734</v>
      </c>
      <c r="C1262" s="233">
        <v>1132734</v>
      </c>
      <c r="D1262">
        <v>113273</v>
      </c>
      <c r="E1262">
        <v>33.700000000000003</v>
      </c>
      <c r="G1262">
        <v>1</v>
      </c>
      <c r="H1262" s="238">
        <v>4</v>
      </c>
      <c r="I1262" t="s">
        <v>728</v>
      </c>
      <c r="J1262" t="s">
        <v>615</v>
      </c>
      <c r="K1262">
        <v>0</v>
      </c>
      <c r="L1262">
        <v>0</v>
      </c>
      <c r="M1262" t="s">
        <v>2552</v>
      </c>
      <c r="N1262" t="s">
        <v>2584</v>
      </c>
    </row>
    <row r="1263" spans="1:14" hidden="1" x14ac:dyDescent="0.25">
      <c r="A1263" t="s">
        <v>615</v>
      </c>
      <c r="B1263" s="238">
        <v>1132735</v>
      </c>
      <c r="C1263" s="233">
        <v>1132735</v>
      </c>
      <c r="D1263">
        <v>113273</v>
      </c>
      <c r="E1263">
        <v>41.4</v>
      </c>
      <c r="G1263">
        <v>1</v>
      </c>
      <c r="H1263" s="238">
        <v>5</v>
      </c>
      <c r="I1263" t="s">
        <v>728</v>
      </c>
      <c r="J1263" t="s">
        <v>615</v>
      </c>
      <c r="K1263">
        <v>0</v>
      </c>
      <c r="L1263">
        <v>0</v>
      </c>
      <c r="M1263" t="s">
        <v>2552</v>
      </c>
      <c r="N1263" t="s">
        <v>2584</v>
      </c>
    </row>
    <row r="1264" spans="1:14" hidden="1" x14ac:dyDescent="0.25">
      <c r="A1264" t="s">
        <v>407</v>
      </c>
      <c r="B1264" s="238">
        <v>1114431</v>
      </c>
      <c r="C1264" s="233">
        <v>1114431</v>
      </c>
      <c r="D1264">
        <v>111443</v>
      </c>
      <c r="E1264">
        <v>380</v>
      </c>
      <c r="G1264">
        <v>1</v>
      </c>
      <c r="H1264" s="238">
        <v>1</v>
      </c>
      <c r="I1264" t="s">
        <v>408</v>
      </c>
      <c r="J1264" t="s">
        <v>407</v>
      </c>
      <c r="K1264">
        <v>0</v>
      </c>
      <c r="L1264">
        <v>0</v>
      </c>
      <c r="M1264" t="s">
        <v>2571</v>
      </c>
      <c r="N1264" t="s">
        <v>2594</v>
      </c>
    </row>
    <row r="1265" spans="1:14" hidden="1" x14ac:dyDescent="0.25">
      <c r="A1265" t="s">
        <v>407</v>
      </c>
      <c r="B1265" s="238">
        <v>1114432</v>
      </c>
      <c r="C1265" s="233">
        <v>1114432</v>
      </c>
      <c r="D1265">
        <v>111443</v>
      </c>
      <c r="E1265">
        <v>475</v>
      </c>
      <c r="G1265">
        <v>1</v>
      </c>
      <c r="H1265" s="238">
        <v>2</v>
      </c>
      <c r="I1265" t="s">
        <v>408</v>
      </c>
      <c r="J1265" t="s">
        <v>407</v>
      </c>
      <c r="K1265">
        <v>0</v>
      </c>
      <c r="L1265">
        <v>0</v>
      </c>
      <c r="M1265" t="s">
        <v>2571</v>
      </c>
      <c r="N1265" t="s">
        <v>2594</v>
      </c>
    </row>
    <row r="1266" spans="1:14" hidden="1" x14ac:dyDescent="0.25">
      <c r="A1266" t="s">
        <v>407</v>
      </c>
      <c r="B1266" s="238">
        <v>1114433</v>
      </c>
      <c r="C1266" s="233">
        <v>1114433</v>
      </c>
      <c r="D1266">
        <v>111443</v>
      </c>
      <c r="E1266">
        <v>595</v>
      </c>
      <c r="G1266">
        <v>1</v>
      </c>
      <c r="H1266" s="238">
        <v>3</v>
      </c>
      <c r="I1266" t="s">
        <v>408</v>
      </c>
      <c r="J1266" t="s">
        <v>407</v>
      </c>
      <c r="K1266">
        <v>0</v>
      </c>
      <c r="L1266">
        <v>0</v>
      </c>
      <c r="M1266" t="s">
        <v>2571</v>
      </c>
      <c r="N1266" t="s">
        <v>2594</v>
      </c>
    </row>
    <row r="1267" spans="1:14" hidden="1" x14ac:dyDescent="0.25">
      <c r="A1267" t="s">
        <v>407</v>
      </c>
      <c r="B1267" s="238">
        <v>1114434</v>
      </c>
      <c r="C1267" s="233">
        <v>1114434</v>
      </c>
      <c r="D1267">
        <v>111443</v>
      </c>
      <c r="E1267">
        <v>500</v>
      </c>
      <c r="G1267">
        <v>1</v>
      </c>
      <c r="H1267" s="238">
        <v>4</v>
      </c>
      <c r="I1267" t="s">
        <v>408</v>
      </c>
      <c r="J1267" t="s">
        <v>407</v>
      </c>
      <c r="K1267">
        <v>0</v>
      </c>
      <c r="L1267">
        <v>0</v>
      </c>
      <c r="M1267" t="s">
        <v>2571</v>
      </c>
      <c r="N1267" t="s">
        <v>2594</v>
      </c>
    </row>
    <row r="1268" spans="1:14" hidden="1" x14ac:dyDescent="0.25">
      <c r="A1268" t="s">
        <v>407</v>
      </c>
      <c r="B1268" s="238">
        <v>1114435</v>
      </c>
      <c r="C1268" s="233">
        <v>1114435</v>
      </c>
      <c r="D1268">
        <v>111443</v>
      </c>
      <c r="E1268">
        <v>625</v>
      </c>
      <c r="G1268">
        <v>1</v>
      </c>
      <c r="H1268" s="238">
        <v>5</v>
      </c>
      <c r="I1268" t="s">
        <v>408</v>
      </c>
      <c r="J1268" t="s">
        <v>407</v>
      </c>
      <c r="K1268">
        <v>0</v>
      </c>
      <c r="L1268">
        <v>0</v>
      </c>
      <c r="M1268" t="s">
        <v>2571</v>
      </c>
      <c r="N1268" t="s">
        <v>2594</v>
      </c>
    </row>
    <row r="1269" spans="1:14" hidden="1" x14ac:dyDescent="0.25">
      <c r="A1269" t="s">
        <v>404</v>
      </c>
      <c r="B1269" s="238">
        <v>1114281</v>
      </c>
      <c r="C1269" s="233">
        <v>1114281</v>
      </c>
      <c r="D1269">
        <v>111428</v>
      </c>
      <c r="E1269">
        <v>653</v>
      </c>
      <c r="G1269">
        <v>1</v>
      </c>
      <c r="H1269" s="238">
        <v>1</v>
      </c>
      <c r="I1269" t="s">
        <v>1442</v>
      </c>
      <c r="J1269" t="s">
        <v>404</v>
      </c>
      <c r="K1269">
        <v>0</v>
      </c>
      <c r="L1269">
        <v>0</v>
      </c>
      <c r="M1269" t="s">
        <v>2573</v>
      </c>
      <c r="N1269" t="s">
        <v>2574</v>
      </c>
    </row>
    <row r="1270" spans="1:14" hidden="1" x14ac:dyDescent="0.25">
      <c r="A1270" t="s">
        <v>404</v>
      </c>
      <c r="B1270" s="238">
        <v>1114282</v>
      </c>
      <c r="C1270" s="233">
        <v>1114282</v>
      </c>
      <c r="D1270">
        <v>111428</v>
      </c>
      <c r="E1270">
        <v>789</v>
      </c>
      <c r="G1270">
        <v>1</v>
      </c>
      <c r="H1270" s="238">
        <v>2</v>
      </c>
      <c r="I1270" t="s">
        <v>1442</v>
      </c>
      <c r="J1270" t="s">
        <v>404</v>
      </c>
      <c r="K1270">
        <v>0</v>
      </c>
      <c r="L1270">
        <v>0</v>
      </c>
      <c r="M1270" t="s">
        <v>2573</v>
      </c>
      <c r="N1270" t="s">
        <v>2574</v>
      </c>
    </row>
    <row r="1271" spans="1:14" hidden="1" x14ac:dyDescent="0.25">
      <c r="A1271" t="s">
        <v>404</v>
      </c>
      <c r="B1271" s="238">
        <v>1114283</v>
      </c>
      <c r="C1271" s="233">
        <v>1114283</v>
      </c>
      <c r="D1271">
        <v>111428</v>
      </c>
      <c r="E1271">
        <v>941</v>
      </c>
      <c r="G1271">
        <v>1</v>
      </c>
      <c r="H1271" s="238">
        <v>3</v>
      </c>
      <c r="I1271" t="s">
        <v>1442</v>
      </c>
      <c r="J1271" t="s">
        <v>404</v>
      </c>
      <c r="K1271">
        <v>0</v>
      </c>
      <c r="L1271">
        <v>0</v>
      </c>
      <c r="M1271" t="s">
        <v>2573</v>
      </c>
      <c r="N1271" t="s">
        <v>2574</v>
      </c>
    </row>
    <row r="1272" spans="1:14" hidden="1" x14ac:dyDescent="0.25">
      <c r="A1272" t="s">
        <v>404</v>
      </c>
      <c r="B1272" s="238">
        <v>1114284</v>
      </c>
      <c r="C1272" s="233">
        <v>1114284</v>
      </c>
      <c r="D1272">
        <v>111428</v>
      </c>
      <c r="E1272">
        <v>827</v>
      </c>
      <c r="G1272">
        <v>1</v>
      </c>
      <c r="H1272" s="238">
        <v>4</v>
      </c>
      <c r="I1272" t="s">
        <v>1442</v>
      </c>
      <c r="J1272" t="s">
        <v>404</v>
      </c>
      <c r="K1272">
        <v>0</v>
      </c>
      <c r="L1272">
        <v>0</v>
      </c>
      <c r="M1272" t="s">
        <v>2573</v>
      </c>
      <c r="N1272" t="s">
        <v>2574</v>
      </c>
    </row>
    <row r="1273" spans="1:14" hidden="1" x14ac:dyDescent="0.25">
      <c r="A1273" t="s">
        <v>404</v>
      </c>
      <c r="B1273" s="238">
        <v>1114285</v>
      </c>
      <c r="C1273" s="233">
        <v>1114285</v>
      </c>
      <c r="D1273">
        <v>111428</v>
      </c>
      <c r="E1273">
        <v>990</v>
      </c>
      <c r="G1273">
        <v>1</v>
      </c>
      <c r="H1273" s="238">
        <v>5</v>
      </c>
      <c r="I1273" t="s">
        <v>1442</v>
      </c>
      <c r="J1273" t="s">
        <v>404</v>
      </c>
      <c r="K1273">
        <v>0</v>
      </c>
      <c r="L1273">
        <v>0</v>
      </c>
      <c r="M1273" t="s">
        <v>2573</v>
      </c>
      <c r="N1273" t="s">
        <v>2574</v>
      </c>
    </row>
    <row r="1274" spans="1:14" hidden="1" x14ac:dyDescent="0.25">
      <c r="A1274" t="s">
        <v>404</v>
      </c>
      <c r="B1274" s="238">
        <v>1114661</v>
      </c>
      <c r="C1274" s="233">
        <v>1114661</v>
      </c>
      <c r="D1274">
        <v>111466</v>
      </c>
      <c r="E1274">
        <v>365</v>
      </c>
      <c r="G1274">
        <v>1</v>
      </c>
      <c r="H1274" s="238">
        <v>1</v>
      </c>
      <c r="I1274" t="s">
        <v>417</v>
      </c>
      <c r="J1274" t="s">
        <v>404</v>
      </c>
      <c r="K1274">
        <v>0</v>
      </c>
      <c r="L1274">
        <v>0</v>
      </c>
      <c r="M1274" t="s">
        <v>2565</v>
      </c>
      <c r="N1274" t="s">
        <v>2615</v>
      </c>
    </row>
    <row r="1275" spans="1:14" hidden="1" x14ac:dyDescent="0.25">
      <c r="A1275" t="s">
        <v>404</v>
      </c>
      <c r="B1275" s="238">
        <v>1114662</v>
      </c>
      <c r="C1275" s="233">
        <v>1114662</v>
      </c>
      <c r="D1275">
        <v>111466</v>
      </c>
      <c r="E1275">
        <v>452</v>
      </c>
      <c r="G1275">
        <v>1</v>
      </c>
      <c r="H1275" s="238">
        <v>2</v>
      </c>
      <c r="I1275" t="s">
        <v>417</v>
      </c>
      <c r="J1275" t="s">
        <v>404</v>
      </c>
      <c r="K1275">
        <v>0</v>
      </c>
      <c r="L1275">
        <v>0</v>
      </c>
      <c r="M1275" t="s">
        <v>2565</v>
      </c>
      <c r="N1275" t="s">
        <v>2615</v>
      </c>
    </row>
    <row r="1276" spans="1:14" hidden="1" x14ac:dyDescent="0.25">
      <c r="A1276" t="s">
        <v>404</v>
      </c>
      <c r="B1276" s="238">
        <v>1114663</v>
      </c>
      <c r="C1276" s="233">
        <v>1114663</v>
      </c>
      <c r="D1276">
        <v>111466</v>
      </c>
      <c r="E1276">
        <v>560</v>
      </c>
      <c r="G1276">
        <v>1</v>
      </c>
      <c r="H1276" s="238">
        <v>3</v>
      </c>
      <c r="I1276" t="s">
        <v>417</v>
      </c>
      <c r="J1276" t="s">
        <v>404</v>
      </c>
      <c r="K1276">
        <v>0</v>
      </c>
      <c r="L1276">
        <v>0</v>
      </c>
      <c r="M1276" t="s">
        <v>2565</v>
      </c>
      <c r="N1276" t="s">
        <v>2615</v>
      </c>
    </row>
    <row r="1277" spans="1:14" hidden="1" x14ac:dyDescent="0.25">
      <c r="A1277" t="s">
        <v>404</v>
      </c>
      <c r="B1277" s="238">
        <v>1114664</v>
      </c>
      <c r="C1277" s="233">
        <v>1114664</v>
      </c>
      <c r="D1277">
        <v>111466</v>
      </c>
      <c r="E1277">
        <v>473</v>
      </c>
      <c r="G1277">
        <v>1</v>
      </c>
      <c r="H1277" s="238">
        <v>4</v>
      </c>
      <c r="I1277" t="s">
        <v>417</v>
      </c>
      <c r="J1277" t="s">
        <v>404</v>
      </c>
      <c r="K1277">
        <v>0</v>
      </c>
      <c r="L1277">
        <v>0</v>
      </c>
      <c r="M1277" t="s">
        <v>2565</v>
      </c>
      <c r="N1277" t="s">
        <v>2615</v>
      </c>
    </row>
    <row r="1278" spans="1:14" hidden="1" x14ac:dyDescent="0.25">
      <c r="A1278" t="s">
        <v>404</v>
      </c>
      <c r="B1278" s="238">
        <v>1114665</v>
      </c>
      <c r="C1278" s="233">
        <v>1114665</v>
      </c>
      <c r="D1278">
        <v>111466</v>
      </c>
      <c r="E1278">
        <v>587</v>
      </c>
      <c r="G1278">
        <v>1</v>
      </c>
      <c r="H1278" s="238">
        <v>5</v>
      </c>
      <c r="I1278" t="s">
        <v>417</v>
      </c>
      <c r="J1278" t="s">
        <v>404</v>
      </c>
      <c r="K1278">
        <v>0</v>
      </c>
      <c r="L1278">
        <v>0</v>
      </c>
      <c r="M1278" t="s">
        <v>2565</v>
      </c>
      <c r="N1278" t="s">
        <v>2615</v>
      </c>
    </row>
    <row r="1279" spans="1:14" hidden="1" x14ac:dyDescent="0.25">
      <c r="A1279" t="s">
        <v>387</v>
      </c>
      <c r="B1279" s="238">
        <v>1113221</v>
      </c>
      <c r="C1279" s="233">
        <v>1113221</v>
      </c>
      <c r="D1279">
        <v>111322</v>
      </c>
      <c r="E1279">
        <v>310</v>
      </c>
      <c r="G1279">
        <v>0</v>
      </c>
      <c r="H1279" s="238">
        <v>1</v>
      </c>
      <c r="I1279" t="s">
        <v>1016</v>
      </c>
      <c r="J1279" t="s">
        <v>387</v>
      </c>
      <c r="K1279">
        <v>0</v>
      </c>
      <c r="L1279">
        <v>0</v>
      </c>
      <c r="M1279" t="s">
        <v>2571</v>
      </c>
      <c r="N1279" t="s">
        <v>2616</v>
      </c>
    </row>
    <row r="1280" spans="1:14" hidden="1" x14ac:dyDescent="0.25">
      <c r="A1280" t="s">
        <v>387</v>
      </c>
      <c r="B1280" s="238">
        <v>1113222</v>
      </c>
      <c r="C1280" s="233">
        <v>1113222</v>
      </c>
      <c r="D1280">
        <v>111322</v>
      </c>
      <c r="E1280">
        <v>360</v>
      </c>
      <c r="G1280">
        <v>0</v>
      </c>
      <c r="H1280" s="238">
        <v>2</v>
      </c>
      <c r="I1280" t="s">
        <v>1016</v>
      </c>
      <c r="J1280" t="s">
        <v>387</v>
      </c>
      <c r="K1280">
        <v>0</v>
      </c>
      <c r="L1280">
        <v>0</v>
      </c>
      <c r="M1280" t="s">
        <v>2571</v>
      </c>
      <c r="N1280" t="s">
        <v>2616</v>
      </c>
    </row>
    <row r="1281" spans="1:14" hidden="1" x14ac:dyDescent="0.25">
      <c r="A1281" t="s">
        <v>387</v>
      </c>
      <c r="B1281" s="238">
        <v>1113223</v>
      </c>
      <c r="C1281" s="233">
        <v>1113223</v>
      </c>
      <c r="D1281">
        <v>111322</v>
      </c>
      <c r="E1281">
        <v>410</v>
      </c>
      <c r="G1281">
        <v>0</v>
      </c>
      <c r="H1281" s="238">
        <v>3</v>
      </c>
      <c r="I1281" t="s">
        <v>1016</v>
      </c>
      <c r="J1281" t="s">
        <v>387</v>
      </c>
      <c r="K1281">
        <v>0</v>
      </c>
      <c r="L1281">
        <v>0</v>
      </c>
      <c r="M1281" t="s">
        <v>2571</v>
      </c>
      <c r="N1281" t="s">
        <v>2616</v>
      </c>
    </row>
    <row r="1282" spans="1:14" hidden="1" x14ac:dyDescent="0.25">
      <c r="A1282" t="s">
        <v>387</v>
      </c>
      <c r="B1282" s="238">
        <v>1113224</v>
      </c>
      <c r="C1282" s="233">
        <v>1113224</v>
      </c>
      <c r="D1282">
        <v>111322</v>
      </c>
      <c r="E1282">
        <v>385</v>
      </c>
      <c r="G1282">
        <v>0</v>
      </c>
      <c r="H1282" s="238">
        <v>4</v>
      </c>
      <c r="I1282" t="s">
        <v>1016</v>
      </c>
      <c r="J1282" t="s">
        <v>387</v>
      </c>
      <c r="K1282">
        <v>0</v>
      </c>
      <c r="L1282">
        <v>0</v>
      </c>
      <c r="M1282" t="s">
        <v>2571</v>
      </c>
      <c r="N1282" t="s">
        <v>2616</v>
      </c>
    </row>
    <row r="1283" spans="1:14" hidden="1" x14ac:dyDescent="0.25">
      <c r="A1283" t="s">
        <v>387</v>
      </c>
      <c r="B1283" s="238">
        <v>1113225</v>
      </c>
      <c r="C1283" s="233">
        <v>1113225</v>
      </c>
      <c r="D1283">
        <v>111322</v>
      </c>
      <c r="E1283">
        <v>440</v>
      </c>
      <c r="G1283">
        <v>0</v>
      </c>
      <c r="H1283" s="238">
        <v>5</v>
      </c>
      <c r="I1283" t="s">
        <v>1016</v>
      </c>
      <c r="J1283" t="s">
        <v>387</v>
      </c>
      <c r="K1283">
        <v>0</v>
      </c>
      <c r="L1283">
        <v>0</v>
      </c>
      <c r="M1283" t="s">
        <v>2571</v>
      </c>
      <c r="N1283" t="s">
        <v>2616</v>
      </c>
    </row>
    <row r="1284" spans="1:14" hidden="1" x14ac:dyDescent="0.25">
      <c r="A1284" t="s">
        <v>448</v>
      </c>
      <c r="B1284" s="238">
        <v>1113211</v>
      </c>
      <c r="C1284" s="233">
        <v>1113211</v>
      </c>
      <c r="D1284">
        <v>111321</v>
      </c>
      <c r="E1284">
        <v>7690</v>
      </c>
      <c r="G1284">
        <v>0</v>
      </c>
      <c r="H1284" s="238">
        <v>1</v>
      </c>
      <c r="I1284" t="s">
        <v>1014</v>
      </c>
      <c r="J1284" t="s">
        <v>448</v>
      </c>
      <c r="K1284">
        <v>0</v>
      </c>
      <c r="L1284">
        <v>0</v>
      </c>
      <c r="M1284" t="s">
        <v>2571</v>
      </c>
      <c r="N1284" t="s">
        <v>2616</v>
      </c>
    </row>
    <row r="1285" spans="1:14" hidden="1" x14ac:dyDescent="0.25">
      <c r="A1285" t="s">
        <v>448</v>
      </c>
      <c r="B1285" s="238">
        <v>1113212</v>
      </c>
      <c r="C1285" s="233">
        <v>1113212</v>
      </c>
      <c r="D1285">
        <v>111321</v>
      </c>
      <c r="E1285">
        <v>8200</v>
      </c>
      <c r="G1285">
        <v>0</v>
      </c>
      <c r="H1285" s="238">
        <v>2</v>
      </c>
      <c r="I1285" t="s">
        <v>1014</v>
      </c>
      <c r="J1285" t="s">
        <v>448</v>
      </c>
      <c r="K1285">
        <v>0</v>
      </c>
      <c r="L1285">
        <v>0</v>
      </c>
      <c r="M1285" t="s">
        <v>2571</v>
      </c>
      <c r="N1285" t="s">
        <v>2616</v>
      </c>
    </row>
    <row r="1286" spans="1:14" hidden="1" x14ac:dyDescent="0.25">
      <c r="A1286" t="s">
        <v>448</v>
      </c>
      <c r="B1286" s="238">
        <v>1113213</v>
      </c>
      <c r="C1286" s="233">
        <v>1113213</v>
      </c>
      <c r="D1286">
        <v>111321</v>
      </c>
      <c r="E1286">
        <v>9225</v>
      </c>
      <c r="G1286">
        <v>0</v>
      </c>
      <c r="H1286" s="238">
        <v>3</v>
      </c>
      <c r="I1286" t="s">
        <v>1014</v>
      </c>
      <c r="J1286" t="s">
        <v>448</v>
      </c>
      <c r="K1286">
        <v>0</v>
      </c>
      <c r="L1286">
        <v>0</v>
      </c>
      <c r="M1286" t="s">
        <v>2571</v>
      </c>
      <c r="N1286" t="s">
        <v>2616</v>
      </c>
    </row>
    <row r="1287" spans="1:14" hidden="1" x14ac:dyDescent="0.25">
      <c r="A1287" t="s">
        <v>448</v>
      </c>
      <c r="B1287" s="238">
        <v>1113214</v>
      </c>
      <c r="C1287" s="233">
        <v>1113214</v>
      </c>
      <c r="D1287">
        <v>111321</v>
      </c>
      <c r="E1287">
        <v>9740</v>
      </c>
      <c r="G1287">
        <v>0</v>
      </c>
      <c r="H1287" s="238">
        <v>4</v>
      </c>
      <c r="I1287" t="s">
        <v>1014</v>
      </c>
      <c r="J1287" t="s">
        <v>448</v>
      </c>
      <c r="K1287">
        <v>0</v>
      </c>
      <c r="L1287">
        <v>0</v>
      </c>
      <c r="M1287" t="s">
        <v>2571</v>
      </c>
      <c r="N1287" t="s">
        <v>2616</v>
      </c>
    </row>
    <row r="1288" spans="1:14" hidden="1" x14ac:dyDescent="0.25">
      <c r="A1288" t="s">
        <v>448</v>
      </c>
      <c r="B1288" s="238">
        <v>1113215</v>
      </c>
      <c r="C1288" s="233">
        <v>1113215</v>
      </c>
      <c r="D1288">
        <v>111321</v>
      </c>
      <c r="E1288">
        <v>10250</v>
      </c>
      <c r="G1288">
        <v>0</v>
      </c>
      <c r="H1288" s="238">
        <v>5</v>
      </c>
      <c r="I1288" t="s">
        <v>1014</v>
      </c>
      <c r="J1288" t="s">
        <v>448</v>
      </c>
      <c r="K1288">
        <v>0</v>
      </c>
      <c r="L1288">
        <v>0</v>
      </c>
      <c r="M1288" t="s">
        <v>2571</v>
      </c>
      <c r="N1288" t="s">
        <v>2616</v>
      </c>
    </row>
    <row r="1289" spans="1:14" hidden="1" x14ac:dyDescent="0.25">
      <c r="A1289" t="s">
        <v>615</v>
      </c>
      <c r="B1289" s="238">
        <v>1140151</v>
      </c>
      <c r="C1289" s="233">
        <v>1140151</v>
      </c>
      <c r="D1289">
        <v>114015</v>
      </c>
      <c r="E1289">
        <v>2.2000000000000002</v>
      </c>
      <c r="G1289">
        <v>1</v>
      </c>
      <c r="H1289" s="238">
        <v>1</v>
      </c>
      <c r="I1289" t="s">
        <v>834</v>
      </c>
      <c r="J1289" t="s">
        <v>615</v>
      </c>
      <c r="K1289">
        <v>0</v>
      </c>
      <c r="L1289">
        <v>0</v>
      </c>
      <c r="M1289" t="s">
        <v>2552</v>
      </c>
      <c r="N1289" t="s">
        <v>2564</v>
      </c>
    </row>
    <row r="1290" spans="1:14" hidden="1" x14ac:dyDescent="0.25">
      <c r="A1290" t="s">
        <v>615</v>
      </c>
      <c r="B1290" s="238">
        <v>1140152</v>
      </c>
      <c r="C1290" s="233">
        <v>1140152</v>
      </c>
      <c r="D1290">
        <v>114015</v>
      </c>
      <c r="E1290">
        <v>2.6</v>
      </c>
      <c r="G1290">
        <v>1</v>
      </c>
      <c r="H1290" s="238">
        <v>2</v>
      </c>
      <c r="I1290" t="s">
        <v>834</v>
      </c>
      <c r="J1290" t="s">
        <v>615</v>
      </c>
      <c r="K1290">
        <v>0</v>
      </c>
      <c r="L1290">
        <v>0</v>
      </c>
      <c r="M1290" t="s">
        <v>2552</v>
      </c>
      <c r="N1290" t="s">
        <v>2564</v>
      </c>
    </row>
    <row r="1291" spans="1:14" hidden="1" x14ac:dyDescent="0.25">
      <c r="A1291" t="s">
        <v>615</v>
      </c>
      <c r="B1291" s="238">
        <v>1140153</v>
      </c>
      <c r="C1291" s="233">
        <v>1140153</v>
      </c>
      <c r="D1291">
        <v>114015</v>
      </c>
      <c r="E1291">
        <v>3</v>
      </c>
      <c r="G1291">
        <v>1</v>
      </c>
      <c r="H1291" s="238">
        <v>3</v>
      </c>
      <c r="I1291" t="s">
        <v>834</v>
      </c>
      <c r="J1291" t="s">
        <v>615</v>
      </c>
      <c r="K1291">
        <v>0</v>
      </c>
      <c r="L1291">
        <v>0</v>
      </c>
      <c r="M1291" t="s">
        <v>2552</v>
      </c>
      <c r="N1291" t="s">
        <v>2564</v>
      </c>
    </row>
    <row r="1292" spans="1:14" hidden="1" x14ac:dyDescent="0.25">
      <c r="A1292" t="s">
        <v>615</v>
      </c>
      <c r="B1292" s="238">
        <v>1140154</v>
      </c>
      <c r="C1292" s="233">
        <v>1140154</v>
      </c>
      <c r="D1292">
        <v>114015</v>
      </c>
      <c r="E1292">
        <v>2.8</v>
      </c>
      <c r="G1292">
        <v>1</v>
      </c>
      <c r="H1292" s="238">
        <v>4</v>
      </c>
      <c r="I1292" t="s">
        <v>834</v>
      </c>
      <c r="J1292" t="s">
        <v>615</v>
      </c>
      <c r="K1292">
        <v>0</v>
      </c>
      <c r="L1292">
        <v>0</v>
      </c>
      <c r="M1292" t="s">
        <v>2552</v>
      </c>
      <c r="N1292" t="s">
        <v>2564</v>
      </c>
    </row>
    <row r="1293" spans="1:14" hidden="1" x14ac:dyDescent="0.25">
      <c r="A1293" t="s">
        <v>615</v>
      </c>
      <c r="B1293" s="238">
        <v>1140155</v>
      </c>
      <c r="C1293" s="233">
        <v>1140155</v>
      </c>
      <c r="D1293">
        <v>114015</v>
      </c>
      <c r="E1293">
        <v>3.1</v>
      </c>
      <c r="G1293">
        <v>1</v>
      </c>
      <c r="H1293" s="238">
        <v>5</v>
      </c>
      <c r="I1293" t="s">
        <v>834</v>
      </c>
      <c r="J1293" t="s">
        <v>615</v>
      </c>
      <c r="K1293">
        <v>0</v>
      </c>
      <c r="L1293">
        <v>0</v>
      </c>
      <c r="M1293" t="s">
        <v>2552</v>
      </c>
      <c r="N1293" t="s">
        <v>2564</v>
      </c>
    </row>
    <row r="1294" spans="1:14" hidden="1" x14ac:dyDescent="0.25">
      <c r="A1294" t="s">
        <v>615</v>
      </c>
      <c r="B1294" s="238">
        <v>42081140151</v>
      </c>
      <c r="C1294" s="238" t="s">
        <v>298</v>
      </c>
      <c r="D1294">
        <v>114015</v>
      </c>
      <c r="E1294">
        <v>0.89</v>
      </c>
      <c r="G1294">
        <v>0</v>
      </c>
      <c r="H1294" s="238">
        <v>1</v>
      </c>
      <c r="I1294" t="s">
        <v>834</v>
      </c>
      <c r="J1294" t="s">
        <v>615</v>
      </c>
      <c r="K1294">
        <v>4208</v>
      </c>
      <c r="L1294">
        <v>0</v>
      </c>
      <c r="M1294" t="s">
        <v>2552</v>
      </c>
      <c r="N1294" t="s">
        <v>2564</v>
      </c>
    </row>
    <row r="1295" spans="1:14" hidden="1" x14ac:dyDescent="0.25">
      <c r="A1295" t="s">
        <v>615</v>
      </c>
      <c r="B1295" s="238">
        <v>42081140152</v>
      </c>
      <c r="C1295" s="238" t="s">
        <v>298</v>
      </c>
      <c r="D1295">
        <v>114015</v>
      </c>
      <c r="E1295">
        <v>0.89</v>
      </c>
      <c r="G1295">
        <v>0</v>
      </c>
      <c r="H1295" s="238">
        <v>2</v>
      </c>
      <c r="I1295" t="s">
        <v>834</v>
      </c>
      <c r="J1295" t="s">
        <v>615</v>
      </c>
      <c r="K1295">
        <v>4208</v>
      </c>
      <c r="L1295">
        <v>0</v>
      </c>
      <c r="M1295" t="s">
        <v>2552</v>
      </c>
      <c r="N1295" t="s">
        <v>2564</v>
      </c>
    </row>
    <row r="1296" spans="1:14" hidden="1" x14ac:dyDescent="0.25">
      <c r="A1296" t="s">
        <v>615</v>
      </c>
      <c r="B1296" s="238">
        <v>42081140153</v>
      </c>
      <c r="C1296" s="238" t="s">
        <v>298</v>
      </c>
      <c r="D1296">
        <v>114015</v>
      </c>
      <c r="E1296">
        <v>0.89</v>
      </c>
      <c r="G1296">
        <v>0</v>
      </c>
      <c r="H1296" s="238">
        <v>3</v>
      </c>
      <c r="I1296" t="s">
        <v>834</v>
      </c>
      <c r="J1296" t="s">
        <v>615</v>
      </c>
      <c r="K1296">
        <v>4208</v>
      </c>
      <c r="L1296">
        <v>0</v>
      </c>
      <c r="M1296" t="s">
        <v>2552</v>
      </c>
      <c r="N1296" t="s">
        <v>2564</v>
      </c>
    </row>
    <row r="1297" spans="1:14" hidden="1" x14ac:dyDescent="0.25">
      <c r="A1297" t="s">
        <v>615</v>
      </c>
      <c r="B1297" s="238">
        <v>42081140154</v>
      </c>
      <c r="C1297" s="238" t="s">
        <v>298</v>
      </c>
      <c r="D1297">
        <v>114015</v>
      </c>
      <c r="E1297">
        <v>0.89</v>
      </c>
      <c r="G1297">
        <v>0</v>
      </c>
      <c r="H1297" s="238">
        <v>4</v>
      </c>
      <c r="I1297" t="s">
        <v>834</v>
      </c>
      <c r="J1297" t="s">
        <v>615</v>
      </c>
      <c r="K1297">
        <v>4208</v>
      </c>
      <c r="L1297">
        <v>0</v>
      </c>
      <c r="M1297" t="s">
        <v>2552</v>
      </c>
      <c r="N1297" t="s">
        <v>2564</v>
      </c>
    </row>
    <row r="1298" spans="1:14" hidden="1" x14ac:dyDescent="0.25">
      <c r="A1298" t="s">
        <v>615</v>
      </c>
      <c r="B1298" s="238">
        <v>42081140155</v>
      </c>
      <c r="C1298" s="238" t="s">
        <v>298</v>
      </c>
      <c r="D1298">
        <v>114015</v>
      </c>
      <c r="E1298">
        <v>0.89</v>
      </c>
      <c r="G1298">
        <v>0</v>
      </c>
      <c r="H1298" s="238">
        <v>5</v>
      </c>
      <c r="I1298" t="s">
        <v>834</v>
      </c>
      <c r="J1298" t="s">
        <v>615</v>
      </c>
      <c r="K1298">
        <v>4208</v>
      </c>
      <c r="L1298">
        <v>0</v>
      </c>
      <c r="M1298" t="s">
        <v>2552</v>
      </c>
      <c r="N1298" t="s">
        <v>2564</v>
      </c>
    </row>
    <row r="1299" spans="1:14" hidden="1" x14ac:dyDescent="0.25">
      <c r="A1299" t="s">
        <v>615</v>
      </c>
      <c r="B1299" s="238">
        <v>1140161</v>
      </c>
      <c r="C1299" s="233">
        <v>1140161</v>
      </c>
      <c r="D1299">
        <v>114016</v>
      </c>
      <c r="E1299">
        <v>15.9</v>
      </c>
      <c r="G1299">
        <v>1</v>
      </c>
      <c r="H1299" s="238">
        <v>1</v>
      </c>
      <c r="I1299" t="s">
        <v>837</v>
      </c>
      <c r="J1299" t="s">
        <v>615</v>
      </c>
      <c r="K1299">
        <v>0</v>
      </c>
      <c r="L1299">
        <v>0</v>
      </c>
      <c r="M1299" t="s">
        <v>2552</v>
      </c>
      <c r="N1299" t="s">
        <v>2564</v>
      </c>
    </row>
    <row r="1300" spans="1:14" hidden="1" x14ac:dyDescent="0.25">
      <c r="A1300" t="s">
        <v>615</v>
      </c>
      <c r="B1300" s="238">
        <v>1140162</v>
      </c>
      <c r="C1300" s="233">
        <v>1140162</v>
      </c>
      <c r="D1300">
        <v>114016</v>
      </c>
      <c r="E1300">
        <v>21.2</v>
      </c>
      <c r="G1300">
        <v>1</v>
      </c>
      <c r="H1300" s="238">
        <v>2</v>
      </c>
      <c r="I1300" t="s">
        <v>837</v>
      </c>
      <c r="J1300" t="s">
        <v>615</v>
      </c>
      <c r="K1300">
        <v>0</v>
      </c>
      <c r="L1300">
        <v>0</v>
      </c>
      <c r="M1300" t="s">
        <v>2552</v>
      </c>
      <c r="N1300" t="s">
        <v>2564</v>
      </c>
    </row>
    <row r="1301" spans="1:14" hidden="1" x14ac:dyDescent="0.25">
      <c r="A1301" t="s">
        <v>615</v>
      </c>
      <c r="B1301" s="238">
        <v>1140163</v>
      </c>
      <c r="C1301" s="233">
        <v>1140163</v>
      </c>
      <c r="D1301">
        <v>114016</v>
      </c>
      <c r="E1301">
        <v>23.6</v>
      </c>
      <c r="G1301">
        <v>1</v>
      </c>
      <c r="H1301" s="238">
        <v>3</v>
      </c>
      <c r="I1301" t="s">
        <v>837</v>
      </c>
      <c r="J1301" t="s">
        <v>615</v>
      </c>
      <c r="K1301">
        <v>0</v>
      </c>
      <c r="L1301">
        <v>0</v>
      </c>
      <c r="M1301" t="s">
        <v>2552</v>
      </c>
      <c r="N1301" t="s">
        <v>2564</v>
      </c>
    </row>
    <row r="1302" spans="1:14" hidden="1" x14ac:dyDescent="0.25">
      <c r="A1302" t="s">
        <v>615</v>
      </c>
      <c r="B1302" s="238">
        <v>1140164</v>
      </c>
      <c r="C1302" s="233">
        <v>1140164</v>
      </c>
      <c r="D1302">
        <v>114016</v>
      </c>
      <c r="E1302">
        <v>22.4</v>
      </c>
      <c r="G1302">
        <v>1</v>
      </c>
      <c r="H1302" s="238">
        <v>4</v>
      </c>
      <c r="I1302" t="s">
        <v>837</v>
      </c>
      <c r="J1302" t="s">
        <v>615</v>
      </c>
      <c r="K1302">
        <v>0</v>
      </c>
      <c r="L1302">
        <v>0</v>
      </c>
      <c r="M1302" t="s">
        <v>2552</v>
      </c>
      <c r="N1302" t="s">
        <v>2564</v>
      </c>
    </row>
    <row r="1303" spans="1:14" hidden="1" x14ac:dyDescent="0.25">
      <c r="A1303" t="s">
        <v>615</v>
      </c>
      <c r="B1303" s="238">
        <v>1140165</v>
      </c>
      <c r="C1303" s="233">
        <v>1140165</v>
      </c>
      <c r="D1303">
        <v>114016</v>
      </c>
      <c r="E1303">
        <v>24.8</v>
      </c>
      <c r="G1303">
        <v>1</v>
      </c>
      <c r="H1303" s="238">
        <v>5</v>
      </c>
      <c r="I1303" t="s">
        <v>837</v>
      </c>
      <c r="J1303" t="s">
        <v>615</v>
      </c>
      <c r="K1303">
        <v>0</v>
      </c>
      <c r="L1303">
        <v>0</v>
      </c>
      <c r="M1303" t="s">
        <v>2552</v>
      </c>
      <c r="N1303" t="s">
        <v>2564</v>
      </c>
    </row>
    <row r="1304" spans="1:14" hidden="1" x14ac:dyDescent="0.25">
      <c r="A1304" t="s">
        <v>615</v>
      </c>
      <c r="B1304" s="238">
        <v>1135001</v>
      </c>
      <c r="C1304" s="233">
        <v>1135001</v>
      </c>
      <c r="D1304">
        <v>113500</v>
      </c>
      <c r="E1304">
        <v>24.25</v>
      </c>
      <c r="G1304">
        <v>1</v>
      </c>
      <c r="H1304" s="238">
        <v>1</v>
      </c>
      <c r="I1304" t="s">
        <v>815</v>
      </c>
      <c r="J1304" t="s">
        <v>615</v>
      </c>
      <c r="K1304">
        <v>0</v>
      </c>
      <c r="L1304">
        <v>0</v>
      </c>
      <c r="M1304" t="s">
        <v>2503</v>
      </c>
      <c r="N1304" t="s">
        <v>2504</v>
      </c>
    </row>
    <row r="1305" spans="1:14" hidden="1" x14ac:dyDescent="0.25">
      <c r="A1305" t="s">
        <v>615</v>
      </c>
      <c r="B1305" s="238">
        <v>1135002</v>
      </c>
      <c r="C1305" s="233">
        <v>1135002</v>
      </c>
      <c r="D1305">
        <v>113500</v>
      </c>
      <c r="E1305">
        <v>29.1</v>
      </c>
      <c r="G1305">
        <v>1</v>
      </c>
      <c r="H1305" s="238">
        <v>2</v>
      </c>
      <c r="I1305" t="s">
        <v>815</v>
      </c>
      <c r="J1305" t="s">
        <v>615</v>
      </c>
      <c r="K1305">
        <v>0</v>
      </c>
      <c r="L1305">
        <v>0</v>
      </c>
      <c r="M1305" t="s">
        <v>2503</v>
      </c>
      <c r="N1305" t="s">
        <v>2504</v>
      </c>
    </row>
    <row r="1306" spans="1:14" hidden="1" x14ac:dyDescent="0.25">
      <c r="A1306" t="s">
        <v>615</v>
      </c>
      <c r="B1306" s="238">
        <v>1135003</v>
      </c>
      <c r="C1306" s="233">
        <v>1135003</v>
      </c>
      <c r="D1306">
        <v>113500</v>
      </c>
      <c r="E1306">
        <v>34.950000000000003</v>
      </c>
      <c r="G1306">
        <v>1</v>
      </c>
      <c r="H1306" s="238">
        <v>3</v>
      </c>
      <c r="I1306" t="s">
        <v>815</v>
      </c>
      <c r="J1306" t="s">
        <v>615</v>
      </c>
      <c r="K1306">
        <v>0</v>
      </c>
      <c r="L1306">
        <v>0</v>
      </c>
      <c r="M1306" t="s">
        <v>2503</v>
      </c>
      <c r="N1306" t="s">
        <v>2504</v>
      </c>
    </row>
    <row r="1307" spans="1:14" hidden="1" x14ac:dyDescent="0.25">
      <c r="A1307" t="s">
        <v>615</v>
      </c>
      <c r="B1307" s="238">
        <v>1135004</v>
      </c>
      <c r="C1307" s="233">
        <v>1135004</v>
      </c>
      <c r="D1307">
        <v>113500</v>
      </c>
      <c r="E1307">
        <v>30.6</v>
      </c>
      <c r="G1307">
        <v>1</v>
      </c>
      <c r="H1307" s="238">
        <v>4</v>
      </c>
      <c r="I1307" t="s">
        <v>815</v>
      </c>
      <c r="J1307" t="s">
        <v>615</v>
      </c>
      <c r="K1307">
        <v>0</v>
      </c>
      <c r="L1307">
        <v>0</v>
      </c>
      <c r="M1307" t="s">
        <v>2503</v>
      </c>
      <c r="N1307" t="s">
        <v>2504</v>
      </c>
    </row>
    <row r="1308" spans="1:14" hidden="1" x14ac:dyDescent="0.25">
      <c r="A1308" t="s">
        <v>615</v>
      </c>
      <c r="B1308" s="238">
        <v>1135005</v>
      </c>
      <c r="C1308" s="233">
        <v>1135005</v>
      </c>
      <c r="D1308">
        <v>113500</v>
      </c>
      <c r="E1308">
        <v>36.700000000000003</v>
      </c>
      <c r="G1308">
        <v>1</v>
      </c>
      <c r="H1308" s="238">
        <v>5</v>
      </c>
      <c r="I1308" t="s">
        <v>815</v>
      </c>
      <c r="J1308" t="s">
        <v>615</v>
      </c>
      <c r="K1308">
        <v>0</v>
      </c>
      <c r="L1308">
        <v>0</v>
      </c>
      <c r="M1308" t="s">
        <v>2503</v>
      </c>
      <c r="N1308" t="s">
        <v>2504</v>
      </c>
    </row>
    <row r="1309" spans="1:14" hidden="1" x14ac:dyDescent="0.25">
      <c r="A1309" t="s">
        <v>387</v>
      </c>
      <c r="B1309" s="238">
        <v>1123411</v>
      </c>
      <c r="C1309" s="233">
        <v>1123411</v>
      </c>
      <c r="D1309">
        <v>112341</v>
      </c>
      <c r="F1309" t="s">
        <v>397</v>
      </c>
      <c r="G1309">
        <v>0</v>
      </c>
      <c r="H1309" s="238">
        <v>1</v>
      </c>
      <c r="I1309" t="s">
        <v>1643</v>
      </c>
      <c r="J1309" t="s">
        <v>387</v>
      </c>
      <c r="K1309">
        <v>0</v>
      </c>
      <c r="L1309">
        <v>0</v>
      </c>
      <c r="M1309" t="s">
        <v>2593</v>
      </c>
    </row>
    <row r="1310" spans="1:14" hidden="1" x14ac:dyDescent="0.25">
      <c r="A1310" t="s">
        <v>387</v>
      </c>
      <c r="B1310" s="238">
        <v>1123412</v>
      </c>
      <c r="C1310" s="233">
        <v>1123412</v>
      </c>
      <c r="D1310">
        <v>112341</v>
      </c>
      <c r="F1310" t="s">
        <v>397</v>
      </c>
      <c r="G1310">
        <v>0</v>
      </c>
      <c r="H1310" s="238">
        <v>2</v>
      </c>
      <c r="I1310" t="s">
        <v>1643</v>
      </c>
      <c r="J1310" t="s">
        <v>387</v>
      </c>
      <c r="K1310">
        <v>0</v>
      </c>
      <c r="L1310">
        <v>0</v>
      </c>
      <c r="M1310" t="s">
        <v>2593</v>
      </c>
    </row>
    <row r="1311" spans="1:14" hidden="1" x14ac:dyDescent="0.25">
      <c r="A1311" t="s">
        <v>387</v>
      </c>
      <c r="B1311" s="238">
        <v>1123413</v>
      </c>
      <c r="C1311" s="233">
        <v>1123413</v>
      </c>
      <c r="D1311">
        <v>112341</v>
      </c>
      <c r="F1311" t="s">
        <v>397</v>
      </c>
      <c r="G1311">
        <v>0</v>
      </c>
      <c r="H1311" s="238">
        <v>3</v>
      </c>
      <c r="I1311" t="s">
        <v>1643</v>
      </c>
      <c r="J1311" t="s">
        <v>387</v>
      </c>
      <c r="K1311">
        <v>0</v>
      </c>
      <c r="L1311">
        <v>0</v>
      </c>
      <c r="M1311" t="s">
        <v>2593</v>
      </c>
    </row>
    <row r="1312" spans="1:14" hidden="1" x14ac:dyDescent="0.25">
      <c r="A1312" t="s">
        <v>387</v>
      </c>
      <c r="B1312" s="238">
        <v>1123414</v>
      </c>
      <c r="C1312" s="233">
        <v>1123414</v>
      </c>
      <c r="D1312">
        <v>112341</v>
      </c>
      <c r="F1312" t="s">
        <v>397</v>
      </c>
      <c r="G1312">
        <v>0</v>
      </c>
      <c r="H1312" s="238">
        <v>4</v>
      </c>
      <c r="I1312" t="s">
        <v>1643</v>
      </c>
      <c r="J1312" t="s">
        <v>387</v>
      </c>
      <c r="K1312">
        <v>0</v>
      </c>
      <c r="L1312">
        <v>0</v>
      </c>
      <c r="M1312" t="s">
        <v>2593</v>
      </c>
    </row>
    <row r="1313" spans="1:14" hidden="1" x14ac:dyDescent="0.25">
      <c r="A1313" t="s">
        <v>387</v>
      </c>
      <c r="B1313" s="238">
        <v>1123415</v>
      </c>
      <c r="C1313" s="233">
        <v>1123415</v>
      </c>
      <c r="D1313">
        <v>112341</v>
      </c>
      <c r="F1313" t="s">
        <v>397</v>
      </c>
      <c r="G1313">
        <v>0</v>
      </c>
      <c r="H1313" s="238">
        <v>5</v>
      </c>
      <c r="I1313" t="s">
        <v>1643</v>
      </c>
      <c r="J1313" t="s">
        <v>387</v>
      </c>
      <c r="K1313">
        <v>0</v>
      </c>
      <c r="L1313">
        <v>0</v>
      </c>
      <c r="M1313" t="s">
        <v>2593</v>
      </c>
    </row>
    <row r="1314" spans="1:14" hidden="1" x14ac:dyDescent="0.25">
      <c r="A1314" t="s">
        <v>404</v>
      </c>
      <c r="B1314" s="238">
        <v>1123401</v>
      </c>
      <c r="C1314" s="233">
        <v>1123401</v>
      </c>
      <c r="D1314">
        <v>112340</v>
      </c>
      <c r="F1314" t="s">
        <v>397</v>
      </c>
      <c r="G1314">
        <v>0</v>
      </c>
      <c r="H1314" s="238">
        <v>1</v>
      </c>
      <c r="I1314" t="s">
        <v>1502</v>
      </c>
      <c r="J1314" t="s">
        <v>404</v>
      </c>
      <c r="K1314">
        <v>0</v>
      </c>
      <c r="L1314">
        <v>0</v>
      </c>
      <c r="M1314" t="s">
        <v>2593</v>
      </c>
    </row>
    <row r="1315" spans="1:14" hidden="1" x14ac:dyDescent="0.25">
      <c r="A1315" t="s">
        <v>404</v>
      </c>
      <c r="B1315" s="238">
        <v>1123402</v>
      </c>
      <c r="C1315" s="233">
        <v>1123402</v>
      </c>
      <c r="D1315">
        <v>112340</v>
      </c>
      <c r="F1315" t="s">
        <v>397</v>
      </c>
      <c r="G1315">
        <v>0</v>
      </c>
      <c r="H1315" s="238">
        <v>2</v>
      </c>
      <c r="I1315" t="s">
        <v>1502</v>
      </c>
      <c r="J1315" t="s">
        <v>404</v>
      </c>
      <c r="K1315">
        <v>0</v>
      </c>
      <c r="L1315">
        <v>0</v>
      </c>
      <c r="M1315" t="s">
        <v>2593</v>
      </c>
    </row>
    <row r="1316" spans="1:14" hidden="1" x14ac:dyDescent="0.25">
      <c r="A1316" t="s">
        <v>404</v>
      </c>
      <c r="B1316" s="238">
        <v>1123403</v>
      </c>
      <c r="C1316" s="233">
        <v>1123403</v>
      </c>
      <c r="D1316">
        <v>112340</v>
      </c>
      <c r="F1316" t="s">
        <v>397</v>
      </c>
      <c r="G1316">
        <v>0</v>
      </c>
      <c r="H1316" s="238">
        <v>3</v>
      </c>
      <c r="I1316" t="s">
        <v>1502</v>
      </c>
      <c r="J1316" t="s">
        <v>404</v>
      </c>
      <c r="K1316">
        <v>0</v>
      </c>
      <c r="L1316">
        <v>0</v>
      </c>
      <c r="M1316" t="s">
        <v>2593</v>
      </c>
    </row>
    <row r="1317" spans="1:14" hidden="1" x14ac:dyDescent="0.25">
      <c r="A1317" t="s">
        <v>404</v>
      </c>
      <c r="B1317" s="238">
        <v>1123404</v>
      </c>
      <c r="C1317" s="233">
        <v>1123404</v>
      </c>
      <c r="D1317">
        <v>112340</v>
      </c>
      <c r="F1317" t="s">
        <v>397</v>
      </c>
      <c r="G1317">
        <v>0</v>
      </c>
      <c r="H1317" s="238">
        <v>4</v>
      </c>
      <c r="I1317" t="s">
        <v>1502</v>
      </c>
      <c r="J1317" t="s">
        <v>404</v>
      </c>
      <c r="K1317">
        <v>0</v>
      </c>
      <c r="L1317">
        <v>0</v>
      </c>
      <c r="M1317" t="s">
        <v>2593</v>
      </c>
    </row>
    <row r="1318" spans="1:14" hidden="1" x14ac:dyDescent="0.25">
      <c r="A1318" t="s">
        <v>404</v>
      </c>
      <c r="B1318" s="238">
        <v>1123405</v>
      </c>
      <c r="C1318" s="233">
        <v>1123405</v>
      </c>
      <c r="D1318">
        <v>112340</v>
      </c>
      <c r="F1318" t="s">
        <v>397</v>
      </c>
      <c r="G1318">
        <v>0</v>
      </c>
      <c r="H1318" s="238">
        <v>5</v>
      </c>
      <c r="I1318" t="s">
        <v>1502</v>
      </c>
      <c r="J1318" t="s">
        <v>404</v>
      </c>
      <c r="K1318">
        <v>0</v>
      </c>
      <c r="L1318">
        <v>0</v>
      </c>
      <c r="M1318" t="s">
        <v>2593</v>
      </c>
    </row>
    <row r="1319" spans="1:14" hidden="1" x14ac:dyDescent="0.25">
      <c r="A1319" t="s">
        <v>607</v>
      </c>
      <c r="B1319" s="238">
        <v>24011131401</v>
      </c>
      <c r="C1319" s="238" t="s">
        <v>298</v>
      </c>
      <c r="D1319">
        <v>113140</v>
      </c>
      <c r="E1319">
        <v>4.05</v>
      </c>
      <c r="G1319">
        <v>0</v>
      </c>
      <c r="H1319" s="238">
        <v>1</v>
      </c>
      <c r="I1319" t="s">
        <v>2984</v>
      </c>
      <c r="J1319" t="s">
        <v>607</v>
      </c>
      <c r="K1319">
        <v>2401</v>
      </c>
      <c r="L1319">
        <v>0</v>
      </c>
      <c r="M1319" t="s">
        <v>2503</v>
      </c>
      <c r="N1319" t="s">
        <v>2559</v>
      </c>
    </row>
    <row r="1320" spans="1:14" hidden="1" x14ac:dyDescent="0.25">
      <c r="A1320" t="s">
        <v>607</v>
      </c>
      <c r="B1320" s="238">
        <v>24011131402</v>
      </c>
      <c r="C1320" s="238" t="s">
        <v>298</v>
      </c>
      <c r="D1320">
        <v>113140</v>
      </c>
      <c r="E1320">
        <v>5.4</v>
      </c>
      <c r="G1320">
        <v>0</v>
      </c>
      <c r="H1320" s="238">
        <v>2</v>
      </c>
      <c r="I1320" t="s">
        <v>2985</v>
      </c>
      <c r="J1320" t="s">
        <v>607</v>
      </c>
      <c r="K1320">
        <v>2401</v>
      </c>
      <c r="L1320">
        <v>0</v>
      </c>
      <c r="M1320" t="s">
        <v>2503</v>
      </c>
      <c r="N1320" t="s">
        <v>2559</v>
      </c>
    </row>
    <row r="1321" spans="1:14" hidden="1" x14ac:dyDescent="0.25">
      <c r="A1321" t="s">
        <v>607</v>
      </c>
      <c r="B1321" s="238">
        <v>24011131403</v>
      </c>
      <c r="C1321" s="238" t="s">
        <v>298</v>
      </c>
      <c r="D1321">
        <v>113140</v>
      </c>
      <c r="E1321">
        <v>6.85</v>
      </c>
      <c r="G1321">
        <v>0</v>
      </c>
      <c r="H1321" s="238">
        <v>3</v>
      </c>
      <c r="I1321" t="s">
        <v>2986</v>
      </c>
      <c r="J1321" t="s">
        <v>607</v>
      </c>
      <c r="K1321">
        <v>2401</v>
      </c>
      <c r="L1321">
        <v>0</v>
      </c>
      <c r="M1321" t="s">
        <v>2503</v>
      </c>
      <c r="N1321" t="s">
        <v>2559</v>
      </c>
    </row>
    <row r="1322" spans="1:14" hidden="1" x14ac:dyDescent="0.25">
      <c r="A1322" t="s">
        <v>607</v>
      </c>
      <c r="B1322" s="238">
        <v>24011131404</v>
      </c>
      <c r="C1322" s="238" t="s">
        <v>298</v>
      </c>
      <c r="D1322">
        <v>113140</v>
      </c>
      <c r="E1322">
        <v>5.4</v>
      </c>
      <c r="G1322">
        <v>0</v>
      </c>
      <c r="H1322" s="238">
        <v>4</v>
      </c>
      <c r="I1322" t="s">
        <v>2987</v>
      </c>
      <c r="J1322" t="s">
        <v>607</v>
      </c>
      <c r="K1322">
        <v>2401</v>
      </c>
      <c r="L1322">
        <v>0</v>
      </c>
      <c r="M1322" t="s">
        <v>2503</v>
      </c>
      <c r="N1322" t="s">
        <v>2559</v>
      </c>
    </row>
    <row r="1323" spans="1:14" hidden="1" x14ac:dyDescent="0.25">
      <c r="A1323" t="s">
        <v>607</v>
      </c>
      <c r="B1323" s="238">
        <v>24011131405</v>
      </c>
      <c r="C1323" s="238" t="s">
        <v>298</v>
      </c>
      <c r="D1323">
        <v>113140</v>
      </c>
      <c r="E1323">
        <v>7.2</v>
      </c>
      <c r="G1323">
        <v>0</v>
      </c>
      <c r="H1323" s="238">
        <v>5</v>
      </c>
      <c r="I1323" t="s">
        <v>2988</v>
      </c>
      <c r="J1323" t="s">
        <v>607</v>
      </c>
      <c r="K1323">
        <v>2401</v>
      </c>
      <c r="L1323">
        <v>0</v>
      </c>
      <c r="M1323" t="s">
        <v>2503</v>
      </c>
      <c r="N1323" t="s">
        <v>2559</v>
      </c>
    </row>
    <row r="1324" spans="1:14" hidden="1" x14ac:dyDescent="0.25">
      <c r="A1324" t="s">
        <v>607</v>
      </c>
      <c r="B1324" s="238">
        <v>1131401</v>
      </c>
      <c r="C1324" s="233">
        <v>1131401</v>
      </c>
      <c r="D1324">
        <v>113140</v>
      </c>
      <c r="E1324">
        <v>11.3</v>
      </c>
      <c r="G1324">
        <v>1</v>
      </c>
      <c r="H1324" s="238">
        <v>1</v>
      </c>
      <c r="I1324" t="s">
        <v>645</v>
      </c>
      <c r="J1324" t="s">
        <v>607</v>
      </c>
      <c r="K1324">
        <v>0</v>
      </c>
      <c r="L1324">
        <v>0</v>
      </c>
      <c r="M1324" t="s">
        <v>2503</v>
      </c>
      <c r="N1324" t="s">
        <v>2559</v>
      </c>
    </row>
    <row r="1325" spans="1:14" hidden="1" x14ac:dyDescent="0.25">
      <c r="A1325" t="s">
        <v>607</v>
      </c>
      <c r="B1325" s="238">
        <v>1131402</v>
      </c>
      <c r="C1325" s="233">
        <v>1131402</v>
      </c>
      <c r="D1325">
        <v>113140</v>
      </c>
      <c r="E1325">
        <v>13.6</v>
      </c>
      <c r="G1325">
        <v>1</v>
      </c>
      <c r="H1325" s="238">
        <v>2</v>
      </c>
      <c r="I1325" t="s">
        <v>645</v>
      </c>
      <c r="J1325" t="s">
        <v>607</v>
      </c>
      <c r="K1325">
        <v>0</v>
      </c>
      <c r="L1325">
        <v>0</v>
      </c>
      <c r="M1325" t="s">
        <v>2503</v>
      </c>
      <c r="N1325" t="s">
        <v>2559</v>
      </c>
    </row>
    <row r="1326" spans="1:14" hidden="1" x14ac:dyDescent="0.25">
      <c r="A1326" t="s">
        <v>607</v>
      </c>
      <c r="B1326" s="238">
        <v>1131403</v>
      </c>
      <c r="C1326" s="233">
        <v>1131403</v>
      </c>
      <c r="D1326">
        <v>113140</v>
      </c>
      <c r="E1326">
        <v>16</v>
      </c>
      <c r="G1326">
        <v>1</v>
      </c>
      <c r="H1326" s="238">
        <v>3</v>
      </c>
      <c r="I1326" t="s">
        <v>645</v>
      </c>
      <c r="J1326" t="s">
        <v>607</v>
      </c>
      <c r="K1326">
        <v>0</v>
      </c>
      <c r="L1326">
        <v>0</v>
      </c>
      <c r="M1326" t="s">
        <v>2503</v>
      </c>
      <c r="N1326" t="s">
        <v>2559</v>
      </c>
    </row>
    <row r="1327" spans="1:14" hidden="1" x14ac:dyDescent="0.25">
      <c r="A1327" t="s">
        <v>607</v>
      </c>
      <c r="B1327" s="238">
        <v>1131404</v>
      </c>
      <c r="C1327" s="233">
        <v>1131404</v>
      </c>
      <c r="D1327">
        <v>113140</v>
      </c>
      <c r="E1327">
        <v>14.3</v>
      </c>
      <c r="G1327">
        <v>1</v>
      </c>
      <c r="H1327" s="238">
        <v>4</v>
      </c>
      <c r="I1327" t="s">
        <v>645</v>
      </c>
      <c r="J1327" t="s">
        <v>607</v>
      </c>
      <c r="K1327">
        <v>0</v>
      </c>
      <c r="L1327">
        <v>0</v>
      </c>
      <c r="M1327" t="s">
        <v>2503</v>
      </c>
      <c r="N1327" t="s">
        <v>2559</v>
      </c>
    </row>
    <row r="1328" spans="1:14" hidden="1" x14ac:dyDescent="0.25">
      <c r="A1328" t="s">
        <v>607</v>
      </c>
      <c r="B1328" s="238">
        <v>1131405</v>
      </c>
      <c r="C1328" s="233">
        <v>1131405</v>
      </c>
      <c r="D1328">
        <v>113140</v>
      </c>
      <c r="E1328">
        <v>16.8</v>
      </c>
      <c r="G1328">
        <v>1</v>
      </c>
      <c r="H1328" s="238">
        <v>5</v>
      </c>
      <c r="I1328" t="s">
        <v>645</v>
      </c>
      <c r="J1328" t="s">
        <v>607</v>
      </c>
      <c r="K1328">
        <v>0</v>
      </c>
      <c r="L1328">
        <v>0</v>
      </c>
      <c r="M1328" t="s">
        <v>2503</v>
      </c>
      <c r="N1328" t="s">
        <v>2559</v>
      </c>
    </row>
    <row r="1329" spans="1:14" hidden="1" x14ac:dyDescent="0.25">
      <c r="A1329" t="s">
        <v>607</v>
      </c>
      <c r="B1329" s="238">
        <v>1131471</v>
      </c>
      <c r="C1329" s="233">
        <v>1131471</v>
      </c>
      <c r="D1329">
        <v>113147</v>
      </c>
      <c r="E1329">
        <v>45.5</v>
      </c>
      <c r="G1329">
        <v>1</v>
      </c>
      <c r="H1329" s="238">
        <v>1</v>
      </c>
      <c r="I1329" t="s">
        <v>3610</v>
      </c>
      <c r="J1329" t="s">
        <v>607</v>
      </c>
      <c r="K1329">
        <v>0</v>
      </c>
      <c r="L1329">
        <v>0</v>
      </c>
      <c r="M1329" t="s">
        <v>2503</v>
      </c>
      <c r="N1329" t="s">
        <v>2559</v>
      </c>
    </row>
    <row r="1330" spans="1:14" hidden="1" x14ac:dyDescent="0.25">
      <c r="A1330" t="s">
        <v>607</v>
      </c>
      <c r="B1330" s="238">
        <v>1131472</v>
      </c>
      <c r="C1330" s="233">
        <v>1131472</v>
      </c>
      <c r="D1330">
        <v>113147</v>
      </c>
      <c r="E1330">
        <v>54</v>
      </c>
      <c r="G1330">
        <v>1</v>
      </c>
      <c r="H1330" s="238">
        <v>2</v>
      </c>
      <c r="I1330" t="s">
        <v>3610</v>
      </c>
      <c r="J1330" t="s">
        <v>607</v>
      </c>
      <c r="K1330">
        <v>0</v>
      </c>
      <c r="L1330">
        <v>0</v>
      </c>
      <c r="M1330" t="s">
        <v>2503</v>
      </c>
      <c r="N1330" t="s">
        <v>2559</v>
      </c>
    </row>
    <row r="1331" spans="1:14" hidden="1" x14ac:dyDescent="0.25">
      <c r="A1331" t="s">
        <v>607</v>
      </c>
      <c r="B1331" s="238">
        <v>1131473</v>
      </c>
      <c r="C1331" s="233">
        <v>1131473</v>
      </c>
      <c r="D1331">
        <v>113147</v>
      </c>
      <c r="E1331">
        <v>64.5</v>
      </c>
      <c r="G1331">
        <v>1</v>
      </c>
      <c r="H1331" s="238">
        <v>3</v>
      </c>
      <c r="I1331" t="s">
        <v>3610</v>
      </c>
      <c r="J1331" t="s">
        <v>607</v>
      </c>
      <c r="K1331">
        <v>0</v>
      </c>
      <c r="L1331">
        <v>0</v>
      </c>
      <c r="M1331" t="s">
        <v>2503</v>
      </c>
      <c r="N1331" t="s">
        <v>2559</v>
      </c>
    </row>
    <row r="1332" spans="1:14" hidden="1" x14ac:dyDescent="0.25">
      <c r="A1332" t="s">
        <v>607</v>
      </c>
      <c r="B1332" s="238">
        <v>1131474</v>
      </c>
      <c r="C1332" s="233">
        <v>1131474</v>
      </c>
      <c r="D1332">
        <v>113147</v>
      </c>
      <c r="E1332">
        <v>56.7</v>
      </c>
      <c r="G1332">
        <v>1</v>
      </c>
      <c r="H1332" s="238">
        <v>4</v>
      </c>
      <c r="I1332" t="s">
        <v>3610</v>
      </c>
      <c r="J1332" t="s">
        <v>607</v>
      </c>
      <c r="K1332">
        <v>0</v>
      </c>
      <c r="L1332">
        <v>0</v>
      </c>
      <c r="M1332" t="s">
        <v>2503</v>
      </c>
      <c r="N1332" t="s">
        <v>2559</v>
      </c>
    </row>
    <row r="1333" spans="1:14" hidden="1" x14ac:dyDescent="0.25">
      <c r="A1333" t="s">
        <v>607</v>
      </c>
      <c r="B1333" s="238">
        <v>1131475</v>
      </c>
      <c r="C1333" s="233">
        <v>1131475</v>
      </c>
      <c r="D1333">
        <v>113147</v>
      </c>
      <c r="E1333">
        <v>67.75</v>
      </c>
      <c r="G1333">
        <v>1</v>
      </c>
      <c r="H1333" s="238">
        <v>5</v>
      </c>
      <c r="I1333" t="s">
        <v>3610</v>
      </c>
      <c r="J1333" t="s">
        <v>607</v>
      </c>
      <c r="K1333">
        <v>0</v>
      </c>
      <c r="L1333">
        <v>0</v>
      </c>
      <c r="M1333" t="s">
        <v>2503</v>
      </c>
      <c r="N1333" t="s">
        <v>2559</v>
      </c>
    </row>
    <row r="1334" spans="1:14" hidden="1" x14ac:dyDescent="0.25">
      <c r="A1334" t="s">
        <v>607</v>
      </c>
      <c r="B1334" s="238">
        <v>24011132281</v>
      </c>
      <c r="C1334" s="233"/>
      <c r="D1334">
        <v>113228</v>
      </c>
      <c r="E1334">
        <v>23.4</v>
      </c>
      <c r="G1334">
        <v>0</v>
      </c>
      <c r="H1334" s="238">
        <v>1</v>
      </c>
      <c r="I1334" t="s">
        <v>2989</v>
      </c>
      <c r="J1334" t="s">
        <v>607</v>
      </c>
      <c r="K1334">
        <v>2401</v>
      </c>
      <c r="L1334">
        <v>0</v>
      </c>
      <c r="M1334" t="s">
        <v>2503</v>
      </c>
      <c r="N1334" t="s">
        <v>2608</v>
      </c>
    </row>
    <row r="1335" spans="1:14" hidden="1" x14ac:dyDescent="0.25">
      <c r="A1335" t="s">
        <v>607</v>
      </c>
      <c r="B1335" s="238">
        <v>24011132282</v>
      </c>
      <c r="C1335" s="233"/>
      <c r="D1335">
        <v>113228</v>
      </c>
      <c r="E1335">
        <v>28.8</v>
      </c>
      <c r="G1335">
        <v>0</v>
      </c>
      <c r="H1335" s="238">
        <v>2</v>
      </c>
      <c r="I1335" t="s">
        <v>2990</v>
      </c>
      <c r="J1335" t="s">
        <v>607</v>
      </c>
      <c r="K1335">
        <v>2401</v>
      </c>
      <c r="L1335">
        <v>0</v>
      </c>
      <c r="M1335" t="s">
        <v>2503</v>
      </c>
      <c r="N1335" t="s">
        <v>2608</v>
      </c>
    </row>
    <row r="1336" spans="1:14" hidden="1" x14ac:dyDescent="0.25">
      <c r="A1336" t="s">
        <v>607</v>
      </c>
      <c r="B1336" s="238">
        <v>24011132283</v>
      </c>
      <c r="C1336" s="233"/>
      <c r="D1336">
        <v>113228</v>
      </c>
      <c r="E1336">
        <v>35.65</v>
      </c>
      <c r="G1336">
        <v>0</v>
      </c>
      <c r="H1336" s="238">
        <v>3</v>
      </c>
      <c r="I1336" t="s">
        <v>2991</v>
      </c>
      <c r="J1336" t="s">
        <v>607</v>
      </c>
      <c r="K1336">
        <v>2401</v>
      </c>
      <c r="L1336">
        <v>0</v>
      </c>
      <c r="M1336" t="s">
        <v>2503</v>
      </c>
      <c r="N1336" t="s">
        <v>2608</v>
      </c>
    </row>
    <row r="1337" spans="1:14" hidden="1" x14ac:dyDescent="0.25">
      <c r="A1337" t="s">
        <v>607</v>
      </c>
      <c r="B1337" s="238">
        <v>24011132284</v>
      </c>
      <c r="C1337" s="233"/>
      <c r="D1337">
        <v>113228</v>
      </c>
      <c r="E1337">
        <v>30.25</v>
      </c>
      <c r="G1337">
        <v>0</v>
      </c>
      <c r="H1337" s="238">
        <v>4</v>
      </c>
      <c r="I1337" t="s">
        <v>2992</v>
      </c>
      <c r="J1337" t="s">
        <v>607</v>
      </c>
      <c r="K1337">
        <v>2401</v>
      </c>
      <c r="L1337">
        <v>0</v>
      </c>
      <c r="M1337" t="s">
        <v>2503</v>
      </c>
      <c r="N1337" t="s">
        <v>2608</v>
      </c>
    </row>
    <row r="1338" spans="1:14" hidden="1" x14ac:dyDescent="0.25">
      <c r="A1338" t="s">
        <v>607</v>
      </c>
      <c r="B1338" s="238">
        <v>24011132285</v>
      </c>
      <c r="C1338" s="233"/>
      <c r="D1338">
        <v>113228</v>
      </c>
      <c r="E1338">
        <v>37.450000000000003</v>
      </c>
      <c r="G1338">
        <v>0</v>
      </c>
      <c r="H1338" s="238">
        <v>5</v>
      </c>
      <c r="I1338" t="s">
        <v>2993</v>
      </c>
      <c r="J1338" t="s">
        <v>607</v>
      </c>
      <c r="K1338">
        <v>2401</v>
      </c>
      <c r="L1338">
        <v>0</v>
      </c>
      <c r="M1338" t="s">
        <v>2503</v>
      </c>
      <c r="N1338" t="s">
        <v>2608</v>
      </c>
    </row>
    <row r="1339" spans="1:14" hidden="1" x14ac:dyDescent="0.25">
      <c r="A1339" t="s">
        <v>607</v>
      </c>
      <c r="B1339" s="238">
        <v>1132281</v>
      </c>
      <c r="C1339" s="233">
        <v>1132281</v>
      </c>
      <c r="D1339">
        <v>113228</v>
      </c>
      <c r="E1339">
        <v>65</v>
      </c>
      <c r="G1339">
        <v>1</v>
      </c>
      <c r="H1339" s="238">
        <v>1</v>
      </c>
      <c r="I1339" t="s">
        <v>691</v>
      </c>
      <c r="J1339" t="s">
        <v>607</v>
      </c>
      <c r="K1339">
        <v>0</v>
      </c>
      <c r="L1339">
        <v>0</v>
      </c>
      <c r="M1339" t="s">
        <v>2503</v>
      </c>
      <c r="N1339" t="s">
        <v>2608</v>
      </c>
    </row>
    <row r="1340" spans="1:14" hidden="1" x14ac:dyDescent="0.25">
      <c r="A1340" t="s">
        <v>607</v>
      </c>
      <c r="B1340" s="238">
        <v>1132282</v>
      </c>
      <c r="C1340" s="233">
        <v>1132282</v>
      </c>
      <c r="D1340">
        <v>113228</v>
      </c>
      <c r="E1340">
        <v>80</v>
      </c>
      <c r="G1340">
        <v>1</v>
      </c>
      <c r="H1340" s="238">
        <v>2</v>
      </c>
      <c r="I1340" t="s">
        <v>691</v>
      </c>
      <c r="J1340" t="s">
        <v>607</v>
      </c>
      <c r="K1340">
        <v>0</v>
      </c>
      <c r="L1340">
        <v>0</v>
      </c>
      <c r="M1340" t="s">
        <v>2503</v>
      </c>
      <c r="N1340" t="s">
        <v>2608</v>
      </c>
    </row>
    <row r="1341" spans="1:14" hidden="1" x14ac:dyDescent="0.25">
      <c r="A1341" t="s">
        <v>607</v>
      </c>
      <c r="B1341" s="238">
        <v>1132283</v>
      </c>
      <c r="C1341" s="233">
        <v>1132283</v>
      </c>
      <c r="D1341">
        <v>113228</v>
      </c>
      <c r="E1341">
        <v>99</v>
      </c>
      <c r="G1341">
        <v>1</v>
      </c>
      <c r="H1341" s="238">
        <v>3</v>
      </c>
      <c r="I1341" t="s">
        <v>691</v>
      </c>
      <c r="J1341" t="s">
        <v>607</v>
      </c>
      <c r="K1341">
        <v>0</v>
      </c>
      <c r="L1341">
        <v>0</v>
      </c>
      <c r="M1341" t="s">
        <v>2503</v>
      </c>
      <c r="N1341" t="s">
        <v>2608</v>
      </c>
    </row>
    <row r="1342" spans="1:14" hidden="1" x14ac:dyDescent="0.25">
      <c r="A1342" t="s">
        <v>607</v>
      </c>
      <c r="B1342" s="238">
        <v>1132284</v>
      </c>
      <c r="C1342" s="233">
        <v>1132284</v>
      </c>
      <c r="D1342">
        <v>113228</v>
      </c>
      <c r="E1342">
        <v>84</v>
      </c>
      <c r="G1342">
        <v>1</v>
      </c>
      <c r="H1342" s="238">
        <v>4</v>
      </c>
      <c r="I1342" t="s">
        <v>691</v>
      </c>
      <c r="J1342" t="s">
        <v>607</v>
      </c>
      <c r="K1342">
        <v>0</v>
      </c>
      <c r="L1342">
        <v>0</v>
      </c>
      <c r="M1342" t="s">
        <v>2503</v>
      </c>
      <c r="N1342" t="s">
        <v>2608</v>
      </c>
    </row>
    <row r="1343" spans="1:14" hidden="1" x14ac:dyDescent="0.25">
      <c r="A1343" t="s">
        <v>607</v>
      </c>
      <c r="B1343" s="238">
        <v>1132285</v>
      </c>
      <c r="C1343" s="233">
        <v>1132285</v>
      </c>
      <c r="D1343">
        <v>113228</v>
      </c>
      <c r="E1343">
        <v>104</v>
      </c>
      <c r="G1343">
        <v>1</v>
      </c>
      <c r="H1343" s="238">
        <v>5</v>
      </c>
      <c r="I1343" t="s">
        <v>691</v>
      </c>
      <c r="J1343" t="s">
        <v>607</v>
      </c>
      <c r="K1343">
        <v>0</v>
      </c>
      <c r="L1343">
        <v>0</v>
      </c>
      <c r="M1343" t="s">
        <v>2503</v>
      </c>
      <c r="N1343" t="s">
        <v>2608</v>
      </c>
    </row>
    <row r="1344" spans="1:14" hidden="1" x14ac:dyDescent="0.25">
      <c r="A1344" t="s">
        <v>607</v>
      </c>
      <c r="B1344" s="238">
        <v>1132211</v>
      </c>
      <c r="C1344" s="233">
        <v>1132211</v>
      </c>
      <c r="D1344">
        <v>113221</v>
      </c>
      <c r="E1344">
        <v>38.75</v>
      </c>
      <c r="G1344">
        <v>1</v>
      </c>
      <c r="H1344" s="238">
        <v>1</v>
      </c>
      <c r="I1344" t="s">
        <v>2994</v>
      </c>
      <c r="J1344" t="s">
        <v>607</v>
      </c>
      <c r="K1344">
        <v>0</v>
      </c>
      <c r="L1344">
        <v>0</v>
      </c>
      <c r="M1344" t="s">
        <v>2503</v>
      </c>
      <c r="N1344" t="s">
        <v>2608</v>
      </c>
    </row>
    <row r="1345" spans="1:14" hidden="1" x14ac:dyDescent="0.25">
      <c r="A1345" t="s">
        <v>607</v>
      </c>
      <c r="B1345" s="238">
        <v>1132212</v>
      </c>
      <c r="C1345" s="233">
        <v>1132212</v>
      </c>
      <c r="D1345">
        <v>113221</v>
      </c>
      <c r="E1345">
        <v>40.299999999999997</v>
      </c>
      <c r="G1345">
        <v>1</v>
      </c>
      <c r="H1345" s="238">
        <v>2</v>
      </c>
      <c r="I1345" t="s">
        <v>2994</v>
      </c>
      <c r="J1345" t="s">
        <v>607</v>
      </c>
      <c r="K1345">
        <v>0</v>
      </c>
      <c r="L1345">
        <v>0</v>
      </c>
      <c r="M1345" t="s">
        <v>2503</v>
      </c>
      <c r="N1345" t="s">
        <v>2608</v>
      </c>
    </row>
    <row r="1346" spans="1:14" hidden="1" x14ac:dyDescent="0.25">
      <c r="A1346" t="s">
        <v>607</v>
      </c>
      <c r="B1346" s="238">
        <v>1132213</v>
      </c>
      <c r="C1346" s="233">
        <v>1132213</v>
      </c>
      <c r="D1346">
        <v>113221</v>
      </c>
      <c r="E1346">
        <v>42.1</v>
      </c>
      <c r="G1346">
        <v>1</v>
      </c>
      <c r="H1346" s="238">
        <v>3</v>
      </c>
      <c r="I1346" t="s">
        <v>2994</v>
      </c>
      <c r="J1346" t="s">
        <v>607</v>
      </c>
      <c r="K1346">
        <v>0</v>
      </c>
      <c r="L1346">
        <v>0</v>
      </c>
      <c r="M1346" t="s">
        <v>2503</v>
      </c>
      <c r="N1346" t="s">
        <v>2608</v>
      </c>
    </row>
    <row r="1347" spans="1:14" hidden="1" x14ac:dyDescent="0.25">
      <c r="A1347" t="s">
        <v>607</v>
      </c>
      <c r="B1347" s="238">
        <v>1132214</v>
      </c>
      <c r="C1347" s="233">
        <v>1132214</v>
      </c>
      <c r="D1347">
        <v>113221</v>
      </c>
      <c r="E1347">
        <v>42.3</v>
      </c>
      <c r="G1347">
        <v>1</v>
      </c>
      <c r="H1347" s="238">
        <v>4</v>
      </c>
      <c r="I1347" t="s">
        <v>2994</v>
      </c>
      <c r="J1347" t="s">
        <v>607</v>
      </c>
      <c r="K1347">
        <v>0</v>
      </c>
      <c r="L1347">
        <v>0</v>
      </c>
      <c r="M1347" t="s">
        <v>2503</v>
      </c>
      <c r="N1347" t="s">
        <v>2608</v>
      </c>
    </row>
    <row r="1348" spans="1:14" hidden="1" x14ac:dyDescent="0.25">
      <c r="A1348" t="s">
        <v>607</v>
      </c>
      <c r="B1348" s="238">
        <v>1132215</v>
      </c>
      <c r="C1348" s="233">
        <v>1132215</v>
      </c>
      <c r="D1348">
        <v>113221</v>
      </c>
      <c r="E1348">
        <v>44.2</v>
      </c>
      <c r="G1348">
        <v>1</v>
      </c>
      <c r="H1348" s="238">
        <v>5</v>
      </c>
      <c r="I1348" t="s">
        <v>2994</v>
      </c>
      <c r="J1348" t="s">
        <v>607</v>
      </c>
      <c r="K1348">
        <v>0</v>
      </c>
      <c r="L1348">
        <v>0</v>
      </c>
      <c r="M1348" t="s">
        <v>2503</v>
      </c>
      <c r="N1348" t="s">
        <v>2608</v>
      </c>
    </row>
    <row r="1349" spans="1:14" hidden="1" x14ac:dyDescent="0.25">
      <c r="A1349" t="s">
        <v>454</v>
      </c>
      <c r="B1349" s="238">
        <v>1111631</v>
      </c>
      <c r="C1349" s="233">
        <v>1111631</v>
      </c>
      <c r="D1349">
        <v>111163</v>
      </c>
      <c r="F1349" t="s">
        <v>397</v>
      </c>
      <c r="G1349">
        <v>0</v>
      </c>
      <c r="H1349" s="238">
        <v>1</v>
      </c>
      <c r="I1349" t="s">
        <v>1022</v>
      </c>
      <c r="J1349" t="s">
        <v>454</v>
      </c>
      <c r="K1349">
        <v>0</v>
      </c>
      <c r="L1349">
        <v>0</v>
      </c>
      <c r="M1349" t="s">
        <v>2571</v>
      </c>
      <c r="N1349" t="s">
        <v>2594</v>
      </c>
    </row>
    <row r="1350" spans="1:14" hidden="1" x14ac:dyDescent="0.25">
      <c r="A1350" t="s">
        <v>454</v>
      </c>
      <c r="B1350" s="238">
        <v>1111632</v>
      </c>
      <c r="C1350" s="233">
        <v>1111632</v>
      </c>
      <c r="D1350">
        <v>111163</v>
      </c>
      <c r="F1350" t="s">
        <v>397</v>
      </c>
      <c r="G1350">
        <v>0</v>
      </c>
      <c r="H1350" s="238">
        <v>2</v>
      </c>
      <c r="I1350" t="s">
        <v>1022</v>
      </c>
      <c r="J1350" t="s">
        <v>454</v>
      </c>
      <c r="K1350">
        <v>0</v>
      </c>
      <c r="L1350">
        <v>0</v>
      </c>
      <c r="M1350" t="s">
        <v>2571</v>
      </c>
      <c r="N1350" t="s">
        <v>2594</v>
      </c>
    </row>
    <row r="1351" spans="1:14" hidden="1" x14ac:dyDescent="0.25">
      <c r="A1351" t="s">
        <v>454</v>
      </c>
      <c r="B1351" s="238">
        <v>1111633</v>
      </c>
      <c r="C1351" s="233">
        <v>1111633</v>
      </c>
      <c r="D1351">
        <v>111163</v>
      </c>
      <c r="F1351" t="s">
        <v>397</v>
      </c>
      <c r="G1351">
        <v>0</v>
      </c>
      <c r="H1351" s="238">
        <v>3</v>
      </c>
      <c r="I1351" t="s">
        <v>1022</v>
      </c>
      <c r="J1351" t="s">
        <v>454</v>
      </c>
      <c r="K1351">
        <v>0</v>
      </c>
      <c r="L1351">
        <v>0</v>
      </c>
      <c r="M1351" t="s">
        <v>2571</v>
      </c>
      <c r="N1351" t="s">
        <v>2594</v>
      </c>
    </row>
    <row r="1352" spans="1:14" hidden="1" x14ac:dyDescent="0.25">
      <c r="A1352" t="s">
        <v>454</v>
      </c>
      <c r="B1352" s="238">
        <v>1111634</v>
      </c>
      <c r="C1352" s="233">
        <v>1111634</v>
      </c>
      <c r="D1352">
        <v>111163</v>
      </c>
      <c r="F1352" t="s">
        <v>397</v>
      </c>
      <c r="G1352">
        <v>0</v>
      </c>
      <c r="H1352" s="238">
        <v>4</v>
      </c>
      <c r="I1352" t="s">
        <v>1022</v>
      </c>
      <c r="J1352" t="s">
        <v>454</v>
      </c>
      <c r="K1352">
        <v>0</v>
      </c>
      <c r="L1352">
        <v>0</v>
      </c>
      <c r="M1352" t="s">
        <v>2571</v>
      </c>
      <c r="N1352" t="s">
        <v>2594</v>
      </c>
    </row>
    <row r="1353" spans="1:14" hidden="1" x14ac:dyDescent="0.25">
      <c r="A1353" t="s">
        <v>454</v>
      </c>
      <c r="B1353" s="238">
        <v>1111635</v>
      </c>
      <c r="C1353" s="233">
        <v>1111635</v>
      </c>
      <c r="D1353">
        <v>111163</v>
      </c>
      <c r="F1353" t="s">
        <v>397</v>
      </c>
      <c r="G1353">
        <v>0</v>
      </c>
      <c r="H1353" s="238">
        <v>5</v>
      </c>
      <c r="I1353" t="s">
        <v>1022</v>
      </c>
      <c r="J1353" t="s">
        <v>454</v>
      </c>
      <c r="K1353">
        <v>0</v>
      </c>
      <c r="L1353">
        <v>0</v>
      </c>
      <c r="M1353" t="s">
        <v>2571</v>
      </c>
      <c r="N1353" t="s">
        <v>2594</v>
      </c>
    </row>
    <row r="1354" spans="1:14" hidden="1" x14ac:dyDescent="0.25">
      <c r="A1354" t="s">
        <v>432</v>
      </c>
      <c r="B1354" s="238">
        <v>1134121</v>
      </c>
      <c r="C1354" s="233">
        <v>1134121</v>
      </c>
      <c r="D1354">
        <v>113412</v>
      </c>
      <c r="F1354" t="s">
        <v>397</v>
      </c>
      <c r="G1354">
        <v>0</v>
      </c>
      <c r="H1354" s="238">
        <v>1</v>
      </c>
      <c r="I1354" t="s">
        <v>791</v>
      </c>
      <c r="J1354" t="s">
        <v>432</v>
      </c>
      <c r="K1354">
        <v>0</v>
      </c>
      <c r="L1354">
        <v>0</v>
      </c>
      <c r="M1354" t="s">
        <v>2543</v>
      </c>
      <c r="N1354" t="s">
        <v>2556</v>
      </c>
    </row>
    <row r="1355" spans="1:14" hidden="1" x14ac:dyDescent="0.25">
      <c r="A1355" t="s">
        <v>432</v>
      </c>
      <c r="B1355" s="238">
        <v>1134122</v>
      </c>
      <c r="C1355" s="233">
        <v>1134122</v>
      </c>
      <c r="D1355">
        <v>113412</v>
      </c>
      <c r="F1355" t="s">
        <v>397</v>
      </c>
      <c r="G1355">
        <v>0</v>
      </c>
      <c r="H1355" s="238">
        <v>2</v>
      </c>
      <c r="I1355" t="s">
        <v>791</v>
      </c>
      <c r="J1355" t="s">
        <v>432</v>
      </c>
      <c r="K1355">
        <v>0</v>
      </c>
      <c r="L1355">
        <v>0</v>
      </c>
      <c r="M1355" t="s">
        <v>2543</v>
      </c>
      <c r="N1355" t="s">
        <v>2556</v>
      </c>
    </row>
    <row r="1356" spans="1:14" hidden="1" x14ac:dyDescent="0.25">
      <c r="A1356" t="s">
        <v>432</v>
      </c>
      <c r="B1356" s="238">
        <v>1134123</v>
      </c>
      <c r="C1356" s="233">
        <v>1134123</v>
      </c>
      <c r="D1356">
        <v>113412</v>
      </c>
      <c r="F1356" t="s">
        <v>397</v>
      </c>
      <c r="G1356">
        <v>0</v>
      </c>
      <c r="H1356" s="238">
        <v>3</v>
      </c>
      <c r="I1356" t="s">
        <v>791</v>
      </c>
      <c r="J1356" t="s">
        <v>432</v>
      </c>
      <c r="K1356">
        <v>0</v>
      </c>
      <c r="L1356">
        <v>0</v>
      </c>
      <c r="M1356" t="s">
        <v>2543</v>
      </c>
      <c r="N1356" t="s">
        <v>2556</v>
      </c>
    </row>
    <row r="1357" spans="1:14" hidden="1" x14ac:dyDescent="0.25">
      <c r="A1357" t="s">
        <v>432</v>
      </c>
      <c r="B1357" s="238">
        <v>1134124</v>
      </c>
      <c r="C1357" s="233">
        <v>1134124</v>
      </c>
      <c r="D1357">
        <v>113412</v>
      </c>
      <c r="F1357" t="s">
        <v>397</v>
      </c>
      <c r="G1357">
        <v>0</v>
      </c>
      <c r="H1357" s="238">
        <v>4</v>
      </c>
      <c r="I1357" t="s">
        <v>791</v>
      </c>
      <c r="J1357" t="s">
        <v>432</v>
      </c>
      <c r="K1357">
        <v>0</v>
      </c>
      <c r="L1357">
        <v>0</v>
      </c>
      <c r="M1357" t="s">
        <v>2543</v>
      </c>
      <c r="N1357" t="s">
        <v>2556</v>
      </c>
    </row>
    <row r="1358" spans="1:14" hidden="1" x14ac:dyDescent="0.25">
      <c r="A1358" t="s">
        <v>432</v>
      </c>
      <c r="B1358" s="238">
        <v>1134125</v>
      </c>
      <c r="C1358" s="233">
        <v>1134125</v>
      </c>
      <c r="D1358">
        <v>113412</v>
      </c>
      <c r="F1358" t="s">
        <v>397</v>
      </c>
      <c r="G1358">
        <v>0</v>
      </c>
      <c r="H1358" s="238">
        <v>5</v>
      </c>
      <c r="I1358" t="s">
        <v>791</v>
      </c>
      <c r="J1358" t="s">
        <v>432</v>
      </c>
      <c r="K1358">
        <v>0</v>
      </c>
      <c r="L1358">
        <v>0</v>
      </c>
      <c r="M1358" t="s">
        <v>2543</v>
      </c>
      <c r="N1358" t="s">
        <v>2556</v>
      </c>
    </row>
    <row r="1359" spans="1:14" hidden="1" x14ac:dyDescent="0.25">
      <c r="A1359" t="s">
        <v>432</v>
      </c>
      <c r="B1359" s="238">
        <v>1134111</v>
      </c>
      <c r="C1359" s="233">
        <v>1134111</v>
      </c>
      <c r="D1359">
        <v>113411</v>
      </c>
      <c r="F1359" t="s">
        <v>397</v>
      </c>
      <c r="G1359">
        <v>0</v>
      </c>
      <c r="H1359" s="238">
        <v>1</v>
      </c>
      <c r="I1359" t="s">
        <v>789</v>
      </c>
      <c r="J1359" t="s">
        <v>432</v>
      </c>
      <c r="K1359">
        <v>0</v>
      </c>
      <c r="L1359">
        <v>0</v>
      </c>
      <c r="M1359" t="s">
        <v>2543</v>
      </c>
      <c r="N1359" t="s">
        <v>2556</v>
      </c>
    </row>
    <row r="1360" spans="1:14" hidden="1" x14ac:dyDescent="0.25">
      <c r="A1360" t="s">
        <v>432</v>
      </c>
      <c r="B1360" s="238">
        <v>1134112</v>
      </c>
      <c r="C1360" s="233">
        <v>1134112</v>
      </c>
      <c r="D1360">
        <v>113411</v>
      </c>
      <c r="F1360" t="s">
        <v>397</v>
      </c>
      <c r="G1360">
        <v>0</v>
      </c>
      <c r="H1360" s="238">
        <v>2</v>
      </c>
      <c r="I1360" t="s">
        <v>789</v>
      </c>
      <c r="J1360" t="s">
        <v>432</v>
      </c>
      <c r="K1360">
        <v>0</v>
      </c>
      <c r="L1360">
        <v>0</v>
      </c>
      <c r="M1360" t="s">
        <v>2543</v>
      </c>
      <c r="N1360" t="s">
        <v>2556</v>
      </c>
    </row>
    <row r="1361" spans="1:14" hidden="1" x14ac:dyDescent="0.25">
      <c r="A1361" t="s">
        <v>432</v>
      </c>
      <c r="B1361" s="238">
        <v>1134113</v>
      </c>
      <c r="C1361" s="233">
        <v>1134113</v>
      </c>
      <c r="D1361">
        <v>113411</v>
      </c>
      <c r="F1361" t="s">
        <v>397</v>
      </c>
      <c r="G1361">
        <v>0</v>
      </c>
      <c r="H1361" s="238">
        <v>3</v>
      </c>
      <c r="I1361" t="s">
        <v>789</v>
      </c>
      <c r="J1361" t="s">
        <v>432</v>
      </c>
      <c r="K1361">
        <v>0</v>
      </c>
      <c r="L1361">
        <v>0</v>
      </c>
      <c r="M1361" t="s">
        <v>2543</v>
      </c>
      <c r="N1361" t="s">
        <v>2556</v>
      </c>
    </row>
    <row r="1362" spans="1:14" hidden="1" x14ac:dyDescent="0.25">
      <c r="A1362" t="s">
        <v>432</v>
      </c>
      <c r="B1362" s="238">
        <v>1134114</v>
      </c>
      <c r="C1362" s="233">
        <v>1134114</v>
      </c>
      <c r="D1362">
        <v>113411</v>
      </c>
      <c r="F1362" t="s">
        <v>397</v>
      </c>
      <c r="G1362">
        <v>0</v>
      </c>
      <c r="H1362" s="238">
        <v>4</v>
      </c>
      <c r="I1362" t="s">
        <v>789</v>
      </c>
      <c r="J1362" t="s">
        <v>432</v>
      </c>
      <c r="K1362">
        <v>0</v>
      </c>
      <c r="L1362">
        <v>0</v>
      </c>
      <c r="M1362" t="s">
        <v>2543</v>
      </c>
      <c r="N1362" t="s">
        <v>2556</v>
      </c>
    </row>
    <row r="1363" spans="1:14" hidden="1" x14ac:dyDescent="0.25">
      <c r="A1363" t="s">
        <v>432</v>
      </c>
      <c r="B1363" s="238">
        <v>1134115</v>
      </c>
      <c r="C1363" s="233">
        <v>1134115</v>
      </c>
      <c r="D1363">
        <v>113411</v>
      </c>
      <c r="F1363" t="s">
        <v>397</v>
      </c>
      <c r="G1363">
        <v>0</v>
      </c>
      <c r="H1363" s="238">
        <v>5</v>
      </c>
      <c r="I1363" t="s">
        <v>789</v>
      </c>
      <c r="J1363" t="s">
        <v>432</v>
      </c>
      <c r="K1363">
        <v>0</v>
      </c>
      <c r="L1363">
        <v>0</v>
      </c>
      <c r="M1363" t="s">
        <v>2543</v>
      </c>
      <c r="N1363" t="s">
        <v>2556</v>
      </c>
    </row>
    <row r="1364" spans="1:14" hidden="1" x14ac:dyDescent="0.25">
      <c r="A1364" t="s">
        <v>607</v>
      </c>
      <c r="B1364" s="238">
        <v>1134231</v>
      </c>
      <c r="C1364" s="238" t="s">
        <v>3311</v>
      </c>
      <c r="D1364">
        <v>113423</v>
      </c>
      <c r="E1364">
        <v>8.65</v>
      </c>
      <c r="G1364">
        <v>1</v>
      </c>
      <c r="H1364" s="238">
        <v>1</v>
      </c>
      <c r="I1364" t="s">
        <v>807</v>
      </c>
      <c r="J1364" t="s">
        <v>607</v>
      </c>
      <c r="K1364">
        <v>0</v>
      </c>
      <c r="L1364">
        <v>0</v>
      </c>
      <c r="M1364" t="s">
        <v>2503</v>
      </c>
      <c r="N1364" t="s">
        <v>2504</v>
      </c>
    </row>
    <row r="1365" spans="1:14" hidden="1" x14ac:dyDescent="0.25">
      <c r="A1365" t="s">
        <v>607</v>
      </c>
      <c r="B1365" s="238">
        <v>1134232</v>
      </c>
      <c r="C1365" s="238" t="s">
        <v>3312</v>
      </c>
      <c r="D1365">
        <v>113423</v>
      </c>
      <c r="E1365">
        <v>10.85</v>
      </c>
      <c r="G1365">
        <v>1</v>
      </c>
      <c r="H1365" s="238">
        <v>2</v>
      </c>
      <c r="I1365" t="s">
        <v>807</v>
      </c>
      <c r="J1365" t="s">
        <v>607</v>
      </c>
      <c r="K1365">
        <v>0</v>
      </c>
      <c r="L1365">
        <v>0</v>
      </c>
      <c r="M1365" t="s">
        <v>2503</v>
      </c>
      <c r="N1365" t="s">
        <v>2504</v>
      </c>
    </row>
    <row r="1366" spans="1:14" hidden="1" x14ac:dyDescent="0.25">
      <c r="A1366" t="s">
        <v>607</v>
      </c>
      <c r="B1366" s="238">
        <v>1134233</v>
      </c>
      <c r="C1366" s="238" t="s">
        <v>3313</v>
      </c>
      <c r="D1366">
        <v>113423</v>
      </c>
      <c r="E1366">
        <v>13.55</v>
      </c>
      <c r="G1366">
        <v>1</v>
      </c>
      <c r="H1366" s="238">
        <v>3</v>
      </c>
      <c r="I1366" t="s">
        <v>807</v>
      </c>
      <c r="J1366" t="s">
        <v>607</v>
      </c>
      <c r="K1366">
        <v>0</v>
      </c>
      <c r="L1366">
        <v>0</v>
      </c>
      <c r="M1366" t="s">
        <v>2503</v>
      </c>
      <c r="N1366" t="s">
        <v>2504</v>
      </c>
    </row>
    <row r="1367" spans="1:14" hidden="1" x14ac:dyDescent="0.25">
      <c r="A1367" t="s">
        <v>607</v>
      </c>
      <c r="B1367" s="238">
        <v>1134234</v>
      </c>
      <c r="C1367" s="238" t="s">
        <v>3314</v>
      </c>
      <c r="D1367">
        <v>113423</v>
      </c>
      <c r="E1367">
        <v>11.4</v>
      </c>
      <c r="G1367">
        <v>1</v>
      </c>
      <c r="H1367" s="238">
        <v>4</v>
      </c>
      <c r="I1367" t="s">
        <v>807</v>
      </c>
      <c r="J1367" t="s">
        <v>607</v>
      </c>
      <c r="K1367">
        <v>0</v>
      </c>
      <c r="L1367">
        <v>0</v>
      </c>
      <c r="M1367" t="s">
        <v>2503</v>
      </c>
      <c r="N1367" t="s">
        <v>2504</v>
      </c>
    </row>
    <row r="1368" spans="1:14" hidden="1" x14ac:dyDescent="0.25">
      <c r="A1368" t="s">
        <v>607</v>
      </c>
      <c r="B1368" s="238">
        <v>1134235</v>
      </c>
      <c r="C1368" s="238" t="s">
        <v>3315</v>
      </c>
      <c r="D1368">
        <v>113423</v>
      </c>
      <c r="E1368">
        <v>14.25</v>
      </c>
      <c r="G1368">
        <v>1</v>
      </c>
      <c r="H1368" s="238">
        <v>5</v>
      </c>
      <c r="I1368" t="s">
        <v>807</v>
      </c>
      <c r="J1368" t="s">
        <v>607</v>
      </c>
      <c r="K1368">
        <v>0</v>
      </c>
      <c r="L1368">
        <v>0</v>
      </c>
      <c r="M1368" t="s">
        <v>2503</v>
      </c>
      <c r="N1368" t="s">
        <v>2504</v>
      </c>
    </row>
    <row r="1369" spans="1:14" hidden="1" x14ac:dyDescent="0.25">
      <c r="A1369" t="s">
        <v>607</v>
      </c>
      <c r="B1369" s="238">
        <v>24011131395</v>
      </c>
      <c r="C1369" s="233"/>
      <c r="D1369">
        <v>113139</v>
      </c>
      <c r="E1369">
        <v>3.95</v>
      </c>
      <c r="G1369">
        <v>0</v>
      </c>
      <c r="H1369" s="238">
        <v>5</v>
      </c>
      <c r="I1369" t="s">
        <v>2995</v>
      </c>
      <c r="J1369" t="s">
        <v>607</v>
      </c>
      <c r="K1369">
        <v>2401</v>
      </c>
      <c r="L1369">
        <v>0</v>
      </c>
      <c r="M1369" t="s">
        <v>2503</v>
      </c>
      <c r="N1369" t="s">
        <v>2559</v>
      </c>
    </row>
    <row r="1370" spans="1:14" hidden="1" x14ac:dyDescent="0.25">
      <c r="A1370" t="s">
        <v>607</v>
      </c>
      <c r="B1370" s="238">
        <v>24011131394</v>
      </c>
      <c r="C1370" s="233"/>
      <c r="D1370">
        <v>113139</v>
      </c>
      <c r="E1370">
        <v>3</v>
      </c>
      <c r="G1370">
        <v>0</v>
      </c>
      <c r="H1370" s="238">
        <v>4</v>
      </c>
      <c r="I1370" t="s">
        <v>2996</v>
      </c>
      <c r="J1370" t="s">
        <v>607</v>
      </c>
      <c r="K1370">
        <v>2401</v>
      </c>
      <c r="L1370">
        <v>0</v>
      </c>
      <c r="M1370" t="s">
        <v>2503</v>
      </c>
      <c r="N1370" t="s">
        <v>2559</v>
      </c>
    </row>
    <row r="1371" spans="1:14" hidden="1" x14ac:dyDescent="0.25">
      <c r="A1371" t="s">
        <v>607</v>
      </c>
      <c r="B1371" s="238">
        <v>24011131393</v>
      </c>
      <c r="C1371" s="233"/>
      <c r="D1371">
        <v>113139</v>
      </c>
      <c r="E1371">
        <v>3.55</v>
      </c>
      <c r="G1371">
        <v>0</v>
      </c>
      <c r="H1371" s="238">
        <v>3</v>
      </c>
      <c r="I1371" t="s">
        <v>2997</v>
      </c>
      <c r="J1371" t="s">
        <v>607</v>
      </c>
      <c r="K1371">
        <v>2401</v>
      </c>
      <c r="L1371">
        <v>0</v>
      </c>
      <c r="M1371" t="s">
        <v>2503</v>
      </c>
      <c r="N1371" t="s">
        <v>2559</v>
      </c>
    </row>
    <row r="1372" spans="1:14" hidden="1" x14ac:dyDescent="0.25">
      <c r="A1372" t="s">
        <v>607</v>
      </c>
      <c r="B1372" s="238">
        <v>24011131392</v>
      </c>
      <c r="C1372" s="233"/>
      <c r="D1372">
        <v>113139</v>
      </c>
      <c r="E1372">
        <v>2.85</v>
      </c>
      <c r="G1372">
        <v>0</v>
      </c>
      <c r="H1372" s="238">
        <v>2</v>
      </c>
      <c r="I1372" t="s">
        <v>2998</v>
      </c>
      <c r="J1372" t="s">
        <v>607</v>
      </c>
      <c r="K1372">
        <v>2401</v>
      </c>
      <c r="L1372">
        <v>0</v>
      </c>
      <c r="M1372" t="s">
        <v>2503</v>
      </c>
      <c r="N1372" t="s">
        <v>2559</v>
      </c>
    </row>
    <row r="1373" spans="1:14" hidden="1" x14ac:dyDescent="0.25">
      <c r="A1373" t="s">
        <v>607</v>
      </c>
      <c r="B1373" s="238">
        <v>24011131391</v>
      </c>
      <c r="C1373" s="233"/>
      <c r="D1373">
        <v>113139</v>
      </c>
      <c r="E1373">
        <v>2.25</v>
      </c>
      <c r="G1373">
        <v>0</v>
      </c>
      <c r="H1373" s="238">
        <v>1</v>
      </c>
      <c r="I1373" t="s">
        <v>2999</v>
      </c>
      <c r="J1373" t="s">
        <v>607</v>
      </c>
      <c r="K1373">
        <v>2401</v>
      </c>
      <c r="L1373">
        <v>0</v>
      </c>
      <c r="M1373" t="s">
        <v>2503</v>
      </c>
      <c r="N1373" t="s">
        <v>2559</v>
      </c>
    </row>
    <row r="1374" spans="1:14" hidden="1" x14ac:dyDescent="0.25">
      <c r="A1374" t="s">
        <v>607</v>
      </c>
      <c r="B1374" s="238">
        <v>1131391</v>
      </c>
      <c r="C1374" s="233">
        <v>1131391</v>
      </c>
      <c r="D1374">
        <v>113139</v>
      </c>
      <c r="E1374">
        <v>6.3</v>
      </c>
      <c r="G1374">
        <v>1</v>
      </c>
      <c r="H1374" s="238">
        <v>1</v>
      </c>
      <c r="I1374" t="s">
        <v>2617</v>
      </c>
      <c r="J1374" t="s">
        <v>607</v>
      </c>
      <c r="K1374">
        <v>0</v>
      </c>
      <c r="L1374">
        <v>0</v>
      </c>
      <c r="M1374" t="s">
        <v>2503</v>
      </c>
      <c r="N1374" t="s">
        <v>2559</v>
      </c>
    </row>
    <row r="1375" spans="1:14" hidden="1" x14ac:dyDescent="0.25">
      <c r="A1375" t="s">
        <v>607</v>
      </c>
      <c r="B1375" s="238">
        <v>1131392</v>
      </c>
      <c r="C1375" s="233">
        <v>1131392</v>
      </c>
      <c r="D1375">
        <v>113139</v>
      </c>
      <c r="E1375">
        <v>7.9</v>
      </c>
      <c r="G1375">
        <v>1</v>
      </c>
      <c r="H1375" s="238">
        <v>2</v>
      </c>
      <c r="I1375" t="s">
        <v>2617</v>
      </c>
      <c r="J1375" t="s">
        <v>607</v>
      </c>
      <c r="K1375">
        <v>0</v>
      </c>
      <c r="L1375">
        <v>0</v>
      </c>
      <c r="M1375" t="s">
        <v>2503</v>
      </c>
      <c r="N1375" t="s">
        <v>2559</v>
      </c>
    </row>
    <row r="1376" spans="1:14" hidden="1" x14ac:dyDescent="0.25">
      <c r="A1376" t="s">
        <v>607</v>
      </c>
      <c r="B1376" s="238">
        <v>1131393</v>
      </c>
      <c r="C1376" s="233">
        <v>1131393</v>
      </c>
      <c r="D1376">
        <v>113139</v>
      </c>
      <c r="E1376">
        <v>9.8000000000000007</v>
      </c>
      <c r="G1376">
        <v>1</v>
      </c>
      <c r="H1376" s="238">
        <v>3</v>
      </c>
      <c r="I1376" t="s">
        <v>2617</v>
      </c>
      <c r="J1376" t="s">
        <v>607</v>
      </c>
      <c r="K1376">
        <v>0</v>
      </c>
      <c r="L1376">
        <v>0</v>
      </c>
      <c r="M1376" t="s">
        <v>2503</v>
      </c>
      <c r="N1376" t="s">
        <v>2559</v>
      </c>
    </row>
    <row r="1377" spans="1:14" hidden="1" x14ac:dyDescent="0.25">
      <c r="A1377" t="s">
        <v>607</v>
      </c>
      <c r="B1377" s="238">
        <v>1131394</v>
      </c>
      <c r="C1377" s="233">
        <v>1131394</v>
      </c>
      <c r="D1377">
        <v>113139</v>
      </c>
      <c r="E1377">
        <v>8.3000000000000007</v>
      </c>
      <c r="G1377">
        <v>1</v>
      </c>
      <c r="H1377" s="238">
        <v>4</v>
      </c>
      <c r="I1377" t="s">
        <v>2617</v>
      </c>
      <c r="J1377" t="s">
        <v>607</v>
      </c>
      <c r="K1377">
        <v>0</v>
      </c>
      <c r="L1377">
        <v>0</v>
      </c>
      <c r="M1377" t="s">
        <v>2503</v>
      </c>
      <c r="N1377" t="s">
        <v>2559</v>
      </c>
    </row>
    <row r="1378" spans="1:14" hidden="1" x14ac:dyDescent="0.25">
      <c r="A1378" t="s">
        <v>607</v>
      </c>
      <c r="B1378" s="238">
        <v>1131395</v>
      </c>
      <c r="C1378" s="233">
        <v>1131395</v>
      </c>
      <c r="D1378">
        <v>113139</v>
      </c>
      <c r="E1378">
        <v>11</v>
      </c>
      <c r="G1378">
        <v>1</v>
      </c>
      <c r="H1378" s="238">
        <v>5</v>
      </c>
      <c r="I1378" t="s">
        <v>2617</v>
      </c>
      <c r="J1378" t="s">
        <v>607</v>
      </c>
      <c r="K1378">
        <v>0</v>
      </c>
      <c r="L1378">
        <v>0</v>
      </c>
      <c r="M1378" t="s">
        <v>2503</v>
      </c>
      <c r="N1378" t="s">
        <v>2559</v>
      </c>
    </row>
    <row r="1379" spans="1:14" hidden="1" x14ac:dyDescent="0.25">
      <c r="A1379" t="s">
        <v>448</v>
      </c>
      <c r="B1379" s="238">
        <v>1114531</v>
      </c>
      <c r="C1379" s="238" t="s">
        <v>3316</v>
      </c>
      <c r="D1379">
        <v>111453</v>
      </c>
      <c r="E1379">
        <v>74</v>
      </c>
      <c r="G1379">
        <v>0</v>
      </c>
      <c r="H1379" s="238">
        <v>1</v>
      </c>
      <c r="I1379" t="s">
        <v>1462</v>
      </c>
      <c r="J1379" t="s">
        <v>448</v>
      </c>
      <c r="K1379">
        <v>0</v>
      </c>
      <c r="L1379">
        <v>0</v>
      </c>
      <c r="M1379" t="s">
        <v>2573</v>
      </c>
      <c r="N1379" t="s">
        <v>2574</v>
      </c>
    </row>
    <row r="1380" spans="1:14" hidden="1" x14ac:dyDescent="0.25">
      <c r="A1380" t="s">
        <v>448</v>
      </c>
      <c r="B1380" s="238">
        <v>1114532</v>
      </c>
      <c r="C1380" s="238" t="s">
        <v>3317</v>
      </c>
      <c r="D1380">
        <v>111453</v>
      </c>
      <c r="E1380">
        <v>81</v>
      </c>
      <c r="G1380">
        <v>0</v>
      </c>
      <c r="H1380" s="238">
        <v>2</v>
      </c>
      <c r="I1380" t="s">
        <v>1462</v>
      </c>
      <c r="J1380" t="s">
        <v>448</v>
      </c>
      <c r="K1380">
        <v>0</v>
      </c>
      <c r="L1380">
        <v>0</v>
      </c>
      <c r="M1380" t="s">
        <v>2573</v>
      </c>
      <c r="N1380" t="s">
        <v>2574</v>
      </c>
    </row>
    <row r="1381" spans="1:14" hidden="1" x14ac:dyDescent="0.25">
      <c r="A1381" t="s">
        <v>448</v>
      </c>
      <c r="B1381" s="238">
        <v>1114533</v>
      </c>
      <c r="C1381" s="238" t="s">
        <v>3318</v>
      </c>
      <c r="D1381">
        <v>111453</v>
      </c>
      <c r="E1381">
        <v>89</v>
      </c>
      <c r="G1381">
        <v>0</v>
      </c>
      <c r="H1381" s="238">
        <v>3</v>
      </c>
      <c r="I1381" t="s">
        <v>1462</v>
      </c>
      <c r="J1381" t="s">
        <v>448</v>
      </c>
      <c r="K1381">
        <v>0</v>
      </c>
      <c r="L1381">
        <v>0</v>
      </c>
      <c r="M1381" t="s">
        <v>2573</v>
      </c>
      <c r="N1381" t="s">
        <v>2574</v>
      </c>
    </row>
    <row r="1382" spans="1:14" hidden="1" x14ac:dyDescent="0.25">
      <c r="A1382" t="s">
        <v>448</v>
      </c>
      <c r="B1382" s="238">
        <v>1114534</v>
      </c>
      <c r="C1382" s="238" t="s">
        <v>3319</v>
      </c>
      <c r="D1382">
        <v>111453</v>
      </c>
      <c r="E1382">
        <v>86</v>
      </c>
      <c r="G1382">
        <v>0</v>
      </c>
      <c r="H1382" s="238">
        <v>4</v>
      </c>
      <c r="I1382" t="s">
        <v>1462</v>
      </c>
      <c r="J1382" t="s">
        <v>448</v>
      </c>
      <c r="K1382">
        <v>0</v>
      </c>
      <c r="L1382">
        <v>0</v>
      </c>
      <c r="M1382" t="s">
        <v>2573</v>
      </c>
      <c r="N1382" t="s">
        <v>2574</v>
      </c>
    </row>
    <row r="1383" spans="1:14" hidden="1" x14ac:dyDescent="0.25">
      <c r="A1383" t="s">
        <v>448</v>
      </c>
      <c r="B1383" s="238">
        <v>1114535</v>
      </c>
      <c r="C1383" s="238" t="s">
        <v>3320</v>
      </c>
      <c r="D1383">
        <v>111453</v>
      </c>
      <c r="E1383">
        <v>94</v>
      </c>
      <c r="G1383">
        <v>0</v>
      </c>
      <c r="H1383" s="238">
        <v>5</v>
      </c>
      <c r="I1383" t="s">
        <v>1462</v>
      </c>
      <c r="J1383" t="s">
        <v>448</v>
      </c>
      <c r="K1383">
        <v>0</v>
      </c>
      <c r="L1383">
        <v>0</v>
      </c>
      <c r="M1383" t="s">
        <v>2573</v>
      </c>
      <c r="N1383" t="s">
        <v>2574</v>
      </c>
    </row>
    <row r="1384" spans="1:14" hidden="1" x14ac:dyDescent="0.25">
      <c r="A1384" t="s">
        <v>451</v>
      </c>
      <c r="B1384" s="238">
        <v>24011114531</v>
      </c>
      <c r="C1384" s="233"/>
      <c r="D1384">
        <v>111453</v>
      </c>
      <c r="E1384">
        <v>110</v>
      </c>
      <c r="G1384">
        <v>0</v>
      </c>
      <c r="H1384" s="238">
        <v>1</v>
      </c>
      <c r="I1384" t="s">
        <v>3000</v>
      </c>
      <c r="J1384" t="s">
        <v>451</v>
      </c>
      <c r="K1384">
        <v>2401</v>
      </c>
      <c r="L1384">
        <v>0</v>
      </c>
      <c r="M1384" t="s">
        <v>2573</v>
      </c>
      <c r="N1384" t="s">
        <v>2574</v>
      </c>
    </row>
    <row r="1385" spans="1:14" hidden="1" x14ac:dyDescent="0.25">
      <c r="A1385" t="s">
        <v>451</v>
      </c>
      <c r="B1385" s="238">
        <v>24011114532</v>
      </c>
      <c r="C1385" s="233"/>
      <c r="D1385">
        <v>111453</v>
      </c>
      <c r="E1385">
        <v>110</v>
      </c>
      <c r="G1385">
        <v>0</v>
      </c>
      <c r="H1385" s="238">
        <v>2</v>
      </c>
      <c r="I1385" t="s">
        <v>3001</v>
      </c>
      <c r="J1385" t="s">
        <v>451</v>
      </c>
      <c r="K1385">
        <v>2401</v>
      </c>
      <c r="L1385">
        <v>0</v>
      </c>
      <c r="M1385" t="s">
        <v>2573</v>
      </c>
      <c r="N1385" t="s">
        <v>2574</v>
      </c>
    </row>
    <row r="1386" spans="1:14" hidden="1" x14ac:dyDescent="0.25">
      <c r="A1386" t="s">
        <v>451</v>
      </c>
      <c r="B1386" s="238">
        <v>24011114533</v>
      </c>
      <c r="C1386" s="233"/>
      <c r="D1386">
        <v>111453</v>
      </c>
      <c r="E1386">
        <v>110</v>
      </c>
      <c r="G1386">
        <v>0</v>
      </c>
      <c r="H1386" s="238">
        <v>3</v>
      </c>
      <c r="I1386" t="s">
        <v>3002</v>
      </c>
      <c r="J1386" t="s">
        <v>451</v>
      </c>
      <c r="K1386">
        <v>2401</v>
      </c>
      <c r="L1386">
        <v>0</v>
      </c>
      <c r="M1386" t="s">
        <v>2573</v>
      </c>
      <c r="N1386" t="s">
        <v>2574</v>
      </c>
    </row>
    <row r="1387" spans="1:14" hidden="1" x14ac:dyDescent="0.25">
      <c r="A1387" t="s">
        <v>451</v>
      </c>
      <c r="B1387" s="238">
        <v>24011114534</v>
      </c>
      <c r="C1387" s="233"/>
      <c r="D1387">
        <v>111453</v>
      </c>
      <c r="E1387">
        <v>110</v>
      </c>
      <c r="G1387">
        <v>0</v>
      </c>
      <c r="H1387" s="238">
        <v>4</v>
      </c>
      <c r="I1387" t="s">
        <v>3003</v>
      </c>
      <c r="J1387" t="s">
        <v>451</v>
      </c>
      <c r="K1387">
        <v>2401</v>
      </c>
      <c r="L1387">
        <v>0</v>
      </c>
      <c r="M1387" t="s">
        <v>2573</v>
      </c>
      <c r="N1387" t="s">
        <v>2574</v>
      </c>
    </row>
    <row r="1388" spans="1:14" hidden="1" x14ac:dyDescent="0.25">
      <c r="A1388" t="s">
        <v>451</v>
      </c>
      <c r="B1388" s="238">
        <v>24011114535</v>
      </c>
      <c r="C1388" s="233"/>
      <c r="D1388">
        <v>111453</v>
      </c>
      <c r="E1388">
        <v>110</v>
      </c>
      <c r="G1388">
        <v>0</v>
      </c>
      <c r="H1388" s="238">
        <v>5</v>
      </c>
      <c r="I1388" t="s">
        <v>3004</v>
      </c>
      <c r="J1388" t="s">
        <v>451</v>
      </c>
      <c r="K1388">
        <v>2401</v>
      </c>
      <c r="L1388">
        <v>0</v>
      </c>
      <c r="M1388" t="s">
        <v>2573</v>
      </c>
      <c r="N1388" t="s">
        <v>2574</v>
      </c>
    </row>
    <row r="1389" spans="1:14" hidden="1" x14ac:dyDescent="0.25">
      <c r="A1389" t="s">
        <v>451</v>
      </c>
      <c r="B1389" s="238">
        <v>1114451</v>
      </c>
      <c r="C1389" s="233">
        <v>1114451</v>
      </c>
      <c r="D1389">
        <v>111445</v>
      </c>
      <c r="E1389">
        <v>110</v>
      </c>
      <c r="G1389">
        <v>0</v>
      </c>
      <c r="H1389" s="238">
        <v>1</v>
      </c>
      <c r="I1389" t="s">
        <v>1454</v>
      </c>
      <c r="J1389" t="s">
        <v>451</v>
      </c>
      <c r="K1389">
        <v>0</v>
      </c>
      <c r="L1389">
        <v>0</v>
      </c>
      <c r="M1389" t="s">
        <v>2573</v>
      </c>
      <c r="N1389" t="s">
        <v>2626</v>
      </c>
    </row>
    <row r="1390" spans="1:14" hidden="1" x14ac:dyDescent="0.25">
      <c r="A1390" t="s">
        <v>451</v>
      </c>
      <c r="B1390" s="238">
        <v>1114452</v>
      </c>
      <c r="C1390" s="233">
        <v>1114452</v>
      </c>
      <c r="D1390">
        <v>111445</v>
      </c>
      <c r="E1390">
        <v>120</v>
      </c>
      <c r="G1390">
        <v>0</v>
      </c>
      <c r="H1390" s="238">
        <v>2</v>
      </c>
      <c r="I1390" t="s">
        <v>1454</v>
      </c>
      <c r="J1390" t="s">
        <v>451</v>
      </c>
      <c r="K1390">
        <v>0</v>
      </c>
      <c r="L1390">
        <v>0</v>
      </c>
      <c r="M1390" t="s">
        <v>2573</v>
      </c>
      <c r="N1390" t="s">
        <v>2626</v>
      </c>
    </row>
    <row r="1391" spans="1:14" hidden="1" x14ac:dyDescent="0.25">
      <c r="A1391" t="s">
        <v>451</v>
      </c>
      <c r="B1391" s="238">
        <v>1114453</v>
      </c>
      <c r="C1391" s="233">
        <v>1114453</v>
      </c>
      <c r="D1391">
        <v>111445</v>
      </c>
      <c r="E1391">
        <v>130</v>
      </c>
      <c r="G1391">
        <v>0</v>
      </c>
      <c r="H1391" s="238">
        <v>3</v>
      </c>
      <c r="I1391" t="s">
        <v>1454</v>
      </c>
      <c r="J1391" t="s">
        <v>451</v>
      </c>
      <c r="K1391">
        <v>0</v>
      </c>
      <c r="L1391">
        <v>0</v>
      </c>
      <c r="M1391" t="s">
        <v>2573</v>
      </c>
      <c r="N1391" t="s">
        <v>2626</v>
      </c>
    </row>
    <row r="1392" spans="1:14" hidden="1" x14ac:dyDescent="0.25">
      <c r="A1392" t="s">
        <v>451</v>
      </c>
      <c r="B1392" s="238">
        <v>1114454</v>
      </c>
      <c r="C1392" s="233">
        <v>1114454</v>
      </c>
      <c r="D1392">
        <v>111445</v>
      </c>
      <c r="E1392">
        <v>130</v>
      </c>
      <c r="G1392">
        <v>0</v>
      </c>
      <c r="H1392" s="238">
        <v>4</v>
      </c>
      <c r="I1392" t="s">
        <v>1454</v>
      </c>
      <c r="J1392" t="s">
        <v>451</v>
      </c>
      <c r="K1392">
        <v>0</v>
      </c>
      <c r="L1392">
        <v>0</v>
      </c>
      <c r="M1392" t="s">
        <v>2573</v>
      </c>
      <c r="N1392" t="s">
        <v>2626</v>
      </c>
    </row>
    <row r="1393" spans="1:14" hidden="1" x14ac:dyDescent="0.25">
      <c r="A1393" t="s">
        <v>451</v>
      </c>
      <c r="B1393" s="238">
        <v>1114455</v>
      </c>
      <c r="C1393" s="233">
        <v>1114455</v>
      </c>
      <c r="D1393">
        <v>111445</v>
      </c>
      <c r="E1393">
        <v>140</v>
      </c>
      <c r="G1393">
        <v>0</v>
      </c>
      <c r="H1393" s="238">
        <v>5</v>
      </c>
      <c r="I1393" t="s">
        <v>1454</v>
      </c>
      <c r="J1393" t="s">
        <v>451</v>
      </c>
      <c r="K1393">
        <v>0</v>
      </c>
      <c r="L1393">
        <v>0</v>
      </c>
      <c r="M1393" t="s">
        <v>2573</v>
      </c>
      <c r="N1393" t="s">
        <v>2626</v>
      </c>
    </row>
    <row r="1394" spans="1:14" hidden="1" x14ac:dyDescent="0.25">
      <c r="A1394" t="s">
        <v>432</v>
      </c>
      <c r="B1394" s="238">
        <v>1114921</v>
      </c>
      <c r="C1394" s="233">
        <v>1114921</v>
      </c>
      <c r="D1394">
        <v>111492</v>
      </c>
      <c r="F1394" t="s">
        <v>397</v>
      </c>
      <c r="G1394">
        <v>0</v>
      </c>
      <c r="H1394" s="238">
        <v>1</v>
      </c>
      <c r="I1394" t="s">
        <v>2627</v>
      </c>
      <c r="J1394" t="s">
        <v>432</v>
      </c>
      <c r="K1394">
        <v>0</v>
      </c>
      <c r="L1394">
        <v>0</v>
      </c>
      <c r="M1394" t="s">
        <v>2530</v>
      </c>
      <c r="N1394" t="s">
        <v>2582</v>
      </c>
    </row>
    <row r="1395" spans="1:14" hidden="1" x14ac:dyDescent="0.25">
      <c r="A1395" t="s">
        <v>432</v>
      </c>
      <c r="B1395" s="238">
        <v>1114922</v>
      </c>
      <c r="C1395" s="233">
        <v>1114922</v>
      </c>
      <c r="D1395">
        <v>111492</v>
      </c>
      <c r="F1395" t="s">
        <v>397</v>
      </c>
      <c r="G1395">
        <v>0</v>
      </c>
      <c r="H1395" s="238">
        <v>2</v>
      </c>
      <c r="I1395" t="s">
        <v>2627</v>
      </c>
      <c r="J1395" t="s">
        <v>432</v>
      </c>
      <c r="K1395">
        <v>0</v>
      </c>
      <c r="L1395">
        <v>0</v>
      </c>
      <c r="M1395" t="s">
        <v>2530</v>
      </c>
      <c r="N1395" t="s">
        <v>2582</v>
      </c>
    </row>
    <row r="1396" spans="1:14" hidden="1" x14ac:dyDescent="0.25">
      <c r="A1396" t="s">
        <v>432</v>
      </c>
      <c r="B1396" s="238">
        <v>1114923</v>
      </c>
      <c r="C1396" s="233">
        <v>1114923</v>
      </c>
      <c r="D1396">
        <v>111492</v>
      </c>
      <c r="F1396" t="s">
        <v>397</v>
      </c>
      <c r="G1396">
        <v>0</v>
      </c>
      <c r="H1396" s="238">
        <v>3</v>
      </c>
      <c r="I1396" t="s">
        <v>2627</v>
      </c>
      <c r="J1396" t="s">
        <v>432</v>
      </c>
      <c r="K1396">
        <v>0</v>
      </c>
      <c r="L1396">
        <v>0</v>
      </c>
      <c r="M1396" t="s">
        <v>2530</v>
      </c>
      <c r="N1396" t="s">
        <v>2582</v>
      </c>
    </row>
    <row r="1397" spans="1:14" hidden="1" x14ac:dyDescent="0.25">
      <c r="A1397" t="s">
        <v>432</v>
      </c>
      <c r="B1397" s="238">
        <v>1114924</v>
      </c>
      <c r="C1397" s="233">
        <v>1114924</v>
      </c>
      <c r="D1397">
        <v>111492</v>
      </c>
      <c r="F1397" t="s">
        <v>397</v>
      </c>
      <c r="G1397">
        <v>0</v>
      </c>
      <c r="H1397" s="238">
        <v>4</v>
      </c>
      <c r="I1397" t="s">
        <v>2627</v>
      </c>
      <c r="J1397" t="s">
        <v>432</v>
      </c>
      <c r="K1397">
        <v>0</v>
      </c>
      <c r="L1397">
        <v>0</v>
      </c>
      <c r="M1397" t="s">
        <v>2530</v>
      </c>
      <c r="N1397" t="s">
        <v>2582</v>
      </c>
    </row>
    <row r="1398" spans="1:14" hidden="1" x14ac:dyDescent="0.25">
      <c r="A1398" t="s">
        <v>432</v>
      </c>
      <c r="B1398" s="238">
        <v>1114925</v>
      </c>
      <c r="C1398" s="233">
        <v>1114925</v>
      </c>
      <c r="D1398">
        <v>111492</v>
      </c>
      <c r="F1398" t="s">
        <v>397</v>
      </c>
      <c r="G1398">
        <v>0</v>
      </c>
      <c r="H1398" s="238">
        <v>5</v>
      </c>
      <c r="I1398" t="s">
        <v>2627</v>
      </c>
      <c r="J1398" t="s">
        <v>432</v>
      </c>
      <c r="K1398">
        <v>0</v>
      </c>
      <c r="L1398">
        <v>0</v>
      </c>
      <c r="M1398" t="s">
        <v>2530</v>
      </c>
      <c r="N1398" t="s">
        <v>2582</v>
      </c>
    </row>
    <row r="1399" spans="1:14" hidden="1" x14ac:dyDescent="0.25">
      <c r="A1399" t="s">
        <v>244</v>
      </c>
      <c r="B1399" s="238">
        <v>1140171</v>
      </c>
      <c r="C1399" s="238" t="s">
        <v>3321</v>
      </c>
      <c r="D1399">
        <v>114017</v>
      </c>
      <c r="F1399" t="s">
        <v>397</v>
      </c>
      <c r="G1399">
        <v>0</v>
      </c>
      <c r="H1399" s="238">
        <v>1</v>
      </c>
      <c r="I1399" t="s">
        <v>839</v>
      </c>
      <c r="J1399" t="s">
        <v>244</v>
      </c>
      <c r="K1399">
        <v>0</v>
      </c>
      <c r="L1399">
        <v>0</v>
      </c>
      <c r="M1399" t="s">
        <v>2552</v>
      </c>
      <c r="N1399" t="s">
        <v>2618</v>
      </c>
    </row>
    <row r="1400" spans="1:14" hidden="1" x14ac:dyDescent="0.25">
      <c r="A1400" t="s">
        <v>244</v>
      </c>
      <c r="B1400" s="238">
        <v>1140172</v>
      </c>
      <c r="C1400" s="238" t="s">
        <v>3322</v>
      </c>
      <c r="D1400">
        <v>114017</v>
      </c>
      <c r="F1400" t="s">
        <v>397</v>
      </c>
      <c r="G1400">
        <v>0</v>
      </c>
      <c r="H1400" s="238">
        <v>2</v>
      </c>
      <c r="I1400" t="s">
        <v>839</v>
      </c>
      <c r="J1400" t="s">
        <v>244</v>
      </c>
      <c r="K1400">
        <v>0</v>
      </c>
      <c r="L1400">
        <v>0</v>
      </c>
      <c r="M1400" t="s">
        <v>2552</v>
      </c>
      <c r="N1400" t="s">
        <v>2618</v>
      </c>
    </row>
    <row r="1401" spans="1:14" hidden="1" x14ac:dyDescent="0.25">
      <c r="A1401" t="s">
        <v>244</v>
      </c>
      <c r="B1401" s="238">
        <v>1140173</v>
      </c>
      <c r="C1401" s="238" t="s">
        <v>3323</v>
      </c>
      <c r="D1401">
        <v>114017</v>
      </c>
      <c r="F1401" t="s">
        <v>397</v>
      </c>
      <c r="G1401">
        <v>0</v>
      </c>
      <c r="H1401" s="238">
        <v>3</v>
      </c>
      <c r="I1401" t="s">
        <v>839</v>
      </c>
      <c r="J1401" t="s">
        <v>244</v>
      </c>
      <c r="K1401">
        <v>0</v>
      </c>
      <c r="L1401">
        <v>0</v>
      </c>
      <c r="M1401" t="s">
        <v>2552</v>
      </c>
      <c r="N1401" t="s">
        <v>2618</v>
      </c>
    </row>
    <row r="1402" spans="1:14" hidden="1" x14ac:dyDescent="0.25">
      <c r="A1402" t="s">
        <v>244</v>
      </c>
      <c r="B1402" s="238">
        <v>1140174</v>
      </c>
      <c r="C1402" s="238" t="s">
        <v>3324</v>
      </c>
      <c r="D1402">
        <v>114017</v>
      </c>
      <c r="F1402" t="s">
        <v>397</v>
      </c>
      <c r="G1402">
        <v>0</v>
      </c>
      <c r="H1402" s="238">
        <v>4</v>
      </c>
      <c r="I1402" t="s">
        <v>839</v>
      </c>
      <c r="J1402" t="s">
        <v>244</v>
      </c>
      <c r="K1402">
        <v>0</v>
      </c>
      <c r="L1402">
        <v>0</v>
      </c>
      <c r="M1402" t="s">
        <v>2552</v>
      </c>
      <c r="N1402" t="s">
        <v>2618</v>
      </c>
    </row>
    <row r="1403" spans="1:14" hidden="1" x14ac:dyDescent="0.25">
      <c r="A1403" t="s">
        <v>244</v>
      </c>
      <c r="B1403" s="238">
        <v>1140175</v>
      </c>
      <c r="C1403" s="238" t="s">
        <v>3325</v>
      </c>
      <c r="D1403">
        <v>114017</v>
      </c>
      <c r="F1403" t="s">
        <v>397</v>
      </c>
      <c r="G1403">
        <v>0</v>
      </c>
      <c r="H1403" s="238">
        <v>5</v>
      </c>
      <c r="I1403" t="s">
        <v>839</v>
      </c>
      <c r="J1403" t="s">
        <v>244</v>
      </c>
      <c r="K1403">
        <v>0</v>
      </c>
      <c r="L1403">
        <v>0</v>
      </c>
      <c r="M1403" t="s">
        <v>2552</v>
      </c>
      <c r="N1403" t="s">
        <v>2618</v>
      </c>
    </row>
    <row r="1404" spans="1:14" hidden="1" x14ac:dyDescent="0.25">
      <c r="A1404" t="s">
        <v>615</v>
      </c>
      <c r="B1404" s="238">
        <v>42081140041</v>
      </c>
      <c r="C1404" s="238" t="s">
        <v>298</v>
      </c>
      <c r="D1404">
        <v>114004</v>
      </c>
      <c r="E1404">
        <v>0.28000000000000003</v>
      </c>
      <c r="G1404">
        <v>0</v>
      </c>
      <c r="H1404" s="238">
        <v>1</v>
      </c>
      <c r="I1404" t="s">
        <v>2619</v>
      </c>
      <c r="J1404" t="s">
        <v>615</v>
      </c>
      <c r="K1404">
        <v>4208</v>
      </c>
      <c r="L1404">
        <v>0</v>
      </c>
      <c r="M1404" t="s">
        <v>2552</v>
      </c>
      <c r="N1404" t="s">
        <v>2618</v>
      </c>
    </row>
    <row r="1405" spans="1:14" hidden="1" x14ac:dyDescent="0.25">
      <c r="A1405" t="s">
        <v>615</v>
      </c>
      <c r="B1405" s="238">
        <v>42081140042</v>
      </c>
      <c r="C1405" s="238" t="s">
        <v>298</v>
      </c>
      <c r="D1405">
        <v>114004</v>
      </c>
      <c r="E1405">
        <v>0.28000000000000003</v>
      </c>
      <c r="G1405">
        <v>0</v>
      </c>
      <c r="H1405" s="238">
        <v>2</v>
      </c>
      <c r="I1405" t="s">
        <v>2619</v>
      </c>
      <c r="J1405" t="s">
        <v>615</v>
      </c>
      <c r="K1405">
        <v>4208</v>
      </c>
      <c r="L1405">
        <v>0</v>
      </c>
      <c r="M1405" t="s">
        <v>2552</v>
      </c>
      <c r="N1405" t="s">
        <v>2618</v>
      </c>
    </row>
    <row r="1406" spans="1:14" hidden="1" x14ac:dyDescent="0.25">
      <c r="A1406" t="s">
        <v>615</v>
      </c>
      <c r="B1406" s="238">
        <v>42081140043</v>
      </c>
      <c r="C1406" s="238" t="s">
        <v>298</v>
      </c>
      <c r="D1406">
        <v>114004</v>
      </c>
      <c r="E1406">
        <v>0.28000000000000003</v>
      </c>
      <c r="G1406">
        <v>0</v>
      </c>
      <c r="H1406" s="238">
        <v>3</v>
      </c>
      <c r="I1406" t="s">
        <v>2619</v>
      </c>
      <c r="J1406" t="s">
        <v>615</v>
      </c>
      <c r="K1406">
        <v>4208</v>
      </c>
      <c r="L1406">
        <v>0</v>
      </c>
      <c r="M1406" t="s">
        <v>2552</v>
      </c>
      <c r="N1406" t="s">
        <v>2618</v>
      </c>
    </row>
    <row r="1407" spans="1:14" hidden="1" x14ac:dyDescent="0.25">
      <c r="A1407" t="s">
        <v>615</v>
      </c>
      <c r="B1407" s="238">
        <v>42081140044</v>
      </c>
      <c r="C1407" s="238" t="s">
        <v>298</v>
      </c>
      <c r="D1407">
        <v>114004</v>
      </c>
      <c r="E1407">
        <v>0.28000000000000003</v>
      </c>
      <c r="G1407">
        <v>0</v>
      </c>
      <c r="H1407" s="238">
        <v>4</v>
      </c>
      <c r="I1407" t="s">
        <v>2619</v>
      </c>
      <c r="J1407" t="s">
        <v>615</v>
      </c>
      <c r="K1407">
        <v>4208</v>
      </c>
      <c r="L1407">
        <v>0</v>
      </c>
      <c r="M1407" t="s">
        <v>2552</v>
      </c>
      <c r="N1407" t="s">
        <v>2618</v>
      </c>
    </row>
    <row r="1408" spans="1:14" hidden="1" x14ac:dyDescent="0.25">
      <c r="A1408" t="s">
        <v>615</v>
      </c>
      <c r="B1408" s="238">
        <v>42081140045</v>
      </c>
      <c r="C1408" s="238" t="s">
        <v>298</v>
      </c>
      <c r="D1408">
        <v>114004</v>
      </c>
      <c r="E1408">
        <v>0.28000000000000003</v>
      </c>
      <c r="G1408">
        <v>0</v>
      </c>
      <c r="H1408" s="238">
        <v>5</v>
      </c>
      <c r="I1408" t="s">
        <v>2619</v>
      </c>
      <c r="J1408" t="s">
        <v>615</v>
      </c>
      <c r="K1408">
        <v>4208</v>
      </c>
      <c r="L1408">
        <v>0</v>
      </c>
      <c r="M1408" t="s">
        <v>2552</v>
      </c>
      <c r="N1408" t="s">
        <v>2618</v>
      </c>
    </row>
    <row r="1409" spans="1:14" hidden="1" x14ac:dyDescent="0.25">
      <c r="A1409" t="s">
        <v>615</v>
      </c>
      <c r="B1409" s="238">
        <v>42081140031</v>
      </c>
      <c r="C1409" s="238" t="s">
        <v>298</v>
      </c>
      <c r="D1409">
        <v>114003</v>
      </c>
      <c r="E1409">
        <v>0.37</v>
      </c>
      <c r="G1409">
        <v>0</v>
      </c>
      <c r="H1409" s="238">
        <v>1</v>
      </c>
      <c r="I1409" t="s">
        <v>2620</v>
      </c>
      <c r="J1409" t="s">
        <v>615</v>
      </c>
      <c r="K1409">
        <v>4208</v>
      </c>
      <c r="L1409">
        <v>0</v>
      </c>
      <c r="M1409" t="s">
        <v>2552</v>
      </c>
      <c r="N1409" t="s">
        <v>2618</v>
      </c>
    </row>
    <row r="1410" spans="1:14" hidden="1" x14ac:dyDescent="0.25">
      <c r="A1410" t="s">
        <v>615</v>
      </c>
      <c r="B1410" s="238">
        <v>42081140032</v>
      </c>
      <c r="C1410" s="238" t="s">
        <v>298</v>
      </c>
      <c r="D1410">
        <v>114003</v>
      </c>
      <c r="E1410">
        <v>0.37</v>
      </c>
      <c r="G1410">
        <v>0</v>
      </c>
      <c r="H1410" s="238">
        <v>2</v>
      </c>
      <c r="I1410" t="s">
        <v>2620</v>
      </c>
      <c r="J1410" t="s">
        <v>615</v>
      </c>
      <c r="K1410">
        <v>4208</v>
      </c>
      <c r="L1410">
        <v>0</v>
      </c>
      <c r="M1410" t="s">
        <v>2552</v>
      </c>
      <c r="N1410" t="s">
        <v>2618</v>
      </c>
    </row>
    <row r="1411" spans="1:14" hidden="1" x14ac:dyDescent="0.25">
      <c r="A1411" t="s">
        <v>615</v>
      </c>
      <c r="B1411" s="238">
        <v>42081140033</v>
      </c>
      <c r="C1411" s="238" t="s">
        <v>298</v>
      </c>
      <c r="D1411">
        <v>114003</v>
      </c>
      <c r="E1411">
        <v>0.37</v>
      </c>
      <c r="G1411">
        <v>0</v>
      </c>
      <c r="H1411" s="238">
        <v>3</v>
      </c>
      <c r="I1411" t="s">
        <v>2620</v>
      </c>
      <c r="J1411" t="s">
        <v>615</v>
      </c>
      <c r="K1411">
        <v>4208</v>
      </c>
      <c r="L1411">
        <v>0</v>
      </c>
      <c r="M1411" t="s">
        <v>2552</v>
      </c>
      <c r="N1411" t="s">
        <v>2618</v>
      </c>
    </row>
    <row r="1412" spans="1:14" hidden="1" x14ac:dyDescent="0.25">
      <c r="A1412" t="s">
        <v>615</v>
      </c>
      <c r="B1412" s="238">
        <v>42081140034</v>
      </c>
      <c r="C1412" s="238" t="s">
        <v>298</v>
      </c>
      <c r="D1412">
        <v>114003</v>
      </c>
      <c r="E1412">
        <v>0.37</v>
      </c>
      <c r="G1412">
        <v>0</v>
      </c>
      <c r="H1412" s="238">
        <v>4</v>
      </c>
      <c r="I1412" t="s">
        <v>2620</v>
      </c>
      <c r="J1412" t="s">
        <v>615</v>
      </c>
      <c r="K1412">
        <v>4208</v>
      </c>
      <c r="L1412">
        <v>0</v>
      </c>
      <c r="M1412" t="s">
        <v>2552</v>
      </c>
      <c r="N1412" t="s">
        <v>2618</v>
      </c>
    </row>
    <row r="1413" spans="1:14" hidden="1" x14ac:dyDescent="0.25">
      <c r="A1413" t="s">
        <v>615</v>
      </c>
      <c r="B1413" s="238">
        <v>42081140035</v>
      </c>
      <c r="C1413" s="238" t="s">
        <v>298</v>
      </c>
      <c r="D1413">
        <v>114003</v>
      </c>
      <c r="E1413">
        <v>0.37</v>
      </c>
      <c r="G1413">
        <v>0</v>
      </c>
      <c r="H1413" s="238">
        <v>5</v>
      </c>
      <c r="I1413" t="s">
        <v>2620</v>
      </c>
      <c r="J1413" t="s">
        <v>615</v>
      </c>
      <c r="K1413">
        <v>4208</v>
      </c>
      <c r="L1413">
        <v>0</v>
      </c>
      <c r="M1413" t="s">
        <v>2552</v>
      </c>
      <c r="N1413" t="s">
        <v>2618</v>
      </c>
    </row>
    <row r="1414" spans="1:14" hidden="1" x14ac:dyDescent="0.25">
      <c r="A1414" t="s">
        <v>615</v>
      </c>
      <c r="B1414" s="238">
        <v>42081140021</v>
      </c>
      <c r="C1414" s="238" t="s">
        <v>298</v>
      </c>
      <c r="D1414">
        <v>114002</v>
      </c>
      <c r="E1414">
        <v>0.47</v>
      </c>
      <c r="G1414">
        <v>0</v>
      </c>
      <c r="H1414" s="238">
        <v>1</v>
      </c>
      <c r="I1414" t="s">
        <v>2621</v>
      </c>
      <c r="J1414" t="s">
        <v>615</v>
      </c>
      <c r="K1414">
        <v>4208</v>
      </c>
      <c r="L1414">
        <v>0</v>
      </c>
      <c r="M1414" t="s">
        <v>2552</v>
      </c>
      <c r="N1414" t="s">
        <v>2618</v>
      </c>
    </row>
    <row r="1415" spans="1:14" hidden="1" x14ac:dyDescent="0.25">
      <c r="A1415" t="s">
        <v>615</v>
      </c>
      <c r="B1415" s="238">
        <v>42081140022</v>
      </c>
      <c r="C1415" s="238" t="s">
        <v>298</v>
      </c>
      <c r="D1415">
        <v>114002</v>
      </c>
      <c r="E1415">
        <v>0.47</v>
      </c>
      <c r="G1415">
        <v>0</v>
      </c>
      <c r="H1415" s="238">
        <v>2</v>
      </c>
      <c r="I1415" t="s">
        <v>2621</v>
      </c>
      <c r="J1415" t="s">
        <v>615</v>
      </c>
      <c r="K1415">
        <v>4208</v>
      </c>
      <c r="L1415">
        <v>0</v>
      </c>
      <c r="M1415" t="s">
        <v>2552</v>
      </c>
      <c r="N1415" t="s">
        <v>2618</v>
      </c>
    </row>
    <row r="1416" spans="1:14" hidden="1" x14ac:dyDescent="0.25">
      <c r="A1416" t="s">
        <v>615</v>
      </c>
      <c r="B1416" s="238">
        <v>42081140023</v>
      </c>
      <c r="C1416" s="238" t="s">
        <v>298</v>
      </c>
      <c r="D1416">
        <v>114002</v>
      </c>
      <c r="E1416">
        <v>0.47</v>
      </c>
      <c r="G1416">
        <v>0</v>
      </c>
      <c r="H1416" s="238">
        <v>3</v>
      </c>
      <c r="I1416" t="s">
        <v>2621</v>
      </c>
      <c r="J1416" t="s">
        <v>615</v>
      </c>
      <c r="K1416">
        <v>4208</v>
      </c>
      <c r="L1416">
        <v>0</v>
      </c>
      <c r="M1416" t="s">
        <v>2552</v>
      </c>
      <c r="N1416" t="s">
        <v>2618</v>
      </c>
    </row>
    <row r="1417" spans="1:14" hidden="1" x14ac:dyDescent="0.25">
      <c r="A1417" t="s">
        <v>615</v>
      </c>
      <c r="B1417" s="238">
        <v>42081140024</v>
      </c>
      <c r="C1417" s="238" t="s">
        <v>298</v>
      </c>
      <c r="D1417">
        <v>114002</v>
      </c>
      <c r="E1417">
        <v>0.47</v>
      </c>
      <c r="G1417">
        <v>0</v>
      </c>
      <c r="H1417" s="238">
        <v>4</v>
      </c>
      <c r="I1417" t="s">
        <v>2621</v>
      </c>
      <c r="J1417" t="s">
        <v>615</v>
      </c>
      <c r="K1417">
        <v>4208</v>
      </c>
      <c r="L1417">
        <v>0</v>
      </c>
      <c r="M1417" t="s">
        <v>2552</v>
      </c>
      <c r="N1417" t="s">
        <v>2618</v>
      </c>
    </row>
    <row r="1418" spans="1:14" hidden="1" x14ac:dyDescent="0.25">
      <c r="A1418" t="s">
        <v>615</v>
      </c>
      <c r="B1418" s="238">
        <v>42081140025</v>
      </c>
      <c r="C1418" s="238" t="s">
        <v>298</v>
      </c>
      <c r="D1418">
        <v>114002</v>
      </c>
      <c r="E1418">
        <v>0.47</v>
      </c>
      <c r="G1418">
        <v>0</v>
      </c>
      <c r="H1418" s="238">
        <v>5</v>
      </c>
      <c r="I1418" t="s">
        <v>2621</v>
      </c>
      <c r="J1418" t="s">
        <v>615</v>
      </c>
      <c r="K1418">
        <v>4208</v>
      </c>
      <c r="L1418">
        <v>0</v>
      </c>
      <c r="M1418" t="s">
        <v>2552</v>
      </c>
      <c r="N1418" t="s">
        <v>2618</v>
      </c>
    </row>
    <row r="1419" spans="1:14" hidden="1" x14ac:dyDescent="0.25">
      <c r="A1419" t="s">
        <v>615</v>
      </c>
      <c r="B1419" s="238">
        <v>42081140011</v>
      </c>
      <c r="C1419" s="238" t="s">
        <v>298</v>
      </c>
      <c r="D1419">
        <v>114001</v>
      </c>
      <c r="E1419">
        <v>0.67</v>
      </c>
      <c r="G1419">
        <v>0</v>
      </c>
      <c r="H1419" s="238">
        <v>1</v>
      </c>
      <c r="I1419" t="s">
        <v>2622</v>
      </c>
      <c r="J1419" t="s">
        <v>615</v>
      </c>
      <c r="K1419">
        <v>4208</v>
      </c>
      <c r="L1419">
        <v>0</v>
      </c>
      <c r="M1419" t="s">
        <v>2552</v>
      </c>
      <c r="N1419" t="s">
        <v>2618</v>
      </c>
    </row>
    <row r="1420" spans="1:14" hidden="1" x14ac:dyDescent="0.25">
      <c r="A1420" t="s">
        <v>615</v>
      </c>
      <c r="B1420" s="238">
        <v>42081140012</v>
      </c>
      <c r="C1420" s="238" t="s">
        <v>298</v>
      </c>
      <c r="D1420">
        <v>114001</v>
      </c>
      <c r="E1420">
        <v>0.67</v>
      </c>
      <c r="G1420">
        <v>0</v>
      </c>
      <c r="H1420" s="238">
        <v>2</v>
      </c>
      <c r="I1420" t="s">
        <v>2622</v>
      </c>
      <c r="J1420" t="s">
        <v>615</v>
      </c>
      <c r="K1420">
        <v>4208</v>
      </c>
      <c r="L1420">
        <v>0</v>
      </c>
      <c r="M1420" t="s">
        <v>2552</v>
      </c>
      <c r="N1420" t="s">
        <v>2618</v>
      </c>
    </row>
    <row r="1421" spans="1:14" hidden="1" x14ac:dyDescent="0.25">
      <c r="A1421" t="s">
        <v>615</v>
      </c>
      <c r="B1421" s="238">
        <v>42081140013</v>
      </c>
      <c r="C1421" s="238" t="s">
        <v>298</v>
      </c>
      <c r="D1421">
        <v>114001</v>
      </c>
      <c r="E1421">
        <v>0.67</v>
      </c>
      <c r="G1421">
        <v>0</v>
      </c>
      <c r="H1421" s="238">
        <v>3</v>
      </c>
      <c r="I1421" t="s">
        <v>2622</v>
      </c>
      <c r="J1421" t="s">
        <v>615</v>
      </c>
      <c r="K1421">
        <v>4208</v>
      </c>
      <c r="L1421">
        <v>0</v>
      </c>
      <c r="M1421" t="s">
        <v>2552</v>
      </c>
      <c r="N1421" t="s">
        <v>2618</v>
      </c>
    </row>
    <row r="1422" spans="1:14" hidden="1" x14ac:dyDescent="0.25">
      <c r="A1422" t="s">
        <v>615</v>
      </c>
      <c r="B1422" s="238">
        <v>42081140014</v>
      </c>
      <c r="C1422" s="238" t="s">
        <v>298</v>
      </c>
      <c r="D1422">
        <v>114001</v>
      </c>
      <c r="E1422">
        <v>0.67</v>
      </c>
      <c r="G1422">
        <v>0</v>
      </c>
      <c r="H1422" s="238">
        <v>4</v>
      </c>
      <c r="I1422" t="s">
        <v>2622</v>
      </c>
      <c r="J1422" t="s">
        <v>615</v>
      </c>
      <c r="K1422">
        <v>4208</v>
      </c>
      <c r="L1422">
        <v>0</v>
      </c>
      <c r="M1422" t="s">
        <v>2552</v>
      </c>
      <c r="N1422" t="s">
        <v>2618</v>
      </c>
    </row>
    <row r="1423" spans="1:14" hidden="1" x14ac:dyDescent="0.25">
      <c r="A1423" t="s">
        <v>615</v>
      </c>
      <c r="B1423" s="238">
        <v>42081140015</v>
      </c>
      <c r="C1423" s="238" t="s">
        <v>298</v>
      </c>
      <c r="D1423">
        <v>114001</v>
      </c>
      <c r="E1423">
        <v>0.67</v>
      </c>
      <c r="G1423">
        <v>0</v>
      </c>
      <c r="H1423" s="238">
        <v>5</v>
      </c>
      <c r="I1423" t="s">
        <v>2622</v>
      </c>
      <c r="J1423" t="s">
        <v>615</v>
      </c>
      <c r="K1423">
        <v>4208</v>
      </c>
      <c r="L1423">
        <v>0</v>
      </c>
      <c r="M1423" t="s">
        <v>2552</v>
      </c>
      <c r="N1423" t="s">
        <v>2618</v>
      </c>
    </row>
    <row r="1424" spans="1:14" hidden="1" x14ac:dyDescent="0.25">
      <c r="A1424" t="s">
        <v>615</v>
      </c>
      <c r="B1424" s="238">
        <v>42081139991</v>
      </c>
      <c r="C1424" s="238" t="s">
        <v>298</v>
      </c>
      <c r="D1424">
        <v>113999</v>
      </c>
      <c r="E1424">
        <v>0.81</v>
      </c>
      <c r="G1424">
        <v>0</v>
      </c>
      <c r="H1424" s="238">
        <v>1</v>
      </c>
      <c r="I1424" t="s">
        <v>2623</v>
      </c>
      <c r="J1424" t="s">
        <v>615</v>
      </c>
      <c r="K1424">
        <v>4208</v>
      </c>
      <c r="L1424">
        <v>0</v>
      </c>
      <c r="M1424" t="s">
        <v>2552</v>
      </c>
      <c r="N1424" t="s">
        <v>2618</v>
      </c>
    </row>
    <row r="1425" spans="1:14" hidden="1" x14ac:dyDescent="0.25">
      <c r="A1425" t="s">
        <v>615</v>
      </c>
      <c r="B1425" s="238">
        <v>42081139992</v>
      </c>
      <c r="C1425" s="238" t="s">
        <v>298</v>
      </c>
      <c r="D1425">
        <v>113999</v>
      </c>
      <c r="E1425">
        <v>0.81</v>
      </c>
      <c r="G1425">
        <v>0</v>
      </c>
      <c r="H1425" s="238">
        <v>2</v>
      </c>
      <c r="I1425" t="s">
        <v>2623</v>
      </c>
      <c r="J1425" t="s">
        <v>615</v>
      </c>
      <c r="K1425">
        <v>4208</v>
      </c>
      <c r="L1425">
        <v>0</v>
      </c>
      <c r="M1425" t="s">
        <v>2552</v>
      </c>
      <c r="N1425" t="s">
        <v>2618</v>
      </c>
    </row>
    <row r="1426" spans="1:14" hidden="1" x14ac:dyDescent="0.25">
      <c r="A1426" t="s">
        <v>615</v>
      </c>
      <c r="B1426" s="238">
        <v>42081139993</v>
      </c>
      <c r="C1426" s="238" t="s">
        <v>298</v>
      </c>
      <c r="D1426">
        <v>113999</v>
      </c>
      <c r="E1426">
        <v>0.81</v>
      </c>
      <c r="G1426">
        <v>0</v>
      </c>
      <c r="H1426" s="238">
        <v>3</v>
      </c>
      <c r="I1426" t="s">
        <v>2623</v>
      </c>
      <c r="J1426" t="s">
        <v>615</v>
      </c>
      <c r="K1426">
        <v>4208</v>
      </c>
      <c r="L1426">
        <v>0</v>
      </c>
      <c r="M1426" t="s">
        <v>2552</v>
      </c>
      <c r="N1426" t="s">
        <v>2618</v>
      </c>
    </row>
    <row r="1427" spans="1:14" hidden="1" x14ac:dyDescent="0.25">
      <c r="A1427" t="s">
        <v>615</v>
      </c>
      <c r="B1427" s="238">
        <v>42081139994</v>
      </c>
      <c r="C1427" s="238" t="s">
        <v>298</v>
      </c>
      <c r="D1427">
        <v>113999</v>
      </c>
      <c r="E1427">
        <v>0.81</v>
      </c>
      <c r="G1427">
        <v>0</v>
      </c>
      <c r="H1427" s="238">
        <v>4</v>
      </c>
      <c r="I1427" t="s">
        <v>2623</v>
      </c>
      <c r="J1427" t="s">
        <v>615</v>
      </c>
      <c r="K1427">
        <v>4208</v>
      </c>
      <c r="L1427">
        <v>0</v>
      </c>
      <c r="M1427" t="s">
        <v>2552</v>
      </c>
      <c r="N1427" t="s">
        <v>2618</v>
      </c>
    </row>
    <row r="1428" spans="1:14" hidden="1" x14ac:dyDescent="0.25">
      <c r="A1428" t="s">
        <v>615</v>
      </c>
      <c r="B1428" s="238">
        <v>42081139995</v>
      </c>
      <c r="C1428" s="238" t="s">
        <v>298</v>
      </c>
      <c r="D1428">
        <v>113999</v>
      </c>
      <c r="E1428">
        <v>0.81</v>
      </c>
      <c r="G1428">
        <v>0</v>
      </c>
      <c r="H1428" s="238">
        <v>5</v>
      </c>
      <c r="I1428" t="s">
        <v>2623</v>
      </c>
      <c r="J1428" t="s">
        <v>615</v>
      </c>
      <c r="K1428">
        <v>4208</v>
      </c>
      <c r="L1428">
        <v>0</v>
      </c>
      <c r="M1428" t="s">
        <v>2552</v>
      </c>
      <c r="N1428" t="s">
        <v>2618</v>
      </c>
    </row>
    <row r="1429" spans="1:14" hidden="1" x14ac:dyDescent="0.25">
      <c r="A1429" t="s">
        <v>615</v>
      </c>
      <c r="B1429" s="238">
        <v>42081140061</v>
      </c>
      <c r="C1429" s="238" t="s">
        <v>298</v>
      </c>
      <c r="D1429">
        <v>114006</v>
      </c>
      <c r="E1429">
        <v>0.19</v>
      </c>
      <c r="G1429">
        <v>0</v>
      </c>
      <c r="H1429" s="238">
        <v>1</v>
      </c>
      <c r="I1429" t="s">
        <v>2624</v>
      </c>
      <c r="J1429" t="s">
        <v>615</v>
      </c>
      <c r="K1429">
        <v>4208</v>
      </c>
      <c r="L1429">
        <v>0</v>
      </c>
      <c r="M1429" t="s">
        <v>2552</v>
      </c>
      <c r="N1429" t="s">
        <v>2618</v>
      </c>
    </row>
    <row r="1430" spans="1:14" hidden="1" x14ac:dyDescent="0.25">
      <c r="A1430" t="s">
        <v>615</v>
      </c>
      <c r="B1430" s="238">
        <v>42081140062</v>
      </c>
      <c r="C1430" s="238" t="s">
        <v>298</v>
      </c>
      <c r="D1430">
        <v>114006</v>
      </c>
      <c r="E1430">
        <v>0.19</v>
      </c>
      <c r="G1430">
        <v>0</v>
      </c>
      <c r="H1430" s="238">
        <v>2</v>
      </c>
      <c r="I1430" t="s">
        <v>2624</v>
      </c>
      <c r="J1430" t="s">
        <v>615</v>
      </c>
      <c r="K1430">
        <v>4208</v>
      </c>
      <c r="L1430">
        <v>0</v>
      </c>
      <c r="M1430" t="s">
        <v>2552</v>
      </c>
      <c r="N1430" t="s">
        <v>2618</v>
      </c>
    </row>
    <row r="1431" spans="1:14" hidden="1" x14ac:dyDescent="0.25">
      <c r="A1431" t="s">
        <v>615</v>
      </c>
      <c r="B1431" s="238">
        <v>42081140063</v>
      </c>
      <c r="C1431" s="238" t="s">
        <v>298</v>
      </c>
      <c r="D1431">
        <v>114006</v>
      </c>
      <c r="E1431">
        <v>0.19</v>
      </c>
      <c r="G1431">
        <v>0</v>
      </c>
      <c r="H1431" s="238">
        <v>3</v>
      </c>
      <c r="I1431" t="s">
        <v>2624</v>
      </c>
      <c r="J1431" t="s">
        <v>615</v>
      </c>
      <c r="K1431">
        <v>4208</v>
      </c>
      <c r="L1431">
        <v>0</v>
      </c>
      <c r="M1431" t="s">
        <v>2552</v>
      </c>
      <c r="N1431" t="s">
        <v>2618</v>
      </c>
    </row>
    <row r="1432" spans="1:14" hidden="1" x14ac:dyDescent="0.25">
      <c r="A1432" t="s">
        <v>615</v>
      </c>
      <c r="B1432" s="238">
        <v>42081140064</v>
      </c>
      <c r="C1432" s="238" t="s">
        <v>298</v>
      </c>
      <c r="D1432">
        <v>114006</v>
      </c>
      <c r="E1432">
        <v>0.19</v>
      </c>
      <c r="G1432">
        <v>0</v>
      </c>
      <c r="H1432" s="238">
        <v>4</v>
      </c>
      <c r="I1432" t="s">
        <v>2624</v>
      </c>
      <c r="J1432" t="s">
        <v>615</v>
      </c>
      <c r="K1432">
        <v>4208</v>
      </c>
      <c r="L1432">
        <v>0</v>
      </c>
      <c r="M1432" t="s">
        <v>2552</v>
      </c>
      <c r="N1432" t="s">
        <v>2618</v>
      </c>
    </row>
    <row r="1433" spans="1:14" hidden="1" x14ac:dyDescent="0.25">
      <c r="A1433" t="s">
        <v>615</v>
      </c>
      <c r="B1433" s="238">
        <v>42081140065</v>
      </c>
      <c r="C1433" s="238" t="s">
        <v>298</v>
      </c>
      <c r="D1433">
        <v>114006</v>
      </c>
      <c r="E1433">
        <v>0.19</v>
      </c>
      <c r="G1433">
        <v>0</v>
      </c>
      <c r="H1433" s="238">
        <v>5</v>
      </c>
      <c r="I1433" t="s">
        <v>2624</v>
      </c>
      <c r="J1433" t="s">
        <v>615</v>
      </c>
      <c r="K1433">
        <v>4208</v>
      </c>
      <c r="L1433">
        <v>0</v>
      </c>
      <c r="M1433" t="s">
        <v>2552</v>
      </c>
      <c r="N1433" t="s">
        <v>2618</v>
      </c>
    </row>
    <row r="1434" spans="1:14" hidden="1" x14ac:dyDescent="0.25">
      <c r="A1434" t="s">
        <v>615</v>
      </c>
      <c r="B1434" s="238">
        <v>42081140051</v>
      </c>
      <c r="C1434" s="233"/>
      <c r="D1434">
        <v>114005</v>
      </c>
      <c r="E1434">
        <v>0.23</v>
      </c>
      <c r="G1434">
        <v>0</v>
      </c>
      <c r="H1434" s="238">
        <v>1</v>
      </c>
      <c r="I1434" t="s">
        <v>2625</v>
      </c>
      <c r="J1434" t="s">
        <v>615</v>
      </c>
      <c r="K1434">
        <v>4208</v>
      </c>
      <c r="L1434">
        <v>0</v>
      </c>
      <c r="M1434" t="s">
        <v>2552</v>
      </c>
      <c r="N1434" t="s">
        <v>2618</v>
      </c>
    </row>
    <row r="1435" spans="1:14" hidden="1" x14ac:dyDescent="0.25">
      <c r="A1435" t="s">
        <v>615</v>
      </c>
      <c r="B1435" s="238">
        <v>42081140052</v>
      </c>
      <c r="C1435" s="233"/>
      <c r="D1435">
        <v>114005</v>
      </c>
      <c r="E1435">
        <v>0.23</v>
      </c>
      <c r="G1435">
        <v>0</v>
      </c>
      <c r="H1435" s="238">
        <v>2</v>
      </c>
      <c r="I1435" t="s">
        <v>2625</v>
      </c>
      <c r="J1435" t="s">
        <v>615</v>
      </c>
      <c r="K1435">
        <v>4208</v>
      </c>
      <c r="L1435">
        <v>0</v>
      </c>
      <c r="M1435" t="s">
        <v>2552</v>
      </c>
      <c r="N1435" t="s">
        <v>2618</v>
      </c>
    </row>
    <row r="1436" spans="1:14" hidden="1" x14ac:dyDescent="0.25">
      <c r="A1436" t="s">
        <v>615</v>
      </c>
      <c r="B1436" s="238">
        <v>42081140053</v>
      </c>
      <c r="C1436" s="233"/>
      <c r="D1436">
        <v>114005</v>
      </c>
      <c r="E1436">
        <v>0.23</v>
      </c>
      <c r="G1436">
        <v>0</v>
      </c>
      <c r="H1436" s="238">
        <v>3</v>
      </c>
      <c r="I1436" t="s">
        <v>2625</v>
      </c>
      <c r="J1436" t="s">
        <v>615</v>
      </c>
      <c r="K1436">
        <v>4208</v>
      </c>
      <c r="L1436">
        <v>0</v>
      </c>
      <c r="M1436" t="s">
        <v>2552</v>
      </c>
      <c r="N1436" t="s">
        <v>2618</v>
      </c>
    </row>
    <row r="1437" spans="1:14" hidden="1" x14ac:dyDescent="0.25">
      <c r="A1437" t="s">
        <v>615</v>
      </c>
      <c r="B1437" s="238">
        <v>42081140054</v>
      </c>
      <c r="C1437" s="233"/>
      <c r="D1437">
        <v>114005</v>
      </c>
      <c r="E1437">
        <v>0.23</v>
      </c>
      <c r="G1437">
        <v>0</v>
      </c>
      <c r="H1437" s="238">
        <v>4</v>
      </c>
      <c r="I1437" t="s">
        <v>2625</v>
      </c>
      <c r="J1437" t="s">
        <v>615</v>
      </c>
      <c r="K1437">
        <v>4208</v>
      </c>
      <c r="L1437">
        <v>0</v>
      </c>
      <c r="M1437" t="s">
        <v>2552</v>
      </c>
      <c r="N1437" t="s">
        <v>2618</v>
      </c>
    </row>
    <row r="1438" spans="1:14" hidden="1" x14ac:dyDescent="0.25">
      <c r="A1438" t="s">
        <v>615</v>
      </c>
      <c r="B1438" s="238">
        <v>42081140055</v>
      </c>
      <c r="C1438" s="233"/>
      <c r="D1438">
        <v>114005</v>
      </c>
      <c r="E1438">
        <v>0.23</v>
      </c>
      <c r="G1438">
        <v>0</v>
      </c>
      <c r="H1438" s="238">
        <v>5</v>
      </c>
      <c r="I1438" t="s">
        <v>2625</v>
      </c>
      <c r="J1438" t="s">
        <v>615</v>
      </c>
      <c r="K1438">
        <v>4208</v>
      </c>
      <c r="L1438">
        <v>0</v>
      </c>
      <c r="M1438" t="s">
        <v>2552</v>
      </c>
      <c r="N1438" t="s">
        <v>2618</v>
      </c>
    </row>
    <row r="1439" spans="1:14" hidden="1" x14ac:dyDescent="0.25">
      <c r="A1439" t="s">
        <v>454</v>
      </c>
      <c r="B1439" s="238">
        <v>1111651</v>
      </c>
      <c r="C1439" s="233">
        <v>1111651</v>
      </c>
      <c r="D1439">
        <v>111165</v>
      </c>
      <c r="F1439" t="s">
        <v>397</v>
      </c>
      <c r="G1439">
        <v>0</v>
      </c>
      <c r="H1439" s="238">
        <v>1</v>
      </c>
      <c r="I1439" t="s">
        <v>1026</v>
      </c>
      <c r="J1439" t="s">
        <v>454</v>
      </c>
      <c r="K1439">
        <v>0</v>
      </c>
      <c r="L1439">
        <v>0</v>
      </c>
      <c r="M1439" t="s">
        <v>2571</v>
      </c>
      <c r="N1439" t="s">
        <v>2594</v>
      </c>
    </row>
    <row r="1440" spans="1:14" hidden="1" x14ac:dyDescent="0.25">
      <c r="A1440" t="s">
        <v>454</v>
      </c>
      <c r="B1440" s="238">
        <v>1111652</v>
      </c>
      <c r="C1440" s="233">
        <v>1111652</v>
      </c>
      <c r="D1440">
        <v>111165</v>
      </c>
      <c r="F1440" t="s">
        <v>397</v>
      </c>
      <c r="G1440">
        <v>0</v>
      </c>
      <c r="H1440" s="238">
        <v>2</v>
      </c>
      <c r="I1440" t="s">
        <v>1026</v>
      </c>
      <c r="J1440" t="s">
        <v>454</v>
      </c>
      <c r="K1440">
        <v>0</v>
      </c>
      <c r="L1440">
        <v>0</v>
      </c>
      <c r="M1440" t="s">
        <v>2571</v>
      </c>
      <c r="N1440" t="s">
        <v>2594</v>
      </c>
    </row>
    <row r="1441" spans="1:14" hidden="1" x14ac:dyDescent="0.25">
      <c r="A1441" t="s">
        <v>454</v>
      </c>
      <c r="B1441" s="238">
        <v>1111653</v>
      </c>
      <c r="C1441" s="233">
        <v>1111653</v>
      </c>
      <c r="D1441">
        <v>111165</v>
      </c>
      <c r="F1441" t="s">
        <v>397</v>
      </c>
      <c r="G1441">
        <v>0</v>
      </c>
      <c r="H1441" s="238">
        <v>3</v>
      </c>
      <c r="I1441" t="s">
        <v>1026</v>
      </c>
      <c r="J1441" t="s">
        <v>454</v>
      </c>
      <c r="K1441">
        <v>0</v>
      </c>
      <c r="L1441">
        <v>0</v>
      </c>
      <c r="M1441" t="s">
        <v>2571</v>
      </c>
      <c r="N1441" t="s">
        <v>2594</v>
      </c>
    </row>
    <row r="1442" spans="1:14" hidden="1" x14ac:dyDescent="0.25">
      <c r="A1442" t="s">
        <v>454</v>
      </c>
      <c r="B1442" s="238">
        <v>1111654</v>
      </c>
      <c r="C1442" s="233">
        <v>1111654</v>
      </c>
      <c r="D1442">
        <v>111165</v>
      </c>
      <c r="F1442" t="s">
        <v>397</v>
      </c>
      <c r="G1442">
        <v>0</v>
      </c>
      <c r="H1442" s="238">
        <v>4</v>
      </c>
      <c r="I1442" t="s">
        <v>1026</v>
      </c>
      <c r="J1442" t="s">
        <v>454</v>
      </c>
      <c r="K1442">
        <v>0</v>
      </c>
      <c r="L1442">
        <v>0</v>
      </c>
      <c r="M1442" t="s">
        <v>2571</v>
      </c>
      <c r="N1442" t="s">
        <v>2594</v>
      </c>
    </row>
    <row r="1443" spans="1:14" hidden="1" x14ac:dyDescent="0.25">
      <c r="A1443" t="s">
        <v>454</v>
      </c>
      <c r="B1443" s="238">
        <v>1111655</v>
      </c>
      <c r="C1443" s="233">
        <v>1111655</v>
      </c>
      <c r="D1443">
        <v>111165</v>
      </c>
      <c r="F1443" t="s">
        <v>397</v>
      </c>
      <c r="G1443">
        <v>0</v>
      </c>
      <c r="H1443" s="238">
        <v>5</v>
      </c>
      <c r="I1443" t="s">
        <v>1026</v>
      </c>
      <c r="J1443" t="s">
        <v>454</v>
      </c>
      <c r="K1443">
        <v>0</v>
      </c>
      <c r="L1443">
        <v>0</v>
      </c>
      <c r="M1443" t="s">
        <v>2571</v>
      </c>
      <c r="N1443" t="s">
        <v>2594</v>
      </c>
    </row>
    <row r="1444" spans="1:14" hidden="1" x14ac:dyDescent="0.25">
      <c r="A1444" t="s">
        <v>607</v>
      </c>
      <c r="B1444" s="238">
        <v>1132321</v>
      </c>
      <c r="C1444" s="238" t="s">
        <v>3326</v>
      </c>
      <c r="D1444">
        <v>113232</v>
      </c>
      <c r="F1444" t="s">
        <v>397</v>
      </c>
      <c r="G1444">
        <v>0</v>
      </c>
      <c r="H1444" s="238">
        <v>1</v>
      </c>
      <c r="I1444" t="s">
        <v>695</v>
      </c>
      <c r="J1444" t="s">
        <v>607</v>
      </c>
      <c r="K1444">
        <v>0</v>
      </c>
      <c r="L1444">
        <v>0</v>
      </c>
      <c r="M1444" t="s">
        <v>2503</v>
      </c>
      <c r="N1444" t="s">
        <v>2578</v>
      </c>
    </row>
    <row r="1445" spans="1:14" hidden="1" x14ac:dyDescent="0.25">
      <c r="A1445" t="s">
        <v>607</v>
      </c>
      <c r="B1445" s="238">
        <v>1132322</v>
      </c>
      <c r="C1445" s="238" t="s">
        <v>3327</v>
      </c>
      <c r="D1445">
        <v>113232</v>
      </c>
      <c r="F1445" t="s">
        <v>397</v>
      </c>
      <c r="G1445">
        <v>0</v>
      </c>
      <c r="H1445" s="238">
        <v>2</v>
      </c>
      <c r="I1445" t="s">
        <v>695</v>
      </c>
      <c r="J1445" t="s">
        <v>607</v>
      </c>
      <c r="K1445">
        <v>0</v>
      </c>
      <c r="L1445">
        <v>0</v>
      </c>
      <c r="M1445" t="s">
        <v>2503</v>
      </c>
      <c r="N1445" t="s">
        <v>2578</v>
      </c>
    </row>
    <row r="1446" spans="1:14" hidden="1" x14ac:dyDescent="0.25">
      <c r="A1446" t="s">
        <v>607</v>
      </c>
      <c r="B1446" s="238">
        <v>1132323</v>
      </c>
      <c r="C1446" s="238" t="s">
        <v>3328</v>
      </c>
      <c r="D1446">
        <v>113232</v>
      </c>
      <c r="F1446" t="s">
        <v>397</v>
      </c>
      <c r="G1446">
        <v>0</v>
      </c>
      <c r="H1446" s="238">
        <v>3</v>
      </c>
      <c r="I1446" t="s">
        <v>695</v>
      </c>
      <c r="J1446" t="s">
        <v>607</v>
      </c>
      <c r="K1446">
        <v>0</v>
      </c>
      <c r="L1446">
        <v>0</v>
      </c>
      <c r="M1446" t="s">
        <v>2503</v>
      </c>
      <c r="N1446" t="s">
        <v>2578</v>
      </c>
    </row>
    <row r="1447" spans="1:14" hidden="1" x14ac:dyDescent="0.25">
      <c r="A1447" t="s">
        <v>607</v>
      </c>
      <c r="B1447" s="238">
        <v>1132324</v>
      </c>
      <c r="C1447" s="238" t="s">
        <v>3329</v>
      </c>
      <c r="D1447">
        <v>113232</v>
      </c>
      <c r="F1447" t="s">
        <v>397</v>
      </c>
      <c r="G1447">
        <v>0</v>
      </c>
      <c r="H1447" s="238">
        <v>4</v>
      </c>
      <c r="I1447" t="s">
        <v>695</v>
      </c>
      <c r="J1447" t="s">
        <v>607</v>
      </c>
      <c r="K1447">
        <v>0</v>
      </c>
      <c r="L1447">
        <v>0</v>
      </c>
      <c r="M1447" t="s">
        <v>2503</v>
      </c>
      <c r="N1447" t="s">
        <v>2578</v>
      </c>
    </row>
    <row r="1448" spans="1:14" hidden="1" x14ac:dyDescent="0.25">
      <c r="A1448" t="s">
        <v>607</v>
      </c>
      <c r="B1448" s="238">
        <v>1132325</v>
      </c>
      <c r="C1448" s="238" t="s">
        <v>3330</v>
      </c>
      <c r="D1448">
        <v>113232</v>
      </c>
      <c r="F1448" t="s">
        <v>397</v>
      </c>
      <c r="G1448">
        <v>0</v>
      </c>
      <c r="H1448" s="238">
        <v>5</v>
      </c>
      <c r="I1448" t="s">
        <v>695</v>
      </c>
      <c r="J1448" t="s">
        <v>607</v>
      </c>
      <c r="K1448">
        <v>0</v>
      </c>
      <c r="L1448">
        <v>0</v>
      </c>
      <c r="M1448" t="s">
        <v>2503</v>
      </c>
      <c r="N1448" t="s">
        <v>2578</v>
      </c>
    </row>
    <row r="1449" spans="1:14" hidden="1" x14ac:dyDescent="0.25">
      <c r="A1449" t="s">
        <v>1409</v>
      </c>
      <c r="B1449" s="238">
        <v>24011114011</v>
      </c>
      <c r="C1449" s="233"/>
      <c r="D1449">
        <v>111401</v>
      </c>
      <c r="E1449">
        <v>1350</v>
      </c>
      <c r="G1449">
        <v>0</v>
      </c>
      <c r="H1449" s="238">
        <v>1</v>
      </c>
      <c r="I1449" t="s">
        <v>3010</v>
      </c>
      <c r="J1449" t="s">
        <v>1409</v>
      </c>
      <c r="K1449">
        <v>2401</v>
      </c>
      <c r="L1449">
        <v>0</v>
      </c>
      <c r="M1449" t="s">
        <v>1411</v>
      </c>
    </row>
    <row r="1450" spans="1:14" hidden="1" x14ac:dyDescent="0.25">
      <c r="A1450" t="s">
        <v>1409</v>
      </c>
      <c r="B1450" s="238">
        <v>24011114012</v>
      </c>
      <c r="C1450" s="233"/>
      <c r="D1450">
        <v>111401</v>
      </c>
      <c r="E1450">
        <v>1600</v>
      </c>
      <c r="G1450">
        <v>0</v>
      </c>
      <c r="H1450" s="238">
        <v>2</v>
      </c>
      <c r="I1450" t="s">
        <v>3011</v>
      </c>
      <c r="J1450" t="s">
        <v>1409</v>
      </c>
      <c r="K1450">
        <v>2401</v>
      </c>
      <c r="L1450">
        <v>0</v>
      </c>
      <c r="M1450" t="s">
        <v>1411</v>
      </c>
    </row>
    <row r="1451" spans="1:14" hidden="1" x14ac:dyDescent="0.25">
      <c r="A1451" t="s">
        <v>1409</v>
      </c>
      <c r="B1451" s="238">
        <v>24011114013</v>
      </c>
      <c r="C1451" s="233"/>
      <c r="D1451">
        <v>111401</v>
      </c>
      <c r="E1451">
        <v>1850</v>
      </c>
      <c r="G1451">
        <v>0</v>
      </c>
      <c r="H1451" s="238">
        <v>3</v>
      </c>
      <c r="I1451" t="s">
        <v>3012</v>
      </c>
      <c r="J1451" t="s">
        <v>1409</v>
      </c>
      <c r="K1451">
        <v>2401</v>
      </c>
      <c r="L1451">
        <v>0</v>
      </c>
      <c r="M1451" t="s">
        <v>1411</v>
      </c>
    </row>
    <row r="1452" spans="1:14" hidden="1" x14ac:dyDescent="0.25">
      <c r="A1452" t="s">
        <v>1409</v>
      </c>
      <c r="B1452" s="238">
        <v>24011114014</v>
      </c>
      <c r="C1452" s="233"/>
      <c r="D1452">
        <v>111401</v>
      </c>
      <c r="E1452">
        <v>1680</v>
      </c>
      <c r="G1452">
        <v>0</v>
      </c>
      <c r="H1452" s="238">
        <v>4</v>
      </c>
      <c r="I1452" t="s">
        <v>3013</v>
      </c>
      <c r="J1452" t="s">
        <v>1409</v>
      </c>
      <c r="K1452">
        <v>2401</v>
      </c>
      <c r="L1452">
        <v>0</v>
      </c>
      <c r="M1452" t="s">
        <v>1411</v>
      </c>
    </row>
    <row r="1453" spans="1:14" hidden="1" x14ac:dyDescent="0.25">
      <c r="A1453" t="s">
        <v>1409</v>
      </c>
      <c r="B1453" s="238">
        <v>24011114015</v>
      </c>
      <c r="C1453" s="233"/>
      <c r="D1453">
        <v>111401</v>
      </c>
      <c r="E1453">
        <v>1945</v>
      </c>
      <c r="G1453">
        <v>0</v>
      </c>
      <c r="H1453" s="238">
        <v>5</v>
      </c>
      <c r="I1453" t="s">
        <v>3014</v>
      </c>
      <c r="J1453" t="s">
        <v>1409</v>
      </c>
      <c r="K1453">
        <v>2401</v>
      </c>
      <c r="L1453">
        <v>0</v>
      </c>
      <c r="M1453" t="s">
        <v>1411</v>
      </c>
    </row>
    <row r="1454" spans="1:14" hidden="1" x14ac:dyDescent="0.25">
      <c r="A1454" t="s">
        <v>1409</v>
      </c>
      <c r="B1454" s="238">
        <v>1114011</v>
      </c>
      <c r="C1454" s="233">
        <v>1114011</v>
      </c>
      <c r="D1454">
        <v>111401</v>
      </c>
      <c r="E1454">
        <v>1350</v>
      </c>
      <c r="G1454">
        <v>0</v>
      </c>
      <c r="H1454" s="238">
        <v>1</v>
      </c>
      <c r="I1454" t="s">
        <v>1413</v>
      </c>
      <c r="J1454" t="s">
        <v>1409</v>
      </c>
      <c r="K1454">
        <v>0</v>
      </c>
      <c r="L1454">
        <v>0</v>
      </c>
      <c r="M1454" t="s">
        <v>1411</v>
      </c>
    </row>
    <row r="1455" spans="1:14" hidden="1" x14ac:dyDescent="0.25">
      <c r="A1455" t="s">
        <v>1409</v>
      </c>
      <c r="B1455" s="238">
        <v>1114012</v>
      </c>
      <c r="C1455" s="233">
        <v>1114012</v>
      </c>
      <c r="D1455">
        <v>111401</v>
      </c>
      <c r="E1455">
        <v>1600</v>
      </c>
      <c r="G1455">
        <v>0</v>
      </c>
      <c r="H1455" s="238">
        <v>2</v>
      </c>
      <c r="I1455" t="s">
        <v>1413</v>
      </c>
      <c r="J1455" t="s">
        <v>1409</v>
      </c>
      <c r="K1455">
        <v>0</v>
      </c>
      <c r="L1455">
        <v>0</v>
      </c>
      <c r="M1455" t="s">
        <v>1411</v>
      </c>
    </row>
    <row r="1456" spans="1:14" hidden="1" x14ac:dyDescent="0.25">
      <c r="A1456" t="s">
        <v>1409</v>
      </c>
      <c r="B1456" s="238">
        <v>1114013</v>
      </c>
      <c r="C1456" s="233">
        <v>1114013</v>
      </c>
      <c r="D1456">
        <v>111401</v>
      </c>
      <c r="E1456">
        <v>1850</v>
      </c>
      <c r="G1456">
        <v>0</v>
      </c>
      <c r="H1456" s="238">
        <v>3</v>
      </c>
      <c r="I1456" t="s">
        <v>1413</v>
      </c>
      <c r="J1456" t="s">
        <v>1409</v>
      </c>
      <c r="K1456">
        <v>0</v>
      </c>
      <c r="L1456">
        <v>0</v>
      </c>
      <c r="M1456" t="s">
        <v>1411</v>
      </c>
    </row>
    <row r="1457" spans="1:14" hidden="1" x14ac:dyDescent="0.25">
      <c r="A1457" t="s">
        <v>1409</v>
      </c>
      <c r="B1457" s="238">
        <v>1114014</v>
      </c>
      <c r="C1457" s="233">
        <v>1114014</v>
      </c>
      <c r="D1457">
        <v>111401</v>
      </c>
      <c r="E1457">
        <v>1680</v>
      </c>
      <c r="G1457">
        <v>0</v>
      </c>
      <c r="H1457" s="238">
        <v>4</v>
      </c>
      <c r="I1457" t="s">
        <v>1413</v>
      </c>
      <c r="J1457" t="s">
        <v>1409</v>
      </c>
      <c r="K1457">
        <v>0</v>
      </c>
      <c r="L1457">
        <v>0</v>
      </c>
      <c r="M1457" t="s">
        <v>1411</v>
      </c>
    </row>
    <row r="1458" spans="1:14" hidden="1" x14ac:dyDescent="0.25">
      <c r="A1458" t="s">
        <v>1409</v>
      </c>
      <c r="B1458" s="238">
        <v>1114015</v>
      </c>
      <c r="C1458" s="233">
        <v>1114015</v>
      </c>
      <c r="D1458">
        <v>111401</v>
      </c>
      <c r="E1458">
        <v>1945</v>
      </c>
      <c r="G1458">
        <v>0</v>
      </c>
      <c r="H1458" s="238">
        <v>5</v>
      </c>
      <c r="I1458" t="s">
        <v>1413</v>
      </c>
      <c r="J1458" t="s">
        <v>1409</v>
      </c>
      <c r="K1458">
        <v>0</v>
      </c>
      <c r="L1458">
        <v>0</v>
      </c>
      <c r="M1458" t="s">
        <v>1411</v>
      </c>
    </row>
    <row r="1459" spans="1:14" hidden="1" x14ac:dyDescent="0.25">
      <c r="A1459" t="s">
        <v>404</v>
      </c>
      <c r="B1459" s="238">
        <v>1115161</v>
      </c>
      <c r="C1459" s="233">
        <v>1115161</v>
      </c>
      <c r="D1459">
        <v>111516</v>
      </c>
      <c r="F1459" t="s">
        <v>397</v>
      </c>
      <c r="G1459">
        <v>0</v>
      </c>
      <c r="H1459" s="238">
        <v>1</v>
      </c>
      <c r="I1459" t="s">
        <v>469</v>
      </c>
      <c r="J1459" t="s">
        <v>404</v>
      </c>
      <c r="K1459">
        <v>0</v>
      </c>
      <c r="L1459">
        <v>0</v>
      </c>
      <c r="M1459" t="s">
        <v>2565</v>
      </c>
      <c r="N1459" t="s">
        <v>2566</v>
      </c>
    </row>
    <row r="1460" spans="1:14" hidden="1" x14ac:dyDescent="0.25">
      <c r="A1460" t="s">
        <v>404</v>
      </c>
      <c r="B1460" s="238">
        <v>1115162</v>
      </c>
      <c r="C1460" s="233">
        <v>1115162</v>
      </c>
      <c r="D1460">
        <v>111516</v>
      </c>
      <c r="F1460" t="s">
        <v>397</v>
      </c>
      <c r="G1460">
        <v>0</v>
      </c>
      <c r="H1460" s="238">
        <v>2</v>
      </c>
      <c r="I1460" t="s">
        <v>469</v>
      </c>
      <c r="J1460" t="s">
        <v>404</v>
      </c>
      <c r="K1460">
        <v>0</v>
      </c>
      <c r="L1460">
        <v>0</v>
      </c>
      <c r="M1460" t="s">
        <v>2565</v>
      </c>
      <c r="N1460" t="s">
        <v>2566</v>
      </c>
    </row>
    <row r="1461" spans="1:14" hidden="1" x14ac:dyDescent="0.25">
      <c r="A1461" t="s">
        <v>404</v>
      </c>
      <c r="B1461" s="238">
        <v>1115163</v>
      </c>
      <c r="C1461" s="233">
        <v>1115163</v>
      </c>
      <c r="D1461">
        <v>111516</v>
      </c>
      <c r="F1461" t="s">
        <v>397</v>
      </c>
      <c r="G1461">
        <v>0</v>
      </c>
      <c r="H1461" s="238">
        <v>3</v>
      </c>
      <c r="I1461" t="s">
        <v>469</v>
      </c>
      <c r="J1461" t="s">
        <v>404</v>
      </c>
      <c r="K1461">
        <v>0</v>
      </c>
      <c r="L1461">
        <v>0</v>
      </c>
      <c r="M1461" t="s">
        <v>2565</v>
      </c>
      <c r="N1461" t="s">
        <v>2566</v>
      </c>
    </row>
    <row r="1462" spans="1:14" hidden="1" x14ac:dyDescent="0.25">
      <c r="A1462" t="s">
        <v>404</v>
      </c>
      <c r="B1462" s="238">
        <v>1115164</v>
      </c>
      <c r="C1462" s="233">
        <v>1115164</v>
      </c>
      <c r="D1462">
        <v>111516</v>
      </c>
      <c r="F1462" t="s">
        <v>397</v>
      </c>
      <c r="G1462">
        <v>0</v>
      </c>
      <c r="H1462" s="238">
        <v>4</v>
      </c>
      <c r="I1462" t="s">
        <v>469</v>
      </c>
      <c r="J1462" t="s">
        <v>404</v>
      </c>
      <c r="K1462">
        <v>0</v>
      </c>
      <c r="L1462">
        <v>0</v>
      </c>
      <c r="M1462" t="s">
        <v>2565</v>
      </c>
      <c r="N1462" t="s">
        <v>2566</v>
      </c>
    </row>
    <row r="1463" spans="1:14" hidden="1" x14ac:dyDescent="0.25">
      <c r="A1463" t="s">
        <v>404</v>
      </c>
      <c r="B1463" s="238">
        <v>1115165</v>
      </c>
      <c r="C1463" s="233">
        <v>1115165</v>
      </c>
      <c r="D1463">
        <v>111516</v>
      </c>
      <c r="F1463" t="s">
        <v>397</v>
      </c>
      <c r="G1463">
        <v>0</v>
      </c>
      <c r="H1463" s="238">
        <v>5</v>
      </c>
      <c r="I1463" t="s">
        <v>469</v>
      </c>
      <c r="J1463" t="s">
        <v>404</v>
      </c>
      <c r="K1463">
        <v>0</v>
      </c>
      <c r="L1463">
        <v>0</v>
      </c>
      <c r="M1463" t="s">
        <v>2565</v>
      </c>
      <c r="N1463" t="s">
        <v>2566</v>
      </c>
    </row>
    <row r="1464" spans="1:14" hidden="1" x14ac:dyDescent="0.25">
      <c r="A1464" t="s">
        <v>404</v>
      </c>
      <c r="B1464" s="238">
        <v>1160291</v>
      </c>
      <c r="C1464" s="233">
        <v>1160291</v>
      </c>
      <c r="D1464">
        <v>116029</v>
      </c>
      <c r="E1464">
        <v>1800</v>
      </c>
      <c r="G1464">
        <v>1</v>
      </c>
      <c r="H1464" s="238">
        <v>1</v>
      </c>
      <c r="I1464" t="s">
        <v>2815</v>
      </c>
      <c r="J1464" t="s">
        <v>404</v>
      </c>
      <c r="K1464">
        <v>0</v>
      </c>
      <c r="L1464">
        <v>0</v>
      </c>
      <c r="M1464" t="s">
        <v>2571</v>
      </c>
      <c r="N1464" t="s">
        <v>2580</v>
      </c>
    </row>
    <row r="1465" spans="1:14" hidden="1" x14ac:dyDescent="0.25">
      <c r="A1465" t="s">
        <v>404</v>
      </c>
      <c r="B1465" s="238">
        <v>1160292</v>
      </c>
      <c r="C1465" s="233">
        <v>1160292</v>
      </c>
      <c r="D1465">
        <v>116029</v>
      </c>
      <c r="E1465">
        <v>2000</v>
      </c>
      <c r="G1465">
        <v>1</v>
      </c>
      <c r="H1465" s="238">
        <v>2</v>
      </c>
      <c r="I1465" t="s">
        <v>2815</v>
      </c>
      <c r="J1465" t="s">
        <v>404</v>
      </c>
      <c r="K1465">
        <v>0</v>
      </c>
      <c r="L1465">
        <v>0</v>
      </c>
      <c r="M1465" t="s">
        <v>2571</v>
      </c>
      <c r="N1465" t="s">
        <v>2580</v>
      </c>
    </row>
    <row r="1466" spans="1:14" hidden="1" x14ac:dyDescent="0.25">
      <c r="A1466" t="s">
        <v>404</v>
      </c>
      <c r="B1466" s="238">
        <v>1160293</v>
      </c>
      <c r="C1466" s="233">
        <v>1160293</v>
      </c>
      <c r="D1466">
        <v>116029</v>
      </c>
      <c r="E1466">
        <v>2200</v>
      </c>
      <c r="G1466">
        <v>1</v>
      </c>
      <c r="H1466" s="238">
        <v>3</v>
      </c>
      <c r="I1466" t="s">
        <v>2815</v>
      </c>
      <c r="J1466" t="s">
        <v>404</v>
      </c>
      <c r="K1466">
        <v>0</v>
      </c>
      <c r="L1466">
        <v>0</v>
      </c>
      <c r="M1466" t="s">
        <v>2571</v>
      </c>
      <c r="N1466" t="s">
        <v>2580</v>
      </c>
    </row>
    <row r="1467" spans="1:14" hidden="1" x14ac:dyDescent="0.25">
      <c r="A1467" t="s">
        <v>404</v>
      </c>
      <c r="B1467" s="238">
        <v>1160294</v>
      </c>
      <c r="C1467" s="233">
        <v>1160294</v>
      </c>
      <c r="D1467">
        <v>116029</v>
      </c>
      <c r="E1467">
        <v>2100</v>
      </c>
      <c r="G1467">
        <v>1</v>
      </c>
      <c r="H1467" s="238">
        <v>4</v>
      </c>
      <c r="I1467" t="s">
        <v>2815</v>
      </c>
      <c r="J1467" t="s">
        <v>404</v>
      </c>
      <c r="K1467">
        <v>0</v>
      </c>
      <c r="L1467">
        <v>0</v>
      </c>
      <c r="M1467" t="s">
        <v>2571</v>
      </c>
      <c r="N1467" t="s">
        <v>2580</v>
      </c>
    </row>
    <row r="1468" spans="1:14" hidden="1" x14ac:dyDescent="0.25">
      <c r="A1468" t="s">
        <v>404</v>
      </c>
      <c r="B1468" s="238">
        <v>1160295</v>
      </c>
      <c r="C1468" s="233">
        <v>1160295</v>
      </c>
      <c r="D1468">
        <v>116029</v>
      </c>
      <c r="E1468">
        <v>2300</v>
      </c>
      <c r="G1468">
        <v>1</v>
      </c>
      <c r="H1468" s="238">
        <v>5</v>
      </c>
      <c r="I1468" t="s">
        <v>2815</v>
      </c>
      <c r="J1468" t="s">
        <v>404</v>
      </c>
      <c r="K1468">
        <v>0</v>
      </c>
      <c r="L1468">
        <v>0</v>
      </c>
      <c r="M1468" t="s">
        <v>2571</v>
      </c>
      <c r="N1468" t="s">
        <v>2580</v>
      </c>
    </row>
    <row r="1469" spans="1:14" hidden="1" x14ac:dyDescent="0.25">
      <c r="A1469" t="s">
        <v>615</v>
      </c>
      <c r="B1469" s="238">
        <v>1141971</v>
      </c>
      <c r="C1469" s="233">
        <v>1141971</v>
      </c>
      <c r="D1469">
        <v>114197</v>
      </c>
      <c r="E1469">
        <v>18</v>
      </c>
      <c r="G1469">
        <v>1</v>
      </c>
      <c r="H1469" s="238">
        <v>1</v>
      </c>
      <c r="I1469" t="s">
        <v>1545</v>
      </c>
      <c r="J1469" t="s">
        <v>615</v>
      </c>
      <c r="K1469">
        <v>0</v>
      </c>
      <c r="L1469">
        <v>0</v>
      </c>
      <c r="M1469" t="s">
        <v>2552</v>
      </c>
      <c r="N1469" t="s">
        <v>2107</v>
      </c>
    </row>
    <row r="1470" spans="1:14" hidden="1" x14ac:dyDescent="0.25">
      <c r="A1470" t="s">
        <v>615</v>
      </c>
      <c r="B1470" s="238">
        <v>1141972</v>
      </c>
      <c r="C1470" s="233">
        <v>1141972</v>
      </c>
      <c r="D1470">
        <v>114197</v>
      </c>
      <c r="E1470">
        <v>22</v>
      </c>
      <c r="G1470">
        <v>1</v>
      </c>
      <c r="H1470" s="238">
        <v>2</v>
      </c>
      <c r="I1470" t="s">
        <v>1545</v>
      </c>
      <c r="J1470" t="s">
        <v>615</v>
      </c>
      <c r="K1470">
        <v>0</v>
      </c>
      <c r="L1470">
        <v>0</v>
      </c>
      <c r="M1470" t="s">
        <v>2552</v>
      </c>
      <c r="N1470" t="s">
        <v>2107</v>
      </c>
    </row>
    <row r="1471" spans="1:14" hidden="1" x14ac:dyDescent="0.25">
      <c r="A1471" t="s">
        <v>615</v>
      </c>
      <c r="B1471" s="238">
        <v>1141973</v>
      </c>
      <c r="C1471" s="233">
        <v>1141973</v>
      </c>
      <c r="D1471">
        <v>114197</v>
      </c>
      <c r="E1471">
        <v>28</v>
      </c>
      <c r="G1471">
        <v>1</v>
      </c>
      <c r="H1471" s="238">
        <v>3</v>
      </c>
      <c r="I1471" t="s">
        <v>1545</v>
      </c>
      <c r="J1471" t="s">
        <v>615</v>
      </c>
      <c r="K1471">
        <v>0</v>
      </c>
      <c r="L1471">
        <v>0</v>
      </c>
      <c r="M1471" t="s">
        <v>2552</v>
      </c>
      <c r="N1471" t="s">
        <v>2107</v>
      </c>
    </row>
    <row r="1472" spans="1:14" hidden="1" x14ac:dyDescent="0.25">
      <c r="A1472" t="s">
        <v>615</v>
      </c>
      <c r="B1472" s="238">
        <v>1141974</v>
      </c>
      <c r="C1472" s="233">
        <v>1141974</v>
      </c>
      <c r="D1472">
        <v>114197</v>
      </c>
      <c r="E1472">
        <v>23</v>
      </c>
      <c r="G1472">
        <v>1</v>
      </c>
      <c r="H1472" s="238">
        <v>4</v>
      </c>
      <c r="I1472" t="s">
        <v>1545</v>
      </c>
      <c r="J1472" t="s">
        <v>615</v>
      </c>
      <c r="K1472">
        <v>0</v>
      </c>
      <c r="L1472">
        <v>0</v>
      </c>
      <c r="M1472" t="s">
        <v>2552</v>
      </c>
      <c r="N1472" t="s">
        <v>2107</v>
      </c>
    </row>
    <row r="1473" spans="1:14" hidden="1" x14ac:dyDescent="0.25">
      <c r="A1473" t="s">
        <v>615</v>
      </c>
      <c r="B1473" s="238">
        <v>1141975</v>
      </c>
      <c r="C1473" s="233">
        <v>1141975</v>
      </c>
      <c r="D1473">
        <v>114197</v>
      </c>
      <c r="E1473">
        <v>29</v>
      </c>
      <c r="G1473">
        <v>1</v>
      </c>
      <c r="H1473" s="238">
        <v>5</v>
      </c>
      <c r="I1473" t="s">
        <v>1545</v>
      </c>
      <c r="J1473" t="s">
        <v>615</v>
      </c>
      <c r="K1473">
        <v>0</v>
      </c>
      <c r="L1473">
        <v>0</v>
      </c>
      <c r="M1473" t="s">
        <v>2552</v>
      </c>
      <c r="N1473" t="s">
        <v>2107</v>
      </c>
    </row>
    <row r="1474" spans="1:14" hidden="1" x14ac:dyDescent="0.25">
      <c r="A1474" t="s">
        <v>615</v>
      </c>
      <c r="B1474" s="238">
        <v>1140251</v>
      </c>
      <c r="C1474" s="233">
        <v>1140251</v>
      </c>
      <c r="D1474">
        <v>114025</v>
      </c>
      <c r="F1474" t="s">
        <v>397</v>
      </c>
      <c r="G1474">
        <v>0</v>
      </c>
      <c r="H1474" s="238">
        <v>1</v>
      </c>
      <c r="I1474" t="s">
        <v>846</v>
      </c>
      <c r="J1474" t="s">
        <v>615</v>
      </c>
      <c r="K1474">
        <v>0</v>
      </c>
      <c r="L1474">
        <v>0</v>
      </c>
      <c r="M1474" t="s">
        <v>2552</v>
      </c>
      <c r="N1474" t="s">
        <v>2553</v>
      </c>
    </row>
    <row r="1475" spans="1:14" hidden="1" x14ac:dyDescent="0.25">
      <c r="A1475" t="s">
        <v>615</v>
      </c>
      <c r="B1475" s="238">
        <v>1140252</v>
      </c>
      <c r="C1475" s="233">
        <v>1140252</v>
      </c>
      <c r="D1475">
        <v>114025</v>
      </c>
      <c r="F1475" t="s">
        <v>397</v>
      </c>
      <c r="G1475">
        <v>0</v>
      </c>
      <c r="H1475" s="238">
        <v>2</v>
      </c>
      <c r="I1475" t="s">
        <v>846</v>
      </c>
      <c r="J1475" t="s">
        <v>615</v>
      </c>
      <c r="K1475">
        <v>0</v>
      </c>
      <c r="L1475">
        <v>0</v>
      </c>
      <c r="M1475" t="s">
        <v>2552</v>
      </c>
      <c r="N1475" t="s">
        <v>2553</v>
      </c>
    </row>
    <row r="1476" spans="1:14" hidden="1" x14ac:dyDescent="0.25">
      <c r="A1476" t="s">
        <v>615</v>
      </c>
      <c r="B1476" s="238">
        <v>1140253</v>
      </c>
      <c r="C1476" s="233">
        <v>1140253</v>
      </c>
      <c r="D1476">
        <v>114025</v>
      </c>
      <c r="F1476" t="s">
        <v>397</v>
      </c>
      <c r="G1476">
        <v>0</v>
      </c>
      <c r="H1476" s="238">
        <v>3</v>
      </c>
      <c r="I1476" t="s">
        <v>846</v>
      </c>
      <c r="J1476" t="s">
        <v>615</v>
      </c>
      <c r="K1476">
        <v>0</v>
      </c>
      <c r="L1476">
        <v>0</v>
      </c>
      <c r="M1476" t="s">
        <v>2552</v>
      </c>
      <c r="N1476" t="s">
        <v>2553</v>
      </c>
    </row>
    <row r="1477" spans="1:14" hidden="1" x14ac:dyDescent="0.25">
      <c r="A1477" t="s">
        <v>615</v>
      </c>
      <c r="B1477" s="238">
        <v>1140254</v>
      </c>
      <c r="C1477" s="233">
        <v>1140254</v>
      </c>
      <c r="D1477">
        <v>114025</v>
      </c>
      <c r="F1477" t="s">
        <v>397</v>
      </c>
      <c r="G1477">
        <v>0</v>
      </c>
      <c r="H1477" s="238">
        <v>4</v>
      </c>
      <c r="I1477" t="s">
        <v>846</v>
      </c>
      <c r="J1477" t="s">
        <v>615</v>
      </c>
      <c r="K1477">
        <v>0</v>
      </c>
      <c r="L1477">
        <v>0</v>
      </c>
      <c r="M1477" t="s">
        <v>2552</v>
      </c>
      <c r="N1477" t="s">
        <v>2553</v>
      </c>
    </row>
    <row r="1478" spans="1:14" hidden="1" x14ac:dyDescent="0.25">
      <c r="A1478" t="s">
        <v>615</v>
      </c>
      <c r="B1478" s="238">
        <v>1140255</v>
      </c>
      <c r="C1478" s="233">
        <v>1140255</v>
      </c>
      <c r="D1478">
        <v>114025</v>
      </c>
      <c r="F1478" t="s">
        <v>397</v>
      </c>
      <c r="G1478">
        <v>0</v>
      </c>
      <c r="H1478" s="238">
        <v>5</v>
      </c>
      <c r="I1478" t="s">
        <v>846</v>
      </c>
      <c r="J1478" t="s">
        <v>615</v>
      </c>
      <c r="K1478">
        <v>0</v>
      </c>
      <c r="L1478">
        <v>0</v>
      </c>
      <c r="M1478" t="s">
        <v>2552</v>
      </c>
      <c r="N1478" t="s">
        <v>2553</v>
      </c>
    </row>
    <row r="1479" spans="1:14" hidden="1" x14ac:dyDescent="0.25">
      <c r="A1479" t="s">
        <v>615</v>
      </c>
      <c r="B1479" s="238">
        <v>1140341</v>
      </c>
      <c r="C1479" s="233">
        <v>1140341</v>
      </c>
      <c r="D1479">
        <v>114034</v>
      </c>
      <c r="E1479">
        <v>24</v>
      </c>
      <c r="G1479">
        <v>1</v>
      </c>
      <c r="H1479" s="238">
        <v>1</v>
      </c>
      <c r="I1479" t="s">
        <v>80</v>
      </c>
      <c r="J1479" t="s">
        <v>615</v>
      </c>
      <c r="K1479">
        <v>0</v>
      </c>
      <c r="L1479">
        <v>0</v>
      </c>
      <c r="M1479" t="s">
        <v>2552</v>
      </c>
      <c r="N1479" t="s">
        <v>2553</v>
      </c>
    </row>
    <row r="1480" spans="1:14" hidden="1" x14ac:dyDescent="0.25">
      <c r="A1480" t="s">
        <v>615</v>
      </c>
      <c r="B1480" s="238">
        <v>1140342</v>
      </c>
      <c r="C1480" s="233">
        <v>1140342</v>
      </c>
      <c r="D1480">
        <v>114034</v>
      </c>
      <c r="E1480">
        <v>27.2</v>
      </c>
      <c r="G1480">
        <v>1</v>
      </c>
      <c r="H1480" s="238">
        <v>2</v>
      </c>
      <c r="I1480" t="s">
        <v>80</v>
      </c>
      <c r="J1480" t="s">
        <v>615</v>
      </c>
      <c r="K1480">
        <v>0</v>
      </c>
      <c r="L1480">
        <v>0</v>
      </c>
      <c r="M1480" t="s">
        <v>2552</v>
      </c>
      <c r="N1480" t="s">
        <v>2553</v>
      </c>
    </row>
    <row r="1481" spans="1:14" hidden="1" x14ac:dyDescent="0.25">
      <c r="A1481" t="s">
        <v>615</v>
      </c>
      <c r="B1481" s="238">
        <v>1140343</v>
      </c>
      <c r="C1481" s="233">
        <v>1140343</v>
      </c>
      <c r="D1481">
        <v>114034</v>
      </c>
      <c r="E1481">
        <v>32.700000000000003</v>
      </c>
      <c r="G1481">
        <v>1</v>
      </c>
      <c r="H1481" s="238">
        <v>3</v>
      </c>
      <c r="I1481" t="s">
        <v>80</v>
      </c>
      <c r="J1481" t="s">
        <v>615</v>
      </c>
      <c r="K1481">
        <v>0</v>
      </c>
      <c r="L1481">
        <v>0</v>
      </c>
      <c r="M1481" t="s">
        <v>2552</v>
      </c>
      <c r="N1481" t="s">
        <v>2553</v>
      </c>
    </row>
    <row r="1482" spans="1:14" hidden="1" x14ac:dyDescent="0.25">
      <c r="A1482" t="s">
        <v>615</v>
      </c>
      <c r="B1482" s="238">
        <v>1140344</v>
      </c>
      <c r="C1482" s="233">
        <v>1140344</v>
      </c>
      <c r="D1482">
        <v>114034</v>
      </c>
      <c r="E1482">
        <v>28.3</v>
      </c>
      <c r="G1482">
        <v>1</v>
      </c>
      <c r="H1482" s="238">
        <v>4</v>
      </c>
      <c r="I1482" t="s">
        <v>80</v>
      </c>
      <c r="J1482" t="s">
        <v>615</v>
      </c>
      <c r="K1482">
        <v>0</v>
      </c>
      <c r="L1482">
        <v>0</v>
      </c>
      <c r="M1482" t="s">
        <v>2552</v>
      </c>
      <c r="N1482" t="s">
        <v>2553</v>
      </c>
    </row>
    <row r="1483" spans="1:14" hidden="1" x14ac:dyDescent="0.25">
      <c r="A1483" t="s">
        <v>615</v>
      </c>
      <c r="B1483" s="238">
        <v>1140345</v>
      </c>
      <c r="C1483" s="233">
        <v>1140345</v>
      </c>
      <c r="D1483">
        <v>114034</v>
      </c>
      <c r="E1483">
        <v>33.700000000000003</v>
      </c>
      <c r="G1483">
        <v>1</v>
      </c>
      <c r="H1483" s="238">
        <v>5</v>
      </c>
      <c r="I1483" t="s">
        <v>80</v>
      </c>
      <c r="J1483" t="s">
        <v>615</v>
      </c>
      <c r="K1483">
        <v>0</v>
      </c>
      <c r="L1483">
        <v>0</v>
      </c>
      <c r="M1483" t="s">
        <v>2552</v>
      </c>
      <c r="N1483" t="s">
        <v>2553</v>
      </c>
    </row>
    <row r="1484" spans="1:14" hidden="1" x14ac:dyDescent="0.25">
      <c r="A1484" t="s">
        <v>615</v>
      </c>
      <c r="B1484" s="238">
        <v>1140351</v>
      </c>
      <c r="C1484" s="238" t="s">
        <v>3331</v>
      </c>
      <c r="D1484">
        <v>114035</v>
      </c>
      <c r="E1484">
        <v>29.5</v>
      </c>
      <c r="G1484">
        <v>1</v>
      </c>
      <c r="H1484" s="238">
        <v>1</v>
      </c>
      <c r="I1484" t="s">
        <v>850</v>
      </c>
      <c r="J1484" t="s">
        <v>615</v>
      </c>
      <c r="K1484">
        <v>0</v>
      </c>
      <c r="L1484">
        <v>0</v>
      </c>
      <c r="M1484" t="s">
        <v>2552</v>
      </c>
      <c r="N1484" t="s">
        <v>2553</v>
      </c>
    </row>
    <row r="1485" spans="1:14" hidden="1" x14ac:dyDescent="0.25">
      <c r="A1485" t="s">
        <v>615</v>
      </c>
      <c r="B1485" s="238">
        <v>1140352</v>
      </c>
      <c r="C1485" s="238" t="s">
        <v>3332</v>
      </c>
      <c r="D1485">
        <v>114035</v>
      </c>
      <c r="E1485">
        <v>36.5</v>
      </c>
      <c r="G1485">
        <v>1</v>
      </c>
      <c r="H1485" s="238">
        <v>2</v>
      </c>
      <c r="I1485" t="s">
        <v>850</v>
      </c>
      <c r="J1485" t="s">
        <v>615</v>
      </c>
      <c r="K1485">
        <v>0</v>
      </c>
      <c r="L1485">
        <v>0</v>
      </c>
      <c r="M1485" t="s">
        <v>2552</v>
      </c>
      <c r="N1485" t="s">
        <v>2553</v>
      </c>
    </row>
    <row r="1486" spans="1:14" hidden="1" x14ac:dyDescent="0.25">
      <c r="A1486" t="s">
        <v>615</v>
      </c>
      <c r="B1486" s="238">
        <v>1140353</v>
      </c>
      <c r="C1486" s="238" t="s">
        <v>3333</v>
      </c>
      <c r="D1486">
        <v>114035</v>
      </c>
      <c r="E1486">
        <v>42.4</v>
      </c>
      <c r="G1486">
        <v>1</v>
      </c>
      <c r="H1486" s="238">
        <v>3</v>
      </c>
      <c r="I1486" t="s">
        <v>850</v>
      </c>
      <c r="J1486" t="s">
        <v>615</v>
      </c>
      <c r="K1486">
        <v>0</v>
      </c>
      <c r="L1486">
        <v>0</v>
      </c>
      <c r="M1486" t="s">
        <v>2552</v>
      </c>
      <c r="N1486" t="s">
        <v>2553</v>
      </c>
    </row>
    <row r="1487" spans="1:14" hidden="1" x14ac:dyDescent="0.25">
      <c r="A1487" t="s">
        <v>615</v>
      </c>
      <c r="B1487" s="238">
        <v>1140354</v>
      </c>
      <c r="C1487" s="238" t="s">
        <v>3334</v>
      </c>
      <c r="D1487">
        <v>114035</v>
      </c>
      <c r="E1487">
        <v>40</v>
      </c>
      <c r="G1487">
        <v>1</v>
      </c>
      <c r="H1487" s="238">
        <v>4</v>
      </c>
      <c r="I1487" t="s">
        <v>850</v>
      </c>
      <c r="J1487" t="s">
        <v>615</v>
      </c>
      <c r="K1487">
        <v>0</v>
      </c>
      <c r="L1487">
        <v>0</v>
      </c>
      <c r="M1487" t="s">
        <v>2552</v>
      </c>
      <c r="N1487" t="s">
        <v>2553</v>
      </c>
    </row>
    <row r="1488" spans="1:14" hidden="1" x14ac:dyDescent="0.25">
      <c r="A1488" t="s">
        <v>615</v>
      </c>
      <c r="B1488" s="238">
        <v>1140355</v>
      </c>
      <c r="C1488" s="238" t="s">
        <v>3335</v>
      </c>
      <c r="D1488">
        <v>114035</v>
      </c>
      <c r="E1488">
        <v>49.5</v>
      </c>
      <c r="G1488">
        <v>1</v>
      </c>
      <c r="H1488" s="238">
        <v>5</v>
      </c>
      <c r="I1488" t="s">
        <v>850</v>
      </c>
      <c r="J1488" t="s">
        <v>615</v>
      </c>
      <c r="K1488">
        <v>0</v>
      </c>
      <c r="L1488">
        <v>0</v>
      </c>
      <c r="M1488" t="s">
        <v>2552</v>
      </c>
      <c r="N1488" t="s">
        <v>2553</v>
      </c>
    </row>
    <row r="1489" spans="1:14" hidden="1" x14ac:dyDescent="0.25">
      <c r="A1489" t="s">
        <v>607</v>
      </c>
      <c r="B1489" s="238">
        <v>24011131151</v>
      </c>
      <c r="C1489" s="233"/>
      <c r="D1489">
        <v>113115</v>
      </c>
      <c r="E1489">
        <v>9.0500000000000007</v>
      </c>
      <c r="G1489">
        <v>0</v>
      </c>
      <c r="H1489" s="238">
        <v>1</v>
      </c>
      <c r="I1489" t="s">
        <v>3005</v>
      </c>
      <c r="J1489" t="s">
        <v>607</v>
      </c>
      <c r="K1489">
        <v>2401</v>
      </c>
      <c r="L1489">
        <v>0</v>
      </c>
      <c r="M1489" t="s">
        <v>2503</v>
      </c>
      <c r="N1489" t="s">
        <v>2082</v>
      </c>
    </row>
    <row r="1490" spans="1:14" hidden="1" x14ac:dyDescent="0.25">
      <c r="A1490" t="s">
        <v>607</v>
      </c>
      <c r="B1490" s="238">
        <v>24011131152</v>
      </c>
      <c r="C1490" s="233"/>
      <c r="D1490">
        <v>113115</v>
      </c>
      <c r="E1490">
        <v>10.95</v>
      </c>
      <c r="G1490">
        <v>0</v>
      </c>
      <c r="H1490" s="238">
        <v>2</v>
      </c>
      <c r="I1490" t="s">
        <v>3006</v>
      </c>
      <c r="J1490" t="s">
        <v>607</v>
      </c>
      <c r="K1490">
        <v>2401</v>
      </c>
      <c r="L1490">
        <v>0</v>
      </c>
      <c r="M1490" t="s">
        <v>2503</v>
      </c>
      <c r="N1490" t="s">
        <v>2082</v>
      </c>
    </row>
    <row r="1491" spans="1:14" hidden="1" x14ac:dyDescent="0.25">
      <c r="A1491" t="s">
        <v>607</v>
      </c>
      <c r="B1491" s="238">
        <v>24011131153</v>
      </c>
      <c r="C1491" s="233"/>
      <c r="D1491">
        <v>113115</v>
      </c>
      <c r="E1491">
        <v>14</v>
      </c>
      <c r="G1491">
        <v>0</v>
      </c>
      <c r="H1491" s="238">
        <v>3</v>
      </c>
      <c r="I1491" t="s">
        <v>3007</v>
      </c>
      <c r="J1491" t="s">
        <v>607</v>
      </c>
      <c r="K1491">
        <v>2401</v>
      </c>
      <c r="L1491">
        <v>0</v>
      </c>
      <c r="M1491" t="s">
        <v>2503</v>
      </c>
      <c r="N1491" t="s">
        <v>2082</v>
      </c>
    </row>
    <row r="1492" spans="1:14" hidden="1" x14ac:dyDescent="0.25">
      <c r="A1492" t="s">
        <v>607</v>
      </c>
      <c r="B1492" s="238">
        <v>24011131154</v>
      </c>
      <c r="C1492" s="233"/>
      <c r="D1492">
        <v>113115</v>
      </c>
      <c r="E1492">
        <v>11.7</v>
      </c>
      <c r="G1492">
        <v>0</v>
      </c>
      <c r="H1492" s="238">
        <v>4</v>
      </c>
      <c r="I1492" t="s">
        <v>3008</v>
      </c>
      <c r="J1492" t="s">
        <v>607</v>
      </c>
      <c r="K1492">
        <v>2401</v>
      </c>
      <c r="L1492">
        <v>0</v>
      </c>
      <c r="M1492" t="s">
        <v>2503</v>
      </c>
      <c r="N1492" t="s">
        <v>2082</v>
      </c>
    </row>
    <row r="1493" spans="1:14" hidden="1" x14ac:dyDescent="0.25">
      <c r="A1493" t="s">
        <v>607</v>
      </c>
      <c r="B1493" s="238">
        <v>24011131155</v>
      </c>
      <c r="C1493" s="233"/>
      <c r="D1493">
        <v>113115</v>
      </c>
      <c r="E1493">
        <v>14.75</v>
      </c>
      <c r="G1493">
        <v>0</v>
      </c>
      <c r="H1493" s="238">
        <v>5</v>
      </c>
      <c r="I1493" t="s">
        <v>3009</v>
      </c>
      <c r="J1493" t="s">
        <v>607</v>
      </c>
      <c r="K1493">
        <v>2401</v>
      </c>
      <c r="L1493">
        <v>0</v>
      </c>
      <c r="M1493" t="s">
        <v>2503</v>
      </c>
      <c r="N1493" t="s">
        <v>2082</v>
      </c>
    </row>
    <row r="1494" spans="1:14" hidden="1" x14ac:dyDescent="0.25">
      <c r="A1494" t="s">
        <v>607</v>
      </c>
      <c r="B1494" s="238">
        <v>1131151</v>
      </c>
      <c r="C1494" s="233">
        <v>1131151</v>
      </c>
      <c r="D1494">
        <v>113115</v>
      </c>
      <c r="E1494">
        <v>25.2</v>
      </c>
      <c r="G1494">
        <v>1</v>
      </c>
      <c r="H1494" s="238">
        <v>1</v>
      </c>
      <c r="I1494" t="s">
        <v>82</v>
      </c>
      <c r="J1494" t="s">
        <v>607</v>
      </c>
      <c r="K1494">
        <v>0</v>
      </c>
      <c r="L1494">
        <v>0</v>
      </c>
      <c r="M1494" t="s">
        <v>2503</v>
      </c>
      <c r="N1494" t="s">
        <v>2082</v>
      </c>
    </row>
    <row r="1495" spans="1:14" hidden="1" x14ac:dyDescent="0.25">
      <c r="A1495" t="s">
        <v>607</v>
      </c>
      <c r="B1495" s="238">
        <v>1131152</v>
      </c>
      <c r="C1495" s="233">
        <v>1131152</v>
      </c>
      <c r="D1495">
        <v>113115</v>
      </c>
      <c r="E1495">
        <v>30.45</v>
      </c>
      <c r="G1495">
        <v>1</v>
      </c>
      <c r="H1495" s="238">
        <v>2</v>
      </c>
      <c r="I1495" t="s">
        <v>82</v>
      </c>
      <c r="J1495" t="s">
        <v>607</v>
      </c>
      <c r="K1495">
        <v>0</v>
      </c>
      <c r="L1495">
        <v>0</v>
      </c>
      <c r="M1495" t="s">
        <v>2503</v>
      </c>
      <c r="N1495" t="s">
        <v>2082</v>
      </c>
    </row>
    <row r="1496" spans="1:14" hidden="1" x14ac:dyDescent="0.25">
      <c r="A1496" t="s">
        <v>607</v>
      </c>
      <c r="B1496" s="238">
        <v>1131153</v>
      </c>
      <c r="C1496" s="233">
        <v>1131153</v>
      </c>
      <c r="D1496">
        <v>113115</v>
      </c>
      <c r="E1496">
        <v>38.85</v>
      </c>
      <c r="G1496">
        <v>1</v>
      </c>
      <c r="H1496" s="238">
        <v>3</v>
      </c>
      <c r="I1496" t="s">
        <v>82</v>
      </c>
      <c r="J1496" t="s">
        <v>607</v>
      </c>
      <c r="K1496">
        <v>0</v>
      </c>
      <c r="L1496">
        <v>0</v>
      </c>
      <c r="M1496" t="s">
        <v>2503</v>
      </c>
      <c r="N1496" t="s">
        <v>2082</v>
      </c>
    </row>
    <row r="1497" spans="1:14" hidden="1" x14ac:dyDescent="0.25">
      <c r="A1497" t="s">
        <v>607</v>
      </c>
      <c r="B1497" s="238">
        <v>1131154</v>
      </c>
      <c r="C1497" s="233">
        <v>1131154</v>
      </c>
      <c r="D1497">
        <v>113115</v>
      </c>
      <c r="E1497">
        <v>32.549999999999997</v>
      </c>
      <c r="G1497">
        <v>1</v>
      </c>
      <c r="H1497" s="238">
        <v>4</v>
      </c>
      <c r="I1497" t="s">
        <v>82</v>
      </c>
      <c r="J1497" t="s">
        <v>607</v>
      </c>
      <c r="K1497">
        <v>0</v>
      </c>
      <c r="L1497">
        <v>0</v>
      </c>
      <c r="M1497" t="s">
        <v>2503</v>
      </c>
      <c r="N1497" t="s">
        <v>2082</v>
      </c>
    </row>
    <row r="1498" spans="1:14" hidden="1" x14ac:dyDescent="0.25">
      <c r="A1498" t="s">
        <v>607</v>
      </c>
      <c r="B1498" s="238">
        <v>1131155</v>
      </c>
      <c r="C1498" s="233">
        <v>1131155</v>
      </c>
      <c r="D1498">
        <v>113115</v>
      </c>
      <c r="E1498">
        <v>40.950000000000003</v>
      </c>
      <c r="G1498">
        <v>1</v>
      </c>
      <c r="H1498" s="238">
        <v>5</v>
      </c>
      <c r="I1498" t="s">
        <v>82</v>
      </c>
      <c r="J1498" t="s">
        <v>607</v>
      </c>
      <c r="K1498">
        <v>0</v>
      </c>
      <c r="L1498">
        <v>0</v>
      </c>
      <c r="M1498" t="s">
        <v>2503</v>
      </c>
      <c r="N1498" t="s">
        <v>2082</v>
      </c>
    </row>
    <row r="1499" spans="1:14" hidden="1" x14ac:dyDescent="0.25">
      <c r="A1499" t="s">
        <v>607</v>
      </c>
      <c r="B1499" s="238">
        <v>1131291</v>
      </c>
      <c r="C1499" s="233">
        <v>1131291</v>
      </c>
      <c r="D1499">
        <v>113129</v>
      </c>
      <c r="E1499">
        <v>28</v>
      </c>
      <c r="G1499">
        <v>1</v>
      </c>
      <c r="H1499" s="238">
        <v>1</v>
      </c>
      <c r="I1499" t="s">
        <v>84</v>
      </c>
      <c r="J1499" t="s">
        <v>607</v>
      </c>
      <c r="K1499">
        <v>0</v>
      </c>
      <c r="L1499">
        <v>0</v>
      </c>
      <c r="M1499" t="s">
        <v>2503</v>
      </c>
      <c r="N1499" t="s">
        <v>2082</v>
      </c>
    </row>
    <row r="1500" spans="1:14" hidden="1" x14ac:dyDescent="0.25">
      <c r="A1500" t="s">
        <v>607</v>
      </c>
      <c r="B1500" s="238">
        <v>1131292</v>
      </c>
      <c r="C1500" s="233">
        <v>1131292</v>
      </c>
      <c r="D1500">
        <v>113129</v>
      </c>
      <c r="E1500">
        <v>36</v>
      </c>
      <c r="G1500">
        <v>1</v>
      </c>
      <c r="H1500" s="238">
        <v>2</v>
      </c>
      <c r="I1500" t="s">
        <v>84</v>
      </c>
      <c r="J1500" t="s">
        <v>607</v>
      </c>
      <c r="K1500">
        <v>0</v>
      </c>
      <c r="L1500">
        <v>0</v>
      </c>
      <c r="M1500" t="s">
        <v>2503</v>
      </c>
      <c r="N1500" t="s">
        <v>2082</v>
      </c>
    </row>
    <row r="1501" spans="1:14" hidden="1" x14ac:dyDescent="0.25">
      <c r="A1501" t="s">
        <v>607</v>
      </c>
      <c r="B1501" s="238">
        <v>1131293</v>
      </c>
      <c r="C1501" s="233">
        <v>1131293</v>
      </c>
      <c r="D1501">
        <v>113129</v>
      </c>
      <c r="E1501">
        <v>46</v>
      </c>
      <c r="G1501">
        <v>1</v>
      </c>
      <c r="H1501" s="238">
        <v>3</v>
      </c>
      <c r="I1501" t="s">
        <v>84</v>
      </c>
      <c r="J1501" t="s">
        <v>607</v>
      </c>
      <c r="K1501">
        <v>0</v>
      </c>
      <c r="L1501">
        <v>0</v>
      </c>
      <c r="M1501" t="s">
        <v>2503</v>
      </c>
      <c r="N1501" t="s">
        <v>2082</v>
      </c>
    </row>
    <row r="1502" spans="1:14" hidden="1" x14ac:dyDescent="0.25">
      <c r="A1502" t="s">
        <v>607</v>
      </c>
      <c r="B1502" s="238">
        <v>1131294</v>
      </c>
      <c r="C1502" s="233">
        <v>1131294</v>
      </c>
      <c r="D1502">
        <v>113129</v>
      </c>
      <c r="E1502">
        <v>38</v>
      </c>
      <c r="G1502">
        <v>1</v>
      </c>
      <c r="H1502" s="238">
        <v>4</v>
      </c>
      <c r="I1502" t="s">
        <v>84</v>
      </c>
      <c r="J1502" t="s">
        <v>607</v>
      </c>
      <c r="K1502">
        <v>0</v>
      </c>
      <c r="L1502">
        <v>0</v>
      </c>
      <c r="M1502" t="s">
        <v>2503</v>
      </c>
      <c r="N1502" t="s">
        <v>2082</v>
      </c>
    </row>
    <row r="1503" spans="1:14" hidden="1" x14ac:dyDescent="0.25">
      <c r="A1503" t="s">
        <v>607</v>
      </c>
      <c r="B1503" s="238">
        <v>1131295</v>
      </c>
      <c r="C1503" s="233">
        <v>1131295</v>
      </c>
      <c r="D1503">
        <v>113129</v>
      </c>
      <c r="E1503">
        <v>49</v>
      </c>
      <c r="G1503">
        <v>1</v>
      </c>
      <c r="H1503" s="238">
        <v>5</v>
      </c>
      <c r="I1503" t="s">
        <v>84</v>
      </c>
      <c r="J1503" t="s">
        <v>607</v>
      </c>
      <c r="K1503">
        <v>0</v>
      </c>
      <c r="L1503">
        <v>0</v>
      </c>
      <c r="M1503" t="s">
        <v>2503</v>
      </c>
      <c r="N1503" t="s">
        <v>2082</v>
      </c>
    </row>
    <row r="1504" spans="1:14" hidden="1" x14ac:dyDescent="0.25">
      <c r="A1504" t="s">
        <v>607</v>
      </c>
      <c r="B1504" s="238">
        <v>1131421</v>
      </c>
      <c r="C1504" s="233">
        <v>1131421</v>
      </c>
      <c r="D1504">
        <v>113142</v>
      </c>
      <c r="E1504">
        <v>68</v>
      </c>
      <c r="G1504">
        <v>1</v>
      </c>
      <c r="H1504" s="238">
        <v>1</v>
      </c>
      <c r="I1504" t="s">
        <v>647</v>
      </c>
      <c r="J1504" t="s">
        <v>607</v>
      </c>
      <c r="K1504">
        <v>0</v>
      </c>
      <c r="L1504">
        <v>0</v>
      </c>
      <c r="M1504" t="s">
        <v>2503</v>
      </c>
      <c r="N1504" t="s">
        <v>2082</v>
      </c>
    </row>
    <row r="1505" spans="1:14" hidden="1" x14ac:dyDescent="0.25">
      <c r="A1505" t="s">
        <v>607</v>
      </c>
      <c r="B1505" s="238">
        <v>1131422</v>
      </c>
      <c r="C1505" s="233">
        <v>1131422</v>
      </c>
      <c r="D1505">
        <v>113142</v>
      </c>
      <c r="E1505">
        <v>86</v>
      </c>
      <c r="G1505">
        <v>1</v>
      </c>
      <c r="H1505" s="238">
        <v>2</v>
      </c>
      <c r="I1505" t="s">
        <v>647</v>
      </c>
      <c r="J1505" t="s">
        <v>607</v>
      </c>
      <c r="K1505">
        <v>0</v>
      </c>
      <c r="L1505">
        <v>0</v>
      </c>
      <c r="M1505" t="s">
        <v>2503</v>
      </c>
      <c r="N1505" t="s">
        <v>2082</v>
      </c>
    </row>
    <row r="1506" spans="1:14" hidden="1" x14ac:dyDescent="0.25">
      <c r="A1506" t="s">
        <v>607</v>
      </c>
      <c r="B1506" s="238">
        <v>1131423</v>
      </c>
      <c r="C1506" s="233">
        <v>1131423</v>
      </c>
      <c r="D1506">
        <v>113142</v>
      </c>
      <c r="E1506">
        <v>108</v>
      </c>
      <c r="G1506">
        <v>1</v>
      </c>
      <c r="H1506" s="238">
        <v>3</v>
      </c>
      <c r="I1506" t="s">
        <v>647</v>
      </c>
      <c r="J1506" t="s">
        <v>607</v>
      </c>
      <c r="K1506">
        <v>0</v>
      </c>
      <c r="L1506">
        <v>0</v>
      </c>
      <c r="M1506" t="s">
        <v>2503</v>
      </c>
      <c r="N1506" t="s">
        <v>2082</v>
      </c>
    </row>
    <row r="1507" spans="1:14" hidden="1" x14ac:dyDescent="0.25">
      <c r="A1507" t="s">
        <v>607</v>
      </c>
      <c r="B1507" s="238">
        <v>1131424</v>
      </c>
      <c r="C1507" s="233">
        <v>1131424</v>
      </c>
      <c r="D1507">
        <v>113142</v>
      </c>
      <c r="E1507">
        <v>91</v>
      </c>
      <c r="G1507">
        <v>1</v>
      </c>
      <c r="H1507" s="238">
        <v>4</v>
      </c>
      <c r="I1507" t="s">
        <v>647</v>
      </c>
      <c r="J1507" t="s">
        <v>607</v>
      </c>
      <c r="K1507">
        <v>0</v>
      </c>
      <c r="L1507">
        <v>0</v>
      </c>
      <c r="M1507" t="s">
        <v>2503</v>
      </c>
      <c r="N1507" t="s">
        <v>2082</v>
      </c>
    </row>
    <row r="1508" spans="1:14" hidden="1" x14ac:dyDescent="0.25">
      <c r="A1508" t="s">
        <v>607</v>
      </c>
      <c r="B1508" s="238">
        <v>1131425</v>
      </c>
      <c r="C1508" s="233">
        <v>1131425</v>
      </c>
      <c r="D1508">
        <v>113142</v>
      </c>
      <c r="E1508">
        <v>114</v>
      </c>
      <c r="G1508">
        <v>1</v>
      </c>
      <c r="H1508" s="238">
        <v>5</v>
      </c>
      <c r="I1508" t="s">
        <v>647</v>
      </c>
      <c r="J1508" t="s">
        <v>607</v>
      </c>
      <c r="K1508">
        <v>0</v>
      </c>
      <c r="L1508">
        <v>0</v>
      </c>
      <c r="M1508" t="s">
        <v>2503</v>
      </c>
      <c r="N1508" t="s">
        <v>2082</v>
      </c>
    </row>
    <row r="1509" spans="1:14" hidden="1" x14ac:dyDescent="0.25">
      <c r="A1509" t="s">
        <v>607</v>
      </c>
      <c r="B1509" s="238">
        <v>1131431</v>
      </c>
      <c r="C1509" s="233">
        <v>1131431</v>
      </c>
      <c r="D1509">
        <v>113143</v>
      </c>
      <c r="E1509">
        <v>47</v>
      </c>
      <c r="G1509">
        <v>1</v>
      </c>
      <c r="H1509" s="238">
        <v>1</v>
      </c>
      <c r="I1509" t="s">
        <v>649</v>
      </c>
      <c r="J1509" t="s">
        <v>607</v>
      </c>
      <c r="K1509">
        <v>0</v>
      </c>
      <c r="L1509">
        <v>0</v>
      </c>
      <c r="M1509" t="s">
        <v>2503</v>
      </c>
      <c r="N1509" t="s">
        <v>2082</v>
      </c>
    </row>
    <row r="1510" spans="1:14" hidden="1" x14ac:dyDescent="0.25">
      <c r="A1510" t="s">
        <v>607</v>
      </c>
      <c r="B1510" s="238">
        <v>1131432</v>
      </c>
      <c r="C1510" s="233">
        <v>1131432</v>
      </c>
      <c r="D1510">
        <v>113143</v>
      </c>
      <c r="E1510">
        <v>60</v>
      </c>
      <c r="G1510">
        <v>1</v>
      </c>
      <c r="H1510" s="238">
        <v>2</v>
      </c>
      <c r="I1510" t="s">
        <v>649</v>
      </c>
      <c r="J1510" t="s">
        <v>607</v>
      </c>
      <c r="K1510">
        <v>0</v>
      </c>
      <c r="L1510">
        <v>0</v>
      </c>
      <c r="M1510" t="s">
        <v>2503</v>
      </c>
      <c r="N1510" t="s">
        <v>2082</v>
      </c>
    </row>
    <row r="1511" spans="1:14" hidden="1" x14ac:dyDescent="0.25">
      <c r="A1511" t="s">
        <v>607</v>
      </c>
      <c r="B1511" s="238">
        <v>1131433</v>
      </c>
      <c r="C1511" s="233">
        <v>1131433</v>
      </c>
      <c r="D1511">
        <v>113143</v>
      </c>
      <c r="E1511">
        <v>76</v>
      </c>
      <c r="G1511">
        <v>1</v>
      </c>
      <c r="H1511" s="238">
        <v>3</v>
      </c>
      <c r="I1511" t="s">
        <v>649</v>
      </c>
      <c r="J1511" t="s">
        <v>607</v>
      </c>
      <c r="K1511">
        <v>0</v>
      </c>
      <c r="L1511">
        <v>0</v>
      </c>
      <c r="M1511" t="s">
        <v>2503</v>
      </c>
      <c r="N1511" t="s">
        <v>2082</v>
      </c>
    </row>
    <row r="1512" spans="1:14" hidden="1" x14ac:dyDescent="0.25">
      <c r="A1512" t="s">
        <v>607</v>
      </c>
      <c r="B1512" s="238">
        <v>1131434</v>
      </c>
      <c r="C1512" s="233">
        <v>1131434</v>
      </c>
      <c r="D1512">
        <v>113143</v>
      </c>
      <c r="E1512">
        <v>63</v>
      </c>
      <c r="G1512">
        <v>1</v>
      </c>
      <c r="H1512" s="238">
        <v>4</v>
      </c>
      <c r="I1512" t="s">
        <v>649</v>
      </c>
      <c r="J1512" t="s">
        <v>607</v>
      </c>
      <c r="K1512">
        <v>0</v>
      </c>
      <c r="L1512">
        <v>0</v>
      </c>
      <c r="M1512" t="s">
        <v>2503</v>
      </c>
      <c r="N1512" t="s">
        <v>2082</v>
      </c>
    </row>
    <row r="1513" spans="1:14" hidden="1" x14ac:dyDescent="0.25">
      <c r="A1513" t="s">
        <v>607</v>
      </c>
      <c r="B1513" s="238">
        <v>1131435</v>
      </c>
      <c r="C1513" s="233">
        <v>1131435</v>
      </c>
      <c r="D1513">
        <v>113143</v>
      </c>
      <c r="E1513">
        <v>80</v>
      </c>
      <c r="G1513">
        <v>1</v>
      </c>
      <c r="H1513" s="238">
        <v>5</v>
      </c>
      <c r="I1513" t="s">
        <v>649</v>
      </c>
      <c r="J1513" t="s">
        <v>607</v>
      </c>
      <c r="K1513">
        <v>0</v>
      </c>
      <c r="L1513">
        <v>0</v>
      </c>
      <c r="M1513" t="s">
        <v>2503</v>
      </c>
      <c r="N1513" t="s">
        <v>2082</v>
      </c>
    </row>
    <row r="1514" spans="1:14" hidden="1" x14ac:dyDescent="0.25">
      <c r="A1514" t="s">
        <v>615</v>
      </c>
      <c r="B1514" s="238">
        <v>1140041</v>
      </c>
      <c r="C1514" s="233">
        <v>1140041</v>
      </c>
      <c r="D1514">
        <v>114004</v>
      </c>
      <c r="E1514">
        <v>0.68</v>
      </c>
      <c r="G1514">
        <v>1</v>
      </c>
      <c r="H1514" s="238">
        <v>1</v>
      </c>
      <c r="I1514" t="s">
        <v>827</v>
      </c>
      <c r="J1514" t="s">
        <v>615</v>
      </c>
      <c r="K1514">
        <v>0</v>
      </c>
      <c r="L1514">
        <v>0</v>
      </c>
      <c r="M1514" t="s">
        <v>2552</v>
      </c>
      <c r="N1514" t="s">
        <v>2618</v>
      </c>
    </row>
    <row r="1515" spans="1:14" hidden="1" x14ac:dyDescent="0.25">
      <c r="A1515" t="s">
        <v>615</v>
      </c>
      <c r="B1515" s="238">
        <v>1140042</v>
      </c>
      <c r="C1515" s="233">
        <v>1140042</v>
      </c>
      <c r="D1515">
        <v>114004</v>
      </c>
      <c r="E1515">
        <v>0.85</v>
      </c>
      <c r="G1515">
        <v>1</v>
      </c>
      <c r="H1515" s="238">
        <v>2</v>
      </c>
      <c r="I1515" t="s">
        <v>827</v>
      </c>
      <c r="J1515" t="s">
        <v>615</v>
      </c>
      <c r="K1515">
        <v>0</v>
      </c>
      <c r="L1515">
        <v>0</v>
      </c>
      <c r="M1515" t="s">
        <v>2552</v>
      </c>
      <c r="N1515" t="s">
        <v>2618</v>
      </c>
    </row>
    <row r="1516" spans="1:14" hidden="1" x14ac:dyDescent="0.25">
      <c r="A1516" t="s">
        <v>615</v>
      </c>
      <c r="B1516" s="238">
        <v>1140043</v>
      </c>
      <c r="C1516" s="233">
        <v>1140043</v>
      </c>
      <c r="D1516">
        <v>114004</v>
      </c>
      <c r="E1516">
        <v>0.97</v>
      </c>
      <c r="G1516">
        <v>1</v>
      </c>
      <c r="H1516" s="238">
        <v>3</v>
      </c>
      <c r="I1516" t="s">
        <v>827</v>
      </c>
      <c r="J1516" t="s">
        <v>615</v>
      </c>
      <c r="K1516">
        <v>0</v>
      </c>
      <c r="L1516">
        <v>0</v>
      </c>
      <c r="M1516" t="s">
        <v>2552</v>
      </c>
      <c r="N1516" t="s">
        <v>2618</v>
      </c>
    </row>
    <row r="1517" spans="1:14" hidden="1" x14ac:dyDescent="0.25">
      <c r="A1517" t="s">
        <v>615</v>
      </c>
      <c r="B1517" s="238">
        <v>1140044</v>
      </c>
      <c r="C1517" s="233">
        <v>1140044</v>
      </c>
      <c r="D1517">
        <v>114004</v>
      </c>
      <c r="E1517">
        <v>0.91</v>
      </c>
      <c r="G1517">
        <v>1</v>
      </c>
      <c r="H1517" s="238">
        <v>4</v>
      </c>
      <c r="I1517" t="s">
        <v>827</v>
      </c>
      <c r="J1517" t="s">
        <v>615</v>
      </c>
      <c r="K1517">
        <v>0</v>
      </c>
      <c r="L1517">
        <v>0</v>
      </c>
      <c r="M1517" t="s">
        <v>2552</v>
      </c>
      <c r="N1517" t="s">
        <v>2618</v>
      </c>
    </row>
    <row r="1518" spans="1:14" hidden="1" x14ac:dyDescent="0.25">
      <c r="A1518" t="s">
        <v>615</v>
      </c>
      <c r="B1518" s="238">
        <v>1140045</v>
      </c>
      <c r="C1518" s="233">
        <v>1140045</v>
      </c>
      <c r="D1518">
        <v>114004</v>
      </c>
      <c r="E1518">
        <v>1.02</v>
      </c>
      <c r="G1518">
        <v>1</v>
      </c>
      <c r="H1518" s="238">
        <v>5</v>
      </c>
      <c r="I1518" t="s">
        <v>827</v>
      </c>
      <c r="J1518" t="s">
        <v>615</v>
      </c>
      <c r="K1518">
        <v>0</v>
      </c>
      <c r="L1518">
        <v>0</v>
      </c>
      <c r="M1518" t="s">
        <v>2552</v>
      </c>
      <c r="N1518" t="s">
        <v>2618</v>
      </c>
    </row>
    <row r="1519" spans="1:14" hidden="1" x14ac:dyDescent="0.25">
      <c r="A1519" t="s">
        <v>615</v>
      </c>
      <c r="B1519" s="238">
        <v>1140031</v>
      </c>
      <c r="C1519" s="233">
        <v>1140031</v>
      </c>
      <c r="D1519">
        <v>114003</v>
      </c>
      <c r="E1519">
        <v>1.02</v>
      </c>
      <c r="G1519">
        <v>1</v>
      </c>
      <c r="H1519" s="238">
        <v>1</v>
      </c>
      <c r="I1519" t="s">
        <v>825</v>
      </c>
      <c r="J1519" t="s">
        <v>615</v>
      </c>
      <c r="K1519">
        <v>0</v>
      </c>
      <c r="L1519">
        <v>0</v>
      </c>
      <c r="M1519" t="s">
        <v>2552</v>
      </c>
      <c r="N1519" t="s">
        <v>2618</v>
      </c>
    </row>
    <row r="1520" spans="1:14" hidden="1" x14ac:dyDescent="0.25">
      <c r="A1520" t="s">
        <v>615</v>
      </c>
      <c r="B1520" s="238">
        <v>1140032</v>
      </c>
      <c r="C1520" s="233">
        <v>1140032</v>
      </c>
      <c r="D1520">
        <v>114003</v>
      </c>
      <c r="E1520">
        <v>1.1399999999999999</v>
      </c>
      <c r="G1520">
        <v>1</v>
      </c>
      <c r="H1520" s="238">
        <v>2</v>
      </c>
      <c r="I1520" t="s">
        <v>825</v>
      </c>
      <c r="J1520" t="s">
        <v>615</v>
      </c>
      <c r="K1520">
        <v>0</v>
      </c>
      <c r="L1520">
        <v>0</v>
      </c>
      <c r="M1520" t="s">
        <v>2552</v>
      </c>
      <c r="N1520" t="s">
        <v>2618</v>
      </c>
    </row>
    <row r="1521" spans="1:14" hidden="1" x14ac:dyDescent="0.25">
      <c r="A1521" t="s">
        <v>615</v>
      </c>
      <c r="B1521" s="238">
        <v>1140033</v>
      </c>
      <c r="C1521" s="233">
        <v>1140033</v>
      </c>
      <c r="D1521">
        <v>114003</v>
      </c>
      <c r="E1521">
        <v>1.31</v>
      </c>
      <c r="G1521">
        <v>1</v>
      </c>
      <c r="H1521" s="238">
        <v>3</v>
      </c>
      <c r="I1521" t="s">
        <v>825</v>
      </c>
      <c r="J1521" t="s">
        <v>615</v>
      </c>
      <c r="K1521">
        <v>0</v>
      </c>
      <c r="L1521">
        <v>0</v>
      </c>
      <c r="M1521" t="s">
        <v>2552</v>
      </c>
      <c r="N1521" t="s">
        <v>2618</v>
      </c>
    </row>
    <row r="1522" spans="1:14" hidden="1" x14ac:dyDescent="0.25">
      <c r="A1522" t="s">
        <v>615</v>
      </c>
      <c r="B1522" s="238">
        <v>1140034</v>
      </c>
      <c r="C1522" s="233">
        <v>1140034</v>
      </c>
      <c r="D1522">
        <v>114003</v>
      </c>
      <c r="E1522">
        <v>1.19</v>
      </c>
      <c r="G1522">
        <v>1</v>
      </c>
      <c r="H1522" s="238">
        <v>4</v>
      </c>
      <c r="I1522" t="s">
        <v>825</v>
      </c>
      <c r="J1522" t="s">
        <v>615</v>
      </c>
      <c r="K1522">
        <v>0</v>
      </c>
      <c r="L1522">
        <v>0</v>
      </c>
      <c r="M1522" t="s">
        <v>2552</v>
      </c>
      <c r="N1522" t="s">
        <v>2618</v>
      </c>
    </row>
    <row r="1523" spans="1:14" hidden="1" x14ac:dyDescent="0.25">
      <c r="A1523" t="s">
        <v>615</v>
      </c>
      <c r="B1523" s="238">
        <v>1140035</v>
      </c>
      <c r="C1523" s="233">
        <v>1140035</v>
      </c>
      <c r="D1523">
        <v>114003</v>
      </c>
      <c r="E1523">
        <v>1.42</v>
      </c>
      <c r="G1523">
        <v>1</v>
      </c>
      <c r="H1523" s="238">
        <v>5</v>
      </c>
      <c r="I1523" t="s">
        <v>825</v>
      </c>
      <c r="J1523" t="s">
        <v>615</v>
      </c>
      <c r="K1523">
        <v>0</v>
      </c>
      <c r="L1523">
        <v>0</v>
      </c>
      <c r="M1523" t="s">
        <v>2552</v>
      </c>
      <c r="N1523" t="s">
        <v>2618</v>
      </c>
    </row>
    <row r="1524" spans="1:14" hidden="1" x14ac:dyDescent="0.25">
      <c r="A1524" t="s">
        <v>615</v>
      </c>
      <c r="B1524" s="238">
        <v>1140021</v>
      </c>
      <c r="C1524" s="233">
        <v>1140021</v>
      </c>
      <c r="D1524">
        <v>114002</v>
      </c>
      <c r="E1524">
        <v>1.25</v>
      </c>
      <c r="G1524">
        <v>1</v>
      </c>
      <c r="H1524" s="238">
        <v>1</v>
      </c>
      <c r="I1524" t="s">
        <v>823</v>
      </c>
      <c r="J1524" t="s">
        <v>615</v>
      </c>
      <c r="K1524">
        <v>0</v>
      </c>
      <c r="L1524">
        <v>0</v>
      </c>
      <c r="M1524" t="s">
        <v>2552</v>
      </c>
      <c r="N1524" t="s">
        <v>2618</v>
      </c>
    </row>
    <row r="1525" spans="1:14" hidden="1" x14ac:dyDescent="0.25">
      <c r="A1525" t="s">
        <v>615</v>
      </c>
      <c r="B1525" s="238">
        <v>1140022</v>
      </c>
      <c r="C1525" s="233">
        <v>1140022</v>
      </c>
      <c r="D1525">
        <v>114002</v>
      </c>
      <c r="E1525">
        <v>1.42</v>
      </c>
      <c r="G1525">
        <v>1</v>
      </c>
      <c r="H1525" s="238">
        <v>2</v>
      </c>
      <c r="I1525" t="s">
        <v>823</v>
      </c>
      <c r="J1525" t="s">
        <v>615</v>
      </c>
      <c r="K1525">
        <v>0</v>
      </c>
      <c r="L1525">
        <v>0</v>
      </c>
      <c r="M1525" t="s">
        <v>2552</v>
      </c>
      <c r="N1525" t="s">
        <v>2618</v>
      </c>
    </row>
    <row r="1526" spans="1:14" hidden="1" x14ac:dyDescent="0.25">
      <c r="A1526" t="s">
        <v>615</v>
      </c>
      <c r="B1526" s="238">
        <v>1140023</v>
      </c>
      <c r="C1526" s="233">
        <v>1140023</v>
      </c>
      <c r="D1526">
        <v>114002</v>
      </c>
      <c r="E1526">
        <v>1.65</v>
      </c>
      <c r="G1526">
        <v>1</v>
      </c>
      <c r="H1526" s="238">
        <v>3</v>
      </c>
      <c r="I1526" t="s">
        <v>823</v>
      </c>
      <c r="J1526" t="s">
        <v>615</v>
      </c>
      <c r="K1526">
        <v>0</v>
      </c>
      <c r="L1526">
        <v>0</v>
      </c>
      <c r="M1526" t="s">
        <v>2552</v>
      </c>
      <c r="N1526" t="s">
        <v>2618</v>
      </c>
    </row>
    <row r="1527" spans="1:14" hidden="1" x14ac:dyDescent="0.25">
      <c r="A1527" t="s">
        <v>615</v>
      </c>
      <c r="B1527" s="238">
        <v>1140024</v>
      </c>
      <c r="C1527" s="233">
        <v>1140024</v>
      </c>
      <c r="D1527">
        <v>114002</v>
      </c>
      <c r="E1527">
        <v>1.54</v>
      </c>
      <c r="G1527">
        <v>1</v>
      </c>
      <c r="H1527" s="238">
        <v>4</v>
      </c>
      <c r="I1527" t="s">
        <v>823</v>
      </c>
      <c r="J1527" t="s">
        <v>615</v>
      </c>
      <c r="K1527">
        <v>0</v>
      </c>
      <c r="L1527">
        <v>0</v>
      </c>
      <c r="M1527" t="s">
        <v>2552</v>
      </c>
      <c r="N1527" t="s">
        <v>2618</v>
      </c>
    </row>
    <row r="1528" spans="1:14" hidden="1" x14ac:dyDescent="0.25">
      <c r="A1528" t="s">
        <v>615</v>
      </c>
      <c r="B1528" s="238">
        <v>1140025</v>
      </c>
      <c r="C1528" s="233">
        <v>1140025</v>
      </c>
      <c r="D1528">
        <v>114002</v>
      </c>
      <c r="E1528">
        <v>1.76</v>
      </c>
      <c r="G1528">
        <v>1</v>
      </c>
      <c r="H1528" s="238">
        <v>5</v>
      </c>
      <c r="I1528" t="s">
        <v>823</v>
      </c>
      <c r="J1528" t="s">
        <v>615</v>
      </c>
      <c r="K1528">
        <v>0</v>
      </c>
      <c r="L1528">
        <v>0</v>
      </c>
      <c r="M1528" t="s">
        <v>2552</v>
      </c>
      <c r="N1528" t="s">
        <v>2618</v>
      </c>
    </row>
    <row r="1529" spans="1:14" hidden="1" x14ac:dyDescent="0.25">
      <c r="A1529" t="s">
        <v>615</v>
      </c>
      <c r="B1529" s="238">
        <v>1140011</v>
      </c>
      <c r="C1529" s="233">
        <v>1140011</v>
      </c>
      <c r="D1529">
        <v>114001</v>
      </c>
      <c r="E1529">
        <v>1.82</v>
      </c>
      <c r="G1529">
        <v>1</v>
      </c>
      <c r="H1529" s="238">
        <v>1</v>
      </c>
      <c r="I1529" t="s">
        <v>821</v>
      </c>
      <c r="J1529" t="s">
        <v>615</v>
      </c>
      <c r="K1529">
        <v>0</v>
      </c>
      <c r="L1529">
        <v>0</v>
      </c>
      <c r="M1529" t="s">
        <v>2552</v>
      </c>
      <c r="N1529" t="s">
        <v>2618</v>
      </c>
    </row>
    <row r="1530" spans="1:14" hidden="1" x14ac:dyDescent="0.25">
      <c r="A1530" t="s">
        <v>615</v>
      </c>
      <c r="B1530" s="238">
        <v>1140012</v>
      </c>
      <c r="C1530" s="233">
        <v>1140012</v>
      </c>
      <c r="D1530">
        <v>114001</v>
      </c>
      <c r="E1530">
        <v>2.0499999999999998</v>
      </c>
      <c r="G1530">
        <v>1</v>
      </c>
      <c r="H1530" s="238">
        <v>2</v>
      </c>
      <c r="I1530" t="s">
        <v>821</v>
      </c>
      <c r="J1530" t="s">
        <v>615</v>
      </c>
      <c r="K1530">
        <v>0</v>
      </c>
      <c r="L1530">
        <v>0</v>
      </c>
      <c r="M1530" t="s">
        <v>2552</v>
      </c>
      <c r="N1530" t="s">
        <v>2618</v>
      </c>
    </row>
    <row r="1531" spans="1:14" hidden="1" x14ac:dyDescent="0.25">
      <c r="A1531" t="s">
        <v>615</v>
      </c>
      <c r="B1531" s="238">
        <v>1140013</v>
      </c>
      <c r="C1531" s="233">
        <v>1140013</v>
      </c>
      <c r="D1531">
        <v>114001</v>
      </c>
      <c r="E1531">
        <v>2.39</v>
      </c>
      <c r="G1531">
        <v>1</v>
      </c>
      <c r="H1531" s="238">
        <v>3</v>
      </c>
      <c r="I1531" t="s">
        <v>821</v>
      </c>
      <c r="J1531" t="s">
        <v>615</v>
      </c>
      <c r="K1531">
        <v>0</v>
      </c>
      <c r="L1531">
        <v>0</v>
      </c>
      <c r="M1531" t="s">
        <v>2552</v>
      </c>
      <c r="N1531" t="s">
        <v>2618</v>
      </c>
    </row>
    <row r="1532" spans="1:14" hidden="1" x14ac:dyDescent="0.25">
      <c r="A1532" t="s">
        <v>615</v>
      </c>
      <c r="B1532" s="238">
        <v>1140014</v>
      </c>
      <c r="C1532" s="233">
        <v>1140014</v>
      </c>
      <c r="D1532">
        <v>114001</v>
      </c>
      <c r="E1532">
        <v>2.16</v>
      </c>
      <c r="G1532">
        <v>1</v>
      </c>
      <c r="H1532" s="238">
        <v>4</v>
      </c>
      <c r="I1532" t="s">
        <v>821</v>
      </c>
      <c r="J1532" t="s">
        <v>615</v>
      </c>
      <c r="K1532">
        <v>0</v>
      </c>
      <c r="L1532">
        <v>0</v>
      </c>
      <c r="M1532" t="s">
        <v>2552</v>
      </c>
      <c r="N1532" t="s">
        <v>2618</v>
      </c>
    </row>
    <row r="1533" spans="1:14" hidden="1" x14ac:dyDescent="0.25">
      <c r="A1533" t="s">
        <v>615</v>
      </c>
      <c r="B1533" s="238">
        <v>1140015</v>
      </c>
      <c r="C1533" s="233">
        <v>1140015</v>
      </c>
      <c r="D1533">
        <v>114001</v>
      </c>
      <c r="E1533">
        <v>2.56</v>
      </c>
      <c r="G1533">
        <v>1</v>
      </c>
      <c r="H1533" s="238">
        <v>5</v>
      </c>
      <c r="I1533" t="s">
        <v>821</v>
      </c>
      <c r="J1533" t="s">
        <v>615</v>
      </c>
      <c r="K1533">
        <v>0</v>
      </c>
      <c r="L1533">
        <v>0</v>
      </c>
      <c r="M1533" t="s">
        <v>2552</v>
      </c>
      <c r="N1533" t="s">
        <v>2618</v>
      </c>
    </row>
    <row r="1534" spans="1:14" hidden="1" x14ac:dyDescent="0.25">
      <c r="A1534" t="s">
        <v>615</v>
      </c>
      <c r="B1534" s="238">
        <v>1140001</v>
      </c>
      <c r="C1534" s="233">
        <v>1140001</v>
      </c>
      <c r="D1534">
        <v>114000</v>
      </c>
      <c r="E1534">
        <v>2.33</v>
      </c>
      <c r="G1534">
        <v>1</v>
      </c>
      <c r="H1534" s="238">
        <v>1</v>
      </c>
      <c r="I1534" t="s">
        <v>819</v>
      </c>
      <c r="J1534" t="s">
        <v>615</v>
      </c>
      <c r="K1534">
        <v>0</v>
      </c>
      <c r="L1534">
        <v>0</v>
      </c>
      <c r="M1534" t="s">
        <v>2552</v>
      </c>
      <c r="N1534" t="s">
        <v>2618</v>
      </c>
    </row>
    <row r="1535" spans="1:14" hidden="1" x14ac:dyDescent="0.25">
      <c r="A1535" t="s">
        <v>615</v>
      </c>
      <c r="B1535" s="238">
        <v>1140002</v>
      </c>
      <c r="C1535" s="233">
        <v>1140002</v>
      </c>
      <c r="D1535">
        <v>114000</v>
      </c>
      <c r="E1535">
        <v>2.44</v>
      </c>
      <c r="G1535">
        <v>1</v>
      </c>
      <c r="H1535" s="238">
        <v>2</v>
      </c>
      <c r="I1535" t="s">
        <v>819</v>
      </c>
      <c r="J1535" t="s">
        <v>615</v>
      </c>
      <c r="K1535">
        <v>0</v>
      </c>
      <c r="L1535">
        <v>0</v>
      </c>
      <c r="M1535" t="s">
        <v>2552</v>
      </c>
      <c r="N1535" t="s">
        <v>2618</v>
      </c>
    </row>
    <row r="1536" spans="1:14" hidden="1" x14ac:dyDescent="0.25">
      <c r="A1536" t="s">
        <v>615</v>
      </c>
      <c r="B1536" s="238">
        <v>1140003</v>
      </c>
      <c r="C1536" s="233">
        <v>1140003</v>
      </c>
      <c r="D1536">
        <v>114000</v>
      </c>
      <c r="E1536">
        <v>2.96</v>
      </c>
      <c r="G1536">
        <v>1</v>
      </c>
      <c r="H1536" s="238">
        <v>3</v>
      </c>
      <c r="I1536" t="s">
        <v>819</v>
      </c>
      <c r="J1536" t="s">
        <v>615</v>
      </c>
      <c r="K1536">
        <v>0</v>
      </c>
      <c r="L1536">
        <v>0</v>
      </c>
      <c r="M1536" t="s">
        <v>2552</v>
      </c>
      <c r="N1536" t="s">
        <v>2618</v>
      </c>
    </row>
    <row r="1537" spans="1:14" hidden="1" x14ac:dyDescent="0.25">
      <c r="A1537" t="s">
        <v>615</v>
      </c>
      <c r="B1537" s="238">
        <v>1140004</v>
      </c>
      <c r="C1537" s="233">
        <v>1140004</v>
      </c>
      <c r="D1537">
        <v>114000</v>
      </c>
      <c r="E1537">
        <v>2.61</v>
      </c>
      <c r="G1537">
        <v>1</v>
      </c>
      <c r="H1537" s="238">
        <v>4</v>
      </c>
      <c r="I1537" t="s">
        <v>819</v>
      </c>
      <c r="J1537" t="s">
        <v>615</v>
      </c>
      <c r="K1537">
        <v>0</v>
      </c>
      <c r="L1537">
        <v>0</v>
      </c>
      <c r="M1537" t="s">
        <v>2552</v>
      </c>
      <c r="N1537" t="s">
        <v>2618</v>
      </c>
    </row>
    <row r="1538" spans="1:14" hidden="1" x14ac:dyDescent="0.25">
      <c r="A1538" t="s">
        <v>615</v>
      </c>
      <c r="B1538" s="238">
        <v>1140005</v>
      </c>
      <c r="C1538" s="233">
        <v>1140005</v>
      </c>
      <c r="D1538">
        <v>114000</v>
      </c>
      <c r="E1538">
        <v>3.13</v>
      </c>
      <c r="G1538">
        <v>1</v>
      </c>
      <c r="H1538" s="238">
        <v>5</v>
      </c>
      <c r="I1538" t="s">
        <v>819</v>
      </c>
      <c r="J1538" t="s">
        <v>615</v>
      </c>
      <c r="K1538">
        <v>0</v>
      </c>
      <c r="L1538">
        <v>0</v>
      </c>
      <c r="M1538" t="s">
        <v>2552</v>
      </c>
      <c r="N1538" t="s">
        <v>2618</v>
      </c>
    </row>
    <row r="1539" spans="1:14" hidden="1" x14ac:dyDescent="0.25">
      <c r="A1539" t="s">
        <v>615</v>
      </c>
      <c r="B1539" s="238">
        <v>1139991</v>
      </c>
      <c r="C1539" s="233">
        <v>1139991</v>
      </c>
      <c r="D1539">
        <v>113999</v>
      </c>
      <c r="E1539">
        <v>2.83</v>
      </c>
      <c r="G1539">
        <v>1</v>
      </c>
      <c r="H1539" s="238">
        <v>1</v>
      </c>
      <c r="I1539" t="s">
        <v>817</v>
      </c>
      <c r="J1539" t="s">
        <v>615</v>
      </c>
      <c r="K1539">
        <v>0</v>
      </c>
      <c r="L1539">
        <v>0</v>
      </c>
      <c r="M1539" t="s">
        <v>2552</v>
      </c>
      <c r="N1539" t="s">
        <v>2618</v>
      </c>
    </row>
    <row r="1540" spans="1:14" hidden="1" x14ac:dyDescent="0.25">
      <c r="A1540" t="s">
        <v>615</v>
      </c>
      <c r="B1540" s="238">
        <v>1139992</v>
      </c>
      <c r="C1540" s="233">
        <v>1139992</v>
      </c>
      <c r="D1540">
        <v>113999</v>
      </c>
      <c r="E1540">
        <v>2.94</v>
      </c>
      <c r="G1540">
        <v>1</v>
      </c>
      <c r="H1540" s="238">
        <v>2</v>
      </c>
      <c r="I1540" t="s">
        <v>817</v>
      </c>
      <c r="J1540" t="s">
        <v>615</v>
      </c>
      <c r="K1540">
        <v>0</v>
      </c>
      <c r="L1540">
        <v>0</v>
      </c>
      <c r="M1540" t="s">
        <v>2552</v>
      </c>
      <c r="N1540" t="s">
        <v>2618</v>
      </c>
    </row>
    <row r="1541" spans="1:14" hidden="1" x14ac:dyDescent="0.25">
      <c r="A1541" t="s">
        <v>615</v>
      </c>
      <c r="B1541" s="238">
        <v>1139993</v>
      </c>
      <c r="C1541" s="233">
        <v>1139993</v>
      </c>
      <c r="D1541">
        <v>113999</v>
      </c>
      <c r="E1541">
        <v>3.46</v>
      </c>
      <c r="G1541">
        <v>1</v>
      </c>
      <c r="H1541" s="238">
        <v>3</v>
      </c>
      <c r="I1541" t="s">
        <v>817</v>
      </c>
      <c r="J1541" t="s">
        <v>615</v>
      </c>
      <c r="K1541">
        <v>0</v>
      </c>
      <c r="L1541">
        <v>0</v>
      </c>
      <c r="M1541" t="s">
        <v>2552</v>
      </c>
      <c r="N1541" t="s">
        <v>2618</v>
      </c>
    </row>
    <row r="1542" spans="1:14" hidden="1" x14ac:dyDescent="0.25">
      <c r="A1542" t="s">
        <v>615</v>
      </c>
      <c r="B1542" s="238">
        <v>1139994</v>
      </c>
      <c r="C1542" s="233">
        <v>1139994</v>
      </c>
      <c r="D1542">
        <v>113999</v>
      </c>
      <c r="E1542">
        <v>3.11</v>
      </c>
      <c r="G1542">
        <v>1</v>
      </c>
      <c r="H1542" s="238">
        <v>4</v>
      </c>
      <c r="I1542" t="s">
        <v>817</v>
      </c>
      <c r="J1542" t="s">
        <v>615</v>
      </c>
      <c r="K1542">
        <v>0</v>
      </c>
      <c r="L1542">
        <v>0</v>
      </c>
      <c r="M1542" t="s">
        <v>2552</v>
      </c>
      <c r="N1542" t="s">
        <v>2618</v>
      </c>
    </row>
    <row r="1543" spans="1:14" hidden="1" x14ac:dyDescent="0.25">
      <c r="A1543" t="s">
        <v>615</v>
      </c>
      <c r="B1543" s="238">
        <v>1139995</v>
      </c>
      <c r="C1543" s="233">
        <v>1139995</v>
      </c>
      <c r="D1543">
        <v>113999</v>
      </c>
      <c r="E1543">
        <v>3.63</v>
      </c>
      <c r="G1543">
        <v>1</v>
      </c>
      <c r="H1543" s="238">
        <v>5</v>
      </c>
      <c r="I1543" t="s">
        <v>817</v>
      </c>
      <c r="J1543" t="s">
        <v>615</v>
      </c>
      <c r="K1543">
        <v>0</v>
      </c>
      <c r="L1543">
        <v>0</v>
      </c>
      <c r="M1543" t="s">
        <v>2552</v>
      </c>
      <c r="N1543" t="s">
        <v>2618</v>
      </c>
    </row>
    <row r="1544" spans="1:14" hidden="1" x14ac:dyDescent="0.25">
      <c r="A1544" t="s">
        <v>615</v>
      </c>
      <c r="B1544" s="238">
        <v>1140061</v>
      </c>
      <c r="C1544" s="233">
        <v>1140061</v>
      </c>
      <c r="D1544">
        <v>114006</v>
      </c>
      <c r="E1544">
        <v>0.51</v>
      </c>
      <c r="G1544">
        <v>1</v>
      </c>
      <c r="H1544" s="238">
        <v>1</v>
      </c>
      <c r="I1544" t="s">
        <v>831</v>
      </c>
      <c r="J1544" t="s">
        <v>615</v>
      </c>
      <c r="K1544">
        <v>0</v>
      </c>
      <c r="L1544">
        <v>0</v>
      </c>
      <c r="M1544" t="s">
        <v>2552</v>
      </c>
      <c r="N1544" t="s">
        <v>2618</v>
      </c>
    </row>
    <row r="1545" spans="1:14" hidden="1" x14ac:dyDescent="0.25">
      <c r="A1545" t="s">
        <v>615</v>
      </c>
      <c r="B1545" s="238">
        <v>1140062</v>
      </c>
      <c r="C1545" s="233">
        <v>1140062</v>
      </c>
      <c r="D1545">
        <v>114006</v>
      </c>
      <c r="E1545">
        <v>0.56999999999999995</v>
      </c>
      <c r="G1545">
        <v>1</v>
      </c>
      <c r="H1545" s="238">
        <v>2</v>
      </c>
      <c r="I1545" t="s">
        <v>831</v>
      </c>
      <c r="J1545" t="s">
        <v>615</v>
      </c>
      <c r="K1545">
        <v>0</v>
      </c>
      <c r="L1545">
        <v>0</v>
      </c>
      <c r="M1545" t="s">
        <v>2552</v>
      </c>
      <c r="N1545" t="s">
        <v>2618</v>
      </c>
    </row>
    <row r="1546" spans="1:14" hidden="1" x14ac:dyDescent="0.25">
      <c r="A1546" t="s">
        <v>615</v>
      </c>
      <c r="B1546" s="238">
        <v>1140063</v>
      </c>
      <c r="C1546" s="233">
        <v>1140063</v>
      </c>
      <c r="D1546">
        <v>114006</v>
      </c>
      <c r="E1546">
        <v>0.68</v>
      </c>
      <c r="G1546">
        <v>1</v>
      </c>
      <c r="H1546" s="238">
        <v>3</v>
      </c>
      <c r="I1546" t="s">
        <v>831</v>
      </c>
      <c r="J1546" t="s">
        <v>615</v>
      </c>
      <c r="K1546">
        <v>0</v>
      </c>
      <c r="L1546">
        <v>0</v>
      </c>
      <c r="M1546" t="s">
        <v>2552</v>
      </c>
      <c r="N1546" t="s">
        <v>2618</v>
      </c>
    </row>
    <row r="1547" spans="1:14" hidden="1" x14ac:dyDescent="0.25">
      <c r="A1547" t="s">
        <v>615</v>
      </c>
      <c r="B1547" s="238">
        <v>1140064</v>
      </c>
      <c r="C1547" s="233">
        <v>1140064</v>
      </c>
      <c r="D1547">
        <v>114006</v>
      </c>
      <c r="E1547">
        <v>0.63</v>
      </c>
      <c r="G1547">
        <v>1</v>
      </c>
      <c r="H1547" s="238">
        <v>4</v>
      </c>
      <c r="I1547" t="s">
        <v>831</v>
      </c>
      <c r="J1547" t="s">
        <v>615</v>
      </c>
      <c r="K1547">
        <v>0</v>
      </c>
      <c r="L1547">
        <v>0</v>
      </c>
      <c r="M1547" t="s">
        <v>2552</v>
      </c>
      <c r="N1547" t="s">
        <v>2618</v>
      </c>
    </row>
    <row r="1548" spans="1:14" hidden="1" x14ac:dyDescent="0.25">
      <c r="A1548" t="s">
        <v>615</v>
      </c>
      <c r="B1548" s="238">
        <v>1140065</v>
      </c>
      <c r="C1548" s="233">
        <v>1140065</v>
      </c>
      <c r="D1548">
        <v>114006</v>
      </c>
      <c r="E1548">
        <v>0.74</v>
      </c>
      <c r="G1548">
        <v>1</v>
      </c>
      <c r="H1548" s="238">
        <v>5</v>
      </c>
      <c r="I1548" t="s">
        <v>831</v>
      </c>
      <c r="J1548" t="s">
        <v>615</v>
      </c>
      <c r="K1548">
        <v>0</v>
      </c>
      <c r="L1548">
        <v>0</v>
      </c>
      <c r="M1548" t="s">
        <v>2552</v>
      </c>
      <c r="N1548" t="s">
        <v>2618</v>
      </c>
    </row>
    <row r="1549" spans="1:14" hidden="1" x14ac:dyDescent="0.25">
      <c r="A1549" t="s">
        <v>615</v>
      </c>
      <c r="B1549" s="238">
        <v>1140051</v>
      </c>
      <c r="C1549" s="233">
        <v>1140051</v>
      </c>
      <c r="D1549">
        <v>114005</v>
      </c>
      <c r="E1549">
        <v>0.56999999999999995</v>
      </c>
      <c r="G1549">
        <v>1</v>
      </c>
      <c r="H1549" s="238">
        <v>1</v>
      </c>
      <c r="I1549" t="s">
        <v>829</v>
      </c>
      <c r="J1549" t="s">
        <v>615</v>
      </c>
      <c r="K1549">
        <v>0</v>
      </c>
      <c r="L1549">
        <v>0</v>
      </c>
      <c r="M1549" t="s">
        <v>2552</v>
      </c>
      <c r="N1549" t="s">
        <v>2618</v>
      </c>
    </row>
    <row r="1550" spans="1:14" hidden="1" x14ac:dyDescent="0.25">
      <c r="A1550" t="s">
        <v>615</v>
      </c>
      <c r="B1550" s="238">
        <v>1140052</v>
      </c>
      <c r="C1550" s="233">
        <v>1140052</v>
      </c>
      <c r="D1550">
        <v>114005</v>
      </c>
      <c r="E1550">
        <v>0.68</v>
      </c>
      <c r="G1550">
        <v>1</v>
      </c>
      <c r="H1550" s="238">
        <v>2</v>
      </c>
      <c r="I1550" t="s">
        <v>829</v>
      </c>
      <c r="J1550" t="s">
        <v>615</v>
      </c>
      <c r="K1550">
        <v>0</v>
      </c>
      <c r="L1550">
        <v>0</v>
      </c>
      <c r="M1550" t="s">
        <v>2552</v>
      </c>
      <c r="N1550" t="s">
        <v>2618</v>
      </c>
    </row>
    <row r="1551" spans="1:14" hidden="1" x14ac:dyDescent="0.25">
      <c r="A1551" t="s">
        <v>615</v>
      </c>
      <c r="B1551" s="238">
        <v>1140053</v>
      </c>
      <c r="C1551" s="233">
        <v>1140053</v>
      </c>
      <c r="D1551">
        <v>114005</v>
      </c>
      <c r="E1551">
        <v>0.85</v>
      </c>
      <c r="G1551">
        <v>1</v>
      </c>
      <c r="H1551" s="238">
        <v>3</v>
      </c>
      <c r="I1551" t="s">
        <v>829</v>
      </c>
      <c r="J1551" t="s">
        <v>615</v>
      </c>
      <c r="K1551">
        <v>0</v>
      </c>
      <c r="L1551">
        <v>0</v>
      </c>
      <c r="M1551" t="s">
        <v>2552</v>
      </c>
      <c r="N1551" t="s">
        <v>2618</v>
      </c>
    </row>
    <row r="1552" spans="1:14" hidden="1" x14ac:dyDescent="0.25">
      <c r="A1552" t="s">
        <v>615</v>
      </c>
      <c r="B1552" s="238">
        <v>1140054</v>
      </c>
      <c r="C1552" s="233">
        <v>1140054</v>
      </c>
      <c r="D1552">
        <v>114005</v>
      </c>
      <c r="E1552">
        <v>0.74</v>
      </c>
      <c r="G1552">
        <v>1</v>
      </c>
      <c r="H1552" s="238">
        <v>4</v>
      </c>
      <c r="I1552" t="s">
        <v>829</v>
      </c>
      <c r="J1552" t="s">
        <v>615</v>
      </c>
      <c r="K1552">
        <v>0</v>
      </c>
      <c r="L1552">
        <v>0</v>
      </c>
      <c r="M1552" t="s">
        <v>2552</v>
      </c>
      <c r="N1552" t="s">
        <v>2618</v>
      </c>
    </row>
    <row r="1553" spans="1:14" hidden="1" x14ac:dyDescent="0.25">
      <c r="A1553" t="s">
        <v>615</v>
      </c>
      <c r="B1553" s="238">
        <v>1140055</v>
      </c>
      <c r="C1553" s="233">
        <v>1140055</v>
      </c>
      <c r="D1553">
        <v>114005</v>
      </c>
      <c r="E1553">
        <v>0.91</v>
      </c>
      <c r="G1553">
        <v>1</v>
      </c>
      <c r="H1553" s="238">
        <v>5</v>
      </c>
      <c r="I1553" t="s">
        <v>829</v>
      </c>
      <c r="J1553" t="s">
        <v>615</v>
      </c>
      <c r="K1553">
        <v>0</v>
      </c>
      <c r="L1553">
        <v>0</v>
      </c>
      <c r="M1553" t="s">
        <v>2552</v>
      </c>
      <c r="N1553" t="s">
        <v>2618</v>
      </c>
    </row>
    <row r="1554" spans="1:14" hidden="1" x14ac:dyDescent="0.25">
      <c r="A1554" t="s">
        <v>432</v>
      </c>
      <c r="B1554" s="238">
        <v>1130561</v>
      </c>
      <c r="C1554" s="233">
        <v>1130561</v>
      </c>
      <c r="D1554">
        <v>113056</v>
      </c>
      <c r="E1554">
        <v>1085</v>
      </c>
      <c r="G1554">
        <v>1</v>
      </c>
      <c r="H1554" s="238">
        <v>1</v>
      </c>
      <c r="I1554" t="s">
        <v>576</v>
      </c>
      <c r="J1554" t="s">
        <v>432</v>
      </c>
      <c r="K1554">
        <v>0</v>
      </c>
      <c r="L1554">
        <v>0</v>
      </c>
      <c r="M1554" t="s">
        <v>2543</v>
      </c>
      <c r="N1554" t="s">
        <v>2643</v>
      </c>
    </row>
    <row r="1555" spans="1:14" hidden="1" x14ac:dyDescent="0.25">
      <c r="A1555" t="s">
        <v>432</v>
      </c>
      <c r="B1555" s="238">
        <v>1130562</v>
      </c>
      <c r="C1555" s="233">
        <v>1130562</v>
      </c>
      <c r="D1555">
        <v>113056</v>
      </c>
      <c r="E1555">
        <v>1195</v>
      </c>
      <c r="G1555">
        <v>1</v>
      </c>
      <c r="H1555" s="238">
        <v>2</v>
      </c>
      <c r="I1555" t="s">
        <v>576</v>
      </c>
      <c r="J1555" t="s">
        <v>432</v>
      </c>
      <c r="K1555">
        <v>0</v>
      </c>
      <c r="L1555">
        <v>0</v>
      </c>
      <c r="M1555" t="s">
        <v>2543</v>
      </c>
      <c r="N1555" t="s">
        <v>2643</v>
      </c>
    </row>
    <row r="1556" spans="1:14" hidden="1" x14ac:dyDescent="0.25">
      <c r="A1556" t="s">
        <v>432</v>
      </c>
      <c r="B1556" s="238">
        <v>1130563</v>
      </c>
      <c r="C1556" s="233">
        <v>1130563</v>
      </c>
      <c r="D1556">
        <v>113056</v>
      </c>
      <c r="E1556">
        <v>1320</v>
      </c>
      <c r="G1556">
        <v>1</v>
      </c>
      <c r="H1556" s="238">
        <v>3</v>
      </c>
      <c r="I1556" t="s">
        <v>576</v>
      </c>
      <c r="J1556" t="s">
        <v>432</v>
      </c>
      <c r="K1556">
        <v>0</v>
      </c>
      <c r="L1556">
        <v>0</v>
      </c>
      <c r="M1556" t="s">
        <v>2543</v>
      </c>
      <c r="N1556" t="s">
        <v>2643</v>
      </c>
    </row>
    <row r="1557" spans="1:14" hidden="1" x14ac:dyDescent="0.25">
      <c r="A1557" t="s">
        <v>432</v>
      </c>
      <c r="B1557" s="238">
        <v>1130564</v>
      </c>
      <c r="C1557" s="233">
        <v>1130564</v>
      </c>
      <c r="D1557">
        <v>113056</v>
      </c>
      <c r="E1557">
        <v>1255</v>
      </c>
      <c r="G1557">
        <v>1</v>
      </c>
      <c r="H1557" s="238">
        <v>4</v>
      </c>
      <c r="I1557" t="s">
        <v>576</v>
      </c>
      <c r="J1557" t="s">
        <v>432</v>
      </c>
      <c r="K1557">
        <v>0</v>
      </c>
      <c r="L1557">
        <v>0</v>
      </c>
      <c r="M1557" t="s">
        <v>2543</v>
      </c>
      <c r="N1557" t="s">
        <v>2643</v>
      </c>
    </row>
    <row r="1558" spans="1:14" hidden="1" x14ac:dyDescent="0.25">
      <c r="A1558" t="s">
        <v>432</v>
      </c>
      <c r="B1558" s="238">
        <v>1130565</v>
      </c>
      <c r="C1558" s="233">
        <v>1130565</v>
      </c>
      <c r="D1558">
        <v>113056</v>
      </c>
      <c r="E1558">
        <v>1390</v>
      </c>
      <c r="G1558">
        <v>1</v>
      </c>
      <c r="H1558" s="238">
        <v>5</v>
      </c>
      <c r="I1558" t="s">
        <v>576</v>
      </c>
      <c r="J1558" t="s">
        <v>432</v>
      </c>
      <c r="K1558">
        <v>0</v>
      </c>
      <c r="L1558">
        <v>0</v>
      </c>
      <c r="M1558" t="s">
        <v>2543</v>
      </c>
      <c r="N1558" t="s">
        <v>2643</v>
      </c>
    </row>
    <row r="1559" spans="1:14" hidden="1" x14ac:dyDescent="0.25">
      <c r="A1559" t="s">
        <v>432</v>
      </c>
      <c r="B1559" s="238">
        <v>1130651</v>
      </c>
      <c r="C1559" s="233">
        <v>1130651</v>
      </c>
      <c r="D1559">
        <v>113065</v>
      </c>
      <c r="F1559" t="s">
        <v>397</v>
      </c>
      <c r="G1559">
        <v>0</v>
      </c>
      <c r="H1559" s="238">
        <v>1</v>
      </c>
      <c r="I1559" t="s">
        <v>584</v>
      </c>
      <c r="J1559" t="s">
        <v>432</v>
      </c>
      <c r="K1559">
        <v>0</v>
      </c>
      <c r="L1559">
        <v>0</v>
      </c>
      <c r="M1559" t="s">
        <v>2543</v>
      </c>
      <c r="N1559" t="s">
        <v>2643</v>
      </c>
    </row>
    <row r="1560" spans="1:14" hidden="1" x14ac:dyDescent="0.25">
      <c r="A1560" t="s">
        <v>432</v>
      </c>
      <c r="B1560" s="238">
        <v>1130652</v>
      </c>
      <c r="C1560" s="233">
        <v>1130652</v>
      </c>
      <c r="D1560">
        <v>113065</v>
      </c>
      <c r="F1560" t="s">
        <v>397</v>
      </c>
      <c r="G1560">
        <v>0</v>
      </c>
      <c r="H1560" s="238">
        <v>2</v>
      </c>
      <c r="I1560" t="s">
        <v>584</v>
      </c>
      <c r="J1560" t="s">
        <v>432</v>
      </c>
      <c r="K1560">
        <v>0</v>
      </c>
      <c r="L1560">
        <v>0</v>
      </c>
      <c r="M1560" t="s">
        <v>2543</v>
      </c>
      <c r="N1560" t="s">
        <v>2643</v>
      </c>
    </row>
    <row r="1561" spans="1:14" hidden="1" x14ac:dyDescent="0.25">
      <c r="A1561" t="s">
        <v>432</v>
      </c>
      <c r="B1561" s="238">
        <v>1130653</v>
      </c>
      <c r="C1561" s="233">
        <v>1130653</v>
      </c>
      <c r="D1561">
        <v>113065</v>
      </c>
      <c r="F1561" t="s">
        <v>397</v>
      </c>
      <c r="G1561">
        <v>0</v>
      </c>
      <c r="H1561" s="238">
        <v>3</v>
      </c>
      <c r="I1561" t="s">
        <v>584</v>
      </c>
      <c r="J1561" t="s">
        <v>432</v>
      </c>
      <c r="K1561">
        <v>0</v>
      </c>
      <c r="L1561">
        <v>0</v>
      </c>
      <c r="M1561" t="s">
        <v>2543</v>
      </c>
      <c r="N1561" t="s">
        <v>2643</v>
      </c>
    </row>
    <row r="1562" spans="1:14" hidden="1" x14ac:dyDescent="0.25">
      <c r="A1562" t="s">
        <v>432</v>
      </c>
      <c r="B1562" s="238">
        <v>1130654</v>
      </c>
      <c r="C1562" s="233">
        <v>1130654</v>
      </c>
      <c r="D1562">
        <v>113065</v>
      </c>
      <c r="F1562" t="s">
        <v>397</v>
      </c>
      <c r="G1562">
        <v>0</v>
      </c>
      <c r="H1562" s="238">
        <v>4</v>
      </c>
      <c r="I1562" t="s">
        <v>584</v>
      </c>
      <c r="J1562" t="s">
        <v>432</v>
      </c>
      <c r="K1562">
        <v>0</v>
      </c>
      <c r="L1562">
        <v>0</v>
      </c>
      <c r="M1562" t="s">
        <v>2543</v>
      </c>
      <c r="N1562" t="s">
        <v>2643</v>
      </c>
    </row>
    <row r="1563" spans="1:14" hidden="1" x14ac:dyDescent="0.25">
      <c r="A1563" t="s">
        <v>432</v>
      </c>
      <c r="B1563" s="238">
        <v>1130655</v>
      </c>
      <c r="C1563" s="233">
        <v>1130655</v>
      </c>
      <c r="D1563">
        <v>113065</v>
      </c>
      <c r="F1563" t="s">
        <v>397</v>
      </c>
      <c r="G1563">
        <v>0</v>
      </c>
      <c r="H1563" s="238">
        <v>5</v>
      </c>
      <c r="I1563" t="s">
        <v>584</v>
      </c>
      <c r="J1563" t="s">
        <v>432</v>
      </c>
      <c r="K1563">
        <v>0</v>
      </c>
      <c r="L1563">
        <v>0</v>
      </c>
      <c r="M1563" t="s">
        <v>2543</v>
      </c>
      <c r="N1563" t="s">
        <v>2643</v>
      </c>
    </row>
    <row r="1564" spans="1:14" hidden="1" x14ac:dyDescent="0.25">
      <c r="A1564" t="s">
        <v>607</v>
      </c>
      <c r="B1564" s="238">
        <v>1141061</v>
      </c>
      <c r="C1564" s="238" t="s">
        <v>3336</v>
      </c>
      <c r="D1564">
        <v>114106</v>
      </c>
      <c r="E1564">
        <v>92.9</v>
      </c>
      <c r="G1564">
        <v>1</v>
      </c>
      <c r="H1564" s="238">
        <v>1</v>
      </c>
      <c r="I1564" t="s">
        <v>861</v>
      </c>
      <c r="J1564" t="s">
        <v>607</v>
      </c>
      <c r="K1564">
        <v>0</v>
      </c>
      <c r="L1564">
        <v>0</v>
      </c>
      <c r="M1564" t="s">
        <v>2552</v>
      </c>
      <c r="N1564" t="s">
        <v>2098</v>
      </c>
    </row>
    <row r="1565" spans="1:14" hidden="1" x14ac:dyDescent="0.25">
      <c r="A1565" t="s">
        <v>607</v>
      </c>
      <c r="B1565" s="238">
        <v>1141062</v>
      </c>
      <c r="C1565" s="238" t="s">
        <v>3337</v>
      </c>
      <c r="D1565">
        <v>114106</v>
      </c>
      <c r="E1565">
        <v>107.2</v>
      </c>
      <c r="G1565">
        <v>1</v>
      </c>
      <c r="H1565" s="238">
        <v>2</v>
      </c>
      <c r="I1565" t="s">
        <v>861</v>
      </c>
      <c r="J1565" t="s">
        <v>607</v>
      </c>
      <c r="K1565">
        <v>0</v>
      </c>
      <c r="L1565">
        <v>0</v>
      </c>
      <c r="M1565" t="s">
        <v>2552</v>
      </c>
      <c r="N1565" t="s">
        <v>2098</v>
      </c>
    </row>
    <row r="1566" spans="1:14" hidden="1" x14ac:dyDescent="0.25">
      <c r="A1566" t="s">
        <v>607</v>
      </c>
      <c r="B1566" s="238">
        <v>1141063</v>
      </c>
      <c r="C1566" s="238" t="s">
        <v>3338</v>
      </c>
      <c r="D1566">
        <v>114106</v>
      </c>
      <c r="E1566">
        <v>122.9</v>
      </c>
      <c r="G1566">
        <v>1</v>
      </c>
      <c r="H1566" s="238">
        <v>3</v>
      </c>
      <c r="I1566" t="s">
        <v>861</v>
      </c>
      <c r="J1566" t="s">
        <v>607</v>
      </c>
      <c r="K1566">
        <v>0</v>
      </c>
      <c r="L1566">
        <v>0</v>
      </c>
      <c r="M1566" t="s">
        <v>2552</v>
      </c>
      <c r="N1566" t="s">
        <v>2098</v>
      </c>
    </row>
    <row r="1567" spans="1:14" hidden="1" x14ac:dyDescent="0.25">
      <c r="A1567" t="s">
        <v>607</v>
      </c>
      <c r="B1567" s="238">
        <v>1141064</v>
      </c>
      <c r="C1567" s="238" t="s">
        <v>3339</v>
      </c>
      <c r="D1567">
        <v>114106</v>
      </c>
      <c r="E1567">
        <v>114.3</v>
      </c>
      <c r="G1567">
        <v>1</v>
      </c>
      <c r="H1567" s="238">
        <v>4</v>
      </c>
      <c r="I1567" t="s">
        <v>861</v>
      </c>
      <c r="J1567" t="s">
        <v>607</v>
      </c>
      <c r="K1567">
        <v>0</v>
      </c>
      <c r="L1567">
        <v>0</v>
      </c>
      <c r="M1567" t="s">
        <v>2552</v>
      </c>
      <c r="N1567" t="s">
        <v>2098</v>
      </c>
    </row>
    <row r="1568" spans="1:14" hidden="1" x14ac:dyDescent="0.25">
      <c r="A1568" t="s">
        <v>607</v>
      </c>
      <c r="B1568" s="238">
        <v>1141065</v>
      </c>
      <c r="C1568" s="238" t="s">
        <v>3340</v>
      </c>
      <c r="D1568">
        <v>114106</v>
      </c>
      <c r="E1568">
        <v>128.6</v>
      </c>
      <c r="G1568">
        <v>1</v>
      </c>
      <c r="H1568" s="238">
        <v>5</v>
      </c>
      <c r="I1568" t="s">
        <v>861</v>
      </c>
      <c r="J1568" t="s">
        <v>607</v>
      </c>
      <c r="K1568">
        <v>0</v>
      </c>
      <c r="L1568">
        <v>0</v>
      </c>
      <c r="M1568" t="s">
        <v>2552</v>
      </c>
      <c r="N1568" t="s">
        <v>2098</v>
      </c>
    </row>
    <row r="1569" spans="1:14" hidden="1" x14ac:dyDescent="0.25">
      <c r="A1569" t="s">
        <v>607</v>
      </c>
      <c r="B1569" s="238">
        <v>42081141061</v>
      </c>
      <c r="C1569" s="238" t="s">
        <v>298</v>
      </c>
      <c r="D1569">
        <v>114106</v>
      </c>
      <c r="E1569">
        <v>28</v>
      </c>
      <c r="G1569">
        <v>0</v>
      </c>
      <c r="H1569" s="238">
        <v>1</v>
      </c>
      <c r="I1569" t="s">
        <v>2628</v>
      </c>
      <c r="J1569" t="s">
        <v>607</v>
      </c>
      <c r="K1569">
        <v>4208</v>
      </c>
      <c r="L1569">
        <v>0</v>
      </c>
      <c r="M1569" t="s">
        <v>2552</v>
      </c>
      <c r="N1569" t="s">
        <v>2098</v>
      </c>
    </row>
    <row r="1570" spans="1:14" hidden="1" x14ac:dyDescent="0.25">
      <c r="A1570" t="s">
        <v>607</v>
      </c>
      <c r="B1570" s="238">
        <v>42081141062</v>
      </c>
      <c r="C1570" s="238" t="s">
        <v>298</v>
      </c>
      <c r="D1570">
        <v>114106</v>
      </c>
      <c r="E1570">
        <v>28</v>
      </c>
      <c r="G1570">
        <v>0</v>
      </c>
      <c r="H1570" s="238">
        <v>2</v>
      </c>
      <c r="I1570" t="s">
        <v>2628</v>
      </c>
      <c r="J1570" t="s">
        <v>607</v>
      </c>
      <c r="K1570">
        <v>4208</v>
      </c>
      <c r="L1570">
        <v>0</v>
      </c>
      <c r="M1570" t="s">
        <v>2552</v>
      </c>
      <c r="N1570" t="s">
        <v>2098</v>
      </c>
    </row>
    <row r="1571" spans="1:14" hidden="1" x14ac:dyDescent="0.25">
      <c r="A1571" t="s">
        <v>607</v>
      </c>
      <c r="B1571" s="238">
        <v>42081141063</v>
      </c>
      <c r="C1571" s="238" t="s">
        <v>298</v>
      </c>
      <c r="D1571">
        <v>114106</v>
      </c>
      <c r="E1571">
        <v>28</v>
      </c>
      <c r="G1571">
        <v>0</v>
      </c>
      <c r="H1571" s="238">
        <v>3</v>
      </c>
      <c r="I1571" t="s">
        <v>2628</v>
      </c>
      <c r="J1571" t="s">
        <v>607</v>
      </c>
      <c r="K1571">
        <v>4208</v>
      </c>
      <c r="L1571">
        <v>0</v>
      </c>
      <c r="M1571" t="s">
        <v>2552</v>
      </c>
      <c r="N1571" t="s">
        <v>2098</v>
      </c>
    </row>
    <row r="1572" spans="1:14" hidden="1" x14ac:dyDescent="0.25">
      <c r="A1572" t="s">
        <v>607</v>
      </c>
      <c r="B1572" s="238">
        <v>42081141064</v>
      </c>
      <c r="C1572" s="238" t="s">
        <v>298</v>
      </c>
      <c r="D1572">
        <v>114106</v>
      </c>
      <c r="E1572">
        <v>28</v>
      </c>
      <c r="G1572">
        <v>0</v>
      </c>
      <c r="H1572" s="238">
        <v>4</v>
      </c>
      <c r="I1572" t="s">
        <v>2628</v>
      </c>
      <c r="J1572" t="s">
        <v>607</v>
      </c>
      <c r="K1572">
        <v>4208</v>
      </c>
      <c r="L1572">
        <v>0</v>
      </c>
      <c r="M1572" t="s">
        <v>2552</v>
      </c>
      <c r="N1572" t="s">
        <v>2098</v>
      </c>
    </row>
    <row r="1573" spans="1:14" hidden="1" x14ac:dyDescent="0.25">
      <c r="A1573" t="s">
        <v>607</v>
      </c>
      <c r="B1573" s="238">
        <v>42081141065</v>
      </c>
      <c r="C1573" s="238" t="s">
        <v>298</v>
      </c>
      <c r="D1573">
        <v>114106</v>
      </c>
      <c r="E1573">
        <v>28</v>
      </c>
      <c r="G1573">
        <v>0</v>
      </c>
      <c r="H1573" s="238">
        <v>5</v>
      </c>
      <c r="I1573" t="s">
        <v>2628</v>
      </c>
      <c r="J1573" t="s">
        <v>607</v>
      </c>
      <c r="K1573">
        <v>4208</v>
      </c>
      <c r="L1573">
        <v>0</v>
      </c>
      <c r="M1573" t="s">
        <v>2552</v>
      </c>
      <c r="N1573" t="s">
        <v>2098</v>
      </c>
    </row>
    <row r="1574" spans="1:14" hidden="1" x14ac:dyDescent="0.25">
      <c r="A1574" t="s">
        <v>1990</v>
      </c>
      <c r="B1574" s="238">
        <v>42081141081</v>
      </c>
      <c r="C1574" s="233"/>
      <c r="D1574">
        <v>114108</v>
      </c>
      <c r="E1574">
        <v>14.7</v>
      </c>
      <c r="G1574">
        <v>0</v>
      </c>
      <c r="H1574" s="238">
        <v>1</v>
      </c>
      <c r="I1574" t="s">
        <v>86</v>
      </c>
      <c r="J1574" t="s">
        <v>1990</v>
      </c>
      <c r="K1574">
        <v>4208</v>
      </c>
      <c r="L1574">
        <v>0</v>
      </c>
      <c r="M1574" t="s">
        <v>2552</v>
      </c>
      <c r="N1574" t="s">
        <v>2098</v>
      </c>
    </row>
    <row r="1575" spans="1:14" hidden="1" x14ac:dyDescent="0.25">
      <c r="A1575" t="s">
        <v>1990</v>
      </c>
      <c r="B1575" s="238">
        <v>42081141082</v>
      </c>
      <c r="C1575" s="233"/>
      <c r="D1575">
        <v>114108</v>
      </c>
      <c r="E1575">
        <v>14.7</v>
      </c>
      <c r="G1575">
        <v>0</v>
      </c>
      <c r="H1575" s="238">
        <v>2</v>
      </c>
      <c r="I1575" t="s">
        <v>86</v>
      </c>
      <c r="J1575" t="s">
        <v>1990</v>
      </c>
      <c r="K1575">
        <v>4208</v>
      </c>
      <c r="L1575">
        <v>0</v>
      </c>
      <c r="M1575" t="s">
        <v>2552</v>
      </c>
      <c r="N1575" t="s">
        <v>2098</v>
      </c>
    </row>
    <row r="1576" spans="1:14" hidden="1" x14ac:dyDescent="0.25">
      <c r="A1576" t="s">
        <v>1990</v>
      </c>
      <c r="B1576" s="238">
        <v>42081141083</v>
      </c>
      <c r="C1576" s="233"/>
      <c r="D1576">
        <v>114108</v>
      </c>
      <c r="E1576">
        <v>14.7</v>
      </c>
      <c r="G1576">
        <v>0</v>
      </c>
      <c r="H1576" s="238">
        <v>3</v>
      </c>
      <c r="I1576" t="s">
        <v>86</v>
      </c>
      <c r="J1576" t="s">
        <v>1990</v>
      </c>
      <c r="K1576">
        <v>4208</v>
      </c>
      <c r="L1576">
        <v>0</v>
      </c>
      <c r="M1576" t="s">
        <v>2552</v>
      </c>
      <c r="N1576" t="s">
        <v>2098</v>
      </c>
    </row>
    <row r="1577" spans="1:14" hidden="1" x14ac:dyDescent="0.25">
      <c r="A1577" t="s">
        <v>1990</v>
      </c>
      <c r="B1577" s="238">
        <v>42081141084</v>
      </c>
      <c r="C1577" s="233"/>
      <c r="D1577">
        <v>114108</v>
      </c>
      <c r="E1577">
        <v>14.7</v>
      </c>
      <c r="G1577">
        <v>0</v>
      </c>
      <c r="H1577" s="238">
        <v>4</v>
      </c>
      <c r="I1577" t="s">
        <v>86</v>
      </c>
      <c r="J1577" t="s">
        <v>1990</v>
      </c>
      <c r="K1577">
        <v>4208</v>
      </c>
      <c r="L1577">
        <v>0</v>
      </c>
      <c r="M1577" t="s">
        <v>2552</v>
      </c>
      <c r="N1577" t="s">
        <v>2098</v>
      </c>
    </row>
    <row r="1578" spans="1:14" hidden="1" x14ac:dyDescent="0.25">
      <c r="A1578" t="s">
        <v>1990</v>
      </c>
      <c r="B1578" s="238">
        <v>42081141085</v>
      </c>
      <c r="C1578" s="233"/>
      <c r="D1578">
        <v>114108</v>
      </c>
      <c r="E1578">
        <v>14.7</v>
      </c>
      <c r="G1578">
        <v>0</v>
      </c>
      <c r="H1578" s="238">
        <v>5</v>
      </c>
      <c r="I1578" t="s">
        <v>86</v>
      </c>
      <c r="J1578" t="s">
        <v>1990</v>
      </c>
      <c r="K1578">
        <v>4208</v>
      </c>
      <c r="L1578">
        <v>0</v>
      </c>
      <c r="M1578" t="s">
        <v>2552</v>
      </c>
      <c r="N1578" t="s">
        <v>2098</v>
      </c>
    </row>
    <row r="1579" spans="1:14" hidden="1" x14ac:dyDescent="0.25">
      <c r="A1579" t="s">
        <v>615</v>
      </c>
      <c r="B1579" s="238">
        <v>1141081</v>
      </c>
      <c r="C1579" s="233">
        <v>1141081</v>
      </c>
      <c r="D1579">
        <v>114108</v>
      </c>
      <c r="E1579">
        <v>38.1</v>
      </c>
      <c r="G1579">
        <v>1</v>
      </c>
      <c r="H1579" s="238">
        <v>1</v>
      </c>
      <c r="I1579" t="s">
        <v>86</v>
      </c>
      <c r="J1579" t="s">
        <v>615</v>
      </c>
      <c r="K1579">
        <v>0</v>
      </c>
      <c r="L1579">
        <v>0</v>
      </c>
      <c r="M1579" t="s">
        <v>2552</v>
      </c>
      <c r="N1579" t="s">
        <v>2098</v>
      </c>
    </row>
    <row r="1580" spans="1:14" hidden="1" x14ac:dyDescent="0.25">
      <c r="A1580" t="s">
        <v>615</v>
      </c>
      <c r="B1580" s="238">
        <v>1141082</v>
      </c>
      <c r="C1580" s="233">
        <v>1141082</v>
      </c>
      <c r="D1580">
        <v>114108</v>
      </c>
      <c r="E1580">
        <v>43.5</v>
      </c>
      <c r="G1580">
        <v>1</v>
      </c>
      <c r="H1580" s="238">
        <v>2</v>
      </c>
      <c r="I1580" t="s">
        <v>86</v>
      </c>
      <c r="J1580" t="s">
        <v>615</v>
      </c>
      <c r="K1580">
        <v>0</v>
      </c>
      <c r="L1580">
        <v>0</v>
      </c>
      <c r="M1580" t="s">
        <v>2552</v>
      </c>
      <c r="N1580" t="s">
        <v>2098</v>
      </c>
    </row>
    <row r="1581" spans="1:14" hidden="1" x14ac:dyDescent="0.25">
      <c r="A1581" t="s">
        <v>615</v>
      </c>
      <c r="B1581" s="238">
        <v>1141083</v>
      </c>
      <c r="C1581" s="233">
        <v>1141083</v>
      </c>
      <c r="D1581">
        <v>114108</v>
      </c>
      <c r="E1581">
        <v>49</v>
      </c>
      <c r="G1581">
        <v>1</v>
      </c>
      <c r="H1581" s="238">
        <v>3</v>
      </c>
      <c r="I1581" t="s">
        <v>86</v>
      </c>
      <c r="J1581" t="s">
        <v>615</v>
      </c>
      <c r="K1581">
        <v>0</v>
      </c>
      <c r="L1581">
        <v>0</v>
      </c>
      <c r="M1581" t="s">
        <v>2552</v>
      </c>
      <c r="N1581" t="s">
        <v>2098</v>
      </c>
    </row>
    <row r="1582" spans="1:14" hidden="1" x14ac:dyDescent="0.25">
      <c r="A1582" t="s">
        <v>615</v>
      </c>
      <c r="B1582" s="238">
        <v>1141084</v>
      </c>
      <c r="C1582" s="233">
        <v>1141084</v>
      </c>
      <c r="D1582">
        <v>114108</v>
      </c>
      <c r="E1582">
        <v>45.7</v>
      </c>
      <c r="G1582">
        <v>1</v>
      </c>
      <c r="H1582" s="238">
        <v>4</v>
      </c>
      <c r="I1582" t="s">
        <v>86</v>
      </c>
      <c r="J1582" t="s">
        <v>615</v>
      </c>
      <c r="K1582">
        <v>0</v>
      </c>
      <c r="L1582">
        <v>0</v>
      </c>
      <c r="M1582" t="s">
        <v>2552</v>
      </c>
      <c r="N1582" t="s">
        <v>2098</v>
      </c>
    </row>
    <row r="1583" spans="1:14" hidden="1" x14ac:dyDescent="0.25">
      <c r="A1583" t="s">
        <v>615</v>
      </c>
      <c r="B1583" s="238">
        <v>1141085</v>
      </c>
      <c r="C1583" s="233">
        <v>1141085</v>
      </c>
      <c r="D1583">
        <v>114108</v>
      </c>
      <c r="E1583">
        <v>52.2</v>
      </c>
      <c r="G1583">
        <v>1</v>
      </c>
      <c r="H1583" s="238">
        <v>5</v>
      </c>
      <c r="I1583" t="s">
        <v>86</v>
      </c>
      <c r="J1583" t="s">
        <v>615</v>
      </c>
      <c r="K1583">
        <v>0</v>
      </c>
      <c r="L1583">
        <v>0</v>
      </c>
      <c r="M1583" t="s">
        <v>2552</v>
      </c>
      <c r="N1583" t="s">
        <v>2098</v>
      </c>
    </row>
    <row r="1584" spans="1:14" hidden="1" x14ac:dyDescent="0.25">
      <c r="A1584" t="s">
        <v>607</v>
      </c>
      <c r="B1584" s="238">
        <v>1141101</v>
      </c>
      <c r="C1584" s="238" t="s">
        <v>3341</v>
      </c>
      <c r="D1584">
        <v>114110</v>
      </c>
      <c r="E1584">
        <v>32.700000000000003</v>
      </c>
      <c r="G1584">
        <v>1</v>
      </c>
      <c r="H1584" s="238">
        <v>1</v>
      </c>
      <c r="I1584" t="s">
        <v>88</v>
      </c>
      <c r="J1584" t="s">
        <v>607</v>
      </c>
      <c r="K1584">
        <v>0</v>
      </c>
      <c r="L1584">
        <v>0</v>
      </c>
      <c r="M1584" t="s">
        <v>2552</v>
      </c>
      <c r="N1584" t="s">
        <v>2098</v>
      </c>
    </row>
    <row r="1585" spans="1:14" hidden="1" x14ac:dyDescent="0.25">
      <c r="A1585" t="s">
        <v>607</v>
      </c>
      <c r="B1585" s="238">
        <v>1141102</v>
      </c>
      <c r="C1585" s="238" t="s">
        <v>3342</v>
      </c>
      <c r="D1585">
        <v>114110</v>
      </c>
      <c r="E1585">
        <v>38.1</v>
      </c>
      <c r="G1585">
        <v>1</v>
      </c>
      <c r="H1585" s="238">
        <v>2</v>
      </c>
      <c r="I1585" t="s">
        <v>88</v>
      </c>
      <c r="J1585" t="s">
        <v>607</v>
      </c>
      <c r="K1585">
        <v>0</v>
      </c>
      <c r="L1585">
        <v>0</v>
      </c>
      <c r="M1585" t="s">
        <v>2552</v>
      </c>
      <c r="N1585" t="s">
        <v>2098</v>
      </c>
    </row>
    <row r="1586" spans="1:14" hidden="1" x14ac:dyDescent="0.25">
      <c r="A1586" t="s">
        <v>607</v>
      </c>
      <c r="B1586" s="238">
        <v>1141103</v>
      </c>
      <c r="C1586" s="238" t="s">
        <v>3343</v>
      </c>
      <c r="D1586">
        <v>114110</v>
      </c>
      <c r="E1586">
        <v>43.5</v>
      </c>
      <c r="G1586">
        <v>1</v>
      </c>
      <c r="H1586" s="238">
        <v>3</v>
      </c>
      <c r="I1586" t="s">
        <v>88</v>
      </c>
      <c r="J1586" t="s">
        <v>607</v>
      </c>
      <c r="K1586">
        <v>0</v>
      </c>
      <c r="L1586">
        <v>0</v>
      </c>
      <c r="M1586" t="s">
        <v>2552</v>
      </c>
      <c r="N1586" t="s">
        <v>2098</v>
      </c>
    </row>
    <row r="1587" spans="1:14" hidden="1" x14ac:dyDescent="0.25">
      <c r="A1587" t="s">
        <v>607</v>
      </c>
      <c r="B1587" s="238">
        <v>1141104</v>
      </c>
      <c r="C1587" s="238" t="s">
        <v>3344</v>
      </c>
      <c r="D1587">
        <v>114110</v>
      </c>
      <c r="E1587">
        <v>41.4</v>
      </c>
      <c r="G1587">
        <v>1</v>
      </c>
      <c r="H1587" s="238">
        <v>4</v>
      </c>
      <c r="I1587" t="s">
        <v>88</v>
      </c>
      <c r="J1587" t="s">
        <v>607</v>
      </c>
      <c r="K1587">
        <v>0</v>
      </c>
      <c r="L1587">
        <v>0</v>
      </c>
      <c r="M1587" t="s">
        <v>2552</v>
      </c>
      <c r="N1587" t="s">
        <v>2098</v>
      </c>
    </row>
    <row r="1588" spans="1:14" hidden="1" x14ac:dyDescent="0.25">
      <c r="A1588" t="s">
        <v>607</v>
      </c>
      <c r="B1588" s="238">
        <v>1141105</v>
      </c>
      <c r="C1588" s="238" t="s">
        <v>3345</v>
      </c>
      <c r="D1588">
        <v>114110</v>
      </c>
      <c r="E1588">
        <v>49</v>
      </c>
      <c r="G1588">
        <v>1</v>
      </c>
      <c r="H1588" s="238">
        <v>5</v>
      </c>
      <c r="I1588" t="s">
        <v>88</v>
      </c>
      <c r="J1588" t="s">
        <v>607</v>
      </c>
      <c r="K1588">
        <v>0</v>
      </c>
      <c r="L1588">
        <v>0</v>
      </c>
      <c r="M1588" t="s">
        <v>2552</v>
      </c>
      <c r="N1588" t="s">
        <v>2098</v>
      </c>
    </row>
    <row r="1589" spans="1:14" hidden="1" x14ac:dyDescent="0.25">
      <c r="A1589" t="s">
        <v>607</v>
      </c>
      <c r="B1589" s="238">
        <v>42081141101</v>
      </c>
      <c r="C1589" s="233"/>
      <c r="D1589">
        <v>114110</v>
      </c>
      <c r="E1589">
        <v>13.3</v>
      </c>
      <c r="G1589">
        <v>0</v>
      </c>
      <c r="H1589" s="238">
        <v>1</v>
      </c>
      <c r="I1589" t="s">
        <v>88</v>
      </c>
      <c r="J1589" t="s">
        <v>607</v>
      </c>
      <c r="K1589">
        <v>4208</v>
      </c>
      <c r="L1589">
        <v>0</v>
      </c>
      <c r="M1589" t="s">
        <v>2552</v>
      </c>
      <c r="N1589" t="s">
        <v>2098</v>
      </c>
    </row>
    <row r="1590" spans="1:14" hidden="1" x14ac:dyDescent="0.25">
      <c r="A1590" t="s">
        <v>607</v>
      </c>
      <c r="B1590" s="238">
        <v>42081141102</v>
      </c>
      <c r="C1590" s="233"/>
      <c r="D1590">
        <v>114110</v>
      </c>
      <c r="E1590">
        <v>13.3</v>
      </c>
      <c r="G1590">
        <v>0</v>
      </c>
      <c r="H1590" s="238">
        <v>2</v>
      </c>
      <c r="I1590" t="s">
        <v>88</v>
      </c>
      <c r="J1590" t="s">
        <v>607</v>
      </c>
      <c r="K1590">
        <v>4208</v>
      </c>
      <c r="L1590">
        <v>0</v>
      </c>
      <c r="M1590" t="s">
        <v>2552</v>
      </c>
      <c r="N1590" t="s">
        <v>2098</v>
      </c>
    </row>
    <row r="1591" spans="1:14" hidden="1" x14ac:dyDescent="0.25">
      <c r="A1591" t="s">
        <v>607</v>
      </c>
      <c r="B1591" s="238">
        <v>42081141103</v>
      </c>
      <c r="C1591" s="233"/>
      <c r="D1591">
        <v>114110</v>
      </c>
      <c r="E1591">
        <v>13.3</v>
      </c>
      <c r="G1591">
        <v>0</v>
      </c>
      <c r="H1591" s="238">
        <v>3</v>
      </c>
      <c r="I1591" t="s">
        <v>88</v>
      </c>
      <c r="J1591" t="s">
        <v>607</v>
      </c>
      <c r="K1591">
        <v>4208</v>
      </c>
      <c r="L1591">
        <v>0</v>
      </c>
      <c r="M1591" t="s">
        <v>2552</v>
      </c>
      <c r="N1591" t="s">
        <v>2098</v>
      </c>
    </row>
    <row r="1592" spans="1:14" hidden="1" x14ac:dyDescent="0.25">
      <c r="A1592" t="s">
        <v>607</v>
      </c>
      <c r="B1592" s="238">
        <v>42081141104</v>
      </c>
      <c r="C1592" s="233"/>
      <c r="D1592">
        <v>114110</v>
      </c>
      <c r="E1592">
        <v>13.3</v>
      </c>
      <c r="G1592">
        <v>0</v>
      </c>
      <c r="H1592" s="238">
        <v>4</v>
      </c>
      <c r="I1592" t="s">
        <v>88</v>
      </c>
      <c r="J1592" t="s">
        <v>607</v>
      </c>
      <c r="K1592">
        <v>4208</v>
      </c>
      <c r="L1592">
        <v>0</v>
      </c>
      <c r="M1592" t="s">
        <v>2552</v>
      </c>
      <c r="N1592" t="s">
        <v>2098</v>
      </c>
    </row>
    <row r="1593" spans="1:14" hidden="1" x14ac:dyDescent="0.25">
      <c r="A1593" t="s">
        <v>607</v>
      </c>
      <c r="B1593" s="238">
        <v>42081141105</v>
      </c>
      <c r="C1593" s="233"/>
      <c r="D1593">
        <v>114110</v>
      </c>
      <c r="E1593">
        <v>13.3</v>
      </c>
      <c r="G1593">
        <v>0</v>
      </c>
      <c r="H1593" s="238">
        <v>5</v>
      </c>
      <c r="I1593" t="s">
        <v>88</v>
      </c>
      <c r="J1593" t="s">
        <v>607</v>
      </c>
      <c r="K1593">
        <v>4208</v>
      </c>
      <c r="L1593">
        <v>0</v>
      </c>
      <c r="M1593" t="s">
        <v>2552</v>
      </c>
      <c r="N1593" t="s">
        <v>2098</v>
      </c>
    </row>
    <row r="1594" spans="1:14" hidden="1" x14ac:dyDescent="0.25">
      <c r="A1594" t="s">
        <v>432</v>
      </c>
      <c r="B1594" s="238">
        <v>1130521</v>
      </c>
      <c r="C1594" s="233">
        <v>1130521</v>
      </c>
      <c r="D1594">
        <v>113052</v>
      </c>
      <c r="E1594">
        <v>825</v>
      </c>
      <c r="G1594">
        <v>1</v>
      </c>
      <c r="H1594" s="238">
        <v>1</v>
      </c>
      <c r="I1594" t="s">
        <v>182</v>
      </c>
      <c r="J1594" t="s">
        <v>432</v>
      </c>
      <c r="K1594">
        <v>0</v>
      </c>
      <c r="L1594">
        <v>0</v>
      </c>
      <c r="M1594" t="s">
        <v>2543</v>
      </c>
      <c r="N1594" t="s">
        <v>2643</v>
      </c>
    </row>
    <row r="1595" spans="1:14" hidden="1" x14ac:dyDescent="0.25">
      <c r="A1595" t="s">
        <v>432</v>
      </c>
      <c r="B1595" s="238">
        <v>1130522</v>
      </c>
      <c r="C1595" s="233">
        <v>1130522</v>
      </c>
      <c r="D1595">
        <v>113052</v>
      </c>
      <c r="E1595">
        <v>915</v>
      </c>
      <c r="G1595">
        <v>1</v>
      </c>
      <c r="H1595" s="238">
        <v>2</v>
      </c>
      <c r="I1595" t="s">
        <v>182</v>
      </c>
      <c r="J1595" t="s">
        <v>432</v>
      </c>
      <c r="K1595">
        <v>0</v>
      </c>
      <c r="L1595">
        <v>0</v>
      </c>
      <c r="M1595" t="s">
        <v>2543</v>
      </c>
      <c r="N1595" t="s">
        <v>2643</v>
      </c>
    </row>
    <row r="1596" spans="1:14" hidden="1" x14ac:dyDescent="0.25">
      <c r="A1596" t="s">
        <v>432</v>
      </c>
      <c r="B1596" s="238">
        <v>1130523</v>
      </c>
      <c r="C1596" s="233">
        <v>1130523</v>
      </c>
      <c r="D1596">
        <v>113052</v>
      </c>
      <c r="E1596">
        <v>1010</v>
      </c>
      <c r="G1596">
        <v>1</v>
      </c>
      <c r="H1596" s="238">
        <v>3</v>
      </c>
      <c r="I1596" t="s">
        <v>182</v>
      </c>
      <c r="J1596" t="s">
        <v>432</v>
      </c>
      <c r="K1596">
        <v>0</v>
      </c>
      <c r="L1596">
        <v>0</v>
      </c>
      <c r="M1596" t="s">
        <v>2543</v>
      </c>
      <c r="N1596" t="s">
        <v>2643</v>
      </c>
    </row>
    <row r="1597" spans="1:14" hidden="1" x14ac:dyDescent="0.25">
      <c r="A1597" t="s">
        <v>432</v>
      </c>
      <c r="B1597" s="238">
        <v>1130524</v>
      </c>
      <c r="C1597" s="233">
        <v>1130524</v>
      </c>
      <c r="D1597">
        <v>113052</v>
      </c>
      <c r="E1597">
        <v>965</v>
      </c>
      <c r="G1597">
        <v>1</v>
      </c>
      <c r="H1597" s="238">
        <v>4</v>
      </c>
      <c r="I1597" t="s">
        <v>182</v>
      </c>
      <c r="J1597" t="s">
        <v>432</v>
      </c>
      <c r="K1597">
        <v>0</v>
      </c>
      <c r="L1597">
        <v>0</v>
      </c>
      <c r="M1597" t="s">
        <v>2543</v>
      </c>
      <c r="N1597" t="s">
        <v>2643</v>
      </c>
    </row>
    <row r="1598" spans="1:14" hidden="1" x14ac:dyDescent="0.25">
      <c r="A1598" t="s">
        <v>432</v>
      </c>
      <c r="B1598" s="238">
        <v>1130525</v>
      </c>
      <c r="C1598" s="233">
        <v>1130525</v>
      </c>
      <c r="D1598">
        <v>113052</v>
      </c>
      <c r="E1598">
        <v>1065</v>
      </c>
      <c r="G1598">
        <v>1</v>
      </c>
      <c r="H1598" s="238">
        <v>5</v>
      </c>
      <c r="I1598" t="s">
        <v>182</v>
      </c>
      <c r="J1598" t="s">
        <v>432</v>
      </c>
      <c r="K1598">
        <v>0</v>
      </c>
      <c r="L1598">
        <v>0</v>
      </c>
      <c r="M1598" t="s">
        <v>2543</v>
      </c>
      <c r="N1598" t="s">
        <v>2643</v>
      </c>
    </row>
    <row r="1599" spans="1:14" hidden="1" x14ac:dyDescent="0.25">
      <c r="A1599" t="s">
        <v>432</v>
      </c>
      <c r="B1599" s="238">
        <v>1130531</v>
      </c>
      <c r="C1599" s="233">
        <v>1130531</v>
      </c>
      <c r="D1599">
        <v>113053</v>
      </c>
      <c r="F1599" t="s">
        <v>397</v>
      </c>
      <c r="G1599">
        <v>0</v>
      </c>
      <c r="H1599" s="238">
        <v>1</v>
      </c>
      <c r="I1599" t="s">
        <v>574</v>
      </c>
      <c r="J1599" t="s">
        <v>432</v>
      </c>
      <c r="K1599">
        <v>0</v>
      </c>
      <c r="L1599">
        <v>0</v>
      </c>
      <c r="M1599" t="s">
        <v>2543</v>
      </c>
      <c r="N1599" t="s">
        <v>2643</v>
      </c>
    </row>
    <row r="1600" spans="1:14" hidden="1" x14ac:dyDescent="0.25">
      <c r="A1600" t="s">
        <v>432</v>
      </c>
      <c r="B1600" s="238">
        <v>1130532</v>
      </c>
      <c r="C1600" s="233">
        <v>1130532</v>
      </c>
      <c r="D1600">
        <v>113053</v>
      </c>
      <c r="F1600" t="s">
        <v>397</v>
      </c>
      <c r="G1600">
        <v>0</v>
      </c>
      <c r="H1600" s="238">
        <v>2</v>
      </c>
      <c r="I1600" t="s">
        <v>574</v>
      </c>
      <c r="J1600" t="s">
        <v>432</v>
      </c>
      <c r="K1600">
        <v>0</v>
      </c>
      <c r="L1600">
        <v>0</v>
      </c>
      <c r="M1600" t="s">
        <v>2543</v>
      </c>
      <c r="N1600" t="s">
        <v>2643</v>
      </c>
    </row>
    <row r="1601" spans="1:14" hidden="1" x14ac:dyDescent="0.25">
      <c r="A1601" t="s">
        <v>432</v>
      </c>
      <c r="B1601" s="238">
        <v>1130533</v>
      </c>
      <c r="C1601" s="233">
        <v>1130533</v>
      </c>
      <c r="D1601">
        <v>113053</v>
      </c>
      <c r="F1601" t="s">
        <v>397</v>
      </c>
      <c r="G1601">
        <v>0</v>
      </c>
      <c r="H1601" s="238">
        <v>3</v>
      </c>
      <c r="I1601" t="s">
        <v>574</v>
      </c>
      <c r="J1601" t="s">
        <v>432</v>
      </c>
      <c r="K1601">
        <v>0</v>
      </c>
      <c r="L1601">
        <v>0</v>
      </c>
      <c r="M1601" t="s">
        <v>2543</v>
      </c>
      <c r="N1601" t="s">
        <v>2643</v>
      </c>
    </row>
    <row r="1602" spans="1:14" hidden="1" x14ac:dyDescent="0.25">
      <c r="A1602" t="s">
        <v>432</v>
      </c>
      <c r="B1602" s="238">
        <v>1130534</v>
      </c>
      <c r="C1602" s="233">
        <v>1130534</v>
      </c>
      <c r="D1602">
        <v>113053</v>
      </c>
      <c r="F1602" t="s">
        <v>397</v>
      </c>
      <c r="G1602">
        <v>0</v>
      </c>
      <c r="H1602" s="238">
        <v>4</v>
      </c>
      <c r="I1602" t="s">
        <v>574</v>
      </c>
      <c r="J1602" t="s">
        <v>432</v>
      </c>
      <c r="K1602">
        <v>0</v>
      </c>
      <c r="L1602">
        <v>0</v>
      </c>
      <c r="M1602" t="s">
        <v>2543</v>
      </c>
      <c r="N1602" t="s">
        <v>2643</v>
      </c>
    </row>
    <row r="1603" spans="1:14" hidden="1" x14ac:dyDescent="0.25">
      <c r="A1603" t="s">
        <v>432</v>
      </c>
      <c r="B1603" s="238">
        <v>1130535</v>
      </c>
      <c r="C1603" s="233">
        <v>1130535</v>
      </c>
      <c r="D1603">
        <v>113053</v>
      </c>
      <c r="F1603" t="s">
        <v>397</v>
      </c>
      <c r="G1603">
        <v>0</v>
      </c>
      <c r="H1603" s="238">
        <v>5</v>
      </c>
      <c r="I1603" t="s">
        <v>574</v>
      </c>
      <c r="J1603" t="s">
        <v>432</v>
      </c>
      <c r="K1603">
        <v>0</v>
      </c>
      <c r="L1603">
        <v>0</v>
      </c>
      <c r="M1603" t="s">
        <v>2543</v>
      </c>
      <c r="N1603" t="s">
        <v>2643</v>
      </c>
    </row>
    <row r="1604" spans="1:14" hidden="1" x14ac:dyDescent="0.25">
      <c r="A1604" t="s">
        <v>448</v>
      </c>
      <c r="B1604" s="238">
        <v>1160261</v>
      </c>
      <c r="C1604" s="238" t="s">
        <v>3346</v>
      </c>
      <c r="D1604">
        <v>116026</v>
      </c>
      <c r="F1604" t="s">
        <v>943</v>
      </c>
      <c r="G1604">
        <v>1</v>
      </c>
      <c r="H1604" s="238">
        <v>1</v>
      </c>
      <c r="I1604" t="s">
        <v>944</v>
      </c>
      <c r="J1604" t="s">
        <v>448</v>
      </c>
      <c r="K1604">
        <v>0</v>
      </c>
      <c r="L1604">
        <v>0</v>
      </c>
      <c r="M1604" t="s">
        <v>2571</v>
      </c>
      <c r="N1604" t="s">
        <v>2580</v>
      </c>
    </row>
    <row r="1605" spans="1:14" hidden="1" x14ac:dyDescent="0.25">
      <c r="A1605" t="s">
        <v>448</v>
      </c>
      <c r="B1605" s="238">
        <v>1160262</v>
      </c>
      <c r="C1605" s="233">
        <v>1160262</v>
      </c>
      <c r="D1605">
        <v>116026</v>
      </c>
      <c r="F1605" t="s">
        <v>943</v>
      </c>
      <c r="G1605">
        <v>1</v>
      </c>
      <c r="H1605" s="238">
        <v>2</v>
      </c>
      <c r="I1605" t="s">
        <v>944</v>
      </c>
      <c r="J1605" t="s">
        <v>448</v>
      </c>
      <c r="K1605">
        <v>0</v>
      </c>
      <c r="L1605">
        <v>0</v>
      </c>
      <c r="M1605" t="s">
        <v>2571</v>
      </c>
      <c r="N1605" t="s">
        <v>2580</v>
      </c>
    </row>
    <row r="1606" spans="1:14" hidden="1" x14ac:dyDescent="0.25">
      <c r="A1606" t="s">
        <v>448</v>
      </c>
      <c r="B1606" s="238">
        <v>1160263</v>
      </c>
      <c r="C1606" s="233">
        <v>1160263</v>
      </c>
      <c r="D1606">
        <v>116026</v>
      </c>
      <c r="F1606" t="s">
        <v>943</v>
      </c>
      <c r="G1606">
        <v>1</v>
      </c>
      <c r="H1606" s="238">
        <v>3</v>
      </c>
      <c r="I1606" t="s">
        <v>944</v>
      </c>
      <c r="J1606" t="s">
        <v>448</v>
      </c>
      <c r="K1606">
        <v>0</v>
      </c>
      <c r="L1606">
        <v>0</v>
      </c>
      <c r="M1606" t="s">
        <v>2571</v>
      </c>
      <c r="N1606" t="s">
        <v>2580</v>
      </c>
    </row>
    <row r="1607" spans="1:14" hidden="1" x14ac:dyDescent="0.25">
      <c r="A1607" t="s">
        <v>448</v>
      </c>
      <c r="B1607" s="238">
        <v>1160264</v>
      </c>
      <c r="C1607" s="233">
        <v>1160264</v>
      </c>
      <c r="D1607">
        <v>116026</v>
      </c>
      <c r="F1607" t="s">
        <v>943</v>
      </c>
      <c r="G1607">
        <v>1</v>
      </c>
      <c r="H1607" s="238">
        <v>4</v>
      </c>
      <c r="I1607" t="s">
        <v>944</v>
      </c>
      <c r="J1607" t="s">
        <v>448</v>
      </c>
      <c r="K1607">
        <v>0</v>
      </c>
      <c r="L1607">
        <v>0</v>
      </c>
      <c r="M1607" t="s">
        <v>2571</v>
      </c>
      <c r="N1607" t="s">
        <v>2580</v>
      </c>
    </row>
    <row r="1608" spans="1:14" hidden="1" x14ac:dyDescent="0.25">
      <c r="A1608" t="s">
        <v>448</v>
      </c>
      <c r="B1608" s="238">
        <v>1160265</v>
      </c>
      <c r="C1608" s="233">
        <v>1160265</v>
      </c>
      <c r="D1608">
        <v>116026</v>
      </c>
      <c r="F1608" t="s">
        <v>943</v>
      </c>
      <c r="G1608">
        <v>1</v>
      </c>
      <c r="H1608" s="238">
        <v>5</v>
      </c>
      <c r="I1608" t="s">
        <v>944</v>
      </c>
      <c r="J1608" t="s">
        <v>448</v>
      </c>
      <c r="K1608">
        <v>0</v>
      </c>
      <c r="L1608">
        <v>0</v>
      </c>
      <c r="M1608" t="s">
        <v>2571</v>
      </c>
      <c r="N1608" t="s">
        <v>2580</v>
      </c>
    </row>
    <row r="1609" spans="1:14" hidden="1" x14ac:dyDescent="0.25">
      <c r="A1609" t="s">
        <v>448</v>
      </c>
      <c r="B1609" s="238">
        <v>24011160262</v>
      </c>
      <c r="C1609" s="233"/>
      <c r="D1609">
        <v>116026</v>
      </c>
      <c r="E1609">
        <v>593.75</v>
      </c>
      <c r="G1609">
        <v>0</v>
      </c>
      <c r="H1609" s="238">
        <v>2</v>
      </c>
      <c r="I1609" t="s">
        <v>3015</v>
      </c>
      <c r="J1609" t="s">
        <v>448</v>
      </c>
      <c r="K1609">
        <v>2401</v>
      </c>
      <c r="L1609">
        <v>0</v>
      </c>
      <c r="M1609" t="s">
        <v>2571</v>
      </c>
      <c r="N1609" t="s">
        <v>2580</v>
      </c>
    </row>
    <row r="1610" spans="1:14" hidden="1" x14ac:dyDescent="0.25">
      <c r="A1610" t="s">
        <v>244</v>
      </c>
      <c r="B1610" s="238">
        <v>1160361</v>
      </c>
      <c r="C1610" s="233">
        <v>1160361</v>
      </c>
      <c r="D1610">
        <v>116036</v>
      </c>
      <c r="F1610" t="s">
        <v>397</v>
      </c>
      <c r="G1610">
        <v>0</v>
      </c>
      <c r="H1610" s="238">
        <v>1</v>
      </c>
      <c r="I1610" t="s">
        <v>965</v>
      </c>
      <c r="J1610" t="s">
        <v>244</v>
      </c>
      <c r="K1610">
        <v>0</v>
      </c>
      <c r="L1610">
        <v>0</v>
      </c>
      <c r="M1610" t="s">
        <v>2571</v>
      </c>
      <c r="N1610" t="s">
        <v>2580</v>
      </c>
    </row>
    <row r="1611" spans="1:14" hidden="1" x14ac:dyDescent="0.25">
      <c r="A1611" t="s">
        <v>244</v>
      </c>
      <c r="B1611" s="238">
        <v>1160362</v>
      </c>
      <c r="C1611" s="233">
        <v>1160362</v>
      </c>
      <c r="D1611">
        <v>116036</v>
      </c>
      <c r="F1611" t="s">
        <v>397</v>
      </c>
      <c r="G1611">
        <v>0</v>
      </c>
      <c r="H1611" s="238">
        <v>2</v>
      </c>
      <c r="I1611" t="s">
        <v>965</v>
      </c>
      <c r="J1611" t="s">
        <v>244</v>
      </c>
      <c r="K1611">
        <v>0</v>
      </c>
      <c r="L1611">
        <v>0</v>
      </c>
      <c r="M1611" t="s">
        <v>2571</v>
      </c>
      <c r="N1611" t="s">
        <v>2580</v>
      </c>
    </row>
    <row r="1612" spans="1:14" hidden="1" x14ac:dyDescent="0.25">
      <c r="A1612" t="s">
        <v>244</v>
      </c>
      <c r="B1612" s="238">
        <v>1160363</v>
      </c>
      <c r="C1612" s="233">
        <v>1160363</v>
      </c>
      <c r="D1612">
        <v>116036</v>
      </c>
      <c r="F1612" t="s">
        <v>397</v>
      </c>
      <c r="G1612">
        <v>0</v>
      </c>
      <c r="H1612" s="238">
        <v>3</v>
      </c>
      <c r="I1612" t="s">
        <v>965</v>
      </c>
      <c r="J1612" t="s">
        <v>244</v>
      </c>
      <c r="K1612">
        <v>0</v>
      </c>
      <c r="L1612">
        <v>0</v>
      </c>
      <c r="M1612" t="s">
        <v>2571</v>
      </c>
      <c r="N1612" t="s">
        <v>2580</v>
      </c>
    </row>
    <row r="1613" spans="1:14" hidden="1" x14ac:dyDescent="0.25">
      <c r="A1613" t="s">
        <v>244</v>
      </c>
      <c r="B1613" s="238">
        <v>1160364</v>
      </c>
      <c r="C1613" s="233">
        <v>1160364</v>
      </c>
      <c r="D1613">
        <v>116036</v>
      </c>
      <c r="F1613" t="s">
        <v>397</v>
      </c>
      <c r="G1613">
        <v>0</v>
      </c>
      <c r="H1613" s="238">
        <v>4</v>
      </c>
      <c r="I1613" t="s">
        <v>965</v>
      </c>
      <c r="J1613" t="s">
        <v>244</v>
      </c>
      <c r="K1613">
        <v>0</v>
      </c>
      <c r="L1613">
        <v>0</v>
      </c>
      <c r="M1613" t="s">
        <v>2571</v>
      </c>
      <c r="N1613" t="s">
        <v>2580</v>
      </c>
    </row>
    <row r="1614" spans="1:14" hidden="1" x14ac:dyDescent="0.25">
      <c r="A1614" t="s">
        <v>244</v>
      </c>
      <c r="B1614" s="238">
        <v>1160365</v>
      </c>
      <c r="C1614" s="233">
        <v>1160365</v>
      </c>
      <c r="D1614">
        <v>116036</v>
      </c>
      <c r="F1614" t="s">
        <v>397</v>
      </c>
      <c r="G1614">
        <v>0</v>
      </c>
      <c r="H1614" s="238">
        <v>5</v>
      </c>
      <c r="I1614" t="s">
        <v>965</v>
      </c>
      <c r="J1614" t="s">
        <v>244</v>
      </c>
      <c r="K1614">
        <v>0</v>
      </c>
      <c r="L1614">
        <v>0</v>
      </c>
      <c r="M1614" t="s">
        <v>2571</v>
      </c>
      <c r="N1614" t="s">
        <v>2580</v>
      </c>
    </row>
    <row r="1615" spans="1:14" hidden="1" x14ac:dyDescent="0.25">
      <c r="A1615" t="s">
        <v>244</v>
      </c>
      <c r="B1615" s="238">
        <v>1131971</v>
      </c>
      <c r="C1615" s="238" t="s">
        <v>3347</v>
      </c>
      <c r="D1615">
        <v>113197</v>
      </c>
      <c r="E1615">
        <v>145</v>
      </c>
      <c r="G1615">
        <v>1</v>
      </c>
      <c r="H1615" s="238">
        <v>1</v>
      </c>
      <c r="I1615" t="s">
        <v>90</v>
      </c>
      <c r="J1615" t="s">
        <v>244</v>
      </c>
      <c r="K1615">
        <v>0</v>
      </c>
      <c r="L1615">
        <v>0</v>
      </c>
      <c r="M1615" t="s">
        <v>2576</v>
      </c>
      <c r="N1615" t="s">
        <v>1628</v>
      </c>
    </row>
    <row r="1616" spans="1:14" hidden="1" x14ac:dyDescent="0.25">
      <c r="A1616" t="s">
        <v>244</v>
      </c>
      <c r="B1616" s="238">
        <v>1131972</v>
      </c>
      <c r="C1616" s="238" t="s">
        <v>3348</v>
      </c>
      <c r="D1616">
        <v>113197</v>
      </c>
      <c r="E1616">
        <v>186</v>
      </c>
      <c r="G1616">
        <v>1</v>
      </c>
      <c r="H1616" s="238">
        <v>2</v>
      </c>
      <c r="I1616" t="s">
        <v>90</v>
      </c>
      <c r="J1616" t="s">
        <v>244</v>
      </c>
      <c r="K1616">
        <v>0</v>
      </c>
      <c r="L1616">
        <v>0</v>
      </c>
      <c r="M1616" t="s">
        <v>2576</v>
      </c>
      <c r="N1616" t="s">
        <v>1628</v>
      </c>
    </row>
    <row r="1617" spans="1:14" hidden="1" x14ac:dyDescent="0.25">
      <c r="A1617" t="s">
        <v>244</v>
      </c>
      <c r="B1617" s="238">
        <v>1131973</v>
      </c>
      <c r="C1617" s="238" t="s">
        <v>3349</v>
      </c>
      <c r="D1617">
        <v>113197</v>
      </c>
      <c r="E1617">
        <v>240</v>
      </c>
      <c r="G1617">
        <v>1</v>
      </c>
      <c r="H1617" s="238">
        <v>3</v>
      </c>
      <c r="I1617" t="s">
        <v>90</v>
      </c>
      <c r="J1617" t="s">
        <v>244</v>
      </c>
      <c r="K1617">
        <v>0</v>
      </c>
      <c r="L1617">
        <v>0</v>
      </c>
      <c r="M1617" t="s">
        <v>2576</v>
      </c>
      <c r="N1617" t="s">
        <v>1628</v>
      </c>
    </row>
    <row r="1618" spans="1:14" hidden="1" x14ac:dyDescent="0.25">
      <c r="A1618" t="s">
        <v>244</v>
      </c>
      <c r="B1618" s="238">
        <v>1131974</v>
      </c>
      <c r="C1618" s="238" t="s">
        <v>3350</v>
      </c>
      <c r="D1618">
        <v>113197</v>
      </c>
      <c r="E1618">
        <v>196</v>
      </c>
      <c r="G1618">
        <v>1</v>
      </c>
      <c r="H1618" s="238">
        <v>4</v>
      </c>
      <c r="I1618" t="s">
        <v>90</v>
      </c>
      <c r="J1618" t="s">
        <v>244</v>
      </c>
      <c r="K1618">
        <v>0</v>
      </c>
      <c r="L1618">
        <v>0</v>
      </c>
      <c r="M1618" t="s">
        <v>2576</v>
      </c>
      <c r="N1618" t="s">
        <v>1628</v>
      </c>
    </row>
    <row r="1619" spans="1:14" hidden="1" x14ac:dyDescent="0.25">
      <c r="A1619" t="s">
        <v>244</v>
      </c>
      <c r="B1619" s="238">
        <v>1131975</v>
      </c>
      <c r="C1619" s="238" t="s">
        <v>3351</v>
      </c>
      <c r="D1619">
        <v>113197</v>
      </c>
      <c r="E1619">
        <v>252</v>
      </c>
      <c r="G1619">
        <v>1</v>
      </c>
      <c r="H1619" s="238">
        <v>5</v>
      </c>
      <c r="I1619" t="s">
        <v>90</v>
      </c>
      <c r="J1619" t="s">
        <v>244</v>
      </c>
      <c r="K1619">
        <v>0</v>
      </c>
      <c r="L1619">
        <v>0</v>
      </c>
      <c r="M1619" t="s">
        <v>2576</v>
      </c>
      <c r="N1619" t="s">
        <v>1628</v>
      </c>
    </row>
    <row r="1620" spans="1:14" hidden="1" x14ac:dyDescent="0.25">
      <c r="A1620" t="s">
        <v>244</v>
      </c>
      <c r="B1620" s="238">
        <v>24011131971</v>
      </c>
      <c r="C1620" s="233"/>
      <c r="D1620">
        <v>113197</v>
      </c>
      <c r="E1620">
        <v>52.2</v>
      </c>
      <c r="G1620">
        <v>0</v>
      </c>
      <c r="H1620" s="238">
        <v>1</v>
      </c>
      <c r="I1620" t="s">
        <v>3016</v>
      </c>
      <c r="J1620" t="s">
        <v>244</v>
      </c>
      <c r="K1620">
        <v>2401</v>
      </c>
      <c r="L1620">
        <v>0</v>
      </c>
      <c r="M1620" t="s">
        <v>2576</v>
      </c>
      <c r="N1620" t="s">
        <v>1628</v>
      </c>
    </row>
    <row r="1621" spans="1:14" hidden="1" x14ac:dyDescent="0.25">
      <c r="A1621" t="s">
        <v>244</v>
      </c>
      <c r="B1621" s="238">
        <v>24011131973</v>
      </c>
      <c r="C1621" s="233"/>
      <c r="D1621">
        <v>113197</v>
      </c>
      <c r="E1621">
        <v>86.4</v>
      </c>
      <c r="G1621">
        <v>0</v>
      </c>
      <c r="H1621" s="238">
        <v>3</v>
      </c>
      <c r="I1621" t="s">
        <v>3017</v>
      </c>
      <c r="J1621" t="s">
        <v>244</v>
      </c>
      <c r="K1621">
        <v>2401</v>
      </c>
      <c r="L1621">
        <v>0</v>
      </c>
      <c r="M1621" t="s">
        <v>2576</v>
      </c>
      <c r="N1621" t="s">
        <v>1628</v>
      </c>
    </row>
    <row r="1622" spans="1:14" hidden="1" x14ac:dyDescent="0.25">
      <c r="A1622" t="s">
        <v>244</v>
      </c>
      <c r="B1622" s="238">
        <v>24011131974</v>
      </c>
      <c r="C1622" s="233"/>
      <c r="D1622">
        <v>113197</v>
      </c>
      <c r="E1622">
        <v>70.55</v>
      </c>
      <c r="G1622">
        <v>0</v>
      </c>
      <c r="H1622" s="238">
        <v>4</v>
      </c>
      <c r="I1622" t="s">
        <v>3018</v>
      </c>
      <c r="J1622" t="s">
        <v>244</v>
      </c>
      <c r="K1622">
        <v>2401</v>
      </c>
      <c r="L1622">
        <v>0</v>
      </c>
      <c r="M1622" t="s">
        <v>2576</v>
      </c>
      <c r="N1622" t="s">
        <v>1628</v>
      </c>
    </row>
    <row r="1623" spans="1:14" hidden="1" x14ac:dyDescent="0.25">
      <c r="A1623" t="s">
        <v>244</v>
      </c>
      <c r="B1623" s="238">
        <v>24011131975</v>
      </c>
      <c r="C1623" s="233"/>
      <c r="D1623">
        <v>113197</v>
      </c>
      <c r="E1623">
        <v>90.7</v>
      </c>
      <c r="G1623">
        <v>0</v>
      </c>
      <c r="H1623" s="238">
        <v>5</v>
      </c>
      <c r="I1623" t="s">
        <v>3019</v>
      </c>
      <c r="J1623" t="s">
        <v>244</v>
      </c>
      <c r="K1623">
        <v>2401</v>
      </c>
      <c r="L1623">
        <v>0</v>
      </c>
      <c r="M1623" t="s">
        <v>2576</v>
      </c>
      <c r="N1623" t="s">
        <v>1628</v>
      </c>
    </row>
    <row r="1624" spans="1:14" hidden="1" x14ac:dyDescent="0.25">
      <c r="A1624" t="s">
        <v>244</v>
      </c>
      <c r="B1624" s="238">
        <v>24011131972</v>
      </c>
      <c r="C1624" s="233"/>
      <c r="D1624">
        <v>113197</v>
      </c>
      <c r="E1624">
        <v>35</v>
      </c>
      <c r="G1624">
        <v>0</v>
      </c>
      <c r="H1624" s="238">
        <v>2</v>
      </c>
      <c r="I1624" t="s">
        <v>3020</v>
      </c>
      <c r="J1624" t="s">
        <v>244</v>
      </c>
      <c r="K1624">
        <v>2401</v>
      </c>
      <c r="L1624">
        <v>0</v>
      </c>
      <c r="M1624" t="s">
        <v>2576</v>
      </c>
      <c r="N1624" t="s">
        <v>1628</v>
      </c>
    </row>
    <row r="1625" spans="1:14" hidden="1" x14ac:dyDescent="0.25">
      <c r="A1625" t="s">
        <v>451</v>
      </c>
      <c r="B1625" s="238">
        <v>1114641</v>
      </c>
      <c r="C1625" s="233">
        <v>1114641</v>
      </c>
      <c r="D1625">
        <v>111464</v>
      </c>
      <c r="E1625">
        <v>660</v>
      </c>
      <c r="G1625">
        <v>1</v>
      </c>
      <c r="H1625" s="238">
        <v>1</v>
      </c>
      <c r="I1625" t="s">
        <v>1469</v>
      </c>
      <c r="J1625" t="s">
        <v>451</v>
      </c>
      <c r="K1625">
        <v>0</v>
      </c>
      <c r="L1625">
        <v>0</v>
      </c>
      <c r="M1625" t="s">
        <v>2536</v>
      </c>
    </row>
    <row r="1626" spans="1:14" hidden="1" x14ac:dyDescent="0.25">
      <c r="A1626" t="s">
        <v>451</v>
      </c>
      <c r="B1626" s="238">
        <v>1114642</v>
      </c>
      <c r="C1626" s="233">
        <v>1114642</v>
      </c>
      <c r="D1626">
        <v>111464</v>
      </c>
      <c r="E1626">
        <v>790</v>
      </c>
      <c r="G1626">
        <v>1</v>
      </c>
      <c r="H1626" s="238">
        <v>2</v>
      </c>
      <c r="I1626" t="s">
        <v>1469</v>
      </c>
      <c r="J1626" t="s">
        <v>451</v>
      </c>
      <c r="K1626">
        <v>0</v>
      </c>
      <c r="L1626">
        <v>0</v>
      </c>
      <c r="M1626" t="s">
        <v>2536</v>
      </c>
    </row>
    <row r="1627" spans="1:14" hidden="1" x14ac:dyDescent="0.25">
      <c r="A1627" t="s">
        <v>451</v>
      </c>
      <c r="B1627" s="238">
        <v>1114643</v>
      </c>
      <c r="C1627" s="233">
        <v>1114643</v>
      </c>
      <c r="D1627">
        <v>111464</v>
      </c>
      <c r="E1627">
        <v>940</v>
      </c>
      <c r="G1627">
        <v>1</v>
      </c>
      <c r="H1627" s="238">
        <v>3</v>
      </c>
      <c r="I1627" t="s">
        <v>1469</v>
      </c>
      <c r="J1627" t="s">
        <v>451</v>
      </c>
      <c r="K1627">
        <v>0</v>
      </c>
      <c r="L1627">
        <v>0</v>
      </c>
      <c r="M1627" t="s">
        <v>2536</v>
      </c>
    </row>
    <row r="1628" spans="1:14" hidden="1" x14ac:dyDescent="0.25">
      <c r="A1628" t="s">
        <v>451</v>
      </c>
      <c r="B1628" s="238">
        <v>1114644</v>
      </c>
      <c r="C1628" s="233">
        <v>1114644</v>
      </c>
      <c r="D1628">
        <v>111464</v>
      </c>
      <c r="E1628">
        <v>830</v>
      </c>
      <c r="G1628">
        <v>1</v>
      </c>
      <c r="H1628" s="238">
        <v>4</v>
      </c>
      <c r="I1628" t="s">
        <v>1469</v>
      </c>
      <c r="J1628" t="s">
        <v>451</v>
      </c>
      <c r="K1628">
        <v>0</v>
      </c>
      <c r="L1628">
        <v>0</v>
      </c>
      <c r="M1628" t="s">
        <v>2536</v>
      </c>
    </row>
    <row r="1629" spans="1:14" hidden="1" x14ac:dyDescent="0.25">
      <c r="A1629" t="s">
        <v>451</v>
      </c>
      <c r="B1629" s="238">
        <v>1114645</v>
      </c>
      <c r="C1629" s="233">
        <v>1114645</v>
      </c>
      <c r="D1629">
        <v>111464</v>
      </c>
      <c r="E1629">
        <v>990</v>
      </c>
      <c r="G1629">
        <v>1</v>
      </c>
      <c r="H1629" s="238">
        <v>5</v>
      </c>
      <c r="I1629" t="s">
        <v>1469</v>
      </c>
      <c r="J1629" t="s">
        <v>451</v>
      </c>
      <c r="K1629">
        <v>0</v>
      </c>
      <c r="L1629">
        <v>0</v>
      </c>
      <c r="M1629" t="s">
        <v>2536</v>
      </c>
    </row>
    <row r="1630" spans="1:14" hidden="1" x14ac:dyDescent="0.25">
      <c r="A1630" t="s">
        <v>392</v>
      </c>
      <c r="B1630" s="238">
        <v>1114261</v>
      </c>
      <c r="C1630" s="233">
        <v>1114261</v>
      </c>
      <c r="D1630">
        <v>111426</v>
      </c>
      <c r="E1630">
        <v>200</v>
      </c>
      <c r="G1630">
        <v>0</v>
      </c>
      <c r="H1630" s="238">
        <v>1</v>
      </c>
      <c r="I1630" t="s">
        <v>1438</v>
      </c>
      <c r="J1630" t="s">
        <v>392</v>
      </c>
      <c r="K1630">
        <v>0</v>
      </c>
      <c r="L1630">
        <v>0</v>
      </c>
      <c r="M1630" t="s">
        <v>2573</v>
      </c>
      <c r="N1630" t="s">
        <v>2626</v>
      </c>
    </row>
    <row r="1631" spans="1:14" hidden="1" x14ac:dyDescent="0.25">
      <c r="A1631" t="s">
        <v>392</v>
      </c>
      <c r="B1631" s="238">
        <v>1114262</v>
      </c>
      <c r="C1631" s="233">
        <v>1114262</v>
      </c>
      <c r="D1631">
        <v>111426</v>
      </c>
      <c r="E1631">
        <v>267</v>
      </c>
      <c r="G1631">
        <v>0</v>
      </c>
      <c r="H1631" s="238">
        <v>2</v>
      </c>
      <c r="I1631" t="s">
        <v>1438</v>
      </c>
      <c r="J1631" t="s">
        <v>392</v>
      </c>
      <c r="K1631">
        <v>0</v>
      </c>
      <c r="L1631">
        <v>0</v>
      </c>
      <c r="M1631" t="s">
        <v>2573</v>
      </c>
      <c r="N1631" t="s">
        <v>2626</v>
      </c>
    </row>
    <row r="1632" spans="1:14" hidden="1" x14ac:dyDescent="0.25">
      <c r="A1632" t="s">
        <v>392</v>
      </c>
      <c r="B1632" s="238">
        <v>1114263</v>
      </c>
      <c r="C1632" s="233">
        <v>1114263</v>
      </c>
      <c r="D1632">
        <v>111426</v>
      </c>
      <c r="E1632">
        <v>334</v>
      </c>
      <c r="G1632">
        <v>0</v>
      </c>
      <c r="H1632" s="238">
        <v>3</v>
      </c>
      <c r="I1632" t="s">
        <v>1438</v>
      </c>
      <c r="J1632" t="s">
        <v>392</v>
      </c>
      <c r="K1632">
        <v>0</v>
      </c>
      <c r="L1632">
        <v>0</v>
      </c>
      <c r="M1632" t="s">
        <v>2573</v>
      </c>
      <c r="N1632" t="s">
        <v>2626</v>
      </c>
    </row>
    <row r="1633" spans="1:14" hidden="1" x14ac:dyDescent="0.25">
      <c r="A1633" t="s">
        <v>392</v>
      </c>
      <c r="B1633" s="238">
        <v>1114264</v>
      </c>
      <c r="C1633" s="233">
        <v>1114264</v>
      </c>
      <c r="D1633">
        <v>111426</v>
      </c>
      <c r="E1633">
        <v>280</v>
      </c>
      <c r="G1633">
        <v>0</v>
      </c>
      <c r="H1633" s="238">
        <v>4</v>
      </c>
      <c r="I1633" t="s">
        <v>1438</v>
      </c>
      <c r="J1633" t="s">
        <v>392</v>
      </c>
      <c r="K1633">
        <v>0</v>
      </c>
      <c r="L1633">
        <v>0</v>
      </c>
      <c r="M1633" t="s">
        <v>2573</v>
      </c>
      <c r="N1633" t="s">
        <v>2626</v>
      </c>
    </row>
    <row r="1634" spans="1:14" hidden="1" x14ac:dyDescent="0.25">
      <c r="A1634" t="s">
        <v>392</v>
      </c>
      <c r="B1634" s="238">
        <v>1114265</v>
      </c>
      <c r="C1634" s="233">
        <v>1114265</v>
      </c>
      <c r="D1634">
        <v>111426</v>
      </c>
      <c r="E1634">
        <v>354</v>
      </c>
      <c r="G1634">
        <v>0</v>
      </c>
      <c r="H1634" s="238">
        <v>5</v>
      </c>
      <c r="I1634" t="s">
        <v>1438</v>
      </c>
      <c r="J1634" t="s">
        <v>392</v>
      </c>
      <c r="K1634">
        <v>0</v>
      </c>
      <c r="L1634">
        <v>0</v>
      </c>
      <c r="M1634" t="s">
        <v>2573</v>
      </c>
      <c r="N1634" t="s">
        <v>2626</v>
      </c>
    </row>
    <row r="1635" spans="1:14" hidden="1" x14ac:dyDescent="0.25">
      <c r="A1635" t="s">
        <v>244</v>
      </c>
      <c r="B1635" s="238">
        <v>1131901</v>
      </c>
      <c r="C1635" s="233">
        <v>1131901</v>
      </c>
      <c r="D1635">
        <v>113190</v>
      </c>
      <c r="E1635">
        <v>815</v>
      </c>
      <c r="G1635">
        <v>1</v>
      </c>
      <c r="H1635" s="238">
        <v>1</v>
      </c>
      <c r="I1635" t="s">
        <v>672</v>
      </c>
      <c r="J1635" t="s">
        <v>244</v>
      </c>
      <c r="K1635">
        <v>0</v>
      </c>
      <c r="L1635">
        <v>0</v>
      </c>
      <c r="M1635" t="s">
        <v>2576</v>
      </c>
      <c r="N1635" t="s">
        <v>1628</v>
      </c>
    </row>
    <row r="1636" spans="1:14" hidden="1" x14ac:dyDescent="0.25">
      <c r="A1636" t="s">
        <v>244</v>
      </c>
      <c r="B1636" s="238">
        <v>1131902</v>
      </c>
      <c r="C1636" s="233">
        <v>1131902</v>
      </c>
      <c r="D1636">
        <v>113190</v>
      </c>
      <c r="E1636">
        <v>1015</v>
      </c>
      <c r="G1636">
        <v>1</v>
      </c>
      <c r="H1636" s="238">
        <v>2</v>
      </c>
      <c r="I1636" t="s">
        <v>672</v>
      </c>
      <c r="J1636" t="s">
        <v>244</v>
      </c>
      <c r="K1636">
        <v>0</v>
      </c>
      <c r="L1636">
        <v>0</v>
      </c>
      <c r="M1636" t="s">
        <v>2576</v>
      </c>
      <c r="N1636" t="s">
        <v>1628</v>
      </c>
    </row>
    <row r="1637" spans="1:14" hidden="1" x14ac:dyDescent="0.25">
      <c r="A1637" t="s">
        <v>244</v>
      </c>
      <c r="B1637" s="238">
        <v>1131903</v>
      </c>
      <c r="C1637" s="233">
        <v>1131903</v>
      </c>
      <c r="D1637">
        <v>113190</v>
      </c>
      <c r="E1637">
        <v>1300</v>
      </c>
      <c r="G1637">
        <v>1</v>
      </c>
      <c r="H1637" s="238">
        <v>3</v>
      </c>
      <c r="I1637" t="s">
        <v>672</v>
      </c>
      <c r="J1637" t="s">
        <v>244</v>
      </c>
      <c r="K1637">
        <v>0</v>
      </c>
      <c r="L1637">
        <v>0</v>
      </c>
      <c r="M1637" t="s">
        <v>2576</v>
      </c>
      <c r="N1637" t="s">
        <v>1628</v>
      </c>
    </row>
    <row r="1638" spans="1:14" hidden="1" x14ac:dyDescent="0.25">
      <c r="A1638" t="s">
        <v>244</v>
      </c>
      <c r="B1638" s="238">
        <v>1131904</v>
      </c>
      <c r="C1638" s="233">
        <v>1131904</v>
      </c>
      <c r="D1638">
        <v>113190</v>
      </c>
      <c r="E1638">
        <v>1065</v>
      </c>
      <c r="G1638">
        <v>1</v>
      </c>
      <c r="H1638" s="238">
        <v>4</v>
      </c>
      <c r="I1638" t="s">
        <v>672</v>
      </c>
      <c r="J1638" t="s">
        <v>244</v>
      </c>
      <c r="K1638">
        <v>0</v>
      </c>
      <c r="L1638">
        <v>0</v>
      </c>
      <c r="M1638" t="s">
        <v>2576</v>
      </c>
      <c r="N1638" t="s">
        <v>1628</v>
      </c>
    </row>
    <row r="1639" spans="1:14" hidden="1" x14ac:dyDescent="0.25">
      <c r="A1639" t="s">
        <v>244</v>
      </c>
      <c r="B1639" s="238">
        <v>1131905</v>
      </c>
      <c r="C1639" s="233">
        <v>1131905</v>
      </c>
      <c r="D1639">
        <v>113190</v>
      </c>
      <c r="E1639">
        <v>1365</v>
      </c>
      <c r="G1639">
        <v>1</v>
      </c>
      <c r="H1639" s="238">
        <v>5</v>
      </c>
      <c r="I1639" t="s">
        <v>672</v>
      </c>
      <c r="J1639" t="s">
        <v>244</v>
      </c>
      <c r="K1639">
        <v>0</v>
      </c>
      <c r="L1639">
        <v>0</v>
      </c>
      <c r="M1639" t="s">
        <v>2576</v>
      </c>
      <c r="N1639" t="s">
        <v>1628</v>
      </c>
    </row>
    <row r="1640" spans="1:14" hidden="1" x14ac:dyDescent="0.25">
      <c r="A1640" t="s">
        <v>615</v>
      </c>
      <c r="B1640" s="238">
        <v>1132161</v>
      </c>
      <c r="C1640" s="233">
        <v>1132161</v>
      </c>
      <c r="D1640">
        <v>113216</v>
      </c>
      <c r="E1640">
        <v>46</v>
      </c>
      <c r="G1640">
        <v>1</v>
      </c>
      <c r="H1640" s="238">
        <v>1</v>
      </c>
      <c r="I1640" t="s">
        <v>93</v>
      </c>
      <c r="J1640" t="s">
        <v>615</v>
      </c>
      <c r="K1640">
        <v>0</v>
      </c>
      <c r="L1640">
        <v>0</v>
      </c>
      <c r="M1640" t="s">
        <v>2576</v>
      </c>
      <c r="N1640" t="s">
        <v>2577</v>
      </c>
    </row>
    <row r="1641" spans="1:14" hidden="1" x14ac:dyDescent="0.25">
      <c r="A1641" t="s">
        <v>615</v>
      </c>
      <c r="B1641" s="238">
        <v>1132162</v>
      </c>
      <c r="C1641" s="233">
        <v>1132162</v>
      </c>
      <c r="D1641">
        <v>113216</v>
      </c>
      <c r="E1641">
        <v>56</v>
      </c>
      <c r="G1641">
        <v>1</v>
      </c>
      <c r="H1641" s="238">
        <v>2</v>
      </c>
      <c r="I1641" t="s">
        <v>93</v>
      </c>
      <c r="J1641" t="s">
        <v>615</v>
      </c>
      <c r="K1641">
        <v>0</v>
      </c>
      <c r="L1641">
        <v>0</v>
      </c>
      <c r="M1641" t="s">
        <v>2576</v>
      </c>
      <c r="N1641" t="s">
        <v>2577</v>
      </c>
    </row>
    <row r="1642" spans="1:14" hidden="1" x14ac:dyDescent="0.25">
      <c r="A1642" t="s">
        <v>615</v>
      </c>
      <c r="B1642" s="238">
        <v>1132163</v>
      </c>
      <c r="C1642" s="233">
        <v>1132163</v>
      </c>
      <c r="D1642">
        <v>113216</v>
      </c>
      <c r="E1642">
        <v>68</v>
      </c>
      <c r="G1642">
        <v>1</v>
      </c>
      <c r="H1642" s="238">
        <v>3</v>
      </c>
      <c r="I1642" t="s">
        <v>93</v>
      </c>
      <c r="J1642" t="s">
        <v>615</v>
      </c>
      <c r="K1642">
        <v>0</v>
      </c>
      <c r="L1642">
        <v>0</v>
      </c>
      <c r="M1642" t="s">
        <v>2576</v>
      </c>
      <c r="N1642" t="s">
        <v>2577</v>
      </c>
    </row>
    <row r="1643" spans="1:14" hidden="1" x14ac:dyDescent="0.25">
      <c r="A1643" t="s">
        <v>615</v>
      </c>
      <c r="B1643" s="238">
        <v>1132164</v>
      </c>
      <c r="C1643" s="233">
        <v>1132164</v>
      </c>
      <c r="D1643">
        <v>113216</v>
      </c>
      <c r="E1643">
        <v>59</v>
      </c>
      <c r="G1643">
        <v>1</v>
      </c>
      <c r="H1643" s="238">
        <v>4</v>
      </c>
      <c r="I1643" t="s">
        <v>93</v>
      </c>
      <c r="J1643" t="s">
        <v>615</v>
      </c>
      <c r="K1643">
        <v>0</v>
      </c>
      <c r="L1643">
        <v>0</v>
      </c>
      <c r="M1643" t="s">
        <v>2576</v>
      </c>
      <c r="N1643" t="s">
        <v>2577</v>
      </c>
    </row>
    <row r="1644" spans="1:14" hidden="1" x14ac:dyDescent="0.25">
      <c r="A1644" t="s">
        <v>615</v>
      </c>
      <c r="B1644" s="238">
        <v>1132165</v>
      </c>
      <c r="C1644" s="233">
        <v>1132165</v>
      </c>
      <c r="D1644">
        <v>113216</v>
      </c>
      <c r="E1644">
        <v>72</v>
      </c>
      <c r="G1644">
        <v>1</v>
      </c>
      <c r="H1644" s="238">
        <v>5</v>
      </c>
      <c r="I1644" t="s">
        <v>93</v>
      </c>
      <c r="J1644" t="s">
        <v>615</v>
      </c>
      <c r="K1644">
        <v>0</v>
      </c>
      <c r="L1644">
        <v>0</v>
      </c>
      <c r="M1644" t="s">
        <v>2576</v>
      </c>
      <c r="N1644" t="s">
        <v>2577</v>
      </c>
    </row>
    <row r="1645" spans="1:14" hidden="1" x14ac:dyDescent="0.25">
      <c r="A1645" t="s">
        <v>432</v>
      </c>
      <c r="B1645" s="238">
        <v>1130141</v>
      </c>
      <c r="C1645" s="233">
        <v>1130141</v>
      </c>
      <c r="D1645">
        <v>113014</v>
      </c>
      <c r="E1645">
        <v>950</v>
      </c>
      <c r="G1645">
        <v>1</v>
      </c>
      <c r="H1645" s="238">
        <v>1</v>
      </c>
      <c r="I1645" t="s">
        <v>184</v>
      </c>
      <c r="J1645" t="s">
        <v>432</v>
      </c>
      <c r="K1645">
        <v>0</v>
      </c>
      <c r="L1645">
        <v>0</v>
      </c>
      <c r="M1645" t="s">
        <v>2543</v>
      </c>
      <c r="N1645" t="s">
        <v>2643</v>
      </c>
    </row>
    <row r="1646" spans="1:14" hidden="1" x14ac:dyDescent="0.25">
      <c r="A1646" t="s">
        <v>432</v>
      </c>
      <c r="B1646" s="238">
        <v>1130142</v>
      </c>
      <c r="C1646" s="233">
        <v>1130142</v>
      </c>
      <c r="D1646">
        <v>113014</v>
      </c>
      <c r="E1646">
        <v>1060</v>
      </c>
      <c r="G1646">
        <v>1</v>
      </c>
      <c r="H1646" s="238">
        <v>2</v>
      </c>
      <c r="I1646" t="s">
        <v>184</v>
      </c>
      <c r="J1646" t="s">
        <v>432</v>
      </c>
      <c r="K1646">
        <v>0</v>
      </c>
      <c r="L1646">
        <v>0</v>
      </c>
      <c r="M1646" t="s">
        <v>2543</v>
      </c>
      <c r="N1646" t="s">
        <v>2643</v>
      </c>
    </row>
    <row r="1647" spans="1:14" hidden="1" x14ac:dyDescent="0.25">
      <c r="A1647" t="s">
        <v>432</v>
      </c>
      <c r="B1647" s="238">
        <v>1130143</v>
      </c>
      <c r="C1647" s="233">
        <v>1130143</v>
      </c>
      <c r="D1647">
        <v>113014</v>
      </c>
      <c r="E1647">
        <v>1170</v>
      </c>
      <c r="G1647">
        <v>1</v>
      </c>
      <c r="H1647" s="238">
        <v>3</v>
      </c>
      <c r="I1647" t="s">
        <v>184</v>
      </c>
      <c r="J1647" t="s">
        <v>432</v>
      </c>
      <c r="K1647">
        <v>0</v>
      </c>
      <c r="L1647">
        <v>0</v>
      </c>
      <c r="M1647" t="s">
        <v>2543</v>
      </c>
      <c r="N1647" t="s">
        <v>2643</v>
      </c>
    </row>
    <row r="1648" spans="1:14" hidden="1" x14ac:dyDescent="0.25">
      <c r="A1648" t="s">
        <v>432</v>
      </c>
      <c r="B1648" s="238">
        <v>1130144</v>
      </c>
      <c r="C1648" s="233">
        <v>1130144</v>
      </c>
      <c r="D1648">
        <v>113014</v>
      </c>
      <c r="E1648">
        <v>1115</v>
      </c>
      <c r="G1648">
        <v>1</v>
      </c>
      <c r="H1648" s="238">
        <v>4</v>
      </c>
      <c r="I1648" t="s">
        <v>184</v>
      </c>
      <c r="J1648" t="s">
        <v>432</v>
      </c>
      <c r="K1648">
        <v>0</v>
      </c>
      <c r="L1648">
        <v>0</v>
      </c>
      <c r="M1648" t="s">
        <v>2543</v>
      </c>
      <c r="N1648" t="s">
        <v>2643</v>
      </c>
    </row>
    <row r="1649" spans="1:14" hidden="1" x14ac:dyDescent="0.25">
      <c r="A1649" t="s">
        <v>432</v>
      </c>
      <c r="B1649" s="238">
        <v>1130145</v>
      </c>
      <c r="C1649" s="233">
        <v>1130145</v>
      </c>
      <c r="D1649">
        <v>113014</v>
      </c>
      <c r="E1649">
        <v>1230</v>
      </c>
      <c r="G1649">
        <v>1</v>
      </c>
      <c r="H1649" s="238">
        <v>5</v>
      </c>
      <c r="I1649" t="s">
        <v>184</v>
      </c>
      <c r="J1649" t="s">
        <v>432</v>
      </c>
      <c r="K1649">
        <v>0</v>
      </c>
      <c r="L1649">
        <v>0</v>
      </c>
      <c r="M1649" t="s">
        <v>2543</v>
      </c>
      <c r="N1649" t="s">
        <v>2643</v>
      </c>
    </row>
    <row r="1650" spans="1:14" hidden="1" x14ac:dyDescent="0.25">
      <c r="A1650" t="s">
        <v>432</v>
      </c>
      <c r="B1650" s="238">
        <v>1130151</v>
      </c>
      <c r="C1650" s="233">
        <v>1130151</v>
      </c>
      <c r="D1650">
        <v>113015</v>
      </c>
      <c r="F1650" t="s">
        <v>397</v>
      </c>
      <c r="G1650">
        <v>0</v>
      </c>
      <c r="H1650" s="238">
        <v>1</v>
      </c>
      <c r="I1650" t="s">
        <v>532</v>
      </c>
      <c r="J1650" t="s">
        <v>432</v>
      </c>
      <c r="K1650">
        <v>0</v>
      </c>
      <c r="L1650">
        <v>0</v>
      </c>
      <c r="M1650" t="s">
        <v>2543</v>
      </c>
      <c r="N1650" t="s">
        <v>2643</v>
      </c>
    </row>
    <row r="1651" spans="1:14" hidden="1" x14ac:dyDescent="0.25">
      <c r="A1651" t="s">
        <v>432</v>
      </c>
      <c r="B1651" s="238">
        <v>1130152</v>
      </c>
      <c r="C1651" s="233">
        <v>1130152</v>
      </c>
      <c r="D1651">
        <v>113015</v>
      </c>
      <c r="F1651" t="s">
        <v>397</v>
      </c>
      <c r="G1651">
        <v>0</v>
      </c>
      <c r="H1651" s="238">
        <v>2</v>
      </c>
      <c r="I1651" t="s">
        <v>532</v>
      </c>
      <c r="J1651" t="s">
        <v>432</v>
      </c>
      <c r="K1651">
        <v>0</v>
      </c>
      <c r="L1651">
        <v>0</v>
      </c>
      <c r="M1651" t="s">
        <v>2543</v>
      </c>
      <c r="N1651" t="s">
        <v>2643</v>
      </c>
    </row>
    <row r="1652" spans="1:14" hidden="1" x14ac:dyDescent="0.25">
      <c r="A1652" t="s">
        <v>432</v>
      </c>
      <c r="B1652" s="238">
        <v>1130153</v>
      </c>
      <c r="C1652" s="233">
        <v>1130153</v>
      </c>
      <c r="D1652">
        <v>113015</v>
      </c>
      <c r="F1652" t="s">
        <v>397</v>
      </c>
      <c r="G1652">
        <v>0</v>
      </c>
      <c r="H1652" s="238">
        <v>3</v>
      </c>
      <c r="I1652" t="s">
        <v>532</v>
      </c>
      <c r="J1652" t="s">
        <v>432</v>
      </c>
      <c r="K1652">
        <v>0</v>
      </c>
      <c r="L1652">
        <v>0</v>
      </c>
      <c r="M1652" t="s">
        <v>2543</v>
      </c>
      <c r="N1652" t="s">
        <v>2643</v>
      </c>
    </row>
    <row r="1653" spans="1:14" hidden="1" x14ac:dyDescent="0.25">
      <c r="A1653" t="s">
        <v>432</v>
      </c>
      <c r="B1653" s="238">
        <v>1130154</v>
      </c>
      <c r="C1653" s="233">
        <v>1130154</v>
      </c>
      <c r="D1653">
        <v>113015</v>
      </c>
      <c r="F1653" t="s">
        <v>397</v>
      </c>
      <c r="G1653">
        <v>0</v>
      </c>
      <c r="H1653" s="238">
        <v>4</v>
      </c>
      <c r="I1653" t="s">
        <v>532</v>
      </c>
      <c r="J1653" t="s">
        <v>432</v>
      </c>
      <c r="K1653">
        <v>0</v>
      </c>
      <c r="L1653">
        <v>0</v>
      </c>
      <c r="M1653" t="s">
        <v>2543</v>
      </c>
      <c r="N1653" t="s">
        <v>2643</v>
      </c>
    </row>
    <row r="1654" spans="1:14" hidden="1" x14ac:dyDescent="0.25">
      <c r="A1654" t="s">
        <v>432</v>
      </c>
      <c r="B1654" s="238">
        <v>1130155</v>
      </c>
      <c r="C1654" s="233">
        <v>1130155</v>
      </c>
      <c r="D1654">
        <v>113015</v>
      </c>
      <c r="F1654" t="s">
        <v>397</v>
      </c>
      <c r="G1654">
        <v>0</v>
      </c>
      <c r="H1654" s="238">
        <v>5</v>
      </c>
      <c r="I1654" t="s">
        <v>532</v>
      </c>
      <c r="J1654" t="s">
        <v>432</v>
      </c>
      <c r="K1654">
        <v>0</v>
      </c>
      <c r="L1654">
        <v>0</v>
      </c>
      <c r="M1654" t="s">
        <v>2543</v>
      </c>
      <c r="N1654" t="s">
        <v>2643</v>
      </c>
    </row>
    <row r="1655" spans="1:14" hidden="1" x14ac:dyDescent="0.25">
      <c r="A1655" t="s">
        <v>404</v>
      </c>
      <c r="B1655" s="238">
        <v>1114071</v>
      </c>
      <c r="C1655" s="238" t="s">
        <v>3352</v>
      </c>
      <c r="D1655">
        <v>111407</v>
      </c>
      <c r="F1655" t="s">
        <v>397</v>
      </c>
      <c r="G1655">
        <v>0</v>
      </c>
      <c r="H1655" s="238">
        <v>1</v>
      </c>
      <c r="I1655" t="s">
        <v>1424</v>
      </c>
      <c r="J1655" t="s">
        <v>404</v>
      </c>
      <c r="K1655">
        <v>0</v>
      </c>
      <c r="L1655">
        <v>0</v>
      </c>
      <c r="M1655" t="s">
        <v>2512</v>
      </c>
    </row>
    <row r="1656" spans="1:14" hidden="1" x14ac:dyDescent="0.25">
      <c r="A1656" t="s">
        <v>404</v>
      </c>
      <c r="B1656" s="238">
        <v>1114072</v>
      </c>
      <c r="C1656" s="238" t="s">
        <v>3353</v>
      </c>
      <c r="D1656">
        <v>111407</v>
      </c>
      <c r="F1656" t="s">
        <v>397</v>
      </c>
      <c r="G1656">
        <v>0</v>
      </c>
      <c r="H1656" s="238">
        <v>2</v>
      </c>
      <c r="I1656" t="s">
        <v>1424</v>
      </c>
      <c r="J1656" t="s">
        <v>404</v>
      </c>
      <c r="K1656">
        <v>0</v>
      </c>
      <c r="L1656">
        <v>0</v>
      </c>
      <c r="M1656" t="s">
        <v>2512</v>
      </c>
    </row>
    <row r="1657" spans="1:14" hidden="1" x14ac:dyDescent="0.25">
      <c r="A1657" t="s">
        <v>404</v>
      </c>
      <c r="B1657" s="238">
        <v>1114073</v>
      </c>
      <c r="C1657" s="238" t="s">
        <v>3354</v>
      </c>
      <c r="D1657">
        <v>111407</v>
      </c>
      <c r="F1657" t="s">
        <v>397</v>
      </c>
      <c r="G1657">
        <v>0</v>
      </c>
      <c r="H1657" s="238">
        <v>3</v>
      </c>
      <c r="I1657" t="s">
        <v>1424</v>
      </c>
      <c r="J1657" t="s">
        <v>404</v>
      </c>
      <c r="K1657">
        <v>0</v>
      </c>
      <c r="L1657">
        <v>0</v>
      </c>
      <c r="M1657" t="s">
        <v>2512</v>
      </c>
    </row>
    <row r="1658" spans="1:14" hidden="1" x14ac:dyDescent="0.25">
      <c r="A1658" t="s">
        <v>404</v>
      </c>
      <c r="B1658" s="238">
        <v>1114074</v>
      </c>
      <c r="C1658" s="238" t="s">
        <v>3355</v>
      </c>
      <c r="D1658">
        <v>111407</v>
      </c>
      <c r="F1658" t="s">
        <v>397</v>
      </c>
      <c r="G1658">
        <v>0</v>
      </c>
      <c r="H1658" s="238">
        <v>4</v>
      </c>
      <c r="I1658" t="s">
        <v>1424</v>
      </c>
      <c r="J1658" t="s">
        <v>404</v>
      </c>
      <c r="K1658">
        <v>0</v>
      </c>
      <c r="L1658">
        <v>0</v>
      </c>
      <c r="M1658" t="s">
        <v>2512</v>
      </c>
    </row>
    <row r="1659" spans="1:14" hidden="1" x14ac:dyDescent="0.25">
      <c r="A1659" t="s">
        <v>404</v>
      </c>
      <c r="B1659" s="238">
        <v>1114075</v>
      </c>
      <c r="C1659" s="238" t="s">
        <v>3356</v>
      </c>
      <c r="D1659">
        <v>111407</v>
      </c>
      <c r="F1659" t="s">
        <v>397</v>
      </c>
      <c r="G1659">
        <v>0</v>
      </c>
      <c r="H1659" s="238">
        <v>5</v>
      </c>
      <c r="I1659" t="s">
        <v>1424</v>
      </c>
      <c r="J1659" t="s">
        <v>404</v>
      </c>
      <c r="K1659">
        <v>0</v>
      </c>
      <c r="L1659">
        <v>0</v>
      </c>
      <c r="M1659" t="s">
        <v>2512</v>
      </c>
    </row>
    <row r="1660" spans="1:14" hidden="1" x14ac:dyDescent="0.25">
      <c r="A1660" t="s">
        <v>607</v>
      </c>
      <c r="B1660" s="238">
        <v>42081140901</v>
      </c>
      <c r="C1660" s="233"/>
      <c r="D1660">
        <v>114090</v>
      </c>
      <c r="E1660">
        <v>4.3099999999999996</v>
      </c>
      <c r="G1660">
        <v>0</v>
      </c>
      <c r="H1660" s="238">
        <v>1</v>
      </c>
      <c r="I1660" t="s">
        <v>95</v>
      </c>
      <c r="J1660" t="s">
        <v>607</v>
      </c>
      <c r="K1660">
        <v>4208</v>
      </c>
      <c r="L1660">
        <v>0</v>
      </c>
      <c r="M1660" t="s">
        <v>2552</v>
      </c>
      <c r="N1660" t="s">
        <v>2629</v>
      </c>
    </row>
    <row r="1661" spans="1:14" hidden="1" x14ac:dyDescent="0.25">
      <c r="A1661" t="s">
        <v>607</v>
      </c>
      <c r="B1661" s="238">
        <v>42081140902</v>
      </c>
      <c r="C1661" s="233"/>
      <c r="D1661">
        <v>114090</v>
      </c>
      <c r="E1661">
        <v>4.3099999999999996</v>
      </c>
      <c r="G1661">
        <v>0</v>
      </c>
      <c r="H1661" s="238">
        <v>2</v>
      </c>
      <c r="I1661" t="s">
        <v>95</v>
      </c>
      <c r="J1661" t="s">
        <v>607</v>
      </c>
      <c r="K1661">
        <v>4208</v>
      </c>
      <c r="L1661">
        <v>0</v>
      </c>
      <c r="M1661" t="s">
        <v>2552</v>
      </c>
      <c r="N1661" t="s">
        <v>2629</v>
      </c>
    </row>
    <row r="1662" spans="1:14" hidden="1" x14ac:dyDescent="0.25">
      <c r="A1662" t="s">
        <v>607</v>
      </c>
      <c r="B1662" s="238">
        <v>42081140903</v>
      </c>
      <c r="C1662" s="233"/>
      <c r="D1662">
        <v>114090</v>
      </c>
      <c r="E1662">
        <v>4.3099999999999996</v>
      </c>
      <c r="G1662">
        <v>0</v>
      </c>
      <c r="H1662" s="238">
        <v>3</v>
      </c>
      <c r="I1662" t="s">
        <v>95</v>
      </c>
      <c r="J1662" t="s">
        <v>607</v>
      </c>
      <c r="K1662">
        <v>4208</v>
      </c>
      <c r="L1662">
        <v>0</v>
      </c>
      <c r="M1662" t="s">
        <v>2552</v>
      </c>
      <c r="N1662" t="s">
        <v>2629</v>
      </c>
    </row>
    <row r="1663" spans="1:14" hidden="1" x14ac:dyDescent="0.25">
      <c r="A1663" t="s">
        <v>607</v>
      </c>
      <c r="B1663" s="238">
        <v>42081140904</v>
      </c>
      <c r="C1663" s="233"/>
      <c r="D1663">
        <v>114090</v>
      </c>
      <c r="E1663">
        <v>4.3099999999999996</v>
      </c>
      <c r="G1663">
        <v>0</v>
      </c>
      <c r="H1663" s="238">
        <v>4</v>
      </c>
      <c r="I1663" t="s">
        <v>95</v>
      </c>
      <c r="J1663" t="s">
        <v>607</v>
      </c>
      <c r="K1663">
        <v>4208</v>
      </c>
      <c r="L1663">
        <v>0</v>
      </c>
      <c r="M1663" t="s">
        <v>2552</v>
      </c>
      <c r="N1663" t="s">
        <v>2629</v>
      </c>
    </row>
    <row r="1664" spans="1:14" hidden="1" x14ac:dyDescent="0.25">
      <c r="A1664" t="s">
        <v>607</v>
      </c>
      <c r="B1664" s="238">
        <v>42081140905</v>
      </c>
      <c r="C1664" s="233"/>
      <c r="D1664">
        <v>114090</v>
      </c>
      <c r="E1664">
        <v>4.3099999999999996</v>
      </c>
      <c r="G1664">
        <v>0</v>
      </c>
      <c r="H1664" s="238">
        <v>5</v>
      </c>
      <c r="I1664" t="s">
        <v>95</v>
      </c>
      <c r="J1664" t="s">
        <v>607</v>
      </c>
      <c r="K1664">
        <v>4208</v>
      </c>
      <c r="L1664">
        <v>0</v>
      </c>
      <c r="M1664" t="s">
        <v>2552</v>
      </c>
      <c r="N1664" t="s">
        <v>2629</v>
      </c>
    </row>
    <row r="1665" spans="1:14" hidden="1" x14ac:dyDescent="0.25">
      <c r="A1665" t="s">
        <v>607</v>
      </c>
      <c r="B1665" s="238">
        <v>1140901</v>
      </c>
      <c r="C1665" s="233">
        <v>1140901</v>
      </c>
      <c r="D1665">
        <v>114090</v>
      </c>
      <c r="E1665">
        <v>10.4</v>
      </c>
      <c r="G1665">
        <v>1</v>
      </c>
      <c r="H1665" s="238">
        <v>1</v>
      </c>
      <c r="I1665" t="s">
        <v>95</v>
      </c>
      <c r="J1665" t="s">
        <v>607</v>
      </c>
      <c r="K1665">
        <v>0</v>
      </c>
      <c r="L1665">
        <v>0</v>
      </c>
      <c r="M1665" t="s">
        <v>2552</v>
      </c>
      <c r="N1665" t="s">
        <v>2629</v>
      </c>
    </row>
    <row r="1666" spans="1:14" hidden="1" x14ac:dyDescent="0.25">
      <c r="A1666" t="s">
        <v>607</v>
      </c>
      <c r="B1666" s="238">
        <v>1140902</v>
      </c>
      <c r="C1666" s="233">
        <v>1140902</v>
      </c>
      <c r="D1666">
        <v>114090</v>
      </c>
      <c r="E1666">
        <v>12.8</v>
      </c>
      <c r="G1666">
        <v>1</v>
      </c>
      <c r="H1666" s="238">
        <v>2</v>
      </c>
      <c r="I1666" t="s">
        <v>95</v>
      </c>
      <c r="J1666" t="s">
        <v>607</v>
      </c>
      <c r="K1666">
        <v>0</v>
      </c>
      <c r="L1666">
        <v>0</v>
      </c>
      <c r="M1666" t="s">
        <v>2552</v>
      </c>
      <c r="N1666" t="s">
        <v>2629</v>
      </c>
    </row>
    <row r="1667" spans="1:14" hidden="1" x14ac:dyDescent="0.25">
      <c r="A1667" t="s">
        <v>607</v>
      </c>
      <c r="B1667" s="238">
        <v>1140903</v>
      </c>
      <c r="C1667" s="233">
        <v>1140903</v>
      </c>
      <c r="D1667">
        <v>114090</v>
      </c>
      <c r="E1667">
        <v>16.399999999999999</v>
      </c>
      <c r="G1667">
        <v>1</v>
      </c>
      <c r="H1667" s="238">
        <v>3</v>
      </c>
      <c r="I1667" t="s">
        <v>95</v>
      </c>
      <c r="J1667" t="s">
        <v>607</v>
      </c>
      <c r="K1667">
        <v>0</v>
      </c>
      <c r="L1667">
        <v>0</v>
      </c>
      <c r="M1667" t="s">
        <v>2552</v>
      </c>
      <c r="N1667" t="s">
        <v>2629</v>
      </c>
    </row>
    <row r="1668" spans="1:14" hidden="1" x14ac:dyDescent="0.25">
      <c r="A1668" t="s">
        <v>607</v>
      </c>
      <c r="B1668" s="238">
        <v>1140904</v>
      </c>
      <c r="C1668" s="233">
        <v>1140904</v>
      </c>
      <c r="D1668">
        <v>114090</v>
      </c>
      <c r="E1668">
        <v>13.4</v>
      </c>
      <c r="G1668">
        <v>1</v>
      </c>
      <c r="H1668" s="238">
        <v>4</v>
      </c>
      <c r="I1668" t="s">
        <v>95</v>
      </c>
      <c r="J1668" t="s">
        <v>607</v>
      </c>
      <c r="K1668">
        <v>0</v>
      </c>
      <c r="L1668">
        <v>0</v>
      </c>
      <c r="M1668" t="s">
        <v>2552</v>
      </c>
      <c r="N1668" t="s">
        <v>2629</v>
      </c>
    </row>
    <row r="1669" spans="1:14" hidden="1" x14ac:dyDescent="0.25">
      <c r="A1669" t="s">
        <v>607</v>
      </c>
      <c r="B1669" s="238">
        <v>1140905</v>
      </c>
      <c r="C1669" s="233">
        <v>1140905</v>
      </c>
      <c r="D1669">
        <v>114090</v>
      </c>
      <c r="E1669">
        <v>16.399999999999999</v>
      </c>
      <c r="G1669">
        <v>1</v>
      </c>
      <c r="H1669" s="238">
        <v>5</v>
      </c>
      <c r="I1669" t="s">
        <v>95</v>
      </c>
      <c r="J1669" t="s">
        <v>607</v>
      </c>
      <c r="K1669">
        <v>0</v>
      </c>
      <c r="L1669">
        <v>0</v>
      </c>
      <c r="M1669" t="s">
        <v>2552</v>
      </c>
      <c r="N1669" t="s">
        <v>2629</v>
      </c>
    </row>
    <row r="1670" spans="1:14" hidden="1" x14ac:dyDescent="0.25">
      <c r="A1670" t="s">
        <v>615</v>
      </c>
      <c r="B1670" s="238">
        <v>1142111</v>
      </c>
      <c r="C1670" s="233">
        <v>1142111</v>
      </c>
      <c r="D1670">
        <v>114211</v>
      </c>
      <c r="E1670">
        <v>11.6</v>
      </c>
      <c r="G1670">
        <v>1</v>
      </c>
      <c r="H1670" s="238">
        <v>1</v>
      </c>
      <c r="I1670" t="s">
        <v>878</v>
      </c>
      <c r="J1670" t="s">
        <v>615</v>
      </c>
      <c r="K1670">
        <v>0</v>
      </c>
      <c r="L1670">
        <v>0</v>
      </c>
      <c r="M1670" t="s">
        <v>2552</v>
      </c>
      <c r="N1670" t="s">
        <v>2630</v>
      </c>
    </row>
    <row r="1671" spans="1:14" hidden="1" x14ac:dyDescent="0.25">
      <c r="A1671" t="s">
        <v>615</v>
      </c>
      <c r="B1671" s="238">
        <v>1142112</v>
      </c>
      <c r="C1671" s="233">
        <v>1142112</v>
      </c>
      <c r="D1671">
        <v>114211</v>
      </c>
      <c r="E1671">
        <v>14.4</v>
      </c>
      <c r="G1671">
        <v>1</v>
      </c>
      <c r="H1671" s="238">
        <v>2</v>
      </c>
      <c r="I1671" t="s">
        <v>878</v>
      </c>
      <c r="J1671" t="s">
        <v>615</v>
      </c>
      <c r="K1671">
        <v>0</v>
      </c>
      <c r="L1671">
        <v>0</v>
      </c>
      <c r="M1671" t="s">
        <v>2552</v>
      </c>
      <c r="N1671" t="s">
        <v>2630</v>
      </c>
    </row>
    <row r="1672" spans="1:14" hidden="1" x14ac:dyDescent="0.25">
      <c r="A1672" t="s">
        <v>615</v>
      </c>
      <c r="B1672" s="238">
        <v>1142113</v>
      </c>
      <c r="C1672" s="233">
        <v>1142113</v>
      </c>
      <c r="D1672">
        <v>114211</v>
      </c>
      <c r="E1672">
        <v>18</v>
      </c>
      <c r="G1672">
        <v>1</v>
      </c>
      <c r="H1672" s="238">
        <v>3</v>
      </c>
      <c r="I1672" t="s">
        <v>878</v>
      </c>
      <c r="J1672" t="s">
        <v>615</v>
      </c>
      <c r="K1672">
        <v>0</v>
      </c>
      <c r="L1672">
        <v>0</v>
      </c>
      <c r="M1672" t="s">
        <v>2552</v>
      </c>
      <c r="N1672" t="s">
        <v>2630</v>
      </c>
    </row>
    <row r="1673" spans="1:14" hidden="1" x14ac:dyDescent="0.25">
      <c r="A1673" t="s">
        <v>615</v>
      </c>
      <c r="B1673" s="238">
        <v>1142114</v>
      </c>
      <c r="C1673" s="233">
        <v>1142114</v>
      </c>
      <c r="D1673">
        <v>114211</v>
      </c>
      <c r="E1673">
        <v>15.2</v>
      </c>
      <c r="G1673">
        <v>1</v>
      </c>
      <c r="H1673" s="238">
        <v>4</v>
      </c>
      <c r="I1673" t="s">
        <v>878</v>
      </c>
      <c r="J1673" t="s">
        <v>615</v>
      </c>
      <c r="K1673">
        <v>0</v>
      </c>
      <c r="L1673">
        <v>0</v>
      </c>
      <c r="M1673" t="s">
        <v>2552</v>
      </c>
      <c r="N1673" t="s">
        <v>2630</v>
      </c>
    </row>
    <row r="1674" spans="1:14" hidden="1" x14ac:dyDescent="0.25">
      <c r="A1674" t="s">
        <v>615</v>
      </c>
      <c r="B1674" s="238">
        <v>1142115</v>
      </c>
      <c r="C1674" s="233">
        <v>1142115</v>
      </c>
      <c r="D1674">
        <v>114211</v>
      </c>
      <c r="E1674">
        <v>19</v>
      </c>
      <c r="G1674">
        <v>1</v>
      </c>
      <c r="H1674" s="238">
        <v>5</v>
      </c>
      <c r="I1674" t="s">
        <v>878</v>
      </c>
      <c r="J1674" t="s">
        <v>615</v>
      </c>
      <c r="K1674">
        <v>0</v>
      </c>
      <c r="L1674">
        <v>0</v>
      </c>
      <c r="M1674" t="s">
        <v>2552</v>
      </c>
      <c r="N1674" t="s">
        <v>2630</v>
      </c>
    </row>
    <row r="1675" spans="1:14" hidden="1" x14ac:dyDescent="0.25">
      <c r="A1675" t="s">
        <v>407</v>
      </c>
      <c r="B1675" s="238">
        <v>1118521</v>
      </c>
      <c r="C1675" s="233">
        <v>1118521</v>
      </c>
      <c r="D1675">
        <v>111852</v>
      </c>
      <c r="E1675">
        <v>435</v>
      </c>
      <c r="G1675">
        <v>1</v>
      </c>
      <c r="H1675" s="238">
        <v>1</v>
      </c>
      <c r="I1675" t="s">
        <v>476</v>
      </c>
      <c r="J1675" t="s">
        <v>407</v>
      </c>
      <c r="K1675">
        <v>0</v>
      </c>
      <c r="L1675">
        <v>0</v>
      </c>
      <c r="M1675" t="s">
        <v>2561</v>
      </c>
      <c r="N1675" t="s">
        <v>2562</v>
      </c>
    </row>
    <row r="1676" spans="1:14" hidden="1" x14ac:dyDescent="0.25">
      <c r="A1676" t="s">
        <v>407</v>
      </c>
      <c r="B1676" s="238">
        <v>1118522</v>
      </c>
      <c r="C1676" s="233">
        <v>1118522</v>
      </c>
      <c r="D1676">
        <v>111852</v>
      </c>
      <c r="E1676">
        <v>510</v>
      </c>
      <c r="G1676">
        <v>1</v>
      </c>
      <c r="H1676" s="238">
        <v>2</v>
      </c>
      <c r="I1676" t="s">
        <v>476</v>
      </c>
      <c r="J1676" t="s">
        <v>407</v>
      </c>
      <c r="K1676">
        <v>0</v>
      </c>
      <c r="L1676">
        <v>0</v>
      </c>
      <c r="M1676" t="s">
        <v>2561</v>
      </c>
      <c r="N1676" t="s">
        <v>2562</v>
      </c>
    </row>
    <row r="1677" spans="1:14" hidden="1" x14ac:dyDescent="0.25">
      <c r="A1677" t="s">
        <v>407</v>
      </c>
      <c r="B1677" s="238">
        <v>1118523</v>
      </c>
      <c r="C1677" s="233">
        <v>1118523</v>
      </c>
      <c r="D1677">
        <v>111852</v>
      </c>
      <c r="E1677">
        <v>625</v>
      </c>
      <c r="G1677">
        <v>1</v>
      </c>
      <c r="H1677" s="238">
        <v>3</v>
      </c>
      <c r="I1677" t="s">
        <v>476</v>
      </c>
      <c r="J1677" t="s">
        <v>407</v>
      </c>
      <c r="K1677">
        <v>0</v>
      </c>
      <c r="L1677">
        <v>0</v>
      </c>
      <c r="M1677" t="s">
        <v>2561</v>
      </c>
      <c r="N1677" t="s">
        <v>2562</v>
      </c>
    </row>
    <row r="1678" spans="1:14" hidden="1" x14ac:dyDescent="0.25">
      <c r="A1678" t="s">
        <v>407</v>
      </c>
      <c r="B1678" s="238">
        <v>1118524</v>
      </c>
      <c r="C1678" s="233">
        <v>1118524</v>
      </c>
      <c r="D1678">
        <v>111852</v>
      </c>
      <c r="E1678">
        <v>535</v>
      </c>
      <c r="G1678">
        <v>1</v>
      </c>
      <c r="H1678" s="238">
        <v>4</v>
      </c>
      <c r="I1678" t="s">
        <v>476</v>
      </c>
      <c r="J1678" t="s">
        <v>407</v>
      </c>
      <c r="K1678">
        <v>0</v>
      </c>
      <c r="L1678">
        <v>0</v>
      </c>
      <c r="M1678" t="s">
        <v>2561</v>
      </c>
      <c r="N1678" t="s">
        <v>2562</v>
      </c>
    </row>
    <row r="1679" spans="1:14" hidden="1" x14ac:dyDescent="0.25">
      <c r="A1679" t="s">
        <v>407</v>
      </c>
      <c r="B1679" s="238">
        <v>1118525</v>
      </c>
      <c r="C1679" s="233">
        <v>1118525</v>
      </c>
      <c r="D1679">
        <v>111852</v>
      </c>
      <c r="E1679">
        <v>655</v>
      </c>
      <c r="G1679">
        <v>1</v>
      </c>
      <c r="H1679" s="238">
        <v>5</v>
      </c>
      <c r="I1679" t="s">
        <v>476</v>
      </c>
      <c r="J1679" t="s">
        <v>407</v>
      </c>
      <c r="K1679">
        <v>0</v>
      </c>
      <c r="L1679">
        <v>0</v>
      </c>
      <c r="M1679" t="s">
        <v>2561</v>
      </c>
      <c r="N1679" t="s">
        <v>2562</v>
      </c>
    </row>
    <row r="1680" spans="1:14" hidden="1" x14ac:dyDescent="0.25">
      <c r="A1680" t="s">
        <v>471</v>
      </c>
      <c r="B1680" s="238">
        <v>1118501</v>
      </c>
      <c r="C1680" s="233">
        <v>1118501</v>
      </c>
      <c r="D1680">
        <v>111850</v>
      </c>
      <c r="E1680">
        <v>1300</v>
      </c>
      <c r="G1680">
        <v>1</v>
      </c>
      <c r="H1680" s="238">
        <v>1</v>
      </c>
      <c r="I1680" t="s">
        <v>472</v>
      </c>
      <c r="J1680" t="s">
        <v>471</v>
      </c>
      <c r="K1680">
        <v>0</v>
      </c>
      <c r="L1680">
        <v>0</v>
      </c>
      <c r="M1680" t="s">
        <v>2561</v>
      </c>
      <c r="N1680" t="s">
        <v>2562</v>
      </c>
    </row>
    <row r="1681" spans="1:14" hidden="1" x14ac:dyDescent="0.25">
      <c r="A1681" t="s">
        <v>471</v>
      </c>
      <c r="B1681" s="238">
        <v>1118502</v>
      </c>
      <c r="C1681" s="233">
        <v>1118502</v>
      </c>
      <c r="D1681">
        <v>111850</v>
      </c>
      <c r="E1681">
        <v>1500</v>
      </c>
      <c r="G1681">
        <v>1</v>
      </c>
      <c r="H1681" s="238">
        <v>2</v>
      </c>
      <c r="I1681" t="s">
        <v>472</v>
      </c>
      <c r="J1681" t="s">
        <v>471</v>
      </c>
      <c r="K1681">
        <v>0</v>
      </c>
      <c r="L1681">
        <v>0</v>
      </c>
      <c r="M1681" t="s">
        <v>2561</v>
      </c>
      <c r="N1681" t="s">
        <v>2562</v>
      </c>
    </row>
    <row r="1682" spans="1:14" hidden="1" x14ac:dyDescent="0.25">
      <c r="A1682" t="s">
        <v>471</v>
      </c>
      <c r="B1682" s="238">
        <v>1118503</v>
      </c>
      <c r="C1682" s="233">
        <v>1118503</v>
      </c>
      <c r="D1682">
        <v>111850</v>
      </c>
      <c r="E1682">
        <v>1800</v>
      </c>
      <c r="G1682">
        <v>1</v>
      </c>
      <c r="H1682" s="238">
        <v>3</v>
      </c>
      <c r="I1682" t="s">
        <v>472</v>
      </c>
      <c r="J1682" t="s">
        <v>471</v>
      </c>
      <c r="K1682">
        <v>0</v>
      </c>
      <c r="L1682">
        <v>0</v>
      </c>
      <c r="M1682" t="s">
        <v>2561</v>
      </c>
      <c r="N1682" t="s">
        <v>2562</v>
      </c>
    </row>
    <row r="1683" spans="1:14" hidden="1" x14ac:dyDescent="0.25">
      <c r="A1683" t="s">
        <v>471</v>
      </c>
      <c r="B1683" s="238">
        <v>1118504</v>
      </c>
      <c r="C1683" s="233">
        <v>1118504</v>
      </c>
      <c r="D1683">
        <v>111850</v>
      </c>
      <c r="E1683">
        <v>1575</v>
      </c>
      <c r="G1683">
        <v>1</v>
      </c>
      <c r="H1683" s="238">
        <v>4</v>
      </c>
      <c r="I1683" t="s">
        <v>472</v>
      </c>
      <c r="J1683" t="s">
        <v>471</v>
      </c>
      <c r="K1683">
        <v>0</v>
      </c>
      <c r="L1683">
        <v>0</v>
      </c>
      <c r="M1683" t="s">
        <v>2561</v>
      </c>
      <c r="N1683" t="s">
        <v>2562</v>
      </c>
    </row>
    <row r="1684" spans="1:14" hidden="1" x14ac:dyDescent="0.25">
      <c r="A1684" t="s">
        <v>471</v>
      </c>
      <c r="B1684" s="238">
        <v>1118505</v>
      </c>
      <c r="C1684" s="233">
        <v>1118505</v>
      </c>
      <c r="D1684">
        <v>111850</v>
      </c>
      <c r="E1684">
        <v>1890</v>
      </c>
      <c r="G1684">
        <v>1</v>
      </c>
      <c r="H1684" s="238">
        <v>5</v>
      </c>
      <c r="I1684" t="s">
        <v>472</v>
      </c>
      <c r="J1684" t="s">
        <v>471</v>
      </c>
      <c r="K1684">
        <v>0</v>
      </c>
      <c r="L1684">
        <v>0</v>
      </c>
      <c r="M1684" t="s">
        <v>2561</v>
      </c>
      <c r="N1684" t="s">
        <v>2562</v>
      </c>
    </row>
    <row r="1685" spans="1:14" hidden="1" x14ac:dyDescent="0.25">
      <c r="A1685" t="s">
        <v>471</v>
      </c>
      <c r="B1685" s="238">
        <v>1118511</v>
      </c>
      <c r="C1685" s="233">
        <v>1118511</v>
      </c>
      <c r="D1685">
        <v>111851</v>
      </c>
      <c r="E1685">
        <v>1350</v>
      </c>
      <c r="G1685">
        <v>1</v>
      </c>
      <c r="H1685" s="238">
        <v>1</v>
      </c>
      <c r="I1685" t="s">
        <v>474</v>
      </c>
      <c r="J1685" t="s">
        <v>471</v>
      </c>
      <c r="K1685">
        <v>0</v>
      </c>
      <c r="L1685">
        <v>0</v>
      </c>
      <c r="M1685" t="s">
        <v>2561</v>
      </c>
      <c r="N1685" t="s">
        <v>2562</v>
      </c>
    </row>
    <row r="1686" spans="1:14" hidden="1" x14ac:dyDescent="0.25">
      <c r="A1686" t="s">
        <v>471</v>
      </c>
      <c r="B1686" s="238">
        <v>1118512</v>
      </c>
      <c r="C1686" s="233">
        <v>1118512</v>
      </c>
      <c r="D1686">
        <v>111851</v>
      </c>
      <c r="E1686">
        <v>1600</v>
      </c>
      <c r="G1686">
        <v>1</v>
      </c>
      <c r="H1686" s="238">
        <v>2</v>
      </c>
      <c r="I1686" t="s">
        <v>474</v>
      </c>
      <c r="J1686" t="s">
        <v>471</v>
      </c>
      <c r="K1686">
        <v>0</v>
      </c>
      <c r="L1686">
        <v>0</v>
      </c>
      <c r="M1686" t="s">
        <v>2561</v>
      </c>
      <c r="N1686" t="s">
        <v>2562</v>
      </c>
    </row>
    <row r="1687" spans="1:14" hidden="1" x14ac:dyDescent="0.25">
      <c r="A1687" t="s">
        <v>471</v>
      </c>
      <c r="B1687" s="238">
        <v>1118513</v>
      </c>
      <c r="C1687" s="233">
        <v>1118513</v>
      </c>
      <c r="D1687">
        <v>111851</v>
      </c>
      <c r="E1687">
        <v>1850</v>
      </c>
      <c r="G1687">
        <v>1</v>
      </c>
      <c r="H1687" s="238">
        <v>3</v>
      </c>
      <c r="I1687" t="s">
        <v>474</v>
      </c>
      <c r="J1687" t="s">
        <v>471</v>
      </c>
      <c r="K1687">
        <v>0</v>
      </c>
      <c r="L1687">
        <v>0</v>
      </c>
      <c r="M1687" t="s">
        <v>2561</v>
      </c>
      <c r="N1687" t="s">
        <v>2562</v>
      </c>
    </row>
    <row r="1688" spans="1:14" hidden="1" x14ac:dyDescent="0.25">
      <c r="A1688" t="s">
        <v>471</v>
      </c>
      <c r="B1688" s="238">
        <v>1118514</v>
      </c>
      <c r="C1688" s="233">
        <v>1118514</v>
      </c>
      <c r="D1688">
        <v>111851</v>
      </c>
      <c r="E1688">
        <v>1680</v>
      </c>
      <c r="G1688">
        <v>1</v>
      </c>
      <c r="H1688" s="238">
        <v>4</v>
      </c>
      <c r="I1688" t="s">
        <v>474</v>
      </c>
      <c r="J1688" t="s">
        <v>471</v>
      </c>
      <c r="K1688">
        <v>0</v>
      </c>
      <c r="L1688">
        <v>0</v>
      </c>
      <c r="M1688" t="s">
        <v>2561</v>
      </c>
      <c r="N1688" t="s">
        <v>2562</v>
      </c>
    </row>
    <row r="1689" spans="1:14" hidden="1" x14ac:dyDescent="0.25">
      <c r="A1689" t="s">
        <v>471</v>
      </c>
      <c r="B1689" s="238">
        <v>1118515</v>
      </c>
      <c r="C1689" s="233">
        <v>1118515</v>
      </c>
      <c r="D1689">
        <v>111851</v>
      </c>
      <c r="E1689">
        <v>1945</v>
      </c>
      <c r="G1689">
        <v>1</v>
      </c>
      <c r="H1689" s="238">
        <v>5</v>
      </c>
      <c r="I1689" t="s">
        <v>474</v>
      </c>
      <c r="J1689" t="s">
        <v>471</v>
      </c>
      <c r="K1689">
        <v>0</v>
      </c>
      <c r="L1689">
        <v>0</v>
      </c>
      <c r="M1689" t="s">
        <v>2561</v>
      </c>
      <c r="N1689" t="s">
        <v>2562</v>
      </c>
    </row>
    <row r="1690" spans="1:14" hidden="1" x14ac:dyDescent="0.25">
      <c r="A1690" t="s">
        <v>451</v>
      </c>
      <c r="B1690" s="238">
        <v>1118561</v>
      </c>
      <c r="C1690" s="233">
        <v>1118561</v>
      </c>
      <c r="D1690">
        <v>111856</v>
      </c>
      <c r="F1690" t="s">
        <v>397</v>
      </c>
      <c r="G1690">
        <v>0</v>
      </c>
      <c r="H1690" s="238">
        <v>1</v>
      </c>
      <c r="I1690" t="s">
        <v>2631</v>
      </c>
      <c r="J1690" t="s">
        <v>451</v>
      </c>
      <c r="K1690">
        <v>0</v>
      </c>
      <c r="L1690">
        <v>0</v>
      </c>
      <c r="M1690" t="s">
        <v>2561</v>
      </c>
      <c r="N1690" t="s">
        <v>2562</v>
      </c>
    </row>
    <row r="1691" spans="1:14" hidden="1" x14ac:dyDescent="0.25">
      <c r="A1691" t="s">
        <v>451</v>
      </c>
      <c r="B1691" s="238">
        <v>1118562</v>
      </c>
      <c r="C1691" s="233">
        <v>1118562</v>
      </c>
      <c r="D1691">
        <v>111856</v>
      </c>
      <c r="F1691" t="s">
        <v>397</v>
      </c>
      <c r="G1691">
        <v>0</v>
      </c>
      <c r="H1691" s="238">
        <v>2</v>
      </c>
      <c r="I1691" t="s">
        <v>2631</v>
      </c>
      <c r="J1691" t="s">
        <v>451</v>
      </c>
      <c r="K1691">
        <v>0</v>
      </c>
      <c r="L1691">
        <v>0</v>
      </c>
      <c r="M1691" t="s">
        <v>2561</v>
      </c>
      <c r="N1691" t="s">
        <v>2562</v>
      </c>
    </row>
    <row r="1692" spans="1:14" hidden="1" x14ac:dyDescent="0.25">
      <c r="A1692" t="s">
        <v>451</v>
      </c>
      <c r="B1692" s="238">
        <v>1118563</v>
      </c>
      <c r="C1692" s="233">
        <v>1118563</v>
      </c>
      <c r="D1692">
        <v>111856</v>
      </c>
      <c r="F1692" t="s">
        <v>397</v>
      </c>
      <c r="G1692">
        <v>0</v>
      </c>
      <c r="H1692" s="238">
        <v>3</v>
      </c>
      <c r="I1692" t="s">
        <v>2631</v>
      </c>
      <c r="J1692" t="s">
        <v>451</v>
      </c>
      <c r="K1692">
        <v>0</v>
      </c>
      <c r="L1692">
        <v>0</v>
      </c>
      <c r="M1692" t="s">
        <v>2561</v>
      </c>
      <c r="N1692" t="s">
        <v>2562</v>
      </c>
    </row>
    <row r="1693" spans="1:14" hidden="1" x14ac:dyDescent="0.25">
      <c r="A1693" t="s">
        <v>451</v>
      </c>
      <c r="B1693" s="238">
        <v>1118564</v>
      </c>
      <c r="C1693" s="233">
        <v>1118564</v>
      </c>
      <c r="D1693">
        <v>111856</v>
      </c>
      <c r="F1693" t="s">
        <v>397</v>
      </c>
      <c r="G1693">
        <v>0</v>
      </c>
      <c r="H1693" s="238">
        <v>4</v>
      </c>
      <c r="I1693" t="s">
        <v>2631</v>
      </c>
      <c r="J1693" t="s">
        <v>451</v>
      </c>
      <c r="K1693">
        <v>0</v>
      </c>
      <c r="L1693">
        <v>0</v>
      </c>
      <c r="M1693" t="s">
        <v>2561</v>
      </c>
      <c r="N1693" t="s">
        <v>2562</v>
      </c>
    </row>
    <row r="1694" spans="1:14" hidden="1" x14ac:dyDescent="0.25">
      <c r="A1694" t="s">
        <v>451</v>
      </c>
      <c r="B1694" s="238">
        <v>1118565</v>
      </c>
      <c r="C1694" s="233">
        <v>1118565</v>
      </c>
      <c r="D1694">
        <v>111856</v>
      </c>
      <c r="F1694" t="s">
        <v>397</v>
      </c>
      <c r="G1694">
        <v>0</v>
      </c>
      <c r="H1694" s="238">
        <v>5</v>
      </c>
      <c r="I1694" t="s">
        <v>2631</v>
      </c>
      <c r="J1694" t="s">
        <v>451</v>
      </c>
      <c r="K1694">
        <v>0</v>
      </c>
      <c r="L1694">
        <v>0</v>
      </c>
      <c r="M1694" t="s">
        <v>2561</v>
      </c>
      <c r="N1694" t="s">
        <v>2562</v>
      </c>
    </row>
    <row r="1695" spans="1:14" hidden="1" x14ac:dyDescent="0.25">
      <c r="A1695" t="s">
        <v>471</v>
      </c>
      <c r="B1695" s="238">
        <v>1118531</v>
      </c>
      <c r="C1695" s="233">
        <v>1118531</v>
      </c>
      <c r="D1695">
        <v>111853</v>
      </c>
      <c r="E1695">
        <v>90</v>
      </c>
      <c r="G1695">
        <v>1</v>
      </c>
      <c r="H1695" s="238">
        <v>1</v>
      </c>
      <c r="I1695" t="s">
        <v>478</v>
      </c>
      <c r="J1695" t="s">
        <v>471</v>
      </c>
      <c r="K1695">
        <v>0</v>
      </c>
      <c r="L1695">
        <v>0</v>
      </c>
      <c r="M1695" t="s">
        <v>2561</v>
      </c>
      <c r="N1695" t="s">
        <v>2562</v>
      </c>
    </row>
    <row r="1696" spans="1:14" hidden="1" x14ac:dyDescent="0.25">
      <c r="A1696" t="s">
        <v>471</v>
      </c>
      <c r="B1696" s="238">
        <v>1118532</v>
      </c>
      <c r="C1696" s="233">
        <v>1118532</v>
      </c>
      <c r="D1696">
        <v>111853</v>
      </c>
      <c r="E1696">
        <v>100</v>
      </c>
      <c r="G1696">
        <v>1</v>
      </c>
      <c r="H1696" s="238">
        <v>2</v>
      </c>
      <c r="I1696" t="s">
        <v>478</v>
      </c>
      <c r="J1696" t="s">
        <v>471</v>
      </c>
      <c r="K1696">
        <v>0</v>
      </c>
      <c r="L1696">
        <v>0</v>
      </c>
      <c r="M1696" t="s">
        <v>2561</v>
      </c>
      <c r="N1696" t="s">
        <v>2562</v>
      </c>
    </row>
    <row r="1697" spans="1:14" hidden="1" x14ac:dyDescent="0.25">
      <c r="A1697" t="s">
        <v>471</v>
      </c>
      <c r="B1697" s="238">
        <v>1118533</v>
      </c>
      <c r="C1697" s="233">
        <v>1118533</v>
      </c>
      <c r="D1697">
        <v>111853</v>
      </c>
      <c r="E1697">
        <v>115</v>
      </c>
      <c r="G1697">
        <v>1</v>
      </c>
      <c r="H1697" s="238">
        <v>3</v>
      </c>
      <c r="I1697" t="s">
        <v>478</v>
      </c>
      <c r="J1697" t="s">
        <v>471</v>
      </c>
      <c r="K1697">
        <v>0</v>
      </c>
      <c r="L1697">
        <v>0</v>
      </c>
      <c r="M1697" t="s">
        <v>2561</v>
      </c>
      <c r="N1697" t="s">
        <v>2562</v>
      </c>
    </row>
    <row r="1698" spans="1:14" hidden="1" x14ac:dyDescent="0.25">
      <c r="A1698" t="s">
        <v>471</v>
      </c>
      <c r="B1698" s="238">
        <v>1118534</v>
      </c>
      <c r="C1698" s="233">
        <v>1118534</v>
      </c>
      <c r="D1698">
        <v>111853</v>
      </c>
      <c r="E1698">
        <v>105</v>
      </c>
      <c r="G1698">
        <v>1</v>
      </c>
      <c r="H1698" s="238">
        <v>4</v>
      </c>
      <c r="I1698" t="s">
        <v>478</v>
      </c>
      <c r="J1698" t="s">
        <v>471</v>
      </c>
      <c r="K1698">
        <v>0</v>
      </c>
      <c r="L1698">
        <v>0</v>
      </c>
      <c r="M1698" t="s">
        <v>2561</v>
      </c>
      <c r="N1698" t="s">
        <v>2562</v>
      </c>
    </row>
    <row r="1699" spans="1:14" hidden="1" x14ac:dyDescent="0.25">
      <c r="A1699" t="s">
        <v>471</v>
      </c>
      <c r="B1699" s="238">
        <v>1118535</v>
      </c>
      <c r="C1699" s="233">
        <v>1118535</v>
      </c>
      <c r="D1699">
        <v>111853</v>
      </c>
      <c r="E1699">
        <v>120</v>
      </c>
      <c r="G1699">
        <v>1</v>
      </c>
      <c r="H1699" s="238">
        <v>5</v>
      </c>
      <c r="I1699" t="s">
        <v>478</v>
      </c>
      <c r="J1699" t="s">
        <v>471</v>
      </c>
      <c r="K1699">
        <v>0</v>
      </c>
      <c r="L1699">
        <v>0</v>
      </c>
      <c r="M1699" t="s">
        <v>2561</v>
      </c>
      <c r="N1699" t="s">
        <v>2562</v>
      </c>
    </row>
    <row r="1700" spans="1:14" hidden="1" x14ac:dyDescent="0.25">
      <c r="A1700" t="s">
        <v>404</v>
      </c>
      <c r="B1700" s="238">
        <v>1129901</v>
      </c>
      <c r="C1700" s="233">
        <v>1129901</v>
      </c>
      <c r="D1700">
        <v>112990</v>
      </c>
      <c r="F1700" t="s">
        <v>397</v>
      </c>
      <c r="G1700">
        <v>0</v>
      </c>
      <c r="H1700" s="238">
        <v>1</v>
      </c>
      <c r="I1700" t="s">
        <v>1504</v>
      </c>
      <c r="J1700" t="s">
        <v>404</v>
      </c>
      <c r="K1700">
        <v>0</v>
      </c>
      <c r="L1700">
        <v>0</v>
      </c>
      <c r="M1700" t="s">
        <v>2632</v>
      </c>
    </row>
    <row r="1701" spans="1:14" hidden="1" x14ac:dyDescent="0.25">
      <c r="A1701" t="s">
        <v>404</v>
      </c>
      <c r="B1701" s="238">
        <v>1129902</v>
      </c>
      <c r="C1701" s="233">
        <v>1129902</v>
      </c>
      <c r="D1701">
        <v>112990</v>
      </c>
      <c r="F1701" t="s">
        <v>397</v>
      </c>
      <c r="G1701">
        <v>0</v>
      </c>
      <c r="H1701" s="238">
        <v>2</v>
      </c>
      <c r="I1701" t="s">
        <v>1504</v>
      </c>
      <c r="J1701" t="s">
        <v>404</v>
      </c>
      <c r="K1701">
        <v>0</v>
      </c>
      <c r="L1701">
        <v>0</v>
      </c>
      <c r="M1701" t="s">
        <v>2632</v>
      </c>
    </row>
    <row r="1702" spans="1:14" hidden="1" x14ac:dyDescent="0.25">
      <c r="A1702" t="s">
        <v>404</v>
      </c>
      <c r="B1702" s="238">
        <v>1129903</v>
      </c>
      <c r="C1702" s="233">
        <v>1129903</v>
      </c>
      <c r="D1702">
        <v>112990</v>
      </c>
      <c r="F1702" t="s">
        <v>397</v>
      </c>
      <c r="G1702">
        <v>0</v>
      </c>
      <c r="H1702" s="238">
        <v>3</v>
      </c>
      <c r="I1702" t="s">
        <v>1504</v>
      </c>
      <c r="J1702" t="s">
        <v>404</v>
      </c>
      <c r="K1702">
        <v>0</v>
      </c>
      <c r="L1702">
        <v>0</v>
      </c>
      <c r="M1702" t="s">
        <v>2632</v>
      </c>
    </row>
    <row r="1703" spans="1:14" hidden="1" x14ac:dyDescent="0.25">
      <c r="A1703" t="s">
        <v>404</v>
      </c>
      <c r="B1703" s="238">
        <v>1129904</v>
      </c>
      <c r="C1703" s="233">
        <v>1129904</v>
      </c>
      <c r="D1703">
        <v>112990</v>
      </c>
      <c r="F1703" t="s">
        <v>397</v>
      </c>
      <c r="G1703">
        <v>0</v>
      </c>
      <c r="H1703" s="238">
        <v>4</v>
      </c>
      <c r="I1703" t="s">
        <v>1504</v>
      </c>
      <c r="J1703" t="s">
        <v>404</v>
      </c>
      <c r="K1703">
        <v>0</v>
      </c>
      <c r="L1703">
        <v>0</v>
      </c>
      <c r="M1703" t="s">
        <v>2632</v>
      </c>
    </row>
    <row r="1704" spans="1:14" hidden="1" x14ac:dyDescent="0.25">
      <c r="A1704" t="s">
        <v>404</v>
      </c>
      <c r="B1704" s="238">
        <v>1129905</v>
      </c>
      <c r="C1704" s="233">
        <v>1129905</v>
      </c>
      <c r="D1704">
        <v>112990</v>
      </c>
      <c r="F1704" t="s">
        <v>397</v>
      </c>
      <c r="G1704">
        <v>0</v>
      </c>
      <c r="H1704" s="238">
        <v>5</v>
      </c>
      <c r="I1704" t="s">
        <v>1504</v>
      </c>
      <c r="J1704" t="s">
        <v>404</v>
      </c>
      <c r="K1704">
        <v>0</v>
      </c>
      <c r="L1704">
        <v>0</v>
      </c>
      <c r="M1704" t="s">
        <v>2632</v>
      </c>
    </row>
    <row r="1705" spans="1:14" hidden="1" x14ac:dyDescent="0.25">
      <c r="A1705" t="s">
        <v>404</v>
      </c>
      <c r="B1705" s="238">
        <v>1129971</v>
      </c>
      <c r="C1705" s="233">
        <v>1129971</v>
      </c>
      <c r="D1705">
        <v>112997</v>
      </c>
      <c r="F1705" t="s">
        <v>1508</v>
      </c>
      <c r="G1705">
        <v>0</v>
      </c>
      <c r="H1705" s="238">
        <v>1</v>
      </c>
      <c r="I1705" t="s">
        <v>1509</v>
      </c>
      <c r="J1705" t="s">
        <v>404</v>
      </c>
      <c r="K1705">
        <v>0</v>
      </c>
      <c r="L1705">
        <v>0</v>
      </c>
      <c r="M1705" t="s">
        <v>2632</v>
      </c>
    </row>
    <row r="1706" spans="1:14" hidden="1" x14ac:dyDescent="0.25">
      <c r="A1706" t="s">
        <v>404</v>
      </c>
      <c r="B1706" s="238">
        <v>1129972</v>
      </c>
      <c r="C1706" s="233">
        <v>1129972</v>
      </c>
      <c r="D1706">
        <v>112997</v>
      </c>
      <c r="F1706" t="s">
        <v>1508</v>
      </c>
      <c r="G1706">
        <v>0</v>
      </c>
      <c r="H1706" s="238">
        <v>2</v>
      </c>
      <c r="I1706" t="s">
        <v>1509</v>
      </c>
      <c r="J1706" t="s">
        <v>404</v>
      </c>
      <c r="K1706">
        <v>0</v>
      </c>
      <c r="L1706">
        <v>0</v>
      </c>
      <c r="M1706" t="s">
        <v>2632</v>
      </c>
    </row>
    <row r="1707" spans="1:14" hidden="1" x14ac:dyDescent="0.25">
      <c r="A1707" t="s">
        <v>404</v>
      </c>
      <c r="B1707" s="238">
        <v>1129973</v>
      </c>
      <c r="C1707" s="233">
        <v>1129973</v>
      </c>
      <c r="D1707">
        <v>112997</v>
      </c>
      <c r="F1707" t="s">
        <v>1508</v>
      </c>
      <c r="G1707">
        <v>0</v>
      </c>
      <c r="H1707" s="238">
        <v>3</v>
      </c>
      <c r="I1707" t="s">
        <v>1509</v>
      </c>
      <c r="J1707" t="s">
        <v>404</v>
      </c>
      <c r="K1707">
        <v>0</v>
      </c>
      <c r="L1707">
        <v>0</v>
      </c>
      <c r="M1707" t="s">
        <v>2632</v>
      </c>
    </row>
    <row r="1708" spans="1:14" hidden="1" x14ac:dyDescent="0.25">
      <c r="A1708" t="s">
        <v>404</v>
      </c>
      <c r="B1708" s="238">
        <v>1129974</v>
      </c>
      <c r="C1708" s="233">
        <v>1129974</v>
      </c>
      <c r="D1708">
        <v>112997</v>
      </c>
      <c r="F1708" t="s">
        <v>1508</v>
      </c>
      <c r="G1708">
        <v>0</v>
      </c>
      <c r="H1708" s="238">
        <v>4</v>
      </c>
      <c r="I1708" t="s">
        <v>1509</v>
      </c>
      <c r="J1708" t="s">
        <v>404</v>
      </c>
      <c r="K1708">
        <v>0</v>
      </c>
      <c r="L1708">
        <v>0</v>
      </c>
      <c r="M1708" t="s">
        <v>2632</v>
      </c>
    </row>
    <row r="1709" spans="1:14" hidden="1" x14ac:dyDescent="0.25">
      <c r="A1709" t="s">
        <v>404</v>
      </c>
      <c r="B1709" s="238">
        <v>1129975</v>
      </c>
      <c r="C1709" s="233">
        <v>1129975</v>
      </c>
      <c r="D1709">
        <v>112997</v>
      </c>
      <c r="F1709" t="s">
        <v>1508</v>
      </c>
      <c r="G1709">
        <v>0</v>
      </c>
      <c r="H1709" s="238">
        <v>5</v>
      </c>
      <c r="I1709" t="s">
        <v>1509</v>
      </c>
      <c r="J1709" t="s">
        <v>404</v>
      </c>
      <c r="K1709">
        <v>0</v>
      </c>
      <c r="L1709">
        <v>0</v>
      </c>
      <c r="M1709" t="s">
        <v>2632</v>
      </c>
    </row>
    <row r="1710" spans="1:14" hidden="1" x14ac:dyDescent="0.25">
      <c r="A1710" t="s">
        <v>607</v>
      </c>
      <c r="B1710" s="238">
        <v>1131051</v>
      </c>
      <c r="C1710" s="238" t="s">
        <v>3357</v>
      </c>
      <c r="D1710">
        <v>113105</v>
      </c>
      <c r="E1710">
        <v>5.6</v>
      </c>
      <c r="G1710">
        <v>1</v>
      </c>
      <c r="H1710" s="238">
        <v>1</v>
      </c>
      <c r="I1710" t="s">
        <v>613</v>
      </c>
      <c r="J1710" t="s">
        <v>607</v>
      </c>
      <c r="K1710">
        <v>0</v>
      </c>
      <c r="L1710">
        <v>0</v>
      </c>
      <c r="M1710" t="s">
        <v>2503</v>
      </c>
      <c r="N1710" t="s">
        <v>1991</v>
      </c>
    </row>
    <row r="1711" spans="1:14" hidden="1" x14ac:dyDescent="0.25">
      <c r="A1711" t="s">
        <v>607</v>
      </c>
      <c r="B1711" s="238">
        <v>1131052</v>
      </c>
      <c r="C1711" s="238" t="s">
        <v>3358</v>
      </c>
      <c r="D1711">
        <v>113105</v>
      </c>
      <c r="E1711">
        <v>5.95</v>
      </c>
      <c r="G1711">
        <v>1</v>
      </c>
      <c r="H1711" s="238">
        <v>2</v>
      </c>
      <c r="I1711" t="s">
        <v>613</v>
      </c>
      <c r="J1711" t="s">
        <v>607</v>
      </c>
      <c r="K1711">
        <v>0</v>
      </c>
      <c r="L1711">
        <v>0</v>
      </c>
      <c r="M1711" t="s">
        <v>2503</v>
      </c>
      <c r="N1711" t="s">
        <v>1991</v>
      </c>
    </row>
    <row r="1712" spans="1:14" hidden="1" x14ac:dyDescent="0.25">
      <c r="A1712" t="s">
        <v>607</v>
      </c>
      <c r="B1712" s="238">
        <v>1131053</v>
      </c>
      <c r="C1712" s="238" t="s">
        <v>3359</v>
      </c>
      <c r="D1712">
        <v>113105</v>
      </c>
      <c r="E1712">
        <v>6.3</v>
      </c>
      <c r="G1712">
        <v>1</v>
      </c>
      <c r="H1712" s="238">
        <v>3</v>
      </c>
      <c r="I1712" t="s">
        <v>613</v>
      </c>
      <c r="J1712" t="s">
        <v>607</v>
      </c>
      <c r="K1712">
        <v>0</v>
      </c>
      <c r="L1712">
        <v>0</v>
      </c>
      <c r="M1712" t="s">
        <v>2503</v>
      </c>
      <c r="N1712" t="s">
        <v>1991</v>
      </c>
    </row>
    <row r="1713" spans="1:14" hidden="1" x14ac:dyDescent="0.25">
      <c r="A1713" t="s">
        <v>607</v>
      </c>
      <c r="B1713" s="238">
        <v>1131054</v>
      </c>
      <c r="C1713" s="238" t="s">
        <v>3360</v>
      </c>
      <c r="D1713">
        <v>113105</v>
      </c>
      <c r="E1713">
        <v>6.1</v>
      </c>
      <c r="G1713">
        <v>1</v>
      </c>
      <c r="H1713" s="238">
        <v>4</v>
      </c>
      <c r="I1713" t="s">
        <v>613</v>
      </c>
      <c r="J1713" t="s">
        <v>607</v>
      </c>
      <c r="K1713">
        <v>0</v>
      </c>
      <c r="L1713">
        <v>0</v>
      </c>
      <c r="M1713" t="s">
        <v>2503</v>
      </c>
      <c r="N1713" t="s">
        <v>1991</v>
      </c>
    </row>
    <row r="1714" spans="1:14" hidden="1" x14ac:dyDescent="0.25">
      <c r="A1714" t="s">
        <v>607</v>
      </c>
      <c r="B1714" s="238">
        <v>1131055</v>
      </c>
      <c r="C1714" s="238" t="s">
        <v>3361</v>
      </c>
      <c r="D1714">
        <v>113105</v>
      </c>
      <c r="E1714">
        <v>6.55</v>
      </c>
      <c r="G1714">
        <v>1</v>
      </c>
      <c r="H1714" s="238">
        <v>5</v>
      </c>
      <c r="I1714" t="s">
        <v>613</v>
      </c>
      <c r="J1714" t="s">
        <v>607</v>
      </c>
      <c r="K1714">
        <v>0</v>
      </c>
      <c r="L1714">
        <v>0</v>
      </c>
      <c r="M1714" t="s">
        <v>2503</v>
      </c>
      <c r="N1714" t="s">
        <v>1991</v>
      </c>
    </row>
    <row r="1715" spans="1:14" hidden="1" x14ac:dyDescent="0.25">
      <c r="A1715" t="s">
        <v>607</v>
      </c>
      <c r="B1715" s="238">
        <v>24011131051</v>
      </c>
      <c r="C1715" s="233"/>
      <c r="D1715">
        <v>113105</v>
      </c>
      <c r="E1715">
        <v>2</v>
      </c>
      <c r="G1715">
        <v>0</v>
      </c>
      <c r="H1715" s="238">
        <v>1</v>
      </c>
      <c r="I1715" t="s">
        <v>3021</v>
      </c>
      <c r="J1715" t="s">
        <v>607</v>
      </c>
      <c r="K1715">
        <v>2401</v>
      </c>
      <c r="L1715">
        <v>0</v>
      </c>
      <c r="M1715" t="s">
        <v>2503</v>
      </c>
      <c r="N1715" t="s">
        <v>1991</v>
      </c>
    </row>
    <row r="1716" spans="1:14" hidden="1" x14ac:dyDescent="0.25">
      <c r="A1716" t="s">
        <v>607</v>
      </c>
      <c r="B1716" s="238">
        <v>24011131052</v>
      </c>
      <c r="C1716" s="233"/>
      <c r="D1716">
        <v>113105</v>
      </c>
      <c r="E1716">
        <v>2.15</v>
      </c>
      <c r="G1716">
        <v>0</v>
      </c>
      <c r="H1716" s="238">
        <v>2</v>
      </c>
      <c r="I1716" t="s">
        <v>3022</v>
      </c>
      <c r="J1716" t="s">
        <v>607</v>
      </c>
      <c r="K1716">
        <v>2401</v>
      </c>
      <c r="L1716">
        <v>0</v>
      </c>
      <c r="M1716" t="s">
        <v>2503</v>
      </c>
      <c r="N1716" t="s">
        <v>1991</v>
      </c>
    </row>
    <row r="1717" spans="1:14" hidden="1" x14ac:dyDescent="0.25">
      <c r="A1717" t="s">
        <v>607</v>
      </c>
      <c r="B1717" s="238">
        <v>24011131053</v>
      </c>
      <c r="C1717" s="233"/>
      <c r="D1717">
        <v>113105</v>
      </c>
      <c r="E1717">
        <v>2.25</v>
      </c>
      <c r="G1717">
        <v>0</v>
      </c>
      <c r="H1717" s="238">
        <v>3</v>
      </c>
      <c r="I1717" t="s">
        <v>3023</v>
      </c>
      <c r="J1717" t="s">
        <v>607</v>
      </c>
      <c r="K1717">
        <v>2401</v>
      </c>
      <c r="L1717">
        <v>0</v>
      </c>
      <c r="M1717" t="s">
        <v>2503</v>
      </c>
      <c r="N1717" t="s">
        <v>1991</v>
      </c>
    </row>
    <row r="1718" spans="1:14" hidden="1" x14ac:dyDescent="0.25">
      <c r="A1718" t="s">
        <v>607</v>
      </c>
      <c r="B1718" s="238">
        <v>24011131054</v>
      </c>
      <c r="C1718" s="233"/>
      <c r="D1718">
        <v>113105</v>
      </c>
      <c r="E1718">
        <v>2.2000000000000002</v>
      </c>
      <c r="G1718">
        <v>0</v>
      </c>
      <c r="H1718" s="238">
        <v>4</v>
      </c>
      <c r="I1718" t="s">
        <v>3024</v>
      </c>
      <c r="J1718" t="s">
        <v>607</v>
      </c>
      <c r="K1718">
        <v>2401</v>
      </c>
      <c r="L1718">
        <v>0</v>
      </c>
      <c r="M1718" t="s">
        <v>2503</v>
      </c>
      <c r="N1718" t="s">
        <v>1991</v>
      </c>
    </row>
    <row r="1719" spans="1:14" hidden="1" x14ac:dyDescent="0.25">
      <c r="A1719" t="s">
        <v>607</v>
      </c>
      <c r="B1719" s="238">
        <v>24011131055</v>
      </c>
      <c r="C1719" s="233"/>
      <c r="D1719">
        <v>113105</v>
      </c>
      <c r="E1719">
        <v>2.35</v>
      </c>
      <c r="G1719">
        <v>0</v>
      </c>
      <c r="H1719" s="238">
        <v>5</v>
      </c>
      <c r="I1719" t="s">
        <v>3025</v>
      </c>
      <c r="J1719" t="s">
        <v>607</v>
      </c>
      <c r="K1719">
        <v>2401</v>
      </c>
      <c r="L1719">
        <v>0</v>
      </c>
      <c r="M1719" t="s">
        <v>2503</v>
      </c>
      <c r="N1719" t="s">
        <v>1991</v>
      </c>
    </row>
    <row r="1720" spans="1:14" hidden="1" x14ac:dyDescent="0.25">
      <c r="A1720" t="s">
        <v>1522</v>
      </c>
      <c r="B1720" s="238">
        <v>1112011</v>
      </c>
      <c r="C1720" s="233">
        <v>1112011</v>
      </c>
      <c r="D1720">
        <v>111201</v>
      </c>
      <c r="E1720">
        <v>299</v>
      </c>
      <c r="G1720">
        <v>0</v>
      </c>
      <c r="H1720" s="238">
        <v>1</v>
      </c>
      <c r="I1720" t="s">
        <v>1598</v>
      </c>
      <c r="J1720" t="s">
        <v>1522</v>
      </c>
      <c r="K1720">
        <v>0</v>
      </c>
      <c r="L1720">
        <v>0</v>
      </c>
      <c r="M1720" t="s">
        <v>2651</v>
      </c>
      <c r="N1720" t="s">
        <v>2652</v>
      </c>
    </row>
    <row r="1721" spans="1:14" hidden="1" x14ac:dyDescent="0.25">
      <c r="A1721" t="s">
        <v>1522</v>
      </c>
      <c r="B1721" s="238">
        <v>1112012</v>
      </c>
      <c r="C1721" s="233">
        <v>1112012</v>
      </c>
      <c r="D1721">
        <v>111201</v>
      </c>
      <c r="E1721">
        <v>299</v>
      </c>
      <c r="G1721">
        <v>0</v>
      </c>
      <c r="H1721" s="238">
        <v>2</v>
      </c>
      <c r="I1721" t="s">
        <v>1598</v>
      </c>
      <c r="J1721" t="s">
        <v>1522</v>
      </c>
      <c r="K1721">
        <v>0</v>
      </c>
      <c r="L1721">
        <v>0</v>
      </c>
      <c r="M1721" t="s">
        <v>2651</v>
      </c>
      <c r="N1721" t="s">
        <v>2652</v>
      </c>
    </row>
    <row r="1722" spans="1:14" hidden="1" x14ac:dyDescent="0.25">
      <c r="A1722" t="s">
        <v>1522</v>
      </c>
      <c r="B1722" s="238">
        <v>1112013</v>
      </c>
      <c r="C1722" s="233">
        <v>1112013</v>
      </c>
      <c r="D1722">
        <v>111201</v>
      </c>
      <c r="E1722">
        <v>299</v>
      </c>
      <c r="G1722">
        <v>0</v>
      </c>
      <c r="H1722" s="238">
        <v>3</v>
      </c>
      <c r="I1722" t="s">
        <v>1598</v>
      </c>
      <c r="J1722" t="s">
        <v>1522</v>
      </c>
      <c r="K1722">
        <v>0</v>
      </c>
      <c r="L1722">
        <v>0</v>
      </c>
      <c r="M1722" t="s">
        <v>2651</v>
      </c>
      <c r="N1722" t="s">
        <v>2652</v>
      </c>
    </row>
    <row r="1723" spans="1:14" hidden="1" x14ac:dyDescent="0.25">
      <c r="A1723" t="s">
        <v>1522</v>
      </c>
      <c r="B1723" s="238">
        <v>1112014</v>
      </c>
      <c r="C1723" s="233">
        <v>1112014</v>
      </c>
      <c r="D1723">
        <v>111201</v>
      </c>
      <c r="E1723">
        <v>299</v>
      </c>
      <c r="G1723">
        <v>0</v>
      </c>
      <c r="H1723" s="238">
        <v>4</v>
      </c>
      <c r="I1723" t="s">
        <v>1598</v>
      </c>
      <c r="J1723" t="s">
        <v>1522</v>
      </c>
      <c r="K1723">
        <v>0</v>
      </c>
      <c r="L1723">
        <v>0</v>
      </c>
      <c r="M1723" t="s">
        <v>2651</v>
      </c>
      <c r="N1723" t="s">
        <v>2652</v>
      </c>
    </row>
    <row r="1724" spans="1:14" hidden="1" x14ac:dyDescent="0.25">
      <c r="A1724" t="s">
        <v>1522</v>
      </c>
      <c r="B1724" s="238">
        <v>1112015</v>
      </c>
      <c r="C1724" s="233">
        <v>1112015</v>
      </c>
      <c r="D1724">
        <v>111201</v>
      </c>
      <c r="E1724">
        <v>299</v>
      </c>
      <c r="G1724">
        <v>0</v>
      </c>
      <c r="H1724" s="238">
        <v>5</v>
      </c>
      <c r="I1724" t="s">
        <v>1598</v>
      </c>
      <c r="J1724" t="s">
        <v>1522</v>
      </c>
      <c r="K1724">
        <v>0</v>
      </c>
      <c r="L1724">
        <v>0</v>
      </c>
      <c r="M1724" t="s">
        <v>2651</v>
      </c>
      <c r="N1724" t="s">
        <v>2652</v>
      </c>
    </row>
    <row r="1725" spans="1:14" hidden="1" x14ac:dyDescent="0.25">
      <c r="A1725" t="s">
        <v>1522</v>
      </c>
      <c r="B1725" s="238">
        <v>1112001</v>
      </c>
      <c r="C1725" s="233">
        <v>1112001</v>
      </c>
      <c r="D1725">
        <v>111200</v>
      </c>
      <c r="E1725">
        <v>198</v>
      </c>
      <c r="G1725">
        <v>0</v>
      </c>
      <c r="H1725" s="238">
        <v>1</v>
      </c>
      <c r="I1725" t="s">
        <v>1596</v>
      </c>
      <c r="J1725" t="s">
        <v>1522</v>
      </c>
      <c r="K1725">
        <v>0</v>
      </c>
      <c r="L1725">
        <v>0</v>
      </c>
      <c r="M1725" t="s">
        <v>2651</v>
      </c>
      <c r="N1725" t="s">
        <v>2652</v>
      </c>
    </row>
    <row r="1726" spans="1:14" hidden="1" x14ac:dyDescent="0.25">
      <c r="A1726" t="s">
        <v>1522</v>
      </c>
      <c r="B1726" s="238">
        <v>1112002</v>
      </c>
      <c r="C1726" s="233">
        <v>1112002</v>
      </c>
      <c r="D1726">
        <v>111200</v>
      </c>
      <c r="E1726">
        <v>198</v>
      </c>
      <c r="G1726">
        <v>0</v>
      </c>
      <c r="H1726" s="238">
        <v>2</v>
      </c>
      <c r="I1726" t="s">
        <v>1596</v>
      </c>
      <c r="J1726" t="s">
        <v>1522</v>
      </c>
      <c r="K1726">
        <v>0</v>
      </c>
      <c r="L1726">
        <v>0</v>
      </c>
      <c r="M1726" t="s">
        <v>2651</v>
      </c>
      <c r="N1726" t="s">
        <v>2652</v>
      </c>
    </row>
    <row r="1727" spans="1:14" hidden="1" x14ac:dyDescent="0.25">
      <c r="A1727" t="s">
        <v>1522</v>
      </c>
      <c r="B1727" s="238">
        <v>1112003</v>
      </c>
      <c r="C1727" s="233">
        <v>1112003</v>
      </c>
      <c r="D1727">
        <v>111200</v>
      </c>
      <c r="E1727">
        <v>198</v>
      </c>
      <c r="G1727">
        <v>0</v>
      </c>
      <c r="H1727" s="238">
        <v>3</v>
      </c>
      <c r="I1727" t="s">
        <v>1596</v>
      </c>
      <c r="J1727" t="s">
        <v>1522</v>
      </c>
      <c r="K1727">
        <v>0</v>
      </c>
      <c r="L1727">
        <v>0</v>
      </c>
      <c r="M1727" t="s">
        <v>2651</v>
      </c>
      <c r="N1727" t="s">
        <v>2652</v>
      </c>
    </row>
    <row r="1728" spans="1:14" hidden="1" x14ac:dyDescent="0.25">
      <c r="A1728" t="s">
        <v>1522</v>
      </c>
      <c r="B1728" s="238">
        <v>1112004</v>
      </c>
      <c r="C1728" s="233">
        <v>1112004</v>
      </c>
      <c r="D1728">
        <v>111200</v>
      </c>
      <c r="E1728">
        <v>198</v>
      </c>
      <c r="G1728">
        <v>0</v>
      </c>
      <c r="H1728" s="238">
        <v>4</v>
      </c>
      <c r="I1728" t="s">
        <v>1596</v>
      </c>
      <c r="J1728" t="s">
        <v>1522</v>
      </c>
      <c r="K1728">
        <v>0</v>
      </c>
      <c r="L1728">
        <v>0</v>
      </c>
      <c r="M1728" t="s">
        <v>2651</v>
      </c>
      <c r="N1728" t="s">
        <v>2652</v>
      </c>
    </row>
    <row r="1729" spans="1:14" hidden="1" x14ac:dyDescent="0.25">
      <c r="A1729" t="s">
        <v>1522</v>
      </c>
      <c r="B1729" s="238">
        <v>1112005</v>
      </c>
      <c r="C1729" s="233">
        <v>1112005</v>
      </c>
      <c r="D1729">
        <v>111200</v>
      </c>
      <c r="E1729">
        <v>198</v>
      </c>
      <c r="G1729">
        <v>0</v>
      </c>
      <c r="H1729" s="238">
        <v>5</v>
      </c>
      <c r="I1729" t="s">
        <v>1596</v>
      </c>
      <c r="J1729" t="s">
        <v>1522</v>
      </c>
      <c r="K1729">
        <v>0</v>
      </c>
      <c r="L1729">
        <v>0</v>
      </c>
      <c r="M1729" t="s">
        <v>2651</v>
      </c>
      <c r="N1729" t="s">
        <v>2652</v>
      </c>
    </row>
    <row r="1730" spans="1:14" hidden="1" x14ac:dyDescent="0.25">
      <c r="A1730" t="s">
        <v>1522</v>
      </c>
      <c r="B1730" s="238">
        <v>1112021</v>
      </c>
      <c r="C1730" s="233">
        <v>1112021</v>
      </c>
      <c r="D1730">
        <v>111202</v>
      </c>
      <c r="E1730">
        <v>228</v>
      </c>
      <c r="G1730">
        <v>0</v>
      </c>
      <c r="H1730" s="238">
        <v>1</v>
      </c>
      <c r="I1730" t="s">
        <v>1600</v>
      </c>
      <c r="J1730" t="s">
        <v>1522</v>
      </c>
      <c r="K1730">
        <v>0</v>
      </c>
      <c r="L1730">
        <v>0</v>
      </c>
      <c r="M1730" t="s">
        <v>2651</v>
      </c>
      <c r="N1730" t="s">
        <v>2652</v>
      </c>
    </row>
    <row r="1731" spans="1:14" hidden="1" x14ac:dyDescent="0.25">
      <c r="A1731" t="s">
        <v>1522</v>
      </c>
      <c r="B1731" s="238">
        <v>1112022</v>
      </c>
      <c r="C1731" s="233">
        <v>1112022</v>
      </c>
      <c r="D1731">
        <v>111202</v>
      </c>
      <c r="E1731">
        <v>228</v>
      </c>
      <c r="G1731">
        <v>0</v>
      </c>
      <c r="H1731" s="238">
        <v>2</v>
      </c>
      <c r="I1731" t="s">
        <v>1600</v>
      </c>
      <c r="J1731" t="s">
        <v>1522</v>
      </c>
      <c r="K1731">
        <v>0</v>
      </c>
      <c r="L1731">
        <v>0</v>
      </c>
      <c r="M1731" t="s">
        <v>2651</v>
      </c>
      <c r="N1731" t="s">
        <v>2652</v>
      </c>
    </row>
    <row r="1732" spans="1:14" hidden="1" x14ac:dyDescent="0.25">
      <c r="A1732" t="s">
        <v>1522</v>
      </c>
      <c r="B1732" s="238">
        <v>1112023</v>
      </c>
      <c r="C1732" s="233">
        <v>1112023</v>
      </c>
      <c r="D1732">
        <v>111202</v>
      </c>
      <c r="E1732">
        <v>228</v>
      </c>
      <c r="G1732">
        <v>0</v>
      </c>
      <c r="H1732" s="238">
        <v>3</v>
      </c>
      <c r="I1732" t="s">
        <v>1600</v>
      </c>
      <c r="J1732" t="s">
        <v>1522</v>
      </c>
      <c r="K1732">
        <v>0</v>
      </c>
      <c r="L1732">
        <v>0</v>
      </c>
      <c r="M1732" t="s">
        <v>2651</v>
      </c>
      <c r="N1732" t="s">
        <v>2652</v>
      </c>
    </row>
    <row r="1733" spans="1:14" hidden="1" x14ac:dyDescent="0.25">
      <c r="A1733" t="s">
        <v>1522</v>
      </c>
      <c r="B1733" s="238">
        <v>1112024</v>
      </c>
      <c r="C1733" s="233">
        <v>1112024</v>
      </c>
      <c r="D1733">
        <v>111202</v>
      </c>
      <c r="E1733">
        <v>228</v>
      </c>
      <c r="G1733">
        <v>0</v>
      </c>
      <c r="H1733" s="238">
        <v>4</v>
      </c>
      <c r="I1733" t="s">
        <v>1600</v>
      </c>
      <c r="J1733" t="s">
        <v>1522</v>
      </c>
      <c r="K1733">
        <v>0</v>
      </c>
      <c r="L1733">
        <v>0</v>
      </c>
      <c r="M1733" t="s">
        <v>2651</v>
      </c>
      <c r="N1733" t="s">
        <v>2652</v>
      </c>
    </row>
    <row r="1734" spans="1:14" hidden="1" x14ac:dyDescent="0.25">
      <c r="A1734" t="s">
        <v>1522</v>
      </c>
      <c r="B1734" s="238">
        <v>1112025</v>
      </c>
      <c r="C1734" s="233">
        <v>1112025</v>
      </c>
      <c r="D1734">
        <v>111202</v>
      </c>
      <c r="E1734">
        <v>228</v>
      </c>
      <c r="G1734">
        <v>0</v>
      </c>
      <c r="H1734" s="238">
        <v>5</v>
      </c>
      <c r="I1734" t="s">
        <v>1600</v>
      </c>
      <c r="J1734" t="s">
        <v>1522</v>
      </c>
      <c r="K1734">
        <v>0</v>
      </c>
      <c r="L1734">
        <v>0</v>
      </c>
      <c r="M1734" t="s">
        <v>2651</v>
      </c>
      <c r="N1734" t="s">
        <v>2652</v>
      </c>
    </row>
    <row r="1735" spans="1:14" hidden="1" x14ac:dyDescent="0.25">
      <c r="A1735" t="s">
        <v>1522</v>
      </c>
      <c r="B1735" s="238">
        <v>1112181</v>
      </c>
      <c r="C1735" s="238" t="s">
        <v>3362</v>
      </c>
      <c r="D1735">
        <v>111218</v>
      </c>
      <c r="E1735">
        <v>195</v>
      </c>
      <c r="G1735">
        <v>0</v>
      </c>
      <c r="H1735" s="238">
        <v>1</v>
      </c>
      <c r="I1735" t="s">
        <v>1537</v>
      </c>
      <c r="J1735" t="s">
        <v>1522</v>
      </c>
      <c r="K1735">
        <v>0</v>
      </c>
      <c r="L1735">
        <v>0</v>
      </c>
      <c r="M1735" t="s">
        <v>2651</v>
      </c>
      <c r="N1735" t="s">
        <v>2653</v>
      </c>
    </row>
    <row r="1736" spans="1:14" hidden="1" x14ac:dyDescent="0.25">
      <c r="A1736" t="s">
        <v>1522</v>
      </c>
      <c r="B1736" s="238">
        <v>1112182</v>
      </c>
      <c r="C1736" s="233">
        <v>1112182</v>
      </c>
      <c r="D1736">
        <v>111218</v>
      </c>
      <c r="E1736">
        <v>195</v>
      </c>
      <c r="G1736">
        <v>0</v>
      </c>
      <c r="H1736" s="238">
        <v>2</v>
      </c>
      <c r="I1736" t="s">
        <v>1537</v>
      </c>
      <c r="J1736" t="s">
        <v>1522</v>
      </c>
      <c r="K1736">
        <v>0</v>
      </c>
      <c r="L1736">
        <v>0</v>
      </c>
      <c r="M1736" t="s">
        <v>2651</v>
      </c>
      <c r="N1736" t="s">
        <v>2653</v>
      </c>
    </row>
    <row r="1737" spans="1:14" hidden="1" x14ac:dyDescent="0.25">
      <c r="A1737" t="s">
        <v>1522</v>
      </c>
      <c r="B1737" s="238">
        <v>1112183</v>
      </c>
      <c r="C1737" s="233">
        <v>1112183</v>
      </c>
      <c r="D1737">
        <v>111218</v>
      </c>
      <c r="E1737">
        <v>195</v>
      </c>
      <c r="G1737">
        <v>0</v>
      </c>
      <c r="H1737" s="238">
        <v>3</v>
      </c>
      <c r="I1737" t="s">
        <v>1537</v>
      </c>
      <c r="J1737" t="s">
        <v>1522</v>
      </c>
      <c r="K1737">
        <v>0</v>
      </c>
      <c r="L1737">
        <v>0</v>
      </c>
      <c r="M1737" t="s">
        <v>2651</v>
      </c>
      <c r="N1737" t="s">
        <v>2653</v>
      </c>
    </row>
    <row r="1738" spans="1:14" hidden="1" x14ac:dyDescent="0.25">
      <c r="A1738" t="s">
        <v>1522</v>
      </c>
      <c r="B1738" s="238">
        <v>1112184</v>
      </c>
      <c r="C1738" s="233">
        <v>1112184</v>
      </c>
      <c r="D1738">
        <v>111218</v>
      </c>
      <c r="E1738">
        <v>195</v>
      </c>
      <c r="G1738">
        <v>0</v>
      </c>
      <c r="H1738" s="238">
        <v>4</v>
      </c>
      <c r="I1738" t="s">
        <v>1537</v>
      </c>
      <c r="J1738" t="s">
        <v>1522</v>
      </c>
      <c r="K1738">
        <v>0</v>
      </c>
      <c r="L1738">
        <v>0</v>
      </c>
      <c r="M1738" t="s">
        <v>2651</v>
      </c>
      <c r="N1738" t="s">
        <v>2653</v>
      </c>
    </row>
    <row r="1739" spans="1:14" hidden="1" x14ac:dyDescent="0.25">
      <c r="A1739" t="s">
        <v>1522</v>
      </c>
      <c r="B1739" s="238">
        <v>1112185</v>
      </c>
      <c r="C1739" s="233">
        <v>1112185</v>
      </c>
      <c r="D1739">
        <v>111218</v>
      </c>
      <c r="E1739">
        <v>195</v>
      </c>
      <c r="G1739">
        <v>0</v>
      </c>
      <c r="H1739" s="238">
        <v>5</v>
      </c>
      <c r="I1739" t="s">
        <v>1537</v>
      </c>
      <c r="J1739" t="s">
        <v>1522</v>
      </c>
      <c r="K1739">
        <v>0</v>
      </c>
      <c r="L1739">
        <v>0</v>
      </c>
      <c r="M1739" t="s">
        <v>2651</v>
      </c>
      <c r="N1739" t="s">
        <v>2653</v>
      </c>
    </row>
    <row r="1740" spans="1:14" hidden="1" x14ac:dyDescent="0.25">
      <c r="A1740" t="s">
        <v>1522</v>
      </c>
      <c r="B1740" s="238">
        <v>24011112182</v>
      </c>
      <c r="C1740" s="233"/>
      <c r="D1740">
        <v>111218</v>
      </c>
      <c r="E1740">
        <v>195</v>
      </c>
      <c r="G1740">
        <v>0</v>
      </c>
      <c r="H1740" s="238">
        <v>2</v>
      </c>
      <c r="I1740" t="s">
        <v>3049</v>
      </c>
      <c r="J1740" t="s">
        <v>1522</v>
      </c>
      <c r="K1740">
        <v>2401</v>
      </c>
      <c r="L1740">
        <v>0</v>
      </c>
      <c r="M1740" t="s">
        <v>2651</v>
      </c>
      <c r="N1740" t="s">
        <v>2653</v>
      </c>
    </row>
    <row r="1741" spans="1:14" hidden="1" x14ac:dyDescent="0.25">
      <c r="A1741" t="s">
        <v>1522</v>
      </c>
      <c r="B1741" s="238">
        <v>1112171</v>
      </c>
      <c r="C1741" s="238" t="s">
        <v>3363</v>
      </c>
      <c r="D1741">
        <v>111217</v>
      </c>
      <c r="E1741">
        <v>195</v>
      </c>
      <c r="G1741">
        <v>0</v>
      </c>
      <c r="H1741" s="238">
        <v>1</v>
      </c>
      <c r="I1741" t="s">
        <v>1535</v>
      </c>
      <c r="J1741" t="s">
        <v>1522</v>
      </c>
      <c r="K1741">
        <v>0</v>
      </c>
      <c r="L1741">
        <v>0</v>
      </c>
      <c r="M1741" t="s">
        <v>2651</v>
      </c>
      <c r="N1741" t="s">
        <v>2653</v>
      </c>
    </row>
    <row r="1742" spans="1:14" hidden="1" x14ac:dyDescent="0.25">
      <c r="A1742" t="s">
        <v>1522</v>
      </c>
      <c r="B1742" s="238">
        <v>1112172</v>
      </c>
      <c r="C1742" s="233">
        <v>1112172</v>
      </c>
      <c r="D1742">
        <v>111217</v>
      </c>
      <c r="E1742">
        <v>195</v>
      </c>
      <c r="G1742">
        <v>0</v>
      </c>
      <c r="H1742" s="238">
        <v>2</v>
      </c>
      <c r="I1742" t="s">
        <v>1535</v>
      </c>
      <c r="J1742" t="s">
        <v>1522</v>
      </c>
      <c r="K1742">
        <v>0</v>
      </c>
      <c r="L1742">
        <v>0</v>
      </c>
      <c r="M1742" t="s">
        <v>2651</v>
      </c>
      <c r="N1742" t="s">
        <v>2653</v>
      </c>
    </row>
    <row r="1743" spans="1:14" hidden="1" x14ac:dyDescent="0.25">
      <c r="A1743" t="s">
        <v>1522</v>
      </c>
      <c r="B1743" s="238">
        <v>1112173</v>
      </c>
      <c r="C1743" s="233">
        <v>1112173</v>
      </c>
      <c r="D1743">
        <v>111217</v>
      </c>
      <c r="E1743">
        <v>195</v>
      </c>
      <c r="G1743">
        <v>0</v>
      </c>
      <c r="H1743" s="238">
        <v>3</v>
      </c>
      <c r="I1743" t="s">
        <v>1535</v>
      </c>
      <c r="J1743" t="s">
        <v>1522</v>
      </c>
      <c r="K1743">
        <v>0</v>
      </c>
      <c r="L1743">
        <v>0</v>
      </c>
      <c r="M1743" t="s">
        <v>2651</v>
      </c>
      <c r="N1743" t="s">
        <v>2653</v>
      </c>
    </row>
    <row r="1744" spans="1:14" hidden="1" x14ac:dyDescent="0.25">
      <c r="A1744" t="s">
        <v>1522</v>
      </c>
      <c r="B1744" s="238">
        <v>1112174</v>
      </c>
      <c r="C1744" s="233">
        <v>1112174</v>
      </c>
      <c r="D1744">
        <v>111217</v>
      </c>
      <c r="E1744">
        <v>195</v>
      </c>
      <c r="G1744">
        <v>0</v>
      </c>
      <c r="H1744" s="238">
        <v>4</v>
      </c>
      <c r="I1744" t="s">
        <v>1535</v>
      </c>
      <c r="J1744" t="s">
        <v>1522</v>
      </c>
      <c r="K1744">
        <v>0</v>
      </c>
      <c r="L1744">
        <v>0</v>
      </c>
      <c r="M1744" t="s">
        <v>2651</v>
      </c>
      <c r="N1744" t="s">
        <v>2653</v>
      </c>
    </row>
    <row r="1745" spans="1:14" hidden="1" x14ac:dyDescent="0.25">
      <c r="A1745" t="s">
        <v>1522</v>
      </c>
      <c r="B1745" s="238">
        <v>1112175</v>
      </c>
      <c r="C1745" s="233">
        <v>1112175</v>
      </c>
      <c r="D1745">
        <v>111217</v>
      </c>
      <c r="E1745">
        <v>195</v>
      </c>
      <c r="G1745">
        <v>0</v>
      </c>
      <c r="H1745" s="238">
        <v>5</v>
      </c>
      <c r="I1745" t="s">
        <v>1535</v>
      </c>
      <c r="J1745" t="s">
        <v>1522</v>
      </c>
      <c r="K1745">
        <v>0</v>
      </c>
      <c r="L1745">
        <v>0</v>
      </c>
      <c r="M1745" t="s">
        <v>2651</v>
      </c>
      <c r="N1745" t="s">
        <v>2653</v>
      </c>
    </row>
    <row r="1746" spans="1:14" hidden="1" x14ac:dyDescent="0.25">
      <c r="A1746" t="s">
        <v>1522</v>
      </c>
      <c r="B1746" s="238">
        <v>24011112172</v>
      </c>
      <c r="C1746" s="233"/>
      <c r="D1746">
        <v>111217</v>
      </c>
      <c r="E1746">
        <v>195</v>
      </c>
      <c r="G1746">
        <v>0</v>
      </c>
      <c r="H1746" s="238">
        <v>2</v>
      </c>
      <c r="I1746" t="s">
        <v>3050</v>
      </c>
      <c r="J1746" t="s">
        <v>1522</v>
      </c>
      <c r="K1746">
        <v>2401</v>
      </c>
      <c r="L1746">
        <v>0</v>
      </c>
      <c r="M1746" t="s">
        <v>2651</v>
      </c>
      <c r="N1746" t="s">
        <v>2653</v>
      </c>
    </row>
    <row r="1747" spans="1:14" hidden="1" x14ac:dyDescent="0.25">
      <c r="A1747" t="s">
        <v>1522</v>
      </c>
      <c r="B1747" s="238">
        <v>1112151</v>
      </c>
      <c r="C1747" s="238" t="s">
        <v>3364</v>
      </c>
      <c r="D1747">
        <v>111215</v>
      </c>
      <c r="E1747">
        <v>325</v>
      </c>
      <c r="G1747">
        <v>0</v>
      </c>
      <c r="H1747" s="238">
        <v>1</v>
      </c>
      <c r="I1747" t="s">
        <v>1531</v>
      </c>
      <c r="J1747" t="s">
        <v>1522</v>
      </c>
      <c r="K1747">
        <v>0</v>
      </c>
      <c r="L1747">
        <v>0</v>
      </c>
      <c r="M1747" t="s">
        <v>2651</v>
      </c>
      <c r="N1747" t="s">
        <v>2653</v>
      </c>
    </row>
    <row r="1748" spans="1:14" hidden="1" x14ac:dyDescent="0.25">
      <c r="A1748" t="s">
        <v>1522</v>
      </c>
      <c r="B1748" s="238">
        <v>1112152</v>
      </c>
      <c r="C1748" s="233">
        <v>1112152</v>
      </c>
      <c r="D1748">
        <v>111215</v>
      </c>
      <c r="E1748">
        <v>325</v>
      </c>
      <c r="G1748">
        <v>0</v>
      </c>
      <c r="H1748" s="238">
        <v>2</v>
      </c>
      <c r="I1748" t="s">
        <v>1531</v>
      </c>
      <c r="J1748" t="s">
        <v>1522</v>
      </c>
      <c r="K1748">
        <v>0</v>
      </c>
      <c r="L1748">
        <v>0</v>
      </c>
      <c r="M1748" t="s">
        <v>2651</v>
      </c>
      <c r="N1748" t="s">
        <v>2653</v>
      </c>
    </row>
    <row r="1749" spans="1:14" hidden="1" x14ac:dyDescent="0.25">
      <c r="A1749" t="s">
        <v>1522</v>
      </c>
      <c r="B1749" s="238">
        <v>1112153</v>
      </c>
      <c r="C1749" s="233">
        <v>1112153</v>
      </c>
      <c r="D1749">
        <v>111215</v>
      </c>
      <c r="E1749">
        <v>325</v>
      </c>
      <c r="G1749">
        <v>0</v>
      </c>
      <c r="H1749" s="238">
        <v>3</v>
      </c>
      <c r="I1749" t="s">
        <v>1531</v>
      </c>
      <c r="J1749" t="s">
        <v>1522</v>
      </c>
      <c r="K1749">
        <v>0</v>
      </c>
      <c r="L1749">
        <v>0</v>
      </c>
      <c r="M1749" t="s">
        <v>2651</v>
      </c>
      <c r="N1749" t="s">
        <v>2653</v>
      </c>
    </row>
    <row r="1750" spans="1:14" hidden="1" x14ac:dyDescent="0.25">
      <c r="A1750" t="s">
        <v>1522</v>
      </c>
      <c r="B1750" s="238">
        <v>1112154</v>
      </c>
      <c r="C1750" s="233">
        <v>1112154</v>
      </c>
      <c r="D1750">
        <v>111215</v>
      </c>
      <c r="E1750">
        <v>325</v>
      </c>
      <c r="G1750">
        <v>0</v>
      </c>
      <c r="H1750" s="238">
        <v>4</v>
      </c>
      <c r="I1750" t="s">
        <v>1531</v>
      </c>
      <c r="J1750" t="s">
        <v>1522</v>
      </c>
      <c r="K1750">
        <v>0</v>
      </c>
      <c r="L1750">
        <v>0</v>
      </c>
      <c r="M1750" t="s">
        <v>2651</v>
      </c>
      <c r="N1750" t="s">
        <v>2653</v>
      </c>
    </row>
    <row r="1751" spans="1:14" hidden="1" x14ac:dyDescent="0.25">
      <c r="A1751" t="s">
        <v>1522</v>
      </c>
      <c r="B1751" s="238">
        <v>1112155</v>
      </c>
      <c r="C1751" s="233">
        <v>1112155</v>
      </c>
      <c r="D1751">
        <v>111215</v>
      </c>
      <c r="E1751">
        <v>325</v>
      </c>
      <c r="G1751">
        <v>0</v>
      </c>
      <c r="H1751" s="238">
        <v>5</v>
      </c>
      <c r="I1751" t="s">
        <v>1531</v>
      </c>
      <c r="J1751" t="s">
        <v>1522</v>
      </c>
      <c r="K1751">
        <v>0</v>
      </c>
      <c r="L1751">
        <v>0</v>
      </c>
      <c r="M1751" t="s">
        <v>2651</v>
      </c>
      <c r="N1751" t="s">
        <v>2653</v>
      </c>
    </row>
    <row r="1752" spans="1:14" hidden="1" x14ac:dyDescent="0.25">
      <c r="A1752" t="s">
        <v>1522</v>
      </c>
      <c r="B1752" s="238">
        <v>24011112152</v>
      </c>
      <c r="C1752" s="233"/>
      <c r="D1752">
        <v>111215</v>
      </c>
      <c r="E1752">
        <v>325</v>
      </c>
      <c r="G1752">
        <v>0</v>
      </c>
      <c r="H1752" s="238">
        <v>2</v>
      </c>
      <c r="I1752" t="s">
        <v>3051</v>
      </c>
      <c r="J1752" t="s">
        <v>1522</v>
      </c>
      <c r="K1752">
        <v>2401</v>
      </c>
      <c r="L1752">
        <v>0</v>
      </c>
      <c r="M1752" t="s">
        <v>2651</v>
      </c>
      <c r="N1752" t="s">
        <v>2653</v>
      </c>
    </row>
    <row r="1753" spans="1:14" hidden="1" x14ac:dyDescent="0.25">
      <c r="A1753" t="s">
        <v>1522</v>
      </c>
      <c r="B1753" s="238">
        <v>1112051</v>
      </c>
      <c r="C1753" s="233">
        <v>1112051</v>
      </c>
      <c r="D1753">
        <v>111205</v>
      </c>
      <c r="E1753">
        <v>132</v>
      </c>
      <c r="G1753">
        <v>0</v>
      </c>
      <c r="H1753" s="238">
        <v>1</v>
      </c>
      <c r="I1753" t="s">
        <v>1588</v>
      </c>
      <c r="J1753" t="s">
        <v>1522</v>
      </c>
      <c r="K1753">
        <v>0</v>
      </c>
      <c r="L1753">
        <v>0</v>
      </c>
      <c r="M1753" t="s">
        <v>2651</v>
      </c>
      <c r="N1753" t="s">
        <v>2652</v>
      </c>
    </row>
    <row r="1754" spans="1:14" hidden="1" x14ac:dyDescent="0.25">
      <c r="A1754" t="s">
        <v>1522</v>
      </c>
      <c r="B1754" s="238">
        <v>1112052</v>
      </c>
      <c r="C1754" s="233">
        <v>1112052</v>
      </c>
      <c r="D1754">
        <v>111205</v>
      </c>
      <c r="E1754">
        <v>132</v>
      </c>
      <c r="G1754">
        <v>0</v>
      </c>
      <c r="H1754" s="238">
        <v>2</v>
      </c>
      <c r="I1754" t="s">
        <v>1588</v>
      </c>
      <c r="J1754" t="s">
        <v>1522</v>
      </c>
      <c r="K1754">
        <v>0</v>
      </c>
      <c r="L1754">
        <v>0</v>
      </c>
      <c r="M1754" t="s">
        <v>2651</v>
      </c>
      <c r="N1754" t="s">
        <v>2652</v>
      </c>
    </row>
    <row r="1755" spans="1:14" hidden="1" x14ac:dyDescent="0.25">
      <c r="A1755" t="s">
        <v>1522</v>
      </c>
      <c r="B1755" s="238">
        <v>1112053</v>
      </c>
      <c r="C1755" s="233">
        <v>1112053</v>
      </c>
      <c r="D1755">
        <v>111205</v>
      </c>
      <c r="E1755">
        <v>132</v>
      </c>
      <c r="G1755">
        <v>0</v>
      </c>
      <c r="H1755" s="238">
        <v>3</v>
      </c>
      <c r="I1755" t="s">
        <v>1588</v>
      </c>
      <c r="J1755" t="s">
        <v>1522</v>
      </c>
      <c r="K1755">
        <v>0</v>
      </c>
      <c r="L1755">
        <v>0</v>
      </c>
      <c r="M1755" t="s">
        <v>2651</v>
      </c>
      <c r="N1755" t="s">
        <v>2652</v>
      </c>
    </row>
    <row r="1756" spans="1:14" hidden="1" x14ac:dyDescent="0.25">
      <c r="A1756" t="s">
        <v>1522</v>
      </c>
      <c r="B1756" s="238">
        <v>1112054</v>
      </c>
      <c r="C1756" s="233">
        <v>1112054</v>
      </c>
      <c r="D1756">
        <v>111205</v>
      </c>
      <c r="E1756">
        <v>132</v>
      </c>
      <c r="G1756">
        <v>0</v>
      </c>
      <c r="H1756" s="238">
        <v>4</v>
      </c>
      <c r="I1756" t="s">
        <v>1588</v>
      </c>
      <c r="J1756" t="s">
        <v>1522</v>
      </c>
      <c r="K1756">
        <v>0</v>
      </c>
      <c r="L1756">
        <v>0</v>
      </c>
      <c r="M1756" t="s">
        <v>2651</v>
      </c>
      <c r="N1756" t="s">
        <v>2652</v>
      </c>
    </row>
    <row r="1757" spans="1:14" hidden="1" x14ac:dyDescent="0.25">
      <c r="A1757" t="s">
        <v>1522</v>
      </c>
      <c r="B1757" s="238">
        <v>1112055</v>
      </c>
      <c r="C1757" s="233">
        <v>1112055</v>
      </c>
      <c r="D1757">
        <v>111205</v>
      </c>
      <c r="E1757">
        <v>132</v>
      </c>
      <c r="G1757">
        <v>0</v>
      </c>
      <c r="H1757" s="238">
        <v>5</v>
      </c>
      <c r="I1757" t="s">
        <v>1588</v>
      </c>
      <c r="J1757" t="s">
        <v>1522</v>
      </c>
      <c r="K1757">
        <v>0</v>
      </c>
      <c r="L1757">
        <v>0</v>
      </c>
      <c r="M1757" t="s">
        <v>2651</v>
      </c>
      <c r="N1757" t="s">
        <v>2652</v>
      </c>
    </row>
    <row r="1758" spans="1:14" hidden="1" x14ac:dyDescent="0.25">
      <c r="A1758" t="s">
        <v>1522</v>
      </c>
      <c r="B1758" s="238">
        <v>1112231</v>
      </c>
      <c r="C1758" s="233">
        <v>1112231</v>
      </c>
      <c r="D1758">
        <v>111223</v>
      </c>
      <c r="E1758">
        <v>260</v>
      </c>
      <c r="G1758">
        <v>0</v>
      </c>
      <c r="H1758" s="238">
        <v>1</v>
      </c>
      <c r="I1758" t="s">
        <v>1529</v>
      </c>
      <c r="J1758" t="s">
        <v>1522</v>
      </c>
      <c r="K1758">
        <v>0</v>
      </c>
      <c r="L1758">
        <v>0</v>
      </c>
      <c r="M1758" t="s">
        <v>2651</v>
      </c>
      <c r="N1758" t="s">
        <v>2653</v>
      </c>
    </row>
    <row r="1759" spans="1:14" hidden="1" x14ac:dyDescent="0.25">
      <c r="A1759" t="s">
        <v>1522</v>
      </c>
      <c r="B1759" s="238">
        <v>1112232</v>
      </c>
      <c r="C1759" s="233">
        <v>1112232</v>
      </c>
      <c r="D1759">
        <v>111223</v>
      </c>
      <c r="E1759">
        <v>260</v>
      </c>
      <c r="G1759">
        <v>0</v>
      </c>
      <c r="H1759" s="238">
        <v>2</v>
      </c>
      <c r="I1759" t="s">
        <v>1529</v>
      </c>
      <c r="J1759" t="s">
        <v>1522</v>
      </c>
      <c r="K1759">
        <v>0</v>
      </c>
      <c r="L1759">
        <v>0</v>
      </c>
      <c r="M1759" t="s">
        <v>2651</v>
      </c>
      <c r="N1759" t="s">
        <v>2653</v>
      </c>
    </row>
    <row r="1760" spans="1:14" hidden="1" x14ac:dyDescent="0.25">
      <c r="A1760" t="s">
        <v>1522</v>
      </c>
      <c r="B1760" s="238">
        <v>1112233</v>
      </c>
      <c r="C1760" s="233">
        <v>1112233</v>
      </c>
      <c r="D1760">
        <v>111223</v>
      </c>
      <c r="E1760">
        <v>260</v>
      </c>
      <c r="G1760">
        <v>0</v>
      </c>
      <c r="H1760" s="238">
        <v>3</v>
      </c>
      <c r="I1760" t="s">
        <v>1529</v>
      </c>
      <c r="J1760" t="s">
        <v>1522</v>
      </c>
      <c r="K1760">
        <v>0</v>
      </c>
      <c r="L1760">
        <v>0</v>
      </c>
      <c r="M1760" t="s">
        <v>2651</v>
      </c>
      <c r="N1760" t="s">
        <v>2653</v>
      </c>
    </row>
    <row r="1761" spans="1:14" hidden="1" x14ac:dyDescent="0.25">
      <c r="A1761" t="s">
        <v>1522</v>
      </c>
      <c r="B1761" s="238">
        <v>1112234</v>
      </c>
      <c r="C1761" s="233">
        <v>1112234</v>
      </c>
      <c r="D1761">
        <v>111223</v>
      </c>
      <c r="E1761">
        <v>260</v>
      </c>
      <c r="G1761">
        <v>0</v>
      </c>
      <c r="H1761" s="238">
        <v>4</v>
      </c>
      <c r="I1761" t="s">
        <v>1529</v>
      </c>
      <c r="J1761" t="s">
        <v>1522</v>
      </c>
      <c r="K1761">
        <v>0</v>
      </c>
      <c r="L1761">
        <v>0</v>
      </c>
      <c r="M1761" t="s">
        <v>2651</v>
      </c>
      <c r="N1761" t="s">
        <v>2653</v>
      </c>
    </row>
    <row r="1762" spans="1:14" hidden="1" x14ac:dyDescent="0.25">
      <c r="A1762" t="s">
        <v>1522</v>
      </c>
      <c r="B1762" s="238">
        <v>1112235</v>
      </c>
      <c r="C1762" s="233">
        <v>1112235</v>
      </c>
      <c r="D1762">
        <v>111223</v>
      </c>
      <c r="E1762">
        <v>260</v>
      </c>
      <c r="G1762">
        <v>0</v>
      </c>
      <c r="H1762" s="238">
        <v>5</v>
      </c>
      <c r="I1762" t="s">
        <v>1529</v>
      </c>
      <c r="J1762" t="s">
        <v>1522</v>
      </c>
      <c r="K1762">
        <v>0</v>
      </c>
      <c r="L1762">
        <v>0</v>
      </c>
      <c r="M1762" t="s">
        <v>2651</v>
      </c>
      <c r="N1762" t="s">
        <v>2653</v>
      </c>
    </row>
    <row r="1763" spans="1:14" hidden="1" x14ac:dyDescent="0.25">
      <c r="A1763" t="s">
        <v>1522</v>
      </c>
      <c r="B1763" s="238">
        <v>1112161</v>
      </c>
      <c r="C1763" s="238" t="s">
        <v>3365</v>
      </c>
      <c r="D1763">
        <v>111216</v>
      </c>
      <c r="E1763">
        <v>195</v>
      </c>
      <c r="G1763">
        <v>0</v>
      </c>
      <c r="H1763" s="238">
        <v>1</v>
      </c>
      <c r="I1763" t="s">
        <v>1533</v>
      </c>
      <c r="J1763" t="s">
        <v>1522</v>
      </c>
      <c r="K1763">
        <v>0</v>
      </c>
      <c r="L1763">
        <v>0</v>
      </c>
      <c r="M1763" t="s">
        <v>2651</v>
      </c>
      <c r="N1763" t="s">
        <v>2653</v>
      </c>
    </row>
    <row r="1764" spans="1:14" hidden="1" x14ac:dyDescent="0.25">
      <c r="A1764" t="s">
        <v>1522</v>
      </c>
      <c r="B1764" s="238">
        <v>1112162</v>
      </c>
      <c r="C1764" s="233">
        <v>1112162</v>
      </c>
      <c r="D1764">
        <v>111216</v>
      </c>
      <c r="E1764">
        <v>195</v>
      </c>
      <c r="G1764">
        <v>0</v>
      </c>
      <c r="H1764" s="238">
        <v>2</v>
      </c>
      <c r="I1764" t="s">
        <v>1533</v>
      </c>
      <c r="J1764" t="s">
        <v>1522</v>
      </c>
      <c r="K1764">
        <v>0</v>
      </c>
      <c r="L1764">
        <v>0</v>
      </c>
      <c r="M1764" t="s">
        <v>2651</v>
      </c>
      <c r="N1764" t="s">
        <v>2653</v>
      </c>
    </row>
    <row r="1765" spans="1:14" hidden="1" x14ac:dyDescent="0.25">
      <c r="A1765" t="s">
        <v>1522</v>
      </c>
      <c r="B1765" s="238">
        <v>1112163</v>
      </c>
      <c r="C1765" s="233">
        <v>1112163</v>
      </c>
      <c r="D1765">
        <v>111216</v>
      </c>
      <c r="E1765">
        <v>195</v>
      </c>
      <c r="G1765">
        <v>0</v>
      </c>
      <c r="H1765" s="238">
        <v>3</v>
      </c>
      <c r="I1765" t="s">
        <v>1533</v>
      </c>
      <c r="J1765" t="s">
        <v>1522</v>
      </c>
      <c r="K1765">
        <v>0</v>
      </c>
      <c r="L1765">
        <v>0</v>
      </c>
      <c r="M1765" t="s">
        <v>2651</v>
      </c>
      <c r="N1765" t="s">
        <v>2653</v>
      </c>
    </row>
    <row r="1766" spans="1:14" hidden="1" x14ac:dyDescent="0.25">
      <c r="A1766" t="s">
        <v>1522</v>
      </c>
      <c r="B1766" s="238">
        <v>1112164</v>
      </c>
      <c r="C1766" s="233">
        <v>1112164</v>
      </c>
      <c r="D1766">
        <v>111216</v>
      </c>
      <c r="E1766">
        <v>195</v>
      </c>
      <c r="G1766">
        <v>0</v>
      </c>
      <c r="H1766" s="238">
        <v>4</v>
      </c>
      <c r="I1766" t="s">
        <v>1533</v>
      </c>
      <c r="J1766" t="s">
        <v>1522</v>
      </c>
      <c r="K1766">
        <v>0</v>
      </c>
      <c r="L1766">
        <v>0</v>
      </c>
      <c r="M1766" t="s">
        <v>2651</v>
      </c>
      <c r="N1766" t="s">
        <v>2653</v>
      </c>
    </row>
    <row r="1767" spans="1:14" hidden="1" x14ac:dyDescent="0.25">
      <c r="A1767" t="s">
        <v>1522</v>
      </c>
      <c r="B1767" s="238">
        <v>1112165</v>
      </c>
      <c r="C1767" s="233">
        <v>1112165</v>
      </c>
      <c r="D1767">
        <v>111216</v>
      </c>
      <c r="E1767">
        <v>195</v>
      </c>
      <c r="G1767">
        <v>0</v>
      </c>
      <c r="H1767" s="238">
        <v>5</v>
      </c>
      <c r="I1767" t="s">
        <v>1533</v>
      </c>
      <c r="J1767" t="s">
        <v>1522</v>
      </c>
      <c r="K1767">
        <v>0</v>
      </c>
      <c r="L1767">
        <v>0</v>
      </c>
      <c r="M1767" t="s">
        <v>2651</v>
      </c>
      <c r="N1767" t="s">
        <v>2653</v>
      </c>
    </row>
    <row r="1768" spans="1:14" hidden="1" x14ac:dyDescent="0.25">
      <c r="A1768" t="s">
        <v>1522</v>
      </c>
      <c r="B1768" s="238">
        <v>24011112162</v>
      </c>
      <c r="C1768" s="233"/>
      <c r="D1768">
        <v>111216</v>
      </c>
      <c r="E1768">
        <v>195</v>
      </c>
      <c r="G1768">
        <v>0</v>
      </c>
      <c r="H1768" s="238">
        <v>2</v>
      </c>
      <c r="I1768" t="s">
        <v>3052</v>
      </c>
      <c r="J1768" t="s">
        <v>1522</v>
      </c>
      <c r="K1768">
        <v>2401</v>
      </c>
      <c r="L1768">
        <v>0</v>
      </c>
      <c r="M1768" t="s">
        <v>2651</v>
      </c>
      <c r="N1768" t="s">
        <v>2653</v>
      </c>
    </row>
    <row r="1769" spans="1:14" hidden="1" x14ac:dyDescent="0.25">
      <c r="A1769" t="s">
        <v>1522</v>
      </c>
      <c r="B1769" s="238">
        <v>1112211</v>
      </c>
      <c r="C1769" s="233">
        <v>1112211</v>
      </c>
      <c r="D1769">
        <v>111221</v>
      </c>
      <c r="E1769">
        <v>695</v>
      </c>
      <c r="G1769">
        <v>0</v>
      </c>
      <c r="H1769" s="238">
        <v>1</v>
      </c>
      <c r="I1769" t="s">
        <v>1525</v>
      </c>
      <c r="J1769" t="s">
        <v>1522</v>
      </c>
      <c r="K1769">
        <v>0</v>
      </c>
      <c r="L1769">
        <v>0</v>
      </c>
      <c r="M1769" t="s">
        <v>2651</v>
      </c>
      <c r="N1769" t="s">
        <v>2653</v>
      </c>
    </row>
    <row r="1770" spans="1:14" hidden="1" x14ac:dyDescent="0.25">
      <c r="A1770" t="s">
        <v>1522</v>
      </c>
      <c r="B1770" s="238">
        <v>1112212</v>
      </c>
      <c r="C1770" s="233">
        <v>1112212</v>
      </c>
      <c r="D1770">
        <v>111221</v>
      </c>
      <c r="E1770">
        <v>695</v>
      </c>
      <c r="G1770">
        <v>0</v>
      </c>
      <c r="H1770" s="238">
        <v>2</v>
      </c>
      <c r="I1770" t="s">
        <v>1525</v>
      </c>
      <c r="J1770" t="s">
        <v>1522</v>
      </c>
      <c r="K1770">
        <v>0</v>
      </c>
      <c r="L1770">
        <v>0</v>
      </c>
      <c r="M1770" t="s">
        <v>2651</v>
      </c>
      <c r="N1770" t="s">
        <v>2653</v>
      </c>
    </row>
    <row r="1771" spans="1:14" hidden="1" x14ac:dyDescent="0.25">
      <c r="A1771" t="s">
        <v>1522</v>
      </c>
      <c r="B1771" s="238">
        <v>1112213</v>
      </c>
      <c r="C1771" s="233">
        <v>1112213</v>
      </c>
      <c r="D1771">
        <v>111221</v>
      </c>
      <c r="E1771">
        <v>695</v>
      </c>
      <c r="G1771">
        <v>0</v>
      </c>
      <c r="H1771" s="238">
        <v>3</v>
      </c>
      <c r="I1771" t="s">
        <v>1525</v>
      </c>
      <c r="J1771" t="s">
        <v>1522</v>
      </c>
      <c r="K1771">
        <v>0</v>
      </c>
      <c r="L1771">
        <v>0</v>
      </c>
      <c r="M1771" t="s">
        <v>2651</v>
      </c>
      <c r="N1771" t="s">
        <v>2653</v>
      </c>
    </row>
    <row r="1772" spans="1:14" hidden="1" x14ac:dyDescent="0.25">
      <c r="A1772" t="s">
        <v>1522</v>
      </c>
      <c r="B1772" s="238">
        <v>1112214</v>
      </c>
      <c r="C1772" s="233">
        <v>1112214</v>
      </c>
      <c r="D1772">
        <v>111221</v>
      </c>
      <c r="E1772">
        <v>695</v>
      </c>
      <c r="G1772">
        <v>0</v>
      </c>
      <c r="H1772" s="238">
        <v>4</v>
      </c>
      <c r="I1772" t="s">
        <v>1525</v>
      </c>
      <c r="J1772" t="s">
        <v>1522</v>
      </c>
      <c r="K1772">
        <v>0</v>
      </c>
      <c r="L1772">
        <v>0</v>
      </c>
      <c r="M1772" t="s">
        <v>2651</v>
      </c>
      <c r="N1772" t="s">
        <v>2653</v>
      </c>
    </row>
    <row r="1773" spans="1:14" hidden="1" x14ac:dyDescent="0.25">
      <c r="A1773" t="s">
        <v>1522</v>
      </c>
      <c r="B1773" s="238">
        <v>1112215</v>
      </c>
      <c r="C1773" s="233">
        <v>1112215</v>
      </c>
      <c r="D1773">
        <v>111221</v>
      </c>
      <c r="E1773">
        <v>695</v>
      </c>
      <c r="G1773">
        <v>0</v>
      </c>
      <c r="H1773" s="238">
        <v>5</v>
      </c>
      <c r="I1773" t="s">
        <v>1525</v>
      </c>
      <c r="J1773" t="s">
        <v>1522</v>
      </c>
      <c r="K1773">
        <v>0</v>
      </c>
      <c r="L1773">
        <v>0</v>
      </c>
      <c r="M1773" t="s">
        <v>2651</v>
      </c>
      <c r="N1773" t="s">
        <v>2653</v>
      </c>
    </row>
    <row r="1774" spans="1:14" hidden="1" x14ac:dyDescent="0.25">
      <c r="A1774" t="s">
        <v>392</v>
      </c>
      <c r="B1774" s="238">
        <v>1112071</v>
      </c>
      <c r="C1774" s="233">
        <v>1112071</v>
      </c>
      <c r="D1774">
        <v>111207</v>
      </c>
      <c r="E1774">
        <v>229</v>
      </c>
      <c r="G1774">
        <v>0</v>
      </c>
      <c r="H1774" s="238">
        <v>1</v>
      </c>
      <c r="I1774" t="s">
        <v>1592</v>
      </c>
      <c r="J1774" t="s">
        <v>392</v>
      </c>
      <c r="K1774">
        <v>0</v>
      </c>
      <c r="L1774">
        <v>0</v>
      </c>
      <c r="M1774" t="s">
        <v>2651</v>
      </c>
      <c r="N1774" t="s">
        <v>2652</v>
      </c>
    </row>
    <row r="1775" spans="1:14" hidden="1" x14ac:dyDescent="0.25">
      <c r="A1775" t="s">
        <v>392</v>
      </c>
      <c r="B1775" s="238">
        <v>1112072</v>
      </c>
      <c r="C1775" s="233">
        <v>1112072</v>
      </c>
      <c r="D1775">
        <v>111207</v>
      </c>
      <c r="E1775">
        <v>229</v>
      </c>
      <c r="G1775">
        <v>0</v>
      </c>
      <c r="H1775" s="238">
        <v>2</v>
      </c>
      <c r="I1775" t="s">
        <v>1592</v>
      </c>
      <c r="J1775" t="s">
        <v>392</v>
      </c>
      <c r="K1775">
        <v>0</v>
      </c>
      <c r="L1775">
        <v>0</v>
      </c>
      <c r="M1775" t="s">
        <v>2651</v>
      </c>
      <c r="N1775" t="s">
        <v>2652</v>
      </c>
    </row>
    <row r="1776" spans="1:14" hidden="1" x14ac:dyDescent="0.25">
      <c r="A1776" t="s">
        <v>392</v>
      </c>
      <c r="B1776" s="238">
        <v>1112073</v>
      </c>
      <c r="C1776" s="233">
        <v>1112073</v>
      </c>
      <c r="D1776">
        <v>111207</v>
      </c>
      <c r="E1776">
        <v>219</v>
      </c>
      <c r="G1776">
        <v>0</v>
      </c>
      <c r="H1776" s="238">
        <v>3</v>
      </c>
      <c r="I1776" t="s">
        <v>1592</v>
      </c>
      <c r="J1776" t="s">
        <v>392</v>
      </c>
      <c r="K1776">
        <v>0</v>
      </c>
      <c r="L1776">
        <v>0</v>
      </c>
      <c r="M1776" t="s">
        <v>2651</v>
      </c>
      <c r="N1776" t="s">
        <v>2652</v>
      </c>
    </row>
    <row r="1777" spans="1:14" hidden="1" x14ac:dyDescent="0.25">
      <c r="A1777" t="s">
        <v>392</v>
      </c>
      <c r="B1777" s="238">
        <v>1112074</v>
      </c>
      <c r="C1777" s="233">
        <v>1112074</v>
      </c>
      <c r="D1777">
        <v>111207</v>
      </c>
      <c r="E1777">
        <v>229</v>
      </c>
      <c r="G1777">
        <v>0</v>
      </c>
      <c r="H1777" s="238">
        <v>4</v>
      </c>
      <c r="I1777" t="s">
        <v>1592</v>
      </c>
      <c r="J1777" t="s">
        <v>392</v>
      </c>
      <c r="K1777">
        <v>0</v>
      </c>
      <c r="L1777">
        <v>0</v>
      </c>
      <c r="M1777" t="s">
        <v>2651</v>
      </c>
      <c r="N1777" t="s">
        <v>2652</v>
      </c>
    </row>
    <row r="1778" spans="1:14" hidden="1" x14ac:dyDescent="0.25">
      <c r="A1778" t="s">
        <v>392</v>
      </c>
      <c r="B1778" s="238">
        <v>1112075</v>
      </c>
      <c r="C1778" s="233">
        <v>1112075</v>
      </c>
      <c r="D1778">
        <v>111207</v>
      </c>
      <c r="E1778">
        <v>229</v>
      </c>
      <c r="G1778">
        <v>0</v>
      </c>
      <c r="H1778" s="238">
        <v>5</v>
      </c>
      <c r="I1778" t="s">
        <v>1592</v>
      </c>
      <c r="J1778" t="s">
        <v>392</v>
      </c>
      <c r="K1778">
        <v>0</v>
      </c>
      <c r="L1778">
        <v>0</v>
      </c>
      <c r="M1778" t="s">
        <v>2651</v>
      </c>
      <c r="N1778" t="s">
        <v>2652</v>
      </c>
    </row>
    <row r="1779" spans="1:14" hidden="1" x14ac:dyDescent="0.25">
      <c r="A1779" t="s">
        <v>392</v>
      </c>
      <c r="B1779" s="238">
        <v>1112091</v>
      </c>
      <c r="C1779" s="233">
        <v>1112091</v>
      </c>
      <c r="D1779">
        <v>111209</v>
      </c>
      <c r="E1779">
        <v>245</v>
      </c>
      <c r="G1779">
        <v>0</v>
      </c>
      <c r="H1779" s="238">
        <v>1</v>
      </c>
      <c r="I1779" t="s">
        <v>1578</v>
      </c>
      <c r="J1779" t="s">
        <v>392</v>
      </c>
      <c r="K1779">
        <v>0</v>
      </c>
      <c r="L1779">
        <v>0</v>
      </c>
      <c r="M1779" t="s">
        <v>2651</v>
      </c>
      <c r="N1779" t="s">
        <v>2652</v>
      </c>
    </row>
    <row r="1780" spans="1:14" hidden="1" x14ac:dyDescent="0.25">
      <c r="A1780" t="s">
        <v>392</v>
      </c>
      <c r="B1780" s="238">
        <v>1112092</v>
      </c>
      <c r="C1780" s="233">
        <v>1112092</v>
      </c>
      <c r="D1780">
        <v>111209</v>
      </c>
      <c r="E1780">
        <v>245</v>
      </c>
      <c r="G1780">
        <v>0</v>
      </c>
      <c r="H1780" s="238">
        <v>2</v>
      </c>
      <c r="I1780" t="s">
        <v>1578</v>
      </c>
      <c r="J1780" t="s">
        <v>392</v>
      </c>
      <c r="K1780">
        <v>0</v>
      </c>
      <c r="L1780">
        <v>0</v>
      </c>
      <c r="M1780" t="s">
        <v>2651</v>
      </c>
      <c r="N1780" t="s">
        <v>2652</v>
      </c>
    </row>
    <row r="1781" spans="1:14" hidden="1" x14ac:dyDescent="0.25">
      <c r="A1781" t="s">
        <v>392</v>
      </c>
      <c r="B1781" s="238">
        <v>1112093</v>
      </c>
      <c r="C1781" s="233">
        <v>1112093</v>
      </c>
      <c r="D1781">
        <v>111209</v>
      </c>
      <c r="E1781">
        <v>245</v>
      </c>
      <c r="G1781">
        <v>0</v>
      </c>
      <c r="H1781" s="238">
        <v>3</v>
      </c>
      <c r="I1781" t="s">
        <v>1578</v>
      </c>
      <c r="J1781" t="s">
        <v>392</v>
      </c>
      <c r="K1781">
        <v>0</v>
      </c>
      <c r="L1781">
        <v>0</v>
      </c>
      <c r="M1781" t="s">
        <v>2651</v>
      </c>
      <c r="N1781" t="s">
        <v>2652</v>
      </c>
    </row>
    <row r="1782" spans="1:14" hidden="1" x14ac:dyDescent="0.25">
      <c r="A1782" t="s">
        <v>392</v>
      </c>
      <c r="B1782" s="238">
        <v>1112094</v>
      </c>
      <c r="C1782" s="233">
        <v>1112094</v>
      </c>
      <c r="D1782">
        <v>111209</v>
      </c>
      <c r="E1782">
        <v>255</v>
      </c>
      <c r="G1782">
        <v>0</v>
      </c>
      <c r="H1782" s="238">
        <v>4</v>
      </c>
      <c r="I1782" t="s">
        <v>1578</v>
      </c>
      <c r="J1782" t="s">
        <v>392</v>
      </c>
      <c r="K1782">
        <v>0</v>
      </c>
      <c r="L1782">
        <v>0</v>
      </c>
      <c r="M1782" t="s">
        <v>2651</v>
      </c>
      <c r="N1782" t="s">
        <v>2652</v>
      </c>
    </row>
    <row r="1783" spans="1:14" hidden="1" x14ac:dyDescent="0.25">
      <c r="A1783" t="s">
        <v>392</v>
      </c>
      <c r="B1783" s="238">
        <v>1112095</v>
      </c>
      <c r="C1783" s="233">
        <v>1112095</v>
      </c>
      <c r="D1783">
        <v>111209</v>
      </c>
      <c r="E1783">
        <v>260</v>
      </c>
      <c r="G1783">
        <v>0</v>
      </c>
      <c r="H1783" s="238">
        <v>5</v>
      </c>
      <c r="I1783" t="s">
        <v>1578</v>
      </c>
      <c r="J1783" t="s">
        <v>392</v>
      </c>
      <c r="K1783">
        <v>0</v>
      </c>
      <c r="L1783">
        <v>0</v>
      </c>
      <c r="M1783" t="s">
        <v>2651</v>
      </c>
      <c r="N1783" t="s">
        <v>2652</v>
      </c>
    </row>
    <row r="1784" spans="1:14" hidden="1" x14ac:dyDescent="0.25">
      <c r="A1784" t="s">
        <v>1522</v>
      </c>
      <c r="B1784" s="238">
        <v>1112191</v>
      </c>
      <c r="C1784" s="233">
        <v>1112191</v>
      </c>
      <c r="D1784">
        <v>111219</v>
      </c>
      <c r="E1784">
        <v>630</v>
      </c>
      <c r="G1784">
        <v>0</v>
      </c>
      <c r="H1784" s="238">
        <v>1</v>
      </c>
      <c r="I1784" t="s">
        <v>1539</v>
      </c>
      <c r="J1784" t="s">
        <v>1522</v>
      </c>
      <c r="K1784">
        <v>0</v>
      </c>
      <c r="L1784">
        <v>0</v>
      </c>
      <c r="M1784" t="s">
        <v>2651</v>
      </c>
      <c r="N1784" t="s">
        <v>2653</v>
      </c>
    </row>
    <row r="1785" spans="1:14" hidden="1" x14ac:dyDescent="0.25">
      <c r="A1785" t="s">
        <v>1522</v>
      </c>
      <c r="B1785" s="238">
        <v>1112192</v>
      </c>
      <c r="C1785" s="233">
        <v>1112192</v>
      </c>
      <c r="D1785">
        <v>111219</v>
      </c>
      <c r="E1785">
        <v>630</v>
      </c>
      <c r="G1785">
        <v>0</v>
      </c>
      <c r="H1785" s="238">
        <v>2</v>
      </c>
      <c r="I1785" t="s">
        <v>1539</v>
      </c>
      <c r="J1785" t="s">
        <v>1522</v>
      </c>
      <c r="K1785">
        <v>0</v>
      </c>
      <c r="L1785">
        <v>0</v>
      </c>
      <c r="M1785" t="s">
        <v>2651</v>
      </c>
      <c r="N1785" t="s">
        <v>2653</v>
      </c>
    </row>
    <row r="1786" spans="1:14" hidden="1" x14ac:dyDescent="0.25">
      <c r="A1786" t="s">
        <v>1522</v>
      </c>
      <c r="B1786" s="238">
        <v>1112193</v>
      </c>
      <c r="C1786" s="233">
        <v>1112193</v>
      </c>
      <c r="D1786">
        <v>111219</v>
      </c>
      <c r="E1786">
        <v>630</v>
      </c>
      <c r="G1786">
        <v>0</v>
      </c>
      <c r="H1786" s="238">
        <v>3</v>
      </c>
      <c r="I1786" t="s">
        <v>1539</v>
      </c>
      <c r="J1786" t="s">
        <v>1522</v>
      </c>
      <c r="K1786">
        <v>0</v>
      </c>
      <c r="L1786">
        <v>0</v>
      </c>
      <c r="M1786" t="s">
        <v>2651</v>
      </c>
      <c r="N1786" t="s">
        <v>2653</v>
      </c>
    </row>
    <row r="1787" spans="1:14" hidden="1" x14ac:dyDescent="0.25">
      <c r="A1787" t="s">
        <v>1522</v>
      </c>
      <c r="B1787" s="238">
        <v>1112194</v>
      </c>
      <c r="C1787" s="233">
        <v>1112194</v>
      </c>
      <c r="D1787">
        <v>111219</v>
      </c>
      <c r="E1787">
        <v>630</v>
      </c>
      <c r="G1787">
        <v>0</v>
      </c>
      <c r="H1787" s="238">
        <v>4</v>
      </c>
      <c r="I1787" t="s">
        <v>1539</v>
      </c>
      <c r="J1787" t="s">
        <v>1522</v>
      </c>
      <c r="K1787">
        <v>0</v>
      </c>
      <c r="L1787">
        <v>0</v>
      </c>
      <c r="M1787" t="s">
        <v>2651</v>
      </c>
      <c r="N1787" t="s">
        <v>2653</v>
      </c>
    </row>
    <row r="1788" spans="1:14" hidden="1" x14ac:dyDescent="0.25">
      <c r="A1788" t="s">
        <v>1522</v>
      </c>
      <c r="B1788" s="238">
        <v>1112195</v>
      </c>
      <c r="C1788" s="233">
        <v>1112195</v>
      </c>
      <c r="D1788">
        <v>111219</v>
      </c>
      <c r="E1788">
        <v>630</v>
      </c>
      <c r="G1788">
        <v>0</v>
      </c>
      <c r="H1788" s="238">
        <v>5</v>
      </c>
      <c r="I1788" t="s">
        <v>1539</v>
      </c>
      <c r="J1788" t="s">
        <v>1522</v>
      </c>
      <c r="K1788">
        <v>0</v>
      </c>
      <c r="L1788">
        <v>0</v>
      </c>
      <c r="M1788" t="s">
        <v>2651</v>
      </c>
      <c r="N1788" t="s">
        <v>2653</v>
      </c>
    </row>
    <row r="1789" spans="1:14" hidden="1" x14ac:dyDescent="0.25">
      <c r="A1789" t="s">
        <v>1522</v>
      </c>
      <c r="B1789" s="238">
        <v>1112041</v>
      </c>
      <c r="C1789" s="233">
        <v>1112041</v>
      </c>
      <c r="D1789">
        <v>111204</v>
      </c>
      <c r="E1789">
        <v>365</v>
      </c>
      <c r="G1789">
        <v>0</v>
      </c>
      <c r="H1789" s="238">
        <v>1</v>
      </c>
      <c r="I1789" t="s">
        <v>1586</v>
      </c>
      <c r="J1789" t="s">
        <v>1522</v>
      </c>
      <c r="K1789">
        <v>0</v>
      </c>
      <c r="L1789">
        <v>0</v>
      </c>
      <c r="M1789" t="s">
        <v>2651</v>
      </c>
      <c r="N1789" t="s">
        <v>2652</v>
      </c>
    </row>
    <row r="1790" spans="1:14" hidden="1" x14ac:dyDescent="0.25">
      <c r="A1790" t="s">
        <v>1522</v>
      </c>
      <c r="B1790" s="238">
        <v>1112042</v>
      </c>
      <c r="C1790" s="233">
        <v>1112042</v>
      </c>
      <c r="D1790">
        <v>111204</v>
      </c>
      <c r="E1790">
        <v>365</v>
      </c>
      <c r="G1790">
        <v>0</v>
      </c>
      <c r="H1790" s="238">
        <v>2</v>
      </c>
      <c r="I1790" t="s">
        <v>1586</v>
      </c>
      <c r="J1790" t="s">
        <v>1522</v>
      </c>
      <c r="K1790">
        <v>0</v>
      </c>
      <c r="L1790">
        <v>0</v>
      </c>
      <c r="M1790" t="s">
        <v>2651</v>
      </c>
      <c r="N1790" t="s">
        <v>2652</v>
      </c>
    </row>
    <row r="1791" spans="1:14" hidden="1" x14ac:dyDescent="0.25">
      <c r="A1791" t="s">
        <v>1522</v>
      </c>
      <c r="B1791" s="238">
        <v>1112043</v>
      </c>
      <c r="C1791" s="233">
        <v>1112043</v>
      </c>
      <c r="D1791">
        <v>111204</v>
      </c>
      <c r="E1791">
        <v>365</v>
      </c>
      <c r="G1791">
        <v>0</v>
      </c>
      <c r="H1791" s="238">
        <v>3</v>
      </c>
      <c r="I1791" t="s">
        <v>1586</v>
      </c>
      <c r="J1791" t="s">
        <v>1522</v>
      </c>
      <c r="K1791">
        <v>0</v>
      </c>
      <c r="L1791">
        <v>0</v>
      </c>
      <c r="M1791" t="s">
        <v>2651</v>
      </c>
      <c r="N1791" t="s">
        <v>2652</v>
      </c>
    </row>
    <row r="1792" spans="1:14" hidden="1" x14ac:dyDescent="0.25">
      <c r="A1792" t="s">
        <v>1522</v>
      </c>
      <c r="B1792" s="238">
        <v>1112044</v>
      </c>
      <c r="C1792" s="233">
        <v>1112044</v>
      </c>
      <c r="D1792">
        <v>111204</v>
      </c>
      <c r="E1792">
        <v>365</v>
      </c>
      <c r="G1792">
        <v>0</v>
      </c>
      <c r="H1792" s="238">
        <v>4</v>
      </c>
      <c r="I1792" t="s">
        <v>1586</v>
      </c>
      <c r="J1792" t="s">
        <v>1522</v>
      </c>
      <c r="K1792">
        <v>0</v>
      </c>
      <c r="L1792">
        <v>0</v>
      </c>
      <c r="M1792" t="s">
        <v>2651</v>
      </c>
      <c r="N1792" t="s">
        <v>2652</v>
      </c>
    </row>
    <row r="1793" spans="1:14" hidden="1" x14ac:dyDescent="0.25">
      <c r="A1793" t="s">
        <v>1522</v>
      </c>
      <c r="B1793" s="238">
        <v>1112045</v>
      </c>
      <c r="C1793" s="233">
        <v>1112045</v>
      </c>
      <c r="D1793">
        <v>111204</v>
      </c>
      <c r="E1793">
        <v>365</v>
      </c>
      <c r="G1793">
        <v>0</v>
      </c>
      <c r="H1793" s="238">
        <v>5</v>
      </c>
      <c r="I1793" t="s">
        <v>1586</v>
      </c>
      <c r="J1793" t="s">
        <v>1522</v>
      </c>
      <c r="K1793">
        <v>0</v>
      </c>
      <c r="L1793">
        <v>0</v>
      </c>
      <c r="M1793" t="s">
        <v>2651</v>
      </c>
      <c r="N1793" t="s">
        <v>2652</v>
      </c>
    </row>
    <row r="1794" spans="1:14" hidden="1" x14ac:dyDescent="0.25">
      <c r="A1794" t="s">
        <v>448</v>
      </c>
      <c r="B1794" s="238">
        <v>1112141</v>
      </c>
      <c r="C1794" s="233">
        <v>1112141</v>
      </c>
      <c r="D1794">
        <v>111214</v>
      </c>
      <c r="E1794">
        <v>2066</v>
      </c>
      <c r="G1794">
        <v>0</v>
      </c>
      <c r="H1794" s="238">
        <v>1</v>
      </c>
      <c r="I1794" t="s">
        <v>1584</v>
      </c>
      <c r="J1794" t="s">
        <v>448</v>
      </c>
      <c r="K1794">
        <v>0</v>
      </c>
      <c r="L1794">
        <v>0</v>
      </c>
      <c r="M1794" t="s">
        <v>2651</v>
      </c>
      <c r="N1794" t="s">
        <v>2654</v>
      </c>
    </row>
    <row r="1795" spans="1:14" hidden="1" x14ac:dyDescent="0.25">
      <c r="A1795" t="s">
        <v>448</v>
      </c>
      <c r="B1795" s="238">
        <v>1112142</v>
      </c>
      <c r="C1795" s="233">
        <v>1112142</v>
      </c>
      <c r="D1795">
        <v>111214</v>
      </c>
      <c r="E1795">
        <v>3370</v>
      </c>
      <c r="G1795">
        <v>0</v>
      </c>
      <c r="H1795" s="238">
        <v>2</v>
      </c>
      <c r="I1795" t="s">
        <v>1584</v>
      </c>
      <c r="J1795" t="s">
        <v>448</v>
      </c>
      <c r="K1795">
        <v>0</v>
      </c>
      <c r="L1795">
        <v>0</v>
      </c>
      <c r="M1795" t="s">
        <v>2651</v>
      </c>
      <c r="N1795" t="s">
        <v>2654</v>
      </c>
    </row>
    <row r="1796" spans="1:14" hidden="1" x14ac:dyDescent="0.25">
      <c r="A1796" t="s">
        <v>448</v>
      </c>
      <c r="B1796" s="238">
        <v>1112143</v>
      </c>
      <c r="C1796" s="233">
        <v>1112143</v>
      </c>
      <c r="D1796">
        <v>111214</v>
      </c>
      <c r="E1796">
        <v>4946</v>
      </c>
      <c r="G1796">
        <v>0</v>
      </c>
      <c r="H1796" s="238">
        <v>3</v>
      </c>
      <c r="I1796" t="s">
        <v>1584</v>
      </c>
      <c r="J1796" t="s">
        <v>448</v>
      </c>
      <c r="K1796">
        <v>0</v>
      </c>
      <c r="L1796">
        <v>0</v>
      </c>
      <c r="M1796" t="s">
        <v>2651</v>
      </c>
      <c r="N1796" t="s">
        <v>2654</v>
      </c>
    </row>
    <row r="1797" spans="1:14" hidden="1" x14ac:dyDescent="0.25">
      <c r="A1797" t="s">
        <v>448</v>
      </c>
      <c r="B1797" s="238">
        <v>1112144</v>
      </c>
      <c r="C1797" s="233">
        <v>1112144</v>
      </c>
      <c r="D1797">
        <v>111214</v>
      </c>
      <c r="E1797">
        <v>3539</v>
      </c>
      <c r="G1797">
        <v>0</v>
      </c>
      <c r="H1797" s="238">
        <v>4</v>
      </c>
      <c r="I1797" t="s">
        <v>1584</v>
      </c>
      <c r="J1797" t="s">
        <v>448</v>
      </c>
      <c r="K1797">
        <v>0</v>
      </c>
      <c r="L1797">
        <v>0</v>
      </c>
      <c r="M1797" t="s">
        <v>2651</v>
      </c>
      <c r="N1797" t="s">
        <v>2654</v>
      </c>
    </row>
    <row r="1798" spans="1:14" hidden="1" x14ac:dyDescent="0.25">
      <c r="A1798" t="s">
        <v>448</v>
      </c>
      <c r="B1798" s="238">
        <v>1112145</v>
      </c>
      <c r="C1798" s="233">
        <v>1112145</v>
      </c>
      <c r="D1798">
        <v>111214</v>
      </c>
      <c r="E1798">
        <v>5435</v>
      </c>
      <c r="G1798">
        <v>0</v>
      </c>
      <c r="H1798" s="238">
        <v>5</v>
      </c>
      <c r="I1798" t="s">
        <v>1584</v>
      </c>
      <c r="J1798" t="s">
        <v>448</v>
      </c>
      <c r="K1798">
        <v>0</v>
      </c>
      <c r="L1798">
        <v>0</v>
      </c>
      <c r="M1798" t="s">
        <v>2651</v>
      </c>
      <c r="N1798" t="s">
        <v>2654</v>
      </c>
    </row>
    <row r="1799" spans="1:14" hidden="1" x14ac:dyDescent="0.25">
      <c r="A1799" t="s">
        <v>1522</v>
      </c>
      <c r="B1799" s="238">
        <v>1112221</v>
      </c>
      <c r="C1799" s="233">
        <v>1112221</v>
      </c>
      <c r="D1799">
        <v>111222</v>
      </c>
      <c r="E1799">
        <v>130</v>
      </c>
      <c r="G1799">
        <v>0</v>
      </c>
      <c r="H1799" s="238">
        <v>1</v>
      </c>
      <c r="I1799" t="s">
        <v>1527</v>
      </c>
      <c r="J1799" t="s">
        <v>1522</v>
      </c>
      <c r="K1799">
        <v>0</v>
      </c>
      <c r="L1799">
        <v>0</v>
      </c>
      <c r="M1799" t="s">
        <v>2651</v>
      </c>
      <c r="N1799" t="s">
        <v>2653</v>
      </c>
    </row>
    <row r="1800" spans="1:14" hidden="1" x14ac:dyDescent="0.25">
      <c r="A1800" t="s">
        <v>1522</v>
      </c>
      <c r="B1800" s="238">
        <v>1112222</v>
      </c>
      <c r="C1800" s="233">
        <v>1112222</v>
      </c>
      <c r="D1800">
        <v>111222</v>
      </c>
      <c r="E1800">
        <v>130</v>
      </c>
      <c r="G1800">
        <v>0</v>
      </c>
      <c r="H1800" s="238">
        <v>2</v>
      </c>
      <c r="I1800" t="s">
        <v>1527</v>
      </c>
      <c r="J1800" t="s">
        <v>1522</v>
      </c>
      <c r="K1800">
        <v>0</v>
      </c>
      <c r="L1800">
        <v>0</v>
      </c>
      <c r="M1800" t="s">
        <v>2651</v>
      </c>
      <c r="N1800" t="s">
        <v>2653</v>
      </c>
    </row>
    <row r="1801" spans="1:14" hidden="1" x14ac:dyDescent="0.25">
      <c r="A1801" t="s">
        <v>1522</v>
      </c>
      <c r="B1801" s="238">
        <v>1112223</v>
      </c>
      <c r="C1801" s="233">
        <v>1112223</v>
      </c>
      <c r="D1801">
        <v>111222</v>
      </c>
      <c r="E1801">
        <v>130</v>
      </c>
      <c r="G1801">
        <v>0</v>
      </c>
      <c r="H1801" s="238">
        <v>3</v>
      </c>
      <c r="I1801" t="s">
        <v>1527</v>
      </c>
      <c r="J1801" t="s">
        <v>1522</v>
      </c>
      <c r="K1801">
        <v>0</v>
      </c>
      <c r="L1801">
        <v>0</v>
      </c>
      <c r="M1801" t="s">
        <v>2651</v>
      </c>
      <c r="N1801" t="s">
        <v>2653</v>
      </c>
    </row>
    <row r="1802" spans="1:14" hidden="1" x14ac:dyDescent="0.25">
      <c r="A1802" t="s">
        <v>1522</v>
      </c>
      <c r="B1802" s="238">
        <v>1112224</v>
      </c>
      <c r="C1802" s="233">
        <v>1112224</v>
      </c>
      <c r="D1802">
        <v>111222</v>
      </c>
      <c r="E1802">
        <v>130</v>
      </c>
      <c r="G1802">
        <v>0</v>
      </c>
      <c r="H1802" s="238">
        <v>4</v>
      </c>
      <c r="I1802" t="s">
        <v>1527</v>
      </c>
      <c r="J1802" t="s">
        <v>1522</v>
      </c>
      <c r="K1802">
        <v>0</v>
      </c>
      <c r="L1802">
        <v>0</v>
      </c>
      <c r="M1802" t="s">
        <v>2651</v>
      </c>
      <c r="N1802" t="s">
        <v>2653</v>
      </c>
    </row>
    <row r="1803" spans="1:14" hidden="1" x14ac:dyDescent="0.25">
      <c r="A1803" t="s">
        <v>1522</v>
      </c>
      <c r="B1803" s="238">
        <v>1112225</v>
      </c>
      <c r="C1803" s="233">
        <v>1112225</v>
      </c>
      <c r="D1803">
        <v>111222</v>
      </c>
      <c r="E1803">
        <v>130</v>
      </c>
      <c r="G1803">
        <v>0</v>
      </c>
      <c r="H1803" s="238">
        <v>5</v>
      </c>
      <c r="I1803" t="s">
        <v>1527</v>
      </c>
      <c r="J1803" t="s">
        <v>1522</v>
      </c>
      <c r="K1803">
        <v>0</v>
      </c>
      <c r="L1803">
        <v>0</v>
      </c>
      <c r="M1803" t="s">
        <v>2651</v>
      </c>
      <c r="N1803" t="s">
        <v>2653</v>
      </c>
    </row>
    <row r="1804" spans="1:14" hidden="1" x14ac:dyDescent="0.25">
      <c r="A1804" t="s">
        <v>392</v>
      </c>
      <c r="B1804" s="238">
        <v>1112081</v>
      </c>
      <c r="C1804" s="233">
        <v>1112081</v>
      </c>
      <c r="D1804">
        <v>111208</v>
      </c>
      <c r="F1804" t="s">
        <v>397</v>
      </c>
      <c r="G1804">
        <v>0</v>
      </c>
      <c r="H1804" s="238">
        <v>1</v>
      </c>
      <c r="I1804" t="s">
        <v>1594</v>
      </c>
      <c r="J1804" t="s">
        <v>392</v>
      </c>
      <c r="K1804">
        <v>0</v>
      </c>
      <c r="L1804">
        <v>0</v>
      </c>
      <c r="M1804" t="s">
        <v>2651</v>
      </c>
      <c r="N1804" t="s">
        <v>2652</v>
      </c>
    </row>
    <row r="1805" spans="1:14" hidden="1" x14ac:dyDescent="0.25">
      <c r="A1805" t="s">
        <v>392</v>
      </c>
      <c r="B1805" s="238">
        <v>1112082</v>
      </c>
      <c r="C1805" s="233">
        <v>1112082</v>
      </c>
      <c r="D1805">
        <v>111208</v>
      </c>
      <c r="F1805" t="s">
        <v>397</v>
      </c>
      <c r="G1805">
        <v>0</v>
      </c>
      <c r="H1805" s="238">
        <v>2</v>
      </c>
      <c r="I1805" t="s">
        <v>1594</v>
      </c>
      <c r="J1805" t="s">
        <v>392</v>
      </c>
      <c r="K1805">
        <v>0</v>
      </c>
      <c r="L1805">
        <v>0</v>
      </c>
      <c r="M1805" t="s">
        <v>2651</v>
      </c>
      <c r="N1805" t="s">
        <v>2652</v>
      </c>
    </row>
    <row r="1806" spans="1:14" hidden="1" x14ac:dyDescent="0.25">
      <c r="A1806" t="s">
        <v>392</v>
      </c>
      <c r="B1806" s="238">
        <v>1112083</v>
      </c>
      <c r="C1806" s="233">
        <v>1112083</v>
      </c>
      <c r="D1806">
        <v>111208</v>
      </c>
      <c r="F1806" t="s">
        <v>397</v>
      </c>
      <c r="G1806">
        <v>0</v>
      </c>
      <c r="H1806" s="238">
        <v>3</v>
      </c>
      <c r="I1806" t="s">
        <v>1594</v>
      </c>
      <c r="J1806" t="s">
        <v>392</v>
      </c>
      <c r="K1806">
        <v>0</v>
      </c>
      <c r="L1806">
        <v>0</v>
      </c>
      <c r="M1806" t="s">
        <v>2651</v>
      </c>
      <c r="N1806" t="s">
        <v>2652</v>
      </c>
    </row>
    <row r="1807" spans="1:14" hidden="1" x14ac:dyDescent="0.25">
      <c r="A1807" t="s">
        <v>392</v>
      </c>
      <c r="B1807" s="238">
        <v>1112084</v>
      </c>
      <c r="C1807" s="233">
        <v>1112084</v>
      </c>
      <c r="D1807">
        <v>111208</v>
      </c>
      <c r="F1807" t="s">
        <v>397</v>
      </c>
      <c r="G1807">
        <v>0</v>
      </c>
      <c r="H1807" s="238">
        <v>4</v>
      </c>
      <c r="I1807" t="s">
        <v>1594</v>
      </c>
      <c r="J1807" t="s">
        <v>392</v>
      </c>
      <c r="K1807">
        <v>0</v>
      </c>
      <c r="L1807">
        <v>0</v>
      </c>
      <c r="M1807" t="s">
        <v>2651</v>
      </c>
      <c r="N1807" t="s">
        <v>2652</v>
      </c>
    </row>
    <row r="1808" spans="1:14" hidden="1" x14ac:dyDescent="0.25">
      <c r="A1808" t="s">
        <v>392</v>
      </c>
      <c r="B1808" s="238">
        <v>1112085</v>
      </c>
      <c r="C1808" s="233">
        <v>1112085</v>
      </c>
      <c r="D1808">
        <v>111208</v>
      </c>
      <c r="F1808" t="s">
        <v>397</v>
      </c>
      <c r="G1808">
        <v>0</v>
      </c>
      <c r="H1808" s="238">
        <v>5</v>
      </c>
      <c r="I1808" t="s">
        <v>1594</v>
      </c>
      <c r="J1808" t="s">
        <v>392</v>
      </c>
      <c r="K1808">
        <v>0</v>
      </c>
      <c r="L1808">
        <v>0</v>
      </c>
      <c r="M1808" t="s">
        <v>2651</v>
      </c>
      <c r="N1808" t="s">
        <v>2652</v>
      </c>
    </row>
    <row r="1809" spans="1:14" hidden="1" x14ac:dyDescent="0.25">
      <c r="A1809" t="s">
        <v>392</v>
      </c>
      <c r="B1809" s="238">
        <v>1112061</v>
      </c>
      <c r="C1809" s="233">
        <v>1112061</v>
      </c>
      <c r="D1809">
        <v>111206</v>
      </c>
      <c r="E1809">
        <v>132</v>
      </c>
      <c r="G1809">
        <v>0</v>
      </c>
      <c r="H1809" s="238">
        <v>1</v>
      </c>
      <c r="I1809" t="s">
        <v>1590</v>
      </c>
      <c r="J1809" t="s">
        <v>392</v>
      </c>
      <c r="K1809">
        <v>0</v>
      </c>
      <c r="L1809">
        <v>0</v>
      </c>
      <c r="M1809" t="s">
        <v>2651</v>
      </c>
      <c r="N1809" t="s">
        <v>2652</v>
      </c>
    </row>
    <row r="1810" spans="1:14" hidden="1" x14ac:dyDescent="0.25">
      <c r="A1810" t="s">
        <v>392</v>
      </c>
      <c r="B1810" s="238">
        <v>1112062</v>
      </c>
      <c r="C1810" s="233">
        <v>1112062</v>
      </c>
      <c r="D1810">
        <v>111206</v>
      </c>
      <c r="E1810">
        <v>132</v>
      </c>
      <c r="G1810">
        <v>0</v>
      </c>
      <c r="H1810" s="238">
        <v>2</v>
      </c>
      <c r="I1810" t="s">
        <v>1590</v>
      </c>
      <c r="J1810" t="s">
        <v>392</v>
      </c>
      <c r="K1810">
        <v>0</v>
      </c>
      <c r="L1810">
        <v>0</v>
      </c>
      <c r="M1810" t="s">
        <v>2651</v>
      </c>
      <c r="N1810" t="s">
        <v>2652</v>
      </c>
    </row>
    <row r="1811" spans="1:14" hidden="1" x14ac:dyDescent="0.25">
      <c r="A1811" t="s">
        <v>392</v>
      </c>
      <c r="B1811" s="238">
        <v>1112063</v>
      </c>
      <c r="C1811" s="233">
        <v>1112063</v>
      </c>
      <c r="D1811">
        <v>111206</v>
      </c>
      <c r="E1811">
        <v>132</v>
      </c>
      <c r="G1811">
        <v>0</v>
      </c>
      <c r="H1811" s="238">
        <v>3</v>
      </c>
      <c r="I1811" t="s">
        <v>1590</v>
      </c>
      <c r="J1811" t="s">
        <v>392</v>
      </c>
      <c r="K1811">
        <v>0</v>
      </c>
      <c r="L1811">
        <v>0</v>
      </c>
      <c r="M1811" t="s">
        <v>2651</v>
      </c>
      <c r="N1811" t="s">
        <v>2652</v>
      </c>
    </row>
    <row r="1812" spans="1:14" hidden="1" x14ac:dyDescent="0.25">
      <c r="A1812" t="s">
        <v>392</v>
      </c>
      <c r="B1812" s="238">
        <v>1112064</v>
      </c>
      <c r="C1812" s="233">
        <v>1112064</v>
      </c>
      <c r="D1812">
        <v>111206</v>
      </c>
      <c r="E1812">
        <v>132</v>
      </c>
      <c r="G1812">
        <v>0</v>
      </c>
      <c r="H1812" s="238">
        <v>4</v>
      </c>
      <c r="I1812" t="s">
        <v>1590</v>
      </c>
      <c r="J1812" t="s">
        <v>392</v>
      </c>
      <c r="K1812">
        <v>0</v>
      </c>
      <c r="L1812">
        <v>0</v>
      </c>
      <c r="M1812" t="s">
        <v>2651</v>
      </c>
      <c r="N1812" t="s">
        <v>2652</v>
      </c>
    </row>
    <row r="1813" spans="1:14" hidden="1" x14ac:dyDescent="0.25">
      <c r="A1813" t="s">
        <v>392</v>
      </c>
      <c r="B1813" s="238">
        <v>1112065</v>
      </c>
      <c r="C1813" s="233">
        <v>1112065</v>
      </c>
      <c r="D1813">
        <v>111206</v>
      </c>
      <c r="E1813">
        <v>132</v>
      </c>
      <c r="G1813">
        <v>0</v>
      </c>
      <c r="H1813" s="238">
        <v>5</v>
      </c>
      <c r="I1813" t="s">
        <v>1590</v>
      </c>
      <c r="J1813" t="s">
        <v>392</v>
      </c>
      <c r="K1813">
        <v>0</v>
      </c>
      <c r="L1813">
        <v>0</v>
      </c>
      <c r="M1813" t="s">
        <v>2651</v>
      </c>
      <c r="N1813" t="s">
        <v>2652</v>
      </c>
    </row>
    <row r="1814" spans="1:14" hidden="1" x14ac:dyDescent="0.25">
      <c r="A1814" t="s">
        <v>1522</v>
      </c>
      <c r="B1814" s="238">
        <v>1112201</v>
      </c>
      <c r="C1814" s="238" t="s">
        <v>3366</v>
      </c>
      <c r="D1814">
        <v>111220</v>
      </c>
      <c r="E1814">
        <v>510</v>
      </c>
      <c r="G1814">
        <v>0</v>
      </c>
      <c r="H1814" s="238">
        <v>1</v>
      </c>
      <c r="I1814" t="s">
        <v>1523</v>
      </c>
      <c r="J1814" t="s">
        <v>1522</v>
      </c>
      <c r="K1814">
        <v>0</v>
      </c>
      <c r="L1814">
        <v>0</v>
      </c>
      <c r="M1814" t="s">
        <v>2651</v>
      </c>
      <c r="N1814" t="s">
        <v>2653</v>
      </c>
    </row>
    <row r="1815" spans="1:14" hidden="1" x14ac:dyDescent="0.25">
      <c r="A1815" t="s">
        <v>1522</v>
      </c>
      <c r="B1815" s="238">
        <v>1112202</v>
      </c>
      <c r="C1815" s="233">
        <v>1112202</v>
      </c>
      <c r="D1815">
        <v>111220</v>
      </c>
      <c r="E1815">
        <v>510</v>
      </c>
      <c r="G1815">
        <v>0</v>
      </c>
      <c r="H1815" s="238">
        <v>2</v>
      </c>
      <c r="I1815" t="s">
        <v>1523</v>
      </c>
      <c r="J1815" t="s">
        <v>1522</v>
      </c>
      <c r="K1815">
        <v>0</v>
      </c>
      <c r="L1815">
        <v>0</v>
      </c>
      <c r="M1815" t="s">
        <v>2651</v>
      </c>
      <c r="N1815" t="s">
        <v>2653</v>
      </c>
    </row>
    <row r="1816" spans="1:14" hidden="1" x14ac:dyDescent="0.25">
      <c r="A1816" t="s">
        <v>1522</v>
      </c>
      <c r="B1816" s="238">
        <v>1112203</v>
      </c>
      <c r="C1816" s="233">
        <v>1112203</v>
      </c>
      <c r="D1816">
        <v>111220</v>
      </c>
      <c r="E1816">
        <v>510</v>
      </c>
      <c r="G1816">
        <v>0</v>
      </c>
      <c r="H1816" s="238">
        <v>3</v>
      </c>
      <c r="I1816" t="s">
        <v>1523</v>
      </c>
      <c r="J1816" t="s">
        <v>1522</v>
      </c>
      <c r="K1816">
        <v>0</v>
      </c>
      <c r="L1816">
        <v>0</v>
      </c>
      <c r="M1816" t="s">
        <v>2651</v>
      </c>
      <c r="N1816" t="s">
        <v>2653</v>
      </c>
    </row>
    <row r="1817" spans="1:14" hidden="1" x14ac:dyDescent="0.25">
      <c r="A1817" t="s">
        <v>1522</v>
      </c>
      <c r="B1817" s="238">
        <v>1112204</v>
      </c>
      <c r="C1817" s="233">
        <v>1112204</v>
      </c>
      <c r="D1817">
        <v>111220</v>
      </c>
      <c r="E1817">
        <v>510</v>
      </c>
      <c r="G1817">
        <v>0</v>
      </c>
      <c r="H1817" s="238">
        <v>4</v>
      </c>
      <c r="I1817" t="s">
        <v>1523</v>
      </c>
      <c r="J1817" t="s">
        <v>1522</v>
      </c>
      <c r="K1817">
        <v>0</v>
      </c>
      <c r="L1817">
        <v>0</v>
      </c>
      <c r="M1817" t="s">
        <v>2651</v>
      </c>
      <c r="N1817" t="s">
        <v>2653</v>
      </c>
    </row>
    <row r="1818" spans="1:14" hidden="1" x14ac:dyDescent="0.25">
      <c r="A1818" t="s">
        <v>1522</v>
      </c>
      <c r="B1818" s="238">
        <v>1112205</v>
      </c>
      <c r="C1818" s="233">
        <v>1112205</v>
      </c>
      <c r="D1818">
        <v>111220</v>
      </c>
      <c r="E1818">
        <v>510</v>
      </c>
      <c r="G1818">
        <v>0</v>
      </c>
      <c r="H1818" s="238">
        <v>5</v>
      </c>
      <c r="I1818" t="s">
        <v>1523</v>
      </c>
      <c r="J1818" t="s">
        <v>1522</v>
      </c>
      <c r="K1818">
        <v>0</v>
      </c>
      <c r="L1818">
        <v>0</v>
      </c>
      <c r="M1818" t="s">
        <v>2651</v>
      </c>
      <c r="N1818" t="s">
        <v>2653</v>
      </c>
    </row>
    <row r="1819" spans="1:14" hidden="1" x14ac:dyDescent="0.25">
      <c r="A1819" t="s">
        <v>1522</v>
      </c>
      <c r="B1819" s="238">
        <v>24011112202</v>
      </c>
      <c r="C1819" s="233"/>
      <c r="D1819">
        <v>111220</v>
      </c>
      <c r="E1819">
        <v>510</v>
      </c>
      <c r="G1819">
        <v>0</v>
      </c>
      <c r="H1819" s="238">
        <v>2</v>
      </c>
      <c r="I1819" t="s">
        <v>3053</v>
      </c>
      <c r="J1819" t="s">
        <v>1522</v>
      </c>
      <c r="K1819">
        <v>2401</v>
      </c>
      <c r="L1819">
        <v>0</v>
      </c>
      <c r="M1819" t="s">
        <v>2651</v>
      </c>
      <c r="N1819" t="s">
        <v>2653</v>
      </c>
    </row>
    <row r="1820" spans="1:14" hidden="1" x14ac:dyDescent="0.25">
      <c r="A1820" t="s">
        <v>1522</v>
      </c>
      <c r="B1820" s="238">
        <v>1112101</v>
      </c>
      <c r="C1820" s="238" t="s">
        <v>3367</v>
      </c>
      <c r="D1820">
        <v>111210</v>
      </c>
      <c r="E1820">
        <v>325</v>
      </c>
      <c r="G1820">
        <v>0</v>
      </c>
      <c r="H1820" s="238">
        <v>1</v>
      </c>
      <c r="I1820" t="s">
        <v>1580</v>
      </c>
      <c r="J1820" t="s">
        <v>1522</v>
      </c>
      <c r="K1820">
        <v>0</v>
      </c>
      <c r="L1820">
        <v>0</v>
      </c>
      <c r="M1820" t="s">
        <v>2651</v>
      </c>
      <c r="N1820" t="s">
        <v>2653</v>
      </c>
    </row>
    <row r="1821" spans="1:14" hidden="1" x14ac:dyDescent="0.25">
      <c r="A1821" t="s">
        <v>1522</v>
      </c>
      <c r="B1821" s="238">
        <v>1112102</v>
      </c>
      <c r="C1821" s="233">
        <v>1112102</v>
      </c>
      <c r="D1821">
        <v>111210</v>
      </c>
      <c r="E1821">
        <v>325</v>
      </c>
      <c r="G1821">
        <v>0</v>
      </c>
      <c r="H1821" s="238">
        <v>2</v>
      </c>
      <c r="I1821" t="s">
        <v>1580</v>
      </c>
      <c r="J1821" t="s">
        <v>1522</v>
      </c>
      <c r="K1821">
        <v>0</v>
      </c>
      <c r="L1821">
        <v>0</v>
      </c>
      <c r="M1821" t="s">
        <v>2651</v>
      </c>
      <c r="N1821" t="s">
        <v>2653</v>
      </c>
    </row>
    <row r="1822" spans="1:14" hidden="1" x14ac:dyDescent="0.25">
      <c r="A1822" t="s">
        <v>1522</v>
      </c>
      <c r="B1822" s="238">
        <v>1112103</v>
      </c>
      <c r="C1822" s="233">
        <v>1112103</v>
      </c>
      <c r="D1822">
        <v>111210</v>
      </c>
      <c r="E1822">
        <v>325</v>
      </c>
      <c r="G1822">
        <v>0</v>
      </c>
      <c r="H1822" s="238">
        <v>3</v>
      </c>
      <c r="I1822" t="s">
        <v>1580</v>
      </c>
      <c r="J1822" t="s">
        <v>1522</v>
      </c>
      <c r="K1822">
        <v>0</v>
      </c>
      <c r="L1822">
        <v>0</v>
      </c>
      <c r="M1822" t="s">
        <v>2651</v>
      </c>
      <c r="N1822" t="s">
        <v>2653</v>
      </c>
    </row>
    <row r="1823" spans="1:14" hidden="1" x14ac:dyDescent="0.25">
      <c r="A1823" t="s">
        <v>1522</v>
      </c>
      <c r="B1823" s="238">
        <v>1112104</v>
      </c>
      <c r="C1823" s="233">
        <v>1112104</v>
      </c>
      <c r="D1823">
        <v>111210</v>
      </c>
      <c r="E1823">
        <v>325</v>
      </c>
      <c r="G1823">
        <v>0</v>
      </c>
      <c r="H1823" s="238">
        <v>4</v>
      </c>
      <c r="I1823" t="s">
        <v>1580</v>
      </c>
      <c r="J1823" t="s">
        <v>1522</v>
      </c>
      <c r="K1823">
        <v>0</v>
      </c>
      <c r="L1823">
        <v>0</v>
      </c>
      <c r="M1823" t="s">
        <v>2651</v>
      </c>
      <c r="N1823" t="s">
        <v>2653</v>
      </c>
    </row>
    <row r="1824" spans="1:14" hidden="1" x14ac:dyDescent="0.25">
      <c r="A1824" t="s">
        <v>1522</v>
      </c>
      <c r="B1824" s="238">
        <v>1112105</v>
      </c>
      <c r="C1824" s="233">
        <v>1112105</v>
      </c>
      <c r="D1824">
        <v>111210</v>
      </c>
      <c r="E1824">
        <v>325</v>
      </c>
      <c r="G1824">
        <v>0</v>
      </c>
      <c r="H1824" s="238">
        <v>5</v>
      </c>
      <c r="I1824" t="s">
        <v>1580</v>
      </c>
      <c r="J1824" t="s">
        <v>1522</v>
      </c>
      <c r="K1824">
        <v>0</v>
      </c>
      <c r="L1824">
        <v>0</v>
      </c>
      <c r="M1824" t="s">
        <v>2651</v>
      </c>
      <c r="N1824" t="s">
        <v>2653</v>
      </c>
    </row>
    <row r="1825" spans="1:14" hidden="1" x14ac:dyDescent="0.25">
      <c r="A1825" t="s">
        <v>1522</v>
      </c>
      <c r="B1825" s="238">
        <v>24011112102</v>
      </c>
      <c r="C1825" s="233"/>
      <c r="D1825">
        <v>111210</v>
      </c>
      <c r="E1825">
        <v>325</v>
      </c>
      <c r="G1825">
        <v>0</v>
      </c>
      <c r="H1825" s="238">
        <v>2</v>
      </c>
      <c r="I1825" t="s">
        <v>3054</v>
      </c>
      <c r="J1825" t="s">
        <v>1522</v>
      </c>
      <c r="K1825">
        <v>2401</v>
      </c>
      <c r="L1825">
        <v>0</v>
      </c>
      <c r="M1825" t="s">
        <v>2651</v>
      </c>
      <c r="N1825" t="s">
        <v>2653</v>
      </c>
    </row>
    <row r="1826" spans="1:14" hidden="1" x14ac:dyDescent="0.25">
      <c r="A1826" t="s">
        <v>1522</v>
      </c>
      <c r="B1826" s="238">
        <v>1112121</v>
      </c>
      <c r="C1826" s="233">
        <v>1112121</v>
      </c>
      <c r="D1826">
        <v>111212</v>
      </c>
      <c r="F1826" t="s">
        <v>397</v>
      </c>
      <c r="G1826">
        <v>0</v>
      </c>
      <c r="H1826" s="238">
        <v>1</v>
      </c>
      <c r="I1826" t="s">
        <v>1582</v>
      </c>
      <c r="J1826" t="s">
        <v>1522</v>
      </c>
      <c r="K1826">
        <v>0</v>
      </c>
      <c r="L1826">
        <v>0</v>
      </c>
      <c r="M1826" t="s">
        <v>2651</v>
      </c>
      <c r="N1826" t="s">
        <v>2652</v>
      </c>
    </row>
    <row r="1827" spans="1:14" hidden="1" x14ac:dyDescent="0.25">
      <c r="A1827" t="s">
        <v>1522</v>
      </c>
      <c r="B1827" s="238">
        <v>1112122</v>
      </c>
      <c r="C1827" s="233">
        <v>1112122</v>
      </c>
      <c r="D1827">
        <v>111212</v>
      </c>
      <c r="F1827" t="s">
        <v>397</v>
      </c>
      <c r="G1827">
        <v>0</v>
      </c>
      <c r="H1827" s="238">
        <v>2</v>
      </c>
      <c r="I1827" t="s">
        <v>1582</v>
      </c>
      <c r="J1827" t="s">
        <v>1522</v>
      </c>
      <c r="K1827">
        <v>0</v>
      </c>
      <c r="L1827">
        <v>0</v>
      </c>
      <c r="M1827" t="s">
        <v>2651</v>
      </c>
      <c r="N1827" t="s">
        <v>2652</v>
      </c>
    </row>
    <row r="1828" spans="1:14" hidden="1" x14ac:dyDescent="0.25">
      <c r="A1828" t="s">
        <v>1522</v>
      </c>
      <c r="B1828" s="238">
        <v>1112123</v>
      </c>
      <c r="C1828" s="233">
        <v>1112123</v>
      </c>
      <c r="D1828">
        <v>111212</v>
      </c>
      <c r="F1828" t="s">
        <v>397</v>
      </c>
      <c r="G1828">
        <v>0</v>
      </c>
      <c r="H1828" s="238">
        <v>3</v>
      </c>
      <c r="I1828" t="s">
        <v>1582</v>
      </c>
      <c r="J1828" t="s">
        <v>1522</v>
      </c>
      <c r="K1828">
        <v>0</v>
      </c>
      <c r="L1828">
        <v>0</v>
      </c>
      <c r="M1828" t="s">
        <v>2651</v>
      </c>
      <c r="N1828" t="s">
        <v>2652</v>
      </c>
    </row>
    <row r="1829" spans="1:14" hidden="1" x14ac:dyDescent="0.25">
      <c r="A1829" t="s">
        <v>1522</v>
      </c>
      <c r="B1829" s="238">
        <v>1112124</v>
      </c>
      <c r="C1829" s="233">
        <v>1112124</v>
      </c>
      <c r="D1829">
        <v>111212</v>
      </c>
      <c r="F1829" t="s">
        <v>397</v>
      </c>
      <c r="G1829">
        <v>0</v>
      </c>
      <c r="H1829" s="238">
        <v>4</v>
      </c>
      <c r="I1829" t="s">
        <v>1582</v>
      </c>
      <c r="J1829" t="s">
        <v>1522</v>
      </c>
      <c r="K1829">
        <v>0</v>
      </c>
      <c r="L1829">
        <v>0</v>
      </c>
      <c r="M1829" t="s">
        <v>2651</v>
      </c>
      <c r="N1829" t="s">
        <v>2652</v>
      </c>
    </row>
    <row r="1830" spans="1:14" hidden="1" x14ac:dyDescent="0.25">
      <c r="A1830" t="s">
        <v>1522</v>
      </c>
      <c r="B1830" s="238">
        <v>1112125</v>
      </c>
      <c r="C1830" s="233">
        <v>1112125</v>
      </c>
      <c r="D1830">
        <v>111212</v>
      </c>
      <c r="F1830" t="s">
        <v>397</v>
      </c>
      <c r="G1830">
        <v>0</v>
      </c>
      <c r="H1830" s="238">
        <v>5</v>
      </c>
      <c r="I1830" t="s">
        <v>1582</v>
      </c>
      <c r="J1830" t="s">
        <v>1522</v>
      </c>
      <c r="K1830">
        <v>0</v>
      </c>
      <c r="L1830">
        <v>0</v>
      </c>
      <c r="M1830" t="s">
        <v>2651</v>
      </c>
      <c r="N1830" t="s">
        <v>2652</v>
      </c>
    </row>
    <row r="1831" spans="1:14" hidden="1" x14ac:dyDescent="0.25">
      <c r="A1831" t="s">
        <v>1522</v>
      </c>
      <c r="B1831" s="238">
        <v>1112241</v>
      </c>
      <c r="C1831" s="238" t="s">
        <v>3368</v>
      </c>
      <c r="D1831">
        <v>111224</v>
      </c>
      <c r="E1831">
        <v>695</v>
      </c>
      <c r="G1831">
        <v>1</v>
      </c>
      <c r="H1831" s="238">
        <v>1</v>
      </c>
      <c r="I1831" t="s">
        <v>2655</v>
      </c>
      <c r="J1831" t="s">
        <v>1522</v>
      </c>
      <c r="K1831">
        <v>0</v>
      </c>
      <c r="L1831">
        <v>0</v>
      </c>
      <c r="M1831" t="s">
        <v>2651</v>
      </c>
      <c r="N1831" t="s">
        <v>2653</v>
      </c>
    </row>
    <row r="1832" spans="1:14" hidden="1" x14ac:dyDescent="0.25">
      <c r="A1832" t="s">
        <v>1522</v>
      </c>
      <c r="B1832" s="238">
        <v>1112242</v>
      </c>
      <c r="C1832" s="238" t="s">
        <v>3369</v>
      </c>
      <c r="D1832">
        <v>111224</v>
      </c>
      <c r="E1832">
        <v>695</v>
      </c>
      <c r="G1832">
        <v>1</v>
      </c>
      <c r="H1832" s="238">
        <v>2</v>
      </c>
      <c r="I1832" t="s">
        <v>2655</v>
      </c>
      <c r="J1832" t="s">
        <v>1522</v>
      </c>
      <c r="K1832">
        <v>0</v>
      </c>
      <c r="L1832">
        <v>0</v>
      </c>
      <c r="M1832" t="s">
        <v>2651</v>
      </c>
      <c r="N1832" t="s">
        <v>2653</v>
      </c>
    </row>
    <row r="1833" spans="1:14" hidden="1" x14ac:dyDescent="0.25">
      <c r="A1833" t="s">
        <v>1522</v>
      </c>
      <c r="B1833" s="238">
        <v>1112243</v>
      </c>
      <c r="C1833" s="238" t="s">
        <v>3370</v>
      </c>
      <c r="D1833">
        <v>111224</v>
      </c>
      <c r="E1833">
        <v>695</v>
      </c>
      <c r="G1833">
        <v>1</v>
      </c>
      <c r="H1833" s="238">
        <v>3</v>
      </c>
      <c r="I1833" t="s">
        <v>2655</v>
      </c>
      <c r="J1833" t="s">
        <v>1522</v>
      </c>
      <c r="K1833">
        <v>0</v>
      </c>
      <c r="L1833">
        <v>0</v>
      </c>
      <c r="M1833" t="s">
        <v>2651</v>
      </c>
      <c r="N1833" t="s">
        <v>2653</v>
      </c>
    </row>
    <row r="1834" spans="1:14" hidden="1" x14ac:dyDescent="0.25">
      <c r="A1834" t="s">
        <v>1522</v>
      </c>
      <c r="B1834" s="238">
        <v>1112244</v>
      </c>
      <c r="C1834" s="238" t="s">
        <v>3371</v>
      </c>
      <c r="D1834">
        <v>111224</v>
      </c>
      <c r="E1834">
        <v>695</v>
      </c>
      <c r="G1834">
        <v>1</v>
      </c>
      <c r="H1834" s="238">
        <v>4</v>
      </c>
      <c r="I1834" t="s">
        <v>2655</v>
      </c>
      <c r="J1834" t="s">
        <v>1522</v>
      </c>
      <c r="K1834">
        <v>0</v>
      </c>
      <c r="L1834">
        <v>0</v>
      </c>
      <c r="M1834" t="s">
        <v>2651</v>
      </c>
      <c r="N1834" t="s">
        <v>2653</v>
      </c>
    </row>
    <row r="1835" spans="1:14" hidden="1" x14ac:dyDescent="0.25">
      <c r="A1835" t="s">
        <v>1522</v>
      </c>
      <c r="B1835" s="238">
        <v>1112245</v>
      </c>
      <c r="C1835" s="238" t="s">
        <v>3372</v>
      </c>
      <c r="D1835">
        <v>111224</v>
      </c>
      <c r="E1835">
        <v>695</v>
      </c>
      <c r="G1835">
        <v>1</v>
      </c>
      <c r="H1835" s="238">
        <v>5</v>
      </c>
      <c r="I1835" t="s">
        <v>2655</v>
      </c>
      <c r="J1835" t="s">
        <v>1522</v>
      </c>
      <c r="K1835">
        <v>0</v>
      </c>
      <c r="L1835">
        <v>0</v>
      </c>
      <c r="M1835" t="s">
        <v>2651</v>
      </c>
      <c r="N1835" t="s">
        <v>2653</v>
      </c>
    </row>
    <row r="1836" spans="1:14" hidden="1" x14ac:dyDescent="0.25">
      <c r="A1836" t="s">
        <v>607</v>
      </c>
      <c r="B1836" s="238">
        <v>24011132481</v>
      </c>
      <c r="C1836" s="233"/>
      <c r="D1836">
        <v>113248</v>
      </c>
      <c r="E1836">
        <v>2.25</v>
      </c>
      <c r="G1836">
        <v>0</v>
      </c>
      <c r="H1836" s="238">
        <v>1</v>
      </c>
      <c r="I1836" t="s">
        <v>3026</v>
      </c>
      <c r="J1836" t="s">
        <v>607</v>
      </c>
      <c r="K1836">
        <v>2401</v>
      </c>
      <c r="L1836">
        <v>0</v>
      </c>
      <c r="M1836" t="s">
        <v>2503</v>
      </c>
      <c r="N1836" t="s">
        <v>2633</v>
      </c>
    </row>
    <row r="1837" spans="1:14" hidden="1" x14ac:dyDescent="0.25">
      <c r="A1837" t="s">
        <v>607</v>
      </c>
      <c r="B1837" s="238">
        <v>24011132482</v>
      </c>
      <c r="C1837" s="233"/>
      <c r="D1837">
        <v>113248</v>
      </c>
      <c r="E1837">
        <v>2.85</v>
      </c>
      <c r="G1837">
        <v>0</v>
      </c>
      <c r="H1837" s="238">
        <v>2</v>
      </c>
      <c r="I1837" t="s">
        <v>3027</v>
      </c>
      <c r="J1837" t="s">
        <v>607</v>
      </c>
      <c r="K1837">
        <v>2401</v>
      </c>
      <c r="L1837">
        <v>0</v>
      </c>
      <c r="M1837" t="s">
        <v>2503</v>
      </c>
      <c r="N1837" t="s">
        <v>2633</v>
      </c>
    </row>
    <row r="1838" spans="1:14" hidden="1" x14ac:dyDescent="0.25">
      <c r="A1838" t="s">
        <v>607</v>
      </c>
      <c r="B1838" s="238">
        <v>24011132483</v>
      </c>
      <c r="C1838" s="233"/>
      <c r="D1838">
        <v>113248</v>
      </c>
      <c r="E1838">
        <v>3.55</v>
      </c>
      <c r="G1838">
        <v>0</v>
      </c>
      <c r="H1838" s="238">
        <v>3</v>
      </c>
      <c r="I1838" t="s">
        <v>3028</v>
      </c>
      <c r="J1838" t="s">
        <v>607</v>
      </c>
      <c r="K1838">
        <v>2401</v>
      </c>
      <c r="L1838">
        <v>0</v>
      </c>
      <c r="M1838" t="s">
        <v>2503</v>
      </c>
      <c r="N1838" t="s">
        <v>2633</v>
      </c>
    </row>
    <row r="1839" spans="1:14" hidden="1" x14ac:dyDescent="0.25">
      <c r="A1839" t="s">
        <v>607</v>
      </c>
      <c r="B1839" s="238">
        <v>24011132484</v>
      </c>
      <c r="C1839" s="233"/>
      <c r="D1839">
        <v>113248</v>
      </c>
      <c r="E1839">
        <v>3</v>
      </c>
      <c r="G1839">
        <v>0</v>
      </c>
      <c r="H1839" s="238">
        <v>4</v>
      </c>
      <c r="I1839" t="s">
        <v>3029</v>
      </c>
      <c r="J1839" t="s">
        <v>607</v>
      </c>
      <c r="K1839">
        <v>2401</v>
      </c>
      <c r="L1839">
        <v>0</v>
      </c>
      <c r="M1839" t="s">
        <v>2503</v>
      </c>
      <c r="N1839" t="s">
        <v>2633</v>
      </c>
    </row>
    <row r="1840" spans="1:14" hidden="1" x14ac:dyDescent="0.25">
      <c r="A1840" t="s">
        <v>607</v>
      </c>
      <c r="B1840" s="238">
        <v>24011132485</v>
      </c>
      <c r="C1840" s="233"/>
      <c r="D1840">
        <v>113248</v>
      </c>
      <c r="E1840">
        <v>3.7</v>
      </c>
      <c r="G1840">
        <v>0</v>
      </c>
      <c r="H1840" s="238">
        <v>5</v>
      </c>
      <c r="I1840" t="s">
        <v>3030</v>
      </c>
      <c r="J1840" t="s">
        <v>607</v>
      </c>
      <c r="K1840">
        <v>2401</v>
      </c>
      <c r="L1840">
        <v>0</v>
      </c>
      <c r="M1840" t="s">
        <v>2503</v>
      </c>
      <c r="N1840" t="s">
        <v>2633</v>
      </c>
    </row>
    <row r="1841" spans="1:14" hidden="1" x14ac:dyDescent="0.25">
      <c r="A1841" t="s">
        <v>607</v>
      </c>
      <c r="B1841" s="238">
        <v>1132481</v>
      </c>
      <c r="C1841" s="233">
        <v>1132481</v>
      </c>
      <c r="D1841">
        <v>113248</v>
      </c>
      <c r="E1841">
        <v>6.3</v>
      </c>
      <c r="G1841">
        <v>1</v>
      </c>
      <c r="H1841" s="238">
        <v>1</v>
      </c>
      <c r="I1841" t="s">
        <v>709</v>
      </c>
      <c r="J1841" t="s">
        <v>607</v>
      </c>
      <c r="K1841">
        <v>0</v>
      </c>
      <c r="L1841">
        <v>0</v>
      </c>
      <c r="M1841" t="s">
        <v>2503</v>
      </c>
      <c r="N1841" t="s">
        <v>2633</v>
      </c>
    </row>
    <row r="1842" spans="1:14" hidden="1" x14ac:dyDescent="0.25">
      <c r="A1842" t="s">
        <v>607</v>
      </c>
      <c r="B1842" s="238">
        <v>1132482</v>
      </c>
      <c r="C1842" s="233">
        <v>1132482</v>
      </c>
      <c r="D1842">
        <v>113248</v>
      </c>
      <c r="E1842">
        <v>7.9</v>
      </c>
      <c r="G1842">
        <v>1</v>
      </c>
      <c r="H1842" s="238">
        <v>2</v>
      </c>
      <c r="I1842" t="s">
        <v>709</v>
      </c>
      <c r="J1842" t="s">
        <v>607</v>
      </c>
      <c r="K1842">
        <v>0</v>
      </c>
      <c r="L1842">
        <v>0</v>
      </c>
      <c r="M1842" t="s">
        <v>2503</v>
      </c>
      <c r="N1842" t="s">
        <v>2633</v>
      </c>
    </row>
    <row r="1843" spans="1:14" hidden="1" x14ac:dyDescent="0.25">
      <c r="A1843" t="s">
        <v>607</v>
      </c>
      <c r="B1843" s="238">
        <v>1132483</v>
      </c>
      <c r="C1843" s="233">
        <v>1132483</v>
      </c>
      <c r="D1843">
        <v>113248</v>
      </c>
      <c r="E1843">
        <v>9.8000000000000007</v>
      </c>
      <c r="G1843">
        <v>1</v>
      </c>
      <c r="H1843" s="238">
        <v>3</v>
      </c>
      <c r="I1843" t="s">
        <v>709</v>
      </c>
      <c r="J1843" t="s">
        <v>607</v>
      </c>
      <c r="K1843">
        <v>0</v>
      </c>
      <c r="L1843">
        <v>0</v>
      </c>
      <c r="M1843" t="s">
        <v>2503</v>
      </c>
      <c r="N1843" t="s">
        <v>2633</v>
      </c>
    </row>
    <row r="1844" spans="1:14" hidden="1" x14ac:dyDescent="0.25">
      <c r="A1844" t="s">
        <v>607</v>
      </c>
      <c r="B1844" s="238">
        <v>1132484</v>
      </c>
      <c r="C1844" s="233">
        <v>1132484</v>
      </c>
      <c r="D1844">
        <v>113248</v>
      </c>
      <c r="E1844">
        <v>8.3000000000000007</v>
      </c>
      <c r="G1844">
        <v>1</v>
      </c>
      <c r="H1844" s="238">
        <v>4</v>
      </c>
      <c r="I1844" t="s">
        <v>709</v>
      </c>
      <c r="J1844" t="s">
        <v>607</v>
      </c>
      <c r="K1844">
        <v>0</v>
      </c>
      <c r="L1844">
        <v>0</v>
      </c>
      <c r="M1844" t="s">
        <v>2503</v>
      </c>
      <c r="N1844" t="s">
        <v>2633</v>
      </c>
    </row>
    <row r="1845" spans="1:14" hidden="1" x14ac:dyDescent="0.25">
      <c r="A1845" t="s">
        <v>607</v>
      </c>
      <c r="B1845" s="238">
        <v>1132485</v>
      </c>
      <c r="C1845" s="233">
        <v>1132485</v>
      </c>
      <c r="D1845">
        <v>113248</v>
      </c>
      <c r="E1845">
        <v>10.3</v>
      </c>
      <c r="G1845">
        <v>1</v>
      </c>
      <c r="H1845" s="238">
        <v>5</v>
      </c>
      <c r="I1845" t="s">
        <v>709</v>
      </c>
      <c r="J1845" t="s">
        <v>607</v>
      </c>
      <c r="K1845">
        <v>0</v>
      </c>
      <c r="L1845">
        <v>0</v>
      </c>
      <c r="M1845" t="s">
        <v>2503</v>
      </c>
      <c r="N1845" t="s">
        <v>2633</v>
      </c>
    </row>
    <row r="1846" spans="1:14" hidden="1" x14ac:dyDescent="0.25">
      <c r="A1846" t="s">
        <v>607</v>
      </c>
      <c r="B1846" s="238">
        <v>1132511</v>
      </c>
      <c r="C1846" s="233">
        <v>1132511</v>
      </c>
      <c r="D1846">
        <v>113251</v>
      </c>
      <c r="E1846">
        <v>4</v>
      </c>
      <c r="G1846">
        <v>1</v>
      </c>
      <c r="H1846" s="238">
        <v>1</v>
      </c>
      <c r="I1846" t="s">
        <v>99</v>
      </c>
      <c r="J1846" t="s">
        <v>607</v>
      </c>
      <c r="K1846">
        <v>0</v>
      </c>
      <c r="L1846">
        <v>0</v>
      </c>
      <c r="M1846" t="s">
        <v>2503</v>
      </c>
      <c r="N1846" t="s">
        <v>2633</v>
      </c>
    </row>
    <row r="1847" spans="1:14" hidden="1" x14ac:dyDescent="0.25">
      <c r="A1847" t="s">
        <v>607</v>
      </c>
      <c r="B1847" s="238">
        <v>1132512</v>
      </c>
      <c r="C1847" s="233">
        <v>1132512</v>
      </c>
      <c r="D1847">
        <v>113251</v>
      </c>
      <c r="E1847">
        <v>5</v>
      </c>
      <c r="G1847">
        <v>1</v>
      </c>
      <c r="H1847" s="238">
        <v>2</v>
      </c>
      <c r="I1847" t="s">
        <v>99</v>
      </c>
      <c r="J1847" t="s">
        <v>607</v>
      </c>
      <c r="K1847">
        <v>0</v>
      </c>
      <c r="L1847">
        <v>0</v>
      </c>
      <c r="M1847" t="s">
        <v>2503</v>
      </c>
      <c r="N1847" t="s">
        <v>2633</v>
      </c>
    </row>
    <row r="1848" spans="1:14" hidden="1" x14ac:dyDescent="0.25">
      <c r="A1848" t="s">
        <v>607</v>
      </c>
      <c r="B1848" s="238">
        <v>1132513</v>
      </c>
      <c r="C1848" s="233">
        <v>1132513</v>
      </c>
      <c r="D1848">
        <v>113251</v>
      </c>
      <c r="E1848">
        <v>6.25</v>
      </c>
      <c r="G1848">
        <v>1</v>
      </c>
      <c r="H1848" s="238">
        <v>3</v>
      </c>
      <c r="I1848" t="s">
        <v>99</v>
      </c>
      <c r="J1848" t="s">
        <v>607</v>
      </c>
      <c r="K1848">
        <v>0</v>
      </c>
      <c r="L1848">
        <v>0</v>
      </c>
      <c r="M1848" t="s">
        <v>2503</v>
      </c>
      <c r="N1848" t="s">
        <v>2633</v>
      </c>
    </row>
    <row r="1849" spans="1:14" hidden="1" x14ac:dyDescent="0.25">
      <c r="A1849" t="s">
        <v>607</v>
      </c>
      <c r="B1849" s="238">
        <v>1132514</v>
      </c>
      <c r="C1849" s="233">
        <v>1132514</v>
      </c>
      <c r="D1849">
        <v>113251</v>
      </c>
      <c r="E1849">
        <v>5.25</v>
      </c>
      <c r="G1849">
        <v>1</v>
      </c>
      <c r="H1849" s="238">
        <v>4</v>
      </c>
      <c r="I1849" t="s">
        <v>99</v>
      </c>
      <c r="J1849" t="s">
        <v>607</v>
      </c>
      <c r="K1849">
        <v>0</v>
      </c>
      <c r="L1849">
        <v>0</v>
      </c>
      <c r="M1849" t="s">
        <v>2503</v>
      </c>
      <c r="N1849" t="s">
        <v>2633</v>
      </c>
    </row>
    <row r="1850" spans="1:14" hidden="1" x14ac:dyDescent="0.25">
      <c r="A1850" t="s">
        <v>607</v>
      </c>
      <c r="B1850" s="238">
        <v>1132515</v>
      </c>
      <c r="C1850" s="233">
        <v>1132515</v>
      </c>
      <c r="D1850">
        <v>113251</v>
      </c>
      <c r="E1850">
        <v>6.55</v>
      </c>
      <c r="G1850">
        <v>1</v>
      </c>
      <c r="H1850" s="238">
        <v>5</v>
      </c>
      <c r="I1850" t="s">
        <v>99</v>
      </c>
      <c r="J1850" t="s">
        <v>607</v>
      </c>
      <c r="K1850">
        <v>0</v>
      </c>
      <c r="L1850">
        <v>0</v>
      </c>
      <c r="M1850" t="s">
        <v>2503</v>
      </c>
      <c r="N1850" t="s">
        <v>2633</v>
      </c>
    </row>
    <row r="1851" spans="1:14" hidden="1" x14ac:dyDescent="0.25">
      <c r="A1851" t="s">
        <v>607</v>
      </c>
      <c r="B1851" s="238">
        <v>1132491</v>
      </c>
      <c r="C1851" s="233">
        <v>1132491</v>
      </c>
      <c r="D1851">
        <v>113249</v>
      </c>
      <c r="E1851">
        <v>70</v>
      </c>
      <c r="G1851">
        <v>1</v>
      </c>
      <c r="H1851" s="238">
        <v>1</v>
      </c>
      <c r="I1851" t="s">
        <v>101</v>
      </c>
      <c r="J1851" t="s">
        <v>607</v>
      </c>
      <c r="K1851">
        <v>0</v>
      </c>
      <c r="L1851">
        <v>0</v>
      </c>
      <c r="M1851" t="s">
        <v>2503</v>
      </c>
      <c r="N1851" t="s">
        <v>2633</v>
      </c>
    </row>
    <row r="1852" spans="1:14" hidden="1" x14ac:dyDescent="0.25">
      <c r="A1852" t="s">
        <v>607</v>
      </c>
      <c r="B1852" s="238">
        <v>1132492</v>
      </c>
      <c r="C1852" s="233">
        <v>1132492</v>
      </c>
      <c r="D1852">
        <v>113249</v>
      </c>
      <c r="E1852">
        <v>84</v>
      </c>
      <c r="G1852">
        <v>1</v>
      </c>
      <c r="H1852" s="238">
        <v>2</v>
      </c>
      <c r="I1852" t="s">
        <v>101</v>
      </c>
      <c r="J1852" t="s">
        <v>607</v>
      </c>
      <c r="K1852">
        <v>0</v>
      </c>
      <c r="L1852">
        <v>0</v>
      </c>
      <c r="M1852" t="s">
        <v>2503</v>
      </c>
      <c r="N1852" t="s">
        <v>2633</v>
      </c>
    </row>
    <row r="1853" spans="1:14" hidden="1" x14ac:dyDescent="0.25">
      <c r="A1853" t="s">
        <v>607</v>
      </c>
      <c r="B1853" s="238">
        <v>1132493</v>
      </c>
      <c r="C1853" s="233">
        <v>1132493</v>
      </c>
      <c r="D1853">
        <v>113249</v>
      </c>
      <c r="E1853">
        <v>100.8</v>
      </c>
      <c r="G1853">
        <v>1</v>
      </c>
      <c r="H1853" s="238">
        <v>3</v>
      </c>
      <c r="I1853" t="s">
        <v>101</v>
      </c>
      <c r="J1853" t="s">
        <v>607</v>
      </c>
      <c r="K1853">
        <v>0</v>
      </c>
      <c r="L1853">
        <v>0</v>
      </c>
      <c r="M1853" t="s">
        <v>2503</v>
      </c>
      <c r="N1853" t="s">
        <v>2633</v>
      </c>
    </row>
    <row r="1854" spans="1:14" hidden="1" x14ac:dyDescent="0.25">
      <c r="A1854" t="s">
        <v>607</v>
      </c>
      <c r="B1854" s="238">
        <v>1132494</v>
      </c>
      <c r="C1854" s="233">
        <v>1132494</v>
      </c>
      <c r="D1854">
        <v>113249</v>
      </c>
      <c r="E1854">
        <v>88.2</v>
      </c>
      <c r="G1854">
        <v>1</v>
      </c>
      <c r="H1854" s="238">
        <v>4</v>
      </c>
      <c r="I1854" t="s">
        <v>101</v>
      </c>
      <c r="J1854" t="s">
        <v>607</v>
      </c>
      <c r="K1854">
        <v>0</v>
      </c>
      <c r="L1854">
        <v>0</v>
      </c>
      <c r="M1854" t="s">
        <v>2503</v>
      </c>
      <c r="N1854" t="s">
        <v>2633</v>
      </c>
    </row>
    <row r="1855" spans="1:14" hidden="1" x14ac:dyDescent="0.25">
      <c r="A1855" t="s">
        <v>607</v>
      </c>
      <c r="B1855" s="238">
        <v>1132495</v>
      </c>
      <c r="C1855" s="233">
        <v>1132495</v>
      </c>
      <c r="D1855">
        <v>113249</v>
      </c>
      <c r="E1855">
        <v>105.85</v>
      </c>
      <c r="G1855">
        <v>1</v>
      </c>
      <c r="H1855" s="238">
        <v>5</v>
      </c>
      <c r="I1855" t="s">
        <v>101</v>
      </c>
      <c r="J1855" t="s">
        <v>607</v>
      </c>
      <c r="K1855">
        <v>0</v>
      </c>
      <c r="L1855">
        <v>0</v>
      </c>
      <c r="M1855" t="s">
        <v>2503</v>
      </c>
      <c r="N1855" t="s">
        <v>2633</v>
      </c>
    </row>
    <row r="1856" spans="1:14" hidden="1" x14ac:dyDescent="0.25">
      <c r="A1856" t="s">
        <v>607</v>
      </c>
      <c r="B1856" s="238">
        <v>1132501</v>
      </c>
      <c r="C1856" s="238" t="s">
        <v>3373</v>
      </c>
      <c r="D1856">
        <v>113250</v>
      </c>
      <c r="E1856">
        <v>87</v>
      </c>
      <c r="G1856">
        <v>1</v>
      </c>
      <c r="H1856" s="238">
        <v>1</v>
      </c>
      <c r="I1856" t="s">
        <v>103</v>
      </c>
      <c r="J1856" t="s">
        <v>607</v>
      </c>
      <c r="K1856">
        <v>0</v>
      </c>
      <c r="L1856">
        <v>0</v>
      </c>
      <c r="M1856" t="s">
        <v>2503</v>
      </c>
      <c r="N1856" t="s">
        <v>2633</v>
      </c>
    </row>
    <row r="1857" spans="1:14" hidden="1" x14ac:dyDescent="0.25">
      <c r="A1857" t="s">
        <v>607</v>
      </c>
      <c r="B1857" s="238">
        <v>1132502</v>
      </c>
      <c r="C1857" s="233">
        <v>1132502</v>
      </c>
      <c r="D1857">
        <v>113250</v>
      </c>
      <c r="E1857">
        <v>103</v>
      </c>
      <c r="G1857">
        <v>1</v>
      </c>
      <c r="H1857" s="238">
        <v>2</v>
      </c>
      <c r="I1857" t="s">
        <v>103</v>
      </c>
      <c r="J1857" t="s">
        <v>607</v>
      </c>
      <c r="K1857">
        <v>0</v>
      </c>
      <c r="L1857">
        <v>0</v>
      </c>
      <c r="M1857" t="s">
        <v>2503</v>
      </c>
      <c r="N1857" t="s">
        <v>2633</v>
      </c>
    </row>
    <row r="1858" spans="1:14" hidden="1" x14ac:dyDescent="0.25">
      <c r="A1858" t="s">
        <v>607</v>
      </c>
      <c r="B1858" s="238">
        <v>1132503</v>
      </c>
      <c r="C1858" s="233">
        <v>1132503</v>
      </c>
      <c r="D1858">
        <v>113250</v>
      </c>
      <c r="E1858">
        <v>122</v>
      </c>
      <c r="G1858">
        <v>1</v>
      </c>
      <c r="H1858" s="238">
        <v>3</v>
      </c>
      <c r="I1858" t="s">
        <v>103</v>
      </c>
      <c r="J1858" t="s">
        <v>607</v>
      </c>
      <c r="K1858">
        <v>0</v>
      </c>
      <c r="L1858">
        <v>0</v>
      </c>
      <c r="M1858" t="s">
        <v>2503</v>
      </c>
      <c r="N1858" t="s">
        <v>2633</v>
      </c>
    </row>
    <row r="1859" spans="1:14" hidden="1" x14ac:dyDescent="0.25">
      <c r="A1859" t="s">
        <v>607</v>
      </c>
      <c r="B1859" s="238">
        <v>1132504</v>
      </c>
      <c r="C1859" s="233">
        <v>1132504</v>
      </c>
      <c r="D1859">
        <v>113250</v>
      </c>
      <c r="E1859">
        <v>108.5</v>
      </c>
      <c r="G1859">
        <v>1</v>
      </c>
      <c r="H1859" s="238">
        <v>4</v>
      </c>
      <c r="I1859" t="s">
        <v>103</v>
      </c>
      <c r="J1859" t="s">
        <v>607</v>
      </c>
      <c r="K1859">
        <v>0</v>
      </c>
      <c r="L1859">
        <v>0</v>
      </c>
      <c r="M1859" t="s">
        <v>2503</v>
      </c>
      <c r="N1859" t="s">
        <v>2633</v>
      </c>
    </row>
    <row r="1860" spans="1:14" hidden="1" x14ac:dyDescent="0.25">
      <c r="A1860" t="s">
        <v>607</v>
      </c>
      <c r="B1860" s="238">
        <v>1132505</v>
      </c>
      <c r="C1860" s="233">
        <v>1132505</v>
      </c>
      <c r="D1860">
        <v>113250</v>
      </c>
      <c r="E1860">
        <v>128.5</v>
      </c>
      <c r="G1860">
        <v>1</v>
      </c>
      <c r="H1860" s="238">
        <v>5</v>
      </c>
      <c r="I1860" t="s">
        <v>103</v>
      </c>
      <c r="J1860" t="s">
        <v>607</v>
      </c>
      <c r="K1860">
        <v>0</v>
      </c>
      <c r="L1860">
        <v>0</v>
      </c>
      <c r="M1860" t="s">
        <v>2503</v>
      </c>
      <c r="N1860" t="s">
        <v>2633</v>
      </c>
    </row>
    <row r="1861" spans="1:14" hidden="1" x14ac:dyDescent="0.25">
      <c r="A1861" t="s">
        <v>607</v>
      </c>
      <c r="B1861" s="238">
        <v>24011132502</v>
      </c>
      <c r="C1861" s="233"/>
      <c r="D1861">
        <v>113250</v>
      </c>
      <c r="E1861">
        <v>51.5</v>
      </c>
      <c r="G1861">
        <v>1</v>
      </c>
      <c r="H1861" s="238">
        <v>2</v>
      </c>
      <c r="I1861" t="s">
        <v>3031</v>
      </c>
      <c r="J1861" t="s">
        <v>607</v>
      </c>
      <c r="K1861">
        <v>2401</v>
      </c>
      <c r="L1861">
        <v>0</v>
      </c>
      <c r="M1861" t="s">
        <v>2503</v>
      </c>
      <c r="N1861" t="s">
        <v>2633</v>
      </c>
    </row>
    <row r="1862" spans="1:14" hidden="1" x14ac:dyDescent="0.25">
      <c r="A1862" t="s">
        <v>607</v>
      </c>
      <c r="B1862" s="238">
        <v>1132371</v>
      </c>
      <c r="C1862" s="233">
        <v>1132371</v>
      </c>
      <c r="D1862">
        <v>113237</v>
      </c>
      <c r="E1862">
        <v>2.8</v>
      </c>
      <c r="G1862">
        <v>1</v>
      </c>
      <c r="H1862" s="238">
        <v>1</v>
      </c>
      <c r="I1862" t="s">
        <v>697</v>
      </c>
      <c r="J1862" t="s">
        <v>607</v>
      </c>
      <c r="K1862">
        <v>0</v>
      </c>
      <c r="L1862">
        <v>0</v>
      </c>
      <c r="M1862" t="s">
        <v>2503</v>
      </c>
      <c r="N1862" t="s">
        <v>2633</v>
      </c>
    </row>
    <row r="1863" spans="1:14" hidden="1" x14ac:dyDescent="0.25">
      <c r="A1863" t="s">
        <v>607</v>
      </c>
      <c r="B1863" s="238">
        <v>1132372</v>
      </c>
      <c r="C1863" s="233">
        <v>1132372</v>
      </c>
      <c r="D1863">
        <v>113237</v>
      </c>
      <c r="E1863">
        <v>3.45</v>
      </c>
      <c r="G1863">
        <v>1</v>
      </c>
      <c r="H1863" s="238">
        <v>2</v>
      </c>
      <c r="I1863" t="s">
        <v>697</v>
      </c>
      <c r="J1863" t="s">
        <v>607</v>
      </c>
      <c r="K1863">
        <v>0</v>
      </c>
      <c r="L1863">
        <v>0</v>
      </c>
      <c r="M1863" t="s">
        <v>2503</v>
      </c>
      <c r="N1863" t="s">
        <v>2633</v>
      </c>
    </row>
    <row r="1864" spans="1:14" hidden="1" x14ac:dyDescent="0.25">
      <c r="A1864" t="s">
        <v>607</v>
      </c>
      <c r="B1864" s="238">
        <v>1132373</v>
      </c>
      <c r="C1864" s="233">
        <v>1132373</v>
      </c>
      <c r="D1864">
        <v>113237</v>
      </c>
      <c r="E1864">
        <v>4.3</v>
      </c>
      <c r="G1864">
        <v>1</v>
      </c>
      <c r="H1864" s="238">
        <v>3</v>
      </c>
      <c r="I1864" t="s">
        <v>697</v>
      </c>
      <c r="J1864" t="s">
        <v>607</v>
      </c>
      <c r="K1864">
        <v>0</v>
      </c>
      <c r="L1864">
        <v>0</v>
      </c>
      <c r="M1864" t="s">
        <v>2503</v>
      </c>
      <c r="N1864" t="s">
        <v>2633</v>
      </c>
    </row>
    <row r="1865" spans="1:14" hidden="1" x14ac:dyDescent="0.25">
      <c r="A1865" t="s">
        <v>607</v>
      </c>
      <c r="B1865" s="238">
        <v>1132374</v>
      </c>
      <c r="C1865" s="233">
        <v>1132374</v>
      </c>
      <c r="D1865">
        <v>113237</v>
      </c>
      <c r="E1865">
        <v>3.65</v>
      </c>
      <c r="G1865">
        <v>1</v>
      </c>
      <c r="H1865" s="238">
        <v>4</v>
      </c>
      <c r="I1865" t="s">
        <v>697</v>
      </c>
      <c r="J1865" t="s">
        <v>607</v>
      </c>
      <c r="K1865">
        <v>0</v>
      </c>
      <c r="L1865">
        <v>0</v>
      </c>
      <c r="M1865" t="s">
        <v>2503</v>
      </c>
      <c r="N1865" t="s">
        <v>2633</v>
      </c>
    </row>
    <row r="1866" spans="1:14" hidden="1" x14ac:dyDescent="0.25">
      <c r="A1866" t="s">
        <v>607</v>
      </c>
      <c r="B1866" s="238">
        <v>1132375</v>
      </c>
      <c r="C1866" s="233">
        <v>1132375</v>
      </c>
      <c r="D1866">
        <v>113237</v>
      </c>
      <c r="E1866">
        <v>4.55</v>
      </c>
      <c r="G1866">
        <v>1</v>
      </c>
      <c r="H1866" s="238">
        <v>5</v>
      </c>
      <c r="I1866" t="s">
        <v>697</v>
      </c>
      <c r="J1866" t="s">
        <v>607</v>
      </c>
      <c r="K1866">
        <v>0</v>
      </c>
      <c r="L1866">
        <v>0</v>
      </c>
      <c r="M1866" t="s">
        <v>2503</v>
      </c>
      <c r="N1866" t="s">
        <v>2633</v>
      </c>
    </row>
    <row r="1867" spans="1:14" hidden="1" x14ac:dyDescent="0.25">
      <c r="A1867" t="s">
        <v>607</v>
      </c>
      <c r="B1867" s="238">
        <v>1132421</v>
      </c>
      <c r="C1867" s="233">
        <v>1132421</v>
      </c>
      <c r="D1867">
        <v>113242</v>
      </c>
      <c r="E1867">
        <v>1</v>
      </c>
      <c r="G1867">
        <v>1</v>
      </c>
      <c r="H1867" s="238">
        <v>1</v>
      </c>
      <c r="I1867" t="s">
        <v>106</v>
      </c>
      <c r="J1867" t="s">
        <v>607</v>
      </c>
      <c r="K1867">
        <v>0</v>
      </c>
      <c r="L1867">
        <v>0</v>
      </c>
      <c r="M1867" t="s">
        <v>2503</v>
      </c>
      <c r="N1867" t="s">
        <v>2633</v>
      </c>
    </row>
    <row r="1868" spans="1:14" hidden="1" x14ac:dyDescent="0.25">
      <c r="A1868" t="s">
        <v>607</v>
      </c>
      <c r="B1868" s="238">
        <v>1132422</v>
      </c>
      <c r="C1868" s="233">
        <v>1132422</v>
      </c>
      <c r="D1868">
        <v>113242</v>
      </c>
      <c r="E1868">
        <v>1.1000000000000001</v>
      </c>
      <c r="G1868">
        <v>1</v>
      </c>
      <c r="H1868" s="238">
        <v>2</v>
      </c>
      <c r="I1868" t="s">
        <v>106</v>
      </c>
      <c r="J1868" t="s">
        <v>607</v>
      </c>
      <c r="K1868">
        <v>0</v>
      </c>
      <c r="L1868">
        <v>0</v>
      </c>
      <c r="M1868" t="s">
        <v>2503</v>
      </c>
      <c r="N1868" t="s">
        <v>2633</v>
      </c>
    </row>
    <row r="1869" spans="1:14" hidden="1" x14ac:dyDescent="0.25">
      <c r="A1869" t="s">
        <v>607</v>
      </c>
      <c r="B1869" s="238">
        <v>1132423</v>
      </c>
      <c r="C1869" s="233">
        <v>1132423</v>
      </c>
      <c r="D1869">
        <v>113242</v>
      </c>
      <c r="E1869">
        <v>1.2</v>
      </c>
      <c r="G1869">
        <v>1</v>
      </c>
      <c r="H1869" s="238">
        <v>3</v>
      </c>
      <c r="I1869" t="s">
        <v>106</v>
      </c>
      <c r="J1869" t="s">
        <v>607</v>
      </c>
      <c r="K1869">
        <v>0</v>
      </c>
      <c r="L1869">
        <v>0</v>
      </c>
      <c r="M1869" t="s">
        <v>2503</v>
      </c>
      <c r="N1869" t="s">
        <v>2633</v>
      </c>
    </row>
    <row r="1870" spans="1:14" hidden="1" x14ac:dyDescent="0.25">
      <c r="A1870" t="s">
        <v>607</v>
      </c>
      <c r="B1870" s="238">
        <v>1132424</v>
      </c>
      <c r="C1870" s="233">
        <v>1132424</v>
      </c>
      <c r="D1870">
        <v>113242</v>
      </c>
      <c r="E1870">
        <v>1.1499999999999999</v>
      </c>
      <c r="G1870">
        <v>1</v>
      </c>
      <c r="H1870" s="238">
        <v>4</v>
      </c>
      <c r="I1870" t="s">
        <v>106</v>
      </c>
      <c r="J1870" t="s">
        <v>607</v>
      </c>
      <c r="K1870">
        <v>0</v>
      </c>
      <c r="L1870">
        <v>0</v>
      </c>
      <c r="M1870" t="s">
        <v>2503</v>
      </c>
      <c r="N1870" t="s">
        <v>2633</v>
      </c>
    </row>
    <row r="1871" spans="1:14" hidden="1" x14ac:dyDescent="0.25">
      <c r="A1871" t="s">
        <v>607</v>
      </c>
      <c r="B1871" s="238">
        <v>1132425</v>
      </c>
      <c r="C1871" s="233">
        <v>1132425</v>
      </c>
      <c r="D1871">
        <v>113242</v>
      </c>
      <c r="E1871">
        <v>1.25</v>
      </c>
      <c r="G1871">
        <v>1</v>
      </c>
      <c r="H1871" s="238">
        <v>5</v>
      </c>
      <c r="I1871" t="s">
        <v>106</v>
      </c>
      <c r="J1871" t="s">
        <v>607</v>
      </c>
      <c r="K1871">
        <v>0</v>
      </c>
      <c r="L1871">
        <v>0</v>
      </c>
      <c r="M1871" t="s">
        <v>2503</v>
      </c>
      <c r="N1871" t="s">
        <v>2633</v>
      </c>
    </row>
    <row r="1872" spans="1:14" hidden="1" x14ac:dyDescent="0.25">
      <c r="A1872" t="s">
        <v>607</v>
      </c>
      <c r="B1872" s="238">
        <v>1132431</v>
      </c>
      <c r="C1872" s="238" t="s">
        <v>3374</v>
      </c>
      <c r="D1872">
        <v>113243</v>
      </c>
      <c r="E1872">
        <v>1</v>
      </c>
      <c r="G1872">
        <v>1</v>
      </c>
      <c r="H1872" s="238">
        <v>1</v>
      </c>
      <c r="I1872" t="s">
        <v>2634</v>
      </c>
      <c r="J1872" t="s">
        <v>607</v>
      </c>
      <c r="K1872">
        <v>0</v>
      </c>
      <c r="L1872">
        <v>0</v>
      </c>
      <c r="M1872" t="s">
        <v>2503</v>
      </c>
      <c r="N1872" t="s">
        <v>2633</v>
      </c>
    </row>
    <row r="1873" spans="1:14" hidden="1" x14ac:dyDescent="0.25">
      <c r="A1873" t="s">
        <v>607</v>
      </c>
      <c r="B1873" s="238">
        <v>1132432</v>
      </c>
      <c r="C1873" s="238" t="s">
        <v>3375</v>
      </c>
      <c r="D1873">
        <v>113243</v>
      </c>
      <c r="E1873">
        <v>1.1000000000000001</v>
      </c>
      <c r="G1873">
        <v>1</v>
      </c>
      <c r="H1873" s="238">
        <v>2</v>
      </c>
      <c r="I1873" t="s">
        <v>2634</v>
      </c>
      <c r="J1873" t="s">
        <v>607</v>
      </c>
      <c r="K1873">
        <v>0</v>
      </c>
      <c r="L1873">
        <v>0</v>
      </c>
      <c r="M1873" t="s">
        <v>2503</v>
      </c>
      <c r="N1873" t="s">
        <v>2633</v>
      </c>
    </row>
    <row r="1874" spans="1:14" hidden="1" x14ac:dyDescent="0.25">
      <c r="A1874" t="s">
        <v>607</v>
      </c>
      <c r="B1874" s="238">
        <v>1132433</v>
      </c>
      <c r="C1874" s="238" t="s">
        <v>3376</v>
      </c>
      <c r="D1874">
        <v>113243</v>
      </c>
      <c r="E1874">
        <v>1.2</v>
      </c>
      <c r="G1874">
        <v>1</v>
      </c>
      <c r="H1874" s="238">
        <v>3</v>
      </c>
      <c r="I1874" t="s">
        <v>2634</v>
      </c>
      <c r="J1874" t="s">
        <v>607</v>
      </c>
      <c r="K1874">
        <v>0</v>
      </c>
      <c r="L1874">
        <v>0</v>
      </c>
      <c r="M1874" t="s">
        <v>2503</v>
      </c>
      <c r="N1874" t="s">
        <v>2633</v>
      </c>
    </row>
    <row r="1875" spans="1:14" hidden="1" x14ac:dyDescent="0.25">
      <c r="A1875" t="s">
        <v>607</v>
      </c>
      <c r="B1875" s="238">
        <v>1132434</v>
      </c>
      <c r="C1875" s="238" t="s">
        <v>3377</v>
      </c>
      <c r="D1875">
        <v>113243</v>
      </c>
      <c r="E1875">
        <v>1.1499999999999999</v>
      </c>
      <c r="G1875">
        <v>1</v>
      </c>
      <c r="H1875" s="238">
        <v>4</v>
      </c>
      <c r="I1875" t="s">
        <v>2634</v>
      </c>
      <c r="J1875" t="s">
        <v>607</v>
      </c>
      <c r="K1875">
        <v>0</v>
      </c>
      <c r="L1875">
        <v>0</v>
      </c>
      <c r="M1875" t="s">
        <v>2503</v>
      </c>
      <c r="N1875" t="s">
        <v>2633</v>
      </c>
    </row>
    <row r="1876" spans="1:14" hidden="1" x14ac:dyDescent="0.25">
      <c r="A1876" t="s">
        <v>607</v>
      </c>
      <c r="B1876" s="238">
        <v>1132435</v>
      </c>
      <c r="C1876" s="238" t="s">
        <v>3378</v>
      </c>
      <c r="D1876">
        <v>113243</v>
      </c>
      <c r="E1876">
        <v>1.25</v>
      </c>
      <c r="G1876">
        <v>1</v>
      </c>
      <c r="H1876" s="238">
        <v>5</v>
      </c>
      <c r="I1876" t="s">
        <v>2634</v>
      </c>
      <c r="J1876" t="s">
        <v>607</v>
      </c>
      <c r="K1876">
        <v>0</v>
      </c>
      <c r="L1876">
        <v>0</v>
      </c>
      <c r="M1876" t="s">
        <v>2503</v>
      </c>
      <c r="N1876" t="s">
        <v>2633</v>
      </c>
    </row>
    <row r="1877" spans="1:14" hidden="1" x14ac:dyDescent="0.25">
      <c r="A1877" t="s">
        <v>607</v>
      </c>
      <c r="B1877" s="238">
        <v>24011132381</v>
      </c>
      <c r="C1877" s="233"/>
      <c r="D1877">
        <v>113238</v>
      </c>
      <c r="E1877">
        <v>1</v>
      </c>
      <c r="G1877">
        <v>0</v>
      </c>
      <c r="H1877" s="238">
        <v>1</v>
      </c>
      <c r="I1877" t="s">
        <v>3032</v>
      </c>
      <c r="J1877" t="s">
        <v>607</v>
      </c>
      <c r="K1877">
        <v>2401</v>
      </c>
      <c r="L1877">
        <v>0</v>
      </c>
      <c r="M1877" t="s">
        <v>2503</v>
      </c>
      <c r="N1877" t="s">
        <v>2633</v>
      </c>
    </row>
    <row r="1878" spans="1:14" hidden="1" x14ac:dyDescent="0.25">
      <c r="A1878" t="s">
        <v>607</v>
      </c>
      <c r="B1878" s="238">
        <v>24011132382</v>
      </c>
      <c r="C1878" s="233"/>
      <c r="D1878">
        <v>113238</v>
      </c>
      <c r="E1878">
        <v>1.25</v>
      </c>
      <c r="G1878">
        <v>0</v>
      </c>
      <c r="H1878" s="238">
        <v>2</v>
      </c>
      <c r="I1878" t="s">
        <v>3033</v>
      </c>
      <c r="J1878" t="s">
        <v>607</v>
      </c>
      <c r="K1878">
        <v>2401</v>
      </c>
      <c r="L1878">
        <v>0</v>
      </c>
      <c r="M1878" t="s">
        <v>2503</v>
      </c>
      <c r="N1878" t="s">
        <v>2633</v>
      </c>
    </row>
    <row r="1879" spans="1:14" hidden="1" x14ac:dyDescent="0.25">
      <c r="A1879" t="s">
        <v>607</v>
      </c>
      <c r="B1879" s="238">
        <v>24011132383</v>
      </c>
      <c r="C1879" s="233"/>
      <c r="D1879">
        <v>113238</v>
      </c>
      <c r="E1879">
        <v>1.55</v>
      </c>
      <c r="G1879">
        <v>0</v>
      </c>
      <c r="H1879" s="238">
        <v>3</v>
      </c>
      <c r="I1879" t="s">
        <v>3034</v>
      </c>
      <c r="J1879" t="s">
        <v>607</v>
      </c>
      <c r="K1879">
        <v>2401</v>
      </c>
      <c r="L1879">
        <v>0</v>
      </c>
      <c r="M1879" t="s">
        <v>2503</v>
      </c>
      <c r="N1879" t="s">
        <v>2633</v>
      </c>
    </row>
    <row r="1880" spans="1:14" hidden="1" x14ac:dyDescent="0.25">
      <c r="A1880" t="s">
        <v>607</v>
      </c>
      <c r="B1880" s="238">
        <v>24011132384</v>
      </c>
      <c r="C1880" s="233"/>
      <c r="D1880">
        <v>113238</v>
      </c>
      <c r="E1880">
        <v>1.3</v>
      </c>
      <c r="G1880">
        <v>0</v>
      </c>
      <c r="H1880" s="238">
        <v>4</v>
      </c>
      <c r="I1880" t="s">
        <v>3035</v>
      </c>
      <c r="J1880" t="s">
        <v>607</v>
      </c>
      <c r="K1880">
        <v>2401</v>
      </c>
      <c r="L1880">
        <v>0</v>
      </c>
      <c r="M1880" t="s">
        <v>2503</v>
      </c>
      <c r="N1880" t="s">
        <v>2633</v>
      </c>
    </row>
    <row r="1881" spans="1:14" hidden="1" x14ac:dyDescent="0.25">
      <c r="A1881" t="s">
        <v>607</v>
      </c>
      <c r="B1881" s="238">
        <v>24011132385</v>
      </c>
      <c r="C1881" s="233"/>
      <c r="D1881">
        <v>113238</v>
      </c>
      <c r="E1881">
        <v>1.65</v>
      </c>
      <c r="G1881">
        <v>0</v>
      </c>
      <c r="H1881" s="238">
        <v>5</v>
      </c>
      <c r="I1881" t="s">
        <v>3036</v>
      </c>
      <c r="J1881" t="s">
        <v>607</v>
      </c>
      <c r="K1881">
        <v>2401</v>
      </c>
      <c r="L1881">
        <v>0</v>
      </c>
      <c r="M1881" t="s">
        <v>2503</v>
      </c>
      <c r="N1881" t="s">
        <v>2633</v>
      </c>
    </row>
    <row r="1882" spans="1:14" hidden="1" x14ac:dyDescent="0.25">
      <c r="A1882" t="s">
        <v>607</v>
      </c>
      <c r="B1882" s="238">
        <v>1132381</v>
      </c>
      <c r="C1882" s="233">
        <v>1132381</v>
      </c>
      <c r="D1882">
        <v>113238</v>
      </c>
      <c r="E1882">
        <v>2.8</v>
      </c>
      <c r="G1882">
        <v>1</v>
      </c>
      <c r="H1882" s="238">
        <v>1</v>
      </c>
      <c r="I1882" t="s">
        <v>699</v>
      </c>
      <c r="J1882" t="s">
        <v>607</v>
      </c>
      <c r="K1882">
        <v>0</v>
      </c>
      <c r="L1882">
        <v>0</v>
      </c>
      <c r="M1882" t="s">
        <v>2503</v>
      </c>
      <c r="N1882" t="s">
        <v>2633</v>
      </c>
    </row>
    <row r="1883" spans="1:14" hidden="1" x14ac:dyDescent="0.25">
      <c r="A1883" t="s">
        <v>607</v>
      </c>
      <c r="B1883" s="238">
        <v>1132382</v>
      </c>
      <c r="C1883" s="233">
        <v>1132382</v>
      </c>
      <c r="D1883">
        <v>113238</v>
      </c>
      <c r="E1883">
        <v>3.45</v>
      </c>
      <c r="G1883">
        <v>1</v>
      </c>
      <c r="H1883" s="238">
        <v>2</v>
      </c>
      <c r="I1883" t="s">
        <v>699</v>
      </c>
      <c r="J1883" t="s">
        <v>607</v>
      </c>
      <c r="K1883">
        <v>0</v>
      </c>
      <c r="L1883">
        <v>0</v>
      </c>
      <c r="M1883" t="s">
        <v>2503</v>
      </c>
      <c r="N1883" t="s">
        <v>2633</v>
      </c>
    </row>
    <row r="1884" spans="1:14" hidden="1" x14ac:dyDescent="0.25">
      <c r="A1884" t="s">
        <v>607</v>
      </c>
      <c r="B1884" s="238">
        <v>1132383</v>
      </c>
      <c r="C1884" s="233">
        <v>1132383</v>
      </c>
      <c r="D1884">
        <v>113238</v>
      </c>
      <c r="E1884">
        <v>4.3</v>
      </c>
      <c r="G1884">
        <v>1</v>
      </c>
      <c r="H1884" s="238">
        <v>3</v>
      </c>
      <c r="I1884" t="s">
        <v>699</v>
      </c>
      <c r="J1884" t="s">
        <v>607</v>
      </c>
      <c r="K1884">
        <v>0</v>
      </c>
      <c r="L1884">
        <v>0</v>
      </c>
      <c r="M1884" t="s">
        <v>2503</v>
      </c>
      <c r="N1884" t="s">
        <v>2633</v>
      </c>
    </row>
    <row r="1885" spans="1:14" hidden="1" x14ac:dyDescent="0.25">
      <c r="A1885" t="s">
        <v>607</v>
      </c>
      <c r="B1885" s="238">
        <v>1132384</v>
      </c>
      <c r="C1885" s="233">
        <v>1132384</v>
      </c>
      <c r="D1885">
        <v>113238</v>
      </c>
      <c r="E1885">
        <v>3.65</v>
      </c>
      <c r="G1885">
        <v>1</v>
      </c>
      <c r="H1885" s="238">
        <v>4</v>
      </c>
      <c r="I1885" t="s">
        <v>699</v>
      </c>
      <c r="J1885" t="s">
        <v>607</v>
      </c>
      <c r="K1885">
        <v>0</v>
      </c>
      <c r="L1885">
        <v>0</v>
      </c>
      <c r="M1885" t="s">
        <v>2503</v>
      </c>
      <c r="N1885" t="s">
        <v>2633</v>
      </c>
    </row>
    <row r="1886" spans="1:14" hidden="1" x14ac:dyDescent="0.25">
      <c r="A1886" t="s">
        <v>607</v>
      </c>
      <c r="B1886" s="238">
        <v>1132385</v>
      </c>
      <c r="C1886" s="233">
        <v>1132385</v>
      </c>
      <c r="D1886">
        <v>113238</v>
      </c>
      <c r="E1886">
        <v>4.55</v>
      </c>
      <c r="G1886">
        <v>1</v>
      </c>
      <c r="H1886" s="238">
        <v>5</v>
      </c>
      <c r="I1886" t="s">
        <v>699</v>
      </c>
      <c r="J1886" t="s">
        <v>607</v>
      </c>
      <c r="K1886">
        <v>0</v>
      </c>
      <c r="L1886">
        <v>0</v>
      </c>
      <c r="M1886" t="s">
        <v>2503</v>
      </c>
      <c r="N1886" t="s">
        <v>2633</v>
      </c>
    </row>
    <row r="1887" spans="1:14" hidden="1" x14ac:dyDescent="0.25">
      <c r="A1887" t="s">
        <v>607</v>
      </c>
      <c r="B1887" s="238">
        <v>1132391</v>
      </c>
      <c r="C1887" s="238" t="s">
        <v>3379</v>
      </c>
      <c r="D1887">
        <v>113239</v>
      </c>
      <c r="E1887">
        <v>2.8</v>
      </c>
      <c r="G1887">
        <v>1</v>
      </c>
      <c r="H1887" s="238">
        <v>1</v>
      </c>
      <c r="I1887" t="s">
        <v>701</v>
      </c>
      <c r="J1887" t="s">
        <v>607</v>
      </c>
      <c r="K1887">
        <v>0</v>
      </c>
      <c r="L1887">
        <v>0</v>
      </c>
      <c r="M1887" t="s">
        <v>2503</v>
      </c>
      <c r="N1887" t="s">
        <v>2633</v>
      </c>
    </row>
    <row r="1888" spans="1:14" hidden="1" x14ac:dyDescent="0.25">
      <c r="A1888" t="s">
        <v>607</v>
      </c>
      <c r="B1888" s="238">
        <v>1132392</v>
      </c>
      <c r="C1888" s="238" t="s">
        <v>3380</v>
      </c>
      <c r="D1888">
        <v>113239</v>
      </c>
      <c r="E1888">
        <v>3.45</v>
      </c>
      <c r="G1888">
        <v>1</v>
      </c>
      <c r="H1888" s="238">
        <v>2</v>
      </c>
      <c r="I1888" t="s">
        <v>701</v>
      </c>
      <c r="J1888" t="s">
        <v>607</v>
      </c>
      <c r="K1888">
        <v>0</v>
      </c>
      <c r="L1888">
        <v>0</v>
      </c>
      <c r="M1888" t="s">
        <v>2503</v>
      </c>
      <c r="N1888" t="s">
        <v>2633</v>
      </c>
    </row>
    <row r="1889" spans="1:14" hidden="1" x14ac:dyDescent="0.25">
      <c r="A1889" t="s">
        <v>607</v>
      </c>
      <c r="B1889" s="238">
        <v>1132393</v>
      </c>
      <c r="C1889" s="238" t="s">
        <v>3381</v>
      </c>
      <c r="D1889">
        <v>113239</v>
      </c>
      <c r="E1889">
        <v>4.3</v>
      </c>
      <c r="G1889">
        <v>1</v>
      </c>
      <c r="H1889" s="238">
        <v>3</v>
      </c>
      <c r="I1889" t="s">
        <v>701</v>
      </c>
      <c r="J1889" t="s">
        <v>607</v>
      </c>
      <c r="K1889">
        <v>0</v>
      </c>
      <c r="L1889">
        <v>0</v>
      </c>
      <c r="M1889" t="s">
        <v>2503</v>
      </c>
      <c r="N1889" t="s">
        <v>2633</v>
      </c>
    </row>
    <row r="1890" spans="1:14" hidden="1" x14ac:dyDescent="0.25">
      <c r="A1890" t="s">
        <v>607</v>
      </c>
      <c r="B1890" s="238">
        <v>1132394</v>
      </c>
      <c r="C1890" s="238" t="s">
        <v>3382</v>
      </c>
      <c r="D1890">
        <v>113239</v>
      </c>
      <c r="E1890">
        <v>3.65</v>
      </c>
      <c r="G1890">
        <v>1</v>
      </c>
      <c r="H1890" s="238">
        <v>4</v>
      </c>
      <c r="I1890" t="s">
        <v>701</v>
      </c>
      <c r="J1890" t="s">
        <v>607</v>
      </c>
      <c r="K1890">
        <v>0</v>
      </c>
      <c r="L1890">
        <v>0</v>
      </c>
      <c r="M1890" t="s">
        <v>2503</v>
      </c>
      <c r="N1890" t="s">
        <v>2633</v>
      </c>
    </row>
    <row r="1891" spans="1:14" hidden="1" x14ac:dyDescent="0.25">
      <c r="A1891" t="s">
        <v>607</v>
      </c>
      <c r="B1891" s="238">
        <v>1132395</v>
      </c>
      <c r="C1891" s="238" t="s">
        <v>3383</v>
      </c>
      <c r="D1891">
        <v>113239</v>
      </c>
      <c r="E1891">
        <v>4.55</v>
      </c>
      <c r="G1891">
        <v>1</v>
      </c>
      <c r="H1891" s="238">
        <v>5</v>
      </c>
      <c r="I1891" t="s">
        <v>701</v>
      </c>
      <c r="J1891" t="s">
        <v>607</v>
      </c>
      <c r="K1891">
        <v>0</v>
      </c>
      <c r="L1891">
        <v>0</v>
      </c>
      <c r="M1891" t="s">
        <v>2503</v>
      </c>
      <c r="N1891" t="s">
        <v>2633</v>
      </c>
    </row>
    <row r="1892" spans="1:14" hidden="1" x14ac:dyDescent="0.25">
      <c r="A1892" t="s">
        <v>607</v>
      </c>
      <c r="B1892" s="238">
        <v>24011132401</v>
      </c>
      <c r="C1892" s="233"/>
      <c r="D1892">
        <v>113240</v>
      </c>
      <c r="E1892">
        <v>1</v>
      </c>
      <c r="G1892">
        <v>0</v>
      </c>
      <c r="H1892" s="238">
        <v>1</v>
      </c>
      <c r="I1892" t="s">
        <v>3037</v>
      </c>
      <c r="J1892" t="s">
        <v>607</v>
      </c>
      <c r="K1892">
        <v>2401</v>
      </c>
      <c r="L1892">
        <v>0</v>
      </c>
      <c r="M1892" t="s">
        <v>2503</v>
      </c>
      <c r="N1892" t="s">
        <v>2633</v>
      </c>
    </row>
    <row r="1893" spans="1:14" hidden="1" x14ac:dyDescent="0.25">
      <c r="A1893" t="s">
        <v>607</v>
      </c>
      <c r="B1893" s="238">
        <v>24011132402</v>
      </c>
      <c r="C1893" s="233"/>
      <c r="D1893">
        <v>113240</v>
      </c>
      <c r="E1893">
        <v>1.25</v>
      </c>
      <c r="G1893">
        <v>0</v>
      </c>
      <c r="H1893" s="238">
        <v>2</v>
      </c>
      <c r="I1893" t="s">
        <v>3038</v>
      </c>
      <c r="J1893" t="s">
        <v>607</v>
      </c>
      <c r="K1893">
        <v>2401</v>
      </c>
      <c r="L1893">
        <v>0</v>
      </c>
      <c r="M1893" t="s">
        <v>2503</v>
      </c>
      <c r="N1893" t="s">
        <v>2633</v>
      </c>
    </row>
    <row r="1894" spans="1:14" hidden="1" x14ac:dyDescent="0.25">
      <c r="A1894" t="s">
        <v>607</v>
      </c>
      <c r="B1894" s="238">
        <v>24011132403</v>
      </c>
      <c r="C1894" s="233"/>
      <c r="D1894">
        <v>113240</v>
      </c>
      <c r="E1894">
        <v>1.55</v>
      </c>
      <c r="G1894">
        <v>0</v>
      </c>
      <c r="H1894" s="238">
        <v>3</v>
      </c>
      <c r="I1894" t="s">
        <v>3039</v>
      </c>
      <c r="J1894" t="s">
        <v>607</v>
      </c>
      <c r="K1894">
        <v>2401</v>
      </c>
      <c r="L1894">
        <v>0</v>
      </c>
      <c r="M1894" t="s">
        <v>2503</v>
      </c>
      <c r="N1894" t="s">
        <v>2633</v>
      </c>
    </row>
    <row r="1895" spans="1:14" hidden="1" x14ac:dyDescent="0.25">
      <c r="A1895" t="s">
        <v>607</v>
      </c>
      <c r="B1895" s="238">
        <v>24011132404</v>
      </c>
      <c r="C1895" s="233"/>
      <c r="D1895">
        <v>113240</v>
      </c>
      <c r="E1895">
        <v>1.3</v>
      </c>
      <c r="G1895">
        <v>0</v>
      </c>
      <c r="H1895" s="238">
        <v>4</v>
      </c>
      <c r="I1895" t="s">
        <v>3040</v>
      </c>
      <c r="J1895" t="s">
        <v>607</v>
      </c>
      <c r="K1895">
        <v>2401</v>
      </c>
      <c r="L1895">
        <v>0</v>
      </c>
      <c r="M1895" t="s">
        <v>2503</v>
      </c>
      <c r="N1895" t="s">
        <v>2633</v>
      </c>
    </row>
    <row r="1896" spans="1:14" hidden="1" x14ac:dyDescent="0.25">
      <c r="A1896" t="s">
        <v>607</v>
      </c>
      <c r="B1896" s="238">
        <v>24011132405</v>
      </c>
      <c r="C1896" s="233"/>
      <c r="D1896">
        <v>113240</v>
      </c>
      <c r="E1896">
        <v>1.65</v>
      </c>
      <c r="G1896">
        <v>0</v>
      </c>
      <c r="H1896" s="238">
        <v>5</v>
      </c>
      <c r="I1896" t="s">
        <v>3041</v>
      </c>
      <c r="J1896" t="s">
        <v>607</v>
      </c>
      <c r="K1896">
        <v>2401</v>
      </c>
      <c r="L1896">
        <v>0</v>
      </c>
      <c r="M1896" t="s">
        <v>2503</v>
      </c>
      <c r="N1896" t="s">
        <v>2633</v>
      </c>
    </row>
    <row r="1897" spans="1:14" hidden="1" x14ac:dyDescent="0.25">
      <c r="A1897" t="s">
        <v>607</v>
      </c>
      <c r="B1897" s="238">
        <v>1132401</v>
      </c>
      <c r="C1897" s="233">
        <v>1132401</v>
      </c>
      <c r="D1897">
        <v>113240</v>
      </c>
      <c r="E1897">
        <v>2.8</v>
      </c>
      <c r="G1897">
        <v>1</v>
      </c>
      <c r="H1897" s="238">
        <v>1</v>
      </c>
      <c r="I1897" t="s">
        <v>703</v>
      </c>
      <c r="J1897" t="s">
        <v>607</v>
      </c>
      <c r="K1897">
        <v>0</v>
      </c>
      <c r="L1897">
        <v>0</v>
      </c>
      <c r="M1897" t="s">
        <v>2503</v>
      </c>
      <c r="N1897" t="s">
        <v>2633</v>
      </c>
    </row>
    <row r="1898" spans="1:14" hidden="1" x14ac:dyDescent="0.25">
      <c r="A1898" t="s">
        <v>607</v>
      </c>
      <c r="B1898" s="238">
        <v>1132402</v>
      </c>
      <c r="C1898" s="233">
        <v>1132402</v>
      </c>
      <c r="D1898">
        <v>113240</v>
      </c>
      <c r="E1898">
        <v>3.45</v>
      </c>
      <c r="G1898">
        <v>1</v>
      </c>
      <c r="H1898" s="238">
        <v>2</v>
      </c>
      <c r="I1898" t="s">
        <v>703</v>
      </c>
      <c r="J1898" t="s">
        <v>607</v>
      </c>
      <c r="K1898">
        <v>0</v>
      </c>
      <c r="L1898">
        <v>0</v>
      </c>
      <c r="M1898" t="s">
        <v>2503</v>
      </c>
      <c r="N1898" t="s">
        <v>2633</v>
      </c>
    </row>
    <row r="1899" spans="1:14" hidden="1" x14ac:dyDescent="0.25">
      <c r="A1899" t="s">
        <v>607</v>
      </c>
      <c r="B1899" s="238">
        <v>1132403</v>
      </c>
      <c r="C1899" s="233">
        <v>1132403</v>
      </c>
      <c r="D1899">
        <v>113240</v>
      </c>
      <c r="E1899">
        <v>4.3</v>
      </c>
      <c r="G1899">
        <v>1</v>
      </c>
      <c r="H1899" s="238">
        <v>3</v>
      </c>
      <c r="I1899" t="s">
        <v>703</v>
      </c>
      <c r="J1899" t="s">
        <v>607</v>
      </c>
      <c r="K1899">
        <v>0</v>
      </c>
      <c r="L1899">
        <v>0</v>
      </c>
      <c r="M1899" t="s">
        <v>2503</v>
      </c>
      <c r="N1899" t="s">
        <v>2633</v>
      </c>
    </row>
    <row r="1900" spans="1:14" hidden="1" x14ac:dyDescent="0.25">
      <c r="A1900" t="s">
        <v>607</v>
      </c>
      <c r="B1900" s="238">
        <v>1132404</v>
      </c>
      <c r="C1900" s="233">
        <v>1132404</v>
      </c>
      <c r="D1900">
        <v>113240</v>
      </c>
      <c r="E1900">
        <v>3.65</v>
      </c>
      <c r="G1900">
        <v>1</v>
      </c>
      <c r="H1900" s="238">
        <v>4</v>
      </c>
      <c r="I1900" t="s">
        <v>703</v>
      </c>
      <c r="J1900" t="s">
        <v>607</v>
      </c>
      <c r="K1900">
        <v>0</v>
      </c>
      <c r="L1900">
        <v>0</v>
      </c>
      <c r="M1900" t="s">
        <v>2503</v>
      </c>
      <c r="N1900" t="s">
        <v>2633</v>
      </c>
    </row>
    <row r="1901" spans="1:14" hidden="1" x14ac:dyDescent="0.25">
      <c r="A1901" t="s">
        <v>607</v>
      </c>
      <c r="B1901" s="238">
        <v>1132405</v>
      </c>
      <c r="C1901" s="233">
        <v>1132405</v>
      </c>
      <c r="D1901">
        <v>113240</v>
      </c>
      <c r="E1901">
        <v>4.55</v>
      </c>
      <c r="G1901">
        <v>1</v>
      </c>
      <c r="H1901" s="238">
        <v>5</v>
      </c>
      <c r="I1901" t="s">
        <v>703</v>
      </c>
      <c r="J1901" t="s">
        <v>607</v>
      </c>
      <c r="K1901">
        <v>0</v>
      </c>
      <c r="L1901">
        <v>0</v>
      </c>
      <c r="M1901" t="s">
        <v>2503</v>
      </c>
      <c r="N1901" t="s">
        <v>2633</v>
      </c>
    </row>
    <row r="1902" spans="1:14" hidden="1" x14ac:dyDescent="0.25">
      <c r="A1902" t="s">
        <v>607</v>
      </c>
      <c r="B1902" s="238">
        <v>1132411</v>
      </c>
      <c r="C1902" s="233">
        <v>1132411</v>
      </c>
      <c r="D1902">
        <v>113241</v>
      </c>
      <c r="E1902">
        <v>1</v>
      </c>
      <c r="G1902">
        <v>1</v>
      </c>
      <c r="H1902" s="238">
        <v>1</v>
      </c>
      <c r="I1902" t="s">
        <v>2635</v>
      </c>
      <c r="J1902" t="s">
        <v>607</v>
      </c>
      <c r="K1902">
        <v>0</v>
      </c>
      <c r="L1902">
        <v>0</v>
      </c>
      <c r="M1902" t="s">
        <v>2503</v>
      </c>
      <c r="N1902" t="s">
        <v>2633</v>
      </c>
    </row>
    <row r="1903" spans="1:14" hidden="1" x14ac:dyDescent="0.25">
      <c r="A1903" t="s">
        <v>607</v>
      </c>
      <c r="B1903" s="238">
        <v>1132412</v>
      </c>
      <c r="C1903" s="233">
        <v>1132412</v>
      </c>
      <c r="D1903">
        <v>113241</v>
      </c>
      <c r="E1903">
        <v>1.1000000000000001</v>
      </c>
      <c r="G1903">
        <v>1</v>
      </c>
      <c r="H1903" s="238">
        <v>2</v>
      </c>
      <c r="I1903" t="s">
        <v>2635</v>
      </c>
      <c r="J1903" t="s">
        <v>607</v>
      </c>
      <c r="K1903">
        <v>0</v>
      </c>
      <c r="L1903">
        <v>0</v>
      </c>
      <c r="M1903" t="s">
        <v>2503</v>
      </c>
      <c r="N1903" t="s">
        <v>2633</v>
      </c>
    </row>
    <row r="1904" spans="1:14" hidden="1" x14ac:dyDescent="0.25">
      <c r="A1904" t="s">
        <v>607</v>
      </c>
      <c r="B1904" s="238">
        <v>1132413</v>
      </c>
      <c r="C1904" s="233">
        <v>1132413</v>
      </c>
      <c r="D1904">
        <v>113241</v>
      </c>
      <c r="E1904">
        <v>1.2</v>
      </c>
      <c r="G1904">
        <v>1</v>
      </c>
      <c r="H1904" s="238">
        <v>3</v>
      </c>
      <c r="I1904" t="s">
        <v>2635</v>
      </c>
      <c r="J1904" t="s">
        <v>607</v>
      </c>
      <c r="K1904">
        <v>0</v>
      </c>
      <c r="L1904">
        <v>0</v>
      </c>
      <c r="M1904" t="s">
        <v>2503</v>
      </c>
      <c r="N1904" t="s">
        <v>2633</v>
      </c>
    </row>
    <row r="1905" spans="1:14" hidden="1" x14ac:dyDescent="0.25">
      <c r="A1905" t="s">
        <v>607</v>
      </c>
      <c r="B1905" s="238">
        <v>1132414</v>
      </c>
      <c r="C1905" s="233">
        <v>1132414</v>
      </c>
      <c r="D1905">
        <v>113241</v>
      </c>
      <c r="E1905">
        <v>1.1499999999999999</v>
      </c>
      <c r="G1905">
        <v>1</v>
      </c>
      <c r="H1905" s="238">
        <v>4</v>
      </c>
      <c r="I1905" t="s">
        <v>2635</v>
      </c>
      <c r="J1905" t="s">
        <v>607</v>
      </c>
      <c r="K1905">
        <v>0</v>
      </c>
      <c r="L1905">
        <v>0</v>
      </c>
      <c r="M1905" t="s">
        <v>2503</v>
      </c>
      <c r="N1905" t="s">
        <v>2633</v>
      </c>
    </row>
    <row r="1906" spans="1:14" hidden="1" x14ac:dyDescent="0.25">
      <c r="A1906" t="s">
        <v>607</v>
      </c>
      <c r="B1906" s="238">
        <v>1132415</v>
      </c>
      <c r="C1906" s="233">
        <v>1132415</v>
      </c>
      <c r="D1906">
        <v>113241</v>
      </c>
      <c r="E1906">
        <v>1.25</v>
      </c>
      <c r="G1906">
        <v>1</v>
      </c>
      <c r="H1906" s="238">
        <v>5</v>
      </c>
      <c r="I1906" t="s">
        <v>2635</v>
      </c>
      <c r="J1906" t="s">
        <v>607</v>
      </c>
      <c r="K1906">
        <v>0</v>
      </c>
      <c r="L1906">
        <v>0</v>
      </c>
      <c r="M1906" t="s">
        <v>2503</v>
      </c>
      <c r="N1906" t="s">
        <v>2633</v>
      </c>
    </row>
    <row r="1907" spans="1:14" hidden="1" x14ac:dyDescent="0.25">
      <c r="A1907" t="s">
        <v>607</v>
      </c>
      <c r="B1907" s="238">
        <v>1132521</v>
      </c>
      <c r="C1907" s="233">
        <v>1132521</v>
      </c>
      <c r="D1907">
        <v>113252</v>
      </c>
      <c r="E1907">
        <v>19.600000000000001</v>
      </c>
      <c r="G1907">
        <v>1</v>
      </c>
      <c r="H1907" s="238">
        <v>1</v>
      </c>
      <c r="I1907" t="s">
        <v>714</v>
      </c>
      <c r="J1907" t="s">
        <v>607</v>
      </c>
      <c r="K1907">
        <v>0</v>
      </c>
      <c r="L1907">
        <v>0</v>
      </c>
      <c r="M1907" t="s">
        <v>2503</v>
      </c>
      <c r="N1907" t="s">
        <v>2633</v>
      </c>
    </row>
    <row r="1908" spans="1:14" hidden="1" x14ac:dyDescent="0.25">
      <c r="A1908" t="s">
        <v>607</v>
      </c>
      <c r="B1908" s="238">
        <v>1132522</v>
      </c>
      <c r="C1908" s="233">
        <v>1132522</v>
      </c>
      <c r="D1908">
        <v>113252</v>
      </c>
      <c r="E1908">
        <v>22.55</v>
      </c>
      <c r="G1908">
        <v>1</v>
      </c>
      <c r="H1908" s="238">
        <v>2</v>
      </c>
      <c r="I1908" t="s">
        <v>714</v>
      </c>
      <c r="J1908" t="s">
        <v>607</v>
      </c>
      <c r="K1908">
        <v>0</v>
      </c>
      <c r="L1908">
        <v>0</v>
      </c>
      <c r="M1908" t="s">
        <v>2503</v>
      </c>
      <c r="N1908" t="s">
        <v>2633</v>
      </c>
    </row>
    <row r="1909" spans="1:14" hidden="1" x14ac:dyDescent="0.25">
      <c r="A1909" t="s">
        <v>607</v>
      </c>
      <c r="B1909" s="238">
        <v>1132523</v>
      </c>
      <c r="C1909" s="233">
        <v>1132523</v>
      </c>
      <c r="D1909">
        <v>113252</v>
      </c>
      <c r="E1909">
        <v>25.95</v>
      </c>
      <c r="G1909">
        <v>1</v>
      </c>
      <c r="H1909" s="238">
        <v>3</v>
      </c>
      <c r="I1909" t="s">
        <v>714</v>
      </c>
      <c r="J1909" t="s">
        <v>607</v>
      </c>
      <c r="K1909">
        <v>0</v>
      </c>
      <c r="L1909">
        <v>0</v>
      </c>
      <c r="M1909" t="s">
        <v>2503</v>
      </c>
      <c r="N1909" t="s">
        <v>2633</v>
      </c>
    </row>
    <row r="1910" spans="1:14" hidden="1" x14ac:dyDescent="0.25">
      <c r="A1910" t="s">
        <v>607</v>
      </c>
      <c r="B1910" s="238">
        <v>1132524</v>
      </c>
      <c r="C1910" s="233">
        <v>1132524</v>
      </c>
      <c r="D1910">
        <v>113252</v>
      </c>
      <c r="E1910">
        <v>23.7</v>
      </c>
      <c r="G1910">
        <v>1</v>
      </c>
      <c r="H1910" s="238">
        <v>4</v>
      </c>
      <c r="I1910" t="s">
        <v>714</v>
      </c>
      <c r="J1910" t="s">
        <v>607</v>
      </c>
      <c r="K1910">
        <v>0</v>
      </c>
      <c r="L1910">
        <v>0</v>
      </c>
      <c r="M1910" t="s">
        <v>2503</v>
      </c>
      <c r="N1910" t="s">
        <v>2633</v>
      </c>
    </row>
    <row r="1911" spans="1:14" hidden="1" x14ac:dyDescent="0.25">
      <c r="A1911" t="s">
        <v>607</v>
      </c>
      <c r="B1911" s="238">
        <v>1132525</v>
      </c>
      <c r="C1911" s="233">
        <v>1132525</v>
      </c>
      <c r="D1911">
        <v>113252</v>
      </c>
      <c r="E1911">
        <v>27.25</v>
      </c>
      <c r="G1911">
        <v>1</v>
      </c>
      <c r="H1911" s="238">
        <v>5</v>
      </c>
      <c r="I1911" t="s">
        <v>714</v>
      </c>
      <c r="J1911" t="s">
        <v>607</v>
      </c>
      <c r="K1911">
        <v>0</v>
      </c>
      <c r="L1911">
        <v>0</v>
      </c>
      <c r="M1911" t="s">
        <v>2503</v>
      </c>
      <c r="N1911" t="s">
        <v>2633</v>
      </c>
    </row>
    <row r="1912" spans="1:14" hidden="1" x14ac:dyDescent="0.25">
      <c r="A1912" t="s">
        <v>607</v>
      </c>
      <c r="B1912" s="238">
        <v>1132471</v>
      </c>
      <c r="C1912" s="233">
        <v>1132471</v>
      </c>
      <c r="D1912">
        <v>113247</v>
      </c>
      <c r="E1912">
        <v>14</v>
      </c>
      <c r="G1912">
        <v>1</v>
      </c>
      <c r="H1912" s="238">
        <v>1</v>
      </c>
      <c r="I1912" t="s">
        <v>110</v>
      </c>
      <c r="J1912" t="s">
        <v>607</v>
      </c>
      <c r="K1912">
        <v>0</v>
      </c>
      <c r="L1912">
        <v>0</v>
      </c>
      <c r="M1912" t="s">
        <v>2503</v>
      </c>
      <c r="N1912" t="s">
        <v>2633</v>
      </c>
    </row>
    <row r="1913" spans="1:14" hidden="1" x14ac:dyDescent="0.25">
      <c r="A1913" t="s">
        <v>607</v>
      </c>
      <c r="B1913" s="238">
        <v>1132472</v>
      </c>
      <c r="C1913" s="233">
        <v>1132472</v>
      </c>
      <c r="D1913">
        <v>113247</v>
      </c>
      <c r="E1913">
        <v>19</v>
      </c>
      <c r="G1913">
        <v>1</v>
      </c>
      <c r="H1913" s="238">
        <v>2</v>
      </c>
      <c r="I1913" t="s">
        <v>110</v>
      </c>
      <c r="J1913" t="s">
        <v>607</v>
      </c>
      <c r="K1913">
        <v>0</v>
      </c>
      <c r="L1913">
        <v>0</v>
      </c>
      <c r="M1913" t="s">
        <v>2503</v>
      </c>
      <c r="N1913" t="s">
        <v>2633</v>
      </c>
    </row>
    <row r="1914" spans="1:14" hidden="1" x14ac:dyDescent="0.25">
      <c r="A1914" t="s">
        <v>607</v>
      </c>
      <c r="B1914" s="238">
        <v>1132473</v>
      </c>
      <c r="C1914" s="233">
        <v>1132473</v>
      </c>
      <c r="D1914">
        <v>113247</v>
      </c>
      <c r="E1914">
        <v>23</v>
      </c>
      <c r="G1914">
        <v>1</v>
      </c>
      <c r="H1914" s="238">
        <v>3</v>
      </c>
      <c r="I1914" t="s">
        <v>110</v>
      </c>
      <c r="J1914" t="s">
        <v>607</v>
      </c>
      <c r="K1914">
        <v>0</v>
      </c>
      <c r="L1914">
        <v>0</v>
      </c>
      <c r="M1914" t="s">
        <v>2503</v>
      </c>
      <c r="N1914" t="s">
        <v>2633</v>
      </c>
    </row>
    <row r="1915" spans="1:14" hidden="1" x14ac:dyDescent="0.25">
      <c r="A1915" t="s">
        <v>607</v>
      </c>
      <c r="B1915" s="238">
        <v>1132474</v>
      </c>
      <c r="C1915" s="233">
        <v>1132474</v>
      </c>
      <c r="D1915">
        <v>113247</v>
      </c>
      <c r="E1915">
        <v>20</v>
      </c>
      <c r="G1915">
        <v>1</v>
      </c>
      <c r="H1915" s="238">
        <v>4</v>
      </c>
      <c r="I1915" t="s">
        <v>110</v>
      </c>
      <c r="J1915" t="s">
        <v>607</v>
      </c>
      <c r="K1915">
        <v>0</v>
      </c>
      <c r="L1915">
        <v>0</v>
      </c>
      <c r="M1915" t="s">
        <v>2503</v>
      </c>
      <c r="N1915" t="s">
        <v>2633</v>
      </c>
    </row>
    <row r="1916" spans="1:14" hidden="1" x14ac:dyDescent="0.25">
      <c r="A1916" t="s">
        <v>607</v>
      </c>
      <c r="B1916" s="238">
        <v>1132475</v>
      </c>
      <c r="C1916" s="233">
        <v>1132475</v>
      </c>
      <c r="D1916">
        <v>113247</v>
      </c>
      <c r="E1916">
        <v>25</v>
      </c>
      <c r="G1916">
        <v>1</v>
      </c>
      <c r="H1916" s="238">
        <v>5</v>
      </c>
      <c r="I1916" t="s">
        <v>110</v>
      </c>
      <c r="J1916" t="s">
        <v>607</v>
      </c>
      <c r="K1916">
        <v>0</v>
      </c>
      <c r="L1916">
        <v>0</v>
      </c>
      <c r="M1916" t="s">
        <v>2503</v>
      </c>
      <c r="N1916" t="s">
        <v>2633</v>
      </c>
    </row>
    <row r="1917" spans="1:14" hidden="1" x14ac:dyDescent="0.25">
      <c r="A1917" t="s">
        <v>432</v>
      </c>
      <c r="B1917" s="238">
        <v>1130701</v>
      </c>
      <c r="C1917" s="233">
        <v>1130701</v>
      </c>
      <c r="D1917">
        <v>113070</v>
      </c>
      <c r="E1917">
        <v>1990</v>
      </c>
      <c r="G1917">
        <v>1</v>
      </c>
      <c r="H1917" s="238">
        <v>1</v>
      </c>
      <c r="I1917" t="s">
        <v>187</v>
      </c>
      <c r="J1917" t="s">
        <v>432</v>
      </c>
      <c r="K1917">
        <v>0</v>
      </c>
      <c r="L1917">
        <v>0</v>
      </c>
      <c r="M1917" t="s">
        <v>2543</v>
      </c>
      <c r="N1917" t="s">
        <v>2636</v>
      </c>
    </row>
    <row r="1918" spans="1:14" hidden="1" x14ac:dyDescent="0.25">
      <c r="A1918" t="s">
        <v>432</v>
      </c>
      <c r="B1918" s="238">
        <v>1130702</v>
      </c>
      <c r="C1918" s="233">
        <v>1130702</v>
      </c>
      <c r="D1918">
        <v>113070</v>
      </c>
      <c r="E1918">
        <v>2130</v>
      </c>
      <c r="G1918">
        <v>1</v>
      </c>
      <c r="H1918" s="238">
        <v>2</v>
      </c>
      <c r="I1918" t="s">
        <v>187</v>
      </c>
      <c r="J1918" t="s">
        <v>432</v>
      </c>
      <c r="K1918">
        <v>0</v>
      </c>
      <c r="L1918">
        <v>0</v>
      </c>
      <c r="M1918" t="s">
        <v>2543</v>
      </c>
      <c r="N1918" t="s">
        <v>2636</v>
      </c>
    </row>
    <row r="1919" spans="1:14" hidden="1" x14ac:dyDescent="0.25">
      <c r="A1919" t="s">
        <v>432</v>
      </c>
      <c r="B1919" s="238">
        <v>1130703</v>
      </c>
      <c r="C1919" s="233">
        <v>1130703</v>
      </c>
      <c r="D1919">
        <v>113070</v>
      </c>
      <c r="E1919">
        <v>2335</v>
      </c>
      <c r="G1919">
        <v>1</v>
      </c>
      <c r="H1919" s="238">
        <v>3</v>
      </c>
      <c r="I1919" t="s">
        <v>187</v>
      </c>
      <c r="J1919" t="s">
        <v>432</v>
      </c>
      <c r="K1919">
        <v>0</v>
      </c>
      <c r="L1919">
        <v>0</v>
      </c>
      <c r="M1919" t="s">
        <v>2543</v>
      </c>
      <c r="N1919" t="s">
        <v>2636</v>
      </c>
    </row>
    <row r="1920" spans="1:14" hidden="1" x14ac:dyDescent="0.25">
      <c r="A1920" t="s">
        <v>432</v>
      </c>
      <c r="B1920" s="238">
        <v>1130704</v>
      </c>
      <c r="C1920" s="233">
        <v>1130704</v>
      </c>
      <c r="D1920">
        <v>113070</v>
      </c>
      <c r="E1920">
        <v>2240</v>
      </c>
      <c r="G1920">
        <v>1</v>
      </c>
      <c r="H1920" s="238">
        <v>4</v>
      </c>
      <c r="I1920" t="s">
        <v>187</v>
      </c>
      <c r="J1920" t="s">
        <v>432</v>
      </c>
      <c r="K1920">
        <v>0</v>
      </c>
      <c r="L1920">
        <v>0</v>
      </c>
      <c r="M1920" t="s">
        <v>2543</v>
      </c>
      <c r="N1920" t="s">
        <v>2636</v>
      </c>
    </row>
    <row r="1921" spans="1:14" hidden="1" x14ac:dyDescent="0.25">
      <c r="A1921" t="s">
        <v>432</v>
      </c>
      <c r="B1921" s="238">
        <v>1130705</v>
      </c>
      <c r="C1921" s="233">
        <v>1130705</v>
      </c>
      <c r="D1921">
        <v>113070</v>
      </c>
      <c r="E1921">
        <v>2455</v>
      </c>
      <c r="G1921">
        <v>1</v>
      </c>
      <c r="H1921" s="238">
        <v>5</v>
      </c>
      <c r="I1921" t="s">
        <v>187</v>
      </c>
      <c r="J1921" t="s">
        <v>432</v>
      </c>
      <c r="K1921">
        <v>0</v>
      </c>
      <c r="L1921">
        <v>0</v>
      </c>
      <c r="M1921" t="s">
        <v>2543</v>
      </c>
      <c r="N1921" t="s">
        <v>2636</v>
      </c>
    </row>
    <row r="1922" spans="1:14" hidden="1" x14ac:dyDescent="0.25">
      <c r="A1922" t="s">
        <v>432</v>
      </c>
      <c r="B1922" s="238">
        <v>1130711</v>
      </c>
      <c r="C1922" s="233">
        <v>1130711</v>
      </c>
      <c r="D1922">
        <v>113071</v>
      </c>
      <c r="F1922" t="s">
        <v>397</v>
      </c>
      <c r="G1922">
        <v>0</v>
      </c>
      <c r="H1922" s="238">
        <v>1</v>
      </c>
      <c r="I1922" t="s">
        <v>591</v>
      </c>
      <c r="J1922" t="s">
        <v>432</v>
      </c>
      <c r="K1922">
        <v>0</v>
      </c>
      <c r="L1922">
        <v>0</v>
      </c>
      <c r="M1922" t="s">
        <v>2543</v>
      </c>
      <c r="N1922" t="s">
        <v>2636</v>
      </c>
    </row>
    <row r="1923" spans="1:14" hidden="1" x14ac:dyDescent="0.25">
      <c r="A1923" t="s">
        <v>432</v>
      </c>
      <c r="B1923" s="238">
        <v>1130712</v>
      </c>
      <c r="C1923" s="233">
        <v>1130712</v>
      </c>
      <c r="D1923">
        <v>113071</v>
      </c>
      <c r="F1923" t="s">
        <v>397</v>
      </c>
      <c r="G1923">
        <v>0</v>
      </c>
      <c r="H1923" s="238">
        <v>2</v>
      </c>
      <c r="I1923" t="s">
        <v>591</v>
      </c>
      <c r="J1923" t="s">
        <v>432</v>
      </c>
      <c r="K1923">
        <v>0</v>
      </c>
      <c r="L1923">
        <v>0</v>
      </c>
      <c r="M1923" t="s">
        <v>2543</v>
      </c>
      <c r="N1923" t="s">
        <v>2636</v>
      </c>
    </row>
    <row r="1924" spans="1:14" hidden="1" x14ac:dyDescent="0.25">
      <c r="A1924" t="s">
        <v>432</v>
      </c>
      <c r="B1924" s="238">
        <v>1130713</v>
      </c>
      <c r="C1924" s="233">
        <v>1130713</v>
      </c>
      <c r="D1924">
        <v>113071</v>
      </c>
      <c r="F1924" t="s">
        <v>397</v>
      </c>
      <c r="G1924">
        <v>0</v>
      </c>
      <c r="H1924" s="238">
        <v>3</v>
      </c>
      <c r="I1924" t="s">
        <v>591</v>
      </c>
      <c r="J1924" t="s">
        <v>432</v>
      </c>
      <c r="K1924">
        <v>0</v>
      </c>
      <c r="L1924">
        <v>0</v>
      </c>
      <c r="M1924" t="s">
        <v>2543</v>
      </c>
      <c r="N1924" t="s">
        <v>2636</v>
      </c>
    </row>
    <row r="1925" spans="1:14" hidden="1" x14ac:dyDescent="0.25">
      <c r="A1925" t="s">
        <v>432</v>
      </c>
      <c r="B1925" s="238">
        <v>1130714</v>
      </c>
      <c r="C1925" s="233">
        <v>1130714</v>
      </c>
      <c r="D1925">
        <v>113071</v>
      </c>
      <c r="F1925" t="s">
        <v>397</v>
      </c>
      <c r="G1925">
        <v>0</v>
      </c>
      <c r="H1925" s="238">
        <v>4</v>
      </c>
      <c r="I1925" t="s">
        <v>591</v>
      </c>
      <c r="J1925" t="s">
        <v>432</v>
      </c>
      <c r="K1925">
        <v>0</v>
      </c>
      <c r="L1925">
        <v>0</v>
      </c>
      <c r="M1925" t="s">
        <v>2543</v>
      </c>
      <c r="N1925" t="s">
        <v>2636</v>
      </c>
    </row>
    <row r="1926" spans="1:14" hidden="1" x14ac:dyDescent="0.25">
      <c r="A1926" t="s">
        <v>432</v>
      </c>
      <c r="B1926" s="238">
        <v>1130715</v>
      </c>
      <c r="C1926" s="233">
        <v>1130715</v>
      </c>
      <c r="D1926">
        <v>113071</v>
      </c>
      <c r="F1926" t="s">
        <v>397</v>
      </c>
      <c r="G1926">
        <v>0</v>
      </c>
      <c r="H1926" s="238">
        <v>5</v>
      </c>
      <c r="I1926" t="s">
        <v>591</v>
      </c>
      <c r="J1926" t="s">
        <v>432</v>
      </c>
      <c r="K1926">
        <v>0</v>
      </c>
      <c r="L1926">
        <v>0</v>
      </c>
      <c r="M1926" t="s">
        <v>2543</v>
      </c>
      <c r="N1926" t="s">
        <v>2636</v>
      </c>
    </row>
    <row r="1927" spans="1:14" hidden="1" x14ac:dyDescent="0.25">
      <c r="A1927" t="s">
        <v>432</v>
      </c>
      <c r="B1927" s="238">
        <v>1130721</v>
      </c>
      <c r="C1927" s="233">
        <v>1130721</v>
      </c>
      <c r="D1927">
        <v>113072</v>
      </c>
      <c r="E1927">
        <v>1140</v>
      </c>
      <c r="G1927">
        <v>1</v>
      </c>
      <c r="H1927" s="238">
        <v>1</v>
      </c>
      <c r="I1927" t="s">
        <v>188</v>
      </c>
      <c r="J1927" t="s">
        <v>432</v>
      </c>
      <c r="K1927">
        <v>0</v>
      </c>
      <c r="L1927">
        <v>0</v>
      </c>
      <c r="M1927" t="s">
        <v>2543</v>
      </c>
      <c r="N1927" t="s">
        <v>2636</v>
      </c>
    </row>
    <row r="1928" spans="1:14" hidden="1" x14ac:dyDescent="0.25">
      <c r="A1928" t="s">
        <v>432</v>
      </c>
      <c r="B1928" s="238">
        <v>1130722</v>
      </c>
      <c r="C1928" s="233">
        <v>1130722</v>
      </c>
      <c r="D1928">
        <v>113072</v>
      </c>
      <c r="E1928">
        <v>1240</v>
      </c>
      <c r="G1928">
        <v>1</v>
      </c>
      <c r="H1928" s="238">
        <v>2</v>
      </c>
      <c r="I1928" t="s">
        <v>188</v>
      </c>
      <c r="J1928" t="s">
        <v>432</v>
      </c>
      <c r="K1928">
        <v>0</v>
      </c>
      <c r="L1928">
        <v>0</v>
      </c>
      <c r="M1928" t="s">
        <v>2543</v>
      </c>
      <c r="N1928" t="s">
        <v>2636</v>
      </c>
    </row>
    <row r="1929" spans="1:14" hidden="1" x14ac:dyDescent="0.25">
      <c r="A1929" t="s">
        <v>432</v>
      </c>
      <c r="B1929" s="238">
        <v>1130723</v>
      </c>
      <c r="C1929" s="233">
        <v>1130723</v>
      </c>
      <c r="D1929">
        <v>113072</v>
      </c>
      <c r="E1929">
        <v>1380</v>
      </c>
      <c r="G1929">
        <v>1</v>
      </c>
      <c r="H1929" s="238">
        <v>3</v>
      </c>
      <c r="I1929" t="s">
        <v>188</v>
      </c>
      <c r="J1929" t="s">
        <v>432</v>
      </c>
      <c r="K1929">
        <v>0</v>
      </c>
      <c r="L1929">
        <v>0</v>
      </c>
      <c r="M1929" t="s">
        <v>2543</v>
      </c>
      <c r="N1929" t="s">
        <v>2636</v>
      </c>
    </row>
    <row r="1930" spans="1:14" hidden="1" x14ac:dyDescent="0.25">
      <c r="A1930" t="s">
        <v>432</v>
      </c>
      <c r="B1930" s="238">
        <v>1130724</v>
      </c>
      <c r="C1930" s="233">
        <v>1130724</v>
      </c>
      <c r="D1930">
        <v>113072</v>
      </c>
      <c r="E1930">
        <v>1305</v>
      </c>
      <c r="G1930">
        <v>1</v>
      </c>
      <c r="H1930" s="238">
        <v>4</v>
      </c>
      <c r="I1930" t="s">
        <v>188</v>
      </c>
      <c r="J1930" t="s">
        <v>432</v>
      </c>
      <c r="K1930">
        <v>0</v>
      </c>
      <c r="L1930">
        <v>0</v>
      </c>
      <c r="M1930" t="s">
        <v>2543</v>
      </c>
      <c r="N1930" t="s">
        <v>2636</v>
      </c>
    </row>
    <row r="1931" spans="1:14" hidden="1" x14ac:dyDescent="0.25">
      <c r="A1931" t="s">
        <v>432</v>
      </c>
      <c r="B1931" s="238">
        <v>1130725</v>
      </c>
      <c r="C1931" s="233">
        <v>1130725</v>
      </c>
      <c r="D1931">
        <v>113072</v>
      </c>
      <c r="E1931">
        <v>1450</v>
      </c>
      <c r="G1931">
        <v>1</v>
      </c>
      <c r="H1931" s="238">
        <v>5</v>
      </c>
      <c r="I1931" t="s">
        <v>188</v>
      </c>
      <c r="J1931" t="s">
        <v>432</v>
      </c>
      <c r="K1931">
        <v>0</v>
      </c>
      <c r="L1931">
        <v>0</v>
      </c>
      <c r="M1931" t="s">
        <v>2543</v>
      </c>
      <c r="N1931" t="s">
        <v>2636</v>
      </c>
    </row>
    <row r="1932" spans="1:14" hidden="1" x14ac:dyDescent="0.25">
      <c r="A1932" t="s">
        <v>432</v>
      </c>
      <c r="B1932" s="238">
        <v>1130731</v>
      </c>
      <c r="C1932" s="233">
        <v>1130731</v>
      </c>
      <c r="D1932">
        <v>113073</v>
      </c>
      <c r="F1932" t="s">
        <v>397</v>
      </c>
      <c r="G1932">
        <v>0</v>
      </c>
      <c r="H1932" s="238">
        <v>1</v>
      </c>
      <c r="I1932" t="s">
        <v>594</v>
      </c>
      <c r="J1932" t="s">
        <v>432</v>
      </c>
      <c r="K1932">
        <v>0</v>
      </c>
      <c r="L1932">
        <v>0</v>
      </c>
      <c r="M1932" t="s">
        <v>2543</v>
      </c>
      <c r="N1932" t="s">
        <v>2636</v>
      </c>
    </row>
    <row r="1933" spans="1:14" hidden="1" x14ac:dyDescent="0.25">
      <c r="A1933" t="s">
        <v>432</v>
      </c>
      <c r="B1933" s="238">
        <v>1130732</v>
      </c>
      <c r="C1933" s="233">
        <v>1130732</v>
      </c>
      <c r="D1933">
        <v>113073</v>
      </c>
      <c r="F1933" t="s">
        <v>397</v>
      </c>
      <c r="G1933">
        <v>0</v>
      </c>
      <c r="H1933" s="238">
        <v>2</v>
      </c>
      <c r="I1933" t="s">
        <v>594</v>
      </c>
      <c r="J1933" t="s">
        <v>432</v>
      </c>
      <c r="K1933">
        <v>0</v>
      </c>
      <c r="L1933">
        <v>0</v>
      </c>
      <c r="M1933" t="s">
        <v>2543</v>
      </c>
      <c r="N1933" t="s">
        <v>2636</v>
      </c>
    </row>
    <row r="1934" spans="1:14" hidden="1" x14ac:dyDescent="0.25">
      <c r="A1934" t="s">
        <v>432</v>
      </c>
      <c r="B1934" s="238">
        <v>1130733</v>
      </c>
      <c r="C1934" s="233">
        <v>1130733</v>
      </c>
      <c r="D1934">
        <v>113073</v>
      </c>
      <c r="F1934" t="s">
        <v>397</v>
      </c>
      <c r="G1934">
        <v>0</v>
      </c>
      <c r="H1934" s="238">
        <v>3</v>
      </c>
      <c r="I1934" t="s">
        <v>594</v>
      </c>
      <c r="J1934" t="s">
        <v>432</v>
      </c>
      <c r="K1934">
        <v>0</v>
      </c>
      <c r="L1934">
        <v>0</v>
      </c>
      <c r="M1934" t="s">
        <v>2543</v>
      </c>
      <c r="N1934" t="s">
        <v>2636</v>
      </c>
    </row>
    <row r="1935" spans="1:14" hidden="1" x14ac:dyDescent="0.25">
      <c r="A1935" t="s">
        <v>432</v>
      </c>
      <c r="B1935" s="238">
        <v>1130734</v>
      </c>
      <c r="C1935" s="233">
        <v>1130734</v>
      </c>
      <c r="D1935">
        <v>113073</v>
      </c>
      <c r="F1935" t="s">
        <v>397</v>
      </c>
      <c r="G1935">
        <v>0</v>
      </c>
      <c r="H1935" s="238">
        <v>4</v>
      </c>
      <c r="I1935" t="s">
        <v>594</v>
      </c>
      <c r="J1935" t="s">
        <v>432</v>
      </c>
      <c r="K1935">
        <v>0</v>
      </c>
      <c r="L1935">
        <v>0</v>
      </c>
      <c r="M1935" t="s">
        <v>2543</v>
      </c>
      <c r="N1935" t="s">
        <v>2636</v>
      </c>
    </row>
    <row r="1936" spans="1:14" hidden="1" x14ac:dyDescent="0.25">
      <c r="A1936" t="s">
        <v>432</v>
      </c>
      <c r="B1936" s="238">
        <v>1130735</v>
      </c>
      <c r="C1936" s="233">
        <v>1130735</v>
      </c>
      <c r="D1936">
        <v>113073</v>
      </c>
      <c r="F1936" t="s">
        <v>397</v>
      </c>
      <c r="G1936">
        <v>0</v>
      </c>
      <c r="H1936" s="238">
        <v>5</v>
      </c>
      <c r="I1936" t="s">
        <v>594</v>
      </c>
      <c r="J1936" t="s">
        <v>432</v>
      </c>
      <c r="K1936">
        <v>0</v>
      </c>
      <c r="L1936">
        <v>0</v>
      </c>
      <c r="M1936" t="s">
        <v>2543</v>
      </c>
      <c r="N1936" t="s">
        <v>2636</v>
      </c>
    </row>
    <row r="1937" spans="1:14" hidden="1" x14ac:dyDescent="0.25">
      <c r="A1937" t="s">
        <v>432</v>
      </c>
      <c r="B1937" s="238">
        <v>1133161</v>
      </c>
      <c r="C1937" s="233">
        <v>1133161</v>
      </c>
      <c r="D1937">
        <v>113316</v>
      </c>
      <c r="F1937" t="s">
        <v>397</v>
      </c>
      <c r="G1937">
        <v>0</v>
      </c>
      <c r="H1937" s="238">
        <v>1</v>
      </c>
      <c r="I1937" t="s">
        <v>2637</v>
      </c>
      <c r="J1937" t="s">
        <v>432</v>
      </c>
      <c r="K1937">
        <v>0</v>
      </c>
      <c r="L1937">
        <v>0</v>
      </c>
      <c r="M1937" t="s">
        <v>2543</v>
      </c>
      <c r="N1937" t="s">
        <v>2556</v>
      </c>
    </row>
    <row r="1938" spans="1:14" hidden="1" x14ac:dyDescent="0.25">
      <c r="A1938" t="s">
        <v>432</v>
      </c>
      <c r="B1938" s="238">
        <v>1133162</v>
      </c>
      <c r="C1938" s="233">
        <v>1133162</v>
      </c>
      <c r="D1938">
        <v>113316</v>
      </c>
      <c r="F1938" t="s">
        <v>397</v>
      </c>
      <c r="G1938">
        <v>0</v>
      </c>
      <c r="H1938" s="238">
        <v>2</v>
      </c>
      <c r="I1938" t="s">
        <v>2637</v>
      </c>
      <c r="J1938" t="s">
        <v>432</v>
      </c>
      <c r="K1938">
        <v>0</v>
      </c>
      <c r="L1938">
        <v>0</v>
      </c>
      <c r="M1938" t="s">
        <v>2543</v>
      </c>
      <c r="N1938" t="s">
        <v>2556</v>
      </c>
    </row>
    <row r="1939" spans="1:14" hidden="1" x14ac:dyDescent="0.25">
      <c r="A1939" t="s">
        <v>432</v>
      </c>
      <c r="B1939" s="238">
        <v>1133163</v>
      </c>
      <c r="C1939" s="233">
        <v>1133163</v>
      </c>
      <c r="D1939">
        <v>113316</v>
      </c>
      <c r="F1939" t="s">
        <v>397</v>
      </c>
      <c r="G1939">
        <v>0</v>
      </c>
      <c r="H1939" s="238">
        <v>3</v>
      </c>
      <c r="I1939" t="s">
        <v>2637</v>
      </c>
      <c r="J1939" t="s">
        <v>432</v>
      </c>
      <c r="K1939">
        <v>0</v>
      </c>
      <c r="L1939">
        <v>0</v>
      </c>
      <c r="M1939" t="s">
        <v>2543</v>
      </c>
      <c r="N1939" t="s">
        <v>2556</v>
      </c>
    </row>
    <row r="1940" spans="1:14" hidden="1" x14ac:dyDescent="0.25">
      <c r="A1940" t="s">
        <v>432</v>
      </c>
      <c r="B1940" s="238">
        <v>1133164</v>
      </c>
      <c r="C1940" s="233">
        <v>1133164</v>
      </c>
      <c r="D1940">
        <v>113316</v>
      </c>
      <c r="F1940" t="s">
        <v>397</v>
      </c>
      <c r="G1940">
        <v>0</v>
      </c>
      <c r="H1940" s="238">
        <v>4</v>
      </c>
      <c r="I1940" t="s">
        <v>2637</v>
      </c>
      <c r="J1940" t="s">
        <v>432</v>
      </c>
      <c r="K1940">
        <v>0</v>
      </c>
      <c r="L1940">
        <v>0</v>
      </c>
      <c r="M1940" t="s">
        <v>2543</v>
      </c>
      <c r="N1940" t="s">
        <v>2556</v>
      </c>
    </row>
    <row r="1941" spans="1:14" hidden="1" x14ac:dyDescent="0.25">
      <c r="A1941" t="s">
        <v>432</v>
      </c>
      <c r="B1941" s="238">
        <v>1133165</v>
      </c>
      <c r="C1941" s="233">
        <v>1133165</v>
      </c>
      <c r="D1941">
        <v>113316</v>
      </c>
      <c r="F1941" t="s">
        <v>397</v>
      </c>
      <c r="G1941">
        <v>0</v>
      </c>
      <c r="H1941" s="238">
        <v>5</v>
      </c>
      <c r="I1941" t="s">
        <v>2637</v>
      </c>
      <c r="J1941" t="s">
        <v>432</v>
      </c>
      <c r="K1941">
        <v>0</v>
      </c>
      <c r="L1941">
        <v>0</v>
      </c>
      <c r="M1941" t="s">
        <v>2543</v>
      </c>
      <c r="N1941" t="s">
        <v>2556</v>
      </c>
    </row>
    <row r="1942" spans="1:14" hidden="1" x14ac:dyDescent="0.25">
      <c r="A1942" t="s">
        <v>432</v>
      </c>
      <c r="B1942" s="238">
        <v>1133171</v>
      </c>
      <c r="C1942" s="233">
        <v>1133171</v>
      </c>
      <c r="D1942">
        <v>113317</v>
      </c>
      <c r="F1942" t="s">
        <v>397</v>
      </c>
      <c r="G1942">
        <v>0</v>
      </c>
      <c r="H1942" s="238">
        <v>1</v>
      </c>
      <c r="I1942" t="s">
        <v>2638</v>
      </c>
      <c r="J1942" t="s">
        <v>432</v>
      </c>
      <c r="K1942">
        <v>0</v>
      </c>
      <c r="L1942">
        <v>0</v>
      </c>
      <c r="M1942" t="s">
        <v>2543</v>
      </c>
      <c r="N1942" t="s">
        <v>2556</v>
      </c>
    </row>
    <row r="1943" spans="1:14" hidden="1" x14ac:dyDescent="0.25">
      <c r="A1943" t="s">
        <v>432</v>
      </c>
      <c r="B1943" s="238">
        <v>1133172</v>
      </c>
      <c r="C1943" s="233">
        <v>1133172</v>
      </c>
      <c r="D1943">
        <v>113317</v>
      </c>
      <c r="F1943" t="s">
        <v>397</v>
      </c>
      <c r="G1943">
        <v>0</v>
      </c>
      <c r="H1943" s="238">
        <v>2</v>
      </c>
      <c r="I1943" t="s">
        <v>2638</v>
      </c>
      <c r="J1943" t="s">
        <v>432</v>
      </c>
      <c r="K1943">
        <v>0</v>
      </c>
      <c r="L1943">
        <v>0</v>
      </c>
      <c r="M1943" t="s">
        <v>2543</v>
      </c>
      <c r="N1943" t="s">
        <v>2556</v>
      </c>
    </row>
    <row r="1944" spans="1:14" hidden="1" x14ac:dyDescent="0.25">
      <c r="A1944" t="s">
        <v>432</v>
      </c>
      <c r="B1944" s="238">
        <v>1133173</v>
      </c>
      <c r="C1944" s="233">
        <v>1133173</v>
      </c>
      <c r="D1944">
        <v>113317</v>
      </c>
      <c r="F1944" t="s">
        <v>397</v>
      </c>
      <c r="G1944">
        <v>0</v>
      </c>
      <c r="H1944" s="238">
        <v>3</v>
      </c>
      <c r="I1944" t="s">
        <v>2638</v>
      </c>
      <c r="J1944" t="s">
        <v>432</v>
      </c>
      <c r="K1944">
        <v>0</v>
      </c>
      <c r="L1944">
        <v>0</v>
      </c>
      <c r="M1944" t="s">
        <v>2543</v>
      </c>
      <c r="N1944" t="s">
        <v>2556</v>
      </c>
    </row>
    <row r="1945" spans="1:14" hidden="1" x14ac:dyDescent="0.25">
      <c r="A1945" t="s">
        <v>432</v>
      </c>
      <c r="B1945" s="238">
        <v>1133174</v>
      </c>
      <c r="C1945" s="233">
        <v>1133174</v>
      </c>
      <c r="D1945">
        <v>113317</v>
      </c>
      <c r="F1945" t="s">
        <v>397</v>
      </c>
      <c r="G1945">
        <v>0</v>
      </c>
      <c r="H1945" s="238">
        <v>4</v>
      </c>
      <c r="I1945" t="s">
        <v>2638</v>
      </c>
      <c r="J1945" t="s">
        <v>432</v>
      </c>
      <c r="K1945">
        <v>0</v>
      </c>
      <c r="L1945">
        <v>0</v>
      </c>
      <c r="M1945" t="s">
        <v>2543</v>
      </c>
      <c r="N1945" t="s">
        <v>2556</v>
      </c>
    </row>
    <row r="1946" spans="1:14" hidden="1" x14ac:dyDescent="0.25">
      <c r="A1946" t="s">
        <v>432</v>
      </c>
      <c r="B1946" s="238">
        <v>1133175</v>
      </c>
      <c r="C1946" s="233">
        <v>1133175</v>
      </c>
      <c r="D1946">
        <v>113317</v>
      </c>
      <c r="F1946" t="s">
        <v>397</v>
      </c>
      <c r="G1946">
        <v>0</v>
      </c>
      <c r="H1946" s="238">
        <v>5</v>
      </c>
      <c r="I1946" t="s">
        <v>2638</v>
      </c>
      <c r="J1946" t="s">
        <v>432</v>
      </c>
      <c r="K1946">
        <v>0</v>
      </c>
      <c r="L1946">
        <v>0</v>
      </c>
      <c r="M1946" t="s">
        <v>2543</v>
      </c>
      <c r="N1946" t="s">
        <v>2556</v>
      </c>
    </row>
    <row r="1947" spans="1:14" hidden="1" x14ac:dyDescent="0.25">
      <c r="A1947" t="s">
        <v>432</v>
      </c>
      <c r="B1947" s="238">
        <v>1133181</v>
      </c>
      <c r="C1947" s="233">
        <v>1133181</v>
      </c>
      <c r="D1947">
        <v>113318</v>
      </c>
      <c r="E1947">
        <v>6460</v>
      </c>
      <c r="G1947">
        <v>1</v>
      </c>
      <c r="H1947" s="238">
        <v>1</v>
      </c>
      <c r="I1947" t="s">
        <v>2639</v>
      </c>
      <c r="J1947" t="s">
        <v>432</v>
      </c>
      <c r="K1947">
        <v>0</v>
      </c>
      <c r="L1947">
        <v>0</v>
      </c>
      <c r="M1947" t="s">
        <v>2543</v>
      </c>
      <c r="N1947" t="s">
        <v>2640</v>
      </c>
    </row>
    <row r="1948" spans="1:14" hidden="1" x14ac:dyDescent="0.25">
      <c r="A1948" t="s">
        <v>432</v>
      </c>
      <c r="B1948" s="238">
        <v>1133182</v>
      </c>
      <c r="C1948" s="233">
        <v>1133182</v>
      </c>
      <c r="D1948">
        <v>113318</v>
      </c>
      <c r="E1948">
        <v>6850</v>
      </c>
      <c r="G1948">
        <v>1</v>
      </c>
      <c r="H1948" s="238">
        <v>2</v>
      </c>
      <c r="I1948" t="s">
        <v>2639</v>
      </c>
      <c r="J1948" t="s">
        <v>432</v>
      </c>
      <c r="K1948">
        <v>0</v>
      </c>
      <c r="L1948">
        <v>0</v>
      </c>
      <c r="M1948" t="s">
        <v>2543</v>
      </c>
      <c r="N1948" t="s">
        <v>2640</v>
      </c>
    </row>
    <row r="1949" spans="1:14" hidden="1" x14ac:dyDescent="0.25">
      <c r="A1949" t="s">
        <v>432</v>
      </c>
      <c r="B1949" s="238">
        <v>1133183</v>
      </c>
      <c r="C1949" s="233">
        <v>1133183</v>
      </c>
      <c r="D1949">
        <v>113318</v>
      </c>
      <c r="E1949">
        <v>7230</v>
      </c>
      <c r="G1949">
        <v>1</v>
      </c>
      <c r="H1949" s="238">
        <v>3</v>
      </c>
      <c r="I1949" t="s">
        <v>2639</v>
      </c>
      <c r="J1949" t="s">
        <v>432</v>
      </c>
      <c r="K1949">
        <v>0</v>
      </c>
      <c r="L1949">
        <v>0</v>
      </c>
      <c r="M1949" t="s">
        <v>2543</v>
      </c>
      <c r="N1949" t="s">
        <v>2640</v>
      </c>
    </row>
    <row r="1950" spans="1:14" hidden="1" x14ac:dyDescent="0.25">
      <c r="A1950" t="s">
        <v>432</v>
      </c>
      <c r="B1950" s="238">
        <v>1133184</v>
      </c>
      <c r="C1950" s="233">
        <v>1133184</v>
      </c>
      <c r="D1950">
        <v>113318</v>
      </c>
      <c r="E1950">
        <v>7195</v>
      </c>
      <c r="G1950">
        <v>1</v>
      </c>
      <c r="H1950" s="238">
        <v>4</v>
      </c>
      <c r="I1950" t="s">
        <v>2639</v>
      </c>
      <c r="J1950" t="s">
        <v>432</v>
      </c>
      <c r="K1950">
        <v>0</v>
      </c>
      <c r="L1950">
        <v>0</v>
      </c>
      <c r="M1950" t="s">
        <v>2543</v>
      </c>
      <c r="N1950" t="s">
        <v>2640</v>
      </c>
    </row>
    <row r="1951" spans="1:14" hidden="1" x14ac:dyDescent="0.25">
      <c r="A1951" t="s">
        <v>432</v>
      </c>
      <c r="B1951" s="238">
        <v>1133185</v>
      </c>
      <c r="C1951" s="233">
        <v>1133185</v>
      </c>
      <c r="D1951">
        <v>113318</v>
      </c>
      <c r="E1951">
        <v>7595</v>
      </c>
      <c r="G1951">
        <v>1</v>
      </c>
      <c r="H1951" s="238">
        <v>5</v>
      </c>
      <c r="I1951" t="s">
        <v>2639</v>
      </c>
      <c r="J1951" t="s">
        <v>432</v>
      </c>
      <c r="K1951">
        <v>0</v>
      </c>
      <c r="L1951">
        <v>0</v>
      </c>
      <c r="M1951" t="s">
        <v>2543</v>
      </c>
      <c r="N1951" t="s">
        <v>2640</v>
      </c>
    </row>
    <row r="1952" spans="1:14" hidden="1" x14ac:dyDescent="0.25">
      <c r="A1952" t="s">
        <v>432</v>
      </c>
      <c r="B1952" s="238">
        <v>1133191</v>
      </c>
      <c r="C1952" s="233">
        <v>1133191</v>
      </c>
      <c r="D1952">
        <v>113319</v>
      </c>
      <c r="F1952" t="s">
        <v>397</v>
      </c>
      <c r="G1952">
        <v>0</v>
      </c>
      <c r="H1952" s="238">
        <v>1</v>
      </c>
      <c r="I1952" t="s">
        <v>2641</v>
      </c>
      <c r="J1952" t="s">
        <v>432</v>
      </c>
      <c r="K1952">
        <v>0</v>
      </c>
      <c r="L1952">
        <v>0</v>
      </c>
      <c r="M1952" t="s">
        <v>2543</v>
      </c>
      <c r="N1952" t="s">
        <v>2640</v>
      </c>
    </row>
    <row r="1953" spans="1:14" hidden="1" x14ac:dyDescent="0.25">
      <c r="A1953" t="s">
        <v>432</v>
      </c>
      <c r="B1953" s="238">
        <v>1133192</v>
      </c>
      <c r="C1953" s="233">
        <v>1133192</v>
      </c>
      <c r="D1953">
        <v>113319</v>
      </c>
      <c r="F1953" t="s">
        <v>397</v>
      </c>
      <c r="G1953">
        <v>0</v>
      </c>
      <c r="H1953" s="238">
        <v>2</v>
      </c>
      <c r="I1953" t="s">
        <v>2641</v>
      </c>
      <c r="J1953" t="s">
        <v>432</v>
      </c>
      <c r="K1953">
        <v>0</v>
      </c>
      <c r="L1953">
        <v>0</v>
      </c>
      <c r="M1953" t="s">
        <v>2543</v>
      </c>
      <c r="N1953" t="s">
        <v>2640</v>
      </c>
    </row>
    <row r="1954" spans="1:14" hidden="1" x14ac:dyDescent="0.25">
      <c r="A1954" t="s">
        <v>432</v>
      </c>
      <c r="B1954" s="238">
        <v>1133193</v>
      </c>
      <c r="C1954" s="233">
        <v>1133193</v>
      </c>
      <c r="D1954">
        <v>113319</v>
      </c>
      <c r="F1954" t="s">
        <v>397</v>
      </c>
      <c r="G1954">
        <v>0</v>
      </c>
      <c r="H1954" s="238">
        <v>3</v>
      </c>
      <c r="I1954" t="s">
        <v>2641</v>
      </c>
      <c r="J1954" t="s">
        <v>432</v>
      </c>
      <c r="K1954">
        <v>0</v>
      </c>
      <c r="L1954">
        <v>0</v>
      </c>
      <c r="M1954" t="s">
        <v>2543</v>
      </c>
      <c r="N1954" t="s">
        <v>2640</v>
      </c>
    </row>
    <row r="1955" spans="1:14" hidden="1" x14ac:dyDescent="0.25">
      <c r="A1955" t="s">
        <v>432</v>
      </c>
      <c r="B1955" s="238">
        <v>1133194</v>
      </c>
      <c r="C1955" s="233">
        <v>1133194</v>
      </c>
      <c r="D1955">
        <v>113319</v>
      </c>
      <c r="F1955" t="s">
        <v>397</v>
      </c>
      <c r="G1955">
        <v>0</v>
      </c>
      <c r="H1955" s="238">
        <v>4</v>
      </c>
      <c r="I1955" t="s">
        <v>2641</v>
      </c>
      <c r="J1955" t="s">
        <v>432</v>
      </c>
      <c r="K1955">
        <v>0</v>
      </c>
      <c r="L1955">
        <v>0</v>
      </c>
      <c r="M1955" t="s">
        <v>2543</v>
      </c>
      <c r="N1955" t="s">
        <v>2640</v>
      </c>
    </row>
    <row r="1956" spans="1:14" hidden="1" x14ac:dyDescent="0.25">
      <c r="A1956" t="s">
        <v>432</v>
      </c>
      <c r="B1956" s="238">
        <v>1133195</v>
      </c>
      <c r="C1956" s="233">
        <v>1133195</v>
      </c>
      <c r="D1956">
        <v>113319</v>
      </c>
      <c r="F1956" t="s">
        <v>397</v>
      </c>
      <c r="G1956">
        <v>0</v>
      </c>
      <c r="H1956" s="238">
        <v>5</v>
      </c>
      <c r="I1956" t="s">
        <v>2641</v>
      </c>
      <c r="J1956" t="s">
        <v>432</v>
      </c>
      <c r="K1956">
        <v>0</v>
      </c>
      <c r="L1956">
        <v>0</v>
      </c>
      <c r="M1956" t="s">
        <v>2543</v>
      </c>
      <c r="N1956" t="s">
        <v>2640</v>
      </c>
    </row>
    <row r="1957" spans="1:14" hidden="1" x14ac:dyDescent="0.25">
      <c r="A1957" t="s">
        <v>432</v>
      </c>
      <c r="B1957" s="238">
        <v>1164251</v>
      </c>
      <c r="C1957" s="233">
        <v>1164251</v>
      </c>
      <c r="D1957">
        <v>116425</v>
      </c>
      <c r="E1957">
        <v>960</v>
      </c>
      <c r="G1957">
        <v>1</v>
      </c>
      <c r="H1957" s="238">
        <v>1</v>
      </c>
      <c r="I1957" t="s">
        <v>2642</v>
      </c>
      <c r="J1957" t="s">
        <v>432</v>
      </c>
      <c r="K1957">
        <v>0</v>
      </c>
      <c r="L1957">
        <v>0</v>
      </c>
      <c r="M1957" t="s">
        <v>2543</v>
      </c>
      <c r="N1957" t="s">
        <v>2643</v>
      </c>
    </row>
    <row r="1958" spans="1:14" hidden="1" x14ac:dyDescent="0.25">
      <c r="A1958" t="s">
        <v>432</v>
      </c>
      <c r="B1958" s="238">
        <v>1164252</v>
      </c>
      <c r="C1958" s="233">
        <v>1164252</v>
      </c>
      <c r="D1958">
        <v>116425</v>
      </c>
      <c r="E1958">
        <v>1085</v>
      </c>
      <c r="G1958">
        <v>1</v>
      </c>
      <c r="H1958" s="238">
        <v>2</v>
      </c>
      <c r="I1958" t="s">
        <v>2642</v>
      </c>
      <c r="J1958" t="s">
        <v>432</v>
      </c>
      <c r="K1958">
        <v>0</v>
      </c>
      <c r="L1958">
        <v>0</v>
      </c>
      <c r="M1958" t="s">
        <v>2543</v>
      </c>
      <c r="N1958" t="s">
        <v>2643</v>
      </c>
    </row>
    <row r="1959" spans="1:14" hidden="1" x14ac:dyDescent="0.25">
      <c r="A1959" t="s">
        <v>432</v>
      </c>
      <c r="B1959" s="238">
        <v>1164253</v>
      </c>
      <c r="C1959" s="233">
        <v>1164253</v>
      </c>
      <c r="D1959">
        <v>116425</v>
      </c>
      <c r="E1959">
        <v>1145</v>
      </c>
      <c r="G1959">
        <v>1</v>
      </c>
      <c r="H1959" s="238">
        <v>3</v>
      </c>
      <c r="I1959" t="s">
        <v>2642</v>
      </c>
      <c r="J1959" t="s">
        <v>432</v>
      </c>
      <c r="K1959">
        <v>0</v>
      </c>
      <c r="L1959">
        <v>0</v>
      </c>
      <c r="M1959" t="s">
        <v>2543</v>
      </c>
      <c r="N1959" t="s">
        <v>2643</v>
      </c>
    </row>
    <row r="1960" spans="1:14" hidden="1" x14ac:dyDescent="0.25">
      <c r="A1960" t="s">
        <v>432</v>
      </c>
      <c r="B1960" s="238">
        <v>1164254</v>
      </c>
      <c r="C1960" s="233">
        <v>1164254</v>
      </c>
      <c r="D1960">
        <v>116425</v>
      </c>
      <c r="E1960">
        <v>1140</v>
      </c>
      <c r="G1960">
        <v>1</v>
      </c>
      <c r="H1960" s="238">
        <v>4</v>
      </c>
      <c r="I1960" t="s">
        <v>2642</v>
      </c>
      <c r="J1960" t="s">
        <v>432</v>
      </c>
      <c r="K1960">
        <v>0</v>
      </c>
      <c r="L1960">
        <v>0</v>
      </c>
      <c r="M1960" t="s">
        <v>2543</v>
      </c>
      <c r="N1960" t="s">
        <v>2643</v>
      </c>
    </row>
    <row r="1961" spans="1:14" hidden="1" x14ac:dyDescent="0.25">
      <c r="A1961" t="s">
        <v>432</v>
      </c>
      <c r="B1961" s="238">
        <v>1164255</v>
      </c>
      <c r="C1961" s="233">
        <v>1164255</v>
      </c>
      <c r="D1961">
        <v>116425</v>
      </c>
      <c r="E1961">
        <v>1205</v>
      </c>
      <c r="G1961">
        <v>1</v>
      </c>
      <c r="H1961" s="238">
        <v>5</v>
      </c>
      <c r="I1961" t="s">
        <v>2642</v>
      </c>
      <c r="J1961" t="s">
        <v>432</v>
      </c>
      <c r="K1961">
        <v>0</v>
      </c>
      <c r="L1961">
        <v>0</v>
      </c>
      <c r="M1961" t="s">
        <v>2543</v>
      </c>
      <c r="N1961" t="s">
        <v>2643</v>
      </c>
    </row>
    <row r="1962" spans="1:14" hidden="1" x14ac:dyDescent="0.25">
      <c r="A1962" t="s">
        <v>432</v>
      </c>
      <c r="B1962" s="238">
        <v>1164261</v>
      </c>
      <c r="C1962" s="233">
        <v>1164261</v>
      </c>
      <c r="D1962">
        <v>116426</v>
      </c>
      <c r="F1962" t="s">
        <v>397</v>
      </c>
      <c r="G1962">
        <v>0</v>
      </c>
      <c r="H1962" s="238">
        <v>1</v>
      </c>
      <c r="I1962" t="s">
        <v>2644</v>
      </c>
      <c r="J1962" t="s">
        <v>432</v>
      </c>
      <c r="K1962">
        <v>0</v>
      </c>
      <c r="L1962">
        <v>0</v>
      </c>
      <c r="M1962" t="s">
        <v>2543</v>
      </c>
      <c r="N1962" t="s">
        <v>2643</v>
      </c>
    </row>
    <row r="1963" spans="1:14" hidden="1" x14ac:dyDescent="0.25">
      <c r="A1963" t="s">
        <v>432</v>
      </c>
      <c r="B1963" s="238">
        <v>1164262</v>
      </c>
      <c r="C1963" s="233">
        <v>1164262</v>
      </c>
      <c r="D1963">
        <v>116426</v>
      </c>
      <c r="F1963" t="s">
        <v>397</v>
      </c>
      <c r="G1963">
        <v>0</v>
      </c>
      <c r="H1963" s="238">
        <v>2</v>
      </c>
      <c r="I1963" t="s">
        <v>2644</v>
      </c>
      <c r="J1963" t="s">
        <v>432</v>
      </c>
      <c r="K1963">
        <v>0</v>
      </c>
      <c r="L1963">
        <v>0</v>
      </c>
      <c r="M1963" t="s">
        <v>2543</v>
      </c>
      <c r="N1963" t="s">
        <v>2643</v>
      </c>
    </row>
    <row r="1964" spans="1:14" hidden="1" x14ac:dyDescent="0.25">
      <c r="A1964" t="s">
        <v>432</v>
      </c>
      <c r="B1964" s="238">
        <v>1164263</v>
      </c>
      <c r="C1964" s="233">
        <v>1164263</v>
      </c>
      <c r="D1964">
        <v>116426</v>
      </c>
      <c r="F1964" t="s">
        <v>397</v>
      </c>
      <c r="G1964">
        <v>0</v>
      </c>
      <c r="H1964" s="238">
        <v>3</v>
      </c>
      <c r="I1964" t="s">
        <v>2644</v>
      </c>
      <c r="J1964" t="s">
        <v>432</v>
      </c>
      <c r="K1964">
        <v>0</v>
      </c>
      <c r="L1964">
        <v>0</v>
      </c>
      <c r="M1964" t="s">
        <v>2543</v>
      </c>
      <c r="N1964" t="s">
        <v>2643</v>
      </c>
    </row>
    <row r="1965" spans="1:14" hidden="1" x14ac:dyDescent="0.25">
      <c r="A1965" t="s">
        <v>432</v>
      </c>
      <c r="B1965" s="238">
        <v>1164264</v>
      </c>
      <c r="C1965" s="233">
        <v>1164264</v>
      </c>
      <c r="D1965">
        <v>116426</v>
      </c>
      <c r="F1965" t="s">
        <v>397</v>
      </c>
      <c r="G1965">
        <v>0</v>
      </c>
      <c r="H1965" s="238">
        <v>4</v>
      </c>
      <c r="I1965" t="s">
        <v>2644</v>
      </c>
      <c r="J1965" t="s">
        <v>432</v>
      </c>
      <c r="K1965">
        <v>0</v>
      </c>
      <c r="L1965">
        <v>0</v>
      </c>
      <c r="M1965" t="s">
        <v>2543</v>
      </c>
      <c r="N1965" t="s">
        <v>2643</v>
      </c>
    </row>
    <row r="1966" spans="1:14" hidden="1" x14ac:dyDescent="0.25">
      <c r="A1966" t="s">
        <v>432</v>
      </c>
      <c r="B1966" s="238">
        <v>1164265</v>
      </c>
      <c r="C1966" s="233">
        <v>1164265</v>
      </c>
      <c r="D1966">
        <v>116426</v>
      </c>
      <c r="F1966" t="s">
        <v>397</v>
      </c>
      <c r="G1966">
        <v>0</v>
      </c>
      <c r="H1966" s="238">
        <v>5</v>
      </c>
      <c r="I1966" t="s">
        <v>2644</v>
      </c>
      <c r="J1966" t="s">
        <v>432</v>
      </c>
      <c r="K1966">
        <v>0</v>
      </c>
      <c r="L1966">
        <v>0</v>
      </c>
      <c r="M1966" t="s">
        <v>2543</v>
      </c>
      <c r="N1966" t="s">
        <v>2643</v>
      </c>
    </row>
    <row r="1967" spans="1:14" hidden="1" x14ac:dyDescent="0.25">
      <c r="A1967" t="s">
        <v>432</v>
      </c>
      <c r="B1967" s="238">
        <v>1164271</v>
      </c>
      <c r="C1967" s="233">
        <v>1164271</v>
      </c>
      <c r="D1967">
        <v>116427</v>
      </c>
      <c r="E1967">
        <v>3520</v>
      </c>
      <c r="G1967">
        <v>1</v>
      </c>
      <c r="H1967" s="238">
        <v>1</v>
      </c>
      <c r="I1967" t="s">
        <v>2645</v>
      </c>
      <c r="J1967" t="s">
        <v>432</v>
      </c>
      <c r="K1967">
        <v>0</v>
      </c>
      <c r="L1967">
        <v>0</v>
      </c>
      <c r="M1967" t="s">
        <v>2543</v>
      </c>
      <c r="N1967" t="s">
        <v>2640</v>
      </c>
    </row>
    <row r="1968" spans="1:14" hidden="1" x14ac:dyDescent="0.25">
      <c r="A1968" t="s">
        <v>432</v>
      </c>
      <c r="B1968" s="238">
        <v>1164272</v>
      </c>
      <c r="C1968" s="233">
        <v>1164272</v>
      </c>
      <c r="D1968">
        <v>116427</v>
      </c>
      <c r="E1968">
        <v>3695</v>
      </c>
      <c r="G1968">
        <v>1</v>
      </c>
      <c r="H1968" s="238">
        <v>2</v>
      </c>
      <c r="I1968" t="s">
        <v>2645</v>
      </c>
      <c r="J1968" t="s">
        <v>432</v>
      </c>
      <c r="K1968">
        <v>0</v>
      </c>
      <c r="L1968">
        <v>0</v>
      </c>
      <c r="M1968" t="s">
        <v>2543</v>
      </c>
      <c r="N1968" t="s">
        <v>2640</v>
      </c>
    </row>
    <row r="1969" spans="1:14" hidden="1" x14ac:dyDescent="0.25">
      <c r="A1969" t="s">
        <v>432</v>
      </c>
      <c r="B1969" s="238">
        <v>1164273</v>
      </c>
      <c r="C1969" s="233">
        <v>1164273</v>
      </c>
      <c r="D1969">
        <v>116427</v>
      </c>
      <c r="E1969">
        <v>3900</v>
      </c>
      <c r="G1969">
        <v>1</v>
      </c>
      <c r="H1969" s="238">
        <v>3</v>
      </c>
      <c r="I1969" t="s">
        <v>2645</v>
      </c>
      <c r="J1969" t="s">
        <v>432</v>
      </c>
      <c r="K1969">
        <v>0</v>
      </c>
      <c r="L1969">
        <v>0</v>
      </c>
      <c r="M1969" t="s">
        <v>2543</v>
      </c>
      <c r="N1969" t="s">
        <v>2640</v>
      </c>
    </row>
    <row r="1970" spans="1:14" hidden="1" x14ac:dyDescent="0.25">
      <c r="A1970" t="s">
        <v>432</v>
      </c>
      <c r="B1970" s="238">
        <v>1164274</v>
      </c>
      <c r="C1970" s="233">
        <v>1164274</v>
      </c>
      <c r="D1970">
        <v>116427</v>
      </c>
      <c r="E1970">
        <v>3880</v>
      </c>
      <c r="G1970">
        <v>1</v>
      </c>
      <c r="H1970" s="238">
        <v>4</v>
      </c>
      <c r="I1970" t="s">
        <v>2645</v>
      </c>
      <c r="J1970" t="s">
        <v>432</v>
      </c>
      <c r="K1970">
        <v>0</v>
      </c>
      <c r="L1970">
        <v>0</v>
      </c>
      <c r="M1970" t="s">
        <v>2543</v>
      </c>
      <c r="N1970" t="s">
        <v>2640</v>
      </c>
    </row>
    <row r="1971" spans="1:14" hidden="1" x14ac:dyDescent="0.25">
      <c r="A1971" t="s">
        <v>432</v>
      </c>
      <c r="B1971" s="238">
        <v>1164275</v>
      </c>
      <c r="C1971" s="233">
        <v>1164275</v>
      </c>
      <c r="D1971">
        <v>116427</v>
      </c>
      <c r="E1971">
        <v>4095</v>
      </c>
      <c r="G1971">
        <v>1</v>
      </c>
      <c r="H1971" s="238">
        <v>5</v>
      </c>
      <c r="I1971" t="s">
        <v>2645</v>
      </c>
      <c r="J1971" t="s">
        <v>432</v>
      </c>
      <c r="K1971">
        <v>0</v>
      </c>
      <c r="L1971">
        <v>0</v>
      </c>
      <c r="M1971" t="s">
        <v>2543</v>
      </c>
      <c r="N1971" t="s">
        <v>2640</v>
      </c>
    </row>
    <row r="1972" spans="1:14" hidden="1" x14ac:dyDescent="0.25">
      <c r="A1972" t="s">
        <v>432</v>
      </c>
      <c r="B1972" s="238">
        <v>1164281</v>
      </c>
      <c r="C1972" s="233">
        <v>1164281</v>
      </c>
      <c r="D1972">
        <v>116428</v>
      </c>
      <c r="F1972" t="s">
        <v>397</v>
      </c>
      <c r="G1972">
        <v>0</v>
      </c>
      <c r="H1972" s="238">
        <v>1</v>
      </c>
      <c r="I1972" t="s">
        <v>2646</v>
      </c>
      <c r="J1972" t="s">
        <v>432</v>
      </c>
      <c r="K1972">
        <v>0</v>
      </c>
      <c r="L1972">
        <v>0</v>
      </c>
      <c r="M1972" t="s">
        <v>2543</v>
      </c>
      <c r="N1972" t="s">
        <v>2640</v>
      </c>
    </row>
    <row r="1973" spans="1:14" hidden="1" x14ac:dyDescent="0.25">
      <c r="A1973" t="s">
        <v>432</v>
      </c>
      <c r="B1973" s="238">
        <v>1164282</v>
      </c>
      <c r="C1973" s="233">
        <v>1164282</v>
      </c>
      <c r="D1973">
        <v>116428</v>
      </c>
      <c r="F1973" t="s">
        <v>397</v>
      </c>
      <c r="G1973">
        <v>0</v>
      </c>
      <c r="H1973" s="238">
        <v>2</v>
      </c>
      <c r="I1973" t="s">
        <v>2646</v>
      </c>
      <c r="J1973" t="s">
        <v>432</v>
      </c>
      <c r="K1973">
        <v>0</v>
      </c>
      <c r="L1973">
        <v>0</v>
      </c>
      <c r="M1973" t="s">
        <v>2543</v>
      </c>
      <c r="N1973" t="s">
        <v>2640</v>
      </c>
    </row>
    <row r="1974" spans="1:14" hidden="1" x14ac:dyDescent="0.25">
      <c r="A1974" t="s">
        <v>432</v>
      </c>
      <c r="B1974" s="238">
        <v>1164283</v>
      </c>
      <c r="C1974" s="233">
        <v>1164283</v>
      </c>
      <c r="D1974">
        <v>116428</v>
      </c>
      <c r="F1974" t="s">
        <v>397</v>
      </c>
      <c r="G1974">
        <v>0</v>
      </c>
      <c r="H1974" s="238">
        <v>3</v>
      </c>
      <c r="I1974" t="s">
        <v>2646</v>
      </c>
      <c r="J1974" t="s">
        <v>432</v>
      </c>
      <c r="K1974">
        <v>0</v>
      </c>
      <c r="L1974">
        <v>0</v>
      </c>
      <c r="M1974" t="s">
        <v>2543</v>
      </c>
      <c r="N1974" t="s">
        <v>2640</v>
      </c>
    </row>
    <row r="1975" spans="1:14" hidden="1" x14ac:dyDescent="0.25">
      <c r="A1975" t="s">
        <v>432</v>
      </c>
      <c r="B1975" s="238">
        <v>1164284</v>
      </c>
      <c r="C1975" s="233">
        <v>1164284</v>
      </c>
      <c r="D1975">
        <v>116428</v>
      </c>
      <c r="F1975" t="s">
        <v>397</v>
      </c>
      <c r="G1975">
        <v>0</v>
      </c>
      <c r="H1975" s="238">
        <v>4</v>
      </c>
      <c r="I1975" t="s">
        <v>2646</v>
      </c>
      <c r="J1975" t="s">
        <v>432</v>
      </c>
      <c r="K1975">
        <v>0</v>
      </c>
      <c r="L1975">
        <v>0</v>
      </c>
      <c r="M1975" t="s">
        <v>2543</v>
      </c>
      <c r="N1975" t="s">
        <v>2640</v>
      </c>
    </row>
    <row r="1976" spans="1:14" hidden="1" x14ac:dyDescent="0.25">
      <c r="A1976" t="s">
        <v>432</v>
      </c>
      <c r="B1976" s="238">
        <v>1164285</v>
      </c>
      <c r="C1976" s="233">
        <v>1164285</v>
      </c>
      <c r="D1976">
        <v>116428</v>
      </c>
      <c r="F1976" t="s">
        <v>397</v>
      </c>
      <c r="G1976">
        <v>0</v>
      </c>
      <c r="H1976" s="238">
        <v>5</v>
      </c>
      <c r="I1976" t="s">
        <v>2646</v>
      </c>
      <c r="J1976" t="s">
        <v>432</v>
      </c>
      <c r="K1976">
        <v>0</v>
      </c>
      <c r="L1976">
        <v>0</v>
      </c>
      <c r="M1976" t="s">
        <v>2543</v>
      </c>
      <c r="N1976" t="s">
        <v>2640</v>
      </c>
    </row>
    <row r="1977" spans="1:14" hidden="1" x14ac:dyDescent="0.25">
      <c r="A1977" t="s">
        <v>607</v>
      </c>
      <c r="B1977" s="238">
        <v>1132231</v>
      </c>
      <c r="C1977" s="233">
        <v>1132231</v>
      </c>
      <c r="D1977">
        <v>113223</v>
      </c>
      <c r="E1977">
        <v>54.5</v>
      </c>
      <c r="G1977">
        <v>1</v>
      </c>
      <c r="H1977" s="238">
        <v>1</v>
      </c>
      <c r="I1977" t="s">
        <v>3042</v>
      </c>
      <c r="J1977" t="s">
        <v>607</v>
      </c>
      <c r="K1977">
        <v>0</v>
      </c>
      <c r="L1977">
        <v>0</v>
      </c>
      <c r="M1977" t="s">
        <v>2503</v>
      </c>
      <c r="N1977" t="s">
        <v>2608</v>
      </c>
    </row>
    <row r="1978" spans="1:14" hidden="1" x14ac:dyDescent="0.25">
      <c r="A1978" t="s">
        <v>607</v>
      </c>
      <c r="B1978" s="238">
        <v>1132232</v>
      </c>
      <c r="C1978" s="233">
        <v>1132232</v>
      </c>
      <c r="D1978">
        <v>113223</v>
      </c>
      <c r="E1978">
        <v>55.9</v>
      </c>
      <c r="G1978">
        <v>1</v>
      </c>
      <c r="H1978" s="238">
        <v>2</v>
      </c>
      <c r="I1978" t="s">
        <v>3042</v>
      </c>
      <c r="J1978" t="s">
        <v>607</v>
      </c>
      <c r="K1978">
        <v>0</v>
      </c>
      <c r="L1978">
        <v>0</v>
      </c>
      <c r="M1978" t="s">
        <v>2503</v>
      </c>
      <c r="N1978" t="s">
        <v>2608</v>
      </c>
    </row>
    <row r="1979" spans="1:14" hidden="1" x14ac:dyDescent="0.25">
      <c r="A1979" t="s">
        <v>607</v>
      </c>
      <c r="B1979" s="238">
        <v>1132233</v>
      </c>
      <c r="C1979" s="233">
        <v>1132233</v>
      </c>
      <c r="D1979">
        <v>113223</v>
      </c>
      <c r="E1979">
        <v>57.3</v>
      </c>
      <c r="G1979">
        <v>1</v>
      </c>
      <c r="H1979" s="238">
        <v>3</v>
      </c>
      <c r="I1979" t="s">
        <v>3042</v>
      </c>
      <c r="J1979" t="s">
        <v>607</v>
      </c>
      <c r="K1979">
        <v>0</v>
      </c>
      <c r="L1979">
        <v>0</v>
      </c>
      <c r="M1979" t="s">
        <v>2503</v>
      </c>
      <c r="N1979" t="s">
        <v>2608</v>
      </c>
    </row>
    <row r="1980" spans="1:14" hidden="1" x14ac:dyDescent="0.25">
      <c r="A1980" t="s">
        <v>607</v>
      </c>
      <c r="B1980" s="238">
        <v>1132234</v>
      </c>
      <c r="C1980" s="233">
        <v>1132234</v>
      </c>
      <c r="D1980">
        <v>113223</v>
      </c>
      <c r="E1980">
        <v>58.7</v>
      </c>
      <c r="G1980">
        <v>1</v>
      </c>
      <c r="H1980" s="238">
        <v>4</v>
      </c>
      <c r="I1980" t="s">
        <v>3042</v>
      </c>
      <c r="J1980" t="s">
        <v>607</v>
      </c>
      <c r="K1980">
        <v>0</v>
      </c>
      <c r="L1980">
        <v>0</v>
      </c>
      <c r="M1980" t="s">
        <v>2503</v>
      </c>
      <c r="N1980" t="s">
        <v>2608</v>
      </c>
    </row>
    <row r="1981" spans="1:14" hidden="1" x14ac:dyDescent="0.25">
      <c r="A1981" t="s">
        <v>607</v>
      </c>
      <c r="B1981" s="238">
        <v>1132235</v>
      </c>
      <c r="C1981" s="233">
        <v>1132235</v>
      </c>
      <c r="D1981">
        <v>113223</v>
      </c>
      <c r="E1981">
        <v>60.15</v>
      </c>
      <c r="G1981">
        <v>1</v>
      </c>
      <c r="H1981" s="238">
        <v>5</v>
      </c>
      <c r="I1981" t="s">
        <v>3042</v>
      </c>
      <c r="J1981" t="s">
        <v>607</v>
      </c>
      <c r="K1981">
        <v>0</v>
      </c>
      <c r="L1981">
        <v>0</v>
      </c>
      <c r="M1981" t="s">
        <v>2503</v>
      </c>
      <c r="N1981" t="s">
        <v>2608</v>
      </c>
    </row>
    <row r="1982" spans="1:14" hidden="1" x14ac:dyDescent="0.25">
      <c r="A1982" t="s">
        <v>607</v>
      </c>
      <c r="B1982" s="238">
        <v>1133081</v>
      </c>
      <c r="C1982" s="233">
        <v>1133081</v>
      </c>
      <c r="D1982">
        <v>113308</v>
      </c>
      <c r="E1982">
        <v>3.3</v>
      </c>
      <c r="G1982">
        <v>1</v>
      </c>
      <c r="H1982" s="238">
        <v>1</v>
      </c>
      <c r="I1982" t="s">
        <v>3043</v>
      </c>
      <c r="J1982" t="s">
        <v>607</v>
      </c>
      <c r="K1982">
        <v>0</v>
      </c>
      <c r="L1982">
        <v>0</v>
      </c>
      <c r="M1982" t="s">
        <v>2503</v>
      </c>
      <c r="N1982" t="s">
        <v>1991</v>
      </c>
    </row>
    <row r="1983" spans="1:14" hidden="1" x14ac:dyDescent="0.25">
      <c r="A1983" t="s">
        <v>607</v>
      </c>
      <c r="B1983" s="238">
        <v>1133082</v>
      </c>
      <c r="C1983" s="233">
        <v>1133082</v>
      </c>
      <c r="D1983">
        <v>113308</v>
      </c>
      <c r="E1983">
        <v>3.55</v>
      </c>
      <c r="G1983">
        <v>1</v>
      </c>
      <c r="H1983" s="238">
        <v>2</v>
      </c>
      <c r="I1983" t="s">
        <v>3043</v>
      </c>
      <c r="J1983" t="s">
        <v>607</v>
      </c>
      <c r="K1983">
        <v>0</v>
      </c>
      <c r="L1983">
        <v>0</v>
      </c>
      <c r="M1983" t="s">
        <v>2503</v>
      </c>
      <c r="N1983" t="s">
        <v>1991</v>
      </c>
    </row>
    <row r="1984" spans="1:14" hidden="1" x14ac:dyDescent="0.25">
      <c r="A1984" t="s">
        <v>607</v>
      </c>
      <c r="B1984" s="238">
        <v>1133083</v>
      </c>
      <c r="C1984" s="233">
        <v>1133083</v>
      </c>
      <c r="D1984">
        <v>113308</v>
      </c>
      <c r="E1984">
        <v>3.85</v>
      </c>
      <c r="G1984">
        <v>1</v>
      </c>
      <c r="H1984" s="238">
        <v>3</v>
      </c>
      <c r="I1984" t="s">
        <v>3043</v>
      </c>
      <c r="J1984" t="s">
        <v>607</v>
      </c>
      <c r="K1984">
        <v>0</v>
      </c>
      <c r="L1984">
        <v>0</v>
      </c>
      <c r="M1984" t="s">
        <v>2503</v>
      </c>
      <c r="N1984" t="s">
        <v>1991</v>
      </c>
    </row>
    <row r="1985" spans="1:14" hidden="1" x14ac:dyDescent="0.25">
      <c r="A1985" t="s">
        <v>607</v>
      </c>
      <c r="B1985" s="238">
        <v>1133084</v>
      </c>
      <c r="C1985" s="233">
        <v>1133084</v>
      </c>
      <c r="D1985">
        <v>113308</v>
      </c>
      <c r="E1985">
        <v>3.75</v>
      </c>
      <c r="G1985">
        <v>1</v>
      </c>
      <c r="H1985" s="238">
        <v>4</v>
      </c>
      <c r="I1985" t="s">
        <v>3043</v>
      </c>
      <c r="J1985" t="s">
        <v>607</v>
      </c>
      <c r="K1985">
        <v>0</v>
      </c>
      <c r="L1985">
        <v>0</v>
      </c>
      <c r="M1985" t="s">
        <v>2503</v>
      </c>
      <c r="N1985" t="s">
        <v>1991</v>
      </c>
    </row>
    <row r="1986" spans="1:14" hidden="1" x14ac:dyDescent="0.25">
      <c r="A1986" t="s">
        <v>607</v>
      </c>
      <c r="B1986" s="238">
        <v>1133085</v>
      </c>
      <c r="C1986" s="233">
        <v>1133085</v>
      </c>
      <c r="D1986">
        <v>113308</v>
      </c>
      <c r="E1986">
        <v>4.05</v>
      </c>
      <c r="G1986">
        <v>1</v>
      </c>
      <c r="H1986" s="238">
        <v>5</v>
      </c>
      <c r="I1986" t="s">
        <v>3043</v>
      </c>
      <c r="J1986" t="s">
        <v>607</v>
      </c>
      <c r="K1986">
        <v>0</v>
      </c>
      <c r="L1986">
        <v>0</v>
      </c>
      <c r="M1986" t="s">
        <v>2503</v>
      </c>
      <c r="N1986" t="s">
        <v>1991</v>
      </c>
    </row>
    <row r="1987" spans="1:14" hidden="1" x14ac:dyDescent="0.25">
      <c r="A1987" t="s">
        <v>404</v>
      </c>
      <c r="B1987" s="238">
        <v>1114381</v>
      </c>
      <c r="C1987" s="233">
        <v>1114381</v>
      </c>
      <c r="D1987">
        <v>111438</v>
      </c>
      <c r="F1987" t="s">
        <v>397</v>
      </c>
      <c r="G1987">
        <v>0</v>
      </c>
      <c r="H1987" s="238">
        <v>1</v>
      </c>
      <c r="I1987" t="s">
        <v>2656</v>
      </c>
      <c r="J1987" t="s">
        <v>404</v>
      </c>
      <c r="K1987">
        <v>0</v>
      </c>
      <c r="L1987">
        <v>0</v>
      </c>
      <c r="M1987" t="s">
        <v>1411</v>
      </c>
    </row>
    <row r="1988" spans="1:14" hidden="1" x14ac:dyDescent="0.25">
      <c r="A1988" t="s">
        <v>404</v>
      </c>
      <c r="B1988" s="238">
        <v>1114382</v>
      </c>
      <c r="C1988" s="233">
        <v>1114382</v>
      </c>
      <c r="D1988">
        <v>111438</v>
      </c>
      <c r="F1988" t="s">
        <v>397</v>
      </c>
      <c r="G1988">
        <v>0</v>
      </c>
      <c r="H1988" s="238">
        <v>2</v>
      </c>
      <c r="I1988" t="s">
        <v>2656</v>
      </c>
      <c r="J1988" t="s">
        <v>404</v>
      </c>
      <c r="K1988">
        <v>0</v>
      </c>
      <c r="L1988">
        <v>0</v>
      </c>
      <c r="M1988" t="s">
        <v>1411</v>
      </c>
    </row>
    <row r="1989" spans="1:14" hidden="1" x14ac:dyDescent="0.25">
      <c r="A1989" t="s">
        <v>404</v>
      </c>
      <c r="B1989" s="238">
        <v>1114383</v>
      </c>
      <c r="C1989" s="233">
        <v>1114383</v>
      </c>
      <c r="D1989">
        <v>111438</v>
      </c>
      <c r="F1989" t="s">
        <v>397</v>
      </c>
      <c r="G1989">
        <v>0</v>
      </c>
      <c r="H1989" s="238">
        <v>3</v>
      </c>
      <c r="I1989" t="s">
        <v>2656</v>
      </c>
      <c r="J1989" t="s">
        <v>404</v>
      </c>
      <c r="K1989">
        <v>0</v>
      </c>
      <c r="L1989">
        <v>0</v>
      </c>
      <c r="M1989" t="s">
        <v>1411</v>
      </c>
    </row>
    <row r="1990" spans="1:14" hidden="1" x14ac:dyDescent="0.25">
      <c r="A1990" t="s">
        <v>404</v>
      </c>
      <c r="B1990" s="238">
        <v>1114384</v>
      </c>
      <c r="C1990" s="233">
        <v>1114384</v>
      </c>
      <c r="D1990">
        <v>111438</v>
      </c>
      <c r="F1990" t="s">
        <v>397</v>
      </c>
      <c r="G1990">
        <v>0</v>
      </c>
      <c r="H1990" s="238">
        <v>4</v>
      </c>
      <c r="I1990" t="s">
        <v>2656</v>
      </c>
      <c r="J1990" t="s">
        <v>404</v>
      </c>
      <c r="K1990">
        <v>0</v>
      </c>
      <c r="L1990">
        <v>0</v>
      </c>
      <c r="M1990" t="s">
        <v>1411</v>
      </c>
    </row>
    <row r="1991" spans="1:14" hidden="1" x14ac:dyDescent="0.25">
      <c r="A1991" t="s">
        <v>404</v>
      </c>
      <c r="B1991" s="238">
        <v>1114385</v>
      </c>
      <c r="C1991" s="233">
        <v>1114385</v>
      </c>
      <c r="D1991">
        <v>111438</v>
      </c>
      <c r="F1991" t="s">
        <v>397</v>
      </c>
      <c r="G1991">
        <v>0</v>
      </c>
      <c r="H1991" s="238">
        <v>5</v>
      </c>
      <c r="I1991" t="s">
        <v>2656</v>
      </c>
      <c r="J1991" t="s">
        <v>404</v>
      </c>
      <c r="K1991">
        <v>0</v>
      </c>
      <c r="L1991">
        <v>0</v>
      </c>
      <c r="M1991" t="s">
        <v>1411</v>
      </c>
    </row>
    <row r="1992" spans="1:14" hidden="1" x14ac:dyDescent="0.25">
      <c r="A1992" t="s">
        <v>454</v>
      </c>
      <c r="B1992" s="238">
        <v>1111641</v>
      </c>
      <c r="C1992" s="233">
        <v>1111641</v>
      </c>
      <c r="D1992">
        <v>111164</v>
      </c>
      <c r="F1992" t="s">
        <v>397</v>
      </c>
      <c r="G1992">
        <v>0</v>
      </c>
      <c r="H1992" s="238">
        <v>1</v>
      </c>
      <c r="I1992" t="s">
        <v>1024</v>
      </c>
      <c r="J1992" t="s">
        <v>454</v>
      </c>
      <c r="K1992">
        <v>0</v>
      </c>
      <c r="L1992">
        <v>0</v>
      </c>
      <c r="M1992" t="s">
        <v>2571</v>
      </c>
      <c r="N1992" t="s">
        <v>2594</v>
      </c>
    </row>
    <row r="1993" spans="1:14" hidden="1" x14ac:dyDescent="0.25">
      <c r="A1993" t="s">
        <v>454</v>
      </c>
      <c r="B1993" s="238">
        <v>1111642</v>
      </c>
      <c r="C1993" s="233">
        <v>1111642</v>
      </c>
      <c r="D1993">
        <v>111164</v>
      </c>
      <c r="F1993" t="s">
        <v>397</v>
      </c>
      <c r="G1993">
        <v>0</v>
      </c>
      <c r="H1993" s="238">
        <v>2</v>
      </c>
      <c r="I1993" t="s">
        <v>1024</v>
      </c>
      <c r="J1993" t="s">
        <v>454</v>
      </c>
      <c r="K1993">
        <v>0</v>
      </c>
      <c r="L1993">
        <v>0</v>
      </c>
      <c r="M1993" t="s">
        <v>2571</v>
      </c>
      <c r="N1993" t="s">
        <v>2594</v>
      </c>
    </row>
    <row r="1994" spans="1:14" hidden="1" x14ac:dyDescent="0.25">
      <c r="A1994" t="s">
        <v>454</v>
      </c>
      <c r="B1994" s="238">
        <v>1111643</v>
      </c>
      <c r="C1994" s="233">
        <v>1111643</v>
      </c>
      <c r="D1994">
        <v>111164</v>
      </c>
      <c r="F1994" t="s">
        <v>397</v>
      </c>
      <c r="G1994">
        <v>0</v>
      </c>
      <c r="H1994" s="238">
        <v>3</v>
      </c>
      <c r="I1994" t="s">
        <v>1024</v>
      </c>
      <c r="J1994" t="s">
        <v>454</v>
      </c>
      <c r="K1994">
        <v>0</v>
      </c>
      <c r="L1994">
        <v>0</v>
      </c>
      <c r="M1994" t="s">
        <v>2571</v>
      </c>
      <c r="N1994" t="s">
        <v>2594</v>
      </c>
    </row>
    <row r="1995" spans="1:14" hidden="1" x14ac:dyDescent="0.25">
      <c r="A1995" t="s">
        <v>454</v>
      </c>
      <c r="B1995" s="238">
        <v>1111644</v>
      </c>
      <c r="C1995" s="233">
        <v>1111644</v>
      </c>
      <c r="D1995">
        <v>111164</v>
      </c>
      <c r="F1995" t="s">
        <v>397</v>
      </c>
      <c r="G1995">
        <v>0</v>
      </c>
      <c r="H1995" s="238">
        <v>4</v>
      </c>
      <c r="I1995" t="s">
        <v>1024</v>
      </c>
      <c r="J1995" t="s">
        <v>454</v>
      </c>
      <c r="K1995">
        <v>0</v>
      </c>
      <c r="L1995">
        <v>0</v>
      </c>
      <c r="M1995" t="s">
        <v>2571</v>
      </c>
      <c r="N1995" t="s">
        <v>2594</v>
      </c>
    </row>
    <row r="1996" spans="1:14" hidden="1" x14ac:dyDescent="0.25">
      <c r="A1996" t="s">
        <v>454</v>
      </c>
      <c r="B1996" s="238">
        <v>1111645</v>
      </c>
      <c r="C1996" s="233">
        <v>1111645</v>
      </c>
      <c r="D1996">
        <v>111164</v>
      </c>
      <c r="F1996" t="s">
        <v>397</v>
      </c>
      <c r="G1996">
        <v>0</v>
      </c>
      <c r="H1996" s="238">
        <v>5</v>
      </c>
      <c r="I1996" t="s">
        <v>1024</v>
      </c>
      <c r="J1996" t="s">
        <v>454</v>
      </c>
      <c r="K1996">
        <v>0</v>
      </c>
      <c r="L1996">
        <v>0</v>
      </c>
      <c r="M1996" t="s">
        <v>2571</v>
      </c>
      <c r="N1996" t="s">
        <v>2594</v>
      </c>
    </row>
    <row r="1997" spans="1:14" hidden="1" x14ac:dyDescent="0.25">
      <c r="A1997" t="s">
        <v>615</v>
      </c>
      <c r="B1997" s="238">
        <v>1132221</v>
      </c>
      <c r="C1997" s="233">
        <v>1132221</v>
      </c>
      <c r="D1997">
        <v>113222</v>
      </c>
      <c r="F1997" t="s">
        <v>397</v>
      </c>
      <c r="G1997">
        <v>0</v>
      </c>
      <c r="H1997" s="238">
        <v>1</v>
      </c>
      <c r="I1997" t="s">
        <v>3276</v>
      </c>
      <c r="J1997" t="s">
        <v>615</v>
      </c>
      <c r="K1997">
        <v>0</v>
      </c>
      <c r="L1997">
        <v>0</v>
      </c>
      <c r="M1997" t="s">
        <v>2503</v>
      </c>
      <c r="N1997" t="s">
        <v>2608</v>
      </c>
    </row>
    <row r="1998" spans="1:14" hidden="1" x14ac:dyDescent="0.25">
      <c r="A1998" t="s">
        <v>615</v>
      </c>
      <c r="B1998" s="238">
        <v>1132222</v>
      </c>
      <c r="C1998" s="233">
        <v>1132222</v>
      </c>
      <c r="D1998">
        <v>113222</v>
      </c>
      <c r="F1998" t="s">
        <v>397</v>
      </c>
      <c r="G1998">
        <v>0</v>
      </c>
      <c r="H1998" s="238">
        <v>2</v>
      </c>
      <c r="I1998" t="s">
        <v>3276</v>
      </c>
      <c r="J1998" t="s">
        <v>615</v>
      </c>
      <c r="K1998">
        <v>0</v>
      </c>
      <c r="L1998">
        <v>0</v>
      </c>
      <c r="M1998" t="s">
        <v>2503</v>
      </c>
      <c r="N1998" t="s">
        <v>2608</v>
      </c>
    </row>
    <row r="1999" spans="1:14" hidden="1" x14ac:dyDescent="0.25">
      <c r="A1999" t="s">
        <v>615</v>
      </c>
      <c r="B1999" s="238">
        <v>1132223</v>
      </c>
      <c r="C1999" s="233">
        <v>1132223</v>
      </c>
      <c r="D1999">
        <v>113222</v>
      </c>
      <c r="F1999" t="s">
        <v>397</v>
      </c>
      <c r="G1999">
        <v>0</v>
      </c>
      <c r="H1999" s="238">
        <v>3</v>
      </c>
      <c r="I1999" t="s">
        <v>3276</v>
      </c>
      <c r="J1999" t="s">
        <v>615</v>
      </c>
      <c r="K1999">
        <v>0</v>
      </c>
      <c r="L1999">
        <v>0</v>
      </c>
      <c r="M1999" t="s">
        <v>2503</v>
      </c>
      <c r="N1999" t="s">
        <v>2608</v>
      </c>
    </row>
    <row r="2000" spans="1:14" hidden="1" x14ac:dyDescent="0.25">
      <c r="A2000" t="s">
        <v>615</v>
      </c>
      <c r="B2000" s="238">
        <v>1132224</v>
      </c>
      <c r="C2000" s="233">
        <v>1132224</v>
      </c>
      <c r="D2000">
        <v>113222</v>
      </c>
      <c r="F2000" t="s">
        <v>397</v>
      </c>
      <c r="G2000">
        <v>0</v>
      </c>
      <c r="H2000" s="238">
        <v>4</v>
      </c>
      <c r="I2000" t="s">
        <v>3276</v>
      </c>
      <c r="J2000" t="s">
        <v>615</v>
      </c>
      <c r="K2000">
        <v>0</v>
      </c>
      <c r="L2000">
        <v>0</v>
      </c>
      <c r="M2000" t="s">
        <v>2503</v>
      </c>
      <c r="N2000" t="s">
        <v>2608</v>
      </c>
    </row>
    <row r="2001" spans="1:14" hidden="1" x14ac:dyDescent="0.25">
      <c r="A2001" t="s">
        <v>615</v>
      </c>
      <c r="B2001" s="238">
        <v>1132225</v>
      </c>
      <c r="C2001" s="233">
        <v>1132225</v>
      </c>
      <c r="D2001">
        <v>113222</v>
      </c>
      <c r="F2001" t="s">
        <v>397</v>
      </c>
      <c r="G2001">
        <v>0</v>
      </c>
      <c r="H2001" s="238">
        <v>5</v>
      </c>
      <c r="I2001" t="s">
        <v>3276</v>
      </c>
      <c r="J2001" t="s">
        <v>615</v>
      </c>
      <c r="K2001">
        <v>0</v>
      </c>
      <c r="L2001">
        <v>0</v>
      </c>
      <c r="M2001" t="s">
        <v>2503</v>
      </c>
      <c r="N2001" t="s">
        <v>2608</v>
      </c>
    </row>
    <row r="2002" spans="1:14" hidden="1" x14ac:dyDescent="0.25">
      <c r="A2002" t="s">
        <v>432</v>
      </c>
      <c r="B2002" s="238">
        <v>1147091</v>
      </c>
      <c r="C2002" s="233">
        <v>1147091</v>
      </c>
      <c r="D2002">
        <v>114709</v>
      </c>
      <c r="E2002">
        <v>1375</v>
      </c>
      <c r="G2002">
        <v>1</v>
      </c>
      <c r="H2002" s="238">
        <v>1</v>
      </c>
      <c r="I2002" t="s">
        <v>916</v>
      </c>
      <c r="J2002" t="s">
        <v>432</v>
      </c>
      <c r="K2002">
        <v>0</v>
      </c>
      <c r="L2002">
        <v>0</v>
      </c>
      <c r="M2002" t="s">
        <v>2543</v>
      </c>
      <c r="N2002" t="s">
        <v>2647</v>
      </c>
    </row>
    <row r="2003" spans="1:14" hidden="1" x14ac:dyDescent="0.25">
      <c r="A2003" t="s">
        <v>432</v>
      </c>
      <c r="B2003" s="238">
        <v>1147092</v>
      </c>
      <c r="C2003" s="233">
        <v>1147092</v>
      </c>
      <c r="D2003">
        <v>114709</v>
      </c>
      <c r="E2003">
        <v>1545</v>
      </c>
      <c r="G2003">
        <v>1</v>
      </c>
      <c r="H2003" s="238">
        <v>2</v>
      </c>
      <c r="I2003" t="s">
        <v>916</v>
      </c>
      <c r="J2003" t="s">
        <v>432</v>
      </c>
      <c r="K2003">
        <v>0</v>
      </c>
      <c r="L2003">
        <v>0</v>
      </c>
      <c r="M2003" t="s">
        <v>2543</v>
      </c>
      <c r="N2003" t="s">
        <v>2647</v>
      </c>
    </row>
    <row r="2004" spans="1:14" hidden="1" x14ac:dyDescent="0.25">
      <c r="A2004" t="s">
        <v>432</v>
      </c>
      <c r="B2004" s="238">
        <v>1147093</v>
      </c>
      <c r="C2004" s="233">
        <v>1147093</v>
      </c>
      <c r="D2004">
        <v>114709</v>
      </c>
      <c r="E2004">
        <v>1695</v>
      </c>
      <c r="G2004">
        <v>1</v>
      </c>
      <c r="H2004" s="238">
        <v>3</v>
      </c>
      <c r="I2004" t="s">
        <v>916</v>
      </c>
      <c r="J2004" t="s">
        <v>432</v>
      </c>
      <c r="K2004">
        <v>0</v>
      </c>
      <c r="L2004">
        <v>0</v>
      </c>
      <c r="M2004" t="s">
        <v>2543</v>
      </c>
      <c r="N2004" t="s">
        <v>2647</v>
      </c>
    </row>
    <row r="2005" spans="1:14" hidden="1" x14ac:dyDescent="0.25">
      <c r="A2005" t="s">
        <v>432</v>
      </c>
      <c r="B2005" s="238">
        <v>1147094</v>
      </c>
      <c r="C2005" s="233">
        <v>1147094</v>
      </c>
      <c r="D2005">
        <v>114709</v>
      </c>
      <c r="E2005">
        <v>1625</v>
      </c>
      <c r="G2005">
        <v>1</v>
      </c>
      <c r="H2005" s="238">
        <v>4</v>
      </c>
      <c r="I2005" t="s">
        <v>916</v>
      </c>
      <c r="J2005" t="s">
        <v>432</v>
      </c>
      <c r="K2005">
        <v>0</v>
      </c>
      <c r="L2005">
        <v>0</v>
      </c>
      <c r="M2005" t="s">
        <v>2543</v>
      </c>
      <c r="N2005" t="s">
        <v>2647</v>
      </c>
    </row>
    <row r="2006" spans="1:14" hidden="1" x14ac:dyDescent="0.25">
      <c r="A2006" t="s">
        <v>432</v>
      </c>
      <c r="B2006" s="238">
        <v>1147095</v>
      </c>
      <c r="C2006" s="233">
        <v>1147095</v>
      </c>
      <c r="D2006">
        <v>114709</v>
      </c>
      <c r="E2006">
        <v>1780</v>
      </c>
      <c r="G2006">
        <v>1</v>
      </c>
      <c r="H2006" s="238">
        <v>5</v>
      </c>
      <c r="I2006" t="s">
        <v>916</v>
      </c>
      <c r="J2006" t="s">
        <v>432</v>
      </c>
      <c r="K2006">
        <v>0</v>
      </c>
      <c r="L2006">
        <v>0</v>
      </c>
      <c r="M2006" t="s">
        <v>2543</v>
      </c>
      <c r="N2006" t="s">
        <v>2647</v>
      </c>
    </row>
    <row r="2007" spans="1:14" hidden="1" x14ac:dyDescent="0.25">
      <c r="A2007" t="s">
        <v>432</v>
      </c>
      <c r="B2007" s="238">
        <v>1147101</v>
      </c>
      <c r="C2007" s="233">
        <v>1147101</v>
      </c>
      <c r="D2007">
        <v>114710</v>
      </c>
      <c r="F2007" t="s">
        <v>397</v>
      </c>
      <c r="G2007">
        <v>0</v>
      </c>
      <c r="H2007" s="238">
        <v>1</v>
      </c>
      <c r="I2007" t="s">
        <v>918</v>
      </c>
      <c r="J2007" t="s">
        <v>432</v>
      </c>
      <c r="K2007">
        <v>0</v>
      </c>
      <c r="L2007">
        <v>0</v>
      </c>
      <c r="M2007" t="s">
        <v>2543</v>
      </c>
      <c r="N2007" t="s">
        <v>2647</v>
      </c>
    </row>
    <row r="2008" spans="1:14" hidden="1" x14ac:dyDescent="0.25">
      <c r="A2008" t="s">
        <v>432</v>
      </c>
      <c r="B2008" s="238">
        <v>1147102</v>
      </c>
      <c r="C2008" s="233">
        <v>1147102</v>
      </c>
      <c r="D2008">
        <v>114710</v>
      </c>
      <c r="F2008" t="s">
        <v>397</v>
      </c>
      <c r="G2008">
        <v>0</v>
      </c>
      <c r="H2008" s="238">
        <v>2</v>
      </c>
      <c r="I2008" t="s">
        <v>918</v>
      </c>
      <c r="J2008" t="s">
        <v>432</v>
      </c>
      <c r="K2008">
        <v>0</v>
      </c>
      <c r="L2008">
        <v>0</v>
      </c>
      <c r="M2008" t="s">
        <v>2543</v>
      </c>
      <c r="N2008" t="s">
        <v>2647</v>
      </c>
    </row>
    <row r="2009" spans="1:14" hidden="1" x14ac:dyDescent="0.25">
      <c r="A2009" t="s">
        <v>432</v>
      </c>
      <c r="B2009" s="238">
        <v>1147103</v>
      </c>
      <c r="C2009" s="233">
        <v>1147103</v>
      </c>
      <c r="D2009">
        <v>114710</v>
      </c>
      <c r="F2009" t="s">
        <v>397</v>
      </c>
      <c r="G2009">
        <v>0</v>
      </c>
      <c r="H2009" s="238">
        <v>3</v>
      </c>
      <c r="I2009" t="s">
        <v>918</v>
      </c>
      <c r="J2009" t="s">
        <v>432</v>
      </c>
      <c r="K2009">
        <v>0</v>
      </c>
      <c r="L2009">
        <v>0</v>
      </c>
      <c r="M2009" t="s">
        <v>2543</v>
      </c>
      <c r="N2009" t="s">
        <v>2647</v>
      </c>
    </row>
    <row r="2010" spans="1:14" hidden="1" x14ac:dyDescent="0.25">
      <c r="A2010" t="s">
        <v>432</v>
      </c>
      <c r="B2010" s="238">
        <v>1147104</v>
      </c>
      <c r="C2010" s="233">
        <v>1147104</v>
      </c>
      <c r="D2010">
        <v>114710</v>
      </c>
      <c r="F2010" t="s">
        <v>397</v>
      </c>
      <c r="G2010">
        <v>0</v>
      </c>
      <c r="H2010" s="238">
        <v>4</v>
      </c>
      <c r="I2010" t="s">
        <v>918</v>
      </c>
      <c r="J2010" t="s">
        <v>432</v>
      </c>
      <c r="K2010">
        <v>0</v>
      </c>
      <c r="L2010">
        <v>0</v>
      </c>
      <c r="M2010" t="s">
        <v>2543</v>
      </c>
      <c r="N2010" t="s">
        <v>2647</v>
      </c>
    </row>
    <row r="2011" spans="1:14" hidden="1" x14ac:dyDescent="0.25">
      <c r="A2011" t="s">
        <v>432</v>
      </c>
      <c r="B2011" s="238">
        <v>1147105</v>
      </c>
      <c r="C2011" s="233">
        <v>1147105</v>
      </c>
      <c r="D2011">
        <v>114710</v>
      </c>
      <c r="F2011" t="s">
        <v>397</v>
      </c>
      <c r="G2011">
        <v>0</v>
      </c>
      <c r="H2011" s="238">
        <v>5</v>
      </c>
      <c r="I2011" t="s">
        <v>918</v>
      </c>
      <c r="J2011" t="s">
        <v>432</v>
      </c>
      <c r="K2011">
        <v>0</v>
      </c>
      <c r="L2011">
        <v>0</v>
      </c>
      <c r="M2011" t="s">
        <v>2543</v>
      </c>
      <c r="N2011" t="s">
        <v>2647</v>
      </c>
    </row>
    <row r="2012" spans="1:14" hidden="1" x14ac:dyDescent="0.25">
      <c r="A2012" t="s">
        <v>432</v>
      </c>
      <c r="B2012" s="238">
        <v>1147151</v>
      </c>
      <c r="C2012" s="233">
        <v>1147151</v>
      </c>
      <c r="D2012">
        <v>114715</v>
      </c>
      <c r="E2012">
        <v>1160</v>
      </c>
      <c r="G2012">
        <v>1</v>
      </c>
      <c r="H2012" s="238">
        <v>1</v>
      </c>
      <c r="I2012" t="s">
        <v>927</v>
      </c>
      <c r="J2012" t="s">
        <v>432</v>
      </c>
      <c r="K2012">
        <v>0</v>
      </c>
      <c r="L2012">
        <v>0</v>
      </c>
      <c r="M2012" t="s">
        <v>2543</v>
      </c>
      <c r="N2012" t="s">
        <v>2647</v>
      </c>
    </row>
    <row r="2013" spans="1:14" hidden="1" x14ac:dyDescent="0.25">
      <c r="A2013" t="s">
        <v>432</v>
      </c>
      <c r="B2013" s="238">
        <v>1147152</v>
      </c>
      <c r="C2013" s="233">
        <v>1147152</v>
      </c>
      <c r="D2013">
        <v>114715</v>
      </c>
      <c r="E2013">
        <v>1320</v>
      </c>
      <c r="G2013">
        <v>1</v>
      </c>
      <c r="H2013" s="238">
        <v>2</v>
      </c>
      <c r="I2013" t="s">
        <v>927</v>
      </c>
      <c r="J2013" t="s">
        <v>432</v>
      </c>
      <c r="K2013">
        <v>0</v>
      </c>
      <c r="L2013">
        <v>0</v>
      </c>
      <c r="M2013" t="s">
        <v>2543</v>
      </c>
      <c r="N2013" t="s">
        <v>2647</v>
      </c>
    </row>
    <row r="2014" spans="1:14" hidden="1" x14ac:dyDescent="0.25">
      <c r="A2014" t="s">
        <v>432</v>
      </c>
      <c r="B2014" s="238">
        <v>1147153</v>
      </c>
      <c r="C2014" s="233">
        <v>1147153</v>
      </c>
      <c r="D2014">
        <v>114715</v>
      </c>
      <c r="E2014">
        <v>1465</v>
      </c>
      <c r="G2014">
        <v>1</v>
      </c>
      <c r="H2014" s="238">
        <v>3</v>
      </c>
      <c r="I2014" t="s">
        <v>927</v>
      </c>
      <c r="J2014" t="s">
        <v>432</v>
      </c>
      <c r="K2014">
        <v>0</v>
      </c>
      <c r="L2014">
        <v>0</v>
      </c>
      <c r="M2014" t="s">
        <v>2543</v>
      </c>
      <c r="N2014" t="s">
        <v>2647</v>
      </c>
    </row>
    <row r="2015" spans="1:14" hidden="1" x14ac:dyDescent="0.25">
      <c r="A2015" t="s">
        <v>432</v>
      </c>
      <c r="B2015" s="238">
        <v>1147154</v>
      </c>
      <c r="C2015" s="233">
        <v>1147154</v>
      </c>
      <c r="D2015">
        <v>114715</v>
      </c>
      <c r="E2015">
        <v>1390</v>
      </c>
      <c r="G2015">
        <v>1</v>
      </c>
      <c r="H2015" s="238">
        <v>4</v>
      </c>
      <c r="I2015" t="s">
        <v>927</v>
      </c>
      <c r="J2015" t="s">
        <v>432</v>
      </c>
      <c r="K2015">
        <v>0</v>
      </c>
      <c r="L2015">
        <v>0</v>
      </c>
      <c r="M2015" t="s">
        <v>2543</v>
      </c>
      <c r="N2015" t="s">
        <v>2647</v>
      </c>
    </row>
    <row r="2016" spans="1:14" hidden="1" x14ac:dyDescent="0.25">
      <c r="A2016" t="s">
        <v>432</v>
      </c>
      <c r="B2016" s="238">
        <v>1147155</v>
      </c>
      <c r="C2016" s="233">
        <v>1147155</v>
      </c>
      <c r="D2016">
        <v>114715</v>
      </c>
      <c r="E2016">
        <v>1540</v>
      </c>
      <c r="G2016">
        <v>1</v>
      </c>
      <c r="H2016" s="238">
        <v>5</v>
      </c>
      <c r="I2016" t="s">
        <v>927</v>
      </c>
      <c r="J2016" t="s">
        <v>432</v>
      </c>
      <c r="K2016">
        <v>0</v>
      </c>
      <c r="L2016">
        <v>0</v>
      </c>
      <c r="M2016" t="s">
        <v>2543</v>
      </c>
      <c r="N2016" t="s">
        <v>2647</v>
      </c>
    </row>
    <row r="2017" spans="1:14" hidden="1" x14ac:dyDescent="0.25">
      <c r="A2017" t="s">
        <v>432</v>
      </c>
      <c r="B2017" s="238">
        <v>1147161</v>
      </c>
      <c r="C2017" s="233">
        <v>1147161</v>
      </c>
      <c r="D2017">
        <v>114716</v>
      </c>
      <c r="F2017" t="s">
        <v>397</v>
      </c>
      <c r="G2017">
        <v>0</v>
      </c>
      <c r="H2017" s="238">
        <v>1</v>
      </c>
      <c r="I2017" t="s">
        <v>929</v>
      </c>
      <c r="J2017" t="s">
        <v>432</v>
      </c>
      <c r="K2017">
        <v>0</v>
      </c>
      <c r="L2017">
        <v>0</v>
      </c>
      <c r="M2017" t="s">
        <v>2543</v>
      </c>
      <c r="N2017" t="s">
        <v>2647</v>
      </c>
    </row>
    <row r="2018" spans="1:14" hidden="1" x14ac:dyDescent="0.25">
      <c r="A2018" t="s">
        <v>432</v>
      </c>
      <c r="B2018" s="238">
        <v>1147162</v>
      </c>
      <c r="C2018" s="233">
        <v>1147162</v>
      </c>
      <c r="D2018">
        <v>114716</v>
      </c>
      <c r="F2018" t="s">
        <v>397</v>
      </c>
      <c r="G2018">
        <v>0</v>
      </c>
      <c r="H2018" s="238">
        <v>2</v>
      </c>
      <c r="I2018" t="s">
        <v>929</v>
      </c>
      <c r="J2018" t="s">
        <v>432</v>
      </c>
      <c r="K2018">
        <v>0</v>
      </c>
      <c r="L2018">
        <v>0</v>
      </c>
      <c r="M2018" t="s">
        <v>2543</v>
      </c>
      <c r="N2018" t="s">
        <v>2647</v>
      </c>
    </row>
    <row r="2019" spans="1:14" hidden="1" x14ac:dyDescent="0.25">
      <c r="A2019" t="s">
        <v>432</v>
      </c>
      <c r="B2019" s="238">
        <v>1147163</v>
      </c>
      <c r="C2019" s="233">
        <v>1147163</v>
      </c>
      <c r="D2019">
        <v>114716</v>
      </c>
      <c r="F2019" t="s">
        <v>397</v>
      </c>
      <c r="G2019">
        <v>0</v>
      </c>
      <c r="H2019" s="238">
        <v>3</v>
      </c>
      <c r="I2019" t="s">
        <v>929</v>
      </c>
      <c r="J2019" t="s">
        <v>432</v>
      </c>
      <c r="K2019">
        <v>0</v>
      </c>
      <c r="L2019">
        <v>0</v>
      </c>
      <c r="M2019" t="s">
        <v>2543</v>
      </c>
      <c r="N2019" t="s">
        <v>2647</v>
      </c>
    </row>
    <row r="2020" spans="1:14" hidden="1" x14ac:dyDescent="0.25">
      <c r="A2020" t="s">
        <v>432</v>
      </c>
      <c r="B2020" s="238">
        <v>1147164</v>
      </c>
      <c r="C2020" s="233">
        <v>1147164</v>
      </c>
      <c r="D2020">
        <v>114716</v>
      </c>
      <c r="F2020" t="s">
        <v>397</v>
      </c>
      <c r="G2020">
        <v>0</v>
      </c>
      <c r="H2020" s="238">
        <v>4</v>
      </c>
      <c r="I2020" t="s">
        <v>929</v>
      </c>
      <c r="J2020" t="s">
        <v>432</v>
      </c>
      <c r="K2020">
        <v>0</v>
      </c>
      <c r="L2020">
        <v>0</v>
      </c>
      <c r="M2020" t="s">
        <v>2543</v>
      </c>
      <c r="N2020" t="s">
        <v>2647</v>
      </c>
    </row>
    <row r="2021" spans="1:14" hidden="1" x14ac:dyDescent="0.25">
      <c r="A2021" t="s">
        <v>432</v>
      </c>
      <c r="B2021" s="238">
        <v>1147165</v>
      </c>
      <c r="C2021" s="233">
        <v>1147165</v>
      </c>
      <c r="D2021">
        <v>114716</v>
      </c>
      <c r="F2021" t="s">
        <v>397</v>
      </c>
      <c r="G2021">
        <v>0</v>
      </c>
      <c r="H2021" s="238">
        <v>5</v>
      </c>
      <c r="I2021" t="s">
        <v>929</v>
      </c>
      <c r="J2021" t="s">
        <v>432</v>
      </c>
      <c r="K2021">
        <v>0</v>
      </c>
      <c r="L2021">
        <v>0</v>
      </c>
      <c r="M2021" t="s">
        <v>2543</v>
      </c>
      <c r="N2021" t="s">
        <v>2647</v>
      </c>
    </row>
    <row r="2022" spans="1:14" hidden="1" x14ac:dyDescent="0.25">
      <c r="A2022" t="s">
        <v>432</v>
      </c>
      <c r="B2022" s="238">
        <v>1147081</v>
      </c>
      <c r="C2022" s="233">
        <v>1147081</v>
      </c>
      <c r="D2022">
        <v>114708</v>
      </c>
      <c r="F2022" t="s">
        <v>397</v>
      </c>
      <c r="G2022">
        <v>0</v>
      </c>
      <c r="H2022" s="238">
        <v>1</v>
      </c>
      <c r="I2022" t="s">
        <v>2648</v>
      </c>
      <c r="J2022" t="s">
        <v>432</v>
      </c>
      <c r="K2022">
        <v>0</v>
      </c>
      <c r="L2022">
        <v>0</v>
      </c>
      <c r="M2022" t="s">
        <v>2543</v>
      </c>
      <c r="N2022" t="s">
        <v>2647</v>
      </c>
    </row>
    <row r="2023" spans="1:14" hidden="1" x14ac:dyDescent="0.25">
      <c r="A2023" t="s">
        <v>432</v>
      </c>
      <c r="B2023" s="238">
        <v>1147082</v>
      </c>
      <c r="C2023" s="233">
        <v>1147082</v>
      </c>
      <c r="D2023">
        <v>114708</v>
      </c>
      <c r="F2023" t="s">
        <v>397</v>
      </c>
      <c r="G2023">
        <v>0</v>
      </c>
      <c r="H2023" s="238">
        <v>2</v>
      </c>
      <c r="I2023" t="s">
        <v>2648</v>
      </c>
      <c r="J2023" t="s">
        <v>432</v>
      </c>
      <c r="K2023">
        <v>0</v>
      </c>
      <c r="L2023">
        <v>0</v>
      </c>
      <c r="M2023" t="s">
        <v>2543</v>
      </c>
      <c r="N2023" t="s">
        <v>2647</v>
      </c>
    </row>
    <row r="2024" spans="1:14" hidden="1" x14ac:dyDescent="0.25">
      <c r="A2024" t="s">
        <v>432</v>
      </c>
      <c r="B2024" s="238">
        <v>1147083</v>
      </c>
      <c r="C2024" s="233">
        <v>1147083</v>
      </c>
      <c r="D2024">
        <v>114708</v>
      </c>
      <c r="F2024" t="s">
        <v>397</v>
      </c>
      <c r="G2024">
        <v>0</v>
      </c>
      <c r="H2024" s="238">
        <v>3</v>
      </c>
      <c r="I2024" t="s">
        <v>2648</v>
      </c>
      <c r="J2024" t="s">
        <v>432</v>
      </c>
      <c r="K2024">
        <v>0</v>
      </c>
      <c r="L2024">
        <v>0</v>
      </c>
      <c r="M2024" t="s">
        <v>2543</v>
      </c>
      <c r="N2024" t="s">
        <v>2647</v>
      </c>
    </row>
    <row r="2025" spans="1:14" hidden="1" x14ac:dyDescent="0.25">
      <c r="A2025" t="s">
        <v>432</v>
      </c>
      <c r="B2025" s="238">
        <v>1147084</v>
      </c>
      <c r="C2025" s="233">
        <v>1147084</v>
      </c>
      <c r="D2025">
        <v>114708</v>
      </c>
      <c r="F2025" t="s">
        <v>397</v>
      </c>
      <c r="G2025">
        <v>0</v>
      </c>
      <c r="H2025" s="238">
        <v>4</v>
      </c>
      <c r="I2025" t="s">
        <v>2648</v>
      </c>
      <c r="J2025" t="s">
        <v>432</v>
      </c>
      <c r="K2025">
        <v>0</v>
      </c>
      <c r="L2025">
        <v>0</v>
      </c>
      <c r="M2025" t="s">
        <v>2543</v>
      </c>
      <c r="N2025" t="s">
        <v>2647</v>
      </c>
    </row>
    <row r="2026" spans="1:14" hidden="1" x14ac:dyDescent="0.25">
      <c r="A2026" t="s">
        <v>432</v>
      </c>
      <c r="B2026" s="238">
        <v>1147085</v>
      </c>
      <c r="C2026" s="233">
        <v>1147085</v>
      </c>
      <c r="D2026">
        <v>114708</v>
      </c>
      <c r="F2026" t="s">
        <v>397</v>
      </c>
      <c r="G2026">
        <v>0</v>
      </c>
      <c r="H2026" s="238">
        <v>5</v>
      </c>
      <c r="I2026" t="s">
        <v>2648</v>
      </c>
      <c r="J2026" t="s">
        <v>432</v>
      </c>
      <c r="K2026">
        <v>0</v>
      </c>
      <c r="L2026">
        <v>0</v>
      </c>
      <c r="M2026" t="s">
        <v>2543</v>
      </c>
      <c r="N2026" t="s">
        <v>2647</v>
      </c>
    </row>
    <row r="2027" spans="1:14" hidden="1" x14ac:dyDescent="0.25">
      <c r="A2027" t="s">
        <v>432</v>
      </c>
      <c r="B2027" s="238">
        <v>1147071</v>
      </c>
      <c r="C2027" s="233">
        <v>1147071</v>
      </c>
      <c r="D2027">
        <v>114707</v>
      </c>
      <c r="E2027">
        <v>1055</v>
      </c>
      <c r="G2027">
        <v>1</v>
      </c>
      <c r="H2027" s="238">
        <v>1</v>
      </c>
      <c r="I2027" t="s">
        <v>2649</v>
      </c>
      <c r="J2027" t="s">
        <v>432</v>
      </c>
      <c r="K2027">
        <v>0</v>
      </c>
      <c r="L2027">
        <v>0</v>
      </c>
      <c r="M2027" t="s">
        <v>2543</v>
      </c>
      <c r="N2027" t="s">
        <v>2647</v>
      </c>
    </row>
    <row r="2028" spans="1:14" hidden="1" x14ac:dyDescent="0.25">
      <c r="A2028" t="s">
        <v>432</v>
      </c>
      <c r="B2028" s="238">
        <v>1147072</v>
      </c>
      <c r="C2028" s="233">
        <v>1147072</v>
      </c>
      <c r="D2028">
        <v>114707</v>
      </c>
      <c r="E2028">
        <v>1165</v>
      </c>
      <c r="G2028">
        <v>1</v>
      </c>
      <c r="H2028" s="238">
        <v>2</v>
      </c>
      <c r="I2028" t="s">
        <v>2649</v>
      </c>
      <c r="J2028" t="s">
        <v>432</v>
      </c>
      <c r="K2028">
        <v>0</v>
      </c>
      <c r="L2028">
        <v>0</v>
      </c>
      <c r="M2028" t="s">
        <v>2543</v>
      </c>
      <c r="N2028" t="s">
        <v>2647</v>
      </c>
    </row>
    <row r="2029" spans="1:14" hidden="1" x14ac:dyDescent="0.25">
      <c r="A2029" t="s">
        <v>432</v>
      </c>
      <c r="B2029" s="238">
        <v>1147073</v>
      </c>
      <c r="C2029" s="233">
        <v>1147073</v>
      </c>
      <c r="D2029">
        <v>114707</v>
      </c>
      <c r="E2029">
        <v>1250</v>
      </c>
      <c r="G2029">
        <v>1</v>
      </c>
      <c r="H2029" s="238">
        <v>3</v>
      </c>
      <c r="I2029" t="s">
        <v>2649</v>
      </c>
      <c r="J2029" t="s">
        <v>432</v>
      </c>
      <c r="K2029">
        <v>0</v>
      </c>
      <c r="L2029">
        <v>0</v>
      </c>
      <c r="M2029" t="s">
        <v>2543</v>
      </c>
      <c r="N2029" t="s">
        <v>2647</v>
      </c>
    </row>
    <row r="2030" spans="1:14" hidden="1" x14ac:dyDescent="0.25">
      <c r="A2030" t="s">
        <v>432</v>
      </c>
      <c r="B2030" s="238">
        <v>1147074</v>
      </c>
      <c r="C2030" s="233">
        <v>1147074</v>
      </c>
      <c r="D2030">
        <v>114707</v>
      </c>
      <c r="E2030">
        <v>1225</v>
      </c>
      <c r="G2030">
        <v>1</v>
      </c>
      <c r="H2030" s="238">
        <v>4</v>
      </c>
      <c r="I2030" t="s">
        <v>2649</v>
      </c>
      <c r="J2030" t="s">
        <v>432</v>
      </c>
      <c r="K2030">
        <v>0</v>
      </c>
      <c r="L2030">
        <v>0</v>
      </c>
      <c r="M2030" t="s">
        <v>2543</v>
      </c>
      <c r="N2030" t="s">
        <v>2647</v>
      </c>
    </row>
    <row r="2031" spans="1:14" hidden="1" x14ac:dyDescent="0.25">
      <c r="A2031" t="s">
        <v>432</v>
      </c>
      <c r="B2031" s="238">
        <v>1147075</v>
      </c>
      <c r="C2031" s="233">
        <v>1147075</v>
      </c>
      <c r="D2031">
        <v>114707</v>
      </c>
      <c r="E2031">
        <v>1315</v>
      </c>
      <c r="G2031">
        <v>1</v>
      </c>
      <c r="H2031" s="238">
        <v>5</v>
      </c>
      <c r="I2031" t="s">
        <v>2649</v>
      </c>
      <c r="J2031" t="s">
        <v>432</v>
      </c>
      <c r="K2031">
        <v>0</v>
      </c>
      <c r="L2031">
        <v>0</v>
      </c>
      <c r="M2031" t="s">
        <v>2543</v>
      </c>
      <c r="N2031" t="s">
        <v>2647</v>
      </c>
    </row>
    <row r="2032" spans="1:14" hidden="1" x14ac:dyDescent="0.25">
      <c r="A2032" t="s">
        <v>432</v>
      </c>
      <c r="B2032" s="238">
        <v>1164531</v>
      </c>
      <c r="C2032" s="233">
        <v>1164531</v>
      </c>
      <c r="D2032">
        <v>116453</v>
      </c>
      <c r="E2032">
        <v>1470</v>
      </c>
      <c r="G2032">
        <v>1</v>
      </c>
      <c r="H2032" s="238">
        <v>1</v>
      </c>
      <c r="I2032" t="s">
        <v>3281</v>
      </c>
      <c r="J2032" t="s">
        <v>432</v>
      </c>
      <c r="K2032">
        <v>0</v>
      </c>
      <c r="L2032">
        <v>0</v>
      </c>
      <c r="M2032" t="s">
        <v>2543</v>
      </c>
      <c r="N2032" t="s">
        <v>2647</v>
      </c>
    </row>
    <row r="2033" spans="1:14" hidden="1" x14ac:dyDescent="0.25">
      <c r="A2033" t="s">
        <v>432</v>
      </c>
      <c r="B2033" s="238">
        <v>1164532</v>
      </c>
      <c r="C2033" s="233">
        <v>1164532</v>
      </c>
      <c r="D2033">
        <v>116453</v>
      </c>
      <c r="E2033">
        <v>1595</v>
      </c>
      <c r="G2033">
        <v>1</v>
      </c>
      <c r="H2033" s="238">
        <v>2</v>
      </c>
      <c r="I2033" t="s">
        <v>3281</v>
      </c>
      <c r="J2033" t="s">
        <v>432</v>
      </c>
      <c r="K2033">
        <v>0</v>
      </c>
      <c r="L2033">
        <v>0</v>
      </c>
      <c r="M2033" t="s">
        <v>2543</v>
      </c>
      <c r="N2033" t="s">
        <v>2647</v>
      </c>
    </row>
    <row r="2034" spans="1:14" hidden="1" x14ac:dyDescent="0.25">
      <c r="A2034" t="s">
        <v>432</v>
      </c>
      <c r="B2034" s="238">
        <v>1164533</v>
      </c>
      <c r="C2034" s="233">
        <v>1164533</v>
      </c>
      <c r="D2034">
        <v>116453</v>
      </c>
      <c r="E2034">
        <v>1660</v>
      </c>
      <c r="G2034">
        <v>1</v>
      </c>
      <c r="H2034" s="238">
        <v>3</v>
      </c>
      <c r="I2034" t="s">
        <v>3281</v>
      </c>
      <c r="J2034" t="s">
        <v>432</v>
      </c>
      <c r="K2034">
        <v>0</v>
      </c>
      <c r="L2034">
        <v>0</v>
      </c>
      <c r="M2034" t="s">
        <v>2543</v>
      </c>
      <c r="N2034" t="s">
        <v>2647</v>
      </c>
    </row>
    <row r="2035" spans="1:14" hidden="1" x14ac:dyDescent="0.25">
      <c r="A2035" t="s">
        <v>432</v>
      </c>
      <c r="B2035" s="238">
        <v>1164534</v>
      </c>
      <c r="C2035" s="233">
        <v>1164534</v>
      </c>
      <c r="D2035">
        <v>116453</v>
      </c>
      <c r="E2035">
        <v>1675</v>
      </c>
      <c r="G2035">
        <v>1</v>
      </c>
      <c r="H2035" s="238">
        <v>4</v>
      </c>
      <c r="I2035" t="s">
        <v>3281</v>
      </c>
      <c r="J2035" t="s">
        <v>432</v>
      </c>
      <c r="K2035">
        <v>0</v>
      </c>
      <c r="L2035">
        <v>0</v>
      </c>
      <c r="M2035" t="s">
        <v>2543</v>
      </c>
      <c r="N2035" t="s">
        <v>2647</v>
      </c>
    </row>
    <row r="2036" spans="1:14" hidden="1" x14ac:dyDescent="0.25">
      <c r="A2036" t="s">
        <v>432</v>
      </c>
      <c r="B2036" s="238">
        <v>1164535</v>
      </c>
      <c r="C2036" s="233">
        <v>1164535</v>
      </c>
      <c r="D2036">
        <v>116453</v>
      </c>
      <c r="E2036">
        <v>1745</v>
      </c>
      <c r="G2036">
        <v>1</v>
      </c>
      <c r="H2036" s="238">
        <v>5</v>
      </c>
      <c r="I2036" t="s">
        <v>3281</v>
      </c>
      <c r="J2036" t="s">
        <v>432</v>
      </c>
      <c r="K2036">
        <v>0</v>
      </c>
      <c r="L2036">
        <v>0</v>
      </c>
      <c r="M2036" t="s">
        <v>2543</v>
      </c>
      <c r="N2036" t="s">
        <v>2647</v>
      </c>
    </row>
    <row r="2037" spans="1:14" hidden="1" x14ac:dyDescent="0.25">
      <c r="A2037" t="s">
        <v>432</v>
      </c>
      <c r="B2037" s="238">
        <v>1164541</v>
      </c>
      <c r="C2037" s="233">
        <v>1164541</v>
      </c>
      <c r="D2037">
        <v>116454</v>
      </c>
      <c r="F2037" t="s">
        <v>397</v>
      </c>
      <c r="G2037">
        <v>0</v>
      </c>
      <c r="H2037" s="238">
        <v>1</v>
      </c>
      <c r="I2037" t="s">
        <v>3384</v>
      </c>
      <c r="J2037" t="s">
        <v>432</v>
      </c>
      <c r="K2037">
        <v>0</v>
      </c>
      <c r="L2037">
        <v>0</v>
      </c>
      <c r="M2037" t="s">
        <v>2543</v>
      </c>
      <c r="N2037" t="s">
        <v>2647</v>
      </c>
    </row>
    <row r="2038" spans="1:14" hidden="1" x14ac:dyDescent="0.25">
      <c r="A2038" t="s">
        <v>432</v>
      </c>
      <c r="B2038" s="238">
        <v>1164542</v>
      </c>
      <c r="C2038" s="233">
        <v>1164542</v>
      </c>
      <c r="D2038">
        <v>116454</v>
      </c>
      <c r="F2038" t="s">
        <v>397</v>
      </c>
      <c r="G2038">
        <v>0</v>
      </c>
      <c r="H2038" s="238">
        <v>2</v>
      </c>
      <c r="I2038" t="s">
        <v>3384</v>
      </c>
      <c r="J2038" t="s">
        <v>432</v>
      </c>
      <c r="K2038">
        <v>0</v>
      </c>
      <c r="L2038">
        <v>0</v>
      </c>
      <c r="M2038" t="s">
        <v>2543</v>
      </c>
      <c r="N2038" t="s">
        <v>2647</v>
      </c>
    </row>
    <row r="2039" spans="1:14" hidden="1" x14ac:dyDescent="0.25">
      <c r="A2039" t="s">
        <v>432</v>
      </c>
      <c r="B2039" s="238">
        <v>1164543</v>
      </c>
      <c r="C2039" s="233">
        <v>1164543</v>
      </c>
      <c r="D2039">
        <v>116454</v>
      </c>
      <c r="F2039" t="s">
        <v>397</v>
      </c>
      <c r="G2039">
        <v>0</v>
      </c>
      <c r="H2039" s="238">
        <v>3</v>
      </c>
      <c r="I2039" t="s">
        <v>3384</v>
      </c>
      <c r="J2039" t="s">
        <v>432</v>
      </c>
      <c r="K2039">
        <v>0</v>
      </c>
      <c r="L2039">
        <v>0</v>
      </c>
      <c r="M2039" t="s">
        <v>2543</v>
      </c>
      <c r="N2039" t="s">
        <v>2647</v>
      </c>
    </row>
    <row r="2040" spans="1:14" hidden="1" x14ac:dyDescent="0.25">
      <c r="A2040" t="s">
        <v>432</v>
      </c>
      <c r="B2040" s="238">
        <v>1164544</v>
      </c>
      <c r="C2040" s="233">
        <v>1164544</v>
      </c>
      <c r="D2040">
        <v>116454</v>
      </c>
      <c r="F2040" t="s">
        <v>397</v>
      </c>
      <c r="G2040">
        <v>0</v>
      </c>
      <c r="H2040" s="238">
        <v>4</v>
      </c>
      <c r="I2040" t="s">
        <v>3384</v>
      </c>
      <c r="J2040" t="s">
        <v>432</v>
      </c>
      <c r="K2040">
        <v>0</v>
      </c>
      <c r="L2040">
        <v>0</v>
      </c>
      <c r="M2040" t="s">
        <v>2543</v>
      </c>
      <c r="N2040" t="s">
        <v>2647</v>
      </c>
    </row>
    <row r="2041" spans="1:14" hidden="1" x14ac:dyDescent="0.25">
      <c r="A2041" t="s">
        <v>432</v>
      </c>
      <c r="B2041" s="238">
        <v>1164545</v>
      </c>
      <c r="C2041" s="233">
        <v>1164545</v>
      </c>
      <c r="D2041">
        <v>116454</v>
      </c>
      <c r="F2041" t="s">
        <v>397</v>
      </c>
      <c r="G2041">
        <v>0</v>
      </c>
      <c r="H2041" s="238">
        <v>5</v>
      </c>
      <c r="I2041" t="s">
        <v>3384</v>
      </c>
      <c r="J2041" t="s">
        <v>432</v>
      </c>
      <c r="K2041">
        <v>0</v>
      </c>
      <c r="L2041">
        <v>0</v>
      </c>
      <c r="M2041" t="s">
        <v>2543</v>
      </c>
      <c r="N2041" t="s">
        <v>2647</v>
      </c>
    </row>
    <row r="2042" spans="1:14" hidden="1" x14ac:dyDescent="0.25">
      <c r="A2042" t="s">
        <v>407</v>
      </c>
      <c r="B2042" s="238">
        <v>1122701</v>
      </c>
      <c r="C2042" s="238" t="s">
        <v>3385</v>
      </c>
      <c r="D2042">
        <v>112270</v>
      </c>
      <c r="F2042" t="s">
        <v>1404</v>
      </c>
      <c r="G2042">
        <v>0</v>
      </c>
      <c r="H2042" s="238">
        <v>1</v>
      </c>
      <c r="I2042" t="s">
        <v>1492</v>
      </c>
      <c r="J2042" t="s">
        <v>407</v>
      </c>
      <c r="K2042">
        <v>0</v>
      </c>
      <c r="L2042">
        <v>0</v>
      </c>
      <c r="M2042" t="s">
        <v>2605</v>
      </c>
    </row>
    <row r="2043" spans="1:14" hidden="1" x14ac:dyDescent="0.25">
      <c r="A2043" t="s">
        <v>407</v>
      </c>
      <c r="B2043" s="238">
        <v>1122702</v>
      </c>
      <c r="C2043" s="238" t="s">
        <v>3386</v>
      </c>
      <c r="D2043">
        <v>112270</v>
      </c>
      <c r="F2043" t="s">
        <v>1404</v>
      </c>
      <c r="G2043">
        <v>0</v>
      </c>
      <c r="H2043" s="238">
        <v>2</v>
      </c>
      <c r="I2043" t="s">
        <v>1492</v>
      </c>
      <c r="J2043" t="s">
        <v>407</v>
      </c>
      <c r="K2043">
        <v>0</v>
      </c>
      <c r="L2043">
        <v>0</v>
      </c>
      <c r="M2043" t="s">
        <v>2605</v>
      </c>
    </row>
    <row r="2044" spans="1:14" hidden="1" x14ac:dyDescent="0.25">
      <c r="A2044" t="s">
        <v>407</v>
      </c>
      <c r="B2044" s="238">
        <v>1122703</v>
      </c>
      <c r="C2044" s="238" t="s">
        <v>3387</v>
      </c>
      <c r="D2044">
        <v>112270</v>
      </c>
      <c r="F2044" t="s">
        <v>1404</v>
      </c>
      <c r="G2044">
        <v>0</v>
      </c>
      <c r="H2044" s="238">
        <v>3</v>
      </c>
      <c r="I2044" t="s">
        <v>1492</v>
      </c>
      <c r="J2044" t="s">
        <v>407</v>
      </c>
      <c r="K2044">
        <v>0</v>
      </c>
      <c r="L2044">
        <v>0</v>
      </c>
      <c r="M2044" t="s">
        <v>2605</v>
      </c>
    </row>
    <row r="2045" spans="1:14" hidden="1" x14ac:dyDescent="0.25">
      <c r="A2045" t="s">
        <v>407</v>
      </c>
      <c r="B2045" s="238">
        <v>1122704</v>
      </c>
      <c r="C2045" s="238" t="s">
        <v>3388</v>
      </c>
      <c r="D2045">
        <v>112270</v>
      </c>
      <c r="F2045" t="s">
        <v>1404</v>
      </c>
      <c r="G2045">
        <v>0</v>
      </c>
      <c r="H2045" s="238">
        <v>4</v>
      </c>
      <c r="I2045" t="s">
        <v>1492</v>
      </c>
      <c r="J2045" t="s">
        <v>407</v>
      </c>
      <c r="K2045">
        <v>0</v>
      </c>
      <c r="L2045">
        <v>0</v>
      </c>
      <c r="M2045" t="s">
        <v>2605</v>
      </c>
    </row>
    <row r="2046" spans="1:14" hidden="1" x14ac:dyDescent="0.25">
      <c r="A2046" t="s">
        <v>407</v>
      </c>
      <c r="B2046" s="238">
        <v>1122705</v>
      </c>
      <c r="C2046" s="238" t="s">
        <v>3389</v>
      </c>
      <c r="D2046">
        <v>112270</v>
      </c>
      <c r="F2046" t="s">
        <v>1404</v>
      </c>
      <c r="G2046">
        <v>0</v>
      </c>
      <c r="H2046" s="238">
        <v>5</v>
      </c>
      <c r="I2046" t="s">
        <v>1492</v>
      </c>
      <c r="J2046" t="s">
        <v>407</v>
      </c>
      <c r="K2046">
        <v>0</v>
      </c>
      <c r="L2046">
        <v>0</v>
      </c>
      <c r="M2046" t="s">
        <v>2605</v>
      </c>
    </row>
    <row r="2047" spans="1:14" hidden="1" x14ac:dyDescent="0.25">
      <c r="A2047" t="s">
        <v>607</v>
      </c>
      <c r="B2047" s="238">
        <v>24011131101</v>
      </c>
      <c r="C2047" s="233"/>
      <c r="D2047">
        <v>113110</v>
      </c>
      <c r="E2047">
        <v>3.7</v>
      </c>
      <c r="G2047">
        <v>0</v>
      </c>
      <c r="H2047" s="238">
        <v>1</v>
      </c>
      <c r="I2047" t="s">
        <v>3044</v>
      </c>
      <c r="J2047" t="s">
        <v>607</v>
      </c>
      <c r="K2047">
        <v>2401</v>
      </c>
      <c r="L2047">
        <v>0</v>
      </c>
      <c r="M2047" t="s">
        <v>2503</v>
      </c>
      <c r="N2047" t="s">
        <v>2082</v>
      </c>
    </row>
    <row r="2048" spans="1:14" hidden="1" x14ac:dyDescent="0.25">
      <c r="A2048" t="s">
        <v>607</v>
      </c>
      <c r="B2048" s="238">
        <v>24011131102</v>
      </c>
      <c r="C2048" s="233"/>
      <c r="D2048">
        <v>113110</v>
      </c>
      <c r="E2048">
        <v>4.6500000000000004</v>
      </c>
      <c r="G2048">
        <v>0</v>
      </c>
      <c r="H2048" s="238">
        <v>2</v>
      </c>
      <c r="I2048" t="s">
        <v>3045</v>
      </c>
      <c r="J2048" t="s">
        <v>607</v>
      </c>
      <c r="K2048">
        <v>2401</v>
      </c>
      <c r="L2048">
        <v>0</v>
      </c>
      <c r="M2048" t="s">
        <v>2503</v>
      </c>
      <c r="N2048" t="s">
        <v>2082</v>
      </c>
    </row>
    <row r="2049" spans="1:14" hidden="1" x14ac:dyDescent="0.25">
      <c r="A2049" t="s">
        <v>607</v>
      </c>
      <c r="B2049" s="238">
        <v>24011131103</v>
      </c>
      <c r="C2049" s="233"/>
      <c r="D2049">
        <v>113110</v>
      </c>
      <c r="E2049">
        <v>6.1</v>
      </c>
      <c r="G2049">
        <v>0</v>
      </c>
      <c r="H2049" s="238">
        <v>3</v>
      </c>
      <c r="I2049" t="s">
        <v>3046</v>
      </c>
      <c r="J2049" t="s">
        <v>607</v>
      </c>
      <c r="K2049">
        <v>2401</v>
      </c>
      <c r="L2049">
        <v>0</v>
      </c>
      <c r="M2049" t="s">
        <v>2503</v>
      </c>
      <c r="N2049" t="s">
        <v>2082</v>
      </c>
    </row>
    <row r="2050" spans="1:14" hidden="1" x14ac:dyDescent="0.25">
      <c r="A2050" t="s">
        <v>607</v>
      </c>
      <c r="B2050" s="238">
        <v>24011131104</v>
      </c>
      <c r="C2050" s="233"/>
      <c r="D2050">
        <v>113110</v>
      </c>
      <c r="E2050">
        <v>4.9000000000000004</v>
      </c>
      <c r="G2050">
        <v>0</v>
      </c>
      <c r="H2050" s="238">
        <v>4</v>
      </c>
      <c r="I2050" t="s">
        <v>3047</v>
      </c>
      <c r="J2050" t="s">
        <v>607</v>
      </c>
      <c r="K2050">
        <v>2401</v>
      </c>
      <c r="L2050">
        <v>0</v>
      </c>
      <c r="M2050" t="s">
        <v>2503</v>
      </c>
      <c r="N2050" t="s">
        <v>2082</v>
      </c>
    </row>
    <row r="2051" spans="1:14" hidden="1" x14ac:dyDescent="0.25">
      <c r="A2051" t="s">
        <v>607</v>
      </c>
      <c r="B2051" s="238">
        <v>24011131105</v>
      </c>
      <c r="C2051" s="233"/>
      <c r="D2051">
        <v>113110</v>
      </c>
      <c r="E2051">
        <v>6.45</v>
      </c>
      <c r="G2051">
        <v>0</v>
      </c>
      <c r="H2051" s="238">
        <v>5</v>
      </c>
      <c r="I2051" t="s">
        <v>3048</v>
      </c>
      <c r="J2051" t="s">
        <v>607</v>
      </c>
      <c r="K2051">
        <v>2401</v>
      </c>
      <c r="L2051">
        <v>0</v>
      </c>
      <c r="M2051" t="s">
        <v>2503</v>
      </c>
      <c r="N2051" t="s">
        <v>2082</v>
      </c>
    </row>
    <row r="2052" spans="1:14" hidden="1" x14ac:dyDescent="0.25">
      <c r="A2052" t="s">
        <v>607</v>
      </c>
      <c r="B2052" s="238">
        <v>1131101</v>
      </c>
      <c r="C2052" s="233">
        <v>1131101</v>
      </c>
      <c r="D2052">
        <v>113110</v>
      </c>
      <c r="E2052">
        <v>13.75</v>
      </c>
      <c r="G2052">
        <v>1</v>
      </c>
      <c r="H2052" s="238">
        <v>1</v>
      </c>
      <c r="I2052" t="s">
        <v>619</v>
      </c>
      <c r="J2052" t="s">
        <v>607</v>
      </c>
      <c r="K2052">
        <v>0</v>
      </c>
      <c r="L2052">
        <v>0</v>
      </c>
      <c r="M2052" t="s">
        <v>2503</v>
      </c>
      <c r="N2052" t="s">
        <v>2082</v>
      </c>
    </row>
    <row r="2053" spans="1:14" hidden="1" x14ac:dyDescent="0.25">
      <c r="A2053" t="s">
        <v>607</v>
      </c>
      <c r="B2053" s="238">
        <v>1131102</v>
      </c>
      <c r="C2053" s="233">
        <v>1131102</v>
      </c>
      <c r="D2053">
        <v>113110</v>
      </c>
      <c r="E2053">
        <v>14.5</v>
      </c>
      <c r="G2053">
        <v>1</v>
      </c>
      <c r="H2053" s="238">
        <v>2</v>
      </c>
      <c r="I2053" t="s">
        <v>619</v>
      </c>
      <c r="J2053" t="s">
        <v>607</v>
      </c>
      <c r="K2053">
        <v>0</v>
      </c>
      <c r="L2053">
        <v>0</v>
      </c>
      <c r="M2053" t="s">
        <v>2503</v>
      </c>
      <c r="N2053" t="s">
        <v>2082</v>
      </c>
    </row>
    <row r="2054" spans="1:14" hidden="1" x14ac:dyDescent="0.25">
      <c r="A2054" t="s">
        <v>607</v>
      </c>
      <c r="B2054" s="238">
        <v>1131103</v>
      </c>
      <c r="C2054" s="233">
        <v>1131103</v>
      </c>
      <c r="D2054">
        <v>113110</v>
      </c>
      <c r="E2054">
        <v>14.95</v>
      </c>
      <c r="G2054">
        <v>1</v>
      </c>
      <c r="H2054" s="238">
        <v>3</v>
      </c>
      <c r="I2054" t="s">
        <v>619</v>
      </c>
      <c r="J2054" t="s">
        <v>607</v>
      </c>
      <c r="K2054">
        <v>0</v>
      </c>
      <c r="L2054">
        <v>0</v>
      </c>
      <c r="M2054" t="s">
        <v>2503</v>
      </c>
      <c r="N2054" t="s">
        <v>2082</v>
      </c>
    </row>
    <row r="2055" spans="1:14" hidden="1" x14ac:dyDescent="0.25">
      <c r="A2055" t="s">
        <v>607</v>
      </c>
      <c r="B2055" s="238">
        <v>1131104</v>
      </c>
      <c r="C2055" s="233">
        <v>1131104</v>
      </c>
      <c r="D2055">
        <v>113110</v>
      </c>
      <c r="E2055">
        <v>15.25</v>
      </c>
      <c r="G2055">
        <v>1</v>
      </c>
      <c r="H2055" s="238">
        <v>4</v>
      </c>
      <c r="I2055" t="s">
        <v>619</v>
      </c>
      <c r="J2055" t="s">
        <v>607</v>
      </c>
      <c r="K2055">
        <v>0</v>
      </c>
      <c r="L2055">
        <v>0</v>
      </c>
      <c r="M2055" t="s">
        <v>2503</v>
      </c>
      <c r="N2055" t="s">
        <v>2082</v>
      </c>
    </row>
    <row r="2056" spans="1:14" hidden="1" x14ac:dyDescent="0.25">
      <c r="A2056" t="s">
        <v>607</v>
      </c>
      <c r="B2056" s="238">
        <v>1131105</v>
      </c>
      <c r="C2056" s="233">
        <v>1131105</v>
      </c>
      <c r="D2056">
        <v>113110</v>
      </c>
      <c r="E2056">
        <v>15.7</v>
      </c>
      <c r="G2056">
        <v>1</v>
      </c>
      <c r="H2056" s="238">
        <v>5</v>
      </c>
      <c r="I2056" t="s">
        <v>619</v>
      </c>
      <c r="J2056" t="s">
        <v>607</v>
      </c>
      <c r="K2056">
        <v>0</v>
      </c>
      <c r="L2056">
        <v>0</v>
      </c>
      <c r="M2056" t="s">
        <v>2503</v>
      </c>
      <c r="N2056" t="s">
        <v>2082</v>
      </c>
    </row>
    <row r="2057" spans="1:14" hidden="1" x14ac:dyDescent="0.25">
      <c r="A2057" t="s">
        <v>607</v>
      </c>
      <c r="B2057" s="238">
        <v>1131131</v>
      </c>
      <c r="C2057" s="238" t="s">
        <v>3390</v>
      </c>
      <c r="D2057">
        <v>113113</v>
      </c>
      <c r="E2057">
        <v>17.5</v>
      </c>
      <c r="G2057">
        <v>1</v>
      </c>
      <c r="H2057" s="238">
        <v>1</v>
      </c>
      <c r="I2057" t="s">
        <v>2650</v>
      </c>
      <c r="J2057" t="s">
        <v>607</v>
      </c>
      <c r="K2057">
        <v>0</v>
      </c>
      <c r="L2057">
        <v>0</v>
      </c>
      <c r="M2057" t="s">
        <v>2503</v>
      </c>
      <c r="N2057" t="s">
        <v>2082</v>
      </c>
    </row>
    <row r="2058" spans="1:14" hidden="1" x14ac:dyDescent="0.25">
      <c r="A2058" t="s">
        <v>607</v>
      </c>
      <c r="B2058" s="238">
        <v>1131132</v>
      </c>
      <c r="C2058" s="238" t="s">
        <v>3391</v>
      </c>
      <c r="D2058">
        <v>113113</v>
      </c>
      <c r="E2058">
        <v>18.3</v>
      </c>
      <c r="G2058">
        <v>1</v>
      </c>
      <c r="H2058" s="238">
        <v>2</v>
      </c>
      <c r="I2058" t="s">
        <v>2650</v>
      </c>
      <c r="J2058" t="s">
        <v>607</v>
      </c>
      <c r="K2058">
        <v>0</v>
      </c>
      <c r="L2058">
        <v>0</v>
      </c>
      <c r="M2058" t="s">
        <v>2503</v>
      </c>
      <c r="N2058" t="s">
        <v>2082</v>
      </c>
    </row>
    <row r="2059" spans="1:14" hidden="1" x14ac:dyDescent="0.25">
      <c r="A2059" t="s">
        <v>607</v>
      </c>
      <c r="B2059" s="238">
        <v>1131133</v>
      </c>
      <c r="C2059" s="238" t="s">
        <v>3392</v>
      </c>
      <c r="D2059">
        <v>113113</v>
      </c>
      <c r="E2059">
        <v>19.350000000000001</v>
      </c>
      <c r="G2059">
        <v>1</v>
      </c>
      <c r="H2059" s="238">
        <v>3</v>
      </c>
      <c r="I2059" t="s">
        <v>2650</v>
      </c>
      <c r="J2059" t="s">
        <v>607</v>
      </c>
      <c r="K2059">
        <v>0</v>
      </c>
      <c r="L2059">
        <v>0</v>
      </c>
      <c r="M2059" t="s">
        <v>2503</v>
      </c>
      <c r="N2059" t="s">
        <v>2082</v>
      </c>
    </row>
    <row r="2060" spans="1:14" hidden="1" x14ac:dyDescent="0.25">
      <c r="A2060" t="s">
        <v>607</v>
      </c>
      <c r="B2060" s="238">
        <v>1131134</v>
      </c>
      <c r="C2060" s="238" t="s">
        <v>3393</v>
      </c>
      <c r="D2060">
        <v>113113</v>
      </c>
      <c r="E2060">
        <v>19.3</v>
      </c>
      <c r="G2060">
        <v>1</v>
      </c>
      <c r="H2060" s="238">
        <v>4</v>
      </c>
      <c r="I2060" t="s">
        <v>2650</v>
      </c>
      <c r="J2060" t="s">
        <v>607</v>
      </c>
      <c r="K2060">
        <v>0</v>
      </c>
      <c r="L2060">
        <v>0</v>
      </c>
      <c r="M2060" t="s">
        <v>2503</v>
      </c>
      <c r="N2060" t="s">
        <v>2082</v>
      </c>
    </row>
    <row r="2061" spans="1:14" hidden="1" x14ac:dyDescent="0.25">
      <c r="A2061" t="s">
        <v>607</v>
      </c>
      <c r="B2061" s="238">
        <v>1131135</v>
      </c>
      <c r="C2061" s="238" t="s">
        <v>3394</v>
      </c>
      <c r="D2061">
        <v>113113</v>
      </c>
      <c r="E2061">
        <v>20.399999999999999</v>
      </c>
      <c r="G2061">
        <v>1</v>
      </c>
      <c r="H2061" s="238">
        <v>5</v>
      </c>
      <c r="I2061" t="s">
        <v>2650</v>
      </c>
      <c r="J2061" t="s">
        <v>607</v>
      </c>
      <c r="K2061">
        <v>0</v>
      </c>
      <c r="L2061">
        <v>0</v>
      </c>
      <c r="M2061" t="s">
        <v>2503</v>
      </c>
      <c r="N2061" t="s">
        <v>2082</v>
      </c>
    </row>
    <row r="2062" spans="1:14" hidden="1" x14ac:dyDescent="0.25">
      <c r="A2062" t="s">
        <v>607</v>
      </c>
      <c r="B2062" s="238">
        <v>42081141811</v>
      </c>
      <c r="C2062" s="233"/>
      <c r="D2062">
        <v>114181</v>
      </c>
      <c r="E2062">
        <v>1.82</v>
      </c>
      <c r="G2062">
        <v>0</v>
      </c>
      <c r="H2062" s="238">
        <v>1</v>
      </c>
      <c r="I2062" t="s">
        <v>114</v>
      </c>
      <c r="J2062" t="s">
        <v>607</v>
      </c>
      <c r="K2062">
        <v>4208</v>
      </c>
      <c r="L2062">
        <v>0</v>
      </c>
      <c r="M2062" t="s">
        <v>2552</v>
      </c>
      <c r="N2062" t="s">
        <v>2107</v>
      </c>
    </row>
    <row r="2063" spans="1:14" hidden="1" x14ac:dyDescent="0.25">
      <c r="A2063" t="s">
        <v>607</v>
      </c>
      <c r="B2063" s="238">
        <v>42081141812</v>
      </c>
      <c r="C2063" s="233"/>
      <c r="D2063">
        <v>114181</v>
      </c>
      <c r="E2063">
        <v>1.82</v>
      </c>
      <c r="G2063">
        <v>0</v>
      </c>
      <c r="H2063" s="238">
        <v>2</v>
      </c>
      <c r="I2063" t="s">
        <v>114</v>
      </c>
      <c r="J2063" t="s">
        <v>607</v>
      </c>
      <c r="K2063">
        <v>4208</v>
      </c>
      <c r="L2063">
        <v>0</v>
      </c>
      <c r="M2063" t="s">
        <v>2552</v>
      </c>
      <c r="N2063" t="s">
        <v>2107</v>
      </c>
    </row>
    <row r="2064" spans="1:14" hidden="1" x14ac:dyDescent="0.25">
      <c r="A2064" t="s">
        <v>607</v>
      </c>
      <c r="B2064" s="238">
        <v>42081141813</v>
      </c>
      <c r="C2064" s="233"/>
      <c r="D2064">
        <v>114181</v>
      </c>
      <c r="E2064">
        <v>1.82</v>
      </c>
      <c r="G2064">
        <v>0</v>
      </c>
      <c r="H2064" s="238">
        <v>3</v>
      </c>
      <c r="I2064" t="s">
        <v>114</v>
      </c>
      <c r="J2064" t="s">
        <v>607</v>
      </c>
      <c r="K2064">
        <v>4208</v>
      </c>
      <c r="L2064">
        <v>0</v>
      </c>
      <c r="M2064" t="s">
        <v>2552</v>
      </c>
      <c r="N2064" t="s">
        <v>2107</v>
      </c>
    </row>
    <row r="2065" spans="1:14" hidden="1" x14ac:dyDescent="0.25">
      <c r="A2065" t="s">
        <v>607</v>
      </c>
      <c r="B2065" s="238">
        <v>42081141814</v>
      </c>
      <c r="C2065" s="233"/>
      <c r="D2065">
        <v>114181</v>
      </c>
      <c r="E2065">
        <v>1.82</v>
      </c>
      <c r="G2065">
        <v>0</v>
      </c>
      <c r="H2065" s="238">
        <v>4</v>
      </c>
      <c r="I2065" t="s">
        <v>114</v>
      </c>
      <c r="J2065" t="s">
        <v>607</v>
      </c>
      <c r="K2065">
        <v>4208</v>
      </c>
      <c r="L2065">
        <v>0</v>
      </c>
      <c r="M2065" t="s">
        <v>2552</v>
      </c>
      <c r="N2065" t="s">
        <v>2107</v>
      </c>
    </row>
    <row r="2066" spans="1:14" hidden="1" x14ac:dyDescent="0.25">
      <c r="A2066" t="s">
        <v>607</v>
      </c>
      <c r="B2066" s="238">
        <v>42081141815</v>
      </c>
      <c r="C2066" s="233"/>
      <c r="D2066">
        <v>114181</v>
      </c>
      <c r="E2066">
        <v>1.82</v>
      </c>
      <c r="G2066">
        <v>0</v>
      </c>
      <c r="H2066" s="238">
        <v>5</v>
      </c>
      <c r="I2066" t="s">
        <v>114</v>
      </c>
      <c r="J2066" t="s">
        <v>607</v>
      </c>
      <c r="K2066">
        <v>4208</v>
      </c>
      <c r="L2066">
        <v>0</v>
      </c>
      <c r="M2066" t="s">
        <v>2552</v>
      </c>
      <c r="N2066" t="s">
        <v>2107</v>
      </c>
    </row>
    <row r="2067" spans="1:14" hidden="1" x14ac:dyDescent="0.25">
      <c r="A2067" t="s">
        <v>607</v>
      </c>
      <c r="B2067" s="238">
        <v>1141811</v>
      </c>
      <c r="C2067" s="233">
        <v>1141811</v>
      </c>
      <c r="D2067">
        <v>114181</v>
      </c>
      <c r="E2067">
        <v>4.5999999999999996</v>
      </c>
      <c r="G2067">
        <v>1</v>
      </c>
      <c r="H2067" s="238">
        <v>1</v>
      </c>
      <c r="I2067" t="s">
        <v>113</v>
      </c>
      <c r="J2067" t="s">
        <v>607</v>
      </c>
      <c r="K2067">
        <v>0</v>
      </c>
      <c r="L2067">
        <v>0</v>
      </c>
      <c r="M2067" t="s">
        <v>2552</v>
      </c>
      <c r="N2067" t="s">
        <v>2107</v>
      </c>
    </row>
    <row r="2068" spans="1:14" hidden="1" x14ac:dyDescent="0.25">
      <c r="A2068" t="s">
        <v>607</v>
      </c>
      <c r="B2068" s="238">
        <v>1141812</v>
      </c>
      <c r="C2068" s="233">
        <v>1141812</v>
      </c>
      <c r="D2068">
        <v>114181</v>
      </c>
      <c r="E2068">
        <v>5.4</v>
      </c>
      <c r="G2068">
        <v>1</v>
      </c>
      <c r="H2068" s="238">
        <v>2</v>
      </c>
      <c r="I2068" t="s">
        <v>113</v>
      </c>
      <c r="J2068" t="s">
        <v>607</v>
      </c>
      <c r="K2068">
        <v>0</v>
      </c>
      <c r="L2068">
        <v>0</v>
      </c>
      <c r="M2068" t="s">
        <v>2552</v>
      </c>
      <c r="N2068" t="s">
        <v>2107</v>
      </c>
    </row>
    <row r="2069" spans="1:14" hidden="1" x14ac:dyDescent="0.25">
      <c r="A2069" t="s">
        <v>607</v>
      </c>
      <c r="B2069" s="238">
        <v>1141813</v>
      </c>
      <c r="C2069" s="233">
        <v>1141813</v>
      </c>
      <c r="D2069">
        <v>114181</v>
      </c>
      <c r="E2069">
        <v>6.5</v>
      </c>
      <c r="G2069">
        <v>1</v>
      </c>
      <c r="H2069" s="238">
        <v>3</v>
      </c>
      <c r="I2069" t="s">
        <v>113</v>
      </c>
      <c r="J2069" t="s">
        <v>607</v>
      </c>
      <c r="K2069">
        <v>0</v>
      </c>
      <c r="L2069">
        <v>0</v>
      </c>
      <c r="M2069" t="s">
        <v>2552</v>
      </c>
      <c r="N2069" t="s">
        <v>2107</v>
      </c>
    </row>
    <row r="2070" spans="1:14" hidden="1" x14ac:dyDescent="0.25">
      <c r="A2070" t="s">
        <v>607</v>
      </c>
      <c r="B2070" s="238">
        <v>1141814</v>
      </c>
      <c r="C2070" s="233">
        <v>1141814</v>
      </c>
      <c r="D2070">
        <v>114181</v>
      </c>
      <c r="E2070">
        <v>5.7</v>
      </c>
      <c r="G2070">
        <v>1</v>
      </c>
      <c r="H2070" s="238">
        <v>4</v>
      </c>
      <c r="I2070" t="s">
        <v>113</v>
      </c>
      <c r="J2070" t="s">
        <v>607</v>
      </c>
      <c r="K2070">
        <v>0</v>
      </c>
      <c r="L2070">
        <v>0</v>
      </c>
      <c r="M2070" t="s">
        <v>2552</v>
      </c>
      <c r="N2070" t="s">
        <v>2107</v>
      </c>
    </row>
    <row r="2071" spans="1:14" hidden="1" x14ac:dyDescent="0.25">
      <c r="A2071" t="s">
        <v>607</v>
      </c>
      <c r="B2071" s="238">
        <v>1141815</v>
      </c>
      <c r="C2071" s="233">
        <v>1141815</v>
      </c>
      <c r="D2071">
        <v>114181</v>
      </c>
      <c r="E2071">
        <v>6.8</v>
      </c>
      <c r="G2071">
        <v>1</v>
      </c>
      <c r="H2071" s="238">
        <v>5</v>
      </c>
      <c r="I2071" t="s">
        <v>113</v>
      </c>
      <c r="J2071" t="s">
        <v>607</v>
      </c>
      <c r="K2071">
        <v>0</v>
      </c>
      <c r="L2071">
        <v>0</v>
      </c>
      <c r="M2071" t="s">
        <v>2552</v>
      </c>
      <c r="N2071" t="s">
        <v>2107</v>
      </c>
    </row>
    <row r="2072" spans="1:14" hidden="1" x14ac:dyDescent="0.25">
      <c r="A2072" t="s">
        <v>607</v>
      </c>
      <c r="B2072" s="238">
        <v>1131241</v>
      </c>
      <c r="C2072" s="233">
        <v>1131241</v>
      </c>
      <c r="D2072">
        <v>113124</v>
      </c>
      <c r="E2072">
        <v>9.75</v>
      </c>
      <c r="G2072">
        <v>1</v>
      </c>
      <c r="H2072" s="238">
        <v>1</v>
      </c>
      <c r="I2072" t="s">
        <v>2657</v>
      </c>
      <c r="J2072" t="s">
        <v>607</v>
      </c>
      <c r="K2072">
        <v>0</v>
      </c>
      <c r="L2072">
        <v>0</v>
      </c>
      <c r="M2072" t="s">
        <v>2503</v>
      </c>
      <c r="N2072" t="s">
        <v>2082</v>
      </c>
    </row>
    <row r="2073" spans="1:14" hidden="1" x14ac:dyDescent="0.25">
      <c r="A2073" t="s">
        <v>607</v>
      </c>
      <c r="B2073" s="238">
        <v>1131242</v>
      </c>
      <c r="C2073" s="233">
        <v>1131242</v>
      </c>
      <c r="D2073">
        <v>113124</v>
      </c>
      <c r="E2073">
        <v>10.55</v>
      </c>
      <c r="G2073">
        <v>1</v>
      </c>
      <c r="H2073" s="238">
        <v>2</v>
      </c>
      <c r="I2073" t="s">
        <v>2657</v>
      </c>
      <c r="J2073" t="s">
        <v>607</v>
      </c>
      <c r="K2073">
        <v>0</v>
      </c>
      <c r="L2073">
        <v>0</v>
      </c>
      <c r="M2073" t="s">
        <v>2503</v>
      </c>
      <c r="N2073" t="s">
        <v>2082</v>
      </c>
    </row>
    <row r="2074" spans="1:14" hidden="1" x14ac:dyDescent="0.25">
      <c r="A2074" t="s">
        <v>607</v>
      </c>
      <c r="B2074" s="238">
        <v>1131243</v>
      </c>
      <c r="C2074" s="233">
        <v>1131243</v>
      </c>
      <c r="D2074">
        <v>113124</v>
      </c>
      <c r="E2074">
        <v>11.6</v>
      </c>
      <c r="G2074">
        <v>1</v>
      </c>
      <c r="H2074" s="238">
        <v>3</v>
      </c>
      <c r="I2074" t="s">
        <v>2657</v>
      </c>
      <c r="J2074" t="s">
        <v>607</v>
      </c>
      <c r="K2074">
        <v>0</v>
      </c>
      <c r="L2074">
        <v>0</v>
      </c>
      <c r="M2074" t="s">
        <v>2503</v>
      </c>
      <c r="N2074" t="s">
        <v>2082</v>
      </c>
    </row>
    <row r="2075" spans="1:14" hidden="1" x14ac:dyDescent="0.25">
      <c r="A2075" t="s">
        <v>607</v>
      </c>
      <c r="B2075" s="238">
        <v>1131244</v>
      </c>
      <c r="C2075" s="233">
        <v>1131244</v>
      </c>
      <c r="D2075">
        <v>113124</v>
      </c>
      <c r="E2075">
        <v>11.1</v>
      </c>
      <c r="G2075">
        <v>1</v>
      </c>
      <c r="H2075" s="238">
        <v>4</v>
      </c>
      <c r="I2075" t="s">
        <v>2657</v>
      </c>
      <c r="J2075" t="s">
        <v>607</v>
      </c>
      <c r="K2075">
        <v>0</v>
      </c>
      <c r="L2075">
        <v>0</v>
      </c>
      <c r="M2075" t="s">
        <v>2503</v>
      </c>
      <c r="N2075" t="s">
        <v>2082</v>
      </c>
    </row>
    <row r="2076" spans="1:14" hidden="1" x14ac:dyDescent="0.25">
      <c r="A2076" t="s">
        <v>607</v>
      </c>
      <c r="B2076" s="238">
        <v>1131245</v>
      </c>
      <c r="C2076" s="233">
        <v>1131245</v>
      </c>
      <c r="D2076">
        <v>113124</v>
      </c>
      <c r="E2076">
        <v>12.2</v>
      </c>
      <c r="G2076">
        <v>1</v>
      </c>
      <c r="H2076" s="238">
        <v>5</v>
      </c>
      <c r="I2076" t="s">
        <v>2657</v>
      </c>
      <c r="J2076" t="s">
        <v>607</v>
      </c>
      <c r="K2076">
        <v>0</v>
      </c>
      <c r="L2076">
        <v>0</v>
      </c>
      <c r="M2076" t="s">
        <v>2503</v>
      </c>
      <c r="N2076" t="s">
        <v>2082</v>
      </c>
    </row>
    <row r="2077" spans="1:14" hidden="1" x14ac:dyDescent="0.25">
      <c r="A2077" t="s">
        <v>607</v>
      </c>
      <c r="B2077" s="238">
        <v>1131281</v>
      </c>
      <c r="C2077" s="233">
        <v>1131281</v>
      </c>
      <c r="D2077">
        <v>113128</v>
      </c>
      <c r="E2077">
        <v>7.7</v>
      </c>
      <c r="G2077">
        <v>1</v>
      </c>
      <c r="H2077" s="238">
        <v>1</v>
      </c>
      <c r="I2077" t="s">
        <v>115</v>
      </c>
      <c r="J2077" t="s">
        <v>607</v>
      </c>
      <c r="K2077">
        <v>0</v>
      </c>
      <c r="L2077">
        <v>0</v>
      </c>
      <c r="M2077" t="s">
        <v>2503</v>
      </c>
      <c r="N2077" t="s">
        <v>2082</v>
      </c>
    </row>
    <row r="2078" spans="1:14" hidden="1" x14ac:dyDescent="0.25">
      <c r="A2078" t="s">
        <v>607</v>
      </c>
      <c r="B2078" s="238">
        <v>1131282</v>
      </c>
      <c r="C2078" s="233">
        <v>1131282</v>
      </c>
      <c r="D2078">
        <v>113128</v>
      </c>
      <c r="E2078">
        <v>8.25</v>
      </c>
      <c r="G2078">
        <v>1</v>
      </c>
      <c r="H2078" s="238">
        <v>2</v>
      </c>
      <c r="I2078" t="s">
        <v>115</v>
      </c>
      <c r="J2078" t="s">
        <v>607</v>
      </c>
      <c r="K2078">
        <v>0</v>
      </c>
      <c r="L2078">
        <v>0</v>
      </c>
      <c r="M2078" t="s">
        <v>2503</v>
      </c>
      <c r="N2078" t="s">
        <v>2082</v>
      </c>
    </row>
    <row r="2079" spans="1:14" hidden="1" x14ac:dyDescent="0.25">
      <c r="A2079" t="s">
        <v>607</v>
      </c>
      <c r="B2079" s="238">
        <v>1131283</v>
      </c>
      <c r="C2079" s="233">
        <v>1131283</v>
      </c>
      <c r="D2079">
        <v>113128</v>
      </c>
      <c r="E2079">
        <v>8.8000000000000007</v>
      </c>
      <c r="G2079">
        <v>1</v>
      </c>
      <c r="H2079" s="238">
        <v>3</v>
      </c>
      <c r="I2079" t="s">
        <v>115</v>
      </c>
      <c r="J2079" t="s">
        <v>607</v>
      </c>
      <c r="K2079">
        <v>0</v>
      </c>
      <c r="L2079">
        <v>0</v>
      </c>
      <c r="M2079" t="s">
        <v>2503</v>
      </c>
      <c r="N2079" t="s">
        <v>2082</v>
      </c>
    </row>
    <row r="2080" spans="1:14" hidden="1" x14ac:dyDescent="0.25">
      <c r="A2080" t="s">
        <v>607</v>
      </c>
      <c r="B2080" s="238">
        <v>1131284</v>
      </c>
      <c r="C2080" s="233">
        <v>1131284</v>
      </c>
      <c r="D2080">
        <v>113128</v>
      </c>
      <c r="E2080">
        <v>8.6</v>
      </c>
      <c r="G2080">
        <v>1</v>
      </c>
      <c r="H2080" s="238">
        <v>4</v>
      </c>
      <c r="I2080" t="s">
        <v>115</v>
      </c>
      <c r="J2080" t="s">
        <v>607</v>
      </c>
      <c r="K2080">
        <v>0</v>
      </c>
      <c r="L2080">
        <v>0</v>
      </c>
      <c r="M2080" t="s">
        <v>2503</v>
      </c>
      <c r="N2080" t="s">
        <v>2082</v>
      </c>
    </row>
    <row r="2081" spans="1:14" hidden="1" x14ac:dyDescent="0.25">
      <c r="A2081" t="s">
        <v>607</v>
      </c>
      <c r="B2081" s="238">
        <v>1131285</v>
      </c>
      <c r="C2081" s="233">
        <v>1131285</v>
      </c>
      <c r="D2081">
        <v>113128</v>
      </c>
      <c r="E2081">
        <v>9.1</v>
      </c>
      <c r="G2081">
        <v>1</v>
      </c>
      <c r="H2081" s="238">
        <v>5</v>
      </c>
      <c r="I2081" t="s">
        <v>115</v>
      </c>
      <c r="J2081" t="s">
        <v>607</v>
      </c>
      <c r="K2081">
        <v>0</v>
      </c>
      <c r="L2081">
        <v>0</v>
      </c>
      <c r="M2081" t="s">
        <v>2503</v>
      </c>
      <c r="N2081" t="s">
        <v>2082</v>
      </c>
    </row>
    <row r="2082" spans="1:14" hidden="1" x14ac:dyDescent="0.25">
      <c r="A2082" t="s">
        <v>607</v>
      </c>
      <c r="B2082" s="238">
        <v>1131271</v>
      </c>
      <c r="C2082" s="233">
        <v>1131271</v>
      </c>
      <c r="D2082">
        <v>113127</v>
      </c>
      <c r="E2082">
        <v>8.9</v>
      </c>
      <c r="G2082">
        <v>1</v>
      </c>
      <c r="H2082" s="238">
        <v>1</v>
      </c>
      <c r="I2082" t="s">
        <v>1887</v>
      </c>
      <c r="J2082" t="s">
        <v>607</v>
      </c>
      <c r="K2082">
        <v>0</v>
      </c>
      <c r="L2082">
        <v>0</v>
      </c>
      <c r="M2082" t="s">
        <v>2503</v>
      </c>
      <c r="N2082" t="s">
        <v>2082</v>
      </c>
    </row>
    <row r="2083" spans="1:14" hidden="1" x14ac:dyDescent="0.25">
      <c r="A2083" t="s">
        <v>607</v>
      </c>
      <c r="B2083" s="238">
        <v>1131272</v>
      </c>
      <c r="C2083" s="233">
        <v>1131272</v>
      </c>
      <c r="D2083">
        <v>113127</v>
      </c>
      <c r="E2083">
        <v>9.25</v>
      </c>
      <c r="G2083">
        <v>1</v>
      </c>
      <c r="H2083" s="238">
        <v>2</v>
      </c>
      <c r="I2083" t="s">
        <v>1887</v>
      </c>
      <c r="J2083" t="s">
        <v>607</v>
      </c>
      <c r="K2083">
        <v>0</v>
      </c>
      <c r="L2083">
        <v>0</v>
      </c>
      <c r="M2083" t="s">
        <v>2503</v>
      </c>
      <c r="N2083" t="s">
        <v>2082</v>
      </c>
    </row>
    <row r="2084" spans="1:14" hidden="1" x14ac:dyDescent="0.25">
      <c r="A2084" t="s">
        <v>607</v>
      </c>
      <c r="B2084" s="238">
        <v>1131273</v>
      </c>
      <c r="C2084" s="233">
        <v>1131273</v>
      </c>
      <c r="D2084">
        <v>113127</v>
      </c>
      <c r="E2084">
        <v>9.85</v>
      </c>
      <c r="G2084">
        <v>1</v>
      </c>
      <c r="H2084" s="238">
        <v>3</v>
      </c>
      <c r="I2084" t="s">
        <v>1887</v>
      </c>
      <c r="J2084" t="s">
        <v>607</v>
      </c>
      <c r="K2084">
        <v>0</v>
      </c>
      <c r="L2084">
        <v>0</v>
      </c>
      <c r="M2084" t="s">
        <v>2503</v>
      </c>
      <c r="N2084" t="s">
        <v>2082</v>
      </c>
    </row>
    <row r="2085" spans="1:14" hidden="1" x14ac:dyDescent="0.25">
      <c r="A2085" t="s">
        <v>607</v>
      </c>
      <c r="B2085" s="238">
        <v>1131274</v>
      </c>
      <c r="C2085" s="233">
        <v>1131274</v>
      </c>
      <c r="D2085">
        <v>113127</v>
      </c>
      <c r="E2085">
        <v>9.8000000000000007</v>
      </c>
      <c r="G2085">
        <v>1</v>
      </c>
      <c r="H2085" s="238">
        <v>4</v>
      </c>
      <c r="I2085" t="s">
        <v>1887</v>
      </c>
      <c r="J2085" t="s">
        <v>607</v>
      </c>
      <c r="K2085">
        <v>0</v>
      </c>
      <c r="L2085">
        <v>0</v>
      </c>
      <c r="M2085" t="s">
        <v>2503</v>
      </c>
      <c r="N2085" t="s">
        <v>2082</v>
      </c>
    </row>
    <row r="2086" spans="1:14" hidden="1" x14ac:dyDescent="0.25">
      <c r="A2086" t="s">
        <v>607</v>
      </c>
      <c r="B2086" s="238">
        <v>1131275</v>
      </c>
      <c r="C2086" s="233">
        <v>1131275</v>
      </c>
      <c r="D2086">
        <v>113127</v>
      </c>
      <c r="E2086">
        <v>10.4</v>
      </c>
      <c r="G2086">
        <v>1</v>
      </c>
      <c r="H2086" s="238">
        <v>5</v>
      </c>
      <c r="I2086" t="s">
        <v>1887</v>
      </c>
      <c r="J2086" t="s">
        <v>607</v>
      </c>
      <c r="K2086">
        <v>0</v>
      </c>
      <c r="L2086">
        <v>0</v>
      </c>
      <c r="M2086" t="s">
        <v>2503</v>
      </c>
      <c r="N2086" t="s">
        <v>2082</v>
      </c>
    </row>
    <row r="2087" spans="1:14" hidden="1" x14ac:dyDescent="0.25">
      <c r="A2087" t="s">
        <v>615</v>
      </c>
      <c r="B2087" s="238">
        <v>1131251</v>
      </c>
      <c r="C2087" s="233">
        <v>1131251</v>
      </c>
      <c r="D2087">
        <v>113125</v>
      </c>
      <c r="E2087">
        <v>26</v>
      </c>
      <c r="G2087">
        <v>1</v>
      </c>
      <c r="H2087" s="238">
        <v>1</v>
      </c>
      <c r="I2087" t="s">
        <v>2658</v>
      </c>
      <c r="J2087" t="s">
        <v>615</v>
      </c>
      <c r="K2087">
        <v>0</v>
      </c>
      <c r="L2087">
        <v>0</v>
      </c>
      <c r="M2087" t="s">
        <v>2503</v>
      </c>
      <c r="N2087" t="s">
        <v>2082</v>
      </c>
    </row>
    <row r="2088" spans="1:14" hidden="1" x14ac:dyDescent="0.25">
      <c r="A2088" t="s">
        <v>615</v>
      </c>
      <c r="B2088" s="238">
        <v>1131252</v>
      </c>
      <c r="C2088" s="233">
        <v>1131252</v>
      </c>
      <c r="D2088">
        <v>113125</v>
      </c>
      <c r="E2088">
        <v>27.25</v>
      </c>
      <c r="G2088">
        <v>1</v>
      </c>
      <c r="H2088" s="238">
        <v>2</v>
      </c>
      <c r="I2088" t="s">
        <v>2658</v>
      </c>
      <c r="J2088" t="s">
        <v>615</v>
      </c>
      <c r="K2088">
        <v>0</v>
      </c>
      <c r="L2088">
        <v>0</v>
      </c>
      <c r="M2088" t="s">
        <v>2503</v>
      </c>
      <c r="N2088" t="s">
        <v>2082</v>
      </c>
    </row>
    <row r="2089" spans="1:14" hidden="1" x14ac:dyDescent="0.25">
      <c r="A2089" t="s">
        <v>615</v>
      </c>
      <c r="B2089" s="238">
        <v>1131253</v>
      </c>
      <c r="C2089" s="233">
        <v>1131253</v>
      </c>
      <c r="D2089">
        <v>113125</v>
      </c>
      <c r="E2089">
        <v>28.35</v>
      </c>
      <c r="G2089">
        <v>1</v>
      </c>
      <c r="H2089" s="238">
        <v>3</v>
      </c>
      <c r="I2089" t="s">
        <v>2658</v>
      </c>
      <c r="J2089" t="s">
        <v>615</v>
      </c>
      <c r="K2089">
        <v>0</v>
      </c>
      <c r="L2089">
        <v>0</v>
      </c>
      <c r="M2089" t="s">
        <v>2503</v>
      </c>
      <c r="N2089" t="s">
        <v>2082</v>
      </c>
    </row>
    <row r="2090" spans="1:14" hidden="1" x14ac:dyDescent="0.25">
      <c r="A2090" t="s">
        <v>615</v>
      </c>
      <c r="B2090" s="238">
        <v>1131254</v>
      </c>
      <c r="C2090" s="233">
        <v>1131254</v>
      </c>
      <c r="D2090">
        <v>113125</v>
      </c>
      <c r="E2090">
        <v>28.6</v>
      </c>
      <c r="G2090">
        <v>1</v>
      </c>
      <c r="H2090" s="238">
        <v>4</v>
      </c>
      <c r="I2090" t="s">
        <v>2658</v>
      </c>
      <c r="J2090" t="s">
        <v>615</v>
      </c>
      <c r="K2090">
        <v>0</v>
      </c>
      <c r="L2090">
        <v>0</v>
      </c>
      <c r="M2090" t="s">
        <v>2503</v>
      </c>
      <c r="N2090" t="s">
        <v>2082</v>
      </c>
    </row>
    <row r="2091" spans="1:14" hidden="1" x14ac:dyDescent="0.25">
      <c r="A2091" t="s">
        <v>615</v>
      </c>
      <c r="B2091" s="238">
        <v>1131255</v>
      </c>
      <c r="C2091" s="233">
        <v>1131255</v>
      </c>
      <c r="D2091">
        <v>113125</v>
      </c>
      <c r="E2091">
        <v>29.75</v>
      </c>
      <c r="G2091">
        <v>1</v>
      </c>
      <c r="H2091" s="238">
        <v>5</v>
      </c>
      <c r="I2091" t="s">
        <v>2658</v>
      </c>
      <c r="J2091" t="s">
        <v>615</v>
      </c>
      <c r="K2091">
        <v>0</v>
      </c>
      <c r="L2091">
        <v>0</v>
      </c>
      <c r="M2091" t="s">
        <v>2503</v>
      </c>
      <c r="N2091" t="s">
        <v>2082</v>
      </c>
    </row>
    <row r="2092" spans="1:14" hidden="1" x14ac:dyDescent="0.25">
      <c r="A2092" t="s">
        <v>1409</v>
      </c>
      <c r="B2092" s="238">
        <v>1114131</v>
      </c>
      <c r="C2092" s="233">
        <v>1114131</v>
      </c>
      <c r="D2092">
        <v>111413</v>
      </c>
      <c r="E2092">
        <v>1330</v>
      </c>
      <c r="G2092">
        <v>0</v>
      </c>
      <c r="H2092" s="238">
        <v>1</v>
      </c>
      <c r="I2092" t="s">
        <v>1432</v>
      </c>
      <c r="J2092" t="s">
        <v>1409</v>
      </c>
      <c r="K2092">
        <v>0</v>
      </c>
      <c r="L2092">
        <v>0</v>
      </c>
      <c r="M2092" t="s">
        <v>1411</v>
      </c>
    </row>
    <row r="2093" spans="1:14" hidden="1" x14ac:dyDescent="0.25">
      <c r="A2093" t="s">
        <v>1409</v>
      </c>
      <c r="B2093" s="238">
        <v>1114132</v>
      </c>
      <c r="C2093" s="233">
        <v>1114132</v>
      </c>
      <c r="D2093">
        <v>111413</v>
      </c>
      <c r="E2093">
        <v>1420</v>
      </c>
      <c r="G2093">
        <v>0</v>
      </c>
      <c r="H2093" s="238">
        <v>2</v>
      </c>
      <c r="I2093" t="s">
        <v>1432</v>
      </c>
      <c r="J2093" t="s">
        <v>1409</v>
      </c>
      <c r="K2093">
        <v>0</v>
      </c>
      <c r="L2093">
        <v>0</v>
      </c>
      <c r="M2093" t="s">
        <v>1411</v>
      </c>
    </row>
    <row r="2094" spans="1:14" hidden="1" x14ac:dyDescent="0.25">
      <c r="A2094" t="s">
        <v>1409</v>
      </c>
      <c r="B2094" s="238">
        <v>1114133</v>
      </c>
      <c r="C2094" s="233">
        <v>1114133</v>
      </c>
      <c r="D2094">
        <v>111413</v>
      </c>
      <c r="E2094">
        <v>1490</v>
      </c>
      <c r="G2094">
        <v>0</v>
      </c>
      <c r="H2094" s="238">
        <v>3</v>
      </c>
      <c r="I2094" t="s">
        <v>1432</v>
      </c>
      <c r="J2094" t="s">
        <v>1409</v>
      </c>
      <c r="K2094">
        <v>0</v>
      </c>
      <c r="L2094">
        <v>0</v>
      </c>
      <c r="M2094" t="s">
        <v>1411</v>
      </c>
    </row>
    <row r="2095" spans="1:14" hidden="1" x14ac:dyDescent="0.25">
      <c r="A2095" t="s">
        <v>1409</v>
      </c>
      <c r="B2095" s="238">
        <v>1114134</v>
      </c>
      <c r="C2095" s="233">
        <v>1114134</v>
      </c>
      <c r="D2095">
        <v>111413</v>
      </c>
      <c r="E2095">
        <v>1485</v>
      </c>
      <c r="G2095">
        <v>0</v>
      </c>
      <c r="H2095" s="238">
        <v>4</v>
      </c>
      <c r="I2095" t="s">
        <v>1432</v>
      </c>
      <c r="J2095" t="s">
        <v>1409</v>
      </c>
      <c r="K2095">
        <v>0</v>
      </c>
      <c r="L2095">
        <v>0</v>
      </c>
      <c r="M2095" t="s">
        <v>1411</v>
      </c>
    </row>
    <row r="2096" spans="1:14" hidden="1" x14ac:dyDescent="0.25">
      <c r="A2096" t="s">
        <v>1409</v>
      </c>
      <c r="B2096" s="238">
        <v>1114135</v>
      </c>
      <c r="C2096" s="233">
        <v>1114135</v>
      </c>
      <c r="D2096">
        <v>111413</v>
      </c>
      <c r="E2096">
        <v>1610</v>
      </c>
      <c r="G2096">
        <v>0</v>
      </c>
      <c r="H2096" s="238">
        <v>5</v>
      </c>
      <c r="I2096" t="s">
        <v>1432</v>
      </c>
      <c r="J2096" t="s">
        <v>1409</v>
      </c>
      <c r="K2096">
        <v>0</v>
      </c>
      <c r="L2096">
        <v>0</v>
      </c>
      <c r="M2096" t="s">
        <v>1411</v>
      </c>
    </row>
    <row r="2097" spans="1:14" hidden="1" x14ac:dyDescent="0.25">
      <c r="A2097" t="s">
        <v>615</v>
      </c>
      <c r="B2097" s="238">
        <v>1142101</v>
      </c>
      <c r="C2097" s="233">
        <v>1142101</v>
      </c>
      <c r="D2097">
        <v>114210</v>
      </c>
      <c r="F2097" t="s">
        <v>397</v>
      </c>
      <c r="G2097">
        <v>0</v>
      </c>
      <c r="H2097" s="238">
        <v>1</v>
      </c>
      <c r="I2097" t="s">
        <v>876</v>
      </c>
      <c r="J2097" t="s">
        <v>615</v>
      </c>
      <c r="K2097">
        <v>0</v>
      </c>
      <c r="L2097">
        <v>0</v>
      </c>
      <c r="M2097" t="s">
        <v>2552</v>
      </c>
      <c r="N2097" t="s">
        <v>2630</v>
      </c>
    </row>
    <row r="2098" spans="1:14" hidden="1" x14ac:dyDescent="0.25">
      <c r="A2098" t="s">
        <v>615</v>
      </c>
      <c r="B2098" s="238">
        <v>1142102</v>
      </c>
      <c r="C2098" s="233">
        <v>1142102</v>
      </c>
      <c r="D2098">
        <v>114210</v>
      </c>
      <c r="F2098" t="s">
        <v>397</v>
      </c>
      <c r="G2098">
        <v>0</v>
      </c>
      <c r="H2098" s="238">
        <v>2</v>
      </c>
      <c r="I2098" t="s">
        <v>876</v>
      </c>
      <c r="J2098" t="s">
        <v>615</v>
      </c>
      <c r="K2098">
        <v>0</v>
      </c>
      <c r="L2098">
        <v>0</v>
      </c>
      <c r="M2098" t="s">
        <v>2552</v>
      </c>
      <c r="N2098" t="s">
        <v>2630</v>
      </c>
    </row>
    <row r="2099" spans="1:14" hidden="1" x14ac:dyDescent="0.25">
      <c r="A2099" t="s">
        <v>615</v>
      </c>
      <c r="B2099" s="238">
        <v>1142103</v>
      </c>
      <c r="C2099" s="233">
        <v>1142103</v>
      </c>
      <c r="D2099">
        <v>114210</v>
      </c>
      <c r="F2099" t="s">
        <v>397</v>
      </c>
      <c r="G2099">
        <v>0</v>
      </c>
      <c r="H2099" s="238">
        <v>3</v>
      </c>
      <c r="I2099" t="s">
        <v>876</v>
      </c>
      <c r="J2099" t="s">
        <v>615</v>
      </c>
      <c r="K2099">
        <v>0</v>
      </c>
      <c r="L2099">
        <v>0</v>
      </c>
      <c r="M2099" t="s">
        <v>2552</v>
      </c>
      <c r="N2099" t="s">
        <v>2630</v>
      </c>
    </row>
    <row r="2100" spans="1:14" hidden="1" x14ac:dyDescent="0.25">
      <c r="A2100" t="s">
        <v>615</v>
      </c>
      <c r="B2100" s="238">
        <v>1142104</v>
      </c>
      <c r="C2100" s="233">
        <v>1142104</v>
      </c>
      <c r="D2100">
        <v>114210</v>
      </c>
      <c r="F2100" t="s">
        <v>397</v>
      </c>
      <c r="G2100">
        <v>0</v>
      </c>
      <c r="H2100" s="238">
        <v>4</v>
      </c>
      <c r="I2100" t="s">
        <v>876</v>
      </c>
      <c r="J2100" t="s">
        <v>615</v>
      </c>
      <c r="K2100">
        <v>0</v>
      </c>
      <c r="L2100">
        <v>0</v>
      </c>
      <c r="M2100" t="s">
        <v>2552</v>
      </c>
      <c r="N2100" t="s">
        <v>2630</v>
      </c>
    </row>
    <row r="2101" spans="1:14" hidden="1" x14ac:dyDescent="0.25">
      <c r="A2101" t="s">
        <v>615</v>
      </c>
      <c r="B2101" s="238">
        <v>1142105</v>
      </c>
      <c r="C2101" s="233">
        <v>1142105</v>
      </c>
      <c r="D2101">
        <v>114210</v>
      </c>
      <c r="F2101" t="s">
        <v>397</v>
      </c>
      <c r="G2101">
        <v>0</v>
      </c>
      <c r="H2101" s="238">
        <v>5</v>
      </c>
      <c r="I2101" t="s">
        <v>876</v>
      </c>
      <c r="J2101" t="s">
        <v>615</v>
      </c>
      <c r="K2101">
        <v>0</v>
      </c>
      <c r="L2101">
        <v>0</v>
      </c>
      <c r="M2101" t="s">
        <v>2552</v>
      </c>
      <c r="N2101" t="s">
        <v>2630</v>
      </c>
    </row>
    <row r="2102" spans="1:14" hidden="1" x14ac:dyDescent="0.25">
      <c r="A2102" t="s">
        <v>615</v>
      </c>
      <c r="B2102" s="238">
        <v>1142091</v>
      </c>
      <c r="C2102" s="233">
        <v>1142091</v>
      </c>
      <c r="D2102">
        <v>114209</v>
      </c>
      <c r="F2102" t="s">
        <v>397</v>
      </c>
      <c r="G2102">
        <v>0</v>
      </c>
      <c r="H2102" s="238">
        <v>1</v>
      </c>
      <c r="I2102" s="239" t="s">
        <v>875</v>
      </c>
      <c r="J2102" t="s">
        <v>615</v>
      </c>
      <c r="K2102">
        <v>0</v>
      </c>
      <c r="L2102">
        <v>0</v>
      </c>
      <c r="M2102" t="s">
        <v>2552</v>
      </c>
      <c r="N2102" t="s">
        <v>2630</v>
      </c>
    </row>
    <row r="2103" spans="1:14" hidden="1" x14ac:dyDescent="0.25">
      <c r="A2103" t="s">
        <v>615</v>
      </c>
      <c r="B2103" s="238">
        <v>1142092</v>
      </c>
      <c r="C2103" s="233">
        <v>1142092</v>
      </c>
      <c r="D2103">
        <v>114209</v>
      </c>
      <c r="F2103" t="s">
        <v>397</v>
      </c>
      <c r="G2103">
        <v>0</v>
      </c>
      <c r="H2103" s="238">
        <v>2</v>
      </c>
      <c r="I2103" t="s">
        <v>875</v>
      </c>
      <c r="J2103" t="s">
        <v>615</v>
      </c>
      <c r="K2103">
        <v>0</v>
      </c>
      <c r="L2103">
        <v>0</v>
      </c>
      <c r="M2103" t="s">
        <v>2552</v>
      </c>
      <c r="N2103" t="s">
        <v>2630</v>
      </c>
    </row>
    <row r="2104" spans="1:14" hidden="1" x14ac:dyDescent="0.25">
      <c r="A2104" t="s">
        <v>615</v>
      </c>
      <c r="B2104" s="238">
        <v>1142093</v>
      </c>
      <c r="C2104" s="233">
        <v>1142093</v>
      </c>
      <c r="D2104">
        <v>114209</v>
      </c>
      <c r="F2104" t="s">
        <v>397</v>
      </c>
      <c r="G2104">
        <v>0</v>
      </c>
      <c r="H2104" s="238">
        <v>3</v>
      </c>
      <c r="I2104" t="s">
        <v>875</v>
      </c>
      <c r="J2104" t="s">
        <v>615</v>
      </c>
      <c r="K2104">
        <v>0</v>
      </c>
      <c r="L2104">
        <v>0</v>
      </c>
      <c r="M2104" t="s">
        <v>2552</v>
      </c>
      <c r="N2104" t="s">
        <v>2630</v>
      </c>
    </row>
    <row r="2105" spans="1:14" hidden="1" x14ac:dyDescent="0.25">
      <c r="A2105" t="s">
        <v>615</v>
      </c>
      <c r="B2105" s="238">
        <v>1142094</v>
      </c>
      <c r="C2105" s="233">
        <v>1142094</v>
      </c>
      <c r="D2105">
        <v>114209</v>
      </c>
      <c r="F2105" t="s">
        <v>397</v>
      </c>
      <c r="G2105">
        <v>0</v>
      </c>
      <c r="H2105" s="238">
        <v>4</v>
      </c>
      <c r="I2105" t="s">
        <v>875</v>
      </c>
      <c r="J2105" t="s">
        <v>615</v>
      </c>
      <c r="K2105">
        <v>0</v>
      </c>
      <c r="L2105">
        <v>0</v>
      </c>
      <c r="M2105" t="s">
        <v>2552</v>
      </c>
      <c r="N2105" t="s">
        <v>2630</v>
      </c>
    </row>
    <row r="2106" spans="1:14" hidden="1" x14ac:dyDescent="0.25">
      <c r="A2106" t="s">
        <v>615</v>
      </c>
      <c r="B2106" s="238">
        <v>1142095</v>
      </c>
      <c r="C2106" s="233">
        <v>1142095</v>
      </c>
      <c r="D2106">
        <v>114209</v>
      </c>
      <c r="F2106" t="s">
        <v>397</v>
      </c>
      <c r="G2106">
        <v>0</v>
      </c>
      <c r="H2106" s="238">
        <v>5</v>
      </c>
      <c r="I2106" t="s">
        <v>875</v>
      </c>
      <c r="J2106" t="s">
        <v>615</v>
      </c>
      <c r="K2106">
        <v>0</v>
      </c>
      <c r="L2106">
        <v>0</v>
      </c>
      <c r="M2106" t="s">
        <v>2552</v>
      </c>
      <c r="N2106" t="s">
        <v>2630</v>
      </c>
    </row>
    <row r="2107" spans="1:14" hidden="1" x14ac:dyDescent="0.25">
      <c r="A2107" t="s">
        <v>432</v>
      </c>
      <c r="B2107" s="238">
        <v>1132991</v>
      </c>
      <c r="C2107" s="233">
        <v>1132991</v>
      </c>
      <c r="D2107">
        <v>113299</v>
      </c>
      <c r="E2107">
        <v>9560</v>
      </c>
      <c r="G2107">
        <v>1</v>
      </c>
      <c r="H2107" s="238">
        <v>1</v>
      </c>
      <c r="I2107" t="s">
        <v>2816</v>
      </c>
      <c r="J2107" t="s">
        <v>432</v>
      </c>
      <c r="K2107">
        <v>0</v>
      </c>
      <c r="L2107">
        <v>0</v>
      </c>
      <c r="M2107" t="s">
        <v>2543</v>
      </c>
      <c r="N2107" t="s">
        <v>2636</v>
      </c>
    </row>
    <row r="2108" spans="1:14" hidden="1" x14ac:dyDescent="0.25">
      <c r="A2108" t="s">
        <v>432</v>
      </c>
      <c r="B2108" s="238">
        <v>1132992</v>
      </c>
      <c r="C2108" s="233">
        <v>1132992</v>
      </c>
      <c r="D2108">
        <v>113299</v>
      </c>
      <c r="E2108">
        <v>9850</v>
      </c>
      <c r="G2108">
        <v>1</v>
      </c>
      <c r="H2108" s="238">
        <v>2</v>
      </c>
      <c r="I2108" t="s">
        <v>2816</v>
      </c>
      <c r="J2108" t="s">
        <v>432</v>
      </c>
      <c r="K2108">
        <v>0</v>
      </c>
      <c r="L2108">
        <v>0</v>
      </c>
      <c r="M2108" t="s">
        <v>2543</v>
      </c>
      <c r="N2108" t="s">
        <v>2636</v>
      </c>
    </row>
    <row r="2109" spans="1:14" hidden="1" x14ac:dyDescent="0.25">
      <c r="A2109" t="s">
        <v>432</v>
      </c>
      <c r="B2109" s="238">
        <v>1132993</v>
      </c>
      <c r="C2109" s="233">
        <v>1132993</v>
      </c>
      <c r="D2109">
        <v>113299</v>
      </c>
      <c r="E2109">
        <v>10100</v>
      </c>
      <c r="G2109">
        <v>1</v>
      </c>
      <c r="H2109" s="238">
        <v>3</v>
      </c>
      <c r="I2109" t="s">
        <v>2816</v>
      </c>
      <c r="J2109" t="s">
        <v>432</v>
      </c>
      <c r="K2109">
        <v>0</v>
      </c>
      <c r="L2109">
        <v>0</v>
      </c>
      <c r="M2109" t="s">
        <v>2543</v>
      </c>
      <c r="N2109" t="s">
        <v>2636</v>
      </c>
    </row>
    <row r="2110" spans="1:14" hidden="1" x14ac:dyDescent="0.25">
      <c r="A2110" t="s">
        <v>432</v>
      </c>
      <c r="B2110" s="238">
        <v>1132994</v>
      </c>
      <c r="C2110" s="233">
        <v>1132994</v>
      </c>
      <c r="D2110">
        <v>113299</v>
      </c>
      <c r="E2110">
        <v>10345</v>
      </c>
      <c r="G2110">
        <v>1</v>
      </c>
      <c r="H2110" s="238">
        <v>4</v>
      </c>
      <c r="I2110" t="s">
        <v>2816</v>
      </c>
      <c r="J2110" t="s">
        <v>432</v>
      </c>
      <c r="K2110">
        <v>0</v>
      </c>
      <c r="L2110">
        <v>0</v>
      </c>
      <c r="M2110" t="s">
        <v>2543</v>
      </c>
      <c r="N2110" t="s">
        <v>2636</v>
      </c>
    </row>
    <row r="2111" spans="1:14" hidden="1" x14ac:dyDescent="0.25">
      <c r="A2111" t="s">
        <v>432</v>
      </c>
      <c r="B2111" s="238">
        <v>1132995</v>
      </c>
      <c r="C2111" s="233">
        <v>1132995</v>
      </c>
      <c r="D2111">
        <v>113299</v>
      </c>
      <c r="E2111">
        <v>10605</v>
      </c>
      <c r="G2111">
        <v>1</v>
      </c>
      <c r="H2111" s="238">
        <v>5</v>
      </c>
      <c r="I2111" t="s">
        <v>2816</v>
      </c>
      <c r="J2111" t="s">
        <v>432</v>
      </c>
      <c r="K2111">
        <v>0</v>
      </c>
      <c r="L2111">
        <v>0</v>
      </c>
      <c r="M2111" t="s">
        <v>2543</v>
      </c>
      <c r="N2111" t="s">
        <v>2636</v>
      </c>
    </row>
    <row r="2112" spans="1:14" hidden="1" x14ac:dyDescent="0.25">
      <c r="A2112" t="s">
        <v>432</v>
      </c>
      <c r="B2112" s="238">
        <v>1133001</v>
      </c>
      <c r="C2112" s="233">
        <v>1133001</v>
      </c>
      <c r="D2112">
        <v>113300</v>
      </c>
      <c r="F2112" t="s">
        <v>397</v>
      </c>
      <c r="G2112">
        <v>0</v>
      </c>
      <c r="H2112" s="238">
        <v>1</v>
      </c>
      <c r="I2112" t="s">
        <v>2827</v>
      </c>
      <c r="J2112" t="s">
        <v>432</v>
      </c>
      <c r="K2112">
        <v>0</v>
      </c>
      <c r="L2112">
        <v>0</v>
      </c>
      <c r="M2112" t="s">
        <v>2543</v>
      </c>
      <c r="N2112" t="s">
        <v>2636</v>
      </c>
    </row>
    <row r="2113" spans="1:14" hidden="1" x14ac:dyDescent="0.25">
      <c r="A2113" t="s">
        <v>432</v>
      </c>
      <c r="B2113" s="238">
        <v>1133002</v>
      </c>
      <c r="C2113" s="233">
        <v>1133002</v>
      </c>
      <c r="D2113">
        <v>113300</v>
      </c>
      <c r="F2113" t="s">
        <v>397</v>
      </c>
      <c r="G2113">
        <v>0</v>
      </c>
      <c r="H2113" s="238">
        <v>2</v>
      </c>
      <c r="I2113" t="s">
        <v>2827</v>
      </c>
      <c r="J2113" t="s">
        <v>432</v>
      </c>
      <c r="K2113">
        <v>0</v>
      </c>
      <c r="L2113">
        <v>0</v>
      </c>
      <c r="M2113" t="s">
        <v>2543</v>
      </c>
      <c r="N2113" t="s">
        <v>2636</v>
      </c>
    </row>
    <row r="2114" spans="1:14" hidden="1" x14ac:dyDescent="0.25">
      <c r="A2114" t="s">
        <v>432</v>
      </c>
      <c r="B2114" s="238">
        <v>1133003</v>
      </c>
      <c r="C2114" s="233">
        <v>1133003</v>
      </c>
      <c r="D2114">
        <v>113300</v>
      </c>
      <c r="F2114" t="s">
        <v>397</v>
      </c>
      <c r="G2114">
        <v>0</v>
      </c>
      <c r="H2114" s="238">
        <v>3</v>
      </c>
      <c r="I2114" t="s">
        <v>2827</v>
      </c>
      <c r="J2114" t="s">
        <v>432</v>
      </c>
      <c r="K2114">
        <v>0</v>
      </c>
      <c r="L2114">
        <v>0</v>
      </c>
      <c r="M2114" t="s">
        <v>2543</v>
      </c>
      <c r="N2114" t="s">
        <v>2636</v>
      </c>
    </row>
    <row r="2115" spans="1:14" hidden="1" x14ac:dyDescent="0.25">
      <c r="A2115" t="s">
        <v>432</v>
      </c>
      <c r="B2115" s="238">
        <v>1133004</v>
      </c>
      <c r="C2115" s="233">
        <v>1133004</v>
      </c>
      <c r="D2115">
        <v>113300</v>
      </c>
      <c r="F2115" t="s">
        <v>397</v>
      </c>
      <c r="G2115">
        <v>0</v>
      </c>
      <c r="H2115" s="238">
        <v>4</v>
      </c>
      <c r="I2115" t="s">
        <v>2827</v>
      </c>
      <c r="J2115" t="s">
        <v>432</v>
      </c>
      <c r="K2115">
        <v>0</v>
      </c>
      <c r="L2115">
        <v>0</v>
      </c>
      <c r="M2115" t="s">
        <v>2543</v>
      </c>
      <c r="N2115" t="s">
        <v>2636</v>
      </c>
    </row>
    <row r="2116" spans="1:14" hidden="1" x14ac:dyDescent="0.25">
      <c r="A2116" t="s">
        <v>432</v>
      </c>
      <c r="B2116" s="238">
        <v>1133005</v>
      </c>
      <c r="C2116" s="233">
        <v>1133005</v>
      </c>
      <c r="D2116">
        <v>113300</v>
      </c>
      <c r="F2116" t="s">
        <v>397</v>
      </c>
      <c r="G2116">
        <v>0</v>
      </c>
      <c r="H2116" s="238">
        <v>5</v>
      </c>
      <c r="I2116" t="s">
        <v>2827</v>
      </c>
      <c r="J2116" t="s">
        <v>432</v>
      </c>
      <c r="K2116">
        <v>0</v>
      </c>
      <c r="L2116">
        <v>0</v>
      </c>
      <c r="M2116" t="s">
        <v>2543</v>
      </c>
      <c r="N2116" t="s">
        <v>2636</v>
      </c>
    </row>
    <row r="2117" spans="1:14" hidden="1" x14ac:dyDescent="0.25">
      <c r="A2117" t="s">
        <v>441</v>
      </c>
      <c r="B2117" s="238">
        <v>1114851</v>
      </c>
      <c r="C2117" s="238" t="s">
        <v>3395</v>
      </c>
      <c r="D2117">
        <v>111485</v>
      </c>
      <c r="E2117">
        <v>1150</v>
      </c>
      <c r="G2117">
        <v>1</v>
      </c>
      <c r="H2117" s="238">
        <v>1</v>
      </c>
      <c r="I2117" t="s">
        <v>442</v>
      </c>
      <c r="J2117" t="s">
        <v>441</v>
      </c>
      <c r="K2117">
        <v>0</v>
      </c>
      <c r="L2117">
        <v>0</v>
      </c>
      <c r="M2117" t="s">
        <v>2530</v>
      </c>
      <c r="N2117" t="s">
        <v>2583</v>
      </c>
    </row>
    <row r="2118" spans="1:14" hidden="1" x14ac:dyDescent="0.25">
      <c r="A2118" t="s">
        <v>441</v>
      </c>
      <c r="B2118" s="238">
        <v>1114852</v>
      </c>
      <c r="C2118" s="238" t="s">
        <v>3396</v>
      </c>
      <c r="D2118">
        <v>111485</v>
      </c>
      <c r="E2118">
        <v>1515</v>
      </c>
      <c r="G2118">
        <v>1</v>
      </c>
      <c r="H2118" s="238">
        <v>2</v>
      </c>
      <c r="I2118" t="s">
        <v>442</v>
      </c>
      <c r="J2118" t="s">
        <v>441</v>
      </c>
      <c r="K2118">
        <v>0</v>
      </c>
      <c r="L2118">
        <v>0</v>
      </c>
      <c r="M2118" t="s">
        <v>2530</v>
      </c>
      <c r="N2118" t="s">
        <v>2583</v>
      </c>
    </row>
    <row r="2119" spans="1:14" hidden="1" x14ac:dyDescent="0.25">
      <c r="A2119" t="s">
        <v>441</v>
      </c>
      <c r="B2119" s="238">
        <v>1114853</v>
      </c>
      <c r="C2119" s="238" t="s">
        <v>3397</v>
      </c>
      <c r="D2119">
        <v>111485</v>
      </c>
      <c r="E2119">
        <v>1850</v>
      </c>
      <c r="G2119">
        <v>1</v>
      </c>
      <c r="H2119" s="238">
        <v>3</v>
      </c>
      <c r="I2119" t="s">
        <v>442</v>
      </c>
      <c r="J2119" t="s">
        <v>441</v>
      </c>
      <c r="K2119">
        <v>0</v>
      </c>
      <c r="L2119">
        <v>0</v>
      </c>
      <c r="M2119" t="s">
        <v>2530</v>
      </c>
      <c r="N2119" t="s">
        <v>2583</v>
      </c>
    </row>
    <row r="2120" spans="1:14" hidden="1" x14ac:dyDescent="0.25">
      <c r="A2120" t="s">
        <v>441</v>
      </c>
      <c r="B2120" s="238">
        <v>1114854</v>
      </c>
      <c r="C2120" s="238" t="s">
        <v>3398</v>
      </c>
      <c r="D2120">
        <v>111485</v>
      </c>
      <c r="E2120">
        <v>1595</v>
      </c>
      <c r="G2120">
        <v>1</v>
      </c>
      <c r="H2120" s="238">
        <v>4</v>
      </c>
      <c r="I2120" t="s">
        <v>442</v>
      </c>
      <c r="J2120" t="s">
        <v>441</v>
      </c>
      <c r="K2120">
        <v>0</v>
      </c>
      <c r="L2120">
        <v>0</v>
      </c>
      <c r="M2120" t="s">
        <v>2530</v>
      </c>
      <c r="N2120" t="s">
        <v>2583</v>
      </c>
    </row>
    <row r="2121" spans="1:14" hidden="1" x14ac:dyDescent="0.25">
      <c r="A2121" t="s">
        <v>441</v>
      </c>
      <c r="B2121" s="238">
        <v>1114855</v>
      </c>
      <c r="C2121" s="238" t="s">
        <v>3399</v>
      </c>
      <c r="D2121">
        <v>111485</v>
      </c>
      <c r="E2121">
        <v>1945</v>
      </c>
      <c r="G2121">
        <v>1</v>
      </c>
      <c r="H2121" s="238">
        <v>5</v>
      </c>
      <c r="I2121" t="s">
        <v>442</v>
      </c>
      <c r="J2121" t="s">
        <v>441</v>
      </c>
      <c r="K2121">
        <v>0</v>
      </c>
      <c r="L2121">
        <v>0</v>
      </c>
      <c r="M2121" t="s">
        <v>2530</v>
      </c>
      <c r="N2121" t="s">
        <v>2583</v>
      </c>
    </row>
    <row r="2122" spans="1:14" hidden="1" x14ac:dyDescent="0.25">
      <c r="A2122" t="s">
        <v>441</v>
      </c>
      <c r="B2122" s="238">
        <v>24011114851</v>
      </c>
      <c r="C2122" s="238" t="s">
        <v>298</v>
      </c>
      <c r="D2122">
        <v>111485</v>
      </c>
      <c r="E2122">
        <v>405</v>
      </c>
      <c r="G2122">
        <v>0</v>
      </c>
      <c r="H2122" s="238">
        <v>1</v>
      </c>
      <c r="I2122" t="s">
        <v>3055</v>
      </c>
      <c r="J2122" t="s">
        <v>441</v>
      </c>
      <c r="K2122">
        <v>2401</v>
      </c>
      <c r="L2122">
        <v>0</v>
      </c>
      <c r="M2122" t="s">
        <v>2530</v>
      </c>
      <c r="N2122" t="s">
        <v>2583</v>
      </c>
    </row>
    <row r="2123" spans="1:14" hidden="1" x14ac:dyDescent="0.25">
      <c r="A2123" t="s">
        <v>441</v>
      </c>
      <c r="B2123" s="238">
        <v>24011114852</v>
      </c>
      <c r="C2123" s="238" t="s">
        <v>298</v>
      </c>
      <c r="D2123">
        <v>111485</v>
      </c>
      <c r="E2123">
        <v>530</v>
      </c>
      <c r="G2123">
        <v>0</v>
      </c>
      <c r="H2123" s="238">
        <v>2</v>
      </c>
      <c r="I2123" t="s">
        <v>3056</v>
      </c>
      <c r="J2123" t="s">
        <v>441</v>
      </c>
      <c r="K2123">
        <v>2401</v>
      </c>
      <c r="L2123">
        <v>0</v>
      </c>
      <c r="M2123" t="s">
        <v>2530</v>
      </c>
      <c r="N2123" t="s">
        <v>2583</v>
      </c>
    </row>
    <row r="2124" spans="1:14" hidden="1" x14ac:dyDescent="0.25">
      <c r="A2124" t="s">
        <v>441</v>
      </c>
      <c r="B2124" s="238">
        <v>24011114853</v>
      </c>
      <c r="C2124" s="238" t="s">
        <v>298</v>
      </c>
      <c r="D2124">
        <v>111485</v>
      </c>
      <c r="E2124">
        <v>650</v>
      </c>
      <c r="G2124">
        <v>0</v>
      </c>
      <c r="H2124" s="238">
        <v>3</v>
      </c>
      <c r="I2124" t="s">
        <v>3057</v>
      </c>
      <c r="J2124" t="s">
        <v>441</v>
      </c>
      <c r="K2124">
        <v>2401</v>
      </c>
      <c r="L2124">
        <v>0</v>
      </c>
      <c r="M2124" t="s">
        <v>2530</v>
      </c>
      <c r="N2124" t="s">
        <v>2583</v>
      </c>
    </row>
    <row r="2125" spans="1:14" hidden="1" x14ac:dyDescent="0.25">
      <c r="A2125" t="s">
        <v>441</v>
      </c>
      <c r="B2125" s="238">
        <v>24011114854</v>
      </c>
      <c r="C2125" s="238" t="s">
        <v>298</v>
      </c>
      <c r="D2125">
        <v>111485</v>
      </c>
      <c r="E2125">
        <v>560</v>
      </c>
      <c r="G2125">
        <v>0</v>
      </c>
      <c r="H2125" s="238">
        <v>4</v>
      </c>
      <c r="I2125" t="s">
        <v>3058</v>
      </c>
      <c r="J2125" t="s">
        <v>441</v>
      </c>
      <c r="K2125">
        <v>2401</v>
      </c>
      <c r="L2125">
        <v>0</v>
      </c>
      <c r="M2125" t="s">
        <v>2530</v>
      </c>
      <c r="N2125" t="s">
        <v>2583</v>
      </c>
    </row>
    <row r="2126" spans="1:14" hidden="1" x14ac:dyDescent="0.25">
      <c r="A2126" t="s">
        <v>441</v>
      </c>
      <c r="B2126" s="238">
        <v>24011114855</v>
      </c>
      <c r="C2126" s="238" t="s">
        <v>298</v>
      </c>
      <c r="D2126">
        <v>111485</v>
      </c>
      <c r="E2126">
        <v>680</v>
      </c>
      <c r="G2126">
        <v>0</v>
      </c>
      <c r="H2126" s="238">
        <v>5</v>
      </c>
      <c r="I2126" t="s">
        <v>3059</v>
      </c>
      <c r="J2126" t="s">
        <v>441</v>
      </c>
      <c r="K2126">
        <v>2401</v>
      </c>
      <c r="L2126">
        <v>0</v>
      </c>
      <c r="M2126" t="s">
        <v>2530</v>
      </c>
      <c r="N2126" t="s">
        <v>2583</v>
      </c>
    </row>
    <row r="2127" spans="1:14" hidden="1" x14ac:dyDescent="0.25">
      <c r="A2127" t="s">
        <v>407</v>
      </c>
      <c r="B2127" s="238">
        <v>24011114811</v>
      </c>
      <c r="C2127" s="233"/>
      <c r="D2127">
        <v>111481</v>
      </c>
      <c r="E2127">
        <v>260</v>
      </c>
      <c r="G2127">
        <v>0</v>
      </c>
      <c r="H2127" s="238">
        <v>1</v>
      </c>
      <c r="I2127" t="s">
        <v>3060</v>
      </c>
      <c r="J2127" t="s">
        <v>407</v>
      </c>
      <c r="K2127">
        <v>2401</v>
      </c>
      <c r="L2127">
        <v>0</v>
      </c>
      <c r="M2127" t="s">
        <v>2530</v>
      </c>
      <c r="N2127" t="s">
        <v>2582</v>
      </c>
    </row>
    <row r="2128" spans="1:14" hidden="1" x14ac:dyDescent="0.25">
      <c r="A2128" t="s">
        <v>407</v>
      </c>
      <c r="B2128" s="238">
        <v>24011114812</v>
      </c>
      <c r="C2128" s="233"/>
      <c r="D2128">
        <v>111481</v>
      </c>
      <c r="E2128">
        <v>320</v>
      </c>
      <c r="G2128">
        <v>0</v>
      </c>
      <c r="H2128" s="238">
        <v>2</v>
      </c>
      <c r="I2128" t="s">
        <v>3061</v>
      </c>
      <c r="J2128" t="s">
        <v>407</v>
      </c>
      <c r="K2128">
        <v>2401</v>
      </c>
      <c r="L2128">
        <v>0</v>
      </c>
      <c r="M2128" t="s">
        <v>2530</v>
      </c>
      <c r="N2128" t="s">
        <v>2582</v>
      </c>
    </row>
    <row r="2129" spans="1:14" hidden="1" x14ac:dyDescent="0.25">
      <c r="A2129" t="s">
        <v>407</v>
      </c>
      <c r="B2129" s="238">
        <v>24011114813</v>
      </c>
      <c r="C2129" s="233"/>
      <c r="D2129">
        <v>111481</v>
      </c>
      <c r="E2129">
        <v>390</v>
      </c>
      <c r="G2129">
        <v>0</v>
      </c>
      <c r="H2129" s="238">
        <v>3</v>
      </c>
      <c r="I2129" t="s">
        <v>3062</v>
      </c>
      <c r="J2129" t="s">
        <v>407</v>
      </c>
      <c r="K2129">
        <v>2401</v>
      </c>
      <c r="L2129">
        <v>0</v>
      </c>
      <c r="M2129" t="s">
        <v>2530</v>
      </c>
      <c r="N2129" t="s">
        <v>2582</v>
      </c>
    </row>
    <row r="2130" spans="1:14" hidden="1" x14ac:dyDescent="0.25">
      <c r="A2130" t="s">
        <v>407</v>
      </c>
      <c r="B2130" s="238">
        <v>24011114814</v>
      </c>
      <c r="C2130" s="233"/>
      <c r="D2130">
        <v>111481</v>
      </c>
      <c r="E2130">
        <v>330</v>
      </c>
      <c r="G2130">
        <v>0</v>
      </c>
      <c r="H2130" s="238">
        <v>4</v>
      </c>
      <c r="I2130" t="s">
        <v>3063</v>
      </c>
      <c r="J2130" t="s">
        <v>407</v>
      </c>
      <c r="K2130">
        <v>2401</v>
      </c>
      <c r="L2130">
        <v>0</v>
      </c>
      <c r="M2130" t="s">
        <v>2530</v>
      </c>
      <c r="N2130" t="s">
        <v>2582</v>
      </c>
    </row>
    <row r="2131" spans="1:14" hidden="1" x14ac:dyDescent="0.25">
      <c r="A2131" t="s">
        <v>407</v>
      </c>
      <c r="B2131" s="238">
        <v>24011114815</v>
      </c>
      <c r="C2131" s="233"/>
      <c r="D2131">
        <v>111481</v>
      </c>
      <c r="E2131">
        <v>410</v>
      </c>
      <c r="G2131">
        <v>0</v>
      </c>
      <c r="H2131" s="238">
        <v>5</v>
      </c>
      <c r="I2131" t="s">
        <v>3064</v>
      </c>
      <c r="J2131" t="s">
        <v>407</v>
      </c>
      <c r="K2131">
        <v>2401</v>
      </c>
      <c r="L2131">
        <v>0</v>
      </c>
      <c r="M2131" t="s">
        <v>2530</v>
      </c>
      <c r="N2131" t="s">
        <v>2582</v>
      </c>
    </row>
    <row r="2132" spans="1:14" hidden="1" x14ac:dyDescent="0.25">
      <c r="A2132" t="s">
        <v>404</v>
      </c>
      <c r="B2132" s="238">
        <v>1160311</v>
      </c>
      <c r="C2132" s="233">
        <v>1160311</v>
      </c>
      <c r="D2132">
        <v>116031</v>
      </c>
      <c r="E2132">
        <v>2350</v>
      </c>
      <c r="G2132">
        <v>0</v>
      </c>
      <c r="H2132" s="238">
        <v>1</v>
      </c>
      <c r="I2132" t="s">
        <v>954</v>
      </c>
      <c r="J2132" t="s">
        <v>404</v>
      </c>
      <c r="K2132">
        <v>0</v>
      </c>
      <c r="L2132">
        <v>0</v>
      </c>
      <c r="M2132" t="s">
        <v>2571</v>
      </c>
      <c r="N2132" t="s">
        <v>2580</v>
      </c>
    </row>
    <row r="2133" spans="1:14" hidden="1" x14ac:dyDescent="0.25">
      <c r="A2133" t="s">
        <v>404</v>
      </c>
      <c r="B2133" s="238">
        <v>1160312</v>
      </c>
      <c r="C2133" s="233">
        <v>1160312</v>
      </c>
      <c r="D2133">
        <v>116031</v>
      </c>
      <c r="E2133">
        <v>2900</v>
      </c>
      <c r="G2133">
        <v>0</v>
      </c>
      <c r="H2133" s="238">
        <v>2</v>
      </c>
      <c r="I2133" t="s">
        <v>954</v>
      </c>
      <c r="J2133" t="s">
        <v>404</v>
      </c>
      <c r="K2133">
        <v>0</v>
      </c>
      <c r="L2133">
        <v>0</v>
      </c>
      <c r="M2133" t="s">
        <v>2571</v>
      </c>
      <c r="N2133" t="s">
        <v>2580</v>
      </c>
    </row>
    <row r="2134" spans="1:14" hidden="1" x14ac:dyDescent="0.25">
      <c r="A2134" t="s">
        <v>404</v>
      </c>
      <c r="B2134" s="238">
        <v>1160313</v>
      </c>
      <c r="C2134" s="233">
        <v>1160313</v>
      </c>
      <c r="D2134">
        <v>116031</v>
      </c>
      <c r="E2134">
        <v>3600</v>
      </c>
      <c r="G2134">
        <v>0</v>
      </c>
      <c r="H2134" s="238">
        <v>3</v>
      </c>
      <c r="I2134" t="s">
        <v>954</v>
      </c>
      <c r="J2134" t="s">
        <v>404</v>
      </c>
      <c r="K2134">
        <v>0</v>
      </c>
      <c r="L2134">
        <v>0</v>
      </c>
      <c r="M2134" t="s">
        <v>2571</v>
      </c>
      <c r="N2134" t="s">
        <v>2580</v>
      </c>
    </row>
    <row r="2135" spans="1:14" hidden="1" x14ac:dyDescent="0.25">
      <c r="A2135" t="s">
        <v>404</v>
      </c>
      <c r="B2135" s="238">
        <v>1160314</v>
      </c>
      <c r="C2135" s="233">
        <v>1160314</v>
      </c>
      <c r="D2135">
        <v>116031</v>
      </c>
      <c r="E2135">
        <v>3045</v>
      </c>
      <c r="G2135">
        <v>0</v>
      </c>
      <c r="H2135" s="238">
        <v>4</v>
      </c>
      <c r="I2135" t="s">
        <v>954</v>
      </c>
      <c r="J2135" t="s">
        <v>404</v>
      </c>
      <c r="K2135">
        <v>0</v>
      </c>
      <c r="L2135">
        <v>0</v>
      </c>
      <c r="M2135" t="s">
        <v>2571</v>
      </c>
      <c r="N2135" t="s">
        <v>2580</v>
      </c>
    </row>
    <row r="2136" spans="1:14" hidden="1" x14ac:dyDescent="0.25">
      <c r="A2136" t="s">
        <v>404</v>
      </c>
      <c r="B2136" s="238">
        <v>1160315</v>
      </c>
      <c r="C2136" s="233">
        <v>1160315</v>
      </c>
      <c r="D2136">
        <v>116031</v>
      </c>
      <c r="E2136">
        <v>3780</v>
      </c>
      <c r="G2136">
        <v>0</v>
      </c>
      <c r="H2136" s="238">
        <v>5</v>
      </c>
      <c r="I2136" t="s">
        <v>954</v>
      </c>
      <c r="J2136" t="s">
        <v>404</v>
      </c>
      <c r="K2136">
        <v>0</v>
      </c>
      <c r="L2136">
        <v>0</v>
      </c>
      <c r="M2136" t="s">
        <v>2571</v>
      </c>
      <c r="N2136" t="s">
        <v>2580</v>
      </c>
    </row>
    <row r="2137" spans="1:14" hidden="1" x14ac:dyDescent="0.25">
      <c r="A2137" t="s">
        <v>448</v>
      </c>
      <c r="B2137" s="238">
        <v>1160241</v>
      </c>
      <c r="C2137" s="233">
        <v>1160241</v>
      </c>
      <c r="D2137">
        <v>116024</v>
      </c>
      <c r="E2137">
        <v>6825</v>
      </c>
      <c r="G2137">
        <v>0</v>
      </c>
      <c r="H2137" s="238">
        <v>1</v>
      </c>
      <c r="I2137" t="s">
        <v>941</v>
      </c>
      <c r="J2137" t="s">
        <v>448</v>
      </c>
      <c r="K2137">
        <v>0</v>
      </c>
      <c r="L2137">
        <v>0</v>
      </c>
      <c r="M2137" t="s">
        <v>2571</v>
      </c>
      <c r="N2137" t="s">
        <v>2580</v>
      </c>
    </row>
    <row r="2138" spans="1:14" hidden="1" x14ac:dyDescent="0.25">
      <c r="A2138" t="s">
        <v>448</v>
      </c>
      <c r="B2138" s="238">
        <v>1160242</v>
      </c>
      <c r="C2138" s="233">
        <v>1160242</v>
      </c>
      <c r="D2138">
        <v>116024</v>
      </c>
      <c r="E2138">
        <v>7500</v>
      </c>
      <c r="G2138">
        <v>0</v>
      </c>
      <c r="H2138" s="238">
        <v>2</v>
      </c>
      <c r="I2138" t="s">
        <v>941</v>
      </c>
      <c r="J2138" t="s">
        <v>448</v>
      </c>
      <c r="K2138">
        <v>0</v>
      </c>
      <c r="L2138">
        <v>0</v>
      </c>
      <c r="M2138" t="s">
        <v>2571</v>
      </c>
      <c r="N2138" t="s">
        <v>2580</v>
      </c>
    </row>
    <row r="2139" spans="1:14" hidden="1" x14ac:dyDescent="0.25">
      <c r="A2139" t="s">
        <v>448</v>
      </c>
      <c r="B2139" s="238">
        <v>1160243</v>
      </c>
      <c r="C2139" s="233">
        <v>1160243</v>
      </c>
      <c r="D2139">
        <v>116024</v>
      </c>
      <c r="E2139">
        <v>8150</v>
      </c>
      <c r="G2139">
        <v>0</v>
      </c>
      <c r="H2139" s="238">
        <v>3</v>
      </c>
      <c r="I2139" t="s">
        <v>941</v>
      </c>
      <c r="J2139" t="s">
        <v>448</v>
      </c>
      <c r="K2139">
        <v>0</v>
      </c>
      <c r="L2139">
        <v>0</v>
      </c>
      <c r="M2139" t="s">
        <v>2571</v>
      </c>
      <c r="N2139" t="s">
        <v>2580</v>
      </c>
    </row>
    <row r="2140" spans="1:14" hidden="1" x14ac:dyDescent="0.25">
      <c r="A2140" t="s">
        <v>448</v>
      </c>
      <c r="B2140" s="238">
        <v>1160244</v>
      </c>
      <c r="C2140" s="233">
        <v>1160244</v>
      </c>
      <c r="D2140">
        <v>116024</v>
      </c>
      <c r="E2140">
        <v>8600</v>
      </c>
      <c r="G2140">
        <v>0</v>
      </c>
      <c r="H2140" s="238">
        <v>4</v>
      </c>
      <c r="I2140" t="s">
        <v>941</v>
      </c>
      <c r="J2140" t="s">
        <v>448</v>
      </c>
      <c r="K2140">
        <v>0</v>
      </c>
      <c r="L2140">
        <v>0</v>
      </c>
      <c r="M2140" t="s">
        <v>2571</v>
      </c>
      <c r="N2140" t="s">
        <v>2580</v>
      </c>
    </row>
    <row r="2141" spans="1:14" hidden="1" x14ac:dyDescent="0.25">
      <c r="A2141" t="s">
        <v>448</v>
      </c>
      <c r="B2141" s="238">
        <v>1160245</v>
      </c>
      <c r="C2141" s="233">
        <v>1160245</v>
      </c>
      <c r="D2141">
        <v>116024</v>
      </c>
      <c r="E2141">
        <v>10250</v>
      </c>
      <c r="G2141">
        <v>0</v>
      </c>
      <c r="H2141" s="238">
        <v>5</v>
      </c>
      <c r="I2141" t="s">
        <v>941</v>
      </c>
      <c r="J2141" t="s">
        <v>448</v>
      </c>
      <c r="K2141">
        <v>0</v>
      </c>
      <c r="L2141">
        <v>0</v>
      </c>
      <c r="M2141" t="s">
        <v>2571</v>
      </c>
      <c r="N2141" t="s">
        <v>2580</v>
      </c>
    </row>
    <row r="2142" spans="1:14" hidden="1" x14ac:dyDescent="0.25">
      <c r="A2142" t="s">
        <v>404</v>
      </c>
      <c r="B2142" s="238">
        <v>1129991</v>
      </c>
      <c r="C2142" s="233">
        <v>1129991</v>
      </c>
      <c r="D2142">
        <v>112999</v>
      </c>
      <c r="F2142" t="s">
        <v>397</v>
      </c>
      <c r="G2142">
        <v>0</v>
      </c>
      <c r="H2142" s="238">
        <v>1</v>
      </c>
      <c r="I2142" t="s">
        <v>1513</v>
      </c>
      <c r="J2142" t="s">
        <v>404</v>
      </c>
      <c r="K2142">
        <v>0</v>
      </c>
      <c r="L2142">
        <v>0</v>
      </c>
      <c r="M2142" t="s">
        <v>2536</v>
      </c>
    </row>
    <row r="2143" spans="1:14" hidden="1" x14ac:dyDescent="0.25">
      <c r="A2143" t="s">
        <v>404</v>
      </c>
      <c r="B2143" s="238">
        <v>1129992</v>
      </c>
      <c r="C2143" s="233">
        <v>1129992</v>
      </c>
      <c r="D2143">
        <v>112999</v>
      </c>
      <c r="F2143" t="s">
        <v>397</v>
      </c>
      <c r="G2143">
        <v>0</v>
      </c>
      <c r="H2143" s="238">
        <v>2</v>
      </c>
      <c r="I2143" t="s">
        <v>1513</v>
      </c>
      <c r="J2143" t="s">
        <v>404</v>
      </c>
      <c r="K2143">
        <v>0</v>
      </c>
      <c r="L2143">
        <v>0</v>
      </c>
      <c r="M2143" t="s">
        <v>2536</v>
      </c>
    </row>
    <row r="2144" spans="1:14" hidden="1" x14ac:dyDescent="0.25">
      <c r="A2144" t="s">
        <v>404</v>
      </c>
      <c r="B2144" s="238">
        <v>1129993</v>
      </c>
      <c r="C2144" s="233">
        <v>1129993</v>
      </c>
      <c r="D2144">
        <v>112999</v>
      </c>
      <c r="F2144" t="s">
        <v>397</v>
      </c>
      <c r="G2144">
        <v>0</v>
      </c>
      <c r="H2144" s="238">
        <v>3</v>
      </c>
      <c r="I2144" t="s">
        <v>1513</v>
      </c>
      <c r="J2144" t="s">
        <v>404</v>
      </c>
      <c r="K2144">
        <v>0</v>
      </c>
      <c r="L2144">
        <v>0</v>
      </c>
      <c r="M2144" t="s">
        <v>2536</v>
      </c>
    </row>
    <row r="2145" spans="1:14" hidden="1" x14ac:dyDescent="0.25">
      <c r="A2145" t="s">
        <v>404</v>
      </c>
      <c r="B2145" s="238">
        <v>1129994</v>
      </c>
      <c r="C2145" s="233">
        <v>1129994</v>
      </c>
      <c r="D2145">
        <v>112999</v>
      </c>
      <c r="F2145" t="s">
        <v>397</v>
      </c>
      <c r="G2145">
        <v>0</v>
      </c>
      <c r="H2145" s="238">
        <v>4</v>
      </c>
      <c r="I2145" t="s">
        <v>1513</v>
      </c>
      <c r="J2145" t="s">
        <v>404</v>
      </c>
      <c r="K2145">
        <v>0</v>
      </c>
      <c r="L2145">
        <v>0</v>
      </c>
      <c r="M2145" t="s">
        <v>2536</v>
      </c>
    </row>
    <row r="2146" spans="1:14" hidden="1" x14ac:dyDescent="0.25">
      <c r="A2146" t="s">
        <v>404</v>
      </c>
      <c r="B2146" s="238">
        <v>1129995</v>
      </c>
      <c r="C2146" s="233">
        <v>1129995</v>
      </c>
      <c r="D2146">
        <v>112999</v>
      </c>
      <c r="F2146" t="s">
        <v>397</v>
      </c>
      <c r="G2146">
        <v>0</v>
      </c>
      <c r="H2146" s="238">
        <v>5</v>
      </c>
      <c r="I2146" t="s">
        <v>1513</v>
      </c>
      <c r="J2146" t="s">
        <v>404</v>
      </c>
      <c r="K2146">
        <v>0</v>
      </c>
      <c r="L2146">
        <v>0</v>
      </c>
      <c r="M2146" t="s">
        <v>2536</v>
      </c>
    </row>
    <row r="2147" spans="1:14" hidden="1" x14ac:dyDescent="0.25">
      <c r="A2147" t="s">
        <v>392</v>
      </c>
      <c r="B2147" s="238">
        <v>1160251</v>
      </c>
      <c r="C2147" s="233">
        <v>1160251</v>
      </c>
      <c r="D2147">
        <v>116025</v>
      </c>
      <c r="F2147" t="s">
        <v>397</v>
      </c>
      <c r="G2147">
        <v>0</v>
      </c>
      <c r="H2147" s="238">
        <v>1</v>
      </c>
      <c r="I2147" t="s">
        <v>2659</v>
      </c>
      <c r="J2147" t="s">
        <v>392</v>
      </c>
      <c r="K2147">
        <v>0</v>
      </c>
      <c r="L2147">
        <v>0</v>
      </c>
      <c r="M2147" t="s">
        <v>2571</v>
      </c>
      <c r="N2147" t="s">
        <v>2580</v>
      </c>
    </row>
    <row r="2148" spans="1:14" hidden="1" x14ac:dyDescent="0.25">
      <c r="A2148" t="s">
        <v>392</v>
      </c>
      <c r="B2148" s="238">
        <v>1160252</v>
      </c>
      <c r="C2148" s="233">
        <v>1160252</v>
      </c>
      <c r="D2148">
        <v>116025</v>
      </c>
      <c r="F2148" t="s">
        <v>397</v>
      </c>
      <c r="G2148">
        <v>0</v>
      </c>
      <c r="H2148" s="238">
        <v>2</v>
      </c>
      <c r="I2148" t="s">
        <v>2659</v>
      </c>
      <c r="J2148" t="s">
        <v>392</v>
      </c>
      <c r="K2148">
        <v>0</v>
      </c>
      <c r="L2148">
        <v>0</v>
      </c>
      <c r="M2148" t="s">
        <v>2571</v>
      </c>
      <c r="N2148" t="s">
        <v>2580</v>
      </c>
    </row>
    <row r="2149" spans="1:14" hidden="1" x14ac:dyDescent="0.25">
      <c r="A2149" t="s">
        <v>392</v>
      </c>
      <c r="B2149" s="238">
        <v>1160253</v>
      </c>
      <c r="C2149" s="233">
        <v>1160253</v>
      </c>
      <c r="D2149">
        <v>116025</v>
      </c>
      <c r="F2149" t="s">
        <v>397</v>
      </c>
      <c r="G2149">
        <v>0</v>
      </c>
      <c r="H2149" s="238">
        <v>3</v>
      </c>
      <c r="I2149" t="s">
        <v>2659</v>
      </c>
      <c r="J2149" t="s">
        <v>392</v>
      </c>
      <c r="K2149">
        <v>0</v>
      </c>
      <c r="L2149">
        <v>0</v>
      </c>
      <c r="M2149" t="s">
        <v>2571</v>
      </c>
      <c r="N2149" t="s">
        <v>2580</v>
      </c>
    </row>
    <row r="2150" spans="1:14" hidden="1" x14ac:dyDescent="0.25">
      <c r="A2150" t="s">
        <v>392</v>
      </c>
      <c r="B2150" s="238">
        <v>1160254</v>
      </c>
      <c r="C2150" s="233">
        <v>1160254</v>
      </c>
      <c r="D2150">
        <v>116025</v>
      </c>
      <c r="F2150" t="s">
        <v>397</v>
      </c>
      <c r="G2150">
        <v>0</v>
      </c>
      <c r="H2150" s="238">
        <v>4</v>
      </c>
      <c r="I2150" t="s">
        <v>2659</v>
      </c>
      <c r="J2150" t="s">
        <v>392</v>
      </c>
      <c r="K2150">
        <v>0</v>
      </c>
      <c r="L2150">
        <v>0</v>
      </c>
      <c r="M2150" t="s">
        <v>2571</v>
      </c>
      <c r="N2150" t="s">
        <v>2580</v>
      </c>
    </row>
    <row r="2151" spans="1:14" hidden="1" x14ac:dyDescent="0.25">
      <c r="A2151" t="s">
        <v>392</v>
      </c>
      <c r="B2151" s="238">
        <v>1160255</v>
      </c>
      <c r="C2151" s="233">
        <v>1160255</v>
      </c>
      <c r="D2151">
        <v>116025</v>
      </c>
      <c r="F2151" t="s">
        <v>397</v>
      </c>
      <c r="G2151">
        <v>0</v>
      </c>
      <c r="H2151" s="238">
        <v>5</v>
      </c>
      <c r="I2151" t="s">
        <v>2659</v>
      </c>
      <c r="J2151" t="s">
        <v>392</v>
      </c>
      <c r="K2151">
        <v>0</v>
      </c>
      <c r="L2151">
        <v>0</v>
      </c>
      <c r="M2151" t="s">
        <v>2571</v>
      </c>
      <c r="N2151" t="s">
        <v>2580</v>
      </c>
    </row>
    <row r="2152" spans="1:14" hidden="1" x14ac:dyDescent="0.25">
      <c r="A2152" t="s">
        <v>404</v>
      </c>
      <c r="B2152" s="238">
        <v>1129911</v>
      </c>
      <c r="C2152" s="233">
        <v>1129911</v>
      </c>
      <c r="D2152">
        <v>112991</v>
      </c>
      <c r="F2152" t="s">
        <v>397</v>
      </c>
      <c r="G2152">
        <v>0</v>
      </c>
      <c r="H2152" s="238">
        <v>1</v>
      </c>
      <c r="I2152" t="s">
        <v>1506</v>
      </c>
      <c r="J2152" t="s">
        <v>404</v>
      </c>
      <c r="K2152">
        <v>0</v>
      </c>
      <c r="L2152">
        <v>0</v>
      </c>
      <c r="M2152" t="s">
        <v>2536</v>
      </c>
    </row>
    <row r="2153" spans="1:14" hidden="1" x14ac:dyDescent="0.25">
      <c r="A2153" t="s">
        <v>404</v>
      </c>
      <c r="B2153" s="238">
        <v>1129912</v>
      </c>
      <c r="C2153" s="233">
        <v>1129912</v>
      </c>
      <c r="D2153">
        <v>112991</v>
      </c>
      <c r="F2153" t="s">
        <v>397</v>
      </c>
      <c r="G2153">
        <v>0</v>
      </c>
      <c r="H2153" s="238">
        <v>2</v>
      </c>
      <c r="I2153" t="s">
        <v>1506</v>
      </c>
      <c r="J2153" t="s">
        <v>404</v>
      </c>
      <c r="K2153">
        <v>0</v>
      </c>
      <c r="L2153">
        <v>0</v>
      </c>
      <c r="M2153" t="s">
        <v>2536</v>
      </c>
    </row>
    <row r="2154" spans="1:14" hidden="1" x14ac:dyDescent="0.25">
      <c r="A2154" t="s">
        <v>404</v>
      </c>
      <c r="B2154" s="238">
        <v>1129913</v>
      </c>
      <c r="C2154" s="233">
        <v>1129913</v>
      </c>
      <c r="D2154">
        <v>112991</v>
      </c>
      <c r="F2154" t="s">
        <v>397</v>
      </c>
      <c r="G2154">
        <v>0</v>
      </c>
      <c r="H2154" s="238">
        <v>3</v>
      </c>
      <c r="I2154" t="s">
        <v>1506</v>
      </c>
      <c r="J2154" t="s">
        <v>404</v>
      </c>
      <c r="K2154">
        <v>0</v>
      </c>
      <c r="L2154">
        <v>0</v>
      </c>
      <c r="M2154" t="s">
        <v>2536</v>
      </c>
    </row>
    <row r="2155" spans="1:14" hidden="1" x14ac:dyDescent="0.25">
      <c r="A2155" t="s">
        <v>404</v>
      </c>
      <c r="B2155" s="238">
        <v>1129914</v>
      </c>
      <c r="C2155" s="233">
        <v>1129914</v>
      </c>
      <c r="D2155">
        <v>112991</v>
      </c>
      <c r="F2155" t="s">
        <v>397</v>
      </c>
      <c r="G2155">
        <v>0</v>
      </c>
      <c r="H2155" s="238">
        <v>4</v>
      </c>
      <c r="I2155" t="s">
        <v>1506</v>
      </c>
      <c r="J2155" t="s">
        <v>404</v>
      </c>
      <c r="K2155">
        <v>0</v>
      </c>
      <c r="L2155">
        <v>0</v>
      </c>
      <c r="M2155" t="s">
        <v>2536</v>
      </c>
    </row>
    <row r="2156" spans="1:14" hidden="1" x14ac:dyDescent="0.25">
      <c r="A2156" t="s">
        <v>404</v>
      </c>
      <c r="B2156" s="238">
        <v>1129915</v>
      </c>
      <c r="C2156" s="233">
        <v>1129915</v>
      </c>
      <c r="D2156">
        <v>112991</v>
      </c>
      <c r="F2156" t="s">
        <v>397</v>
      </c>
      <c r="G2156">
        <v>0</v>
      </c>
      <c r="H2156" s="238">
        <v>5</v>
      </c>
      <c r="I2156" t="s">
        <v>1506</v>
      </c>
      <c r="J2156" t="s">
        <v>404</v>
      </c>
      <c r="K2156">
        <v>0</v>
      </c>
      <c r="L2156">
        <v>0</v>
      </c>
      <c r="M2156" t="s">
        <v>2536</v>
      </c>
    </row>
    <row r="2157" spans="1:14" hidden="1" x14ac:dyDescent="0.25">
      <c r="A2157" t="s">
        <v>451</v>
      </c>
      <c r="B2157" s="238">
        <v>1114251</v>
      </c>
      <c r="C2157" s="233">
        <v>1114251</v>
      </c>
      <c r="D2157">
        <v>111425</v>
      </c>
      <c r="E2157">
        <v>653</v>
      </c>
      <c r="G2157">
        <v>1</v>
      </c>
      <c r="H2157" s="238">
        <v>1</v>
      </c>
      <c r="I2157" t="s">
        <v>1436</v>
      </c>
      <c r="J2157" t="s">
        <v>451</v>
      </c>
      <c r="K2157">
        <v>0</v>
      </c>
      <c r="L2157">
        <v>0</v>
      </c>
      <c r="M2157" t="s">
        <v>2573</v>
      </c>
      <c r="N2157" t="s">
        <v>2602</v>
      </c>
    </row>
    <row r="2158" spans="1:14" hidden="1" x14ac:dyDescent="0.25">
      <c r="A2158" t="s">
        <v>451</v>
      </c>
      <c r="B2158" s="238">
        <v>1114252</v>
      </c>
      <c r="C2158" s="233">
        <v>1114252</v>
      </c>
      <c r="D2158">
        <v>111425</v>
      </c>
      <c r="E2158">
        <v>789</v>
      </c>
      <c r="G2158">
        <v>1</v>
      </c>
      <c r="H2158" s="238">
        <v>2</v>
      </c>
      <c r="I2158" t="s">
        <v>1436</v>
      </c>
      <c r="J2158" t="s">
        <v>451</v>
      </c>
      <c r="K2158">
        <v>0</v>
      </c>
      <c r="L2158">
        <v>0</v>
      </c>
      <c r="M2158" t="s">
        <v>2573</v>
      </c>
      <c r="N2158" t="s">
        <v>2602</v>
      </c>
    </row>
    <row r="2159" spans="1:14" hidden="1" x14ac:dyDescent="0.25">
      <c r="A2159" t="s">
        <v>451</v>
      </c>
      <c r="B2159" s="238">
        <v>1114253</v>
      </c>
      <c r="C2159" s="233">
        <v>1114253</v>
      </c>
      <c r="D2159">
        <v>111425</v>
      </c>
      <c r="E2159">
        <v>941</v>
      </c>
      <c r="G2159">
        <v>1</v>
      </c>
      <c r="H2159" s="238">
        <v>3</v>
      </c>
      <c r="I2159" t="s">
        <v>1436</v>
      </c>
      <c r="J2159" t="s">
        <v>451</v>
      </c>
      <c r="K2159">
        <v>0</v>
      </c>
      <c r="L2159">
        <v>0</v>
      </c>
      <c r="M2159" t="s">
        <v>2573</v>
      </c>
      <c r="N2159" t="s">
        <v>2602</v>
      </c>
    </row>
    <row r="2160" spans="1:14" hidden="1" x14ac:dyDescent="0.25">
      <c r="A2160" t="s">
        <v>451</v>
      </c>
      <c r="B2160" s="238">
        <v>1114254</v>
      </c>
      <c r="C2160" s="233">
        <v>1114254</v>
      </c>
      <c r="D2160">
        <v>111425</v>
      </c>
      <c r="E2160">
        <v>827</v>
      </c>
      <c r="G2160">
        <v>1</v>
      </c>
      <c r="H2160" s="238">
        <v>4</v>
      </c>
      <c r="I2160" t="s">
        <v>1436</v>
      </c>
      <c r="J2160" t="s">
        <v>451</v>
      </c>
      <c r="K2160">
        <v>0</v>
      </c>
      <c r="L2160">
        <v>0</v>
      </c>
      <c r="M2160" t="s">
        <v>2573</v>
      </c>
      <c r="N2160" t="s">
        <v>2602</v>
      </c>
    </row>
    <row r="2161" spans="1:14" hidden="1" x14ac:dyDescent="0.25">
      <c r="A2161" t="s">
        <v>451</v>
      </c>
      <c r="B2161" s="238">
        <v>1114255</v>
      </c>
      <c r="C2161" s="233">
        <v>1114255</v>
      </c>
      <c r="D2161">
        <v>111425</v>
      </c>
      <c r="E2161">
        <v>990</v>
      </c>
      <c r="G2161">
        <v>1</v>
      </c>
      <c r="H2161" s="238">
        <v>5</v>
      </c>
      <c r="I2161" t="s">
        <v>1436</v>
      </c>
      <c r="J2161" t="s">
        <v>451</v>
      </c>
      <c r="K2161">
        <v>0</v>
      </c>
      <c r="L2161">
        <v>0</v>
      </c>
      <c r="M2161" t="s">
        <v>2573</v>
      </c>
      <c r="N2161" t="s">
        <v>2602</v>
      </c>
    </row>
    <row r="2162" spans="1:14" hidden="1" x14ac:dyDescent="0.25">
      <c r="A2162" t="s">
        <v>404</v>
      </c>
      <c r="B2162" s="238">
        <v>1113791</v>
      </c>
      <c r="C2162" s="233">
        <v>1113791</v>
      </c>
      <c r="D2162">
        <v>111379</v>
      </c>
      <c r="F2162" t="s">
        <v>397</v>
      </c>
      <c r="G2162">
        <v>0</v>
      </c>
      <c r="H2162" s="238">
        <v>1</v>
      </c>
      <c r="I2162" t="s">
        <v>1393</v>
      </c>
      <c r="J2162" t="s">
        <v>404</v>
      </c>
      <c r="K2162">
        <v>0</v>
      </c>
      <c r="L2162">
        <v>0</v>
      </c>
      <c r="M2162" t="s">
        <v>2593</v>
      </c>
    </row>
    <row r="2163" spans="1:14" hidden="1" x14ac:dyDescent="0.25">
      <c r="A2163" t="s">
        <v>404</v>
      </c>
      <c r="B2163" s="238">
        <v>1113792</v>
      </c>
      <c r="C2163" s="233">
        <v>1113792</v>
      </c>
      <c r="D2163">
        <v>111379</v>
      </c>
      <c r="F2163" t="s">
        <v>397</v>
      </c>
      <c r="G2163">
        <v>0</v>
      </c>
      <c r="H2163" s="238">
        <v>2</v>
      </c>
      <c r="I2163" t="s">
        <v>1393</v>
      </c>
      <c r="J2163" t="s">
        <v>404</v>
      </c>
      <c r="K2163">
        <v>0</v>
      </c>
      <c r="L2163">
        <v>0</v>
      </c>
      <c r="M2163" t="s">
        <v>2593</v>
      </c>
    </row>
    <row r="2164" spans="1:14" hidden="1" x14ac:dyDescent="0.25">
      <c r="A2164" t="s">
        <v>404</v>
      </c>
      <c r="B2164" s="238">
        <v>1113793</v>
      </c>
      <c r="C2164" s="233">
        <v>1113793</v>
      </c>
      <c r="D2164">
        <v>111379</v>
      </c>
      <c r="F2164" t="s">
        <v>397</v>
      </c>
      <c r="G2164">
        <v>0</v>
      </c>
      <c r="H2164" s="238">
        <v>3</v>
      </c>
      <c r="I2164" t="s">
        <v>1393</v>
      </c>
      <c r="J2164" t="s">
        <v>404</v>
      </c>
      <c r="K2164">
        <v>0</v>
      </c>
      <c r="L2164">
        <v>0</v>
      </c>
      <c r="M2164" t="s">
        <v>2593</v>
      </c>
    </row>
    <row r="2165" spans="1:14" hidden="1" x14ac:dyDescent="0.25">
      <c r="A2165" t="s">
        <v>404</v>
      </c>
      <c r="B2165" s="238">
        <v>1113794</v>
      </c>
      <c r="C2165" s="233">
        <v>1113794</v>
      </c>
      <c r="D2165">
        <v>111379</v>
      </c>
      <c r="F2165" t="s">
        <v>397</v>
      </c>
      <c r="G2165">
        <v>0</v>
      </c>
      <c r="H2165" s="238">
        <v>4</v>
      </c>
      <c r="I2165" t="s">
        <v>1393</v>
      </c>
      <c r="J2165" t="s">
        <v>404</v>
      </c>
      <c r="K2165">
        <v>0</v>
      </c>
      <c r="L2165">
        <v>0</v>
      </c>
      <c r="M2165" t="s">
        <v>2593</v>
      </c>
    </row>
    <row r="2166" spans="1:14" hidden="1" x14ac:dyDescent="0.25">
      <c r="A2166" t="s">
        <v>404</v>
      </c>
      <c r="B2166" s="238">
        <v>1113795</v>
      </c>
      <c r="C2166" s="233">
        <v>1113795</v>
      </c>
      <c r="D2166">
        <v>111379</v>
      </c>
      <c r="F2166" t="s">
        <v>397</v>
      </c>
      <c r="G2166">
        <v>0</v>
      </c>
      <c r="H2166" s="238">
        <v>5</v>
      </c>
      <c r="I2166" t="s">
        <v>1393</v>
      </c>
      <c r="J2166" t="s">
        <v>404</v>
      </c>
      <c r="K2166">
        <v>0</v>
      </c>
      <c r="L2166">
        <v>0</v>
      </c>
      <c r="M2166" t="s">
        <v>2593</v>
      </c>
    </row>
    <row r="2167" spans="1:14" hidden="1" x14ac:dyDescent="0.25">
      <c r="A2167" t="s">
        <v>865</v>
      </c>
      <c r="B2167" s="238">
        <v>1160371</v>
      </c>
      <c r="C2167" s="238" t="s">
        <v>3400</v>
      </c>
      <c r="D2167">
        <v>116037</v>
      </c>
      <c r="F2167" t="s">
        <v>397</v>
      </c>
      <c r="G2167">
        <v>0</v>
      </c>
      <c r="H2167" s="238">
        <v>1</v>
      </c>
      <c r="I2167" t="s">
        <v>967</v>
      </c>
      <c r="J2167" t="s">
        <v>865</v>
      </c>
      <c r="K2167">
        <v>0</v>
      </c>
      <c r="L2167">
        <v>0</v>
      </c>
      <c r="M2167" t="s">
        <v>2571</v>
      </c>
      <c r="N2167" t="s">
        <v>2580</v>
      </c>
    </row>
    <row r="2168" spans="1:14" hidden="1" x14ac:dyDescent="0.25">
      <c r="A2168" t="s">
        <v>865</v>
      </c>
      <c r="B2168" s="238">
        <v>1160372</v>
      </c>
      <c r="C2168" s="238" t="s">
        <v>3401</v>
      </c>
      <c r="D2168">
        <v>116037</v>
      </c>
      <c r="F2168" t="s">
        <v>397</v>
      </c>
      <c r="G2168">
        <v>0</v>
      </c>
      <c r="H2168" s="238">
        <v>2</v>
      </c>
      <c r="I2168" t="s">
        <v>967</v>
      </c>
      <c r="J2168" t="s">
        <v>865</v>
      </c>
      <c r="K2168">
        <v>0</v>
      </c>
      <c r="L2168">
        <v>0</v>
      </c>
      <c r="M2168" t="s">
        <v>2571</v>
      </c>
      <c r="N2168" t="s">
        <v>2580</v>
      </c>
    </row>
    <row r="2169" spans="1:14" hidden="1" x14ac:dyDescent="0.25">
      <c r="A2169" t="s">
        <v>865</v>
      </c>
      <c r="B2169" s="238">
        <v>1160373</v>
      </c>
      <c r="C2169" s="238" t="s">
        <v>3402</v>
      </c>
      <c r="D2169">
        <v>116037</v>
      </c>
      <c r="F2169" t="s">
        <v>397</v>
      </c>
      <c r="G2169">
        <v>0</v>
      </c>
      <c r="H2169" s="238">
        <v>3</v>
      </c>
      <c r="I2169" t="s">
        <v>967</v>
      </c>
      <c r="J2169" t="s">
        <v>865</v>
      </c>
      <c r="K2169">
        <v>0</v>
      </c>
      <c r="L2169">
        <v>0</v>
      </c>
      <c r="M2169" t="s">
        <v>2571</v>
      </c>
      <c r="N2169" t="s">
        <v>2580</v>
      </c>
    </row>
    <row r="2170" spans="1:14" hidden="1" x14ac:dyDescent="0.25">
      <c r="A2170" t="s">
        <v>865</v>
      </c>
      <c r="B2170" s="238">
        <v>1160374</v>
      </c>
      <c r="C2170" s="238" t="s">
        <v>3403</v>
      </c>
      <c r="D2170">
        <v>116037</v>
      </c>
      <c r="F2170" t="s">
        <v>397</v>
      </c>
      <c r="G2170">
        <v>0</v>
      </c>
      <c r="H2170" s="238">
        <v>4</v>
      </c>
      <c r="I2170" t="s">
        <v>967</v>
      </c>
      <c r="J2170" t="s">
        <v>865</v>
      </c>
      <c r="K2170">
        <v>0</v>
      </c>
      <c r="L2170">
        <v>0</v>
      </c>
      <c r="M2170" t="s">
        <v>2571</v>
      </c>
      <c r="N2170" t="s">
        <v>2580</v>
      </c>
    </row>
    <row r="2171" spans="1:14" hidden="1" x14ac:dyDescent="0.25">
      <c r="A2171" t="s">
        <v>865</v>
      </c>
      <c r="B2171" s="238">
        <v>1160375</v>
      </c>
      <c r="C2171" s="238" t="s">
        <v>3404</v>
      </c>
      <c r="D2171">
        <v>116037</v>
      </c>
      <c r="F2171" t="s">
        <v>397</v>
      </c>
      <c r="G2171">
        <v>0</v>
      </c>
      <c r="H2171" s="238">
        <v>5</v>
      </c>
      <c r="I2171" t="s">
        <v>967</v>
      </c>
      <c r="J2171" t="s">
        <v>865</v>
      </c>
      <c r="K2171">
        <v>0</v>
      </c>
      <c r="L2171">
        <v>0</v>
      </c>
      <c r="M2171" t="s">
        <v>2571</v>
      </c>
      <c r="N2171" t="s">
        <v>2580</v>
      </c>
    </row>
    <row r="2172" spans="1:14" hidden="1" x14ac:dyDescent="0.25">
      <c r="A2172" t="s">
        <v>615</v>
      </c>
      <c r="B2172" s="238">
        <v>42081141351</v>
      </c>
      <c r="C2172" s="233"/>
      <c r="D2172">
        <v>114135</v>
      </c>
      <c r="E2172">
        <v>5.22</v>
      </c>
      <c r="G2172">
        <v>0</v>
      </c>
      <c r="H2172" s="238">
        <v>1</v>
      </c>
      <c r="I2172" t="s">
        <v>118</v>
      </c>
      <c r="J2172" t="s">
        <v>615</v>
      </c>
      <c r="K2172">
        <v>4208</v>
      </c>
      <c r="L2172">
        <v>0</v>
      </c>
      <c r="M2172" t="s">
        <v>2552</v>
      </c>
      <c r="N2172" t="s">
        <v>2564</v>
      </c>
    </row>
    <row r="2173" spans="1:14" hidden="1" x14ac:dyDescent="0.25">
      <c r="A2173" t="s">
        <v>615</v>
      </c>
      <c r="B2173" s="238">
        <v>42081141352</v>
      </c>
      <c r="C2173" s="233"/>
      <c r="D2173">
        <v>114135</v>
      </c>
      <c r="E2173">
        <v>5.22</v>
      </c>
      <c r="G2173">
        <v>0</v>
      </c>
      <c r="H2173" s="238">
        <v>2</v>
      </c>
      <c r="I2173" t="s">
        <v>118</v>
      </c>
      <c r="J2173" t="s">
        <v>615</v>
      </c>
      <c r="K2173">
        <v>4208</v>
      </c>
      <c r="L2173">
        <v>0</v>
      </c>
      <c r="M2173" t="s">
        <v>2552</v>
      </c>
      <c r="N2173" t="s">
        <v>2564</v>
      </c>
    </row>
    <row r="2174" spans="1:14" hidden="1" x14ac:dyDescent="0.25">
      <c r="A2174" t="s">
        <v>615</v>
      </c>
      <c r="B2174" s="238">
        <v>42081141353</v>
      </c>
      <c r="C2174" s="233"/>
      <c r="D2174">
        <v>114135</v>
      </c>
      <c r="E2174">
        <v>5.22</v>
      </c>
      <c r="G2174">
        <v>0</v>
      </c>
      <c r="H2174" s="238">
        <v>3</v>
      </c>
      <c r="I2174" t="s">
        <v>118</v>
      </c>
      <c r="J2174" t="s">
        <v>615</v>
      </c>
      <c r="K2174">
        <v>4208</v>
      </c>
      <c r="L2174">
        <v>0</v>
      </c>
      <c r="M2174" t="s">
        <v>2552</v>
      </c>
      <c r="N2174" t="s">
        <v>2564</v>
      </c>
    </row>
    <row r="2175" spans="1:14" hidden="1" x14ac:dyDescent="0.25">
      <c r="A2175" t="s">
        <v>615</v>
      </c>
      <c r="B2175" s="238">
        <v>42081141354</v>
      </c>
      <c r="C2175" s="233"/>
      <c r="D2175">
        <v>114135</v>
      </c>
      <c r="E2175">
        <v>5.22</v>
      </c>
      <c r="G2175">
        <v>0</v>
      </c>
      <c r="H2175" s="238">
        <v>4</v>
      </c>
      <c r="I2175" t="s">
        <v>118</v>
      </c>
      <c r="J2175" t="s">
        <v>615</v>
      </c>
      <c r="K2175">
        <v>4208</v>
      </c>
      <c r="L2175">
        <v>0</v>
      </c>
      <c r="M2175" t="s">
        <v>2552</v>
      </c>
      <c r="N2175" t="s">
        <v>2564</v>
      </c>
    </row>
    <row r="2176" spans="1:14" hidden="1" x14ac:dyDescent="0.25">
      <c r="A2176" t="s">
        <v>615</v>
      </c>
      <c r="B2176" s="238">
        <v>42081141355</v>
      </c>
      <c r="C2176" s="233"/>
      <c r="D2176">
        <v>114135</v>
      </c>
      <c r="E2176">
        <v>5.22</v>
      </c>
      <c r="G2176">
        <v>0</v>
      </c>
      <c r="H2176" s="238">
        <v>5</v>
      </c>
      <c r="I2176" t="s">
        <v>118</v>
      </c>
      <c r="J2176" t="s">
        <v>615</v>
      </c>
      <c r="K2176">
        <v>4208</v>
      </c>
      <c r="L2176">
        <v>0</v>
      </c>
      <c r="M2176" t="s">
        <v>2552</v>
      </c>
      <c r="N2176" t="s">
        <v>2564</v>
      </c>
    </row>
    <row r="2177" spans="1:14" hidden="1" x14ac:dyDescent="0.25">
      <c r="A2177" t="s">
        <v>615</v>
      </c>
      <c r="B2177" s="238">
        <v>1141351</v>
      </c>
      <c r="C2177" s="233">
        <v>1141351</v>
      </c>
      <c r="D2177">
        <v>114135</v>
      </c>
      <c r="E2177">
        <v>12.8</v>
      </c>
      <c r="G2177">
        <v>1</v>
      </c>
      <c r="H2177" s="238">
        <v>1</v>
      </c>
      <c r="I2177" t="s">
        <v>118</v>
      </c>
      <c r="J2177" t="s">
        <v>615</v>
      </c>
      <c r="K2177">
        <v>0</v>
      </c>
      <c r="L2177">
        <v>0</v>
      </c>
      <c r="M2177" t="s">
        <v>2552</v>
      </c>
      <c r="N2177" t="s">
        <v>2564</v>
      </c>
    </row>
    <row r="2178" spans="1:14" hidden="1" x14ac:dyDescent="0.25">
      <c r="A2178" t="s">
        <v>615</v>
      </c>
      <c r="B2178" s="238">
        <v>1141352</v>
      </c>
      <c r="C2178" s="233">
        <v>1141352</v>
      </c>
      <c r="D2178">
        <v>114135</v>
      </c>
      <c r="E2178">
        <v>16.399999999999999</v>
      </c>
      <c r="G2178">
        <v>1</v>
      </c>
      <c r="H2178" s="238">
        <v>2</v>
      </c>
      <c r="I2178" t="s">
        <v>118</v>
      </c>
      <c r="J2178" t="s">
        <v>615</v>
      </c>
      <c r="K2178">
        <v>0</v>
      </c>
      <c r="L2178">
        <v>0</v>
      </c>
      <c r="M2178" t="s">
        <v>2552</v>
      </c>
      <c r="N2178" t="s">
        <v>2564</v>
      </c>
    </row>
    <row r="2179" spans="1:14" hidden="1" x14ac:dyDescent="0.25">
      <c r="A2179" t="s">
        <v>615</v>
      </c>
      <c r="B2179" s="238">
        <v>1141353</v>
      </c>
      <c r="C2179" s="233">
        <v>1141353</v>
      </c>
      <c r="D2179">
        <v>114135</v>
      </c>
      <c r="E2179">
        <v>19.600000000000001</v>
      </c>
      <c r="G2179">
        <v>1</v>
      </c>
      <c r="H2179" s="238">
        <v>3</v>
      </c>
      <c r="I2179" t="s">
        <v>118</v>
      </c>
      <c r="J2179" t="s">
        <v>615</v>
      </c>
      <c r="K2179">
        <v>0</v>
      </c>
      <c r="L2179">
        <v>0</v>
      </c>
      <c r="M2179" t="s">
        <v>2552</v>
      </c>
      <c r="N2179" t="s">
        <v>2564</v>
      </c>
    </row>
    <row r="2180" spans="1:14" hidden="1" x14ac:dyDescent="0.25">
      <c r="A2180" t="s">
        <v>615</v>
      </c>
      <c r="B2180" s="238">
        <v>1141354</v>
      </c>
      <c r="C2180" s="233">
        <v>1141354</v>
      </c>
      <c r="D2180">
        <v>114135</v>
      </c>
      <c r="E2180">
        <v>16.399999999999999</v>
      </c>
      <c r="G2180">
        <v>1</v>
      </c>
      <c r="H2180" s="238">
        <v>4</v>
      </c>
      <c r="I2180" t="s">
        <v>118</v>
      </c>
      <c r="J2180" t="s">
        <v>615</v>
      </c>
      <c r="K2180">
        <v>0</v>
      </c>
      <c r="L2180">
        <v>0</v>
      </c>
      <c r="M2180" t="s">
        <v>2552</v>
      </c>
      <c r="N2180" t="s">
        <v>2564</v>
      </c>
    </row>
    <row r="2181" spans="1:14" hidden="1" x14ac:dyDescent="0.25">
      <c r="A2181" t="s">
        <v>615</v>
      </c>
      <c r="B2181" s="238">
        <v>1141355</v>
      </c>
      <c r="C2181" s="233">
        <v>1141355</v>
      </c>
      <c r="D2181">
        <v>114135</v>
      </c>
      <c r="E2181">
        <v>20.6</v>
      </c>
      <c r="G2181">
        <v>1</v>
      </c>
      <c r="H2181" s="238">
        <v>5</v>
      </c>
      <c r="I2181" t="s">
        <v>118</v>
      </c>
      <c r="J2181" t="s">
        <v>615</v>
      </c>
      <c r="K2181">
        <v>0</v>
      </c>
      <c r="L2181">
        <v>0</v>
      </c>
      <c r="M2181" t="s">
        <v>2552</v>
      </c>
      <c r="N2181" t="s">
        <v>2564</v>
      </c>
    </row>
    <row r="2182" spans="1:14" hidden="1" x14ac:dyDescent="0.25">
      <c r="A2182" t="s">
        <v>607</v>
      </c>
      <c r="B2182" s="238">
        <v>1131912</v>
      </c>
      <c r="C2182" s="233">
        <v>1131912</v>
      </c>
      <c r="D2182">
        <v>113191</v>
      </c>
      <c r="E2182">
        <v>17.3</v>
      </c>
      <c r="G2182">
        <v>1</v>
      </c>
      <c r="H2182" s="238">
        <v>2</v>
      </c>
      <c r="I2182" t="s">
        <v>3405</v>
      </c>
      <c r="J2182" t="s">
        <v>607</v>
      </c>
      <c r="K2182">
        <v>0</v>
      </c>
      <c r="L2182">
        <v>0</v>
      </c>
      <c r="M2182" t="s">
        <v>2576</v>
      </c>
      <c r="N2182" t="s">
        <v>2577</v>
      </c>
    </row>
    <row r="2183" spans="1:14" hidden="1" x14ac:dyDescent="0.25">
      <c r="A2183" t="s">
        <v>607</v>
      </c>
      <c r="B2183" s="238">
        <v>1131913</v>
      </c>
      <c r="C2183" s="233">
        <v>1131913</v>
      </c>
      <c r="D2183">
        <v>113191</v>
      </c>
      <c r="E2183">
        <v>18.7</v>
      </c>
      <c r="G2183">
        <v>1</v>
      </c>
      <c r="H2183" s="238">
        <v>3</v>
      </c>
      <c r="I2183" t="s">
        <v>3405</v>
      </c>
      <c r="J2183" t="s">
        <v>607</v>
      </c>
      <c r="K2183">
        <v>0</v>
      </c>
      <c r="L2183">
        <v>0</v>
      </c>
      <c r="M2183" t="s">
        <v>2576</v>
      </c>
      <c r="N2183" t="s">
        <v>2577</v>
      </c>
    </row>
    <row r="2184" spans="1:14" hidden="1" x14ac:dyDescent="0.25">
      <c r="A2184" t="s">
        <v>607</v>
      </c>
      <c r="B2184" s="238">
        <v>1131914</v>
      </c>
      <c r="C2184" s="233">
        <v>1131914</v>
      </c>
      <c r="D2184">
        <v>113191</v>
      </c>
      <c r="E2184">
        <v>18.149999999999999</v>
      </c>
      <c r="G2184">
        <v>1</v>
      </c>
      <c r="H2184" s="238">
        <v>4</v>
      </c>
      <c r="I2184" t="s">
        <v>3405</v>
      </c>
      <c r="J2184" t="s">
        <v>607</v>
      </c>
      <c r="K2184">
        <v>0</v>
      </c>
      <c r="L2184">
        <v>0</v>
      </c>
      <c r="M2184" t="s">
        <v>2576</v>
      </c>
      <c r="N2184" t="s">
        <v>2577</v>
      </c>
    </row>
    <row r="2185" spans="1:14" hidden="1" x14ac:dyDescent="0.25">
      <c r="A2185" t="s">
        <v>607</v>
      </c>
      <c r="B2185" s="238">
        <v>1131915</v>
      </c>
      <c r="C2185" s="233">
        <v>1131915</v>
      </c>
      <c r="D2185">
        <v>113191</v>
      </c>
      <c r="E2185">
        <v>19.649999999999999</v>
      </c>
      <c r="G2185">
        <v>1</v>
      </c>
      <c r="H2185" s="238">
        <v>5</v>
      </c>
      <c r="I2185" t="s">
        <v>3405</v>
      </c>
      <c r="J2185" t="s">
        <v>607</v>
      </c>
      <c r="K2185">
        <v>0</v>
      </c>
      <c r="L2185">
        <v>0</v>
      </c>
      <c r="M2185" t="s">
        <v>2576</v>
      </c>
      <c r="N2185" t="s">
        <v>2577</v>
      </c>
    </row>
    <row r="2186" spans="1:14" hidden="1" x14ac:dyDescent="0.25">
      <c r="A2186" t="s">
        <v>607</v>
      </c>
      <c r="B2186" s="238">
        <v>1131911</v>
      </c>
      <c r="C2186" s="233">
        <v>1131911</v>
      </c>
      <c r="D2186">
        <v>113191</v>
      </c>
      <c r="E2186">
        <v>16</v>
      </c>
      <c r="G2186">
        <v>1</v>
      </c>
      <c r="H2186" s="238">
        <v>1</v>
      </c>
      <c r="I2186" t="s">
        <v>3405</v>
      </c>
      <c r="J2186" t="s">
        <v>607</v>
      </c>
      <c r="K2186">
        <v>0</v>
      </c>
      <c r="L2186">
        <v>0</v>
      </c>
      <c r="M2186" t="s">
        <v>2576</v>
      </c>
      <c r="N2186" t="s">
        <v>2577</v>
      </c>
    </row>
    <row r="2187" spans="1:14" hidden="1" x14ac:dyDescent="0.25">
      <c r="A2187" t="s">
        <v>607</v>
      </c>
      <c r="B2187" s="238">
        <v>1131941</v>
      </c>
      <c r="C2187" s="233">
        <v>1131941</v>
      </c>
      <c r="D2187">
        <v>113194</v>
      </c>
      <c r="E2187">
        <v>9.15</v>
      </c>
      <c r="G2187">
        <v>1</v>
      </c>
      <c r="H2187" s="238">
        <v>1</v>
      </c>
      <c r="I2187" t="s">
        <v>3406</v>
      </c>
      <c r="J2187" t="s">
        <v>607</v>
      </c>
      <c r="K2187">
        <v>0</v>
      </c>
      <c r="L2187">
        <v>0</v>
      </c>
      <c r="M2187" t="s">
        <v>2576</v>
      </c>
      <c r="N2187" t="s">
        <v>2577</v>
      </c>
    </row>
    <row r="2188" spans="1:14" hidden="1" x14ac:dyDescent="0.25">
      <c r="A2188" t="s">
        <v>607</v>
      </c>
      <c r="B2188" s="238">
        <v>1131942</v>
      </c>
      <c r="C2188" s="233">
        <v>1131942</v>
      </c>
      <c r="D2188">
        <v>113194</v>
      </c>
      <c r="E2188">
        <v>9.4</v>
      </c>
      <c r="G2188">
        <v>1</v>
      </c>
      <c r="H2188" s="238">
        <v>2</v>
      </c>
      <c r="I2188" t="s">
        <v>3406</v>
      </c>
      <c r="J2188" t="s">
        <v>607</v>
      </c>
      <c r="K2188">
        <v>0</v>
      </c>
      <c r="L2188">
        <v>0</v>
      </c>
      <c r="M2188" t="s">
        <v>2576</v>
      </c>
      <c r="N2188" t="s">
        <v>2577</v>
      </c>
    </row>
    <row r="2189" spans="1:14" hidden="1" x14ac:dyDescent="0.25">
      <c r="A2189" t="s">
        <v>607</v>
      </c>
      <c r="B2189" s="238">
        <v>1131943</v>
      </c>
      <c r="C2189" s="233">
        <v>1131943</v>
      </c>
      <c r="D2189">
        <v>113194</v>
      </c>
      <c r="E2189">
        <v>9.85</v>
      </c>
      <c r="G2189">
        <v>1</v>
      </c>
      <c r="H2189" s="238">
        <v>3</v>
      </c>
      <c r="I2189" t="s">
        <v>3406</v>
      </c>
      <c r="J2189" t="s">
        <v>607</v>
      </c>
      <c r="K2189">
        <v>0</v>
      </c>
      <c r="L2189">
        <v>0</v>
      </c>
      <c r="M2189" t="s">
        <v>2576</v>
      </c>
      <c r="N2189" t="s">
        <v>2577</v>
      </c>
    </row>
    <row r="2190" spans="1:14" hidden="1" x14ac:dyDescent="0.25">
      <c r="A2190" t="s">
        <v>607</v>
      </c>
      <c r="B2190" s="238">
        <v>1131944</v>
      </c>
      <c r="C2190" s="233">
        <v>1131944</v>
      </c>
      <c r="D2190">
        <v>113194</v>
      </c>
      <c r="E2190">
        <v>9.85</v>
      </c>
      <c r="G2190">
        <v>1</v>
      </c>
      <c r="H2190" s="238">
        <v>4</v>
      </c>
      <c r="I2190" t="s">
        <v>3406</v>
      </c>
      <c r="J2190" t="s">
        <v>607</v>
      </c>
      <c r="K2190">
        <v>0</v>
      </c>
      <c r="L2190">
        <v>0</v>
      </c>
      <c r="M2190" t="s">
        <v>2576</v>
      </c>
      <c r="N2190" t="s">
        <v>2577</v>
      </c>
    </row>
    <row r="2191" spans="1:14" hidden="1" x14ac:dyDescent="0.25">
      <c r="A2191" t="s">
        <v>607</v>
      </c>
      <c r="B2191" s="238">
        <v>1131945</v>
      </c>
      <c r="C2191" s="233">
        <v>1131945</v>
      </c>
      <c r="D2191">
        <v>113194</v>
      </c>
      <c r="E2191">
        <v>10.4</v>
      </c>
      <c r="G2191">
        <v>1</v>
      </c>
      <c r="H2191" s="238">
        <v>5</v>
      </c>
      <c r="I2191" t="s">
        <v>3406</v>
      </c>
      <c r="J2191" t="s">
        <v>607</v>
      </c>
      <c r="K2191">
        <v>0</v>
      </c>
      <c r="L2191">
        <v>0</v>
      </c>
      <c r="M2191" t="s">
        <v>2576</v>
      </c>
      <c r="N2191" t="s">
        <v>2577</v>
      </c>
    </row>
    <row r="2192" spans="1:14" hidden="1" x14ac:dyDescent="0.25">
      <c r="A2192" t="s">
        <v>244</v>
      </c>
      <c r="B2192" s="238">
        <v>1131951</v>
      </c>
      <c r="C2192" s="238" t="s">
        <v>3407</v>
      </c>
      <c r="D2192">
        <v>113195</v>
      </c>
      <c r="E2192">
        <v>470</v>
      </c>
      <c r="G2192">
        <v>1</v>
      </c>
      <c r="H2192" s="238">
        <v>1</v>
      </c>
      <c r="I2192" t="s">
        <v>674</v>
      </c>
      <c r="J2192" t="s">
        <v>244</v>
      </c>
      <c r="K2192">
        <v>0</v>
      </c>
      <c r="L2192">
        <v>0</v>
      </c>
      <c r="M2192" t="s">
        <v>2576</v>
      </c>
      <c r="N2192" t="s">
        <v>1628</v>
      </c>
    </row>
    <row r="2193" spans="1:14" hidden="1" x14ac:dyDescent="0.25">
      <c r="A2193" t="s">
        <v>244</v>
      </c>
      <c r="B2193" s="238">
        <v>1131952</v>
      </c>
      <c r="C2193" s="238" t="s">
        <v>3408</v>
      </c>
      <c r="D2193">
        <v>113195</v>
      </c>
      <c r="E2193">
        <v>580</v>
      </c>
      <c r="G2193">
        <v>1</v>
      </c>
      <c r="H2193" s="238">
        <v>2</v>
      </c>
      <c r="I2193" t="s">
        <v>674</v>
      </c>
      <c r="J2193" t="s">
        <v>244</v>
      </c>
      <c r="K2193">
        <v>0</v>
      </c>
      <c r="L2193">
        <v>0</v>
      </c>
      <c r="M2193" t="s">
        <v>2576</v>
      </c>
      <c r="N2193" t="s">
        <v>1628</v>
      </c>
    </row>
    <row r="2194" spans="1:14" hidden="1" x14ac:dyDescent="0.25">
      <c r="A2194" t="s">
        <v>244</v>
      </c>
      <c r="B2194" s="238">
        <v>1131953</v>
      </c>
      <c r="C2194" s="238" t="s">
        <v>3409</v>
      </c>
      <c r="D2194">
        <v>113195</v>
      </c>
      <c r="E2194">
        <v>725</v>
      </c>
      <c r="G2194">
        <v>1</v>
      </c>
      <c r="H2194" s="238">
        <v>3</v>
      </c>
      <c r="I2194" t="s">
        <v>674</v>
      </c>
      <c r="J2194" t="s">
        <v>244</v>
      </c>
      <c r="K2194">
        <v>0</v>
      </c>
      <c r="L2194">
        <v>0</v>
      </c>
      <c r="M2194" t="s">
        <v>2576</v>
      </c>
      <c r="N2194" t="s">
        <v>1628</v>
      </c>
    </row>
    <row r="2195" spans="1:14" hidden="1" x14ac:dyDescent="0.25">
      <c r="A2195" t="s">
        <v>244</v>
      </c>
      <c r="B2195" s="238">
        <v>1131954</v>
      </c>
      <c r="C2195" s="238" t="s">
        <v>3410</v>
      </c>
      <c r="D2195">
        <v>113195</v>
      </c>
      <c r="E2195">
        <v>609</v>
      </c>
      <c r="G2195">
        <v>1</v>
      </c>
      <c r="H2195" s="238">
        <v>4</v>
      </c>
      <c r="I2195" t="s">
        <v>674</v>
      </c>
      <c r="J2195" t="s">
        <v>244</v>
      </c>
      <c r="K2195">
        <v>0</v>
      </c>
      <c r="L2195">
        <v>0</v>
      </c>
      <c r="M2195" t="s">
        <v>2576</v>
      </c>
      <c r="N2195" t="s">
        <v>1628</v>
      </c>
    </row>
    <row r="2196" spans="1:14" hidden="1" x14ac:dyDescent="0.25">
      <c r="A2196" t="s">
        <v>244</v>
      </c>
      <c r="B2196" s="238">
        <v>1131955</v>
      </c>
      <c r="C2196" s="238" t="s">
        <v>3411</v>
      </c>
      <c r="D2196">
        <v>113195</v>
      </c>
      <c r="E2196">
        <v>765</v>
      </c>
      <c r="G2196">
        <v>1</v>
      </c>
      <c r="H2196" s="238">
        <v>5</v>
      </c>
      <c r="I2196" t="s">
        <v>674</v>
      </c>
      <c r="J2196" t="s">
        <v>244</v>
      </c>
      <c r="K2196">
        <v>0</v>
      </c>
      <c r="L2196">
        <v>0</v>
      </c>
      <c r="M2196" t="s">
        <v>2576</v>
      </c>
      <c r="N2196" t="s">
        <v>1628</v>
      </c>
    </row>
    <row r="2197" spans="1:14" hidden="1" x14ac:dyDescent="0.25">
      <c r="A2197" t="s">
        <v>607</v>
      </c>
      <c r="B2197" s="238">
        <v>24011131031</v>
      </c>
      <c r="C2197" s="233"/>
      <c r="D2197">
        <v>113103</v>
      </c>
      <c r="E2197">
        <v>0.9</v>
      </c>
      <c r="G2197">
        <v>0</v>
      </c>
      <c r="H2197" s="238">
        <v>1</v>
      </c>
      <c r="I2197" t="s">
        <v>3065</v>
      </c>
      <c r="J2197" t="s">
        <v>607</v>
      </c>
      <c r="K2197">
        <v>2401</v>
      </c>
      <c r="L2197">
        <v>0</v>
      </c>
      <c r="M2197" t="s">
        <v>2503</v>
      </c>
      <c r="N2197" t="s">
        <v>1991</v>
      </c>
    </row>
    <row r="2198" spans="1:14" hidden="1" x14ac:dyDescent="0.25">
      <c r="A2198" t="s">
        <v>607</v>
      </c>
      <c r="B2198" s="238">
        <v>24011131032</v>
      </c>
      <c r="C2198" s="233"/>
      <c r="D2198">
        <v>113103</v>
      </c>
      <c r="E2198">
        <v>1.1499999999999999</v>
      </c>
      <c r="G2198">
        <v>0</v>
      </c>
      <c r="H2198" s="238">
        <v>2</v>
      </c>
      <c r="I2198" t="s">
        <v>3066</v>
      </c>
      <c r="J2198" t="s">
        <v>607</v>
      </c>
      <c r="K2198">
        <v>2401</v>
      </c>
      <c r="L2198">
        <v>0</v>
      </c>
      <c r="M2198" t="s">
        <v>2503</v>
      </c>
      <c r="N2198" t="s">
        <v>1991</v>
      </c>
    </row>
    <row r="2199" spans="1:14" hidden="1" x14ac:dyDescent="0.25">
      <c r="A2199" t="s">
        <v>607</v>
      </c>
      <c r="B2199" s="238">
        <v>24011131033</v>
      </c>
      <c r="C2199" s="233"/>
      <c r="D2199">
        <v>113103</v>
      </c>
      <c r="E2199">
        <v>1.45</v>
      </c>
      <c r="G2199">
        <v>0</v>
      </c>
      <c r="H2199" s="238">
        <v>3</v>
      </c>
      <c r="I2199" t="s">
        <v>3067</v>
      </c>
      <c r="J2199" t="s">
        <v>607</v>
      </c>
      <c r="K2199">
        <v>2401</v>
      </c>
      <c r="L2199">
        <v>0</v>
      </c>
      <c r="M2199" t="s">
        <v>2503</v>
      </c>
      <c r="N2199" t="s">
        <v>1991</v>
      </c>
    </row>
    <row r="2200" spans="1:14" hidden="1" x14ac:dyDescent="0.25">
      <c r="A2200" t="s">
        <v>607</v>
      </c>
      <c r="B2200" s="238">
        <v>24011131034</v>
      </c>
      <c r="C2200" s="233"/>
      <c r="D2200">
        <v>113103</v>
      </c>
      <c r="E2200">
        <v>1.2</v>
      </c>
      <c r="G2200">
        <v>0</v>
      </c>
      <c r="H2200" s="238">
        <v>4</v>
      </c>
      <c r="I2200" t="s">
        <v>3068</v>
      </c>
      <c r="J2200" t="s">
        <v>607</v>
      </c>
      <c r="K2200">
        <v>2401</v>
      </c>
      <c r="L2200">
        <v>0</v>
      </c>
      <c r="M2200" t="s">
        <v>2503</v>
      </c>
      <c r="N2200" t="s">
        <v>1991</v>
      </c>
    </row>
    <row r="2201" spans="1:14" hidden="1" x14ac:dyDescent="0.25">
      <c r="A2201" t="s">
        <v>607</v>
      </c>
      <c r="B2201" s="238">
        <v>24011131035</v>
      </c>
      <c r="C2201" s="233"/>
      <c r="D2201">
        <v>113103</v>
      </c>
      <c r="E2201">
        <v>1.5</v>
      </c>
      <c r="G2201">
        <v>0</v>
      </c>
      <c r="H2201" s="238">
        <v>5</v>
      </c>
      <c r="I2201" t="s">
        <v>3069</v>
      </c>
      <c r="J2201" t="s">
        <v>607</v>
      </c>
      <c r="K2201">
        <v>2401</v>
      </c>
      <c r="L2201">
        <v>0</v>
      </c>
      <c r="M2201" t="s">
        <v>2503</v>
      </c>
      <c r="N2201" t="s">
        <v>1991</v>
      </c>
    </row>
    <row r="2202" spans="1:14" hidden="1" x14ac:dyDescent="0.25">
      <c r="A2202" t="s">
        <v>607</v>
      </c>
      <c r="B2202" s="238">
        <v>1131031</v>
      </c>
      <c r="C2202" s="233">
        <v>1131031</v>
      </c>
      <c r="D2202">
        <v>113103</v>
      </c>
      <c r="E2202">
        <v>2.5499999999999998</v>
      </c>
      <c r="G2202">
        <v>1</v>
      </c>
      <c r="H2202" s="238">
        <v>1</v>
      </c>
      <c r="I2202" t="s">
        <v>121</v>
      </c>
      <c r="J2202" t="s">
        <v>607</v>
      </c>
      <c r="K2202">
        <v>0</v>
      </c>
      <c r="L2202">
        <v>0</v>
      </c>
      <c r="M2202" t="s">
        <v>2503</v>
      </c>
      <c r="N2202" t="s">
        <v>1991</v>
      </c>
    </row>
    <row r="2203" spans="1:14" hidden="1" x14ac:dyDescent="0.25">
      <c r="A2203" t="s">
        <v>607</v>
      </c>
      <c r="B2203" s="238">
        <v>1131032</v>
      </c>
      <c r="C2203" s="233">
        <v>1131032</v>
      </c>
      <c r="D2203">
        <v>113103</v>
      </c>
      <c r="E2203">
        <v>3.2</v>
      </c>
      <c r="G2203">
        <v>1</v>
      </c>
      <c r="H2203" s="238">
        <v>2</v>
      </c>
      <c r="I2203" t="s">
        <v>121</v>
      </c>
      <c r="J2203" t="s">
        <v>607</v>
      </c>
      <c r="K2203">
        <v>0</v>
      </c>
      <c r="L2203">
        <v>0</v>
      </c>
      <c r="M2203" t="s">
        <v>2503</v>
      </c>
      <c r="N2203" t="s">
        <v>1991</v>
      </c>
    </row>
    <row r="2204" spans="1:14" hidden="1" x14ac:dyDescent="0.25">
      <c r="A2204" t="s">
        <v>607</v>
      </c>
      <c r="B2204" s="238">
        <v>1131033</v>
      </c>
      <c r="C2204" s="233">
        <v>1131033</v>
      </c>
      <c r="D2204">
        <v>113103</v>
      </c>
      <c r="E2204">
        <v>4</v>
      </c>
      <c r="G2204">
        <v>1</v>
      </c>
      <c r="H2204" s="238">
        <v>3</v>
      </c>
      <c r="I2204" t="s">
        <v>121</v>
      </c>
      <c r="J2204" t="s">
        <v>607</v>
      </c>
      <c r="K2204">
        <v>0</v>
      </c>
      <c r="L2204">
        <v>0</v>
      </c>
      <c r="M2204" t="s">
        <v>2503</v>
      </c>
      <c r="N2204" t="s">
        <v>1991</v>
      </c>
    </row>
    <row r="2205" spans="1:14" hidden="1" x14ac:dyDescent="0.25">
      <c r="A2205" t="s">
        <v>607</v>
      </c>
      <c r="B2205" s="238">
        <v>1131034</v>
      </c>
      <c r="C2205" s="233">
        <v>1131034</v>
      </c>
      <c r="D2205">
        <v>113103</v>
      </c>
      <c r="E2205">
        <v>3.4</v>
      </c>
      <c r="G2205">
        <v>1</v>
      </c>
      <c r="H2205" s="238">
        <v>4</v>
      </c>
      <c r="I2205" t="s">
        <v>121</v>
      </c>
      <c r="J2205" t="s">
        <v>607</v>
      </c>
      <c r="K2205">
        <v>0</v>
      </c>
      <c r="L2205">
        <v>0</v>
      </c>
      <c r="M2205" t="s">
        <v>2503</v>
      </c>
      <c r="N2205" t="s">
        <v>1991</v>
      </c>
    </row>
    <row r="2206" spans="1:14" hidden="1" x14ac:dyDescent="0.25">
      <c r="A2206" t="s">
        <v>607</v>
      </c>
      <c r="B2206" s="238">
        <v>1131035</v>
      </c>
      <c r="C2206" s="233">
        <v>1131035</v>
      </c>
      <c r="D2206">
        <v>113103</v>
      </c>
      <c r="E2206">
        <v>4.2</v>
      </c>
      <c r="G2206">
        <v>1</v>
      </c>
      <c r="H2206" s="238">
        <v>5</v>
      </c>
      <c r="I2206" t="s">
        <v>121</v>
      </c>
      <c r="J2206" t="s">
        <v>607</v>
      </c>
      <c r="K2206">
        <v>0</v>
      </c>
      <c r="L2206">
        <v>0</v>
      </c>
      <c r="M2206" t="s">
        <v>2503</v>
      </c>
      <c r="N2206" t="s">
        <v>1991</v>
      </c>
    </row>
    <row r="2207" spans="1:14" hidden="1" x14ac:dyDescent="0.25">
      <c r="A2207" t="s">
        <v>607</v>
      </c>
      <c r="B2207" s="238">
        <v>1131041</v>
      </c>
      <c r="C2207" s="238" t="s">
        <v>3412</v>
      </c>
      <c r="D2207">
        <v>113104</v>
      </c>
      <c r="E2207">
        <v>2.9</v>
      </c>
      <c r="G2207">
        <v>1</v>
      </c>
      <c r="H2207" s="238">
        <v>1</v>
      </c>
      <c r="I2207" t="s">
        <v>122</v>
      </c>
      <c r="J2207" t="s">
        <v>607</v>
      </c>
      <c r="K2207">
        <v>0</v>
      </c>
      <c r="L2207">
        <v>0</v>
      </c>
      <c r="M2207" t="s">
        <v>2552</v>
      </c>
      <c r="N2207" t="s">
        <v>2568</v>
      </c>
    </row>
    <row r="2208" spans="1:14" hidden="1" x14ac:dyDescent="0.25">
      <c r="A2208" t="s">
        <v>607</v>
      </c>
      <c r="B2208" s="238">
        <v>1131042</v>
      </c>
      <c r="C2208" s="238" t="s">
        <v>3413</v>
      </c>
      <c r="D2208">
        <v>113104</v>
      </c>
      <c r="E2208">
        <v>3.6</v>
      </c>
      <c r="G2208">
        <v>1</v>
      </c>
      <c r="H2208" s="238">
        <v>2</v>
      </c>
      <c r="I2208" t="s">
        <v>122</v>
      </c>
      <c r="J2208" t="s">
        <v>607</v>
      </c>
      <c r="K2208">
        <v>0</v>
      </c>
      <c r="L2208">
        <v>0</v>
      </c>
      <c r="M2208" t="s">
        <v>2552</v>
      </c>
      <c r="N2208" t="s">
        <v>2568</v>
      </c>
    </row>
    <row r="2209" spans="1:14" hidden="1" x14ac:dyDescent="0.25">
      <c r="A2209" t="s">
        <v>607</v>
      </c>
      <c r="B2209" s="238">
        <v>1131043</v>
      </c>
      <c r="C2209" s="238" t="s">
        <v>3414</v>
      </c>
      <c r="D2209">
        <v>113104</v>
      </c>
      <c r="E2209">
        <v>5.2</v>
      </c>
      <c r="G2209">
        <v>1</v>
      </c>
      <c r="H2209" s="238">
        <v>3</v>
      </c>
      <c r="I2209" t="s">
        <v>122</v>
      </c>
      <c r="J2209" t="s">
        <v>607</v>
      </c>
      <c r="K2209">
        <v>0</v>
      </c>
      <c r="L2209">
        <v>0</v>
      </c>
      <c r="M2209" t="s">
        <v>2552</v>
      </c>
      <c r="N2209" t="s">
        <v>2568</v>
      </c>
    </row>
    <row r="2210" spans="1:14" hidden="1" x14ac:dyDescent="0.25">
      <c r="A2210" t="s">
        <v>607</v>
      </c>
      <c r="B2210" s="238">
        <v>1131044</v>
      </c>
      <c r="C2210" s="238" t="s">
        <v>3415</v>
      </c>
      <c r="D2210">
        <v>113104</v>
      </c>
      <c r="E2210">
        <v>3.8</v>
      </c>
      <c r="G2210">
        <v>1</v>
      </c>
      <c r="H2210" s="238">
        <v>4</v>
      </c>
      <c r="I2210" t="s">
        <v>122</v>
      </c>
      <c r="J2210" t="s">
        <v>607</v>
      </c>
      <c r="K2210">
        <v>0</v>
      </c>
      <c r="L2210">
        <v>0</v>
      </c>
      <c r="M2210" t="s">
        <v>2552</v>
      </c>
      <c r="N2210" t="s">
        <v>2568</v>
      </c>
    </row>
    <row r="2211" spans="1:14" hidden="1" x14ac:dyDescent="0.25">
      <c r="A2211" t="s">
        <v>607</v>
      </c>
      <c r="B2211" s="238">
        <v>1131045</v>
      </c>
      <c r="C2211" s="238" t="s">
        <v>3416</v>
      </c>
      <c r="D2211">
        <v>113104</v>
      </c>
      <c r="E2211">
        <v>5.5</v>
      </c>
      <c r="G2211">
        <v>1</v>
      </c>
      <c r="H2211" s="238">
        <v>5</v>
      </c>
      <c r="I2211" t="s">
        <v>122</v>
      </c>
      <c r="J2211" t="s">
        <v>607</v>
      </c>
      <c r="K2211">
        <v>0</v>
      </c>
      <c r="L2211">
        <v>0</v>
      </c>
      <c r="M2211" t="s">
        <v>2552</v>
      </c>
      <c r="N2211" t="s">
        <v>2568</v>
      </c>
    </row>
    <row r="2212" spans="1:14" hidden="1" x14ac:dyDescent="0.25">
      <c r="A2212" t="s">
        <v>607</v>
      </c>
      <c r="B2212" s="238">
        <v>42081131041</v>
      </c>
      <c r="C2212" s="233"/>
      <c r="D2212">
        <v>113104</v>
      </c>
      <c r="E2212">
        <v>1.21</v>
      </c>
      <c r="G2212">
        <v>0</v>
      </c>
      <c r="H2212" s="238">
        <v>1</v>
      </c>
      <c r="I2212" t="s">
        <v>122</v>
      </c>
      <c r="J2212" t="s">
        <v>607</v>
      </c>
      <c r="K2212">
        <v>4208</v>
      </c>
      <c r="L2212">
        <v>0</v>
      </c>
      <c r="M2212" t="s">
        <v>2552</v>
      </c>
      <c r="N2212" t="s">
        <v>2568</v>
      </c>
    </row>
    <row r="2213" spans="1:14" hidden="1" x14ac:dyDescent="0.25">
      <c r="A2213" t="s">
        <v>607</v>
      </c>
      <c r="B2213" s="238">
        <v>42081131042</v>
      </c>
      <c r="C2213" s="233"/>
      <c r="D2213">
        <v>113104</v>
      </c>
      <c r="E2213">
        <v>1.21</v>
      </c>
      <c r="G2213">
        <v>0</v>
      </c>
      <c r="H2213" s="238">
        <v>2</v>
      </c>
      <c r="I2213" t="s">
        <v>122</v>
      </c>
      <c r="J2213" t="s">
        <v>607</v>
      </c>
      <c r="K2213">
        <v>4208</v>
      </c>
      <c r="L2213">
        <v>0</v>
      </c>
      <c r="M2213" t="s">
        <v>2552</v>
      </c>
      <c r="N2213" t="s">
        <v>2568</v>
      </c>
    </row>
    <row r="2214" spans="1:14" hidden="1" x14ac:dyDescent="0.25">
      <c r="A2214" t="s">
        <v>607</v>
      </c>
      <c r="B2214" s="238">
        <v>42081131043</v>
      </c>
      <c r="C2214" s="233"/>
      <c r="D2214">
        <v>113104</v>
      </c>
      <c r="E2214">
        <v>1.21</v>
      </c>
      <c r="G2214">
        <v>0</v>
      </c>
      <c r="H2214" s="238">
        <v>3</v>
      </c>
      <c r="I2214" t="s">
        <v>122</v>
      </c>
      <c r="J2214" t="s">
        <v>607</v>
      </c>
      <c r="K2214">
        <v>4208</v>
      </c>
      <c r="L2214">
        <v>0</v>
      </c>
      <c r="M2214" t="s">
        <v>2552</v>
      </c>
      <c r="N2214" t="s">
        <v>2568</v>
      </c>
    </row>
    <row r="2215" spans="1:14" hidden="1" x14ac:dyDescent="0.25">
      <c r="A2215" t="s">
        <v>607</v>
      </c>
      <c r="B2215" s="238">
        <v>42081131044</v>
      </c>
      <c r="C2215" s="233"/>
      <c r="D2215">
        <v>113104</v>
      </c>
      <c r="E2215">
        <v>1.21</v>
      </c>
      <c r="G2215">
        <v>0</v>
      </c>
      <c r="H2215" s="238">
        <v>4</v>
      </c>
      <c r="I2215" t="s">
        <v>122</v>
      </c>
      <c r="J2215" t="s">
        <v>607</v>
      </c>
      <c r="K2215">
        <v>4208</v>
      </c>
      <c r="L2215">
        <v>0</v>
      </c>
      <c r="M2215" t="s">
        <v>2552</v>
      </c>
      <c r="N2215" t="s">
        <v>2568</v>
      </c>
    </row>
    <row r="2216" spans="1:14" hidden="1" x14ac:dyDescent="0.25">
      <c r="A2216" t="s">
        <v>607</v>
      </c>
      <c r="B2216" s="238">
        <v>42081131045</v>
      </c>
      <c r="C2216" s="233"/>
      <c r="D2216">
        <v>113104</v>
      </c>
      <c r="E2216">
        <v>1.21</v>
      </c>
      <c r="G2216">
        <v>0</v>
      </c>
      <c r="H2216" s="238">
        <v>5</v>
      </c>
      <c r="I2216" t="s">
        <v>122</v>
      </c>
      <c r="J2216" t="s">
        <v>607</v>
      </c>
      <c r="K2216">
        <v>4208</v>
      </c>
      <c r="L2216">
        <v>0</v>
      </c>
      <c r="M2216" t="s">
        <v>2552</v>
      </c>
      <c r="N2216" t="s">
        <v>2568</v>
      </c>
    </row>
    <row r="2217" spans="1:14" hidden="1" x14ac:dyDescent="0.25">
      <c r="A2217" t="s">
        <v>607</v>
      </c>
      <c r="B2217" s="238">
        <v>1142151</v>
      </c>
      <c r="C2217" s="233">
        <v>1142151</v>
      </c>
      <c r="D2217">
        <v>114215</v>
      </c>
      <c r="E2217">
        <v>24</v>
      </c>
      <c r="G2217">
        <v>1</v>
      </c>
      <c r="H2217" s="238">
        <v>1</v>
      </c>
      <c r="I2217" t="s">
        <v>882</v>
      </c>
      <c r="J2217" t="s">
        <v>607</v>
      </c>
      <c r="K2217">
        <v>0</v>
      </c>
      <c r="L2217">
        <v>0</v>
      </c>
      <c r="M2217" t="s">
        <v>2552</v>
      </c>
      <c r="N2217" t="s">
        <v>2568</v>
      </c>
    </row>
    <row r="2218" spans="1:14" hidden="1" x14ac:dyDescent="0.25">
      <c r="A2218" t="s">
        <v>607</v>
      </c>
      <c r="B2218" s="238">
        <v>1142152</v>
      </c>
      <c r="C2218" s="233">
        <v>1142152</v>
      </c>
      <c r="D2218">
        <v>114215</v>
      </c>
      <c r="E2218">
        <v>27.2</v>
      </c>
      <c r="G2218">
        <v>1</v>
      </c>
      <c r="H2218" s="238">
        <v>2</v>
      </c>
      <c r="I2218" t="s">
        <v>882</v>
      </c>
      <c r="J2218" t="s">
        <v>607</v>
      </c>
      <c r="K2218">
        <v>0</v>
      </c>
      <c r="L2218">
        <v>0</v>
      </c>
      <c r="M2218" t="s">
        <v>2552</v>
      </c>
      <c r="N2218" t="s">
        <v>2568</v>
      </c>
    </row>
    <row r="2219" spans="1:14" hidden="1" x14ac:dyDescent="0.25">
      <c r="A2219" t="s">
        <v>607</v>
      </c>
      <c r="B2219" s="238">
        <v>1142153</v>
      </c>
      <c r="C2219" s="233">
        <v>1142153</v>
      </c>
      <c r="D2219">
        <v>114215</v>
      </c>
      <c r="E2219">
        <v>32.700000000000003</v>
      </c>
      <c r="G2219">
        <v>1</v>
      </c>
      <c r="H2219" s="238">
        <v>3</v>
      </c>
      <c r="I2219" t="s">
        <v>882</v>
      </c>
      <c r="J2219" t="s">
        <v>607</v>
      </c>
      <c r="K2219">
        <v>0</v>
      </c>
      <c r="L2219">
        <v>0</v>
      </c>
      <c r="M2219" t="s">
        <v>2552</v>
      </c>
      <c r="N2219" t="s">
        <v>2568</v>
      </c>
    </row>
    <row r="2220" spans="1:14" hidden="1" x14ac:dyDescent="0.25">
      <c r="A2220" t="s">
        <v>607</v>
      </c>
      <c r="B2220" s="238">
        <v>1142154</v>
      </c>
      <c r="C2220" s="233">
        <v>1142154</v>
      </c>
      <c r="D2220">
        <v>114215</v>
      </c>
      <c r="E2220">
        <v>29.4</v>
      </c>
      <c r="G2220">
        <v>1</v>
      </c>
      <c r="H2220" s="238">
        <v>4</v>
      </c>
      <c r="I2220" t="s">
        <v>882</v>
      </c>
      <c r="J2220" t="s">
        <v>607</v>
      </c>
      <c r="K2220">
        <v>0</v>
      </c>
      <c r="L2220">
        <v>0</v>
      </c>
      <c r="M2220" t="s">
        <v>2552</v>
      </c>
      <c r="N2220" t="s">
        <v>2568</v>
      </c>
    </row>
    <row r="2221" spans="1:14" hidden="1" x14ac:dyDescent="0.25">
      <c r="A2221" t="s">
        <v>607</v>
      </c>
      <c r="B2221" s="238">
        <v>1142155</v>
      </c>
      <c r="C2221" s="233">
        <v>1142155</v>
      </c>
      <c r="D2221">
        <v>114215</v>
      </c>
      <c r="E2221">
        <v>34.799999999999997</v>
      </c>
      <c r="G2221">
        <v>1</v>
      </c>
      <c r="H2221" s="238">
        <v>5</v>
      </c>
      <c r="I2221" t="s">
        <v>882</v>
      </c>
      <c r="J2221" t="s">
        <v>607</v>
      </c>
      <c r="K2221">
        <v>0</v>
      </c>
      <c r="L2221">
        <v>0</v>
      </c>
      <c r="M2221" t="s">
        <v>2552</v>
      </c>
      <c r="N2221" t="s">
        <v>2568</v>
      </c>
    </row>
    <row r="2222" spans="1:14" hidden="1" x14ac:dyDescent="0.25">
      <c r="A2222" t="s">
        <v>451</v>
      </c>
      <c r="B2222" s="238">
        <v>1114601</v>
      </c>
      <c r="C2222" s="233">
        <v>1114601</v>
      </c>
      <c r="D2222">
        <v>111460</v>
      </c>
      <c r="F2222" t="s">
        <v>397</v>
      </c>
      <c r="G2222">
        <v>0</v>
      </c>
      <c r="H2222" s="238">
        <v>1</v>
      </c>
      <c r="I2222" t="s">
        <v>1467</v>
      </c>
      <c r="J2222" t="s">
        <v>451</v>
      </c>
      <c r="K2222">
        <v>0</v>
      </c>
      <c r="L2222">
        <v>0</v>
      </c>
      <c r="M2222" t="s">
        <v>2575</v>
      </c>
    </row>
    <row r="2223" spans="1:14" hidden="1" x14ac:dyDescent="0.25">
      <c r="A2223" t="s">
        <v>451</v>
      </c>
      <c r="B2223" s="238">
        <v>1114602</v>
      </c>
      <c r="C2223" s="233">
        <v>1114602</v>
      </c>
      <c r="D2223">
        <v>111460</v>
      </c>
      <c r="F2223" t="s">
        <v>397</v>
      </c>
      <c r="G2223">
        <v>0</v>
      </c>
      <c r="H2223" s="238">
        <v>2</v>
      </c>
      <c r="I2223" t="s">
        <v>1467</v>
      </c>
      <c r="J2223" t="s">
        <v>451</v>
      </c>
      <c r="K2223">
        <v>0</v>
      </c>
      <c r="L2223">
        <v>0</v>
      </c>
      <c r="M2223" t="s">
        <v>2575</v>
      </c>
    </row>
    <row r="2224" spans="1:14" hidden="1" x14ac:dyDescent="0.25">
      <c r="A2224" t="s">
        <v>451</v>
      </c>
      <c r="B2224" s="238">
        <v>1114603</v>
      </c>
      <c r="C2224" s="233">
        <v>1114603</v>
      </c>
      <c r="D2224">
        <v>111460</v>
      </c>
      <c r="F2224" t="s">
        <v>397</v>
      </c>
      <c r="G2224">
        <v>0</v>
      </c>
      <c r="H2224" s="238">
        <v>3</v>
      </c>
      <c r="I2224" t="s">
        <v>1467</v>
      </c>
      <c r="J2224" t="s">
        <v>451</v>
      </c>
      <c r="K2224">
        <v>0</v>
      </c>
      <c r="L2224">
        <v>0</v>
      </c>
      <c r="M2224" t="s">
        <v>2575</v>
      </c>
    </row>
    <row r="2225" spans="1:14" hidden="1" x14ac:dyDescent="0.25">
      <c r="A2225" t="s">
        <v>451</v>
      </c>
      <c r="B2225" s="238">
        <v>1114604</v>
      </c>
      <c r="C2225" s="233">
        <v>1114604</v>
      </c>
      <c r="D2225">
        <v>111460</v>
      </c>
      <c r="F2225" t="s">
        <v>397</v>
      </c>
      <c r="G2225">
        <v>0</v>
      </c>
      <c r="H2225" s="238">
        <v>4</v>
      </c>
      <c r="I2225" t="s">
        <v>1467</v>
      </c>
      <c r="J2225" t="s">
        <v>451</v>
      </c>
      <c r="K2225">
        <v>0</v>
      </c>
      <c r="L2225">
        <v>0</v>
      </c>
      <c r="M2225" t="s">
        <v>2575</v>
      </c>
    </row>
    <row r="2226" spans="1:14" hidden="1" x14ac:dyDescent="0.25">
      <c r="A2226" t="s">
        <v>451</v>
      </c>
      <c r="B2226" s="238">
        <v>1114605</v>
      </c>
      <c r="C2226" s="233">
        <v>1114605</v>
      </c>
      <c r="D2226">
        <v>111460</v>
      </c>
      <c r="F2226" t="s">
        <v>397</v>
      </c>
      <c r="G2226">
        <v>0</v>
      </c>
      <c r="H2226" s="238">
        <v>5</v>
      </c>
      <c r="I2226" t="s">
        <v>1467</v>
      </c>
      <c r="J2226" t="s">
        <v>451</v>
      </c>
      <c r="K2226">
        <v>0</v>
      </c>
      <c r="L2226">
        <v>0</v>
      </c>
      <c r="M2226" t="s">
        <v>2575</v>
      </c>
    </row>
    <row r="2227" spans="1:14" hidden="1" x14ac:dyDescent="0.25">
      <c r="A2227" t="s">
        <v>1409</v>
      </c>
      <c r="B2227" s="238">
        <v>1114041</v>
      </c>
      <c r="C2227" s="233">
        <v>1114041</v>
      </c>
      <c r="D2227">
        <v>111404</v>
      </c>
      <c r="F2227" t="s">
        <v>397</v>
      </c>
      <c r="G2227">
        <v>0</v>
      </c>
      <c r="H2227" s="238">
        <v>1</v>
      </c>
      <c r="I2227" t="s">
        <v>2661</v>
      </c>
      <c r="J2227" t="s">
        <v>1409</v>
      </c>
      <c r="K2227">
        <v>0</v>
      </c>
      <c r="L2227">
        <v>0</v>
      </c>
      <c r="M2227" t="s">
        <v>1411</v>
      </c>
    </row>
    <row r="2228" spans="1:14" hidden="1" x14ac:dyDescent="0.25">
      <c r="A2228" t="s">
        <v>1409</v>
      </c>
      <c r="B2228" s="238">
        <v>1114042</v>
      </c>
      <c r="C2228" s="233">
        <v>1114042</v>
      </c>
      <c r="D2228">
        <v>111404</v>
      </c>
      <c r="F2228" t="s">
        <v>397</v>
      </c>
      <c r="G2228">
        <v>0</v>
      </c>
      <c r="H2228" s="238">
        <v>2</v>
      </c>
      <c r="I2228" t="s">
        <v>2661</v>
      </c>
      <c r="J2228" t="s">
        <v>1409</v>
      </c>
      <c r="K2228">
        <v>0</v>
      </c>
      <c r="L2228">
        <v>0</v>
      </c>
      <c r="M2228" t="s">
        <v>1411</v>
      </c>
    </row>
    <row r="2229" spans="1:14" hidden="1" x14ac:dyDescent="0.25">
      <c r="A2229" t="s">
        <v>1409</v>
      </c>
      <c r="B2229" s="238">
        <v>1114043</v>
      </c>
      <c r="C2229" s="233">
        <v>1114043</v>
      </c>
      <c r="D2229">
        <v>111404</v>
      </c>
      <c r="F2229" t="s">
        <v>397</v>
      </c>
      <c r="G2229">
        <v>0</v>
      </c>
      <c r="H2229" s="238">
        <v>3</v>
      </c>
      <c r="I2229" t="s">
        <v>2661</v>
      </c>
      <c r="J2229" t="s">
        <v>1409</v>
      </c>
      <c r="K2229">
        <v>0</v>
      </c>
      <c r="L2229">
        <v>0</v>
      </c>
      <c r="M2229" t="s">
        <v>1411</v>
      </c>
    </row>
    <row r="2230" spans="1:14" hidden="1" x14ac:dyDescent="0.25">
      <c r="A2230" t="s">
        <v>1409</v>
      </c>
      <c r="B2230" s="238">
        <v>1114044</v>
      </c>
      <c r="C2230" s="233">
        <v>1114044</v>
      </c>
      <c r="D2230">
        <v>111404</v>
      </c>
      <c r="F2230" t="s">
        <v>397</v>
      </c>
      <c r="G2230">
        <v>0</v>
      </c>
      <c r="H2230" s="238">
        <v>4</v>
      </c>
      <c r="I2230" t="s">
        <v>2661</v>
      </c>
      <c r="J2230" t="s">
        <v>1409</v>
      </c>
      <c r="K2230">
        <v>0</v>
      </c>
      <c r="L2230">
        <v>0</v>
      </c>
      <c r="M2230" t="s">
        <v>1411</v>
      </c>
    </row>
    <row r="2231" spans="1:14" hidden="1" x14ac:dyDescent="0.25">
      <c r="A2231" t="s">
        <v>1409</v>
      </c>
      <c r="B2231" s="238">
        <v>1114045</v>
      </c>
      <c r="C2231" s="233">
        <v>1114045</v>
      </c>
      <c r="D2231">
        <v>111404</v>
      </c>
      <c r="F2231" t="s">
        <v>397</v>
      </c>
      <c r="G2231">
        <v>0</v>
      </c>
      <c r="H2231" s="238">
        <v>5</v>
      </c>
      <c r="I2231" t="s">
        <v>2661</v>
      </c>
      <c r="J2231" t="s">
        <v>1409</v>
      </c>
      <c r="K2231">
        <v>0</v>
      </c>
      <c r="L2231">
        <v>0</v>
      </c>
      <c r="M2231" t="s">
        <v>1411</v>
      </c>
    </row>
    <row r="2232" spans="1:14" hidden="1" x14ac:dyDescent="0.25">
      <c r="A2232" t="s">
        <v>607</v>
      </c>
      <c r="B2232" s="238">
        <v>1142201</v>
      </c>
      <c r="C2232" s="238" t="s">
        <v>3417</v>
      </c>
      <c r="D2232">
        <v>114220</v>
      </c>
      <c r="E2232">
        <v>53.3</v>
      </c>
      <c r="G2232">
        <v>1</v>
      </c>
      <c r="H2232" s="238">
        <v>1</v>
      </c>
      <c r="I2232" t="s">
        <v>888</v>
      </c>
      <c r="J2232" t="s">
        <v>607</v>
      </c>
      <c r="K2232">
        <v>0</v>
      </c>
      <c r="L2232">
        <v>0</v>
      </c>
      <c r="M2232" t="s">
        <v>2552</v>
      </c>
      <c r="N2232" t="s">
        <v>2568</v>
      </c>
    </row>
    <row r="2233" spans="1:14" hidden="1" x14ac:dyDescent="0.25">
      <c r="A2233" t="s">
        <v>607</v>
      </c>
      <c r="B2233" s="238">
        <v>1142202</v>
      </c>
      <c r="C2233" s="238" t="s">
        <v>3418</v>
      </c>
      <c r="D2233">
        <v>114220</v>
      </c>
      <c r="E2233">
        <v>65.3</v>
      </c>
      <c r="G2233">
        <v>1</v>
      </c>
      <c r="H2233" s="238">
        <v>2</v>
      </c>
      <c r="I2233" t="s">
        <v>888</v>
      </c>
      <c r="J2233" t="s">
        <v>607</v>
      </c>
      <c r="K2233">
        <v>0</v>
      </c>
      <c r="L2233">
        <v>0</v>
      </c>
      <c r="M2233" t="s">
        <v>2552</v>
      </c>
      <c r="N2233" t="s">
        <v>2568</v>
      </c>
    </row>
    <row r="2234" spans="1:14" hidden="1" x14ac:dyDescent="0.25">
      <c r="A2234" t="s">
        <v>607</v>
      </c>
      <c r="B2234" s="238">
        <v>1142203</v>
      </c>
      <c r="C2234" s="238" t="s">
        <v>3419</v>
      </c>
      <c r="D2234">
        <v>114220</v>
      </c>
      <c r="E2234">
        <v>81.599999999999994</v>
      </c>
      <c r="G2234">
        <v>1</v>
      </c>
      <c r="H2234" s="238">
        <v>3</v>
      </c>
      <c r="I2234" t="s">
        <v>888</v>
      </c>
      <c r="J2234" t="s">
        <v>607</v>
      </c>
      <c r="K2234">
        <v>0</v>
      </c>
      <c r="L2234">
        <v>0</v>
      </c>
      <c r="M2234" t="s">
        <v>2552</v>
      </c>
      <c r="N2234" t="s">
        <v>2568</v>
      </c>
    </row>
    <row r="2235" spans="1:14" hidden="1" x14ac:dyDescent="0.25">
      <c r="A2235" t="s">
        <v>607</v>
      </c>
      <c r="B2235" s="238">
        <v>1142204</v>
      </c>
      <c r="C2235" s="238" t="s">
        <v>3420</v>
      </c>
      <c r="D2235">
        <v>114220</v>
      </c>
      <c r="E2235">
        <v>68.5</v>
      </c>
      <c r="G2235">
        <v>1</v>
      </c>
      <c r="H2235" s="238">
        <v>4</v>
      </c>
      <c r="I2235" t="s">
        <v>888</v>
      </c>
      <c r="J2235" t="s">
        <v>607</v>
      </c>
      <c r="K2235">
        <v>0</v>
      </c>
      <c r="L2235">
        <v>0</v>
      </c>
      <c r="M2235" t="s">
        <v>2552</v>
      </c>
      <c r="N2235" t="s">
        <v>2568</v>
      </c>
    </row>
    <row r="2236" spans="1:14" hidden="1" x14ac:dyDescent="0.25">
      <c r="A2236" t="s">
        <v>607</v>
      </c>
      <c r="B2236" s="238">
        <v>1142205</v>
      </c>
      <c r="C2236" s="238" t="s">
        <v>3421</v>
      </c>
      <c r="D2236">
        <v>114220</v>
      </c>
      <c r="E2236">
        <v>85.9</v>
      </c>
      <c r="G2236">
        <v>1</v>
      </c>
      <c r="H2236" s="238">
        <v>5</v>
      </c>
      <c r="I2236" t="s">
        <v>888</v>
      </c>
      <c r="J2236" t="s">
        <v>607</v>
      </c>
      <c r="K2236">
        <v>0</v>
      </c>
      <c r="L2236">
        <v>0</v>
      </c>
      <c r="M2236" t="s">
        <v>2552</v>
      </c>
      <c r="N2236" t="s">
        <v>2568</v>
      </c>
    </row>
    <row r="2237" spans="1:14" hidden="1" x14ac:dyDescent="0.25">
      <c r="A2237" t="s">
        <v>607</v>
      </c>
      <c r="B2237" s="238">
        <v>42081142201</v>
      </c>
      <c r="C2237" s="233"/>
      <c r="D2237">
        <v>114220</v>
      </c>
      <c r="E2237">
        <v>22.05</v>
      </c>
      <c r="G2237">
        <v>0</v>
      </c>
      <c r="H2237" s="238">
        <v>1</v>
      </c>
      <c r="I2237" t="s">
        <v>2660</v>
      </c>
      <c r="J2237" t="s">
        <v>607</v>
      </c>
      <c r="K2237">
        <v>4208</v>
      </c>
      <c r="L2237">
        <v>0</v>
      </c>
      <c r="M2237" t="s">
        <v>2552</v>
      </c>
      <c r="N2237" t="s">
        <v>2568</v>
      </c>
    </row>
    <row r="2238" spans="1:14" hidden="1" x14ac:dyDescent="0.25">
      <c r="A2238" t="s">
        <v>607</v>
      </c>
      <c r="B2238" s="238">
        <v>42081142202</v>
      </c>
      <c r="C2238" s="233"/>
      <c r="D2238">
        <v>114220</v>
      </c>
      <c r="E2238">
        <v>22.05</v>
      </c>
      <c r="G2238">
        <v>0</v>
      </c>
      <c r="H2238" s="238">
        <v>2</v>
      </c>
      <c r="I2238" t="s">
        <v>2660</v>
      </c>
      <c r="J2238" t="s">
        <v>607</v>
      </c>
      <c r="K2238">
        <v>4208</v>
      </c>
      <c r="L2238">
        <v>0</v>
      </c>
      <c r="M2238" t="s">
        <v>2552</v>
      </c>
      <c r="N2238" t="s">
        <v>2568</v>
      </c>
    </row>
    <row r="2239" spans="1:14" hidden="1" x14ac:dyDescent="0.25">
      <c r="A2239" t="s">
        <v>607</v>
      </c>
      <c r="B2239" s="238">
        <v>42081142203</v>
      </c>
      <c r="C2239" s="233"/>
      <c r="D2239">
        <v>114220</v>
      </c>
      <c r="E2239">
        <v>22.05</v>
      </c>
      <c r="G2239">
        <v>0</v>
      </c>
      <c r="H2239" s="238">
        <v>3</v>
      </c>
      <c r="I2239" t="s">
        <v>2660</v>
      </c>
      <c r="J2239" t="s">
        <v>607</v>
      </c>
      <c r="K2239">
        <v>4208</v>
      </c>
      <c r="L2239">
        <v>0</v>
      </c>
      <c r="M2239" t="s">
        <v>2552</v>
      </c>
      <c r="N2239" t="s">
        <v>2568</v>
      </c>
    </row>
    <row r="2240" spans="1:14" hidden="1" x14ac:dyDescent="0.25">
      <c r="A2240" t="s">
        <v>607</v>
      </c>
      <c r="B2240" s="238">
        <v>42081142204</v>
      </c>
      <c r="C2240" s="233"/>
      <c r="D2240">
        <v>114220</v>
      </c>
      <c r="E2240">
        <v>22.05</v>
      </c>
      <c r="G2240">
        <v>0</v>
      </c>
      <c r="H2240" s="238">
        <v>4</v>
      </c>
      <c r="I2240" t="s">
        <v>2660</v>
      </c>
      <c r="J2240" t="s">
        <v>607</v>
      </c>
      <c r="K2240">
        <v>4208</v>
      </c>
      <c r="L2240">
        <v>0</v>
      </c>
      <c r="M2240" t="s">
        <v>2552</v>
      </c>
      <c r="N2240" t="s">
        <v>2568</v>
      </c>
    </row>
    <row r="2241" spans="1:14" hidden="1" x14ac:dyDescent="0.25">
      <c r="A2241" t="s">
        <v>607</v>
      </c>
      <c r="B2241" s="238">
        <v>42081142205</v>
      </c>
      <c r="C2241" s="233"/>
      <c r="D2241">
        <v>114220</v>
      </c>
      <c r="E2241">
        <v>22.05</v>
      </c>
      <c r="G2241">
        <v>0</v>
      </c>
      <c r="H2241" s="238">
        <v>5</v>
      </c>
      <c r="I2241" t="s">
        <v>2660</v>
      </c>
      <c r="J2241" t="s">
        <v>607</v>
      </c>
      <c r="K2241">
        <v>4208</v>
      </c>
      <c r="L2241">
        <v>0</v>
      </c>
      <c r="M2241" t="s">
        <v>2552</v>
      </c>
      <c r="N2241" t="s">
        <v>2568</v>
      </c>
    </row>
    <row r="2242" spans="1:14" hidden="1" x14ac:dyDescent="0.25">
      <c r="A2242" t="s">
        <v>404</v>
      </c>
      <c r="B2242" s="238">
        <v>1113721</v>
      </c>
      <c r="C2242" s="233">
        <v>1113721</v>
      </c>
      <c r="D2242">
        <v>111372</v>
      </c>
      <c r="E2242">
        <v>1690</v>
      </c>
      <c r="G2242">
        <v>0</v>
      </c>
      <c r="H2242" s="238">
        <v>1</v>
      </c>
      <c r="I2242" t="s">
        <v>1389</v>
      </c>
      <c r="J2242" t="s">
        <v>404</v>
      </c>
      <c r="K2242">
        <v>0</v>
      </c>
      <c r="L2242">
        <v>0</v>
      </c>
      <c r="M2242" t="s">
        <v>2589</v>
      </c>
    </row>
    <row r="2243" spans="1:14" hidden="1" x14ac:dyDescent="0.25">
      <c r="A2243" t="s">
        <v>404</v>
      </c>
      <c r="B2243" s="238">
        <v>1113722</v>
      </c>
      <c r="C2243" s="233">
        <v>1113722</v>
      </c>
      <c r="D2243">
        <v>111372</v>
      </c>
      <c r="E2243">
        <v>2020</v>
      </c>
      <c r="G2243">
        <v>0</v>
      </c>
      <c r="H2243" s="238">
        <v>2</v>
      </c>
      <c r="I2243" t="s">
        <v>1389</v>
      </c>
      <c r="J2243" t="s">
        <v>404</v>
      </c>
      <c r="K2243">
        <v>0</v>
      </c>
      <c r="L2243">
        <v>0</v>
      </c>
      <c r="M2243" t="s">
        <v>2589</v>
      </c>
    </row>
    <row r="2244" spans="1:14" hidden="1" x14ac:dyDescent="0.25">
      <c r="A2244" t="s">
        <v>404</v>
      </c>
      <c r="B2244" s="238">
        <v>1113723</v>
      </c>
      <c r="C2244" s="233">
        <v>1113723</v>
      </c>
      <c r="D2244">
        <v>111372</v>
      </c>
      <c r="E2244">
        <v>2560</v>
      </c>
      <c r="G2244">
        <v>0</v>
      </c>
      <c r="H2244" s="238">
        <v>3</v>
      </c>
      <c r="I2244" t="s">
        <v>1389</v>
      </c>
      <c r="J2244" t="s">
        <v>404</v>
      </c>
      <c r="K2244">
        <v>0</v>
      </c>
      <c r="L2244">
        <v>0</v>
      </c>
      <c r="M2244" t="s">
        <v>2589</v>
      </c>
    </row>
    <row r="2245" spans="1:14" hidden="1" x14ac:dyDescent="0.25">
      <c r="A2245" t="s">
        <v>404</v>
      </c>
      <c r="B2245" s="238">
        <v>1113724</v>
      </c>
      <c r="C2245" s="233">
        <v>1113724</v>
      </c>
      <c r="D2245">
        <v>111372</v>
      </c>
      <c r="E2245">
        <v>2120</v>
      </c>
      <c r="G2245">
        <v>0</v>
      </c>
      <c r="H2245" s="238">
        <v>4</v>
      </c>
      <c r="I2245" t="s">
        <v>1389</v>
      </c>
      <c r="J2245" t="s">
        <v>404</v>
      </c>
      <c r="K2245">
        <v>0</v>
      </c>
      <c r="L2245">
        <v>0</v>
      </c>
      <c r="M2245" t="s">
        <v>2589</v>
      </c>
    </row>
    <row r="2246" spans="1:14" hidden="1" x14ac:dyDescent="0.25">
      <c r="A2246" t="s">
        <v>404</v>
      </c>
      <c r="B2246" s="238">
        <v>1113725</v>
      </c>
      <c r="C2246" s="233">
        <v>1113725</v>
      </c>
      <c r="D2246">
        <v>111372</v>
      </c>
      <c r="E2246">
        <v>2700</v>
      </c>
      <c r="G2246">
        <v>0</v>
      </c>
      <c r="H2246" s="238">
        <v>5</v>
      </c>
      <c r="I2246" t="s">
        <v>1389</v>
      </c>
      <c r="J2246" t="s">
        <v>404</v>
      </c>
      <c r="K2246">
        <v>0</v>
      </c>
      <c r="L2246">
        <v>0</v>
      </c>
      <c r="M2246" t="s">
        <v>2589</v>
      </c>
    </row>
    <row r="2247" spans="1:14" hidden="1" x14ac:dyDescent="0.25">
      <c r="A2247" t="s">
        <v>404</v>
      </c>
      <c r="B2247" s="238">
        <v>1118581</v>
      </c>
      <c r="C2247" s="233">
        <v>1118581</v>
      </c>
      <c r="D2247">
        <v>111858</v>
      </c>
      <c r="E2247">
        <v>545</v>
      </c>
      <c r="G2247">
        <v>1</v>
      </c>
      <c r="H2247" s="238">
        <v>1</v>
      </c>
      <c r="I2247" t="s">
        <v>486</v>
      </c>
      <c r="J2247" t="s">
        <v>404</v>
      </c>
      <c r="K2247">
        <v>0</v>
      </c>
      <c r="L2247">
        <v>0</v>
      </c>
      <c r="M2247" t="s">
        <v>2561</v>
      </c>
      <c r="N2247" t="s">
        <v>2562</v>
      </c>
    </row>
    <row r="2248" spans="1:14" hidden="1" x14ac:dyDescent="0.25">
      <c r="A2248" t="s">
        <v>404</v>
      </c>
      <c r="B2248" s="238">
        <v>1118582</v>
      </c>
      <c r="C2248" s="233">
        <v>1118582</v>
      </c>
      <c r="D2248">
        <v>111858</v>
      </c>
      <c r="E2248">
        <v>675</v>
      </c>
      <c r="G2248">
        <v>1</v>
      </c>
      <c r="H2248" s="238">
        <v>2</v>
      </c>
      <c r="I2248" t="s">
        <v>486</v>
      </c>
      <c r="J2248" t="s">
        <v>404</v>
      </c>
      <c r="K2248">
        <v>0</v>
      </c>
      <c r="L2248">
        <v>0</v>
      </c>
      <c r="M2248" t="s">
        <v>2561</v>
      </c>
      <c r="N2248" t="s">
        <v>2562</v>
      </c>
    </row>
    <row r="2249" spans="1:14" hidden="1" x14ac:dyDescent="0.25">
      <c r="A2249" t="s">
        <v>404</v>
      </c>
      <c r="B2249" s="238">
        <v>1118583</v>
      </c>
      <c r="C2249" s="233">
        <v>1118583</v>
      </c>
      <c r="D2249">
        <v>111858</v>
      </c>
      <c r="E2249">
        <v>810</v>
      </c>
      <c r="G2249">
        <v>1</v>
      </c>
      <c r="H2249" s="238">
        <v>3</v>
      </c>
      <c r="I2249" t="s">
        <v>486</v>
      </c>
      <c r="J2249" t="s">
        <v>404</v>
      </c>
      <c r="K2249">
        <v>0</v>
      </c>
      <c r="L2249">
        <v>0</v>
      </c>
      <c r="M2249" t="s">
        <v>2561</v>
      </c>
      <c r="N2249" t="s">
        <v>2562</v>
      </c>
    </row>
    <row r="2250" spans="1:14" hidden="1" x14ac:dyDescent="0.25">
      <c r="A2250" t="s">
        <v>404</v>
      </c>
      <c r="B2250" s="238">
        <v>1118584</v>
      </c>
      <c r="C2250" s="233">
        <v>1118584</v>
      </c>
      <c r="D2250">
        <v>111858</v>
      </c>
      <c r="E2250">
        <v>710</v>
      </c>
      <c r="G2250">
        <v>1</v>
      </c>
      <c r="H2250" s="238">
        <v>4</v>
      </c>
      <c r="I2250" t="s">
        <v>486</v>
      </c>
      <c r="J2250" t="s">
        <v>404</v>
      </c>
      <c r="K2250">
        <v>0</v>
      </c>
      <c r="L2250">
        <v>0</v>
      </c>
      <c r="M2250" t="s">
        <v>2561</v>
      </c>
      <c r="N2250" t="s">
        <v>2562</v>
      </c>
    </row>
    <row r="2251" spans="1:14" hidden="1" x14ac:dyDescent="0.25">
      <c r="A2251" t="s">
        <v>404</v>
      </c>
      <c r="B2251" s="238">
        <v>1118585</v>
      </c>
      <c r="C2251" s="233">
        <v>1118585</v>
      </c>
      <c r="D2251">
        <v>111858</v>
      </c>
      <c r="E2251">
        <v>850</v>
      </c>
      <c r="G2251">
        <v>1</v>
      </c>
      <c r="H2251" s="238">
        <v>5</v>
      </c>
      <c r="I2251" t="s">
        <v>486</v>
      </c>
      <c r="J2251" t="s">
        <v>404</v>
      </c>
      <c r="K2251">
        <v>0</v>
      </c>
      <c r="L2251">
        <v>0</v>
      </c>
      <c r="M2251" t="s">
        <v>2561</v>
      </c>
      <c r="N2251" t="s">
        <v>2562</v>
      </c>
    </row>
    <row r="2252" spans="1:14" hidden="1" x14ac:dyDescent="0.25">
      <c r="A2252" t="s">
        <v>896</v>
      </c>
      <c r="B2252" s="238">
        <v>1142271</v>
      </c>
      <c r="C2252" s="233">
        <v>1142271</v>
      </c>
      <c r="D2252">
        <v>114227</v>
      </c>
      <c r="E2252">
        <v>12</v>
      </c>
      <c r="G2252">
        <v>1</v>
      </c>
      <c r="H2252" s="238">
        <v>1</v>
      </c>
      <c r="I2252" t="s">
        <v>903</v>
      </c>
      <c r="J2252" t="s">
        <v>896</v>
      </c>
      <c r="K2252">
        <v>0</v>
      </c>
      <c r="L2252">
        <v>0</v>
      </c>
      <c r="M2252" t="s">
        <v>2552</v>
      </c>
      <c r="N2252" t="s">
        <v>2568</v>
      </c>
    </row>
    <row r="2253" spans="1:14" hidden="1" x14ac:dyDescent="0.25">
      <c r="A2253" t="s">
        <v>896</v>
      </c>
      <c r="B2253" s="238">
        <v>1142272</v>
      </c>
      <c r="C2253" s="233">
        <v>1142272</v>
      </c>
      <c r="D2253">
        <v>114227</v>
      </c>
      <c r="E2253">
        <v>15</v>
      </c>
      <c r="G2253">
        <v>1</v>
      </c>
      <c r="H2253" s="238">
        <v>2</v>
      </c>
      <c r="I2253" t="s">
        <v>903</v>
      </c>
      <c r="J2253" t="s">
        <v>896</v>
      </c>
      <c r="K2253">
        <v>0</v>
      </c>
      <c r="L2253">
        <v>0</v>
      </c>
      <c r="M2253" t="s">
        <v>2552</v>
      </c>
      <c r="N2253" t="s">
        <v>2568</v>
      </c>
    </row>
    <row r="2254" spans="1:14" hidden="1" x14ac:dyDescent="0.25">
      <c r="A2254" t="s">
        <v>896</v>
      </c>
      <c r="B2254" s="238">
        <v>1142273</v>
      </c>
      <c r="C2254" s="233">
        <v>1142273</v>
      </c>
      <c r="D2254">
        <v>114227</v>
      </c>
      <c r="E2254">
        <v>20</v>
      </c>
      <c r="G2254">
        <v>1</v>
      </c>
      <c r="H2254" s="238">
        <v>3</v>
      </c>
      <c r="I2254" t="s">
        <v>903</v>
      </c>
      <c r="J2254" t="s">
        <v>896</v>
      </c>
      <c r="K2254">
        <v>0</v>
      </c>
      <c r="L2254">
        <v>0</v>
      </c>
      <c r="M2254" t="s">
        <v>2552</v>
      </c>
      <c r="N2254" t="s">
        <v>2568</v>
      </c>
    </row>
    <row r="2255" spans="1:14" hidden="1" x14ac:dyDescent="0.25">
      <c r="A2255" t="s">
        <v>896</v>
      </c>
      <c r="B2255" s="238">
        <v>1142274</v>
      </c>
      <c r="C2255" s="233">
        <v>1142274</v>
      </c>
      <c r="D2255">
        <v>114227</v>
      </c>
      <c r="E2255">
        <v>17</v>
      </c>
      <c r="G2255">
        <v>1</v>
      </c>
      <c r="H2255" s="238">
        <v>4</v>
      </c>
      <c r="I2255" t="s">
        <v>903</v>
      </c>
      <c r="J2255" t="s">
        <v>896</v>
      </c>
      <c r="K2255">
        <v>0</v>
      </c>
      <c r="L2255">
        <v>0</v>
      </c>
      <c r="M2255" t="s">
        <v>2552</v>
      </c>
      <c r="N2255" t="s">
        <v>2568</v>
      </c>
    </row>
    <row r="2256" spans="1:14" hidden="1" x14ac:dyDescent="0.25">
      <c r="A2256" t="s">
        <v>896</v>
      </c>
      <c r="B2256" s="238">
        <v>1142275</v>
      </c>
      <c r="C2256" s="233">
        <v>1142275</v>
      </c>
      <c r="D2256">
        <v>114227</v>
      </c>
      <c r="E2256">
        <v>22</v>
      </c>
      <c r="G2256">
        <v>1</v>
      </c>
      <c r="H2256" s="238">
        <v>5</v>
      </c>
      <c r="I2256" t="s">
        <v>903</v>
      </c>
      <c r="J2256" t="s">
        <v>896</v>
      </c>
      <c r="K2256">
        <v>0</v>
      </c>
      <c r="L2256">
        <v>0</v>
      </c>
      <c r="M2256" t="s">
        <v>2552</v>
      </c>
      <c r="N2256" t="s">
        <v>2568</v>
      </c>
    </row>
    <row r="2257" spans="1:14" hidden="1" x14ac:dyDescent="0.25">
      <c r="A2257" t="s">
        <v>896</v>
      </c>
      <c r="B2257" s="238">
        <v>1142251</v>
      </c>
      <c r="C2257" s="233">
        <v>1142251</v>
      </c>
      <c r="D2257">
        <v>114225</v>
      </c>
      <c r="E2257">
        <v>12</v>
      </c>
      <c r="G2257">
        <v>1</v>
      </c>
      <c r="H2257" s="238">
        <v>1</v>
      </c>
      <c r="I2257" t="s">
        <v>899</v>
      </c>
      <c r="J2257" t="s">
        <v>896</v>
      </c>
      <c r="K2257">
        <v>0</v>
      </c>
      <c r="L2257">
        <v>0</v>
      </c>
      <c r="M2257" t="s">
        <v>2552</v>
      </c>
      <c r="N2257" t="s">
        <v>2568</v>
      </c>
    </row>
    <row r="2258" spans="1:14" hidden="1" x14ac:dyDescent="0.25">
      <c r="A2258" t="s">
        <v>896</v>
      </c>
      <c r="B2258" s="238">
        <v>1142252</v>
      </c>
      <c r="C2258" s="233">
        <v>1142252</v>
      </c>
      <c r="D2258">
        <v>114225</v>
      </c>
      <c r="E2258">
        <v>15</v>
      </c>
      <c r="G2258">
        <v>1</v>
      </c>
      <c r="H2258" s="238">
        <v>2</v>
      </c>
      <c r="I2258" t="s">
        <v>899</v>
      </c>
      <c r="J2258" t="s">
        <v>896</v>
      </c>
      <c r="K2258">
        <v>0</v>
      </c>
      <c r="L2258">
        <v>0</v>
      </c>
      <c r="M2258" t="s">
        <v>2552</v>
      </c>
      <c r="N2258" t="s">
        <v>2568</v>
      </c>
    </row>
    <row r="2259" spans="1:14" hidden="1" x14ac:dyDescent="0.25">
      <c r="A2259" t="s">
        <v>896</v>
      </c>
      <c r="B2259" s="238">
        <v>1142253</v>
      </c>
      <c r="C2259" s="233">
        <v>1142253</v>
      </c>
      <c r="D2259">
        <v>114225</v>
      </c>
      <c r="E2259">
        <v>20</v>
      </c>
      <c r="G2259">
        <v>1</v>
      </c>
      <c r="H2259" s="238">
        <v>3</v>
      </c>
      <c r="I2259" t="s">
        <v>899</v>
      </c>
      <c r="J2259" t="s">
        <v>896</v>
      </c>
      <c r="K2259">
        <v>0</v>
      </c>
      <c r="L2259">
        <v>0</v>
      </c>
      <c r="M2259" t="s">
        <v>2552</v>
      </c>
      <c r="N2259" t="s">
        <v>2568</v>
      </c>
    </row>
    <row r="2260" spans="1:14" hidden="1" x14ac:dyDescent="0.25">
      <c r="A2260" t="s">
        <v>896</v>
      </c>
      <c r="B2260" s="238">
        <v>1142254</v>
      </c>
      <c r="C2260" s="233">
        <v>1142254</v>
      </c>
      <c r="D2260">
        <v>114225</v>
      </c>
      <c r="E2260">
        <v>17</v>
      </c>
      <c r="G2260">
        <v>1</v>
      </c>
      <c r="H2260" s="238">
        <v>4</v>
      </c>
      <c r="I2260" t="s">
        <v>899</v>
      </c>
      <c r="J2260" t="s">
        <v>896</v>
      </c>
      <c r="K2260">
        <v>0</v>
      </c>
      <c r="L2260">
        <v>0</v>
      </c>
      <c r="M2260" t="s">
        <v>2552</v>
      </c>
      <c r="N2260" t="s">
        <v>2568</v>
      </c>
    </row>
    <row r="2261" spans="1:14" hidden="1" x14ac:dyDescent="0.25">
      <c r="A2261" t="s">
        <v>896</v>
      </c>
      <c r="B2261" s="238">
        <v>1142255</v>
      </c>
      <c r="C2261" s="233">
        <v>1142255</v>
      </c>
      <c r="D2261">
        <v>114225</v>
      </c>
      <c r="E2261">
        <v>22</v>
      </c>
      <c r="G2261">
        <v>1</v>
      </c>
      <c r="H2261" s="238">
        <v>5</v>
      </c>
      <c r="I2261" t="s">
        <v>899</v>
      </c>
      <c r="J2261" t="s">
        <v>896</v>
      </c>
      <c r="K2261">
        <v>0</v>
      </c>
      <c r="L2261">
        <v>0</v>
      </c>
      <c r="M2261" t="s">
        <v>2552</v>
      </c>
      <c r="N2261" t="s">
        <v>2568</v>
      </c>
    </row>
    <row r="2262" spans="1:14" hidden="1" x14ac:dyDescent="0.25">
      <c r="A2262" t="s">
        <v>896</v>
      </c>
      <c r="B2262" s="238">
        <v>1142261</v>
      </c>
      <c r="C2262" s="233">
        <v>1142261</v>
      </c>
      <c r="D2262">
        <v>114226</v>
      </c>
      <c r="E2262">
        <v>12</v>
      </c>
      <c r="G2262">
        <v>1</v>
      </c>
      <c r="H2262" s="238">
        <v>1</v>
      </c>
      <c r="I2262" t="s">
        <v>901</v>
      </c>
      <c r="J2262" t="s">
        <v>896</v>
      </c>
      <c r="K2262">
        <v>0</v>
      </c>
      <c r="L2262">
        <v>0</v>
      </c>
      <c r="M2262" t="s">
        <v>2552</v>
      </c>
      <c r="N2262" t="s">
        <v>2568</v>
      </c>
    </row>
    <row r="2263" spans="1:14" hidden="1" x14ac:dyDescent="0.25">
      <c r="A2263" t="s">
        <v>896</v>
      </c>
      <c r="B2263" s="238">
        <v>1142262</v>
      </c>
      <c r="C2263" s="233">
        <v>1142262</v>
      </c>
      <c r="D2263">
        <v>114226</v>
      </c>
      <c r="E2263">
        <v>15</v>
      </c>
      <c r="G2263">
        <v>1</v>
      </c>
      <c r="H2263" s="238">
        <v>2</v>
      </c>
      <c r="I2263" t="s">
        <v>901</v>
      </c>
      <c r="J2263" t="s">
        <v>896</v>
      </c>
      <c r="K2263">
        <v>0</v>
      </c>
      <c r="L2263">
        <v>0</v>
      </c>
      <c r="M2263" t="s">
        <v>2552</v>
      </c>
      <c r="N2263" t="s">
        <v>2568</v>
      </c>
    </row>
    <row r="2264" spans="1:14" hidden="1" x14ac:dyDescent="0.25">
      <c r="A2264" t="s">
        <v>896</v>
      </c>
      <c r="B2264" s="238">
        <v>1142263</v>
      </c>
      <c r="C2264" s="233">
        <v>1142263</v>
      </c>
      <c r="D2264">
        <v>114226</v>
      </c>
      <c r="E2264">
        <v>20</v>
      </c>
      <c r="G2264">
        <v>1</v>
      </c>
      <c r="H2264" s="238">
        <v>3</v>
      </c>
      <c r="I2264" t="s">
        <v>901</v>
      </c>
      <c r="J2264" t="s">
        <v>896</v>
      </c>
      <c r="K2264">
        <v>0</v>
      </c>
      <c r="L2264">
        <v>0</v>
      </c>
      <c r="M2264" t="s">
        <v>2552</v>
      </c>
      <c r="N2264" t="s">
        <v>2568</v>
      </c>
    </row>
    <row r="2265" spans="1:14" hidden="1" x14ac:dyDescent="0.25">
      <c r="A2265" t="s">
        <v>896</v>
      </c>
      <c r="B2265" s="238">
        <v>1142264</v>
      </c>
      <c r="C2265" s="233">
        <v>1142264</v>
      </c>
      <c r="D2265">
        <v>114226</v>
      </c>
      <c r="E2265">
        <v>17</v>
      </c>
      <c r="G2265">
        <v>1</v>
      </c>
      <c r="H2265" s="238">
        <v>4</v>
      </c>
      <c r="I2265" t="s">
        <v>901</v>
      </c>
      <c r="J2265" t="s">
        <v>896</v>
      </c>
      <c r="K2265">
        <v>0</v>
      </c>
      <c r="L2265">
        <v>0</v>
      </c>
      <c r="M2265" t="s">
        <v>2552</v>
      </c>
      <c r="N2265" t="s">
        <v>2568</v>
      </c>
    </row>
    <row r="2266" spans="1:14" hidden="1" x14ac:dyDescent="0.25">
      <c r="A2266" t="s">
        <v>896</v>
      </c>
      <c r="B2266" s="238">
        <v>1142265</v>
      </c>
      <c r="C2266" s="233">
        <v>1142265</v>
      </c>
      <c r="D2266">
        <v>114226</v>
      </c>
      <c r="E2266">
        <v>22</v>
      </c>
      <c r="G2266">
        <v>1</v>
      </c>
      <c r="H2266" s="238">
        <v>5</v>
      </c>
      <c r="I2266" t="s">
        <v>901</v>
      </c>
      <c r="J2266" t="s">
        <v>896</v>
      </c>
      <c r="K2266">
        <v>0</v>
      </c>
      <c r="L2266">
        <v>0</v>
      </c>
      <c r="M2266" t="s">
        <v>2552</v>
      </c>
      <c r="N2266" t="s">
        <v>2568</v>
      </c>
    </row>
    <row r="2267" spans="1:14" hidden="1" x14ac:dyDescent="0.25">
      <c r="A2267" t="s">
        <v>404</v>
      </c>
      <c r="B2267" s="238">
        <v>1114951</v>
      </c>
      <c r="C2267" s="233">
        <v>1114951</v>
      </c>
      <c r="D2267">
        <v>111495</v>
      </c>
      <c r="F2267" t="s">
        <v>1404</v>
      </c>
      <c r="G2267">
        <v>0</v>
      </c>
      <c r="H2267" s="238">
        <v>1</v>
      </c>
      <c r="I2267" t="s">
        <v>1473</v>
      </c>
      <c r="J2267" t="s">
        <v>404</v>
      </c>
      <c r="K2267">
        <v>0</v>
      </c>
      <c r="L2267">
        <v>0</v>
      </c>
      <c r="M2267" t="s">
        <v>2593</v>
      </c>
    </row>
    <row r="2268" spans="1:14" hidden="1" x14ac:dyDescent="0.25">
      <c r="A2268" t="s">
        <v>404</v>
      </c>
      <c r="B2268" s="238">
        <v>1114952</v>
      </c>
      <c r="C2268" s="233">
        <v>1114952</v>
      </c>
      <c r="D2268">
        <v>111495</v>
      </c>
      <c r="F2268" t="s">
        <v>1404</v>
      </c>
      <c r="G2268">
        <v>0</v>
      </c>
      <c r="H2268" s="238">
        <v>2</v>
      </c>
      <c r="I2268" t="s">
        <v>1473</v>
      </c>
      <c r="J2268" t="s">
        <v>404</v>
      </c>
      <c r="K2268">
        <v>0</v>
      </c>
      <c r="L2268">
        <v>0</v>
      </c>
      <c r="M2268" t="s">
        <v>2593</v>
      </c>
    </row>
    <row r="2269" spans="1:14" hidden="1" x14ac:dyDescent="0.25">
      <c r="A2269" t="s">
        <v>404</v>
      </c>
      <c r="B2269" s="238">
        <v>1114953</v>
      </c>
      <c r="C2269" s="233">
        <v>1114953</v>
      </c>
      <c r="D2269">
        <v>111495</v>
      </c>
      <c r="F2269" t="s">
        <v>1404</v>
      </c>
      <c r="G2269">
        <v>0</v>
      </c>
      <c r="H2269" s="238">
        <v>3</v>
      </c>
      <c r="I2269" t="s">
        <v>1473</v>
      </c>
      <c r="J2269" t="s">
        <v>404</v>
      </c>
      <c r="K2269">
        <v>0</v>
      </c>
      <c r="L2269">
        <v>0</v>
      </c>
      <c r="M2269" t="s">
        <v>2593</v>
      </c>
    </row>
    <row r="2270" spans="1:14" hidden="1" x14ac:dyDescent="0.25">
      <c r="A2270" t="s">
        <v>404</v>
      </c>
      <c r="B2270" s="238">
        <v>1114954</v>
      </c>
      <c r="C2270" s="233">
        <v>1114954</v>
      </c>
      <c r="D2270">
        <v>111495</v>
      </c>
      <c r="F2270" t="s">
        <v>1404</v>
      </c>
      <c r="G2270">
        <v>0</v>
      </c>
      <c r="H2270" s="238">
        <v>4</v>
      </c>
      <c r="I2270" t="s">
        <v>1473</v>
      </c>
      <c r="J2270" t="s">
        <v>404</v>
      </c>
      <c r="K2270">
        <v>0</v>
      </c>
      <c r="L2270">
        <v>0</v>
      </c>
      <c r="M2270" t="s">
        <v>2593</v>
      </c>
    </row>
    <row r="2271" spans="1:14" hidden="1" x14ac:dyDescent="0.25">
      <c r="A2271" t="s">
        <v>404</v>
      </c>
      <c r="B2271" s="238">
        <v>1114955</v>
      </c>
      <c r="C2271" s="233">
        <v>1114955</v>
      </c>
      <c r="D2271">
        <v>111495</v>
      </c>
      <c r="F2271" t="s">
        <v>1404</v>
      </c>
      <c r="G2271">
        <v>0</v>
      </c>
      <c r="H2271" s="238">
        <v>5</v>
      </c>
      <c r="I2271" t="s">
        <v>1473</v>
      </c>
      <c r="J2271" t="s">
        <v>404</v>
      </c>
      <c r="K2271">
        <v>0</v>
      </c>
      <c r="L2271">
        <v>0</v>
      </c>
      <c r="M2271" t="s">
        <v>2593</v>
      </c>
    </row>
    <row r="2272" spans="1:14" hidden="1" x14ac:dyDescent="0.25">
      <c r="A2272" t="s">
        <v>241</v>
      </c>
      <c r="B2272" s="238">
        <v>1113821</v>
      </c>
      <c r="C2272" s="238" t="s">
        <v>3422</v>
      </c>
      <c r="D2272">
        <v>111382</v>
      </c>
      <c r="E2272">
        <v>3.55</v>
      </c>
      <c r="G2272">
        <v>1</v>
      </c>
      <c r="H2272" s="238">
        <v>1</v>
      </c>
      <c r="I2272" t="s">
        <v>1399</v>
      </c>
      <c r="J2272" t="s">
        <v>241</v>
      </c>
      <c r="K2272">
        <v>0</v>
      </c>
      <c r="L2272">
        <v>1</v>
      </c>
      <c r="M2272" t="s">
        <v>2593</v>
      </c>
    </row>
    <row r="2273" spans="1:14" hidden="1" x14ac:dyDescent="0.25">
      <c r="A2273" t="s">
        <v>241</v>
      </c>
      <c r="B2273" s="238">
        <v>1113822</v>
      </c>
      <c r="C2273" s="238" t="s">
        <v>3423</v>
      </c>
      <c r="D2273">
        <v>111382</v>
      </c>
      <c r="E2273">
        <v>4.3499999999999996</v>
      </c>
      <c r="G2273">
        <v>1</v>
      </c>
      <c r="H2273" s="238">
        <v>2</v>
      </c>
      <c r="I2273" t="s">
        <v>1399</v>
      </c>
      <c r="J2273" t="s">
        <v>241</v>
      </c>
      <c r="K2273">
        <v>0</v>
      </c>
      <c r="L2273">
        <v>1</v>
      </c>
      <c r="M2273" t="s">
        <v>2593</v>
      </c>
    </row>
    <row r="2274" spans="1:14" hidden="1" x14ac:dyDescent="0.25">
      <c r="A2274" t="s">
        <v>241</v>
      </c>
      <c r="B2274" s="238">
        <v>1113823</v>
      </c>
      <c r="C2274" s="238" t="s">
        <v>3424</v>
      </c>
      <c r="D2274">
        <v>111382</v>
      </c>
      <c r="E2274">
        <v>5.45</v>
      </c>
      <c r="G2274">
        <v>1</v>
      </c>
      <c r="H2274" s="238">
        <v>3</v>
      </c>
      <c r="I2274" t="s">
        <v>1399</v>
      </c>
      <c r="J2274" t="s">
        <v>241</v>
      </c>
      <c r="K2274">
        <v>0</v>
      </c>
      <c r="L2274">
        <v>1</v>
      </c>
      <c r="M2274" t="s">
        <v>2593</v>
      </c>
    </row>
    <row r="2275" spans="1:14" hidden="1" x14ac:dyDescent="0.25">
      <c r="A2275" t="s">
        <v>241</v>
      </c>
      <c r="B2275" s="238">
        <v>1113824</v>
      </c>
      <c r="C2275" s="238" t="s">
        <v>3425</v>
      </c>
      <c r="D2275">
        <v>111382</v>
      </c>
      <c r="E2275">
        <v>4.5999999999999996</v>
      </c>
      <c r="G2275">
        <v>1</v>
      </c>
      <c r="H2275" s="238">
        <v>4</v>
      </c>
      <c r="I2275" t="s">
        <v>1399</v>
      </c>
      <c r="J2275" t="s">
        <v>241</v>
      </c>
      <c r="K2275">
        <v>0</v>
      </c>
      <c r="L2275">
        <v>1</v>
      </c>
      <c r="M2275" t="s">
        <v>2593</v>
      </c>
    </row>
    <row r="2276" spans="1:14" hidden="1" x14ac:dyDescent="0.25">
      <c r="A2276" t="s">
        <v>241</v>
      </c>
      <c r="B2276" s="238">
        <v>1113825</v>
      </c>
      <c r="C2276" s="238" t="s">
        <v>3426</v>
      </c>
      <c r="D2276">
        <v>111382</v>
      </c>
      <c r="E2276">
        <v>5.75</v>
      </c>
      <c r="G2276">
        <v>1</v>
      </c>
      <c r="H2276" s="238">
        <v>5</v>
      </c>
      <c r="I2276" t="s">
        <v>1399</v>
      </c>
      <c r="J2276" t="s">
        <v>241</v>
      </c>
      <c r="K2276">
        <v>0</v>
      </c>
      <c r="L2276">
        <v>1</v>
      </c>
      <c r="M2276" t="s">
        <v>2593</v>
      </c>
    </row>
    <row r="2277" spans="1:14" hidden="1" x14ac:dyDescent="0.25">
      <c r="A2277" t="s">
        <v>241</v>
      </c>
      <c r="B2277" s="238">
        <v>24011113821</v>
      </c>
      <c r="C2277" s="233"/>
      <c r="D2277">
        <v>111382</v>
      </c>
      <c r="E2277">
        <v>1.25</v>
      </c>
      <c r="G2277">
        <v>0</v>
      </c>
      <c r="H2277" s="238">
        <v>1</v>
      </c>
      <c r="I2277" t="s">
        <v>3071</v>
      </c>
      <c r="J2277" t="s">
        <v>241</v>
      </c>
      <c r="K2277">
        <v>2401</v>
      </c>
      <c r="L2277">
        <v>1</v>
      </c>
      <c r="M2277" t="s">
        <v>2593</v>
      </c>
    </row>
    <row r="2278" spans="1:14" hidden="1" x14ac:dyDescent="0.25">
      <c r="A2278" t="s">
        <v>241</v>
      </c>
      <c r="B2278" s="238">
        <v>24011113822</v>
      </c>
      <c r="C2278" s="233"/>
      <c r="D2278">
        <v>111382</v>
      </c>
      <c r="E2278">
        <v>1.5</v>
      </c>
      <c r="G2278">
        <v>0</v>
      </c>
      <c r="H2278" s="238">
        <v>2</v>
      </c>
      <c r="I2278" t="s">
        <v>3072</v>
      </c>
      <c r="J2278" t="s">
        <v>241</v>
      </c>
      <c r="K2278">
        <v>2401</v>
      </c>
      <c r="L2278">
        <v>1</v>
      </c>
      <c r="M2278" t="s">
        <v>2593</v>
      </c>
    </row>
    <row r="2279" spans="1:14" hidden="1" x14ac:dyDescent="0.25">
      <c r="A2279" t="s">
        <v>241</v>
      </c>
      <c r="B2279" s="238">
        <v>24011113823</v>
      </c>
      <c r="C2279" s="233"/>
      <c r="D2279">
        <v>111382</v>
      </c>
      <c r="E2279">
        <v>1.9</v>
      </c>
      <c r="G2279">
        <v>0</v>
      </c>
      <c r="H2279" s="238">
        <v>3</v>
      </c>
      <c r="I2279" t="s">
        <v>3073</v>
      </c>
      <c r="J2279" t="s">
        <v>241</v>
      </c>
      <c r="K2279">
        <v>2401</v>
      </c>
      <c r="L2279">
        <v>1</v>
      </c>
      <c r="M2279" t="s">
        <v>2593</v>
      </c>
    </row>
    <row r="2280" spans="1:14" hidden="1" x14ac:dyDescent="0.25">
      <c r="A2280" t="s">
        <v>241</v>
      </c>
      <c r="B2280" s="238">
        <v>24011113824</v>
      </c>
      <c r="C2280" s="233"/>
      <c r="D2280">
        <v>111382</v>
      </c>
      <c r="E2280">
        <v>1.6</v>
      </c>
      <c r="G2280">
        <v>0</v>
      </c>
      <c r="H2280" s="238">
        <v>4</v>
      </c>
      <c r="I2280" t="s">
        <v>3074</v>
      </c>
      <c r="J2280" t="s">
        <v>241</v>
      </c>
      <c r="K2280">
        <v>2401</v>
      </c>
      <c r="L2280">
        <v>1</v>
      </c>
      <c r="M2280" t="s">
        <v>2593</v>
      </c>
    </row>
    <row r="2281" spans="1:14" hidden="1" x14ac:dyDescent="0.25">
      <c r="A2281" t="s">
        <v>241</v>
      </c>
      <c r="B2281" s="238">
        <v>24011113825</v>
      </c>
      <c r="C2281" s="233"/>
      <c r="D2281">
        <v>111382</v>
      </c>
      <c r="E2281">
        <v>2</v>
      </c>
      <c r="G2281">
        <v>0</v>
      </c>
      <c r="H2281" s="238">
        <v>5</v>
      </c>
      <c r="I2281" t="s">
        <v>3075</v>
      </c>
      <c r="J2281" t="s">
        <v>241</v>
      </c>
      <c r="K2281">
        <v>2401</v>
      </c>
      <c r="L2281">
        <v>1</v>
      </c>
      <c r="M2281" t="s">
        <v>2593</v>
      </c>
    </row>
    <row r="2282" spans="1:14" hidden="1" x14ac:dyDescent="0.25">
      <c r="A2282" t="s">
        <v>404</v>
      </c>
      <c r="B2282" s="238">
        <v>1114221</v>
      </c>
      <c r="C2282" s="233">
        <v>1114221</v>
      </c>
      <c r="D2282">
        <v>111422</v>
      </c>
      <c r="E2282">
        <v>2011</v>
      </c>
      <c r="G2282">
        <v>1</v>
      </c>
      <c r="H2282" s="238">
        <v>1</v>
      </c>
      <c r="I2282" t="s">
        <v>1733</v>
      </c>
      <c r="J2282" t="s">
        <v>404</v>
      </c>
      <c r="K2282">
        <v>0</v>
      </c>
      <c r="L2282">
        <v>0</v>
      </c>
      <c r="M2282" t="s">
        <v>2573</v>
      </c>
      <c r="N2282" t="s">
        <v>2602</v>
      </c>
    </row>
    <row r="2283" spans="1:14" hidden="1" x14ac:dyDescent="0.25">
      <c r="A2283" t="s">
        <v>404</v>
      </c>
      <c r="B2283" s="238">
        <v>1114222</v>
      </c>
      <c r="C2283" s="233">
        <v>1114222</v>
      </c>
      <c r="D2283">
        <v>111422</v>
      </c>
      <c r="E2283">
        <v>2392</v>
      </c>
      <c r="G2283">
        <v>1</v>
      </c>
      <c r="H2283" s="238">
        <v>2</v>
      </c>
      <c r="I2283" t="s">
        <v>1733</v>
      </c>
      <c r="J2283" t="s">
        <v>404</v>
      </c>
      <c r="K2283">
        <v>0</v>
      </c>
      <c r="L2283">
        <v>0</v>
      </c>
      <c r="M2283" t="s">
        <v>2573</v>
      </c>
      <c r="N2283" t="s">
        <v>2602</v>
      </c>
    </row>
    <row r="2284" spans="1:14" hidden="1" x14ac:dyDescent="0.25">
      <c r="A2284" t="s">
        <v>404</v>
      </c>
      <c r="B2284" s="238">
        <v>1114223</v>
      </c>
      <c r="C2284" s="233">
        <v>1114223</v>
      </c>
      <c r="D2284">
        <v>111422</v>
      </c>
      <c r="E2284">
        <v>2881</v>
      </c>
      <c r="G2284">
        <v>1</v>
      </c>
      <c r="H2284" s="238">
        <v>3</v>
      </c>
      <c r="I2284" t="s">
        <v>1733</v>
      </c>
      <c r="J2284" t="s">
        <v>404</v>
      </c>
      <c r="K2284">
        <v>0</v>
      </c>
      <c r="L2284">
        <v>0</v>
      </c>
      <c r="M2284" t="s">
        <v>2573</v>
      </c>
      <c r="N2284" t="s">
        <v>2602</v>
      </c>
    </row>
    <row r="2285" spans="1:14" hidden="1" x14ac:dyDescent="0.25">
      <c r="A2285" t="s">
        <v>404</v>
      </c>
      <c r="B2285" s="238">
        <v>1114224</v>
      </c>
      <c r="C2285" s="233">
        <v>1114224</v>
      </c>
      <c r="D2285">
        <v>111422</v>
      </c>
      <c r="E2285">
        <v>2511</v>
      </c>
      <c r="G2285">
        <v>1</v>
      </c>
      <c r="H2285" s="238">
        <v>4</v>
      </c>
      <c r="I2285" t="s">
        <v>1733</v>
      </c>
      <c r="J2285" t="s">
        <v>404</v>
      </c>
      <c r="K2285">
        <v>0</v>
      </c>
      <c r="L2285">
        <v>0</v>
      </c>
      <c r="M2285" t="s">
        <v>2573</v>
      </c>
      <c r="N2285" t="s">
        <v>2602</v>
      </c>
    </row>
    <row r="2286" spans="1:14" hidden="1" x14ac:dyDescent="0.25">
      <c r="A2286" t="s">
        <v>404</v>
      </c>
      <c r="B2286" s="238">
        <v>1114225</v>
      </c>
      <c r="C2286" s="233">
        <v>1114225</v>
      </c>
      <c r="D2286">
        <v>111422</v>
      </c>
      <c r="E2286">
        <v>3028</v>
      </c>
      <c r="G2286">
        <v>1</v>
      </c>
      <c r="H2286" s="238">
        <v>5</v>
      </c>
      <c r="I2286" t="s">
        <v>1733</v>
      </c>
      <c r="J2286" t="s">
        <v>404</v>
      </c>
      <c r="K2286">
        <v>0</v>
      </c>
      <c r="L2286">
        <v>0</v>
      </c>
      <c r="M2286" t="s">
        <v>2573</v>
      </c>
      <c r="N2286" t="s">
        <v>2602</v>
      </c>
    </row>
    <row r="2287" spans="1:14" hidden="1" x14ac:dyDescent="0.25">
      <c r="A2287" t="s">
        <v>448</v>
      </c>
      <c r="B2287" s="238">
        <v>1114301</v>
      </c>
      <c r="C2287" s="238" t="s">
        <v>3427</v>
      </c>
      <c r="D2287">
        <v>111430</v>
      </c>
      <c r="E2287">
        <v>660</v>
      </c>
      <c r="G2287">
        <v>0</v>
      </c>
      <c r="H2287" s="238">
        <v>1</v>
      </c>
      <c r="I2287" t="s">
        <v>1446</v>
      </c>
      <c r="J2287" t="s">
        <v>448</v>
      </c>
      <c r="K2287">
        <v>0</v>
      </c>
      <c r="L2287">
        <v>0</v>
      </c>
      <c r="M2287" t="s">
        <v>2614</v>
      </c>
    </row>
    <row r="2288" spans="1:14" hidden="1" x14ac:dyDescent="0.25">
      <c r="A2288" t="s">
        <v>448</v>
      </c>
      <c r="B2288" s="238">
        <v>1114302</v>
      </c>
      <c r="C2288" s="238" t="s">
        <v>3428</v>
      </c>
      <c r="D2288">
        <v>111430</v>
      </c>
      <c r="E2288">
        <v>820</v>
      </c>
      <c r="G2288">
        <v>0</v>
      </c>
      <c r="H2288" s="238">
        <v>2</v>
      </c>
      <c r="I2288" t="s">
        <v>1446</v>
      </c>
      <c r="J2288" t="s">
        <v>448</v>
      </c>
      <c r="K2288">
        <v>0</v>
      </c>
      <c r="L2288">
        <v>0</v>
      </c>
      <c r="M2288" t="s">
        <v>2614</v>
      </c>
    </row>
    <row r="2289" spans="1:14" hidden="1" x14ac:dyDescent="0.25">
      <c r="A2289" t="s">
        <v>448</v>
      </c>
      <c r="B2289" s="238">
        <v>1114303</v>
      </c>
      <c r="C2289" s="238" t="s">
        <v>3429</v>
      </c>
      <c r="D2289">
        <v>111430</v>
      </c>
      <c r="E2289">
        <v>1030</v>
      </c>
      <c r="G2289">
        <v>0</v>
      </c>
      <c r="H2289" s="238">
        <v>3</v>
      </c>
      <c r="I2289" t="s">
        <v>1446</v>
      </c>
      <c r="J2289" t="s">
        <v>448</v>
      </c>
      <c r="K2289">
        <v>0</v>
      </c>
      <c r="L2289">
        <v>0</v>
      </c>
      <c r="M2289" t="s">
        <v>2614</v>
      </c>
    </row>
    <row r="2290" spans="1:14" hidden="1" x14ac:dyDescent="0.25">
      <c r="A2290" t="s">
        <v>448</v>
      </c>
      <c r="B2290" s="238">
        <v>1114304</v>
      </c>
      <c r="C2290" s="238" t="s">
        <v>3430</v>
      </c>
      <c r="D2290">
        <v>111430</v>
      </c>
      <c r="E2290">
        <v>870</v>
      </c>
      <c r="G2290">
        <v>0</v>
      </c>
      <c r="H2290" s="238">
        <v>4</v>
      </c>
      <c r="I2290" t="s">
        <v>1446</v>
      </c>
      <c r="J2290" t="s">
        <v>448</v>
      </c>
      <c r="K2290">
        <v>0</v>
      </c>
      <c r="L2290">
        <v>0</v>
      </c>
      <c r="M2290" t="s">
        <v>2614</v>
      </c>
    </row>
    <row r="2291" spans="1:14" hidden="1" x14ac:dyDescent="0.25">
      <c r="A2291" t="s">
        <v>448</v>
      </c>
      <c r="B2291" s="238">
        <v>1114305</v>
      </c>
      <c r="C2291" s="238" t="s">
        <v>3431</v>
      </c>
      <c r="D2291">
        <v>111430</v>
      </c>
      <c r="E2291">
        <v>1090</v>
      </c>
      <c r="G2291">
        <v>0</v>
      </c>
      <c r="H2291" s="238">
        <v>5</v>
      </c>
      <c r="I2291" t="s">
        <v>1446</v>
      </c>
      <c r="J2291" t="s">
        <v>448</v>
      </c>
      <c r="K2291">
        <v>0</v>
      </c>
      <c r="L2291">
        <v>0</v>
      </c>
      <c r="M2291" t="s">
        <v>2614</v>
      </c>
    </row>
    <row r="2292" spans="1:14" hidden="1" x14ac:dyDescent="0.25">
      <c r="A2292" t="s">
        <v>607</v>
      </c>
      <c r="B2292" s="238">
        <v>42081131051</v>
      </c>
      <c r="C2292" s="233"/>
      <c r="D2292">
        <v>113105</v>
      </c>
      <c r="E2292">
        <v>0.95</v>
      </c>
      <c r="G2292">
        <v>0</v>
      </c>
      <c r="H2292" s="238">
        <v>1</v>
      </c>
      <c r="I2292" t="s">
        <v>96</v>
      </c>
      <c r="J2292" t="s">
        <v>607</v>
      </c>
      <c r="K2292">
        <v>4208</v>
      </c>
      <c r="L2292">
        <v>0</v>
      </c>
      <c r="M2292" t="s">
        <v>2503</v>
      </c>
      <c r="N2292" t="s">
        <v>1991</v>
      </c>
    </row>
    <row r="2293" spans="1:14" hidden="1" x14ac:dyDescent="0.25">
      <c r="A2293" t="s">
        <v>607</v>
      </c>
      <c r="B2293" s="238">
        <v>42081131052</v>
      </c>
      <c r="C2293" s="233"/>
      <c r="D2293">
        <v>113105</v>
      </c>
      <c r="E2293">
        <v>0.95</v>
      </c>
      <c r="G2293">
        <v>0</v>
      </c>
      <c r="H2293" s="238">
        <v>2</v>
      </c>
      <c r="I2293" t="s">
        <v>96</v>
      </c>
      <c r="J2293" t="s">
        <v>607</v>
      </c>
      <c r="K2293">
        <v>4208</v>
      </c>
      <c r="L2293">
        <v>0</v>
      </c>
      <c r="M2293" t="s">
        <v>2503</v>
      </c>
      <c r="N2293" t="s">
        <v>1991</v>
      </c>
    </row>
    <row r="2294" spans="1:14" hidden="1" x14ac:dyDescent="0.25">
      <c r="A2294" t="s">
        <v>607</v>
      </c>
      <c r="B2294" s="238">
        <v>42081131053</v>
      </c>
      <c r="C2294" s="233"/>
      <c r="D2294">
        <v>113105</v>
      </c>
      <c r="E2294">
        <v>0.95</v>
      </c>
      <c r="G2294">
        <v>0</v>
      </c>
      <c r="H2294" s="238">
        <v>3</v>
      </c>
      <c r="I2294" t="s">
        <v>96</v>
      </c>
      <c r="J2294" t="s">
        <v>607</v>
      </c>
      <c r="K2294">
        <v>4208</v>
      </c>
      <c r="L2294">
        <v>0</v>
      </c>
      <c r="M2294" t="s">
        <v>2503</v>
      </c>
      <c r="N2294" t="s">
        <v>1991</v>
      </c>
    </row>
    <row r="2295" spans="1:14" hidden="1" x14ac:dyDescent="0.25">
      <c r="A2295" t="s">
        <v>607</v>
      </c>
      <c r="B2295" s="238">
        <v>42081131054</v>
      </c>
      <c r="C2295" s="233"/>
      <c r="D2295">
        <v>113105</v>
      </c>
      <c r="E2295">
        <v>0.95</v>
      </c>
      <c r="G2295">
        <v>0</v>
      </c>
      <c r="H2295" s="238">
        <v>4</v>
      </c>
      <c r="I2295" t="s">
        <v>96</v>
      </c>
      <c r="J2295" t="s">
        <v>607</v>
      </c>
      <c r="K2295">
        <v>4208</v>
      </c>
      <c r="L2295">
        <v>0</v>
      </c>
      <c r="M2295" t="s">
        <v>2503</v>
      </c>
      <c r="N2295" t="s">
        <v>1991</v>
      </c>
    </row>
    <row r="2296" spans="1:14" hidden="1" x14ac:dyDescent="0.25">
      <c r="A2296" t="s">
        <v>607</v>
      </c>
      <c r="B2296" s="238">
        <v>42081131055</v>
      </c>
      <c r="C2296" s="233"/>
      <c r="D2296">
        <v>113105</v>
      </c>
      <c r="E2296">
        <v>0.95</v>
      </c>
      <c r="G2296">
        <v>0</v>
      </c>
      <c r="H2296" s="238">
        <v>5</v>
      </c>
      <c r="I2296" t="s">
        <v>96</v>
      </c>
      <c r="J2296" t="s">
        <v>607</v>
      </c>
      <c r="K2296">
        <v>4208</v>
      </c>
      <c r="L2296">
        <v>0</v>
      </c>
      <c r="M2296" t="s">
        <v>2503</v>
      </c>
      <c r="N2296" t="s">
        <v>1991</v>
      </c>
    </row>
    <row r="2297" spans="1:14" hidden="1" x14ac:dyDescent="0.25">
      <c r="A2297" t="s">
        <v>857</v>
      </c>
      <c r="B2297" s="238">
        <v>1112951</v>
      </c>
      <c r="C2297" s="233">
        <v>1112951</v>
      </c>
      <c r="D2297">
        <v>111295</v>
      </c>
      <c r="E2297">
        <v>225</v>
      </c>
      <c r="G2297">
        <v>0</v>
      </c>
      <c r="H2297" s="238">
        <v>1</v>
      </c>
      <c r="I2297" t="s">
        <v>2817</v>
      </c>
      <c r="J2297" t="s">
        <v>857</v>
      </c>
      <c r="K2297">
        <v>0</v>
      </c>
      <c r="L2297">
        <v>0</v>
      </c>
      <c r="M2297" t="s">
        <v>2565</v>
      </c>
      <c r="N2297" t="s">
        <v>2567</v>
      </c>
    </row>
    <row r="2298" spans="1:14" hidden="1" x14ac:dyDescent="0.25">
      <c r="A2298" t="s">
        <v>857</v>
      </c>
      <c r="B2298" s="238">
        <v>1112952</v>
      </c>
      <c r="C2298" s="233">
        <v>1112952</v>
      </c>
      <c r="D2298">
        <v>111295</v>
      </c>
      <c r="E2298">
        <v>250</v>
      </c>
      <c r="G2298">
        <v>0</v>
      </c>
      <c r="H2298" s="238">
        <v>2</v>
      </c>
      <c r="I2298" t="s">
        <v>2817</v>
      </c>
      <c r="J2298" t="s">
        <v>857</v>
      </c>
      <c r="K2298">
        <v>0</v>
      </c>
      <c r="L2298">
        <v>0</v>
      </c>
      <c r="M2298" t="s">
        <v>2565</v>
      </c>
      <c r="N2298" t="s">
        <v>2567</v>
      </c>
    </row>
    <row r="2299" spans="1:14" hidden="1" x14ac:dyDescent="0.25">
      <c r="A2299" t="s">
        <v>857</v>
      </c>
      <c r="B2299" s="238">
        <v>1112953</v>
      </c>
      <c r="C2299" s="233">
        <v>1112953</v>
      </c>
      <c r="D2299">
        <v>111295</v>
      </c>
      <c r="E2299">
        <v>300</v>
      </c>
      <c r="G2299">
        <v>0</v>
      </c>
      <c r="H2299" s="238">
        <v>3</v>
      </c>
      <c r="I2299" t="s">
        <v>2817</v>
      </c>
      <c r="J2299" t="s">
        <v>857</v>
      </c>
      <c r="K2299">
        <v>0</v>
      </c>
      <c r="L2299">
        <v>0</v>
      </c>
      <c r="M2299" t="s">
        <v>2565</v>
      </c>
      <c r="N2299" t="s">
        <v>2567</v>
      </c>
    </row>
    <row r="2300" spans="1:14" hidden="1" x14ac:dyDescent="0.25">
      <c r="A2300" t="s">
        <v>857</v>
      </c>
      <c r="B2300" s="238">
        <v>1112954</v>
      </c>
      <c r="C2300" s="233">
        <v>1112954</v>
      </c>
      <c r="D2300">
        <v>111295</v>
      </c>
      <c r="E2300">
        <v>275</v>
      </c>
      <c r="G2300">
        <v>0</v>
      </c>
      <c r="H2300" s="238">
        <v>4</v>
      </c>
      <c r="I2300" t="s">
        <v>2817</v>
      </c>
      <c r="J2300" t="s">
        <v>857</v>
      </c>
      <c r="K2300">
        <v>0</v>
      </c>
      <c r="L2300">
        <v>0</v>
      </c>
      <c r="M2300" t="s">
        <v>2565</v>
      </c>
      <c r="N2300" t="s">
        <v>2567</v>
      </c>
    </row>
    <row r="2301" spans="1:14" hidden="1" x14ac:dyDescent="0.25">
      <c r="A2301" t="s">
        <v>857</v>
      </c>
      <c r="B2301" s="238">
        <v>1112955</v>
      </c>
      <c r="C2301" s="233">
        <v>1112955</v>
      </c>
      <c r="D2301">
        <v>111295</v>
      </c>
      <c r="E2301">
        <v>325</v>
      </c>
      <c r="G2301">
        <v>0</v>
      </c>
      <c r="H2301" s="238">
        <v>5</v>
      </c>
      <c r="I2301" t="s">
        <v>2817</v>
      </c>
      <c r="J2301" t="s">
        <v>857</v>
      </c>
      <c r="K2301">
        <v>0</v>
      </c>
      <c r="L2301">
        <v>0</v>
      </c>
      <c r="M2301" t="s">
        <v>2565</v>
      </c>
      <c r="N2301" t="s">
        <v>2567</v>
      </c>
    </row>
    <row r="2302" spans="1:14" hidden="1" x14ac:dyDescent="0.25">
      <c r="A2302" t="s">
        <v>857</v>
      </c>
      <c r="B2302" s="238">
        <v>1160301</v>
      </c>
      <c r="C2302" s="233">
        <v>1160301</v>
      </c>
      <c r="D2302">
        <v>116030</v>
      </c>
      <c r="E2302">
        <v>225</v>
      </c>
      <c r="G2302">
        <v>0</v>
      </c>
      <c r="H2302" s="238">
        <v>1</v>
      </c>
      <c r="I2302" t="s">
        <v>2818</v>
      </c>
      <c r="J2302" t="s">
        <v>857</v>
      </c>
      <c r="K2302">
        <v>0</v>
      </c>
      <c r="L2302">
        <v>0</v>
      </c>
      <c r="M2302" t="s">
        <v>2571</v>
      </c>
      <c r="N2302" t="s">
        <v>2580</v>
      </c>
    </row>
    <row r="2303" spans="1:14" hidden="1" x14ac:dyDescent="0.25">
      <c r="A2303" t="s">
        <v>857</v>
      </c>
      <c r="B2303" s="238">
        <v>1160302</v>
      </c>
      <c r="C2303" s="233">
        <v>1160302</v>
      </c>
      <c r="D2303">
        <v>116030</v>
      </c>
      <c r="E2303">
        <v>250</v>
      </c>
      <c r="G2303">
        <v>0</v>
      </c>
      <c r="H2303" s="238">
        <v>2</v>
      </c>
      <c r="I2303" t="s">
        <v>2818</v>
      </c>
      <c r="J2303" t="s">
        <v>857</v>
      </c>
      <c r="K2303">
        <v>0</v>
      </c>
      <c r="L2303">
        <v>0</v>
      </c>
      <c r="M2303" t="s">
        <v>2571</v>
      </c>
      <c r="N2303" t="s">
        <v>2580</v>
      </c>
    </row>
    <row r="2304" spans="1:14" hidden="1" x14ac:dyDescent="0.25">
      <c r="A2304" t="s">
        <v>857</v>
      </c>
      <c r="B2304" s="238">
        <v>1160303</v>
      </c>
      <c r="C2304" s="233">
        <v>1160303</v>
      </c>
      <c r="D2304">
        <v>116030</v>
      </c>
      <c r="E2304">
        <v>300</v>
      </c>
      <c r="G2304">
        <v>0</v>
      </c>
      <c r="H2304" s="238">
        <v>3</v>
      </c>
      <c r="I2304" t="s">
        <v>2818</v>
      </c>
      <c r="J2304" t="s">
        <v>857</v>
      </c>
      <c r="K2304">
        <v>0</v>
      </c>
      <c r="L2304">
        <v>0</v>
      </c>
      <c r="M2304" t="s">
        <v>2571</v>
      </c>
      <c r="N2304" t="s">
        <v>2580</v>
      </c>
    </row>
    <row r="2305" spans="1:14" hidden="1" x14ac:dyDescent="0.25">
      <c r="A2305" t="s">
        <v>857</v>
      </c>
      <c r="B2305" s="238">
        <v>1160304</v>
      </c>
      <c r="C2305" s="233">
        <v>1160304</v>
      </c>
      <c r="D2305">
        <v>116030</v>
      </c>
      <c r="E2305">
        <v>275</v>
      </c>
      <c r="G2305">
        <v>0</v>
      </c>
      <c r="H2305" s="238">
        <v>4</v>
      </c>
      <c r="I2305" t="s">
        <v>2818</v>
      </c>
      <c r="J2305" t="s">
        <v>857</v>
      </c>
      <c r="K2305">
        <v>0</v>
      </c>
      <c r="L2305">
        <v>0</v>
      </c>
      <c r="M2305" t="s">
        <v>2571</v>
      </c>
      <c r="N2305" t="s">
        <v>2580</v>
      </c>
    </row>
    <row r="2306" spans="1:14" hidden="1" x14ac:dyDescent="0.25">
      <c r="A2306" t="s">
        <v>857</v>
      </c>
      <c r="B2306" s="238">
        <v>1160305</v>
      </c>
      <c r="C2306" s="233">
        <v>1160305</v>
      </c>
      <c r="D2306">
        <v>116030</v>
      </c>
      <c r="E2306">
        <v>325</v>
      </c>
      <c r="G2306">
        <v>0</v>
      </c>
      <c r="H2306" s="238">
        <v>5</v>
      </c>
      <c r="I2306" t="s">
        <v>2818</v>
      </c>
      <c r="J2306" t="s">
        <v>857</v>
      </c>
      <c r="K2306">
        <v>0</v>
      </c>
      <c r="L2306">
        <v>0</v>
      </c>
      <c r="M2306" t="s">
        <v>2571</v>
      </c>
      <c r="N2306" t="s">
        <v>2580</v>
      </c>
    </row>
    <row r="2307" spans="1:14" hidden="1" x14ac:dyDescent="0.25">
      <c r="A2307" t="s">
        <v>407</v>
      </c>
      <c r="B2307" s="238">
        <v>1114421</v>
      </c>
      <c r="C2307" s="233">
        <v>1114421</v>
      </c>
      <c r="D2307">
        <v>111442</v>
      </c>
      <c r="E2307">
        <v>235</v>
      </c>
      <c r="G2307">
        <v>1</v>
      </c>
      <c r="H2307" s="238">
        <v>1</v>
      </c>
      <c r="I2307" t="s">
        <v>1452</v>
      </c>
      <c r="J2307" t="s">
        <v>407</v>
      </c>
      <c r="K2307">
        <v>0</v>
      </c>
      <c r="L2307">
        <v>0</v>
      </c>
      <c r="M2307" t="s">
        <v>2573</v>
      </c>
      <c r="N2307" t="s">
        <v>2602</v>
      </c>
    </row>
    <row r="2308" spans="1:14" hidden="1" x14ac:dyDescent="0.25">
      <c r="A2308" t="s">
        <v>407</v>
      </c>
      <c r="B2308" s="238">
        <v>1114422</v>
      </c>
      <c r="C2308" s="233">
        <v>1114422</v>
      </c>
      <c r="D2308">
        <v>111442</v>
      </c>
      <c r="E2308">
        <v>290</v>
      </c>
      <c r="G2308">
        <v>1</v>
      </c>
      <c r="H2308" s="238">
        <v>2</v>
      </c>
      <c r="I2308" t="s">
        <v>1452</v>
      </c>
      <c r="J2308" t="s">
        <v>407</v>
      </c>
      <c r="K2308">
        <v>0</v>
      </c>
      <c r="L2308">
        <v>0</v>
      </c>
      <c r="M2308" t="s">
        <v>2573</v>
      </c>
      <c r="N2308" t="s">
        <v>2602</v>
      </c>
    </row>
    <row r="2309" spans="1:14" hidden="1" x14ac:dyDescent="0.25">
      <c r="A2309" t="s">
        <v>407</v>
      </c>
      <c r="B2309" s="238">
        <v>1114423</v>
      </c>
      <c r="C2309" s="233">
        <v>1114423</v>
      </c>
      <c r="D2309">
        <v>111442</v>
      </c>
      <c r="E2309">
        <v>365</v>
      </c>
      <c r="G2309">
        <v>1</v>
      </c>
      <c r="H2309" s="238">
        <v>3</v>
      </c>
      <c r="I2309" t="s">
        <v>1452</v>
      </c>
      <c r="J2309" t="s">
        <v>407</v>
      </c>
      <c r="K2309">
        <v>0</v>
      </c>
      <c r="L2309">
        <v>0</v>
      </c>
      <c r="M2309" t="s">
        <v>2573</v>
      </c>
      <c r="N2309" t="s">
        <v>2602</v>
      </c>
    </row>
    <row r="2310" spans="1:14" hidden="1" x14ac:dyDescent="0.25">
      <c r="A2310" t="s">
        <v>407</v>
      </c>
      <c r="B2310" s="238">
        <v>1114424</v>
      </c>
      <c r="C2310" s="233">
        <v>1114424</v>
      </c>
      <c r="D2310">
        <v>111442</v>
      </c>
      <c r="E2310">
        <v>305</v>
      </c>
      <c r="G2310">
        <v>1</v>
      </c>
      <c r="H2310" s="238">
        <v>4</v>
      </c>
      <c r="I2310" t="s">
        <v>1452</v>
      </c>
      <c r="J2310" t="s">
        <v>407</v>
      </c>
      <c r="K2310">
        <v>0</v>
      </c>
      <c r="L2310">
        <v>0</v>
      </c>
      <c r="M2310" t="s">
        <v>2573</v>
      </c>
      <c r="N2310" t="s">
        <v>2602</v>
      </c>
    </row>
    <row r="2311" spans="1:14" hidden="1" x14ac:dyDescent="0.25">
      <c r="A2311" t="s">
        <v>407</v>
      </c>
      <c r="B2311" s="238">
        <v>1114425</v>
      </c>
      <c r="C2311" s="233">
        <v>1114425</v>
      </c>
      <c r="D2311">
        <v>111442</v>
      </c>
      <c r="E2311">
        <v>385</v>
      </c>
      <c r="G2311">
        <v>1</v>
      </c>
      <c r="H2311" s="238">
        <v>5</v>
      </c>
      <c r="I2311" t="s">
        <v>1452</v>
      </c>
      <c r="J2311" t="s">
        <v>407</v>
      </c>
      <c r="K2311">
        <v>0</v>
      </c>
      <c r="L2311">
        <v>0</v>
      </c>
      <c r="M2311" t="s">
        <v>2573</v>
      </c>
      <c r="N2311" t="s">
        <v>2602</v>
      </c>
    </row>
    <row r="2312" spans="1:14" hidden="1" x14ac:dyDescent="0.25">
      <c r="A2312" t="s">
        <v>448</v>
      </c>
      <c r="B2312" s="238">
        <v>1110051</v>
      </c>
      <c r="C2312" s="233">
        <v>1110051</v>
      </c>
      <c r="D2312">
        <v>111005</v>
      </c>
      <c r="E2312">
        <v>5100</v>
      </c>
      <c r="G2312">
        <v>1</v>
      </c>
      <c r="H2312" s="238">
        <v>1</v>
      </c>
      <c r="I2312" t="s">
        <v>1174</v>
      </c>
      <c r="J2312" t="s">
        <v>448</v>
      </c>
      <c r="K2312">
        <v>0</v>
      </c>
      <c r="L2312">
        <v>0</v>
      </c>
      <c r="M2312" t="s">
        <v>2571</v>
      </c>
      <c r="N2312" t="s">
        <v>2664</v>
      </c>
    </row>
    <row r="2313" spans="1:14" hidden="1" x14ac:dyDescent="0.25">
      <c r="A2313" t="s">
        <v>448</v>
      </c>
      <c r="B2313" s="238">
        <v>1110052</v>
      </c>
      <c r="C2313" s="233">
        <v>1110052</v>
      </c>
      <c r="D2313">
        <v>111005</v>
      </c>
      <c r="E2313">
        <v>6350</v>
      </c>
      <c r="G2313">
        <v>1</v>
      </c>
      <c r="H2313" s="238">
        <v>2</v>
      </c>
      <c r="I2313" t="s">
        <v>1174</v>
      </c>
      <c r="J2313" t="s">
        <v>448</v>
      </c>
      <c r="K2313">
        <v>0</v>
      </c>
      <c r="L2313">
        <v>0</v>
      </c>
      <c r="M2313" t="s">
        <v>2571</v>
      </c>
      <c r="N2313" t="s">
        <v>2664</v>
      </c>
    </row>
    <row r="2314" spans="1:14" hidden="1" x14ac:dyDescent="0.25">
      <c r="A2314" t="s">
        <v>448</v>
      </c>
      <c r="B2314" s="238">
        <v>1110053</v>
      </c>
      <c r="C2314" s="233">
        <v>1110053</v>
      </c>
      <c r="D2314">
        <v>111005</v>
      </c>
      <c r="E2314">
        <v>7850</v>
      </c>
      <c r="G2314">
        <v>1</v>
      </c>
      <c r="H2314" s="238">
        <v>3</v>
      </c>
      <c r="I2314" t="s">
        <v>1174</v>
      </c>
      <c r="J2314" t="s">
        <v>448</v>
      </c>
      <c r="K2314">
        <v>0</v>
      </c>
      <c r="L2314">
        <v>0</v>
      </c>
      <c r="M2314" t="s">
        <v>2571</v>
      </c>
      <c r="N2314" t="s">
        <v>2664</v>
      </c>
    </row>
    <row r="2315" spans="1:14" hidden="1" x14ac:dyDescent="0.25">
      <c r="A2315" t="s">
        <v>448</v>
      </c>
      <c r="B2315" s="238">
        <v>1110054</v>
      </c>
      <c r="C2315" s="233">
        <v>1110054</v>
      </c>
      <c r="D2315">
        <v>111005</v>
      </c>
      <c r="E2315">
        <v>6670</v>
      </c>
      <c r="G2315">
        <v>1</v>
      </c>
      <c r="H2315" s="238">
        <v>4</v>
      </c>
      <c r="I2315" t="s">
        <v>1174</v>
      </c>
      <c r="J2315" t="s">
        <v>448</v>
      </c>
      <c r="K2315">
        <v>0</v>
      </c>
      <c r="L2315">
        <v>0</v>
      </c>
      <c r="M2315" t="s">
        <v>2571</v>
      </c>
      <c r="N2315" t="s">
        <v>2664</v>
      </c>
    </row>
    <row r="2316" spans="1:14" hidden="1" x14ac:dyDescent="0.25">
      <c r="A2316" t="s">
        <v>448</v>
      </c>
      <c r="B2316" s="238">
        <v>1110055</v>
      </c>
      <c r="C2316" s="233">
        <v>1110055</v>
      </c>
      <c r="D2316">
        <v>111005</v>
      </c>
      <c r="E2316">
        <v>8245</v>
      </c>
      <c r="G2316">
        <v>1</v>
      </c>
      <c r="H2316" s="238">
        <v>5</v>
      </c>
      <c r="I2316" t="s">
        <v>1174</v>
      </c>
      <c r="J2316" t="s">
        <v>448</v>
      </c>
      <c r="K2316">
        <v>0</v>
      </c>
      <c r="L2316">
        <v>0</v>
      </c>
      <c r="M2316" t="s">
        <v>2571</v>
      </c>
      <c r="N2316" t="s">
        <v>2664</v>
      </c>
    </row>
    <row r="2317" spans="1:14" hidden="1" x14ac:dyDescent="0.25">
      <c r="A2317" t="s">
        <v>448</v>
      </c>
      <c r="B2317" s="238">
        <v>1110061</v>
      </c>
      <c r="C2317" s="233">
        <v>1110061</v>
      </c>
      <c r="D2317">
        <v>111006</v>
      </c>
      <c r="E2317">
        <v>5400</v>
      </c>
      <c r="G2317">
        <v>1</v>
      </c>
      <c r="H2317" s="238">
        <v>1</v>
      </c>
      <c r="I2317" t="s">
        <v>1175</v>
      </c>
      <c r="J2317" t="s">
        <v>448</v>
      </c>
      <c r="K2317">
        <v>0</v>
      </c>
      <c r="L2317">
        <v>0</v>
      </c>
      <c r="M2317" t="s">
        <v>2571</v>
      </c>
      <c r="N2317" t="s">
        <v>2664</v>
      </c>
    </row>
    <row r="2318" spans="1:14" hidden="1" x14ac:dyDescent="0.25">
      <c r="A2318" t="s">
        <v>448</v>
      </c>
      <c r="B2318" s="238">
        <v>1110062</v>
      </c>
      <c r="C2318" s="233">
        <v>1110062</v>
      </c>
      <c r="D2318">
        <v>111006</v>
      </c>
      <c r="E2318">
        <v>6700</v>
      </c>
      <c r="G2318">
        <v>1</v>
      </c>
      <c r="H2318" s="238">
        <v>2</v>
      </c>
      <c r="I2318" t="s">
        <v>1175</v>
      </c>
      <c r="J2318" t="s">
        <v>448</v>
      </c>
      <c r="K2318">
        <v>0</v>
      </c>
      <c r="L2318">
        <v>0</v>
      </c>
      <c r="M2318" t="s">
        <v>2571</v>
      </c>
      <c r="N2318" t="s">
        <v>2664</v>
      </c>
    </row>
    <row r="2319" spans="1:14" hidden="1" x14ac:dyDescent="0.25">
      <c r="A2319" t="s">
        <v>448</v>
      </c>
      <c r="B2319" s="238">
        <v>1110063</v>
      </c>
      <c r="C2319" s="233">
        <v>1110063</v>
      </c>
      <c r="D2319">
        <v>111006</v>
      </c>
      <c r="E2319">
        <v>8300</v>
      </c>
      <c r="G2319">
        <v>1</v>
      </c>
      <c r="H2319" s="238">
        <v>3</v>
      </c>
      <c r="I2319" t="s">
        <v>1175</v>
      </c>
      <c r="J2319" t="s">
        <v>448</v>
      </c>
      <c r="K2319">
        <v>0</v>
      </c>
      <c r="L2319">
        <v>0</v>
      </c>
      <c r="M2319" t="s">
        <v>2571</v>
      </c>
      <c r="N2319" t="s">
        <v>2664</v>
      </c>
    </row>
    <row r="2320" spans="1:14" hidden="1" x14ac:dyDescent="0.25">
      <c r="A2320" t="s">
        <v>448</v>
      </c>
      <c r="B2320" s="238">
        <v>1110064</v>
      </c>
      <c r="C2320" s="233">
        <v>1110064</v>
      </c>
      <c r="D2320">
        <v>111006</v>
      </c>
      <c r="E2320">
        <v>7035</v>
      </c>
      <c r="G2320">
        <v>1</v>
      </c>
      <c r="H2320" s="238">
        <v>4</v>
      </c>
      <c r="I2320" t="s">
        <v>1175</v>
      </c>
      <c r="J2320" t="s">
        <v>448</v>
      </c>
      <c r="K2320">
        <v>0</v>
      </c>
      <c r="L2320">
        <v>0</v>
      </c>
      <c r="M2320" t="s">
        <v>2571</v>
      </c>
      <c r="N2320" t="s">
        <v>2664</v>
      </c>
    </row>
    <row r="2321" spans="1:14" hidden="1" x14ac:dyDescent="0.25">
      <c r="A2321" t="s">
        <v>448</v>
      </c>
      <c r="B2321" s="238">
        <v>1110065</v>
      </c>
      <c r="C2321" s="233">
        <v>1110065</v>
      </c>
      <c r="D2321">
        <v>111006</v>
      </c>
      <c r="E2321">
        <v>8715</v>
      </c>
      <c r="G2321">
        <v>1</v>
      </c>
      <c r="H2321" s="238">
        <v>5</v>
      </c>
      <c r="I2321" t="s">
        <v>1175</v>
      </c>
      <c r="J2321" t="s">
        <v>448</v>
      </c>
      <c r="K2321">
        <v>0</v>
      </c>
      <c r="L2321">
        <v>0</v>
      </c>
      <c r="M2321" t="s">
        <v>2571</v>
      </c>
      <c r="N2321" t="s">
        <v>2664</v>
      </c>
    </row>
    <row r="2322" spans="1:14" hidden="1" x14ac:dyDescent="0.25">
      <c r="A2322" t="s">
        <v>448</v>
      </c>
      <c r="B2322" s="238">
        <v>1110071</v>
      </c>
      <c r="C2322" s="233">
        <v>1110071</v>
      </c>
      <c r="D2322">
        <v>111007</v>
      </c>
      <c r="E2322">
        <v>5800</v>
      </c>
      <c r="G2322">
        <v>1</v>
      </c>
      <c r="H2322" s="238">
        <v>1</v>
      </c>
      <c r="I2322" t="s">
        <v>1176</v>
      </c>
      <c r="J2322" t="s">
        <v>448</v>
      </c>
      <c r="K2322">
        <v>0</v>
      </c>
      <c r="L2322">
        <v>0</v>
      </c>
      <c r="M2322" t="s">
        <v>2571</v>
      </c>
      <c r="N2322" t="s">
        <v>2664</v>
      </c>
    </row>
    <row r="2323" spans="1:14" hidden="1" x14ac:dyDescent="0.25">
      <c r="A2323" t="s">
        <v>448</v>
      </c>
      <c r="B2323" s="238">
        <v>1110072</v>
      </c>
      <c r="C2323" s="233">
        <v>1110072</v>
      </c>
      <c r="D2323">
        <v>111007</v>
      </c>
      <c r="E2323">
        <v>7200</v>
      </c>
      <c r="G2323">
        <v>1</v>
      </c>
      <c r="H2323" s="238">
        <v>2</v>
      </c>
      <c r="I2323" t="s">
        <v>1176</v>
      </c>
      <c r="J2323" t="s">
        <v>448</v>
      </c>
      <c r="K2323">
        <v>0</v>
      </c>
      <c r="L2323">
        <v>0</v>
      </c>
      <c r="M2323" t="s">
        <v>2571</v>
      </c>
      <c r="N2323" t="s">
        <v>2664</v>
      </c>
    </row>
    <row r="2324" spans="1:14" hidden="1" x14ac:dyDescent="0.25">
      <c r="A2324" t="s">
        <v>448</v>
      </c>
      <c r="B2324" s="238">
        <v>1110073</v>
      </c>
      <c r="C2324" s="233">
        <v>1110073</v>
      </c>
      <c r="D2324">
        <v>111007</v>
      </c>
      <c r="E2324">
        <v>8850</v>
      </c>
      <c r="G2324">
        <v>1</v>
      </c>
      <c r="H2324" s="238">
        <v>3</v>
      </c>
      <c r="I2324" t="s">
        <v>1176</v>
      </c>
      <c r="J2324" t="s">
        <v>448</v>
      </c>
      <c r="K2324">
        <v>0</v>
      </c>
      <c r="L2324">
        <v>0</v>
      </c>
      <c r="M2324" t="s">
        <v>2571</v>
      </c>
      <c r="N2324" t="s">
        <v>2664</v>
      </c>
    </row>
    <row r="2325" spans="1:14" hidden="1" x14ac:dyDescent="0.25">
      <c r="A2325" t="s">
        <v>448</v>
      </c>
      <c r="B2325" s="238">
        <v>1110074</v>
      </c>
      <c r="C2325" s="233">
        <v>1110074</v>
      </c>
      <c r="D2325">
        <v>111007</v>
      </c>
      <c r="E2325">
        <v>7560</v>
      </c>
      <c r="G2325">
        <v>1</v>
      </c>
      <c r="H2325" s="238">
        <v>4</v>
      </c>
      <c r="I2325" t="s">
        <v>1176</v>
      </c>
      <c r="J2325" t="s">
        <v>448</v>
      </c>
      <c r="K2325">
        <v>0</v>
      </c>
      <c r="L2325">
        <v>0</v>
      </c>
      <c r="M2325" t="s">
        <v>2571</v>
      </c>
      <c r="N2325" t="s">
        <v>2664</v>
      </c>
    </row>
    <row r="2326" spans="1:14" hidden="1" x14ac:dyDescent="0.25">
      <c r="A2326" t="s">
        <v>448</v>
      </c>
      <c r="B2326" s="238">
        <v>1110075</v>
      </c>
      <c r="C2326" s="233">
        <v>1110075</v>
      </c>
      <c r="D2326">
        <v>111007</v>
      </c>
      <c r="E2326">
        <v>9295</v>
      </c>
      <c r="G2326">
        <v>1</v>
      </c>
      <c r="H2326" s="238">
        <v>5</v>
      </c>
      <c r="I2326" t="s">
        <v>1176</v>
      </c>
      <c r="J2326" t="s">
        <v>448</v>
      </c>
      <c r="K2326">
        <v>0</v>
      </c>
      <c r="L2326">
        <v>0</v>
      </c>
      <c r="M2326" t="s">
        <v>2571</v>
      </c>
      <c r="N2326" t="s">
        <v>2664</v>
      </c>
    </row>
    <row r="2327" spans="1:14" hidden="1" x14ac:dyDescent="0.25">
      <c r="A2327" t="s">
        <v>448</v>
      </c>
      <c r="B2327" s="238">
        <v>1110081</v>
      </c>
      <c r="C2327" s="233">
        <v>1110081</v>
      </c>
      <c r="D2327">
        <v>111008</v>
      </c>
      <c r="E2327">
        <v>6475</v>
      </c>
      <c r="G2327">
        <v>1</v>
      </c>
      <c r="H2327" s="238">
        <v>1</v>
      </c>
      <c r="I2327" t="s">
        <v>1177</v>
      </c>
      <c r="J2327" t="s">
        <v>448</v>
      </c>
      <c r="K2327">
        <v>0</v>
      </c>
      <c r="L2327">
        <v>0</v>
      </c>
      <c r="M2327" t="s">
        <v>2571</v>
      </c>
      <c r="N2327" t="s">
        <v>2664</v>
      </c>
    </row>
    <row r="2328" spans="1:14" hidden="1" x14ac:dyDescent="0.25">
      <c r="A2328" t="s">
        <v>448</v>
      </c>
      <c r="B2328" s="238">
        <v>1110082</v>
      </c>
      <c r="C2328" s="233">
        <v>1110082</v>
      </c>
      <c r="D2328">
        <v>111008</v>
      </c>
      <c r="E2328">
        <v>8025</v>
      </c>
      <c r="G2328">
        <v>1</v>
      </c>
      <c r="H2328" s="238">
        <v>2</v>
      </c>
      <c r="I2328" t="s">
        <v>1177</v>
      </c>
      <c r="J2328" t="s">
        <v>448</v>
      </c>
      <c r="K2328">
        <v>0</v>
      </c>
      <c r="L2328">
        <v>0</v>
      </c>
      <c r="M2328" t="s">
        <v>2571</v>
      </c>
      <c r="N2328" t="s">
        <v>2664</v>
      </c>
    </row>
    <row r="2329" spans="1:14" hidden="1" x14ac:dyDescent="0.25">
      <c r="A2329" t="s">
        <v>448</v>
      </c>
      <c r="B2329" s="238">
        <v>1110083</v>
      </c>
      <c r="C2329" s="233">
        <v>1110083</v>
      </c>
      <c r="D2329">
        <v>111008</v>
      </c>
      <c r="E2329">
        <v>9925</v>
      </c>
      <c r="G2329">
        <v>1</v>
      </c>
      <c r="H2329" s="238">
        <v>3</v>
      </c>
      <c r="I2329" t="s">
        <v>1177</v>
      </c>
      <c r="J2329" t="s">
        <v>448</v>
      </c>
      <c r="K2329">
        <v>0</v>
      </c>
      <c r="L2329">
        <v>0</v>
      </c>
      <c r="M2329" t="s">
        <v>2571</v>
      </c>
      <c r="N2329" t="s">
        <v>2664</v>
      </c>
    </row>
    <row r="2330" spans="1:14" hidden="1" x14ac:dyDescent="0.25">
      <c r="A2330" t="s">
        <v>448</v>
      </c>
      <c r="B2330" s="238">
        <v>1110084</v>
      </c>
      <c r="C2330" s="233">
        <v>1110084</v>
      </c>
      <c r="D2330">
        <v>111008</v>
      </c>
      <c r="E2330">
        <v>8425</v>
      </c>
      <c r="G2330">
        <v>1</v>
      </c>
      <c r="H2330" s="238">
        <v>4</v>
      </c>
      <c r="I2330" t="s">
        <v>1177</v>
      </c>
      <c r="J2330" t="s">
        <v>448</v>
      </c>
      <c r="K2330">
        <v>0</v>
      </c>
      <c r="L2330">
        <v>0</v>
      </c>
      <c r="M2330" t="s">
        <v>2571</v>
      </c>
      <c r="N2330" t="s">
        <v>2664</v>
      </c>
    </row>
    <row r="2331" spans="1:14" hidden="1" x14ac:dyDescent="0.25">
      <c r="A2331" t="s">
        <v>448</v>
      </c>
      <c r="B2331" s="238">
        <v>1110085</v>
      </c>
      <c r="C2331" s="233">
        <v>1110085</v>
      </c>
      <c r="D2331">
        <v>111008</v>
      </c>
      <c r="E2331">
        <v>10425</v>
      </c>
      <c r="G2331">
        <v>1</v>
      </c>
      <c r="H2331" s="238">
        <v>5</v>
      </c>
      <c r="I2331" t="s">
        <v>1177</v>
      </c>
      <c r="J2331" t="s">
        <v>448</v>
      </c>
      <c r="K2331">
        <v>0</v>
      </c>
      <c r="L2331">
        <v>0</v>
      </c>
      <c r="M2331" t="s">
        <v>2571</v>
      </c>
      <c r="N2331" t="s">
        <v>2664</v>
      </c>
    </row>
    <row r="2332" spans="1:14" hidden="1" x14ac:dyDescent="0.25">
      <c r="A2332" t="s">
        <v>448</v>
      </c>
      <c r="B2332" s="238">
        <v>1110091</v>
      </c>
      <c r="C2332" s="233">
        <v>1110091</v>
      </c>
      <c r="D2332">
        <v>111009</v>
      </c>
      <c r="E2332">
        <v>6850</v>
      </c>
      <c r="G2332">
        <v>1</v>
      </c>
      <c r="H2332" s="238">
        <v>1</v>
      </c>
      <c r="I2332" t="s">
        <v>1178</v>
      </c>
      <c r="J2332" t="s">
        <v>448</v>
      </c>
      <c r="K2332">
        <v>0</v>
      </c>
      <c r="L2332">
        <v>0</v>
      </c>
      <c r="M2332" t="s">
        <v>2571</v>
      </c>
      <c r="N2332" t="s">
        <v>2664</v>
      </c>
    </row>
    <row r="2333" spans="1:14" hidden="1" x14ac:dyDescent="0.25">
      <c r="A2333" t="s">
        <v>448</v>
      </c>
      <c r="B2333" s="238">
        <v>1110092</v>
      </c>
      <c r="C2333" s="233">
        <v>1110092</v>
      </c>
      <c r="D2333">
        <v>111009</v>
      </c>
      <c r="E2333">
        <v>8500</v>
      </c>
      <c r="G2333">
        <v>1</v>
      </c>
      <c r="H2333" s="238">
        <v>2</v>
      </c>
      <c r="I2333" t="s">
        <v>1178</v>
      </c>
      <c r="J2333" t="s">
        <v>448</v>
      </c>
      <c r="K2333">
        <v>0</v>
      </c>
      <c r="L2333">
        <v>0</v>
      </c>
      <c r="M2333" t="s">
        <v>2571</v>
      </c>
      <c r="N2333" t="s">
        <v>2664</v>
      </c>
    </row>
    <row r="2334" spans="1:14" hidden="1" x14ac:dyDescent="0.25">
      <c r="A2334" t="s">
        <v>448</v>
      </c>
      <c r="B2334" s="238">
        <v>1110093</v>
      </c>
      <c r="C2334" s="233">
        <v>1110093</v>
      </c>
      <c r="D2334">
        <v>111009</v>
      </c>
      <c r="E2334">
        <v>10500</v>
      </c>
      <c r="G2334">
        <v>1</v>
      </c>
      <c r="H2334" s="238">
        <v>3</v>
      </c>
      <c r="I2334" t="s">
        <v>1178</v>
      </c>
      <c r="J2334" t="s">
        <v>448</v>
      </c>
      <c r="K2334">
        <v>0</v>
      </c>
      <c r="L2334">
        <v>0</v>
      </c>
      <c r="M2334" t="s">
        <v>2571</v>
      </c>
      <c r="N2334" t="s">
        <v>2664</v>
      </c>
    </row>
    <row r="2335" spans="1:14" hidden="1" x14ac:dyDescent="0.25">
      <c r="A2335" t="s">
        <v>448</v>
      </c>
      <c r="B2335" s="238">
        <v>1110094</v>
      </c>
      <c r="C2335" s="233">
        <v>1110094</v>
      </c>
      <c r="D2335">
        <v>111009</v>
      </c>
      <c r="E2335">
        <v>8925</v>
      </c>
      <c r="G2335">
        <v>1</v>
      </c>
      <c r="H2335" s="238">
        <v>4</v>
      </c>
      <c r="I2335" t="s">
        <v>1178</v>
      </c>
      <c r="J2335" t="s">
        <v>448</v>
      </c>
      <c r="K2335">
        <v>0</v>
      </c>
      <c r="L2335">
        <v>0</v>
      </c>
      <c r="M2335" t="s">
        <v>2571</v>
      </c>
      <c r="N2335" t="s">
        <v>2664</v>
      </c>
    </row>
    <row r="2336" spans="1:14" hidden="1" x14ac:dyDescent="0.25">
      <c r="A2336" t="s">
        <v>448</v>
      </c>
      <c r="B2336" s="238">
        <v>1110095</v>
      </c>
      <c r="C2336" s="233">
        <v>1110095</v>
      </c>
      <c r="D2336">
        <v>111009</v>
      </c>
      <c r="E2336">
        <v>11025</v>
      </c>
      <c r="G2336">
        <v>1</v>
      </c>
      <c r="H2336" s="238">
        <v>5</v>
      </c>
      <c r="I2336" t="s">
        <v>1178</v>
      </c>
      <c r="J2336" t="s">
        <v>448</v>
      </c>
      <c r="K2336">
        <v>0</v>
      </c>
      <c r="L2336">
        <v>0</v>
      </c>
      <c r="M2336" t="s">
        <v>2571</v>
      </c>
      <c r="N2336" t="s">
        <v>2664</v>
      </c>
    </row>
    <row r="2337" spans="1:14" hidden="1" x14ac:dyDescent="0.25">
      <c r="A2337" t="s">
        <v>448</v>
      </c>
      <c r="B2337" s="238">
        <v>1110101</v>
      </c>
      <c r="C2337" s="233">
        <v>1110101</v>
      </c>
      <c r="D2337">
        <v>111010</v>
      </c>
      <c r="E2337">
        <v>7375</v>
      </c>
      <c r="G2337">
        <v>1</v>
      </c>
      <c r="H2337" s="238">
        <v>1</v>
      </c>
      <c r="I2337" t="s">
        <v>1179</v>
      </c>
      <c r="J2337" t="s">
        <v>448</v>
      </c>
      <c r="K2337">
        <v>0</v>
      </c>
      <c r="L2337">
        <v>0</v>
      </c>
      <c r="M2337" t="s">
        <v>2571</v>
      </c>
      <c r="N2337" t="s">
        <v>2664</v>
      </c>
    </row>
    <row r="2338" spans="1:14" hidden="1" x14ac:dyDescent="0.25">
      <c r="A2338" t="s">
        <v>448</v>
      </c>
      <c r="B2338" s="238">
        <v>1110102</v>
      </c>
      <c r="C2338" s="233">
        <v>1110102</v>
      </c>
      <c r="D2338">
        <v>111010</v>
      </c>
      <c r="E2338">
        <v>9175</v>
      </c>
      <c r="G2338">
        <v>1</v>
      </c>
      <c r="H2338" s="238">
        <v>2</v>
      </c>
      <c r="I2338" t="s">
        <v>1179</v>
      </c>
      <c r="J2338" t="s">
        <v>448</v>
      </c>
      <c r="K2338">
        <v>0</v>
      </c>
      <c r="L2338">
        <v>0</v>
      </c>
      <c r="M2338" t="s">
        <v>2571</v>
      </c>
      <c r="N2338" t="s">
        <v>2664</v>
      </c>
    </row>
    <row r="2339" spans="1:14" hidden="1" x14ac:dyDescent="0.25">
      <c r="A2339" t="s">
        <v>448</v>
      </c>
      <c r="B2339" s="238">
        <v>1110103</v>
      </c>
      <c r="C2339" s="233">
        <v>1110103</v>
      </c>
      <c r="D2339">
        <v>111010</v>
      </c>
      <c r="E2339">
        <v>11350</v>
      </c>
      <c r="G2339">
        <v>1</v>
      </c>
      <c r="H2339" s="238">
        <v>3</v>
      </c>
      <c r="I2339" t="s">
        <v>1179</v>
      </c>
      <c r="J2339" t="s">
        <v>448</v>
      </c>
      <c r="K2339">
        <v>0</v>
      </c>
      <c r="L2339">
        <v>0</v>
      </c>
      <c r="M2339" t="s">
        <v>2571</v>
      </c>
      <c r="N2339" t="s">
        <v>2664</v>
      </c>
    </row>
    <row r="2340" spans="1:14" hidden="1" x14ac:dyDescent="0.25">
      <c r="A2340" t="s">
        <v>448</v>
      </c>
      <c r="B2340" s="238">
        <v>1110104</v>
      </c>
      <c r="C2340" s="233">
        <v>1110104</v>
      </c>
      <c r="D2340">
        <v>111010</v>
      </c>
      <c r="E2340">
        <v>9650</v>
      </c>
      <c r="G2340">
        <v>1</v>
      </c>
      <c r="H2340" s="238">
        <v>4</v>
      </c>
      <c r="I2340" t="s">
        <v>1179</v>
      </c>
      <c r="J2340" t="s">
        <v>448</v>
      </c>
      <c r="K2340">
        <v>0</v>
      </c>
      <c r="L2340">
        <v>0</v>
      </c>
      <c r="M2340" t="s">
        <v>2571</v>
      </c>
      <c r="N2340" t="s">
        <v>2664</v>
      </c>
    </row>
    <row r="2341" spans="1:14" hidden="1" x14ac:dyDescent="0.25">
      <c r="A2341" t="s">
        <v>448</v>
      </c>
      <c r="B2341" s="238">
        <v>1110105</v>
      </c>
      <c r="C2341" s="233">
        <v>1110105</v>
      </c>
      <c r="D2341">
        <v>111010</v>
      </c>
      <c r="E2341">
        <v>11925</v>
      </c>
      <c r="G2341">
        <v>1</v>
      </c>
      <c r="H2341" s="238">
        <v>5</v>
      </c>
      <c r="I2341" t="s">
        <v>1179</v>
      </c>
      <c r="J2341" t="s">
        <v>448</v>
      </c>
      <c r="K2341">
        <v>0</v>
      </c>
      <c r="L2341">
        <v>0</v>
      </c>
      <c r="M2341" t="s">
        <v>2571</v>
      </c>
      <c r="N2341" t="s">
        <v>2664</v>
      </c>
    </row>
    <row r="2342" spans="1:14" hidden="1" x14ac:dyDescent="0.25">
      <c r="A2342" t="s">
        <v>448</v>
      </c>
      <c r="B2342" s="238">
        <v>1110011</v>
      </c>
      <c r="C2342" s="233">
        <v>1110011</v>
      </c>
      <c r="D2342">
        <v>111001</v>
      </c>
      <c r="E2342">
        <v>3950</v>
      </c>
      <c r="G2342">
        <v>1</v>
      </c>
      <c r="H2342" s="238">
        <v>1</v>
      </c>
      <c r="I2342" t="s">
        <v>1170</v>
      </c>
      <c r="J2342" t="s">
        <v>448</v>
      </c>
      <c r="K2342">
        <v>0</v>
      </c>
      <c r="L2342">
        <v>0</v>
      </c>
      <c r="M2342" t="s">
        <v>2571</v>
      </c>
      <c r="N2342" t="s">
        <v>2664</v>
      </c>
    </row>
    <row r="2343" spans="1:14" hidden="1" x14ac:dyDescent="0.25">
      <c r="A2343" t="s">
        <v>448</v>
      </c>
      <c r="B2343" s="238">
        <v>1110012</v>
      </c>
      <c r="C2343" s="233">
        <v>1110012</v>
      </c>
      <c r="D2343">
        <v>111001</v>
      </c>
      <c r="E2343">
        <v>4850</v>
      </c>
      <c r="G2343">
        <v>1</v>
      </c>
      <c r="H2343" s="238">
        <v>2</v>
      </c>
      <c r="I2343" t="s">
        <v>1170</v>
      </c>
      <c r="J2343" t="s">
        <v>448</v>
      </c>
      <c r="K2343">
        <v>0</v>
      </c>
      <c r="L2343">
        <v>0</v>
      </c>
      <c r="M2343" t="s">
        <v>2571</v>
      </c>
      <c r="N2343" t="s">
        <v>2664</v>
      </c>
    </row>
    <row r="2344" spans="1:14" hidden="1" x14ac:dyDescent="0.25">
      <c r="A2344" t="s">
        <v>448</v>
      </c>
      <c r="B2344" s="238">
        <v>1110013</v>
      </c>
      <c r="C2344" s="233">
        <v>1110013</v>
      </c>
      <c r="D2344">
        <v>111001</v>
      </c>
      <c r="E2344">
        <v>5950</v>
      </c>
      <c r="G2344">
        <v>1</v>
      </c>
      <c r="H2344" s="238">
        <v>3</v>
      </c>
      <c r="I2344" t="s">
        <v>1170</v>
      </c>
      <c r="J2344" t="s">
        <v>448</v>
      </c>
      <c r="K2344">
        <v>0</v>
      </c>
      <c r="L2344">
        <v>0</v>
      </c>
      <c r="M2344" t="s">
        <v>2571</v>
      </c>
      <c r="N2344" t="s">
        <v>2664</v>
      </c>
    </row>
    <row r="2345" spans="1:14" hidden="1" x14ac:dyDescent="0.25">
      <c r="A2345" t="s">
        <v>448</v>
      </c>
      <c r="B2345" s="238">
        <v>1110014</v>
      </c>
      <c r="C2345" s="233">
        <v>1110014</v>
      </c>
      <c r="D2345">
        <v>111001</v>
      </c>
      <c r="E2345">
        <v>5095</v>
      </c>
      <c r="G2345">
        <v>1</v>
      </c>
      <c r="H2345" s="238">
        <v>4</v>
      </c>
      <c r="I2345" t="s">
        <v>1170</v>
      </c>
      <c r="J2345" t="s">
        <v>448</v>
      </c>
      <c r="K2345">
        <v>0</v>
      </c>
      <c r="L2345">
        <v>0</v>
      </c>
      <c r="M2345" t="s">
        <v>2571</v>
      </c>
      <c r="N2345" t="s">
        <v>2664</v>
      </c>
    </row>
    <row r="2346" spans="1:14" hidden="1" x14ac:dyDescent="0.25">
      <c r="A2346" t="s">
        <v>448</v>
      </c>
      <c r="B2346" s="238">
        <v>1110015</v>
      </c>
      <c r="C2346" s="233">
        <v>1110015</v>
      </c>
      <c r="D2346">
        <v>111001</v>
      </c>
      <c r="E2346">
        <v>6250</v>
      </c>
      <c r="G2346">
        <v>1</v>
      </c>
      <c r="H2346" s="238">
        <v>5</v>
      </c>
      <c r="I2346" t="s">
        <v>1170</v>
      </c>
      <c r="J2346" t="s">
        <v>448</v>
      </c>
      <c r="K2346">
        <v>0</v>
      </c>
      <c r="L2346">
        <v>0</v>
      </c>
      <c r="M2346" t="s">
        <v>2571</v>
      </c>
      <c r="N2346" t="s">
        <v>2664</v>
      </c>
    </row>
    <row r="2347" spans="1:14" hidden="1" x14ac:dyDescent="0.25">
      <c r="A2347" t="s">
        <v>448</v>
      </c>
      <c r="B2347" s="238">
        <v>1110111</v>
      </c>
      <c r="C2347" s="233">
        <v>1110111</v>
      </c>
      <c r="D2347">
        <v>111011</v>
      </c>
      <c r="E2347">
        <v>7900</v>
      </c>
      <c r="G2347">
        <v>1</v>
      </c>
      <c r="H2347" s="238">
        <v>1</v>
      </c>
      <c r="I2347" t="s">
        <v>1180</v>
      </c>
      <c r="J2347" t="s">
        <v>448</v>
      </c>
      <c r="K2347">
        <v>0</v>
      </c>
      <c r="L2347">
        <v>0</v>
      </c>
      <c r="M2347" t="s">
        <v>2571</v>
      </c>
      <c r="N2347" t="s">
        <v>2664</v>
      </c>
    </row>
    <row r="2348" spans="1:14" hidden="1" x14ac:dyDescent="0.25">
      <c r="A2348" t="s">
        <v>448</v>
      </c>
      <c r="B2348" s="238">
        <v>1110112</v>
      </c>
      <c r="C2348" s="233">
        <v>1110112</v>
      </c>
      <c r="D2348">
        <v>111011</v>
      </c>
      <c r="E2348">
        <v>9825</v>
      </c>
      <c r="G2348">
        <v>1</v>
      </c>
      <c r="H2348" s="238">
        <v>2</v>
      </c>
      <c r="I2348" t="s">
        <v>1180</v>
      </c>
      <c r="J2348" t="s">
        <v>448</v>
      </c>
      <c r="K2348">
        <v>0</v>
      </c>
      <c r="L2348">
        <v>0</v>
      </c>
      <c r="M2348" t="s">
        <v>2571</v>
      </c>
      <c r="N2348" t="s">
        <v>2664</v>
      </c>
    </row>
    <row r="2349" spans="1:14" hidden="1" x14ac:dyDescent="0.25">
      <c r="A2349" t="s">
        <v>448</v>
      </c>
      <c r="B2349" s="238">
        <v>1110113</v>
      </c>
      <c r="C2349" s="233">
        <v>1110113</v>
      </c>
      <c r="D2349">
        <v>111011</v>
      </c>
      <c r="E2349">
        <v>12150</v>
      </c>
      <c r="G2349">
        <v>1</v>
      </c>
      <c r="H2349" s="238">
        <v>3</v>
      </c>
      <c r="I2349" t="s">
        <v>1180</v>
      </c>
      <c r="J2349" t="s">
        <v>448</v>
      </c>
      <c r="K2349">
        <v>0</v>
      </c>
      <c r="L2349">
        <v>0</v>
      </c>
      <c r="M2349" t="s">
        <v>2571</v>
      </c>
      <c r="N2349" t="s">
        <v>2664</v>
      </c>
    </row>
    <row r="2350" spans="1:14" hidden="1" x14ac:dyDescent="0.25">
      <c r="A2350" t="s">
        <v>448</v>
      </c>
      <c r="B2350" s="238">
        <v>1110114</v>
      </c>
      <c r="C2350" s="233">
        <v>1110114</v>
      </c>
      <c r="D2350">
        <v>111011</v>
      </c>
      <c r="E2350">
        <v>10300</v>
      </c>
      <c r="G2350">
        <v>1</v>
      </c>
      <c r="H2350" s="238">
        <v>4</v>
      </c>
      <c r="I2350" t="s">
        <v>1180</v>
      </c>
      <c r="J2350" t="s">
        <v>448</v>
      </c>
      <c r="K2350">
        <v>0</v>
      </c>
      <c r="L2350">
        <v>0</v>
      </c>
      <c r="M2350" t="s">
        <v>2571</v>
      </c>
      <c r="N2350" t="s">
        <v>2664</v>
      </c>
    </row>
    <row r="2351" spans="1:14" hidden="1" x14ac:dyDescent="0.25">
      <c r="A2351" t="s">
        <v>448</v>
      </c>
      <c r="B2351" s="238">
        <v>1110115</v>
      </c>
      <c r="C2351" s="233">
        <v>1110115</v>
      </c>
      <c r="D2351">
        <v>111011</v>
      </c>
      <c r="E2351">
        <v>12750</v>
      </c>
      <c r="G2351">
        <v>1</v>
      </c>
      <c r="H2351" s="238">
        <v>5</v>
      </c>
      <c r="I2351" t="s">
        <v>1180</v>
      </c>
      <c r="J2351" t="s">
        <v>448</v>
      </c>
      <c r="K2351">
        <v>0</v>
      </c>
      <c r="L2351">
        <v>0</v>
      </c>
      <c r="M2351" t="s">
        <v>2571</v>
      </c>
      <c r="N2351" t="s">
        <v>2664</v>
      </c>
    </row>
    <row r="2352" spans="1:14" hidden="1" x14ac:dyDescent="0.25">
      <c r="A2352" t="s">
        <v>448</v>
      </c>
      <c r="B2352" s="238">
        <v>1110121</v>
      </c>
      <c r="C2352" s="233">
        <v>1110121</v>
      </c>
      <c r="D2352">
        <v>111012</v>
      </c>
      <c r="E2352">
        <v>8550</v>
      </c>
      <c r="G2352">
        <v>1</v>
      </c>
      <c r="H2352" s="238">
        <v>1</v>
      </c>
      <c r="I2352" t="s">
        <v>1181</v>
      </c>
      <c r="J2352" t="s">
        <v>448</v>
      </c>
      <c r="K2352">
        <v>0</v>
      </c>
      <c r="L2352">
        <v>0</v>
      </c>
      <c r="M2352" t="s">
        <v>2571</v>
      </c>
      <c r="N2352" t="s">
        <v>2664</v>
      </c>
    </row>
    <row r="2353" spans="1:14" hidden="1" x14ac:dyDescent="0.25">
      <c r="A2353" t="s">
        <v>448</v>
      </c>
      <c r="B2353" s="238">
        <v>1110122</v>
      </c>
      <c r="C2353" s="233">
        <v>1110122</v>
      </c>
      <c r="D2353">
        <v>111012</v>
      </c>
      <c r="E2353">
        <v>10675</v>
      </c>
      <c r="G2353">
        <v>1</v>
      </c>
      <c r="H2353" s="238">
        <v>2</v>
      </c>
      <c r="I2353" t="s">
        <v>1181</v>
      </c>
      <c r="J2353" t="s">
        <v>448</v>
      </c>
      <c r="K2353">
        <v>0</v>
      </c>
      <c r="L2353">
        <v>0</v>
      </c>
      <c r="M2353" t="s">
        <v>2571</v>
      </c>
      <c r="N2353" t="s">
        <v>2664</v>
      </c>
    </row>
    <row r="2354" spans="1:14" hidden="1" x14ac:dyDescent="0.25">
      <c r="A2354" t="s">
        <v>448</v>
      </c>
      <c r="B2354" s="238">
        <v>1110123</v>
      </c>
      <c r="C2354" s="233">
        <v>1110123</v>
      </c>
      <c r="D2354">
        <v>111012</v>
      </c>
      <c r="E2354">
        <v>13250</v>
      </c>
      <c r="G2354">
        <v>1</v>
      </c>
      <c r="H2354" s="238">
        <v>3</v>
      </c>
      <c r="I2354" t="s">
        <v>1181</v>
      </c>
      <c r="J2354" t="s">
        <v>448</v>
      </c>
      <c r="K2354">
        <v>0</v>
      </c>
      <c r="L2354">
        <v>0</v>
      </c>
      <c r="M2354" t="s">
        <v>2571</v>
      </c>
      <c r="N2354" t="s">
        <v>2664</v>
      </c>
    </row>
    <row r="2355" spans="1:14" hidden="1" x14ac:dyDescent="0.25">
      <c r="A2355" t="s">
        <v>448</v>
      </c>
      <c r="B2355" s="238">
        <v>1110124</v>
      </c>
      <c r="C2355" s="233">
        <v>1110124</v>
      </c>
      <c r="D2355">
        <v>111012</v>
      </c>
      <c r="E2355">
        <v>11200</v>
      </c>
      <c r="G2355">
        <v>1</v>
      </c>
      <c r="H2355" s="238">
        <v>4</v>
      </c>
      <c r="I2355" t="s">
        <v>1181</v>
      </c>
      <c r="J2355" t="s">
        <v>448</v>
      </c>
      <c r="K2355">
        <v>0</v>
      </c>
      <c r="L2355">
        <v>0</v>
      </c>
      <c r="M2355" t="s">
        <v>2571</v>
      </c>
      <c r="N2355" t="s">
        <v>2664</v>
      </c>
    </row>
    <row r="2356" spans="1:14" hidden="1" x14ac:dyDescent="0.25">
      <c r="A2356" t="s">
        <v>448</v>
      </c>
      <c r="B2356" s="238">
        <v>1110125</v>
      </c>
      <c r="C2356" s="233">
        <v>1110125</v>
      </c>
      <c r="D2356">
        <v>111012</v>
      </c>
      <c r="E2356">
        <v>13925</v>
      </c>
      <c r="G2356">
        <v>1</v>
      </c>
      <c r="H2356" s="238">
        <v>5</v>
      </c>
      <c r="I2356" t="s">
        <v>1181</v>
      </c>
      <c r="J2356" t="s">
        <v>448</v>
      </c>
      <c r="K2356">
        <v>0</v>
      </c>
      <c r="L2356">
        <v>0</v>
      </c>
      <c r="M2356" t="s">
        <v>2571</v>
      </c>
      <c r="N2356" t="s">
        <v>2664</v>
      </c>
    </row>
    <row r="2357" spans="1:14" hidden="1" x14ac:dyDescent="0.25">
      <c r="A2357" t="s">
        <v>448</v>
      </c>
      <c r="B2357" s="238">
        <v>1110131</v>
      </c>
      <c r="C2357" s="233">
        <v>1110131</v>
      </c>
      <c r="D2357">
        <v>111013</v>
      </c>
      <c r="E2357">
        <v>9175</v>
      </c>
      <c r="G2357">
        <v>1</v>
      </c>
      <c r="H2357" s="238">
        <v>1</v>
      </c>
      <c r="I2357" t="s">
        <v>1182</v>
      </c>
      <c r="J2357" t="s">
        <v>448</v>
      </c>
      <c r="K2357">
        <v>0</v>
      </c>
      <c r="L2357">
        <v>0</v>
      </c>
      <c r="M2357" t="s">
        <v>2571</v>
      </c>
      <c r="N2357" t="s">
        <v>2664</v>
      </c>
    </row>
    <row r="2358" spans="1:14" hidden="1" x14ac:dyDescent="0.25">
      <c r="A2358" t="s">
        <v>448</v>
      </c>
      <c r="B2358" s="238">
        <v>1110132</v>
      </c>
      <c r="C2358" s="233">
        <v>1110132</v>
      </c>
      <c r="D2358">
        <v>111013</v>
      </c>
      <c r="E2358">
        <v>11400</v>
      </c>
      <c r="G2358">
        <v>1</v>
      </c>
      <c r="H2358" s="238">
        <v>2</v>
      </c>
      <c r="I2358" t="s">
        <v>1182</v>
      </c>
      <c r="J2358" t="s">
        <v>448</v>
      </c>
      <c r="K2358">
        <v>0</v>
      </c>
      <c r="L2358">
        <v>0</v>
      </c>
      <c r="M2358" t="s">
        <v>2571</v>
      </c>
      <c r="N2358" t="s">
        <v>2664</v>
      </c>
    </row>
    <row r="2359" spans="1:14" hidden="1" x14ac:dyDescent="0.25">
      <c r="A2359" t="s">
        <v>448</v>
      </c>
      <c r="B2359" s="238">
        <v>1110133</v>
      </c>
      <c r="C2359" s="233">
        <v>1110133</v>
      </c>
      <c r="D2359">
        <v>111013</v>
      </c>
      <c r="E2359">
        <v>14225</v>
      </c>
      <c r="G2359">
        <v>1</v>
      </c>
      <c r="H2359" s="238">
        <v>3</v>
      </c>
      <c r="I2359" t="s">
        <v>1182</v>
      </c>
      <c r="J2359" t="s">
        <v>448</v>
      </c>
      <c r="K2359">
        <v>0</v>
      </c>
      <c r="L2359">
        <v>0</v>
      </c>
      <c r="M2359" t="s">
        <v>2571</v>
      </c>
      <c r="N2359" t="s">
        <v>2664</v>
      </c>
    </row>
    <row r="2360" spans="1:14" hidden="1" x14ac:dyDescent="0.25">
      <c r="A2360" t="s">
        <v>448</v>
      </c>
      <c r="B2360" s="238">
        <v>1110134</v>
      </c>
      <c r="C2360" s="233">
        <v>1110134</v>
      </c>
      <c r="D2360">
        <v>111013</v>
      </c>
      <c r="E2360">
        <v>11975</v>
      </c>
      <c r="G2360">
        <v>1</v>
      </c>
      <c r="H2360" s="238">
        <v>4</v>
      </c>
      <c r="I2360" t="s">
        <v>1182</v>
      </c>
      <c r="J2360" t="s">
        <v>448</v>
      </c>
      <c r="K2360">
        <v>0</v>
      </c>
      <c r="L2360">
        <v>0</v>
      </c>
      <c r="M2360" t="s">
        <v>2571</v>
      </c>
      <c r="N2360" t="s">
        <v>2664</v>
      </c>
    </row>
    <row r="2361" spans="1:14" hidden="1" x14ac:dyDescent="0.25">
      <c r="A2361" t="s">
        <v>448</v>
      </c>
      <c r="B2361" s="238">
        <v>1110135</v>
      </c>
      <c r="C2361" s="233">
        <v>1110135</v>
      </c>
      <c r="D2361">
        <v>111013</v>
      </c>
      <c r="E2361">
        <v>14925</v>
      </c>
      <c r="G2361">
        <v>1</v>
      </c>
      <c r="H2361" s="238">
        <v>5</v>
      </c>
      <c r="I2361" t="s">
        <v>1182</v>
      </c>
      <c r="J2361" t="s">
        <v>448</v>
      </c>
      <c r="K2361">
        <v>0</v>
      </c>
      <c r="L2361">
        <v>0</v>
      </c>
      <c r="M2361" t="s">
        <v>2571</v>
      </c>
      <c r="N2361" t="s">
        <v>2664</v>
      </c>
    </row>
    <row r="2362" spans="1:14" hidden="1" x14ac:dyDescent="0.25">
      <c r="A2362" t="s">
        <v>448</v>
      </c>
      <c r="B2362" s="238">
        <v>1110141</v>
      </c>
      <c r="C2362" s="233">
        <v>1110141</v>
      </c>
      <c r="D2362">
        <v>111014</v>
      </c>
      <c r="E2362">
        <v>9775</v>
      </c>
      <c r="G2362">
        <v>1</v>
      </c>
      <c r="H2362" s="238">
        <v>1</v>
      </c>
      <c r="I2362" t="s">
        <v>1183</v>
      </c>
      <c r="J2362" t="s">
        <v>448</v>
      </c>
      <c r="K2362">
        <v>0</v>
      </c>
      <c r="L2362">
        <v>0</v>
      </c>
      <c r="M2362" t="s">
        <v>2571</v>
      </c>
      <c r="N2362" t="s">
        <v>2664</v>
      </c>
    </row>
    <row r="2363" spans="1:14" hidden="1" x14ac:dyDescent="0.25">
      <c r="A2363" t="s">
        <v>448</v>
      </c>
      <c r="B2363" s="238">
        <v>1110142</v>
      </c>
      <c r="C2363" s="233">
        <v>1110142</v>
      </c>
      <c r="D2363">
        <v>111014</v>
      </c>
      <c r="E2363">
        <v>12100</v>
      </c>
      <c r="G2363">
        <v>1</v>
      </c>
      <c r="H2363" s="238">
        <v>2</v>
      </c>
      <c r="I2363" t="s">
        <v>1183</v>
      </c>
      <c r="J2363" t="s">
        <v>448</v>
      </c>
      <c r="K2363">
        <v>0</v>
      </c>
      <c r="L2363">
        <v>0</v>
      </c>
      <c r="M2363" t="s">
        <v>2571</v>
      </c>
      <c r="N2363" t="s">
        <v>2664</v>
      </c>
    </row>
    <row r="2364" spans="1:14" hidden="1" x14ac:dyDescent="0.25">
      <c r="A2364" t="s">
        <v>448</v>
      </c>
      <c r="B2364" s="238">
        <v>1110143</v>
      </c>
      <c r="C2364" s="233">
        <v>1110143</v>
      </c>
      <c r="D2364">
        <v>111014</v>
      </c>
      <c r="E2364">
        <v>15075</v>
      </c>
      <c r="G2364">
        <v>1</v>
      </c>
      <c r="H2364" s="238">
        <v>3</v>
      </c>
      <c r="I2364" t="s">
        <v>1183</v>
      </c>
      <c r="J2364" t="s">
        <v>448</v>
      </c>
      <c r="K2364">
        <v>0</v>
      </c>
      <c r="L2364">
        <v>0</v>
      </c>
      <c r="M2364" t="s">
        <v>2571</v>
      </c>
      <c r="N2364" t="s">
        <v>2664</v>
      </c>
    </row>
    <row r="2365" spans="1:14" hidden="1" x14ac:dyDescent="0.25">
      <c r="A2365" t="s">
        <v>448</v>
      </c>
      <c r="B2365" s="238">
        <v>1110144</v>
      </c>
      <c r="C2365" s="233">
        <v>1110144</v>
      </c>
      <c r="D2365">
        <v>111014</v>
      </c>
      <c r="E2365">
        <v>12700</v>
      </c>
      <c r="G2365">
        <v>1</v>
      </c>
      <c r="H2365" s="238">
        <v>4</v>
      </c>
      <c r="I2365" t="s">
        <v>1183</v>
      </c>
      <c r="J2365" t="s">
        <v>448</v>
      </c>
      <c r="K2365">
        <v>0</v>
      </c>
      <c r="L2365">
        <v>0</v>
      </c>
      <c r="M2365" t="s">
        <v>2571</v>
      </c>
      <c r="N2365" t="s">
        <v>2664</v>
      </c>
    </row>
    <row r="2366" spans="1:14" hidden="1" x14ac:dyDescent="0.25">
      <c r="A2366" t="s">
        <v>448</v>
      </c>
      <c r="B2366" s="238">
        <v>1110145</v>
      </c>
      <c r="C2366" s="233">
        <v>1110145</v>
      </c>
      <c r="D2366">
        <v>111014</v>
      </c>
      <c r="E2366">
        <v>15825</v>
      </c>
      <c r="G2366">
        <v>1</v>
      </c>
      <c r="H2366" s="238">
        <v>5</v>
      </c>
      <c r="I2366" t="s">
        <v>1183</v>
      </c>
      <c r="J2366" t="s">
        <v>448</v>
      </c>
      <c r="K2366">
        <v>0</v>
      </c>
      <c r="L2366">
        <v>0</v>
      </c>
      <c r="M2366" t="s">
        <v>2571</v>
      </c>
      <c r="N2366" t="s">
        <v>2664</v>
      </c>
    </row>
    <row r="2367" spans="1:14" hidden="1" x14ac:dyDescent="0.25">
      <c r="A2367" t="s">
        <v>448</v>
      </c>
      <c r="B2367" s="238">
        <v>1110151</v>
      </c>
      <c r="C2367" s="233">
        <v>1110151</v>
      </c>
      <c r="D2367">
        <v>111015</v>
      </c>
      <c r="E2367">
        <v>10725</v>
      </c>
      <c r="G2367">
        <v>1</v>
      </c>
      <c r="H2367" s="238">
        <v>1</v>
      </c>
      <c r="I2367" t="s">
        <v>1184</v>
      </c>
      <c r="J2367" t="s">
        <v>448</v>
      </c>
      <c r="K2367">
        <v>0</v>
      </c>
      <c r="L2367">
        <v>0</v>
      </c>
      <c r="M2367" t="s">
        <v>2571</v>
      </c>
      <c r="N2367" t="s">
        <v>2664</v>
      </c>
    </row>
    <row r="2368" spans="1:14" hidden="1" x14ac:dyDescent="0.25">
      <c r="A2368" t="s">
        <v>448</v>
      </c>
      <c r="B2368" s="238">
        <v>1110152</v>
      </c>
      <c r="C2368" s="233">
        <v>1110152</v>
      </c>
      <c r="D2368">
        <v>111015</v>
      </c>
      <c r="E2368">
        <v>13375</v>
      </c>
      <c r="G2368">
        <v>1</v>
      </c>
      <c r="H2368" s="238">
        <v>2</v>
      </c>
      <c r="I2368" t="s">
        <v>1184</v>
      </c>
      <c r="J2368" t="s">
        <v>448</v>
      </c>
      <c r="K2368">
        <v>0</v>
      </c>
      <c r="L2368">
        <v>0</v>
      </c>
      <c r="M2368" t="s">
        <v>2571</v>
      </c>
      <c r="N2368" t="s">
        <v>2664</v>
      </c>
    </row>
    <row r="2369" spans="1:14" hidden="1" x14ac:dyDescent="0.25">
      <c r="A2369" t="s">
        <v>448</v>
      </c>
      <c r="B2369" s="238">
        <v>1110153</v>
      </c>
      <c r="C2369" s="233">
        <v>1110153</v>
      </c>
      <c r="D2369">
        <v>111015</v>
      </c>
      <c r="E2369">
        <v>16650</v>
      </c>
      <c r="G2369">
        <v>1</v>
      </c>
      <c r="H2369" s="238">
        <v>3</v>
      </c>
      <c r="I2369" t="s">
        <v>1184</v>
      </c>
      <c r="J2369" t="s">
        <v>448</v>
      </c>
      <c r="K2369">
        <v>0</v>
      </c>
      <c r="L2369">
        <v>0</v>
      </c>
      <c r="M2369" t="s">
        <v>2571</v>
      </c>
      <c r="N2369" t="s">
        <v>2664</v>
      </c>
    </row>
    <row r="2370" spans="1:14" hidden="1" x14ac:dyDescent="0.25">
      <c r="A2370" t="s">
        <v>448</v>
      </c>
      <c r="B2370" s="238">
        <v>1110154</v>
      </c>
      <c r="C2370" s="233">
        <v>1110154</v>
      </c>
      <c r="D2370">
        <v>111015</v>
      </c>
      <c r="E2370">
        <v>14025</v>
      </c>
      <c r="G2370">
        <v>1</v>
      </c>
      <c r="H2370" s="238">
        <v>4</v>
      </c>
      <c r="I2370" t="s">
        <v>1184</v>
      </c>
      <c r="J2370" t="s">
        <v>448</v>
      </c>
      <c r="K2370">
        <v>0</v>
      </c>
      <c r="L2370">
        <v>0</v>
      </c>
      <c r="M2370" t="s">
        <v>2571</v>
      </c>
      <c r="N2370" t="s">
        <v>2664</v>
      </c>
    </row>
    <row r="2371" spans="1:14" hidden="1" x14ac:dyDescent="0.25">
      <c r="A2371" t="s">
        <v>448</v>
      </c>
      <c r="B2371" s="238">
        <v>1110155</v>
      </c>
      <c r="C2371" s="233">
        <v>1110155</v>
      </c>
      <c r="D2371">
        <v>111015</v>
      </c>
      <c r="E2371">
        <v>17475</v>
      </c>
      <c r="G2371">
        <v>1</v>
      </c>
      <c r="H2371" s="238">
        <v>5</v>
      </c>
      <c r="I2371" t="s">
        <v>1184</v>
      </c>
      <c r="J2371" t="s">
        <v>448</v>
      </c>
      <c r="K2371">
        <v>0</v>
      </c>
      <c r="L2371">
        <v>0</v>
      </c>
      <c r="M2371" t="s">
        <v>2571</v>
      </c>
      <c r="N2371" t="s">
        <v>2664</v>
      </c>
    </row>
    <row r="2372" spans="1:14" hidden="1" x14ac:dyDescent="0.25">
      <c r="A2372" t="s">
        <v>448</v>
      </c>
      <c r="B2372" s="238">
        <v>1110161</v>
      </c>
      <c r="C2372" s="233">
        <v>1110161</v>
      </c>
      <c r="D2372">
        <v>111016</v>
      </c>
      <c r="E2372">
        <v>11725</v>
      </c>
      <c r="G2372">
        <v>1</v>
      </c>
      <c r="H2372" s="238">
        <v>1</v>
      </c>
      <c r="I2372" t="s">
        <v>1185</v>
      </c>
      <c r="J2372" t="s">
        <v>448</v>
      </c>
      <c r="K2372">
        <v>0</v>
      </c>
      <c r="L2372">
        <v>0</v>
      </c>
      <c r="M2372" t="s">
        <v>2571</v>
      </c>
      <c r="N2372" t="s">
        <v>2664</v>
      </c>
    </row>
    <row r="2373" spans="1:14" hidden="1" x14ac:dyDescent="0.25">
      <c r="A2373" t="s">
        <v>448</v>
      </c>
      <c r="B2373" s="238">
        <v>1110162</v>
      </c>
      <c r="C2373" s="233">
        <v>1110162</v>
      </c>
      <c r="D2373">
        <v>111016</v>
      </c>
      <c r="E2373">
        <v>14650</v>
      </c>
      <c r="G2373">
        <v>1</v>
      </c>
      <c r="H2373" s="238">
        <v>2</v>
      </c>
      <c r="I2373" t="s">
        <v>1185</v>
      </c>
      <c r="J2373" t="s">
        <v>448</v>
      </c>
      <c r="K2373">
        <v>0</v>
      </c>
      <c r="L2373">
        <v>0</v>
      </c>
      <c r="M2373" t="s">
        <v>2571</v>
      </c>
      <c r="N2373" t="s">
        <v>2664</v>
      </c>
    </row>
    <row r="2374" spans="1:14" hidden="1" x14ac:dyDescent="0.25">
      <c r="A2374" t="s">
        <v>448</v>
      </c>
      <c r="B2374" s="238">
        <v>1110163</v>
      </c>
      <c r="C2374" s="233">
        <v>1110163</v>
      </c>
      <c r="D2374">
        <v>111016</v>
      </c>
      <c r="E2374">
        <v>18150</v>
      </c>
      <c r="G2374">
        <v>1</v>
      </c>
      <c r="H2374" s="238">
        <v>3</v>
      </c>
      <c r="I2374" t="s">
        <v>1185</v>
      </c>
      <c r="J2374" t="s">
        <v>448</v>
      </c>
      <c r="K2374">
        <v>0</v>
      </c>
      <c r="L2374">
        <v>0</v>
      </c>
      <c r="M2374" t="s">
        <v>2571</v>
      </c>
      <c r="N2374" t="s">
        <v>2664</v>
      </c>
    </row>
    <row r="2375" spans="1:14" hidden="1" x14ac:dyDescent="0.25">
      <c r="A2375" t="s">
        <v>448</v>
      </c>
      <c r="B2375" s="238">
        <v>1110164</v>
      </c>
      <c r="C2375" s="233">
        <v>1110164</v>
      </c>
      <c r="D2375">
        <v>111016</v>
      </c>
      <c r="E2375">
        <v>15375</v>
      </c>
      <c r="G2375">
        <v>1</v>
      </c>
      <c r="H2375" s="238">
        <v>4</v>
      </c>
      <c r="I2375" t="s">
        <v>1185</v>
      </c>
      <c r="J2375" t="s">
        <v>448</v>
      </c>
      <c r="K2375">
        <v>0</v>
      </c>
      <c r="L2375">
        <v>0</v>
      </c>
      <c r="M2375" t="s">
        <v>2571</v>
      </c>
      <c r="N2375" t="s">
        <v>2664</v>
      </c>
    </row>
    <row r="2376" spans="1:14" hidden="1" x14ac:dyDescent="0.25">
      <c r="A2376" t="s">
        <v>448</v>
      </c>
      <c r="B2376" s="238">
        <v>1110165</v>
      </c>
      <c r="C2376" s="233">
        <v>1110165</v>
      </c>
      <c r="D2376">
        <v>111016</v>
      </c>
      <c r="E2376">
        <v>19050</v>
      </c>
      <c r="G2376">
        <v>1</v>
      </c>
      <c r="H2376" s="238">
        <v>5</v>
      </c>
      <c r="I2376" t="s">
        <v>1185</v>
      </c>
      <c r="J2376" t="s">
        <v>448</v>
      </c>
      <c r="K2376">
        <v>0</v>
      </c>
      <c r="L2376">
        <v>0</v>
      </c>
      <c r="M2376" t="s">
        <v>2571</v>
      </c>
      <c r="N2376" t="s">
        <v>2664</v>
      </c>
    </row>
    <row r="2377" spans="1:14" hidden="1" x14ac:dyDescent="0.25">
      <c r="A2377" t="s">
        <v>448</v>
      </c>
      <c r="B2377" s="238">
        <v>1110171</v>
      </c>
      <c r="C2377" s="233">
        <v>1110171</v>
      </c>
      <c r="D2377">
        <v>111017</v>
      </c>
      <c r="E2377">
        <v>12725</v>
      </c>
      <c r="G2377">
        <v>1</v>
      </c>
      <c r="H2377" s="238">
        <v>1</v>
      </c>
      <c r="I2377" t="s">
        <v>1186</v>
      </c>
      <c r="J2377" t="s">
        <v>448</v>
      </c>
      <c r="K2377">
        <v>0</v>
      </c>
      <c r="L2377">
        <v>0</v>
      </c>
      <c r="M2377" t="s">
        <v>2571</v>
      </c>
      <c r="N2377" t="s">
        <v>2664</v>
      </c>
    </row>
    <row r="2378" spans="1:14" hidden="1" x14ac:dyDescent="0.25">
      <c r="A2378" t="s">
        <v>448</v>
      </c>
      <c r="B2378" s="238">
        <v>1110172</v>
      </c>
      <c r="C2378" s="233">
        <v>1110172</v>
      </c>
      <c r="D2378">
        <v>111017</v>
      </c>
      <c r="E2378">
        <v>15900</v>
      </c>
      <c r="G2378">
        <v>1</v>
      </c>
      <c r="H2378" s="238">
        <v>2</v>
      </c>
      <c r="I2378" t="s">
        <v>1186</v>
      </c>
      <c r="J2378" t="s">
        <v>448</v>
      </c>
      <c r="K2378">
        <v>0</v>
      </c>
      <c r="L2378">
        <v>0</v>
      </c>
      <c r="M2378" t="s">
        <v>2571</v>
      </c>
      <c r="N2378" t="s">
        <v>2664</v>
      </c>
    </row>
    <row r="2379" spans="1:14" hidden="1" x14ac:dyDescent="0.25">
      <c r="A2379" t="s">
        <v>448</v>
      </c>
      <c r="B2379" s="238">
        <v>1110173</v>
      </c>
      <c r="C2379" s="233">
        <v>1110173</v>
      </c>
      <c r="D2379">
        <v>111017</v>
      </c>
      <c r="E2379">
        <v>19825</v>
      </c>
      <c r="G2379">
        <v>1</v>
      </c>
      <c r="H2379" s="238">
        <v>3</v>
      </c>
      <c r="I2379" t="s">
        <v>1186</v>
      </c>
      <c r="J2379" t="s">
        <v>448</v>
      </c>
      <c r="K2379">
        <v>0</v>
      </c>
      <c r="L2379">
        <v>0</v>
      </c>
      <c r="M2379" t="s">
        <v>2571</v>
      </c>
      <c r="N2379" t="s">
        <v>2664</v>
      </c>
    </row>
    <row r="2380" spans="1:14" hidden="1" x14ac:dyDescent="0.25">
      <c r="A2380" t="s">
        <v>448</v>
      </c>
      <c r="B2380" s="238">
        <v>1110174</v>
      </c>
      <c r="C2380" s="233">
        <v>1110174</v>
      </c>
      <c r="D2380">
        <v>111017</v>
      </c>
      <c r="E2380">
        <v>16700</v>
      </c>
      <c r="G2380">
        <v>1</v>
      </c>
      <c r="H2380" s="238">
        <v>4</v>
      </c>
      <c r="I2380" t="s">
        <v>1186</v>
      </c>
      <c r="J2380" t="s">
        <v>448</v>
      </c>
      <c r="K2380">
        <v>0</v>
      </c>
      <c r="L2380">
        <v>0</v>
      </c>
      <c r="M2380" t="s">
        <v>2571</v>
      </c>
      <c r="N2380" t="s">
        <v>2664</v>
      </c>
    </row>
    <row r="2381" spans="1:14" hidden="1" x14ac:dyDescent="0.25">
      <c r="A2381" t="s">
        <v>448</v>
      </c>
      <c r="B2381" s="238">
        <v>1110175</v>
      </c>
      <c r="C2381" s="233">
        <v>1110175</v>
      </c>
      <c r="D2381">
        <v>111017</v>
      </c>
      <c r="E2381">
        <v>20825</v>
      </c>
      <c r="G2381">
        <v>1</v>
      </c>
      <c r="H2381" s="238">
        <v>5</v>
      </c>
      <c r="I2381" t="s">
        <v>1186</v>
      </c>
      <c r="J2381" t="s">
        <v>448</v>
      </c>
      <c r="K2381">
        <v>0</v>
      </c>
      <c r="L2381">
        <v>0</v>
      </c>
      <c r="M2381" t="s">
        <v>2571</v>
      </c>
      <c r="N2381" t="s">
        <v>2664</v>
      </c>
    </row>
    <row r="2382" spans="1:14" hidden="1" x14ac:dyDescent="0.25">
      <c r="A2382" t="s">
        <v>448</v>
      </c>
      <c r="B2382" s="238">
        <v>1110181</v>
      </c>
      <c r="C2382" s="233">
        <v>1110181</v>
      </c>
      <c r="D2382">
        <v>111018</v>
      </c>
      <c r="E2382">
        <v>13900</v>
      </c>
      <c r="G2382">
        <v>1</v>
      </c>
      <c r="H2382" s="238">
        <v>1</v>
      </c>
      <c r="I2382" t="s">
        <v>1187</v>
      </c>
      <c r="J2382" t="s">
        <v>448</v>
      </c>
      <c r="K2382">
        <v>0</v>
      </c>
      <c r="L2382">
        <v>0</v>
      </c>
      <c r="M2382" t="s">
        <v>2571</v>
      </c>
      <c r="N2382" t="s">
        <v>2664</v>
      </c>
    </row>
    <row r="2383" spans="1:14" hidden="1" x14ac:dyDescent="0.25">
      <c r="A2383" t="s">
        <v>448</v>
      </c>
      <c r="B2383" s="238">
        <v>1110182</v>
      </c>
      <c r="C2383" s="233">
        <v>1110182</v>
      </c>
      <c r="D2383">
        <v>111018</v>
      </c>
      <c r="E2383">
        <v>17175</v>
      </c>
      <c r="G2383">
        <v>1</v>
      </c>
      <c r="H2383" s="238">
        <v>2</v>
      </c>
      <c r="I2383" t="s">
        <v>1187</v>
      </c>
      <c r="J2383" t="s">
        <v>448</v>
      </c>
      <c r="K2383">
        <v>0</v>
      </c>
      <c r="L2383">
        <v>0</v>
      </c>
      <c r="M2383" t="s">
        <v>2571</v>
      </c>
      <c r="N2383" t="s">
        <v>2664</v>
      </c>
    </row>
    <row r="2384" spans="1:14" hidden="1" x14ac:dyDescent="0.25">
      <c r="A2384" t="s">
        <v>448</v>
      </c>
      <c r="B2384" s="238">
        <v>1110183</v>
      </c>
      <c r="C2384" s="233">
        <v>1110183</v>
      </c>
      <c r="D2384">
        <v>111018</v>
      </c>
      <c r="E2384">
        <v>21325</v>
      </c>
      <c r="G2384">
        <v>1</v>
      </c>
      <c r="H2384" s="238">
        <v>3</v>
      </c>
      <c r="I2384" t="s">
        <v>1187</v>
      </c>
      <c r="J2384" t="s">
        <v>448</v>
      </c>
      <c r="K2384">
        <v>0</v>
      </c>
      <c r="L2384">
        <v>0</v>
      </c>
      <c r="M2384" t="s">
        <v>2571</v>
      </c>
      <c r="N2384" t="s">
        <v>2664</v>
      </c>
    </row>
    <row r="2385" spans="1:14" hidden="1" x14ac:dyDescent="0.25">
      <c r="A2385" t="s">
        <v>448</v>
      </c>
      <c r="B2385" s="238">
        <v>1110184</v>
      </c>
      <c r="C2385" s="233">
        <v>1110184</v>
      </c>
      <c r="D2385">
        <v>111018</v>
      </c>
      <c r="E2385">
        <v>18050</v>
      </c>
      <c r="G2385">
        <v>1</v>
      </c>
      <c r="H2385" s="238">
        <v>4</v>
      </c>
      <c r="I2385" t="s">
        <v>1187</v>
      </c>
      <c r="J2385" t="s">
        <v>448</v>
      </c>
      <c r="K2385">
        <v>0</v>
      </c>
      <c r="L2385">
        <v>0</v>
      </c>
      <c r="M2385" t="s">
        <v>2571</v>
      </c>
      <c r="N2385" t="s">
        <v>2664</v>
      </c>
    </row>
    <row r="2386" spans="1:14" hidden="1" x14ac:dyDescent="0.25">
      <c r="A2386" t="s">
        <v>448</v>
      </c>
      <c r="B2386" s="238">
        <v>1110185</v>
      </c>
      <c r="C2386" s="233">
        <v>1110185</v>
      </c>
      <c r="D2386">
        <v>111018</v>
      </c>
      <c r="E2386">
        <v>22375</v>
      </c>
      <c r="G2386">
        <v>1</v>
      </c>
      <c r="H2386" s="238">
        <v>5</v>
      </c>
      <c r="I2386" t="s">
        <v>1187</v>
      </c>
      <c r="J2386" t="s">
        <v>448</v>
      </c>
      <c r="K2386">
        <v>0</v>
      </c>
      <c r="L2386">
        <v>0</v>
      </c>
      <c r="M2386" t="s">
        <v>2571</v>
      </c>
      <c r="N2386" t="s">
        <v>2664</v>
      </c>
    </row>
    <row r="2387" spans="1:14" hidden="1" x14ac:dyDescent="0.25">
      <c r="A2387" t="s">
        <v>448</v>
      </c>
      <c r="B2387" s="238">
        <v>1110191</v>
      </c>
      <c r="C2387" s="233">
        <v>1110191</v>
      </c>
      <c r="D2387">
        <v>111019</v>
      </c>
      <c r="E2387">
        <v>14850</v>
      </c>
      <c r="G2387">
        <v>1</v>
      </c>
      <c r="H2387" s="238">
        <v>1</v>
      </c>
      <c r="I2387" t="s">
        <v>1188</v>
      </c>
      <c r="J2387" t="s">
        <v>448</v>
      </c>
      <c r="K2387">
        <v>0</v>
      </c>
      <c r="L2387">
        <v>0</v>
      </c>
      <c r="M2387" t="s">
        <v>2571</v>
      </c>
      <c r="N2387" t="s">
        <v>2664</v>
      </c>
    </row>
    <row r="2388" spans="1:14" hidden="1" x14ac:dyDescent="0.25">
      <c r="A2388" t="s">
        <v>448</v>
      </c>
      <c r="B2388" s="238">
        <v>1110192</v>
      </c>
      <c r="C2388" s="233">
        <v>1110192</v>
      </c>
      <c r="D2388">
        <v>111019</v>
      </c>
      <c r="E2388">
        <v>18450</v>
      </c>
      <c r="G2388">
        <v>1</v>
      </c>
      <c r="H2388" s="238">
        <v>2</v>
      </c>
      <c r="I2388" t="s">
        <v>1188</v>
      </c>
      <c r="J2388" t="s">
        <v>448</v>
      </c>
      <c r="K2388">
        <v>0</v>
      </c>
      <c r="L2388">
        <v>0</v>
      </c>
      <c r="M2388" t="s">
        <v>2571</v>
      </c>
      <c r="N2388" t="s">
        <v>2664</v>
      </c>
    </row>
    <row r="2389" spans="1:14" hidden="1" x14ac:dyDescent="0.25">
      <c r="A2389" t="s">
        <v>448</v>
      </c>
      <c r="B2389" s="238">
        <v>1110193</v>
      </c>
      <c r="C2389" s="233">
        <v>1110193</v>
      </c>
      <c r="D2389">
        <v>111019</v>
      </c>
      <c r="E2389">
        <v>23025</v>
      </c>
      <c r="G2389">
        <v>1</v>
      </c>
      <c r="H2389" s="238">
        <v>3</v>
      </c>
      <c r="I2389" t="s">
        <v>1188</v>
      </c>
      <c r="J2389" t="s">
        <v>448</v>
      </c>
      <c r="K2389">
        <v>0</v>
      </c>
      <c r="L2389">
        <v>0</v>
      </c>
      <c r="M2389" t="s">
        <v>2571</v>
      </c>
      <c r="N2389" t="s">
        <v>2664</v>
      </c>
    </row>
    <row r="2390" spans="1:14" hidden="1" x14ac:dyDescent="0.25">
      <c r="A2390" t="s">
        <v>448</v>
      </c>
      <c r="B2390" s="238">
        <v>1110194</v>
      </c>
      <c r="C2390" s="233">
        <v>1110194</v>
      </c>
      <c r="D2390">
        <v>111019</v>
      </c>
      <c r="E2390">
        <v>19375</v>
      </c>
      <c r="G2390">
        <v>1</v>
      </c>
      <c r="H2390" s="238">
        <v>4</v>
      </c>
      <c r="I2390" t="s">
        <v>1188</v>
      </c>
      <c r="J2390" t="s">
        <v>448</v>
      </c>
      <c r="K2390">
        <v>0</v>
      </c>
      <c r="L2390">
        <v>0</v>
      </c>
      <c r="M2390" t="s">
        <v>2571</v>
      </c>
      <c r="N2390" t="s">
        <v>2664</v>
      </c>
    </row>
    <row r="2391" spans="1:14" hidden="1" x14ac:dyDescent="0.25">
      <c r="A2391" t="s">
        <v>448</v>
      </c>
      <c r="B2391" s="238">
        <v>1110195</v>
      </c>
      <c r="C2391" s="233">
        <v>1110195</v>
      </c>
      <c r="D2391">
        <v>111019</v>
      </c>
      <c r="E2391">
        <v>24175</v>
      </c>
      <c r="G2391">
        <v>1</v>
      </c>
      <c r="H2391" s="238">
        <v>5</v>
      </c>
      <c r="I2391" t="s">
        <v>1188</v>
      </c>
      <c r="J2391" t="s">
        <v>448</v>
      </c>
      <c r="K2391">
        <v>0</v>
      </c>
      <c r="L2391">
        <v>0</v>
      </c>
      <c r="M2391" t="s">
        <v>2571</v>
      </c>
      <c r="N2391" t="s">
        <v>2664</v>
      </c>
    </row>
    <row r="2392" spans="1:14" hidden="1" x14ac:dyDescent="0.25">
      <c r="A2392" t="s">
        <v>448</v>
      </c>
      <c r="B2392" s="238">
        <v>1110201</v>
      </c>
      <c r="C2392" s="233">
        <v>1110201</v>
      </c>
      <c r="D2392">
        <v>111020</v>
      </c>
      <c r="E2392">
        <v>16550</v>
      </c>
      <c r="G2392">
        <v>1</v>
      </c>
      <c r="H2392" s="238">
        <v>1</v>
      </c>
      <c r="I2392" t="s">
        <v>1189</v>
      </c>
      <c r="J2392" t="s">
        <v>448</v>
      </c>
      <c r="K2392">
        <v>0</v>
      </c>
      <c r="L2392">
        <v>0</v>
      </c>
      <c r="M2392" t="s">
        <v>2571</v>
      </c>
      <c r="N2392" t="s">
        <v>2664</v>
      </c>
    </row>
    <row r="2393" spans="1:14" hidden="1" x14ac:dyDescent="0.25">
      <c r="A2393" t="s">
        <v>448</v>
      </c>
      <c r="B2393" s="238">
        <v>1110202</v>
      </c>
      <c r="C2393" s="233">
        <v>1110202</v>
      </c>
      <c r="D2393">
        <v>111020</v>
      </c>
      <c r="E2393">
        <v>20675</v>
      </c>
      <c r="G2393">
        <v>1</v>
      </c>
      <c r="H2393" s="238">
        <v>2</v>
      </c>
      <c r="I2393" t="s">
        <v>1189</v>
      </c>
      <c r="J2393" t="s">
        <v>448</v>
      </c>
      <c r="K2393">
        <v>0</v>
      </c>
      <c r="L2393">
        <v>0</v>
      </c>
      <c r="M2393" t="s">
        <v>2571</v>
      </c>
      <c r="N2393" t="s">
        <v>2664</v>
      </c>
    </row>
    <row r="2394" spans="1:14" hidden="1" x14ac:dyDescent="0.25">
      <c r="A2394" t="s">
        <v>448</v>
      </c>
      <c r="B2394" s="238">
        <v>1110203</v>
      </c>
      <c r="C2394" s="233">
        <v>1110203</v>
      </c>
      <c r="D2394">
        <v>111020</v>
      </c>
      <c r="E2394">
        <v>25675</v>
      </c>
      <c r="G2394">
        <v>1</v>
      </c>
      <c r="H2394" s="238">
        <v>3</v>
      </c>
      <c r="I2394" t="s">
        <v>1189</v>
      </c>
      <c r="J2394" t="s">
        <v>448</v>
      </c>
      <c r="K2394">
        <v>0</v>
      </c>
      <c r="L2394">
        <v>0</v>
      </c>
      <c r="M2394" t="s">
        <v>2571</v>
      </c>
      <c r="N2394" t="s">
        <v>2664</v>
      </c>
    </row>
    <row r="2395" spans="1:14" hidden="1" x14ac:dyDescent="0.25">
      <c r="A2395" t="s">
        <v>448</v>
      </c>
      <c r="B2395" s="238">
        <v>1110204</v>
      </c>
      <c r="C2395" s="233">
        <v>1110204</v>
      </c>
      <c r="D2395">
        <v>111020</v>
      </c>
      <c r="E2395">
        <v>21725</v>
      </c>
      <c r="G2395">
        <v>1</v>
      </c>
      <c r="H2395" s="238">
        <v>4</v>
      </c>
      <c r="I2395" t="s">
        <v>1189</v>
      </c>
      <c r="J2395" t="s">
        <v>448</v>
      </c>
      <c r="K2395">
        <v>0</v>
      </c>
      <c r="L2395">
        <v>0</v>
      </c>
      <c r="M2395" t="s">
        <v>2571</v>
      </c>
      <c r="N2395" t="s">
        <v>2664</v>
      </c>
    </row>
    <row r="2396" spans="1:14" hidden="1" x14ac:dyDescent="0.25">
      <c r="A2396" t="s">
        <v>448</v>
      </c>
      <c r="B2396" s="238">
        <v>1110205</v>
      </c>
      <c r="C2396" s="233">
        <v>1110205</v>
      </c>
      <c r="D2396">
        <v>111020</v>
      </c>
      <c r="E2396">
        <v>26950</v>
      </c>
      <c r="G2396">
        <v>1</v>
      </c>
      <c r="H2396" s="238">
        <v>5</v>
      </c>
      <c r="I2396" t="s">
        <v>1189</v>
      </c>
      <c r="J2396" t="s">
        <v>448</v>
      </c>
      <c r="K2396">
        <v>0</v>
      </c>
      <c r="L2396">
        <v>0</v>
      </c>
      <c r="M2396" t="s">
        <v>2571</v>
      </c>
      <c r="N2396" t="s">
        <v>2664</v>
      </c>
    </row>
    <row r="2397" spans="1:14" hidden="1" x14ac:dyDescent="0.25">
      <c r="A2397" t="s">
        <v>448</v>
      </c>
      <c r="B2397" s="238">
        <v>1110021</v>
      </c>
      <c r="C2397" s="233">
        <v>1110021</v>
      </c>
      <c r="D2397">
        <v>111002</v>
      </c>
      <c r="E2397">
        <v>4150</v>
      </c>
      <c r="G2397">
        <v>1</v>
      </c>
      <c r="H2397" s="238">
        <v>1</v>
      </c>
      <c r="I2397" t="s">
        <v>1171</v>
      </c>
      <c r="J2397" t="s">
        <v>448</v>
      </c>
      <c r="K2397">
        <v>0</v>
      </c>
      <c r="L2397">
        <v>0</v>
      </c>
      <c r="M2397" t="s">
        <v>2571</v>
      </c>
      <c r="N2397" t="s">
        <v>2664</v>
      </c>
    </row>
    <row r="2398" spans="1:14" hidden="1" x14ac:dyDescent="0.25">
      <c r="A2398" t="s">
        <v>448</v>
      </c>
      <c r="B2398" s="238">
        <v>1110022</v>
      </c>
      <c r="C2398" s="233">
        <v>1110022</v>
      </c>
      <c r="D2398">
        <v>111002</v>
      </c>
      <c r="E2398">
        <v>5150</v>
      </c>
      <c r="G2398">
        <v>1</v>
      </c>
      <c r="H2398" s="238">
        <v>2</v>
      </c>
      <c r="I2398" t="s">
        <v>1171</v>
      </c>
      <c r="J2398" t="s">
        <v>448</v>
      </c>
      <c r="K2398">
        <v>0</v>
      </c>
      <c r="L2398">
        <v>0</v>
      </c>
      <c r="M2398" t="s">
        <v>2571</v>
      </c>
      <c r="N2398" t="s">
        <v>2664</v>
      </c>
    </row>
    <row r="2399" spans="1:14" hidden="1" x14ac:dyDescent="0.25">
      <c r="A2399" t="s">
        <v>448</v>
      </c>
      <c r="B2399" s="238">
        <v>1110023</v>
      </c>
      <c r="C2399" s="233">
        <v>1110023</v>
      </c>
      <c r="D2399">
        <v>111002</v>
      </c>
      <c r="E2399">
        <v>6400</v>
      </c>
      <c r="G2399">
        <v>1</v>
      </c>
      <c r="H2399" s="238">
        <v>3</v>
      </c>
      <c r="I2399" t="s">
        <v>1171</v>
      </c>
      <c r="J2399" t="s">
        <v>448</v>
      </c>
      <c r="K2399">
        <v>0</v>
      </c>
      <c r="L2399">
        <v>0</v>
      </c>
      <c r="M2399" t="s">
        <v>2571</v>
      </c>
      <c r="N2399" t="s">
        <v>2664</v>
      </c>
    </row>
    <row r="2400" spans="1:14" hidden="1" x14ac:dyDescent="0.25">
      <c r="A2400" t="s">
        <v>448</v>
      </c>
      <c r="B2400" s="238">
        <v>1110024</v>
      </c>
      <c r="C2400" s="233">
        <v>1110024</v>
      </c>
      <c r="D2400">
        <v>111002</v>
      </c>
      <c r="E2400">
        <v>5410</v>
      </c>
      <c r="G2400">
        <v>1</v>
      </c>
      <c r="H2400" s="238">
        <v>4</v>
      </c>
      <c r="I2400" t="s">
        <v>1171</v>
      </c>
      <c r="J2400" t="s">
        <v>448</v>
      </c>
      <c r="K2400">
        <v>0</v>
      </c>
      <c r="L2400">
        <v>0</v>
      </c>
      <c r="M2400" t="s">
        <v>2571</v>
      </c>
      <c r="N2400" t="s">
        <v>2664</v>
      </c>
    </row>
    <row r="2401" spans="1:14" hidden="1" x14ac:dyDescent="0.25">
      <c r="A2401" t="s">
        <v>448</v>
      </c>
      <c r="B2401" s="238">
        <v>1110025</v>
      </c>
      <c r="C2401" s="233">
        <v>1110025</v>
      </c>
      <c r="D2401">
        <v>111002</v>
      </c>
      <c r="E2401">
        <v>6720</v>
      </c>
      <c r="G2401">
        <v>1</v>
      </c>
      <c r="H2401" s="238">
        <v>5</v>
      </c>
      <c r="I2401" t="s">
        <v>1171</v>
      </c>
      <c r="J2401" t="s">
        <v>448</v>
      </c>
      <c r="K2401">
        <v>0</v>
      </c>
      <c r="L2401">
        <v>0</v>
      </c>
      <c r="M2401" t="s">
        <v>2571</v>
      </c>
      <c r="N2401" t="s">
        <v>2664</v>
      </c>
    </row>
    <row r="2402" spans="1:14" hidden="1" x14ac:dyDescent="0.25">
      <c r="A2402" t="s">
        <v>448</v>
      </c>
      <c r="B2402" s="238">
        <v>1110211</v>
      </c>
      <c r="C2402" s="233">
        <v>1110211</v>
      </c>
      <c r="D2402">
        <v>111021</v>
      </c>
      <c r="E2402">
        <v>18250</v>
      </c>
      <c r="G2402">
        <v>1</v>
      </c>
      <c r="H2402" s="238">
        <v>1</v>
      </c>
      <c r="I2402" t="s">
        <v>1190</v>
      </c>
      <c r="J2402" t="s">
        <v>448</v>
      </c>
      <c r="K2402">
        <v>0</v>
      </c>
      <c r="L2402">
        <v>0</v>
      </c>
      <c r="M2402" t="s">
        <v>2571</v>
      </c>
      <c r="N2402" t="s">
        <v>2664</v>
      </c>
    </row>
    <row r="2403" spans="1:14" hidden="1" x14ac:dyDescent="0.25">
      <c r="A2403" t="s">
        <v>448</v>
      </c>
      <c r="B2403" s="238">
        <v>1110212</v>
      </c>
      <c r="C2403" s="233">
        <v>1110212</v>
      </c>
      <c r="D2403">
        <v>111021</v>
      </c>
      <c r="E2403">
        <v>22700</v>
      </c>
      <c r="G2403">
        <v>1</v>
      </c>
      <c r="H2403" s="238">
        <v>2</v>
      </c>
      <c r="I2403" t="s">
        <v>1190</v>
      </c>
      <c r="J2403" t="s">
        <v>448</v>
      </c>
      <c r="K2403">
        <v>0</v>
      </c>
      <c r="L2403">
        <v>0</v>
      </c>
      <c r="M2403" t="s">
        <v>2571</v>
      </c>
      <c r="N2403" t="s">
        <v>2664</v>
      </c>
    </row>
    <row r="2404" spans="1:14" hidden="1" x14ac:dyDescent="0.25">
      <c r="A2404" t="s">
        <v>448</v>
      </c>
      <c r="B2404" s="238">
        <v>1110213</v>
      </c>
      <c r="C2404" s="233">
        <v>1110213</v>
      </c>
      <c r="D2404">
        <v>111021</v>
      </c>
      <c r="E2404">
        <v>28325</v>
      </c>
      <c r="G2404">
        <v>1</v>
      </c>
      <c r="H2404" s="238">
        <v>3</v>
      </c>
      <c r="I2404" t="s">
        <v>1190</v>
      </c>
      <c r="J2404" t="s">
        <v>448</v>
      </c>
      <c r="K2404">
        <v>0</v>
      </c>
      <c r="L2404">
        <v>0</v>
      </c>
      <c r="M2404" t="s">
        <v>2571</v>
      </c>
      <c r="N2404" t="s">
        <v>2664</v>
      </c>
    </row>
    <row r="2405" spans="1:14" hidden="1" x14ac:dyDescent="0.25">
      <c r="A2405" t="s">
        <v>448</v>
      </c>
      <c r="B2405" s="238">
        <v>1110214</v>
      </c>
      <c r="C2405" s="233">
        <v>1110214</v>
      </c>
      <c r="D2405">
        <v>111021</v>
      </c>
      <c r="E2405">
        <v>23825</v>
      </c>
      <c r="G2405">
        <v>1</v>
      </c>
      <c r="H2405" s="238">
        <v>4</v>
      </c>
      <c r="I2405" t="s">
        <v>1190</v>
      </c>
      <c r="J2405" t="s">
        <v>448</v>
      </c>
      <c r="K2405">
        <v>0</v>
      </c>
      <c r="L2405">
        <v>0</v>
      </c>
      <c r="M2405" t="s">
        <v>2571</v>
      </c>
      <c r="N2405" t="s">
        <v>2664</v>
      </c>
    </row>
    <row r="2406" spans="1:14" hidden="1" x14ac:dyDescent="0.25">
      <c r="A2406" t="s">
        <v>448</v>
      </c>
      <c r="B2406" s="238">
        <v>1110215</v>
      </c>
      <c r="C2406" s="233">
        <v>1110215</v>
      </c>
      <c r="D2406">
        <v>111021</v>
      </c>
      <c r="E2406">
        <v>29725</v>
      </c>
      <c r="G2406">
        <v>1</v>
      </c>
      <c r="H2406" s="238">
        <v>5</v>
      </c>
      <c r="I2406" t="s">
        <v>1190</v>
      </c>
      <c r="J2406" t="s">
        <v>448</v>
      </c>
      <c r="K2406">
        <v>0</v>
      </c>
      <c r="L2406">
        <v>0</v>
      </c>
      <c r="M2406" t="s">
        <v>2571</v>
      </c>
      <c r="N2406" t="s">
        <v>2664</v>
      </c>
    </row>
    <row r="2407" spans="1:14" hidden="1" x14ac:dyDescent="0.25">
      <c r="A2407" t="s">
        <v>448</v>
      </c>
      <c r="B2407" s="238">
        <v>1110221</v>
      </c>
      <c r="C2407" s="233">
        <v>1110221</v>
      </c>
      <c r="D2407">
        <v>111022</v>
      </c>
      <c r="E2407">
        <v>19950</v>
      </c>
      <c r="G2407">
        <v>1</v>
      </c>
      <c r="H2407" s="238">
        <v>1</v>
      </c>
      <c r="I2407" t="s">
        <v>1191</v>
      </c>
      <c r="J2407" t="s">
        <v>448</v>
      </c>
      <c r="K2407">
        <v>0</v>
      </c>
      <c r="L2407">
        <v>0</v>
      </c>
      <c r="M2407" t="s">
        <v>2571</v>
      </c>
      <c r="N2407" t="s">
        <v>2664</v>
      </c>
    </row>
    <row r="2408" spans="1:14" hidden="1" x14ac:dyDescent="0.25">
      <c r="A2408" t="s">
        <v>448</v>
      </c>
      <c r="B2408" s="238">
        <v>1110222</v>
      </c>
      <c r="C2408" s="233">
        <v>1110222</v>
      </c>
      <c r="D2408">
        <v>111022</v>
      </c>
      <c r="E2408">
        <v>24925</v>
      </c>
      <c r="G2408">
        <v>1</v>
      </c>
      <c r="H2408" s="238">
        <v>2</v>
      </c>
      <c r="I2408" t="s">
        <v>1191</v>
      </c>
      <c r="J2408" t="s">
        <v>448</v>
      </c>
      <c r="K2408">
        <v>0</v>
      </c>
      <c r="L2408">
        <v>0</v>
      </c>
      <c r="M2408" t="s">
        <v>2571</v>
      </c>
      <c r="N2408" t="s">
        <v>2664</v>
      </c>
    </row>
    <row r="2409" spans="1:14" hidden="1" x14ac:dyDescent="0.25">
      <c r="A2409" t="s">
        <v>448</v>
      </c>
      <c r="B2409" s="238">
        <v>1110223</v>
      </c>
      <c r="C2409" s="233">
        <v>1110223</v>
      </c>
      <c r="D2409">
        <v>111022</v>
      </c>
      <c r="E2409">
        <v>31075</v>
      </c>
      <c r="G2409">
        <v>1</v>
      </c>
      <c r="H2409" s="238">
        <v>3</v>
      </c>
      <c r="I2409" t="s">
        <v>1191</v>
      </c>
      <c r="J2409" t="s">
        <v>448</v>
      </c>
      <c r="K2409">
        <v>0</v>
      </c>
      <c r="L2409">
        <v>0</v>
      </c>
      <c r="M2409" t="s">
        <v>2571</v>
      </c>
      <c r="N2409" t="s">
        <v>2664</v>
      </c>
    </row>
    <row r="2410" spans="1:14" hidden="1" x14ac:dyDescent="0.25">
      <c r="A2410" t="s">
        <v>448</v>
      </c>
      <c r="B2410" s="238">
        <v>1110224</v>
      </c>
      <c r="C2410" s="233">
        <v>1110224</v>
      </c>
      <c r="D2410">
        <v>111022</v>
      </c>
      <c r="E2410">
        <v>26175</v>
      </c>
      <c r="G2410">
        <v>1</v>
      </c>
      <c r="H2410" s="238">
        <v>4</v>
      </c>
      <c r="I2410" t="s">
        <v>1191</v>
      </c>
      <c r="J2410" t="s">
        <v>448</v>
      </c>
      <c r="K2410">
        <v>0</v>
      </c>
      <c r="L2410">
        <v>0</v>
      </c>
      <c r="M2410" t="s">
        <v>2571</v>
      </c>
      <c r="N2410" t="s">
        <v>2664</v>
      </c>
    </row>
    <row r="2411" spans="1:14" hidden="1" x14ac:dyDescent="0.25">
      <c r="A2411" t="s">
        <v>448</v>
      </c>
      <c r="B2411" s="238">
        <v>1110225</v>
      </c>
      <c r="C2411" s="233">
        <v>1110225</v>
      </c>
      <c r="D2411">
        <v>111022</v>
      </c>
      <c r="E2411">
        <v>32625</v>
      </c>
      <c r="G2411">
        <v>1</v>
      </c>
      <c r="H2411" s="238">
        <v>5</v>
      </c>
      <c r="I2411" t="s">
        <v>1191</v>
      </c>
      <c r="J2411" t="s">
        <v>448</v>
      </c>
      <c r="K2411">
        <v>0</v>
      </c>
      <c r="L2411">
        <v>0</v>
      </c>
      <c r="M2411" t="s">
        <v>2571</v>
      </c>
      <c r="N2411" t="s">
        <v>2664</v>
      </c>
    </row>
    <row r="2412" spans="1:14" hidden="1" x14ac:dyDescent="0.25">
      <c r="A2412" t="s">
        <v>448</v>
      </c>
      <c r="B2412" s="238">
        <v>1110231</v>
      </c>
      <c r="C2412" s="233">
        <v>1110231</v>
      </c>
      <c r="D2412">
        <v>111023</v>
      </c>
      <c r="E2412">
        <v>21625</v>
      </c>
      <c r="G2412">
        <v>1</v>
      </c>
      <c r="H2412" s="238">
        <v>1</v>
      </c>
      <c r="I2412" t="s">
        <v>1192</v>
      </c>
      <c r="J2412" t="s">
        <v>448</v>
      </c>
      <c r="K2412">
        <v>0</v>
      </c>
      <c r="L2412">
        <v>0</v>
      </c>
      <c r="M2412" t="s">
        <v>2571</v>
      </c>
      <c r="N2412" t="s">
        <v>2664</v>
      </c>
    </row>
    <row r="2413" spans="1:14" hidden="1" x14ac:dyDescent="0.25">
      <c r="A2413" t="s">
        <v>448</v>
      </c>
      <c r="B2413" s="238">
        <v>1110232</v>
      </c>
      <c r="C2413" s="233">
        <v>1110232</v>
      </c>
      <c r="D2413">
        <v>111023</v>
      </c>
      <c r="E2413">
        <v>27050</v>
      </c>
      <c r="G2413">
        <v>1</v>
      </c>
      <c r="H2413" s="238">
        <v>2</v>
      </c>
      <c r="I2413" t="s">
        <v>1192</v>
      </c>
      <c r="J2413" t="s">
        <v>448</v>
      </c>
      <c r="K2413">
        <v>0</v>
      </c>
      <c r="L2413">
        <v>0</v>
      </c>
      <c r="M2413" t="s">
        <v>2571</v>
      </c>
      <c r="N2413" t="s">
        <v>2664</v>
      </c>
    </row>
    <row r="2414" spans="1:14" hidden="1" x14ac:dyDescent="0.25">
      <c r="A2414" t="s">
        <v>448</v>
      </c>
      <c r="B2414" s="238">
        <v>1110233</v>
      </c>
      <c r="C2414" s="233">
        <v>1110233</v>
      </c>
      <c r="D2414">
        <v>111023</v>
      </c>
      <c r="E2414">
        <v>33725</v>
      </c>
      <c r="G2414">
        <v>1</v>
      </c>
      <c r="H2414" s="238">
        <v>3</v>
      </c>
      <c r="I2414" t="s">
        <v>1192</v>
      </c>
      <c r="J2414" t="s">
        <v>448</v>
      </c>
      <c r="K2414">
        <v>0</v>
      </c>
      <c r="L2414">
        <v>0</v>
      </c>
      <c r="M2414" t="s">
        <v>2571</v>
      </c>
      <c r="N2414" t="s">
        <v>2664</v>
      </c>
    </row>
    <row r="2415" spans="1:14" hidden="1" x14ac:dyDescent="0.25">
      <c r="A2415" t="s">
        <v>448</v>
      </c>
      <c r="B2415" s="238">
        <v>1110234</v>
      </c>
      <c r="C2415" s="233">
        <v>1110234</v>
      </c>
      <c r="D2415">
        <v>111023</v>
      </c>
      <c r="E2415">
        <v>28400</v>
      </c>
      <c r="G2415">
        <v>1</v>
      </c>
      <c r="H2415" s="238">
        <v>4</v>
      </c>
      <c r="I2415" t="s">
        <v>1192</v>
      </c>
      <c r="J2415" t="s">
        <v>448</v>
      </c>
      <c r="K2415">
        <v>0</v>
      </c>
      <c r="L2415">
        <v>0</v>
      </c>
      <c r="M2415" t="s">
        <v>2571</v>
      </c>
      <c r="N2415" t="s">
        <v>2664</v>
      </c>
    </row>
    <row r="2416" spans="1:14" hidden="1" x14ac:dyDescent="0.25">
      <c r="A2416" t="s">
        <v>448</v>
      </c>
      <c r="B2416" s="238">
        <v>1110235</v>
      </c>
      <c r="C2416" s="233">
        <v>1110235</v>
      </c>
      <c r="D2416">
        <v>111023</v>
      </c>
      <c r="E2416">
        <v>35400</v>
      </c>
      <c r="G2416">
        <v>1</v>
      </c>
      <c r="H2416" s="238">
        <v>5</v>
      </c>
      <c r="I2416" t="s">
        <v>1192</v>
      </c>
      <c r="J2416" t="s">
        <v>448</v>
      </c>
      <c r="K2416">
        <v>0</v>
      </c>
      <c r="L2416">
        <v>0</v>
      </c>
      <c r="M2416" t="s">
        <v>2571</v>
      </c>
      <c r="N2416" t="s">
        <v>2664</v>
      </c>
    </row>
    <row r="2417" spans="1:14" hidden="1" x14ac:dyDescent="0.25">
      <c r="A2417" t="s">
        <v>448</v>
      </c>
      <c r="B2417" s="238">
        <v>1110241</v>
      </c>
      <c r="C2417" s="233">
        <v>1110241</v>
      </c>
      <c r="D2417">
        <v>111024</v>
      </c>
      <c r="E2417">
        <v>23325</v>
      </c>
      <c r="G2417">
        <v>1</v>
      </c>
      <c r="H2417" s="238">
        <v>1</v>
      </c>
      <c r="I2417" t="s">
        <v>1193</v>
      </c>
      <c r="J2417" t="s">
        <v>448</v>
      </c>
      <c r="K2417">
        <v>0</v>
      </c>
      <c r="L2417">
        <v>0</v>
      </c>
      <c r="M2417" t="s">
        <v>2571</v>
      </c>
      <c r="N2417" t="s">
        <v>2664</v>
      </c>
    </row>
    <row r="2418" spans="1:14" hidden="1" x14ac:dyDescent="0.25">
      <c r="A2418" t="s">
        <v>448</v>
      </c>
      <c r="B2418" s="238">
        <v>1110242</v>
      </c>
      <c r="C2418" s="233">
        <v>1110242</v>
      </c>
      <c r="D2418">
        <v>111024</v>
      </c>
      <c r="E2418">
        <v>29150</v>
      </c>
      <c r="G2418">
        <v>1</v>
      </c>
      <c r="H2418" s="238">
        <v>2</v>
      </c>
      <c r="I2418" t="s">
        <v>1193</v>
      </c>
      <c r="J2418" t="s">
        <v>448</v>
      </c>
      <c r="K2418">
        <v>0</v>
      </c>
      <c r="L2418">
        <v>0</v>
      </c>
      <c r="M2418" t="s">
        <v>2571</v>
      </c>
      <c r="N2418" t="s">
        <v>2664</v>
      </c>
    </row>
    <row r="2419" spans="1:14" hidden="1" x14ac:dyDescent="0.25">
      <c r="A2419" t="s">
        <v>448</v>
      </c>
      <c r="B2419" s="238">
        <v>1110243</v>
      </c>
      <c r="C2419" s="233">
        <v>1110243</v>
      </c>
      <c r="D2419">
        <v>111024</v>
      </c>
      <c r="E2419">
        <v>36275</v>
      </c>
      <c r="G2419">
        <v>1</v>
      </c>
      <c r="H2419" s="238">
        <v>3</v>
      </c>
      <c r="I2419" t="s">
        <v>1193</v>
      </c>
      <c r="J2419" t="s">
        <v>448</v>
      </c>
      <c r="K2419">
        <v>0</v>
      </c>
      <c r="L2419">
        <v>0</v>
      </c>
      <c r="M2419" t="s">
        <v>2571</v>
      </c>
      <c r="N2419" t="s">
        <v>2664</v>
      </c>
    </row>
    <row r="2420" spans="1:14" hidden="1" x14ac:dyDescent="0.25">
      <c r="A2420" t="s">
        <v>448</v>
      </c>
      <c r="B2420" s="238">
        <v>1110244</v>
      </c>
      <c r="C2420" s="233">
        <v>1110244</v>
      </c>
      <c r="D2420">
        <v>111024</v>
      </c>
      <c r="E2420">
        <v>30625</v>
      </c>
      <c r="G2420">
        <v>1</v>
      </c>
      <c r="H2420" s="238">
        <v>4</v>
      </c>
      <c r="I2420" t="s">
        <v>1193</v>
      </c>
      <c r="J2420" t="s">
        <v>448</v>
      </c>
      <c r="K2420">
        <v>0</v>
      </c>
      <c r="L2420">
        <v>0</v>
      </c>
      <c r="M2420" t="s">
        <v>2571</v>
      </c>
      <c r="N2420" t="s">
        <v>2664</v>
      </c>
    </row>
    <row r="2421" spans="1:14" hidden="1" x14ac:dyDescent="0.25">
      <c r="A2421" t="s">
        <v>448</v>
      </c>
      <c r="B2421" s="238">
        <v>1110245</v>
      </c>
      <c r="C2421" s="233">
        <v>1110245</v>
      </c>
      <c r="D2421">
        <v>111024</v>
      </c>
      <c r="E2421">
        <v>38075</v>
      </c>
      <c r="G2421">
        <v>1</v>
      </c>
      <c r="H2421" s="238">
        <v>5</v>
      </c>
      <c r="I2421" t="s">
        <v>1193</v>
      </c>
      <c r="J2421" t="s">
        <v>448</v>
      </c>
      <c r="K2421">
        <v>0</v>
      </c>
      <c r="L2421">
        <v>0</v>
      </c>
      <c r="M2421" t="s">
        <v>2571</v>
      </c>
      <c r="N2421" t="s">
        <v>2664</v>
      </c>
    </row>
    <row r="2422" spans="1:14" hidden="1" x14ac:dyDescent="0.25">
      <c r="A2422" t="s">
        <v>448</v>
      </c>
      <c r="B2422" s="238">
        <v>1110251</v>
      </c>
      <c r="C2422" s="233">
        <v>1110251</v>
      </c>
      <c r="D2422">
        <v>111025</v>
      </c>
      <c r="E2422">
        <v>23800</v>
      </c>
      <c r="G2422">
        <v>1</v>
      </c>
      <c r="H2422" s="238">
        <v>1</v>
      </c>
      <c r="I2422" t="s">
        <v>1194</v>
      </c>
      <c r="J2422" t="s">
        <v>448</v>
      </c>
      <c r="K2422">
        <v>0</v>
      </c>
      <c r="L2422">
        <v>0</v>
      </c>
      <c r="M2422" t="s">
        <v>2571</v>
      </c>
      <c r="N2422" t="s">
        <v>2664</v>
      </c>
    </row>
    <row r="2423" spans="1:14" hidden="1" x14ac:dyDescent="0.25">
      <c r="A2423" t="s">
        <v>448</v>
      </c>
      <c r="B2423" s="238">
        <v>1110252</v>
      </c>
      <c r="C2423" s="233">
        <v>1110252</v>
      </c>
      <c r="D2423">
        <v>111025</v>
      </c>
      <c r="E2423">
        <v>29600</v>
      </c>
      <c r="G2423">
        <v>1</v>
      </c>
      <c r="H2423" s="238">
        <v>2</v>
      </c>
      <c r="I2423" t="s">
        <v>1194</v>
      </c>
      <c r="J2423" t="s">
        <v>448</v>
      </c>
      <c r="K2423">
        <v>0</v>
      </c>
      <c r="L2423">
        <v>0</v>
      </c>
      <c r="M2423" t="s">
        <v>2571</v>
      </c>
      <c r="N2423" t="s">
        <v>2664</v>
      </c>
    </row>
    <row r="2424" spans="1:14" hidden="1" x14ac:dyDescent="0.25">
      <c r="A2424" t="s">
        <v>448</v>
      </c>
      <c r="B2424" s="238">
        <v>1110253</v>
      </c>
      <c r="C2424" s="233">
        <v>1110253</v>
      </c>
      <c r="D2424">
        <v>111025</v>
      </c>
      <c r="E2424">
        <v>36900</v>
      </c>
      <c r="G2424">
        <v>1</v>
      </c>
      <c r="H2424" s="238">
        <v>3</v>
      </c>
      <c r="I2424" t="s">
        <v>1194</v>
      </c>
      <c r="J2424" t="s">
        <v>448</v>
      </c>
      <c r="K2424">
        <v>0</v>
      </c>
      <c r="L2424">
        <v>0</v>
      </c>
      <c r="M2424" t="s">
        <v>2571</v>
      </c>
      <c r="N2424" t="s">
        <v>2664</v>
      </c>
    </row>
    <row r="2425" spans="1:14" hidden="1" x14ac:dyDescent="0.25">
      <c r="A2425" t="s">
        <v>448</v>
      </c>
      <c r="B2425" s="238">
        <v>1110254</v>
      </c>
      <c r="C2425" s="233">
        <v>1110254</v>
      </c>
      <c r="D2425">
        <v>111025</v>
      </c>
      <c r="E2425">
        <v>31080</v>
      </c>
      <c r="G2425">
        <v>1</v>
      </c>
      <c r="H2425" s="238">
        <v>4</v>
      </c>
      <c r="I2425" t="s">
        <v>1194</v>
      </c>
      <c r="J2425" t="s">
        <v>448</v>
      </c>
      <c r="K2425">
        <v>0</v>
      </c>
      <c r="L2425">
        <v>0</v>
      </c>
      <c r="M2425" t="s">
        <v>2571</v>
      </c>
      <c r="N2425" t="s">
        <v>2664</v>
      </c>
    </row>
    <row r="2426" spans="1:14" hidden="1" x14ac:dyDescent="0.25">
      <c r="A2426" t="s">
        <v>448</v>
      </c>
      <c r="B2426" s="238">
        <v>1110255</v>
      </c>
      <c r="C2426" s="233">
        <v>1110255</v>
      </c>
      <c r="D2426">
        <v>111025</v>
      </c>
      <c r="E2426">
        <v>38745</v>
      </c>
      <c r="G2426">
        <v>1</v>
      </c>
      <c r="H2426" s="238">
        <v>5</v>
      </c>
      <c r="I2426" t="s">
        <v>1194</v>
      </c>
      <c r="J2426" t="s">
        <v>448</v>
      </c>
      <c r="K2426">
        <v>0</v>
      </c>
      <c r="L2426">
        <v>0</v>
      </c>
      <c r="M2426" t="s">
        <v>2571</v>
      </c>
      <c r="N2426" t="s">
        <v>2664</v>
      </c>
    </row>
    <row r="2427" spans="1:14" hidden="1" x14ac:dyDescent="0.25">
      <c r="A2427" t="s">
        <v>448</v>
      </c>
      <c r="B2427" s="238">
        <v>1110261</v>
      </c>
      <c r="C2427" s="233">
        <v>1110261</v>
      </c>
      <c r="D2427">
        <v>111026</v>
      </c>
      <c r="E2427">
        <v>26100</v>
      </c>
      <c r="G2427">
        <v>1</v>
      </c>
      <c r="H2427" s="238">
        <v>1</v>
      </c>
      <c r="I2427" t="s">
        <v>1067</v>
      </c>
      <c r="J2427" t="s">
        <v>448</v>
      </c>
      <c r="K2427">
        <v>0</v>
      </c>
      <c r="L2427">
        <v>0</v>
      </c>
      <c r="M2427" t="s">
        <v>2571</v>
      </c>
      <c r="N2427" t="s">
        <v>2664</v>
      </c>
    </row>
    <row r="2428" spans="1:14" hidden="1" x14ac:dyDescent="0.25">
      <c r="A2428" t="s">
        <v>448</v>
      </c>
      <c r="B2428" s="238">
        <v>1110262</v>
      </c>
      <c r="C2428" s="233">
        <v>1110262</v>
      </c>
      <c r="D2428">
        <v>111026</v>
      </c>
      <c r="E2428">
        <v>32500</v>
      </c>
      <c r="G2428">
        <v>1</v>
      </c>
      <c r="H2428" s="238">
        <v>2</v>
      </c>
      <c r="I2428" t="s">
        <v>1067</v>
      </c>
      <c r="J2428" t="s">
        <v>448</v>
      </c>
      <c r="K2428">
        <v>0</v>
      </c>
      <c r="L2428">
        <v>0</v>
      </c>
      <c r="M2428" t="s">
        <v>2571</v>
      </c>
      <c r="N2428" t="s">
        <v>2664</v>
      </c>
    </row>
    <row r="2429" spans="1:14" hidden="1" x14ac:dyDescent="0.25">
      <c r="A2429" t="s">
        <v>448</v>
      </c>
      <c r="B2429" s="238">
        <v>1110263</v>
      </c>
      <c r="C2429" s="233">
        <v>1110263</v>
      </c>
      <c r="D2429">
        <v>111026</v>
      </c>
      <c r="E2429">
        <v>40700</v>
      </c>
      <c r="G2429">
        <v>1</v>
      </c>
      <c r="H2429" s="238">
        <v>3</v>
      </c>
      <c r="I2429" t="s">
        <v>1067</v>
      </c>
      <c r="J2429" t="s">
        <v>448</v>
      </c>
      <c r="K2429">
        <v>0</v>
      </c>
      <c r="L2429">
        <v>0</v>
      </c>
      <c r="M2429" t="s">
        <v>2571</v>
      </c>
      <c r="N2429" t="s">
        <v>2664</v>
      </c>
    </row>
    <row r="2430" spans="1:14" hidden="1" x14ac:dyDescent="0.25">
      <c r="A2430" t="s">
        <v>448</v>
      </c>
      <c r="B2430" s="238">
        <v>1110264</v>
      </c>
      <c r="C2430" s="233">
        <v>1110264</v>
      </c>
      <c r="D2430">
        <v>111026</v>
      </c>
      <c r="E2430">
        <v>34125</v>
      </c>
      <c r="G2430">
        <v>1</v>
      </c>
      <c r="H2430" s="238">
        <v>4</v>
      </c>
      <c r="I2430" t="s">
        <v>1067</v>
      </c>
      <c r="J2430" t="s">
        <v>448</v>
      </c>
      <c r="K2430">
        <v>0</v>
      </c>
      <c r="L2430">
        <v>0</v>
      </c>
      <c r="M2430" t="s">
        <v>2571</v>
      </c>
      <c r="N2430" t="s">
        <v>2664</v>
      </c>
    </row>
    <row r="2431" spans="1:14" hidden="1" x14ac:dyDescent="0.25">
      <c r="A2431" t="s">
        <v>448</v>
      </c>
      <c r="B2431" s="238">
        <v>1110265</v>
      </c>
      <c r="C2431" s="233">
        <v>1110265</v>
      </c>
      <c r="D2431">
        <v>111026</v>
      </c>
      <c r="E2431">
        <v>42735</v>
      </c>
      <c r="G2431">
        <v>1</v>
      </c>
      <c r="H2431" s="238">
        <v>5</v>
      </c>
      <c r="I2431" t="s">
        <v>1067</v>
      </c>
      <c r="J2431" t="s">
        <v>448</v>
      </c>
      <c r="K2431">
        <v>0</v>
      </c>
      <c r="L2431">
        <v>0</v>
      </c>
      <c r="M2431" t="s">
        <v>2571</v>
      </c>
      <c r="N2431" t="s">
        <v>2664</v>
      </c>
    </row>
    <row r="2432" spans="1:14" hidden="1" x14ac:dyDescent="0.25">
      <c r="A2432" t="s">
        <v>448</v>
      </c>
      <c r="B2432" s="238">
        <v>1110271</v>
      </c>
      <c r="C2432" s="233">
        <v>1110271</v>
      </c>
      <c r="D2432">
        <v>111027</v>
      </c>
      <c r="E2432">
        <v>28500</v>
      </c>
      <c r="G2432">
        <v>1</v>
      </c>
      <c r="H2432" s="238">
        <v>1</v>
      </c>
      <c r="I2432" t="s">
        <v>1068</v>
      </c>
      <c r="J2432" t="s">
        <v>448</v>
      </c>
      <c r="K2432">
        <v>0</v>
      </c>
      <c r="L2432">
        <v>0</v>
      </c>
      <c r="M2432" t="s">
        <v>2571</v>
      </c>
      <c r="N2432" t="s">
        <v>2664</v>
      </c>
    </row>
    <row r="2433" spans="1:14" hidden="1" x14ac:dyDescent="0.25">
      <c r="A2433" t="s">
        <v>448</v>
      </c>
      <c r="B2433" s="238">
        <v>1110272</v>
      </c>
      <c r="C2433" s="233">
        <v>1110272</v>
      </c>
      <c r="D2433">
        <v>111027</v>
      </c>
      <c r="E2433">
        <v>35400</v>
      </c>
      <c r="G2433">
        <v>1</v>
      </c>
      <c r="H2433" s="238">
        <v>2</v>
      </c>
      <c r="I2433" t="s">
        <v>1068</v>
      </c>
      <c r="J2433" t="s">
        <v>448</v>
      </c>
      <c r="K2433">
        <v>0</v>
      </c>
      <c r="L2433">
        <v>0</v>
      </c>
      <c r="M2433" t="s">
        <v>2571</v>
      </c>
      <c r="N2433" t="s">
        <v>2664</v>
      </c>
    </row>
    <row r="2434" spans="1:14" hidden="1" x14ac:dyDescent="0.25">
      <c r="A2434" t="s">
        <v>448</v>
      </c>
      <c r="B2434" s="238">
        <v>1110273</v>
      </c>
      <c r="C2434" s="233">
        <v>1110273</v>
      </c>
      <c r="D2434">
        <v>111027</v>
      </c>
      <c r="E2434">
        <v>44200</v>
      </c>
      <c r="G2434">
        <v>1</v>
      </c>
      <c r="H2434" s="238">
        <v>3</v>
      </c>
      <c r="I2434" t="s">
        <v>1068</v>
      </c>
      <c r="J2434" t="s">
        <v>448</v>
      </c>
      <c r="K2434">
        <v>0</v>
      </c>
      <c r="L2434">
        <v>0</v>
      </c>
      <c r="M2434" t="s">
        <v>2571</v>
      </c>
      <c r="N2434" t="s">
        <v>2664</v>
      </c>
    </row>
    <row r="2435" spans="1:14" hidden="1" x14ac:dyDescent="0.25">
      <c r="A2435" t="s">
        <v>448</v>
      </c>
      <c r="B2435" s="238">
        <v>1110274</v>
      </c>
      <c r="C2435" s="233">
        <v>1110274</v>
      </c>
      <c r="D2435">
        <v>111027</v>
      </c>
      <c r="E2435">
        <v>37170</v>
      </c>
      <c r="G2435">
        <v>1</v>
      </c>
      <c r="H2435" s="238">
        <v>4</v>
      </c>
      <c r="I2435" t="s">
        <v>1068</v>
      </c>
      <c r="J2435" t="s">
        <v>448</v>
      </c>
      <c r="K2435">
        <v>0</v>
      </c>
      <c r="L2435">
        <v>0</v>
      </c>
      <c r="M2435" t="s">
        <v>2571</v>
      </c>
      <c r="N2435" t="s">
        <v>2664</v>
      </c>
    </row>
    <row r="2436" spans="1:14" hidden="1" x14ac:dyDescent="0.25">
      <c r="A2436" t="s">
        <v>448</v>
      </c>
      <c r="B2436" s="238">
        <v>1110275</v>
      </c>
      <c r="C2436" s="233">
        <v>1110275</v>
      </c>
      <c r="D2436">
        <v>111027</v>
      </c>
      <c r="E2436">
        <v>46410</v>
      </c>
      <c r="G2436">
        <v>1</v>
      </c>
      <c r="H2436" s="238">
        <v>5</v>
      </c>
      <c r="I2436" t="s">
        <v>1068</v>
      </c>
      <c r="J2436" t="s">
        <v>448</v>
      </c>
      <c r="K2436">
        <v>0</v>
      </c>
      <c r="L2436">
        <v>0</v>
      </c>
      <c r="M2436" t="s">
        <v>2571</v>
      </c>
      <c r="N2436" t="s">
        <v>2664</v>
      </c>
    </row>
    <row r="2437" spans="1:14" hidden="1" x14ac:dyDescent="0.25">
      <c r="A2437" t="s">
        <v>448</v>
      </c>
      <c r="B2437" s="238">
        <v>1110281</v>
      </c>
      <c r="C2437" s="233">
        <v>1110281</v>
      </c>
      <c r="D2437">
        <v>111028</v>
      </c>
      <c r="E2437">
        <v>30700</v>
      </c>
      <c r="G2437">
        <v>1</v>
      </c>
      <c r="H2437" s="238">
        <v>1</v>
      </c>
      <c r="I2437" t="s">
        <v>1069</v>
      </c>
      <c r="J2437" t="s">
        <v>448</v>
      </c>
      <c r="K2437">
        <v>0</v>
      </c>
      <c r="L2437">
        <v>0</v>
      </c>
      <c r="M2437" t="s">
        <v>2571</v>
      </c>
      <c r="N2437" t="s">
        <v>2664</v>
      </c>
    </row>
    <row r="2438" spans="1:14" hidden="1" x14ac:dyDescent="0.25">
      <c r="A2438" t="s">
        <v>448</v>
      </c>
      <c r="B2438" s="238">
        <v>1110282</v>
      </c>
      <c r="C2438" s="233">
        <v>1110282</v>
      </c>
      <c r="D2438">
        <v>111028</v>
      </c>
      <c r="E2438">
        <v>38300</v>
      </c>
      <c r="G2438">
        <v>1</v>
      </c>
      <c r="H2438" s="238">
        <v>2</v>
      </c>
      <c r="I2438" t="s">
        <v>1069</v>
      </c>
      <c r="J2438" t="s">
        <v>448</v>
      </c>
      <c r="K2438">
        <v>0</v>
      </c>
      <c r="L2438">
        <v>0</v>
      </c>
      <c r="M2438" t="s">
        <v>2571</v>
      </c>
      <c r="N2438" t="s">
        <v>2664</v>
      </c>
    </row>
    <row r="2439" spans="1:14" hidden="1" x14ac:dyDescent="0.25">
      <c r="A2439" t="s">
        <v>448</v>
      </c>
      <c r="B2439" s="238">
        <v>1110283</v>
      </c>
      <c r="C2439" s="233">
        <v>1110283</v>
      </c>
      <c r="D2439">
        <v>111028</v>
      </c>
      <c r="E2439">
        <v>47800</v>
      </c>
      <c r="G2439">
        <v>1</v>
      </c>
      <c r="H2439" s="238">
        <v>3</v>
      </c>
      <c r="I2439" t="s">
        <v>1069</v>
      </c>
      <c r="J2439" t="s">
        <v>448</v>
      </c>
      <c r="K2439">
        <v>0</v>
      </c>
      <c r="L2439">
        <v>0</v>
      </c>
      <c r="M2439" t="s">
        <v>2571</v>
      </c>
      <c r="N2439" t="s">
        <v>2664</v>
      </c>
    </row>
    <row r="2440" spans="1:14" hidden="1" x14ac:dyDescent="0.25">
      <c r="A2440" t="s">
        <v>448</v>
      </c>
      <c r="B2440" s="238">
        <v>1110284</v>
      </c>
      <c r="C2440" s="233">
        <v>1110284</v>
      </c>
      <c r="D2440">
        <v>111028</v>
      </c>
      <c r="E2440">
        <v>40215</v>
      </c>
      <c r="G2440">
        <v>1</v>
      </c>
      <c r="H2440" s="238">
        <v>4</v>
      </c>
      <c r="I2440" t="s">
        <v>1069</v>
      </c>
      <c r="J2440" t="s">
        <v>448</v>
      </c>
      <c r="K2440">
        <v>0</v>
      </c>
      <c r="L2440">
        <v>0</v>
      </c>
      <c r="M2440" t="s">
        <v>2571</v>
      </c>
      <c r="N2440" t="s">
        <v>2664</v>
      </c>
    </row>
    <row r="2441" spans="1:14" hidden="1" x14ac:dyDescent="0.25">
      <c r="A2441" t="s">
        <v>448</v>
      </c>
      <c r="B2441" s="238">
        <v>1110285</v>
      </c>
      <c r="C2441" s="233">
        <v>1110285</v>
      </c>
      <c r="D2441">
        <v>111028</v>
      </c>
      <c r="E2441">
        <v>50190</v>
      </c>
      <c r="G2441">
        <v>1</v>
      </c>
      <c r="H2441" s="238">
        <v>5</v>
      </c>
      <c r="I2441" t="s">
        <v>1069</v>
      </c>
      <c r="J2441" t="s">
        <v>448</v>
      </c>
      <c r="K2441">
        <v>0</v>
      </c>
      <c r="L2441">
        <v>0</v>
      </c>
      <c r="M2441" t="s">
        <v>2571</v>
      </c>
      <c r="N2441" t="s">
        <v>2664</v>
      </c>
    </row>
    <row r="2442" spans="1:14" hidden="1" x14ac:dyDescent="0.25">
      <c r="A2442" t="s">
        <v>448</v>
      </c>
      <c r="B2442" s="238">
        <v>1110291</v>
      </c>
      <c r="C2442" s="233">
        <v>1110291</v>
      </c>
      <c r="D2442">
        <v>111029</v>
      </c>
      <c r="E2442">
        <v>33100</v>
      </c>
      <c r="G2442">
        <v>1</v>
      </c>
      <c r="H2442" s="238">
        <v>1</v>
      </c>
      <c r="I2442" t="s">
        <v>1070</v>
      </c>
      <c r="J2442" t="s">
        <v>448</v>
      </c>
      <c r="K2442">
        <v>0</v>
      </c>
      <c r="L2442">
        <v>0</v>
      </c>
      <c r="M2442" t="s">
        <v>2571</v>
      </c>
      <c r="N2442" t="s">
        <v>2664</v>
      </c>
    </row>
    <row r="2443" spans="1:14" hidden="1" x14ac:dyDescent="0.25">
      <c r="A2443" t="s">
        <v>448</v>
      </c>
      <c r="B2443" s="238">
        <v>1110292</v>
      </c>
      <c r="C2443" s="233">
        <v>1110292</v>
      </c>
      <c r="D2443">
        <v>111029</v>
      </c>
      <c r="E2443">
        <v>41200</v>
      </c>
      <c r="G2443">
        <v>1</v>
      </c>
      <c r="H2443" s="238">
        <v>2</v>
      </c>
      <c r="I2443" t="s">
        <v>1070</v>
      </c>
      <c r="J2443" t="s">
        <v>448</v>
      </c>
      <c r="K2443">
        <v>0</v>
      </c>
      <c r="L2443">
        <v>0</v>
      </c>
      <c r="M2443" t="s">
        <v>2571</v>
      </c>
      <c r="N2443" t="s">
        <v>2664</v>
      </c>
    </row>
    <row r="2444" spans="1:14" hidden="1" x14ac:dyDescent="0.25">
      <c r="A2444" t="s">
        <v>448</v>
      </c>
      <c r="B2444" s="238">
        <v>1110293</v>
      </c>
      <c r="C2444" s="233">
        <v>1110293</v>
      </c>
      <c r="D2444">
        <v>111029</v>
      </c>
      <c r="E2444">
        <v>51600</v>
      </c>
      <c r="G2444">
        <v>1</v>
      </c>
      <c r="H2444" s="238">
        <v>3</v>
      </c>
      <c r="I2444" t="s">
        <v>1070</v>
      </c>
      <c r="J2444" t="s">
        <v>448</v>
      </c>
      <c r="K2444">
        <v>0</v>
      </c>
      <c r="L2444">
        <v>0</v>
      </c>
      <c r="M2444" t="s">
        <v>2571</v>
      </c>
      <c r="N2444" t="s">
        <v>2664</v>
      </c>
    </row>
    <row r="2445" spans="1:14" hidden="1" x14ac:dyDescent="0.25">
      <c r="A2445" t="s">
        <v>448</v>
      </c>
      <c r="B2445" s="238">
        <v>1110294</v>
      </c>
      <c r="C2445" s="233">
        <v>1110294</v>
      </c>
      <c r="D2445">
        <v>111029</v>
      </c>
      <c r="E2445">
        <v>43260</v>
      </c>
      <c r="G2445">
        <v>1</v>
      </c>
      <c r="H2445" s="238">
        <v>4</v>
      </c>
      <c r="I2445" t="s">
        <v>1070</v>
      </c>
      <c r="J2445" t="s">
        <v>448</v>
      </c>
      <c r="K2445">
        <v>0</v>
      </c>
      <c r="L2445">
        <v>0</v>
      </c>
      <c r="M2445" t="s">
        <v>2571</v>
      </c>
      <c r="N2445" t="s">
        <v>2664</v>
      </c>
    </row>
    <row r="2446" spans="1:14" hidden="1" x14ac:dyDescent="0.25">
      <c r="A2446" t="s">
        <v>448</v>
      </c>
      <c r="B2446" s="238">
        <v>1110295</v>
      </c>
      <c r="C2446" s="233">
        <v>1110295</v>
      </c>
      <c r="D2446">
        <v>111029</v>
      </c>
      <c r="E2446">
        <v>54180</v>
      </c>
      <c r="G2446">
        <v>1</v>
      </c>
      <c r="H2446" s="238">
        <v>5</v>
      </c>
      <c r="I2446" t="s">
        <v>1070</v>
      </c>
      <c r="J2446" t="s">
        <v>448</v>
      </c>
      <c r="K2446">
        <v>0</v>
      </c>
      <c r="L2446">
        <v>0</v>
      </c>
      <c r="M2446" t="s">
        <v>2571</v>
      </c>
      <c r="N2446" t="s">
        <v>2664</v>
      </c>
    </row>
    <row r="2447" spans="1:14" hidden="1" x14ac:dyDescent="0.25">
      <c r="A2447" t="s">
        <v>448</v>
      </c>
      <c r="B2447" s="238">
        <v>1110031</v>
      </c>
      <c r="C2447" s="233">
        <v>1110031</v>
      </c>
      <c r="D2447">
        <v>111003</v>
      </c>
      <c r="E2447">
        <v>4500</v>
      </c>
      <c r="G2447">
        <v>1</v>
      </c>
      <c r="H2447" s="238">
        <v>1</v>
      </c>
      <c r="I2447" t="s">
        <v>1172</v>
      </c>
      <c r="J2447" t="s">
        <v>448</v>
      </c>
      <c r="K2447">
        <v>0</v>
      </c>
      <c r="L2447">
        <v>0</v>
      </c>
      <c r="M2447" t="s">
        <v>2571</v>
      </c>
      <c r="N2447" t="s">
        <v>2664</v>
      </c>
    </row>
    <row r="2448" spans="1:14" hidden="1" x14ac:dyDescent="0.25">
      <c r="A2448" t="s">
        <v>448</v>
      </c>
      <c r="B2448" s="238">
        <v>1110032</v>
      </c>
      <c r="C2448" s="233">
        <v>1110032</v>
      </c>
      <c r="D2448">
        <v>111003</v>
      </c>
      <c r="E2448">
        <v>5550</v>
      </c>
      <c r="G2448">
        <v>1</v>
      </c>
      <c r="H2448" s="238">
        <v>2</v>
      </c>
      <c r="I2448" t="s">
        <v>1172</v>
      </c>
      <c r="J2448" t="s">
        <v>448</v>
      </c>
      <c r="K2448">
        <v>0</v>
      </c>
      <c r="L2448">
        <v>0</v>
      </c>
      <c r="M2448" t="s">
        <v>2571</v>
      </c>
      <c r="N2448" t="s">
        <v>2664</v>
      </c>
    </row>
    <row r="2449" spans="1:14" hidden="1" x14ac:dyDescent="0.25">
      <c r="A2449" t="s">
        <v>448</v>
      </c>
      <c r="B2449" s="238">
        <v>1110033</v>
      </c>
      <c r="C2449" s="233">
        <v>1110033</v>
      </c>
      <c r="D2449">
        <v>111003</v>
      </c>
      <c r="E2449">
        <v>6850</v>
      </c>
      <c r="G2449">
        <v>1</v>
      </c>
      <c r="H2449" s="238">
        <v>3</v>
      </c>
      <c r="I2449" t="s">
        <v>1172</v>
      </c>
      <c r="J2449" t="s">
        <v>448</v>
      </c>
      <c r="K2449">
        <v>0</v>
      </c>
      <c r="L2449">
        <v>0</v>
      </c>
      <c r="M2449" t="s">
        <v>2571</v>
      </c>
      <c r="N2449" t="s">
        <v>2664</v>
      </c>
    </row>
    <row r="2450" spans="1:14" hidden="1" x14ac:dyDescent="0.25">
      <c r="A2450" t="s">
        <v>448</v>
      </c>
      <c r="B2450" s="238">
        <v>1110034</v>
      </c>
      <c r="C2450" s="233">
        <v>1110034</v>
      </c>
      <c r="D2450">
        <v>111003</v>
      </c>
      <c r="E2450">
        <v>5830</v>
      </c>
      <c r="G2450">
        <v>1</v>
      </c>
      <c r="H2450" s="238">
        <v>4</v>
      </c>
      <c r="I2450" t="s">
        <v>1172</v>
      </c>
      <c r="J2450" t="s">
        <v>448</v>
      </c>
      <c r="K2450">
        <v>0</v>
      </c>
      <c r="L2450">
        <v>0</v>
      </c>
      <c r="M2450" t="s">
        <v>2571</v>
      </c>
      <c r="N2450" t="s">
        <v>2664</v>
      </c>
    </row>
    <row r="2451" spans="1:14" hidden="1" x14ac:dyDescent="0.25">
      <c r="A2451" t="s">
        <v>448</v>
      </c>
      <c r="B2451" s="238">
        <v>1110035</v>
      </c>
      <c r="C2451" s="233">
        <v>1110035</v>
      </c>
      <c r="D2451">
        <v>111003</v>
      </c>
      <c r="E2451">
        <v>7195</v>
      </c>
      <c r="G2451">
        <v>1</v>
      </c>
      <c r="H2451" s="238">
        <v>5</v>
      </c>
      <c r="I2451" t="s">
        <v>1172</v>
      </c>
      <c r="J2451" t="s">
        <v>448</v>
      </c>
      <c r="K2451">
        <v>0</v>
      </c>
      <c r="L2451">
        <v>0</v>
      </c>
      <c r="M2451" t="s">
        <v>2571</v>
      </c>
      <c r="N2451" t="s">
        <v>2664</v>
      </c>
    </row>
    <row r="2452" spans="1:14" hidden="1" x14ac:dyDescent="0.25">
      <c r="A2452" t="s">
        <v>448</v>
      </c>
      <c r="B2452" s="238">
        <v>1110041</v>
      </c>
      <c r="C2452" s="233">
        <v>1110041</v>
      </c>
      <c r="D2452">
        <v>111004</v>
      </c>
      <c r="E2452">
        <v>4750</v>
      </c>
      <c r="G2452">
        <v>1</v>
      </c>
      <c r="H2452" s="238">
        <v>1</v>
      </c>
      <c r="I2452" t="s">
        <v>1173</v>
      </c>
      <c r="J2452" t="s">
        <v>448</v>
      </c>
      <c r="K2452">
        <v>0</v>
      </c>
      <c r="L2452">
        <v>0</v>
      </c>
      <c r="M2452" t="s">
        <v>2571</v>
      </c>
      <c r="N2452" t="s">
        <v>2664</v>
      </c>
    </row>
    <row r="2453" spans="1:14" hidden="1" x14ac:dyDescent="0.25">
      <c r="A2453" t="s">
        <v>448</v>
      </c>
      <c r="B2453" s="238">
        <v>1110042</v>
      </c>
      <c r="C2453" s="233">
        <v>1110042</v>
      </c>
      <c r="D2453">
        <v>111004</v>
      </c>
      <c r="E2453">
        <v>5850</v>
      </c>
      <c r="G2453">
        <v>1</v>
      </c>
      <c r="H2453" s="238">
        <v>2</v>
      </c>
      <c r="I2453" t="s">
        <v>1173</v>
      </c>
      <c r="J2453" t="s">
        <v>448</v>
      </c>
      <c r="K2453">
        <v>0</v>
      </c>
      <c r="L2453">
        <v>0</v>
      </c>
      <c r="M2453" t="s">
        <v>2571</v>
      </c>
      <c r="N2453" t="s">
        <v>2664</v>
      </c>
    </row>
    <row r="2454" spans="1:14" hidden="1" x14ac:dyDescent="0.25">
      <c r="A2454" t="s">
        <v>448</v>
      </c>
      <c r="B2454" s="238">
        <v>1110043</v>
      </c>
      <c r="C2454" s="233">
        <v>1110043</v>
      </c>
      <c r="D2454">
        <v>111004</v>
      </c>
      <c r="E2454">
        <v>7250</v>
      </c>
      <c r="G2454">
        <v>1</v>
      </c>
      <c r="H2454" s="238">
        <v>3</v>
      </c>
      <c r="I2454" t="s">
        <v>1173</v>
      </c>
      <c r="J2454" t="s">
        <v>448</v>
      </c>
      <c r="K2454">
        <v>0</v>
      </c>
      <c r="L2454">
        <v>0</v>
      </c>
      <c r="M2454" t="s">
        <v>2571</v>
      </c>
      <c r="N2454" t="s">
        <v>2664</v>
      </c>
    </row>
    <row r="2455" spans="1:14" hidden="1" x14ac:dyDescent="0.25">
      <c r="A2455" t="s">
        <v>448</v>
      </c>
      <c r="B2455" s="238">
        <v>1110044</v>
      </c>
      <c r="C2455" s="233">
        <v>1110044</v>
      </c>
      <c r="D2455">
        <v>111004</v>
      </c>
      <c r="E2455">
        <v>6145</v>
      </c>
      <c r="G2455">
        <v>1</v>
      </c>
      <c r="H2455" s="238">
        <v>4</v>
      </c>
      <c r="I2455" t="s">
        <v>1173</v>
      </c>
      <c r="J2455" t="s">
        <v>448</v>
      </c>
      <c r="K2455">
        <v>0</v>
      </c>
      <c r="L2455">
        <v>0</v>
      </c>
      <c r="M2455" t="s">
        <v>2571</v>
      </c>
      <c r="N2455" t="s">
        <v>2664</v>
      </c>
    </row>
    <row r="2456" spans="1:14" hidden="1" x14ac:dyDescent="0.25">
      <c r="A2456" t="s">
        <v>448</v>
      </c>
      <c r="B2456" s="238">
        <v>1110045</v>
      </c>
      <c r="C2456" s="233">
        <v>1110045</v>
      </c>
      <c r="D2456">
        <v>111004</v>
      </c>
      <c r="E2456">
        <v>7615</v>
      </c>
      <c r="G2456">
        <v>1</v>
      </c>
      <c r="H2456" s="238">
        <v>5</v>
      </c>
      <c r="I2456" t="s">
        <v>1173</v>
      </c>
      <c r="J2456" t="s">
        <v>448</v>
      </c>
      <c r="K2456">
        <v>0</v>
      </c>
      <c r="L2456">
        <v>0</v>
      </c>
      <c r="M2456" t="s">
        <v>2571</v>
      </c>
      <c r="N2456" t="s">
        <v>2664</v>
      </c>
    </row>
    <row r="2457" spans="1:14" hidden="1" x14ac:dyDescent="0.25">
      <c r="A2457" t="s">
        <v>448</v>
      </c>
      <c r="B2457" s="238">
        <v>1110001</v>
      </c>
      <c r="C2457" s="233">
        <v>1110001</v>
      </c>
      <c r="D2457">
        <v>111000</v>
      </c>
      <c r="E2457">
        <v>3350</v>
      </c>
      <c r="G2457">
        <v>1</v>
      </c>
      <c r="H2457" s="238">
        <v>1</v>
      </c>
      <c r="I2457" t="s">
        <v>1169</v>
      </c>
      <c r="J2457" t="s">
        <v>448</v>
      </c>
      <c r="K2457">
        <v>0</v>
      </c>
      <c r="L2457">
        <v>0</v>
      </c>
      <c r="M2457" t="s">
        <v>2571</v>
      </c>
      <c r="N2457" t="s">
        <v>2664</v>
      </c>
    </row>
    <row r="2458" spans="1:14" hidden="1" x14ac:dyDescent="0.25">
      <c r="A2458" t="s">
        <v>448</v>
      </c>
      <c r="B2458" s="238">
        <v>1110002</v>
      </c>
      <c r="C2458" s="233">
        <v>1110002</v>
      </c>
      <c r="D2458">
        <v>111000</v>
      </c>
      <c r="E2458">
        <v>4150</v>
      </c>
      <c r="G2458">
        <v>1</v>
      </c>
      <c r="H2458" s="238">
        <v>2</v>
      </c>
      <c r="I2458" t="s">
        <v>1169</v>
      </c>
      <c r="J2458" t="s">
        <v>448</v>
      </c>
      <c r="K2458">
        <v>0</v>
      </c>
      <c r="L2458">
        <v>0</v>
      </c>
      <c r="M2458" t="s">
        <v>2571</v>
      </c>
      <c r="N2458" t="s">
        <v>2664</v>
      </c>
    </row>
    <row r="2459" spans="1:14" hidden="1" x14ac:dyDescent="0.25">
      <c r="A2459" t="s">
        <v>448</v>
      </c>
      <c r="B2459" s="238">
        <v>1110003</v>
      </c>
      <c r="C2459" s="233">
        <v>1110003</v>
      </c>
      <c r="D2459">
        <v>111000</v>
      </c>
      <c r="E2459">
        <v>5100</v>
      </c>
      <c r="G2459">
        <v>1</v>
      </c>
      <c r="H2459" s="238">
        <v>3</v>
      </c>
      <c r="I2459" t="s">
        <v>1169</v>
      </c>
      <c r="J2459" t="s">
        <v>448</v>
      </c>
      <c r="K2459">
        <v>0</v>
      </c>
      <c r="L2459">
        <v>0</v>
      </c>
      <c r="M2459" t="s">
        <v>2571</v>
      </c>
      <c r="N2459" t="s">
        <v>2664</v>
      </c>
    </row>
    <row r="2460" spans="1:14" hidden="1" x14ac:dyDescent="0.25">
      <c r="A2460" t="s">
        <v>448</v>
      </c>
      <c r="B2460" s="238">
        <v>1110004</v>
      </c>
      <c r="C2460" s="233">
        <v>1110004</v>
      </c>
      <c r="D2460">
        <v>111000</v>
      </c>
      <c r="E2460">
        <v>4360</v>
      </c>
      <c r="G2460">
        <v>1</v>
      </c>
      <c r="H2460" s="238">
        <v>4</v>
      </c>
      <c r="I2460" t="s">
        <v>1169</v>
      </c>
      <c r="J2460" t="s">
        <v>448</v>
      </c>
      <c r="K2460">
        <v>0</v>
      </c>
      <c r="L2460">
        <v>0</v>
      </c>
      <c r="M2460" t="s">
        <v>2571</v>
      </c>
      <c r="N2460" t="s">
        <v>2664</v>
      </c>
    </row>
    <row r="2461" spans="1:14" hidden="1" x14ac:dyDescent="0.25">
      <c r="A2461" t="s">
        <v>448</v>
      </c>
      <c r="B2461" s="238">
        <v>1110005</v>
      </c>
      <c r="C2461" s="233">
        <v>1110005</v>
      </c>
      <c r="D2461">
        <v>111000</v>
      </c>
      <c r="E2461">
        <v>5355</v>
      </c>
      <c r="G2461">
        <v>1</v>
      </c>
      <c r="H2461" s="238">
        <v>5</v>
      </c>
      <c r="I2461" t="s">
        <v>1169</v>
      </c>
      <c r="J2461" t="s">
        <v>448</v>
      </c>
      <c r="K2461">
        <v>0</v>
      </c>
      <c r="L2461">
        <v>0</v>
      </c>
      <c r="M2461" t="s">
        <v>2571</v>
      </c>
      <c r="N2461" t="s">
        <v>2664</v>
      </c>
    </row>
    <row r="2462" spans="1:14" hidden="1" x14ac:dyDescent="0.25">
      <c r="A2462" t="s">
        <v>448</v>
      </c>
      <c r="B2462" s="238">
        <v>1110301</v>
      </c>
      <c r="C2462" s="233">
        <v>1110301</v>
      </c>
      <c r="D2462">
        <v>111030</v>
      </c>
      <c r="E2462">
        <v>4100</v>
      </c>
      <c r="G2462">
        <v>1</v>
      </c>
      <c r="H2462" s="238">
        <v>1</v>
      </c>
      <c r="I2462" t="s">
        <v>1072</v>
      </c>
      <c r="J2462" t="s">
        <v>448</v>
      </c>
      <c r="K2462">
        <v>0</v>
      </c>
      <c r="L2462">
        <v>0</v>
      </c>
      <c r="M2462" t="s">
        <v>2571</v>
      </c>
      <c r="N2462" t="s">
        <v>2664</v>
      </c>
    </row>
    <row r="2463" spans="1:14" hidden="1" x14ac:dyDescent="0.25">
      <c r="A2463" t="s">
        <v>448</v>
      </c>
      <c r="B2463" s="238">
        <v>1110302</v>
      </c>
      <c r="C2463" s="233">
        <v>1110302</v>
      </c>
      <c r="D2463">
        <v>111030</v>
      </c>
      <c r="E2463">
        <v>5150</v>
      </c>
      <c r="G2463">
        <v>1</v>
      </c>
      <c r="H2463" s="238">
        <v>2</v>
      </c>
      <c r="I2463" t="s">
        <v>1072</v>
      </c>
      <c r="J2463" t="s">
        <v>448</v>
      </c>
      <c r="K2463">
        <v>0</v>
      </c>
      <c r="L2463">
        <v>0</v>
      </c>
      <c r="M2463" t="s">
        <v>2571</v>
      </c>
      <c r="N2463" t="s">
        <v>2664</v>
      </c>
    </row>
    <row r="2464" spans="1:14" hidden="1" x14ac:dyDescent="0.25">
      <c r="A2464" t="s">
        <v>448</v>
      </c>
      <c r="B2464" s="238">
        <v>1110303</v>
      </c>
      <c r="C2464" s="233">
        <v>1110303</v>
      </c>
      <c r="D2464">
        <v>111030</v>
      </c>
      <c r="E2464">
        <v>6300</v>
      </c>
      <c r="G2464">
        <v>1</v>
      </c>
      <c r="H2464" s="238">
        <v>3</v>
      </c>
      <c r="I2464" t="s">
        <v>1072</v>
      </c>
      <c r="J2464" t="s">
        <v>448</v>
      </c>
      <c r="K2464">
        <v>0</v>
      </c>
      <c r="L2464">
        <v>0</v>
      </c>
      <c r="M2464" t="s">
        <v>2571</v>
      </c>
      <c r="N2464" t="s">
        <v>2664</v>
      </c>
    </row>
    <row r="2465" spans="1:14" hidden="1" x14ac:dyDescent="0.25">
      <c r="A2465" t="s">
        <v>448</v>
      </c>
      <c r="B2465" s="238">
        <v>1110304</v>
      </c>
      <c r="C2465" s="233">
        <v>1110304</v>
      </c>
      <c r="D2465">
        <v>111030</v>
      </c>
      <c r="E2465">
        <v>5410</v>
      </c>
      <c r="G2465">
        <v>1</v>
      </c>
      <c r="H2465" s="238">
        <v>4</v>
      </c>
      <c r="I2465" t="s">
        <v>1072</v>
      </c>
      <c r="J2465" t="s">
        <v>448</v>
      </c>
      <c r="K2465">
        <v>0</v>
      </c>
      <c r="L2465">
        <v>0</v>
      </c>
      <c r="M2465" t="s">
        <v>2571</v>
      </c>
      <c r="N2465" t="s">
        <v>2664</v>
      </c>
    </row>
    <row r="2466" spans="1:14" hidden="1" x14ac:dyDescent="0.25">
      <c r="A2466" t="s">
        <v>448</v>
      </c>
      <c r="B2466" s="238">
        <v>1110305</v>
      </c>
      <c r="C2466" s="233">
        <v>1110305</v>
      </c>
      <c r="D2466">
        <v>111030</v>
      </c>
      <c r="E2466">
        <v>6615</v>
      </c>
      <c r="G2466">
        <v>1</v>
      </c>
      <c r="H2466" s="238">
        <v>5</v>
      </c>
      <c r="I2466" t="s">
        <v>1072</v>
      </c>
      <c r="J2466" t="s">
        <v>448</v>
      </c>
      <c r="K2466">
        <v>0</v>
      </c>
      <c r="L2466">
        <v>0</v>
      </c>
      <c r="M2466" t="s">
        <v>2571</v>
      </c>
      <c r="N2466" t="s">
        <v>2664</v>
      </c>
    </row>
    <row r="2467" spans="1:14" hidden="1" x14ac:dyDescent="0.25">
      <c r="A2467" t="s">
        <v>432</v>
      </c>
      <c r="B2467" s="238">
        <v>1134091</v>
      </c>
      <c r="C2467" s="233">
        <v>1134091</v>
      </c>
      <c r="D2467">
        <v>113409</v>
      </c>
      <c r="E2467">
        <v>975</v>
      </c>
      <c r="G2467">
        <v>1</v>
      </c>
      <c r="H2467" s="238">
        <v>1</v>
      </c>
      <c r="I2467" t="s">
        <v>191</v>
      </c>
      <c r="J2467" t="s">
        <v>432</v>
      </c>
      <c r="K2467">
        <v>0</v>
      </c>
      <c r="L2467">
        <v>0</v>
      </c>
      <c r="M2467" t="s">
        <v>2543</v>
      </c>
      <c r="N2467" t="s">
        <v>2643</v>
      </c>
    </row>
    <row r="2468" spans="1:14" hidden="1" x14ac:dyDescent="0.25">
      <c r="A2468" t="s">
        <v>432</v>
      </c>
      <c r="B2468" s="238">
        <v>1134092</v>
      </c>
      <c r="C2468" s="233">
        <v>1134092</v>
      </c>
      <c r="D2468">
        <v>113409</v>
      </c>
      <c r="E2468">
        <v>1045</v>
      </c>
      <c r="G2468">
        <v>1</v>
      </c>
      <c r="H2468" s="238">
        <v>2</v>
      </c>
      <c r="I2468" t="s">
        <v>191</v>
      </c>
      <c r="J2468" t="s">
        <v>432</v>
      </c>
      <c r="K2468">
        <v>0</v>
      </c>
      <c r="L2468">
        <v>0</v>
      </c>
      <c r="M2468" t="s">
        <v>2543</v>
      </c>
      <c r="N2468" t="s">
        <v>2643</v>
      </c>
    </row>
    <row r="2469" spans="1:14" hidden="1" x14ac:dyDescent="0.25">
      <c r="A2469" t="s">
        <v>432</v>
      </c>
      <c r="B2469" s="238">
        <v>1134093</v>
      </c>
      <c r="C2469" s="233">
        <v>1134093</v>
      </c>
      <c r="D2469">
        <v>113409</v>
      </c>
      <c r="E2469">
        <v>1150</v>
      </c>
      <c r="G2469">
        <v>1</v>
      </c>
      <c r="H2469" s="238">
        <v>3</v>
      </c>
      <c r="I2469" t="s">
        <v>191</v>
      </c>
      <c r="J2469" t="s">
        <v>432</v>
      </c>
      <c r="K2469">
        <v>0</v>
      </c>
      <c r="L2469">
        <v>0</v>
      </c>
      <c r="M2469" t="s">
        <v>2543</v>
      </c>
      <c r="N2469" t="s">
        <v>2643</v>
      </c>
    </row>
    <row r="2470" spans="1:14" hidden="1" x14ac:dyDescent="0.25">
      <c r="A2470" t="s">
        <v>432</v>
      </c>
      <c r="B2470" s="238">
        <v>1134094</v>
      </c>
      <c r="C2470" s="233">
        <v>1134094</v>
      </c>
      <c r="D2470">
        <v>113409</v>
      </c>
      <c r="E2470">
        <v>1100</v>
      </c>
      <c r="G2470">
        <v>1</v>
      </c>
      <c r="H2470" s="238">
        <v>4</v>
      </c>
      <c r="I2470" t="s">
        <v>191</v>
      </c>
      <c r="J2470" t="s">
        <v>432</v>
      </c>
      <c r="K2470">
        <v>0</v>
      </c>
      <c r="L2470">
        <v>0</v>
      </c>
      <c r="M2470" t="s">
        <v>2543</v>
      </c>
      <c r="N2470" t="s">
        <v>2643</v>
      </c>
    </row>
    <row r="2471" spans="1:14" hidden="1" x14ac:dyDescent="0.25">
      <c r="A2471" t="s">
        <v>432</v>
      </c>
      <c r="B2471" s="238">
        <v>1134095</v>
      </c>
      <c r="C2471" s="233">
        <v>1134095</v>
      </c>
      <c r="D2471">
        <v>113409</v>
      </c>
      <c r="E2471">
        <v>1210</v>
      </c>
      <c r="G2471">
        <v>1</v>
      </c>
      <c r="H2471" s="238">
        <v>5</v>
      </c>
      <c r="I2471" t="s">
        <v>191</v>
      </c>
      <c r="J2471" t="s">
        <v>432</v>
      </c>
      <c r="K2471">
        <v>0</v>
      </c>
      <c r="L2471">
        <v>0</v>
      </c>
      <c r="M2471" t="s">
        <v>2543</v>
      </c>
      <c r="N2471" t="s">
        <v>2643</v>
      </c>
    </row>
    <row r="2472" spans="1:14" hidden="1" x14ac:dyDescent="0.25">
      <c r="A2472" t="s">
        <v>432</v>
      </c>
      <c r="B2472" s="238">
        <v>1134101</v>
      </c>
      <c r="C2472" s="233">
        <v>1134101</v>
      </c>
      <c r="D2472">
        <v>113410</v>
      </c>
      <c r="F2472" t="s">
        <v>397</v>
      </c>
      <c r="G2472">
        <v>0</v>
      </c>
      <c r="H2472" s="238">
        <v>1</v>
      </c>
      <c r="I2472" t="s">
        <v>787</v>
      </c>
      <c r="J2472" t="s">
        <v>432</v>
      </c>
      <c r="K2472">
        <v>0</v>
      </c>
      <c r="L2472">
        <v>0</v>
      </c>
      <c r="M2472" t="s">
        <v>2543</v>
      </c>
      <c r="N2472" t="s">
        <v>2643</v>
      </c>
    </row>
    <row r="2473" spans="1:14" hidden="1" x14ac:dyDescent="0.25">
      <c r="A2473" t="s">
        <v>432</v>
      </c>
      <c r="B2473" s="238">
        <v>1134102</v>
      </c>
      <c r="C2473" s="233">
        <v>1134102</v>
      </c>
      <c r="D2473">
        <v>113410</v>
      </c>
      <c r="F2473" t="s">
        <v>397</v>
      </c>
      <c r="G2473">
        <v>0</v>
      </c>
      <c r="H2473" s="238">
        <v>2</v>
      </c>
      <c r="I2473" t="s">
        <v>787</v>
      </c>
      <c r="J2473" t="s">
        <v>432</v>
      </c>
      <c r="K2473">
        <v>0</v>
      </c>
      <c r="L2473">
        <v>0</v>
      </c>
      <c r="M2473" t="s">
        <v>2543</v>
      </c>
      <c r="N2473" t="s">
        <v>2643</v>
      </c>
    </row>
    <row r="2474" spans="1:14" hidden="1" x14ac:dyDescent="0.25">
      <c r="A2474" t="s">
        <v>432</v>
      </c>
      <c r="B2474" s="238">
        <v>1134103</v>
      </c>
      <c r="C2474" s="233">
        <v>1134103</v>
      </c>
      <c r="D2474">
        <v>113410</v>
      </c>
      <c r="F2474" t="s">
        <v>397</v>
      </c>
      <c r="G2474">
        <v>0</v>
      </c>
      <c r="H2474" s="238">
        <v>3</v>
      </c>
      <c r="I2474" t="s">
        <v>787</v>
      </c>
      <c r="J2474" t="s">
        <v>432</v>
      </c>
      <c r="K2474">
        <v>0</v>
      </c>
      <c r="L2474">
        <v>0</v>
      </c>
      <c r="M2474" t="s">
        <v>2543</v>
      </c>
      <c r="N2474" t="s">
        <v>2643</v>
      </c>
    </row>
    <row r="2475" spans="1:14" hidden="1" x14ac:dyDescent="0.25">
      <c r="A2475" t="s">
        <v>432</v>
      </c>
      <c r="B2475" s="238">
        <v>1134104</v>
      </c>
      <c r="C2475" s="233">
        <v>1134104</v>
      </c>
      <c r="D2475">
        <v>113410</v>
      </c>
      <c r="F2475" t="s">
        <v>397</v>
      </c>
      <c r="G2475">
        <v>0</v>
      </c>
      <c r="H2475" s="238">
        <v>4</v>
      </c>
      <c r="I2475" t="s">
        <v>787</v>
      </c>
      <c r="J2475" t="s">
        <v>432</v>
      </c>
      <c r="K2475">
        <v>0</v>
      </c>
      <c r="L2475">
        <v>0</v>
      </c>
      <c r="M2475" t="s">
        <v>2543</v>
      </c>
      <c r="N2475" t="s">
        <v>2643</v>
      </c>
    </row>
    <row r="2476" spans="1:14" hidden="1" x14ac:dyDescent="0.25">
      <c r="A2476" t="s">
        <v>432</v>
      </c>
      <c r="B2476" s="238">
        <v>1134105</v>
      </c>
      <c r="C2476" s="233">
        <v>1134105</v>
      </c>
      <c r="D2476">
        <v>113410</v>
      </c>
      <c r="F2476" t="s">
        <v>397</v>
      </c>
      <c r="G2476">
        <v>0</v>
      </c>
      <c r="H2476" s="238">
        <v>5</v>
      </c>
      <c r="I2476" t="s">
        <v>787</v>
      </c>
      <c r="J2476" t="s">
        <v>432</v>
      </c>
      <c r="K2476">
        <v>0</v>
      </c>
      <c r="L2476">
        <v>0</v>
      </c>
      <c r="M2476" t="s">
        <v>2543</v>
      </c>
      <c r="N2476" t="s">
        <v>2643</v>
      </c>
    </row>
    <row r="2477" spans="1:14" hidden="1" x14ac:dyDescent="0.25">
      <c r="A2477" t="s">
        <v>432</v>
      </c>
      <c r="B2477" s="238">
        <v>1160201</v>
      </c>
      <c r="C2477" s="233">
        <v>1160201</v>
      </c>
      <c r="D2477">
        <v>116020</v>
      </c>
      <c r="E2477">
        <v>1025</v>
      </c>
      <c r="G2477">
        <v>1</v>
      </c>
      <c r="H2477" s="238">
        <v>1</v>
      </c>
      <c r="I2477" t="s">
        <v>192</v>
      </c>
      <c r="J2477" t="s">
        <v>432</v>
      </c>
      <c r="K2477">
        <v>0</v>
      </c>
      <c r="L2477">
        <v>0</v>
      </c>
      <c r="M2477" t="s">
        <v>2543</v>
      </c>
      <c r="N2477" t="s">
        <v>2643</v>
      </c>
    </row>
    <row r="2478" spans="1:14" hidden="1" x14ac:dyDescent="0.25">
      <c r="A2478" t="s">
        <v>432</v>
      </c>
      <c r="B2478" s="238">
        <v>1160202</v>
      </c>
      <c r="C2478" s="233">
        <v>1160202</v>
      </c>
      <c r="D2478">
        <v>116020</v>
      </c>
      <c r="E2478">
        <v>1130</v>
      </c>
      <c r="G2478">
        <v>1</v>
      </c>
      <c r="H2478" s="238">
        <v>2</v>
      </c>
      <c r="I2478" t="s">
        <v>192</v>
      </c>
      <c r="J2478" t="s">
        <v>432</v>
      </c>
      <c r="K2478">
        <v>0</v>
      </c>
      <c r="L2478">
        <v>0</v>
      </c>
      <c r="M2478" t="s">
        <v>2543</v>
      </c>
      <c r="N2478" t="s">
        <v>2643</v>
      </c>
    </row>
    <row r="2479" spans="1:14" hidden="1" x14ac:dyDescent="0.25">
      <c r="A2479" t="s">
        <v>432</v>
      </c>
      <c r="B2479" s="238">
        <v>1160203</v>
      </c>
      <c r="C2479" s="233">
        <v>1160203</v>
      </c>
      <c r="D2479">
        <v>116020</v>
      </c>
      <c r="E2479">
        <v>1300</v>
      </c>
      <c r="G2479">
        <v>1</v>
      </c>
      <c r="H2479" s="238">
        <v>3</v>
      </c>
      <c r="I2479" t="s">
        <v>192</v>
      </c>
      <c r="J2479" t="s">
        <v>432</v>
      </c>
      <c r="K2479">
        <v>0</v>
      </c>
      <c r="L2479">
        <v>0</v>
      </c>
      <c r="M2479" t="s">
        <v>2543</v>
      </c>
      <c r="N2479" t="s">
        <v>2643</v>
      </c>
    </row>
    <row r="2480" spans="1:14" hidden="1" x14ac:dyDescent="0.25">
      <c r="A2480" t="s">
        <v>432</v>
      </c>
      <c r="B2480" s="238">
        <v>1160204</v>
      </c>
      <c r="C2480" s="233">
        <v>1160204</v>
      </c>
      <c r="D2480">
        <v>116020</v>
      </c>
      <c r="E2480">
        <v>1200</v>
      </c>
      <c r="G2480">
        <v>1</v>
      </c>
      <c r="H2480" s="238">
        <v>4</v>
      </c>
      <c r="I2480" t="s">
        <v>192</v>
      </c>
      <c r="J2480" t="s">
        <v>432</v>
      </c>
      <c r="K2480">
        <v>0</v>
      </c>
      <c r="L2480">
        <v>0</v>
      </c>
      <c r="M2480" t="s">
        <v>2543</v>
      </c>
      <c r="N2480" t="s">
        <v>2643</v>
      </c>
    </row>
    <row r="2481" spans="1:14" hidden="1" x14ac:dyDescent="0.25">
      <c r="A2481" t="s">
        <v>432</v>
      </c>
      <c r="B2481" s="238">
        <v>1160205</v>
      </c>
      <c r="C2481" s="233">
        <v>1160205</v>
      </c>
      <c r="D2481">
        <v>116020</v>
      </c>
      <c r="E2481">
        <v>1365</v>
      </c>
      <c r="G2481">
        <v>1</v>
      </c>
      <c r="H2481" s="238">
        <v>5</v>
      </c>
      <c r="I2481" t="s">
        <v>192</v>
      </c>
      <c r="J2481" t="s">
        <v>432</v>
      </c>
      <c r="K2481">
        <v>0</v>
      </c>
      <c r="L2481">
        <v>0</v>
      </c>
      <c r="M2481" t="s">
        <v>2543</v>
      </c>
      <c r="N2481" t="s">
        <v>2643</v>
      </c>
    </row>
    <row r="2482" spans="1:14" hidden="1" x14ac:dyDescent="0.25">
      <c r="A2482" t="s">
        <v>432</v>
      </c>
      <c r="B2482" s="238">
        <v>1160211</v>
      </c>
      <c r="C2482" s="233">
        <v>1160211</v>
      </c>
      <c r="D2482">
        <v>116021</v>
      </c>
      <c r="F2482" t="s">
        <v>397</v>
      </c>
      <c r="G2482">
        <v>0</v>
      </c>
      <c r="H2482" s="238">
        <v>1</v>
      </c>
      <c r="I2482" t="s">
        <v>939</v>
      </c>
      <c r="J2482" t="s">
        <v>432</v>
      </c>
      <c r="K2482">
        <v>0</v>
      </c>
      <c r="L2482">
        <v>0</v>
      </c>
      <c r="M2482" t="s">
        <v>2543</v>
      </c>
      <c r="N2482" t="s">
        <v>2643</v>
      </c>
    </row>
    <row r="2483" spans="1:14" hidden="1" x14ac:dyDescent="0.25">
      <c r="A2483" t="s">
        <v>432</v>
      </c>
      <c r="B2483" s="238">
        <v>1160212</v>
      </c>
      <c r="C2483" s="233">
        <v>1160212</v>
      </c>
      <c r="D2483">
        <v>116021</v>
      </c>
      <c r="F2483" t="s">
        <v>397</v>
      </c>
      <c r="G2483">
        <v>0</v>
      </c>
      <c r="H2483" s="238">
        <v>2</v>
      </c>
      <c r="I2483" t="s">
        <v>939</v>
      </c>
      <c r="J2483" t="s">
        <v>432</v>
      </c>
      <c r="K2483">
        <v>0</v>
      </c>
      <c r="L2483">
        <v>0</v>
      </c>
      <c r="M2483" t="s">
        <v>2543</v>
      </c>
      <c r="N2483" t="s">
        <v>2643</v>
      </c>
    </row>
    <row r="2484" spans="1:14" hidden="1" x14ac:dyDescent="0.25">
      <c r="A2484" t="s">
        <v>432</v>
      </c>
      <c r="B2484" s="238">
        <v>1160213</v>
      </c>
      <c r="C2484" s="233">
        <v>1160213</v>
      </c>
      <c r="D2484">
        <v>116021</v>
      </c>
      <c r="F2484" t="s">
        <v>397</v>
      </c>
      <c r="G2484">
        <v>0</v>
      </c>
      <c r="H2484" s="238">
        <v>3</v>
      </c>
      <c r="I2484" t="s">
        <v>939</v>
      </c>
      <c r="J2484" t="s">
        <v>432</v>
      </c>
      <c r="K2484">
        <v>0</v>
      </c>
      <c r="L2484">
        <v>0</v>
      </c>
      <c r="M2484" t="s">
        <v>2543</v>
      </c>
      <c r="N2484" t="s">
        <v>2643</v>
      </c>
    </row>
    <row r="2485" spans="1:14" hidden="1" x14ac:dyDescent="0.25">
      <c r="A2485" t="s">
        <v>432</v>
      </c>
      <c r="B2485" s="238">
        <v>1160214</v>
      </c>
      <c r="C2485" s="233">
        <v>1160214</v>
      </c>
      <c r="D2485">
        <v>116021</v>
      </c>
      <c r="F2485" t="s">
        <v>397</v>
      </c>
      <c r="G2485">
        <v>0</v>
      </c>
      <c r="H2485" s="238">
        <v>4</v>
      </c>
      <c r="I2485" t="s">
        <v>939</v>
      </c>
      <c r="J2485" t="s">
        <v>432</v>
      </c>
      <c r="K2485">
        <v>0</v>
      </c>
      <c r="L2485">
        <v>0</v>
      </c>
      <c r="M2485" t="s">
        <v>2543</v>
      </c>
      <c r="N2485" t="s">
        <v>2643</v>
      </c>
    </row>
    <row r="2486" spans="1:14" hidden="1" x14ac:dyDescent="0.25">
      <c r="A2486" t="s">
        <v>432</v>
      </c>
      <c r="B2486" s="238">
        <v>1160215</v>
      </c>
      <c r="C2486" s="233">
        <v>1160215</v>
      </c>
      <c r="D2486">
        <v>116021</v>
      </c>
      <c r="F2486" t="s">
        <v>397</v>
      </c>
      <c r="G2486">
        <v>0</v>
      </c>
      <c r="H2486" s="238">
        <v>5</v>
      </c>
      <c r="I2486" t="s">
        <v>939</v>
      </c>
      <c r="J2486" t="s">
        <v>432</v>
      </c>
      <c r="K2486">
        <v>0</v>
      </c>
      <c r="L2486">
        <v>0</v>
      </c>
      <c r="M2486" t="s">
        <v>2543</v>
      </c>
      <c r="N2486" t="s">
        <v>2643</v>
      </c>
    </row>
    <row r="2487" spans="1:14" hidden="1" x14ac:dyDescent="0.25">
      <c r="A2487" t="s">
        <v>432</v>
      </c>
      <c r="B2487" s="238">
        <v>1164211</v>
      </c>
      <c r="C2487" s="233">
        <v>1164211</v>
      </c>
      <c r="D2487">
        <v>116421</v>
      </c>
      <c r="E2487">
        <v>1465</v>
      </c>
      <c r="G2487">
        <v>1</v>
      </c>
      <c r="H2487" s="238">
        <v>1</v>
      </c>
      <c r="I2487" t="s">
        <v>1634</v>
      </c>
      <c r="J2487" t="s">
        <v>432</v>
      </c>
      <c r="K2487">
        <v>0</v>
      </c>
      <c r="L2487">
        <v>0</v>
      </c>
      <c r="M2487" t="s">
        <v>2543</v>
      </c>
      <c r="N2487" t="s">
        <v>2643</v>
      </c>
    </row>
    <row r="2488" spans="1:14" hidden="1" x14ac:dyDescent="0.25">
      <c r="A2488" t="s">
        <v>432</v>
      </c>
      <c r="B2488" s="238">
        <v>1164212</v>
      </c>
      <c r="C2488" s="233">
        <v>1164212</v>
      </c>
      <c r="D2488">
        <v>116421</v>
      </c>
      <c r="E2488">
        <v>1545</v>
      </c>
      <c r="G2488">
        <v>1</v>
      </c>
      <c r="H2488" s="238">
        <v>2</v>
      </c>
      <c r="I2488" t="s">
        <v>1634</v>
      </c>
      <c r="J2488" t="s">
        <v>432</v>
      </c>
      <c r="K2488">
        <v>0</v>
      </c>
      <c r="L2488">
        <v>0</v>
      </c>
      <c r="M2488" t="s">
        <v>2543</v>
      </c>
      <c r="N2488" t="s">
        <v>2643</v>
      </c>
    </row>
    <row r="2489" spans="1:14" hidden="1" x14ac:dyDescent="0.25">
      <c r="A2489" t="s">
        <v>432</v>
      </c>
      <c r="B2489" s="238">
        <v>1164213</v>
      </c>
      <c r="C2489" s="233">
        <v>1164213</v>
      </c>
      <c r="D2489">
        <v>116421</v>
      </c>
      <c r="E2489">
        <v>1670</v>
      </c>
      <c r="G2489">
        <v>1</v>
      </c>
      <c r="H2489" s="238">
        <v>3</v>
      </c>
      <c r="I2489" t="s">
        <v>1634</v>
      </c>
      <c r="J2489" t="s">
        <v>432</v>
      </c>
      <c r="K2489">
        <v>0</v>
      </c>
      <c r="L2489">
        <v>0</v>
      </c>
      <c r="M2489" t="s">
        <v>2543</v>
      </c>
      <c r="N2489" t="s">
        <v>2643</v>
      </c>
    </row>
    <row r="2490" spans="1:14" hidden="1" x14ac:dyDescent="0.25">
      <c r="A2490" t="s">
        <v>432</v>
      </c>
      <c r="B2490" s="238">
        <v>1164214</v>
      </c>
      <c r="C2490" s="233">
        <v>1164214</v>
      </c>
      <c r="D2490">
        <v>116421</v>
      </c>
      <c r="E2490">
        <v>1625</v>
      </c>
      <c r="G2490">
        <v>1</v>
      </c>
      <c r="H2490" s="238">
        <v>4</v>
      </c>
      <c r="I2490" t="s">
        <v>1634</v>
      </c>
      <c r="J2490" t="s">
        <v>432</v>
      </c>
      <c r="K2490">
        <v>0</v>
      </c>
      <c r="L2490">
        <v>0</v>
      </c>
      <c r="M2490" t="s">
        <v>2543</v>
      </c>
      <c r="N2490" t="s">
        <v>2643</v>
      </c>
    </row>
    <row r="2491" spans="1:14" hidden="1" x14ac:dyDescent="0.25">
      <c r="A2491" t="s">
        <v>432</v>
      </c>
      <c r="B2491" s="238">
        <v>1164215</v>
      </c>
      <c r="C2491" s="233">
        <v>1164215</v>
      </c>
      <c r="D2491">
        <v>116421</v>
      </c>
      <c r="E2491">
        <v>1745</v>
      </c>
      <c r="G2491">
        <v>1</v>
      </c>
      <c r="H2491" s="238">
        <v>5</v>
      </c>
      <c r="I2491" t="s">
        <v>1634</v>
      </c>
      <c r="J2491" t="s">
        <v>432</v>
      </c>
      <c r="K2491">
        <v>0</v>
      </c>
      <c r="L2491">
        <v>0</v>
      </c>
      <c r="M2491" t="s">
        <v>2543</v>
      </c>
      <c r="N2491" t="s">
        <v>2643</v>
      </c>
    </row>
    <row r="2492" spans="1:14" hidden="1" x14ac:dyDescent="0.25">
      <c r="A2492" t="s">
        <v>432</v>
      </c>
      <c r="B2492" s="238">
        <v>1164225</v>
      </c>
      <c r="C2492" s="233">
        <v>1164225</v>
      </c>
      <c r="D2492">
        <v>116422</v>
      </c>
      <c r="F2492" t="s">
        <v>397</v>
      </c>
      <c r="G2492">
        <v>0</v>
      </c>
      <c r="H2492" s="238">
        <v>5</v>
      </c>
      <c r="I2492" t="s">
        <v>1714</v>
      </c>
      <c r="J2492" t="s">
        <v>432</v>
      </c>
      <c r="K2492">
        <v>0</v>
      </c>
      <c r="L2492">
        <v>0</v>
      </c>
      <c r="M2492" t="s">
        <v>2543</v>
      </c>
      <c r="N2492" t="s">
        <v>2643</v>
      </c>
    </row>
    <row r="2493" spans="1:14" hidden="1" x14ac:dyDescent="0.25">
      <c r="A2493" t="s">
        <v>432</v>
      </c>
      <c r="B2493" s="238">
        <v>1164221</v>
      </c>
      <c r="C2493" s="233">
        <v>1164221</v>
      </c>
      <c r="D2493">
        <v>116422</v>
      </c>
      <c r="F2493" t="s">
        <v>397</v>
      </c>
      <c r="G2493">
        <v>0</v>
      </c>
      <c r="H2493" s="238">
        <v>1</v>
      </c>
      <c r="I2493" t="s">
        <v>1714</v>
      </c>
      <c r="J2493" t="s">
        <v>432</v>
      </c>
      <c r="K2493">
        <v>0</v>
      </c>
      <c r="L2493">
        <v>0</v>
      </c>
      <c r="M2493" t="s">
        <v>2543</v>
      </c>
      <c r="N2493" t="s">
        <v>2643</v>
      </c>
    </row>
    <row r="2494" spans="1:14" hidden="1" x14ac:dyDescent="0.25">
      <c r="A2494" t="s">
        <v>432</v>
      </c>
      <c r="B2494" s="238">
        <v>1164222</v>
      </c>
      <c r="C2494" s="233">
        <v>1164222</v>
      </c>
      <c r="D2494">
        <v>116422</v>
      </c>
      <c r="F2494" t="s">
        <v>397</v>
      </c>
      <c r="G2494">
        <v>0</v>
      </c>
      <c r="H2494" s="238">
        <v>2</v>
      </c>
      <c r="I2494" t="s">
        <v>1714</v>
      </c>
      <c r="J2494" t="s">
        <v>432</v>
      </c>
      <c r="K2494">
        <v>0</v>
      </c>
      <c r="L2494">
        <v>0</v>
      </c>
      <c r="M2494" t="s">
        <v>2543</v>
      </c>
      <c r="N2494" t="s">
        <v>2643</v>
      </c>
    </row>
    <row r="2495" spans="1:14" hidden="1" x14ac:dyDescent="0.25">
      <c r="A2495" t="s">
        <v>432</v>
      </c>
      <c r="B2495" s="238">
        <v>1164223</v>
      </c>
      <c r="C2495" s="233">
        <v>1164223</v>
      </c>
      <c r="D2495">
        <v>116422</v>
      </c>
      <c r="F2495" t="s">
        <v>397</v>
      </c>
      <c r="G2495">
        <v>0</v>
      </c>
      <c r="H2495" s="238">
        <v>3</v>
      </c>
      <c r="I2495" t="s">
        <v>1714</v>
      </c>
      <c r="J2495" t="s">
        <v>432</v>
      </c>
      <c r="K2495">
        <v>0</v>
      </c>
      <c r="L2495">
        <v>0</v>
      </c>
      <c r="M2495" t="s">
        <v>2543</v>
      </c>
      <c r="N2495" t="s">
        <v>2643</v>
      </c>
    </row>
    <row r="2496" spans="1:14" hidden="1" x14ac:dyDescent="0.25">
      <c r="A2496" t="s">
        <v>432</v>
      </c>
      <c r="B2496" s="238">
        <v>1164224</v>
      </c>
      <c r="C2496" s="233">
        <v>1164224</v>
      </c>
      <c r="D2496">
        <v>116422</v>
      </c>
      <c r="F2496" t="s">
        <v>397</v>
      </c>
      <c r="G2496">
        <v>0</v>
      </c>
      <c r="H2496" s="238">
        <v>4</v>
      </c>
      <c r="I2496" t="s">
        <v>1714</v>
      </c>
      <c r="J2496" t="s">
        <v>432</v>
      </c>
      <c r="K2496">
        <v>0</v>
      </c>
      <c r="L2496">
        <v>0</v>
      </c>
      <c r="M2496" t="s">
        <v>2543</v>
      </c>
      <c r="N2496" t="s">
        <v>2643</v>
      </c>
    </row>
    <row r="2497" spans="1:14" hidden="1" x14ac:dyDescent="0.25">
      <c r="A2497" t="s">
        <v>432</v>
      </c>
      <c r="B2497" s="238">
        <v>1164171</v>
      </c>
      <c r="C2497" s="233">
        <v>1164171</v>
      </c>
      <c r="D2497">
        <v>116417</v>
      </c>
      <c r="E2497">
        <v>970</v>
      </c>
      <c r="G2497">
        <v>1</v>
      </c>
      <c r="H2497" s="238">
        <v>1</v>
      </c>
      <c r="I2497" t="s">
        <v>2403</v>
      </c>
      <c r="J2497" t="s">
        <v>432</v>
      </c>
      <c r="K2497">
        <v>0</v>
      </c>
      <c r="L2497">
        <v>0</v>
      </c>
      <c r="M2497" t="s">
        <v>2543</v>
      </c>
      <c r="N2497" t="s">
        <v>2643</v>
      </c>
    </row>
    <row r="2498" spans="1:14" hidden="1" x14ac:dyDescent="0.25">
      <c r="A2498" t="s">
        <v>432</v>
      </c>
      <c r="B2498" s="238">
        <v>1164172</v>
      </c>
      <c r="C2498" s="233">
        <v>1164172</v>
      </c>
      <c r="D2498">
        <v>116417</v>
      </c>
      <c r="E2498">
        <v>1035</v>
      </c>
      <c r="G2498">
        <v>1</v>
      </c>
      <c r="H2498" s="238">
        <v>2</v>
      </c>
      <c r="I2498" t="s">
        <v>2403</v>
      </c>
      <c r="J2498" t="s">
        <v>432</v>
      </c>
      <c r="K2498">
        <v>0</v>
      </c>
      <c r="L2498">
        <v>0</v>
      </c>
      <c r="M2498" t="s">
        <v>2543</v>
      </c>
      <c r="N2498" t="s">
        <v>2643</v>
      </c>
    </row>
    <row r="2499" spans="1:14" hidden="1" x14ac:dyDescent="0.25">
      <c r="A2499" t="s">
        <v>432</v>
      </c>
      <c r="B2499" s="238">
        <v>1164173</v>
      </c>
      <c r="C2499" s="233">
        <v>1164173</v>
      </c>
      <c r="D2499">
        <v>116417</v>
      </c>
      <c r="E2499">
        <v>1160</v>
      </c>
      <c r="G2499">
        <v>1</v>
      </c>
      <c r="H2499" s="238">
        <v>3</v>
      </c>
      <c r="I2499" t="s">
        <v>2403</v>
      </c>
      <c r="J2499" t="s">
        <v>432</v>
      </c>
      <c r="K2499">
        <v>0</v>
      </c>
      <c r="L2499">
        <v>0</v>
      </c>
      <c r="M2499" t="s">
        <v>2543</v>
      </c>
      <c r="N2499" t="s">
        <v>2643</v>
      </c>
    </row>
    <row r="2500" spans="1:14" hidden="1" x14ac:dyDescent="0.25">
      <c r="A2500" t="s">
        <v>432</v>
      </c>
      <c r="B2500" s="238">
        <v>1164174</v>
      </c>
      <c r="C2500" s="233">
        <v>1164174</v>
      </c>
      <c r="D2500">
        <v>116417</v>
      </c>
      <c r="E2500">
        <v>1090</v>
      </c>
      <c r="G2500">
        <v>1</v>
      </c>
      <c r="H2500" s="238">
        <v>4</v>
      </c>
      <c r="I2500" t="s">
        <v>2403</v>
      </c>
      <c r="J2500" t="s">
        <v>432</v>
      </c>
      <c r="K2500">
        <v>0</v>
      </c>
      <c r="L2500">
        <v>0</v>
      </c>
      <c r="M2500" t="s">
        <v>2543</v>
      </c>
      <c r="N2500" t="s">
        <v>2643</v>
      </c>
    </row>
    <row r="2501" spans="1:14" hidden="1" x14ac:dyDescent="0.25">
      <c r="A2501" t="s">
        <v>432</v>
      </c>
      <c r="B2501" s="238">
        <v>1164175</v>
      </c>
      <c r="C2501" s="233">
        <v>1164175</v>
      </c>
      <c r="D2501">
        <v>116417</v>
      </c>
      <c r="E2501">
        <v>1220</v>
      </c>
      <c r="G2501">
        <v>1</v>
      </c>
      <c r="H2501" s="238">
        <v>5</v>
      </c>
      <c r="I2501" t="s">
        <v>2403</v>
      </c>
      <c r="J2501" t="s">
        <v>432</v>
      </c>
      <c r="K2501">
        <v>0</v>
      </c>
      <c r="L2501">
        <v>0</v>
      </c>
      <c r="M2501" t="s">
        <v>2543</v>
      </c>
      <c r="N2501" t="s">
        <v>2643</v>
      </c>
    </row>
    <row r="2502" spans="1:14" hidden="1" x14ac:dyDescent="0.25">
      <c r="A2502" t="s">
        <v>432</v>
      </c>
      <c r="B2502" s="238">
        <v>1164181</v>
      </c>
      <c r="C2502" s="233">
        <v>1164181</v>
      </c>
      <c r="D2502">
        <v>116418</v>
      </c>
      <c r="F2502" t="s">
        <v>397</v>
      </c>
      <c r="G2502">
        <v>0</v>
      </c>
      <c r="H2502" s="238">
        <v>1</v>
      </c>
      <c r="I2502" t="s">
        <v>2662</v>
      </c>
      <c r="J2502" t="s">
        <v>432</v>
      </c>
      <c r="K2502">
        <v>0</v>
      </c>
      <c r="L2502">
        <v>0</v>
      </c>
      <c r="M2502" t="s">
        <v>2543</v>
      </c>
      <c r="N2502" t="s">
        <v>2643</v>
      </c>
    </row>
    <row r="2503" spans="1:14" hidden="1" x14ac:dyDescent="0.25">
      <c r="A2503" t="s">
        <v>432</v>
      </c>
      <c r="B2503" s="238">
        <v>1164182</v>
      </c>
      <c r="C2503" s="233">
        <v>1164182</v>
      </c>
      <c r="D2503">
        <v>116418</v>
      </c>
      <c r="F2503" t="s">
        <v>397</v>
      </c>
      <c r="G2503">
        <v>0</v>
      </c>
      <c r="H2503" s="238">
        <v>2</v>
      </c>
      <c r="I2503" t="s">
        <v>2662</v>
      </c>
      <c r="J2503" t="s">
        <v>432</v>
      </c>
      <c r="K2503">
        <v>0</v>
      </c>
      <c r="L2503">
        <v>0</v>
      </c>
      <c r="M2503" t="s">
        <v>2543</v>
      </c>
      <c r="N2503" t="s">
        <v>2643</v>
      </c>
    </row>
    <row r="2504" spans="1:14" hidden="1" x14ac:dyDescent="0.25">
      <c r="A2504" t="s">
        <v>432</v>
      </c>
      <c r="B2504" s="238">
        <v>1164183</v>
      </c>
      <c r="C2504" s="233">
        <v>1164183</v>
      </c>
      <c r="D2504">
        <v>116418</v>
      </c>
      <c r="F2504" t="s">
        <v>397</v>
      </c>
      <c r="G2504">
        <v>0</v>
      </c>
      <c r="H2504" s="238">
        <v>3</v>
      </c>
      <c r="I2504" t="s">
        <v>2662</v>
      </c>
      <c r="J2504" t="s">
        <v>432</v>
      </c>
      <c r="K2504">
        <v>0</v>
      </c>
      <c r="L2504">
        <v>0</v>
      </c>
      <c r="M2504" t="s">
        <v>2543</v>
      </c>
      <c r="N2504" t="s">
        <v>2643</v>
      </c>
    </row>
    <row r="2505" spans="1:14" hidden="1" x14ac:dyDescent="0.25">
      <c r="A2505" t="s">
        <v>432</v>
      </c>
      <c r="B2505" s="238">
        <v>1164184</v>
      </c>
      <c r="C2505" s="233">
        <v>1164184</v>
      </c>
      <c r="D2505">
        <v>116418</v>
      </c>
      <c r="F2505" t="s">
        <v>397</v>
      </c>
      <c r="G2505">
        <v>0</v>
      </c>
      <c r="H2505" s="238">
        <v>4</v>
      </c>
      <c r="I2505" t="s">
        <v>2662</v>
      </c>
      <c r="J2505" t="s">
        <v>432</v>
      </c>
      <c r="K2505">
        <v>0</v>
      </c>
      <c r="L2505">
        <v>0</v>
      </c>
      <c r="M2505" t="s">
        <v>2543</v>
      </c>
      <c r="N2505" t="s">
        <v>2643</v>
      </c>
    </row>
    <row r="2506" spans="1:14" hidden="1" x14ac:dyDescent="0.25">
      <c r="A2506" t="s">
        <v>432</v>
      </c>
      <c r="B2506" s="238">
        <v>1164185</v>
      </c>
      <c r="C2506" s="233">
        <v>1164185</v>
      </c>
      <c r="D2506">
        <v>116418</v>
      </c>
      <c r="F2506" t="s">
        <v>397</v>
      </c>
      <c r="G2506">
        <v>0</v>
      </c>
      <c r="H2506" s="238">
        <v>5</v>
      </c>
      <c r="I2506" t="s">
        <v>2662</v>
      </c>
      <c r="J2506" t="s">
        <v>432</v>
      </c>
      <c r="K2506">
        <v>0</v>
      </c>
      <c r="L2506">
        <v>0</v>
      </c>
      <c r="M2506" t="s">
        <v>2543</v>
      </c>
      <c r="N2506" t="s">
        <v>2643</v>
      </c>
    </row>
    <row r="2507" spans="1:14" hidden="1" x14ac:dyDescent="0.25">
      <c r="A2507" t="s">
        <v>432</v>
      </c>
      <c r="B2507" s="238">
        <v>1164331</v>
      </c>
      <c r="C2507" s="233">
        <v>1164331</v>
      </c>
      <c r="D2507">
        <v>116433</v>
      </c>
      <c r="E2507">
        <v>970</v>
      </c>
      <c r="G2507">
        <v>1</v>
      </c>
      <c r="H2507" s="238">
        <v>1</v>
      </c>
      <c r="I2507" t="s">
        <v>2831</v>
      </c>
      <c r="J2507" t="s">
        <v>432</v>
      </c>
      <c r="K2507">
        <v>0</v>
      </c>
      <c r="L2507">
        <v>0</v>
      </c>
      <c r="M2507" t="s">
        <v>2543</v>
      </c>
      <c r="N2507" t="s">
        <v>2643</v>
      </c>
    </row>
    <row r="2508" spans="1:14" hidden="1" x14ac:dyDescent="0.25">
      <c r="A2508" t="s">
        <v>432</v>
      </c>
      <c r="B2508" s="238">
        <v>1164332</v>
      </c>
      <c r="C2508" s="233">
        <v>1164332</v>
      </c>
      <c r="D2508">
        <v>116433</v>
      </c>
      <c r="E2508">
        <v>1065</v>
      </c>
      <c r="G2508">
        <v>1</v>
      </c>
      <c r="H2508" s="238">
        <v>2</v>
      </c>
      <c r="I2508" t="s">
        <v>2831</v>
      </c>
      <c r="J2508" t="s">
        <v>432</v>
      </c>
      <c r="K2508">
        <v>0</v>
      </c>
      <c r="L2508">
        <v>0</v>
      </c>
      <c r="M2508" t="s">
        <v>2543</v>
      </c>
      <c r="N2508" t="s">
        <v>2643</v>
      </c>
    </row>
    <row r="2509" spans="1:14" hidden="1" x14ac:dyDescent="0.25">
      <c r="A2509" t="s">
        <v>432</v>
      </c>
      <c r="B2509" s="238">
        <v>1164333</v>
      </c>
      <c r="C2509" s="233">
        <v>1164333</v>
      </c>
      <c r="D2509">
        <v>116433</v>
      </c>
      <c r="E2509">
        <v>1155</v>
      </c>
      <c r="G2509">
        <v>1</v>
      </c>
      <c r="H2509" s="238">
        <v>3</v>
      </c>
      <c r="I2509" t="s">
        <v>2831</v>
      </c>
      <c r="J2509" t="s">
        <v>432</v>
      </c>
      <c r="K2509">
        <v>0</v>
      </c>
      <c r="L2509">
        <v>0</v>
      </c>
      <c r="M2509" t="s">
        <v>2543</v>
      </c>
      <c r="N2509" t="s">
        <v>2643</v>
      </c>
    </row>
    <row r="2510" spans="1:14" hidden="1" x14ac:dyDescent="0.25">
      <c r="A2510" t="s">
        <v>432</v>
      </c>
      <c r="B2510" s="238">
        <v>1164334</v>
      </c>
      <c r="C2510" s="233">
        <v>1164334</v>
      </c>
      <c r="D2510">
        <v>116433</v>
      </c>
      <c r="E2510">
        <v>1120</v>
      </c>
      <c r="G2510">
        <v>1</v>
      </c>
      <c r="H2510" s="238">
        <v>4</v>
      </c>
      <c r="I2510" t="s">
        <v>2831</v>
      </c>
      <c r="J2510" t="s">
        <v>432</v>
      </c>
      <c r="K2510">
        <v>0</v>
      </c>
      <c r="L2510">
        <v>0</v>
      </c>
      <c r="M2510" t="s">
        <v>2543</v>
      </c>
      <c r="N2510" t="s">
        <v>2643</v>
      </c>
    </row>
    <row r="2511" spans="1:14" hidden="1" x14ac:dyDescent="0.25">
      <c r="A2511" t="s">
        <v>432</v>
      </c>
      <c r="B2511" s="238">
        <v>1164335</v>
      </c>
      <c r="C2511" s="233">
        <v>1164335</v>
      </c>
      <c r="D2511">
        <v>116433</v>
      </c>
      <c r="E2511">
        <v>1215</v>
      </c>
      <c r="G2511">
        <v>1</v>
      </c>
      <c r="H2511" s="238">
        <v>5</v>
      </c>
      <c r="I2511" t="s">
        <v>2831</v>
      </c>
      <c r="J2511" t="s">
        <v>432</v>
      </c>
      <c r="K2511">
        <v>0</v>
      </c>
      <c r="L2511">
        <v>0</v>
      </c>
      <c r="M2511" t="s">
        <v>2543</v>
      </c>
      <c r="N2511" t="s">
        <v>2643</v>
      </c>
    </row>
    <row r="2512" spans="1:14" hidden="1" x14ac:dyDescent="0.25">
      <c r="A2512" t="s">
        <v>432</v>
      </c>
      <c r="B2512" s="238">
        <v>1164341</v>
      </c>
      <c r="C2512" s="233">
        <v>1164341</v>
      </c>
      <c r="D2512">
        <v>116434</v>
      </c>
      <c r="F2512" t="s">
        <v>397</v>
      </c>
      <c r="G2512">
        <v>0</v>
      </c>
      <c r="H2512" s="238">
        <v>1</v>
      </c>
      <c r="I2512" t="s">
        <v>3070</v>
      </c>
      <c r="J2512" t="s">
        <v>432</v>
      </c>
      <c r="K2512">
        <v>0</v>
      </c>
      <c r="L2512">
        <v>0</v>
      </c>
      <c r="M2512" t="s">
        <v>2543</v>
      </c>
      <c r="N2512" t="s">
        <v>2643</v>
      </c>
    </row>
    <row r="2513" spans="1:14" hidden="1" x14ac:dyDescent="0.25">
      <c r="A2513" t="s">
        <v>432</v>
      </c>
      <c r="B2513" s="238">
        <v>1164342</v>
      </c>
      <c r="C2513" s="233">
        <v>1164342</v>
      </c>
      <c r="D2513">
        <v>116434</v>
      </c>
      <c r="F2513" t="s">
        <v>397</v>
      </c>
      <c r="G2513">
        <v>0</v>
      </c>
      <c r="H2513" s="238">
        <v>2</v>
      </c>
      <c r="I2513" t="s">
        <v>3070</v>
      </c>
      <c r="J2513" t="s">
        <v>432</v>
      </c>
      <c r="K2513">
        <v>0</v>
      </c>
      <c r="L2513">
        <v>0</v>
      </c>
      <c r="M2513" t="s">
        <v>2543</v>
      </c>
      <c r="N2513" t="s">
        <v>2643</v>
      </c>
    </row>
    <row r="2514" spans="1:14" hidden="1" x14ac:dyDescent="0.25">
      <c r="A2514" t="s">
        <v>432</v>
      </c>
      <c r="B2514" s="238">
        <v>1164343</v>
      </c>
      <c r="C2514" s="233">
        <v>1164343</v>
      </c>
      <c r="D2514">
        <v>116434</v>
      </c>
      <c r="F2514" t="s">
        <v>397</v>
      </c>
      <c r="G2514">
        <v>0</v>
      </c>
      <c r="H2514" s="238">
        <v>3</v>
      </c>
      <c r="I2514" t="s">
        <v>3070</v>
      </c>
      <c r="J2514" t="s">
        <v>432</v>
      </c>
      <c r="K2514">
        <v>0</v>
      </c>
      <c r="L2514">
        <v>0</v>
      </c>
      <c r="M2514" t="s">
        <v>2543</v>
      </c>
      <c r="N2514" t="s">
        <v>2643</v>
      </c>
    </row>
    <row r="2515" spans="1:14" hidden="1" x14ac:dyDescent="0.25">
      <c r="A2515" t="s">
        <v>432</v>
      </c>
      <c r="B2515" s="238">
        <v>1164344</v>
      </c>
      <c r="C2515" s="233">
        <v>1164344</v>
      </c>
      <c r="D2515">
        <v>116434</v>
      </c>
      <c r="F2515" t="s">
        <v>397</v>
      </c>
      <c r="G2515">
        <v>0</v>
      </c>
      <c r="H2515" s="238">
        <v>4</v>
      </c>
      <c r="I2515" t="s">
        <v>3070</v>
      </c>
      <c r="J2515" t="s">
        <v>432</v>
      </c>
      <c r="K2515">
        <v>0</v>
      </c>
      <c r="L2515">
        <v>0</v>
      </c>
      <c r="M2515" t="s">
        <v>2543</v>
      </c>
      <c r="N2515" t="s">
        <v>2643</v>
      </c>
    </row>
    <row r="2516" spans="1:14" hidden="1" x14ac:dyDescent="0.25">
      <c r="A2516" t="s">
        <v>432</v>
      </c>
      <c r="B2516" s="238">
        <v>1164345</v>
      </c>
      <c r="C2516" s="233">
        <v>1164345</v>
      </c>
      <c r="D2516">
        <v>116434</v>
      </c>
      <c r="F2516" t="s">
        <v>397</v>
      </c>
      <c r="G2516">
        <v>0</v>
      </c>
      <c r="H2516" s="238">
        <v>5</v>
      </c>
      <c r="I2516" t="s">
        <v>3070</v>
      </c>
      <c r="J2516" t="s">
        <v>432</v>
      </c>
      <c r="K2516">
        <v>0</v>
      </c>
      <c r="L2516">
        <v>0</v>
      </c>
      <c r="M2516" t="s">
        <v>2543</v>
      </c>
      <c r="N2516" t="s">
        <v>2643</v>
      </c>
    </row>
    <row r="2517" spans="1:14" hidden="1" x14ac:dyDescent="0.25">
      <c r="A2517" t="s">
        <v>432</v>
      </c>
      <c r="B2517" s="238">
        <v>1164231</v>
      </c>
      <c r="C2517" s="233">
        <v>1164231</v>
      </c>
      <c r="D2517">
        <v>116423</v>
      </c>
      <c r="E2517">
        <v>1020</v>
      </c>
      <c r="G2517">
        <v>1</v>
      </c>
      <c r="H2517" s="238">
        <v>1</v>
      </c>
      <c r="I2517" t="s">
        <v>2196</v>
      </c>
      <c r="J2517" t="s">
        <v>432</v>
      </c>
      <c r="K2517">
        <v>0</v>
      </c>
      <c r="L2517">
        <v>0</v>
      </c>
      <c r="M2517" t="s">
        <v>2543</v>
      </c>
      <c r="N2517" t="s">
        <v>2643</v>
      </c>
    </row>
    <row r="2518" spans="1:14" hidden="1" x14ac:dyDescent="0.25">
      <c r="A2518" t="s">
        <v>432</v>
      </c>
      <c r="B2518" s="238">
        <v>1164232</v>
      </c>
      <c r="C2518" s="233">
        <v>1164232</v>
      </c>
      <c r="D2518">
        <v>116423</v>
      </c>
      <c r="E2518">
        <v>1100</v>
      </c>
      <c r="G2518">
        <v>1</v>
      </c>
      <c r="H2518" s="238">
        <v>2</v>
      </c>
      <c r="I2518" t="s">
        <v>2196</v>
      </c>
      <c r="J2518" t="s">
        <v>432</v>
      </c>
      <c r="K2518">
        <v>0</v>
      </c>
      <c r="L2518">
        <v>0</v>
      </c>
      <c r="M2518" t="s">
        <v>2543</v>
      </c>
      <c r="N2518" t="s">
        <v>2643</v>
      </c>
    </row>
    <row r="2519" spans="1:14" hidden="1" x14ac:dyDescent="0.25">
      <c r="A2519" t="s">
        <v>432</v>
      </c>
      <c r="B2519" s="238">
        <v>1164233</v>
      </c>
      <c r="C2519" s="233">
        <v>1164233</v>
      </c>
      <c r="D2519">
        <v>116423</v>
      </c>
      <c r="E2519">
        <v>1185</v>
      </c>
      <c r="G2519">
        <v>1</v>
      </c>
      <c r="H2519" s="238">
        <v>3</v>
      </c>
      <c r="I2519" t="s">
        <v>2196</v>
      </c>
      <c r="J2519" t="s">
        <v>432</v>
      </c>
      <c r="K2519">
        <v>0</v>
      </c>
      <c r="L2519">
        <v>0</v>
      </c>
      <c r="M2519" t="s">
        <v>2543</v>
      </c>
      <c r="N2519" t="s">
        <v>2643</v>
      </c>
    </row>
    <row r="2520" spans="1:14" hidden="1" x14ac:dyDescent="0.25">
      <c r="A2520" t="s">
        <v>432</v>
      </c>
      <c r="B2520" s="238">
        <v>1164234</v>
      </c>
      <c r="C2520" s="233">
        <v>1164234</v>
      </c>
      <c r="D2520">
        <v>116423</v>
      </c>
      <c r="E2520">
        <v>1155</v>
      </c>
      <c r="G2520">
        <v>1</v>
      </c>
      <c r="H2520" s="238">
        <v>4</v>
      </c>
      <c r="I2520" t="s">
        <v>2196</v>
      </c>
      <c r="J2520" t="s">
        <v>432</v>
      </c>
      <c r="K2520">
        <v>0</v>
      </c>
      <c r="L2520">
        <v>0</v>
      </c>
      <c r="M2520" t="s">
        <v>2543</v>
      </c>
      <c r="N2520" t="s">
        <v>2643</v>
      </c>
    </row>
    <row r="2521" spans="1:14" hidden="1" x14ac:dyDescent="0.25">
      <c r="A2521" t="s">
        <v>432</v>
      </c>
      <c r="B2521" s="238">
        <v>1164235</v>
      </c>
      <c r="C2521" s="233">
        <v>1164235</v>
      </c>
      <c r="D2521">
        <v>116423</v>
      </c>
      <c r="E2521">
        <v>1245</v>
      </c>
      <c r="G2521">
        <v>1</v>
      </c>
      <c r="H2521" s="238">
        <v>5</v>
      </c>
      <c r="I2521" t="s">
        <v>2196</v>
      </c>
      <c r="J2521" t="s">
        <v>432</v>
      </c>
      <c r="K2521">
        <v>0</v>
      </c>
      <c r="L2521">
        <v>0</v>
      </c>
      <c r="M2521" t="s">
        <v>2543</v>
      </c>
      <c r="N2521" t="s">
        <v>2643</v>
      </c>
    </row>
    <row r="2522" spans="1:14" hidden="1" x14ac:dyDescent="0.25">
      <c r="A2522" t="s">
        <v>432</v>
      </c>
      <c r="B2522" s="238">
        <v>1164241</v>
      </c>
      <c r="C2522" s="233">
        <v>1164241</v>
      </c>
      <c r="D2522">
        <v>116424</v>
      </c>
      <c r="F2522" t="s">
        <v>397</v>
      </c>
      <c r="G2522">
        <v>0</v>
      </c>
      <c r="H2522" s="238">
        <v>1</v>
      </c>
      <c r="I2522" t="s">
        <v>2663</v>
      </c>
      <c r="J2522" t="s">
        <v>432</v>
      </c>
      <c r="K2522">
        <v>0</v>
      </c>
      <c r="L2522">
        <v>0</v>
      </c>
      <c r="M2522" t="s">
        <v>2543</v>
      </c>
      <c r="N2522" t="s">
        <v>2643</v>
      </c>
    </row>
    <row r="2523" spans="1:14" hidden="1" x14ac:dyDescent="0.25">
      <c r="A2523" t="s">
        <v>432</v>
      </c>
      <c r="B2523" s="238">
        <v>1164242</v>
      </c>
      <c r="C2523" s="233">
        <v>1164242</v>
      </c>
      <c r="D2523">
        <v>116424</v>
      </c>
      <c r="F2523" t="s">
        <v>397</v>
      </c>
      <c r="G2523">
        <v>0</v>
      </c>
      <c r="H2523" s="238">
        <v>2</v>
      </c>
      <c r="I2523" t="s">
        <v>2663</v>
      </c>
      <c r="J2523" t="s">
        <v>432</v>
      </c>
      <c r="K2523">
        <v>0</v>
      </c>
      <c r="L2523">
        <v>0</v>
      </c>
      <c r="M2523" t="s">
        <v>2543</v>
      </c>
      <c r="N2523" t="s">
        <v>2643</v>
      </c>
    </row>
    <row r="2524" spans="1:14" hidden="1" x14ac:dyDescent="0.25">
      <c r="A2524" t="s">
        <v>432</v>
      </c>
      <c r="B2524" s="238">
        <v>1164243</v>
      </c>
      <c r="C2524" s="233">
        <v>1164243</v>
      </c>
      <c r="D2524">
        <v>116424</v>
      </c>
      <c r="F2524" t="s">
        <v>397</v>
      </c>
      <c r="G2524">
        <v>0</v>
      </c>
      <c r="H2524" s="238">
        <v>3</v>
      </c>
      <c r="I2524" t="s">
        <v>2663</v>
      </c>
      <c r="J2524" t="s">
        <v>432</v>
      </c>
      <c r="K2524">
        <v>0</v>
      </c>
      <c r="L2524">
        <v>0</v>
      </c>
      <c r="M2524" t="s">
        <v>2543</v>
      </c>
      <c r="N2524" t="s">
        <v>2643</v>
      </c>
    </row>
    <row r="2525" spans="1:14" hidden="1" x14ac:dyDescent="0.25">
      <c r="A2525" t="s">
        <v>432</v>
      </c>
      <c r="B2525" s="238">
        <v>1164244</v>
      </c>
      <c r="C2525" s="233">
        <v>1164244</v>
      </c>
      <c r="D2525">
        <v>116424</v>
      </c>
      <c r="F2525" t="s">
        <v>397</v>
      </c>
      <c r="G2525">
        <v>0</v>
      </c>
      <c r="H2525" s="238">
        <v>4</v>
      </c>
      <c r="I2525" t="s">
        <v>2663</v>
      </c>
      <c r="J2525" t="s">
        <v>432</v>
      </c>
      <c r="K2525">
        <v>0</v>
      </c>
      <c r="L2525">
        <v>0</v>
      </c>
      <c r="M2525" t="s">
        <v>2543</v>
      </c>
      <c r="N2525" t="s">
        <v>2643</v>
      </c>
    </row>
    <row r="2526" spans="1:14" hidden="1" x14ac:dyDescent="0.25">
      <c r="A2526" t="s">
        <v>432</v>
      </c>
      <c r="B2526" s="238">
        <v>1164245</v>
      </c>
      <c r="C2526" s="233">
        <v>1164245</v>
      </c>
      <c r="D2526">
        <v>116424</v>
      </c>
      <c r="F2526" t="s">
        <v>397</v>
      </c>
      <c r="G2526">
        <v>0</v>
      </c>
      <c r="H2526" s="238">
        <v>5</v>
      </c>
      <c r="I2526" t="s">
        <v>2663</v>
      </c>
      <c r="J2526" t="s">
        <v>432</v>
      </c>
      <c r="K2526">
        <v>0</v>
      </c>
      <c r="L2526">
        <v>0</v>
      </c>
      <c r="M2526" t="s">
        <v>2543</v>
      </c>
      <c r="N2526" t="s">
        <v>2643</v>
      </c>
    </row>
    <row r="2527" spans="1:14" hidden="1" x14ac:dyDescent="0.25">
      <c r="A2527" t="s">
        <v>432</v>
      </c>
      <c r="B2527" s="238">
        <v>1164195</v>
      </c>
      <c r="C2527" s="233">
        <v>1164195</v>
      </c>
      <c r="D2527">
        <v>116419</v>
      </c>
      <c r="E2527">
        <v>1645</v>
      </c>
      <c r="G2527">
        <v>1</v>
      </c>
      <c r="H2527" s="238">
        <v>5</v>
      </c>
      <c r="I2527" t="s">
        <v>1635</v>
      </c>
      <c r="J2527" t="s">
        <v>432</v>
      </c>
      <c r="K2527">
        <v>0</v>
      </c>
      <c r="L2527">
        <v>0</v>
      </c>
      <c r="M2527" t="s">
        <v>2543</v>
      </c>
      <c r="N2527" t="s">
        <v>2643</v>
      </c>
    </row>
    <row r="2528" spans="1:14" hidden="1" x14ac:dyDescent="0.25">
      <c r="A2528" t="s">
        <v>432</v>
      </c>
      <c r="B2528" s="238">
        <v>1164191</v>
      </c>
      <c r="C2528" s="233">
        <v>1164191</v>
      </c>
      <c r="D2528">
        <v>116419</v>
      </c>
      <c r="E2528">
        <v>1315</v>
      </c>
      <c r="G2528">
        <v>1</v>
      </c>
      <c r="H2528" s="238">
        <v>1</v>
      </c>
      <c r="I2528" t="s">
        <v>1635</v>
      </c>
      <c r="J2528" t="s">
        <v>432</v>
      </c>
      <c r="K2528">
        <v>0</v>
      </c>
      <c r="L2528">
        <v>0</v>
      </c>
      <c r="M2528" t="s">
        <v>2543</v>
      </c>
      <c r="N2528" t="s">
        <v>2643</v>
      </c>
    </row>
    <row r="2529" spans="1:14" hidden="1" x14ac:dyDescent="0.25">
      <c r="A2529" t="s">
        <v>432</v>
      </c>
      <c r="B2529" s="238">
        <v>1164192</v>
      </c>
      <c r="C2529" s="233">
        <v>1164192</v>
      </c>
      <c r="D2529">
        <v>116419</v>
      </c>
      <c r="E2529">
        <v>1425</v>
      </c>
      <c r="G2529">
        <v>1</v>
      </c>
      <c r="H2529" s="238">
        <v>2</v>
      </c>
      <c r="I2529" t="s">
        <v>1635</v>
      </c>
      <c r="J2529" t="s">
        <v>432</v>
      </c>
      <c r="K2529">
        <v>0</v>
      </c>
      <c r="L2529">
        <v>0</v>
      </c>
      <c r="M2529" t="s">
        <v>2543</v>
      </c>
      <c r="N2529" t="s">
        <v>2643</v>
      </c>
    </row>
    <row r="2530" spans="1:14" hidden="1" x14ac:dyDescent="0.25">
      <c r="A2530" t="s">
        <v>432</v>
      </c>
      <c r="B2530" s="238">
        <v>1164193</v>
      </c>
      <c r="C2530" s="233">
        <v>1164193</v>
      </c>
      <c r="D2530">
        <v>116419</v>
      </c>
      <c r="E2530">
        <v>1565</v>
      </c>
      <c r="G2530">
        <v>1</v>
      </c>
      <c r="H2530" s="238">
        <v>3</v>
      </c>
      <c r="I2530" t="s">
        <v>1635</v>
      </c>
      <c r="J2530" t="s">
        <v>432</v>
      </c>
      <c r="K2530">
        <v>0</v>
      </c>
      <c r="L2530">
        <v>0</v>
      </c>
      <c r="M2530" t="s">
        <v>2543</v>
      </c>
      <c r="N2530" t="s">
        <v>2643</v>
      </c>
    </row>
    <row r="2531" spans="1:14" hidden="1" x14ac:dyDescent="0.25">
      <c r="A2531" t="s">
        <v>432</v>
      </c>
      <c r="B2531" s="238">
        <v>1164194</v>
      </c>
      <c r="C2531" s="233">
        <v>1164194</v>
      </c>
      <c r="D2531">
        <v>116419</v>
      </c>
      <c r="E2531">
        <v>1500</v>
      </c>
      <c r="G2531">
        <v>1</v>
      </c>
      <c r="H2531" s="238">
        <v>4</v>
      </c>
      <c r="I2531" t="s">
        <v>1635</v>
      </c>
      <c r="J2531" t="s">
        <v>432</v>
      </c>
      <c r="K2531">
        <v>0</v>
      </c>
      <c r="L2531">
        <v>0</v>
      </c>
      <c r="M2531" t="s">
        <v>2543</v>
      </c>
      <c r="N2531" t="s">
        <v>2643</v>
      </c>
    </row>
    <row r="2532" spans="1:14" hidden="1" x14ac:dyDescent="0.25">
      <c r="A2532" t="s">
        <v>432</v>
      </c>
      <c r="B2532" s="238">
        <v>1164201</v>
      </c>
      <c r="C2532" s="233">
        <v>1164201</v>
      </c>
      <c r="D2532">
        <v>116420</v>
      </c>
      <c r="F2532" t="s">
        <v>397</v>
      </c>
      <c r="G2532">
        <v>0</v>
      </c>
      <c r="H2532" s="238">
        <v>1</v>
      </c>
      <c r="I2532" t="s">
        <v>1701</v>
      </c>
      <c r="J2532" t="s">
        <v>432</v>
      </c>
      <c r="K2532">
        <v>0</v>
      </c>
      <c r="L2532">
        <v>0</v>
      </c>
      <c r="M2532" t="s">
        <v>2543</v>
      </c>
      <c r="N2532" t="s">
        <v>2643</v>
      </c>
    </row>
    <row r="2533" spans="1:14" hidden="1" x14ac:dyDescent="0.25">
      <c r="A2533" t="s">
        <v>432</v>
      </c>
      <c r="B2533" s="238">
        <v>1164202</v>
      </c>
      <c r="C2533" s="233">
        <v>1164202</v>
      </c>
      <c r="D2533">
        <v>116420</v>
      </c>
      <c r="F2533" t="s">
        <v>397</v>
      </c>
      <c r="G2533">
        <v>0</v>
      </c>
      <c r="H2533" s="238">
        <v>2</v>
      </c>
      <c r="I2533" t="s">
        <v>1701</v>
      </c>
      <c r="J2533" t="s">
        <v>432</v>
      </c>
      <c r="K2533">
        <v>0</v>
      </c>
      <c r="L2533">
        <v>0</v>
      </c>
      <c r="M2533" t="s">
        <v>2543</v>
      </c>
      <c r="N2533" t="s">
        <v>2643</v>
      </c>
    </row>
    <row r="2534" spans="1:14" hidden="1" x14ac:dyDescent="0.25">
      <c r="A2534" t="s">
        <v>432</v>
      </c>
      <c r="B2534" s="238">
        <v>1164203</v>
      </c>
      <c r="C2534" s="233">
        <v>1164203</v>
      </c>
      <c r="D2534">
        <v>116420</v>
      </c>
      <c r="F2534" t="s">
        <v>397</v>
      </c>
      <c r="G2534">
        <v>0</v>
      </c>
      <c r="H2534" s="238">
        <v>3</v>
      </c>
      <c r="I2534" t="s">
        <v>1701</v>
      </c>
      <c r="J2534" t="s">
        <v>432</v>
      </c>
      <c r="K2534">
        <v>0</v>
      </c>
      <c r="L2534">
        <v>0</v>
      </c>
      <c r="M2534" t="s">
        <v>2543</v>
      </c>
      <c r="N2534" t="s">
        <v>2643</v>
      </c>
    </row>
    <row r="2535" spans="1:14" hidden="1" x14ac:dyDescent="0.25">
      <c r="A2535" t="s">
        <v>432</v>
      </c>
      <c r="B2535" s="238">
        <v>1164204</v>
      </c>
      <c r="C2535" s="233">
        <v>1164204</v>
      </c>
      <c r="D2535">
        <v>116420</v>
      </c>
      <c r="F2535" t="s">
        <v>397</v>
      </c>
      <c r="G2535">
        <v>0</v>
      </c>
      <c r="H2535" s="238">
        <v>4</v>
      </c>
      <c r="I2535" t="s">
        <v>1701</v>
      </c>
      <c r="J2535" t="s">
        <v>432</v>
      </c>
      <c r="K2535">
        <v>0</v>
      </c>
      <c r="L2535">
        <v>0</v>
      </c>
      <c r="M2535" t="s">
        <v>2543</v>
      </c>
      <c r="N2535" t="s">
        <v>2643</v>
      </c>
    </row>
    <row r="2536" spans="1:14" hidden="1" x14ac:dyDescent="0.25">
      <c r="A2536" t="s">
        <v>432</v>
      </c>
      <c r="B2536" s="238">
        <v>1164205</v>
      </c>
      <c r="C2536" s="233">
        <v>1164205</v>
      </c>
      <c r="D2536">
        <v>116420</v>
      </c>
      <c r="F2536" t="s">
        <v>397</v>
      </c>
      <c r="G2536">
        <v>0</v>
      </c>
      <c r="H2536" s="238">
        <v>5</v>
      </c>
      <c r="I2536" t="s">
        <v>1701</v>
      </c>
      <c r="J2536" t="s">
        <v>432</v>
      </c>
      <c r="K2536">
        <v>0</v>
      </c>
      <c r="L2536">
        <v>0</v>
      </c>
      <c r="M2536" t="s">
        <v>2543</v>
      </c>
      <c r="N2536" t="s">
        <v>2643</v>
      </c>
    </row>
    <row r="2537" spans="1:14" hidden="1" x14ac:dyDescent="0.25">
      <c r="A2537" t="s">
        <v>451</v>
      </c>
      <c r="B2537" s="238">
        <v>1111571</v>
      </c>
      <c r="C2537" s="233">
        <v>1111571</v>
      </c>
      <c r="D2537">
        <v>111157</v>
      </c>
      <c r="E2537">
        <v>1350</v>
      </c>
      <c r="G2537">
        <v>0</v>
      </c>
      <c r="H2537" s="238">
        <v>1</v>
      </c>
      <c r="I2537" t="s">
        <v>1606</v>
      </c>
      <c r="J2537" t="s">
        <v>451</v>
      </c>
      <c r="K2537">
        <v>0</v>
      </c>
      <c r="L2537">
        <v>0</v>
      </c>
      <c r="M2537" t="s">
        <v>1411</v>
      </c>
    </row>
    <row r="2538" spans="1:14" hidden="1" x14ac:dyDescent="0.25">
      <c r="A2538" t="s">
        <v>451</v>
      </c>
      <c r="B2538" s="238">
        <v>1111572</v>
      </c>
      <c r="C2538" s="233">
        <v>1111572</v>
      </c>
      <c r="D2538">
        <v>111157</v>
      </c>
      <c r="E2538">
        <v>1600</v>
      </c>
      <c r="G2538">
        <v>0</v>
      </c>
      <c r="H2538" s="238">
        <v>2</v>
      </c>
      <c r="I2538" t="s">
        <v>1606</v>
      </c>
      <c r="J2538" t="s">
        <v>451</v>
      </c>
      <c r="K2538">
        <v>0</v>
      </c>
      <c r="L2538">
        <v>0</v>
      </c>
      <c r="M2538" t="s">
        <v>1411</v>
      </c>
    </row>
    <row r="2539" spans="1:14" hidden="1" x14ac:dyDescent="0.25">
      <c r="A2539" t="s">
        <v>451</v>
      </c>
      <c r="B2539" s="238">
        <v>1111573</v>
      </c>
      <c r="C2539" s="233">
        <v>1111573</v>
      </c>
      <c r="D2539">
        <v>111157</v>
      </c>
      <c r="E2539">
        <v>1850</v>
      </c>
      <c r="G2539">
        <v>0</v>
      </c>
      <c r="H2539" s="238">
        <v>3</v>
      </c>
      <c r="I2539" t="s">
        <v>1606</v>
      </c>
      <c r="J2539" t="s">
        <v>451</v>
      </c>
      <c r="K2539">
        <v>0</v>
      </c>
      <c r="L2539">
        <v>0</v>
      </c>
      <c r="M2539" t="s">
        <v>1411</v>
      </c>
    </row>
    <row r="2540" spans="1:14" hidden="1" x14ac:dyDescent="0.25">
      <c r="A2540" t="s">
        <v>451</v>
      </c>
      <c r="B2540" s="238">
        <v>1111574</v>
      </c>
      <c r="C2540" s="233">
        <v>1111574</v>
      </c>
      <c r="D2540">
        <v>111157</v>
      </c>
      <c r="E2540">
        <v>1680</v>
      </c>
      <c r="G2540">
        <v>0</v>
      </c>
      <c r="H2540" s="238">
        <v>4</v>
      </c>
      <c r="I2540" t="s">
        <v>1606</v>
      </c>
      <c r="J2540" t="s">
        <v>451</v>
      </c>
      <c r="K2540">
        <v>0</v>
      </c>
      <c r="L2540">
        <v>0</v>
      </c>
      <c r="M2540" t="s">
        <v>1411</v>
      </c>
    </row>
    <row r="2541" spans="1:14" hidden="1" x14ac:dyDescent="0.25">
      <c r="A2541" t="s">
        <v>451</v>
      </c>
      <c r="B2541" s="238">
        <v>1111575</v>
      </c>
      <c r="C2541" s="233">
        <v>1111575</v>
      </c>
      <c r="D2541">
        <v>111157</v>
      </c>
      <c r="E2541">
        <v>1945</v>
      </c>
      <c r="G2541">
        <v>0</v>
      </c>
      <c r="H2541" s="238">
        <v>5</v>
      </c>
      <c r="I2541" t="s">
        <v>1606</v>
      </c>
      <c r="J2541" t="s">
        <v>451</v>
      </c>
      <c r="K2541">
        <v>0</v>
      </c>
      <c r="L2541">
        <v>0</v>
      </c>
      <c r="M2541" t="s">
        <v>1411</v>
      </c>
    </row>
    <row r="2542" spans="1:14" hidden="1" x14ac:dyDescent="0.25">
      <c r="A2542" t="s">
        <v>865</v>
      </c>
      <c r="B2542" s="238">
        <v>1111591</v>
      </c>
      <c r="C2542" s="233">
        <v>1111591</v>
      </c>
      <c r="D2542">
        <v>111159</v>
      </c>
      <c r="F2542" t="s">
        <v>397</v>
      </c>
      <c r="G2542">
        <v>0</v>
      </c>
      <c r="H2542" s="238">
        <v>1</v>
      </c>
      <c r="I2542" t="s">
        <v>1610</v>
      </c>
      <c r="J2542" t="s">
        <v>865</v>
      </c>
      <c r="K2542">
        <v>0</v>
      </c>
      <c r="L2542">
        <v>0</v>
      </c>
      <c r="M2542" t="s">
        <v>1411</v>
      </c>
    </row>
    <row r="2543" spans="1:14" hidden="1" x14ac:dyDescent="0.25">
      <c r="A2543" t="s">
        <v>865</v>
      </c>
      <c r="B2543" s="238">
        <v>1111592</v>
      </c>
      <c r="C2543" s="233">
        <v>1111592</v>
      </c>
      <c r="D2543">
        <v>111159</v>
      </c>
      <c r="F2543" t="s">
        <v>397</v>
      </c>
      <c r="G2543">
        <v>0</v>
      </c>
      <c r="H2543" s="238">
        <v>2</v>
      </c>
      <c r="I2543" t="s">
        <v>1610</v>
      </c>
      <c r="J2543" t="s">
        <v>865</v>
      </c>
      <c r="K2543">
        <v>0</v>
      </c>
      <c r="L2543">
        <v>0</v>
      </c>
      <c r="M2543" t="s">
        <v>1411</v>
      </c>
    </row>
    <row r="2544" spans="1:14" hidden="1" x14ac:dyDescent="0.25">
      <c r="A2544" t="s">
        <v>865</v>
      </c>
      <c r="B2544" s="238">
        <v>1111593</v>
      </c>
      <c r="C2544" s="233">
        <v>1111593</v>
      </c>
      <c r="D2544">
        <v>111159</v>
      </c>
      <c r="F2544" t="s">
        <v>397</v>
      </c>
      <c r="G2544">
        <v>0</v>
      </c>
      <c r="H2544" s="238">
        <v>3</v>
      </c>
      <c r="I2544" t="s">
        <v>1610</v>
      </c>
      <c r="J2544" t="s">
        <v>865</v>
      </c>
      <c r="K2544">
        <v>0</v>
      </c>
      <c r="L2544">
        <v>0</v>
      </c>
      <c r="M2544" t="s">
        <v>1411</v>
      </c>
    </row>
    <row r="2545" spans="1:14" hidden="1" x14ac:dyDescent="0.25">
      <c r="A2545" t="s">
        <v>865</v>
      </c>
      <c r="B2545" s="238">
        <v>1111594</v>
      </c>
      <c r="C2545" s="233">
        <v>1111594</v>
      </c>
      <c r="D2545">
        <v>111159</v>
      </c>
      <c r="F2545" t="s">
        <v>397</v>
      </c>
      <c r="G2545">
        <v>0</v>
      </c>
      <c r="H2545" s="238">
        <v>4</v>
      </c>
      <c r="I2545" t="s">
        <v>1610</v>
      </c>
      <c r="J2545" t="s">
        <v>865</v>
      </c>
      <c r="K2545">
        <v>0</v>
      </c>
      <c r="L2545">
        <v>0</v>
      </c>
      <c r="M2545" t="s">
        <v>1411</v>
      </c>
    </row>
    <row r="2546" spans="1:14" hidden="1" x14ac:dyDescent="0.25">
      <c r="A2546" t="s">
        <v>865</v>
      </c>
      <c r="B2546" s="238">
        <v>1111595</v>
      </c>
      <c r="C2546" s="233">
        <v>1111595</v>
      </c>
      <c r="D2546">
        <v>111159</v>
      </c>
      <c r="F2546" t="s">
        <v>397</v>
      </c>
      <c r="G2546">
        <v>0</v>
      </c>
      <c r="H2546" s="238">
        <v>5</v>
      </c>
      <c r="I2546" t="s">
        <v>1610</v>
      </c>
      <c r="J2546" t="s">
        <v>865</v>
      </c>
      <c r="K2546">
        <v>0</v>
      </c>
      <c r="L2546">
        <v>0</v>
      </c>
      <c r="M2546" t="s">
        <v>1411</v>
      </c>
    </row>
    <row r="2547" spans="1:14" hidden="1" x14ac:dyDescent="0.25">
      <c r="A2547" t="s">
        <v>454</v>
      </c>
      <c r="B2547" s="238">
        <v>1111581</v>
      </c>
      <c r="C2547" s="233">
        <v>1111581</v>
      </c>
      <c r="D2547">
        <v>111158</v>
      </c>
      <c r="E2547">
        <v>6750</v>
      </c>
      <c r="G2547">
        <v>0</v>
      </c>
      <c r="H2547" s="238">
        <v>1</v>
      </c>
      <c r="I2547" t="s">
        <v>1608</v>
      </c>
      <c r="J2547" t="s">
        <v>454</v>
      </c>
      <c r="K2547">
        <v>0</v>
      </c>
      <c r="L2547">
        <v>0</v>
      </c>
      <c r="M2547" t="s">
        <v>1411</v>
      </c>
    </row>
    <row r="2548" spans="1:14" hidden="1" x14ac:dyDescent="0.25">
      <c r="A2548" t="s">
        <v>454</v>
      </c>
      <c r="B2548" s="238">
        <v>1111582</v>
      </c>
      <c r="C2548" s="233">
        <v>1111582</v>
      </c>
      <c r="D2548">
        <v>111158</v>
      </c>
      <c r="E2548">
        <v>8000</v>
      </c>
      <c r="G2548">
        <v>0</v>
      </c>
      <c r="H2548" s="238">
        <v>2</v>
      </c>
      <c r="I2548" t="s">
        <v>1608</v>
      </c>
      <c r="J2548" t="s">
        <v>454</v>
      </c>
      <c r="K2548">
        <v>0</v>
      </c>
      <c r="L2548">
        <v>0</v>
      </c>
      <c r="M2548" t="s">
        <v>1411</v>
      </c>
    </row>
    <row r="2549" spans="1:14" hidden="1" x14ac:dyDescent="0.25">
      <c r="A2549" t="s">
        <v>454</v>
      </c>
      <c r="B2549" s="238">
        <v>1111583</v>
      </c>
      <c r="C2549" s="233">
        <v>1111583</v>
      </c>
      <c r="D2549">
        <v>111158</v>
      </c>
      <c r="E2549">
        <v>9250</v>
      </c>
      <c r="G2549">
        <v>0</v>
      </c>
      <c r="H2549" s="238">
        <v>3</v>
      </c>
      <c r="I2549" t="s">
        <v>1608</v>
      </c>
      <c r="J2549" t="s">
        <v>454</v>
      </c>
      <c r="K2549">
        <v>0</v>
      </c>
      <c r="L2549">
        <v>0</v>
      </c>
      <c r="M2549" t="s">
        <v>1411</v>
      </c>
    </row>
    <row r="2550" spans="1:14" hidden="1" x14ac:dyDescent="0.25">
      <c r="A2550" t="s">
        <v>454</v>
      </c>
      <c r="B2550" s="238">
        <v>1111584</v>
      </c>
      <c r="C2550" s="233">
        <v>1111584</v>
      </c>
      <c r="D2550">
        <v>111158</v>
      </c>
      <c r="E2550">
        <v>8400</v>
      </c>
      <c r="G2550">
        <v>0</v>
      </c>
      <c r="H2550" s="238">
        <v>4</v>
      </c>
      <c r="I2550" t="s">
        <v>1608</v>
      </c>
      <c r="J2550" t="s">
        <v>454</v>
      </c>
      <c r="K2550">
        <v>0</v>
      </c>
      <c r="L2550">
        <v>0</v>
      </c>
      <c r="M2550" t="s">
        <v>1411</v>
      </c>
    </row>
    <row r="2551" spans="1:14" hidden="1" x14ac:dyDescent="0.25">
      <c r="A2551" t="s">
        <v>454</v>
      </c>
      <c r="B2551" s="238">
        <v>1111585</v>
      </c>
      <c r="C2551" s="233">
        <v>1111585</v>
      </c>
      <c r="D2551">
        <v>111158</v>
      </c>
      <c r="E2551">
        <v>9725</v>
      </c>
      <c r="G2551">
        <v>0</v>
      </c>
      <c r="H2551" s="238">
        <v>5</v>
      </c>
      <c r="I2551" t="s">
        <v>1608</v>
      </c>
      <c r="J2551" t="s">
        <v>454</v>
      </c>
      <c r="K2551">
        <v>0</v>
      </c>
      <c r="L2551">
        <v>0</v>
      </c>
      <c r="M2551" t="s">
        <v>1411</v>
      </c>
    </row>
    <row r="2552" spans="1:14" hidden="1" x14ac:dyDescent="0.25">
      <c r="A2552" t="s">
        <v>451</v>
      </c>
      <c r="B2552" s="238">
        <v>1122761</v>
      </c>
      <c r="C2552" s="233">
        <v>1122761</v>
      </c>
      <c r="D2552">
        <v>112276</v>
      </c>
      <c r="E2552">
        <v>250</v>
      </c>
      <c r="G2552">
        <v>0</v>
      </c>
      <c r="H2552" s="238">
        <v>1</v>
      </c>
      <c r="I2552" t="s">
        <v>1494</v>
      </c>
      <c r="J2552" t="s">
        <v>451</v>
      </c>
      <c r="K2552">
        <v>0</v>
      </c>
      <c r="L2552">
        <v>0</v>
      </c>
      <c r="M2552" t="s">
        <v>2536</v>
      </c>
    </row>
    <row r="2553" spans="1:14" hidden="1" x14ac:dyDescent="0.25">
      <c r="A2553" t="s">
        <v>451</v>
      </c>
      <c r="B2553" s="238">
        <v>1122762</v>
      </c>
      <c r="C2553" s="233">
        <v>1122762</v>
      </c>
      <c r="D2553">
        <v>112276</v>
      </c>
      <c r="E2553">
        <v>270</v>
      </c>
      <c r="G2553">
        <v>0</v>
      </c>
      <c r="H2553" s="238">
        <v>2</v>
      </c>
      <c r="I2553" t="s">
        <v>1494</v>
      </c>
      <c r="J2553" t="s">
        <v>451</v>
      </c>
      <c r="K2553">
        <v>0</v>
      </c>
      <c r="L2553">
        <v>0</v>
      </c>
      <c r="M2553" t="s">
        <v>2536</v>
      </c>
    </row>
    <row r="2554" spans="1:14" hidden="1" x14ac:dyDescent="0.25">
      <c r="A2554" t="s">
        <v>451</v>
      </c>
      <c r="B2554" s="238">
        <v>1122763</v>
      </c>
      <c r="C2554" s="233">
        <v>1122763</v>
      </c>
      <c r="D2554">
        <v>112276</v>
      </c>
      <c r="E2554">
        <v>290</v>
      </c>
      <c r="G2554">
        <v>0</v>
      </c>
      <c r="H2554" s="238">
        <v>3</v>
      </c>
      <c r="I2554" t="s">
        <v>1494</v>
      </c>
      <c r="J2554" t="s">
        <v>451</v>
      </c>
      <c r="K2554">
        <v>0</v>
      </c>
      <c r="L2554">
        <v>0</v>
      </c>
      <c r="M2554" t="s">
        <v>2536</v>
      </c>
    </row>
    <row r="2555" spans="1:14" hidden="1" x14ac:dyDescent="0.25">
      <c r="A2555" t="s">
        <v>451</v>
      </c>
      <c r="B2555" s="238">
        <v>1122764</v>
      </c>
      <c r="C2555" s="233">
        <v>1122764</v>
      </c>
      <c r="D2555">
        <v>112276</v>
      </c>
      <c r="E2555">
        <v>280</v>
      </c>
      <c r="G2555">
        <v>0</v>
      </c>
      <c r="H2555" s="238">
        <v>4</v>
      </c>
      <c r="I2555" t="s">
        <v>1494</v>
      </c>
      <c r="J2555" t="s">
        <v>451</v>
      </c>
      <c r="K2555">
        <v>0</v>
      </c>
      <c r="L2555">
        <v>0</v>
      </c>
      <c r="M2555" t="s">
        <v>2536</v>
      </c>
    </row>
    <row r="2556" spans="1:14" hidden="1" x14ac:dyDescent="0.25">
      <c r="A2556" t="s">
        <v>451</v>
      </c>
      <c r="B2556" s="238">
        <v>1122765</v>
      </c>
      <c r="C2556" s="233">
        <v>1122765</v>
      </c>
      <c r="D2556">
        <v>112276</v>
      </c>
      <c r="E2556">
        <v>300</v>
      </c>
      <c r="G2556">
        <v>0</v>
      </c>
      <c r="H2556" s="238">
        <v>5</v>
      </c>
      <c r="I2556" t="s">
        <v>1494</v>
      </c>
      <c r="J2556" t="s">
        <v>451</v>
      </c>
      <c r="K2556">
        <v>0</v>
      </c>
      <c r="L2556">
        <v>0</v>
      </c>
      <c r="M2556" t="s">
        <v>2536</v>
      </c>
    </row>
    <row r="2557" spans="1:14" hidden="1" x14ac:dyDescent="0.25">
      <c r="A2557" t="s">
        <v>432</v>
      </c>
      <c r="B2557" s="238">
        <v>1130311</v>
      </c>
      <c r="C2557" s="233">
        <v>1130311</v>
      </c>
      <c r="D2557">
        <v>113031</v>
      </c>
      <c r="F2557" t="s">
        <v>397</v>
      </c>
      <c r="G2557">
        <v>0</v>
      </c>
      <c r="H2557" s="238">
        <v>1</v>
      </c>
      <c r="I2557" t="s">
        <v>546</v>
      </c>
      <c r="J2557" t="s">
        <v>432</v>
      </c>
      <c r="K2557">
        <v>0</v>
      </c>
      <c r="L2557">
        <v>0</v>
      </c>
      <c r="M2557" t="s">
        <v>2543</v>
      </c>
      <c r="N2557" t="s">
        <v>2640</v>
      </c>
    </row>
    <row r="2558" spans="1:14" hidden="1" x14ac:dyDescent="0.25">
      <c r="A2558" t="s">
        <v>432</v>
      </c>
      <c r="B2558" s="238">
        <v>1130312</v>
      </c>
      <c r="C2558" s="233">
        <v>1130312</v>
      </c>
      <c r="D2558">
        <v>113031</v>
      </c>
      <c r="F2558" t="s">
        <v>397</v>
      </c>
      <c r="G2558">
        <v>0</v>
      </c>
      <c r="H2558" s="238">
        <v>2</v>
      </c>
      <c r="I2558" t="s">
        <v>546</v>
      </c>
      <c r="J2558" t="s">
        <v>432</v>
      </c>
      <c r="K2558">
        <v>0</v>
      </c>
      <c r="L2558">
        <v>0</v>
      </c>
      <c r="M2558" t="s">
        <v>2543</v>
      </c>
      <c r="N2558" t="s">
        <v>2640</v>
      </c>
    </row>
    <row r="2559" spans="1:14" hidden="1" x14ac:dyDescent="0.25">
      <c r="A2559" t="s">
        <v>432</v>
      </c>
      <c r="B2559" s="238">
        <v>1130313</v>
      </c>
      <c r="C2559" s="233">
        <v>1130313</v>
      </c>
      <c r="D2559">
        <v>113031</v>
      </c>
      <c r="F2559" t="s">
        <v>397</v>
      </c>
      <c r="G2559">
        <v>0</v>
      </c>
      <c r="H2559" s="238">
        <v>3</v>
      </c>
      <c r="I2559" t="s">
        <v>546</v>
      </c>
      <c r="J2559" t="s">
        <v>432</v>
      </c>
      <c r="K2559">
        <v>0</v>
      </c>
      <c r="L2559">
        <v>0</v>
      </c>
      <c r="M2559" t="s">
        <v>2543</v>
      </c>
      <c r="N2559" t="s">
        <v>2640</v>
      </c>
    </row>
    <row r="2560" spans="1:14" hidden="1" x14ac:dyDescent="0.25">
      <c r="A2560" t="s">
        <v>432</v>
      </c>
      <c r="B2560" s="238">
        <v>1130314</v>
      </c>
      <c r="C2560" s="233">
        <v>1130314</v>
      </c>
      <c r="D2560">
        <v>113031</v>
      </c>
      <c r="F2560" t="s">
        <v>397</v>
      </c>
      <c r="G2560">
        <v>0</v>
      </c>
      <c r="H2560" s="238">
        <v>4</v>
      </c>
      <c r="I2560" t="s">
        <v>546</v>
      </c>
      <c r="J2560" t="s">
        <v>432</v>
      </c>
      <c r="K2560">
        <v>0</v>
      </c>
      <c r="L2560">
        <v>0</v>
      </c>
      <c r="M2560" t="s">
        <v>2543</v>
      </c>
      <c r="N2560" t="s">
        <v>2640</v>
      </c>
    </row>
    <row r="2561" spans="1:14" hidden="1" x14ac:dyDescent="0.25">
      <c r="A2561" t="s">
        <v>432</v>
      </c>
      <c r="B2561" s="238">
        <v>1130315</v>
      </c>
      <c r="C2561" s="233">
        <v>1130315</v>
      </c>
      <c r="D2561">
        <v>113031</v>
      </c>
      <c r="F2561" t="s">
        <v>397</v>
      </c>
      <c r="G2561">
        <v>0</v>
      </c>
      <c r="H2561" s="238">
        <v>5</v>
      </c>
      <c r="I2561" t="s">
        <v>546</v>
      </c>
      <c r="J2561" t="s">
        <v>432</v>
      </c>
      <c r="K2561">
        <v>0</v>
      </c>
      <c r="L2561">
        <v>0</v>
      </c>
      <c r="M2561" t="s">
        <v>2543</v>
      </c>
      <c r="N2561" t="s">
        <v>2640</v>
      </c>
    </row>
    <row r="2562" spans="1:14" hidden="1" x14ac:dyDescent="0.25">
      <c r="A2562" t="s">
        <v>432</v>
      </c>
      <c r="B2562" s="238">
        <v>1130301</v>
      </c>
      <c r="C2562" s="233">
        <v>1130301</v>
      </c>
      <c r="D2562">
        <v>113030</v>
      </c>
      <c r="E2562">
        <v>1100</v>
      </c>
      <c r="G2562">
        <v>1</v>
      </c>
      <c r="H2562" s="238">
        <v>1</v>
      </c>
      <c r="I2562" t="s">
        <v>544</v>
      </c>
      <c r="J2562" t="s">
        <v>432</v>
      </c>
      <c r="K2562">
        <v>0</v>
      </c>
      <c r="L2562">
        <v>0</v>
      </c>
      <c r="M2562" t="s">
        <v>2543</v>
      </c>
      <c r="N2562" t="s">
        <v>2640</v>
      </c>
    </row>
    <row r="2563" spans="1:14" hidden="1" x14ac:dyDescent="0.25">
      <c r="A2563" t="s">
        <v>432</v>
      </c>
      <c r="B2563" s="238">
        <v>1130302</v>
      </c>
      <c r="C2563" s="233">
        <v>1130302</v>
      </c>
      <c r="D2563">
        <v>113030</v>
      </c>
      <c r="E2563">
        <v>1155</v>
      </c>
      <c r="G2563">
        <v>1</v>
      </c>
      <c r="H2563" s="238">
        <v>2</v>
      </c>
      <c r="I2563" t="s">
        <v>544</v>
      </c>
      <c r="J2563" t="s">
        <v>432</v>
      </c>
      <c r="K2563">
        <v>0</v>
      </c>
      <c r="L2563">
        <v>0</v>
      </c>
      <c r="M2563" t="s">
        <v>2543</v>
      </c>
      <c r="N2563" t="s">
        <v>2640</v>
      </c>
    </row>
    <row r="2564" spans="1:14" hidden="1" x14ac:dyDescent="0.25">
      <c r="A2564" t="s">
        <v>432</v>
      </c>
      <c r="B2564" s="238">
        <v>1130303</v>
      </c>
      <c r="C2564" s="233">
        <v>1130303</v>
      </c>
      <c r="D2564">
        <v>113030</v>
      </c>
      <c r="E2564">
        <v>1285</v>
      </c>
      <c r="G2564">
        <v>1</v>
      </c>
      <c r="H2564" s="238">
        <v>3</v>
      </c>
      <c r="I2564" t="s">
        <v>544</v>
      </c>
      <c r="J2564" t="s">
        <v>432</v>
      </c>
      <c r="K2564">
        <v>0</v>
      </c>
      <c r="L2564">
        <v>0</v>
      </c>
      <c r="M2564" t="s">
        <v>2543</v>
      </c>
      <c r="N2564" t="s">
        <v>2640</v>
      </c>
    </row>
    <row r="2565" spans="1:14" hidden="1" x14ac:dyDescent="0.25">
      <c r="A2565" t="s">
        <v>432</v>
      </c>
      <c r="B2565" s="238">
        <v>1130304</v>
      </c>
      <c r="C2565" s="233">
        <v>1130304</v>
      </c>
      <c r="D2565">
        <v>113030</v>
      </c>
      <c r="E2565">
        <v>1215</v>
      </c>
      <c r="G2565">
        <v>1</v>
      </c>
      <c r="H2565" s="238">
        <v>4</v>
      </c>
      <c r="I2565" t="s">
        <v>544</v>
      </c>
      <c r="J2565" t="s">
        <v>432</v>
      </c>
      <c r="K2565">
        <v>0</v>
      </c>
      <c r="L2565">
        <v>0</v>
      </c>
      <c r="M2565" t="s">
        <v>2543</v>
      </c>
      <c r="N2565" t="s">
        <v>2640</v>
      </c>
    </row>
    <row r="2566" spans="1:14" hidden="1" x14ac:dyDescent="0.25">
      <c r="A2566" t="s">
        <v>432</v>
      </c>
      <c r="B2566" s="238">
        <v>1130305</v>
      </c>
      <c r="C2566" s="233">
        <v>1130305</v>
      </c>
      <c r="D2566">
        <v>113030</v>
      </c>
      <c r="E2566">
        <v>1350</v>
      </c>
      <c r="G2566">
        <v>1</v>
      </c>
      <c r="H2566" s="238">
        <v>5</v>
      </c>
      <c r="I2566" t="s">
        <v>544</v>
      </c>
      <c r="J2566" t="s">
        <v>432</v>
      </c>
      <c r="K2566">
        <v>0</v>
      </c>
      <c r="L2566">
        <v>0</v>
      </c>
      <c r="M2566" t="s">
        <v>2543</v>
      </c>
      <c r="N2566" t="s">
        <v>2640</v>
      </c>
    </row>
    <row r="2567" spans="1:14" hidden="1" x14ac:dyDescent="0.25">
      <c r="A2567" t="s">
        <v>432</v>
      </c>
      <c r="B2567" s="238">
        <v>1130351</v>
      </c>
      <c r="C2567" s="233">
        <v>1130351</v>
      </c>
      <c r="D2567">
        <v>113035</v>
      </c>
      <c r="F2567" t="s">
        <v>397</v>
      </c>
      <c r="G2567">
        <v>0</v>
      </c>
      <c r="H2567" s="238">
        <v>1</v>
      </c>
      <c r="I2567" t="s">
        <v>554</v>
      </c>
      <c r="J2567" t="s">
        <v>432</v>
      </c>
      <c r="K2567">
        <v>0</v>
      </c>
      <c r="L2567">
        <v>0</v>
      </c>
      <c r="M2567" t="s">
        <v>2543</v>
      </c>
      <c r="N2567" t="s">
        <v>2640</v>
      </c>
    </row>
    <row r="2568" spans="1:14" hidden="1" x14ac:dyDescent="0.25">
      <c r="A2568" t="s">
        <v>432</v>
      </c>
      <c r="B2568" s="238">
        <v>1130352</v>
      </c>
      <c r="C2568" s="233">
        <v>1130352</v>
      </c>
      <c r="D2568">
        <v>113035</v>
      </c>
      <c r="F2568" t="s">
        <v>397</v>
      </c>
      <c r="G2568">
        <v>0</v>
      </c>
      <c r="H2568" s="238">
        <v>2</v>
      </c>
      <c r="I2568" t="s">
        <v>554</v>
      </c>
      <c r="J2568" t="s">
        <v>432</v>
      </c>
      <c r="K2568">
        <v>0</v>
      </c>
      <c r="L2568">
        <v>0</v>
      </c>
      <c r="M2568" t="s">
        <v>2543</v>
      </c>
      <c r="N2568" t="s">
        <v>2640</v>
      </c>
    </row>
    <row r="2569" spans="1:14" hidden="1" x14ac:dyDescent="0.25">
      <c r="A2569" t="s">
        <v>432</v>
      </c>
      <c r="B2569" s="238">
        <v>1130353</v>
      </c>
      <c r="C2569" s="233">
        <v>1130353</v>
      </c>
      <c r="D2569">
        <v>113035</v>
      </c>
      <c r="F2569" t="s">
        <v>397</v>
      </c>
      <c r="G2569">
        <v>0</v>
      </c>
      <c r="H2569" s="238">
        <v>3</v>
      </c>
      <c r="I2569" t="s">
        <v>554</v>
      </c>
      <c r="J2569" t="s">
        <v>432</v>
      </c>
      <c r="K2569">
        <v>0</v>
      </c>
      <c r="L2569">
        <v>0</v>
      </c>
      <c r="M2569" t="s">
        <v>2543</v>
      </c>
      <c r="N2569" t="s">
        <v>2640</v>
      </c>
    </row>
    <row r="2570" spans="1:14" hidden="1" x14ac:dyDescent="0.25">
      <c r="A2570" t="s">
        <v>432</v>
      </c>
      <c r="B2570" s="238">
        <v>1130354</v>
      </c>
      <c r="C2570" s="233">
        <v>1130354</v>
      </c>
      <c r="D2570">
        <v>113035</v>
      </c>
      <c r="F2570" t="s">
        <v>397</v>
      </c>
      <c r="G2570">
        <v>0</v>
      </c>
      <c r="H2570" s="238">
        <v>4</v>
      </c>
      <c r="I2570" t="s">
        <v>554</v>
      </c>
      <c r="J2570" t="s">
        <v>432</v>
      </c>
      <c r="K2570">
        <v>0</v>
      </c>
      <c r="L2570">
        <v>0</v>
      </c>
      <c r="M2570" t="s">
        <v>2543</v>
      </c>
      <c r="N2570" t="s">
        <v>2640</v>
      </c>
    </row>
    <row r="2571" spans="1:14" hidden="1" x14ac:dyDescent="0.25">
      <c r="A2571" t="s">
        <v>432</v>
      </c>
      <c r="B2571" s="238">
        <v>1130355</v>
      </c>
      <c r="C2571" s="233">
        <v>1130355</v>
      </c>
      <c r="D2571">
        <v>113035</v>
      </c>
      <c r="F2571" t="s">
        <v>397</v>
      </c>
      <c r="G2571">
        <v>0</v>
      </c>
      <c r="H2571" s="238">
        <v>5</v>
      </c>
      <c r="I2571" t="s">
        <v>554</v>
      </c>
      <c r="J2571" t="s">
        <v>432</v>
      </c>
      <c r="K2571">
        <v>0</v>
      </c>
      <c r="L2571">
        <v>0</v>
      </c>
      <c r="M2571" t="s">
        <v>2543</v>
      </c>
      <c r="N2571" t="s">
        <v>2640</v>
      </c>
    </row>
    <row r="2572" spans="1:14" hidden="1" x14ac:dyDescent="0.25">
      <c r="A2572" t="s">
        <v>432</v>
      </c>
      <c r="B2572" s="238">
        <v>1130341</v>
      </c>
      <c r="C2572" s="233">
        <v>1130341</v>
      </c>
      <c r="D2572">
        <v>113034</v>
      </c>
      <c r="E2572">
        <v>1190</v>
      </c>
      <c r="G2572">
        <v>1</v>
      </c>
      <c r="H2572" s="238">
        <v>1</v>
      </c>
      <c r="I2572" t="s">
        <v>552</v>
      </c>
      <c r="J2572" t="s">
        <v>432</v>
      </c>
      <c r="K2572">
        <v>0</v>
      </c>
      <c r="L2572">
        <v>0</v>
      </c>
      <c r="M2572" t="s">
        <v>2543</v>
      </c>
      <c r="N2572" t="s">
        <v>2640</v>
      </c>
    </row>
    <row r="2573" spans="1:14" hidden="1" x14ac:dyDescent="0.25">
      <c r="A2573" t="s">
        <v>432</v>
      </c>
      <c r="B2573" s="238">
        <v>1130342</v>
      </c>
      <c r="C2573" s="233">
        <v>1130342</v>
      </c>
      <c r="D2573">
        <v>113034</v>
      </c>
      <c r="E2573">
        <v>1250</v>
      </c>
      <c r="G2573">
        <v>1</v>
      </c>
      <c r="H2573" s="238">
        <v>2</v>
      </c>
      <c r="I2573" t="s">
        <v>552</v>
      </c>
      <c r="J2573" t="s">
        <v>432</v>
      </c>
      <c r="K2573">
        <v>0</v>
      </c>
      <c r="L2573">
        <v>0</v>
      </c>
      <c r="M2573" t="s">
        <v>2543</v>
      </c>
      <c r="N2573" t="s">
        <v>2640</v>
      </c>
    </row>
    <row r="2574" spans="1:14" hidden="1" x14ac:dyDescent="0.25">
      <c r="A2574" t="s">
        <v>432</v>
      </c>
      <c r="B2574" s="238">
        <v>1130343</v>
      </c>
      <c r="C2574" s="233">
        <v>1130343</v>
      </c>
      <c r="D2574">
        <v>113034</v>
      </c>
      <c r="E2574">
        <v>1380</v>
      </c>
      <c r="G2574">
        <v>1</v>
      </c>
      <c r="H2574" s="238">
        <v>3</v>
      </c>
      <c r="I2574" t="s">
        <v>552</v>
      </c>
      <c r="J2574" t="s">
        <v>432</v>
      </c>
      <c r="K2574">
        <v>0</v>
      </c>
      <c r="L2574">
        <v>0</v>
      </c>
      <c r="M2574" t="s">
        <v>2543</v>
      </c>
      <c r="N2574" t="s">
        <v>2640</v>
      </c>
    </row>
    <row r="2575" spans="1:14" hidden="1" x14ac:dyDescent="0.25">
      <c r="A2575" t="s">
        <v>432</v>
      </c>
      <c r="B2575" s="238">
        <v>1130344</v>
      </c>
      <c r="C2575" s="233">
        <v>1130344</v>
      </c>
      <c r="D2575">
        <v>113034</v>
      </c>
      <c r="E2575">
        <v>1315</v>
      </c>
      <c r="G2575">
        <v>1</v>
      </c>
      <c r="H2575" s="238">
        <v>4</v>
      </c>
      <c r="I2575" t="s">
        <v>552</v>
      </c>
      <c r="J2575" t="s">
        <v>432</v>
      </c>
      <c r="K2575">
        <v>0</v>
      </c>
      <c r="L2575">
        <v>0</v>
      </c>
      <c r="M2575" t="s">
        <v>2543</v>
      </c>
      <c r="N2575" t="s">
        <v>2640</v>
      </c>
    </row>
    <row r="2576" spans="1:14" hidden="1" x14ac:dyDescent="0.25">
      <c r="A2576" t="s">
        <v>432</v>
      </c>
      <c r="B2576" s="238">
        <v>1130345</v>
      </c>
      <c r="C2576" s="233">
        <v>1130345</v>
      </c>
      <c r="D2576">
        <v>113034</v>
      </c>
      <c r="E2576">
        <v>1450</v>
      </c>
      <c r="G2576">
        <v>1</v>
      </c>
      <c r="H2576" s="238">
        <v>5</v>
      </c>
      <c r="I2576" t="s">
        <v>552</v>
      </c>
      <c r="J2576" t="s">
        <v>432</v>
      </c>
      <c r="K2576">
        <v>0</v>
      </c>
      <c r="L2576">
        <v>0</v>
      </c>
      <c r="M2576" t="s">
        <v>2543</v>
      </c>
      <c r="N2576" t="s">
        <v>2640</v>
      </c>
    </row>
    <row r="2577" spans="1:14" hidden="1" x14ac:dyDescent="0.25">
      <c r="A2577" t="s">
        <v>432</v>
      </c>
      <c r="B2577" s="238">
        <v>1130331</v>
      </c>
      <c r="C2577" s="233">
        <v>1130331</v>
      </c>
      <c r="D2577">
        <v>113033</v>
      </c>
      <c r="F2577" t="s">
        <v>397</v>
      </c>
      <c r="G2577">
        <v>0</v>
      </c>
      <c r="H2577" s="238">
        <v>1</v>
      </c>
      <c r="I2577" t="s">
        <v>550</v>
      </c>
      <c r="J2577" t="s">
        <v>432</v>
      </c>
      <c r="K2577">
        <v>0</v>
      </c>
      <c r="L2577">
        <v>0</v>
      </c>
      <c r="M2577" t="s">
        <v>2543</v>
      </c>
      <c r="N2577" t="s">
        <v>2640</v>
      </c>
    </row>
    <row r="2578" spans="1:14" hidden="1" x14ac:dyDescent="0.25">
      <c r="A2578" t="s">
        <v>432</v>
      </c>
      <c r="B2578" s="238">
        <v>1130332</v>
      </c>
      <c r="C2578" s="233">
        <v>1130332</v>
      </c>
      <c r="D2578">
        <v>113033</v>
      </c>
      <c r="F2578" t="s">
        <v>397</v>
      </c>
      <c r="G2578">
        <v>0</v>
      </c>
      <c r="H2578" s="238">
        <v>2</v>
      </c>
      <c r="I2578" t="s">
        <v>550</v>
      </c>
      <c r="J2578" t="s">
        <v>432</v>
      </c>
      <c r="K2578">
        <v>0</v>
      </c>
      <c r="L2578">
        <v>0</v>
      </c>
      <c r="M2578" t="s">
        <v>2543</v>
      </c>
      <c r="N2578" t="s">
        <v>2640</v>
      </c>
    </row>
    <row r="2579" spans="1:14" hidden="1" x14ac:dyDescent="0.25">
      <c r="A2579" t="s">
        <v>432</v>
      </c>
      <c r="B2579" s="238">
        <v>1130333</v>
      </c>
      <c r="C2579" s="233">
        <v>1130333</v>
      </c>
      <c r="D2579">
        <v>113033</v>
      </c>
      <c r="F2579" t="s">
        <v>397</v>
      </c>
      <c r="G2579">
        <v>0</v>
      </c>
      <c r="H2579" s="238">
        <v>3</v>
      </c>
      <c r="I2579" t="s">
        <v>550</v>
      </c>
      <c r="J2579" t="s">
        <v>432</v>
      </c>
      <c r="K2579">
        <v>0</v>
      </c>
      <c r="L2579">
        <v>0</v>
      </c>
      <c r="M2579" t="s">
        <v>2543</v>
      </c>
      <c r="N2579" t="s">
        <v>2640</v>
      </c>
    </row>
    <row r="2580" spans="1:14" hidden="1" x14ac:dyDescent="0.25">
      <c r="A2580" t="s">
        <v>432</v>
      </c>
      <c r="B2580" s="238">
        <v>1130334</v>
      </c>
      <c r="C2580" s="233">
        <v>1130334</v>
      </c>
      <c r="D2580">
        <v>113033</v>
      </c>
      <c r="F2580" t="s">
        <v>397</v>
      </c>
      <c r="G2580">
        <v>0</v>
      </c>
      <c r="H2580" s="238">
        <v>4</v>
      </c>
      <c r="I2580" t="s">
        <v>550</v>
      </c>
      <c r="J2580" t="s">
        <v>432</v>
      </c>
      <c r="K2580">
        <v>0</v>
      </c>
      <c r="L2580">
        <v>0</v>
      </c>
      <c r="M2580" t="s">
        <v>2543</v>
      </c>
      <c r="N2580" t="s">
        <v>2640</v>
      </c>
    </row>
    <row r="2581" spans="1:14" hidden="1" x14ac:dyDescent="0.25">
      <c r="A2581" t="s">
        <v>432</v>
      </c>
      <c r="B2581" s="238">
        <v>1130335</v>
      </c>
      <c r="C2581" s="233">
        <v>1130335</v>
      </c>
      <c r="D2581">
        <v>113033</v>
      </c>
      <c r="F2581" t="s">
        <v>397</v>
      </c>
      <c r="G2581">
        <v>0</v>
      </c>
      <c r="H2581" s="238">
        <v>5</v>
      </c>
      <c r="I2581" t="s">
        <v>550</v>
      </c>
      <c r="J2581" t="s">
        <v>432</v>
      </c>
      <c r="K2581">
        <v>0</v>
      </c>
      <c r="L2581">
        <v>0</v>
      </c>
      <c r="M2581" t="s">
        <v>2543</v>
      </c>
      <c r="N2581" t="s">
        <v>2640</v>
      </c>
    </row>
    <row r="2582" spans="1:14" hidden="1" x14ac:dyDescent="0.25">
      <c r="A2582" t="s">
        <v>432</v>
      </c>
      <c r="B2582" s="238">
        <v>1130321</v>
      </c>
      <c r="C2582" s="233">
        <v>1130321</v>
      </c>
      <c r="D2582">
        <v>113032</v>
      </c>
      <c r="E2582">
        <v>1095</v>
      </c>
      <c r="G2582">
        <v>1</v>
      </c>
      <c r="H2582" s="238">
        <v>1</v>
      </c>
      <c r="I2582" t="s">
        <v>548</v>
      </c>
      <c r="J2582" t="s">
        <v>432</v>
      </c>
      <c r="K2582">
        <v>0</v>
      </c>
      <c r="L2582">
        <v>0</v>
      </c>
      <c r="M2582" t="s">
        <v>2543</v>
      </c>
      <c r="N2582" t="s">
        <v>2640</v>
      </c>
    </row>
    <row r="2583" spans="1:14" hidden="1" x14ac:dyDescent="0.25">
      <c r="A2583" t="s">
        <v>432</v>
      </c>
      <c r="B2583" s="238">
        <v>1130322</v>
      </c>
      <c r="C2583" s="233">
        <v>1130322</v>
      </c>
      <c r="D2583">
        <v>113032</v>
      </c>
      <c r="E2583">
        <v>1150</v>
      </c>
      <c r="G2583">
        <v>1</v>
      </c>
      <c r="H2583" s="238">
        <v>2</v>
      </c>
      <c r="I2583" t="s">
        <v>548</v>
      </c>
      <c r="J2583" t="s">
        <v>432</v>
      </c>
      <c r="K2583">
        <v>0</v>
      </c>
      <c r="L2583">
        <v>0</v>
      </c>
      <c r="M2583" t="s">
        <v>2543</v>
      </c>
      <c r="N2583" t="s">
        <v>2640</v>
      </c>
    </row>
    <row r="2584" spans="1:14" hidden="1" x14ac:dyDescent="0.25">
      <c r="A2584" t="s">
        <v>432</v>
      </c>
      <c r="B2584" s="238">
        <v>1130323</v>
      </c>
      <c r="C2584" s="233">
        <v>1130323</v>
      </c>
      <c r="D2584">
        <v>113032</v>
      </c>
      <c r="E2584">
        <v>1275</v>
      </c>
      <c r="G2584">
        <v>1</v>
      </c>
      <c r="H2584" s="238">
        <v>3</v>
      </c>
      <c r="I2584" t="s">
        <v>548</v>
      </c>
      <c r="J2584" t="s">
        <v>432</v>
      </c>
      <c r="K2584">
        <v>0</v>
      </c>
      <c r="L2584">
        <v>0</v>
      </c>
      <c r="M2584" t="s">
        <v>2543</v>
      </c>
      <c r="N2584" t="s">
        <v>2640</v>
      </c>
    </row>
    <row r="2585" spans="1:14" hidden="1" x14ac:dyDescent="0.25">
      <c r="A2585" t="s">
        <v>432</v>
      </c>
      <c r="B2585" s="238">
        <v>1130324</v>
      </c>
      <c r="C2585" s="233">
        <v>1130324</v>
      </c>
      <c r="D2585">
        <v>113032</v>
      </c>
      <c r="E2585">
        <v>1210</v>
      </c>
      <c r="G2585">
        <v>1</v>
      </c>
      <c r="H2585" s="238">
        <v>4</v>
      </c>
      <c r="I2585" t="s">
        <v>548</v>
      </c>
      <c r="J2585" t="s">
        <v>432</v>
      </c>
      <c r="K2585">
        <v>0</v>
      </c>
      <c r="L2585">
        <v>0</v>
      </c>
      <c r="M2585" t="s">
        <v>2543</v>
      </c>
      <c r="N2585" t="s">
        <v>2640</v>
      </c>
    </row>
    <row r="2586" spans="1:14" hidden="1" x14ac:dyDescent="0.25">
      <c r="A2586" t="s">
        <v>432</v>
      </c>
      <c r="B2586" s="238">
        <v>1130325</v>
      </c>
      <c r="C2586" s="233">
        <v>1130325</v>
      </c>
      <c r="D2586">
        <v>113032</v>
      </c>
      <c r="E2586">
        <v>1340</v>
      </c>
      <c r="G2586">
        <v>1</v>
      </c>
      <c r="H2586" s="238">
        <v>5</v>
      </c>
      <c r="I2586" t="s">
        <v>548</v>
      </c>
      <c r="J2586" t="s">
        <v>432</v>
      </c>
      <c r="K2586">
        <v>0</v>
      </c>
      <c r="L2586">
        <v>0</v>
      </c>
      <c r="M2586" t="s">
        <v>2543</v>
      </c>
      <c r="N2586" t="s">
        <v>2640</v>
      </c>
    </row>
    <row r="2587" spans="1:14" hidden="1" x14ac:dyDescent="0.25">
      <c r="A2587" t="s">
        <v>244</v>
      </c>
      <c r="B2587" s="238">
        <v>1123331</v>
      </c>
      <c r="C2587" s="233">
        <v>1123331</v>
      </c>
      <c r="D2587">
        <v>112333</v>
      </c>
      <c r="E2587">
        <v>380</v>
      </c>
      <c r="G2587">
        <v>1</v>
      </c>
      <c r="H2587" s="238">
        <v>1</v>
      </c>
      <c r="I2587" t="s">
        <v>1500</v>
      </c>
      <c r="J2587" t="s">
        <v>244</v>
      </c>
      <c r="K2587">
        <v>0</v>
      </c>
      <c r="L2587">
        <v>0</v>
      </c>
      <c r="M2587" t="s">
        <v>2589</v>
      </c>
    </row>
    <row r="2588" spans="1:14" hidden="1" x14ac:dyDescent="0.25">
      <c r="A2588" t="s">
        <v>244</v>
      </c>
      <c r="B2588" s="238">
        <v>1123332</v>
      </c>
      <c r="C2588" s="233">
        <v>1123332</v>
      </c>
      <c r="D2588">
        <v>112333</v>
      </c>
      <c r="E2588">
        <v>470</v>
      </c>
      <c r="G2588">
        <v>1</v>
      </c>
      <c r="H2588" s="238">
        <v>2</v>
      </c>
      <c r="I2588" t="s">
        <v>1500</v>
      </c>
      <c r="J2588" t="s">
        <v>244</v>
      </c>
      <c r="K2588">
        <v>0</v>
      </c>
      <c r="L2588">
        <v>0</v>
      </c>
      <c r="M2588" t="s">
        <v>2589</v>
      </c>
    </row>
    <row r="2589" spans="1:14" hidden="1" x14ac:dyDescent="0.25">
      <c r="A2589" t="s">
        <v>244</v>
      </c>
      <c r="B2589" s="238">
        <v>1123333</v>
      </c>
      <c r="C2589" s="233">
        <v>1123333</v>
      </c>
      <c r="D2589">
        <v>112333</v>
      </c>
      <c r="E2589">
        <v>545</v>
      </c>
      <c r="G2589">
        <v>1</v>
      </c>
      <c r="H2589" s="238">
        <v>3</v>
      </c>
      <c r="I2589" t="s">
        <v>1500</v>
      </c>
      <c r="J2589" t="s">
        <v>244</v>
      </c>
      <c r="K2589">
        <v>0</v>
      </c>
      <c r="L2589">
        <v>0</v>
      </c>
      <c r="M2589" t="s">
        <v>2589</v>
      </c>
    </row>
    <row r="2590" spans="1:14" hidden="1" x14ac:dyDescent="0.25">
      <c r="A2590" t="s">
        <v>244</v>
      </c>
      <c r="B2590" s="238">
        <v>1123334</v>
      </c>
      <c r="C2590" s="233">
        <v>1123334</v>
      </c>
      <c r="D2590">
        <v>112333</v>
      </c>
      <c r="E2590">
        <v>510</v>
      </c>
      <c r="G2590">
        <v>1</v>
      </c>
      <c r="H2590" s="238">
        <v>4</v>
      </c>
      <c r="I2590" t="s">
        <v>1500</v>
      </c>
      <c r="J2590" t="s">
        <v>244</v>
      </c>
      <c r="K2590">
        <v>0</v>
      </c>
      <c r="L2590">
        <v>0</v>
      </c>
      <c r="M2590" t="s">
        <v>2589</v>
      </c>
    </row>
    <row r="2591" spans="1:14" hidden="1" x14ac:dyDescent="0.25">
      <c r="A2591" t="s">
        <v>244</v>
      </c>
      <c r="B2591" s="238">
        <v>1123335</v>
      </c>
      <c r="C2591" s="233">
        <v>1123335</v>
      </c>
      <c r="D2591">
        <v>112333</v>
      </c>
      <c r="E2591">
        <v>590</v>
      </c>
      <c r="G2591">
        <v>1</v>
      </c>
      <c r="H2591" s="238">
        <v>5</v>
      </c>
      <c r="I2591" t="s">
        <v>1500</v>
      </c>
      <c r="J2591" t="s">
        <v>244</v>
      </c>
      <c r="K2591">
        <v>0</v>
      </c>
      <c r="L2591">
        <v>0</v>
      </c>
      <c r="M2591" t="s">
        <v>2589</v>
      </c>
    </row>
    <row r="2592" spans="1:14" hidden="1" x14ac:dyDescent="0.25">
      <c r="A2592" t="s">
        <v>448</v>
      </c>
      <c r="B2592" s="238">
        <v>1123471</v>
      </c>
      <c r="C2592" s="233">
        <v>1123471</v>
      </c>
      <c r="D2592">
        <v>112347</v>
      </c>
      <c r="E2592">
        <v>7125</v>
      </c>
      <c r="G2592">
        <v>1</v>
      </c>
      <c r="H2592" s="238">
        <v>1</v>
      </c>
      <c r="I2592" t="s">
        <v>506</v>
      </c>
      <c r="J2592" t="s">
        <v>448</v>
      </c>
      <c r="K2592">
        <v>0</v>
      </c>
      <c r="L2592">
        <v>0</v>
      </c>
      <c r="M2592" t="s">
        <v>2565</v>
      </c>
      <c r="N2592" t="s">
        <v>2566</v>
      </c>
    </row>
    <row r="2593" spans="1:14" hidden="1" x14ac:dyDescent="0.25">
      <c r="A2593" t="s">
        <v>448</v>
      </c>
      <c r="B2593" s="238">
        <v>1123472</v>
      </c>
      <c r="C2593" s="233">
        <v>1123472</v>
      </c>
      <c r="D2593">
        <v>112347</v>
      </c>
      <c r="E2593">
        <v>7850</v>
      </c>
      <c r="G2593">
        <v>1</v>
      </c>
      <c r="H2593" s="238">
        <v>2</v>
      </c>
      <c r="I2593" t="s">
        <v>506</v>
      </c>
      <c r="J2593" t="s">
        <v>448</v>
      </c>
      <c r="K2593">
        <v>0</v>
      </c>
      <c r="L2593">
        <v>0</v>
      </c>
      <c r="M2593" t="s">
        <v>2565</v>
      </c>
      <c r="N2593" t="s">
        <v>2566</v>
      </c>
    </row>
    <row r="2594" spans="1:14" hidden="1" x14ac:dyDescent="0.25">
      <c r="A2594" t="s">
        <v>448</v>
      </c>
      <c r="B2594" s="238">
        <v>1123473</v>
      </c>
      <c r="C2594" s="233">
        <v>1123473</v>
      </c>
      <c r="D2594">
        <v>112347</v>
      </c>
      <c r="E2594">
        <v>8650</v>
      </c>
      <c r="G2594">
        <v>1</v>
      </c>
      <c r="H2594" s="238">
        <v>3</v>
      </c>
      <c r="I2594" t="s">
        <v>506</v>
      </c>
      <c r="J2594" t="s">
        <v>448</v>
      </c>
      <c r="K2594">
        <v>0</v>
      </c>
      <c r="L2594">
        <v>0</v>
      </c>
      <c r="M2594" t="s">
        <v>2565</v>
      </c>
      <c r="N2594" t="s">
        <v>2566</v>
      </c>
    </row>
    <row r="2595" spans="1:14" hidden="1" x14ac:dyDescent="0.25">
      <c r="A2595" t="s">
        <v>448</v>
      </c>
      <c r="B2595" s="238">
        <v>1123474</v>
      </c>
      <c r="C2595" s="233">
        <v>1123474</v>
      </c>
      <c r="D2595">
        <v>112347</v>
      </c>
      <c r="E2595">
        <v>9525</v>
      </c>
      <c r="G2595">
        <v>1</v>
      </c>
      <c r="H2595" s="238">
        <v>4</v>
      </c>
      <c r="I2595" t="s">
        <v>506</v>
      </c>
      <c r="J2595" t="s">
        <v>448</v>
      </c>
      <c r="K2595">
        <v>0</v>
      </c>
      <c r="L2595">
        <v>0</v>
      </c>
      <c r="M2595" t="s">
        <v>2565</v>
      </c>
      <c r="N2595" t="s">
        <v>2566</v>
      </c>
    </row>
    <row r="2596" spans="1:14" hidden="1" x14ac:dyDescent="0.25">
      <c r="A2596" t="s">
        <v>448</v>
      </c>
      <c r="B2596" s="238">
        <v>1123475</v>
      </c>
      <c r="C2596" s="233">
        <v>1123475</v>
      </c>
      <c r="D2596">
        <v>112347</v>
      </c>
      <c r="E2596">
        <v>10500</v>
      </c>
      <c r="G2596">
        <v>1</v>
      </c>
      <c r="H2596" s="238">
        <v>5</v>
      </c>
      <c r="I2596" t="s">
        <v>506</v>
      </c>
      <c r="J2596" t="s">
        <v>448</v>
      </c>
      <c r="K2596">
        <v>0</v>
      </c>
      <c r="L2596">
        <v>0</v>
      </c>
      <c r="M2596" t="s">
        <v>2565</v>
      </c>
      <c r="N2596" t="s">
        <v>2566</v>
      </c>
    </row>
    <row r="2597" spans="1:14" hidden="1" x14ac:dyDescent="0.25">
      <c r="A2597" t="s">
        <v>448</v>
      </c>
      <c r="B2597" s="238">
        <v>1123481</v>
      </c>
      <c r="C2597" s="238" t="s">
        <v>3432</v>
      </c>
      <c r="D2597">
        <v>112348</v>
      </c>
      <c r="E2597">
        <v>7850</v>
      </c>
      <c r="G2597">
        <v>1</v>
      </c>
      <c r="H2597" s="238">
        <v>1</v>
      </c>
      <c r="I2597" t="s">
        <v>508</v>
      </c>
      <c r="J2597" t="s">
        <v>448</v>
      </c>
      <c r="K2597">
        <v>0</v>
      </c>
      <c r="L2597">
        <v>0</v>
      </c>
      <c r="M2597" t="s">
        <v>2565</v>
      </c>
      <c r="N2597" t="s">
        <v>2566</v>
      </c>
    </row>
    <row r="2598" spans="1:14" hidden="1" x14ac:dyDescent="0.25">
      <c r="A2598" t="s">
        <v>448</v>
      </c>
      <c r="B2598" s="238">
        <v>1123482</v>
      </c>
      <c r="C2598" s="238" t="s">
        <v>3433</v>
      </c>
      <c r="D2598">
        <v>112348</v>
      </c>
      <c r="E2598">
        <v>8650</v>
      </c>
      <c r="G2598">
        <v>1</v>
      </c>
      <c r="H2598" s="238">
        <v>2</v>
      </c>
      <c r="I2598" t="s">
        <v>508</v>
      </c>
      <c r="J2598" t="s">
        <v>448</v>
      </c>
      <c r="K2598">
        <v>0</v>
      </c>
      <c r="L2598">
        <v>0</v>
      </c>
      <c r="M2598" t="s">
        <v>2565</v>
      </c>
      <c r="N2598" t="s">
        <v>2566</v>
      </c>
    </row>
    <row r="2599" spans="1:14" hidden="1" x14ac:dyDescent="0.25">
      <c r="A2599" t="s">
        <v>448</v>
      </c>
      <c r="B2599" s="238">
        <v>1123483</v>
      </c>
      <c r="C2599" s="238" t="s">
        <v>3434</v>
      </c>
      <c r="D2599">
        <v>112348</v>
      </c>
      <c r="E2599">
        <v>9525</v>
      </c>
      <c r="G2599">
        <v>1</v>
      </c>
      <c r="H2599" s="238">
        <v>3</v>
      </c>
      <c r="I2599" t="s">
        <v>508</v>
      </c>
      <c r="J2599" t="s">
        <v>448</v>
      </c>
      <c r="K2599">
        <v>0</v>
      </c>
      <c r="L2599">
        <v>0</v>
      </c>
      <c r="M2599" t="s">
        <v>2565</v>
      </c>
      <c r="N2599" t="s">
        <v>2566</v>
      </c>
    </row>
    <row r="2600" spans="1:14" hidden="1" x14ac:dyDescent="0.25">
      <c r="A2600" t="s">
        <v>448</v>
      </c>
      <c r="B2600" s="238">
        <v>1123484</v>
      </c>
      <c r="C2600" s="238" t="s">
        <v>3435</v>
      </c>
      <c r="D2600">
        <v>112348</v>
      </c>
      <c r="E2600">
        <v>10500</v>
      </c>
      <c r="G2600">
        <v>1</v>
      </c>
      <c r="H2600" s="238">
        <v>4</v>
      </c>
      <c r="I2600" t="s">
        <v>508</v>
      </c>
      <c r="J2600" t="s">
        <v>448</v>
      </c>
      <c r="K2600">
        <v>0</v>
      </c>
      <c r="L2600">
        <v>0</v>
      </c>
      <c r="M2600" t="s">
        <v>2565</v>
      </c>
      <c r="N2600" t="s">
        <v>2566</v>
      </c>
    </row>
    <row r="2601" spans="1:14" hidden="1" x14ac:dyDescent="0.25">
      <c r="A2601" t="s">
        <v>448</v>
      </c>
      <c r="B2601" s="238">
        <v>1123485</v>
      </c>
      <c r="C2601" s="238" t="s">
        <v>3436</v>
      </c>
      <c r="D2601">
        <v>112348</v>
      </c>
      <c r="E2601">
        <v>11550</v>
      </c>
      <c r="G2601">
        <v>1</v>
      </c>
      <c r="H2601" s="238">
        <v>5</v>
      </c>
      <c r="I2601" t="s">
        <v>508</v>
      </c>
      <c r="J2601" t="s">
        <v>448</v>
      </c>
      <c r="K2601">
        <v>0</v>
      </c>
      <c r="L2601">
        <v>0</v>
      </c>
      <c r="M2601" t="s">
        <v>2565</v>
      </c>
      <c r="N2601" t="s">
        <v>2566</v>
      </c>
    </row>
    <row r="2602" spans="1:14" hidden="1" x14ac:dyDescent="0.25">
      <c r="A2602" t="s">
        <v>448</v>
      </c>
      <c r="B2602" s="238">
        <v>24011123481</v>
      </c>
      <c r="C2602" s="233"/>
      <c r="D2602">
        <v>112348</v>
      </c>
      <c r="E2602">
        <v>2500</v>
      </c>
      <c r="G2602">
        <v>0</v>
      </c>
      <c r="H2602" s="238">
        <v>1</v>
      </c>
      <c r="I2602" t="s">
        <v>3076</v>
      </c>
      <c r="J2602" t="s">
        <v>448</v>
      </c>
      <c r="K2602">
        <v>2401</v>
      </c>
      <c r="L2602">
        <v>0</v>
      </c>
      <c r="M2602" t="s">
        <v>2565</v>
      </c>
      <c r="N2602" t="s">
        <v>2566</v>
      </c>
    </row>
    <row r="2603" spans="1:14" hidden="1" x14ac:dyDescent="0.25">
      <c r="A2603" t="s">
        <v>448</v>
      </c>
      <c r="B2603" s="238">
        <v>24011123482</v>
      </c>
      <c r="C2603" s="233"/>
      <c r="D2603">
        <v>112348</v>
      </c>
      <c r="E2603">
        <v>2750</v>
      </c>
      <c r="G2603">
        <v>0</v>
      </c>
      <c r="H2603" s="238">
        <v>2</v>
      </c>
      <c r="I2603" t="s">
        <v>3077</v>
      </c>
      <c r="J2603" t="s">
        <v>448</v>
      </c>
      <c r="K2603">
        <v>2401</v>
      </c>
      <c r="L2603">
        <v>0</v>
      </c>
      <c r="M2603" t="s">
        <v>2565</v>
      </c>
      <c r="N2603" t="s">
        <v>2566</v>
      </c>
    </row>
    <row r="2604" spans="1:14" hidden="1" x14ac:dyDescent="0.25">
      <c r="A2604" t="s">
        <v>448</v>
      </c>
      <c r="B2604" s="238">
        <v>24011123483</v>
      </c>
      <c r="C2604" s="233"/>
      <c r="D2604">
        <v>112348</v>
      </c>
      <c r="E2604">
        <v>3025</v>
      </c>
      <c r="G2604">
        <v>0</v>
      </c>
      <c r="H2604" s="238">
        <v>3</v>
      </c>
      <c r="I2604" t="s">
        <v>3078</v>
      </c>
      <c r="J2604" t="s">
        <v>448</v>
      </c>
      <c r="K2604">
        <v>2401</v>
      </c>
      <c r="L2604">
        <v>0</v>
      </c>
      <c r="M2604" t="s">
        <v>2565</v>
      </c>
      <c r="N2604" t="s">
        <v>2566</v>
      </c>
    </row>
    <row r="2605" spans="1:14" hidden="1" x14ac:dyDescent="0.25">
      <c r="A2605" t="s">
        <v>448</v>
      </c>
      <c r="B2605" s="238">
        <v>24011123484</v>
      </c>
      <c r="C2605" s="233"/>
      <c r="D2605">
        <v>112348</v>
      </c>
      <c r="E2605">
        <v>2625</v>
      </c>
      <c r="G2605">
        <v>0</v>
      </c>
      <c r="H2605" s="238">
        <v>4</v>
      </c>
      <c r="I2605" t="s">
        <v>3079</v>
      </c>
      <c r="J2605" t="s">
        <v>448</v>
      </c>
      <c r="K2605">
        <v>2401</v>
      </c>
      <c r="L2605">
        <v>0</v>
      </c>
      <c r="M2605" t="s">
        <v>2565</v>
      </c>
      <c r="N2605" t="s">
        <v>2566</v>
      </c>
    </row>
    <row r="2606" spans="1:14" hidden="1" x14ac:dyDescent="0.25">
      <c r="A2606" t="s">
        <v>448</v>
      </c>
      <c r="B2606" s="238">
        <v>24011123485</v>
      </c>
      <c r="C2606" s="233"/>
      <c r="D2606">
        <v>112348</v>
      </c>
      <c r="E2606">
        <v>3150</v>
      </c>
      <c r="G2606">
        <v>0</v>
      </c>
      <c r="H2606" s="238">
        <v>5</v>
      </c>
      <c r="I2606" t="s">
        <v>3080</v>
      </c>
      <c r="J2606" t="s">
        <v>448</v>
      </c>
      <c r="K2606">
        <v>2401</v>
      </c>
      <c r="L2606">
        <v>0</v>
      </c>
      <c r="M2606" t="s">
        <v>2565</v>
      </c>
      <c r="N2606" t="s">
        <v>2566</v>
      </c>
    </row>
    <row r="2607" spans="1:14" hidden="1" x14ac:dyDescent="0.25">
      <c r="A2607" t="s">
        <v>607</v>
      </c>
      <c r="B2607" s="238">
        <v>1131221</v>
      </c>
      <c r="C2607" s="233">
        <v>1131221</v>
      </c>
      <c r="D2607">
        <v>113122</v>
      </c>
      <c r="E2607">
        <v>22.75</v>
      </c>
      <c r="G2607">
        <v>1</v>
      </c>
      <c r="H2607" s="238">
        <v>1</v>
      </c>
      <c r="I2607" t="s">
        <v>128</v>
      </c>
      <c r="J2607" t="s">
        <v>607</v>
      </c>
      <c r="K2607">
        <v>0</v>
      </c>
      <c r="L2607">
        <v>0</v>
      </c>
      <c r="M2607" t="s">
        <v>2503</v>
      </c>
      <c r="N2607" t="s">
        <v>2082</v>
      </c>
    </row>
    <row r="2608" spans="1:14" hidden="1" x14ac:dyDescent="0.25">
      <c r="A2608" t="s">
        <v>607</v>
      </c>
      <c r="B2608" s="238">
        <v>1131222</v>
      </c>
      <c r="C2608" s="233">
        <v>1131222</v>
      </c>
      <c r="D2608">
        <v>113122</v>
      </c>
      <c r="E2608">
        <v>28.25</v>
      </c>
      <c r="G2608">
        <v>1</v>
      </c>
      <c r="H2608" s="238">
        <v>2</v>
      </c>
      <c r="I2608" t="s">
        <v>128</v>
      </c>
      <c r="J2608" t="s">
        <v>607</v>
      </c>
      <c r="K2608">
        <v>0</v>
      </c>
      <c r="L2608">
        <v>0</v>
      </c>
      <c r="M2608" t="s">
        <v>2503</v>
      </c>
      <c r="N2608" t="s">
        <v>2082</v>
      </c>
    </row>
    <row r="2609" spans="1:14" hidden="1" x14ac:dyDescent="0.25">
      <c r="A2609" t="s">
        <v>607</v>
      </c>
      <c r="B2609" s="238">
        <v>1131223</v>
      </c>
      <c r="C2609" s="233">
        <v>1131223</v>
      </c>
      <c r="D2609">
        <v>113122</v>
      </c>
      <c r="E2609">
        <v>33.5</v>
      </c>
      <c r="G2609">
        <v>1</v>
      </c>
      <c r="H2609" s="238">
        <v>3</v>
      </c>
      <c r="I2609" t="s">
        <v>128</v>
      </c>
      <c r="J2609" t="s">
        <v>607</v>
      </c>
      <c r="K2609">
        <v>0</v>
      </c>
      <c r="L2609">
        <v>0</v>
      </c>
      <c r="M2609" t="s">
        <v>2503</v>
      </c>
      <c r="N2609" t="s">
        <v>2082</v>
      </c>
    </row>
    <row r="2610" spans="1:14" hidden="1" x14ac:dyDescent="0.25">
      <c r="A2610" t="s">
        <v>607</v>
      </c>
      <c r="B2610" s="238">
        <v>1131224</v>
      </c>
      <c r="C2610" s="233">
        <v>1131224</v>
      </c>
      <c r="D2610">
        <v>113122</v>
      </c>
      <c r="E2610">
        <v>29.75</v>
      </c>
      <c r="G2610">
        <v>1</v>
      </c>
      <c r="H2610" s="238">
        <v>4</v>
      </c>
      <c r="I2610" t="s">
        <v>128</v>
      </c>
      <c r="J2610" t="s">
        <v>607</v>
      </c>
      <c r="K2610">
        <v>0</v>
      </c>
      <c r="L2610">
        <v>0</v>
      </c>
      <c r="M2610" t="s">
        <v>2503</v>
      </c>
      <c r="N2610" t="s">
        <v>2082</v>
      </c>
    </row>
    <row r="2611" spans="1:14" hidden="1" x14ac:dyDescent="0.25">
      <c r="A2611" t="s">
        <v>607</v>
      </c>
      <c r="B2611" s="238">
        <v>1131225</v>
      </c>
      <c r="C2611" s="233">
        <v>1131225</v>
      </c>
      <c r="D2611">
        <v>113122</v>
      </c>
      <c r="E2611">
        <v>37.5</v>
      </c>
      <c r="G2611">
        <v>1</v>
      </c>
      <c r="H2611" s="238">
        <v>5</v>
      </c>
      <c r="I2611" t="s">
        <v>128</v>
      </c>
      <c r="J2611" t="s">
        <v>607</v>
      </c>
      <c r="K2611">
        <v>0</v>
      </c>
      <c r="L2611">
        <v>0</v>
      </c>
      <c r="M2611" t="s">
        <v>2503</v>
      </c>
      <c r="N2611" t="s">
        <v>2082</v>
      </c>
    </row>
    <row r="2612" spans="1:14" hidden="1" x14ac:dyDescent="0.25">
      <c r="A2612" t="s">
        <v>1409</v>
      </c>
      <c r="B2612" s="238">
        <v>1114091</v>
      </c>
      <c r="C2612" s="238" t="s">
        <v>3437</v>
      </c>
      <c r="D2612">
        <v>111409</v>
      </c>
      <c r="E2612">
        <v>1085</v>
      </c>
      <c r="G2612">
        <v>0</v>
      </c>
      <c r="H2612" s="238">
        <v>1</v>
      </c>
      <c r="I2612" s="239" t="s">
        <v>1428</v>
      </c>
      <c r="J2612" t="s">
        <v>1409</v>
      </c>
      <c r="K2612">
        <v>0</v>
      </c>
      <c r="L2612">
        <v>0</v>
      </c>
      <c r="M2612" t="s">
        <v>1411</v>
      </c>
    </row>
    <row r="2613" spans="1:14" hidden="1" x14ac:dyDescent="0.25">
      <c r="A2613" t="s">
        <v>1409</v>
      </c>
      <c r="B2613" s="238">
        <v>1114092</v>
      </c>
      <c r="C2613" s="238" t="s">
        <v>3438</v>
      </c>
      <c r="D2613">
        <v>111409</v>
      </c>
      <c r="E2613">
        <v>1250</v>
      </c>
      <c r="G2613">
        <v>0</v>
      </c>
      <c r="H2613" s="238">
        <v>2</v>
      </c>
      <c r="I2613" t="s">
        <v>1428</v>
      </c>
      <c r="J2613" t="s">
        <v>1409</v>
      </c>
      <c r="K2613">
        <v>0</v>
      </c>
      <c r="L2613">
        <v>0</v>
      </c>
      <c r="M2613" t="s">
        <v>1411</v>
      </c>
    </row>
    <row r="2614" spans="1:14" hidden="1" x14ac:dyDescent="0.25">
      <c r="A2614" t="s">
        <v>1409</v>
      </c>
      <c r="B2614" s="238">
        <v>1114093</v>
      </c>
      <c r="C2614" s="238" t="s">
        <v>3439</v>
      </c>
      <c r="D2614">
        <v>111409</v>
      </c>
      <c r="E2614">
        <v>1350</v>
      </c>
      <c r="G2614">
        <v>0</v>
      </c>
      <c r="H2614" s="238">
        <v>3</v>
      </c>
      <c r="I2614" t="s">
        <v>1428</v>
      </c>
      <c r="J2614" t="s">
        <v>1409</v>
      </c>
      <c r="K2614">
        <v>0</v>
      </c>
      <c r="L2614">
        <v>0</v>
      </c>
      <c r="M2614" t="s">
        <v>1411</v>
      </c>
    </row>
    <row r="2615" spans="1:14" hidden="1" x14ac:dyDescent="0.25">
      <c r="A2615" t="s">
        <v>1409</v>
      </c>
      <c r="B2615" s="238">
        <v>1114094</v>
      </c>
      <c r="C2615" s="238" t="s">
        <v>3440</v>
      </c>
      <c r="D2615">
        <v>111409</v>
      </c>
      <c r="E2615">
        <v>1315</v>
      </c>
      <c r="G2615">
        <v>0</v>
      </c>
      <c r="H2615" s="238">
        <v>4</v>
      </c>
      <c r="I2615" t="s">
        <v>1428</v>
      </c>
      <c r="J2615" t="s">
        <v>1409</v>
      </c>
      <c r="K2615">
        <v>0</v>
      </c>
      <c r="L2615">
        <v>0</v>
      </c>
      <c r="M2615" t="s">
        <v>1411</v>
      </c>
    </row>
    <row r="2616" spans="1:14" hidden="1" x14ac:dyDescent="0.25">
      <c r="A2616" t="s">
        <v>1409</v>
      </c>
      <c r="B2616" s="238">
        <v>1114095</v>
      </c>
      <c r="C2616" s="238" t="s">
        <v>3441</v>
      </c>
      <c r="D2616">
        <v>111409</v>
      </c>
      <c r="E2616">
        <v>1015</v>
      </c>
      <c r="G2616">
        <v>0</v>
      </c>
      <c r="H2616" s="238">
        <v>5</v>
      </c>
      <c r="I2616" t="s">
        <v>1428</v>
      </c>
      <c r="J2616" t="s">
        <v>1409</v>
      </c>
      <c r="K2616">
        <v>0</v>
      </c>
      <c r="L2616">
        <v>0</v>
      </c>
      <c r="M2616" t="s">
        <v>1411</v>
      </c>
    </row>
    <row r="2617" spans="1:14" hidden="1" x14ac:dyDescent="0.25">
      <c r="A2617" t="s">
        <v>451</v>
      </c>
      <c r="B2617" s="238">
        <v>24011114451</v>
      </c>
      <c r="C2617" s="233"/>
      <c r="D2617">
        <v>111445</v>
      </c>
      <c r="G2617">
        <v>0</v>
      </c>
      <c r="H2617" s="238">
        <v>1</v>
      </c>
      <c r="I2617" t="s">
        <v>2665</v>
      </c>
      <c r="J2617" t="s">
        <v>451</v>
      </c>
      <c r="K2617">
        <v>2401</v>
      </c>
      <c r="L2617">
        <v>0</v>
      </c>
      <c r="M2617" t="s">
        <v>2573</v>
      </c>
      <c r="N2617" t="s">
        <v>2626</v>
      </c>
    </row>
    <row r="2618" spans="1:14" hidden="1" x14ac:dyDescent="0.25">
      <c r="A2618" t="s">
        <v>451</v>
      </c>
      <c r="B2618" s="238">
        <v>24011114452</v>
      </c>
      <c r="C2618" s="233"/>
      <c r="D2618">
        <v>111445</v>
      </c>
      <c r="G2618">
        <v>0</v>
      </c>
      <c r="H2618" s="238">
        <v>2</v>
      </c>
      <c r="I2618" t="s">
        <v>2665</v>
      </c>
      <c r="J2618" t="s">
        <v>451</v>
      </c>
      <c r="K2618">
        <v>2401</v>
      </c>
      <c r="L2618">
        <v>0</v>
      </c>
      <c r="M2618" t="s">
        <v>2573</v>
      </c>
      <c r="N2618" t="s">
        <v>2626</v>
      </c>
    </row>
    <row r="2619" spans="1:14" hidden="1" x14ac:dyDescent="0.25">
      <c r="A2619" t="s">
        <v>451</v>
      </c>
      <c r="B2619" s="238">
        <v>24011114453</v>
      </c>
      <c r="C2619" s="233"/>
      <c r="D2619">
        <v>111445</v>
      </c>
      <c r="G2619">
        <v>0</v>
      </c>
      <c r="H2619" s="238">
        <v>3</v>
      </c>
      <c r="I2619" t="s">
        <v>2665</v>
      </c>
      <c r="J2619" t="s">
        <v>451</v>
      </c>
      <c r="K2619">
        <v>2401</v>
      </c>
      <c r="L2619">
        <v>0</v>
      </c>
      <c r="M2619" t="s">
        <v>2573</v>
      </c>
      <c r="N2619" t="s">
        <v>2626</v>
      </c>
    </row>
    <row r="2620" spans="1:14" hidden="1" x14ac:dyDescent="0.25">
      <c r="A2620" t="s">
        <v>451</v>
      </c>
      <c r="B2620" s="238">
        <v>24011114454</v>
      </c>
      <c r="C2620" s="233"/>
      <c r="D2620">
        <v>111445</v>
      </c>
      <c r="G2620">
        <v>0</v>
      </c>
      <c r="H2620" s="238">
        <v>4</v>
      </c>
      <c r="I2620" t="s">
        <v>2665</v>
      </c>
      <c r="J2620" t="s">
        <v>451</v>
      </c>
      <c r="K2620">
        <v>2401</v>
      </c>
      <c r="L2620">
        <v>0</v>
      </c>
      <c r="M2620" t="s">
        <v>2573</v>
      </c>
      <c r="N2620" t="s">
        <v>2626</v>
      </c>
    </row>
    <row r="2621" spans="1:14" hidden="1" x14ac:dyDescent="0.25">
      <c r="A2621" t="s">
        <v>451</v>
      </c>
      <c r="B2621" s="238">
        <v>24011114455</v>
      </c>
      <c r="C2621" s="233"/>
      <c r="D2621">
        <v>111445</v>
      </c>
      <c r="G2621">
        <v>0</v>
      </c>
      <c r="H2621" s="238">
        <v>5</v>
      </c>
      <c r="I2621" t="s">
        <v>2665</v>
      </c>
      <c r="J2621" t="s">
        <v>451</v>
      </c>
      <c r="K2621">
        <v>2401</v>
      </c>
      <c r="L2621">
        <v>0</v>
      </c>
      <c r="M2621" t="s">
        <v>2573</v>
      </c>
      <c r="N2621" t="s">
        <v>2626</v>
      </c>
    </row>
    <row r="2622" spans="1:14" hidden="1" x14ac:dyDescent="0.25">
      <c r="A2622" t="s">
        <v>432</v>
      </c>
      <c r="B2622" s="238">
        <v>1130771</v>
      </c>
      <c r="C2622" s="233">
        <v>1130771</v>
      </c>
      <c r="D2622">
        <v>113077</v>
      </c>
      <c r="F2622" t="s">
        <v>397</v>
      </c>
      <c r="G2622">
        <v>0</v>
      </c>
      <c r="H2622" s="238">
        <v>1</v>
      </c>
      <c r="I2622" t="s">
        <v>598</v>
      </c>
      <c r="J2622" t="s">
        <v>432</v>
      </c>
      <c r="K2622">
        <v>0</v>
      </c>
      <c r="L2622">
        <v>0</v>
      </c>
      <c r="M2622" t="s">
        <v>2543</v>
      </c>
      <c r="N2622" t="s">
        <v>2556</v>
      </c>
    </row>
    <row r="2623" spans="1:14" hidden="1" x14ac:dyDescent="0.25">
      <c r="A2623" t="s">
        <v>432</v>
      </c>
      <c r="B2623" s="238">
        <v>1130772</v>
      </c>
      <c r="C2623" s="233">
        <v>1130772</v>
      </c>
      <c r="D2623">
        <v>113077</v>
      </c>
      <c r="F2623" t="s">
        <v>397</v>
      </c>
      <c r="G2623">
        <v>0</v>
      </c>
      <c r="H2623" s="238">
        <v>2</v>
      </c>
      <c r="I2623" t="s">
        <v>598</v>
      </c>
      <c r="J2623" t="s">
        <v>432</v>
      </c>
      <c r="K2623">
        <v>0</v>
      </c>
      <c r="L2623">
        <v>0</v>
      </c>
      <c r="M2623" t="s">
        <v>2543</v>
      </c>
      <c r="N2623" t="s">
        <v>2556</v>
      </c>
    </row>
    <row r="2624" spans="1:14" hidden="1" x14ac:dyDescent="0.25">
      <c r="A2624" t="s">
        <v>432</v>
      </c>
      <c r="B2624" s="238">
        <v>1130773</v>
      </c>
      <c r="C2624" s="233">
        <v>1130773</v>
      </c>
      <c r="D2624">
        <v>113077</v>
      </c>
      <c r="F2624" t="s">
        <v>397</v>
      </c>
      <c r="G2624">
        <v>0</v>
      </c>
      <c r="H2624" s="238">
        <v>3</v>
      </c>
      <c r="I2624" t="s">
        <v>598</v>
      </c>
      <c r="J2624" t="s">
        <v>432</v>
      </c>
      <c r="K2624">
        <v>0</v>
      </c>
      <c r="L2624">
        <v>0</v>
      </c>
      <c r="M2624" t="s">
        <v>2543</v>
      </c>
      <c r="N2624" t="s">
        <v>2556</v>
      </c>
    </row>
    <row r="2625" spans="1:14" hidden="1" x14ac:dyDescent="0.25">
      <c r="A2625" t="s">
        <v>432</v>
      </c>
      <c r="B2625" s="238">
        <v>1130774</v>
      </c>
      <c r="C2625" s="233">
        <v>1130774</v>
      </c>
      <c r="D2625">
        <v>113077</v>
      </c>
      <c r="F2625" t="s">
        <v>397</v>
      </c>
      <c r="G2625">
        <v>0</v>
      </c>
      <c r="H2625" s="238">
        <v>4</v>
      </c>
      <c r="I2625" t="s">
        <v>598</v>
      </c>
      <c r="J2625" t="s">
        <v>432</v>
      </c>
      <c r="K2625">
        <v>0</v>
      </c>
      <c r="L2625">
        <v>0</v>
      </c>
      <c r="M2625" t="s">
        <v>2543</v>
      </c>
      <c r="N2625" t="s">
        <v>2556</v>
      </c>
    </row>
    <row r="2626" spans="1:14" hidden="1" x14ac:dyDescent="0.25">
      <c r="A2626" t="s">
        <v>432</v>
      </c>
      <c r="B2626" s="238">
        <v>1130775</v>
      </c>
      <c r="C2626" s="233">
        <v>1130775</v>
      </c>
      <c r="D2626">
        <v>113077</v>
      </c>
      <c r="F2626" t="s">
        <v>397</v>
      </c>
      <c r="G2626">
        <v>0</v>
      </c>
      <c r="H2626" s="238">
        <v>5</v>
      </c>
      <c r="I2626" t="s">
        <v>598</v>
      </c>
      <c r="J2626" t="s">
        <v>432</v>
      </c>
      <c r="K2626">
        <v>0</v>
      </c>
      <c r="L2626">
        <v>0</v>
      </c>
      <c r="M2626" t="s">
        <v>2543</v>
      </c>
      <c r="N2626" t="s">
        <v>2556</v>
      </c>
    </row>
    <row r="2627" spans="1:14" hidden="1" x14ac:dyDescent="0.25">
      <c r="A2627" t="s">
        <v>432</v>
      </c>
      <c r="B2627" s="238">
        <v>1130741</v>
      </c>
      <c r="C2627" s="238" t="s">
        <v>3442</v>
      </c>
      <c r="D2627">
        <v>113074</v>
      </c>
      <c r="E2627">
        <v>2040</v>
      </c>
      <c r="G2627">
        <v>1</v>
      </c>
      <c r="H2627" s="238">
        <v>1</v>
      </c>
      <c r="I2627" t="s">
        <v>596</v>
      </c>
      <c r="J2627" t="s">
        <v>432</v>
      </c>
      <c r="K2627">
        <v>0</v>
      </c>
      <c r="L2627">
        <v>0</v>
      </c>
      <c r="M2627" t="s">
        <v>2543</v>
      </c>
      <c r="N2627" t="s">
        <v>2556</v>
      </c>
    </row>
    <row r="2628" spans="1:14" hidden="1" x14ac:dyDescent="0.25">
      <c r="A2628" t="s">
        <v>432</v>
      </c>
      <c r="B2628" s="238">
        <v>1130742</v>
      </c>
      <c r="C2628" s="238" t="s">
        <v>3443</v>
      </c>
      <c r="D2628">
        <v>113074</v>
      </c>
      <c r="E2628">
        <v>2125</v>
      </c>
      <c r="G2628">
        <v>1</v>
      </c>
      <c r="H2628" s="238">
        <v>2</v>
      </c>
      <c r="I2628" t="s">
        <v>596</v>
      </c>
      <c r="J2628" t="s">
        <v>432</v>
      </c>
      <c r="K2628">
        <v>0</v>
      </c>
      <c r="L2628">
        <v>0</v>
      </c>
      <c r="M2628" t="s">
        <v>2543</v>
      </c>
      <c r="N2628" t="s">
        <v>2556</v>
      </c>
    </row>
    <row r="2629" spans="1:14" hidden="1" x14ac:dyDescent="0.25">
      <c r="A2629" t="s">
        <v>432</v>
      </c>
      <c r="B2629" s="238">
        <v>1130743</v>
      </c>
      <c r="C2629" s="238" t="s">
        <v>3444</v>
      </c>
      <c r="D2629">
        <v>113074</v>
      </c>
      <c r="E2629">
        <v>2185</v>
      </c>
      <c r="G2629">
        <v>1</v>
      </c>
      <c r="H2629" s="238">
        <v>3</v>
      </c>
      <c r="I2629" t="s">
        <v>596</v>
      </c>
      <c r="J2629" t="s">
        <v>432</v>
      </c>
      <c r="K2629">
        <v>0</v>
      </c>
      <c r="L2629">
        <v>0</v>
      </c>
      <c r="M2629" t="s">
        <v>2543</v>
      </c>
      <c r="N2629" t="s">
        <v>2556</v>
      </c>
    </row>
    <row r="2630" spans="1:14" hidden="1" x14ac:dyDescent="0.25">
      <c r="A2630" t="s">
        <v>432</v>
      </c>
      <c r="B2630" s="238">
        <v>1130744</v>
      </c>
      <c r="C2630" s="238" t="s">
        <v>3445</v>
      </c>
      <c r="D2630">
        <v>113074</v>
      </c>
      <c r="E2630">
        <v>2235</v>
      </c>
      <c r="G2630">
        <v>1</v>
      </c>
      <c r="H2630" s="238">
        <v>4</v>
      </c>
      <c r="I2630" t="s">
        <v>596</v>
      </c>
      <c r="J2630" t="s">
        <v>432</v>
      </c>
      <c r="K2630">
        <v>0</v>
      </c>
      <c r="L2630">
        <v>0</v>
      </c>
      <c r="M2630" t="s">
        <v>2543</v>
      </c>
      <c r="N2630" t="s">
        <v>2556</v>
      </c>
    </row>
    <row r="2631" spans="1:14" hidden="1" x14ac:dyDescent="0.25">
      <c r="A2631" t="s">
        <v>432</v>
      </c>
      <c r="B2631" s="238">
        <v>1130745</v>
      </c>
      <c r="C2631" s="238" t="s">
        <v>3446</v>
      </c>
      <c r="D2631">
        <v>113074</v>
      </c>
      <c r="E2631">
        <v>2295</v>
      </c>
      <c r="G2631">
        <v>1</v>
      </c>
      <c r="H2631" s="238">
        <v>5</v>
      </c>
      <c r="I2631" t="s">
        <v>596</v>
      </c>
      <c r="J2631" t="s">
        <v>432</v>
      </c>
      <c r="K2631">
        <v>0</v>
      </c>
      <c r="L2631">
        <v>0</v>
      </c>
      <c r="M2631" t="s">
        <v>2543</v>
      </c>
      <c r="N2631" t="s">
        <v>2556</v>
      </c>
    </row>
    <row r="2632" spans="1:14" hidden="1" x14ac:dyDescent="0.25">
      <c r="A2632" t="s">
        <v>407</v>
      </c>
      <c r="B2632" s="238">
        <v>24011111021</v>
      </c>
      <c r="C2632" s="238" t="s">
        <v>298</v>
      </c>
      <c r="D2632">
        <v>111102</v>
      </c>
      <c r="E2632">
        <v>1925</v>
      </c>
      <c r="G2632">
        <v>0</v>
      </c>
      <c r="H2632" s="238">
        <v>1</v>
      </c>
      <c r="I2632" t="s">
        <v>3126</v>
      </c>
      <c r="J2632" t="s">
        <v>407</v>
      </c>
      <c r="K2632">
        <v>2401</v>
      </c>
      <c r="L2632">
        <v>0</v>
      </c>
      <c r="M2632" t="s">
        <v>2571</v>
      </c>
      <c r="N2632" t="s">
        <v>2666</v>
      </c>
    </row>
    <row r="2633" spans="1:14" hidden="1" x14ac:dyDescent="0.25">
      <c r="A2633" t="s">
        <v>407</v>
      </c>
      <c r="B2633" s="238">
        <v>24011111022</v>
      </c>
      <c r="C2633" s="238" t="s">
        <v>298</v>
      </c>
      <c r="D2633">
        <v>111102</v>
      </c>
      <c r="E2633">
        <v>2375</v>
      </c>
      <c r="G2633">
        <v>0</v>
      </c>
      <c r="H2633" s="238">
        <v>2</v>
      </c>
      <c r="I2633" t="s">
        <v>3127</v>
      </c>
      <c r="J2633" t="s">
        <v>407</v>
      </c>
      <c r="K2633">
        <v>2401</v>
      </c>
      <c r="L2633">
        <v>0</v>
      </c>
      <c r="M2633" t="s">
        <v>2571</v>
      </c>
      <c r="N2633" t="s">
        <v>2666</v>
      </c>
    </row>
    <row r="2634" spans="1:14" hidden="1" x14ac:dyDescent="0.25">
      <c r="A2634" t="s">
        <v>407</v>
      </c>
      <c r="B2634" s="238">
        <v>24011111023</v>
      </c>
      <c r="C2634" s="238" t="s">
        <v>298</v>
      </c>
      <c r="D2634">
        <v>111102</v>
      </c>
      <c r="E2634">
        <v>2925</v>
      </c>
      <c r="G2634">
        <v>0</v>
      </c>
      <c r="H2634" s="238">
        <v>3</v>
      </c>
      <c r="I2634" t="s">
        <v>3128</v>
      </c>
      <c r="J2634" t="s">
        <v>407</v>
      </c>
      <c r="K2634">
        <v>2401</v>
      </c>
      <c r="L2634">
        <v>0</v>
      </c>
      <c r="M2634" t="s">
        <v>2571</v>
      </c>
      <c r="N2634" t="s">
        <v>2666</v>
      </c>
    </row>
    <row r="2635" spans="1:14" hidden="1" x14ac:dyDescent="0.25">
      <c r="A2635" t="s">
        <v>407</v>
      </c>
      <c r="B2635" s="238">
        <v>24011111024</v>
      </c>
      <c r="C2635" s="238" t="s">
        <v>298</v>
      </c>
      <c r="D2635">
        <v>111102</v>
      </c>
      <c r="E2635">
        <v>2475</v>
      </c>
      <c r="G2635">
        <v>0</v>
      </c>
      <c r="H2635" s="238">
        <v>4</v>
      </c>
      <c r="I2635" t="s">
        <v>3129</v>
      </c>
      <c r="J2635" t="s">
        <v>407</v>
      </c>
      <c r="K2635">
        <v>2401</v>
      </c>
      <c r="L2635">
        <v>0</v>
      </c>
      <c r="M2635" t="s">
        <v>2571</v>
      </c>
      <c r="N2635" t="s">
        <v>2666</v>
      </c>
    </row>
    <row r="2636" spans="1:14" hidden="1" x14ac:dyDescent="0.25">
      <c r="A2636" t="s">
        <v>407</v>
      </c>
      <c r="B2636" s="238">
        <v>24011111025</v>
      </c>
      <c r="C2636" s="238" t="s">
        <v>298</v>
      </c>
      <c r="D2636">
        <v>111102</v>
      </c>
      <c r="E2636">
        <v>3050</v>
      </c>
      <c r="G2636">
        <v>0</v>
      </c>
      <c r="H2636" s="238">
        <v>5</v>
      </c>
      <c r="I2636" t="s">
        <v>3130</v>
      </c>
      <c r="J2636" t="s">
        <v>407</v>
      </c>
      <c r="K2636">
        <v>2401</v>
      </c>
      <c r="L2636">
        <v>0</v>
      </c>
      <c r="M2636" t="s">
        <v>2571</v>
      </c>
      <c r="N2636" t="s">
        <v>2666</v>
      </c>
    </row>
    <row r="2637" spans="1:14" hidden="1" x14ac:dyDescent="0.25">
      <c r="A2637" t="s">
        <v>407</v>
      </c>
      <c r="B2637" s="238">
        <v>24011111401</v>
      </c>
      <c r="C2637" s="238" t="s">
        <v>298</v>
      </c>
      <c r="D2637">
        <v>111140</v>
      </c>
      <c r="E2637">
        <v>1650</v>
      </c>
      <c r="G2637">
        <v>0</v>
      </c>
      <c r="H2637" s="238">
        <v>1</v>
      </c>
      <c r="I2637" t="s">
        <v>3131</v>
      </c>
      <c r="J2637" t="s">
        <v>407</v>
      </c>
      <c r="K2637">
        <v>2401</v>
      </c>
      <c r="L2637">
        <v>0</v>
      </c>
      <c r="M2637" t="s">
        <v>2571</v>
      </c>
      <c r="N2637" t="s">
        <v>2666</v>
      </c>
    </row>
    <row r="2638" spans="1:14" hidden="1" x14ac:dyDescent="0.25">
      <c r="A2638" t="s">
        <v>407</v>
      </c>
      <c r="B2638" s="238">
        <v>24011111402</v>
      </c>
      <c r="C2638" s="238" t="s">
        <v>298</v>
      </c>
      <c r="D2638">
        <v>111140</v>
      </c>
      <c r="E2638">
        <v>2000</v>
      </c>
      <c r="G2638">
        <v>0</v>
      </c>
      <c r="H2638" s="238">
        <v>2</v>
      </c>
      <c r="I2638" t="s">
        <v>3132</v>
      </c>
      <c r="J2638" t="s">
        <v>407</v>
      </c>
      <c r="K2638">
        <v>2401</v>
      </c>
      <c r="L2638">
        <v>0</v>
      </c>
      <c r="M2638" t="s">
        <v>2571</v>
      </c>
      <c r="N2638" t="s">
        <v>2666</v>
      </c>
    </row>
    <row r="2639" spans="1:14" hidden="1" x14ac:dyDescent="0.25">
      <c r="A2639" t="s">
        <v>407</v>
      </c>
      <c r="B2639" s="238">
        <v>24011111403</v>
      </c>
      <c r="C2639" s="238" t="s">
        <v>298</v>
      </c>
      <c r="D2639">
        <v>111140</v>
      </c>
      <c r="E2639">
        <v>2475</v>
      </c>
      <c r="G2639">
        <v>0</v>
      </c>
      <c r="H2639" s="238">
        <v>3</v>
      </c>
      <c r="I2639" t="s">
        <v>3133</v>
      </c>
      <c r="J2639" t="s">
        <v>407</v>
      </c>
      <c r="K2639">
        <v>2401</v>
      </c>
      <c r="L2639">
        <v>0</v>
      </c>
      <c r="M2639" t="s">
        <v>2571</v>
      </c>
      <c r="N2639" t="s">
        <v>2666</v>
      </c>
    </row>
    <row r="2640" spans="1:14" hidden="1" x14ac:dyDescent="0.25">
      <c r="A2640" t="s">
        <v>407</v>
      </c>
      <c r="B2640" s="238">
        <v>24011111404</v>
      </c>
      <c r="C2640" s="238" t="s">
        <v>298</v>
      </c>
      <c r="D2640">
        <v>111140</v>
      </c>
      <c r="E2640">
        <v>2100</v>
      </c>
      <c r="G2640">
        <v>0</v>
      </c>
      <c r="H2640" s="238">
        <v>4</v>
      </c>
      <c r="I2640" t="s">
        <v>3134</v>
      </c>
      <c r="J2640" t="s">
        <v>407</v>
      </c>
      <c r="K2640">
        <v>2401</v>
      </c>
      <c r="L2640">
        <v>0</v>
      </c>
      <c r="M2640" t="s">
        <v>2571</v>
      </c>
      <c r="N2640" t="s">
        <v>2666</v>
      </c>
    </row>
    <row r="2641" spans="1:14" hidden="1" x14ac:dyDescent="0.25">
      <c r="A2641" t="s">
        <v>407</v>
      </c>
      <c r="B2641" s="238">
        <v>24011111405</v>
      </c>
      <c r="C2641" s="238" t="s">
        <v>298</v>
      </c>
      <c r="D2641">
        <v>111140</v>
      </c>
      <c r="E2641">
        <v>2600</v>
      </c>
      <c r="G2641">
        <v>0</v>
      </c>
      <c r="H2641" s="238">
        <v>5</v>
      </c>
      <c r="I2641" t="s">
        <v>3135</v>
      </c>
      <c r="J2641" t="s">
        <v>407</v>
      </c>
      <c r="K2641">
        <v>2401</v>
      </c>
      <c r="L2641">
        <v>0</v>
      </c>
      <c r="M2641" t="s">
        <v>2571</v>
      </c>
      <c r="N2641" t="s">
        <v>2666</v>
      </c>
    </row>
    <row r="2642" spans="1:14" hidden="1" x14ac:dyDescent="0.25">
      <c r="A2642" t="s">
        <v>407</v>
      </c>
      <c r="B2642" s="238">
        <v>24011111081</v>
      </c>
      <c r="C2642" s="238" t="s">
        <v>298</v>
      </c>
      <c r="D2642">
        <v>111108</v>
      </c>
      <c r="E2642">
        <v>2700</v>
      </c>
      <c r="G2642">
        <v>0</v>
      </c>
      <c r="H2642" s="238">
        <v>1</v>
      </c>
      <c r="I2642" t="s">
        <v>3081</v>
      </c>
      <c r="J2642" t="s">
        <v>407</v>
      </c>
      <c r="K2642">
        <v>2401</v>
      </c>
      <c r="L2642">
        <v>0</v>
      </c>
      <c r="M2642" t="s">
        <v>2571</v>
      </c>
      <c r="N2642" t="s">
        <v>2666</v>
      </c>
    </row>
    <row r="2643" spans="1:14" hidden="1" x14ac:dyDescent="0.25">
      <c r="A2643" t="s">
        <v>407</v>
      </c>
      <c r="B2643" s="238">
        <v>24011111082</v>
      </c>
      <c r="C2643" s="238" t="s">
        <v>298</v>
      </c>
      <c r="D2643">
        <v>111108</v>
      </c>
      <c r="E2643">
        <v>3350</v>
      </c>
      <c r="G2643">
        <v>0</v>
      </c>
      <c r="H2643" s="238">
        <v>2</v>
      </c>
      <c r="I2643" t="s">
        <v>3082</v>
      </c>
      <c r="J2643" t="s">
        <v>407</v>
      </c>
      <c r="K2643">
        <v>2401</v>
      </c>
      <c r="L2643">
        <v>0</v>
      </c>
      <c r="M2643" t="s">
        <v>2571</v>
      </c>
      <c r="N2643" t="s">
        <v>2666</v>
      </c>
    </row>
    <row r="2644" spans="1:14" hidden="1" x14ac:dyDescent="0.25">
      <c r="A2644" t="s">
        <v>407</v>
      </c>
      <c r="B2644" s="238">
        <v>24011111083</v>
      </c>
      <c r="C2644" s="238" t="s">
        <v>298</v>
      </c>
      <c r="D2644">
        <v>111108</v>
      </c>
      <c r="E2644">
        <v>4150</v>
      </c>
      <c r="G2644">
        <v>0</v>
      </c>
      <c r="H2644" s="238">
        <v>3</v>
      </c>
      <c r="I2644" t="s">
        <v>3083</v>
      </c>
      <c r="J2644" t="s">
        <v>407</v>
      </c>
      <c r="K2644">
        <v>2401</v>
      </c>
      <c r="L2644">
        <v>0</v>
      </c>
      <c r="M2644" t="s">
        <v>2571</v>
      </c>
      <c r="N2644" t="s">
        <v>2666</v>
      </c>
    </row>
    <row r="2645" spans="1:14" hidden="1" x14ac:dyDescent="0.25">
      <c r="A2645" t="s">
        <v>407</v>
      </c>
      <c r="B2645" s="238">
        <v>24011111084</v>
      </c>
      <c r="C2645" s="238" t="s">
        <v>298</v>
      </c>
      <c r="D2645">
        <v>111108</v>
      </c>
      <c r="E2645">
        <v>3500</v>
      </c>
      <c r="G2645">
        <v>0</v>
      </c>
      <c r="H2645" s="238">
        <v>4</v>
      </c>
      <c r="I2645" t="s">
        <v>3084</v>
      </c>
      <c r="J2645" t="s">
        <v>407</v>
      </c>
      <c r="K2645">
        <v>2401</v>
      </c>
      <c r="L2645">
        <v>0</v>
      </c>
      <c r="M2645" t="s">
        <v>2571</v>
      </c>
      <c r="N2645" t="s">
        <v>2666</v>
      </c>
    </row>
    <row r="2646" spans="1:14" hidden="1" x14ac:dyDescent="0.25">
      <c r="A2646" t="s">
        <v>407</v>
      </c>
      <c r="B2646" s="238">
        <v>24011111085</v>
      </c>
      <c r="C2646" s="238" t="s">
        <v>298</v>
      </c>
      <c r="D2646">
        <v>111108</v>
      </c>
      <c r="E2646">
        <v>4350</v>
      </c>
      <c r="G2646">
        <v>0</v>
      </c>
      <c r="H2646" s="238">
        <v>5</v>
      </c>
      <c r="I2646" t="s">
        <v>3085</v>
      </c>
      <c r="J2646" t="s">
        <v>407</v>
      </c>
      <c r="K2646">
        <v>2401</v>
      </c>
      <c r="L2646">
        <v>0</v>
      </c>
      <c r="M2646" t="s">
        <v>2571</v>
      </c>
      <c r="N2646" t="s">
        <v>2666</v>
      </c>
    </row>
    <row r="2647" spans="1:14" hidden="1" x14ac:dyDescent="0.25">
      <c r="A2647" t="s">
        <v>407</v>
      </c>
      <c r="B2647" s="238">
        <v>24011111111</v>
      </c>
      <c r="C2647" s="238" t="s">
        <v>298</v>
      </c>
      <c r="D2647">
        <v>111111</v>
      </c>
      <c r="E2647">
        <v>3375</v>
      </c>
      <c r="G2647">
        <v>0</v>
      </c>
      <c r="H2647" s="238">
        <v>1</v>
      </c>
      <c r="I2647" t="s">
        <v>3086</v>
      </c>
      <c r="J2647" t="s">
        <v>407</v>
      </c>
      <c r="K2647">
        <v>2401</v>
      </c>
      <c r="L2647">
        <v>0</v>
      </c>
      <c r="M2647" t="s">
        <v>2571</v>
      </c>
      <c r="N2647" t="s">
        <v>2666</v>
      </c>
    </row>
    <row r="2648" spans="1:14" hidden="1" x14ac:dyDescent="0.25">
      <c r="A2648" t="s">
        <v>407</v>
      </c>
      <c r="B2648" s="238">
        <v>24011111112</v>
      </c>
      <c r="C2648" s="238" t="s">
        <v>298</v>
      </c>
      <c r="D2648">
        <v>111111</v>
      </c>
      <c r="E2648">
        <v>4175</v>
      </c>
      <c r="G2648">
        <v>0</v>
      </c>
      <c r="H2648" s="238">
        <v>2</v>
      </c>
      <c r="I2648" t="s">
        <v>3087</v>
      </c>
      <c r="J2648" t="s">
        <v>407</v>
      </c>
      <c r="K2648">
        <v>2401</v>
      </c>
      <c r="L2648">
        <v>0</v>
      </c>
      <c r="M2648" t="s">
        <v>2571</v>
      </c>
      <c r="N2648" t="s">
        <v>2666</v>
      </c>
    </row>
    <row r="2649" spans="1:14" hidden="1" x14ac:dyDescent="0.25">
      <c r="A2649" t="s">
        <v>407</v>
      </c>
      <c r="B2649" s="238">
        <v>24011111113</v>
      </c>
      <c r="C2649" s="238" t="s">
        <v>298</v>
      </c>
      <c r="D2649">
        <v>111111</v>
      </c>
      <c r="E2649">
        <v>5200</v>
      </c>
      <c r="G2649">
        <v>0</v>
      </c>
      <c r="H2649" s="238">
        <v>3</v>
      </c>
      <c r="I2649" t="s">
        <v>3088</v>
      </c>
      <c r="J2649" t="s">
        <v>407</v>
      </c>
      <c r="K2649">
        <v>2401</v>
      </c>
      <c r="L2649">
        <v>0</v>
      </c>
      <c r="M2649" t="s">
        <v>2571</v>
      </c>
      <c r="N2649" t="s">
        <v>2666</v>
      </c>
    </row>
    <row r="2650" spans="1:14" hidden="1" x14ac:dyDescent="0.25">
      <c r="A2650" t="s">
        <v>407</v>
      </c>
      <c r="B2650" s="238">
        <v>24011111114</v>
      </c>
      <c r="C2650" s="238" t="s">
        <v>298</v>
      </c>
      <c r="D2650">
        <v>111111</v>
      </c>
      <c r="E2650">
        <v>4350</v>
      </c>
      <c r="G2650">
        <v>0</v>
      </c>
      <c r="H2650" s="238">
        <v>4</v>
      </c>
      <c r="I2650" t="s">
        <v>3089</v>
      </c>
      <c r="J2650" t="s">
        <v>407</v>
      </c>
      <c r="K2650">
        <v>2401</v>
      </c>
      <c r="L2650">
        <v>0</v>
      </c>
      <c r="M2650" t="s">
        <v>2571</v>
      </c>
      <c r="N2650" t="s">
        <v>2666</v>
      </c>
    </row>
    <row r="2651" spans="1:14" hidden="1" x14ac:dyDescent="0.25">
      <c r="A2651" t="s">
        <v>407</v>
      </c>
      <c r="B2651" s="238">
        <v>24011111115</v>
      </c>
      <c r="C2651" s="238" t="s">
        <v>298</v>
      </c>
      <c r="D2651">
        <v>111111</v>
      </c>
      <c r="E2651">
        <v>5425</v>
      </c>
      <c r="G2651">
        <v>0</v>
      </c>
      <c r="H2651" s="238">
        <v>5</v>
      </c>
      <c r="I2651" t="s">
        <v>3090</v>
      </c>
      <c r="J2651" t="s">
        <v>407</v>
      </c>
      <c r="K2651">
        <v>2401</v>
      </c>
      <c r="L2651">
        <v>0</v>
      </c>
      <c r="M2651" t="s">
        <v>2571</v>
      </c>
      <c r="N2651" t="s">
        <v>2666</v>
      </c>
    </row>
    <row r="2652" spans="1:14" hidden="1" x14ac:dyDescent="0.25">
      <c r="A2652" t="s">
        <v>407</v>
      </c>
      <c r="B2652" s="238">
        <v>24011111141</v>
      </c>
      <c r="C2652" s="238" t="s">
        <v>298</v>
      </c>
      <c r="D2652">
        <v>111114</v>
      </c>
      <c r="E2652">
        <v>4125</v>
      </c>
      <c r="G2652">
        <v>0</v>
      </c>
      <c r="H2652" s="238">
        <v>1</v>
      </c>
      <c r="I2652" t="s">
        <v>3091</v>
      </c>
      <c r="J2652" t="s">
        <v>407</v>
      </c>
      <c r="K2652">
        <v>2401</v>
      </c>
      <c r="L2652">
        <v>0</v>
      </c>
      <c r="M2652" t="s">
        <v>2571</v>
      </c>
      <c r="N2652" t="s">
        <v>2666</v>
      </c>
    </row>
    <row r="2653" spans="1:14" hidden="1" x14ac:dyDescent="0.25">
      <c r="A2653" t="s">
        <v>407</v>
      </c>
      <c r="B2653" s="238">
        <v>24011111142</v>
      </c>
      <c r="C2653" s="238" t="s">
        <v>298</v>
      </c>
      <c r="D2653">
        <v>111114</v>
      </c>
      <c r="E2653">
        <v>5150</v>
      </c>
      <c r="G2653">
        <v>0</v>
      </c>
      <c r="H2653" s="238">
        <v>2</v>
      </c>
      <c r="I2653" t="s">
        <v>3092</v>
      </c>
      <c r="J2653" t="s">
        <v>407</v>
      </c>
      <c r="K2653">
        <v>2401</v>
      </c>
      <c r="L2653">
        <v>0</v>
      </c>
      <c r="M2653" t="s">
        <v>2571</v>
      </c>
      <c r="N2653" t="s">
        <v>2666</v>
      </c>
    </row>
    <row r="2654" spans="1:14" hidden="1" x14ac:dyDescent="0.25">
      <c r="A2654" t="s">
        <v>407</v>
      </c>
      <c r="B2654" s="238">
        <v>24011111143</v>
      </c>
      <c r="C2654" s="238" t="s">
        <v>298</v>
      </c>
      <c r="D2654">
        <v>111114</v>
      </c>
      <c r="E2654">
        <v>6400</v>
      </c>
      <c r="G2654">
        <v>0</v>
      </c>
      <c r="H2654" s="238">
        <v>3</v>
      </c>
      <c r="I2654" t="s">
        <v>3093</v>
      </c>
      <c r="J2654" t="s">
        <v>407</v>
      </c>
      <c r="K2654">
        <v>2401</v>
      </c>
      <c r="L2654">
        <v>0</v>
      </c>
      <c r="M2654" t="s">
        <v>2571</v>
      </c>
      <c r="N2654" t="s">
        <v>2666</v>
      </c>
    </row>
    <row r="2655" spans="1:14" hidden="1" x14ac:dyDescent="0.25">
      <c r="A2655" t="s">
        <v>407</v>
      </c>
      <c r="B2655" s="238">
        <v>24011111144</v>
      </c>
      <c r="C2655" s="238" t="s">
        <v>298</v>
      </c>
      <c r="D2655">
        <v>111114</v>
      </c>
      <c r="E2655">
        <v>5400</v>
      </c>
      <c r="G2655">
        <v>0</v>
      </c>
      <c r="H2655" s="238">
        <v>4</v>
      </c>
      <c r="I2655" t="s">
        <v>3094</v>
      </c>
      <c r="J2655" t="s">
        <v>407</v>
      </c>
      <c r="K2655">
        <v>2401</v>
      </c>
      <c r="L2655">
        <v>0</v>
      </c>
      <c r="M2655" t="s">
        <v>2571</v>
      </c>
      <c r="N2655" t="s">
        <v>2666</v>
      </c>
    </row>
    <row r="2656" spans="1:14" hidden="1" x14ac:dyDescent="0.25">
      <c r="A2656" t="s">
        <v>407</v>
      </c>
      <c r="B2656" s="238">
        <v>24011111145</v>
      </c>
      <c r="C2656" s="238" t="s">
        <v>298</v>
      </c>
      <c r="D2656">
        <v>111114</v>
      </c>
      <c r="E2656">
        <v>6675</v>
      </c>
      <c r="G2656">
        <v>0</v>
      </c>
      <c r="H2656" s="238">
        <v>5</v>
      </c>
      <c r="I2656" t="s">
        <v>3095</v>
      </c>
      <c r="J2656" t="s">
        <v>407</v>
      </c>
      <c r="K2656">
        <v>2401</v>
      </c>
      <c r="L2656">
        <v>0</v>
      </c>
      <c r="M2656" t="s">
        <v>2571</v>
      </c>
      <c r="N2656" t="s">
        <v>2666</v>
      </c>
    </row>
    <row r="2657" spans="1:14" hidden="1" x14ac:dyDescent="0.25">
      <c r="A2657" t="s">
        <v>407</v>
      </c>
      <c r="B2657" s="238">
        <v>24011111171</v>
      </c>
      <c r="C2657" s="238" t="s">
        <v>298</v>
      </c>
      <c r="D2657">
        <v>111117</v>
      </c>
      <c r="E2657">
        <v>5225</v>
      </c>
      <c r="G2657">
        <v>0</v>
      </c>
      <c r="H2657" s="238">
        <v>1</v>
      </c>
      <c r="I2657" t="s">
        <v>3096</v>
      </c>
      <c r="J2657" t="s">
        <v>407</v>
      </c>
      <c r="K2657">
        <v>2401</v>
      </c>
      <c r="L2657">
        <v>0</v>
      </c>
      <c r="M2657" t="s">
        <v>2571</v>
      </c>
      <c r="N2657" t="s">
        <v>2666</v>
      </c>
    </row>
    <row r="2658" spans="1:14" hidden="1" x14ac:dyDescent="0.25">
      <c r="A2658" t="s">
        <v>407</v>
      </c>
      <c r="B2658" s="238">
        <v>24011111172</v>
      </c>
      <c r="C2658" s="238" t="s">
        <v>298</v>
      </c>
      <c r="D2658">
        <v>111117</v>
      </c>
      <c r="E2658">
        <v>6525</v>
      </c>
      <c r="G2658">
        <v>0</v>
      </c>
      <c r="H2658" s="238">
        <v>2</v>
      </c>
      <c r="I2658" t="s">
        <v>3097</v>
      </c>
      <c r="J2658" t="s">
        <v>407</v>
      </c>
      <c r="K2658">
        <v>2401</v>
      </c>
      <c r="L2658">
        <v>0</v>
      </c>
      <c r="M2658" t="s">
        <v>2571</v>
      </c>
      <c r="N2658" t="s">
        <v>2666</v>
      </c>
    </row>
    <row r="2659" spans="1:14" hidden="1" x14ac:dyDescent="0.25">
      <c r="A2659" t="s">
        <v>407</v>
      </c>
      <c r="B2659" s="238">
        <v>24011111173</v>
      </c>
      <c r="C2659" s="238" t="s">
        <v>298</v>
      </c>
      <c r="D2659">
        <v>111117</v>
      </c>
      <c r="E2659">
        <v>8100</v>
      </c>
      <c r="G2659">
        <v>0</v>
      </c>
      <c r="H2659" s="238">
        <v>3</v>
      </c>
      <c r="I2659" t="s">
        <v>3098</v>
      </c>
      <c r="J2659" t="s">
        <v>407</v>
      </c>
      <c r="K2659">
        <v>2401</v>
      </c>
      <c r="L2659">
        <v>0</v>
      </c>
      <c r="M2659" t="s">
        <v>2571</v>
      </c>
      <c r="N2659" t="s">
        <v>2666</v>
      </c>
    </row>
    <row r="2660" spans="1:14" hidden="1" x14ac:dyDescent="0.25">
      <c r="A2660" t="s">
        <v>407</v>
      </c>
      <c r="B2660" s="238">
        <v>24011111174</v>
      </c>
      <c r="C2660" s="238" t="s">
        <v>298</v>
      </c>
      <c r="D2660">
        <v>111117</v>
      </c>
      <c r="E2660">
        <v>6825</v>
      </c>
      <c r="G2660">
        <v>0</v>
      </c>
      <c r="H2660" s="238">
        <v>4</v>
      </c>
      <c r="I2660" t="s">
        <v>3099</v>
      </c>
      <c r="J2660" t="s">
        <v>407</v>
      </c>
      <c r="K2660">
        <v>2401</v>
      </c>
      <c r="L2660">
        <v>0</v>
      </c>
      <c r="M2660" t="s">
        <v>2571</v>
      </c>
      <c r="N2660" t="s">
        <v>2666</v>
      </c>
    </row>
    <row r="2661" spans="1:14" hidden="1" x14ac:dyDescent="0.25">
      <c r="A2661" t="s">
        <v>407</v>
      </c>
      <c r="B2661" s="238">
        <v>24011111175</v>
      </c>
      <c r="C2661" s="238" t="s">
        <v>298</v>
      </c>
      <c r="D2661">
        <v>111117</v>
      </c>
      <c r="E2661">
        <v>8475</v>
      </c>
      <c r="G2661">
        <v>0</v>
      </c>
      <c r="H2661" s="238">
        <v>5</v>
      </c>
      <c r="I2661" t="s">
        <v>3100</v>
      </c>
      <c r="J2661" t="s">
        <v>407</v>
      </c>
      <c r="K2661">
        <v>2401</v>
      </c>
      <c r="L2661">
        <v>0</v>
      </c>
      <c r="M2661" t="s">
        <v>2571</v>
      </c>
      <c r="N2661" t="s">
        <v>2666</v>
      </c>
    </row>
    <row r="2662" spans="1:14" hidden="1" x14ac:dyDescent="0.25">
      <c r="A2662" t="s">
        <v>407</v>
      </c>
      <c r="B2662" s="238">
        <v>24011111201</v>
      </c>
      <c r="C2662" s="238" t="s">
        <v>298</v>
      </c>
      <c r="D2662">
        <v>111120</v>
      </c>
      <c r="E2662">
        <v>6525</v>
      </c>
      <c r="G2662">
        <v>0</v>
      </c>
      <c r="H2662" s="238">
        <v>1</v>
      </c>
      <c r="I2662" t="s">
        <v>3101</v>
      </c>
      <c r="J2662" t="s">
        <v>407</v>
      </c>
      <c r="K2662">
        <v>2401</v>
      </c>
      <c r="L2662">
        <v>0</v>
      </c>
      <c r="M2662" t="s">
        <v>2571</v>
      </c>
      <c r="N2662" t="s">
        <v>2666</v>
      </c>
    </row>
    <row r="2663" spans="1:14" hidden="1" x14ac:dyDescent="0.25">
      <c r="A2663" t="s">
        <v>407</v>
      </c>
      <c r="B2663" s="238">
        <v>24011111202</v>
      </c>
      <c r="C2663" s="238" t="s">
        <v>298</v>
      </c>
      <c r="D2663">
        <v>111120</v>
      </c>
      <c r="E2663">
        <v>8150</v>
      </c>
      <c r="G2663">
        <v>0</v>
      </c>
      <c r="H2663" s="238">
        <v>2</v>
      </c>
      <c r="I2663" t="s">
        <v>3102</v>
      </c>
      <c r="J2663" t="s">
        <v>407</v>
      </c>
      <c r="K2663">
        <v>2401</v>
      </c>
      <c r="L2663">
        <v>0</v>
      </c>
      <c r="M2663" t="s">
        <v>2571</v>
      </c>
      <c r="N2663" t="s">
        <v>2666</v>
      </c>
    </row>
    <row r="2664" spans="1:14" hidden="1" x14ac:dyDescent="0.25">
      <c r="A2664" t="s">
        <v>407</v>
      </c>
      <c r="B2664" s="238">
        <v>24011111203</v>
      </c>
      <c r="C2664" s="238" t="s">
        <v>298</v>
      </c>
      <c r="D2664">
        <v>111120</v>
      </c>
      <c r="E2664">
        <v>10125</v>
      </c>
      <c r="G2664">
        <v>0</v>
      </c>
      <c r="H2664" s="238">
        <v>3</v>
      </c>
      <c r="I2664" t="s">
        <v>3103</v>
      </c>
      <c r="J2664" t="s">
        <v>407</v>
      </c>
      <c r="K2664">
        <v>2401</v>
      </c>
      <c r="L2664">
        <v>0</v>
      </c>
      <c r="M2664" t="s">
        <v>2571</v>
      </c>
      <c r="N2664" t="s">
        <v>2666</v>
      </c>
    </row>
    <row r="2665" spans="1:14" hidden="1" x14ac:dyDescent="0.25">
      <c r="A2665" t="s">
        <v>407</v>
      </c>
      <c r="B2665" s="238">
        <v>24011111204</v>
      </c>
      <c r="C2665" s="238" t="s">
        <v>298</v>
      </c>
      <c r="D2665">
        <v>111120</v>
      </c>
      <c r="E2665">
        <v>8550</v>
      </c>
      <c r="G2665">
        <v>0</v>
      </c>
      <c r="H2665" s="238">
        <v>4</v>
      </c>
      <c r="I2665" t="s">
        <v>3104</v>
      </c>
      <c r="J2665" t="s">
        <v>407</v>
      </c>
      <c r="K2665">
        <v>2401</v>
      </c>
      <c r="L2665">
        <v>0</v>
      </c>
      <c r="M2665" t="s">
        <v>2571</v>
      </c>
      <c r="N2665" t="s">
        <v>2666</v>
      </c>
    </row>
    <row r="2666" spans="1:14" hidden="1" x14ac:dyDescent="0.25">
      <c r="A2666" t="s">
        <v>407</v>
      </c>
      <c r="B2666" s="238">
        <v>24011111205</v>
      </c>
      <c r="C2666" s="238" t="s">
        <v>298</v>
      </c>
      <c r="D2666">
        <v>111120</v>
      </c>
      <c r="E2666">
        <v>10625</v>
      </c>
      <c r="G2666">
        <v>0</v>
      </c>
      <c r="H2666" s="238">
        <v>5</v>
      </c>
      <c r="I2666" t="s">
        <v>3105</v>
      </c>
      <c r="J2666" t="s">
        <v>407</v>
      </c>
      <c r="K2666">
        <v>2401</v>
      </c>
      <c r="L2666">
        <v>0</v>
      </c>
      <c r="M2666" t="s">
        <v>2571</v>
      </c>
      <c r="N2666" t="s">
        <v>2666</v>
      </c>
    </row>
    <row r="2667" spans="1:14" hidden="1" x14ac:dyDescent="0.25">
      <c r="A2667" t="s">
        <v>407</v>
      </c>
      <c r="B2667" s="238">
        <v>24011111231</v>
      </c>
      <c r="C2667" s="238" t="s">
        <v>298</v>
      </c>
      <c r="D2667">
        <v>111123</v>
      </c>
      <c r="E2667">
        <v>8725</v>
      </c>
      <c r="G2667">
        <v>0</v>
      </c>
      <c r="H2667" s="238">
        <v>1</v>
      </c>
      <c r="I2667" t="s">
        <v>3106</v>
      </c>
      <c r="J2667" t="s">
        <v>407</v>
      </c>
      <c r="K2667">
        <v>2401</v>
      </c>
      <c r="L2667">
        <v>0</v>
      </c>
      <c r="M2667" t="s">
        <v>2571</v>
      </c>
      <c r="N2667" t="s">
        <v>2666</v>
      </c>
    </row>
    <row r="2668" spans="1:14" hidden="1" x14ac:dyDescent="0.25">
      <c r="A2668" t="s">
        <v>407</v>
      </c>
      <c r="B2668" s="238">
        <v>24011111232</v>
      </c>
      <c r="C2668" s="238" t="s">
        <v>298</v>
      </c>
      <c r="D2668">
        <v>111123</v>
      </c>
      <c r="E2668">
        <v>10900</v>
      </c>
      <c r="G2668">
        <v>0</v>
      </c>
      <c r="H2668" s="238">
        <v>2</v>
      </c>
      <c r="I2668" t="s">
        <v>3107</v>
      </c>
      <c r="J2668" t="s">
        <v>407</v>
      </c>
      <c r="K2668">
        <v>2401</v>
      </c>
      <c r="L2668">
        <v>0</v>
      </c>
      <c r="M2668" t="s">
        <v>2571</v>
      </c>
      <c r="N2668" t="s">
        <v>2666</v>
      </c>
    </row>
    <row r="2669" spans="1:14" hidden="1" x14ac:dyDescent="0.25">
      <c r="A2669" t="s">
        <v>407</v>
      </c>
      <c r="B2669" s="238">
        <v>24011111233</v>
      </c>
      <c r="C2669" s="238" t="s">
        <v>298</v>
      </c>
      <c r="D2669">
        <v>111123</v>
      </c>
      <c r="E2669">
        <v>13550</v>
      </c>
      <c r="G2669">
        <v>0</v>
      </c>
      <c r="H2669" s="238">
        <v>3</v>
      </c>
      <c r="I2669" t="s">
        <v>3108</v>
      </c>
      <c r="J2669" t="s">
        <v>407</v>
      </c>
      <c r="K2669">
        <v>2401</v>
      </c>
      <c r="L2669">
        <v>0</v>
      </c>
      <c r="M2669" t="s">
        <v>2571</v>
      </c>
      <c r="N2669" t="s">
        <v>2666</v>
      </c>
    </row>
    <row r="2670" spans="1:14" hidden="1" x14ac:dyDescent="0.25">
      <c r="A2670" t="s">
        <v>407</v>
      </c>
      <c r="B2670" s="238">
        <v>24011111234</v>
      </c>
      <c r="C2670" s="238" t="s">
        <v>298</v>
      </c>
      <c r="D2670">
        <v>111123</v>
      </c>
      <c r="E2670">
        <v>11425</v>
      </c>
      <c r="G2670">
        <v>0</v>
      </c>
      <c r="H2670" s="238">
        <v>4</v>
      </c>
      <c r="I2670" t="s">
        <v>3109</v>
      </c>
      <c r="J2670" t="s">
        <v>407</v>
      </c>
      <c r="K2670">
        <v>2401</v>
      </c>
      <c r="L2670">
        <v>0</v>
      </c>
      <c r="M2670" t="s">
        <v>2571</v>
      </c>
      <c r="N2670" t="s">
        <v>2666</v>
      </c>
    </row>
    <row r="2671" spans="1:14" hidden="1" x14ac:dyDescent="0.25">
      <c r="A2671" t="s">
        <v>407</v>
      </c>
      <c r="B2671" s="238">
        <v>24011111235</v>
      </c>
      <c r="C2671" s="238" t="s">
        <v>298</v>
      </c>
      <c r="D2671">
        <v>111123</v>
      </c>
      <c r="E2671">
        <v>14200</v>
      </c>
      <c r="G2671">
        <v>0</v>
      </c>
      <c r="H2671" s="238">
        <v>5</v>
      </c>
      <c r="I2671" t="s">
        <v>3110</v>
      </c>
      <c r="J2671" t="s">
        <v>407</v>
      </c>
      <c r="K2671">
        <v>2401</v>
      </c>
      <c r="L2671">
        <v>0</v>
      </c>
      <c r="M2671" t="s">
        <v>2571</v>
      </c>
      <c r="N2671" t="s">
        <v>2666</v>
      </c>
    </row>
    <row r="2672" spans="1:14" hidden="1" x14ac:dyDescent="0.25">
      <c r="A2672" t="s">
        <v>407</v>
      </c>
      <c r="B2672" s="238">
        <v>24011111261</v>
      </c>
      <c r="C2672" s="238" t="s">
        <v>298</v>
      </c>
      <c r="D2672">
        <v>111126</v>
      </c>
      <c r="E2672">
        <v>10275</v>
      </c>
      <c r="G2672">
        <v>0</v>
      </c>
      <c r="H2672" s="238">
        <v>1</v>
      </c>
      <c r="I2672" t="s">
        <v>3111</v>
      </c>
      <c r="J2672" t="s">
        <v>407</v>
      </c>
      <c r="K2672">
        <v>2401</v>
      </c>
      <c r="L2672">
        <v>0</v>
      </c>
      <c r="M2672" t="s">
        <v>2571</v>
      </c>
      <c r="N2672" t="s">
        <v>2666</v>
      </c>
    </row>
    <row r="2673" spans="1:14" hidden="1" x14ac:dyDescent="0.25">
      <c r="A2673" t="s">
        <v>407</v>
      </c>
      <c r="B2673" s="238">
        <v>24011111262</v>
      </c>
      <c r="C2673" s="238" t="s">
        <v>298</v>
      </c>
      <c r="D2673">
        <v>111126</v>
      </c>
      <c r="E2673">
        <v>12750</v>
      </c>
      <c r="G2673">
        <v>0</v>
      </c>
      <c r="H2673" s="238">
        <v>2</v>
      </c>
      <c r="I2673" t="s">
        <v>3112</v>
      </c>
      <c r="J2673" t="s">
        <v>407</v>
      </c>
      <c r="K2673">
        <v>2401</v>
      </c>
      <c r="L2673">
        <v>0</v>
      </c>
      <c r="M2673" t="s">
        <v>2571</v>
      </c>
      <c r="N2673" t="s">
        <v>2666</v>
      </c>
    </row>
    <row r="2674" spans="1:14" hidden="1" x14ac:dyDescent="0.25">
      <c r="A2674" t="s">
        <v>407</v>
      </c>
      <c r="B2674" s="238">
        <v>24011111263</v>
      </c>
      <c r="C2674" s="238" t="s">
        <v>298</v>
      </c>
      <c r="D2674">
        <v>111126</v>
      </c>
      <c r="E2674">
        <v>15700</v>
      </c>
      <c r="G2674">
        <v>0</v>
      </c>
      <c r="H2674" s="238">
        <v>3</v>
      </c>
      <c r="I2674" t="s">
        <v>3113</v>
      </c>
      <c r="J2674" t="s">
        <v>407</v>
      </c>
      <c r="K2674">
        <v>2401</v>
      </c>
      <c r="L2674">
        <v>0</v>
      </c>
      <c r="M2674" t="s">
        <v>2571</v>
      </c>
      <c r="N2674" t="s">
        <v>2666</v>
      </c>
    </row>
    <row r="2675" spans="1:14" hidden="1" x14ac:dyDescent="0.25">
      <c r="A2675" t="s">
        <v>407</v>
      </c>
      <c r="B2675" s="238">
        <v>24011111264</v>
      </c>
      <c r="C2675" s="238" t="s">
        <v>298</v>
      </c>
      <c r="D2675">
        <v>111126</v>
      </c>
      <c r="E2675">
        <v>13375</v>
      </c>
      <c r="G2675">
        <v>0</v>
      </c>
      <c r="H2675" s="238">
        <v>4</v>
      </c>
      <c r="I2675" t="s">
        <v>3114</v>
      </c>
      <c r="J2675" t="s">
        <v>407</v>
      </c>
      <c r="K2675">
        <v>2401</v>
      </c>
      <c r="L2675">
        <v>0</v>
      </c>
      <c r="M2675" t="s">
        <v>2571</v>
      </c>
      <c r="N2675" t="s">
        <v>2666</v>
      </c>
    </row>
    <row r="2676" spans="1:14" hidden="1" x14ac:dyDescent="0.25">
      <c r="A2676" t="s">
        <v>407</v>
      </c>
      <c r="B2676" s="238">
        <v>24011111265</v>
      </c>
      <c r="C2676" s="238" t="s">
        <v>298</v>
      </c>
      <c r="D2676">
        <v>111126</v>
      </c>
      <c r="E2676">
        <v>16475</v>
      </c>
      <c r="G2676">
        <v>0</v>
      </c>
      <c r="H2676" s="238">
        <v>5</v>
      </c>
      <c r="I2676" t="s">
        <v>3115</v>
      </c>
      <c r="J2676" t="s">
        <v>407</v>
      </c>
      <c r="K2676">
        <v>2401</v>
      </c>
      <c r="L2676">
        <v>0</v>
      </c>
      <c r="M2676" t="s">
        <v>2571</v>
      </c>
      <c r="N2676" t="s">
        <v>2666</v>
      </c>
    </row>
    <row r="2677" spans="1:14" hidden="1" x14ac:dyDescent="0.25">
      <c r="A2677" t="s">
        <v>407</v>
      </c>
      <c r="B2677" s="238">
        <v>24011111291</v>
      </c>
      <c r="C2677" s="238" t="s">
        <v>298</v>
      </c>
      <c r="D2677">
        <v>111129</v>
      </c>
      <c r="E2677">
        <v>13250</v>
      </c>
      <c r="G2677">
        <v>0</v>
      </c>
      <c r="H2677" s="238">
        <v>1</v>
      </c>
      <c r="I2677" t="s">
        <v>3116</v>
      </c>
      <c r="J2677" t="s">
        <v>407</v>
      </c>
      <c r="K2677">
        <v>2401</v>
      </c>
      <c r="L2677">
        <v>0</v>
      </c>
      <c r="M2677" t="s">
        <v>2571</v>
      </c>
      <c r="N2677" t="s">
        <v>2666</v>
      </c>
    </row>
    <row r="2678" spans="1:14" hidden="1" x14ac:dyDescent="0.25">
      <c r="A2678" t="s">
        <v>407</v>
      </c>
      <c r="B2678" s="238">
        <v>24011111292</v>
      </c>
      <c r="C2678" s="238" t="s">
        <v>298</v>
      </c>
      <c r="D2678">
        <v>111129</v>
      </c>
      <c r="E2678">
        <v>16525</v>
      </c>
      <c r="G2678">
        <v>0</v>
      </c>
      <c r="H2678" s="238">
        <v>2</v>
      </c>
      <c r="I2678" t="s">
        <v>3117</v>
      </c>
      <c r="J2678" t="s">
        <v>407</v>
      </c>
      <c r="K2678">
        <v>2401</v>
      </c>
      <c r="L2678">
        <v>0</v>
      </c>
      <c r="M2678" t="s">
        <v>2571</v>
      </c>
      <c r="N2678" t="s">
        <v>2666</v>
      </c>
    </row>
    <row r="2679" spans="1:14" hidden="1" x14ac:dyDescent="0.25">
      <c r="A2679" t="s">
        <v>407</v>
      </c>
      <c r="B2679" s="238">
        <v>24011111293</v>
      </c>
      <c r="C2679" s="238" t="s">
        <v>298</v>
      </c>
      <c r="D2679">
        <v>111129</v>
      </c>
      <c r="E2679">
        <v>20675</v>
      </c>
      <c r="G2679">
        <v>0</v>
      </c>
      <c r="H2679" s="238">
        <v>3</v>
      </c>
      <c r="I2679" t="s">
        <v>3118</v>
      </c>
      <c r="J2679" t="s">
        <v>407</v>
      </c>
      <c r="K2679">
        <v>2401</v>
      </c>
      <c r="L2679">
        <v>0</v>
      </c>
      <c r="M2679" t="s">
        <v>2571</v>
      </c>
      <c r="N2679" t="s">
        <v>2666</v>
      </c>
    </row>
    <row r="2680" spans="1:14" hidden="1" x14ac:dyDescent="0.25">
      <c r="A2680" t="s">
        <v>407</v>
      </c>
      <c r="B2680" s="238">
        <v>24011111294</v>
      </c>
      <c r="C2680" s="238" t="s">
        <v>298</v>
      </c>
      <c r="D2680">
        <v>111129</v>
      </c>
      <c r="E2680">
        <v>17325</v>
      </c>
      <c r="G2680">
        <v>0</v>
      </c>
      <c r="H2680" s="238">
        <v>4</v>
      </c>
      <c r="I2680" t="s">
        <v>3119</v>
      </c>
      <c r="J2680" t="s">
        <v>407</v>
      </c>
      <c r="K2680">
        <v>2401</v>
      </c>
      <c r="L2680">
        <v>0</v>
      </c>
      <c r="M2680" t="s">
        <v>2571</v>
      </c>
      <c r="N2680" t="s">
        <v>2666</v>
      </c>
    </row>
    <row r="2681" spans="1:14" hidden="1" x14ac:dyDescent="0.25">
      <c r="A2681" t="s">
        <v>407</v>
      </c>
      <c r="B2681" s="238">
        <v>24011111295</v>
      </c>
      <c r="C2681" s="238" t="s">
        <v>298</v>
      </c>
      <c r="D2681">
        <v>111129</v>
      </c>
      <c r="E2681">
        <v>21700</v>
      </c>
      <c r="G2681">
        <v>0</v>
      </c>
      <c r="H2681" s="238">
        <v>5</v>
      </c>
      <c r="I2681" t="s">
        <v>3120</v>
      </c>
      <c r="J2681" t="s">
        <v>407</v>
      </c>
      <c r="K2681">
        <v>2401</v>
      </c>
      <c r="L2681">
        <v>0</v>
      </c>
      <c r="M2681" t="s">
        <v>2571</v>
      </c>
      <c r="N2681" t="s">
        <v>2666</v>
      </c>
    </row>
    <row r="2682" spans="1:14" hidden="1" x14ac:dyDescent="0.25">
      <c r="A2682" t="s">
        <v>407</v>
      </c>
      <c r="B2682" s="238">
        <v>24011111051</v>
      </c>
      <c r="C2682" s="233"/>
      <c r="D2682">
        <v>111105</v>
      </c>
      <c r="E2682">
        <v>2250</v>
      </c>
      <c r="G2682">
        <v>0</v>
      </c>
      <c r="H2682" s="238">
        <v>1</v>
      </c>
      <c r="I2682" t="s">
        <v>3121</v>
      </c>
      <c r="J2682" t="s">
        <v>407</v>
      </c>
      <c r="K2682">
        <v>2401</v>
      </c>
      <c r="L2682">
        <v>0</v>
      </c>
      <c r="M2682" t="s">
        <v>2571</v>
      </c>
      <c r="N2682" t="s">
        <v>2666</v>
      </c>
    </row>
    <row r="2683" spans="1:14" hidden="1" x14ac:dyDescent="0.25">
      <c r="A2683" t="s">
        <v>407</v>
      </c>
      <c r="B2683" s="238">
        <v>24011111052</v>
      </c>
      <c r="C2683" s="233"/>
      <c r="D2683">
        <v>111105</v>
      </c>
      <c r="E2683">
        <v>2800</v>
      </c>
      <c r="G2683">
        <v>0</v>
      </c>
      <c r="H2683" s="238">
        <v>2</v>
      </c>
      <c r="I2683" t="s">
        <v>3122</v>
      </c>
      <c r="J2683" t="s">
        <v>407</v>
      </c>
      <c r="K2683">
        <v>2401</v>
      </c>
      <c r="L2683">
        <v>0</v>
      </c>
      <c r="M2683" t="s">
        <v>2571</v>
      </c>
      <c r="N2683" t="s">
        <v>2666</v>
      </c>
    </row>
    <row r="2684" spans="1:14" hidden="1" x14ac:dyDescent="0.25">
      <c r="A2684" t="s">
        <v>407</v>
      </c>
      <c r="B2684" s="238">
        <v>24011111053</v>
      </c>
      <c r="C2684" s="233"/>
      <c r="D2684">
        <v>111105</v>
      </c>
      <c r="E2684">
        <v>3450</v>
      </c>
      <c r="G2684">
        <v>0</v>
      </c>
      <c r="H2684" s="238">
        <v>3</v>
      </c>
      <c r="I2684" t="s">
        <v>3123</v>
      </c>
      <c r="J2684" t="s">
        <v>407</v>
      </c>
      <c r="K2684">
        <v>2401</v>
      </c>
      <c r="L2684">
        <v>0</v>
      </c>
      <c r="M2684" t="s">
        <v>2571</v>
      </c>
      <c r="N2684" t="s">
        <v>2666</v>
      </c>
    </row>
    <row r="2685" spans="1:14" hidden="1" x14ac:dyDescent="0.25">
      <c r="A2685" t="s">
        <v>407</v>
      </c>
      <c r="B2685" s="238">
        <v>24011111054</v>
      </c>
      <c r="C2685" s="233"/>
      <c r="D2685">
        <v>111105</v>
      </c>
      <c r="E2685">
        <v>2925</v>
      </c>
      <c r="G2685">
        <v>0</v>
      </c>
      <c r="H2685" s="238">
        <v>4</v>
      </c>
      <c r="I2685" t="s">
        <v>3124</v>
      </c>
      <c r="J2685" t="s">
        <v>407</v>
      </c>
      <c r="K2685">
        <v>2401</v>
      </c>
      <c r="L2685">
        <v>0</v>
      </c>
      <c r="M2685" t="s">
        <v>2571</v>
      </c>
      <c r="N2685" t="s">
        <v>2666</v>
      </c>
    </row>
    <row r="2686" spans="1:14" hidden="1" x14ac:dyDescent="0.25">
      <c r="A2686" t="s">
        <v>407</v>
      </c>
      <c r="B2686" s="238">
        <v>24011111055</v>
      </c>
      <c r="C2686" s="233"/>
      <c r="D2686">
        <v>111105</v>
      </c>
      <c r="E2686">
        <v>3600</v>
      </c>
      <c r="G2686">
        <v>0</v>
      </c>
      <c r="H2686" s="238">
        <v>5</v>
      </c>
      <c r="I2686" t="s">
        <v>3125</v>
      </c>
      <c r="J2686" t="s">
        <v>407</v>
      </c>
      <c r="K2686">
        <v>2401</v>
      </c>
      <c r="L2686">
        <v>0</v>
      </c>
      <c r="M2686" t="s">
        <v>2571</v>
      </c>
      <c r="N2686" t="s">
        <v>2666</v>
      </c>
    </row>
    <row r="2687" spans="1:14" hidden="1" x14ac:dyDescent="0.25">
      <c r="A2687" t="s">
        <v>448</v>
      </c>
      <c r="B2687" s="238">
        <v>1111051</v>
      </c>
      <c r="C2687" s="233">
        <v>1111051</v>
      </c>
      <c r="D2687">
        <v>111105</v>
      </c>
      <c r="E2687">
        <v>6050</v>
      </c>
      <c r="G2687">
        <v>1</v>
      </c>
      <c r="H2687" s="238">
        <v>1</v>
      </c>
      <c r="I2687" t="s">
        <v>1060</v>
      </c>
      <c r="J2687" t="s">
        <v>448</v>
      </c>
      <c r="K2687">
        <v>0</v>
      </c>
      <c r="L2687">
        <v>0</v>
      </c>
      <c r="M2687" t="s">
        <v>2571</v>
      </c>
      <c r="N2687" t="s">
        <v>2666</v>
      </c>
    </row>
    <row r="2688" spans="1:14" hidden="1" x14ac:dyDescent="0.25">
      <c r="A2688" t="s">
        <v>448</v>
      </c>
      <c r="B2688" s="238">
        <v>1111052</v>
      </c>
      <c r="C2688" s="233">
        <v>1111052</v>
      </c>
      <c r="D2688">
        <v>111105</v>
      </c>
      <c r="E2688">
        <v>7450</v>
      </c>
      <c r="G2688">
        <v>1</v>
      </c>
      <c r="H2688" s="238">
        <v>2</v>
      </c>
      <c r="I2688" t="s">
        <v>1060</v>
      </c>
      <c r="J2688" t="s">
        <v>448</v>
      </c>
      <c r="K2688">
        <v>0</v>
      </c>
      <c r="L2688">
        <v>0</v>
      </c>
      <c r="M2688" t="s">
        <v>2571</v>
      </c>
      <c r="N2688" t="s">
        <v>2666</v>
      </c>
    </row>
    <row r="2689" spans="1:14" hidden="1" x14ac:dyDescent="0.25">
      <c r="A2689" t="s">
        <v>448</v>
      </c>
      <c r="B2689" s="238">
        <v>1111053</v>
      </c>
      <c r="C2689" s="233">
        <v>1111053</v>
      </c>
      <c r="D2689">
        <v>111105</v>
      </c>
      <c r="E2689">
        <v>9200</v>
      </c>
      <c r="G2689">
        <v>1</v>
      </c>
      <c r="H2689" s="238">
        <v>3</v>
      </c>
      <c r="I2689" t="s">
        <v>1060</v>
      </c>
      <c r="J2689" t="s">
        <v>448</v>
      </c>
      <c r="K2689">
        <v>0</v>
      </c>
      <c r="L2689">
        <v>0</v>
      </c>
      <c r="M2689" t="s">
        <v>2571</v>
      </c>
      <c r="N2689" t="s">
        <v>2666</v>
      </c>
    </row>
    <row r="2690" spans="1:14" hidden="1" x14ac:dyDescent="0.25">
      <c r="A2690" t="s">
        <v>448</v>
      </c>
      <c r="B2690" s="238">
        <v>1111054</v>
      </c>
      <c r="C2690" s="233">
        <v>1111054</v>
      </c>
      <c r="D2690">
        <v>111105</v>
      </c>
      <c r="E2690">
        <v>7825</v>
      </c>
      <c r="G2690">
        <v>1</v>
      </c>
      <c r="H2690" s="238">
        <v>4</v>
      </c>
      <c r="I2690" t="s">
        <v>1060</v>
      </c>
      <c r="J2690" t="s">
        <v>448</v>
      </c>
      <c r="K2690">
        <v>0</v>
      </c>
      <c r="L2690">
        <v>0</v>
      </c>
      <c r="M2690" t="s">
        <v>2571</v>
      </c>
      <c r="N2690" t="s">
        <v>2666</v>
      </c>
    </row>
    <row r="2691" spans="1:14" hidden="1" x14ac:dyDescent="0.25">
      <c r="A2691" t="s">
        <v>448</v>
      </c>
      <c r="B2691" s="238">
        <v>1111055</v>
      </c>
      <c r="C2691" s="233">
        <v>1111055</v>
      </c>
      <c r="D2691">
        <v>111105</v>
      </c>
      <c r="E2691">
        <v>9660</v>
      </c>
      <c r="G2691">
        <v>1</v>
      </c>
      <c r="H2691" s="238">
        <v>5</v>
      </c>
      <c r="I2691" t="s">
        <v>1060</v>
      </c>
      <c r="J2691" t="s">
        <v>448</v>
      </c>
      <c r="K2691">
        <v>0</v>
      </c>
      <c r="L2691">
        <v>0</v>
      </c>
      <c r="M2691" t="s">
        <v>2571</v>
      </c>
      <c r="N2691" t="s">
        <v>2666</v>
      </c>
    </row>
    <row r="2692" spans="1:14" hidden="1" x14ac:dyDescent="0.25">
      <c r="A2692" t="s">
        <v>448</v>
      </c>
      <c r="B2692" s="238">
        <v>1111061</v>
      </c>
      <c r="C2692" s="233">
        <v>1111061</v>
      </c>
      <c r="D2692">
        <v>111106</v>
      </c>
      <c r="E2692">
        <v>6400</v>
      </c>
      <c r="G2692">
        <v>1</v>
      </c>
      <c r="H2692" s="238">
        <v>1</v>
      </c>
      <c r="I2692" t="s">
        <v>1062</v>
      </c>
      <c r="J2692" t="s">
        <v>448</v>
      </c>
      <c r="K2692">
        <v>0</v>
      </c>
      <c r="L2692">
        <v>0</v>
      </c>
      <c r="M2692" t="s">
        <v>2571</v>
      </c>
      <c r="N2692" t="s">
        <v>2666</v>
      </c>
    </row>
    <row r="2693" spans="1:14" hidden="1" x14ac:dyDescent="0.25">
      <c r="A2693" t="s">
        <v>448</v>
      </c>
      <c r="B2693" s="238">
        <v>1111062</v>
      </c>
      <c r="C2693" s="233">
        <v>1111062</v>
      </c>
      <c r="D2693">
        <v>111106</v>
      </c>
      <c r="E2693">
        <v>7950</v>
      </c>
      <c r="G2693">
        <v>1</v>
      </c>
      <c r="H2693" s="238">
        <v>2</v>
      </c>
      <c r="I2693" t="s">
        <v>1062</v>
      </c>
      <c r="J2693" t="s">
        <v>448</v>
      </c>
      <c r="K2693">
        <v>0</v>
      </c>
      <c r="L2693">
        <v>0</v>
      </c>
      <c r="M2693" t="s">
        <v>2571</v>
      </c>
      <c r="N2693" t="s">
        <v>2666</v>
      </c>
    </row>
    <row r="2694" spans="1:14" hidden="1" x14ac:dyDescent="0.25">
      <c r="A2694" t="s">
        <v>448</v>
      </c>
      <c r="B2694" s="238">
        <v>1111063</v>
      </c>
      <c r="C2694" s="233">
        <v>1111063</v>
      </c>
      <c r="D2694">
        <v>111106</v>
      </c>
      <c r="E2694">
        <v>9800</v>
      </c>
      <c r="G2694">
        <v>1</v>
      </c>
      <c r="H2694" s="238">
        <v>3</v>
      </c>
      <c r="I2694" t="s">
        <v>1062</v>
      </c>
      <c r="J2694" t="s">
        <v>448</v>
      </c>
      <c r="K2694">
        <v>0</v>
      </c>
      <c r="L2694">
        <v>0</v>
      </c>
      <c r="M2694" t="s">
        <v>2571</v>
      </c>
      <c r="N2694" t="s">
        <v>2666</v>
      </c>
    </row>
    <row r="2695" spans="1:14" hidden="1" x14ac:dyDescent="0.25">
      <c r="A2695" t="s">
        <v>448</v>
      </c>
      <c r="B2695" s="238">
        <v>1111064</v>
      </c>
      <c r="C2695" s="233">
        <v>1111064</v>
      </c>
      <c r="D2695">
        <v>111106</v>
      </c>
      <c r="E2695">
        <v>8350</v>
      </c>
      <c r="G2695">
        <v>1</v>
      </c>
      <c r="H2695" s="238">
        <v>4</v>
      </c>
      <c r="I2695" t="s">
        <v>1062</v>
      </c>
      <c r="J2695" t="s">
        <v>448</v>
      </c>
      <c r="K2695">
        <v>0</v>
      </c>
      <c r="L2695">
        <v>0</v>
      </c>
      <c r="M2695" t="s">
        <v>2571</v>
      </c>
      <c r="N2695" t="s">
        <v>2666</v>
      </c>
    </row>
    <row r="2696" spans="1:14" hidden="1" x14ac:dyDescent="0.25">
      <c r="A2696" t="s">
        <v>448</v>
      </c>
      <c r="B2696" s="238">
        <v>1111065</v>
      </c>
      <c r="C2696" s="233">
        <v>1111065</v>
      </c>
      <c r="D2696">
        <v>111106</v>
      </c>
      <c r="E2696">
        <v>10290</v>
      </c>
      <c r="G2696">
        <v>1</v>
      </c>
      <c r="H2696" s="238">
        <v>5</v>
      </c>
      <c r="I2696" t="s">
        <v>1062</v>
      </c>
      <c r="J2696" t="s">
        <v>448</v>
      </c>
      <c r="K2696">
        <v>0</v>
      </c>
      <c r="L2696">
        <v>0</v>
      </c>
      <c r="M2696" t="s">
        <v>2571</v>
      </c>
      <c r="N2696" t="s">
        <v>2666</v>
      </c>
    </row>
    <row r="2697" spans="1:14" hidden="1" x14ac:dyDescent="0.25">
      <c r="A2697" t="s">
        <v>448</v>
      </c>
      <c r="B2697" s="238">
        <v>1111071</v>
      </c>
      <c r="C2697" s="233">
        <v>1111071</v>
      </c>
      <c r="D2697">
        <v>111107</v>
      </c>
      <c r="E2697">
        <v>6900</v>
      </c>
      <c r="G2697">
        <v>1</v>
      </c>
      <c r="H2697" s="238">
        <v>1</v>
      </c>
      <c r="I2697" t="s">
        <v>1040</v>
      </c>
      <c r="J2697" t="s">
        <v>448</v>
      </c>
      <c r="K2697">
        <v>0</v>
      </c>
      <c r="L2697">
        <v>0</v>
      </c>
      <c r="M2697" t="s">
        <v>2571</v>
      </c>
      <c r="N2697" t="s">
        <v>2666</v>
      </c>
    </row>
    <row r="2698" spans="1:14" hidden="1" x14ac:dyDescent="0.25">
      <c r="A2698" t="s">
        <v>448</v>
      </c>
      <c r="B2698" s="238">
        <v>1111072</v>
      </c>
      <c r="C2698" s="233">
        <v>1111072</v>
      </c>
      <c r="D2698">
        <v>111107</v>
      </c>
      <c r="E2698">
        <v>8550</v>
      </c>
      <c r="G2698">
        <v>1</v>
      </c>
      <c r="H2698" s="238">
        <v>2</v>
      </c>
      <c r="I2698" t="s">
        <v>1040</v>
      </c>
      <c r="J2698" t="s">
        <v>448</v>
      </c>
      <c r="K2698">
        <v>0</v>
      </c>
      <c r="L2698">
        <v>0</v>
      </c>
      <c r="M2698" t="s">
        <v>2571</v>
      </c>
      <c r="N2698" t="s">
        <v>2666</v>
      </c>
    </row>
    <row r="2699" spans="1:14" hidden="1" x14ac:dyDescent="0.25">
      <c r="A2699" t="s">
        <v>448</v>
      </c>
      <c r="B2699" s="238">
        <v>1111073</v>
      </c>
      <c r="C2699" s="233">
        <v>1111073</v>
      </c>
      <c r="D2699">
        <v>111107</v>
      </c>
      <c r="E2699">
        <v>10600</v>
      </c>
      <c r="G2699">
        <v>1</v>
      </c>
      <c r="H2699" s="238">
        <v>3</v>
      </c>
      <c r="I2699" t="s">
        <v>1040</v>
      </c>
      <c r="J2699" t="s">
        <v>448</v>
      </c>
      <c r="K2699">
        <v>0</v>
      </c>
      <c r="L2699">
        <v>0</v>
      </c>
      <c r="M2699" t="s">
        <v>2571</v>
      </c>
      <c r="N2699" t="s">
        <v>2666</v>
      </c>
    </row>
    <row r="2700" spans="1:14" hidden="1" x14ac:dyDescent="0.25">
      <c r="A2700" t="s">
        <v>448</v>
      </c>
      <c r="B2700" s="238">
        <v>1111074</v>
      </c>
      <c r="C2700" s="233">
        <v>1111074</v>
      </c>
      <c r="D2700">
        <v>111107</v>
      </c>
      <c r="E2700">
        <v>8980</v>
      </c>
      <c r="G2700">
        <v>1</v>
      </c>
      <c r="H2700" s="238">
        <v>4</v>
      </c>
      <c r="I2700" t="s">
        <v>1040</v>
      </c>
      <c r="J2700" t="s">
        <v>448</v>
      </c>
      <c r="K2700">
        <v>0</v>
      </c>
      <c r="L2700">
        <v>0</v>
      </c>
      <c r="M2700" t="s">
        <v>2571</v>
      </c>
      <c r="N2700" t="s">
        <v>2666</v>
      </c>
    </row>
    <row r="2701" spans="1:14" hidden="1" x14ac:dyDescent="0.25">
      <c r="A2701" t="s">
        <v>448</v>
      </c>
      <c r="B2701" s="238">
        <v>1111075</v>
      </c>
      <c r="C2701" s="233">
        <v>1111075</v>
      </c>
      <c r="D2701">
        <v>111107</v>
      </c>
      <c r="E2701">
        <v>11130</v>
      </c>
      <c r="G2701">
        <v>1</v>
      </c>
      <c r="H2701" s="238">
        <v>5</v>
      </c>
      <c r="I2701" t="s">
        <v>1040</v>
      </c>
      <c r="J2701" t="s">
        <v>448</v>
      </c>
      <c r="K2701">
        <v>0</v>
      </c>
      <c r="L2701">
        <v>0</v>
      </c>
      <c r="M2701" t="s">
        <v>2571</v>
      </c>
      <c r="N2701" t="s">
        <v>2666</v>
      </c>
    </row>
    <row r="2702" spans="1:14" hidden="1" x14ac:dyDescent="0.25">
      <c r="A2702" t="s">
        <v>448</v>
      </c>
      <c r="B2702" s="238">
        <v>1111081</v>
      </c>
      <c r="C2702" s="233">
        <v>1111081</v>
      </c>
      <c r="D2702">
        <v>111108</v>
      </c>
      <c r="E2702">
        <v>7700</v>
      </c>
      <c r="G2702">
        <v>1</v>
      </c>
      <c r="H2702" s="238">
        <v>1</v>
      </c>
      <c r="I2702" t="s">
        <v>1042</v>
      </c>
      <c r="J2702" t="s">
        <v>448</v>
      </c>
      <c r="K2702">
        <v>0</v>
      </c>
      <c r="L2702">
        <v>0</v>
      </c>
      <c r="M2702" t="s">
        <v>2571</v>
      </c>
      <c r="N2702" t="s">
        <v>2666</v>
      </c>
    </row>
    <row r="2703" spans="1:14" hidden="1" x14ac:dyDescent="0.25">
      <c r="A2703" t="s">
        <v>448</v>
      </c>
      <c r="B2703" s="238">
        <v>1111082</v>
      </c>
      <c r="C2703" s="233">
        <v>1111082</v>
      </c>
      <c r="D2703">
        <v>111108</v>
      </c>
      <c r="E2703">
        <v>9550</v>
      </c>
      <c r="G2703">
        <v>1</v>
      </c>
      <c r="H2703" s="238">
        <v>2</v>
      </c>
      <c r="I2703" t="s">
        <v>1042</v>
      </c>
      <c r="J2703" t="s">
        <v>448</v>
      </c>
      <c r="K2703">
        <v>0</v>
      </c>
      <c r="L2703">
        <v>0</v>
      </c>
      <c r="M2703" t="s">
        <v>2571</v>
      </c>
      <c r="N2703" t="s">
        <v>2666</v>
      </c>
    </row>
    <row r="2704" spans="1:14" hidden="1" x14ac:dyDescent="0.25">
      <c r="A2704" t="s">
        <v>448</v>
      </c>
      <c r="B2704" s="238">
        <v>1111083</v>
      </c>
      <c r="C2704" s="233">
        <v>1111083</v>
      </c>
      <c r="D2704">
        <v>111108</v>
      </c>
      <c r="E2704">
        <v>11875</v>
      </c>
      <c r="G2704">
        <v>1</v>
      </c>
      <c r="H2704" s="238">
        <v>3</v>
      </c>
      <c r="I2704" t="s">
        <v>1042</v>
      </c>
      <c r="J2704" t="s">
        <v>448</v>
      </c>
      <c r="K2704">
        <v>0</v>
      </c>
      <c r="L2704">
        <v>0</v>
      </c>
      <c r="M2704" t="s">
        <v>2571</v>
      </c>
      <c r="N2704" t="s">
        <v>2666</v>
      </c>
    </row>
    <row r="2705" spans="1:14" hidden="1" x14ac:dyDescent="0.25">
      <c r="A2705" t="s">
        <v>448</v>
      </c>
      <c r="B2705" s="238">
        <v>1111084</v>
      </c>
      <c r="C2705" s="233">
        <v>1111084</v>
      </c>
      <c r="D2705">
        <v>111108</v>
      </c>
      <c r="E2705">
        <v>10025</v>
      </c>
      <c r="G2705">
        <v>1</v>
      </c>
      <c r="H2705" s="238">
        <v>4</v>
      </c>
      <c r="I2705" t="s">
        <v>1042</v>
      </c>
      <c r="J2705" t="s">
        <v>448</v>
      </c>
      <c r="K2705">
        <v>0</v>
      </c>
      <c r="L2705">
        <v>0</v>
      </c>
      <c r="M2705" t="s">
        <v>2571</v>
      </c>
      <c r="N2705" t="s">
        <v>2666</v>
      </c>
    </row>
    <row r="2706" spans="1:14" hidden="1" x14ac:dyDescent="0.25">
      <c r="A2706" t="s">
        <v>448</v>
      </c>
      <c r="B2706" s="238">
        <v>1111085</v>
      </c>
      <c r="C2706" s="233">
        <v>1111085</v>
      </c>
      <c r="D2706">
        <v>111108</v>
      </c>
      <c r="E2706">
        <v>12475</v>
      </c>
      <c r="G2706">
        <v>1</v>
      </c>
      <c r="H2706" s="238">
        <v>5</v>
      </c>
      <c r="I2706" t="s">
        <v>1042</v>
      </c>
      <c r="J2706" t="s">
        <v>448</v>
      </c>
      <c r="K2706">
        <v>0</v>
      </c>
      <c r="L2706">
        <v>0</v>
      </c>
      <c r="M2706" t="s">
        <v>2571</v>
      </c>
      <c r="N2706" t="s">
        <v>2666</v>
      </c>
    </row>
    <row r="2707" spans="1:14" hidden="1" x14ac:dyDescent="0.25">
      <c r="A2707" t="s">
        <v>448</v>
      </c>
      <c r="B2707" s="238">
        <v>1111091</v>
      </c>
      <c r="C2707" s="233">
        <v>1111091</v>
      </c>
      <c r="D2707">
        <v>111109</v>
      </c>
      <c r="E2707">
        <v>8175</v>
      </c>
      <c r="G2707">
        <v>1</v>
      </c>
      <c r="H2707" s="238">
        <v>1</v>
      </c>
      <c r="I2707" t="s">
        <v>1044</v>
      </c>
      <c r="J2707" t="s">
        <v>448</v>
      </c>
      <c r="K2707">
        <v>0</v>
      </c>
      <c r="L2707">
        <v>0</v>
      </c>
      <c r="M2707" t="s">
        <v>2571</v>
      </c>
      <c r="N2707" t="s">
        <v>2666</v>
      </c>
    </row>
    <row r="2708" spans="1:14" hidden="1" x14ac:dyDescent="0.25">
      <c r="A2708" t="s">
        <v>448</v>
      </c>
      <c r="B2708" s="238">
        <v>1111092</v>
      </c>
      <c r="C2708" s="233">
        <v>1111092</v>
      </c>
      <c r="D2708">
        <v>111109</v>
      </c>
      <c r="E2708">
        <v>10125</v>
      </c>
      <c r="G2708">
        <v>1</v>
      </c>
      <c r="H2708" s="238">
        <v>2</v>
      </c>
      <c r="I2708" t="s">
        <v>1044</v>
      </c>
      <c r="J2708" t="s">
        <v>448</v>
      </c>
      <c r="K2708">
        <v>0</v>
      </c>
      <c r="L2708">
        <v>0</v>
      </c>
      <c r="M2708" t="s">
        <v>2571</v>
      </c>
      <c r="N2708" t="s">
        <v>2666</v>
      </c>
    </row>
    <row r="2709" spans="1:14" hidden="1" x14ac:dyDescent="0.25">
      <c r="A2709" t="s">
        <v>448</v>
      </c>
      <c r="B2709" s="238">
        <v>1111093</v>
      </c>
      <c r="C2709" s="233">
        <v>1111093</v>
      </c>
      <c r="D2709">
        <v>111109</v>
      </c>
      <c r="E2709">
        <v>12625</v>
      </c>
      <c r="G2709">
        <v>1</v>
      </c>
      <c r="H2709" s="238">
        <v>3</v>
      </c>
      <c r="I2709" t="s">
        <v>1044</v>
      </c>
      <c r="J2709" t="s">
        <v>448</v>
      </c>
      <c r="K2709">
        <v>0</v>
      </c>
      <c r="L2709">
        <v>0</v>
      </c>
      <c r="M2709" t="s">
        <v>2571</v>
      </c>
      <c r="N2709" t="s">
        <v>2666</v>
      </c>
    </row>
    <row r="2710" spans="1:14" hidden="1" x14ac:dyDescent="0.25">
      <c r="A2710" t="s">
        <v>448</v>
      </c>
      <c r="B2710" s="238">
        <v>1111094</v>
      </c>
      <c r="C2710" s="233">
        <v>1111094</v>
      </c>
      <c r="D2710">
        <v>111109</v>
      </c>
      <c r="E2710">
        <v>10650</v>
      </c>
      <c r="G2710">
        <v>1</v>
      </c>
      <c r="H2710" s="238">
        <v>4</v>
      </c>
      <c r="I2710" t="s">
        <v>1044</v>
      </c>
      <c r="J2710" t="s">
        <v>448</v>
      </c>
      <c r="K2710">
        <v>0</v>
      </c>
      <c r="L2710">
        <v>0</v>
      </c>
      <c r="M2710" t="s">
        <v>2571</v>
      </c>
      <c r="N2710" t="s">
        <v>2666</v>
      </c>
    </row>
    <row r="2711" spans="1:14" hidden="1" x14ac:dyDescent="0.25">
      <c r="A2711" t="s">
        <v>448</v>
      </c>
      <c r="B2711" s="238">
        <v>1111095</v>
      </c>
      <c r="C2711" s="233">
        <v>1111095</v>
      </c>
      <c r="D2711">
        <v>111109</v>
      </c>
      <c r="E2711">
        <v>13250</v>
      </c>
      <c r="G2711">
        <v>1</v>
      </c>
      <c r="H2711" s="238">
        <v>5</v>
      </c>
      <c r="I2711" t="s">
        <v>1044</v>
      </c>
      <c r="J2711" t="s">
        <v>448</v>
      </c>
      <c r="K2711">
        <v>0</v>
      </c>
      <c r="L2711">
        <v>0</v>
      </c>
      <c r="M2711" t="s">
        <v>2571</v>
      </c>
      <c r="N2711" t="s">
        <v>2666</v>
      </c>
    </row>
    <row r="2712" spans="1:14" hidden="1" x14ac:dyDescent="0.25">
      <c r="A2712" t="s">
        <v>448</v>
      </c>
      <c r="B2712" s="238">
        <v>1111101</v>
      </c>
      <c r="C2712" s="233">
        <v>1111101</v>
      </c>
      <c r="D2712">
        <v>111110</v>
      </c>
      <c r="E2712">
        <v>8800</v>
      </c>
      <c r="G2712">
        <v>1</v>
      </c>
      <c r="H2712" s="238">
        <v>1</v>
      </c>
      <c r="I2712" t="s">
        <v>1046</v>
      </c>
      <c r="J2712" t="s">
        <v>448</v>
      </c>
      <c r="K2712">
        <v>0</v>
      </c>
      <c r="L2712">
        <v>0</v>
      </c>
      <c r="M2712" t="s">
        <v>2571</v>
      </c>
      <c r="N2712" t="s">
        <v>2666</v>
      </c>
    </row>
    <row r="2713" spans="1:14" hidden="1" x14ac:dyDescent="0.25">
      <c r="A2713" t="s">
        <v>448</v>
      </c>
      <c r="B2713" s="238">
        <v>1111102</v>
      </c>
      <c r="C2713" s="233">
        <v>1111102</v>
      </c>
      <c r="D2713">
        <v>111110</v>
      </c>
      <c r="E2713">
        <v>10875</v>
      </c>
      <c r="G2713">
        <v>1</v>
      </c>
      <c r="H2713" s="238">
        <v>2</v>
      </c>
      <c r="I2713" t="s">
        <v>1046</v>
      </c>
      <c r="J2713" t="s">
        <v>448</v>
      </c>
      <c r="K2713">
        <v>0</v>
      </c>
      <c r="L2713">
        <v>0</v>
      </c>
      <c r="M2713" t="s">
        <v>2571</v>
      </c>
      <c r="N2713" t="s">
        <v>2666</v>
      </c>
    </row>
    <row r="2714" spans="1:14" hidden="1" x14ac:dyDescent="0.25">
      <c r="A2714" t="s">
        <v>448</v>
      </c>
      <c r="B2714" s="238">
        <v>1111103</v>
      </c>
      <c r="C2714" s="233">
        <v>1111103</v>
      </c>
      <c r="D2714">
        <v>111110</v>
      </c>
      <c r="E2714">
        <v>13575</v>
      </c>
      <c r="G2714">
        <v>1</v>
      </c>
      <c r="H2714" s="238">
        <v>3</v>
      </c>
      <c r="I2714" t="s">
        <v>1046</v>
      </c>
      <c r="J2714" t="s">
        <v>448</v>
      </c>
      <c r="K2714">
        <v>0</v>
      </c>
      <c r="L2714">
        <v>0</v>
      </c>
      <c r="M2714" t="s">
        <v>2571</v>
      </c>
      <c r="N2714" t="s">
        <v>2666</v>
      </c>
    </row>
    <row r="2715" spans="1:14" hidden="1" x14ac:dyDescent="0.25">
      <c r="A2715" t="s">
        <v>448</v>
      </c>
      <c r="B2715" s="238">
        <v>1111104</v>
      </c>
      <c r="C2715" s="233">
        <v>1111104</v>
      </c>
      <c r="D2715">
        <v>111110</v>
      </c>
      <c r="E2715">
        <v>11425</v>
      </c>
      <c r="G2715">
        <v>1</v>
      </c>
      <c r="H2715" s="238">
        <v>4</v>
      </c>
      <c r="I2715" t="s">
        <v>1046</v>
      </c>
      <c r="J2715" t="s">
        <v>448</v>
      </c>
      <c r="K2715">
        <v>0</v>
      </c>
      <c r="L2715">
        <v>0</v>
      </c>
      <c r="M2715" t="s">
        <v>2571</v>
      </c>
      <c r="N2715" t="s">
        <v>2666</v>
      </c>
    </row>
    <row r="2716" spans="1:14" hidden="1" x14ac:dyDescent="0.25">
      <c r="A2716" t="s">
        <v>448</v>
      </c>
      <c r="B2716" s="238">
        <v>1111105</v>
      </c>
      <c r="C2716" s="233">
        <v>1111105</v>
      </c>
      <c r="D2716">
        <v>111110</v>
      </c>
      <c r="E2716">
        <v>14250</v>
      </c>
      <c r="G2716">
        <v>1</v>
      </c>
      <c r="H2716" s="238">
        <v>5</v>
      </c>
      <c r="I2716" t="s">
        <v>1046</v>
      </c>
      <c r="J2716" t="s">
        <v>448</v>
      </c>
      <c r="K2716">
        <v>0</v>
      </c>
      <c r="L2716">
        <v>0</v>
      </c>
      <c r="M2716" t="s">
        <v>2571</v>
      </c>
      <c r="N2716" t="s">
        <v>2666</v>
      </c>
    </row>
    <row r="2717" spans="1:14" hidden="1" x14ac:dyDescent="0.25">
      <c r="A2717" t="s">
        <v>448</v>
      </c>
      <c r="B2717" s="238">
        <v>1111011</v>
      </c>
      <c r="C2717" s="233">
        <v>1111011</v>
      </c>
      <c r="D2717">
        <v>111101</v>
      </c>
      <c r="E2717">
        <v>4650</v>
      </c>
      <c r="G2717">
        <v>1</v>
      </c>
      <c r="H2717" s="238">
        <v>1</v>
      </c>
      <c r="I2717" t="s">
        <v>1052</v>
      </c>
      <c r="J2717" t="s">
        <v>448</v>
      </c>
      <c r="K2717">
        <v>0</v>
      </c>
      <c r="L2717">
        <v>0</v>
      </c>
      <c r="M2717" t="s">
        <v>2571</v>
      </c>
      <c r="N2717" t="s">
        <v>2666</v>
      </c>
    </row>
    <row r="2718" spans="1:14" hidden="1" x14ac:dyDescent="0.25">
      <c r="A2718" t="s">
        <v>448</v>
      </c>
      <c r="B2718" s="238">
        <v>1111012</v>
      </c>
      <c r="C2718" s="233">
        <v>1111012</v>
      </c>
      <c r="D2718">
        <v>111101</v>
      </c>
      <c r="E2718">
        <v>5750</v>
      </c>
      <c r="G2718">
        <v>1</v>
      </c>
      <c r="H2718" s="238">
        <v>2</v>
      </c>
      <c r="I2718" t="s">
        <v>1052</v>
      </c>
      <c r="J2718" t="s">
        <v>448</v>
      </c>
      <c r="K2718">
        <v>0</v>
      </c>
      <c r="L2718">
        <v>0</v>
      </c>
      <c r="M2718" t="s">
        <v>2571</v>
      </c>
      <c r="N2718" t="s">
        <v>2666</v>
      </c>
    </row>
    <row r="2719" spans="1:14" hidden="1" x14ac:dyDescent="0.25">
      <c r="A2719" t="s">
        <v>448</v>
      </c>
      <c r="B2719" s="238">
        <v>1111013</v>
      </c>
      <c r="C2719" s="233">
        <v>1111013</v>
      </c>
      <c r="D2719">
        <v>111101</v>
      </c>
      <c r="E2719">
        <v>7100</v>
      </c>
      <c r="G2719">
        <v>1</v>
      </c>
      <c r="H2719" s="238">
        <v>3</v>
      </c>
      <c r="I2719" t="s">
        <v>1052</v>
      </c>
      <c r="J2719" t="s">
        <v>448</v>
      </c>
      <c r="K2719">
        <v>0</v>
      </c>
      <c r="L2719">
        <v>0</v>
      </c>
      <c r="M2719" t="s">
        <v>2571</v>
      </c>
      <c r="N2719" t="s">
        <v>2666</v>
      </c>
    </row>
    <row r="2720" spans="1:14" hidden="1" x14ac:dyDescent="0.25">
      <c r="A2720" t="s">
        <v>448</v>
      </c>
      <c r="B2720" s="238">
        <v>1111014</v>
      </c>
      <c r="C2720" s="233">
        <v>1111014</v>
      </c>
      <c r="D2720">
        <v>111101</v>
      </c>
      <c r="E2720">
        <v>6040</v>
      </c>
      <c r="G2720">
        <v>1</v>
      </c>
      <c r="H2720" s="238">
        <v>4</v>
      </c>
      <c r="I2720" t="s">
        <v>1052</v>
      </c>
      <c r="J2720" t="s">
        <v>448</v>
      </c>
      <c r="K2720">
        <v>0</v>
      </c>
      <c r="L2720">
        <v>0</v>
      </c>
      <c r="M2720" t="s">
        <v>2571</v>
      </c>
      <c r="N2720" t="s">
        <v>2666</v>
      </c>
    </row>
    <row r="2721" spans="1:14" hidden="1" x14ac:dyDescent="0.25">
      <c r="A2721" t="s">
        <v>448</v>
      </c>
      <c r="B2721" s="238">
        <v>1111015</v>
      </c>
      <c r="C2721" s="233">
        <v>1111015</v>
      </c>
      <c r="D2721">
        <v>111101</v>
      </c>
      <c r="E2721">
        <v>7455</v>
      </c>
      <c r="G2721">
        <v>1</v>
      </c>
      <c r="H2721" s="238">
        <v>5</v>
      </c>
      <c r="I2721" t="s">
        <v>1052</v>
      </c>
      <c r="J2721" t="s">
        <v>448</v>
      </c>
      <c r="K2721">
        <v>0</v>
      </c>
      <c r="L2721">
        <v>0</v>
      </c>
      <c r="M2721" t="s">
        <v>2571</v>
      </c>
      <c r="N2721" t="s">
        <v>2666</v>
      </c>
    </row>
    <row r="2722" spans="1:14" hidden="1" x14ac:dyDescent="0.25">
      <c r="A2722" t="s">
        <v>448</v>
      </c>
      <c r="B2722" s="238">
        <v>1111111</v>
      </c>
      <c r="C2722" s="233">
        <v>1111111</v>
      </c>
      <c r="D2722">
        <v>111111</v>
      </c>
      <c r="E2722">
        <v>9500</v>
      </c>
      <c r="G2722">
        <v>1</v>
      </c>
      <c r="H2722" s="238">
        <v>1</v>
      </c>
      <c r="I2722" t="s">
        <v>1048</v>
      </c>
      <c r="J2722" t="s">
        <v>448</v>
      </c>
      <c r="K2722">
        <v>0</v>
      </c>
      <c r="L2722">
        <v>0</v>
      </c>
      <c r="M2722" t="s">
        <v>2571</v>
      </c>
      <c r="N2722" t="s">
        <v>2666</v>
      </c>
    </row>
    <row r="2723" spans="1:14" hidden="1" x14ac:dyDescent="0.25">
      <c r="A2723" t="s">
        <v>448</v>
      </c>
      <c r="B2723" s="238">
        <v>1111112</v>
      </c>
      <c r="C2723" s="233">
        <v>1111112</v>
      </c>
      <c r="D2723">
        <v>111111</v>
      </c>
      <c r="E2723">
        <v>11775</v>
      </c>
      <c r="G2723">
        <v>1</v>
      </c>
      <c r="H2723" s="238">
        <v>2</v>
      </c>
      <c r="I2723" t="s">
        <v>1048</v>
      </c>
      <c r="J2723" t="s">
        <v>448</v>
      </c>
      <c r="K2723">
        <v>0</v>
      </c>
      <c r="L2723">
        <v>0</v>
      </c>
      <c r="M2723" t="s">
        <v>2571</v>
      </c>
      <c r="N2723" t="s">
        <v>2666</v>
      </c>
    </row>
    <row r="2724" spans="1:14" hidden="1" x14ac:dyDescent="0.25">
      <c r="A2724" t="s">
        <v>448</v>
      </c>
      <c r="B2724" s="238">
        <v>1111113</v>
      </c>
      <c r="C2724" s="233">
        <v>1111113</v>
      </c>
      <c r="D2724">
        <v>111111</v>
      </c>
      <c r="E2724">
        <v>14750</v>
      </c>
      <c r="G2724">
        <v>1</v>
      </c>
      <c r="H2724" s="238">
        <v>3</v>
      </c>
      <c r="I2724" t="s">
        <v>1048</v>
      </c>
      <c r="J2724" t="s">
        <v>448</v>
      </c>
      <c r="K2724">
        <v>0</v>
      </c>
      <c r="L2724">
        <v>0</v>
      </c>
      <c r="M2724" t="s">
        <v>2571</v>
      </c>
      <c r="N2724" t="s">
        <v>2666</v>
      </c>
    </row>
    <row r="2725" spans="1:14" hidden="1" x14ac:dyDescent="0.25">
      <c r="A2725" t="s">
        <v>448</v>
      </c>
      <c r="B2725" s="238">
        <v>1111114</v>
      </c>
      <c r="C2725" s="233">
        <v>1111114</v>
      </c>
      <c r="D2725">
        <v>111111</v>
      </c>
      <c r="E2725">
        <v>12375</v>
      </c>
      <c r="G2725">
        <v>1</v>
      </c>
      <c r="H2725" s="238">
        <v>4</v>
      </c>
      <c r="I2725" t="s">
        <v>1048</v>
      </c>
      <c r="J2725" t="s">
        <v>448</v>
      </c>
      <c r="K2725">
        <v>0</v>
      </c>
      <c r="L2725">
        <v>0</v>
      </c>
      <c r="M2725" t="s">
        <v>2571</v>
      </c>
      <c r="N2725" t="s">
        <v>2666</v>
      </c>
    </row>
    <row r="2726" spans="1:14" hidden="1" x14ac:dyDescent="0.25">
      <c r="A2726" t="s">
        <v>448</v>
      </c>
      <c r="B2726" s="238">
        <v>1111115</v>
      </c>
      <c r="C2726" s="233">
        <v>1111115</v>
      </c>
      <c r="D2726">
        <v>111111</v>
      </c>
      <c r="E2726">
        <v>15475</v>
      </c>
      <c r="G2726">
        <v>1</v>
      </c>
      <c r="H2726" s="238">
        <v>5</v>
      </c>
      <c r="I2726" t="s">
        <v>1048</v>
      </c>
      <c r="J2726" t="s">
        <v>448</v>
      </c>
      <c r="K2726">
        <v>0</v>
      </c>
      <c r="L2726">
        <v>0</v>
      </c>
      <c r="M2726" t="s">
        <v>2571</v>
      </c>
      <c r="N2726" t="s">
        <v>2666</v>
      </c>
    </row>
    <row r="2727" spans="1:14" hidden="1" x14ac:dyDescent="0.25">
      <c r="A2727" t="s">
        <v>448</v>
      </c>
      <c r="B2727" s="238">
        <v>1111121</v>
      </c>
      <c r="C2727" s="233">
        <v>1111121</v>
      </c>
      <c r="D2727">
        <v>111112</v>
      </c>
      <c r="E2727">
        <v>10250</v>
      </c>
      <c r="G2727">
        <v>1</v>
      </c>
      <c r="H2727" s="238">
        <v>1</v>
      </c>
      <c r="I2727" t="s">
        <v>1050</v>
      </c>
      <c r="J2727" t="s">
        <v>448</v>
      </c>
      <c r="K2727">
        <v>0</v>
      </c>
      <c r="L2727">
        <v>0</v>
      </c>
      <c r="M2727" t="s">
        <v>2571</v>
      </c>
      <c r="N2727" t="s">
        <v>2666</v>
      </c>
    </row>
    <row r="2728" spans="1:14" hidden="1" x14ac:dyDescent="0.25">
      <c r="A2728" t="s">
        <v>448</v>
      </c>
      <c r="B2728" s="238">
        <v>1111122</v>
      </c>
      <c r="C2728" s="233">
        <v>1111122</v>
      </c>
      <c r="D2728">
        <v>111112</v>
      </c>
      <c r="E2728">
        <v>12725</v>
      </c>
      <c r="G2728">
        <v>1</v>
      </c>
      <c r="H2728" s="238">
        <v>2</v>
      </c>
      <c r="I2728" t="s">
        <v>1050</v>
      </c>
      <c r="J2728" t="s">
        <v>448</v>
      </c>
      <c r="K2728">
        <v>0</v>
      </c>
      <c r="L2728">
        <v>0</v>
      </c>
      <c r="M2728" t="s">
        <v>2571</v>
      </c>
      <c r="N2728" t="s">
        <v>2666</v>
      </c>
    </row>
    <row r="2729" spans="1:14" hidden="1" x14ac:dyDescent="0.25">
      <c r="A2729" t="s">
        <v>448</v>
      </c>
      <c r="B2729" s="238">
        <v>1111123</v>
      </c>
      <c r="C2729" s="233">
        <v>1111123</v>
      </c>
      <c r="D2729">
        <v>111112</v>
      </c>
      <c r="E2729">
        <v>15900</v>
      </c>
      <c r="G2729">
        <v>1</v>
      </c>
      <c r="H2729" s="238">
        <v>3</v>
      </c>
      <c r="I2729" t="s">
        <v>1050</v>
      </c>
      <c r="J2729" t="s">
        <v>448</v>
      </c>
      <c r="K2729">
        <v>0</v>
      </c>
      <c r="L2729">
        <v>0</v>
      </c>
      <c r="M2729" t="s">
        <v>2571</v>
      </c>
      <c r="N2729" t="s">
        <v>2666</v>
      </c>
    </row>
    <row r="2730" spans="1:14" hidden="1" x14ac:dyDescent="0.25">
      <c r="A2730" t="s">
        <v>448</v>
      </c>
      <c r="B2730" s="238">
        <v>1111124</v>
      </c>
      <c r="C2730" s="233">
        <v>1111124</v>
      </c>
      <c r="D2730">
        <v>111112</v>
      </c>
      <c r="E2730">
        <v>13375</v>
      </c>
      <c r="G2730">
        <v>1</v>
      </c>
      <c r="H2730" s="238">
        <v>4</v>
      </c>
      <c r="I2730" t="s">
        <v>1050</v>
      </c>
      <c r="J2730" t="s">
        <v>448</v>
      </c>
      <c r="K2730">
        <v>0</v>
      </c>
      <c r="L2730">
        <v>0</v>
      </c>
      <c r="M2730" t="s">
        <v>2571</v>
      </c>
      <c r="N2730" t="s">
        <v>2666</v>
      </c>
    </row>
    <row r="2731" spans="1:14" hidden="1" x14ac:dyDescent="0.25">
      <c r="A2731" t="s">
        <v>448</v>
      </c>
      <c r="B2731" s="238">
        <v>1111125</v>
      </c>
      <c r="C2731" s="233">
        <v>1111125</v>
      </c>
      <c r="D2731">
        <v>111112</v>
      </c>
      <c r="E2731">
        <v>16700</v>
      </c>
      <c r="G2731">
        <v>1</v>
      </c>
      <c r="H2731" s="238">
        <v>5</v>
      </c>
      <c r="I2731" t="s">
        <v>1050</v>
      </c>
      <c r="J2731" t="s">
        <v>448</v>
      </c>
      <c r="K2731">
        <v>0</v>
      </c>
      <c r="L2731">
        <v>0</v>
      </c>
      <c r="M2731" t="s">
        <v>2571</v>
      </c>
      <c r="N2731" t="s">
        <v>2666</v>
      </c>
    </row>
    <row r="2732" spans="1:14" hidden="1" x14ac:dyDescent="0.25">
      <c r="A2732" t="s">
        <v>448</v>
      </c>
      <c r="B2732" s="238">
        <v>1111131</v>
      </c>
      <c r="C2732" s="233">
        <v>1111131</v>
      </c>
      <c r="D2732">
        <v>111113</v>
      </c>
      <c r="E2732">
        <v>10925</v>
      </c>
      <c r="G2732">
        <v>1</v>
      </c>
      <c r="H2732" s="238">
        <v>1</v>
      </c>
      <c r="I2732" t="s">
        <v>1028</v>
      </c>
      <c r="J2732" t="s">
        <v>448</v>
      </c>
      <c r="K2732">
        <v>0</v>
      </c>
      <c r="L2732">
        <v>0</v>
      </c>
      <c r="M2732" t="s">
        <v>2571</v>
      </c>
      <c r="N2732" t="s">
        <v>2666</v>
      </c>
    </row>
    <row r="2733" spans="1:14" hidden="1" x14ac:dyDescent="0.25">
      <c r="A2733" t="s">
        <v>448</v>
      </c>
      <c r="B2733" s="238">
        <v>1111132</v>
      </c>
      <c r="C2733" s="233">
        <v>1111132</v>
      </c>
      <c r="D2733">
        <v>111113</v>
      </c>
      <c r="E2733">
        <v>13675</v>
      </c>
      <c r="G2733">
        <v>1</v>
      </c>
      <c r="H2733" s="238">
        <v>2</v>
      </c>
      <c r="I2733" t="s">
        <v>1028</v>
      </c>
      <c r="J2733" t="s">
        <v>448</v>
      </c>
      <c r="K2733">
        <v>0</v>
      </c>
      <c r="L2733">
        <v>0</v>
      </c>
      <c r="M2733" t="s">
        <v>2571</v>
      </c>
      <c r="N2733" t="s">
        <v>2666</v>
      </c>
    </row>
    <row r="2734" spans="1:14" hidden="1" x14ac:dyDescent="0.25">
      <c r="A2734" t="s">
        <v>448</v>
      </c>
      <c r="B2734" s="238">
        <v>1111133</v>
      </c>
      <c r="C2734" s="233">
        <v>1111133</v>
      </c>
      <c r="D2734">
        <v>111113</v>
      </c>
      <c r="E2734">
        <v>16975</v>
      </c>
      <c r="G2734">
        <v>1</v>
      </c>
      <c r="H2734" s="238">
        <v>3</v>
      </c>
      <c r="I2734" t="s">
        <v>1028</v>
      </c>
      <c r="J2734" t="s">
        <v>448</v>
      </c>
      <c r="K2734">
        <v>0</v>
      </c>
      <c r="L2734">
        <v>0</v>
      </c>
      <c r="M2734" t="s">
        <v>2571</v>
      </c>
      <c r="N2734" t="s">
        <v>2666</v>
      </c>
    </row>
    <row r="2735" spans="1:14" hidden="1" x14ac:dyDescent="0.25">
      <c r="A2735" t="s">
        <v>448</v>
      </c>
      <c r="B2735" s="238">
        <v>1111134</v>
      </c>
      <c r="C2735" s="233">
        <v>1111134</v>
      </c>
      <c r="D2735">
        <v>111113</v>
      </c>
      <c r="E2735">
        <v>14375</v>
      </c>
      <c r="G2735">
        <v>1</v>
      </c>
      <c r="H2735" s="238">
        <v>4</v>
      </c>
      <c r="I2735" t="s">
        <v>1028</v>
      </c>
      <c r="J2735" t="s">
        <v>448</v>
      </c>
      <c r="K2735">
        <v>0</v>
      </c>
      <c r="L2735">
        <v>0</v>
      </c>
      <c r="M2735" t="s">
        <v>2571</v>
      </c>
      <c r="N2735" t="s">
        <v>2666</v>
      </c>
    </row>
    <row r="2736" spans="1:14" hidden="1" x14ac:dyDescent="0.25">
      <c r="A2736" t="s">
        <v>448</v>
      </c>
      <c r="B2736" s="238">
        <v>1111135</v>
      </c>
      <c r="C2736" s="233">
        <v>1111135</v>
      </c>
      <c r="D2736">
        <v>111113</v>
      </c>
      <c r="E2736">
        <v>17825</v>
      </c>
      <c r="G2736">
        <v>1</v>
      </c>
      <c r="H2736" s="238">
        <v>5</v>
      </c>
      <c r="I2736" t="s">
        <v>1028</v>
      </c>
      <c r="J2736" t="s">
        <v>448</v>
      </c>
      <c r="K2736">
        <v>0</v>
      </c>
      <c r="L2736">
        <v>0</v>
      </c>
      <c r="M2736" t="s">
        <v>2571</v>
      </c>
      <c r="N2736" t="s">
        <v>2666</v>
      </c>
    </row>
    <row r="2737" spans="1:14" hidden="1" x14ac:dyDescent="0.25">
      <c r="A2737" t="s">
        <v>448</v>
      </c>
      <c r="B2737" s="238">
        <v>1111141</v>
      </c>
      <c r="C2737" s="233">
        <v>1111141</v>
      </c>
      <c r="D2737">
        <v>111114</v>
      </c>
      <c r="E2737">
        <v>11675</v>
      </c>
      <c r="G2737">
        <v>1</v>
      </c>
      <c r="H2737" s="238">
        <v>1</v>
      </c>
      <c r="I2737" t="s">
        <v>1030</v>
      </c>
      <c r="J2737" t="s">
        <v>448</v>
      </c>
      <c r="K2737">
        <v>0</v>
      </c>
      <c r="L2737">
        <v>0</v>
      </c>
      <c r="M2737" t="s">
        <v>2571</v>
      </c>
      <c r="N2737" t="s">
        <v>2666</v>
      </c>
    </row>
    <row r="2738" spans="1:14" hidden="1" x14ac:dyDescent="0.25">
      <c r="A2738" t="s">
        <v>448</v>
      </c>
      <c r="B2738" s="238">
        <v>1111142</v>
      </c>
      <c r="C2738" s="233">
        <v>1111142</v>
      </c>
      <c r="D2738">
        <v>111114</v>
      </c>
      <c r="E2738">
        <v>14650</v>
      </c>
      <c r="G2738">
        <v>1</v>
      </c>
      <c r="H2738" s="238">
        <v>2</v>
      </c>
      <c r="I2738" t="s">
        <v>1030</v>
      </c>
      <c r="J2738" t="s">
        <v>448</v>
      </c>
      <c r="K2738">
        <v>0</v>
      </c>
      <c r="L2738">
        <v>0</v>
      </c>
      <c r="M2738" t="s">
        <v>2571</v>
      </c>
      <c r="N2738" t="s">
        <v>2666</v>
      </c>
    </row>
    <row r="2739" spans="1:14" hidden="1" x14ac:dyDescent="0.25">
      <c r="A2739" t="s">
        <v>448</v>
      </c>
      <c r="B2739" s="238">
        <v>1111143</v>
      </c>
      <c r="C2739" s="233">
        <v>1111143</v>
      </c>
      <c r="D2739">
        <v>111114</v>
      </c>
      <c r="E2739">
        <v>18150</v>
      </c>
      <c r="G2739">
        <v>1</v>
      </c>
      <c r="H2739" s="238">
        <v>3</v>
      </c>
      <c r="I2739" t="s">
        <v>1030</v>
      </c>
      <c r="J2739" t="s">
        <v>448</v>
      </c>
      <c r="K2739">
        <v>0</v>
      </c>
      <c r="L2739">
        <v>0</v>
      </c>
      <c r="M2739" t="s">
        <v>2571</v>
      </c>
      <c r="N2739" t="s">
        <v>2666</v>
      </c>
    </row>
    <row r="2740" spans="1:14" hidden="1" x14ac:dyDescent="0.25">
      <c r="A2740" t="s">
        <v>448</v>
      </c>
      <c r="B2740" s="238">
        <v>1111144</v>
      </c>
      <c r="C2740" s="233">
        <v>1111144</v>
      </c>
      <c r="D2740">
        <v>111114</v>
      </c>
      <c r="E2740">
        <v>15375</v>
      </c>
      <c r="G2740">
        <v>1</v>
      </c>
      <c r="H2740" s="238">
        <v>4</v>
      </c>
      <c r="I2740" t="s">
        <v>1030</v>
      </c>
      <c r="J2740" t="s">
        <v>448</v>
      </c>
      <c r="K2740">
        <v>0</v>
      </c>
      <c r="L2740">
        <v>0</v>
      </c>
      <c r="M2740" t="s">
        <v>2571</v>
      </c>
      <c r="N2740" t="s">
        <v>2666</v>
      </c>
    </row>
    <row r="2741" spans="1:14" hidden="1" x14ac:dyDescent="0.25">
      <c r="A2741" t="s">
        <v>448</v>
      </c>
      <c r="B2741" s="238">
        <v>1111145</v>
      </c>
      <c r="C2741" s="233">
        <v>1111145</v>
      </c>
      <c r="D2741">
        <v>111114</v>
      </c>
      <c r="E2741">
        <v>19050</v>
      </c>
      <c r="G2741">
        <v>1</v>
      </c>
      <c r="H2741" s="238">
        <v>5</v>
      </c>
      <c r="I2741" t="s">
        <v>1030</v>
      </c>
      <c r="J2741" t="s">
        <v>448</v>
      </c>
      <c r="K2741">
        <v>0</v>
      </c>
      <c r="L2741">
        <v>0</v>
      </c>
      <c r="M2741" t="s">
        <v>2571</v>
      </c>
      <c r="N2741" t="s">
        <v>2666</v>
      </c>
    </row>
    <row r="2742" spans="1:14" hidden="1" x14ac:dyDescent="0.25">
      <c r="A2742" t="s">
        <v>448</v>
      </c>
      <c r="B2742" s="238">
        <v>1111151</v>
      </c>
      <c r="C2742" s="233">
        <v>1111151</v>
      </c>
      <c r="D2742">
        <v>111115</v>
      </c>
      <c r="E2742">
        <v>12950</v>
      </c>
      <c r="G2742">
        <v>1</v>
      </c>
      <c r="H2742" s="238">
        <v>1</v>
      </c>
      <c r="I2742" t="s">
        <v>1032</v>
      </c>
      <c r="J2742" t="s">
        <v>448</v>
      </c>
      <c r="K2742">
        <v>0</v>
      </c>
      <c r="L2742">
        <v>0</v>
      </c>
      <c r="M2742" t="s">
        <v>2571</v>
      </c>
      <c r="N2742" t="s">
        <v>2666</v>
      </c>
    </row>
    <row r="2743" spans="1:14" hidden="1" x14ac:dyDescent="0.25">
      <c r="A2743" t="s">
        <v>448</v>
      </c>
      <c r="B2743" s="238">
        <v>1111152</v>
      </c>
      <c r="C2743" s="233">
        <v>1111152</v>
      </c>
      <c r="D2743">
        <v>111115</v>
      </c>
      <c r="E2743">
        <v>16125</v>
      </c>
      <c r="G2743">
        <v>1</v>
      </c>
      <c r="H2743" s="238">
        <v>2</v>
      </c>
      <c r="I2743" t="s">
        <v>1032</v>
      </c>
      <c r="J2743" t="s">
        <v>448</v>
      </c>
      <c r="K2743">
        <v>0</v>
      </c>
      <c r="L2743">
        <v>0</v>
      </c>
      <c r="M2743" t="s">
        <v>2571</v>
      </c>
      <c r="N2743" t="s">
        <v>2666</v>
      </c>
    </row>
    <row r="2744" spans="1:14" hidden="1" x14ac:dyDescent="0.25">
      <c r="A2744" t="s">
        <v>448</v>
      </c>
      <c r="B2744" s="238">
        <v>1111153</v>
      </c>
      <c r="C2744" s="233">
        <v>1111153</v>
      </c>
      <c r="D2744">
        <v>111115</v>
      </c>
      <c r="E2744">
        <v>19950</v>
      </c>
      <c r="G2744">
        <v>1</v>
      </c>
      <c r="H2744" s="238">
        <v>3</v>
      </c>
      <c r="I2744" t="s">
        <v>1032</v>
      </c>
      <c r="J2744" t="s">
        <v>448</v>
      </c>
      <c r="K2744">
        <v>0</v>
      </c>
      <c r="L2744">
        <v>0</v>
      </c>
      <c r="M2744" t="s">
        <v>2571</v>
      </c>
      <c r="N2744" t="s">
        <v>2666</v>
      </c>
    </row>
    <row r="2745" spans="1:14" hidden="1" x14ac:dyDescent="0.25">
      <c r="A2745" t="s">
        <v>448</v>
      </c>
      <c r="B2745" s="238">
        <v>1111154</v>
      </c>
      <c r="C2745" s="233">
        <v>1111154</v>
      </c>
      <c r="D2745">
        <v>111115</v>
      </c>
      <c r="E2745">
        <v>16925</v>
      </c>
      <c r="G2745">
        <v>1</v>
      </c>
      <c r="H2745" s="238">
        <v>4</v>
      </c>
      <c r="I2745" t="s">
        <v>1032</v>
      </c>
      <c r="J2745" t="s">
        <v>448</v>
      </c>
      <c r="K2745">
        <v>0</v>
      </c>
      <c r="L2745">
        <v>0</v>
      </c>
      <c r="M2745" t="s">
        <v>2571</v>
      </c>
      <c r="N2745" t="s">
        <v>2666</v>
      </c>
    </row>
    <row r="2746" spans="1:14" hidden="1" x14ac:dyDescent="0.25">
      <c r="A2746" t="s">
        <v>448</v>
      </c>
      <c r="B2746" s="238">
        <v>1111155</v>
      </c>
      <c r="C2746" s="233">
        <v>1111155</v>
      </c>
      <c r="D2746">
        <v>111115</v>
      </c>
      <c r="E2746">
        <v>20925</v>
      </c>
      <c r="G2746">
        <v>1</v>
      </c>
      <c r="H2746" s="238">
        <v>5</v>
      </c>
      <c r="I2746" t="s">
        <v>1032</v>
      </c>
      <c r="J2746" t="s">
        <v>448</v>
      </c>
      <c r="K2746">
        <v>0</v>
      </c>
      <c r="L2746">
        <v>0</v>
      </c>
      <c r="M2746" t="s">
        <v>2571</v>
      </c>
      <c r="N2746" t="s">
        <v>2666</v>
      </c>
    </row>
    <row r="2747" spans="1:14" hidden="1" x14ac:dyDescent="0.25">
      <c r="A2747" t="s">
        <v>448</v>
      </c>
      <c r="B2747" s="238">
        <v>1111161</v>
      </c>
      <c r="C2747" s="233">
        <v>1111161</v>
      </c>
      <c r="D2747">
        <v>111116</v>
      </c>
      <c r="E2747">
        <v>14100</v>
      </c>
      <c r="G2747">
        <v>1</v>
      </c>
      <c r="H2747" s="238">
        <v>1</v>
      </c>
      <c r="I2747" t="s">
        <v>1034</v>
      </c>
      <c r="J2747" t="s">
        <v>448</v>
      </c>
      <c r="K2747">
        <v>0</v>
      </c>
      <c r="L2747">
        <v>0</v>
      </c>
      <c r="M2747" t="s">
        <v>2571</v>
      </c>
      <c r="N2747" t="s">
        <v>2666</v>
      </c>
    </row>
    <row r="2748" spans="1:14" hidden="1" x14ac:dyDescent="0.25">
      <c r="A2748" t="s">
        <v>448</v>
      </c>
      <c r="B2748" s="238">
        <v>1111162</v>
      </c>
      <c r="C2748" s="233">
        <v>1111162</v>
      </c>
      <c r="D2748">
        <v>111116</v>
      </c>
      <c r="E2748">
        <v>17600</v>
      </c>
      <c r="G2748">
        <v>1</v>
      </c>
      <c r="H2748" s="238">
        <v>2</v>
      </c>
      <c r="I2748" s="239" t="s">
        <v>1034</v>
      </c>
      <c r="J2748" t="s">
        <v>448</v>
      </c>
      <c r="K2748">
        <v>0</v>
      </c>
      <c r="L2748">
        <v>0</v>
      </c>
      <c r="M2748" t="s">
        <v>2571</v>
      </c>
      <c r="N2748" t="s">
        <v>2666</v>
      </c>
    </row>
    <row r="2749" spans="1:14" hidden="1" x14ac:dyDescent="0.25">
      <c r="A2749" t="s">
        <v>448</v>
      </c>
      <c r="B2749" s="238">
        <v>1111163</v>
      </c>
      <c r="C2749" s="233">
        <v>1111163</v>
      </c>
      <c r="D2749">
        <v>111116</v>
      </c>
      <c r="E2749">
        <v>21850</v>
      </c>
      <c r="G2749">
        <v>1</v>
      </c>
      <c r="H2749" s="238">
        <v>3</v>
      </c>
      <c r="I2749" t="s">
        <v>1034</v>
      </c>
      <c r="J2749" t="s">
        <v>448</v>
      </c>
      <c r="K2749">
        <v>0</v>
      </c>
      <c r="L2749">
        <v>0</v>
      </c>
      <c r="M2749" t="s">
        <v>2571</v>
      </c>
      <c r="N2749" t="s">
        <v>2666</v>
      </c>
    </row>
    <row r="2750" spans="1:14" hidden="1" x14ac:dyDescent="0.25">
      <c r="A2750" t="s">
        <v>448</v>
      </c>
      <c r="B2750" s="238">
        <v>1111164</v>
      </c>
      <c r="C2750" s="233">
        <v>1111164</v>
      </c>
      <c r="D2750">
        <v>111116</v>
      </c>
      <c r="E2750">
        <v>18500</v>
      </c>
      <c r="G2750">
        <v>1</v>
      </c>
      <c r="H2750" s="238">
        <v>4</v>
      </c>
      <c r="I2750" t="s">
        <v>1034</v>
      </c>
      <c r="J2750" t="s">
        <v>448</v>
      </c>
      <c r="K2750">
        <v>0</v>
      </c>
      <c r="L2750">
        <v>0</v>
      </c>
      <c r="M2750" t="s">
        <v>2571</v>
      </c>
      <c r="N2750" t="s">
        <v>2666</v>
      </c>
    </row>
    <row r="2751" spans="1:14" hidden="1" x14ac:dyDescent="0.25">
      <c r="A2751" t="s">
        <v>448</v>
      </c>
      <c r="B2751" s="238">
        <v>1111165</v>
      </c>
      <c r="C2751" s="233">
        <v>1111165</v>
      </c>
      <c r="D2751">
        <v>111116</v>
      </c>
      <c r="E2751">
        <v>22950</v>
      </c>
      <c r="G2751">
        <v>1</v>
      </c>
      <c r="H2751" s="238">
        <v>5</v>
      </c>
      <c r="I2751" t="s">
        <v>1034</v>
      </c>
      <c r="J2751" t="s">
        <v>448</v>
      </c>
      <c r="K2751">
        <v>0</v>
      </c>
      <c r="L2751">
        <v>0</v>
      </c>
      <c r="M2751" t="s">
        <v>2571</v>
      </c>
      <c r="N2751" t="s">
        <v>2666</v>
      </c>
    </row>
    <row r="2752" spans="1:14" hidden="1" x14ac:dyDescent="0.25">
      <c r="A2752" t="s">
        <v>448</v>
      </c>
      <c r="B2752" s="238">
        <v>1111171</v>
      </c>
      <c r="C2752" s="233">
        <v>1111171</v>
      </c>
      <c r="D2752">
        <v>111117</v>
      </c>
      <c r="E2752">
        <v>15375</v>
      </c>
      <c r="G2752">
        <v>1</v>
      </c>
      <c r="H2752" s="238">
        <v>1</v>
      </c>
      <c r="I2752" t="s">
        <v>1036</v>
      </c>
      <c r="J2752" t="s">
        <v>448</v>
      </c>
      <c r="K2752">
        <v>0</v>
      </c>
      <c r="L2752">
        <v>0</v>
      </c>
      <c r="M2752" t="s">
        <v>2571</v>
      </c>
      <c r="N2752" t="s">
        <v>2666</v>
      </c>
    </row>
    <row r="2753" spans="1:14" hidden="1" x14ac:dyDescent="0.25">
      <c r="A2753" t="s">
        <v>448</v>
      </c>
      <c r="B2753" s="238">
        <v>1111172</v>
      </c>
      <c r="C2753" s="233">
        <v>1111172</v>
      </c>
      <c r="D2753">
        <v>111117</v>
      </c>
      <c r="E2753">
        <v>19200</v>
      </c>
      <c r="G2753">
        <v>1</v>
      </c>
      <c r="H2753" s="238">
        <v>2</v>
      </c>
      <c r="I2753" t="s">
        <v>1036</v>
      </c>
      <c r="J2753" t="s">
        <v>448</v>
      </c>
      <c r="K2753">
        <v>0</v>
      </c>
      <c r="L2753">
        <v>0</v>
      </c>
      <c r="M2753" t="s">
        <v>2571</v>
      </c>
      <c r="N2753" t="s">
        <v>2666</v>
      </c>
    </row>
    <row r="2754" spans="1:14" hidden="1" x14ac:dyDescent="0.25">
      <c r="A2754" t="s">
        <v>448</v>
      </c>
      <c r="B2754" s="238">
        <v>1111173</v>
      </c>
      <c r="C2754" s="233">
        <v>1111173</v>
      </c>
      <c r="D2754">
        <v>111117</v>
      </c>
      <c r="E2754">
        <v>23850</v>
      </c>
      <c r="G2754">
        <v>1</v>
      </c>
      <c r="H2754" s="238">
        <v>3</v>
      </c>
      <c r="I2754" t="s">
        <v>1036</v>
      </c>
      <c r="J2754" t="s">
        <v>448</v>
      </c>
      <c r="K2754">
        <v>0</v>
      </c>
      <c r="L2754">
        <v>0</v>
      </c>
      <c r="M2754" t="s">
        <v>2571</v>
      </c>
      <c r="N2754" t="s">
        <v>2666</v>
      </c>
    </row>
    <row r="2755" spans="1:14" hidden="1" x14ac:dyDescent="0.25">
      <c r="A2755" t="s">
        <v>448</v>
      </c>
      <c r="B2755" s="238">
        <v>1111174</v>
      </c>
      <c r="C2755" s="233">
        <v>1111174</v>
      </c>
      <c r="D2755">
        <v>111117</v>
      </c>
      <c r="E2755">
        <v>20150</v>
      </c>
      <c r="G2755">
        <v>1</v>
      </c>
      <c r="H2755" s="238">
        <v>4</v>
      </c>
      <c r="I2755" s="239" t="s">
        <v>1036</v>
      </c>
      <c r="J2755" t="s">
        <v>448</v>
      </c>
      <c r="K2755">
        <v>0</v>
      </c>
      <c r="L2755">
        <v>0</v>
      </c>
      <c r="M2755" t="s">
        <v>2571</v>
      </c>
      <c r="N2755" t="s">
        <v>2666</v>
      </c>
    </row>
    <row r="2756" spans="1:14" hidden="1" x14ac:dyDescent="0.25">
      <c r="A2756" t="s">
        <v>448</v>
      </c>
      <c r="B2756" s="238">
        <v>1111175</v>
      </c>
      <c r="C2756" s="233">
        <v>1111175</v>
      </c>
      <c r="D2756">
        <v>111117</v>
      </c>
      <c r="E2756">
        <v>25050</v>
      </c>
      <c r="G2756">
        <v>1</v>
      </c>
      <c r="H2756" s="238">
        <v>5</v>
      </c>
      <c r="I2756" t="s">
        <v>1036</v>
      </c>
      <c r="J2756" t="s">
        <v>448</v>
      </c>
      <c r="K2756">
        <v>0</v>
      </c>
      <c r="L2756">
        <v>0</v>
      </c>
      <c r="M2756" t="s">
        <v>2571</v>
      </c>
      <c r="N2756" t="s">
        <v>2666</v>
      </c>
    </row>
    <row r="2757" spans="1:14" hidden="1" x14ac:dyDescent="0.25">
      <c r="A2757" t="s">
        <v>448</v>
      </c>
      <c r="B2757" s="238">
        <v>1111181</v>
      </c>
      <c r="C2757" s="233">
        <v>1111181</v>
      </c>
      <c r="D2757">
        <v>111118</v>
      </c>
      <c r="E2757">
        <v>16550</v>
      </c>
      <c r="G2757">
        <v>1</v>
      </c>
      <c r="H2757" s="238">
        <v>1</v>
      </c>
      <c r="I2757" s="239" t="s">
        <v>1038</v>
      </c>
      <c r="J2757" t="s">
        <v>448</v>
      </c>
      <c r="K2757">
        <v>0</v>
      </c>
      <c r="L2757">
        <v>0</v>
      </c>
      <c r="M2757" t="s">
        <v>2571</v>
      </c>
      <c r="N2757" t="s">
        <v>2666</v>
      </c>
    </row>
    <row r="2758" spans="1:14" hidden="1" x14ac:dyDescent="0.25">
      <c r="A2758" t="s">
        <v>448</v>
      </c>
      <c r="B2758" s="238">
        <v>1111182</v>
      </c>
      <c r="C2758" s="233">
        <v>1111182</v>
      </c>
      <c r="D2758">
        <v>111118</v>
      </c>
      <c r="E2758">
        <v>20675</v>
      </c>
      <c r="G2758">
        <v>1</v>
      </c>
      <c r="H2758" s="238">
        <v>2</v>
      </c>
      <c r="I2758" t="s">
        <v>1038</v>
      </c>
      <c r="J2758" t="s">
        <v>448</v>
      </c>
      <c r="K2758">
        <v>0</v>
      </c>
      <c r="L2758">
        <v>0</v>
      </c>
      <c r="M2758" t="s">
        <v>2571</v>
      </c>
      <c r="N2758" t="s">
        <v>2666</v>
      </c>
    </row>
    <row r="2759" spans="1:14" hidden="1" x14ac:dyDescent="0.25">
      <c r="A2759" t="s">
        <v>448</v>
      </c>
      <c r="B2759" s="238">
        <v>1111183</v>
      </c>
      <c r="C2759" s="233">
        <v>1111183</v>
      </c>
      <c r="D2759">
        <v>111118</v>
      </c>
      <c r="E2759">
        <v>25675</v>
      </c>
      <c r="G2759">
        <v>1</v>
      </c>
      <c r="H2759" s="238">
        <v>3</v>
      </c>
      <c r="I2759" t="s">
        <v>1038</v>
      </c>
      <c r="J2759" t="s">
        <v>448</v>
      </c>
      <c r="K2759">
        <v>0</v>
      </c>
      <c r="L2759">
        <v>0</v>
      </c>
      <c r="M2759" t="s">
        <v>2571</v>
      </c>
      <c r="N2759" t="s">
        <v>2666</v>
      </c>
    </row>
    <row r="2760" spans="1:14" hidden="1" x14ac:dyDescent="0.25">
      <c r="A2760" t="s">
        <v>448</v>
      </c>
      <c r="B2760" s="238">
        <v>1111184</v>
      </c>
      <c r="C2760" s="233">
        <v>1111184</v>
      </c>
      <c r="D2760">
        <v>111118</v>
      </c>
      <c r="E2760">
        <v>21725</v>
      </c>
      <c r="G2760">
        <v>1</v>
      </c>
      <c r="H2760" s="238">
        <v>4</v>
      </c>
      <c r="I2760" t="s">
        <v>1038</v>
      </c>
      <c r="J2760" t="s">
        <v>448</v>
      </c>
      <c r="K2760">
        <v>0</v>
      </c>
      <c r="L2760">
        <v>0</v>
      </c>
      <c r="M2760" t="s">
        <v>2571</v>
      </c>
      <c r="N2760" t="s">
        <v>2666</v>
      </c>
    </row>
    <row r="2761" spans="1:14" hidden="1" x14ac:dyDescent="0.25">
      <c r="A2761" t="s">
        <v>448</v>
      </c>
      <c r="B2761" s="238">
        <v>1111185</v>
      </c>
      <c r="C2761" s="233">
        <v>1111185</v>
      </c>
      <c r="D2761">
        <v>111118</v>
      </c>
      <c r="E2761">
        <v>26950</v>
      </c>
      <c r="G2761">
        <v>1</v>
      </c>
      <c r="H2761" s="238">
        <v>5</v>
      </c>
      <c r="I2761" t="s">
        <v>1038</v>
      </c>
      <c r="J2761" t="s">
        <v>448</v>
      </c>
      <c r="K2761">
        <v>0</v>
      </c>
      <c r="L2761">
        <v>0</v>
      </c>
      <c r="M2761" t="s">
        <v>2571</v>
      </c>
      <c r="N2761" t="s">
        <v>2666</v>
      </c>
    </row>
    <row r="2762" spans="1:14" hidden="1" x14ac:dyDescent="0.25">
      <c r="A2762" t="s">
        <v>448</v>
      </c>
      <c r="B2762" s="238">
        <v>1111191</v>
      </c>
      <c r="C2762" s="233">
        <v>1111191</v>
      </c>
      <c r="D2762">
        <v>111119</v>
      </c>
      <c r="E2762">
        <v>17825</v>
      </c>
      <c r="G2762">
        <v>1</v>
      </c>
      <c r="H2762" s="238">
        <v>1</v>
      </c>
      <c r="I2762" t="s">
        <v>996</v>
      </c>
      <c r="J2762" t="s">
        <v>448</v>
      </c>
      <c r="K2762">
        <v>0</v>
      </c>
      <c r="L2762">
        <v>0</v>
      </c>
      <c r="M2762" t="s">
        <v>2571</v>
      </c>
      <c r="N2762" t="s">
        <v>2666</v>
      </c>
    </row>
    <row r="2763" spans="1:14" hidden="1" x14ac:dyDescent="0.25">
      <c r="A2763" t="s">
        <v>448</v>
      </c>
      <c r="B2763" s="238">
        <v>1111192</v>
      </c>
      <c r="C2763" s="233">
        <v>1111192</v>
      </c>
      <c r="D2763">
        <v>111119</v>
      </c>
      <c r="E2763">
        <v>22275</v>
      </c>
      <c r="G2763">
        <v>1</v>
      </c>
      <c r="H2763" s="238">
        <v>2</v>
      </c>
      <c r="I2763" t="s">
        <v>996</v>
      </c>
      <c r="J2763" t="s">
        <v>448</v>
      </c>
      <c r="K2763">
        <v>0</v>
      </c>
      <c r="L2763">
        <v>0</v>
      </c>
      <c r="M2763" t="s">
        <v>2571</v>
      </c>
      <c r="N2763" t="s">
        <v>2666</v>
      </c>
    </row>
    <row r="2764" spans="1:14" hidden="1" x14ac:dyDescent="0.25">
      <c r="A2764" t="s">
        <v>448</v>
      </c>
      <c r="B2764" s="238">
        <v>1111193</v>
      </c>
      <c r="C2764" s="233">
        <v>1111193</v>
      </c>
      <c r="D2764">
        <v>111119</v>
      </c>
      <c r="E2764">
        <v>27675</v>
      </c>
      <c r="G2764">
        <v>1</v>
      </c>
      <c r="H2764" s="238">
        <v>3</v>
      </c>
      <c r="I2764" t="s">
        <v>996</v>
      </c>
      <c r="J2764" t="s">
        <v>448</v>
      </c>
      <c r="K2764">
        <v>0</v>
      </c>
      <c r="L2764">
        <v>0</v>
      </c>
      <c r="M2764" t="s">
        <v>2571</v>
      </c>
      <c r="N2764" t="s">
        <v>2666</v>
      </c>
    </row>
    <row r="2765" spans="1:14" hidden="1" x14ac:dyDescent="0.25">
      <c r="A2765" t="s">
        <v>448</v>
      </c>
      <c r="B2765" s="238">
        <v>1111194</v>
      </c>
      <c r="C2765" s="233">
        <v>1111194</v>
      </c>
      <c r="D2765">
        <v>111119</v>
      </c>
      <c r="E2765">
        <v>23375</v>
      </c>
      <c r="G2765">
        <v>1</v>
      </c>
      <c r="H2765" s="238">
        <v>4</v>
      </c>
      <c r="I2765" t="s">
        <v>996</v>
      </c>
      <c r="J2765" t="s">
        <v>448</v>
      </c>
      <c r="K2765">
        <v>0</v>
      </c>
      <c r="L2765">
        <v>0</v>
      </c>
      <c r="M2765" t="s">
        <v>2571</v>
      </c>
      <c r="N2765" t="s">
        <v>2666</v>
      </c>
    </row>
    <row r="2766" spans="1:14" hidden="1" x14ac:dyDescent="0.25">
      <c r="A2766" t="s">
        <v>448</v>
      </c>
      <c r="B2766" s="238">
        <v>1111195</v>
      </c>
      <c r="C2766" s="233">
        <v>1111195</v>
      </c>
      <c r="D2766">
        <v>111119</v>
      </c>
      <c r="E2766">
        <v>29050</v>
      </c>
      <c r="G2766">
        <v>1</v>
      </c>
      <c r="H2766" s="238">
        <v>5</v>
      </c>
      <c r="I2766" t="s">
        <v>996</v>
      </c>
      <c r="J2766" t="s">
        <v>448</v>
      </c>
      <c r="K2766">
        <v>0</v>
      </c>
      <c r="L2766">
        <v>0</v>
      </c>
      <c r="M2766" t="s">
        <v>2571</v>
      </c>
      <c r="N2766" t="s">
        <v>2666</v>
      </c>
    </row>
    <row r="2767" spans="1:14" hidden="1" x14ac:dyDescent="0.25">
      <c r="A2767" t="s">
        <v>448</v>
      </c>
      <c r="B2767" s="238">
        <v>1111201</v>
      </c>
      <c r="C2767" s="233">
        <v>1111201</v>
      </c>
      <c r="D2767">
        <v>111120</v>
      </c>
      <c r="E2767">
        <v>19825</v>
      </c>
      <c r="G2767">
        <v>1</v>
      </c>
      <c r="H2767" s="238">
        <v>1</v>
      </c>
      <c r="I2767" t="s">
        <v>998</v>
      </c>
      <c r="J2767" t="s">
        <v>448</v>
      </c>
      <c r="K2767">
        <v>0</v>
      </c>
      <c r="L2767">
        <v>0</v>
      </c>
      <c r="M2767" t="s">
        <v>2571</v>
      </c>
      <c r="N2767" t="s">
        <v>2666</v>
      </c>
    </row>
    <row r="2768" spans="1:14" hidden="1" x14ac:dyDescent="0.25">
      <c r="A2768" t="s">
        <v>448</v>
      </c>
      <c r="B2768" s="238">
        <v>1111202</v>
      </c>
      <c r="C2768" s="233">
        <v>1111202</v>
      </c>
      <c r="D2768">
        <v>111120</v>
      </c>
      <c r="E2768">
        <v>24700</v>
      </c>
      <c r="G2768">
        <v>1</v>
      </c>
      <c r="H2768" s="238">
        <v>2</v>
      </c>
      <c r="I2768" t="s">
        <v>998</v>
      </c>
      <c r="J2768" t="s">
        <v>448</v>
      </c>
      <c r="K2768">
        <v>0</v>
      </c>
      <c r="L2768">
        <v>0</v>
      </c>
      <c r="M2768" t="s">
        <v>2571</v>
      </c>
      <c r="N2768" t="s">
        <v>2666</v>
      </c>
    </row>
    <row r="2769" spans="1:14" hidden="1" x14ac:dyDescent="0.25">
      <c r="A2769" t="s">
        <v>448</v>
      </c>
      <c r="B2769" s="238">
        <v>1111203</v>
      </c>
      <c r="C2769" s="233">
        <v>1111203</v>
      </c>
      <c r="D2769">
        <v>111120</v>
      </c>
      <c r="E2769">
        <v>30850</v>
      </c>
      <c r="G2769">
        <v>1</v>
      </c>
      <c r="H2769" s="238">
        <v>3</v>
      </c>
      <c r="I2769" t="s">
        <v>998</v>
      </c>
      <c r="J2769" t="s">
        <v>448</v>
      </c>
      <c r="K2769">
        <v>0</v>
      </c>
      <c r="L2769">
        <v>0</v>
      </c>
      <c r="M2769" t="s">
        <v>2571</v>
      </c>
      <c r="N2769" t="s">
        <v>2666</v>
      </c>
    </row>
    <row r="2770" spans="1:14" hidden="1" x14ac:dyDescent="0.25">
      <c r="A2770" t="s">
        <v>448</v>
      </c>
      <c r="B2770" s="238">
        <v>1111204</v>
      </c>
      <c r="C2770" s="233">
        <v>1111204</v>
      </c>
      <c r="D2770">
        <v>111120</v>
      </c>
      <c r="E2770">
        <v>25950</v>
      </c>
      <c r="G2770">
        <v>1</v>
      </c>
      <c r="H2770" s="238">
        <v>4</v>
      </c>
      <c r="I2770" t="s">
        <v>998</v>
      </c>
      <c r="J2770" t="s">
        <v>448</v>
      </c>
      <c r="K2770">
        <v>0</v>
      </c>
      <c r="L2770">
        <v>0</v>
      </c>
      <c r="M2770" t="s">
        <v>2571</v>
      </c>
      <c r="N2770" t="s">
        <v>2666</v>
      </c>
    </row>
    <row r="2771" spans="1:14" hidden="1" x14ac:dyDescent="0.25">
      <c r="A2771" t="s">
        <v>448</v>
      </c>
      <c r="B2771" s="238">
        <v>1111205</v>
      </c>
      <c r="C2771" s="233">
        <v>1111205</v>
      </c>
      <c r="D2771">
        <v>111120</v>
      </c>
      <c r="E2771">
        <v>32400</v>
      </c>
      <c r="G2771">
        <v>1</v>
      </c>
      <c r="H2771" s="238">
        <v>5</v>
      </c>
      <c r="I2771" t="s">
        <v>998</v>
      </c>
      <c r="J2771" t="s">
        <v>448</v>
      </c>
      <c r="K2771">
        <v>0</v>
      </c>
      <c r="L2771">
        <v>0</v>
      </c>
      <c r="M2771" t="s">
        <v>2571</v>
      </c>
      <c r="N2771" t="s">
        <v>2666</v>
      </c>
    </row>
    <row r="2772" spans="1:14" hidden="1" x14ac:dyDescent="0.25">
      <c r="A2772" t="s">
        <v>448</v>
      </c>
      <c r="B2772" s="238">
        <v>1111021</v>
      </c>
      <c r="C2772" s="233">
        <v>1111021</v>
      </c>
      <c r="D2772">
        <v>111102</v>
      </c>
      <c r="E2772">
        <v>4900</v>
      </c>
      <c r="G2772">
        <v>1</v>
      </c>
      <c r="H2772" s="238">
        <v>1</v>
      </c>
      <c r="I2772" t="s">
        <v>1054</v>
      </c>
      <c r="J2772" t="s">
        <v>448</v>
      </c>
      <c r="K2772">
        <v>0</v>
      </c>
      <c r="L2772">
        <v>0</v>
      </c>
      <c r="M2772" t="s">
        <v>2571</v>
      </c>
      <c r="N2772" t="s">
        <v>2666</v>
      </c>
    </row>
    <row r="2773" spans="1:14" hidden="1" x14ac:dyDescent="0.25">
      <c r="A2773" t="s">
        <v>448</v>
      </c>
      <c r="B2773" s="238">
        <v>1111022</v>
      </c>
      <c r="C2773" s="233">
        <v>1111022</v>
      </c>
      <c r="D2773">
        <v>111102</v>
      </c>
      <c r="E2773">
        <v>6050</v>
      </c>
      <c r="G2773">
        <v>1</v>
      </c>
      <c r="H2773" s="238">
        <v>2</v>
      </c>
      <c r="I2773" t="s">
        <v>1054</v>
      </c>
      <c r="J2773" t="s">
        <v>448</v>
      </c>
      <c r="K2773">
        <v>0</v>
      </c>
      <c r="L2773">
        <v>0</v>
      </c>
      <c r="M2773" t="s">
        <v>2571</v>
      </c>
      <c r="N2773" t="s">
        <v>2666</v>
      </c>
    </row>
    <row r="2774" spans="1:14" hidden="1" x14ac:dyDescent="0.25">
      <c r="A2774" t="s">
        <v>448</v>
      </c>
      <c r="B2774" s="238">
        <v>1111023</v>
      </c>
      <c r="C2774" s="233">
        <v>1111023</v>
      </c>
      <c r="D2774">
        <v>111102</v>
      </c>
      <c r="E2774">
        <v>7450</v>
      </c>
      <c r="G2774">
        <v>1</v>
      </c>
      <c r="H2774" s="238">
        <v>3</v>
      </c>
      <c r="I2774" t="s">
        <v>1054</v>
      </c>
      <c r="J2774" t="s">
        <v>448</v>
      </c>
      <c r="K2774">
        <v>0</v>
      </c>
      <c r="L2774">
        <v>0</v>
      </c>
      <c r="M2774" t="s">
        <v>2571</v>
      </c>
      <c r="N2774" t="s">
        <v>2666</v>
      </c>
    </row>
    <row r="2775" spans="1:14" hidden="1" x14ac:dyDescent="0.25">
      <c r="A2775" t="s">
        <v>448</v>
      </c>
      <c r="B2775" s="238">
        <v>1111024</v>
      </c>
      <c r="C2775" s="233">
        <v>1111024</v>
      </c>
      <c r="D2775">
        <v>111102</v>
      </c>
      <c r="E2775">
        <v>6355</v>
      </c>
      <c r="G2775">
        <v>1</v>
      </c>
      <c r="H2775" s="238">
        <v>4</v>
      </c>
      <c r="I2775" t="s">
        <v>1054</v>
      </c>
      <c r="J2775" t="s">
        <v>448</v>
      </c>
      <c r="K2775">
        <v>0</v>
      </c>
      <c r="L2775">
        <v>0</v>
      </c>
      <c r="M2775" t="s">
        <v>2571</v>
      </c>
      <c r="N2775" t="s">
        <v>2666</v>
      </c>
    </row>
    <row r="2776" spans="1:14" hidden="1" x14ac:dyDescent="0.25">
      <c r="A2776" t="s">
        <v>448</v>
      </c>
      <c r="B2776" s="238">
        <v>1111025</v>
      </c>
      <c r="C2776" s="233">
        <v>1111025</v>
      </c>
      <c r="D2776">
        <v>111102</v>
      </c>
      <c r="E2776">
        <v>7825</v>
      </c>
      <c r="G2776">
        <v>1</v>
      </c>
      <c r="H2776" s="238">
        <v>5</v>
      </c>
      <c r="I2776" t="s">
        <v>1054</v>
      </c>
      <c r="J2776" t="s">
        <v>448</v>
      </c>
      <c r="K2776">
        <v>0</v>
      </c>
      <c r="L2776">
        <v>0</v>
      </c>
      <c r="M2776" t="s">
        <v>2571</v>
      </c>
      <c r="N2776" t="s">
        <v>2666</v>
      </c>
    </row>
    <row r="2777" spans="1:14" hidden="1" x14ac:dyDescent="0.25">
      <c r="A2777" t="s">
        <v>448</v>
      </c>
      <c r="B2777" s="238">
        <v>1111211</v>
      </c>
      <c r="C2777" s="233">
        <v>1111211</v>
      </c>
      <c r="D2777">
        <v>111121</v>
      </c>
      <c r="E2777">
        <v>21950</v>
      </c>
      <c r="G2777">
        <v>1</v>
      </c>
      <c r="H2777" s="238">
        <v>1</v>
      </c>
      <c r="I2777" t="s">
        <v>1000</v>
      </c>
      <c r="J2777" t="s">
        <v>448</v>
      </c>
      <c r="K2777">
        <v>0</v>
      </c>
      <c r="L2777">
        <v>0</v>
      </c>
      <c r="M2777" t="s">
        <v>2571</v>
      </c>
      <c r="N2777" t="s">
        <v>2666</v>
      </c>
    </row>
    <row r="2778" spans="1:14" hidden="1" x14ac:dyDescent="0.25">
      <c r="A2778" t="s">
        <v>448</v>
      </c>
      <c r="B2778" s="238">
        <v>1111212</v>
      </c>
      <c r="C2778" s="233">
        <v>1111212</v>
      </c>
      <c r="D2778">
        <v>111121</v>
      </c>
      <c r="E2778">
        <v>27350</v>
      </c>
      <c r="G2778">
        <v>1</v>
      </c>
      <c r="H2778" s="238">
        <v>2</v>
      </c>
      <c r="I2778" t="s">
        <v>1000</v>
      </c>
      <c r="J2778" t="s">
        <v>448</v>
      </c>
      <c r="K2778">
        <v>0</v>
      </c>
      <c r="L2778">
        <v>0</v>
      </c>
      <c r="M2778" t="s">
        <v>2571</v>
      </c>
      <c r="N2778" t="s">
        <v>2666</v>
      </c>
    </row>
    <row r="2779" spans="1:14" hidden="1" x14ac:dyDescent="0.25">
      <c r="A2779" t="s">
        <v>448</v>
      </c>
      <c r="B2779" s="238">
        <v>1111213</v>
      </c>
      <c r="C2779" s="233">
        <v>1111213</v>
      </c>
      <c r="D2779">
        <v>111121</v>
      </c>
      <c r="E2779">
        <v>34050</v>
      </c>
      <c r="G2779">
        <v>1</v>
      </c>
      <c r="H2779" s="238">
        <v>3</v>
      </c>
      <c r="I2779" t="s">
        <v>1000</v>
      </c>
      <c r="J2779" t="s">
        <v>448</v>
      </c>
      <c r="K2779">
        <v>0</v>
      </c>
      <c r="L2779">
        <v>0</v>
      </c>
      <c r="M2779" t="s">
        <v>2571</v>
      </c>
      <c r="N2779" t="s">
        <v>2666</v>
      </c>
    </row>
    <row r="2780" spans="1:14" hidden="1" x14ac:dyDescent="0.25">
      <c r="A2780" t="s">
        <v>448</v>
      </c>
      <c r="B2780" s="238">
        <v>1111214</v>
      </c>
      <c r="C2780" s="233">
        <v>1111214</v>
      </c>
      <c r="D2780">
        <v>111121</v>
      </c>
      <c r="E2780">
        <v>28725</v>
      </c>
      <c r="G2780">
        <v>1</v>
      </c>
      <c r="H2780" s="238">
        <v>4</v>
      </c>
      <c r="I2780" t="s">
        <v>1000</v>
      </c>
      <c r="J2780" t="s">
        <v>448</v>
      </c>
      <c r="K2780">
        <v>0</v>
      </c>
      <c r="L2780">
        <v>0</v>
      </c>
      <c r="M2780" t="s">
        <v>2571</v>
      </c>
      <c r="N2780" t="s">
        <v>2666</v>
      </c>
    </row>
    <row r="2781" spans="1:14" hidden="1" x14ac:dyDescent="0.25">
      <c r="A2781" t="s">
        <v>448</v>
      </c>
      <c r="B2781" s="238">
        <v>1111215</v>
      </c>
      <c r="C2781" s="233">
        <v>1111215</v>
      </c>
      <c r="D2781">
        <v>111121</v>
      </c>
      <c r="E2781">
        <v>35750</v>
      </c>
      <c r="G2781">
        <v>1</v>
      </c>
      <c r="H2781" s="238">
        <v>5</v>
      </c>
      <c r="I2781" t="s">
        <v>1000</v>
      </c>
      <c r="J2781" t="s">
        <v>448</v>
      </c>
      <c r="K2781">
        <v>0</v>
      </c>
      <c r="L2781">
        <v>0</v>
      </c>
      <c r="M2781" t="s">
        <v>2571</v>
      </c>
      <c r="N2781" t="s">
        <v>2666</v>
      </c>
    </row>
    <row r="2782" spans="1:14" hidden="1" x14ac:dyDescent="0.25">
      <c r="A2782" t="s">
        <v>448</v>
      </c>
      <c r="B2782" s="238">
        <v>1111221</v>
      </c>
      <c r="C2782" s="233">
        <v>1111221</v>
      </c>
      <c r="D2782">
        <v>111122</v>
      </c>
      <c r="E2782">
        <v>24075</v>
      </c>
      <c r="G2782">
        <v>1</v>
      </c>
      <c r="H2782" s="238">
        <v>1</v>
      </c>
      <c r="I2782" t="s">
        <v>1002</v>
      </c>
      <c r="J2782" t="s">
        <v>448</v>
      </c>
      <c r="K2782">
        <v>0</v>
      </c>
      <c r="L2782">
        <v>0</v>
      </c>
      <c r="M2782" t="s">
        <v>2571</v>
      </c>
      <c r="N2782" t="s">
        <v>2666</v>
      </c>
    </row>
    <row r="2783" spans="1:14" hidden="1" x14ac:dyDescent="0.25">
      <c r="A2783" t="s">
        <v>448</v>
      </c>
      <c r="B2783" s="238">
        <v>1111222</v>
      </c>
      <c r="C2783" s="233">
        <v>1111222</v>
      </c>
      <c r="D2783">
        <v>111122</v>
      </c>
      <c r="E2783">
        <v>30125</v>
      </c>
      <c r="G2783">
        <v>1</v>
      </c>
      <c r="H2783" s="238">
        <v>2</v>
      </c>
      <c r="I2783" t="s">
        <v>1002</v>
      </c>
      <c r="J2783" t="s">
        <v>448</v>
      </c>
      <c r="K2783">
        <v>0</v>
      </c>
      <c r="L2783">
        <v>0</v>
      </c>
      <c r="M2783" t="s">
        <v>2571</v>
      </c>
      <c r="N2783" t="s">
        <v>2666</v>
      </c>
    </row>
    <row r="2784" spans="1:14" hidden="1" x14ac:dyDescent="0.25">
      <c r="A2784" t="s">
        <v>448</v>
      </c>
      <c r="B2784" s="238">
        <v>1111223</v>
      </c>
      <c r="C2784" s="233">
        <v>1111223</v>
      </c>
      <c r="D2784">
        <v>111122</v>
      </c>
      <c r="E2784">
        <v>37425</v>
      </c>
      <c r="G2784">
        <v>1</v>
      </c>
      <c r="H2784" s="238">
        <v>3</v>
      </c>
      <c r="I2784" t="s">
        <v>1002</v>
      </c>
      <c r="J2784" t="s">
        <v>448</v>
      </c>
      <c r="K2784">
        <v>0</v>
      </c>
      <c r="L2784">
        <v>0</v>
      </c>
      <c r="M2784" t="s">
        <v>2571</v>
      </c>
      <c r="N2784" t="s">
        <v>2666</v>
      </c>
    </row>
    <row r="2785" spans="1:14" hidden="1" x14ac:dyDescent="0.25">
      <c r="A2785" t="s">
        <v>448</v>
      </c>
      <c r="B2785" s="238">
        <v>1111224</v>
      </c>
      <c r="C2785" s="233">
        <v>1111224</v>
      </c>
      <c r="D2785">
        <v>111122</v>
      </c>
      <c r="E2785">
        <v>31625</v>
      </c>
      <c r="G2785">
        <v>1</v>
      </c>
      <c r="H2785" s="238">
        <v>4</v>
      </c>
      <c r="I2785" t="s">
        <v>1002</v>
      </c>
      <c r="J2785" t="s">
        <v>448</v>
      </c>
      <c r="K2785">
        <v>0</v>
      </c>
      <c r="L2785">
        <v>0</v>
      </c>
      <c r="M2785" t="s">
        <v>2571</v>
      </c>
      <c r="N2785" t="s">
        <v>2666</v>
      </c>
    </row>
    <row r="2786" spans="1:14" hidden="1" x14ac:dyDescent="0.25">
      <c r="A2786" t="s">
        <v>448</v>
      </c>
      <c r="B2786" s="238">
        <v>1111225</v>
      </c>
      <c r="C2786" s="233">
        <v>1111225</v>
      </c>
      <c r="D2786">
        <v>111122</v>
      </c>
      <c r="E2786">
        <v>39300</v>
      </c>
      <c r="G2786">
        <v>1</v>
      </c>
      <c r="H2786" s="238">
        <v>5</v>
      </c>
      <c r="I2786" t="s">
        <v>1002</v>
      </c>
      <c r="J2786" t="s">
        <v>448</v>
      </c>
      <c r="K2786">
        <v>0</v>
      </c>
      <c r="L2786">
        <v>0</v>
      </c>
      <c r="M2786" t="s">
        <v>2571</v>
      </c>
      <c r="N2786" t="s">
        <v>2666</v>
      </c>
    </row>
    <row r="2787" spans="1:14" hidden="1" x14ac:dyDescent="0.25">
      <c r="A2787" t="s">
        <v>448</v>
      </c>
      <c r="B2787" s="238">
        <v>1111231</v>
      </c>
      <c r="C2787" s="233">
        <v>1111231</v>
      </c>
      <c r="D2787">
        <v>111123</v>
      </c>
      <c r="E2787">
        <v>26100</v>
      </c>
      <c r="G2787">
        <v>1</v>
      </c>
      <c r="H2787" s="238">
        <v>1</v>
      </c>
      <c r="I2787" t="s">
        <v>1004</v>
      </c>
      <c r="J2787" t="s">
        <v>448</v>
      </c>
      <c r="K2787">
        <v>0</v>
      </c>
      <c r="L2787">
        <v>0</v>
      </c>
      <c r="M2787" t="s">
        <v>2571</v>
      </c>
      <c r="N2787" t="s">
        <v>2666</v>
      </c>
    </row>
    <row r="2788" spans="1:14" hidden="1" x14ac:dyDescent="0.25">
      <c r="A2788" t="s">
        <v>448</v>
      </c>
      <c r="B2788" s="238">
        <v>1111232</v>
      </c>
      <c r="C2788" s="233">
        <v>1111232</v>
      </c>
      <c r="D2788">
        <v>111123</v>
      </c>
      <c r="E2788">
        <v>32550</v>
      </c>
      <c r="G2788">
        <v>1</v>
      </c>
      <c r="H2788" s="238">
        <v>2</v>
      </c>
      <c r="I2788" t="s">
        <v>1004</v>
      </c>
      <c r="J2788" t="s">
        <v>448</v>
      </c>
      <c r="K2788">
        <v>0</v>
      </c>
      <c r="L2788">
        <v>0</v>
      </c>
      <c r="M2788" t="s">
        <v>2571</v>
      </c>
      <c r="N2788" t="s">
        <v>2666</v>
      </c>
    </row>
    <row r="2789" spans="1:14" hidden="1" x14ac:dyDescent="0.25">
      <c r="A2789" t="s">
        <v>448</v>
      </c>
      <c r="B2789" s="238">
        <v>1111233</v>
      </c>
      <c r="C2789" s="233">
        <v>1111233</v>
      </c>
      <c r="D2789">
        <v>111123</v>
      </c>
      <c r="E2789">
        <v>40600</v>
      </c>
      <c r="G2789">
        <v>1</v>
      </c>
      <c r="H2789" s="238">
        <v>3</v>
      </c>
      <c r="I2789" t="s">
        <v>1004</v>
      </c>
      <c r="J2789" t="s">
        <v>448</v>
      </c>
      <c r="K2789">
        <v>0</v>
      </c>
      <c r="L2789">
        <v>0</v>
      </c>
      <c r="M2789" t="s">
        <v>2571</v>
      </c>
      <c r="N2789" t="s">
        <v>2666</v>
      </c>
    </row>
    <row r="2790" spans="1:14" hidden="1" x14ac:dyDescent="0.25">
      <c r="A2790" t="s">
        <v>448</v>
      </c>
      <c r="B2790" s="238">
        <v>1111234</v>
      </c>
      <c r="C2790" s="233">
        <v>1111234</v>
      </c>
      <c r="D2790">
        <v>111123</v>
      </c>
      <c r="E2790">
        <v>34175</v>
      </c>
      <c r="G2790">
        <v>1</v>
      </c>
      <c r="H2790" s="238">
        <v>4</v>
      </c>
      <c r="I2790" t="s">
        <v>1004</v>
      </c>
      <c r="J2790" t="s">
        <v>448</v>
      </c>
      <c r="K2790">
        <v>0</v>
      </c>
      <c r="L2790">
        <v>0</v>
      </c>
      <c r="M2790" t="s">
        <v>2571</v>
      </c>
      <c r="N2790" t="s">
        <v>2666</v>
      </c>
    </row>
    <row r="2791" spans="1:14" hidden="1" x14ac:dyDescent="0.25">
      <c r="A2791" t="s">
        <v>448</v>
      </c>
      <c r="B2791" s="238">
        <v>1111235</v>
      </c>
      <c r="C2791" s="233">
        <v>1111235</v>
      </c>
      <c r="D2791">
        <v>111123</v>
      </c>
      <c r="E2791">
        <v>42650</v>
      </c>
      <c r="G2791">
        <v>1</v>
      </c>
      <c r="H2791" s="238">
        <v>5</v>
      </c>
      <c r="I2791" t="s">
        <v>1004</v>
      </c>
      <c r="J2791" t="s">
        <v>448</v>
      </c>
      <c r="K2791">
        <v>0</v>
      </c>
      <c r="L2791">
        <v>0</v>
      </c>
      <c r="M2791" t="s">
        <v>2571</v>
      </c>
      <c r="N2791" t="s">
        <v>2666</v>
      </c>
    </row>
    <row r="2792" spans="1:14" hidden="1" x14ac:dyDescent="0.25">
      <c r="A2792" t="s">
        <v>448</v>
      </c>
      <c r="B2792" s="238">
        <v>1111241</v>
      </c>
      <c r="C2792" s="233">
        <v>1111241</v>
      </c>
      <c r="D2792">
        <v>111124</v>
      </c>
      <c r="E2792">
        <v>28100</v>
      </c>
      <c r="G2792">
        <v>1</v>
      </c>
      <c r="H2792" s="238">
        <v>1</v>
      </c>
      <c r="I2792" t="s">
        <v>1006</v>
      </c>
      <c r="J2792" t="s">
        <v>448</v>
      </c>
      <c r="K2792">
        <v>0</v>
      </c>
      <c r="L2792">
        <v>0</v>
      </c>
      <c r="M2792" t="s">
        <v>2571</v>
      </c>
      <c r="N2792" t="s">
        <v>2666</v>
      </c>
    </row>
    <row r="2793" spans="1:14" hidden="1" x14ac:dyDescent="0.25">
      <c r="A2793" t="s">
        <v>448</v>
      </c>
      <c r="B2793" s="238">
        <v>1111242</v>
      </c>
      <c r="C2793" s="233">
        <v>1111242</v>
      </c>
      <c r="D2793">
        <v>111124</v>
      </c>
      <c r="E2793">
        <v>35100</v>
      </c>
      <c r="G2793">
        <v>1</v>
      </c>
      <c r="H2793" s="238">
        <v>2</v>
      </c>
      <c r="I2793" t="s">
        <v>1006</v>
      </c>
      <c r="J2793" t="s">
        <v>448</v>
      </c>
      <c r="K2793">
        <v>0</v>
      </c>
      <c r="L2793">
        <v>0</v>
      </c>
      <c r="M2793" t="s">
        <v>2571</v>
      </c>
      <c r="N2793" t="s">
        <v>2666</v>
      </c>
    </row>
    <row r="2794" spans="1:14" hidden="1" x14ac:dyDescent="0.25">
      <c r="A2794" t="s">
        <v>448</v>
      </c>
      <c r="B2794" s="238">
        <v>1111243</v>
      </c>
      <c r="C2794" s="233">
        <v>1111243</v>
      </c>
      <c r="D2794">
        <v>111124</v>
      </c>
      <c r="E2794">
        <v>43800</v>
      </c>
      <c r="G2794">
        <v>1</v>
      </c>
      <c r="H2794" s="238">
        <v>3</v>
      </c>
      <c r="I2794" t="s">
        <v>1006</v>
      </c>
      <c r="J2794" t="s">
        <v>448</v>
      </c>
      <c r="K2794">
        <v>0</v>
      </c>
      <c r="L2794">
        <v>0</v>
      </c>
      <c r="M2794" t="s">
        <v>2571</v>
      </c>
      <c r="N2794" t="s">
        <v>2666</v>
      </c>
    </row>
    <row r="2795" spans="1:14" hidden="1" x14ac:dyDescent="0.25">
      <c r="A2795" t="s">
        <v>448</v>
      </c>
      <c r="B2795" s="238">
        <v>1111244</v>
      </c>
      <c r="C2795" s="233">
        <v>1111244</v>
      </c>
      <c r="D2795">
        <v>111124</v>
      </c>
      <c r="E2795">
        <v>36850</v>
      </c>
      <c r="G2795">
        <v>1</v>
      </c>
      <c r="H2795" s="238">
        <v>4</v>
      </c>
      <c r="I2795" t="s">
        <v>1006</v>
      </c>
      <c r="J2795" t="s">
        <v>448</v>
      </c>
      <c r="K2795">
        <v>0</v>
      </c>
      <c r="L2795">
        <v>0</v>
      </c>
      <c r="M2795" t="s">
        <v>2571</v>
      </c>
      <c r="N2795" t="s">
        <v>2666</v>
      </c>
    </row>
    <row r="2796" spans="1:14" hidden="1" x14ac:dyDescent="0.25">
      <c r="A2796" t="s">
        <v>448</v>
      </c>
      <c r="B2796" s="238">
        <v>1111245</v>
      </c>
      <c r="C2796" s="233">
        <v>1111245</v>
      </c>
      <c r="D2796">
        <v>111124</v>
      </c>
      <c r="E2796">
        <v>45975</v>
      </c>
      <c r="G2796">
        <v>1</v>
      </c>
      <c r="H2796" s="238">
        <v>5</v>
      </c>
      <c r="I2796" t="s">
        <v>1006</v>
      </c>
      <c r="J2796" t="s">
        <v>448</v>
      </c>
      <c r="K2796">
        <v>0</v>
      </c>
      <c r="L2796">
        <v>0</v>
      </c>
      <c r="M2796" t="s">
        <v>2571</v>
      </c>
      <c r="N2796" t="s">
        <v>2666</v>
      </c>
    </row>
    <row r="2797" spans="1:14" hidden="1" x14ac:dyDescent="0.25">
      <c r="A2797" t="s">
        <v>448</v>
      </c>
      <c r="B2797" s="238">
        <v>1111251</v>
      </c>
      <c r="C2797" s="233">
        <v>1111251</v>
      </c>
      <c r="D2797">
        <v>111125</v>
      </c>
      <c r="E2797">
        <v>28500</v>
      </c>
      <c r="G2797">
        <v>1</v>
      </c>
      <c r="H2797" s="238">
        <v>1</v>
      </c>
      <c r="I2797" t="s">
        <v>986</v>
      </c>
      <c r="J2797" t="s">
        <v>448</v>
      </c>
      <c r="K2797">
        <v>0</v>
      </c>
      <c r="L2797">
        <v>0</v>
      </c>
      <c r="M2797" t="s">
        <v>2571</v>
      </c>
      <c r="N2797" t="s">
        <v>2666</v>
      </c>
    </row>
    <row r="2798" spans="1:14" hidden="1" x14ac:dyDescent="0.25">
      <c r="A2798" t="s">
        <v>448</v>
      </c>
      <c r="B2798" s="238">
        <v>1111252</v>
      </c>
      <c r="C2798" s="233">
        <v>1111252</v>
      </c>
      <c r="D2798">
        <v>111125</v>
      </c>
      <c r="E2798">
        <v>35400</v>
      </c>
      <c r="G2798">
        <v>1</v>
      </c>
      <c r="H2798" s="238">
        <v>2</v>
      </c>
      <c r="I2798" t="s">
        <v>986</v>
      </c>
      <c r="J2798" t="s">
        <v>448</v>
      </c>
      <c r="K2798">
        <v>0</v>
      </c>
      <c r="L2798">
        <v>0</v>
      </c>
      <c r="M2798" t="s">
        <v>2571</v>
      </c>
      <c r="N2798" t="s">
        <v>2666</v>
      </c>
    </row>
    <row r="2799" spans="1:14" hidden="1" x14ac:dyDescent="0.25">
      <c r="A2799" t="s">
        <v>448</v>
      </c>
      <c r="B2799" s="238">
        <v>1111253</v>
      </c>
      <c r="C2799" s="233">
        <v>1111253</v>
      </c>
      <c r="D2799">
        <v>111125</v>
      </c>
      <c r="E2799">
        <v>43600</v>
      </c>
      <c r="G2799">
        <v>1</v>
      </c>
      <c r="H2799" s="238">
        <v>3</v>
      </c>
      <c r="I2799" t="s">
        <v>986</v>
      </c>
      <c r="J2799" t="s">
        <v>448</v>
      </c>
      <c r="K2799">
        <v>0</v>
      </c>
      <c r="L2799">
        <v>0</v>
      </c>
      <c r="M2799" t="s">
        <v>2571</v>
      </c>
      <c r="N2799" t="s">
        <v>2666</v>
      </c>
    </row>
    <row r="2800" spans="1:14" hidden="1" x14ac:dyDescent="0.25">
      <c r="A2800" t="s">
        <v>448</v>
      </c>
      <c r="B2800" s="238">
        <v>1111254</v>
      </c>
      <c r="C2800" s="233">
        <v>1111254</v>
      </c>
      <c r="D2800">
        <v>111125</v>
      </c>
      <c r="E2800">
        <v>37170</v>
      </c>
      <c r="G2800">
        <v>1</v>
      </c>
      <c r="H2800" s="238">
        <v>4</v>
      </c>
      <c r="I2800" t="s">
        <v>986</v>
      </c>
      <c r="J2800" t="s">
        <v>448</v>
      </c>
      <c r="K2800">
        <v>0</v>
      </c>
      <c r="L2800">
        <v>0</v>
      </c>
      <c r="M2800" t="s">
        <v>2571</v>
      </c>
      <c r="N2800" t="s">
        <v>2666</v>
      </c>
    </row>
    <row r="2801" spans="1:14" hidden="1" x14ac:dyDescent="0.25">
      <c r="A2801" t="s">
        <v>448</v>
      </c>
      <c r="B2801" s="238">
        <v>1111255</v>
      </c>
      <c r="C2801" s="233">
        <v>1111255</v>
      </c>
      <c r="D2801">
        <v>111125</v>
      </c>
      <c r="E2801">
        <v>45780</v>
      </c>
      <c r="G2801">
        <v>1</v>
      </c>
      <c r="H2801" s="238">
        <v>5</v>
      </c>
      <c r="I2801" t="s">
        <v>986</v>
      </c>
      <c r="J2801" t="s">
        <v>448</v>
      </c>
      <c r="K2801">
        <v>0</v>
      </c>
      <c r="L2801">
        <v>0</v>
      </c>
      <c r="M2801" t="s">
        <v>2571</v>
      </c>
      <c r="N2801" t="s">
        <v>2666</v>
      </c>
    </row>
    <row r="2802" spans="1:14" hidden="1" x14ac:dyDescent="0.25">
      <c r="A2802" t="s">
        <v>448</v>
      </c>
      <c r="B2802" s="238">
        <v>1111261</v>
      </c>
      <c r="C2802" s="233">
        <v>1111261</v>
      </c>
      <c r="D2802">
        <v>111126</v>
      </c>
      <c r="E2802">
        <v>31400</v>
      </c>
      <c r="G2802">
        <v>1</v>
      </c>
      <c r="H2802" s="238">
        <v>1</v>
      </c>
      <c r="I2802" t="s">
        <v>988</v>
      </c>
      <c r="J2802" t="s">
        <v>448</v>
      </c>
      <c r="K2802">
        <v>0</v>
      </c>
      <c r="L2802">
        <v>0</v>
      </c>
      <c r="M2802" t="s">
        <v>2571</v>
      </c>
      <c r="N2802" t="s">
        <v>2666</v>
      </c>
    </row>
    <row r="2803" spans="1:14" hidden="1" x14ac:dyDescent="0.25">
      <c r="A2803" t="s">
        <v>448</v>
      </c>
      <c r="B2803" s="238">
        <v>1111262</v>
      </c>
      <c r="C2803" s="233">
        <v>1111262</v>
      </c>
      <c r="D2803">
        <v>111126</v>
      </c>
      <c r="E2803">
        <v>39100</v>
      </c>
      <c r="G2803">
        <v>1</v>
      </c>
      <c r="H2803" s="238">
        <v>2</v>
      </c>
      <c r="I2803" t="s">
        <v>988</v>
      </c>
      <c r="J2803" t="s">
        <v>448</v>
      </c>
      <c r="K2803">
        <v>0</v>
      </c>
      <c r="L2803">
        <v>0</v>
      </c>
      <c r="M2803" t="s">
        <v>2571</v>
      </c>
      <c r="N2803" t="s">
        <v>2666</v>
      </c>
    </row>
    <row r="2804" spans="1:14" hidden="1" x14ac:dyDescent="0.25">
      <c r="A2804" t="s">
        <v>448</v>
      </c>
      <c r="B2804" s="238">
        <v>1111263</v>
      </c>
      <c r="C2804" s="233">
        <v>1111263</v>
      </c>
      <c r="D2804">
        <v>111126</v>
      </c>
      <c r="E2804">
        <v>48800</v>
      </c>
      <c r="G2804">
        <v>1</v>
      </c>
      <c r="H2804" s="238">
        <v>3</v>
      </c>
      <c r="I2804" t="s">
        <v>988</v>
      </c>
      <c r="J2804" t="s">
        <v>448</v>
      </c>
      <c r="K2804">
        <v>0</v>
      </c>
      <c r="L2804">
        <v>0</v>
      </c>
      <c r="M2804" t="s">
        <v>2571</v>
      </c>
      <c r="N2804" t="s">
        <v>2666</v>
      </c>
    </row>
    <row r="2805" spans="1:14" hidden="1" x14ac:dyDescent="0.25">
      <c r="A2805" t="s">
        <v>448</v>
      </c>
      <c r="B2805" s="238">
        <v>1111264</v>
      </c>
      <c r="C2805" s="233">
        <v>1111264</v>
      </c>
      <c r="D2805">
        <v>111126</v>
      </c>
      <c r="E2805">
        <v>41055</v>
      </c>
      <c r="G2805">
        <v>1</v>
      </c>
      <c r="H2805" s="238">
        <v>4</v>
      </c>
      <c r="I2805" t="s">
        <v>988</v>
      </c>
      <c r="J2805" t="s">
        <v>448</v>
      </c>
      <c r="K2805">
        <v>0</v>
      </c>
      <c r="L2805">
        <v>0</v>
      </c>
      <c r="M2805" t="s">
        <v>2571</v>
      </c>
      <c r="N2805" t="s">
        <v>2666</v>
      </c>
    </row>
    <row r="2806" spans="1:14" hidden="1" x14ac:dyDescent="0.25">
      <c r="A2806" t="s">
        <v>448</v>
      </c>
      <c r="B2806" s="238">
        <v>1111265</v>
      </c>
      <c r="C2806" s="233">
        <v>1111265</v>
      </c>
      <c r="D2806">
        <v>111126</v>
      </c>
      <c r="E2806">
        <v>51240</v>
      </c>
      <c r="G2806">
        <v>1</v>
      </c>
      <c r="H2806" s="238">
        <v>5</v>
      </c>
      <c r="I2806" t="s">
        <v>988</v>
      </c>
      <c r="J2806" t="s">
        <v>448</v>
      </c>
      <c r="K2806">
        <v>0</v>
      </c>
      <c r="L2806">
        <v>0</v>
      </c>
      <c r="M2806" t="s">
        <v>2571</v>
      </c>
      <c r="N2806" t="s">
        <v>2666</v>
      </c>
    </row>
    <row r="2807" spans="1:14" hidden="1" x14ac:dyDescent="0.25">
      <c r="A2807" t="s">
        <v>448</v>
      </c>
      <c r="B2807" s="238">
        <v>1111271</v>
      </c>
      <c r="C2807" s="233">
        <v>1111271</v>
      </c>
      <c r="D2807">
        <v>111127</v>
      </c>
      <c r="E2807">
        <v>34200</v>
      </c>
      <c r="G2807">
        <v>1</v>
      </c>
      <c r="H2807" s="238">
        <v>1</v>
      </c>
      <c r="I2807" t="s">
        <v>990</v>
      </c>
      <c r="J2807" t="s">
        <v>448</v>
      </c>
      <c r="K2807">
        <v>0</v>
      </c>
      <c r="L2807">
        <v>0</v>
      </c>
      <c r="M2807" t="s">
        <v>2571</v>
      </c>
      <c r="N2807" t="s">
        <v>2666</v>
      </c>
    </row>
    <row r="2808" spans="1:14" hidden="1" x14ac:dyDescent="0.25">
      <c r="A2808" t="s">
        <v>448</v>
      </c>
      <c r="B2808" s="238">
        <v>1111272</v>
      </c>
      <c r="C2808" s="233">
        <v>1111272</v>
      </c>
      <c r="D2808">
        <v>111127</v>
      </c>
      <c r="E2808">
        <v>42600</v>
      </c>
      <c r="G2808">
        <v>1</v>
      </c>
      <c r="H2808" s="238">
        <v>2</v>
      </c>
      <c r="I2808" t="s">
        <v>990</v>
      </c>
      <c r="J2808" t="s">
        <v>448</v>
      </c>
      <c r="K2808">
        <v>0</v>
      </c>
      <c r="L2808">
        <v>0</v>
      </c>
      <c r="M2808" t="s">
        <v>2571</v>
      </c>
      <c r="N2808" t="s">
        <v>2666</v>
      </c>
    </row>
    <row r="2809" spans="1:14" hidden="1" x14ac:dyDescent="0.25">
      <c r="A2809" t="s">
        <v>448</v>
      </c>
      <c r="B2809" s="238">
        <v>1111273</v>
      </c>
      <c r="C2809" s="233">
        <v>1111273</v>
      </c>
      <c r="D2809">
        <v>111127</v>
      </c>
      <c r="E2809">
        <v>53300</v>
      </c>
      <c r="G2809">
        <v>1</v>
      </c>
      <c r="H2809" s="238">
        <v>3</v>
      </c>
      <c r="I2809" t="s">
        <v>990</v>
      </c>
      <c r="J2809" t="s">
        <v>448</v>
      </c>
      <c r="K2809">
        <v>0</v>
      </c>
      <c r="L2809">
        <v>0</v>
      </c>
      <c r="M2809" t="s">
        <v>2571</v>
      </c>
      <c r="N2809" t="s">
        <v>2666</v>
      </c>
    </row>
    <row r="2810" spans="1:14" hidden="1" x14ac:dyDescent="0.25">
      <c r="A2810" t="s">
        <v>448</v>
      </c>
      <c r="B2810" s="238">
        <v>1111274</v>
      </c>
      <c r="C2810" s="233">
        <v>1111274</v>
      </c>
      <c r="D2810">
        <v>111127</v>
      </c>
      <c r="E2810">
        <v>44730</v>
      </c>
      <c r="G2810">
        <v>1</v>
      </c>
      <c r="H2810" s="238">
        <v>4</v>
      </c>
      <c r="I2810" t="s">
        <v>990</v>
      </c>
      <c r="J2810" t="s">
        <v>448</v>
      </c>
      <c r="K2810">
        <v>0</v>
      </c>
      <c r="L2810">
        <v>0</v>
      </c>
      <c r="M2810" t="s">
        <v>2571</v>
      </c>
      <c r="N2810" t="s">
        <v>2666</v>
      </c>
    </row>
    <row r="2811" spans="1:14" hidden="1" x14ac:dyDescent="0.25">
      <c r="A2811" t="s">
        <v>448</v>
      </c>
      <c r="B2811" s="238">
        <v>1111275</v>
      </c>
      <c r="C2811" s="233">
        <v>1111275</v>
      </c>
      <c r="D2811">
        <v>111127</v>
      </c>
      <c r="E2811">
        <v>55965</v>
      </c>
      <c r="G2811">
        <v>1</v>
      </c>
      <c r="H2811" s="238">
        <v>5</v>
      </c>
      <c r="I2811" t="s">
        <v>990</v>
      </c>
      <c r="J2811" t="s">
        <v>448</v>
      </c>
      <c r="K2811">
        <v>0</v>
      </c>
      <c r="L2811">
        <v>0</v>
      </c>
      <c r="M2811" t="s">
        <v>2571</v>
      </c>
      <c r="N2811" t="s">
        <v>2666</v>
      </c>
    </row>
    <row r="2812" spans="1:14" hidden="1" x14ac:dyDescent="0.25">
      <c r="A2812" t="s">
        <v>448</v>
      </c>
      <c r="B2812" s="238">
        <v>1111281</v>
      </c>
      <c r="C2812" s="233">
        <v>1111281</v>
      </c>
      <c r="D2812">
        <v>111128</v>
      </c>
      <c r="E2812">
        <v>37100</v>
      </c>
      <c r="G2812">
        <v>1</v>
      </c>
      <c r="H2812" s="238">
        <v>1</v>
      </c>
      <c r="I2812" t="s">
        <v>992</v>
      </c>
      <c r="J2812" t="s">
        <v>448</v>
      </c>
      <c r="K2812">
        <v>0</v>
      </c>
      <c r="L2812">
        <v>0</v>
      </c>
      <c r="M2812" t="s">
        <v>2571</v>
      </c>
      <c r="N2812" t="s">
        <v>2666</v>
      </c>
    </row>
    <row r="2813" spans="1:14" hidden="1" x14ac:dyDescent="0.25">
      <c r="A2813" t="s">
        <v>448</v>
      </c>
      <c r="B2813" s="238">
        <v>1111282</v>
      </c>
      <c r="C2813" s="233">
        <v>1111282</v>
      </c>
      <c r="D2813">
        <v>111128</v>
      </c>
      <c r="E2813">
        <v>46200</v>
      </c>
      <c r="G2813">
        <v>1</v>
      </c>
      <c r="H2813" s="238">
        <v>2</v>
      </c>
      <c r="I2813" t="s">
        <v>992</v>
      </c>
      <c r="J2813" t="s">
        <v>448</v>
      </c>
      <c r="K2813">
        <v>0</v>
      </c>
      <c r="L2813">
        <v>0</v>
      </c>
      <c r="M2813" t="s">
        <v>2571</v>
      </c>
      <c r="N2813" t="s">
        <v>2666</v>
      </c>
    </row>
    <row r="2814" spans="1:14" hidden="1" x14ac:dyDescent="0.25">
      <c r="A2814" t="s">
        <v>448</v>
      </c>
      <c r="B2814" s="238">
        <v>1111283</v>
      </c>
      <c r="C2814" s="233">
        <v>1111283</v>
      </c>
      <c r="D2814">
        <v>111128</v>
      </c>
      <c r="E2814">
        <v>57800</v>
      </c>
      <c r="G2814">
        <v>1</v>
      </c>
      <c r="H2814" s="238">
        <v>3</v>
      </c>
      <c r="I2814" t="s">
        <v>992</v>
      </c>
      <c r="J2814" t="s">
        <v>448</v>
      </c>
      <c r="K2814">
        <v>0</v>
      </c>
      <c r="L2814">
        <v>0</v>
      </c>
      <c r="M2814" t="s">
        <v>2571</v>
      </c>
      <c r="N2814" t="s">
        <v>2666</v>
      </c>
    </row>
    <row r="2815" spans="1:14" hidden="1" x14ac:dyDescent="0.25">
      <c r="A2815" t="s">
        <v>448</v>
      </c>
      <c r="B2815" s="238">
        <v>1111284</v>
      </c>
      <c r="C2815" s="233">
        <v>1111284</v>
      </c>
      <c r="D2815">
        <v>111128</v>
      </c>
      <c r="E2815">
        <v>48510</v>
      </c>
      <c r="G2815">
        <v>1</v>
      </c>
      <c r="H2815" s="238">
        <v>4</v>
      </c>
      <c r="I2815" t="s">
        <v>992</v>
      </c>
      <c r="J2815" t="s">
        <v>448</v>
      </c>
      <c r="K2815">
        <v>0</v>
      </c>
      <c r="L2815">
        <v>0</v>
      </c>
      <c r="M2815" t="s">
        <v>2571</v>
      </c>
      <c r="N2815" t="s">
        <v>2666</v>
      </c>
    </row>
    <row r="2816" spans="1:14" hidden="1" x14ac:dyDescent="0.25">
      <c r="A2816" t="s">
        <v>448</v>
      </c>
      <c r="B2816" s="238">
        <v>1111285</v>
      </c>
      <c r="C2816" s="233">
        <v>1111285</v>
      </c>
      <c r="D2816">
        <v>111128</v>
      </c>
      <c r="E2816">
        <v>60690</v>
      </c>
      <c r="G2816">
        <v>1</v>
      </c>
      <c r="H2816" s="238">
        <v>5</v>
      </c>
      <c r="I2816" t="s">
        <v>992</v>
      </c>
      <c r="J2816" t="s">
        <v>448</v>
      </c>
      <c r="K2816">
        <v>0</v>
      </c>
      <c r="L2816">
        <v>0</v>
      </c>
      <c r="M2816" t="s">
        <v>2571</v>
      </c>
      <c r="N2816" t="s">
        <v>2666</v>
      </c>
    </row>
    <row r="2817" spans="1:14" hidden="1" x14ac:dyDescent="0.25">
      <c r="A2817" t="s">
        <v>448</v>
      </c>
      <c r="B2817" s="238">
        <v>1111291</v>
      </c>
      <c r="C2817" s="233">
        <v>1111291</v>
      </c>
      <c r="D2817">
        <v>111129</v>
      </c>
      <c r="E2817">
        <v>40000</v>
      </c>
      <c r="G2817">
        <v>1</v>
      </c>
      <c r="H2817" s="238">
        <v>1</v>
      </c>
      <c r="I2817" t="s">
        <v>994</v>
      </c>
      <c r="J2817" t="s">
        <v>448</v>
      </c>
      <c r="K2817">
        <v>0</v>
      </c>
      <c r="L2817">
        <v>0</v>
      </c>
      <c r="M2817" t="s">
        <v>2571</v>
      </c>
      <c r="N2817" t="s">
        <v>2666</v>
      </c>
    </row>
    <row r="2818" spans="1:14" hidden="1" x14ac:dyDescent="0.25">
      <c r="A2818" t="s">
        <v>448</v>
      </c>
      <c r="B2818" s="238">
        <v>1111292</v>
      </c>
      <c r="C2818" s="233">
        <v>1111292</v>
      </c>
      <c r="D2818">
        <v>111129</v>
      </c>
      <c r="E2818">
        <v>49900</v>
      </c>
      <c r="G2818">
        <v>1</v>
      </c>
      <c r="H2818" s="238">
        <v>2</v>
      </c>
      <c r="I2818" t="s">
        <v>994</v>
      </c>
      <c r="J2818" t="s">
        <v>448</v>
      </c>
      <c r="K2818">
        <v>0</v>
      </c>
      <c r="L2818">
        <v>0</v>
      </c>
      <c r="M2818" t="s">
        <v>2571</v>
      </c>
      <c r="N2818" t="s">
        <v>2666</v>
      </c>
    </row>
    <row r="2819" spans="1:14" hidden="1" x14ac:dyDescent="0.25">
      <c r="A2819" t="s">
        <v>448</v>
      </c>
      <c r="B2819" s="238">
        <v>1111293</v>
      </c>
      <c r="C2819" s="233">
        <v>1111293</v>
      </c>
      <c r="D2819">
        <v>111129</v>
      </c>
      <c r="E2819">
        <v>62300</v>
      </c>
      <c r="G2819">
        <v>1</v>
      </c>
      <c r="H2819" s="238">
        <v>3</v>
      </c>
      <c r="I2819" t="s">
        <v>994</v>
      </c>
      <c r="J2819" t="s">
        <v>448</v>
      </c>
      <c r="K2819">
        <v>0</v>
      </c>
      <c r="L2819">
        <v>0</v>
      </c>
      <c r="M2819" t="s">
        <v>2571</v>
      </c>
      <c r="N2819" t="s">
        <v>2666</v>
      </c>
    </row>
    <row r="2820" spans="1:14" hidden="1" x14ac:dyDescent="0.25">
      <c r="A2820" t="s">
        <v>448</v>
      </c>
      <c r="B2820" s="238">
        <v>1111294</v>
      </c>
      <c r="C2820" s="233">
        <v>1111294</v>
      </c>
      <c r="D2820">
        <v>111129</v>
      </c>
      <c r="E2820">
        <v>52395</v>
      </c>
      <c r="G2820">
        <v>1</v>
      </c>
      <c r="H2820" s="238">
        <v>4</v>
      </c>
      <c r="I2820" t="s">
        <v>994</v>
      </c>
      <c r="J2820" t="s">
        <v>448</v>
      </c>
      <c r="K2820">
        <v>0</v>
      </c>
      <c r="L2820">
        <v>0</v>
      </c>
      <c r="M2820" t="s">
        <v>2571</v>
      </c>
      <c r="N2820" t="s">
        <v>2666</v>
      </c>
    </row>
    <row r="2821" spans="1:14" hidden="1" x14ac:dyDescent="0.25">
      <c r="A2821" t="s">
        <v>448</v>
      </c>
      <c r="B2821" s="238">
        <v>1111295</v>
      </c>
      <c r="C2821" s="233">
        <v>1111295</v>
      </c>
      <c r="D2821">
        <v>111129</v>
      </c>
      <c r="E2821">
        <v>65415</v>
      </c>
      <c r="G2821">
        <v>1</v>
      </c>
      <c r="H2821" s="238">
        <v>5</v>
      </c>
      <c r="I2821" t="s">
        <v>994</v>
      </c>
      <c r="J2821" t="s">
        <v>448</v>
      </c>
      <c r="K2821">
        <v>0</v>
      </c>
      <c r="L2821">
        <v>0</v>
      </c>
      <c r="M2821" t="s">
        <v>2571</v>
      </c>
      <c r="N2821" t="s">
        <v>2666</v>
      </c>
    </row>
    <row r="2822" spans="1:14" hidden="1" x14ac:dyDescent="0.25">
      <c r="A2822" t="s">
        <v>448</v>
      </c>
      <c r="B2822" s="238">
        <v>1111031</v>
      </c>
      <c r="C2822" s="233">
        <v>1111031</v>
      </c>
      <c r="D2822">
        <v>111103</v>
      </c>
      <c r="E2822">
        <v>5300</v>
      </c>
      <c r="G2822">
        <v>1</v>
      </c>
      <c r="H2822" s="238">
        <v>1</v>
      </c>
      <c r="I2822" t="s">
        <v>1056</v>
      </c>
      <c r="J2822" t="s">
        <v>448</v>
      </c>
      <c r="K2822">
        <v>0</v>
      </c>
      <c r="L2822">
        <v>0</v>
      </c>
      <c r="M2822" t="s">
        <v>2571</v>
      </c>
      <c r="N2822" t="s">
        <v>2666</v>
      </c>
    </row>
    <row r="2823" spans="1:14" hidden="1" x14ac:dyDescent="0.25">
      <c r="A2823" t="s">
        <v>448</v>
      </c>
      <c r="B2823" s="238">
        <v>1111032</v>
      </c>
      <c r="C2823" s="233">
        <v>1111032</v>
      </c>
      <c r="D2823">
        <v>111103</v>
      </c>
      <c r="E2823">
        <v>6500</v>
      </c>
      <c r="G2823">
        <v>1</v>
      </c>
      <c r="H2823" s="238">
        <v>2</v>
      </c>
      <c r="I2823" t="s">
        <v>1056</v>
      </c>
      <c r="J2823" t="s">
        <v>448</v>
      </c>
      <c r="K2823">
        <v>0</v>
      </c>
      <c r="L2823">
        <v>0</v>
      </c>
      <c r="M2823" t="s">
        <v>2571</v>
      </c>
      <c r="N2823" t="s">
        <v>2666</v>
      </c>
    </row>
    <row r="2824" spans="1:14" hidden="1" x14ac:dyDescent="0.25">
      <c r="A2824" t="s">
        <v>448</v>
      </c>
      <c r="B2824" s="238">
        <v>1111033</v>
      </c>
      <c r="C2824" s="233">
        <v>1111033</v>
      </c>
      <c r="D2824">
        <v>111103</v>
      </c>
      <c r="E2824">
        <v>8050</v>
      </c>
      <c r="G2824">
        <v>1</v>
      </c>
      <c r="H2824" s="238">
        <v>3</v>
      </c>
      <c r="I2824" t="s">
        <v>1056</v>
      </c>
      <c r="J2824" t="s">
        <v>448</v>
      </c>
      <c r="K2824">
        <v>0</v>
      </c>
      <c r="L2824">
        <v>0</v>
      </c>
      <c r="M2824" t="s">
        <v>2571</v>
      </c>
      <c r="N2824" t="s">
        <v>2666</v>
      </c>
    </row>
    <row r="2825" spans="1:14" hidden="1" x14ac:dyDescent="0.25">
      <c r="A2825" t="s">
        <v>448</v>
      </c>
      <c r="B2825" s="238">
        <v>1111034</v>
      </c>
      <c r="C2825" s="233">
        <v>1111034</v>
      </c>
      <c r="D2825">
        <v>111103</v>
      </c>
      <c r="E2825">
        <v>6825</v>
      </c>
      <c r="G2825">
        <v>1</v>
      </c>
      <c r="H2825" s="238">
        <v>4</v>
      </c>
      <c r="I2825" t="s">
        <v>1056</v>
      </c>
      <c r="J2825" t="s">
        <v>448</v>
      </c>
      <c r="K2825">
        <v>0</v>
      </c>
      <c r="L2825">
        <v>0</v>
      </c>
      <c r="M2825" t="s">
        <v>2571</v>
      </c>
      <c r="N2825" t="s">
        <v>2666</v>
      </c>
    </row>
    <row r="2826" spans="1:14" hidden="1" x14ac:dyDescent="0.25">
      <c r="A2826" t="s">
        <v>448</v>
      </c>
      <c r="B2826" s="238">
        <v>1111035</v>
      </c>
      <c r="C2826" s="233">
        <v>1111035</v>
      </c>
      <c r="D2826">
        <v>111103</v>
      </c>
      <c r="E2826">
        <v>8455</v>
      </c>
      <c r="G2826">
        <v>1</v>
      </c>
      <c r="H2826" s="238">
        <v>5</v>
      </c>
      <c r="I2826" t="s">
        <v>1056</v>
      </c>
      <c r="J2826" t="s">
        <v>448</v>
      </c>
      <c r="K2826">
        <v>0</v>
      </c>
      <c r="L2826">
        <v>0</v>
      </c>
      <c r="M2826" t="s">
        <v>2571</v>
      </c>
      <c r="N2826" t="s">
        <v>2666</v>
      </c>
    </row>
    <row r="2827" spans="1:14" hidden="1" x14ac:dyDescent="0.25">
      <c r="A2827" t="s">
        <v>448</v>
      </c>
      <c r="B2827" s="238">
        <v>1111041</v>
      </c>
      <c r="C2827" s="233">
        <v>1111041</v>
      </c>
      <c r="D2827">
        <v>111104</v>
      </c>
      <c r="E2827">
        <v>5600</v>
      </c>
      <c r="G2827">
        <v>1</v>
      </c>
      <c r="H2827" s="238">
        <v>1</v>
      </c>
      <c r="I2827" t="s">
        <v>1058</v>
      </c>
      <c r="J2827" t="s">
        <v>448</v>
      </c>
      <c r="K2827">
        <v>0</v>
      </c>
      <c r="L2827">
        <v>0</v>
      </c>
      <c r="M2827" t="s">
        <v>2571</v>
      </c>
      <c r="N2827" t="s">
        <v>2666</v>
      </c>
    </row>
    <row r="2828" spans="1:14" hidden="1" x14ac:dyDescent="0.25">
      <c r="A2828" t="s">
        <v>448</v>
      </c>
      <c r="B2828" s="238">
        <v>1111042</v>
      </c>
      <c r="C2828" s="233">
        <v>1111042</v>
      </c>
      <c r="D2828">
        <v>111104</v>
      </c>
      <c r="E2828">
        <v>6950</v>
      </c>
      <c r="G2828">
        <v>1</v>
      </c>
      <c r="H2828" s="238">
        <v>2</v>
      </c>
      <c r="I2828" t="s">
        <v>1058</v>
      </c>
      <c r="J2828" t="s">
        <v>448</v>
      </c>
      <c r="K2828">
        <v>0</v>
      </c>
      <c r="L2828">
        <v>0</v>
      </c>
      <c r="M2828" t="s">
        <v>2571</v>
      </c>
      <c r="N2828" t="s">
        <v>2666</v>
      </c>
    </row>
    <row r="2829" spans="1:14" hidden="1" x14ac:dyDescent="0.25">
      <c r="A2829" t="s">
        <v>448</v>
      </c>
      <c r="B2829" s="238">
        <v>1111043</v>
      </c>
      <c r="C2829" s="233">
        <v>1111043</v>
      </c>
      <c r="D2829">
        <v>111104</v>
      </c>
      <c r="E2829">
        <v>8600</v>
      </c>
      <c r="G2829">
        <v>1</v>
      </c>
      <c r="H2829" s="238">
        <v>3</v>
      </c>
      <c r="I2829" t="s">
        <v>1058</v>
      </c>
      <c r="J2829" t="s">
        <v>448</v>
      </c>
      <c r="K2829">
        <v>0</v>
      </c>
      <c r="L2829">
        <v>0</v>
      </c>
      <c r="M2829" t="s">
        <v>2571</v>
      </c>
      <c r="N2829" t="s">
        <v>2666</v>
      </c>
    </row>
    <row r="2830" spans="1:14" hidden="1" x14ac:dyDescent="0.25">
      <c r="A2830" t="s">
        <v>448</v>
      </c>
      <c r="B2830" s="238">
        <v>1111044</v>
      </c>
      <c r="C2830" s="233">
        <v>1111044</v>
      </c>
      <c r="D2830">
        <v>111104</v>
      </c>
      <c r="E2830">
        <v>7300</v>
      </c>
      <c r="G2830">
        <v>1</v>
      </c>
      <c r="H2830" s="238">
        <v>4</v>
      </c>
      <c r="I2830" t="s">
        <v>1058</v>
      </c>
      <c r="J2830" t="s">
        <v>448</v>
      </c>
      <c r="K2830">
        <v>0</v>
      </c>
      <c r="L2830">
        <v>0</v>
      </c>
      <c r="M2830" t="s">
        <v>2571</v>
      </c>
      <c r="N2830" t="s">
        <v>2666</v>
      </c>
    </row>
    <row r="2831" spans="1:14" hidden="1" x14ac:dyDescent="0.25">
      <c r="A2831" t="s">
        <v>448</v>
      </c>
      <c r="B2831" s="238">
        <v>1111045</v>
      </c>
      <c r="C2831" s="233">
        <v>1111045</v>
      </c>
      <c r="D2831">
        <v>111104</v>
      </c>
      <c r="E2831">
        <v>9030</v>
      </c>
      <c r="G2831">
        <v>1</v>
      </c>
      <c r="H2831" s="238">
        <v>5</v>
      </c>
      <c r="I2831" t="s">
        <v>1058</v>
      </c>
      <c r="J2831" t="s">
        <v>448</v>
      </c>
      <c r="K2831">
        <v>0</v>
      </c>
      <c r="L2831">
        <v>0</v>
      </c>
      <c r="M2831" t="s">
        <v>2571</v>
      </c>
      <c r="N2831" t="s">
        <v>2666</v>
      </c>
    </row>
    <row r="2832" spans="1:14" hidden="1" x14ac:dyDescent="0.25">
      <c r="A2832" t="s">
        <v>448</v>
      </c>
      <c r="B2832" s="238">
        <v>1111001</v>
      </c>
      <c r="C2832" s="233">
        <v>1111001</v>
      </c>
      <c r="D2832">
        <v>111100</v>
      </c>
      <c r="E2832">
        <v>4100</v>
      </c>
      <c r="G2832">
        <v>1</v>
      </c>
      <c r="H2832" s="238">
        <v>1</v>
      </c>
      <c r="I2832" t="s">
        <v>1064</v>
      </c>
      <c r="J2832" t="s">
        <v>448</v>
      </c>
      <c r="K2832">
        <v>0</v>
      </c>
      <c r="L2832">
        <v>0</v>
      </c>
      <c r="M2832" t="s">
        <v>2571</v>
      </c>
      <c r="N2832" t="s">
        <v>2666</v>
      </c>
    </row>
    <row r="2833" spans="1:14" hidden="1" x14ac:dyDescent="0.25">
      <c r="A2833" t="s">
        <v>448</v>
      </c>
      <c r="B2833" s="238">
        <v>1111002</v>
      </c>
      <c r="C2833" s="233">
        <v>1111002</v>
      </c>
      <c r="D2833">
        <v>111100</v>
      </c>
      <c r="E2833">
        <v>5050</v>
      </c>
      <c r="G2833">
        <v>1</v>
      </c>
      <c r="H2833" s="238">
        <v>2</v>
      </c>
      <c r="I2833" t="s">
        <v>1064</v>
      </c>
      <c r="J2833" t="s">
        <v>448</v>
      </c>
      <c r="K2833">
        <v>0</v>
      </c>
      <c r="L2833">
        <v>0</v>
      </c>
      <c r="M2833" t="s">
        <v>2571</v>
      </c>
      <c r="N2833" t="s">
        <v>2666</v>
      </c>
    </row>
    <row r="2834" spans="1:14" hidden="1" x14ac:dyDescent="0.25">
      <c r="A2834" t="s">
        <v>448</v>
      </c>
      <c r="B2834" s="238">
        <v>1111003</v>
      </c>
      <c r="C2834" s="233">
        <v>1111003</v>
      </c>
      <c r="D2834">
        <v>111100</v>
      </c>
      <c r="E2834">
        <v>6250</v>
      </c>
      <c r="G2834">
        <v>1</v>
      </c>
      <c r="H2834" s="238">
        <v>3</v>
      </c>
      <c r="I2834" t="s">
        <v>1064</v>
      </c>
      <c r="J2834" t="s">
        <v>448</v>
      </c>
      <c r="K2834">
        <v>0</v>
      </c>
      <c r="L2834">
        <v>0</v>
      </c>
      <c r="M2834" t="s">
        <v>2571</v>
      </c>
      <c r="N2834" t="s">
        <v>2666</v>
      </c>
    </row>
    <row r="2835" spans="1:14" hidden="1" x14ac:dyDescent="0.25">
      <c r="A2835" t="s">
        <v>448</v>
      </c>
      <c r="B2835" s="238">
        <v>1111004</v>
      </c>
      <c r="C2835" s="233">
        <v>1111004</v>
      </c>
      <c r="D2835">
        <v>111100</v>
      </c>
      <c r="E2835">
        <v>5305</v>
      </c>
      <c r="G2835">
        <v>1</v>
      </c>
      <c r="H2835" s="238">
        <v>4</v>
      </c>
      <c r="I2835" t="s">
        <v>1064</v>
      </c>
      <c r="J2835" t="s">
        <v>448</v>
      </c>
      <c r="K2835">
        <v>0</v>
      </c>
      <c r="L2835">
        <v>0</v>
      </c>
      <c r="M2835" t="s">
        <v>2571</v>
      </c>
      <c r="N2835" t="s">
        <v>2666</v>
      </c>
    </row>
    <row r="2836" spans="1:14" hidden="1" x14ac:dyDescent="0.25">
      <c r="A2836" t="s">
        <v>448</v>
      </c>
      <c r="B2836" s="238">
        <v>1111005</v>
      </c>
      <c r="C2836" s="233">
        <v>1111005</v>
      </c>
      <c r="D2836">
        <v>111100</v>
      </c>
      <c r="E2836">
        <v>6565</v>
      </c>
      <c r="G2836">
        <v>1</v>
      </c>
      <c r="H2836" s="238">
        <v>5</v>
      </c>
      <c r="I2836" t="s">
        <v>1064</v>
      </c>
      <c r="J2836" t="s">
        <v>448</v>
      </c>
      <c r="K2836">
        <v>0</v>
      </c>
      <c r="L2836">
        <v>0</v>
      </c>
      <c r="M2836" t="s">
        <v>2571</v>
      </c>
      <c r="N2836" t="s">
        <v>2666</v>
      </c>
    </row>
    <row r="2837" spans="1:14" hidden="1" x14ac:dyDescent="0.25">
      <c r="A2837" t="s">
        <v>448</v>
      </c>
      <c r="B2837" s="238">
        <v>1111301</v>
      </c>
      <c r="C2837" s="233">
        <v>1111301</v>
      </c>
      <c r="D2837">
        <v>111130</v>
      </c>
      <c r="E2837">
        <v>4700</v>
      </c>
      <c r="G2837">
        <v>1</v>
      </c>
      <c r="H2837" s="238">
        <v>1</v>
      </c>
      <c r="I2837" t="s">
        <v>984</v>
      </c>
      <c r="J2837" t="s">
        <v>448</v>
      </c>
      <c r="K2837">
        <v>0</v>
      </c>
      <c r="L2837">
        <v>0</v>
      </c>
      <c r="M2837" t="s">
        <v>2571</v>
      </c>
      <c r="N2837" t="s">
        <v>2666</v>
      </c>
    </row>
    <row r="2838" spans="1:14" hidden="1" x14ac:dyDescent="0.25">
      <c r="A2838" t="s">
        <v>448</v>
      </c>
      <c r="B2838" s="238">
        <v>1111302</v>
      </c>
      <c r="C2838" s="233">
        <v>1111302</v>
      </c>
      <c r="D2838">
        <v>111130</v>
      </c>
      <c r="E2838">
        <v>5700</v>
      </c>
      <c r="G2838">
        <v>1</v>
      </c>
      <c r="H2838" s="238">
        <v>2</v>
      </c>
      <c r="I2838" t="s">
        <v>984</v>
      </c>
      <c r="J2838" t="s">
        <v>448</v>
      </c>
      <c r="K2838">
        <v>0</v>
      </c>
      <c r="L2838">
        <v>0</v>
      </c>
      <c r="M2838" t="s">
        <v>2571</v>
      </c>
      <c r="N2838" t="s">
        <v>2666</v>
      </c>
    </row>
    <row r="2839" spans="1:14" hidden="1" x14ac:dyDescent="0.25">
      <c r="A2839" t="s">
        <v>448</v>
      </c>
      <c r="B2839" s="238">
        <v>1111303</v>
      </c>
      <c r="C2839" s="233">
        <v>1111303</v>
      </c>
      <c r="D2839">
        <v>111130</v>
      </c>
      <c r="E2839">
        <v>7100</v>
      </c>
      <c r="G2839">
        <v>1</v>
      </c>
      <c r="H2839" s="238">
        <v>3</v>
      </c>
      <c r="I2839" t="s">
        <v>984</v>
      </c>
      <c r="J2839" t="s">
        <v>448</v>
      </c>
      <c r="K2839">
        <v>0</v>
      </c>
      <c r="L2839">
        <v>0</v>
      </c>
      <c r="M2839" t="s">
        <v>2571</v>
      </c>
      <c r="N2839" t="s">
        <v>2666</v>
      </c>
    </row>
    <row r="2840" spans="1:14" hidden="1" x14ac:dyDescent="0.25">
      <c r="A2840" t="s">
        <v>448</v>
      </c>
      <c r="B2840" s="238">
        <v>1111304</v>
      </c>
      <c r="C2840" s="233">
        <v>1111304</v>
      </c>
      <c r="D2840">
        <v>111130</v>
      </c>
      <c r="E2840">
        <v>5985</v>
      </c>
      <c r="G2840">
        <v>1</v>
      </c>
      <c r="H2840" s="238">
        <v>4</v>
      </c>
      <c r="I2840" t="s">
        <v>984</v>
      </c>
      <c r="J2840" t="s">
        <v>448</v>
      </c>
      <c r="K2840">
        <v>0</v>
      </c>
      <c r="L2840">
        <v>0</v>
      </c>
      <c r="M2840" t="s">
        <v>2571</v>
      </c>
      <c r="N2840" t="s">
        <v>2666</v>
      </c>
    </row>
    <row r="2841" spans="1:14" hidden="1" x14ac:dyDescent="0.25">
      <c r="A2841" t="s">
        <v>448</v>
      </c>
      <c r="B2841" s="238">
        <v>1111305</v>
      </c>
      <c r="C2841" s="233">
        <v>1111305</v>
      </c>
      <c r="D2841">
        <v>111130</v>
      </c>
      <c r="E2841">
        <v>7455</v>
      </c>
      <c r="G2841">
        <v>1</v>
      </c>
      <c r="H2841" s="238">
        <v>5</v>
      </c>
      <c r="I2841" t="s">
        <v>984</v>
      </c>
      <c r="J2841" t="s">
        <v>448</v>
      </c>
      <c r="K2841">
        <v>0</v>
      </c>
      <c r="L2841">
        <v>0</v>
      </c>
      <c r="M2841" t="s">
        <v>2571</v>
      </c>
      <c r="N2841" t="s">
        <v>2666</v>
      </c>
    </row>
    <row r="2842" spans="1:14" hidden="1" x14ac:dyDescent="0.25">
      <c r="A2842" t="s">
        <v>392</v>
      </c>
      <c r="B2842" s="238">
        <v>1116031</v>
      </c>
      <c r="C2842" s="233">
        <v>1116031</v>
      </c>
      <c r="D2842">
        <v>111603</v>
      </c>
      <c r="F2842" t="s">
        <v>397</v>
      </c>
      <c r="G2842">
        <v>0</v>
      </c>
      <c r="H2842" s="238">
        <v>1</v>
      </c>
      <c r="I2842" t="s">
        <v>1475</v>
      </c>
      <c r="J2842" t="s">
        <v>392</v>
      </c>
      <c r="K2842">
        <v>0</v>
      </c>
      <c r="L2842">
        <v>0</v>
      </c>
      <c r="M2842" t="s">
        <v>1411</v>
      </c>
    </row>
    <row r="2843" spans="1:14" hidden="1" x14ac:dyDescent="0.25">
      <c r="A2843" t="s">
        <v>392</v>
      </c>
      <c r="B2843" s="238">
        <v>1116032</v>
      </c>
      <c r="C2843" s="233">
        <v>1116032</v>
      </c>
      <c r="D2843">
        <v>111603</v>
      </c>
      <c r="F2843" t="s">
        <v>397</v>
      </c>
      <c r="G2843">
        <v>0</v>
      </c>
      <c r="H2843" s="238">
        <v>2</v>
      </c>
      <c r="I2843" t="s">
        <v>1475</v>
      </c>
      <c r="J2843" t="s">
        <v>392</v>
      </c>
      <c r="K2843">
        <v>0</v>
      </c>
      <c r="L2843">
        <v>0</v>
      </c>
      <c r="M2843" t="s">
        <v>1411</v>
      </c>
    </row>
    <row r="2844" spans="1:14" hidden="1" x14ac:dyDescent="0.25">
      <c r="A2844" t="s">
        <v>392</v>
      </c>
      <c r="B2844" s="238">
        <v>1116033</v>
      </c>
      <c r="C2844" s="233">
        <v>1116033</v>
      </c>
      <c r="D2844">
        <v>111603</v>
      </c>
      <c r="F2844" t="s">
        <v>397</v>
      </c>
      <c r="G2844">
        <v>0</v>
      </c>
      <c r="H2844" s="238">
        <v>3</v>
      </c>
      <c r="I2844" t="s">
        <v>1475</v>
      </c>
      <c r="J2844" t="s">
        <v>392</v>
      </c>
      <c r="K2844">
        <v>0</v>
      </c>
      <c r="L2844">
        <v>0</v>
      </c>
      <c r="M2844" t="s">
        <v>1411</v>
      </c>
    </row>
    <row r="2845" spans="1:14" hidden="1" x14ac:dyDescent="0.25">
      <c r="A2845" t="s">
        <v>392</v>
      </c>
      <c r="B2845" s="238">
        <v>1116034</v>
      </c>
      <c r="C2845" s="233">
        <v>1116034</v>
      </c>
      <c r="D2845">
        <v>111603</v>
      </c>
      <c r="F2845" t="s">
        <v>397</v>
      </c>
      <c r="G2845">
        <v>0</v>
      </c>
      <c r="H2845" s="238">
        <v>4</v>
      </c>
      <c r="I2845" t="s">
        <v>1475</v>
      </c>
      <c r="J2845" t="s">
        <v>392</v>
      </c>
      <c r="K2845">
        <v>0</v>
      </c>
      <c r="L2845">
        <v>0</v>
      </c>
      <c r="M2845" t="s">
        <v>1411</v>
      </c>
    </row>
    <row r="2846" spans="1:14" hidden="1" x14ac:dyDescent="0.25">
      <c r="A2846" t="s">
        <v>392</v>
      </c>
      <c r="B2846" s="238">
        <v>1116035</v>
      </c>
      <c r="C2846" s="233">
        <v>1116035</v>
      </c>
      <c r="D2846">
        <v>111603</v>
      </c>
      <c r="F2846" t="s">
        <v>397</v>
      </c>
      <c r="G2846">
        <v>0</v>
      </c>
      <c r="H2846" s="238">
        <v>5</v>
      </c>
      <c r="I2846" t="s">
        <v>1475</v>
      </c>
      <c r="J2846" t="s">
        <v>392</v>
      </c>
      <c r="K2846">
        <v>0</v>
      </c>
      <c r="L2846">
        <v>0</v>
      </c>
      <c r="M2846" t="s">
        <v>1411</v>
      </c>
    </row>
    <row r="2847" spans="1:14" hidden="1" x14ac:dyDescent="0.25">
      <c r="A2847" t="s">
        <v>392</v>
      </c>
      <c r="B2847" s="238">
        <v>1116041</v>
      </c>
      <c r="C2847" s="233">
        <v>1116041</v>
      </c>
      <c r="D2847">
        <v>111604</v>
      </c>
      <c r="F2847" t="s">
        <v>397</v>
      </c>
      <c r="G2847">
        <v>0</v>
      </c>
      <c r="H2847" s="238">
        <v>1</v>
      </c>
      <c r="I2847" t="s">
        <v>1477</v>
      </c>
      <c r="J2847" t="s">
        <v>392</v>
      </c>
      <c r="K2847">
        <v>0</v>
      </c>
      <c r="L2847">
        <v>0</v>
      </c>
      <c r="M2847" t="s">
        <v>1411</v>
      </c>
    </row>
    <row r="2848" spans="1:14" hidden="1" x14ac:dyDescent="0.25">
      <c r="A2848" t="s">
        <v>392</v>
      </c>
      <c r="B2848" s="238">
        <v>1116042</v>
      </c>
      <c r="C2848" s="233">
        <v>1116042</v>
      </c>
      <c r="D2848">
        <v>111604</v>
      </c>
      <c r="F2848" t="s">
        <v>397</v>
      </c>
      <c r="G2848">
        <v>0</v>
      </c>
      <c r="H2848" s="238">
        <v>2</v>
      </c>
      <c r="I2848" t="s">
        <v>1477</v>
      </c>
      <c r="J2848" t="s">
        <v>392</v>
      </c>
      <c r="K2848">
        <v>0</v>
      </c>
      <c r="L2848">
        <v>0</v>
      </c>
      <c r="M2848" t="s">
        <v>1411</v>
      </c>
    </row>
    <row r="2849" spans="1:14" hidden="1" x14ac:dyDescent="0.25">
      <c r="A2849" t="s">
        <v>392</v>
      </c>
      <c r="B2849" s="238">
        <v>1116043</v>
      </c>
      <c r="C2849" s="233">
        <v>1116043</v>
      </c>
      <c r="D2849">
        <v>111604</v>
      </c>
      <c r="F2849" t="s">
        <v>397</v>
      </c>
      <c r="G2849">
        <v>0</v>
      </c>
      <c r="H2849" s="238">
        <v>3</v>
      </c>
      <c r="I2849" t="s">
        <v>1477</v>
      </c>
      <c r="J2849" t="s">
        <v>392</v>
      </c>
      <c r="K2849">
        <v>0</v>
      </c>
      <c r="L2849">
        <v>0</v>
      </c>
      <c r="M2849" t="s">
        <v>1411</v>
      </c>
    </row>
    <row r="2850" spans="1:14" hidden="1" x14ac:dyDescent="0.25">
      <c r="A2850" t="s">
        <v>392</v>
      </c>
      <c r="B2850" s="238">
        <v>1116044</v>
      </c>
      <c r="C2850" s="233">
        <v>1116044</v>
      </c>
      <c r="D2850">
        <v>111604</v>
      </c>
      <c r="F2850" t="s">
        <v>397</v>
      </c>
      <c r="G2850">
        <v>0</v>
      </c>
      <c r="H2850" s="238">
        <v>4</v>
      </c>
      <c r="I2850" t="s">
        <v>1477</v>
      </c>
      <c r="J2850" t="s">
        <v>392</v>
      </c>
      <c r="K2850">
        <v>0</v>
      </c>
      <c r="L2850">
        <v>0</v>
      </c>
      <c r="M2850" t="s">
        <v>1411</v>
      </c>
    </row>
    <row r="2851" spans="1:14" hidden="1" x14ac:dyDescent="0.25">
      <c r="A2851" t="s">
        <v>392</v>
      </c>
      <c r="B2851" s="238">
        <v>1116045</v>
      </c>
      <c r="C2851" s="233">
        <v>1116045</v>
      </c>
      <c r="D2851">
        <v>111604</v>
      </c>
      <c r="F2851" t="s">
        <v>397</v>
      </c>
      <c r="G2851">
        <v>0</v>
      </c>
      <c r="H2851" s="238">
        <v>5</v>
      </c>
      <c r="I2851" t="s">
        <v>1477</v>
      </c>
      <c r="J2851" t="s">
        <v>392</v>
      </c>
      <c r="K2851">
        <v>0</v>
      </c>
      <c r="L2851">
        <v>0</v>
      </c>
      <c r="M2851" t="s">
        <v>1411</v>
      </c>
    </row>
    <row r="2852" spans="1:14" hidden="1" x14ac:dyDescent="0.25">
      <c r="A2852" t="s">
        <v>451</v>
      </c>
      <c r="B2852" s="238">
        <v>1116131</v>
      </c>
      <c r="C2852" s="233">
        <v>1116131</v>
      </c>
      <c r="D2852">
        <v>111613</v>
      </c>
      <c r="F2852" t="s">
        <v>397</v>
      </c>
      <c r="G2852">
        <v>0</v>
      </c>
      <c r="H2852" s="238">
        <v>1</v>
      </c>
      <c r="I2852" t="s">
        <v>1479</v>
      </c>
      <c r="J2852" t="s">
        <v>451</v>
      </c>
      <c r="K2852">
        <v>0</v>
      </c>
      <c r="L2852">
        <v>0</v>
      </c>
      <c r="M2852" t="s">
        <v>1411</v>
      </c>
    </row>
    <row r="2853" spans="1:14" hidden="1" x14ac:dyDescent="0.25">
      <c r="A2853" t="s">
        <v>451</v>
      </c>
      <c r="B2853" s="238">
        <v>1116132</v>
      </c>
      <c r="C2853" s="233">
        <v>1116132</v>
      </c>
      <c r="D2853">
        <v>111613</v>
      </c>
      <c r="F2853" t="s">
        <v>397</v>
      </c>
      <c r="G2853">
        <v>0</v>
      </c>
      <c r="H2853" s="238">
        <v>2</v>
      </c>
      <c r="I2853" t="s">
        <v>1479</v>
      </c>
      <c r="J2853" t="s">
        <v>451</v>
      </c>
      <c r="K2853">
        <v>0</v>
      </c>
      <c r="L2853">
        <v>0</v>
      </c>
      <c r="M2853" t="s">
        <v>1411</v>
      </c>
    </row>
    <row r="2854" spans="1:14" hidden="1" x14ac:dyDescent="0.25">
      <c r="A2854" t="s">
        <v>451</v>
      </c>
      <c r="B2854" s="238">
        <v>1116133</v>
      </c>
      <c r="C2854" s="233">
        <v>1116133</v>
      </c>
      <c r="D2854">
        <v>111613</v>
      </c>
      <c r="F2854" t="s">
        <v>397</v>
      </c>
      <c r="G2854">
        <v>0</v>
      </c>
      <c r="H2854" s="238">
        <v>3</v>
      </c>
      <c r="I2854" t="s">
        <v>1479</v>
      </c>
      <c r="J2854" t="s">
        <v>451</v>
      </c>
      <c r="K2854">
        <v>0</v>
      </c>
      <c r="L2854">
        <v>0</v>
      </c>
      <c r="M2854" t="s">
        <v>1411</v>
      </c>
    </row>
    <row r="2855" spans="1:14" hidden="1" x14ac:dyDescent="0.25">
      <c r="A2855" t="s">
        <v>451</v>
      </c>
      <c r="B2855" s="238">
        <v>1116134</v>
      </c>
      <c r="C2855" s="233">
        <v>1116134</v>
      </c>
      <c r="D2855">
        <v>111613</v>
      </c>
      <c r="F2855" t="s">
        <v>397</v>
      </c>
      <c r="G2855">
        <v>0</v>
      </c>
      <c r="H2855" s="238">
        <v>4</v>
      </c>
      <c r="I2855" t="s">
        <v>1479</v>
      </c>
      <c r="J2855" t="s">
        <v>451</v>
      </c>
      <c r="K2855">
        <v>0</v>
      </c>
      <c r="L2855">
        <v>0</v>
      </c>
      <c r="M2855" t="s">
        <v>1411</v>
      </c>
    </row>
    <row r="2856" spans="1:14" hidden="1" x14ac:dyDescent="0.25">
      <c r="A2856" t="s">
        <v>451</v>
      </c>
      <c r="B2856" s="238">
        <v>1116135</v>
      </c>
      <c r="C2856" s="233">
        <v>1116135</v>
      </c>
      <c r="D2856">
        <v>111613</v>
      </c>
      <c r="F2856" t="s">
        <v>397</v>
      </c>
      <c r="G2856">
        <v>0</v>
      </c>
      <c r="H2856" s="238">
        <v>5</v>
      </c>
      <c r="I2856" t="s">
        <v>1479</v>
      </c>
      <c r="J2856" t="s">
        <v>451</v>
      </c>
      <c r="K2856">
        <v>0</v>
      </c>
      <c r="L2856">
        <v>0</v>
      </c>
      <c r="M2856" t="s">
        <v>1411</v>
      </c>
    </row>
    <row r="2857" spans="1:14" hidden="1" x14ac:dyDescent="0.25">
      <c r="A2857" t="s">
        <v>426</v>
      </c>
      <c r="B2857" s="238">
        <v>1114781</v>
      </c>
      <c r="C2857" s="233">
        <v>1114781</v>
      </c>
      <c r="D2857">
        <v>111478</v>
      </c>
      <c r="E2857">
        <v>1150</v>
      </c>
      <c r="G2857">
        <v>0</v>
      </c>
      <c r="H2857" s="238">
        <v>1</v>
      </c>
      <c r="I2857" t="s">
        <v>427</v>
      </c>
      <c r="J2857" t="s">
        <v>426</v>
      </c>
      <c r="K2857">
        <v>0</v>
      </c>
      <c r="L2857">
        <v>0</v>
      </c>
      <c r="M2857" t="s">
        <v>2530</v>
      </c>
      <c r="N2857" t="s">
        <v>2583</v>
      </c>
    </row>
    <row r="2858" spans="1:14" hidden="1" x14ac:dyDescent="0.25">
      <c r="A2858" t="s">
        <v>426</v>
      </c>
      <c r="B2858" s="238">
        <v>1114782</v>
      </c>
      <c r="C2858" s="233">
        <v>1114782</v>
      </c>
      <c r="D2858">
        <v>111478</v>
      </c>
      <c r="E2858">
        <v>1515</v>
      </c>
      <c r="G2858">
        <v>0</v>
      </c>
      <c r="H2858" s="238">
        <v>2</v>
      </c>
      <c r="I2858" t="s">
        <v>427</v>
      </c>
      <c r="J2858" t="s">
        <v>426</v>
      </c>
      <c r="K2858">
        <v>0</v>
      </c>
      <c r="L2858">
        <v>0</v>
      </c>
      <c r="M2858" t="s">
        <v>2530</v>
      </c>
      <c r="N2858" t="s">
        <v>2583</v>
      </c>
    </row>
    <row r="2859" spans="1:14" hidden="1" x14ac:dyDescent="0.25">
      <c r="A2859" t="s">
        <v>426</v>
      </c>
      <c r="B2859" s="238">
        <v>1114783</v>
      </c>
      <c r="C2859" s="233">
        <v>1114783</v>
      </c>
      <c r="D2859">
        <v>111478</v>
      </c>
      <c r="E2859">
        <v>1850</v>
      </c>
      <c r="G2859">
        <v>0</v>
      </c>
      <c r="H2859" s="238">
        <v>3</v>
      </c>
      <c r="I2859" t="s">
        <v>427</v>
      </c>
      <c r="J2859" t="s">
        <v>426</v>
      </c>
      <c r="K2859">
        <v>0</v>
      </c>
      <c r="L2859">
        <v>0</v>
      </c>
      <c r="M2859" t="s">
        <v>2530</v>
      </c>
      <c r="N2859" t="s">
        <v>2583</v>
      </c>
    </row>
    <row r="2860" spans="1:14" hidden="1" x14ac:dyDescent="0.25">
      <c r="A2860" t="s">
        <v>426</v>
      </c>
      <c r="B2860" s="238">
        <v>1114784</v>
      </c>
      <c r="C2860" s="233">
        <v>1114784</v>
      </c>
      <c r="D2860">
        <v>111478</v>
      </c>
      <c r="E2860">
        <v>1595</v>
      </c>
      <c r="G2860">
        <v>0</v>
      </c>
      <c r="H2860" s="238">
        <v>4</v>
      </c>
      <c r="I2860" t="s">
        <v>427</v>
      </c>
      <c r="J2860" t="s">
        <v>426</v>
      </c>
      <c r="K2860">
        <v>0</v>
      </c>
      <c r="L2860">
        <v>0</v>
      </c>
      <c r="M2860" t="s">
        <v>2530</v>
      </c>
      <c r="N2860" t="s">
        <v>2583</v>
      </c>
    </row>
    <row r="2861" spans="1:14" hidden="1" x14ac:dyDescent="0.25">
      <c r="A2861" t="s">
        <v>426</v>
      </c>
      <c r="B2861" s="238">
        <v>1114785</v>
      </c>
      <c r="C2861" s="233">
        <v>1114785</v>
      </c>
      <c r="D2861">
        <v>111478</v>
      </c>
      <c r="E2861">
        <v>1945</v>
      </c>
      <c r="G2861">
        <v>0</v>
      </c>
      <c r="H2861" s="238">
        <v>5</v>
      </c>
      <c r="I2861" t="s">
        <v>427</v>
      </c>
      <c r="J2861" t="s">
        <v>426</v>
      </c>
      <c r="K2861">
        <v>0</v>
      </c>
      <c r="L2861">
        <v>0</v>
      </c>
      <c r="M2861" t="s">
        <v>2530</v>
      </c>
      <c r="N2861" t="s">
        <v>2583</v>
      </c>
    </row>
    <row r="2862" spans="1:14" hidden="1" x14ac:dyDescent="0.25">
      <c r="A2862" t="s">
        <v>404</v>
      </c>
      <c r="B2862" s="238">
        <v>1114311</v>
      </c>
      <c r="C2862" s="238" t="s">
        <v>3447</v>
      </c>
      <c r="D2862">
        <v>111431</v>
      </c>
      <c r="F2862" t="s">
        <v>397</v>
      </c>
      <c r="G2862">
        <v>0</v>
      </c>
      <c r="H2862" s="238">
        <v>1</v>
      </c>
      <c r="I2862" t="s">
        <v>2667</v>
      </c>
      <c r="J2862" t="s">
        <v>404</v>
      </c>
      <c r="K2862">
        <v>0</v>
      </c>
      <c r="L2862">
        <v>0</v>
      </c>
      <c r="M2862" t="s">
        <v>2571</v>
      </c>
      <c r="N2862" t="s">
        <v>2594</v>
      </c>
    </row>
    <row r="2863" spans="1:14" hidden="1" x14ac:dyDescent="0.25">
      <c r="A2863" t="s">
        <v>404</v>
      </c>
      <c r="B2863" s="238">
        <v>1114312</v>
      </c>
      <c r="C2863" s="233">
        <v>1114312</v>
      </c>
      <c r="D2863">
        <v>111431</v>
      </c>
      <c r="F2863" t="s">
        <v>397</v>
      </c>
      <c r="G2863">
        <v>0</v>
      </c>
      <c r="H2863" s="238">
        <v>2</v>
      </c>
      <c r="I2863" t="s">
        <v>2667</v>
      </c>
      <c r="J2863" t="s">
        <v>404</v>
      </c>
      <c r="K2863">
        <v>0</v>
      </c>
      <c r="L2863">
        <v>0</v>
      </c>
      <c r="M2863" t="s">
        <v>2571</v>
      </c>
      <c r="N2863" t="s">
        <v>2594</v>
      </c>
    </row>
    <row r="2864" spans="1:14" hidden="1" x14ac:dyDescent="0.25">
      <c r="A2864" t="s">
        <v>404</v>
      </c>
      <c r="B2864" s="238">
        <v>1114313</v>
      </c>
      <c r="C2864" s="233">
        <v>1114313</v>
      </c>
      <c r="D2864">
        <v>111431</v>
      </c>
      <c r="F2864" t="s">
        <v>397</v>
      </c>
      <c r="G2864">
        <v>0</v>
      </c>
      <c r="H2864" s="238">
        <v>3</v>
      </c>
      <c r="I2864" t="s">
        <v>2667</v>
      </c>
      <c r="J2864" t="s">
        <v>404</v>
      </c>
      <c r="K2864">
        <v>0</v>
      </c>
      <c r="L2864">
        <v>0</v>
      </c>
      <c r="M2864" t="s">
        <v>2571</v>
      </c>
      <c r="N2864" t="s">
        <v>2594</v>
      </c>
    </row>
    <row r="2865" spans="1:14" hidden="1" x14ac:dyDescent="0.25">
      <c r="A2865" t="s">
        <v>404</v>
      </c>
      <c r="B2865" s="238">
        <v>1114314</v>
      </c>
      <c r="C2865" s="233">
        <v>1114314</v>
      </c>
      <c r="D2865">
        <v>111431</v>
      </c>
      <c r="F2865" t="s">
        <v>397</v>
      </c>
      <c r="G2865">
        <v>0</v>
      </c>
      <c r="H2865" s="238">
        <v>4</v>
      </c>
      <c r="I2865" t="s">
        <v>2667</v>
      </c>
      <c r="J2865" t="s">
        <v>404</v>
      </c>
      <c r="K2865">
        <v>0</v>
      </c>
      <c r="L2865">
        <v>0</v>
      </c>
      <c r="M2865" t="s">
        <v>2571</v>
      </c>
      <c r="N2865" t="s">
        <v>2594</v>
      </c>
    </row>
    <row r="2866" spans="1:14" hidden="1" x14ac:dyDescent="0.25">
      <c r="A2866" t="s">
        <v>404</v>
      </c>
      <c r="B2866" s="238">
        <v>1114315</v>
      </c>
      <c r="C2866" s="233">
        <v>1114315</v>
      </c>
      <c r="D2866">
        <v>111431</v>
      </c>
      <c r="F2866" t="s">
        <v>397</v>
      </c>
      <c r="G2866">
        <v>0</v>
      </c>
      <c r="H2866" s="238">
        <v>5</v>
      </c>
      <c r="I2866" t="s">
        <v>2667</v>
      </c>
      <c r="J2866" t="s">
        <v>404</v>
      </c>
      <c r="K2866">
        <v>0</v>
      </c>
      <c r="L2866">
        <v>0</v>
      </c>
      <c r="M2866" t="s">
        <v>2571</v>
      </c>
      <c r="N2866" t="s">
        <v>2594</v>
      </c>
    </row>
    <row r="2867" spans="1:14" hidden="1" x14ac:dyDescent="0.25">
      <c r="A2867" t="s">
        <v>404</v>
      </c>
      <c r="B2867" s="238">
        <v>24011114392</v>
      </c>
      <c r="C2867" s="233"/>
      <c r="D2867">
        <v>111439</v>
      </c>
      <c r="E2867">
        <v>1000</v>
      </c>
      <c r="G2867">
        <v>0</v>
      </c>
      <c r="H2867" s="238">
        <v>2</v>
      </c>
      <c r="I2867" t="s">
        <v>3136</v>
      </c>
      <c r="J2867" t="s">
        <v>404</v>
      </c>
      <c r="K2867">
        <v>2401</v>
      </c>
      <c r="L2867">
        <v>0</v>
      </c>
      <c r="M2867" t="s">
        <v>2571</v>
      </c>
      <c r="N2867" t="s">
        <v>2594</v>
      </c>
    </row>
    <row r="2868" spans="1:14" hidden="1" x14ac:dyDescent="0.25">
      <c r="A2868" t="s">
        <v>244</v>
      </c>
      <c r="B2868" s="238">
        <v>1132171</v>
      </c>
      <c r="C2868" s="233">
        <v>1132171</v>
      </c>
      <c r="D2868">
        <v>113217</v>
      </c>
      <c r="E2868">
        <v>1620</v>
      </c>
      <c r="G2868">
        <v>1</v>
      </c>
      <c r="H2868" s="238">
        <v>1</v>
      </c>
      <c r="I2868" t="s">
        <v>686</v>
      </c>
      <c r="J2868" t="s">
        <v>244</v>
      </c>
      <c r="K2868">
        <v>0</v>
      </c>
      <c r="L2868">
        <v>0</v>
      </c>
      <c r="M2868" t="s">
        <v>2576</v>
      </c>
      <c r="N2868" t="s">
        <v>1628</v>
      </c>
    </row>
    <row r="2869" spans="1:14" hidden="1" x14ac:dyDescent="0.25">
      <c r="A2869" t="s">
        <v>244</v>
      </c>
      <c r="B2869" s="238">
        <v>1132172</v>
      </c>
      <c r="C2869" s="233">
        <v>1132172</v>
      </c>
      <c r="D2869">
        <v>113217</v>
      </c>
      <c r="E2869">
        <v>1865</v>
      </c>
      <c r="G2869">
        <v>1</v>
      </c>
      <c r="H2869" s="238">
        <v>2</v>
      </c>
      <c r="I2869" t="s">
        <v>686</v>
      </c>
      <c r="J2869" t="s">
        <v>244</v>
      </c>
      <c r="K2869">
        <v>0</v>
      </c>
      <c r="L2869">
        <v>0</v>
      </c>
      <c r="M2869" t="s">
        <v>2576</v>
      </c>
      <c r="N2869" t="s">
        <v>1628</v>
      </c>
    </row>
    <row r="2870" spans="1:14" hidden="1" x14ac:dyDescent="0.25">
      <c r="A2870" t="s">
        <v>244</v>
      </c>
      <c r="B2870" s="238">
        <v>1132173</v>
      </c>
      <c r="C2870" s="233">
        <v>1132173</v>
      </c>
      <c r="D2870">
        <v>113217</v>
      </c>
      <c r="E2870">
        <v>2130</v>
      </c>
      <c r="G2870">
        <v>1</v>
      </c>
      <c r="H2870" s="238">
        <v>3</v>
      </c>
      <c r="I2870" t="s">
        <v>686</v>
      </c>
      <c r="J2870" t="s">
        <v>244</v>
      </c>
      <c r="K2870">
        <v>0</v>
      </c>
      <c r="L2870">
        <v>0</v>
      </c>
      <c r="M2870" t="s">
        <v>2576</v>
      </c>
      <c r="N2870" t="s">
        <v>1628</v>
      </c>
    </row>
    <row r="2871" spans="1:14" hidden="1" x14ac:dyDescent="0.25">
      <c r="A2871" t="s">
        <v>244</v>
      </c>
      <c r="B2871" s="238">
        <v>1132174</v>
      </c>
      <c r="C2871" s="233">
        <v>1132174</v>
      </c>
      <c r="D2871">
        <v>113217</v>
      </c>
      <c r="E2871">
        <v>1960</v>
      </c>
      <c r="G2871">
        <v>1</v>
      </c>
      <c r="H2871" s="238">
        <v>4</v>
      </c>
      <c r="I2871" t="s">
        <v>686</v>
      </c>
      <c r="J2871" t="s">
        <v>244</v>
      </c>
      <c r="K2871">
        <v>0</v>
      </c>
      <c r="L2871">
        <v>0</v>
      </c>
      <c r="M2871" t="s">
        <v>2576</v>
      </c>
      <c r="N2871" t="s">
        <v>1628</v>
      </c>
    </row>
    <row r="2872" spans="1:14" hidden="1" x14ac:dyDescent="0.25">
      <c r="A2872" t="s">
        <v>244</v>
      </c>
      <c r="B2872" s="238">
        <v>1132175</v>
      </c>
      <c r="C2872" s="233">
        <v>1132175</v>
      </c>
      <c r="D2872">
        <v>113217</v>
      </c>
      <c r="E2872">
        <v>2240</v>
      </c>
      <c r="G2872">
        <v>1</v>
      </c>
      <c r="H2872" s="238">
        <v>5</v>
      </c>
      <c r="I2872" t="s">
        <v>686</v>
      </c>
      <c r="J2872" t="s">
        <v>244</v>
      </c>
      <c r="K2872">
        <v>0</v>
      </c>
      <c r="L2872">
        <v>0</v>
      </c>
      <c r="M2872" t="s">
        <v>2576</v>
      </c>
      <c r="N2872" t="s">
        <v>1628</v>
      </c>
    </row>
    <row r="2873" spans="1:14" hidden="1" x14ac:dyDescent="0.25">
      <c r="A2873" t="s">
        <v>615</v>
      </c>
      <c r="B2873" s="238">
        <v>1140701</v>
      </c>
      <c r="C2873" s="238" t="s">
        <v>3448</v>
      </c>
      <c r="D2873">
        <v>114070</v>
      </c>
      <c r="E2873">
        <v>24</v>
      </c>
      <c r="G2873">
        <v>1</v>
      </c>
      <c r="H2873" s="238">
        <v>1</v>
      </c>
      <c r="I2873" t="s">
        <v>130</v>
      </c>
      <c r="J2873" t="s">
        <v>615</v>
      </c>
      <c r="K2873">
        <v>0</v>
      </c>
      <c r="L2873">
        <v>0</v>
      </c>
      <c r="M2873" t="s">
        <v>2503</v>
      </c>
      <c r="N2873" t="s">
        <v>2504</v>
      </c>
    </row>
    <row r="2874" spans="1:14" hidden="1" x14ac:dyDescent="0.25">
      <c r="A2874" t="s">
        <v>615</v>
      </c>
      <c r="B2874" s="238">
        <v>1140702</v>
      </c>
      <c r="C2874" s="238" t="s">
        <v>3449</v>
      </c>
      <c r="D2874">
        <v>114070</v>
      </c>
      <c r="E2874">
        <v>28.3</v>
      </c>
      <c r="G2874">
        <v>1</v>
      </c>
      <c r="H2874" s="238">
        <v>2</v>
      </c>
      <c r="I2874" t="s">
        <v>130</v>
      </c>
      <c r="J2874" t="s">
        <v>615</v>
      </c>
      <c r="K2874">
        <v>0</v>
      </c>
      <c r="L2874">
        <v>0</v>
      </c>
      <c r="M2874" t="s">
        <v>2503</v>
      </c>
      <c r="N2874" t="s">
        <v>2504</v>
      </c>
    </row>
    <row r="2875" spans="1:14" hidden="1" x14ac:dyDescent="0.25">
      <c r="A2875" t="s">
        <v>615</v>
      </c>
      <c r="B2875" s="238">
        <v>1140703</v>
      </c>
      <c r="C2875" s="238" t="s">
        <v>3450</v>
      </c>
      <c r="D2875">
        <v>114070</v>
      </c>
      <c r="E2875">
        <v>34.799999999999997</v>
      </c>
      <c r="G2875">
        <v>1</v>
      </c>
      <c r="H2875" s="238">
        <v>3</v>
      </c>
      <c r="I2875" t="s">
        <v>130</v>
      </c>
      <c r="J2875" t="s">
        <v>615</v>
      </c>
      <c r="K2875">
        <v>0</v>
      </c>
      <c r="L2875">
        <v>0</v>
      </c>
      <c r="M2875" t="s">
        <v>2503</v>
      </c>
      <c r="N2875" t="s">
        <v>2504</v>
      </c>
    </row>
    <row r="2876" spans="1:14" hidden="1" x14ac:dyDescent="0.25">
      <c r="A2876" t="s">
        <v>615</v>
      </c>
      <c r="B2876" s="238">
        <v>1140704</v>
      </c>
      <c r="C2876" s="238" t="s">
        <v>3451</v>
      </c>
      <c r="D2876">
        <v>114070</v>
      </c>
      <c r="E2876">
        <v>27.2</v>
      </c>
      <c r="G2876">
        <v>1</v>
      </c>
      <c r="H2876" s="238">
        <v>4</v>
      </c>
      <c r="I2876" t="s">
        <v>130</v>
      </c>
      <c r="J2876" t="s">
        <v>615</v>
      </c>
      <c r="K2876">
        <v>0</v>
      </c>
      <c r="L2876">
        <v>0</v>
      </c>
      <c r="M2876" t="s">
        <v>2503</v>
      </c>
      <c r="N2876" t="s">
        <v>2504</v>
      </c>
    </row>
    <row r="2877" spans="1:14" hidden="1" x14ac:dyDescent="0.25">
      <c r="A2877" t="s">
        <v>615</v>
      </c>
      <c r="B2877" s="238">
        <v>1140705</v>
      </c>
      <c r="C2877" s="238" t="s">
        <v>3452</v>
      </c>
      <c r="D2877">
        <v>114070</v>
      </c>
      <c r="E2877">
        <v>37</v>
      </c>
      <c r="G2877">
        <v>1</v>
      </c>
      <c r="H2877" s="238">
        <v>5</v>
      </c>
      <c r="I2877" t="s">
        <v>130</v>
      </c>
      <c r="J2877" t="s">
        <v>615</v>
      </c>
      <c r="K2877">
        <v>0</v>
      </c>
      <c r="L2877">
        <v>0</v>
      </c>
      <c r="M2877" t="s">
        <v>2503</v>
      </c>
      <c r="N2877" t="s">
        <v>2504</v>
      </c>
    </row>
    <row r="2878" spans="1:14" hidden="1" x14ac:dyDescent="0.25">
      <c r="A2878" t="s">
        <v>615</v>
      </c>
      <c r="B2878" s="238">
        <v>42081140701</v>
      </c>
      <c r="C2878" s="233"/>
      <c r="D2878">
        <v>114070</v>
      </c>
      <c r="E2878">
        <v>9.8000000000000007</v>
      </c>
      <c r="G2878">
        <v>0</v>
      </c>
      <c r="H2878" s="238">
        <v>1</v>
      </c>
      <c r="I2878" t="s">
        <v>130</v>
      </c>
      <c r="J2878" t="s">
        <v>615</v>
      </c>
      <c r="K2878">
        <v>4208</v>
      </c>
      <c r="L2878">
        <v>0</v>
      </c>
      <c r="M2878" t="s">
        <v>2503</v>
      </c>
      <c r="N2878" t="s">
        <v>2504</v>
      </c>
    </row>
    <row r="2879" spans="1:14" hidden="1" x14ac:dyDescent="0.25">
      <c r="A2879" t="s">
        <v>615</v>
      </c>
      <c r="B2879" s="238">
        <v>42081140702</v>
      </c>
      <c r="C2879" s="233"/>
      <c r="D2879">
        <v>114070</v>
      </c>
      <c r="E2879">
        <v>9.8000000000000007</v>
      </c>
      <c r="G2879">
        <v>0</v>
      </c>
      <c r="H2879" s="238">
        <v>2</v>
      </c>
      <c r="I2879" t="s">
        <v>130</v>
      </c>
      <c r="J2879" t="s">
        <v>615</v>
      </c>
      <c r="K2879">
        <v>4208</v>
      </c>
      <c r="L2879">
        <v>0</v>
      </c>
      <c r="M2879" t="s">
        <v>2503</v>
      </c>
      <c r="N2879" t="s">
        <v>2504</v>
      </c>
    </row>
    <row r="2880" spans="1:14" hidden="1" x14ac:dyDescent="0.25">
      <c r="A2880" t="s">
        <v>615</v>
      </c>
      <c r="B2880" s="238">
        <v>42081140703</v>
      </c>
      <c r="C2880" s="233"/>
      <c r="D2880">
        <v>114070</v>
      </c>
      <c r="E2880">
        <v>9.8000000000000007</v>
      </c>
      <c r="G2880">
        <v>0</v>
      </c>
      <c r="H2880" s="238">
        <v>3</v>
      </c>
      <c r="I2880" t="s">
        <v>130</v>
      </c>
      <c r="J2880" t="s">
        <v>615</v>
      </c>
      <c r="K2880">
        <v>4208</v>
      </c>
      <c r="L2880">
        <v>0</v>
      </c>
      <c r="M2880" t="s">
        <v>2503</v>
      </c>
      <c r="N2880" t="s">
        <v>2504</v>
      </c>
    </row>
    <row r="2881" spans="1:14" hidden="1" x14ac:dyDescent="0.25">
      <c r="A2881" t="s">
        <v>615</v>
      </c>
      <c r="B2881" s="238">
        <v>42081140704</v>
      </c>
      <c r="C2881" s="233"/>
      <c r="D2881">
        <v>114070</v>
      </c>
      <c r="E2881">
        <v>9.8000000000000007</v>
      </c>
      <c r="G2881">
        <v>0</v>
      </c>
      <c r="H2881" s="238">
        <v>4</v>
      </c>
      <c r="I2881" t="s">
        <v>130</v>
      </c>
      <c r="J2881" t="s">
        <v>615</v>
      </c>
      <c r="K2881">
        <v>4208</v>
      </c>
      <c r="L2881">
        <v>0</v>
      </c>
      <c r="M2881" t="s">
        <v>2503</v>
      </c>
      <c r="N2881" t="s">
        <v>2504</v>
      </c>
    </row>
    <row r="2882" spans="1:14" hidden="1" x14ac:dyDescent="0.25">
      <c r="A2882" t="s">
        <v>615</v>
      </c>
      <c r="B2882" s="238">
        <v>42081140705</v>
      </c>
      <c r="C2882" s="233"/>
      <c r="D2882">
        <v>114070</v>
      </c>
      <c r="E2882">
        <v>9.8000000000000007</v>
      </c>
      <c r="G2882">
        <v>0</v>
      </c>
      <c r="H2882" s="238">
        <v>5</v>
      </c>
      <c r="I2882" t="s">
        <v>130</v>
      </c>
      <c r="J2882" t="s">
        <v>615</v>
      </c>
      <c r="K2882">
        <v>4208</v>
      </c>
      <c r="L2882">
        <v>0</v>
      </c>
      <c r="M2882" t="s">
        <v>2503</v>
      </c>
      <c r="N2882" t="s">
        <v>2504</v>
      </c>
    </row>
    <row r="2883" spans="1:14" hidden="1" x14ac:dyDescent="0.25">
      <c r="A2883" t="s">
        <v>607</v>
      </c>
      <c r="B2883" s="238">
        <v>1131841</v>
      </c>
      <c r="C2883" s="233">
        <v>1131841</v>
      </c>
      <c r="D2883">
        <v>113184</v>
      </c>
      <c r="E2883">
        <v>18.7</v>
      </c>
      <c r="G2883">
        <v>1</v>
      </c>
      <c r="H2883" s="238">
        <v>1</v>
      </c>
      <c r="I2883" t="s">
        <v>3453</v>
      </c>
      <c r="J2883" t="s">
        <v>607</v>
      </c>
      <c r="K2883">
        <v>0</v>
      </c>
      <c r="L2883">
        <v>0</v>
      </c>
      <c r="M2883" t="s">
        <v>2576</v>
      </c>
      <c r="N2883" t="s">
        <v>2577</v>
      </c>
    </row>
    <row r="2884" spans="1:14" hidden="1" x14ac:dyDescent="0.25">
      <c r="A2884" t="s">
        <v>607</v>
      </c>
      <c r="B2884" s="238">
        <v>1131842</v>
      </c>
      <c r="C2884" s="233">
        <v>1131842</v>
      </c>
      <c r="D2884">
        <v>113184</v>
      </c>
      <c r="E2884">
        <v>19.95</v>
      </c>
      <c r="G2884">
        <v>1</v>
      </c>
      <c r="H2884" s="238">
        <v>2</v>
      </c>
      <c r="I2884" t="s">
        <v>3453</v>
      </c>
      <c r="J2884" t="s">
        <v>607</v>
      </c>
      <c r="K2884">
        <v>0</v>
      </c>
      <c r="L2884">
        <v>0</v>
      </c>
      <c r="M2884" t="s">
        <v>2576</v>
      </c>
      <c r="N2884" t="s">
        <v>2577</v>
      </c>
    </row>
    <row r="2885" spans="1:14" hidden="1" x14ac:dyDescent="0.25">
      <c r="A2885" t="s">
        <v>607</v>
      </c>
      <c r="B2885" s="238">
        <v>1131843</v>
      </c>
      <c r="C2885" s="233">
        <v>1131843</v>
      </c>
      <c r="D2885">
        <v>113184</v>
      </c>
      <c r="E2885">
        <v>20.9</v>
      </c>
      <c r="G2885">
        <v>1</v>
      </c>
      <c r="H2885" s="238">
        <v>3</v>
      </c>
      <c r="I2885" t="s">
        <v>3453</v>
      </c>
      <c r="J2885" t="s">
        <v>607</v>
      </c>
      <c r="K2885">
        <v>0</v>
      </c>
      <c r="L2885">
        <v>0</v>
      </c>
      <c r="M2885" t="s">
        <v>2576</v>
      </c>
      <c r="N2885" t="s">
        <v>2577</v>
      </c>
    </row>
    <row r="2886" spans="1:14" hidden="1" x14ac:dyDescent="0.25">
      <c r="A2886" t="s">
        <v>607</v>
      </c>
      <c r="B2886" s="238">
        <v>1131844</v>
      </c>
      <c r="C2886" s="233">
        <v>1131844</v>
      </c>
      <c r="D2886">
        <v>113184</v>
      </c>
      <c r="E2886">
        <v>20.95</v>
      </c>
      <c r="G2886">
        <v>1</v>
      </c>
      <c r="H2886" s="238">
        <v>4</v>
      </c>
      <c r="I2886" t="s">
        <v>3453</v>
      </c>
      <c r="J2886" t="s">
        <v>607</v>
      </c>
      <c r="K2886">
        <v>0</v>
      </c>
      <c r="L2886">
        <v>0</v>
      </c>
      <c r="M2886" t="s">
        <v>2576</v>
      </c>
      <c r="N2886" t="s">
        <v>2577</v>
      </c>
    </row>
    <row r="2887" spans="1:14" hidden="1" x14ac:dyDescent="0.25">
      <c r="A2887" t="s">
        <v>607</v>
      </c>
      <c r="B2887" s="238">
        <v>1131845</v>
      </c>
      <c r="C2887" s="233">
        <v>1131845</v>
      </c>
      <c r="D2887">
        <v>113184</v>
      </c>
      <c r="E2887">
        <v>21.95</v>
      </c>
      <c r="G2887">
        <v>1</v>
      </c>
      <c r="H2887" s="238">
        <v>5</v>
      </c>
      <c r="I2887" t="s">
        <v>3453</v>
      </c>
      <c r="J2887" t="s">
        <v>607</v>
      </c>
      <c r="K2887">
        <v>0</v>
      </c>
      <c r="L2887">
        <v>0</v>
      </c>
      <c r="M2887" t="s">
        <v>2576</v>
      </c>
      <c r="N2887" t="s">
        <v>2577</v>
      </c>
    </row>
    <row r="2888" spans="1:14" hidden="1" x14ac:dyDescent="0.25">
      <c r="A2888" t="s">
        <v>244</v>
      </c>
      <c r="B2888" s="238">
        <v>1142351</v>
      </c>
      <c r="C2888" s="233">
        <v>1142351</v>
      </c>
      <c r="D2888">
        <v>114235</v>
      </c>
      <c r="F2888" t="s">
        <v>397</v>
      </c>
      <c r="G2888">
        <v>0</v>
      </c>
      <c r="H2888" s="238">
        <v>1</v>
      </c>
      <c r="I2888" t="s">
        <v>3157</v>
      </c>
      <c r="J2888" t="s">
        <v>244</v>
      </c>
      <c r="K2888">
        <v>0</v>
      </c>
      <c r="L2888">
        <v>0</v>
      </c>
      <c r="M2888" t="s">
        <v>2552</v>
      </c>
      <c r="N2888" t="s">
        <v>2564</v>
      </c>
    </row>
    <row r="2889" spans="1:14" hidden="1" x14ac:dyDescent="0.25">
      <c r="A2889" t="s">
        <v>244</v>
      </c>
      <c r="B2889" s="238">
        <v>1142352</v>
      </c>
      <c r="C2889" s="233">
        <v>1142352</v>
      </c>
      <c r="D2889">
        <v>114235</v>
      </c>
      <c r="F2889" t="s">
        <v>397</v>
      </c>
      <c r="G2889">
        <v>0</v>
      </c>
      <c r="H2889" s="238">
        <v>2</v>
      </c>
      <c r="I2889" t="s">
        <v>3157</v>
      </c>
      <c r="J2889" t="s">
        <v>244</v>
      </c>
      <c r="K2889">
        <v>0</v>
      </c>
      <c r="L2889">
        <v>0</v>
      </c>
      <c r="M2889" t="s">
        <v>2552</v>
      </c>
      <c r="N2889" t="s">
        <v>2564</v>
      </c>
    </row>
    <row r="2890" spans="1:14" hidden="1" x14ac:dyDescent="0.25">
      <c r="A2890" t="s">
        <v>244</v>
      </c>
      <c r="B2890" s="238">
        <v>1142353</v>
      </c>
      <c r="C2890" s="233">
        <v>1142353</v>
      </c>
      <c r="D2890">
        <v>114235</v>
      </c>
      <c r="F2890" t="s">
        <v>397</v>
      </c>
      <c r="G2890">
        <v>0</v>
      </c>
      <c r="H2890" s="238">
        <v>3</v>
      </c>
      <c r="I2890" t="s">
        <v>3157</v>
      </c>
      <c r="J2890" t="s">
        <v>244</v>
      </c>
      <c r="K2890">
        <v>0</v>
      </c>
      <c r="L2890">
        <v>0</v>
      </c>
      <c r="M2890" t="s">
        <v>2552</v>
      </c>
      <c r="N2890" t="s">
        <v>2564</v>
      </c>
    </row>
    <row r="2891" spans="1:14" hidden="1" x14ac:dyDescent="0.25">
      <c r="A2891" t="s">
        <v>244</v>
      </c>
      <c r="B2891" s="238">
        <v>1142354</v>
      </c>
      <c r="C2891" s="233">
        <v>1142354</v>
      </c>
      <c r="D2891">
        <v>114235</v>
      </c>
      <c r="F2891" t="s">
        <v>397</v>
      </c>
      <c r="G2891">
        <v>0</v>
      </c>
      <c r="H2891" s="238">
        <v>4</v>
      </c>
      <c r="I2891" t="s">
        <v>3157</v>
      </c>
      <c r="J2891" t="s">
        <v>244</v>
      </c>
      <c r="K2891">
        <v>0</v>
      </c>
      <c r="L2891">
        <v>0</v>
      </c>
      <c r="M2891" t="s">
        <v>2552</v>
      </c>
      <c r="N2891" t="s">
        <v>2564</v>
      </c>
    </row>
    <row r="2892" spans="1:14" hidden="1" x14ac:dyDescent="0.25">
      <c r="A2892" t="s">
        <v>244</v>
      </c>
      <c r="B2892" s="238">
        <v>1142355</v>
      </c>
      <c r="C2892" s="233">
        <v>1142355</v>
      </c>
      <c r="D2892">
        <v>114235</v>
      </c>
      <c r="F2892" t="s">
        <v>397</v>
      </c>
      <c r="G2892">
        <v>0</v>
      </c>
      <c r="H2892" s="238">
        <v>5</v>
      </c>
      <c r="I2892" t="s">
        <v>3157</v>
      </c>
      <c r="J2892" t="s">
        <v>244</v>
      </c>
      <c r="K2892">
        <v>0</v>
      </c>
      <c r="L2892">
        <v>0</v>
      </c>
      <c r="M2892" t="s">
        <v>2552</v>
      </c>
      <c r="N2892" t="s">
        <v>2564</v>
      </c>
    </row>
    <row r="2893" spans="1:14" hidden="1" x14ac:dyDescent="0.25">
      <c r="A2893" t="s">
        <v>244</v>
      </c>
      <c r="B2893" s="238">
        <v>1142321</v>
      </c>
      <c r="C2893" s="233">
        <v>1142321</v>
      </c>
      <c r="D2893">
        <v>114232</v>
      </c>
      <c r="F2893" t="s">
        <v>397</v>
      </c>
      <c r="G2893">
        <v>0</v>
      </c>
      <c r="H2893" s="238">
        <v>1</v>
      </c>
      <c r="I2893" t="s">
        <v>2820</v>
      </c>
      <c r="J2893" t="s">
        <v>244</v>
      </c>
      <c r="K2893">
        <v>0</v>
      </c>
      <c r="L2893">
        <v>0</v>
      </c>
      <c r="M2893" t="s">
        <v>2552</v>
      </c>
      <c r="N2893" t="s">
        <v>2564</v>
      </c>
    </row>
    <row r="2894" spans="1:14" hidden="1" x14ac:dyDescent="0.25">
      <c r="A2894" t="s">
        <v>244</v>
      </c>
      <c r="B2894" s="238">
        <v>1142322</v>
      </c>
      <c r="C2894" s="233">
        <v>1142322</v>
      </c>
      <c r="D2894">
        <v>114232</v>
      </c>
      <c r="F2894" t="s">
        <v>397</v>
      </c>
      <c r="G2894">
        <v>0</v>
      </c>
      <c r="H2894" s="238">
        <v>2</v>
      </c>
      <c r="I2894" t="s">
        <v>2820</v>
      </c>
      <c r="J2894" t="s">
        <v>244</v>
      </c>
      <c r="K2894">
        <v>0</v>
      </c>
      <c r="L2894">
        <v>0</v>
      </c>
      <c r="M2894" t="s">
        <v>2552</v>
      </c>
      <c r="N2894" t="s">
        <v>2564</v>
      </c>
    </row>
    <row r="2895" spans="1:14" hidden="1" x14ac:dyDescent="0.25">
      <c r="A2895" t="s">
        <v>244</v>
      </c>
      <c r="B2895" s="238">
        <v>1142323</v>
      </c>
      <c r="C2895" s="233">
        <v>1142323</v>
      </c>
      <c r="D2895">
        <v>114232</v>
      </c>
      <c r="F2895" t="s">
        <v>397</v>
      </c>
      <c r="G2895">
        <v>0</v>
      </c>
      <c r="H2895" s="238">
        <v>3</v>
      </c>
      <c r="I2895" t="s">
        <v>2820</v>
      </c>
      <c r="J2895" t="s">
        <v>244</v>
      </c>
      <c r="K2895">
        <v>0</v>
      </c>
      <c r="L2895">
        <v>0</v>
      </c>
      <c r="M2895" t="s">
        <v>2552</v>
      </c>
      <c r="N2895" t="s">
        <v>2564</v>
      </c>
    </row>
    <row r="2896" spans="1:14" hidden="1" x14ac:dyDescent="0.25">
      <c r="A2896" t="s">
        <v>244</v>
      </c>
      <c r="B2896" s="238">
        <v>1142324</v>
      </c>
      <c r="C2896" s="233">
        <v>1142324</v>
      </c>
      <c r="D2896">
        <v>114232</v>
      </c>
      <c r="F2896" t="s">
        <v>397</v>
      </c>
      <c r="G2896">
        <v>0</v>
      </c>
      <c r="H2896" s="238">
        <v>4</v>
      </c>
      <c r="I2896" t="s">
        <v>2820</v>
      </c>
      <c r="J2896" t="s">
        <v>244</v>
      </c>
      <c r="K2896">
        <v>0</v>
      </c>
      <c r="L2896">
        <v>0</v>
      </c>
      <c r="M2896" t="s">
        <v>2552</v>
      </c>
      <c r="N2896" t="s">
        <v>2564</v>
      </c>
    </row>
    <row r="2897" spans="1:14" hidden="1" x14ac:dyDescent="0.25">
      <c r="A2897" t="s">
        <v>244</v>
      </c>
      <c r="B2897" s="238">
        <v>1142325</v>
      </c>
      <c r="C2897" s="233">
        <v>1142325</v>
      </c>
      <c r="D2897">
        <v>114232</v>
      </c>
      <c r="F2897" t="s">
        <v>397</v>
      </c>
      <c r="G2897">
        <v>0</v>
      </c>
      <c r="H2897" s="238">
        <v>5</v>
      </c>
      <c r="I2897" t="s">
        <v>2820</v>
      </c>
      <c r="J2897" t="s">
        <v>244</v>
      </c>
      <c r="K2897">
        <v>0</v>
      </c>
      <c r="L2897">
        <v>0</v>
      </c>
      <c r="M2897" t="s">
        <v>2552</v>
      </c>
      <c r="N2897" t="s">
        <v>2564</v>
      </c>
    </row>
    <row r="2898" spans="1:14" hidden="1" x14ac:dyDescent="0.25">
      <c r="A2898" t="s">
        <v>615</v>
      </c>
      <c r="B2898" s="238">
        <v>1142331</v>
      </c>
      <c r="C2898" s="233">
        <v>1142331</v>
      </c>
      <c r="D2898">
        <v>114233</v>
      </c>
      <c r="F2898" t="s">
        <v>397</v>
      </c>
      <c r="G2898">
        <v>0</v>
      </c>
      <c r="H2898" s="238">
        <v>1</v>
      </c>
      <c r="I2898" t="s">
        <v>2821</v>
      </c>
      <c r="J2898" t="s">
        <v>615</v>
      </c>
      <c r="K2898">
        <v>0</v>
      </c>
      <c r="L2898">
        <v>0</v>
      </c>
      <c r="M2898" t="s">
        <v>2552</v>
      </c>
      <c r="N2898" t="s">
        <v>2564</v>
      </c>
    </row>
    <row r="2899" spans="1:14" hidden="1" x14ac:dyDescent="0.25">
      <c r="A2899" t="s">
        <v>615</v>
      </c>
      <c r="B2899" s="238">
        <v>1142332</v>
      </c>
      <c r="C2899" s="233">
        <v>1142332</v>
      </c>
      <c r="D2899">
        <v>114233</v>
      </c>
      <c r="F2899" t="s">
        <v>397</v>
      </c>
      <c r="G2899">
        <v>0</v>
      </c>
      <c r="H2899" s="238">
        <v>2</v>
      </c>
      <c r="I2899" t="s">
        <v>2821</v>
      </c>
      <c r="J2899" t="s">
        <v>615</v>
      </c>
      <c r="K2899">
        <v>0</v>
      </c>
      <c r="L2899">
        <v>0</v>
      </c>
      <c r="M2899" t="s">
        <v>2552</v>
      </c>
      <c r="N2899" t="s">
        <v>2564</v>
      </c>
    </row>
    <row r="2900" spans="1:14" hidden="1" x14ac:dyDescent="0.25">
      <c r="A2900" t="s">
        <v>615</v>
      </c>
      <c r="B2900" s="238">
        <v>1142333</v>
      </c>
      <c r="C2900" s="233">
        <v>1142333</v>
      </c>
      <c r="D2900">
        <v>114233</v>
      </c>
      <c r="F2900" t="s">
        <v>397</v>
      </c>
      <c r="G2900">
        <v>0</v>
      </c>
      <c r="H2900" s="238">
        <v>3</v>
      </c>
      <c r="I2900" t="s">
        <v>2821</v>
      </c>
      <c r="J2900" t="s">
        <v>615</v>
      </c>
      <c r="K2900">
        <v>0</v>
      </c>
      <c r="L2900">
        <v>0</v>
      </c>
      <c r="M2900" t="s">
        <v>2552</v>
      </c>
      <c r="N2900" t="s">
        <v>2564</v>
      </c>
    </row>
    <row r="2901" spans="1:14" hidden="1" x14ac:dyDescent="0.25">
      <c r="A2901" t="s">
        <v>615</v>
      </c>
      <c r="B2901" s="238">
        <v>1142334</v>
      </c>
      <c r="C2901" s="233">
        <v>1142334</v>
      </c>
      <c r="D2901">
        <v>114233</v>
      </c>
      <c r="F2901" t="s">
        <v>397</v>
      </c>
      <c r="G2901">
        <v>0</v>
      </c>
      <c r="H2901" s="238">
        <v>4</v>
      </c>
      <c r="I2901" t="s">
        <v>2821</v>
      </c>
      <c r="J2901" t="s">
        <v>615</v>
      </c>
      <c r="K2901">
        <v>0</v>
      </c>
      <c r="L2901">
        <v>0</v>
      </c>
      <c r="M2901" t="s">
        <v>2552</v>
      </c>
      <c r="N2901" t="s">
        <v>2564</v>
      </c>
    </row>
    <row r="2902" spans="1:14" hidden="1" x14ac:dyDescent="0.25">
      <c r="A2902" t="s">
        <v>615</v>
      </c>
      <c r="B2902" s="238">
        <v>1142335</v>
      </c>
      <c r="C2902" s="233">
        <v>1142335</v>
      </c>
      <c r="D2902">
        <v>114233</v>
      </c>
      <c r="F2902" t="s">
        <v>397</v>
      </c>
      <c r="G2902">
        <v>0</v>
      </c>
      <c r="H2902" s="238">
        <v>5</v>
      </c>
      <c r="I2902" t="s">
        <v>2821</v>
      </c>
      <c r="J2902" t="s">
        <v>615</v>
      </c>
      <c r="K2902">
        <v>0</v>
      </c>
      <c r="L2902">
        <v>0</v>
      </c>
      <c r="M2902" t="s">
        <v>2552</v>
      </c>
      <c r="N2902" t="s">
        <v>2564</v>
      </c>
    </row>
    <row r="2903" spans="1:14" hidden="1" x14ac:dyDescent="0.25">
      <c r="A2903" t="s">
        <v>607</v>
      </c>
      <c r="B2903" s="238">
        <v>1143751</v>
      </c>
      <c r="C2903" s="233">
        <v>1143751</v>
      </c>
      <c r="D2903">
        <v>114375</v>
      </c>
      <c r="E2903">
        <v>1.35</v>
      </c>
      <c r="G2903">
        <v>1</v>
      </c>
      <c r="H2903" s="238">
        <v>1</v>
      </c>
      <c r="I2903" t="s">
        <v>914</v>
      </c>
      <c r="J2903" t="s">
        <v>607</v>
      </c>
      <c r="K2903">
        <v>0</v>
      </c>
      <c r="L2903">
        <v>0</v>
      </c>
      <c r="M2903" t="s">
        <v>2561</v>
      </c>
      <c r="N2903" t="s">
        <v>2563</v>
      </c>
    </row>
    <row r="2904" spans="1:14" hidden="1" x14ac:dyDescent="0.25">
      <c r="A2904" t="s">
        <v>607</v>
      </c>
      <c r="B2904" s="238">
        <v>1143752</v>
      </c>
      <c r="C2904" s="233">
        <v>1143752</v>
      </c>
      <c r="D2904">
        <v>114375</v>
      </c>
      <c r="E2904">
        <v>1.5</v>
      </c>
      <c r="G2904">
        <v>1</v>
      </c>
      <c r="H2904" s="238">
        <v>2</v>
      </c>
      <c r="I2904" t="s">
        <v>914</v>
      </c>
      <c r="J2904" t="s">
        <v>607</v>
      </c>
      <c r="K2904">
        <v>0</v>
      </c>
      <c r="L2904">
        <v>0</v>
      </c>
      <c r="M2904" t="s">
        <v>2561</v>
      </c>
      <c r="N2904" t="s">
        <v>2563</v>
      </c>
    </row>
    <row r="2905" spans="1:14" hidden="1" x14ac:dyDescent="0.25">
      <c r="A2905" t="s">
        <v>607</v>
      </c>
      <c r="B2905" s="238">
        <v>1143753</v>
      </c>
      <c r="C2905" s="233">
        <v>1143753</v>
      </c>
      <c r="D2905">
        <v>114375</v>
      </c>
      <c r="E2905">
        <v>1.55</v>
      </c>
      <c r="G2905">
        <v>1</v>
      </c>
      <c r="H2905" s="238">
        <v>3</v>
      </c>
      <c r="I2905" t="s">
        <v>914</v>
      </c>
      <c r="J2905" t="s">
        <v>607</v>
      </c>
      <c r="K2905">
        <v>0</v>
      </c>
      <c r="L2905">
        <v>0</v>
      </c>
      <c r="M2905" t="s">
        <v>2561</v>
      </c>
      <c r="N2905" t="s">
        <v>2563</v>
      </c>
    </row>
    <row r="2906" spans="1:14" hidden="1" x14ac:dyDescent="0.25">
      <c r="A2906" t="s">
        <v>607</v>
      </c>
      <c r="B2906" s="238">
        <v>1143754</v>
      </c>
      <c r="C2906" s="233">
        <v>1143754</v>
      </c>
      <c r="D2906">
        <v>114375</v>
      </c>
      <c r="E2906">
        <v>1.6</v>
      </c>
      <c r="G2906">
        <v>1</v>
      </c>
      <c r="H2906" s="238">
        <v>4</v>
      </c>
      <c r="I2906" t="s">
        <v>914</v>
      </c>
      <c r="J2906" t="s">
        <v>607</v>
      </c>
      <c r="K2906">
        <v>0</v>
      </c>
      <c r="L2906">
        <v>0</v>
      </c>
      <c r="M2906" t="s">
        <v>2561</v>
      </c>
      <c r="N2906" t="s">
        <v>2563</v>
      </c>
    </row>
    <row r="2907" spans="1:14" hidden="1" x14ac:dyDescent="0.25">
      <c r="A2907" t="s">
        <v>607</v>
      </c>
      <c r="B2907" s="238">
        <v>1143755</v>
      </c>
      <c r="C2907" s="233">
        <v>1143755</v>
      </c>
      <c r="D2907">
        <v>114375</v>
      </c>
      <c r="E2907">
        <v>1.7</v>
      </c>
      <c r="G2907">
        <v>1</v>
      </c>
      <c r="H2907" s="238">
        <v>5</v>
      </c>
      <c r="I2907" t="s">
        <v>914</v>
      </c>
      <c r="J2907" t="s">
        <v>607</v>
      </c>
      <c r="K2907">
        <v>0</v>
      </c>
      <c r="L2907">
        <v>0</v>
      </c>
      <c r="M2907" t="s">
        <v>2561</v>
      </c>
      <c r="N2907" t="s">
        <v>2563</v>
      </c>
    </row>
    <row r="2908" spans="1:14" hidden="1" x14ac:dyDescent="0.25">
      <c r="A2908" t="s">
        <v>432</v>
      </c>
      <c r="B2908" s="238">
        <v>1131171</v>
      </c>
      <c r="C2908" s="233">
        <v>1131171</v>
      </c>
      <c r="D2908">
        <v>113117</v>
      </c>
      <c r="E2908">
        <v>9560</v>
      </c>
      <c r="G2908">
        <v>1</v>
      </c>
      <c r="H2908" s="238">
        <v>1</v>
      </c>
      <c r="I2908" t="s">
        <v>198</v>
      </c>
      <c r="J2908" t="s">
        <v>432</v>
      </c>
      <c r="K2908">
        <v>0</v>
      </c>
      <c r="L2908">
        <v>0</v>
      </c>
      <c r="M2908" t="s">
        <v>2543</v>
      </c>
      <c r="N2908" t="s">
        <v>2636</v>
      </c>
    </row>
    <row r="2909" spans="1:14" hidden="1" x14ac:dyDescent="0.25">
      <c r="A2909" t="s">
        <v>432</v>
      </c>
      <c r="B2909" s="238">
        <v>1131172</v>
      </c>
      <c r="C2909" s="233">
        <v>1131172</v>
      </c>
      <c r="D2909">
        <v>113117</v>
      </c>
      <c r="E2909">
        <v>9850</v>
      </c>
      <c r="G2909">
        <v>1</v>
      </c>
      <c r="H2909" s="238">
        <v>2</v>
      </c>
      <c r="I2909" t="s">
        <v>198</v>
      </c>
      <c r="J2909" t="s">
        <v>432</v>
      </c>
      <c r="K2909">
        <v>0</v>
      </c>
      <c r="L2909">
        <v>0</v>
      </c>
      <c r="M2909" t="s">
        <v>2543</v>
      </c>
      <c r="N2909" t="s">
        <v>2636</v>
      </c>
    </row>
    <row r="2910" spans="1:14" hidden="1" x14ac:dyDescent="0.25">
      <c r="A2910" t="s">
        <v>432</v>
      </c>
      <c r="B2910" s="238">
        <v>1131173</v>
      </c>
      <c r="C2910" s="233">
        <v>1131173</v>
      </c>
      <c r="D2910">
        <v>113117</v>
      </c>
      <c r="E2910">
        <v>10100</v>
      </c>
      <c r="G2910">
        <v>1</v>
      </c>
      <c r="H2910" s="238">
        <v>3</v>
      </c>
      <c r="I2910" t="s">
        <v>198</v>
      </c>
      <c r="J2910" t="s">
        <v>432</v>
      </c>
      <c r="K2910">
        <v>0</v>
      </c>
      <c r="L2910">
        <v>0</v>
      </c>
      <c r="M2910" t="s">
        <v>2543</v>
      </c>
      <c r="N2910" t="s">
        <v>2636</v>
      </c>
    </row>
    <row r="2911" spans="1:14" hidden="1" x14ac:dyDescent="0.25">
      <c r="A2911" t="s">
        <v>432</v>
      </c>
      <c r="B2911" s="238">
        <v>1131174</v>
      </c>
      <c r="C2911" s="233">
        <v>1131174</v>
      </c>
      <c r="D2911">
        <v>113117</v>
      </c>
      <c r="E2911">
        <v>10345</v>
      </c>
      <c r="G2911">
        <v>1</v>
      </c>
      <c r="H2911" s="238">
        <v>4</v>
      </c>
      <c r="I2911" t="s">
        <v>198</v>
      </c>
      <c r="J2911" t="s">
        <v>432</v>
      </c>
      <c r="K2911">
        <v>0</v>
      </c>
      <c r="L2911">
        <v>0</v>
      </c>
      <c r="M2911" t="s">
        <v>2543</v>
      </c>
      <c r="N2911" t="s">
        <v>2636</v>
      </c>
    </row>
    <row r="2912" spans="1:14" hidden="1" x14ac:dyDescent="0.25">
      <c r="A2912" t="s">
        <v>432</v>
      </c>
      <c r="B2912" s="238">
        <v>1131175</v>
      </c>
      <c r="C2912" s="233">
        <v>1131175</v>
      </c>
      <c r="D2912">
        <v>113117</v>
      </c>
      <c r="E2912">
        <v>10605</v>
      </c>
      <c r="G2912">
        <v>1</v>
      </c>
      <c r="H2912" s="238">
        <v>5</v>
      </c>
      <c r="I2912" t="s">
        <v>198</v>
      </c>
      <c r="J2912" t="s">
        <v>432</v>
      </c>
      <c r="K2912">
        <v>0</v>
      </c>
      <c r="L2912">
        <v>0</v>
      </c>
      <c r="M2912" t="s">
        <v>2543</v>
      </c>
      <c r="N2912" t="s">
        <v>2636</v>
      </c>
    </row>
    <row r="2913" spans="1:14" hidden="1" x14ac:dyDescent="0.25">
      <c r="A2913" t="s">
        <v>432</v>
      </c>
      <c r="B2913" s="238">
        <v>1131441</v>
      </c>
      <c r="C2913" s="233">
        <v>1131441</v>
      </c>
      <c r="D2913">
        <v>113144</v>
      </c>
      <c r="E2913">
        <v>11760</v>
      </c>
      <c r="G2913">
        <v>1</v>
      </c>
      <c r="H2913" s="238">
        <v>1</v>
      </c>
      <c r="I2913" t="s">
        <v>3454</v>
      </c>
      <c r="J2913" t="s">
        <v>432</v>
      </c>
      <c r="K2913">
        <v>0</v>
      </c>
      <c r="L2913">
        <v>0</v>
      </c>
      <c r="M2913" t="s">
        <v>2543</v>
      </c>
      <c r="N2913" t="s">
        <v>2636</v>
      </c>
    </row>
    <row r="2914" spans="1:14" hidden="1" x14ac:dyDescent="0.25">
      <c r="A2914" t="s">
        <v>432</v>
      </c>
      <c r="B2914" s="238">
        <v>1131442</v>
      </c>
      <c r="C2914" s="233">
        <v>1131442</v>
      </c>
      <c r="D2914">
        <v>113144</v>
      </c>
      <c r="E2914">
        <v>12000</v>
      </c>
      <c r="G2914">
        <v>1</v>
      </c>
      <c r="H2914" s="238">
        <v>2</v>
      </c>
      <c r="I2914" t="s">
        <v>3454</v>
      </c>
      <c r="J2914" t="s">
        <v>432</v>
      </c>
      <c r="K2914">
        <v>0</v>
      </c>
      <c r="L2914">
        <v>0</v>
      </c>
      <c r="M2914" t="s">
        <v>2543</v>
      </c>
      <c r="N2914" t="s">
        <v>2636</v>
      </c>
    </row>
    <row r="2915" spans="1:14" hidden="1" x14ac:dyDescent="0.25">
      <c r="A2915" t="s">
        <v>432</v>
      </c>
      <c r="B2915" s="238">
        <v>1131443</v>
      </c>
      <c r="C2915" s="233">
        <v>1131443</v>
      </c>
      <c r="D2915">
        <v>113144</v>
      </c>
      <c r="E2915">
        <v>12300</v>
      </c>
      <c r="G2915">
        <v>1</v>
      </c>
      <c r="H2915" s="238">
        <v>3</v>
      </c>
      <c r="I2915" t="s">
        <v>3454</v>
      </c>
      <c r="J2915" t="s">
        <v>432</v>
      </c>
      <c r="K2915">
        <v>0</v>
      </c>
      <c r="L2915">
        <v>0</v>
      </c>
      <c r="M2915" t="s">
        <v>2543</v>
      </c>
      <c r="N2915" t="s">
        <v>2636</v>
      </c>
    </row>
    <row r="2916" spans="1:14" hidden="1" x14ac:dyDescent="0.25">
      <c r="A2916" t="s">
        <v>432</v>
      </c>
      <c r="B2916" s="238">
        <v>1131444</v>
      </c>
      <c r="C2916" s="233">
        <v>1131444</v>
      </c>
      <c r="D2916">
        <v>113144</v>
      </c>
      <c r="E2916">
        <v>12600</v>
      </c>
      <c r="G2916">
        <v>1</v>
      </c>
      <c r="H2916" s="238">
        <v>4</v>
      </c>
      <c r="I2916" t="s">
        <v>3454</v>
      </c>
      <c r="J2916" t="s">
        <v>432</v>
      </c>
      <c r="K2916">
        <v>0</v>
      </c>
      <c r="L2916">
        <v>0</v>
      </c>
      <c r="M2916" t="s">
        <v>2543</v>
      </c>
      <c r="N2916" t="s">
        <v>2636</v>
      </c>
    </row>
    <row r="2917" spans="1:14" hidden="1" x14ac:dyDescent="0.25">
      <c r="A2917" t="s">
        <v>432</v>
      </c>
      <c r="B2917" s="238">
        <v>1131445</v>
      </c>
      <c r="C2917" s="233">
        <v>1131445</v>
      </c>
      <c r="D2917">
        <v>113144</v>
      </c>
      <c r="E2917">
        <v>12915</v>
      </c>
      <c r="G2917">
        <v>1</v>
      </c>
      <c r="H2917" s="238">
        <v>5</v>
      </c>
      <c r="I2917" t="s">
        <v>3454</v>
      </c>
      <c r="J2917" t="s">
        <v>432</v>
      </c>
      <c r="K2917">
        <v>0</v>
      </c>
      <c r="L2917">
        <v>0</v>
      </c>
      <c r="M2917" t="s">
        <v>2543</v>
      </c>
      <c r="N2917" t="s">
        <v>2636</v>
      </c>
    </row>
    <row r="2918" spans="1:14" hidden="1" x14ac:dyDescent="0.25">
      <c r="A2918" t="s">
        <v>432</v>
      </c>
      <c r="B2918" s="238">
        <v>1131451</v>
      </c>
      <c r="C2918" s="238" t="s">
        <v>3455</v>
      </c>
      <c r="D2918">
        <v>113145</v>
      </c>
      <c r="F2918" t="s">
        <v>397</v>
      </c>
      <c r="G2918">
        <v>0</v>
      </c>
      <c r="H2918" s="238">
        <v>1</v>
      </c>
      <c r="I2918" t="s">
        <v>3456</v>
      </c>
      <c r="J2918" t="s">
        <v>432</v>
      </c>
      <c r="K2918">
        <v>0</v>
      </c>
      <c r="L2918">
        <v>0</v>
      </c>
      <c r="M2918" t="s">
        <v>2543</v>
      </c>
      <c r="N2918" t="s">
        <v>2636</v>
      </c>
    </row>
    <row r="2919" spans="1:14" hidden="1" x14ac:dyDescent="0.25">
      <c r="A2919" t="s">
        <v>432</v>
      </c>
      <c r="B2919" s="238">
        <v>1131452</v>
      </c>
      <c r="C2919" s="238" t="s">
        <v>3457</v>
      </c>
      <c r="D2919">
        <v>113145</v>
      </c>
      <c r="F2919" t="s">
        <v>397</v>
      </c>
      <c r="G2919">
        <v>0</v>
      </c>
      <c r="H2919" s="238">
        <v>2</v>
      </c>
      <c r="I2919" t="s">
        <v>3456</v>
      </c>
      <c r="J2919" t="s">
        <v>432</v>
      </c>
      <c r="K2919">
        <v>0</v>
      </c>
      <c r="L2919">
        <v>0</v>
      </c>
      <c r="M2919" t="s">
        <v>2543</v>
      </c>
      <c r="N2919" t="s">
        <v>2636</v>
      </c>
    </row>
    <row r="2920" spans="1:14" hidden="1" x14ac:dyDescent="0.25">
      <c r="A2920" t="s">
        <v>432</v>
      </c>
      <c r="B2920" s="238">
        <v>1131453</v>
      </c>
      <c r="C2920" s="238" t="s">
        <v>3458</v>
      </c>
      <c r="D2920">
        <v>113145</v>
      </c>
      <c r="F2920" t="s">
        <v>397</v>
      </c>
      <c r="G2920">
        <v>0</v>
      </c>
      <c r="H2920" s="238">
        <v>3</v>
      </c>
      <c r="I2920" t="s">
        <v>3456</v>
      </c>
      <c r="J2920" t="s">
        <v>432</v>
      </c>
      <c r="K2920">
        <v>0</v>
      </c>
      <c r="L2920">
        <v>0</v>
      </c>
      <c r="M2920" t="s">
        <v>2543</v>
      </c>
      <c r="N2920" t="s">
        <v>2636</v>
      </c>
    </row>
    <row r="2921" spans="1:14" hidden="1" x14ac:dyDescent="0.25">
      <c r="A2921" t="s">
        <v>432</v>
      </c>
      <c r="B2921" s="238">
        <v>1131454</v>
      </c>
      <c r="C2921" s="238" t="s">
        <v>3459</v>
      </c>
      <c r="D2921">
        <v>113145</v>
      </c>
      <c r="F2921" t="s">
        <v>397</v>
      </c>
      <c r="G2921">
        <v>0</v>
      </c>
      <c r="H2921" s="238">
        <v>4</v>
      </c>
      <c r="I2921" t="s">
        <v>3456</v>
      </c>
      <c r="J2921" t="s">
        <v>432</v>
      </c>
      <c r="K2921">
        <v>0</v>
      </c>
      <c r="L2921">
        <v>0</v>
      </c>
      <c r="M2921" t="s">
        <v>2543</v>
      </c>
      <c r="N2921" t="s">
        <v>2636</v>
      </c>
    </row>
    <row r="2922" spans="1:14" hidden="1" x14ac:dyDescent="0.25">
      <c r="A2922" t="s">
        <v>432</v>
      </c>
      <c r="B2922" s="238">
        <v>1131455</v>
      </c>
      <c r="C2922" s="238" t="s">
        <v>3460</v>
      </c>
      <c r="D2922">
        <v>113145</v>
      </c>
      <c r="F2922" t="s">
        <v>397</v>
      </c>
      <c r="G2922">
        <v>0</v>
      </c>
      <c r="H2922" s="238">
        <v>5</v>
      </c>
      <c r="I2922" t="s">
        <v>3456</v>
      </c>
      <c r="J2922" t="s">
        <v>432</v>
      </c>
      <c r="K2922">
        <v>0</v>
      </c>
      <c r="L2922">
        <v>0</v>
      </c>
      <c r="M2922" t="s">
        <v>2543</v>
      </c>
      <c r="N2922" t="s">
        <v>2636</v>
      </c>
    </row>
    <row r="2923" spans="1:14" hidden="1" x14ac:dyDescent="0.25">
      <c r="A2923" t="s">
        <v>432</v>
      </c>
      <c r="B2923" s="238">
        <v>24011131171</v>
      </c>
      <c r="C2923" s="233"/>
      <c r="D2923">
        <v>113117</v>
      </c>
      <c r="E2923">
        <v>3095</v>
      </c>
      <c r="G2923">
        <v>0</v>
      </c>
      <c r="H2923" s="238">
        <v>1</v>
      </c>
      <c r="I2923" t="s">
        <v>3158</v>
      </c>
      <c r="J2923" t="s">
        <v>432</v>
      </c>
      <c r="K2923">
        <v>2401</v>
      </c>
      <c r="L2923">
        <v>0</v>
      </c>
      <c r="M2923" t="s">
        <v>2543</v>
      </c>
      <c r="N2923" t="s">
        <v>2636</v>
      </c>
    </row>
    <row r="2924" spans="1:14" hidden="1" x14ac:dyDescent="0.25">
      <c r="A2924" t="s">
        <v>432</v>
      </c>
      <c r="B2924" s="238">
        <v>24011131172</v>
      </c>
      <c r="C2924" s="233"/>
      <c r="D2924">
        <v>113117</v>
      </c>
      <c r="E2924">
        <v>3180</v>
      </c>
      <c r="G2924">
        <v>0</v>
      </c>
      <c r="H2924" s="238">
        <v>2</v>
      </c>
      <c r="I2924" t="s">
        <v>3159</v>
      </c>
      <c r="J2924" t="s">
        <v>432</v>
      </c>
      <c r="K2924">
        <v>2401</v>
      </c>
      <c r="L2924">
        <v>0</v>
      </c>
      <c r="M2924" t="s">
        <v>2543</v>
      </c>
      <c r="N2924" t="s">
        <v>2636</v>
      </c>
    </row>
    <row r="2925" spans="1:14" hidden="1" x14ac:dyDescent="0.25">
      <c r="A2925" t="s">
        <v>432</v>
      </c>
      <c r="B2925" s="238">
        <v>24011131173</v>
      </c>
      <c r="C2925" s="233"/>
      <c r="D2925">
        <v>113117</v>
      </c>
      <c r="E2925">
        <v>3240</v>
      </c>
      <c r="G2925">
        <v>0</v>
      </c>
      <c r="H2925" s="238">
        <v>3</v>
      </c>
      <c r="I2925" t="s">
        <v>3160</v>
      </c>
      <c r="J2925" t="s">
        <v>432</v>
      </c>
      <c r="K2925">
        <v>2401</v>
      </c>
      <c r="L2925">
        <v>0</v>
      </c>
      <c r="M2925" t="s">
        <v>2543</v>
      </c>
      <c r="N2925" t="s">
        <v>2636</v>
      </c>
    </row>
    <row r="2926" spans="1:14" hidden="1" x14ac:dyDescent="0.25">
      <c r="A2926" t="s">
        <v>432</v>
      </c>
      <c r="B2926" s="238">
        <v>24011131174</v>
      </c>
      <c r="C2926" s="233"/>
      <c r="D2926">
        <v>113117</v>
      </c>
      <c r="E2926">
        <v>3340</v>
      </c>
      <c r="G2926">
        <v>0</v>
      </c>
      <c r="H2926" s="238">
        <v>4</v>
      </c>
      <c r="I2926" t="s">
        <v>3161</v>
      </c>
      <c r="J2926" t="s">
        <v>432</v>
      </c>
      <c r="K2926">
        <v>2401</v>
      </c>
      <c r="L2926">
        <v>0</v>
      </c>
      <c r="M2926" t="s">
        <v>2543</v>
      </c>
      <c r="N2926" t="s">
        <v>2636</v>
      </c>
    </row>
    <row r="2927" spans="1:14" hidden="1" x14ac:dyDescent="0.25">
      <c r="A2927" t="s">
        <v>432</v>
      </c>
      <c r="B2927" s="238">
        <v>24011131175</v>
      </c>
      <c r="C2927" s="233"/>
      <c r="D2927">
        <v>113117</v>
      </c>
      <c r="E2927">
        <v>3405</v>
      </c>
      <c r="G2927">
        <v>0</v>
      </c>
      <c r="H2927" s="238">
        <v>5</v>
      </c>
      <c r="I2927" t="s">
        <v>3162</v>
      </c>
      <c r="J2927" t="s">
        <v>432</v>
      </c>
      <c r="K2927">
        <v>2401</v>
      </c>
      <c r="L2927">
        <v>0</v>
      </c>
      <c r="M2927" t="s">
        <v>2543</v>
      </c>
      <c r="N2927" t="s">
        <v>2636</v>
      </c>
    </row>
    <row r="2928" spans="1:14" hidden="1" x14ac:dyDescent="0.25">
      <c r="A2928" t="s">
        <v>432</v>
      </c>
      <c r="B2928" s="238">
        <v>1131181</v>
      </c>
      <c r="C2928" s="233">
        <v>1131181</v>
      </c>
      <c r="D2928">
        <v>113118</v>
      </c>
      <c r="F2928" t="s">
        <v>397</v>
      </c>
      <c r="G2928">
        <v>0</v>
      </c>
      <c r="H2928" s="238">
        <v>1</v>
      </c>
      <c r="I2928" t="s">
        <v>623</v>
      </c>
      <c r="J2928" t="s">
        <v>432</v>
      </c>
      <c r="K2928">
        <v>0</v>
      </c>
      <c r="L2928">
        <v>0</v>
      </c>
      <c r="M2928" t="s">
        <v>2543</v>
      </c>
      <c r="N2928" t="s">
        <v>2636</v>
      </c>
    </row>
    <row r="2929" spans="1:14" hidden="1" x14ac:dyDescent="0.25">
      <c r="A2929" t="s">
        <v>432</v>
      </c>
      <c r="B2929" s="238">
        <v>1131182</v>
      </c>
      <c r="C2929" s="233">
        <v>1131182</v>
      </c>
      <c r="D2929">
        <v>113118</v>
      </c>
      <c r="F2929" t="s">
        <v>397</v>
      </c>
      <c r="G2929">
        <v>0</v>
      </c>
      <c r="H2929" s="238">
        <v>2</v>
      </c>
      <c r="I2929" t="s">
        <v>623</v>
      </c>
      <c r="J2929" t="s">
        <v>432</v>
      </c>
      <c r="K2929">
        <v>0</v>
      </c>
      <c r="L2929">
        <v>0</v>
      </c>
      <c r="M2929" t="s">
        <v>2543</v>
      </c>
      <c r="N2929" t="s">
        <v>2636</v>
      </c>
    </row>
    <row r="2930" spans="1:14" hidden="1" x14ac:dyDescent="0.25">
      <c r="A2930" t="s">
        <v>432</v>
      </c>
      <c r="B2930" s="238">
        <v>1131183</v>
      </c>
      <c r="C2930" s="233">
        <v>1131183</v>
      </c>
      <c r="D2930">
        <v>113118</v>
      </c>
      <c r="F2930" t="s">
        <v>397</v>
      </c>
      <c r="G2930">
        <v>0</v>
      </c>
      <c r="H2930" s="238">
        <v>3</v>
      </c>
      <c r="I2930" t="s">
        <v>623</v>
      </c>
      <c r="J2930" t="s">
        <v>432</v>
      </c>
      <c r="K2930">
        <v>0</v>
      </c>
      <c r="L2930">
        <v>0</v>
      </c>
      <c r="M2930" t="s">
        <v>2543</v>
      </c>
      <c r="N2930" t="s">
        <v>2636</v>
      </c>
    </row>
    <row r="2931" spans="1:14" hidden="1" x14ac:dyDescent="0.25">
      <c r="A2931" t="s">
        <v>432</v>
      </c>
      <c r="B2931" s="238">
        <v>1131184</v>
      </c>
      <c r="C2931" s="233">
        <v>1131184</v>
      </c>
      <c r="D2931">
        <v>113118</v>
      </c>
      <c r="F2931" t="s">
        <v>397</v>
      </c>
      <c r="G2931">
        <v>0</v>
      </c>
      <c r="H2931" s="238">
        <v>4</v>
      </c>
      <c r="I2931" t="s">
        <v>623</v>
      </c>
      <c r="J2931" t="s">
        <v>432</v>
      </c>
      <c r="K2931">
        <v>0</v>
      </c>
      <c r="L2931">
        <v>0</v>
      </c>
      <c r="M2931" t="s">
        <v>2543</v>
      </c>
      <c r="N2931" t="s">
        <v>2636</v>
      </c>
    </row>
    <row r="2932" spans="1:14" hidden="1" x14ac:dyDescent="0.25">
      <c r="A2932" t="s">
        <v>432</v>
      </c>
      <c r="B2932" s="238">
        <v>1131185</v>
      </c>
      <c r="C2932" s="233">
        <v>1131185</v>
      </c>
      <c r="D2932">
        <v>113118</v>
      </c>
      <c r="F2932" t="s">
        <v>397</v>
      </c>
      <c r="G2932">
        <v>0</v>
      </c>
      <c r="H2932" s="238">
        <v>5</v>
      </c>
      <c r="I2932" t="s">
        <v>623</v>
      </c>
      <c r="J2932" t="s">
        <v>432</v>
      </c>
      <c r="K2932">
        <v>0</v>
      </c>
      <c r="L2932">
        <v>0</v>
      </c>
      <c r="M2932" t="s">
        <v>2543</v>
      </c>
      <c r="N2932" t="s">
        <v>2636</v>
      </c>
    </row>
    <row r="2933" spans="1:14" hidden="1" x14ac:dyDescent="0.25">
      <c r="A2933" t="s">
        <v>432</v>
      </c>
      <c r="B2933" s="238">
        <v>1131191</v>
      </c>
      <c r="C2933" s="238" t="s">
        <v>3461</v>
      </c>
      <c r="D2933">
        <v>113119</v>
      </c>
      <c r="E2933">
        <v>9560</v>
      </c>
      <c r="G2933">
        <v>1</v>
      </c>
      <c r="H2933" s="238">
        <v>1</v>
      </c>
      <c r="I2933" t="s">
        <v>199</v>
      </c>
      <c r="J2933" t="s">
        <v>432</v>
      </c>
      <c r="K2933">
        <v>0</v>
      </c>
      <c r="L2933">
        <v>0</v>
      </c>
      <c r="M2933" t="s">
        <v>2543</v>
      </c>
      <c r="N2933" t="s">
        <v>2636</v>
      </c>
    </row>
    <row r="2934" spans="1:14" hidden="1" x14ac:dyDescent="0.25">
      <c r="A2934" t="s">
        <v>432</v>
      </c>
      <c r="B2934" s="238">
        <v>1131192</v>
      </c>
      <c r="C2934" s="238" t="s">
        <v>3462</v>
      </c>
      <c r="D2934">
        <v>113119</v>
      </c>
      <c r="E2934">
        <v>9850</v>
      </c>
      <c r="G2934">
        <v>1</v>
      </c>
      <c r="H2934" s="238">
        <v>2</v>
      </c>
      <c r="I2934" t="s">
        <v>199</v>
      </c>
      <c r="J2934" t="s">
        <v>432</v>
      </c>
      <c r="K2934">
        <v>0</v>
      </c>
      <c r="L2934">
        <v>0</v>
      </c>
      <c r="M2934" t="s">
        <v>2543</v>
      </c>
      <c r="N2934" t="s">
        <v>2636</v>
      </c>
    </row>
    <row r="2935" spans="1:14" hidden="1" x14ac:dyDescent="0.25">
      <c r="A2935" t="s">
        <v>432</v>
      </c>
      <c r="B2935" s="238">
        <v>1131193</v>
      </c>
      <c r="C2935" s="238" t="s">
        <v>3463</v>
      </c>
      <c r="D2935">
        <v>113119</v>
      </c>
      <c r="E2935">
        <v>10100</v>
      </c>
      <c r="G2935">
        <v>1</v>
      </c>
      <c r="H2935" s="238">
        <v>3</v>
      </c>
      <c r="I2935" t="s">
        <v>199</v>
      </c>
      <c r="J2935" t="s">
        <v>432</v>
      </c>
      <c r="K2935">
        <v>0</v>
      </c>
      <c r="L2935">
        <v>0</v>
      </c>
      <c r="M2935" t="s">
        <v>2543</v>
      </c>
      <c r="N2935" t="s">
        <v>2636</v>
      </c>
    </row>
    <row r="2936" spans="1:14" hidden="1" x14ac:dyDescent="0.25">
      <c r="A2936" t="s">
        <v>432</v>
      </c>
      <c r="B2936" s="238">
        <v>1131194</v>
      </c>
      <c r="C2936" s="238" t="s">
        <v>3464</v>
      </c>
      <c r="D2936">
        <v>113119</v>
      </c>
      <c r="E2936">
        <v>10345</v>
      </c>
      <c r="G2936">
        <v>1</v>
      </c>
      <c r="H2936" s="238">
        <v>4</v>
      </c>
      <c r="I2936" t="s">
        <v>199</v>
      </c>
      <c r="J2936" t="s">
        <v>432</v>
      </c>
      <c r="K2936">
        <v>0</v>
      </c>
      <c r="L2936">
        <v>0</v>
      </c>
      <c r="M2936" t="s">
        <v>2543</v>
      </c>
      <c r="N2936" t="s">
        <v>2636</v>
      </c>
    </row>
    <row r="2937" spans="1:14" hidden="1" x14ac:dyDescent="0.25">
      <c r="A2937" t="s">
        <v>432</v>
      </c>
      <c r="B2937" s="238">
        <v>1131195</v>
      </c>
      <c r="C2937" s="238" t="s">
        <v>3465</v>
      </c>
      <c r="D2937">
        <v>113119</v>
      </c>
      <c r="E2937">
        <v>10605</v>
      </c>
      <c r="G2937">
        <v>1</v>
      </c>
      <c r="H2937" s="238">
        <v>5</v>
      </c>
      <c r="I2937" t="s">
        <v>199</v>
      </c>
      <c r="J2937" t="s">
        <v>432</v>
      </c>
      <c r="K2937">
        <v>0</v>
      </c>
      <c r="L2937">
        <v>0</v>
      </c>
      <c r="M2937" t="s">
        <v>2543</v>
      </c>
      <c r="N2937" t="s">
        <v>2636</v>
      </c>
    </row>
    <row r="2938" spans="1:14" hidden="1" x14ac:dyDescent="0.25">
      <c r="A2938" t="s">
        <v>432</v>
      </c>
      <c r="B2938" s="238">
        <v>24011131191</v>
      </c>
      <c r="C2938" s="233"/>
      <c r="D2938">
        <v>113119</v>
      </c>
      <c r="E2938">
        <v>3095</v>
      </c>
      <c r="G2938">
        <v>0</v>
      </c>
      <c r="H2938" s="238">
        <v>1</v>
      </c>
      <c r="I2938" t="s">
        <v>3163</v>
      </c>
      <c r="J2938" t="s">
        <v>432</v>
      </c>
      <c r="K2938">
        <v>2401</v>
      </c>
      <c r="L2938">
        <v>0</v>
      </c>
      <c r="M2938" t="s">
        <v>2543</v>
      </c>
      <c r="N2938" t="s">
        <v>2636</v>
      </c>
    </row>
    <row r="2939" spans="1:14" hidden="1" x14ac:dyDescent="0.25">
      <c r="A2939" t="s">
        <v>432</v>
      </c>
      <c r="B2939" s="238">
        <v>24011131192</v>
      </c>
      <c r="C2939" s="233"/>
      <c r="D2939">
        <v>113119</v>
      </c>
      <c r="E2939">
        <v>3180</v>
      </c>
      <c r="G2939">
        <v>0</v>
      </c>
      <c r="H2939" s="238">
        <v>2</v>
      </c>
      <c r="I2939" t="s">
        <v>3164</v>
      </c>
      <c r="J2939" t="s">
        <v>432</v>
      </c>
      <c r="K2939">
        <v>2401</v>
      </c>
      <c r="L2939">
        <v>0</v>
      </c>
      <c r="M2939" t="s">
        <v>2543</v>
      </c>
      <c r="N2939" t="s">
        <v>2636</v>
      </c>
    </row>
    <row r="2940" spans="1:14" hidden="1" x14ac:dyDescent="0.25">
      <c r="A2940" t="s">
        <v>432</v>
      </c>
      <c r="B2940" s="238">
        <v>24011131193</v>
      </c>
      <c r="C2940" s="233"/>
      <c r="D2940">
        <v>113119</v>
      </c>
      <c r="E2940">
        <v>3240</v>
      </c>
      <c r="G2940">
        <v>0</v>
      </c>
      <c r="H2940" s="238">
        <v>3</v>
      </c>
      <c r="I2940" t="s">
        <v>3165</v>
      </c>
      <c r="J2940" t="s">
        <v>432</v>
      </c>
      <c r="K2940">
        <v>2401</v>
      </c>
      <c r="L2940">
        <v>0</v>
      </c>
      <c r="M2940" t="s">
        <v>2543</v>
      </c>
      <c r="N2940" t="s">
        <v>2636</v>
      </c>
    </row>
    <row r="2941" spans="1:14" hidden="1" x14ac:dyDescent="0.25">
      <c r="A2941" t="s">
        <v>432</v>
      </c>
      <c r="B2941" s="238">
        <v>24011131194</v>
      </c>
      <c r="C2941" s="233"/>
      <c r="D2941">
        <v>113119</v>
      </c>
      <c r="E2941">
        <v>3340</v>
      </c>
      <c r="G2941">
        <v>0</v>
      </c>
      <c r="H2941" s="238">
        <v>4</v>
      </c>
      <c r="I2941" t="s">
        <v>3166</v>
      </c>
      <c r="J2941" t="s">
        <v>432</v>
      </c>
      <c r="K2941">
        <v>2401</v>
      </c>
      <c r="L2941">
        <v>0</v>
      </c>
      <c r="M2941" t="s">
        <v>2543</v>
      </c>
      <c r="N2941" t="s">
        <v>2636</v>
      </c>
    </row>
    <row r="2942" spans="1:14" hidden="1" x14ac:dyDescent="0.25">
      <c r="A2942" t="s">
        <v>432</v>
      </c>
      <c r="B2942" s="238">
        <v>24011131195</v>
      </c>
      <c r="C2942" s="233"/>
      <c r="D2942">
        <v>113119</v>
      </c>
      <c r="E2942">
        <v>3405</v>
      </c>
      <c r="G2942">
        <v>0</v>
      </c>
      <c r="H2942" s="238">
        <v>5</v>
      </c>
      <c r="I2942" t="s">
        <v>3167</v>
      </c>
      <c r="J2942" t="s">
        <v>432</v>
      </c>
      <c r="K2942">
        <v>2401</v>
      </c>
      <c r="L2942">
        <v>0</v>
      </c>
      <c r="M2942" t="s">
        <v>2543</v>
      </c>
      <c r="N2942" t="s">
        <v>2636</v>
      </c>
    </row>
    <row r="2943" spans="1:14" hidden="1" x14ac:dyDescent="0.25">
      <c r="A2943" t="s">
        <v>432</v>
      </c>
      <c r="B2943" s="238">
        <v>1131201</v>
      </c>
      <c r="C2943" s="238" t="s">
        <v>3466</v>
      </c>
      <c r="D2943">
        <v>113120</v>
      </c>
      <c r="F2943" t="s">
        <v>397</v>
      </c>
      <c r="G2943">
        <v>0</v>
      </c>
      <c r="H2943" s="238">
        <v>1</v>
      </c>
      <c r="I2943" t="s">
        <v>626</v>
      </c>
      <c r="J2943" t="s">
        <v>432</v>
      </c>
      <c r="K2943">
        <v>0</v>
      </c>
      <c r="L2943">
        <v>0</v>
      </c>
      <c r="M2943" t="s">
        <v>2543</v>
      </c>
      <c r="N2943" t="s">
        <v>2636</v>
      </c>
    </row>
    <row r="2944" spans="1:14" hidden="1" x14ac:dyDescent="0.25">
      <c r="A2944" t="s">
        <v>432</v>
      </c>
      <c r="B2944" s="238">
        <v>1131202</v>
      </c>
      <c r="C2944" s="238" t="s">
        <v>3467</v>
      </c>
      <c r="D2944">
        <v>113120</v>
      </c>
      <c r="F2944" t="s">
        <v>397</v>
      </c>
      <c r="G2944">
        <v>0</v>
      </c>
      <c r="H2944" s="238">
        <v>2</v>
      </c>
      <c r="I2944" t="s">
        <v>626</v>
      </c>
      <c r="J2944" t="s">
        <v>432</v>
      </c>
      <c r="K2944">
        <v>0</v>
      </c>
      <c r="L2944">
        <v>0</v>
      </c>
      <c r="M2944" t="s">
        <v>2543</v>
      </c>
      <c r="N2944" t="s">
        <v>2636</v>
      </c>
    </row>
    <row r="2945" spans="1:14" hidden="1" x14ac:dyDescent="0.25">
      <c r="A2945" t="s">
        <v>432</v>
      </c>
      <c r="B2945" s="238">
        <v>1131203</v>
      </c>
      <c r="C2945" s="238" t="s">
        <v>3468</v>
      </c>
      <c r="D2945">
        <v>113120</v>
      </c>
      <c r="F2945" t="s">
        <v>397</v>
      </c>
      <c r="G2945">
        <v>0</v>
      </c>
      <c r="H2945" s="238">
        <v>3</v>
      </c>
      <c r="I2945" t="s">
        <v>626</v>
      </c>
      <c r="J2945" t="s">
        <v>432</v>
      </c>
      <c r="K2945">
        <v>0</v>
      </c>
      <c r="L2945">
        <v>0</v>
      </c>
      <c r="M2945" t="s">
        <v>2543</v>
      </c>
      <c r="N2945" t="s">
        <v>2636</v>
      </c>
    </row>
    <row r="2946" spans="1:14" hidden="1" x14ac:dyDescent="0.25">
      <c r="A2946" t="s">
        <v>432</v>
      </c>
      <c r="B2946" s="238">
        <v>1131204</v>
      </c>
      <c r="C2946" s="238" t="s">
        <v>3469</v>
      </c>
      <c r="D2946">
        <v>113120</v>
      </c>
      <c r="F2946" t="s">
        <v>397</v>
      </c>
      <c r="G2946">
        <v>0</v>
      </c>
      <c r="H2946" s="238">
        <v>4</v>
      </c>
      <c r="I2946" t="s">
        <v>626</v>
      </c>
      <c r="J2946" t="s">
        <v>432</v>
      </c>
      <c r="K2946">
        <v>0</v>
      </c>
      <c r="L2946">
        <v>0</v>
      </c>
      <c r="M2946" t="s">
        <v>2543</v>
      </c>
      <c r="N2946" t="s">
        <v>2636</v>
      </c>
    </row>
    <row r="2947" spans="1:14" hidden="1" x14ac:dyDescent="0.25">
      <c r="A2947" t="s">
        <v>432</v>
      </c>
      <c r="B2947" s="238">
        <v>1131205</v>
      </c>
      <c r="C2947" s="238" t="s">
        <v>3470</v>
      </c>
      <c r="D2947">
        <v>113120</v>
      </c>
      <c r="F2947" t="s">
        <v>397</v>
      </c>
      <c r="G2947">
        <v>0</v>
      </c>
      <c r="H2947" s="238">
        <v>5</v>
      </c>
      <c r="I2947" t="s">
        <v>626</v>
      </c>
      <c r="J2947" t="s">
        <v>432</v>
      </c>
      <c r="K2947">
        <v>0</v>
      </c>
      <c r="L2947">
        <v>0</v>
      </c>
      <c r="M2947" t="s">
        <v>2543</v>
      </c>
      <c r="N2947" t="s">
        <v>2636</v>
      </c>
    </row>
    <row r="2948" spans="1:14" hidden="1" x14ac:dyDescent="0.25">
      <c r="A2948" t="s">
        <v>607</v>
      </c>
      <c r="B2948" s="238">
        <v>24011132001</v>
      </c>
      <c r="C2948" s="233"/>
      <c r="D2948">
        <v>113200</v>
      </c>
      <c r="E2948">
        <v>7.2</v>
      </c>
      <c r="G2948">
        <v>0</v>
      </c>
      <c r="H2948" s="238">
        <v>1</v>
      </c>
      <c r="I2948" t="s">
        <v>3137</v>
      </c>
      <c r="J2948" t="s">
        <v>607</v>
      </c>
      <c r="K2948">
        <v>2401</v>
      </c>
      <c r="L2948">
        <v>0</v>
      </c>
      <c r="M2948" t="s">
        <v>2576</v>
      </c>
      <c r="N2948" t="s">
        <v>2577</v>
      </c>
    </row>
    <row r="2949" spans="1:14" hidden="1" x14ac:dyDescent="0.25">
      <c r="A2949" t="s">
        <v>607</v>
      </c>
      <c r="B2949" s="238">
        <v>24011132002</v>
      </c>
      <c r="C2949" s="233"/>
      <c r="D2949">
        <v>113200</v>
      </c>
      <c r="E2949">
        <v>8.65</v>
      </c>
      <c r="G2949">
        <v>0</v>
      </c>
      <c r="H2949" s="238">
        <v>2</v>
      </c>
      <c r="I2949" t="s">
        <v>3138</v>
      </c>
      <c r="J2949" t="s">
        <v>607</v>
      </c>
      <c r="K2949">
        <v>2401</v>
      </c>
      <c r="L2949">
        <v>0</v>
      </c>
      <c r="M2949" t="s">
        <v>2576</v>
      </c>
      <c r="N2949" t="s">
        <v>2577</v>
      </c>
    </row>
    <row r="2950" spans="1:14" hidden="1" x14ac:dyDescent="0.25">
      <c r="A2950" t="s">
        <v>607</v>
      </c>
      <c r="B2950" s="238">
        <v>24011132003</v>
      </c>
      <c r="C2950" s="233"/>
      <c r="D2950">
        <v>113200</v>
      </c>
      <c r="E2950">
        <v>10.45</v>
      </c>
      <c r="G2950">
        <v>0</v>
      </c>
      <c r="H2950" s="238">
        <v>3</v>
      </c>
      <c r="I2950" t="s">
        <v>3139</v>
      </c>
      <c r="J2950" t="s">
        <v>607</v>
      </c>
      <c r="K2950">
        <v>2401</v>
      </c>
      <c r="L2950">
        <v>0</v>
      </c>
      <c r="M2950" t="s">
        <v>2576</v>
      </c>
      <c r="N2950" t="s">
        <v>2577</v>
      </c>
    </row>
    <row r="2951" spans="1:14" hidden="1" x14ac:dyDescent="0.25">
      <c r="A2951" t="s">
        <v>607</v>
      </c>
      <c r="B2951" s="238">
        <v>24011132004</v>
      </c>
      <c r="C2951" s="233"/>
      <c r="D2951">
        <v>113200</v>
      </c>
      <c r="E2951">
        <v>9.35</v>
      </c>
      <c r="G2951">
        <v>0</v>
      </c>
      <c r="H2951" s="238">
        <v>4</v>
      </c>
      <c r="I2951" t="s">
        <v>3140</v>
      </c>
      <c r="J2951" t="s">
        <v>607</v>
      </c>
      <c r="K2951">
        <v>2401</v>
      </c>
      <c r="L2951">
        <v>0</v>
      </c>
      <c r="M2951" t="s">
        <v>2576</v>
      </c>
      <c r="N2951" t="s">
        <v>2577</v>
      </c>
    </row>
    <row r="2952" spans="1:14" hidden="1" x14ac:dyDescent="0.25">
      <c r="A2952" t="s">
        <v>607</v>
      </c>
      <c r="B2952" s="238">
        <v>24011132005</v>
      </c>
      <c r="C2952" s="233"/>
      <c r="D2952">
        <v>113200</v>
      </c>
      <c r="E2952">
        <v>11.15</v>
      </c>
      <c r="G2952">
        <v>0</v>
      </c>
      <c r="H2952" s="238">
        <v>5</v>
      </c>
      <c r="I2952" t="s">
        <v>3141</v>
      </c>
      <c r="J2952" t="s">
        <v>607</v>
      </c>
      <c r="K2952">
        <v>2401</v>
      </c>
      <c r="L2952">
        <v>0</v>
      </c>
      <c r="M2952" t="s">
        <v>2576</v>
      </c>
      <c r="N2952" t="s">
        <v>2577</v>
      </c>
    </row>
    <row r="2953" spans="1:14" hidden="1" x14ac:dyDescent="0.25">
      <c r="A2953" t="s">
        <v>607</v>
      </c>
      <c r="B2953" s="238">
        <v>1132001</v>
      </c>
      <c r="C2953" s="233">
        <v>1132001</v>
      </c>
      <c r="D2953">
        <v>113200</v>
      </c>
      <c r="E2953">
        <v>20</v>
      </c>
      <c r="G2953">
        <v>1</v>
      </c>
      <c r="H2953" s="238">
        <v>1</v>
      </c>
      <c r="I2953" t="s">
        <v>677</v>
      </c>
      <c r="J2953" t="s">
        <v>607</v>
      </c>
      <c r="K2953">
        <v>0</v>
      </c>
      <c r="L2953">
        <v>0</v>
      </c>
      <c r="M2953" t="s">
        <v>2576</v>
      </c>
      <c r="N2953" t="s">
        <v>2577</v>
      </c>
    </row>
    <row r="2954" spans="1:14" hidden="1" x14ac:dyDescent="0.25">
      <c r="A2954" t="s">
        <v>607</v>
      </c>
      <c r="B2954" s="238">
        <v>1132002</v>
      </c>
      <c r="C2954" s="233">
        <v>1132002</v>
      </c>
      <c r="D2954">
        <v>113200</v>
      </c>
      <c r="E2954">
        <v>24</v>
      </c>
      <c r="G2954">
        <v>1</v>
      </c>
      <c r="H2954" s="238">
        <v>2</v>
      </c>
      <c r="I2954" t="s">
        <v>677</v>
      </c>
      <c r="J2954" t="s">
        <v>607</v>
      </c>
      <c r="K2954">
        <v>0</v>
      </c>
      <c r="L2954">
        <v>0</v>
      </c>
      <c r="M2954" t="s">
        <v>2576</v>
      </c>
      <c r="N2954" t="s">
        <v>2577</v>
      </c>
    </row>
    <row r="2955" spans="1:14" hidden="1" x14ac:dyDescent="0.25">
      <c r="A2955" t="s">
        <v>607</v>
      </c>
      <c r="B2955" s="238">
        <v>1132003</v>
      </c>
      <c r="C2955" s="233">
        <v>1132003</v>
      </c>
      <c r="D2955">
        <v>113200</v>
      </c>
      <c r="E2955">
        <v>29</v>
      </c>
      <c r="G2955">
        <v>1</v>
      </c>
      <c r="H2955" s="238">
        <v>3</v>
      </c>
      <c r="I2955" t="s">
        <v>677</v>
      </c>
      <c r="J2955" t="s">
        <v>607</v>
      </c>
      <c r="K2955">
        <v>0</v>
      </c>
      <c r="L2955">
        <v>0</v>
      </c>
      <c r="M2955" t="s">
        <v>2576</v>
      </c>
      <c r="N2955" t="s">
        <v>2577</v>
      </c>
    </row>
    <row r="2956" spans="1:14" hidden="1" x14ac:dyDescent="0.25">
      <c r="A2956" t="s">
        <v>607</v>
      </c>
      <c r="B2956" s="238">
        <v>1132004</v>
      </c>
      <c r="C2956" s="233">
        <v>1132004</v>
      </c>
      <c r="D2956">
        <v>113200</v>
      </c>
      <c r="E2956">
        <v>26</v>
      </c>
      <c r="G2956">
        <v>1</v>
      </c>
      <c r="H2956" s="238">
        <v>4</v>
      </c>
      <c r="I2956" t="s">
        <v>677</v>
      </c>
      <c r="J2956" t="s">
        <v>607</v>
      </c>
      <c r="K2956">
        <v>0</v>
      </c>
      <c r="L2956">
        <v>0</v>
      </c>
      <c r="M2956" t="s">
        <v>2576</v>
      </c>
      <c r="N2956" t="s">
        <v>2577</v>
      </c>
    </row>
    <row r="2957" spans="1:14" hidden="1" x14ac:dyDescent="0.25">
      <c r="A2957" t="s">
        <v>607</v>
      </c>
      <c r="B2957" s="238">
        <v>1132005</v>
      </c>
      <c r="C2957" s="233">
        <v>1132005</v>
      </c>
      <c r="D2957">
        <v>113200</v>
      </c>
      <c r="E2957">
        <v>31</v>
      </c>
      <c r="G2957">
        <v>1</v>
      </c>
      <c r="H2957" s="238">
        <v>5</v>
      </c>
      <c r="I2957" t="s">
        <v>677</v>
      </c>
      <c r="J2957" t="s">
        <v>607</v>
      </c>
      <c r="K2957">
        <v>0</v>
      </c>
      <c r="L2957">
        <v>0</v>
      </c>
      <c r="M2957" t="s">
        <v>2576</v>
      </c>
      <c r="N2957" t="s">
        <v>2577</v>
      </c>
    </row>
    <row r="2958" spans="1:14" hidden="1" x14ac:dyDescent="0.25">
      <c r="A2958" t="s">
        <v>392</v>
      </c>
      <c r="B2958" s="238">
        <v>1113141</v>
      </c>
      <c r="C2958" s="233">
        <v>1113141</v>
      </c>
      <c r="D2958">
        <v>111314</v>
      </c>
      <c r="E2958">
        <v>109</v>
      </c>
      <c r="G2958">
        <v>0</v>
      </c>
      <c r="H2958" s="238">
        <v>1</v>
      </c>
      <c r="I2958" t="s">
        <v>1604</v>
      </c>
      <c r="J2958" t="s">
        <v>392</v>
      </c>
      <c r="K2958">
        <v>0</v>
      </c>
      <c r="L2958">
        <v>0</v>
      </c>
      <c r="M2958" t="s">
        <v>2573</v>
      </c>
      <c r="N2958" t="s">
        <v>2626</v>
      </c>
    </row>
    <row r="2959" spans="1:14" hidden="1" x14ac:dyDescent="0.25">
      <c r="A2959" t="s">
        <v>392</v>
      </c>
      <c r="B2959" s="238">
        <v>1113142</v>
      </c>
      <c r="C2959" s="233">
        <v>1113142</v>
      </c>
      <c r="D2959">
        <v>111314</v>
      </c>
      <c r="E2959">
        <v>131</v>
      </c>
      <c r="G2959">
        <v>0</v>
      </c>
      <c r="H2959" s="238">
        <v>2</v>
      </c>
      <c r="I2959" t="s">
        <v>1604</v>
      </c>
      <c r="J2959" t="s">
        <v>392</v>
      </c>
      <c r="K2959">
        <v>0</v>
      </c>
      <c r="L2959">
        <v>0</v>
      </c>
      <c r="M2959" t="s">
        <v>2573</v>
      </c>
      <c r="N2959" t="s">
        <v>2626</v>
      </c>
    </row>
    <row r="2960" spans="1:14" hidden="1" x14ac:dyDescent="0.25">
      <c r="A2960" t="s">
        <v>392</v>
      </c>
      <c r="B2960" s="238">
        <v>1113143</v>
      </c>
      <c r="C2960" s="233">
        <v>1113143</v>
      </c>
      <c r="D2960">
        <v>111314</v>
      </c>
      <c r="E2960">
        <v>153</v>
      </c>
      <c r="G2960">
        <v>0</v>
      </c>
      <c r="H2960" s="238">
        <v>3</v>
      </c>
      <c r="I2960" t="s">
        <v>1604</v>
      </c>
      <c r="J2960" t="s">
        <v>392</v>
      </c>
      <c r="K2960">
        <v>0</v>
      </c>
      <c r="L2960">
        <v>0</v>
      </c>
      <c r="M2960" t="s">
        <v>2573</v>
      </c>
      <c r="N2960" t="s">
        <v>2626</v>
      </c>
    </row>
    <row r="2961" spans="1:14" hidden="1" x14ac:dyDescent="0.25">
      <c r="A2961" t="s">
        <v>392</v>
      </c>
      <c r="B2961" s="238">
        <v>1113144</v>
      </c>
      <c r="C2961" s="233">
        <v>1113144</v>
      </c>
      <c r="D2961">
        <v>111314</v>
      </c>
      <c r="E2961">
        <v>136</v>
      </c>
      <c r="G2961">
        <v>0</v>
      </c>
      <c r="H2961" s="238">
        <v>4</v>
      </c>
      <c r="I2961" t="s">
        <v>1604</v>
      </c>
      <c r="J2961" t="s">
        <v>392</v>
      </c>
      <c r="K2961">
        <v>0</v>
      </c>
      <c r="L2961">
        <v>0</v>
      </c>
      <c r="M2961" t="s">
        <v>2573</v>
      </c>
      <c r="N2961" t="s">
        <v>2626</v>
      </c>
    </row>
    <row r="2962" spans="1:14" hidden="1" x14ac:dyDescent="0.25">
      <c r="A2962" t="s">
        <v>392</v>
      </c>
      <c r="B2962" s="238">
        <v>1113145</v>
      </c>
      <c r="C2962" s="233">
        <v>1113145</v>
      </c>
      <c r="D2962">
        <v>111314</v>
      </c>
      <c r="E2962">
        <v>160</v>
      </c>
      <c r="G2962">
        <v>0</v>
      </c>
      <c r="H2962" s="238">
        <v>5</v>
      </c>
      <c r="I2962" t="s">
        <v>1604</v>
      </c>
      <c r="J2962" t="s">
        <v>392</v>
      </c>
      <c r="K2962">
        <v>0</v>
      </c>
      <c r="L2962">
        <v>0</v>
      </c>
      <c r="M2962" t="s">
        <v>2573</v>
      </c>
      <c r="N2962" t="s">
        <v>2626</v>
      </c>
    </row>
    <row r="2963" spans="1:14" hidden="1" x14ac:dyDescent="0.25">
      <c r="A2963" t="s">
        <v>451</v>
      </c>
      <c r="B2963" s="238">
        <v>1113111</v>
      </c>
      <c r="C2963" s="233">
        <v>1113111</v>
      </c>
      <c r="D2963">
        <v>111311</v>
      </c>
      <c r="E2963">
        <v>979</v>
      </c>
      <c r="G2963">
        <v>0</v>
      </c>
      <c r="H2963" s="238">
        <v>1</v>
      </c>
      <c r="I2963" t="s">
        <v>1574</v>
      </c>
      <c r="J2963" t="s">
        <v>451</v>
      </c>
      <c r="K2963">
        <v>0</v>
      </c>
      <c r="L2963">
        <v>0</v>
      </c>
      <c r="M2963" t="s">
        <v>2573</v>
      </c>
      <c r="N2963" t="s">
        <v>2626</v>
      </c>
    </row>
    <row r="2964" spans="1:14" hidden="1" x14ac:dyDescent="0.25">
      <c r="A2964" t="s">
        <v>451</v>
      </c>
      <c r="B2964" s="238">
        <v>1113112</v>
      </c>
      <c r="C2964" s="233">
        <v>1113112</v>
      </c>
      <c r="D2964">
        <v>111311</v>
      </c>
      <c r="E2964">
        <v>1196</v>
      </c>
      <c r="G2964">
        <v>0</v>
      </c>
      <c r="H2964" s="238">
        <v>2</v>
      </c>
      <c r="I2964" t="s">
        <v>1574</v>
      </c>
      <c r="J2964" t="s">
        <v>451</v>
      </c>
      <c r="K2964">
        <v>0</v>
      </c>
      <c r="L2964">
        <v>0</v>
      </c>
      <c r="M2964" t="s">
        <v>2573</v>
      </c>
      <c r="N2964" t="s">
        <v>2626</v>
      </c>
    </row>
    <row r="2965" spans="1:14" hidden="1" x14ac:dyDescent="0.25">
      <c r="A2965" t="s">
        <v>451</v>
      </c>
      <c r="B2965" s="238">
        <v>1113113</v>
      </c>
      <c r="C2965" s="233">
        <v>1113113</v>
      </c>
      <c r="D2965">
        <v>111311</v>
      </c>
      <c r="E2965">
        <v>1414</v>
      </c>
      <c r="G2965">
        <v>0</v>
      </c>
      <c r="H2965" s="238">
        <v>3</v>
      </c>
      <c r="I2965" t="s">
        <v>1574</v>
      </c>
      <c r="J2965" t="s">
        <v>451</v>
      </c>
      <c r="K2965">
        <v>0</v>
      </c>
      <c r="L2965">
        <v>0</v>
      </c>
      <c r="M2965" t="s">
        <v>2573</v>
      </c>
      <c r="N2965" t="s">
        <v>2626</v>
      </c>
    </row>
    <row r="2966" spans="1:14" hidden="1" x14ac:dyDescent="0.25">
      <c r="A2966" t="s">
        <v>451</v>
      </c>
      <c r="B2966" s="238">
        <v>1113114</v>
      </c>
      <c r="C2966" s="233">
        <v>1113114</v>
      </c>
      <c r="D2966">
        <v>111311</v>
      </c>
      <c r="E2966">
        <v>1256</v>
      </c>
      <c r="G2966">
        <v>0</v>
      </c>
      <c r="H2966" s="238">
        <v>4</v>
      </c>
      <c r="I2966" t="s">
        <v>1574</v>
      </c>
      <c r="J2966" t="s">
        <v>451</v>
      </c>
      <c r="K2966">
        <v>0</v>
      </c>
      <c r="L2966">
        <v>0</v>
      </c>
      <c r="M2966" t="s">
        <v>2573</v>
      </c>
      <c r="N2966" t="s">
        <v>2626</v>
      </c>
    </row>
    <row r="2967" spans="1:14" hidden="1" x14ac:dyDescent="0.25">
      <c r="A2967" t="s">
        <v>451</v>
      </c>
      <c r="B2967" s="238">
        <v>1113115</v>
      </c>
      <c r="C2967" s="233">
        <v>1113115</v>
      </c>
      <c r="D2967">
        <v>111311</v>
      </c>
      <c r="E2967">
        <v>1484</v>
      </c>
      <c r="G2967">
        <v>0</v>
      </c>
      <c r="H2967" s="238">
        <v>5</v>
      </c>
      <c r="I2967" t="s">
        <v>1574</v>
      </c>
      <c r="J2967" t="s">
        <v>451</v>
      </c>
      <c r="K2967">
        <v>0</v>
      </c>
      <c r="L2967">
        <v>0</v>
      </c>
      <c r="M2967" t="s">
        <v>2573</v>
      </c>
      <c r="N2967" t="s">
        <v>2626</v>
      </c>
    </row>
    <row r="2968" spans="1:14" hidden="1" x14ac:dyDescent="0.25">
      <c r="A2968" t="s">
        <v>607</v>
      </c>
      <c r="B2968" s="238">
        <v>1133011</v>
      </c>
      <c r="C2968" s="233">
        <v>1133011</v>
      </c>
      <c r="D2968">
        <v>113301</v>
      </c>
      <c r="E2968">
        <v>2.8</v>
      </c>
      <c r="G2968">
        <v>1</v>
      </c>
      <c r="H2968" s="238">
        <v>1</v>
      </c>
      <c r="I2968" t="s">
        <v>134</v>
      </c>
      <c r="J2968" t="s">
        <v>607</v>
      </c>
      <c r="K2968">
        <v>0</v>
      </c>
      <c r="L2968">
        <v>0</v>
      </c>
      <c r="M2968" t="s">
        <v>2503</v>
      </c>
      <c r="N2968" t="s">
        <v>1991</v>
      </c>
    </row>
    <row r="2969" spans="1:14" hidden="1" x14ac:dyDescent="0.25">
      <c r="A2969" t="s">
        <v>607</v>
      </c>
      <c r="B2969" s="238">
        <v>1133012</v>
      </c>
      <c r="C2969" s="233">
        <v>1133012</v>
      </c>
      <c r="D2969">
        <v>113301</v>
      </c>
      <c r="E2969">
        <v>3.45</v>
      </c>
      <c r="G2969">
        <v>1</v>
      </c>
      <c r="H2969" s="238">
        <v>2</v>
      </c>
      <c r="I2969" t="s">
        <v>134</v>
      </c>
      <c r="J2969" t="s">
        <v>607</v>
      </c>
      <c r="K2969">
        <v>0</v>
      </c>
      <c r="L2969">
        <v>0</v>
      </c>
      <c r="M2969" t="s">
        <v>2503</v>
      </c>
      <c r="N2969" t="s">
        <v>1991</v>
      </c>
    </row>
    <row r="2970" spans="1:14" hidden="1" x14ac:dyDescent="0.25">
      <c r="A2970" t="s">
        <v>607</v>
      </c>
      <c r="B2970" s="238">
        <v>1133013</v>
      </c>
      <c r="C2970" s="233">
        <v>1133013</v>
      </c>
      <c r="D2970">
        <v>113301</v>
      </c>
      <c r="E2970">
        <v>4.3</v>
      </c>
      <c r="G2970">
        <v>1</v>
      </c>
      <c r="H2970" s="238">
        <v>3</v>
      </c>
      <c r="I2970" t="s">
        <v>134</v>
      </c>
      <c r="J2970" t="s">
        <v>607</v>
      </c>
      <c r="K2970">
        <v>0</v>
      </c>
      <c r="L2970">
        <v>0</v>
      </c>
      <c r="M2970" t="s">
        <v>2503</v>
      </c>
      <c r="N2970" t="s">
        <v>1991</v>
      </c>
    </row>
    <row r="2971" spans="1:14" hidden="1" x14ac:dyDescent="0.25">
      <c r="A2971" t="s">
        <v>607</v>
      </c>
      <c r="B2971" s="238">
        <v>1133014</v>
      </c>
      <c r="C2971" s="233">
        <v>1133014</v>
      </c>
      <c r="D2971">
        <v>113301</v>
      </c>
      <c r="E2971">
        <v>3.65</v>
      </c>
      <c r="G2971">
        <v>1</v>
      </c>
      <c r="H2971" s="238">
        <v>4</v>
      </c>
      <c r="I2971" t="s">
        <v>134</v>
      </c>
      <c r="J2971" t="s">
        <v>607</v>
      </c>
      <c r="K2971">
        <v>0</v>
      </c>
      <c r="L2971">
        <v>0</v>
      </c>
      <c r="M2971" t="s">
        <v>2503</v>
      </c>
      <c r="N2971" t="s">
        <v>1991</v>
      </c>
    </row>
    <row r="2972" spans="1:14" hidden="1" x14ac:dyDescent="0.25">
      <c r="A2972" t="s">
        <v>607</v>
      </c>
      <c r="B2972" s="238">
        <v>1133015</v>
      </c>
      <c r="C2972" s="233">
        <v>1133015</v>
      </c>
      <c r="D2972">
        <v>113301</v>
      </c>
      <c r="E2972">
        <v>4.55</v>
      </c>
      <c r="G2972">
        <v>1</v>
      </c>
      <c r="H2972" s="238">
        <v>5</v>
      </c>
      <c r="I2972" t="s">
        <v>134</v>
      </c>
      <c r="J2972" t="s">
        <v>607</v>
      </c>
      <c r="K2972">
        <v>0</v>
      </c>
      <c r="L2972">
        <v>0</v>
      </c>
      <c r="M2972" t="s">
        <v>2503</v>
      </c>
      <c r="N2972" t="s">
        <v>1991</v>
      </c>
    </row>
    <row r="2973" spans="1:14" hidden="1" x14ac:dyDescent="0.25">
      <c r="A2973" t="s">
        <v>607</v>
      </c>
      <c r="B2973" s="238">
        <v>1133051</v>
      </c>
      <c r="C2973" s="238" t="s">
        <v>3471</v>
      </c>
      <c r="D2973">
        <v>113305</v>
      </c>
      <c r="E2973">
        <v>2.6</v>
      </c>
      <c r="G2973">
        <v>1</v>
      </c>
      <c r="H2973" s="238">
        <v>1</v>
      </c>
      <c r="I2973" t="s">
        <v>136</v>
      </c>
      <c r="J2973" t="s">
        <v>607</v>
      </c>
      <c r="K2973">
        <v>0</v>
      </c>
      <c r="L2973">
        <v>0</v>
      </c>
      <c r="M2973" t="s">
        <v>2503</v>
      </c>
      <c r="N2973" t="s">
        <v>1991</v>
      </c>
    </row>
    <row r="2974" spans="1:14" hidden="1" x14ac:dyDescent="0.25">
      <c r="A2974" t="s">
        <v>607</v>
      </c>
      <c r="B2974" s="238">
        <v>1133052</v>
      </c>
      <c r="C2974" s="238" t="s">
        <v>3472</v>
      </c>
      <c r="D2974">
        <v>113305</v>
      </c>
      <c r="E2974">
        <v>2.8</v>
      </c>
      <c r="G2974">
        <v>1</v>
      </c>
      <c r="H2974" s="238">
        <v>2</v>
      </c>
      <c r="I2974" t="s">
        <v>136</v>
      </c>
      <c r="J2974" t="s">
        <v>607</v>
      </c>
      <c r="K2974">
        <v>0</v>
      </c>
      <c r="L2974">
        <v>0</v>
      </c>
      <c r="M2974" t="s">
        <v>2503</v>
      </c>
      <c r="N2974" t="s">
        <v>1991</v>
      </c>
    </row>
    <row r="2975" spans="1:14" hidden="1" x14ac:dyDescent="0.25">
      <c r="A2975" t="s">
        <v>607</v>
      </c>
      <c r="B2975" s="238">
        <v>1133053</v>
      </c>
      <c r="C2975" s="238" t="s">
        <v>3473</v>
      </c>
      <c r="D2975">
        <v>113305</v>
      </c>
      <c r="E2975">
        <v>3.1</v>
      </c>
      <c r="G2975">
        <v>1</v>
      </c>
      <c r="H2975" s="238">
        <v>3</v>
      </c>
      <c r="I2975" t="s">
        <v>136</v>
      </c>
      <c r="J2975" t="s">
        <v>607</v>
      </c>
      <c r="K2975">
        <v>0</v>
      </c>
      <c r="L2975">
        <v>0</v>
      </c>
      <c r="M2975" t="s">
        <v>2503</v>
      </c>
      <c r="N2975" t="s">
        <v>1991</v>
      </c>
    </row>
    <row r="2976" spans="1:14" hidden="1" x14ac:dyDescent="0.25">
      <c r="A2976" t="s">
        <v>607</v>
      </c>
      <c r="B2976" s="238">
        <v>1133054</v>
      </c>
      <c r="C2976" s="238" t="s">
        <v>3474</v>
      </c>
      <c r="D2976">
        <v>113305</v>
      </c>
      <c r="E2976">
        <v>3</v>
      </c>
      <c r="G2976">
        <v>1</v>
      </c>
      <c r="H2976" s="238">
        <v>4</v>
      </c>
      <c r="I2976" t="s">
        <v>136</v>
      </c>
      <c r="J2976" t="s">
        <v>607</v>
      </c>
      <c r="K2976">
        <v>0</v>
      </c>
      <c r="L2976">
        <v>0</v>
      </c>
      <c r="M2976" t="s">
        <v>2503</v>
      </c>
      <c r="N2976" t="s">
        <v>1991</v>
      </c>
    </row>
    <row r="2977" spans="1:14" hidden="1" x14ac:dyDescent="0.25">
      <c r="A2977" t="s">
        <v>607</v>
      </c>
      <c r="B2977" s="238">
        <v>1133055</v>
      </c>
      <c r="C2977" s="238" t="s">
        <v>3475</v>
      </c>
      <c r="D2977">
        <v>113305</v>
      </c>
      <c r="E2977">
        <v>3.25</v>
      </c>
      <c r="G2977">
        <v>1</v>
      </c>
      <c r="H2977" s="238">
        <v>5</v>
      </c>
      <c r="I2977" t="s">
        <v>136</v>
      </c>
      <c r="J2977" t="s">
        <v>607</v>
      </c>
      <c r="K2977">
        <v>0</v>
      </c>
      <c r="L2977">
        <v>0</v>
      </c>
      <c r="M2977" t="s">
        <v>2503</v>
      </c>
      <c r="N2977" t="s">
        <v>1991</v>
      </c>
    </row>
    <row r="2978" spans="1:14" hidden="1" x14ac:dyDescent="0.25">
      <c r="A2978" t="s">
        <v>607</v>
      </c>
      <c r="B2978" s="238">
        <v>24011133061</v>
      </c>
      <c r="C2978" s="233"/>
      <c r="D2978">
        <v>113306</v>
      </c>
      <c r="E2978">
        <v>2.5</v>
      </c>
      <c r="G2978">
        <v>0</v>
      </c>
      <c r="H2978" s="238">
        <v>1</v>
      </c>
      <c r="I2978" t="s">
        <v>3142</v>
      </c>
      <c r="J2978" t="s">
        <v>607</v>
      </c>
      <c r="K2978">
        <v>2401</v>
      </c>
      <c r="L2978">
        <v>0</v>
      </c>
      <c r="M2978" t="s">
        <v>2503</v>
      </c>
      <c r="N2978" t="s">
        <v>1991</v>
      </c>
    </row>
    <row r="2979" spans="1:14" hidden="1" x14ac:dyDescent="0.25">
      <c r="A2979" t="s">
        <v>607</v>
      </c>
      <c r="B2979" s="238">
        <v>24011133062</v>
      </c>
      <c r="C2979" s="233"/>
      <c r="D2979">
        <v>113306</v>
      </c>
      <c r="E2979">
        <v>3.1</v>
      </c>
      <c r="G2979">
        <v>0</v>
      </c>
      <c r="H2979" s="238">
        <v>2</v>
      </c>
      <c r="I2979" t="s">
        <v>3143</v>
      </c>
      <c r="J2979" t="s">
        <v>607</v>
      </c>
      <c r="K2979">
        <v>2401</v>
      </c>
      <c r="L2979">
        <v>0</v>
      </c>
      <c r="M2979" t="s">
        <v>2503</v>
      </c>
      <c r="N2979" t="s">
        <v>1991</v>
      </c>
    </row>
    <row r="2980" spans="1:14" hidden="1" x14ac:dyDescent="0.25">
      <c r="A2980" t="s">
        <v>607</v>
      </c>
      <c r="B2980" s="238">
        <v>24011133063</v>
      </c>
      <c r="C2980" s="233"/>
      <c r="D2980">
        <v>113306</v>
      </c>
      <c r="E2980">
        <v>3.85</v>
      </c>
      <c r="G2980">
        <v>0</v>
      </c>
      <c r="H2980" s="238">
        <v>3</v>
      </c>
      <c r="I2980" t="s">
        <v>3144</v>
      </c>
      <c r="J2980" t="s">
        <v>607</v>
      </c>
      <c r="K2980">
        <v>2401</v>
      </c>
      <c r="L2980">
        <v>0</v>
      </c>
      <c r="M2980" t="s">
        <v>2503</v>
      </c>
      <c r="N2980" t="s">
        <v>1991</v>
      </c>
    </row>
    <row r="2981" spans="1:14" hidden="1" x14ac:dyDescent="0.25">
      <c r="A2981" t="s">
        <v>607</v>
      </c>
      <c r="B2981" s="238">
        <v>24011133064</v>
      </c>
      <c r="C2981" s="233"/>
      <c r="D2981">
        <v>113306</v>
      </c>
      <c r="E2981">
        <v>3.3</v>
      </c>
      <c r="G2981">
        <v>0</v>
      </c>
      <c r="H2981" s="238">
        <v>4</v>
      </c>
      <c r="I2981" t="s">
        <v>3145</v>
      </c>
      <c r="J2981" t="s">
        <v>607</v>
      </c>
      <c r="K2981">
        <v>2401</v>
      </c>
      <c r="L2981">
        <v>0</v>
      </c>
      <c r="M2981" t="s">
        <v>2503</v>
      </c>
      <c r="N2981" t="s">
        <v>1991</v>
      </c>
    </row>
    <row r="2982" spans="1:14" hidden="1" x14ac:dyDescent="0.25">
      <c r="A2982" t="s">
        <v>607</v>
      </c>
      <c r="B2982" s="238">
        <v>24011133065</v>
      </c>
      <c r="C2982" s="233"/>
      <c r="D2982">
        <v>113306</v>
      </c>
      <c r="E2982">
        <v>4.05</v>
      </c>
      <c r="G2982">
        <v>0</v>
      </c>
      <c r="H2982" s="238">
        <v>5</v>
      </c>
      <c r="I2982" t="s">
        <v>3146</v>
      </c>
      <c r="J2982" t="s">
        <v>607</v>
      </c>
      <c r="K2982">
        <v>2401</v>
      </c>
      <c r="L2982">
        <v>0</v>
      </c>
      <c r="M2982" t="s">
        <v>2503</v>
      </c>
      <c r="N2982" t="s">
        <v>1991</v>
      </c>
    </row>
    <row r="2983" spans="1:14" hidden="1" x14ac:dyDescent="0.25">
      <c r="A2983" t="s">
        <v>607</v>
      </c>
      <c r="B2983" s="238">
        <v>1133061</v>
      </c>
      <c r="C2983" s="233">
        <v>1133061</v>
      </c>
      <c r="D2983">
        <v>113306</v>
      </c>
      <c r="E2983">
        <v>6.9</v>
      </c>
      <c r="G2983">
        <v>1</v>
      </c>
      <c r="H2983" s="238">
        <v>1</v>
      </c>
      <c r="I2983" t="s">
        <v>738</v>
      </c>
      <c r="J2983" t="s">
        <v>607</v>
      </c>
      <c r="K2983">
        <v>0</v>
      </c>
      <c r="L2983">
        <v>0</v>
      </c>
      <c r="M2983" t="s">
        <v>2503</v>
      </c>
      <c r="N2983" t="s">
        <v>1991</v>
      </c>
    </row>
    <row r="2984" spans="1:14" hidden="1" x14ac:dyDescent="0.25">
      <c r="A2984" t="s">
        <v>607</v>
      </c>
      <c r="B2984" s="238">
        <v>1133062</v>
      </c>
      <c r="C2984" s="233">
        <v>1133062</v>
      </c>
      <c r="D2984">
        <v>113306</v>
      </c>
      <c r="E2984">
        <v>8.6</v>
      </c>
      <c r="G2984">
        <v>1</v>
      </c>
      <c r="H2984" s="238">
        <v>2</v>
      </c>
      <c r="I2984" t="s">
        <v>738</v>
      </c>
      <c r="J2984" t="s">
        <v>607</v>
      </c>
      <c r="K2984">
        <v>0</v>
      </c>
      <c r="L2984">
        <v>0</v>
      </c>
      <c r="M2984" t="s">
        <v>2503</v>
      </c>
      <c r="N2984" t="s">
        <v>1991</v>
      </c>
    </row>
    <row r="2985" spans="1:14" hidden="1" x14ac:dyDescent="0.25">
      <c r="A2985" t="s">
        <v>607</v>
      </c>
      <c r="B2985" s="238">
        <v>1133063</v>
      </c>
      <c r="C2985" s="233">
        <v>1133063</v>
      </c>
      <c r="D2985">
        <v>113306</v>
      </c>
      <c r="E2985">
        <v>10.7</v>
      </c>
      <c r="G2985">
        <v>1</v>
      </c>
      <c r="H2985" s="238">
        <v>3</v>
      </c>
      <c r="I2985" t="s">
        <v>738</v>
      </c>
      <c r="J2985" t="s">
        <v>607</v>
      </c>
      <c r="K2985">
        <v>0</v>
      </c>
      <c r="L2985">
        <v>0</v>
      </c>
      <c r="M2985" t="s">
        <v>2503</v>
      </c>
      <c r="N2985" t="s">
        <v>1991</v>
      </c>
    </row>
    <row r="2986" spans="1:14" hidden="1" x14ac:dyDescent="0.25">
      <c r="A2986" t="s">
        <v>607</v>
      </c>
      <c r="B2986" s="238">
        <v>1133064</v>
      </c>
      <c r="C2986" s="233">
        <v>1133064</v>
      </c>
      <c r="D2986">
        <v>113306</v>
      </c>
      <c r="E2986">
        <v>9.1</v>
      </c>
      <c r="G2986">
        <v>1</v>
      </c>
      <c r="H2986" s="238">
        <v>4</v>
      </c>
      <c r="I2986" t="s">
        <v>738</v>
      </c>
      <c r="J2986" t="s">
        <v>607</v>
      </c>
      <c r="K2986">
        <v>0</v>
      </c>
      <c r="L2986">
        <v>0</v>
      </c>
      <c r="M2986" t="s">
        <v>2503</v>
      </c>
      <c r="N2986" t="s">
        <v>1991</v>
      </c>
    </row>
    <row r="2987" spans="1:14" hidden="1" x14ac:dyDescent="0.25">
      <c r="A2987" t="s">
        <v>607</v>
      </c>
      <c r="B2987" s="238">
        <v>1133065</v>
      </c>
      <c r="C2987" s="233">
        <v>1133065</v>
      </c>
      <c r="D2987">
        <v>113306</v>
      </c>
      <c r="E2987">
        <v>11.3</v>
      </c>
      <c r="G2987">
        <v>1</v>
      </c>
      <c r="H2987" s="238">
        <v>5</v>
      </c>
      <c r="I2987" t="s">
        <v>738</v>
      </c>
      <c r="J2987" t="s">
        <v>607</v>
      </c>
      <c r="K2987">
        <v>0</v>
      </c>
      <c r="L2987">
        <v>0</v>
      </c>
      <c r="M2987" t="s">
        <v>2503</v>
      </c>
      <c r="N2987" t="s">
        <v>1991</v>
      </c>
    </row>
    <row r="2988" spans="1:14" hidden="1" x14ac:dyDescent="0.25">
      <c r="A2988" t="s">
        <v>607</v>
      </c>
      <c r="B2988" s="238">
        <v>1133071</v>
      </c>
      <c r="C2988" s="233">
        <v>1133071</v>
      </c>
      <c r="D2988">
        <v>113307</v>
      </c>
      <c r="E2988">
        <v>2.25</v>
      </c>
      <c r="G2988">
        <v>1</v>
      </c>
      <c r="H2988" s="238">
        <v>1</v>
      </c>
      <c r="I2988" t="s">
        <v>139</v>
      </c>
      <c r="J2988" t="s">
        <v>607</v>
      </c>
      <c r="K2988">
        <v>0</v>
      </c>
      <c r="L2988">
        <v>0</v>
      </c>
      <c r="M2988" t="s">
        <v>2503</v>
      </c>
      <c r="N2988" t="s">
        <v>1991</v>
      </c>
    </row>
    <row r="2989" spans="1:14" hidden="1" x14ac:dyDescent="0.25">
      <c r="A2989" t="s">
        <v>607</v>
      </c>
      <c r="B2989" s="238">
        <v>1133072</v>
      </c>
      <c r="C2989" s="233">
        <v>1133072</v>
      </c>
      <c r="D2989">
        <v>113307</v>
      </c>
      <c r="E2989">
        <v>2.75</v>
      </c>
      <c r="G2989">
        <v>1</v>
      </c>
      <c r="H2989" s="238">
        <v>2</v>
      </c>
      <c r="I2989" t="s">
        <v>139</v>
      </c>
      <c r="J2989" t="s">
        <v>607</v>
      </c>
      <c r="K2989">
        <v>0</v>
      </c>
      <c r="L2989">
        <v>0</v>
      </c>
      <c r="M2989" t="s">
        <v>2503</v>
      </c>
      <c r="N2989" t="s">
        <v>1991</v>
      </c>
    </row>
    <row r="2990" spans="1:14" hidden="1" x14ac:dyDescent="0.25">
      <c r="A2990" t="s">
        <v>607</v>
      </c>
      <c r="B2990" s="238">
        <v>1133073</v>
      </c>
      <c r="C2990" s="233">
        <v>1133073</v>
      </c>
      <c r="D2990">
        <v>113307</v>
      </c>
      <c r="E2990">
        <v>3.45</v>
      </c>
      <c r="G2990">
        <v>1</v>
      </c>
      <c r="H2990" s="238">
        <v>3</v>
      </c>
      <c r="I2990" t="s">
        <v>139</v>
      </c>
      <c r="J2990" t="s">
        <v>607</v>
      </c>
      <c r="K2990">
        <v>0</v>
      </c>
      <c r="L2990">
        <v>0</v>
      </c>
      <c r="M2990" t="s">
        <v>2503</v>
      </c>
      <c r="N2990" t="s">
        <v>1991</v>
      </c>
    </row>
    <row r="2991" spans="1:14" hidden="1" x14ac:dyDescent="0.25">
      <c r="A2991" t="s">
        <v>607</v>
      </c>
      <c r="B2991" s="238">
        <v>1133074</v>
      </c>
      <c r="C2991" s="233">
        <v>1133074</v>
      </c>
      <c r="D2991">
        <v>113307</v>
      </c>
      <c r="E2991">
        <v>2.9</v>
      </c>
      <c r="G2991">
        <v>1</v>
      </c>
      <c r="H2991" s="238">
        <v>4</v>
      </c>
      <c r="I2991" t="s">
        <v>139</v>
      </c>
      <c r="J2991" t="s">
        <v>607</v>
      </c>
      <c r="K2991">
        <v>0</v>
      </c>
      <c r="L2991">
        <v>0</v>
      </c>
      <c r="M2991" t="s">
        <v>2503</v>
      </c>
      <c r="N2991" t="s">
        <v>1991</v>
      </c>
    </row>
    <row r="2992" spans="1:14" hidden="1" x14ac:dyDescent="0.25">
      <c r="A2992" t="s">
        <v>607</v>
      </c>
      <c r="B2992" s="238">
        <v>1133075</v>
      </c>
      <c r="C2992" s="233">
        <v>1133075</v>
      </c>
      <c r="D2992">
        <v>113307</v>
      </c>
      <c r="E2992">
        <v>3.65</v>
      </c>
      <c r="G2992">
        <v>1</v>
      </c>
      <c r="H2992" s="238">
        <v>5</v>
      </c>
      <c r="I2992" t="s">
        <v>139</v>
      </c>
      <c r="J2992" t="s">
        <v>607</v>
      </c>
      <c r="K2992">
        <v>0</v>
      </c>
      <c r="L2992">
        <v>0</v>
      </c>
      <c r="M2992" t="s">
        <v>2503</v>
      </c>
      <c r="N2992" t="s">
        <v>1991</v>
      </c>
    </row>
    <row r="2993" spans="1:14" hidden="1" x14ac:dyDescent="0.25">
      <c r="A2993" t="s">
        <v>615</v>
      </c>
      <c r="B2993" s="238">
        <v>1141271</v>
      </c>
      <c r="C2993" s="238" t="s">
        <v>3476</v>
      </c>
      <c r="D2993">
        <v>114127</v>
      </c>
      <c r="E2993">
        <v>16.399999999999999</v>
      </c>
      <c r="G2993">
        <v>1</v>
      </c>
      <c r="H2993" s="238">
        <v>1</v>
      </c>
      <c r="I2993" t="s">
        <v>141</v>
      </c>
      <c r="J2993" t="s">
        <v>615</v>
      </c>
      <c r="K2993">
        <v>0</v>
      </c>
      <c r="L2993">
        <v>0</v>
      </c>
      <c r="M2993" t="s">
        <v>2503</v>
      </c>
      <c r="N2993" t="s">
        <v>2504</v>
      </c>
    </row>
    <row r="2994" spans="1:14" hidden="1" x14ac:dyDescent="0.25">
      <c r="A2994" t="s">
        <v>615</v>
      </c>
      <c r="B2994" s="238">
        <v>1141272</v>
      </c>
      <c r="C2994" s="238" t="s">
        <v>3477</v>
      </c>
      <c r="D2994">
        <v>114127</v>
      </c>
      <c r="E2994">
        <v>24</v>
      </c>
      <c r="G2994">
        <v>1</v>
      </c>
      <c r="H2994" s="238">
        <v>2</v>
      </c>
      <c r="I2994" t="s">
        <v>141</v>
      </c>
      <c r="J2994" t="s">
        <v>615</v>
      </c>
      <c r="K2994">
        <v>0</v>
      </c>
      <c r="L2994">
        <v>0</v>
      </c>
      <c r="M2994" t="s">
        <v>2503</v>
      </c>
      <c r="N2994" t="s">
        <v>2504</v>
      </c>
    </row>
    <row r="2995" spans="1:14" hidden="1" x14ac:dyDescent="0.25">
      <c r="A2995" t="s">
        <v>615</v>
      </c>
      <c r="B2995" s="238">
        <v>1141273</v>
      </c>
      <c r="C2995" s="238" t="s">
        <v>3478</v>
      </c>
      <c r="D2995">
        <v>114127</v>
      </c>
      <c r="E2995">
        <v>30.5</v>
      </c>
      <c r="G2995">
        <v>1</v>
      </c>
      <c r="H2995" s="238">
        <v>3</v>
      </c>
      <c r="I2995" t="s">
        <v>141</v>
      </c>
      <c r="J2995" t="s">
        <v>615</v>
      </c>
      <c r="K2995">
        <v>0</v>
      </c>
      <c r="L2995">
        <v>0</v>
      </c>
      <c r="M2995" t="s">
        <v>2503</v>
      </c>
      <c r="N2995" t="s">
        <v>2504</v>
      </c>
    </row>
    <row r="2996" spans="1:14" hidden="1" x14ac:dyDescent="0.25">
      <c r="A2996" t="s">
        <v>615</v>
      </c>
      <c r="B2996" s="238">
        <v>1141274</v>
      </c>
      <c r="C2996" s="238" t="s">
        <v>3479</v>
      </c>
      <c r="D2996">
        <v>114127</v>
      </c>
      <c r="E2996">
        <v>21.8</v>
      </c>
      <c r="G2996">
        <v>1</v>
      </c>
      <c r="H2996" s="238">
        <v>4</v>
      </c>
      <c r="I2996" t="s">
        <v>141</v>
      </c>
      <c r="J2996" t="s">
        <v>615</v>
      </c>
      <c r="K2996">
        <v>0</v>
      </c>
      <c r="L2996">
        <v>0</v>
      </c>
      <c r="M2996" t="s">
        <v>2503</v>
      </c>
      <c r="N2996" t="s">
        <v>2504</v>
      </c>
    </row>
    <row r="2997" spans="1:14" hidden="1" x14ac:dyDescent="0.25">
      <c r="A2997" t="s">
        <v>615</v>
      </c>
      <c r="B2997" s="238">
        <v>1141275</v>
      </c>
      <c r="C2997" s="238" t="s">
        <v>3480</v>
      </c>
      <c r="D2997">
        <v>114127</v>
      </c>
      <c r="E2997">
        <v>27.2</v>
      </c>
      <c r="G2997">
        <v>1</v>
      </c>
      <c r="H2997" s="238">
        <v>5</v>
      </c>
      <c r="I2997" t="s">
        <v>141</v>
      </c>
      <c r="J2997" t="s">
        <v>615</v>
      </c>
      <c r="K2997">
        <v>0</v>
      </c>
      <c r="L2997">
        <v>0</v>
      </c>
      <c r="M2997" t="s">
        <v>2503</v>
      </c>
      <c r="N2997" t="s">
        <v>2504</v>
      </c>
    </row>
    <row r="2998" spans="1:14" hidden="1" x14ac:dyDescent="0.25">
      <c r="A2998" t="s">
        <v>615</v>
      </c>
      <c r="B2998" s="238">
        <v>42081141271</v>
      </c>
      <c r="C2998" s="233"/>
      <c r="D2998">
        <v>114127</v>
      </c>
      <c r="E2998">
        <v>8.4</v>
      </c>
      <c r="G2998">
        <v>0</v>
      </c>
      <c r="H2998" s="238">
        <v>1</v>
      </c>
      <c r="I2998" t="s">
        <v>141</v>
      </c>
      <c r="J2998" t="s">
        <v>615</v>
      </c>
      <c r="K2998">
        <v>4208</v>
      </c>
      <c r="L2998">
        <v>0</v>
      </c>
      <c r="M2998" t="s">
        <v>2503</v>
      </c>
      <c r="N2998" t="s">
        <v>2504</v>
      </c>
    </row>
    <row r="2999" spans="1:14" hidden="1" x14ac:dyDescent="0.25">
      <c r="A2999" t="s">
        <v>615</v>
      </c>
      <c r="B2999" s="238">
        <v>42081141272</v>
      </c>
      <c r="C2999" s="233"/>
      <c r="D2999">
        <v>114127</v>
      </c>
      <c r="E2999">
        <v>8.4</v>
      </c>
      <c r="G2999">
        <v>0</v>
      </c>
      <c r="H2999" s="238">
        <v>2</v>
      </c>
      <c r="I2999" t="s">
        <v>141</v>
      </c>
      <c r="J2999" t="s">
        <v>615</v>
      </c>
      <c r="K2999">
        <v>4208</v>
      </c>
      <c r="L2999">
        <v>0</v>
      </c>
      <c r="M2999" t="s">
        <v>2503</v>
      </c>
      <c r="N2999" t="s">
        <v>2504</v>
      </c>
    </row>
    <row r="3000" spans="1:14" hidden="1" x14ac:dyDescent="0.25">
      <c r="A3000" t="s">
        <v>615</v>
      </c>
      <c r="B3000" s="238">
        <v>42081141273</v>
      </c>
      <c r="C3000" s="233"/>
      <c r="D3000">
        <v>114127</v>
      </c>
      <c r="E3000">
        <v>8.4</v>
      </c>
      <c r="G3000">
        <v>0</v>
      </c>
      <c r="H3000" s="238">
        <v>3</v>
      </c>
      <c r="I3000" t="s">
        <v>141</v>
      </c>
      <c r="J3000" t="s">
        <v>615</v>
      </c>
      <c r="K3000">
        <v>4208</v>
      </c>
      <c r="L3000">
        <v>0</v>
      </c>
      <c r="M3000" t="s">
        <v>2503</v>
      </c>
      <c r="N3000" t="s">
        <v>2504</v>
      </c>
    </row>
    <row r="3001" spans="1:14" hidden="1" x14ac:dyDescent="0.25">
      <c r="A3001" t="s">
        <v>615</v>
      </c>
      <c r="B3001" s="238">
        <v>42081141274</v>
      </c>
      <c r="C3001" s="233"/>
      <c r="D3001">
        <v>114127</v>
      </c>
      <c r="E3001">
        <v>8.4</v>
      </c>
      <c r="G3001">
        <v>0</v>
      </c>
      <c r="H3001" s="238">
        <v>4</v>
      </c>
      <c r="I3001" t="s">
        <v>141</v>
      </c>
      <c r="J3001" t="s">
        <v>615</v>
      </c>
      <c r="K3001">
        <v>4208</v>
      </c>
      <c r="L3001">
        <v>0</v>
      </c>
      <c r="M3001" t="s">
        <v>2503</v>
      </c>
      <c r="N3001" t="s">
        <v>2504</v>
      </c>
    </row>
    <row r="3002" spans="1:14" hidden="1" x14ac:dyDescent="0.25">
      <c r="A3002" t="s">
        <v>615</v>
      </c>
      <c r="B3002" s="238">
        <v>42081141275</v>
      </c>
      <c r="C3002" s="233"/>
      <c r="D3002">
        <v>114127</v>
      </c>
      <c r="E3002">
        <v>8.4</v>
      </c>
      <c r="G3002">
        <v>0</v>
      </c>
      <c r="H3002" s="238">
        <v>5</v>
      </c>
      <c r="I3002" t="s">
        <v>141</v>
      </c>
      <c r="J3002" t="s">
        <v>615</v>
      </c>
      <c r="K3002">
        <v>4208</v>
      </c>
      <c r="L3002">
        <v>0</v>
      </c>
      <c r="M3002" t="s">
        <v>2503</v>
      </c>
      <c r="N3002" t="s">
        <v>2504</v>
      </c>
    </row>
    <row r="3003" spans="1:14" hidden="1" x14ac:dyDescent="0.25">
      <c r="A3003" t="s">
        <v>615</v>
      </c>
      <c r="B3003" s="238">
        <v>1141281</v>
      </c>
      <c r="C3003" s="233">
        <v>1141281</v>
      </c>
      <c r="D3003">
        <v>114128</v>
      </c>
      <c r="E3003">
        <v>20.7</v>
      </c>
      <c r="G3003">
        <v>1</v>
      </c>
      <c r="H3003" s="238">
        <v>1</v>
      </c>
      <c r="I3003" t="s">
        <v>143</v>
      </c>
      <c r="J3003" t="s">
        <v>615</v>
      </c>
      <c r="K3003">
        <v>0</v>
      </c>
      <c r="L3003">
        <v>0</v>
      </c>
      <c r="M3003" t="s">
        <v>2503</v>
      </c>
      <c r="N3003" t="s">
        <v>2504</v>
      </c>
    </row>
    <row r="3004" spans="1:14" hidden="1" x14ac:dyDescent="0.25">
      <c r="A3004" t="s">
        <v>615</v>
      </c>
      <c r="B3004" s="238">
        <v>1141282</v>
      </c>
      <c r="C3004" s="233">
        <v>1141282</v>
      </c>
      <c r="D3004">
        <v>114128</v>
      </c>
      <c r="E3004">
        <v>26.1</v>
      </c>
      <c r="G3004">
        <v>1</v>
      </c>
      <c r="H3004" s="238">
        <v>2</v>
      </c>
      <c r="I3004" t="s">
        <v>143</v>
      </c>
      <c r="J3004" t="s">
        <v>615</v>
      </c>
      <c r="K3004">
        <v>0</v>
      </c>
      <c r="L3004">
        <v>0</v>
      </c>
      <c r="M3004" t="s">
        <v>2503</v>
      </c>
      <c r="N3004" t="s">
        <v>2504</v>
      </c>
    </row>
    <row r="3005" spans="1:14" hidden="1" x14ac:dyDescent="0.25">
      <c r="A3005" t="s">
        <v>615</v>
      </c>
      <c r="B3005" s="238">
        <v>1141283</v>
      </c>
      <c r="C3005" s="233">
        <v>1141283</v>
      </c>
      <c r="D3005">
        <v>114128</v>
      </c>
      <c r="E3005">
        <v>32.700000000000003</v>
      </c>
      <c r="G3005">
        <v>1</v>
      </c>
      <c r="H3005" s="238">
        <v>3</v>
      </c>
      <c r="I3005" t="s">
        <v>143</v>
      </c>
      <c r="J3005" t="s">
        <v>615</v>
      </c>
      <c r="K3005">
        <v>0</v>
      </c>
      <c r="L3005">
        <v>0</v>
      </c>
      <c r="M3005" t="s">
        <v>2503</v>
      </c>
      <c r="N3005" t="s">
        <v>2504</v>
      </c>
    </row>
    <row r="3006" spans="1:14" hidden="1" x14ac:dyDescent="0.25">
      <c r="A3006" t="s">
        <v>615</v>
      </c>
      <c r="B3006" s="238">
        <v>1141284</v>
      </c>
      <c r="C3006" s="233">
        <v>1141284</v>
      </c>
      <c r="D3006">
        <v>114128</v>
      </c>
      <c r="E3006">
        <v>28.3</v>
      </c>
      <c r="G3006">
        <v>1</v>
      </c>
      <c r="H3006" s="238">
        <v>4</v>
      </c>
      <c r="I3006" t="s">
        <v>143</v>
      </c>
      <c r="J3006" t="s">
        <v>615</v>
      </c>
      <c r="K3006">
        <v>0</v>
      </c>
      <c r="L3006">
        <v>0</v>
      </c>
      <c r="M3006" t="s">
        <v>2503</v>
      </c>
      <c r="N3006" t="s">
        <v>2504</v>
      </c>
    </row>
    <row r="3007" spans="1:14" hidden="1" x14ac:dyDescent="0.25">
      <c r="A3007" t="s">
        <v>615</v>
      </c>
      <c r="B3007" s="238">
        <v>1141285</v>
      </c>
      <c r="C3007" s="233">
        <v>1141285</v>
      </c>
      <c r="D3007">
        <v>114128</v>
      </c>
      <c r="E3007">
        <v>34.799999999999997</v>
      </c>
      <c r="G3007">
        <v>1</v>
      </c>
      <c r="H3007" s="238">
        <v>5</v>
      </c>
      <c r="I3007" t="s">
        <v>143</v>
      </c>
      <c r="J3007" t="s">
        <v>615</v>
      </c>
      <c r="K3007">
        <v>0</v>
      </c>
      <c r="L3007">
        <v>0</v>
      </c>
      <c r="M3007" t="s">
        <v>2503</v>
      </c>
      <c r="N3007" t="s">
        <v>2504</v>
      </c>
    </row>
    <row r="3008" spans="1:14" hidden="1" x14ac:dyDescent="0.25">
      <c r="A3008" t="s">
        <v>865</v>
      </c>
      <c r="B3008" s="238">
        <v>1111611</v>
      </c>
      <c r="C3008" s="233">
        <v>1111611</v>
      </c>
      <c r="D3008">
        <v>111161</v>
      </c>
      <c r="F3008" t="s">
        <v>397</v>
      </c>
      <c r="G3008">
        <v>0</v>
      </c>
      <c r="H3008" s="238">
        <v>1</v>
      </c>
      <c r="I3008" t="s">
        <v>1020</v>
      </c>
      <c r="J3008" t="s">
        <v>865</v>
      </c>
      <c r="K3008">
        <v>0</v>
      </c>
      <c r="L3008">
        <v>0</v>
      </c>
      <c r="M3008" t="s">
        <v>2530</v>
      </c>
      <c r="N3008" t="s">
        <v>2581</v>
      </c>
    </row>
    <row r="3009" spans="1:14" hidden="1" x14ac:dyDescent="0.25">
      <c r="A3009" t="s">
        <v>865</v>
      </c>
      <c r="B3009" s="238">
        <v>1111612</v>
      </c>
      <c r="C3009" s="233">
        <v>1111612</v>
      </c>
      <c r="D3009">
        <v>111161</v>
      </c>
      <c r="F3009" t="s">
        <v>397</v>
      </c>
      <c r="G3009">
        <v>0</v>
      </c>
      <c r="H3009" s="238">
        <v>2</v>
      </c>
      <c r="I3009" t="s">
        <v>1020</v>
      </c>
      <c r="J3009" t="s">
        <v>865</v>
      </c>
      <c r="K3009">
        <v>0</v>
      </c>
      <c r="L3009">
        <v>0</v>
      </c>
      <c r="M3009" t="s">
        <v>2530</v>
      </c>
      <c r="N3009" t="s">
        <v>2581</v>
      </c>
    </row>
    <row r="3010" spans="1:14" hidden="1" x14ac:dyDescent="0.25">
      <c r="A3010" t="s">
        <v>865</v>
      </c>
      <c r="B3010" s="238">
        <v>1111613</v>
      </c>
      <c r="C3010" s="233">
        <v>1111613</v>
      </c>
      <c r="D3010">
        <v>111161</v>
      </c>
      <c r="F3010" t="s">
        <v>397</v>
      </c>
      <c r="G3010">
        <v>0</v>
      </c>
      <c r="H3010" s="238">
        <v>3</v>
      </c>
      <c r="I3010" t="s">
        <v>1020</v>
      </c>
      <c r="J3010" t="s">
        <v>865</v>
      </c>
      <c r="K3010">
        <v>0</v>
      </c>
      <c r="L3010">
        <v>0</v>
      </c>
      <c r="M3010" t="s">
        <v>2530</v>
      </c>
      <c r="N3010" t="s">
        <v>2581</v>
      </c>
    </row>
    <row r="3011" spans="1:14" hidden="1" x14ac:dyDescent="0.25">
      <c r="A3011" t="s">
        <v>865</v>
      </c>
      <c r="B3011" s="238">
        <v>1111614</v>
      </c>
      <c r="C3011" s="233">
        <v>1111614</v>
      </c>
      <c r="D3011">
        <v>111161</v>
      </c>
      <c r="F3011" t="s">
        <v>397</v>
      </c>
      <c r="G3011">
        <v>0</v>
      </c>
      <c r="H3011" s="238">
        <v>4</v>
      </c>
      <c r="I3011" t="s">
        <v>1020</v>
      </c>
      <c r="J3011" t="s">
        <v>865</v>
      </c>
      <c r="K3011">
        <v>0</v>
      </c>
      <c r="L3011">
        <v>0</v>
      </c>
      <c r="M3011" t="s">
        <v>2530</v>
      </c>
      <c r="N3011" t="s">
        <v>2581</v>
      </c>
    </row>
    <row r="3012" spans="1:14" hidden="1" x14ac:dyDescent="0.25">
      <c r="A3012" t="s">
        <v>865</v>
      </c>
      <c r="B3012" s="238">
        <v>1111615</v>
      </c>
      <c r="C3012" s="233">
        <v>1111615</v>
      </c>
      <c r="D3012">
        <v>111161</v>
      </c>
      <c r="F3012" t="s">
        <v>397</v>
      </c>
      <c r="G3012">
        <v>0</v>
      </c>
      <c r="H3012" s="238">
        <v>5</v>
      </c>
      <c r="I3012" t="s">
        <v>1020</v>
      </c>
      <c r="J3012" t="s">
        <v>865</v>
      </c>
      <c r="K3012">
        <v>0</v>
      </c>
      <c r="L3012">
        <v>0</v>
      </c>
      <c r="M3012" t="s">
        <v>2530</v>
      </c>
      <c r="N3012" t="s">
        <v>2581</v>
      </c>
    </row>
    <row r="3013" spans="1:14" hidden="1" x14ac:dyDescent="0.25">
      <c r="A3013" t="s">
        <v>404</v>
      </c>
      <c r="B3013" s="238">
        <v>1114671</v>
      </c>
      <c r="C3013" s="233">
        <v>1114671</v>
      </c>
      <c r="D3013">
        <v>111467</v>
      </c>
      <c r="E3013">
        <v>1536</v>
      </c>
      <c r="G3013">
        <v>1</v>
      </c>
      <c r="H3013" s="238">
        <v>1</v>
      </c>
      <c r="I3013" t="s">
        <v>2679</v>
      </c>
      <c r="J3013" t="s">
        <v>404</v>
      </c>
      <c r="K3013">
        <v>0</v>
      </c>
      <c r="L3013">
        <v>0</v>
      </c>
      <c r="M3013" t="s">
        <v>2565</v>
      </c>
      <c r="N3013" t="s">
        <v>2615</v>
      </c>
    </row>
    <row r="3014" spans="1:14" hidden="1" x14ac:dyDescent="0.25">
      <c r="A3014" t="s">
        <v>404</v>
      </c>
      <c r="B3014" s="238">
        <v>1114672</v>
      </c>
      <c r="C3014" s="233">
        <v>1114672</v>
      </c>
      <c r="D3014">
        <v>111467</v>
      </c>
      <c r="E3014">
        <v>1846</v>
      </c>
      <c r="G3014">
        <v>1</v>
      </c>
      <c r="H3014" s="238">
        <v>2</v>
      </c>
      <c r="I3014" t="s">
        <v>2679</v>
      </c>
      <c r="J3014" t="s">
        <v>404</v>
      </c>
      <c r="K3014">
        <v>0</v>
      </c>
      <c r="L3014">
        <v>0</v>
      </c>
      <c r="M3014" t="s">
        <v>2565</v>
      </c>
      <c r="N3014" t="s">
        <v>2615</v>
      </c>
    </row>
    <row r="3015" spans="1:14" hidden="1" x14ac:dyDescent="0.25">
      <c r="A3015" t="s">
        <v>404</v>
      </c>
      <c r="B3015" s="238">
        <v>1114673</v>
      </c>
      <c r="C3015" s="233">
        <v>1114673</v>
      </c>
      <c r="D3015">
        <v>111467</v>
      </c>
      <c r="E3015">
        <v>2215</v>
      </c>
      <c r="G3015">
        <v>1</v>
      </c>
      <c r="H3015" s="238">
        <v>3</v>
      </c>
      <c r="I3015" t="s">
        <v>2679</v>
      </c>
      <c r="J3015" t="s">
        <v>404</v>
      </c>
      <c r="K3015">
        <v>0</v>
      </c>
      <c r="L3015">
        <v>0</v>
      </c>
      <c r="M3015" t="s">
        <v>2565</v>
      </c>
      <c r="N3015" t="s">
        <v>2615</v>
      </c>
    </row>
    <row r="3016" spans="1:14" hidden="1" x14ac:dyDescent="0.25">
      <c r="A3016" t="s">
        <v>404</v>
      </c>
      <c r="B3016" s="238">
        <v>1114674</v>
      </c>
      <c r="C3016" s="233">
        <v>1114674</v>
      </c>
      <c r="D3016">
        <v>111467</v>
      </c>
      <c r="E3016">
        <v>1941</v>
      </c>
      <c r="G3016">
        <v>1</v>
      </c>
      <c r="H3016" s="238">
        <v>4</v>
      </c>
      <c r="I3016" t="s">
        <v>2679</v>
      </c>
      <c r="J3016" t="s">
        <v>404</v>
      </c>
      <c r="K3016">
        <v>0</v>
      </c>
      <c r="L3016">
        <v>0</v>
      </c>
      <c r="M3016" t="s">
        <v>2565</v>
      </c>
      <c r="N3016" t="s">
        <v>2615</v>
      </c>
    </row>
    <row r="3017" spans="1:14" hidden="1" x14ac:dyDescent="0.25">
      <c r="A3017" t="s">
        <v>404</v>
      </c>
      <c r="B3017" s="238">
        <v>1114675</v>
      </c>
      <c r="C3017" s="233">
        <v>1114675</v>
      </c>
      <c r="D3017">
        <v>111467</v>
      </c>
      <c r="E3017">
        <v>2322</v>
      </c>
      <c r="G3017">
        <v>1</v>
      </c>
      <c r="H3017" s="238">
        <v>5</v>
      </c>
      <c r="I3017" t="s">
        <v>2679</v>
      </c>
      <c r="J3017" t="s">
        <v>404</v>
      </c>
      <c r="K3017">
        <v>0</v>
      </c>
      <c r="L3017">
        <v>0</v>
      </c>
      <c r="M3017" t="s">
        <v>2565</v>
      </c>
      <c r="N3017" t="s">
        <v>2615</v>
      </c>
    </row>
    <row r="3018" spans="1:14" hidden="1" x14ac:dyDescent="0.25">
      <c r="A3018" t="s">
        <v>404</v>
      </c>
      <c r="B3018" s="238">
        <v>1114471</v>
      </c>
      <c r="C3018" s="233">
        <v>1114471</v>
      </c>
      <c r="D3018">
        <v>111447</v>
      </c>
      <c r="E3018">
        <v>936</v>
      </c>
      <c r="G3018">
        <v>1</v>
      </c>
      <c r="H3018" s="238">
        <v>1</v>
      </c>
      <c r="I3018" t="s">
        <v>1456</v>
      </c>
      <c r="J3018" t="s">
        <v>404</v>
      </c>
      <c r="K3018">
        <v>0</v>
      </c>
      <c r="L3018">
        <v>0</v>
      </c>
      <c r="M3018" t="s">
        <v>2512</v>
      </c>
    </row>
    <row r="3019" spans="1:14" hidden="1" x14ac:dyDescent="0.25">
      <c r="A3019" t="s">
        <v>404</v>
      </c>
      <c r="B3019" s="238">
        <v>1114472</v>
      </c>
      <c r="C3019" s="233">
        <v>1114472</v>
      </c>
      <c r="D3019">
        <v>111447</v>
      </c>
      <c r="E3019">
        <v>1118</v>
      </c>
      <c r="G3019">
        <v>1</v>
      </c>
      <c r="H3019" s="238">
        <v>2</v>
      </c>
      <c r="I3019" t="s">
        <v>1456</v>
      </c>
      <c r="J3019" t="s">
        <v>404</v>
      </c>
      <c r="K3019">
        <v>0</v>
      </c>
      <c r="L3019">
        <v>0</v>
      </c>
      <c r="M3019" t="s">
        <v>2512</v>
      </c>
    </row>
    <row r="3020" spans="1:14" hidden="1" x14ac:dyDescent="0.25">
      <c r="A3020" t="s">
        <v>404</v>
      </c>
      <c r="B3020" s="238">
        <v>1114473</v>
      </c>
      <c r="C3020" s="233">
        <v>1114473</v>
      </c>
      <c r="D3020">
        <v>111447</v>
      </c>
      <c r="E3020">
        <v>1353</v>
      </c>
      <c r="G3020">
        <v>1</v>
      </c>
      <c r="H3020" s="238">
        <v>3</v>
      </c>
      <c r="I3020" t="s">
        <v>1456</v>
      </c>
      <c r="J3020" t="s">
        <v>404</v>
      </c>
      <c r="K3020">
        <v>0</v>
      </c>
      <c r="L3020">
        <v>0</v>
      </c>
      <c r="M3020" t="s">
        <v>2512</v>
      </c>
    </row>
    <row r="3021" spans="1:14" hidden="1" x14ac:dyDescent="0.25">
      <c r="A3021" t="s">
        <v>404</v>
      </c>
      <c r="B3021" s="238">
        <v>1114474</v>
      </c>
      <c r="C3021" s="233">
        <v>1114474</v>
      </c>
      <c r="D3021">
        <v>111447</v>
      </c>
      <c r="E3021">
        <v>1177</v>
      </c>
      <c r="G3021">
        <v>1</v>
      </c>
      <c r="H3021" s="238">
        <v>4</v>
      </c>
      <c r="I3021" t="s">
        <v>1456</v>
      </c>
      <c r="J3021" t="s">
        <v>404</v>
      </c>
      <c r="K3021">
        <v>0</v>
      </c>
      <c r="L3021">
        <v>0</v>
      </c>
      <c r="M3021" t="s">
        <v>2512</v>
      </c>
    </row>
    <row r="3022" spans="1:14" hidden="1" x14ac:dyDescent="0.25">
      <c r="A3022" t="s">
        <v>404</v>
      </c>
      <c r="B3022" s="238">
        <v>1114475</v>
      </c>
      <c r="C3022" s="233">
        <v>1114475</v>
      </c>
      <c r="D3022">
        <v>111447</v>
      </c>
      <c r="E3022">
        <v>1424</v>
      </c>
      <c r="G3022">
        <v>1</v>
      </c>
      <c r="H3022" s="238">
        <v>5</v>
      </c>
      <c r="I3022" t="s">
        <v>1456</v>
      </c>
      <c r="J3022" t="s">
        <v>404</v>
      </c>
      <c r="K3022">
        <v>0</v>
      </c>
      <c r="L3022">
        <v>0</v>
      </c>
      <c r="M3022" t="s">
        <v>2512</v>
      </c>
    </row>
    <row r="3023" spans="1:14" hidden="1" x14ac:dyDescent="0.25">
      <c r="A3023" t="s">
        <v>615</v>
      </c>
      <c r="B3023" s="238">
        <v>1134021</v>
      </c>
      <c r="C3023" s="233">
        <v>1134021</v>
      </c>
      <c r="D3023">
        <v>113402</v>
      </c>
      <c r="F3023" t="s">
        <v>397</v>
      </c>
      <c r="G3023">
        <v>0</v>
      </c>
      <c r="H3023" s="238">
        <v>1</v>
      </c>
      <c r="I3023" t="s">
        <v>774</v>
      </c>
      <c r="J3023" t="s">
        <v>615</v>
      </c>
      <c r="K3023">
        <v>0</v>
      </c>
      <c r="L3023">
        <v>0</v>
      </c>
      <c r="M3023" t="s">
        <v>2552</v>
      </c>
      <c r="N3023" t="s">
        <v>2680</v>
      </c>
    </row>
    <row r="3024" spans="1:14" hidden="1" x14ac:dyDescent="0.25">
      <c r="A3024" t="s">
        <v>615</v>
      </c>
      <c r="B3024" s="238">
        <v>1134022</v>
      </c>
      <c r="C3024" s="233">
        <v>1134022</v>
      </c>
      <c r="D3024">
        <v>113402</v>
      </c>
      <c r="F3024" t="s">
        <v>397</v>
      </c>
      <c r="G3024">
        <v>0</v>
      </c>
      <c r="H3024" s="238">
        <v>2</v>
      </c>
      <c r="I3024" t="s">
        <v>774</v>
      </c>
      <c r="J3024" t="s">
        <v>615</v>
      </c>
      <c r="K3024">
        <v>0</v>
      </c>
      <c r="L3024">
        <v>0</v>
      </c>
      <c r="M3024" t="s">
        <v>2552</v>
      </c>
      <c r="N3024" t="s">
        <v>2680</v>
      </c>
    </row>
    <row r="3025" spans="1:14" hidden="1" x14ac:dyDescent="0.25">
      <c r="A3025" t="s">
        <v>615</v>
      </c>
      <c r="B3025" s="238">
        <v>1134023</v>
      </c>
      <c r="C3025" s="233">
        <v>1134023</v>
      </c>
      <c r="D3025">
        <v>113402</v>
      </c>
      <c r="F3025" t="s">
        <v>397</v>
      </c>
      <c r="G3025">
        <v>0</v>
      </c>
      <c r="H3025" s="238">
        <v>3</v>
      </c>
      <c r="I3025" t="s">
        <v>774</v>
      </c>
      <c r="J3025" t="s">
        <v>615</v>
      </c>
      <c r="K3025">
        <v>0</v>
      </c>
      <c r="L3025">
        <v>0</v>
      </c>
      <c r="M3025" t="s">
        <v>2552</v>
      </c>
      <c r="N3025" t="s">
        <v>2680</v>
      </c>
    </row>
    <row r="3026" spans="1:14" hidden="1" x14ac:dyDescent="0.25">
      <c r="A3026" t="s">
        <v>615</v>
      </c>
      <c r="B3026" s="238">
        <v>1134024</v>
      </c>
      <c r="C3026" s="233">
        <v>1134024</v>
      </c>
      <c r="D3026">
        <v>113402</v>
      </c>
      <c r="F3026" t="s">
        <v>397</v>
      </c>
      <c r="G3026">
        <v>0</v>
      </c>
      <c r="H3026" s="238">
        <v>4</v>
      </c>
      <c r="I3026" t="s">
        <v>774</v>
      </c>
      <c r="J3026" t="s">
        <v>615</v>
      </c>
      <c r="K3026">
        <v>0</v>
      </c>
      <c r="L3026">
        <v>0</v>
      </c>
      <c r="M3026" t="s">
        <v>2552</v>
      </c>
      <c r="N3026" t="s">
        <v>2680</v>
      </c>
    </row>
    <row r="3027" spans="1:14" hidden="1" x14ac:dyDescent="0.25">
      <c r="A3027" t="s">
        <v>615</v>
      </c>
      <c r="B3027" s="238">
        <v>1134025</v>
      </c>
      <c r="C3027" s="233">
        <v>1134025</v>
      </c>
      <c r="D3027">
        <v>113402</v>
      </c>
      <c r="F3027" t="s">
        <v>397</v>
      </c>
      <c r="G3027">
        <v>0</v>
      </c>
      <c r="H3027" s="238">
        <v>5</v>
      </c>
      <c r="I3027" t="s">
        <v>774</v>
      </c>
      <c r="J3027" t="s">
        <v>615</v>
      </c>
      <c r="K3027">
        <v>0</v>
      </c>
      <c r="L3027">
        <v>0</v>
      </c>
      <c r="M3027" t="s">
        <v>2552</v>
      </c>
      <c r="N3027" t="s">
        <v>2680</v>
      </c>
    </row>
    <row r="3028" spans="1:14" hidden="1" x14ac:dyDescent="0.25">
      <c r="A3028" t="s">
        <v>1409</v>
      </c>
      <c r="B3028" s="238">
        <v>1114001</v>
      </c>
      <c r="C3028" s="238" t="s">
        <v>3481</v>
      </c>
      <c r="D3028">
        <v>111400</v>
      </c>
      <c r="E3028">
        <v>960</v>
      </c>
      <c r="G3028">
        <v>0</v>
      </c>
      <c r="H3028" s="238">
        <v>1</v>
      </c>
      <c r="I3028" t="s">
        <v>1410</v>
      </c>
      <c r="J3028" t="s">
        <v>1409</v>
      </c>
      <c r="K3028">
        <v>0</v>
      </c>
      <c r="L3028">
        <v>0</v>
      </c>
      <c r="M3028" t="s">
        <v>1411</v>
      </c>
    </row>
    <row r="3029" spans="1:14" hidden="1" x14ac:dyDescent="0.25">
      <c r="A3029" t="s">
        <v>1409</v>
      </c>
      <c r="B3029" s="238">
        <v>1114002</v>
      </c>
      <c r="C3029" s="238" t="s">
        <v>3482</v>
      </c>
      <c r="D3029">
        <v>111400</v>
      </c>
      <c r="E3029">
        <v>1160</v>
      </c>
      <c r="G3029">
        <v>0</v>
      </c>
      <c r="H3029" s="238">
        <v>2</v>
      </c>
      <c r="I3029" t="s">
        <v>1410</v>
      </c>
      <c r="J3029" t="s">
        <v>1409</v>
      </c>
      <c r="K3029">
        <v>0</v>
      </c>
      <c r="L3029">
        <v>0</v>
      </c>
      <c r="M3029" t="s">
        <v>1411</v>
      </c>
    </row>
    <row r="3030" spans="1:14" hidden="1" x14ac:dyDescent="0.25">
      <c r="A3030" t="s">
        <v>1409</v>
      </c>
      <c r="B3030" s="238">
        <v>1114003</v>
      </c>
      <c r="C3030" s="238" t="s">
        <v>3483</v>
      </c>
      <c r="D3030">
        <v>111400</v>
      </c>
      <c r="E3030">
        <v>1330</v>
      </c>
      <c r="G3030">
        <v>0</v>
      </c>
      <c r="H3030" s="238">
        <v>3</v>
      </c>
      <c r="I3030" t="s">
        <v>1410</v>
      </c>
      <c r="J3030" t="s">
        <v>1409</v>
      </c>
      <c r="K3030">
        <v>0</v>
      </c>
      <c r="L3030">
        <v>0</v>
      </c>
      <c r="M3030" t="s">
        <v>1411</v>
      </c>
    </row>
    <row r="3031" spans="1:14" hidden="1" x14ac:dyDescent="0.25">
      <c r="A3031" t="s">
        <v>1409</v>
      </c>
      <c r="B3031" s="238">
        <v>1114004</v>
      </c>
      <c r="C3031" s="238" t="s">
        <v>3484</v>
      </c>
      <c r="D3031">
        <v>111400</v>
      </c>
      <c r="E3031">
        <v>1220</v>
      </c>
      <c r="G3031">
        <v>0</v>
      </c>
      <c r="H3031" s="238">
        <v>4</v>
      </c>
      <c r="I3031" t="s">
        <v>1410</v>
      </c>
      <c r="J3031" t="s">
        <v>1409</v>
      </c>
      <c r="K3031">
        <v>0</v>
      </c>
      <c r="L3031">
        <v>0</v>
      </c>
      <c r="M3031" t="s">
        <v>1411</v>
      </c>
    </row>
    <row r="3032" spans="1:14" hidden="1" x14ac:dyDescent="0.25">
      <c r="A3032" t="s">
        <v>1409</v>
      </c>
      <c r="B3032" s="238">
        <v>1114005</v>
      </c>
      <c r="C3032" s="238" t="s">
        <v>3485</v>
      </c>
      <c r="D3032">
        <v>111400</v>
      </c>
      <c r="E3032">
        <v>1400</v>
      </c>
      <c r="G3032">
        <v>0</v>
      </c>
      <c r="H3032" s="238">
        <v>5</v>
      </c>
      <c r="I3032" t="s">
        <v>1410</v>
      </c>
      <c r="J3032" t="s">
        <v>1409</v>
      </c>
      <c r="K3032">
        <v>0</v>
      </c>
      <c r="L3032">
        <v>0</v>
      </c>
      <c r="M3032" t="s">
        <v>1411</v>
      </c>
    </row>
    <row r="3033" spans="1:14" hidden="1" x14ac:dyDescent="0.25">
      <c r="A3033" t="s">
        <v>615</v>
      </c>
      <c r="B3033" s="238">
        <v>42081142731</v>
      </c>
      <c r="C3033" s="233"/>
      <c r="D3033">
        <v>114273</v>
      </c>
      <c r="E3033">
        <v>11.2</v>
      </c>
      <c r="G3033">
        <v>0</v>
      </c>
      <c r="H3033" s="238">
        <v>1</v>
      </c>
      <c r="I3033" t="s">
        <v>150</v>
      </c>
      <c r="J3033" t="s">
        <v>615</v>
      </c>
      <c r="K3033">
        <v>4208</v>
      </c>
      <c r="L3033">
        <v>0</v>
      </c>
      <c r="M3033" t="s">
        <v>2552</v>
      </c>
      <c r="N3033" t="s">
        <v>2668</v>
      </c>
    </row>
    <row r="3034" spans="1:14" hidden="1" x14ac:dyDescent="0.25">
      <c r="A3034" t="s">
        <v>615</v>
      </c>
      <c r="B3034" s="238">
        <v>42081142732</v>
      </c>
      <c r="C3034" s="233"/>
      <c r="D3034">
        <v>114273</v>
      </c>
      <c r="E3034">
        <v>11.2</v>
      </c>
      <c r="G3034">
        <v>0</v>
      </c>
      <c r="H3034" s="238">
        <v>2</v>
      </c>
      <c r="I3034" t="s">
        <v>150</v>
      </c>
      <c r="J3034" t="s">
        <v>615</v>
      </c>
      <c r="K3034">
        <v>4208</v>
      </c>
      <c r="L3034">
        <v>0</v>
      </c>
      <c r="M3034" t="s">
        <v>2552</v>
      </c>
      <c r="N3034" t="s">
        <v>2668</v>
      </c>
    </row>
    <row r="3035" spans="1:14" hidden="1" x14ac:dyDescent="0.25">
      <c r="A3035" t="s">
        <v>615</v>
      </c>
      <c r="B3035" s="238">
        <v>42081142733</v>
      </c>
      <c r="C3035" s="233"/>
      <c r="D3035">
        <v>114273</v>
      </c>
      <c r="E3035">
        <v>11.2</v>
      </c>
      <c r="G3035">
        <v>0</v>
      </c>
      <c r="H3035" s="238">
        <v>3</v>
      </c>
      <c r="I3035" t="s">
        <v>150</v>
      </c>
      <c r="J3035" t="s">
        <v>615</v>
      </c>
      <c r="K3035">
        <v>4208</v>
      </c>
      <c r="L3035">
        <v>0</v>
      </c>
      <c r="M3035" t="s">
        <v>2552</v>
      </c>
      <c r="N3035" t="s">
        <v>2668</v>
      </c>
    </row>
    <row r="3036" spans="1:14" hidden="1" x14ac:dyDescent="0.25">
      <c r="A3036" t="s">
        <v>615</v>
      </c>
      <c r="B3036" s="238">
        <v>42081142734</v>
      </c>
      <c r="C3036" s="233"/>
      <c r="D3036">
        <v>114273</v>
      </c>
      <c r="E3036">
        <v>11.2</v>
      </c>
      <c r="G3036">
        <v>0</v>
      </c>
      <c r="H3036" s="238">
        <v>4</v>
      </c>
      <c r="I3036" t="s">
        <v>150</v>
      </c>
      <c r="J3036" t="s">
        <v>615</v>
      </c>
      <c r="K3036">
        <v>4208</v>
      </c>
      <c r="L3036">
        <v>0</v>
      </c>
      <c r="M3036" t="s">
        <v>2552</v>
      </c>
      <c r="N3036" t="s">
        <v>2668</v>
      </c>
    </row>
    <row r="3037" spans="1:14" hidden="1" x14ac:dyDescent="0.25">
      <c r="A3037" t="s">
        <v>615</v>
      </c>
      <c r="B3037" s="238">
        <v>42081142735</v>
      </c>
      <c r="C3037" s="233"/>
      <c r="D3037">
        <v>114273</v>
      </c>
      <c r="E3037">
        <v>11.2</v>
      </c>
      <c r="G3037">
        <v>0</v>
      </c>
      <c r="H3037" s="238">
        <v>5</v>
      </c>
      <c r="I3037" t="s">
        <v>150</v>
      </c>
      <c r="J3037" t="s">
        <v>615</v>
      </c>
      <c r="K3037">
        <v>4208</v>
      </c>
      <c r="L3037">
        <v>0</v>
      </c>
      <c r="M3037" t="s">
        <v>2552</v>
      </c>
      <c r="N3037" t="s">
        <v>2668</v>
      </c>
    </row>
    <row r="3038" spans="1:14" hidden="1" x14ac:dyDescent="0.25">
      <c r="A3038" t="s">
        <v>615</v>
      </c>
      <c r="B3038" s="238">
        <v>1142731</v>
      </c>
      <c r="C3038" s="233">
        <v>1142731</v>
      </c>
      <c r="D3038">
        <v>114273</v>
      </c>
      <c r="E3038">
        <v>27.2</v>
      </c>
      <c r="G3038">
        <v>1</v>
      </c>
      <c r="H3038" s="238">
        <v>1</v>
      </c>
      <c r="I3038" t="s">
        <v>150</v>
      </c>
      <c r="J3038" t="s">
        <v>615</v>
      </c>
      <c r="K3038">
        <v>0</v>
      </c>
      <c r="L3038">
        <v>0</v>
      </c>
      <c r="M3038" t="s">
        <v>2552</v>
      </c>
      <c r="N3038" t="s">
        <v>2668</v>
      </c>
    </row>
    <row r="3039" spans="1:14" hidden="1" x14ac:dyDescent="0.25">
      <c r="A3039" t="s">
        <v>615</v>
      </c>
      <c r="B3039" s="238">
        <v>1142732</v>
      </c>
      <c r="C3039" s="233">
        <v>1142732</v>
      </c>
      <c r="D3039">
        <v>114273</v>
      </c>
      <c r="E3039">
        <v>32.700000000000003</v>
      </c>
      <c r="G3039">
        <v>1</v>
      </c>
      <c r="H3039" s="238">
        <v>2</v>
      </c>
      <c r="I3039" t="s">
        <v>150</v>
      </c>
      <c r="J3039" t="s">
        <v>615</v>
      </c>
      <c r="K3039">
        <v>0</v>
      </c>
      <c r="L3039">
        <v>0</v>
      </c>
      <c r="M3039" t="s">
        <v>2552</v>
      </c>
      <c r="N3039" t="s">
        <v>2668</v>
      </c>
    </row>
    <row r="3040" spans="1:14" hidden="1" x14ac:dyDescent="0.25">
      <c r="A3040" t="s">
        <v>615</v>
      </c>
      <c r="B3040" s="238">
        <v>1142733</v>
      </c>
      <c r="C3040" s="233">
        <v>1142733</v>
      </c>
      <c r="D3040">
        <v>114273</v>
      </c>
      <c r="E3040">
        <v>40.299999999999997</v>
      </c>
      <c r="G3040">
        <v>1</v>
      </c>
      <c r="H3040" s="238">
        <v>3</v>
      </c>
      <c r="I3040" t="s">
        <v>150</v>
      </c>
      <c r="J3040" t="s">
        <v>615</v>
      </c>
      <c r="K3040">
        <v>0</v>
      </c>
      <c r="L3040">
        <v>0</v>
      </c>
      <c r="M3040" t="s">
        <v>2552</v>
      </c>
      <c r="N3040" t="s">
        <v>2668</v>
      </c>
    </row>
    <row r="3041" spans="1:14" hidden="1" x14ac:dyDescent="0.25">
      <c r="A3041" t="s">
        <v>615</v>
      </c>
      <c r="B3041" s="238">
        <v>1142734</v>
      </c>
      <c r="C3041" s="233">
        <v>1142734</v>
      </c>
      <c r="D3041">
        <v>114273</v>
      </c>
      <c r="E3041">
        <v>34.799999999999997</v>
      </c>
      <c r="G3041">
        <v>1</v>
      </c>
      <c r="H3041" s="238">
        <v>4</v>
      </c>
      <c r="I3041" t="s">
        <v>150</v>
      </c>
      <c r="J3041" t="s">
        <v>615</v>
      </c>
      <c r="K3041">
        <v>0</v>
      </c>
      <c r="L3041">
        <v>0</v>
      </c>
      <c r="M3041" t="s">
        <v>2552</v>
      </c>
      <c r="N3041" t="s">
        <v>2668</v>
      </c>
    </row>
    <row r="3042" spans="1:14" hidden="1" x14ac:dyDescent="0.25">
      <c r="A3042" t="s">
        <v>615</v>
      </c>
      <c r="B3042" s="238">
        <v>1142735</v>
      </c>
      <c r="C3042" s="233">
        <v>1142735</v>
      </c>
      <c r="D3042">
        <v>114273</v>
      </c>
      <c r="E3042">
        <v>42.4</v>
      </c>
      <c r="G3042">
        <v>1</v>
      </c>
      <c r="H3042" s="238">
        <v>5</v>
      </c>
      <c r="I3042" t="s">
        <v>150</v>
      </c>
      <c r="J3042" t="s">
        <v>615</v>
      </c>
      <c r="K3042">
        <v>0</v>
      </c>
      <c r="L3042">
        <v>0</v>
      </c>
      <c r="M3042" t="s">
        <v>2552</v>
      </c>
      <c r="N3042" t="s">
        <v>2668</v>
      </c>
    </row>
    <row r="3043" spans="1:14" hidden="1" x14ac:dyDescent="0.25">
      <c r="A3043" t="s">
        <v>607</v>
      </c>
      <c r="B3043" s="238">
        <v>1132961</v>
      </c>
      <c r="C3043" s="233">
        <v>1132961</v>
      </c>
      <c r="D3043">
        <v>113296</v>
      </c>
      <c r="E3043">
        <v>1.4</v>
      </c>
      <c r="G3043">
        <v>1</v>
      </c>
      <c r="H3043" s="238">
        <v>1</v>
      </c>
      <c r="I3043" t="s">
        <v>732</v>
      </c>
      <c r="J3043" t="s">
        <v>607</v>
      </c>
      <c r="K3043">
        <v>0</v>
      </c>
      <c r="L3043">
        <v>0</v>
      </c>
      <c r="M3043" t="s">
        <v>2503</v>
      </c>
      <c r="N3043" t="s">
        <v>2504</v>
      </c>
    </row>
    <row r="3044" spans="1:14" hidden="1" x14ac:dyDescent="0.25">
      <c r="A3044" t="s">
        <v>607</v>
      </c>
      <c r="B3044" s="238">
        <v>1132962</v>
      </c>
      <c r="C3044" s="233">
        <v>1132962</v>
      </c>
      <c r="D3044">
        <v>113296</v>
      </c>
      <c r="E3044">
        <v>1.8</v>
      </c>
      <c r="G3044">
        <v>1</v>
      </c>
      <c r="H3044" s="238">
        <v>2</v>
      </c>
      <c r="I3044" t="s">
        <v>732</v>
      </c>
      <c r="J3044" t="s">
        <v>607</v>
      </c>
      <c r="K3044">
        <v>0</v>
      </c>
      <c r="L3044">
        <v>0</v>
      </c>
      <c r="M3044" t="s">
        <v>2503</v>
      </c>
      <c r="N3044" t="s">
        <v>2504</v>
      </c>
    </row>
    <row r="3045" spans="1:14" hidden="1" x14ac:dyDescent="0.25">
      <c r="A3045" t="s">
        <v>607</v>
      </c>
      <c r="B3045" s="238">
        <v>1132963</v>
      </c>
      <c r="C3045" s="233">
        <v>1132963</v>
      </c>
      <c r="D3045">
        <v>113296</v>
      </c>
      <c r="E3045">
        <v>2.15</v>
      </c>
      <c r="G3045">
        <v>1</v>
      </c>
      <c r="H3045" s="238">
        <v>3</v>
      </c>
      <c r="I3045" t="s">
        <v>732</v>
      </c>
      <c r="J3045" t="s">
        <v>607</v>
      </c>
      <c r="K3045">
        <v>0</v>
      </c>
      <c r="L3045">
        <v>0</v>
      </c>
      <c r="M3045" t="s">
        <v>2503</v>
      </c>
      <c r="N3045" t="s">
        <v>2504</v>
      </c>
    </row>
    <row r="3046" spans="1:14" hidden="1" x14ac:dyDescent="0.25">
      <c r="A3046" t="s">
        <v>607</v>
      </c>
      <c r="B3046" s="238">
        <v>1132964</v>
      </c>
      <c r="C3046" s="233">
        <v>1132964</v>
      </c>
      <c r="D3046">
        <v>113296</v>
      </c>
      <c r="E3046">
        <v>1.9</v>
      </c>
      <c r="G3046">
        <v>1</v>
      </c>
      <c r="H3046" s="238">
        <v>4</v>
      </c>
      <c r="I3046" t="s">
        <v>732</v>
      </c>
      <c r="J3046" t="s">
        <v>607</v>
      </c>
      <c r="K3046">
        <v>0</v>
      </c>
      <c r="L3046">
        <v>0</v>
      </c>
      <c r="M3046" t="s">
        <v>2503</v>
      </c>
      <c r="N3046" t="s">
        <v>2504</v>
      </c>
    </row>
    <row r="3047" spans="1:14" hidden="1" x14ac:dyDescent="0.25">
      <c r="A3047" t="s">
        <v>607</v>
      </c>
      <c r="B3047" s="238">
        <v>1132965</v>
      </c>
      <c r="C3047" s="233">
        <v>1132965</v>
      </c>
      <c r="D3047">
        <v>113296</v>
      </c>
      <c r="E3047">
        <v>2.2999999999999998</v>
      </c>
      <c r="G3047">
        <v>1</v>
      </c>
      <c r="H3047" s="238">
        <v>5</v>
      </c>
      <c r="I3047" t="s">
        <v>732</v>
      </c>
      <c r="J3047" t="s">
        <v>607</v>
      </c>
      <c r="K3047">
        <v>0</v>
      </c>
      <c r="L3047">
        <v>0</v>
      </c>
      <c r="M3047" t="s">
        <v>2503</v>
      </c>
      <c r="N3047" t="s">
        <v>2504</v>
      </c>
    </row>
    <row r="3048" spans="1:14" hidden="1" x14ac:dyDescent="0.25">
      <c r="A3048" t="s">
        <v>607</v>
      </c>
      <c r="B3048" s="238">
        <v>1132951</v>
      </c>
      <c r="C3048" s="233">
        <v>1132951</v>
      </c>
      <c r="D3048">
        <v>113295</v>
      </c>
      <c r="E3048">
        <v>1.4</v>
      </c>
      <c r="G3048">
        <v>1</v>
      </c>
      <c r="H3048" s="238">
        <v>1</v>
      </c>
      <c r="I3048" t="s">
        <v>730</v>
      </c>
      <c r="J3048" t="s">
        <v>607</v>
      </c>
      <c r="K3048">
        <v>0</v>
      </c>
      <c r="L3048">
        <v>0</v>
      </c>
      <c r="M3048" t="s">
        <v>2503</v>
      </c>
      <c r="N3048" t="s">
        <v>2504</v>
      </c>
    </row>
    <row r="3049" spans="1:14" hidden="1" x14ac:dyDescent="0.25">
      <c r="A3049" t="s">
        <v>607</v>
      </c>
      <c r="B3049" s="238">
        <v>1132952</v>
      </c>
      <c r="C3049" s="233">
        <v>1132952</v>
      </c>
      <c r="D3049">
        <v>113295</v>
      </c>
      <c r="E3049">
        <v>1.8</v>
      </c>
      <c r="G3049">
        <v>1</v>
      </c>
      <c r="H3049" s="238">
        <v>2</v>
      </c>
      <c r="I3049" t="s">
        <v>730</v>
      </c>
      <c r="J3049" t="s">
        <v>607</v>
      </c>
      <c r="K3049">
        <v>0</v>
      </c>
      <c r="L3049">
        <v>0</v>
      </c>
      <c r="M3049" t="s">
        <v>2503</v>
      </c>
      <c r="N3049" t="s">
        <v>2504</v>
      </c>
    </row>
    <row r="3050" spans="1:14" hidden="1" x14ac:dyDescent="0.25">
      <c r="A3050" t="s">
        <v>607</v>
      </c>
      <c r="B3050" s="238">
        <v>1132953</v>
      </c>
      <c r="C3050" s="233">
        <v>1132953</v>
      </c>
      <c r="D3050">
        <v>113295</v>
      </c>
      <c r="E3050">
        <v>2.15</v>
      </c>
      <c r="G3050">
        <v>1</v>
      </c>
      <c r="H3050" s="238">
        <v>3</v>
      </c>
      <c r="I3050" t="s">
        <v>730</v>
      </c>
      <c r="J3050" t="s">
        <v>607</v>
      </c>
      <c r="K3050">
        <v>0</v>
      </c>
      <c r="L3050">
        <v>0</v>
      </c>
      <c r="M3050" t="s">
        <v>2503</v>
      </c>
      <c r="N3050" t="s">
        <v>2504</v>
      </c>
    </row>
    <row r="3051" spans="1:14" hidden="1" x14ac:dyDescent="0.25">
      <c r="A3051" t="s">
        <v>607</v>
      </c>
      <c r="B3051" s="238">
        <v>1132954</v>
      </c>
      <c r="C3051" s="233">
        <v>1132954</v>
      </c>
      <c r="D3051">
        <v>113295</v>
      </c>
      <c r="E3051">
        <v>1.9</v>
      </c>
      <c r="G3051">
        <v>1</v>
      </c>
      <c r="H3051" s="238">
        <v>4</v>
      </c>
      <c r="I3051" t="s">
        <v>730</v>
      </c>
      <c r="J3051" t="s">
        <v>607</v>
      </c>
      <c r="K3051">
        <v>0</v>
      </c>
      <c r="L3051">
        <v>0</v>
      </c>
      <c r="M3051" t="s">
        <v>2503</v>
      </c>
      <c r="N3051" t="s">
        <v>2504</v>
      </c>
    </row>
    <row r="3052" spans="1:14" hidden="1" x14ac:dyDescent="0.25">
      <c r="A3052" t="s">
        <v>607</v>
      </c>
      <c r="B3052" s="238">
        <v>1132955</v>
      </c>
      <c r="C3052" s="233">
        <v>1132955</v>
      </c>
      <c r="D3052">
        <v>113295</v>
      </c>
      <c r="E3052">
        <v>2.2999999999999998</v>
      </c>
      <c r="G3052">
        <v>1</v>
      </c>
      <c r="H3052" s="238">
        <v>5</v>
      </c>
      <c r="I3052" t="s">
        <v>730</v>
      </c>
      <c r="J3052" t="s">
        <v>607</v>
      </c>
      <c r="K3052">
        <v>0</v>
      </c>
      <c r="L3052">
        <v>0</v>
      </c>
      <c r="M3052" t="s">
        <v>2503</v>
      </c>
      <c r="N3052" t="s">
        <v>2504</v>
      </c>
    </row>
    <row r="3053" spans="1:14" hidden="1" x14ac:dyDescent="0.25">
      <c r="A3053" t="s">
        <v>387</v>
      </c>
      <c r="B3053" s="238">
        <v>1113921</v>
      </c>
      <c r="C3053" s="233">
        <v>1113921</v>
      </c>
      <c r="D3053">
        <v>111392</v>
      </c>
      <c r="E3053">
        <v>520</v>
      </c>
      <c r="G3053">
        <v>0</v>
      </c>
      <c r="H3053" s="238">
        <v>1</v>
      </c>
      <c r="I3053" t="s">
        <v>400</v>
      </c>
      <c r="J3053" t="s">
        <v>387</v>
      </c>
      <c r="K3053">
        <v>0</v>
      </c>
      <c r="L3053">
        <v>0</v>
      </c>
      <c r="M3053" t="s">
        <v>2571</v>
      </c>
      <c r="N3053" t="s">
        <v>2572</v>
      </c>
    </row>
    <row r="3054" spans="1:14" hidden="1" x14ac:dyDescent="0.25">
      <c r="A3054" t="s">
        <v>387</v>
      </c>
      <c r="B3054" s="238">
        <v>1113922</v>
      </c>
      <c r="C3054" s="233">
        <v>1113922</v>
      </c>
      <c r="D3054">
        <v>111392</v>
      </c>
      <c r="E3054">
        <v>640</v>
      </c>
      <c r="G3054">
        <v>0</v>
      </c>
      <c r="H3054" s="238">
        <v>2</v>
      </c>
      <c r="I3054" t="s">
        <v>400</v>
      </c>
      <c r="J3054" t="s">
        <v>387</v>
      </c>
      <c r="K3054">
        <v>0</v>
      </c>
      <c r="L3054">
        <v>0</v>
      </c>
      <c r="M3054" t="s">
        <v>2571</v>
      </c>
      <c r="N3054" t="s">
        <v>2572</v>
      </c>
    </row>
    <row r="3055" spans="1:14" hidden="1" x14ac:dyDescent="0.25">
      <c r="A3055" t="s">
        <v>387</v>
      </c>
      <c r="B3055" s="238">
        <v>1113923</v>
      </c>
      <c r="C3055" s="233">
        <v>1113923</v>
      </c>
      <c r="D3055">
        <v>111392</v>
      </c>
      <c r="E3055">
        <v>795</v>
      </c>
      <c r="G3055">
        <v>0</v>
      </c>
      <c r="H3055" s="238">
        <v>3</v>
      </c>
      <c r="I3055" s="239" t="s">
        <v>400</v>
      </c>
      <c r="J3055" t="s">
        <v>387</v>
      </c>
      <c r="K3055">
        <v>0</v>
      </c>
      <c r="L3055">
        <v>0</v>
      </c>
      <c r="M3055" t="s">
        <v>2571</v>
      </c>
      <c r="N3055" t="s">
        <v>2572</v>
      </c>
    </row>
    <row r="3056" spans="1:14" hidden="1" x14ac:dyDescent="0.25">
      <c r="A3056" t="s">
        <v>387</v>
      </c>
      <c r="B3056" s="238">
        <v>1113924</v>
      </c>
      <c r="C3056" s="233">
        <v>1113924</v>
      </c>
      <c r="D3056">
        <v>111392</v>
      </c>
      <c r="E3056">
        <v>675</v>
      </c>
      <c r="G3056">
        <v>0</v>
      </c>
      <c r="H3056" s="238">
        <v>4</v>
      </c>
      <c r="I3056" t="s">
        <v>400</v>
      </c>
      <c r="J3056" t="s">
        <v>387</v>
      </c>
      <c r="K3056">
        <v>0</v>
      </c>
      <c r="L3056">
        <v>0</v>
      </c>
      <c r="M3056" t="s">
        <v>2571</v>
      </c>
      <c r="N3056" t="s">
        <v>2572</v>
      </c>
    </row>
    <row r="3057" spans="1:14" hidden="1" x14ac:dyDescent="0.25">
      <c r="A3057" t="s">
        <v>387</v>
      </c>
      <c r="B3057" s="238">
        <v>1113925</v>
      </c>
      <c r="C3057" s="233">
        <v>1113925</v>
      </c>
      <c r="D3057">
        <v>111392</v>
      </c>
      <c r="E3057">
        <v>835</v>
      </c>
      <c r="G3057">
        <v>0</v>
      </c>
      <c r="H3057" s="238">
        <v>5</v>
      </c>
      <c r="I3057" t="s">
        <v>400</v>
      </c>
      <c r="J3057" t="s">
        <v>387</v>
      </c>
      <c r="K3057">
        <v>0</v>
      </c>
      <c r="L3057">
        <v>0</v>
      </c>
      <c r="M3057" t="s">
        <v>2571</v>
      </c>
      <c r="N3057" t="s">
        <v>2572</v>
      </c>
    </row>
    <row r="3058" spans="1:14" hidden="1" x14ac:dyDescent="0.25">
      <c r="A3058" t="s">
        <v>426</v>
      </c>
      <c r="B3058" s="238">
        <v>1122981</v>
      </c>
      <c r="C3058" s="233">
        <v>1122981</v>
      </c>
      <c r="D3058">
        <v>112298</v>
      </c>
      <c r="F3058" t="s">
        <v>397</v>
      </c>
      <c r="G3058">
        <v>0</v>
      </c>
      <c r="H3058" s="238">
        <v>1</v>
      </c>
      <c r="I3058" t="s">
        <v>488</v>
      </c>
      <c r="J3058" t="s">
        <v>426</v>
      </c>
      <c r="K3058">
        <v>0</v>
      </c>
      <c r="L3058">
        <v>0</v>
      </c>
      <c r="M3058" t="s">
        <v>2571</v>
      </c>
      <c r="N3058" t="s">
        <v>2572</v>
      </c>
    </row>
    <row r="3059" spans="1:14" hidden="1" x14ac:dyDescent="0.25">
      <c r="A3059" t="s">
        <v>426</v>
      </c>
      <c r="B3059" s="238">
        <v>1122982</v>
      </c>
      <c r="C3059" s="233">
        <v>1122982</v>
      </c>
      <c r="D3059">
        <v>112298</v>
      </c>
      <c r="F3059" t="s">
        <v>397</v>
      </c>
      <c r="G3059">
        <v>0</v>
      </c>
      <c r="H3059" s="238">
        <v>2</v>
      </c>
      <c r="I3059" t="s">
        <v>488</v>
      </c>
      <c r="J3059" t="s">
        <v>426</v>
      </c>
      <c r="K3059">
        <v>0</v>
      </c>
      <c r="L3059">
        <v>0</v>
      </c>
      <c r="M3059" t="s">
        <v>2571</v>
      </c>
      <c r="N3059" t="s">
        <v>2572</v>
      </c>
    </row>
    <row r="3060" spans="1:14" hidden="1" x14ac:dyDescent="0.25">
      <c r="A3060" t="s">
        <v>426</v>
      </c>
      <c r="B3060" s="238">
        <v>1122983</v>
      </c>
      <c r="C3060" s="233">
        <v>1122983</v>
      </c>
      <c r="D3060">
        <v>112298</v>
      </c>
      <c r="F3060" t="s">
        <v>397</v>
      </c>
      <c r="G3060">
        <v>0</v>
      </c>
      <c r="H3060" s="238">
        <v>3</v>
      </c>
      <c r="I3060" t="s">
        <v>488</v>
      </c>
      <c r="J3060" t="s">
        <v>426</v>
      </c>
      <c r="K3060">
        <v>0</v>
      </c>
      <c r="L3060">
        <v>0</v>
      </c>
      <c r="M3060" t="s">
        <v>2571</v>
      </c>
      <c r="N3060" t="s">
        <v>2572</v>
      </c>
    </row>
    <row r="3061" spans="1:14" hidden="1" x14ac:dyDescent="0.25">
      <c r="A3061" t="s">
        <v>426</v>
      </c>
      <c r="B3061" s="238">
        <v>1122984</v>
      </c>
      <c r="C3061" s="233">
        <v>1122984</v>
      </c>
      <c r="D3061">
        <v>112298</v>
      </c>
      <c r="F3061" t="s">
        <v>397</v>
      </c>
      <c r="G3061">
        <v>0</v>
      </c>
      <c r="H3061" s="238">
        <v>4</v>
      </c>
      <c r="I3061" t="s">
        <v>488</v>
      </c>
      <c r="J3061" t="s">
        <v>426</v>
      </c>
      <c r="K3061">
        <v>0</v>
      </c>
      <c r="L3061">
        <v>0</v>
      </c>
      <c r="M3061" t="s">
        <v>2571</v>
      </c>
      <c r="N3061" t="s">
        <v>2572</v>
      </c>
    </row>
    <row r="3062" spans="1:14" hidden="1" x14ac:dyDescent="0.25">
      <c r="A3062" t="s">
        <v>426</v>
      </c>
      <c r="B3062" s="238">
        <v>1122985</v>
      </c>
      <c r="C3062" s="233">
        <v>1122985</v>
      </c>
      <c r="D3062">
        <v>112298</v>
      </c>
      <c r="F3062" t="s">
        <v>397</v>
      </c>
      <c r="G3062">
        <v>0</v>
      </c>
      <c r="H3062" s="238">
        <v>5</v>
      </c>
      <c r="I3062" t="s">
        <v>488</v>
      </c>
      <c r="J3062" t="s">
        <v>426</v>
      </c>
      <c r="K3062">
        <v>0</v>
      </c>
      <c r="L3062">
        <v>0</v>
      </c>
      <c r="M3062" t="s">
        <v>2571</v>
      </c>
      <c r="N3062" t="s">
        <v>2572</v>
      </c>
    </row>
    <row r="3063" spans="1:14" hidden="1" x14ac:dyDescent="0.25">
      <c r="A3063" t="s">
        <v>404</v>
      </c>
      <c r="B3063" s="238">
        <v>1160351</v>
      </c>
      <c r="C3063" s="233">
        <v>1160351</v>
      </c>
      <c r="D3063">
        <v>116035</v>
      </c>
      <c r="F3063" t="s">
        <v>397</v>
      </c>
      <c r="G3063">
        <v>0</v>
      </c>
      <c r="H3063" s="238">
        <v>1</v>
      </c>
      <c r="I3063" t="s">
        <v>2822</v>
      </c>
      <c r="J3063" t="s">
        <v>404</v>
      </c>
      <c r="K3063">
        <v>0</v>
      </c>
      <c r="L3063">
        <v>0</v>
      </c>
      <c r="M3063" t="s">
        <v>2571</v>
      </c>
      <c r="N3063" t="s">
        <v>2580</v>
      </c>
    </row>
    <row r="3064" spans="1:14" hidden="1" x14ac:dyDescent="0.25">
      <c r="A3064" t="s">
        <v>404</v>
      </c>
      <c r="B3064" s="238">
        <v>1160352</v>
      </c>
      <c r="C3064" s="233">
        <v>1160352</v>
      </c>
      <c r="D3064">
        <v>116035</v>
      </c>
      <c r="F3064" t="s">
        <v>397</v>
      </c>
      <c r="G3064">
        <v>0</v>
      </c>
      <c r="H3064" s="238">
        <v>2</v>
      </c>
      <c r="I3064" t="s">
        <v>2822</v>
      </c>
      <c r="J3064" t="s">
        <v>404</v>
      </c>
      <c r="K3064">
        <v>0</v>
      </c>
      <c r="L3064">
        <v>0</v>
      </c>
      <c r="M3064" t="s">
        <v>2571</v>
      </c>
      <c r="N3064" t="s">
        <v>2580</v>
      </c>
    </row>
    <row r="3065" spans="1:14" hidden="1" x14ac:dyDescent="0.25">
      <c r="A3065" t="s">
        <v>404</v>
      </c>
      <c r="B3065" s="238">
        <v>1160353</v>
      </c>
      <c r="C3065" s="233">
        <v>1160353</v>
      </c>
      <c r="D3065">
        <v>116035</v>
      </c>
      <c r="F3065" t="s">
        <v>397</v>
      </c>
      <c r="G3065">
        <v>0</v>
      </c>
      <c r="H3065" s="238">
        <v>3</v>
      </c>
      <c r="I3065" t="s">
        <v>2822</v>
      </c>
      <c r="J3065" t="s">
        <v>404</v>
      </c>
      <c r="K3065">
        <v>0</v>
      </c>
      <c r="L3065">
        <v>0</v>
      </c>
      <c r="M3065" t="s">
        <v>2571</v>
      </c>
      <c r="N3065" t="s">
        <v>2580</v>
      </c>
    </row>
    <row r="3066" spans="1:14" hidden="1" x14ac:dyDescent="0.25">
      <c r="A3066" t="s">
        <v>404</v>
      </c>
      <c r="B3066" s="238">
        <v>1160354</v>
      </c>
      <c r="C3066" s="233">
        <v>1160354</v>
      </c>
      <c r="D3066">
        <v>116035</v>
      </c>
      <c r="F3066" t="s">
        <v>397</v>
      </c>
      <c r="G3066">
        <v>0</v>
      </c>
      <c r="H3066" s="238">
        <v>4</v>
      </c>
      <c r="I3066" t="s">
        <v>2822</v>
      </c>
      <c r="J3066" t="s">
        <v>404</v>
      </c>
      <c r="K3066">
        <v>0</v>
      </c>
      <c r="L3066">
        <v>0</v>
      </c>
      <c r="M3066" t="s">
        <v>2571</v>
      </c>
      <c r="N3066" t="s">
        <v>2580</v>
      </c>
    </row>
    <row r="3067" spans="1:14" hidden="1" x14ac:dyDescent="0.25">
      <c r="A3067" t="s">
        <v>404</v>
      </c>
      <c r="B3067" s="238">
        <v>1160355</v>
      </c>
      <c r="C3067" s="233">
        <v>1160355</v>
      </c>
      <c r="D3067">
        <v>116035</v>
      </c>
      <c r="F3067" t="s">
        <v>397</v>
      </c>
      <c r="G3067">
        <v>0</v>
      </c>
      <c r="H3067" s="238">
        <v>5</v>
      </c>
      <c r="I3067" t="s">
        <v>2822</v>
      </c>
      <c r="J3067" t="s">
        <v>404</v>
      </c>
      <c r="K3067">
        <v>0</v>
      </c>
      <c r="L3067">
        <v>0</v>
      </c>
      <c r="M3067" t="s">
        <v>2571</v>
      </c>
      <c r="N3067" t="s">
        <v>2580</v>
      </c>
    </row>
    <row r="3068" spans="1:14" hidden="1" x14ac:dyDescent="0.25">
      <c r="A3068" t="s">
        <v>404</v>
      </c>
      <c r="B3068" s="238">
        <v>1160421</v>
      </c>
      <c r="C3068" s="233">
        <v>1160421</v>
      </c>
      <c r="D3068">
        <v>116042</v>
      </c>
      <c r="E3068">
        <v>1795</v>
      </c>
      <c r="G3068">
        <v>1</v>
      </c>
      <c r="H3068" s="238">
        <v>1</v>
      </c>
      <c r="I3068" t="s">
        <v>2823</v>
      </c>
      <c r="J3068" t="s">
        <v>404</v>
      </c>
      <c r="K3068">
        <v>0</v>
      </c>
      <c r="L3068">
        <v>0</v>
      </c>
      <c r="M3068" t="s">
        <v>2571</v>
      </c>
      <c r="N3068" t="s">
        <v>2580</v>
      </c>
    </row>
    <row r="3069" spans="1:14" hidden="1" x14ac:dyDescent="0.25">
      <c r="A3069" t="s">
        <v>404</v>
      </c>
      <c r="B3069" s="238">
        <v>1160422</v>
      </c>
      <c r="C3069" s="233">
        <v>1160422</v>
      </c>
      <c r="D3069">
        <v>116042</v>
      </c>
      <c r="E3069">
        <v>1895</v>
      </c>
      <c r="G3069">
        <v>1</v>
      </c>
      <c r="H3069" s="238">
        <v>2</v>
      </c>
      <c r="I3069" t="s">
        <v>2823</v>
      </c>
      <c r="J3069" t="s">
        <v>404</v>
      </c>
      <c r="K3069">
        <v>0</v>
      </c>
      <c r="L3069">
        <v>0</v>
      </c>
      <c r="M3069" t="s">
        <v>2571</v>
      </c>
      <c r="N3069" t="s">
        <v>2580</v>
      </c>
    </row>
    <row r="3070" spans="1:14" hidden="1" x14ac:dyDescent="0.25">
      <c r="A3070" t="s">
        <v>404</v>
      </c>
      <c r="B3070" s="238">
        <v>1160423</v>
      </c>
      <c r="C3070" s="233">
        <v>1160423</v>
      </c>
      <c r="D3070">
        <v>116042</v>
      </c>
      <c r="E3070">
        <v>1985</v>
      </c>
      <c r="G3070">
        <v>1</v>
      </c>
      <c r="H3070" s="238">
        <v>3</v>
      </c>
      <c r="I3070" t="s">
        <v>2823</v>
      </c>
      <c r="J3070" t="s">
        <v>404</v>
      </c>
      <c r="K3070">
        <v>0</v>
      </c>
      <c r="L3070">
        <v>0</v>
      </c>
      <c r="M3070" t="s">
        <v>2571</v>
      </c>
      <c r="N3070" t="s">
        <v>2580</v>
      </c>
    </row>
    <row r="3071" spans="1:14" hidden="1" x14ac:dyDescent="0.25">
      <c r="A3071" t="s">
        <v>404</v>
      </c>
      <c r="B3071" s="238">
        <v>1160424</v>
      </c>
      <c r="C3071" s="233">
        <v>1160424</v>
      </c>
      <c r="D3071">
        <v>116042</v>
      </c>
      <c r="E3071">
        <v>1990</v>
      </c>
      <c r="G3071">
        <v>1</v>
      </c>
      <c r="H3071" s="238">
        <v>4</v>
      </c>
      <c r="I3071" t="s">
        <v>2823</v>
      </c>
      <c r="J3071" t="s">
        <v>404</v>
      </c>
      <c r="K3071">
        <v>0</v>
      </c>
      <c r="L3071">
        <v>0</v>
      </c>
      <c r="M3071" t="s">
        <v>2571</v>
      </c>
      <c r="N3071" t="s">
        <v>2580</v>
      </c>
    </row>
    <row r="3072" spans="1:14" hidden="1" x14ac:dyDescent="0.25">
      <c r="A3072" t="s">
        <v>404</v>
      </c>
      <c r="B3072" s="238">
        <v>1160425</v>
      </c>
      <c r="C3072" s="233">
        <v>1160425</v>
      </c>
      <c r="D3072">
        <v>116042</v>
      </c>
      <c r="E3072">
        <v>2085</v>
      </c>
      <c r="G3072">
        <v>1</v>
      </c>
      <c r="H3072" s="238">
        <v>5</v>
      </c>
      <c r="I3072" t="s">
        <v>2823</v>
      </c>
      <c r="J3072" t="s">
        <v>404</v>
      </c>
      <c r="K3072">
        <v>0</v>
      </c>
      <c r="L3072">
        <v>0</v>
      </c>
      <c r="M3072" t="s">
        <v>2571</v>
      </c>
      <c r="N3072" t="s">
        <v>2580</v>
      </c>
    </row>
    <row r="3073" spans="1:14" hidden="1" x14ac:dyDescent="0.25">
      <c r="A3073" t="s">
        <v>448</v>
      </c>
      <c r="B3073" s="238">
        <v>1160381</v>
      </c>
      <c r="C3073" s="238" t="s">
        <v>3486</v>
      </c>
      <c r="D3073">
        <v>116038</v>
      </c>
      <c r="E3073">
        <v>3400</v>
      </c>
      <c r="G3073">
        <v>1</v>
      </c>
      <c r="H3073" s="238">
        <v>1</v>
      </c>
      <c r="I3073" t="s">
        <v>969</v>
      </c>
      <c r="J3073" t="s">
        <v>448</v>
      </c>
      <c r="K3073">
        <v>0</v>
      </c>
      <c r="L3073">
        <v>0</v>
      </c>
      <c r="M3073" t="s">
        <v>2571</v>
      </c>
      <c r="N3073" t="s">
        <v>2580</v>
      </c>
    </row>
    <row r="3074" spans="1:14" hidden="1" x14ac:dyDescent="0.25">
      <c r="A3074" t="s">
        <v>448</v>
      </c>
      <c r="B3074" s="238">
        <v>1160382</v>
      </c>
      <c r="C3074" s="238" t="s">
        <v>3487</v>
      </c>
      <c r="D3074">
        <v>116038</v>
      </c>
      <c r="E3074">
        <v>4100</v>
      </c>
      <c r="G3074">
        <v>1</v>
      </c>
      <c r="H3074" s="238">
        <v>2</v>
      </c>
      <c r="I3074" t="s">
        <v>969</v>
      </c>
      <c r="J3074" t="s">
        <v>448</v>
      </c>
      <c r="K3074">
        <v>0</v>
      </c>
      <c r="L3074">
        <v>0</v>
      </c>
      <c r="M3074" t="s">
        <v>2571</v>
      </c>
      <c r="N3074" t="s">
        <v>2580</v>
      </c>
    </row>
    <row r="3075" spans="1:14" hidden="1" x14ac:dyDescent="0.25">
      <c r="A3075" t="s">
        <v>448</v>
      </c>
      <c r="B3075" s="238">
        <v>1160383</v>
      </c>
      <c r="C3075" s="238" t="s">
        <v>3488</v>
      </c>
      <c r="D3075">
        <v>116038</v>
      </c>
      <c r="E3075">
        <v>4950</v>
      </c>
      <c r="G3075">
        <v>1</v>
      </c>
      <c r="H3075" s="238">
        <v>3</v>
      </c>
      <c r="I3075" t="s">
        <v>969</v>
      </c>
      <c r="J3075" t="s">
        <v>448</v>
      </c>
      <c r="K3075">
        <v>0</v>
      </c>
      <c r="L3075">
        <v>0</v>
      </c>
      <c r="M3075" t="s">
        <v>2571</v>
      </c>
      <c r="N3075" t="s">
        <v>2580</v>
      </c>
    </row>
    <row r="3076" spans="1:14" hidden="1" x14ac:dyDescent="0.25">
      <c r="A3076" t="s">
        <v>448</v>
      </c>
      <c r="B3076" s="238">
        <v>1160384</v>
      </c>
      <c r="C3076" s="238" t="s">
        <v>3489</v>
      </c>
      <c r="D3076">
        <v>116038</v>
      </c>
      <c r="E3076">
        <v>4275</v>
      </c>
      <c r="G3076">
        <v>1</v>
      </c>
      <c r="H3076" s="238">
        <v>4</v>
      </c>
      <c r="I3076" t="s">
        <v>969</v>
      </c>
      <c r="J3076" t="s">
        <v>448</v>
      </c>
      <c r="K3076">
        <v>0</v>
      </c>
      <c r="L3076">
        <v>0</v>
      </c>
      <c r="M3076" t="s">
        <v>2571</v>
      </c>
      <c r="N3076" t="s">
        <v>2580</v>
      </c>
    </row>
    <row r="3077" spans="1:14" hidden="1" x14ac:dyDescent="0.25">
      <c r="A3077" t="s">
        <v>448</v>
      </c>
      <c r="B3077" s="238">
        <v>1160385</v>
      </c>
      <c r="C3077" s="238" t="s">
        <v>3490</v>
      </c>
      <c r="D3077">
        <v>116038</v>
      </c>
      <c r="E3077">
        <v>5170</v>
      </c>
      <c r="G3077">
        <v>1</v>
      </c>
      <c r="H3077" s="238">
        <v>5</v>
      </c>
      <c r="I3077" t="s">
        <v>969</v>
      </c>
      <c r="J3077" t="s">
        <v>448</v>
      </c>
      <c r="K3077">
        <v>0</v>
      </c>
      <c r="L3077">
        <v>0</v>
      </c>
      <c r="M3077" t="s">
        <v>2571</v>
      </c>
      <c r="N3077" t="s">
        <v>2580</v>
      </c>
    </row>
    <row r="3078" spans="1:14" hidden="1" x14ac:dyDescent="0.25">
      <c r="A3078" t="s">
        <v>407</v>
      </c>
      <c r="B3078" s="238">
        <v>24011160381</v>
      </c>
      <c r="C3078" s="233"/>
      <c r="D3078">
        <v>116038</v>
      </c>
      <c r="E3078">
        <v>1200</v>
      </c>
      <c r="G3078">
        <v>0</v>
      </c>
      <c r="H3078" s="238">
        <v>1</v>
      </c>
      <c r="I3078" t="s">
        <v>3168</v>
      </c>
      <c r="J3078" t="s">
        <v>407</v>
      </c>
      <c r="K3078">
        <v>2401</v>
      </c>
      <c r="L3078">
        <v>0</v>
      </c>
      <c r="M3078" t="s">
        <v>2571</v>
      </c>
      <c r="N3078" t="s">
        <v>2666</v>
      </c>
    </row>
    <row r="3079" spans="1:14" hidden="1" x14ac:dyDescent="0.25">
      <c r="A3079" t="s">
        <v>407</v>
      </c>
      <c r="B3079" s="238">
        <v>24011160382</v>
      </c>
      <c r="C3079" s="233"/>
      <c r="D3079">
        <v>116038</v>
      </c>
      <c r="E3079">
        <v>1450</v>
      </c>
      <c r="G3079">
        <v>0</v>
      </c>
      <c r="H3079" s="238">
        <v>2</v>
      </c>
      <c r="I3079" t="s">
        <v>3169</v>
      </c>
      <c r="J3079" t="s">
        <v>407</v>
      </c>
      <c r="K3079">
        <v>2401</v>
      </c>
      <c r="L3079">
        <v>0</v>
      </c>
      <c r="M3079" t="s">
        <v>2571</v>
      </c>
      <c r="N3079" t="s">
        <v>2666</v>
      </c>
    </row>
    <row r="3080" spans="1:14" hidden="1" x14ac:dyDescent="0.25">
      <c r="A3080" t="s">
        <v>407</v>
      </c>
      <c r="B3080" s="238">
        <v>24011160383</v>
      </c>
      <c r="C3080" s="233"/>
      <c r="D3080">
        <v>116038</v>
      </c>
      <c r="E3080">
        <v>1750</v>
      </c>
      <c r="G3080">
        <v>0</v>
      </c>
      <c r="H3080" s="238">
        <v>3</v>
      </c>
      <c r="I3080" t="s">
        <v>3170</v>
      </c>
      <c r="J3080" t="s">
        <v>407</v>
      </c>
      <c r="K3080">
        <v>2401</v>
      </c>
      <c r="L3080">
        <v>0</v>
      </c>
      <c r="M3080" t="s">
        <v>2571</v>
      </c>
      <c r="N3080" t="s">
        <v>2666</v>
      </c>
    </row>
    <row r="3081" spans="1:14" hidden="1" x14ac:dyDescent="0.25">
      <c r="A3081" t="s">
        <v>407</v>
      </c>
      <c r="B3081" s="238">
        <v>24011160384</v>
      </c>
      <c r="C3081" s="233"/>
      <c r="D3081">
        <v>116038</v>
      </c>
      <c r="E3081">
        <v>1500</v>
      </c>
      <c r="G3081">
        <v>0</v>
      </c>
      <c r="H3081" s="238">
        <v>4</v>
      </c>
      <c r="I3081" t="s">
        <v>3171</v>
      </c>
      <c r="J3081" t="s">
        <v>407</v>
      </c>
      <c r="K3081">
        <v>2401</v>
      </c>
      <c r="L3081">
        <v>0</v>
      </c>
      <c r="M3081" t="s">
        <v>2571</v>
      </c>
      <c r="N3081" t="s">
        <v>2666</v>
      </c>
    </row>
    <row r="3082" spans="1:14" hidden="1" x14ac:dyDescent="0.25">
      <c r="A3082" t="s">
        <v>407</v>
      </c>
      <c r="B3082" s="238">
        <v>24011160385</v>
      </c>
      <c r="C3082" s="233"/>
      <c r="D3082">
        <v>116038</v>
      </c>
      <c r="E3082">
        <v>1800</v>
      </c>
      <c r="G3082">
        <v>0</v>
      </c>
      <c r="H3082" s="238">
        <v>5</v>
      </c>
      <c r="I3082" t="s">
        <v>3172</v>
      </c>
      <c r="J3082" t="s">
        <v>407</v>
      </c>
      <c r="K3082">
        <v>2401</v>
      </c>
      <c r="L3082">
        <v>0</v>
      </c>
      <c r="M3082" t="s">
        <v>2571</v>
      </c>
      <c r="N3082" t="s">
        <v>2666</v>
      </c>
    </row>
    <row r="3083" spans="1:14" hidden="1" x14ac:dyDescent="0.25">
      <c r="A3083" t="s">
        <v>607</v>
      </c>
      <c r="B3083" s="238">
        <v>1141801</v>
      </c>
      <c r="C3083" s="238" t="s">
        <v>3491</v>
      </c>
      <c r="D3083">
        <v>114180</v>
      </c>
      <c r="E3083">
        <v>3.4</v>
      </c>
      <c r="G3083">
        <v>1</v>
      </c>
      <c r="H3083" s="238">
        <v>1</v>
      </c>
      <c r="I3083" t="s">
        <v>153</v>
      </c>
      <c r="J3083" t="s">
        <v>607</v>
      </c>
      <c r="K3083">
        <v>0</v>
      </c>
      <c r="L3083">
        <v>0</v>
      </c>
      <c r="M3083" t="s">
        <v>2552</v>
      </c>
      <c r="N3083" t="s">
        <v>2107</v>
      </c>
    </row>
    <row r="3084" spans="1:14" hidden="1" x14ac:dyDescent="0.25">
      <c r="A3084" t="s">
        <v>607</v>
      </c>
      <c r="B3084" s="238">
        <v>1141802</v>
      </c>
      <c r="C3084" s="238" t="s">
        <v>3492</v>
      </c>
      <c r="D3084">
        <v>114180</v>
      </c>
      <c r="E3084">
        <v>4.0999999999999996</v>
      </c>
      <c r="G3084">
        <v>1</v>
      </c>
      <c r="H3084" s="238">
        <v>2</v>
      </c>
      <c r="I3084" t="s">
        <v>153</v>
      </c>
      <c r="J3084" t="s">
        <v>607</v>
      </c>
      <c r="K3084">
        <v>0</v>
      </c>
      <c r="L3084">
        <v>0</v>
      </c>
      <c r="M3084" t="s">
        <v>2552</v>
      </c>
      <c r="N3084" t="s">
        <v>2107</v>
      </c>
    </row>
    <row r="3085" spans="1:14" hidden="1" x14ac:dyDescent="0.25">
      <c r="A3085" t="s">
        <v>607</v>
      </c>
      <c r="B3085" s="238">
        <v>1141803</v>
      </c>
      <c r="C3085" s="238" t="s">
        <v>3493</v>
      </c>
      <c r="D3085">
        <v>114180</v>
      </c>
      <c r="E3085">
        <v>4.9000000000000004</v>
      </c>
      <c r="G3085">
        <v>1</v>
      </c>
      <c r="H3085" s="238">
        <v>3</v>
      </c>
      <c r="I3085" t="s">
        <v>153</v>
      </c>
      <c r="J3085" t="s">
        <v>607</v>
      </c>
      <c r="K3085">
        <v>0</v>
      </c>
      <c r="L3085">
        <v>0</v>
      </c>
      <c r="M3085" t="s">
        <v>2552</v>
      </c>
      <c r="N3085" t="s">
        <v>2107</v>
      </c>
    </row>
    <row r="3086" spans="1:14" hidden="1" x14ac:dyDescent="0.25">
      <c r="A3086" t="s">
        <v>607</v>
      </c>
      <c r="B3086" s="238">
        <v>1141804</v>
      </c>
      <c r="C3086" s="238" t="s">
        <v>3494</v>
      </c>
      <c r="D3086">
        <v>114180</v>
      </c>
      <c r="E3086">
        <v>4.3</v>
      </c>
      <c r="G3086">
        <v>1</v>
      </c>
      <c r="H3086" s="238">
        <v>4</v>
      </c>
      <c r="I3086" t="s">
        <v>153</v>
      </c>
      <c r="J3086" t="s">
        <v>607</v>
      </c>
      <c r="K3086">
        <v>0</v>
      </c>
      <c r="L3086">
        <v>0</v>
      </c>
      <c r="M3086" t="s">
        <v>2552</v>
      </c>
      <c r="N3086" t="s">
        <v>2107</v>
      </c>
    </row>
    <row r="3087" spans="1:14" hidden="1" x14ac:dyDescent="0.25">
      <c r="A3087" t="s">
        <v>607</v>
      </c>
      <c r="B3087" s="238">
        <v>1141805</v>
      </c>
      <c r="C3087" s="238" t="s">
        <v>3495</v>
      </c>
      <c r="D3087">
        <v>114180</v>
      </c>
      <c r="E3087">
        <v>5.2</v>
      </c>
      <c r="G3087">
        <v>1</v>
      </c>
      <c r="H3087" s="238">
        <v>5</v>
      </c>
      <c r="I3087" t="s">
        <v>153</v>
      </c>
      <c r="J3087" t="s">
        <v>607</v>
      </c>
      <c r="K3087">
        <v>0</v>
      </c>
      <c r="L3087">
        <v>0</v>
      </c>
      <c r="M3087" t="s">
        <v>2552</v>
      </c>
      <c r="N3087" t="s">
        <v>2107</v>
      </c>
    </row>
    <row r="3088" spans="1:14" hidden="1" x14ac:dyDescent="0.25">
      <c r="A3088" t="s">
        <v>607</v>
      </c>
      <c r="B3088" s="238">
        <v>42081141801</v>
      </c>
      <c r="C3088" s="233"/>
      <c r="D3088">
        <v>114180</v>
      </c>
      <c r="E3088">
        <v>1.38</v>
      </c>
      <c r="G3088">
        <v>0</v>
      </c>
      <c r="H3088" s="238">
        <v>1</v>
      </c>
      <c r="I3088" t="s">
        <v>153</v>
      </c>
      <c r="J3088" t="s">
        <v>607</v>
      </c>
      <c r="K3088">
        <v>4208</v>
      </c>
      <c r="L3088">
        <v>0</v>
      </c>
      <c r="M3088" t="s">
        <v>2552</v>
      </c>
      <c r="N3088" t="s">
        <v>2107</v>
      </c>
    </row>
    <row r="3089" spans="1:14" hidden="1" x14ac:dyDescent="0.25">
      <c r="A3089" t="s">
        <v>607</v>
      </c>
      <c r="B3089" s="238">
        <v>42081141802</v>
      </c>
      <c r="C3089" s="233"/>
      <c r="D3089">
        <v>114180</v>
      </c>
      <c r="E3089">
        <v>1.38</v>
      </c>
      <c r="G3089">
        <v>0</v>
      </c>
      <c r="H3089" s="238">
        <v>2</v>
      </c>
      <c r="I3089" t="s">
        <v>153</v>
      </c>
      <c r="J3089" t="s">
        <v>607</v>
      </c>
      <c r="K3089">
        <v>4208</v>
      </c>
      <c r="L3089">
        <v>0</v>
      </c>
      <c r="M3089" t="s">
        <v>2552</v>
      </c>
      <c r="N3089" t="s">
        <v>2107</v>
      </c>
    </row>
    <row r="3090" spans="1:14" hidden="1" x14ac:dyDescent="0.25">
      <c r="A3090" t="s">
        <v>607</v>
      </c>
      <c r="B3090" s="238">
        <v>42081141803</v>
      </c>
      <c r="C3090" s="233"/>
      <c r="D3090">
        <v>114180</v>
      </c>
      <c r="E3090">
        <v>1.38</v>
      </c>
      <c r="G3090">
        <v>0</v>
      </c>
      <c r="H3090" s="238">
        <v>3</v>
      </c>
      <c r="I3090" t="s">
        <v>153</v>
      </c>
      <c r="J3090" t="s">
        <v>607</v>
      </c>
      <c r="K3090">
        <v>4208</v>
      </c>
      <c r="L3090">
        <v>0</v>
      </c>
      <c r="M3090" t="s">
        <v>2552</v>
      </c>
      <c r="N3090" t="s">
        <v>2107</v>
      </c>
    </row>
    <row r="3091" spans="1:14" hidden="1" x14ac:dyDescent="0.25">
      <c r="A3091" t="s">
        <v>607</v>
      </c>
      <c r="B3091" s="238">
        <v>42081141804</v>
      </c>
      <c r="C3091" s="233"/>
      <c r="D3091">
        <v>114180</v>
      </c>
      <c r="E3091">
        <v>1.38</v>
      </c>
      <c r="G3091">
        <v>0</v>
      </c>
      <c r="H3091" s="238">
        <v>4</v>
      </c>
      <c r="I3091" t="s">
        <v>153</v>
      </c>
      <c r="J3091" t="s">
        <v>607</v>
      </c>
      <c r="K3091">
        <v>4208</v>
      </c>
      <c r="L3091">
        <v>0</v>
      </c>
      <c r="M3091" t="s">
        <v>2552</v>
      </c>
      <c r="N3091" t="s">
        <v>2107</v>
      </c>
    </row>
    <row r="3092" spans="1:14" hidden="1" x14ac:dyDescent="0.25">
      <c r="A3092" t="s">
        <v>607</v>
      </c>
      <c r="B3092" s="238">
        <v>42081141805</v>
      </c>
      <c r="C3092" s="233"/>
      <c r="D3092">
        <v>114180</v>
      </c>
      <c r="E3092">
        <v>1.38</v>
      </c>
      <c r="G3092">
        <v>0</v>
      </c>
      <c r="H3092" s="238">
        <v>5</v>
      </c>
      <c r="I3092" t="s">
        <v>153</v>
      </c>
      <c r="J3092" t="s">
        <v>607</v>
      </c>
      <c r="K3092">
        <v>4208</v>
      </c>
      <c r="L3092">
        <v>0</v>
      </c>
      <c r="M3092" t="s">
        <v>2552</v>
      </c>
      <c r="N3092" t="s">
        <v>2107</v>
      </c>
    </row>
    <row r="3093" spans="1:14" hidden="1" x14ac:dyDescent="0.25">
      <c r="A3093" t="s">
        <v>615</v>
      </c>
      <c r="B3093" s="238">
        <v>1131061</v>
      </c>
      <c r="C3093" s="233">
        <v>1131061</v>
      </c>
      <c r="D3093">
        <v>113106</v>
      </c>
      <c r="F3093" t="s">
        <v>397</v>
      </c>
      <c r="G3093">
        <v>0</v>
      </c>
      <c r="H3093" s="238">
        <v>1</v>
      </c>
      <c r="I3093" t="s">
        <v>155</v>
      </c>
      <c r="J3093" t="s">
        <v>615</v>
      </c>
      <c r="K3093">
        <v>0</v>
      </c>
      <c r="L3093">
        <v>0</v>
      </c>
      <c r="M3093" t="s">
        <v>2503</v>
      </c>
      <c r="N3093" t="s">
        <v>1991</v>
      </c>
    </row>
    <row r="3094" spans="1:14" hidden="1" x14ac:dyDescent="0.25">
      <c r="A3094" t="s">
        <v>615</v>
      </c>
      <c r="B3094" s="238">
        <v>1131062</v>
      </c>
      <c r="C3094" s="233">
        <v>1131062</v>
      </c>
      <c r="D3094">
        <v>113106</v>
      </c>
      <c r="F3094" t="s">
        <v>397</v>
      </c>
      <c r="G3094">
        <v>0</v>
      </c>
      <c r="H3094" s="238">
        <v>2</v>
      </c>
      <c r="I3094" t="s">
        <v>155</v>
      </c>
      <c r="J3094" t="s">
        <v>615</v>
      </c>
      <c r="K3094">
        <v>0</v>
      </c>
      <c r="L3094">
        <v>0</v>
      </c>
      <c r="M3094" t="s">
        <v>2503</v>
      </c>
      <c r="N3094" t="s">
        <v>1991</v>
      </c>
    </row>
    <row r="3095" spans="1:14" hidden="1" x14ac:dyDescent="0.25">
      <c r="A3095" t="s">
        <v>615</v>
      </c>
      <c r="B3095" s="238">
        <v>1131063</v>
      </c>
      <c r="C3095" s="233">
        <v>1131063</v>
      </c>
      <c r="D3095">
        <v>113106</v>
      </c>
      <c r="F3095" t="s">
        <v>397</v>
      </c>
      <c r="G3095">
        <v>0</v>
      </c>
      <c r="H3095" s="238">
        <v>3</v>
      </c>
      <c r="I3095" t="s">
        <v>155</v>
      </c>
      <c r="J3095" t="s">
        <v>615</v>
      </c>
      <c r="K3095">
        <v>0</v>
      </c>
      <c r="L3095">
        <v>0</v>
      </c>
      <c r="M3095" t="s">
        <v>2503</v>
      </c>
      <c r="N3095" t="s">
        <v>1991</v>
      </c>
    </row>
    <row r="3096" spans="1:14" hidden="1" x14ac:dyDescent="0.25">
      <c r="A3096" t="s">
        <v>615</v>
      </c>
      <c r="B3096" s="238">
        <v>1131064</v>
      </c>
      <c r="C3096" s="233">
        <v>1131064</v>
      </c>
      <c r="D3096">
        <v>113106</v>
      </c>
      <c r="F3096" t="s">
        <v>397</v>
      </c>
      <c r="G3096">
        <v>0</v>
      </c>
      <c r="H3096" s="238">
        <v>4</v>
      </c>
      <c r="I3096" t="s">
        <v>155</v>
      </c>
      <c r="J3096" t="s">
        <v>615</v>
      </c>
      <c r="K3096">
        <v>0</v>
      </c>
      <c r="L3096">
        <v>0</v>
      </c>
      <c r="M3096" t="s">
        <v>2503</v>
      </c>
      <c r="N3096" t="s">
        <v>1991</v>
      </c>
    </row>
    <row r="3097" spans="1:14" hidden="1" x14ac:dyDescent="0.25">
      <c r="A3097" t="s">
        <v>615</v>
      </c>
      <c r="B3097" s="238">
        <v>1131065</v>
      </c>
      <c r="C3097" s="233">
        <v>1131065</v>
      </c>
      <c r="D3097">
        <v>113106</v>
      </c>
      <c r="F3097" t="s">
        <v>397</v>
      </c>
      <c r="G3097">
        <v>0</v>
      </c>
      <c r="H3097" s="238">
        <v>5</v>
      </c>
      <c r="I3097" t="s">
        <v>155</v>
      </c>
      <c r="J3097" t="s">
        <v>615</v>
      </c>
      <c r="K3097">
        <v>0</v>
      </c>
      <c r="L3097">
        <v>0</v>
      </c>
      <c r="M3097" t="s">
        <v>2503</v>
      </c>
      <c r="N3097" t="s">
        <v>1991</v>
      </c>
    </row>
    <row r="3098" spans="1:14" hidden="1" x14ac:dyDescent="0.25">
      <c r="A3098" t="s">
        <v>432</v>
      </c>
      <c r="B3098" s="238">
        <v>1134281</v>
      </c>
      <c r="C3098" s="233">
        <v>1134281</v>
      </c>
      <c r="D3098">
        <v>113428</v>
      </c>
      <c r="F3098" t="s">
        <v>397</v>
      </c>
      <c r="G3098">
        <v>0</v>
      </c>
      <c r="H3098" s="238">
        <v>1</v>
      </c>
      <c r="I3098" t="s">
        <v>2828</v>
      </c>
      <c r="J3098" t="s">
        <v>432</v>
      </c>
      <c r="K3098">
        <v>0</v>
      </c>
      <c r="L3098">
        <v>0</v>
      </c>
      <c r="M3098" t="s">
        <v>2543</v>
      </c>
      <c r="N3098" t="s">
        <v>2556</v>
      </c>
    </row>
    <row r="3099" spans="1:14" hidden="1" x14ac:dyDescent="0.25">
      <c r="A3099" t="s">
        <v>432</v>
      </c>
      <c r="B3099" s="238">
        <v>1134282</v>
      </c>
      <c r="C3099" s="233">
        <v>1134282</v>
      </c>
      <c r="D3099">
        <v>113428</v>
      </c>
      <c r="F3099" t="s">
        <v>397</v>
      </c>
      <c r="G3099">
        <v>0</v>
      </c>
      <c r="H3099" s="238">
        <v>2</v>
      </c>
      <c r="I3099" t="s">
        <v>2828</v>
      </c>
      <c r="J3099" t="s">
        <v>432</v>
      </c>
      <c r="K3099">
        <v>0</v>
      </c>
      <c r="L3099">
        <v>0</v>
      </c>
      <c r="M3099" t="s">
        <v>2543</v>
      </c>
      <c r="N3099" t="s">
        <v>2556</v>
      </c>
    </row>
    <row r="3100" spans="1:14" hidden="1" x14ac:dyDescent="0.25">
      <c r="A3100" t="s">
        <v>432</v>
      </c>
      <c r="B3100" s="238">
        <v>1134283</v>
      </c>
      <c r="C3100" s="233">
        <v>1134283</v>
      </c>
      <c r="D3100">
        <v>113428</v>
      </c>
      <c r="F3100" t="s">
        <v>397</v>
      </c>
      <c r="G3100">
        <v>0</v>
      </c>
      <c r="H3100" s="238">
        <v>3</v>
      </c>
      <c r="I3100" t="s">
        <v>2828</v>
      </c>
      <c r="J3100" t="s">
        <v>432</v>
      </c>
      <c r="K3100">
        <v>0</v>
      </c>
      <c r="L3100">
        <v>0</v>
      </c>
      <c r="M3100" t="s">
        <v>2543</v>
      </c>
      <c r="N3100" t="s">
        <v>2556</v>
      </c>
    </row>
    <row r="3101" spans="1:14" hidden="1" x14ac:dyDescent="0.25">
      <c r="A3101" t="s">
        <v>432</v>
      </c>
      <c r="B3101" s="238">
        <v>1134284</v>
      </c>
      <c r="C3101" s="233">
        <v>1134284</v>
      </c>
      <c r="D3101">
        <v>113428</v>
      </c>
      <c r="F3101" t="s">
        <v>397</v>
      </c>
      <c r="G3101">
        <v>0</v>
      </c>
      <c r="H3101" s="238">
        <v>4</v>
      </c>
      <c r="I3101" t="s">
        <v>2828</v>
      </c>
      <c r="J3101" t="s">
        <v>432</v>
      </c>
      <c r="K3101">
        <v>0</v>
      </c>
      <c r="L3101">
        <v>0</v>
      </c>
      <c r="M3101" t="s">
        <v>2543</v>
      </c>
      <c r="N3101" t="s">
        <v>2556</v>
      </c>
    </row>
    <row r="3102" spans="1:14" hidden="1" x14ac:dyDescent="0.25">
      <c r="A3102" t="s">
        <v>432</v>
      </c>
      <c r="B3102" s="238">
        <v>1134285</v>
      </c>
      <c r="C3102" s="233">
        <v>1134285</v>
      </c>
      <c r="D3102">
        <v>113428</v>
      </c>
      <c r="F3102" t="s">
        <v>397</v>
      </c>
      <c r="G3102">
        <v>0</v>
      </c>
      <c r="H3102" s="238">
        <v>5</v>
      </c>
      <c r="I3102" t="s">
        <v>2828</v>
      </c>
      <c r="J3102" t="s">
        <v>432</v>
      </c>
      <c r="K3102">
        <v>0</v>
      </c>
      <c r="L3102">
        <v>0</v>
      </c>
      <c r="M3102" t="s">
        <v>2543</v>
      </c>
      <c r="N3102" t="s">
        <v>2556</v>
      </c>
    </row>
    <row r="3103" spans="1:14" hidden="1" x14ac:dyDescent="0.25">
      <c r="A3103" t="s">
        <v>607</v>
      </c>
      <c r="B3103" s="238">
        <v>1132201</v>
      </c>
      <c r="C3103" s="238" t="s">
        <v>3496</v>
      </c>
      <c r="D3103">
        <v>113220</v>
      </c>
      <c r="E3103">
        <v>99</v>
      </c>
      <c r="G3103">
        <v>1</v>
      </c>
      <c r="H3103" s="238">
        <v>1</v>
      </c>
      <c r="I3103" t="s">
        <v>158</v>
      </c>
      <c r="J3103" t="s">
        <v>607</v>
      </c>
      <c r="K3103">
        <v>0</v>
      </c>
      <c r="L3103">
        <v>0</v>
      </c>
      <c r="M3103" t="s">
        <v>2503</v>
      </c>
      <c r="N3103" t="s">
        <v>2608</v>
      </c>
    </row>
    <row r="3104" spans="1:14" hidden="1" x14ac:dyDescent="0.25">
      <c r="A3104" t="s">
        <v>607</v>
      </c>
      <c r="B3104" s="238">
        <v>1132202</v>
      </c>
      <c r="C3104" s="233">
        <v>1132202</v>
      </c>
      <c r="D3104">
        <v>113220</v>
      </c>
      <c r="E3104">
        <v>128</v>
      </c>
      <c r="G3104">
        <v>1</v>
      </c>
      <c r="H3104" s="238">
        <v>2</v>
      </c>
      <c r="I3104" t="s">
        <v>158</v>
      </c>
      <c r="J3104" t="s">
        <v>607</v>
      </c>
      <c r="K3104">
        <v>0</v>
      </c>
      <c r="L3104">
        <v>0</v>
      </c>
      <c r="M3104" t="s">
        <v>2503</v>
      </c>
      <c r="N3104" t="s">
        <v>2608</v>
      </c>
    </row>
    <row r="3105" spans="1:14" hidden="1" x14ac:dyDescent="0.25">
      <c r="A3105" t="s">
        <v>607</v>
      </c>
      <c r="B3105" s="238">
        <v>1132203</v>
      </c>
      <c r="C3105" s="233">
        <v>1132203</v>
      </c>
      <c r="D3105">
        <v>113220</v>
      </c>
      <c r="E3105">
        <v>157</v>
      </c>
      <c r="G3105">
        <v>1</v>
      </c>
      <c r="H3105" s="238">
        <v>3</v>
      </c>
      <c r="I3105" t="s">
        <v>158</v>
      </c>
      <c r="J3105" t="s">
        <v>607</v>
      </c>
      <c r="K3105">
        <v>0</v>
      </c>
      <c r="L3105">
        <v>0</v>
      </c>
      <c r="M3105" t="s">
        <v>2503</v>
      </c>
      <c r="N3105" t="s">
        <v>2608</v>
      </c>
    </row>
    <row r="3106" spans="1:14" hidden="1" x14ac:dyDescent="0.25">
      <c r="A3106" t="s">
        <v>607</v>
      </c>
      <c r="B3106" s="238">
        <v>1132204</v>
      </c>
      <c r="C3106" s="233">
        <v>1132204</v>
      </c>
      <c r="D3106">
        <v>113220</v>
      </c>
      <c r="E3106">
        <v>135</v>
      </c>
      <c r="G3106">
        <v>1</v>
      </c>
      <c r="H3106" s="238">
        <v>4</v>
      </c>
      <c r="I3106" t="s">
        <v>158</v>
      </c>
      <c r="J3106" t="s">
        <v>607</v>
      </c>
      <c r="K3106">
        <v>0</v>
      </c>
      <c r="L3106">
        <v>0</v>
      </c>
      <c r="M3106" t="s">
        <v>2503</v>
      </c>
      <c r="N3106" t="s">
        <v>2608</v>
      </c>
    </row>
    <row r="3107" spans="1:14" hidden="1" x14ac:dyDescent="0.25">
      <c r="A3107" t="s">
        <v>607</v>
      </c>
      <c r="B3107" s="238">
        <v>1132205</v>
      </c>
      <c r="C3107" s="233">
        <v>1132205</v>
      </c>
      <c r="D3107">
        <v>113220</v>
      </c>
      <c r="E3107">
        <v>165</v>
      </c>
      <c r="G3107">
        <v>1</v>
      </c>
      <c r="H3107" s="238">
        <v>5</v>
      </c>
      <c r="I3107" t="s">
        <v>158</v>
      </c>
      <c r="J3107" t="s">
        <v>607</v>
      </c>
      <c r="K3107">
        <v>0</v>
      </c>
      <c r="L3107">
        <v>0</v>
      </c>
      <c r="M3107" t="s">
        <v>2503</v>
      </c>
      <c r="N3107" t="s">
        <v>2608</v>
      </c>
    </row>
    <row r="3108" spans="1:14" hidden="1" x14ac:dyDescent="0.25">
      <c r="A3108" t="s">
        <v>607</v>
      </c>
      <c r="B3108" s="238">
        <v>24011132202</v>
      </c>
      <c r="C3108" s="233"/>
      <c r="D3108">
        <v>113220</v>
      </c>
      <c r="E3108">
        <v>64</v>
      </c>
      <c r="G3108">
        <v>1</v>
      </c>
      <c r="H3108" s="238">
        <v>2</v>
      </c>
      <c r="I3108" t="s">
        <v>3147</v>
      </c>
      <c r="J3108" t="s">
        <v>607</v>
      </c>
      <c r="K3108">
        <v>2401</v>
      </c>
      <c r="L3108">
        <v>0</v>
      </c>
      <c r="M3108" t="s">
        <v>2503</v>
      </c>
      <c r="N3108" t="s">
        <v>2608</v>
      </c>
    </row>
    <row r="3109" spans="1:14" hidden="1" x14ac:dyDescent="0.25">
      <c r="A3109" t="s">
        <v>404</v>
      </c>
      <c r="B3109" s="238">
        <v>1114581</v>
      </c>
      <c r="C3109" s="233">
        <v>1114581</v>
      </c>
      <c r="D3109">
        <v>111458</v>
      </c>
      <c r="E3109">
        <v>235</v>
      </c>
      <c r="G3109">
        <v>0</v>
      </c>
      <c r="H3109" s="238">
        <v>1</v>
      </c>
      <c r="I3109" t="s">
        <v>2681</v>
      </c>
      <c r="J3109" t="s">
        <v>404</v>
      </c>
      <c r="K3109">
        <v>0</v>
      </c>
      <c r="L3109">
        <v>0</v>
      </c>
      <c r="M3109" t="s">
        <v>2536</v>
      </c>
    </row>
    <row r="3110" spans="1:14" hidden="1" x14ac:dyDescent="0.25">
      <c r="A3110" t="s">
        <v>404</v>
      </c>
      <c r="B3110" s="238">
        <v>1114582</v>
      </c>
      <c r="C3110" s="233">
        <v>1114582</v>
      </c>
      <c r="D3110">
        <v>111458</v>
      </c>
      <c r="E3110">
        <v>235</v>
      </c>
      <c r="G3110">
        <v>0</v>
      </c>
      <c r="H3110" s="238">
        <v>2</v>
      </c>
      <c r="I3110" t="s">
        <v>2681</v>
      </c>
      <c r="J3110" t="s">
        <v>404</v>
      </c>
      <c r="K3110">
        <v>0</v>
      </c>
      <c r="L3110">
        <v>0</v>
      </c>
      <c r="M3110" t="s">
        <v>2536</v>
      </c>
    </row>
    <row r="3111" spans="1:14" hidden="1" x14ac:dyDescent="0.25">
      <c r="A3111" t="s">
        <v>404</v>
      </c>
      <c r="B3111" s="238">
        <v>1114583</v>
      </c>
      <c r="C3111" s="233">
        <v>1114583</v>
      </c>
      <c r="D3111">
        <v>111458</v>
      </c>
      <c r="E3111">
        <v>235</v>
      </c>
      <c r="G3111">
        <v>0</v>
      </c>
      <c r="H3111" s="238">
        <v>3</v>
      </c>
      <c r="I3111" t="s">
        <v>2681</v>
      </c>
      <c r="J3111" t="s">
        <v>404</v>
      </c>
      <c r="K3111">
        <v>0</v>
      </c>
      <c r="L3111">
        <v>0</v>
      </c>
      <c r="M3111" t="s">
        <v>2536</v>
      </c>
    </row>
    <row r="3112" spans="1:14" hidden="1" x14ac:dyDescent="0.25">
      <c r="A3112" t="s">
        <v>404</v>
      </c>
      <c r="B3112" s="238">
        <v>1114584</v>
      </c>
      <c r="C3112" s="233">
        <v>1114584</v>
      </c>
      <c r="D3112">
        <v>111458</v>
      </c>
      <c r="E3112">
        <v>235</v>
      </c>
      <c r="G3112">
        <v>0</v>
      </c>
      <c r="H3112" s="238">
        <v>4</v>
      </c>
      <c r="I3112" t="s">
        <v>2681</v>
      </c>
      <c r="J3112" t="s">
        <v>404</v>
      </c>
      <c r="K3112">
        <v>0</v>
      </c>
      <c r="L3112">
        <v>0</v>
      </c>
      <c r="M3112" t="s">
        <v>2536</v>
      </c>
    </row>
    <row r="3113" spans="1:14" hidden="1" x14ac:dyDescent="0.25">
      <c r="A3113" t="s">
        <v>404</v>
      </c>
      <c r="B3113" s="238">
        <v>1114585</v>
      </c>
      <c r="C3113" s="233">
        <v>1114585</v>
      </c>
      <c r="D3113">
        <v>111458</v>
      </c>
      <c r="E3113">
        <v>235</v>
      </c>
      <c r="G3113">
        <v>0</v>
      </c>
      <c r="H3113" s="238">
        <v>5</v>
      </c>
      <c r="I3113" t="s">
        <v>2681</v>
      </c>
      <c r="J3113" t="s">
        <v>404</v>
      </c>
      <c r="K3113">
        <v>0</v>
      </c>
      <c r="L3113">
        <v>0</v>
      </c>
      <c r="M3113" t="s">
        <v>2536</v>
      </c>
    </row>
    <row r="3114" spans="1:14" hidden="1" x14ac:dyDescent="0.25">
      <c r="A3114" t="s">
        <v>404</v>
      </c>
      <c r="B3114" s="238">
        <v>1114591</v>
      </c>
      <c r="C3114" s="233">
        <v>1114591</v>
      </c>
      <c r="D3114">
        <v>111459</v>
      </c>
      <c r="E3114">
        <v>500</v>
      </c>
      <c r="G3114">
        <v>0</v>
      </c>
      <c r="H3114" s="238">
        <v>1</v>
      </c>
      <c r="I3114" t="s">
        <v>2682</v>
      </c>
      <c r="J3114" t="s">
        <v>404</v>
      </c>
      <c r="K3114">
        <v>0</v>
      </c>
      <c r="L3114">
        <v>0</v>
      </c>
      <c r="M3114" t="s">
        <v>2536</v>
      </c>
    </row>
    <row r="3115" spans="1:14" hidden="1" x14ac:dyDescent="0.25">
      <c r="A3115" t="s">
        <v>404</v>
      </c>
      <c r="B3115" s="238">
        <v>1114592</v>
      </c>
      <c r="C3115" s="233">
        <v>1114592</v>
      </c>
      <c r="D3115">
        <v>111459</v>
      </c>
      <c r="E3115">
        <v>500</v>
      </c>
      <c r="G3115">
        <v>0</v>
      </c>
      <c r="H3115" s="238">
        <v>2</v>
      </c>
      <c r="I3115" t="s">
        <v>2682</v>
      </c>
      <c r="J3115" t="s">
        <v>404</v>
      </c>
      <c r="K3115">
        <v>0</v>
      </c>
      <c r="L3115">
        <v>0</v>
      </c>
      <c r="M3115" t="s">
        <v>2536</v>
      </c>
    </row>
    <row r="3116" spans="1:14" hidden="1" x14ac:dyDescent="0.25">
      <c r="A3116" t="s">
        <v>404</v>
      </c>
      <c r="B3116" s="238">
        <v>1114593</v>
      </c>
      <c r="C3116" s="233">
        <v>1114593</v>
      </c>
      <c r="D3116">
        <v>111459</v>
      </c>
      <c r="E3116">
        <v>500</v>
      </c>
      <c r="G3116">
        <v>0</v>
      </c>
      <c r="H3116" s="238">
        <v>3</v>
      </c>
      <c r="I3116" t="s">
        <v>2682</v>
      </c>
      <c r="J3116" t="s">
        <v>404</v>
      </c>
      <c r="K3116">
        <v>0</v>
      </c>
      <c r="L3116">
        <v>0</v>
      </c>
      <c r="M3116" t="s">
        <v>2536</v>
      </c>
    </row>
    <row r="3117" spans="1:14" hidden="1" x14ac:dyDescent="0.25">
      <c r="A3117" t="s">
        <v>404</v>
      </c>
      <c r="B3117" s="238">
        <v>1114594</v>
      </c>
      <c r="C3117" s="233">
        <v>1114594</v>
      </c>
      <c r="D3117">
        <v>111459</v>
      </c>
      <c r="E3117">
        <v>500</v>
      </c>
      <c r="G3117">
        <v>0</v>
      </c>
      <c r="H3117" s="238">
        <v>4</v>
      </c>
      <c r="I3117" t="s">
        <v>2682</v>
      </c>
      <c r="J3117" t="s">
        <v>404</v>
      </c>
      <c r="K3117">
        <v>0</v>
      </c>
      <c r="L3117">
        <v>0</v>
      </c>
      <c r="M3117" t="s">
        <v>2536</v>
      </c>
    </row>
    <row r="3118" spans="1:14" hidden="1" x14ac:dyDescent="0.25">
      <c r="A3118" t="s">
        <v>404</v>
      </c>
      <c r="B3118" s="238">
        <v>1114595</v>
      </c>
      <c r="C3118" s="233">
        <v>1114595</v>
      </c>
      <c r="D3118">
        <v>111459</v>
      </c>
      <c r="E3118">
        <v>500</v>
      </c>
      <c r="G3118">
        <v>0</v>
      </c>
      <c r="H3118" s="238">
        <v>5</v>
      </c>
      <c r="I3118" t="s">
        <v>2682</v>
      </c>
      <c r="J3118" t="s">
        <v>404</v>
      </c>
      <c r="K3118">
        <v>0</v>
      </c>
      <c r="L3118">
        <v>0</v>
      </c>
      <c r="M3118" t="s">
        <v>2536</v>
      </c>
    </row>
    <row r="3119" spans="1:14" hidden="1" x14ac:dyDescent="0.25">
      <c r="A3119" t="s">
        <v>407</v>
      </c>
      <c r="B3119" s="238">
        <v>1114411</v>
      </c>
      <c r="C3119" s="233">
        <v>1114411</v>
      </c>
      <c r="D3119">
        <v>111441</v>
      </c>
      <c r="E3119">
        <v>550</v>
      </c>
      <c r="G3119">
        <v>1</v>
      </c>
      <c r="H3119" s="238">
        <v>1</v>
      </c>
      <c r="I3119" t="s">
        <v>1450</v>
      </c>
      <c r="J3119" t="s">
        <v>407</v>
      </c>
      <c r="K3119">
        <v>0</v>
      </c>
      <c r="L3119">
        <v>0</v>
      </c>
      <c r="M3119" t="s">
        <v>2512</v>
      </c>
    </row>
    <row r="3120" spans="1:14" hidden="1" x14ac:dyDescent="0.25">
      <c r="A3120" t="s">
        <v>407</v>
      </c>
      <c r="B3120" s="238">
        <v>1114412</v>
      </c>
      <c r="C3120" s="233">
        <v>1114412</v>
      </c>
      <c r="D3120">
        <v>111441</v>
      </c>
      <c r="E3120">
        <v>680</v>
      </c>
      <c r="G3120">
        <v>1</v>
      </c>
      <c r="H3120" s="238">
        <v>2</v>
      </c>
      <c r="I3120" t="s">
        <v>1450</v>
      </c>
      <c r="J3120" t="s">
        <v>407</v>
      </c>
      <c r="K3120">
        <v>0</v>
      </c>
      <c r="L3120">
        <v>0</v>
      </c>
      <c r="M3120" t="s">
        <v>2512</v>
      </c>
    </row>
    <row r="3121" spans="1:14" hidden="1" x14ac:dyDescent="0.25">
      <c r="A3121" t="s">
        <v>407</v>
      </c>
      <c r="B3121" s="238">
        <v>1114413</v>
      </c>
      <c r="C3121" s="233">
        <v>1114413</v>
      </c>
      <c r="D3121">
        <v>111441</v>
      </c>
      <c r="E3121">
        <v>860</v>
      </c>
      <c r="G3121">
        <v>1</v>
      </c>
      <c r="H3121" s="238">
        <v>3</v>
      </c>
      <c r="I3121" t="s">
        <v>1450</v>
      </c>
      <c r="J3121" t="s">
        <v>407</v>
      </c>
      <c r="K3121">
        <v>0</v>
      </c>
      <c r="L3121">
        <v>0</v>
      </c>
      <c r="M3121" t="s">
        <v>2512</v>
      </c>
    </row>
    <row r="3122" spans="1:14" hidden="1" x14ac:dyDescent="0.25">
      <c r="A3122" t="s">
        <v>407</v>
      </c>
      <c r="B3122" s="238">
        <v>1114414</v>
      </c>
      <c r="C3122" s="233">
        <v>1114414</v>
      </c>
      <c r="D3122">
        <v>111441</v>
      </c>
      <c r="E3122">
        <v>715</v>
      </c>
      <c r="G3122">
        <v>1</v>
      </c>
      <c r="H3122" s="238">
        <v>4</v>
      </c>
      <c r="I3122" t="s">
        <v>1450</v>
      </c>
      <c r="J3122" t="s">
        <v>407</v>
      </c>
      <c r="K3122">
        <v>0</v>
      </c>
      <c r="L3122">
        <v>0</v>
      </c>
      <c r="M3122" t="s">
        <v>2512</v>
      </c>
    </row>
    <row r="3123" spans="1:14" hidden="1" x14ac:dyDescent="0.25">
      <c r="A3123" t="s">
        <v>407</v>
      </c>
      <c r="B3123" s="238">
        <v>1114415</v>
      </c>
      <c r="C3123" s="233">
        <v>1114415</v>
      </c>
      <c r="D3123">
        <v>111441</v>
      </c>
      <c r="E3123">
        <v>900</v>
      </c>
      <c r="G3123">
        <v>1</v>
      </c>
      <c r="H3123" s="238">
        <v>5</v>
      </c>
      <c r="I3123" t="s">
        <v>1450</v>
      </c>
      <c r="J3123" t="s">
        <v>407</v>
      </c>
      <c r="K3123">
        <v>0</v>
      </c>
      <c r="L3123">
        <v>0</v>
      </c>
      <c r="M3123" t="s">
        <v>2512</v>
      </c>
    </row>
    <row r="3124" spans="1:14" hidden="1" x14ac:dyDescent="0.25">
      <c r="A3124" t="s">
        <v>615</v>
      </c>
      <c r="B3124" s="238">
        <v>1142841</v>
      </c>
      <c r="C3124" s="233">
        <v>1142841</v>
      </c>
      <c r="D3124">
        <v>114284</v>
      </c>
      <c r="E3124">
        <v>12</v>
      </c>
      <c r="G3124">
        <v>1</v>
      </c>
      <c r="H3124" s="238">
        <v>1</v>
      </c>
      <c r="I3124" t="s">
        <v>908</v>
      </c>
      <c r="J3124" t="s">
        <v>615</v>
      </c>
      <c r="K3124">
        <v>0</v>
      </c>
      <c r="L3124">
        <v>0</v>
      </c>
      <c r="M3124" t="s">
        <v>2552</v>
      </c>
      <c r="N3124" t="s">
        <v>2668</v>
      </c>
    </row>
    <row r="3125" spans="1:14" hidden="1" x14ac:dyDescent="0.25">
      <c r="A3125" t="s">
        <v>615</v>
      </c>
      <c r="B3125" s="238">
        <v>1142842</v>
      </c>
      <c r="C3125" s="233">
        <v>1142842</v>
      </c>
      <c r="D3125">
        <v>114284</v>
      </c>
      <c r="E3125">
        <v>15</v>
      </c>
      <c r="G3125">
        <v>1</v>
      </c>
      <c r="H3125" s="238">
        <v>2</v>
      </c>
      <c r="I3125" t="s">
        <v>908</v>
      </c>
      <c r="J3125" t="s">
        <v>615</v>
      </c>
      <c r="K3125">
        <v>0</v>
      </c>
      <c r="L3125">
        <v>0</v>
      </c>
      <c r="M3125" t="s">
        <v>2552</v>
      </c>
      <c r="N3125" t="s">
        <v>2668</v>
      </c>
    </row>
    <row r="3126" spans="1:14" hidden="1" x14ac:dyDescent="0.25">
      <c r="A3126" t="s">
        <v>615</v>
      </c>
      <c r="B3126" s="238">
        <v>1142843</v>
      </c>
      <c r="C3126" s="233">
        <v>1142843</v>
      </c>
      <c r="D3126">
        <v>114284</v>
      </c>
      <c r="E3126">
        <v>19.600000000000001</v>
      </c>
      <c r="G3126">
        <v>1</v>
      </c>
      <c r="H3126" s="238">
        <v>3</v>
      </c>
      <c r="I3126" t="s">
        <v>908</v>
      </c>
      <c r="J3126" t="s">
        <v>615</v>
      </c>
      <c r="K3126">
        <v>0</v>
      </c>
      <c r="L3126">
        <v>0</v>
      </c>
      <c r="M3126" t="s">
        <v>2552</v>
      </c>
      <c r="N3126" t="s">
        <v>2668</v>
      </c>
    </row>
    <row r="3127" spans="1:14" hidden="1" x14ac:dyDescent="0.25">
      <c r="A3127" t="s">
        <v>615</v>
      </c>
      <c r="B3127" s="238">
        <v>1142844</v>
      </c>
      <c r="C3127" s="233">
        <v>1142844</v>
      </c>
      <c r="D3127">
        <v>114284</v>
      </c>
      <c r="E3127">
        <v>16.399999999999999</v>
      </c>
      <c r="G3127">
        <v>1</v>
      </c>
      <c r="H3127" s="238">
        <v>4</v>
      </c>
      <c r="I3127" t="s">
        <v>908</v>
      </c>
      <c r="J3127" t="s">
        <v>615</v>
      </c>
      <c r="K3127">
        <v>0</v>
      </c>
      <c r="L3127">
        <v>0</v>
      </c>
      <c r="M3127" t="s">
        <v>2552</v>
      </c>
      <c r="N3127" t="s">
        <v>2668</v>
      </c>
    </row>
    <row r="3128" spans="1:14" hidden="1" x14ac:dyDescent="0.25">
      <c r="A3128" t="s">
        <v>615</v>
      </c>
      <c r="B3128" s="238">
        <v>1142845</v>
      </c>
      <c r="C3128" s="233">
        <v>1142845</v>
      </c>
      <c r="D3128">
        <v>114284</v>
      </c>
      <c r="E3128">
        <v>21.8</v>
      </c>
      <c r="G3128">
        <v>1</v>
      </c>
      <c r="H3128" s="238">
        <v>5</v>
      </c>
      <c r="I3128" s="239" t="s">
        <v>908</v>
      </c>
      <c r="J3128" t="s">
        <v>615</v>
      </c>
      <c r="K3128">
        <v>0</v>
      </c>
      <c r="L3128">
        <v>0</v>
      </c>
      <c r="M3128" t="s">
        <v>2552</v>
      </c>
      <c r="N3128" t="s">
        <v>2668</v>
      </c>
    </row>
    <row r="3129" spans="1:14" hidden="1" x14ac:dyDescent="0.25">
      <c r="A3129" t="s">
        <v>387</v>
      </c>
      <c r="B3129" s="238">
        <v>1160391</v>
      </c>
      <c r="C3129" s="233">
        <v>1160391</v>
      </c>
      <c r="D3129">
        <v>116039</v>
      </c>
      <c r="E3129">
        <v>240</v>
      </c>
      <c r="G3129">
        <v>0</v>
      </c>
      <c r="H3129" s="238">
        <v>1</v>
      </c>
      <c r="I3129" t="s">
        <v>971</v>
      </c>
      <c r="J3129" t="s">
        <v>387</v>
      </c>
      <c r="K3129">
        <v>0</v>
      </c>
      <c r="L3129">
        <v>0</v>
      </c>
      <c r="M3129" t="s">
        <v>2571</v>
      </c>
      <c r="N3129" t="s">
        <v>2580</v>
      </c>
    </row>
    <row r="3130" spans="1:14" hidden="1" x14ac:dyDescent="0.25">
      <c r="A3130" t="s">
        <v>387</v>
      </c>
      <c r="B3130" s="238">
        <v>1160392</v>
      </c>
      <c r="C3130" s="233">
        <v>1160392</v>
      </c>
      <c r="D3130">
        <v>116039</v>
      </c>
      <c r="E3130">
        <v>350</v>
      </c>
      <c r="G3130">
        <v>0</v>
      </c>
      <c r="H3130" s="238">
        <v>2</v>
      </c>
      <c r="I3130" t="s">
        <v>971</v>
      </c>
      <c r="J3130" t="s">
        <v>387</v>
      </c>
      <c r="K3130">
        <v>0</v>
      </c>
      <c r="L3130">
        <v>0</v>
      </c>
      <c r="M3130" t="s">
        <v>2571</v>
      </c>
      <c r="N3130" t="s">
        <v>2580</v>
      </c>
    </row>
    <row r="3131" spans="1:14" hidden="1" x14ac:dyDescent="0.25">
      <c r="A3131" t="s">
        <v>387</v>
      </c>
      <c r="B3131" s="238">
        <v>1160393</v>
      </c>
      <c r="C3131" s="233">
        <v>1160393</v>
      </c>
      <c r="D3131">
        <v>116039</v>
      </c>
      <c r="E3131">
        <v>470</v>
      </c>
      <c r="G3131">
        <v>0</v>
      </c>
      <c r="H3131" s="238">
        <v>3</v>
      </c>
      <c r="I3131" t="s">
        <v>971</v>
      </c>
      <c r="J3131" t="s">
        <v>387</v>
      </c>
      <c r="K3131">
        <v>0</v>
      </c>
      <c r="L3131">
        <v>0</v>
      </c>
      <c r="M3131" t="s">
        <v>2571</v>
      </c>
      <c r="N3131" t="s">
        <v>2580</v>
      </c>
    </row>
    <row r="3132" spans="1:14" hidden="1" x14ac:dyDescent="0.25">
      <c r="A3132" t="s">
        <v>387</v>
      </c>
      <c r="B3132" s="238">
        <v>1160394</v>
      </c>
      <c r="C3132" s="233">
        <v>1160394</v>
      </c>
      <c r="D3132">
        <v>116039</v>
      </c>
      <c r="E3132">
        <v>370</v>
      </c>
      <c r="G3132">
        <v>0</v>
      </c>
      <c r="H3132" s="238">
        <v>4</v>
      </c>
      <c r="I3132" t="s">
        <v>971</v>
      </c>
      <c r="J3132" t="s">
        <v>387</v>
      </c>
      <c r="K3132">
        <v>0</v>
      </c>
      <c r="L3132">
        <v>0</v>
      </c>
      <c r="M3132" t="s">
        <v>2571</v>
      </c>
      <c r="N3132" t="s">
        <v>2580</v>
      </c>
    </row>
    <row r="3133" spans="1:14" hidden="1" x14ac:dyDescent="0.25">
      <c r="A3133" t="s">
        <v>387</v>
      </c>
      <c r="B3133" s="238">
        <v>1160395</v>
      </c>
      <c r="C3133" s="233">
        <v>1160395</v>
      </c>
      <c r="D3133">
        <v>116039</v>
      </c>
      <c r="E3133">
        <v>495</v>
      </c>
      <c r="G3133">
        <v>0</v>
      </c>
      <c r="H3133" s="238">
        <v>5</v>
      </c>
      <c r="I3133" t="s">
        <v>971</v>
      </c>
      <c r="J3133" t="s">
        <v>387</v>
      </c>
      <c r="K3133">
        <v>0</v>
      </c>
      <c r="L3133">
        <v>0</v>
      </c>
      <c r="M3133" t="s">
        <v>2571</v>
      </c>
      <c r="N3133" t="s">
        <v>2580</v>
      </c>
    </row>
    <row r="3134" spans="1:14" hidden="1" x14ac:dyDescent="0.25">
      <c r="A3134" t="s">
        <v>404</v>
      </c>
      <c r="B3134" s="238">
        <v>1114241</v>
      </c>
      <c r="C3134" s="233">
        <v>1114241</v>
      </c>
      <c r="D3134">
        <v>111424</v>
      </c>
      <c r="E3134">
        <v>935</v>
      </c>
      <c r="G3134">
        <v>1</v>
      </c>
      <c r="H3134" s="238">
        <v>1</v>
      </c>
      <c r="I3134" t="s">
        <v>1434</v>
      </c>
      <c r="J3134" t="s">
        <v>404</v>
      </c>
      <c r="K3134">
        <v>0</v>
      </c>
      <c r="L3134">
        <v>0</v>
      </c>
      <c r="M3134" t="s">
        <v>2573</v>
      </c>
      <c r="N3134" t="s">
        <v>2602</v>
      </c>
    </row>
    <row r="3135" spans="1:14" hidden="1" x14ac:dyDescent="0.25">
      <c r="A3135" t="s">
        <v>404</v>
      </c>
      <c r="B3135" s="238">
        <v>1114242</v>
      </c>
      <c r="C3135" s="233">
        <v>1114242</v>
      </c>
      <c r="D3135">
        <v>111424</v>
      </c>
      <c r="E3135">
        <v>1180</v>
      </c>
      <c r="G3135">
        <v>1</v>
      </c>
      <c r="H3135" s="238">
        <v>2</v>
      </c>
      <c r="I3135" t="s">
        <v>1434</v>
      </c>
      <c r="J3135" t="s">
        <v>404</v>
      </c>
      <c r="K3135">
        <v>0</v>
      </c>
      <c r="L3135">
        <v>0</v>
      </c>
      <c r="M3135" t="s">
        <v>2573</v>
      </c>
      <c r="N3135" t="s">
        <v>2602</v>
      </c>
    </row>
    <row r="3136" spans="1:14" hidden="1" x14ac:dyDescent="0.25">
      <c r="A3136" t="s">
        <v>404</v>
      </c>
      <c r="B3136" s="238">
        <v>1114243</v>
      </c>
      <c r="C3136" s="233">
        <v>1114243</v>
      </c>
      <c r="D3136">
        <v>111424</v>
      </c>
      <c r="E3136">
        <v>1522</v>
      </c>
      <c r="G3136">
        <v>1</v>
      </c>
      <c r="H3136" s="238">
        <v>3</v>
      </c>
      <c r="I3136" t="s">
        <v>1434</v>
      </c>
      <c r="J3136" t="s">
        <v>404</v>
      </c>
      <c r="K3136">
        <v>0</v>
      </c>
      <c r="L3136">
        <v>0</v>
      </c>
      <c r="M3136" t="s">
        <v>2573</v>
      </c>
      <c r="N3136" t="s">
        <v>2602</v>
      </c>
    </row>
    <row r="3137" spans="1:14" hidden="1" x14ac:dyDescent="0.25">
      <c r="A3137" t="s">
        <v>404</v>
      </c>
      <c r="B3137" s="238">
        <v>1114244</v>
      </c>
      <c r="C3137" s="233">
        <v>1114244</v>
      </c>
      <c r="D3137">
        <v>111424</v>
      </c>
      <c r="E3137">
        <v>1240</v>
      </c>
      <c r="G3137">
        <v>1</v>
      </c>
      <c r="H3137" s="238">
        <v>4</v>
      </c>
      <c r="I3137" t="s">
        <v>1434</v>
      </c>
      <c r="J3137" t="s">
        <v>404</v>
      </c>
      <c r="K3137">
        <v>0</v>
      </c>
      <c r="L3137">
        <v>0</v>
      </c>
      <c r="M3137" t="s">
        <v>2573</v>
      </c>
      <c r="N3137" t="s">
        <v>2602</v>
      </c>
    </row>
    <row r="3138" spans="1:14" hidden="1" x14ac:dyDescent="0.25">
      <c r="A3138" t="s">
        <v>404</v>
      </c>
      <c r="B3138" s="238">
        <v>1114245</v>
      </c>
      <c r="C3138" s="233">
        <v>1114245</v>
      </c>
      <c r="D3138">
        <v>111424</v>
      </c>
      <c r="E3138">
        <v>1598</v>
      </c>
      <c r="G3138">
        <v>1</v>
      </c>
      <c r="H3138" s="238">
        <v>5</v>
      </c>
      <c r="I3138" t="s">
        <v>1434</v>
      </c>
      <c r="J3138" t="s">
        <v>404</v>
      </c>
      <c r="K3138">
        <v>0</v>
      </c>
      <c r="L3138">
        <v>0</v>
      </c>
      <c r="M3138" t="s">
        <v>2573</v>
      </c>
      <c r="N3138" t="s">
        <v>2602</v>
      </c>
    </row>
    <row r="3139" spans="1:14" hidden="1" x14ac:dyDescent="0.25">
      <c r="A3139" t="s">
        <v>615</v>
      </c>
      <c r="B3139" s="238">
        <v>1141961</v>
      </c>
      <c r="C3139" s="233">
        <v>1141961</v>
      </c>
      <c r="D3139">
        <v>114196</v>
      </c>
      <c r="E3139">
        <v>30</v>
      </c>
      <c r="G3139">
        <v>1</v>
      </c>
      <c r="H3139" s="238">
        <v>1</v>
      </c>
      <c r="I3139" t="s">
        <v>1543</v>
      </c>
      <c r="J3139" t="s">
        <v>615</v>
      </c>
      <c r="K3139">
        <v>0</v>
      </c>
      <c r="L3139">
        <v>0</v>
      </c>
      <c r="M3139" t="s">
        <v>2552</v>
      </c>
      <c r="N3139" t="s">
        <v>2553</v>
      </c>
    </row>
    <row r="3140" spans="1:14" hidden="1" x14ac:dyDescent="0.25">
      <c r="A3140" t="s">
        <v>615</v>
      </c>
      <c r="B3140" s="238">
        <v>1141962</v>
      </c>
      <c r="C3140" s="233">
        <v>1141962</v>
      </c>
      <c r="D3140">
        <v>114196</v>
      </c>
      <c r="E3140">
        <v>37</v>
      </c>
      <c r="G3140">
        <v>1</v>
      </c>
      <c r="H3140" s="238">
        <v>2</v>
      </c>
      <c r="I3140" t="s">
        <v>1543</v>
      </c>
      <c r="J3140" t="s">
        <v>615</v>
      </c>
      <c r="K3140">
        <v>0</v>
      </c>
      <c r="L3140">
        <v>0</v>
      </c>
      <c r="M3140" t="s">
        <v>2552</v>
      </c>
      <c r="N3140" t="s">
        <v>2553</v>
      </c>
    </row>
    <row r="3141" spans="1:14" hidden="1" x14ac:dyDescent="0.25">
      <c r="A3141" t="s">
        <v>615</v>
      </c>
      <c r="B3141" s="238">
        <v>1141963</v>
      </c>
      <c r="C3141" s="233">
        <v>1141963</v>
      </c>
      <c r="D3141">
        <v>114196</v>
      </c>
      <c r="E3141">
        <v>46</v>
      </c>
      <c r="G3141">
        <v>1</v>
      </c>
      <c r="H3141" s="238">
        <v>3</v>
      </c>
      <c r="I3141" t="s">
        <v>1543</v>
      </c>
      <c r="J3141" t="s">
        <v>615</v>
      </c>
      <c r="K3141">
        <v>0</v>
      </c>
      <c r="L3141">
        <v>0</v>
      </c>
      <c r="M3141" t="s">
        <v>2552</v>
      </c>
      <c r="N3141" t="s">
        <v>2553</v>
      </c>
    </row>
    <row r="3142" spans="1:14" hidden="1" x14ac:dyDescent="0.25">
      <c r="A3142" t="s">
        <v>615</v>
      </c>
      <c r="B3142" s="238">
        <v>1141964</v>
      </c>
      <c r="C3142" s="233">
        <v>1141964</v>
      </c>
      <c r="D3142">
        <v>114196</v>
      </c>
      <c r="E3142">
        <v>39</v>
      </c>
      <c r="G3142">
        <v>1</v>
      </c>
      <c r="H3142" s="238">
        <v>4</v>
      </c>
      <c r="I3142" t="s">
        <v>1543</v>
      </c>
      <c r="J3142" t="s">
        <v>615</v>
      </c>
      <c r="K3142">
        <v>0</v>
      </c>
      <c r="L3142">
        <v>0</v>
      </c>
      <c r="M3142" t="s">
        <v>2552</v>
      </c>
      <c r="N3142" t="s">
        <v>2553</v>
      </c>
    </row>
    <row r="3143" spans="1:14" hidden="1" x14ac:dyDescent="0.25">
      <c r="A3143" t="s">
        <v>615</v>
      </c>
      <c r="B3143" s="238">
        <v>1141965</v>
      </c>
      <c r="C3143" s="233">
        <v>1141965</v>
      </c>
      <c r="D3143">
        <v>114196</v>
      </c>
      <c r="E3143">
        <v>48</v>
      </c>
      <c r="G3143">
        <v>1</v>
      </c>
      <c r="H3143" s="238">
        <v>5</v>
      </c>
      <c r="I3143" t="s">
        <v>1543</v>
      </c>
      <c r="J3143" t="s">
        <v>615</v>
      </c>
      <c r="K3143">
        <v>0</v>
      </c>
      <c r="L3143">
        <v>0</v>
      </c>
      <c r="M3143" t="s">
        <v>2552</v>
      </c>
      <c r="N3143" t="s">
        <v>2553</v>
      </c>
    </row>
    <row r="3144" spans="1:14" hidden="1" x14ac:dyDescent="0.25">
      <c r="A3144" t="s">
        <v>432</v>
      </c>
      <c r="B3144" s="238">
        <v>1130101</v>
      </c>
      <c r="C3144" s="233">
        <v>1130101</v>
      </c>
      <c r="D3144">
        <v>113010</v>
      </c>
      <c r="F3144" t="s">
        <v>397</v>
      </c>
      <c r="G3144">
        <v>0</v>
      </c>
      <c r="H3144" s="238">
        <v>1</v>
      </c>
      <c r="I3144" t="s">
        <v>529</v>
      </c>
      <c r="J3144" t="s">
        <v>432</v>
      </c>
      <c r="K3144">
        <v>0</v>
      </c>
      <c r="L3144">
        <v>0</v>
      </c>
      <c r="M3144" t="s">
        <v>2543</v>
      </c>
      <c r="N3144" t="s">
        <v>2670</v>
      </c>
    </row>
    <row r="3145" spans="1:14" hidden="1" x14ac:dyDescent="0.25">
      <c r="A3145" t="s">
        <v>432</v>
      </c>
      <c r="B3145" s="238">
        <v>1130102</v>
      </c>
      <c r="C3145" s="233">
        <v>1130102</v>
      </c>
      <c r="D3145">
        <v>113010</v>
      </c>
      <c r="F3145" t="s">
        <v>397</v>
      </c>
      <c r="G3145">
        <v>0</v>
      </c>
      <c r="H3145" s="238">
        <v>2</v>
      </c>
      <c r="I3145" t="s">
        <v>529</v>
      </c>
      <c r="J3145" t="s">
        <v>432</v>
      </c>
      <c r="K3145">
        <v>0</v>
      </c>
      <c r="L3145">
        <v>0</v>
      </c>
      <c r="M3145" t="s">
        <v>2543</v>
      </c>
      <c r="N3145" t="s">
        <v>2670</v>
      </c>
    </row>
    <row r="3146" spans="1:14" hidden="1" x14ac:dyDescent="0.25">
      <c r="A3146" t="s">
        <v>432</v>
      </c>
      <c r="B3146" s="238">
        <v>1130103</v>
      </c>
      <c r="C3146" s="233">
        <v>1130103</v>
      </c>
      <c r="D3146">
        <v>113010</v>
      </c>
      <c r="F3146" t="s">
        <v>397</v>
      </c>
      <c r="G3146">
        <v>0</v>
      </c>
      <c r="H3146" s="238">
        <v>3</v>
      </c>
      <c r="I3146" t="s">
        <v>529</v>
      </c>
      <c r="J3146" t="s">
        <v>432</v>
      </c>
      <c r="K3146">
        <v>0</v>
      </c>
      <c r="L3146">
        <v>0</v>
      </c>
      <c r="M3146" t="s">
        <v>2543</v>
      </c>
      <c r="N3146" t="s">
        <v>2670</v>
      </c>
    </row>
    <row r="3147" spans="1:14" hidden="1" x14ac:dyDescent="0.25">
      <c r="A3147" t="s">
        <v>432</v>
      </c>
      <c r="B3147" s="238">
        <v>1130104</v>
      </c>
      <c r="C3147" s="233">
        <v>1130104</v>
      </c>
      <c r="D3147">
        <v>113010</v>
      </c>
      <c r="F3147" t="s">
        <v>397</v>
      </c>
      <c r="G3147">
        <v>0</v>
      </c>
      <c r="H3147" s="238">
        <v>4</v>
      </c>
      <c r="I3147" t="s">
        <v>529</v>
      </c>
      <c r="J3147" t="s">
        <v>432</v>
      </c>
      <c r="K3147">
        <v>0</v>
      </c>
      <c r="L3147">
        <v>0</v>
      </c>
      <c r="M3147" t="s">
        <v>2543</v>
      </c>
      <c r="N3147" t="s">
        <v>2670</v>
      </c>
    </row>
    <row r="3148" spans="1:14" hidden="1" x14ac:dyDescent="0.25">
      <c r="A3148" t="s">
        <v>432</v>
      </c>
      <c r="B3148" s="238">
        <v>1130105</v>
      </c>
      <c r="C3148" s="233">
        <v>1130105</v>
      </c>
      <c r="D3148">
        <v>113010</v>
      </c>
      <c r="F3148" t="s">
        <v>397</v>
      </c>
      <c r="G3148">
        <v>0</v>
      </c>
      <c r="H3148" s="238">
        <v>5</v>
      </c>
      <c r="I3148" t="s">
        <v>529</v>
      </c>
      <c r="J3148" t="s">
        <v>432</v>
      </c>
      <c r="K3148">
        <v>0</v>
      </c>
      <c r="L3148">
        <v>0</v>
      </c>
      <c r="M3148" t="s">
        <v>2543</v>
      </c>
      <c r="N3148" t="s">
        <v>2670</v>
      </c>
    </row>
    <row r="3149" spans="1:14" hidden="1" x14ac:dyDescent="0.25">
      <c r="A3149" t="s">
        <v>432</v>
      </c>
      <c r="B3149" s="238">
        <v>1130091</v>
      </c>
      <c r="C3149" s="233">
        <v>1130091</v>
      </c>
      <c r="D3149">
        <v>113009</v>
      </c>
      <c r="E3149">
        <v>760</v>
      </c>
      <c r="G3149">
        <v>1</v>
      </c>
      <c r="H3149" s="238">
        <v>1</v>
      </c>
      <c r="I3149" t="s">
        <v>527</v>
      </c>
      <c r="J3149" t="s">
        <v>432</v>
      </c>
      <c r="K3149">
        <v>0</v>
      </c>
      <c r="L3149">
        <v>0</v>
      </c>
      <c r="M3149" t="s">
        <v>2543</v>
      </c>
      <c r="N3149" t="s">
        <v>2670</v>
      </c>
    </row>
    <row r="3150" spans="1:14" hidden="1" x14ac:dyDescent="0.25">
      <c r="A3150" t="s">
        <v>432</v>
      </c>
      <c r="B3150" s="238">
        <v>1130092</v>
      </c>
      <c r="C3150" s="233">
        <v>1130092</v>
      </c>
      <c r="D3150">
        <v>113009</v>
      </c>
      <c r="E3150">
        <v>840</v>
      </c>
      <c r="G3150">
        <v>1</v>
      </c>
      <c r="H3150" s="238">
        <v>2</v>
      </c>
      <c r="I3150" t="s">
        <v>527</v>
      </c>
      <c r="J3150" t="s">
        <v>432</v>
      </c>
      <c r="K3150">
        <v>0</v>
      </c>
      <c r="L3150">
        <v>0</v>
      </c>
      <c r="M3150" t="s">
        <v>2543</v>
      </c>
      <c r="N3150" t="s">
        <v>2670</v>
      </c>
    </row>
    <row r="3151" spans="1:14" hidden="1" x14ac:dyDescent="0.25">
      <c r="A3151" t="s">
        <v>432</v>
      </c>
      <c r="B3151" s="238">
        <v>1130093</v>
      </c>
      <c r="C3151" s="233">
        <v>1130093</v>
      </c>
      <c r="D3151">
        <v>113009</v>
      </c>
      <c r="E3151">
        <v>955</v>
      </c>
      <c r="G3151">
        <v>1</v>
      </c>
      <c r="H3151" s="238">
        <v>3</v>
      </c>
      <c r="I3151" t="s">
        <v>527</v>
      </c>
      <c r="J3151" t="s">
        <v>432</v>
      </c>
      <c r="K3151">
        <v>0</v>
      </c>
      <c r="L3151">
        <v>0</v>
      </c>
      <c r="M3151" t="s">
        <v>2543</v>
      </c>
      <c r="N3151" t="s">
        <v>2670</v>
      </c>
    </row>
    <row r="3152" spans="1:14" hidden="1" x14ac:dyDescent="0.25">
      <c r="A3152" t="s">
        <v>432</v>
      </c>
      <c r="B3152" s="238">
        <v>1130094</v>
      </c>
      <c r="C3152" s="233">
        <v>1130094</v>
      </c>
      <c r="D3152">
        <v>113009</v>
      </c>
      <c r="E3152">
        <v>885</v>
      </c>
      <c r="G3152">
        <v>1</v>
      </c>
      <c r="H3152" s="238">
        <v>4</v>
      </c>
      <c r="I3152" t="s">
        <v>527</v>
      </c>
      <c r="J3152" t="s">
        <v>432</v>
      </c>
      <c r="K3152">
        <v>0</v>
      </c>
      <c r="L3152">
        <v>0</v>
      </c>
      <c r="M3152" t="s">
        <v>2543</v>
      </c>
      <c r="N3152" t="s">
        <v>2670</v>
      </c>
    </row>
    <row r="3153" spans="1:14" hidden="1" x14ac:dyDescent="0.25">
      <c r="A3153" t="s">
        <v>432</v>
      </c>
      <c r="B3153" s="238">
        <v>1130095</v>
      </c>
      <c r="C3153" s="233">
        <v>1130095</v>
      </c>
      <c r="D3153">
        <v>113009</v>
      </c>
      <c r="E3153">
        <v>1005</v>
      </c>
      <c r="G3153">
        <v>1</v>
      </c>
      <c r="H3153" s="238">
        <v>5</v>
      </c>
      <c r="I3153" t="s">
        <v>527</v>
      </c>
      <c r="J3153" t="s">
        <v>432</v>
      </c>
      <c r="K3153">
        <v>0</v>
      </c>
      <c r="L3153">
        <v>0</v>
      </c>
      <c r="M3153" t="s">
        <v>2543</v>
      </c>
      <c r="N3153" t="s">
        <v>2670</v>
      </c>
    </row>
    <row r="3154" spans="1:14" hidden="1" x14ac:dyDescent="0.25">
      <c r="A3154" t="s">
        <v>615</v>
      </c>
      <c r="B3154" s="238">
        <v>1162521</v>
      </c>
      <c r="C3154" s="238" t="s">
        <v>3497</v>
      </c>
      <c r="D3154">
        <v>116252</v>
      </c>
      <c r="E3154">
        <v>8.1</v>
      </c>
      <c r="G3154">
        <v>1</v>
      </c>
      <c r="H3154" s="238">
        <v>1</v>
      </c>
      <c r="I3154" t="s">
        <v>1074</v>
      </c>
      <c r="J3154" t="s">
        <v>615</v>
      </c>
      <c r="K3154">
        <v>0</v>
      </c>
      <c r="L3154">
        <v>0</v>
      </c>
      <c r="M3154" t="s">
        <v>2576</v>
      </c>
    </row>
    <row r="3155" spans="1:14" hidden="1" x14ac:dyDescent="0.25">
      <c r="A3155" t="s">
        <v>615</v>
      </c>
      <c r="B3155" s="238">
        <v>1162522</v>
      </c>
      <c r="C3155" s="238" t="s">
        <v>3498</v>
      </c>
      <c r="D3155">
        <v>116252</v>
      </c>
      <c r="E3155">
        <v>9.35</v>
      </c>
      <c r="G3155">
        <v>1</v>
      </c>
      <c r="H3155" s="238">
        <v>2</v>
      </c>
      <c r="I3155" t="s">
        <v>1074</v>
      </c>
      <c r="J3155" t="s">
        <v>615</v>
      </c>
      <c r="K3155">
        <v>0</v>
      </c>
      <c r="L3155">
        <v>0</v>
      </c>
      <c r="M3155" t="s">
        <v>2576</v>
      </c>
    </row>
    <row r="3156" spans="1:14" hidden="1" x14ac:dyDescent="0.25">
      <c r="A3156" t="s">
        <v>615</v>
      </c>
      <c r="B3156" s="238">
        <v>1162523</v>
      </c>
      <c r="C3156" s="238" t="s">
        <v>3499</v>
      </c>
      <c r="D3156">
        <v>116252</v>
      </c>
      <c r="E3156">
        <v>10.7</v>
      </c>
      <c r="G3156">
        <v>1</v>
      </c>
      <c r="H3156" s="238">
        <v>3</v>
      </c>
      <c r="I3156" t="s">
        <v>1074</v>
      </c>
      <c r="J3156" t="s">
        <v>615</v>
      </c>
      <c r="K3156">
        <v>0</v>
      </c>
      <c r="L3156">
        <v>0</v>
      </c>
      <c r="M3156" t="s">
        <v>2576</v>
      </c>
    </row>
    <row r="3157" spans="1:14" hidden="1" x14ac:dyDescent="0.25">
      <c r="A3157" t="s">
        <v>615</v>
      </c>
      <c r="B3157" s="238">
        <v>1162524</v>
      </c>
      <c r="C3157" s="238" t="s">
        <v>3500</v>
      </c>
      <c r="D3157">
        <v>116252</v>
      </c>
      <c r="E3157">
        <v>9.9</v>
      </c>
      <c r="G3157">
        <v>1</v>
      </c>
      <c r="H3157" s="238">
        <v>4</v>
      </c>
      <c r="I3157" t="s">
        <v>1074</v>
      </c>
      <c r="J3157" t="s">
        <v>615</v>
      </c>
      <c r="K3157">
        <v>0</v>
      </c>
      <c r="L3157">
        <v>0</v>
      </c>
      <c r="M3157" t="s">
        <v>2576</v>
      </c>
    </row>
    <row r="3158" spans="1:14" hidden="1" x14ac:dyDescent="0.25">
      <c r="A3158" t="s">
        <v>615</v>
      </c>
      <c r="B3158" s="238">
        <v>1162525</v>
      </c>
      <c r="C3158" s="238" t="s">
        <v>3501</v>
      </c>
      <c r="D3158">
        <v>116252</v>
      </c>
      <c r="E3158">
        <v>11.3</v>
      </c>
      <c r="G3158">
        <v>1</v>
      </c>
      <c r="H3158" s="238">
        <v>5</v>
      </c>
      <c r="I3158" t="s">
        <v>1074</v>
      </c>
      <c r="J3158" t="s">
        <v>615</v>
      </c>
      <c r="K3158">
        <v>0</v>
      </c>
      <c r="L3158">
        <v>0</v>
      </c>
      <c r="M3158" t="s">
        <v>2576</v>
      </c>
    </row>
    <row r="3159" spans="1:14" hidden="1" x14ac:dyDescent="0.25">
      <c r="A3159" t="s">
        <v>615</v>
      </c>
      <c r="B3159" s="238">
        <v>24011162522</v>
      </c>
      <c r="C3159" s="233"/>
      <c r="D3159">
        <v>116252</v>
      </c>
      <c r="E3159">
        <v>3.35</v>
      </c>
      <c r="G3159">
        <v>0</v>
      </c>
      <c r="H3159" s="238">
        <v>2</v>
      </c>
      <c r="I3159" t="s">
        <v>3148</v>
      </c>
      <c r="J3159" t="s">
        <v>615</v>
      </c>
      <c r="K3159">
        <v>2401</v>
      </c>
      <c r="L3159">
        <v>0</v>
      </c>
      <c r="M3159" t="s">
        <v>2552</v>
      </c>
      <c r="N3159" t="s">
        <v>2558</v>
      </c>
    </row>
    <row r="3160" spans="1:14" hidden="1" x14ac:dyDescent="0.25">
      <c r="A3160" t="s">
        <v>615</v>
      </c>
      <c r="B3160" s="238">
        <v>24011162523</v>
      </c>
      <c r="C3160" s="233"/>
      <c r="D3160">
        <v>116252</v>
      </c>
      <c r="E3160">
        <v>3.85</v>
      </c>
      <c r="G3160">
        <v>0</v>
      </c>
      <c r="H3160" s="238">
        <v>3</v>
      </c>
      <c r="I3160" t="s">
        <v>3149</v>
      </c>
      <c r="J3160" t="s">
        <v>615</v>
      </c>
      <c r="K3160">
        <v>2401</v>
      </c>
      <c r="L3160">
        <v>0</v>
      </c>
      <c r="M3160" t="s">
        <v>2552</v>
      </c>
      <c r="N3160" t="s">
        <v>2558</v>
      </c>
    </row>
    <row r="3161" spans="1:14" hidden="1" x14ac:dyDescent="0.25">
      <c r="A3161" t="s">
        <v>615</v>
      </c>
      <c r="B3161" s="238">
        <v>24011162524</v>
      </c>
      <c r="C3161" s="233"/>
      <c r="D3161">
        <v>116252</v>
      </c>
      <c r="E3161">
        <v>3.55</v>
      </c>
      <c r="G3161">
        <v>0</v>
      </c>
      <c r="H3161" s="238">
        <v>4</v>
      </c>
      <c r="I3161" t="s">
        <v>3150</v>
      </c>
      <c r="J3161" t="s">
        <v>615</v>
      </c>
      <c r="K3161">
        <v>2401</v>
      </c>
      <c r="L3161">
        <v>0</v>
      </c>
      <c r="M3161" t="s">
        <v>2552</v>
      </c>
      <c r="N3161" t="s">
        <v>2558</v>
      </c>
    </row>
    <row r="3162" spans="1:14" hidden="1" x14ac:dyDescent="0.25">
      <c r="A3162" t="s">
        <v>615</v>
      </c>
      <c r="B3162" s="238">
        <v>24011162525</v>
      </c>
      <c r="C3162" s="233"/>
      <c r="D3162">
        <v>116252</v>
      </c>
      <c r="E3162">
        <v>4.05</v>
      </c>
      <c r="G3162">
        <v>0</v>
      </c>
      <c r="H3162" s="238">
        <v>5</v>
      </c>
      <c r="I3162" t="s">
        <v>3151</v>
      </c>
      <c r="J3162" t="s">
        <v>615</v>
      </c>
      <c r="K3162">
        <v>2401</v>
      </c>
      <c r="L3162">
        <v>0</v>
      </c>
      <c r="M3162" t="s">
        <v>2552</v>
      </c>
      <c r="N3162" t="s">
        <v>2558</v>
      </c>
    </row>
    <row r="3163" spans="1:14" hidden="1" x14ac:dyDescent="0.25">
      <c r="A3163" t="s">
        <v>615</v>
      </c>
      <c r="B3163" s="238">
        <v>24011162521</v>
      </c>
      <c r="C3163" s="233"/>
      <c r="D3163">
        <v>116252</v>
      </c>
      <c r="E3163">
        <v>2.9</v>
      </c>
      <c r="G3163">
        <v>0</v>
      </c>
      <c r="H3163" s="238">
        <v>1</v>
      </c>
      <c r="I3163" t="s">
        <v>3152</v>
      </c>
      <c r="J3163" t="s">
        <v>615</v>
      </c>
      <c r="K3163">
        <v>2401</v>
      </c>
      <c r="L3163">
        <v>0</v>
      </c>
      <c r="M3163" t="s">
        <v>2552</v>
      </c>
      <c r="N3163" t="s">
        <v>2558</v>
      </c>
    </row>
    <row r="3164" spans="1:14" hidden="1" x14ac:dyDescent="0.25">
      <c r="A3164" t="s">
        <v>387</v>
      </c>
      <c r="B3164" s="238">
        <v>1113971</v>
      </c>
      <c r="C3164" s="233">
        <v>1113971</v>
      </c>
      <c r="D3164">
        <v>111397</v>
      </c>
      <c r="F3164" t="s">
        <v>397</v>
      </c>
      <c r="G3164">
        <v>0</v>
      </c>
      <c r="H3164" s="238">
        <v>1</v>
      </c>
      <c r="I3164" t="s">
        <v>1407</v>
      </c>
      <c r="J3164" t="s">
        <v>387</v>
      </c>
      <c r="K3164">
        <v>0</v>
      </c>
      <c r="L3164">
        <v>0</v>
      </c>
      <c r="M3164" t="s">
        <v>2593</v>
      </c>
    </row>
    <row r="3165" spans="1:14" hidden="1" x14ac:dyDescent="0.25">
      <c r="A3165" t="s">
        <v>387</v>
      </c>
      <c r="B3165" s="238">
        <v>1113972</v>
      </c>
      <c r="C3165" s="233">
        <v>1113972</v>
      </c>
      <c r="D3165">
        <v>111397</v>
      </c>
      <c r="F3165" t="s">
        <v>397</v>
      </c>
      <c r="G3165">
        <v>0</v>
      </c>
      <c r="H3165" s="238">
        <v>2</v>
      </c>
      <c r="I3165" t="s">
        <v>1407</v>
      </c>
      <c r="J3165" t="s">
        <v>387</v>
      </c>
      <c r="K3165">
        <v>0</v>
      </c>
      <c r="L3165">
        <v>0</v>
      </c>
      <c r="M3165" t="s">
        <v>2593</v>
      </c>
    </row>
    <row r="3166" spans="1:14" hidden="1" x14ac:dyDescent="0.25">
      <c r="A3166" t="s">
        <v>387</v>
      </c>
      <c r="B3166" s="238">
        <v>1113973</v>
      </c>
      <c r="C3166" s="233">
        <v>1113973</v>
      </c>
      <c r="D3166">
        <v>111397</v>
      </c>
      <c r="F3166" t="s">
        <v>397</v>
      </c>
      <c r="G3166">
        <v>0</v>
      </c>
      <c r="H3166" s="238">
        <v>3</v>
      </c>
      <c r="I3166" t="s">
        <v>1407</v>
      </c>
      <c r="J3166" t="s">
        <v>387</v>
      </c>
      <c r="K3166">
        <v>0</v>
      </c>
      <c r="L3166">
        <v>0</v>
      </c>
      <c r="M3166" t="s">
        <v>2593</v>
      </c>
    </row>
    <row r="3167" spans="1:14" hidden="1" x14ac:dyDescent="0.25">
      <c r="A3167" t="s">
        <v>387</v>
      </c>
      <c r="B3167" s="238">
        <v>1113974</v>
      </c>
      <c r="C3167" s="233">
        <v>1113974</v>
      </c>
      <c r="D3167">
        <v>111397</v>
      </c>
      <c r="F3167" t="s">
        <v>397</v>
      </c>
      <c r="G3167">
        <v>0</v>
      </c>
      <c r="H3167" s="238">
        <v>4</v>
      </c>
      <c r="I3167" t="s">
        <v>1407</v>
      </c>
      <c r="J3167" t="s">
        <v>387</v>
      </c>
      <c r="K3167">
        <v>0</v>
      </c>
      <c r="L3167">
        <v>0</v>
      </c>
      <c r="M3167" t="s">
        <v>2593</v>
      </c>
    </row>
    <row r="3168" spans="1:14" hidden="1" x14ac:dyDescent="0.25">
      <c r="A3168" t="s">
        <v>387</v>
      </c>
      <c r="B3168" s="238">
        <v>1113975</v>
      </c>
      <c r="C3168" s="233">
        <v>1113975</v>
      </c>
      <c r="D3168">
        <v>111397</v>
      </c>
      <c r="F3168" t="s">
        <v>397</v>
      </c>
      <c r="G3168">
        <v>0</v>
      </c>
      <c r="H3168" s="238">
        <v>5</v>
      </c>
      <c r="I3168" t="s">
        <v>1407</v>
      </c>
      <c r="J3168" t="s">
        <v>387</v>
      </c>
      <c r="K3168">
        <v>0</v>
      </c>
      <c r="L3168">
        <v>0</v>
      </c>
      <c r="M3168" t="s">
        <v>2593</v>
      </c>
    </row>
    <row r="3169" spans="1:14" hidden="1" x14ac:dyDescent="0.25">
      <c r="A3169" t="s">
        <v>615</v>
      </c>
      <c r="B3169" s="238">
        <v>1142341</v>
      </c>
      <c r="C3169" s="238" t="s">
        <v>3502</v>
      </c>
      <c r="D3169">
        <v>114234</v>
      </c>
      <c r="E3169">
        <v>10.8</v>
      </c>
      <c r="G3169">
        <v>1</v>
      </c>
      <c r="H3169" s="238">
        <v>1</v>
      </c>
      <c r="I3169" t="s">
        <v>160</v>
      </c>
      <c r="J3169" t="s">
        <v>615</v>
      </c>
      <c r="K3169">
        <v>0</v>
      </c>
      <c r="L3169">
        <v>0</v>
      </c>
      <c r="M3169" t="s">
        <v>2552</v>
      </c>
      <c r="N3169" t="s">
        <v>2564</v>
      </c>
    </row>
    <row r="3170" spans="1:14" hidden="1" x14ac:dyDescent="0.25">
      <c r="A3170" t="s">
        <v>615</v>
      </c>
      <c r="B3170" s="238">
        <v>1142342</v>
      </c>
      <c r="C3170" s="238" t="s">
        <v>3503</v>
      </c>
      <c r="D3170">
        <v>114234</v>
      </c>
      <c r="E3170">
        <v>13.5</v>
      </c>
      <c r="G3170">
        <v>1</v>
      </c>
      <c r="H3170" s="238">
        <v>2</v>
      </c>
      <c r="I3170" t="s">
        <v>160</v>
      </c>
      <c r="J3170" t="s">
        <v>615</v>
      </c>
      <c r="K3170">
        <v>0</v>
      </c>
      <c r="L3170">
        <v>0</v>
      </c>
      <c r="M3170" t="s">
        <v>2552</v>
      </c>
      <c r="N3170" t="s">
        <v>2564</v>
      </c>
    </row>
    <row r="3171" spans="1:14" hidden="1" x14ac:dyDescent="0.25">
      <c r="A3171" t="s">
        <v>615</v>
      </c>
      <c r="B3171" s="238">
        <v>1142343</v>
      </c>
      <c r="C3171" s="238" t="s">
        <v>3504</v>
      </c>
      <c r="D3171">
        <v>114234</v>
      </c>
      <c r="E3171">
        <v>16.899999999999999</v>
      </c>
      <c r="G3171">
        <v>1</v>
      </c>
      <c r="H3171" s="238">
        <v>3</v>
      </c>
      <c r="I3171" t="s">
        <v>160</v>
      </c>
      <c r="J3171" t="s">
        <v>615</v>
      </c>
      <c r="K3171">
        <v>0</v>
      </c>
      <c r="L3171">
        <v>0</v>
      </c>
      <c r="M3171" t="s">
        <v>2552</v>
      </c>
      <c r="N3171" t="s">
        <v>2564</v>
      </c>
    </row>
    <row r="3172" spans="1:14" hidden="1" x14ac:dyDescent="0.25">
      <c r="A3172" t="s">
        <v>615</v>
      </c>
      <c r="B3172" s="238">
        <v>1142344</v>
      </c>
      <c r="C3172" s="238" t="s">
        <v>3505</v>
      </c>
      <c r="D3172">
        <v>114234</v>
      </c>
      <c r="E3172">
        <v>14.3</v>
      </c>
      <c r="G3172">
        <v>1</v>
      </c>
      <c r="H3172" s="238">
        <v>4</v>
      </c>
      <c r="I3172" t="s">
        <v>160</v>
      </c>
      <c r="J3172" t="s">
        <v>615</v>
      </c>
      <c r="K3172">
        <v>0</v>
      </c>
      <c r="L3172">
        <v>0</v>
      </c>
      <c r="M3172" t="s">
        <v>2552</v>
      </c>
      <c r="N3172" t="s">
        <v>2564</v>
      </c>
    </row>
    <row r="3173" spans="1:14" hidden="1" x14ac:dyDescent="0.25">
      <c r="A3173" t="s">
        <v>615</v>
      </c>
      <c r="B3173" s="238">
        <v>1142345</v>
      </c>
      <c r="C3173" s="238" t="s">
        <v>3506</v>
      </c>
      <c r="D3173">
        <v>114234</v>
      </c>
      <c r="E3173">
        <v>17.8</v>
      </c>
      <c r="G3173">
        <v>1</v>
      </c>
      <c r="H3173" s="238">
        <v>5</v>
      </c>
      <c r="I3173" t="s">
        <v>160</v>
      </c>
      <c r="J3173" t="s">
        <v>615</v>
      </c>
      <c r="K3173">
        <v>0</v>
      </c>
      <c r="L3173">
        <v>0</v>
      </c>
      <c r="M3173" t="s">
        <v>2552</v>
      </c>
      <c r="N3173" t="s">
        <v>2564</v>
      </c>
    </row>
    <row r="3174" spans="1:14" hidden="1" x14ac:dyDescent="0.25">
      <c r="A3174" t="s">
        <v>615</v>
      </c>
      <c r="B3174" s="238">
        <v>42081142341</v>
      </c>
      <c r="C3174" s="233"/>
      <c r="D3174">
        <v>114234</v>
      </c>
      <c r="E3174">
        <v>4.41</v>
      </c>
      <c r="G3174">
        <v>0</v>
      </c>
      <c r="H3174" s="238">
        <v>1</v>
      </c>
      <c r="I3174" t="s">
        <v>2683</v>
      </c>
      <c r="J3174" t="s">
        <v>615</v>
      </c>
      <c r="K3174">
        <v>4208</v>
      </c>
      <c r="L3174">
        <v>0</v>
      </c>
      <c r="M3174" t="s">
        <v>2552</v>
      </c>
      <c r="N3174" t="s">
        <v>2564</v>
      </c>
    </row>
    <row r="3175" spans="1:14" hidden="1" x14ac:dyDescent="0.25">
      <c r="A3175" t="s">
        <v>615</v>
      </c>
      <c r="B3175" s="238">
        <v>42081142342</v>
      </c>
      <c r="C3175" s="233"/>
      <c r="D3175">
        <v>114234</v>
      </c>
      <c r="E3175">
        <v>4.41</v>
      </c>
      <c r="G3175">
        <v>0</v>
      </c>
      <c r="H3175" s="238">
        <v>2</v>
      </c>
      <c r="I3175" t="s">
        <v>2683</v>
      </c>
      <c r="J3175" t="s">
        <v>615</v>
      </c>
      <c r="K3175">
        <v>4208</v>
      </c>
      <c r="L3175">
        <v>0</v>
      </c>
      <c r="M3175" t="s">
        <v>2552</v>
      </c>
      <c r="N3175" t="s">
        <v>2564</v>
      </c>
    </row>
    <row r="3176" spans="1:14" hidden="1" x14ac:dyDescent="0.25">
      <c r="A3176" t="s">
        <v>615</v>
      </c>
      <c r="B3176" s="238">
        <v>42081142343</v>
      </c>
      <c r="C3176" s="233"/>
      <c r="D3176">
        <v>114234</v>
      </c>
      <c r="E3176">
        <v>4.41</v>
      </c>
      <c r="G3176">
        <v>0</v>
      </c>
      <c r="H3176" s="238">
        <v>3</v>
      </c>
      <c r="I3176" t="s">
        <v>2683</v>
      </c>
      <c r="J3176" t="s">
        <v>615</v>
      </c>
      <c r="K3176">
        <v>4208</v>
      </c>
      <c r="L3176">
        <v>0</v>
      </c>
      <c r="M3176" t="s">
        <v>2552</v>
      </c>
      <c r="N3176" t="s">
        <v>2564</v>
      </c>
    </row>
    <row r="3177" spans="1:14" hidden="1" x14ac:dyDescent="0.25">
      <c r="A3177" t="s">
        <v>615</v>
      </c>
      <c r="B3177" s="238">
        <v>42081142344</v>
      </c>
      <c r="C3177" s="233"/>
      <c r="D3177">
        <v>114234</v>
      </c>
      <c r="E3177">
        <v>4.41</v>
      </c>
      <c r="G3177">
        <v>0</v>
      </c>
      <c r="H3177" s="238">
        <v>4</v>
      </c>
      <c r="I3177" t="s">
        <v>2683</v>
      </c>
      <c r="J3177" t="s">
        <v>615</v>
      </c>
      <c r="K3177">
        <v>4208</v>
      </c>
      <c r="L3177">
        <v>0</v>
      </c>
      <c r="M3177" t="s">
        <v>2552</v>
      </c>
      <c r="N3177" t="s">
        <v>2564</v>
      </c>
    </row>
    <row r="3178" spans="1:14" hidden="1" x14ac:dyDescent="0.25">
      <c r="A3178" t="s">
        <v>615</v>
      </c>
      <c r="B3178" s="238">
        <v>42081142345</v>
      </c>
      <c r="C3178" s="233"/>
      <c r="D3178">
        <v>114234</v>
      </c>
      <c r="E3178">
        <v>4.41</v>
      </c>
      <c r="G3178">
        <v>0</v>
      </c>
      <c r="H3178" s="238">
        <v>5</v>
      </c>
      <c r="I3178" t="s">
        <v>2683</v>
      </c>
      <c r="J3178" t="s">
        <v>615</v>
      </c>
      <c r="K3178">
        <v>4208</v>
      </c>
      <c r="L3178">
        <v>0</v>
      </c>
      <c r="M3178" t="s">
        <v>2552</v>
      </c>
      <c r="N3178" t="s">
        <v>2564</v>
      </c>
    </row>
    <row r="3179" spans="1:14" hidden="1" x14ac:dyDescent="0.25">
      <c r="A3179" t="s">
        <v>615</v>
      </c>
      <c r="B3179" s="238">
        <v>1142371</v>
      </c>
      <c r="C3179" s="233">
        <v>1142371</v>
      </c>
      <c r="D3179">
        <v>114237</v>
      </c>
      <c r="F3179" t="s">
        <v>397</v>
      </c>
      <c r="G3179">
        <v>0</v>
      </c>
      <c r="H3179" s="238">
        <v>1</v>
      </c>
      <c r="I3179" t="s">
        <v>1553</v>
      </c>
      <c r="J3179" t="s">
        <v>615</v>
      </c>
      <c r="K3179">
        <v>0</v>
      </c>
      <c r="L3179">
        <v>0</v>
      </c>
      <c r="M3179" t="s">
        <v>2552</v>
      </c>
      <c r="N3179" t="s">
        <v>2564</v>
      </c>
    </row>
    <row r="3180" spans="1:14" hidden="1" x14ac:dyDescent="0.25">
      <c r="A3180" t="s">
        <v>615</v>
      </c>
      <c r="B3180" s="238">
        <v>1142372</v>
      </c>
      <c r="C3180" s="233">
        <v>1142372</v>
      </c>
      <c r="D3180">
        <v>114237</v>
      </c>
      <c r="F3180" t="s">
        <v>397</v>
      </c>
      <c r="G3180">
        <v>0</v>
      </c>
      <c r="H3180" s="238">
        <v>2</v>
      </c>
      <c r="I3180" t="s">
        <v>1553</v>
      </c>
      <c r="J3180" t="s">
        <v>615</v>
      </c>
      <c r="K3180">
        <v>0</v>
      </c>
      <c r="L3180">
        <v>0</v>
      </c>
      <c r="M3180" t="s">
        <v>2552</v>
      </c>
      <c r="N3180" t="s">
        <v>2564</v>
      </c>
    </row>
    <row r="3181" spans="1:14" hidden="1" x14ac:dyDescent="0.25">
      <c r="A3181" t="s">
        <v>615</v>
      </c>
      <c r="B3181" s="238">
        <v>1142373</v>
      </c>
      <c r="C3181" s="233">
        <v>1142373</v>
      </c>
      <c r="D3181">
        <v>114237</v>
      </c>
      <c r="F3181" t="s">
        <v>397</v>
      </c>
      <c r="G3181">
        <v>0</v>
      </c>
      <c r="H3181" s="238">
        <v>3</v>
      </c>
      <c r="I3181" t="s">
        <v>1553</v>
      </c>
      <c r="J3181" t="s">
        <v>615</v>
      </c>
      <c r="K3181">
        <v>0</v>
      </c>
      <c r="L3181">
        <v>0</v>
      </c>
      <c r="M3181" t="s">
        <v>2552</v>
      </c>
      <c r="N3181" t="s">
        <v>2564</v>
      </c>
    </row>
    <row r="3182" spans="1:14" hidden="1" x14ac:dyDescent="0.25">
      <c r="A3182" t="s">
        <v>615</v>
      </c>
      <c r="B3182" s="238">
        <v>1142374</v>
      </c>
      <c r="C3182" s="233">
        <v>1142374</v>
      </c>
      <c r="D3182">
        <v>114237</v>
      </c>
      <c r="F3182" t="s">
        <v>397</v>
      </c>
      <c r="G3182">
        <v>0</v>
      </c>
      <c r="H3182" s="238">
        <v>4</v>
      </c>
      <c r="I3182" t="s">
        <v>1553</v>
      </c>
      <c r="J3182" t="s">
        <v>615</v>
      </c>
      <c r="K3182">
        <v>0</v>
      </c>
      <c r="L3182">
        <v>0</v>
      </c>
      <c r="M3182" t="s">
        <v>2552</v>
      </c>
      <c r="N3182" t="s">
        <v>2564</v>
      </c>
    </row>
    <row r="3183" spans="1:14" hidden="1" x14ac:dyDescent="0.25">
      <c r="A3183" t="s">
        <v>615</v>
      </c>
      <c r="B3183" s="238">
        <v>1142375</v>
      </c>
      <c r="C3183" s="233">
        <v>1142375</v>
      </c>
      <c r="D3183">
        <v>114237</v>
      </c>
      <c r="F3183" t="s">
        <v>397</v>
      </c>
      <c r="G3183">
        <v>0</v>
      </c>
      <c r="H3183" s="238">
        <v>5</v>
      </c>
      <c r="I3183" t="s">
        <v>1553</v>
      </c>
      <c r="J3183" t="s">
        <v>615</v>
      </c>
      <c r="K3183">
        <v>0</v>
      </c>
      <c r="L3183">
        <v>0</v>
      </c>
      <c r="M3183" t="s">
        <v>2552</v>
      </c>
      <c r="N3183" t="s">
        <v>2564</v>
      </c>
    </row>
    <row r="3184" spans="1:14" hidden="1" x14ac:dyDescent="0.25">
      <c r="A3184" t="s">
        <v>615</v>
      </c>
      <c r="B3184" s="238">
        <v>1142381</v>
      </c>
      <c r="C3184" s="233">
        <v>1142381</v>
      </c>
      <c r="D3184">
        <v>114238</v>
      </c>
      <c r="F3184" t="s">
        <v>397</v>
      </c>
      <c r="G3184">
        <v>0</v>
      </c>
      <c r="H3184" s="238">
        <v>1</v>
      </c>
      <c r="I3184" t="s">
        <v>1555</v>
      </c>
      <c r="J3184" t="s">
        <v>615</v>
      </c>
      <c r="K3184">
        <v>0</v>
      </c>
      <c r="L3184">
        <v>0</v>
      </c>
      <c r="M3184" t="s">
        <v>2552</v>
      </c>
      <c r="N3184" t="s">
        <v>2564</v>
      </c>
    </row>
    <row r="3185" spans="1:14" hidden="1" x14ac:dyDescent="0.25">
      <c r="A3185" t="s">
        <v>615</v>
      </c>
      <c r="B3185" s="238">
        <v>1142382</v>
      </c>
      <c r="C3185" s="233">
        <v>1142382</v>
      </c>
      <c r="D3185">
        <v>114238</v>
      </c>
      <c r="F3185" t="s">
        <v>397</v>
      </c>
      <c r="G3185">
        <v>0</v>
      </c>
      <c r="H3185" s="238">
        <v>2</v>
      </c>
      <c r="I3185" t="s">
        <v>1555</v>
      </c>
      <c r="J3185" t="s">
        <v>615</v>
      </c>
      <c r="K3185">
        <v>0</v>
      </c>
      <c r="L3185">
        <v>0</v>
      </c>
      <c r="M3185" t="s">
        <v>2552</v>
      </c>
      <c r="N3185" t="s">
        <v>2564</v>
      </c>
    </row>
    <row r="3186" spans="1:14" hidden="1" x14ac:dyDescent="0.25">
      <c r="A3186" t="s">
        <v>615</v>
      </c>
      <c r="B3186" s="238">
        <v>1142383</v>
      </c>
      <c r="C3186" s="233">
        <v>1142383</v>
      </c>
      <c r="D3186">
        <v>114238</v>
      </c>
      <c r="F3186" t="s">
        <v>397</v>
      </c>
      <c r="G3186">
        <v>0</v>
      </c>
      <c r="H3186" s="238">
        <v>3</v>
      </c>
      <c r="I3186" t="s">
        <v>1555</v>
      </c>
      <c r="J3186" t="s">
        <v>615</v>
      </c>
      <c r="K3186">
        <v>0</v>
      </c>
      <c r="L3186">
        <v>0</v>
      </c>
      <c r="M3186" t="s">
        <v>2552</v>
      </c>
      <c r="N3186" t="s">
        <v>2564</v>
      </c>
    </row>
    <row r="3187" spans="1:14" hidden="1" x14ac:dyDescent="0.25">
      <c r="A3187" t="s">
        <v>615</v>
      </c>
      <c r="B3187" s="238">
        <v>1142384</v>
      </c>
      <c r="C3187" s="233">
        <v>1142384</v>
      </c>
      <c r="D3187">
        <v>114238</v>
      </c>
      <c r="F3187" t="s">
        <v>397</v>
      </c>
      <c r="G3187">
        <v>0</v>
      </c>
      <c r="H3187" s="238">
        <v>4</v>
      </c>
      <c r="I3187" t="s">
        <v>1555</v>
      </c>
      <c r="J3187" t="s">
        <v>615</v>
      </c>
      <c r="K3187">
        <v>0</v>
      </c>
      <c r="L3187">
        <v>0</v>
      </c>
      <c r="M3187" t="s">
        <v>2552</v>
      </c>
      <c r="N3187" t="s">
        <v>2564</v>
      </c>
    </row>
    <row r="3188" spans="1:14" hidden="1" x14ac:dyDescent="0.25">
      <c r="A3188" t="s">
        <v>615</v>
      </c>
      <c r="B3188" s="238">
        <v>1142385</v>
      </c>
      <c r="C3188" s="233">
        <v>1142385</v>
      </c>
      <c r="D3188">
        <v>114238</v>
      </c>
      <c r="F3188" t="s">
        <v>397</v>
      </c>
      <c r="G3188">
        <v>0</v>
      </c>
      <c r="H3188" s="238">
        <v>5</v>
      </c>
      <c r="I3188" t="s">
        <v>1555</v>
      </c>
      <c r="J3188" t="s">
        <v>615</v>
      </c>
      <c r="K3188">
        <v>0</v>
      </c>
      <c r="L3188">
        <v>0</v>
      </c>
      <c r="M3188" t="s">
        <v>2552</v>
      </c>
      <c r="N3188" t="s">
        <v>2564</v>
      </c>
    </row>
    <row r="3189" spans="1:14" hidden="1" x14ac:dyDescent="0.25">
      <c r="A3189" t="s">
        <v>615</v>
      </c>
      <c r="B3189" s="238">
        <v>1142391</v>
      </c>
      <c r="C3189" s="238" t="s">
        <v>3507</v>
      </c>
      <c r="D3189">
        <v>114239</v>
      </c>
      <c r="F3189" t="s">
        <v>397</v>
      </c>
      <c r="G3189">
        <v>0</v>
      </c>
      <c r="H3189" s="238">
        <v>1</v>
      </c>
      <c r="I3189" t="s">
        <v>1557</v>
      </c>
      <c r="J3189" t="s">
        <v>615</v>
      </c>
      <c r="K3189">
        <v>0</v>
      </c>
      <c r="L3189">
        <v>0</v>
      </c>
      <c r="M3189" t="s">
        <v>2552</v>
      </c>
      <c r="N3189" t="s">
        <v>2564</v>
      </c>
    </row>
    <row r="3190" spans="1:14" hidden="1" x14ac:dyDescent="0.25">
      <c r="A3190" t="s">
        <v>615</v>
      </c>
      <c r="B3190" s="238">
        <v>1142392</v>
      </c>
      <c r="C3190" s="238" t="s">
        <v>3508</v>
      </c>
      <c r="D3190">
        <v>114239</v>
      </c>
      <c r="F3190" t="s">
        <v>397</v>
      </c>
      <c r="G3190">
        <v>0</v>
      </c>
      <c r="H3190" s="238">
        <v>2</v>
      </c>
      <c r="I3190" t="s">
        <v>1557</v>
      </c>
      <c r="J3190" t="s">
        <v>615</v>
      </c>
      <c r="K3190">
        <v>0</v>
      </c>
      <c r="L3190">
        <v>0</v>
      </c>
      <c r="M3190" t="s">
        <v>2552</v>
      </c>
      <c r="N3190" t="s">
        <v>2564</v>
      </c>
    </row>
    <row r="3191" spans="1:14" hidden="1" x14ac:dyDescent="0.25">
      <c r="A3191" t="s">
        <v>615</v>
      </c>
      <c r="B3191" s="238">
        <v>1142393</v>
      </c>
      <c r="C3191" s="238" t="s">
        <v>3509</v>
      </c>
      <c r="D3191">
        <v>114239</v>
      </c>
      <c r="F3191" t="s">
        <v>397</v>
      </c>
      <c r="G3191">
        <v>0</v>
      </c>
      <c r="H3191" s="238">
        <v>3</v>
      </c>
      <c r="I3191" t="s">
        <v>1557</v>
      </c>
      <c r="J3191" t="s">
        <v>615</v>
      </c>
      <c r="K3191">
        <v>0</v>
      </c>
      <c r="L3191">
        <v>0</v>
      </c>
      <c r="M3191" t="s">
        <v>2552</v>
      </c>
      <c r="N3191" t="s">
        <v>2564</v>
      </c>
    </row>
    <row r="3192" spans="1:14" hidden="1" x14ac:dyDescent="0.25">
      <c r="A3192" t="s">
        <v>615</v>
      </c>
      <c r="B3192" s="238">
        <v>1142394</v>
      </c>
      <c r="C3192" s="238" t="s">
        <v>3510</v>
      </c>
      <c r="D3192">
        <v>114239</v>
      </c>
      <c r="F3192" t="s">
        <v>397</v>
      </c>
      <c r="G3192">
        <v>0</v>
      </c>
      <c r="H3192" s="238">
        <v>4</v>
      </c>
      <c r="I3192" t="s">
        <v>1557</v>
      </c>
      <c r="J3192" t="s">
        <v>615</v>
      </c>
      <c r="K3192">
        <v>0</v>
      </c>
      <c r="L3192">
        <v>0</v>
      </c>
      <c r="M3192" t="s">
        <v>2552</v>
      </c>
      <c r="N3192" t="s">
        <v>2564</v>
      </c>
    </row>
    <row r="3193" spans="1:14" hidden="1" x14ac:dyDescent="0.25">
      <c r="A3193" t="s">
        <v>615</v>
      </c>
      <c r="B3193" s="238">
        <v>1142395</v>
      </c>
      <c r="C3193" s="238" t="s">
        <v>3511</v>
      </c>
      <c r="D3193">
        <v>114239</v>
      </c>
      <c r="F3193" t="s">
        <v>397</v>
      </c>
      <c r="G3193">
        <v>0</v>
      </c>
      <c r="H3193" s="238">
        <v>5</v>
      </c>
      <c r="I3193" t="s">
        <v>1557</v>
      </c>
      <c r="J3193" t="s">
        <v>615</v>
      </c>
      <c r="K3193">
        <v>0</v>
      </c>
      <c r="L3193">
        <v>0</v>
      </c>
      <c r="M3193" t="s">
        <v>2552</v>
      </c>
      <c r="N3193" t="s">
        <v>2564</v>
      </c>
    </row>
    <row r="3194" spans="1:14" hidden="1" x14ac:dyDescent="0.25">
      <c r="A3194" t="s">
        <v>615</v>
      </c>
      <c r="B3194" s="238">
        <v>42081142391</v>
      </c>
      <c r="C3194" s="233"/>
      <c r="D3194">
        <v>114239</v>
      </c>
      <c r="E3194">
        <v>0.79</v>
      </c>
      <c r="G3194">
        <v>0</v>
      </c>
      <c r="H3194" s="238">
        <v>1</v>
      </c>
      <c r="I3194" t="s">
        <v>1557</v>
      </c>
      <c r="J3194" t="s">
        <v>615</v>
      </c>
      <c r="K3194">
        <v>4208</v>
      </c>
      <c r="L3194">
        <v>0</v>
      </c>
      <c r="M3194" t="s">
        <v>2552</v>
      </c>
      <c r="N3194" t="s">
        <v>2564</v>
      </c>
    </row>
    <row r="3195" spans="1:14" hidden="1" x14ac:dyDescent="0.25">
      <c r="A3195" t="s">
        <v>615</v>
      </c>
      <c r="B3195" s="238">
        <v>42081142392</v>
      </c>
      <c r="C3195" s="233"/>
      <c r="D3195">
        <v>114239</v>
      </c>
      <c r="E3195">
        <v>0.79</v>
      </c>
      <c r="G3195">
        <v>0</v>
      </c>
      <c r="H3195" s="238">
        <v>2</v>
      </c>
      <c r="I3195" t="s">
        <v>1557</v>
      </c>
      <c r="J3195" t="s">
        <v>615</v>
      </c>
      <c r="K3195">
        <v>4208</v>
      </c>
      <c r="L3195">
        <v>0</v>
      </c>
      <c r="M3195" t="s">
        <v>2552</v>
      </c>
      <c r="N3195" t="s">
        <v>2564</v>
      </c>
    </row>
    <row r="3196" spans="1:14" hidden="1" x14ac:dyDescent="0.25">
      <c r="A3196" t="s">
        <v>615</v>
      </c>
      <c r="B3196" s="238">
        <v>42081142393</v>
      </c>
      <c r="C3196" s="233"/>
      <c r="D3196">
        <v>114239</v>
      </c>
      <c r="E3196">
        <v>0.79</v>
      </c>
      <c r="G3196">
        <v>0</v>
      </c>
      <c r="H3196" s="238">
        <v>3</v>
      </c>
      <c r="I3196" t="s">
        <v>1557</v>
      </c>
      <c r="J3196" t="s">
        <v>615</v>
      </c>
      <c r="K3196">
        <v>4208</v>
      </c>
      <c r="L3196">
        <v>0</v>
      </c>
      <c r="M3196" t="s">
        <v>2552</v>
      </c>
      <c r="N3196" t="s">
        <v>2564</v>
      </c>
    </row>
    <row r="3197" spans="1:14" hidden="1" x14ac:dyDescent="0.25">
      <c r="A3197" t="s">
        <v>615</v>
      </c>
      <c r="B3197" s="238">
        <v>42081142394</v>
      </c>
      <c r="C3197" s="233"/>
      <c r="D3197">
        <v>114239</v>
      </c>
      <c r="E3197">
        <v>0.79</v>
      </c>
      <c r="G3197">
        <v>0</v>
      </c>
      <c r="H3197" s="238">
        <v>4</v>
      </c>
      <c r="I3197" t="s">
        <v>1557</v>
      </c>
      <c r="J3197" t="s">
        <v>615</v>
      </c>
      <c r="K3197">
        <v>4208</v>
      </c>
      <c r="L3197">
        <v>0</v>
      </c>
      <c r="M3197" t="s">
        <v>2552</v>
      </c>
      <c r="N3197" t="s">
        <v>2564</v>
      </c>
    </row>
    <row r="3198" spans="1:14" hidden="1" x14ac:dyDescent="0.25">
      <c r="A3198" t="s">
        <v>615</v>
      </c>
      <c r="B3198" s="238">
        <v>42081142395</v>
      </c>
      <c r="C3198" s="233"/>
      <c r="D3198">
        <v>114239</v>
      </c>
      <c r="E3198">
        <v>0.79</v>
      </c>
      <c r="G3198">
        <v>0</v>
      </c>
      <c r="H3198" s="238">
        <v>5</v>
      </c>
      <c r="I3198" t="s">
        <v>1557</v>
      </c>
      <c r="J3198" t="s">
        <v>615</v>
      </c>
      <c r="K3198">
        <v>4208</v>
      </c>
      <c r="L3198">
        <v>0</v>
      </c>
      <c r="M3198" t="s">
        <v>2552</v>
      </c>
      <c r="N3198" t="s">
        <v>2564</v>
      </c>
    </row>
    <row r="3199" spans="1:14" hidden="1" x14ac:dyDescent="0.25">
      <c r="A3199" t="s">
        <v>407</v>
      </c>
      <c r="B3199" s="238">
        <v>1114441</v>
      </c>
      <c r="C3199" s="238" t="s">
        <v>3512</v>
      </c>
      <c r="D3199">
        <v>111444</v>
      </c>
      <c r="E3199">
        <v>435</v>
      </c>
      <c r="G3199">
        <v>1</v>
      </c>
      <c r="H3199" s="238">
        <v>1</v>
      </c>
      <c r="I3199" t="s">
        <v>410</v>
      </c>
      <c r="J3199" t="s">
        <v>407</v>
      </c>
      <c r="K3199">
        <v>0</v>
      </c>
      <c r="L3199">
        <v>0</v>
      </c>
      <c r="M3199" t="s">
        <v>2571</v>
      </c>
      <c r="N3199" t="s">
        <v>2594</v>
      </c>
    </row>
    <row r="3200" spans="1:14" hidden="1" x14ac:dyDescent="0.25">
      <c r="A3200" t="s">
        <v>407</v>
      </c>
      <c r="B3200" s="238">
        <v>1114442</v>
      </c>
      <c r="C3200" s="238" t="s">
        <v>3513</v>
      </c>
      <c r="D3200">
        <v>111444</v>
      </c>
      <c r="E3200">
        <v>555</v>
      </c>
      <c r="G3200">
        <v>1</v>
      </c>
      <c r="H3200" s="238">
        <v>2</v>
      </c>
      <c r="I3200" t="s">
        <v>410</v>
      </c>
      <c r="J3200" t="s">
        <v>407</v>
      </c>
      <c r="K3200">
        <v>0</v>
      </c>
      <c r="L3200">
        <v>0</v>
      </c>
      <c r="M3200" t="s">
        <v>2571</v>
      </c>
      <c r="N3200" t="s">
        <v>2594</v>
      </c>
    </row>
    <row r="3201" spans="1:14" hidden="1" x14ac:dyDescent="0.25">
      <c r="A3201" t="s">
        <v>407</v>
      </c>
      <c r="B3201" s="238">
        <v>1114443</v>
      </c>
      <c r="C3201" s="238" t="s">
        <v>3514</v>
      </c>
      <c r="D3201">
        <v>111444</v>
      </c>
      <c r="E3201">
        <v>670</v>
      </c>
      <c r="G3201">
        <v>1</v>
      </c>
      <c r="H3201" s="238">
        <v>3</v>
      </c>
      <c r="I3201" t="s">
        <v>410</v>
      </c>
      <c r="J3201" t="s">
        <v>407</v>
      </c>
      <c r="K3201">
        <v>0</v>
      </c>
      <c r="L3201">
        <v>0</v>
      </c>
      <c r="M3201" t="s">
        <v>2571</v>
      </c>
      <c r="N3201" t="s">
        <v>2594</v>
      </c>
    </row>
    <row r="3202" spans="1:14" hidden="1" x14ac:dyDescent="0.25">
      <c r="A3202" t="s">
        <v>407</v>
      </c>
      <c r="B3202" s="238">
        <v>1114444</v>
      </c>
      <c r="C3202" s="238" t="s">
        <v>3515</v>
      </c>
      <c r="D3202">
        <v>111444</v>
      </c>
      <c r="E3202">
        <v>585</v>
      </c>
      <c r="G3202">
        <v>1</v>
      </c>
      <c r="H3202" s="238">
        <v>4</v>
      </c>
      <c r="I3202" t="s">
        <v>410</v>
      </c>
      <c r="J3202" t="s">
        <v>407</v>
      </c>
      <c r="K3202">
        <v>0</v>
      </c>
      <c r="L3202">
        <v>0</v>
      </c>
      <c r="M3202" t="s">
        <v>2571</v>
      </c>
      <c r="N3202" t="s">
        <v>2594</v>
      </c>
    </row>
    <row r="3203" spans="1:14" hidden="1" x14ac:dyDescent="0.25">
      <c r="A3203" t="s">
        <v>407</v>
      </c>
      <c r="B3203" s="238">
        <v>1114445</v>
      </c>
      <c r="C3203" s="238" t="s">
        <v>3516</v>
      </c>
      <c r="D3203">
        <v>111444</v>
      </c>
      <c r="E3203">
        <v>705</v>
      </c>
      <c r="G3203">
        <v>1</v>
      </c>
      <c r="H3203" s="238">
        <v>5</v>
      </c>
      <c r="I3203" t="s">
        <v>410</v>
      </c>
      <c r="J3203" t="s">
        <v>407</v>
      </c>
      <c r="K3203">
        <v>0</v>
      </c>
      <c r="L3203">
        <v>0</v>
      </c>
      <c r="M3203" t="s">
        <v>2571</v>
      </c>
      <c r="N3203" t="s">
        <v>2594</v>
      </c>
    </row>
    <row r="3204" spans="1:14" hidden="1" x14ac:dyDescent="0.25">
      <c r="A3204" t="s">
        <v>244</v>
      </c>
      <c r="B3204" s="238">
        <v>303091170051</v>
      </c>
      <c r="C3204" s="238" t="s">
        <v>298</v>
      </c>
      <c r="D3204">
        <v>117005</v>
      </c>
      <c r="E3204">
        <v>15</v>
      </c>
      <c r="G3204">
        <v>0</v>
      </c>
      <c r="H3204" s="238">
        <v>1</v>
      </c>
      <c r="I3204" t="s">
        <v>3173</v>
      </c>
      <c r="J3204" t="s">
        <v>244</v>
      </c>
      <c r="K3204">
        <v>30309</v>
      </c>
      <c r="L3204">
        <v>0</v>
      </c>
      <c r="M3204" t="s">
        <v>2565</v>
      </c>
      <c r="N3204" t="s">
        <v>2891</v>
      </c>
    </row>
    <row r="3205" spans="1:14" hidden="1" x14ac:dyDescent="0.25">
      <c r="A3205" t="s">
        <v>244</v>
      </c>
      <c r="B3205" s="238">
        <v>303091170052</v>
      </c>
      <c r="C3205" s="238" t="s">
        <v>298</v>
      </c>
      <c r="D3205">
        <v>117005</v>
      </c>
      <c r="E3205">
        <v>15</v>
      </c>
      <c r="G3205">
        <v>0</v>
      </c>
      <c r="H3205" s="238">
        <v>2</v>
      </c>
      <c r="I3205" t="s">
        <v>3173</v>
      </c>
      <c r="J3205" t="s">
        <v>244</v>
      </c>
      <c r="K3205">
        <v>30309</v>
      </c>
      <c r="L3205">
        <v>0</v>
      </c>
      <c r="M3205" t="s">
        <v>2565</v>
      </c>
      <c r="N3205" t="s">
        <v>2891</v>
      </c>
    </row>
    <row r="3206" spans="1:14" hidden="1" x14ac:dyDescent="0.25">
      <c r="A3206" t="s">
        <v>244</v>
      </c>
      <c r="B3206" s="238">
        <v>303091170053</v>
      </c>
      <c r="C3206" s="238" t="s">
        <v>298</v>
      </c>
      <c r="D3206">
        <v>117005</v>
      </c>
      <c r="E3206">
        <v>15</v>
      </c>
      <c r="G3206">
        <v>0</v>
      </c>
      <c r="H3206" s="238">
        <v>3</v>
      </c>
      <c r="I3206" t="s">
        <v>3173</v>
      </c>
      <c r="J3206" t="s">
        <v>244</v>
      </c>
      <c r="K3206">
        <v>30309</v>
      </c>
      <c r="L3206">
        <v>0</v>
      </c>
      <c r="M3206" t="s">
        <v>2565</v>
      </c>
      <c r="N3206" t="s">
        <v>2891</v>
      </c>
    </row>
    <row r="3207" spans="1:14" hidden="1" x14ac:dyDescent="0.25">
      <c r="A3207" t="s">
        <v>244</v>
      </c>
      <c r="B3207" s="238">
        <v>303091170054</v>
      </c>
      <c r="C3207" s="238" t="s">
        <v>298</v>
      </c>
      <c r="D3207">
        <v>117005</v>
      </c>
      <c r="E3207">
        <v>15</v>
      </c>
      <c r="G3207">
        <v>0</v>
      </c>
      <c r="H3207" s="238">
        <v>4</v>
      </c>
      <c r="I3207" t="s">
        <v>3173</v>
      </c>
      <c r="J3207" t="s">
        <v>244</v>
      </c>
      <c r="K3207">
        <v>30309</v>
      </c>
      <c r="L3207">
        <v>0</v>
      </c>
      <c r="M3207" t="s">
        <v>2565</v>
      </c>
      <c r="N3207" t="s">
        <v>2891</v>
      </c>
    </row>
    <row r="3208" spans="1:14" hidden="1" x14ac:dyDescent="0.25">
      <c r="A3208" t="s">
        <v>244</v>
      </c>
      <c r="B3208" s="238">
        <v>303091170055</v>
      </c>
      <c r="C3208" s="238" t="s">
        <v>298</v>
      </c>
      <c r="D3208">
        <v>117005</v>
      </c>
      <c r="E3208">
        <v>15</v>
      </c>
      <c r="G3208">
        <v>0</v>
      </c>
      <c r="H3208" s="238">
        <v>5</v>
      </c>
      <c r="I3208" t="s">
        <v>3173</v>
      </c>
      <c r="J3208" t="s">
        <v>244</v>
      </c>
      <c r="K3208">
        <v>30309</v>
      </c>
      <c r="L3208">
        <v>0</v>
      </c>
      <c r="M3208" t="s">
        <v>2565</v>
      </c>
      <c r="N3208" t="s">
        <v>2891</v>
      </c>
    </row>
    <row r="3209" spans="1:14" hidden="1" x14ac:dyDescent="0.25">
      <c r="A3209" t="s">
        <v>244</v>
      </c>
      <c r="B3209" s="238">
        <v>303091170061</v>
      </c>
      <c r="C3209" s="238" t="s">
        <v>298</v>
      </c>
      <c r="D3209">
        <v>117006</v>
      </c>
      <c r="E3209">
        <v>15</v>
      </c>
      <c r="G3209">
        <v>0</v>
      </c>
      <c r="H3209" s="238">
        <v>1</v>
      </c>
      <c r="I3209" t="s">
        <v>3174</v>
      </c>
      <c r="J3209" t="s">
        <v>244</v>
      </c>
      <c r="K3209">
        <v>30309</v>
      </c>
      <c r="L3209">
        <v>0</v>
      </c>
      <c r="M3209" t="s">
        <v>2565</v>
      </c>
      <c r="N3209" t="s">
        <v>2891</v>
      </c>
    </row>
    <row r="3210" spans="1:14" hidden="1" x14ac:dyDescent="0.25">
      <c r="A3210" t="s">
        <v>244</v>
      </c>
      <c r="B3210" s="238">
        <v>303091170062</v>
      </c>
      <c r="C3210" s="238" t="s">
        <v>298</v>
      </c>
      <c r="D3210">
        <v>117006</v>
      </c>
      <c r="E3210">
        <v>15</v>
      </c>
      <c r="G3210">
        <v>0</v>
      </c>
      <c r="H3210" s="238">
        <v>2</v>
      </c>
      <c r="I3210" t="s">
        <v>3174</v>
      </c>
      <c r="J3210" t="s">
        <v>244</v>
      </c>
      <c r="K3210">
        <v>30309</v>
      </c>
      <c r="L3210">
        <v>0</v>
      </c>
      <c r="M3210" t="s">
        <v>2565</v>
      </c>
      <c r="N3210" t="s">
        <v>2891</v>
      </c>
    </row>
    <row r="3211" spans="1:14" hidden="1" x14ac:dyDescent="0.25">
      <c r="A3211" t="s">
        <v>244</v>
      </c>
      <c r="B3211" s="238">
        <v>303091170063</v>
      </c>
      <c r="C3211" s="238" t="s">
        <v>298</v>
      </c>
      <c r="D3211">
        <v>117006</v>
      </c>
      <c r="E3211">
        <v>15</v>
      </c>
      <c r="G3211">
        <v>0</v>
      </c>
      <c r="H3211" s="238">
        <v>3</v>
      </c>
      <c r="I3211" t="s">
        <v>3174</v>
      </c>
      <c r="J3211" t="s">
        <v>244</v>
      </c>
      <c r="K3211">
        <v>30309</v>
      </c>
      <c r="L3211">
        <v>0</v>
      </c>
      <c r="M3211" t="s">
        <v>2565</v>
      </c>
      <c r="N3211" t="s">
        <v>2891</v>
      </c>
    </row>
    <row r="3212" spans="1:14" hidden="1" x14ac:dyDescent="0.25">
      <c r="A3212" t="s">
        <v>244</v>
      </c>
      <c r="B3212" s="238">
        <v>303091170064</v>
      </c>
      <c r="C3212" s="238" t="s">
        <v>298</v>
      </c>
      <c r="D3212">
        <v>117006</v>
      </c>
      <c r="E3212">
        <v>15</v>
      </c>
      <c r="G3212">
        <v>0</v>
      </c>
      <c r="H3212" s="238">
        <v>4</v>
      </c>
      <c r="I3212" t="s">
        <v>3174</v>
      </c>
      <c r="J3212" t="s">
        <v>244</v>
      </c>
      <c r="K3212">
        <v>30309</v>
      </c>
      <c r="L3212">
        <v>0</v>
      </c>
      <c r="M3212" t="s">
        <v>2565</v>
      </c>
      <c r="N3212" t="s">
        <v>2891</v>
      </c>
    </row>
    <row r="3213" spans="1:14" hidden="1" x14ac:dyDescent="0.25">
      <c r="A3213" t="s">
        <v>244</v>
      </c>
      <c r="B3213" s="238">
        <v>303091170065</v>
      </c>
      <c r="C3213" s="238" t="s">
        <v>298</v>
      </c>
      <c r="D3213">
        <v>117006</v>
      </c>
      <c r="E3213">
        <v>15</v>
      </c>
      <c r="G3213">
        <v>0</v>
      </c>
      <c r="H3213" s="238">
        <v>5</v>
      </c>
      <c r="I3213" t="s">
        <v>3174</v>
      </c>
      <c r="J3213" t="s">
        <v>244</v>
      </c>
      <c r="K3213">
        <v>30309</v>
      </c>
      <c r="L3213">
        <v>0</v>
      </c>
      <c r="M3213" t="s">
        <v>2565</v>
      </c>
      <c r="N3213" t="s">
        <v>2891</v>
      </c>
    </row>
    <row r="3214" spans="1:14" hidden="1" x14ac:dyDescent="0.25">
      <c r="A3214" t="s">
        <v>865</v>
      </c>
      <c r="B3214" s="238">
        <v>303091170071</v>
      </c>
      <c r="C3214" s="238" t="s">
        <v>298</v>
      </c>
      <c r="D3214">
        <v>117007</v>
      </c>
      <c r="E3214">
        <v>500</v>
      </c>
      <c r="G3214">
        <v>0</v>
      </c>
      <c r="H3214" s="238">
        <v>1</v>
      </c>
      <c r="I3214" t="s">
        <v>3175</v>
      </c>
      <c r="J3214" t="s">
        <v>865</v>
      </c>
      <c r="K3214">
        <v>30309</v>
      </c>
      <c r="L3214">
        <v>0</v>
      </c>
      <c r="M3214" t="s">
        <v>2565</v>
      </c>
      <c r="N3214" t="s">
        <v>2891</v>
      </c>
    </row>
    <row r="3215" spans="1:14" hidden="1" x14ac:dyDescent="0.25">
      <c r="A3215" t="s">
        <v>865</v>
      </c>
      <c r="B3215" s="238">
        <v>303091170072</v>
      </c>
      <c r="C3215" s="238" t="s">
        <v>298</v>
      </c>
      <c r="D3215">
        <v>117007</v>
      </c>
      <c r="E3215">
        <v>500</v>
      </c>
      <c r="G3215">
        <v>0</v>
      </c>
      <c r="H3215" s="238">
        <v>2</v>
      </c>
      <c r="I3215" t="s">
        <v>3175</v>
      </c>
      <c r="J3215" t="s">
        <v>865</v>
      </c>
      <c r="K3215">
        <v>30309</v>
      </c>
      <c r="L3215">
        <v>0</v>
      </c>
      <c r="M3215" t="s">
        <v>2565</v>
      </c>
      <c r="N3215" t="s">
        <v>2891</v>
      </c>
    </row>
    <row r="3216" spans="1:14" hidden="1" x14ac:dyDescent="0.25">
      <c r="A3216" t="s">
        <v>865</v>
      </c>
      <c r="B3216" s="238">
        <v>303091170073</v>
      </c>
      <c r="C3216" s="238" t="s">
        <v>298</v>
      </c>
      <c r="D3216">
        <v>117007</v>
      </c>
      <c r="E3216">
        <v>500</v>
      </c>
      <c r="G3216">
        <v>0</v>
      </c>
      <c r="H3216" s="238">
        <v>3</v>
      </c>
      <c r="I3216" t="s">
        <v>3175</v>
      </c>
      <c r="J3216" t="s">
        <v>865</v>
      </c>
      <c r="K3216">
        <v>30309</v>
      </c>
      <c r="L3216">
        <v>0</v>
      </c>
      <c r="M3216" t="s">
        <v>2565</v>
      </c>
      <c r="N3216" t="s">
        <v>2891</v>
      </c>
    </row>
    <row r="3217" spans="1:14" hidden="1" x14ac:dyDescent="0.25">
      <c r="A3217" t="s">
        <v>865</v>
      </c>
      <c r="B3217" s="238">
        <v>303091170074</v>
      </c>
      <c r="C3217" s="238" t="s">
        <v>298</v>
      </c>
      <c r="D3217">
        <v>117007</v>
      </c>
      <c r="E3217">
        <v>500</v>
      </c>
      <c r="G3217">
        <v>0</v>
      </c>
      <c r="H3217" s="238">
        <v>4</v>
      </c>
      <c r="I3217" t="s">
        <v>3175</v>
      </c>
      <c r="J3217" t="s">
        <v>865</v>
      </c>
      <c r="K3217">
        <v>30309</v>
      </c>
      <c r="L3217">
        <v>0</v>
      </c>
      <c r="M3217" t="s">
        <v>2565</v>
      </c>
      <c r="N3217" t="s">
        <v>2891</v>
      </c>
    </row>
    <row r="3218" spans="1:14" hidden="1" x14ac:dyDescent="0.25">
      <c r="A3218" t="s">
        <v>865</v>
      </c>
      <c r="B3218" s="238">
        <v>303091170075</v>
      </c>
      <c r="C3218" s="238" t="s">
        <v>298</v>
      </c>
      <c r="D3218">
        <v>117007</v>
      </c>
      <c r="E3218">
        <v>500</v>
      </c>
      <c r="G3218">
        <v>0</v>
      </c>
      <c r="H3218" s="238">
        <v>5</v>
      </c>
      <c r="I3218" t="s">
        <v>3175</v>
      </c>
      <c r="J3218" t="s">
        <v>865</v>
      </c>
      <c r="K3218">
        <v>30309</v>
      </c>
      <c r="L3218">
        <v>0</v>
      </c>
      <c r="M3218" t="s">
        <v>2565</v>
      </c>
      <c r="N3218" t="s">
        <v>2891</v>
      </c>
    </row>
    <row r="3219" spans="1:14" hidden="1" x14ac:dyDescent="0.25">
      <c r="A3219" t="s">
        <v>244</v>
      </c>
      <c r="B3219" s="238">
        <v>303091170041</v>
      </c>
      <c r="C3219" s="233"/>
      <c r="D3219">
        <v>117004</v>
      </c>
      <c r="E3219">
        <v>15</v>
      </c>
      <c r="G3219">
        <v>0</v>
      </c>
      <c r="H3219" s="238">
        <v>1</v>
      </c>
      <c r="I3219" t="s">
        <v>3176</v>
      </c>
      <c r="J3219" t="s">
        <v>244</v>
      </c>
      <c r="K3219">
        <v>30309</v>
      </c>
      <c r="L3219">
        <v>0</v>
      </c>
      <c r="M3219" t="s">
        <v>2565</v>
      </c>
      <c r="N3219" t="s">
        <v>2891</v>
      </c>
    </row>
    <row r="3220" spans="1:14" hidden="1" x14ac:dyDescent="0.25">
      <c r="A3220" t="s">
        <v>244</v>
      </c>
      <c r="B3220" s="238">
        <v>303091170042</v>
      </c>
      <c r="C3220" s="233"/>
      <c r="D3220">
        <v>117004</v>
      </c>
      <c r="E3220">
        <v>15</v>
      </c>
      <c r="G3220">
        <v>0</v>
      </c>
      <c r="H3220" s="238">
        <v>2</v>
      </c>
      <c r="I3220" t="s">
        <v>3176</v>
      </c>
      <c r="J3220" t="s">
        <v>244</v>
      </c>
      <c r="K3220">
        <v>30309</v>
      </c>
      <c r="L3220">
        <v>0</v>
      </c>
      <c r="M3220" t="s">
        <v>2565</v>
      </c>
      <c r="N3220" t="s">
        <v>2891</v>
      </c>
    </row>
    <row r="3221" spans="1:14" hidden="1" x14ac:dyDescent="0.25">
      <c r="A3221" t="s">
        <v>244</v>
      </c>
      <c r="B3221" s="238">
        <v>303091170043</v>
      </c>
      <c r="C3221" s="233"/>
      <c r="D3221">
        <v>117004</v>
      </c>
      <c r="E3221">
        <v>15</v>
      </c>
      <c r="G3221">
        <v>0</v>
      </c>
      <c r="H3221" s="238">
        <v>3</v>
      </c>
      <c r="I3221" t="s">
        <v>3176</v>
      </c>
      <c r="J3221" t="s">
        <v>244</v>
      </c>
      <c r="K3221">
        <v>30309</v>
      </c>
      <c r="L3221">
        <v>0</v>
      </c>
      <c r="M3221" t="s">
        <v>2565</v>
      </c>
      <c r="N3221" t="s">
        <v>2891</v>
      </c>
    </row>
    <row r="3222" spans="1:14" hidden="1" x14ac:dyDescent="0.25">
      <c r="A3222" t="s">
        <v>244</v>
      </c>
      <c r="B3222" s="238">
        <v>303091170044</v>
      </c>
      <c r="C3222" s="233"/>
      <c r="D3222">
        <v>117004</v>
      </c>
      <c r="E3222">
        <v>15</v>
      </c>
      <c r="G3222">
        <v>0</v>
      </c>
      <c r="H3222" s="238">
        <v>4</v>
      </c>
      <c r="I3222" t="s">
        <v>3176</v>
      </c>
      <c r="J3222" t="s">
        <v>244</v>
      </c>
      <c r="K3222">
        <v>30309</v>
      </c>
      <c r="L3222">
        <v>0</v>
      </c>
      <c r="M3222" t="s">
        <v>2565</v>
      </c>
      <c r="N3222" t="s">
        <v>2891</v>
      </c>
    </row>
    <row r="3223" spans="1:14" hidden="1" x14ac:dyDescent="0.25">
      <c r="A3223" t="s">
        <v>244</v>
      </c>
      <c r="B3223" s="238">
        <v>303091170045</v>
      </c>
      <c r="C3223" s="233"/>
      <c r="D3223">
        <v>117004</v>
      </c>
      <c r="E3223">
        <v>15</v>
      </c>
      <c r="G3223">
        <v>0</v>
      </c>
      <c r="H3223" s="238">
        <v>5</v>
      </c>
      <c r="I3223" t="s">
        <v>3176</v>
      </c>
      <c r="J3223" t="s">
        <v>244</v>
      </c>
      <c r="K3223">
        <v>30309</v>
      </c>
      <c r="L3223">
        <v>0</v>
      </c>
      <c r="M3223" t="s">
        <v>2565</v>
      </c>
      <c r="N3223" t="s">
        <v>2891</v>
      </c>
    </row>
    <row r="3224" spans="1:14" hidden="1" x14ac:dyDescent="0.25">
      <c r="A3224" t="s">
        <v>1409</v>
      </c>
      <c r="B3224" s="238">
        <v>1114021</v>
      </c>
      <c r="C3224" s="233">
        <v>1114021</v>
      </c>
      <c r="D3224">
        <v>111402</v>
      </c>
      <c r="E3224">
        <v>230</v>
      </c>
      <c r="G3224">
        <v>0</v>
      </c>
      <c r="H3224" s="238">
        <v>1</v>
      </c>
      <c r="I3224" t="s">
        <v>1415</v>
      </c>
      <c r="J3224" t="s">
        <v>1409</v>
      </c>
      <c r="K3224">
        <v>0</v>
      </c>
      <c r="L3224">
        <v>0</v>
      </c>
      <c r="M3224" t="s">
        <v>1411</v>
      </c>
    </row>
    <row r="3225" spans="1:14" hidden="1" x14ac:dyDescent="0.25">
      <c r="A3225" t="s">
        <v>1409</v>
      </c>
      <c r="B3225" s="238">
        <v>1114022</v>
      </c>
      <c r="C3225" s="233">
        <v>1114022</v>
      </c>
      <c r="D3225">
        <v>111402</v>
      </c>
      <c r="E3225">
        <v>300</v>
      </c>
      <c r="G3225">
        <v>0</v>
      </c>
      <c r="H3225" s="238">
        <v>2</v>
      </c>
      <c r="I3225" t="s">
        <v>1415</v>
      </c>
      <c r="J3225" t="s">
        <v>1409</v>
      </c>
      <c r="K3225">
        <v>0</v>
      </c>
      <c r="L3225">
        <v>0</v>
      </c>
      <c r="M3225" t="s">
        <v>1411</v>
      </c>
    </row>
    <row r="3226" spans="1:14" hidden="1" x14ac:dyDescent="0.25">
      <c r="A3226" t="s">
        <v>1409</v>
      </c>
      <c r="B3226" s="238">
        <v>1114023</v>
      </c>
      <c r="C3226" s="233">
        <v>1114023</v>
      </c>
      <c r="D3226">
        <v>111402</v>
      </c>
      <c r="E3226">
        <v>360</v>
      </c>
      <c r="G3226">
        <v>0</v>
      </c>
      <c r="H3226" s="238">
        <v>3</v>
      </c>
      <c r="I3226" t="s">
        <v>1415</v>
      </c>
      <c r="J3226" t="s">
        <v>1409</v>
      </c>
      <c r="K3226">
        <v>0</v>
      </c>
      <c r="L3226">
        <v>0</v>
      </c>
      <c r="M3226" t="s">
        <v>1411</v>
      </c>
    </row>
    <row r="3227" spans="1:14" hidden="1" x14ac:dyDescent="0.25">
      <c r="A3227" t="s">
        <v>1409</v>
      </c>
      <c r="B3227" s="238">
        <v>1114024</v>
      </c>
      <c r="C3227" s="233">
        <v>1114024</v>
      </c>
      <c r="D3227">
        <v>111402</v>
      </c>
      <c r="E3227">
        <v>310</v>
      </c>
      <c r="G3227">
        <v>0</v>
      </c>
      <c r="H3227" s="238">
        <v>4</v>
      </c>
      <c r="I3227" t="s">
        <v>1415</v>
      </c>
      <c r="J3227" t="s">
        <v>1409</v>
      </c>
      <c r="K3227">
        <v>0</v>
      </c>
      <c r="L3227">
        <v>0</v>
      </c>
      <c r="M3227" t="s">
        <v>1411</v>
      </c>
    </row>
    <row r="3228" spans="1:14" hidden="1" x14ac:dyDescent="0.25">
      <c r="A3228" t="s">
        <v>1409</v>
      </c>
      <c r="B3228" s="238">
        <v>1114025</v>
      </c>
      <c r="C3228" s="233">
        <v>1114025</v>
      </c>
      <c r="D3228">
        <v>111402</v>
      </c>
      <c r="E3228">
        <v>390</v>
      </c>
      <c r="G3228">
        <v>0</v>
      </c>
      <c r="H3228" s="238">
        <v>5</v>
      </c>
      <c r="I3228" t="s">
        <v>1415</v>
      </c>
      <c r="J3228" t="s">
        <v>1409</v>
      </c>
      <c r="K3228">
        <v>0</v>
      </c>
      <c r="L3228">
        <v>0</v>
      </c>
      <c r="M3228" t="s">
        <v>1411</v>
      </c>
    </row>
    <row r="3229" spans="1:14" hidden="1" x14ac:dyDescent="0.25">
      <c r="A3229" t="s">
        <v>607</v>
      </c>
      <c r="B3229" s="238">
        <v>1132661</v>
      </c>
      <c r="C3229" s="233">
        <v>1132661</v>
      </c>
      <c r="D3229">
        <v>113266</v>
      </c>
      <c r="F3229" t="s">
        <v>397</v>
      </c>
      <c r="G3229">
        <v>0</v>
      </c>
      <c r="H3229" s="238">
        <v>1</v>
      </c>
      <c r="I3229" t="s">
        <v>161</v>
      </c>
      <c r="J3229" t="s">
        <v>607</v>
      </c>
      <c r="K3229">
        <v>0</v>
      </c>
      <c r="L3229">
        <v>0</v>
      </c>
      <c r="M3229" t="s">
        <v>2503</v>
      </c>
      <c r="N3229" t="s">
        <v>2504</v>
      </c>
    </row>
    <row r="3230" spans="1:14" hidden="1" x14ac:dyDescent="0.25">
      <c r="A3230" t="s">
        <v>607</v>
      </c>
      <c r="B3230" s="238">
        <v>1132662</v>
      </c>
      <c r="C3230" s="233">
        <v>1132662</v>
      </c>
      <c r="D3230">
        <v>113266</v>
      </c>
      <c r="F3230" t="s">
        <v>397</v>
      </c>
      <c r="G3230">
        <v>0</v>
      </c>
      <c r="H3230" s="238">
        <v>2</v>
      </c>
      <c r="I3230" t="s">
        <v>161</v>
      </c>
      <c r="J3230" t="s">
        <v>607</v>
      </c>
      <c r="K3230">
        <v>0</v>
      </c>
      <c r="L3230">
        <v>0</v>
      </c>
      <c r="M3230" t="s">
        <v>2503</v>
      </c>
      <c r="N3230" t="s">
        <v>2504</v>
      </c>
    </row>
    <row r="3231" spans="1:14" hidden="1" x14ac:dyDescent="0.25">
      <c r="A3231" t="s">
        <v>607</v>
      </c>
      <c r="B3231" s="238">
        <v>1132663</v>
      </c>
      <c r="C3231" s="233">
        <v>1132663</v>
      </c>
      <c r="D3231">
        <v>113266</v>
      </c>
      <c r="F3231" t="s">
        <v>397</v>
      </c>
      <c r="G3231">
        <v>0</v>
      </c>
      <c r="H3231" s="238">
        <v>3</v>
      </c>
      <c r="I3231" t="s">
        <v>161</v>
      </c>
      <c r="J3231" t="s">
        <v>607</v>
      </c>
      <c r="K3231">
        <v>0</v>
      </c>
      <c r="L3231">
        <v>0</v>
      </c>
      <c r="M3231" t="s">
        <v>2503</v>
      </c>
      <c r="N3231" t="s">
        <v>2504</v>
      </c>
    </row>
    <row r="3232" spans="1:14" hidden="1" x14ac:dyDescent="0.25">
      <c r="A3232" t="s">
        <v>607</v>
      </c>
      <c r="B3232" s="238">
        <v>1132664</v>
      </c>
      <c r="C3232" s="233">
        <v>1132664</v>
      </c>
      <c r="D3232">
        <v>113266</v>
      </c>
      <c r="F3232" t="s">
        <v>397</v>
      </c>
      <c r="G3232">
        <v>0</v>
      </c>
      <c r="H3232" s="238">
        <v>4</v>
      </c>
      <c r="I3232" t="s">
        <v>161</v>
      </c>
      <c r="J3232" t="s">
        <v>607</v>
      </c>
      <c r="K3232">
        <v>0</v>
      </c>
      <c r="L3232">
        <v>0</v>
      </c>
      <c r="M3232" t="s">
        <v>2503</v>
      </c>
      <c r="N3232" t="s">
        <v>2504</v>
      </c>
    </row>
    <row r="3233" spans="1:14" hidden="1" x14ac:dyDescent="0.25">
      <c r="A3233" t="s">
        <v>607</v>
      </c>
      <c r="B3233" s="238">
        <v>1132665</v>
      </c>
      <c r="C3233" s="233">
        <v>1132665</v>
      </c>
      <c r="D3233">
        <v>113266</v>
      </c>
      <c r="F3233" t="s">
        <v>397</v>
      </c>
      <c r="G3233">
        <v>0</v>
      </c>
      <c r="H3233" s="238">
        <v>5</v>
      </c>
      <c r="I3233" t="s">
        <v>161</v>
      </c>
      <c r="J3233" t="s">
        <v>607</v>
      </c>
      <c r="K3233">
        <v>0</v>
      </c>
      <c r="L3233">
        <v>0</v>
      </c>
      <c r="M3233" t="s">
        <v>2503</v>
      </c>
      <c r="N3233" t="s">
        <v>2504</v>
      </c>
    </row>
    <row r="3234" spans="1:14" hidden="1" x14ac:dyDescent="0.25">
      <c r="A3234" t="s">
        <v>432</v>
      </c>
      <c r="B3234" s="238">
        <v>1130831</v>
      </c>
      <c r="C3234" s="233">
        <v>1130831</v>
      </c>
      <c r="D3234">
        <v>113083</v>
      </c>
      <c r="E3234">
        <v>2650</v>
      </c>
      <c r="G3234">
        <v>1</v>
      </c>
      <c r="H3234" s="238">
        <v>1</v>
      </c>
      <c r="I3234" t="s">
        <v>201</v>
      </c>
      <c r="J3234" t="s">
        <v>432</v>
      </c>
      <c r="K3234">
        <v>0</v>
      </c>
      <c r="L3234">
        <v>0</v>
      </c>
      <c r="M3234" t="s">
        <v>2543</v>
      </c>
      <c r="N3234" t="s">
        <v>2671</v>
      </c>
    </row>
    <row r="3235" spans="1:14" hidden="1" x14ac:dyDescent="0.25">
      <c r="A3235" t="s">
        <v>432</v>
      </c>
      <c r="B3235" s="238">
        <v>1130832</v>
      </c>
      <c r="C3235" s="233">
        <v>1130832</v>
      </c>
      <c r="D3235">
        <v>113083</v>
      </c>
      <c r="E3235">
        <v>2850</v>
      </c>
      <c r="G3235">
        <v>1</v>
      </c>
      <c r="H3235" s="238">
        <v>2</v>
      </c>
      <c r="I3235" t="s">
        <v>201</v>
      </c>
      <c r="J3235" t="s">
        <v>432</v>
      </c>
      <c r="K3235">
        <v>0</v>
      </c>
      <c r="L3235">
        <v>0</v>
      </c>
      <c r="M3235" t="s">
        <v>2543</v>
      </c>
      <c r="N3235" t="s">
        <v>2671</v>
      </c>
    </row>
    <row r="3236" spans="1:14" hidden="1" x14ac:dyDescent="0.25">
      <c r="A3236" t="s">
        <v>432</v>
      </c>
      <c r="B3236" s="238">
        <v>1130833</v>
      </c>
      <c r="C3236" s="233">
        <v>1130833</v>
      </c>
      <c r="D3236">
        <v>113083</v>
      </c>
      <c r="E3236">
        <v>2925</v>
      </c>
      <c r="G3236">
        <v>1</v>
      </c>
      <c r="H3236" s="238">
        <v>3</v>
      </c>
      <c r="I3236" t="s">
        <v>201</v>
      </c>
      <c r="J3236" t="s">
        <v>432</v>
      </c>
      <c r="K3236">
        <v>0</v>
      </c>
      <c r="L3236">
        <v>0</v>
      </c>
      <c r="M3236" t="s">
        <v>2543</v>
      </c>
      <c r="N3236" t="s">
        <v>2671</v>
      </c>
    </row>
    <row r="3237" spans="1:14" hidden="1" x14ac:dyDescent="0.25">
      <c r="A3237" t="s">
        <v>432</v>
      </c>
      <c r="B3237" s="238">
        <v>1130834</v>
      </c>
      <c r="C3237" s="233">
        <v>1130834</v>
      </c>
      <c r="D3237">
        <v>113083</v>
      </c>
      <c r="E3237">
        <v>2995</v>
      </c>
      <c r="G3237">
        <v>1</v>
      </c>
      <c r="H3237" s="238">
        <v>4</v>
      </c>
      <c r="I3237" t="s">
        <v>201</v>
      </c>
      <c r="J3237" t="s">
        <v>432</v>
      </c>
      <c r="K3237">
        <v>0</v>
      </c>
      <c r="L3237">
        <v>0</v>
      </c>
      <c r="M3237" t="s">
        <v>2543</v>
      </c>
      <c r="N3237" t="s">
        <v>2671</v>
      </c>
    </row>
    <row r="3238" spans="1:14" hidden="1" x14ac:dyDescent="0.25">
      <c r="A3238" t="s">
        <v>432</v>
      </c>
      <c r="B3238" s="238">
        <v>1130835</v>
      </c>
      <c r="C3238" s="233">
        <v>1130835</v>
      </c>
      <c r="D3238">
        <v>113083</v>
      </c>
      <c r="E3238">
        <v>3075</v>
      </c>
      <c r="G3238">
        <v>1</v>
      </c>
      <c r="H3238" s="238">
        <v>5</v>
      </c>
      <c r="I3238" t="s">
        <v>201</v>
      </c>
      <c r="J3238" t="s">
        <v>432</v>
      </c>
      <c r="K3238">
        <v>0</v>
      </c>
      <c r="L3238">
        <v>0</v>
      </c>
      <c r="M3238" t="s">
        <v>2543</v>
      </c>
      <c r="N3238" t="s">
        <v>2671</v>
      </c>
    </row>
    <row r="3239" spans="1:14" hidden="1" x14ac:dyDescent="0.25">
      <c r="A3239" t="s">
        <v>432</v>
      </c>
      <c r="B3239" s="238">
        <v>1130851</v>
      </c>
      <c r="C3239" s="233">
        <v>1130851</v>
      </c>
      <c r="D3239">
        <v>113085</v>
      </c>
      <c r="F3239" t="s">
        <v>397</v>
      </c>
      <c r="G3239">
        <v>0</v>
      </c>
      <c r="H3239" s="238">
        <v>1</v>
      </c>
      <c r="I3239" t="s">
        <v>601</v>
      </c>
      <c r="J3239" t="s">
        <v>432</v>
      </c>
      <c r="K3239">
        <v>0</v>
      </c>
      <c r="L3239">
        <v>0</v>
      </c>
      <c r="M3239" t="s">
        <v>2543</v>
      </c>
      <c r="N3239" t="s">
        <v>2671</v>
      </c>
    </row>
    <row r="3240" spans="1:14" hidden="1" x14ac:dyDescent="0.25">
      <c r="A3240" t="s">
        <v>432</v>
      </c>
      <c r="B3240" s="238">
        <v>1130852</v>
      </c>
      <c r="C3240" s="233">
        <v>1130852</v>
      </c>
      <c r="D3240">
        <v>113085</v>
      </c>
      <c r="F3240" t="s">
        <v>397</v>
      </c>
      <c r="G3240">
        <v>0</v>
      </c>
      <c r="H3240" s="238">
        <v>2</v>
      </c>
      <c r="I3240" t="s">
        <v>601</v>
      </c>
      <c r="J3240" t="s">
        <v>432</v>
      </c>
      <c r="K3240">
        <v>0</v>
      </c>
      <c r="L3240">
        <v>0</v>
      </c>
      <c r="M3240" t="s">
        <v>2543</v>
      </c>
      <c r="N3240" t="s">
        <v>2671</v>
      </c>
    </row>
    <row r="3241" spans="1:14" hidden="1" x14ac:dyDescent="0.25">
      <c r="A3241" t="s">
        <v>432</v>
      </c>
      <c r="B3241" s="238">
        <v>1130853</v>
      </c>
      <c r="C3241" s="233">
        <v>1130853</v>
      </c>
      <c r="D3241">
        <v>113085</v>
      </c>
      <c r="F3241" t="s">
        <v>397</v>
      </c>
      <c r="G3241">
        <v>0</v>
      </c>
      <c r="H3241" s="238">
        <v>3</v>
      </c>
      <c r="I3241" t="s">
        <v>601</v>
      </c>
      <c r="J3241" t="s">
        <v>432</v>
      </c>
      <c r="K3241">
        <v>0</v>
      </c>
      <c r="L3241">
        <v>0</v>
      </c>
      <c r="M3241" t="s">
        <v>2543</v>
      </c>
      <c r="N3241" t="s">
        <v>2671</v>
      </c>
    </row>
    <row r="3242" spans="1:14" hidden="1" x14ac:dyDescent="0.25">
      <c r="A3242" t="s">
        <v>432</v>
      </c>
      <c r="B3242" s="238">
        <v>1130854</v>
      </c>
      <c r="C3242" s="233">
        <v>1130854</v>
      </c>
      <c r="D3242">
        <v>113085</v>
      </c>
      <c r="F3242" t="s">
        <v>397</v>
      </c>
      <c r="G3242">
        <v>0</v>
      </c>
      <c r="H3242" s="238">
        <v>4</v>
      </c>
      <c r="I3242" t="s">
        <v>601</v>
      </c>
      <c r="J3242" t="s">
        <v>432</v>
      </c>
      <c r="K3242">
        <v>0</v>
      </c>
      <c r="L3242">
        <v>0</v>
      </c>
      <c r="M3242" t="s">
        <v>2543</v>
      </c>
      <c r="N3242" t="s">
        <v>2671</v>
      </c>
    </row>
    <row r="3243" spans="1:14" hidden="1" x14ac:dyDescent="0.25">
      <c r="A3243" t="s">
        <v>432</v>
      </c>
      <c r="B3243" s="238">
        <v>1130855</v>
      </c>
      <c r="C3243" s="233">
        <v>1130855</v>
      </c>
      <c r="D3243">
        <v>113085</v>
      </c>
      <c r="F3243" t="s">
        <v>397</v>
      </c>
      <c r="G3243">
        <v>0</v>
      </c>
      <c r="H3243" s="238">
        <v>5</v>
      </c>
      <c r="I3243" t="s">
        <v>601</v>
      </c>
      <c r="J3243" t="s">
        <v>432</v>
      </c>
      <c r="K3243">
        <v>0</v>
      </c>
      <c r="L3243">
        <v>0</v>
      </c>
      <c r="M3243" t="s">
        <v>2543</v>
      </c>
      <c r="N3243" t="s">
        <v>2671</v>
      </c>
    </row>
    <row r="3244" spans="1:14" hidden="1" x14ac:dyDescent="0.25">
      <c r="A3244" t="s">
        <v>432</v>
      </c>
      <c r="B3244" s="238">
        <v>1164451</v>
      </c>
      <c r="C3244" s="233">
        <v>1164451</v>
      </c>
      <c r="D3244">
        <v>116445</v>
      </c>
      <c r="E3244">
        <v>5825</v>
      </c>
      <c r="G3244">
        <v>1</v>
      </c>
      <c r="H3244" s="238">
        <v>1</v>
      </c>
      <c r="I3244" t="s">
        <v>2434</v>
      </c>
      <c r="J3244" t="s">
        <v>432</v>
      </c>
      <c r="K3244">
        <v>0</v>
      </c>
      <c r="L3244">
        <v>0</v>
      </c>
      <c r="M3244" t="s">
        <v>2543</v>
      </c>
      <c r="N3244" t="s">
        <v>2671</v>
      </c>
    </row>
    <row r="3245" spans="1:14" hidden="1" x14ac:dyDescent="0.25">
      <c r="A3245" t="s">
        <v>432</v>
      </c>
      <c r="B3245" s="238">
        <v>1164452</v>
      </c>
      <c r="C3245" s="233">
        <v>1164452</v>
      </c>
      <c r="D3245">
        <v>116445</v>
      </c>
      <c r="E3245">
        <v>6350</v>
      </c>
      <c r="G3245">
        <v>1</v>
      </c>
      <c r="H3245" s="238">
        <v>2</v>
      </c>
      <c r="I3245" t="s">
        <v>2434</v>
      </c>
      <c r="J3245" t="s">
        <v>432</v>
      </c>
      <c r="K3245">
        <v>0</v>
      </c>
      <c r="L3245">
        <v>0</v>
      </c>
      <c r="M3245" t="s">
        <v>2543</v>
      </c>
      <c r="N3245" t="s">
        <v>2671</v>
      </c>
    </row>
    <row r="3246" spans="1:14" hidden="1" x14ac:dyDescent="0.25">
      <c r="A3246" t="s">
        <v>432</v>
      </c>
      <c r="B3246" s="238">
        <v>1164453</v>
      </c>
      <c r="C3246" s="233">
        <v>1164453</v>
      </c>
      <c r="D3246">
        <v>116445</v>
      </c>
      <c r="E3246">
        <v>6640</v>
      </c>
      <c r="G3246">
        <v>1</v>
      </c>
      <c r="H3246" s="238">
        <v>3</v>
      </c>
      <c r="I3246" t="s">
        <v>2434</v>
      </c>
      <c r="J3246" t="s">
        <v>432</v>
      </c>
      <c r="K3246">
        <v>0</v>
      </c>
      <c r="L3246">
        <v>0</v>
      </c>
      <c r="M3246" t="s">
        <v>2543</v>
      </c>
      <c r="N3246" t="s">
        <v>2671</v>
      </c>
    </row>
    <row r="3247" spans="1:14" hidden="1" x14ac:dyDescent="0.25">
      <c r="A3247" t="s">
        <v>432</v>
      </c>
      <c r="B3247" s="238">
        <v>1164454</v>
      </c>
      <c r="C3247" s="233">
        <v>1164454</v>
      </c>
      <c r="D3247">
        <v>116445</v>
      </c>
      <c r="E3247">
        <v>6670</v>
      </c>
      <c r="G3247">
        <v>1</v>
      </c>
      <c r="H3247" s="238">
        <v>4</v>
      </c>
      <c r="I3247" t="s">
        <v>2434</v>
      </c>
      <c r="J3247" t="s">
        <v>432</v>
      </c>
      <c r="K3247">
        <v>0</v>
      </c>
      <c r="L3247">
        <v>0</v>
      </c>
      <c r="M3247" t="s">
        <v>2543</v>
      </c>
      <c r="N3247" t="s">
        <v>2671</v>
      </c>
    </row>
    <row r="3248" spans="1:14" hidden="1" x14ac:dyDescent="0.25">
      <c r="A3248" t="s">
        <v>432</v>
      </c>
      <c r="B3248" s="238">
        <v>1164455</v>
      </c>
      <c r="C3248" s="233">
        <v>1164455</v>
      </c>
      <c r="D3248">
        <v>116445</v>
      </c>
      <c r="E3248">
        <v>6975</v>
      </c>
      <c r="G3248">
        <v>1</v>
      </c>
      <c r="H3248" s="238">
        <v>5</v>
      </c>
      <c r="I3248" t="s">
        <v>2434</v>
      </c>
      <c r="J3248" t="s">
        <v>432</v>
      </c>
      <c r="K3248">
        <v>0</v>
      </c>
      <c r="L3248">
        <v>0</v>
      </c>
      <c r="M3248" t="s">
        <v>2543</v>
      </c>
      <c r="N3248" t="s">
        <v>2671</v>
      </c>
    </row>
    <row r="3249" spans="1:14" hidden="1" x14ac:dyDescent="0.25">
      <c r="A3249" t="s">
        <v>432</v>
      </c>
      <c r="B3249" s="238">
        <v>1164461</v>
      </c>
      <c r="C3249" s="233">
        <v>1164461</v>
      </c>
      <c r="D3249">
        <v>116446</v>
      </c>
      <c r="F3249" t="s">
        <v>397</v>
      </c>
      <c r="G3249">
        <v>0</v>
      </c>
      <c r="H3249" s="238">
        <v>1</v>
      </c>
      <c r="I3249" t="s">
        <v>2672</v>
      </c>
      <c r="J3249" t="s">
        <v>432</v>
      </c>
      <c r="K3249">
        <v>0</v>
      </c>
      <c r="L3249">
        <v>0</v>
      </c>
      <c r="M3249" t="s">
        <v>2543</v>
      </c>
      <c r="N3249" t="s">
        <v>2671</v>
      </c>
    </row>
    <row r="3250" spans="1:14" hidden="1" x14ac:dyDescent="0.25">
      <c r="A3250" t="s">
        <v>432</v>
      </c>
      <c r="B3250" s="238">
        <v>1164462</v>
      </c>
      <c r="C3250" s="233">
        <v>1164462</v>
      </c>
      <c r="D3250">
        <v>116446</v>
      </c>
      <c r="F3250" t="s">
        <v>397</v>
      </c>
      <c r="G3250">
        <v>0</v>
      </c>
      <c r="H3250" s="238">
        <v>2</v>
      </c>
      <c r="I3250" t="s">
        <v>2672</v>
      </c>
      <c r="J3250" t="s">
        <v>432</v>
      </c>
      <c r="K3250">
        <v>0</v>
      </c>
      <c r="L3250">
        <v>0</v>
      </c>
      <c r="M3250" t="s">
        <v>2543</v>
      </c>
      <c r="N3250" t="s">
        <v>2671</v>
      </c>
    </row>
    <row r="3251" spans="1:14" hidden="1" x14ac:dyDescent="0.25">
      <c r="A3251" t="s">
        <v>432</v>
      </c>
      <c r="B3251" s="238">
        <v>1164463</v>
      </c>
      <c r="C3251" s="233">
        <v>1164463</v>
      </c>
      <c r="D3251">
        <v>116446</v>
      </c>
      <c r="F3251" t="s">
        <v>397</v>
      </c>
      <c r="G3251">
        <v>0</v>
      </c>
      <c r="H3251" s="238">
        <v>3</v>
      </c>
      <c r="I3251" t="s">
        <v>2672</v>
      </c>
      <c r="J3251" t="s">
        <v>432</v>
      </c>
      <c r="K3251">
        <v>0</v>
      </c>
      <c r="L3251">
        <v>0</v>
      </c>
      <c r="M3251" t="s">
        <v>2543</v>
      </c>
      <c r="N3251" t="s">
        <v>2671</v>
      </c>
    </row>
    <row r="3252" spans="1:14" hidden="1" x14ac:dyDescent="0.25">
      <c r="A3252" t="s">
        <v>432</v>
      </c>
      <c r="B3252" s="238">
        <v>1164464</v>
      </c>
      <c r="C3252" s="233">
        <v>1164464</v>
      </c>
      <c r="D3252">
        <v>116446</v>
      </c>
      <c r="F3252" t="s">
        <v>397</v>
      </c>
      <c r="G3252">
        <v>0</v>
      </c>
      <c r="H3252" s="238">
        <v>4</v>
      </c>
      <c r="I3252" t="s">
        <v>2672</v>
      </c>
      <c r="J3252" t="s">
        <v>432</v>
      </c>
      <c r="K3252">
        <v>0</v>
      </c>
      <c r="L3252">
        <v>0</v>
      </c>
      <c r="M3252" t="s">
        <v>2543</v>
      </c>
      <c r="N3252" t="s">
        <v>2671</v>
      </c>
    </row>
    <row r="3253" spans="1:14" hidden="1" x14ac:dyDescent="0.25">
      <c r="A3253" t="s">
        <v>432</v>
      </c>
      <c r="B3253" s="238">
        <v>1164465</v>
      </c>
      <c r="C3253" s="233">
        <v>1164465</v>
      </c>
      <c r="D3253">
        <v>116446</v>
      </c>
      <c r="F3253" t="s">
        <v>397</v>
      </c>
      <c r="G3253">
        <v>0</v>
      </c>
      <c r="H3253" s="238">
        <v>5</v>
      </c>
      <c r="I3253" t="s">
        <v>2672</v>
      </c>
      <c r="J3253" t="s">
        <v>432</v>
      </c>
      <c r="K3253">
        <v>0</v>
      </c>
      <c r="L3253">
        <v>0</v>
      </c>
      <c r="M3253" t="s">
        <v>2543</v>
      </c>
      <c r="N3253" t="s">
        <v>2671</v>
      </c>
    </row>
    <row r="3254" spans="1:14" hidden="1" x14ac:dyDescent="0.25">
      <c r="A3254" t="s">
        <v>432</v>
      </c>
      <c r="B3254" s="238">
        <v>1147111</v>
      </c>
      <c r="C3254" s="233">
        <v>1147111</v>
      </c>
      <c r="D3254">
        <v>114711</v>
      </c>
      <c r="E3254">
        <v>4195</v>
      </c>
      <c r="G3254">
        <v>1</v>
      </c>
      <c r="H3254" s="238">
        <v>1</v>
      </c>
      <c r="I3254" t="s">
        <v>203</v>
      </c>
      <c r="J3254" t="s">
        <v>432</v>
      </c>
      <c r="K3254">
        <v>0</v>
      </c>
      <c r="L3254">
        <v>0</v>
      </c>
      <c r="M3254" t="s">
        <v>2543</v>
      </c>
      <c r="N3254" t="s">
        <v>2671</v>
      </c>
    </row>
    <row r="3255" spans="1:14" hidden="1" x14ac:dyDescent="0.25">
      <c r="A3255" t="s">
        <v>432</v>
      </c>
      <c r="B3255" s="238">
        <v>1147112</v>
      </c>
      <c r="C3255" s="233">
        <v>1147112</v>
      </c>
      <c r="D3255">
        <v>114711</v>
      </c>
      <c r="E3255">
        <v>4675</v>
      </c>
      <c r="G3255">
        <v>1</v>
      </c>
      <c r="H3255" s="238">
        <v>2</v>
      </c>
      <c r="I3255" t="s">
        <v>203</v>
      </c>
      <c r="J3255" t="s">
        <v>432</v>
      </c>
      <c r="K3255">
        <v>0</v>
      </c>
      <c r="L3255">
        <v>0</v>
      </c>
      <c r="M3255" t="s">
        <v>2543</v>
      </c>
      <c r="N3255" t="s">
        <v>2671</v>
      </c>
    </row>
    <row r="3256" spans="1:14" hidden="1" x14ac:dyDescent="0.25">
      <c r="A3256" t="s">
        <v>432</v>
      </c>
      <c r="B3256" s="238">
        <v>1147113</v>
      </c>
      <c r="C3256" s="233">
        <v>1147113</v>
      </c>
      <c r="D3256">
        <v>114711</v>
      </c>
      <c r="E3256">
        <v>5350</v>
      </c>
      <c r="G3256">
        <v>1</v>
      </c>
      <c r="H3256" s="238">
        <v>3</v>
      </c>
      <c r="I3256" t="s">
        <v>203</v>
      </c>
      <c r="J3256" t="s">
        <v>432</v>
      </c>
      <c r="K3256">
        <v>0</v>
      </c>
      <c r="L3256">
        <v>0</v>
      </c>
      <c r="M3256" t="s">
        <v>2543</v>
      </c>
      <c r="N3256" t="s">
        <v>2671</v>
      </c>
    </row>
    <row r="3257" spans="1:14" hidden="1" x14ac:dyDescent="0.25">
      <c r="A3257" t="s">
        <v>432</v>
      </c>
      <c r="B3257" s="238">
        <v>1147114</v>
      </c>
      <c r="C3257" s="233">
        <v>1147114</v>
      </c>
      <c r="D3257">
        <v>114711</v>
      </c>
      <c r="E3257">
        <v>4910</v>
      </c>
      <c r="G3257">
        <v>1</v>
      </c>
      <c r="H3257" s="238">
        <v>4</v>
      </c>
      <c r="I3257" t="s">
        <v>203</v>
      </c>
      <c r="J3257" t="s">
        <v>432</v>
      </c>
      <c r="K3257">
        <v>0</v>
      </c>
      <c r="L3257">
        <v>0</v>
      </c>
      <c r="M3257" t="s">
        <v>2543</v>
      </c>
      <c r="N3257" t="s">
        <v>2671</v>
      </c>
    </row>
    <row r="3258" spans="1:14" hidden="1" x14ac:dyDescent="0.25">
      <c r="A3258" t="s">
        <v>432</v>
      </c>
      <c r="B3258" s="238">
        <v>1147115</v>
      </c>
      <c r="C3258" s="233">
        <v>1147115</v>
      </c>
      <c r="D3258">
        <v>114711</v>
      </c>
      <c r="E3258">
        <v>5155</v>
      </c>
      <c r="G3258">
        <v>1</v>
      </c>
      <c r="H3258" s="238">
        <v>5</v>
      </c>
      <c r="I3258" t="s">
        <v>203</v>
      </c>
      <c r="J3258" t="s">
        <v>432</v>
      </c>
      <c r="K3258">
        <v>0</v>
      </c>
      <c r="L3258">
        <v>0</v>
      </c>
      <c r="M3258" t="s">
        <v>2543</v>
      </c>
      <c r="N3258" t="s">
        <v>2671</v>
      </c>
    </row>
    <row r="3259" spans="1:14" hidden="1" x14ac:dyDescent="0.25">
      <c r="A3259" t="s">
        <v>432</v>
      </c>
      <c r="B3259" s="238">
        <v>1147121</v>
      </c>
      <c r="C3259" s="233">
        <v>1147121</v>
      </c>
      <c r="D3259">
        <v>114712</v>
      </c>
      <c r="F3259" t="s">
        <v>397</v>
      </c>
      <c r="G3259">
        <v>0</v>
      </c>
      <c r="H3259" s="238">
        <v>1</v>
      </c>
      <c r="I3259" t="s">
        <v>921</v>
      </c>
      <c r="J3259" t="s">
        <v>432</v>
      </c>
      <c r="K3259">
        <v>0</v>
      </c>
      <c r="L3259">
        <v>0</v>
      </c>
      <c r="M3259" t="s">
        <v>2543</v>
      </c>
      <c r="N3259" t="s">
        <v>2671</v>
      </c>
    </row>
    <row r="3260" spans="1:14" hidden="1" x14ac:dyDescent="0.25">
      <c r="A3260" t="s">
        <v>432</v>
      </c>
      <c r="B3260" s="238">
        <v>1147122</v>
      </c>
      <c r="C3260" s="233">
        <v>1147122</v>
      </c>
      <c r="D3260">
        <v>114712</v>
      </c>
      <c r="F3260" t="s">
        <v>397</v>
      </c>
      <c r="G3260">
        <v>0</v>
      </c>
      <c r="H3260" s="238">
        <v>2</v>
      </c>
      <c r="I3260" t="s">
        <v>921</v>
      </c>
      <c r="J3260" t="s">
        <v>432</v>
      </c>
      <c r="K3260">
        <v>0</v>
      </c>
      <c r="L3260">
        <v>0</v>
      </c>
      <c r="M3260" t="s">
        <v>2543</v>
      </c>
      <c r="N3260" t="s">
        <v>2671</v>
      </c>
    </row>
    <row r="3261" spans="1:14" hidden="1" x14ac:dyDescent="0.25">
      <c r="A3261" t="s">
        <v>432</v>
      </c>
      <c r="B3261" s="238">
        <v>1147123</v>
      </c>
      <c r="C3261" s="233">
        <v>1147123</v>
      </c>
      <c r="D3261">
        <v>114712</v>
      </c>
      <c r="F3261" t="s">
        <v>397</v>
      </c>
      <c r="G3261">
        <v>0</v>
      </c>
      <c r="H3261" s="238">
        <v>3</v>
      </c>
      <c r="I3261" t="s">
        <v>921</v>
      </c>
      <c r="J3261" t="s">
        <v>432</v>
      </c>
      <c r="K3261">
        <v>0</v>
      </c>
      <c r="L3261">
        <v>0</v>
      </c>
      <c r="M3261" t="s">
        <v>2543</v>
      </c>
      <c r="N3261" t="s">
        <v>2671</v>
      </c>
    </row>
    <row r="3262" spans="1:14" hidden="1" x14ac:dyDescent="0.25">
      <c r="A3262" t="s">
        <v>432</v>
      </c>
      <c r="B3262" s="238">
        <v>1147124</v>
      </c>
      <c r="C3262" s="233">
        <v>1147124</v>
      </c>
      <c r="D3262">
        <v>114712</v>
      </c>
      <c r="F3262" t="s">
        <v>397</v>
      </c>
      <c r="G3262">
        <v>0</v>
      </c>
      <c r="H3262" s="238">
        <v>4</v>
      </c>
      <c r="I3262" t="s">
        <v>921</v>
      </c>
      <c r="J3262" t="s">
        <v>432</v>
      </c>
      <c r="K3262">
        <v>0</v>
      </c>
      <c r="L3262">
        <v>0</v>
      </c>
      <c r="M3262" t="s">
        <v>2543</v>
      </c>
      <c r="N3262" t="s">
        <v>2671</v>
      </c>
    </row>
    <row r="3263" spans="1:14" hidden="1" x14ac:dyDescent="0.25">
      <c r="A3263" t="s">
        <v>432</v>
      </c>
      <c r="B3263" s="238">
        <v>1147125</v>
      </c>
      <c r="C3263" s="233">
        <v>1147125</v>
      </c>
      <c r="D3263">
        <v>114712</v>
      </c>
      <c r="F3263" t="s">
        <v>397</v>
      </c>
      <c r="G3263">
        <v>0</v>
      </c>
      <c r="H3263" s="238">
        <v>5</v>
      </c>
      <c r="I3263" t="s">
        <v>921</v>
      </c>
      <c r="J3263" t="s">
        <v>432</v>
      </c>
      <c r="K3263">
        <v>0</v>
      </c>
      <c r="L3263">
        <v>0</v>
      </c>
      <c r="M3263" t="s">
        <v>2543</v>
      </c>
      <c r="N3263" t="s">
        <v>2671</v>
      </c>
    </row>
    <row r="3264" spans="1:14" hidden="1" x14ac:dyDescent="0.25">
      <c r="A3264" t="s">
        <v>432</v>
      </c>
      <c r="B3264" s="238">
        <v>1164521</v>
      </c>
      <c r="C3264" s="233">
        <v>1164521</v>
      </c>
      <c r="D3264">
        <v>116452</v>
      </c>
      <c r="F3264" t="s">
        <v>397</v>
      </c>
      <c r="G3264">
        <v>0</v>
      </c>
      <c r="H3264" s="238">
        <v>1</v>
      </c>
      <c r="I3264" t="s">
        <v>3153</v>
      </c>
      <c r="J3264" t="s">
        <v>432</v>
      </c>
      <c r="K3264">
        <v>0</v>
      </c>
      <c r="L3264">
        <v>0</v>
      </c>
      <c r="M3264" t="s">
        <v>2543</v>
      </c>
      <c r="N3264" t="s">
        <v>2671</v>
      </c>
    </row>
    <row r="3265" spans="1:14" hidden="1" x14ac:dyDescent="0.25">
      <c r="A3265" t="s">
        <v>432</v>
      </c>
      <c r="B3265" s="238">
        <v>1164522</v>
      </c>
      <c r="C3265" s="233">
        <v>1164522</v>
      </c>
      <c r="D3265">
        <v>116452</v>
      </c>
      <c r="F3265" t="s">
        <v>397</v>
      </c>
      <c r="G3265">
        <v>0</v>
      </c>
      <c r="H3265" s="238">
        <v>2</v>
      </c>
      <c r="I3265" t="s">
        <v>3153</v>
      </c>
      <c r="J3265" t="s">
        <v>432</v>
      </c>
      <c r="K3265">
        <v>0</v>
      </c>
      <c r="L3265">
        <v>0</v>
      </c>
      <c r="M3265" t="s">
        <v>2543</v>
      </c>
      <c r="N3265" t="s">
        <v>2671</v>
      </c>
    </row>
    <row r="3266" spans="1:14" hidden="1" x14ac:dyDescent="0.25">
      <c r="A3266" t="s">
        <v>432</v>
      </c>
      <c r="B3266" s="238">
        <v>1164523</v>
      </c>
      <c r="C3266" s="233">
        <v>1164523</v>
      </c>
      <c r="D3266">
        <v>116452</v>
      </c>
      <c r="F3266" t="s">
        <v>397</v>
      </c>
      <c r="G3266">
        <v>0</v>
      </c>
      <c r="H3266" s="238">
        <v>3</v>
      </c>
      <c r="I3266" t="s">
        <v>3153</v>
      </c>
      <c r="J3266" t="s">
        <v>432</v>
      </c>
      <c r="K3266">
        <v>0</v>
      </c>
      <c r="L3266">
        <v>0</v>
      </c>
      <c r="M3266" t="s">
        <v>2543</v>
      </c>
      <c r="N3266" t="s">
        <v>2671</v>
      </c>
    </row>
    <row r="3267" spans="1:14" hidden="1" x14ac:dyDescent="0.25">
      <c r="A3267" t="s">
        <v>432</v>
      </c>
      <c r="B3267" s="238">
        <v>1164524</v>
      </c>
      <c r="C3267" s="233">
        <v>1164524</v>
      </c>
      <c r="D3267">
        <v>116452</v>
      </c>
      <c r="F3267" t="s">
        <v>397</v>
      </c>
      <c r="G3267">
        <v>0</v>
      </c>
      <c r="H3267" s="238">
        <v>4</v>
      </c>
      <c r="I3267" t="s">
        <v>3153</v>
      </c>
      <c r="J3267" t="s">
        <v>432</v>
      </c>
      <c r="K3267">
        <v>0</v>
      </c>
      <c r="L3267">
        <v>0</v>
      </c>
      <c r="M3267" t="s">
        <v>2543</v>
      </c>
      <c r="N3267" t="s">
        <v>2671</v>
      </c>
    </row>
    <row r="3268" spans="1:14" hidden="1" x14ac:dyDescent="0.25">
      <c r="A3268" t="s">
        <v>432</v>
      </c>
      <c r="B3268" s="238">
        <v>1164525</v>
      </c>
      <c r="C3268" s="233">
        <v>1164525</v>
      </c>
      <c r="D3268">
        <v>116452</v>
      </c>
      <c r="F3268" t="s">
        <v>397</v>
      </c>
      <c r="G3268">
        <v>0</v>
      </c>
      <c r="H3268" s="238">
        <v>5</v>
      </c>
      <c r="I3268" t="s">
        <v>3153</v>
      </c>
      <c r="J3268" t="s">
        <v>432</v>
      </c>
      <c r="K3268">
        <v>0</v>
      </c>
      <c r="L3268">
        <v>0</v>
      </c>
      <c r="M3268" t="s">
        <v>2543</v>
      </c>
      <c r="N3268" t="s">
        <v>2671</v>
      </c>
    </row>
    <row r="3269" spans="1:14" hidden="1" x14ac:dyDescent="0.25">
      <c r="A3269" t="s">
        <v>432</v>
      </c>
      <c r="B3269" s="238">
        <v>1164471</v>
      </c>
      <c r="C3269" s="233">
        <v>1164471</v>
      </c>
      <c r="D3269">
        <v>116447</v>
      </c>
      <c r="E3269">
        <v>4795</v>
      </c>
      <c r="G3269">
        <v>1</v>
      </c>
      <c r="H3269" s="238">
        <v>1</v>
      </c>
      <c r="I3269" t="s">
        <v>2673</v>
      </c>
      <c r="J3269" t="s">
        <v>432</v>
      </c>
      <c r="K3269">
        <v>0</v>
      </c>
      <c r="L3269">
        <v>0</v>
      </c>
      <c r="M3269" t="s">
        <v>2543</v>
      </c>
      <c r="N3269" t="s">
        <v>2671</v>
      </c>
    </row>
    <row r="3270" spans="1:14" hidden="1" x14ac:dyDescent="0.25">
      <c r="A3270" t="s">
        <v>432</v>
      </c>
      <c r="B3270" s="238">
        <v>1164472</v>
      </c>
      <c r="C3270" s="233">
        <v>1164472</v>
      </c>
      <c r="D3270">
        <v>116447</v>
      </c>
      <c r="E3270">
        <v>5230</v>
      </c>
      <c r="G3270">
        <v>1</v>
      </c>
      <c r="H3270" s="238">
        <v>2</v>
      </c>
      <c r="I3270" t="s">
        <v>2673</v>
      </c>
      <c r="J3270" t="s">
        <v>432</v>
      </c>
      <c r="K3270">
        <v>0</v>
      </c>
      <c r="L3270">
        <v>0</v>
      </c>
      <c r="M3270" t="s">
        <v>2543</v>
      </c>
      <c r="N3270" t="s">
        <v>2671</v>
      </c>
    </row>
    <row r="3271" spans="1:14" hidden="1" x14ac:dyDescent="0.25">
      <c r="A3271" t="s">
        <v>432</v>
      </c>
      <c r="B3271" s="238">
        <v>1164473</v>
      </c>
      <c r="C3271" s="233">
        <v>1164473</v>
      </c>
      <c r="D3271">
        <v>116447</v>
      </c>
      <c r="E3271">
        <v>5470</v>
      </c>
      <c r="G3271">
        <v>1</v>
      </c>
      <c r="H3271" s="238">
        <v>3</v>
      </c>
      <c r="I3271" t="s">
        <v>2673</v>
      </c>
      <c r="J3271" t="s">
        <v>432</v>
      </c>
      <c r="K3271">
        <v>0</v>
      </c>
      <c r="L3271">
        <v>0</v>
      </c>
      <c r="M3271" t="s">
        <v>2543</v>
      </c>
      <c r="N3271" t="s">
        <v>2671</v>
      </c>
    </row>
    <row r="3272" spans="1:14" hidden="1" x14ac:dyDescent="0.25">
      <c r="A3272" t="s">
        <v>432</v>
      </c>
      <c r="B3272" s="238">
        <v>1164474</v>
      </c>
      <c r="C3272" s="233">
        <v>1164474</v>
      </c>
      <c r="D3272">
        <v>116447</v>
      </c>
      <c r="E3272">
        <v>5495</v>
      </c>
      <c r="G3272">
        <v>1</v>
      </c>
      <c r="H3272" s="238">
        <v>4</v>
      </c>
      <c r="I3272" t="s">
        <v>2673</v>
      </c>
      <c r="J3272" t="s">
        <v>432</v>
      </c>
      <c r="K3272">
        <v>0</v>
      </c>
      <c r="L3272">
        <v>0</v>
      </c>
      <c r="M3272" t="s">
        <v>2543</v>
      </c>
      <c r="N3272" t="s">
        <v>2671</v>
      </c>
    </row>
    <row r="3273" spans="1:14" hidden="1" x14ac:dyDescent="0.25">
      <c r="A3273" t="s">
        <v>432</v>
      </c>
      <c r="B3273" s="238">
        <v>1164475</v>
      </c>
      <c r="C3273" s="233">
        <v>1164475</v>
      </c>
      <c r="D3273">
        <v>116447</v>
      </c>
      <c r="E3273">
        <v>5745</v>
      </c>
      <c r="G3273">
        <v>1</v>
      </c>
      <c r="H3273" s="238">
        <v>5</v>
      </c>
      <c r="I3273" t="s">
        <v>2673</v>
      </c>
      <c r="J3273" t="s">
        <v>432</v>
      </c>
      <c r="K3273">
        <v>0</v>
      </c>
      <c r="L3273">
        <v>0</v>
      </c>
      <c r="M3273" t="s">
        <v>2543</v>
      </c>
      <c r="N3273" t="s">
        <v>2671</v>
      </c>
    </row>
    <row r="3274" spans="1:14" hidden="1" x14ac:dyDescent="0.25">
      <c r="A3274" t="s">
        <v>432</v>
      </c>
      <c r="B3274" s="238">
        <v>1164481</v>
      </c>
      <c r="C3274" s="233">
        <v>1164481</v>
      </c>
      <c r="D3274">
        <v>116448</v>
      </c>
      <c r="F3274" t="s">
        <v>397</v>
      </c>
      <c r="G3274">
        <v>0</v>
      </c>
      <c r="H3274" s="238">
        <v>1</v>
      </c>
      <c r="I3274" t="s">
        <v>2819</v>
      </c>
      <c r="J3274" t="s">
        <v>432</v>
      </c>
      <c r="K3274">
        <v>0</v>
      </c>
      <c r="L3274">
        <v>0</v>
      </c>
      <c r="M3274" t="s">
        <v>2543</v>
      </c>
      <c r="N3274" t="s">
        <v>2671</v>
      </c>
    </row>
    <row r="3275" spans="1:14" hidden="1" x14ac:dyDescent="0.25">
      <c r="A3275" t="s">
        <v>432</v>
      </c>
      <c r="B3275" s="238">
        <v>1164482</v>
      </c>
      <c r="C3275" s="233">
        <v>1164482</v>
      </c>
      <c r="D3275">
        <v>116448</v>
      </c>
      <c r="F3275" t="s">
        <v>397</v>
      </c>
      <c r="G3275">
        <v>0</v>
      </c>
      <c r="H3275" s="238">
        <v>2</v>
      </c>
      <c r="I3275" t="s">
        <v>2819</v>
      </c>
      <c r="J3275" t="s">
        <v>432</v>
      </c>
      <c r="K3275">
        <v>0</v>
      </c>
      <c r="L3275">
        <v>0</v>
      </c>
      <c r="M3275" t="s">
        <v>2543</v>
      </c>
      <c r="N3275" t="s">
        <v>2671</v>
      </c>
    </row>
    <row r="3276" spans="1:14" hidden="1" x14ac:dyDescent="0.25">
      <c r="A3276" t="s">
        <v>432</v>
      </c>
      <c r="B3276" s="238">
        <v>1164483</v>
      </c>
      <c r="C3276" s="233">
        <v>1164483</v>
      </c>
      <c r="D3276">
        <v>116448</v>
      </c>
      <c r="F3276" t="s">
        <v>397</v>
      </c>
      <c r="G3276">
        <v>0</v>
      </c>
      <c r="H3276" s="238">
        <v>3</v>
      </c>
      <c r="I3276" t="s">
        <v>2819</v>
      </c>
      <c r="J3276" t="s">
        <v>432</v>
      </c>
      <c r="K3276">
        <v>0</v>
      </c>
      <c r="L3276">
        <v>0</v>
      </c>
      <c r="M3276" t="s">
        <v>2543</v>
      </c>
      <c r="N3276" t="s">
        <v>2671</v>
      </c>
    </row>
    <row r="3277" spans="1:14" hidden="1" x14ac:dyDescent="0.25">
      <c r="A3277" t="s">
        <v>432</v>
      </c>
      <c r="B3277" s="238">
        <v>1164484</v>
      </c>
      <c r="C3277" s="233">
        <v>1164484</v>
      </c>
      <c r="D3277">
        <v>116448</v>
      </c>
      <c r="F3277" t="s">
        <v>397</v>
      </c>
      <c r="G3277">
        <v>0</v>
      </c>
      <c r="H3277" s="238">
        <v>4</v>
      </c>
      <c r="I3277" t="s">
        <v>2819</v>
      </c>
      <c r="J3277" t="s">
        <v>432</v>
      </c>
      <c r="K3277">
        <v>0</v>
      </c>
      <c r="L3277">
        <v>0</v>
      </c>
      <c r="M3277" t="s">
        <v>2543</v>
      </c>
      <c r="N3277" t="s">
        <v>2671</v>
      </c>
    </row>
    <row r="3278" spans="1:14" hidden="1" x14ac:dyDescent="0.25">
      <c r="A3278" t="s">
        <v>432</v>
      </c>
      <c r="B3278" s="238">
        <v>1164485</v>
      </c>
      <c r="C3278" s="233">
        <v>1164485</v>
      </c>
      <c r="D3278">
        <v>116448</v>
      </c>
      <c r="F3278" t="s">
        <v>397</v>
      </c>
      <c r="G3278">
        <v>0</v>
      </c>
      <c r="H3278" s="238">
        <v>5</v>
      </c>
      <c r="I3278" t="s">
        <v>2819</v>
      </c>
      <c r="J3278" t="s">
        <v>432</v>
      </c>
      <c r="K3278">
        <v>0</v>
      </c>
      <c r="L3278">
        <v>0</v>
      </c>
      <c r="M3278" t="s">
        <v>2543</v>
      </c>
      <c r="N3278" t="s">
        <v>2671</v>
      </c>
    </row>
    <row r="3279" spans="1:14" hidden="1" x14ac:dyDescent="0.25">
      <c r="A3279" t="s">
        <v>432</v>
      </c>
      <c r="B3279" s="238">
        <v>1130871</v>
      </c>
      <c r="C3279" s="233">
        <v>1130871</v>
      </c>
      <c r="D3279">
        <v>113087</v>
      </c>
      <c r="E3279">
        <v>3870</v>
      </c>
      <c r="G3279">
        <v>1</v>
      </c>
      <c r="H3279" s="238">
        <v>1</v>
      </c>
      <c r="I3279" t="s">
        <v>204</v>
      </c>
      <c r="J3279" t="s">
        <v>432</v>
      </c>
      <c r="K3279">
        <v>0</v>
      </c>
      <c r="L3279">
        <v>0</v>
      </c>
      <c r="M3279" t="s">
        <v>2543</v>
      </c>
      <c r="N3279" t="s">
        <v>2671</v>
      </c>
    </row>
    <row r="3280" spans="1:14" hidden="1" x14ac:dyDescent="0.25">
      <c r="A3280" t="s">
        <v>432</v>
      </c>
      <c r="B3280" s="238">
        <v>1130872</v>
      </c>
      <c r="C3280" s="233">
        <v>1130872</v>
      </c>
      <c r="D3280">
        <v>113087</v>
      </c>
      <c r="E3280">
        <v>4280</v>
      </c>
      <c r="G3280">
        <v>1</v>
      </c>
      <c r="H3280" s="238">
        <v>2</v>
      </c>
      <c r="I3280" t="s">
        <v>204</v>
      </c>
      <c r="J3280" t="s">
        <v>432</v>
      </c>
      <c r="K3280">
        <v>0</v>
      </c>
      <c r="L3280">
        <v>0</v>
      </c>
      <c r="M3280" t="s">
        <v>2543</v>
      </c>
      <c r="N3280" t="s">
        <v>2671</v>
      </c>
    </row>
    <row r="3281" spans="1:14" hidden="1" x14ac:dyDescent="0.25">
      <c r="A3281" t="s">
        <v>432</v>
      </c>
      <c r="B3281" s="238">
        <v>1130873</v>
      </c>
      <c r="C3281" s="233">
        <v>1130873</v>
      </c>
      <c r="D3281">
        <v>113087</v>
      </c>
      <c r="E3281">
        <v>4760</v>
      </c>
      <c r="G3281">
        <v>1</v>
      </c>
      <c r="H3281" s="238">
        <v>3</v>
      </c>
      <c r="I3281" t="s">
        <v>204</v>
      </c>
      <c r="J3281" t="s">
        <v>432</v>
      </c>
      <c r="K3281">
        <v>0</v>
      </c>
      <c r="L3281">
        <v>0</v>
      </c>
      <c r="M3281" t="s">
        <v>2543</v>
      </c>
      <c r="N3281" t="s">
        <v>2671</v>
      </c>
    </row>
    <row r="3282" spans="1:14" hidden="1" x14ac:dyDescent="0.25">
      <c r="A3282" t="s">
        <v>432</v>
      </c>
      <c r="B3282" s="238">
        <v>1130874</v>
      </c>
      <c r="C3282" s="233">
        <v>1130874</v>
      </c>
      <c r="D3282">
        <v>113087</v>
      </c>
      <c r="E3282">
        <v>4495</v>
      </c>
      <c r="G3282">
        <v>1</v>
      </c>
      <c r="H3282" s="238">
        <v>4</v>
      </c>
      <c r="I3282" t="s">
        <v>204</v>
      </c>
      <c r="J3282" t="s">
        <v>432</v>
      </c>
      <c r="K3282">
        <v>0</v>
      </c>
      <c r="L3282">
        <v>0</v>
      </c>
      <c r="M3282" t="s">
        <v>2543</v>
      </c>
      <c r="N3282" t="s">
        <v>2671</v>
      </c>
    </row>
    <row r="3283" spans="1:14" hidden="1" x14ac:dyDescent="0.25">
      <c r="A3283" t="s">
        <v>432</v>
      </c>
      <c r="B3283" s="238">
        <v>1130875</v>
      </c>
      <c r="C3283" s="233">
        <v>1130875</v>
      </c>
      <c r="D3283">
        <v>113087</v>
      </c>
      <c r="E3283">
        <v>4995</v>
      </c>
      <c r="G3283">
        <v>1</v>
      </c>
      <c r="H3283" s="238">
        <v>5</v>
      </c>
      <c r="I3283" t="s">
        <v>204</v>
      </c>
      <c r="J3283" t="s">
        <v>432</v>
      </c>
      <c r="K3283">
        <v>0</v>
      </c>
      <c r="L3283">
        <v>0</v>
      </c>
      <c r="M3283" t="s">
        <v>2543</v>
      </c>
      <c r="N3283" t="s">
        <v>2671</v>
      </c>
    </row>
    <row r="3284" spans="1:14" hidden="1" x14ac:dyDescent="0.25">
      <c r="A3284" t="s">
        <v>432</v>
      </c>
      <c r="B3284" s="238">
        <v>1161151</v>
      </c>
      <c r="C3284" s="233">
        <v>1161151</v>
      </c>
      <c r="D3284">
        <v>116115</v>
      </c>
      <c r="F3284" t="s">
        <v>397</v>
      </c>
      <c r="G3284">
        <v>0</v>
      </c>
      <c r="H3284" s="238">
        <v>1</v>
      </c>
      <c r="I3284" t="s">
        <v>977</v>
      </c>
      <c r="J3284" t="s">
        <v>432</v>
      </c>
      <c r="K3284">
        <v>0</v>
      </c>
      <c r="L3284">
        <v>0</v>
      </c>
      <c r="M3284" t="s">
        <v>2543</v>
      </c>
      <c r="N3284" t="s">
        <v>2671</v>
      </c>
    </row>
    <row r="3285" spans="1:14" hidden="1" x14ac:dyDescent="0.25">
      <c r="A3285" t="s">
        <v>432</v>
      </c>
      <c r="B3285" s="238">
        <v>1161152</v>
      </c>
      <c r="C3285" s="233">
        <v>1161152</v>
      </c>
      <c r="D3285">
        <v>116115</v>
      </c>
      <c r="F3285" t="s">
        <v>397</v>
      </c>
      <c r="G3285">
        <v>0</v>
      </c>
      <c r="H3285" s="238">
        <v>2</v>
      </c>
      <c r="I3285" t="s">
        <v>977</v>
      </c>
      <c r="J3285" t="s">
        <v>432</v>
      </c>
      <c r="K3285">
        <v>0</v>
      </c>
      <c r="L3285">
        <v>0</v>
      </c>
      <c r="M3285" t="s">
        <v>2543</v>
      </c>
      <c r="N3285" t="s">
        <v>2671</v>
      </c>
    </row>
    <row r="3286" spans="1:14" hidden="1" x14ac:dyDescent="0.25">
      <c r="A3286" t="s">
        <v>432</v>
      </c>
      <c r="B3286" s="238">
        <v>1161153</v>
      </c>
      <c r="C3286" s="233">
        <v>1161153</v>
      </c>
      <c r="D3286">
        <v>116115</v>
      </c>
      <c r="F3286" t="s">
        <v>397</v>
      </c>
      <c r="G3286">
        <v>0</v>
      </c>
      <c r="H3286" s="238">
        <v>3</v>
      </c>
      <c r="I3286" t="s">
        <v>977</v>
      </c>
      <c r="J3286" t="s">
        <v>432</v>
      </c>
      <c r="K3286">
        <v>0</v>
      </c>
      <c r="L3286">
        <v>0</v>
      </c>
      <c r="M3286" t="s">
        <v>2543</v>
      </c>
      <c r="N3286" t="s">
        <v>2671</v>
      </c>
    </row>
    <row r="3287" spans="1:14" hidden="1" x14ac:dyDescent="0.25">
      <c r="A3287" t="s">
        <v>432</v>
      </c>
      <c r="B3287" s="238">
        <v>1161154</v>
      </c>
      <c r="C3287" s="233">
        <v>1161154</v>
      </c>
      <c r="D3287">
        <v>116115</v>
      </c>
      <c r="F3287" t="s">
        <v>397</v>
      </c>
      <c r="G3287">
        <v>0</v>
      </c>
      <c r="H3287" s="238">
        <v>4</v>
      </c>
      <c r="I3287" t="s">
        <v>977</v>
      </c>
      <c r="J3287" t="s">
        <v>432</v>
      </c>
      <c r="K3287">
        <v>0</v>
      </c>
      <c r="L3287">
        <v>0</v>
      </c>
      <c r="M3287" t="s">
        <v>2543</v>
      </c>
      <c r="N3287" t="s">
        <v>2671</v>
      </c>
    </row>
    <row r="3288" spans="1:14" hidden="1" x14ac:dyDescent="0.25">
      <c r="A3288" t="s">
        <v>432</v>
      </c>
      <c r="B3288" s="238">
        <v>1161155</v>
      </c>
      <c r="C3288" s="233">
        <v>1161155</v>
      </c>
      <c r="D3288">
        <v>116115</v>
      </c>
      <c r="F3288" t="s">
        <v>397</v>
      </c>
      <c r="G3288">
        <v>0</v>
      </c>
      <c r="H3288" s="238">
        <v>5</v>
      </c>
      <c r="I3288" t="s">
        <v>977</v>
      </c>
      <c r="J3288" t="s">
        <v>432</v>
      </c>
      <c r="K3288">
        <v>0</v>
      </c>
      <c r="L3288">
        <v>0</v>
      </c>
      <c r="M3288" t="s">
        <v>2543</v>
      </c>
      <c r="N3288" t="s">
        <v>2671</v>
      </c>
    </row>
    <row r="3289" spans="1:14" hidden="1" x14ac:dyDescent="0.25">
      <c r="A3289" t="s">
        <v>432</v>
      </c>
      <c r="B3289" s="238">
        <v>1131071</v>
      </c>
      <c r="C3289" s="233">
        <v>1131071</v>
      </c>
      <c r="D3289">
        <v>113107</v>
      </c>
      <c r="E3289">
        <v>4995</v>
      </c>
      <c r="G3289">
        <v>1</v>
      </c>
      <c r="H3289" s="238">
        <v>1</v>
      </c>
      <c r="I3289" t="s">
        <v>2197</v>
      </c>
      <c r="J3289" t="s">
        <v>432</v>
      </c>
      <c r="K3289">
        <v>0</v>
      </c>
      <c r="L3289">
        <v>0</v>
      </c>
      <c r="M3289" t="s">
        <v>2543</v>
      </c>
      <c r="N3289" t="s">
        <v>2671</v>
      </c>
    </row>
    <row r="3290" spans="1:14" hidden="1" x14ac:dyDescent="0.25">
      <c r="A3290" t="s">
        <v>432</v>
      </c>
      <c r="B3290" s="238">
        <v>1131072</v>
      </c>
      <c r="C3290" s="233">
        <v>1131072</v>
      </c>
      <c r="D3290">
        <v>113107</v>
      </c>
      <c r="E3290">
        <v>5550</v>
      </c>
      <c r="G3290">
        <v>1</v>
      </c>
      <c r="H3290" s="238">
        <v>2</v>
      </c>
      <c r="I3290" t="s">
        <v>2197</v>
      </c>
      <c r="J3290" t="s">
        <v>432</v>
      </c>
      <c r="K3290">
        <v>0</v>
      </c>
      <c r="L3290">
        <v>0</v>
      </c>
      <c r="M3290" t="s">
        <v>2543</v>
      </c>
      <c r="N3290" t="s">
        <v>2671</v>
      </c>
    </row>
    <row r="3291" spans="1:14" hidden="1" x14ac:dyDescent="0.25">
      <c r="A3291" t="s">
        <v>432</v>
      </c>
      <c r="B3291" s="238">
        <v>1131073</v>
      </c>
      <c r="C3291" s="233">
        <v>1131073</v>
      </c>
      <c r="D3291">
        <v>113107</v>
      </c>
      <c r="E3291">
        <v>6220</v>
      </c>
      <c r="G3291">
        <v>1</v>
      </c>
      <c r="H3291" s="238">
        <v>3</v>
      </c>
      <c r="I3291" t="s">
        <v>2197</v>
      </c>
      <c r="J3291" t="s">
        <v>432</v>
      </c>
      <c r="K3291">
        <v>0</v>
      </c>
      <c r="L3291">
        <v>0</v>
      </c>
      <c r="M3291" t="s">
        <v>2543</v>
      </c>
      <c r="N3291" t="s">
        <v>2671</v>
      </c>
    </row>
    <row r="3292" spans="1:14" hidden="1" x14ac:dyDescent="0.25">
      <c r="A3292" t="s">
        <v>432</v>
      </c>
      <c r="B3292" s="238">
        <v>1131074</v>
      </c>
      <c r="C3292" s="233">
        <v>1131074</v>
      </c>
      <c r="D3292">
        <v>113107</v>
      </c>
      <c r="E3292">
        <v>5830</v>
      </c>
      <c r="G3292">
        <v>1</v>
      </c>
      <c r="H3292" s="238">
        <v>4</v>
      </c>
      <c r="I3292" t="s">
        <v>2197</v>
      </c>
      <c r="J3292" t="s">
        <v>432</v>
      </c>
      <c r="K3292">
        <v>0</v>
      </c>
      <c r="L3292">
        <v>0</v>
      </c>
      <c r="M3292" t="s">
        <v>2543</v>
      </c>
      <c r="N3292" t="s">
        <v>2671</v>
      </c>
    </row>
    <row r="3293" spans="1:14" hidden="1" x14ac:dyDescent="0.25">
      <c r="A3293" t="s">
        <v>432</v>
      </c>
      <c r="B3293" s="238">
        <v>1131075</v>
      </c>
      <c r="C3293" s="233">
        <v>1131075</v>
      </c>
      <c r="D3293">
        <v>113107</v>
      </c>
      <c r="E3293">
        <v>6535</v>
      </c>
      <c r="G3293">
        <v>1</v>
      </c>
      <c r="H3293" s="238">
        <v>5</v>
      </c>
      <c r="I3293" t="s">
        <v>2197</v>
      </c>
      <c r="J3293" t="s">
        <v>432</v>
      </c>
      <c r="K3293">
        <v>0</v>
      </c>
      <c r="L3293">
        <v>0</v>
      </c>
      <c r="M3293" t="s">
        <v>2543</v>
      </c>
      <c r="N3293" t="s">
        <v>2671</v>
      </c>
    </row>
    <row r="3294" spans="1:14" hidden="1" x14ac:dyDescent="0.25">
      <c r="A3294" t="s">
        <v>432</v>
      </c>
      <c r="B3294" s="238">
        <v>1161161</v>
      </c>
      <c r="C3294" s="233">
        <v>1161161</v>
      </c>
      <c r="D3294">
        <v>116116</v>
      </c>
      <c r="F3294" t="s">
        <v>397</v>
      </c>
      <c r="G3294">
        <v>0</v>
      </c>
      <c r="H3294" s="238">
        <v>1</v>
      </c>
      <c r="I3294" t="s">
        <v>2674</v>
      </c>
      <c r="J3294" t="s">
        <v>432</v>
      </c>
      <c r="K3294">
        <v>0</v>
      </c>
      <c r="L3294">
        <v>0</v>
      </c>
      <c r="M3294" t="s">
        <v>2543</v>
      </c>
      <c r="N3294" t="s">
        <v>2671</v>
      </c>
    </row>
    <row r="3295" spans="1:14" hidden="1" x14ac:dyDescent="0.25">
      <c r="A3295" t="s">
        <v>432</v>
      </c>
      <c r="B3295" s="238">
        <v>1161162</v>
      </c>
      <c r="C3295" s="233">
        <v>1161162</v>
      </c>
      <c r="D3295">
        <v>116116</v>
      </c>
      <c r="F3295" t="s">
        <v>397</v>
      </c>
      <c r="G3295">
        <v>0</v>
      </c>
      <c r="H3295" s="238">
        <v>2</v>
      </c>
      <c r="I3295" t="s">
        <v>2674</v>
      </c>
      <c r="J3295" t="s">
        <v>432</v>
      </c>
      <c r="K3295">
        <v>0</v>
      </c>
      <c r="L3295">
        <v>0</v>
      </c>
      <c r="M3295" t="s">
        <v>2543</v>
      </c>
      <c r="N3295" t="s">
        <v>2671</v>
      </c>
    </row>
    <row r="3296" spans="1:14" hidden="1" x14ac:dyDescent="0.25">
      <c r="A3296" t="s">
        <v>432</v>
      </c>
      <c r="B3296" s="238">
        <v>1161163</v>
      </c>
      <c r="C3296" s="233">
        <v>1161163</v>
      </c>
      <c r="D3296">
        <v>116116</v>
      </c>
      <c r="F3296" t="s">
        <v>397</v>
      </c>
      <c r="G3296">
        <v>0</v>
      </c>
      <c r="H3296" s="238">
        <v>3</v>
      </c>
      <c r="I3296" t="s">
        <v>2674</v>
      </c>
      <c r="J3296" t="s">
        <v>432</v>
      </c>
      <c r="K3296">
        <v>0</v>
      </c>
      <c r="L3296">
        <v>0</v>
      </c>
      <c r="M3296" t="s">
        <v>2543</v>
      </c>
      <c r="N3296" t="s">
        <v>2671</v>
      </c>
    </row>
    <row r="3297" spans="1:14" hidden="1" x14ac:dyDescent="0.25">
      <c r="A3297" t="s">
        <v>432</v>
      </c>
      <c r="B3297" s="238">
        <v>1161164</v>
      </c>
      <c r="C3297" s="233">
        <v>1161164</v>
      </c>
      <c r="D3297">
        <v>116116</v>
      </c>
      <c r="F3297" t="s">
        <v>397</v>
      </c>
      <c r="G3297">
        <v>0</v>
      </c>
      <c r="H3297" s="238">
        <v>4</v>
      </c>
      <c r="I3297" t="s">
        <v>2674</v>
      </c>
      <c r="J3297" t="s">
        <v>432</v>
      </c>
      <c r="K3297">
        <v>0</v>
      </c>
      <c r="L3297">
        <v>0</v>
      </c>
      <c r="M3297" t="s">
        <v>2543</v>
      </c>
      <c r="N3297" t="s">
        <v>2671</v>
      </c>
    </row>
    <row r="3298" spans="1:14" hidden="1" x14ac:dyDescent="0.25">
      <c r="A3298" t="s">
        <v>432</v>
      </c>
      <c r="B3298" s="238">
        <v>1161165</v>
      </c>
      <c r="C3298" s="233">
        <v>1161165</v>
      </c>
      <c r="D3298">
        <v>116116</v>
      </c>
      <c r="F3298" t="s">
        <v>397</v>
      </c>
      <c r="G3298">
        <v>0</v>
      </c>
      <c r="H3298" s="238">
        <v>5</v>
      </c>
      <c r="I3298" t="s">
        <v>2674</v>
      </c>
      <c r="J3298" t="s">
        <v>432</v>
      </c>
      <c r="K3298">
        <v>0</v>
      </c>
      <c r="L3298">
        <v>0</v>
      </c>
      <c r="M3298" t="s">
        <v>2543</v>
      </c>
      <c r="N3298" t="s">
        <v>2671</v>
      </c>
    </row>
    <row r="3299" spans="1:14" hidden="1" x14ac:dyDescent="0.25">
      <c r="A3299" t="s">
        <v>432</v>
      </c>
      <c r="B3299" s="238">
        <v>1164491</v>
      </c>
      <c r="C3299" s="233">
        <v>1164491</v>
      </c>
      <c r="D3299">
        <v>116449</v>
      </c>
      <c r="E3299">
        <v>4650</v>
      </c>
      <c r="G3299">
        <v>1</v>
      </c>
      <c r="H3299" s="238">
        <v>1</v>
      </c>
      <c r="I3299" t="s">
        <v>2675</v>
      </c>
      <c r="J3299" t="s">
        <v>432</v>
      </c>
      <c r="K3299">
        <v>0</v>
      </c>
      <c r="L3299">
        <v>0</v>
      </c>
      <c r="M3299" t="s">
        <v>2543</v>
      </c>
      <c r="N3299" t="s">
        <v>2671</v>
      </c>
    </row>
    <row r="3300" spans="1:14" hidden="1" x14ac:dyDescent="0.25">
      <c r="A3300" t="s">
        <v>432</v>
      </c>
      <c r="B3300" s="238">
        <v>1164492</v>
      </c>
      <c r="C3300" s="233">
        <v>1164492</v>
      </c>
      <c r="D3300">
        <v>116449</v>
      </c>
      <c r="E3300">
        <v>5115</v>
      </c>
      <c r="G3300">
        <v>1</v>
      </c>
      <c r="H3300" s="238">
        <v>2</v>
      </c>
      <c r="I3300" t="s">
        <v>2675</v>
      </c>
      <c r="J3300" t="s">
        <v>432</v>
      </c>
      <c r="K3300">
        <v>0</v>
      </c>
      <c r="L3300">
        <v>0</v>
      </c>
      <c r="M3300" t="s">
        <v>2543</v>
      </c>
      <c r="N3300" t="s">
        <v>2671</v>
      </c>
    </row>
    <row r="3301" spans="1:14" hidden="1" x14ac:dyDescent="0.25">
      <c r="A3301" t="s">
        <v>432</v>
      </c>
      <c r="B3301" s="238">
        <v>1164493</v>
      </c>
      <c r="C3301" s="233">
        <v>1164493</v>
      </c>
      <c r="D3301">
        <v>116449</v>
      </c>
      <c r="E3301">
        <v>5350</v>
      </c>
      <c r="G3301">
        <v>1</v>
      </c>
      <c r="H3301" s="238">
        <v>3</v>
      </c>
      <c r="I3301" t="s">
        <v>2675</v>
      </c>
      <c r="J3301" t="s">
        <v>432</v>
      </c>
      <c r="K3301">
        <v>0</v>
      </c>
      <c r="L3301">
        <v>0</v>
      </c>
      <c r="M3301" t="s">
        <v>2543</v>
      </c>
      <c r="N3301" t="s">
        <v>2671</v>
      </c>
    </row>
    <row r="3302" spans="1:14" hidden="1" x14ac:dyDescent="0.25">
      <c r="A3302" t="s">
        <v>432</v>
      </c>
      <c r="B3302" s="238">
        <v>1164494</v>
      </c>
      <c r="C3302" s="233">
        <v>1164494</v>
      </c>
      <c r="D3302">
        <v>116449</v>
      </c>
      <c r="E3302">
        <v>5375</v>
      </c>
      <c r="G3302">
        <v>1</v>
      </c>
      <c r="H3302" s="238">
        <v>4</v>
      </c>
      <c r="I3302" t="s">
        <v>2675</v>
      </c>
      <c r="J3302" t="s">
        <v>432</v>
      </c>
      <c r="K3302">
        <v>0</v>
      </c>
      <c r="L3302">
        <v>0</v>
      </c>
      <c r="M3302" t="s">
        <v>2543</v>
      </c>
      <c r="N3302" t="s">
        <v>2671</v>
      </c>
    </row>
    <row r="3303" spans="1:14" hidden="1" x14ac:dyDescent="0.25">
      <c r="A3303" t="s">
        <v>432</v>
      </c>
      <c r="B3303" s="238">
        <v>1164495</v>
      </c>
      <c r="C3303" s="233">
        <v>1164495</v>
      </c>
      <c r="D3303">
        <v>116449</v>
      </c>
      <c r="E3303">
        <v>5620</v>
      </c>
      <c r="G3303">
        <v>1</v>
      </c>
      <c r="H3303" s="238">
        <v>5</v>
      </c>
      <c r="I3303" t="s">
        <v>2675</v>
      </c>
      <c r="J3303" t="s">
        <v>432</v>
      </c>
      <c r="K3303">
        <v>0</v>
      </c>
      <c r="L3303">
        <v>0</v>
      </c>
      <c r="M3303" t="s">
        <v>2543</v>
      </c>
      <c r="N3303" t="s">
        <v>2671</v>
      </c>
    </row>
    <row r="3304" spans="1:14" hidden="1" x14ac:dyDescent="0.25">
      <c r="A3304" t="s">
        <v>432</v>
      </c>
      <c r="B3304" s="238">
        <v>1164501</v>
      </c>
      <c r="C3304" s="233">
        <v>1164501</v>
      </c>
      <c r="D3304">
        <v>116450</v>
      </c>
      <c r="F3304" t="s">
        <v>397</v>
      </c>
      <c r="G3304">
        <v>0</v>
      </c>
      <c r="H3304" s="238">
        <v>1</v>
      </c>
      <c r="I3304" t="s">
        <v>2676</v>
      </c>
      <c r="J3304" t="s">
        <v>432</v>
      </c>
      <c r="K3304">
        <v>0</v>
      </c>
      <c r="L3304">
        <v>0</v>
      </c>
      <c r="M3304" t="s">
        <v>2543</v>
      </c>
      <c r="N3304" t="s">
        <v>2671</v>
      </c>
    </row>
    <row r="3305" spans="1:14" hidden="1" x14ac:dyDescent="0.25">
      <c r="A3305" t="s">
        <v>432</v>
      </c>
      <c r="B3305" s="238">
        <v>1164502</v>
      </c>
      <c r="C3305" s="233">
        <v>1164502</v>
      </c>
      <c r="D3305">
        <v>116450</v>
      </c>
      <c r="F3305" t="s">
        <v>397</v>
      </c>
      <c r="G3305">
        <v>0</v>
      </c>
      <c r="H3305" s="238">
        <v>2</v>
      </c>
      <c r="I3305" t="s">
        <v>2676</v>
      </c>
      <c r="J3305" t="s">
        <v>432</v>
      </c>
      <c r="K3305">
        <v>0</v>
      </c>
      <c r="L3305">
        <v>0</v>
      </c>
      <c r="M3305" t="s">
        <v>2543</v>
      </c>
      <c r="N3305" t="s">
        <v>2671</v>
      </c>
    </row>
    <row r="3306" spans="1:14" hidden="1" x14ac:dyDescent="0.25">
      <c r="A3306" t="s">
        <v>432</v>
      </c>
      <c r="B3306" s="238">
        <v>1164503</v>
      </c>
      <c r="C3306" s="233">
        <v>1164503</v>
      </c>
      <c r="D3306">
        <v>116450</v>
      </c>
      <c r="F3306" t="s">
        <v>397</v>
      </c>
      <c r="G3306">
        <v>0</v>
      </c>
      <c r="H3306" s="238">
        <v>3</v>
      </c>
      <c r="I3306" t="s">
        <v>2676</v>
      </c>
      <c r="J3306" t="s">
        <v>432</v>
      </c>
      <c r="K3306">
        <v>0</v>
      </c>
      <c r="L3306">
        <v>0</v>
      </c>
      <c r="M3306" t="s">
        <v>2543</v>
      </c>
      <c r="N3306" t="s">
        <v>2671</v>
      </c>
    </row>
    <row r="3307" spans="1:14" hidden="1" x14ac:dyDescent="0.25">
      <c r="A3307" t="s">
        <v>432</v>
      </c>
      <c r="B3307" s="238">
        <v>1164504</v>
      </c>
      <c r="C3307" s="233">
        <v>1164504</v>
      </c>
      <c r="D3307">
        <v>116450</v>
      </c>
      <c r="F3307" t="s">
        <v>397</v>
      </c>
      <c r="G3307">
        <v>0</v>
      </c>
      <c r="H3307" s="238">
        <v>4</v>
      </c>
      <c r="I3307" t="s">
        <v>2676</v>
      </c>
      <c r="J3307" t="s">
        <v>432</v>
      </c>
      <c r="K3307">
        <v>0</v>
      </c>
      <c r="L3307">
        <v>0</v>
      </c>
      <c r="M3307" t="s">
        <v>2543</v>
      </c>
      <c r="N3307" t="s">
        <v>2671</v>
      </c>
    </row>
    <row r="3308" spans="1:14" hidden="1" x14ac:dyDescent="0.25">
      <c r="A3308" t="s">
        <v>432</v>
      </c>
      <c r="B3308" s="238">
        <v>1164505</v>
      </c>
      <c r="C3308" s="233">
        <v>1164505</v>
      </c>
      <c r="D3308">
        <v>116450</v>
      </c>
      <c r="F3308" t="s">
        <v>397</v>
      </c>
      <c r="G3308">
        <v>0</v>
      </c>
      <c r="H3308" s="238">
        <v>5</v>
      </c>
      <c r="I3308" t="s">
        <v>2676</v>
      </c>
      <c r="J3308" t="s">
        <v>432</v>
      </c>
      <c r="K3308">
        <v>0</v>
      </c>
      <c r="L3308">
        <v>0</v>
      </c>
      <c r="M3308" t="s">
        <v>2543</v>
      </c>
      <c r="N3308" t="s">
        <v>2671</v>
      </c>
    </row>
    <row r="3309" spans="1:14" hidden="1" x14ac:dyDescent="0.25">
      <c r="A3309" t="s">
        <v>432</v>
      </c>
      <c r="B3309" s="238">
        <v>1134041</v>
      </c>
      <c r="C3309" s="233">
        <v>1134041</v>
      </c>
      <c r="D3309">
        <v>113404</v>
      </c>
      <c r="E3309">
        <v>940</v>
      </c>
      <c r="G3309">
        <v>1</v>
      </c>
      <c r="H3309" s="238">
        <v>1</v>
      </c>
      <c r="I3309" t="s">
        <v>205</v>
      </c>
      <c r="J3309" t="s">
        <v>432</v>
      </c>
      <c r="K3309">
        <v>0</v>
      </c>
      <c r="L3309">
        <v>0</v>
      </c>
      <c r="M3309" t="s">
        <v>2543</v>
      </c>
      <c r="N3309" t="s">
        <v>2670</v>
      </c>
    </row>
    <row r="3310" spans="1:14" hidden="1" x14ac:dyDescent="0.25">
      <c r="A3310" t="s">
        <v>432</v>
      </c>
      <c r="B3310" s="238">
        <v>1134042</v>
      </c>
      <c r="C3310" s="233">
        <v>1134042</v>
      </c>
      <c r="D3310">
        <v>113404</v>
      </c>
      <c r="E3310">
        <v>1035</v>
      </c>
      <c r="G3310">
        <v>1</v>
      </c>
      <c r="H3310" s="238">
        <v>2</v>
      </c>
      <c r="I3310" t="s">
        <v>205</v>
      </c>
      <c r="J3310" t="s">
        <v>432</v>
      </c>
      <c r="K3310">
        <v>0</v>
      </c>
      <c r="L3310">
        <v>0</v>
      </c>
      <c r="M3310" t="s">
        <v>2543</v>
      </c>
      <c r="N3310" t="s">
        <v>2670</v>
      </c>
    </row>
    <row r="3311" spans="1:14" hidden="1" x14ac:dyDescent="0.25">
      <c r="A3311" t="s">
        <v>432</v>
      </c>
      <c r="B3311" s="238">
        <v>1134043</v>
      </c>
      <c r="C3311" s="233">
        <v>1134043</v>
      </c>
      <c r="D3311">
        <v>113404</v>
      </c>
      <c r="E3311">
        <v>1195</v>
      </c>
      <c r="G3311">
        <v>1</v>
      </c>
      <c r="H3311" s="238">
        <v>3</v>
      </c>
      <c r="I3311" t="s">
        <v>205</v>
      </c>
      <c r="J3311" t="s">
        <v>432</v>
      </c>
      <c r="K3311">
        <v>0</v>
      </c>
      <c r="L3311">
        <v>0</v>
      </c>
      <c r="M3311" t="s">
        <v>2543</v>
      </c>
      <c r="N3311" t="s">
        <v>2670</v>
      </c>
    </row>
    <row r="3312" spans="1:14" hidden="1" x14ac:dyDescent="0.25">
      <c r="A3312" t="s">
        <v>432</v>
      </c>
      <c r="B3312" s="238">
        <v>1134044</v>
      </c>
      <c r="C3312" s="233">
        <v>1134044</v>
      </c>
      <c r="D3312">
        <v>113404</v>
      </c>
      <c r="E3312">
        <v>1090</v>
      </c>
      <c r="G3312">
        <v>1</v>
      </c>
      <c r="H3312" s="238">
        <v>4</v>
      </c>
      <c r="I3312" t="s">
        <v>205</v>
      </c>
      <c r="J3312" t="s">
        <v>432</v>
      </c>
      <c r="K3312">
        <v>0</v>
      </c>
      <c r="L3312">
        <v>0</v>
      </c>
      <c r="M3312" t="s">
        <v>2543</v>
      </c>
      <c r="N3312" t="s">
        <v>2670</v>
      </c>
    </row>
    <row r="3313" spans="1:14" hidden="1" x14ac:dyDescent="0.25">
      <c r="A3313" t="s">
        <v>432</v>
      </c>
      <c r="B3313" s="238">
        <v>1134045</v>
      </c>
      <c r="C3313" s="233">
        <v>1134045</v>
      </c>
      <c r="D3313">
        <v>113404</v>
      </c>
      <c r="E3313">
        <v>1255</v>
      </c>
      <c r="G3313">
        <v>1</v>
      </c>
      <c r="H3313" s="238">
        <v>5</v>
      </c>
      <c r="I3313" t="s">
        <v>205</v>
      </c>
      <c r="J3313" t="s">
        <v>432</v>
      </c>
      <c r="K3313">
        <v>0</v>
      </c>
      <c r="L3313">
        <v>0</v>
      </c>
      <c r="M3313" t="s">
        <v>2543</v>
      </c>
      <c r="N3313" t="s">
        <v>2670</v>
      </c>
    </row>
    <row r="3314" spans="1:14" hidden="1" x14ac:dyDescent="0.25">
      <c r="A3314" t="s">
        <v>432</v>
      </c>
      <c r="B3314" s="238">
        <v>1134051</v>
      </c>
      <c r="C3314" s="233">
        <v>1134051</v>
      </c>
      <c r="D3314">
        <v>113405</v>
      </c>
      <c r="F3314" t="s">
        <v>397</v>
      </c>
      <c r="G3314">
        <v>0</v>
      </c>
      <c r="H3314" s="238">
        <v>1</v>
      </c>
      <c r="I3314" t="s">
        <v>778</v>
      </c>
      <c r="J3314" t="s">
        <v>432</v>
      </c>
      <c r="K3314">
        <v>0</v>
      </c>
      <c r="L3314">
        <v>0</v>
      </c>
      <c r="M3314" t="s">
        <v>2543</v>
      </c>
      <c r="N3314" t="s">
        <v>2670</v>
      </c>
    </row>
    <row r="3315" spans="1:14" hidden="1" x14ac:dyDescent="0.25">
      <c r="A3315" t="s">
        <v>432</v>
      </c>
      <c r="B3315" s="238">
        <v>1134052</v>
      </c>
      <c r="C3315" s="233">
        <v>1134052</v>
      </c>
      <c r="D3315">
        <v>113405</v>
      </c>
      <c r="F3315" t="s">
        <v>397</v>
      </c>
      <c r="G3315">
        <v>0</v>
      </c>
      <c r="H3315" s="238">
        <v>2</v>
      </c>
      <c r="I3315" t="s">
        <v>778</v>
      </c>
      <c r="J3315" t="s">
        <v>432</v>
      </c>
      <c r="K3315">
        <v>0</v>
      </c>
      <c r="L3315">
        <v>0</v>
      </c>
      <c r="M3315" t="s">
        <v>2543</v>
      </c>
      <c r="N3315" t="s">
        <v>2670</v>
      </c>
    </row>
    <row r="3316" spans="1:14" hidden="1" x14ac:dyDescent="0.25">
      <c r="A3316" t="s">
        <v>432</v>
      </c>
      <c r="B3316" s="238">
        <v>1134053</v>
      </c>
      <c r="C3316" s="233">
        <v>1134053</v>
      </c>
      <c r="D3316">
        <v>113405</v>
      </c>
      <c r="F3316" t="s">
        <v>397</v>
      </c>
      <c r="G3316">
        <v>0</v>
      </c>
      <c r="H3316" s="238">
        <v>3</v>
      </c>
      <c r="I3316" t="s">
        <v>778</v>
      </c>
      <c r="J3316" t="s">
        <v>432</v>
      </c>
      <c r="K3316">
        <v>0</v>
      </c>
      <c r="L3316">
        <v>0</v>
      </c>
      <c r="M3316" t="s">
        <v>2543</v>
      </c>
      <c r="N3316" t="s">
        <v>2670</v>
      </c>
    </row>
    <row r="3317" spans="1:14" hidden="1" x14ac:dyDescent="0.25">
      <c r="A3317" t="s">
        <v>432</v>
      </c>
      <c r="B3317" s="238">
        <v>1134054</v>
      </c>
      <c r="C3317" s="233">
        <v>1134054</v>
      </c>
      <c r="D3317">
        <v>113405</v>
      </c>
      <c r="F3317" t="s">
        <v>397</v>
      </c>
      <c r="G3317">
        <v>0</v>
      </c>
      <c r="H3317" s="238">
        <v>4</v>
      </c>
      <c r="I3317" t="s">
        <v>778</v>
      </c>
      <c r="J3317" t="s">
        <v>432</v>
      </c>
      <c r="K3317">
        <v>0</v>
      </c>
      <c r="L3317">
        <v>0</v>
      </c>
      <c r="M3317" t="s">
        <v>2543</v>
      </c>
      <c r="N3317" t="s">
        <v>2670</v>
      </c>
    </row>
    <row r="3318" spans="1:14" hidden="1" x14ac:dyDescent="0.25">
      <c r="A3318" t="s">
        <v>432</v>
      </c>
      <c r="B3318" s="238">
        <v>1134055</v>
      </c>
      <c r="C3318" s="233">
        <v>1134055</v>
      </c>
      <c r="D3318">
        <v>113405</v>
      </c>
      <c r="F3318" t="s">
        <v>397</v>
      </c>
      <c r="G3318">
        <v>0</v>
      </c>
      <c r="H3318" s="238">
        <v>5</v>
      </c>
      <c r="I3318" t="s">
        <v>778</v>
      </c>
      <c r="J3318" t="s">
        <v>432</v>
      </c>
      <c r="K3318">
        <v>0</v>
      </c>
      <c r="L3318">
        <v>0</v>
      </c>
      <c r="M3318" t="s">
        <v>2543</v>
      </c>
      <c r="N3318" t="s">
        <v>2670</v>
      </c>
    </row>
    <row r="3319" spans="1:14" hidden="1" x14ac:dyDescent="0.25">
      <c r="A3319" t="s">
        <v>432</v>
      </c>
      <c r="B3319" s="238">
        <v>1160161</v>
      </c>
      <c r="C3319" s="238" t="s">
        <v>3517</v>
      </c>
      <c r="D3319">
        <v>116016</v>
      </c>
      <c r="E3319">
        <v>1035</v>
      </c>
      <c r="G3319">
        <v>1</v>
      </c>
      <c r="H3319" s="238">
        <v>1</v>
      </c>
      <c r="I3319" t="s">
        <v>207</v>
      </c>
      <c r="J3319" t="s">
        <v>432</v>
      </c>
      <c r="K3319">
        <v>0</v>
      </c>
      <c r="L3319">
        <v>0</v>
      </c>
      <c r="M3319" t="s">
        <v>2543</v>
      </c>
      <c r="N3319" t="s">
        <v>2670</v>
      </c>
    </row>
    <row r="3320" spans="1:14" hidden="1" x14ac:dyDescent="0.25">
      <c r="A3320" t="s">
        <v>432</v>
      </c>
      <c r="B3320" s="238">
        <v>1160162</v>
      </c>
      <c r="C3320" s="233">
        <v>1160162</v>
      </c>
      <c r="D3320">
        <v>116016</v>
      </c>
      <c r="E3320">
        <v>1140</v>
      </c>
      <c r="G3320">
        <v>1</v>
      </c>
      <c r="H3320" s="238">
        <v>2</v>
      </c>
      <c r="I3320" t="s">
        <v>207</v>
      </c>
      <c r="J3320" t="s">
        <v>432</v>
      </c>
      <c r="K3320">
        <v>0</v>
      </c>
      <c r="L3320">
        <v>0</v>
      </c>
      <c r="M3320" t="s">
        <v>2543</v>
      </c>
      <c r="N3320" t="s">
        <v>2670</v>
      </c>
    </row>
    <row r="3321" spans="1:14" hidden="1" x14ac:dyDescent="0.25">
      <c r="A3321" t="s">
        <v>432</v>
      </c>
      <c r="B3321" s="238">
        <v>1160163</v>
      </c>
      <c r="C3321" s="233">
        <v>1160163</v>
      </c>
      <c r="D3321">
        <v>116016</v>
      </c>
      <c r="E3321">
        <v>1235</v>
      </c>
      <c r="G3321">
        <v>1</v>
      </c>
      <c r="H3321" s="238">
        <v>3</v>
      </c>
      <c r="I3321" t="s">
        <v>207</v>
      </c>
      <c r="J3321" t="s">
        <v>432</v>
      </c>
      <c r="K3321">
        <v>0</v>
      </c>
      <c r="L3321">
        <v>0</v>
      </c>
      <c r="M3321" t="s">
        <v>2543</v>
      </c>
      <c r="N3321" t="s">
        <v>2670</v>
      </c>
    </row>
    <row r="3322" spans="1:14" hidden="1" x14ac:dyDescent="0.25">
      <c r="A3322" t="s">
        <v>432</v>
      </c>
      <c r="B3322" s="238">
        <v>1160164</v>
      </c>
      <c r="C3322" s="233">
        <v>1160164</v>
      </c>
      <c r="D3322">
        <v>116016</v>
      </c>
      <c r="E3322">
        <v>1200</v>
      </c>
      <c r="G3322">
        <v>1</v>
      </c>
      <c r="H3322" s="238">
        <v>4</v>
      </c>
      <c r="I3322" t="s">
        <v>207</v>
      </c>
      <c r="J3322" t="s">
        <v>432</v>
      </c>
      <c r="K3322">
        <v>0</v>
      </c>
      <c r="L3322">
        <v>0</v>
      </c>
      <c r="M3322" t="s">
        <v>2543</v>
      </c>
      <c r="N3322" t="s">
        <v>2670</v>
      </c>
    </row>
    <row r="3323" spans="1:14" hidden="1" x14ac:dyDescent="0.25">
      <c r="A3323" t="s">
        <v>432</v>
      </c>
      <c r="B3323" s="238">
        <v>1160165</v>
      </c>
      <c r="C3323" s="233">
        <v>1160165</v>
      </c>
      <c r="D3323">
        <v>116016</v>
      </c>
      <c r="E3323">
        <v>1300</v>
      </c>
      <c r="G3323">
        <v>1</v>
      </c>
      <c r="H3323" s="238">
        <v>5</v>
      </c>
      <c r="I3323" t="s">
        <v>207</v>
      </c>
      <c r="J3323" t="s">
        <v>432</v>
      </c>
      <c r="K3323">
        <v>0</v>
      </c>
      <c r="L3323">
        <v>0</v>
      </c>
      <c r="M3323" t="s">
        <v>2543</v>
      </c>
      <c r="N3323" t="s">
        <v>2670</v>
      </c>
    </row>
    <row r="3324" spans="1:14" hidden="1" x14ac:dyDescent="0.25">
      <c r="A3324" t="s">
        <v>432</v>
      </c>
      <c r="B3324" s="238">
        <v>24011160162</v>
      </c>
      <c r="C3324" s="233"/>
      <c r="D3324">
        <v>116016</v>
      </c>
      <c r="E3324">
        <v>433.5</v>
      </c>
      <c r="G3324">
        <v>1</v>
      </c>
      <c r="H3324" s="238">
        <v>2</v>
      </c>
      <c r="I3324" t="s">
        <v>3154</v>
      </c>
      <c r="J3324" t="s">
        <v>432</v>
      </c>
      <c r="K3324">
        <v>2401</v>
      </c>
      <c r="L3324">
        <v>0</v>
      </c>
      <c r="M3324" t="s">
        <v>2543</v>
      </c>
      <c r="N3324" t="s">
        <v>2670</v>
      </c>
    </row>
    <row r="3325" spans="1:14" hidden="1" x14ac:dyDescent="0.25">
      <c r="A3325" t="s">
        <v>432</v>
      </c>
      <c r="B3325" s="238">
        <v>1161141</v>
      </c>
      <c r="C3325" s="233">
        <v>1161141</v>
      </c>
      <c r="D3325">
        <v>116114</v>
      </c>
      <c r="F3325" t="s">
        <v>397</v>
      </c>
      <c r="G3325">
        <v>0</v>
      </c>
      <c r="H3325" s="238">
        <v>1</v>
      </c>
      <c r="I3325" t="s">
        <v>975</v>
      </c>
      <c r="J3325" t="s">
        <v>432</v>
      </c>
      <c r="K3325">
        <v>0</v>
      </c>
      <c r="L3325">
        <v>0</v>
      </c>
      <c r="M3325" t="s">
        <v>2543</v>
      </c>
      <c r="N3325" t="s">
        <v>2670</v>
      </c>
    </row>
    <row r="3326" spans="1:14" hidden="1" x14ac:dyDescent="0.25">
      <c r="A3326" t="s">
        <v>432</v>
      </c>
      <c r="B3326" s="238">
        <v>1161142</v>
      </c>
      <c r="C3326" s="233">
        <v>1161142</v>
      </c>
      <c r="D3326">
        <v>116114</v>
      </c>
      <c r="F3326" t="s">
        <v>397</v>
      </c>
      <c r="G3326">
        <v>0</v>
      </c>
      <c r="H3326" s="238">
        <v>2</v>
      </c>
      <c r="I3326" t="s">
        <v>975</v>
      </c>
      <c r="J3326" t="s">
        <v>432</v>
      </c>
      <c r="K3326">
        <v>0</v>
      </c>
      <c r="L3326">
        <v>0</v>
      </c>
      <c r="M3326" t="s">
        <v>2543</v>
      </c>
      <c r="N3326" t="s">
        <v>2670</v>
      </c>
    </row>
    <row r="3327" spans="1:14" hidden="1" x14ac:dyDescent="0.25">
      <c r="A3327" t="s">
        <v>432</v>
      </c>
      <c r="B3327" s="238">
        <v>1161143</v>
      </c>
      <c r="C3327" s="233">
        <v>1161143</v>
      </c>
      <c r="D3327">
        <v>116114</v>
      </c>
      <c r="F3327" t="s">
        <v>397</v>
      </c>
      <c r="G3327">
        <v>0</v>
      </c>
      <c r="H3327" s="238">
        <v>3</v>
      </c>
      <c r="I3327" t="s">
        <v>975</v>
      </c>
      <c r="J3327" t="s">
        <v>432</v>
      </c>
      <c r="K3327">
        <v>0</v>
      </c>
      <c r="L3327">
        <v>0</v>
      </c>
      <c r="M3327" t="s">
        <v>2543</v>
      </c>
      <c r="N3327" t="s">
        <v>2670</v>
      </c>
    </row>
    <row r="3328" spans="1:14" hidden="1" x14ac:dyDescent="0.25">
      <c r="A3328" t="s">
        <v>432</v>
      </c>
      <c r="B3328" s="238">
        <v>1161144</v>
      </c>
      <c r="C3328" s="233">
        <v>1161144</v>
      </c>
      <c r="D3328">
        <v>116114</v>
      </c>
      <c r="F3328" t="s">
        <v>397</v>
      </c>
      <c r="G3328">
        <v>0</v>
      </c>
      <c r="H3328" s="238">
        <v>4</v>
      </c>
      <c r="I3328" t="s">
        <v>975</v>
      </c>
      <c r="J3328" t="s">
        <v>432</v>
      </c>
      <c r="K3328">
        <v>0</v>
      </c>
      <c r="L3328">
        <v>0</v>
      </c>
      <c r="M3328" t="s">
        <v>2543</v>
      </c>
      <c r="N3328" t="s">
        <v>2670</v>
      </c>
    </row>
    <row r="3329" spans="1:14" hidden="1" x14ac:dyDescent="0.25">
      <c r="A3329" t="s">
        <v>432</v>
      </c>
      <c r="B3329" s="238">
        <v>1161145</v>
      </c>
      <c r="C3329" s="233">
        <v>1161145</v>
      </c>
      <c r="D3329">
        <v>116114</v>
      </c>
      <c r="F3329" t="s">
        <v>397</v>
      </c>
      <c r="G3329">
        <v>0</v>
      </c>
      <c r="H3329" s="238">
        <v>5</v>
      </c>
      <c r="I3329" t="s">
        <v>975</v>
      </c>
      <c r="J3329" t="s">
        <v>432</v>
      </c>
      <c r="K3329">
        <v>0</v>
      </c>
      <c r="L3329">
        <v>0</v>
      </c>
      <c r="M3329" t="s">
        <v>2543</v>
      </c>
      <c r="N3329" t="s">
        <v>2670</v>
      </c>
    </row>
    <row r="3330" spans="1:14" hidden="1" x14ac:dyDescent="0.25">
      <c r="A3330" t="s">
        <v>432</v>
      </c>
      <c r="B3330" s="238">
        <v>1134451</v>
      </c>
      <c r="C3330" s="233">
        <v>1134451</v>
      </c>
      <c r="D3330">
        <v>113445</v>
      </c>
      <c r="E3330">
        <v>1050</v>
      </c>
      <c r="G3330">
        <v>1</v>
      </c>
      <c r="H3330" s="238">
        <v>1</v>
      </c>
      <c r="I3330" t="s">
        <v>2771</v>
      </c>
      <c r="J3330" t="s">
        <v>432</v>
      </c>
      <c r="K3330">
        <v>0</v>
      </c>
      <c r="L3330">
        <v>0</v>
      </c>
      <c r="M3330" t="s">
        <v>2543</v>
      </c>
      <c r="N3330" t="s">
        <v>2670</v>
      </c>
    </row>
    <row r="3331" spans="1:14" hidden="1" x14ac:dyDescent="0.25">
      <c r="A3331" t="s">
        <v>432</v>
      </c>
      <c r="B3331" s="238">
        <v>1134452</v>
      </c>
      <c r="C3331" s="233">
        <v>1134452</v>
      </c>
      <c r="D3331">
        <v>113445</v>
      </c>
      <c r="E3331">
        <v>1155</v>
      </c>
      <c r="G3331">
        <v>1</v>
      </c>
      <c r="H3331" s="238">
        <v>2</v>
      </c>
      <c r="I3331" t="s">
        <v>2771</v>
      </c>
      <c r="J3331" t="s">
        <v>432</v>
      </c>
      <c r="K3331">
        <v>0</v>
      </c>
      <c r="L3331">
        <v>0</v>
      </c>
      <c r="M3331" t="s">
        <v>2543</v>
      </c>
      <c r="N3331" t="s">
        <v>2670</v>
      </c>
    </row>
    <row r="3332" spans="1:14" hidden="1" x14ac:dyDescent="0.25">
      <c r="A3332" t="s">
        <v>432</v>
      </c>
      <c r="B3332" s="238">
        <v>1134453</v>
      </c>
      <c r="C3332" s="233">
        <v>1134453</v>
      </c>
      <c r="D3332">
        <v>113445</v>
      </c>
      <c r="E3332">
        <v>1250</v>
      </c>
      <c r="G3332">
        <v>1</v>
      </c>
      <c r="H3332" s="238">
        <v>3</v>
      </c>
      <c r="I3332" t="s">
        <v>2771</v>
      </c>
      <c r="J3332" t="s">
        <v>432</v>
      </c>
      <c r="K3332">
        <v>0</v>
      </c>
      <c r="L3332">
        <v>0</v>
      </c>
      <c r="M3332" t="s">
        <v>2543</v>
      </c>
      <c r="N3332" t="s">
        <v>2670</v>
      </c>
    </row>
    <row r="3333" spans="1:14" hidden="1" x14ac:dyDescent="0.25">
      <c r="A3333" t="s">
        <v>432</v>
      </c>
      <c r="B3333" s="238">
        <v>1134454</v>
      </c>
      <c r="C3333" s="233">
        <v>1134454</v>
      </c>
      <c r="D3333">
        <v>113445</v>
      </c>
      <c r="E3333">
        <v>1215</v>
      </c>
      <c r="G3333">
        <v>1</v>
      </c>
      <c r="H3333" s="238">
        <v>4</v>
      </c>
      <c r="I3333" t="s">
        <v>2771</v>
      </c>
      <c r="J3333" t="s">
        <v>432</v>
      </c>
      <c r="K3333">
        <v>0</v>
      </c>
      <c r="L3333">
        <v>0</v>
      </c>
      <c r="M3333" t="s">
        <v>2543</v>
      </c>
      <c r="N3333" t="s">
        <v>2670</v>
      </c>
    </row>
    <row r="3334" spans="1:14" hidden="1" x14ac:dyDescent="0.25">
      <c r="A3334" t="s">
        <v>432</v>
      </c>
      <c r="B3334" s="238">
        <v>1134455</v>
      </c>
      <c r="C3334" s="233">
        <v>1134455</v>
      </c>
      <c r="D3334">
        <v>113445</v>
      </c>
      <c r="E3334">
        <v>1315</v>
      </c>
      <c r="G3334">
        <v>1</v>
      </c>
      <c r="H3334" s="238">
        <v>5</v>
      </c>
      <c r="I3334" t="s">
        <v>2771</v>
      </c>
      <c r="J3334" t="s">
        <v>432</v>
      </c>
      <c r="K3334">
        <v>0</v>
      </c>
      <c r="L3334">
        <v>0</v>
      </c>
      <c r="M3334" t="s">
        <v>2543</v>
      </c>
      <c r="N3334" t="s">
        <v>2670</v>
      </c>
    </row>
    <row r="3335" spans="1:14" hidden="1" x14ac:dyDescent="0.25">
      <c r="A3335" t="s">
        <v>432</v>
      </c>
      <c r="B3335" s="238">
        <v>1134461</v>
      </c>
      <c r="C3335" s="233">
        <v>1134461</v>
      </c>
      <c r="D3335">
        <v>113446</v>
      </c>
      <c r="F3335" t="s">
        <v>397</v>
      </c>
      <c r="G3335">
        <v>0</v>
      </c>
      <c r="H3335" s="238">
        <v>1</v>
      </c>
      <c r="I3335" t="s">
        <v>2778</v>
      </c>
      <c r="J3335" t="s">
        <v>432</v>
      </c>
      <c r="K3335">
        <v>0</v>
      </c>
      <c r="L3335">
        <v>0</v>
      </c>
      <c r="M3335" t="s">
        <v>2543</v>
      </c>
      <c r="N3335" t="s">
        <v>2670</v>
      </c>
    </row>
    <row r="3336" spans="1:14" hidden="1" x14ac:dyDescent="0.25">
      <c r="A3336" t="s">
        <v>432</v>
      </c>
      <c r="B3336" s="238">
        <v>1134462</v>
      </c>
      <c r="C3336" s="233">
        <v>1134462</v>
      </c>
      <c r="D3336">
        <v>113446</v>
      </c>
      <c r="F3336" t="s">
        <v>397</v>
      </c>
      <c r="G3336">
        <v>0</v>
      </c>
      <c r="H3336" s="238">
        <v>2</v>
      </c>
      <c r="I3336" t="s">
        <v>2778</v>
      </c>
      <c r="J3336" t="s">
        <v>432</v>
      </c>
      <c r="K3336">
        <v>0</v>
      </c>
      <c r="L3336">
        <v>0</v>
      </c>
      <c r="M3336" t="s">
        <v>2543</v>
      </c>
      <c r="N3336" t="s">
        <v>2670</v>
      </c>
    </row>
    <row r="3337" spans="1:14" hidden="1" x14ac:dyDescent="0.25">
      <c r="A3337" t="s">
        <v>432</v>
      </c>
      <c r="B3337" s="238">
        <v>1134463</v>
      </c>
      <c r="C3337" s="233">
        <v>1134463</v>
      </c>
      <c r="D3337">
        <v>113446</v>
      </c>
      <c r="F3337" t="s">
        <v>397</v>
      </c>
      <c r="G3337">
        <v>0</v>
      </c>
      <c r="H3337" s="238">
        <v>3</v>
      </c>
      <c r="I3337" t="s">
        <v>2778</v>
      </c>
      <c r="J3337" t="s">
        <v>432</v>
      </c>
      <c r="K3337">
        <v>0</v>
      </c>
      <c r="L3337">
        <v>0</v>
      </c>
      <c r="M3337" t="s">
        <v>2543</v>
      </c>
      <c r="N3337" t="s">
        <v>2670</v>
      </c>
    </row>
    <row r="3338" spans="1:14" hidden="1" x14ac:dyDescent="0.25">
      <c r="A3338" t="s">
        <v>432</v>
      </c>
      <c r="B3338" s="238">
        <v>1134464</v>
      </c>
      <c r="C3338" s="233">
        <v>1134464</v>
      </c>
      <c r="D3338">
        <v>113446</v>
      </c>
      <c r="F3338" t="s">
        <v>397</v>
      </c>
      <c r="G3338">
        <v>0</v>
      </c>
      <c r="H3338" s="238">
        <v>4</v>
      </c>
      <c r="I3338" t="s">
        <v>2778</v>
      </c>
      <c r="J3338" t="s">
        <v>432</v>
      </c>
      <c r="K3338">
        <v>0</v>
      </c>
      <c r="L3338">
        <v>0</v>
      </c>
      <c r="M3338" t="s">
        <v>2543</v>
      </c>
      <c r="N3338" t="s">
        <v>2670</v>
      </c>
    </row>
    <row r="3339" spans="1:14" hidden="1" x14ac:dyDescent="0.25">
      <c r="A3339" t="s">
        <v>432</v>
      </c>
      <c r="B3339" s="238">
        <v>1134465</v>
      </c>
      <c r="C3339" s="233">
        <v>1134465</v>
      </c>
      <c r="D3339">
        <v>113446</v>
      </c>
      <c r="F3339" t="s">
        <v>397</v>
      </c>
      <c r="G3339">
        <v>0</v>
      </c>
      <c r="H3339" s="238">
        <v>5</v>
      </c>
      <c r="I3339" t="s">
        <v>2778</v>
      </c>
      <c r="J3339" t="s">
        <v>432</v>
      </c>
      <c r="K3339">
        <v>0</v>
      </c>
      <c r="L3339">
        <v>0</v>
      </c>
      <c r="M3339" t="s">
        <v>2543</v>
      </c>
      <c r="N3339" t="s">
        <v>2670</v>
      </c>
    </row>
    <row r="3340" spans="1:14" hidden="1" x14ac:dyDescent="0.25">
      <c r="A3340" t="s">
        <v>432</v>
      </c>
      <c r="B3340" s="238">
        <v>1134471</v>
      </c>
      <c r="C3340" s="233">
        <v>1134471</v>
      </c>
      <c r="D3340">
        <v>113447</v>
      </c>
      <c r="E3340">
        <v>1050</v>
      </c>
      <c r="G3340">
        <v>1</v>
      </c>
      <c r="H3340" s="238">
        <v>1</v>
      </c>
      <c r="I3340" t="s">
        <v>2772</v>
      </c>
      <c r="J3340" t="s">
        <v>432</v>
      </c>
      <c r="K3340">
        <v>0</v>
      </c>
      <c r="L3340">
        <v>0</v>
      </c>
      <c r="M3340" t="s">
        <v>2543</v>
      </c>
      <c r="N3340" t="s">
        <v>2670</v>
      </c>
    </row>
    <row r="3341" spans="1:14" hidden="1" x14ac:dyDescent="0.25">
      <c r="A3341" t="s">
        <v>432</v>
      </c>
      <c r="B3341" s="238">
        <v>1134472</v>
      </c>
      <c r="C3341" s="233">
        <v>1134472</v>
      </c>
      <c r="D3341">
        <v>113447</v>
      </c>
      <c r="E3341">
        <v>1155</v>
      </c>
      <c r="G3341">
        <v>1</v>
      </c>
      <c r="H3341" s="238">
        <v>2</v>
      </c>
      <c r="I3341" t="s">
        <v>2772</v>
      </c>
      <c r="J3341" t="s">
        <v>432</v>
      </c>
      <c r="K3341">
        <v>0</v>
      </c>
      <c r="L3341">
        <v>0</v>
      </c>
      <c r="M3341" t="s">
        <v>2543</v>
      </c>
      <c r="N3341" t="s">
        <v>2670</v>
      </c>
    </row>
    <row r="3342" spans="1:14" hidden="1" x14ac:dyDescent="0.25">
      <c r="A3342" t="s">
        <v>432</v>
      </c>
      <c r="B3342" s="238">
        <v>1134473</v>
      </c>
      <c r="C3342" s="233">
        <v>1134473</v>
      </c>
      <c r="D3342">
        <v>113447</v>
      </c>
      <c r="E3342">
        <v>1250</v>
      </c>
      <c r="G3342">
        <v>1</v>
      </c>
      <c r="H3342" s="238">
        <v>3</v>
      </c>
      <c r="I3342" t="s">
        <v>2772</v>
      </c>
      <c r="J3342" t="s">
        <v>432</v>
      </c>
      <c r="K3342">
        <v>0</v>
      </c>
      <c r="L3342">
        <v>0</v>
      </c>
      <c r="M3342" t="s">
        <v>2543</v>
      </c>
      <c r="N3342" t="s">
        <v>2670</v>
      </c>
    </row>
    <row r="3343" spans="1:14" hidden="1" x14ac:dyDescent="0.25">
      <c r="A3343" t="s">
        <v>432</v>
      </c>
      <c r="B3343" s="238">
        <v>1134474</v>
      </c>
      <c r="C3343" s="233">
        <v>1134474</v>
      </c>
      <c r="D3343">
        <v>113447</v>
      </c>
      <c r="E3343">
        <v>1215</v>
      </c>
      <c r="G3343">
        <v>1</v>
      </c>
      <c r="H3343" s="238">
        <v>4</v>
      </c>
      <c r="I3343" t="s">
        <v>2772</v>
      </c>
      <c r="J3343" t="s">
        <v>432</v>
      </c>
      <c r="K3343">
        <v>0</v>
      </c>
      <c r="L3343">
        <v>0</v>
      </c>
      <c r="M3343" t="s">
        <v>2543</v>
      </c>
      <c r="N3343" t="s">
        <v>2670</v>
      </c>
    </row>
    <row r="3344" spans="1:14" hidden="1" x14ac:dyDescent="0.25">
      <c r="A3344" t="s">
        <v>432</v>
      </c>
      <c r="B3344" s="238">
        <v>1134475</v>
      </c>
      <c r="C3344" s="233">
        <v>1134475</v>
      </c>
      <c r="D3344">
        <v>113447</v>
      </c>
      <c r="E3344">
        <v>1315</v>
      </c>
      <c r="G3344">
        <v>1</v>
      </c>
      <c r="H3344" s="238">
        <v>5</v>
      </c>
      <c r="I3344" t="s">
        <v>2772</v>
      </c>
      <c r="J3344" t="s">
        <v>432</v>
      </c>
      <c r="K3344">
        <v>0</v>
      </c>
      <c r="L3344">
        <v>0</v>
      </c>
      <c r="M3344" t="s">
        <v>2543</v>
      </c>
      <c r="N3344" t="s">
        <v>2670</v>
      </c>
    </row>
    <row r="3345" spans="1:14" hidden="1" x14ac:dyDescent="0.25">
      <c r="A3345" t="s">
        <v>432</v>
      </c>
      <c r="B3345" s="238">
        <v>1134481</v>
      </c>
      <c r="C3345" s="233">
        <v>1134481</v>
      </c>
      <c r="D3345">
        <v>113448</v>
      </c>
      <c r="F3345" t="s">
        <v>397</v>
      </c>
      <c r="G3345">
        <v>0</v>
      </c>
      <c r="H3345" s="238">
        <v>1</v>
      </c>
      <c r="I3345" t="s">
        <v>2779</v>
      </c>
      <c r="J3345" t="s">
        <v>432</v>
      </c>
      <c r="K3345">
        <v>0</v>
      </c>
      <c r="L3345">
        <v>0</v>
      </c>
      <c r="M3345" t="s">
        <v>2543</v>
      </c>
      <c r="N3345" t="s">
        <v>2670</v>
      </c>
    </row>
    <row r="3346" spans="1:14" hidden="1" x14ac:dyDescent="0.25">
      <c r="A3346" t="s">
        <v>432</v>
      </c>
      <c r="B3346" s="238">
        <v>1134482</v>
      </c>
      <c r="C3346" s="233">
        <v>1134482</v>
      </c>
      <c r="D3346">
        <v>113448</v>
      </c>
      <c r="F3346" t="s">
        <v>397</v>
      </c>
      <c r="G3346">
        <v>0</v>
      </c>
      <c r="H3346" s="238">
        <v>2</v>
      </c>
      <c r="I3346" t="s">
        <v>2779</v>
      </c>
      <c r="J3346" t="s">
        <v>432</v>
      </c>
      <c r="K3346">
        <v>0</v>
      </c>
      <c r="L3346">
        <v>0</v>
      </c>
      <c r="M3346" t="s">
        <v>2543</v>
      </c>
      <c r="N3346" t="s">
        <v>2670</v>
      </c>
    </row>
    <row r="3347" spans="1:14" hidden="1" x14ac:dyDescent="0.25">
      <c r="A3347" t="s">
        <v>432</v>
      </c>
      <c r="B3347" s="238">
        <v>1134483</v>
      </c>
      <c r="C3347" s="233">
        <v>1134483</v>
      </c>
      <c r="D3347">
        <v>113448</v>
      </c>
      <c r="F3347" t="s">
        <v>397</v>
      </c>
      <c r="G3347">
        <v>0</v>
      </c>
      <c r="H3347" s="238">
        <v>3</v>
      </c>
      <c r="I3347" t="s">
        <v>2779</v>
      </c>
      <c r="J3347" t="s">
        <v>432</v>
      </c>
      <c r="K3347">
        <v>0</v>
      </c>
      <c r="L3347">
        <v>0</v>
      </c>
      <c r="M3347" t="s">
        <v>2543</v>
      </c>
      <c r="N3347" t="s">
        <v>2670</v>
      </c>
    </row>
    <row r="3348" spans="1:14" hidden="1" x14ac:dyDescent="0.25">
      <c r="A3348" t="s">
        <v>432</v>
      </c>
      <c r="B3348" s="238">
        <v>1134484</v>
      </c>
      <c r="C3348" s="233">
        <v>1134484</v>
      </c>
      <c r="D3348">
        <v>113448</v>
      </c>
      <c r="F3348" t="s">
        <v>397</v>
      </c>
      <c r="G3348">
        <v>0</v>
      </c>
      <c r="H3348" s="238">
        <v>4</v>
      </c>
      <c r="I3348" t="s">
        <v>2779</v>
      </c>
      <c r="J3348" t="s">
        <v>432</v>
      </c>
      <c r="K3348">
        <v>0</v>
      </c>
      <c r="L3348">
        <v>0</v>
      </c>
      <c r="M3348" t="s">
        <v>2543</v>
      </c>
      <c r="N3348" t="s">
        <v>2670</v>
      </c>
    </row>
    <row r="3349" spans="1:14" hidden="1" x14ac:dyDescent="0.25">
      <c r="A3349" t="s">
        <v>432</v>
      </c>
      <c r="B3349" s="238">
        <v>1134485</v>
      </c>
      <c r="C3349" s="233">
        <v>1134485</v>
      </c>
      <c r="D3349">
        <v>113448</v>
      </c>
      <c r="F3349" t="s">
        <v>397</v>
      </c>
      <c r="G3349">
        <v>0</v>
      </c>
      <c r="H3349" s="238">
        <v>5</v>
      </c>
      <c r="I3349" t="s">
        <v>2779</v>
      </c>
      <c r="J3349" t="s">
        <v>432</v>
      </c>
      <c r="K3349">
        <v>0</v>
      </c>
      <c r="L3349">
        <v>0</v>
      </c>
      <c r="M3349" t="s">
        <v>2543</v>
      </c>
      <c r="N3349" t="s">
        <v>2670</v>
      </c>
    </row>
    <row r="3350" spans="1:14" hidden="1" x14ac:dyDescent="0.25">
      <c r="A3350" t="s">
        <v>432</v>
      </c>
      <c r="B3350" s="238">
        <v>1134531</v>
      </c>
      <c r="C3350" s="233">
        <v>1134531</v>
      </c>
      <c r="D3350">
        <v>113453</v>
      </c>
      <c r="E3350">
        <v>1050</v>
      </c>
      <c r="G3350">
        <v>1</v>
      </c>
      <c r="H3350" s="238">
        <v>1</v>
      </c>
      <c r="I3350" t="s">
        <v>3155</v>
      </c>
      <c r="J3350" t="s">
        <v>432</v>
      </c>
      <c r="K3350">
        <v>0</v>
      </c>
      <c r="L3350">
        <v>0</v>
      </c>
      <c r="M3350" t="s">
        <v>2543</v>
      </c>
      <c r="N3350" t="s">
        <v>2670</v>
      </c>
    </row>
    <row r="3351" spans="1:14" hidden="1" x14ac:dyDescent="0.25">
      <c r="A3351" t="s">
        <v>432</v>
      </c>
      <c r="B3351" s="238">
        <v>1134532</v>
      </c>
      <c r="C3351" s="233">
        <v>1134532</v>
      </c>
      <c r="D3351">
        <v>113453</v>
      </c>
      <c r="E3351">
        <v>1155</v>
      </c>
      <c r="G3351">
        <v>1</v>
      </c>
      <c r="H3351" s="238">
        <v>2</v>
      </c>
      <c r="I3351" t="s">
        <v>3155</v>
      </c>
      <c r="J3351" t="s">
        <v>432</v>
      </c>
      <c r="K3351">
        <v>0</v>
      </c>
      <c r="L3351">
        <v>0</v>
      </c>
      <c r="M3351" t="s">
        <v>2543</v>
      </c>
      <c r="N3351" t="s">
        <v>2670</v>
      </c>
    </row>
    <row r="3352" spans="1:14" hidden="1" x14ac:dyDescent="0.25">
      <c r="A3352" t="s">
        <v>432</v>
      </c>
      <c r="B3352" s="238">
        <v>1134533</v>
      </c>
      <c r="C3352" s="233">
        <v>1134533</v>
      </c>
      <c r="D3352">
        <v>113453</v>
      </c>
      <c r="E3352">
        <v>1250</v>
      </c>
      <c r="G3352">
        <v>1</v>
      </c>
      <c r="H3352" s="238">
        <v>3</v>
      </c>
      <c r="I3352" t="s">
        <v>3155</v>
      </c>
      <c r="J3352" t="s">
        <v>432</v>
      </c>
      <c r="K3352">
        <v>0</v>
      </c>
      <c r="L3352">
        <v>0</v>
      </c>
      <c r="M3352" t="s">
        <v>2543</v>
      </c>
      <c r="N3352" t="s">
        <v>2670</v>
      </c>
    </row>
    <row r="3353" spans="1:14" hidden="1" x14ac:dyDescent="0.25">
      <c r="A3353" t="s">
        <v>432</v>
      </c>
      <c r="B3353" s="238">
        <v>1134534</v>
      </c>
      <c r="C3353" s="233">
        <v>1134534</v>
      </c>
      <c r="D3353">
        <v>113453</v>
      </c>
      <c r="E3353">
        <v>1215</v>
      </c>
      <c r="G3353">
        <v>1</v>
      </c>
      <c r="H3353" s="238">
        <v>4</v>
      </c>
      <c r="I3353" t="s">
        <v>3155</v>
      </c>
      <c r="J3353" t="s">
        <v>432</v>
      </c>
      <c r="K3353">
        <v>0</v>
      </c>
      <c r="L3353">
        <v>0</v>
      </c>
      <c r="M3353" t="s">
        <v>2543</v>
      </c>
      <c r="N3353" t="s">
        <v>2670</v>
      </c>
    </row>
    <row r="3354" spans="1:14" hidden="1" x14ac:dyDescent="0.25">
      <c r="A3354" t="s">
        <v>432</v>
      </c>
      <c r="B3354" s="238">
        <v>1134535</v>
      </c>
      <c r="C3354" s="233">
        <v>1134535</v>
      </c>
      <c r="D3354">
        <v>113453</v>
      </c>
      <c r="E3354">
        <v>1315</v>
      </c>
      <c r="G3354">
        <v>1</v>
      </c>
      <c r="H3354" s="238">
        <v>5</v>
      </c>
      <c r="I3354" t="s">
        <v>3155</v>
      </c>
      <c r="J3354" t="s">
        <v>432</v>
      </c>
      <c r="K3354">
        <v>0</v>
      </c>
      <c r="L3354">
        <v>0</v>
      </c>
      <c r="M3354" t="s">
        <v>2543</v>
      </c>
      <c r="N3354" t="s">
        <v>2670</v>
      </c>
    </row>
    <row r="3355" spans="1:14" hidden="1" x14ac:dyDescent="0.25">
      <c r="A3355" t="s">
        <v>432</v>
      </c>
      <c r="B3355" s="238">
        <v>1134541</v>
      </c>
      <c r="C3355" s="233">
        <v>1134541</v>
      </c>
      <c r="D3355">
        <v>113454</v>
      </c>
      <c r="F3355" t="s">
        <v>397</v>
      </c>
      <c r="G3355">
        <v>0</v>
      </c>
      <c r="H3355" s="238">
        <v>1</v>
      </c>
      <c r="I3355" t="s">
        <v>3156</v>
      </c>
      <c r="J3355" t="s">
        <v>432</v>
      </c>
      <c r="K3355">
        <v>0</v>
      </c>
      <c r="L3355">
        <v>0</v>
      </c>
      <c r="M3355" t="s">
        <v>2543</v>
      </c>
      <c r="N3355" t="s">
        <v>2670</v>
      </c>
    </row>
    <row r="3356" spans="1:14" hidden="1" x14ac:dyDescent="0.25">
      <c r="A3356" t="s">
        <v>432</v>
      </c>
      <c r="B3356" s="238">
        <v>1134542</v>
      </c>
      <c r="C3356" s="233">
        <v>1134542</v>
      </c>
      <c r="D3356">
        <v>113454</v>
      </c>
      <c r="F3356" t="s">
        <v>397</v>
      </c>
      <c r="G3356">
        <v>0</v>
      </c>
      <c r="H3356" s="238">
        <v>2</v>
      </c>
      <c r="I3356" t="s">
        <v>3156</v>
      </c>
      <c r="J3356" t="s">
        <v>432</v>
      </c>
      <c r="K3356">
        <v>0</v>
      </c>
      <c r="L3356">
        <v>0</v>
      </c>
      <c r="M3356" t="s">
        <v>2543</v>
      </c>
      <c r="N3356" t="s">
        <v>2670</v>
      </c>
    </row>
    <row r="3357" spans="1:14" hidden="1" x14ac:dyDescent="0.25">
      <c r="A3357" t="s">
        <v>432</v>
      </c>
      <c r="B3357" s="238">
        <v>1134543</v>
      </c>
      <c r="C3357" s="233">
        <v>1134543</v>
      </c>
      <c r="D3357">
        <v>113454</v>
      </c>
      <c r="F3357" t="s">
        <v>397</v>
      </c>
      <c r="G3357">
        <v>0</v>
      </c>
      <c r="H3357" s="238">
        <v>3</v>
      </c>
      <c r="I3357" t="s">
        <v>3156</v>
      </c>
      <c r="J3357" t="s">
        <v>432</v>
      </c>
      <c r="K3357">
        <v>0</v>
      </c>
      <c r="L3357">
        <v>0</v>
      </c>
      <c r="M3357" t="s">
        <v>2543</v>
      </c>
      <c r="N3357" t="s">
        <v>2670</v>
      </c>
    </row>
    <row r="3358" spans="1:14" hidden="1" x14ac:dyDescent="0.25">
      <c r="A3358" t="s">
        <v>432</v>
      </c>
      <c r="B3358" s="238">
        <v>1134544</v>
      </c>
      <c r="C3358" s="233">
        <v>1134544</v>
      </c>
      <c r="D3358">
        <v>113454</v>
      </c>
      <c r="F3358" t="s">
        <v>397</v>
      </c>
      <c r="G3358">
        <v>0</v>
      </c>
      <c r="H3358" s="238">
        <v>4</v>
      </c>
      <c r="I3358" t="s">
        <v>3156</v>
      </c>
      <c r="J3358" t="s">
        <v>432</v>
      </c>
      <c r="K3358">
        <v>0</v>
      </c>
      <c r="L3358">
        <v>0</v>
      </c>
      <c r="M3358" t="s">
        <v>2543</v>
      </c>
      <c r="N3358" t="s">
        <v>2670</v>
      </c>
    </row>
    <row r="3359" spans="1:14" hidden="1" x14ac:dyDescent="0.25">
      <c r="A3359" t="s">
        <v>432</v>
      </c>
      <c r="B3359" s="238">
        <v>1134545</v>
      </c>
      <c r="C3359" s="233">
        <v>1134545</v>
      </c>
      <c r="D3359">
        <v>113454</v>
      </c>
      <c r="F3359" t="s">
        <v>397</v>
      </c>
      <c r="G3359">
        <v>0</v>
      </c>
      <c r="H3359" s="238">
        <v>5</v>
      </c>
      <c r="I3359" t="s">
        <v>3156</v>
      </c>
      <c r="J3359" t="s">
        <v>432</v>
      </c>
      <c r="K3359">
        <v>0</v>
      </c>
      <c r="L3359">
        <v>0</v>
      </c>
      <c r="M3359" t="s">
        <v>2543</v>
      </c>
      <c r="N3359" t="s">
        <v>2670</v>
      </c>
    </row>
    <row r="3360" spans="1:14" hidden="1" x14ac:dyDescent="0.25">
      <c r="A3360" t="s">
        <v>432</v>
      </c>
      <c r="B3360" s="238">
        <v>1134511</v>
      </c>
      <c r="C3360" s="233">
        <v>1134511</v>
      </c>
      <c r="D3360">
        <v>113451</v>
      </c>
      <c r="E3360">
        <v>1050</v>
      </c>
      <c r="G3360">
        <v>1</v>
      </c>
      <c r="H3360" s="238">
        <v>1</v>
      </c>
      <c r="I3360" t="s">
        <v>2773</v>
      </c>
      <c r="J3360" t="s">
        <v>432</v>
      </c>
      <c r="K3360">
        <v>0</v>
      </c>
      <c r="L3360">
        <v>0</v>
      </c>
      <c r="M3360" t="s">
        <v>2543</v>
      </c>
      <c r="N3360" t="s">
        <v>2670</v>
      </c>
    </row>
    <row r="3361" spans="1:14" hidden="1" x14ac:dyDescent="0.25">
      <c r="A3361" t="s">
        <v>432</v>
      </c>
      <c r="B3361" s="238">
        <v>1134512</v>
      </c>
      <c r="C3361" s="233">
        <v>1134512</v>
      </c>
      <c r="D3361">
        <v>113451</v>
      </c>
      <c r="E3361">
        <v>1155</v>
      </c>
      <c r="G3361">
        <v>1</v>
      </c>
      <c r="H3361" s="238">
        <v>2</v>
      </c>
      <c r="I3361" t="s">
        <v>2773</v>
      </c>
      <c r="J3361" t="s">
        <v>432</v>
      </c>
      <c r="K3361">
        <v>0</v>
      </c>
      <c r="L3361">
        <v>0</v>
      </c>
      <c r="M3361" t="s">
        <v>2543</v>
      </c>
      <c r="N3361" t="s">
        <v>2670</v>
      </c>
    </row>
    <row r="3362" spans="1:14" hidden="1" x14ac:dyDescent="0.25">
      <c r="A3362" t="s">
        <v>432</v>
      </c>
      <c r="B3362" s="238">
        <v>1134513</v>
      </c>
      <c r="C3362" s="233">
        <v>1134513</v>
      </c>
      <c r="D3362">
        <v>113451</v>
      </c>
      <c r="E3362">
        <v>1250</v>
      </c>
      <c r="G3362">
        <v>1</v>
      </c>
      <c r="H3362" s="238">
        <v>3</v>
      </c>
      <c r="I3362" t="s">
        <v>2773</v>
      </c>
      <c r="J3362" t="s">
        <v>432</v>
      </c>
      <c r="K3362">
        <v>0</v>
      </c>
      <c r="L3362">
        <v>0</v>
      </c>
      <c r="M3362" t="s">
        <v>2543</v>
      </c>
      <c r="N3362" t="s">
        <v>2670</v>
      </c>
    </row>
    <row r="3363" spans="1:14" hidden="1" x14ac:dyDescent="0.25">
      <c r="A3363" t="s">
        <v>432</v>
      </c>
      <c r="B3363" s="238">
        <v>1134514</v>
      </c>
      <c r="C3363" s="233">
        <v>1134514</v>
      </c>
      <c r="D3363">
        <v>113451</v>
      </c>
      <c r="E3363">
        <v>1215</v>
      </c>
      <c r="G3363">
        <v>1</v>
      </c>
      <c r="H3363" s="238">
        <v>4</v>
      </c>
      <c r="I3363" t="s">
        <v>2773</v>
      </c>
      <c r="J3363" t="s">
        <v>432</v>
      </c>
      <c r="K3363">
        <v>0</v>
      </c>
      <c r="L3363">
        <v>0</v>
      </c>
      <c r="M3363" t="s">
        <v>2543</v>
      </c>
      <c r="N3363" t="s">
        <v>2670</v>
      </c>
    </row>
    <row r="3364" spans="1:14" hidden="1" x14ac:dyDescent="0.25">
      <c r="A3364" t="s">
        <v>432</v>
      </c>
      <c r="B3364" s="238">
        <v>1134515</v>
      </c>
      <c r="C3364" s="233">
        <v>1134515</v>
      </c>
      <c r="D3364">
        <v>113451</v>
      </c>
      <c r="E3364">
        <v>1315</v>
      </c>
      <c r="G3364">
        <v>1</v>
      </c>
      <c r="H3364" s="238">
        <v>5</v>
      </c>
      <c r="I3364" t="s">
        <v>2773</v>
      </c>
      <c r="J3364" t="s">
        <v>432</v>
      </c>
      <c r="K3364">
        <v>0</v>
      </c>
      <c r="L3364">
        <v>0</v>
      </c>
      <c r="M3364" t="s">
        <v>2543</v>
      </c>
      <c r="N3364" t="s">
        <v>2670</v>
      </c>
    </row>
    <row r="3365" spans="1:14" hidden="1" x14ac:dyDescent="0.25">
      <c r="A3365" t="s">
        <v>432</v>
      </c>
      <c r="B3365" s="238">
        <v>1134521</v>
      </c>
      <c r="C3365" s="233">
        <v>1134521</v>
      </c>
      <c r="D3365">
        <v>113452</v>
      </c>
      <c r="F3365" t="s">
        <v>397</v>
      </c>
      <c r="G3365">
        <v>0</v>
      </c>
      <c r="H3365" s="238">
        <v>1</v>
      </c>
      <c r="I3365" t="s">
        <v>2780</v>
      </c>
      <c r="J3365" t="s">
        <v>432</v>
      </c>
      <c r="K3365">
        <v>0</v>
      </c>
      <c r="L3365">
        <v>0</v>
      </c>
      <c r="M3365" t="s">
        <v>2543</v>
      </c>
      <c r="N3365" t="s">
        <v>2670</v>
      </c>
    </row>
    <row r="3366" spans="1:14" hidden="1" x14ac:dyDescent="0.25">
      <c r="A3366" t="s">
        <v>432</v>
      </c>
      <c r="B3366" s="238">
        <v>1134522</v>
      </c>
      <c r="C3366" s="233">
        <v>1134522</v>
      </c>
      <c r="D3366">
        <v>113452</v>
      </c>
      <c r="F3366" t="s">
        <v>397</v>
      </c>
      <c r="G3366">
        <v>0</v>
      </c>
      <c r="H3366" s="238">
        <v>2</v>
      </c>
      <c r="I3366" t="s">
        <v>2780</v>
      </c>
      <c r="J3366" t="s">
        <v>432</v>
      </c>
      <c r="K3366">
        <v>0</v>
      </c>
      <c r="L3366">
        <v>0</v>
      </c>
      <c r="M3366" t="s">
        <v>2543</v>
      </c>
      <c r="N3366" t="s">
        <v>2670</v>
      </c>
    </row>
    <row r="3367" spans="1:14" hidden="1" x14ac:dyDescent="0.25">
      <c r="A3367" t="s">
        <v>432</v>
      </c>
      <c r="B3367" s="238">
        <v>1134523</v>
      </c>
      <c r="C3367" s="233">
        <v>1134523</v>
      </c>
      <c r="D3367">
        <v>113452</v>
      </c>
      <c r="F3367" t="s">
        <v>397</v>
      </c>
      <c r="G3367">
        <v>0</v>
      </c>
      <c r="H3367" s="238">
        <v>3</v>
      </c>
      <c r="I3367" t="s">
        <v>2780</v>
      </c>
      <c r="J3367" t="s">
        <v>432</v>
      </c>
      <c r="K3367">
        <v>0</v>
      </c>
      <c r="L3367">
        <v>0</v>
      </c>
      <c r="M3367" t="s">
        <v>2543</v>
      </c>
      <c r="N3367" t="s">
        <v>2670</v>
      </c>
    </row>
    <row r="3368" spans="1:14" hidden="1" x14ac:dyDescent="0.25">
      <c r="A3368" t="s">
        <v>432</v>
      </c>
      <c r="B3368" s="238">
        <v>1134524</v>
      </c>
      <c r="C3368" s="233">
        <v>1134524</v>
      </c>
      <c r="D3368">
        <v>113452</v>
      </c>
      <c r="F3368" t="s">
        <v>397</v>
      </c>
      <c r="G3368">
        <v>0</v>
      </c>
      <c r="H3368" s="238">
        <v>4</v>
      </c>
      <c r="I3368" t="s">
        <v>2780</v>
      </c>
      <c r="J3368" t="s">
        <v>432</v>
      </c>
      <c r="K3368">
        <v>0</v>
      </c>
      <c r="L3368">
        <v>0</v>
      </c>
      <c r="M3368" t="s">
        <v>2543</v>
      </c>
      <c r="N3368" t="s">
        <v>2670</v>
      </c>
    </row>
    <row r="3369" spans="1:14" hidden="1" x14ac:dyDescent="0.25">
      <c r="A3369" t="s">
        <v>432</v>
      </c>
      <c r="B3369" s="238">
        <v>1134525</v>
      </c>
      <c r="C3369" s="233">
        <v>1134525</v>
      </c>
      <c r="D3369">
        <v>113452</v>
      </c>
      <c r="F3369" t="s">
        <v>397</v>
      </c>
      <c r="G3369">
        <v>0</v>
      </c>
      <c r="H3369" s="238">
        <v>5</v>
      </c>
      <c r="I3369" t="s">
        <v>2780</v>
      </c>
      <c r="J3369" t="s">
        <v>432</v>
      </c>
      <c r="K3369">
        <v>0</v>
      </c>
      <c r="L3369">
        <v>0</v>
      </c>
      <c r="M3369" t="s">
        <v>2543</v>
      </c>
      <c r="N3369" t="s">
        <v>2670</v>
      </c>
    </row>
    <row r="3370" spans="1:14" hidden="1" x14ac:dyDescent="0.25">
      <c r="A3370" t="s">
        <v>432</v>
      </c>
      <c r="B3370" s="238">
        <v>1133801</v>
      </c>
      <c r="C3370" s="233">
        <v>1133801</v>
      </c>
      <c r="D3370">
        <v>113380</v>
      </c>
      <c r="E3370">
        <v>1050</v>
      </c>
      <c r="G3370">
        <v>1</v>
      </c>
      <c r="H3370" s="238">
        <v>1</v>
      </c>
      <c r="I3370" t="s">
        <v>1859</v>
      </c>
      <c r="J3370" t="s">
        <v>432</v>
      </c>
      <c r="K3370">
        <v>0</v>
      </c>
      <c r="L3370">
        <v>0</v>
      </c>
      <c r="M3370" t="s">
        <v>2543</v>
      </c>
      <c r="N3370" t="s">
        <v>2670</v>
      </c>
    </row>
    <row r="3371" spans="1:14" hidden="1" x14ac:dyDescent="0.25">
      <c r="A3371" t="s">
        <v>432</v>
      </c>
      <c r="B3371" s="238">
        <v>1133802</v>
      </c>
      <c r="C3371" s="233">
        <v>1133802</v>
      </c>
      <c r="D3371">
        <v>113380</v>
      </c>
      <c r="E3371">
        <v>1155</v>
      </c>
      <c r="G3371">
        <v>1</v>
      </c>
      <c r="H3371" s="238">
        <v>2</v>
      </c>
      <c r="I3371" t="s">
        <v>1859</v>
      </c>
      <c r="J3371" t="s">
        <v>432</v>
      </c>
      <c r="K3371">
        <v>0</v>
      </c>
      <c r="L3371">
        <v>0</v>
      </c>
      <c r="M3371" t="s">
        <v>2543</v>
      </c>
      <c r="N3371" t="s">
        <v>2670</v>
      </c>
    </row>
    <row r="3372" spans="1:14" hidden="1" x14ac:dyDescent="0.25">
      <c r="A3372" t="s">
        <v>432</v>
      </c>
      <c r="B3372" s="238">
        <v>1133803</v>
      </c>
      <c r="C3372" s="233">
        <v>1133803</v>
      </c>
      <c r="D3372">
        <v>113380</v>
      </c>
      <c r="E3372">
        <v>1250</v>
      </c>
      <c r="G3372">
        <v>1</v>
      </c>
      <c r="H3372" s="238">
        <v>3</v>
      </c>
      <c r="I3372" t="s">
        <v>1859</v>
      </c>
      <c r="J3372" t="s">
        <v>432</v>
      </c>
      <c r="K3372">
        <v>0</v>
      </c>
      <c r="L3372">
        <v>0</v>
      </c>
      <c r="M3372" t="s">
        <v>2543</v>
      </c>
      <c r="N3372" t="s">
        <v>2670</v>
      </c>
    </row>
    <row r="3373" spans="1:14" hidden="1" x14ac:dyDescent="0.25">
      <c r="A3373" t="s">
        <v>432</v>
      </c>
      <c r="B3373" s="238">
        <v>1133804</v>
      </c>
      <c r="C3373" s="233">
        <v>1133804</v>
      </c>
      <c r="D3373">
        <v>113380</v>
      </c>
      <c r="E3373">
        <v>1215</v>
      </c>
      <c r="G3373">
        <v>1</v>
      </c>
      <c r="H3373" s="238">
        <v>4</v>
      </c>
      <c r="I3373" t="s">
        <v>1859</v>
      </c>
      <c r="J3373" t="s">
        <v>432</v>
      </c>
      <c r="K3373">
        <v>0</v>
      </c>
      <c r="L3373">
        <v>0</v>
      </c>
      <c r="M3373" t="s">
        <v>2543</v>
      </c>
      <c r="N3373" t="s">
        <v>2670</v>
      </c>
    </row>
    <row r="3374" spans="1:14" hidden="1" x14ac:dyDescent="0.25">
      <c r="A3374" t="s">
        <v>432</v>
      </c>
      <c r="B3374" s="238">
        <v>1133805</v>
      </c>
      <c r="C3374" s="233">
        <v>1133805</v>
      </c>
      <c r="D3374">
        <v>113380</v>
      </c>
      <c r="E3374">
        <v>1315</v>
      </c>
      <c r="G3374">
        <v>1</v>
      </c>
      <c r="H3374" s="238">
        <v>5</v>
      </c>
      <c r="I3374" t="s">
        <v>1859</v>
      </c>
      <c r="J3374" t="s">
        <v>432</v>
      </c>
      <c r="K3374">
        <v>0</v>
      </c>
      <c r="L3374">
        <v>0</v>
      </c>
      <c r="M3374" t="s">
        <v>2543</v>
      </c>
      <c r="N3374" t="s">
        <v>2670</v>
      </c>
    </row>
    <row r="3375" spans="1:14" hidden="1" x14ac:dyDescent="0.25">
      <c r="A3375" t="s">
        <v>432</v>
      </c>
      <c r="B3375" s="238">
        <v>1133811</v>
      </c>
      <c r="C3375" s="233">
        <v>1133811</v>
      </c>
      <c r="D3375">
        <v>113381</v>
      </c>
      <c r="F3375" t="s">
        <v>397</v>
      </c>
      <c r="G3375">
        <v>0</v>
      </c>
      <c r="H3375" s="238">
        <v>1</v>
      </c>
      <c r="I3375" t="s">
        <v>1875</v>
      </c>
      <c r="J3375" t="s">
        <v>432</v>
      </c>
      <c r="K3375">
        <v>0</v>
      </c>
      <c r="L3375">
        <v>0</v>
      </c>
      <c r="M3375" t="s">
        <v>2543</v>
      </c>
      <c r="N3375" t="s">
        <v>2670</v>
      </c>
    </row>
    <row r="3376" spans="1:14" hidden="1" x14ac:dyDescent="0.25">
      <c r="A3376" t="s">
        <v>432</v>
      </c>
      <c r="B3376" s="238">
        <v>1133812</v>
      </c>
      <c r="C3376" s="233">
        <v>1133812</v>
      </c>
      <c r="D3376">
        <v>113381</v>
      </c>
      <c r="F3376" t="s">
        <v>397</v>
      </c>
      <c r="G3376">
        <v>0</v>
      </c>
      <c r="H3376" s="238">
        <v>2</v>
      </c>
      <c r="I3376" t="s">
        <v>1875</v>
      </c>
      <c r="J3376" t="s">
        <v>432</v>
      </c>
      <c r="K3376">
        <v>0</v>
      </c>
      <c r="L3376">
        <v>0</v>
      </c>
      <c r="M3376" t="s">
        <v>2543</v>
      </c>
      <c r="N3376" t="s">
        <v>2670</v>
      </c>
    </row>
    <row r="3377" spans="1:14" hidden="1" x14ac:dyDescent="0.25">
      <c r="A3377" t="s">
        <v>432</v>
      </c>
      <c r="B3377" s="238">
        <v>1133813</v>
      </c>
      <c r="C3377" s="233">
        <v>1133813</v>
      </c>
      <c r="D3377">
        <v>113381</v>
      </c>
      <c r="F3377" t="s">
        <v>397</v>
      </c>
      <c r="G3377">
        <v>0</v>
      </c>
      <c r="H3377" s="238">
        <v>3</v>
      </c>
      <c r="I3377" t="s">
        <v>1875</v>
      </c>
      <c r="J3377" t="s">
        <v>432</v>
      </c>
      <c r="K3377">
        <v>0</v>
      </c>
      <c r="L3377">
        <v>0</v>
      </c>
      <c r="M3377" t="s">
        <v>2543</v>
      </c>
      <c r="N3377" t="s">
        <v>2670</v>
      </c>
    </row>
    <row r="3378" spans="1:14" hidden="1" x14ac:dyDescent="0.25">
      <c r="A3378" t="s">
        <v>432</v>
      </c>
      <c r="B3378" s="238">
        <v>1133814</v>
      </c>
      <c r="C3378" s="233">
        <v>1133814</v>
      </c>
      <c r="D3378">
        <v>113381</v>
      </c>
      <c r="F3378" t="s">
        <v>397</v>
      </c>
      <c r="G3378">
        <v>0</v>
      </c>
      <c r="H3378" s="238">
        <v>4</v>
      </c>
      <c r="I3378" t="s">
        <v>1875</v>
      </c>
      <c r="J3378" t="s">
        <v>432</v>
      </c>
      <c r="K3378">
        <v>0</v>
      </c>
      <c r="L3378">
        <v>0</v>
      </c>
      <c r="M3378" t="s">
        <v>2543</v>
      </c>
      <c r="N3378" t="s">
        <v>2670</v>
      </c>
    </row>
    <row r="3379" spans="1:14" hidden="1" x14ac:dyDescent="0.25">
      <c r="A3379" t="s">
        <v>432</v>
      </c>
      <c r="B3379" s="238">
        <v>1133815</v>
      </c>
      <c r="C3379" s="233">
        <v>1133815</v>
      </c>
      <c r="D3379">
        <v>113381</v>
      </c>
      <c r="F3379" t="s">
        <v>397</v>
      </c>
      <c r="G3379">
        <v>0</v>
      </c>
      <c r="H3379" s="238">
        <v>5</v>
      </c>
      <c r="I3379" t="s">
        <v>1875</v>
      </c>
      <c r="J3379" t="s">
        <v>432</v>
      </c>
      <c r="K3379">
        <v>0</v>
      </c>
      <c r="L3379">
        <v>0</v>
      </c>
      <c r="M3379" t="s">
        <v>2543</v>
      </c>
      <c r="N3379" t="s">
        <v>2670</v>
      </c>
    </row>
    <row r="3380" spans="1:14" hidden="1" x14ac:dyDescent="0.25">
      <c r="A3380" t="s">
        <v>432</v>
      </c>
      <c r="B3380" s="238">
        <v>1134031</v>
      </c>
      <c r="C3380" s="233">
        <v>1134031</v>
      </c>
      <c r="D3380">
        <v>113403</v>
      </c>
      <c r="E3380">
        <v>1075</v>
      </c>
      <c r="G3380">
        <v>1</v>
      </c>
      <c r="H3380" s="238">
        <v>1</v>
      </c>
      <c r="I3380" t="s">
        <v>209</v>
      </c>
      <c r="J3380" t="s">
        <v>432</v>
      </c>
      <c r="K3380">
        <v>0</v>
      </c>
      <c r="L3380">
        <v>0</v>
      </c>
      <c r="M3380" t="s">
        <v>2543</v>
      </c>
      <c r="N3380" t="s">
        <v>2670</v>
      </c>
    </row>
    <row r="3381" spans="1:14" hidden="1" x14ac:dyDescent="0.25">
      <c r="A3381" t="s">
        <v>432</v>
      </c>
      <c r="B3381" s="238">
        <v>1134032</v>
      </c>
      <c r="C3381" s="233">
        <v>1134032</v>
      </c>
      <c r="D3381">
        <v>113403</v>
      </c>
      <c r="E3381">
        <v>1170</v>
      </c>
      <c r="G3381">
        <v>1</v>
      </c>
      <c r="H3381" s="238">
        <v>2</v>
      </c>
      <c r="I3381" t="s">
        <v>209</v>
      </c>
      <c r="J3381" t="s">
        <v>432</v>
      </c>
      <c r="K3381">
        <v>0</v>
      </c>
      <c r="L3381">
        <v>0</v>
      </c>
      <c r="M3381" t="s">
        <v>2543</v>
      </c>
      <c r="N3381" t="s">
        <v>2670</v>
      </c>
    </row>
    <row r="3382" spans="1:14" hidden="1" x14ac:dyDescent="0.25">
      <c r="A3382" t="s">
        <v>432</v>
      </c>
      <c r="B3382" s="238">
        <v>1134033</v>
      </c>
      <c r="C3382" s="233">
        <v>1134033</v>
      </c>
      <c r="D3382">
        <v>113403</v>
      </c>
      <c r="E3382">
        <v>1215</v>
      </c>
      <c r="G3382">
        <v>1</v>
      </c>
      <c r="H3382" s="238">
        <v>3</v>
      </c>
      <c r="I3382" t="s">
        <v>209</v>
      </c>
      <c r="J3382" t="s">
        <v>432</v>
      </c>
      <c r="K3382">
        <v>0</v>
      </c>
      <c r="L3382">
        <v>0</v>
      </c>
      <c r="M3382" t="s">
        <v>2543</v>
      </c>
      <c r="N3382" t="s">
        <v>2670</v>
      </c>
    </row>
    <row r="3383" spans="1:14" hidden="1" x14ac:dyDescent="0.25">
      <c r="A3383" t="s">
        <v>432</v>
      </c>
      <c r="B3383" s="238">
        <v>1134034</v>
      </c>
      <c r="C3383" s="233">
        <v>1134034</v>
      </c>
      <c r="D3383">
        <v>113403</v>
      </c>
      <c r="E3383">
        <v>1230</v>
      </c>
      <c r="G3383">
        <v>1</v>
      </c>
      <c r="H3383" s="238">
        <v>4</v>
      </c>
      <c r="I3383" t="s">
        <v>209</v>
      </c>
      <c r="J3383" t="s">
        <v>432</v>
      </c>
      <c r="K3383">
        <v>0</v>
      </c>
      <c r="L3383">
        <v>0</v>
      </c>
      <c r="M3383" t="s">
        <v>2543</v>
      </c>
      <c r="N3383" t="s">
        <v>2670</v>
      </c>
    </row>
    <row r="3384" spans="1:14" hidden="1" x14ac:dyDescent="0.25">
      <c r="A3384" t="s">
        <v>432</v>
      </c>
      <c r="B3384" s="238">
        <v>1134035</v>
      </c>
      <c r="C3384" s="233">
        <v>1134035</v>
      </c>
      <c r="D3384">
        <v>113403</v>
      </c>
      <c r="E3384">
        <v>1280</v>
      </c>
      <c r="G3384">
        <v>1</v>
      </c>
      <c r="H3384" s="238">
        <v>5</v>
      </c>
      <c r="I3384" t="s">
        <v>209</v>
      </c>
      <c r="J3384" t="s">
        <v>432</v>
      </c>
      <c r="K3384">
        <v>0</v>
      </c>
      <c r="L3384">
        <v>0</v>
      </c>
      <c r="M3384" t="s">
        <v>2543</v>
      </c>
      <c r="N3384" t="s">
        <v>2670</v>
      </c>
    </row>
    <row r="3385" spans="1:14" hidden="1" x14ac:dyDescent="0.25">
      <c r="A3385" t="s">
        <v>432</v>
      </c>
      <c r="B3385" s="238">
        <v>1134081</v>
      </c>
      <c r="C3385" s="233">
        <v>1134081</v>
      </c>
      <c r="D3385">
        <v>113408</v>
      </c>
      <c r="F3385" t="s">
        <v>397</v>
      </c>
      <c r="G3385">
        <v>0</v>
      </c>
      <c r="H3385" s="238">
        <v>1</v>
      </c>
      <c r="I3385" t="s">
        <v>784</v>
      </c>
      <c r="J3385" t="s">
        <v>432</v>
      </c>
      <c r="K3385">
        <v>0</v>
      </c>
      <c r="L3385">
        <v>0</v>
      </c>
      <c r="M3385" t="s">
        <v>2543</v>
      </c>
      <c r="N3385" t="s">
        <v>2670</v>
      </c>
    </row>
    <row r="3386" spans="1:14" hidden="1" x14ac:dyDescent="0.25">
      <c r="A3386" t="s">
        <v>432</v>
      </c>
      <c r="B3386" s="238">
        <v>1134082</v>
      </c>
      <c r="C3386" s="233">
        <v>1134082</v>
      </c>
      <c r="D3386">
        <v>113408</v>
      </c>
      <c r="F3386" t="s">
        <v>397</v>
      </c>
      <c r="G3386">
        <v>0</v>
      </c>
      <c r="H3386" s="238">
        <v>2</v>
      </c>
      <c r="I3386" t="s">
        <v>784</v>
      </c>
      <c r="J3386" t="s">
        <v>432</v>
      </c>
      <c r="K3386">
        <v>0</v>
      </c>
      <c r="L3386">
        <v>0</v>
      </c>
      <c r="M3386" t="s">
        <v>2543</v>
      </c>
      <c r="N3386" t="s">
        <v>2670</v>
      </c>
    </row>
    <row r="3387" spans="1:14" hidden="1" x14ac:dyDescent="0.25">
      <c r="A3387" t="s">
        <v>432</v>
      </c>
      <c r="B3387" s="238">
        <v>1134083</v>
      </c>
      <c r="C3387" s="233">
        <v>1134083</v>
      </c>
      <c r="D3387">
        <v>113408</v>
      </c>
      <c r="F3387" t="s">
        <v>397</v>
      </c>
      <c r="G3387">
        <v>0</v>
      </c>
      <c r="H3387" s="238">
        <v>3</v>
      </c>
      <c r="I3387" t="s">
        <v>784</v>
      </c>
      <c r="J3387" t="s">
        <v>432</v>
      </c>
      <c r="K3387">
        <v>0</v>
      </c>
      <c r="L3387">
        <v>0</v>
      </c>
      <c r="M3387" t="s">
        <v>2543</v>
      </c>
      <c r="N3387" t="s">
        <v>2670</v>
      </c>
    </row>
    <row r="3388" spans="1:14" hidden="1" x14ac:dyDescent="0.25">
      <c r="A3388" t="s">
        <v>432</v>
      </c>
      <c r="B3388" s="238">
        <v>1134084</v>
      </c>
      <c r="C3388" s="233">
        <v>1134084</v>
      </c>
      <c r="D3388">
        <v>113408</v>
      </c>
      <c r="F3388" t="s">
        <v>397</v>
      </c>
      <c r="G3388">
        <v>0</v>
      </c>
      <c r="H3388" s="238">
        <v>4</v>
      </c>
      <c r="I3388" t="s">
        <v>784</v>
      </c>
      <c r="J3388" t="s">
        <v>432</v>
      </c>
      <c r="K3388">
        <v>0</v>
      </c>
      <c r="L3388">
        <v>0</v>
      </c>
      <c r="M3388" t="s">
        <v>2543</v>
      </c>
      <c r="N3388" t="s">
        <v>2670</v>
      </c>
    </row>
    <row r="3389" spans="1:14" hidden="1" x14ac:dyDescent="0.25">
      <c r="A3389" t="s">
        <v>432</v>
      </c>
      <c r="B3389" s="238">
        <v>1134085</v>
      </c>
      <c r="C3389" s="233">
        <v>1134085</v>
      </c>
      <c r="D3389">
        <v>113408</v>
      </c>
      <c r="F3389" t="s">
        <v>397</v>
      </c>
      <c r="G3389">
        <v>0</v>
      </c>
      <c r="H3389" s="238">
        <v>5</v>
      </c>
      <c r="I3389" t="s">
        <v>784</v>
      </c>
      <c r="J3389" t="s">
        <v>432</v>
      </c>
      <c r="K3389">
        <v>0</v>
      </c>
      <c r="L3389">
        <v>0</v>
      </c>
      <c r="M3389" t="s">
        <v>2543</v>
      </c>
      <c r="N3389" t="s">
        <v>2670</v>
      </c>
    </row>
    <row r="3390" spans="1:14" hidden="1" x14ac:dyDescent="0.25">
      <c r="A3390" t="s">
        <v>432</v>
      </c>
      <c r="B3390" s="238">
        <v>1134371</v>
      </c>
      <c r="C3390" s="233">
        <v>1134371</v>
      </c>
      <c r="D3390">
        <v>113437</v>
      </c>
      <c r="E3390">
        <v>1055</v>
      </c>
      <c r="G3390">
        <v>1</v>
      </c>
      <c r="H3390" s="238">
        <v>1</v>
      </c>
      <c r="I3390" t="s">
        <v>2774</v>
      </c>
      <c r="J3390" t="s">
        <v>432</v>
      </c>
      <c r="K3390">
        <v>0</v>
      </c>
      <c r="L3390">
        <v>0</v>
      </c>
      <c r="M3390" t="s">
        <v>2543</v>
      </c>
      <c r="N3390" t="s">
        <v>2670</v>
      </c>
    </row>
    <row r="3391" spans="1:14" hidden="1" x14ac:dyDescent="0.25">
      <c r="A3391" t="s">
        <v>432</v>
      </c>
      <c r="B3391" s="238">
        <v>1134372</v>
      </c>
      <c r="C3391" s="233">
        <v>1134372</v>
      </c>
      <c r="D3391">
        <v>113437</v>
      </c>
      <c r="E3391">
        <v>1150</v>
      </c>
      <c r="G3391">
        <v>1</v>
      </c>
      <c r="H3391" s="238">
        <v>2</v>
      </c>
      <c r="I3391" t="s">
        <v>2774</v>
      </c>
      <c r="J3391" t="s">
        <v>432</v>
      </c>
      <c r="K3391">
        <v>0</v>
      </c>
      <c r="L3391">
        <v>0</v>
      </c>
      <c r="M3391" t="s">
        <v>2543</v>
      </c>
      <c r="N3391" t="s">
        <v>2670</v>
      </c>
    </row>
    <row r="3392" spans="1:14" hidden="1" x14ac:dyDescent="0.25">
      <c r="A3392" t="s">
        <v>432</v>
      </c>
      <c r="B3392" s="238">
        <v>1134373</v>
      </c>
      <c r="C3392" s="233">
        <v>1134373</v>
      </c>
      <c r="D3392">
        <v>113437</v>
      </c>
      <c r="E3392">
        <v>1195</v>
      </c>
      <c r="G3392">
        <v>1</v>
      </c>
      <c r="H3392" s="238">
        <v>3</v>
      </c>
      <c r="I3392" t="s">
        <v>2774</v>
      </c>
      <c r="J3392" t="s">
        <v>432</v>
      </c>
      <c r="K3392">
        <v>0</v>
      </c>
      <c r="L3392">
        <v>0</v>
      </c>
      <c r="M3392" t="s">
        <v>2543</v>
      </c>
      <c r="N3392" t="s">
        <v>2670</v>
      </c>
    </row>
    <row r="3393" spans="1:14" hidden="1" x14ac:dyDescent="0.25">
      <c r="A3393" t="s">
        <v>432</v>
      </c>
      <c r="B3393" s="238">
        <v>1134374</v>
      </c>
      <c r="C3393" s="233">
        <v>1134374</v>
      </c>
      <c r="D3393">
        <v>113437</v>
      </c>
      <c r="E3393">
        <v>1210</v>
      </c>
      <c r="G3393">
        <v>1</v>
      </c>
      <c r="H3393" s="238">
        <v>4</v>
      </c>
      <c r="I3393" t="s">
        <v>2774</v>
      </c>
      <c r="J3393" t="s">
        <v>432</v>
      </c>
      <c r="K3393">
        <v>0</v>
      </c>
      <c r="L3393">
        <v>0</v>
      </c>
      <c r="M3393" t="s">
        <v>2543</v>
      </c>
      <c r="N3393" t="s">
        <v>2670</v>
      </c>
    </row>
    <row r="3394" spans="1:14" hidden="1" x14ac:dyDescent="0.25">
      <c r="A3394" t="s">
        <v>432</v>
      </c>
      <c r="B3394" s="238">
        <v>1134375</v>
      </c>
      <c r="C3394" s="233">
        <v>1134375</v>
      </c>
      <c r="D3394">
        <v>113437</v>
      </c>
      <c r="E3394">
        <v>1255</v>
      </c>
      <c r="G3394">
        <v>1</v>
      </c>
      <c r="H3394" s="238">
        <v>5</v>
      </c>
      <c r="I3394" t="s">
        <v>2774</v>
      </c>
      <c r="J3394" t="s">
        <v>432</v>
      </c>
      <c r="K3394">
        <v>0</v>
      </c>
      <c r="L3394">
        <v>0</v>
      </c>
      <c r="M3394" t="s">
        <v>2543</v>
      </c>
      <c r="N3394" t="s">
        <v>2670</v>
      </c>
    </row>
    <row r="3395" spans="1:14" hidden="1" x14ac:dyDescent="0.25">
      <c r="A3395" t="s">
        <v>432</v>
      </c>
      <c r="B3395" s="238">
        <v>1134381</v>
      </c>
      <c r="C3395" s="233">
        <v>1134381</v>
      </c>
      <c r="D3395">
        <v>113438</v>
      </c>
      <c r="F3395" t="s">
        <v>397</v>
      </c>
      <c r="G3395">
        <v>0</v>
      </c>
      <c r="H3395" s="238">
        <v>1</v>
      </c>
      <c r="I3395" t="s">
        <v>2781</v>
      </c>
      <c r="J3395" t="s">
        <v>432</v>
      </c>
      <c r="K3395">
        <v>0</v>
      </c>
      <c r="L3395">
        <v>0</v>
      </c>
      <c r="M3395" t="s">
        <v>2543</v>
      </c>
      <c r="N3395" t="s">
        <v>2670</v>
      </c>
    </row>
    <row r="3396" spans="1:14" hidden="1" x14ac:dyDescent="0.25">
      <c r="A3396" t="s">
        <v>432</v>
      </c>
      <c r="B3396" s="238">
        <v>1134382</v>
      </c>
      <c r="C3396" s="233">
        <v>1134382</v>
      </c>
      <c r="D3396">
        <v>113438</v>
      </c>
      <c r="F3396" t="s">
        <v>397</v>
      </c>
      <c r="G3396">
        <v>0</v>
      </c>
      <c r="H3396" s="238">
        <v>2</v>
      </c>
      <c r="I3396" t="s">
        <v>2781</v>
      </c>
      <c r="J3396" t="s">
        <v>432</v>
      </c>
      <c r="K3396">
        <v>0</v>
      </c>
      <c r="L3396">
        <v>0</v>
      </c>
      <c r="M3396" t="s">
        <v>2543</v>
      </c>
      <c r="N3396" t="s">
        <v>2670</v>
      </c>
    </row>
    <row r="3397" spans="1:14" hidden="1" x14ac:dyDescent="0.25">
      <c r="A3397" t="s">
        <v>432</v>
      </c>
      <c r="B3397" s="238">
        <v>1134383</v>
      </c>
      <c r="C3397" s="233">
        <v>1134383</v>
      </c>
      <c r="D3397">
        <v>113438</v>
      </c>
      <c r="F3397" t="s">
        <v>397</v>
      </c>
      <c r="G3397">
        <v>0</v>
      </c>
      <c r="H3397" s="238">
        <v>3</v>
      </c>
      <c r="I3397" t="s">
        <v>2781</v>
      </c>
      <c r="J3397" t="s">
        <v>432</v>
      </c>
      <c r="K3397">
        <v>0</v>
      </c>
      <c r="L3397">
        <v>0</v>
      </c>
      <c r="M3397" t="s">
        <v>2543</v>
      </c>
      <c r="N3397" t="s">
        <v>2670</v>
      </c>
    </row>
    <row r="3398" spans="1:14" hidden="1" x14ac:dyDescent="0.25">
      <c r="A3398" t="s">
        <v>432</v>
      </c>
      <c r="B3398" s="238">
        <v>1134384</v>
      </c>
      <c r="C3398" s="233">
        <v>1134384</v>
      </c>
      <c r="D3398">
        <v>113438</v>
      </c>
      <c r="F3398" t="s">
        <v>397</v>
      </c>
      <c r="G3398">
        <v>0</v>
      </c>
      <c r="H3398" s="238">
        <v>4</v>
      </c>
      <c r="I3398" t="s">
        <v>2781</v>
      </c>
      <c r="J3398" t="s">
        <v>432</v>
      </c>
      <c r="K3398">
        <v>0</v>
      </c>
      <c r="L3398">
        <v>0</v>
      </c>
      <c r="M3398" t="s">
        <v>2543</v>
      </c>
      <c r="N3398" t="s">
        <v>2670</v>
      </c>
    </row>
    <row r="3399" spans="1:14" hidden="1" x14ac:dyDescent="0.25">
      <c r="A3399" t="s">
        <v>432</v>
      </c>
      <c r="B3399" s="238">
        <v>1134385</v>
      </c>
      <c r="C3399" s="233">
        <v>1134385</v>
      </c>
      <c r="D3399">
        <v>113438</v>
      </c>
      <c r="F3399" t="s">
        <v>397</v>
      </c>
      <c r="G3399">
        <v>0</v>
      </c>
      <c r="H3399" s="238">
        <v>5</v>
      </c>
      <c r="I3399" t="s">
        <v>2781</v>
      </c>
      <c r="J3399" t="s">
        <v>432</v>
      </c>
      <c r="K3399">
        <v>0</v>
      </c>
      <c r="L3399">
        <v>0</v>
      </c>
      <c r="M3399" t="s">
        <v>2543</v>
      </c>
      <c r="N3399" t="s">
        <v>2670</v>
      </c>
    </row>
    <row r="3400" spans="1:14" hidden="1" x14ac:dyDescent="0.25">
      <c r="A3400" t="s">
        <v>432</v>
      </c>
      <c r="B3400" s="238">
        <v>1134431</v>
      </c>
      <c r="C3400" s="233">
        <v>1134431</v>
      </c>
      <c r="D3400">
        <v>113443</v>
      </c>
      <c r="E3400">
        <v>1060</v>
      </c>
      <c r="G3400">
        <v>1</v>
      </c>
      <c r="H3400" s="238">
        <v>1</v>
      </c>
      <c r="I3400" t="s">
        <v>2775</v>
      </c>
      <c r="J3400" t="s">
        <v>432</v>
      </c>
      <c r="K3400">
        <v>0</v>
      </c>
      <c r="L3400">
        <v>0</v>
      </c>
      <c r="M3400" t="s">
        <v>2543</v>
      </c>
      <c r="N3400" t="s">
        <v>2670</v>
      </c>
    </row>
    <row r="3401" spans="1:14" hidden="1" x14ac:dyDescent="0.25">
      <c r="A3401" t="s">
        <v>432</v>
      </c>
      <c r="B3401" s="238">
        <v>1134432</v>
      </c>
      <c r="C3401" s="233">
        <v>1134432</v>
      </c>
      <c r="D3401">
        <v>113443</v>
      </c>
      <c r="E3401">
        <v>1155</v>
      </c>
      <c r="G3401">
        <v>1</v>
      </c>
      <c r="H3401" s="238">
        <v>2</v>
      </c>
      <c r="I3401" t="s">
        <v>2775</v>
      </c>
      <c r="J3401" t="s">
        <v>432</v>
      </c>
      <c r="K3401">
        <v>0</v>
      </c>
      <c r="L3401">
        <v>0</v>
      </c>
      <c r="M3401" t="s">
        <v>2543</v>
      </c>
      <c r="N3401" t="s">
        <v>2670</v>
      </c>
    </row>
    <row r="3402" spans="1:14" hidden="1" x14ac:dyDescent="0.25">
      <c r="A3402" t="s">
        <v>432</v>
      </c>
      <c r="B3402" s="238">
        <v>1134433</v>
      </c>
      <c r="C3402" s="233">
        <v>1134433</v>
      </c>
      <c r="D3402">
        <v>113443</v>
      </c>
      <c r="E3402">
        <v>1195</v>
      </c>
      <c r="G3402">
        <v>1</v>
      </c>
      <c r="H3402" s="238">
        <v>3</v>
      </c>
      <c r="I3402" t="s">
        <v>2775</v>
      </c>
      <c r="J3402" t="s">
        <v>432</v>
      </c>
      <c r="K3402">
        <v>0</v>
      </c>
      <c r="L3402">
        <v>0</v>
      </c>
      <c r="M3402" t="s">
        <v>2543</v>
      </c>
      <c r="N3402" t="s">
        <v>2670</v>
      </c>
    </row>
    <row r="3403" spans="1:14" hidden="1" x14ac:dyDescent="0.25">
      <c r="A3403" t="s">
        <v>432</v>
      </c>
      <c r="B3403" s="238">
        <v>1134434</v>
      </c>
      <c r="C3403" s="233">
        <v>1134434</v>
      </c>
      <c r="D3403">
        <v>113443</v>
      </c>
      <c r="E3403">
        <v>1215</v>
      </c>
      <c r="G3403">
        <v>1</v>
      </c>
      <c r="H3403" s="238">
        <v>4</v>
      </c>
      <c r="I3403" t="s">
        <v>2775</v>
      </c>
      <c r="J3403" t="s">
        <v>432</v>
      </c>
      <c r="K3403">
        <v>0</v>
      </c>
      <c r="L3403">
        <v>0</v>
      </c>
      <c r="M3403" t="s">
        <v>2543</v>
      </c>
      <c r="N3403" t="s">
        <v>2670</v>
      </c>
    </row>
    <row r="3404" spans="1:14" hidden="1" x14ac:dyDescent="0.25">
      <c r="A3404" t="s">
        <v>432</v>
      </c>
      <c r="B3404" s="238">
        <v>1134435</v>
      </c>
      <c r="C3404" s="233">
        <v>1134435</v>
      </c>
      <c r="D3404">
        <v>113443</v>
      </c>
      <c r="E3404">
        <v>1255</v>
      </c>
      <c r="G3404">
        <v>1</v>
      </c>
      <c r="H3404" s="238">
        <v>5</v>
      </c>
      <c r="I3404" t="s">
        <v>2775</v>
      </c>
      <c r="J3404" t="s">
        <v>432</v>
      </c>
      <c r="K3404">
        <v>0</v>
      </c>
      <c r="L3404">
        <v>0</v>
      </c>
      <c r="M3404" t="s">
        <v>2543</v>
      </c>
      <c r="N3404" t="s">
        <v>2670</v>
      </c>
    </row>
    <row r="3405" spans="1:14" hidden="1" x14ac:dyDescent="0.25">
      <c r="A3405" t="s">
        <v>432</v>
      </c>
      <c r="B3405" s="238">
        <v>1134441</v>
      </c>
      <c r="C3405" s="233">
        <v>1134441</v>
      </c>
      <c r="D3405">
        <v>113444</v>
      </c>
      <c r="F3405" t="s">
        <v>397</v>
      </c>
      <c r="G3405">
        <v>0</v>
      </c>
      <c r="H3405" s="238">
        <v>1</v>
      </c>
      <c r="I3405" t="s">
        <v>2782</v>
      </c>
      <c r="J3405" t="s">
        <v>432</v>
      </c>
      <c r="K3405">
        <v>0</v>
      </c>
      <c r="L3405">
        <v>0</v>
      </c>
      <c r="M3405" t="s">
        <v>2543</v>
      </c>
      <c r="N3405" t="s">
        <v>2670</v>
      </c>
    </row>
    <row r="3406" spans="1:14" hidden="1" x14ac:dyDescent="0.25">
      <c r="A3406" t="s">
        <v>432</v>
      </c>
      <c r="B3406" s="238">
        <v>1134442</v>
      </c>
      <c r="C3406" s="233">
        <v>1134442</v>
      </c>
      <c r="D3406">
        <v>113444</v>
      </c>
      <c r="F3406" t="s">
        <v>397</v>
      </c>
      <c r="G3406">
        <v>0</v>
      </c>
      <c r="H3406" s="238">
        <v>2</v>
      </c>
      <c r="I3406" t="s">
        <v>2782</v>
      </c>
      <c r="J3406" t="s">
        <v>432</v>
      </c>
      <c r="K3406">
        <v>0</v>
      </c>
      <c r="L3406">
        <v>0</v>
      </c>
      <c r="M3406" t="s">
        <v>2543</v>
      </c>
      <c r="N3406" t="s">
        <v>2670</v>
      </c>
    </row>
    <row r="3407" spans="1:14" hidden="1" x14ac:dyDescent="0.25">
      <c r="A3407" t="s">
        <v>432</v>
      </c>
      <c r="B3407" s="238">
        <v>1134443</v>
      </c>
      <c r="C3407" s="233">
        <v>1134443</v>
      </c>
      <c r="D3407">
        <v>113444</v>
      </c>
      <c r="F3407" t="s">
        <v>397</v>
      </c>
      <c r="G3407">
        <v>0</v>
      </c>
      <c r="H3407" s="238">
        <v>3</v>
      </c>
      <c r="I3407" t="s">
        <v>2782</v>
      </c>
      <c r="J3407" t="s">
        <v>432</v>
      </c>
      <c r="K3407">
        <v>0</v>
      </c>
      <c r="L3407">
        <v>0</v>
      </c>
      <c r="M3407" t="s">
        <v>2543</v>
      </c>
      <c r="N3407" t="s">
        <v>2670</v>
      </c>
    </row>
    <row r="3408" spans="1:14" hidden="1" x14ac:dyDescent="0.25">
      <c r="A3408" t="s">
        <v>432</v>
      </c>
      <c r="B3408" s="238">
        <v>1134444</v>
      </c>
      <c r="C3408" s="233">
        <v>1134444</v>
      </c>
      <c r="D3408">
        <v>113444</v>
      </c>
      <c r="F3408" t="s">
        <v>397</v>
      </c>
      <c r="G3408">
        <v>0</v>
      </c>
      <c r="H3408" s="238">
        <v>4</v>
      </c>
      <c r="I3408" t="s">
        <v>2782</v>
      </c>
      <c r="J3408" t="s">
        <v>432</v>
      </c>
      <c r="K3408">
        <v>0</v>
      </c>
      <c r="L3408">
        <v>0</v>
      </c>
      <c r="M3408" t="s">
        <v>2543</v>
      </c>
      <c r="N3408" t="s">
        <v>2670</v>
      </c>
    </row>
    <row r="3409" spans="1:14" hidden="1" x14ac:dyDescent="0.25">
      <c r="A3409" t="s">
        <v>432</v>
      </c>
      <c r="B3409" s="238">
        <v>1134445</v>
      </c>
      <c r="C3409" s="233">
        <v>1134445</v>
      </c>
      <c r="D3409">
        <v>113444</v>
      </c>
      <c r="F3409" t="s">
        <v>397</v>
      </c>
      <c r="G3409">
        <v>0</v>
      </c>
      <c r="H3409" s="238">
        <v>5</v>
      </c>
      <c r="I3409" t="s">
        <v>2782</v>
      </c>
      <c r="J3409" t="s">
        <v>432</v>
      </c>
      <c r="K3409">
        <v>0</v>
      </c>
      <c r="L3409">
        <v>0</v>
      </c>
      <c r="M3409" t="s">
        <v>2543</v>
      </c>
      <c r="N3409" t="s">
        <v>2670</v>
      </c>
    </row>
    <row r="3410" spans="1:14" hidden="1" x14ac:dyDescent="0.25">
      <c r="A3410" t="s">
        <v>432</v>
      </c>
      <c r="B3410" s="238">
        <v>1134411</v>
      </c>
      <c r="C3410" s="233">
        <v>1134411</v>
      </c>
      <c r="D3410">
        <v>113441</v>
      </c>
      <c r="E3410">
        <v>1045</v>
      </c>
      <c r="G3410">
        <v>1</v>
      </c>
      <c r="H3410" s="238">
        <v>1</v>
      </c>
      <c r="I3410" t="s">
        <v>2776</v>
      </c>
      <c r="J3410" t="s">
        <v>432</v>
      </c>
      <c r="K3410">
        <v>0</v>
      </c>
      <c r="L3410">
        <v>0</v>
      </c>
      <c r="M3410" t="s">
        <v>2543</v>
      </c>
      <c r="N3410" t="s">
        <v>2670</v>
      </c>
    </row>
    <row r="3411" spans="1:14" hidden="1" x14ac:dyDescent="0.25">
      <c r="A3411" t="s">
        <v>432</v>
      </c>
      <c r="B3411" s="238">
        <v>1134412</v>
      </c>
      <c r="C3411" s="233">
        <v>1134412</v>
      </c>
      <c r="D3411">
        <v>113441</v>
      </c>
      <c r="E3411">
        <v>1140</v>
      </c>
      <c r="G3411">
        <v>1</v>
      </c>
      <c r="H3411" s="238">
        <v>2</v>
      </c>
      <c r="I3411" t="s">
        <v>2776</v>
      </c>
      <c r="J3411" t="s">
        <v>432</v>
      </c>
      <c r="K3411">
        <v>0</v>
      </c>
      <c r="L3411">
        <v>0</v>
      </c>
      <c r="M3411" t="s">
        <v>2543</v>
      </c>
      <c r="N3411" t="s">
        <v>2670</v>
      </c>
    </row>
    <row r="3412" spans="1:14" hidden="1" x14ac:dyDescent="0.25">
      <c r="A3412" t="s">
        <v>432</v>
      </c>
      <c r="B3412" s="238">
        <v>1134413</v>
      </c>
      <c r="C3412" s="233">
        <v>1134413</v>
      </c>
      <c r="D3412">
        <v>113441</v>
      </c>
      <c r="E3412">
        <v>1180</v>
      </c>
      <c r="G3412">
        <v>1</v>
      </c>
      <c r="H3412" s="238">
        <v>3</v>
      </c>
      <c r="I3412" t="s">
        <v>2776</v>
      </c>
      <c r="J3412" t="s">
        <v>432</v>
      </c>
      <c r="K3412">
        <v>0</v>
      </c>
      <c r="L3412">
        <v>0</v>
      </c>
      <c r="M3412" t="s">
        <v>2543</v>
      </c>
      <c r="N3412" t="s">
        <v>2670</v>
      </c>
    </row>
    <row r="3413" spans="1:14" hidden="1" x14ac:dyDescent="0.25">
      <c r="A3413" t="s">
        <v>432</v>
      </c>
      <c r="B3413" s="238">
        <v>1134414</v>
      </c>
      <c r="C3413" s="233">
        <v>1134414</v>
      </c>
      <c r="D3413">
        <v>113441</v>
      </c>
      <c r="E3413">
        <v>1200</v>
      </c>
      <c r="G3413">
        <v>1</v>
      </c>
      <c r="H3413" s="238">
        <v>4</v>
      </c>
      <c r="I3413" t="s">
        <v>2776</v>
      </c>
      <c r="J3413" t="s">
        <v>432</v>
      </c>
      <c r="K3413">
        <v>0</v>
      </c>
      <c r="L3413">
        <v>0</v>
      </c>
      <c r="M3413" t="s">
        <v>2543</v>
      </c>
      <c r="N3413" t="s">
        <v>2670</v>
      </c>
    </row>
    <row r="3414" spans="1:14" hidden="1" x14ac:dyDescent="0.25">
      <c r="A3414" t="s">
        <v>432</v>
      </c>
      <c r="B3414" s="238">
        <v>1134415</v>
      </c>
      <c r="C3414" s="233">
        <v>1134415</v>
      </c>
      <c r="D3414">
        <v>113441</v>
      </c>
      <c r="E3414">
        <v>1240</v>
      </c>
      <c r="G3414">
        <v>1</v>
      </c>
      <c r="H3414" s="238">
        <v>5</v>
      </c>
      <c r="I3414" t="s">
        <v>2776</v>
      </c>
      <c r="J3414" t="s">
        <v>432</v>
      </c>
      <c r="K3414">
        <v>0</v>
      </c>
      <c r="L3414">
        <v>0</v>
      </c>
      <c r="M3414" t="s">
        <v>2543</v>
      </c>
      <c r="N3414" t="s">
        <v>2670</v>
      </c>
    </row>
    <row r="3415" spans="1:14" hidden="1" x14ac:dyDescent="0.25">
      <c r="A3415" t="s">
        <v>432</v>
      </c>
      <c r="B3415" s="238">
        <v>1134421</v>
      </c>
      <c r="C3415" s="233">
        <v>1134421</v>
      </c>
      <c r="D3415">
        <v>113442</v>
      </c>
      <c r="F3415" t="s">
        <v>397</v>
      </c>
      <c r="G3415">
        <v>0</v>
      </c>
      <c r="H3415" s="238">
        <v>1</v>
      </c>
      <c r="I3415" t="s">
        <v>2783</v>
      </c>
      <c r="J3415" t="s">
        <v>432</v>
      </c>
      <c r="K3415">
        <v>0</v>
      </c>
      <c r="L3415">
        <v>0</v>
      </c>
      <c r="M3415" t="s">
        <v>2543</v>
      </c>
      <c r="N3415" t="s">
        <v>2670</v>
      </c>
    </row>
    <row r="3416" spans="1:14" hidden="1" x14ac:dyDescent="0.25">
      <c r="A3416" t="s">
        <v>432</v>
      </c>
      <c r="B3416" s="238">
        <v>1134422</v>
      </c>
      <c r="C3416" s="233">
        <v>1134422</v>
      </c>
      <c r="D3416">
        <v>113442</v>
      </c>
      <c r="F3416" t="s">
        <v>397</v>
      </c>
      <c r="G3416">
        <v>0</v>
      </c>
      <c r="H3416" s="238">
        <v>2</v>
      </c>
      <c r="I3416" t="s">
        <v>2783</v>
      </c>
      <c r="J3416" t="s">
        <v>432</v>
      </c>
      <c r="K3416">
        <v>0</v>
      </c>
      <c r="L3416">
        <v>0</v>
      </c>
      <c r="M3416" t="s">
        <v>2543</v>
      </c>
      <c r="N3416" t="s">
        <v>2670</v>
      </c>
    </row>
    <row r="3417" spans="1:14" hidden="1" x14ac:dyDescent="0.25">
      <c r="A3417" t="s">
        <v>432</v>
      </c>
      <c r="B3417" s="238">
        <v>1134423</v>
      </c>
      <c r="C3417" s="233">
        <v>1134423</v>
      </c>
      <c r="D3417">
        <v>113442</v>
      </c>
      <c r="F3417" t="s">
        <v>397</v>
      </c>
      <c r="G3417">
        <v>0</v>
      </c>
      <c r="H3417" s="238">
        <v>3</v>
      </c>
      <c r="I3417" t="s">
        <v>2783</v>
      </c>
      <c r="J3417" t="s">
        <v>432</v>
      </c>
      <c r="K3417">
        <v>0</v>
      </c>
      <c r="L3417">
        <v>0</v>
      </c>
      <c r="M3417" t="s">
        <v>2543</v>
      </c>
      <c r="N3417" t="s">
        <v>2670</v>
      </c>
    </row>
    <row r="3418" spans="1:14" hidden="1" x14ac:dyDescent="0.25">
      <c r="A3418" t="s">
        <v>432</v>
      </c>
      <c r="B3418" s="238">
        <v>1134424</v>
      </c>
      <c r="C3418" s="233">
        <v>1134424</v>
      </c>
      <c r="D3418">
        <v>113442</v>
      </c>
      <c r="F3418" t="s">
        <v>397</v>
      </c>
      <c r="G3418">
        <v>0</v>
      </c>
      <c r="H3418" s="238">
        <v>4</v>
      </c>
      <c r="I3418" t="s">
        <v>2783</v>
      </c>
      <c r="J3418" t="s">
        <v>432</v>
      </c>
      <c r="K3418">
        <v>0</v>
      </c>
      <c r="L3418">
        <v>0</v>
      </c>
      <c r="M3418" t="s">
        <v>2543</v>
      </c>
      <c r="N3418" t="s">
        <v>2670</v>
      </c>
    </row>
    <row r="3419" spans="1:14" hidden="1" x14ac:dyDescent="0.25">
      <c r="A3419" t="s">
        <v>432</v>
      </c>
      <c r="B3419" s="238">
        <v>1134425</v>
      </c>
      <c r="C3419" s="233">
        <v>1134425</v>
      </c>
      <c r="D3419">
        <v>113442</v>
      </c>
      <c r="F3419" t="s">
        <v>397</v>
      </c>
      <c r="G3419">
        <v>0</v>
      </c>
      <c r="H3419" s="238">
        <v>5</v>
      </c>
      <c r="I3419" t="s">
        <v>2783</v>
      </c>
      <c r="J3419" t="s">
        <v>432</v>
      </c>
      <c r="K3419">
        <v>0</v>
      </c>
      <c r="L3419">
        <v>0</v>
      </c>
      <c r="M3419" t="s">
        <v>2543</v>
      </c>
      <c r="N3419" t="s">
        <v>2670</v>
      </c>
    </row>
    <row r="3420" spans="1:14" hidden="1" x14ac:dyDescent="0.25">
      <c r="A3420" t="s">
        <v>432</v>
      </c>
      <c r="B3420" s="238">
        <v>1134391</v>
      </c>
      <c r="C3420" s="233">
        <v>1134391</v>
      </c>
      <c r="D3420">
        <v>113439</v>
      </c>
      <c r="E3420">
        <v>1045</v>
      </c>
      <c r="G3420">
        <v>1</v>
      </c>
      <c r="H3420" s="238">
        <v>1</v>
      </c>
      <c r="I3420" t="s">
        <v>2777</v>
      </c>
      <c r="J3420" t="s">
        <v>432</v>
      </c>
      <c r="K3420">
        <v>0</v>
      </c>
      <c r="L3420">
        <v>0</v>
      </c>
      <c r="M3420" t="s">
        <v>2543</v>
      </c>
      <c r="N3420" t="s">
        <v>2670</v>
      </c>
    </row>
    <row r="3421" spans="1:14" hidden="1" x14ac:dyDescent="0.25">
      <c r="A3421" t="s">
        <v>432</v>
      </c>
      <c r="B3421" s="238">
        <v>1134392</v>
      </c>
      <c r="C3421" s="233">
        <v>1134392</v>
      </c>
      <c r="D3421">
        <v>113439</v>
      </c>
      <c r="E3421">
        <v>1140</v>
      </c>
      <c r="G3421">
        <v>1</v>
      </c>
      <c r="H3421" s="238">
        <v>2</v>
      </c>
      <c r="I3421" t="s">
        <v>2777</v>
      </c>
      <c r="J3421" t="s">
        <v>432</v>
      </c>
      <c r="K3421">
        <v>0</v>
      </c>
      <c r="L3421">
        <v>0</v>
      </c>
      <c r="M3421" t="s">
        <v>2543</v>
      </c>
      <c r="N3421" t="s">
        <v>2670</v>
      </c>
    </row>
    <row r="3422" spans="1:14" hidden="1" x14ac:dyDescent="0.25">
      <c r="A3422" t="s">
        <v>432</v>
      </c>
      <c r="B3422" s="238">
        <v>1134393</v>
      </c>
      <c r="C3422" s="233">
        <v>1134393</v>
      </c>
      <c r="D3422">
        <v>113439</v>
      </c>
      <c r="E3422">
        <v>1180</v>
      </c>
      <c r="G3422">
        <v>1</v>
      </c>
      <c r="H3422" s="238">
        <v>3</v>
      </c>
      <c r="I3422" t="s">
        <v>2777</v>
      </c>
      <c r="J3422" t="s">
        <v>432</v>
      </c>
      <c r="K3422">
        <v>0</v>
      </c>
      <c r="L3422">
        <v>0</v>
      </c>
      <c r="M3422" t="s">
        <v>2543</v>
      </c>
      <c r="N3422" t="s">
        <v>2670</v>
      </c>
    </row>
    <row r="3423" spans="1:14" hidden="1" x14ac:dyDescent="0.25">
      <c r="A3423" t="s">
        <v>432</v>
      </c>
      <c r="B3423" s="238">
        <v>1134394</v>
      </c>
      <c r="C3423" s="233">
        <v>1134394</v>
      </c>
      <c r="D3423">
        <v>113439</v>
      </c>
      <c r="E3423">
        <v>1200</v>
      </c>
      <c r="G3423">
        <v>1</v>
      </c>
      <c r="H3423" s="238">
        <v>4</v>
      </c>
      <c r="I3423" t="s">
        <v>2777</v>
      </c>
      <c r="J3423" t="s">
        <v>432</v>
      </c>
      <c r="K3423">
        <v>0</v>
      </c>
      <c r="L3423">
        <v>0</v>
      </c>
      <c r="M3423" t="s">
        <v>2543</v>
      </c>
      <c r="N3423" t="s">
        <v>2670</v>
      </c>
    </row>
    <row r="3424" spans="1:14" hidden="1" x14ac:dyDescent="0.25">
      <c r="A3424" t="s">
        <v>432</v>
      </c>
      <c r="B3424" s="238">
        <v>1134395</v>
      </c>
      <c r="C3424" s="233">
        <v>1134395</v>
      </c>
      <c r="D3424">
        <v>113439</v>
      </c>
      <c r="E3424">
        <v>1240</v>
      </c>
      <c r="G3424">
        <v>1</v>
      </c>
      <c r="H3424" s="238">
        <v>5</v>
      </c>
      <c r="I3424" t="s">
        <v>2777</v>
      </c>
      <c r="J3424" t="s">
        <v>432</v>
      </c>
      <c r="K3424">
        <v>0</v>
      </c>
      <c r="L3424">
        <v>0</v>
      </c>
      <c r="M3424" t="s">
        <v>2543</v>
      </c>
      <c r="N3424" t="s">
        <v>2670</v>
      </c>
    </row>
    <row r="3425" spans="1:14" hidden="1" x14ac:dyDescent="0.25">
      <c r="A3425" t="s">
        <v>432</v>
      </c>
      <c r="B3425" s="238">
        <v>1134401</v>
      </c>
      <c r="C3425" s="233">
        <v>1134401</v>
      </c>
      <c r="D3425">
        <v>113440</v>
      </c>
      <c r="F3425" t="s">
        <v>397</v>
      </c>
      <c r="G3425">
        <v>0</v>
      </c>
      <c r="H3425" s="238">
        <v>1</v>
      </c>
      <c r="I3425" t="s">
        <v>2784</v>
      </c>
      <c r="J3425" t="s">
        <v>432</v>
      </c>
      <c r="K3425">
        <v>0</v>
      </c>
      <c r="L3425">
        <v>0</v>
      </c>
      <c r="M3425" t="s">
        <v>2543</v>
      </c>
      <c r="N3425" t="s">
        <v>2670</v>
      </c>
    </row>
    <row r="3426" spans="1:14" hidden="1" x14ac:dyDescent="0.25">
      <c r="A3426" t="s">
        <v>432</v>
      </c>
      <c r="B3426" s="238">
        <v>1134402</v>
      </c>
      <c r="C3426" s="233">
        <v>1134402</v>
      </c>
      <c r="D3426">
        <v>113440</v>
      </c>
      <c r="F3426" t="s">
        <v>397</v>
      </c>
      <c r="G3426">
        <v>0</v>
      </c>
      <c r="H3426" s="238">
        <v>2</v>
      </c>
      <c r="I3426" t="s">
        <v>2784</v>
      </c>
      <c r="J3426" t="s">
        <v>432</v>
      </c>
      <c r="K3426">
        <v>0</v>
      </c>
      <c r="L3426">
        <v>0</v>
      </c>
      <c r="M3426" t="s">
        <v>2543</v>
      </c>
      <c r="N3426" t="s">
        <v>2670</v>
      </c>
    </row>
    <row r="3427" spans="1:14" hidden="1" x14ac:dyDescent="0.25">
      <c r="A3427" t="s">
        <v>432</v>
      </c>
      <c r="B3427" s="238">
        <v>1134403</v>
      </c>
      <c r="C3427" s="233">
        <v>1134403</v>
      </c>
      <c r="D3427">
        <v>113440</v>
      </c>
      <c r="F3427" t="s">
        <v>397</v>
      </c>
      <c r="G3427">
        <v>0</v>
      </c>
      <c r="H3427" s="238">
        <v>3</v>
      </c>
      <c r="I3427" t="s">
        <v>2784</v>
      </c>
      <c r="J3427" t="s">
        <v>432</v>
      </c>
      <c r="K3427">
        <v>0</v>
      </c>
      <c r="L3427">
        <v>0</v>
      </c>
      <c r="M3427" t="s">
        <v>2543</v>
      </c>
      <c r="N3427" t="s">
        <v>2670</v>
      </c>
    </row>
    <row r="3428" spans="1:14" hidden="1" x14ac:dyDescent="0.25">
      <c r="A3428" t="s">
        <v>432</v>
      </c>
      <c r="B3428" s="238">
        <v>1134404</v>
      </c>
      <c r="C3428" s="233">
        <v>1134404</v>
      </c>
      <c r="D3428">
        <v>113440</v>
      </c>
      <c r="F3428" t="s">
        <v>397</v>
      </c>
      <c r="G3428">
        <v>0</v>
      </c>
      <c r="H3428" s="238">
        <v>4</v>
      </c>
      <c r="I3428" t="s">
        <v>2784</v>
      </c>
      <c r="J3428" t="s">
        <v>432</v>
      </c>
      <c r="K3428">
        <v>0</v>
      </c>
      <c r="L3428">
        <v>0</v>
      </c>
      <c r="M3428" t="s">
        <v>2543</v>
      </c>
      <c r="N3428" t="s">
        <v>2670</v>
      </c>
    </row>
    <row r="3429" spans="1:14" hidden="1" x14ac:dyDescent="0.25">
      <c r="A3429" t="s">
        <v>432</v>
      </c>
      <c r="B3429" s="238">
        <v>1134405</v>
      </c>
      <c r="C3429" s="233">
        <v>1134405</v>
      </c>
      <c r="D3429">
        <v>113440</v>
      </c>
      <c r="F3429" t="s">
        <v>397</v>
      </c>
      <c r="G3429">
        <v>0</v>
      </c>
      <c r="H3429" s="238">
        <v>5</v>
      </c>
      <c r="I3429" t="s">
        <v>2784</v>
      </c>
      <c r="J3429" t="s">
        <v>432</v>
      </c>
      <c r="K3429">
        <v>0</v>
      </c>
      <c r="L3429">
        <v>0</v>
      </c>
      <c r="M3429" t="s">
        <v>2543</v>
      </c>
      <c r="N3429" t="s">
        <v>2670</v>
      </c>
    </row>
    <row r="3430" spans="1:14" hidden="1" x14ac:dyDescent="0.25">
      <c r="A3430" t="s">
        <v>432</v>
      </c>
      <c r="B3430" s="238">
        <v>1134361</v>
      </c>
      <c r="C3430" s="233">
        <v>1134361</v>
      </c>
      <c r="D3430">
        <v>113436</v>
      </c>
      <c r="E3430">
        <v>1055</v>
      </c>
      <c r="G3430">
        <v>1</v>
      </c>
      <c r="H3430" s="238">
        <v>1</v>
      </c>
      <c r="I3430" t="s">
        <v>1758</v>
      </c>
      <c r="J3430" t="s">
        <v>432</v>
      </c>
      <c r="K3430">
        <v>0</v>
      </c>
      <c r="L3430">
        <v>0</v>
      </c>
      <c r="M3430" t="s">
        <v>2543</v>
      </c>
      <c r="N3430" t="s">
        <v>2670</v>
      </c>
    </row>
    <row r="3431" spans="1:14" hidden="1" x14ac:dyDescent="0.25">
      <c r="A3431" t="s">
        <v>432</v>
      </c>
      <c r="B3431" s="238">
        <v>1134362</v>
      </c>
      <c r="C3431" s="233">
        <v>1134362</v>
      </c>
      <c r="D3431">
        <v>113436</v>
      </c>
      <c r="E3431">
        <v>1150</v>
      </c>
      <c r="G3431">
        <v>1</v>
      </c>
      <c r="H3431" s="238">
        <v>2</v>
      </c>
      <c r="I3431" t="s">
        <v>1758</v>
      </c>
      <c r="J3431" t="s">
        <v>432</v>
      </c>
      <c r="K3431">
        <v>0</v>
      </c>
      <c r="L3431">
        <v>0</v>
      </c>
      <c r="M3431" t="s">
        <v>2543</v>
      </c>
      <c r="N3431" t="s">
        <v>2670</v>
      </c>
    </row>
    <row r="3432" spans="1:14" hidden="1" x14ac:dyDescent="0.25">
      <c r="A3432" t="s">
        <v>432</v>
      </c>
      <c r="B3432" s="238">
        <v>1134363</v>
      </c>
      <c r="C3432" s="233">
        <v>1134363</v>
      </c>
      <c r="D3432">
        <v>113436</v>
      </c>
      <c r="E3432">
        <v>1195</v>
      </c>
      <c r="G3432">
        <v>1</v>
      </c>
      <c r="H3432" s="238">
        <v>3</v>
      </c>
      <c r="I3432" t="s">
        <v>1758</v>
      </c>
      <c r="J3432" t="s">
        <v>432</v>
      </c>
      <c r="K3432">
        <v>0</v>
      </c>
      <c r="L3432">
        <v>0</v>
      </c>
      <c r="M3432" t="s">
        <v>2543</v>
      </c>
      <c r="N3432" t="s">
        <v>2670</v>
      </c>
    </row>
    <row r="3433" spans="1:14" hidden="1" x14ac:dyDescent="0.25">
      <c r="A3433" t="s">
        <v>432</v>
      </c>
      <c r="B3433" s="238">
        <v>1134364</v>
      </c>
      <c r="C3433" s="233">
        <v>1134364</v>
      </c>
      <c r="D3433">
        <v>113436</v>
      </c>
      <c r="E3433">
        <v>1210</v>
      </c>
      <c r="G3433">
        <v>1</v>
      </c>
      <c r="H3433" s="238">
        <v>4</v>
      </c>
      <c r="I3433" t="s">
        <v>1758</v>
      </c>
      <c r="J3433" t="s">
        <v>432</v>
      </c>
      <c r="K3433">
        <v>0</v>
      </c>
      <c r="L3433">
        <v>0</v>
      </c>
      <c r="M3433" t="s">
        <v>2543</v>
      </c>
      <c r="N3433" t="s">
        <v>2670</v>
      </c>
    </row>
    <row r="3434" spans="1:14" hidden="1" x14ac:dyDescent="0.25">
      <c r="A3434" t="s">
        <v>432</v>
      </c>
      <c r="B3434" s="238">
        <v>1134365</v>
      </c>
      <c r="C3434" s="233">
        <v>1134365</v>
      </c>
      <c r="D3434">
        <v>113436</v>
      </c>
      <c r="E3434">
        <v>1255</v>
      </c>
      <c r="G3434">
        <v>1</v>
      </c>
      <c r="H3434" s="238">
        <v>5</v>
      </c>
      <c r="I3434" t="s">
        <v>1758</v>
      </c>
      <c r="J3434" t="s">
        <v>432</v>
      </c>
      <c r="K3434">
        <v>0</v>
      </c>
      <c r="L3434">
        <v>0</v>
      </c>
      <c r="M3434" t="s">
        <v>2543</v>
      </c>
      <c r="N3434" t="s">
        <v>2670</v>
      </c>
    </row>
    <row r="3435" spans="1:14" hidden="1" x14ac:dyDescent="0.25">
      <c r="A3435" t="s">
        <v>432</v>
      </c>
      <c r="B3435" s="238">
        <v>1134351</v>
      </c>
      <c r="C3435" s="233">
        <v>1134351</v>
      </c>
      <c r="D3435">
        <v>113435</v>
      </c>
      <c r="F3435" t="s">
        <v>397</v>
      </c>
      <c r="G3435">
        <v>0</v>
      </c>
      <c r="H3435" s="238">
        <v>1</v>
      </c>
      <c r="I3435" t="s">
        <v>1908</v>
      </c>
      <c r="J3435" t="s">
        <v>432</v>
      </c>
      <c r="K3435">
        <v>0</v>
      </c>
      <c r="L3435">
        <v>0</v>
      </c>
      <c r="M3435" t="s">
        <v>2543</v>
      </c>
      <c r="N3435" t="s">
        <v>2670</v>
      </c>
    </row>
    <row r="3436" spans="1:14" hidden="1" x14ac:dyDescent="0.25">
      <c r="A3436" t="s">
        <v>432</v>
      </c>
      <c r="B3436" s="238">
        <v>1134352</v>
      </c>
      <c r="C3436" s="233">
        <v>1134352</v>
      </c>
      <c r="D3436">
        <v>113435</v>
      </c>
      <c r="F3436" t="s">
        <v>397</v>
      </c>
      <c r="G3436">
        <v>0</v>
      </c>
      <c r="H3436" s="238">
        <v>2</v>
      </c>
      <c r="I3436" t="s">
        <v>1908</v>
      </c>
      <c r="J3436" t="s">
        <v>432</v>
      </c>
      <c r="K3436">
        <v>0</v>
      </c>
      <c r="L3436">
        <v>0</v>
      </c>
      <c r="M3436" t="s">
        <v>2543</v>
      </c>
      <c r="N3436" t="s">
        <v>2670</v>
      </c>
    </row>
    <row r="3437" spans="1:14" hidden="1" x14ac:dyDescent="0.25">
      <c r="A3437" t="s">
        <v>432</v>
      </c>
      <c r="B3437" s="238">
        <v>1134353</v>
      </c>
      <c r="C3437" s="233">
        <v>1134353</v>
      </c>
      <c r="D3437">
        <v>113435</v>
      </c>
      <c r="F3437" t="s">
        <v>397</v>
      </c>
      <c r="G3437">
        <v>0</v>
      </c>
      <c r="H3437" s="238">
        <v>3</v>
      </c>
      <c r="I3437" t="s">
        <v>1908</v>
      </c>
      <c r="J3437" t="s">
        <v>432</v>
      </c>
      <c r="K3437">
        <v>0</v>
      </c>
      <c r="L3437">
        <v>0</v>
      </c>
      <c r="M3437" t="s">
        <v>2543</v>
      </c>
      <c r="N3437" t="s">
        <v>2670</v>
      </c>
    </row>
    <row r="3438" spans="1:14" hidden="1" x14ac:dyDescent="0.25">
      <c r="A3438" t="s">
        <v>432</v>
      </c>
      <c r="B3438" s="238">
        <v>1134354</v>
      </c>
      <c r="C3438" s="233">
        <v>1134354</v>
      </c>
      <c r="D3438">
        <v>113435</v>
      </c>
      <c r="F3438" t="s">
        <v>397</v>
      </c>
      <c r="G3438">
        <v>0</v>
      </c>
      <c r="H3438" s="238">
        <v>4</v>
      </c>
      <c r="I3438" t="s">
        <v>1908</v>
      </c>
      <c r="J3438" t="s">
        <v>432</v>
      </c>
      <c r="K3438">
        <v>0</v>
      </c>
      <c r="L3438">
        <v>0</v>
      </c>
      <c r="M3438" t="s">
        <v>2543</v>
      </c>
      <c r="N3438" t="s">
        <v>2670</v>
      </c>
    </row>
    <row r="3439" spans="1:14" hidden="1" x14ac:dyDescent="0.25">
      <c r="A3439" t="s">
        <v>432</v>
      </c>
      <c r="B3439" s="238">
        <v>1134355</v>
      </c>
      <c r="C3439" s="233">
        <v>1134355</v>
      </c>
      <c r="D3439">
        <v>113435</v>
      </c>
      <c r="F3439" t="s">
        <v>397</v>
      </c>
      <c r="G3439">
        <v>0</v>
      </c>
      <c r="H3439" s="238">
        <v>5</v>
      </c>
      <c r="I3439" t="s">
        <v>1908</v>
      </c>
      <c r="J3439" t="s">
        <v>432</v>
      </c>
      <c r="K3439">
        <v>0</v>
      </c>
      <c r="L3439">
        <v>0</v>
      </c>
      <c r="M3439" t="s">
        <v>2543</v>
      </c>
      <c r="N3439" t="s">
        <v>2670</v>
      </c>
    </row>
    <row r="3440" spans="1:14" hidden="1" x14ac:dyDescent="0.25">
      <c r="A3440" t="s">
        <v>432</v>
      </c>
      <c r="B3440" s="238">
        <v>1134061</v>
      </c>
      <c r="C3440" s="233">
        <v>1134061</v>
      </c>
      <c r="D3440">
        <v>113406</v>
      </c>
      <c r="F3440" t="s">
        <v>397</v>
      </c>
      <c r="G3440">
        <v>0</v>
      </c>
      <c r="H3440" s="238">
        <v>1</v>
      </c>
      <c r="I3440" t="s">
        <v>210</v>
      </c>
      <c r="J3440" t="s">
        <v>432</v>
      </c>
      <c r="K3440">
        <v>0</v>
      </c>
      <c r="L3440">
        <v>0</v>
      </c>
      <c r="M3440" t="s">
        <v>2543</v>
      </c>
      <c r="N3440" t="s">
        <v>2670</v>
      </c>
    </row>
    <row r="3441" spans="1:14" hidden="1" x14ac:dyDescent="0.25">
      <c r="A3441" t="s">
        <v>432</v>
      </c>
      <c r="B3441" s="238">
        <v>1134062</v>
      </c>
      <c r="C3441" s="233">
        <v>1134062</v>
      </c>
      <c r="D3441">
        <v>113406</v>
      </c>
      <c r="F3441" t="s">
        <v>397</v>
      </c>
      <c r="G3441">
        <v>0</v>
      </c>
      <c r="H3441" s="238">
        <v>2</v>
      </c>
      <c r="I3441" t="s">
        <v>210</v>
      </c>
      <c r="J3441" t="s">
        <v>432</v>
      </c>
      <c r="K3441">
        <v>0</v>
      </c>
      <c r="L3441">
        <v>0</v>
      </c>
      <c r="M3441" t="s">
        <v>2543</v>
      </c>
      <c r="N3441" t="s">
        <v>2670</v>
      </c>
    </row>
    <row r="3442" spans="1:14" hidden="1" x14ac:dyDescent="0.25">
      <c r="A3442" t="s">
        <v>432</v>
      </c>
      <c r="B3442" s="238">
        <v>1134063</v>
      </c>
      <c r="C3442" s="233">
        <v>1134063</v>
      </c>
      <c r="D3442">
        <v>113406</v>
      </c>
      <c r="F3442" t="s">
        <v>397</v>
      </c>
      <c r="G3442">
        <v>0</v>
      </c>
      <c r="H3442" s="238">
        <v>3</v>
      </c>
      <c r="I3442" t="s">
        <v>210</v>
      </c>
      <c r="J3442" t="s">
        <v>432</v>
      </c>
      <c r="K3442">
        <v>0</v>
      </c>
      <c r="L3442">
        <v>0</v>
      </c>
      <c r="M3442" t="s">
        <v>2543</v>
      </c>
      <c r="N3442" t="s">
        <v>2670</v>
      </c>
    </row>
    <row r="3443" spans="1:14" hidden="1" x14ac:dyDescent="0.25">
      <c r="A3443" t="s">
        <v>432</v>
      </c>
      <c r="B3443" s="238">
        <v>1134064</v>
      </c>
      <c r="C3443" s="233">
        <v>1134064</v>
      </c>
      <c r="D3443">
        <v>113406</v>
      </c>
      <c r="F3443" t="s">
        <v>397</v>
      </c>
      <c r="G3443">
        <v>0</v>
      </c>
      <c r="H3443" s="238">
        <v>4</v>
      </c>
      <c r="I3443" t="s">
        <v>210</v>
      </c>
      <c r="J3443" t="s">
        <v>432</v>
      </c>
      <c r="K3443">
        <v>0</v>
      </c>
      <c r="L3443">
        <v>0</v>
      </c>
      <c r="M3443" t="s">
        <v>2543</v>
      </c>
      <c r="N3443" t="s">
        <v>2670</v>
      </c>
    </row>
    <row r="3444" spans="1:14" hidden="1" x14ac:dyDescent="0.25">
      <c r="A3444" t="s">
        <v>432</v>
      </c>
      <c r="B3444" s="238">
        <v>1134065</v>
      </c>
      <c r="C3444" s="233">
        <v>1134065</v>
      </c>
      <c r="D3444">
        <v>113406</v>
      </c>
      <c r="F3444" t="s">
        <v>397</v>
      </c>
      <c r="G3444">
        <v>0</v>
      </c>
      <c r="H3444" s="238">
        <v>5</v>
      </c>
      <c r="I3444" t="s">
        <v>210</v>
      </c>
      <c r="J3444" t="s">
        <v>432</v>
      </c>
      <c r="K3444">
        <v>0</v>
      </c>
      <c r="L3444">
        <v>0</v>
      </c>
      <c r="M3444" t="s">
        <v>2543</v>
      </c>
      <c r="N3444" t="s">
        <v>2670</v>
      </c>
    </row>
    <row r="3445" spans="1:14" hidden="1" x14ac:dyDescent="0.25">
      <c r="A3445" t="s">
        <v>432</v>
      </c>
      <c r="B3445" s="238">
        <v>1134071</v>
      </c>
      <c r="C3445" s="233">
        <v>1134071</v>
      </c>
      <c r="D3445">
        <v>113407</v>
      </c>
      <c r="F3445" t="s">
        <v>397</v>
      </c>
      <c r="G3445">
        <v>0</v>
      </c>
      <c r="H3445" s="238">
        <v>1</v>
      </c>
      <c r="I3445" t="s">
        <v>782</v>
      </c>
      <c r="J3445" t="s">
        <v>432</v>
      </c>
      <c r="K3445">
        <v>0</v>
      </c>
      <c r="L3445">
        <v>0</v>
      </c>
      <c r="M3445" t="s">
        <v>2543</v>
      </c>
      <c r="N3445" t="s">
        <v>2670</v>
      </c>
    </row>
    <row r="3446" spans="1:14" hidden="1" x14ac:dyDescent="0.25">
      <c r="A3446" t="s">
        <v>432</v>
      </c>
      <c r="B3446" s="238">
        <v>1134072</v>
      </c>
      <c r="C3446" s="233">
        <v>1134072</v>
      </c>
      <c r="D3446">
        <v>113407</v>
      </c>
      <c r="F3446" t="s">
        <v>397</v>
      </c>
      <c r="G3446">
        <v>0</v>
      </c>
      <c r="H3446" s="238">
        <v>2</v>
      </c>
      <c r="I3446" t="s">
        <v>782</v>
      </c>
      <c r="J3446" t="s">
        <v>432</v>
      </c>
      <c r="K3446">
        <v>0</v>
      </c>
      <c r="L3446">
        <v>0</v>
      </c>
      <c r="M3446" t="s">
        <v>2543</v>
      </c>
      <c r="N3446" t="s">
        <v>2670</v>
      </c>
    </row>
    <row r="3447" spans="1:14" hidden="1" x14ac:dyDescent="0.25">
      <c r="A3447" t="s">
        <v>432</v>
      </c>
      <c r="B3447" s="238">
        <v>1134073</v>
      </c>
      <c r="C3447" s="233">
        <v>1134073</v>
      </c>
      <c r="D3447">
        <v>113407</v>
      </c>
      <c r="F3447" t="s">
        <v>397</v>
      </c>
      <c r="G3447">
        <v>0</v>
      </c>
      <c r="H3447" s="238">
        <v>3</v>
      </c>
      <c r="I3447" t="s">
        <v>782</v>
      </c>
      <c r="J3447" t="s">
        <v>432</v>
      </c>
      <c r="K3447">
        <v>0</v>
      </c>
      <c r="L3447">
        <v>0</v>
      </c>
      <c r="M3447" t="s">
        <v>2543</v>
      </c>
      <c r="N3447" t="s">
        <v>2670</v>
      </c>
    </row>
    <row r="3448" spans="1:14" hidden="1" x14ac:dyDescent="0.25">
      <c r="A3448" t="s">
        <v>432</v>
      </c>
      <c r="B3448" s="238">
        <v>1134074</v>
      </c>
      <c r="C3448" s="233">
        <v>1134074</v>
      </c>
      <c r="D3448">
        <v>113407</v>
      </c>
      <c r="F3448" t="s">
        <v>397</v>
      </c>
      <c r="G3448">
        <v>0</v>
      </c>
      <c r="H3448" s="238">
        <v>4</v>
      </c>
      <c r="I3448" t="s">
        <v>782</v>
      </c>
      <c r="J3448" t="s">
        <v>432</v>
      </c>
      <c r="K3448">
        <v>0</v>
      </c>
      <c r="L3448">
        <v>0</v>
      </c>
      <c r="M3448" t="s">
        <v>2543</v>
      </c>
      <c r="N3448" t="s">
        <v>2670</v>
      </c>
    </row>
    <row r="3449" spans="1:14" hidden="1" x14ac:dyDescent="0.25">
      <c r="A3449" t="s">
        <v>432</v>
      </c>
      <c r="B3449" s="238">
        <v>1134075</v>
      </c>
      <c r="C3449" s="233">
        <v>1134075</v>
      </c>
      <c r="D3449">
        <v>113407</v>
      </c>
      <c r="F3449" t="s">
        <v>397</v>
      </c>
      <c r="G3449">
        <v>0</v>
      </c>
      <c r="H3449" s="238">
        <v>5</v>
      </c>
      <c r="I3449" t="s">
        <v>782</v>
      </c>
      <c r="J3449" t="s">
        <v>432</v>
      </c>
      <c r="K3449">
        <v>0</v>
      </c>
      <c r="L3449">
        <v>0</v>
      </c>
      <c r="M3449" t="s">
        <v>2543</v>
      </c>
      <c r="N3449" t="s">
        <v>2670</v>
      </c>
    </row>
    <row r="3450" spans="1:14" hidden="1" x14ac:dyDescent="0.25">
      <c r="A3450" t="s">
        <v>432</v>
      </c>
      <c r="B3450" s="238">
        <v>1161331</v>
      </c>
      <c r="C3450" s="233">
        <v>1161331</v>
      </c>
      <c r="D3450">
        <v>116133</v>
      </c>
      <c r="E3450">
        <v>1435</v>
      </c>
      <c r="G3450">
        <v>1</v>
      </c>
      <c r="H3450" s="238">
        <v>1</v>
      </c>
      <c r="I3450" t="s">
        <v>2677</v>
      </c>
      <c r="J3450" t="s">
        <v>432</v>
      </c>
      <c r="K3450">
        <v>0</v>
      </c>
      <c r="L3450">
        <v>0</v>
      </c>
      <c r="M3450" t="s">
        <v>2543</v>
      </c>
      <c r="N3450" t="s">
        <v>2670</v>
      </c>
    </row>
    <row r="3451" spans="1:14" hidden="1" x14ac:dyDescent="0.25">
      <c r="A3451" t="s">
        <v>432</v>
      </c>
      <c r="B3451" s="238">
        <v>1161332</v>
      </c>
      <c r="C3451" s="233">
        <v>1161332</v>
      </c>
      <c r="D3451">
        <v>116133</v>
      </c>
      <c r="E3451">
        <v>1510</v>
      </c>
      <c r="G3451">
        <v>1</v>
      </c>
      <c r="H3451" s="238">
        <v>2</v>
      </c>
      <c r="I3451" t="s">
        <v>2677</v>
      </c>
      <c r="J3451" t="s">
        <v>432</v>
      </c>
      <c r="K3451">
        <v>0</v>
      </c>
      <c r="L3451">
        <v>0</v>
      </c>
      <c r="M3451" t="s">
        <v>2543</v>
      </c>
      <c r="N3451" t="s">
        <v>2670</v>
      </c>
    </row>
    <row r="3452" spans="1:14" hidden="1" x14ac:dyDescent="0.25">
      <c r="A3452" t="s">
        <v>432</v>
      </c>
      <c r="B3452" s="238">
        <v>1161333</v>
      </c>
      <c r="C3452" s="233">
        <v>1161333</v>
      </c>
      <c r="D3452">
        <v>116133</v>
      </c>
      <c r="E3452">
        <v>1650</v>
      </c>
      <c r="G3452">
        <v>1</v>
      </c>
      <c r="H3452" s="238">
        <v>3</v>
      </c>
      <c r="I3452" t="s">
        <v>2677</v>
      </c>
      <c r="J3452" t="s">
        <v>432</v>
      </c>
      <c r="K3452">
        <v>0</v>
      </c>
      <c r="L3452">
        <v>0</v>
      </c>
      <c r="M3452" t="s">
        <v>2543</v>
      </c>
      <c r="N3452" t="s">
        <v>2670</v>
      </c>
    </row>
    <row r="3453" spans="1:14" hidden="1" x14ac:dyDescent="0.25">
      <c r="A3453" t="s">
        <v>432</v>
      </c>
      <c r="B3453" s="238">
        <v>1161334</v>
      </c>
      <c r="C3453" s="233">
        <v>1161334</v>
      </c>
      <c r="D3453">
        <v>116133</v>
      </c>
      <c r="E3453">
        <v>1590</v>
      </c>
      <c r="G3453">
        <v>1</v>
      </c>
      <c r="H3453" s="238">
        <v>4</v>
      </c>
      <c r="I3453" t="s">
        <v>2677</v>
      </c>
      <c r="J3453" t="s">
        <v>432</v>
      </c>
      <c r="K3453">
        <v>0</v>
      </c>
      <c r="L3453">
        <v>0</v>
      </c>
      <c r="M3453" t="s">
        <v>2543</v>
      </c>
      <c r="N3453" t="s">
        <v>2670</v>
      </c>
    </row>
    <row r="3454" spans="1:14" hidden="1" x14ac:dyDescent="0.25">
      <c r="A3454" t="s">
        <v>432</v>
      </c>
      <c r="B3454" s="238">
        <v>1161335</v>
      </c>
      <c r="C3454" s="233">
        <v>1161335</v>
      </c>
      <c r="D3454">
        <v>116133</v>
      </c>
      <c r="E3454">
        <v>1735</v>
      </c>
      <c r="G3454">
        <v>1</v>
      </c>
      <c r="H3454" s="238">
        <v>5</v>
      </c>
      <c r="I3454" t="s">
        <v>2677</v>
      </c>
      <c r="J3454" t="s">
        <v>432</v>
      </c>
      <c r="K3454">
        <v>0</v>
      </c>
      <c r="L3454">
        <v>0</v>
      </c>
      <c r="M3454" t="s">
        <v>2543</v>
      </c>
      <c r="N3454" t="s">
        <v>2670</v>
      </c>
    </row>
    <row r="3455" spans="1:14" hidden="1" x14ac:dyDescent="0.25">
      <c r="A3455" t="s">
        <v>432</v>
      </c>
      <c r="B3455" s="238">
        <v>1161341</v>
      </c>
      <c r="C3455" s="233">
        <v>1161341</v>
      </c>
      <c r="D3455">
        <v>116134</v>
      </c>
      <c r="F3455" t="s">
        <v>397</v>
      </c>
      <c r="G3455">
        <v>0</v>
      </c>
      <c r="H3455" s="238">
        <v>1</v>
      </c>
      <c r="I3455" t="s">
        <v>2678</v>
      </c>
      <c r="J3455" t="s">
        <v>432</v>
      </c>
      <c r="K3455">
        <v>0</v>
      </c>
      <c r="L3455">
        <v>0</v>
      </c>
      <c r="M3455" t="s">
        <v>2543</v>
      </c>
      <c r="N3455" t="s">
        <v>2670</v>
      </c>
    </row>
    <row r="3456" spans="1:14" hidden="1" x14ac:dyDescent="0.25">
      <c r="A3456" t="s">
        <v>432</v>
      </c>
      <c r="B3456" s="238">
        <v>1161342</v>
      </c>
      <c r="C3456" s="233">
        <v>1161342</v>
      </c>
      <c r="D3456">
        <v>116134</v>
      </c>
      <c r="F3456" t="s">
        <v>397</v>
      </c>
      <c r="G3456">
        <v>0</v>
      </c>
      <c r="H3456" s="238">
        <v>2</v>
      </c>
      <c r="I3456" t="s">
        <v>2678</v>
      </c>
      <c r="J3456" t="s">
        <v>432</v>
      </c>
      <c r="K3456">
        <v>0</v>
      </c>
      <c r="L3456">
        <v>0</v>
      </c>
      <c r="M3456" t="s">
        <v>2543</v>
      </c>
      <c r="N3456" t="s">
        <v>2670</v>
      </c>
    </row>
    <row r="3457" spans="1:14" hidden="1" x14ac:dyDescent="0.25">
      <c r="A3457" t="s">
        <v>432</v>
      </c>
      <c r="B3457" s="238">
        <v>1161343</v>
      </c>
      <c r="C3457" s="233">
        <v>1161343</v>
      </c>
      <c r="D3457">
        <v>116134</v>
      </c>
      <c r="F3457" t="s">
        <v>397</v>
      </c>
      <c r="G3457">
        <v>0</v>
      </c>
      <c r="H3457" s="238">
        <v>3</v>
      </c>
      <c r="I3457" t="s">
        <v>2678</v>
      </c>
      <c r="J3457" t="s">
        <v>432</v>
      </c>
      <c r="K3457">
        <v>0</v>
      </c>
      <c r="L3457">
        <v>0</v>
      </c>
      <c r="M3457" t="s">
        <v>2543</v>
      </c>
      <c r="N3457" t="s">
        <v>2670</v>
      </c>
    </row>
    <row r="3458" spans="1:14" hidden="1" x14ac:dyDescent="0.25">
      <c r="A3458" t="s">
        <v>432</v>
      </c>
      <c r="B3458" s="238">
        <v>1161344</v>
      </c>
      <c r="C3458" s="233">
        <v>1161344</v>
      </c>
      <c r="D3458">
        <v>116134</v>
      </c>
      <c r="F3458" t="s">
        <v>397</v>
      </c>
      <c r="G3458">
        <v>0</v>
      </c>
      <c r="H3458" s="238">
        <v>4</v>
      </c>
      <c r="I3458" t="s">
        <v>2678</v>
      </c>
      <c r="J3458" t="s">
        <v>432</v>
      </c>
      <c r="K3458">
        <v>0</v>
      </c>
      <c r="L3458">
        <v>0</v>
      </c>
      <c r="M3458" t="s">
        <v>2543</v>
      </c>
      <c r="N3458" t="s">
        <v>2670</v>
      </c>
    </row>
    <row r="3459" spans="1:14" hidden="1" x14ac:dyDescent="0.25">
      <c r="A3459" t="s">
        <v>432</v>
      </c>
      <c r="B3459" s="238">
        <v>1161345</v>
      </c>
      <c r="C3459" s="233">
        <v>1161345</v>
      </c>
      <c r="D3459">
        <v>116134</v>
      </c>
      <c r="F3459" t="s">
        <v>397</v>
      </c>
      <c r="G3459">
        <v>0</v>
      </c>
      <c r="H3459" s="238">
        <v>5</v>
      </c>
      <c r="I3459" t="s">
        <v>2678</v>
      </c>
      <c r="J3459" t="s">
        <v>432</v>
      </c>
      <c r="K3459">
        <v>0</v>
      </c>
      <c r="L3459">
        <v>0</v>
      </c>
      <c r="M3459" t="s">
        <v>2543</v>
      </c>
      <c r="N3459" t="s">
        <v>2670</v>
      </c>
    </row>
    <row r="3460" spans="1:14" hidden="1" x14ac:dyDescent="0.25">
      <c r="A3460" t="s">
        <v>432</v>
      </c>
      <c r="B3460" s="238">
        <v>1130051</v>
      </c>
      <c r="C3460" s="233">
        <v>1130051</v>
      </c>
      <c r="D3460">
        <v>113005</v>
      </c>
      <c r="F3460" t="s">
        <v>397</v>
      </c>
      <c r="G3460">
        <v>0</v>
      </c>
      <c r="H3460" s="238">
        <v>1</v>
      </c>
      <c r="I3460" t="s">
        <v>525</v>
      </c>
      <c r="J3460" t="s">
        <v>432</v>
      </c>
      <c r="K3460">
        <v>0</v>
      </c>
      <c r="L3460">
        <v>0</v>
      </c>
      <c r="M3460" t="s">
        <v>2543</v>
      </c>
      <c r="N3460" t="s">
        <v>2670</v>
      </c>
    </row>
    <row r="3461" spans="1:14" hidden="1" x14ac:dyDescent="0.25">
      <c r="A3461" t="s">
        <v>432</v>
      </c>
      <c r="B3461" s="238">
        <v>1130052</v>
      </c>
      <c r="C3461" s="233">
        <v>1130052</v>
      </c>
      <c r="D3461">
        <v>113005</v>
      </c>
      <c r="F3461" t="s">
        <v>397</v>
      </c>
      <c r="G3461">
        <v>0</v>
      </c>
      <c r="H3461" s="238">
        <v>2</v>
      </c>
      <c r="I3461" t="s">
        <v>525</v>
      </c>
      <c r="J3461" t="s">
        <v>432</v>
      </c>
      <c r="K3461">
        <v>0</v>
      </c>
      <c r="L3461">
        <v>0</v>
      </c>
      <c r="M3461" t="s">
        <v>2543</v>
      </c>
      <c r="N3461" t="s">
        <v>2670</v>
      </c>
    </row>
    <row r="3462" spans="1:14" hidden="1" x14ac:dyDescent="0.25">
      <c r="A3462" t="s">
        <v>432</v>
      </c>
      <c r="B3462" s="238">
        <v>1130053</v>
      </c>
      <c r="C3462" s="233">
        <v>1130053</v>
      </c>
      <c r="D3462">
        <v>113005</v>
      </c>
      <c r="F3462" t="s">
        <v>397</v>
      </c>
      <c r="G3462">
        <v>0</v>
      </c>
      <c r="H3462" s="238">
        <v>3</v>
      </c>
      <c r="I3462" t="s">
        <v>525</v>
      </c>
      <c r="J3462" t="s">
        <v>432</v>
      </c>
      <c r="K3462">
        <v>0</v>
      </c>
      <c r="L3462">
        <v>0</v>
      </c>
      <c r="M3462" t="s">
        <v>2543</v>
      </c>
      <c r="N3462" t="s">
        <v>2670</v>
      </c>
    </row>
    <row r="3463" spans="1:14" hidden="1" x14ac:dyDescent="0.25">
      <c r="A3463" t="s">
        <v>432</v>
      </c>
      <c r="B3463" s="238">
        <v>1130054</v>
      </c>
      <c r="C3463" s="233">
        <v>1130054</v>
      </c>
      <c r="D3463">
        <v>113005</v>
      </c>
      <c r="F3463" t="s">
        <v>397</v>
      </c>
      <c r="G3463">
        <v>0</v>
      </c>
      <c r="H3463" s="238">
        <v>4</v>
      </c>
      <c r="I3463" t="s">
        <v>525</v>
      </c>
      <c r="J3463" t="s">
        <v>432</v>
      </c>
      <c r="K3463">
        <v>0</v>
      </c>
      <c r="L3463">
        <v>0</v>
      </c>
      <c r="M3463" t="s">
        <v>2543</v>
      </c>
      <c r="N3463" t="s">
        <v>2670</v>
      </c>
    </row>
    <row r="3464" spans="1:14" hidden="1" x14ac:dyDescent="0.25">
      <c r="A3464" t="s">
        <v>432</v>
      </c>
      <c r="B3464" s="238">
        <v>1130055</v>
      </c>
      <c r="C3464" s="233">
        <v>1130055</v>
      </c>
      <c r="D3464">
        <v>113005</v>
      </c>
      <c r="F3464" t="s">
        <v>397</v>
      </c>
      <c r="G3464">
        <v>0</v>
      </c>
      <c r="H3464" s="238">
        <v>5</v>
      </c>
      <c r="I3464" t="s">
        <v>525</v>
      </c>
      <c r="J3464" t="s">
        <v>432</v>
      </c>
      <c r="K3464">
        <v>0</v>
      </c>
      <c r="L3464">
        <v>0</v>
      </c>
      <c r="M3464" t="s">
        <v>2543</v>
      </c>
      <c r="N3464" t="s">
        <v>2670</v>
      </c>
    </row>
    <row r="3465" spans="1:14" hidden="1" x14ac:dyDescent="0.25">
      <c r="A3465" t="s">
        <v>432</v>
      </c>
      <c r="B3465" s="238">
        <v>1130041</v>
      </c>
      <c r="C3465" s="233">
        <v>1130041</v>
      </c>
      <c r="D3465">
        <v>113004</v>
      </c>
      <c r="E3465">
        <v>780</v>
      </c>
      <c r="G3465">
        <v>1</v>
      </c>
      <c r="H3465" s="238">
        <v>1</v>
      </c>
      <c r="I3465" t="s">
        <v>523</v>
      </c>
      <c r="J3465" t="s">
        <v>432</v>
      </c>
      <c r="K3465">
        <v>0</v>
      </c>
      <c r="L3465">
        <v>0</v>
      </c>
      <c r="M3465" t="s">
        <v>2543</v>
      </c>
      <c r="N3465" t="s">
        <v>2670</v>
      </c>
    </row>
    <row r="3466" spans="1:14" hidden="1" x14ac:dyDescent="0.25">
      <c r="A3466" t="s">
        <v>432</v>
      </c>
      <c r="B3466" s="238">
        <v>1130042</v>
      </c>
      <c r="C3466" s="233">
        <v>1130042</v>
      </c>
      <c r="D3466">
        <v>113004</v>
      </c>
      <c r="E3466">
        <v>860</v>
      </c>
      <c r="G3466">
        <v>1</v>
      </c>
      <c r="H3466" s="238">
        <v>2</v>
      </c>
      <c r="I3466" t="s">
        <v>523</v>
      </c>
      <c r="J3466" t="s">
        <v>432</v>
      </c>
      <c r="K3466">
        <v>0</v>
      </c>
      <c r="L3466">
        <v>0</v>
      </c>
      <c r="M3466" t="s">
        <v>2543</v>
      </c>
      <c r="N3466" t="s">
        <v>2670</v>
      </c>
    </row>
    <row r="3467" spans="1:14" hidden="1" x14ac:dyDescent="0.25">
      <c r="A3467" t="s">
        <v>432</v>
      </c>
      <c r="B3467" s="238">
        <v>1130043</v>
      </c>
      <c r="C3467" s="233">
        <v>1130043</v>
      </c>
      <c r="D3467">
        <v>113004</v>
      </c>
      <c r="E3467">
        <v>1000</v>
      </c>
      <c r="G3467">
        <v>1</v>
      </c>
      <c r="H3467" s="238">
        <v>3</v>
      </c>
      <c r="I3467" t="s">
        <v>523</v>
      </c>
      <c r="J3467" t="s">
        <v>432</v>
      </c>
      <c r="K3467">
        <v>0</v>
      </c>
      <c r="L3467">
        <v>0</v>
      </c>
      <c r="M3467" t="s">
        <v>2543</v>
      </c>
      <c r="N3467" t="s">
        <v>2670</v>
      </c>
    </row>
    <row r="3468" spans="1:14" hidden="1" x14ac:dyDescent="0.25">
      <c r="A3468" t="s">
        <v>432</v>
      </c>
      <c r="B3468" s="238">
        <v>1130044</v>
      </c>
      <c r="C3468" s="233">
        <v>1130044</v>
      </c>
      <c r="D3468">
        <v>113004</v>
      </c>
      <c r="E3468">
        <v>905</v>
      </c>
      <c r="G3468">
        <v>1</v>
      </c>
      <c r="H3468" s="238">
        <v>4</v>
      </c>
      <c r="I3468" t="s">
        <v>523</v>
      </c>
      <c r="J3468" t="s">
        <v>432</v>
      </c>
      <c r="K3468">
        <v>0</v>
      </c>
      <c r="L3468">
        <v>0</v>
      </c>
      <c r="M3468" t="s">
        <v>2543</v>
      </c>
      <c r="N3468" t="s">
        <v>2670</v>
      </c>
    </row>
    <row r="3469" spans="1:14" hidden="1" x14ac:dyDescent="0.25">
      <c r="A3469" t="s">
        <v>432</v>
      </c>
      <c r="B3469" s="238">
        <v>1130045</v>
      </c>
      <c r="C3469" s="233">
        <v>1130045</v>
      </c>
      <c r="D3469">
        <v>113004</v>
      </c>
      <c r="E3469">
        <v>1050</v>
      </c>
      <c r="G3469">
        <v>1</v>
      </c>
      <c r="H3469" s="238">
        <v>5</v>
      </c>
      <c r="I3469" t="s">
        <v>523</v>
      </c>
      <c r="J3469" t="s">
        <v>432</v>
      </c>
      <c r="K3469">
        <v>0</v>
      </c>
      <c r="L3469">
        <v>0</v>
      </c>
      <c r="M3469" t="s">
        <v>2543</v>
      </c>
      <c r="N3469" t="s">
        <v>2670</v>
      </c>
    </row>
    <row r="3470" spans="1:14" hidden="1" x14ac:dyDescent="0.25">
      <c r="A3470" t="s">
        <v>392</v>
      </c>
      <c r="B3470" s="238">
        <v>1113131</v>
      </c>
      <c r="C3470" s="233">
        <v>1113131</v>
      </c>
      <c r="D3470">
        <v>111313</v>
      </c>
      <c r="E3470">
        <v>109</v>
      </c>
      <c r="G3470">
        <v>0</v>
      </c>
      <c r="H3470" s="238">
        <v>1</v>
      </c>
      <c r="I3470" t="s">
        <v>1602</v>
      </c>
      <c r="J3470" t="s">
        <v>392</v>
      </c>
      <c r="K3470">
        <v>0</v>
      </c>
      <c r="L3470">
        <v>0</v>
      </c>
      <c r="M3470" t="s">
        <v>2573</v>
      </c>
      <c r="N3470" t="s">
        <v>2688</v>
      </c>
    </row>
    <row r="3471" spans="1:14" hidden="1" x14ac:dyDescent="0.25">
      <c r="A3471" t="s">
        <v>392</v>
      </c>
      <c r="B3471" s="238">
        <v>1113132</v>
      </c>
      <c r="C3471" s="233">
        <v>1113132</v>
      </c>
      <c r="D3471">
        <v>111313</v>
      </c>
      <c r="E3471">
        <v>131</v>
      </c>
      <c r="G3471">
        <v>0</v>
      </c>
      <c r="H3471" s="238">
        <v>2</v>
      </c>
      <c r="I3471" t="s">
        <v>1602</v>
      </c>
      <c r="J3471" t="s">
        <v>392</v>
      </c>
      <c r="K3471">
        <v>0</v>
      </c>
      <c r="L3471">
        <v>0</v>
      </c>
      <c r="M3471" t="s">
        <v>2573</v>
      </c>
      <c r="N3471" t="s">
        <v>2688</v>
      </c>
    </row>
    <row r="3472" spans="1:14" hidden="1" x14ac:dyDescent="0.25">
      <c r="A3472" t="s">
        <v>392</v>
      </c>
      <c r="B3472" s="238">
        <v>1113133</v>
      </c>
      <c r="C3472" s="233">
        <v>1113133</v>
      </c>
      <c r="D3472">
        <v>111313</v>
      </c>
      <c r="E3472">
        <v>153</v>
      </c>
      <c r="G3472">
        <v>0</v>
      </c>
      <c r="H3472" s="238">
        <v>3</v>
      </c>
      <c r="I3472" t="s">
        <v>1602</v>
      </c>
      <c r="J3472" t="s">
        <v>392</v>
      </c>
      <c r="K3472">
        <v>0</v>
      </c>
      <c r="L3472">
        <v>0</v>
      </c>
      <c r="M3472" t="s">
        <v>2573</v>
      </c>
      <c r="N3472" t="s">
        <v>2688</v>
      </c>
    </row>
    <row r="3473" spans="1:14" hidden="1" x14ac:dyDescent="0.25">
      <c r="A3473" t="s">
        <v>392</v>
      </c>
      <c r="B3473" s="238">
        <v>1113134</v>
      </c>
      <c r="C3473" s="233">
        <v>1113134</v>
      </c>
      <c r="D3473">
        <v>111313</v>
      </c>
      <c r="E3473">
        <v>136</v>
      </c>
      <c r="G3473">
        <v>0</v>
      </c>
      <c r="H3473" s="238">
        <v>4</v>
      </c>
      <c r="I3473" t="s">
        <v>1602</v>
      </c>
      <c r="J3473" t="s">
        <v>392</v>
      </c>
      <c r="K3473">
        <v>0</v>
      </c>
      <c r="L3473">
        <v>0</v>
      </c>
      <c r="M3473" t="s">
        <v>2573</v>
      </c>
      <c r="N3473" t="s">
        <v>2688</v>
      </c>
    </row>
    <row r="3474" spans="1:14" hidden="1" x14ac:dyDescent="0.25">
      <c r="A3474" t="s">
        <v>392</v>
      </c>
      <c r="B3474" s="238">
        <v>1113135</v>
      </c>
      <c r="C3474" s="233">
        <v>1113135</v>
      </c>
      <c r="D3474">
        <v>111313</v>
      </c>
      <c r="E3474">
        <v>160</v>
      </c>
      <c r="G3474">
        <v>0</v>
      </c>
      <c r="H3474" s="238">
        <v>5</v>
      </c>
      <c r="I3474" t="s">
        <v>1602</v>
      </c>
      <c r="J3474" t="s">
        <v>392</v>
      </c>
      <c r="K3474">
        <v>0</v>
      </c>
      <c r="L3474">
        <v>0</v>
      </c>
      <c r="M3474" t="s">
        <v>2573</v>
      </c>
      <c r="N3474" t="s">
        <v>2688</v>
      </c>
    </row>
    <row r="3475" spans="1:14" hidden="1" x14ac:dyDescent="0.25">
      <c r="A3475" t="s">
        <v>451</v>
      </c>
      <c r="B3475" s="238">
        <v>1113121</v>
      </c>
      <c r="C3475" s="233">
        <v>1113121</v>
      </c>
      <c r="D3475">
        <v>111312</v>
      </c>
      <c r="E3475">
        <v>435</v>
      </c>
      <c r="G3475">
        <v>0</v>
      </c>
      <c r="H3475" s="238">
        <v>1</v>
      </c>
      <c r="I3475" t="s">
        <v>1576</v>
      </c>
      <c r="J3475" t="s">
        <v>451</v>
      </c>
      <c r="K3475">
        <v>0</v>
      </c>
      <c r="L3475">
        <v>0</v>
      </c>
      <c r="M3475" t="s">
        <v>2573</v>
      </c>
      <c r="N3475" t="s">
        <v>2688</v>
      </c>
    </row>
    <row r="3476" spans="1:14" hidden="1" x14ac:dyDescent="0.25">
      <c r="A3476" t="s">
        <v>451</v>
      </c>
      <c r="B3476" s="238">
        <v>1113122</v>
      </c>
      <c r="C3476" s="233">
        <v>1113122</v>
      </c>
      <c r="D3476">
        <v>111312</v>
      </c>
      <c r="E3476">
        <v>544</v>
      </c>
      <c r="G3476">
        <v>0</v>
      </c>
      <c r="H3476" s="238">
        <v>2</v>
      </c>
      <c r="I3476" t="s">
        <v>1576</v>
      </c>
      <c r="J3476" t="s">
        <v>451</v>
      </c>
      <c r="K3476">
        <v>0</v>
      </c>
      <c r="L3476">
        <v>0</v>
      </c>
      <c r="M3476" t="s">
        <v>2573</v>
      </c>
      <c r="N3476" t="s">
        <v>2688</v>
      </c>
    </row>
    <row r="3477" spans="1:14" hidden="1" x14ac:dyDescent="0.25">
      <c r="A3477" t="s">
        <v>451</v>
      </c>
      <c r="B3477" s="238">
        <v>1113123</v>
      </c>
      <c r="C3477" s="233">
        <v>1113123</v>
      </c>
      <c r="D3477">
        <v>111312</v>
      </c>
      <c r="E3477">
        <v>653</v>
      </c>
      <c r="G3477">
        <v>0</v>
      </c>
      <c r="H3477" s="238">
        <v>3</v>
      </c>
      <c r="I3477" t="s">
        <v>1576</v>
      </c>
      <c r="J3477" t="s">
        <v>451</v>
      </c>
      <c r="K3477">
        <v>0</v>
      </c>
      <c r="L3477">
        <v>0</v>
      </c>
      <c r="M3477" t="s">
        <v>2573</v>
      </c>
      <c r="N3477" t="s">
        <v>2688</v>
      </c>
    </row>
    <row r="3478" spans="1:14" hidden="1" x14ac:dyDescent="0.25">
      <c r="A3478" t="s">
        <v>451</v>
      </c>
      <c r="B3478" s="238">
        <v>1113124</v>
      </c>
      <c r="C3478" s="233">
        <v>1113124</v>
      </c>
      <c r="D3478">
        <v>111312</v>
      </c>
      <c r="E3478">
        <v>571</v>
      </c>
      <c r="G3478">
        <v>0</v>
      </c>
      <c r="H3478" s="238">
        <v>4</v>
      </c>
      <c r="I3478" t="s">
        <v>1576</v>
      </c>
      <c r="J3478" t="s">
        <v>451</v>
      </c>
      <c r="K3478">
        <v>0</v>
      </c>
      <c r="L3478">
        <v>0</v>
      </c>
      <c r="M3478" t="s">
        <v>2573</v>
      </c>
      <c r="N3478" t="s">
        <v>2688</v>
      </c>
    </row>
    <row r="3479" spans="1:14" hidden="1" x14ac:dyDescent="0.25">
      <c r="A3479" t="s">
        <v>451</v>
      </c>
      <c r="B3479" s="238">
        <v>1113125</v>
      </c>
      <c r="C3479" s="233">
        <v>1113125</v>
      </c>
      <c r="D3479">
        <v>111312</v>
      </c>
      <c r="E3479">
        <v>685</v>
      </c>
      <c r="G3479">
        <v>0</v>
      </c>
      <c r="H3479" s="238">
        <v>5</v>
      </c>
      <c r="I3479" t="s">
        <v>1576</v>
      </c>
      <c r="J3479" t="s">
        <v>451</v>
      </c>
      <c r="K3479">
        <v>0</v>
      </c>
      <c r="L3479">
        <v>0</v>
      </c>
      <c r="M3479" t="s">
        <v>2573</v>
      </c>
      <c r="N3479" t="s">
        <v>2688</v>
      </c>
    </row>
    <row r="3480" spans="1:14" hidden="1" x14ac:dyDescent="0.25">
      <c r="A3480" t="s">
        <v>432</v>
      </c>
      <c r="B3480" s="238">
        <v>1130601</v>
      </c>
      <c r="C3480" s="233">
        <v>1130601</v>
      </c>
      <c r="D3480">
        <v>113060</v>
      </c>
      <c r="E3480">
        <v>785</v>
      </c>
      <c r="G3480">
        <v>1</v>
      </c>
      <c r="H3480" s="238">
        <v>1</v>
      </c>
      <c r="I3480" t="s">
        <v>212</v>
      </c>
      <c r="J3480" t="s">
        <v>432</v>
      </c>
      <c r="K3480">
        <v>0</v>
      </c>
      <c r="L3480">
        <v>0</v>
      </c>
      <c r="M3480" t="s">
        <v>2543</v>
      </c>
      <c r="N3480" t="s">
        <v>2640</v>
      </c>
    </row>
    <row r="3481" spans="1:14" hidden="1" x14ac:dyDescent="0.25">
      <c r="A3481" t="s">
        <v>432</v>
      </c>
      <c r="B3481" s="238">
        <v>1130602</v>
      </c>
      <c r="C3481" s="233">
        <v>1130602</v>
      </c>
      <c r="D3481">
        <v>113060</v>
      </c>
      <c r="E3481">
        <v>845</v>
      </c>
      <c r="G3481">
        <v>1</v>
      </c>
      <c r="H3481" s="238">
        <v>2</v>
      </c>
      <c r="I3481" t="s">
        <v>212</v>
      </c>
      <c r="J3481" t="s">
        <v>432</v>
      </c>
      <c r="K3481">
        <v>0</v>
      </c>
      <c r="L3481">
        <v>0</v>
      </c>
      <c r="M3481" t="s">
        <v>2543</v>
      </c>
      <c r="N3481" t="s">
        <v>2640</v>
      </c>
    </row>
    <row r="3482" spans="1:14" hidden="1" x14ac:dyDescent="0.25">
      <c r="A3482" t="s">
        <v>432</v>
      </c>
      <c r="B3482" s="238">
        <v>1130603</v>
      </c>
      <c r="C3482" s="233">
        <v>1130603</v>
      </c>
      <c r="D3482">
        <v>113060</v>
      </c>
      <c r="E3482">
        <v>955</v>
      </c>
      <c r="G3482">
        <v>1</v>
      </c>
      <c r="H3482" s="238">
        <v>3</v>
      </c>
      <c r="I3482" t="s">
        <v>212</v>
      </c>
      <c r="J3482" t="s">
        <v>432</v>
      </c>
      <c r="K3482">
        <v>0</v>
      </c>
      <c r="L3482">
        <v>0</v>
      </c>
      <c r="M3482" t="s">
        <v>2543</v>
      </c>
      <c r="N3482" t="s">
        <v>2640</v>
      </c>
    </row>
    <row r="3483" spans="1:14" hidden="1" x14ac:dyDescent="0.25">
      <c r="A3483" t="s">
        <v>432</v>
      </c>
      <c r="B3483" s="238">
        <v>1130604</v>
      </c>
      <c r="C3483" s="233">
        <v>1130604</v>
      </c>
      <c r="D3483">
        <v>113060</v>
      </c>
      <c r="E3483">
        <v>890</v>
      </c>
      <c r="G3483">
        <v>1</v>
      </c>
      <c r="H3483" s="238">
        <v>4</v>
      </c>
      <c r="I3483" t="s">
        <v>212</v>
      </c>
      <c r="J3483" t="s">
        <v>432</v>
      </c>
      <c r="K3483">
        <v>0</v>
      </c>
      <c r="L3483">
        <v>0</v>
      </c>
      <c r="M3483" t="s">
        <v>2543</v>
      </c>
      <c r="N3483" t="s">
        <v>2640</v>
      </c>
    </row>
    <row r="3484" spans="1:14" hidden="1" x14ac:dyDescent="0.25">
      <c r="A3484" t="s">
        <v>432</v>
      </c>
      <c r="B3484" s="238">
        <v>1130605</v>
      </c>
      <c r="C3484" s="233">
        <v>1130605</v>
      </c>
      <c r="D3484">
        <v>113060</v>
      </c>
      <c r="E3484">
        <v>1005</v>
      </c>
      <c r="G3484">
        <v>1</v>
      </c>
      <c r="H3484" s="238">
        <v>5</v>
      </c>
      <c r="I3484" t="s">
        <v>212</v>
      </c>
      <c r="J3484" t="s">
        <v>432</v>
      </c>
      <c r="K3484">
        <v>0</v>
      </c>
      <c r="L3484">
        <v>0</v>
      </c>
      <c r="M3484" t="s">
        <v>2543</v>
      </c>
      <c r="N3484" t="s">
        <v>2640</v>
      </c>
    </row>
    <row r="3485" spans="1:14" hidden="1" x14ac:dyDescent="0.25">
      <c r="A3485" t="s">
        <v>2034</v>
      </c>
      <c r="B3485" s="238">
        <v>1130641</v>
      </c>
      <c r="C3485" s="238" t="s">
        <v>3518</v>
      </c>
      <c r="D3485">
        <v>113064</v>
      </c>
      <c r="E3485">
        <v>125</v>
      </c>
      <c r="G3485">
        <v>1</v>
      </c>
      <c r="H3485" s="238">
        <v>1</v>
      </c>
      <c r="I3485" t="s">
        <v>2689</v>
      </c>
      <c r="J3485" t="s">
        <v>2034</v>
      </c>
      <c r="K3485">
        <v>0</v>
      </c>
      <c r="L3485">
        <v>0</v>
      </c>
      <c r="M3485" t="s">
        <v>2543</v>
      </c>
      <c r="N3485" t="s">
        <v>2640</v>
      </c>
    </row>
    <row r="3486" spans="1:14" hidden="1" x14ac:dyDescent="0.25">
      <c r="A3486" t="s">
        <v>2034</v>
      </c>
      <c r="B3486" s="238">
        <v>1130642</v>
      </c>
      <c r="C3486" s="238" t="s">
        <v>3519</v>
      </c>
      <c r="D3486">
        <v>113064</v>
      </c>
      <c r="E3486">
        <v>134</v>
      </c>
      <c r="G3486">
        <v>1</v>
      </c>
      <c r="H3486" s="238">
        <v>2</v>
      </c>
      <c r="I3486" t="s">
        <v>2689</v>
      </c>
      <c r="J3486" t="s">
        <v>2034</v>
      </c>
      <c r="K3486">
        <v>0</v>
      </c>
      <c r="L3486">
        <v>0</v>
      </c>
      <c r="M3486" t="s">
        <v>2543</v>
      </c>
      <c r="N3486" t="s">
        <v>2640</v>
      </c>
    </row>
    <row r="3487" spans="1:14" hidden="1" x14ac:dyDescent="0.25">
      <c r="A3487" t="s">
        <v>2034</v>
      </c>
      <c r="B3487" s="238">
        <v>1130643</v>
      </c>
      <c r="C3487" s="238" t="s">
        <v>3520</v>
      </c>
      <c r="D3487">
        <v>113064</v>
      </c>
      <c r="E3487">
        <v>139.5</v>
      </c>
      <c r="G3487">
        <v>1</v>
      </c>
      <c r="H3487" s="238">
        <v>3</v>
      </c>
      <c r="I3487" t="s">
        <v>2689</v>
      </c>
      <c r="J3487" t="s">
        <v>2034</v>
      </c>
      <c r="K3487">
        <v>0</v>
      </c>
      <c r="L3487">
        <v>0</v>
      </c>
      <c r="M3487" t="s">
        <v>2543</v>
      </c>
      <c r="N3487" t="s">
        <v>2640</v>
      </c>
    </row>
    <row r="3488" spans="1:14" hidden="1" x14ac:dyDescent="0.25">
      <c r="A3488" t="s">
        <v>2034</v>
      </c>
      <c r="B3488" s="238">
        <v>1130644</v>
      </c>
      <c r="C3488" s="238" t="s">
        <v>3521</v>
      </c>
      <c r="D3488">
        <v>113064</v>
      </c>
      <c r="E3488">
        <v>145</v>
      </c>
      <c r="G3488">
        <v>1</v>
      </c>
      <c r="H3488" s="238">
        <v>4</v>
      </c>
      <c r="I3488" t="s">
        <v>2689</v>
      </c>
      <c r="J3488" t="s">
        <v>2034</v>
      </c>
      <c r="K3488">
        <v>0</v>
      </c>
      <c r="L3488">
        <v>0</v>
      </c>
      <c r="M3488" t="s">
        <v>2543</v>
      </c>
      <c r="N3488" t="s">
        <v>2640</v>
      </c>
    </row>
    <row r="3489" spans="1:14" hidden="1" x14ac:dyDescent="0.25">
      <c r="A3489" t="s">
        <v>2034</v>
      </c>
      <c r="B3489" s="238">
        <v>1130645</v>
      </c>
      <c r="C3489" s="238" t="s">
        <v>3522</v>
      </c>
      <c r="D3489">
        <v>113064</v>
      </c>
      <c r="E3489">
        <v>150</v>
      </c>
      <c r="G3489">
        <v>1</v>
      </c>
      <c r="H3489" s="238">
        <v>5</v>
      </c>
      <c r="I3489" t="s">
        <v>2689</v>
      </c>
      <c r="J3489" t="s">
        <v>2034</v>
      </c>
      <c r="K3489">
        <v>0</v>
      </c>
      <c r="L3489">
        <v>0</v>
      </c>
      <c r="M3489" t="s">
        <v>2543</v>
      </c>
      <c r="N3489" t="s">
        <v>2640</v>
      </c>
    </row>
    <row r="3490" spans="1:14" hidden="1" x14ac:dyDescent="0.25">
      <c r="A3490" t="s">
        <v>432</v>
      </c>
      <c r="B3490" s="238">
        <v>24011130601</v>
      </c>
      <c r="C3490" s="233"/>
      <c r="D3490">
        <v>113060</v>
      </c>
      <c r="E3490">
        <v>290</v>
      </c>
      <c r="G3490">
        <v>0</v>
      </c>
      <c r="H3490" s="238">
        <v>1</v>
      </c>
      <c r="I3490" t="s">
        <v>3177</v>
      </c>
      <c r="J3490" t="s">
        <v>432</v>
      </c>
      <c r="K3490">
        <v>2401</v>
      </c>
      <c r="L3490">
        <v>0</v>
      </c>
      <c r="M3490" t="s">
        <v>2543</v>
      </c>
      <c r="N3490" t="s">
        <v>2640</v>
      </c>
    </row>
    <row r="3491" spans="1:14" hidden="1" x14ac:dyDescent="0.25">
      <c r="A3491" t="s">
        <v>432</v>
      </c>
      <c r="B3491" s="238">
        <v>24011130602</v>
      </c>
      <c r="C3491" s="233"/>
      <c r="D3491">
        <v>113060</v>
      </c>
      <c r="E3491">
        <v>315</v>
      </c>
      <c r="G3491">
        <v>0</v>
      </c>
      <c r="H3491" s="238">
        <v>2</v>
      </c>
      <c r="I3491" t="s">
        <v>3178</v>
      </c>
      <c r="J3491" t="s">
        <v>432</v>
      </c>
      <c r="K3491">
        <v>2401</v>
      </c>
      <c r="L3491">
        <v>0</v>
      </c>
      <c r="M3491" t="s">
        <v>2543</v>
      </c>
      <c r="N3491" t="s">
        <v>2640</v>
      </c>
    </row>
    <row r="3492" spans="1:14" hidden="1" x14ac:dyDescent="0.25">
      <c r="A3492" t="s">
        <v>432</v>
      </c>
      <c r="B3492" s="238">
        <v>24011130603</v>
      </c>
      <c r="C3492" s="233"/>
      <c r="D3492">
        <v>113060</v>
      </c>
      <c r="E3492">
        <v>355</v>
      </c>
      <c r="G3492">
        <v>0</v>
      </c>
      <c r="H3492" s="238">
        <v>3</v>
      </c>
      <c r="I3492" t="s">
        <v>3179</v>
      </c>
      <c r="J3492" t="s">
        <v>432</v>
      </c>
      <c r="K3492">
        <v>2401</v>
      </c>
      <c r="L3492">
        <v>0</v>
      </c>
      <c r="M3492" t="s">
        <v>2543</v>
      </c>
      <c r="N3492" t="s">
        <v>2640</v>
      </c>
    </row>
    <row r="3493" spans="1:14" hidden="1" x14ac:dyDescent="0.25">
      <c r="A3493" t="s">
        <v>432</v>
      </c>
      <c r="B3493" s="238">
        <v>24011130604</v>
      </c>
      <c r="C3493" s="233"/>
      <c r="D3493">
        <v>113060</v>
      </c>
      <c r="E3493">
        <v>330</v>
      </c>
      <c r="G3493">
        <v>0</v>
      </c>
      <c r="H3493" s="238">
        <v>4</v>
      </c>
      <c r="I3493" t="s">
        <v>3180</v>
      </c>
      <c r="J3493" t="s">
        <v>432</v>
      </c>
      <c r="K3493">
        <v>2401</v>
      </c>
      <c r="L3493">
        <v>0</v>
      </c>
      <c r="M3493" t="s">
        <v>2543</v>
      </c>
      <c r="N3493" t="s">
        <v>2640</v>
      </c>
    </row>
    <row r="3494" spans="1:14" hidden="1" x14ac:dyDescent="0.25">
      <c r="A3494" t="s">
        <v>432</v>
      </c>
      <c r="B3494" s="238">
        <v>24011130605</v>
      </c>
      <c r="C3494" s="233"/>
      <c r="D3494">
        <v>113060</v>
      </c>
      <c r="E3494">
        <v>370</v>
      </c>
      <c r="G3494">
        <v>0</v>
      </c>
      <c r="H3494" s="238">
        <v>5</v>
      </c>
      <c r="I3494" t="s">
        <v>3181</v>
      </c>
      <c r="J3494" t="s">
        <v>432</v>
      </c>
      <c r="K3494">
        <v>2401</v>
      </c>
      <c r="L3494">
        <v>0</v>
      </c>
      <c r="M3494" t="s">
        <v>2543</v>
      </c>
      <c r="N3494" t="s">
        <v>2640</v>
      </c>
    </row>
    <row r="3495" spans="1:14" hidden="1" x14ac:dyDescent="0.25">
      <c r="A3495" t="s">
        <v>432</v>
      </c>
      <c r="B3495" s="238">
        <v>1130611</v>
      </c>
      <c r="C3495" s="233">
        <v>1130611</v>
      </c>
      <c r="D3495">
        <v>113061</v>
      </c>
      <c r="F3495" t="s">
        <v>397</v>
      </c>
      <c r="G3495">
        <v>0</v>
      </c>
      <c r="H3495" s="238">
        <v>1</v>
      </c>
      <c r="I3495" t="s">
        <v>579</v>
      </c>
      <c r="J3495" t="s">
        <v>432</v>
      </c>
      <c r="K3495">
        <v>0</v>
      </c>
      <c r="L3495">
        <v>0</v>
      </c>
      <c r="M3495" t="s">
        <v>2543</v>
      </c>
      <c r="N3495" t="s">
        <v>2640</v>
      </c>
    </row>
    <row r="3496" spans="1:14" hidden="1" x14ac:dyDescent="0.25">
      <c r="A3496" t="s">
        <v>432</v>
      </c>
      <c r="B3496" s="238">
        <v>1130612</v>
      </c>
      <c r="C3496" s="233">
        <v>1130612</v>
      </c>
      <c r="D3496">
        <v>113061</v>
      </c>
      <c r="F3496" t="s">
        <v>397</v>
      </c>
      <c r="G3496">
        <v>0</v>
      </c>
      <c r="H3496" s="238">
        <v>2</v>
      </c>
      <c r="I3496" t="s">
        <v>579</v>
      </c>
      <c r="J3496" t="s">
        <v>432</v>
      </c>
      <c r="K3496">
        <v>0</v>
      </c>
      <c r="L3496">
        <v>0</v>
      </c>
      <c r="M3496" t="s">
        <v>2543</v>
      </c>
      <c r="N3496" t="s">
        <v>2640</v>
      </c>
    </row>
    <row r="3497" spans="1:14" hidden="1" x14ac:dyDescent="0.25">
      <c r="A3497" t="s">
        <v>432</v>
      </c>
      <c r="B3497" s="238">
        <v>1130613</v>
      </c>
      <c r="C3497" s="233">
        <v>1130613</v>
      </c>
      <c r="D3497">
        <v>113061</v>
      </c>
      <c r="F3497" t="s">
        <v>397</v>
      </c>
      <c r="G3497">
        <v>0</v>
      </c>
      <c r="H3497" s="238">
        <v>3</v>
      </c>
      <c r="I3497" t="s">
        <v>579</v>
      </c>
      <c r="J3497" t="s">
        <v>432</v>
      </c>
      <c r="K3497">
        <v>0</v>
      </c>
      <c r="L3497">
        <v>0</v>
      </c>
      <c r="M3497" t="s">
        <v>2543</v>
      </c>
      <c r="N3497" t="s">
        <v>2640</v>
      </c>
    </row>
    <row r="3498" spans="1:14" hidden="1" x14ac:dyDescent="0.25">
      <c r="A3498" t="s">
        <v>432</v>
      </c>
      <c r="B3498" s="238">
        <v>1130614</v>
      </c>
      <c r="C3498" s="233">
        <v>1130614</v>
      </c>
      <c r="D3498">
        <v>113061</v>
      </c>
      <c r="F3498" t="s">
        <v>397</v>
      </c>
      <c r="G3498">
        <v>0</v>
      </c>
      <c r="H3498" s="238">
        <v>4</v>
      </c>
      <c r="I3498" t="s">
        <v>579</v>
      </c>
      <c r="J3498" t="s">
        <v>432</v>
      </c>
      <c r="K3498">
        <v>0</v>
      </c>
      <c r="L3498">
        <v>0</v>
      </c>
      <c r="M3498" t="s">
        <v>2543</v>
      </c>
      <c r="N3498" t="s">
        <v>2640</v>
      </c>
    </row>
    <row r="3499" spans="1:14" hidden="1" x14ac:dyDescent="0.25">
      <c r="A3499" t="s">
        <v>432</v>
      </c>
      <c r="B3499" s="238">
        <v>1130615</v>
      </c>
      <c r="C3499" s="233">
        <v>1130615</v>
      </c>
      <c r="D3499">
        <v>113061</v>
      </c>
      <c r="F3499" t="s">
        <v>397</v>
      </c>
      <c r="G3499">
        <v>0</v>
      </c>
      <c r="H3499" s="238">
        <v>5</v>
      </c>
      <c r="I3499" t="s">
        <v>579</v>
      </c>
      <c r="J3499" t="s">
        <v>432</v>
      </c>
      <c r="K3499">
        <v>0</v>
      </c>
      <c r="L3499">
        <v>0</v>
      </c>
      <c r="M3499" t="s">
        <v>2543</v>
      </c>
      <c r="N3499" t="s">
        <v>2640</v>
      </c>
    </row>
    <row r="3500" spans="1:14" hidden="1" x14ac:dyDescent="0.25">
      <c r="A3500" t="s">
        <v>432</v>
      </c>
      <c r="B3500" s="238">
        <v>1130621</v>
      </c>
      <c r="C3500" s="238" t="s">
        <v>3523</v>
      </c>
      <c r="D3500">
        <v>113062</v>
      </c>
      <c r="E3500">
        <v>970</v>
      </c>
      <c r="G3500">
        <v>1</v>
      </c>
      <c r="H3500" s="238">
        <v>1</v>
      </c>
      <c r="I3500" t="s">
        <v>213</v>
      </c>
      <c r="J3500" t="s">
        <v>432</v>
      </c>
      <c r="K3500">
        <v>0</v>
      </c>
      <c r="L3500">
        <v>0</v>
      </c>
      <c r="M3500" t="s">
        <v>2543</v>
      </c>
      <c r="N3500" t="s">
        <v>2640</v>
      </c>
    </row>
    <row r="3501" spans="1:14" hidden="1" x14ac:dyDescent="0.25">
      <c r="A3501" t="s">
        <v>432</v>
      </c>
      <c r="B3501" s="238">
        <v>1130622</v>
      </c>
      <c r="C3501" s="238" t="s">
        <v>3524</v>
      </c>
      <c r="D3501">
        <v>113062</v>
      </c>
      <c r="E3501">
        <v>1035</v>
      </c>
      <c r="G3501">
        <v>1</v>
      </c>
      <c r="H3501" s="238">
        <v>2</v>
      </c>
      <c r="I3501" t="s">
        <v>213</v>
      </c>
      <c r="J3501" t="s">
        <v>432</v>
      </c>
      <c r="K3501">
        <v>0</v>
      </c>
      <c r="L3501">
        <v>0</v>
      </c>
      <c r="M3501" t="s">
        <v>2543</v>
      </c>
      <c r="N3501" t="s">
        <v>2640</v>
      </c>
    </row>
    <row r="3502" spans="1:14" hidden="1" x14ac:dyDescent="0.25">
      <c r="A3502" t="s">
        <v>432</v>
      </c>
      <c r="B3502" s="238">
        <v>1130623</v>
      </c>
      <c r="C3502" s="238" t="s">
        <v>3525</v>
      </c>
      <c r="D3502">
        <v>113062</v>
      </c>
      <c r="E3502">
        <v>1160</v>
      </c>
      <c r="G3502">
        <v>1</v>
      </c>
      <c r="H3502" s="238">
        <v>3</v>
      </c>
      <c r="I3502" t="s">
        <v>213</v>
      </c>
      <c r="J3502" t="s">
        <v>432</v>
      </c>
      <c r="K3502">
        <v>0</v>
      </c>
      <c r="L3502">
        <v>0</v>
      </c>
      <c r="M3502" t="s">
        <v>2543</v>
      </c>
      <c r="N3502" t="s">
        <v>2640</v>
      </c>
    </row>
    <row r="3503" spans="1:14" hidden="1" x14ac:dyDescent="0.25">
      <c r="A3503" t="s">
        <v>432</v>
      </c>
      <c r="B3503" s="238">
        <v>1130624</v>
      </c>
      <c r="C3503" s="238" t="s">
        <v>3526</v>
      </c>
      <c r="D3503">
        <v>113062</v>
      </c>
      <c r="E3503">
        <v>1090</v>
      </c>
      <c r="G3503">
        <v>1</v>
      </c>
      <c r="H3503" s="238">
        <v>4</v>
      </c>
      <c r="I3503" t="s">
        <v>213</v>
      </c>
      <c r="J3503" t="s">
        <v>432</v>
      </c>
      <c r="K3503">
        <v>0</v>
      </c>
      <c r="L3503">
        <v>0</v>
      </c>
      <c r="M3503" t="s">
        <v>2543</v>
      </c>
      <c r="N3503" t="s">
        <v>2640</v>
      </c>
    </row>
    <row r="3504" spans="1:14" hidden="1" x14ac:dyDescent="0.25">
      <c r="A3504" t="s">
        <v>432</v>
      </c>
      <c r="B3504" s="238">
        <v>1130625</v>
      </c>
      <c r="C3504" s="238" t="s">
        <v>3527</v>
      </c>
      <c r="D3504">
        <v>113062</v>
      </c>
      <c r="E3504">
        <v>1220</v>
      </c>
      <c r="G3504">
        <v>1</v>
      </c>
      <c r="H3504" s="238">
        <v>5</v>
      </c>
      <c r="I3504" t="s">
        <v>213</v>
      </c>
      <c r="J3504" t="s">
        <v>432</v>
      </c>
      <c r="K3504">
        <v>0</v>
      </c>
      <c r="L3504">
        <v>0</v>
      </c>
      <c r="M3504" t="s">
        <v>2543</v>
      </c>
      <c r="N3504" t="s">
        <v>2640</v>
      </c>
    </row>
    <row r="3505" spans="1:14" hidden="1" x14ac:dyDescent="0.25">
      <c r="A3505" t="s">
        <v>432</v>
      </c>
      <c r="B3505" s="238">
        <v>24011130621</v>
      </c>
      <c r="C3505" s="233"/>
      <c r="D3505">
        <v>113062</v>
      </c>
      <c r="E3505">
        <v>360</v>
      </c>
      <c r="G3505">
        <v>0</v>
      </c>
      <c r="H3505" s="238">
        <v>1</v>
      </c>
      <c r="I3505" t="s">
        <v>3182</v>
      </c>
      <c r="J3505" t="s">
        <v>432</v>
      </c>
      <c r="K3505">
        <v>2401</v>
      </c>
      <c r="L3505">
        <v>0</v>
      </c>
      <c r="M3505" t="s">
        <v>2543</v>
      </c>
      <c r="N3505" t="s">
        <v>2640</v>
      </c>
    </row>
    <row r="3506" spans="1:14" hidden="1" x14ac:dyDescent="0.25">
      <c r="A3506" t="s">
        <v>432</v>
      </c>
      <c r="B3506" s="238">
        <v>24011130622</v>
      </c>
      <c r="C3506" s="233"/>
      <c r="D3506">
        <v>113062</v>
      </c>
      <c r="E3506">
        <v>385</v>
      </c>
      <c r="G3506">
        <v>0</v>
      </c>
      <c r="H3506" s="238">
        <v>2</v>
      </c>
      <c r="I3506" t="s">
        <v>3183</v>
      </c>
      <c r="J3506" t="s">
        <v>432</v>
      </c>
      <c r="K3506">
        <v>2401</v>
      </c>
      <c r="L3506">
        <v>0</v>
      </c>
      <c r="M3506" t="s">
        <v>2543</v>
      </c>
      <c r="N3506" t="s">
        <v>2640</v>
      </c>
    </row>
    <row r="3507" spans="1:14" hidden="1" x14ac:dyDescent="0.25">
      <c r="A3507" t="s">
        <v>432</v>
      </c>
      <c r="B3507" s="238">
        <v>24011130623</v>
      </c>
      <c r="C3507" s="233"/>
      <c r="D3507">
        <v>113062</v>
      </c>
      <c r="E3507">
        <v>430</v>
      </c>
      <c r="G3507">
        <v>0</v>
      </c>
      <c r="H3507" s="238">
        <v>3</v>
      </c>
      <c r="I3507" t="s">
        <v>3184</v>
      </c>
      <c r="J3507" t="s">
        <v>432</v>
      </c>
      <c r="K3507">
        <v>2401</v>
      </c>
      <c r="L3507">
        <v>0</v>
      </c>
      <c r="M3507" t="s">
        <v>2543</v>
      </c>
      <c r="N3507" t="s">
        <v>2640</v>
      </c>
    </row>
    <row r="3508" spans="1:14" hidden="1" x14ac:dyDescent="0.25">
      <c r="A3508" t="s">
        <v>432</v>
      </c>
      <c r="B3508" s="238">
        <v>24011130624</v>
      </c>
      <c r="C3508" s="233"/>
      <c r="D3508">
        <v>113062</v>
      </c>
      <c r="E3508">
        <v>405</v>
      </c>
      <c r="G3508">
        <v>0</v>
      </c>
      <c r="H3508" s="238">
        <v>4</v>
      </c>
      <c r="I3508" t="s">
        <v>3185</v>
      </c>
      <c r="J3508" t="s">
        <v>432</v>
      </c>
      <c r="K3508">
        <v>2401</v>
      </c>
      <c r="L3508">
        <v>0</v>
      </c>
      <c r="M3508" t="s">
        <v>2543</v>
      </c>
      <c r="N3508" t="s">
        <v>2640</v>
      </c>
    </row>
    <row r="3509" spans="1:14" hidden="1" x14ac:dyDescent="0.25">
      <c r="A3509" t="s">
        <v>432</v>
      </c>
      <c r="B3509" s="238">
        <v>24011130625</v>
      </c>
      <c r="C3509" s="233"/>
      <c r="D3509">
        <v>113062</v>
      </c>
      <c r="E3509">
        <v>450</v>
      </c>
      <c r="G3509">
        <v>0</v>
      </c>
      <c r="H3509" s="238">
        <v>5</v>
      </c>
      <c r="I3509" t="s">
        <v>3186</v>
      </c>
      <c r="J3509" t="s">
        <v>432</v>
      </c>
      <c r="K3509">
        <v>2401</v>
      </c>
      <c r="L3509">
        <v>0</v>
      </c>
      <c r="M3509" t="s">
        <v>2543</v>
      </c>
      <c r="N3509" t="s">
        <v>2640</v>
      </c>
    </row>
    <row r="3510" spans="1:14" hidden="1" x14ac:dyDescent="0.25">
      <c r="A3510" t="s">
        <v>432</v>
      </c>
      <c r="B3510" s="238">
        <v>1130631</v>
      </c>
      <c r="C3510" s="233">
        <v>1130631</v>
      </c>
      <c r="D3510">
        <v>113063</v>
      </c>
      <c r="F3510" t="s">
        <v>397</v>
      </c>
      <c r="G3510">
        <v>0</v>
      </c>
      <c r="H3510" s="238">
        <v>1</v>
      </c>
      <c r="I3510" t="s">
        <v>582</v>
      </c>
      <c r="J3510" t="s">
        <v>432</v>
      </c>
      <c r="K3510">
        <v>0</v>
      </c>
      <c r="L3510">
        <v>0</v>
      </c>
      <c r="M3510" t="s">
        <v>2543</v>
      </c>
      <c r="N3510" t="s">
        <v>2640</v>
      </c>
    </row>
    <row r="3511" spans="1:14" hidden="1" x14ac:dyDescent="0.25">
      <c r="A3511" t="s">
        <v>432</v>
      </c>
      <c r="B3511" s="238">
        <v>1130632</v>
      </c>
      <c r="C3511" s="233">
        <v>1130632</v>
      </c>
      <c r="D3511">
        <v>113063</v>
      </c>
      <c r="F3511" t="s">
        <v>397</v>
      </c>
      <c r="G3511">
        <v>0</v>
      </c>
      <c r="H3511" s="238">
        <v>2</v>
      </c>
      <c r="I3511" t="s">
        <v>582</v>
      </c>
      <c r="J3511" t="s">
        <v>432</v>
      </c>
      <c r="K3511">
        <v>0</v>
      </c>
      <c r="L3511">
        <v>0</v>
      </c>
      <c r="M3511" t="s">
        <v>2543</v>
      </c>
      <c r="N3511" t="s">
        <v>2640</v>
      </c>
    </row>
    <row r="3512" spans="1:14" hidden="1" x14ac:dyDescent="0.25">
      <c r="A3512" t="s">
        <v>432</v>
      </c>
      <c r="B3512" s="238">
        <v>1130633</v>
      </c>
      <c r="C3512" s="233">
        <v>1130633</v>
      </c>
      <c r="D3512">
        <v>113063</v>
      </c>
      <c r="F3512" t="s">
        <v>397</v>
      </c>
      <c r="G3512">
        <v>0</v>
      </c>
      <c r="H3512" s="238">
        <v>3</v>
      </c>
      <c r="I3512" t="s">
        <v>582</v>
      </c>
      <c r="J3512" t="s">
        <v>432</v>
      </c>
      <c r="K3512">
        <v>0</v>
      </c>
      <c r="L3512">
        <v>0</v>
      </c>
      <c r="M3512" t="s">
        <v>2543</v>
      </c>
      <c r="N3512" t="s">
        <v>2640</v>
      </c>
    </row>
    <row r="3513" spans="1:14" hidden="1" x14ac:dyDescent="0.25">
      <c r="A3513" t="s">
        <v>432</v>
      </c>
      <c r="B3513" s="238">
        <v>1130634</v>
      </c>
      <c r="C3513" s="233">
        <v>1130634</v>
      </c>
      <c r="D3513">
        <v>113063</v>
      </c>
      <c r="F3513" t="s">
        <v>397</v>
      </c>
      <c r="G3513">
        <v>0</v>
      </c>
      <c r="H3513" s="238">
        <v>4</v>
      </c>
      <c r="I3513" t="s">
        <v>582</v>
      </c>
      <c r="J3513" t="s">
        <v>432</v>
      </c>
      <c r="K3513">
        <v>0</v>
      </c>
      <c r="L3513">
        <v>0</v>
      </c>
      <c r="M3513" t="s">
        <v>2543</v>
      </c>
      <c r="N3513" t="s">
        <v>2640</v>
      </c>
    </row>
    <row r="3514" spans="1:14" hidden="1" x14ac:dyDescent="0.25">
      <c r="A3514" t="s">
        <v>432</v>
      </c>
      <c r="B3514" s="238">
        <v>1130635</v>
      </c>
      <c r="C3514" s="233">
        <v>1130635</v>
      </c>
      <c r="D3514">
        <v>113063</v>
      </c>
      <c r="F3514" t="s">
        <v>397</v>
      </c>
      <c r="G3514">
        <v>0</v>
      </c>
      <c r="H3514" s="238">
        <v>5</v>
      </c>
      <c r="I3514" t="s">
        <v>582</v>
      </c>
      <c r="J3514" t="s">
        <v>432</v>
      </c>
      <c r="K3514">
        <v>0</v>
      </c>
      <c r="L3514">
        <v>0</v>
      </c>
      <c r="M3514" t="s">
        <v>2543</v>
      </c>
      <c r="N3514" t="s">
        <v>2640</v>
      </c>
    </row>
    <row r="3515" spans="1:14" hidden="1" x14ac:dyDescent="0.25">
      <c r="A3515" t="s">
        <v>432</v>
      </c>
      <c r="B3515" s="238">
        <v>1147171</v>
      </c>
      <c r="C3515" s="233">
        <v>1147171</v>
      </c>
      <c r="D3515">
        <v>114717</v>
      </c>
      <c r="E3515">
        <v>885</v>
      </c>
      <c r="G3515">
        <v>1</v>
      </c>
      <c r="H3515" s="238">
        <v>1</v>
      </c>
      <c r="I3515" t="s">
        <v>214</v>
      </c>
      <c r="J3515" t="s">
        <v>432</v>
      </c>
      <c r="K3515">
        <v>0</v>
      </c>
      <c r="L3515">
        <v>0</v>
      </c>
      <c r="M3515" t="s">
        <v>2543</v>
      </c>
      <c r="N3515" t="s">
        <v>2640</v>
      </c>
    </row>
    <row r="3516" spans="1:14" hidden="1" x14ac:dyDescent="0.25">
      <c r="A3516" t="s">
        <v>432</v>
      </c>
      <c r="B3516" s="238">
        <v>1147172</v>
      </c>
      <c r="C3516" s="233">
        <v>1147172</v>
      </c>
      <c r="D3516">
        <v>114717</v>
      </c>
      <c r="E3516">
        <v>970</v>
      </c>
      <c r="G3516">
        <v>1</v>
      </c>
      <c r="H3516" s="238">
        <v>2</v>
      </c>
      <c r="I3516" t="s">
        <v>214</v>
      </c>
      <c r="J3516" t="s">
        <v>432</v>
      </c>
      <c r="K3516">
        <v>0</v>
      </c>
      <c r="L3516">
        <v>0</v>
      </c>
      <c r="M3516" t="s">
        <v>2543</v>
      </c>
      <c r="N3516" t="s">
        <v>2640</v>
      </c>
    </row>
    <row r="3517" spans="1:14" hidden="1" x14ac:dyDescent="0.25">
      <c r="A3517" t="s">
        <v>432</v>
      </c>
      <c r="B3517" s="238">
        <v>1147173</v>
      </c>
      <c r="C3517" s="233">
        <v>1147173</v>
      </c>
      <c r="D3517">
        <v>114717</v>
      </c>
      <c r="E3517">
        <v>1070</v>
      </c>
      <c r="G3517">
        <v>1</v>
      </c>
      <c r="H3517" s="238">
        <v>3</v>
      </c>
      <c r="I3517" t="s">
        <v>214</v>
      </c>
      <c r="J3517" t="s">
        <v>432</v>
      </c>
      <c r="K3517">
        <v>0</v>
      </c>
      <c r="L3517">
        <v>0</v>
      </c>
      <c r="M3517" t="s">
        <v>2543</v>
      </c>
      <c r="N3517" t="s">
        <v>2640</v>
      </c>
    </row>
    <row r="3518" spans="1:14" hidden="1" x14ac:dyDescent="0.25">
      <c r="A3518" t="s">
        <v>432</v>
      </c>
      <c r="B3518" s="238">
        <v>1147174</v>
      </c>
      <c r="C3518" s="233">
        <v>1147174</v>
      </c>
      <c r="D3518">
        <v>114717</v>
      </c>
      <c r="E3518">
        <v>1020</v>
      </c>
      <c r="G3518">
        <v>1</v>
      </c>
      <c r="H3518" s="238">
        <v>4</v>
      </c>
      <c r="I3518" t="s">
        <v>214</v>
      </c>
      <c r="J3518" t="s">
        <v>432</v>
      </c>
      <c r="K3518">
        <v>0</v>
      </c>
      <c r="L3518">
        <v>0</v>
      </c>
      <c r="M3518" t="s">
        <v>2543</v>
      </c>
      <c r="N3518" t="s">
        <v>2640</v>
      </c>
    </row>
    <row r="3519" spans="1:14" hidden="1" x14ac:dyDescent="0.25">
      <c r="A3519" t="s">
        <v>432</v>
      </c>
      <c r="B3519" s="238">
        <v>1147175</v>
      </c>
      <c r="C3519" s="233">
        <v>1147175</v>
      </c>
      <c r="D3519">
        <v>114717</v>
      </c>
      <c r="E3519">
        <v>1125</v>
      </c>
      <c r="G3519">
        <v>1</v>
      </c>
      <c r="H3519" s="238">
        <v>5</v>
      </c>
      <c r="I3519" t="s">
        <v>214</v>
      </c>
      <c r="J3519" t="s">
        <v>432</v>
      </c>
      <c r="K3519">
        <v>0</v>
      </c>
      <c r="L3519">
        <v>0</v>
      </c>
      <c r="M3519" t="s">
        <v>2543</v>
      </c>
      <c r="N3519" t="s">
        <v>2640</v>
      </c>
    </row>
    <row r="3520" spans="1:14" hidden="1" x14ac:dyDescent="0.25">
      <c r="A3520" t="s">
        <v>432</v>
      </c>
      <c r="B3520" s="238">
        <v>1147181</v>
      </c>
      <c r="C3520" s="233">
        <v>1147181</v>
      </c>
      <c r="D3520">
        <v>114718</v>
      </c>
      <c r="F3520" t="s">
        <v>397</v>
      </c>
      <c r="G3520">
        <v>0</v>
      </c>
      <c r="H3520" s="238">
        <v>1</v>
      </c>
      <c r="I3520" t="s">
        <v>933</v>
      </c>
      <c r="J3520" t="s">
        <v>432</v>
      </c>
      <c r="K3520">
        <v>0</v>
      </c>
      <c r="L3520">
        <v>0</v>
      </c>
      <c r="M3520" t="s">
        <v>2543</v>
      </c>
      <c r="N3520" t="s">
        <v>2640</v>
      </c>
    </row>
    <row r="3521" spans="1:14" hidden="1" x14ac:dyDescent="0.25">
      <c r="A3521" t="s">
        <v>432</v>
      </c>
      <c r="B3521" s="238">
        <v>1147182</v>
      </c>
      <c r="C3521" s="233">
        <v>1147182</v>
      </c>
      <c r="D3521">
        <v>114718</v>
      </c>
      <c r="F3521" t="s">
        <v>397</v>
      </c>
      <c r="G3521">
        <v>0</v>
      </c>
      <c r="H3521" s="238">
        <v>2</v>
      </c>
      <c r="I3521" t="s">
        <v>933</v>
      </c>
      <c r="J3521" t="s">
        <v>432</v>
      </c>
      <c r="K3521">
        <v>0</v>
      </c>
      <c r="L3521">
        <v>0</v>
      </c>
      <c r="M3521" t="s">
        <v>2543</v>
      </c>
      <c r="N3521" t="s">
        <v>2640</v>
      </c>
    </row>
    <row r="3522" spans="1:14" hidden="1" x14ac:dyDescent="0.25">
      <c r="A3522" t="s">
        <v>432</v>
      </c>
      <c r="B3522" s="238">
        <v>1147183</v>
      </c>
      <c r="C3522" s="233">
        <v>1147183</v>
      </c>
      <c r="D3522">
        <v>114718</v>
      </c>
      <c r="F3522" t="s">
        <v>397</v>
      </c>
      <c r="G3522">
        <v>0</v>
      </c>
      <c r="H3522" s="238">
        <v>3</v>
      </c>
      <c r="I3522" t="s">
        <v>933</v>
      </c>
      <c r="J3522" t="s">
        <v>432</v>
      </c>
      <c r="K3522">
        <v>0</v>
      </c>
      <c r="L3522">
        <v>0</v>
      </c>
      <c r="M3522" t="s">
        <v>2543</v>
      </c>
      <c r="N3522" t="s">
        <v>2640</v>
      </c>
    </row>
    <row r="3523" spans="1:14" hidden="1" x14ac:dyDescent="0.25">
      <c r="A3523" t="s">
        <v>432</v>
      </c>
      <c r="B3523" s="238">
        <v>1147184</v>
      </c>
      <c r="C3523" s="233">
        <v>1147184</v>
      </c>
      <c r="D3523">
        <v>114718</v>
      </c>
      <c r="F3523" t="s">
        <v>397</v>
      </c>
      <c r="G3523">
        <v>0</v>
      </c>
      <c r="H3523" s="238">
        <v>4</v>
      </c>
      <c r="I3523" t="s">
        <v>933</v>
      </c>
      <c r="J3523" t="s">
        <v>432</v>
      </c>
      <c r="K3523">
        <v>0</v>
      </c>
      <c r="L3523">
        <v>0</v>
      </c>
      <c r="M3523" t="s">
        <v>2543</v>
      </c>
      <c r="N3523" t="s">
        <v>2640</v>
      </c>
    </row>
    <row r="3524" spans="1:14" hidden="1" x14ac:dyDescent="0.25">
      <c r="A3524" t="s">
        <v>432</v>
      </c>
      <c r="B3524" s="238">
        <v>1147185</v>
      </c>
      <c r="C3524" s="233">
        <v>1147185</v>
      </c>
      <c r="D3524">
        <v>114718</v>
      </c>
      <c r="F3524" t="s">
        <v>397</v>
      </c>
      <c r="G3524">
        <v>0</v>
      </c>
      <c r="H3524" s="238">
        <v>5</v>
      </c>
      <c r="I3524" t="s">
        <v>933</v>
      </c>
      <c r="J3524" t="s">
        <v>432</v>
      </c>
      <c r="K3524">
        <v>0</v>
      </c>
      <c r="L3524">
        <v>0</v>
      </c>
      <c r="M3524" t="s">
        <v>2543</v>
      </c>
      <c r="N3524" t="s">
        <v>2640</v>
      </c>
    </row>
    <row r="3525" spans="1:14" hidden="1" x14ac:dyDescent="0.25">
      <c r="A3525" t="s">
        <v>432</v>
      </c>
      <c r="B3525" s="238">
        <v>1164311</v>
      </c>
      <c r="C3525" s="233">
        <v>1164311</v>
      </c>
      <c r="D3525">
        <v>116431</v>
      </c>
      <c r="E3525">
        <v>1185</v>
      </c>
      <c r="G3525">
        <v>1</v>
      </c>
      <c r="H3525" s="238">
        <v>1</v>
      </c>
      <c r="I3525" t="s">
        <v>2429</v>
      </c>
      <c r="J3525" t="s">
        <v>432</v>
      </c>
      <c r="K3525">
        <v>0</v>
      </c>
      <c r="L3525">
        <v>0</v>
      </c>
      <c r="M3525" t="s">
        <v>2543</v>
      </c>
      <c r="N3525" t="s">
        <v>2640</v>
      </c>
    </row>
    <row r="3526" spans="1:14" hidden="1" x14ac:dyDescent="0.25">
      <c r="A3526" t="s">
        <v>432</v>
      </c>
      <c r="B3526" s="238">
        <v>1164312</v>
      </c>
      <c r="C3526" s="233">
        <v>1164312</v>
      </c>
      <c r="D3526">
        <v>116431</v>
      </c>
      <c r="E3526">
        <v>1235</v>
      </c>
      <c r="G3526">
        <v>1</v>
      </c>
      <c r="H3526" s="238">
        <v>2</v>
      </c>
      <c r="I3526" t="s">
        <v>2429</v>
      </c>
      <c r="J3526" t="s">
        <v>432</v>
      </c>
      <c r="K3526">
        <v>0</v>
      </c>
      <c r="L3526">
        <v>0</v>
      </c>
      <c r="M3526" t="s">
        <v>2543</v>
      </c>
      <c r="N3526" t="s">
        <v>2640</v>
      </c>
    </row>
    <row r="3527" spans="1:14" hidden="1" x14ac:dyDescent="0.25">
      <c r="A3527" t="s">
        <v>432</v>
      </c>
      <c r="B3527" s="238">
        <v>1164313</v>
      </c>
      <c r="C3527" s="233">
        <v>1164313</v>
      </c>
      <c r="D3527">
        <v>116431</v>
      </c>
      <c r="E3527">
        <v>1305</v>
      </c>
      <c r="G3527">
        <v>1</v>
      </c>
      <c r="H3527" s="238">
        <v>3</v>
      </c>
      <c r="I3527" t="s">
        <v>2429</v>
      </c>
      <c r="J3527" t="s">
        <v>432</v>
      </c>
      <c r="K3527">
        <v>0</v>
      </c>
      <c r="L3527">
        <v>0</v>
      </c>
      <c r="M3527" t="s">
        <v>2543</v>
      </c>
      <c r="N3527" t="s">
        <v>2640</v>
      </c>
    </row>
    <row r="3528" spans="1:14" hidden="1" x14ac:dyDescent="0.25">
      <c r="A3528" t="s">
        <v>432</v>
      </c>
      <c r="B3528" s="238">
        <v>1164314</v>
      </c>
      <c r="C3528" s="233">
        <v>1164314</v>
      </c>
      <c r="D3528">
        <v>116431</v>
      </c>
      <c r="E3528">
        <v>1300</v>
      </c>
      <c r="G3528">
        <v>1</v>
      </c>
      <c r="H3528" s="238">
        <v>4</v>
      </c>
      <c r="I3528" t="s">
        <v>2429</v>
      </c>
      <c r="J3528" t="s">
        <v>432</v>
      </c>
      <c r="K3528">
        <v>0</v>
      </c>
      <c r="L3528">
        <v>0</v>
      </c>
      <c r="M3528" t="s">
        <v>2543</v>
      </c>
      <c r="N3528" t="s">
        <v>2640</v>
      </c>
    </row>
    <row r="3529" spans="1:14" hidden="1" x14ac:dyDescent="0.25">
      <c r="A3529" t="s">
        <v>432</v>
      </c>
      <c r="B3529" s="238">
        <v>1164315</v>
      </c>
      <c r="C3529" s="233">
        <v>1164315</v>
      </c>
      <c r="D3529">
        <v>116431</v>
      </c>
      <c r="E3529">
        <v>1375</v>
      </c>
      <c r="G3529">
        <v>1</v>
      </c>
      <c r="H3529" s="238">
        <v>5</v>
      </c>
      <c r="I3529" t="s">
        <v>2429</v>
      </c>
      <c r="J3529" t="s">
        <v>432</v>
      </c>
      <c r="K3529">
        <v>0</v>
      </c>
      <c r="L3529">
        <v>0</v>
      </c>
      <c r="M3529" t="s">
        <v>2543</v>
      </c>
      <c r="N3529" t="s">
        <v>2640</v>
      </c>
    </row>
    <row r="3530" spans="1:14" hidden="1" x14ac:dyDescent="0.25">
      <c r="A3530" t="s">
        <v>432</v>
      </c>
      <c r="B3530" s="238">
        <v>1164321</v>
      </c>
      <c r="C3530" s="233">
        <v>1164321</v>
      </c>
      <c r="D3530">
        <v>116432</v>
      </c>
      <c r="F3530" t="s">
        <v>397</v>
      </c>
      <c r="G3530">
        <v>0</v>
      </c>
      <c r="H3530" s="238">
        <v>1</v>
      </c>
      <c r="I3530" t="s">
        <v>2684</v>
      </c>
      <c r="J3530" t="s">
        <v>432</v>
      </c>
      <c r="K3530">
        <v>0</v>
      </c>
      <c r="L3530">
        <v>0</v>
      </c>
      <c r="M3530" t="s">
        <v>2543</v>
      </c>
      <c r="N3530" t="s">
        <v>2640</v>
      </c>
    </row>
    <row r="3531" spans="1:14" hidden="1" x14ac:dyDescent="0.25">
      <c r="A3531" t="s">
        <v>432</v>
      </c>
      <c r="B3531" s="238">
        <v>1164322</v>
      </c>
      <c r="C3531" s="233">
        <v>1164322</v>
      </c>
      <c r="D3531">
        <v>116432</v>
      </c>
      <c r="F3531" t="s">
        <v>397</v>
      </c>
      <c r="G3531">
        <v>0</v>
      </c>
      <c r="H3531" s="238">
        <v>2</v>
      </c>
      <c r="I3531" t="s">
        <v>2684</v>
      </c>
      <c r="J3531" t="s">
        <v>432</v>
      </c>
      <c r="K3531">
        <v>0</v>
      </c>
      <c r="L3531">
        <v>0</v>
      </c>
      <c r="M3531" t="s">
        <v>2543</v>
      </c>
      <c r="N3531" t="s">
        <v>2640</v>
      </c>
    </row>
    <row r="3532" spans="1:14" hidden="1" x14ac:dyDescent="0.25">
      <c r="A3532" t="s">
        <v>432</v>
      </c>
      <c r="B3532" s="238">
        <v>1164323</v>
      </c>
      <c r="C3532" s="233">
        <v>1164323</v>
      </c>
      <c r="D3532">
        <v>116432</v>
      </c>
      <c r="F3532" t="s">
        <v>397</v>
      </c>
      <c r="G3532">
        <v>0</v>
      </c>
      <c r="H3532" s="238">
        <v>3</v>
      </c>
      <c r="I3532" t="s">
        <v>2684</v>
      </c>
      <c r="J3532" t="s">
        <v>432</v>
      </c>
      <c r="K3532">
        <v>0</v>
      </c>
      <c r="L3532">
        <v>0</v>
      </c>
      <c r="M3532" t="s">
        <v>2543</v>
      </c>
      <c r="N3532" t="s">
        <v>2640</v>
      </c>
    </row>
    <row r="3533" spans="1:14" hidden="1" x14ac:dyDescent="0.25">
      <c r="A3533" t="s">
        <v>432</v>
      </c>
      <c r="B3533" s="238">
        <v>1164324</v>
      </c>
      <c r="C3533" s="233">
        <v>1164324</v>
      </c>
      <c r="D3533">
        <v>116432</v>
      </c>
      <c r="F3533" t="s">
        <v>397</v>
      </c>
      <c r="G3533">
        <v>0</v>
      </c>
      <c r="H3533" s="238">
        <v>4</v>
      </c>
      <c r="I3533" t="s">
        <v>2684</v>
      </c>
      <c r="J3533" t="s">
        <v>432</v>
      </c>
      <c r="K3533">
        <v>0</v>
      </c>
      <c r="L3533">
        <v>0</v>
      </c>
      <c r="M3533" t="s">
        <v>2543</v>
      </c>
      <c r="N3533" t="s">
        <v>2640</v>
      </c>
    </row>
    <row r="3534" spans="1:14" hidden="1" x14ac:dyDescent="0.25">
      <c r="A3534" t="s">
        <v>432</v>
      </c>
      <c r="B3534" s="238">
        <v>1164325</v>
      </c>
      <c r="C3534" s="233">
        <v>1164325</v>
      </c>
      <c r="D3534">
        <v>116432</v>
      </c>
      <c r="F3534" t="s">
        <v>397</v>
      </c>
      <c r="G3534">
        <v>0</v>
      </c>
      <c r="H3534" s="238">
        <v>5</v>
      </c>
      <c r="I3534" t="s">
        <v>2684</v>
      </c>
      <c r="J3534" t="s">
        <v>432</v>
      </c>
      <c r="K3534">
        <v>0</v>
      </c>
      <c r="L3534">
        <v>0</v>
      </c>
      <c r="M3534" t="s">
        <v>2543</v>
      </c>
      <c r="N3534" t="s">
        <v>2640</v>
      </c>
    </row>
    <row r="3535" spans="1:14" hidden="1" x14ac:dyDescent="0.25">
      <c r="A3535" t="s">
        <v>432</v>
      </c>
      <c r="B3535" s="238">
        <v>1164291</v>
      </c>
      <c r="C3535" s="233">
        <v>1164291</v>
      </c>
      <c r="D3535">
        <v>116429</v>
      </c>
      <c r="E3535">
        <v>3695</v>
      </c>
      <c r="G3535">
        <v>1</v>
      </c>
      <c r="H3535" s="238">
        <v>1</v>
      </c>
      <c r="I3535" t="s">
        <v>1856</v>
      </c>
      <c r="J3535" t="s">
        <v>432</v>
      </c>
      <c r="K3535">
        <v>0</v>
      </c>
      <c r="L3535">
        <v>0</v>
      </c>
      <c r="M3535" t="s">
        <v>2543</v>
      </c>
      <c r="N3535" t="s">
        <v>2640</v>
      </c>
    </row>
    <row r="3536" spans="1:14" hidden="1" x14ac:dyDescent="0.25">
      <c r="A3536" t="s">
        <v>432</v>
      </c>
      <c r="B3536" s="238">
        <v>1164292</v>
      </c>
      <c r="C3536" s="233">
        <v>1164292</v>
      </c>
      <c r="D3536">
        <v>116429</v>
      </c>
      <c r="E3536">
        <v>3880</v>
      </c>
      <c r="G3536">
        <v>1</v>
      </c>
      <c r="H3536" s="238">
        <v>2</v>
      </c>
      <c r="I3536" t="s">
        <v>1856</v>
      </c>
      <c r="J3536" t="s">
        <v>432</v>
      </c>
      <c r="K3536">
        <v>0</v>
      </c>
      <c r="L3536">
        <v>0</v>
      </c>
      <c r="M3536" t="s">
        <v>2543</v>
      </c>
      <c r="N3536" t="s">
        <v>2640</v>
      </c>
    </row>
    <row r="3537" spans="1:14" hidden="1" x14ac:dyDescent="0.25">
      <c r="A3537" t="s">
        <v>432</v>
      </c>
      <c r="B3537" s="238">
        <v>1164293</v>
      </c>
      <c r="C3537" s="233">
        <v>1164293</v>
      </c>
      <c r="D3537">
        <v>116429</v>
      </c>
      <c r="E3537">
        <v>4045</v>
      </c>
      <c r="G3537">
        <v>1</v>
      </c>
      <c r="H3537" s="238">
        <v>3</v>
      </c>
      <c r="I3537" t="s">
        <v>1856</v>
      </c>
      <c r="J3537" t="s">
        <v>432</v>
      </c>
      <c r="K3537">
        <v>0</v>
      </c>
      <c r="L3537">
        <v>0</v>
      </c>
      <c r="M3537" t="s">
        <v>2543</v>
      </c>
      <c r="N3537" t="s">
        <v>2640</v>
      </c>
    </row>
    <row r="3538" spans="1:14" hidden="1" x14ac:dyDescent="0.25">
      <c r="A3538" t="s">
        <v>432</v>
      </c>
      <c r="B3538" s="238">
        <v>1164294</v>
      </c>
      <c r="C3538" s="233">
        <v>1164294</v>
      </c>
      <c r="D3538">
        <v>116429</v>
      </c>
      <c r="E3538">
        <v>4075</v>
      </c>
      <c r="G3538">
        <v>1</v>
      </c>
      <c r="H3538" s="238">
        <v>4</v>
      </c>
      <c r="I3538" t="s">
        <v>1856</v>
      </c>
      <c r="J3538" t="s">
        <v>432</v>
      </c>
      <c r="K3538">
        <v>0</v>
      </c>
      <c r="L3538">
        <v>0</v>
      </c>
      <c r="M3538" t="s">
        <v>2543</v>
      </c>
      <c r="N3538" t="s">
        <v>2640</v>
      </c>
    </row>
    <row r="3539" spans="1:14" hidden="1" x14ac:dyDescent="0.25">
      <c r="A3539" t="s">
        <v>432</v>
      </c>
      <c r="B3539" s="238">
        <v>1164295</v>
      </c>
      <c r="C3539" s="233">
        <v>1164295</v>
      </c>
      <c r="D3539">
        <v>116429</v>
      </c>
      <c r="E3539">
        <v>4250</v>
      </c>
      <c r="G3539">
        <v>1</v>
      </c>
      <c r="H3539" s="238">
        <v>5</v>
      </c>
      <c r="I3539" t="s">
        <v>1856</v>
      </c>
      <c r="J3539" t="s">
        <v>432</v>
      </c>
      <c r="K3539">
        <v>0</v>
      </c>
      <c r="L3539">
        <v>0</v>
      </c>
      <c r="M3539" t="s">
        <v>2543</v>
      </c>
      <c r="N3539" t="s">
        <v>2640</v>
      </c>
    </row>
    <row r="3540" spans="1:14" hidden="1" x14ac:dyDescent="0.25">
      <c r="A3540" t="s">
        <v>432</v>
      </c>
      <c r="B3540" s="238">
        <v>1164301</v>
      </c>
      <c r="C3540" s="233">
        <v>1164301</v>
      </c>
      <c r="D3540">
        <v>116430</v>
      </c>
      <c r="F3540" t="s">
        <v>397</v>
      </c>
      <c r="G3540">
        <v>0</v>
      </c>
      <c r="H3540" s="238">
        <v>1</v>
      </c>
      <c r="I3540" t="s">
        <v>2685</v>
      </c>
      <c r="J3540" t="s">
        <v>432</v>
      </c>
      <c r="K3540">
        <v>0</v>
      </c>
      <c r="L3540">
        <v>0</v>
      </c>
      <c r="M3540" t="s">
        <v>2543</v>
      </c>
      <c r="N3540" t="s">
        <v>2640</v>
      </c>
    </row>
    <row r="3541" spans="1:14" hidden="1" x14ac:dyDescent="0.25">
      <c r="A3541" t="s">
        <v>432</v>
      </c>
      <c r="B3541" s="238">
        <v>1164302</v>
      </c>
      <c r="C3541" s="233">
        <v>1164302</v>
      </c>
      <c r="D3541">
        <v>116430</v>
      </c>
      <c r="F3541" t="s">
        <v>397</v>
      </c>
      <c r="G3541">
        <v>0</v>
      </c>
      <c r="H3541" s="238">
        <v>2</v>
      </c>
      <c r="I3541" t="s">
        <v>2685</v>
      </c>
      <c r="J3541" t="s">
        <v>432</v>
      </c>
      <c r="K3541">
        <v>0</v>
      </c>
      <c r="L3541">
        <v>0</v>
      </c>
      <c r="M3541" t="s">
        <v>2543</v>
      </c>
      <c r="N3541" t="s">
        <v>2640</v>
      </c>
    </row>
    <row r="3542" spans="1:14" hidden="1" x14ac:dyDescent="0.25">
      <c r="A3542" t="s">
        <v>432</v>
      </c>
      <c r="B3542" s="238">
        <v>1164303</v>
      </c>
      <c r="C3542" s="233">
        <v>1164303</v>
      </c>
      <c r="D3542">
        <v>116430</v>
      </c>
      <c r="F3542" t="s">
        <v>397</v>
      </c>
      <c r="G3542">
        <v>0</v>
      </c>
      <c r="H3542" s="238">
        <v>3</v>
      </c>
      <c r="I3542" t="s">
        <v>2685</v>
      </c>
      <c r="J3542" t="s">
        <v>432</v>
      </c>
      <c r="K3542">
        <v>0</v>
      </c>
      <c r="L3542">
        <v>0</v>
      </c>
      <c r="M3542" t="s">
        <v>2543</v>
      </c>
      <c r="N3542" t="s">
        <v>2640</v>
      </c>
    </row>
    <row r="3543" spans="1:14" hidden="1" x14ac:dyDescent="0.25">
      <c r="A3543" t="s">
        <v>432</v>
      </c>
      <c r="B3543" s="238">
        <v>1164304</v>
      </c>
      <c r="C3543" s="233">
        <v>1164304</v>
      </c>
      <c r="D3543">
        <v>116430</v>
      </c>
      <c r="F3543" t="s">
        <v>397</v>
      </c>
      <c r="G3543">
        <v>0</v>
      </c>
      <c r="H3543" s="238">
        <v>4</v>
      </c>
      <c r="I3543" t="s">
        <v>2685</v>
      </c>
      <c r="J3543" t="s">
        <v>432</v>
      </c>
      <c r="K3543">
        <v>0</v>
      </c>
      <c r="L3543">
        <v>0</v>
      </c>
      <c r="M3543" t="s">
        <v>2543</v>
      </c>
      <c r="N3543" t="s">
        <v>2640</v>
      </c>
    </row>
    <row r="3544" spans="1:14" hidden="1" x14ac:dyDescent="0.25">
      <c r="A3544" t="s">
        <v>432</v>
      </c>
      <c r="B3544" s="238">
        <v>1164305</v>
      </c>
      <c r="C3544" s="233">
        <v>1164305</v>
      </c>
      <c r="D3544">
        <v>116430</v>
      </c>
      <c r="F3544" t="s">
        <v>397</v>
      </c>
      <c r="G3544">
        <v>0</v>
      </c>
      <c r="H3544" s="238">
        <v>5</v>
      </c>
      <c r="I3544" t="s">
        <v>2685</v>
      </c>
      <c r="J3544" t="s">
        <v>432</v>
      </c>
      <c r="K3544">
        <v>0</v>
      </c>
      <c r="L3544">
        <v>0</v>
      </c>
      <c r="M3544" t="s">
        <v>2543</v>
      </c>
      <c r="N3544" t="s">
        <v>2640</v>
      </c>
    </row>
    <row r="3545" spans="1:14" hidden="1" x14ac:dyDescent="0.25">
      <c r="A3545" t="s">
        <v>432</v>
      </c>
      <c r="B3545" s="238">
        <v>1161171</v>
      </c>
      <c r="C3545" s="233">
        <v>1161171</v>
      </c>
      <c r="D3545">
        <v>116117</v>
      </c>
      <c r="E3545">
        <v>1805</v>
      </c>
      <c r="G3545">
        <v>1</v>
      </c>
      <c r="H3545" s="238">
        <v>1</v>
      </c>
      <c r="I3545" t="s">
        <v>2686</v>
      </c>
      <c r="J3545" t="s">
        <v>432</v>
      </c>
      <c r="K3545">
        <v>0</v>
      </c>
      <c r="L3545">
        <v>0</v>
      </c>
      <c r="M3545" t="s">
        <v>2543</v>
      </c>
      <c r="N3545" t="s">
        <v>2556</v>
      </c>
    </row>
    <row r="3546" spans="1:14" hidden="1" x14ac:dyDescent="0.25">
      <c r="A3546" t="s">
        <v>432</v>
      </c>
      <c r="B3546" s="238">
        <v>1161172</v>
      </c>
      <c r="C3546" s="233">
        <v>1161172</v>
      </c>
      <c r="D3546">
        <v>116117</v>
      </c>
      <c r="E3546">
        <v>1890</v>
      </c>
      <c r="G3546">
        <v>1</v>
      </c>
      <c r="H3546" s="238">
        <v>2</v>
      </c>
      <c r="I3546" t="s">
        <v>2686</v>
      </c>
      <c r="J3546" t="s">
        <v>432</v>
      </c>
      <c r="K3546">
        <v>0</v>
      </c>
      <c r="L3546">
        <v>0</v>
      </c>
      <c r="M3546" t="s">
        <v>2543</v>
      </c>
      <c r="N3546" t="s">
        <v>2556</v>
      </c>
    </row>
    <row r="3547" spans="1:14" hidden="1" x14ac:dyDescent="0.25">
      <c r="A3547" t="s">
        <v>432</v>
      </c>
      <c r="B3547" s="238">
        <v>1161173</v>
      </c>
      <c r="C3547" s="233">
        <v>1161173</v>
      </c>
      <c r="D3547">
        <v>116117</v>
      </c>
      <c r="E3547">
        <v>1980</v>
      </c>
      <c r="G3547">
        <v>1</v>
      </c>
      <c r="H3547" s="238">
        <v>3</v>
      </c>
      <c r="I3547" t="s">
        <v>2686</v>
      </c>
      <c r="J3547" t="s">
        <v>432</v>
      </c>
      <c r="K3547">
        <v>0</v>
      </c>
      <c r="L3547">
        <v>0</v>
      </c>
      <c r="M3547" t="s">
        <v>2543</v>
      </c>
      <c r="N3547" t="s">
        <v>2556</v>
      </c>
    </row>
    <row r="3548" spans="1:14" hidden="1" x14ac:dyDescent="0.25">
      <c r="A3548" t="s">
        <v>432</v>
      </c>
      <c r="B3548" s="238">
        <v>1161174</v>
      </c>
      <c r="C3548" s="233">
        <v>1161174</v>
      </c>
      <c r="D3548">
        <v>116117</v>
      </c>
      <c r="E3548">
        <v>1985</v>
      </c>
      <c r="G3548">
        <v>1</v>
      </c>
      <c r="H3548" s="238">
        <v>4</v>
      </c>
      <c r="I3548" t="s">
        <v>2686</v>
      </c>
      <c r="J3548" t="s">
        <v>432</v>
      </c>
      <c r="K3548">
        <v>0</v>
      </c>
      <c r="L3548">
        <v>0</v>
      </c>
      <c r="M3548" t="s">
        <v>2543</v>
      </c>
      <c r="N3548" t="s">
        <v>2556</v>
      </c>
    </row>
    <row r="3549" spans="1:14" hidden="1" x14ac:dyDescent="0.25">
      <c r="A3549" t="s">
        <v>432</v>
      </c>
      <c r="B3549" s="238">
        <v>1161175</v>
      </c>
      <c r="C3549" s="233">
        <v>1161175</v>
      </c>
      <c r="D3549">
        <v>116117</v>
      </c>
      <c r="E3549">
        <v>2080</v>
      </c>
      <c r="G3549">
        <v>1</v>
      </c>
      <c r="H3549" s="238">
        <v>5</v>
      </c>
      <c r="I3549" t="s">
        <v>2686</v>
      </c>
      <c r="J3549" t="s">
        <v>432</v>
      </c>
      <c r="K3549">
        <v>0</v>
      </c>
      <c r="L3549">
        <v>0</v>
      </c>
      <c r="M3549" t="s">
        <v>2543</v>
      </c>
      <c r="N3549" t="s">
        <v>2556</v>
      </c>
    </row>
    <row r="3550" spans="1:14" hidden="1" x14ac:dyDescent="0.25">
      <c r="A3550" t="s">
        <v>432</v>
      </c>
      <c r="B3550" s="238">
        <v>1161241</v>
      </c>
      <c r="C3550" s="233">
        <v>1161241</v>
      </c>
      <c r="D3550">
        <v>116124</v>
      </c>
      <c r="F3550" t="s">
        <v>397</v>
      </c>
      <c r="G3550">
        <v>0</v>
      </c>
      <c r="H3550" s="238">
        <v>1</v>
      </c>
      <c r="I3550" t="s">
        <v>2687</v>
      </c>
      <c r="J3550" t="s">
        <v>432</v>
      </c>
      <c r="K3550">
        <v>0</v>
      </c>
      <c r="L3550">
        <v>0</v>
      </c>
      <c r="M3550" t="s">
        <v>2543</v>
      </c>
      <c r="N3550" t="s">
        <v>2556</v>
      </c>
    </row>
    <row r="3551" spans="1:14" hidden="1" x14ac:dyDescent="0.25">
      <c r="A3551" t="s">
        <v>432</v>
      </c>
      <c r="B3551" s="238">
        <v>1161242</v>
      </c>
      <c r="C3551" s="233">
        <v>1161242</v>
      </c>
      <c r="D3551">
        <v>116124</v>
      </c>
      <c r="F3551" t="s">
        <v>397</v>
      </c>
      <c r="G3551">
        <v>0</v>
      </c>
      <c r="H3551" s="238">
        <v>2</v>
      </c>
      <c r="I3551" t="s">
        <v>2687</v>
      </c>
      <c r="J3551" t="s">
        <v>432</v>
      </c>
      <c r="K3551">
        <v>0</v>
      </c>
      <c r="L3551">
        <v>0</v>
      </c>
      <c r="M3551" t="s">
        <v>2543</v>
      </c>
      <c r="N3551" t="s">
        <v>2556</v>
      </c>
    </row>
    <row r="3552" spans="1:14" hidden="1" x14ac:dyDescent="0.25">
      <c r="A3552" t="s">
        <v>432</v>
      </c>
      <c r="B3552" s="238">
        <v>1161243</v>
      </c>
      <c r="C3552" s="233">
        <v>1161243</v>
      </c>
      <c r="D3552">
        <v>116124</v>
      </c>
      <c r="F3552" t="s">
        <v>397</v>
      </c>
      <c r="G3552">
        <v>0</v>
      </c>
      <c r="H3552" s="238">
        <v>3</v>
      </c>
      <c r="I3552" t="s">
        <v>2687</v>
      </c>
      <c r="J3552" t="s">
        <v>432</v>
      </c>
      <c r="K3552">
        <v>0</v>
      </c>
      <c r="L3552">
        <v>0</v>
      </c>
      <c r="M3552" t="s">
        <v>2543</v>
      </c>
      <c r="N3552" t="s">
        <v>2556</v>
      </c>
    </row>
    <row r="3553" spans="1:14" hidden="1" x14ac:dyDescent="0.25">
      <c r="A3553" t="s">
        <v>432</v>
      </c>
      <c r="B3553" s="238">
        <v>1161244</v>
      </c>
      <c r="C3553" s="233">
        <v>1161244</v>
      </c>
      <c r="D3553">
        <v>116124</v>
      </c>
      <c r="F3553" t="s">
        <v>397</v>
      </c>
      <c r="G3553">
        <v>0</v>
      </c>
      <c r="H3553" s="238">
        <v>4</v>
      </c>
      <c r="I3553" t="s">
        <v>2687</v>
      </c>
      <c r="J3553" t="s">
        <v>432</v>
      </c>
      <c r="K3553">
        <v>0</v>
      </c>
      <c r="L3553">
        <v>0</v>
      </c>
      <c r="M3553" t="s">
        <v>2543</v>
      </c>
      <c r="N3553" t="s">
        <v>2556</v>
      </c>
    </row>
    <row r="3554" spans="1:14" hidden="1" x14ac:dyDescent="0.25">
      <c r="A3554" t="s">
        <v>432</v>
      </c>
      <c r="B3554" s="238">
        <v>1161245</v>
      </c>
      <c r="C3554" s="233">
        <v>1161245</v>
      </c>
      <c r="D3554">
        <v>116124</v>
      </c>
      <c r="F3554" t="s">
        <v>397</v>
      </c>
      <c r="G3554">
        <v>0</v>
      </c>
      <c r="H3554" s="238">
        <v>5</v>
      </c>
      <c r="I3554" t="s">
        <v>2687</v>
      </c>
      <c r="J3554" t="s">
        <v>432</v>
      </c>
      <c r="K3554">
        <v>0</v>
      </c>
      <c r="L3554">
        <v>0</v>
      </c>
      <c r="M3554" t="s">
        <v>2543</v>
      </c>
      <c r="N3554" t="s">
        <v>2556</v>
      </c>
    </row>
    <row r="3555" spans="1:14" hidden="1" x14ac:dyDescent="0.25">
      <c r="A3555" t="s">
        <v>747</v>
      </c>
      <c r="B3555" s="238">
        <v>1163991</v>
      </c>
      <c r="C3555" s="233">
        <v>1163991</v>
      </c>
      <c r="D3555">
        <v>116399</v>
      </c>
      <c r="F3555" t="s">
        <v>397</v>
      </c>
      <c r="G3555">
        <v>0</v>
      </c>
      <c r="H3555" s="238">
        <v>1</v>
      </c>
      <c r="I3555" t="s">
        <v>1358</v>
      </c>
      <c r="J3555" t="s">
        <v>747</v>
      </c>
      <c r="K3555">
        <v>0</v>
      </c>
      <c r="L3555">
        <v>0</v>
      </c>
      <c r="M3555" t="s">
        <v>2491</v>
      </c>
      <c r="N3555" t="s">
        <v>2690</v>
      </c>
    </row>
    <row r="3556" spans="1:14" hidden="1" x14ac:dyDescent="0.25">
      <c r="A3556" t="s">
        <v>747</v>
      </c>
      <c r="B3556" s="238">
        <v>1163992</v>
      </c>
      <c r="C3556" s="233">
        <v>1163992</v>
      </c>
      <c r="D3556">
        <v>116399</v>
      </c>
      <c r="F3556" t="s">
        <v>397</v>
      </c>
      <c r="G3556">
        <v>0</v>
      </c>
      <c r="H3556" s="238">
        <v>2</v>
      </c>
      <c r="I3556" t="s">
        <v>1358</v>
      </c>
      <c r="J3556" t="s">
        <v>747</v>
      </c>
      <c r="K3556">
        <v>0</v>
      </c>
      <c r="L3556">
        <v>0</v>
      </c>
      <c r="M3556" t="s">
        <v>2491</v>
      </c>
      <c r="N3556" t="s">
        <v>2690</v>
      </c>
    </row>
    <row r="3557" spans="1:14" hidden="1" x14ac:dyDescent="0.25">
      <c r="A3557" t="s">
        <v>747</v>
      </c>
      <c r="B3557" s="238">
        <v>1163993</v>
      </c>
      <c r="C3557" s="233">
        <v>1163993</v>
      </c>
      <c r="D3557">
        <v>116399</v>
      </c>
      <c r="F3557" t="s">
        <v>397</v>
      </c>
      <c r="G3557">
        <v>0</v>
      </c>
      <c r="H3557" s="238">
        <v>3</v>
      </c>
      <c r="I3557" t="s">
        <v>1358</v>
      </c>
      <c r="J3557" t="s">
        <v>747</v>
      </c>
      <c r="K3557">
        <v>0</v>
      </c>
      <c r="L3557">
        <v>0</v>
      </c>
      <c r="M3557" t="s">
        <v>2491</v>
      </c>
      <c r="N3557" t="s">
        <v>2690</v>
      </c>
    </row>
    <row r="3558" spans="1:14" hidden="1" x14ac:dyDescent="0.25">
      <c r="A3558" t="s">
        <v>747</v>
      </c>
      <c r="B3558" s="238">
        <v>1163994</v>
      </c>
      <c r="C3558" s="233">
        <v>1163994</v>
      </c>
      <c r="D3558">
        <v>116399</v>
      </c>
      <c r="F3558" t="s">
        <v>397</v>
      </c>
      <c r="G3558">
        <v>0</v>
      </c>
      <c r="H3558" s="238">
        <v>4</v>
      </c>
      <c r="I3558" t="s">
        <v>1358</v>
      </c>
      <c r="J3558" t="s">
        <v>747</v>
      </c>
      <c r="K3558">
        <v>0</v>
      </c>
      <c r="L3558">
        <v>0</v>
      </c>
      <c r="M3558" t="s">
        <v>2491</v>
      </c>
      <c r="N3558" t="s">
        <v>2690</v>
      </c>
    </row>
    <row r="3559" spans="1:14" hidden="1" x14ac:dyDescent="0.25">
      <c r="A3559" t="s">
        <v>747</v>
      </c>
      <c r="B3559" s="238">
        <v>1163995</v>
      </c>
      <c r="C3559" s="233">
        <v>1163995</v>
      </c>
      <c r="D3559">
        <v>116399</v>
      </c>
      <c r="F3559" t="s">
        <v>397</v>
      </c>
      <c r="G3559">
        <v>0</v>
      </c>
      <c r="H3559" s="238">
        <v>5</v>
      </c>
      <c r="I3559" t="s">
        <v>1358</v>
      </c>
      <c r="J3559" t="s">
        <v>747</v>
      </c>
      <c r="K3559">
        <v>0</v>
      </c>
      <c r="L3559">
        <v>0</v>
      </c>
      <c r="M3559" t="s">
        <v>2491</v>
      </c>
      <c r="N3559" t="s">
        <v>2690</v>
      </c>
    </row>
    <row r="3560" spans="1:14" hidden="1" x14ac:dyDescent="0.25">
      <c r="A3560" t="s">
        <v>404</v>
      </c>
      <c r="B3560" s="238">
        <v>1117411</v>
      </c>
      <c r="C3560" s="233">
        <v>1117411</v>
      </c>
      <c r="D3560">
        <v>111741</v>
      </c>
      <c r="F3560" t="s">
        <v>1404</v>
      </c>
      <c r="G3560">
        <v>0</v>
      </c>
      <c r="H3560" s="238">
        <v>1</v>
      </c>
      <c r="I3560" t="s">
        <v>1640</v>
      </c>
      <c r="J3560" t="s">
        <v>404</v>
      </c>
      <c r="K3560">
        <v>0</v>
      </c>
      <c r="L3560">
        <v>0</v>
      </c>
      <c r="M3560" t="s">
        <v>2575</v>
      </c>
    </row>
    <row r="3561" spans="1:14" hidden="1" x14ac:dyDescent="0.25">
      <c r="A3561" t="s">
        <v>404</v>
      </c>
      <c r="B3561" s="238">
        <v>1117412</v>
      </c>
      <c r="C3561" s="233">
        <v>1117412</v>
      </c>
      <c r="D3561">
        <v>111741</v>
      </c>
      <c r="F3561" t="s">
        <v>1404</v>
      </c>
      <c r="G3561">
        <v>0</v>
      </c>
      <c r="H3561" s="238">
        <v>2</v>
      </c>
      <c r="I3561" t="s">
        <v>1640</v>
      </c>
      <c r="J3561" t="s">
        <v>404</v>
      </c>
      <c r="K3561">
        <v>0</v>
      </c>
      <c r="L3561">
        <v>0</v>
      </c>
      <c r="M3561" t="s">
        <v>2575</v>
      </c>
    </row>
    <row r="3562" spans="1:14" hidden="1" x14ac:dyDescent="0.25">
      <c r="A3562" t="s">
        <v>404</v>
      </c>
      <c r="B3562" s="238">
        <v>1117413</v>
      </c>
      <c r="C3562" s="233">
        <v>1117413</v>
      </c>
      <c r="D3562">
        <v>111741</v>
      </c>
      <c r="F3562" t="s">
        <v>1404</v>
      </c>
      <c r="G3562">
        <v>0</v>
      </c>
      <c r="H3562" s="238">
        <v>3</v>
      </c>
      <c r="I3562" t="s">
        <v>1640</v>
      </c>
      <c r="J3562" t="s">
        <v>404</v>
      </c>
      <c r="K3562">
        <v>0</v>
      </c>
      <c r="L3562">
        <v>0</v>
      </c>
      <c r="M3562" t="s">
        <v>2575</v>
      </c>
    </row>
    <row r="3563" spans="1:14" hidden="1" x14ac:dyDescent="0.25">
      <c r="A3563" t="s">
        <v>404</v>
      </c>
      <c r="B3563" s="238">
        <v>1117414</v>
      </c>
      <c r="C3563" s="233">
        <v>1117414</v>
      </c>
      <c r="D3563">
        <v>111741</v>
      </c>
      <c r="F3563" t="s">
        <v>1404</v>
      </c>
      <c r="G3563">
        <v>0</v>
      </c>
      <c r="H3563" s="238">
        <v>4</v>
      </c>
      <c r="I3563" t="s">
        <v>1640</v>
      </c>
      <c r="J3563" t="s">
        <v>404</v>
      </c>
      <c r="K3563">
        <v>0</v>
      </c>
      <c r="L3563">
        <v>0</v>
      </c>
      <c r="M3563" t="s">
        <v>2575</v>
      </c>
    </row>
    <row r="3564" spans="1:14" hidden="1" x14ac:dyDescent="0.25">
      <c r="A3564" t="s">
        <v>404</v>
      </c>
      <c r="B3564" s="238">
        <v>1117415</v>
      </c>
      <c r="C3564" s="233">
        <v>1117415</v>
      </c>
      <c r="D3564">
        <v>111741</v>
      </c>
      <c r="F3564" t="s">
        <v>1404</v>
      </c>
      <c r="G3564">
        <v>0</v>
      </c>
      <c r="H3564" s="238">
        <v>5</v>
      </c>
      <c r="I3564" t="s">
        <v>1640</v>
      </c>
      <c r="J3564" t="s">
        <v>404</v>
      </c>
      <c r="K3564">
        <v>0</v>
      </c>
      <c r="L3564">
        <v>0</v>
      </c>
      <c r="M3564" t="s">
        <v>2575</v>
      </c>
    </row>
    <row r="3565" spans="1:14" hidden="1" x14ac:dyDescent="0.25">
      <c r="A3565" t="s">
        <v>1464</v>
      </c>
      <c r="B3565" s="238">
        <v>1114561</v>
      </c>
      <c r="C3565" s="233">
        <v>1114561</v>
      </c>
      <c r="D3565">
        <v>111456</v>
      </c>
      <c r="F3565" t="s">
        <v>1404</v>
      </c>
      <c r="G3565">
        <v>0</v>
      </c>
      <c r="H3565" s="238">
        <v>1</v>
      </c>
      <c r="I3565" t="s">
        <v>1465</v>
      </c>
      <c r="J3565" t="s">
        <v>1464</v>
      </c>
      <c r="K3565">
        <v>0</v>
      </c>
      <c r="L3565">
        <v>0</v>
      </c>
      <c r="M3565" t="s">
        <v>2575</v>
      </c>
    </row>
    <row r="3566" spans="1:14" hidden="1" x14ac:dyDescent="0.25">
      <c r="A3566" t="s">
        <v>1464</v>
      </c>
      <c r="B3566" s="238">
        <v>1114562</v>
      </c>
      <c r="C3566" s="233">
        <v>1114562</v>
      </c>
      <c r="D3566">
        <v>111456</v>
      </c>
      <c r="F3566" t="s">
        <v>1404</v>
      </c>
      <c r="G3566">
        <v>0</v>
      </c>
      <c r="H3566" s="238">
        <v>2</v>
      </c>
      <c r="I3566" t="s">
        <v>1465</v>
      </c>
      <c r="J3566" t="s">
        <v>1464</v>
      </c>
      <c r="K3566">
        <v>0</v>
      </c>
      <c r="L3566">
        <v>0</v>
      </c>
      <c r="M3566" t="s">
        <v>2575</v>
      </c>
    </row>
    <row r="3567" spans="1:14" hidden="1" x14ac:dyDescent="0.25">
      <c r="A3567" t="s">
        <v>1464</v>
      </c>
      <c r="B3567" s="238">
        <v>1114563</v>
      </c>
      <c r="C3567" s="233">
        <v>1114563</v>
      </c>
      <c r="D3567">
        <v>111456</v>
      </c>
      <c r="F3567" t="s">
        <v>1404</v>
      </c>
      <c r="G3567">
        <v>0</v>
      </c>
      <c r="H3567" s="238">
        <v>3</v>
      </c>
      <c r="I3567" t="s">
        <v>1465</v>
      </c>
      <c r="J3567" t="s">
        <v>1464</v>
      </c>
      <c r="K3567">
        <v>0</v>
      </c>
      <c r="L3567">
        <v>0</v>
      </c>
      <c r="M3567" t="s">
        <v>2575</v>
      </c>
    </row>
    <row r="3568" spans="1:14" hidden="1" x14ac:dyDescent="0.25">
      <c r="A3568" t="s">
        <v>1464</v>
      </c>
      <c r="B3568" s="238">
        <v>1114564</v>
      </c>
      <c r="C3568" s="233">
        <v>1114564</v>
      </c>
      <c r="D3568">
        <v>111456</v>
      </c>
      <c r="F3568" t="s">
        <v>1404</v>
      </c>
      <c r="G3568">
        <v>0</v>
      </c>
      <c r="H3568" s="238">
        <v>4</v>
      </c>
      <c r="I3568" t="s">
        <v>1465</v>
      </c>
      <c r="J3568" t="s">
        <v>1464</v>
      </c>
      <c r="K3568">
        <v>0</v>
      </c>
      <c r="L3568">
        <v>0</v>
      </c>
      <c r="M3568" t="s">
        <v>2575</v>
      </c>
    </row>
    <row r="3569" spans="1:14" hidden="1" x14ac:dyDescent="0.25">
      <c r="A3569" t="s">
        <v>1464</v>
      </c>
      <c r="B3569" s="238">
        <v>1114565</v>
      </c>
      <c r="C3569" s="233">
        <v>1114565</v>
      </c>
      <c r="D3569">
        <v>111456</v>
      </c>
      <c r="F3569" t="s">
        <v>1404</v>
      </c>
      <c r="G3569">
        <v>0</v>
      </c>
      <c r="H3569" s="238">
        <v>5</v>
      </c>
      <c r="I3569" t="s">
        <v>1465</v>
      </c>
      <c r="J3569" t="s">
        <v>1464</v>
      </c>
      <c r="K3569">
        <v>0</v>
      </c>
      <c r="L3569">
        <v>0</v>
      </c>
      <c r="M3569" t="s">
        <v>2575</v>
      </c>
    </row>
    <row r="3570" spans="1:14" hidden="1" x14ac:dyDescent="0.25">
      <c r="A3570" t="s">
        <v>404</v>
      </c>
      <c r="B3570" s="238">
        <v>1117311</v>
      </c>
      <c r="C3570" s="233">
        <v>1117311</v>
      </c>
      <c r="D3570">
        <v>111731</v>
      </c>
      <c r="F3570" t="s">
        <v>1404</v>
      </c>
      <c r="G3570">
        <v>0</v>
      </c>
      <c r="H3570" s="238">
        <v>1</v>
      </c>
      <c r="I3570" t="s">
        <v>1481</v>
      </c>
      <c r="J3570" t="s">
        <v>404</v>
      </c>
      <c r="K3570">
        <v>0</v>
      </c>
      <c r="L3570">
        <v>0</v>
      </c>
      <c r="M3570" t="s">
        <v>2575</v>
      </c>
    </row>
    <row r="3571" spans="1:14" hidden="1" x14ac:dyDescent="0.25">
      <c r="A3571" t="s">
        <v>404</v>
      </c>
      <c r="B3571" s="238">
        <v>1117312</v>
      </c>
      <c r="C3571" s="233">
        <v>1117312</v>
      </c>
      <c r="D3571">
        <v>111731</v>
      </c>
      <c r="F3571" t="s">
        <v>1404</v>
      </c>
      <c r="G3571">
        <v>0</v>
      </c>
      <c r="H3571" s="238">
        <v>2</v>
      </c>
      <c r="I3571" t="s">
        <v>1481</v>
      </c>
      <c r="J3571" t="s">
        <v>404</v>
      </c>
      <c r="K3571">
        <v>0</v>
      </c>
      <c r="L3571">
        <v>0</v>
      </c>
      <c r="M3571" t="s">
        <v>2575</v>
      </c>
    </row>
    <row r="3572" spans="1:14" hidden="1" x14ac:dyDescent="0.25">
      <c r="A3572" t="s">
        <v>404</v>
      </c>
      <c r="B3572" s="238">
        <v>1117313</v>
      </c>
      <c r="C3572" s="233">
        <v>1117313</v>
      </c>
      <c r="D3572">
        <v>111731</v>
      </c>
      <c r="F3572" t="s">
        <v>1404</v>
      </c>
      <c r="G3572">
        <v>0</v>
      </c>
      <c r="H3572" s="238">
        <v>3</v>
      </c>
      <c r="I3572" t="s">
        <v>1481</v>
      </c>
      <c r="J3572" t="s">
        <v>404</v>
      </c>
      <c r="K3572">
        <v>0</v>
      </c>
      <c r="L3572">
        <v>0</v>
      </c>
      <c r="M3572" t="s">
        <v>2575</v>
      </c>
    </row>
    <row r="3573" spans="1:14" hidden="1" x14ac:dyDescent="0.25">
      <c r="A3573" t="s">
        <v>404</v>
      </c>
      <c r="B3573" s="238">
        <v>1117314</v>
      </c>
      <c r="C3573" s="233">
        <v>1117314</v>
      </c>
      <c r="D3573">
        <v>111731</v>
      </c>
      <c r="F3573" t="s">
        <v>1404</v>
      </c>
      <c r="G3573">
        <v>0</v>
      </c>
      <c r="H3573" s="238">
        <v>4</v>
      </c>
      <c r="I3573" t="s">
        <v>1481</v>
      </c>
      <c r="J3573" t="s">
        <v>404</v>
      </c>
      <c r="K3573">
        <v>0</v>
      </c>
      <c r="L3573">
        <v>0</v>
      </c>
      <c r="M3573" t="s">
        <v>2575</v>
      </c>
    </row>
    <row r="3574" spans="1:14" hidden="1" x14ac:dyDescent="0.25">
      <c r="A3574" t="s">
        <v>404</v>
      </c>
      <c r="B3574" s="238">
        <v>1117315</v>
      </c>
      <c r="C3574" s="233">
        <v>1117315</v>
      </c>
      <c r="D3574">
        <v>111731</v>
      </c>
      <c r="F3574" t="s">
        <v>1404</v>
      </c>
      <c r="G3574">
        <v>0</v>
      </c>
      <c r="H3574" s="238">
        <v>5</v>
      </c>
      <c r="I3574" t="s">
        <v>1481</v>
      </c>
      <c r="J3574" t="s">
        <v>404</v>
      </c>
      <c r="K3574">
        <v>0</v>
      </c>
      <c r="L3574">
        <v>0</v>
      </c>
      <c r="M3574" t="s">
        <v>2575</v>
      </c>
    </row>
    <row r="3575" spans="1:14" hidden="1" x14ac:dyDescent="0.25">
      <c r="A3575" t="s">
        <v>404</v>
      </c>
      <c r="B3575" s="238">
        <v>1114681</v>
      </c>
      <c r="C3575" s="233">
        <v>1114681</v>
      </c>
      <c r="D3575">
        <v>111468</v>
      </c>
      <c r="E3575">
        <v>321</v>
      </c>
      <c r="G3575">
        <v>0</v>
      </c>
      <c r="H3575" s="238">
        <v>1</v>
      </c>
      <c r="I3575" t="s">
        <v>421</v>
      </c>
      <c r="J3575" t="s">
        <v>404</v>
      </c>
      <c r="K3575">
        <v>0</v>
      </c>
      <c r="L3575">
        <v>0</v>
      </c>
      <c r="M3575" t="s">
        <v>2565</v>
      </c>
      <c r="N3575" t="s">
        <v>2691</v>
      </c>
    </row>
    <row r="3576" spans="1:14" hidden="1" x14ac:dyDescent="0.25">
      <c r="A3576" t="s">
        <v>404</v>
      </c>
      <c r="B3576" s="238">
        <v>1114682</v>
      </c>
      <c r="C3576" s="233">
        <v>1114682</v>
      </c>
      <c r="D3576">
        <v>111468</v>
      </c>
      <c r="E3576">
        <v>321</v>
      </c>
      <c r="G3576">
        <v>0</v>
      </c>
      <c r="H3576" s="238">
        <v>2</v>
      </c>
      <c r="I3576" t="s">
        <v>421</v>
      </c>
      <c r="J3576" t="s">
        <v>404</v>
      </c>
      <c r="K3576">
        <v>0</v>
      </c>
      <c r="L3576">
        <v>0</v>
      </c>
      <c r="M3576" t="s">
        <v>2565</v>
      </c>
      <c r="N3576" t="s">
        <v>2691</v>
      </c>
    </row>
    <row r="3577" spans="1:14" hidden="1" x14ac:dyDescent="0.25">
      <c r="A3577" t="s">
        <v>404</v>
      </c>
      <c r="B3577" s="238">
        <v>1114683</v>
      </c>
      <c r="C3577" s="233">
        <v>1114683</v>
      </c>
      <c r="D3577">
        <v>111468</v>
      </c>
      <c r="E3577">
        <v>321</v>
      </c>
      <c r="G3577">
        <v>0</v>
      </c>
      <c r="H3577" s="238">
        <v>3</v>
      </c>
      <c r="I3577" t="s">
        <v>421</v>
      </c>
      <c r="J3577" t="s">
        <v>404</v>
      </c>
      <c r="K3577">
        <v>0</v>
      </c>
      <c r="L3577">
        <v>0</v>
      </c>
      <c r="M3577" t="s">
        <v>2565</v>
      </c>
      <c r="N3577" t="s">
        <v>2691</v>
      </c>
    </row>
    <row r="3578" spans="1:14" hidden="1" x14ac:dyDescent="0.25">
      <c r="A3578" t="s">
        <v>404</v>
      </c>
      <c r="B3578" s="238">
        <v>1114684</v>
      </c>
      <c r="C3578" s="233">
        <v>1114684</v>
      </c>
      <c r="D3578">
        <v>111468</v>
      </c>
      <c r="E3578">
        <v>337</v>
      </c>
      <c r="G3578">
        <v>0</v>
      </c>
      <c r="H3578" s="238">
        <v>4</v>
      </c>
      <c r="I3578" t="s">
        <v>421</v>
      </c>
      <c r="J3578" t="s">
        <v>404</v>
      </c>
      <c r="K3578">
        <v>0</v>
      </c>
      <c r="L3578">
        <v>0</v>
      </c>
      <c r="M3578" t="s">
        <v>2565</v>
      </c>
      <c r="N3578" t="s">
        <v>2691</v>
      </c>
    </row>
    <row r="3579" spans="1:14" hidden="1" x14ac:dyDescent="0.25">
      <c r="A3579" t="s">
        <v>404</v>
      </c>
      <c r="B3579" s="238">
        <v>1114685</v>
      </c>
      <c r="C3579" s="233">
        <v>1114685</v>
      </c>
      <c r="D3579">
        <v>111468</v>
      </c>
      <c r="E3579">
        <v>337</v>
      </c>
      <c r="G3579">
        <v>0</v>
      </c>
      <c r="H3579" s="238">
        <v>5</v>
      </c>
      <c r="I3579" t="s">
        <v>421</v>
      </c>
      <c r="J3579" t="s">
        <v>404</v>
      </c>
      <c r="K3579">
        <v>0</v>
      </c>
      <c r="L3579">
        <v>0</v>
      </c>
      <c r="M3579" t="s">
        <v>2565</v>
      </c>
      <c r="N3579" t="s">
        <v>2691</v>
      </c>
    </row>
    <row r="3580" spans="1:14" hidden="1" x14ac:dyDescent="0.25">
      <c r="A3580" t="s">
        <v>404</v>
      </c>
      <c r="B3580" s="238">
        <v>1121381</v>
      </c>
      <c r="C3580" s="233">
        <v>1121381</v>
      </c>
      <c r="D3580">
        <v>112138</v>
      </c>
      <c r="F3580" t="s">
        <v>1489</v>
      </c>
      <c r="G3580">
        <v>0</v>
      </c>
      <c r="H3580" s="238">
        <v>1</v>
      </c>
      <c r="I3580" t="s">
        <v>1490</v>
      </c>
      <c r="J3580" t="s">
        <v>404</v>
      </c>
      <c r="K3580">
        <v>0</v>
      </c>
      <c r="L3580">
        <v>0</v>
      </c>
      <c r="M3580" t="s">
        <v>2589</v>
      </c>
    </row>
    <row r="3581" spans="1:14" hidden="1" x14ac:dyDescent="0.25">
      <c r="A3581" t="s">
        <v>404</v>
      </c>
      <c r="B3581" s="238">
        <v>1121382</v>
      </c>
      <c r="C3581" s="233">
        <v>1121382</v>
      </c>
      <c r="D3581">
        <v>112138</v>
      </c>
      <c r="F3581" t="s">
        <v>1489</v>
      </c>
      <c r="G3581">
        <v>0</v>
      </c>
      <c r="H3581" s="238">
        <v>2</v>
      </c>
      <c r="I3581" t="s">
        <v>1490</v>
      </c>
      <c r="J3581" t="s">
        <v>404</v>
      </c>
      <c r="K3581">
        <v>0</v>
      </c>
      <c r="L3581">
        <v>0</v>
      </c>
      <c r="M3581" t="s">
        <v>2589</v>
      </c>
    </row>
    <row r="3582" spans="1:14" hidden="1" x14ac:dyDescent="0.25">
      <c r="A3582" t="s">
        <v>404</v>
      </c>
      <c r="B3582" s="238">
        <v>1121383</v>
      </c>
      <c r="C3582" s="233">
        <v>1121383</v>
      </c>
      <c r="D3582">
        <v>112138</v>
      </c>
      <c r="F3582" t="s">
        <v>1489</v>
      </c>
      <c r="G3582">
        <v>0</v>
      </c>
      <c r="H3582" s="238">
        <v>3</v>
      </c>
      <c r="I3582" t="s">
        <v>1490</v>
      </c>
      <c r="J3582" t="s">
        <v>404</v>
      </c>
      <c r="K3582">
        <v>0</v>
      </c>
      <c r="L3582">
        <v>0</v>
      </c>
      <c r="M3582" t="s">
        <v>2589</v>
      </c>
    </row>
    <row r="3583" spans="1:14" hidden="1" x14ac:dyDescent="0.25">
      <c r="A3583" t="s">
        <v>404</v>
      </c>
      <c r="B3583" s="238">
        <v>1121384</v>
      </c>
      <c r="C3583" s="233">
        <v>1121384</v>
      </c>
      <c r="D3583">
        <v>112138</v>
      </c>
      <c r="F3583" t="s">
        <v>1489</v>
      </c>
      <c r="G3583">
        <v>0</v>
      </c>
      <c r="H3583" s="238">
        <v>4</v>
      </c>
      <c r="I3583" t="s">
        <v>1490</v>
      </c>
      <c r="J3583" t="s">
        <v>404</v>
      </c>
      <c r="K3583">
        <v>0</v>
      </c>
      <c r="L3583">
        <v>0</v>
      </c>
      <c r="M3583" t="s">
        <v>2589</v>
      </c>
    </row>
    <row r="3584" spans="1:14" hidden="1" x14ac:dyDescent="0.25">
      <c r="A3584" t="s">
        <v>404</v>
      </c>
      <c r="B3584" s="238">
        <v>1121385</v>
      </c>
      <c r="C3584" s="233">
        <v>1121385</v>
      </c>
      <c r="D3584">
        <v>112138</v>
      </c>
      <c r="F3584" t="s">
        <v>1489</v>
      </c>
      <c r="G3584">
        <v>0</v>
      </c>
      <c r="H3584" s="238">
        <v>5</v>
      </c>
      <c r="I3584" t="s">
        <v>1490</v>
      </c>
      <c r="J3584" t="s">
        <v>404</v>
      </c>
      <c r="K3584">
        <v>0</v>
      </c>
      <c r="L3584">
        <v>0</v>
      </c>
      <c r="M3584" t="s">
        <v>2589</v>
      </c>
    </row>
    <row r="3585" spans="1:14" hidden="1" x14ac:dyDescent="0.25">
      <c r="A3585" t="s">
        <v>404</v>
      </c>
      <c r="B3585" s="238">
        <v>1160321</v>
      </c>
      <c r="C3585" s="233">
        <v>1160321</v>
      </c>
      <c r="D3585">
        <v>116032</v>
      </c>
      <c r="F3585" t="s">
        <v>397</v>
      </c>
      <c r="G3585">
        <v>0</v>
      </c>
      <c r="H3585" s="238">
        <v>1</v>
      </c>
      <c r="I3585" t="s">
        <v>956</v>
      </c>
      <c r="J3585" t="s">
        <v>404</v>
      </c>
      <c r="K3585">
        <v>0</v>
      </c>
      <c r="L3585">
        <v>0</v>
      </c>
      <c r="M3585" t="s">
        <v>2571</v>
      </c>
      <c r="N3585" t="s">
        <v>2580</v>
      </c>
    </row>
    <row r="3586" spans="1:14" hidden="1" x14ac:dyDescent="0.25">
      <c r="A3586" t="s">
        <v>404</v>
      </c>
      <c r="B3586" s="238">
        <v>1160322</v>
      </c>
      <c r="C3586" s="233">
        <v>1160322</v>
      </c>
      <c r="D3586">
        <v>116032</v>
      </c>
      <c r="F3586" t="s">
        <v>397</v>
      </c>
      <c r="G3586">
        <v>0</v>
      </c>
      <c r="H3586" s="238">
        <v>2</v>
      </c>
      <c r="I3586" t="s">
        <v>956</v>
      </c>
      <c r="J3586" t="s">
        <v>404</v>
      </c>
      <c r="K3586">
        <v>0</v>
      </c>
      <c r="L3586">
        <v>0</v>
      </c>
      <c r="M3586" t="s">
        <v>2571</v>
      </c>
      <c r="N3586" t="s">
        <v>2580</v>
      </c>
    </row>
    <row r="3587" spans="1:14" hidden="1" x14ac:dyDescent="0.25">
      <c r="A3587" t="s">
        <v>404</v>
      </c>
      <c r="B3587" s="238">
        <v>1160323</v>
      </c>
      <c r="C3587" s="233">
        <v>1160323</v>
      </c>
      <c r="D3587">
        <v>116032</v>
      </c>
      <c r="F3587" t="s">
        <v>397</v>
      </c>
      <c r="G3587">
        <v>0</v>
      </c>
      <c r="H3587" s="238">
        <v>3</v>
      </c>
      <c r="I3587" t="s">
        <v>956</v>
      </c>
      <c r="J3587" t="s">
        <v>404</v>
      </c>
      <c r="K3587">
        <v>0</v>
      </c>
      <c r="L3587">
        <v>0</v>
      </c>
      <c r="M3587" t="s">
        <v>2571</v>
      </c>
      <c r="N3587" t="s">
        <v>2580</v>
      </c>
    </row>
    <row r="3588" spans="1:14" hidden="1" x14ac:dyDescent="0.25">
      <c r="A3588" t="s">
        <v>404</v>
      </c>
      <c r="B3588" s="238">
        <v>1160324</v>
      </c>
      <c r="C3588" s="233">
        <v>1160324</v>
      </c>
      <c r="D3588">
        <v>116032</v>
      </c>
      <c r="F3588" t="s">
        <v>397</v>
      </c>
      <c r="G3588">
        <v>0</v>
      </c>
      <c r="H3588" s="238">
        <v>4</v>
      </c>
      <c r="I3588" t="s">
        <v>956</v>
      </c>
      <c r="J3588" t="s">
        <v>404</v>
      </c>
      <c r="K3588">
        <v>0</v>
      </c>
      <c r="L3588">
        <v>0</v>
      </c>
      <c r="M3588" t="s">
        <v>2571</v>
      </c>
      <c r="N3588" t="s">
        <v>2580</v>
      </c>
    </row>
    <row r="3589" spans="1:14" hidden="1" x14ac:dyDescent="0.25">
      <c r="A3589" t="s">
        <v>404</v>
      </c>
      <c r="B3589" s="238">
        <v>1160325</v>
      </c>
      <c r="C3589" s="233">
        <v>1160325</v>
      </c>
      <c r="D3589">
        <v>116032</v>
      </c>
      <c r="F3589" t="s">
        <v>397</v>
      </c>
      <c r="G3589">
        <v>0</v>
      </c>
      <c r="H3589" s="238">
        <v>5</v>
      </c>
      <c r="I3589" t="s">
        <v>956</v>
      </c>
      <c r="J3589" t="s">
        <v>404</v>
      </c>
      <c r="K3589">
        <v>0</v>
      </c>
      <c r="L3589">
        <v>0</v>
      </c>
      <c r="M3589" t="s">
        <v>2571</v>
      </c>
      <c r="N3589" t="s">
        <v>2580</v>
      </c>
    </row>
    <row r="3590" spans="1:14" hidden="1" x14ac:dyDescent="0.25">
      <c r="A3590" t="s">
        <v>244</v>
      </c>
      <c r="B3590" s="238">
        <v>1160411</v>
      </c>
      <c r="C3590" s="233">
        <v>1160411</v>
      </c>
      <c r="D3590">
        <v>116041</v>
      </c>
      <c r="F3590" t="s">
        <v>397</v>
      </c>
      <c r="G3590">
        <v>0</v>
      </c>
      <c r="H3590" s="238">
        <v>1</v>
      </c>
      <c r="I3590" t="s">
        <v>2692</v>
      </c>
      <c r="J3590" t="s">
        <v>244</v>
      </c>
      <c r="K3590">
        <v>0</v>
      </c>
      <c r="L3590">
        <v>0</v>
      </c>
      <c r="M3590" t="s">
        <v>2571</v>
      </c>
      <c r="N3590" t="s">
        <v>2580</v>
      </c>
    </row>
    <row r="3591" spans="1:14" hidden="1" x14ac:dyDescent="0.25">
      <c r="A3591" t="s">
        <v>244</v>
      </c>
      <c r="B3591" s="238">
        <v>1160412</v>
      </c>
      <c r="C3591" s="233">
        <v>1160412</v>
      </c>
      <c r="D3591">
        <v>116041</v>
      </c>
      <c r="F3591" t="s">
        <v>397</v>
      </c>
      <c r="G3591">
        <v>0</v>
      </c>
      <c r="H3591" s="238">
        <v>2</v>
      </c>
      <c r="I3591" t="s">
        <v>2692</v>
      </c>
      <c r="J3591" t="s">
        <v>244</v>
      </c>
      <c r="K3591">
        <v>0</v>
      </c>
      <c r="L3591">
        <v>0</v>
      </c>
      <c r="M3591" t="s">
        <v>2571</v>
      </c>
      <c r="N3591" t="s">
        <v>2580</v>
      </c>
    </row>
    <row r="3592" spans="1:14" hidden="1" x14ac:dyDescent="0.25">
      <c r="A3592" t="s">
        <v>244</v>
      </c>
      <c r="B3592" s="238">
        <v>1160413</v>
      </c>
      <c r="C3592" s="233">
        <v>1160413</v>
      </c>
      <c r="D3592">
        <v>116041</v>
      </c>
      <c r="F3592" t="s">
        <v>397</v>
      </c>
      <c r="G3592">
        <v>0</v>
      </c>
      <c r="H3592" s="238">
        <v>3</v>
      </c>
      <c r="I3592" t="s">
        <v>2692</v>
      </c>
      <c r="J3592" t="s">
        <v>244</v>
      </c>
      <c r="K3592">
        <v>0</v>
      </c>
      <c r="L3592">
        <v>0</v>
      </c>
      <c r="M3592" t="s">
        <v>2571</v>
      </c>
      <c r="N3592" t="s">
        <v>2580</v>
      </c>
    </row>
    <row r="3593" spans="1:14" hidden="1" x14ac:dyDescent="0.25">
      <c r="A3593" t="s">
        <v>244</v>
      </c>
      <c r="B3593" s="238">
        <v>1160414</v>
      </c>
      <c r="C3593" s="233">
        <v>1160414</v>
      </c>
      <c r="D3593">
        <v>116041</v>
      </c>
      <c r="F3593" t="s">
        <v>397</v>
      </c>
      <c r="G3593">
        <v>0</v>
      </c>
      <c r="H3593" s="238">
        <v>4</v>
      </c>
      <c r="I3593" t="s">
        <v>2692</v>
      </c>
      <c r="J3593" t="s">
        <v>244</v>
      </c>
      <c r="K3593">
        <v>0</v>
      </c>
      <c r="L3593">
        <v>0</v>
      </c>
      <c r="M3593" t="s">
        <v>2571</v>
      </c>
      <c r="N3593" t="s">
        <v>2580</v>
      </c>
    </row>
    <row r="3594" spans="1:14" hidden="1" x14ac:dyDescent="0.25">
      <c r="A3594" t="s">
        <v>244</v>
      </c>
      <c r="B3594" s="238">
        <v>1160415</v>
      </c>
      <c r="C3594" s="233">
        <v>1160415</v>
      </c>
      <c r="D3594">
        <v>116041</v>
      </c>
      <c r="F3594" t="s">
        <v>397</v>
      </c>
      <c r="G3594">
        <v>0</v>
      </c>
      <c r="H3594" s="238">
        <v>5</v>
      </c>
      <c r="I3594" t="s">
        <v>2692</v>
      </c>
      <c r="J3594" t="s">
        <v>244</v>
      </c>
      <c r="K3594">
        <v>0</v>
      </c>
      <c r="L3594">
        <v>0</v>
      </c>
      <c r="M3594" t="s">
        <v>2571</v>
      </c>
      <c r="N3594" t="s">
        <v>2580</v>
      </c>
    </row>
    <row r="3595" spans="1:14" hidden="1" x14ac:dyDescent="0.25">
      <c r="A3595" t="s">
        <v>404</v>
      </c>
      <c r="B3595" s="238">
        <v>1117341</v>
      </c>
      <c r="C3595" s="233">
        <v>1117341</v>
      </c>
      <c r="D3595">
        <v>111734</v>
      </c>
      <c r="F3595" t="s">
        <v>1404</v>
      </c>
      <c r="G3595">
        <v>0</v>
      </c>
      <c r="H3595" s="238">
        <v>1</v>
      </c>
      <c r="I3595" t="s">
        <v>1487</v>
      </c>
      <c r="J3595" t="s">
        <v>404</v>
      </c>
      <c r="K3595">
        <v>0</v>
      </c>
      <c r="L3595">
        <v>0</v>
      </c>
      <c r="M3595" t="s">
        <v>2575</v>
      </c>
    </row>
    <row r="3596" spans="1:14" hidden="1" x14ac:dyDescent="0.25">
      <c r="A3596" t="s">
        <v>404</v>
      </c>
      <c r="B3596" s="238">
        <v>1117342</v>
      </c>
      <c r="C3596" s="233">
        <v>1117342</v>
      </c>
      <c r="D3596">
        <v>111734</v>
      </c>
      <c r="F3596" t="s">
        <v>1404</v>
      </c>
      <c r="G3596">
        <v>0</v>
      </c>
      <c r="H3596" s="238">
        <v>2</v>
      </c>
      <c r="I3596" t="s">
        <v>1487</v>
      </c>
      <c r="J3596" t="s">
        <v>404</v>
      </c>
      <c r="K3596">
        <v>0</v>
      </c>
      <c r="L3596">
        <v>0</v>
      </c>
      <c r="M3596" t="s">
        <v>2575</v>
      </c>
    </row>
    <row r="3597" spans="1:14" hidden="1" x14ac:dyDescent="0.25">
      <c r="A3597" t="s">
        <v>404</v>
      </c>
      <c r="B3597" s="238">
        <v>1117343</v>
      </c>
      <c r="C3597" s="233">
        <v>1117343</v>
      </c>
      <c r="D3597">
        <v>111734</v>
      </c>
      <c r="F3597" t="s">
        <v>1404</v>
      </c>
      <c r="G3597">
        <v>0</v>
      </c>
      <c r="H3597" s="238">
        <v>3</v>
      </c>
      <c r="I3597" t="s">
        <v>1487</v>
      </c>
      <c r="J3597" t="s">
        <v>404</v>
      </c>
      <c r="K3597">
        <v>0</v>
      </c>
      <c r="L3597">
        <v>0</v>
      </c>
      <c r="M3597" t="s">
        <v>2575</v>
      </c>
    </row>
    <row r="3598" spans="1:14" hidden="1" x14ac:dyDescent="0.25">
      <c r="A3598" t="s">
        <v>404</v>
      </c>
      <c r="B3598" s="238">
        <v>1117344</v>
      </c>
      <c r="C3598" s="233">
        <v>1117344</v>
      </c>
      <c r="D3598">
        <v>111734</v>
      </c>
      <c r="F3598" t="s">
        <v>1404</v>
      </c>
      <c r="G3598">
        <v>0</v>
      </c>
      <c r="H3598" s="238">
        <v>4</v>
      </c>
      <c r="I3598" t="s">
        <v>1487</v>
      </c>
      <c r="J3598" t="s">
        <v>404</v>
      </c>
      <c r="K3598">
        <v>0</v>
      </c>
      <c r="L3598">
        <v>0</v>
      </c>
      <c r="M3598" t="s">
        <v>2575</v>
      </c>
    </row>
    <row r="3599" spans="1:14" hidden="1" x14ac:dyDescent="0.25">
      <c r="A3599" t="s">
        <v>404</v>
      </c>
      <c r="B3599" s="238">
        <v>1117345</v>
      </c>
      <c r="C3599" s="233">
        <v>1117345</v>
      </c>
      <c r="D3599">
        <v>111734</v>
      </c>
      <c r="F3599" t="s">
        <v>1404</v>
      </c>
      <c r="G3599">
        <v>0</v>
      </c>
      <c r="H3599" s="238">
        <v>5</v>
      </c>
      <c r="I3599" t="s">
        <v>1487</v>
      </c>
      <c r="J3599" t="s">
        <v>404</v>
      </c>
      <c r="K3599">
        <v>0</v>
      </c>
      <c r="L3599">
        <v>0</v>
      </c>
      <c r="M3599" t="s">
        <v>2575</v>
      </c>
    </row>
    <row r="3600" spans="1:14" hidden="1" x14ac:dyDescent="0.25">
      <c r="A3600" t="s">
        <v>404</v>
      </c>
      <c r="B3600" s="238">
        <v>1117401</v>
      </c>
      <c r="C3600" s="233">
        <v>1117401</v>
      </c>
      <c r="D3600">
        <v>111740</v>
      </c>
      <c r="F3600" t="s">
        <v>1404</v>
      </c>
      <c r="G3600">
        <v>0</v>
      </c>
      <c r="H3600" s="238">
        <v>1</v>
      </c>
      <c r="I3600" t="s">
        <v>1721</v>
      </c>
      <c r="J3600" t="s">
        <v>404</v>
      </c>
      <c r="K3600">
        <v>0</v>
      </c>
      <c r="L3600">
        <v>0</v>
      </c>
      <c r="M3600" t="s">
        <v>2575</v>
      </c>
    </row>
    <row r="3601" spans="1:13" hidden="1" x14ac:dyDescent="0.25">
      <c r="A3601" t="s">
        <v>404</v>
      </c>
      <c r="B3601" s="238">
        <v>1117402</v>
      </c>
      <c r="C3601" s="233">
        <v>1117402</v>
      </c>
      <c r="D3601">
        <v>111740</v>
      </c>
      <c r="F3601" t="s">
        <v>1404</v>
      </c>
      <c r="G3601">
        <v>0</v>
      </c>
      <c r="H3601" s="238">
        <v>2</v>
      </c>
      <c r="I3601" t="s">
        <v>1721</v>
      </c>
      <c r="J3601" t="s">
        <v>404</v>
      </c>
      <c r="K3601">
        <v>0</v>
      </c>
      <c r="L3601">
        <v>0</v>
      </c>
      <c r="M3601" t="s">
        <v>2575</v>
      </c>
    </row>
    <row r="3602" spans="1:13" hidden="1" x14ac:dyDescent="0.25">
      <c r="A3602" t="s">
        <v>404</v>
      </c>
      <c r="B3602" s="238">
        <v>1117403</v>
      </c>
      <c r="C3602" s="233">
        <v>1117403</v>
      </c>
      <c r="D3602">
        <v>111740</v>
      </c>
      <c r="F3602" t="s">
        <v>1404</v>
      </c>
      <c r="G3602">
        <v>0</v>
      </c>
      <c r="H3602" s="238">
        <v>3</v>
      </c>
      <c r="I3602" t="s">
        <v>1721</v>
      </c>
      <c r="J3602" t="s">
        <v>404</v>
      </c>
      <c r="K3602">
        <v>0</v>
      </c>
      <c r="L3602">
        <v>0</v>
      </c>
      <c r="M3602" t="s">
        <v>2575</v>
      </c>
    </row>
    <row r="3603" spans="1:13" hidden="1" x14ac:dyDescent="0.25">
      <c r="A3603" t="s">
        <v>404</v>
      </c>
      <c r="B3603" s="238">
        <v>1117404</v>
      </c>
      <c r="C3603" s="233">
        <v>1117404</v>
      </c>
      <c r="D3603">
        <v>111740</v>
      </c>
      <c r="F3603" t="s">
        <v>1404</v>
      </c>
      <c r="G3603">
        <v>0</v>
      </c>
      <c r="H3603" s="238">
        <v>4</v>
      </c>
      <c r="I3603" t="s">
        <v>1721</v>
      </c>
      <c r="J3603" t="s">
        <v>404</v>
      </c>
      <c r="K3603">
        <v>0</v>
      </c>
      <c r="L3603">
        <v>0</v>
      </c>
      <c r="M3603" t="s">
        <v>2575</v>
      </c>
    </row>
    <row r="3604" spans="1:13" hidden="1" x14ac:dyDescent="0.25">
      <c r="A3604" t="s">
        <v>404</v>
      </c>
      <c r="B3604" s="238">
        <v>1117405</v>
      </c>
      <c r="C3604" s="233">
        <v>1117405</v>
      </c>
      <c r="D3604">
        <v>111740</v>
      </c>
      <c r="F3604" t="s">
        <v>1404</v>
      </c>
      <c r="G3604">
        <v>0</v>
      </c>
      <c r="H3604" s="238">
        <v>5</v>
      </c>
      <c r="I3604" t="s">
        <v>1721</v>
      </c>
      <c r="J3604" t="s">
        <v>404</v>
      </c>
      <c r="K3604">
        <v>0</v>
      </c>
      <c r="L3604">
        <v>0</v>
      </c>
      <c r="M3604" t="s">
        <v>2575</v>
      </c>
    </row>
    <row r="3605" spans="1:13" hidden="1" x14ac:dyDescent="0.25">
      <c r="A3605" t="s">
        <v>404</v>
      </c>
      <c r="B3605" s="238">
        <v>1117331</v>
      </c>
      <c r="C3605" s="233">
        <v>1117331</v>
      </c>
      <c r="D3605">
        <v>111733</v>
      </c>
      <c r="F3605" t="s">
        <v>1404</v>
      </c>
      <c r="G3605">
        <v>0</v>
      </c>
      <c r="H3605" s="238">
        <v>1</v>
      </c>
      <c r="I3605" t="s">
        <v>1485</v>
      </c>
      <c r="J3605" t="s">
        <v>404</v>
      </c>
      <c r="K3605">
        <v>0</v>
      </c>
      <c r="L3605">
        <v>0</v>
      </c>
      <c r="M3605" t="s">
        <v>1411</v>
      </c>
    </row>
    <row r="3606" spans="1:13" hidden="1" x14ac:dyDescent="0.25">
      <c r="A3606" t="s">
        <v>404</v>
      </c>
      <c r="B3606" s="238">
        <v>1117332</v>
      </c>
      <c r="C3606" s="233">
        <v>1117332</v>
      </c>
      <c r="D3606">
        <v>111733</v>
      </c>
      <c r="F3606" t="s">
        <v>1404</v>
      </c>
      <c r="G3606">
        <v>0</v>
      </c>
      <c r="H3606" s="238">
        <v>2</v>
      </c>
      <c r="I3606" t="s">
        <v>1485</v>
      </c>
      <c r="J3606" t="s">
        <v>404</v>
      </c>
      <c r="K3606">
        <v>0</v>
      </c>
      <c r="L3606">
        <v>0</v>
      </c>
      <c r="M3606" t="s">
        <v>1411</v>
      </c>
    </row>
    <row r="3607" spans="1:13" hidden="1" x14ac:dyDescent="0.25">
      <c r="A3607" t="s">
        <v>404</v>
      </c>
      <c r="B3607" s="238">
        <v>1117333</v>
      </c>
      <c r="C3607" s="233">
        <v>1117333</v>
      </c>
      <c r="D3607">
        <v>111733</v>
      </c>
      <c r="F3607" t="s">
        <v>1404</v>
      </c>
      <c r="G3607">
        <v>0</v>
      </c>
      <c r="H3607" s="238">
        <v>3</v>
      </c>
      <c r="I3607" t="s">
        <v>1485</v>
      </c>
      <c r="J3607" t="s">
        <v>404</v>
      </c>
      <c r="K3607">
        <v>0</v>
      </c>
      <c r="L3607">
        <v>0</v>
      </c>
      <c r="M3607" t="s">
        <v>1411</v>
      </c>
    </row>
    <row r="3608" spans="1:13" hidden="1" x14ac:dyDescent="0.25">
      <c r="A3608" t="s">
        <v>404</v>
      </c>
      <c r="B3608" s="238">
        <v>1117334</v>
      </c>
      <c r="C3608" s="233">
        <v>1117334</v>
      </c>
      <c r="D3608">
        <v>111733</v>
      </c>
      <c r="F3608" t="s">
        <v>1404</v>
      </c>
      <c r="G3608">
        <v>0</v>
      </c>
      <c r="H3608" s="238">
        <v>4</v>
      </c>
      <c r="I3608" t="s">
        <v>1485</v>
      </c>
      <c r="J3608" t="s">
        <v>404</v>
      </c>
      <c r="K3608">
        <v>0</v>
      </c>
      <c r="L3608">
        <v>0</v>
      </c>
      <c r="M3608" t="s">
        <v>1411</v>
      </c>
    </row>
    <row r="3609" spans="1:13" hidden="1" x14ac:dyDescent="0.25">
      <c r="A3609" t="s">
        <v>404</v>
      </c>
      <c r="B3609" s="238">
        <v>1117335</v>
      </c>
      <c r="C3609" s="233">
        <v>1117335</v>
      </c>
      <c r="D3609">
        <v>111733</v>
      </c>
      <c r="F3609" t="s">
        <v>1404</v>
      </c>
      <c r="G3609">
        <v>0</v>
      </c>
      <c r="H3609" s="238">
        <v>5</v>
      </c>
      <c r="I3609" t="s">
        <v>1485</v>
      </c>
      <c r="J3609" t="s">
        <v>404</v>
      </c>
      <c r="K3609">
        <v>0</v>
      </c>
      <c r="L3609">
        <v>0</v>
      </c>
      <c r="M3609" t="s">
        <v>1411</v>
      </c>
    </row>
    <row r="3610" spans="1:13" hidden="1" x14ac:dyDescent="0.25">
      <c r="A3610" t="s">
        <v>404</v>
      </c>
      <c r="B3610" s="238">
        <v>1129981</v>
      </c>
      <c r="C3610" s="233">
        <v>1129981</v>
      </c>
      <c r="D3610">
        <v>112998</v>
      </c>
      <c r="F3610" t="s">
        <v>1404</v>
      </c>
      <c r="G3610">
        <v>0</v>
      </c>
      <c r="H3610" s="238">
        <v>1</v>
      </c>
      <c r="I3610" t="s">
        <v>1511</v>
      </c>
      <c r="J3610" t="s">
        <v>404</v>
      </c>
      <c r="K3610">
        <v>0</v>
      </c>
      <c r="L3610">
        <v>0</v>
      </c>
      <c r="M3610" t="s">
        <v>2575</v>
      </c>
    </row>
    <row r="3611" spans="1:13" hidden="1" x14ac:dyDescent="0.25">
      <c r="A3611" t="s">
        <v>404</v>
      </c>
      <c r="B3611" s="238">
        <v>1129982</v>
      </c>
      <c r="C3611" s="233">
        <v>1129982</v>
      </c>
      <c r="D3611">
        <v>112998</v>
      </c>
      <c r="F3611" t="s">
        <v>1404</v>
      </c>
      <c r="G3611">
        <v>0</v>
      </c>
      <c r="H3611" s="238">
        <v>2</v>
      </c>
      <c r="I3611" t="s">
        <v>1511</v>
      </c>
      <c r="J3611" t="s">
        <v>404</v>
      </c>
      <c r="K3611">
        <v>0</v>
      </c>
      <c r="L3611">
        <v>0</v>
      </c>
      <c r="M3611" t="s">
        <v>2575</v>
      </c>
    </row>
    <row r="3612" spans="1:13" hidden="1" x14ac:dyDescent="0.25">
      <c r="A3612" t="s">
        <v>404</v>
      </c>
      <c r="B3612" s="238">
        <v>1129983</v>
      </c>
      <c r="C3612" s="233">
        <v>1129983</v>
      </c>
      <c r="D3612">
        <v>112998</v>
      </c>
      <c r="F3612" t="s">
        <v>1404</v>
      </c>
      <c r="G3612">
        <v>0</v>
      </c>
      <c r="H3612" s="238">
        <v>3</v>
      </c>
      <c r="I3612" t="s">
        <v>1511</v>
      </c>
      <c r="J3612" t="s">
        <v>404</v>
      </c>
      <c r="K3612">
        <v>0</v>
      </c>
      <c r="L3612">
        <v>0</v>
      </c>
      <c r="M3612" t="s">
        <v>2575</v>
      </c>
    </row>
    <row r="3613" spans="1:13" hidden="1" x14ac:dyDescent="0.25">
      <c r="A3613" t="s">
        <v>404</v>
      </c>
      <c r="B3613" s="238">
        <v>1129984</v>
      </c>
      <c r="C3613" s="233">
        <v>1129984</v>
      </c>
      <c r="D3613">
        <v>112998</v>
      </c>
      <c r="F3613" t="s">
        <v>1404</v>
      </c>
      <c r="G3613">
        <v>0</v>
      </c>
      <c r="H3613" s="238">
        <v>4</v>
      </c>
      <c r="I3613" t="s">
        <v>1511</v>
      </c>
      <c r="J3613" t="s">
        <v>404</v>
      </c>
      <c r="K3613">
        <v>0</v>
      </c>
      <c r="L3613">
        <v>0</v>
      </c>
      <c r="M3613" t="s">
        <v>2575</v>
      </c>
    </row>
    <row r="3614" spans="1:13" hidden="1" x14ac:dyDescent="0.25">
      <c r="A3614" t="s">
        <v>404</v>
      </c>
      <c r="B3614" s="238">
        <v>1129985</v>
      </c>
      <c r="C3614" s="233">
        <v>1129985</v>
      </c>
      <c r="D3614">
        <v>112998</v>
      </c>
      <c r="F3614" t="s">
        <v>1404</v>
      </c>
      <c r="G3614">
        <v>0</v>
      </c>
      <c r="H3614" s="238">
        <v>5</v>
      </c>
      <c r="I3614" t="s">
        <v>1511</v>
      </c>
      <c r="J3614" t="s">
        <v>404</v>
      </c>
      <c r="K3614">
        <v>0</v>
      </c>
      <c r="L3614">
        <v>0</v>
      </c>
      <c r="M3614" t="s">
        <v>2575</v>
      </c>
    </row>
    <row r="3615" spans="1:13" hidden="1" x14ac:dyDescent="0.25">
      <c r="A3615" t="s">
        <v>404</v>
      </c>
      <c r="B3615" s="238">
        <v>1117321</v>
      </c>
      <c r="C3615" s="233">
        <v>1117321</v>
      </c>
      <c r="D3615">
        <v>111732</v>
      </c>
      <c r="F3615" t="s">
        <v>1404</v>
      </c>
      <c r="G3615">
        <v>0</v>
      </c>
      <c r="H3615" s="238">
        <v>1</v>
      </c>
      <c r="I3615" t="s">
        <v>1483</v>
      </c>
      <c r="J3615" t="s">
        <v>404</v>
      </c>
      <c r="K3615">
        <v>0</v>
      </c>
      <c r="L3615">
        <v>0</v>
      </c>
      <c r="M3615" t="s">
        <v>2575</v>
      </c>
    </row>
    <row r="3616" spans="1:13" hidden="1" x14ac:dyDescent="0.25">
      <c r="A3616" t="s">
        <v>404</v>
      </c>
      <c r="B3616" s="238">
        <v>1117322</v>
      </c>
      <c r="C3616" s="233">
        <v>1117322</v>
      </c>
      <c r="D3616">
        <v>111732</v>
      </c>
      <c r="F3616" t="s">
        <v>1404</v>
      </c>
      <c r="G3616">
        <v>0</v>
      </c>
      <c r="H3616" s="238">
        <v>2</v>
      </c>
      <c r="I3616" t="s">
        <v>1483</v>
      </c>
      <c r="J3616" t="s">
        <v>404</v>
      </c>
      <c r="K3616">
        <v>0</v>
      </c>
      <c r="L3616">
        <v>0</v>
      </c>
      <c r="M3616" t="s">
        <v>2575</v>
      </c>
    </row>
    <row r="3617" spans="1:14" hidden="1" x14ac:dyDescent="0.25">
      <c r="A3617" t="s">
        <v>404</v>
      </c>
      <c r="B3617" s="238">
        <v>1117323</v>
      </c>
      <c r="C3617" s="233">
        <v>1117323</v>
      </c>
      <c r="D3617">
        <v>111732</v>
      </c>
      <c r="F3617" t="s">
        <v>1404</v>
      </c>
      <c r="G3617">
        <v>0</v>
      </c>
      <c r="H3617" s="238">
        <v>3</v>
      </c>
      <c r="I3617" t="s">
        <v>1483</v>
      </c>
      <c r="J3617" t="s">
        <v>404</v>
      </c>
      <c r="K3617">
        <v>0</v>
      </c>
      <c r="L3617">
        <v>0</v>
      </c>
      <c r="M3617" t="s">
        <v>2575</v>
      </c>
    </row>
    <row r="3618" spans="1:14" hidden="1" x14ac:dyDescent="0.25">
      <c r="A3618" t="s">
        <v>404</v>
      </c>
      <c r="B3618" s="238">
        <v>1117324</v>
      </c>
      <c r="C3618" s="233">
        <v>1117324</v>
      </c>
      <c r="D3618">
        <v>111732</v>
      </c>
      <c r="F3618" t="s">
        <v>1404</v>
      </c>
      <c r="G3618">
        <v>0</v>
      </c>
      <c r="H3618" s="238">
        <v>4</v>
      </c>
      <c r="I3618" t="s">
        <v>1483</v>
      </c>
      <c r="J3618" t="s">
        <v>404</v>
      </c>
      <c r="K3618">
        <v>0</v>
      </c>
      <c r="L3618">
        <v>0</v>
      </c>
      <c r="M3618" t="s">
        <v>2575</v>
      </c>
    </row>
    <row r="3619" spans="1:14" hidden="1" x14ac:dyDescent="0.25">
      <c r="A3619" t="s">
        <v>404</v>
      </c>
      <c r="B3619" s="238">
        <v>1117325</v>
      </c>
      <c r="C3619" s="233">
        <v>1117325</v>
      </c>
      <c r="D3619">
        <v>111732</v>
      </c>
      <c r="F3619" t="s">
        <v>1404</v>
      </c>
      <c r="G3619">
        <v>0</v>
      </c>
      <c r="H3619" s="238">
        <v>5</v>
      </c>
      <c r="I3619" t="s">
        <v>1483</v>
      </c>
      <c r="J3619" t="s">
        <v>404</v>
      </c>
      <c r="K3619">
        <v>0</v>
      </c>
      <c r="L3619">
        <v>0</v>
      </c>
      <c r="M3619" t="s">
        <v>2575</v>
      </c>
    </row>
    <row r="3620" spans="1:14" hidden="1" x14ac:dyDescent="0.25">
      <c r="A3620" t="s">
        <v>404</v>
      </c>
      <c r="B3620" s="238">
        <v>1113841</v>
      </c>
      <c r="C3620" s="233">
        <v>1113841</v>
      </c>
      <c r="D3620">
        <v>111384</v>
      </c>
      <c r="F3620" t="s">
        <v>1404</v>
      </c>
      <c r="G3620">
        <v>0</v>
      </c>
      <c r="H3620" s="238">
        <v>1</v>
      </c>
      <c r="I3620" t="s">
        <v>1405</v>
      </c>
      <c r="J3620" t="s">
        <v>404</v>
      </c>
      <c r="K3620">
        <v>0</v>
      </c>
      <c r="L3620">
        <v>0</v>
      </c>
      <c r="M3620" t="s">
        <v>2575</v>
      </c>
    </row>
    <row r="3621" spans="1:14" hidden="1" x14ac:dyDescent="0.25">
      <c r="A3621" t="s">
        <v>404</v>
      </c>
      <c r="B3621" s="238">
        <v>1113842</v>
      </c>
      <c r="C3621" s="233">
        <v>1113842</v>
      </c>
      <c r="D3621">
        <v>111384</v>
      </c>
      <c r="F3621" t="s">
        <v>1404</v>
      </c>
      <c r="G3621">
        <v>0</v>
      </c>
      <c r="H3621" s="238">
        <v>2</v>
      </c>
      <c r="I3621" t="s">
        <v>1405</v>
      </c>
      <c r="J3621" t="s">
        <v>404</v>
      </c>
      <c r="K3621">
        <v>0</v>
      </c>
      <c r="L3621">
        <v>0</v>
      </c>
      <c r="M3621" t="s">
        <v>2575</v>
      </c>
    </row>
    <row r="3622" spans="1:14" hidden="1" x14ac:dyDescent="0.25">
      <c r="A3622" t="s">
        <v>404</v>
      </c>
      <c r="B3622" s="238">
        <v>1113843</v>
      </c>
      <c r="C3622" s="233">
        <v>1113843</v>
      </c>
      <c r="D3622">
        <v>111384</v>
      </c>
      <c r="F3622" t="s">
        <v>1404</v>
      </c>
      <c r="G3622">
        <v>0</v>
      </c>
      <c r="H3622" s="238">
        <v>3</v>
      </c>
      <c r="I3622" t="s">
        <v>1405</v>
      </c>
      <c r="J3622" t="s">
        <v>404</v>
      </c>
      <c r="K3622">
        <v>0</v>
      </c>
      <c r="L3622">
        <v>0</v>
      </c>
      <c r="M3622" t="s">
        <v>2575</v>
      </c>
    </row>
    <row r="3623" spans="1:14" hidden="1" x14ac:dyDescent="0.25">
      <c r="A3623" t="s">
        <v>404</v>
      </c>
      <c r="B3623" s="238">
        <v>1113844</v>
      </c>
      <c r="C3623" s="233">
        <v>1113844</v>
      </c>
      <c r="D3623">
        <v>111384</v>
      </c>
      <c r="F3623" t="s">
        <v>1404</v>
      </c>
      <c r="G3623">
        <v>0</v>
      </c>
      <c r="H3623" s="238">
        <v>4</v>
      </c>
      <c r="I3623" t="s">
        <v>1405</v>
      </c>
      <c r="J3623" t="s">
        <v>404</v>
      </c>
      <c r="K3623">
        <v>0</v>
      </c>
      <c r="L3623">
        <v>0</v>
      </c>
      <c r="M3623" t="s">
        <v>2575</v>
      </c>
    </row>
    <row r="3624" spans="1:14" hidden="1" x14ac:dyDescent="0.25">
      <c r="A3624" t="s">
        <v>404</v>
      </c>
      <c r="B3624" s="238">
        <v>1113845</v>
      </c>
      <c r="C3624" s="233">
        <v>1113845</v>
      </c>
      <c r="D3624">
        <v>111384</v>
      </c>
      <c r="F3624" t="s">
        <v>1404</v>
      </c>
      <c r="G3624">
        <v>0</v>
      </c>
      <c r="H3624" s="238">
        <v>5</v>
      </c>
      <c r="I3624" t="s">
        <v>1405</v>
      </c>
      <c r="J3624" t="s">
        <v>404</v>
      </c>
      <c r="K3624">
        <v>0</v>
      </c>
      <c r="L3624">
        <v>0</v>
      </c>
      <c r="M3624" t="s">
        <v>2575</v>
      </c>
    </row>
    <row r="3625" spans="1:14" hidden="1" x14ac:dyDescent="0.25">
      <c r="A3625" t="s">
        <v>2591</v>
      </c>
      <c r="B3625" s="238">
        <v>1114571</v>
      </c>
      <c r="C3625" s="233">
        <v>1114571</v>
      </c>
      <c r="D3625">
        <v>111457</v>
      </c>
      <c r="F3625" t="s">
        <v>1404</v>
      </c>
      <c r="G3625">
        <v>0</v>
      </c>
      <c r="H3625" s="238">
        <v>1</v>
      </c>
      <c r="I3625" t="s">
        <v>2693</v>
      </c>
      <c r="J3625" t="s">
        <v>2591</v>
      </c>
      <c r="K3625">
        <v>0</v>
      </c>
      <c r="L3625">
        <v>0</v>
      </c>
      <c r="M3625" t="s">
        <v>2575</v>
      </c>
    </row>
    <row r="3626" spans="1:14" hidden="1" x14ac:dyDescent="0.25">
      <c r="A3626" t="s">
        <v>2591</v>
      </c>
      <c r="B3626" s="238">
        <v>1114572</v>
      </c>
      <c r="C3626" s="233">
        <v>1114572</v>
      </c>
      <c r="D3626">
        <v>111457</v>
      </c>
      <c r="F3626" t="s">
        <v>1404</v>
      </c>
      <c r="G3626">
        <v>0</v>
      </c>
      <c r="H3626" s="238">
        <v>2</v>
      </c>
      <c r="I3626" t="s">
        <v>2693</v>
      </c>
      <c r="J3626" t="s">
        <v>2591</v>
      </c>
      <c r="K3626">
        <v>0</v>
      </c>
      <c r="L3626">
        <v>0</v>
      </c>
      <c r="M3626" t="s">
        <v>2575</v>
      </c>
    </row>
    <row r="3627" spans="1:14" hidden="1" x14ac:dyDescent="0.25">
      <c r="A3627" t="s">
        <v>2591</v>
      </c>
      <c r="B3627" s="238">
        <v>1114573</v>
      </c>
      <c r="C3627" s="233">
        <v>1114573</v>
      </c>
      <c r="D3627">
        <v>111457</v>
      </c>
      <c r="F3627" t="s">
        <v>1404</v>
      </c>
      <c r="G3627">
        <v>0</v>
      </c>
      <c r="H3627" s="238">
        <v>3</v>
      </c>
      <c r="I3627" t="s">
        <v>2693</v>
      </c>
      <c r="J3627" t="s">
        <v>2591</v>
      </c>
      <c r="K3627">
        <v>0</v>
      </c>
      <c r="L3627">
        <v>0</v>
      </c>
      <c r="M3627" t="s">
        <v>2575</v>
      </c>
    </row>
    <row r="3628" spans="1:14" hidden="1" x14ac:dyDescent="0.25">
      <c r="A3628" t="s">
        <v>2591</v>
      </c>
      <c r="B3628" s="238">
        <v>1114574</v>
      </c>
      <c r="C3628" s="233">
        <v>1114574</v>
      </c>
      <c r="D3628">
        <v>111457</v>
      </c>
      <c r="F3628" t="s">
        <v>1404</v>
      </c>
      <c r="G3628">
        <v>0</v>
      </c>
      <c r="H3628" s="238">
        <v>4</v>
      </c>
      <c r="I3628" t="s">
        <v>2693</v>
      </c>
      <c r="J3628" t="s">
        <v>2591</v>
      </c>
      <c r="K3628">
        <v>0</v>
      </c>
      <c r="L3628">
        <v>0</v>
      </c>
      <c r="M3628" t="s">
        <v>2575</v>
      </c>
    </row>
    <row r="3629" spans="1:14" hidden="1" x14ac:dyDescent="0.25">
      <c r="A3629" t="s">
        <v>2591</v>
      </c>
      <c r="B3629" s="238">
        <v>1114575</v>
      </c>
      <c r="C3629" s="233">
        <v>1114575</v>
      </c>
      <c r="D3629">
        <v>111457</v>
      </c>
      <c r="F3629" t="s">
        <v>1404</v>
      </c>
      <c r="G3629">
        <v>0</v>
      </c>
      <c r="H3629" s="238">
        <v>5</v>
      </c>
      <c r="I3629" t="s">
        <v>2693</v>
      </c>
      <c r="J3629" t="s">
        <v>2591</v>
      </c>
      <c r="K3629">
        <v>0</v>
      </c>
      <c r="L3629">
        <v>0</v>
      </c>
      <c r="M3629" t="s">
        <v>2575</v>
      </c>
    </row>
    <row r="3630" spans="1:14" hidden="1" x14ac:dyDescent="0.25">
      <c r="A3630" t="s">
        <v>432</v>
      </c>
      <c r="B3630" s="238">
        <v>1130261</v>
      </c>
      <c r="C3630" s="233">
        <v>1130261</v>
      </c>
      <c r="D3630">
        <v>113026</v>
      </c>
      <c r="E3630">
        <v>1315</v>
      </c>
      <c r="G3630">
        <v>1</v>
      </c>
      <c r="H3630" s="238">
        <v>1</v>
      </c>
      <c r="I3630" t="s">
        <v>215</v>
      </c>
      <c r="J3630" t="s">
        <v>432</v>
      </c>
      <c r="K3630">
        <v>0</v>
      </c>
      <c r="L3630">
        <v>0</v>
      </c>
      <c r="M3630" t="s">
        <v>2543</v>
      </c>
      <c r="N3630" t="s">
        <v>2647</v>
      </c>
    </row>
    <row r="3631" spans="1:14" hidden="1" x14ac:dyDescent="0.25">
      <c r="A3631" t="s">
        <v>432</v>
      </c>
      <c r="B3631" s="238">
        <v>1130262</v>
      </c>
      <c r="C3631" s="233">
        <v>1130262</v>
      </c>
      <c r="D3631">
        <v>113026</v>
      </c>
      <c r="E3631">
        <v>1425</v>
      </c>
      <c r="G3631">
        <v>1</v>
      </c>
      <c r="H3631" s="238">
        <v>2</v>
      </c>
      <c r="I3631" t="s">
        <v>215</v>
      </c>
      <c r="J3631" t="s">
        <v>432</v>
      </c>
      <c r="K3631">
        <v>0</v>
      </c>
      <c r="L3631">
        <v>0</v>
      </c>
      <c r="M3631" t="s">
        <v>2543</v>
      </c>
      <c r="N3631" t="s">
        <v>2647</v>
      </c>
    </row>
    <row r="3632" spans="1:14" hidden="1" x14ac:dyDescent="0.25">
      <c r="A3632" t="s">
        <v>432</v>
      </c>
      <c r="B3632" s="238">
        <v>1130263</v>
      </c>
      <c r="C3632" s="233">
        <v>1130263</v>
      </c>
      <c r="D3632">
        <v>113026</v>
      </c>
      <c r="E3632">
        <v>1565</v>
      </c>
      <c r="G3632">
        <v>1</v>
      </c>
      <c r="H3632" s="238">
        <v>3</v>
      </c>
      <c r="I3632" t="s">
        <v>215</v>
      </c>
      <c r="J3632" t="s">
        <v>432</v>
      </c>
      <c r="K3632">
        <v>0</v>
      </c>
      <c r="L3632">
        <v>0</v>
      </c>
      <c r="M3632" t="s">
        <v>2543</v>
      </c>
      <c r="N3632" t="s">
        <v>2647</v>
      </c>
    </row>
    <row r="3633" spans="1:14" hidden="1" x14ac:dyDescent="0.25">
      <c r="A3633" t="s">
        <v>432</v>
      </c>
      <c r="B3633" s="238">
        <v>1130264</v>
      </c>
      <c r="C3633" s="233">
        <v>1130264</v>
      </c>
      <c r="D3633">
        <v>113026</v>
      </c>
      <c r="E3633">
        <v>1500</v>
      </c>
      <c r="G3633">
        <v>1</v>
      </c>
      <c r="H3633" s="238">
        <v>4</v>
      </c>
      <c r="I3633" t="s">
        <v>215</v>
      </c>
      <c r="J3633" t="s">
        <v>432</v>
      </c>
      <c r="K3633">
        <v>0</v>
      </c>
      <c r="L3633">
        <v>0</v>
      </c>
      <c r="M3633" t="s">
        <v>2543</v>
      </c>
      <c r="N3633" t="s">
        <v>2647</v>
      </c>
    </row>
    <row r="3634" spans="1:14" hidden="1" x14ac:dyDescent="0.25">
      <c r="A3634" t="s">
        <v>432</v>
      </c>
      <c r="B3634" s="238">
        <v>1130265</v>
      </c>
      <c r="C3634" s="233">
        <v>1130265</v>
      </c>
      <c r="D3634">
        <v>113026</v>
      </c>
      <c r="E3634">
        <v>1645</v>
      </c>
      <c r="G3634">
        <v>1</v>
      </c>
      <c r="H3634" s="238">
        <v>5</v>
      </c>
      <c r="I3634" t="s">
        <v>215</v>
      </c>
      <c r="J3634" t="s">
        <v>432</v>
      </c>
      <c r="K3634">
        <v>0</v>
      </c>
      <c r="L3634">
        <v>0</v>
      </c>
      <c r="M3634" t="s">
        <v>2543</v>
      </c>
      <c r="N3634" t="s">
        <v>2647</v>
      </c>
    </row>
    <row r="3635" spans="1:14" hidden="1" x14ac:dyDescent="0.25">
      <c r="A3635" t="s">
        <v>432</v>
      </c>
      <c r="B3635" s="238">
        <v>1130271</v>
      </c>
      <c r="C3635" s="233">
        <v>1130271</v>
      </c>
      <c r="D3635">
        <v>113027</v>
      </c>
      <c r="F3635" t="s">
        <v>397</v>
      </c>
      <c r="G3635">
        <v>0</v>
      </c>
      <c r="H3635" s="238">
        <v>1</v>
      </c>
      <c r="I3635" t="s">
        <v>541</v>
      </c>
      <c r="J3635" t="s">
        <v>432</v>
      </c>
      <c r="K3635">
        <v>0</v>
      </c>
      <c r="L3635">
        <v>0</v>
      </c>
      <c r="M3635" t="s">
        <v>2543</v>
      </c>
      <c r="N3635" t="s">
        <v>2647</v>
      </c>
    </row>
    <row r="3636" spans="1:14" hidden="1" x14ac:dyDescent="0.25">
      <c r="A3636" t="s">
        <v>432</v>
      </c>
      <c r="B3636" s="238">
        <v>1130272</v>
      </c>
      <c r="C3636" s="233">
        <v>1130272</v>
      </c>
      <c r="D3636">
        <v>113027</v>
      </c>
      <c r="F3636" t="s">
        <v>397</v>
      </c>
      <c r="G3636">
        <v>0</v>
      </c>
      <c r="H3636" s="238">
        <v>2</v>
      </c>
      <c r="I3636" t="s">
        <v>541</v>
      </c>
      <c r="J3636" t="s">
        <v>432</v>
      </c>
      <c r="K3636">
        <v>0</v>
      </c>
      <c r="L3636">
        <v>0</v>
      </c>
      <c r="M3636" t="s">
        <v>2543</v>
      </c>
      <c r="N3636" t="s">
        <v>2647</v>
      </c>
    </row>
    <row r="3637" spans="1:14" hidden="1" x14ac:dyDescent="0.25">
      <c r="A3637" t="s">
        <v>432</v>
      </c>
      <c r="B3637" s="238">
        <v>1130273</v>
      </c>
      <c r="C3637" s="233">
        <v>1130273</v>
      </c>
      <c r="D3637">
        <v>113027</v>
      </c>
      <c r="F3637" t="s">
        <v>397</v>
      </c>
      <c r="G3637">
        <v>0</v>
      </c>
      <c r="H3637" s="238">
        <v>3</v>
      </c>
      <c r="I3637" t="s">
        <v>541</v>
      </c>
      <c r="J3637" t="s">
        <v>432</v>
      </c>
      <c r="K3637">
        <v>0</v>
      </c>
      <c r="L3637">
        <v>0</v>
      </c>
      <c r="M3637" t="s">
        <v>2543</v>
      </c>
      <c r="N3637" t="s">
        <v>2647</v>
      </c>
    </row>
    <row r="3638" spans="1:14" hidden="1" x14ac:dyDescent="0.25">
      <c r="A3638" t="s">
        <v>432</v>
      </c>
      <c r="B3638" s="238">
        <v>1130274</v>
      </c>
      <c r="C3638" s="233">
        <v>1130274</v>
      </c>
      <c r="D3638">
        <v>113027</v>
      </c>
      <c r="F3638" t="s">
        <v>397</v>
      </c>
      <c r="G3638">
        <v>0</v>
      </c>
      <c r="H3638" s="238">
        <v>4</v>
      </c>
      <c r="I3638" t="s">
        <v>541</v>
      </c>
      <c r="J3638" t="s">
        <v>432</v>
      </c>
      <c r="K3638">
        <v>0</v>
      </c>
      <c r="L3638">
        <v>0</v>
      </c>
      <c r="M3638" t="s">
        <v>2543</v>
      </c>
      <c r="N3638" t="s">
        <v>2647</v>
      </c>
    </row>
    <row r="3639" spans="1:14" hidden="1" x14ac:dyDescent="0.25">
      <c r="A3639" t="s">
        <v>432</v>
      </c>
      <c r="B3639" s="238">
        <v>1130275</v>
      </c>
      <c r="C3639" s="233">
        <v>1130275</v>
      </c>
      <c r="D3639">
        <v>113027</v>
      </c>
      <c r="F3639" t="s">
        <v>397</v>
      </c>
      <c r="G3639">
        <v>0</v>
      </c>
      <c r="H3639" s="238">
        <v>5</v>
      </c>
      <c r="I3639" t="s">
        <v>541</v>
      </c>
      <c r="J3639" t="s">
        <v>432</v>
      </c>
      <c r="K3639">
        <v>0</v>
      </c>
      <c r="L3639">
        <v>0</v>
      </c>
      <c r="M3639" t="s">
        <v>2543</v>
      </c>
      <c r="N3639" t="s">
        <v>2647</v>
      </c>
    </row>
    <row r="3640" spans="1:14" hidden="1" x14ac:dyDescent="0.25">
      <c r="A3640" t="s">
        <v>404</v>
      </c>
      <c r="B3640" s="238">
        <v>1160401</v>
      </c>
      <c r="C3640" s="233">
        <v>1160401</v>
      </c>
      <c r="D3640">
        <v>116040</v>
      </c>
      <c r="F3640" t="s">
        <v>397</v>
      </c>
      <c r="G3640">
        <v>0</v>
      </c>
      <c r="H3640" s="238">
        <v>1</v>
      </c>
      <c r="I3640" t="s">
        <v>973</v>
      </c>
      <c r="J3640" t="s">
        <v>404</v>
      </c>
      <c r="K3640">
        <v>0</v>
      </c>
      <c r="L3640">
        <v>0</v>
      </c>
      <c r="M3640" t="s">
        <v>2571</v>
      </c>
      <c r="N3640" t="s">
        <v>2580</v>
      </c>
    </row>
    <row r="3641" spans="1:14" hidden="1" x14ac:dyDescent="0.25">
      <c r="A3641" t="s">
        <v>404</v>
      </c>
      <c r="B3641" s="238">
        <v>1160402</v>
      </c>
      <c r="C3641" s="233">
        <v>1160402</v>
      </c>
      <c r="D3641">
        <v>116040</v>
      </c>
      <c r="F3641" t="s">
        <v>397</v>
      </c>
      <c r="G3641">
        <v>0</v>
      </c>
      <c r="H3641" s="238">
        <v>2</v>
      </c>
      <c r="I3641" t="s">
        <v>973</v>
      </c>
      <c r="J3641" t="s">
        <v>404</v>
      </c>
      <c r="K3641">
        <v>0</v>
      </c>
      <c r="L3641">
        <v>0</v>
      </c>
      <c r="M3641" t="s">
        <v>2571</v>
      </c>
      <c r="N3641" t="s">
        <v>2580</v>
      </c>
    </row>
    <row r="3642" spans="1:14" hidden="1" x14ac:dyDescent="0.25">
      <c r="A3642" t="s">
        <v>404</v>
      </c>
      <c r="B3642" s="238">
        <v>1160403</v>
      </c>
      <c r="C3642" s="233">
        <v>1160403</v>
      </c>
      <c r="D3642">
        <v>116040</v>
      </c>
      <c r="F3642" t="s">
        <v>397</v>
      </c>
      <c r="G3642">
        <v>0</v>
      </c>
      <c r="H3642" s="238">
        <v>3</v>
      </c>
      <c r="I3642" t="s">
        <v>973</v>
      </c>
      <c r="J3642" t="s">
        <v>404</v>
      </c>
      <c r="K3642">
        <v>0</v>
      </c>
      <c r="L3642">
        <v>0</v>
      </c>
      <c r="M3642" t="s">
        <v>2571</v>
      </c>
      <c r="N3642" t="s">
        <v>2580</v>
      </c>
    </row>
    <row r="3643" spans="1:14" hidden="1" x14ac:dyDescent="0.25">
      <c r="A3643" t="s">
        <v>404</v>
      </c>
      <c r="B3643" s="238">
        <v>1160404</v>
      </c>
      <c r="C3643" s="233">
        <v>1160404</v>
      </c>
      <c r="D3643">
        <v>116040</v>
      </c>
      <c r="F3643" t="s">
        <v>397</v>
      </c>
      <c r="G3643">
        <v>0</v>
      </c>
      <c r="H3643" s="238">
        <v>4</v>
      </c>
      <c r="I3643" t="s">
        <v>973</v>
      </c>
      <c r="J3643" t="s">
        <v>404</v>
      </c>
      <c r="K3643">
        <v>0</v>
      </c>
      <c r="L3643">
        <v>0</v>
      </c>
      <c r="M3643" t="s">
        <v>2571</v>
      </c>
      <c r="N3643" t="s">
        <v>2580</v>
      </c>
    </row>
    <row r="3644" spans="1:14" hidden="1" x14ac:dyDescent="0.25">
      <c r="A3644" t="s">
        <v>404</v>
      </c>
      <c r="B3644" s="238">
        <v>1160405</v>
      </c>
      <c r="C3644" s="233">
        <v>1160405</v>
      </c>
      <c r="D3644">
        <v>116040</v>
      </c>
      <c r="F3644" t="s">
        <v>397</v>
      </c>
      <c r="G3644">
        <v>0</v>
      </c>
      <c r="H3644" s="238">
        <v>5</v>
      </c>
      <c r="I3644" t="s">
        <v>973</v>
      </c>
      <c r="J3644" t="s">
        <v>404</v>
      </c>
      <c r="K3644">
        <v>0</v>
      </c>
      <c r="L3644">
        <v>0</v>
      </c>
      <c r="M3644" t="s">
        <v>2571</v>
      </c>
      <c r="N3644" t="s">
        <v>2580</v>
      </c>
    </row>
    <row r="3645" spans="1:14" hidden="1" x14ac:dyDescent="0.25">
      <c r="A3645" t="s">
        <v>404</v>
      </c>
      <c r="B3645" s="238">
        <v>1118571</v>
      </c>
      <c r="C3645" s="233">
        <v>1118571</v>
      </c>
      <c r="D3645">
        <v>111857</v>
      </c>
      <c r="E3645">
        <v>2300</v>
      </c>
      <c r="G3645">
        <v>1</v>
      </c>
      <c r="H3645" s="238">
        <v>1</v>
      </c>
      <c r="I3645" t="s">
        <v>484</v>
      </c>
      <c r="J3645" t="s">
        <v>404</v>
      </c>
      <c r="K3645">
        <v>0</v>
      </c>
      <c r="L3645">
        <v>0</v>
      </c>
      <c r="M3645" t="s">
        <v>2561</v>
      </c>
      <c r="N3645" t="s">
        <v>2562</v>
      </c>
    </row>
    <row r="3646" spans="1:14" hidden="1" x14ac:dyDescent="0.25">
      <c r="A3646" t="s">
        <v>404</v>
      </c>
      <c r="B3646" s="238">
        <v>1118572</v>
      </c>
      <c r="C3646" s="233">
        <v>1118572</v>
      </c>
      <c r="D3646">
        <v>111857</v>
      </c>
      <c r="E3646">
        <v>2875</v>
      </c>
      <c r="G3646">
        <v>1</v>
      </c>
      <c r="H3646" s="238">
        <v>2</v>
      </c>
      <c r="I3646" t="s">
        <v>484</v>
      </c>
      <c r="J3646" t="s">
        <v>404</v>
      </c>
      <c r="K3646">
        <v>0</v>
      </c>
      <c r="L3646">
        <v>0</v>
      </c>
      <c r="M3646" t="s">
        <v>2561</v>
      </c>
      <c r="N3646" t="s">
        <v>2562</v>
      </c>
    </row>
    <row r="3647" spans="1:14" hidden="1" x14ac:dyDescent="0.25">
      <c r="A3647" t="s">
        <v>404</v>
      </c>
      <c r="B3647" s="238">
        <v>1118573</v>
      </c>
      <c r="C3647" s="233">
        <v>1118573</v>
      </c>
      <c r="D3647">
        <v>111857</v>
      </c>
      <c r="E3647">
        <v>3500</v>
      </c>
      <c r="G3647">
        <v>1</v>
      </c>
      <c r="H3647" s="238">
        <v>3</v>
      </c>
      <c r="I3647" t="s">
        <v>484</v>
      </c>
      <c r="J3647" t="s">
        <v>404</v>
      </c>
      <c r="K3647">
        <v>0</v>
      </c>
      <c r="L3647">
        <v>0</v>
      </c>
      <c r="M3647" t="s">
        <v>2561</v>
      </c>
      <c r="N3647" t="s">
        <v>2562</v>
      </c>
    </row>
    <row r="3648" spans="1:14" hidden="1" x14ac:dyDescent="0.25">
      <c r="A3648" t="s">
        <v>404</v>
      </c>
      <c r="B3648" s="238">
        <v>1118574</v>
      </c>
      <c r="C3648" s="233">
        <v>1118574</v>
      </c>
      <c r="D3648">
        <v>111857</v>
      </c>
      <c r="E3648">
        <v>3000</v>
      </c>
      <c r="G3648">
        <v>1</v>
      </c>
      <c r="H3648" s="238">
        <v>4</v>
      </c>
      <c r="I3648" t="s">
        <v>484</v>
      </c>
      <c r="J3648" t="s">
        <v>404</v>
      </c>
      <c r="K3648">
        <v>0</v>
      </c>
      <c r="L3648">
        <v>0</v>
      </c>
      <c r="M3648" t="s">
        <v>2561</v>
      </c>
      <c r="N3648" t="s">
        <v>2562</v>
      </c>
    </row>
    <row r="3649" spans="1:14" hidden="1" x14ac:dyDescent="0.25">
      <c r="A3649" t="s">
        <v>404</v>
      </c>
      <c r="B3649" s="238">
        <v>1118575</v>
      </c>
      <c r="C3649" s="233">
        <v>1118575</v>
      </c>
      <c r="D3649">
        <v>111857</v>
      </c>
      <c r="E3649">
        <v>3675</v>
      </c>
      <c r="G3649">
        <v>1</v>
      </c>
      <c r="H3649" s="238">
        <v>5</v>
      </c>
      <c r="I3649" t="s">
        <v>484</v>
      </c>
      <c r="J3649" t="s">
        <v>404</v>
      </c>
      <c r="K3649">
        <v>0</v>
      </c>
      <c r="L3649">
        <v>0</v>
      </c>
      <c r="M3649" t="s">
        <v>2561</v>
      </c>
      <c r="N3649" t="s">
        <v>2562</v>
      </c>
    </row>
    <row r="3650" spans="1:14" hidden="1" x14ac:dyDescent="0.25">
      <c r="A3650" t="s">
        <v>615</v>
      </c>
      <c r="B3650" s="238">
        <v>1142361</v>
      </c>
      <c r="C3650" s="238" t="s">
        <v>3528</v>
      </c>
      <c r="D3650">
        <v>114236</v>
      </c>
      <c r="F3650" t="s">
        <v>397</v>
      </c>
      <c r="G3650">
        <v>0</v>
      </c>
      <c r="H3650" s="238">
        <v>1</v>
      </c>
      <c r="I3650" t="s">
        <v>1551</v>
      </c>
      <c r="J3650" t="s">
        <v>615</v>
      </c>
      <c r="K3650">
        <v>0</v>
      </c>
      <c r="L3650">
        <v>0</v>
      </c>
      <c r="M3650" t="s">
        <v>2552</v>
      </c>
      <c r="N3650" t="s">
        <v>2564</v>
      </c>
    </row>
    <row r="3651" spans="1:14" hidden="1" x14ac:dyDescent="0.25">
      <c r="A3651" t="s">
        <v>615</v>
      </c>
      <c r="B3651" s="238">
        <v>1142362</v>
      </c>
      <c r="C3651" s="238" t="s">
        <v>3529</v>
      </c>
      <c r="D3651">
        <v>114236</v>
      </c>
      <c r="F3651" t="s">
        <v>397</v>
      </c>
      <c r="G3651">
        <v>0</v>
      </c>
      <c r="H3651" s="238">
        <v>2</v>
      </c>
      <c r="I3651" t="s">
        <v>1551</v>
      </c>
      <c r="J3651" t="s">
        <v>615</v>
      </c>
      <c r="K3651">
        <v>0</v>
      </c>
      <c r="L3651">
        <v>0</v>
      </c>
      <c r="M3651" t="s">
        <v>2552</v>
      </c>
      <c r="N3651" t="s">
        <v>2564</v>
      </c>
    </row>
    <row r="3652" spans="1:14" hidden="1" x14ac:dyDescent="0.25">
      <c r="A3652" t="s">
        <v>615</v>
      </c>
      <c r="B3652" s="238">
        <v>1142363</v>
      </c>
      <c r="C3652" s="238" t="s">
        <v>3530</v>
      </c>
      <c r="D3652">
        <v>114236</v>
      </c>
      <c r="F3652" t="s">
        <v>397</v>
      </c>
      <c r="G3652">
        <v>0</v>
      </c>
      <c r="H3652" s="238">
        <v>3</v>
      </c>
      <c r="I3652" t="s">
        <v>1551</v>
      </c>
      <c r="J3652" t="s">
        <v>615</v>
      </c>
      <c r="K3652">
        <v>0</v>
      </c>
      <c r="L3652">
        <v>0</v>
      </c>
      <c r="M3652" t="s">
        <v>2552</v>
      </c>
      <c r="N3652" t="s">
        <v>2564</v>
      </c>
    </row>
    <row r="3653" spans="1:14" hidden="1" x14ac:dyDescent="0.25">
      <c r="A3653" t="s">
        <v>615</v>
      </c>
      <c r="B3653" s="238">
        <v>1142364</v>
      </c>
      <c r="C3653" s="238" t="s">
        <v>3531</v>
      </c>
      <c r="D3653">
        <v>114236</v>
      </c>
      <c r="F3653" t="s">
        <v>397</v>
      </c>
      <c r="G3653">
        <v>0</v>
      </c>
      <c r="H3653" s="238">
        <v>4</v>
      </c>
      <c r="I3653" t="s">
        <v>1551</v>
      </c>
      <c r="J3653" t="s">
        <v>615</v>
      </c>
      <c r="K3653">
        <v>0</v>
      </c>
      <c r="L3653">
        <v>0</v>
      </c>
      <c r="M3653" t="s">
        <v>2552</v>
      </c>
      <c r="N3653" t="s">
        <v>2564</v>
      </c>
    </row>
    <row r="3654" spans="1:14" hidden="1" x14ac:dyDescent="0.25">
      <c r="A3654" t="s">
        <v>615</v>
      </c>
      <c r="B3654" s="238">
        <v>1142365</v>
      </c>
      <c r="C3654" s="238" t="s">
        <v>3532</v>
      </c>
      <c r="D3654">
        <v>114236</v>
      </c>
      <c r="F3654" t="s">
        <v>397</v>
      </c>
      <c r="G3654">
        <v>0</v>
      </c>
      <c r="H3654" s="238">
        <v>5</v>
      </c>
      <c r="I3654" t="s">
        <v>1551</v>
      </c>
      <c r="J3654" t="s">
        <v>615</v>
      </c>
      <c r="K3654">
        <v>0</v>
      </c>
      <c r="L3654">
        <v>0</v>
      </c>
      <c r="M3654" t="s">
        <v>2552</v>
      </c>
      <c r="N3654" t="s">
        <v>2564</v>
      </c>
    </row>
    <row r="3655" spans="1:14" hidden="1" x14ac:dyDescent="0.25">
      <c r="A3655" t="s">
        <v>615</v>
      </c>
      <c r="B3655" s="238">
        <v>42081142361</v>
      </c>
      <c r="C3655" s="233"/>
      <c r="D3655">
        <v>114236</v>
      </c>
      <c r="E3655">
        <v>4.59</v>
      </c>
      <c r="G3655">
        <v>0</v>
      </c>
      <c r="H3655" s="238">
        <v>1</v>
      </c>
      <c r="I3655" t="s">
        <v>1551</v>
      </c>
      <c r="J3655" t="s">
        <v>615</v>
      </c>
      <c r="K3655">
        <v>4208</v>
      </c>
      <c r="L3655">
        <v>0</v>
      </c>
      <c r="M3655" t="s">
        <v>2552</v>
      </c>
      <c r="N3655" t="s">
        <v>2564</v>
      </c>
    </row>
    <row r="3656" spans="1:14" hidden="1" x14ac:dyDescent="0.25">
      <c r="A3656" t="s">
        <v>615</v>
      </c>
      <c r="B3656" s="238">
        <v>42081142362</v>
      </c>
      <c r="C3656" s="233"/>
      <c r="D3656">
        <v>114236</v>
      </c>
      <c r="E3656">
        <v>4.59</v>
      </c>
      <c r="G3656">
        <v>0</v>
      </c>
      <c r="H3656" s="238">
        <v>2</v>
      </c>
      <c r="I3656" t="s">
        <v>1551</v>
      </c>
      <c r="J3656" t="s">
        <v>615</v>
      </c>
      <c r="K3656">
        <v>4208</v>
      </c>
      <c r="L3656">
        <v>0</v>
      </c>
      <c r="M3656" t="s">
        <v>2552</v>
      </c>
      <c r="N3656" t="s">
        <v>2564</v>
      </c>
    </row>
    <row r="3657" spans="1:14" hidden="1" x14ac:dyDescent="0.25">
      <c r="A3657" t="s">
        <v>615</v>
      </c>
      <c r="B3657" s="238">
        <v>42081142363</v>
      </c>
      <c r="C3657" s="233"/>
      <c r="D3657">
        <v>114236</v>
      </c>
      <c r="E3657">
        <v>4.59</v>
      </c>
      <c r="G3657">
        <v>0</v>
      </c>
      <c r="H3657" s="238">
        <v>3</v>
      </c>
      <c r="I3657" t="s">
        <v>1551</v>
      </c>
      <c r="J3657" t="s">
        <v>615</v>
      </c>
      <c r="K3657">
        <v>4208</v>
      </c>
      <c r="L3657">
        <v>0</v>
      </c>
      <c r="M3657" t="s">
        <v>2552</v>
      </c>
      <c r="N3657" t="s">
        <v>2564</v>
      </c>
    </row>
    <row r="3658" spans="1:14" hidden="1" x14ac:dyDescent="0.25">
      <c r="A3658" t="s">
        <v>615</v>
      </c>
      <c r="B3658" s="238">
        <v>42081142364</v>
      </c>
      <c r="C3658" s="233"/>
      <c r="D3658">
        <v>114236</v>
      </c>
      <c r="E3658">
        <v>4.59</v>
      </c>
      <c r="G3658">
        <v>0</v>
      </c>
      <c r="H3658" s="238">
        <v>4</v>
      </c>
      <c r="I3658" t="s">
        <v>1551</v>
      </c>
      <c r="J3658" t="s">
        <v>615</v>
      </c>
      <c r="K3658">
        <v>4208</v>
      </c>
      <c r="L3658">
        <v>0</v>
      </c>
      <c r="M3658" t="s">
        <v>2552</v>
      </c>
      <c r="N3658" t="s">
        <v>2564</v>
      </c>
    </row>
    <row r="3659" spans="1:14" hidden="1" x14ac:dyDescent="0.25">
      <c r="A3659" t="s">
        <v>615</v>
      </c>
      <c r="B3659" s="238">
        <v>42081142365</v>
      </c>
      <c r="C3659" s="233"/>
      <c r="D3659">
        <v>114236</v>
      </c>
      <c r="E3659">
        <v>4.59</v>
      </c>
      <c r="G3659">
        <v>0</v>
      </c>
      <c r="H3659" s="238">
        <v>5</v>
      </c>
      <c r="I3659" t="s">
        <v>1551</v>
      </c>
      <c r="J3659" t="s">
        <v>615</v>
      </c>
      <c r="K3659">
        <v>4208</v>
      </c>
      <c r="L3659">
        <v>0</v>
      </c>
      <c r="M3659" t="s">
        <v>2552</v>
      </c>
      <c r="N3659" t="s">
        <v>2564</v>
      </c>
    </row>
    <row r="3660" spans="1:14" hidden="1" x14ac:dyDescent="0.25">
      <c r="A3660" t="s">
        <v>404</v>
      </c>
      <c r="B3660" s="238">
        <v>1114321</v>
      </c>
      <c r="C3660" s="233">
        <v>1114321</v>
      </c>
      <c r="D3660">
        <v>111432</v>
      </c>
      <c r="E3660">
        <v>520</v>
      </c>
      <c r="G3660">
        <v>1</v>
      </c>
      <c r="H3660" s="238">
        <v>1</v>
      </c>
      <c r="I3660" t="s">
        <v>405</v>
      </c>
      <c r="J3660" t="s">
        <v>404</v>
      </c>
      <c r="K3660">
        <v>0</v>
      </c>
      <c r="L3660">
        <v>0</v>
      </c>
      <c r="M3660" t="s">
        <v>2571</v>
      </c>
      <c r="N3660" t="s">
        <v>2594</v>
      </c>
    </row>
    <row r="3661" spans="1:14" hidden="1" x14ac:dyDescent="0.25">
      <c r="A3661" t="s">
        <v>404</v>
      </c>
      <c r="B3661" s="238">
        <v>1114322</v>
      </c>
      <c r="C3661" s="233">
        <v>1114322</v>
      </c>
      <c r="D3661">
        <v>111432</v>
      </c>
      <c r="E3661">
        <v>645</v>
      </c>
      <c r="G3661">
        <v>1</v>
      </c>
      <c r="H3661" s="238">
        <v>2</v>
      </c>
      <c r="I3661" t="s">
        <v>405</v>
      </c>
      <c r="J3661" t="s">
        <v>404</v>
      </c>
      <c r="K3661">
        <v>0</v>
      </c>
      <c r="L3661">
        <v>0</v>
      </c>
      <c r="M3661" t="s">
        <v>2571</v>
      </c>
      <c r="N3661" t="s">
        <v>2594</v>
      </c>
    </row>
    <row r="3662" spans="1:14" hidden="1" x14ac:dyDescent="0.25">
      <c r="A3662" t="s">
        <v>404</v>
      </c>
      <c r="B3662" s="238">
        <v>1114323</v>
      </c>
      <c r="C3662" s="233">
        <v>1114323</v>
      </c>
      <c r="D3662">
        <v>111432</v>
      </c>
      <c r="E3662">
        <v>795</v>
      </c>
      <c r="G3662">
        <v>1</v>
      </c>
      <c r="H3662" s="238">
        <v>3</v>
      </c>
      <c r="I3662" t="s">
        <v>405</v>
      </c>
      <c r="J3662" t="s">
        <v>404</v>
      </c>
      <c r="K3662">
        <v>0</v>
      </c>
      <c r="L3662">
        <v>0</v>
      </c>
      <c r="M3662" t="s">
        <v>2571</v>
      </c>
      <c r="N3662" t="s">
        <v>2594</v>
      </c>
    </row>
    <row r="3663" spans="1:14" hidden="1" x14ac:dyDescent="0.25">
      <c r="A3663" t="s">
        <v>404</v>
      </c>
      <c r="B3663" s="238">
        <v>1114324</v>
      </c>
      <c r="C3663" s="233">
        <v>1114324</v>
      </c>
      <c r="D3663">
        <v>111432</v>
      </c>
      <c r="E3663">
        <v>675</v>
      </c>
      <c r="G3663">
        <v>1</v>
      </c>
      <c r="H3663" s="238">
        <v>4</v>
      </c>
      <c r="I3663" t="s">
        <v>405</v>
      </c>
      <c r="J3663" t="s">
        <v>404</v>
      </c>
      <c r="K3663">
        <v>0</v>
      </c>
      <c r="L3663">
        <v>0</v>
      </c>
      <c r="M3663" t="s">
        <v>2571</v>
      </c>
      <c r="N3663" t="s">
        <v>2594</v>
      </c>
    </row>
    <row r="3664" spans="1:14" hidden="1" x14ac:dyDescent="0.25">
      <c r="A3664" t="s">
        <v>404</v>
      </c>
      <c r="B3664" s="238">
        <v>1114325</v>
      </c>
      <c r="C3664" s="233">
        <v>1114325</v>
      </c>
      <c r="D3664">
        <v>111432</v>
      </c>
      <c r="E3664">
        <v>835</v>
      </c>
      <c r="G3664">
        <v>1</v>
      </c>
      <c r="H3664" s="238">
        <v>5</v>
      </c>
      <c r="I3664" t="s">
        <v>405</v>
      </c>
      <c r="J3664" t="s">
        <v>404</v>
      </c>
      <c r="K3664">
        <v>0</v>
      </c>
      <c r="L3664">
        <v>0</v>
      </c>
      <c r="M3664" t="s">
        <v>2571</v>
      </c>
      <c r="N3664" t="s">
        <v>2594</v>
      </c>
    </row>
    <row r="3665" spans="1:14" hidden="1" x14ac:dyDescent="0.25">
      <c r="A3665" t="s">
        <v>404</v>
      </c>
      <c r="B3665" s="238">
        <v>1114691</v>
      </c>
      <c r="C3665" s="238" t="s">
        <v>3533</v>
      </c>
      <c r="D3665">
        <v>111469</v>
      </c>
      <c r="F3665" t="s">
        <v>397</v>
      </c>
      <c r="G3665">
        <v>0</v>
      </c>
      <c r="H3665" s="238">
        <v>1</v>
      </c>
      <c r="I3665" t="s">
        <v>424</v>
      </c>
      <c r="J3665" t="s">
        <v>404</v>
      </c>
      <c r="K3665">
        <v>0</v>
      </c>
      <c r="L3665">
        <v>0</v>
      </c>
      <c r="M3665" t="s">
        <v>2571</v>
      </c>
      <c r="N3665" t="s">
        <v>2594</v>
      </c>
    </row>
    <row r="3666" spans="1:14" hidden="1" x14ac:dyDescent="0.25">
      <c r="A3666" t="s">
        <v>404</v>
      </c>
      <c r="B3666" s="238">
        <v>1114692</v>
      </c>
      <c r="C3666" s="238" t="s">
        <v>3534</v>
      </c>
      <c r="D3666">
        <v>111469</v>
      </c>
      <c r="F3666" t="s">
        <v>397</v>
      </c>
      <c r="G3666">
        <v>0</v>
      </c>
      <c r="H3666" s="238">
        <v>2</v>
      </c>
      <c r="I3666" t="s">
        <v>424</v>
      </c>
      <c r="J3666" t="s">
        <v>404</v>
      </c>
      <c r="K3666">
        <v>0</v>
      </c>
      <c r="L3666">
        <v>0</v>
      </c>
      <c r="M3666" t="s">
        <v>2571</v>
      </c>
      <c r="N3666" t="s">
        <v>2594</v>
      </c>
    </row>
    <row r="3667" spans="1:14" hidden="1" x14ac:dyDescent="0.25">
      <c r="A3667" t="s">
        <v>404</v>
      </c>
      <c r="B3667" s="238">
        <v>1114693</v>
      </c>
      <c r="C3667" s="238" t="s">
        <v>3535</v>
      </c>
      <c r="D3667">
        <v>111469</v>
      </c>
      <c r="F3667" t="s">
        <v>397</v>
      </c>
      <c r="G3667">
        <v>0</v>
      </c>
      <c r="H3667" s="238">
        <v>3</v>
      </c>
      <c r="I3667" t="s">
        <v>424</v>
      </c>
      <c r="J3667" t="s">
        <v>404</v>
      </c>
      <c r="K3667">
        <v>0</v>
      </c>
      <c r="L3667">
        <v>0</v>
      </c>
      <c r="M3667" t="s">
        <v>2571</v>
      </c>
      <c r="N3667" t="s">
        <v>2594</v>
      </c>
    </row>
    <row r="3668" spans="1:14" hidden="1" x14ac:dyDescent="0.25">
      <c r="A3668" t="s">
        <v>404</v>
      </c>
      <c r="B3668" s="238">
        <v>1114694</v>
      </c>
      <c r="C3668" s="238" t="s">
        <v>3536</v>
      </c>
      <c r="D3668">
        <v>111469</v>
      </c>
      <c r="F3668" t="s">
        <v>397</v>
      </c>
      <c r="G3668">
        <v>0</v>
      </c>
      <c r="H3668" s="238">
        <v>4</v>
      </c>
      <c r="I3668" t="s">
        <v>424</v>
      </c>
      <c r="J3668" t="s">
        <v>404</v>
      </c>
      <c r="K3668">
        <v>0</v>
      </c>
      <c r="L3668">
        <v>0</v>
      </c>
      <c r="M3668" t="s">
        <v>2571</v>
      </c>
      <c r="N3668" t="s">
        <v>2594</v>
      </c>
    </row>
    <row r="3669" spans="1:14" hidden="1" x14ac:dyDescent="0.25">
      <c r="A3669" t="s">
        <v>404</v>
      </c>
      <c r="B3669" s="238">
        <v>1114695</v>
      </c>
      <c r="C3669" s="238" t="s">
        <v>3537</v>
      </c>
      <c r="D3669">
        <v>111469</v>
      </c>
      <c r="F3669" t="s">
        <v>397</v>
      </c>
      <c r="G3669">
        <v>0</v>
      </c>
      <c r="H3669" s="238">
        <v>5</v>
      </c>
      <c r="I3669" t="s">
        <v>424</v>
      </c>
      <c r="J3669" t="s">
        <v>404</v>
      </c>
      <c r="K3669">
        <v>0</v>
      </c>
      <c r="L3669">
        <v>0</v>
      </c>
      <c r="M3669" t="s">
        <v>2571</v>
      </c>
      <c r="N3669" t="s">
        <v>2594</v>
      </c>
    </row>
    <row r="3670" spans="1:14" hidden="1" x14ac:dyDescent="0.25">
      <c r="A3670" t="s">
        <v>241</v>
      </c>
      <c r="B3670" s="238">
        <v>24011113801</v>
      </c>
      <c r="C3670" s="233"/>
      <c r="D3670">
        <v>111380</v>
      </c>
      <c r="E3670">
        <v>2.9</v>
      </c>
      <c r="G3670">
        <v>0</v>
      </c>
      <c r="H3670" s="238">
        <v>1</v>
      </c>
      <c r="I3670" t="s">
        <v>3187</v>
      </c>
      <c r="J3670" t="s">
        <v>241</v>
      </c>
      <c r="K3670">
        <v>2401</v>
      </c>
      <c r="L3670">
        <v>1</v>
      </c>
      <c r="M3670" t="s">
        <v>2593</v>
      </c>
    </row>
    <row r="3671" spans="1:14" hidden="1" x14ac:dyDescent="0.25">
      <c r="A3671" t="s">
        <v>241</v>
      </c>
      <c r="B3671" s="238">
        <v>24011113802</v>
      </c>
      <c r="C3671" s="233"/>
      <c r="D3671">
        <v>111380</v>
      </c>
      <c r="E3671">
        <v>3.6</v>
      </c>
      <c r="G3671">
        <v>0</v>
      </c>
      <c r="H3671" s="238">
        <v>2</v>
      </c>
      <c r="I3671" t="s">
        <v>3188</v>
      </c>
      <c r="J3671" t="s">
        <v>241</v>
      </c>
      <c r="K3671">
        <v>2401</v>
      </c>
      <c r="L3671">
        <v>1</v>
      </c>
      <c r="M3671" t="s">
        <v>2593</v>
      </c>
    </row>
    <row r="3672" spans="1:14" hidden="1" x14ac:dyDescent="0.25">
      <c r="A3672" t="s">
        <v>241</v>
      </c>
      <c r="B3672" s="238">
        <v>24011113803</v>
      </c>
      <c r="C3672" s="233"/>
      <c r="D3672">
        <v>111380</v>
      </c>
      <c r="E3672">
        <v>4.45</v>
      </c>
      <c r="G3672">
        <v>0</v>
      </c>
      <c r="H3672" s="238">
        <v>3</v>
      </c>
      <c r="I3672" t="s">
        <v>3189</v>
      </c>
      <c r="J3672" t="s">
        <v>241</v>
      </c>
      <c r="K3672">
        <v>2401</v>
      </c>
      <c r="L3672">
        <v>1</v>
      </c>
      <c r="M3672" t="s">
        <v>2593</v>
      </c>
    </row>
    <row r="3673" spans="1:14" hidden="1" x14ac:dyDescent="0.25">
      <c r="A3673" t="s">
        <v>241</v>
      </c>
      <c r="B3673" s="238">
        <v>24011113804</v>
      </c>
      <c r="C3673" s="233"/>
      <c r="D3673">
        <v>111380</v>
      </c>
      <c r="E3673">
        <v>3.8</v>
      </c>
      <c r="G3673">
        <v>0</v>
      </c>
      <c r="H3673" s="238">
        <v>4</v>
      </c>
      <c r="I3673" t="s">
        <v>3190</v>
      </c>
      <c r="J3673" t="s">
        <v>241</v>
      </c>
      <c r="K3673">
        <v>2401</v>
      </c>
      <c r="L3673">
        <v>1</v>
      </c>
      <c r="M3673" t="s">
        <v>2593</v>
      </c>
    </row>
    <row r="3674" spans="1:14" hidden="1" x14ac:dyDescent="0.25">
      <c r="A3674" t="s">
        <v>241</v>
      </c>
      <c r="B3674" s="238">
        <v>24011113805</v>
      </c>
      <c r="C3674" s="233"/>
      <c r="D3674">
        <v>111380</v>
      </c>
      <c r="E3674">
        <v>4.7</v>
      </c>
      <c r="G3674">
        <v>0</v>
      </c>
      <c r="H3674" s="238">
        <v>5</v>
      </c>
      <c r="I3674" t="s">
        <v>3191</v>
      </c>
      <c r="J3674" t="s">
        <v>241</v>
      </c>
      <c r="K3674">
        <v>2401</v>
      </c>
      <c r="L3674">
        <v>1</v>
      </c>
      <c r="M3674" t="s">
        <v>2593</v>
      </c>
    </row>
    <row r="3675" spans="1:14" hidden="1" x14ac:dyDescent="0.25">
      <c r="A3675" t="s">
        <v>241</v>
      </c>
      <c r="B3675" s="238">
        <v>1113801</v>
      </c>
      <c r="C3675" s="233">
        <v>1113801</v>
      </c>
      <c r="D3675">
        <v>111380</v>
      </c>
      <c r="E3675">
        <v>8.3000000000000007</v>
      </c>
      <c r="G3675">
        <v>1</v>
      </c>
      <c r="H3675" s="238">
        <v>1</v>
      </c>
      <c r="I3675" t="s">
        <v>1395</v>
      </c>
      <c r="J3675" t="s">
        <v>241</v>
      </c>
      <c r="K3675">
        <v>0</v>
      </c>
      <c r="L3675">
        <v>1</v>
      </c>
      <c r="M3675" t="s">
        <v>2593</v>
      </c>
    </row>
    <row r="3676" spans="1:14" hidden="1" x14ac:dyDescent="0.25">
      <c r="A3676" t="s">
        <v>241</v>
      </c>
      <c r="B3676" s="238">
        <v>1113802</v>
      </c>
      <c r="C3676" s="233">
        <v>1113802</v>
      </c>
      <c r="D3676">
        <v>111380</v>
      </c>
      <c r="E3676">
        <v>10.3</v>
      </c>
      <c r="G3676">
        <v>1</v>
      </c>
      <c r="H3676" s="238">
        <v>2</v>
      </c>
      <c r="I3676" t="s">
        <v>1395</v>
      </c>
      <c r="J3676" t="s">
        <v>241</v>
      </c>
      <c r="K3676">
        <v>0</v>
      </c>
      <c r="L3676">
        <v>1</v>
      </c>
      <c r="M3676" t="s">
        <v>2593</v>
      </c>
    </row>
    <row r="3677" spans="1:14" hidden="1" x14ac:dyDescent="0.25">
      <c r="A3677" t="s">
        <v>241</v>
      </c>
      <c r="B3677" s="238">
        <v>1113803</v>
      </c>
      <c r="C3677" s="233">
        <v>1113803</v>
      </c>
      <c r="D3677">
        <v>111380</v>
      </c>
      <c r="E3677">
        <v>12.7</v>
      </c>
      <c r="G3677">
        <v>1</v>
      </c>
      <c r="H3677" s="238">
        <v>3</v>
      </c>
      <c r="I3677" t="s">
        <v>1395</v>
      </c>
      <c r="J3677" t="s">
        <v>241</v>
      </c>
      <c r="K3677">
        <v>0</v>
      </c>
      <c r="L3677">
        <v>1</v>
      </c>
      <c r="M3677" t="s">
        <v>2593</v>
      </c>
    </row>
    <row r="3678" spans="1:14" hidden="1" x14ac:dyDescent="0.25">
      <c r="A3678" t="s">
        <v>241</v>
      </c>
      <c r="B3678" s="238">
        <v>1113804</v>
      </c>
      <c r="C3678" s="233">
        <v>1113804</v>
      </c>
      <c r="D3678">
        <v>111380</v>
      </c>
      <c r="E3678">
        <v>10.85</v>
      </c>
      <c r="G3678">
        <v>1</v>
      </c>
      <c r="H3678" s="238">
        <v>4</v>
      </c>
      <c r="I3678" t="s">
        <v>1395</v>
      </c>
      <c r="J3678" t="s">
        <v>241</v>
      </c>
      <c r="K3678">
        <v>0</v>
      </c>
      <c r="L3678">
        <v>1</v>
      </c>
      <c r="M3678" t="s">
        <v>2593</v>
      </c>
    </row>
    <row r="3679" spans="1:14" hidden="1" x14ac:dyDescent="0.25">
      <c r="A3679" t="s">
        <v>241</v>
      </c>
      <c r="B3679" s="238">
        <v>1113805</v>
      </c>
      <c r="C3679" s="233">
        <v>1113805</v>
      </c>
      <c r="D3679">
        <v>111380</v>
      </c>
      <c r="E3679">
        <v>13.45</v>
      </c>
      <c r="G3679">
        <v>1</v>
      </c>
      <c r="H3679" s="238">
        <v>5</v>
      </c>
      <c r="I3679" t="s">
        <v>1395</v>
      </c>
      <c r="J3679" t="s">
        <v>241</v>
      </c>
      <c r="K3679">
        <v>0</v>
      </c>
      <c r="L3679">
        <v>1</v>
      </c>
      <c r="M3679" t="s">
        <v>2593</v>
      </c>
    </row>
    <row r="3680" spans="1:14" hidden="1" x14ac:dyDescent="0.25">
      <c r="A3680" t="s">
        <v>241</v>
      </c>
      <c r="B3680" s="238">
        <v>1113811</v>
      </c>
      <c r="C3680" s="233">
        <v>1113811</v>
      </c>
      <c r="D3680">
        <v>111381</v>
      </c>
      <c r="E3680">
        <v>7.1</v>
      </c>
      <c r="G3680">
        <v>1</v>
      </c>
      <c r="H3680" s="238">
        <v>1</v>
      </c>
      <c r="I3680" t="s">
        <v>1397</v>
      </c>
      <c r="J3680" t="s">
        <v>241</v>
      </c>
      <c r="K3680">
        <v>0</v>
      </c>
      <c r="L3680">
        <v>1</v>
      </c>
      <c r="M3680" t="s">
        <v>2593</v>
      </c>
    </row>
    <row r="3681" spans="1:14" hidden="1" x14ac:dyDescent="0.25">
      <c r="A3681" t="s">
        <v>241</v>
      </c>
      <c r="B3681" s="238">
        <v>1113812</v>
      </c>
      <c r="C3681" s="233">
        <v>1113812</v>
      </c>
      <c r="D3681">
        <v>111381</v>
      </c>
      <c r="E3681">
        <v>8.8000000000000007</v>
      </c>
      <c r="G3681">
        <v>1</v>
      </c>
      <c r="H3681" s="238">
        <v>2</v>
      </c>
      <c r="I3681" t="s">
        <v>1397</v>
      </c>
      <c r="J3681" t="s">
        <v>241</v>
      </c>
      <c r="K3681">
        <v>0</v>
      </c>
      <c r="L3681">
        <v>1</v>
      </c>
      <c r="M3681" t="s">
        <v>2593</v>
      </c>
    </row>
    <row r="3682" spans="1:14" hidden="1" x14ac:dyDescent="0.25">
      <c r="A3682" t="s">
        <v>241</v>
      </c>
      <c r="B3682" s="238">
        <v>1113813</v>
      </c>
      <c r="C3682" s="233">
        <v>1113813</v>
      </c>
      <c r="D3682">
        <v>111381</v>
      </c>
      <c r="E3682">
        <v>10.9</v>
      </c>
      <c r="G3682">
        <v>1</v>
      </c>
      <c r="H3682" s="238">
        <v>3</v>
      </c>
      <c r="I3682" t="s">
        <v>1397</v>
      </c>
      <c r="J3682" t="s">
        <v>241</v>
      </c>
      <c r="K3682">
        <v>0</v>
      </c>
      <c r="L3682">
        <v>1</v>
      </c>
      <c r="M3682" t="s">
        <v>2593</v>
      </c>
    </row>
    <row r="3683" spans="1:14" hidden="1" x14ac:dyDescent="0.25">
      <c r="A3683" t="s">
        <v>241</v>
      </c>
      <c r="B3683" s="238">
        <v>1113814</v>
      </c>
      <c r="C3683" s="233">
        <v>1113814</v>
      </c>
      <c r="D3683">
        <v>111381</v>
      </c>
      <c r="E3683">
        <v>9.3000000000000007</v>
      </c>
      <c r="G3683">
        <v>1</v>
      </c>
      <c r="H3683" s="238">
        <v>4</v>
      </c>
      <c r="I3683" t="s">
        <v>1397</v>
      </c>
      <c r="J3683" t="s">
        <v>241</v>
      </c>
      <c r="K3683">
        <v>0</v>
      </c>
      <c r="L3683">
        <v>1</v>
      </c>
      <c r="M3683" t="s">
        <v>2593</v>
      </c>
    </row>
    <row r="3684" spans="1:14" hidden="1" x14ac:dyDescent="0.25">
      <c r="A3684" t="s">
        <v>241</v>
      </c>
      <c r="B3684" s="238">
        <v>1113815</v>
      </c>
      <c r="C3684" s="233">
        <v>1113815</v>
      </c>
      <c r="D3684">
        <v>111381</v>
      </c>
      <c r="E3684">
        <v>11.5</v>
      </c>
      <c r="G3684">
        <v>1</v>
      </c>
      <c r="H3684" s="238">
        <v>5</v>
      </c>
      <c r="I3684" t="s">
        <v>1397</v>
      </c>
      <c r="J3684" t="s">
        <v>241</v>
      </c>
      <c r="K3684">
        <v>0</v>
      </c>
      <c r="L3684">
        <v>1</v>
      </c>
      <c r="M3684" t="s">
        <v>2593</v>
      </c>
    </row>
    <row r="3685" spans="1:14" hidden="1" x14ac:dyDescent="0.25">
      <c r="A3685" t="s">
        <v>404</v>
      </c>
      <c r="B3685" s="238">
        <v>1118551</v>
      </c>
      <c r="C3685" s="233">
        <v>1118551</v>
      </c>
      <c r="D3685">
        <v>111855</v>
      </c>
      <c r="E3685">
        <v>2300</v>
      </c>
      <c r="G3685">
        <v>1</v>
      </c>
      <c r="H3685" s="238">
        <v>1</v>
      </c>
      <c r="I3685" t="s">
        <v>482</v>
      </c>
      <c r="J3685" t="s">
        <v>404</v>
      </c>
      <c r="K3685">
        <v>0</v>
      </c>
      <c r="L3685">
        <v>0</v>
      </c>
      <c r="M3685" t="s">
        <v>2561</v>
      </c>
      <c r="N3685" t="s">
        <v>2562</v>
      </c>
    </row>
    <row r="3686" spans="1:14" hidden="1" x14ac:dyDescent="0.25">
      <c r="A3686" t="s">
        <v>404</v>
      </c>
      <c r="B3686" s="238">
        <v>1118552</v>
      </c>
      <c r="C3686" s="233">
        <v>1118552</v>
      </c>
      <c r="D3686">
        <v>111855</v>
      </c>
      <c r="E3686">
        <v>2875</v>
      </c>
      <c r="G3686">
        <v>1</v>
      </c>
      <c r="H3686" s="238">
        <v>2</v>
      </c>
      <c r="I3686" t="s">
        <v>482</v>
      </c>
      <c r="J3686" t="s">
        <v>404</v>
      </c>
      <c r="K3686">
        <v>0</v>
      </c>
      <c r="L3686">
        <v>0</v>
      </c>
      <c r="M3686" t="s">
        <v>2561</v>
      </c>
      <c r="N3686" t="s">
        <v>2562</v>
      </c>
    </row>
    <row r="3687" spans="1:14" hidden="1" x14ac:dyDescent="0.25">
      <c r="A3687" t="s">
        <v>404</v>
      </c>
      <c r="B3687" s="238">
        <v>1118553</v>
      </c>
      <c r="C3687" s="233">
        <v>1118553</v>
      </c>
      <c r="D3687">
        <v>111855</v>
      </c>
      <c r="E3687">
        <v>3500</v>
      </c>
      <c r="G3687">
        <v>1</v>
      </c>
      <c r="H3687" s="238">
        <v>3</v>
      </c>
      <c r="I3687" t="s">
        <v>482</v>
      </c>
      <c r="J3687" t="s">
        <v>404</v>
      </c>
      <c r="K3687">
        <v>0</v>
      </c>
      <c r="L3687">
        <v>0</v>
      </c>
      <c r="M3687" t="s">
        <v>2561</v>
      </c>
      <c r="N3687" t="s">
        <v>2562</v>
      </c>
    </row>
    <row r="3688" spans="1:14" hidden="1" x14ac:dyDescent="0.25">
      <c r="A3688" t="s">
        <v>404</v>
      </c>
      <c r="B3688" s="238">
        <v>1118554</v>
      </c>
      <c r="C3688" s="233">
        <v>1118554</v>
      </c>
      <c r="D3688">
        <v>111855</v>
      </c>
      <c r="E3688">
        <v>3000</v>
      </c>
      <c r="G3688">
        <v>1</v>
      </c>
      <c r="H3688" s="238">
        <v>4</v>
      </c>
      <c r="I3688" t="s">
        <v>482</v>
      </c>
      <c r="J3688" t="s">
        <v>404</v>
      </c>
      <c r="K3688">
        <v>0</v>
      </c>
      <c r="L3688">
        <v>0</v>
      </c>
      <c r="M3688" t="s">
        <v>2561</v>
      </c>
      <c r="N3688" t="s">
        <v>2562</v>
      </c>
    </row>
    <row r="3689" spans="1:14" hidden="1" x14ac:dyDescent="0.25">
      <c r="A3689" t="s">
        <v>404</v>
      </c>
      <c r="B3689" s="238">
        <v>1118555</v>
      </c>
      <c r="C3689" s="233">
        <v>1118555</v>
      </c>
      <c r="D3689">
        <v>111855</v>
      </c>
      <c r="E3689">
        <v>3675</v>
      </c>
      <c r="G3689">
        <v>1</v>
      </c>
      <c r="H3689" s="238">
        <v>5</v>
      </c>
      <c r="I3689" t="s">
        <v>482</v>
      </c>
      <c r="J3689" t="s">
        <v>404</v>
      </c>
      <c r="K3689">
        <v>0</v>
      </c>
      <c r="L3689">
        <v>0</v>
      </c>
      <c r="M3689" t="s">
        <v>2561</v>
      </c>
      <c r="N3689" t="s">
        <v>2562</v>
      </c>
    </row>
    <row r="3690" spans="1:14" hidden="1" x14ac:dyDescent="0.25">
      <c r="A3690" t="s">
        <v>387</v>
      </c>
      <c r="B3690" s="238">
        <v>1113951</v>
      </c>
      <c r="C3690" s="233">
        <v>1113951</v>
      </c>
      <c r="D3690">
        <v>111395</v>
      </c>
      <c r="E3690">
        <v>615</v>
      </c>
      <c r="G3690">
        <v>0</v>
      </c>
      <c r="H3690" s="238">
        <v>1</v>
      </c>
      <c r="I3690" t="s">
        <v>402</v>
      </c>
      <c r="J3690" t="s">
        <v>387</v>
      </c>
      <c r="K3690">
        <v>0</v>
      </c>
      <c r="L3690">
        <v>0</v>
      </c>
      <c r="M3690" t="s">
        <v>2571</v>
      </c>
      <c r="N3690" t="s">
        <v>2572</v>
      </c>
    </row>
    <row r="3691" spans="1:14" hidden="1" x14ac:dyDescent="0.25">
      <c r="A3691" t="s">
        <v>387</v>
      </c>
      <c r="B3691" s="238">
        <v>1113952</v>
      </c>
      <c r="C3691" s="233">
        <v>1113952</v>
      </c>
      <c r="D3691">
        <v>111395</v>
      </c>
      <c r="E3691">
        <v>790</v>
      </c>
      <c r="G3691">
        <v>0</v>
      </c>
      <c r="H3691" s="238">
        <v>2</v>
      </c>
      <c r="I3691" t="s">
        <v>402</v>
      </c>
      <c r="J3691" t="s">
        <v>387</v>
      </c>
      <c r="K3691">
        <v>0</v>
      </c>
      <c r="L3691">
        <v>0</v>
      </c>
      <c r="M3691" t="s">
        <v>2571</v>
      </c>
      <c r="N3691" t="s">
        <v>2572</v>
      </c>
    </row>
    <row r="3692" spans="1:14" hidden="1" x14ac:dyDescent="0.25">
      <c r="A3692" t="s">
        <v>387</v>
      </c>
      <c r="B3692" s="238">
        <v>1113953</v>
      </c>
      <c r="C3692" s="233">
        <v>1113953</v>
      </c>
      <c r="D3692">
        <v>111395</v>
      </c>
      <c r="E3692">
        <v>960</v>
      </c>
      <c r="G3692">
        <v>0</v>
      </c>
      <c r="H3692" s="238">
        <v>3</v>
      </c>
      <c r="I3692" t="s">
        <v>402</v>
      </c>
      <c r="J3692" t="s">
        <v>387</v>
      </c>
      <c r="K3692">
        <v>0</v>
      </c>
      <c r="L3692">
        <v>0</v>
      </c>
      <c r="M3692" t="s">
        <v>2571</v>
      </c>
      <c r="N3692" t="s">
        <v>2572</v>
      </c>
    </row>
    <row r="3693" spans="1:14" hidden="1" x14ac:dyDescent="0.25">
      <c r="A3693" t="s">
        <v>387</v>
      </c>
      <c r="B3693" s="238">
        <v>1113954</v>
      </c>
      <c r="C3693" s="233">
        <v>1113954</v>
      </c>
      <c r="D3693">
        <v>111395</v>
      </c>
      <c r="E3693">
        <v>830</v>
      </c>
      <c r="G3693">
        <v>0</v>
      </c>
      <c r="H3693" s="238">
        <v>4</v>
      </c>
      <c r="I3693" t="s">
        <v>402</v>
      </c>
      <c r="J3693" t="s">
        <v>387</v>
      </c>
      <c r="K3693">
        <v>0</v>
      </c>
      <c r="L3693">
        <v>0</v>
      </c>
      <c r="M3693" t="s">
        <v>2571</v>
      </c>
      <c r="N3693" t="s">
        <v>2572</v>
      </c>
    </row>
    <row r="3694" spans="1:14" hidden="1" x14ac:dyDescent="0.25">
      <c r="A3694" t="s">
        <v>387</v>
      </c>
      <c r="B3694" s="238">
        <v>1113955</v>
      </c>
      <c r="C3694" s="233">
        <v>1113955</v>
      </c>
      <c r="D3694">
        <v>111395</v>
      </c>
      <c r="E3694">
        <v>1005</v>
      </c>
      <c r="G3694">
        <v>0</v>
      </c>
      <c r="H3694" s="238">
        <v>5</v>
      </c>
      <c r="I3694" t="s">
        <v>402</v>
      </c>
      <c r="J3694" t="s">
        <v>387</v>
      </c>
      <c r="K3694">
        <v>0</v>
      </c>
      <c r="L3694">
        <v>0</v>
      </c>
      <c r="M3694" t="s">
        <v>2571</v>
      </c>
      <c r="N3694" t="s">
        <v>2572</v>
      </c>
    </row>
    <row r="3695" spans="1:14" hidden="1" x14ac:dyDescent="0.25">
      <c r="A3695" t="s">
        <v>426</v>
      </c>
      <c r="B3695" s="238">
        <v>1122991</v>
      </c>
      <c r="C3695" s="233">
        <v>1122991</v>
      </c>
      <c r="D3695">
        <v>112299</v>
      </c>
      <c r="F3695" t="s">
        <v>397</v>
      </c>
      <c r="G3695">
        <v>0</v>
      </c>
      <c r="H3695" s="238">
        <v>1</v>
      </c>
      <c r="I3695" s="239" t="s">
        <v>490</v>
      </c>
      <c r="J3695" t="s">
        <v>426</v>
      </c>
      <c r="K3695">
        <v>0</v>
      </c>
      <c r="L3695">
        <v>0</v>
      </c>
      <c r="M3695" t="s">
        <v>2571</v>
      </c>
      <c r="N3695" t="s">
        <v>2572</v>
      </c>
    </row>
    <row r="3696" spans="1:14" hidden="1" x14ac:dyDescent="0.25">
      <c r="A3696" t="s">
        <v>426</v>
      </c>
      <c r="B3696" s="238">
        <v>1122992</v>
      </c>
      <c r="C3696" s="233">
        <v>1122992</v>
      </c>
      <c r="D3696">
        <v>112299</v>
      </c>
      <c r="F3696" t="s">
        <v>397</v>
      </c>
      <c r="G3696">
        <v>0</v>
      </c>
      <c r="H3696" s="238">
        <v>2</v>
      </c>
      <c r="I3696" t="s">
        <v>490</v>
      </c>
      <c r="J3696" t="s">
        <v>426</v>
      </c>
      <c r="K3696">
        <v>0</v>
      </c>
      <c r="L3696">
        <v>0</v>
      </c>
      <c r="M3696" t="s">
        <v>2571</v>
      </c>
      <c r="N3696" t="s">
        <v>2572</v>
      </c>
    </row>
    <row r="3697" spans="1:14" hidden="1" x14ac:dyDescent="0.25">
      <c r="A3697" t="s">
        <v>426</v>
      </c>
      <c r="B3697" s="238">
        <v>1122993</v>
      </c>
      <c r="C3697" s="233">
        <v>1122993</v>
      </c>
      <c r="D3697">
        <v>112299</v>
      </c>
      <c r="F3697" t="s">
        <v>397</v>
      </c>
      <c r="G3697">
        <v>0</v>
      </c>
      <c r="H3697" s="238">
        <v>3</v>
      </c>
      <c r="I3697" t="s">
        <v>490</v>
      </c>
      <c r="J3697" t="s">
        <v>426</v>
      </c>
      <c r="K3697">
        <v>0</v>
      </c>
      <c r="L3697">
        <v>0</v>
      </c>
      <c r="M3697" t="s">
        <v>2571</v>
      </c>
      <c r="N3697" t="s">
        <v>2572</v>
      </c>
    </row>
    <row r="3698" spans="1:14" hidden="1" x14ac:dyDescent="0.25">
      <c r="A3698" t="s">
        <v>426</v>
      </c>
      <c r="B3698" s="238">
        <v>1122994</v>
      </c>
      <c r="C3698" s="233">
        <v>1122994</v>
      </c>
      <c r="D3698">
        <v>112299</v>
      </c>
      <c r="F3698" t="s">
        <v>397</v>
      </c>
      <c r="G3698">
        <v>0</v>
      </c>
      <c r="H3698" s="238">
        <v>4</v>
      </c>
      <c r="I3698" t="s">
        <v>490</v>
      </c>
      <c r="J3698" t="s">
        <v>426</v>
      </c>
      <c r="K3698">
        <v>0</v>
      </c>
      <c r="L3698">
        <v>0</v>
      </c>
      <c r="M3698" t="s">
        <v>2571</v>
      </c>
      <c r="N3698" t="s">
        <v>2572</v>
      </c>
    </row>
    <row r="3699" spans="1:14" hidden="1" x14ac:dyDescent="0.25">
      <c r="A3699" t="s">
        <v>426</v>
      </c>
      <c r="B3699" s="238">
        <v>1122995</v>
      </c>
      <c r="C3699" s="233">
        <v>1122995</v>
      </c>
      <c r="D3699">
        <v>112299</v>
      </c>
      <c r="F3699" t="s">
        <v>397</v>
      </c>
      <c r="G3699">
        <v>0</v>
      </c>
      <c r="H3699" s="238">
        <v>5</v>
      </c>
      <c r="I3699" t="s">
        <v>490</v>
      </c>
      <c r="J3699" t="s">
        <v>426</v>
      </c>
      <c r="K3699">
        <v>0</v>
      </c>
      <c r="L3699">
        <v>0</v>
      </c>
      <c r="M3699" t="s">
        <v>2571</v>
      </c>
      <c r="N3699" t="s">
        <v>2572</v>
      </c>
    </row>
    <row r="3700" spans="1:14" hidden="1" x14ac:dyDescent="0.25">
      <c r="A3700" t="s">
        <v>426</v>
      </c>
      <c r="B3700" s="238">
        <v>1123031</v>
      </c>
      <c r="C3700" s="233">
        <v>1123031</v>
      </c>
      <c r="D3700">
        <v>112303</v>
      </c>
      <c r="F3700" t="s">
        <v>397</v>
      </c>
      <c r="G3700">
        <v>0</v>
      </c>
      <c r="H3700" s="238">
        <v>1</v>
      </c>
      <c r="I3700" t="s">
        <v>1498</v>
      </c>
      <c r="J3700" t="s">
        <v>426</v>
      </c>
      <c r="K3700">
        <v>0</v>
      </c>
      <c r="L3700">
        <v>0</v>
      </c>
      <c r="M3700" t="s">
        <v>2593</v>
      </c>
    </row>
    <row r="3701" spans="1:14" hidden="1" x14ac:dyDescent="0.25">
      <c r="A3701" t="s">
        <v>426</v>
      </c>
      <c r="B3701" s="238">
        <v>1123032</v>
      </c>
      <c r="C3701" s="233">
        <v>1123032</v>
      </c>
      <c r="D3701">
        <v>112303</v>
      </c>
      <c r="F3701" t="s">
        <v>397</v>
      </c>
      <c r="G3701">
        <v>0</v>
      </c>
      <c r="H3701" s="238">
        <v>2</v>
      </c>
      <c r="I3701" t="s">
        <v>1498</v>
      </c>
      <c r="J3701" t="s">
        <v>426</v>
      </c>
      <c r="K3701">
        <v>0</v>
      </c>
      <c r="L3701">
        <v>0</v>
      </c>
      <c r="M3701" t="s">
        <v>2593</v>
      </c>
    </row>
    <row r="3702" spans="1:14" hidden="1" x14ac:dyDescent="0.25">
      <c r="A3702" t="s">
        <v>426</v>
      </c>
      <c r="B3702" s="238">
        <v>1123033</v>
      </c>
      <c r="C3702" s="233">
        <v>1123033</v>
      </c>
      <c r="D3702">
        <v>112303</v>
      </c>
      <c r="F3702" t="s">
        <v>397</v>
      </c>
      <c r="G3702">
        <v>0</v>
      </c>
      <c r="H3702" s="238">
        <v>3</v>
      </c>
      <c r="I3702" t="s">
        <v>1498</v>
      </c>
      <c r="J3702" t="s">
        <v>426</v>
      </c>
      <c r="K3702">
        <v>0</v>
      </c>
      <c r="L3702">
        <v>0</v>
      </c>
      <c r="M3702" t="s">
        <v>2593</v>
      </c>
    </row>
    <row r="3703" spans="1:14" hidden="1" x14ac:dyDescent="0.25">
      <c r="A3703" t="s">
        <v>426</v>
      </c>
      <c r="B3703" s="238">
        <v>1123034</v>
      </c>
      <c r="C3703" s="233">
        <v>1123034</v>
      </c>
      <c r="D3703">
        <v>112303</v>
      </c>
      <c r="F3703" t="s">
        <v>397</v>
      </c>
      <c r="G3703">
        <v>0</v>
      </c>
      <c r="H3703" s="238">
        <v>4</v>
      </c>
      <c r="I3703" t="s">
        <v>1498</v>
      </c>
      <c r="J3703" t="s">
        <v>426</v>
      </c>
      <c r="K3703">
        <v>0</v>
      </c>
      <c r="L3703">
        <v>0</v>
      </c>
      <c r="M3703" t="s">
        <v>2593</v>
      </c>
    </row>
    <row r="3704" spans="1:14" hidden="1" x14ac:dyDescent="0.25">
      <c r="A3704" t="s">
        <v>426</v>
      </c>
      <c r="B3704" s="238">
        <v>1123035</v>
      </c>
      <c r="C3704" s="233">
        <v>1123035</v>
      </c>
      <c r="D3704">
        <v>112303</v>
      </c>
      <c r="F3704" t="s">
        <v>397</v>
      </c>
      <c r="G3704">
        <v>0</v>
      </c>
      <c r="H3704" s="238">
        <v>5</v>
      </c>
      <c r="I3704" t="s">
        <v>1498</v>
      </c>
      <c r="J3704" t="s">
        <v>426</v>
      </c>
      <c r="K3704">
        <v>0</v>
      </c>
      <c r="L3704">
        <v>0</v>
      </c>
      <c r="M3704" t="s">
        <v>2593</v>
      </c>
    </row>
    <row r="3705" spans="1:14" hidden="1" x14ac:dyDescent="0.25">
      <c r="A3705" t="s">
        <v>2591</v>
      </c>
      <c r="B3705" s="238">
        <v>1113851</v>
      </c>
      <c r="C3705" s="233">
        <v>1113851</v>
      </c>
      <c r="D3705">
        <v>111385</v>
      </c>
      <c r="F3705" t="s">
        <v>397</v>
      </c>
      <c r="G3705">
        <v>0</v>
      </c>
      <c r="H3705" s="238">
        <v>1</v>
      </c>
      <c r="I3705" t="s">
        <v>2694</v>
      </c>
      <c r="J3705" t="s">
        <v>2591</v>
      </c>
      <c r="K3705">
        <v>0</v>
      </c>
      <c r="L3705">
        <v>0</v>
      </c>
      <c r="M3705" t="s">
        <v>2593</v>
      </c>
    </row>
    <row r="3706" spans="1:14" hidden="1" x14ac:dyDescent="0.25">
      <c r="A3706" t="s">
        <v>2591</v>
      </c>
      <c r="B3706" s="238">
        <v>1113852</v>
      </c>
      <c r="C3706" s="233">
        <v>1113852</v>
      </c>
      <c r="D3706">
        <v>111385</v>
      </c>
      <c r="F3706" t="s">
        <v>397</v>
      </c>
      <c r="G3706">
        <v>0</v>
      </c>
      <c r="H3706" s="238">
        <v>2</v>
      </c>
      <c r="I3706" t="s">
        <v>2694</v>
      </c>
      <c r="J3706" t="s">
        <v>2591</v>
      </c>
      <c r="K3706">
        <v>0</v>
      </c>
      <c r="L3706">
        <v>0</v>
      </c>
      <c r="M3706" t="s">
        <v>2593</v>
      </c>
    </row>
    <row r="3707" spans="1:14" hidden="1" x14ac:dyDescent="0.25">
      <c r="A3707" t="s">
        <v>2591</v>
      </c>
      <c r="B3707" s="238">
        <v>1113853</v>
      </c>
      <c r="C3707" s="233">
        <v>1113853</v>
      </c>
      <c r="D3707">
        <v>111385</v>
      </c>
      <c r="F3707" t="s">
        <v>397</v>
      </c>
      <c r="G3707">
        <v>0</v>
      </c>
      <c r="H3707" s="238">
        <v>3</v>
      </c>
      <c r="I3707" t="s">
        <v>2694</v>
      </c>
      <c r="J3707" t="s">
        <v>2591</v>
      </c>
      <c r="K3707">
        <v>0</v>
      </c>
      <c r="L3707">
        <v>0</v>
      </c>
      <c r="M3707" t="s">
        <v>2593</v>
      </c>
    </row>
    <row r="3708" spans="1:14" hidden="1" x14ac:dyDescent="0.25">
      <c r="A3708" t="s">
        <v>2591</v>
      </c>
      <c r="B3708" s="238">
        <v>1113854</v>
      </c>
      <c r="C3708" s="233">
        <v>1113854</v>
      </c>
      <c r="D3708">
        <v>111385</v>
      </c>
      <c r="F3708" t="s">
        <v>397</v>
      </c>
      <c r="G3708">
        <v>0</v>
      </c>
      <c r="H3708" s="238">
        <v>4</v>
      </c>
      <c r="I3708" t="s">
        <v>2694</v>
      </c>
      <c r="J3708" t="s">
        <v>2591</v>
      </c>
      <c r="K3708">
        <v>0</v>
      </c>
      <c r="L3708">
        <v>0</v>
      </c>
      <c r="M3708" t="s">
        <v>2593</v>
      </c>
    </row>
    <row r="3709" spans="1:14" hidden="1" x14ac:dyDescent="0.25">
      <c r="A3709" t="s">
        <v>2591</v>
      </c>
      <c r="B3709" s="238">
        <v>1113855</v>
      </c>
      <c r="C3709" s="233">
        <v>1113855</v>
      </c>
      <c r="D3709">
        <v>111385</v>
      </c>
      <c r="F3709" t="s">
        <v>397</v>
      </c>
      <c r="G3709">
        <v>0</v>
      </c>
      <c r="H3709" s="238">
        <v>5</v>
      </c>
      <c r="I3709" t="s">
        <v>2694</v>
      </c>
      <c r="J3709" t="s">
        <v>2591</v>
      </c>
      <c r="K3709">
        <v>0</v>
      </c>
      <c r="L3709">
        <v>0</v>
      </c>
      <c r="M3709" t="s">
        <v>2593</v>
      </c>
    </row>
    <row r="3710" spans="1:14" hidden="1" x14ac:dyDescent="0.25">
      <c r="A3710" t="s">
        <v>244</v>
      </c>
      <c r="B3710" s="238">
        <v>1131801</v>
      </c>
      <c r="C3710" s="238" t="s">
        <v>3538</v>
      </c>
      <c r="D3710">
        <v>113180</v>
      </c>
      <c r="E3710">
        <v>725</v>
      </c>
      <c r="G3710">
        <v>1</v>
      </c>
      <c r="H3710" s="238">
        <v>1</v>
      </c>
      <c r="I3710" t="s">
        <v>667</v>
      </c>
      <c r="J3710" t="s">
        <v>244</v>
      </c>
      <c r="K3710">
        <v>0</v>
      </c>
      <c r="L3710">
        <v>0</v>
      </c>
      <c r="M3710" t="s">
        <v>2576</v>
      </c>
      <c r="N3710" t="s">
        <v>1628</v>
      </c>
    </row>
    <row r="3711" spans="1:14" hidden="1" x14ac:dyDescent="0.25">
      <c r="A3711" t="s">
        <v>244</v>
      </c>
      <c r="B3711" s="238">
        <v>1131802</v>
      </c>
      <c r="C3711" s="233">
        <v>1131802</v>
      </c>
      <c r="D3711">
        <v>113180</v>
      </c>
      <c r="E3711">
        <v>905</v>
      </c>
      <c r="G3711">
        <v>1</v>
      </c>
      <c r="H3711" s="238">
        <v>2</v>
      </c>
      <c r="I3711" t="s">
        <v>667</v>
      </c>
      <c r="J3711" t="s">
        <v>244</v>
      </c>
      <c r="K3711">
        <v>0</v>
      </c>
      <c r="L3711">
        <v>0</v>
      </c>
      <c r="M3711" t="s">
        <v>2576</v>
      </c>
      <c r="N3711" t="s">
        <v>1628</v>
      </c>
    </row>
    <row r="3712" spans="1:14" hidden="1" x14ac:dyDescent="0.25">
      <c r="A3712" t="s">
        <v>244</v>
      </c>
      <c r="B3712" s="238">
        <v>1131803</v>
      </c>
      <c r="C3712" s="233">
        <v>1131803</v>
      </c>
      <c r="D3712">
        <v>113180</v>
      </c>
      <c r="E3712">
        <v>1150</v>
      </c>
      <c r="G3712">
        <v>1</v>
      </c>
      <c r="H3712" s="238">
        <v>3</v>
      </c>
      <c r="I3712" t="s">
        <v>667</v>
      </c>
      <c r="J3712" t="s">
        <v>244</v>
      </c>
      <c r="K3712">
        <v>0</v>
      </c>
      <c r="L3712">
        <v>0</v>
      </c>
      <c r="M3712" t="s">
        <v>2576</v>
      </c>
      <c r="N3712" t="s">
        <v>1628</v>
      </c>
    </row>
    <row r="3713" spans="1:14" hidden="1" x14ac:dyDescent="0.25">
      <c r="A3713" t="s">
        <v>244</v>
      </c>
      <c r="B3713" s="238">
        <v>1131804</v>
      </c>
      <c r="C3713" s="233">
        <v>1131804</v>
      </c>
      <c r="D3713">
        <v>113180</v>
      </c>
      <c r="E3713">
        <v>950</v>
      </c>
      <c r="G3713">
        <v>1</v>
      </c>
      <c r="H3713" s="238">
        <v>4</v>
      </c>
      <c r="I3713" t="s">
        <v>667</v>
      </c>
      <c r="J3713" t="s">
        <v>244</v>
      </c>
      <c r="K3713">
        <v>0</v>
      </c>
      <c r="L3713">
        <v>0</v>
      </c>
      <c r="M3713" t="s">
        <v>2576</v>
      </c>
      <c r="N3713" t="s">
        <v>1628</v>
      </c>
    </row>
    <row r="3714" spans="1:14" hidden="1" x14ac:dyDescent="0.25">
      <c r="A3714" t="s">
        <v>244</v>
      </c>
      <c r="B3714" s="238">
        <v>1131805</v>
      </c>
      <c r="C3714" s="233">
        <v>1131805</v>
      </c>
      <c r="D3714">
        <v>113180</v>
      </c>
      <c r="E3714">
        <v>1210</v>
      </c>
      <c r="G3714">
        <v>1</v>
      </c>
      <c r="H3714" s="238">
        <v>5</v>
      </c>
      <c r="I3714" t="s">
        <v>667</v>
      </c>
      <c r="J3714" t="s">
        <v>244</v>
      </c>
      <c r="K3714">
        <v>0</v>
      </c>
      <c r="L3714">
        <v>0</v>
      </c>
      <c r="M3714" t="s">
        <v>2576</v>
      </c>
      <c r="N3714" t="s">
        <v>1628</v>
      </c>
    </row>
    <row r="3715" spans="1:14" hidden="1" x14ac:dyDescent="0.25">
      <c r="A3715" t="s">
        <v>244</v>
      </c>
      <c r="B3715" s="238">
        <v>24011131802</v>
      </c>
      <c r="C3715" s="233"/>
      <c r="D3715">
        <v>113180</v>
      </c>
      <c r="E3715">
        <v>375</v>
      </c>
      <c r="G3715">
        <v>1</v>
      </c>
      <c r="H3715" s="238">
        <v>2</v>
      </c>
      <c r="I3715" t="s">
        <v>3192</v>
      </c>
      <c r="J3715" t="s">
        <v>244</v>
      </c>
      <c r="K3715">
        <v>2401</v>
      </c>
      <c r="L3715">
        <v>0</v>
      </c>
      <c r="M3715" t="s">
        <v>2576</v>
      </c>
      <c r="N3715" t="s">
        <v>1628</v>
      </c>
    </row>
    <row r="3716" spans="1:14" x14ac:dyDescent="0.25">
      <c r="A3716" t="s">
        <v>244</v>
      </c>
      <c r="B3716" s="238">
        <v>1131781</v>
      </c>
      <c r="C3716" s="233">
        <v>1131781</v>
      </c>
      <c r="D3716">
        <v>113178</v>
      </c>
      <c r="E3716">
        <v>785</v>
      </c>
      <c r="G3716">
        <v>1</v>
      </c>
      <c r="H3716" s="238">
        <v>1</v>
      </c>
      <c r="I3716" t="s">
        <v>3539</v>
      </c>
      <c r="J3716" t="s">
        <v>244</v>
      </c>
      <c r="K3716">
        <v>0</v>
      </c>
      <c r="L3716">
        <v>0</v>
      </c>
      <c r="M3716" t="s">
        <v>2576</v>
      </c>
      <c r="N3716" t="s">
        <v>1628</v>
      </c>
    </row>
    <row r="3717" spans="1:14" x14ac:dyDescent="0.25">
      <c r="A3717" t="s">
        <v>244</v>
      </c>
      <c r="B3717" s="238">
        <v>1131782</v>
      </c>
      <c r="C3717" s="233">
        <v>1131782</v>
      </c>
      <c r="D3717">
        <v>113178</v>
      </c>
      <c r="E3717">
        <v>815</v>
      </c>
      <c r="G3717">
        <v>1</v>
      </c>
      <c r="H3717" s="238">
        <v>2</v>
      </c>
      <c r="I3717" t="s">
        <v>3539</v>
      </c>
      <c r="J3717" t="s">
        <v>244</v>
      </c>
      <c r="K3717">
        <v>0</v>
      </c>
      <c r="L3717">
        <v>0</v>
      </c>
      <c r="M3717" t="s">
        <v>2576</v>
      </c>
      <c r="N3717" t="s">
        <v>1628</v>
      </c>
    </row>
    <row r="3718" spans="1:14" x14ac:dyDescent="0.25">
      <c r="A3718" t="s">
        <v>244</v>
      </c>
      <c r="B3718" s="238">
        <v>1131783</v>
      </c>
      <c r="C3718" s="233">
        <v>1131783</v>
      </c>
      <c r="D3718">
        <v>113178</v>
      </c>
      <c r="E3718">
        <v>850</v>
      </c>
      <c r="G3718">
        <v>1</v>
      </c>
      <c r="H3718" s="238">
        <v>3</v>
      </c>
      <c r="I3718" t="s">
        <v>3539</v>
      </c>
      <c r="J3718" t="s">
        <v>244</v>
      </c>
      <c r="K3718">
        <v>0</v>
      </c>
      <c r="L3718">
        <v>0</v>
      </c>
      <c r="M3718" t="s">
        <v>2576</v>
      </c>
      <c r="N3718" t="s">
        <v>1628</v>
      </c>
    </row>
    <row r="3719" spans="1:14" x14ac:dyDescent="0.25">
      <c r="A3719" t="s">
        <v>244</v>
      </c>
      <c r="B3719" s="238">
        <v>1131784</v>
      </c>
      <c r="C3719" s="233">
        <v>1131784</v>
      </c>
      <c r="D3719">
        <v>113178</v>
      </c>
      <c r="E3719">
        <v>855</v>
      </c>
      <c r="G3719">
        <v>1</v>
      </c>
      <c r="H3719" s="238">
        <v>4</v>
      </c>
      <c r="I3719" t="s">
        <v>3539</v>
      </c>
      <c r="J3719" t="s">
        <v>244</v>
      </c>
      <c r="K3719">
        <v>0</v>
      </c>
      <c r="L3719">
        <v>0</v>
      </c>
      <c r="M3719" t="s">
        <v>2576</v>
      </c>
      <c r="N3719" t="s">
        <v>1628</v>
      </c>
    </row>
    <row r="3720" spans="1:14" x14ac:dyDescent="0.25">
      <c r="A3720" t="s">
        <v>244</v>
      </c>
      <c r="B3720" s="238">
        <v>1131785</v>
      </c>
      <c r="C3720" s="233">
        <v>1131785</v>
      </c>
      <c r="D3720">
        <v>113178</v>
      </c>
      <c r="E3720">
        <v>895</v>
      </c>
      <c r="G3720">
        <v>1</v>
      </c>
      <c r="H3720" s="238">
        <v>5</v>
      </c>
      <c r="I3720" t="s">
        <v>3539</v>
      </c>
      <c r="J3720" t="s">
        <v>244</v>
      </c>
      <c r="K3720">
        <v>0</v>
      </c>
      <c r="L3720">
        <v>0</v>
      </c>
      <c r="M3720" t="s">
        <v>2576</v>
      </c>
      <c r="N3720" t="s">
        <v>1628</v>
      </c>
    </row>
    <row r="3721" spans="1:14" x14ac:dyDescent="0.25">
      <c r="A3721" t="s">
        <v>244</v>
      </c>
      <c r="B3721" s="238">
        <v>1131791</v>
      </c>
      <c r="C3721" s="233">
        <v>1131791</v>
      </c>
      <c r="D3721">
        <v>113179</v>
      </c>
      <c r="F3721" t="s">
        <v>397</v>
      </c>
      <c r="G3721">
        <v>0</v>
      </c>
      <c r="H3721" s="238">
        <v>1</v>
      </c>
      <c r="I3721" t="s">
        <v>3540</v>
      </c>
      <c r="J3721" t="s">
        <v>244</v>
      </c>
      <c r="K3721">
        <v>0</v>
      </c>
      <c r="L3721">
        <v>0</v>
      </c>
      <c r="M3721" t="s">
        <v>2576</v>
      </c>
      <c r="N3721" t="s">
        <v>1628</v>
      </c>
    </row>
    <row r="3722" spans="1:14" x14ac:dyDescent="0.25">
      <c r="A3722" t="s">
        <v>244</v>
      </c>
      <c r="B3722" s="238">
        <v>1131792</v>
      </c>
      <c r="C3722" s="233">
        <v>1131792</v>
      </c>
      <c r="D3722">
        <v>113179</v>
      </c>
      <c r="F3722" t="s">
        <v>397</v>
      </c>
      <c r="G3722">
        <v>0</v>
      </c>
      <c r="H3722" s="238">
        <v>2</v>
      </c>
      <c r="I3722" t="s">
        <v>3540</v>
      </c>
      <c r="J3722" t="s">
        <v>244</v>
      </c>
      <c r="K3722">
        <v>0</v>
      </c>
      <c r="L3722">
        <v>0</v>
      </c>
      <c r="M3722" t="s">
        <v>2576</v>
      </c>
      <c r="N3722" t="s">
        <v>1628</v>
      </c>
    </row>
    <row r="3723" spans="1:14" x14ac:dyDescent="0.25">
      <c r="A3723" t="s">
        <v>244</v>
      </c>
      <c r="B3723" s="238">
        <v>1131793</v>
      </c>
      <c r="C3723" s="233">
        <v>1131793</v>
      </c>
      <c r="D3723">
        <v>113179</v>
      </c>
      <c r="F3723" t="s">
        <v>397</v>
      </c>
      <c r="G3723">
        <v>0</v>
      </c>
      <c r="H3723" s="238">
        <v>3</v>
      </c>
      <c r="I3723" t="s">
        <v>3540</v>
      </c>
      <c r="J3723" t="s">
        <v>244</v>
      </c>
      <c r="K3723">
        <v>0</v>
      </c>
      <c r="L3723">
        <v>0</v>
      </c>
      <c r="M3723" t="s">
        <v>2576</v>
      </c>
      <c r="N3723" t="s">
        <v>1628</v>
      </c>
    </row>
    <row r="3724" spans="1:14" x14ac:dyDescent="0.25">
      <c r="A3724" t="s">
        <v>244</v>
      </c>
      <c r="B3724" s="238">
        <v>1131794</v>
      </c>
      <c r="C3724" s="233">
        <v>1131794</v>
      </c>
      <c r="D3724">
        <v>113179</v>
      </c>
      <c r="F3724" t="s">
        <v>397</v>
      </c>
      <c r="G3724">
        <v>0</v>
      </c>
      <c r="H3724" s="238">
        <v>4</v>
      </c>
      <c r="I3724" t="s">
        <v>3540</v>
      </c>
      <c r="J3724" t="s">
        <v>244</v>
      </c>
      <c r="K3724">
        <v>0</v>
      </c>
      <c r="L3724">
        <v>0</v>
      </c>
      <c r="M3724" t="s">
        <v>2576</v>
      </c>
      <c r="N3724" t="s">
        <v>1628</v>
      </c>
    </row>
    <row r="3725" spans="1:14" x14ac:dyDescent="0.25">
      <c r="A3725" t="s">
        <v>244</v>
      </c>
      <c r="B3725" s="238">
        <v>1131795</v>
      </c>
      <c r="C3725" s="233">
        <v>1131795</v>
      </c>
      <c r="D3725">
        <v>113179</v>
      </c>
      <c r="F3725" t="s">
        <v>397</v>
      </c>
      <c r="G3725">
        <v>0</v>
      </c>
      <c r="H3725" s="238">
        <v>5</v>
      </c>
      <c r="I3725" t="s">
        <v>3540</v>
      </c>
      <c r="J3725" t="s">
        <v>244</v>
      </c>
      <c r="K3725">
        <v>0</v>
      </c>
      <c r="L3725">
        <v>0</v>
      </c>
      <c r="M3725" t="s">
        <v>2576</v>
      </c>
      <c r="N3725" t="s">
        <v>1628</v>
      </c>
    </row>
    <row r="3726" spans="1:14" x14ac:dyDescent="0.25">
      <c r="A3726" t="s">
        <v>244</v>
      </c>
      <c r="B3726" s="238">
        <v>1131831</v>
      </c>
      <c r="C3726" s="233">
        <v>1131831</v>
      </c>
      <c r="D3726">
        <v>113183</v>
      </c>
      <c r="E3726">
        <v>990</v>
      </c>
      <c r="G3726">
        <v>1</v>
      </c>
      <c r="H3726" s="238">
        <v>1</v>
      </c>
      <c r="I3726" t="s">
        <v>3541</v>
      </c>
      <c r="J3726" t="s">
        <v>244</v>
      </c>
      <c r="K3726">
        <v>0</v>
      </c>
      <c r="L3726">
        <v>0</v>
      </c>
      <c r="M3726" t="s">
        <v>2576</v>
      </c>
      <c r="N3726" t="s">
        <v>1628</v>
      </c>
    </row>
    <row r="3727" spans="1:14" x14ac:dyDescent="0.25">
      <c r="A3727" t="s">
        <v>244</v>
      </c>
      <c r="B3727" s="238">
        <v>1131832</v>
      </c>
      <c r="C3727" s="233">
        <v>1131832</v>
      </c>
      <c r="D3727">
        <v>113183</v>
      </c>
      <c r="E3727">
        <v>1030</v>
      </c>
      <c r="G3727">
        <v>1</v>
      </c>
      <c r="H3727" s="238">
        <v>2</v>
      </c>
      <c r="I3727" t="s">
        <v>3541</v>
      </c>
      <c r="J3727" t="s">
        <v>244</v>
      </c>
      <c r="K3727">
        <v>0</v>
      </c>
      <c r="L3727">
        <v>0</v>
      </c>
      <c r="M3727" t="s">
        <v>2576</v>
      </c>
      <c r="N3727" t="s">
        <v>1628</v>
      </c>
    </row>
    <row r="3728" spans="1:14" x14ac:dyDescent="0.25">
      <c r="A3728" t="s">
        <v>244</v>
      </c>
      <c r="B3728" s="238">
        <v>1131833</v>
      </c>
      <c r="C3728" s="233">
        <v>1131833</v>
      </c>
      <c r="D3728">
        <v>113183</v>
      </c>
      <c r="E3728">
        <v>1070</v>
      </c>
      <c r="G3728">
        <v>1</v>
      </c>
      <c r="H3728" s="238">
        <v>3</v>
      </c>
      <c r="I3728" t="s">
        <v>3541</v>
      </c>
      <c r="J3728" t="s">
        <v>244</v>
      </c>
      <c r="K3728">
        <v>0</v>
      </c>
      <c r="L3728">
        <v>0</v>
      </c>
      <c r="M3728" t="s">
        <v>2576</v>
      </c>
      <c r="N3728" t="s">
        <v>1628</v>
      </c>
    </row>
    <row r="3729" spans="1:14" x14ac:dyDescent="0.25">
      <c r="A3729" t="s">
        <v>244</v>
      </c>
      <c r="B3729" s="238">
        <v>1131834</v>
      </c>
      <c r="C3729" s="233">
        <v>1131834</v>
      </c>
      <c r="D3729">
        <v>113183</v>
      </c>
      <c r="E3729">
        <v>1080</v>
      </c>
      <c r="G3729">
        <v>1</v>
      </c>
      <c r="H3729" s="238">
        <v>4</v>
      </c>
      <c r="I3729" t="s">
        <v>3541</v>
      </c>
      <c r="J3729" t="s">
        <v>244</v>
      </c>
      <c r="K3729">
        <v>0</v>
      </c>
      <c r="L3729">
        <v>0</v>
      </c>
      <c r="M3729" t="s">
        <v>2576</v>
      </c>
      <c r="N3729" t="s">
        <v>1628</v>
      </c>
    </row>
    <row r="3730" spans="1:14" x14ac:dyDescent="0.25">
      <c r="A3730" t="s">
        <v>244</v>
      </c>
      <c r="B3730" s="238">
        <v>1131835</v>
      </c>
      <c r="C3730" s="233">
        <v>1131835</v>
      </c>
      <c r="D3730">
        <v>113183</v>
      </c>
      <c r="E3730">
        <v>1125</v>
      </c>
      <c r="G3730">
        <v>1</v>
      </c>
      <c r="H3730" s="238">
        <v>5</v>
      </c>
      <c r="I3730" t="s">
        <v>3541</v>
      </c>
      <c r="J3730" t="s">
        <v>244</v>
      </c>
      <c r="K3730">
        <v>0</v>
      </c>
      <c r="L3730">
        <v>0</v>
      </c>
      <c r="M3730" t="s">
        <v>2576</v>
      </c>
      <c r="N3730" t="s">
        <v>1628</v>
      </c>
    </row>
    <row r="3731" spans="1:14" x14ac:dyDescent="0.25">
      <c r="A3731" t="s">
        <v>244</v>
      </c>
      <c r="B3731" s="238">
        <v>1131821</v>
      </c>
      <c r="C3731" s="233">
        <v>1131821</v>
      </c>
      <c r="D3731">
        <v>113182</v>
      </c>
      <c r="F3731" t="s">
        <v>397</v>
      </c>
      <c r="G3731">
        <v>1</v>
      </c>
      <c r="H3731" s="238">
        <v>1</v>
      </c>
      <c r="I3731" t="s">
        <v>3542</v>
      </c>
      <c r="J3731" t="s">
        <v>244</v>
      </c>
      <c r="K3731">
        <v>0</v>
      </c>
      <c r="L3731">
        <v>0</v>
      </c>
      <c r="M3731" t="s">
        <v>2576</v>
      </c>
      <c r="N3731" t="s">
        <v>1628</v>
      </c>
    </row>
    <row r="3732" spans="1:14" x14ac:dyDescent="0.25">
      <c r="A3732" t="s">
        <v>244</v>
      </c>
      <c r="B3732" s="238">
        <v>1131822</v>
      </c>
      <c r="C3732" s="233">
        <v>1131822</v>
      </c>
      <c r="D3732">
        <v>113182</v>
      </c>
      <c r="F3732" t="s">
        <v>397</v>
      </c>
      <c r="G3732">
        <v>1</v>
      </c>
      <c r="H3732" s="238">
        <v>2</v>
      </c>
      <c r="I3732" t="s">
        <v>3542</v>
      </c>
      <c r="J3732" t="s">
        <v>244</v>
      </c>
      <c r="K3732">
        <v>0</v>
      </c>
      <c r="L3732">
        <v>0</v>
      </c>
      <c r="M3732" t="s">
        <v>2576</v>
      </c>
      <c r="N3732" t="s">
        <v>1628</v>
      </c>
    </row>
    <row r="3733" spans="1:14" x14ac:dyDescent="0.25">
      <c r="A3733" t="s">
        <v>244</v>
      </c>
      <c r="B3733" s="238">
        <v>1131823</v>
      </c>
      <c r="C3733" s="233">
        <v>1131823</v>
      </c>
      <c r="D3733">
        <v>113182</v>
      </c>
      <c r="F3733" t="s">
        <v>397</v>
      </c>
      <c r="G3733">
        <v>1</v>
      </c>
      <c r="H3733" s="238">
        <v>3</v>
      </c>
      <c r="I3733" t="s">
        <v>3542</v>
      </c>
      <c r="J3733" t="s">
        <v>244</v>
      </c>
      <c r="K3733">
        <v>0</v>
      </c>
      <c r="L3733">
        <v>0</v>
      </c>
      <c r="M3733" t="s">
        <v>2576</v>
      </c>
      <c r="N3733" t="s">
        <v>1628</v>
      </c>
    </row>
    <row r="3734" spans="1:14" x14ac:dyDescent="0.25">
      <c r="A3734" t="s">
        <v>244</v>
      </c>
      <c r="B3734" s="238">
        <v>1131824</v>
      </c>
      <c r="C3734" s="233">
        <v>1131824</v>
      </c>
      <c r="D3734">
        <v>113182</v>
      </c>
      <c r="F3734" t="s">
        <v>397</v>
      </c>
      <c r="G3734">
        <v>1</v>
      </c>
      <c r="H3734" s="238">
        <v>4</v>
      </c>
      <c r="I3734" t="s">
        <v>3542</v>
      </c>
      <c r="J3734" t="s">
        <v>244</v>
      </c>
      <c r="K3734">
        <v>0</v>
      </c>
      <c r="L3734">
        <v>0</v>
      </c>
      <c r="M3734" t="s">
        <v>2576</v>
      </c>
      <c r="N3734" t="s">
        <v>1628</v>
      </c>
    </row>
    <row r="3735" spans="1:14" x14ac:dyDescent="0.25">
      <c r="A3735" t="s">
        <v>244</v>
      </c>
      <c r="B3735" s="238">
        <v>1131825</v>
      </c>
      <c r="C3735" s="233">
        <v>1131825</v>
      </c>
      <c r="D3735">
        <v>113182</v>
      </c>
      <c r="F3735" t="s">
        <v>397</v>
      </c>
      <c r="G3735">
        <v>1</v>
      </c>
      <c r="H3735" s="238">
        <v>5</v>
      </c>
      <c r="I3735" t="s">
        <v>3542</v>
      </c>
      <c r="J3735" t="s">
        <v>244</v>
      </c>
      <c r="K3735">
        <v>0</v>
      </c>
      <c r="L3735">
        <v>0</v>
      </c>
      <c r="M3735" t="s">
        <v>2576</v>
      </c>
      <c r="N3735" t="s">
        <v>1628</v>
      </c>
    </row>
    <row r="3736" spans="1:14" hidden="1" x14ac:dyDescent="0.25">
      <c r="A3736" t="s">
        <v>244</v>
      </c>
      <c r="B3736" s="238">
        <v>1131811</v>
      </c>
      <c r="C3736" s="233">
        <v>1131811</v>
      </c>
      <c r="D3736">
        <v>113181</v>
      </c>
      <c r="E3736">
        <v>1200</v>
      </c>
      <c r="G3736">
        <v>1</v>
      </c>
      <c r="H3736" s="238">
        <v>1</v>
      </c>
      <c r="I3736" t="s">
        <v>2698</v>
      </c>
      <c r="J3736" t="s">
        <v>244</v>
      </c>
      <c r="K3736">
        <v>0</v>
      </c>
      <c r="L3736">
        <v>0</v>
      </c>
      <c r="M3736" t="s">
        <v>2576</v>
      </c>
      <c r="N3736" t="s">
        <v>1628</v>
      </c>
    </row>
    <row r="3737" spans="1:14" hidden="1" x14ac:dyDescent="0.25">
      <c r="A3737" t="s">
        <v>244</v>
      </c>
      <c r="B3737" s="238">
        <v>1131812</v>
      </c>
      <c r="C3737" s="233">
        <v>1131812</v>
      </c>
      <c r="D3737">
        <v>113181</v>
      </c>
      <c r="E3737">
        <v>1355</v>
      </c>
      <c r="G3737">
        <v>1</v>
      </c>
      <c r="H3737" s="238">
        <v>2</v>
      </c>
      <c r="I3737" t="s">
        <v>2698</v>
      </c>
      <c r="J3737" t="s">
        <v>244</v>
      </c>
      <c r="K3737">
        <v>0</v>
      </c>
      <c r="L3737">
        <v>0</v>
      </c>
      <c r="M3737" t="s">
        <v>2576</v>
      </c>
      <c r="N3737" t="s">
        <v>1628</v>
      </c>
    </row>
    <row r="3738" spans="1:14" hidden="1" x14ac:dyDescent="0.25">
      <c r="A3738" t="s">
        <v>244</v>
      </c>
      <c r="B3738" s="238">
        <v>1131813</v>
      </c>
      <c r="C3738" s="233">
        <v>1131813</v>
      </c>
      <c r="D3738">
        <v>113181</v>
      </c>
      <c r="E3738">
        <v>1530</v>
      </c>
      <c r="G3738">
        <v>1</v>
      </c>
      <c r="H3738" s="238">
        <v>3</v>
      </c>
      <c r="I3738" t="s">
        <v>2698</v>
      </c>
      <c r="J3738" t="s">
        <v>244</v>
      </c>
      <c r="K3738">
        <v>0</v>
      </c>
      <c r="L3738">
        <v>0</v>
      </c>
      <c r="M3738" t="s">
        <v>2576</v>
      </c>
      <c r="N3738" t="s">
        <v>1628</v>
      </c>
    </row>
    <row r="3739" spans="1:14" hidden="1" x14ac:dyDescent="0.25">
      <c r="A3739" t="s">
        <v>244</v>
      </c>
      <c r="B3739" s="238">
        <v>1131814</v>
      </c>
      <c r="C3739" s="233">
        <v>1131814</v>
      </c>
      <c r="D3739">
        <v>113181</v>
      </c>
      <c r="E3739">
        <v>1425</v>
      </c>
      <c r="G3739">
        <v>1</v>
      </c>
      <c r="H3739" s="238">
        <v>4</v>
      </c>
      <c r="I3739" t="s">
        <v>2698</v>
      </c>
      <c r="J3739" t="s">
        <v>244</v>
      </c>
      <c r="K3739">
        <v>0</v>
      </c>
      <c r="L3739">
        <v>0</v>
      </c>
      <c r="M3739" t="s">
        <v>2576</v>
      </c>
      <c r="N3739" t="s">
        <v>1628</v>
      </c>
    </row>
    <row r="3740" spans="1:14" hidden="1" x14ac:dyDescent="0.25">
      <c r="A3740" t="s">
        <v>244</v>
      </c>
      <c r="B3740" s="238">
        <v>1131815</v>
      </c>
      <c r="C3740" s="233">
        <v>1131815</v>
      </c>
      <c r="D3740">
        <v>113181</v>
      </c>
      <c r="E3740">
        <v>1605</v>
      </c>
      <c r="G3740">
        <v>1</v>
      </c>
      <c r="H3740" s="238">
        <v>5</v>
      </c>
      <c r="I3740" t="s">
        <v>2698</v>
      </c>
      <c r="J3740" t="s">
        <v>244</v>
      </c>
      <c r="K3740">
        <v>0</v>
      </c>
      <c r="L3740">
        <v>0</v>
      </c>
      <c r="M3740" t="s">
        <v>2576</v>
      </c>
      <c r="N3740" t="s">
        <v>1628</v>
      </c>
    </row>
    <row r="3741" spans="1:14" hidden="1" x14ac:dyDescent="0.25">
      <c r="A3741" t="s">
        <v>857</v>
      </c>
      <c r="B3741" s="238">
        <v>1113471</v>
      </c>
      <c r="C3741" s="238" t="s">
        <v>3543</v>
      </c>
      <c r="D3741">
        <v>111347</v>
      </c>
      <c r="E3741">
        <v>225</v>
      </c>
      <c r="G3741">
        <v>0</v>
      </c>
      <c r="H3741" s="238">
        <v>1</v>
      </c>
      <c r="I3741" t="s">
        <v>1382</v>
      </c>
      <c r="J3741" t="s">
        <v>857</v>
      </c>
      <c r="K3741">
        <v>0</v>
      </c>
      <c r="L3741">
        <v>0</v>
      </c>
      <c r="M3741" t="s">
        <v>2699</v>
      </c>
    </row>
    <row r="3742" spans="1:14" hidden="1" x14ac:dyDescent="0.25">
      <c r="A3742" t="s">
        <v>857</v>
      </c>
      <c r="B3742" s="238">
        <v>1113472</v>
      </c>
      <c r="C3742" s="233">
        <v>1113472</v>
      </c>
      <c r="D3742">
        <v>111347</v>
      </c>
      <c r="E3742">
        <v>250</v>
      </c>
      <c r="G3742">
        <v>0</v>
      </c>
      <c r="H3742" s="238">
        <v>2</v>
      </c>
      <c r="I3742" t="s">
        <v>1382</v>
      </c>
      <c r="J3742" t="s">
        <v>857</v>
      </c>
      <c r="K3742">
        <v>0</v>
      </c>
      <c r="L3742">
        <v>0</v>
      </c>
      <c r="M3742" t="s">
        <v>2699</v>
      </c>
    </row>
    <row r="3743" spans="1:14" hidden="1" x14ac:dyDescent="0.25">
      <c r="A3743" t="s">
        <v>857</v>
      </c>
      <c r="B3743" s="238">
        <v>1113473</v>
      </c>
      <c r="C3743" s="233">
        <v>1113473</v>
      </c>
      <c r="D3743">
        <v>111347</v>
      </c>
      <c r="E3743">
        <v>300</v>
      </c>
      <c r="G3743">
        <v>0</v>
      </c>
      <c r="H3743" s="238">
        <v>3</v>
      </c>
      <c r="I3743" t="s">
        <v>1382</v>
      </c>
      <c r="J3743" t="s">
        <v>857</v>
      </c>
      <c r="K3743">
        <v>0</v>
      </c>
      <c r="L3743">
        <v>0</v>
      </c>
      <c r="M3743" t="s">
        <v>2699</v>
      </c>
    </row>
    <row r="3744" spans="1:14" hidden="1" x14ac:dyDescent="0.25">
      <c r="A3744" t="s">
        <v>857</v>
      </c>
      <c r="B3744" s="238">
        <v>1113474</v>
      </c>
      <c r="C3744" s="233">
        <v>1113474</v>
      </c>
      <c r="D3744">
        <v>111347</v>
      </c>
      <c r="E3744">
        <v>275</v>
      </c>
      <c r="G3744">
        <v>0</v>
      </c>
      <c r="H3744" s="238">
        <v>4</v>
      </c>
      <c r="I3744" t="s">
        <v>1382</v>
      </c>
      <c r="J3744" t="s">
        <v>857</v>
      </c>
      <c r="K3744">
        <v>0</v>
      </c>
      <c r="L3744">
        <v>0</v>
      </c>
      <c r="M3744" t="s">
        <v>2699</v>
      </c>
    </row>
    <row r="3745" spans="1:14" hidden="1" x14ac:dyDescent="0.25">
      <c r="A3745" t="s">
        <v>857</v>
      </c>
      <c r="B3745" s="238">
        <v>1113475</v>
      </c>
      <c r="C3745" s="233">
        <v>1113475</v>
      </c>
      <c r="D3745">
        <v>111347</v>
      </c>
      <c r="E3745">
        <v>325</v>
      </c>
      <c r="G3745">
        <v>0</v>
      </c>
      <c r="H3745" s="238">
        <v>5</v>
      </c>
      <c r="I3745" t="s">
        <v>1382</v>
      </c>
      <c r="J3745" t="s">
        <v>857</v>
      </c>
      <c r="K3745">
        <v>0</v>
      </c>
      <c r="L3745">
        <v>0</v>
      </c>
      <c r="M3745" t="s">
        <v>2699</v>
      </c>
    </row>
    <row r="3746" spans="1:14" hidden="1" x14ac:dyDescent="0.25">
      <c r="A3746" t="s">
        <v>857</v>
      </c>
      <c r="B3746" s="238">
        <v>24011113472</v>
      </c>
      <c r="C3746" s="233"/>
      <c r="D3746">
        <v>111347</v>
      </c>
      <c r="E3746">
        <v>250</v>
      </c>
      <c r="G3746">
        <v>0</v>
      </c>
      <c r="H3746" s="238">
        <v>2</v>
      </c>
      <c r="I3746" t="s">
        <v>3203</v>
      </c>
      <c r="J3746" t="s">
        <v>857</v>
      </c>
      <c r="K3746">
        <v>2401</v>
      </c>
      <c r="L3746">
        <v>0</v>
      </c>
      <c r="M3746" t="s">
        <v>2699</v>
      </c>
    </row>
    <row r="3747" spans="1:14" hidden="1" x14ac:dyDescent="0.25">
      <c r="A3747" t="s">
        <v>448</v>
      </c>
      <c r="B3747" s="238">
        <v>1113451</v>
      </c>
      <c r="C3747" s="238" t="s">
        <v>3544</v>
      </c>
      <c r="D3747">
        <v>111345</v>
      </c>
      <c r="E3747">
        <v>8775</v>
      </c>
      <c r="G3747">
        <v>0</v>
      </c>
      <c r="H3747" s="238">
        <v>1</v>
      </c>
      <c r="I3747" t="s">
        <v>1384</v>
      </c>
      <c r="J3747" t="s">
        <v>448</v>
      </c>
      <c r="K3747">
        <v>0</v>
      </c>
      <c r="L3747">
        <v>0</v>
      </c>
      <c r="M3747" t="s">
        <v>2699</v>
      </c>
    </row>
    <row r="3748" spans="1:14" hidden="1" x14ac:dyDescent="0.25">
      <c r="A3748" t="s">
        <v>448</v>
      </c>
      <c r="B3748" s="238">
        <v>1113452</v>
      </c>
      <c r="C3748" s="233">
        <v>1113452</v>
      </c>
      <c r="D3748">
        <v>111345</v>
      </c>
      <c r="E3748">
        <v>10600</v>
      </c>
      <c r="G3748">
        <v>0</v>
      </c>
      <c r="H3748" s="238">
        <v>2</v>
      </c>
      <c r="I3748" t="s">
        <v>1384</v>
      </c>
      <c r="J3748" t="s">
        <v>448</v>
      </c>
      <c r="K3748">
        <v>0</v>
      </c>
      <c r="L3748">
        <v>0</v>
      </c>
      <c r="M3748" t="s">
        <v>2699</v>
      </c>
    </row>
    <row r="3749" spans="1:14" hidden="1" x14ac:dyDescent="0.25">
      <c r="A3749" t="s">
        <v>448</v>
      </c>
      <c r="B3749" s="238">
        <v>1113453</v>
      </c>
      <c r="C3749" s="233">
        <v>1113453</v>
      </c>
      <c r="D3749">
        <v>111345</v>
      </c>
      <c r="E3749">
        <v>13075</v>
      </c>
      <c r="G3749">
        <v>0</v>
      </c>
      <c r="H3749" s="238">
        <v>3</v>
      </c>
      <c r="I3749" t="s">
        <v>1384</v>
      </c>
      <c r="J3749" t="s">
        <v>448</v>
      </c>
      <c r="K3749">
        <v>0</v>
      </c>
      <c r="L3749">
        <v>0</v>
      </c>
      <c r="M3749" t="s">
        <v>2699</v>
      </c>
    </row>
    <row r="3750" spans="1:14" hidden="1" x14ac:dyDescent="0.25">
      <c r="A3750" t="s">
        <v>448</v>
      </c>
      <c r="B3750" s="238">
        <v>1113454</v>
      </c>
      <c r="C3750" s="233">
        <v>1113454</v>
      </c>
      <c r="D3750">
        <v>111345</v>
      </c>
      <c r="E3750">
        <v>11150</v>
      </c>
      <c r="G3750">
        <v>0</v>
      </c>
      <c r="H3750" s="238">
        <v>4</v>
      </c>
      <c r="I3750" t="s">
        <v>1384</v>
      </c>
      <c r="J3750" t="s">
        <v>448</v>
      </c>
      <c r="K3750">
        <v>0</v>
      </c>
      <c r="L3750">
        <v>0</v>
      </c>
      <c r="M3750" t="s">
        <v>2699</v>
      </c>
    </row>
    <row r="3751" spans="1:14" hidden="1" x14ac:dyDescent="0.25">
      <c r="A3751" t="s">
        <v>448</v>
      </c>
      <c r="B3751" s="238">
        <v>1113455</v>
      </c>
      <c r="C3751" s="233">
        <v>1113455</v>
      </c>
      <c r="D3751">
        <v>111345</v>
      </c>
      <c r="E3751">
        <v>13925</v>
      </c>
      <c r="G3751">
        <v>0</v>
      </c>
      <c r="H3751" s="238">
        <v>5</v>
      </c>
      <c r="I3751" t="s">
        <v>1384</v>
      </c>
      <c r="J3751" t="s">
        <v>448</v>
      </c>
      <c r="K3751">
        <v>0</v>
      </c>
      <c r="L3751">
        <v>0</v>
      </c>
      <c r="M3751" t="s">
        <v>2699</v>
      </c>
    </row>
    <row r="3752" spans="1:14" hidden="1" x14ac:dyDescent="0.25">
      <c r="A3752" t="s">
        <v>448</v>
      </c>
      <c r="B3752" s="238">
        <v>24011113452</v>
      </c>
      <c r="C3752" s="233"/>
      <c r="D3752">
        <v>111345</v>
      </c>
      <c r="E3752">
        <v>10600</v>
      </c>
      <c r="G3752">
        <v>0</v>
      </c>
      <c r="H3752" s="238">
        <v>2</v>
      </c>
      <c r="I3752" t="s">
        <v>3204</v>
      </c>
      <c r="J3752" t="s">
        <v>448</v>
      </c>
      <c r="K3752">
        <v>2401</v>
      </c>
      <c r="L3752">
        <v>0</v>
      </c>
      <c r="M3752" t="s">
        <v>2699</v>
      </c>
    </row>
    <row r="3753" spans="1:14" hidden="1" x14ac:dyDescent="0.25">
      <c r="A3753" t="s">
        <v>392</v>
      </c>
      <c r="B3753" s="238">
        <v>1113461</v>
      </c>
      <c r="C3753" s="233">
        <v>1113461</v>
      </c>
      <c r="D3753">
        <v>111346</v>
      </c>
      <c r="F3753" t="s">
        <v>397</v>
      </c>
      <c r="G3753">
        <v>0</v>
      </c>
      <c r="H3753" s="238">
        <v>1</v>
      </c>
      <c r="I3753" t="s">
        <v>1386</v>
      </c>
      <c r="J3753" t="s">
        <v>392</v>
      </c>
      <c r="K3753">
        <v>0</v>
      </c>
      <c r="L3753">
        <v>0</v>
      </c>
      <c r="M3753" t="s">
        <v>2699</v>
      </c>
    </row>
    <row r="3754" spans="1:14" hidden="1" x14ac:dyDescent="0.25">
      <c r="A3754" t="s">
        <v>392</v>
      </c>
      <c r="B3754" s="238">
        <v>1113462</v>
      </c>
      <c r="C3754" s="233">
        <v>1113462</v>
      </c>
      <c r="D3754">
        <v>111346</v>
      </c>
      <c r="F3754" t="s">
        <v>397</v>
      </c>
      <c r="G3754">
        <v>0</v>
      </c>
      <c r="H3754" s="238">
        <v>2</v>
      </c>
      <c r="I3754" t="s">
        <v>1386</v>
      </c>
      <c r="J3754" t="s">
        <v>392</v>
      </c>
      <c r="K3754">
        <v>0</v>
      </c>
      <c r="L3754">
        <v>0</v>
      </c>
      <c r="M3754" t="s">
        <v>2699</v>
      </c>
    </row>
    <row r="3755" spans="1:14" hidden="1" x14ac:dyDescent="0.25">
      <c r="A3755" t="s">
        <v>392</v>
      </c>
      <c r="B3755" s="238">
        <v>1113463</v>
      </c>
      <c r="C3755" s="233">
        <v>1113463</v>
      </c>
      <c r="D3755">
        <v>111346</v>
      </c>
      <c r="F3755" t="s">
        <v>397</v>
      </c>
      <c r="G3755">
        <v>0</v>
      </c>
      <c r="H3755" s="238">
        <v>3</v>
      </c>
      <c r="I3755" t="s">
        <v>1386</v>
      </c>
      <c r="J3755" t="s">
        <v>392</v>
      </c>
      <c r="K3755">
        <v>0</v>
      </c>
      <c r="L3755">
        <v>0</v>
      </c>
      <c r="M3755" t="s">
        <v>2699</v>
      </c>
    </row>
    <row r="3756" spans="1:14" hidden="1" x14ac:dyDescent="0.25">
      <c r="A3756" t="s">
        <v>392</v>
      </c>
      <c r="B3756" s="238">
        <v>1113464</v>
      </c>
      <c r="C3756" s="233">
        <v>1113464</v>
      </c>
      <c r="D3756">
        <v>111346</v>
      </c>
      <c r="F3756" t="s">
        <v>397</v>
      </c>
      <c r="G3756">
        <v>0</v>
      </c>
      <c r="H3756" s="238">
        <v>4</v>
      </c>
      <c r="I3756" t="s">
        <v>1386</v>
      </c>
      <c r="J3756" t="s">
        <v>392</v>
      </c>
      <c r="K3756">
        <v>0</v>
      </c>
      <c r="L3756">
        <v>0</v>
      </c>
      <c r="M3756" t="s">
        <v>2699</v>
      </c>
    </row>
    <row r="3757" spans="1:14" hidden="1" x14ac:dyDescent="0.25">
      <c r="A3757" t="s">
        <v>392</v>
      </c>
      <c r="B3757" s="238">
        <v>1113465</v>
      </c>
      <c r="C3757" s="233">
        <v>1113465</v>
      </c>
      <c r="D3757">
        <v>111346</v>
      </c>
      <c r="F3757" t="s">
        <v>397</v>
      </c>
      <c r="G3757">
        <v>0</v>
      </c>
      <c r="H3757" s="238">
        <v>5</v>
      </c>
      <c r="I3757" t="s">
        <v>1386</v>
      </c>
      <c r="J3757" t="s">
        <v>392</v>
      </c>
      <c r="K3757">
        <v>0</v>
      </c>
      <c r="L3757">
        <v>0</v>
      </c>
      <c r="M3757" t="s">
        <v>2699</v>
      </c>
    </row>
    <row r="3758" spans="1:14" hidden="1" x14ac:dyDescent="0.25">
      <c r="A3758" t="s">
        <v>244</v>
      </c>
      <c r="B3758" s="238">
        <v>1132981</v>
      </c>
      <c r="C3758" s="233">
        <v>1132981</v>
      </c>
      <c r="D3758">
        <v>113298</v>
      </c>
      <c r="E3758">
        <v>4100</v>
      </c>
      <c r="G3758">
        <v>1</v>
      </c>
      <c r="H3758" s="238">
        <v>1</v>
      </c>
      <c r="I3758" t="s">
        <v>734</v>
      </c>
      <c r="J3758" t="s">
        <v>244</v>
      </c>
      <c r="K3758">
        <v>0</v>
      </c>
      <c r="L3758">
        <v>0</v>
      </c>
      <c r="M3758" t="s">
        <v>2503</v>
      </c>
      <c r="N3758" t="s">
        <v>2504</v>
      </c>
    </row>
    <row r="3759" spans="1:14" hidden="1" x14ac:dyDescent="0.25">
      <c r="A3759" t="s">
        <v>244</v>
      </c>
      <c r="B3759" s="238">
        <v>1132982</v>
      </c>
      <c r="C3759" s="233">
        <v>1132982</v>
      </c>
      <c r="D3759">
        <v>113298</v>
      </c>
      <c r="E3759">
        <v>5150</v>
      </c>
      <c r="G3759">
        <v>1</v>
      </c>
      <c r="H3759" s="238">
        <v>2</v>
      </c>
      <c r="I3759" t="s">
        <v>734</v>
      </c>
      <c r="J3759" t="s">
        <v>244</v>
      </c>
      <c r="K3759">
        <v>0</v>
      </c>
      <c r="L3759">
        <v>0</v>
      </c>
      <c r="M3759" t="s">
        <v>2503</v>
      </c>
      <c r="N3759" t="s">
        <v>2504</v>
      </c>
    </row>
    <row r="3760" spans="1:14" hidden="1" x14ac:dyDescent="0.25">
      <c r="A3760" t="s">
        <v>244</v>
      </c>
      <c r="B3760" s="238">
        <v>1132983</v>
      </c>
      <c r="C3760" s="233">
        <v>1132983</v>
      </c>
      <c r="D3760">
        <v>113298</v>
      </c>
      <c r="E3760">
        <v>6400</v>
      </c>
      <c r="G3760">
        <v>1</v>
      </c>
      <c r="H3760" s="238">
        <v>3</v>
      </c>
      <c r="I3760" t="s">
        <v>734</v>
      </c>
      <c r="J3760" t="s">
        <v>244</v>
      </c>
      <c r="K3760">
        <v>0</v>
      </c>
      <c r="L3760">
        <v>0</v>
      </c>
      <c r="M3760" t="s">
        <v>2503</v>
      </c>
      <c r="N3760" t="s">
        <v>2504</v>
      </c>
    </row>
    <row r="3761" spans="1:14" hidden="1" x14ac:dyDescent="0.25">
      <c r="A3761" t="s">
        <v>244</v>
      </c>
      <c r="B3761" s="238">
        <v>1132984</v>
      </c>
      <c r="C3761" s="233">
        <v>1132984</v>
      </c>
      <c r="D3761">
        <v>113298</v>
      </c>
      <c r="E3761">
        <v>5450</v>
      </c>
      <c r="G3761">
        <v>1</v>
      </c>
      <c r="H3761" s="238">
        <v>4</v>
      </c>
      <c r="I3761" t="s">
        <v>734</v>
      </c>
      <c r="J3761" t="s">
        <v>244</v>
      </c>
      <c r="K3761">
        <v>0</v>
      </c>
      <c r="L3761">
        <v>0</v>
      </c>
      <c r="M3761" t="s">
        <v>2503</v>
      </c>
      <c r="N3761" t="s">
        <v>2504</v>
      </c>
    </row>
    <row r="3762" spans="1:14" hidden="1" x14ac:dyDescent="0.25">
      <c r="A3762" t="s">
        <v>244</v>
      </c>
      <c r="B3762" s="238">
        <v>1132985</v>
      </c>
      <c r="C3762" s="233">
        <v>1132985</v>
      </c>
      <c r="D3762">
        <v>113298</v>
      </c>
      <c r="E3762">
        <v>6720</v>
      </c>
      <c r="G3762">
        <v>1</v>
      </c>
      <c r="H3762" s="238">
        <v>5</v>
      </c>
      <c r="I3762" t="s">
        <v>734</v>
      </c>
      <c r="J3762" t="s">
        <v>244</v>
      </c>
      <c r="K3762">
        <v>0</v>
      </c>
      <c r="L3762">
        <v>0</v>
      </c>
      <c r="M3762" t="s">
        <v>2503</v>
      </c>
      <c r="N3762" t="s">
        <v>2504</v>
      </c>
    </row>
    <row r="3763" spans="1:14" hidden="1" x14ac:dyDescent="0.25">
      <c r="A3763" t="s">
        <v>244</v>
      </c>
      <c r="B3763" s="238">
        <v>1132051</v>
      </c>
      <c r="C3763" s="233">
        <v>1132051</v>
      </c>
      <c r="D3763">
        <v>113205</v>
      </c>
      <c r="E3763">
        <v>515</v>
      </c>
      <c r="G3763">
        <v>1</v>
      </c>
      <c r="H3763" s="238">
        <v>1</v>
      </c>
      <c r="I3763" t="s">
        <v>681</v>
      </c>
      <c r="J3763" t="s">
        <v>244</v>
      </c>
      <c r="K3763">
        <v>0</v>
      </c>
      <c r="L3763">
        <v>0</v>
      </c>
      <c r="M3763" t="s">
        <v>2576</v>
      </c>
      <c r="N3763" t="s">
        <v>1628</v>
      </c>
    </row>
    <row r="3764" spans="1:14" hidden="1" x14ac:dyDescent="0.25">
      <c r="A3764" t="s">
        <v>244</v>
      </c>
      <c r="B3764" s="238">
        <v>1132052</v>
      </c>
      <c r="C3764" s="233">
        <v>1132052</v>
      </c>
      <c r="D3764">
        <v>113205</v>
      </c>
      <c r="E3764">
        <v>550</v>
      </c>
      <c r="G3764">
        <v>1</v>
      </c>
      <c r="H3764" s="238">
        <v>2</v>
      </c>
      <c r="I3764" t="s">
        <v>681</v>
      </c>
      <c r="J3764" t="s">
        <v>244</v>
      </c>
      <c r="K3764">
        <v>0</v>
      </c>
      <c r="L3764">
        <v>0</v>
      </c>
      <c r="M3764" t="s">
        <v>2576</v>
      </c>
      <c r="N3764" t="s">
        <v>1628</v>
      </c>
    </row>
    <row r="3765" spans="1:14" hidden="1" x14ac:dyDescent="0.25">
      <c r="A3765" t="s">
        <v>244</v>
      </c>
      <c r="B3765" s="238">
        <v>1132053</v>
      </c>
      <c r="C3765" s="233">
        <v>1132053</v>
      </c>
      <c r="D3765">
        <v>113205</v>
      </c>
      <c r="E3765">
        <v>590</v>
      </c>
      <c r="G3765">
        <v>1</v>
      </c>
      <c r="H3765" s="238">
        <v>3</v>
      </c>
      <c r="I3765" t="s">
        <v>681</v>
      </c>
      <c r="J3765" t="s">
        <v>244</v>
      </c>
      <c r="K3765">
        <v>0</v>
      </c>
      <c r="L3765">
        <v>0</v>
      </c>
      <c r="M3765" t="s">
        <v>2576</v>
      </c>
      <c r="N3765" t="s">
        <v>1628</v>
      </c>
    </row>
    <row r="3766" spans="1:14" hidden="1" x14ac:dyDescent="0.25">
      <c r="A3766" t="s">
        <v>244</v>
      </c>
      <c r="B3766" s="238">
        <v>1132054</v>
      </c>
      <c r="C3766" s="233">
        <v>1132054</v>
      </c>
      <c r="D3766">
        <v>113205</v>
      </c>
      <c r="E3766">
        <v>580</v>
      </c>
      <c r="G3766">
        <v>1</v>
      </c>
      <c r="H3766" s="238">
        <v>4</v>
      </c>
      <c r="I3766" t="s">
        <v>681</v>
      </c>
      <c r="J3766" t="s">
        <v>244</v>
      </c>
      <c r="K3766">
        <v>0</v>
      </c>
      <c r="L3766">
        <v>0</v>
      </c>
      <c r="M3766" t="s">
        <v>2576</v>
      </c>
      <c r="N3766" t="s">
        <v>1628</v>
      </c>
    </row>
    <row r="3767" spans="1:14" hidden="1" x14ac:dyDescent="0.25">
      <c r="A3767" t="s">
        <v>244</v>
      </c>
      <c r="B3767" s="238">
        <v>1132055</v>
      </c>
      <c r="C3767" s="233">
        <v>1132055</v>
      </c>
      <c r="D3767">
        <v>113205</v>
      </c>
      <c r="E3767">
        <v>620</v>
      </c>
      <c r="G3767">
        <v>1</v>
      </c>
      <c r="H3767" s="238">
        <v>5</v>
      </c>
      <c r="I3767" t="s">
        <v>681</v>
      </c>
      <c r="J3767" t="s">
        <v>244</v>
      </c>
      <c r="K3767">
        <v>0</v>
      </c>
      <c r="L3767">
        <v>0</v>
      </c>
      <c r="M3767" t="s">
        <v>2576</v>
      </c>
      <c r="N3767" t="s">
        <v>1628</v>
      </c>
    </row>
    <row r="3768" spans="1:14" hidden="1" x14ac:dyDescent="0.25">
      <c r="A3768" t="s">
        <v>244</v>
      </c>
      <c r="B3768" s="238">
        <v>1132041</v>
      </c>
      <c r="C3768" s="233">
        <v>1132041</v>
      </c>
      <c r="D3768">
        <v>113204</v>
      </c>
      <c r="F3768" t="s">
        <v>397</v>
      </c>
      <c r="G3768">
        <v>0</v>
      </c>
      <c r="H3768" s="238">
        <v>1</v>
      </c>
      <c r="I3768" t="s">
        <v>679</v>
      </c>
      <c r="J3768" t="s">
        <v>244</v>
      </c>
      <c r="K3768">
        <v>0</v>
      </c>
      <c r="L3768">
        <v>0</v>
      </c>
      <c r="M3768" t="s">
        <v>2576</v>
      </c>
      <c r="N3768" t="s">
        <v>1628</v>
      </c>
    </row>
    <row r="3769" spans="1:14" hidden="1" x14ac:dyDescent="0.25">
      <c r="A3769" t="s">
        <v>244</v>
      </c>
      <c r="B3769" s="238">
        <v>1132042</v>
      </c>
      <c r="C3769" s="233">
        <v>1132042</v>
      </c>
      <c r="D3769">
        <v>113204</v>
      </c>
      <c r="F3769" t="s">
        <v>397</v>
      </c>
      <c r="G3769">
        <v>0</v>
      </c>
      <c r="H3769" s="238">
        <v>2</v>
      </c>
      <c r="I3769" t="s">
        <v>679</v>
      </c>
      <c r="J3769" t="s">
        <v>244</v>
      </c>
      <c r="K3769">
        <v>0</v>
      </c>
      <c r="L3769">
        <v>0</v>
      </c>
      <c r="M3769" t="s">
        <v>2576</v>
      </c>
      <c r="N3769" t="s">
        <v>1628</v>
      </c>
    </row>
    <row r="3770" spans="1:14" hidden="1" x14ac:dyDescent="0.25">
      <c r="A3770" t="s">
        <v>244</v>
      </c>
      <c r="B3770" s="238">
        <v>1132043</v>
      </c>
      <c r="C3770" s="233">
        <v>1132043</v>
      </c>
      <c r="D3770">
        <v>113204</v>
      </c>
      <c r="F3770" t="s">
        <v>397</v>
      </c>
      <c r="G3770">
        <v>0</v>
      </c>
      <c r="H3770" s="238">
        <v>3</v>
      </c>
      <c r="I3770" t="s">
        <v>679</v>
      </c>
      <c r="J3770" t="s">
        <v>244</v>
      </c>
      <c r="K3770">
        <v>0</v>
      </c>
      <c r="L3770">
        <v>0</v>
      </c>
      <c r="M3770" t="s">
        <v>2576</v>
      </c>
      <c r="N3770" t="s">
        <v>1628</v>
      </c>
    </row>
    <row r="3771" spans="1:14" hidden="1" x14ac:dyDescent="0.25">
      <c r="A3771" t="s">
        <v>244</v>
      </c>
      <c r="B3771" s="238">
        <v>1132044</v>
      </c>
      <c r="C3771" s="233">
        <v>1132044</v>
      </c>
      <c r="D3771">
        <v>113204</v>
      </c>
      <c r="F3771" t="s">
        <v>397</v>
      </c>
      <c r="G3771">
        <v>0</v>
      </c>
      <c r="H3771" s="238">
        <v>4</v>
      </c>
      <c r="I3771" t="s">
        <v>679</v>
      </c>
      <c r="J3771" t="s">
        <v>244</v>
      </c>
      <c r="K3771">
        <v>0</v>
      </c>
      <c r="L3771">
        <v>0</v>
      </c>
      <c r="M3771" t="s">
        <v>2576</v>
      </c>
      <c r="N3771" t="s">
        <v>1628</v>
      </c>
    </row>
    <row r="3772" spans="1:14" hidden="1" x14ac:dyDescent="0.25">
      <c r="A3772" t="s">
        <v>244</v>
      </c>
      <c r="B3772" s="238">
        <v>1132045</v>
      </c>
      <c r="C3772" s="233">
        <v>1132045</v>
      </c>
      <c r="D3772">
        <v>113204</v>
      </c>
      <c r="F3772" t="s">
        <v>397</v>
      </c>
      <c r="G3772">
        <v>0</v>
      </c>
      <c r="H3772" s="238">
        <v>5</v>
      </c>
      <c r="I3772" t="s">
        <v>679</v>
      </c>
      <c r="J3772" t="s">
        <v>244</v>
      </c>
      <c r="K3772">
        <v>0</v>
      </c>
      <c r="L3772">
        <v>0</v>
      </c>
      <c r="M3772" t="s">
        <v>2576</v>
      </c>
      <c r="N3772" t="s">
        <v>1628</v>
      </c>
    </row>
    <row r="3773" spans="1:14" hidden="1" x14ac:dyDescent="0.25">
      <c r="A3773" t="s">
        <v>244</v>
      </c>
      <c r="B3773" s="238">
        <v>1132081</v>
      </c>
      <c r="C3773" s="238" t="s">
        <v>3545</v>
      </c>
      <c r="D3773">
        <v>113208</v>
      </c>
      <c r="E3773">
        <v>790</v>
      </c>
      <c r="G3773">
        <v>1</v>
      </c>
      <c r="H3773" s="238">
        <v>1</v>
      </c>
      <c r="I3773" t="s">
        <v>3546</v>
      </c>
      <c r="J3773" t="s">
        <v>244</v>
      </c>
      <c r="K3773">
        <v>0</v>
      </c>
      <c r="L3773">
        <v>0</v>
      </c>
      <c r="M3773" t="s">
        <v>2576</v>
      </c>
      <c r="N3773" t="s">
        <v>1628</v>
      </c>
    </row>
    <row r="3774" spans="1:14" hidden="1" x14ac:dyDescent="0.25">
      <c r="A3774" t="s">
        <v>244</v>
      </c>
      <c r="B3774" s="238">
        <v>1132082</v>
      </c>
      <c r="C3774" s="238" t="s">
        <v>3547</v>
      </c>
      <c r="D3774">
        <v>113208</v>
      </c>
      <c r="E3774">
        <v>835</v>
      </c>
      <c r="G3774">
        <v>1</v>
      </c>
      <c r="H3774" s="238">
        <v>2</v>
      </c>
      <c r="I3774" t="s">
        <v>3546</v>
      </c>
      <c r="J3774" t="s">
        <v>244</v>
      </c>
      <c r="K3774">
        <v>0</v>
      </c>
      <c r="L3774">
        <v>0</v>
      </c>
      <c r="M3774" t="s">
        <v>2576</v>
      </c>
      <c r="N3774" t="s">
        <v>1628</v>
      </c>
    </row>
    <row r="3775" spans="1:14" hidden="1" x14ac:dyDescent="0.25">
      <c r="A3775" t="s">
        <v>244</v>
      </c>
      <c r="B3775" s="238">
        <v>1132083</v>
      </c>
      <c r="C3775" s="238" t="s">
        <v>3548</v>
      </c>
      <c r="D3775">
        <v>113208</v>
      </c>
      <c r="E3775">
        <v>885</v>
      </c>
      <c r="G3775">
        <v>1</v>
      </c>
      <c r="H3775" s="238">
        <v>3</v>
      </c>
      <c r="I3775" t="s">
        <v>3546</v>
      </c>
      <c r="J3775" t="s">
        <v>244</v>
      </c>
      <c r="K3775">
        <v>0</v>
      </c>
      <c r="L3775">
        <v>0</v>
      </c>
      <c r="M3775" t="s">
        <v>2576</v>
      </c>
      <c r="N3775" t="s">
        <v>1628</v>
      </c>
    </row>
    <row r="3776" spans="1:14" hidden="1" x14ac:dyDescent="0.25">
      <c r="A3776" t="s">
        <v>244</v>
      </c>
      <c r="B3776" s="238">
        <v>1132084</v>
      </c>
      <c r="C3776" s="238" t="s">
        <v>3549</v>
      </c>
      <c r="D3776">
        <v>113208</v>
      </c>
      <c r="E3776">
        <v>875</v>
      </c>
      <c r="G3776">
        <v>1</v>
      </c>
      <c r="H3776" s="238">
        <v>4</v>
      </c>
      <c r="I3776" t="s">
        <v>3546</v>
      </c>
      <c r="J3776" t="s">
        <v>244</v>
      </c>
      <c r="K3776">
        <v>0</v>
      </c>
      <c r="L3776">
        <v>0</v>
      </c>
      <c r="M3776" t="s">
        <v>2576</v>
      </c>
      <c r="N3776" t="s">
        <v>1628</v>
      </c>
    </row>
    <row r="3777" spans="1:14" hidden="1" x14ac:dyDescent="0.25">
      <c r="A3777" t="s">
        <v>244</v>
      </c>
      <c r="B3777" s="238">
        <v>1132085</v>
      </c>
      <c r="C3777" s="238" t="s">
        <v>3550</v>
      </c>
      <c r="D3777">
        <v>113208</v>
      </c>
      <c r="E3777">
        <v>930</v>
      </c>
      <c r="G3777">
        <v>1</v>
      </c>
      <c r="H3777" s="238">
        <v>5</v>
      </c>
      <c r="I3777" t="s">
        <v>3546</v>
      </c>
      <c r="J3777" t="s">
        <v>244</v>
      </c>
      <c r="K3777">
        <v>0</v>
      </c>
      <c r="L3777">
        <v>0</v>
      </c>
      <c r="M3777" t="s">
        <v>2576</v>
      </c>
      <c r="N3777" t="s">
        <v>1628</v>
      </c>
    </row>
    <row r="3778" spans="1:14" hidden="1" x14ac:dyDescent="0.25">
      <c r="A3778" t="s">
        <v>615</v>
      </c>
      <c r="B3778" s="238">
        <v>24011132031</v>
      </c>
      <c r="C3778" s="233"/>
      <c r="D3778">
        <v>113203</v>
      </c>
      <c r="E3778">
        <v>27.35</v>
      </c>
      <c r="G3778">
        <v>0</v>
      </c>
      <c r="H3778" s="238">
        <v>1</v>
      </c>
      <c r="I3778" t="s">
        <v>3193</v>
      </c>
      <c r="J3778" t="s">
        <v>615</v>
      </c>
      <c r="K3778">
        <v>2401</v>
      </c>
      <c r="L3778">
        <v>0</v>
      </c>
      <c r="M3778" t="s">
        <v>2576</v>
      </c>
    </row>
    <row r="3779" spans="1:14" hidden="1" x14ac:dyDescent="0.25">
      <c r="A3779" t="s">
        <v>615</v>
      </c>
      <c r="B3779" s="238">
        <v>24011132032</v>
      </c>
      <c r="C3779" s="233"/>
      <c r="D3779">
        <v>113203</v>
      </c>
      <c r="E3779">
        <v>34.200000000000003</v>
      </c>
      <c r="G3779">
        <v>0</v>
      </c>
      <c r="H3779" s="238">
        <v>2</v>
      </c>
      <c r="I3779" t="s">
        <v>3194</v>
      </c>
      <c r="J3779" t="s">
        <v>615</v>
      </c>
      <c r="K3779">
        <v>2401</v>
      </c>
      <c r="L3779">
        <v>0</v>
      </c>
      <c r="M3779" t="s">
        <v>2576</v>
      </c>
    </row>
    <row r="3780" spans="1:14" hidden="1" x14ac:dyDescent="0.25">
      <c r="A3780" t="s">
        <v>615</v>
      </c>
      <c r="B3780" s="238">
        <v>24011132033</v>
      </c>
      <c r="C3780" s="233"/>
      <c r="D3780">
        <v>113203</v>
      </c>
      <c r="E3780">
        <v>42.1</v>
      </c>
      <c r="G3780">
        <v>0</v>
      </c>
      <c r="H3780" s="238">
        <v>3</v>
      </c>
      <c r="I3780" t="s">
        <v>3195</v>
      </c>
      <c r="J3780" t="s">
        <v>615</v>
      </c>
      <c r="K3780">
        <v>2401</v>
      </c>
      <c r="L3780">
        <v>0</v>
      </c>
      <c r="M3780" t="s">
        <v>2576</v>
      </c>
    </row>
    <row r="3781" spans="1:14" hidden="1" x14ac:dyDescent="0.25">
      <c r="A3781" t="s">
        <v>615</v>
      </c>
      <c r="B3781" s="238">
        <v>24011132034</v>
      </c>
      <c r="C3781" s="233"/>
      <c r="D3781">
        <v>113203</v>
      </c>
      <c r="E3781">
        <v>36</v>
      </c>
      <c r="G3781">
        <v>0</v>
      </c>
      <c r="H3781" s="238">
        <v>4</v>
      </c>
      <c r="I3781" t="s">
        <v>3196</v>
      </c>
      <c r="J3781" t="s">
        <v>615</v>
      </c>
      <c r="K3781">
        <v>2401</v>
      </c>
      <c r="L3781">
        <v>0</v>
      </c>
      <c r="M3781" t="s">
        <v>2576</v>
      </c>
    </row>
    <row r="3782" spans="1:14" hidden="1" x14ac:dyDescent="0.25">
      <c r="A3782" t="s">
        <v>615</v>
      </c>
      <c r="B3782" s="238">
        <v>24011132035</v>
      </c>
      <c r="C3782" s="233"/>
      <c r="D3782">
        <v>113203</v>
      </c>
      <c r="E3782">
        <v>44.3</v>
      </c>
      <c r="G3782">
        <v>0</v>
      </c>
      <c r="H3782" s="238">
        <v>5</v>
      </c>
      <c r="I3782" t="s">
        <v>3197</v>
      </c>
      <c r="J3782" t="s">
        <v>615</v>
      </c>
      <c r="K3782">
        <v>2401</v>
      </c>
      <c r="L3782">
        <v>0</v>
      </c>
      <c r="M3782" t="s">
        <v>2576</v>
      </c>
    </row>
    <row r="3783" spans="1:14" hidden="1" x14ac:dyDescent="0.25">
      <c r="A3783" t="s">
        <v>615</v>
      </c>
      <c r="B3783" s="238">
        <v>1132031</v>
      </c>
      <c r="C3783" s="233">
        <v>1132031</v>
      </c>
      <c r="D3783">
        <v>113203</v>
      </c>
      <c r="E3783">
        <v>76</v>
      </c>
      <c r="G3783">
        <v>1</v>
      </c>
      <c r="H3783" s="238">
        <v>1</v>
      </c>
      <c r="I3783" t="s">
        <v>1515</v>
      </c>
      <c r="J3783" t="s">
        <v>615</v>
      </c>
      <c r="K3783">
        <v>0</v>
      </c>
      <c r="L3783">
        <v>0</v>
      </c>
      <c r="M3783" t="s">
        <v>2576</v>
      </c>
    </row>
    <row r="3784" spans="1:14" hidden="1" x14ac:dyDescent="0.25">
      <c r="A3784" t="s">
        <v>615</v>
      </c>
      <c r="B3784" s="238">
        <v>1132032</v>
      </c>
      <c r="C3784" s="233">
        <v>1132032</v>
      </c>
      <c r="D3784">
        <v>113203</v>
      </c>
      <c r="E3784">
        <v>95</v>
      </c>
      <c r="G3784">
        <v>1</v>
      </c>
      <c r="H3784" s="238">
        <v>2</v>
      </c>
      <c r="I3784" t="s">
        <v>1515</v>
      </c>
      <c r="J3784" t="s">
        <v>615</v>
      </c>
      <c r="K3784">
        <v>0</v>
      </c>
      <c r="L3784">
        <v>0</v>
      </c>
      <c r="M3784" t="s">
        <v>2576</v>
      </c>
    </row>
    <row r="3785" spans="1:14" hidden="1" x14ac:dyDescent="0.25">
      <c r="A3785" t="s">
        <v>615</v>
      </c>
      <c r="B3785" s="238">
        <v>1132033</v>
      </c>
      <c r="C3785" s="233">
        <v>1132033</v>
      </c>
      <c r="D3785">
        <v>113203</v>
      </c>
      <c r="E3785">
        <v>117</v>
      </c>
      <c r="G3785">
        <v>1</v>
      </c>
      <c r="H3785" s="238">
        <v>3</v>
      </c>
      <c r="I3785" t="s">
        <v>1515</v>
      </c>
      <c r="J3785" t="s">
        <v>615</v>
      </c>
      <c r="K3785">
        <v>0</v>
      </c>
      <c r="L3785">
        <v>0</v>
      </c>
      <c r="M3785" t="s">
        <v>2576</v>
      </c>
    </row>
    <row r="3786" spans="1:14" hidden="1" x14ac:dyDescent="0.25">
      <c r="A3786" t="s">
        <v>615</v>
      </c>
      <c r="B3786" s="238">
        <v>1132034</v>
      </c>
      <c r="C3786" s="233">
        <v>1132034</v>
      </c>
      <c r="D3786">
        <v>113203</v>
      </c>
      <c r="E3786">
        <v>100</v>
      </c>
      <c r="G3786">
        <v>1</v>
      </c>
      <c r="H3786" s="238">
        <v>4</v>
      </c>
      <c r="I3786" t="s">
        <v>1515</v>
      </c>
      <c r="J3786" t="s">
        <v>615</v>
      </c>
      <c r="K3786">
        <v>0</v>
      </c>
      <c r="L3786">
        <v>0</v>
      </c>
      <c r="M3786" t="s">
        <v>2576</v>
      </c>
    </row>
    <row r="3787" spans="1:14" hidden="1" x14ac:dyDescent="0.25">
      <c r="A3787" t="s">
        <v>615</v>
      </c>
      <c r="B3787" s="238">
        <v>1132035</v>
      </c>
      <c r="C3787" s="233">
        <v>1132035</v>
      </c>
      <c r="D3787">
        <v>113203</v>
      </c>
      <c r="E3787">
        <v>123</v>
      </c>
      <c r="G3787">
        <v>1</v>
      </c>
      <c r="H3787" s="238">
        <v>5</v>
      </c>
      <c r="I3787" t="s">
        <v>1515</v>
      </c>
      <c r="J3787" t="s">
        <v>615</v>
      </c>
      <c r="K3787">
        <v>0</v>
      </c>
      <c r="L3787">
        <v>0</v>
      </c>
      <c r="M3787" t="s">
        <v>2576</v>
      </c>
    </row>
    <row r="3788" spans="1:14" hidden="1" x14ac:dyDescent="0.25">
      <c r="A3788" t="s">
        <v>615</v>
      </c>
      <c r="B3788" s="238">
        <v>1132101</v>
      </c>
      <c r="C3788" s="238" t="s">
        <v>3551</v>
      </c>
      <c r="D3788">
        <v>113210</v>
      </c>
      <c r="E3788">
        <v>53.5</v>
      </c>
      <c r="G3788">
        <v>1</v>
      </c>
      <c r="H3788" s="238">
        <v>1</v>
      </c>
      <c r="I3788" t="s">
        <v>2695</v>
      </c>
      <c r="J3788" t="s">
        <v>615</v>
      </c>
      <c r="K3788">
        <v>0</v>
      </c>
      <c r="L3788">
        <v>0</v>
      </c>
      <c r="M3788" t="s">
        <v>2576</v>
      </c>
      <c r="N3788" t="s">
        <v>2577</v>
      </c>
    </row>
    <row r="3789" spans="1:14" hidden="1" x14ac:dyDescent="0.25">
      <c r="A3789" t="s">
        <v>615</v>
      </c>
      <c r="B3789" s="238">
        <v>1132102</v>
      </c>
      <c r="C3789" s="238" t="s">
        <v>3552</v>
      </c>
      <c r="D3789">
        <v>113210</v>
      </c>
      <c r="E3789">
        <v>55.65</v>
      </c>
      <c r="G3789">
        <v>1</v>
      </c>
      <c r="H3789" s="238">
        <v>2</v>
      </c>
      <c r="I3789" t="s">
        <v>2695</v>
      </c>
      <c r="J3789" t="s">
        <v>615</v>
      </c>
      <c r="K3789">
        <v>0</v>
      </c>
      <c r="L3789">
        <v>0</v>
      </c>
      <c r="M3789" t="s">
        <v>2576</v>
      </c>
      <c r="N3789" t="s">
        <v>2577</v>
      </c>
    </row>
    <row r="3790" spans="1:14" hidden="1" x14ac:dyDescent="0.25">
      <c r="A3790" t="s">
        <v>615</v>
      </c>
      <c r="B3790" s="238">
        <v>1132103</v>
      </c>
      <c r="C3790" s="238" t="s">
        <v>3553</v>
      </c>
      <c r="D3790">
        <v>113210</v>
      </c>
      <c r="E3790">
        <v>58.75</v>
      </c>
      <c r="G3790">
        <v>1</v>
      </c>
      <c r="H3790" s="238">
        <v>3</v>
      </c>
      <c r="I3790" t="s">
        <v>2695</v>
      </c>
      <c r="J3790" t="s">
        <v>615</v>
      </c>
      <c r="K3790">
        <v>0</v>
      </c>
      <c r="L3790">
        <v>0</v>
      </c>
      <c r="M3790" t="s">
        <v>2576</v>
      </c>
      <c r="N3790" t="s">
        <v>2577</v>
      </c>
    </row>
    <row r="3791" spans="1:14" hidden="1" x14ac:dyDescent="0.25">
      <c r="A3791" t="s">
        <v>615</v>
      </c>
      <c r="B3791" s="238">
        <v>1132104</v>
      </c>
      <c r="C3791" s="238" t="s">
        <v>3554</v>
      </c>
      <c r="D3791">
        <v>113210</v>
      </c>
      <c r="E3791">
        <v>58.5</v>
      </c>
      <c r="G3791">
        <v>1</v>
      </c>
      <c r="H3791" s="238">
        <v>4</v>
      </c>
      <c r="I3791" t="s">
        <v>2695</v>
      </c>
      <c r="J3791" t="s">
        <v>615</v>
      </c>
      <c r="K3791">
        <v>0</v>
      </c>
      <c r="L3791">
        <v>0</v>
      </c>
      <c r="M3791" t="s">
        <v>2576</v>
      </c>
      <c r="N3791" t="s">
        <v>2577</v>
      </c>
    </row>
    <row r="3792" spans="1:14" hidden="1" x14ac:dyDescent="0.25">
      <c r="A3792" t="s">
        <v>615</v>
      </c>
      <c r="B3792" s="238">
        <v>1132105</v>
      </c>
      <c r="C3792" s="238" t="s">
        <v>3555</v>
      </c>
      <c r="D3792">
        <v>113210</v>
      </c>
      <c r="E3792">
        <v>61.7</v>
      </c>
      <c r="G3792">
        <v>1</v>
      </c>
      <c r="H3792" s="238">
        <v>5</v>
      </c>
      <c r="I3792" t="s">
        <v>2695</v>
      </c>
      <c r="J3792" t="s">
        <v>615</v>
      </c>
      <c r="K3792">
        <v>0</v>
      </c>
      <c r="L3792">
        <v>0</v>
      </c>
      <c r="M3792" t="s">
        <v>2576</v>
      </c>
      <c r="N3792" t="s">
        <v>2577</v>
      </c>
    </row>
    <row r="3793" spans="1:14" hidden="1" x14ac:dyDescent="0.25">
      <c r="A3793" t="s">
        <v>615</v>
      </c>
      <c r="B3793" s="238">
        <v>24011132061</v>
      </c>
      <c r="C3793" s="233"/>
      <c r="D3793">
        <v>113206</v>
      </c>
      <c r="E3793">
        <v>26.65</v>
      </c>
      <c r="G3793">
        <v>0</v>
      </c>
      <c r="H3793" s="238">
        <v>1</v>
      </c>
      <c r="I3793" t="s">
        <v>3198</v>
      </c>
      <c r="J3793" t="s">
        <v>615</v>
      </c>
      <c r="K3793">
        <v>2401</v>
      </c>
      <c r="L3793">
        <v>0</v>
      </c>
      <c r="M3793" t="s">
        <v>2503</v>
      </c>
      <c r="N3793" t="s">
        <v>2504</v>
      </c>
    </row>
    <row r="3794" spans="1:14" hidden="1" x14ac:dyDescent="0.25">
      <c r="A3794" t="s">
        <v>615</v>
      </c>
      <c r="B3794" s="238">
        <v>24011132062</v>
      </c>
      <c r="C3794" s="233"/>
      <c r="D3794">
        <v>113206</v>
      </c>
      <c r="E3794">
        <v>33.5</v>
      </c>
      <c r="G3794">
        <v>0</v>
      </c>
      <c r="H3794" s="238">
        <v>2</v>
      </c>
      <c r="I3794" t="s">
        <v>3199</v>
      </c>
      <c r="J3794" t="s">
        <v>615</v>
      </c>
      <c r="K3794">
        <v>2401</v>
      </c>
      <c r="L3794">
        <v>0</v>
      </c>
      <c r="M3794" t="s">
        <v>2503</v>
      </c>
      <c r="N3794" t="s">
        <v>2504</v>
      </c>
    </row>
    <row r="3795" spans="1:14" hidden="1" x14ac:dyDescent="0.25">
      <c r="A3795" t="s">
        <v>615</v>
      </c>
      <c r="B3795" s="238">
        <v>24011132063</v>
      </c>
      <c r="C3795" s="233"/>
      <c r="D3795">
        <v>113206</v>
      </c>
      <c r="E3795">
        <v>41.4</v>
      </c>
      <c r="G3795">
        <v>0</v>
      </c>
      <c r="H3795" s="238">
        <v>3</v>
      </c>
      <c r="I3795" t="s">
        <v>3200</v>
      </c>
      <c r="J3795" t="s">
        <v>615</v>
      </c>
      <c r="K3795">
        <v>2401</v>
      </c>
      <c r="L3795">
        <v>0</v>
      </c>
      <c r="M3795" t="s">
        <v>2503</v>
      </c>
      <c r="N3795" t="s">
        <v>2504</v>
      </c>
    </row>
    <row r="3796" spans="1:14" hidden="1" x14ac:dyDescent="0.25">
      <c r="A3796" t="s">
        <v>615</v>
      </c>
      <c r="B3796" s="238">
        <v>24011132064</v>
      </c>
      <c r="C3796" s="233"/>
      <c r="D3796">
        <v>113206</v>
      </c>
      <c r="E3796">
        <v>34.5</v>
      </c>
      <c r="G3796">
        <v>0</v>
      </c>
      <c r="H3796" s="238">
        <v>4</v>
      </c>
      <c r="I3796" t="s">
        <v>3201</v>
      </c>
      <c r="J3796" t="s">
        <v>615</v>
      </c>
      <c r="K3796">
        <v>2401</v>
      </c>
      <c r="L3796">
        <v>0</v>
      </c>
      <c r="M3796" t="s">
        <v>2503</v>
      </c>
      <c r="N3796" t="s">
        <v>2504</v>
      </c>
    </row>
    <row r="3797" spans="1:14" hidden="1" x14ac:dyDescent="0.25">
      <c r="A3797" t="s">
        <v>615</v>
      </c>
      <c r="B3797" s="238">
        <v>24011132065</v>
      </c>
      <c r="C3797" s="233"/>
      <c r="D3797">
        <v>113206</v>
      </c>
      <c r="E3797">
        <v>43.55</v>
      </c>
      <c r="G3797">
        <v>0</v>
      </c>
      <c r="H3797" s="238">
        <v>5</v>
      </c>
      <c r="I3797" t="s">
        <v>3202</v>
      </c>
      <c r="J3797" t="s">
        <v>615</v>
      </c>
      <c r="K3797">
        <v>2401</v>
      </c>
      <c r="L3797">
        <v>0</v>
      </c>
      <c r="M3797" t="s">
        <v>2503</v>
      </c>
      <c r="N3797" t="s">
        <v>2504</v>
      </c>
    </row>
    <row r="3798" spans="1:14" hidden="1" x14ac:dyDescent="0.25">
      <c r="A3798" t="s">
        <v>615</v>
      </c>
      <c r="B3798" s="238">
        <v>1132061</v>
      </c>
      <c r="C3798" s="233">
        <v>1132061</v>
      </c>
      <c r="D3798">
        <v>113206</v>
      </c>
      <c r="E3798">
        <v>74</v>
      </c>
      <c r="G3798">
        <v>1</v>
      </c>
      <c r="H3798" s="238">
        <v>1</v>
      </c>
      <c r="I3798" t="s">
        <v>166</v>
      </c>
      <c r="J3798" t="s">
        <v>615</v>
      </c>
      <c r="K3798">
        <v>0</v>
      </c>
      <c r="L3798">
        <v>0</v>
      </c>
      <c r="M3798" t="s">
        <v>2576</v>
      </c>
      <c r="N3798" t="s">
        <v>2577</v>
      </c>
    </row>
    <row r="3799" spans="1:14" hidden="1" x14ac:dyDescent="0.25">
      <c r="A3799" t="s">
        <v>615</v>
      </c>
      <c r="B3799" s="238">
        <v>1132062</v>
      </c>
      <c r="C3799" s="233">
        <v>1132062</v>
      </c>
      <c r="D3799">
        <v>113206</v>
      </c>
      <c r="E3799">
        <v>93</v>
      </c>
      <c r="G3799">
        <v>1</v>
      </c>
      <c r="H3799" s="238">
        <v>2</v>
      </c>
      <c r="I3799" t="s">
        <v>166</v>
      </c>
      <c r="J3799" t="s">
        <v>615</v>
      </c>
      <c r="K3799">
        <v>0</v>
      </c>
      <c r="L3799">
        <v>0</v>
      </c>
      <c r="M3799" t="s">
        <v>2576</v>
      </c>
      <c r="N3799" t="s">
        <v>2577</v>
      </c>
    </row>
    <row r="3800" spans="1:14" hidden="1" x14ac:dyDescent="0.25">
      <c r="A3800" t="s">
        <v>615</v>
      </c>
      <c r="B3800" s="238">
        <v>1132063</v>
      </c>
      <c r="C3800" s="233">
        <v>1132063</v>
      </c>
      <c r="D3800">
        <v>113206</v>
      </c>
      <c r="E3800">
        <v>115</v>
      </c>
      <c r="G3800">
        <v>1</v>
      </c>
      <c r="H3800" s="238">
        <v>3</v>
      </c>
      <c r="I3800" t="s">
        <v>166</v>
      </c>
      <c r="J3800" t="s">
        <v>615</v>
      </c>
      <c r="K3800">
        <v>0</v>
      </c>
      <c r="L3800">
        <v>0</v>
      </c>
      <c r="M3800" t="s">
        <v>2576</v>
      </c>
      <c r="N3800" t="s">
        <v>2577</v>
      </c>
    </row>
    <row r="3801" spans="1:14" hidden="1" x14ac:dyDescent="0.25">
      <c r="A3801" t="s">
        <v>615</v>
      </c>
      <c r="B3801" s="238">
        <v>1132064</v>
      </c>
      <c r="C3801" s="233">
        <v>1132064</v>
      </c>
      <c r="D3801">
        <v>113206</v>
      </c>
      <c r="E3801">
        <v>98</v>
      </c>
      <c r="G3801">
        <v>1</v>
      </c>
      <c r="H3801" s="238">
        <v>4</v>
      </c>
      <c r="I3801" t="s">
        <v>166</v>
      </c>
      <c r="J3801" t="s">
        <v>615</v>
      </c>
      <c r="K3801">
        <v>0</v>
      </c>
      <c r="L3801">
        <v>0</v>
      </c>
      <c r="M3801" t="s">
        <v>2576</v>
      </c>
      <c r="N3801" t="s">
        <v>2577</v>
      </c>
    </row>
    <row r="3802" spans="1:14" hidden="1" x14ac:dyDescent="0.25">
      <c r="A3802" t="s">
        <v>615</v>
      </c>
      <c r="B3802" s="238">
        <v>1132065</v>
      </c>
      <c r="C3802" s="233">
        <v>1132065</v>
      </c>
      <c r="D3802">
        <v>113206</v>
      </c>
      <c r="E3802">
        <v>121</v>
      </c>
      <c r="G3802">
        <v>1</v>
      </c>
      <c r="H3802" s="238">
        <v>5</v>
      </c>
      <c r="I3802" t="s">
        <v>166</v>
      </c>
      <c r="J3802" t="s">
        <v>615</v>
      </c>
      <c r="K3802">
        <v>0</v>
      </c>
      <c r="L3802">
        <v>0</v>
      </c>
      <c r="M3802" t="s">
        <v>2576</v>
      </c>
      <c r="N3802" t="s">
        <v>2577</v>
      </c>
    </row>
    <row r="3803" spans="1:14" hidden="1" x14ac:dyDescent="0.25">
      <c r="A3803" t="s">
        <v>607</v>
      </c>
      <c r="B3803" s="238">
        <v>1132071</v>
      </c>
      <c r="C3803" s="233">
        <v>1132071</v>
      </c>
      <c r="D3803">
        <v>113207</v>
      </c>
      <c r="E3803">
        <v>95</v>
      </c>
      <c r="G3803">
        <v>1</v>
      </c>
      <c r="H3803" s="238">
        <v>1</v>
      </c>
      <c r="I3803" t="s">
        <v>168</v>
      </c>
      <c r="J3803" t="s">
        <v>607</v>
      </c>
      <c r="K3803">
        <v>0</v>
      </c>
      <c r="L3803">
        <v>0</v>
      </c>
      <c r="M3803" t="s">
        <v>2576</v>
      </c>
      <c r="N3803" t="s">
        <v>2577</v>
      </c>
    </row>
    <row r="3804" spans="1:14" hidden="1" x14ac:dyDescent="0.25">
      <c r="A3804" t="s">
        <v>607</v>
      </c>
      <c r="B3804" s="238">
        <v>1132072</v>
      </c>
      <c r="C3804" s="233">
        <v>1132072</v>
      </c>
      <c r="D3804">
        <v>113207</v>
      </c>
      <c r="E3804">
        <v>117</v>
      </c>
      <c r="G3804">
        <v>1</v>
      </c>
      <c r="H3804" s="238">
        <v>2</v>
      </c>
      <c r="I3804" t="s">
        <v>168</v>
      </c>
      <c r="J3804" t="s">
        <v>607</v>
      </c>
      <c r="K3804">
        <v>0</v>
      </c>
      <c r="L3804">
        <v>0</v>
      </c>
      <c r="M3804" t="s">
        <v>2576</v>
      </c>
      <c r="N3804" t="s">
        <v>2577</v>
      </c>
    </row>
    <row r="3805" spans="1:14" hidden="1" x14ac:dyDescent="0.25">
      <c r="A3805" t="s">
        <v>607</v>
      </c>
      <c r="B3805" s="238">
        <v>1132073</v>
      </c>
      <c r="C3805" s="233">
        <v>1132073</v>
      </c>
      <c r="D3805">
        <v>113207</v>
      </c>
      <c r="E3805">
        <v>147</v>
      </c>
      <c r="G3805">
        <v>1</v>
      </c>
      <c r="H3805" s="238">
        <v>3</v>
      </c>
      <c r="I3805" t="s">
        <v>168</v>
      </c>
      <c r="J3805" t="s">
        <v>607</v>
      </c>
      <c r="K3805">
        <v>0</v>
      </c>
      <c r="L3805">
        <v>0</v>
      </c>
      <c r="M3805" t="s">
        <v>2576</v>
      </c>
      <c r="N3805" t="s">
        <v>2577</v>
      </c>
    </row>
    <row r="3806" spans="1:14" hidden="1" x14ac:dyDescent="0.25">
      <c r="A3806" t="s">
        <v>607</v>
      </c>
      <c r="B3806" s="238">
        <v>1132074</v>
      </c>
      <c r="C3806" s="233">
        <v>1132074</v>
      </c>
      <c r="D3806">
        <v>113207</v>
      </c>
      <c r="E3806">
        <v>123</v>
      </c>
      <c r="G3806">
        <v>1</v>
      </c>
      <c r="H3806" s="238">
        <v>4</v>
      </c>
      <c r="I3806" t="s">
        <v>168</v>
      </c>
      <c r="J3806" t="s">
        <v>607</v>
      </c>
      <c r="K3806">
        <v>0</v>
      </c>
      <c r="L3806">
        <v>0</v>
      </c>
      <c r="M3806" t="s">
        <v>2576</v>
      </c>
      <c r="N3806" t="s">
        <v>2577</v>
      </c>
    </row>
    <row r="3807" spans="1:14" hidden="1" x14ac:dyDescent="0.25">
      <c r="A3807" t="s">
        <v>607</v>
      </c>
      <c r="B3807" s="238">
        <v>1132075</v>
      </c>
      <c r="C3807" s="233">
        <v>1132075</v>
      </c>
      <c r="D3807">
        <v>113207</v>
      </c>
      <c r="E3807">
        <v>155</v>
      </c>
      <c r="G3807">
        <v>1</v>
      </c>
      <c r="H3807" s="238">
        <v>5</v>
      </c>
      <c r="I3807" t="s">
        <v>168</v>
      </c>
      <c r="J3807" t="s">
        <v>607</v>
      </c>
      <c r="K3807">
        <v>0</v>
      </c>
      <c r="L3807">
        <v>0</v>
      </c>
      <c r="M3807" t="s">
        <v>2576</v>
      </c>
      <c r="N3807" t="s">
        <v>2577</v>
      </c>
    </row>
    <row r="3808" spans="1:14" hidden="1" x14ac:dyDescent="0.25">
      <c r="A3808" t="s">
        <v>607</v>
      </c>
      <c r="B3808" s="238">
        <v>1131891</v>
      </c>
      <c r="C3808" s="233">
        <v>1131891</v>
      </c>
      <c r="D3808">
        <v>113189</v>
      </c>
      <c r="E3808">
        <v>68</v>
      </c>
      <c r="G3808">
        <v>1</v>
      </c>
      <c r="H3808" s="238">
        <v>1</v>
      </c>
      <c r="I3808" t="s">
        <v>2696</v>
      </c>
      <c r="J3808" t="s">
        <v>607</v>
      </c>
      <c r="K3808">
        <v>0</v>
      </c>
      <c r="L3808">
        <v>0</v>
      </c>
      <c r="M3808" t="s">
        <v>2576</v>
      </c>
      <c r="N3808" t="s">
        <v>2577</v>
      </c>
    </row>
    <row r="3809" spans="1:14" hidden="1" x14ac:dyDescent="0.25">
      <c r="A3809" t="s">
        <v>607</v>
      </c>
      <c r="B3809" s="238">
        <v>1131892</v>
      </c>
      <c r="C3809" s="233">
        <v>1131892</v>
      </c>
      <c r="D3809">
        <v>113189</v>
      </c>
      <c r="E3809">
        <v>73.8</v>
      </c>
      <c r="G3809">
        <v>1</v>
      </c>
      <c r="H3809" s="238">
        <v>2</v>
      </c>
      <c r="I3809" t="s">
        <v>2696</v>
      </c>
      <c r="J3809" t="s">
        <v>607</v>
      </c>
      <c r="K3809">
        <v>0</v>
      </c>
      <c r="L3809">
        <v>0</v>
      </c>
      <c r="M3809" t="s">
        <v>2576</v>
      </c>
      <c r="N3809" t="s">
        <v>2577</v>
      </c>
    </row>
    <row r="3810" spans="1:14" hidden="1" x14ac:dyDescent="0.25">
      <c r="A3810" t="s">
        <v>607</v>
      </c>
      <c r="B3810" s="238">
        <v>1131893</v>
      </c>
      <c r="C3810" s="233">
        <v>1131893</v>
      </c>
      <c r="D3810">
        <v>113189</v>
      </c>
      <c r="E3810">
        <v>79.7</v>
      </c>
      <c r="G3810">
        <v>1</v>
      </c>
      <c r="H3810" s="238">
        <v>3</v>
      </c>
      <c r="I3810" t="s">
        <v>2696</v>
      </c>
      <c r="J3810" t="s">
        <v>607</v>
      </c>
      <c r="K3810">
        <v>0</v>
      </c>
      <c r="L3810">
        <v>0</v>
      </c>
      <c r="M3810" t="s">
        <v>2576</v>
      </c>
      <c r="N3810" t="s">
        <v>2577</v>
      </c>
    </row>
    <row r="3811" spans="1:14" hidden="1" x14ac:dyDescent="0.25">
      <c r="A3811" t="s">
        <v>607</v>
      </c>
      <c r="B3811" s="238">
        <v>1131894</v>
      </c>
      <c r="C3811" s="233">
        <v>1131894</v>
      </c>
      <c r="D3811">
        <v>113189</v>
      </c>
      <c r="E3811">
        <v>77.5</v>
      </c>
      <c r="G3811">
        <v>1</v>
      </c>
      <c r="H3811" s="238">
        <v>4</v>
      </c>
      <c r="I3811" t="s">
        <v>2696</v>
      </c>
      <c r="J3811" t="s">
        <v>607</v>
      </c>
      <c r="K3811">
        <v>0</v>
      </c>
      <c r="L3811">
        <v>0</v>
      </c>
      <c r="M3811" t="s">
        <v>2576</v>
      </c>
      <c r="N3811" t="s">
        <v>2577</v>
      </c>
    </row>
    <row r="3812" spans="1:14" hidden="1" x14ac:dyDescent="0.25">
      <c r="A3812" t="s">
        <v>607</v>
      </c>
      <c r="B3812" s="238">
        <v>1131895</v>
      </c>
      <c r="C3812" s="233">
        <v>1131895</v>
      </c>
      <c r="D3812">
        <v>113189</v>
      </c>
      <c r="E3812">
        <v>83.5</v>
      </c>
      <c r="G3812">
        <v>1</v>
      </c>
      <c r="H3812" s="238">
        <v>5</v>
      </c>
      <c r="I3812" t="s">
        <v>2696</v>
      </c>
      <c r="J3812" t="s">
        <v>607</v>
      </c>
      <c r="K3812">
        <v>0</v>
      </c>
      <c r="L3812">
        <v>0</v>
      </c>
      <c r="M3812" t="s">
        <v>2576</v>
      </c>
      <c r="N3812" t="s">
        <v>2577</v>
      </c>
    </row>
    <row r="3813" spans="1:14" hidden="1" x14ac:dyDescent="0.25">
      <c r="A3813" t="s">
        <v>615</v>
      </c>
      <c r="B3813" s="238">
        <v>1143832</v>
      </c>
      <c r="C3813" s="233">
        <v>1143832</v>
      </c>
      <c r="D3813">
        <v>114383</v>
      </c>
      <c r="E3813">
        <v>93</v>
      </c>
      <c r="G3813">
        <v>1</v>
      </c>
      <c r="H3813" s="238">
        <v>2</v>
      </c>
      <c r="I3813" t="s">
        <v>2697</v>
      </c>
      <c r="J3813" t="s">
        <v>615</v>
      </c>
      <c r="K3813">
        <v>0</v>
      </c>
      <c r="L3813">
        <v>0</v>
      </c>
      <c r="M3813" t="s">
        <v>2576</v>
      </c>
      <c r="N3813" t="s">
        <v>2577</v>
      </c>
    </row>
    <row r="3814" spans="1:14" hidden="1" x14ac:dyDescent="0.25">
      <c r="A3814" t="s">
        <v>615</v>
      </c>
      <c r="B3814" s="238">
        <v>1143833</v>
      </c>
      <c r="C3814" s="233">
        <v>1143833</v>
      </c>
      <c r="D3814">
        <v>114383</v>
      </c>
      <c r="E3814">
        <v>115</v>
      </c>
      <c r="G3814">
        <v>1</v>
      </c>
      <c r="H3814" s="238">
        <v>3</v>
      </c>
      <c r="I3814" t="s">
        <v>2697</v>
      </c>
      <c r="J3814" t="s">
        <v>615</v>
      </c>
      <c r="K3814">
        <v>0</v>
      </c>
      <c r="L3814">
        <v>0</v>
      </c>
      <c r="M3814" t="s">
        <v>2576</v>
      </c>
      <c r="N3814" t="s">
        <v>2577</v>
      </c>
    </row>
    <row r="3815" spans="1:14" hidden="1" x14ac:dyDescent="0.25">
      <c r="A3815" t="s">
        <v>615</v>
      </c>
      <c r="B3815" s="238">
        <v>1143834</v>
      </c>
      <c r="C3815" s="233">
        <v>1143834</v>
      </c>
      <c r="D3815">
        <v>114383</v>
      </c>
      <c r="E3815">
        <v>98</v>
      </c>
      <c r="G3815">
        <v>1</v>
      </c>
      <c r="H3815" s="238">
        <v>4</v>
      </c>
      <c r="I3815" t="s">
        <v>2697</v>
      </c>
      <c r="J3815" t="s">
        <v>615</v>
      </c>
      <c r="K3815">
        <v>0</v>
      </c>
      <c r="L3815">
        <v>0</v>
      </c>
      <c r="M3815" t="s">
        <v>2576</v>
      </c>
      <c r="N3815" t="s">
        <v>2577</v>
      </c>
    </row>
    <row r="3816" spans="1:14" hidden="1" x14ac:dyDescent="0.25">
      <c r="A3816" t="s">
        <v>615</v>
      </c>
      <c r="B3816" s="238">
        <v>1143835</v>
      </c>
      <c r="C3816" s="233">
        <v>1143835</v>
      </c>
      <c r="D3816">
        <v>114383</v>
      </c>
      <c r="E3816">
        <v>121</v>
      </c>
      <c r="G3816">
        <v>1</v>
      </c>
      <c r="H3816" s="238">
        <v>5</v>
      </c>
      <c r="I3816" t="s">
        <v>2697</v>
      </c>
      <c r="J3816" t="s">
        <v>615</v>
      </c>
      <c r="K3816">
        <v>0</v>
      </c>
      <c r="L3816">
        <v>0</v>
      </c>
      <c r="M3816" t="s">
        <v>2576</v>
      </c>
      <c r="N3816" t="s">
        <v>2577</v>
      </c>
    </row>
    <row r="3817" spans="1:14" hidden="1" x14ac:dyDescent="0.25">
      <c r="A3817" t="s">
        <v>615</v>
      </c>
      <c r="B3817" s="238">
        <v>1143831</v>
      </c>
      <c r="C3817" s="233">
        <v>1143831</v>
      </c>
      <c r="D3817">
        <v>114383</v>
      </c>
      <c r="E3817">
        <v>74</v>
      </c>
      <c r="G3817">
        <v>1</v>
      </c>
      <c r="H3817" s="238">
        <v>1</v>
      </c>
      <c r="I3817" t="s">
        <v>2697</v>
      </c>
      <c r="J3817" t="s">
        <v>615</v>
      </c>
      <c r="K3817">
        <v>0</v>
      </c>
      <c r="L3817">
        <v>0</v>
      </c>
      <c r="M3817" t="s">
        <v>2576</v>
      </c>
      <c r="N3817" t="s">
        <v>2577</v>
      </c>
    </row>
    <row r="3818" spans="1:14" hidden="1" x14ac:dyDescent="0.25">
      <c r="A3818" t="s">
        <v>607</v>
      </c>
      <c r="B3818" s="238">
        <v>1164161</v>
      </c>
      <c r="C3818" s="233">
        <v>1164161</v>
      </c>
      <c r="D3818">
        <v>116416</v>
      </c>
      <c r="E3818">
        <v>87</v>
      </c>
      <c r="G3818">
        <v>1</v>
      </c>
      <c r="H3818" s="238">
        <v>1</v>
      </c>
      <c r="I3818" t="s">
        <v>1380</v>
      </c>
      <c r="J3818" t="s">
        <v>607</v>
      </c>
      <c r="K3818">
        <v>0</v>
      </c>
      <c r="L3818">
        <v>0</v>
      </c>
      <c r="M3818" t="s">
        <v>2503</v>
      </c>
    </row>
    <row r="3819" spans="1:14" hidden="1" x14ac:dyDescent="0.25">
      <c r="A3819" t="s">
        <v>607</v>
      </c>
      <c r="B3819" s="238">
        <v>1164162</v>
      </c>
      <c r="C3819" s="233">
        <v>1164162</v>
      </c>
      <c r="D3819">
        <v>116416</v>
      </c>
      <c r="E3819">
        <v>98.5</v>
      </c>
      <c r="G3819">
        <v>1</v>
      </c>
      <c r="H3819" s="238">
        <v>2</v>
      </c>
      <c r="I3819" t="s">
        <v>1380</v>
      </c>
      <c r="J3819" t="s">
        <v>607</v>
      </c>
      <c r="K3819">
        <v>0</v>
      </c>
      <c r="L3819">
        <v>0</v>
      </c>
      <c r="M3819" t="s">
        <v>2503</v>
      </c>
    </row>
    <row r="3820" spans="1:14" hidden="1" x14ac:dyDescent="0.25">
      <c r="A3820" t="s">
        <v>607</v>
      </c>
      <c r="B3820" s="238">
        <v>1164163</v>
      </c>
      <c r="C3820" s="233">
        <v>1164163</v>
      </c>
      <c r="D3820">
        <v>116416</v>
      </c>
      <c r="E3820">
        <v>111.5</v>
      </c>
      <c r="G3820">
        <v>1</v>
      </c>
      <c r="H3820" s="238">
        <v>3</v>
      </c>
      <c r="I3820" t="s">
        <v>1380</v>
      </c>
      <c r="J3820" t="s">
        <v>607</v>
      </c>
      <c r="K3820">
        <v>0</v>
      </c>
      <c r="L3820">
        <v>0</v>
      </c>
      <c r="M3820" t="s">
        <v>2503</v>
      </c>
    </row>
    <row r="3821" spans="1:14" hidden="1" x14ac:dyDescent="0.25">
      <c r="A3821" t="s">
        <v>607</v>
      </c>
      <c r="B3821" s="238">
        <v>1164164</v>
      </c>
      <c r="C3821" s="233">
        <v>1164164</v>
      </c>
      <c r="D3821">
        <v>116416</v>
      </c>
      <c r="E3821">
        <v>103.5</v>
      </c>
      <c r="G3821">
        <v>1</v>
      </c>
      <c r="H3821" s="238">
        <v>4</v>
      </c>
      <c r="I3821" t="s">
        <v>1380</v>
      </c>
      <c r="J3821" t="s">
        <v>607</v>
      </c>
      <c r="K3821">
        <v>0</v>
      </c>
      <c r="L3821">
        <v>0</v>
      </c>
      <c r="M3821" t="s">
        <v>2503</v>
      </c>
    </row>
    <row r="3822" spans="1:14" hidden="1" x14ac:dyDescent="0.25">
      <c r="A3822" t="s">
        <v>607</v>
      </c>
      <c r="B3822" s="238">
        <v>1164165</v>
      </c>
      <c r="C3822" s="233">
        <v>1164165</v>
      </c>
      <c r="D3822">
        <v>116416</v>
      </c>
      <c r="E3822">
        <v>117.5</v>
      </c>
      <c r="G3822">
        <v>1</v>
      </c>
      <c r="H3822" s="238">
        <v>5</v>
      </c>
      <c r="I3822" t="s">
        <v>1380</v>
      </c>
      <c r="J3822" t="s">
        <v>607</v>
      </c>
      <c r="K3822">
        <v>0</v>
      </c>
      <c r="L3822">
        <v>0</v>
      </c>
      <c r="M3822" t="s">
        <v>2503</v>
      </c>
    </row>
    <row r="3823" spans="1:14" hidden="1" x14ac:dyDescent="0.25">
      <c r="A3823" t="s">
        <v>607</v>
      </c>
      <c r="B3823" s="238">
        <v>1132291</v>
      </c>
      <c r="C3823" s="233">
        <v>1132291</v>
      </c>
      <c r="D3823">
        <v>113229</v>
      </c>
      <c r="E3823">
        <v>3.2</v>
      </c>
      <c r="G3823">
        <v>1</v>
      </c>
      <c r="H3823" s="238">
        <v>1</v>
      </c>
      <c r="I3823" t="s">
        <v>3556</v>
      </c>
      <c r="J3823" t="s">
        <v>607</v>
      </c>
      <c r="K3823">
        <v>0</v>
      </c>
      <c r="L3823">
        <v>0</v>
      </c>
      <c r="M3823" t="s">
        <v>2503</v>
      </c>
      <c r="N3823" t="s">
        <v>2608</v>
      </c>
    </row>
    <row r="3824" spans="1:14" hidden="1" x14ac:dyDescent="0.25">
      <c r="A3824" t="s">
        <v>607</v>
      </c>
      <c r="B3824" s="238">
        <v>1132292</v>
      </c>
      <c r="C3824" s="233">
        <v>1132292</v>
      </c>
      <c r="D3824">
        <v>113229</v>
      </c>
      <c r="E3824">
        <v>3.5</v>
      </c>
      <c r="G3824">
        <v>1</v>
      </c>
      <c r="H3824" s="238">
        <v>2</v>
      </c>
      <c r="I3824" t="s">
        <v>3556</v>
      </c>
      <c r="J3824" t="s">
        <v>607</v>
      </c>
      <c r="K3824">
        <v>0</v>
      </c>
      <c r="L3824">
        <v>0</v>
      </c>
      <c r="M3824" t="s">
        <v>2503</v>
      </c>
      <c r="N3824" t="s">
        <v>2608</v>
      </c>
    </row>
    <row r="3825" spans="1:14" hidden="1" x14ac:dyDescent="0.25">
      <c r="A3825" t="s">
        <v>607</v>
      </c>
      <c r="B3825" s="238">
        <v>1132293</v>
      </c>
      <c r="C3825" s="233">
        <v>1132293</v>
      </c>
      <c r="D3825">
        <v>113229</v>
      </c>
      <c r="E3825">
        <v>3.7</v>
      </c>
      <c r="G3825">
        <v>1</v>
      </c>
      <c r="H3825" s="238">
        <v>3</v>
      </c>
      <c r="I3825" t="s">
        <v>3556</v>
      </c>
      <c r="J3825" t="s">
        <v>607</v>
      </c>
      <c r="K3825">
        <v>0</v>
      </c>
      <c r="L3825">
        <v>0</v>
      </c>
      <c r="M3825" t="s">
        <v>2503</v>
      </c>
      <c r="N3825" t="s">
        <v>2608</v>
      </c>
    </row>
    <row r="3826" spans="1:14" hidden="1" x14ac:dyDescent="0.25">
      <c r="A3826" t="s">
        <v>607</v>
      </c>
      <c r="B3826" s="238">
        <v>1132294</v>
      </c>
      <c r="C3826" s="233">
        <v>1132294</v>
      </c>
      <c r="D3826">
        <v>113229</v>
      </c>
      <c r="E3826">
        <v>3.7</v>
      </c>
      <c r="G3826">
        <v>1</v>
      </c>
      <c r="H3826" s="238">
        <v>4</v>
      </c>
      <c r="I3826" t="s">
        <v>3556</v>
      </c>
      <c r="J3826" t="s">
        <v>607</v>
      </c>
      <c r="K3826">
        <v>0</v>
      </c>
      <c r="L3826">
        <v>0</v>
      </c>
      <c r="M3826" t="s">
        <v>2503</v>
      </c>
      <c r="N3826" t="s">
        <v>2608</v>
      </c>
    </row>
    <row r="3827" spans="1:14" hidden="1" x14ac:dyDescent="0.25">
      <c r="A3827" t="s">
        <v>607</v>
      </c>
      <c r="B3827" s="238">
        <v>1132295</v>
      </c>
      <c r="C3827" s="233">
        <v>1132295</v>
      </c>
      <c r="D3827">
        <v>113229</v>
      </c>
      <c r="E3827">
        <v>3.9</v>
      </c>
      <c r="G3827">
        <v>1</v>
      </c>
      <c r="H3827" s="238">
        <v>5</v>
      </c>
      <c r="I3827" t="s">
        <v>3556</v>
      </c>
      <c r="J3827" t="s">
        <v>607</v>
      </c>
      <c r="K3827">
        <v>0</v>
      </c>
      <c r="L3827">
        <v>0</v>
      </c>
      <c r="M3827" t="s">
        <v>2503</v>
      </c>
      <c r="N3827" t="s">
        <v>2608</v>
      </c>
    </row>
    <row r="3828" spans="1:14" hidden="1" x14ac:dyDescent="0.25">
      <c r="A3828" t="s">
        <v>392</v>
      </c>
      <c r="B3828" s="238">
        <v>1114521</v>
      </c>
      <c r="C3828" s="233">
        <v>1114521</v>
      </c>
      <c r="D3828">
        <v>111452</v>
      </c>
      <c r="E3828">
        <v>250</v>
      </c>
      <c r="G3828">
        <v>0</v>
      </c>
      <c r="H3828" s="238">
        <v>1</v>
      </c>
      <c r="I3828" t="s">
        <v>415</v>
      </c>
      <c r="J3828" t="s">
        <v>392</v>
      </c>
      <c r="K3828">
        <v>0</v>
      </c>
      <c r="L3828">
        <v>0</v>
      </c>
      <c r="M3828" t="s">
        <v>2530</v>
      </c>
      <c r="N3828" t="s">
        <v>2583</v>
      </c>
    </row>
    <row r="3829" spans="1:14" hidden="1" x14ac:dyDescent="0.25">
      <c r="A3829" t="s">
        <v>392</v>
      </c>
      <c r="B3829" s="238">
        <v>1114522</v>
      </c>
      <c r="C3829" s="233">
        <v>1114522</v>
      </c>
      <c r="D3829">
        <v>111452</v>
      </c>
      <c r="E3829">
        <v>290</v>
      </c>
      <c r="G3829">
        <v>0</v>
      </c>
      <c r="H3829" s="238">
        <v>2</v>
      </c>
      <c r="I3829" t="s">
        <v>415</v>
      </c>
      <c r="J3829" t="s">
        <v>392</v>
      </c>
      <c r="K3829">
        <v>0</v>
      </c>
      <c r="L3829">
        <v>0</v>
      </c>
      <c r="M3829" t="s">
        <v>2530</v>
      </c>
      <c r="N3829" t="s">
        <v>2583</v>
      </c>
    </row>
    <row r="3830" spans="1:14" hidden="1" x14ac:dyDescent="0.25">
      <c r="A3830" t="s">
        <v>392</v>
      </c>
      <c r="B3830" s="238">
        <v>1114523</v>
      </c>
      <c r="C3830" s="233">
        <v>1114523</v>
      </c>
      <c r="D3830">
        <v>111452</v>
      </c>
      <c r="E3830">
        <v>350</v>
      </c>
      <c r="G3830">
        <v>0</v>
      </c>
      <c r="H3830" s="238">
        <v>3</v>
      </c>
      <c r="I3830" t="s">
        <v>415</v>
      </c>
      <c r="J3830" t="s">
        <v>392</v>
      </c>
      <c r="K3830">
        <v>0</v>
      </c>
      <c r="L3830">
        <v>0</v>
      </c>
      <c r="M3830" t="s">
        <v>2530</v>
      </c>
      <c r="N3830" t="s">
        <v>2583</v>
      </c>
    </row>
    <row r="3831" spans="1:14" hidden="1" x14ac:dyDescent="0.25">
      <c r="A3831" t="s">
        <v>392</v>
      </c>
      <c r="B3831" s="238">
        <v>1114524</v>
      </c>
      <c r="C3831" s="233">
        <v>1114524</v>
      </c>
      <c r="D3831">
        <v>111452</v>
      </c>
      <c r="E3831">
        <v>300</v>
      </c>
      <c r="G3831">
        <v>0</v>
      </c>
      <c r="H3831" s="238">
        <v>4</v>
      </c>
      <c r="I3831" t="s">
        <v>415</v>
      </c>
      <c r="J3831" t="s">
        <v>392</v>
      </c>
      <c r="K3831">
        <v>0</v>
      </c>
      <c r="L3831">
        <v>0</v>
      </c>
      <c r="M3831" t="s">
        <v>2530</v>
      </c>
      <c r="N3831" t="s">
        <v>2583</v>
      </c>
    </row>
    <row r="3832" spans="1:14" hidden="1" x14ac:dyDescent="0.25">
      <c r="A3832" t="s">
        <v>392</v>
      </c>
      <c r="B3832" s="238">
        <v>1114525</v>
      </c>
      <c r="C3832" s="233">
        <v>1114525</v>
      </c>
      <c r="D3832">
        <v>111452</v>
      </c>
      <c r="E3832">
        <v>370</v>
      </c>
      <c r="G3832">
        <v>0</v>
      </c>
      <c r="H3832" s="238">
        <v>5</v>
      </c>
      <c r="I3832" t="s">
        <v>415</v>
      </c>
      <c r="J3832" t="s">
        <v>392</v>
      </c>
      <c r="K3832">
        <v>0</v>
      </c>
      <c r="L3832">
        <v>0</v>
      </c>
      <c r="M3832" t="s">
        <v>2530</v>
      </c>
      <c r="N3832" t="s">
        <v>2583</v>
      </c>
    </row>
    <row r="3833" spans="1:14" hidden="1" x14ac:dyDescent="0.25">
      <c r="A3833" t="s">
        <v>404</v>
      </c>
      <c r="B3833" s="238">
        <v>1113101</v>
      </c>
      <c r="C3833" s="233">
        <v>1113101</v>
      </c>
      <c r="D3833">
        <v>111310</v>
      </c>
      <c r="E3833">
        <v>545</v>
      </c>
      <c r="G3833">
        <v>1</v>
      </c>
      <c r="H3833" s="238">
        <v>1</v>
      </c>
      <c r="I3833" t="s">
        <v>1572</v>
      </c>
      <c r="J3833" t="s">
        <v>404</v>
      </c>
      <c r="K3833">
        <v>0</v>
      </c>
      <c r="L3833">
        <v>0</v>
      </c>
      <c r="M3833" t="s">
        <v>2573</v>
      </c>
      <c r="N3833" t="s">
        <v>2626</v>
      </c>
    </row>
    <row r="3834" spans="1:14" hidden="1" x14ac:dyDescent="0.25">
      <c r="A3834" t="s">
        <v>404</v>
      </c>
      <c r="B3834" s="238">
        <v>1113102</v>
      </c>
      <c r="C3834" s="233">
        <v>1113102</v>
      </c>
      <c r="D3834">
        <v>111310</v>
      </c>
      <c r="E3834">
        <v>710</v>
      </c>
      <c r="G3834">
        <v>1</v>
      </c>
      <c r="H3834" s="238">
        <v>2</v>
      </c>
      <c r="I3834" t="s">
        <v>1572</v>
      </c>
      <c r="J3834" t="s">
        <v>404</v>
      </c>
      <c r="K3834">
        <v>0</v>
      </c>
      <c r="L3834">
        <v>0</v>
      </c>
      <c r="M3834" t="s">
        <v>2573</v>
      </c>
      <c r="N3834" t="s">
        <v>2626</v>
      </c>
    </row>
    <row r="3835" spans="1:14" hidden="1" x14ac:dyDescent="0.25">
      <c r="A3835" t="s">
        <v>404</v>
      </c>
      <c r="B3835" s="238">
        <v>1113103</v>
      </c>
      <c r="C3835" s="233">
        <v>1113103</v>
      </c>
      <c r="D3835">
        <v>111310</v>
      </c>
      <c r="E3835">
        <v>760</v>
      </c>
      <c r="G3835">
        <v>1</v>
      </c>
      <c r="H3835" s="238">
        <v>3</v>
      </c>
      <c r="I3835" t="s">
        <v>1572</v>
      </c>
      <c r="J3835" t="s">
        <v>404</v>
      </c>
      <c r="K3835">
        <v>0</v>
      </c>
      <c r="L3835">
        <v>0</v>
      </c>
      <c r="M3835" t="s">
        <v>2573</v>
      </c>
      <c r="N3835" t="s">
        <v>2626</v>
      </c>
    </row>
    <row r="3836" spans="1:14" hidden="1" x14ac:dyDescent="0.25">
      <c r="A3836" t="s">
        <v>404</v>
      </c>
      <c r="B3836" s="238">
        <v>1113104</v>
      </c>
      <c r="C3836" s="233">
        <v>1113104</v>
      </c>
      <c r="D3836">
        <v>111310</v>
      </c>
      <c r="E3836">
        <v>740</v>
      </c>
      <c r="G3836">
        <v>1</v>
      </c>
      <c r="H3836" s="238">
        <v>4</v>
      </c>
      <c r="I3836" t="s">
        <v>1572</v>
      </c>
      <c r="J3836" t="s">
        <v>404</v>
      </c>
      <c r="K3836">
        <v>0</v>
      </c>
      <c r="L3836">
        <v>0</v>
      </c>
      <c r="M3836" t="s">
        <v>2573</v>
      </c>
      <c r="N3836" t="s">
        <v>2626</v>
      </c>
    </row>
    <row r="3837" spans="1:14" hidden="1" x14ac:dyDescent="0.25">
      <c r="A3837" t="s">
        <v>404</v>
      </c>
      <c r="B3837" s="238">
        <v>1113105</v>
      </c>
      <c r="C3837" s="233">
        <v>1113105</v>
      </c>
      <c r="D3837">
        <v>111310</v>
      </c>
      <c r="E3837">
        <v>800</v>
      </c>
      <c r="G3837">
        <v>1</v>
      </c>
      <c r="H3837" s="238">
        <v>5</v>
      </c>
      <c r="I3837" t="s">
        <v>1572</v>
      </c>
      <c r="J3837" t="s">
        <v>404</v>
      </c>
      <c r="K3837">
        <v>0</v>
      </c>
      <c r="L3837">
        <v>0</v>
      </c>
      <c r="M3837" t="s">
        <v>2573</v>
      </c>
      <c r="N3837" t="s">
        <v>2626</v>
      </c>
    </row>
    <row r="3838" spans="1:14" hidden="1" x14ac:dyDescent="0.25">
      <c r="A3838" t="s">
        <v>615</v>
      </c>
      <c r="B3838" s="238">
        <v>1131851</v>
      </c>
      <c r="C3838" s="233">
        <v>1131851</v>
      </c>
      <c r="D3838">
        <v>113185</v>
      </c>
      <c r="E3838">
        <v>35.9</v>
      </c>
      <c r="G3838">
        <v>1</v>
      </c>
      <c r="H3838" s="238">
        <v>1</v>
      </c>
      <c r="I3838" t="s">
        <v>172</v>
      </c>
      <c r="J3838" t="s">
        <v>615</v>
      </c>
      <c r="K3838">
        <v>0</v>
      </c>
      <c r="L3838">
        <v>0</v>
      </c>
      <c r="M3838" t="s">
        <v>2576</v>
      </c>
      <c r="N3838" t="s">
        <v>2577</v>
      </c>
    </row>
    <row r="3839" spans="1:14" hidden="1" x14ac:dyDescent="0.25">
      <c r="A3839" t="s">
        <v>615</v>
      </c>
      <c r="B3839" s="238">
        <v>1131852</v>
      </c>
      <c r="C3839" s="233">
        <v>1131852</v>
      </c>
      <c r="D3839">
        <v>113185</v>
      </c>
      <c r="E3839">
        <v>41.4</v>
      </c>
      <c r="G3839">
        <v>1</v>
      </c>
      <c r="H3839" s="238">
        <v>2</v>
      </c>
      <c r="I3839" t="s">
        <v>172</v>
      </c>
      <c r="J3839" t="s">
        <v>615</v>
      </c>
      <c r="K3839">
        <v>0</v>
      </c>
      <c r="L3839">
        <v>0</v>
      </c>
      <c r="M3839" t="s">
        <v>2576</v>
      </c>
      <c r="N3839" t="s">
        <v>2577</v>
      </c>
    </row>
    <row r="3840" spans="1:14" hidden="1" x14ac:dyDescent="0.25">
      <c r="A3840" t="s">
        <v>615</v>
      </c>
      <c r="B3840" s="238">
        <v>1131853</v>
      </c>
      <c r="C3840" s="233">
        <v>1131853</v>
      </c>
      <c r="D3840">
        <v>113185</v>
      </c>
      <c r="E3840">
        <v>49</v>
      </c>
      <c r="G3840">
        <v>1</v>
      </c>
      <c r="H3840" s="238">
        <v>3</v>
      </c>
      <c r="I3840" t="s">
        <v>172</v>
      </c>
      <c r="J3840" t="s">
        <v>615</v>
      </c>
      <c r="K3840">
        <v>0</v>
      </c>
      <c r="L3840">
        <v>0</v>
      </c>
      <c r="M3840" t="s">
        <v>2576</v>
      </c>
      <c r="N3840" t="s">
        <v>2577</v>
      </c>
    </row>
    <row r="3841" spans="1:14" hidden="1" x14ac:dyDescent="0.25">
      <c r="A3841" t="s">
        <v>615</v>
      </c>
      <c r="B3841" s="238">
        <v>1131854</v>
      </c>
      <c r="C3841" s="233">
        <v>1131854</v>
      </c>
      <c r="D3841">
        <v>113185</v>
      </c>
      <c r="E3841">
        <v>43.5</v>
      </c>
      <c r="G3841">
        <v>1</v>
      </c>
      <c r="H3841" s="238">
        <v>4</v>
      </c>
      <c r="I3841" t="s">
        <v>172</v>
      </c>
      <c r="J3841" t="s">
        <v>615</v>
      </c>
      <c r="K3841">
        <v>0</v>
      </c>
      <c r="L3841">
        <v>0</v>
      </c>
      <c r="M3841" t="s">
        <v>2576</v>
      </c>
      <c r="N3841" t="s">
        <v>2577</v>
      </c>
    </row>
    <row r="3842" spans="1:14" hidden="1" x14ac:dyDescent="0.25">
      <c r="A3842" t="s">
        <v>615</v>
      </c>
      <c r="B3842" s="238">
        <v>1131855</v>
      </c>
      <c r="C3842" s="233">
        <v>1131855</v>
      </c>
      <c r="D3842">
        <v>113185</v>
      </c>
      <c r="E3842">
        <v>52.2</v>
      </c>
      <c r="G3842">
        <v>1</v>
      </c>
      <c r="H3842" s="238">
        <v>5</v>
      </c>
      <c r="I3842" t="s">
        <v>172</v>
      </c>
      <c r="J3842" t="s">
        <v>615</v>
      </c>
      <c r="K3842">
        <v>0</v>
      </c>
      <c r="L3842">
        <v>0</v>
      </c>
      <c r="M3842" t="s">
        <v>2576</v>
      </c>
      <c r="N3842" t="s">
        <v>2577</v>
      </c>
    </row>
    <row r="3843" spans="1:14" hidden="1" x14ac:dyDescent="0.25">
      <c r="A3843" t="s">
        <v>615</v>
      </c>
      <c r="B3843" s="238">
        <v>1131861</v>
      </c>
      <c r="C3843" s="233">
        <v>1131861</v>
      </c>
      <c r="D3843">
        <v>113186</v>
      </c>
      <c r="E3843">
        <v>38</v>
      </c>
      <c r="G3843">
        <v>1</v>
      </c>
      <c r="H3843" s="238">
        <v>1</v>
      </c>
      <c r="I3843" t="s">
        <v>174</v>
      </c>
      <c r="J3843" t="s">
        <v>615</v>
      </c>
      <c r="K3843">
        <v>0</v>
      </c>
      <c r="L3843">
        <v>0</v>
      </c>
      <c r="M3843" t="s">
        <v>2576</v>
      </c>
      <c r="N3843" t="s">
        <v>2577</v>
      </c>
    </row>
    <row r="3844" spans="1:14" hidden="1" x14ac:dyDescent="0.25">
      <c r="A3844" t="s">
        <v>615</v>
      </c>
      <c r="B3844" s="238">
        <v>1131862</v>
      </c>
      <c r="C3844" s="233">
        <v>1131862</v>
      </c>
      <c r="D3844">
        <v>113186</v>
      </c>
      <c r="E3844">
        <v>48</v>
      </c>
      <c r="G3844">
        <v>1</v>
      </c>
      <c r="H3844" s="238">
        <v>2</v>
      </c>
      <c r="I3844" t="s">
        <v>174</v>
      </c>
      <c r="J3844" t="s">
        <v>615</v>
      </c>
      <c r="K3844">
        <v>0</v>
      </c>
      <c r="L3844">
        <v>0</v>
      </c>
      <c r="M3844" t="s">
        <v>2576</v>
      </c>
      <c r="N3844" t="s">
        <v>2577</v>
      </c>
    </row>
    <row r="3845" spans="1:14" hidden="1" x14ac:dyDescent="0.25">
      <c r="A3845" t="s">
        <v>615</v>
      </c>
      <c r="B3845" s="238">
        <v>1131863</v>
      </c>
      <c r="C3845" s="233">
        <v>1131863</v>
      </c>
      <c r="D3845">
        <v>113186</v>
      </c>
      <c r="E3845">
        <v>58</v>
      </c>
      <c r="G3845">
        <v>1</v>
      </c>
      <c r="H3845" s="238">
        <v>3</v>
      </c>
      <c r="I3845" t="s">
        <v>174</v>
      </c>
      <c r="J3845" t="s">
        <v>615</v>
      </c>
      <c r="K3845">
        <v>0</v>
      </c>
      <c r="L3845">
        <v>0</v>
      </c>
      <c r="M3845" t="s">
        <v>2576</v>
      </c>
      <c r="N3845" t="s">
        <v>2577</v>
      </c>
    </row>
    <row r="3846" spans="1:14" hidden="1" x14ac:dyDescent="0.25">
      <c r="A3846" t="s">
        <v>615</v>
      </c>
      <c r="B3846" s="238">
        <v>1131864</v>
      </c>
      <c r="C3846" s="233">
        <v>1131864</v>
      </c>
      <c r="D3846">
        <v>113186</v>
      </c>
      <c r="E3846">
        <v>51</v>
      </c>
      <c r="G3846">
        <v>1</v>
      </c>
      <c r="H3846" s="238">
        <v>4</v>
      </c>
      <c r="I3846" t="s">
        <v>174</v>
      </c>
      <c r="J3846" t="s">
        <v>615</v>
      </c>
      <c r="K3846">
        <v>0</v>
      </c>
      <c r="L3846">
        <v>0</v>
      </c>
      <c r="M3846" t="s">
        <v>2576</v>
      </c>
      <c r="N3846" t="s">
        <v>2577</v>
      </c>
    </row>
    <row r="3847" spans="1:14" hidden="1" x14ac:dyDescent="0.25">
      <c r="A3847" t="s">
        <v>615</v>
      </c>
      <c r="B3847" s="238">
        <v>1131865</v>
      </c>
      <c r="C3847" s="233">
        <v>1131865</v>
      </c>
      <c r="D3847">
        <v>113186</v>
      </c>
      <c r="E3847">
        <v>61</v>
      </c>
      <c r="G3847">
        <v>1</v>
      </c>
      <c r="H3847" s="238">
        <v>5</v>
      </c>
      <c r="I3847" t="s">
        <v>174</v>
      </c>
      <c r="J3847" t="s">
        <v>615</v>
      </c>
      <c r="K3847">
        <v>0</v>
      </c>
      <c r="L3847">
        <v>0</v>
      </c>
      <c r="M3847" t="s">
        <v>2576</v>
      </c>
      <c r="N3847" t="s">
        <v>2577</v>
      </c>
    </row>
    <row r="3848" spans="1:14" hidden="1" x14ac:dyDescent="0.25">
      <c r="A3848" t="s">
        <v>615</v>
      </c>
      <c r="B3848" s="238">
        <v>1131871</v>
      </c>
      <c r="C3848" s="233">
        <v>1131871</v>
      </c>
      <c r="D3848">
        <v>113187</v>
      </c>
      <c r="E3848">
        <v>25</v>
      </c>
      <c r="G3848">
        <v>1</v>
      </c>
      <c r="H3848" s="238">
        <v>1</v>
      </c>
      <c r="I3848" t="s">
        <v>176</v>
      </c>
      <c r="J3848" t="s">
        <v>615</v>
      </c>
      <c r="K3848">
        <v>0</v>
      </c>
      <c r="L3848">
        <v>0</v>
      </c>
      <c r="M3848" t="s">
        <v>2576</v>
      </c>
      <c r="N3848" t="s">
        <v>2577</v>
      </c>
    </row>
    <row r="3849" spans="1:14" hidden="1" x14ac:dyDescent="0.25">
      <c r="A3849" t="s">
        <v>615</v>
      </c>
      <c r="B3849" s="238">
        <v>1131872</v>
      </c>
      <c r="C3849" s="233">
        <v>1131872</v>
      </c>
      <c r="D3849">
        <v>113187</v>
      </c>
      <c r="E3849">
        <v>32</v>
      </c>
      <c r="G3849">
        <v>1</v>
      </c>
      <c r="H3849" s="238">
        <v>2</v>
      </c>
      <c r="I3849" t="s">
        <v>176</v>
      </c>
      <c r="J3849" t="s">
        <v>615</v>
      </c>
      <c r="K3849">
        <v>0</v>
      </c>
      <c r="L3849">
        <v>0</v>
      </c>
      <c r="M3849" t="s">
        <v>2576</v>
      </c>
      <c r="N3849" t="s">
        <v>2577</v>
      </c>
    </row>
    <row r="3850" spans="1:14" hidden="1" x14ac:dyDescent="0.25">
      <c r="A3850" t="s">
        <v>615</v>
      </c>
      <c r="B3850" s="238">
        <v>1131873</v>
      </c>
      <c r="C3850" s="233">
        <v>1131873</v>
      </c>
      <c r="D3850">
        <v>113187</v>
      </c>
      <c r="E3850">
        <v>39</v>
      </c>
      <c r="G3850">
        <v>1</v>
      </c>
      <c r="H3850" s="238">
        <v>3</v>
      </c>
      <c r="I3850" t="s">
        <v>176</v>
      </c>
      <c r="J3850" t="s">
        <v>615</v>
      </c>
      <c r="K3850">
        <v>0</v>
      </c>
      <c r="L3850">
        <v>0</v>
      </c>
      <c r="M3850" t="s">
        <v>2576</v>
      </c>
      <c r="N3850" t="s">
        <v>2577</v>
      </c>
    </row>
    <row r="3851" spans="1:14" hidden="1" x14ac:dyDescent="0.25">
      <c r="A3851" t="s">
        <v>615</v>
      </c>
      <c r="B3851" s="238">
        <v>1131874</v>
      </c>
      <c r="C3851" s="233">
        <v>1131874</v>
      </c>
      <c r="D3851">
        <v>113187</v>
      </c>
      <c r="E3851">
        <v>34</v>
      </c>
      <c r="G3851">
        <v>1</v>
      </c>
      <c r="H3851" s="238">
        <v>4</v>
      </c>
      <c r="I3851" t="s">
        <v>176</v>
      </c>
      <c r="J3851" t="s">
        <v>615</v>
      </c>
      <c r="K3851">
        <v>0</v>
      </c>
      <c r="L3851">
        <v>0</v>
      </c>
      <c r="M3851" t="s">
        <v>2576</v>
      </c>
      <c r="N3851" t="s">
        <v>2577</v>
      </c>
    </row>
    <row r="3852" spans="1:14" hidden="1" x14ac:dyDescent="0.25">
      <c r="A3852" t="s">
        <v>615</v>
      </c>
      <c r="B3852" s="238">
        <v>1131875</v>
      </c>
      <c r="C3852" s="233">
        <v>1131875</v>
      </c>
      <c r="D3852">
        <v>113187</v>
      </c>
      <c r="E3852">
        <v>41</v>
      </c>
      <c r="G3852">
        <v>1</v>
      </c>
      <c r="H3852" s="238">
        <v>5</v>
      </c>
      <c r="I3852" t="s">
        <v>176</v>
      </c>
      <c r="J3852" t="s">
        <v>615</v>
      </c>
      <c r="K3852">
        <v>0</v>
      </c>
      <c r="L3852">
        <v>0</v>
      </c>
      <c r="M3852" t="s">
        <v>2576</v>
      </c>
      <c r="N3852" t="s">
        <v>2577</v>
      </c>
    </row>
    <row r="3853" spans="1:14" hidden="1" x14ac:dyDescent="0.25">
      <c r="A3853" t="s">
        <v>615</v>
      </c>
      <c r="B3853" s="238">
        <v>1131881</v>
      </c>
      <c r="C3853" s="233">
        <v>1131881</v>
      </c>
      <c r="D3853">
        <v>113188</v>
      </c>
      <c r="E3853">
        <v>35.9</v>
      </c>
      <c r="G3853">
        <v>1</v>
      </c>
      <c r="H3853" s="238">
        <v>1</v>
      </c>
      <c r="I3853" t="s">
        <v>1893</v>
      </c>
      <c r="J3853" t="s">
        <v>615</v>
      </c>
      <c r="K3853">
        <v>0</v>
      </c>
      <c r="L3853">
        <v>0</v>
      </c>
      <c r="M3853" t="s">
        <v>2576</v>
      </c>
      <c r="N3853" t="s">
        <v>2577</v>
      </c>
    </row>
    <row r="3854" spans="1:14" hidden="1" x14ac:dyDescent="0.25">
      <c r="A3854" t="s">
        <v>615</v>
      </c>
      <c r="B3854" s="238">
        <v>1131882</v>
      </c>
      <c r="C3854" s="233">
        <v>1131882</v>
      </c>
      <c r="D3854">
        <v>113188</v>
      </c>
      <c r="E3854">
        <v>37.200000000000003</v>
      </c>
      <c r="G3854">
        <v>1</v>
      </c>
      <c r="H3854" s="238">
        <v>2</v>
      </c>
      <c r="I3854" t="s">
        <v>1893</v>
      </c>
      <c r="J3854" t="s">
        <v>615</v>
      </c>
      <c r="K3854">
        <v>0</v>
      </c>
      <c r="L3854">
        <v>0</v>
      </c>
      <c r="M3854" t="s">
        <v>2576</v>
      </c>
      <c r="N3854" t="s">
        <v>2577</v>
      </c>
    </row>
    <row r="3855" spans="1:14" hidden="1" x14ac:dyDescent="0.25">
      <c r="A3855" t="s">
        <v>615</v>
      </c>
      <c r="B3855" s="238">
        <v>1131883</v>
      </c>
      <c r="C3855" s="233">
        <v>1131883</v>
      </c>
      <c r="D3855">
        <v>113188</v>
      </c>
      <c r="E3855">
        <v>39.1</v>
      </c>
      <c r="G3855">
        <v>1</v>
      </c>
      <c r="H3855" s="238">
        <v>3</v>
      </c>
      <c r="I3855" t="s">
        <v>1893</v>
      </c>
      <c r="J3855" t="s">
        <v>615</v>
      </c>
      <c r="K3855">
        <v>0</v>
      </c>
      <c r="L3855">
        <v>0</v>
      </c>
      <c r="M3855" t="s">
        <v>2576</v>
      </c>
      <c r="N3855" t="s">
        <v>2577</v>
      </c>
    </row>
    <row r="3856" spans="1:14" hidden="1" x14ac:dyDescent="0.25">
      <c r="A3856" t="s">
        <v>615</v>
      </c>
      <c r="B3856" s="238">
        <v>1131884</v>
      </c>
      <c r="C3856" s="233">
        <v>1131884</v>
      </c>
      <c r="D3856">
        <v>113188</v>
      </c>
      <c r="E3856">
        <v>39.1</v>
      </c>
      <c r="G3856">
        <v>1</v>
      </c>
      <c r="H3856" s="238">
        <v>4</v>
      </c>
      <c r="I3856" t="s">
        <v>1893</v>
      </c>
      <c r="J3856" t="s">
        <v>615</v>
      </c>
      <c r="K3856">
        <v>0</v>
      </c>
      <c r="L3856">
        <v>0</v>
      </c>
      <c r="M3856" t="s">
        <v>2576</v>
      </c>
      <c r="N3856" t="s">
        <v>2577</v>
      </c>
    </row>
    <row r="3857" spans="1:14" hidden="1" x14ac:dyDescent="0.25">
      <c r="A3857" t="s">
        <v>615</v>
      </c>
      <c r="B3857" s="238">
        <v>1131885</v>
      </c>
      <c r="C3857" s="233">
        <v>1131885</v>
      </c>
      <c r="D3857">
        <v>113188</v>
      </c>
      <c r="E3857">
        <v>41.1</v>
      </c>
      <c r="G3857">
        <v>1</v>
      </c>
      <c r="H3857" s="238">
        <v>5</v>
      </c>
      <c r="I3857" t="s">
        <v>1893</v>
      </c>
      <c r="J3857" t="s">
        <v>615</v>
      </c>
      <c r="K3857">
        <v>0</v>
      </c>
      <c r="L3857">
        <v>0</v>
      </c>
      <c r="M3857" t="s">
        <v>2576</v>
      </c>
      <c r="N3857" t="s">
        <v>2577</v>
      </c>
    </row>
    <row r="3858" spans="1:14" hidden="1" x14ac:dyDescent="0.25">
      <c r="A3858" t="s">
        <v>607</v>
      </c>
      <c r="B3858" s="238">
        <v>1131922</v>
      </c>
      <c r="C3858" s="233">
        <v>1131922</v>
      </c>
      <c r="D3858">
        <v>113192</v>
      </c>
      <c r="E3858">
        <v>17.649999999999999</v>
      </c>
      <c r="G3858">
        <v>1</v>
      </c>
      <c r="H3858" s="238">
        <v>2</v>
      </c>
      <c r="I3858" t="s">
        <v>3557</v>
      </c>
      <c r="J3858" t="s">
        <v>607</v>
      </c>
      <c r="K3858">
        <v>0</v>
      </c>
      <c r="L3858">
        <v>0</v>
      </c>
      <c r="M3858" t="s">
        <v>2576</v>
      </c>
      <c r="N3858" t="s">
        <v>2577</v>
      </c>
    </row>
    <row r="3859" spans="1:14" hidden="1" x14ac:dyDescent="0.25">
      <c r="A3859" t="s">
        <v>607</v>
      </c>
      <c r="B3859" s="238">
        <v>1131921</v>
      </c>
      <c r="C3859" s="233">
        <v>1131921</v>
      </c>
      <c r="D3859">
        <v>113192</v>
      </c>
      <c r="E3859">
        <v>16.5</v>
      </c>
      <c r="G3859">
        <v>1</v>
      </c>
      <c r="H3859" s="238">
        <v>1</v>
      </c>
      <c r="I3859" t="s">
        <v>3557</v>
      </c>
      <c r="J3859" t="s">
        <v>607</v>
      </c>
      <c r="K3859">
        <v>0</v>
      </c>
      <c r="L3859">
        <v>0</v>
      </c>
      <c r="M3859" t="s">
        <v>2576</v>
      </c>
      <c r="N3859" t="s">
        <v>2577</v>
      </c>
    </row>
    <row r="3860" spans="1:14" hidden="1" x14ac:dyDescent="0.25">
      <c r="A3860" t="s">
        <v>607</v>
      </c>
      <c r="B3860" s="238">
        <v>1131923</v>
      </c>
      <c r="C3860" s="233">
        <v>1131923</v>
      </c>
      <c r="D3860">
        <v>113192</v>
      </c>
      <c r="E3860">
        <v>18.899999999999999</v>
      </c>
      <c r="G3860">
        <v>1</v>
      </c>
      <c r="H3860" s="238">
        <v>3</v>
      </c>
      <c r="I3860" t="s">
        <v>3557</v>
      </c>
      <c r="J3860" t="s">
        <v>607</v>
      </c>
      <c r="K3860">
        <v>0</v>
      </c>
      <c r="L3860">
        <v>0</v>
      </c>
      <c r="M3860" t="s">
        <v>2576</v>
      </c>
      <c r="N3860" t="s">
        <v>2577</v>
      </c>
    </row>
    <row r="3861" spans="1:14" hidden="1" x14ac:dyDescent="0.25">
      <c r="A3861" t="s">
        <v>607</v>
      </c>
      <c r="B3861" s="238">
        <v>1131924</v>
      </c>
      <c r="C3861" s="233">
        <v>1131924</v>
      </c>
      <c r="D3861">
        <v>113192</v>
      </c>
      <c r="E3861">
        <v>18.55</v>
      </c>
      <c r="G3861">
        <v>1</v>
      </c>
      <c r="H3861" s="238">
        <v>4</v>
      </c>
      <c r="I3861" t="s">
        <v>3557</v>
      </c>
      <c r="J3861" t="s">
        <v>607</v>
      </c>
      <c r="K3861">
        <v>0</v>
      </c>
      <c r="L3861">
        <v>0</v>
      </c>
      <c r="M3861" t="s">
        <v>2576</v>
      </c>
      <c r="N3861" t="s">
        <v>2577</v>
      </c>
    </row>
    <row r="3862" spans="1:14" hidden="1" x14ac:dyDescent="0.25">
      <c r="A3862" t="s">
        <v>607</v>
      </c>
      <c r="B3862" s="238">
        <v>1131925</v>
      </c>
      <c r="C3862" s="233">
        <v>1131925</v>
      </c>
      <c r="D3862">
        <v>113192</v>
      </c>
      <c r="E3862">
        <v>19.850000000000001</v>
      </c>
      <c r="G3862">
        <v>1</v>
      </c>
      <c r="H3862" s="238">
        <v>5</v>
      </c>
      <c r="I3862" t="s">
        <v>3557</v>
      </c>
      <c r="J3862" t="s">
        <v>607</v>
      </c>
      <c r="K3862">
        <v>0</v>
      </c>
      <c r="L3862">
        <v>0</v>
      </c>
      <c r="M3862" t="s">
        <v>2576</v>
      </c>
      <c r="N3862" t="s">
        <v>2577</v>
      </c>
    </row>
    <row r="3863" spans="1:14" hidden="1" x14ac:dyDescent="0.25">
      <c r="A3863" t="s">
        <v>607</v>
      </c>
      <c r="B3863" s="238">
        <v>1131931</v>
      </c>
      <c r="C3863" s="233">
        <v>1131931</v>
      </c>
      <c r="D3863">
        <v>113193</v>
      </c>
      <c r="E3863">
        <v>24.2</v>
      </c>
      <c r="G3863">
        <v>1</v>
      </c>
      <c r="H3863" s="238">
        <v>1</v>
      </c>
      <c r="I3863" t="s">
        <v>3558</v>
      </c>
      <c r="J3863" t="s">
        <v>607</v>
      </c>
      <c r="K3863">
        <v>0</v>
      </c>
      <c r="L3863">
        <v>0</v>
      </c>
      <c r="M3863" t="s">
        <v>2576</v>
      </c>
      <c r="N3863" t="s">
        <v>2577</v>
      </c>
    </row>
    <row r="3864" spans="1:14" hidden="1" x14ac:dyDescent="0.25">
      <c r="A3864" t="s">
        <v>607</v>
      </c>
      <c r="B3864" s="238">
        <v>1131932</v>
      </c>
      <c r="C3864" s="233">
        <v>1131932</v>
      </c>
      <c r="D3864">
        <v>113193</v>
      </c>
      <c r="E3864">
        <v>25.3</v>
      </c>
      <c r="G3864">
        <v>1</v>
      </c>
      <c r="H3864" s="238">
        <v>2</v>
      </c>
      <c r="I3864" t="s">
        <v>3558</v>
      </c>
      <c r="J3864" t="s">
        <v>607</v>
      </c>
      <c r="K3864">
        <v>0</v>
      </c>
      <c r="L3864">
        <v>0</v>
      </c>
      <c r="M3864" t="s">
        <v>2576</v>
      </c>
      <c r="N3864" t="s">
        <v>2577</v>
      </c>
    </row>
    <row r="3865" spans="1:14" hidden="1" x14ac:dyDescent="0.25">
      <c r="A3865" t="s">
        <v>607</v>
      </c>
      <c r="B3865" s="238">
        <v>1131933</v>
      </c>
      <c r="C3865" s="233">
        <v>1131933</v>
      </c>
      <c r="D3865">
        <v>113193</v>
      </c>
      <c r="E3865">
        <v>26.95</v>
      </c>
      <c r="G3865">
        <v>1</v>
      </c>
      <c r="H3865" s="238">
        <v>3</v>
      </c>
      <c r="I3865" t="s">
        <v>3558</v>
      </c>
      <c r="J3865" t="s">
        <v>607</v>
      </c>
      <c r="K3865">
        <v>0</v>
      </c>
      <c r="L3865">
        <v>0</v>
      </c>
      <c r="M3865" t="s">
        <v>2576</v>
      </c>
      <c r="N3865" t="s">
        <v>2577</v>
      </c>
    </row>
    <row r="3866" spans="1:14" hidden="1" x14ac:dyDescent="0.25">
      <c r="A3866" t="s">
        <v>607</v>
      </c>
      <c r="B3866" s="238">
        <v>1131934</v>
      </c>
      <c r="C3866" s="233">
        <v>1131934</v>
      </c>
      <c r="D3866">
        <v>113193</v>
      </c>
      <c r="E3866">
        <v>26.55</v>
      </c>
      <c r="G3866">
        <v>1</v>
      </c>
      <c r="H3866" s="238">
        <v>4</v>
      </c>
      <c r="I3866" t="s">
        <v>3558</v>
      </c>
      <c r="J3866" t="s">
        <v>607</v>
      </c>
      <c r="K3866">
        <v>0</v>
      </c>
      <c r="L3866">
        <v>0</v>
      </c>
      <c r="M3866" t="s">
        <v>2576</v>
      </c>
      <c r="N3866" t="s">
        <v>2577</v>
      </c>
    </row>
    <row r="3867" spans="1:14" hidden="1" x14ac:dyDescent="0.25">
      <c r="A3867" t="s">
        <v>607</v>
      </c>
      <c r="B3867" s="238">
        <v>1131935</v>
      </c>
      <c r="C3867" s="233">
        <v>1131935</v>
      </c>
      <c r="D3867">
        <v>113193</v>
      </c>
      <c r="E3867">
        <v>28.3</v>
      </c>
      <c r="G3867">
        <v>1</v>
      </c>
      <c r="H3867" s="238">
        <v>5</v>
      </c>
      <c r="I3867" t="s">
        <v>3558</v>
      </c>
      <c r="J3867" t="s">
        <v>607</v>
      </c>
      <c r="K3867">
        <v>0</v>
      </c>
      <c r="L3867">
        <v>0</v>
      </c>
      <c r="M3867" t="s">
        <v>2576</v>
      </c>
      <c r="N3867" t="s">
        <v>2577</v>
      </c>
    </row>
    <row r="3868" spans="1:14" hidden="1" x14ac:dyDescent="0.25">
      <c r="A3868" t="s">
        <v>615</v>
      </c>
      <c r="B3868" s="238">
        <v>1142311</v>
      </c>
      <c r="C3868" s="238" t="s">
        <v>3559</v>
      </c>
      <c r="D3868">
        <v>114231</v>
      </c>
      <c r="F3868" t="s">
        <v>397</v>
      </c>
      <c r="G3868">
        <v>0</v>
      </c>
      <c r="H3868" s="238">
        <v>1</v>
      </c>
      <c r="I3868" t="s">
        <v>1548</v>
      </c>
      <c r="J3868" t="s">
        <v>615</v>
      </c>
      <c r="K3868">
        <v>0</v>
      </c>
      <c r="L3868">
        <v>0</v>
      </c>
      <c r="M3868" t="s">
        <v>2552</v>
      </c>
      <c r="N3868" t="s">
        <v>2564</v>
      </c>
    </row>
    <row r="3869" spans="1:14" hidden="1" x14ac:dyDescent="0.25">
      <c r="A3869" t="s">
        <v>615</v>
      </c>
      <c r="B3869" s="238">
        <v>1142312</v>
      </c>
      <c r="C3869" s="238" t="s">
        <v>3560</v>
      </c>
      <c r="D3869">
        <v>114231</v>
      </c>
      <c r="F3869" t="s">
        <v>397</v>
      </c>
      <c r="G3869">
        <v>0</v>
      </c>
      <c r="H3869" s="238">
        <v>2</v>
      </c>
      <c r="I3869" t="s">
        <v>1548</v>
      </c>
      <c r="J3869" t="s">
        <v>615</v>
      </c>
      <c r="K3869">
        <v>0</v>
      </c>
      <c r="L3869">
        <v>0</v>
      </c>
      <c r="M3869" t="s">
        <v>2552</v>
      </c>
      <c r="N3869" t="s">
        <v>2564</v>
      </c>
    </row>
    <row r="3870" spans="1:14" hidden="1" x14ac:dyDescent="0.25">
      <c r="A3870" t="s">
        <v>615</v>
      </c>
      <c r="B3870" s="238">
        <v>1142313</v>
      </c>
      <c r="C3870" s="238" t="s">
        <v>3561</v>
      </c>
      <c r="D3870">
        <v>114231</v>
      </c>
      <c r="F3870" t="s">
        <v>397</v>
      </c>
      <c r="G3870">
        <v>0</v>
      </c>
      <c r="H3870" s="238">
        <v>3</v>
      </c>
      <c r="I3870" t="s">
        <v>1548</v>
      </c>
      <c r="J3870" t="s">
        <v>615</v>
      </c>
      <c r="K3870">
        <v>0</v>
      </c>
      <c r="L3870">
        <v>0</v>
      </c>
      <c r="M3870" t="s">
        <v>2552</v>
      </c>
      <c r="N3870" t="s">
        <v>2564</v>
      </c>
    </row>
    <row r="3871" spans="1:14" hidden="1" x14ac:dyDescent="0.25">
      <c r="A3871" t="s">
        <v>615</v>
      </c>
      <c r="B3871" s="238">
        <v>1142314</v>
      </c>
      <c r="C3871" s="238" t="s">
        <v>3562</v>
      </c>
      <c r="D3871">
        <v>114231</v>
      </c>
      <c r="F3871" t="s">
        <v>397</v>
      </c>
      <c r="G3871">
        <v>0</v>
      </c>
      <c r="H3871" s="238">
        <v>4</v>
      </c>
      <c r="I3871" t="s">
        <v>1548</v>
      </c>
      <c r="J3871" t="s">
        <v>615</v>
      </c>
      <c r="K3871">
        <v>0</v>
      </c>
      <c r="L3871">
        <v>0</v>
      </c>
      <c r="M3871" t="s">
        <v>2552</v>
      </c>
      <c r="N3871" t="s">
        <v>2564</v>
      </c>
    </row>
    <row r="3872" spans="1:14" hidden="1" x14ac:dyDescent="0.25">
      <c r="A3872" t="s">
        <v>615</v>
      </c>
      <c r="B3872" s="238">
        <v>1142315</v>
      </c>
      <c r="C3872" s="238" t="s">
        <v>3563</v>
      </c>
      <c r="D3872">
        <v>114231</v>
      </c>
      <c r="F3872" t="s">
        <v>397</v>
      </c>
      <c r="G3872">
        <v>0</v>
      </c>
      <c r="H3872" s="238">
        <v>5</v>
      </c>
      <c r="I3872" t="s">
        <v>1548</v>
      </c>
      <c r="J3872" t="s">
        <v>615</v>
      </c>
      <c r="K3872">
        <v>0</v>
      </c>
      <c r="L3872">
        <v>0</v>
      </c>
      <c r="M3872" t="s">
        <v>2552</v>
      </c>
      <c r="N3872" t="s">
        <v>2564</v>
      </c>
    </row>
    <row r="3873" spans="1:14" hidden="1" x14ac:dyDescent="0.25">
      <c r="A3873" t="s">
        <v>615</v>
      </c>
      <c r="B3873">
        <v>42081142311</v>
      </c>
      <c r="D3873">
        <v>114231</v>
      </c>
      <c r="E3873">
        <v>4.01</v>
      </c>
      <c r="G3873">
        <v>0</v>
      </c>
      <c r="H3873">
        <v>1</v>
      </c>
      <c r="I3873" t="s">
        <v>1548</v>
      </c>
      <c r="J3873" t="s">
        <v>615</v>
      </c>
      <c r="K3873">
        <v>4208</v>
      </c>
      <c r="L3873">
        <v>0</v>
      </c>
      <c r="M3873" t="s">
        <v>2552</v>
      </c>
      <c r="N3873" t="s">
        <v>2564</v>
      </c>
    </row>
    <row r="3874" spans="1:14" hidden="1" x14ac:dyDescent="0.25">
      <c r="A3874" t="s">
        <v>615</v>
      </c>
      <c r="B3874">
        <v>42081142312</v>
      </c>
      <c r="D3874">
        <v>114231</v>
      </c>
      <c r="E3874">
        <v>4.01</v>
      </c>
      <c r="G3874">
        <v>0</v>
      </c>
      <c r="H3874">
        <v>2</v>
      </c>
      <c r="I3874" t="s">
        <v>1548</v>
      </c>
      <c r="J3874" t="s">
        <v>615</v>
      </c>
      <c r="K3874">
        <v>4208</v>
      </c>
      <c r="L3874">
        <v>0</v>
      </c>
      <c r="M3874" t="s">
        <v>2552</v>
      </c>
      <c r="N3874" t="s">
        <v>2564</v>
      </c>
    </row>
    <row r="3875" spans="1:14" hidden="1" x14ac:dyDescent="0.25">
      <c r="A3875" t="s">
        <v>615</v>
      </c>
      <c r="B3875">
        <v>42081142313</v>
      </c>
      <c r="D3875">
        <v>114231</v>
      </c>
      <c r="E3875">
        <v>4.01</v>
      </c>
      <c r="G3875">
        <v>0</v>
      </c>
      <c r="H3875">
        <v>3</v>
      </c>
      <c r="I3875" t="s">
        <v>1548</v>
      </c>
      <c r="J3875" t="s">
        <v>615</v>
      </c>
      <c r="K3875">
        <v>4208</v>
      </c>
      <c r="L3875">
        <v>0</v>
      </c>
      <c r="M3875" t="s">
        <v>2552</v>
      </c>
      <c r="N3875" t="s">
        <v>2564</v>
      </c>
    </row>
    <row r="3876" spans="1:14" hidden="1" x14ac:dyDescent="0.25">
      <c r="A3876" t="s">
        <v>615</v>
      </c>
      <c r="B3876">
        <v>42081142314</v>
      </c>
      <c r="D3876">
        <v>114231</v>
      </c>
      <c r="E3876">
        <v>4.01</v>
      </c>
      <c r="G3876">
        <v>0</v>
      </c>
      <c r="H3876">
        <v>4</v>
      </c>
      <c r="I3876" t="s">
        <v>1548</v>
      </c>
      <c r="J3876" t="s">
        <v>615</v>
      </c>
      <c r="K3876">
        <v>4208</v>
      </c>
      <c r="L3876">
        <v>0</v>
      </c>
      <c r="M3876" t="s">
        <v>2552</v>
      </c>
      <c r="N3876" t="s">
        <v>2564</v>
      </c>
    </row>
    <row r="3877" spans="1:14" hidden="1" x14ac:dyDescent="0.25">
      <c r="A3877" t="s">
        <v>615</v>
      </c>
      <c r="B3877">
        <v>42081142315</v>
      </c>
      <c r="D3877">
        <v>114231</v>
      </c>
      <c r="E3877">
        <v>4.01</v>
      </c>
      <c r="G3877">
        <v>0</v>
      </c>
      <c r="H3877">
        <v>5</v>
      </c>
      <c r="I3877" t="s">
        <v>1548</v>
      </c>
      <c r="J3877" t="s">
        <v>615</v>
      </c>
      <c r="K3877">
        <v>4208</v>
      </c>
      <c r="L3877">
        <v>0</v>
      </c>
      <c r="M3877" t="s">
        <v>2552</v>
      </c>
      <c r="N3877" t="s">
        <v>2564</v>
      </c>
    </row>
  </sheetData>
  <autoFilter ref="A1:AK3877" xr:uid="{00000000-0009-0000-0000-000005000000}">
    <filterColumn colId="8">
      <filters>
        <filter val="Visweep DM  (Dry Mix)"/>
        <filter val="Visweep DM  (Dry Mix) + Adds"/>
        <filter val="Visweep DM IS (Dry Mix Invert)"/>
        <filter val="Visweep DM IS (Dry Mix Invert) + Adds"/>
      </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B1:W88"/>
  <sheetViews>
    <sheetView zoomScale="85" zoomScaleNormal="85" workbookViewId="0">
      <selection activeCell="V42" sqref="V42"/>
    </sheetView>
  </sheetViews>
  <sheetFormatPr defaultColWidth="7.85546875" defaultRowHeight="15" x14ac:dyDescent="0.25"/>
  <cols>
    <col min="1" max="1" width="3.7109375" customWidth="1"/>
    <col min="2" max="2" width="14.28515625" customWidth="1"/>
    <col min="3" max="3" width="25.85546875" customWidth="1"/>
    <col min="5" max="5" width="10" hidden="1" customWidth="1"/>
    <col min="6" max="15" width="15.7109375" hidden="1" customWidth="1"/>
    <col min="18" max="18" width="27.140625" bestFit="1" customWidth="1"/>
    <col min="19" max="19" width="14.5703125" style="1" customWidth="1"/>
    <col min="20" max="20" width="12.85546875" bestFit="1" customWidth="1"/>
    <col min="21" max="21" width="14.7109375" style="1" customWidth="1"/>
    <col min="22" max="22" width="12" customWidth="1"/>
    <col min="23" max="23" width="16.5703125" bestFit="1" customWidth="1"/>
  </cols>
  <sheetData>
    <row r="1" spans="2:23" ht="15.75" thickBot="1" x14ac:dyDescent="0.3"/>
    <row r="2" spans="2:23" ht="15.75" thickBot="1" x14ac:dyDescent="0.3">
      <c r="B2" s="30"/>
      <c r="C2" s="5"/>
      <c r="D2" s="1"/>
      <c r="E2" s="71" t="s">
        <v>242</v>
      </c>
      <c r="F2" s="82">
        <v>1</v>
      </c>
      <c r="G2" s="83">
        <v>1</v>
      </c>
      <c r="H2" s="83">
        <v>2</v>
      </c>
      <c r="I2" s="83">
        <v>1</v>
      </c>
      <c r="J2" s="83">
        <v>2</v>
      </c>
      <c r="K2" s="83">
        <v>1</v>
      </c>
      <c r="L2" s="83">
        <v>4</v>
      </c>
      <c r="M2" s="83">
        <v>2</v>
      </c>
      <c r="N2" s="83">
        <v>1</v>
      </c>
      <c r="O2" s="84"/>
      <c r="Q2" s="279" t="s">
        <v>1625</v>
      </c>
      <c r="R2" s="280"/>
      <c r="S2" s="280"/>
      <c r="T2" s="280"/>
      <c r="U2" s="280"/>
      <c r="V2" s="280"/>
      <c r="W2" s="281"/>
    </row>
    <row r="3" spans="2:23" ht="15.75" thickBot="1" x14ac:dyDescent="0.3">
      <c r="B3" s="90" t="s">
        <v>1614</v>
      </c>
      <c r="C3" s="72" t="s">
        <v>1615</v>
      </c>
      <c r="D3" s="127" t="s">
        <v>245</v>
      </c>
      <c r="E3" s="40" t="s">
        <v>219</v>
      </c>
      <c r="F3" s="79" t="e">
        <f>#REF!</f>
        <v>#REF!</v>
      </c>
      <c r="G3" s="80" t="e">
        <f>#REF!</f>
        <v>#REF!</v>
      </c>
      <c r="H3" s="79" t="e">
        <f>#REF!</f>
        <v>#REF!</v>
      </c>
      <c r="I3" s="80" t="e">
        <f>#REF!</f>
        <v>#REF!</v>
      </c>
      <c r="J3" s="79" t="e">
        <f>#REF!</f>
        <v>#REF!</v>
      </c>
      <c r="K3" s="80" t="e">
        <f>#REF!</f>
        <v>#REF!</v>
      </c>
      <c r="L3" s="79" t="e">
        <f>#REF!</f>
        <v>#REF!</v>
      </c>
      <c r="M3" s="80" t="e">
        <f>#REF!</f>
        <v>#REF!</v>
      </c>
      <c r="N3" s="79" t="e">
        <f>#REF!</f>
        <v>#REF!</v>
      </c>
      <c r="O3" s="81" t="s">
        <v>229</v>
      </c>
      <c r="Q3" s="282" t="s">
        <v>1626</v>
      </c>
      <c r="R3" s="283"/>
      <c r="S3" s="283"/>
      <c r="T3" s="109" t="s">
        <v>216</v>
      </c>
      <c r="U3" s="110" t="s">
        <v>299</v>
      </c>
      <c r="V3" s="107"/>
      <c r="W3" s="105"/>
    </row>
    <row r="4" spans="2:23" ht="15.75" thickBot="1" x14ac:dyDescent="0.3">
      <c r="B4" s="76" t="e">
        <f>IF(C4="","",INDEX(#REF!,MATCH(C4,#REF!,0)))</f>
        <v>#REF!</v>
      </c>
      <c r="C4" s="37" t="s">
        <v>211</v>
      </c>
      <c r="D4" s="122"/>
      <c r="E4" s="119">
        <v>1</v>
      </c>
      <c r="F4" s="42" t="e">
        <f>IF($C4="","",(INDEX(#REF!,MATCH($C4,#REF!,0),MATCH(F$3,#REF!,0))*$E4))</f>
        <v>#REF!</v>
      </c>
      <c r="G4" s="67" t="e">
        <f>IF($C4="","",(INDEX(#REF!,MATCH($C4,#REF!,0),MATCH(G$3,#REF!,0))*$E4))</f>
        <v>#REF!</v>
      </c>
      <c r="H4" s="42" t="e">
        <f>IF($C4="","",(INDEX(#REF!,MATCH($C4,#REF!,0),MATCH(H$3,#REF!,0))*$E4))</f>
        <v>#REF!</v>
      </c>
      <c r="I4" s="67" t="e">
        <f>IF($C4="","",(INDEX(#REF!,MATCH($C4,#REF!,0),MATCH(I$3,#REF!,0))*$E4))</f>
        <v>#REF!</v>
      </c>
      <c r="J4" s="42" t="e">
        <f>IF($C4="","",(INDEX(#REF!,MATCH($C4,#REF!,0),MATCH(J$3,#REF!,0))*$E4))</f>
        <v>#REF!</v>
      </c>
      <c r="K4" s="67" t="e">
        <f>IF($C4="","",(INDEX(#REF!,MATCH($C4,#REF!,0),MATCH(K$3,#REF!,0))*$E4))</f>
        <v>#REF!</v>
      </c>
      <c r="L4" s="42" t="e">
        <f>IF($C4="","",(INDEX(#REF!,MATCH($C4,#REF!,0),MATCH(L$3,#REF!,0))*$E4))</f>
        <v>#REF!</v>
      </c>
      <c r="M4" s="67" t="e">
        <f>IF($C4="","",(INDEX(#REF!,MATCH($C4,#REF!,0),MATCH(M$3,#REF!,0))*$E4))</f>
        <v>#REF!</v>
      </c>
      <c r="N4" s="42" t="e">
        <f>IF($C4="","",(INDEX(#REF!,MATCH($C4,#REF!,0),MATCH(N$3,#REF!,0))*$E4))</f>
        <v>#REF!</v>
      </c>
      <c r="O4" s="49" t="e">
        <f t="shared" ref="O4:O14" si="0">IF(C4="","",AVERAGE(F4:N4))</f>
        <v>#REF!</v>
      </c>
      <c r="Q4" s="284" t="s">
        <v>1627</v>
      </c>
      <c r="R4" s="285"/>
      <c r="S4" s="285"/>
      <c r="T4" s="100" t="s">
        <v>1622</v>
      </c>
      <c r="U4" s="111">
        <v>0</v>
      </c>
      <c r="V4" s="108"/>
      <c r="W4" s="104"/>
    </row>
    <row r="5" spans="2:23" ht="15.75" thickBot="1" x14ac:dyDescent="0.3">
      <c r="B5" s="75">
        <f>IF(C5="","",INDEX('SC Costs'!$A$3:$A$112,MATCH($C5,'SC Costs'!$E$3:$E$112,0)))</f>
        <v>113163</v>
      </c>
      <c r="C5" s="38" t="s">
        <v>62</v>
      </c>
      <c r="D5" s="123">
        <v>1E-3</v>
      </c>
      <c r="E5" s="120">
        <f>IF(C5="","",D5*1000*$E$4)</f>
        <v>1</v>
      </c>
      <c r="F5" s="43" t="e">
        <f>IF($C5="","",(INDEX('SC Costs'!$F$3:$M$112,MATCH($C5,'SC Costs'!$E$3:$E$112,0),MATCH(F$3,'SC Costs'!$F$2:$M$2,0))*$E5))</f>
        <v>#REF!</v>
      </c>
      <c r="G5" s="46" t="e">
        <f>IF($C5="","",(INDEX('SC Costs'!$F$3:$M$112,MATCH($C5,'SC Costs'!$E$3:$E$112,0),MATCH(G$3,'SC Costs'!$F$2:$M$2,0))*$E5))</f>
        <v>#REF!</v>
      </c>
      <c r="H5" s="43" t="e">
        <f>IF($C5="","",(INDEX('SC Costs'!$F$3:$M$112,MATCH($C5,'SC Costs'!$E$3:$E$112,0),MATCH(H$3,'SC Costs'!$F$2:$M$2,0))*$E5))</f>
        <v>#REF!</v>
      </c>
      <c r="I5" s="46" t="e">
        <f>IF($C5="","",(INDEX('SC Costs'!$F$3:$M$112,MATCH($C5,'SC Costs'!$E$3:$E$112,0),MATCH(I$3,'SC Costs'!$F$2:$M$2,0))*$E5))</f>
        <v>#REF!</v>
      </c>
      <c r="J5" s="43" t="e">
        <f>IF($C5="","",(INDEX('SC Costs'!$F$3:$M$112,MATCH($C5,'SC Costs'!$E$3:$E$112,0),MATCH(J$3,'SC Costs'!$F$2:$M$2,0))*$E5))</f>
        <v>#REF!</v>
      </c>
      <c r="K5" s="46" t="e">
        <f>IF($C5="","",(INDEX('SC Costs'!$F$3:$M$112,MATCH($C5,'SC Costs'!$E$3:$E$112,0),MATCH(K$3,'SC Costs'!$F$2:$M$2,0))*$E5))</f>
        <v>#REF!</v>
      </c>
      <c r="L5" s="43" t="e">
        <f>IF($C5="","",(INDEX('SC Costs'!$F$3:$M$112,MATCH($C5,'SC Costs'!$E$3:$E$112,0),MATCH(L$3,'SC Costs'!$F$2:$M$2,0))*$E5))</f>
        <v>#REF!</v>
      </c>
      <c r="M5" s="46" t="e">
        <f>IF($C5="","",(INDEX('SC Costs'!$F$3:$M$112,MATCH($C5,'SC Costs'!$E$3:$E$112,0),MATCH(M$3,'SC Costs'!$F$2:$M$2,0))*$E5))</f>
        <v>#REF!</v>
      </c>
      <c r="N5" s="43" t="e">
        <f>IF($C5="","",(INDEX('SC Costs'!$F$3:$M$112,MATCH($C5,'SC Costs'!$E$3:$E$112,0),MATCH(N$3,'SC Costs'!$F$2:$M$2,0))*$E5))</f>
        <v>#REF!</v>
      </c>
      <c r="O5" s="49" t="e">
        <f t="shared" si="0"/>
        <v>#REF!</v>
      </c>
      <c r="Q5" s="102"/>
      <c r="R5" s="103"/>
      <c r="S5" s="106"/>
      <c r="T5" s="98" t="s">
        <v>301</v>
      </c>
      <c r="U5" s="112">
        <v>0.1</v>
      </c>
      <c r="V5" s="108"/>
      <c r="W5" s="104"/>
    </row>
    <row r="6" spans="2:23" x14ac:dyDescent="0.25">
      <c r="B6" s="75" t="str">
        <f>IF(C6="","",INDEX('SC Costs'!$A$3:$A$112,MATCH($C6,'SC Costs'!$E$3:$E$112,0)))</f>
        <v/>
      </c>
      <c r="C6" s="39"/>
      <c r="D6" s="111"/>
      <c r="E6" s="121" t="str">
        <f t="shared" ref="E6:E14" si="1">IF(C6="","",D6*1000*$E$4)</f>
        <v/>
      </c>
      <c r="F6" s="43" t="str">
        <f>IF($C6="","",(INDEX('SC Costs'!$F$3:$M$112,MATCH($C6,'SC Costs'!$E$3:$E$112,0),MATCH(F$3,'SC Costs'!$F$2:$M$2,0))*$E6))</f>
        <v/>
      </c>
      <c r="G6" s="46" t="str">
        <f>IF($C6="","",(INDEX('SC Costs'!$F$3:$M$112,MATCH($C6,'SC Costs'!$E$3:$E$112,0),MATCH(G$3,'SC Costs'!$F$2:$M$2,0))*$E6))</f>
        <v/>
      </c>
      <c r="H6" s="43" t="str">
        <f>IF($C6="","",(INDEX('SC Costs'!$F$3:$M$112,MATCH($C6,'SC Costs'!$E$3:$E$112,0),MATCH(H$3,'SC Costs'!$F$2:$M$2,0))*$E6))</f>
        <v/>
      </c>
      <c r="I6" s="46" t="str">
        <f>IF($C6="","",(INDEX('SC Costs'!$F$3:$M$112,MATCH($C6,'SC Costs'!$E$3:$E$112,0),MATCH(I$3,'SC Costs'!$F$2:$M$2,0))*$E6))</f>
        <v/>
      </c>
      <c r="J6" s="43" t="str">
        <f>IF($C6="","",(INDEX('SC Costs'!$F$3:$M$112,MATCH($C6,'SC Costs'!$E$3:$E$112,0),MATCH(J$3,'SC Costs'!$F$2:$M$2,0))*$E6))</f>
        <v/>
      </c>
      <c r="K6" s="46" t="str">
        <f>IF($C6="","",(INDEX('SC Costs'!$F$3:$M$112,MATCH($C6,'SC Costs'!$E$3:$E$112,0),MATCH(K$3,'SC Costs'!$F$2:$M$2,0))*$E6))</f>
        <v/>
      </c>
      <c r="L6" s="43" t="str">
        <f>IF($C6="","",(INDEX('SC Costs'!$F$3:$M$112,MATCH($C6,'SC Costs'!$E$3:$E$112,0),MATCH(L$3,'SC Costs'!$F$2:$M$2,0))*$E6))</f>
        <v/>
      </c>
      <c r="M6" s="46" t="str">
        <f>IF($C6="","",(INDEX('SC Costs'!$F$3:$M$112,MATCH($C6,'SC Costs'!$E$3:$E$112,0),MATCH(M$3,'SC Costs'!$F$2:$M$2,0))*$E6))</f>
        <v/>
      </c>
      <c r="N6" s="43" t="str">
        <f>IF($C6="","",(INDEX('SC Costs'!$F$3:$M$112,MATCH($C6,'SC Costs'!$E$3:$E$112,0),MATCH(N$3,'SC Costs'!$F$2:$M$2,0))*$E6))</f>
        <v/>
      </c>
      <c r="O6" s="49" t="str">
        <f t="shared" si="0"/>
        <v/>
      </c>
      <c r="Q6" s="118" t="s">
        <v>1628</v>
      </c>
      <c r="R6" s="9" t="s">
        <v>1629</v>
      </c>
      <c r="S6" s="113" t="s">
        <v>225</v>
      </c>
      <c r="T6" s="114" t="s">
        <v>1620</v>
      </c>
      <c r="U6" s="114" t="s">
        <v>1621</v>
      </c>
      <c r="V6" s="113" t="s">
        <v>1623</v>
      </c>
      <c r="W6" s="115" t="s">
        <v>1624</v>
      </c>
    </row>
    <row r="7" spans="2:23" x14ac:dyDescent="0.25">
      <c r="B7" s="75" t="str">
        <f>IF(C7="","",INDEX('SC Costs'!$A$3:$A$112,MATCH($C7,'SC Costs'!$E$3:$E$112,0)))</f>
        <v/>
      </c>
      <c r="C7" s="39"/>
      <c r="D7" s="111"/>
      <c r="E7" s="121" t="str">
        <f t="shared" si="1"/>
        <v/>
      </c>
      <c r="F7" s="43" t="str">
        <f>IF($C7="","",(INDEX('SC Costs'!$F$3:$M$112,MATCH($C7,'SC Costs'!$E$3:$E$112,0),MATCH(F$3,'SC Costs'!$F$2:$M$2,0))*$E7))</f>
        <v/>
      </c>
      <c r="G7" s="46" t="str">
        <f>IF($C7="","",(INDEX('SC Costs'!$F$3:$M$112,MATCH($C7,'SC Costs'!$E$3:$E$112,0),MATCH(G$3,'SC Costs'!$F$2:$M$2,0))*$E7))</f>
        <v/>
      </c>
      <c r="H7" s="43" t="str">
        <f>IF($C7="","",(INDEX('SC Costs'!$F$3:$M$112,MATCH($C7,'SC Costs'!$E$3:$E$112,0),MATCH(H$3,'SC Costs'!$F$2:$M$2,0))*$E7))</f>
        <v/>
      </c>
      <c r="I7" s="46" t="str">
        <f>IF($C7="","",(INDEX('SC Costs'!$F$3:$M$112,MATCH($C7,'SC Costs'!$E$3:$E$112,0),MATCH(I$3,'SC Costs'!$F$2:$M$2,0))*$E7))</f>
        <v/>
      </c>
      <c r="J7" s="43" t="str">
        <f>IF($C7="","",(INDEX('SC Costs'!$F$3:$M$112,MATCH($C7,'SC Costs'!$E$3:$E$112,0),MATCH(J$3,'SC Costs'!$F$2:$M$2,0))*$E7))</f>
        <v/>
      </c>
      <c r="K7" s="46" t="str">
        <f>IF($C7="","",(INDEX('SC Costs'!$F$3:$M$112,MATCH($C7,'SC Costs'!$E$3:$E$112,0),MATCH(K$3,'SC Costs'!$F$2:$M$2,0))*$E7))</f>
        <v/>
      </c>
      <c r="L7" s="43" t="str">
        <f>IF($C7="","",(INDEX('SC Costs'!$F$3:$M$112,MATCH($C7,'SC Costs'!$E$3:$E$112,0),MATCH(L$3,'SC Costs'!$F$2:$M$2,0))*$E7))</f>
        <v/>
      </c>
      <c r="M7" s="46" t="str">
        <f>IF($C7="","",(INDEX('SC Costs'!$F$3:$M$112,MATCH($C7,'SC Costs'!$E$3:$E$112,0),MATCH(M$3,'SC Costs'!$F$2:$M$2,0))*$E7))</f>
        <v/>
      </c>
      <c r="N7" s="43" t="str">
        <f>IF($C7="","",(INDEX('SC Costs'!$F$3:$M$112,MATCH($C7,'SC Costs'!$E$3:$E$112,0),MATCH(N$3,'SC Costs'!$F$2:$M$2,0))*$E7))</f>
        <v/>
      </c>
      <c r="O7" s="49" t="str">
        <f t="shared" si="0"/>
        <v/>
      </c>
      <c r="Q7" s="100" t="s">
        <v>236</v>
      </c>
      <c r="R7" s="9" t="str">
        <f>IF(C4="","",C4 &amp; " + Additives")</f>
        <v>SurfLite + Additives</v>
      </c>
      <c r="S7" s="2" t="e">
        <f>HLOOKUP(U3,F3:N15,13,FALSE)</f>
        <v>#N/A</v>
      </c>
      <c r="T7" s="2" t="e">
        <f>HLOOKUP(U3,F3:N28,26,FALSE)</f>
        <v>#N/A</v>
      </c>
      <c r="U7" s="2" t="e">
        <f>T7*(1-$U$4)</f>
        <v>#N/A</v>
      </c>
      <c r="V7" s="7" t="e">
        <f>(U7-S7)/S7</f>
        <v>#N/A</v>
      </c>
      <c r="W7" s="116" t="e">
        <f>(U7-(S7*(1+U5)))/(S7*(1+U5))</f>
        <v>#N/A</v>
      </c>
    </row>
    <row r="8" spans="2:23" x14ac:dyDescent="0.25">
      <c r="B8" s="75" t="str">
        <f>IF(C8="","",INDEX('SC Costs'!$A$3:$A$112,MATCH($C8,'SC Costs'!$E$3:$E$112,0)))</f>
        <v/>
      </c>
      <c r="C8" s="73"/>
      <c r="D8" s="111"/>
      <c r="E8" s="121" t="str">
        <f t="shared" si="1"/>
        <v/>
      </c>
      <c r="F8" s="43" t="str">
        <f>IF($C8="","",(INDEX('SC Costs'!$F$3:$M$112,MATCH($C8,'SC Costs'!$E$3:$E$112,0),MATCH(F$3,'SC Costs'!$F$2:$M$2,0))*$E8))</f>
        <v/>
      </c>
      <c r="G8" s="46" t="str">
        <f>IF($C8="","",(INDEX('SC Costs'!$F$3:$M$112,MATCH($C8,'SC Costs'!$E$3:$E$112,0),MATCH(G$3,'SC Costs'!$F$2:$M$2,0))*$E8))</f>
        <v/>
      </c>
      <c r="H8" s="43" t="str">
        <f>IF($C8="","",(INDEX('SC Costs'!$F$3:$M$112,MATCH($C8,'SC Costs'!$E$3:$E$112,0),MATCH(H$3,'SC Costs'!$F$2:$M$2,0))*$E8))</f>
        <v/>
      </c>
      <c r="I8" s="46" t="str">
        <f>IF($C8="","",(INDEX('SC Costs'!$F$3:$M$112,MATCH($C8,'SC Costs'!$E$3:$E$112,0),MATCH(I$3,'SC Costs'!$F$2:$M$2,0))*$E8))</f>
        <v/>
      </c>
      <c r="J8" s="43" t="str">
        <f>IF($C8="","",(INDEX('SC Costs'!$F$3:$M$112,MATCH($C8,'SC Costs'!$E$3:$E$112,0),MATCH(J$3,'SC Costs'!$F$2:$M$2,0))*$E8))</f>
        <v/>
      </c>
      <c r="K8" s="46" t="str">
        <f>IF($C8="","",(INDEX('SC Costs'!$F$3:$M$112,MATCH($C8,'SC Costs'!$E$3:$E$112,0),MATCH(K$3,'SC Costs'!$F$2:$M$2,0))*$E8))</f>
        <v/>
      </c>
      <c r="L8" s="43" t="str">
        <f>IF($C8="","",(INDEX('SC Costs'!$F$3:$M$112,MATCH($C8,'SC Costs'!$E$3:$E$112,0),MATCH(L$3,'SC Costs'!$F$2:$M$2,0))*$E8))</f>
        <v/>
      </c>
      <c r="M8" s="46" t="str">
        <f>IF($C8="","",(INDEX('SC Costs'!$F$3:$M$112,MATCH($C8,'SC Costs'!$E$3:$E$112,0),MATCH(M$3,'SC Costs'!$F$2:$M$2,0))*$E8))</f>
        <v/>
      </c>
      <c r="N8" s="43" t="str">
        <f>IF($C8="","",(INDEX('SC Costs'!$F$3:$M$112,MATCH($C8,'SC Costs'!$E$3:$E$112,0),MATCH(N$3,'SC Costs'!$F$2:$M$2,0))*$E8))</f>
        <v/>
      </c>
      <c r="O8" s="49" t="str">
        <f t="shared" si="0"/>
        <v/>
      </c>
      <c r="Q8" s="100" t="s">
        <v>237</v>
      </c>
      <c r="R8" s="9" t="str">
        <f>IF(C33="","",C33 &amp; " + Additives")</f>
        <v>Thermal 40 + Additives</v>
      </c>
      <c r="S8" s="2" t="e">
        <f>HLOOKUP(U3,F32:N44,13,FALSE)</f>
        <v>#N/A</v>
      </c>
      <c r="T8" s="2" t="e">
        <f>HLOOKUP(U3,F3:N57,55,FALSE)</f>
        <v>#N/A</v>
      </c>
      <c r="U8" s="2" t="e">
        <f>T8*(1-$U$4)</f>
        <v>#N/A</v>
      </c>
      <c r="V8" s="7" t="e">
        <f t="shared" ref="V8:V9" si="2">(U8-S8)/S8</f>
        <v>#N/A</v>
      </c>
      <c r="W8" s="116" t="e">
        <f>(U8-(S8*(1+U5)))/(S8*(1+U5))</f>
        <v>#N/A</v>
      </c>
    </row>
    <row r="9" spans="2:23" ht="15.75" thickBot="1" x14ac:dyDescent="0.3">
      <c r="B9" s="75" t="str">
        <f>IF(C9="","",INDEX('SC Costs'!$A$3:$A$112,MATCH($C9,'SC Costs'!$E$3:$E$112,0)))</f>
        <v/>
      </c>
      <c r="C9" s="73"/>
      <c r="D9" s="111"/>
      <c r="E9" s="121" t="str">
        <f t="shared" si="1"/>
        <v/>
      </c>
      <c r="F9" s="43" t="str">
        <f>IF($C9="","",(INDEX('SC Costs'!$F$3:$M$112,MATCH($C9,'SC Costs'!$E$3:$E$112,0),MATCH(F$3,'SC Costs'!$F$2:$M$2,0))*$E9))</f>
        <v/>
      </c>
      <c r="G9" s="46" t="str">
        <f>IF($C9="","",(INDEX('SC Costs'!$F$3:$M$112,MATCH($C9,'SC Costs'!$E$3:$E$112,0),MATCH(G$3,'SC Costs'!$F$2:$M$2,0))*$E9))</f>
        <v/>
      </c>
      <c r="H9" s="43" t="str">
        <f>IF($C9="","",(INDEX('SC Costs'!$F$3:$M$112,MATCH($C9,'SC Costs'!$E$3:$E$112,0),MATCH(H$3,'SC Costs'!$F$2:$M$2,0))*$E9))</f>
        <v/>
      </c>
      <c r="I9" s="46" t="str">
        <f>IF($C9="","",(INDEX('SC Costs'!$F$3:$M$112,MATCH($C9,'SC Costs'!$E$3:$E$112,0),MATCH(I$3,'SC Costs'!$F$2:$M$2,0))*$E9))</f>
        <v/>
      </c>
      <c r="J9" s="43" t="str">
        <f>IF($C9="","",(INDEX('SC Costs'!$F$3:$M$112,MATCH($C9,'SC Costs'!$E$3:$E$112,0),MATCH(J$3,'SC Costs'!$F$2:$M$2,0))*$E9))</f>
        <v/>
      </c>
      <c r="K9" s="46" t="str">
        <f>IF($C9="","",(INDEX('SC Costs'!$F$3:$M$112,MATCH($C9,'SC Costs'!$E$3:$E$112,0),MATCH(K$3,'SC Costs'!$F$2:$M$2,0))*$E9))</f>
        <v/>
      </c>
      <c r="L9" s="43" t="str">
        <f>IF($C9="","",(INDEX('SC Costs'!$F$3:$M$112,MATCH($C9,'SC Costs'!$E$3:$E$112,0),MATCH(L$3,'SC Costs'!$F$2:$M$2,0))*$E9))</f>
        <v/>
      </c>
      <c r="M9" s="46" t="str">
        <f>IF($C9="","",(INDEX('SC Costs'!$F$3:$M$112,MATCH($C9,'SC Costs'!$E$3:$E$112,0),MATCH(M$3,'SC Costs'!$F$2:$M$2,0))*$E9))</f>
        <v/>
      </c>
      <c r="N9" s="43" t="str">
        <f>IF($C9="","",(INDEX('SC Costs'!$F$3:$M$112,MATCH($C9,'SC Costs'!$E$3:$E$112,0),MATCH(N$3,'SC Costs'!$F$2:$M$2,0))*$E9))</f>
        <v/>
      </c>
      <c r="O9" s="49" t="str">
        <f t="shared" si="0"/>
        <v/>
      </c>
      <c r="Q9" s="98" t="s">
        <v>1619</v>
      </c>
      <c r="R9" s="101" t="str">
        <f>IF(C63="","",C63 &amp; " + Additives")</f>
        <v>SURFACEmix PRO + Additives</v>
      </c>
      <c r="S9" s="13" t="e">
        <f>HLOOKUP(U3,F62:N74,13,FALSE)</f>
        <v>#N/A</v>
      </c>
      <c r="T9" s="13" t="e">
        <f>HLOOKUP(U3,F3:N87,85,FALSE)</f>
        <v>#N/A</v>
      </c>
      <c r="U9" s="13" t="e">
        <f>T9*(1-$U$4)</f>
        <v>#N/A</v>
      </c>
      <c r="V9" s="89" t="e">
        <f t="shared" si="2"/>
        <v>#N/A</v>
      </c>
      <c r="W9" s="117" t="e">
        <f>(U9-(S9*(1+U5)))/(S9*(1+U5))</f>
        <v>#N/A</v>
      </c>
    </row>
    <row r="10" spans="2:23" x14ac:dyDescent="0.25">
      <c r="B10" s="75" t="str">
        <f>IF(C10="","",INDEX('SC Costs'!$A$3:$A$112,MATCH($C10,'SC Costs'!$E$3:$E$112,0)))</f>
        <v/>
      </c>
      <c r="C10" s="73"/>
      <c r="D10" s="111"/>
      <c r="E10" s="121" t="str">
        <f t="shared" si="1"/>
        <v/>
      </c>
      <c r="F10" s="43" t="str">
        <f>IF($C10="","",(INDEX('SC Costs'!$F$3:$M$112,MATCH($C10,'SC Costs'!$E$3:$E$112,0),MATCH(F$3,'SC Costs'!$F$2:$M$2,0))*$E10))</f>
        <v/>
      </c>
      <c r="G10" s="46" t="str">
        <f>IF($C10="","",(INDEX('SC Costs'!$F$3:$M$112,MATCH($C10,'SC Costs'!$E$3:$E$112,0),MATCH(G$3,'SC Costs'!$F$2:$M$2,0))*$E10))</f>
        <v/>
      </c>
      <c r="H10" s="43" t="str">
        <f>IF($C10="","",(INDEX('SC Costs'!$F$3:$M$112,MATCH($C10,'SC Costs'!$E$3:$E$112,0),MATCH(H$3,'SC Costs'!$F$2:$M$2,0))*$E10))</f>
        <v/>
      </c>
      <c r="I10" s="46" t="str">
        <f>IF($C10="","",(INDEX('SC Costs'!$F$3:$M$112,MATCH($C10,'SC Costs'!$E$3:$E$112,0),MATCH(I$3,'SC Costs'!$F$2:$M$2,0))*$E10))</f>
        <v/>
      </c>
      <c r="J10" s="43" t="str">
        <f>IF($C10="","",(INDEX('SC Costs'!$F$3:$M$112,MATCH($C10,'SC Costs'!$E$3:$E$112,0),MATCH(J$3,'SC Costs'!$F$2:$M$2,0))*$E10))</f>
        <v/>
      </c>
      <c r="K10" s="46" t="str">
        <f>IF($C10="","",(INDEX('SC Costs'!$F$3:$M$112,MATCH($C10,'SC Costs'!$E$3:$E$112,0),MATCH(K$3,'SC Costs'!$F$2:$M$2,0))*$E10))</f>
        <v/>
      </c>
      <c r="L10" s="43" t="str">
        <f>IF($C10="","",(INDEX('SC Costs'!$F$3:$M$112,MATCH($C10,'SC Costs'!$E$3:$E$112,0),MATCH(L$3,'SC Costs'!$F$2:$M$2,0))*$E10))</f>
        <v/>
      </c>
      <c r="M10" s="46" t="str">
        <f>IF($C10="","",(INDEX('SC Costs'!$F$3:$M$112,MATCH($C10,'SC Costs'!$E$3:$E$112,0),MATCH(M$3,'SC Costs'!$F$2:$M$2,0))*$E10))</f>
        <v/>
      </c>
      <c r="N10" s="43" t="str">
        <f>IF($C10="","",(INDEX('SC Costs'!$F$3:$M$112,MATCH($C10,'SC Costs'!$E$3:$E$112,0),MATCH(N$3,'SC Costs'!$F$2:$M$2,0))*$E10))</f>
        <v/>
      </c>
      <c r="O10" s="49" t="str">
        <f t="shared" si="0"/>
        <v/>
      </c>
    </row>
    <row r="11" spans="2:23" x14ac:dyDescent="0.25">
      <c r="B11" s="75" t="str">
        <f>IF(C11="","",INDEX('SC Costs'!$A$3:$A$112,MATCH($C11,'SC Costs'!$E$3:$E$112,0)))</f>
        <v/>
      </c>
      <c r="C11" s="73"/>
      <c r="D11" s="111"/>
      <c r="E11" s="121" t="str">
        <f t="shared" si="1"/>
        <v/>
      </c>
      <c r="F11" s="43" t="str">
        <f>IF($C11="","",(INDEX('SC Costs'!$F$3:$M$112,MATCH($C11,'SC Costs'!$E$3:$E$112,0),MATCH(F$3,'SC Costs'!$F$2:$M$2,0))*$E11))</f>
        <v/>
      </c>
      <c r="G11" s="46" t="str">
        <f>IF($C11="","",(INDEX('SC Costs'!$F$3:$M$112,MATCH($C11,'SC Costs'!$E$3:$E$112,0),MATCH(G$3,'SC Costs'!$F$2:$M$2,0))*$E11))</f>
        <v/>
      </c>
      <c r="H11" s="43" t="str">
        <f>IF($C11="","",(INDEX('SC Costs'!$F$3:$M$112,MATCH($C11,'SC Costs'!$E$3:$E$112,0),MATCH(H$3,'SC Costs'!$F$2:$M$2,0))*$E11))</f>
        <v/>
      </c>
      <c r="I11" s="46" t="str">
        <f>IF($C11="","",(INDEX('SC Costs'!$F$3:$M$112,MATCH($C11,'SC Costs'!$E$3:$E$112,0),MATCH(I$3,'SC Costs'!$F$2:$M$2,0))*$E11))</f>
        <v/>
      </c>
      <c r="J11" s="43" t="str">
        <f>IF($C11="","",(INDEX('SC Costs'!$F$3:$M$112,MATCH($C11,'SC Costs'!$E$3:$E$112,0),MATCH(J$3,'SC Costs'!$F$2:$M$2,0))*$E11))</f>
        <v/>
      </c>
      <c r="K11" s="46" t="str">
        <f>IF($C11="","",(INDEX('SC Costs'!$F$3:$M$112,MATCH($C11,'SC Costs'!$E$3:$E$112,0),MATCH(K$3,'SC Costs'!$F$2:$M$2,0))*$E11))</f>
        <v/>
      </c>
      <c r="L11" s="43" t="str">
        <f>IF($C11="","",(INDEX('SC Costs'!$F$3:$M$112,MATCH($C11,'SC Costs'!$E$3:$E$112,0),MATCH(L$3,'SC Costs'!$F$2:$M$2,0))*$E11))</f>
        <v/>
      </c>
      <c r="M11" s="46" t="str">
        <f>IF($C11="","",(INDEX('SC Costs'!$F$3:$M$112,MATCH($C11,'SC Costs'!$E$3:$E$112,0),MATCH(M$3,'SC Costs'!$F$2:$M$2,0))*$E11))</f>
        <v/>
      </c>
      <c r="N11" s="43" t="str">
        <f>IF($C11="","",(INDEX('SC Costs'!$F$3:$M$112,MATCH($C11,'SC Costs'!$E$3:$E$112,0),MATCH(N$3,'SC Costs'!$F$2:$M$2,0))*$E11))</f>
        <v/>
      </c>
      <c r="O11" s="49" t="str">
        <f t="shared" si="0"/>
        <v/>
      </c>
    </row>
    <row r="12" spans="2:23" x14ac:dyDescent="0.25">
      <c r="B12" s="75" t="str">
        <f>IF(C12="","",INDEX('SC Costs'!$A$3:$A$112,MATCH($C12,'SC Costs'!$E$3:$E$112,0)))</f>
        <v/>
      </c>
      <c r="C12" s="73"/>
      <c r="D12" s="111"/>
      <c r="E12" s="121" t="str">
        <f t="shared" si="1"/>
        <v/>
      </c>
      <c r="F12" s="43" t="str">
        <f>IF($C12="","",(INDEX('SC Costs'!$F$3:$M$112,MATCH($C12,'SC Costs'!$E$3:$E$112,0),MATCH(F$3,'SC Costs'!$F$2:$M$2,0))*$E12))</f>
        <v/>
      </c>
      <c r="G12" s="46" t="str">
        <f>IF($C12="","",(INDEX('SC Costs'!$F$3:$M$112,MATCH($C12,'SC Costs'!$E$3:$E$112,0),MATCH(G$3,'SC Costs'!$F$2:$M$2,0))*$E12))</f>
        <v/>
      </c>
      <c r="H12" s="43" t="str">
        <f>IF($C12="","",(INDEX('SC Costs'!$F$3:$M$112,MATCH($C12,'SC Costs'!$E$3:$E$112,0),MATCH(H$3,'SC Costs'!$F$2:$M$2,0))*$E12))</f>
        <v/>
      </c>
      <c r="I12" s="46" t="str">
        <f>IF($C12="","",(INDEX('SC Costs'!$F$3:$M$112,MATCH($C12,'SC Costs'!$E$3:$E$112,0),MATCH(I$3,'SC Costs'!$F$2:$M$2,0))*$E12))</f>
        <v/>
      </c>
      <c r="J12" s="43" t="str">
        <f>IF($C12="","",(INDEX('SC Costs'!$F$3:$M$112,MATCH($C12,'SC Costs'!$E$3:$E$112,0),MATCH(J$3,'SC Costs'!$F$2:$M$2,0))*$E12))</f>
        <v/>
      </c>
      <c r="K12" s="46" t="str">
        <f>IF($C12="","",(INDEX('SC Costs'!$F$3:$M$112,MATCH($C12,'SC Costs'!$E$3:$E$112,0),MATCH(K$3,'SC Costs'!$F$2:$M$2,0))*$E12))</f>
        <v/>
      </c>
      <c r="L12" s="43" t="str">
        <f>IF($C12="","",(INDEX('SC Costs'!$F$3:$M$112,MATCH($C12,'SC Costs'!$E$3:$E$112,0),MATCH(L$3,'SC Costs'!$F$2:$M$2,0))*$E12))</f>
        <v/>
      </c>
      <c r="M12" s="46" t="str">
        <f>IF($C12="","",(INDEX('SC Costs'!$F$3:$M$112,MATCH($C12,'SC Costs'!$E$3:$E$112,0),MATCH(M$3,'SC Costs'!$F$2:$M$2,0))*$E12))</f>
        <v/>
      </c>
      <c r="N12" s="43" t="str">
        <f>IF($C12="","",(INDEX('SC Costs'!$F$3:$M$112,MATCH($C12,'SC Costs'!$E$3:$E$112,0),MATCH(N$3,'SC Costs'!$F$2:$M$2,0))*$E12))</f>
        <v/>
      </c>
      <c r="O12" s="49" t="str">
        <f t="shared" si="0"/>
        <v/>
      </c>
    </row>
    <row r="13" spans="2:23" x14ac:dyDescent="0.25">
      <c r="B13" s="75" t="str">
        <f>IF(C13="","",INDEX('SC Costs'!$A$3:$A$112,MATCH($C13,'SC Costs'!$E$3:$E$112,0)))</f>
        <v/>
      </c>
      <c r="C13" s="73"/>
      <c r="D13" s="111"/>
      <c r="E13" s="121" t="str">
        <f t="shared" si="1"/>
        <v/>
      </c>
      <c r="F13" s="43" t="str">
        <f>IF($C13="","",(INDEX('SC Costs'!$F$3:$M$112,MATCH($C13,'SC Costs'!$E$3:$E$112,0),MATCH(F$3,'SC Costs'!$F$2:$M$2,0))*$E13))</f>
        <v/>
      </c>
      <c r="G13" s="46" t="str">
        <f>IF($C13="","",(INDEX('SC Costs'!$F$3:$M$112,MATCH($C13,'SC Costs'!$E$3:$E$112,0),MATCH(G$3,'SC Costs'!$F$2:$M$2,0))*$E13))</f>
        <v/>
      </c>
      <c r="H13" s="43" t="str">
        <f>IF($C13="","",(INDEX('SC Costs'!$F$3:$M$112,MATCH($C13,'SC Costs'!$E$3:$E$112,0),MATCH(H$3,'SC Costs'!$F$2:$M$2,0))*$E13))</f>
        <v/>
      </c>
      <c r="I13" s="46" t="str">
        <f>IF($C13="","",(INDEX('SC Costs'!$F$3:$M$112,MATCH($C13,'SC Costs'!$E$3:$E$112,0),MATCH(I$3,'SC Costs'!$F$2:$M$2,0))*$E13))</f>
        <v/>
      </c>
      <c r="J13" s="43" t="str">
        <f>IF($C13="","",(INDEX('SC Costs'!$F$3:$M$112,MATCH($C13,'SC Costs'!$E$3:$E$112,0),MATCH(J$3,'SC Costs'!$F$2:$M$2,0))*$E13))</f>
        <v/>
      </c>
      <c r="K13" s="46" t="str">
        <f>IF($C13="","",(INDEX('SC Costs'!$F$3:$M$112,MATCH($C13,'SC Costs'!$E$3:$E$112,0),MATCH(K$3,'SC Costs'!$F$2:$M$2,0))*$E13))</f>
        <v/>
      </c>
      <c r="L13" s="43" t="str">
        <f>IF($C13="","",(INDEX('SC Costs'!$F$3:$M$112,MATCH($C13,'SC Costs'!$E$3:$E$112,0),MATCH(L$3,'SC Costs'!$F$2:$M$2,0))*$E13))</f>
        <v/>
      </c>
      <c r="M13" s="46" t="str">
        <f>IF($C13="","",(INDEX('SC Costs'!$F$3:$M$112,MATCH($C13,'SC Costs'!$E$3:$E$112,0),MATCH(M$3,'SC Costs'!$F$2:$M$2,0))*$E13))</f>
        <v/>
      </c>
      <c r="N13" s="43" t="str">
        <f>IF($C13="","",(INDEX('SC Costs'!$F$3:$M$112,MATCH($C13,'SC Costs'!$E$3:$E$112,0),MATCH(N$3,'SC Costs'!$F$2:$M$2,0))*$E13))</f>
        <v/>
      </c>
      <c r="O13" s="49" t="str">
        <f t="shared" si="0"/>
        <v/>
      </c>
    </row>
    <row r="14" spans="2:23" ht="15.75" thickBot="1" x14ac:dyDescent="0.3">
      <c r="B14" s="126" t="str">
        <f>IF(C14="","",INDEX('SC Costs'!$A$3:$A$112,MATCH($C14,'SC Costs'!$E$3:$E$112,0)))</f>
        <v/>
      </c>
      <c r="C14" s="125"/>
      <c r="D14" s="112"/>
      <c r="E14" s="121" t="str">
        <f t="shared" si="1"/>
        <v/>
      </c>
      <c r="F14" s="44" t="str">
        <f>IF($C14="","",(INDEX('SC Costs'!$F$3:$M$112,MATCH($C14,'SC Costs'!$E$3:$E$112,0),MATCH(F$3,'SC Costs'!$F$2:$M$2,0))*$E14))</f>
        <v/>
      </c>
      <c r="G14" s="47" t="str">
        <f>IF($C14="","",(INDEX('SC Costs'!$F$3:$M$112,MATCH($C14,'SC Costs'!$E$3:$E$112,0),MATCH(G$3,'SC Costs'!$F$2:$M$2,0))*$E14))</f>
        <v/>
      </c>
      <c r="H14" s="44" t="str">
        <f>IF($C14="","",(INDEX('SC Costs'!$F$3:$M$112,MATCH($C14,'SC Costs'!$E$3:$E$112,0),MATCH(H$3,'SC Costs'!$F$2:$M$2,0))*$E14))</f>
        <v/>
      </c>
      <c r="I14" s="47" t="str">
        <f>IF($C14="","",(INDEX('SC Costs'!$F$3:$M$112,MATCH($C14,'SC Costs'!$E$3:$E$112,0),MATCH(I$3,'SC Costs'!$F$2:$M$2,0))*$E14))</f>
        <v/>
      </c>
      <c r="J14" s="44" t="str">
        <f>IF($C14="","",(INDEX('SC Costs'!$F$3:$M$112,MATCH($C14,'SC Costs'!$E$3:$E$112,0),MATCH(J$3,'SC Costs'!$F$2:$M$2,0))*$E14))</f>
        <v/>
      </c>
      <c r="K14" s="47" t="str">
        <f>IF($C14="","",(INDEX('SC Costs'!$F$3:$M$112,MATCH($C14,'SC Costs'!$E$3:$E$112,0),MATCH(K$3,'SC Costs'!$F$2:$M$2,0))*$E14))</f>
        <v/>
      </c>
      <c r="L14" s="44" t="str">
        <f>IF($C14="","",(INDEX('SC Costs'!$F$3:$M$112,MATCH($C14,'SC Costs'!$E$3:$E$112,0),MATCH(L$3,'SC Costs'!$F$2:$M$2,0))*$E14))</f>
        <v/>
      </c>
      <c r="M14" s="47" t="str">
        <f>IF($C14="","",(INDEX('SC Costs'!$F$3:$M$112,MATCH($C14,'SC Costs'!$E$3:$E$112,0),MATCH(M$3,'SC Costs'!$F$2:$M$2,0))*$E14))</f>
        <v/>
      </c>
      <c r="N14" s="44" t="str">
        <f>IF($C14="","",(INDEX('SC Costs'!$F$3:$M$112,MATCH($C14,'SC Costs'!$E$3:$E$112,0),MATCH(N$3,'SC Costs'!$F$2:$M$2,0))*$E14))</f>
        <v/>
      </c>
      <c r="O14" s="50" t="str">
        <f t="shared" si="0"/>
        <v/>
      </c>
      <c r="Q14" t="s">
        <v>92</v>
      </c>
    </row>
    <row r="15" spans="2:23" ht="15.75" hidden="1" thickBot="1" x14ac:dyDescent="0.3">
      <c r="B15" s="272" t="s">
        <v>217</v>
      </c>
      <c r="C15" s="286"/>
      <c r="D15" s="273"/>
      <c r="E15" s="78">
        <f>SUM(E5:E14)+(E4*1000)</f>
        <v>1001</v>
      </c>
      <c r="F15" s="45" t="e">
        <f>SUM(F4:F14)</f>
        <v>#REF!</v>
      </c>
      <c r="G15" s="48" t="e">
        <f t="shared" ref="G15:N15" si="3">SUM(G4:G14)</f>
        <v>#REF!</v>
      </c>
      <c r="H15" s="45" t="e">
        <f t="shared" si="3"/>
        <v>#REF!</v>
      </c>
      <c r="I15" s="48" t="e">
        <f t="shared" si="3"/>
        <v>#REF!</v>
      </c>
      <c r="J15" s="45" t="e">
        <f t="shared" si="3"/>
        <v>#REF!</v>
      </c>
      <c r="K15" s="48" t="e">
        <f t="shared" si="3"/>
        <v>#REF!</v>
      </c>
      <c r="L15" s="45" t="e">
        <f t="shared" si="3"/>
        <v>#REF!</v>
      </c>
      <c r="M15" s="48" t="e">
        <f t="shared" si="3"/>
        <v>#REF!</v>
      </c>
      <c r="N15" s="45" t="e">
        <f t="shared" si="3"/>
        <v>#REF!</v>
      </c>
      <c r="O15" s="51" t="e">
        <f>AVERAGE(F15:N15)</f>
        <v>#REF!</v>
      </c>
    </row>
    <row r="16" spans="2:23" ht="15.75" hidden="1" thickBot="1" x14ac:dyDescent="0.3"/>
    <row r="17" spans="2:15" hidden="1" x14ac:dyDescent="0.25">
      <c r="B17" s="91" t="e">
        <f>IF(B4="","",B4)</f>
        <v>#REF!</v>
      </c>
      <c r="C17" s="92" t="str">
        <f>IF(C4="","",C4)</f>
        <v>SurfLite</v>
      </c>
      <c r="D17" s="92"/>
      <c r="E17" s="97">
        <f>E4</f>
        <v>1</v>
      </c>
      <c r="F17" s="87" t="e">
        <f>IF(C17="","",VLOOKUP(VALUE(B17&amp;F$2),PriceBook,5,FALSE)*$E$4)</f>
        <v>#REF!</v>
      </c>
      <c r="G17" s="87" t="e">
        <f>IF($C17="","",VLOOKUP(VALUE($B17&amp;$G2),PriceBook,5,FALSE)*$E$17)</f>
        <v>#REF!</v>
      </c>
      <c r="H17" s="87" t="e">
        <f t="shared" ref="H17:N17" si="4">IF($C17="","",VLOOKUP(VALUE($B17&amp;H2),PriceBook,5,FALSE)*$E$17)</f>
        <v>#REF!</v>
      </c>
      <c r="I17" s="87" t="e">
        <f t="shared" si="4"/>
        <v>#REF!</v>
      </c>
      <c r="J17" s="87" t="e">
        <f t="shared" si="4"/>
        <v>#REF!</v>
      </c>
      <c r="K17" s="87" t="e">
        <f t="shared" si="4"/>
        <v>#REF!</v>
      </c>
      <c r="L17" s="87" t="e">
        <f t="shared" si="4"/>
        <v>#REF!</v>
      </c>
      <c r="M17" s="87" t="e">
        <f t="shared" si="4"/>
        <v>#REF!</v>
      </c>
      <c r="N17" s="87" t="e">
        <f t="shared" si="4"/>
        <v>#REF!</v>
      </c>
      <c r="O17" s="88" t="e">
        <f>IF(C17="","",AVERAGE(F17:N17))</f>
        <v>#REF!</v>
      </c>
    </row>
    <row r="18" spans="2:15" hidden="1" x14ac:dyDescent="0.25">
      <c r="B18" s="93">
        <f>IF(B5="","",B5)</f>
        <v>113163</v>
      </c>
      <c r="C18" s="94" t="str">
        <f t="shared" ref="C18:C26" si="5">IF(C5="","",C5)</f>
        <v>CFR-5</v>
      </c>
      <c r="D18" s="95">
        <f>IF(D5="","",D5)</f>
        <v>1E-3</v>
      </c>
      <c r="E18" s="96">
        <f>IF(C18="","",D18*$E$17*1000)</f>
        <v>1</v>
      </c>
      <c r="F18" s="2">
        <f t="shared" ref="F18:F27" si="6">IF(C18="","",VLOOKUP(VALUE(B18&amp;F$2),PriceBook,5,FALSE)*$E18)</f>
        <v>1</v>
      </c>
      <c r="G18" s="2">
        <f t="shared" ref="G18:N21" si="7">IF($C18="","",VLOOKUP(VALUE($B18&amp;G$2),PriceBook,5,FALSE)*$E18)</f>
        <v>1</v>
      </c>
      <c r="H18" s="2">
        <f t="shared" si="7"/>
        <v>1</v>
      </c>
      <c r="I18" s="2">
        <f t="shared" si="7"/>
        <v>1</v>
      </c>
      <c r="J18" s="2">
        <f t="shared" si="7"/>
        <v>1</v>
      </c>
      <c r="K18" s="2">
        <f t="shared" si="7"/>
        <v>1</v>
      </c>
      <c r="L18" s="2">
        <f t="shared" si="7"/>
        <v>1</v>
      </c>
      <c r="M18" s="2">
        <f t="shared" si="7"/>
        <v>1</v>
      </c>
      <c r="N18" s="2">
        <f t="shared" si="7"/>
        <v>1</v>
      </c>
      <c r="O18" s="11">
        <f t="shared" ref="O18:O27" si="8">IF(C18="","",AVERAGE(F18:N18))</f>
        <v>1</v>
      </c>
    </row>
    <row r="19" spans="2:15" hidden="1" x14ac:dyDescent="0.25">
      <c r="B19" s="93" t="str">
        <f t="shared" ref="B19:B27" si="9">IF(B6="","",B6)</f>
        <v/>
      </c>
      <c r="C19" s="94" t="str">
        <f t="shared" si="5"/>
        <v/>
      </c>
      <c r="D19" s="95" t="str">
        <f>IF(D6="","",D6)</f>
        <v/>
      </c>
      <c r="E19" s="96" t="str">
        <f t="shared" ref="E19:E27" si="10">IF(C19="","",D19*$E$17*1000)</f>
        <v/>
      </c>
      <c r="F19" s="2" t="str">
        <f t="shared" si="6"/>
        <v/>
      </c>
      <c r="G19" s="2" t="str">
        <f t="shared" si="7"/>
        <v/>
      </c>
      <c r="H19" s="2" t="str">
        <f t="shared" si="7"/>
        <v/>
      </c>
      <c r="I19" s="2" t="str">
        <f t="shared" si="7"/>
        <v/>
      </c>
      <c r="J19" s="2" t="str">
        <f t="shared" si="7"/>
        <v/>
      </c>
      <c r="K19" s="2" t="str">
        <f t="shared" si="7"/>
        <v/>
      </c>
      <c r="L19" s="2" t="str">
        <f t="shared" si="7"/>
        <v/>
      </c>
      <c r="M19" s="2" t="str">
        <f t="shared" si="7"/>
        <v/>
      </c>
      <c r="N19" s="2" t="str">
        <f t="shared" si="7"/>
        <v/>
      </c>
      <c r="O19" s="11" t="str">
        <f t="shared" si="8"/>
        <v/>
      </c>
    </row>
    <row r="20" spans="2:15" hidden="1" x14ac:dyDescent="0.25">
      <c r="B20" s="93" t="str">
        <f t="shared" si="9"/>
        <v/>
      </c>
      <c r="C20" s="94" t="str">
        <f t="shared" si="5"/>
        <v/>
      </c>
      <c r="D20" s="95" t="str">
        <f t="shared" ref="D20" si="11">IF(D7="","",D7)</f>
        <v/>
      </c>
      <c r="E20" s="96" t="str">
        <f t="shared" si="10"/>
        <v/>
      </c>
      <c r="F20" s="2" t="str">
        <f t="shared" si="6"/>
        <v/>
      </c>
      <c r="G20" s="2" t="str">
        <f t="shared" si="7"/>
        <v/>
      </c>
      <c r="H20" s="2" t="str">
        <f t="shared" si="7"/>
        <v/>
      </c>
      <c r="I20" s="2" t="str">
        <f t="shared" si="7"/>
        <v/>
      </c>
      <c r="J20" s="2" t="str">
        <f t="shared" si="7"/>
        <v/>
      </c>
      <c r="K20" s="2" t="str">
        <f t="shared" si="7"/>
        <v/>
      </c>
      <c r="L20" s="2" t="str">
        <f t="shared" si="7"/>
        <v/>
      </c>
      <c r="M20" s="2" t="str">
        <f t="shared" si="7"/>
        <v/>
      </c>
      <c r="N20" s="2" t="str">
        <f t="shared" si="7"/>
        <v/>
      </c>
      <c r="O20" s="11" t="str">
        <f t="shared" si="8"/>
        <v/>
      </c>
    </row>
    <row r="21" spans="2:15" hidden="1" x14ac:dyDescent="0.25">
      <c r="B21" s="93" t="str">
        <f t="shared" si="9"/>
        <v/>
      </c>
      <c r="C21" s="94" t="str">
        <f t="shared" si="5"/>
        <v/>
      </c>
      <c r="D21" s="95" t="str">
        <f t="shared" ref="D21" si="12">IF(D8="","",D8)</f>
        <v/>
      </c>
      <c r="E21" s="96" t="str">
        <f t="shared" si="10"/>
        <v/>
      </c>
      <c r="F21" s="2" t="str">
        <f t="shared" si="6"/>
        <v/>
      </c>
      <c r="G21" s="2" t="str">
        <f t="shared" si="7"/>
        <v/>
      </c>
      <c r="H21" s="2" t="str">
        <f t="shared" si="7"/>
        <v/>
      </c>
      <c r="I21" s="2" t="str">
        <f t="shared" si="7"/>
        <v/>
      </c>
      <c r="J21" s="2" t="str">
        <f t="shared" si="7"/>
        <v/>
      </c>
      <c r="K21" s="2" t="str">
        <f t="shared" si="7"/>
        <v/>
      </c>
      <c r="L21" s="2" t="str">
        <f t="shared" si="7"/>
        <v/>
      </c>
      <c r="M21" s="2" t="str">
        <f t="shared" si="7"/>
        <v/>
      </c>
      <c r="N21" s="2" t="str">
        <f t="shared" si="7"/>
        <v/>
      </c>
      <c r="O21" s="11" t="str">
        <f t="shared" si="8"/>
        <v/>
      </c>
    </row>
    <row r="22" spans="2:15" hidden="1" x14ac:dyDescent="0.25">
      <c r="B22" s="93" t="str">
        <f t="shared" si="9"/>
        <v/>
      </c>
      <c r="C22" s="94" t="str">
        <f t="shared" si="5"/>
        <v/>
      </c>
      <c r="D22" s="95" t="str">
        <f t="shared" ref="D22" si="13">IF(D9="","",D9)</f>
        <v/>
      </c>
      <c r="E22" s="96" t="str">
        <f t="shared" si="10"/>
        <v/>
      </c>
      <c r="F22" s="2" t="str">
        <f t="shared" si="6"/>
        <v/>
      </c>
      <c r="G22" s="2" t="str">
        <f t="shared" ref="G22:N27" si="14">IF(D22="","",VLOOKUP(VALUE(C22&amp;G$2),PriceBook,5,FALSE)*$E22)</f>
        <v/>
      </c>
      <c r="H22" s="2" t="str">
        <f t="shared" si="14"/>
        <v/>
      </c>
      <c r="I22" s="2" t="str">
        <f t="shared" si="14"/>
        <v/>
      </c>
      <c r="J22" s="2" t="str">
        <f t="shared" si="14"/>
        <v/>
      </c>
      <c r="K22" s="2" t="str">
        <f t="shared" si="14"/>
        <v/>
      </c>
      <c r="L22" s="2" t="str">
        <f t="shared" si="14"/>
        <v/>
      </c>
      <c r="M22" s="2" t="str">
        <f t="shared" si="14"/>
        <v/>
      </c>
      <c r="N22" s="2" t="str">
        <f t="shared" si="14"/>
        <v/>
      </c>
      <c r="O22" s="11" t="str">
        <f t="shared" si="8"/>
        <v/>
      </c>
    </row>
    <row r="23" spans="2:15" hidden="1" x14ac:dyDescent="0.25">
      <c r="B23" s="93" t="str">
        <f t="shared" si="9"/>
        <v/>
      </c>
      <c r="C23" s="94" t="str">
        <f t="shared" si="5"/>
        <v/>
      </c>
      <c r="D23" s="95" t="str">
        <f t="shared" ref="D23" si="15">IF(D10="","",D10)</f>
        <v/>
      </c>
      <c r="E23" s="96" t="str">
        <f t="shared" si="10"/>
        <v/>
      </c>
      <c r="F23" s="2" t="str">
        <f t="shared" si="6"/>
        <v/>
      </c>
      <c r="G23" s="2" t="str">
        <f t="shared" si="14"/>
        <v/>
      </c>
      <c r="H23" s="2" t="str">
        <f t="shared" si="14"/>
        <v/>
      </c>
      <c r="I23" s="2" t="str">
        <f t="shared" si="14"/>
        <v/>
      </c>
      <c r="J23" s="2" t="str">
        <f t="shared" si="14"/>
        <v/>
      </c>
      <c r="K23" s="2" t="str">
        <f t="shared" si="14"/>
        <v/>
      </c>
      <c r="L23" s="2" t="str">
        <f t="shared" si="14"/>
        <v/>
      </c>
      <c r="M23" s="2" t="str">
        <f t="shared" si="14"/>
        <v/>
      </c>
      <c r="N23" s="2" t="str">
        <f t="shared" si="14"/>
        <v/>
      </c>
      <c r="O23" s="11" t="str">
        <f t="shared" si="8"/>
        <v/>
      </c>
    </row>
    <row r="24" spans="2:15" hidden="1" x14ac:dyDescent="0.25">
      <c r="B24" s="93" t="str">
        <f t="shared" si="9"/>
        <v/>
      </c>
      <c r="C24" s="94" t="str">
        <f t="shared" si="5"/>
        <v/>
      </c>
      <c r="D24" s="95" t="str">
        <f t="shared" ref="D24" si="16">IF(D11="","",D11)</f>
        <v/>
      </c>
      <c r="E24" s="96" t="str">
        <f t="shared" si="10"/>
        <v/>
      </c>
      <c r="F24" s="2" t="str">
        <f t="shared" si="6"/>
        <v/>
      </c>
      <c r="G24" s="2" t="str">
        <f t="shared" si="14"/>
        <v/>
      </c>
      <c r="H24" s="2" t="str">
        <f t="shared" si="14"/>
        <v/>
      </c>
      <c r="I24" s="2" t="str">
        <f t="shared" si="14"/>
        <v/>
      </c>
      <c r="J24" s="2" t="str">
        <f t="shared" si="14"/>
        <v/>
      </c>
      <c r="K24" s="2" t="str">
        <f t="shared" si="14"/>
        <v/>
      </c>
      <c r="L24" s="2" t="str">
        <f t="shared" si="14"/>
        <v/>
      </c>
      <c r="M24" s="2" t="str">
        <f t="shared" si="14"/>
        <v/>
      </c>
      <c r="N24" s="2" t="str">
        <f t="shared" si="14"/>
        <v/>
      </c>
      <c r="O24" s="11" t="str">
        <f t="shared" si="8"/>
        <v/>
      </c>
    </row>
    <row r="25" spans="2:15" hidden="1" x14ac:dyDescent="0.25">
      <c r="B25" s="93" t="str">
        <f t="shared" si="9"/>
        <v/>
      </c>
      <c r="C25" s="94" t="str">
        <f t="shared" si="5"/>
        <v/>
      </c>
      <c r="D25" s="95" t="str">
        <f t="shared" ref="D25" si="17">IF(D12="","",D12)</f>
        <v/>
      </c>
      <c r="E25" s="96" t="str">
        <f t="shared" si="10"/>
        <v/>
      </c>
      <c r="F25" s="2" t="str">
        <f t="shared" si="6"/>
        <v/>
      </c>
      <c r="G25" s="2" t="str">
        <f t="shared" si="14"/>
        <v/>
      </c>
      <c r="H25" s="2" t="str">
        <f t="shared" si="14"/>
        <v/>
      </c>
      <c r="I25" s="2" t="str">
        <f t="shared" si="14"/>
        <v/>
      </c>
      <c r="J25" s="2" t="str">
        <f t="shared" si="14"/>
        <v/>
      </c>
      <c r="K25" s="2" t="str">
        <f t="shared" si="14"/>
        <v/>
      </c>
      <c r="L25" s="2" t="str">
        <f t="shared" si="14"/>
        <v/>
      </c>
      <c r="M25" s="2" t="str">
        <f t="shared" si="14"/>
        <v/>
      </c>
      <c r="N25" s="2" t="str">
        <f t="shared" si="14"/>
        <v/>
      </c>
      <c r="O25" s="11" t="str">
        <f t="shared" si="8"/>
        <v/>
      </c>
    </row>
    <row r="26" spans="2:15" hidden="1" x14ac:dyDescent="0.25">
      <c r="B26" s="93" t="str">
        <f t="shared" si="9"/>
        <v/>
      </c>
      <c r="C26" s="94" t="str">
        <f t="shared" si="5"/>
        <v/>
      </c>
      <c r="D26" s="95" t="str">
        <f t="shared" ref="D26" si="18">IF(D13="","",D13)</f>
        <v/>
      </c>
      <c r="E26" s="96" t="str">
        <f t="shared" si="10"/>
        <v/>
      </c>
      <c r="F26" s="2" t="str">
        <f t="shared" si="6"/>
        <v/>
      </c>
      <c r="G26" s="2" t="str">
        <f t="shared" si="14"/>
        <v/>
      </c>
      <c r="H26" s="2" t="str">
        <f t="shared" si="14"/>
        <v/>
      </c>
      <c r="I26" s="2" t="str">
        <f t="shared" si="14"/>
        <v/>
      </c>
      <c r="J26" s="2" t="str">
        <f t="shared" si="14"/>
        <v/>
      </c>
      <c r="K26" s="2" t="str">
        <f t="shared" si="14"/>
        <v/>
      </c>
      <c r="L26" s="2" t="str">
        <f t="shared" si="14"/>
        <v/>
      </c>
      <c r="M26" s="2" t="str">
        <f t="shared" si="14"/>
        <v/>
      </c>
      <c r="N26" s="2" t="str">
        <f t="shared" si="14"/>
        <v/>
      </c>
      <c r="O26" s="11" t="str">
        <f t="shared" si="8"/>
        <v/>
      </c>
    </row>
    <row r="27" spans="2:15" hidden="1" x14ac:dyDescent="0.25">
      <c r="B27" s="93" t="str">
        <f t="shared" si="9"/>
        <v/>
      </c>
      <c r="C27" s="94" t="str">
        <f>IF(C14="","",C14)</f>
        <v/>
      </c>
      <c r="D27" s="95" t="str">
        <f t="shared" ref="D27" si="19">IF(D14="","",D14)</f>
        <v/>
      </c>
      <c r="E27" s="96" t="str">
        <f t="shared" si="10"/>
        <v/>
      </c>
      <c r="F27" s="2" t="str">
        <f t="shared" si="6"/>
        <v/>
      </c>
      <c r="G27" s="2" t="str">
        <f t="shared" si="14"/>
        <v/>
      </c>
      <c r="H27" s="2" t="str">
        <f t="shared" si="14"/>
        <v/>
      </c>
      <c r="I27" s="2" t="str">
        <f t="shared" si="14"/>
        <v/>
      </c>
      <c r="J27" s="2" t="str">
        <f t="shared" si="14"/>
        <v/>
      </c>
      <c r="K27" s="2" t="str">
        <f t="shared" si="14"/>
        <v/>
      </c>
      <c r="L27" s="2" t="str">
        <f t="shared" si="14"/>
        <v/>
      </c>
      <c r="M27" s="2" t="str">
        <f t="shared" si="14"/>
        <v/>
      </c>
      <c r="N27" s="2" t="str">
        <f t="shared" si="14"/>
        <v/>
      </c>
      <c r="O27" s="11" t="str">
        <f t="shared" si="8"/>
        <v/>
      </c>
    </row>
    <row r="28" spans="2:15" ht="15.75" hidden="1" thickBot="1" x14ac:dyDescent="0.3">
      <c r="B28" s="98"/>
      <c r="C28" s="278" t="s">
        <v>1618</v>
      </c>
      <c r="D28" s="278"/>
      <c r="E28" s="99">
        <f>SUM(E18:E27)+(E17*1000)</f>
        <v>1001</v>
      </c>
      <c r="F28" s="13" t="e">
        <f t="shared" ref="F28:M28" si="20">SUM(F17:F27)</f>
        <v>#REF!</v>
      </c>
      <c r="G28" s="13" t="e">
        <f t="shared" si="20"/>
        <v>#REF!</v>
      </c>
      <c r="H28" s="13" t="e">
        <f t="shared" si="20"/>
        <v>#REF!</v>
      </c>
      <c r="I28" s="13" t="e">
        <f t="shared" si="20"/>
        <v>#REF!</v>
      </c>
      <c r="J28" s="13" t="e">
        <f t="shared" si="20"/>
        <v>#REF!</v>
      </c>
      <c r="K28" s="13" t="e">
        <f t="shared" si="20"/>
        <v>#REF!</v>
      </c>
      <c r="L28" s="13" t="e">
        <f t="shared" si="20"/>
        <v>#REF!</v>
      </c>
      <c r="M28" s="13" t="e">
        <f t="shared" si="20"/>
        <v>#REF!</v>
      </c>
      <c r="N28" s="13" t="e">
        <f>IF(E28="","",AVERAGE(E28:M28))</f>
        <v>#REF!</v>
      </c>
      <c r="O28" s="14" t="e">
        <f>AVERAGE(F28:N28)</f>
        <v>#REF!</v>
      </c>
    </row>
    <row r="29" spans="2:15" hidden="1" x14ac:dyDescent="0.25"/>
    <row r="30" spans="2:15" ht="15.75" hidden="1" thickBot="1" x14ac:dyDescent="0.3"/>
    <row r="31" spans="2:15" ht="15.75" thickBot="1" x14ac:dyDescent="0.3">
      <c r="B31" s="30"/>
      <c r="C31" s="5"/>
      <c r="D31" s="1"/>
      <c r="E31" s="71" t="s">
        <v>242</v>
      </c>
      <c r="F31" s="82">
        <v>1</v>
      </c>
      <c r="G31" s="83">
        <v>1</v>
      </c>
      <c r="H31" s="83">
        <v>2</v>
      </c>
      <c r="I31" s="83">
        <v>1</v>
      </c>
      <c r="J31" s="83">
        <v>2</v>
      </c>
      <c r="K31" s="83">
        <v>1</v>
      </c>
      <c r="L31" s="83">
        <v>4</v>
      </c>
      <c r="M31" s="83">
        <v>2</v>
      </c>
      <c r="N31" s="83">
        <v>1</v>
      </c>
      <c r="O31" s="84"/>
    </row>
    <row r="32" spans="2:15" ht="15.75" thickBot="1" x14ac:dyDescent="0.3">
      <c r="B32" s="90" t="s">
        <v>1614</v>
      </c>
      <c r="C32" s="72" t="s">
        <v>1615</v>
      </c>
      <c r="D32" s="127" t="s">
        <v>245</v>
      </c>
      <c r="E32" s="40" t="s">
        <v>219</v>
      </c>
      <c r="F32" s="79" t="e">
        <f>#REF!</f>
        <v>#REF!</v>
      </c>
      <c r="G32" s="79" t="e">
        <f>#REF!</f>
        <v>#REF!</v>
      </c>
      <c r="H32" s="79" t="e">
        <f>#REF!</f>
        <v>#REF!</v>
      </c>
      <c r="I32" s="79" t="e">
        <f>#REF!</f>
        <v>#REF!</v>
      </c>
      <c r="J32" s="79" t="e">
        <f>#REF!</f>
        <v>#REF!</v>
      </c>
      <c r="K32" s="79" t="e">
        <f>#REF!</f>
        <v>#REF!</v>
      </c>
      <c r="L32" s="79" t="e">
        <f>#REF!</f>
        <v>#REF!</v>
      </c>
      <c r="M32" s="79" t="e">
        <f>#REF!</f>
        <v>#REF!</v>
      </c>
      <c r="N32" s="79" t="e">
        <f>#REF!</f>
        <v>#REF!</v>
      </c>
      <c r="O32" s="81" t="s">
        <v>229</v>
      </c>
    </row>
    <row r="33" spans="2:15" ht="15.75" thickBot="1" x14ac:dyDescent="0.3">
      <c r="B33" s="76" t="e">
        <f>IF(C33="","",INDEX(#REF!,MATCH('Build-A-Blend'!$C$6,#REF!,0)))</f>
        <v>#REF!</v>
      </c>
      <c r="C33" s="37" t="s">
        <v>212</v>
      </c>
      <c r="D33" s="122"/>
      <c r="E33" s="119">
        <v>1</v>
      </c>
      <c r="F33" s="42" t="e">
        <f>IF($C33="","",(INDEX(#REF!,MATCH($C33,#REF!,0),MATCH(F$3,#REF!,0))*$E33))</f>
        <v>#REF!</v>
      </c>
      <c r="G33" s="67" t="e">
        <f>IF($C33="","",(INDEX(#REF!,MATCH($C33,#REF!,0),MATCH(G$3,#REF!,0))*$E33))</f>
        <v>#REF!</v>
      </c>
      <c r="H33" s="42" t="e">
        <f>IF($C33="","",(INDEX(#REF!,MATCH($C33,#REF!,0),MATCH(H$3,#REF!,0))*$E33))</f>
        <v>#REF!</v>
      </c>
      <c r="I33" s="67" t="e">
        <f>IF($C33="","",(INDEX(#REF!,MATCH($C33,#REF!,0),MATCH(I$3,#REF!,0))*$E33))</f>
        <v>#REF!</v>
      </c>
      <c r="J33" s="42" t="e">
        <f>IF($C33="","",(INDEX(#REF!,MATCH($C33,#REF!,0),MATCH(J$3,#REF!,0))*$E33))</f>
        <v>#REF!</v>
      </c>
      <c r="K33" s="67" t="e">
        <f>IF($C33="","",(INDEX(#REF!,MATCH($C33,#REF!,0),MATCH(K$3,#REF!,0))*$E33))</f>
        <v>#REF!</v>
      </c>
      <c r="L33" s="42" t="e">
        <f>IF($C33="","",(INDEX(#REF!,MATCH($C33,#REF!,0),MATCH(L$3,#REF!,0))*$E33))</f>
        <v>#REF!</v>
      </c>
      <c r="M33" s="67" t="e">
        <f>IF($C33="","",(INDEX(#REF!,MATCH($C33,#REF!,0),MATCH(M$3,#REF!,0))*$E33))</f>
        <v>#REF!</v>
      </c>
      <c r="N33" s="42" t="e">
        <f>IF($C33="","",(INDEX(#REF!,MATCH($C33,#REF!,0),MATCH(N$3,#REF!,0))*$E33))</f>
        <v>#REF!</v>
      </c>
      <c r="O33" s="49" t="e">
        <f t="shared" ref="O33:O43" si="21">IF(C33="","",AVERAGE(F33:N33))</f>
        <v>#REF!</v>
      </c>
    </row>
    <row r="34" spans="2:15" x14ac:dyDescent="0.25">
      <c r="B34" s="75">
        <f>IF(C34="","",INDEX('SC Costs'!A19:A127,MATCH($C34,'SC Costs'!E19:E127,0)))</f>
        <v>113161</v>
      </c>
      <c r="C34" s="38" t="s">
        <v>61</v>
      </c>
      <c r="D34" s="123">
        <v>1E-3</v>
      </c>
      <c r="E34" s="120">
        <f>IF(C34="","",D34*1000*$E$4)</f>
        <v>1</v>
      </c>
      <c r="F34" s="43" t="e">
        <f>IF($C34="","",(INDEX('SC Costs'!$F$3:$M$112,MATCH($C34,'SC Costs'!$E$3:$E$112,0),MATCH(F$3,'SC Costs'!$F$2:$M$2,0))*$E34))</f>
        <v>#REF!</v>
      </c>
      <c r="G34" s="46" t="e">
        <f>IF($C34="","",(INDEX('SC Costs'!$F$3:$M$112,MATCH($C34,'SC Costs'!$E$3:$E$112,0),MATCH(G$3,'SC Costs'!$F$2:$M$2,0))*$E34))</f>
        <v>#REF!</v>
      </c>
      <c r="H34" s="43" t="e">
        <f>IF($C34="","",(INDEX('SC Costs'!$F$3:$M$112,MATCH($C34,'SC Costs'!$E$3:$E$112,0),MATCH(H$3,'SC Costs'!$F$2:$M$2,0))*$E34))</f>
        <v>#REF!</v>
      </c>
      <c r="I34" s="46" t="e">
        <f>IF($C34="","",(INDEX('SC Costs'!$F$3:$M$112,MATCH($C34,'SC Costs'!$E$3:$E$112,0),MATCH(I$3,'SC Costs'!$F$2:$M$2,0))*$E34))</f>
        <v>#REF!</v>
      </c>
      <c r="J34" s="43" t="e">
        <f>IF($C34="","",(INDEX('SC Costs'!$F$3:$M$112,MATCH($C34,'SC Costs'!$E$3:$E$112,0),MATCH(J$3,'SC Costs'!$F$2:$M$2,0))*$E34))</f>
        <v>#REF!</v>
      </c>
      <c r="K34" s="46" t="e">
        <f>IF($C34="","",(INDEX('SC Costs'!$F$3:$M$112,MATCH($C34,'SC Costs'!$E$3:$E$112,0),MATCH(K$3,'SC Costs'!$F$2:$M$2,0))*$E34))</f>
        <v>#REF!</v>
      </c>
      <c r="L34" s="43" t="e">
        <f>IF($C34="","",(INDEX('SC Costs'!$F$3:$M$112,MATCH($C34,'SC Costs'!$E$3:$E$112,0),MATCH(L$3,'SC Costs'!$F$2:$M$2,0))*$E34))</f>
        <v>#REF!</v>
      </c>
      <c r="M34" s="46" t="e">
        <f>IF($C34="","",(INDEX('SC Costs'!$F$3:$M$112,MATCH($C34,'SC Costs'!$E$3:$E$112,0),MATCH(M$3,'SC Costs'!$F$2:$M$2,0))*$E34))</f>
        <v>#REF!</v>
      </c>
      <c r="N34" s="43" t="e">
        <f>IF($C34="","",(INDEX('SC Costs'!$F$3:$M$112,MATCH($C34,'SC Costs'!$E$3:$E$112,0),MATCH(N$3,'SC Costs'!$F$2:$M$2,0))*$E34))</f>
        <v>#REF!</v>
      </c>
      <c r="O34" s="49" t="e">
        <f t="shared" si="21"/>
        <v>#REF!</v>
      </c>
    </row>
    <row r="35" spans="2:15" x14ac:dyDescent="0.25">
      <c r="B35" s="74" t="str">
        <f>IF(C35="","",INDEX('SC Costs'!A20:A128,MATCH($C35,'SC Costs'!E20:E128,0)))</f>
        <v/>
      </c>
      <c r="C35" s="39"/>
      <c r="D35" s="111"/>
      <c r="E35" s="121" t="str">
        <f t="shared" ref="E35:E43" si="22">IF(C35="","",D35*1000*$E$4)</f>
        <v/>
      </c>
      <c r="F35" s="43" t="str">
        <f>IF($C35="","",(INDEX('SC Costs'!$F$3:$M$112,MATCH($C35,'SC Costs'!$E$3:$E$112,0),MATCH(F$3,'SC Costs'!$F$2:$M$2,0))*$E35))</f>
        <v/>
      </c>
      <c r="G35" s="46" t="str">
        <f>IF($C35="","",(INDEX('SC Costs'!$F$3:$M$112,MATCH($C35,'SC Costs'!$E$3:$E$112,0),MATCH(G$3,'SC Costs'!$F$2:$M$2,0))*$E35))</f>
        <v/>
      </c>
      <c r="H35" s="43" t="str">
        <f>IF($C35="","",(INDEX('SC Costs'!$F$3:$M$112,MATCH($C35,'SC Costs'!$E$3:$E$112,0),MATCH(H$3,'SC Costs'!$F$2:$M$2,0))*$E35))</f>
        <v/>
      </c>
      <c r="I35" s="46" t="str">
        <f>IF($C35="","",(INDEX('SC Costs'!$F$3:$M$112,MATCH($C35,'SC Costs'!$E$3:$E$112,0),MATCH(I$3,'SC Costs'!$F$2:$M$2,0))*$E35))</f>
        <v/>
      </c>
      <c r="J35" s="43" t="str">
        <f>IF($C35="","",(INDEX('SC Costs'!$F$3:$M$112,MATCH($C35,'SC Costs'!$E$3:$E$112,0),MATCH(J$3,'SC Costs'!$F$2:$M$2,0))*$E35))</f>
        <v/>
      </c>
      <c r="K35" s="46" t="str">
        <f>IF($C35="","",(INDEX('SC Costs'!$F$3:$M$112,MATCH($C35,'SC Costs'!$E$3:$E$112,0),MATCH(K$3,'SC Costs'!$F$2:$M$2,0))*$E35))</f>
        <v/>
      </c>
      <c r="L35" s="43" t="str">
        <f>IF($C35="","",(INDEX('SC Costs'!$F$3:$M$112,MATCH($C35,'SC Costs'!$E$3:$E$112,0),MATCH(L$3,'SC Costs'!$F$2:$M$2,0))*$E35))</f>
        <v/>
      </c>
      <c r="M35" s="46" t="str">
        <f>IF($C35="","",(INDEX('SC Costs'!$F$3:$M$112,MATCH($C35,'SC Costs'!$E$3:$E$112,0),MATCH(M$3,'SC Costs'!$F$2:$M$2,0))*$E35))</f>
        <v/>
      </c>
      <c r="N35" s="43" t="str">
        <f>IF($C35="","",(INDEX('SC Costs'!$F$3:$M$112,MATCH($C35,'SC Costs'!$E$3:$E$112,0),MATCH(N$3,'SC Costs'!$F$2:$M$2,0))*$E35))</f>
        <v/>
      </c>
      <c r="O35" s="49" t="str">
        <f t="shared" si="21"/>
        <v/>
      </c>
    </row>
    <row r="36" spans="2:15" x14ac:dyDescent="0.25">
      <c r="B36" s="74" t="str">
        <f>IF(C36="","",INDEX('SC Costs'!A21:A129,MATCH($C36,'SC Costs'!E21:E129,0)))</f>
        <v/>
      </c>
      <c r="C36" s="39"/>
      <c r="D36" s="111"/>
      <c r="E36" s="121" t="str">
        <f t="shared" si="22"/>
        <v/>
      </c>
      <c r="F36" s="43" t="str">
        <f>IF($C36="","",(INDEX('SC Costs'!$F$3:$M$112,MATCH($C36,'SC Costs'!$E$3:$E$112,0),MATCH(F$3,'SC Costs'!$F$2:$M$2,0))*$E36))</f>
        <v/>
      </c>
      <c r="G36" s="46" t="str">
        <f>IF($C36="","",(INDEX('SC Costs'!$F$3:$M$112,MATCH($C36,'SC Costs'!$E$3:$E$112,0),MATCH(G$3,'SC Costs'!$F$2:$M$2,0))*$E36))</f>
        <v/>
      </c>
      <c r="H36" s="43" t="str">
        <f>IF($C36="","",(INDEX('SC Costs'!$F$3:$M$112,MATCH($C36,'SC Costs'!$E$3:$E$112,0),MATCH(H$3,'SC Costs'!$F$2:$M$2,0))*$E36))</f>
        <v/>
      </c>
      <c r="I36" s="46" t="str">
        <f>IF($C36="","",(INDEX('SC Costs'!$F$3:$M$112,MATCH($C36,'SC Costs'!$E$3:$E$112,0),MATCH(I$3,'SC Costs'!$F$2:$M$2,0))*$E36))</f>
        <v/>
      </c>
      <c r="J36" s="43" t="str">
        <f>IF($C36="","",(INDEX('SC Costs'!$F$3:$M$112,MATCH($C36,'SC Costs'!$E$3:$E$112,0),MATCH(J$3,'SC Costs'!$F$2:$M$2,0))*$E36))</f>
        <v/>
      </c>
      <c r="K36" s="46" t="str">
        <f>IF($C36="","",(INDEX('SC Costs'!$F$3:$M$112,MATCH($C36,'SC Costs'!$E$3:$E$112,0),MATCH(K$3,'SC Costs'!$F$2:$M$2,0))*$E36))</f>
        <v/>
      </c>
      <c r="L36" s="43" t="str">
        <f>IF($C36="","",(INDEX('SC Costs'!$F$3:$M$112,MATCH($C36,'SC Costs'!$E$3:$E$112,0),MATCH(L$3,'SC Costs'!$F$2:$M$2,0))*$E36))</f>
        <v/>
      </c>
      <c r="M36" s="46" t="str">
        <f>IF($C36="","",(INDEX('SC Costs'!$F$3:$M$112,MATCH($C36,'SC Costs'!$E$3:$E$112,0),MATCH(M$3,'SC Costs'!$F$2:$M$2,0))*$E36))</f>
        <v/>
      </c>
      <c r="N36" s="43" t="str">
        <f>IF($C36="","",(INDEX('SC Costs'!$F$3:$M$112,MATCH($C36,'SC Costs'!$E$3:$E$112,0),MATCH(N$3,'SC Costs'!$F$2:$M$2,0))*$E36))</f>
        <v/>
      </c>
      <c r="O36" s="49" t="str">
        <f t="shared" si="21"/>
        <v/>
      </c>
    </row>
    <row r="37" spans="2:15" x14ac:dyDescent="0.25">
      <c r="B37" s="74" t="str">
        <f>IF(C37="","",INDEX('SC Costs'!A22:A130,MATCH($C37,'SC Costs'!E22:E130,0)))</f>
        <v/>
      </c>
      <c r="C37" s="73"/>
      <c r="D37" s="111"/>
      <c r="E37" s="121" t="str">
        <f t="shared" si="22"/>
        <v/>
      </c>
      <c r="F37" s="43" t="str">
        <f>IF($C37="","",(INDEX('SC Costs'!$F$3:$M$112,MATCH($C37,'SC Costs'!$E$3:$E$112,0),MATCH(F$3,'SC Costs'!$F$2:$M$2,0))*$E37))</f>
        <v/>
      </c>
      <c r="G37" s="46" t="str">
        <f>IF($C37="","",(INDEX('SC Costs'!$F$3:$M$112,MATCH($C37,'SC Costs'!$E$3:$E$112,0),MATCH(G$3,'SC Costs'!$F$2:$M$2,0))*$E37))</f>
        <v/>
      </c>
      <c r="H37" s="43" t="str">
        <f>IF($C37="","",(INDEX('SC Costs'!$F$3:$M$112,MATCH($C37,'SC Costs'!$E$3:$E$112,0),MATCH(H$3,'SC Costs'!$F$2:$M$2,0))*$E37))</f>
        <v/>
      </c>
      <c r="I37" s="46" t="str">
        <f>IF($C37="","",(INDEX('SC Costs'!$F$3:$M$112,MATCH($C37,'SC Costs'!$E$3:$E$112,0),MATCH(I$3,'SC Costs'!$F$2:$M$2,0))*$E37))</f>
        <v/>
      </c>
      <c r="J37" s="43" t="str">
        <f>IF($C37="","",(INDEX('SC Costs'!$F$3:$M$112,MATCH($C37,'SC Costs'!$E$3:$E$112,0),MATCH(J$3,'SC Costs'!$F$2:$M$2,0))*$E37))</f>
        <v/>
      </c>
      <c r="K37" s="46" t="str">
        <f>IF($C37="","",(INDEX('SC Costs'!$F$3:$M$112,MATCH($C37,'SC Costs'!$E$3:$E$112,0),MATCH(K$3,'SC Costs'!$F$2:$M$2,0))*$E37))</f>
        <v/>
      </c>
      <c r="L37" s="43" t="str">
        <f>IF($C37="","",(INDEX('SC Costs'!$F$3:$M$112,MATCH($C37,'SC Costs'!$E$3:$E$112,0),MATCH(L$3,'SC Costs'!$F$2:$M$2,0))*$E37))</f>
        <v/>
      </c>
      <c r="M37" s="46" t="str">
        <f>IF($C37="","",(INDEX('SC Costs'!$F$3:$M$112,MATCH($C37,'SC Costs'!$E$3:$E$112,0),MATCH(M$3,'SC Costs'!$F$2:$M$2,0))*$E37))</f>
        <v/>
      </c>
      <c r="N37" s="43" t="str">
        <f>IF($C37="","",(INDEX('SC Costs'!$F$3:$M$112,MATCH($C37,'SC Costs'!$E$3:$E$112,0),MATCH(N$3,'SC Costs'!$F$2:$M$2,0))*$E37))</f>
        <v/>
      </c>
      <c r="O37" s="49" t="str">
        <f t="shared" si="21"/>
        <v/>
      </c>
    </row>
    <row r="38" spans="2:15" x14ac:dyDescent="0.25">
      <c r="B38" s="74" t="str">
        <f>IF(C38="","",INDEX('SC Costs'!A23:A131,MATCH($C38,'SC Costs'!E23:E131,0)))</f>
        <v/>
      </c>
      <c r="C38" s="73"/>
      <c r="D38" s="111"/>
      <c r="E38" s="121" t="str">
        <f t="shared" si="22"/>
        <v/>
      </c>
      <c r="F38" s="43" t="str">
        <f>IF($C38="","",(INDEX('SC Costs'!$F$3:$M$112,MATCH($C38,'SC Costs'!$E$3:$E$112,0),MATCH(F$3,'SC Costs'!$F$2:$M$2,0))*$E38))</f>
        <v/>
      </c>
      <c r="G38" s="46" t="str">
        <f>IF($C38="","",(INDEX('SC Costs'!$F$3:$M$112,MATCH($C38,'SC Costs'!$E$3:$E$112,0),MATCH(G$3,'SC Costs'!$F$2:$M$2,0))*$E38))</f>
        <v/>
      </c>
      <c r="H38" s="43" t="str">
        <f>IF($C38="","",(INDEX('SC Costs'!$F$3:$M$112,MATCH($C38,'SC Costs'!$E$3:$E$112,0),MATCH(H$3,'SC Costs'!$F$2:$M$2,0))*$E38))</f>
        <v/>
      </c>
      <c r="I38" s="46" t="str">
        <f>IF($C38="","",(INDEX('SC Costs'!$F$3:$M$112,MATCH($C38,'SC Costs'!$E$3:$E$112,0),MATCH(I$3,'SC Costs'!$F$2:$M$2,0))*$E38))</f>
        <v/>
      </c>
      <c r="J38" s="43" t="str">
        <f>IF($C38="","",(INDEX('SC Costs'!$F$3:$M$112,MATCH($C38,'SC Costs'!$E$3:$E$112,0),MATCH(J$3,'SC Costs'!$F$2:$M$2,0))*$E38))</f>
        <v/>
      </c>
      <c r="K38" s="46" t="str">
        <f>IF($C38="","",(INDEX('SC Costs'!$F$3:$M$112,MATCH($C38,'SC Costs'!$E$3:$E$112,0),MATCH(K$3,'SC Costs'!$F$2:$M$2,0))*$E38))</f>
        <v/>
      </c>
      <c r="L38" s="43" t="str">
        <f>IF($C38="","",(INDEX('SC Costs'!$F$3:$M$112,MATCH($C38,'SC Costs'!$E$3:$E$112,0),MATCH(L$3,'SC Costs'!$F$2:$M$2,0))*$E38))</f>
        <v/>
      </c>
      <c r="M38" s="46" t="str">
        <f>IF($C38="","",(INDEX('SC Costs'!$F$3:$M$112,MATCH($C38,'SC Costs'!$E$3:$E$112,0),MATCH(M$3,'SC Costs'!$F$2:$M$2,0))*$E38))</f>
        <v/>
      </c>
      <c r="N38" s="43" t="str">
        <f>IF($C38="","",(INDEX('SC Costs'!$F$3:$M$112,MATCH($C38,'SC Costs'!$E$3:$E$112,0),MATCH(N$3,'SC Costs'!$F$2:$M$2,0))*$E38))</f>
        <v/>
      </c>
      <c r="O38" s="49" t="str">
        <f t="shared" si="21"/>
        <v/>
      </c>
    </row>
    <row r="39" spans="2:15" x14ac:dyDescent="0.25">
      <c r="B39" s="74" t="str">
        <f>IF(C39="","",INDEX('SC Costs'!A24:A132,MATCH($C39,'SC Costs'!E24:E132,0)))</f>
        <v/>
      </c>
      <c r="C39" s="73"/>
      <c r="D39" s="111"/>
      <c r="E39" s="121" t="str">
        <f t="shared" si="22"/>
        <v/>
      </c>
      <c r="F39" s="43" t="str">
        <f>IF($C39="","",(INDEX('SC Costs'!$F$3:$M$112,MATCH($C39,'SC Costs'!$E$3:$E$112,0),MATCH(F$3,'SC Costs'!$F$2:$M$2,0))*$E39))</f>
        <v/>
      </c>
      <c r="G39" s="46" t="str">
        <f>IF($C39="","",(INDEX('SC Costs'!$F$3:$M$112,MATCH($C39,'SC Costs'!$E$3:$E$112,0),MATCH(G$3,'SC Costs'!$F$2:$M$2,0))*$E39))</f>
        <v/>
      </c>
      <c r="H39" s="43" t="str">
        <f>IF($C39="","",(INDEX('SC Costs'!$F$3:$M$112,MATCH($C39,'SC Costs'!$E$3:$E$112,0),MATCH(H$3,'SC Costs'!$F$2:$M$2,0))*$E39))</f>
        <v/>
      </c>
      <c r="I39" s="46" t="str">
        <f>IF($C39="","",(INDEX('SC Costs'!$F$3:$M$112,MATCH($C39,'SC Costs'!$E$3:$E$112,0),MATCH(I$3,'SC Costs'!$F$2:$M$2,0))*$E39))</f>
        <v/>
      </c>
      <c r="J39" s="43" t="str">
        <f>IF($C39="","",(INDEX('SC Costs'!$F$3:$M$112,MATCH($C39,'SC Costs'!$E$3:$E$112,0),MATCH(J$3,'SC Costs'!$F$2:$M$2,0))*$E39))</f>
        <v/>
      </c>
      <c r="K39" s="46" t="str">
        <f>IF($C39="","",(INDEX('SC Costs'!$F$3:$M$112,MATCH($C39,'SC Costs'!$E$3:$E$112,0),MATCH(K$3,'SC Costs'!$F$2:$M$2,0))*$E39))</f>
        <v/>
      </c>
      <c r="L39" s="43" t="str">
        <f>IF($C39="","",(INDEX('SC Costs'!$F$3:$M$112,MATCH($C39,'SC Costs'!$E$3:$E$112,0),MATCH(L$3,'SC Costs'!$F$2:$M$2,0))*$E39))</f>
        <v/>
      </c>
      <c r="M39" s="46" t="str">
        <f>IF($C39="","",(INDEX('SC Costs'!$F$3:$M$112,MATCH($C39,'SC Costs'!$E$3:$E$112,0),MATCH(M$3,'SC Costs'!$F$2:$M$2,0))*$E39))</f>
        <v/>
      </c>
      <c r="N39" s="43" t="str">
        <f>IF($C39="","",(INDEX('SC Costs'!$F$3:$M$112,MATCH($C39,'SC Costs'!$E$3:$E$112,0),MATCH(N$3,'SC Costs'!$F$2:$M$2,0))*$E39))</f>
        <v/>
      </c>
      <c r="O39" s="49" t="str">
        <f t="shared" si="21"/>
        <v/>
      </c>
    </row>
    <row r="40" spans="2:15" x14ac:dyDescent="0.25">
      <c r="B40" s="74" t="str">
        <f>IF(C40="","",INDEX('SC Costs'!A25:A133,MATCH($C40,'SC Costs'!E25:E133,0)))</f>
        <v/>
      </c>
      <c r="C40" s="73"/>
      <c r="D40" s="111"/>
      <c r="E40" s="121" t="str">
        <f t="shared" si="22"/>
        <v/>
      </c>
      <c r="F40" s="43" t="str">
        <f>IF($C40="","",(INDEX('SC Costs'!$F$3:$M$112,MATCH($C40,'SC Costs'!$E$3:$E$112,0),MATCH(F$3,'SC Costs'!$F$2:$M$2,0))*$E40))</f>
        <v/>
      </c>
      <c r="G40" s="46" t="str">
        <f>IF($C40="","",(INDEX('SC Costs'!$F$3:$M$112,MATCH($C40,'SC Costs'!$E$3:$E$112,0),MATCH(G$3,'SC Costs'!$F$2:$M$2,0))*$E40))</f>
        <v/>
      </c>
      <c r="H40" s="43" t="str">
        <f>IF($C40="","",(INDEX('SC Costs'!$F$3:$M$112,MATCH($C40,'SC Costs'!$E$3:$E$112,0),MATCH(H$3,'SC Costs'!$F$2:$M$2,0))*$E40))</f>
        <v/>
      </c>
      <c r="I40" s="46" t="str">
        <f>IF($C40="","",(INDEX('SC Costs'!$F$3:$M$112,MATCH($C40,'SC Costs'!$E$3:$E$112,0),MATCH(I$3,'SC Costs'!$F$2:$M$2,0))*$E40))</f>
        <v/>
      </c>
      <c r="J40" s="43" t="str">
        <f>IF($C40="","",(INDEX('SC Costs'!$F$3:$M$112,MATCH($C40,'SC Costs'!$E$3:$E$112,0),MATCH(J$3,'SC Costs'!$F$2:$M$2,0))*$E40))</f>
        <v/>
      </c>
      <c r="K40" s="46" t="str">
        <f>IF($C40="","",(INDEX('SC Costs'!$F$3:$M$112,MATCH($C40,'SC Costs'!$E$3:$E$112,0),MATCH(K$3,'SC Costs'!$F$2:$M$2,0))*$E40))</f>
        <v/>
      </c>
      <c r="L40" s="43" t="str">
        <f>IF($C40="","",(INDEX('SC Costs'!$F$3:$M$112,MATCH($C40,'SC Costs'!$E$3:$E$112,0),MATCH(L$3,'SC Costs'!$F$2:$M$2,0))*$E40))</f>
        <v/>
      </c>
      <c r="M40" s="46" t="str">
        <f>IF($C40="","",(INDEX('SC Costs'!$F$3:$M$112,MATCH($C40,'SC Costs'!$E$3:$E$112,0),MATCH(M$3,'SC Costs'!$F$2:$M$2,0))*$E40))</f>
        <v/>
      </c>
      <c r="N40" s="43" t="str">
        <f>IF($C40="","",(INDEX('SC Costs'!$F$3:$M$112,MATCH($C40,'SC Costs'!$E$3:$E$112,0),MATCH(N$3,'SC Costs'!$F$2:$M$2,0))*$E40))</f>
        <v/>
      </c>
      <c r="O40" s="49" t="str">
        <f t="shared" si="21"/>
        <v/>
      </c>
    </row>
    <row r="41" spans="2:15" x14ac:dyDescent="0.25">
      <c r="B41" s="74" t="str">
        <f>IF(C41="","",INDEX('SC Costs'!A26:A134,MATCH($C41,'SC Costs'!E26:E134,0)))</f>
        <v/>
      </c>
      <c r="C41" s="73"/>
      <c r="D41" s="111"/>
      <c r="E41" s="121" t="str">
        <f t="shared" si="22"/>
        <v/>
      </c>
      <c r="F41" s="43" t="str">
        <f>IF($C41="","",(INDEX('SC Costs'!$F$3:$M$112,MATCH($C41,'SC Costs'!$E$3:$E$112,0),MATCH(F$3,'SC Costs'!$F$2:$M$2,0))*$E41))</f>
        <v/>
      </c>
      <c r="G41" s="46" t="str">
        <f>IF($C41="","",(INDEX('SC Costs'!$F$3:$M$112,MATCH($C41,'SC Costs'!$E$3:$E$112,0),MATCH(G$3,'SC Costs'!$F$2:$M$2,0))*$E41))</f>
        <v/>
      </c>
      <c r="H41" s="43" t="str">
        <f>IF($C41="","",(INDEX('SC Costs'!$F$3:$M$112,MATCH($C41,'SC Costs'!$E$3:$E$112,0),MATCH(H$3,'SC Costs'!$F$2:$M$2,0))*$E41))</f>
        <v/>
      </c>
      <c r="I41" s="46" t="str">
        <f>IF($C41="","",(INDEX('SC Costs'!$F$3:$M$112,MATCH($C41,'SC Costs'!$E$3:$E$112,0),MATCH(I$3,'SC Costs'!$F$2:$M$2,0))*$E41))</f>
        <v/>
      </c>
      <c r="J41" s="43" t="str">
        <f>IF($C41="","",(INDEX('SC Costs'!$F$3:$M$112,MATCH($C41,'SC Costs'!$E$3:$E$112,0),MATCH(J$3,'SC Costs'!$F$2:$M$2,0))*$E41))</f>
        <v/>
      </c>
      <c r="K41" s="46" t="str">
        <f>IF($C41="","",(INDEX('SC Costs'!$F$3:$M$112,MATCH($C41,'SC Costs'!$E$3:$E$112,0),MATCH(K$3,'SC Costs'!$F$2:$M$2,0))*$E41))</f>
        <v/>
      </c>
      <c r="L41" s="43" t="str">
        <f>IF($C41="","",(INDEX('SC Costs'!$F$3:$M$112,MATCH($C41,'SC Costs'!$E$3:$E$112,0),MATCH(L$3,'SC Costs'!$F$2:$M$2,0))*$E41))</f>
        <v/>
      </c>
      <c r="M41" s="46" t="str">
        <f>IF($C41="","",(INDEX('SC Costs'!$F$3:$M$112,MATCH($C41,'SC Costs'!$E$3:$E$112,0),MATCH(M$3,'SC Costs'!$F$2:$M$2,0))*$E41))</f>
        <v/>
      </c>
      <c r="N41" s="43" t="str">
        <f>IF($C41="","",(INDEX('SC Costs'!$F$3:$M$112,MATCH($C41,'SC Costs'!$E$3:$E$112,0),MATCH(N$3,'SC Costs'!$F$2:$M$2,0))*$E41))</f>
        <v/>
      </c>
      <c r="O41" s="49" t="str">
        <f t="shared" si="21"/>
        <v/>
      </c>
    </row>
    <row r="42" spans="2:15" x14ac:dyDescent="0.25">
      <c r="B42" s="74" t="str">
        <f>IF(C42="","",INDEX('SC Costs'!A27:A135,MATCH($C42,'SC Costs'!E27:E135,0)))</f>
        <v/>
      </c>
      <c r="C42" s="73"/>
      <c r="D42" s="111"/>
      <c r="E42" s="121" t="str">
        <f t="shared" si="22"/>
        <v/>
      </c>
      <c r="F42" s="43" t="str">
        <f>IF($C42="","",(INDEX('SC Costs'!$F$3:$M$112,MATCH($C42,'SC Costs'!$E$3:$E$112,0),MATCH(F$3,'SC Costs'!$F$2:$M$2,0))*$E42))</f>
        <v/>
      </c>
      <c r="G42" s="46" t="str">
        <f>IF($C42="","",(INDEX('SC Costs'!$F$3:$M$112,MATCH($C42,'SC Costs'!$E$3:$E$112,0),MATCH(G$3,'SC Costs'!$F$2:$M$2,0))*$E42))</f>
        <v/>
      </c>
      <c r="H42" s="43" t="str">
        <f>IF($C42="","",(INDEX('SC Costs'!$F$3:$M$112,MATCH($C42,'SC Costs'!$E$3:$E$112,0),MATCH(H$3,'SC Costs'!$F$2:$M$2,0))*$E42))</f>
        <v/>
      </c>
      <c r="I42" s="46" t="str">
        <f>IF($C42="","",(INDEX('SC Costs'!$F$3:$M$112,MATCH($C42,'SC Costs'!$E$3:$E$112,0),MATCH(I$3,'SC Costs'!$F$2:$M$2,0))*$E42))</f>
        <v/>
      </c>
      <c r="J42" s="43" t="str">
        <f>IF($C42="","",(INDEX('SC Costs'!$F$3:$M$112,MATCH($C42,'SC Costs'!$E$3:$E$112,0),MATCH(J$3,'SC Costs'!$F$2:$M$2,0))*$E42))</f>
        <v/>
      </c>
      <c r="K42" s="46" t="str">
        <f>IF($C42="","",(INDEX('SC Costs'!$F$3:$M$112,MATCH($C42,'SC Costs'!$E$3:$E$112,0),MATCH(K$3,'SC Costs'!$F$2:$M$2,0))*$E42))</f>
        <v/>
      </c>
      <c r="L42" s="43" t="str">
        <f>IF($C42="","",(INDEX('SC Costs'!$F$3:$M$112,MATCH($C42,'SC Costs'!$E$3:$E$112,0),MATCH(L$3,'SC Costs'!$F$2:$M$2,0))*$E42))</f>
        <v/>
      </c>
      <c r="M42" s="46" t="str">
        <f>IF($C42="","",(INDEX('SC Costs'!$F$3:$M$112,MATCH($C42,'SC Costs'!$E$3:$E$112,0),MATCH(M$3,'SC Costs'!$F$2:$M$2,0))*$E42))</f>
        <v/>
      </c>
      <c r="N42" s="43" t="str">
        <f>IF($C42="","",(INDEX('SC Costs'!$F$3:$M$112,MATCH($C42,'SC Costs'!$E$3:$E$112,0),MATCH(N$3,'SC Costs'!$F$2:$M$2,0))*$E42))</f>
        <v/>
      </c>
      <c r="O42" s="49" t="str">
        <f t="shared" si="21"/>
        <v/>
      </c>
    </row>
    <row r="43" spans="2:15" ht="15.75" thickBot="1" x14ac:dyDescent="0.3">
      <c r="B43" s="124" t="str">
        <f>IF(C43="","",INDEX('SC Costs'!A28:A136,MATCH($C43,'SC Costs'!E28:E136,0)))</f>
        <v/>
      </c>
      <c r="C43" s="125"/>
      <c r="D43" s="112"/>
      <c r="E43" s="121" t="str">
        <f t="shared" si="22"/>
        <v/>
      </c>
      <c r="F43" s="44" t="str">
        <f>IF($C43="","",(INDEX('SC Costs'!$F$3:$M$112,MATCH($C43,'SC Costs'!$E$3:$E$112,0),MATCH(F$3,'SC Costs'!$F$2:$M$2,0))*$E43))</f>
        <v/>
      </c>
      <c r="G43" s="47" t="str">
        <f>IF($C43="","",(INDEX('SC Costs'!$F$3:$M$112,MATCH($C43,'SC Costs'!$E$3:$E$112,0),MATCH(G$3,'SC Costs'!$F$2:$M$2,0))*$E43))</f>
        <v/>
      </c>
      <c r="H43" s="44" t="str">
        <f>IF($C43="","",(INDEX('SC Costs'!$F$3:$M$112,MATCH($C43,'SC Costs'!$E$3:$E$112,0),MATCH(H$3,'SC Costs'!$F$2:$M$2,0))*$E43))</f>
        <v/>
      </c>
      <c r="I43" s="47" t="str">
        <f>IF($C43="","",(INDEX('SC Costs'!$F$3:$M$112,MATCH($C43,'SC Costs'!$E$3:$E$112,0),MATCH(I$3,'SC Costs'!$F$2:$M$2,0))*$E43))</f>
        <v/>
      </c>
      <c r="J43" s="44" t="str">
        <f>IF($C43="","",(INDEX('SC Costs'!$F$3:$M$112,MATCH($C43,'SC Costs'!$E$3:$E$112,0),MATCH(J$3,'SC Costs'!$F$2:$M$2,0))*$E43))</f>
        <v/>
      </c>
      <c r="K43" s="47" t="str">
        <f>IF($C43="","",(INDEX('SC Costs'!$F$3:$M$112,MATCH($C43,'SC Costs'!$E$3:$E$112,0),MATCH(K$3,'SC Costs'!$F$2:$M$2,0))*$E43))</f>
        <v/>
      </c>
      <c r="L43" s="44" t="str">
        <f>IF($C43="","",(INDEX('SC Costs'!$F$3:$M$112,MATCH($C43,'SC Costs'!$E$3:$E$112,0),MATCH(L$3,'SC Costs'!$F$2:$M$2,0))*$E43))</f>
        <v/>
      </c>
      <c r="M43" s="47" t="str">
        <f>IF($C43="","",(INDEX('SC Costs'!$F$3:$M$112,MATCH($C43,'SC Costs'!$E$3:$E$112,0),MATCH(M$3,'SC Costs'!$F$2:$M$2,0))*$E43))</f>
        <v/>
      </c>
      <c r="N43" s="44" t="str">
        <f>IF($C43="","",(INDEX('SC Costs'!$F$3:$M$112,MATCH($C43,'SC Costs'!$E$3:$E$112,0),MATCH(N$3,'SC Costs'!$F$2:$M$2,0))*$E43))</f>
        <v/>
      </c>
      <c r="O43" s="50" t="str">
        <f t="shared" si="21"/>
        <v/>
      </c>
    </row>
    <row r="44" spans="2:15" ht="15.75" hidden="1" thickBot="1" x14ac:dyDescent="0.3">
      <c r="B44" s="272" t="s">
        <v>217</v>
      </c>
      <c r="C44" s="286"/>
      <c r="D44" s="273"/>
      <c r="E44" s="78">
        <f>SUM(E34:E43)+(E33*1000)</f>
        <v>1001</v>
      </c>
      <c r="F44" s="45" t="e">
        <f>SUM(F33:F43)</f>
        <v>#REF!</v>
      </c>
      <c r="G44" s="48" t="e">
        <f t="shared" ref="G44:N44" si="23">SUM(G33:G43)</f>
        <v>#REF!</v>
      </c>
      <c r="H44" s="45" t="e">
        <f t="shared" si="23"/>
        <v>#REF!</v>
      </c>
      <c r="I44" s="48" t="e">
        <f t="shared" si="23"/>
        <v>#REF!</v>
      </c>
      <c r="J44" s="45" t="e">
        <f t="shared" si="23"/>
        <v>#REF!</v>
      </c>
      <c r="K44" s="48" t="e">
        <f t="shared" si="23"/>
        <v>#REF!</v>
      </c>
      <c r="L44" s="45" t="e">
        <f t="shared" si="23"/>
        <v>#REF!</v>
      </c>
      <c r="M44" s="48" t="e">
        <f t="shared" si="23"/>
        <v>#REF!</v>
      </c>
      <c r="N44" s="45" t="e">
        <f t="shared" si="23"/>
        <v>#REF!</v>
      </c>
      <c r="O44" s="51" t="e">
        <f>AVERAGE(F44:N44)</f>
        <v>#REF!</v>
      </c>
    </row>
    <row r="45" spans="2:15" ht="15.75" hidden="1" thickBot="1" x14ac:dyDescent="0.3"/>
    <row r="46" spans="2:15" hidden="1" x14ac:dyDescent="0.25">
      <c r="B46" s="91" t="e">
        <f>IF(B33="","",B33)</f>
        <v>#REF!</v>
      </c>
      <c r="C46" s="92" t="str">
        <f>IF(C33="","",C33)</f>
        <v>Thermal 40</v>
      </c>
      <c r="D46" s="92"/>
      <c r="E46" s="97">
        <f>E33</f>
        <v>1</v>
      </c>
      <c r="F46" s="87" t="e">
        <f>IF(C46="","",VLOOKUP(VALUE(B46&amp;F$2),PriceBook,5,FALSE)*$E$4)</f>
        <v>#REF!</v>
      </c>
      <c r="G46" s="87" t="e">
        <f>IF($C46="","",VLOOKUP(VALUE($B46&amp;$G31),PriceBook,5,FALSE)*$E$17)</f>
        <v>#REF!</v>
      </c>
      <c r="H46" s="87" t="e">
        <f t="shared" ref="H46:N46" si="24">IF($C46="","",VLOOKUP(VALUE($B46&amp;H31),PriceBook,5,FALSE)*$E$17)</f>
        <v>#REF!</v>
      </c>
      <c r="I46" s="87" t="e">
        <f t="shared" si="24"/>
        <v>#REF!</v>
      </c>
      <c r="J46" s="87" t="e">
        <f t="shared" si="24"/>
        <v>#REF!</v>
      </c>
      <c r="K46" s="87" t="e">
        <f t="shared" si="24"/>
        <v>#REF!</v>
      </c>
      <c r="L46" s="87" t="e">
        <f t="shared" si="24"/>
        <v>#REF!</v>
      </c>
      <c r="M46" s="87" t="e">
        <f t="shared" si="24"/>
        <v>#REF!</v>
      </c>
      <c r="N46" s="87" t="e">
        <f t="shared" si="24"/>
        <v>#REF!</v>
      </c>
      <c r="O46" s="88" t="e">
        <f>IF(C46="","",AVERAGE(F46:N46))</f>
        <v>#REF!</v>
      </c>
    </row>
    <row r="47" spans="2:15" hidden="1" x14ac:dyDescent="0.25">
      <c r="B47" s="93">
        <f>IF(B34="","",B34)</f>
        <v>113161</v>
      </c>
      <c r="C47" s="94" t="str">
        <f t="shared" ref="C47" si="25">IF(C34="","",C34)</f>
        <v>CFR-2</v>
      </c>
      <c r="D47" s="95">
        <f>IF(D34="","",D34)</f>
        <v>1E-3</v>
      </c>
      <c r="E47" s="96">
        <f>IF(C47="","",D47*$E$17*1000)</f>
        <v>1</v>
      </c>
      <c r="F47" s="2">
        <f t="shared" ref="F47:F56" si="26">IF(C47="","",VLOOKUP(VALUE(B47&amp;F$2),PriceBook,5,FALSE)*$E47)</f>
        <v>1</v>
      </c>
      <c r="G47" s="2">
        <f t="shared" ref="G47:N50" si="27">IF($C47="","",VLOOKUP(VALUE($B47&amp;G$2),PriceBook,5,FALSE)*$E47)</f>
        <v>1</v>
      </c>
      <c r="H47" s="2">
        <f t="shared" si="27"/>
        <v>1</v>
      </c>
      <c r="I47" s="2">
        <f t="shared" si="27"/>
        <v>1</v>
      </c>
      <c r="J47" s="2">
        <f t="shared" si="27"/>
        <v>1</v>
      </c>
      <c r="K47" s="2">
        <f t="shared" si="27"/>
        <v>1</v>
      </c>
      <c r="L47" s="2">
        <f t="shared" si="27"/>
        <v>1</v>
      </c>
      <c r="M47" s="2">
        <f t="shared" si="27"/>
        <v>1</v>
      </c>
      <c r="N47" s="2">
        <f t="shared" si="27"/>
        <v>1</v>
      </c>
      <c r="O47" s="11">
        <f t="shared" ref="O47:O56" si="28">IF(C47="","",AVERAGE(F47:N47))</f>
        <v>1</v>
      </c>
    </row>
    <row r="48" spans="2:15" hidden="1" x14ac:dyDescent="0.25">
      <c r="B48" s="93" t="str">
        <f t="shared" ref="B48:D56" si="29">IF(B35="","",B35)</f>
        <v/>
      </c>
      <c r="C48" s="94" t="str">
        <f t="shared" si="29"/>
        <v/>
      </c>
      <c r="D48" s="95" t="str">
        <f t="shared" si="29"/>
        <v/>
      </c>
      <c r="E48" s="96" t="str">
        <f t="shared" ref="E48:E56" si="30">IF(C48="","",D48*$E$17*1000)</f>
        <v/>
      </c>
      <c r="F48" s="2" t="str">
        <f t="shared" si="26"/>
        <v/>
      </c>
      <c r="G48" s="2" t="str">
        <f t="shared" si="27"/>
        <v/>
      </c>
      <c r="H48" s="2" t="str">
        <f t="shared" si="27"/>
        <v/>
      </c>
      <c r="I48" s="2" t="str">
        <f t="shared" si="27"/>
        <v/>
      </c>
      <c r="J48" s="2" t="str">
        <f t="shared" si="27"/>
        <v/>
      </c>
      <c r="K48" s="2" t="str">
        <f t="shared" si="27"/>
        <v/>
      </c>
      <c r="L48" s="2" t="str">
        <f t="shared" si="27"/>
        <v/>
      </c>
      <c r="M48" s="2" t="str">
        <f t="shared" si="27"/>
        <v/>
      </c>
      <c r="N48" s="2" t="str">
        <f t="shared" si="27"/>
        <v/>
      </c>
      <c r="O48" s="11" t="str">
        <f t="shared" si="28"/>
        <v/>
      </c>
    </row>
    <row r="49" spans="2:15" hidden="1" x14ac:dyDescent="0.25">
      <c r="B49" s="93" t="str">
        <f t="shared" si="29"/>
        <v/>
      </c>
      <c r="C49" s="94" t="str">
        <f t="shared" si="29"/>
        <v/>
      </c>
      <c r="D49" s="95" t="str">
        <f t="shared" si="29"/>
        <v/>
      </c>
      <c r="E49" s="96" t="str">
        <f t="shared" si="30"/>
        <v/>
      </c>
      <c r="F49" s="2" t="str">
        <f t="shared" si="26"/>
        <v/>
      </c>
      <c r="G49" s="2" t="str">
        <f t="shared" si="27"/>
        <v/>
      </c>
      <c r="H49" s="2" t="str">
        <f t="shared" si="27"/>
        <v/>
      </c>
      <c r="I49" s="2" t="str">
        <f t="shared" si="27"/>
        <v/>
      </c>
      <c r="J49" s="2" t="str">
        <f t="shared" si="27"/>
        <v/>
      </c>
      <c r="K49" s="2" t="str">
        <f t="shared" si="27"/>
        <v/>
      </c>
      <c r="L49" s="2" t="str">
        <f t="shared" si="27"/>
        <v/>
      </c>
      <c r="M49" s="2" t="str">
        <f t="shared" si="27"/>
        <v/>
      </c>
      <c r="N49" s="2" t="str">
        <f t="shared" si="27"/>
        <v/>
      </c>
      <c r="O49" s="11" t="str">
        <f t="shared" si="28"/>
        <v/>
      </c>
    </row>
    <row r="50" spans="2:15" hidden="1" x14ac:dyDescent="0.25">
      <c r="B50" s="93" t="str">
        <f t="shared" si="29"/>
        <v/>
      </c>
      <c r="C50" s="94" t="str">
        <f t="shared" si="29"/>
        <v/>
      </c>
      <c r="D50" s="95" t="str">
        <f t="shared" si="29"/>
        <v/>
      </c>
      <c r="E50" s="96" t="str">
        <f t="shared" si="30"/>
        <v/>
      </c>
      <c r="F50" s="2" t="str">
        <f t="shared" si="26"/>
        <v/>
      </c>
      <c r="G50" s="2" t="str">
        <f t="shared" si="27"/>
        <v/>
      </c>
      <c r="H50" s="2" t="str">
        <f t="shared" si="27"/>
        <v/>
      </c>
      <c r="I50" s="2" t="str">
        <f t="shared" si="27"/>
        <v/>
      </c>
      <c r="J50" s="2" t="str">
        <f t="shared" si="27"/>
        <v/>
      </c>
      <c r="K50" s="2" t="str">
        <f t="shared" si="27"/>
        <v/>
      </c>
      <c r="L50" s="2" t="str">
        <f t="shared" si="27"/>
        <v/>
      </c>
      <c r="M50" s="2" t="str">
        <f t="shared" si="27"/>
        <v/>
      </c>
      <c r="N50" s="2" t="str">
        <f t="shared" si="27"/>
        <v/>
      </c>
      <c r="O50" s="11" t="str">
        <f t="shared" si="28"/>
        <v/>
      </c>
    </row>
    <row r="51" spans="2:15" hidden="1" x14ac:dyDescent="0.25">
      <c r="B51" s="93" t="str">
        <f t="shared" si="29"/>
        <v/>
      </c>
      <c r="C51" s="94" t="str">
        <f t="shared" si="29"/>
        <v/>
      </c>
      <c r="D51" s="95" t="str">
        <f t="shared" si="29"/>
        <v/>
      </c>
      <c r="E51" s="96" t="str">
        <f t="shared" si="30"/>
        <v/>
      </c>
      <c r="F51" s="2" t="str">
        <f t="shared" si="26"/>
        <v/>
      </c>
      <c r="G51" s="2" t="str">
        <f t="shared" ref="G51:N56" si="31">IF(D51="","",VLOOKUP(VALUE(C51&amp;G$2),PriceBook,5,FALSE)*$E51)</f>
        <v/>
      </c>
      <c r="H51" s="2" t="str">
        <f t="shared" si="31"/>
        <v/>
      </c>
      <c r="I51" s="2" t="str">
        <f t="shared" si="31"/>
        <v/>
      </c>
      <c r="J51" s="2" t="str">
        <f t="shared" si="31"/>
        <v/>
      </c>
      <c r="K51" s="2" t="str">
        <f t="shared" si="31"/>
        <v/>
      </c>
      <c r="L51" s="2" t="str">
        <f t="shared" si="31"/>
        <v/>
      </c>
      <c r="M51" s="2" t="str">
        <f t="shared" si="31"/>
        <v/>
      </c>
      <c r="N51" s="2" t="str">
        <f t="shared" si="31"/>
        <v/>
      </c>
      <c r="O51" s="11" t="str">
        <f t="shared" si="28"/>
        <v/>
      </c>
    </row>
    <row r="52" spans="2:15" hidden="1" x14ac:dyDescent="0.25">
      <c r="B52" s="93" t="str">
        <f t="shared" si="29"/>
        <v/>
      </c>
      <c r="C52" s="94" t="str">
        <f t="shared" si="29"/>
        <v/>
      </c>
      <c r="D52" s="95" t="str">
        <f t="shared" si="29"/>
        <v/>
      </c>
      <c r="E52" s="96" t="str">
        <f t="shared" si="30"/>
        <v/>
      </c>
      <c r="F52" s="2" t="str">
        <f t="shared" si="26"/>
        <v/>
      </c>
      <c r="G52" s="2" t="str">
        <f t="shared" si="31"/>
        <v/>
      </c>
      <c r="H52" s="2" t="str">
        <f t="shared" si="31"/>
        <v/>
      </c>
      <c r="I52" s="2" t="str">
        <f t="shared" si="31"/>
        <v/>
      </c>
      <c r="J52" s="2" t="str">
        <f t="shared" si="31"/>
        <v/>
      </c>
      <c r="K52" s="2" t="str">
        <f t="shared" si="31"/>
        <v/>
      </c>
      <c r="L52" s="2" t="str">
        <f t="shared" si="31"/>
        <v/>
      </c>
      <c r="M52" s="2" t="str">
        <f t="shared" si="31"/>
        <v/>
      </c>
      <c r="N52" s="2" t="str">
        <f t="shared" si="31"/>
        <v/>
      </c>
      <c r="O52" s="11" t="str">
        <f t="shared" si="28"/>
        <v/>
      </c>
    </row>
    <row r="53" spans="2:15" hidden="1" x14ac:dyDescent="0.25">
      <c r="B53" s="93" t="str">
        <f t="shared" si="29"/>
        <v/>
      </c>
      <c r="C53" s="94" t="str">
        <f t="shared" si="29"/>
        <v/>
      </c>
      <c r="D53" s="95" t="str">
        <f t="shared" si="29"/>
        <v/>
      </c>
      <c r="E53" s="96" t="str">
        <f t="shared" si="30"/>
        <v/>
      </c>
      <c r="F53" s="2" t="str">
        <f t="shared" si="26"/>
        <v/>
      </c>
      <c r="G53" s="2" t="str">
        <f t="shared" si="31"/>
        <v/>
      </c>
      <c r="H53" s="2" t="str">
        <f t="shared" si="31"/>
        <v/>
      </c>
      <c r="I53" s="2" t="str">
        <f t="shared" si="31"/>
        <v/>
      </c>
      <c r="J53" s="2" t="str">
        <f t="shared" si="31"/>
        <v/>
      </c>
      <c r="K53" s="2" t="str">
        <f t="shared" si="31"/>
        <v/>
      </c>
      <c r="L53" s="2" t="str">
        <f t="shared" si="31"/>
        <v/>
      </c>
      <c r="M53" s="2" t="str">
        <f t="shared" si="31"/>
        <v/>
      </c>
      <c r="N53" s="2" t="str">
        <f t="shared" si="31"/>
        <v/>
      </c>
      <c r="O53" s="11" t="str">
        <f t="shared" si="28"/>
        <v/>
      </c>
    </row>
    <row r="54" spans="2:15" hidden="1" x14ac:dyDescent="0.25">
      <c r="B54" s="93" t="str">
        <f t="shared" si="29"/>
        <v/>
      </c>
      <c r="C54" s="94" t="str">
        <f t="shared" si="29"/>
        <v/>
      </c>
      <c r="D54" s="95" t="str">
        <f t="shared" si="29"/>
        <v/>
      </c>
      <c r="E54" s="96" t="str">
        <f t="shared" si="30"/>
        <v/>
      </c>
      <c r="F54" s="2" t="str">
        <f t="shared" si="26"/>
        <v/>
      </c>
      <c r="G54" s="2" t="str">
        <f t="shared" si="31"/>
        <v/>
      </c>
      <c r="H54" s="2" t="str">
        <f t="shared" si="31"/>
        <v/>
      </c>
      <c r="I54" s="2" t="str">
        <f t="shared" si="31"/>
        <v/>
      </c>
      <c r="J54" s="2" t="str">
        <f t="shared" si="31"/>
        <v/>
      </c>
      <c r="K54" s="2" t="str">
        <f t="shared" si="31"/>
        <v/>
      </c>
      <c r="L54" s="2" t="str">
        <f t="shared" si="31"/>
        <v/>
      </c>
      <c r="M54" s="2" t="str">
        <f t="shared" si="31"/>
        <v/>
      </c>
      <c r="N54" s="2" t="str">
        <f t="shared" si="31"/>
        <v/>
      </c>
      <c r="O54" s="11" t="str">
        <f t="shared" si="28"/>
        <v/>
      </c>
    </row>
    <row r="55" spans="2:15" hidden="1" x14ac:dyDescent="0.25">
      <c r="B55" s="93" t="str">
        <f t="shared" si="29"/>
        <v/>
      </c>
      <c r="C55" s="94" t="str">
        <f t="shared" si="29"/>
        <v/>
      </c>
      <c r="D55" s="95" t="str">
        <f t="shared" si="29"/>
        <v/>
      </c>
      <c r="E55" s="96" t="str">
        <f t="shared" si="30"/>
        <v/>
      </c>
      <c r="F55" s="2" t="str">
        <f t="shared" si="26"/>
        <v/>
      </c>
      <c r="G55" s="2" t="str">
        <f t="shared" si="31"/>
        <v/>
      </c>
      <c r="H55" s="2" t="str">
        <f t="shared" si="31"/>
        <v/>
      </c>
      <c r="I55" s="2" t="str">
        <f t="shared" si="31"/>
        <v/>
      </c>
      <c r="J55" s="2" t="str">
        <f t="shared" si="31"/>
        <v/>
      </c>
      <c r="K55" s="2" t="str">
        <f t="shared" si="31"/>
        <v/>
      </c>
      <c r="L55" s="2" t="str">
        <f t="shared" si="31"/>
        <v/>
      </c>
      <c r="M55" s="2" t="str">
        <f t="shared" si="31"/>
        <v/>
      </c>
      <c r="N55" s="2" t="str">
        <f t="shared" si="31"/>
        <v/>
      </c>
      <c r="O55" s="11" t="str">
        <f t="shared" si="28"/>
        <v/>
      </c>
    </row>
    <row r="56" spans="2:15" hidden="1" x14ac:dyDescent="0.25">
      <c r="B56" s="93" t="str">
        <f t="shared" si="29"/>
        <v/>
      </c>
      <c r="C56" s="94" t="str">
        <f>IF(C43="","",C43)</f>
        <v/>
      </c>
      <c r="D56" s="95" t="str">
        <f t="shared" si="29"/>
        <v/>
      </c>
      <c r="E56" s="96" t="str">
        <f t="shared" si="30"/>
        <v/>
      </c>
      <c r="F56" s="2" t="str">
        <f t="shared" si="26"/>
        <v/>
      </c>
      <c r="G56" s="2" t="str">
        <f t="shared" si="31"/>
        <v/>
      </c>
      <c r="H56" s="2" t="str">
        <f t="shared" si="31"/>
        <v/>
      </c>
      <c r="I56" s="2" t="str">
        <f t="shared" si="31"/>
        <v/>
      </c>
      <c r="J56" s="2" t="str">
        <f t="shared" si="31"/>
        <v/>
      </c>
      <c r="K56" s="2" t="str">
        <f t="shared" si="31"/>
        <v/>
      </c>
      <c r="L56" s="2" t="str">
        <f t="shared" si="31"/>
        <v/>
      </c>
      <c r="M56" s="2" t="str">
        <f t="shared" si="31"/>
        <v/>
      </c>
      <c r="N56" s="2" t="str">
        <f t="shared" si="31"/>
        <v/>
      </c>
      <c r="O56" s="11" t="str">
        <f t="shared" si="28"/>
        <v/>
      </c>
    </row>
    <row r="57" spans="2:15" ht="15.75" hidden="1" thickBot="1" x14ac:dyDescent="0.3">
      <c r="B57" s="98"/>
      <c r="C57" s="278" t="s">
        <v>1618</v>
      </c>
      <c r="D57" s="278"/>
      <c r="E57" s="99">
        <f>SUM(E47:E56)+(E46*1000)</f>
        <v>1001</v>
      </c>
      <c r="F57" s="13" t="e">
        <f t="shared" ref="F57:M57" si="32">SUM(F46:F56)</f>
        <v>#REF!</v>
      </c>
      <c r="G57" s="13" t="e">
        <f t="shared" si="32"/>
        <v>#REF!</v>
      </c>
      <c r="H57" s="13" t="e">
        <f t="shared" si="32"/>
        <v>#REF!</v>
      </c>
      <c r="I57" s="13" t="e">
        <f t="shared" si="32"/>
        <v>#REF!</v>
      </c>
      <c r="J57" s="13" t="e">
        <f t="shared" si="32"/>
        <v>#REF!</v>
      </c>
      <c r="K57" s="13" t="e">
        <f t="shared" si="32"/>
        <v>#REF!</v>
      </c>
      <c r="L57" s="13" t="e">
        <f t="shared" si="32"/>
        <v>#REF!</v>
      </c>
      <c r="M57" s="13" t="e">
        <f t="shared" si="32"/>
        <v>#REF!</v>
      </c>
      <c r="N57" s="13" t="e">
        <f>IF(E57="","",AVERAGE(E57:M57))</f>
        <v>#REF!</v>
      </c>
      <c r="O57" s="14" t="e">
        <f>AVERAGE(F57:N57)</f>
        <v>#REF!</v>
      </c>
    </row>
    <row r="58" spans="2:15" hidden="1" x14ac:dyDescent="0.25"/>
    <row r="59" spans="2:15" hidden="1" x14ac:dyDescent="0.25"/>
    <row r="60" spans="2:15" ht="15.75" thickBot="1" x14ac:dyDescent="0.3"/>
    <row r="61" spans="2:15" ht="15.75" thickBot="1" x14ac:dyDescent="0.3">
      <c r="B61" s="30"/>
      <c r="C61" s="5"/>
      <c r="D61" s="1"/>
      <c r="E61" s="71" t="s">
        <v>242</v>
      </c>
      <c r="F61" s="82">
        <v>1</v>
      </c>
      <c r="G61" s="83">
        <v>1</v>
      </c>
      <c r="H61" s="83">
        <v>2</v>
      </c>
      <c r="I61" s="83">
        <v>1</v>
      </c>
      <c r="J61" s="83">
        <v>2</v>
      </c>
      <c r="K61" s="83">
        <v>1</v>
      </c>
      <c r="L61" s="83">
        <v>4</v>
      </c>
      <c r="M61" s="83">
        <v>2</v>
      </c>
      <c r="N61" s="83">
        <v>1</v>
      </c>
      <c r="O61" s="84"/>
    </row>
    <row r="62" spans="2:15" ht="15.75" thickBot="1" x14ac:dyDescent="0.3">
      <c r="B62" s="90" t="s">
        <v>1614</v>
      </c>
      <c r="C62" s="72" t="s">
        <v>1615</v>
      </c>
      <c r="D62" s="127" t="s">
        <v>245</v>
      </c>
      <c r="E62" s="40" t="s">
        <v>219</v>
      </c>
      <c r="F62" s="79" t="e">
        <f>#REF!</f>
        <v>#REF!</v>
      </c>
      <c r="G62" s="79" t="e">
        <f>#REF!</f>
        <v>#REF!</v>
      </c>
      <c r="H62" s="79" t="e">
        <f>#REF!</f>
        <v>#REF!</v>
      </c>
      <c r="I62" s="79" t="e">
        <f>#REF!</f>
        <v>#REF!</v>
      </c>
      <c r="J62" s="79" t="e">
        <f>#REF!</f>
        <v>#REF!</v>
      </c>
      <c r="K62" s="79" t="e">
        <f>#REF!</f>
        <v>#REF!</v>
      </c>
      <c r="L62" s="79" t="e">
        <f>#REF!</f>
        <v>#REF!</v>
      </c>
      <c r="M62" s="79" t="e">
        <f>#REF!</f>
        <v>#REF!</v>
      </c>
      <c r="N62" s="79" t="e">
        <f>#REF!</f>
        <v>#REF!</v>
      </c>
      <c r="O62" s="81" t="s">
        <v>229</v>
      </c>
    </row>
    <row r="63" spans="2:15" ht="15.75" thickBot="1" x14ac:dyDescent="0.3">
      <c r="B63" s="76" t="e">
        <f>IF(C63="","",INDEX(#REF!,MATCH('Build-A-Blend'!$C$6,#REF!,0)))</f>
        <v>#REF!</v>
      </c>
      <c r="C63" s="37" t="s">
        <v>209</v>
      </c>
      <c r="D63" s="122"/>
      <c r="E63" s="119">
        <v>1</v>
      </c>
      <c r="F63" s="42" t="e">
        <f>IF($C63="","",(INDEX(#REF!,MATCH($C63,#REF!,0),MATCH(F$3,#REF!,0))*$E63))</f>
        <v>#REF!</v>
      </c>
      <c r="G63" s="67" t="e">
        <f>IF($C63="","",(INDEX(#REF!,MATCH($C63,#REF!,0),MATCH(G$3,#REF!,0))*$E63))</f>
        <v>#REF!</v>
      </c>
      <c r="H63" s="42" t="e">
        <f>IF($C63="","",(INDEX(#REF!,MATCH($C63,#REF!,0),MATCH(H$3,#REF!,0))*$E63))</f>
        <v>#REF!</v>
      </c>
      <c r="I63" s="67" t="e">
        <f>IF($C63="","",(INDEX(#REF!,MATCH($C63,#REF!,0),MATCH(I$3,#REF!,0))*$E63))</f>
        <v>#REF!</v>
      </c>
      <c r="J63" s="42" t="e">
        <f>IF($C63="","",(INDEX(#REF!,MATCH($C63,#REF!,0),MATCH(J$3,#REF!,0))*$E63))</f>
        <v>#REF!</v>
      </c>
      <c r="K63" s="67" t="e">
        <f>IF($C63="","",(INDEX(#REF!,MATCH($C63,#REF!,0),MATCH(K$3,#REF!,0))*$E63))</f>
        <v>#REF!</v>
      </c>
      <c r="L63" s="42" t="e">
        <f>IF($C63="","",(INDEX(#REF!,MATCH($C63,#REF!,0),MATCH(L$3,#REF!,0))*$E63))</f>
        <v>#REF!</v>
      </c>
      <c r="M63" s="67" t="e">
        <f>IF($C63="","",(INDEX(#REF!,MATCH($C63,#REF!,0),MATCH(M$3,#REF!,0))*$E63))</f>
        <v>#REF!</v>
      </c>
      <c r="N63" s="42" t="e">
        <f>IF($C63="","",(INDEX(#REF!,MATCH($C63,#REF!,0),MATCH(N$3,#REF!,0))*$E63))</f>
        <v>#REF!</v>
      </c>
      <c r="O63" s="49" t="e">
        <f t="shared" ref="O63:O73" si="33">IF(C63="","",AVERAGE(F63:N63))</f>
        <v>#REF!</v>
      </c>
    </row>
    <row r="64" spans="2:15" x14ac:dyDescent="0.25">
      <c r="B64" s="75">
        <f>IF(C64="","",INDEX('SC Costs'!A35:A143,MATCH($C64,'SC Costs'!E35:E143,0)))</f>
        <v>113161</v>
      </c>
      <c r="C64" s="38" t="s">
        <v>61</v>
      </c>
      <c r="D64" s="123">
        <v>1E-3</v>
      </c>
      <c r="E64" s="120">
        <f>IF(C64="","",D64*1000*$E$4)</f>
        <v>1</v>
      </c>
      <c r="F64" s="43" t="e">
        <f>IF($C64="","",(INDEX('SC Costs'!$F$3:$M$112,MATCH($C64,'SC Costs'!$E$3:$E$112,0),MATCH(F$3,'SC Costs'!$F$2:$M$2,0))*$E64))</f>
        <v>#REF!</v>
      </c>
      <c r="G64" s="46" t="e">
        <f>IF($C64="","",(INDEX('SC Costs'!$F$3:$M$112,MATCH($C64,'SC Costs'!$E$3:$E$112,0),MATCH(G$3,'SC Costs'!$F$2:$M$2,0))*$E64))</f>
        <v>#REF!</v>
      </c>
      <c r="H64" s="43" t="e">
        <f>IF($C64="","",(INDEX('SC Costs'!$F$3:$M$112,MATCH($C64,'SC Costs'!$E$3:$E$112,0),MATCH(H$3,'SC Costs'!$F$2:$M$2,0))*$E64))</f>
        <v>#REF!</v>
      </c>
      <c r="I64" s="46" t="e">
        <f>IF($C64="","",(INDEX('SC Costs'!$F$3:$M$112,MATCH($C64,'SC Costs'!$E$3:$E$112,0),MATCH(I$3,'SC Costs'!$F$2:$M$2,0))*$E64))</f>
        <v>#REF!</v>
      </c>
      <c r="J64" s="43" t="e">
        <f>IF($C64="","",(INDEX('SC Costs'!$F$3:$M$112,MATCH($C64,'SC Costs'!$E$3:$E$112,0),MATCH(J$3,'SC Costs'!$F$2:$M$2,0))*$E64))</f>
        <v>#REF!</v>
      </c>
      <c r="K64" s="46" t="e">
        <f>IF($C64="","",(INDEX('SC Costs'!$F$3:$M$112,MATCH($C64,'SC Costs'!$E$3:$E$112,0),MATCH(K$3,'SC Costs'!$F$2:$M$2,0))*$E64))</f>
        <v>#REF!</v>
      </c>
      <c r="L64" s="43" t="e">
        <f>IF($C64="","",(INDEX('SC Costs'!$F$3:$M$112,MATCH($C64,'SC Costs'!$E$3:$E$112,0),MATCH(L$3,'SC Costs'!$F$2:$M$2,0))*$E64))</f>
        <v>#REF!</v>
      </c>
      <c r="M64" s="46" t="e">
        <f>IF($C64="","",(INDEX('SC Costs'!$F$3:$M$112,MATCH($C64,'SC Costs'!$E$3:$E$112,0),MATCH(M$3,'SC Costs'!$F$2:$M$2,0))*$E64))</f>
        <v>#REF!</v>
      </c>
      <c r="N64" s="43" t="e">
        <f>IF($C64="","",(INDEX('SC Costs'!$F$3:$M$112,MATCH($C64,'SC Costs'!$E$3:$E$112,0),MATCH(N$3,'SC Costs'!$F$2:$M$2,0))*$E64))</f>
        <v>#REF!</v>
      </c>
      <c r="O64" s="49" t="e">
        <f t="shared" si="33"/>
        <v>#REF!</v>
      </c>
    </row>
    <row r="65" spans="2:15" x14ac:dyDescent="0.25">
      <c r="B65" s="74" t="str">
        <f>IF(C65="","",INDEX('SC Costs'!A36:A144,MATCH($C65,'SC Costs'!E36:E144,0)))</f>
        <v/>
      </c>
      <c r="C65" s="39"/>
      <c r="D65" s="111"/>
      <c r="E65" s="121" t="str">
        <f t="shared" ref="E65:E73" si="34">IF(C65="","",D65*1000*$E$4)</f>
        <v/>
      </c>
      <c r="F65" s="43" t="str">
        <f>IF($C65="","",(INDEX('SC Costs'!$F$3:$M$112,MATCH($C65,'SC Costs'!$E$3:$E$112,0),MATCH(F$3,'SC Costs'!$F$2:$M$2,0))*$E65))</f>
        <v/>
      </c>
      <c r="G65" s="46" t="str">
        <f>IF($C65="","",(INDEX('SC Costs'!$F$3:$M$112,MATCH($C65,'SC Costs'!$E$3:$E$112,0),MATCH(G$3,'SC Costs'!$F$2:$M$2,0))*$E65))</f>
        <v/>
      </c>
      <c r="H65" s="43" t="str">
        <f>IF($C65="","",(INDEX('SC Costs'!$F$3:$M$112,MATCH($C65,'SC Costs'!$E$3:$E$112,0),MATCH(H$3,'SC Costs'!$F$2:$M$2,0))*$E65))</f>
        <v/>
      </c>
      <c r="I65" s="46" t="str">
        <f>IF($C65="","",(INDEX('SC Costs'!$F$3:$M$112,MATCH($C65,'SC Costs'!$E$3:$E$112,0),MATCH(I$3,'SC Costs'!$F$2:$M$2,0))*$E65))</f>
        <v/>
      </c>
      <c r="J65" s="43" t="str">
        <f>IF($C65="","",(INDEX('SC Costs'!$F$3:$M$112,MATCH($C65,'SC Costs'!$E$3:$E$112,0),MATCH(J$3,'SC Costs'!$F$2:$M$2,0))*$E65))</f>
        <v/>
      </c>
      <c r="K65" s="46" t="str">
        <f>IF($C65="","",(INDEX('SC Costs'!$F$3:$M$112,MATCH($C65,'SC Costs'!$E$3:$E$112,0),MATCH(K$3,'SC Costs'!$F$2:$M$2,0))*$E65))</f>
        <v/>
      </c>
      <c r="L65" s="43" t="str">
        <f>IF($C65="","",(INDEX('SC Costs'!$F$3:$M$112,MATCH($C65,'SC Costs'!$E$3:$E$112,0),MATCH(L$3,'SC Costs'!$F$2:$M$2,0))*$E65))</f>
        <v/>
      </c>
      <c r="M65" s="46" t="str">
        <f>IF($C65="","",(INDEX('SC Costs'!$F$3:$M$112,MATCH($C65,'SC Costs'!$E$3:$E$112,0),MATCH(M$3,'SC Costs'!$F$2:$M$2,0))*$E65))</f>
        <v/>
      </c>
      <c r="N65" s="43" t="str">
        <f>IF($C65="","",(INDEX('SC Costs'!$F$3:$M$112,MATCH($C65,'SC Costs'!$E$3:$E$112,0),MATCH(N$3,'SC Costs'!$F$2:$M$2,0))*$E65))</f>
        <v/>
      </c>
      <c r="O65" s="49" t="str">
        <f t="shared" si="33"/>
        <v/>
      </c>
    </row>
    <row r="66" spans="2:15" x14ac:dyDescent="0.25">
      <c r="B66" s="74" t="str">
        <f>IF(C66="","",INDEX('SC Costs'!A37:A145,MATCH($C66,'SC Costs'!E37:E145,0)))</f>
        <v/>
      </c>
      <c r="C66" s="39"/>
      <c r="D66" s="111"/>
      <c r="E66" s="121" t="str">
        <f t="shared" si="34"/>
        <v/>
      </c>
      <c r="F66" s="43" t="str">
        <f>IF($C66="","",(INDEX('SC Costs'!$F$3:$M$112,MATCH($C66,'SC Costs'!$E$3:$E$112,0),MATCH(F$3,'SC Costs'!$F$2:$M$2,0))*$E66))</f>
        <v/>
      </c>
      <c r="G66" s="46" t="str">
        <f>IF($C66="","",(INDEX('SC Costs'!$F$3:$M$112,MATCH($C66,'SC Costs'!$E$3:$E$112,0),MATCH(G$3,'SC Costs'!$F$2:$M$2,0))*$E66))</f>
        <v/>
      </c>
      <c r="H66" s="43" t="str">
        <f>IF($C66="","",(INDEX('SC Costs'!$F$3:$M$112,MATCH($C66,'SC Costs'!$E$3:$E$112,0),MATCH(H$3,'SC Costs'!$F$2:$M$2,0))*$E66))</f>
        <v/>
      </c>
      <c r="I66" s="46" t="str">
        <f>IF($C66="","",(INDEX('SC Costs'!$F$3:$M$112,MATCH($C66,'SC Costs'!$E$3:$E$112,0),MATCH(I$3,'SC Costs'!$F$2:$M$2,0))*$E66))</f>
        <v/>
      </c>
      <c r="J66" s="43" t="str">
        <f>IF($C66="","",(INDEX('SC Costs'!$F$3:$M$112,MATCH($C66,'SC Costs'!$E$3:$E$112,0),MATCH(J$3,'SC Costs'!$F$2:$M$2,0))*$E66))</f>
        <v/>
      </c>
      <c r="K66" s="46" t="str">
        <f>IF($C66="","",(INDEX('SC Costs'!$F$3:$M$112,MATCH($C66,'SC Costs'!$E$3:$E$112,0),MATCH(K$3,'SC Costs'!$F$2:$M$2,0))*$E66))</f>
        <v/>
      </c>
      <c r="L66" s="43" t="str">
        <f>IF($C66="","",(INDEX('SC Costs'!$F$3:$M$112,MATCH($C66,'SC Costs'!$E$3:$E$112,0),MATCH(L$3,'SC Costs'!$F$2:$M$2,0))*$E66))</f>
        <v/>
      </c>
      <c r="M66" s="46" t="str">
        <f>IF($C66="","",(INDEX('SC Costs'!$F$3:$M$112,MATCH($C66,'SC Costs'!$E$3:$E$112,0),MATCH(M$3,'SC Costs'!$F$2:$M$2,0))*$E66))</f>
        <v/>
      </c>
      <c r="N66" s="43" t="str">
        <f>IF($C66="","",(INDEX('SC Costs'!$F$3:$M$112,MATCH($C66,'SC Costs'!$E$3:$E$112,0),MATCH(N$3,'SC Costs'!$F$2:$M$2,0))*$E66))</f>
        <v/>
      </c>
      <c r="O66" s="49" t="str">
        <f t="shared" si="33"/>
        <v/>
      </c>
    </row>
    <row r="67" spans="2:15" x14ac:dyDescent="0.25">
      <c r="B67" s="74" t="str">
        <f>IF(C67="","",INDEX('SC Costs'!A38:A146,MATCH($C67,'SC Costs'!E38:E146,0)))</f>
        <v/>
      </c>
      <c r="C67" s="73"/>
      <c r="D67" s="111"/>
      <c r="E67" s="121" t="str">
        <f t="shared" si="34"/>
        <v/>
      </c>
      <c r="F67" s="43" t="str">
        <f>IF($C67="","",(INDEX('SC Costs'!$F$3:$M$112,MATCH($C67,'SC Costs'!$E$3:$E$112,0),MATCH(F$3,'SC Costs'!$F$2:$M$2,0))*$E67))</f>
        <v/>
      </c>
      <c r="G67" s="46" t="str">
        <f>IF($C67="","",(INDEX('SC Costs'!$F$3:$M$112,MATCH($C67,'SC Costs'!$E$3:$E$112,0),MATCH(G$3,'SC Costs'!$F$2:$M$2,0))*$E67))</f>
        <v/>
      </c>
      <c r="H67" s="43" t="str">
        <f>IF($C67="","",(INDEX('SC Costs'!$F$3:$M$112,MATCH($C67,'SC Costs'!$E$3:$E$112,0),MATCH(H$3,'SC Costs'!$F$2:$M$2,0))*$E67))</f>
        <v/>
      </c>
      <c r="I67" s="46" t="str">
        <f>IF($C67="","",(INDEX('SC Costs'!$F$3:$M$112,MATCH($C67,'SC Costs'!$E$3:$E$112,0),MATCH(I$3,'SC Costs'!$F$2:$M$2,0))*$E67))</f>
        <v/>
      </c>
      <c r="J67" s="43" t="str">
        <f>IF($C67="","",(INDEX('SC Costs'!$F$3:$M$112,MATCH($C67,'SC Costs'!$E$3:$E$112,0),MATCH(J$3,'SC Costs'!$F$2:$M$2,0))*$E67))</f>
        <v/>
      </c>
      <c r="K67" s="46" t="str">
        <f>IF($C67="","",(INDEX('SC Costs'!$F$3:$M$112,MATCH($C67,'SC Costs'!$E$3:$E$112,0),MATCH(K$3,'SC Costs'!$F$2:$M$2,0))*$E67))</f>
        <v/>
      </c>
      <c r="L67" s="43" t="str">
        <f>IF($C67="","",(INDEX('SC Costs'!$F$3:$M$112,MATCH($C67,'SC Costs'!$E$3:$E$112,0),MATCH(L$3,'SC Costs'!$F$2:$M$2,0))*$E67))</f>
        <v/>
      </c>
      <c r="M67" s="46" t="str">
        <f>IF($C67="","",(INDEX('SC Costs'!$F$3:$M$112,MATCH($C67,'SC Costs'!$E$3:$E$112,0),MATCH(M$3,'SC Costs'!$F$2:$M$2,0))*$E67))</f>
        <v/>
      </c>
      <c r="N67" s="43" t="str">
        <f>IF($C67="","",(INDEX('SC Costs'!$F$3:$M$112,MATCH($C67,'SC Costs'!$E$3:$E$112,0),MATCH(N$3,'SC Costs'!$F$2:$M$2,0))*$E67))</f>
        <v/>
      </c>
      <c r="O67" s="49" t="str">
        <f t="shared" si="33"/>
        <v/>
      </c>
    </row>
    <row r="68" spans="2:15" x14ac:dyDescent="0.25">
      <c r="B68" s="74" t="str">
        <f>IF(C68="","",INDEX('SC Costs'!A39:A147,MATCH($C68,'SC Costs'!E39:E147,0)))</f>
        <v/>
      </c>
      <c r="C68" s="73"/>
      <c r="D68" s="111"/>
      <c r="E68" s="121" t="str">
        <f t="shared" si="34"/>
        <v/>
      </c>
      <c r="F68" s="43" t="str">
        <f>IF($C68="","",(INDEX('SC Costs'!$F$3:$M$112,MATCH($C68,'SC Costs'!$E$3:$E$112,0),MATCH(F$3,'SC Costs'!$F$2:$M$2,0))*$E68))</f>
        <v/>
      </c>
      <c r="G68" s="46" t="str">
        <f>IF($C68="","",(INDEX('SC Costs'!$F$3:$M$112,MATCH($C68,'SC Costs'!$E$3:$E$112,0),MATCH(G$3,'SC Costs'!$F$2:$M$2,0))*$E68))</f>
        <v/>
      </c>
      <c r="H68" s="43" t="str">
        <f>IF($C68="","",(INDEX('SC Costs'!$F$3:$M$112,MATCH($C68,'SC Costs'!$E$3:$E$112,0),MATCH(H$3,'SC Costs'!$F$2:$M$2,0))*$E68))</f>
        <v/>
      </c>
      <c r="I68" s="46" t="str">
        <f>IF($C68="","",(INDEX('SC Costs'!$F$3:$M$112,MATCH($C68,'SC Costs'!$E$3:$E$112,0),MATCH(I$3,'SC Costs'!$F$2:$M$2,0))*$E68))</f>
        <v/>
      </c>
      <c r="J68" s="43" t="str">
        <f>IF($C68="","",(INDEX('SC Costs'!$F$3:$M$112,MATCH($C68,'SC Costs'!$E$3:$E$112,0),MATCH(J$3,'SC Costs'!$F$2:$M$2,0))*$E68))</f>
        <v/>
      </c>
      <c r="K68" s="46" t="str">
        <f>IF($C68="","",(INDEX('SC Costs'!$F$3:$M$112,MATCH($C68,'SC Costs'!$E$3:$E$112,0),MATCH(K$3,'SC Costs'!$F$2:$M$2,0))*$E68))</f>
        <v/>
      </c>
      <c r="L68" s="43" t="str">
        <f>IF($C68="","",(INDEX('SC Costs'!$F$3:$M$112,MATCH($C68,'SC Costs'!$E$3:$E$112,0),MATCH(L$3,'SC Costs'!$F$2:$M$2,0))*$E68))</f>
        <v/>
      </c>
      <c r="M68" s="46" t="str">
        <f>IF($C68="","",(INDEX('SC Costs'!$F$3:$M$112,MATCH($C68,'SC Costs'!$E$3:$E$112,0),MATCH(M$3,'SC Costs'!$F$2:$M$2,0))*$E68))</f>
        <v/>
      </c>
      <c r="N68" s="43" t="str">
        <f>IF($C68="","",(INDEX('SC Costs'!$F$3:$M$112,MATCH($C68,'SC Costs'!$E$3:$E$112,0),MATCH(N$3,'SC Costs'!$F$2:$M$2,0))*$E68))</f>
        <v/>
      </c>
      <c r="O68" s="49" t="str">
        <f t="shared" si="33"/>
        <v/>
      </c>
    </row>
    <row r="69" spans="2:15" x14ac:dyDescent="0.25">
      <c r="B69" s="74" t="str">
        <f>IF(C69="","",INDEX('SC Costs'!A40:A148,MATCH($C69,'SC Costs'!E40:E148,0)))</f>
        <v/>
      </c>
      <c r="C69" s="73"/>
      <c r="D69" s="111"/>
      <c r="E69" s="121" t="str">
        <f t="shared" si="34"/>
        <v/>
      </c>
      <c r="F69" s="43" t="str">
        <f>IF($C69="","",(INDEX('SC Costs'!$F$3:$M$112,MATCH($C69,'SC Costs'!$E$3:$E$112,0),MATCH(F$3,'SC Costs'!$F$2:$M$2,0))*$E69))</f>
        <v/>
      </c>
      <c r="G69" s="46" t="str">
        <f>IF($C69="","",(INDEX('SC Costs'!$F$3:$M$112,MATCH($C69,'SC Costs'!$E$3:$E$112,0),MATCH(G$3,'SC Costs'!$F$2:$M$2,0))*$E69))</f>
        <v/>
      </c>
      <c r="H69" s="43" t="str">
        <f>IF($C69="","",(INDEX('SC Costs'!$F$3:$M$112,MATCH($C69,'SC Costs'!$E$3:$E$112,0),MATCH(H$3,'SC Costs'!$F$2:$M$2,0))*$E69))</f>
        <v/>
      </c>
      <c r="I69" s="46" t="str">
        <f>IF($C69="","",(INDEX('SC Costs'!$F$3:$M$112,MATCH($C69,'SC Costs'!$E$3:$E$112,0),MATCH(I$3,'SC Costs'!$F$2:$M$2,0))*$E69))</f>
        <v/>
      </c>
      <c r="J69" s="43" t="str">
        <f>IF($C69="","",(INDEX('SC Costs'!$F$3:$M$112,MATCH($C69,'SC Costs'!$E$3:$E$112,0),MATCH(J$3,'SC Costs'!$F$2:$M$2,0))*$E69))</f>
        <v/>
      </c>
      <c r="K69" s="46" t="str">
        <f>IF($C69="","",(INDEX('SC Costs'!$F$3:$M$112,MATCH($C69,'SC Costs'!$E$3:$E$112,0),MATCH(K$3,'SC Costs'!$F$2:$M$2,0))*$E69))</f>
        <v/>
      </c>
      <c r="L69" s="43" t="str">
        <f>IF($C69="","",(INDEX('SC Costs'!$F$3:$M$112,MATCH($C69,'SC Costs'!$E$3:$E$112,0),MATCH(L$3,'SC Costs'!$F$2:$M$2,0))*$E69))</f>
        <v/>
      </c>
      <c r="M69" s="46" t="str">
        <f>IF($C69="","",(INDEX('SC Costs'!$F$3:$M$112,MATCH($C69,'SC Costs'!$E$3:$E$112,0),MATCH(M$3,'SC Costs'!$F$2:$M$2,0))*$E69))</f>
        <v/>
      </c>
      <c r="N69" s="43" t="str">
        <f>IF($C69="","",(INDEX('SC Costs'!$F$3:$M$112,MATCH($C69,'SC Costs'!$E$3:$E$112,0),MATCH(N$3,'SC Costs'!$F$2:$M$2,0))*$E69))</f>
        <v/>
      </c>
      <c r="O69" s="49" t="str">
        <f t="shared" si="33"/>
        <v/>
      </c>
    </row>
    <row r="70" spans="2:15" x14ac:dyDescent="0.25">
      <c r="B70" s="74" t="str">
        <f>IF(C70="","",INDEX('SC Costs'!A41:A149,MATCH($C70,'SC Costs'!E41:E149,0)))</f>
        <v/>
      </c>
      <c r="C70" s="73"/>
      <c r="D70" s="111"/>
      <c r="E70" s="121" t="str">
        <f t="shared" si="34"/>
        <v/>
      </c>
      <c r="F70" s="43" t="str">
        <f>IF($C70="","",(INDEX('SC Costs'!$F$3:$M$112,MATCH($C70,'SC Costs'!$E$3:$E$112,0),MATCH(F$3,'SC Costs'!$F$2:$M$2,0))*$E70))</f>
        <v/>
      </c>
      <c r="G70" s="46" t="str">
        <f>IF($C70="","",(INDEX('SC Costs'!$F$3:$M$112,MATCH($C70,'SC Costs'!$E$3:$E$112,0),MATCH(G$3,'SC Costs'!$F$2:$M$2,0))*$E70))</f>
        <v/>
      </c>
      <c r="H70" s="43" t="str">
        <f>IF($C70="","",(INDEX('SC Costs'!$F$3:$M$112,MATCH($C70,'SC Costs'!$E$3:$E$112,0),MATCH(H$3,'SC Costs'!$F$2:$M$2,0))*$E70))</f>
        <v/>
      </c>
      <c r="I70" s="46" t="str">
        <f>IF($C70="","",(INDEX('SC Costs'!$F$3:$M$112,MATCH($C70,'SC Costs'!$E$3:$E$112,0),MATCH(I$3,'SC Costs'!$F$2:$M$2,0))*$E70))</f>
        <v/>
      </c>
      <c r="J70" s="43" t="str">
        <f>IF($C70="","",(INDEX('SC Costs'!$F$3:$M$112,MATCH($C70,'SC Costs'!$E$3:$E$112,0),MATCH(J$3,'SC Costs'!$F$2:$M$2,0))*$E70))</f>
        <v/>
      </c>
      <c r="K70" s="46" t="str">
        <f>IF($C70="","",(INDEX('SC Costs'!$F$3:$M$112,MATCH($C70,'SC Costs'!$E$3:$E$112,0),MATCH(K$3,'SC Costs'!$F$2:$M$2,0))*$E70))</f>
        <v/>
      </c>
      <c r="L70" s="43" t="str">
        <f>IF($C70="","",(INDEX('SC Costs'!$F$3:$M$112,MATCH($C70,'SC Costs'!$E$3:$E$112,0),MATCH(L$3,'SC Costs'!$F$2:$M$2,0))*$E70))</f>
        <v/>
      </c>
      <c r="M70" s="46" t="str">
        <f>IF($C70="","",(INDEX('SC Costs'!$F$3:$M$112,MATCH($C70,'SC Costs'!$E$3:$E$112,0),MATCH(M$3,'SC Costs'!$F$2:$M$2,0))*$E70))</f>
        <v/>
      </c>
      <c r="N70" s="43" t="str">
        <f>IF($C70="","",(INDEX('SC Costs'!$F$3:$M$112,MATCH($C70,'SC Costs'!$E$3:$E$112,0),MATCH(N$3,'SC Costs'!$F$2:$M$2,0))*$E70))</f>
        <v/>
      </c>
      <c r="O70" s="49" t="str">
        <f t="shared" si="33"/>
        <v/>
      </c>
    </row>
    <row r="71" spans="2:15" x14ac:dyDescent="0.25">
      <c r="B71" s="74" t="str">
        <f>IF(C71="","",INDEX('SC Costs'!A42:A150,MATCH($C71,'SC Costs'!E42:E150,0)))</f>
        <v/>
      </c>
      <c r="C71" s="73"/>
      <c r="D71" s="111"/>
      <c r="E71" s="121" t="str">
        <f t="shared" si="34"/>
        <v/>
      </c>
      <c r="F71" s="43" t="str">
        <f>IF($C71="","",(INDEX('SC Costs'!$F$3:$M$112,MATCH($C71,'SC Costs'!$E$3:$E$112,0),MATCH(F$3,'SC Costs'!$F$2:$M$2,0))*$E71))</f>
        <v/>
      </c>
      <c r="G71" s="46" t="str">
        <f>IF($C71="","",(INDEX('SC Costs'!$F$3:$M$112,MATCH($C71,'SC Costs'!$E$3:$E$112,0),MATCH(G$3,'SC Costs'!$F$2:$M$2,0))*$E71))</f>
        <v/>
      </c>
      <c r="H71" s="43" t="str">
        <f>IF($C71="","",(INDEX('SC Costs'!$F$3:$M$112,MATCH($C71,'SC Costs'!$E$3:$E$112,0),MATCH(H$3,'SC Costs'!$F$2:$M$2,0))*$E71))</f>
        <v/>
      </c>
      <c r="I71" s="46" t="str">
        <f>IF($C71="","",(INDEX('SC Costs'!$F$3:$M$112,MATCH($C71,'SC Costs'!$E$3:$E$112,0),MATCH(I$3,'SC Costs'!$F$2:$M$2,0))*$E71))</f>
        <v/>
      </c>
      <c r="J71" s="43" t="str">
        <f>IF($C71="","",(INDEX('SC Costs'!$F$3:$M$112,MATCH($C71,'SC Costs'!$E$3:$E$112,0),MATCH(J$3,'SC Costs'!$F$2:$M$2,0))*$E71))</f>
        <v/>
      </c>
      <c r="K71" s="46" t="str">
        <f>IF($C71="","",(INDEX('SC Costs'!$F$3:$M$112,MATCH($C71,'SC Costs'!$E$3:$E$112,0),MATCH(K$3,'SC Costs'!$F$2:$M$2,0))*$E71))</f>
        <v/>
      </c>
      <c r="L71" s="43" t="str">
        <f>IF($C71="","",(INDEX('SC Costs'!$F$3:$M$112,MATCH($C71,'SC Costs'!$E$3:$E$112,0),MATCH(L$3,'SC Costs'!$F$2:$M$2,0))*$E71))</f>
        <v/>
      </c>
      <c r="M71" s="46" t="str">
        <f>IF($C71="","",(INDEX('SC Costs'!$F$3:$M$112,MATCH($C71,'SC Costs'!$E$3:$E$112,0),MATCH(M$3,'SC Costs'!$F$2:$M$2,0))*$E71))</f>
        <v/>
      </c>
      <c r="N71" s="43" t="str">
        <f>IF($C71="","",(INDEX('SC Costs'!$F$3:$M$112,MATCH($C71,'SC Costs'!$E$3:$E$112,0),MATCH(N$3,'SC Costs'!$F$2:$M$2,0))*$E71))</f>
        <v/>
      </c>
      <c r="O71" s="49" t="str">
        <f t="shared" si="33"/>
        <v/>
      </c>
    </row>
    <row r="72" spans="2:15" x14ac:dyDescent="0.25">
      <c r="B72" s="74" t="str">
        <f>IF(C72="","",INDEX('SC Costs'!A43:A151,MATCH($C72,'SC Costs'!E43:E151,0)))</f>
        <v/>
      </c>
      <c r="C72" s="73"/>
      <c r="D72" s="111"/>
      <c r="E72" s="121" t="str">
        <f t="shared" si="34"/>
        <v/>
      </c>
      <c r="F72" s="43" t="str">
        <f>IF($C72="","",(INDEX('SC Costs'!$F$3:$M$112,MATCH($C72,'SC Costs'!$E$3:$E$112,0),MATCH(F$3,'SC Costs'!$F$2:$M$2,0))*$E72))</f>
        <v/>
      </c>
      <c r="G72" s="46" t="str">
        <f>IF($C72="","",(INDEX('SC Costs'!$F$3:$M$112,MATCH($C72,'SC Costs'!$E$3:$E$112,0),MATCH(G$3,'SC Costs'!$F$2:$M$2,0))*$E72))</f>
        <v/>
      </c>
      <c r="H72" s="43" t="str">
        <f>IF($C72="","",(INDEX('SC Costs'!$F$3:$M$112,MATCH($C72,'SC Costs'!$E$3:$E$112,0),MATCH(H$3,'SC Costs'!$F$2:$M$2,0))*$E72))</f>
        <v/>
      </c>
      <c r="I72" s="46" t="str">
        <f>IF($C72="","",(INDEX('SC Costs'!$F$3:$M$112,MATCH($C72,'SC Costs'!$E$3:$E$112,0),MATCH(I$3,'SC Costs'!$F$2:$M$2,0))*$E72))</f>
        <v/>
      </c>
      <c r="J72" s="43" t="str">
        <f>IF($C72="","",(INDEX('SC Costs'!$F$3:$M$112,MATCH($C72,'SC Costs'!$E$3:$E$112,0),MATCH(J$3,'SC Costs'!$F$2:$M$2,0))*$E72))</f>
        <v/>
      </c>
      <c r="K72" s="46" t="str">
        <f>IF($C72="","",(INDEX('SC Costs'!$F$3:$M$112,MATCH($C72,'SC Costs'!$E$3:$E$112,0),MATCH(K$3,'SC Costs'!$F$2:$M$2,0))*$E72))</f>
        <v/>
      </c>
      <c r="L72" s="43" t="str">
        <f>IF($C72="","",(INDEX('SC Costs'!$F$3:$M$112,MATCH($C72,'SC Costs'!$E$3:$E$112,0),MATCH(L$3,'SC Costs'!$F$2:$M$2,0))*$E72))</f>
        <v/>
      </c>
      <c r="M72" s="46" t="str">
        <f>IF($C72="","",(INDEX('SC Costs'!$F$3:$M$112,MATCH($C72,'SC Costs'!$E$3:$E$112,0),MATCH(M$3,'SC Costs'!$F$2:$M$2,0))*$E72))</f>
        <v/>
      </c>
      <c r="N72" s="43" t="str">
        <f>IF($C72="","",(INDEX('SC Costs'!$F$3:$M$112,MATCH($C72,'SC Costs'!$E$3:$E$112,0),MATCH(N$3,'SC Costs'!$F$2:$M$2,0))*$E72))</f>
        <v/>
      </c>
      <c r="O72" s="49" t="str">
        <f t="shared" si="33"/>
        <v/>
      </c>
    </row>
    <row r="73" spans="2:15" ht="15.75" thickBot="1" x14ac:dyDescent="0.3">
      <c r="B73" s="124" t="str">
        <f>IF(C73="","",INDEX('SC Costs'!A44:A152,MATCH($C73,'SC Costs'!E44:E152,0)))</f>
        <v/>
      </c>
      <c r="C73" s="125"/>
      <c r="D73" s="112"/>
      <c r="E73" s="121" t="str">
        <f t="shared" si="34"/>
        <v/>
      </c>
      <c r="F73" s="44" t="str">
        <f>IF($C73="","",(INDEX('SC Costs'!$F$3:$M$112,MATCH($C73,'SC Costs'!$E$3:$E$112,0),MATCH(F$3,'SC Costs'!$F$2:$M$2,0))*$E73))</f>
        <v/>
      </c>
      <c r="G73" s="47" t="str">
        <f>IF($C73="","",(INDEX('SC Costs'!$F$3:$M$112,MATCH($C73,'SC Costs'!$E$3:$E$112,0),MATCH(G$3,'SC Costs'!$F$2:$M$2,0))*$E73))</f>
        <v/>
      </c>
      <c r="H73" s="44" t="str">
        <f>IF($C73="","",(INDEX('SC Costs'!$F$3:$M$112,MATCH($C73,'SC Costs'!$E$3:$E$112,0),MATCH(H$3,'SC Costs'!$F$2:$M$2,0))*$E73))</f>
        <v/>
      </c>
      <c r="I73" s="47" t="str">
        <f>IF($C73="","",(INDEX('SC Costs'!$F$3:$M$112,MATCH($C73,'SC Costs'!$E$3:$E$112,0),MATCH(I$3,'SC Costs'!$F$2:$M$2,0))*$E73))</f>
        <v/>
      </c>
      <c r="J73" s="44" t="str">
        <f>IF($C73="","",(INDEX('SC Costs'!$F$3:$M$112,MATCH($C73,'SC Costs'!$E$3:$E$112,0),MATCH(J$3,'SC Costs'!$F$2:$M$2,0))*$E73))</f>
        <v/>
      </c>
      <c r="K73" s="47" t="str">
        <f>IF($C73="","",(INDEX('SC Costs'!$F$3:$M$112,MATCH($C73,'SC Costs'!$E$3:$E$112,0),MATCH(K$3,'SC Costs'!$F$2:$M$2,0))*$E73))</f>
        <v/>
      </c>
      <c r="L73" s="44" t="str">
        <f>IF($C73="","",(INDEX('SC Costs'!$F$3:$M$112,MATCH($C73,'SC Costs'!$E$3:$E$112,0),MATCH(L$3,'SC Costs'!$F$2:$M$2,0))*$E73))</f>
        <v/>
      </c>
      <c r="M73" s="47" t="str">
        <f>IF($C73="","",(INDEX('SC Costs'!$F$3:$M$112,MATCH($C73,'SC Costs'!$E$3:$E$112,0),MATCH(M$3,'SC Costs'!$F$2:$M$2,0))*$E73))</f>
        <v/>
      </c>
      <c r="N73" s="44" t="str">
        <f>IF($C73="","",(INDEX('SC Costs'!$F$3:$M$112,MATCH($C73,'SC Costs'!$E$3:$E$112,0),MATCH(N$3,'SC Costs'!$F$2:$M$2,0))*$E73))</f>
        <v/>
      </c>
      <c r="O73" s="50" t="str">
        <f t="shared" si="33"/>
        <v/>
      </c>
    </row>
    <row r="74" spans="2:15" ht="15.75" hidden="1" thickBot="1" x14ac:dyDescent="0.3">
      <c r="B74" s="272" t="s">
        <v>217</v>
      </c>
      <c r="C74" s="286"/>
      <c r="D74" s="273"/>
      <c r="E74" s="78">
        <f>SUM(E64:E73)+(E63*1000)</f>
        <v>1001</v>
      </c>
      <c r="F74" s="45" t="e">
        <f>SUM(F63:F73)</f>
        <v>#REF!</v>
      </c>
      <c r="G74" s="48" t="e">
        <f t="shared" ref="G74:N74" si="35">SUM(G63:G73)</f>
        <v>#REF!</v>
      </c>
      <c r="H74" s="45" t="e">
        <f t="shared" si="35"/>
        <v>#REF!</v>
      </c>
      <c r="I74" s="48" t="e">
        <f t="shared" si="35"/>
        <v>#REF!</v>
      </c>
      <c r="J74" s="45" t="e">
        <f t="shared" si="35"/>
        <v>#REF!</v>
      </c>
      <c r="K74" s="48" t="e">
        <f t="shared" si="35"/>
        <v>#REF!</v>
      </c>
      <c r="L74" s="45" t="e">
        <f t="shared" si="35"/>
        <v>#REF!</v>
      </c>
      <c r="M74" s="48" t="e">
        <f t="shared" si="35"/>
        <v>#REF!</v>
      </c>
      <c r="N74" s="45" t="e">
        <f t="shared" si="35"/>
        <v>#REF!</v>
      </c>
      <c r="O74" s="51" t="e">
        <f>AVERAGE(F74:N74)</f>
        <v>#REF!</v>
      </c>
    </row>
    <row r="76" spans="2:15" hidden="1" x14ac:dyDescent="0.25">
      <c r="B76" s="91" t="e">
        <f>IF(B63="","",B63)</f>
        <v>#REF!</v>
      </c>
      <c r="C76" s="92" t="str">
        <f>IF(C63="","",C63)</f>
        <v>SURFACEmix PRO</v>
      </c>
      <c r="D76" s="92"/>
      <c r="E76" s="97">
        <f>E63</f>
        <v>1</v>
      </c>
      <c r="F76" s="87" t="e">
        <f>IF(C76="","",VLOOKUP(VALUE(B76&amp;F$2),PriceBook,5,FALSE)*$E$4)</f>
        <v>#REF!</v>
      </c>
      <c r="G76" s="87" t="e">
        <f>IF($C76="","",VLOOKUP(VALUE($B76&amp;$G61),PriceBook,5,FALSE)*$E$17)</f>
        <v>#REF!</v>
      </c>
      <c r="H76" s="87" t="e">
        <f t="shared" ref="H76:N76" si="36">IF($C76="","",VLOOKUP(VALUE($B76&amp;H61),PriceBook,5,FALSE)*$E$17)</f>
        <v>#REF!</v>
      </c>
      <c r="I76" s="87" t="e">
        <f t="shared" si="36"/>
        <v>#REF!</v>
      </c>
      <c r="J76" s="87" t="e">
        <f t="shared" si="36"/>
        <v>#REF!</v>
      </c>
      <c r="K76" s="87" t="e">
        <f t="shared" si="36"/>
        <v>#REF!</v>
      </c>
      <c r="L76" s="87" t="e">
        <f t="shared" si="36"/>
        <v>#REF!</v>
      </c>
      <c r="M76" s="87" t="e">
        <f t="shared" si="36"/>
        <v>#REF!</v>
      </c>
      <c r="N76" s="87" t="e">
        <f t="shared" si="36"/>
        <v>#REF!</v>
      </c>
      <c r="O76" s="88" t="e">
        <f>IF(C76="","",AVERAGE(F76:N76))</f>
        <v>#REF!</v>
      </c>
    </row>
    <row r="77" spans="2:15" hidden="1" x14ac:dyDescent="0.25">
      <c r="B77" s="93">
        <f>IF(B64="","",B64)</f>
        <v>113161</v>
      </c>
      <c r="C77" s="94" t="str">
        <f t="shared" ref="C77" si="37">IF(C64="","",C64)</f>
        <v>CFR-2</v>
      </c>
      <c r="D77" s="95">
        <f>IF(D64="","",D64)</f>
        <v>1E-3</v>
      </c>
      <c r="E77" s="96">
        <f>IF(C77="","",D77*$E$17*1000)</f>
        <v>1</v>
      </c>
      <c r="F77" s="2">
        <f t="shared" ref="F77:F86" si="38">IF(C77="","",VLOOKUP(VALUE(B77&amp;F$2),PriceBook,5,FALSE)*$E77)</f>
        <v>1</v>
      </c>
      <c r="G77" s="2">
        <f t="shared" ref="G77:N80" si="39">IF($C77="","",VLOOKUP(VALUE($B77&amp;G$2),PriceBook,5,FALSE)*$E77)</f>
        <v>1</v>
      </c>
      <c r="H77" s="2">
        <f t="shared" si="39"/>
        <v>1</v>
      </c>
      <c r="I77" s="2">
        <f t="shared" si="39"/>
        <v>1</v>
      </c>
      <c r="J77" s="2">
        <f t="shared" si="39"/>
        <v>1</v>
      </c>
      <c r="K77" s="2">
        <f t="shared" si="39"/>
        <v>1</v>
      </c>
      <c r="L77" s="2">
        <f t="shared" si="39"/>
        <v>1</v>
      </c>
      <c r="M77" s="2">
        <f t="shared" si="39"/>
        <v>1</v>
      </c>
      <c r="N77" s="2">
        <f t="shared" si="39"/>
        <v>1</v>
      </c>
      <c r="O77" s="11">
        <f t="shared" ref="O77:O86" si="40">IF(C77="","",AVERAGE(F77:N77))</f>
        <v>1</v>
      </c>
    </row>
    <row r="78" spans="2:15" hidden="1" x14ac:dyDescent="0.25">
      <c r="B78" s="93" t="str">
        <f t="shared" ref="B78:D78" si="41">IF(B65="","",B65)</f>
        <v/>
      </c>
      <c r="C78" s="94" t="str">
        <f t="shared" si="41"/>
        <v/>
      </c>
      <c r="D78" s="95" t="str">
        <f t="shared" si="41"/>
        <v/>
      </c>
      <c r="E78" s="96" t="str">
        <f t="shared" ref="E78:E86" si="42">IF(C78="","",D78*$E$17*1000)</f>
        <v/>
      </c>
      <c r="F78" s="2" t="str">
        <f t="shared" si="38"/>
        <v/>
      </c>
      <c r="G78" s="2" t="str">
        <f t="shared" si="39"/>
        <v/>
      </c>
      <c r="H78" s="2" t="str">
        <f t="shared" si="39"/>
        <v/>
      </c>
      <c r="I78" s="2" t="str">
        <f t="shared" si="39"/>
        <v/>
      </c>
      <c r="J78" s="2" t="str">
        <f t="shared" si="39"/>
        <v/>
      </c>
      <c r="K78" s="2" t="str">
        <f t="shared" si="39"/>
        <v/>
      </c>
      <c r="L78" s="2" t="str">
        <f t="shared" si="39"/>
        <v/>
      </c>
      <c r="M78" s="2" t="str">
        <f t="shared" si="39"/>
        <v/>
      </c>
      <c r="N78" s="2" t="str">
        <f t="shared" si="39"/>
        <v/>
      </c>
      <c r="O78" s="11" t="str">
        <f t="shared" si="40"/>
        <v/>
      </c>
    </row>
    <row r="79" spans="2:15" hidden="1" x14ac:dyDescent="0.25">
      <c r="B79" s="93" t="str">
        <f t="shared" ref="B79:D79" si="43">IF(B66="","",B66)</f>
        <v/>
      </c>
      <c r="C79" s="94" t="str">
        <f t="shared" si="43"/>
        <v/>
      </c>
      <c r="D79" s="95" t="str">
        <f t="shared" si="43"/>
        <v/>
      </c>
      <c r="E79" s="96" t="str">
        <f t="shared" si="42"/>
        <v/>
      </c>
      <c r="F79" s="2" t="str">
        <f t="shared" si="38"/>
        <v/>
      </c>
      <c r="G79" s="2" t="str">
        <f t="shared" si="39"/>
        <v/>
      </c>
      <c r="H79" s="2" t="str">
        <f t="shared" si="39"/>
        <v/>
      </c>
      <c r="I79" s="2" t="str">
        <f t="shared" si="39"/>
        <v/>
      </c>
      <c r="J79" s="2" t="str">
        <f t="shared" si="39"/>
        <v/>
      </c>
      <c r="K79" s="2" t="str">
        <f t="shared" si="39"/>
        <v/>
      </c>
      <c r="L79" s="2" t="str">
        <f t="shared" si="39"/>
        <v/>
      </c>
      <c r="M79" s="2" t="str">
        <f t="shared" si="39"/>
        <v/>
      </c>
      <c r="N79" s="2" t="str">
        <f t="shared" si="39"/>
        <v/>
      </c>
      <c r="O79" s="11" t="str">
        <f t="shared" si="40"/>
        <v/>
      </c>
    </row>
    <row r="80" spans="2:15" hidden="1" x14ac:dyDescent="0.25">
      <c r="B80" s="93" t="str">
        <f t="shared" ref="B80:D80" si="44">IF(B67="","",B67)</f>
        <v/>
      </c>
      <c r="C80" s="94" t="str">
        <f t="shared" si="44"/>
        <v/>
      </c>
      <c r="D80" s="95" t="str">
        <f t="shared" si="44"/>
        <v/>
      </c>
      <c r="E80" s="96" t="str">
        <f t="shared" si="42"/>
        <v/>
      </c>
      <c r="F80" s="2" t="str">
        <f t="shared" si="38"/>
        <v/>
      </c>
      <c r="G80" s="2" t="str">
        <f t="shared" si="39"/>
        <v/>
      </c>
      <c r="H80" s="2" t="str">
        <f t="shared" si="39"/>
        <v/>
      </c>
      <c r="I80" s="2" t="str">
        <f t="shared" si="39"/>
        <v/>
      </c>
      <c r="J80" s="2" t="str">
        <f t="shared" si="39"/>
        <v/>
      </c>
      <c r="K80" s="2" t="str">
        <f t="shared" si="39"/>
        <v/>
      </c>
      <c r="L80" s="2" t="str">
        <f t="shared" si="39"/>
        <v/>
      </c>
      <c r="M80" s="2" t="str">
        <f t="shared" si="39"/>
        <v/>
      </c>
      <c r="N80" s="2" t="str">
        <f t="shared" si="39"/>
        <v/>
      </c>
      <c r="O80" s="11" t="str">
        <f t="shared" si="40"/>
        <v/>
      </c>
    </row>
    <row r="81" spans="2:15" hidden="1" x14ac:dyDescent="0.25">
      <c r="B81" s="93" t="str">
        <f t="shared" ref="B81:D81" si="45">IF(B68="","",B68)</f>
        <v/>
      </c>
      <c r="C81" s="94" t="str">
        <f t="shared" si="45"/>
        <v/>
      </c>
      <c r="D81" s="95" t="str">
        <f t="shared" si="45"/>
        <v/>
      </c>
      <c r="E81" s="96" t="str">
        <f t="shared" si="42"/>
        <v/>
      </c>
      <c r="F81" s="2" t="str">
        <f t="shared" si="38"/>
        <v/>
      </c>
      <c r="G81" s="2" t="str">
        <f t="shared" ref="G81:N86" si="46">IF(D81="","",VLOOKUP(VALUE(C81&amp;G$2),PriceBook,5,FALSE)*$E81)</f>
        <v/>
      </c>
      <c r="H81" s="2" t="str">
        <f t="shared" si="46"/>
        <v/>
      </c>
      <c r="I81" s="2" t="str">
        <f t="shared" si="46"/>
        <v/>
      </c>
      <c r="J81" s="2" t="str">
        <f t="shared" si="46"/>
        <v/>
      </c>
      <c r="K81" s="2" t="str">
        <f t="shared" si="46"/>
        <v/>
      </c>
      <c r="L81" s="2" t="str">
        <f t="shared" si="46"/>
        <v/>
      </c>
      <c r="M81" s="2" t="str">
        <f t="shared" si="46"/>
        <v/>
      </c>
      <c r="N81" s="2" t="str">
        <f t="shared" si="46"/>
        <v/>
      </c>
      <c r="O81" s="11" t="str">
        <f t="shared" si="40"/>
        <v/>
      </c>
    </row>
    <row r="82" spans="2:15" hidden="1" x14ac:dyDescent="0.25">
      <c r="B82" s="93" t="str">
        <f t="shared" ref="B82:D82" si="47">IF(B69="","",B69)</f>
        <v/>
      </c>
      <c r="C82" s="94" t="str">
        <f t="shared" si="47"/>
        <v/>
      </c>
      <c r="D82" s="95" t="str">
        <f t="shared" si="47"/>
        <v/>
      </c>
      <c r="E82" s="96" t="str">
        <f t="shared" si="42"/>
        <v/>
      </c>
      <c r="F82" s="2" t="str">
        <f t="shared" si="38"/>
        <v/>
      </c>
      <c r="G82" s="2" t="str">
        <f t="shared" si="46"/>
        <v/>
      </c>
      <c r="H82" s="2" t="str">
        <f t="shared" si="46"/>
        <v/>
      </c>
      <c r="I82" s="2" t="str">
        <f t="shared" si="46"/>
        <v/>
      </c>
      <c r="J82" s="2" t="str">
        <f t="shared" si="46"/>
        <v/>
      </c>
      <c r="K82" s="2" t="str">
        <f t="shared" si="46"/>
        <v/>
      </c>
      <c r="L82" s="2" t="str">
        <f t="shared" si="46"/>
        <v/>
      </c>
      <c r="M82" s="2" t="str">
        <f t="shared" si="46"/>
        <v/>
      </c>
      <c r="N82" s="2" t="str">
        <f t="shared" si="46"/>
        <v/>
      </c>
      <c r="O82" s="11" t="str">
        <f t="shared" si="40"/>
        <v/>
      </c>
    </row>
    <row r="83" spans="2:15" hidden="1" x14ac:dyDescent="0.25">
      <c r="B83" s="93" t="str">
        <f t="shared" ref="B83:D83" si="48">IF(B70="","",B70)</f>
        <v/>
      </c>
      <c r="C83" s="94" t="str">
        <f t="shared" si="48"/>
        <v/>
      </c>
      <c r="D83" s="95" t="str">
        <f t="shared" si="48"/>
        <v/>
      </c>
      <c r="E83" s="96" t="str">
        <f t="shared" si="42"/>
        <v/>
      </c>
      <c r="F83" s="2" t="str">
        <f t="shared" si="38"/>
        <v/>
      </c>
      <c r="G83" s="2" t="str">
        <f t="shared" si="46"/>
        <v/>
      </c>
      <c r="H83" s="2" t="str">
        <f t="shared" si="46"/>
        <v/>
      </c>
      <c r="I83" s="2" t="str">
        <f t="shared" si="46"/>
        <v/>
      </c>
      <c r="J83" s="2" t="str">
        <f t="shared" si="46"/>
        <v/>
      </c>
      <c r="K83" s="2" t="str">
        <f t="shared" si="46"/>
        <v/>
      </c>
      <c r="L83" s="2" t="str">
        <f t="shared" si="46"/>
        <v/>
      </c>
      <c r="M83" s="2" t="str">
        <f t="shared" si="46"/>
        <v/>
      </c>
      <c r="N83" s="2" t="str">
        <f t="shared" si="46"/>
        <v/>
      </c>
      <c r="O83" s="11" t="str">
        <f t="shared" si="40"/>
        <v/>
      </c>
    </row>
    <row r="84" spans="2:15" hidden="1" x14ac:dyDescent="0.25">
      <c r="B84" s="93" t="str">
        <f t="shared" ref="B84:D84" si="49">IF(B71="","",B71)</f>
        <v/>
      </c>
      <c r="C84" s="94" t="str">
        <f t="shared" si="49"/>
        <v/>
      </c>
      <c r="D84" s="95" t="str">
        <f t="shared" si="49"/>
        <v/>
      </c>
      <c r="E84" s="96" t="str">
        <f t="shared" si="42"/>
        <v/>
      </c>
      <c r="F84" s="2" t="str">
        <f t="shared" si="38"/>
        <v/>
      </c>
      <c r="G84" s="2" t="str">
        <f t="shared" si="46"/>
        <v/>
      </c>
      <c r="H84" s="2" t="str">
        <f t="shared" si="46"/>
        <v/>
      </c>
      <c r="I84" s="2" t="str">
        <f t="shared" si="46"/>
        <v/>
      </c>
      <c r="J84" s="2" t="str">
        <f t="shared" si="46"/>
        <v/>
      </c>
      <c r="K84" s="2" t="str">
        <f t="shared" si="46"/>
        <v/>
      </c>
      <c r="L84" s="2" t="str">
        <f t="shared" si="46"/>
        <v/>
      </c>
      <c r="M84" s="2" t="str">
        <f t="shared" si="46"/>
        <v/>
      </c>
      <c r="N84" s="2" t="str">
        <f t="shared" si="46"/>
        <v/>
      </c>
      <c r="O84" s="11" t="str">
        <f t="shared" si="40"/>
        <v/>
      </c>
    </row>
    <row r="85" spans="2:15" hidden="1" x14ac:dyDescent="0.25">
      <c r="B85" s="93" t="str">
        <f t="shared" ref="B85:D85" si="50">IF(B72="","",B72)</f>
        <v/>
      </c>
      <c r="C85" s="94" t="str">
        <f t="shared" si="50"/>
        <v/>
      </c>
      <c r="D85" s="95" t="str">
        <f t="shared" si="50"/>
        <v/>
      </c>
      <c r="E85" s="96" t="str">
        <f t="shared" si="42"/>
        <v/>
      </c>
      <c r="F85" s="2" t="str">
        <f t="shared" si="38"/>
        <v/>
      </c>
      <c r="G85" s="2" t="str">
        <f t="shared" si="46"/>
        <v/>
      </c>
      <c r="H85" s="2" t="str">
        <f t="shared" si="46"/>
        <v/>
      </c>
      <c r="I85" s="2" t="str">
        <f t="shared" si="46"/>
        <v/>
      </c>
      <c r="J85" s="2" t="str">
        <f t="shared" si="46"/>
        <v/>
      </c>
      <c r="K85" s="2" t="str">
        <f t="shared" si="46"/>
        <v/>
      </c>
      <c r="L85" s="2" t="str">
        <f t="shared" si="46"/>
        <v/>
      </c>
      <c r="M85" s="2" t="str">
        <f t="shared" si="46"/>
        <v/>
      </c>
      <c r="N85" s="2" t="str">
        <f t="shared" si="46"/>
        <v/>
      </c>
      <c r="O85" s="11" t="str">
        <f t="shared" si="40"/>
        <v/>
      </c>
    </row>
    <row r="86" spans="2:15" hidden="1" x14ac:dyDescent="0.25">
      <c r="B86" s="93" t="str">
        <f t="shared" ref="B86" si="51">IF(B73="","",B73)</f>
        <v/>
      </c>
      <c r="C86" s="94" t="str">
        <f>IF(C73="","",C73)</f>
        <v/>
      </c>
      <c r="D86" s="95" t="str">
        <f t="shared" ref="D86" si="52">IF(D73="","",D73)</f>
        <v/>
      </c>
      <c r="E86" s="96" t="str">
        <f t="shared" si="42"/>
        <v/>
      </c>
      <c r="F86" s="2" t="str">
        <f t="shared" si="38"/>
        <v/>
      </c>
      <c r="G86" s="2" t="str">
        <f t="shared" si="46"/>
        <v/>
      </c>
      <c r="H86" s="2" t="str">
        <f t="shared" si="46"/>
        <v/>
      </c>
      <c r="I86" s="2" t="str">
        <f t="shared" si="46"/>
        <v/>
      </c>
      <c r="J86" s="2" t="str">
        <f t="shared" si="46"/>
        <v/>
      </c>
      <c r="K86" s="2" t="str">
        <f t="shared" si="46"/>
        <v/>
      </c>
      <c r="L86" s="2" t="str">
        <f t="shared" si="46"/>
        <v/>
      </c>
      <c r="M86" s="2" t="str">
        <f t="shared" si="46"/>
        <v/>
      </c>
      <c r="N86" s="2" t="str">
        <f t="shared" si="46"/>
        <v/>
      </c>
      <c r="O86" s="11" t="str">
        <f t="shared" si="40"/>
        <v/>
      </c>
    </row>
    <row r="87" spans="2:15" ht="15.75" hidden="1" thickBot="1" x14ac:dyDescent="0.3">
      <c r="B87" s="98"/>
      <c r="C87" s="278" t="s">
        <v>1618</v>
      </c>
      <c r="D87" s="278"/>
      <c r="E87" s="99">
        <f>SUM(E77:E86)+(E76*1000)</f>
        <v>1001</v>
      </c>
      <c r="F87" s="13" t="e">
        <f t="shared" ref="F87:M87" si="53">SUM(F76:F86)</f>
        <v>#REF!</v>
      </c>
      <c r="G87" s="13" t="e">
        <f t="shared" si="53"/>
        <v>#REF!</v>
      </c>
      <c r="H87" s="13" t="e">
        <f t="shared" si="53"/>
        <v>#REF!</v>
      </c>
      <c r="I87" s="13" t="e">
        <f t="shared" si="53"/>
        <v>#REF!</v>
      </c>
      <c r="J87" s="13" t="e">
        <f t="shared" si="53"/>
        <v>#REF!</v>
      </c>
      <c r="K87" s="13" t="e">
        <f t="shared" si="53"/>
        <v>#REF!</v>
      </c>
      <c r="L87" s="13" t="e">
        <f t="shared" si="53"/>
        <v>#REF!</v>
      </c>
      <c r="M87" s="13" t="e">
        <f t="shared" si="53"/>
        <v>#REF!</v>
      </c>
      <c r="N87" s="13" t="e">
        <f>IF(E87="","",AVERAGE(E87:M87))</f>
        <v>#REF!</v>
      </c>
      <c r="O87" s="14" t="e">
        <f>AVERAGE(F87:N87)</f>
        <v>#REF!</v>
      </c>
    </row>
    <row r="88" spans="2:15" hidden="1" x14ac:dyDescent="0.25"/>
  </sheetData>
  <mergeCells count="9">
    <mergeCell ref="C57:D57"/>
    <mergeCell ref="C87:D87"/>
    <mergeCell ref="Q2:W2"/>
    <mergeCell ref="Q3:S3"/>
    <mergeCell ref="Q4:S4"/>
    <mergeCell ref="C28:D28"/>
    <mergeCell ref="B15:D15"/>
    <mergeCell ref="B44:D44"/>
    <mergeCell ref="B74:D74"/>
  </mergeCells>
  <conditionalFormatting sqref="F7:N7">
    <cfRule type="top10" dxfId="143" priority="73" bottom="1" rank="1"/>
    <cfRule type="top10" dxfId="142" priority="80" rank="1"/>
  </conditionalFormatting>
  <conditionalFormatting sqref="F5:N5">
    <cfRule type="top10" dxfId="141" priority="76" bottom="1" rank="1"/>
    <cfRule type="top10" dxfId="140" priority="79" rank="1"/>
  </conditionalFormatting>
  <conditionalFormatting sqref="F4:N4">
    <cfRule type="top10" dxfId="139" priority="77" bottom="1" rank="1"/>
    <cfRule type="top10" dxfId="138" priority="78" rank="1"/>
  </conditionalFormatting>
  <conditionalFormatting sqref="F6:N6">
    <cfRule type="top10" dxfId="137" priority="74" bottom="1" rank="1"/>
    <cfRule type="top10" dxfId="136" priority="75" rank="1"/>
  </conditionalFormatting>
  <conditionalFormatting sqref="F8:N8">
    <cfRule type="top10" dxfId="135" priority="71" bottom="1" rank="1"/>
    <cfRule type="top10" dxfId="134" priority="72" rank="1"/>
  </conditionalFormatting>
  <conditionalFormatting sqref="F9:N9">
    <cfRule type="top10" dxfId="133" priority="69" bottom="1" rank="1"/>
    <cfRule type="top10" dxfId="132" priority="70" rank="1"/>
  </conditionalFormatting>
  <conditionalFormatting sqref="F10:N10">
    <cfRule type="top10" dxfId="131" priority="67" bottom="1" rank="1"/>
    <cfRule type="top10" dxfId="130" priority="68" rank="1"/>
  </conditionalFormatting>
  <conditionalFormatting sqref="F11:N11">
    <cfRule type="top10" dxfId="129" priority="65" bottom="1" rank="1"/>
    <cfRule type="top10" dxfId="128" priority="66" rank="1"/>
  </conditionalFormatting>
  <conditionalFormatting sqref="F12:N12">
    <cfRule type="top10" dxfId="127" priority="63" bottom="1" rank="1"/>
    <cfRule type="top10" dxfId="126" priority="64" rank="1"/>
  </conditionalFormatting>
  <conditionalFormatting sqref="F13:N13">
    <cfRule type="top10" dxfId="125" priority="61" bottom="1" rank="1"/>
    <cfRule type="top10" dxfId="124" priority="62" rank="1"/>
  </conditionalFormatting>
  <conditionalFormatting sqref="F14:N14">
    <cfRule type="top10" dxfId="123" priority="59" bottom="1" rank="1"/>
    <cfRule type="top10" dxfId="122" priority="60" rank="1"/>
  </conditionalFormatting>
  <conditionalFormatting sqref="F15:O15">
    <cfRule type="top10" dxfId="121" priority="57" bottom="1" rank="1"/>
    <cfRule type="top10" dxfId="120" priority="58" rank="1"/>
  </conditionalFormatting>
  <conditionalFormatting sqref="F36:N36">
    <cfRule type="top10" dxfId="119" priority="49" bottom="1" rank="1"/>
    <cfRule type="top10" dxfId="118" priority="56" rank="1"/>
  </conditionalFormatting>
  <conditionalFormatting sqref="F34:N34">
    <cfRule type="top10" dxfId="117" priority="52" bottom="1" rank="1"/>
    <cfRule type="top10" dxfId="116" priority="55" rank="1"/>
  </conditionalFormatting>
  <conditionalFormatting sqref="F33:N33">
    <cfRule type="top10" dxfId="115" priority="53" bottom="1" rank="1"/>
    <cfRule type="top10" dxfId="114" priority="54" rank="1"/>
  </conditionalFormatting>
  <conditionalFormatting sqref="F35:N35">
    <cfRule type="top10" dxfId="113" priority="50" bottom="1" rank="1"/>
    <cfRule type="top10" dxfId="112" priority="51" rank="1"/>
  </conditionalFormatting>
  <conditionalFormatting sqref="F37:N37">
    <cfRule type="top10" dxfId="111" priority="47" bottom="1" rank="1"/>
    <cfRule type="top10" dxfId="110" priority="48" rank="1"/>
  </conditionalFormatting>
  <conditionalFormatting sqref="F38:N38">
    <cfRule type="top10" dxfId="109" priority="45" bottom="1" rank="1"/>
    <cfRule type="top10" dxfId="108" priority="46" rank="1"/>
  </conditionalFormatting>
  <conditionalFormatting sqref="F39:N39">
    <cfRule type="top10" dxfId="107" priority="43" bottom="1" rank="1"/>
    <cfRule type="top10" dxfId="106" priority="44" rank="1"/>
  </conditionalFormatting>
  <conditionalFormatting sqref="F40:N40">
    <cfRule type="top10" dxfId="105" priority="41" bottom="1" rank="1"/>
    <cfRule type="top10" dxfId="104" priority="42" rank="1"/>
  </conditionalFormatting>
  <conditionalFormatting sqref="F41:N41">
    <cfRule type="top10" dxfId="103" priority="39" bottom="1" rank="1"/>
    <cfRule type="top10" dxfId="102" priority="40" rank="1"/>
  </conditionalFormatting>
  <conditionalFormatting sqref="F42:N42">
    <cfRule type="top10" dxfId="101" priority="37" bottom="1" rank="1"/>
    <cfRule type="top10" dxfId="100" priority="38" rank="1"/>
  </conditionalFormatting>
  <conditionalFormatting sqref="F43:N43">
    <cfRule type="top10" dxfId="99" priority="35" bottom="1" rank="1"/>
    <cfRule type="top10" dxfId="98" priority="36" rank="1"/>
  </conditionalFormatting>
  <conditionalFormatting sqref="F44:O44">
    <cfRule type="top10" dxfId="97" priority="33" bottom="1" rank="1"/>
    <cfRule type="top10" dxfId="96" priority="34" rank="1"/>
  </conditionalFormatting>
  <conditionalFormatting sqref="F66:N66">
    <cfRule type="top10" dxfId="95" priority="25" bottom="1" rank="1"/>
    <cfRule type="top10" dxfId="94" priority="32" rank="1"/>
  </conditionalFormatting>
  <conditionalFormatting sqref="F64:N64">
    <cfRule type="top10" dxfId="93" priority="28" bottom="1" rank="1"/>
    <cfRule type="top10" dxfId="92" priority="31" rank="1"/>
  </conditionalFormatting>
  <conditionalFormatting sqref="F63:N63">
    <cfRule type="top10" dxfId="91" priority="29" bottom="1" rank="1"/>
    <cfRule type="top10" dxfId="90" priority="30" rank="1"/>
  </conditionalFormatting>
  <conditionalFormatting sqref="F65:N65">
    <cfRule type="top10" dxfId="89" priority="26" bottom="1" rank="1"/>
    <cfRule type="top10" dxfId="88" priority="27" rank="1"/>
  </conditionalFormatting>
  <conditionalFormatting sqref="F67:N67">
    <cfRule type="top10" dxfId="87" priority="23" bottom="1" rank="1"/>
    <cfRule type="top10" dxfId="86" priority="24" rank="1"/>
  </conditionalFormatting>
  <conditionalFormatting sqref="F68:N68">
    <cfRule type="top10" dxfId="85" priority="21" bottom="1" rank="1"/>
    <cfRule type="top10" dxfId="84" priority="22" rank="1"/>
  </conditionalFormatting>
  <conditionalFormatting sqref="F69:N69">
    <cfRule type="top10" dxfId="83" priority="19" bottom="1" rank="1"/>
    <cfRule type="top10" dxfId="82" priority="20" rank="1"/>
  </conditionalFormatting>
  <conditionalFormatting sqref="F70:N70">
    <cfRule type="top10" dxfId="81" priority="17" bottom="1" rank="1"/>
    <cfRule type="top10" dxfId="80" priority="18" rank="1"/>
  </conditionalFormatting>
  <conditionalFormatting sqref="F71:N71">
    <cfRule type="top10" dxfId="79" priority="15" bottom="1" rank="1"/>
    <cfRule type="top10" dxfId="78" priority="16" rank="1"/>
  </conditionalFormatting>
  <conditionalFormatting sqref="F72:N72">
    <cfRule type="top10" dxfId="77" priority="13" bottom="1" rank="1"/>
    <cfRule type="top10" dxfId="76" priority="14" rank="1"/>
  </conditionalFormatting>
  <conditionalFormatting sqref="F73:N73">
    <cfRule type="top10" dxfId="75" priority="11" bottom="1" rank="1"/>
    <cfRule type="top10" dxfId="74" priority="12" rank="1"/>
  </conditionalFormatting>
  <conditionalFormatting sqref="F74:O74">
    <cfRule type="top10" dxfId="73" priority="9" bottom="1" rank="1"/>
    <cfRule type="top10" dxfId="72" priority="10" rank="1"/>
  </conditionalFormatting>
  <conditionalFormatting sqref="O28">
    <cfRule type="top10" dxfId="71" priority="7" bottom="1" rank="1"/>
    <cfRule type="top10" dxfId="70" priority="8" rank="1"/>
  </conditionalFormatting>
  <conditionalFormatting sqref="O57">
    <cfRule type="top10" dxfId="69" priority="5" bottom="1" rank="1"/>
    <cfRule type="top10" dxfId="68" priority="6" rank="1"/>
  </conditionalFormatting>
  <conditionalFormatting sqref="O87">
    <cfRule type="top10" dxfId="67" priority="3" bottom="1" rank="1"/>
    <cfRule type="top10" dxfId="66" priority="4" rank="1"/>
  </conditionalFormatting>
  <conditionalFormatting sqref="W7:W9">
    <cfRule type="top10" dxfId="65" priority="1" bottom="1" rank="1"/>
    <cfRule type="top10" dxfId="64" priority="2" rank="1"/>
  </conditionalFormatting>
  <dataValidations count="4">
    <dataValidation type="list" allowBlank="1" showInputMessage="1" showErrorMessage="1" sqref="U3" xr:uid="{00000000-0002-0000-0600-000000000000}">
      <formula1>$F$3:$N$3</formula1>
    </dataValidation>
    <dataValidation type="list" allowBlank="1" showInputMessage="1" showErrorMessage="1" sqref="C34:C43 C64:C73" xr:uid="{00000000-0002-0000-0600-000001000000}">
      <formula1>$D$3:$D$116</formula1>
    </dataValidation>
    <dataValidation type="list" allowBlank="1" showInputMessage="1" showErrorMessage="1" sqref="C33 C63" xr:uid="{00000000-0002-0000-0600-000002000000}">
      <formula1>$AW$4:$AW$115</formula1>
    </dataValidation>
    <dataValidation type="list" allowBlank="1" showInputMessage="1" showErrorMessage="1" sqref="C4" xr:uid="{00000000-0002-0000-0600-000003000000}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4000000}">
          <x14:formula1>
            <xm:f>'SC Costs'!$E$3:$E$112</xm:f>
          </x14:formula1>
          <xm:sqref>C5:C14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B1:AI88"/>
  <sheetViews>
    <sheetView zoomScale="85" zoomScaleNormal="85" workbookViewId="0">
      <selection activeCell="B5" sqref="B5"/>
    </sheetView>
  </sheetViews>
  <sheetFormatPr defaultColWidth="7.85546875" defaultRowHeight="15" x14ac:dyDescent="0.25"/>
  <cols>
    <col min="1" max="1" width="3.7109375" customWidth="1"/>
    <col min="2" max="2" width="14.28515625" style="70" customWidth="1"/>
    <col min="3" max="3" width="25.85546875" customWidth="1"/>
    <col min="5" max="5" width="10" customWidth="1"/>
    <col min="6" max="14" width="15.7109375" hidden="1" customWidth="1"/>
    <col min="17" max="17" width="31" customWidth="1"/>
    <col min="18" max="18" width="14.5703125" style="1" customWidth="1"/>
    <col min="19" max="19" width="12.85546875" bestFit="1" customWidth="1"/>
    <col min="20" max="20" width="14.7109375" style="1" customWidth="1"/>
    <col min="21" max="21" width="14.42578125" bestFit="1" customWidth="1"/>
    <col min="22" max="22" width="16.5703125" bestFit="1" customWidth="1"/>
    <col min="24" max="24" width="17" bestFit="1" customWidth="1"/>
    <col min="25" max="25" width="11.42578125" bestFit="1" customWidth="1"/>
    <col min="26" max="26" width="11.28515625" customWidth="1"/>
    <col min="27" max="27" width="11.85546875" bestFit="1" customWidth="1"/>
    <col min="28" max="28" width="10.28515625" bestFit="1" customWidth="1"/>
    <col min="29" max="29" width="19.7109375" bestFit="1" customWidth="1"/>
    <col min="30" max="30" width="12.7109375" bestFit="1" customWidth="1"/>
    <col min="31" max="31" width="13.28515625" bestFit="1" customWidth="1"/>
    <col min="32" max="32" width="10.85546875" bestFit="1" customWidth="1"/>
    <col min="33" max="33" width="18.5703125" bestFit="1" customWidth="1"/>
    <col min="35" max="35" width="16.5703125" bestFit="1" customWidth="1"/>
  </cols>
  <sheetData>
    <row r="1" spans="2:35" ht="15.75" thickBot="1" x14ac:dyDescent="0.3"/>
    <row r="2" spans="2:35" ht="15.75" thickBot="1" x14ac:dyDescent="0.3">
      <c r="B2" s="159"/>
      <c r="C2" s="5"/>
      <c r="D2" s="1"/>
      <c r="E2" s="71" t="s">
        <v>242</v>
      </c>
      <c r="F2" s="82">
        <v>1</v>
      </c>
      <c r="G2" s="83">
        <v>1</v>
      </c>
      <c r="H2" s="83">
        <v>1</v>
      </c>
      <c r="I2" s="83">
        <v>2</v>
      </c>
      <c r="J2" s="83">
        <v>1</v>
      </c>
      <c r="K2" s="83">
        <v>4</v>
      </c>
      <c r="L2" s="83">
        <v>2</v>
      </c>
      <c r="M2" s="83">
        <v>1</v>
      </c>
      <c r="N2" s="84"/>
      <c r="P2" s="279" t="s">
        <v>1625</v>
      </c>
      <c r="Q2" s="280"/>
      <c r="R2" s="280"/>
      <c r="S2" s="280"/>
      <c r="T2" s="280"/>
      <c r="U2" s="280"/>
      <c r="V2" s="281"/>
      <c r="W2" s="175"/>
      <c r="X2" s="176"/>
      <c r="Y2" s="176"/>
      <c r="Z2" s="176"/>
      <c r="AA2" s="176"/>
      <c r="AB2" s="176"/>
      <c r="AC2" s="176"/>
      <c r="AD2" s="176"/>
      <c r="AE2" s="176"/>
      <c r="AF2" s="176"/>
    </row>
    <row r="3" spans="2:35" ht="15.75" thickBot="1" x14ac:dyDescent="0.3">
      <c r="B3" s="160" t="s">
        <v>1614</v>
      </c>
      <c r="C3" s="72" t="s">
        <v>1615</v>
      </c>
      <c r="D3" s="127" t="s">
        <v>245</v>
      </c>
      <c r="E3" s="40" t="s">
        <v>219</v>
      </c>
      <c r="F3" s="79" t="str">
        <f>'[1]Blend Recipe'!AW3</f>
        <v>Edson</v>
      </c>
      <c r="G3" s="80" t="str">
        <f>'[1]Blend Recipe'!AX3</f>
        <v>Red Deer</v>
      </c>
      <c r="H3" s="80" t="str">
        <f>'[1]Blend Recipe'!AZ3</f>
        <v>Swift Current</v>
      </c>
      <c r="I3" s="79" t="str">
        <f>'[1]Blend Recipe'!BA3</f>
        <v>Grande Prairie</v>
      </c>
      <c r="J3" s="80" t="str">
        <f>'[1]Blend Recipe'!BB3</f>
        <v>Estevan</v>
      </c>
      <c r="K3" s="79" t="str">
        <f>'[1]Blend Recipe'!BC3</f>
        <v>Fort St. John</v>
      </c>
      <c r="L3" s="80" t="str">
        <f>'[1]Blend Recipe'!BD3</f>
        <v>Lac La Biche</v>
      </c>
      <c r="M3" s="79" t="str">
        <f>'[1]Blend Recipe'!BE3</f>
        <v>Lloydminster</v>
      </c>
      <c r="N3" s="81" t="s">
        <v>229</v>
      </c>
      <c r="P3" s="282" t="s">
        <v>1626</v>
      </c>
      <c r="Q3" s="283"/>
      <c r="R3" s="283"/>
      <c r="S3" s="109" t="s">
        <v>216</v>
      </c>
      <c r="T3" s="110" t="s">
        <v>8</v>
      </c>
      <c r="U3" s="181" t="s">
        <v>242</v>
      </c>
      <c r="V3" s="182">
        <f>VLOOKUP(T3,Sheet1!E6:F13,2,FALSE)</f>
        <v>1</v>
      </c>
      <c r="W3" s="177"/>
      <c r="X3" s="183"/>
      <c r="Y3" s="183"/>
      <c r="Z3" s="105"/>
      <c r="AA3" s="105"/>
      <c r="AB3" s="105"/>
      <c r="AC3" s="105"/>
      <c r="AD3" s="105"/>
      <c r="AE3" s="105"/>
      <c r="AF3" s="105"/>
    </row>
    <row r="4" spans="2:35" ht="15.75" thickBot="1" x14ac:dyDescent="0.3">
      <c r="B4" s="161" t="e">
        <f>IF(C4="","",INDEX('Blend Sheet'!$BH$5:$BH$177,MATCH($C$4,'Blend Sheet'!$A$5:$A$177,0)))</f>
        <v>#N/A</v>
      </c>
      <c r="C4" s="37" t="s">
        <v>1637</v>
      </c>
      <c r="D4" s="122"/>
      <c r="E4" s="119">
        <v>1</v>
      </c>
      <c r="F4" s="149" t="e">
        <f t="shared" ref="F4:M4" si="0">IF($C4="","",(INDEX(BlendCosts,MATCH($C4,BlendNameCost,0),MATCH(F$3,DistrictCosts,0))*$E4))</f>
        <v>#N/A</v>
      </c>
      <c r="G4" s="149" t="e">
        <f t="shared" si="0"/>
        <v>#N/A</v>
      </c>
      <c r="H4" s="149" t="e">
        <f t="shared" si="0"/>
        <v>#N/A</v>
      </c>
      <c r="I4" s="149" t="e">
        <f t="shared" si="0"/>
        <v>#N/A</v>
      </c>
      <c r="J4" s="149" t="e">
        <f t="shared" si="0"/>
        <v>#N/A</v>
      </c>
      <c r="K4" s="149" t="e">
        <f t="shared" si="0"/>
        <v>#N/A</v>
      </c>
      <c r="L4" s="149" t="e">
        <f t="shared" si="0"/>
        <v>#N/A</v>
      </c>
      <c r="M4" s="149" t="e">
        <f t="shared" si="0"/>
        <v>#N/A</v>
      </c>
      <c r="N4" s="156" t="e">
        <f t="shared" ref="N4:N14" si="1">IF(C4="","",AVERAGE(F4:M4))</f>
        <v>#N/A</v>
      </c>
      <c r="P4" s="284" t="s">
        <v>1627</v>
      </c>
      <c r="Q4" s="285"/>
      <c r="R4" s="285"/>
      <c r="S4" s="100" t="s">
        <v>1622</v>
      </c>
      <c r="T4" s="111">
        <v>0.7</v>
      </c>
      <c r="U4" s="108"/>
      <c r="V4" s="104"/>
      <c r="W4" s="178"/>
      <c r="X4" s="85" t="s">
        <v>1759</v>
      </c>
      <c r="Y4" s="189">
        <v>30</v>
      </c>
      <c r="Z4" s="187"/>
      <c r="AA4" s="105"/>
      <c r="AB4" s="105"/>
      <c r="AC4" s="105"/>
      <c r="AD4" s="105"/>
      <c r="AE4" s="105"/>
      <c r="AF4" s="105"/>
    </row>
    <row r="5" spans="2:35" ht="15.75" thickBot="1" x14ac:dyDescent="0.3">
      <c r="B5" s="162" t="str">
        <f>IF(C5="","",INDEX('SC Costs'!$A$3:$A$146,MATCH($C5,'SC Costs'!$E$3:$E$146,0)))</f>
        <v/>
      </c>
      <c r="C5" s="131"/>
      <c r="D5" s="132"/>
      <c r="E5" s="120" t="str">
        <f>IF(C5="","",D5*1000*$E$4)</f>
        <v/>
      </c>
      <c r="F5" s="151" t="str">
        <f>IF($C5="","",(INDEX('SC Costs'!$F$3:$M$112,MATCH($C5,'SC Costs'!$E$3:$E$112,0),MATCH(F$3,'SC Costs'!$F$2:$M$2,0))*$E5))</f>
        <v/>
      </c>
      <c r="G5" s="151" t="str">
        <f>IF($C5="","",(INDEX('SC Costs'!$F$3:$M$112,MATCH($C5,'SC Costs'!$E$3:$E$112,0),MATCH(G$3,'SC Costs'!$F$2:$M$2,0))*$E5))</f>
        <v/>
      </c>
      <c r="H5" s="151" t="str">
        <f>IF($C5="","",(INDEX('SC Costs'!$F$3:$M$112,MATCH($C5,'SC Costs'!$E$3:$E$112,0),MATCH(H$3,'SC Costs'!$F$2:$M$2,0))*$E5))</f>
        <v/>
      </c>
      <c r="I5" s="151" t="str">
        <f>IF($C5="","",(INDEX('SC Costs'!$F$3:$M$112,MATCH($C5,'SC Costs'!$E$3:$E$112,0),MATCH(I$3,'SC Costs'!$F$2:$M$2,0))*$E5))</f>
        <v/>
      </c>
      <c r="J5" s="151" t="str">
        <f>IF($C5="","",(INDEX('SC Costs'!$F$3:$M$112,MATCH($C5,'SC Costs'!$E$3:$E$112,0),MATCH(J$3,'SC Costs'!$F$2:$M$2,0))*$E5))</f>
        <v/>
      </c>
      <c r="K5" s="151" t="str">
        <f>IF($C5="","",(INDEX('SC Costs'!$F$3:$M$112,MATCH($C5,'SC Costs'!$E$3:$E$112,0),MATCH(K$3,'SC Costs'!$F$2:$M$2,0))*$E5))</f>
        <v/>
      </c>
      <c r="L5" s="151" t="str">
        <f>IF($C5="","",(INDEX('SC Costs'!$F$3:$M$112,MATCH($C5,'SC Costs'!$E$3:$E$112,0),MATCH(L$3,'SC Costs'!$F$2:$M$2,0))*$E5))</f>
        <v/>
      </c>
      <c r="M5" s="151" t="str">
        <f>IF($C5="","",(INDEX('SC Costs'!$F$3:$M$112,MATCH($C5,'SC Costs'!$E$3:$E$112,0),MATCH(M$3,'SC Costs'!$F$2:$M$2,0))*$E5))</f>
        <v/>
      </c>
      <c r="N5" s="150" t="str">
        <f t="shared" si="1"/>
        <v/>
      </c>
      <c r="P5" s="138"/>
      <c r="Q5" s="139"/>
      <c r="R5" s="140"/>
      <c r="S5" s="141" t="s">
        <v>301</v>
      </c>
      <c r="T5" s="142">
        <v>0.32</v>
      </c>
      <c r="U5" s="143"/>
      <c r="V5" s="144"/>
      <c r="W5" s="179"/>
      <c r="X5" s="86" t="s">
        <v>1767</v>
      </c>
      <c r="Y5" s="190">
        <v>50</v>
      </c>
      <c r="Z5" s="188"/>
      <c r="AA5" s="180"/>
      <c r="AB5" s="180"/>
      <c r="AC5" s="180"/>
      <c r="AD5" s="1" t="str">
        <f>111484&amp;V3</f>
        <v>1114841</v>
      </c>
      <c r="AE5" s="1" t="str">
        <f>111480&amp;V3</f>
        <v>1114801</v>
      </c>
      <c r="AF5" s="183"/>
    </row>
    <row r="6" spans="2:35" x14ac:dyDescent="0.25">
      <c r="B6" s="162" t="str">
        <f>IF(C6="","",INDEX('SC Costs'!$A$3:$A$146,MATCH($C6,'SC Costs'!$E$3:$E$146,0)))</f>
        <v/>
      </c>
      <c r="C6" s="38"/>
      <c r="D6" s="111"/>
      <c r="E6" s="121" t="str">
        <f t="shared" ref="E6:E14" si="2">IF(C6="","",D6*1000*$E$4)</f>
        <v/>
      </c>
      <c r="F6" s="151" t="str">
        <f>IF($C6="","",(INDEX('SC Costs'!$F$3:$M$112,MATCH($C6,'SC Costs'!$E$3:$E$112,0),MATCH(F$3,'SC Costs'!$F$2:$M$2,0))*$E6))</f>
        <v/>
      </c>
      <c r="G6" s="151" t="str">
        <f>IF($C6="","",(INDEX('SC Costs'!$F$3:$M$112,MATCH($C6,'SC Costs'!$E$3:$E$112,0),MATCH(G$3,'SC Costs'!$F$2:$M$2,0))*$E6))</f>
        <v/>
      </c>
      <c r="H6" s="151" t="str">
        <f>IF($C6="","",(INDEX('SC Costs'!$F$3:$M$112,MATCH($C6,'SC Costs'!$E$3:$E$112,0),MATCH(H$3,'SC Costs'!$F$2:$M$2,0))*$E6))</f>
        <v/>
      </c>
      <c r="I6" s="151" t="str">
        <f>IF($C6="","",(INDEX('SC Costs'!$F$3:$M$112,MATCH($C6,'SC Costs'!$E$3:$E$112,0),MATCH(I$3,'SC Costs'!$F$2:$M$2,0))*$E6))</f>
        <v/>
      </c>
      <c r="J6" s="151" t="str">
        <f>IF($C6="","",(INDEX('SC Costs'!$F$3:$M$112,MATCH($C6,'SC Costs'!$E$3:$E$112,0),MATCH(J$3,'SC Costs'!$F$2:$M$2,0))*$E6))</f>
        <v/>
      </c>
      <c r="K6" s="151" t="str">
        <f>IF($C6="","",(INDEX('SC Costs'!$F$3:$M$112,MATCH($C6,'SC Costs'!$E$3:$E$112,0),MATCH(K$3,'SC Costs'!$F$2:$M$2,0))*$E6))</f>
        <v/>
      </c>
      <c r="L6" s="151" t="str">
        <f>IF($C6="","",(INDEX('SC Costs'!$F$3:$M$112,MATCH($C6,'SC Costs'!$E$3:$E$112,0),MATCH(L$3,'SC Costs'!$F$2:$M$2,0))*$E6))</f>
        <v/>
      </c>
      <c r="M6" s="151" t="str">
        <f>IF($C6="","",(INDEX('SC Costs'!$F$3:$M$112,MATCH($C6,'SC Costs'!$E$3:$E$112,0),MATCH(M$3,'SC Costs'!$F$2:$M$2,0))*$E6))</f>
        <v/>
      </c>
      <c r="N6" s="150" t="str">
        <f t="shared" si="1"/>
        <v/>
      </c>
      <c r="P6" s="145" t="s">
        <v>1628</v>
      </c>
      <c r="Q6" s="146" t="s">
        <v>1629</v>
      </c>
      <c r="R6" s="147" t="s">
        <v>225</v>
      </c>
      <c r="S6" s="147" t="s">
        <v>1620</v>
      </c>
      <c r="T6" s="147" t="s">
        <v>1621</v>
      </c>
      <c r="U6" s="147" t="s">
        <v>1760</v>
      </c>
      <c r="V6" s="169" t="s">
        <v>1624</v>
      </c>
      <c r="W6" s="172" t="s">
        <v>227</v>
      </c>
      <c r="X6" s="147" t="s">
        <v>1761</v>
      </c>
      <c r="Y6" s="147" t="s">
        <v>304</v>
      </c>
      <c r="Z6" s="147" t="s">
        <v>1762</v>
      </c>
      <c r="AA6" s="147" t="s">
        <v>1763</v>
      </c>
      <c r="AB6" s="147" t="s">
        <v>1764</v>
      </c>
      <c r="AC6" s="148" t="s">
        <v>1765</v>
      </c>
      <c r="AD6" s="184" t="s">
        <v>430</v>
      </c>
      <c r="AE6" s="185" t="s">
        <v>1766</v>
      </c>
      <c r="AF6" s="186" t="s">
        <v>1768</v>
      </c>
      <c r="AG6" s="58"/>
      <c r="AH6" s="58"/>
      <c r="AI6" s="58"/>
    </row>
    <row r="7" spans="2:35" x14ac:dyDescent="0.25">
      <c r="B7" s="162" t="str">
        <f>IF(C7="","",INDEX('SC Costs'!$A$3:$A$146,MATCH($C7,'SC Costs'!$E$3:$E$146,0)))</f>
        <v/>
      </c>
      <c r="C7" s="38"/>
      <c r="D7" s="111"/>
      <c r="E7" s="121" t="str">
        <f t="shared" si="2"/>
        <v/>
      </c>
      <c r="F7" s="151" t="str">
        <f>IF($C7="","",(INDEX('SC Costs'!$F$3:$M$112,MATCH($C7,'SC Costs'!$E$3:$E$112,0),MATCH(F$3,'SC Costs'!$F$2:$M$2,0))*$E7))</f>
        <v/>
      </c>
      <c r="G7" s="151" t="str">
        <f>IF($C7="","",(INDEX('SC Costs'!$F$3:$M$112,MATCH($C7,'SC Costs'!$E$3:$E$112,0),MATCH(G$3,'SC Costs'!$F$2:$M$2,0))*$E7))</f>
        <v/>
      </c>
      <c r="H7" s="151" t="str">
        <f>IF($C7="","",(INDEX('SC Costs'!$F$3:$M$112,MATCH($C7,'SC Costs'!$E$3:$E$112,0),MATCH(H$3,'SC Costs'!$F$2:$M$2,0))*$E7))</f>
        <v/>
      </c>
      <c r="I7" s="151" t="str">
        <f>IF($C7="","",(INDEX('SC Costs'!$F$3:$M$112,MATCH($C7,'SC Costs'!$E$3:$E$112,0),MATCH(I$3,'SC Costs'!$F$2:$M$2,0))*$E7))</f>
        <v/>
      </c>
      <c r="J7" s="151" t="str">
        <f>IF($C7="","",(INDEX('SC Costs'!$F$3:$M$112,MATCH($C7,'SC Costs'!$E$3:$E$112,0),MATCH(J$3,'SC Costs'!$F$2:$M$2,0))*$E7))</f>
        <v/>
      </c>
      <c r="K7" s="151" t="str">
        <f>IF($C7="","",(INDEX('SC Costs'!$F$3:$M$112,MATCH($C7,'SC Costs'!$E$3:$E$112,0),MATCH(K$3,'SC Costs'!$F$2:$M$2,0))*$E7))</f>
        <v/>
      </c>
      <c r="L7" s="151" t="str">
        <f>IF($C7="","",(INDEX('SC Costs'!$F$3:$M$112,MATCH($C7,'SC Costs'!$E$3:$E$112,0),MATCH(L$3,'SC Costs'!$F$2:$M$2,0))*$E7))</f>
        <v/>
      </c>
      <c r="M7" s="151" t="str">
        <f>IF($C7="","",(INDEX('SC Costs'!$F$3:$M$112,MATCH($C7,'SC Costs'!$E$3:$E$112,0),MATCH(M$3,'SC Costs'!$F$2:$M$2,0))*$E7))</f>
        <v/>
      </c>
      <c r="N7" s="150" t="str">
        <f t="shared" si="1"/>
        <v/>
      </c>
      <c r="P7" s="100" t="s">
        <v>236</v>
      </c>
      <c r="Q7" s="9" t="str">
        <f>IF(C4="","",C4 &amp; " + Additives")</f>
        <v>THERMAmix EC EXP + Additives</v>
      </c>
      <c r="R7" s="2" t="e">
        <f>HLOOKUP(T3,F3:M15,13,FALSE)</f>
        <v>#N/A</v>
      </c>
      <c r="S7" s="2" t="e">
        <f>HLOOKUP(T3,F3:M28,26,FALSE)</f>
        <v>#N/A</v>
      </c>
      <c r="T7" s="2" t="e">
        <f>IF(Q7="","",S7*(1-$T$4))</f>
        <v>#N/A</v>
      </c>
      <c r="U7" s="7" t="e">
        <f>(T7-R7)/R7</f>
        <v>#N/A</v>
      </c>
      <c r="V7" s="170" t="e">
        <f>(T7-(R7*(1+T5)))/(R7*(1+T5))</f>
        <v>#N/A</v>
      </c>
      <c r="W7" s="173" t="e">
        <f>VLOOKUP(C4,'Blend Sheet'!$A$5:$BJ$177,55,FALSE)</f>
        <v>#N/A</v>
      </c>
      <c r="X7" s="6" t="e">
        <f>$Y$4/W7</f>
        <v>#N/A</v>
      </c>
      <c r="Y7" s="2" t="e">
        <f>X7*R7</f>
        <v>#N/A</v>
      </c>
      <c r="Z7" s="2" t="e">
        <f>X7*S7</f>
        <v>#N/A</v>
      </c>
      <c r="AA7" s="2" t="e">
        <f>IF(X7="","",Z7*(1-$T$4))</f>
        <v>#N/A</v>
      </c>
      <c r="AB7" s="7" t="e">
        <f>(AA7-Y7)/Y7</f>
        <v>#N/A</v>
      </c>
      <c r="AC7" s="116" t="e">
        <f>(AA7-(Y7*(1+$T$5)))/(Y7*(1+$T$5))</f>
        <v>#N/A</v>
      </c>
      <c r="AD7" s="10" t="e">
        <f>(1-$T$4)*(VLOOKUP(($AD$5),PriceBook,5,FALSE)*$Y$5*X7)</f>
        <v>#N/A</v>
      </c>
      <c r="AE7" s="2" t="e">
        <f>(1-$T$4)*(VLOOKUP($AE$5,PriceBook,5,FALSE)*X7)</f>
        <v>#N/A</v>
      </c>
      <c r="AF7" s="11" t="e">
        <f>AE7+AD7</f>
        <v>#N/A</v>
      </c>
      <c r="AG7" s="8"/>
      <c r="AH7" s="8"/>
      <c r="AI7" s="8"/>
    </row>
    <row r="8" spans="2:35" x14ac:dyDescent="0.25">
      <c r="B8" s="162" t="str">
        <f>IF(C8="","",INDEX('SC Costs'!$A$3:$A$146,MATCH($C8,'SC Costs'!$E$3:$E$146,0)))</f>
        <v/>
      </c>
      <c r="C8" s="38"/>
      <c r="D8" s="111"/>
      <c r="E8" s="121" t="str">
        <f t="shared" si="2"/>
        <v/>
      </c>
      <c r="F8" s="151" t="str">
        <f>IF($C8="","",(INDEX('SC Costs'!$F$3:$M$112,MATCH($C8,'SC Costs'!$E$3:$E$112,0),MATCH(F$3,'SC Costs'!$F$2:$M$2,0))*$E8))</f>
        <v/>
      </c>
      <c r="G8" s="151" t="str">
        <f>IF($C8="","",(INDEX('SC Costs'!$F$3:$M$112,MATCH($C8,'SC Costs'!$E$3:$E$112,0),MATCH(G$3,'SC Costs'!$F$2:$M$2,0))*$E8))</f>
        <v/>
      </c>
      <c r="H8" s="151" t="str">
        <f>IF($C8="","",(INDEX('SC Costs'!$F$3:$M$112,MATCH($C8,'SC Costs'!$E$3:$E$112,0),MATCH(H$3,'SC Costs'!$F$2:$M$2,0))*$E8))</f>
        <v/>
      </c>
      <c r="I8" s="151" t="str">
        <f>IF($C8="","",(INDEX('SC Costs'!$F$3:$M$112,MATCH($C8,'SC Costs'!$E$3:$E$112,0),MATCH(I$3,'SC Costs'!$F$2:$M$2,0))*$E8))</f>
        <v/>
      </c>
      <c r="J8" s="151" t="str">
        <f>IF($C8="","",(INDEX('SC Costs'!$F$3:$M$112,MATCH($C8,'SC Costs'!$E$3:$E$112,0),MATCH(J$3,'SC Costs'!$F$2:$M$2,0))*$E8))</f>
        <v/>
      </c>
      <c r="K8" s="151" t="str">
        <f>IF($C8="","",(INDEX('SC Costs'!$F$3:$M$112,MATCH($C8,'SC Costs'!$E$3:$E$112,0),MATCH(K$3,'SC Costs'!$F$2:$M$2,0))*$E8))</f>
        <v/>
      </c>
      <c r="L8" s="151" t="str">
        <f>IF($C8="","",(INDEX('SC Costs'!$F$3:$M$112,MATCH($C8,'SC Costs'!$E$3:$E$112,0),MATCH(L$3,'SC Costs'!$F$2:$M$2,0))*$E8))</f>
        <v/>
      </c>
      <c r="M8" s="151" t="str">
        <f>IF($C8="","",(INDEX('SC Costs'!$F$3:$M$112,MATCH($C8,'SC Costs'!$E$3:$E$112,0),MATCH(M$3,'SC Costs'!$F$2:$M$2,0))*$E8))</f>
        <v/>
      </c>
      <c r="N8" s="150" t="str">
        <f t="shared" si="1"/>
        <v/>
      </c>
      <c r="P8" s="100" t="s">
        <v>237</v>
      </c>
      <c r="Q8" s="9" t="str">
        <f>IF(C33="","",C33 &amp; " + Additives")</f>
        <v>Thermal 40 EXP + Additives</v>
      </c>
      <c r="R8" s="2">
        <f>HLOOKUP(T3,F32:M44,13,FALSE)</f>
        <v>223.49925652000002</v>
      </c>
      <c r="S8" s="2" t="e">
        <f>HLOOKUP(T3,F3:M57,55,FALSE)</f>
        <v>#N/A</v>
      </c>
      <c r="T8" s="2" t="e">
        <f t="shared" ref="T8" si="3">IF(Q8="","",S8*(1-$T$4))</f>
        <v>#N/A</v>
      </c>
      <c r="U8" s="7" t="e">
        <f t="shared" ref="U8" si="4">(T8-R8)/R8</f>
        <v>#N/A</v>
      </c>
      <c r="V8" s="170" t="e">
        <f>(T8-(R8*(1+T5)))/(R8*(1+T5))</f>
        <v>#N/A</v>
      </c>
      <c r="W8" s="173">
        <f>VLOOKUP(C33,'Blend Sheet'!$A$5:$BJ$177,55,FALSE)</f>
        <v>2.996760786743454</v>
      </c>
      <c r="X8" s="6">
        <f t="shared" ref="X8:X9" si="5">$Y$4/W8</f>
        <v>10.010809048459507</v>
      </c>
      <c r="Y8" s="2">
        <f>X8*R8</f>
        <v>2237.4083794943886</v>
      </c>
      <c r="Z8" s="2" t="e">
        <f t="shared" ref="Z8:Z9" si="6">X8*S8</f>
        <v>#N/A</v>
      </c>
      <c r="AA8" s="2" t="e">
        <f t="shared" ref="AA8:AA9" si="7">IF(X8="","",Z8*(1-$T$4))</f>
        <v>#N/A</v>
      </c>
      <c r="AB8" s="7" t="e">
        <f>(AA8-Y8)/Y8</f>
        <v>#N/A</v>
      </c>
      <c r="AC8" s="116" t="e">
        <f t="shared" ref="AC8:AC9" si="8">(AA8-(Y8*(1+$T$5)))/(Y8*(1+$T$5))</f>
        <v>#N/A</v>
      </c>
      <c r="AD8" s="10" t="e">
        <f>(1-$T$4)*(VLOOKUP(($AD$5),PriceBook,5,FALSE)*$Y$5*X8)</f>
        <v>#N/A</v>
      </c>
      <c r="AE8" s="2" t="e">
        <f>(1-$T$4)*(VLOOKUP($AE$5,PriceBook,5,FALSE)*X8)</f>
        <v>#N/A</v>
      </c>
      <c r="AF8" s="11" t="e">
        <f t="shared" ref="AF8:AF9" si="9">AE8+AD8</f>
        <v>#N/A</v>
      </c>
      <c r="AG8" s="8"/>
      <c r="AH8" s="8"/>
      <c r="AI8" s="8"/>
    </row>
    <row r="9" spans="2:35" ht="15.75" thickBot="1" x14ac:dyDescent="0.3">
      <c r="B9" s="162" t="str">
        <f>IF(C9="","",INDEX('SC Costs'!$A$3:$A$146,MATCH($C9,'SC Costs'!$E$3:$E$146,0)))</f>
        <v/>
      </c>
      <c r="C9" s="38"/>
      <c r="D9" s="111"/>
      <c r="E9" s="121" t="str">
        <f t="shared" si="2"/>
        <v/>
      </c>
      <c r="F9" s="151" t="str">
        <f>IF($C9="","",(INDEX('SC Costs'!$F$3:$M$112,MATCH($C9,'SC Costs'!$E$3:$E$112,0),MATCH(F$3,'SC Costs'!$F$2:$M$2,0))*$E9))</f>
        <v/>
      </c>
      <c r="G9" s="151" t="str">
        <f>IF($C9="","",(INDEX('SC Costs'!$F$3:$M$112,MATCH($C9,'SC Costs'!$E$3:$E$112,0),MATCH(G$3,'SC Costs'!$F$2:$M$2,0))*$E9))</f>
        <v/>
      </c>
      <c r="H9" s="151" t="str">
        <f>IF($C9="","",(INDEX('SC Costs'!$F$3:$M$112,MATCH($C9,'SC Costs'!$E$3:$E$112,0),MATCH(H$3,'SC Costs'!$F$2:$M$2,0))*$E9))</f>
        <v/>
      </c>
      <c r="I9" s="151" t="str">
        <f>IF($C9="","",(INDEX('SC Costs'!$F$3:$M$112,MATCH($C9,'SC Costs'!$E$3:$E$112,0),MATCH(I$3,'SC Costs'!$F$2:$M$2,0))*$E9))</f>
        <v/>
      </c>
      <c r="J9" s="151" t="str">
        <f>IF($C9="","",(INDEX('SC Costs'!$F$3:$M$112,MATCH($C9,'SC Costs'!$E$3:$E$112,0),MATCH(J$3,'SC Costs'!$F$2:$M$2,0))*$E9))</f>
        <v/>
      </c>
      <c r="K9" s="151" t="str">
        <f>IF($C9="","",(INDEX('SC Costs'!$F$3:$M$112,MATCH($C9,'SC Costs'!$E$3:$E$112,0),MATCH(K$3,'SC Costs'!$F$2:$M$2,0))*$E9))</f>
        <v/>
      </c>
      <c r="L9" s="151" t="str">
        <f>IF($C9="","",(INDEX('SC Costs'!$F$3:$M$112,MATCH($C9,'SC Costs'!$E$3:$E$112,0),MATCH(L$3,'SC Costs'!$F$2:$M$2,0))*$E9))</f>
        <v/>
      </c>
      <c r="M9" s="151" t="str">
        <f>IF($C9="","",(INDEX('SC Costs'!$F$3:$M$112,MATCH($C9,'SC Costs'!$E$3:$E$112,0),MATCH(M$3,'SC Costs'!$F$2:$M$2,0))*$E9))</f>
        <v/>
      </c>
      <c r="N9" s="150" t="str">
        <f t="shared" si="1"/>
        <v/>
      </c>
      <c r="P9" s="98" t="s">
        <v>1619</v>
      </c>
      <c r="Q9" s="101" t="str">
        <f>IF(C63="","",C63 &amp; " + Additives")</f>
        <v>Proteus Pro + Additives</v>
      </c>
      <c r="R9" s="13">
        <f>IF(Q9="","",HLOOKUP(T3,F62:M74,13,FALSE))</f>
        <v>199.79038353999999</v>
      </c>
      <c r="S9" s="13" t="e">
        <f>IF(Q9="","",HLOOKUP(T3,F3:M87,85,FALSE))</f>
        <v>#N/A</v>
      </c>
      <c r="T9" s="13" t="e">
        <f>IF(Q9="","",S9*(1-$T$4))</f>
        <v>#N/A</v>
      </c>
      <c r="U9" s="89" t="e">
        <f>IF(Q9="","",(T9-R9)/R9)</f>
        <v>#N/A</v>
      </c>
      <c r="V9" s="171" t="e">
        <f>IF(Q9="","",(T9-(R9*(1+T5)))/(R9*(1+T5)))</f>
        <v>#N/A</v>
      </c>
      <c r="W9" s="173">
        <f>VLOOKUP(C63,'Blend Sheet'!$A$5:$BJ$177,55,FALSE)</f>
        <v>2.8446630801687478</v>
      </c>
      <c r="X9" s="174">
        <f t="shared" si="5"/>
        <v>10.546064386022254</v>
      </c>
      <c r="Y9" s="13">
        <f t="shared" ref="Y9" si="10">X9*R9</f>
        <v>2107.0022485209206</v>
      </c>
      <c r="Z9" s="13" t="e">
        <f t="shared" si="6"/>
        <v>#N/A</v>
      </c>
      <c r="AA9" s="13" t="e">
        <f t="shared" si="7"/>
        <v>#N/A</v>
      </c>
      <c r="AB9" s="89" t="e">
        <f t="shared" ref="AB9" si="11">(AA9-Y9)/Y9</f>
        <v>#N/A</v>
      </c>
      <c r="AC9" s="117" t="e">
        <f t="shared" si="8"/>
        <v>#N/A</v>
      </c>
      <c r="AD9" s="12" t="e">
        <f>(1-$T$4)*(VLOOKUP(($AD$5),PriceBook,5,FALSE)*$Y$5*X9)</f>
        <v>#N/A</v>
      </c>
      <c r="AE9" s="13" t="e">
        <f>(1-$T$4)*(VLOOKUP($AE$5,PriceBook,5,FALSE)*X9)</f>
        <v>#N/A</v>
      </c>
      <c r="AF9" s="14" t="e">
        <f t="shared" si="9"/>
        <v>#N/A</v>
      </c>
      <c r="AG9" s="8"/>
      <c r="AH9" s="8"/>
      <c r="AI9" s="8"/>
    </row>
    <row r="10" spans="2:35" x14ac:dyDescent="0.25">
      <c r="B10" s="162" t="str">
        <f>IF(C10="","",INDEX('SC Costs'!$A$3:$A$146,MATCH($C10,'SC Costs'!$E$3:$E$146,0)))</f>
        <v/>
      </c>
      <c r="C10" s="38"/>
      <c r="D10" s="111"/>
      <c r="E10" s="121" t="str">
        <f t="shared" si="2"/>
        <v/>
      </c>
      <c r="F10" s="151" t="str">
        <f>IF($C10="","",(INDEX('SC Costs'!$F$3:$M$112,MATCH($C10,'SC Costs'!$E$3:$E$112,0),MATCH(F$3,'SC Costs'!$F$2:$M$2,0))*$E10))</f>
        <v/>
      </c>
      <c r="G10" s="151" t="str">
        <f>IF($C10="","",(INDEX('SC Costs'!$F$3:$M$112,MATCH($C10,'SC Costs'!$E$3:$E$112,0),MATCH(G$3,'SC Costs'!$F$2:$M$2,0))*$E10))</f>
        <v/>
      </c>
      <c r="H10" s="151" t="str">
        <f>IF($C10="","",(INDEX('SC Costs'!$F$3:$M$112,MATCH($C10,'SC Costs'!$E$3:$E$112,0),MATCH(H$3,'SC Costs'!$F$2:$M$2,0))*$E10))</f>
        <v/>
      </c>
      <c r="I10" s="151" t="str">
        <f>IF($C10="","",(INDEX('SC Costs'!$F$3:$M$112,MATCH($C10,'SC Costs'!$E$3:$E$112,0),MATCH(I$3,'SC Costs'!$F$2:$M$2,0))*$E10))</f>
        <v/>
      </c>
      <c r="J10" s="151" t="str">
        <f>IF($C10="","",(INDEX('SC Costs'!$F$3:$M$112,MATCH($C10,'SC Costs'!$E$3:$E$112,0),MATCH(J$3,'SC Costs'!$F$2:$M$2,0))*$E10))</f>
        <v/>
      </c>
      <c r="K10" s="151" t="str">
        <f>IF($C10="","",(INDEX('SC Costs'!$F$3:$M$112,MATCH($C10,'SC Costs'!$E$3:$E$112,0),MATCH(K$3,'SC Costs'!$F$2:$M$2,0))*$E10))</f>
        <v/>
      </c>
      <c r="L10" s="151" t="str">
        <f>IF($C10="","",(INDEX('SC Costs'!$F$3:$M$112,MATCH($C10,'SC Costs'!$E$3:$E$112,0),MATCH(L$3,'SC Costs'!$F$2:$M$2,0))*$E10))</f>
        <v/>
      </c>
      <c r="M10" s="151" t="str">
        <f>IF($C10="","",(INDEX('SC Costs'!$F$3:$M$112,MATCH($C10,'SC Costs'!$E$3:$E$112,0),MATCH(M$3,'SC Costs'!$F$2:$M$2,0))*$E10))</f>
        <v/>
      </c>
      <c r="N10" s="150" t="str">
        <f t="shared" si="1"/>
        <v/>
      </c>
    </row>
    <row r="11" spans="2:35" x14ac:dyDescent="0.25">
      <c r="B11" s="162" t="str">
        <f>IF(C11="","",INDEX('SC Costs'!$A$3:$A$146,MATCH($C11,'SC Costs'!$E$3:$E$146,0)))</f>
        <v/>
      </c>
      <c r="C11" s="38"/>
      <c r="D11" s="111"/>
      <c r="E11" s="121" t="str">
        <f t="shared" si="2"/>
        <v/>
      </c>
      <c r="F11" s="151" t="str">
        <f>IF($C11="","",(INDEX('SC Costs'!$F$3:$M$112,MATCH($C11,'SC Costs'!$E$3:$E$112,0),MATCH(F$3,'SC Costs'!$F$2:$M$2,0))*$E11))</f>
        <v/>
      </c>
      <c r="G11" s="151" t="str">
        <f>IF($C11="","",(INDEX('SC Costs'!$F$3:$M$112,MATCH($C11,'SC Costs'!$E$3:$E$112,0),MATCH(G$3,'SC Costs'!$F$2:$M$2,0))*$E11))</f>
        <v/>
      </c>
      <c r="H11" s="151" t="str">
        <f>IF($C11="","",(INDEX('SC Costs'!$F$3:$M$112,MATCH($C11,'SC Costs'!$E$3:$E$112,0),MATCH(H$3,'SC Costs'!$F$2:$M$2,0))*$E11))</f>
        <v/>
      </c>
      <c r="I11" s="151" t="str">
        <f>IF($C11="","",(INDEX('SC Costs'!$F$3:$M$112,MATCH($C11,'SC Costs'!$E$3:$E$112,0),MATCH(I$3,'SC Costs'!$F$2:$M$2,0))*$E11))</f>
        <v/>
      </c>
      <c r="J11" s="151" t="str">
        <f>IF($C11="","",(INDEX('SC Costs'!$F$3:$M$112,MATCH($C11,'SC Costs'!$E$3:$E$112,0),MATCH(J$3,'SC Costs'!$F$2:$M$2,0))*$E11))</f>
        <v/>
      </c>
      <c r="K11" s="151" t="str">
        <f>IF($C11="","",(INDEX('SC Costs'!$F$3:$M$112,MATCH($C11,'SC Costs'!$E$3:$E$112,0),MATCH(K$3,'SC Costs'!$F$2:$M$2,0))*$E11))</f>
        <v/>
      </c>
      <c r="L11" s="151" t="str">
        <f>IF($C11="","",(INDEX('SC Costs'!$F$3:$M$112,MATCH($C11,'SC Costs'!$E$3:$E$112,0),MATCH(L$3,'SC Costs'!$F$2:$M$2,0))*$E11))</f>
        <v/>
      </c>
      <c r="M11" s="151" t="str">
        <f>IF($C11="","",(INDEX('SC Costs'!$F$3:$M$112,MATCH($C11,'SC Costs'!$E$3:$E$112,0),MATCH(M$3,'SC Costs'!$F$2:$M$2,0))*$E11))</f>
        <v/>
      </c>
      <c r="N11" s="150" t="str">
        <f t="shared" si="1"/>
        <v/>
      </c>
    </row>
    <row r="12" spans="2:35" x14ac:dyDescent="0.25">
      <c r="B12" s="162" t="str">
        <f>IF(C12="","",INDEX('SC Costs'!$A$3:$A$146,MATCH($C12,'SC Costs'!$E$3:$E$146,0)))</f>
        <v/>
      </c>
      <c r="C12" s="38"/>
      <c r="D12" s="111"/>
      <c r="E12" s="121" t="str">
        <f t="shared" si="2"/>
        <v/>
      </c>
      <c r="F12" s="151" t="str">
        <f>IF($C12="","",(INDEX('SC Costs'!$F$3:$M$112,MATCH($C12,'SC Costs'!$E$3:$E$112,0),MATCH(F$3,'SC Costs'!$F$2:$M$2,0))*$E12))</f>
        <v/>
      </c>
      <c r="G12" s="151" t="str">
        <f>IF($C12="","",(INDEX('SC Costs'!$F$3:$M$112,MATCH($C12,'SC Costs'!$E$3:$E$112,0),MATCH(G$3,'SC Costs'!$F$2:$M$2,0))*$E12))</f>
        <v/>
      </c>
      <c r="H12" s="151" t="str">
        <f>IF($C12="","",(INDEX('SC Costs'!$F$3:$M$112,MATCH($C12,'SC Costs'!$E$3:$E$112,0),MATCH(H$3,'SC Costs'!$F$2:$M$2,0))*$E12))</f>
        <v/>
      </c>
      <c r="I12" s="151" t="str">
        <f>IF($C12="","",(INDEX('SC Costs'!$F$3:$M$112,MATCH($C12,'SC Costs'!$E$3:$E$112,0),MATCH(I$3,'SC Costs'!$F$2:$M$2,0))*$E12))</f>
        <v/>
      </c>
      <c r="J12" s="151" t="str">
        <f>IF($C12="","",(INDEX('SC Costs'!$F$3:$M$112,MATCH($C12,'SC Costs'!$E$3:$E$112,0),MATCH(J$3,'SC Costs'!$F$2:$M$2,0))*$E12))</f>
        <v/>
      </c>
      <c r="K12" s="151" t="str">
        <f>IF($C12="","",(INDEX('SC Costs'!$F$3:$M$112,MATCH($C12,'SC Costs'!$E$3:$E$112,0),MATCH(K$3,'SC Costs'!$F$2:$M$2,0))*$E12))</f>
        <v/>
      </c>
      <c r="L12" s="151" t="str">
        <f>IF($C12="","",(INDEX('SC Costs'!$F$3:$M$112,MATCH($C12,'SC Costs'!$E$3:$E$112,0),MATCH(L$3,'SC Costs'!$F$2:$M$2,0))*$E12))</f>
        <v/>
      </c>
      <c r="M12" s="151" t="str">
        <f>IF($C12="","",(INDEX('SC Costs'!$F$3:$M$112,MATCH($C12,'SC Costs'!$E$3:$E$112,0),MATCH(M$3,'SC Costs'!$F$2:$M$2,0))*$E12))</f>
        <v/>
      </c>
      <c r="N12" s="150" t="str">
        <f t="shared" si="1"/>
        <v/>
      </c>
    </row>
    <row r="13" spans="2:35" x14ac:dyDescent="0.25">
      <c r="B13" s="162" t="str">
        <f>IF(C13="","",INDEX('SC Costs'!$A$3:$A$146,MATCH($C13,'SC Costs'!$E$3:$E$146,0)))</f>
        <v/>
      </c>
      <c r="C13" s="38"/>
      <c r="D13" s="111"/>
      <c r="E13" s="121" t="str">
        <f t="shared" si="2"/>
        <v/>
      </c>
      <c r="F13" s="151" t="str">
        <f>IF($C13="","",(INDEX('SC Costs'!$F$3:$M$112,MATCH($C13,'SC Costs'!$E$3:$E$112,0),MATCH(F$3,'SC Costs'!$F$2:$M$2,0))*$E13))</f>
        <v/>
      </c>
      <c r="G13" s="151" t="str">
        <f>IF($C13="","",(INDEX('SC Costs'!$F$3:$M$112,MATCH($C13,'SC Costs'!$E$3:$E$112,0),MATCH(G$3,'SC Costs'!$F$2:$M$2,0))*$E13))</f>
        <v/>
      </c>
      <c r="H13" s="151" t="str">
        <f>IF($C13="","",(INDEX('SC Costs'!$F$3:$M$112,MATCH($C13,'SC Costs'!$E$3:$E$112,0),MATCH(H$3,'SC Costs'!$F$2:$M$2,0))*$E13))</f>
        <v/>
      </c>
      <c r="I13" s="151" t="str">
        <f>IF($C13="","",(INDEX('SC Costs'!$F$3:$M$112,MATCH($C13,'SC Costs'!$E$3:$E$112,0),MATCH(I$3,'SC Costs'!$F$2:$M$2,0))*$E13))</f>
        <v/>
      </c>
      <c r="J13" s="151" t="str">
        <f>IF($C13="","",(INDEX('SC Costs'!$F$3:$M$112,MATCH($C13,'SC Costs'!$E$3:$E$112,0),MATCH(J$3,'SC Costs'!$F$2:$M$2,0))*$E13))</f>
        <v/>
      </c>
      <c r="K13" s="151" t="str">
        <f>IF($C13="","",(INDEX('SC Costs'!$F$3:$M$112,MATCH($C13,'SC Costs'!$E$3:$E$112,0),MATCH(K$3,'SC Costs'!$F$2:$M$2,0))*$E13))</f>
        <v/>
      </c>
      <c r="L13" s="151" t="str">
        <f>IF($C13="","",(INDEX('SC Costs'!$F$3:$M$112,MATCH($C13,'SC Costs'!$E$3:$E$112,0),MATCH(L$3,'SC Costs'!$F$2:$M$2,0))*$E13))</f>
        <v/>
      </c>
      <c r="M13" s="151" t="str">
        <f>IF($C13="","",(INDEX('SC Costs'!$F$3:$M$112,MATCH($C13,'SC Costs'!$E$3:$E$112,0),MATCH(M$3,'SC Costs'!$F$2:$M$2,0))*$E13))</f>
        <v/>
      </c>
      <c r="N13" s="150" t="str">
        <f t="shared" si="1"/>
        <v/>
      </c>
    </row>
    <row r="14" spans="2:35" ht="15.75" thickBot="1" x14ac:dyDescent="0.3">
      <c r="B14" s="162" t="str">
        <f>IF(C14="","",INDEX('SC Costs'!$A$3:$A$146,MATCH($C14,'SC Costs'!$E$3:$E$146,0)))</f>
        <v/>
      </c>
      <c r="C14" s="130"/>
      <c r="D14" s="112"/>
      <c r="E14" s="121" t="str">
        <f t="shared" si="2"/>
        <v/>
      </c>
      <c r="F14" s="151" t="str">
        <f>IF($C14="","",(INDEX('SC Costs'!$F$3:$M$112,MATCH($C14,'SC Costs'!$E$3:$E$112,0),MATCH(F$3,'SC Costs'!$F$2:$M$2,0))*$E14))</f>
        <v/>
      </c>
      <c r="G14" s="151" t="str">
        <f>IF($C14="","",(INDEX('SC Costs'!$F$3:$M$112,MATCH($C14,'SC Costs'!$E$3:$E$112,0),MATCH(G$3,'SC Costs'!$F$2:$M$2,0))*$E14))</f>
        <v/>
      </c>
      <c r="H14" s="151" t="str">
        <f>IF($C14="","",(INDEX('SC Costs'!$F$3:$M$112,MATCH($C14,'SC Costs'!$E$3:$E$112,0),MATCH(H$3,'SC Costs'!$F$2:$M$2,0))*$E14))</f>
        <v/>
      </c>
      <c r="I14" s="151" t="str">
        <f>IF($C14="","",(INDEX('SC Costs'!$F$3:$M$112,MATCH($C14,'SC Costs'!$E$3:$E$112,0),MATCH(I$3,'SC Costs'!$F$2:$M$2,0))*$E14))</f>
        <v/>
      </c>
      <c r="J14" s="151" t="str">
        <f>IF($C14="","",(INDEX('SC Costs'!$F$3:$M$112,MATCH($C14,'SC Costs'!$E$3:$E$112,0),MATCH(J$3,'SC Costs'!$F$2:$M$2,0))*$E14))</f>
        <v/>
      </c>
      <c r="K14" s="151" t="str">
        <f>IF($C14="","",(INDEX('SC Costs'!$F$3:$M$112,MATCH($C14,'SC Costs'!$E$3:$E$112,0),MATCH(K$3,'SC Costs'!$F$2:$M$2,0))*$E14))</f>
        <v/>
      </c>
      <c r="L14" s="151" t="str">
        <f>IF($C14="","",(INDEX('SC Costs'!$F$3:$M$112,MATCH($C14,'SC Costs'!$E$3:$E$112,0),MATCH(L$3,'SC Costs'!$F$2:$M$2,0))*$E14))</f>
        <v/>
      </c>
      <c r="M14" s="151" t="str">
        <f>IF($C14="","",(INDEX('SC Costs'!$F$3:$M$112,MATCH($C14,'SC Costs'!$E$3:$E$112,0),MATCH(M$3,'SC Costs'!$F$2:$M$2,0))*$E14))</f>
        <v/>
      </c>
      <c r="N14" s="152" t="str">
        <f t="shared" si="1"/>
        <v/>
      </c>
      <c r="P14" t="s">
        <v>92</v>
      </c>
    </row>
    <row r="15" spans="2:35" ht="15.75" thickBot="1" x14ac:dyDescent="0.3">
      <c r="B15" s="287" t="s">
        <v>217</v>
      </c>
      <c r="C15" s="288"/>
      <c r="D15" s="289"/>
      <c r="E15" s="78">
        <f>SUM(E5:E14)+(E4*1000)</f>
        <v>1000</v>
      </c>
      <c r="F15" s="153" t="e">
        <f>SUM(F4:F14)</f>
        <v>#N/A</v>
      </c>
      <c r="G15" s="154" t="e">
        <f t="shared" ref="G15:M15" si="12">SUM(G4:G14)</f>
        <v>#N/A</v>
      </c>
      <c r="H15" s="154" t="e">
        <f t="shared" si="12"/>
        <v>#N/A</v>
      </c>
      <c r="I15" s="153" t="e">
        <f t="shared" si="12"/>
        <v>#N/A</v>
      </c>
      <c r="J15" s="154" t="e">
        <f t="shared" si="12"/>
        <v>#N/A</v>
      </c>
      <c r="K15" s="153" t="e">
        <f t="shared" si="12"/>
        <v>#N/A</v>
      </c>
      <c r="L15" s="154" t="e">
        <f t="shared" si="12"/>
        <v>#N/A</v>
      </c>
      <c r="M15" s="153" t="e">
        <f t="shared" si="12"/>
        <v>#N/A</v>
      </c>
      <c r="N15" s="155" t="e">
        <f>AVERAGE(F15:M15)</f>
        <v>#N/A</v>
      </c>
    </row>
    <row r="16" spans="2:35" ht="15.75" hidden="1" thickBot="1" x14ac:dyDescent="0.3"/>
    <row r="17" spans="2:14" hidden="1" x14ac:dyDescent="0.25">
      <c r="B17" s="166" t="e">
        <f>IF(B4="","",B4)</f>
        <v>#N/A</v>
      </c>
      <c r="C17" s="91" t="str">
        <f>IF(C4="","",C4)</f>
        <v>THERMAmix EC EXP</v>
      </c>
      <c r="D17" s="92"/>
      <c r="E17" s="97">
        <f>E4</f>
        <v>1</v>
      </c>
      <c r="F17" s="87" t="e">
        <f>IF($C17="","",VLOOKUP(($B17&amp;F$2),PriceBook,5,FALSE)*$E$4)</f>
        <v>#N/A</v>
      </c>
      <c r="G17" s="87" t="e">
        <f t="shared" ref="F17:M27" si="13">IF($C17="","",VLOOKUP(($B17&amp;G$2),PriceBook,5,FALSE)*$E$4)</f>
        <v>#N/A</v>
      </c>
      <c r="H17" s="87" t="e">
        <f t="shared" si="13"/>
        <v>#N/A</v>
      </c>
      <c r="I17" s="87" t="e">
        <f t="shared" si="13"/>
        <v>#N/A</v>
      </c>
      <c r="J17" s="87" t="e">
        <f t="shared" si="13"/>
        <v>#N/A</v>
      </c>
      <c r="K17" s="87" t="e">
        <f t="shared" si="13"/>
        <v>#N/A</v>
      </c>
      <c r="L17" s="87" t="e">
        <f t="shared" si="13"/>
        <v>#N/A</v>
      </c>
      <c r="M17" s="87" t="e">
        <f t="shared" si="13"/>
        <v>#N/A</v>
      </c>
      <c r="N17" s="88" t="e">
        <f t="shared" ref="N17:N27" si="14">IF(C17="","",AVERAGE(F17:M17))</f>
        <v>#N/A</v>
      </c>
    </row>
    <row r="18" spans="2:14" hidden="1" x14ac:dyDescent="0.25">
      <c r="B18" s="167" t="str">
        <f>IF(B5="","",B5)</f>
        <v/>
      </c>
      <c r="C18" s="93" t="str">
        <f t="shared" ref="C18:C26" si="15">IF(C5="","",C5)</f>
        <v/>
      </c>
      <c r="D18" s="95" t="str">
        <f>IF(D5="","0",D5)</f>
        <v>0</v>
      </c>
      <c r="E18" s="96" t="str">
        <f>IF(C18="","",D18*$E$17*1000)</f>
        <v/>
      </c>
      <c r="F18" s="2" t="str">
        <f t="shared" si="13"/>
        <v/>
      </c>
      <c r="G18" s="2" t="str">
        <f t="shared" si="13"/>
        <v/>
      </c>
      <c r="H18" s="2" t="str">
        <f t="shared" si="13"/>
        <v/>
      </c>
      <c r="I18" s="2" t="str">
        <f t="shared" si="13"/>
        <v/>
      </c>
      <c r="J18" s="2" t="str">
        <f t="shared" si="13"/>
        <v/>
      </c>
      <c r="K18" s="2" t="str">
        <f t="shared" si="13"/>
        <v/>
      </c>
      <c r="L18" s="2" t="str">
        <f t="shared" si="13"/>
        <v/>
      </c>
      <c r="M18" s="2" t="str">
        <f t="shared" si="13"/>
        <v/>
      </c>
      <c r="N18" s="11" t="str">
        <f t="shared" si="14"/>
        <v/>
      </c>
    </row>
    <row r="19" spans="2:14" hidden="1" x14ac:dyDescent="0.25">
      <c r="B19" s="167" t="str">
        <f t="shared" ref="B19:B27" si="16">IF(B6="","",B6)</f>
        <v/>
      </c>
      <c r="C19" s="93" t="str">
        <f t="shared" si="15"/>
        <v/>
      </c>
      <c r="D19" s="95" t="str">
        <f t="shared" ref="D19:D27" si="17">IF(D6="","0",D6)</f>
        <v>0</v>
      </c>
      <c r="E19" s="96" t="str">
        <f>IF(C19="","",D19*$E$17*1000)</f>
        <v/>
      </c>
      <c r="F19" s="2" t="str">
        <f t="shared" si="13"/>
        <v/>
      </c>
      <c r="G19" s="2" t="str">
        <f t="shared" si="13"/>
        <v/>
      </c>
      <c r="H19" s="2" t="str">
        <f t="shared" si="13"/>
        <v/>
      </c>
      <c r="I19" s="2" t="str">
        <f t="shared" si="13"/>
        <v/>
      </c>
      <c r="J19" s="2" t="str">
        <f t="shared" si="13"/>
        <v/>
      </c>
      <c r="K19" s="2" t="str">
        <f t="shared" si="13"/>
        <v/>
      </c>
      <c r="L19" s="2" t="str">
        <f t="shared" si="13"/>
        <v/>
      </c>
      <c r="M19" s="2" t="str">
        <f t="shared" si="13"/>
        <v/>
      </c>
      <c r="N19" s="11" t="str">
        <f t="shared" si="14"/>
        <v/>
      </c>
    </row>
    <row r="20" spans="2:14" hidden="1" x14ac:dyDescent="0.25">
      <c r="B20" s="167" t="str">
        <f t="shared" si="16"/>
        <v/>
      </c>
      <c r="C20" s="93" t="str">
        <f t="shared" si="15"/>
        <v/>
      </c>
      <c r="D20" s="95" t="str">
        <f t="shared" si="17"/>
        <v>0</v>
      </c>
      <c r="E20" s="96" t="str">
        <f t="shared" ref="E20:E27" si="18">IF(C20="","",D20*$E$17*1000)</f>
        <v/>
      </c>
      <c r="F20" s="2" t="str">
        <f t="shared" si="13"/>
        <v/>
      </c>
      <c r="G20" s="2" t="str">
        <f t="shared" si="13"/>
        <v/>
      </c>
      <c r="H20" s="2" t="str">
        <f t="shared" si="13"/>
        <v/>
      </c>
      <c r="I20" s="2" t="str">
        <f t="shared" si="13"/>
        <v/>
      </c>
      <c r="J20" s="2" t="str">
        <f t="shared" si="13"/>
        <v/>
      </c>
      <c r="K20" s="2" t="str">
        <f t="shared" si="13"/>
        <v/>
      </c>
      <c r="L20" s="2" t="str">
        <f t="shared" si="13"/>
        <v/>
      </c>
      <c r="M20" s="2" t="str">
        <f t="shared" si="13"/>
        <v/>
      </c>
      <c r="N20" s="11" t="str">
        <f t="shared" si="14"/>
        <v/>
      </c>
    </row>
    <row r="21" spans="2:14" hidden="1" x14ac:dyDescent="0.25">
      <c r="B21" s="167" t="str">
        <f t="shared" si="16"/>
        <v/>
      </c>
      <c r="C21" s="93" t="str">
        <f t="shared" si="15"/>
        <v/>
      </c>
      <c r="D21" s="95" t="str">
        <f t="shared" si="17"/>
        <v>0</v>
      </c>
      <c r="E21" s="96" t="str">
        <f t="shared" si="18"/>
        <v/>
      </c>
      <c r="F21" s="2" t="str">
        <f t="shared" si="13"/>
        <v/>
      </c>
      <c r="G21" s="2" t="str">
        <f t="shared" si="13"/>
        <v/>
      </c>
      <c r="H21" s="2" t="str">
        <f t="shared" si="13"/>
        <v/>
      </c>
      <c r="I21" s="2" t="str">
        <f t="shared" si="13"/>
        <v/>
      </c>
      <c r="J21" s="2" t="str">
        <f t="shared" si="13"/>
        <v/>
      </c>
      <c r="K21" s="2" t="str">
        <f t="shared" si="13"/>
        <v/>
      </c>
      <c r="L21" s="2" t="str">
        <f t="shared" si="13"/>
        <v/>
      </c>
      <c r="M21" s="2" t="str">
        <f t="shared" si="13"/>
        <v/>
      </c>
      <c r="N21" s="11" t="str">
        <f t="shared" si="14"/>
        <v/>
      </c>
    </row>
    <row r="22" spans="2:14" hidden="1" x14ac:dyDescent="0.25">
      <c r="B22" s="167" t="str">
        <f t="shared" si="16"/>
        <v/>
      </c>
      <c r="C22" s="93" t="str">
        <f t="shared" si="15"/>
        <v/>
      </c>
      <c r="D22" s="95" t="str">
        <f t="shared" si="17"/>
        <v>0</v>
      </c>
      <c r="E22" s="96" t="str">
        <f t="shared" si="18"/>
        <v/>
      </c>
      <c r="F22" s="2" t="str">
        <f t="shared" si="13"/>
        <v/>
      </c>
      <c r="G22" s="2" t="str">
        <f t="shared" si="13"/>
        <v/>
      </c>
      <c r="H22" s="2" t="str">
        <f t="shared" si="13"/>
        <v/>
      </c>
      <c r="I22" s="2" t="str">
        <f t="shared" si="13"/>
        <v/>
      </c>
      <c r="J22" s="2" t="str">
        <f t="shared" si="13"/>
        <v/>
      </c>
      <c r="K22" s="2" t="str">
        <f t="shared" si="13"/>
        <v/>
      </c>
      <c r="L22" s="2" t="str">
        <f t="shared" si="13"/>
        <v/>
      </c>
      <c r="M22" s="2" t="str">
        <f t="shared" si="13"/>
        <v/>
      </c>
      <c r="N22" s="11" t="str">
        <f t="shared" si="14"/>
        <v/>
      </c>
    </row>
    <row r="23" spans="2:14" hidden="1" x14ac:dyDescent="0.25">
      <c r="B23" s="167" t="str">
        <f t="shared" si="16"/>
        <v/>
      </c>
      <c r="C23" s="93" t="str">
        <f t="shared" si="15"/>
        <v/>
      </c>
      <c r="D23" s="95" t="str">
        <f t="shared" si="17"/>
        <v>0</v>
      </c>
      <c r="E23" s="96" t="str">
        <f t="shared" si="18"/>
        <v/>
      </c>
      <c r="F23" s="2" t="str">
        <f t="shared" si="13"/>
        <v/>
      </c>
      <c r="G23" s="2" t="str">
        <f t="shared" si="13"/>
        <v/>
      </c>
      <c r="H23" s="2" t="str">
        <f t="shared" si="13"/>
        <v/>
      </c>
      <c r="I23" s="2" t="str">
        <f t="shared" si="13"/>
        <v/>
      </c>
      <c r="J23" s="2" t="str">
        <f t="shared" si="13"/>
        <v/>
      </c>
      <c r="K23" s="2" t="str">
        <f t="shared" si="13"/>
        <v/>
      </c>
      <c r="L23" s="2" t="str">
        <f t="shared" si="13"/>
        <v/>
      </c>
      <c r="M23" s="2" t="str">
        <f t="shared" si="13"/>
        <v/>
      </c>
      <c r="N23" s="11" t="str">
        <f t="shared" si="14"/>
        <v/>
      </c>
    </row>
    <row r="24" spans="2:14" hidden="1" x14ac:dyDescent="0.25">
      <c r="B24" s="167" t="str">
        <f t="shared" si="16"/>
        <v/>
      </c>
      <c r="C24" s="93" t="str">
        <f t="shared" si="15"/>
        <v/>
      </c>
      <c r="D24" s="95" t="str">
        <f t="shared" si="17"/>
        <v>0</v>
      </c>
      <c r="E24" s="96" t="str">
        <f t="shared" si="18"/>
        <v/>
      </c>
      <c r="F24" s="2" t="str">
        <f t="shared" si="13"/>
        <v/>
      </c>
      <c r="G24" s="2" t="str">
        <f t="shared" si="13"/>
        <v/>
      </c>
      <c r="H24" s="2" t="str">
        <f t="shared" si="13"/>
        <v/>
      </c>
      <c r="I24" s="2" t="str">
        <f t="shared" si="13"/>
        <v/>
      </c>
      <c r="J24" s="2" t="str">
        <f t="shared" si="13"/>
        <v/>
      </c>
      <c r="K24" s="2" t="str">
        <f t="shared" si="13"/>
        <v/>
      </c>
      <c r="L24" s="2" t="str">
        <f t="shared" si="13"/>
        <v/>
      </c>
      <c r="M24" s="2" t="str">
        <f t="shared" si="13"/>
        <v/>
      </c>
      <c r="N24" s="11" t="str">
        <f t="shared" si="14"/>
        <v/>
      </c>
    </row>
    <row r="25" spans="2:14" hidden="1" x14ac:dyDescent="0.25">
      <c r="B25" s="167" t="str">
        <f t="shared" si="16"/>
        <v/>
      </c>
      <c r="C25" s="93" t="str">
        <f t="shared" si="15"/>
        <v/>
      </c>
      <c r="D25" s="95" t="str">
        <f t="shared" si="17"/>
        <v>0</v>
      </c>
      <c r="E25" s="96" t="str">
        <f t="shared" si="18"/>
        <v/>
      </c>
      <c r="F25" s="2" t="str">
        <f t="shared" si="13"/>
        <v/>
      </c>
      <c r="G25" s="2" t="str">
        <f t="shared" si="13"/>
        <v/>
      </c>
      <c r="H25" s="2" t="str">
        <f t="shared" si="13"/>
        <v/>
      </c>
      <c r="I25" s="2" t="str">
        <f t="shared" si="13"/>
        <v/>
      </c>
      <c r="J25" s="2" t="str">
        <f t="shared" si="13"/>
        <v/>
      </c>
      <c r="K25" s="2" t="str">
        <f t="shared" si="13"/>
        <v/>
      </c>
      <c r="L25" s="2" t="str">
        <f t="shared" si="13"/>
        <v/>
      </c>
      <c r="M25" s="2" t="str">
        <f t="shared" si="13"/>
        <v/>
      </c>
      <c r="N25" s="11" t="str">
        <f t="shared" si="14"/>
        <v/>
      </c>
    </row>
    <row r="26" spans="2:14" hidden="1" x14ac:dyDescent="0.25">
      <c r="B26" s="167" t="str">
        <f t="shared" si="16"/>
        <v/>
      </c>
      <c r="C26" s="93" t="str">
        <f t="shared" si="15"/>
        <v/>
      </c>
      <c r="D26" s="95" t="str">
        <f t="shared" si="17"/>
        <v>0</v>
      </c>
      <c r="E26" s="96" t="str">
        <f t="shared" si="18"/>
        <v/>
      </c>
      <c r="F26" s="2" t="str">
        <f t="shared" si="13"/>
        <v/>
      </c>
      <c r="G26" s="2" t="str">
        <f t="shared" si="13"/>
        <v/>
      </c>
      <c r="H26" s="2" t="str">
        <f t="shared" si="13"/>
        <v/>
      </c>
      <c r="I26" s="2" t="str">
        <f t="shared" si="13"/>
        <v/>
      </c>
      <c r="J26" s="2" t="str">
        <f t="shared" si="13"/>
        <v/>
      </c>
      <c r="K26" s="2" t="str">
        <f t="shared" si="13"/>
        <v/>
      </c>
      <c r="L26" s="2" t="str">
        <f t="shared" si="13"/>
        <v/>
      </c>
      <c r="M26" s="2" t="str">
        <f t="shared" si="13"/>
        <v/>
      </c>
      <c r="N26" s="11" t="str">
        <f t="shared" si="14"/>
        <v/>
      </c>
    </row>
    <row r="27" spans="2:14" hidden="1" x14ac:dyDescent="0.25">
      <c r="B27" s="167" t="str">
        <f t="shared" si="16"/>
        <v/>
      </c>
      <c r="C27" s="93" t="str">
        <f>IF(C14="","",C14)</f>
        <v/>
      </c>
      <c r="D27" s="95" t="str">
        <f t="shared" si="17"/>
        <v>0</v>
      </c>
      <c r="E27" s="96" t="str">
        <f t="shared" si="18"/>
        <v/>
      </c>
      <c r="F27" s="2" t="str">
        <f t="shared" si="13"/>
        <v/>
      </c>
      <c r="G27" s="2" t="str">
        <f t="shared" si="13"/>
        <v/>
      </c>
      <c r="H27" s="2" t="str">
        <f t="shared" si="13"/>
        <v/>
      </c>
      <c r="I27" s="2" t="str">
        <f t="shared" si="13"/>
        <v/>
      </c>
      <c r="J27" s="2" t="str">
        <f t="shared" si="13"/>
        <v/>
      </c>
      <c r="K27" s="2" t="str">
        <f t="shared" si="13"/>
        <v/>
      </c>
      <c r="L27" s="2" t="str">
        <f t="shared" si="13"/>
        <v/>
      </c>
      <c r="M27" s="2" t="str">
        <f t="shared" si="13"/>
        <v/>
      </c>
      <c r="N27" s="11" t="str">
        <f t="shared" si="14"/>
        <v/>
      </c>
    </row>
    <row r="28" spans="2:14" ht="15.75" hidden="1" thickBot="1" x14ac:dyDescent="0.3">
      <c r="B28" s="168"/>
      <c r="C28" s="290" t="s">
        <v>1618</v>
      </c>
      <c r="D28" s="278"/>
      <c r="E28" s="99">
        <f>SUM(E18:E27)+(E17*1000)</f>
        <v>1000</v>
      </c>
      <c r="F28" s="13" t="e">
        <f t="shared" ref="F28:L28" si="19">SUM(F17:F27)</f>
        <v>#N/A</v>
      </c>
      <c r="G28" s="13" t="e">
        <f t="shared" si="19"/>
        <v>#N/A</v>
      </c>
      <c r="H28" s="13" t="e">
        <f t="shared" si="19"/>
        <v>#N/A</v>
      </c>
      <c r="I28" s="13" t="e">
        <f t="shared" si="19"/>
        <v>#N/A</v>
      </c>
      <c r="J28" s="13" t="e">
        <f t="shared" si="19"/>
        <v>#N/A</v>
      </c>
      <c r="K28" s="13" t="e">
        <f t="shared" si="19"/>
        <v>#N/A</v>
      </c>
      <c r="L28" s="13" t="e">
        <f t="shared" si="19"/>
        <v>#N/A</v>
      </c>
      <c r="M28" s="13" t="e">
        <f>IF(E28="","",AVERAGE(E28:L28))</f>
        <v>#N/A</v>
      </c>
      <c r="N28" s="14" t="e">
        <f>AVERAGE(F28:M28)</f>
        <v>#N/A</v>
      </c>
    </row>
    <row r="29" spans="2:14" hidden="1" x14ac:dyDescent="0.25"/>
    <row r="30" spans="2:14" ht="15.75" thickBot="1" x14ac:dyDescent="0.3"/>
    <row r="31" spans="2:14" ht="15.75" thickBot="1" x14ac:dyDescent="0.3">
      <c r="B31" s="159"/>
      <c r="C31" s="5"/>
      <c r="D31" s="1"/>
      <c r="E31" s="71" t="s">
        <v>242</v>
      </c>
      <c r="F31" s="82">
        <v>1</v>
      </c>
      <c r="G31" s="83">
        <v>1</v>
      </c>
      <c r="H31" s="83">
        <v>1</v>
      </c>
      <c r="I31" s="83">
        <v>2</v>
      </c>
      <c r="J31" s="83">
        <v>1</v>
      </c>
      <c r="K31" s="83">
        <v>4</v>
      </c>
      <c r="L31" s="83">
        <v>2</v>
      </c>
      <c r="M31" s="83">
        <v>1</v>
      </c>
      <c r="N31" s="84"/>
    </row>
    <row r="32" spans="2:14" ht="15.75" thickBot="1" x14ac:dyDescent="0.3">
      <c r="B32" s="160" t="s">
        <v>1614</v>
      </c>
      <c r="C32" s="72" t="s">
        <v>1615</v>
      </c>
      <c r="D32" s="127" t="s">
        <v>245</v>
      </c>
      <c r="E32" s="40" t="s">
        <v>219</v>
      </c>
      <c r="F32" s="79" t="str">
        <f>'[1]Blend Recipe'!AW3</f>
        <v>Edson</v>
      </c>
      <c r="G32" s="79" t="str">
        <f>'[1]Blend Recipe'!AX3</f>
        <v>Red Deer</v>
      </c>
      <c r="H32" s="79" t="str">
        <f>'[1]Blend Recipe'!AZ3</f>
        <v>Swift Current</v>
      </c>
      <c r="I32" s="79" t="str">
        <f>'[1]Blend Recipe'!BA3</f>
        <v>Grande Prairie</v>
      </c>
      <c r="J32" s="79" t="str">
        <f>'[1]Blend Recipe'!BB3</f>
        <v>Estevan</v>
      </c>
      <c r="K32" s="79" t="str">
        <f>'[1]Blend Recipe'!BC3</f>
        <v>Fort St. John</v>
      </c>
      <c r="L32" s="79" t="str">
        <f>'[1]Blend Recipe'!BD3</f>
        <v>Lac La Biche</v>
      </c>
      <c r="M32" s="79" t="str">
        <f>'[1]Blend Recipe'!BE3</f>
        <v>Lloydminster</v>
      </c>
      <c r="N32" s="81" t="s">
        <v>229</v>
      </c>
    </row>
    <row r="33" spans="2:14" ht="15.75" thickBot="1" x14ac:dyDescent="0.3">
      <c r="B33" s="161">
        <f>IF(C33="","",INDEX('Blend Sheet'!$BH$5:$BH$177,MATCH($C$33,'Blend Sheet'!$A$5:$A$177,0)))</f>
        <v>1.34</v>
      </c>
      <c r="C33" s="37" t="s">
        <v>213</v>
      </c>
      <c r="D33" s="122"/>
      <c r="E33" s="119">
        <v>1</v>
      </c>
      <c r="F33" s="149">
        <f t="shared" ref="F33:M33" si="20">IF($C33="","",(INDEX(BlendCosts,MATCH($C33,BlendNameCost,0),MATCH(F$3,DistrictCosts,0))*$E33))</f>
        <v>237.96811467999999</v>
      </c>
      <c r="G33" s="149">
        <f t="shared" si="20"/>
        <v>161.83533684</v>
      </c>
      <c r="H33" s="149">
        <f t="shared" si="20"/>
        <v>171.75800391999996</v>
      </c>
      <c r="I33" s="149">
        <f t="shared" si="20"/>
        <v>234.82835759999995</v>
      </c>
      <c r="J33" s="149">
        <f t="shared" si="20"/>
        <v>168.10406416000001</v>
      </c>
      <c r="K33" s="149">
        <f t="shared" si="20"/>
        <v>210.80449687999999</v>
      </c>
      <c r="L33" s="149">
        <f t="shared" si="20"/>
        <v>221.52160623999998</v>
      </c>
      <c r="M33" s="149">
        <f t="shared" si="20"/>
        <v>223.49925652000002</v>
      </c>
      <c r="N33" s="49">
        <f t="shared" ref="N33:N43" si="21">IF(C33="","",AVERAGE(F33:M33))</f>
        <v>203.78990460499998</v>
      </c>
    </row>
    <row r="34" spans="2:14" x14ac:dyDescent="0.25">
      <c r="B34" s="162" t="str">
        <f>IF(C34="","",INDEX('SC Costs'!$A$3:$A$146,MATCH($C34,'SC Costs'!$E$3:$E$146,0)))</f>
        <v/>
      </c>
      <c r="C34" s="38"/>
      <c r="D34" s="123">
        <v>2E-3</v>
      </c>
      <c r="E34" s="120" t="str">
        <f>IF(C34="","",D34*1000*$E$33)</f>
        <v/>
      </c>
      <c r="F34" s="43" t="str">
        <f>IF($C34="","",(INDEX('SC Costs'!$F$3:$M$112,MATCH($C34,'SC Costs'!$E$3:$E$112,0),MATCH(F$3,'SC Costs'!$F$2:$M$2,0))*$E34))</f>
        <v/>
      </c>
      <c r="G34" s="43" t="str">
        <f>IF($C34="","",(INDEX('SC Costs'!$F$3:$M$112,MATCH($C34,'SC Costs'!$E$3:$E$112,0),MATCH(G$3,'SC Costs'!$F$2:$M$2,0))*$E34))</f>
        <v/>
      </c>
      <c r="H34" s="43" t="str">
        <f>IF($C34="","",(INDEX('SC Costs'!$F$3:$M$112,MATCH($C34,'SC Costs'!$E$3:$E$112,0),MATCH(H$3,'SC Costs'!$F$2:$M$2,0))*$E34))</f>
        <v/>
      </c>
      <c r="I34" s="43" t="str">
        <f>IF($C34="","",(INDEX('SC Costs'!$F$3:$M$112,MATCH($C34,'SC Costs'!$E$3:$E$112,0),MATCH(I$3,'SC Costs'!$F$2:$M$2,0))*$E34))</f>
        <v/>
      </c>
      <c r="J34" s="43" t="str">
        <f>IF($C34="","",(INDEX('SC Costs'!$F$3:$M$112,MATCH($C34,'SC Costs'!$E$3:$E$112,0),MATCH(J$3,'SC Costs'!$F$2:$M$2,0))*$E34))</f>
        <v/>
      </c>
      <c r="K34" s="43" t="str">
        <f>IF($C34="","",(INDEX('SC Costs'!$F$3:$M$112,MATCH($C34,'SC Costs'!$E$3:$E$112,0),MATCH(K$3,'SC Costs'!$F$2:$M$2,0))*$E34))</f>
        <v/>
      </c>
      <c r="L34" s="43" t="str">
        <f>IF($C34="","",(INDEX('SC Costs'!$F$3:$M$112,MATCH($C34,'SC Costs'!$E$3:$E$112,0),MATCH(L$3,'SC Costs'!$F$2:$M$2,0))*$E34))</f>
        <v/>
      </c>
      <c r="M34" s="43" t="str">
        <f>IF($C34="","",(INDEX('SC Costs'!$F$3:$M$112,MATCH($C34,'SC Costs'!$E$3:$E$112,0),MATCH(M$3,'SC Costs'!$F$2:$M$2,0))*$E34))</f>
        <v/>
      </c>
      <c r="N34" s="49" t="str">
        <f t="shared" si="21"/>
        <v/>
      </c>
    </row>
    <row r="35" spans="2:14" x14ac:dyDescent="0.25">
      <c r="B35" s="162" t="str">
        <f>IF(C35="","",INDEX('SC Costs'!$A$3:$A$146,MATCH($C35,'SC Costs'!$E$3:$E$146,0)))</f>
        <v/>
      </c>
      <c r="C35" s="38"/>
      <c r="D35" s="111"/>
      <c r="E35" s="120" t="str">
        <f t="shared" ref="E35:E43" si="22">IF(C35="","",D35*1000*$E$33)</f>
        <v/>
      </c>
      <c r="F35" s="43" t="str">
        <f>IF($C35="","",(INDEX('SC Costs'!$F$3:$M$112,MATCH($C35,'SC Costs'!$E$3:$E$112,0),MATCH(F$3,'SC Costs'!$F$2:$M$2,0))*$E35))</f>
        <v/>
      </c>
      <c r="G35" s="43" t="str">
        <f>IF($C35="","",(INDEX('SC Costs'!$F$3:$M$112,MATCH($C35,'SC Costs'!$E$3:$E$112,0),MATCH(G$3,'SC Costs'!$F$2:$M$2,0))*$E35))</f>
        <v/>
      </c>
      <c r="H35" s="43" t="str">
        <f>IF($C35="","",(INDEX('SC Costs'!$F$3:$M$112,MATCH($C35,'SC Costs'!$E$3:$E$112,0),MATCH(H$3,'SC Costs'!$F$2:$M$2,0))*$E35))</f>
        <v/>
      </c>
      <c r="I35" s="43" t="str">
        <f>IF($C35="","",(INDEX('SC Costs'!$F$3:$M$112,MATCH($C35,'SC Costs'!$E$3:$E$112,0),MATCH(I$3,'SC Costs'!$F$2:$M$2,0))*$E35))</f>
        <v/>
      </c>
      <c r="J35" s="43" t="str">
        <f>IF($C35="","",(INDEX('SC Costs'!$F$3:$M$112,MATCH($C35,'SC Costs'!$E$3:$E$112,0),MATCH(J$3,'SC Costs'!$F$2:$M$2,0))*$E35))</f>
        <v/>
      </c>
      <c r="K35" s="43" t="str">
        <f>IF($C35="","",(INDEX('SC Costs'!$F$3:$M$112,MATCH($C35,'SC Costs'!$E$3:$E$112,0),MATCH(K$3,'SC Costs'!$F$2:$M$2,0))*$E35))</f>
        <v/>
      </c>
      <c r="L35" s="43" t="str">
        <f>IF($C35="","",(INDEX('SC Costs'!$F$3:$M$112,MATCH($C35,'SC Costs'!$E$3:$E$112,0),MATCH(L$3,'SC Costs'!$F$2:$M$2,0))*$E35))</f>
        <v/>
      </c>
      <c r="M35" s="43" t="str">
        <f>IF($C35="","",(INDEX('SC Costs'!$F$3:$M$112,MATCH($C35,'SC Costs'!$E$3:$E$112,0),MATCH(M$3,'SC Costs'!$F$2:$M$2,0))*$E35))</f>
        <v/>
      </c>
      <c r="N35" s="49" t="str">
        <f t="shared" si="21"/>
        <v/>
      </c>
    </row>
    <row r="36" spans="2:14" x14ac:dyDescent="0.25">
      <c r="B36" s="162" t="str">
        <f>IF(C36="","",INDEX('SC Costs'!$A$3:$A$146,MATCH($C36,'SC Costs'!$E$3:$E$146,0)))</f>
        <v/>
      </c>
      <c r="C36" s="38"/>
      <c r="D36" s="111"/>
      <c r="E36" s="120" t="str">
        <f t="shared" si="22"/>
        <v/>
      </c>
      <c r="F36" s="43" t="str">
        <f>IF($C36="","",(INDEX('SC Costs'!$F$3:$M$112,MATCH($C36,'SC Costs'!$E$3:$E$112,0),MATCH(F$3,'SC Costs'!$F$2:$M$2,0))*$E36))</f>
        <v/>
      </c>
      <c r="G36" s="43" t="str">
        <f>IF($C36="","",(INDEX('SC Costs'!$F$3:$M$112,MATCH($C36,'SC Costs'!$E$3:$E$112,0),MATCH(G$3,'SC Costs'!$F$2:$M$2,0))*$E36))</f>
        <v/>
      </c>
      <c r="H36" s="43" t="str">
        <f>IF($C36="","",(INDEX('SC Costs'!$F$3:$M$112,MATCH($C36,'SC Costs'!$E$3:$E$112,0),MATCH(H$3,'SC Costs'!$F$2:$M$2,0))*$E36))</f>
        <v/>
      </c>
      <c r="I36" s="43" t="str">
        <f>IF($C36="","",(INDEX('SC Costs'!$F$3:$M$112,MATCH($C36,'SC Costs'!$E$3:$E$112,0),MATCH(I$3,'SC Costs'!$F$2:$M$2,0))*$E36))</f>
        <v/>
      </c>
      <c r="J36" s="43" t="str">
        <f>IF($C36="","",(INDEX('SC Costs'!$F$3:$M$112,MATCH($C36,'SC Costs'!$E$3:$E$112,0),MATCH(J$3,'SC Costs'!$F$2:$M$2,0))*$E36))</f>
        <v/>
      </c>
      <c r="K36" s="43" t="str">
        <f>IF($C36="","",(INDEX('SC Costs'!$F$3:$M$112,MATCH($C36,'SC Costs'!$E$3:$E$112,0),MATCH(K$3,'SC Costs'!$F$2:$M$2,0))*$E36))</f>
        <v/>
      </c>
      <c r="L36" s="43" t="str">
        <f>IF($C36="","",(INDEX('SC Costs'!$F$3:$M$112,MATCH($C36,'SC Costs'!$E$3:$E$112,0),MATCH(L$3,'SC Costs'!$F$2:$M$2,0))*$E36))</f>
        <v/>
      </c>
      <c r="M36" s="43" t="str">
        <f>IF($C36="","",(INDEX('SC Costs'!$F$3:$M$112,MATCH($C36,'SC Costs'!$E$3:$E$112,0),MATCH(M$3,'SC Costs'!$F$2:$M$2,0))*$E36))</f>
        <v/>
      </c>
      <c r="N36" s="49" t="str">
        <f t="shared" si="21"/>
        <v/>
      </c>
    </row>
    <row r="37" spans="2:14" x14ac:dyDescent="0.25">
      <c r="B37" s="162" t="str">
        <f>IF(C37="","",INDEX('SC Costs'!$A$3:$A$146,MATCH($C37,'SC Costs'!$E$3:$E$146,0)))</f>
        <v/>
      </c>
      <c r="C37" s="38"/>
      <c r="D37" s="111"/>
      <c r="E37" s="120" t="str">
        <f t="shared" si="22"/>
        <v/>
      </c>
      <c r="F37" s="43" t="str">
        <f>IF($C37="","",(INDEX('SC Costs'!$F$3:$M$112,MATCH($C37,'SC Costs'!$E$3:$E$112,0),MATCH(F$3,'SC Costs'!$F$2:$M$2,0))*$E37))</f>
        <v/>
      </c>
      <c r="G37" s="43" t="str">
        <f>IF($C37="","",(INDEX('SC Costs'!$F$3:$M$112,MATCH($C37,'SC Costs'!$E$3:$E$112,0),MATCH(G$3,'SC Costs'!$F$2:$M$2,0))*$E37))</f>
        <v/>
      </c>
      <c r="H37" s="43" t="str">
        <f>IF($C37="","",(INDEX('SC Costs'!$F$3:$M$112,MATCH($C37,'SC Costs'!$E$3:$E$112,0),MATCH(H$3,'SC Costs'!$F$2:$M$2,0))*$E37))</f>
        <v/>
      </c>
      <c r="I37" s="43" t="str">
        <f>IF($C37="","",(INDEX('SC Costs'!$F$3:$M$112,MATCH($C37,'SC Costs'!$E$3:$E$112,0),MATCH(I$3,'SC Costs'!$F$2:$M$2,0))*$E37))</f>
        <v/>
      </c>
      <c r="J37" s="43" t="str">
        <f>IF($C37="","",(INDEX('SC Costs'!$F$3:$M$112,MATCH($C37,'SC Costs'!$E$3:$E$112,0),MATCH(J$3,'SC Costs'!$F$2:$M$2,0))*$E37))</f>
        <v/>
      </c>
      <c r="K37" s="43" t="str">
        <f>IF($C37="","",(INDEX('SC Costs'!$F$3:$M$112,MATCH($C37,'SC Costs'!$E$3:$E$112,0),MATCH(K$3,'SC Costs'!$F$2:$M$2,0))*$E37))</f>
        <v/>
      </c>
      <c r="L37" s="43" t="str">
        <f>IF($C37="","",(INDEX('SC Costs'!$F$3:$M$112,MATCH($C37,'SC Costs'!$E$3:$E$112,0),MATCH(L$3,'SC Costs'!$F$2:$M$2,0))*$E37))</f>
        <v/>
      </c>
      <c r="M37" s="43" t="str">
        <f>IF($C37="","",(INDEX('SC Costs'!$F$3:$M$112,MATCH($C37,'SC Costs'!$E$3:$E$112,0),MATCH(M$3,'SC Costs'!$F$2:$M$2,0))*$E37))</f>
        <v/>
      </c>
      <c r="N37" s="49" t="str">
        <f t="shared" si="21"/>
        <v/>
      </c>
    </row>
    <row r="38" spans="2:14" x14ac:dyDescent="0.25">
      <c r="B38" s="162" t="str">
        <f>IF(C38="","",INDEX('SC Costs'!$A$3:$A$146,MATCH($C38,'SC Costs'!$E$3:$E$146,0)))</f>
        <v/>
      </c>
      <c r="C38" s="38"/>
      <c r="D38" s="111"/>
      <c r="E38" s="120" t="str">
        <f t="shared" si="22"/>
        <v/>
      </c>
      <c r="F38" s="43" t="str">
        <f>IF($C38="","",(INDEX('SC Costs'!$F$3:$M$112,MATCH($C38,'SC Costs'!$E$3:$E$112,0),MATCH(F$3,'SC Costs'!$F$2:$M$2,0))*$E38))</f>
        <v/>
      </c>
      <c r="G38" s="43" t="str">
        <f>IF($C38="","",(INDEX('SC Costs'!$F$3:$M$112,MATCH($C38,'SC Costs'!$E$3:$E$112,0),MATCH(G$3,'SC Costs'!$F$2:$M$2,0))*$E38))</f>
        <v/>
      </c>
      <c r="H38" s="43" t="str">
        <f>IF($C38="","",(INDEX('SC Costs'!$F$3:$M$112,MATCH($C38,'SC Costs'!$E$3:$E$112,0),MATCH(H$3,'SC Costs'!$F$2:$M$2,0))*$E38))</f>
        <v/>
      </c>
      <c r="I38" s="43" t="str">
        <f>IF($C38="","",(INDEX('SC Costs'!$F$3:$M$112,MATCH($C38,'SC Costs'!$E$3:$E$112,0),MATCH(I$3,'SC Costs'!$F$2:$M$2,0))*$E38))</f>
        <v/>
      </c>
      <c r="J38" s="43" t="str">
        <f>IF($C38="","",(INDEX('SC Costs'!$F$3:$M$112,MATCH($C38,'SC Costs'!$E$3:$E$112,0),MATCH(J$3,'SC Costs'!$F$2:$M$2,0))*$E38))</f>
        <v/>
      </c>
      <c r="K38" s="43" t="str">
        <f>IF($C38="","",(INDEX('SC Costs'!$F$3:$M$112,MATCH($C38,'SC Costs'!$E$3:$E$112,0),MATCH(K$3,'SC Costs'!$F$2:$M$2,0))*$E38))</f>
        <v/>
      </c>
      <c r="L38" s="43" t="str">
        <f>IF($C38="","",(INDEX('SC Costs'!$F$3:$M$112,MATCH($C38,'SC Costs'!$E$3:$E$112,0),MATCH(L$3,'SC Costs'!$F$2:$M$2,0))*$E38))</f>
        <v/>
      </c>
      <c r="M38" s="43" t="str">
        <f>IF($C38="","",(INDEX('SC Costs'!$F$3:$M$112,MATCH($C38,'SC Costs'!$E$3:$E$112,0),MATCH(M$3,'SC Costs'!$F$2:$M$2,0))*$E38))</f>
        <v/>
      </c>
      <c r="N38" s="49" t="str">
        <f t="shared" si="21"/>
        <v/>
      </c>
    </row>
    <row r="39" spans="2:14" x14ac:dyDescent="0.25">
      <c r="B39" s="162" t="str">
        <f>IF(C39="","",INDEX('SC Costs'!$A$3:$A$146,MATCH($C39,'SC Costs'!$E$3:$E$146,0)))</f>
        <v/>
      </c>
      <c r="C39" s="38"/>
      <c r="D39" s="111"/>
      <c r="E39" s="120" t="str">
        <f t="shared" si="22"/>
        <v/>
      </c>
      <c r="F39" s="43" t="str">
        <f>IF($C39="","",(INDEX('SC Costs'!$F$3:$M$112,MATCH($C39,'SC Costs'!$E$3:$E$112,0),MATCH(F$3,'SC Costs'!$F$2:$M$2,0))*$E39))</f>
        <v/>
      </c>
      <c r="G39" s="43" t="str">
        <f>IF($C39="","",(INDEX('SC Costs'!$F$3:$M$112,MATCH($C39,'SC Costs'!$E$3:$E$112,0),MATCH(G$3,'SC Costs'!$F$2:$M$2,0))*$E39))</f>
        <v/>
      </c>
      <c r="H39" s="43" t="str">
        <f>IF($C39="","",(INDEX('SC Costs'!$F$3:$M$112,MATCH($C39,'SC Costs'!$E$3:$E$112,0),MATCH(H$3,'SC Costs'!$F$2:$M$2,0))*$E39))</f>
        <v/>
      </c>
      <c r="I39" s="43" t="str">
        <f>IF($C39="","",(INDEX('SC Costs'!$F$3:$M$112,MATCH($C39,'SC Costs'!$E$3:$E$112,0),MATCH(I$3,'SC Costs'!$F$2:$M$2,0))*$E39))</f>
        <v/>
      </c>
      <c r="J39" s="43" t="str">
        <f>IF($C39="","",(INDEX('SC Costs'!$F$3:$M$112,MATCH($C39,'SC Costs'!$E$3:$E$112,0),MATCH(J$3,'SC Costs'!$F$2:$M$2,0))*$E39))</f>
        <v/>
      </c>
      <c r="K39" s="43" t="str">
        <f>IF($C39="","",(INDEX('SC Costs'!$F$3:$M$112,MATCH($C39,'SC Costs'!$E$3:$E$112,0),MATCH(K$3,'SC Costs'!$F$2:$M$2,0))*$E39))</f>
        <v/>
      </c>
      <c r="L39" s="43" t="str">
        <f>IF($C39="","",(INDEX('SC Costs'!$F$3:$M$112,MATCH($C39,'SC Costs'!$E$3:$E$112,0),MATCH(L$3,'SC Costs'!$F$2:$M$2,0))*$E39))</f>
        <v/>
      </c>
      <c r="M39" s="43" t="str">
        <f>IF($C39="","",(INDEX('SC Costs'!$F$3:$M$112,MATCH($C39,'SC Costs'!$E$3:$E$112,0),MATCH(M$3,'SC Costs'!$F$2:$M$2,0))*$E39))</f>
        <v/>
      </c>
      <c r="N39" s="49" t="str">
        <f t="shared" si="21"/>
        <v/>
      </c>
    </row>
    <row r="40" spans="2:14" x14ac:dyDescent="0.25">
      <c r="B40" s="162" t="str">
        <f>IF(C40="","",INDEX('SC Costs'!$A$3:$A$146,MATCH($C40,'SC Costs'!$E$3:$E$146,0)))</f>
        <v/>
      </c>
      <c r="C40" s="38"/>
      <c r="D40" s="111"/>
      <c r="E40" s="120" t="str">
        <f t="shared" si="22"/>
        <v/>
      </c>
      <c r="F40" s="43" t="str">
        <f>IF($C40="","",(INDEX('SC Costs'!$F$3:$M$112,MATCH($C40,'SC Costs'!$E$3:$E$112,0),MATCH(F$3,'SC Costs'!$F$2:$M$2,0))*$E40))</f>
        <v/>
      </c>
      <c r="G40" s="43" t="str">
        <f>IF($C40="","",(INDEX('SC Costs'!$F$3:$M$112,MATCH($C40,'SC Costs'!$E$3:$E$112,0),MATCH(G$3,'SC Costs'!$F$2:$M$2,0))*$E40))</f>
        <v/>
      </c>
      <c r="H40" s="43" t="str">
        <f>IF($C40="","",(INDEX('SC Costs'!$F$3:$M$112,MATCH($C40,'SC Costs'!$E$3:$E$112,0),MATCH(H$3,'SC Costs'!$F$2:$M$2,0))*$E40))</f>
        <v/>
      </c>
      <c r="I40" s="43" t="str">
        <f>IF($C40="","",(INDEX('SC Costs'!$F$3:$M$112,MATCH($C40,'SC Costs'!$E$3:$E$112,0),MATCH(I$3,'SC Costs'!$F$2:$M$2,0))*$E40))</f>
        <v/>
      </c>
      <c r="J40" s="43" t="str">
        <f>IF($C40="","",(INDEX('SC Costs'!$F$3:$M$112,MATCH($C40,'SC Costs'!$E$3:$E$112,0),MATCH(J$3,'SC Costs'!$F$2:$M$2,0))*$E40))</f>
        <v/>
      </c>
      <c r="K40" s="43" t="str">
        <f>IF($C40="","",(INDEX('SC Costs'!$F$3:$M$112,MATCH($C40,'SC Costs'!$E$3:$E$112,0),MATCH(K$3,'SC Costs'!$F$2:$M$2,0))*$E40))</f>
        <v/>
      </c>
      <c r="L40" s="43" t="str">
        <f>IF($C40="","",(INDEX('SC Costs'!$F$3:$M$112,MATCH($C40,'SC Costs'!$E$3:$E$112,0),MATCH(L$3,'SC Costs'!$F$2:$M$2,0))*$E40))</f>
        <v/>
      </c>
      <c r="M40" s="43" t="str">
        <f>IF($C40="","",(INDEX('SC Costs'!$F$3:$M$112,MATCH($C40,'SC Costs'!$E$3:$E$112,0),MATCH(M$3,'SC Costs'!$F$2:$M$2,0))*$E40))</f>
        <v/>
      </c>
      <c r="N40" s="49" t="str">
        <f t="shared" si="21"/>
        <v/>
      </c>
    </row>
    <row r="41" spans="2:14" x14ac:dyDescent="0.25">
      <c r="B41" s="162" t="str">
        <f>IF(C41="","",INDEX('SC Costs'!$A$3:$A$146,MATCH($C41,'SC Costs'!$E$3:$E$146,0)))</f>
        <v/>
      </c>
      <c r="C41" s="38"/>
      <c r="D41" s="111"/>
      <c r="E41" s="120" t="str">
        <f t="shared" si="22"/>
        <v/>
      </c>
      <c r="F41" s="43" t="str">
        <f>IF($C41="","",(INDEX('SC Costs'!$F$3:$M$112,MATCH($C41,'SC Costs'!$E$3:$E$112,0),MATCH(F$3,'SC Costs'!$F$2:$M$2,0))*$E41))</f>
        <v/>
      </c>
      <c r="G41" s="43" t="str">
        <f>IF($C41="","",(INDEX('SC Costs'!$F$3:$M$112,MATCH($C41,'SC Costs'!$E$3:$E$112,0),MATCH(G$3,'SC Costs'!$F$2:$M$2,0))*$E41))</f>
        <v/>
      </c>
      <c r="H41" s="43" t="str">
        <f>IF($C41="","",(INDEX('SC Costs'!$F$3:$M$112,MATCH($C41,'SC Costs'!$E$3:$E$112,0),MATCH(H$3,'SC Costs'!$F$2:$M$2,0))*$E41))</f>
        <v/>
      </c>
      <c r="I41" s="43" t="str">
        <f>IF($C41="","",(INDEX('SC Costs'!$F$3:$M$112,MATCH($C41,'SC Costs'!$E$3:$E$112,0),MATCH(I$3,'SC Costs'!$F$2:$M$2,0))*$E41))</f>
        <v/>
      </c>
      <c r="J41" s="43" t="str">
        <f>IF($C41="","",(INDEX('SC Costs'!$F$3:$M$112,MATCH($C41,'SC Costs'!$E$3:$E$112,0),MATCH(J$3,'SC Costs'!$F$2:$M$2,0))*$E41))</f>
        <v/>
      </c>
      <c r="K41" s="43" t="str">
        <f>IF($C41="","",(INDEX('SC Costs'!$F$3:$M$112,MATCH($C41,'SC Costs'!$E$3:$E$112,0),MATCH(K$3,'SC Costs'!$F$2:$M$2,0))*$E41))</f>
        <v/>
      </c>
      <c r="L41" s="43" t="str">
        <f>IF($C41="","",(INDEX('SC Costs'!$F$3:$M$112,MATCH($C41,'SC Costs'!$E$3:$E$112,0),MATCH(L$3,'SC Costs'!$F$2:$M$2,0))*$E41))</f>
        <v/>
      </c>
      <c r="M41" s="43" t="str">
        <f>IF($C41="","",(INDEX('SC Costs'!$F$3:$M$112,MATCH($C41,'SC Costs'!$E$3:$E$112,0),MATCH(M$3,'SC Costs'!$F$2:$M$2,0))*$E41))</f>
        <v/>
      </c>
      <c r="N41" s="49" t="str">
        <f t="shared" si="21"/>
        <v/>
      </c>
    </row>
    <row r="42" spans="2:14" x14ac:dyDescent="0.25">
      <c r="B42" s="162" t="str">
        <f>IF(C42="","",INDEX('SC Costs'!$A$3:$A$146,MATCH($C42,'SC Costs'!$E$3:$E$146,0)))</f>
        <v/>
      </c>
      <c r="C42" s="38"/>
      <c r="D42" s="111"/>
      <c r="E42" s="120" t="str">
        <f t="shared" si="22"/>
        <v/>
      </c>
      <c r="F42" s="43" t="str">
        <f>IF($C42="","",(INDEX('SC Costs'!$F$3:$M$112,MATCH($C42,'SC Costs'!$E$3:$E$112,0),MATCH(F$3,'SC Costs'!$F$2:$M$2,0))*$E42))</f>
        <v/>
      </c>
      <c r="G42" s="43" t="str">
        <f>IF($C42="","",(INDEX('SC Costs'!$F$3:$M$112,MATCH($C42,'SC Costs'!$E$3:$E$112,0),MATCH(G$3,'SC Costs'!$F$2:$M$2,0))*$E42))</f>
        <v/>
      </c>
      <c r="H42" s="43" t="str">
        <f>IF($C42="","",(INDEX('SC Costs'!$F$3:$M$112,MATCH($C42,'SC Costs'!$E$3:$E$112,0),MATCH(H$3,'SC Costs'!$F$2:$M$2,0))*$E42))</f>
        <v/>
      </c>
      <c r="I42" s="43" t="str">
        <f>IF($C42="","",(INDEX('SC Costs'!$F$3:$M$112,MATCH($C42,'SC Costs'!$E$3:$E$112,0),MATCH(I$3,'SC Costs'!$F$2:$M$2,0))*$E42))</f>
        <v/>
      </c>
      <c r="J42" s="43" t="str">
        <f>IF($C42="","",(INDEX('SC Costs'!$F$3:$M$112,MATCH($C42,'SC Costs'!$E$3:$E$112,0),MATCH(J$3,'SC Costs'!$F$2:$M$2,0))*$E42))</f>
        <v/>
      </c>
      <c r="K42" s="43" t="str">
        <f>IF($C42="","",(INDEX('SC Costs'!$F$3:$M$112,MATCH($C42,'SC Costs'!$E$3:$E$112,0),MATCH(K$3,'SC Costs'!$F$2:$M$2,0))*$E42))</f>
        <v/>
      </c>
      <c r="L42" s="43" t="str">
        <f>IF($C42="","",(INDEX('SC Costs'!$F$3:$M$112,MATCH($C42,'SC Costs'!$E$3:$E$112,0),MATCH(L$3,'SC Costs'!$F$2:$M$2,0))*$E42))</f>
        <v/>
      </c>
      <c r="M42" s="43" t="str">
        <f>IF($C42="","",(INDEX('SC Costs'!$F$3:$M$112,MATCH($C42,'SC Costs'!$E$3:$E$112,0),MATCH(M$3,'SC Costs'!$F$2:$M$2,0))*$E42))</f>
        <v/>
      </c>
      <c r="N42" s="49" t="str">
        <f t="shared" si="21"/>
        <v/>
      </c>
    </row>
    <row r="43" spans="2:14" ht="15.75" thickBot="1" x14ac:dyDescent="0.3">
      <c r="B43" s="162" t="str">
        <f>IF(C43="","",INDEX('SC Costs'!$A$3:$A$146,MATCH($C43,'SC Costs'!$E$3:$E$146,0)))</f>
        <v/>
      </c>
      <c r="C43" s="38"/>
      <c r="D43" s="112"/>
      <c r="E43" s="120" t="str">
        <f t="shared" si="22"/>
        <v/>
      </c>
      <c r="F43" s="43" t="str">
        <f>IF($C43="","",(INDEX('SC Costs'!$F$3:$M$112,MATCH($C43,'SC Costs'!$E$3:$E$112,0),MATCH(F$3,'SC Costs'!$F$2:$M$2,0))*$E43))</f>
        <v/>
      </c>
      <c r="G43" s="43" t="str">
        <f>IF($C43="","",(INDEX('SC Costs'!$F$3:$M$112,MATCH($C43,'SC Costs'!$E$3:$E$112,0),MATCH(G$3,'SC Costs'!$F$2:$M$2,0))*$E43))</f>
        <v/>
      </c>
      <c r="H43" s="43" t="str">
        <f>IF($C43="","",(INDEX('SC Costs'!$F$3:$M$112,MATCH($C43,'SC Costs'!$E$3:$E$112,0),MATCH(H$3,'SC Costs'!$F$2:$M$2,0))*$E43))</f>
        <v/>
      </c>
      <c r="I43" s="43" t="str">
        <f>IF($C43="","",(INDEX('SC Costs'!$F$3:$M$112,MATCH($C43,'SC Costs'!$E$3:$E$112,0),MATCH(I$3,'SC Costs'!$F$2:$M$2,0))*$E43))</f>
        <v/>
      </c>
      <c r="J43" s="43" t="str">
        <f>IF($C43="","",(INDEX('SC Costs'!$F$3:$M$112,MATCH($C43,'SC Costs'!$E$3:$E$112,0),MATCH(J$3,'SC Costs'!$F$2:$M$2,0))*$E43))</f>
        <v/>
      </c>
      <c r="K43" s="43" t="str">
        <f>IF($C43="","",(INDEX('SC Costs'!$F$3:$M$112,MATCH($C43,'SC Costs'!$E$3:$E$112,0),MATCH(K$3,'SC Costs'!$F$2:$M$2,0))*$E43))</f>
        <v/>
      </c>
      <c r="L43" s="43" t="str">
        <f>IF($C43="","",(INDEX('SC Costs'!$F$3:$M$112,MATCH($C43,'SC Costs'!$E$3:$E$112,0),MATCH(L$3,'SC Costs'!$F$2:$M$2,0))*$E43))</f>
        <v/>
      </c>
      <c r="M43" s="43" t="str">
        <f>IF($C43="","",(INDEX('SC Costs'!$F$3:$M$112,MATCH($C43,'SC Costs'!$E$3:$E$112,0),MATCH(M$3,'SC Costs'!$F$2:$M$2,0))*$E43))</f>
        <v/>
      </c>
      <c r="N43" s="50" t="str">
        <f t="shared" si="21"/>
        <v/>
      </c>
    </row>
    <row r="44" spans="2:14" ht="15.75" thickBot="1" x14ac:dyDescent="0.3">
      <c r="B44" s="272" t="s">
        <v>217</v>
      </c>
      <c r="C44" s="286"/>
      <c r="D44" s="273"/>
      <c r="E44" s="78">
        <f>SUM(E34:E43)+(E33*1000)</f>
        <v>1000</v>
      </c>
      <c r="F44" s="45">
        <f>SUM(F33:F43)</f>
        <v>237.96811467999999</v>
      </c>
      <c r="G44" s="48">
        <f t="shared" ref="G44:M44" si="23">SUM(G33:G43)</f>
        <v>161.83533684</v>
      </c>
      <c r="H44" s="48">
        <f t="shared" si="23"/>
        <v>171.75800391999996</v>
      </c>
      <c r="I44" s="45">
        <f t="shared" si="23"/>
        <v>234.82835759999995</v>
      </c>
      <c r="J44" s="48">
        <f t="shared" si="23"/>
        <v>168.10406416000001</v>
      </c>
      <c r="K44" s="45">
        <f t="shared" si="23"/>
        <v>210.80449687999999</v>
      </c>
      <c r="L44" s="48">
        <f t="shared" si="23"/>
        <v>221.52160623999998</v>
      </c>
      <c r="M44" s="45">
        <f t="shared" si="23"/>
        <v>223.49925652000002</v>
      </c>
      <c r="N44" s="51">
        <f>AVERAGE(F44:M44)</f>
        <v>203.78990460499998</v>
      </c>
    </row>
    <row r="46" spans="2:14" hidden="1" x14ac:dyDescent="0.25">
      <c r="B46" s="163">
        <f>IF(B33="","",B33)</f>
        <v>1.34</v>
      </c>
      <c r="C46" s="92" t="str">
        <f>IF(C33="","",C33)</f>
        <v>Thermal 40 EXP</v>
      </c>
      <c r="D46" s="92"/>
      <c r="E46" s="97">
        <f>E33</f>
        <v>1</v>
      </c>
      <c r="F46" s="87" t="e">
        <f t="shared" ref="F46:M56" si="24">IF($C46="","",VLOOKUP(($B46&amp;F$2),PriceBook,5,FALSE)*$E$4)</f>
        <v>#N/A</v>
      </c>
      <c r="G46" s="87" t="e">
        <f t="shared" si="24"/>
        <v>#N/A</v>
      </c>
      <c r="H46" s="87" t="e">
        <f t="shared" si="24"/>
        <v>#N/A</v>
      </c>
      <c r="I46" s="87" t="e">
        <f t="shared" si="24"/>
        <v>#N/A</v>
      </c>
      <c r="J46" s="87" t="e">
        <f t="shared" si="24"/>
        <v>#N/A</v>
      </c>
      <c r="K46" s="87" t="e">
        <f t="shared" si="24"/>
        <v>#N/A</v>
      </c>
      <c r="L46" s="87" t="e">
        <f t="shared" si="24"/>
        <v>#N/A</v>
      </c>
      <c r="M46" s="87" t="e">
        <f t="shared" si="24"/>
        <v>#N/A</v>
      </c>
      <c r="N46" s="88" t="e">
        <f t="shared" ref="N46:N56" si="25">IF(C46="","",AVERAGE(F46:M46))</f>
        <v>#N/A</v>
      </c>
    </row>
    <row r="47" spans="2:14" hidden="1" x14ac:dyDescent="0.25">
      <c r="B47" s="164" t="str">
        <f>IF(B34="","",B34)</f>
        <v/>
      </c>
      <c r="C47" s="94" t="str">
        <f t="shared" ref="C47" si="26">IF(C34="","",C34)</f>
        <v/>
      </c>
      <c r="D47" s="95">
        <f>IF(D34="","0",D34)</f>
        <v>2E-3</v>
      </c>
      <c r="E47" s="96" t="str">
        <f>IF(C47="","",D47*$E$17*1000)</f>
        <v/>
      </c>
      <c r="F47" s="2" t="str">
        <f>IF($C47="","",VLOOKUP(($B47&amp;F$2),PriceBook,5,FALSE)*$E$4)</f>
        <v/>
      </c>
      <c r="G47" s="2" t="str">
        <f t="shared" si="24"/>
        <v/>
      </c>
      <c r="H47" s="2" t="str">
        <f t="shared" si="24"/>
        <v/>
      </c>
      <c r="I47" s="2" t="str">
        <f t="shared" si="24"/>
        <v/>
      </c>
      <c r="J47" s="2" t="str">
        <f t="shared" si="24"/>
        <v/>
      </c>
      <c r="K47" s="2" t="str">
        <f t="shared" si="24"/>
        <v/>
      </c>
      <c r="L47" s="2" t="str">
        <f t="shared" si="24"/>
        <v/>
      </c>
      <c r="M47" s="2" t="str">
        <f t="shared" si="24"/>
        <v/>
      </c>
      <c r="N47" s="11" t="str">
        <f t="shared" si="25"/>
        <v/>
      </c>
    </row>
    <row r="48" spans="2:14" hidden="1" x14ac:dyDescent="0.25">
      <c r="B48" s="164" t="str">
        <f t="shared" ref="B48:C56" si="27">IF(B35="","",B35)</f>
        <v/>
      </c>
      <c r="C48" s="94" t="str">
        <f t="shared" si="27"/>
        <v/>
      </c>
      <c r="D48" s="95" t="str">
        <f t="shared" ref="D48:D56" si="28">IF(D35="","0",D35)</f>
        <v>0</v>
      </c>
      <c r="E48" s="96" t="str">
        <f t="shared" ref="E48:E56" si="29">IF(C48="","",D48*$E$17*1000)</f>
        <v/>
      </c>
      <c r="F48" s="2" t="str">
        <f t="shared" si="24"/>
        <v/>
      </c>
      <c r="G48" s="2" t="str">
        <f t="shared" si="24"/>
        <v/>
      </c>
      <c r="H48" s="2" t="str">
        <f t="shared" si="24"/>
        <v/>
      </c>
      <c r="I48" s="2" t="str">
        <f t="shared" si="24"/>
        <v/>
      </c>
      <c r="J48" s="2" t="str">
        <f t="shared" si="24"/>
        <v/>
      </c>
      <c r="K48" s="2" t="str">
        <f t="shared" si="24"/>
        <v/>
      </c>
      <c r="L48" s="2" t="str">
        <f t="shared" si="24"/>
        <v/>
      </c>
      <c r="M48" s="2" t="str">
        <f t="shared" si="24"/>
        <v/>
      </c>
      <c r="N48" s="11" t="str">
        <f t="shared" si="25"/>
        <v/>
      </c>
    </row>
    <row r="49" spans="2:14" hidden="1" x14ac:dyDescent="0.25">
      <c r="B49" s="164" t="str">
        <f t="shared" si="27"/>
        <v/>
      </c>
      <c r="C49" s="94" t="str">
        <f t="shared" si="27"/>
        <v/>
      </c>
      <c r="D49" s="95" t="str">
        <f t="shared" si="28"/>
        <v>0</v>
      </c>
      <c r="E49" s="96" t="str">
        <f t="shared" si="29"/>
        <v/>
      </c>
      <c r="F49" s="2" t="str">
        <f t="shared" si="24"/>
        <v/>
      </c>
      <c r="G49" s="2" t="str">
        <f t="shared" si="24"/>
        <v/>
      </c>
      <c r="H49" s="2" t="str">
        <f t="shared" si="24"/>
        <v/>
      </c>
      <c r="I49" s="2" t="str">
        <f t="shared" si="24"/>
        <v/>
      </c>
      <c r="J49" s="2" t="str">
        <f t="shared" si="24"/>
        <v/>
      </c>
      <c r="K49" s="2" t="str">
        <f t="shared" si="24"/>
        <v/>
      </c>
      <c r="L49" s="2" t="str">
        <f t="shared" si="24"/>
        <v/>
      </c>
      <c r="M49" s="2" t="str">
        <f t="shared" si="24"/>
        <v/>
      </c>
      <c r="N49" s="11" t="str">
        <f t="shared" si="25"/>
        <v/>
      </c>
    </row>
    <row r="50" spans="2:14" hidden="1" x14ac:dyDescent="0.25">
      <c r="B50" s="164" t="str">
        <f t="shared" si="27"/>
        <v/>
      </c>
      <c r="C50" s="94" t="str">
        <f t="shared" si="27"/>
        <v/>
      </c>
      <c r="D50" s="95" t="str">
        <f t="shared" si="28"/>
        <v>0</v>
      </c>
      <c r="E50" s="96" t="str">
        <f t="shared" si="29"/>
        <v/>
      </c>
      <c r="F50" s="2" t="str">
        <f t="shared" si="24"/>
        <v/>
      </c>
      <c r="G50" s="2" t="str">
        <f t="shared" si="24"/>
        <v/>
      </c>
      <c r="H50" s="2" t="str">
        <f t="shared" si="24"/>
        <v/>
      </c>
      <c r="I50" s="2" t="str">
        <f t="shared" si="24"/>
        <v/>
      </c>
      <c r="J50" s="2" t="str">
        <f t="shared" si="24"/>
        <v/>
      </c>
      <c r="K50" s="2" t="str">
        <f t="shared" si="24"/>
        <v/>
      </c>
      <c r="L50" s="2" t="str">
        <f t="shared" si="24"/>
        <v/>
      </c>
      <c r="M50" s="2" t="str">
        <f t="shared" si="24"/>
        <v/>
      </c>
      <c r="N50" s="11" t="str">
        <f t="shared" si="25"/>
        <v/>
      </c>
    </row>
    <row r="51" spans="2:14" hidden="1" x14ac:dyDescent="0.25">
      <c r="B51" s="164" t="str">
        <f t="shared" si="27"/>
        <v/>
      </c>
      <c r="C51" s="94" t="str">
        <f t="shared" si="27"/>
        <v/>
      </c>
      <c r="D51" s="95" t="str">
        <f t="shared" si="28"/>
        <v>0</v>
      </c>
      <c r="E51" s="96" t="str">
        <f t="shared" si="29"/>
        <v/>
      </c>
      <c r="F51" s="2" t="str">
        <f t="shared" si="24"/>
        <v/>
      </c>
      <c r="G51" s="2" t="str">
        <f t="shared" si="24"/>
        <v/>
      </c>
      <c r="H51" s="2" t="str">
        <f t="shared" si="24"/>
        <v/>
      </c>
      <c r="I51" s="2" t="str">
        <f t="shared" si="24"/>
        <v/>
      </c>
      <c r="J51" s="2" t="str">
        <f t="shared" si="24"/>
        <v/>
      </c>
      <c r="K51" s="2" t="str">
        <f t="shared" si="24"/>
        <v/>
      </c>
      <c r="L51" s="2" t="str">
        <f t="shared" si="24"/>
        <v/>
      </c>
      <c r="M51" s="2" t="str">
        <f t="shared" si="24"/>
        <v/>
      </c>
      <c r="N51" s="11" t="str">
        <f t="shared" si="25"/>
        <v/>
      </c>
    </row>
    <row r="52" spans="2:14" hidden="1" x14ac:dyDescent="0.25">
      <c r="B52" s="164" t="str">
        <f t="shared" si="27"/>
        <v/>
      </c>
      <c r="C52" s="94" t="str">
        <f t="shared" si="27"/>
        <v/>
      </c>
      <c r="D52" s="95" t="str">
        <f t="shared" si="28"/>
        <v>0</v>
      </c>
      <c r="E52" s="96" t="str">
        <f t="shared" si="29"/>
        <v/>
      </c>
      <c r="F52" s="2" t="str">
        <f t="shared" si="24"/>
        <v/>
      </c>
      <c r="G52" s="2" t="str">
        <f t="shared" si="24"/>
        <v/>
      </c>
      <c r="H52" s="2" t="str">
        <f t="shared" si="24"/>
        <v/>
      </c>
      <c r="I52" s="2" t="str">
        <f t="shared" si="24"/>
        <v/>
      </c>
      <c r="J52" s="2" t="str">
        <f t="shared" si="24"/>
        <v/>
      </c>
      <c r="K52" s="2" t="str">
        <f t="shared" si="24"/>
        <v/>
      </c>
      <c r="L52" s="2" t="str">
        <f t="shared" si="24"/>
        <v/>
      </c>
      <c r="M52" s="2" t="str">
        <f t="shared" si="24"/>
        <v/>
      </c>
      <c r="N52" s="11" t="str">
        <f t="shared" si="25"/>
        <v/>
      </c>
    </row>
    <row r="53" spans="2:14" hidden="1" x14ac:dyDescent="0.25">
      <c r="B53" s="164" t="str">
        <f t="shared" si="27"/>
        <v/>
      </c>
      <c r="C53" s="94" t="str">
        <f t="shared" si="27"/>
        <v/>
      </c>
      <c r="D53" s="95" t="str">
        <f t="shared" si="28"/>
        <v>0</v>
      </c>
      <c r="E53" s="96" t="str">
        <f t="shared" si="29"/>
        <v/>
      </c>
      <c r="F53" s="2" t="str">
        <f t="shared" si="24"/>
        <v/>
      </c>
      <c r="G53" s="2" t="str">
        <f t="shared" si="24"/>
        <v/>
      </c>
      <c r="H53" s="2" t="str">
        <f t="shared" si="24"/>
        <v/>
      </c>
      <c r="I53" s="2" t="str">
        <f t="shared" si="24"/>
        <v/>
      </c>
      <c r="J53" s="2" t="str">
        <f t="shared" si="24"/>
        <v/>
      </c>
      <c r="K53" s="2" t="str">
        <f t="shared" si="24"/>
        <v/>
      </c>
      <c r="L53" s="2" t="str">
        <f t="shared" si="24"/>
        <v/>
      </c>
      <c r="M53" s="2" t="str">
        <f t="shared" si="24"/>
        <v/>
      </c>
      <c r="N53" s="11" t="str">
        <f t="shared" si="25"/>
        <v/>
      </c>
    </row>
    <row r="54" spans="2:14" hidden="1" x14ac:dyDescent="0.25">
      <c r="B54" s="164" t="str">
        <f t="shared" si="27"/>
        <v/>
      </c>
      <c r="C54" s="94" t="str">
        <f t="shared" si="27"/>
        <v/>
      </c>
      <c r="D54" s="95" t="str">
        <f t="shared" si="28"/>
        <v>0</v>
      </c>
      <c r="E54" s="96" t="str">
        <f t="shared" si="29"/>
        <v/>
      </c>
      <c r="F54" s="2" t="str">
        <f t="shared" si="24"/>
        <v/>
      </c>
      <c r="G54" s="2" t="str">
        <f t="shared" si="24"/>
        <v/>
      </c>
      <c r="H54" s="2" t="str">
        <f t="shared" si="24"/>
        <v/>
      </c>
      <c r="I54" s="2" t="str">
        <f t="shared" si="24"/>
        <v/>
      </c>
      <c r="J54" s="2" t="str">
        <f t="shared" si="24"/>
        <v/>
      </c>
      <c r="K54" s="2" t="str">
        <f t="shared" si="24"/>
        <v/>
      </c>
      <c r="L54" s="2" t="str">
        <f t="shared" si="24"/>
        <v/>
      </c>
      <c r="M54" s="2" t="str">
        <f t="shared" si="24"/>
        <v/>
      </c>
      <c r="N54" s="11" t="str">
        <f t="shared" si="25"/>
        <v/>
      </c>
    </row>
    <row r="55" spans="2:14" hidden="1" x14ac:dyDescent="0.25">
      <c r="B55" s="164" t="str">
        <f t="shared" si="27"/>
        <v/>
      </c>
      <c r="C55" s="94" t="str">
        <f t="shared" si="27"/>
        <v/>
      </c>
      <c r="D55" s="95" t="str">
        <f t="shared" si="28"/>
        <v>0</v>
      </c>
      <c r="E55" s="96" t="str">
        <f t="shared" si="29"/>
        <v/>
      </c>
      <c r="F55" s="2" t="str">
        <f t="shared" si="24"/>
        <v/>
      </c>
      <c r="G55" s="2" t="str">
        <f t="shared" si="24"/>
        <v/>
      </c>
      <c r="H55" s="2" t="str">
        <f t="shared" si="24"/>
        <v/>
      </c>
      <c r="I55" s="2" t="str">
        <f t="shared" si="24"/>
        <v/>
      </c>
      <c r="J55" s="2" t="str">
        <f t="shared" si="24"/>
        <v/>
      </c>
      <c r="K55" s="2" t="str">
        <f t="shared" si="24"/>
        <v/>
      </c>
      <c r="L55" s="2" t="str">
        <f t="shared" si="24"/>
        <v/>
      </c>
      <c r="M55" s="2" t="str">
        <f t="shared" si="24"/>
        <v/>
      </c>
      <c r="N55" s="11" t="str">
        <f t="shared" si="25"/>
        <v/>
      </c>
    </row>
    <row r="56" spans="2:14" hidden="1" x14ac:dyDescent="0.25">
      <c r="B56" s="164" t="str">
        <f t="shared" si="27"/>
        <v/>
      </c>
      <c r="C56" s="94" t="str">
        <f>IF(C43="","",C43)</f>
        <v/>
      </c>
      <c r="D56" s="95" t="str">
        <f t="shared" si="28"/>
        <v>0</v>
      </c>
      <c r="E56" s="96" t="str">
        <f t="shared" si="29"/>
        <v/>
      </c>
      <c r="F56" s="2" t="str">
        <f t="shared" si="24"/>
        <v/>
      </c>
      <c r="G56" s="2" t="str">
        <f t="shared" si="24"/>
        <v/>
      </c>
      <c r="H56" s="2" t="str">
        <f t="shared" si="24"/>
        <v/>
      </c>
      <c r="I56" s="2" t="str">
        <f t="shared" si="24"/>
        <v/>
      </c>
      <c r="J56" s="2" t="str">
        <f t="shared" si="24"/>
        <v/>
      </c>
      <c r="K56" s="2" t="str">
        <f t="shared" si="24"/>
        <v/>
      </c>
      <c r="L56" s="2" t="str">
        <f t="shared" si="24"/>
        <v/>
      </c>
      <c r="M56" s="2" t="str">
        <f t="shared" si="24"/>
        <v/>
      </c>
      <c r="N56" s="11" t="str">
        <f t="shared" si="25"/>
        <v/>
      </c>
    </row>
    <row r="57" spans="2:14" ht="15.75" hidden="1" thickBot="1" x14ac:dyDescent="0.3">
      <c r="B57" s="165"/>
      <c r="C57" s="278" t="s">
        <v>1618</v>
      </c>
      <c r="D57" s="278"/>
      <c r="E57" s="99">
        <f>SUM(E47:E56)+(E46*1000)</f>
        <v>1000</v>
      </c>
      <c r="F57" s="13" t="e">
        <f t="shared" ref="F57:L57" si="30">SUM(F46:F56)</f>
        <v>#N/A</v>
      </c>
      <c r="G57" s="13" t="e">
        <f t="shared" si="30"/>
        <v>#N/A</v>
      </c>
      <c r="H57" s="13" t="e">
        <f t="shared" si="30"/>
        <v>#N/A</v>
      </c>
      <c r="I57" s="13" t="e">
        <f t="shared" si="30"/>
        <v>#N/A</v>
      </c>
      <c r="J57" s="13" t="e">
        <f t="shared" si="30"/>
        <v>#N/A</v>
      </c>
      <c r="K57" s="13" t="e">
        <f t="shared" si="30"/>
        <v>#N/A</v>
      </c>
      <c r="L57" s="13" t="e">
        <f t="shared" si="30"/>
        <v>#N/A</v>
      </c>
      <c r="M57" s="13" t="e">
        <f>IF(E57="","",AVERAGE(E57:L57))</f>
        <v>#N/A</v>
      </c>
      <c r="N57" s="14" t="e">
        <f>AVERAGE(F57:M57)</f>
        <v>#N/A</v>
      </c>
    </row>
    <row r="58" spans="2:14" hidden="1" x14ac:dyDescent="0.25"/>
    <row r="59" spans="2:14" hidden="1" x14ac:dyDescent="0.25"/>
    <row r="60" spans="2:14" ht="15.75" thickBot="1" x14ac:dyDescent="0.3"/>
    <row r="61" spans="2:14" ht="15.75" thickBot="1" x14ac:dyDescent="0.3">
      <c r="B61" s="159"/>
      <c r="C61" s="5"/>
      <c r="D61" s="1"/>
      <c r="E61" s="71" t="s">
        <v>242</v>
      </c>
      <c r="F61" s="82">
        <v>1</v>
      </c>
      <c r="G61" s="83">
        <v>1</v>
      </c>
      <c r="H61" s="83">
        <v>1</v>
      </c>
      <c r="I61" s="83">
        <v>2</v>
      </c>
      <c r="J61" s="83">
        <v>1</v>
      </c>
      <c r="K61" s="83">
        <v>4</v>
      </c>
      <c r="L61" s="83">
        <v>2</v>
      </c>
      <c r="M61" s="83">
        <v>1</v>
      </c>
      <c r="N61" s="84"/>
    </row>
    <row r="62" spans="2:14" ht="15.75" thickBot="1" x14ac:dyDescent="0.3">
      <c r="B62" s="160" t="s">
        <v>1614</v>
      </c>
      <c r="C62" s="72" t="s">
        <v>1615</v>
      </c>
      <c r="D62" s="127" t="s">
        <v>245</v>
      </c>
      <c r="E62" s="133" t="s">
        <v>219</v>
      </c>
      <c r="F62" s="79" t="str">
        <f>'[1]Blend Recipe'!AW3</f>
        <v>Edson</v>
      </c>
      <c r="G62" s="79" t="str">
        <f>'[1]Blend Recipe'!AX3</f>
        <v>Red Deer</v>
      </c>
      <c r="H62" s="79" t="str">
        <f>'[1]Blend Recipe'!AZ3</f>
        <v>Swift Current</v>
      </c>
      <c r="I62" s="79" t="str">
        <f>'[1]Blend Recipe'!BA3</f>
        <v>Grande Prairie</v>
      </c>
      <c r="J62" s="79" t="str">
        <f>'[1]Blend Recipe'!BB3</f>
        <v>Estevan</v>
      </c>
      <c r="K62" s="79" t="str">
        <f>'[1]Blend Recipe'!BC3</f>
        <v>Fort St. John</v>
      </c>
      <c r="L62" s="79" t="str">
        <f>'[1]Blend Recipe'!BD3</f>
        <v>Lac La Biche</v>
      </c>
      <c r="M62" s="79" t="str">
        <f>'[1]Blend Recipe'!BE3</f>
        <v>Lloydminster</v>
      </c>
      <c r="N62" s="81" t="s">
        <v>229</v>
      </c>
    </row>
    <row r="63" spans="2:14" ht="15.75" thickBot="1" x14ac:dyDescent="0.3">
      <c r="B63" s="161">
        <f>IF(C63="","",INDEX('Blend Sheet'!$BH$5:$BH$177,MATCH($C$63,'Blend Sheet'!$A$5:$A$177,0)))</f>
        <v>1.33</v>
      </c>
      <c r="C63" s="37" t="s">
        <v>196</v>
      </c>
      <c r="D63" s="122"/>
      <c r="E63" s="134">
        <v>1</v>
      </c>
      <c r="F63" s="149">
        <f t="shared" ref="F63:M63" si="31">IF($C63="","",(INDEX(BlendCosts,MATCH($C63,BlendNameCost,0),MATCH(F$3,DistrictCosts,0))*$E63))</f>
        <v>217.88474730899998</v>
      </c>
      <c r="G63" s="149">
        <f t="shared" si="31"/>
        <v>153.93540279999999</v>
      </c>
      <c r="H63" s="149">
        <f t="shared" si="31"/>
        <v>163.361077765</v>
      </c>
      <c r="I63" s="149">
        <f t="shared" si="31"/>
        <v>216.70289991000001</v>
      </c>
      <c r="J63" s="149">
        <f t="shared" si="31"/>
        <v>167.41058459200002</v>
      </c>
      <c r="K63" s="149">
        <f t="shared" si="31"/>
        <v>192.00985525299998</v>
      </c>
      <c r="L63" s="149">
        <f t="shared" si="31"/>
        <v>198.69394992400001</v>
      </c>
      <c r="M63" s="149">
        <f t="shared" si="31"/>
        <v>199.79038353999999</v>
      </c>
      <c r="N63" s="49">
        <f t="shared" ref="N63:N73" si="32">IF(C63="","",AVERAGE(F63:M63))</f>
        <v>188.72361263662501</v>
      </c>
    </row>
    <row r="64" spans="2:14" x14ac:dyDescent="0.25">
      <c r="B64" s="162" t="str">
        <f>IF(C64="","",INDEX('SC Costs'!$A$3:$A$146,MATCH($C64,'SC Costs'!$E$3:$E$146,0)))</f>
        <v/>
      </c>
      <c r="C64" s="38"/>
      <c r="D64" s="123"/>
      <c r="E64" s="135" t="str">
        <f>IF(C64="","",D64*1000*$E$63)</f>
        <v/>
      </c>
      <c r="F64" s="43" t="str">
        <f>IF($C64="","",(INDEX('SC Costs'!$F$3:$M$112,MATCH($C64,'SC Costs'!$E$3:$E$112,0),MATCH(F$3,'SC Costs'!$F$2:$M$2,0))*$E64))</f>
        <v/>
      </c>
      <c r="G64" s="43" t="str">
        <f>IF($C64="","",(INDEX('SC Costs'!$F$3:$M$112,MATCH($C64,'SC Costs'!$E$3:$E$112,0),MATCH(G$3,'SC Costs'!$F$2:$M$2,0))*$E64))</f>
        <v/>
      </c>
      <c r="H64" s="43" t="str">
        <f>IF($C64="","",(INDEX('SC Costs'!$F$3:$M$112,MATCH($C64,'SC Costs'!$E$3:$E$112,0),MATCH(H$3,'SC Costs'!$F$2:$M$2,0))*$E64))</f>
        <v/>
      </c>
      <c r="I64" s="43" t="str">
        <f>IF($C64="","",(INDEX('SC Costs'!$F$3:$M$112,MATCH($C64,'SC Costs'!$E$3:$E$112,0),MATCH(I$3,'SC Costs'!$F$2:$M$2,0))*$E64))</f>
        <v/>
      </c>
      <c r="J64" s="43" t="str">
        <f>IF($C64="","",(INDEX('SC Costs'!$F$3:$M$112,MATCH($C64,'SC Costs'!$E$3:$E$112,0),MATCH(J$3,'SC Costs'!$F$2:$M$2,0))*$E64))</f>
        <v/>
      </c>
      <c r="K64" s="43" t="str">
        <f>IF($C64="","",(INDEX('SC Costs'!$F$3:$M$112,MATCH($C64,'SC Costs'!$E$3:$E$112,0),MATCH(K$3,'SC Costs'!$F$2:$M$2,0))*$E64))</f>
        <v/>
      </c>
      <c r="L64" s="43" t="str">
        <f>IF($C64="","",(INDEX('SC Costs'!$F$3:$M$112,MATCH($C64,'SC Costs'!$E$3:$E$112,0),MATCH(L$3,'SC Costs'!$F$2:$M$2,0))*$E64))</f>
        <v/>
      </c>
      <c r="M64" s="43" t="str">
        <f>IF($C64="","",(INDEX('SC Costs'!$F$3:$M$112,MATCH($C64,'SC Costs'!$E$3:$E$112,0),MATCH(M$3,'SC Costs'!$F$2:$M$2,0))*$E64))</f>
        <v/>
      </c>
      <c r="N64" s="49" t="str">
        <f t="shared" si="32"/>
        <v/>
      </c>
    </row>
    <row r="65" spans="2:14" x14ac:dyDescent="0.25">
      <c r="B65" s="162" t="str">
        <f>IF(C65="","",INDEX('SC Costs'!$A$3:$A$146,MATCH($C65,'SC Costs'!$E$3:$E$146,0)))</f>
        <v/>
      </c>
      <c r="C65" s="38"/>
      <c r="D65" s="111"/>
      <c r="E65" s="135" t="str">
        <f t="shared" ref="E65:E73" si="33">IF(C65="","",D65*1000*$E$63)</f>
        <v/>
      </c>
      <c r="F65" s="43" t="str">
        <f>IF($C65="","",(INDEX('SC Costs'!$F$3:$M$112,MATCH($C65,'SC Costs'!$E$3:$E$112,0),MATCH(F$3,'SC Costs'!$F$2:$M$2,0))*$E65))</f>
        <v/>
      </c>
      <c r="G65" s="43" t="str">
        <f>IF($C65="","",(INDEX('SC Costs'!$F$3:$M$112,MATCH($C65,'SC Costs'!$E$3:$E$112,0),MATCH(G$3,'SC Costs'!$F$2:$M$2,0))*$E65))</f>
        <v/>
      </c>
      <c r="H65" s="43" t="str">
        <f>IF($C65="","",(INDEX('SC Costs'!$F$3:$M$112,MATCH($C65,'SC Costs'!$E$3:$E$112,0),MATCH(H$3,'SC Costs'!$F$2:$M$2,0))*$E65))</f>
        <v/>
      </c>
      <c r="I65" s="43" t="str">
        <f>IF($C65="","",(INDEX('SC Costs'!$F$3:$M$112,MATCH($C65,'SC Costs'!$E$3:$E$112,0),MATCH(I$3,'SC Costs'!$F$2:$M$2,0))*$E65))</f>
        <v/>
      </c>
      <c r="J65" s="43" t="str">
        <f>IF($C65="","",(INDEX('SC Costs'!$F$3:$M$112,MATCH($C65,'SC Costs'!$E$3:$E$112,0),MATCH(J$3,'SC Costs'!$F$2:$M$2,0))*$E65))</f>
        <v/>
      </c>
      <c r="K65" s="43" t="str">
        <f>IF($C65="","",(INDEX('SC Costs'!$F$3:$M$112,MATCH($C65,'SC Costs'!$E$3:$E$112,0),MATCH(K$3,'SC Costs'!$F$2:$M$2,0))*$E65))</f>
        <v/>
      </c>
      <c r="L65" s="43" t="str">
        <f>IF($C65="","",(INDEX('SC Costs'!$F$3:$M$112,MATCH($C65,'SC Costs'!$E$3:$E$112,0),MATCH(L$3,'SC Costs'!$F$2:$M$2,0))*$E65))</f>
        <v/>
      </c>
      <c r="M65" s="43" t="str">
        <f>IF($C65="","",(INDEX('SC Costs'!$F$3:$M$112,MATCH($C65,'SC Costs'!$E$3:$E$112,0),MATCH(M$3,'SC Costs'!$F$2:$M$2,0))*$E65))</f>
        <v/>
      </c>
      <c r="N65" s="49" t="str">
        <f t="shared" si="32"/>
        <v/>
      </c>
    </row>
    <row r="66" spans="2:14" x14ac:dyDescent="0.25">
      <c r="B66" s="162" t="str">
        <f>IF(C66="","",INDEX('SC Costs'!$A$3:$A$146,MATCH($C66,'SC Costs'!$E$3:$E$146,0)))</f>
        <v/>
      </c>
      <c r="C66" s="38"/>
      <c r="D66" s="111"/>
      <c r="E66" s="135" t="str">
        <f t="shared" si="33"/>
        <v/>
      </c>
      <c r="F66" s="43" t="str">
        <f>IF($C66="","",(INDEX('SC Costs'!$F$3:$M$112,MATCH($C66,'SC Costs'!$E$3:$E$112,0),MATCH(F$3,'SC Costs'!$F$2:$M$2,0))*$E66))</f>
        <v/>
      </c>
      <c r="G66" s="43" t="str">
        <f>IF($C66="","",(INDEX('SC Costs'!$F$3:$M$112,MATCH($C66,'SC Costs'!$E$3:$E$112,0),MATCH(G$3,'SC Costs'!$F$2:$M$2,0))*$E66))</f>
        <v/>
      </c>
      <c r="H66" s="43" t="str">
        <f>IF($C66="","",(INDEX('SC Costs'!$F$3:$M$112,MATCH($C66,'SC Costs'!$E$3:$E$112,0),MATCH(H$3,'SC Costs'!$F$2:$M$2,0))*$E66))</f>
        <v/>
      </c>
      <c r="I66" s="43" t="str">
        <f>IF($C66="","",(INDEX('SC Costs'!$F$3:$M$112,MATCH($C66,'SC Costs'!$E$3:$E$112,0),MATCH(I$3,'SC Costs'!$F$2:$M$2,0))*$E66))</f>
        <v/>
      </c>
      <c r="J66" s="43" t="str">
        <f>IF($C66="","",(INDEX('SC Costs'!$F$3:$M$112,MATCH($C66,'SC Costs'!$E$3:$E$112,0),MATCH(J$3,'SC Costs'!$F$2:$M$2,0))*$E66))</f>
        <v/>
      </c>
      <c r="K66" s="43" t="str">
        <f>IF($C66="","",(INDEX('SC Costs'!$F$3:$M$112,MATCH($C66,'SC Costs'!$E$3:$E$112,0),MATCH(K$3,'SC Costs'!$F$2:$M$2,0))*$E66))</f>
        <v/>
      </c>
      <c r="L66" s="43" t="str">
        <f>IF($C66="","",(INDEX('SC Costs'!$F$3:$M$112,MATCH($C66,'SC Costs'!$E$3:$E$112,0),MATCH(L$3,'SC Costs'!$F$2:$M$2,0))*$E66))</f>
        <v/>
      </c>
      <c r="M66" s="43" t="str">
        <f>IF($C66="","",(INDEX('SC Costs'!$F$3:$M$112,MATCH($C66,'SC Costs'!$E$3:$E$112,0),MATCH(M$3,'SC Costs'!$F$2:$M$2,0))*$E66))</f>
        <v/>
      </c>
      <c r="N66" s="49" t="str">
        <f t="shared" si="32"/>
        <v/>
      </c>
    </row>
    <row r="67" spans="2:14" x14ac:dyDescent="0.25">
      <c r="B67" s="162" t="str">
        <f>IF(C67="","",INDEX('SC Costs'!$A$3:$A$146,MATCH($C67,'SC Costs'!$E$3:$E$146,0)))</f>
        <v/>
      </c>
      <c r="C67" s="38"/>
      <c r="D67" s="111"/>
      <c r="E67" s="135" t="str">
        <f t="shared" si="33"/>
        <v/>
      </c>
      <c r="F67" s="43" t="str">
        <f>IF($C67="","",(INDEX('SC Costs'!$F$3:$M$112,MATCH($C67,'SC Costs'!$E$3:$E$112,0),MATCH(F$3,'SC Costs'!$F$2:$M$2,0))*$E67))</f>
        <v/>
      </c>
      <c r="G67" s="43" t="str">
        <f>IF($C67="","",(INDEX('SC Costs'!$F$3:$M$112,MATCH($C67,'SC Costs'!$E$3:$E$112,0),MATCH(G$3,'SC Costs'!$F$2:$M$2,0))*$E67))</f>
        <v/>
      </c>
      <c r="H67" s="43" t="str">
        <f>IF($C67="","",(INDEX('SC Costs'!$F$3:$M$112,MATCH($C67,'SC Costs'!$E$3:$E$112,0),MATCH(H$3,'SC Costs'!$F$2:$M$2,0))*$E67))</f>
        <v/>
      </c>
      <c r="I67" s="43" t="str">
        <f>IF($C67="","",(INDEX('SC Costs'!$F$3:$M$112,MATCH($C67,'SC Costs'!$E$3:$E$112,0),MATCH(I$3,'SC Costs'!$F$2:$M$2,0))*$E67))</f>
        <v/>
      </c>
      <c r="J67" s="43" t="str">
        <f>IF($C67="","",(INDEX('SC Costs'!$F$3:$M$112,MATCH($C67,'SC Costs'!$E$3:$E$112,0),MATCH(J$3,'SC Costs'!$F$2:$M$2,0))*$E67))</f>
        <v/>
      </c>
      <c r="K67" s="43" t="str">
        <f>IF($C67="","",(INDEX('SC Costs'!$F$3:$M$112,MATCH($C67,'SC Costs'!$E$3:$E$112,0),MATCH(K$3,'SC Costs'!$F$2:$M$2,0))*$E67))</f>
        <v/>
      </c>
      <c r="L67" s="43" t="str">
        <f>IF($C67="","",(INDEX('SC Costs'!$F$3:$M$112,MATCH($C67,'SC Costs'!$E$3:$E$112,0),MATCH(L$3,'SC Costs'!$F$2:$M$2,0))*$E67))</f>
        <v/>
      </c>
      <c r="M67" s="43" t="str">
        <f>IF($C67="","",(INDEX('SC Costs'!$F$3:$M$112,MATCH($C67,'SC Costs'!$E$3:$E$112,0),MATCH(M$3,'SC Costs'!$F$2:$M$2,0))*$E67))</f>
        <v/>
      </c>
      <c r="N67" s="49" t="str">
        <f t="shared" si="32"/>
        <v/>
      </c>
    </row>
    <row r="68" spans="2:14" x14ac:dyDescent="0.25">
      <c r="B68" s="162" t="str">
        <f>IF(C68="","",INDEX('SC Costs'!$A$3:$A$146,MATCH($C68,'SC Costs'!$E$3:$E$146,0)))</f>
        <v/>
      </c>
      <c r="C68" s="38"/>
      <c r="D68" s="111"/>
      <c r="E68" s="135" t="str">
        <f t="shared" si="33"/>
        <v/>
      </c>
      <c r="F68" s="43" t="str">
        <f>IF($C68="","",(INDEX('SC Costs'!$F$3:$M$112,MATCH($C68,'SC Costs'!$E$3:$E$112,0),MATCH(F$3,'SC Costs'!$F$2:$M$2,0))*$E68))</f>
        <v/>
      </c>
      <c r="G68" s="43" t="str">
        <f>IF($C68="","",(INDEX('SC Costs'!$F$3:$M$112,MATCH($C68,'SC Costs'!$E$3:$E$112,0),MATCH(G$3,'SC Costs'!$F$2:$M$2,0))*$E68))</f>
        <v/>
      </c>
      <c r="H68" s="43" t="str">
        <f>IF($C68="","",(INDEX('SC Costs'!$F$3:$M$112,MATCH($C68,'SC Costs'!$E$3:$E$112,0),MATCH(H$3,'SC Costs'!$F$2:$M$2,0))*$E68))</f>
        <v/>
      </c>
      <c r="I68" s="43" t="str">
        <f>IF($C68="","",(INDEX('SC Costs'!$F$3:$M$112,MATCH($C68,'SC Costs'!$E$3:$E$112,0),MATCH(I$3,'SC Costs'!$F$2:$M$2,0))*$E68))</f>
        <v/>
      </c>
      <c r="J68" s="43" t="str">
        <f>IF($C68="","",(INDEX('SC Costs'!$F$3:$M$112,MATCH($C68,'SC Costs'!$E$3:$E$112,0),MATCH(J$3,'SC Costs'!$F$2:$M$2,0))*$E68))</f>
        <v/>
      </c>
      <c r="K68" s="43" t="str">
        <f>IF($C68="","",(INDEX('SC Costs'!$F$3:$M$112,MATCH($C68,'SC Costs'!$E$3:$E$112,0),MATCH(K$3,'SC Costs'!$F$2:$M$2,0))*$E68))</f>
        <v/>
      </c>
      <c r="L68" s="43" t="str">
        <f>IF($C68="","",(INDEX('SC Costs'!$F$3:$M$112,MATCH($C68,'SC Costs'!$E$3:$E$112,0),MATCH(L$3,'SC Costs'!$F$2:$M$2,0))*$E68))</f>
        <v/>
      </c>
      <c r="M68" s="43" t="str">
        <f>IF($C68="","",(INDEX('SC Costs'!$F$3:$M$112,MATCH($C68,'SC Costs'!$E$3:$E$112,0),MATCH(M$3,'SC Costs'!$F$2:$M$2,0))*$E68))</f>
        <v/>
      </c>
      <c r="N68" s="49" t="str">
        <f t="shared" si="32"/>
        <v/>
      </c>
    </row>
    <row r="69" spans="2:14" x14ac:dyDescent="0.25">
      <c r="B69" s="162" t="str">
        <f>IF(C69="","",INDEX('SC Costs'!$A$3:$A$146,MATCH($C69,'SC Costs'!$E$3:$E$146,0)))</f>
        <v/>
      </c>
      <c r="C69" s="38"/>
      <c r="D69" s="111"/>
      <c r="E69" s="135" t="str">
        <f t="shared" si="33"/>
        <v/>
      </c>
      <c r="F69" s="43" t="str">
        <f>IF($C69="","",(INDEX('SC Costs'!$F$3:$M$112,MATCH($C69,'SC Costs'!$E$3:$E$112,0),MATCH(F$3,'SC Costs'!$F$2:$M$2,0))*$E69))</f>
        <v/>
      </c>
      <c r="G69" s="43" t="str">
        <f>IF($C69="","",(INDEX('SC Costs'!$F$3:$M$112,MATCH($C69,'SC Costs'!$E$3:$E$112,0),MATCH(G$3,'SC Costs'!$F$2:$M$2,0))*$E69))</f>
        <v/>
      </c>
      <c r="H69" s="43" t="str">
        <f>IF($C69="","",(INDEX('SC Costs'!$F$3:$M$112,MATCH($C69,'SC Costs'!$E$3:$E$112,0),MATCH(H$3,'SC Costs'!$F$2:$M$2,0))*$E69))</f>
        <v/>
      </c>
      <c r="I69" s="43" t="str">
        <f>IF($C69="","",(INDEX('SC Costs'!$F$3:$M$112,MATCH($C69,'SC Costs'!$E$3:$E$112,0),MATCH(I$3,'SC Costs'!$F$2:$M$2,0))*$E69))</f>
        <v/>
      </c>
      <c r="J69" s="43" t="str">
        <f>IF($C69="","",(INDEX('SC Costs'!$F$3:$M$112,MATCH($C69,'SC Costs'!$E$3:$E$112,0),MATCH(J$3,'SC Costs'!$F$2:$M$2,0))*$E69))</f>
        <v/>
      </c>
      <c r="K69" s="43" t="str">
        <f>IF($C69="","",(INDEX('SC Costs'!$F$3:$M$112,MATCH($C69,'SC Costs'!$E$3:$E$112,0),MATCH(K$3,'SC Costs'!$F$2:$M$2,0))*$E69))</f>
        <v/>
      </c>
      <c r="L69" s="43" t="str">
        <f>IF($C69="","",(INDEX('SC Costs'!$F$3:$M$112,MATCH($C69,'SC Costs'!$E$3:$E$112,0),MATCH(L$3,'SC Costs'!$F$2:$M$2,0))*$E69))</f>
        <v/>
      </c>
      <c r="M69" s="43" t="str">
        <f>IF($C69="","",(INDEX('SC Costs'!$F$3:$M$112,MATCH($C69,'SC Costs'!$E$3:$E$112,0),MATCH(M$3,'SC Costs'!$F$2:$M$2,0))*$E69))</f>
        <v/>
      </c>
      <c r="N69" s="49" t="str">
        <f t="shared" si="32"/>
        <v/>
      </c>
    </row>
    <row r="70" spans="2:14" x14ac:dyDescent="0.25">
      <c r="B70" s="162" t="str">
        <f>IF(C70="","",INDEX('SC Costs'!$A$3:$A$146,MATCH($C70,'SC Costs'!$E$3:$E$146,0)))</f>
        <v/>
      </c>
      <c r="C70" s="38"/>
      <c r="D70" s="111"/>
      <c r="E70" s="135" t="str">
        <f t="shared" si="33"/>
        <v/>
      </c>
      <c r="F70" s="43" t="str">
        <f>IF($C70="","",(INDEX('SC Costs'!$F$3:$M$112,MATCH($C70,'SC Costs'!$E$3:$E$112,0),MATCH(F$3,'SC Costs'!$F$2:$M$2,0))*$E70))</f>
        <v/>
      </c>
      <c r="G70" s="43" t="str">
        <f>IF($C70="","",(INDEX('SC Costs'!$F$3:$M$112,MATCH($C70,'SC Costs'!$E$3:$E$112,0),MATCH(G$3,'SC Costs'!$F$2:$M$2,0))*$E70))</f>
        <v/>
      </c>
      <c r="H70" s="43" t="str">
        <f>IF($C70="","",(INDEX('SC Costs'!$F$3:$M$112,MATCH($C70,'SC Costs'!$E$3:$E$112,0),MATCH(H$3,'SC Costs'!$F$2:$M$2,0))*$E70))</f>
        <v/>
      </c>
      <c r="I70" s="43" t="str">
        <f>IF($C70="","",(INDEX('SC Costs'!$F$3:$M$112,MATCH($C70,'SC Costs'!$E$3:$E$112,0),MATCH(I$3,'SC Costs'!$F$2:$M$2,0))*$E70))</f>
        <v/>
      </c>
      <c r="J70" s="43" t="str">
        <f>IF($C70="","",(INDEX('SC Costs'!$F$3:$M$112,MATCH($C70,'SC Costs'!$E$3:$E$112,0),MATCH(J$3,'SC Costs'!$F$2:$M$2,0))*$E70))</f>
        <v/>
      </c>
      <c r="K70" s="43" t="str">
        <f>IF($C70="","",(INDEX('SC Costs'!$F$3:$M$112,MATCH($C70,'SC Costs'!$E$3:$E$112,0),MATCH(K$3,'SC Costs'!$F$2:$M$2,0))*$E70))</f>
        <v/>
      </c>
      <c r="L70" s="43" t="str">
        <f>IF($C70="","",(INDEX('SC Costs'!$F$3:$M$112,MATCH($C70,'SC Costs'!$E$3:$E$112,0),MATCH(L$3,'SC Costs'!$F$2:$M$2,0))*$E70))</f>
        <v/>
      </c>
      <c r="M70" s="43" t="str">
        <f>IF($C70="","",(INDEX('SC Costs'!$F$3:$M$112,MATCH($C70,'SC Costs'!$E$3:$E$112,0),MATCH(M$3,'SC Costs'!$F$2:$M$2,0))*$E70))</f>
        <v/>
      </c>
      <c r="N70" s="49" t="str">
        <f t="shared" si="32"/>
        <v/>
      </c>
    </row>
    <row r="71" spans="2:14" x14ac:dyDescent="0.25">
      <c r="B71" s="162" t="str">
        <f>IF(C71="","",INDEX('SC Costs'!$A$3:$A$146,MATCH($C71,'SC Costs'!$E$3:$E$146,0)))</f>
        <v/>
      </c>
      <c r="C71" s="38"/>
      <c r="D71" s="111"/>
      <c r="E71" s="135" t="str">
        <f t="shared" si="33"/>
        <v/>
      </c>
      <c r="F71" s="43" t="str">
        <f>IF($C71="","",(INDEX('SC Costs'!$F$3:$M$112,MATCH($C71,'SC Costs'!$E$3:$E$112,0),MATCH(F$3,'SC Costs'!$F$2:$M$2,0))*$E71))</f>
        <v/>
      </c>
      <c r="G71" s="43" t="str">
        <f>IF($C71="","",(INDEX('SC Costs'!$F$3:$M$112,MATCH($C71,'SC Costs'!$E$3:$E$112,0),MATCH(G$3,'SC Costs'!$F$2:$M$2,0))*$E71))</f>
        <v/>
      </c>
      <c r="H71" s="43" t="str">
        <f>IF($C71="","",(INDEX('SC Costs'!$F$3:$M$112,MATCH($C71,'SC Costs'!$E$3:$E$112,0),MATCH(H$3,'SC Costs'!$F$2:$M$2,0))*$E71))</f>
        <v/>
      </c>
      <c r="I71" s="43" t="str">
        <f>IF($C71="","",(INDEX('SC Costs'!$F$3:$M$112,MATCH($C71,'SC Costs'!$E$3:$E$112,0),MATCH(I$3,'SC Costs'!$F$2:$M$2,0))*$E71))</f>
        <v/>
      </c>
      <c r="J71" s="43" t="str">
        <f>IF($C71="","",(INDEX('SC Costs'!$F$3:$M$112,MATCH($C71,'SC Costs'!$E$3:$E$112,0),MATCH(J$3,'SC Costs'!$F$2:$M$2,0))*$E71))</f>
        <v/>
      </c>
      <c r="K71" s="43" t="str">
        <f>IF($C71="","",(INDEX('SC Costs'!$F$3:$M$112,MATCH($C71,'SC Costs'!$E$3:$E$112,0),MATCH(K$3,'SC Costs'!$F$2:$M$2,0))*$E71))</f>
        <v/>
      </c>
      <c r="L71" s="43" t="str">
        <f>IF($C71="","",(INDEX('SC Costs'!$F$3:$M$112,MATCH($C71,'SC Costs'!$E$3:$E$112,0),MATCH(L$3,'SC Costs'!$F$2:$M$2,0))*$E71))</f>
        <v/>
      </c>
      <c r="M71" s="43" t="str">
        <f>IF($C71="","",(INDEX('SC Costs'!$F$3:$M$112,MATCH($C71,'SC Costs'!$E$3:$E$112,0),MATCH(M$3,'SC Costs'!$F$2:$M$2,0))*$E71))</f>
        <v/>
      </c>
      <c r="N71" s="49" t="str">
        <f t="shared" si="32"/>
        <v/>
      </c>
    </row>
    <row r="72" spans="2:14" x14ac:dyDescent="0.25">
      <c r="B72" s="162" t="str">
        <f>IF(C72="","",INDEX('SC Costs'!$A$3:$A$146,MATCH($C72,'SC Costs'!$E$3:$E$146,0)))</f>
        <v/>
      </c>
      <c r="C72" s="38"/>
      <c r="D72" s="111"/>
      <c r="E72" s="135" t="str">
        <f t="shared" si="33"/>
        <v/>
      </c>
      <c r="F72" s="43" t="str">
        <f>IF($C72="","",(INDEX('SC Costs'!$F$3:$M$112,MATCH($C72,'SC Costs'!$E$3:$E$112,0),MATCH(F$3,'SC Costs'!$F$2:$M$2,0))*$E72))</f>
        <v/>
      </c>
      <c r="G72" s="43" t="str">
        <f>IF($C72="","",(INDEX('SC Costs'!$F$3:$M$112,MATCH($C72,'SC Costs'!$E$3:$E$112,0),MATCH(G$3,'SC Costs'!$F$2:$M$2,0))*$E72))</f>
        <v/>
      </c>
      <c r="H72" s="43" t="str">
        <f>IF($C72="","",(INDEX('SC Costs'!$F$3:$M$112,MATCH($C72,'SC Costs'!$E$3:$E$112,0),MATCH(H$3,'SC Costs'!$F$2:$M$2,0))*$E72))</f>
        <v/>
      </c>
      <c r="I72" s="43" t="str">
        <f>IF($C72="","",(INDEX('SC Costs'!$F$3:$M$112,MATCH($C72,'SC Costs'!$E$3:$E$112,0),MATCH(I$3,'SC Costs'!$F$2:$M$2,0))*$E72))</f>
        <v/>
      </c>
      <c r="J72" s="43" t="str">
        <f>IF($C72="","",(INDEX('SC Costs'!$F$3:$M$112,MATCH($C72,'SC Costs'!$E$3:$E$112,0),MATCH(J$3,'SC Costs'!$F$2:$M$2,0))*$E72))</f>
        <v/>
      </c>
      <c r="K72" s="43" t="str">
        <f>IF($C72="","",(INDEX('SC Costs'!$F$3:$M$112,MATCH($C72,'SC Costs'!$E$3:$E$112,0),MATCH(K$3,'SC Costs'!$F$2:$M$2,0))*$E72))</f>
        <v/>
      </c>
      <c r="L72" s="43" t="str">
        <f>IF($C72="","",(INDEX('SC Costs'!$F$3:$M$112,MATCH($C72,'SC Costs'!$E$3:$E$112,0),MATCH(L$3,'SC Costs'!$F$2:$M$2,0))*$E72))</f>
        <v/>
      </c>
      <c r="M72" s="43" t="str">
        <f>IF($C72="","",(INDEX('SC Costs'!$F$3:$M$112,MATCH($C72,'SC Costs'!$E$3:$E$112,0),MATCH(M$3,'SC Costs'!$F$2:$M$2,0))*$E72))</f>
        <v/>
      </c>
      <c r="N72" s="49" t="str">
        <f t="shared" si="32"/>
        <v/>
      </c>
    </row>
    <row r="73" spans="2:14" ht="15.75" thickBot="1" x14ac:dyDescent="0.3">
      <c r="B73" s="162" t="str">
        <f>IF(C73="","",INDEX('SC Costs'!$A$3:$A$146,MATCH($C73,'SC Costs'!$E$3:$E$146,0)))</f>
        <v/>
      </c>
      <c r="C73" s="130"/>
      <c r="D73" s="112"/>
      <c r="E73" s="136" t="str">
        <f t="shared" si="33"/>
        <v/>
      </c>
      <c r="F73" s="43" t="str">
        <f>IF($C73="","",(INDEX('SC Costs'!$F$3:$M$112,MATCH($C73,'SC Costs'!$E$3:$E$112,0),MATCH(F$3,'SC Costs'!$F$2:$M$2,0))*$E73))</f>
        <v/>
      </c>
      <c r="G73" s="43" t="str">
        <f>IF($C73="","",(INDEX('SC Costs'!$F$3:$M$112,MATCH($C73,'SC Costs'!$E$3:$E$112,0),MATCH(G$3,'SC Costs'!$F$2:$M$2,0))*$E73))</f>
        <v/>
      </c>
      <c r="H73" s="43" t="str">
        <f>IF($C73="","",(INDEX('SC Costs'!$F$3:$M$112,MATCH($C73,'SC Costs'!$E$3:$E$112,0),MATCH(H$3,'SC Costs'!$F$2:$M$2,0))*$E73))</f>
        <v/>
      </c>
      <c r="I73" s="43" t="str">
        <f>IF($C73="","",(INDEX('SC Costs'!$F$3:$M$112,MATCH($C73,'SC Costs'!$E$3:$E$112,0),MATCH(I$3,'SC Costs'!$F$2:$M$2,0))*$E73))</f>
        <v/>
      </c>
      <c r="J73" s="43" t="str">
        <f>IF($C73="","",(INDEX('SC Costs'!$F$3:$M$112,MATCH($C73,'SC Costs'!$E$3:$E$112,0),MATCH(J$3,'SC Costs'!$F$2:$M$2,0))*$E73))</f>
        <v/>
      </c>
      <c r="K73" s="43" t="str">
        <f>IF($C73="","",(INDEX('SC Costs'!$F$3:$M$112,MATCH($C73,'SC Costs'!$E$3:$E$112,0),MATCH(K$3,'SC Costs'!$F$2:$M$2,0))*$E73))</f>
        <v/>
      </c>
      <c r="L73" s="43" t="str">
        <f>IF($C73="","",(INDEX('SC Costs'!$F$3:$M$112,MATCH($C73,'SC Costs'!$E$3:$E$112,0),MATCH(L$3,'SC Costs'!$F$2:$M$2,0))*$E73))</f>
        <v/>
      </c>
      <c r="M73" s="43" t="str">
        <f>IF($C73="","",(INDEX('SC Costs'!$F$3:$M$112,MATCH($C73,'SC Costs'!$E$3:$E$112,0),MATCH(M$3,'SC Costs'!$F$2:$M$2,0))*$E73))</f>
        <v/>
      </c>
      <c r="N73" s="137" t="str">
        <f t="shared" si="32"/>
        <v/>
      </c>
    </row>
    <row r="74" spans="2:14" ht="15.75" thickBot="1" x14ac:dyDescent="0.3">
      <c r="B74" s="272" t="s">
        <v>217</v>
      </c>
      <c r="C74" s="286"/>
      <c r="D74" s="273"/>
      <c r="E74" s="78">
        <f>SUM(E64:E73)+(E63*1000)</f>
        <v>1000</v>
      </c>
      <c r="F74" s="45">
        <f>SUM(F63:F73)</f>
        <v>217.88474730899998</v>
      </c>
      <c r="G74" s="48">
        <f t="shared" ref="G74:M74" si="34">SUM(G63:G73)</f>
        <v>153.93540279999999</v>
      </c>
      <c r="H74" s="48">
        <f t="shared" si="34"/>
        <v>163.361077765</v>
      </c>
      <c r="I74" s="45">
        <f t="shared" si="34"/>
        <v>216.70289991000001</v>
      </c>
      <c r="J74" s="48">
        <f t="shared" si="34"/>
        <v>167.41058459200002</v>
      </c>
      <c r="K74" s="45">
        <f t="shared" si="34"/>
        <v>192.00985525299998</v>
      </c>
      <c r="L74" s="48">
        <f t="shared" si="34"/>
        <v>198.69394992400001</v>
      </c>
      <c r="M74" s="45">
        <f t="shared" si="34"/>
        <v>199.79038353999999</v>
      </c>
      <c r="N74" s="51">
        <f>AVERAGE(F74:M74)</f>
        <v>188.72361263662501</v>
      </c>
    </row>
    <row r="75" spans="2:14" ht="15.75" hidden="1" thickBot="1" x14ac:dyDescent="0.3"/>
    <row r="76" spans="2:14" hidden="1" x14ac:dyDescent="0.25">
      <c r="B76" s="163">
        <f>IF(B63="","",B63)</f>
        <v>1.33</v>
      </c>
      <c r="C76" s="92" t="str">
        <f>IF(C63="","",C63)</f>
        <v>Proteus Pro</v>
      </c>
      <c r="D76" s="92"/>
      <c r="E76" s="97">
        <f>E63</f>
        <v>1</v>
      </c>
      <c r="F76" s="87" t="e">
        <f t="shared" ref="F76:M86" si="35">IF($C76="","",VLOOKUP(($B76&amp;F$2),PriceBook,5,FALSE)*$E$4)</f>
        <v>#N/A</v>
      </c>
      <c r="G76" s="87" t="e">
        <f t="shared" si="35"/>
        <v>#N/A</v>
      </c>
      <c r="H76" s="87" t="e">
        <f t="shared" si="35"/>
        <v>#N/A</v>
      </c>
      <c r="I76" s="87" t="e">
        <f t="shared" si="35"/>
        <v>#N/A</v>
      </c>
      <c r="J76" s="87" t="e">
        <f t="shared" si="35"/>
        <v>#N/A</v>
      </c>
      <c r="K76" s="87" t="e">
        <f t="shared" si="35"/>
        <v>#N/A</v>
      </c>
      <c r="L76" s="87" t="e">
        <f t="shared" si="35"/>
        <v>#N/A</v>
      </c>
      <c r="M76" s="87" t="e">
        <f t="shared" si="35"/>
        <v>#N/A</v>
      </c>
      <c r="N76" s="88" t="e">
        <f t="shared" ref="N76:N86" si="36">IF(C76="","",AVERAGE(F76:M76))</f>
        <v>#N/A</v>
      </c>
    </row>
    <row r="77" spans="2:14" hidden="1" x14ac:dyDescent="0.25">
      <c r="B77" s="164" t="str">
        <f>IF(B64="","",B64)</f>
        <v/>
      </c>
      <c r="C77" s="94" t="str">
        <f t="shared" ref="C77" si="37">IF(C64="","",C64)</f>
        <v/>
      </c>
      <c r="D77" s="95" t="str">
        <f>IF(D64="","",D64)</f>
        <v/>
      </c>
      <c r="E77" s="96" t="str">
        <f>IF(C77="","",D77*$E$17*1000)</f>
        <v/>
      </c>
      <c r="F77" s="2" t="str">
        <f t="shared" si="35"/>
        <v/>
      </c>
      <c r="G77" s="2" t="str">
        <f t="shared" si="35"/>
        <v/>
      </c>
      <c r="H77" s="2" t="str">
        <f t="shared" si="35"/>
        <v/>
      </c>
      <c r="I77" s="2" t="str">
        <f t="shared" si="35"/>
        <v/>
      </c>
      <c r="J77" s="2" t="str">
        <f t="shared" si="35"/>
        <v/>
      </c>
      <c r="K77" s="2" t="str">
        <f t="shared" si="35"/>
        <v/>
      </c>
      <c r="L77" s="2" t="str">
        <f t="shared" si="35"/>
        <v/>
      </c>
      <c r="M77" s="2" t="str">
        <f t="shared" si="35"/>
        <v/>
      </c>
      <c r="N77" s="11" t="str">
        <f t="shared" si="36"/>
        <v/>
      </c>
    </row>
    <row r="78" spans="2:14" hidden="1" x14ac:dyDescent="0.25">
      <c r="B78" s="164" t="str">
        <f t="shared" ref="B78:D86" si="38">IF(B65="","",B65)</f>
        <v/>
      </c>
      <c r="C78" s="94" t="str">
        <f t="shared" si="38"/>
        <v/>
      </c>
      <c r="D78" s="95" t="str">
        <f t="shared" si="38"/>
        <v/>
      </c>
      <c r="E78" s="96" t="str">
        <f t="shared" ref="E78:E86" si="39">IF(C78="","",D78*$E$17*1000)</f>
        <v/>
      </c>
      <c r="F78" s="2" t="str">
        <f t="shared" si="35"/>
        <v/>
      </c>
      <c r="G78" s="2" t="str">
        <f t="shared" si="35"/>
        <v/>
      </c>
      <c r="H78" s="2" t="str">
        <f t="shared" si="35"/>
        <v/>
      </c>
      <c r="I78" s="2" t="str">
        <f t="shared" si="35"/>
        <v/>
      </c>
      <c r="J78" s="2" t="str">
        <f t="shared" si="35"/>
        <v/>
      </c>
      <c r="K78" s="2" t="str">
        <f t="shared" si="35"/>
        <v/>
      </c>
      <c r="L78" s="2" t="str">
        <f t="shared" si="35"/>
        <v/>
      </c>
      <c r="M78" s="2" t="str">
        <f t="shared" si="35"/>
        <v/>
      </c>
      <c r="N78" s="11" t="str">
        <f t="shared" si="36"/>
        <v/>
      </c>
    </row>
    <row r="79" spans="2:14" hidden="1" x14ac:dyDescent="0.25">
      <c r="B79" s="164" t="str">
        <f t="shared" si="38"/>
        <v/>
      </c>
      <c r="C79" s="94" t="str">
        <f t="shared" si="38"/>
        <v/>
      </c>
      <c r="D79" s="95" t="str">
        <f t="shared" si="38"/>
        <v/>
      </c>
      <c r="E79" s="96" t="str">
        <f t="shared" si="39"/>
        <v/>
      </c>
      <c r="F79" s="2" t="str">
        <f t="shared" si="35"/>
        <v/>
      </c>
      <c r="G79" s="2" t="str">
        <f t="shared" si="35"/>
        <v/>
      </c>
      <c r="H79" s="2" t="str">
        <f t="shared" si="35"/>
        <v/>
      </c>
      <c r="I79" s="2" t="str">
        <f t="shared" si="35"/>
        <v/>
      </c>
      <c r="J79" s="2" t="str">
        <f t="shared" si="35"/>
        <v/>
      </c>
      <c r="K79" s="2" t="str">
        <f t="shared" si="35"/>
        <v/>
      </c>
      <c r="L79" s="2" t="str">
        <f t="shared" si="35"/>
        <v/>
      </c>
      <c r="M79" s="2" t="str">
        <f t="shared" si="35"/>
        <v/>
      </c>
      <c r="N79" s="11" t="str">
        <f t="shared" si="36"/>
        <v/>
      </c>
    </row>
    <row r="80" spans="2:14" hidden="1" x14ac:dyDescent="0.25">
      <c r="B80" s="164" t="str">
        <f t="shared" si="38"/>
        <v/>
      </c>
      <c r="C80" s="94" t="str">
        <f t="shared" si="38"/>
        <v/>
      </c>
      <c r="D80" s="95" t="str">
        <f t="shared" si="38"/>
        <v/>
      </c>
      <c r="E80" s="96" t="str">
        <f t="shared" si="39"/>
        <v/>
      </c>
      <c r="F80" s="2" t="str">
        <f t="shared" si="35"/>
        <v/>
      </c>
      <c r="G80" s="2" t="str">
        <f t="shared" si="35"/>
        <v/>
      </c>
      <c r="H80" s="2" t="str">
        <f t="shared" si="35"/>
        <v/>
      </c>
      <c r="I80" s="2" t="str">
        <f t="shared" si="35"/>
        <v/>
      </c>
      <c r="J80" s="2" t="str">
        <f t="shared" si="35"/>
        <v/>
      </c>
      <c r="K80" s="2" t="str">
        <f t="shared" si="35"/>
        <v/>
      </c>
      <c r="L80" s="2" t="str">
        <f t="shared" si="35"/>
        <v/>
      </c>
      <c r="M80" s="2" t="str">
        <f t="shared" si="35"/>
        <v/>
      </c>
      <c r="N80" s="11" t="str">
        <f t="shared" si="36"/>
        <v/>
      </c>
    </row>
    <row r="81" spans="2:14" hidden="1" x14ac:dyDescent="0.25">
      <c r="B81" s="164" t="str">
        <f t="shared" si="38"/>
        <v/>
      </c>
      <c r="C81" s="94" t="str">
        <f t="shared" si="38"/>
        <v/>
      </c>
      <c r="D81" s="95" t="str">
        <f t="shared" si="38"/>
        <v/>
      </c>
      <c r="E81" s="96" t="str">
        <f t="shared" si="39"/>
        <v/>
      </c>
      <c r="F81" s="2" t="str">
        <f t="shared" si="35"/>
        <v/>
      </c>
      <c r="G81" s="2" t="str">
        <f t="shared" si="35"/>
        <v/>
      </c>
      <c r="H81" s="2" t="str">
        <f t="shared" si="35"/>
        <v/>
      </c>
      <c r="I81" s="2" t="str">
        <f t="shared" si="35"/>
        <v/>
      </c>
      <c r="J81" s="2" t="str">
        <f t="shared" si="35"/>
        <v/>
      </c>
      <c r="K81" s="2" t="str">
        <f t="shared" si="35"/>
        <v/>
      </c>
      <c r="L81" s="2" t="str">
        <f t="shared" si="35"/>
        <v/>
      </c>
      <c r="M81" s="2" t="str">
        <f t="shared" si="35"/>
        <v/>
      </c>
      <c r="N81" s="11" t="str">
        <f t="shared" si="36"/>
        <v/>
      </c>
    </row>
    <row r="82" spans="2:14" hidden="1" x14ac:dyDescent="0.25">
      <c r="B82" s="164" t="str">
        <f t="shared" si="38"/>
        <v/>
      </c>
      <c r="C82" s="94" t="str">
        <f t="shared" si="38"/>
        <v/>
      </c>
      <c r="D82" s="95" t="str">
        <f t="shared" si="38"/>
        <v/>
      </c>
      <c r="E82" s="96" t="str">
        <f t="shared" si="39"/>
        <v/>
      </c>
      <c r="F82" s="2" t="str">
        <f t="shared" si="35"/>
        <v/>
      </c>
      <c r="G82" s="2" t="str">
        <f t="shared" si="35"/>
        <v/>
      </c>
      <c r="H82" s="2" t="str">
        <f t="shared" si="35"/>
        <v/>
      </c>
      <c r="I82" s="2" t="str">
        <f t="shared" si="35"/>
        <v/>
      </c>
      <c r="J82" s="2" t="str">
        <f t="shared" si="35"/>
        <v/>
      </c>
      <c r="K82" s="2" t="str">
        <f t="shared" si="35"/>
        <v/>
      </c>
      <c r="L82" s="2" t="str">
        <f t="shared" si="35"/>
        <v/>
      </c>
      <c r="M82" s="2" t="str">
        <f t="shared" si="35"/>
        <v/>
      </c>
      <c r="N82" s="11" t="str">
        <f t="shared" si="36"/>
        <v/>
      </c>
    </row>
    <row r="83" spans="2:14" hidden="1" x14ac:dyDescent="0.25">
      <c r="B83" s="164" t="str">
        <f t="shared" si="38"/>
        <v/>
      </c>
      <c r="C83" s="94" t="str">
        <f t="shared" si="38"/>
        <v/>
      </c>
      <c r="D83" s="95" t="str">
        <f t="shared" si="38"/>
        <v/>
      </c>
      <c r="E83" s="96" t="str">
        <f t="shared" si="39"/>
        <v/>
      </c>
      <c r="F83" s="2" t="str">
        <f t="shared" si="35"/>
        <v/>
      </c>
      <c r="G83" s="2" t="str">
        <f t="shared" si="35"/>
        <v/>
      </c>
      <c r="H83" s="2" t="str">
        <f t="shared" si="35"/>
        <v/>
      </c>
      <c r="I83" s="2" t="str">
        <f t="shared" si="35"/>
        <v/>
      </c>
      <c r="J83" s="2" t="str">
        <f t="shared" si="35"/>
        <v/>
      </c>
      <c r="K83" s="2" t="str">
        <f t="shared" si="35"/>
        <v/>
      </c>
      <c r="L83" s="2" t="str">
        <f t="shared" si="35"/>
        <v/>
      </c>
      <c r="M83" s="2" t="str">
        <f t="shared" si="35"/>
        <v/>
      </c>
      <c r="N83" s="11" t="str">
        <f t="shared" si="36"/>
        <v/>
      </c>
    </row>
    <row r="84" spans="2:14" hidden="1" x14ac:dyDescent="0.25">
      <c r="B84" s="164" t="str">
        <f t="shared" si="38"/>
        <v/>
      </c>
      <c r="C84" s="94" t="str">
        <f t="shared" si="38"/>
        <v/>
      </c>
      <c r="D84" s="95" t="str">
        <f t="shared" si="38"/>
        <v/>
      </c>
      <c r="E84" s="96" t="str">
        <f t="shared" si="39"/>
        <v/>
      </c>
      <c r="F84" s="2" t="str">
        <f t="shared" si="35"/>
        <v/>
      </c>
      <c r="G84" s="2" t="str">
        <f t="shared" si="35"/>
        <v/>
      </c>
      <c r="H84" s="2" t="str">
        <f t="shared" si="35"/>
        <v/>
      </c>
      <c r="I84" s="2" t="str">
        <f t="shared" si="35"/>
        <v/>
      </c>
      <c r="J84" s="2" t="str">
        <f t="shared" si="35"/>
        <v/>
      </c>
      <c r="K84" s="2" t="str">
        <f t="shared" si="35"/>
        <v/>
      </c>
      <c r="L84" s="2" t="str">
        <f t="shared" si="35"/>
        <v/>
      </c>
      <c r="M84" s="2" t="str">
        <f t="shared" si="35"/>
        <v/>
      </c>
      <c r="N84" s="11" t="str">
        <f t="shared" si="36"/>
        <v/>
      </c>
    </row>
    <row r="85" spans="2:14" hidden="1" x14ac:dyDescent="0.25">
      <c r="B85" s="164" t="str">
        <f t="shared" si="38"/>
        <v/>
      </c>
      <c r="C85" s="94" t="str">
        <f t="shared" si="38"/>
        <v/>
      </c>
      <c r="D85" s="95" t="str">
        <f t="shared" si="38"/>
        <v/>
      </c>
      <c r="E85" s="96" t="str">
        <f t="shared" si="39"/>
        <v/>
      </c>
      <c r="F85" s="2" t="str">
        <f t="shared" si="35"/>
        <v/>
      </c>
      <c r="G85" s="2" t="str">
        <f t="shared" si="35"/>
        <v/>
      </c>
      <c r="H85" s="2" t="str">
        <f t="shared" si="35"/>
        <v/>
      </c>
      <c r="I85" s="2" t="str">
        <f t="shared" si="35"/>
        <v/>
      </c>
      <c r="J85" s="2" t="str">
        <f t="shared" si="35"/>
        <v/>
      </c>
      <c r="K85" s="2" t="str">
        <f t="shared" si="35"/>
        <v/>
      </c>
      <c r="L85" s="2" t="str">
        <f t="shared" si="35"/>
        <v/>
      </c>
      <c r="M85" s="2" t="str">
        <f t="shared" si="35"/>
        <v/>
      </c>
      <c r="N85" s="11" t="str">
        <f t="shared" si="36"/>
        <v/>
      </c>
    </row>
    <row r="86" spans="2:14" hidden="1" x14ac:dyDescent="0.25">
      <c r="B86" s="164" t="str">
        <f t="shared" si="38"/>
        <v/>
      </c>
      <c r="C86" s="94" t="str">
        <f>IF(C73="","",C73)</f>
        <v/>
      </c>
      <c r="D86" s="95" t="str">
        <f t="shared" si="38"/>
        <v/>
      </c>
      <c r="E86" s="96" t="str">
        <f t="shared" si="39"/>
        <v/>
      </c>
      <c r="F86" s="2" t="str">
        <f t="shared" si="35"/>
        <v/>
      </c>
      <c r="G86" s="2" t="str">
        <f t="shared" si="35"/>
        <v/>
      </c>
      <c r="H86" s="2" t="str">
        <f t="shared" si="35"/>
        <v/>
      </c>
      <c r="I86" s="2" t="str">
        <f t="shared" si="35"/>
        <v/>
      </c>
      <c r="J86" s="2" t="str">
        <f t="shared" si="35"/>
        <v/>
      </c>
      <c r="K86" s="2" t="str">
        <f t="shared" si="35"/>
        <v/>
      </c>
      <c r="L86" s="2" t="str">
        <f t="shared" si="35"/>
        <v/>
      </c>
      <c r="M86" s="2" t="str">
        <f t="shared" si="35"/>
        <v/>
      </c>
      <c r="N86" s="11" t="str">
        <f t="shared" si="36"/>
        <v/>
      </c>
    </row>
    <row r="87" spans="2:14" ht="15.75" hidden="1" thickBot="1" x14ac:dyDescent="0.3">
      <c r="B87" s="165"/>
      <c r="C87" s="278" t="s">
        <v>1618</v>
      </c>
      <c r="D87" s="278"/>
      <c r="E87" s="99">
        <f>SUM(E77:E86)+(E76*1000)</f>
        <v>1000</v>
      </c>
      <c r="F87" s="13" t="e">
        <f t="shared" ref="F87:L87" si="40">SUM(F76:F86)</f>
        <v>#N/A</v>
      </c>
      <c r="G87" s="13" t="e">
        <f t="shared" si="40"/>
        <v>#N/A</v>
      </c>
      <c r="H87" s="13" t="e">
        <f t="shared" si="40"/>
        <v>#N/A</v>
      </c>
      <c r="I87" s="13" t="e">
        <f t="shared" si="40"/>
        <v>#N/A</v>
      </c>
      <c r="J87" s="13" t="e">
        <f t="shared" si="40"/>
        <v>#N/A</v>
      </c>
      <c r="K87" s="13" t="e">
        <f t="shared" si="40"/>
        <v>#N/A</v>
      </c>
      <c r="L87" s="13" t="e">
        <f t="shared" si="40"/>
        <v>#N/A</v>
      </c>
      <c r="M87" s="13" t="e">
        <f>IF(E87="","",AVERAGE(E87:L87))</f>
        <v>#N/A</v>
      </c>
      <c r="N87" s="14" t="e">
        <f>AVERAGE(F87:M87)</f>
        <v>#N/A</v>
      </c>
    </row>
    <row r="88" spans="2:14" hidden="1" x14ac:dyDescent="0.25"/>
  </sheetData>
  <mergeCells count="9">
    <mergeCell ref="C57:D57"/>
    <mergeCell ref="B74:D74"/>
    <mergeCell ref="C87:D87"/>
    <mergeCell ref="P2:V2"/>
    <mergeCell ref="P3:R3"/>
    <mergeCell ref="P4:R4"/>
    <mergeCell ref="B15:D15"/>
    <mergeCell ref="C28:D28"/>
    <mergeCell ref="B44:D44"/>
  </mergeCells>
  <conditionalFormatting sqref="N28">
    <cfRule type="top10" dxfId="63" priority="23" bottom="1" rank="1"/>
    <cfRule type="top10" dxfId="62" priority="24" rank="1"/>
  </conditionalFormatting>
  <conditionalFormatting sqref="N57">
    <cfRule type="top10" dxfId="61" priority="21" bottom="1" rank="1"/>
    <cfRule type="top10" dxfId="60" priority="22" rank="1"/>
  </conditionalFormatting>
  <conditionalFormatting sqref="N87">
    <cfRule type="top10" dxfId="59" priority="19" bottom="1" rank="1"/>
    <cfRule type="top10" dxfId="58" priority="20" rank="1"/>
  </conditionalFormatting>
  <conditionalFormatting sqref="V7:V9">
    <cfRule type="top10" dxfId="57" priority="17" bottom="1" rank="1"/>
    <cfRule type="top10" dxfId="56" priority="18" rank="1"/>
  </conditionalFormatting>
  <conditionalFormatting sqref="F5:M14">
    <cfRule type="top10" dxfId="55" priority="213" bottom="1" rank="1"/>
    <cfRule type="top10" dxfId="54" priority="214" rank="1"/>
  </conditionalFormatting>
  <conditionalFormatting sqref="F4:M4">
    <cfRule type="top10" dxfId="53" priority="217" bottom="1" rank="1"/>
    <cfRule type="top10" dxfId="52" priority="218" rank="1"/>
  </conditionalFormatting>
  <conditionalFormatting sqref="F15:N15">
    <cfRule type="top10" dxfId="51" priority="253" bottom="1" rank="1"/>
    <cfRule type="top10" dxfId="50" priority="254" rank="1"/>
  </conditionalFormatting>
  <conditionalFormatting sqref="F44:N44">
    <cfRule type="top10" dxfId="49" priority="301" bottom="1" rank="1"/>
    <cfRule type="top10" dxfId="48" priority="302" rank="1"/>
  </conditionalFormatting>
  <conditionalFormatting sqref="F74:N74">
    <cfRule type="top10" dxfId="47" priority="349" bottom="1" rank="1"/>
    <cfRule type="top10" dxfId="46" priority="350" rank="1"/>
  </conditionalFormatting>
  <conditionalFormatting sqref="F34:M43">
    <cfRule type="top10" dxfId="45" priority="11" bottom="1" rank="1"/>
    <cfRule type="top10" dxfId="44" priority="12" rank="1"/>
  </conditionalFormatting>
  <conditionalFormatting sqref="F64:M73">
    <cfRule type="top10" dxfId="43" priority="9" bottom="1" rank="1"/>
    <cfRule type="top10" dxfId="42" priority="10" rank="1"/>
  </conditionalFormatting>
  <conditionalFormatting sqref="AC7:AC9">
    <cfRule type="top10" dxfId="41" priority="7" bottom="1" rank="1"/>
    <cfRule type="top10" dxfId="40" priority="8" rank="1"/>
  </conditionalFormatting>
  <conditionalFormatting sqref="AI7:AI9">
    <cfRule type="top10" dxfId="39" priority="5" bottom="1" rank="1"/>
    <cfRule type="top10" dxfId="38" priority="6" rank="1"/>
  </conditionalFormatting>
  <conditionalFormatting sqref="F33:M33">
    <cfRule type="top10" dxfId="37" priority="3" bottom="1" rank="1"/>
    <cfRule type="top10" dxfId="36" priority="4" rank="1"/>
  </conditionalFormatting>
  <conditionalFormatting sqref="F63:M63">
    <cfRule type="top10" dxfId="35" priority="1" bottom="1" rank="1"/>
    <cfRule type="top10" dxfId="34" priority="2" rank="1"/>
  </conditionalFormatting>
  <dataValidations count="3">
    <dataValidation type="list" allowBlank="1" showInputMessage="1" showErrorMessage="1" sqref="T3" xr:uid="{00000000-0002-0000-0800-000000000000}">
      <formula1>$F$3:$M$3</formula1>
    </dataValidation>
    <dataValidation type="list" allowBlank="1" showInputMessage="1" showErrorMessage="1" sqref="C64:C73" xr:uid="{00000000-0002-0000-0800-000001000000}">
      <formula1>$E$3:$E$365</formula1>
    </dataValidation>
    <dataValidation type="list" allowBlank="1" showInputMessage="1" showErrorMessage="1" sqref="C4 C33 C63" xr:uid="{00000000-0002-0000-0800-000002000000}">
      <formula1>#REF!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'SC Costs'!$E$3:$E$361</xm:f>
          </x14:formula1>
          <xm:sqref>C5:C14 C34:C43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/>
  <dimension ref="E6:F13"/>
  <sheetViews>
    <sheetView workbookViewId="0">
      <selection activeCell="D3" sqref="D3:L4"/>
    </sheetView>
  </sheetViews>
  <sheetFormatPr defaultRowHeight="15" x14ac:dyDescent="0.25"/>
  <sheetData>
    <row r="6" spans="5:6" x14ac:dyDescent="0.25">
      <c r="E6" t="s">
        <v>0</v>
      </c>
      <c r="F6">
        <v>1</v>
      </c>
    </row>
    <row r="7" spans="5:6" x14ac:dyDescent="0.25">
      <c r="E7" t="s">
        <v>299</v>
      </c>
      <c r="F7">
        <v>1</v>
      </c>
    </row>
    <row r="8" spans="5:6" x14ac:dyDescent="0.25">
      <c r="E8" t="s">
        <v>3</v>
      </c>
      <c r="F8">
        <v>1</v>
      </c>
    </row>
    <row r="9" spans="5:6" x14ac:dyDescent="0.25">
      <c r="E9" t="s">
        <v>300</v>
      </c>
      <c r="F9">
        <v>2</v>
      </c>
    </row>
    <row r="10" spans="5:6" x14ac:dyDescent="0.25">
      <c r="E10" t="s">
        <v>5</v>
      </c>
      <c r="F10">
        <v>1</v>
      </c>
    </row>
    <row r="11" spans="5:6" x14ac:dyDescent="0.25">
      <c r="E11" t="s">
        <v>6</v>
      </c>
      <c r="F11">
        <v>4</v>
      </c>
    </row>
    <row r="12" spans="5:6" x14ac:dyDescent="0.25">
      <c r="E12" t="s">
        <v>7</v>
      </c>
      <c r="F12">
        <v>2</v>
      </c>
    </row>
    <row r="13" spans="5:6" x14ac:dyDescent="0.25">
      <c r="E13" t="s">
        <v>8</v>
      </c>
      <c r="F13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C1:U37"/>
  <sheetViews>
    <sheetView workbookViewId="0">
      <selection activeCell="D13" sqref="D12:E13"/>
    </sheetView>
  </sheetViews>
  <sheetFormatPr defaultRowHeight="15" x14ac:dyDescent="0.25"/>
  <cols>
    <col min="3" max="3" width="15.7109375" customWidth="1"/>
    <col min="4" max="4" width="15.7109375" style="1" customWidth="1"/>
    <col min="5" max="13" width="15.7109375" customWidth="1"/>
    <col min="14" max="14" width="8.7109375" customWidth="1"/>
    <col min="15" max="15" width="13.85546875" customWidth="1"/>
    <col min="16" max="16" width="12" bestFit="1" customWidth="1"/>
    <col min="17" max="17" width="15.7109375" customWidth="1"/>
    <col min="19" max="19" width="10.85546875" customWidth="1"/>
    <col min="21" max="21" width="12.5703125" bestFit="1" customWidth="1"/>
  </cols>
  <sheetData>
    <row r="1" spans="3:21" ht="15.75" thickBot="1" x14ac:dyDescent="0.3"/>
    <row r="2" spans="3:21" ht="15.75" thickBot="1" x14ac:dyDescent="0.3">
      <c r="C2" s="63" t="s">
        <v>247</v>
      </c>
      <c r="D2" s="64">
        <v>675</v>
      </c>
      <c r="E2" s="58" t="s">
        <v>230</v>
      </c>
      <c r="F2" s="31">
        <f>D2/D3</f>
        <v>475.68710359408033</v>
      </c>
    </row>
    <row r="3" spans="3:21" ht="15.75" thickBot="1" x14ac:dyDescent="0.3">
      <c r="C3" s="19" t="s">
        <v>227</v>
      </c>
      <c r="D3" s="20">
        <v>1.419</v>
      </c>
    </row>
    <row r="4" spans="3:21" ht="15.75" thickBot="1" x14ac:dyDescent="0.3">
      <c r="C4" s="293" t="s">
        <v>224</v>
      </c>
      <c r="D4" s="294"/>
      <c r="E4" s="291" t="s">
        <v>216</v>
      </c>
      <c r="F4" s="292"/>
      <c r="G4" s="292"/>
      <c r="H4" s="292"/>
      <c r="I4" s="292"/>
      <c r="J4" s="292"/>
      <c r="K4" s="292"/>
      <c r="L4" s="292"/>
      <c r="M4" s="16"/>
    </row>
    <row r="5" spans="3:21" x14ac:dyDescent="0.25">
      <c r="C5" s="21" t="s">
        <v>218</v>
      </c>
      <c r="D5" s="22" t="s">
        <v>219</v>
      </c>
      <c r="E5" s="17" t="str">
        <f>'Build-A-Blend'!I5</f>
        <v>Edson</v>
      </c>
      <c r="F5" s="17" t="str">
        <f>'Build-A-Blend'!J5</f>
        <v>Red Deer</v>
      </c>
      <c r="G5" s="17" t="str">
        <f>'Build-A-Blend'!L5</f>
        <v>Swift Current</v>
      </c>
      <c r="H5" s="17" t="str">
        <f>'Build-A-Blend'!M5</f>
        <v>Grande Prairie</v>
      </c>
      <c r="I5" s="17" t="str">
        <f>'Build-A-Blend'!N5</f>
        <v>Estevan</v>
      </c>
      <c r="J5" s="17" t="str">
        <f>'Build-A-Blend'!O5</f>
        <v>Fort St. John</v>
      </c>
      <c r="K5" s="17" t="str">
        <f>'Build-A-Blend'!P5</f>
        <v>Lac La Biche</v>
      </c>
      <c r="L5" s="17" t="str">
        <f>'Build-A-Blend'!Q5</f>
        <v>Lloydminster</v>
      </c>
      <c r="M5" s="18" t="s">
        <v>229</v>
      </c>
      <c r="N5" s="4"/>
      <c r="Q5" s="4"/>
      <c r="R5" s="4"/>
      <c r="S5" s="4"/>
      <c r="T5" s="4"/>
      <c r="U5" s="4"/>
    </row>
    <row r="6" spans="3:21" x14ac:dyDescent="0.25">
      <c r="C6" s="23" t="s">
        <v>64</v>
      </c>
      <c r="D6" s="24">
        <v>650</v>
      </c>
      <c r="E6" s="10">
        <f>IF($C6="","",(INDEX('SC Costs'!$F$3:$M$112,MATCH($C6,'SC Costs'!$E$3:$E$112,0),MATCH($E$5,'SC Costs'!$F$2:$M$2,0))*D6))</f>
        <v>165.1</v>
      </c>
      <c r="F6" s="2">
        <f>IF($C6="","",(INDEX('SC Costs'!$F$3:$M$112,MATCH($C6,'SC Costs'!$E$3:$E$112,0),MATCH($F$5,'SC Costs'!$F$2:$M$2,0))*D6))</f>
        <v>153.4</v>
      </c>
      <c r="G6" s="2">
        <f>IF(C6="","",(INDEX('SC Costs'!$F$3:$M$112,MATCH($C6,'SC Costs'!$E$3:$E$112,0),MATCH($G$5,'SC Costs'!$F$2:$M$2,0))*D6))</f>
        <v>158.6</v>
      </c>
      <c r="H6" s="2">
        <f>IF(C6="","",(INDEX('SC Costs'!$F$3:$M$112,MATCH($C6,'SC Costs'!$E$3:$E$112,0),MATCH($H$5,'SC Costs'!$F$2:$M$2,0))*D6))</f>
        <v>174.85000000000002</v>
      </c>
      <c r="I6" s="2">
        <f>IF(C6="","",(INDEX('SC Costs'!$F$3:$M$112,MATCH($C6,'SC Costs'!$E$3:$E$112,0),MATCH($I$5,'SC Costs'!$F$2:$M$2,0))*D6))</f>
        <v>152.75</v>
      </c>
      <c r="J6" s="2">
        <f>IF(C6="","",(INDEX('SC Costs'!$F$3:$M$112,MATCH($C6,'SC Costs'!$E$3:$E$112,0),MATCH($J$5,'SC Costs'!$F$2:$M$2,0))*D6))</f>
        <v>181.35000000000002</v>
      </c>
      <c r="K6" s="2">
        <f>IF(C6="","",(INDEX('SC Costs'!$F$3:$M$112,MATCH($C6,'SC Costs'!$E$3:$E$112,0),MATCH($K$5,'SC Costs'!$F$2:$M$2,0))*D6))</f>
        <v>157.94999999999999</v>
      </c>
      <c r="L6" s="2">
        <f>IF(C6="","",(INDEX('SC Costs'!$F$3:$M$112,MATCH($C6,'SC Costs'!$E$3:$E$112,0),MATCH($L$5,'SC Costs'!$F$2:$M$2,0))*D6))</f>
        <v>159.25</v>
      </c>
      <c r="M6" s="11">
        <f t="shared" ref="M6:M23" si="0">IF(C6="","",AVERAGE(E6:L6))</f>
        <v>162.90625</v>
      </c>
      <c r="N6" s="5"/>
      <c r="O6" s="52"/>
      <c r="P6" t="s">
        <v>231</v>
      </c>
      <c r="Q6" s="5"/>
      <c r="R6" s="5"/>
      <c r="S6" s="5"/>
      <c r="T6" s="5"/>
      <c r="U6" s="5"/>
    </row>
    <row r="7" spans="3:21" x14ac:dyDescent="0.25">
      <c r="C7" s="23" t="s">
        <v>148</v>
      </c>
      <c r="D7" s="24">
        <v>10</v>
      </c>
      <c r="E7" s="10">
        <f>IF($C7="","",(INDEX('SC Costs'!$F$3:$M$112,MATCH($C7,'SC Costs'!$E$3:$E$112,0),MATCH($E$5,'SC Costs'!$F$2:$M$2,0))*D7))</f>
        <v>14.066666666666666</v>
      </c>
      <c r="F7" s="2">
        <f>IF($C7="","",(INDEX('SC Costs'!$F$3:$M$112,MATCH($C7,'SC Costs'!$E$3:$E$112,0),MATCH($F$5,'SC Costs'!$F$2:$M$2,0))*D7))</f>
        <v>13.539393939393939</v>
      </c>
      <c r="G7" s="2">
        <f>IF(C7="","",(INDEX('SC Costs'!$F$3:$M$112,MATCH($C7,'SC Costs'!$E$3:$E$112,0),MATCH($G$5,'SC Costs'!$F$2:$M$2,0))*D7))</f>
        <v>14.154545454545456</v>
      </c>
      <c r="H7" s="2">
        <f>IF(C7="","",(INDEX('SC Costs'!$F$3:$M$112,MATCH($C7,'SC Costs'!$E$3:$E$112,0),MATCH($H$5,'SC Costs'!$F$2:$M$2,0))*D7))</f>
        <v>14.506060606060608</v>
      </c>
      <c r="I7" s="2">
        <f>IF(C7="","",(INDEX('SC Costs'!$F$3:$M$112,MATCH($C7,'SC Costs'!$E$3:$E$112,0),MATCH($I$5,'SC Costs'!$F$2:$M$2,0))*D7))</f>
        <v>14.76969696969697</v>
      </c>
      <c r="J7" s="2">
        <f>IF(C7="","",(INDEX('SC Costs'!$F$3:$M$112,MATCH($C7,'SC Costs'!$E$3:$E$112,0),MATCH($J$5,'SC Costs'!$F$2:$M$2,0))*D7))</f>
        <v>14.945454545454545</v>
      </c>
      <c r="K7" s="2">
        <f>IF(C7="","",(INDEX('SC Costs'!$F$3:$M$112,MATCH($C7,'SC Costs'!$E$3:$E$112,0),MATCH($K$5,'SC Costs'!$F$2:$M$2,0))*D7))</f>
        <v>14.242424242424242</v>
      </c>
      <c r="L7" s="2">
        <f>IF(C7="","",(INDEX('SC Costs'!$F$3:$M$112,MATCH($C7,'SC Costs'!$E$3:$E$112,0),MATCH($L$5,'SC Costs'!$F$2:$M$2,0))*D7))</f>
        <v>14.154545454545456</v>
      </c>
      <c r="M7" s="11">
        <f t="shared" si="0"/>
        <v>14.297348484848488</v>
      </c>
      <c r="N7" s="5"/>
      <c r="O7" s="32"/>
      <c r="P7" t="s">
        <v>232</v>
      </c>
      <c r="Q7" s="5"/>
      <c r="R7" s="5"/>
      <c r="S7" s="5"/>
      <c r="T7" s="5"/>
      <c r="U7" s="5"/>
    </row>
    <row r="8" spans="3:21" x14ac:dyDescent="0.25">
      <c r="C8" s="23" t="s">
        <v>133</v>
      </c>
      <c r="D8" s="24">
        <v>340</v>
      </c>
      <c r="E8" s="10">
        <f>IF($C8="","",(INDEX('SC Costs'!$F$3:$M$112,MATCH($C8,'SC Costs'!$E$3:$E$112,0),MATCH($E$5,'SC Costs'!$F$2:$M$2,0))*D8))</f>
        <v>152.57500000000002</v>
      </c>
      <c r="F8" s="2">
        <f>IF($C8="","",(INDEX('SC Costs'!$F$3:$M$112,MATCH($C8,'SC Costs'!$E$3:$E$112,0),MATCH($F$5,'SC Costs'!$F$2:$M$2,0))*D8))</f>
        <v>155.40380000000002</v>
      </c>
      <c r="G8" s="2">
        <f>IF(C8="","",(INDEX('SC Costs'!$F$3:$M$112,MATCH($C8,'SC Costs'!$E$3:$E$112,0),MATCH($G$5,'SC Costs'!$F$2:$M$2,0))*D8))</f>
        <v>168.61280000000002</v>
      </c>
      <c r="H8" s="2">
        <f>IF(C8="","",(INDEX('SC Costs'!$F$3:$M$112,MATCH($C8,'SC Costs'!$E$3:$E$112,0),MATCH($H$5,'SC Costs'!$F$2:$M$2,0))*D8))</f>
        <v>162.6696</v>
      </c>
      <c r="I8" s="2">
        <f>IF(C8="","",(INDEX('SC Costs'!$F$3:$M$112,MATCH($C8,'SC Costs'!$E$3:$E$112,0),MATCH($I$5,'SC Costs'!$F$2:$M$2,0))*D8))</f>
        <v>177.93560000000002</v>
      </c>
      <c r="J8" s="2">
        <f>IF(C8="","",(INDEX('SC Costs'!$F$3:$M$112,MATCH($C8,'SC Costs'!$E$3:$E$112,0),MATCH($J$5,'SC Costs'!$F$2:$M$2,0))*D8))</f>
        <v>168.61280000000002</v>
      </c>
      <c r="K8" s="2">
        <f>IF(C8="","",(INDEX('SC Costs'!$F$3:$M$112,MATCH($C8,'SC Costs'!$E$3:$E$112,0),MATCH($K$5,'SC Costs'!$F$2:$M$2,0))*D8))</f>
        <v>152.1908</v>
      </c>
      <c r="L8" s="2">
        <f>IF(C8="","",(INDEX('SC Costs'!$F$3:$M$112,MATCH($C8,'SC Costs'!$E$3:$E$112,0),MATCH($L$5,'SC Costs'!$F$2:$M$2,0))*D8))</f>
        <v>153.07140000000001</v>
      </c>
      <c r="M8" s="11">
        <f t="shared" si="0"/>
        <v>161.38397500000002</v>
      </c>
      <c r="N8" s="5"/>
      <c r="O8" s="5"/>
      <c r="P8" s="5"/>
      <c r="Q8" s="5"/>
      <c r="R8" s="5"/>
      <c r="S8" s="5"/>
      <c r="T8" s="5"/>
      <c r="U8" s="5"/>
    </row>
    <row r="9" spans="3:21" ht="15.75" thickBot="1" x14ac:dyDescent="0.3">
      <c r="C9" s="23" t="s">
        <v>1633</v>
      </c>
      <c r="D9" s="24">
        <v>25</v>
      </c>
      <c r="E9" s="10" t="e">
        <f>IF($C9="","",(INDEX('SC Costs'!$F$3:$M$112,MATCH($C9,'SC Costs'!$E$3:$E$112,0),MATCH($E$5,'SC Costs'!$F$2:$M$2,0))*D9))</f>
        <v>#N/A</v>
      </c>
      <c r="F9" s="2" t="e">
        <f>IF($C9="","",(INDEX('SC Costs'!$F$3:$M$112,MATCH($C9,'SC Costs'!$E$3:$E$112,0),MATCH($F$5,'SC Costs'!$F$2:$M$2,0))*D9))</f>
        <v>#N/A</v>
      </c>
      <c r="G9" s="2" t="e">
        <f>IF(C9="","",(INDEX('SC Costs'!$F$3:$M$112,MATCH($C9,'SC Costs'!$E$3:$E$112,0),MATCH($G$5,'SC Costs'!$F$2:$M$2,0))*D9))</f>
        <v>#N/A</v>
      </c>
      <c r="H9" s="2" t="e">
        <f>IF(C9="","",(INDEX('SC Costs'!$F$3:$M$112,MATCH($C9,'SC Costs'!$E$3:$E$112,0),MATCH($H$5,'SC Costs'!$F$2:$M$2,0))*D9))</f>
        <v>#N/A</v>
      </c>
      <c r="I9" s="2" t="e">
        <f>IF(C9="","",(INDEX('SC Costs'!$F$3:$M$112,MATCH($C9,'SC Costs'!$E$3:$E$112,0),MATCH($I$5,'SC Costs'!$F$2:$M$2,0))*D9))</f>
        <v>#N/A</v>
      </c>
      <c r="J9" s="2" t="e">
        <f>IF(C9="","",(INDEX('SC Costs'!$F$3:$M$112,MATCH($C9,'SC Costs'!$E$3:$E$112,0),MATCH($J$5,'SC Costs'!$F$2:$M$2,0))*D9))</f>
        <v>#N/A</v>
      </c>
      <c r="K9" s="2" t="e">
        <f>IF(C9="","",(INDEX('SC Costs'!$F$3:$M$112,MATCH($C9,'SC Costs'!$E$3:$E$112,0),MATCH($K$5,'SC Costs'!$F$2:$M$2,0))*D9))</f>
        <v>#N/A</v>
      </c>
      <c r="L9" s="2" t="e">
        <f>IF(C9="","",(INDEX('SC Costs'!$F$3:$M$112,MATCH($C9,'SC Costs'!$E$3:$E$112,0),MATCH($L$5,'SC Costs'!$F$2:$M$2,0))*D9))</f>
        <v>#N/A</v>
      </c>
      <c r="M9" s="11" t="e">
        <f t="shared" si="0"/>
        <v>#N/A</v>
      </c>
      <c r="N9" s="5"/>
      <c r="O9" s="5"/>
      <c r="P9" s="5"/>
      <c r="Q9" s="5"/>
      <c r="R9" s="5"/>
      <c r="S9" s="5"/>
      <c r="T9" s="5"/>
      <c r="U9" s="5"/>
    </row>
    <row r="10" spans="3:21" x14ac:dyDescent="0.25">
      <c r="C10" s="23"/>
      <c r="D10" s="24"/>
      <c r="E10" s="10" t="str">
        <f>IF($C10="","",(INDEX('SC Costs'!$F$3:$M$112,MATCH($C10,'SC Costs'!$E$3:$E$112,0),MATCH($E$5,'SC Costs'!$F$2:$M$2,0))*D10))</f>
        <v/>
      </c>
      <c r="F10" s="2" t="str">
        <f>IF($C10="","",(INDEX('SC Costs'!$F$3:$M$112,MATCH($C10,'SC Costs'!$E$3:$E$112,0),MATCH($F$5,'SC Costs'!$F$2:$M$2,0))*D10))</f>
        <v/>
      </c>
      <c r="G10" s="2" t="str">
        <f>IF(C10="","",(INDEX('SC Costs'!$F$3:$M$112,MATCH($C10,'SC Costs'!$E$3:$E$112,0),MATCH($G$5,'SC Costs'!$F$2:$M$2,0))*D10))</f>
        <v/>
      </c>
      <c r="H10" s="2" t="str">
        <f>IF(C10="","",(INDEX('SC Costs'!$F$3:$M$112,MATCH($C10,'SC Costs'!$E$3:$E$112,0),MATCH($H$5,'SC Costs'!$F$2:$M$2,0))*D10))</f>
        <v/>
      </c>
      <c r="I10" s="2" t="str">
        <f>IF(C10="","",(INDEX('SC Costs'!$F$3:$M$112,MATCH($C10,'SC Costs'!$E$3:$E$112,0),MATCH($I$5,'SC Costs'!$F$2:$M$2,0))*D10))</f>
        <v/>
      </c>
      <c r="J10" s="2" t="str">
        <f>IF(C10="","",(INDEX('SC Costs'!$F$3:$M$112,MATCH($C10,'SC Costs'!$E$3:$E$112,0),MATCH($J$5,'SC Costs'!$F$2:$M$2,0))*D10))</f>
        <v/>
      </c>
      <c r="K10" s="2" t="str">
        <f>IF(C10="","",(INDEX('SC Costs'!$F$3:$M$112,MATCH($C10,'SC Costs'!$E$3:$E$112,0),MATCH($K$5,'SC Costs'!$F$2:$M$2,0))*D10))</f>
        <v/>
      </c>
      <c r="L10" s="2" t="str">
        <f>IF(C10="","",(INDEX('SC Costs'!$F$3:$M$112,MATCH($C10,'SC Costs'!$E$3:$E$112,0),MATCH($L$5,'SC Costs'!$F$2:$M$2,0))*D10))</f>
        <v/>
      </c>
      <c r="M10" s="11" t="str">
        <f t="shared" si="0"/>
        <v/>
      </c>
      <c r="N10" s="5"/>
      <c r="O10" s="295" t="s">
        <v>226</v>
      </c>
      <c r="P10" s="296"/>
      <c r="Q10" s="5"/>
      <c r="R10" s="5"/>
      <c r="S10" s="5"/>
      <c r="T10" s="5"/>
      <c r="U10" s="5"/>
    </row>
    <row r="11" spans="3:21" x14ac:dyDescent="0.25">
      <c r="C11" s="23"/>
      <c r="D11" s="24"/>
      <c r="E11" s="10" t="str">
        <f>IF($C11="","",(INDEX('SC Costs'!$F$3:$M$112,MATCH($C11,'SC Costs'!$E$3:$E$112,0),MATCH($E$5,'SC Costs'!$F$2:$M$2,0))*D11))</f>
        <v/>
      </c>
      <c r="F11" s="2" t="str">
        <f>IF($C11="","",(INDEX('SC Costs'!$F$3:$M$112,MATCH($C11,'SC Costs'!$E$3:$E$112,0),MATCH($F$5,'SC Costs'!$F$2:$M$2,0))*D11))</f>
        <v/>
      </c>
      <c r="G11" s="2" t="str">
        <f>IF(C11="","",(INDEX('SC Costs'!$F$3:$M$112,MATCH($C11,'SC Costs'!$E$3:$E$112,0),MATCH($G$5,'SC Costs'!$F$2:$M$2,0))*D11))</f>
        <v/>
      </c>
      <c r="H11" s="2" t="str">
        <f>IF(C11="","",(INDEX('SC Costs'!$F$3:$M$112,MATCH($C11,'SC Costs'!$E$3:$E$112,0),MATCH($H$5,'SC Costs'!$F$2:$M$2,0))*D11))</f>
        <v/>
      </c>
      <c r="I11" s="2" t="str">
        <f>IF(C11="","",(INDEX('SC Costs'!$F$3:$M$112,MATCH($C11,'SC Costs'!$E$3:$E$112,0),MATCH($I$5,'SC Costs'!$F$2:$M$2,0))*D11))</f>
        <v/>
      </c>
      <c r="J11" s="2" t="str">
        <f>IF(C11="","",(INDEX('SC Costs'!$F$3:$M$112,MATCH($C11,'SC Costs'!$E$3:$E$112,0),MATCH($J$5,'SC Costs'!$F$2:$M$2,0))*D11))</f>
        <v/>
      </c>
      <c r="K11" s="2" t="str">
        <f>IF(C11="","",(INDEX('SC Costs'!$F$3:$M$112,MATCH($C11,'SC Costs'!$E$3:$E$112,0),MATCH($K$5,'SC Costs'!$F$2:$M$2,0))*D11))</f>
        <v/>
      </c>
      <c r="L11" s="2" t="str">
        <f>IF(C11="","",(INDEX('SC Costs'!$F$3:$M$112,MATCH($C11,'SC Costs'!$E$3:$E$112,0),MATCH($L$5,'SC Costs'!$F$2:$M$2,0))*D11))</f>
        <v/>
      </c>
      <c r="M11" s="11" t="str">
        <f t="shared" si="0"/>
        <v/>
      </c>
      <c r="N11" s="5"/>
      <c r="O11" s="35" t="s">
        <v>223</v>
      </c>
      <c r="P11" s="27" t="e">
        <f>AVERAGE(E23:L23)</f>
        <v>#N/A</v>
      </c>
      <c r="Q11" s="5"/>
      <c r="R11" s="5"/>
      <c r="S11" s="5"/>
      <c r="T11" s="5"/>
      <c r="U11" s="5"/>
    </row>
    <row r="12" spans="3:21" x14ac:dyDescent="0.25">
      <c r="C12" s="23"/>
      <c r="D12" s="24"/>
      <c r="E12" s="10" t="str">
        <f>IF($C12="","",(INDEX('SC Costs'!$F$3:$M$112,MATCH($C12,'SC Costs'!$E$3:$E$112,0),MATCH($E$5,'SC Costs'!$F$2:$M$2,0))*D12))</f>
        <v/>
      </c>
      <c r="F12" s="2" t="str">
        <f>IF($C12="","",(INDEX('SC Costs'!$F$3:$M$112,MATCH($C12,'SC Costs'!$E$3:$E$112,0),MATCH($F$5,'SC Costs'!$F$2:$M$2,0))*D12))</f>
        <v/>
      </c>
      <c r="G12" s="2" t="str">
        <f>IF(C12="","",(INDEX('SC Costs'!$F$3:$M$112,MATCH($C12,'SC Costs'!$E$3:$E$112,0),MATCH($G$5,'SC Costs'!$F$2:$M$2,0))*D12))</f>
        <v/>
      </c>
      <c r="H12" s="2" t="str">
        <f>IF(C12="","",(INDEX('SC Costs'!$F$3:$M$112,MATCH($C12,'SC Costs'!$E$3:$E$112,0),MATCH($H$5,'SC Costs'!$F$2:$M$2,0))*D12))</f>
        <v/>
      </c>
      <c r="I12" s="2" t="str">
        <f>IF(C12="","",(INDEX('SC Costs'!$F$3:$M$112,MATCH($C12,'SC Costs'!$E$3:$E$112,0),MATCH($I$5,'SC Costs'!$F$2:$M$2,0))*D12))</f>
        <v/>
      </c>
      <c r="J12" s="2" t="str">
        <f>IF(C12="","",(INDEX('SC Costs'!$F$3:$M$112,MATCH($C12,'SC Costs'!$E$3:$E$112,0),MATCH($J$5,'SC Costs'!$F$2:$M$2,0))*D12))</f>
        <v/>
      </c>
      <c r="K12" s="2" t="str">
        <f>IF(C12="","",(INDEX('SC Costs'!$F$3:$M$112,MATCH($C12,'SC Costs'!$E$3:$E$112,0),MATCH($K$5,'SC Costs'!$F$2:$M$2,0))*D12))</f>
        <v/>
      </c>
      <c r="L12" s="2" t="str">
        <f>IF(C12="","",(INDEX('SC Costs'!$F$3:$M$112,MATCH($C12,'SC Costs'!$E$3:$E$112,0),MATCH($L$5,'SC Costs'!$F$2:$M$2,0))*D12))</f>
        <v/>
      </c>
      <c r="M12" s="11" t="str">
        <f t="shared" si="0"/>
        <v/>
      </c>
      <c r="N12" s="5"/>
      <c r="O12" s="35" t="s">
        <v>221</v>
      </c>
      <c r="P12" s="27" t="e">
        <f>MAX(E23:L23)</f>
        <v>#N/A</v>
      </c>
      <c r="Q12" s="5"/>
      <c r="R12" s="5"/>
      <c r="S12" s="5"/>
      <c r="T12" s="5"/>
      <c r="U12" s="5"/>
    </row>
    <row r="13" spans="3:21" ht="15.75" thickBot="1" x14ac:dyDescent="0.3">
      <c r="C13" s="23"/>
      <c r="D13" s="24"/>
      <c r="E13" s="10" t="str">
        <f>IF($C13="","",(INDEX('SC Costs'!$F$3:$M$112,MATCH($C13,'SC Costs'!$E$3:$E$112,0),MATCH($E$5,'SC Costs'!$F$2:$M$2,0))*D13))</f>
        <v/>
      </c>
      <c r="F13" s="2" t="str">
        <f>IF($C13="","",(INDEX('SC Costs'!$F$3:$M$112,MATCH($C13,'SC Costs'!$E$3:$E$112,0),MATCH($F$5,'SC Costs'!$F$2:$M$2,0))*D13))</f>
        <v/>
      </c>
      <c r="G13" s="2" t="str">
        <f>IF(C13="","",(INDEX('SC Costs'!$F$3:$M$112,MATCH($C13,'SC Costs'!$E$3:$E$112,0),MATCH($G$5,'SC Costs'!$F$2:$M$2,0))*D13))</f>
        <v/>
      </c>
      <c r="H13" s="2" t="str">
        <f>IF(C13="","",(INDEX('SC Costs'!$F$3:$M$112,MATCH($C13,'SC Costs'!$E$3:$E$112,0),MATCH($H$5,'SC Costs'!$F$2:$M$2,0))*D13))</f>
        <v/>
      </c>
      <c r="I13" s="2" t="str">
        <f>IF(C13="","",(INDEX('SC Costs'!$F$3:$M$112,MATCH($C13,'SC Costs'!$E$3:$E$112,0),MATCH($I$5,'SC Costs'!$F$2:$M$2,0))*D13))</f>
        <v/>
      </c>
      <c r="J13" s="2" t="str">
        <f>IF(C13="","",(INDEX('SC Costs'!$F$3:$M$112,MATCH($C13,'SC Costs'!$E$3:$E$112,0),MATCH($J$5,'SC Costs'!$F$2:$M$2,0))*D13))</f>
        <v/>
      </c>
      <c r="K13" s="2" t="str">
        <f>IF(C13="","",(INDEX('SC Costs'!$F$3:$M$112,MATCH($C13,'SC Costs'!$E$3:$E$112,0),MATCH($K$5,'SC Costs'!$F$2:$M$2,0))*D13))</f>
        <v/>
      </c>
      <c r="L13" s="2" t="str">
        <f>IF(C13="","",(INDEX('SC Costs'!$F$3:$M$112,MATCH($C13,'SC Costs'!$E$3:$E$112,0),MATCH($L$5,'SC Costs'!$F$2:$M$2,0))*D13))</f>
        <v/>
      </c>
      <c r="M13" s="11" t="str">
        <f t="shared" si="0"/>
        <v/>
      </c>
      <c r="N13" s="5"/>
      <c r="O13" s="36" t="s">
        <v>222</v>
      </c>
      <c r="P13" s="28" t="e">
        <f>MIN(E23:L23)</f>
        <v>#N/A</v>
      </c>
      <c r="Q13" s="5"/>
      <c r="R13" s="5"/>
      <c r="S13" s="5"/>
      <c r="T13" s="5"/>
      <c r="U13" s="5"/>
    </row>
    <row r="14" spans="3:21" x14ac:dyDescent="0.25">
      <c r="C14" s="23"/>
      <c r="D14" s="24"/>
      <c r="E14" s="10" t="str">
        <f>IF($C14="","",(INDEX('SC Costs'!$F$3:$M$112,MATCH($C14,'SC Costs'!$E$3:$E$112,0),MATCH($E$5,'SC Costs'!$F$2:$M$2,0))*D14))</f>
        <v/>
      </c>
      <c r="F14" s="2" t="str">
        <f>IF($C14="","",(INDEX('SC Costs'!$F$3:$M$112,MATCH($C14,'SC Costs'!$E$3:$E$112,0),MATCH($F$5,'SC Costs'!$F$2:$M$2,0))*D14))</f>
        <v/>
      </c>
      <c r="G14" s="2" t="str">
        <f>IF(C14="","",(INDEX('SC Costs'!$F$3:$M$112,MATCH($C14,'SC Costs'!$E$3:$E$112,0),MATCH($G$5,'SC Costs'!$F$2:$M$2,0))*D14))</f>
        <v/>
      </c>
      <c r="H14" s="2" t="str">
        <f>IF(C14="","",(INDEX('SC Costs'!$F$3:$M$112,MATCH($C14,'SC Costs'!$E$3:$E$112,0),MATCH($H$5,'SC Costs'!$F$2:$M$2,0))*D14))</f>
        <v/>
      </c>
      <c r="I14" s="2" t="str">
        <f>IF(C14="","",(INDEX('SC Costs'!$F$3:$M$112,MATCH($C14,'SC Costs'!$E$3:$E$112,0),MATCH($I$5,'SC Costs'!$F$2:$M$2,0))*D14))</f>
        <v/>
      </c>
      <c r="J14" s="2" t="str">
        <f>IF(C14="","",(INDEX('SC Costs'!$F$3:$M$112,MATCH($C14,'SC Costs'!$E$3:$E$112,0),MATCH($J$5,'SC Costs'!$F$2:$M$2,0))*D14))</f>
        <v/>
      </c>
      <c r="K14" s="2" t="str">
        <f>IF(C14="","",(INDEX('SC Costs'!$F$3:$M$112,MATCH($C14,'SC Costs'!$E$3:$E$112,0),MATCH($K$5,'SC Costs'!$F$2:$M$2,0))*D14))</f>
        <v/>
      </c>
      <c r="L14" s="2" t="str">
        <f>IF(C14="","",(INDEX('SC Costs'!$F$3:$M$112,MATCH($C14,'SC Costs'!$E$3:$E$112,0),MATCH($L$5,'SC Costs'!$F$2:$M$2,0))*D14))</f>
        <v/>
      </c>
      <c r="M14" s="11" t="str">
        <f t="shared" si="0"/>
        <v/>
      </c>
      <c r="N14" s="5"/>
      <c r="O14" s="5"/>
      <c r="P14" s="5"/>
      <c r="Q14" s="5"/>
      <c r="R14" s="5"/>
      <c r="S14" s="5"/>
      <c r="T14" s="5"/>
      <c r="U14" s="5"/>
    </row>
    <row r="15" spans="3:21" ht="15.75" thickBot="1" x14ac:dyDescent="0.3">
      <c r="C15" s="23"/>
      <c r="D15" s="24"/>
      <c r="E15" s="10" t="str">
        <f>IF($C15="","",(INDEX('SC Costs'!$F$3:$M$112,MATCH($C15,'SC Costs'!$E$3:$E$112,0),MATCH($E$5,'SC Costs'!$F$2:$M$2,0))*D15))</f>
        <v/>
      </c>
      <c r="F15" s="2" t="str">
        <f>IF($C15="","",(INDEX('SC Costs'!$F$3:$M$112,MATCH($C15,'SC Costs'!$E$3:$E$112,0),MATCH($F$5,'SC Costs'!$F$2:$M$2,0))*D15))</f>
        <v/>
      </c>
      <c r="G15" s="2" t="str">
        <f>IF(C15="","",(INDEX('SC Costs'!$F$3:$M$112,MATCH($C15,'SC Costs'!$E$3:$E$112,0),MATCH($G$5,'SC Costs'!$F$2:$M$2,0))*D15))</f>
        <v/>
      </c>
      <c r="H15" s="2" t="str">
        <f>IF(C15="","",(INDEX('SC Costs'!$F$3:$M$112,MATCH($C15,'SC Costs'!$E$3:$E$112,0),MATCH($H$5,'SC Costs'!$F$2:$M$2,0))*D15))</f>
        <v/>
      </c>
      <c r="I15" s="2" t="str">
        <f>IF(C15="","",(INDEX('SC Costs'!$F$3:$M$112,MATCH($C15,'SC Costs'!$E$3:$E$112,0),MATCH($I$5,'SC Costs'!$F$2:$M$2,0))*D15))</f>
        <v/>
      </c>
      <c r="J15" s="2" t="str">
        <f>IF(C15="","",(INDEX('SC Costs'!$F$3:$M$112,MATCH($C15,'SC Costs'!$E$3:$E$112,0),MATCH($J$5,'SC Costs'!$F$2:$M$2,0))*D15))</f>
        <v/>
      </c>
      <c r="K15" s="2" t="str">
        <f>IF(C15="","",(INDEX('SC Costs'!$F$3:$M$112,MATCH($C15,'SC Costs'!$E$3:$E$112,0),MATCH($K$5,'SC Costs'!$F$2:$M$2,0))*D15))</f>
        <v/>
      </c>
      <c r="L15" s="2" t="str">
        <f>IF(C15="","",(INDEX('SC Costs'!$F$3:$M$112,MATCH($C15,'SC Costs'!$E$3:$E$112,0),MATCH($L$5,'SC Costs'!$F$2:$M$2,0))*D15))</f>
        <v/>
      </c>
      <c r="M15" s="11" t="str">
        <f t="shared" si="0"/>
        <v/>
      </c>
      <c r="N15" s="5"/>
      <c r="Q15" s="5"/>
      <c r="R15" s="5"/>
      <c r="S15" s="5"/>
      <c r="T15" s="5"/>
      <c r="U15" s="5"/>
    </row>
    <row r="16" spans="3:21" x14ac:dyDescent="0.25">
      <c r="C16" s="23"/>
      <c r="D16" s="24"/>
      <c r="E16" s="10" t="str">
        <f>IF($C16="","",(INDEX('SC Costs'!$F$3:$M$112,MATCH($C16,'SC Costs'!$E$3:$E$112,0),MATCH($E$5,'SC Costs'!$F$2:$M$2,0))*D16))</f>
        <v/>
      </c>
      <c r="F16" s="2" t="str">
        <f>IF($C16="","",(INDEX('SC Costs'!$F$3:$M$112,MATCH($C16,'SC Costs'!$E$3:$E$112,0),MATCH($F$5,'SC Costs'!$F$2:$M$2,0))*D16))</f>
        <v/>
      </c>
      <c r="G16" s="2" t="str">
        <f>IF(C16="","",(INDEX('SC Costs'!$F$3:$M$112,MATCH($C16,'SC Costs'!$E$3:$E$112,0),MATCH($G$5,'SC Costs'!$F$2:$M$2,0))*D16))</f>
        <v/>
      </c>
      <c r="H16" s="2" t="str">
        <f>IF(C16="","",(INDEX('SC Costs'!$F$3:$M$112,MATCH($C16,'SC Costs'!$E$3:$E$112,0),MATCH($H$5,'SC Costs'!$F$2:$M$2,0))*D16))</f>
        <v/>
      </c>
      <c r="I16" s="2" t="str">
        <f>IF(C16="","",(INDEX('SC Costs'!$F$3:$M$112,MATCH($C16,'SC Costs'!$E$3:$E$112,0),MATCH($I$5,'SC Costs'!$F$2:$M$2,0))*D16))</f>
        <v/>
      </c>
      <c r="J16" s="2" t="str">
        <f>IF(C16="","",(INDEX('SC Costs'!$F$3:$M$112,MATCH($C16,'SC Costs'!$E$3:$E$112,0),MATCH($J$5,'SC Costs'!$F$2:$M$2,0))*D16))</f>
        <v/>
      </c>
      <c r="K16" s="2" t="str">
        <f>IF(C16="","",(INDEX('SC Costs'!$F$3:$M$112,MATCH($C16,'SC Costs'!$E$3:$E$112,0),MATCH($K$5,'SC Costs'!$F$2:$M$2,0))*D16))</f>
        <v/>
      </c>
      <c r="L16" s="2" t="str">
        <f>IF(C16="","",(INDEX('SC Costs'!$F$3:$M$112,MATCH($C16,'SC Costs'!$E$3:$E$112,0),MATCH($L$5,'SC Costs'!$F$2:$M$2,0))*D16))</f>
        <v/>
      </c>
      <c r="M16" s="11" t="str">
        <f t="shared" si="0"/>
        <v/>
      </c>
      <c r="N16" s="5"/>
      <c r="O16" s="295" t="s">
        <v>228</v>
      </c>
      <c r="P16" s="296"/>
      <c r="Q16" s="5"/>
      <c r="R16" s="5"/>
      <c r="S16" s="5"/>
      <c r="T16" s="5"/>
      <c r="U16" s="5"/>
    </row>
    <row r="17" spans="3:21" x14ac:dyDescent="0.25">
      <c r="C17" s="23"/>
      <c r="D17" s="24"/>
      <c r="E17" s="10" t="str">
        <f>IF($C17="","",(INDEX('SC Costs'!$F$3:$M$112,MATCH($C17,'SC Costs'!$E$3:$E$112,0),MATCH($E$5,'SC Costs'!$F$2:$M$2,0))*D17))</f>
        <v/>
      </c>
      <c r="F17" s="2" t="str">
        <f>IF($C17="","",(INDEX('SC Costs'!$F$3:$M$112,MATCH($C17,'SC Costs'!$E$3:$E$112,0),MATCH($F$5,'SC Costs'!$F$2:$M$2,0))*D17))</f>
        <v/>
      </c>
      <c r="G17" s="2" t="str">
        <f>IF(C17="","",(INDEX('SC Costs'!$F$3:$M$112,MATCH($C17,'SC Costs'!$E$3:$E$112,0),MATCH($G$5,'SC Costs'!$F$2:$M$2,0))*D17))</f>
        <v/>
      </c>
      <c r="H17" s="2" t="str">
        <f>IF(C17="","",(INDEX('SC Costs'!$F$3:$M$112,MATCH($C17,'SC Costs'!$E$3:$E$112,0),MATCH($H$5,'SC Costs'!$F$2:$M$2,0))*D17))</f>
        <v/>
      </c>
      <c r="I17" s="2" t="str">
        <f>IF(C17="","",(INDEX('SC Costs'!$F$3:$M$112,MATCH($C17,'SC Costs'!$E$3:$E$112,0),MATCH($I$5,'SC Costs'!$F$2:$M$2,0))*D17))</f>
        <v/>
      </c>
      <c r="J17" s="2" t="str">
        <f>IF(C17="","",(INDEX('SC Costs'!$F$3:$M$112,MATCH($C17,'SC Costs'!$E$3:$E$112,0),MATCH($J$5,'SC Costs'!$F$2:$M$2,0))*D17))</f>
        <v/>
      </c>
      <c r="K17" s="2" t="str">
        <f>IF(C17="","",(INDEX('SC Costs'!$F$3:$M$112,MATCH($C17,'SC Costs'!$E$3:$E$112,0),MATCH($K$5,'SC Costs'!$F$2:$M$2,0))*D17))</f>
        <v/>
      </c>
      <c r="L17" s="2" t="str">
        <f>IF(C17="","",(INDEX('SC Costs'!$F$3:$M$112,MATCH($C17,'SC Costs'!$E$3:$E$112,0),MATCH($L$5,'SC Costs'!$F$2:$M$2,0))*D17))</f>
        <v/>
      </c>
      <c r="M17" s="11" t="str">
        <f t="shared" si="0"/>
        <v/>
      </c>
      <c r="N17" s="5"/>
      <c r="O17" s="53" t="s">
        <v>223</v>
      </c>
      <c r="P17" s="27" t="e">
        <f>P11/$D$3</f>
        <v>#N/A</v>
      </c>
      <c r="Q17" s="5"/>
      <c r="R17" s="5"/>
      <c r="S17" s="5"/>
      <c r="T17" s="5"/>
      <c r="U17" s="5"/>
    </row>
    <row r="18" spans="3:21" x14ac:dyDescent="0.25">
      <c r="C18" s="23"/>
      <c r="D18" s="24"/>
      <c r="E18" s="10" t="str">
        <f>IF($C18="","",(INDEX('SC Costs'!$F$3:$M$112,MATCH($C18,'SC Costs'!$E$3:$E$112,0),MATCH($E$5,'SC Costs'!$F$2:$M$2,0))*D18))</f>
        <v/>
      </c>
      <c r="F18" s="2" t="str">
        <f>IF($C18="","",(INDEX('SC Costs'!$F$3:$M$112,MATCH($C18,'SC Costs'!$E$3:$E$112,0),MATCH($F$5,'SC Costs'!$F$2:$M$2,0))*D18))</f>
        <v/>
      </c>
      <c r="G18" s="2" t="str">
        <f>IF(C18="","",(INDEX('SC Costs'!$F$3:$M$112,MATCH($C18,'SC Costs'!$E$3:$E$112,0),MATCH($G$5,'SC Costs'!$F$2:$M$2,0))*D18))</f>
        <v/>
      </c>
      <c r="H18" s="2" t="str">
        <f>IF(C18="","",(INDEX('SC Costs'!$F$3:$M$112,MATCH($C18,'SC Costs'!$E$3:$E$112,0),MATCH($H$5,'SC Costs'!$F$2:$M$2,0))*D18))</f>
        <v/>
      </c>
      <c r="I18" s="2" t="str">
        <f>IF(C18="","",(INDEX('SC Costs'!$F$3:$M$112,MATCH($C18,'SC Costs'!$E$3:$E$112,0),MATCH($I$5,'SC Costs'!$F$2:$M$2,0))*D18))</f>
        <v/>
      </c>
      <c r="J18" s="2" t="str">
        <f>IF(C18="","",(INDEX('SC Costs'!$F$3:$M$112,MATCH($C18,'SC Costs'!$E$3:$E$112,0),MATCH($J$5,'SC Costs'!$F$2:$M$2,0))*D18))</f>
        <v/>
      </c>
      <c r="K18" s="2" t="str">
        <f>IF(C18="","",(INDEX('SC Costs'!$F$3:$M$112,MATCH($C18,'SC Costs'!$E$3:$E$112,0),MATCH($K$5,'SC Costs'!$F$2:$M$2,0))*D18))</f>
        <v/>
      </c>
      <c r="L18" s="2" t="str">
        <f>IF(C18="","",(INDEX('SC Costs'!$F$3:$M$112,MATCH($C18,'SC Costs'!$E$3:$E$112,0),MATCH($L$5,'SC Costs'!$F$2:$M$2,0))*D18))</f>
        <v/>
      </c>
      <c r="M18" s="11" t="str">
        <f t="shared" si="0"/>
        <v/>
      </c>
      <c r="N18" s="5"/>
      <c r="O18" s="35" t="s">
        <v>221</v>
      </c>
      <c r="P18" s="27" t="e">
        <f>P12/$D$3</f>
        <v>#N/A</v>
      </c>
      <c r="Q18" s="5"/>
      <c r="R18" s="5"/>
      <c r="S18" s="5"/>
      <c r="T18" s="5"/>
      <c r="U18" s="5"/>
    </row>
    <row r="19" spans="3:21" ht="15.75" thickBot="1" x14ac:dyDescent="0.3">
      <c r="C19" s="23"/>
      <c r="D19" s="24"/>
      <c r="E19" s="10" t="str">
        <f>IF($C19="","",(INDEX('SC Costs'!$F$3:$M$112,MATCH($C19,'SC Costs'!$E$3:$E$112,0),MATCH($E$5,'SC Costs'!$F$2:$M$2,0))*D19))</f>
        <v/>
      </c>
      <c r="F19" s="2" t="str">
        <f>IF($C19="","",(INDEX('SC Costs'!$F$3:$M$112,MATCH($C19,'SC Costs'!$E$3:$E$112,0),MATCH($F$5,'SC Costs'!$F$2:$M$2,0))*D19))</f>
        <v/>
      </c>
      <c r="G19" s="2" t="str">
        <f>IF(C19="","",(INDEX('SC Costs'!$F$3:$M$112,MATCH($C19,'SC Costs'!$E$3:$E$112,0),MATCH($G$5,'SC Costs'!$F$2:$M$2,0))*D19))</f>
        <v/>
      </c>
      <c r="H19" s="2" t="str">
        <f>IF(C19="","",(INDEX('SC Costs'!$F$3:$M$112,MATCH($C19,'SC Costs'!$E$3:$E$112,0),MATCH($H$5,'SC Costs'!$F$2:$M$2,0))*D19))</f>
        <v/>
      </c>
      <c r="I19" s="2" t="str">
        <f>IF(C19="","",(INDEX('SC Costs'!$F$3:$M$112,MATCH($C19,'SC Costs'!$E$3:$E$112,0),MATCH($I$5,'SC Costs'!$F$2:$M$2,0))*D19))</f>
        <v/>
      </c>
      <c r="J19" s="2" t="str">
        <f>IF(C19="","",(INDEX('SC Costs'!$F$3:$M$112,MATCH($C19,'SC Costs'!$E$3:$E$112,0),MATCH($J$5,'SC Costs'!$F$2:$M$2,0))*D19))</f>
        <v/>
      </c>
      <c r="K19" s="2" t="str">
        <f>IF(C19="","",(INDEX('SC Costs'!$F$3:$M$112,MATCH($C19,'SC Costs'!$E$3:$E$112,0),MATCH($K$5,'SC Costs'!$F$2:$M$2,0))*D19))</f>
        <v/>
      </c>
      <c r="L19" s="2" t="str">
        <f>IF(C19="","",(INDEX('SC Costs'!$F$3:$M$112,MATCH($C19,'SC Costs'!$E$3:$E$112,0),MATCH($L$5,'SC Costs'!$F$2:$M$2,0))*D19))</f>
        <v/>
      </c>
      <c r="M19" s="11" t="str">
        <f t="shared" si="0"/>
        <v/>
      </c>
      <c r="N19" s="5"/>
      <c r="O19" s="36" t="s">
        <v>222</v>
      </c>
      <c r="P19" s="28" t="e">
        <f>P13/$D$3</f>
        <v>#N/A</v>
      </c>
      <c r="Q19" s="5"/>
      <c r="R19" s="5"/>
      <c r="S19" s="5"/>
      <c r="T19" s="5"/>
      <c r="U19" s="5"/>
    </row>
    <row r="20" spans="3:21" x14ac:dyDescent="0.25">
      <c r="C20" s="23"/>
      <c r="D20" s="24"/>
      <c r="E20" s="10" t="str">
        <f>IF($C20="","",(INDEX('SC Costs'!$F$3:$M$112,MATCH($C20,'SC Costs'!$E$3:$E$112,0),MATCH($E$5,'SC Costs'!$F$2:$M$2,0))*D20))</f>
        <v/>
      </c>
      <c r="F20" s="2" t="str">
        <f>IF($C20="","",(INDEX('SC Costs'!$F$3:$M$112,MATCH($C20,'SC Costs'!$E$3:$E$112,0),MATCH($F$5,'SC Costs'!$F$2:$M$2,0))*D20))</f>
        <v/>
      </c>
      <c r="G20" s="2" t="str">
        <f>IF(C20="","",(INDEX('SC Costs'!$F$3:$M$112,MATCH($C20,'SC Costs'!$E$3:$E$112,0),MATCH($G$5,'SC Costs'!$F$2:$M$2,0))*D20))</f>
        <v/>
      </c>
      <c r="H20" s="2" t="str">
        <f>IF(C20="","",(INDEX('SC Costs'!$F$3:$M$112,MATCH($C20,'SC Costs'!$E$3:$E$112,0),MATCH($H$5,'SC Costs'!$F$2:$M$2,0))*D20))</f>
        <v/>
      </c>
      <c r="I20" s="2" t="str">
        <f>IF(C20="","",(INDEX('SC Costs'!$F$3:$M$112,MATCH($C20,'SC Costs'!$E$3:$E$112,0),MATCH($I$5,'SC Costs'!$F$2:$M$2,0))*D20))</f>
        <v/>
      </c>
      <c r="J20" s="2" t="str">
        <f>IF(C20="","",(INDEX('SC Costs'!$F$3:$M$112,MATCH($C20,'SC Costs'!$E$3:$E$112,0),MATCH($J$5,'SC Costs'!$F$2:$M$2,0))*D20))</f>
        <v/>
      </c>
      <c r="K20" s="2" t="str">
        <f>IF(C20="","",(INDEX('SC Costs'!$F$3:$M$112,MATCH($C20,'SC Costs'!$E$3:$E$112,0),MATCH($K$5,'SC Costs'!$F$2:$M$2,0))*D20))</f>
        <v/>
      </c>
      <c r="L20" s="2" t="str">
        <f>IF(C20="","",(INDEX('SC Costs'!$F$3:$M$112,MATCH($C20,'SC Costs'!$E$3:$E$112,0),MATCH($L$5,'SC Costs'!$F$2:$M$2,0))*D20))</f>
        <v/>
      </c>
      <c r="M20" s="11" t="str">
        <f t="shared" si="0"/>
        <v/>
      </c>
      <c r="N20" s="5"/>
      <c r="O20" s="5"/>
      <c r="P20" s="5"/>
      <c r="Q20" s="5"/>
      <c r="R20" s="5"/>
      <c r="S20" s="5"/>
      <c r="T20" s="5"/>
      <c r="U20" s="5"/>
    </row>
    <row r="21" spans="3:21" x14ac:dyDescent="0.25">
      <c r="C21" s="23"/>
      <c r="D21" s="24"/>
      <c r="E21" s="10" t="str">
        <f>IF($C21="","",(INDEX('SC Costs'!$F$3:$M$112,MATCH($C21,'SC Costs'!$E$3:$E$112,0),MATCH($E$5,'SC Costs'!$F$2:$M$2,0))*D21))</f>
        <v/>
      </c>
      <c r="F21" s="2" t="str">
        <f>IF($C21="","",(INDEX('SC Costs'!$F$3:$M$112,MATCH($C21,'SC Costs'!$E$3:$E$112,0),MATCH($F$5,'SC Costs'!$F$2:$M$2,0))*D21))</f>
        <v/>
      </c>
      <c r="G21" s="2" t="str">
        <f>IF(C21="","",(INDEX('SC Costs'!$F$3:$M$112,MATCH($C21,'SC Costs'!$E$3:$E$112,0),MATCH($G$5,'SC Costs'!$F$2:$M$2,0))*D21))</f>
        <v/>
      </c>
      <c r="H21" s="2" t="str">
        <f>IF(C21="","",(INDEX('SC Costs'!$F$3:$M$112,MATCH($C21,'SC Costs'!$E$3:$E$112,0),MATCH($H$5,'SC Costs'!$F$2:$M$2,0))*D21))</f>
        <v/>
      </c>
      <c r="I21" s="2" t="str">
        <f>IF(C21="","",(INDEX('SC Costs'!$F$3:$M$112,MATCH($C21,'SC Costs'!$E$3:$E$112,0),MATCH($I$5,'SC Costs'!$F$2:$M$2,0))*D21))</f>
        <v/>
      </c>
      <c r="J21" s="2" t="str">
        <f>IF(C21="","",(INDEX('SC Costs'!$F$3:$M$112,MATCH($C21,'SC Costs'!$E$3:$E$112,0),MATCH($J$5,'SC Costs'!$F$2:$M$2,0))*D21))</f>
        <v/>
      </c>
      <c r="K21" s="2" t="str">
        <f>IF(C21="","",(INDEX('SC Costs'!$F$3:$M$112,MATCH($C21,'SC Costs'!$E$3:$E$112,0),MATCH($K$5,'SC Costs'!$F$2:$M$2,0))*D21))</f>
        <v/>
      </c>
      <c r="L21" s="2" t="str">
        <f>IF(C21="","",(INDEX('SC Costs'!$F$3:$M$112,MATCH($C21,'SC Costs'!$E$3:$E$112,0),MATCH($L$5,'SC Costs'!$F$2:$M$2,0))*D21))</f>
        <v/>
      </c>
      <c r="M21" s="11" t="str">
        <f t="shared" si="0"/>
        <v/>
      </c>
      <c r="N21" s="5"/>
      <c r="O21" s="5"/>
      <c r="P21" s="5"/>
      <c r="Q21" s="5"/>
      <c r="R21" s="5"/>
      <c r="S21" s="5"/>
      <c r="T21" s="5"/>
      <c r="U21" s="5"/>
    </row>
    <row r="22" spans="3:21" ht="15.75" thickBot="1" x14ac:dyDescent="0.3">
      <c r="C22" s="25"/>
      <c r="D22" s="26"/>
      <c r="E22" s="12" t="str">
        <f>IF($C22="","",(INDEX('SC Costs'!$F$3:$M$112,MATCH($C22,'SC Costs'!$E$3:$E$112,0),MATCH($E$5,'SC Costs'!$F$2:$M$2,0))*D22))</f>
        <v/>
      </c>
      <c r="F22" s="13" t="str">
        <f>IF($C22="","",(INDEX('SC Costs'!$F$3:$M$112,MATCH($C22,'SC Costs'!$E$3:$E$112,0),MATCH($F$5,'SC Costs'!$F$2:$M$2,0))*D22))</f>
        <v/>
      </c>
      <c r="G22" s="13" t="str">
        <f>IF(C22="","",(INDEX('SC Costs'!$F$3:$M$112,MATCH($C22,'SC Costs'!$E$3:$E$112,0),MATCH($G$5,'SC Costs'!$F$2:$M$2,0))*D22))</f>
        <v/>
      </c>
      <c r="H22" s="13" t="str">
        <f>IF(C22="","",(INDEX('SC Costs'!$F$3:$M$112,MATCH($C22,'SC Costs'!$E$3:$E$112,0),MATCH($H$5,'SC Costs'!$F$2:$M$2,0))*D22))</f>
        <v/>
      </c>
      <c r="I22" s="13" t="str">
        <f>IF(C22="","",(INDEX('SC Costs'!$F$3:$M$112,MATCH($C22,'SC Costs'!$E$3:$E$112,0),MATCH($I$5,'SC Costs'!$F$2:$M$2,0))*D22))</f>
        <v/>
      </c>
      <c r="J22" s="13" t="str">
        <f>IF(C22="","",(INDEX('SC Costs'!$F$3:$M$112,MATCH($C22,'SC Costs'!$E$3:$E$112,0),MATCH($J$5,'SC Costs'!$F$2:$M$2,0))*D22))</f>
        <v/>
      </c>
      <c r="K22" s="13" t="str">
        <f>IF(C22="","",(INDEX('SC Costs'!$F$3:$M$112,MATCH($C22,'SC Costs'!$E$3:$E$112,0),MATCH($K$5,'SC Costs'!$F$2:$M$2,0))*D22))</f>
        <v/>
      </c>
      <c r="L22" s="13" t="str">
        <f>IF(C22="","",(INDEX('SC Costs'!$F$3:$M$112,MATCH($C22,'SC Costs'!$E$3:$E$112,0),MATCH($L$5,'SC Costs'!$F$2:$M$2,0))*D22))</f>
        <v/>
      </c>
      <c r="M22" s="14" t="str">
        <f t="shared" si="0"/>
        <v/>
      </c>
      <c r="N22" s="5"/>
      <c r="O22" s="5"/>
      <c r="P22" s="5"/>
      <c r="Q22" s="5"/>
      <c r="R22" s="5"/>
      <c r="S22" s="5"/>
      <c r="T22" s="5"/>
      <c r="U22" s="5"/>
    </row>
    <row r="23" spans="3:21" x14ac:dyDescent="0.25">
      <c r="C23" t="s">
        <v>220</v>
      </c>
      <c r="D23" s="1">
        <f>SUM(D6:D22)</f>
        <v>1025</v>
      </c>
      <c r="E23" s="5" t="e">
        <f t="shared" ref="E23:L23" si="1">SUM(E6:E22)</f>
        <v>#N/A</v>
      </c>
      <c r="F23" s="5" t="e">
        <f t="shared" si="1"/>
        <v>#N/A</v>
      </c>
      <c r="G23" s="5" t="e">
        <f t="shared" si="1"/>
        <v>#N/A</v>
      </c>
      <c r="H23" s="5" t="e">
        <f t="shared" si="1"/>
        <v>#N/A</v>
      </c>
      <c r="I23" s="5" t="e">
        <f t="shared" si="1"/>
        <v>#N/A</v>
      </c>
      <c r="J23" s="5" t="e">
        <f t="shared" si="1"/>
        <v>#N/A</v>
      </c>
      <c r="K23" s="5" t="e">
        <f t="shared" si="1"/>
        <v>#N/A</v>
      </c>
      <c r="L23" s="5" t="e">
        <f t="shared" si="1"/>
        <v>#N/A</v>
      </c>
      <c r="M23" s="5" t="e">
        <f t="shared" si="0"/>
        <v>#N/A</v>
      </c>
    </row>
    <row r="25" spans="3:21" ht="15.75" thickBot="1" x14ac:dyDescent="0.3">
      <c r="D25" s="30" t="s">
        <v>302</v>
      </c>
      <c r="E25" s="61" t="e">
        <f>($D$2-E23)/$D$2</f>
        <v>#N/A</v>
      </c>
      <c r="F25" s="61" t="e">
        <f t="shared" ref="F25:M25" si="2">($D$2-F23)/$D$2</f>
        <v>#N/A</v>
      </c>
      <c r="G25" s="61" t="e">
        <f t="shared" si="2"/>
        <v>#N/A</v>
      </c>
      <c r="H25" s="61" t="e">
        <f t="shared" si="2"/>
        <v>#N/A</v>
      </c>
      <c r="I25" s="61" t="e">
        <f t="shared" si="2"/>
        <v>#N/A</v>
      </c>
      <c r="J25" s="61" t="e">
        <f t="shared" si="2"/>
        <v>#N/A</v>
      </c>
      <c r="K25" s="61" t="e">
        <f t="shared" si="2"/>
        <v>#N/A</v>
      </c>
      <c r="L25" s="61" t="e">
        <f t="shared" si="2"/>
        <v>#N/A</v>
      </c>
      <c r="M25" s="61" t="e">
        <f t="shared" si="2"/>
        <v>#N/A</v>
      </c>
    </row>
    <row r="26" spans="3:21" ht="15.75" thickBot="1" x14ac:dyDescent="0.3">
      <c r="D26" s="30" t="s">
        <v>301</v>
      </c>
      <c r="E26" s="65">
        <v>0.1</v>
      </c>
      <c r="F26" s="62">
        <f>$E$26</f>
        <v>0.1</v>
      </c>
      <c r="G26" s="62">
        <f t="shared" ref="G26:M26" si="3">$E$26</f>
        <v>0.1</v>
      </c>
      <c r="H26" s="62">
        <f t="shared" si="3"/>
        <v>0.1</v>
      </c>
      <c r="I26" s="62">
        <f t="shared" si="3"/>
        <v>0.1</v>
      </c>
      <c r="J26" s="62">
        <f t="shared" si="3"/>
        <v>0.1</v>
      </c>
      <c r="K26" s="62">
        <f t="shared" si="3"/>
        <v>0.1</v>
      </c>
      <c r="L26" s="62">
        <f t="shared" si="3"/>
        <v>0.1</v>
      </c>
      <c r="M26" s="62">
        <f t="shared" si="3"/>
        <v>0.1</v>
      </c>
    </row>
    <row r="27" spans="3:21" x14ac:dyDescent="0.25">
      <c r="D27" s="30" t="s">
        <v>303</v>
      </c>
      <c r="E27" s="61" t="e">
        <f>($D$2-(E23*(1+E26)))/$D$2</f>
        <v>#N/A</v>
      </c>
      <c r="F27" s="61" t="e">
        <f t="shared" ref="F27:M27" si="4">($D$2-(F23*(1+F26)))/$D$2</f>
        <v>#N/A</v>
      </c>
      <c r="G27" s="61" t="e">
        <f t="shared" si="4"/>
        <v>#N/A</v>
      </c>
      <c r="H27" s="61" t="e">
        <f t="shared" si="4"/>
        <v>#N/A</v>
      </c>
      <c r="I27" s="61" t="e">
        <f t="shared" si="4"/>
        <v>#N/A</v>
      </c>
      <c r="J27" s="61" t="e">
        <f t="shared" si="4"/>
        <v>#N/A</v>
      </c>
      <c r="K27" s="61" t="e">
        <f t="shared" si="4"/>
        <v>#N/A</v>
      </c>
      <c r="L27" s="61" t="e">
        <f t="shared" si="4"/>
        <v>#N/A</v>
      </c>
      <c r="M27" s="61" t="e">
        <f t="shared" si="4"/>
        <v>#N/A</v>
      </c>
    </row>
    <row r="34" spans="3:7" x14ac:dyDescent="0.25">
      <c r="C34" s="1"/>
      <c r="D34"/>
    </row>
    <row r="36" spans="3:7" x14ac:dyDescent="0.25">
      <c r="F36" s="29"/>
    </row>
    <row r="37" spans="3:7" x14ac:dyDescent="0.25">
      <c r="G37" s="29"/>
    </row>
  </sheetData>
  <mergeCells count="4">
    <mergeCell ref="E4:L4"/>
    <mergeCell ref="C4:D4"/>
    <mergeCell ref="O16:P16"/>
    <mergeCell ref="O10:P10"/>
  </mergeCells>
  <conditionalFormatting sqref="E6:L6">
    <cfRule type="top10" dxfId="33" priority="127" bottom="1" rank="1"/>
    <cfRule type="top10" dxfId="32" priority="128" rank="1"/>
  </conditionalFormatting>
  <conditionalFormatting sqref="E7:L7">
    <cfRule type="top10" dxfId="31" priority="131" bottom="1" rank="1"/>
    <cfRule type="top10" dxfId="30" priority="132" rank="1"/>
  </conditionalFormatting>
  <conditionalFormatting sqref="E8:L8">
    <cfRule type="top10" dxfId="29" priority="135" bottom="1" rank="1"/>
    <cfRule type="top10" dxfId="28" priority="136" rank="1"/>
  </conditionalFormatting>
  <conditionalFormatting sqref="E9:L9">
    <cfRule type="top10" dxfId="27" priority="139" bottom="1" rank="1"/>
    <cfRule type="top10" dxfId="26" priority="140" rank="1"/>
  </conditionalFormatting>
  <conditionalFormatting sqref="E10:L10">
    <cfRule type="top10" dxfId="25" priority="143" bottom="1" rank="1"/>
    <cfRule type="top10" dxfId="24" priority="144" rank="1"/>
  </conditionalFormatting>
  <conditionalFormatting sqref="E11:L11">
    <cfRule type="top10" dxfId="23" priority="147" bottom="1" rank="1"/>
    <cfRule type="top10" dxfId="22" priority="148" rank="1"/>
  </conditionalFormatting>
  <conditionalFormatting sqref="E12:L12">
    <cfRule type="top10" dxfId="21" priority="151" bottom="1" rank="1"/>
    <cfRule type="top10" dxfId="20" priority="152" rank="1"/>
  </conditionalFormatting>
  <conditionalFormatting sqref="E13:L13">
    <cfRule type="top10" dxfId="19" priority="155" bottom="1" rank="1"/>
    <cfRule type="top10" dxfId="18" priority="156" rank="1"/>
  </conditionalFormatting>
  <conditionalFormatting sqref="E14:L14">
    <cfRule type="top10" dxfId="17" priority="159" bottom="1" rank="1"/>
    <cfRule type="top10" dxfId="16" priority="160" rank="1"/>
  </conditionalFormatting>
  <conditionalFormatting sqref="E15:L15">
    <cfRule type="top10" dxfId="15" priority="163" bottom="1" rank="1"/>
    <cfRule type="top10" dxfId="14" priority="164" rank="1"/>
  </conditionalFormatting>
  <conditionalFormatting sqref="E16:L16">
    <cfRule type="top10" dxfId="13" priority="167" bottom="1" rank="1"/>
    <cfRule type="top10" dxfId="12" priority="168" rank="1"/>
  </conditionalFormatting>
  <conditionalFormatting sqref="E17:L17">
    <cfRule type="top10" dxfId="11" priority="171" bottom="1" rank="1"/>
    <cfRule type="top10" dxfId="10" priority="172" rank="1"/>
  </conditionalFormatting>
  <conditionalFormatting sqref="E18:L18">
    <cfRule type="top10" dxfId="9" priority="175" bottom="1" rank="1"/>
    <cfRule type="top10" dxfId="8" priority="176" rank="1"/>
  </conditionalFormatting>
  <conditionalFormatting sqref="E19:L19">
    <cfRule type="top10" dxfId="7" priority="179" bottom="1" rank="1"/>
    <cfRule type="top10" dxfId="6" priority="180" rank="1"/>
  </conditionalFormatting>
  <conditionalFormatting sqref="E20:L20">
    <cfRule type="top10" dxfId="5" priority="183" bottom="1" rank="1"/>
    <cfRule type="top10" dxfId="4" priority="184" rank="1"/>
  </conditionalFormatting>
  <conditionalFormatting sqref="E21:L21">
    <cfRule type="top10" dxfId="3" priority="187" bottom="1" rank="1"/>
    <cfRule type="top10" dxfId="2" priority="188" rank="1"/>
  </conditionalFormatting>
  <conditionalFormatting sqref="E22:L22">
    <cfRule type="top10" dxfId="1" priority="191" bottom="1" rank="1"/>
    <cfRule type="top10" dxfId="0" priority="192" rank="1"/>
  </conditionalFormatting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'SC Costs'!$E$3:$E$112</xm:f>
          </x14:formula1>
          <xm:sqref>C6:C22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AN157"/>
  <sheetViews>
    <sheetView workbookViewId="0">
      <selection activeCell="F16" sqref="F16"/>
    </sheetView>
  </sheetViews>
  <sheetFormatPr defaultRowHeight="15" x14ac:dyDescent="0.25"/>
  <cols>
    <col min="1" max="1" width="13.85546875" bestFit="1" customWidth="1"/>
    <col min="2" max="2" width="27.85546875" bestFit="1" customWidth="1"/>
    <col min="3" max="3" width="10.42578125" bestFit="1" customWidth="1"/>
    <col min="4" max="4" width="11" bestFit="1" customWidth="1"/>
    <col min="5" max="5" width="17.7109375" bestFit="1" customWidth="1"/>
    <col min="6" max="6" width="57" bestFit="1" customWidth="1"/>
    <col min="7" max="7" width="34.28515625" customWidth="1"/>
    <col min="8" max="9" width="81.140625" bestFit="1" customWidth="1"/>
    <col min="10" max="10" width="22" bestFit="1" customWidth="1"/>
    <col min="11" max="11" width="17.5703125" customWidth="1"/>
    <col min="12" max="12" width="19.28515625" customWidth="1"/>
    <col min="13" max="13" width="12.28515625" customWidth="1"/>
    <col min="14" max="14" width="22.7109375" customWidth="1"/>
    <col min="15" max="15" width="77.42578125" bestFit="1" customWidth="1"/>
    <col min="16" max="16" width="10" customWidth="1"/>
    <col min="17" max="17" width="9.28515625" customWidth="1"/>
    <col min="18" max="18" width="11.140625" customWidth="1"/>
    <col min="19" max="19" width="16.140625" customWidth="1"/>
    <col min="20" max="20" width="17" customWidth="1"/>
    <col min="21" max="21" width="15.140625" customWidth="1"/>
    <col min="22" max="22" width="20.5703125" customWidth="1"/>
    <col min="23" max="24" width="12" customWidth="1"/>
    <col min="25" max="25" width="16.28515625" customWidth="1"/>
    <col min="26" max="26" width="14.5703125" customWidth="1"/>
    <col min="27" max="27" width="15" customWidth="1"/>
    <col min="28" max="28" width="12" customWidth="1"/>
    <col min="29" max="29" width="13.5703125" customWidth="1"/>
    <col min="30" max="30" width="14.85546875" customWidth="1"/>
    <col min="31" max="31" width="16.85546875" hidden="1" customWidth="1"/>
    <col min="32" max="32" width="21.28515625" hidden="1" customWidth="1"/>
    <col min="33" max="33" width="5.7109375" hidden="1" customWidth="1"/>
    <col min="34" max="34" width="12.7109375" hidden="1" customWidth="1"/>
    <col min="35" max="35" width="13.42578125" hidden="1" customWidth="1"/>
    <col min="36" max="36" width="53.140625" hidden="1" customWidth="1"/>
    <col min="37" max="37" width="8" hidden="1" customWidth="1"/>
    <col min="38" max="38" width="12" bestFit="1" customWidth="1"/>
    <col min="39" max="39" width="12.42578125" bestFit="1" customWidth="1"/>
    <col min="40" max="40" width="12.7109375" bestFit="1" customWidth="1"/>
    <col min="41" max="87" width="6.28515625" bestFit="1" customWidth="1"/>
    <col min="88" max="88" width="53.140625" bestFit="1" customWidth="1"/>
    <col min="89" max="89" width="8" bestFit="1" customWidth="1"/>
    <col min="90" max="91" width="6.28515625" bestFit="1" customWidth="1"/>
  </cols>
  <sheetData>
    <row r="1" spans="1:40" x14ac:dyDescent="0.25">
      <c r="A1" t="s">
        <v>2164</v>
      </c>
      <c r="B1" t="s">
        <v>1952</v>
      </c>
      <c r="C1" t="s">
        <v>1953</v>
      </c>
      <c r="D1" t="s">
        <v>1954</v>
      </c>
      <c r="E1" t="s">
        <v>1796</v>
      </c>
      <c r="F1" t="s">
        <v>353</v>
      </c>
      <c r="G1" t="s">
        <v>1955</v>
      </c>
      <c r="H1" t="s">
        <v>2439</v>
      </c>
      <c r="I1" t="s">
        <v>2440</v>
      </c>
      <c r="J1" t="s">
        <v>1956</v>
      </c>
      <c r="K1" t="s">
        <v>1957</v>
      </c>
      <c r="L1" t="s">
        <v>1958</v>
      </c>
      <c r="M1" t="s">
        <v>1959</v>
      </c>
      <c r="N1" t="s">
        <v>1960</v>
      </c>
      <c r="O1" t="s">
        <v>1961</v>
      </c>
      <c r="P1" t="s">
        <v>1962</v>
      </c>
      <c r="Q1" t="s">
        <v>1963</v>
      </c>
      <c r="R1" t="s">
        <v>1964</v>
      </c>
      <c r="S1" t="s">
        <v>1965</v>
      </c>
      <c r="T1" t="s">
        <v>1966</v>
      </c>
      <c r="U1" t="s">
        <v>1967</v>
      </c>
      <c r="V1" t="s">
        <v>1968</v>
      </c>
      <c r="W1" t="s">
        <v>299</v>
      </c>
      <c r="X1" t="s">
        <v>0</v>
      </c>
      <c r="Y1" t="s">
        <v>300</v>
      </c>
      <c r="Z1" t="s">
        <v>1969</v>
      </c>
      <c r="AA1" t="s">
        <v>3</v>
      </c>
      <c r="AB1" t="s">
        <v>5</v>
      </c>
      <c r="AC1" t="s">
        <v>7</v>
      </c>
      <c r="AD1" t="s">
        <v>8</v>
      </c>
      <c r="AE1" t="s">
        <v>1919</v>
      </c>
      <c r="AF1" t="s">
        <v>1970</v>
      </c>
      <c r="AG1" t="s">
        <v>1784</v>
      </c>
      <c r="AH1" t="s">
        <v>2199</v>
      </c>
      <c r="AI1" t="s">
        <v>1971</v>
      </c>
      <c r="AJ1" t="s">
        <v>2481</v>
      </c>
      <c r="AK1" t="s">
        <v>2482</v>
      </c>
      <c r="AL1" t="s">
        <v>2768</v>
      </c>
      <c r="AM1" t="s">
        <v>1977</v>
      </c>
      <c r="AN1" t="s">
        <v>2769</v>
      </c>
    </row>
    <row r="2" spans="1:40" x14ac:dyDescent="0.25">
      <c r="A2" t="s">
        <v>1972</v>
      </c>
      <c r="B2" t="s">
        <v>1982</v>
      </c>
      <c r="C2" t="s">
        <v>1933</v>
      </c>
      <c r="D2" t="s">
        <v>2201</v>
      </c>
      <c r="E2" t="s">
        <v>2202</v>
      </c>
      <c r="F2" t="s">
        <v>1983</v>
      </c>
      <c r="G2" t="s">
        <v>1984</v>
      </c>
      <c r="J2" t="s">
        <v>2483</v>
      </c>
      <c r="K2" t="s">
        <v>1977</v>
      </c>
      <c r="L2">
        <v>43166</v>
      </c>
      <c r="P2">
        <v>0.37</v>
      </c>
      <c r="Q2" t="s">
        <v>607</v>
      </c>
      <c r="R2" t="s">
        <v>1979</v>
      </c>
      <c r="T2" t="s">
        <v>607</v>
      </c>
      <c r="U2" t="s">
        <v>2478</v>
      </c>
      <c r="W2">
        <v>0.42407</v>
      </c>
      <c r="X2">
        <v>0.41575000000000001</v>
      </c>
      <c r="Y2">
        <v>0.44544</v>
      </c>
      <c r="Z2">
        <v>0.46292</v>
      </c>
      <c r="AA2">
        <v>0.46292</v>
      </c>
      <c r="AB2">
        <v>0.49034</v>
      </c>
      <c r="AC2">
        <v>0.41461999999999999</v>
      </c>
      <c r="AD2">
        <v>0.41720999999999997</v>
      </c>
      <c r="AE2" t="s">
        <v>1990</v>
      </c>
      <c r="AG2" t="s">
        <v>3224</v>
      </c>
      <c r="AI2" t="s">
        <v>1985</v>
      </c>
      <c r="AJ2">
        <v>0.37</v>
      </c>
      <c r="AK2">
        <v>2.2046199999999998</v>
      </c>
      <c r="AL2">
        <v>0.44751000000000002</v>
      </c>
      <c r="AM2">
        <v>0.37</v>
      </c>
      <c r="AN2">
        <v>0.37</v>
      </c>
    </row>
    <row r="3" spans="1:40" x14ac:dyDescent="0.25">
      <c r="A3" t="s">
        <v>1972</v>
      </c>
      <c r="B3" t="s">
        <v>1982</v>
      </c>
      <c r="C3" t="s">
        <v>1920</v>
      </c>
      <c r="D3" t="s">
        <v>2203</v>
      </c>
      <c r="E3" t="s">
        <v>2204</v>
      </c>
      <c r="F3" t="s">
        <v>1986</v>
      </c>
      <c r="G3" t="s">
        <v>1987</v>
      </c>
      <c r="J3" t="s">
        <v>1976</v>
      </c>
      <c r="K3" t="s">
        <v>1977</v>
      </c>
      <c r="L3">
        <v>43166</v>
      </c>
      <c r="P3">
        <v>1.1399999999999999</v>
      </c>
      <c r="Q3" t="s">
        <v>1978</v>
      </c>
      <c r="R3" t="s">
        <v>2454</v>
      </c>
      <c r="S3">
        <v>1100</v>
      </c>
      <c r="T3" t="s">
        <v>1988</v>
      </c>
      <c r="U3" t="s">
        <v>1989</v>
      </c>
      <c r="V3">
        <v>1</v>
      </c>
      <c r="W3">
        <v>1.5259393939393939</v>
      </c>
      <c r="X3">
        <v>1.5379228650137742</v>
      </c>
      <c r="Y3">
        <v>1.5698787878787879</v>
      </c>
      <c r="Z3">
        <v>1.609823691460055</v>
      </c>
      <c r="AA3">
        <v>1.609823691460055</v>
      </c>
      <c r="AB3">
        <v>1.6577575757575758</v>
      </c>
      <c r="AC3">
        <v>1.5379228650137742</v>
      </c>
      <c r="AD3">
        <v>1.5379228650137742</v>
      </c>
      <c r="AE3" t="s">
        <v>1990</v>
      </c>
      <c r="AG3" t="s">
        <v>3224</v>
      </c>
      <c r="AJ3">
        <v>1.482</v>
      </c>
      <c r="AL3">
        <v>1.5698787878787879</v>
      </c>
      <c r="AM3">
        <v>1.4979779614325068</v>
      </c>
      <c r="AN3">
        <v>1.5698787878787879</v>
      </c>
    </row>
    <row r="4" spans="1:40" x14ac:dyDescent="0.25">
      <c r="A4" t="s">
        <v>1972</v>
      </c>
      <c r="B4" t="s">
        <v>1991</v>
      </c>
      <c r="C4" t="s">
        <v>1992</v>
      </c>
      <c r="D4" t="s">
        <v>2205</v>
      </c>
      <c r="E4" t="s">
        <v>397</v>
      </c>
      <c r="F4" t="s">
        <v>1923</v>
      </c>
      <c r="G4" t="s">
        <v>1993</v>
      </c>
      <c r="J4" t="s">
        <v>1976</v>
      </c>
      <c r="K4" t="s">
        <v>1977</v>
      </c>
      <c r="L4">
        <v>43166</v>
      </c>
      <c r="O4" t="s">
        <v>2484</v>
      </c>
      <c r="P4">
        <v>0.45760000000000001</v>
      </c>
      <c r="Q4" t="s">
        <v>1978</v>
      </c>
      <c r="R4" t="s">
        <v>2454</v>
      </c>
      <c r="S4">
        <v>25</v>
      </c>
      <c r="T4" t="s">
        <v>607</v>
      </c>
      <c r="U4" t="s">
        <v>1980</v>
      </c>
      <c r="V4">
        <v>40</v>
      </c>
      <c r="W4">
        <v>0.64321333333333341</v>
      </c>
      <c r="X4">
        <v>0.6563951515151516</v>
      </c>
      <c r="Y4">
        <v>0.69154666666666675</v>
      </c>
      <c r="Z4">
        <v>0.7354860606060607</v>
      </c>
      <c r="AA4">
        <v>0.7354860606060607</v>
      </c>
      <c r="AB4">
        <v>0.78821333333333343</v>
      </c>
      <c r="AC4">
        <v>0.6563951515151516</v>
      </c>
      <c r="AD4">
        <v>0.6563951515151516</v>
      </c>
      <c r="AE4" t="s">
        <v>607</v>
      </c>
      <c r="AG4" t="s">
        <v>3224</v>
      </c>
      <c r="AJ4">
        <v>0.59488000000000008</v>
      </c>
      <c r="AL4">
        <v>0.69154666666666675</v>
      </c>
      <c r="AM4">
        <v>0.61245575757575765</v>
      </c>
      <c r="AN4">
        <v>0.69154666666666675</v>
      </c>
    </row>
    <row r="5" spans="1:40" x14ac:dyDescent="0.25">
      <c r="A5" t="s">
        <v>1972</v>
      </c>
      <c r="B5" t="s">
        <v>1991</v>
      </c>
      <c r="D5" t="s">
        <v>298</v>
      </c>
      <c r="E5" t="s">
        <v>397</v>
      </c>
      <c r="F5" t="s">
        <v>1937</v>
      </c>
      <c r="J5" t="s">
        <v>1994</v>
      </c>
      <c r="K5" t="s">
        <v>299</v>
      </c>
      <c r="L5">
        <v>43166</v>
      </c>
      <c r="O5" t="s">
        <v>2175</v>
      </c>
      <c r="P5">
        <v>0.57999999999999996</v>
      </c>
      <c r="Q5" t="s">
        <v>1978</v>
      </c>
      <c r="R5" t="s">
        <v>1979</v>
      </c>
      <c r="S5">
        <v>25</v>
      </c>
      <c r="U5" t="s">
        <v>1980</v>
      </c>
      <c r="V5">
        <v>56</v>
      </c>
      <c r="W5">
        <v>0.57999999999999996</v>
      </c>
      <c r="X5">
        <v>0.63649350649350644</v>
      </c>
      <c r="Y5">
        <v>0.66787878787878785</v>
      </c>
      <c r="Z5">
        <v>0.69926406926406925</v>
      </c>
      <c r="AA5">
        <v>0.67415584415584406</v>
      </c>
      <c r="AB5">
        <v>0.71809523809523812</v>
      </c>
      <c r="AC5">
        <v>0.64277056277056277</v>
      </c>
      <c r="AD5">
        <v>0.64277056277056277</v>
      </c>
      <c r="AE5" t="s">
        <v>607</v>
      </c>
      <c r="AF5">
        <v>12</v>
      </c>
      <c r="AG5" t="s">
        <v>3224</v>
      </c>
      <c r="AJ5">
        <v>0.57999999999999996</v>
      </c>
      <c r="AL5">
        <v>0.63021645021645023</v>
      </c>
      <c r="AM5">
        <v>0.61452380952380947</v>
      </c>
      <c r="AN5">
        <v>0.64277056277056277</v>
      </c>
    </row>
    <row r="6" spans="1:40" x14ac:dyDescent="0.25">
      <c r="A6" t="s">
        <v>1972</v>
      </c>
      <c r="B6" t="s">
        <v>1991</v>
      </c>
      <c r="D6" t="s">
        <v>298</v>
      </c>
      <c r="E6" t="s">
        <v>397</v>
      </c>
      <c r="F6" t="s">
        <v>1940</v>
      </c>
      <c r="J6" t="s">
        <v>2462</v>
      </c>
      <c r="K6" t="s">
        <v>1995</v>
      </c>
      <c r="L6">
        <v>43166</v>
      </c>
      <c r="O6" t="s">
        <v>2175</v>
      </c>
      <c r="P6">
        <v>0.4</v>
      </c>
      <c r="Q6" t="s">
        <v>1978</v>
      </c>
      <c r="R6" t="s">
        <v>1979</v>
      </c>
      <c r="S6">
        <v>20</v>
      </c>
      <c r="T6" t="s">
        <v>607</v>
      </c>
      <c r="U6" t="s">
        <v>1980</v>
      </c>
      <c r="V6">
        <v>50</v>
      </c>
      <c r="W6">
        <v>0.45272727272727276</v>
      </c>
      <c r="X6">
        <v>0.45272727272727276</v>
      </c>
      <c r="Y6">
        <v>0.4966666666666667</v>
      </c>
      <c r="Z6">
        <v>0.53181818181818186</v>
      </c>
      <c r="AA6">
        <v>0.54060606060606065</v>
      </c>
      <c r="AB6">
        <v>0.58366666666666667</v>
      </c>
      <c r="AC6">
        <v>0.46151515151515154</v>
      </c>
      <c r="AD6">
        <v>0.47030303030303033</v>
      </c>
      <c r="AE6" t="s">
        <v>607</v>
      </c>
      <c r="AF6">
        <v>1.1518000000000002</v>
      </c>
      <c r="AG6" t="s">
        <v>3224</v>
      </c>
      <c r="AJ6">
        <v>0.4</v>
      </c>
      <c r="AL6">
        <v>0.4966666666666667</v>
      </c>
      <c r="AM6">
        <v>0.42636363636363639</v>
      </c>
      <c r="AN6">
        <v>0.5010606060606061</v>
      </c>
    </row>
    <row r="7" spans="1:40" x14ac:dyDescent="0.25">
      <c r="A7" t="s">
        <v>1972</v>
      </c>
      <c r="B7" t="s">
        <v>1991</v>
      </c>
      <c r="D7" t="s">
        <v>298</v>
      </c>
      <c r="E7" t="s">
        <v>397</v>
      </c>
      <c r="F7" t="s">
        <v>1948</v>
      </c>
      <c r="G7" t="s">
        <v>1996</v>
      </c>
      <c r="J7" t="s">
        <v>2021</v>
      </c>
      <c r="K7" t="s">
        <v>1995</v>
      </c>
      <c r="L7">
        <v>43166</v>
      </c>
      <c r="O7" t="s">
        <v>2175</v>
      </c>
      <c r="P7">
        <v>1.0891999999999999</v>
      </c>
      <c r="Q7" t="s">
        <v>1978</v>
      </c>
      <c r="R7" t="s">
        <v>1979</v>
      </c>
      <c r="S7">
        <v>25</v>
      </c>
      <c r="T7" t="s">
        <v>607</v>
      </c>
      <c r="U7" t="s">
        <v>1980</v>
      </c>
      <c r="V7">
        <v>42</v>
      </c>
      <c r="W7">
        <v>1.1394164502164501</v>
      </c>
      <c r="X7">
        <v>1.1394164502164501</v>
      </c>
      <c r="Y7">
        <v>1.1812634920634921</v>
      </c>
      <c r="Z7">
        <v>1.2147411255411256</v>
      </c>
      <c r="AA7">
        <v>1.2231105339105339</v>
      </c>
      <c r="AB7">
        <v>1.2641206349206349</v>
      </c>
      <c r="AC7">
        <v>1.1477858585858585</v>
      </c>
      <c r="AD7">
        <v>1.1561552669552668</v>
      </c>
      <c r="AE7" t="s">
        <v>607</v>
      </c>
      <c r="AF7">
        <v>1.599</v>
      </c>
      <c r="AG7" t="s">
        <v>3224</v>
      </c>
      <c r="AJ7">
        <v>1.0891999999999999</v>
      </c>
      <c r="AL7">
        <v>1.1812634920634921</v>
      </c>
      <c r="AM7">
        <v>1.114308225108225</v>
      </c>
      <c r="AN7">
        <v>1.1854481962481962</v>
      </c>
    </row>
    <row r="8" spans="1:40" x14ac:dyDescent="0.25">
      <c r="A8" t="s">
        <v>1972</v>
      </c>
      <c r="B8" t="s">
        <v>1991</v>
      </c>
      <c r="D8" t="s">
        <v>298</v>
      </c>
      <c r="E8" t="s">
        <v>397</v>
      </c>
      <c r="F8" t="s">
        <v>1939</v>
      </c>
      <c r="G8" t="s">
        <v>1997</v>
      </c>
      <c r="J8" t="s">
        <v>1994</v>
      </c>
      <c r="K8" t="s">
        <v>1995</v>
      </c>
      <c r="L8">
        <v>43166</v>
      </c>
      <c r="O8" t="s">
        <v>2175</v>
      </c>
      <c r="P8">
        <v>0.38009999999999999</v>
      </c>
      <c r="Q8" t="s">
        <v>1978</v>
      </c>
      <c r="R8" t="s">
        <v>1979</v>
      </c>
      <c r="S8">
        <v>22.68</v>
      </c>
      <c r="U8" t="s">
        <v>3282</v>
      </c>
      <c r="V8">
        <v>56</v>
      </c>
      <c r="W8">
        <v>0.42161492246730342</v>
      </c>
      <c r="X8">
        <v>0.42161492246730342</v>
      </c>
      <c r="Y8">
        <v>0.45621069119005631</v>
      </c>
      <c r="Z8">
        <v>0.48388730616825854</v>
      </c>
      <c r="AA8">
        <v>0.49080645991280913</v>
      </c>
      <c r="AB8">
        <v>0.52471031326110684</v>
      </c>
      <c r="AC8">
        <v>0.42853407621185396</v>
      </c>
      <c r="AD8">
        <v>0.43545322995640456</v>
      </c>
      <c r="AE8" t="s">
        <v>607</v>
      </c>
      <c r="AF8">
        <v>4.3499999999999996</v>
      </c>
      <c r="AG8" t="s">
        <v>3224</v>
      </c>
      <c r="AJ8">
        <v>0.38009999999999999</v>
      </c>
      <c r="AL8">
        <v>0.45621069119005631</v>
      </c>
      <c r="AM8">
        <v>0.40085746123365168</v>
      </c>
      <c r="AN8">
        <v>0.45967026806233158</v>
      </c>
    </row>
    <row r="9" spans="1:40" x14ac:dyDescent="0.25">
      <c r="A9" t="s">
        <v>2007</v>
      </c>
      <c r="B9" t="s">
        <v>1982</v>
      </c>
      <c r="C9" t="s">
        <v>2012</v>
      </c>
      <c r="D9" t="s">
        <v>2214</v>
      </c>
      <c r="E9" t="s">
        <v>3224</v>
      </c>
      <c r="F9" t="s">
        <v>2013</v>
      </c>
      <c r="G9" t="s">
        <v>910</v>
      </c>
      <c r="J9" t="s">
        <v>1976</v>
      </c>
      <c r="K9" t="s">
        <v>299</v>
      </c>
      <c r="Q9" t="s">
        <v>1978</v>
      </c>
      <c r="R9" t="s">
        <v>2454</v>
      </c>
      <c r="S9">
        <v>22.7</v>
      </c>
      <c r="T9" t="s">
        <v>607</v>
      </c>
      <c r="U9" t="s">
        <v>1980</v>
      </c>
      <c r="V9">
        <v>22</v>
      </c>
      <c r="AG9" t="s">
        <v>3224</v>
      </c>
    </row>
    <row r="10" spans="1:40" x14ac:dyDescent="0.25">
      <c r="A10" t="s">
        <v>2007</v>
      </c>
      <c r="B10" t="s">
        <v>1982</v>
      </c>
      <c r="C10" t="s">
        <v>2014</v>
      </c>
      <c r="D10" t="s">
        <v>2215</v>
      </c>
      <c r="E10" t="s">
        <v>3224</v>
      </c>
      <c r="F10" t="s">
        <v>2015</v>
      </c>
      <c r="J10" t="s">
        <v>1976</v>
      </c>
      <c r="K10" t="s">
        <v>299</v>
      </c>
      <c r="P10">
        <v>1.94</v>
      </c>
      <c r="Q10" t="s">
        <v>1978</v>
      </c>
      <c r="R10" t="s">
        <v>2454</v>
      </c>
      <c r="S10">
        <v>22.7</v>
      </c>
      <c r="T10" t="s">
        <v>607</v>
      </c>
      <c r="U10" t="s">
        <v>1980</v>
      </c>
      <c r="V10">
        <v>49</v>
      </c>
      <c r="W10">
        <v>2.5219999999999998</v>
      </c>
      <c r="X10">
        <v>2.5931057350453193</v>
      </c>
      <c r="Y10">
        <v>2.6326089211816082</v>
      </c>
      <c r="Z10">
        <v>2.6721121073178971</v>
      </c>
      <c r="AA10">
        <v>2.640509558408866</v>
      </c>
      <c r="AB10">
        <v>2.6958140189996702</v>
      </c>
      <c r="AC10">
        <v>2.6010063722725771</v>
      </c>
      <c r="AD10">
        <v>2.6010063722725771</v>
      </c>
      <c r="AG10" t="s">
        <v>3224</v>
      </c>
      <c r="AJ10">
        <v>2.5219999999999998</v>
      </c>
      <c r="AL10">
        <v>2.5852050978180618</v>
      </c>
      <c r="AM10">
        <v>2.5654535047499172</v>
      </c>
      <c r="AN10">
        <v>2.6010063722725771</v>
      </c>
    </row>
    <row r="11" spans="1:40" x14ac:dyDescent="0.25">
      <c r="A11" t="s">
        <v>1972</v>
      </c>
      <c r="B11" t="s">
        <v>1982</v>
      </c>
      <c r="C11" t="s">
        <v>314</v>
      </c>
      <c r="D11" t="s">
        <v>2206</v>
      </c>
      <c r="E11" t="s">
        <v>2207</v>
      </c>
      <c r="F11" t="s">
        <v>1930</v>
      </c>
      <c r="G11" t="s">
        <v>81</v>
      </c>
      <c r="J11" t="s">
        <v>1976</v>
      </c>
      <c r="K11" t="s">
        <v>1977</v>
      </c>
      <c r="L11">
        <v>43166</v>
      </c>
      <c r="P11">
        <v>1.95</v>
      </c>
      <c r="Q11" t="s">
        <v>1978</v>
      </c>
      <c r="R11" t="s">
        <v>2454</v>
      </c>
      <c r="S11">
        <v>250</v>
      </c>
      <c r="T11" t="s">
        <v>607</v>
      </c>
      <c r="U11" t="s">
        <v>2011</v>
      </c>
      <c r="V11">
        <v>4</v>
      </c>
      <c r="W11">
        <v>2.5833333333333335</v>
      </c>
      <c r="X11">
        <v>2.5965151515151517</v>
      </c>
      <c r="Y11">
        <v>2.6316666666666668</v>
      </c>
      <c r="Z11">
        <v>2.6756060606060608</v>
      </c>
      <c r="AA11">
        <v>2.6756060606060608</v>
      </c>
      <c r="AB11">
        <v>2.7283333333333335</v>
      </c>
      <c r="AC11">
        <v>2.5965151515151517</v>
      </c>
      <c r="AD11">
        <v>2.5965151515151517</v>
      </c>
      <c r="AE11" t="s">
        <v>1990</v>
      </c>
      <c r="AG11" t="s">
        <v>3224</v>
      </c>
      <c r="AJ11">
        <v>2.5350000000000001</v>
      </c>
      <c r="AL11">
        <v>2.6316666666666668</v>
      </c>
      <c r="AM11">
        <v>2.5525757575757577</v>
      </c>
      <c r="AN11">
        <v>2.6316666666666668</v>
      </c>
    </row>
    <row r="12" spans="1:40" x14ac:dyDescent="0.25">
      <c r="A12" t="s">
        <v>1972</v>
      </c>
      <c r="B12" t="s">
        <v>2004</v>
      </c>
      <c r="C12" t="s">
        <v>251</v>
      </c>
      <c r="D12" t="s">
        <v>2208</v>
      </c>
      <c r="E12" t="s">
        <v>2209</v>
      </c>
      <c r="F12" t="s">
        <v>10</v>
      </c>
      <c r="G12" t="s">
        <v>2005</v>
      </c>
      <c r="H12" t="s">
        <v>3225</v>
      </c>
      <c r="J12" t="s">
        <v>2469</v>
      </c>
      <c r="K12" t="s">
        <v>299</v>
      </c>
      <c r="L12">
        <v>43166</v>
      </c>
      <c r="P12">
        <v>5.15</v>
      </c>
      <c r="Q12" t="s">
        <v>1990</v>
      </c>
      <c r="R12" t="s">
        <v>1979</v>
      </c>
      <c r="S12">
        <v>20</v>
      </c>
      <c r="T12" t="s">
        <v>1990</v>
      </c>
      <c r="U12" t="s">
        <v>2075</v>
      </c>
      <c r="V12">
        <v>32</v>
      </c>
      <c r="W12">
        <v>5.15</v>
      </c>
      <c r="X12">
        <v>5.2735795454545462</v>
      </c>
      <c r="Y12">
        <v>5.342234848484849</v>
      </c>
      <c r="Z12">
        <v>5.4108901515151517</v>
      </c>
      <c r="AA12">
        <v>5.3559659090909095</v>
      </c>
      <c r="AB12">
        <v>5.4520833333333334</v>
      </c>
      <c r="AC12">
        <v>5.2873106060606068</v>
      </c>
      <c r="AD12">
        <v>5.2873106060606068</v>
      </c>
      <c r="AE12" t="s">
        <v>1990</v>
      </c>
      <c r="AG12" t="s">
        <v>3226</v>
      </c>
      <c r="AJ12">
        <v>5.15</v>
      </c>
      <c r="AL12">
        <v>5.2598484848484848</v>
      </c>
      <c r="AM12">
        <v>5.2255208333333334</v>
      </c>
      <c r="AN12">
        <v>5.2873106060606068</v>
      </c>
    </row>
    <row r="13" spans="1:40" x14ac:dyDescent="0.25">
      <c r="A13" t="s">
        <v>1972</v>
      </c>
      <c r="B13" t="s">
        <v>2004</v>
      </c>
      <c r="C13" t="s">
        <v>253</v>
      </c>
      <c r="D13" t="s">
        <v>2212</v>
      </c>
      <c r="E13" t="s">
        <v>2213</v>
      </c>
      <c r="F13" t="s">
        <v>12</v>
      </c>
      <c r="G13" t="s">
        <v>2010</v>
      </c>
      <c r="H13" t="s">
        <v>3227</v>
      </c>
      <c r="J13" t="s">
        <v>1976</v>
      </c>
      <c r="K13" t="s">
        <v>1977</v>
      </c>
      <c r="L13">
        <v>43166</v>
      </c>
      <c r="N13" t="s">
        <v>2442</v>
      </c>
      <c r="P13">
        <v>5.89</v>
      </c>
      <c r="Q13" t="s">
        <v>1978</v>
      </c>
      <c r="R13" t="s">
        <v>2454</v>
      </c>
      <c r="S13">
        <v>982</v>
      </c>
      <c r="T13" t="s">
        <v>1988</v>
      </c>
      <c r="U13" t="s">
        <v>2479</v>
      </c>
      <c r="V13">
        <v>1</v>
      </c>
      <c r="W13">
        <v>7.7062192803801768</v>
      </c>
      <c r="X13">
        <v>7.7196427204838614</v>
      </c>
      <c r="Y13">
        <v>7.7554385607603527</v>
      </c>
      <c r="Z13">
        <v>7.8001833611059679</v>
      </c>
      <c r="AA13">
        <v>7.8001833611059679</v>
      </c>
      <c r="AB13">
        <v>7.8538771215207062</v>
      </c>
      <c r="AC13">
        <v>7.7196427204838614</v>
      </c>
      <c r="AD13">
        <v>7.7196427204838614</v>
      </c>
      <c r="AE13" t="s">
        <v>1990</v>
      </c>
      <c r="AF13">
        <v>3.6659999999999999</v>
      </c>
      <c r="AG13" t="s">
        <v>3224</v>
      </c>
      <c r="AJ13">
        <v>7.657</v>
      </c>
      <c r="AL13">
        <v>7.7554385607603527</v>
      </c>
      <c r="AM13">
        <v>7.6748979201382461</v>
      </c>
      <c r="AN13">
        <v>7.7554385607603527</v>
      </c>
    </row>
    <row r="14" spans="1:40" x14ac:dyDescent="0.25">
      <c r="A14" t="s">
        <v>2007</v>
      </c>
      <c r="B14" t="s">
        <v>2008</v>
      </c>
      <c r="C14" t="s">
        <v>254</v>
      </c>
      <c r="D14" t="s">
        <v>2210</v>
      </c>
      <c r="E14" t="s">
        <v>2211</v>
      </c>
      <c r="F14" t="s">
        <v>16</v>
      </c>
      <c r="H14" t="s">
        <v>3228</v>
      </c>
      <c r="J14" t="s">
        <v>2009</v>
      </c>
      <c r="K14" t="s">
        <v>2001</v>
      </c>
      <c r="P14">
        <v>8.48</v>
      </c>
      <c r="Q14" t="s">
        <v>1990</v>
      </c>
      <c r="R14" t="s">
        <v>1979</v>
      </c>
      <c r="S14">
        <v>984.20699999999999</v>
      </c>
      <c r="U14" t="s">
        <v>1989</v>
      </c>
      <c r="V14">
        <v>1</v>
      </c>
      <c r="W14">
        <v>8.524644463958694</v>
      </c>
      <c r="X14">
        <v>8.578217820709126</v>
      </c>
      <c r="Y14">
        <v>8.6228622846678196</v>
      </c>
      <c r="Z14">
        <v>8.6675067486265132</v>
      </c>
      <c r="AA14">
        <v>8.5871467135008643</v>
      </c>
      <c r="AB14">
        <v>8.6496489630430364</v>
      </c>
      <c r="AC14">
        <v>8.5960756062926045</v>
      </c>
      <c r="AD14">
        <v>8.5871467135008643</v>
      </c>
      <c r="AE14" t="s">
        <v>1990</v>
      </c>
      <c r="AF14">
        <v>0</v>
      </c>
      <c r="AG14" t="s">
        <v>3224</v>
      </c>
      <c r="AJ14">
        <v>8.48</v>
      </c>
      <c r="AL14">
        <v>8.5335733567504324</v>
      </c>
      <c r="AM14">
        <v>8.5514311423339109</v>
      </c>
      <c r="AN14">
        <v>8.5692889279173876</v>
      </c>
    </row>
    <row r="15" spans="1:40" x14ac:dyDescent="0.25">
      <c r="A15" t="s">
        <v>2007</v>
      </c>
      <c r="B15" t="s">
        <v>2025</v>
      </c>
      <c r="D15" t="s">
        <v>298</v>
      </c>
      <c r="E15" t="s">
        <v>397</v>
      </c>
      <c r="F15" t="s">
        <v>2026</v>
      </c>
      <c r="G15" t="s">
        <v>2027</v>
      </c>
      <c r="J15" t="s">
        <v>2028</v>
      </c>
      <c r="K15" t="s">
        <v>2001</v>
      </c>
      <c r="P15">
        <v>0.86</v>
      </c>
      <c r="Q15" t="s">
        <v>1978</v>
      </c>
      <c r="R15" t="s">
        <v>1979</v>
      </c>
      <c r="S15">
        <v>950</v>
      </c>
      <c r="T15" t="s">
        <v>1988</v>
      </c>
      <c r="U15" t="s">
        <v>1989</v>
      </c>
      <c r="V15">
        <v>1</v>
      </c>
      <c r="W15">
        <v>0.90625199362041464</v>
      </c>
      <c r="X15">
        <v>0.96175438596491225</v>
      </c>
      <c r="Y15">
        <v>1.0080063795853269</v>
      </c>
      <c r="Z15">
        <v>1.0542583732057416</v>
      </c>
      <c r="AA15">
        <v>0.9710047846889952</v>
      </c>
      <c r="AB15">
        <v>1.0357575757575757</v>
      </c>
      <c r="AC15">
        <v>0.98025518341307816</v>
      </c>
      <c r="AD15">
        <v>0.9710047846889952</v>
      </c>
      <c r="AG15" t="s">
        <v>3224</v>
      </c>
      <c r="AJ15">
        <v>0.86</v>
      </c>
      <c r="AL15">
        <v>0.9155023923444976</v>
      </c>
      <c r="AM15">
        <v>0.9340031897926635</v>
      </c>
      <c r="AN15">
        <v>0.9525039872408293</v>
      </c>
    </row>
    <row r="16" spans="1:40" x14ac:dyDescent="0.25">
      <c r="A16" t="s">
        <v>1972</v>
      </c>
      <c r="B16" t="s">
        <v>2016</v>
      </c>
      <c r="C16" t="s">
        <v>255</v>
      </c>
      <c r="D16" t="s">
        <v>2216</v>
      </c>
      <c r="E16" t="s">
        <v>2217</v>
      </c>
      <c r="F16" t="s">
        <v>18</v>
      </c>
      <c r="J16" t="s">
        <v>1976</v>
      </c>
      <c r="K16" t="s">
        <v>1977</v>
      </c>
      <c r="N16" t="s">
        <v>2443</v>
      </c>
      <c r="P16">
        <v>4.42</v>
      </c>
      <c r="Q16" t="s">
        <v>1990</v>
      </c>
      <c r="R16" t="s">
        <v>2454</v>
      </c>
      <c r="S16">
        <v>196.34</v>
      </c>
      <c r="U16" t="s">
        <v>2011</v>
      </c>
      <c r="V16">
        <v>4</v>
      </c>
      <c r="W16">
        <v>5.8075429017690405</v>
      </c>
      <c r="X16">
        <v>5.824327329524233</v>
      </c>
      <c r="Y16">
        <v>5.8690858035380806</v>
      </c>
      <c r="Z16">
        <v>5.9250338960553899</v>
      </c>
      <c r="AA16">
        <v>5.9250338960553899</v>
      </c>
      <c r="AB16">
        <v>5.9921716070761608</v>
      </c>
      <c r="AC16">
        <v>5.824327329524233</v>
      </c>
      <c r="AD16">
        <v>5.824327329524233</v>
      </c>
      <c r="AE16" t="s">
        <v>1990</v>
      </c>
      <c r="AG16" t="s">
        <v>3224</v>
      </c>
      <c r="AJ16">
        <v>5.7460000000000004</v>
      </c>
      <c r="AL16">
        <v>5.8690858035380806</v>
      </c>
      <c r="AM16">
        <v>5.7683792370069238</v>
      </c>
      <c r="AN16">
        <v>5.8690858035380806</v>
      </c>
    </row>
    <row r="17" spans="1:40" x14ac:dyDescent="0.25">
      <c r="A17" t="s">
        <v>1972</v>
      </c>
      <c r="B17" t="s">
        <v>2017</v>
      </c>
      <c r="C17" t="s">
        <v>256</v>
      </c>
      <c r="D17" t="s">
        <v>2218</v>
      </c>
      <c r="E17" t="s">
        <v>2219</v>
      </c>
      <c r="F17" t="s">
        <v>20</v>
      </c>
      <c r="G17" t="s">
        <v>2444</v>
      </c>
      <c r="J17" t="s">
        <v>2018</v>
      </c>
      <c r="K17" t="s">
        <v>2019</v>
      </c>
      <c r="L17">
        <v>43166</v>
      </c>
      <c r="P17">
        <v>5.5</v>
      </c>
      <c r="Q17" t="s">
        <v>1978</v>
      </c>
      <c r="R17" t="s">
        <v>1979</v>
      </c>
      <c r="S17">
        <v>22.68</v>
      </c>
      <c r="T17" t="s">
        <v>607</v>
      </c>
      <c r="U17" t="s">
        <v>1980</v>
      </c>
      <c r="V17">
        <v>50</v>
      </c>
      <c r="W17">
        <v>5.5387472609694832</v>
      </c>
      <c r="X17">
        <v>5.5542461653572763</v>
      </c>
      <c r="Y17">
        <v>5.5891187002298111</v>
      </c>
      <c r="Z17">
        <v>5.6239912351023458</v>
      </c>
      <c r="AA17">
        <v>5.6201165090053982</v>
      </c>
      <c r="AB17">
        <v>5.662738496071829</v>
      </c>
      <c r="AC17">
        <v>5.5619956175511733</v>
      </c>
      <c r="AD17">
        <v>5.5619956175511733</v>
      </c>
      <c r="AE17" t="s">
        <v>607</v>
      </c>
      <c r="AF17">
        <v>0.35750000000000004</v>
      </c>
      <c r="AG17" t="s">
        <v>3224</v>
      </c>
      <c r="AJ17">
        <v>5.5</v>
      </c>
      <c r="AL17">
        <v>5.5774945219389664</v>
      </c>
      <c r="AM17">
        <v>5.5232483565816901</v>
      </c>
      <c r="AN17">
        <v>5.5852439741328634</v>
      </c>
    </row>
    <row r="18" spans="1:40" x14ac:dyDescent="0.25">
      <c r="A18" t="s">
        <v>2007</v>
      </c>
      <c r="B18" t="s">
        <v>2032</v>
      </c>
      <c r="C18" t="s">
        <v>257</v>
      </c>
      <c r="D18" t="s">
        <v>2224</v>
      </c>
      <c r="E18" t="s">
        <v>2003</v>
      </c>
      <c r="F18" t="s">
        <v>24</v>
      </c>
      <c r="G18" t="s">
        <v>24</v>
      </c>
      <c r="J18" t="s">
        <v>2469</v>
      </c>
      <c r="K18" t="s">
        <v>299</v>
      </c>
      <c r="L18">
        <v>43166</v>
      </c>
      <c r="N18" t="s">
        <v>2445</v>
      </c>
      <c r="P18">
        <v>3.85</v>
      </c>
      <c r="Q18" t="s">
        <v>1990</v>
      </c>
      <c r="R18" t="s">
        <v>1979</v>
      </c>
      <c r="S18">
        <v>1040</v>
      </c>
      <c r="T18" t="s">
        <v>1990</v>
      </c>
      <c r="U18" t="s">
        <v>1989</v>
      </c>
      <c r="V18">
        <v>1</v>
      </c>
      <c r="W18">
        <v>3.85</v>
      </c>
      <c r="X18">
        <v>3.9260489510489514</v>
      </c>
      <c r="Y18">
        <v>3.9682983682983686</v>
      </c>
      <c r="Z18">
        <v>4.0105477855477858</v>
      </c>
      <c r="AA18">
        <v>3.9767482517482518</v>
      </c>
      <c r="AB18">
        <v>4.0358974358974358</v>
      </c>
      <c r="AC18">
        <v>3.9344988344988345</v>
      </c>
      <c r="AD18">
        <v>3.9344988344988345</v>
      </c>
      <c r="AE18" t="s">
        <v>1990</v>
      </c>
      <c r="AF18">
        <v>0.40300000000000002</v>
      </c>
      <c r="AG18" t="s">
        <v>3224</v>
      </c>
      <c r="AJ18">
        <v>3.85</v>
      </c>
      <c r="AL18">
        <v>3.9175990675990677</v>
      </c>
      <c r="AM18">
        <v>3.8964743589743591</v>
      </c>
      <c r="AN18">
        <v>3.9344988344988345</v>
      </c>
    </row>
    <row r="19" spans="1:40" x14ac:dyDescent="0.25">
      <c r="A19" t="s">
        <v>1972</v>
      </c>
      <c r="B19" t="s">
        <v>2020</v>
      </c>
      <c r="C19" t="s">
        <v>258</v>
      </c>
      <c r="D19" t="s">
        <v>2220</v>
      </c>
      <c r="E19" t="s">
        <v>2221</v>
      </c>
      <c r="F19" t="s">
        <v>26</v>
      </c>
      <c r="G19" t="s">
        <v>26</v>
      </c>
      <c r="J19" t="s">
        <v>1994</v>
      </c>
      <c r="K19" t="s">
        <v>1995</v>
      </c>
      <c r="L19">
        <v>43166</v>
      </c>
      <c r="P19">
        <v>0.46</v>
      </c>
      <c r="Q19" t="s">
        <v>1978</v>
      </c>
      <c r="R19" t="s">
        <v>1979</v>
      </c>
      <c r="S19">
        <v>40</v>
      </c>
      <c r="T19" t="s">
        <v>1978</v>
      </c>
      <c r="U19" t="s">
        <v>3282</v>
      </c>
      <c r="V19">
        <v>42</v>
      </c>
      <c r="W19">
        <v>0.49138528138528142</v>
      </c>
      <c r="X19">
        <v>0.49138528138528142</v>
      </c>
      <c r="Y19">
        <v>0.51753968253968252</v>
      </c>
      <c r="Z19">
        <v>0.53846320346320353</v>
      </c>
      <c r="AA19">
        <v>0.54369408369408367</v>
      </c>
      <c r="AB19">
        <v>0.56932539682539685</v>
      </c>
      <c r="AC19">
        <v>0.49661616161616162</v>
      </c>
      <c r="AD19">
        <v>0.50184704184704187</v>
      </c>
      <c r="AE19" t="s">
        <v>607</v>
      </c>
      <c r="AF19">
        <v>2.2599999999999998</v>
      </c>
      <c r="AG19" t="s">
        <v>3224</v>
      </c>
      <c r="AJ19">
        <v>0.46</v>
      </c>
      <c r="AL19">
        <v>0.51753968253968252</v>
      </c>
      <c r="AM19">
        <v>0.47569264069264072</v>
      </c>
      <c r="AN19">
        <v>0.52015512265512265</v>
      </c>
    </row>
    <row r="20" spans="1:40" x14ac:dyDescent="0.25">
      <c r="A20" t="s">
        <v>1972</v>
      </c>
      <c r="F20" t="s">
        <v>2474</v>
      </c>
      <c r="G20" t="s">
        <v>2475</v>
      </c>
      <c r="H20" t="s">
        <v>3229</v>
      </c>
      <c r="K20" t="s">
        <v>1995</v>
      </c>
      <c r="L20">
        <v>43166</v>
      </c>
      <c r="P20">
        <v>4.0529999999999999</v>
      </c>
      <c r="Q20" t="s">
        <v>1990</v>
      </c>
      <c r="R20" t="s">
        <v>1979</v>
      </c>
      <c r="S20">
        <v>200</v>
      </c>
      <c r="T20" t="s">
        <v>1990</v>
      </c>
      <c r="U20" t="s">
        <v>2011</v>
      </c>
      <c r="V20">
        <v>4</v>
      </c>
      <c r="W20">
        <v>4.1189090909090904</v>
      </c>
      <c r="X20">
        <v>4.1189090909090904</v>
      </c>
      <c r="Y20">
        <v>4.1738333333333335</v>
      </c>
      <c r="Z20">
        <v>4.2177727272727275</v>
      </c>
      <c r="AA20">
        <v>4.2287575757575757</v>
      </c>
      <c r="AB20">
        <v>4.2825833333333332</v>
      </c>
      <c r="AC20">
        <v>4.1298939393939396</v>
      </c>
      <c r="AD20">
        <v>4.1408787878787878</v>
      </c>
      <c r="AE20" t="s">
        <v>2487</v>
      </c>
      <c r="AJ20">
        <v>4.0529999999999999</v>
      </c>
      <c r="AL20">
        <v>4.1738333333333335</v>
      </c>
      <c r="AM20">
        <v>4.0859545454545456</v>
      </c>
      <c r="AN20">
        <v>4.1793257575757572</v>
      </c>
    </row>
    <row r="21" spans="1:40" x14ac:dyDescent="0.25">
      <c r="A21" t="s">
        <v>1972</v>
      </c>
      <c r="B21" t="s">
        <v>2032</v>
      </c>
      <c r="F21" t="s">
        <v>2446</v>
      </c>
      <c r="H21" t="s">
        <v>3230</v>
      </c>
      <c r="J21" t="s">
        <v>2469</v>
      </c>
      <c r="K21" t="s">
        <v>299</v>
      </c>
      <c r="L21">
        <v>43166</v>
      </c>
      <c r="P21">
        <v>6.27</v>
      </c>
      <c r="Q21" t="s">
        <v>1990</v>
      </c>
      <c r="R21" t="s">
        <v>1979</v>
      </c>
      <c r="S21">
        <v>1000</v>
      </c>
      <c r="T21" t="s">
        <v>1990</v>
      </c>
      <c r="U21" t="s">
        <v>1989</v>
      </c>
      <c r="V21">
        <v>1</v>
      </c>
      <c r="W21">
        <v>6.27</v>
      </c>
      <c r="X21">
        <v>6.3490909090909087</v>
      </c>
      <c r="Y21">
        <v>6.3930303030303026</v>
      </c>
      <c r="Z21">
        <v>6.4369696969696966</v>
      </c>
      <c r="AA21">
        <v>6.4018181818181814</v>
      </c>
      <c r="AB21">
        <v>6.4633333333333329</v>
      </c>
      <c r="AC21">
        <v>6.3578787878787875</v>
      </c>
      <c r="AD21">
        <v>6.3578787878787875</v>
      </c>
      <c r="AJ21">
        <v>6.27</v>
      </c>
      <c r="AL21">
        <v>6.3403030303030299</v>
      </c>
      <c r="AM21">
        <v>6.3183333333333325</v>
      </c>
      <c r="AN21">
        <v>6.3578787878787875</v>
      </c>
    </row>
    <row r="22" spans="1:40" x14ac:dyDescent="0.25">
      <c r="A22" t="s">
        <v>1972</v>
      </c>
      <c r="B22" t="s">
        <v>2022</v>
      </c>
      <c r="C22" t="s">
        <v>260</v>
      </c>
      <c r="D22" t="s">
        <v>2222</v>
      </c>
      <c r="E22" t="s">
        <v>397</v>
      </c>
      <c r="F22" t="s">
        <v>2023</v>
      </c>
      <c r="G22" t="s">
        <v>2023</v>
      </c>
      <c r="J22" t="s">
        <v>2000</v>
      </c>
      <c r="K22" t="s">
        <v>2001</v>
      </c>
      <c r="L22">
        <v>43166</v>
      </c>
      <c r="P22">
        <v>20.52</v>
      </c>
      <c r="Q22" t="s">
        <v>1978</v>
      </c>
      <c r="R22" t="s">
        <v>1979</v>
      </c>
      <c r="S22">
        <v>19.079999999999998</v>
      </c>
      <c r="T22" t="s">
        <v>1988</v>
      </c>
      <c r="U22" t="s">
        <v>2024</v>
      </c>
      <c r="V22">
        <v>50</v>
      </c>
      <c r="W22">
        <v>20.56605806492599</v>
      </c>
      <c r="X22">
        <v>20.621327742837178</v>
      </c>
      <c r="Y22">
        <v>20.667385807763164</v>
      </c>
      <c r="Z22">
        <v>20.713443872689155</v>
      </c>
      <c r="AA22">
        <v>20.630539355822375</v>
      </c>
      <c r="AB22">
        <v>20.69502064671876</v>
      </c>
      <c r="AC22">
        <v>20.639750968807572</v>
      </c>
      <c r="AD22">
        <v>20.630539355822375</v>
      </c>
      <c r="AE22" t="s">
        <v>1990</v>
      </c>
      <c r="AF22">
        <v>0.22432280000000002</v>
      </c>
      <c r="AG22" t="s">
        <v>3224</v>
      </c>
      <c r="AJ22">
        <v>20.52</v>
      </c>
      <c r="AL22">
        <v>20.575269677911187</v>
      </c>
      <c r="AM22">
        <v>20.593692903881582</v>
      </c>
      <c r="AN22">
        <v>20.61211612985198</v>
      </c>
    </row>
    <row r="23" spans="1:40" x14ac:dyDescent="0.25">
      <c r="A23" t="s">
        <v>1972</v>
      </c>
      <c r="B23" t="s">
        <v>2029</v>
      </c>
      <c r="C23" t="s">
        <v>1922</v>
      </c>
      <c r="D23" t="s">
        <v>2223</v>
      </c>
      <c r="E23" t="s">
        <v>397</v>
      </c>
      <c r="F23" t="s">
        <v>2030</v>
      </c>
      <c r="J23" t="s">
        <v>1976</v>
      </c>
      <c r="K23" t="s">
        <v>1977</v>
      </c>
      <c r="L23">
        <v>43166</v>
      </c>
      <c r="P23">
        <v>1.1399999999999999</v>
      </c>
      <c r="Q23" t="s">
        <v>1978</v>
      </c>
      <c r="R23" t="s">
        <v>2454</v>
      </c>
      <c r="S23">
        <v>1048</v>
      </c>
      <c r="U23" t="s">
        <v>1999</v>
      </c>
      <c r="V23">
        <v>1</v>
      </c>
      <c r="W23">
        <v>1.528119592875318</v>
      </c>
      <c r="X23">
        <v>1.5406976636594958</v>
      </c>
      <c r="Y23">
        <v>1.5742391857506361</v>
      </c>
      <c r="Z23">
        <v>1.6161660883645617</v>
      </c>
      <c r="AA23">
        <v>1.6161660883645617</v>
      </c>
      <c r="AB23">
        <v>1.6664783715012723</v>
      </c>
      <c r="AC23">
        <v>1.5406976636594958</v>
      </c>
      <c r="AD23">
        <v>1.5406976636594958</v>
      </c>
      <c r="AE23" t="s">
        <v>1990</v>
      </c>
      <c r="AG23" t="s">
        <v>3224</v>
      </c>
      <c r="AJ23">
        <v>1.482</v>
      </c>
      <c r="AL23">
        <v>1.5742391857506361</v>
      </c>
      <c r="AM23">
        <v>1.4987707610455703</v>
      </c>
      <c r="AN23">
        <v>1.5742391857506361</v>
      </c>
    </row>
    <row r="24" spans="1:40" x14ac:dyDescent="0.25">
      <c r="A24" t="s">
        <v>1972</v>
      </c>
      <c r="B24" t="s">
        <v>1991</v>
      </c>
      <c r="C24" t="s">
        <v>264</v>
      </c>
      <c r="D24" t="s">
        <v>2225</v>
      </c>
      <c r="E24" t="s">
        <v>2226</v>
      </c>
      <c r="F24" t="s">
        <v>2033</v>
      </c>
      <c r="J24" t="s">
        <v>2021</v>
      </c>
      <c r="K24" t="s">
        <v>2019</v>
      </c>
      <c r="L24">
        <v>43166</v>
      </c>
      <c r="P24">
        <v>0.35199999999999998</v>
      </c>
      <c r="Q24" t="s">
        <v>1978</v>
      </c>
      <c r="R24" t="s">
        <v>2454</v>
      </c>
      <c r="S24">
        <v>25</v>
      </c>
      <c r="T24" t="s">
        <v>1978</v>
      </c>
      <c r="U24" t="s">
        <v>2034</v>
      </c>
      <c r="V24">
        <v>40</v>
      </c>
      <c r="W24">
        <v>0.50153939393939395</v>
      </c>
      <c r="X24">
        <v>0.51911515151515153</v>
      </c>
      <c r="Y24">
        <v>0.55866060606060608</v>
      </c>
      <c r="Z24">
        <v>0.59820606060606063</v>
      </c>
      <c r="AA24">
        <v>0.59381212121212124</v>
      </c>
      <c r="AB24">
        <v>0.64214545454545457</v>
      </c>
      <c r="AC24">
        <v>0.52790303030303032</v>
      </c>
      <c r="AD24">
        <v>0.52790303030303032</v>
      </c>
      <c r="AE24" t="s">
        <v>607</v>
      </c>
      <c r="AF24">
        <v>274.95</v>
      </c>
      <c r="AG24" t="s">
        <v>3224</v>
      </c>
      <c r="AJ24">
        <v>0.45760000000000001</v>
      </c>
      <c r="AL24">
        <v>0.5454787878787879</v>
      </c>
      <c r="AM24">
        <v>0.48396363636363637</v>
      </c>
      <c r="AN24">
        <v>0.55426666666666669</v>
      </c>
    </row>
    <row r="25" spans="1:40" x14ac:dyDescent="0.25">
      <c r="A25" t="s">
        <v>1972</v>
      </c>
      <c r="B25" t="s">
        <v>2035</v>
      </c>
      <c r="C25" t="s">
        <v>265</v>
      </c>
      <c r="D25" t="s">
        <v>2227</v>
      </c>
      <c r="E25" t="s">
        <v>2228</v>
      </c>
      <c r="F25" t="s">
        <v>44</v>
      </c>
      <c r="G25" t="s">
        <v>2036</v>
      </c>
      <c r="H25" t="s">
        <v>3231</v>
      </c>
      <c r="J25" t="s">
        <v>2021</v>
      </c>
      <c r="K25" t="s">
        <v>2019</v>
      </c>
      <c r="L25">
        <v>43166</v>
      </c>
      <c r="P25">
        <v>4.0994999999999999</v>
      </c>
      <c r="Q25" t="s">
        <v>1990</v>
      </c>
      <c r="R25" t="s">
        <v>1979</v>
      </c>
      <c r="S25">
        <v>20</v>
      </c>
      <c r="T25" t="s">
        <v>1990</v>
      </c>
      <c r="U25" t="s">
        <v>2075</v>
      </c>
      <c r="V25">
        <v>32</v>
      </c>
      <c r="W25">
        <v>4.1681553030303027</v>
      </c>
      <c r="X25">
        <v>4.1956174242424238</v>
      </c>
      <c r="Y25">
        <v>4.2574071969696972</v>
      </c>
      <c r="Z25">
        <v>4.3191969696969696</v>
      </c>
      <c r="AA25">
        <v>4.3123314393939394</v>
      </c>
      <c r="AB25">
        <v>4.3878522727272724</v>
      </c>
      <c r="AC25">
        <v>4.2093484848484843</v>
      </c>
      <c r="AD25">
        <v>4.2093484848484843</v>
      </c>
      <c r="AE25" t="s">
        <v>1990</v>
      </c>
      <c r="AG25" t="s">
        <v>3224</v>
      </c>
      <c r="AJ25">
        <v>4.0994999999999999</v>
      </c>
      <c r="AL25">
        <v>4.2368106060606063</v>
      </c>
      <c r="AM25">
        <v>4.1406931818181816</v>
      </c>
      <c r="AN25">
        <v>4.2505416666666669</v>
      </c>
    </row>
    <row r="26" spans="1:40" x14ac:dyDescent="0.25">
      <c r="A26" t="s">
        <v>1972</v>
      </c>
      <c r="B26" t="s">
        <v>2035</v>
      </c>
      <c r="C26" t="s">
        <v>266</v>
      </c>
      <c r="D26" t="s">
        <v>2229</v>
      </c>
      <c r="E26" t="s">
        <v>2230</v>
      </c>
      <c r="F26" t="s">
        <v>45</v>
      </c>
      <c r="H26" t="s">
        <v>3232</v>
      </c>
      <c r="J26" t="s">
        <v>1976</v>
      </c>
      <c r="K26" t="s">
        <v>1977</v>
      </c>
      <c r="O26" t="s">
        <v>2176</v>
      </c>
      <c r="P26">
        <v>4.7450000000000001</v>
      </c>
      <c r="Q26" t="s">
        <v>1978</v>
      </c>
      <c r="R26" t="s">
        <v>2454</v>
      </c>
      <c r="S26">
        <v>22.68</v>
      </c>
      <c r="T26" t="s">
        <v>607</v>
      </c>
      <c r="U26" t="s">
        <v>1980</v>
      </c>
      <c r="V26">
        <v>40</v>
      </c>
      <c r="W26">
        <v>6.2217774838330397</v>
      </c>
      <c r="X26">
        <v>6.2363077066965964</v>
      </c>
      <c r="Y26">
        <v>6.2750549676660796</v>
      </c>
      <c r="Z26">
        <v>6.3234890438779336</v>
      </c>
      <c r="AA26">
        <v>6.3234890438779336</v>
      </c>
      <c r="AB26">
        <v>6.3816099353321585</v>
      </c>
      <c r="AC26">
        <v>6.2363077066965964</v>
      </c>
      <c r="AD26">
        <v>6.2363077066965964</v>
      </c>
      <c r="AE26" t="s">
        <v>607</v>
      </c>
      <c r="AF26">
        <v>5.7460000000000004</v>
      </c>
      <c r="AG26" t="s">
        <v>3224</v>
      </c>
      <c r="AJ26">
        <v>6.1685000000000008</v>
      </c>
      <c r="AL26">
        <v>6.2750549676660796</v>
      </c>
      <c r="AM26">
        <v>6.1878736304847424</v>
      </c>
      <c r="AN26">
        <v>6.2750549676660796</v>
      </c>
    </row>
    <row r="27" spans="1:40" x14ac:dyDescent="0.25">
      <c r="A27" t="s">
        <v>1972</v>
      </c>
      <c r="C27" t="s">
        <v>305</v>
      </c>
      <c r="D27" t="s">
        <v>2231</v>
      </c>
      <c r="E27" t="s">
        <v>2232</v>
      </c>
      <c r="F27" t="s">
        <v>46</v>
      </c>
      <c r="G27" t="s">
        <v>2447</v>
      </c>
      <c r="J27" t="s">
        <v>2448</v>
      </c>
      <c r="K27" t="s">
        <v>299</v>
      </c>
      <c r="L27">
        <v>43166</v>
      </c>
      <c r="P27">
        <v>2.4201000000000001</v>
      </c>
      <c r="Q27" t="s">
        <v>1978</v>
      </c>
      <c r="R27" t="s">
        <v>2485</v>
      </c>
      <c r="S27">
        <v>18.14</v>
      </c>
      <c r="T27" t="s">
        <v>1978</v>
      </c>
      <c r="U27" t="s">
        <v>1998</v>
      </c>
      <c r="V27">
        <v>32</v>
      </c>
      <c r="W27">
        <v>2.4201000000000001</v>
      </c>
      <c r="X27">
        <v>2.5563508770171395</v>
      </c>
      <c r="Y27">
        <v>2.632045808693328</v>
      </c>
      <c r="Z27">
        <v>2.7077407403695166</v>
      </c>
      <c r="AA27">
        <v>2.6471847950285659</v>
      </c>
      <c r="AB27">
        <v>2.75315769937523</v>
      </c>
      <c r="AC27">
        <v>2.5714898633523773</v>
      </c>
      <c r="AD27">
        <v>2.5714898633523773</v>
      </c>
      <c r="AE27" t="s">
        <v>3224</v>
      </c>
      <c r="AG27" t="s">
        <v>3224</v>
      </c>
      <c r="AJ27">
        <v>2.4201000000000001</v>
      </c>
      <c r="AL27">
        <v>2.5412118906819017</v>
      </c>
      <c r="AM27">
        <v>2.5033644248438076</v>
      </c>
      <c r="AN27">
        <v>2.5714898633523773</v>
      </c>
    </row>
    <row r="28" spans="1:40" x14ac:dyDescent="0.25">
      <c r="A28" t="s">
        <v>1972</v>
      </c>
      <c r="B28" t="s">
        <v>2038</v>
      </c>
      <c r="C28" t="s">
        <v>267</v>
      </c>
      <c r="D28" t="s">
        <v>2233</v>
      </c>
      <c r="E28" t="s">
        <v>2234</v>
      </c>
      <c r="F28" t="s">
        <v>48</v>
      </c>
      <c r="H28" t="s">
        <v>3233</v>
      </c>
      <c r="J28" t="s">
        <v>2039</v>
      </c>
      <c r="K28" t="s">
        <v>1977</v>
      </c>
      <c r="O28" t="s">
        <v>2177</v>
      </c>
      <c r="P28">
        <v>7.17</v>
      </c>
      <c r="Q28" t="s">
        <v>1978</v>
      </c>
      <c r="R28" t="s">
        <v>1979</v>
      </c>
      <c r="S28">
        <v>272.15499999999997</v>
      </c>
      <c r="U28" t="s">
        <v>2040</v>
      </c>
      <c r="V28">
        <v>2</v>
      </c>
      <c r="W28">
        <v>7.258797437734624</v>
      </c>
      <c r="X28">
        <v>7.2830149207531578</v>
      </c>
      <c r="Y28">
        <v>7.3475948754692482</v>
      </c>
      <c r="Z28">
        <v>7.4283198188643613</v>
      </c>
      <c r="AA28">
        <v>7.4283198188643613</v>
      </c>
      <c r="AB28">
        <v>7.5251897509384973</v>
      </c>
      <c r="AC28">
        <v>7.2830149207531578</v>
      </c>
      <c r="AD28">
        <v>7.2830149207531578</v>
      </c>
      <c r="AE28" t="s">
        <v>607</v>
      </c>
      <c r="AF28">
        <v>0</v>
      </c>
      <c r="AG28" t="s">
        <v>3224</v>
      </c>
      <c r="AJ28">
        <v>7.17</v>
      </c>
      <c r="AL28">
        <v>7.3475948754692482</v>
      </c>
      <c r="AM28">
        <v>7.2022899773580455</v>
      </c>
      <c r="AN28">
        <v>7.3475948754692482</v>
      </c>
    </row>
    <row r="29" spans="1:40" x14ac:dyDescent="0.25">
      <c r="A29" t="s">
        <v>1972</v>
      </c>
      <c r="B29" t="s">
        <v>2038</v>
      </c>
      <c r="C29" t="s">
        <v>2185</v>
      </c>
      <c r="D29" t="s">
        <v>2389</v>
      </c>
      <c r="F29" t="s">
        <v>2186</v>
      </c>
      <c r="G29" t="s">
        <v>2187</v>
      </c>
      <c r="H29" t="s">
        <v>3233</v>
      </c>
      <c r="J29" t="s">
        <v>2021</v>
      </c>
      <c r="K29" t="s">
        <v>2001</v>
      </c>
      <c r="L29">
        <v>43166</v>
      </c>
      <c r="O29" t="s">
        <v>2188</v>
      </c>
      <c r="P29">
        <v>6.66</v>
      </c>
      <c r="R29" t="s">
        <v>1979</v>
      </c>
      <c r="S29">
        <v>229.71</v>
      </c>
      <c r="T29" t="s">
        <v>607</v>
      </c>
      <c r="U29" t="s">
        <v>3283</v>
      </c>
      <c r="V29">
        <v>2</v>
      </c>
      <c r="W29">
        <v>6.7556410124491624</v>
      </c>
      <c r="X29">
        <v>6.870410227388156</v>
      </c>
      <c r="Y29">
        <v>6.9660512398373182</v>
      </c>
      <c r="Z29">
        <v>7.0616922522864796</v>
      </c>
      <c r="AA29">
        <v>6.8895384298779883</v>
      </c>
      <c r="AB29">
        <v>7.023435847306815</v>
      </c>
      <c r="AC29">
        <v>6.9086666323678205</v>
      </c>
      <c r="AD29">
        <v>6.8895384298779883</v>
      </c>
      <c r="AJ29">
        <v>6.66</v>
      </c>
      <c r="AL29">
        <v>6.7747692149389946</v>
      </c>
      <c r="AM29">
        <v>6.8130256199186592</v>
      </c>
      <c r="AN29">
        <v>6.8512820248983237</v>
      </c>
    </row>
    <row r="30" spans="1:40" x14ac:dyDescent="0.25">
      <c r="A30" t="s">
        <v>1972</v>
      </c>
      <c r="B30" t="s">
        <v>2038</v>
      </c>
      <c r="C30" t="s">
        <v>268</v>
      </c>
      <c r="D30" t="s">
        <v>2235</v>
      </c>
      <c r="E30" t="s">
        <v>2236</v>
      </c>
      <c r="F30" t="s">
        <v>49</v>
      </c>
      <c r="J30" t="s">
        <v>2039</v>
      </c>
      <c r="K30" t="s">
        <v>1977</v>
      </c>
      <c r="P30">
        <v>10.086</v>
      </c>
      <c r="Q30" t="s">
        <v>1978</v>
      </c>
      <c r="R30" t="s">
        <v>1979</v>
      </c>
      <c r="S30">
        <v>317.51499999999999</v>
      </c>
      <c r="U30" t="s">
        <v>2040</v>
      </c>
      <c r="V30">
        <v>2</v>
      </c>
      <c r="W30">
        <v>10.162111889726996</v>
      </c>
      <c r="X30">
        <v>10.182869677834358</v>
      </c>
      <c r="Y30">
        <v>10.238223779453989</v>
      </c>
      <c r="Z30">
        <v>10.307416406478529</v>
      </c>
      <c r="AA30">
        <v>10.307416406478529</v>
      </c>
      <c r="AB30">
        <v>10.390447558907978</v>
      </c>
      <c r="AC30">
        <v>10.182869677834358</v>
      </c>
      <c r="AD30">
        <v>10.182869677834358</v>
      </c>
      <c r="AE30" t="s">
        <v>607</v>
      </c>
      <c r="AF30">
        <v>6.35</v>
      </c>
      <c r="AG30" t="s">
        <v>3224</v>
      </c>
      <c r="AJ30">
        <v>10.086</v>
      </c>
      <c r="AL30">
        <v>10.238223779453989</v>
      </c>
      <c r="AM30">
        <v>10.113677050809816</v>
      </c>
      <c r="AN30">
        <v>10.238223779453989</v>
      </c>
    </row>
    <row r="31" spans="1:40" x14ac:dyDescent="0.25">
      <c r="A31" t="s">
        <v>1972</v>
      </c>
      <c r="B31" t="s">
        <v>2038</v>
      </c>
      <c r="C31" t="s">
        <v>269</v>
      </c>
      <c r="D31" t="s">
        <v>2237</v>
      </c>
      <c r="E31" t="s">
        <v>2238</v>
      </c>
      <c r="F31" t="s">
        <v>50</v>
      </c>
      <c r="J31" t="s">
        <v>2041</v>
      </c>
      <c r="K31" t="s">
        <v>299</v>
      </c>
      <c r="O31" t="s">
        <v>2042</v>
      </c>
      <c r="P31">
        <v>3.3940000000000001</v>
      </c>
      <c r="Q31" t="s">
        <v>1978</v>
      </c>
      <c r="R31" t="s">
        <v>1979</v>
      </c>
      <c r="S31">
        <v>362.9764065335753</v>
      </c>
      <c r="U31" t="s">
        <v>3283</v>
      </c>
      <c r="V31">
        <v>2</v>
      </c>
      <c r="W31">
        <v>3.3940000000000001</v>
      </c>
      <c r="X31">
        <v>3.5029477272727272</v>
      </c>
      <c r="Y31">
        <v>3.5634742424242427</v>
      </c>
      <c r="Z31">
        <v>3.6240007575757578</v>
      </c>
      <c r="AA31">
        <v>3.5755795454545458</v>
      </c>
      <c r="AB31">
        <v>3.6603166666666667</v>
      </c>
      <c r="AC31">
        <v>3.5150530303030303</v>
      </c>
      <c r="AD31">
        <v>3.5150530303030303</v>
      </c>
      <c r="AE31" t="s">
        <v>607</v>
      </c>
      <c r="AF31">
        <v>11.55</v>
      </c>
      <c r="AG31" t="s">
        <v>3224</v>
      </c>
      <c r="AJ31">
        <v>3.3940000000000001</v>
      </c>
      <c r="AL31">
        <v>3.4908424242424245</v>
      </c>
      <c r="AM31">
        <v>3.4605791666666668</v>
      </c>
      <c r="AN31">
        <v>3.5150530303030303</v>
      </c>
    </row>
    <row r="32" spans="1:40" x14ac:dyDescent="0.25">
      <c r="A32" t="s">
        <v>1972</v>
      </c>
      <c r="B32" t="s">
        <v>2038</v>
      </c>
      <c r="C32" t="s">
        <v>1630</v>
      </c>
      <c r="D32" t="s">
        <v>2239</v>
      </c>
      <c r="E32" t="s">
        <v>397</v>
      </c>
      <c r="F32" t="s">
        <v>1631</v>
      </c>
      <c r="H32" t="s">
        <v>3234</v>
      </c>
      <c r="J32" t="s">
        <v>2041</v>
      </c>
      <c r="K32" t="s">
        <v>299</v>
      </c>
      <c r="L32">
        <v>43166</v>
      </c>
      <c r="O32" t="s">
        <v>2042</v>
      </c>
      <c r="P32">
        <v>2.3290000000000002</v>
      </c>
      <c r="Q32" t="s">
        <v>1978</v>
      </c>
      <c r="R32" t="s">
        <v>2454</v>
      </c>
      <c r="S32">
        <v>362.9764065335753</v>
      </c>
      <c r="T32" t="s">
        <v>607</v>
      </c>
      <c r="U32" t="s">
        <v>3283</v>
      </c>
      <c r="V32">
        <v>2</v>
      </c>
      <c r="W32">
        <v>3.0277000000000003</v>
      </c>
      <c r="X32">
        <v>3.1366477272727273</v>
      </c>
      <c r="Y32">
        <v>3.1971742424242429</v>
      </c>
      <c r="Z32">
        <v>3.2577007575757579</v>
      </c>
      <c r="AA32">
        <v>3.209279545454546</v>
      </c>
      <c r="AB32">
        <v>3.2940166666666668</v>
      </c>
      <c r="AC32">
        <v>3.1487530303030304</v>
      </c>
      <c r="AD32">
        <v>3.1487530303030304</v>
      </c>
      <c r="AE32" t="s">
        <v>615</v>
      </c>
      <c r="AG32" t="s">
        <v>3224</v>
      </c>
      <c r="AJ32">
        <v>3.0277000000000003</v>
      </c>
      <c r="AL32">
        <v>3.1245424242424247</v>
      </c>
      <c r="AM32">
        <v>3.0942791666666669</v>
      </c>
      <c r="AN32">
        <v>3.1487530303030304</v>
      </c>
    </row>
    <row r="33" spans="1:40" x14ac:dyDescent="0.25">
      <c r="A33" t="s">
        <v>1972</v>
      </c>
      <c r="B33" t="s">
        <v>2038</v>
      </c>
      <c r="C33" t="s">
        <v>306</v>
      </c>
      <c r="D33" t="s">
        <v>2383</v>
      </c>
      <c r="E33" t="s">
        <v>2384</v>
      </c>
      <c r="F33" t="s">
        <v>51</v>
      </c>
      <c r="G33" t="s">
        <v>51</v>
      </c>
      <c r="H33" t="s">
        <v>3235</v>
      </c>
      <c r="J33" t="s">
        <v>2021</v>
      </c>
      <c r="K33" t="s">
        <v>1977</v>
      </c>
      <c r="P33">
        <v>2.5099999999999998</v>
      </c>
      <c r="Q33" t="s">
        <v>1978</v>
      </c>
      <c r="R33" t="s">
        <v>1979</v>
      </c>
      <c r="U33" t="s">
        <v>2002</v>
      </c>
      <c r="W33">
        <v>2.5640699999999996</v>
      </c>
      <c r="X33">
        <v>2.5557499999999997</v>
      </c>
      <c r="Y33">
        <v>2.5854399999999997</v>
      </c>
      <c r="Z33">
        <v>2.6029199999999997</v>
      </c>
      <c r="AA33">
        <v>2.6029199999999997</v>
      </c>
      <c r="AB33">
        <v>2.6303399999999999</v>
      </c>
      <c r="AC33">
        <v>2.5546199999999999</v>
      </c>
      <c r="AD33">
        <v>2.55721</v>
      </c>
      <c r="AE33" t="s">
        <v>3224</v>
      </c>
      <c r="AG33" t="s">
        <v>3224</v>
      </c>
      <c r="AJ33">
        <v>2.5099999999999998</v>
      </c>
      <c r="AL33">
        <v>2.58751</v>
      </c>
      <c r="AM33">
        <v>2.5099999999999998</v>
      </c>
      <c r="AN33">
        <v>2.5099999999999998</v>
      </c>
    </row>
    <row r="34" spans="1:40" x14ac:dyDescent="0.25">
      <c r="A34" t="s">
        <v>1972</v>
      </c>
      <c r="B34" t="s">
        <v>2017</v>
      </c>
      <c r="C34" t="s">
        <v>2167</v>
      </c>
      <c r="D34" t="s">
        <v>2387</v>
      </c>
      <c r="E34" t="s">
        <v>2388</v>
      </c>
      <c r="F34" t="s">
        <v>2168</v>
      </c>
      <c r="G34" t="s">
        <v>2169</v>
      </c>
      <c r="H34" t="s">
        <v>3236</v>
      </c>
      <c r="J34" t="s">
        <v>2018</v>
      </c>
      <c r="K34" t="s">
        <v>1977</v>
      </c>
      <c r="L34">
        <v>43166</v>
      </c>
      <c r="O34" t="s">
        <v>2412</v>
      </c>
      <c r="P34">
        <v>12.05</v>
      </c>
      <c r="Q34" t="s">
        <v>1978</v>
      </c>
      <c r="R34" t="s">
        <v>1979</v>
      </c>
      <c r="S34">
        <v>22.68</v>
      </c>
      <c r="T34" t="s">
        <v>607</v>
      </c>
      <c r="U34" t="s">
        <v>1998</v>
      </c>
      <c r="V34">
        <v>40</v>
      </c>
      <c r="W34">
        <v>12.10327748383304</v>
      </c>
      <c r="X34">
        <v>12.117807706696595</v>
      </c>
      <c r="Y34">
        <v>12.156554967666079</v>
      </c>
      <c r="Z34">
        <v>12.204989043877934</v>
      </c>
      <c r="AA34">
        <v>12.204989043877934</v>
      </c>
      <c r="AB34">
        <v>12.263109935332158</v>
      </c>
      <c r="AC34">
        <v>12.117807706696595</v>
      </c>
      <c r="AD34">
        <v>12.117807706696595</v>
      </c>
      <c r="AJ34">
        <v>12.05</v>
      </c>
      <c r="AL34">
        <v>12.156554967666079</v>
      </c>
      <c r="AM34">
        <v>12.069373630484742</v>
      </c>
      <c r="AN34">
        <v>12.156554967666079</v>
      </c>
    </row>
    <row r="35" spans="1:40" x14ac:dyDescent="0.25">
      <c r="A35" t="s">
        <v>1972</v>
      </c>
      <c r="B35" t="s">
        <v>2043</v>
      </c>
      <c r="C35" t="s">
        <v>271</v>
      </c>
      <c r="D35" t="s">
        <v>2240</v>
      </c>
      <c r="E35" t="s">
        <v>2241</v>
      </c>
      <c r="F35" t="s">
        <v>54</v>
      </c>
      <c r="G35" t="s">
        <v>54</v>
      </c>
      <c r="H35" t="s">
        <v>3237</v>
      </c>
      <c r="J35" t="s">
        <v>1994</v>
      </c>
      <c r="K35" t="s">
        <v>1995</v>
      </c>
      <c r="L35">
        <v>43166</v>
      </c>
      <c r="P35">
        <v>3.75</v>
      </c>
      <c r="Q35" t="s">
        <v>1978</v>
      </c>
      <c r="R35" t="s">
        <v>1979</v>
      </c>
      <c r="S35">
        <v>25</v>
      </c>
      <c r="T35" t="s">
        <v>607</v>
      </c>
      <c r="U35" t="s">
        <v>1998</v>
      </c>
      <c r="V35">
        <v>30</v>
      </c>
      <c r="W35">
        <v>3.8203030303030303</v>
      </c>
      <c r="X35">
        <v>3.8203030303030303</v>
      </c>
      <c r="Y35">
        <v>3.8788888888888891</v>
      </c>
      <c r="Z35">
        <v>3.9257575757575758</v>
      </c>
      <c r="AA35">
        <v>3.9374747474747473</v>
      </c>
      <c r="AB35">
        <v>3.9948888888888887</v>
      </c>
      <c r="AC35" s="57">
        <v>3.8320202020202019</v>
      </c>
      <c r="AD35">
        <v>3.8437373737373739</v>
      </c>
      <c r="AJ35">
        <v>3.75</v>
      </c>
      <c r="AL35">
        <v>3.8788888888888891</v>
      </c>
      <c r="AM35">
        <v>3.7851515151515152</v>
      </c>
      <c r="AN35">
        <v>3.8847474747474746</v>
      </c>
    </row>
    <row r="36" spans="1:40" x14ac:dyDescent="0.25">
      <c r="A36" t="s">
        <v>1972</v>
      </c>
      <c r="B36" t="s">
        <v>2043</v>
      </c>
      <c r="C36" t="s">
        <v>271</v>
      </c>
      <c r="D36" t="s">
        <v>2240</v>
      </c>
      <c r="E36" t="s">
        <v>2241</v>
      </c>
      <c r="F36" t="s">
        <v>54</v>
      </c>
      <c r="G36" t="s">
        <v>54</v>
      </c>
      <c r="H36" t="s">
        <v>3237</v>
      </c>
      <c r="J36" t="s">
        <v>2000</v>
      </c>
      <c r="K36" t="s">
        <v>2001</v>
      </c>
      <c r="L36">
        <v>43166</v>
      </c>
      <c r="P36">
        <v>3.88</v>
      </c>
      <c r="Q36" t="s">
        <v>1978</v>
      </c>
      <c r="R36" t="s">
        <v>1979</v>
      </c>
      <c r="S36">
        <v>25</v>
      </c>
      <c r="T36" t="s">
        <v>607</v>
      </c>
      <c r="U36" t="s">
        <v>1998</v>
      </c>
      <c r="V36">
        <v>40</v>
      </c>
      <c r="W36">
        <v>3.9239393939393938</v>
      </c>
      <c r="X36">
        <v>3.9766666666666666</v>
      </c>
      <c r="Y36">
        <v>4.0206060606060605</v>
      </c>
      <c r="Z36">
        <v>4.0645454545454545</v>
      </c>
      <c r="AA36">
        <v>3.9854545454545454</v>
      </c>
      <c r="AB36">
        <v>4.0469696969696969</v>
      </c>
      <c r="AC36" s="57">
        <v>3.9942424242424241</v>
      </c>
      <c r="AD36">
        <v>3.9854545454545454</v>
      </c>
      <c r="AE36" t="s">
        <v>607</v>
      </c>
      <c r="AF36">
        <v>3.1240000000000001</v>
      </c>
      <c r="AG36" t="s">
        <v>3224</v>
      </c>
      <c r="AJ36">
        <v>3.88</v>
      </c>
      <c r="AL36">
        <v>3.9327272727272726</v>
      </c>
      <c r="AM36">
        <v>3.9503030303030302</v>
      </c>
      <c r="AN36">
        <v>3.9678787878787878</v>
      </c>
    </row>
    <row r="37" spans="1:40" x14ac:dyDescent="0.25">
      <c r="A37" t="s">
        <v>1972</v>
      </c>
      <c r="B37" t="s">
        <v>2043</v>
      </c>
      <c r="C37" t="s">
        <v>272</v>
      </c>
      <c r="D37" t="s">
        <v>2242</v>
      </c>
      <c r="E37" t="s">
        <v>2243</v>
      </c>
      <c r="F37" t="s">
        <v>55</v>
      </c>
      <c r="G37" t="s">
        <v>55</v>
      </c>
      <c r="H37" t="s">
        <v>3238</v>
      </c>
      <c r="J37" t="s">
        <v>2000</v>
      </c>
      <c r="K37" t="s">
        <v>2001</v>
      </c>
      <c r="L37">
        <v>43166</v>
      </c>
      <c r="O37" t="s">
        <v>2411</v>
      </c>
      <c r="P37">
        <v>3.78</v>
      </c>
      <c r="Q37" t="s">
        <v>1990</v>
      </c>
      <c r="R37" t="s">
        <v>1979</v>
      </c>
      <c r="S37">
        <v>18</v>
      </c>
      <c r="T37" t="s">
        <v>607</v>
      </c>
      <c r="U37" t="s">
        <v>2075</v>
      </c>
      <c r="V37">
        <v>32</v>
      </c>
      <c r="W37">
        <v>3.8562836700336698</v>
      </c>
      <c r="X37">
        <v>3.9478240740740738</v>
      </c>
      <c r="Y37">
        <v>4.0241077441077442</v>
      </c>
      <c r="Z37">
        <v>4.1003914141414137</v>
      </c>
      <c r="AA37">
        <v>3.9630808080808078</v>
      </c>
      <c r="AB37">
        <v>4.0698779461279457</v>
      </c>
      <c r="AC37" s="57">
        <v>3.9783375420875418</v>
      </c>
      <c r="AD37">
        <v>3.9630808080808078</v>
      </c>
      <c r="AE37" t="s">
        <v>1990</v>
      </c>
      <c r="AG37" t="s">
        <v>3224</v>
      </c>
      <c r="AJ37">
        <v>3.78</v>
      </c>
      <c r="AL37">
        <v>3.8715404040404038</v>
      </c>
      <c r="AM37">
        <v>3.9020538720538718</v>
      </c>
      <c r="AN37">
        <v>3.9325673400673398</v>
      </c>
    </row>
    <row r="38" spans="1:40" x14ac:dyDescent="0.25">
      <c r="A38" t="s">
        <v>1972</v>
      </c>
      <c r="B38" t="s">
        <v>2043</v>
      </c>
      <c r="C38" t="s">
        <v>273</v>
      </c>
      <c r="D38" t="s">
        <v>2244</v>
      </c>
      <c r="E38" t="s">
        <v>2245</v>
      </c>
      <c r="F38" t="s">
        <v>56</v>
      </c>
      <c r="G38" t="s">
        <v>2449</v>
      </c>
      <c r="H38" t="s">
        <v>3236</v>
      </c>
      <c r="J38" t="s">
        <v>2450</v>
      </c>
      <c r="K38" t="s">
        <v>2001</v>
      </c>
      <c r="L38">
        <v>43166</v>
      </c>
      <c r="P38">
        <v>19.75</v>
      </c>
      <c r="Q38" t="s">
        <v>1978</v>
      </c>
      <c r="R38" t="s">
        <v>1979</v>
      </c>
      <c r="S38">
        <v>22.68</v>
      </c>
      <c r="T38" t="s">
        <v>607</v>
      </c>
      <c r="U38" t="s">
        <v>1998</v>
      </c>
      <c r="V38">
        <v>20</v>
      </c>
      <c r="W38">
        <v>19.846868152423706</v>
      </c>
      <c r="X38">
        <v>19.963109935332156</v>
      </c>
      <c r="Y38">
        <v>20.059978087755866</v>
      </c>
      <c r="Z38">
        <v>20.156846240179572</v>
      </c>
      <c r="AA38">
        <v>19.982483565816899</v>
      </c>
      <c r="AB38">
        <v>20.118098979210089</v>
      </c>
      <c r="AC38">
        <v>20.001857196301639</v>
      </c>
      <c r="AD38">
        <v>19.982483565816899</v>
      </c>
      <c r="AE38" t="s">
        <v>607</v>
      </c>
      <c r="AG38" t="s">
        <v>2488</v>
      </c>
      <c r="AJ38">
        <v>19.75</v>
      </c>
      <c r="AL38">
        <v>19.86624178290845</v>
      </c>
      <c r="AM38">
        <v>19.904989043877933</v>
      </c>
      <c r="AN38">
        <v>19.943736304847416</v>
      </c>
    </row>
    <row r="39" spans="1:40" x14ac:dyDescent="0.25">
      <c r="A39" t="s">
        <v>1972</v>
      </c>
      <c r="B39" t="s">
        <v>2043</v>
      </c>
      <c r="C39" t="s">
        <v>274</v>
      </c>
      <c r="D39" t="s">
        <v>2246</v>
      </c>
      <c r="E39" t="s">
        <v>2247</v>
      </c>
      <c r="F39" t="s">
        <v>58</v>
      </c>
      <c r="G39" t="s">
        <v>58</v>
      </c>
      <c r="H39" t="s">
        <v>3239</v>
      </c>
      <c r="J39" t="s">
        <v>2000</v>
      </c>
      <c r="K39" t="s">
        <v>2001</v>
      </c>
      <c r="L39">
        <v>43166</v>
      </c>
      <c r="P39">
        <v>8.74</v>
      </c>
      <c r="Q39" t="s">
        <v>1978</v>
      </c>
      <c r="R39" t="s">
        <v>1979</v>
      </c>
      <c r="S39">
        <v>22.68</v>
      </c>
      <c r="T39" t="s">
        <v>607</v>
      </c>
      <c r="U39" t="s">
        <v>1998</v>
      </c>
      <c r="V39">
        <v>40</v>
      </c>
      <c r="W39">
        <v>8.7884340762118534</v>
      </c>
      <c r="X39">
        <v>8.8465549676660782</v>
      </c>
      <c r="Y39">
        <v>8.8949890438779331</v>
      </c>
      <c r="Z39">
        <v>8.9434231200897862</v>
      </c>
      <c r="AA39">
        <v>8.8562417829084499</v>
      </c>
      <c r="AB39">
        <v>8.9240494896050446</v>
      </c>
      <c r="AC39">
        <v>8.8659285981508198</v>
      </c>
      <c r="AD39">
        <v>8.8562417829084499</v>
      </c>
      <c r="AE39" t="s">
        <v>607</v>
      </c>
      <c r="AF39">
        <v>3.85</v>
      </c>
      <c r="AG39" t="s">
        <v>3224</v>
      </c>
      <c r="AJ39">
        <v>8.74</v>
      </c>
      <c r="AL39">
        <v>8.798120891454225</v>
      </c>
      <c r="AM39">
        <v>8.8174945219389667</v>
      </c>
      <c r="AN39">
        <v>8.8368681524237083</v>
      </c>
    </row>
    <row r="40" spans="1:40" x14ac:dyDescent="0.25">
      <c r="A40" t="s">
        <v>1972</v>
      </c>
      <c r="B40" t="s">
        <v>2043</v>
      </c>
      <c r="E40" t="s">
        <v>2249</v>
      </c>
      <c r="F40" t="s">
        <v>59</v>
      </c>
      <c r="J40" t="s">
        <v>1976</v>
      </c>
      <c r="K40" t="s">
        <v>1977</v>
      </c>
      <c r="O40" t="s">
        <v>2422</v>
      </c>
      <c r="Q40" t="s">
        <v>1978</v>
      </c>
      <c r="R40" t="s">
        <v>2454</v>
      </c>
      <c r="S40">
        <v>22.68</v>
      </c>
      <c r="U40" t="s">
        <v>1998</v>
      </c>
      <c r="V40">
        <v>40</v>
      </c>
      <c r="AE40" t="s">
        <v>607</v>
      </c>
      <c r="AF40">
        <v>3.85</v>
      </c>
      <c r="AG40" t="s">
        <v>3224</v>
      </c>
      <c r="AH40" t="s">
        <v>2451</v>
      </c>
    </row>
    <row r="41" spans="1:40" x14ac:dyDescent="0.25">
      <c r="A41" t="s">
        <v>1972</v>
      </c>
      <c r="B41" t="s">
        <v>2043</v>
      </c>
      <c r="C41" t="s">
        <v>275</v>
      </c>
      <c r="D41" t="s">
        <v>2248</v>
      </c>
      <c r="E41" t="s">
        <v>2249</v>
      </c>
      <c r="F41" t="s">
        <v>59</v>
      </c>
      <c r="J41" t="s">
        <v>2452</v>
      </c>
      <c r="K41" t="s">
        <v>2001</v>
      </c>
      <c r="L41">
        <v>43166</v>
      </c>
      <c r="O41" t="s">
        <v>2453</v>
      </c>
      <c r="P41">
        <v>14.25</v>
      </c>
      <c r="Q41" t="s">
        <v>1978</v>
      </c>
      <c r="R41" t="s">
        <v>2454</v>
      </c>
      <c r="S41">
        <v>22.68</v>
      </c>
      <c r="U41" t="s">
        <v>1998</v>
      </c>
      <c r="V41">
        <v>40</v>
      </c>
      <c r="W41">
        <v>18.573434076211857</v>
      </c>
      <c r="X41">
        <v>18.63155496766608</v>
      </c>
      <c r="Y41">
        <v>18.679989043877935</v>
      </c>
      <c r="Z41">
        <v>18.72842312008979</v>
      </c>
      <c r="AA41">
        <v>18.641241782908452</v>
      </c>
      <c r="AB41">
        <v>18.709049489605047</v>
      </c>
      <c r="AC41">
        <v>18.650928598150823</v>
      </c>
      <c r="AD41">
        <v>18.641241782908452</v>
      </c>
      <c r="AE41" t="s">
        <v>607</v>
      </c>
      <c r="AG41" t="s">
        <v>3224</v>
      </c>
      <c r="AH41" t="s">
        <v>2455</v>
      </c>
      <c r="AJ41">
        <v>18.525000000000002</v>
      </c>
      <c r="AL41">
        <v>18.583120891454225</v>
      </c>
      <c r="AM41">
        <v>18.602494521938969</v>
      </c>
      <c r="AN41">
        <v>18.621868152423708</v>
      </c>
    </row>
    <row r="42" spans="1:40" x14ac:dyDescent="0.25">
      <c r="A42" t="s">
        <v>1972</v>
      </c>
      <c r="B42" t="s">
        <v>2043</v>
      </c>
      <c r="C42" t="s">
        <v>1756</v>
      </c>
      <c r="D42" t="s">
        <v>2250</v>
      </c>
      <c r="E42" t="s">
        <v>2251</v>
      </c>
      <c r="F42" t="s">
        <v>1755</v>
      </c>
      <c r="G42" t="s">
        <v>2044</v>
      </c>
      <c r="H42" t="s">
        <v>3240</v>
      </c>
      <c r="J42" t="s">
        <v>2018</v>
      </c>
      <c r="K42" t="s">
        <v>2019</v>
      </c>
      <c r="O42" t="s">
        <v>2412</v>
      </c>
      <c r="P42">
        <v>12</v>
      </c>
      <c r="Q42" t="s">
        <v>1978</v>
      </c>
      <c r="R42" t="s">
        <v>1979</v>
      </c>
      <c r="S42">
        <v>22.68</v>
      </c>
      <c r="T42" t="s">
        <v>607</v>
      </c>
      <c r="U42" t="s">
        <v>1980</v>
      </c>
      <c r="V42">
        <v>40</v>
      </c>
      <c r="W42">
        <v>12.048434076211853</v>
      </c>
      <c r="X42">
        <v>12.067807706696595</v>
      </c>
      <c r="Y42">
        <v>12.111398375287264</v>
      </c>
      <c r="Z42">
        <v>12.154989043877933</v>
      </c>
      <c r="AA42">
        <v>12.150145636256747</v>
      </c>
      <c r="AB42">
        <v>12.203423120089786</v>
      </c>
      <c r="AC42">
        <v>12.077494521938966</v>
      </c>
      <c r="AD42">
        <v>12.077494521938966</v>
      </c>
      <c r="AE42" t="s">
        <v>607</v>
      </c>
      <c r="AG42" t="s">
        <v>3224</v>
      </c>
      <c r="AJ42">
        <v>12</v>
      </c>
      <c r="AL42">
        <v>12.096868152423708</v>
      </c>
      <c r="AM42">
        <v>12.029060445727112</v>
      </c>
      <c r="AN42">
        <v>12.106554967666078</v>
      </c>
    </row>
    <row r="43" spans="1:40" x14ac:dyDescent="0.25">
      <c r="A43" t="s">
        <v>1972</v>
      </c>
      <c r="B43" t="s">
        <v>2045</v>
      </c>
      <c r="C43" t="s">
        <v>276</v>
      </c>
      <c r="D43" t="s">
        <v>2252</v>
      </c>
      <c r="E43" t="s">
        <v>2253</v>
      </c>
      <c r="F43" t="s">
        <v>60</v>
      </c>
      <c r="G43" t="s">
        <v>2456</v>
      </c>
      <c r="H43" t="s">
        <v>3241</v>
      </c>
      <c r="J43" t="s">
        <v>1994</v>
      </c>
      <c r="K43" t="s">
        <v>1995</v>
      </c>
      <c r="L43">
        <v>43166</v>
      </c>
      <c r="P43">
        <v>2.6</v>
      </c>
      <c r="Q43" t="s">
        <v>1978</v>
      </c>
      <c r="R43" t="s">
        <v>1979</v>
      </c>
      <c r="S43">
        <v>25</v>
      </c>
      <c r="T43" t="s">
        <v>607</v>
      </c>
      <c r="U43" t="s">
        <v>1980</v>
      </c>
      <c r="V43">
        <v>40</v>
      </c>
      <c r="W43">
        <v>2.6527272727272728</v>
      </c>
      <c r="X43">
        <v>2.6527272727272728</v>
      </c>
      <c r="Y43">
        <v>2.6966666666666668</v>
      </c>
      <c r="Z43">
        <v>2.7318181818181819</v>
      </c>
      <c r="AA43">
        <v>2.7406060606060607</v>
      </c>
      <c r="AB43">
        <v>2.783666666666667</v>
      </c>
      <c r="AC43">
        <v>2.6615151515151516</v>
      </c>
      <c r="AD43">
        <v>2.6703030303030304</v>
      </c>
      <c r="AE43" t="s">
        <v>607</v>
      </c>
      <c r="AF43">
        <v>6.370000000000001</v>
      </c>
      <c r="AG43" t="s">
        <v>3224</v>
      </c>
      <c r="AJ43">
        <v>2.6</v>
      </c>
      <c r="AL43">
        <v>2.6966666666666668</v>
      </c>
      <c r="AM43">
        <v>2.6263636363636365</v>
      </c>
      <c r="AN43">
        <v>2.7010606060606062</v>
      </c>
    </row>
    <row r="44" spans="1:40" x14ac:dyDescent="0.25">
      <c r="A44" t="s">
        <v>1972</v>
      </c>
      <c r="B44" t="s">
        <v>2045</v>
      </c>
      <c r="C44" t="s">
        <v>277</v>
      </c>
      <c r="D44" t="s">
        <v>2254</v>
      </c>
      <c r="E44" t="s">
        <v>2255</v>
      </c>
      <c r="F44" t="s">
        <v>61</v>
      </c>
      <c r="G44" t="s">
        <v>2457</v>
      </c>
      <c r="H44" t="s">
        <v>3242</v>
      </c>
      <c r="J44" t="s">
        <v>2000</v>
      </c>
      <c r="K44" t="s">
        <v>2001</v>
      </c>
      <c r="L44">
        <v>43166</v>
      </c>
      <c r="P44">
        <v>2.8</v>
      </c>
      <c r="Q44" t="s">
        <v>1978</v>
      </c>
      <c r="R44" t="s">
        <v>1979</v>
      </c>
      <c r="S44">
        <v>25</v>
      </c>
      <c r="U44" t="s">
        <v>1980</v>
      </c>
      <c r="V44">
        <v>40</v>
      </c>
      <c r="W44">
        <v>2.8439393939393938</v>
      </c>
      <c r="X44">
        <v>2.8966666666666665</v>
      </c>
      <c r="Y44">
        <v>2.9406060606060604</v>
      </c>
      <c r="Z44">
        <v>2.9845454545454544</v>
      </c>
      <c r="AA44">
        <v>2.9054545454545453</v>
      </c>
      <c r="AB44">
        <v>2.9669696969696968</v>
      </c>
      <c r="AC44">
        <v>2.9142424242424241</v>
      </c>
      <c r="AD44">
        <v>2.9054545454545453</v>
      </c>
      <c r="AE44" t="s">
        <v>607</v>
      </c>
      <c r="AF44">
        <v>5.694</v>
      </c>
      <c r="AG44" t="s">
        <v>3224</v>
      </c>
      <c r="AJ44">
        <v>2.8</v>
      </c>
      <c r="AL44">
        <v>2.8527272727272726</v>
      </c>
      <c r="AM44">
        <v>2.8703030303030301</v>
      </c>
      <c r="AN44">
        <v>2.8878787878787877</v>
      </c>
    </row>
    <row r="45" spans="1:40" x14ac:dyDescent="0.25">
      <c r="A45" t="s">
        <v>1972</v>
      </c>
      <c r="B45" t="s">
        <v>2045</v>
      </c>
      <c r="C45" t="s">
        <v>278</v>
      </c>
      <c r="D45" t="s">
        <v>2256</v>
      </c>
      <c r="E45" t="s">
        <v>2257</v>
      </c>
      <c r="F45" t="s">
        <v>62</v>
      </c>
      <c r="G45" t="s">
        <v>62</v>
      </c>
      <c r="H45" t="s">
        <v>3243</v>
      </c>
      <c r="J45" t="s">
        <v>2000</v>
      </c>
      <c r="K45" t="s">
        <v>2001</v>
      </c>
      <c r="L45">
        <v>43166</v>
      </c>
      <c r="P45">
        <v>11.3</v>
      </c>
      <c r="Q45" t="s">
        <v>1978</v>
      </c>
      <c r="R45" t="s">
        <v>1979</v>
      </c>
      <c r="S45">
        <v>20</v>
      </c>
      <c r="U45" t="s">
        <v>1980</v>
      </c>
      <c r="V45">
        <v>40</v>
      </c>
      <c r="W45">
        <v>11.354924242424243</v>
      </c>
      <c r="X45">
        <v>11.420833333333334</v>
      </c>
      <c r="Y45">
        <v>11.475757575757576</v>
      </c>
      <c r="Z45">
        <v>11.530681818181819</v>
      </c>
      <c r="AA45">
        <v>11.431818181818182</v>
      </c>
      <c r="AB45">
        <v>11.508712121212122</v>
      </c>
      <c r="AC45">
        <v>11.442803030303031</v>
      </c>
      <c r="AD45">
        <v>11.431818181818182</v>
      </c>
      <c r="AE45" t="s">
        <v>607</v>
      </c>
      <c r="AF45">
        <v>5.32</v>
      </c>
      <c r="AG45" t="s">
        <v>3224</v>
      </c>
      <c r="AJ45">
        <v>11.3</v>
      </c>
      <c r="AL45">
        <v>11.365909090909092</v>
      </c>
      <c r="AM45">
        <v>11.387878787878789</v>
      </c>
      <c r="AN45">
        <v>11.409848484848485</v>
      </c>
    </row>
    <row r="46" spans="1:40" x14ac:dyDescent="0.25">
      <c r="A46" t="s">
        <v>1972</v>
      </c>
      <c r="C46" t="s">
        <v>2189</v>
      </c>
      <c r="D46" t="s">
        <v>2390</v>
      </c>
      <c r="F46" t="s">
        <v>2190</v>
      </c>
      <c r="G46" t="s">
        <v>2190</v>
      </c>
      <c r="H46" t="s">
        <v>3244</v>
      </c>
      <c r="J46" t="s">
        <v>2191</v>
      </c>
      <c r="K46" t="s">
        <v>299</v>
      </c>
      <c r="L46">
        <v>43166</v>
      </c>
      <c r="O46" t="s">
        <v>2192</v>
      </c>
      <c r="P46">
        <v>1.006</v>
      </c>
      <c r="Q46" t="s">
        <v>1978</v>
      </c>
      <c r="R46" t="s">
        <v>2454</v>
      </c>
      <c r="S46">
        <v>42.637700000000002</v>
      </c>
      <c r="T46" t="s">
        <v>1978</v>
      </c>
      <c r="U46" t="s">
        <v>2034</v>
      </c>
      <c r="V46">
        <v>40</v>
      </c>
      <c r="W46">
        <v>1.3078000000000001</v>
      </c>
      <c r="X46">
        <v>1.3541738130169481</v>
      </c>
      <c r="Y46">
        <v>1.3799370424708082</v>
      </c>
      <c r="Z46">
        <v>1.4057002719246683</v>
      </c>
      <c r="AA46">
        <v>1.3850896883615802</v>
      </c>
      <c r="AB46">
        <v>1.4211582095969844</v>
      </c>
      <c r="AC46">
        <v>1.3593264589077201</v>
      </c>
      <c r="AD46">
        <v>1.3593264589077201</v>
      </c>
      <c r="AH46" t="s">
        <v>2458</v>
      </c>
      <c r="AJ46">
        <v>1.3078000000000001</v>
      </c>
      <c r="AL46">
        <v>1.349021167126176</v>
      </c>
      <c r="AM46">
        <v>1.3361395523992461</v>
      </c>
      <c r="AN46">
        <v>1.3593264589077201</v>
      </c>
    </row>
    <row r="47" spans="1:40" x14ac:dyDescent="0.25">
      <c r="A47" t="s">
        <v>1972</v>
      </c>
      <c r="B47" t="s">
        <v>2045</v>
      </c>
      <c r="D47" t="s">
        <v>298</v>
      </c>
      <c r="E47" t="s">
        <v>397</v>
      </c>
      <c r="F47" t="s">
        <v>2046</v>
      </c>
      <c r="J47" t="s">
        <v>1994</v>
      </c>
      <c r="K47" t="s">
        <v>1995</v>
      </c>
      <c r="L47">
        <v>43166</v>
      </c>
      <c r="O47" t="s">
        <v>2175</v>
      </c>
      <c r="P47">
        <v>1.9188000000000001</v>
      </c>
      <c r="Q47" t="s">
        <v>1978</v>
      </c>
      <c r="R47" t="s">
        <v>1979</v>
      </c>
      <c r="S47">
        <v>25</v>
      </c>
      <c r="T47" t="s">
        <v>607</v>
      </c>
      <c r="U47" t="s">
        <v>1980</v>
      </c>
      <c r="V47">
        <v>45</v>
      </c>
      <c r="W47">
        <v>1.965668686868687</v>
      </c>
      <c r="X47">
        <v>1.965668686868687</v>
      </c>
      <c r="Y47">
        <v>2.0047259259259258</v>
      </c>
      <c r="Z47">
        <v>2.0359717171717171</v>
      </c>
      <c r="AA47">
        <v>2.0437831649831653</v>
      </c>
      <c r="AB47">
        <v>2.0820592592592595</v>
      </c>
      <c r="AC47">
        <v>1.9734801346801347</v>
      </c>
      <c r="AD47">
        <v>1.9812915824915827</v>
      </c>
      <c r="AE47" t="s">
        <v>607</v>
      </c>
      <c r="AF47">
        <v>0.4</v>
      </c>
      <c r="AG47" t="s">
        <v>3224</v>
      </c>
      <c r="AJ47">
        <v>1.9188000000000001</v>
      </c>
      <c r="AL47">
        <v>2.0047259259259258</v>
      </c>
      <c r="AM47">
        <v>1.9422343434343434</v>
      </c>
      <c r="AN47">
        <v>2.0086316498316501</v>
      </c>
    </row>
    <row r="48" spans="1:40" x14ac:dyDescent="0.25">
      <c r="A48" t="s">
        <v>1972</v>
      </c>
      <c r="B48" t="s">
        <v>2045</v>
      </c>
      <c r="C48" t="s">
        <v>1925</v>
      </c>
      <c r="D48" t="s">
        <v>2258</v>
      </c>
      <c r="E48" t="s">
        <v>397</v>
      </c>
      <c r="F48" t="s">
        <v>2046</v>
      </c>
      <c r="G48" t="s">
        <v>2046</v>
      </c>
      <c r="J48" t="s">
        <v>2021</v>
      </c>
      <c r="K48" t="s">
        <v>2019</v>
      </c>
      <c r="L48">
        <v>43166</v>
      </c>
      <c r="P48">
        <v>1.7296</v>
      </c>
      <c r="Q48" t="s">
        <v>1978</v>
      </c>
      <c r="R48" t="s">
        <v>1979</v>
      </c>
      <c r="S48">
        <v>25</v>
      </c>
      <c r="T48" t="s">
        <v>1978</v>
      </c>
      <c r="U48" t="s">
        <v>1980</v>
      </c>
      <c r="V48">
        <v>40</v>
      </c>
      <c r="W48">
        <v>1.773539393939394</v>
      </c>
      <c r="X48">
        <v>1.7911151515151515</v>
      </c>
      <c r="Y48">
        <v>1.8306606060606061</v>
      </c>
      <c r="Z48">
        <v>1.8702060606060606</v>
      </c>
      <c r="AA48">
        <v>1.8658121212121213</v>
      </c>
      <c r="AB48">
        <v>1.9141454545454546</v>
      </c>
      <c r="AC48">
        <v>1.7999030303030303</v>
      </c>
      <c r="AD48">
        <v>1.7999030303030303</v>
      </c>
      <c r="AE48" t="s">
        <v>607</v>
      </c>
      <c r="AF48">
        <v>0</v>
      </c>
      <c r="AG48" t="s">
        <v>3224</v>
      </c>
      <c r="AJ48">
        <v>1.7296</v>
      </c>
      <c r="AL48">
        <v>1.8174787878787879</v>
      </c>
      <c r="AM48">
        <v>1.7559636363636364</v>
      </c>
      <c r="AN48">
        <v>1.8262666666666667</v>
      </c>
    </row>
    <row r="49" spans="1:40" x14ac:dyDescent="0.25">
      <c r="A49" t="s">
        <v>1972</v>
      </c>
      <c r="C49" t="s">
        <v>307</v>
      </c>
      <c r="D49" t="s">
        <v>2259</v>
      </c>
      <c r="E49" t="s">
        <v>397</v>
      </c>
      <c r="F49" t="s">
        <v>63</v>
      </c>
      <c r="J49" t="s">
        <v>2047</v>
      </c>
      <c r="L49">
        <v>43166</v>
      </c>
      <c r="O49" t="s">
        <v>2048</v>
      </c>
      <c r="Q49" t="s">
        <v>1978</v>
      </c>
      <c r="R49" t="s">
        <v>1979</v>
      </c>
      <c r="U49" t="s">
        <v>2478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0.313</v>
      </c>
      <c r="AE49" t="s">
        <v>3224</v>
      </c>
      <c r="AG49" t="s">
        <v>3224</v>
      </c>
      <c r="AJ49">
        <v>0</v>
      </c>
      <c r="AL49">
        <v>0.218</v>
      </c>
      <c r="AM49">
        <v>0.22500000000000001</v>
      </c>
      <c r="AN49">
        <v>0</v>
      </c>
    </row>
    <row r="50" spans="1:40" x14ac:dyDescent="0.25">
      <c r="A50" t="s">
        <v>1972</v>
      </c>
      <c r="C50" t="s">
        <v>308</v>
      </c>
      <c r="D50" t="s">
        <v>2260</v>
      </c>
      <c r="E50" t="s">
        <v>397</v>
      </c>
      <c r="F50" t="s">
        <v>64</v>
      </c>
      <c r="J50" t="s">
        <v>2047</v>
      </c>
      <c r="L50">
        <v>43166</v>
      </c>
      <c r="O50" t="s">
        <v>2048</v>
      </c>
      <c r="P50">
        <v>0.23300000000000001</v>
      </c>
      <c r="Q50" t="s">
        <v>1978</v>
      </c>
      <c r="R50" t="s">
        <v>1979</v>
      </c>
      <c r="U50" t="s">
        <v>2478</v>
      </c>
      <c r="W50">
        <v>0.23599999999999999</v>
      </c>
      <c r="X50">
        <v>0.254</v>
      </c>
      <c r="Y50">
        <v>0.26900000000000002</v>
      </c>
      <c r="Z50">
        <v>0.27900000000000003</v>
      </c>
      <c r="AA50">
        <v>0.24399999999999999</v>
      </c>
      <c r="AB50">
        <v>0.23499999999999999</v>
      </c>
      <c r="AC50">
        <v>0.24299999999999999</v>
      </c>
      <c r="AD50">
        <v>0.245</v>
      </c>
      <c r="AE50" t="s">
        <v>607</v>
      </c>
      <c r="AG50" t="s">
        <v>3224</v>
      </c>
      <c r="AJ50">
        <v>0</v>
      </c>
      <c r="AL50">
        <v>0.23400000000000001</v>
      </c>
      <c r="AM50">
        <v>0.23599999999999999</v>
      </c>
      <c r="AN50">
        <v>0.24399999999999999</v>
      </c>
    </row>
    <row r="51" spans="1:40" x14ac:dyDescent="0.25">
      <c r="A51" t="s">
        <v>1972</v>
      </c>
      <c r="C51" t="s">
        <v>309</v>
      </c>
      <c r="D51" t="s">
        <v>2261</v>
      </c>
      <c r="E51" t="s">
        <v>2262</v>
      </c>
      <c r="F51" t="s">
        <v>65</v>
      </c>
      <c r="J51" t="s">
        <v>2047</v>
      </c>
      <c r="L51">
        <v>43166</v>
      </c>
      <c r="O51" t="s">
        <v>2048</v>
      </c>
      <c r="Q51" t="s">
        <v>1978</v>
      </c>
      <c r="R51" t="s">
        <v>1979</v>
      </c>
      <c r="U51" t="s">
        <v>2478</v>
      </c>
      <c r="W51">
        <v>0.222</v>
      </c>
      <c r="X51">
        <v>0.24399999999999999</v>
      </c>
      <c r="Y51">
        <v>0.26500000000000001</v>
      </c>
      <c r="Z51">
        <v>0.27500000000000002</v>
      </c>
      <c r="AA51">
        <v>0.24</v>
      </c>
      <c r="AB51">
        <v>0.23100000000000001</v>
      </c>
      <c r="AC51">
        <v>0.23899999999999999</v>
      </c>
      <c r="AD51">
        <v>0.24099999999999999</v>
      </c>
      <c r="AE51" t="s">
        <v>607</v>
      </c>
      <c r="AG51" t="s">
        <v>3224</v>
      </c>
      <c r="AJ51">
        <v>0</v>
      </c>
      <c r="AL51">
        <v>0.23200000000000001</v>
      </c>
      <c r="AM51">
        <v>0.23</v>
      </c>
      <c r="AN51">
        <v>0.24199999999999999</v>
      </c>
    </row>
    <row r="52" spans="1:40" x14ac:dyDescent="0.25">
      <c r="A52" t="s">
        <v>1972</v>
      </c>
      <c r="B52" t="s">
        <v>2004</v>
      </c>
      <c r="C52" t="s">
        <v>1926</v>
      </c>
      <c r="D52" t="s">
        <v>2263</v>
      </c>
      <c r="E52" t="s">
        <v>397</v>
      </c>
      <c r="F52" t="s">
        <v>2049</v>
      </c>
      <c r="G52" t="s">
        <v>2050</v>
      </c>
      <c r="J52" t="s">
        <v>2021</v>
      </c>
      <c r="K52" t="s">
        <v>2019</v>
      </c>
      <c r="P52">
        <v>3.1240000000000001</v>
      </c>
      <c r="Q52" t="s">
        <v>1978</v>
      </c>
      <c r="R52" t="s">
        <v>1979</v>
      </c>
      <c r="S52">
        <v>20</v>
      </c>
      <c r="T52" t="s">
        <v>1978</v>
      </c>
      <c r="U52" t="s">
        <v>2037</v>
      </c>
      <c r="V52">
        <v>36</v>
      </c>
      <c r="W52">
        <v>3.1850269360269361</v>
      </c>
      <c r="X52">
        <v>3.2094377104377108</v>
      </c>
      <c r="Y52">
        <v>3.264361952861953</v>
      </c>
      <c r="Z52">
        <v>3.3192861952861952</v>
      </c>
      <c r="AA52">
        <v>3.3131835016835018</v>
      </c>
      <c r="AB52">
        <v>3.3803131313131312</v>
      </c>
      <c r="AC52">
        <v>3.2216430976430979</v>
      </c>
      <c r="AD52">
        <v>3.2216430976430979</v>
      </c>
      <c r="AE52" t="s">
        <v>615</v>
      </c>
      <c r="AF52">
        <v>3.3940000000000001</v>
      </c>
      <c r="AG52" t="s">
        <v>3224</v>
      </c>
      <c r="AJ52">
        <v>3.1240000000000001</v>
      </c>
      <c r="AL52">
        <v>3.2460538720538721</v>
      </c>
      <c r="AM52">
        <v>3.1606161616161619</v>
      </c>
      <c r="AN52">
        <v>3.2582592592592592</v>
      </c>
    </row>
    <row r="53" spans="1:40" x14ac:dyDescent="0.25">
      <c r="A53" t="s">
        <v>2007</v>
      </c>
      <c r="B53" t="s">
        <v>2057</v>
      </c>
      <c r="C53" t="s">
        <v>279</v>
      </c>
      <c r="D53" t="s">
        <v>2267</v>
      </c>
      <c r="E53" t="s">
        <v>2268</v>
      </c>
      <c r="F53" t="s">
        <v>69</v>
      </c>
      <c r="J53" t="s">
        <v>2056</v>
      </c>
      <c r="K53" t="s">
        <v>299</v>
      </c>
      <c r="N53" t="s">
        <v>2459</v>
      </c>
      <c r="Q53" t="s">
        <v>1978</v>
      </c>
      <c r="S53">
        <v>1089</v>
      </c>
      <c r="U53" t="s">
        <v>1999</v>
      </c>
      <c r="V53">
        <v>1</v>
      </c>
      <c r="W53">
        <v>0</v>
      </c>
      <c r="X53">
        <v>7.2627097420485856E-2</v>
      </c>
      <c r="Y53">
        <v>0.11297548487631133</v>
      </c>
      <c r="Z53">
        <v>0.15332387233213679</v>
      </c>
      <c r="AA53">
        <v>0.12104516236747641</v>
      </c>
      <c r="AB53">
        <v>0.17753290480563208</v>
      </c>
      <c r="AC53">
        <v>8.0696774911650948E-2</v>
      </c>
      <c r="AD53">
        <v>8.0696774911650948E-2</v>
      </c>
      <c r="AE53" t="s">
        <v>1990</v>
      </c>
      <c r="AG53" t="s">
        <v>3224</v>
      </c>
      <c r="AJ53">
        <v>0</v>
      </c>
      <c r="AL53">
        <v>6.455741992932075E-2</v>
      </c>
      <c r="AM53">
        <v>4.438322620140802E-2</v>
      </c>
      <c r="AN53">
        <v>8.0696774911650948E-2</v>
      </c>
    </row>
    <row r="54" spans="1:40" x14ac:dyDescent="0.25">
      <c r="A54" t="s">
        <v>2007</v>
      </c>
      <c r="B54" t="s">
        <v>2057</v>
      </c>
      <c r="C54" t="s">
        <v>1927</v>
      </c>
      <c r="D54" t="s">
        <v>2269</v>
      </c>
      <c r="E54" t="s">
        <v>3224</v>
      </c>
      <c r="F54" t="s">
        <v>2059</v>
      </c>
      <c r="J54" t="s">
        <v>2009</v>
      </c>
      <c r="Q54" t="s">
        <v>1990</v>
      </c>
      <c r="S54">
        <v>205</v>
      </c>
      <c r="U54" t="s">
        <v>2006</v>
      </c>
      <c r="V54">
        <v>4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 t="s">
        <v>1990</v>
      </c>
      <c r="AF54">
        <v>5.5</v>
      </c>
      <c r="AG54" t="s">
        <v>3224</v>
      </c>
      <c r="AJ54">
        <v>0</v>
      </c>
      <c r="AL54">
        <v>0</v>
      </c>
      <c r="AM54">
        <v>0</v>
      </c>
      <c r="AN54">
        <v>0</v>
      </c>
    </row>
    <row r="55" spans="1:40" x14ac:dyDescent="0.25">
      <c r="A55" t="s">
        <v>1972</v>
      </c>
      <c r="C55" t="s">
        <v>1769</v>
      </c>
      <c r="D55" t="s">
        <v>2265</v>
      </c>
      <c r="E55" t="s">
        <v>397</v>
      </c>
      <c r="F55" t="s">
        <v>1633</v>
      </c>
      <c r="J55" t="s">
        <v>2054</v>
      </c>
      <c r="K55" t="s">
        <v>1977</v>
      </c>
      <c r="L55">
        <v>43166</v>
      </c>
      <c r="O55" t="s">
        <v>2460</v>
      </c>
      <c r="P55">
        <v>0.48499999999999999</v>
      </c>
      <c r="Q55" t="s">
        <v>1978</v>
      </c>
      <c r="R55" t="s">
        <v>1979</v>
      </c>
      <c r="T55" t="s">
        <v>1978</v>
      </c>
      <c r="U55" t="s">
        <v>2478</v>
      </c>
      <c r="V55">
        <v>1</v>
      </c>
      <c r="W55">
        <v>0.53906999999999994</v>
      </c>
      <c r="X55">
        <v>0.53074999999999994</v>
      </c>
      <c r="Y55">
        <v>0.56043999999999994</v>
      </c>
      <c r="Z55">
        <v>0.57791999999999999</v>
      </c>
      <c r="AA55">
        <v>0.57791999999999999</v>
      </c>
      <c r="AB55">
        <v>0.60533999999999999</v>
      </c>
      <c r="AC55">
        <v>0.52961999999999998</v>
      </c>
      <c r="AD55">
        <v>0.53220999999999996</v>
      </c>
      <c r="AE55" t="s">
        <v>615</v>
      </c>
      <c r="AG55" t="s">
        <v>3224</v>
      </c>
      <c r="AJ55">
        <v>0.48499999999999999</v>
      </c>
      <c r="AL55">
        <v>0.56250999999999995</v>
      </c>
      <c r="AM55">
        <v>0.48499999999999999</v>
      </c>
      <c r="AN55">
        <v>0.48499999999999999</v>
      </c>
    </row>
    <row r="56" spans="1:40" x14ac:dyDescent="0.25">
      <c r="A56" t="s">
        <v>1972</v>
      </c>
      <c r="B56" t="s">
        <v>2020</v>
      </c>
      <c r="D56" t="s">
        <v>298</v>
      </c>
      <c r="E56" t="s">
        <v>397</v>
      </c>
      <c r="F56" t="s">
        <v>1921</v>
      </c>
      <c r="J56" t="s">
        <v>2441</v>
      </c>
      <c r="K56" t="s">
        <v>299</v>
      </c>
      <c r="L56">
        <v>43166</v>
      </c>
      <c r="P56">
        <v>0.47799999999999998</v>
      </c>
      <c r="Q56" t="s">
        <v>607</v>
      </c>
      <c r="R56" t="s">
        <v>1979</v>
      </c>
      <c r="T56" t="s">
        <v>607</v>
      </c>
      <c r="U56" t="s">
        <v>2002</v>
      </c>
      <c r="W56">
        <v>0.53206999999999993</v>
      </c>
      <c r="X56">
        <v>0.52374999999999994</v>
      </c>
      <c r="Y56">
        <v>0.55343999999999993</v>
      </c>
      <c r="Z56">
        <v>0.57091999999999998</v>
      </c>
      <c r="AA56">
        <v>0.57091999999999998</v>
      </c>
      <c r="AB56">
        <v>0.59833999999999998</v>
      </c>
      <c r="AC56">
        <v>0.52261999999999997</v>
      </c>
      <c r="AD56">
        <v>0.52520999999999995</v>
      </c>
      <c r="AE56" t="s">
        <v>607</v>
      </c>
      <c r="AF56">
        <v>5.948800000000001E-4</v>
      </c>
      <c r="AG56" t="s">
        <v>3224</v>
      </c>
      <c r="AJ56">
        <v>0.47799999999999998</v>
      </c>
      <c r="AL56">
        <v>0.55550999999999995</v>
      </c>
      <c r="AM56">
        <v>0.47799999999999998</v>
      </c>
      <c r="AN56">
        <v>0.47799999999999998</v>
      </c>
    </row>
    <row r="57" spans="1:40" x14ac:dyDescent="0.25">
      <c r="A57" t="s">
        <v>2051</v>
      </c>
      <c r="B57" t="s">
        <v>2020</v>
      </c>
      <c r="D57" t="s">
        <v>298</v>
      </c>
      <c r="E57" t="s">
        <v>3224</v>
      </c>
      <c r="F57" t="s">
        <v>2058</v>
      </c>
      <c r="J57" t="s">
        <v>1994</v>
      </c>
      <c r="K57" t="s">
        <v>1995</v>
      </c>
      <c r="L57">
        <v>43166</v>
      </c>
      <c r="O57" t="s">
        <v>2175</v>
      </c>
      <c r="P57">
        <v>1.7385999999999999</v>
      </c>
      <c r="Q57" t="s">
        <v>1978</v>
      </c>
      <c r="R57" t="s">
        <v>1979</v>
      </c>
      <c r="S57">
        <v>45.45</v>
      </c>
      <c r="U57" t="s">
        <v>1980</v>
      </c>
      <c r="V57">
        <v>40</v>
      </c>
      <c r="W57">
        <v>1.7676029002900289</v>
      </c>
      <c r="X57">
        <v>1.7676029002900289</v>
      </c>
      <c r="Y57">
        <v>1.7917719838650532</v>
      </c>
      <c r="Z57">
        <v>1.8111072507250725</v>
      </c>
      <c r="AA57">
        <v>1.8159410674400773</v>
      </c>
      <c r="AB57">
        <v>1.839626769343601</v>
      </c>
      <c r="AC57">
        <v>1.7724367170050337</v>
      </c>
      <c r="AD57">
        <v>1.7772705337200385</v>
      </c>
      <c r="AG57" t="s">
        <v>3224</v>
      </c>
      <c r="AJ57">
        <v>1.7385999999999999</v>
      </c>
      <c r="AL57">
        <v>1.7917719838650532</v>
      </c>
      <c r="AM57">
        <v>1.7531014501450144</v>
      </c>
      <c r="AN57">
        <v>1.7941888922225555</v>
      </c>
    </row>
    <row r="58" spans="1:40" x14ac:dyDescent="0.25">
      <c r="A58" t="s">
        <v>2007</v>
      </c>
      <c r="B58" t="s">
        <v>2035</v>
      </c>
      <c r="C58" t="s">
        <v>1928</v>
      </c>
      <c r="D58" t="s">
        <v>2266</v>
      </c>
      <c r="E58" t="s">
        <v>3224</v>
      </c>
      <c r="F58" t="s">
        <v>71</v>
      </c>
      <c r="J58" t="s">
        <v>2056</v>
      </c>
      <c r="K58" t="s">
        <v>1977</v>
      </c>
      <c r="N58" t="s">
        <v>2461</v>
      </c>
      <c r="P58">
        <v>5.81</v>
      </c>
      <c r="Q58" t="s">
        <v>1978</v>
      </c>
      <c r="R58" t="s">
        <v>1979</v>
      </c>
      <c r="S58">
        <v>1000</v>
      </c>
      <c r="T58" t="s">
        <v>1988</v>
      </c>
      <c r="U58" t="s">
        <v>1989</v>
      </c>
      <c r="V58">
        <v>1</v>
      </c>
      <c r="W58">
        <v>5.8583333333333325</v>
      </c>
      <c r="X58">
        <v>5.8715151515151511</v>
      </c>
      <c r="Y58">
        <v>5.9066666666666663</v>
      </c>
      <c r="Z58">
        <v>5.9506060606060602</v>
      </c>
      <c r="AA58">
        <v>5.9506060606060602</v>
      </c>
      <c r="AB58">
        <v>6.003333333333333</v>
      </c>
      <c r="AC58">
        <v>5.8715151515151511</v>
      </c>
      <c r="AD58">
        <v>5.8715151515151511</v>
      </c>
      <c r="AE58" t="s">
        <v>1990</v>
      </c>
      <c r="AG58" t="s">
        <v>3224</v>
      </c>
      <c r="AJ58">
        <v>5.81</v>
      </c>
      <c r="AL58">
        <v>5.9066666666666663</v>
      </c>
      <c r="AM58">
        <v>5.8275757575757572</v>
      </c>
      <c r="AN58">
        <v>5.9066666666666663</v>
      </c>
    </row>
    <row r="59" spans="1:40" x14ac:dyDescent="0.25">
      <c r="A59" t="s">
        <v>2007</v>
      </c>
      <c r="B59" t="s">
        <v>2099</v>
      </c>
      <c r="C59" t="s">
        <v>2100</v>
      </c>
      <c r="D59" t="s">
        <v>2309</v>
      </c>
      <c r="E59" t="s">
        <v>3224</v>
      </c>
      <c r="F59" t="s">
        <v>2101</v>
      </c>
      <c r="J59" t="s">
        <v>2102</v>
      </c>
      <c r="Q59" t="s">
        <v>615</v>
      </c>
      <c r="S59">
        <v>1000</v>
      </c>
      <c r="U59" t="s">
        <v>1999</v>
      </c>
      <c r="V59">
        <v>1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G59" t="s">
        <v>3224</v>
      </c>
      <c r="AJ59">
        <v>0</v>
      </c>
      <c r="AL59">
        <v>0</v>
      </c>
      <c r="AM59">
        <v>0</v>
      </c>
      <c r="AN59">
        <v>0</v>
      </c>
    </row>
    <row r="60" spans="1:40" x14ac:dyDescent="0.25">
      <c r="A60" t="s">
        <v>1972</v>
      </c>
      <c r="B60" t="s">
        <v>2060</v>
      </c>
      <c r="D60" t="s">
        <v>298</v>
      </c>
      <c r="E60" t="s">
        <v>397</v>
      </c>
      <c r="F60" t="s">
        <v>1942</v>
      </c>
      <c r="J60" t="s">
        <v>1994</v>
      </c>
      <c r="K60" t="s">
        <v>1995</v>
      </c>
      <c r="L60">
        <v>43166</v>
      </c>
      <c r="O60" t="s">
        <v>2175</v>
      </c>
      <c r="P60">
        <v>0.88249999999999995</v>
      </c>
      <c r="Q60" t="s">
        <v>1978</v>
      </c>
      <c r="R60" t="s">
        <v>1979</v>
      </c>
      <c r="S60">
        <v>20</v>
      </c>
      <c r="T60" t="s">
        <v>1988</v>
      </c>
      <c r="U60" t="s">
        <v>1998</v>
      </c>
      <c r="V60">
        <v>56</v>
      </c>
      <c r="W60">
        <v>0.929577922077922</v>
      </c>
      <c r="X60">
        <v>0.929577922077922</v>
      </c>
      <c r="Y60">
        <v>0.96880952380952379</v>
      </c>
      <c r="Z60">
        <v>1.0001948051948051</v>
      </c>
      <c r="AA60">
        <v>1.0080411255411255</v>
      </c>
      <c r="AB60">
        <v>1.0464880952380953</v>
      </c>
      <c r="AC60">
        <v>0.93742424242424238</v>
      </c>
      <c r="AD60">
        <v>0.94527056277056276</v>
      </c>
      <c r="AE60" t="s">
        <v>607</v>
      </c>
      <c r="AF60">
        <v>0.43</v>
      </c>
      <c r="AG60" t="s">
        <v>3224</v>
      </c>
      <c r="AJ60">
        <v>0.88249999999999995</v>
      </c>
      <c r="AL60">
        <v>0.96880952380952379</v>
      </c>
      <c r="AM60">
        <v>0.90603896103896098</v>
      </c>
      <c r="AN60">
        <v>0.97273268398268398</v>
      </c>
    </row>
    <row r="61" spans="1:40" x14ac:dyDescent="0.25">
      <c r="A61" t="s">
        <v>1972</v>
      </c>
      <c r="B61" t="s">
        <v>2107</v>
      </c>
      <c r="E61" t="s">
        <v>2319</v>
      </c>
      <c r="F61" t="s">
        <v>2392</v>
      </c>
      <c r="G61" t="s">
        <v>2139</v>
      </c>
      <c r="H61" t="s">
        <v>3245</v>
      </c>
      <c r="I61" t="s">
        <v>3246</v>
      </c>
      <c r="J61" t="s">
        <v>2462</v>
      </c>
      <c r="K61" t="s">
        <v>2001</v>
      </c>
      <c r="L61">
        <v>43166</v>
      </c>
      <c r="P61">
        <v>1.96</v>
      </c>
      <c r="Q61" t="s">
        <v>1978</v>
      </c>
      <c r="R61" t="s">
        <v>1979</v>
      </c>
      <c r="S61">
        <v>25</v>
      </c>
      <c r="T61" t="s">
        <v>1978</v>
      </c>
      <c r="U61" t="s">
        <v>1998</v>
      </c>
      <c r="V61">
        <v>40</v>
      </c>
      <c r="W61">
        <v>2.0039393939393939</v>
      </c>
      <c r="X61">
        <v>2.0566666666666666</v>
      </c>
      <c r="Y61">
        <v>2.1006060606060606</v>
      </c>
      <c r="Z61">
        <v>2.1445454545454545</v>
      </c>
      <c r="AA61">
        <v>2.0654545454545454</v>
      </c>
      <c r="AB61">
        <v>2.126969696969697</v>
      </c>
      <c r="AC61">
        <v>2.0742424242424242</v>
      </c>
      <c r="AD61">
        <v>2.0654545454545454</v>
      </c>
      <c r="AE61" t="s">
        <v>607</v>
      </c>
      <c r="AJ61">
        <v>1.96</v>
      </c>
      <c r="AL61">
        <v>2.0127272727272727</v>
      </c>
      <c r="AM61">
        <v>2.0303030303030303</v>
      </c>
      <c r="AN61">
        <v>2.0478787878787879</v>
      </c>
    </row>
    <row r="62" spans="1:40" x14ac:dyDescent="0.25">
      <c r="A62" t="s">
        <v>1972</v>
      </c>
      <c r="B62" t="s">
        <v>2070</v>
      </c>
      <c r="C62" t="s">
        <v>335</v>
      </c>
      <c r="D62" t="s">
        <v>2351</v>
      </c>
      <c r="E62" t="s">
        <v>2352</v>
      </c>
      <c r="F62" t="s">
        <v>2392</v>
      </c>
      <c r="G62" t="s">
        <v>2139</v>
      </c>
      <c r="H62" t="s">
        <v>3245</v>
      </c>
      <c r="I62" t="s">
        <v>3247</v>
      </c>
      <c r="J62" t="s">
        <v>2000</v>
      </c>
      <c r="K62" t="s">
        <v>2001</v>
      </c>
      <c r="L62">
        <v>43166</v>
      </c>
      <c r="P62">
        <v>1.56</v>
      </c>
      <c r="Q62" t="s">
        <v>1978</v>
      </c>
      <c r="R62" t="s">
        <v>1979</v>
      </c>
      <c r="S62">
        <v>25</v>
      </c>
      <c r="T62" t="s">
        <v>607</v>
      </c>
      <c r="U62" t="s">
        <v>1980</v>
      </c>
      <c r="V62">
        <v>40</v>
      </c>
      <c r="W62">
        <v>1.603939393939394</v>
      </c>
      <c r="X62">
        <v>1.6566666666666667</v>
      </c>
      <c r="Y62">
        <v>1.7006060606060607</v>
      </c>
      <c r="Z62">
        <v>1.7445454545454546</v>
      </c>
      <c r="AA62">
        <v>1.6654545454545455</v>
      </c>
      <c r="AB62">
        <v>1.726969696969697</v>
      </c>
      <c r="AC62">
        <v>1.6742424242424243</v>
      </c>
      <c r="AD62">
        <v>1.6654545454545455</v>
      </c>
      <c r="AE62" t="s">
        <v>607</v>
      </c>
      <c r="AF62">
        <v>0.10095999999999999</v>
      </c>
      <c r="AG62" t="s">
        <v>3224</v>
      </c>
      <c r="AJ62">
        <v>1.56</v>
      </c>
      <c r="AL62">
        <v>1.6127272727272728</v>
      </c>
      <c r="AM62">
        <v>1.6303030303030304</v>
      </c>
      <c r="AN62">
        <v>1.6478787878787879</v>
      </c>
    </row>
    <row r="63" spans="1:40" x14ac:dyDescent="0.25">
      <c r="A63" t="s">
        <v>1972</v>
      </c>
      <c r="B63" t="s">
        <v>2070</v>
      </c>
      <c r="C63" t="s">
        <v>336</v>
      </c>
      <c r="D63" t="s">
        <v>2353</v>
      </c>
      <c r="E63" t="s">
        <v>2354</v>
      </c>
      <c r="F63" t="s">
        <v>2393</v>
      </c>
      <c r="G63" t="s">
        <v>2140</v>
      </c>
      <c r="H63" t="s">
        <v>3248</v>
      </c>
      <c r="J63" t="s">
        <v>2000</v>
      </c>
      <c r="K63" t="s">
        <v>2001</v>
      </c>
      <c r="L63">
        <v>43166</v>
      </c>
      <c r="P63">
        <v>1.31</v>
      </c>
      <c r="Q63" t="s">
        <v>1978</v>
      </c>
      <c r="R63" t="s">
        <v>1979</v>
      </c>
      <c r="S63">
        <v>25</v>
      </c>
      <c r="T63" t="s">
        <v>607</v>
      </c>
      <c r="U63" t="s">
        <v>2034</v>
      </c>
      <c r="V63">
        <v>40</v>
      </c>
      <c r="W63">
        <v>1.353939393939394</v>
      </c>
      <c r="X63">
        <v>1.4066666666666667</v>
      </c>
      <c r="Y63">
        <v>1.4506060606060607</v>
      </c>
      <c r="Z63">
        <v>1.4945454545454546</v>
      </c>
      <c r="AA63">
        <v>1.4154545454545455</v>
      </c>
      <c r="AB63">
        <v>1.476969696969697</v>
      </c>
      <c r="AC63">
        <v>1.4242424242424243</v>
      </c>
      <c r="AD63">
        <v>1.4154545454545455</v>
      </c>
      <c r="AE63" t="s">
        <v>607</v>
      </c>
      <c r="AF63">
        <v>0.123</v>
      </c>
      <c r="AG63" t="s">
        <v>3224</v>
      </c>
      <c r="AJ63">
        <v>1.31</v>
      </c>
      <c r="AL63">
        <v>1.3627272727272728</v>
      </c>
      <c r="AM63">
        <v>1.3803030303030304</v>
      </c>
      <c r="AN63">
        <v>1.3978787878787879</v>
      </c>
    </row>
    <row r="64" spans="1:40" x14ac:dyDescent="0.25">
      <c r="A64" t="s">
        <v>1972</v>
      </c>
      <c r="B64" t="s">
        <v>2061</v>
      </c>
      <c r="C64" t="s">
        <v>1951</v>
      </c>
      <c r="D64" t="s">
        <v>2270</v>
      </c>
      <c r="E64" t="s">
        <v>397</v>
      </c>
      <c r="F64" t="s">
        <v>2062</v>
      </c>
      <c r="G64" t="s">
        <v>2463</v>
      </c>
      <c r="H64" t="s">
        <v>3249</v>
      </c>
      <c r="J64" t="s">
        <v>2000</v>
      </c>
      <c r="K64" t="s">
        <v>2001</v>
      </c>
      <c r="L64">
        <v>43166</v>
      </c>
      <c r="O64" t="s">
        <v>2413</v>
      </c>
      <c r="P64">
        <v>4.9000000000000004</v>
      </c>
      <c r="Q64" t="s">
        <v>1990</v>
      </c>
      <c r="S64">
        <v>1000</v>
      </c>
      <c r="U64" t="s">
        <v>1999</v>
      </c>
      <c r="V64">
        <v>1</v>
      </c>
      <c r="W64">
        <v>6.4139393939393949</v>
      </c>
      <c r="X64">
        <v>6.4666666666666677</v>
      </c>
      <c r="Y64">
        <v>6.5106060606060616</v>
      </c>
      <c r="Z64">
        <v>6.5545454545454556</v>
      </c>
      <c r="AA64">
        <v>6.4754545454545465</v>
      </c>
      <c r="AB64">
        <v>6.536969696969698</v>
      </c>
      <c r="AC64">
        <v>6.4842424242424253</v>
      </c>
      <c r="AD64">
        <v>6.4754545454545465</v>
      </c>
      <c r="AE64" t="s">
        <v>1990</v>
      </c>
      <c r="AF64">
        <v>0.5494</v>
      </c>
      <c r="AG64" t="s">
        <v>3224</v>
      </c>
      <c r="AJ64">
        <v>6.370000000000001</v>
      </c>
      <c r="AL64">
        <v>6.4227272727272737</v>
      </c>
      <c r="AM64">
        <v>6.4403030303030313</v>
      </c>
      <c r="AN64">
        <v>6.4578787878787889</v>
      </c>
    </row>
    <row r="65" spans="1:40" x14ac:dyDescent="0.25">
      <c r="A65" t="s">
        <v>1972</v>
      </c>
      <c r="B65" t="s">
        <v>2031</v>
      </c>
      <c r="C65" t="s">
        <v>280</v>
      </c>
      <c r="D65" t="s">
        <v>2271</v>
      </c>
      <c r="E65" t="s">
        <v>397</v>
      </c>
      <c r="F65" t="s">
        <v>2063</v>
      </c>
      <c r="G65" t="s">
        <v>72</v>
      </c>
      <c r="J65" t="s">
        <v>2770</v>
      </c>
      <c r="L65">
        <v>43166</v>
      </c>
      <c r="O65" t="s">
        <v>2414</v>
      </c>
      <c r="P65">
        <v>0.10095999999999999</v>
      </c>
      <c r="Q65" t="s">
        <v>1978</v>
      </c>
      <c r="R65" t="s">
        <v>1979</v>
      </c>
      <c r="T65" t="s">
        <v>607</v>
      </c>
      <c r="U65" t="s">
        <v>2480</v>
      </c>
      <c r="W65">
        <v>0.10496</v>
      </c>
      <c r="X65">
        <v>0.113</v>
      </c>
      <c r="Y65">
        <v>0.129</v>
      </c>
      <c r="Z65">
        <v>0.16109999999999999</v>
      </c>
      <c r="AA65">
        <v>0.126</v>
      </c>
      <c r="AB65">
        <v>0.126</v>
      </c>
      <c r="AC65">
        <v>0.113</v>
      </c>
      <c r="AD65">
        <v>0.11070000000000001</v>
      </c>
      <c r="AE65" t="s">
        <v>607</v>
      </c>
      <c r="AF65">
        <v>2.4201000000000001E-3</v>
      </c>
      <c r="AG65" t="s">
        <v>3224</v>
      </c>
      <c r="AL65">
        <v>0.105</v>
      </c>
      <c r="AM65">
        <v>0.10100000000000001</v>
      </c>
      <c r="AN65">
        <v>0.189</v>
      </c>
    </row>
    <row r="66" spans="1:40" x14ac:dyDescent="0.25">
      <c r="A66" t="s">
        <v>1972</v>
      </c>
      <c r="B66" t="s">
        <v>2031</v>
      </c>
      <c r="C66" t="s">
        <v>2064</v>
      </c>
      <c r="D66" t="s">
        <v>2807</v>
      </c>
      <c r="E66" t="s">
        <v>397</v>
      </c>
      <c r="F66" t="s">
        <v>2065</v>
      </c>
      <c r="G66" t="s">
        <v>72</v>
      </c>
      <c r="J66" t="s">
        <v>2047</v>
      </c>
      <c r="L66">
        <v>43166</v>
      </c>
      <c r="O66" t="s">
        <v>2415</v>
      </c>
      <c r="P66">
        <v>0.123</v>
      </c>
      <c r="Q66" t="s">
        <v>1978</v>
      </c>
      <c r="R66" t="s">
        <v>1979</v>
      </c>
      <c r="T66" t="s">
        <v>1978</v>
      </c>
      <c r="U66" t="s">
        <v>2478</v>
      </c>
      <c r="W66">
        <v>0</v>
      </c>
      <c r="X66">
        <v>0</v>
      </c>
      <c r="Y66">
        <v>0</v>
      </c>
      <c r="Z66">
        <v>0.1641</v>
      </c>
      <c r="AA66">
        <v>0</v>
      </c>
      <c r="AB66">
        <v>0.126</v>
      </c>
      <c r="AC66">
        <v>0</v>
      </c>
      <c r="AD66">
        <v>0</v>
      </c>
      <c r="AE66" t="s">
        <v>607</v>
      </c>
      <c r="AG66" t="s">
        <v>3224</v>
      </c>
      <c r="AJ66">
        <v>0.123</v>
      </c>
    </row>
    <row r="67" spans="1:40" x14ac:dyDescent="0.25">
      <c r="A67" t="s">
        <v>1972</v>
      </c>
      <c r="B67" t="s">
        <v>2067</v>
      </c>
      <c r="C67" t="s">
        <v>312</v>
      </c>
      <c r="D67" t="s">
        <v>2273</v>
      </c>
      <c r="E67" t="s">
        <v>2274</v>
      </c>
      <c r="F67" t="s">
        <v>74</v>
      </c>
      <c r="J67" t="s">
        <v>2018</v>
      </c>
      <c r="K67" t="s">
        <v>2019</v>
      </c>
      <c r="P67">
        <v>4.38</v>
      </c>
      <c r="Q67" t="s">
        <v>1990</v>
      </c>
      <c r="S67">
        <v>1000</v>
      </c>
      <c r="T67" t="s">
        <v>1990</v>
      </c>
      <c r="U67" t="s">
        <v>1999</v>
      </c>
      <c r="V67">
        <v>1</v>
      </c>
      <c r="W67">
        <v>5.7379393939393939</v>
      </c>
      <c r="X67">
        <v>5.7555151515151515</v>
      </c>
      <c r="Y67">
        <v>5.7950606060606056</v>
      </c>
      <c r="Z67">
        <v>5.8346060606060606</v>
      </c>
      <c r="AA67">
        <v>5.8302121212121207</v>
      </c>
      <c r="AB67">
        <v>5.8785454545454545</v>
      </c>
      <c r="AC67">
        <v>5.7643030303030303</v>
      </c>
      <c r="AD67">
        <v>5.7643030303030303</v>
      </c>
      <c r="AE67" t="s">
        <v>1990</v>
      </c>
      <c r="AG67" t="s">
        <v>3224</v>
      </c>
      <c r="AJ67">
        <v>5.694</v>
      </c>
      <c r="AL67">
        <v>5.7818787878787878</v>
      </c>
      <c r="AM67">
        <v>5.7203636363636363</v>
      </c>
      <c r="AN67">
        <v>5.7906666666666666</v>
      </c>
    </row>
    <row r="68" spans="1:40" x14ac:dyDescent="0.25">
      <c r="A68" t="s">
        <v>1972</v>
      </c>
      <c r="B68" t="s">
        <v>2066</v>
      </c>
      <c r="C68" t="s">
        <v>313</v>
      </c>
      <c r="D68" t="s">
        <v>2277</v>
      </c>
      <c r="E68" t="s">
        <v>2278</v>
      </c>
      <c r="F68" t="s">
        <v>76</v>
      </c>
      <c r="G68" t="s">
        <v>2069</v>
      </c>
      <c r="J68" t="s">
        <v>2441</v>
      </c>
      <c r="K68" t="s">
        <v>299</v>
      </c>
      <c r="L68">
        <v>43166</v>
      </c>
      <c r="P68">
        <v>0.745</v>
      </c>
      <c r="Q68" t="s">
        <v>1978</v>
      </c>
      <c r="R68" t="s">
        <v>1979</v>
      </c>
      <c r="S68">
        <v>20</v>
      </c>
      <c r="T68" t="s">
        <v>1978</v>
      </c>
      <c r="U68" t="s">
        <v>1998</v>
      </c>
      <c r="V68">
        <v>48</v>
      </c>
      <c r="W68">
        <v>0.745</v>
      </c>
      <c r="X68">
        <v>0.82738636363636364</v>
      </c>
      <c r="Y68">
        <v>0.87315656565656563</v>
      </c>
      <c r="Z68">
        <v>0.91892676767676762</v>
      </c>
      <c r="AA68">
        <v>0.88231060606060607</v>
      </c>
      <c r="AB68">
        <v>0.94638888888888895</v>
      </c>
      <c r="AC68">
        <v>0.83654040404040408</v>
      </c>
      <c r="AD68">
        <v>0.83654040404040408</v>
      </c>
      <c r="AE68" t="s">
        <v>607</v>
      </c>
      <c r="AG68" t="s">
        <v>3226</v>
      </c>
      <c r="AJ68">
        <v>0.745</v>
      </c>
      <c r="AL68">
        <v>0.8182323232323232</v>
      </c>
      <c r="AM68">
        <v>0.79534722222222221</v>
      </c>
      <c r="AN68">
        <v>0.83654040404040408</v>
      </c>
    </row>
    <row r="69" spans="1:40" x14ac:dyDescent="0.25">
      <c r="A69" t="s">
        <v>1972</v>
      </c>
      <c r="B69" t="s">
        <v>2066</v>
      </c>
      <c r="C69" t="s">
        <v>1931</v>
      </c>
      <c r="D69" t="s">
        <v>2272</v>
      </c>
      <c r="E69" t="s">
        <v>397</v>
      </c>
      <c r="F69" t="s">
        <v>2417</v>
      </c>
      <c r="J69" t="s">
        <v>1994</v>
      </c>
      <c r="K69" t="s">
        <v>1995</v>
      </c>
      <c r="O69" t="s">
        <v>2418</v>
      </c>
      <c r="P69">
        <v>0.88600000000000001</v>
      </c>
      <c r="Q69" t="s">
        <v>1978</v>
      </c>
      <c r="S69">
        <v>25</v>
      </c>
      <c r="U69" t="s">
        <v>1980</v>
      </c>
      <c r="V69">
        <v>40</v>
      </c>
      <c r="W69">
        <v>1.2045272727272729</v>
      </c>
      <c r="X69">
        <v>1.2045272727272729</v>
      </c>
      <c r="Y69">
        <v>1.2484666666666668</v>
      </c>
      <c r="Z69">
        <v>1.283618181818182</v>
      </c>
      <c r="AA69">
        <v>1.2924060606060608</v>
      </c>
      <c r="AB69">
        <v>1.3354666666666668</v>
      </c>
      <c r="AC69">
        <v>1.2133151515151517</v>
      </c>
      <c r="AD69">
        <v>1.2221030303030305</v>
      </c>
      <c r="AE69" t="s">
        <v>607</v>
      </c>
      <c r="AF69">
        <v>25.675000000000001</v>
      </c>
      <c r="AG69" t="s">
        <v>3224</v>
      </c>
      <c r="AJ69">
        <v>1.1518000000000002</v>
      </c>
      <c r="AL69">
        <v>1.2484666666666668</v>
      </c>
      <c r="AM69">
        <v>1.1781636363636365</v>
      </c>
      <c r="AN69">
        <v>1.2528606060606062</v>
      </c>
    </row>
    <row r="70" spans="1:40" x14ac:dyDescent="0.25">
      <c r="A70" t="s">
        <v>1972</v>
      </c>
      <c r="B70" t="s">
        <v>2066</v>
      </c>
      <c r="C70" t="s">
        <v>3576</v>
      </c>
      <c r="D70" t="s">
        <v>3577</v>
      </c>
      <c r="F70" t="s">
        <v>3565</v>
      </c>
      <c r="G70" t="s">
        <v>3578</v>
      </c>
      <c r="J70" t="s">
        <v>3579</v>
      </c>
      <c r="K70" t="s">
        <v>1995</v>
      </c>
      <c r="L70">
        <v>43606</v>
      </c>
      <c r="O70" t="s">
        <v>3580</v>
      </c>
      <c r="P70">
        <v>2.48</v>
      </c>
      <c r="Q70" t="s">
        <v>1978</v>
      </c>
      <c r="R70" t="s">
        <v>1979</v>
      </c>
      <c r="S70">
        <v>10</v>
      </c>
      <c r="T70" t="s">
        <v>607</v>
      </c>
      <c r="U70" t="s">
        <v>1980</v>
      </c>
      <c r="V70">
        <v>24</v>
      </c>
      <c r="W70">
        <v>2.6996969696969697</v>
      </c>
      <c r="X70">
        <v>2.6996969696969697</v>
      </c>
      <c r="Y70">
        <v>2.8827777777777777</v>
      </c>
      <c r="Z70">
        <v>3.0292424242424243</v>
      </c>
      <c r="AA70">
        <v>3.0658585858585856</v>
      </c>
      <c r="AB70">
        <v>3.2452777777777779</v>
      </c>
      <c r="AC70">
        <v>2.7363131313131315</v>
      </c>
      <c r="AD70">
        <v>2.7729292929292928</v>
      </c>
      <c r="AE70" t="s">
        <v>607</v>
      </c>
      <c r="AF70">
        <v>24.8</v>
      </c>
      <c r="AG70" t="s">
        <v>3224</v>
      </c>
      <c r="AJ70">
        <v>2.48</v>
      </c>
      <c r="AL70">
        <v>2.8827777777777777</v>
      </c>
      <c r="AM70">
        <v>2.5898484848484848</v>
      </c>
      <c r="AN70">
        <v>2.9010858585858585</v>
      </c>
    </row>
    <row r="71" spans="1:40" x14ac:dyDescent="0.25">
      <c r="A71" t="s">
        <v>1972</v>
      </c>
      <c r="B71" t="s">
        <v>2070</v>
      </c>
      <c r="C71" t="s">
        <v>281</v>
      </c>
      <c r="D71" t="s">
        <v>2279</v>
      </c>
      <c r="E71" t="s">
        <v>2280</v>
      </c>
      <c r="F71" t="s">
        <v>77</v>
      </c>
      <c r="H71" t="s">
        <v>3250</v>
      </c>
      <c r="J71" t="s">
        <v>2021</v>
      </c>
      <c r="K71" t="s">
        <v>2019</v>
      </c>
      <c r="L71">
        <v>43166</v>
      </c>
      <c r="P71">
        <v>9.2799999999999994</v>
      </c>
      <c r="Q71" t="s">
        <v>1978</v>
      </c>
      <c r="R71" t="s">
        <v>1979</v>
      </c>
      <c r="S71">
        <v>25</v>
      </c>
      <c r="T71" t="s">
        <v>1978</v>
      </c>
      <c r="U71" t="s">
        <v>2037</v>
      </c>
      <c r="V71">
        <v>32</v>
      </c>
      <c r="W71">
        <v>9.3349242424242416</v>
      </c>
      <c r="X71">
        <v>9.3568939393939381</v>
      </c>
      <c r="Y71">
        <v>9.4063257575757575</v>
      </c>
      <c r="Z71">
        <v>9.4557575757575751</v>
      </c>
      <c r="AA71">
        <v>9.4502651515151506</v>
      </c>
      <c r="AB71">
        <v>9.5106818181818173</v>
      </c>
      <c r="AC71">
        <v>9.3678787878787873</v>
      </c>
      <c r="AD71">
        <v>9.3678787878787873</v>
      </c>
      <c r="AE71" t="s">
        <v>607</v>
      </c>
      <c r="AF71">
        <v>2.8</v>
      </c>
      <c r="AG71" t="s">
        <v>3224</v>
      </c>
      <c r="AJ71">
        <v>9.2799999999999994</v>
      </c>
      <c r="AL71">
        <v>9.3898484848484838</v>
      </c>
      <c r="AM71">
        <v>9.312954545454545</v>
      </c>
      <c r="AN71">
        <v>9.4008333333333329</v>
      </c>
    </row>
    <row r="72" spans="1:40" x14ac:dyDescent="0.25">
      <c r="A72" t="s">
        <v>1972</v>
      </c>
      <c r="B72" t="s">
        <v>2017</v>
      </c>
      <c r="C72" t="s">
        <v>3216</v>
      </c>
      <c r="D72" t="s">
        <v>3217</v>
      </c>
      <c r="E72" t="s">
        <v>2280</v>
      </c>
      <c r="F72" t="s">
        <v>3207</v>
      </c>
      <c r="G72" t="s">
        <v>3218</v>
      </c>
      <c r="J72" t="s">
        <v>2000</v>
      </c>
      <c r="K72" t="s">
        <v>2001</v>
      </c>
      <c r="L72">
        <v>43340</v>
      </c>
      <c r="P72">
        <v>6.34</v>
      </c>
      <c r="Q72" t="s">
        <v>607</v>
      </c>
      <c r="R72" t="s">
        <v>1979</v>
      </c>
      <c r="S72">
        <v>25</v>
      </c>
      <c r="T72" t="s">
        <v>607</v>
      </c>
      <c r="U72" t="s">
        <v>1980</v>
      </c>
      <c r="V72">
        <v>40</v>
      </c>
      <c r="W72">
        <v>6.3839393939393938</v>
      </c>
      <c r="X72">
        <v>6.4366666666666665</v>
      </c>
      <c r="Y72">
        <v>6.4806060606060605</v>
      </c>
      <c r="Z72">
        <v>6.5245454545454544</v>
      </c>
      <c r="AA72">
        <v>6.4454545454545453</v>
      </c>
      <c r="AB72">
        <v>6.5069696969696968</v>
      </c>
      <c r="AC72">
        <v>6.4542424242424241</v>
      </c>
      <c r="AD72">
        <v>6.4454545454545453</v>
      </c>
      <c r="AE72" t="s">
        <v>607</v>
      </c>
      <c r="AJ72">
        <v>6.34</v>
      </c>
      <c r="AL72">
        <v>6.3927272727272726</v>
      </c>
      <c r="AM72">
        <v>6.4103030303030302</v>
      </c>
      <c r="AN72">
        <v>6.4278787878787877</v>
      </c>
    </row>
    <row r="73" spans="1:40" x14ac:dyDescent="0.25">
      <c r="A73" t="s">
        <v>1972</v>
      </c>
      <c r="B73" t="s">
        <v>2031</v>
      </c>
      <c r="C73" t="s">
        <v>1932</v>
      </c>
      <c r="D73" t="s">
        <v>2281</v>
      </c>
      <c r="E73" t="s">
        <v>3224</v>
      </c>
      <c r="F73" t="s">
        <v>2071</v>
      </c>
      <c r="G73" t="s">
        <v>2072</v>
      </c>
      <c r="J73" t="s">
        <v>2021</v>
      </c>
      <c r="K73" t="s">
        <v>2019</v>
      </c>
      <c r="O73" t="s">
        <v>2180</v>
      </c>
      <c r="P73">
        <v>1.599</v>
      </c>
      <c r="Q73" t="s">
        <v>1978</v>
      </c>
      <c r="R73" t="s">
        <v>1979</v>
      </c>
      <c r="S73">
        <v>22.7</v>
      </c>
      <c r="T73" t="s">
        <v>1978</v>
      </c>
      <c r="U73" t="s">
        <v>1980</v>
      </c>
      <c r="V73">
        <v>50</v>
      </c>
      <c r="W73">
        <v>1.6377131224135628</v>
      </c>
      <c r="X73">
        <v>1.6531983713789882</v>
      </c>
      <c r="Y73">
        <v>1.6880401815511947</v>
      </c>
      <c r="Z73">
        <v>1.7228819917234013</v>
      </c>
      <c r="AA73">
        <v>1.7190106794820452</v>
      </c>
      <c r="AB73">
        <v>1.7615951141369643</v>
      </c>
      <c r="AC73">
        <v>1.6609409958617007</v>
      </c>
      <c r="AD73">
        <v>1.6609409958617007</v>
      </c>
      <c r="AE73" t="s">
        <v>607</v>
      </c>
      <c r="AF73">
        <v>11.3</v>
      </c>
      <c r="AG73" t="s">
        <v>3224</v>
      </c>
      <c r="AJ73">
        <v>1.599</v>
      </c>
      <c r="AL73">
        <v>1.6764262448271259</v>
      </c>
      <c r="AM73">
        <v>1.6222278734481377</v>
      </c>
      <c r="AN73">
        <v>1.6841688693098384</v>
      </c>
    </row>
    <row r="74" spans="1:40" x14ac:dyDescent="0.25">
      <c r="A74" t="s">
        <v>1972</v>
      </c>
      <c r="B74" t="s">
        <v>2066</v>
      </c>
      <c r="C74" t="s">
        <v>259</v>
      </c>
      <c r="D74" t="s">
        <v>2275</v>
      </c>
      <c r="E74" t="s">
        <v>2276</v>
      </c>
      <c r="F74" t="s">
        <v>2416</v>
      </c>
      <c r="G74" t="s">
        <v>2068</v>
      </c>
      <c r="J74" t="s">
        <v>2441</v>
      </c>
      <c r="K74" t="s">
        <v>299</v>
      </c>
      <c r="L74">
        <v>43166</v>
      </c>
      <c r="P74">
        <v>0.36380000000000001</v>
      </c>
      <c r="Q74" t="s">
        <v>1978</v>
      </c>
      <c r="R74" t="s">
        <v>1979</v>
      </c>
      <c r="S74">
        <v>22.68</v>
      </c>
      <c r="T74" t="s">
        <v>1978</v>
      </c>
      <c r="U74" t="s">
        <v>2034</v>
      </c>
      <c r="V74">
        <v>70</v>
      </c>
      <c r="W74">
        <v>0.36380000000000001</v>
      </c>
      <c r="X74">
        <v>0.41361790696076411</v>
      </c>
      <c r="Y74">
        <v>0.4412945219389664</v>
      </c>
      <c r="Z74">
        <v>0.46897113691716868</v>
      </c>
      <c r="AA74">
        <v>0.44682984493460687</v>
      </c>
      <c r="AB74">
        <v>0.48557710590409009</v>
      </c>
      <c r="AC74">
        <v>0.41915322995640458</v>
      </c>
      <c r="AD74">
        <v>0.41915322995640458</v>
      </c>
      <c r="AE74" t="s">
        <v>607</v>
      </c>
      <c r="AF74">
        <v>2.6</v>
      </c>
      <c r="AG74" t="s">
        <v>3224</v>
      </c>
      <c r="AJ74">
        <v>0.36380000000000001</v>
      </c>
      <c r="AL74">
        <v>0.40808258396512365</v>
      </c>
      <c r="AM74">
        <v>0.3942442764760225</v>
      </c>
      <c r="AN74">
        <v>0.41915322995640458</v>
      </c>
    </row>
    <row r="75" spans="1:40" x14ac:dyDescent="0.25">
      <c r="A75" t="s">
        <v>1972</v>
      </c>
      <c r="B75" t="s">
        <v>2020</v>
      </c>
      <c r="C75" t="s">
        <v>282</v>
      </c>
      <c r="D75" t="s">
        <v>2283</v>
      </c>
      <c r="E75" t="s">
        <v>2284</v>
      </c>
      <c r="F75" t="s">
        <v>79</v>
      </c>
      <c r="J75" t="s">
        <v>1994</v>
      </c>
      <c r="K75" t="s">
        <v>1995</v>
      </c>
      <c r="L75">
        <v>43166</v>
      </c>
      <c r="P75">
        <v>1.7385999999999999</v>
      </c>
      <c r="Q75" t="s">
        <v>1978</v>
      </c>
      <c r="R75" t="s">
        <v>1979</v>
      </c>
      <c r="S75">
        <v>45.45</v>
      </c>
      <c r="T75" t="s">
        <v>1978</v>
      </c>
      <c r="U75" t="s">
        <v>1998</v>
      </c>
      <c r="V75">
        <v>40</v>
      </c>
      <c r="W75">
        <v>1.7676029002900289</v>
      </c>
      <c r="X75">
        <v>1.7676029002900289</v>
      </c>
      <c r="Y75">
        <v>1.7917719838650532</v>
      </c>
      <c r="Z75">
        <v>1.8111072507250725</v>
      </c>
      <c r="AA75">
        <v>1.8159410674400773</v>
      </c>
      <c r="AB75">
        <v>1.839626769343601</v>
      </c>
      <c r="AC75">
        <v>1.7724367170050337</v>
      </c>
      <c r="AD75">
        <v>1.7772705337200385</v>
      </c>
      <c r="AG75" t="s">
        <v>3224</v>
      </c>
      <c r="AJ75">
        <v>1.7385999999999999</v>
      </c>
      <c r="AL75">
        <v>1.7917719838650532</v>
      </c>
      <c r="AM75">
        <v>1.7531014501450144</v>
      </c>
      <c r="AN75">
        <v>1.7941888922225555</v>
      </c>
    </row>
    <row r="76" spans="1:40" x14ac:dyDescent="0.25">
      <c r="A76" t="s">
        <v>1972</v>
      </c>
      <c r="B76" t="s">
        <v>2076</v>
      </c>
      <c r="C76" t="s">
        <v>1934</v>
      </c>
      <c r="D76" t="s">
        <v>2285</v>
      </c>
      <c r="E76" t="s">
        <v>3224</v>
      </c>
      <c r="F76" t="s">
        <v>2077</v>
      </c>
      <c r="G76" t="s">
        <v>2078</v>
      </c>
      <c r="J76" t="s">
        <v>2000</v>
      </c>
      <c r="K76" t="s">
        <v>2001</v>
      </c>
      <c r="O76" t="s">
        <v>2412</v>
      </c>
      <c r="P76">
        <v>3.17</v>
      </c>
      <c r="Q76" t="s">
        <v>1978</v>
      </c>
      <c r="R76" t="s">
        <v>1979</v>
      </c>
      <c r="S76">
        <v>220</v>
      </c>
      <c r="U76" t="s">
        <v>2079</v>
      </c>
      <c r="V76">
        <v>4</v>
      </c>
      <c r="W76">
        <v>3.219931129476584</v>
      </c>
      <c r="X76">
        <v>3.2798484848484848</v>
      </c>
      <c r="Y76">
        <v>3.3297796143250689</v>
      </c>
      <c r="Z76">
        <v>3.3797107438016529</v>
      </c>
      <c r="AA76">
        <v>3.2898347107438015</v>
      </c>
      <c r="AB76">
        <v>3.359738292011019</v>
      </c>
      <c r="AC76">
        <v>3.2998209366391182</v>
      </c>
      <c r="AD76">
        <v>3.2898347107438015</v>
      </c>
      <c r="AE76" t="s">
        <v>1990</v>
      </c>
      <c r="AG76" t="s">
        <v>3226</v>
      </c>
      <c r="AJ76">
        <v>3.17</v>
      </c>
      <c r="AL76">
        <v>3.2299173553719007</v>
      </c>
      <c r="AM76">
        <v>3.2498898071625342</v>
      </c>
      <c r="AN76">
        <v>3.2698622589531681</v>
      </c>
    </row>
    <row r="77" spans="1:40" x14ac:dyDescent="0.25">
      <c r="A77" t="s">
        <v>1972</v>
      </c>
      <c r="B77" t="s">
        <v>2004</v>
      </c>
      <c r="C77" t="s">
        <v>1935</v>
      </c>
      <c r="D77" t="s">
        <v>2286</v>
      </c>
      <c r="E77" t="s">
        <v>3224</v>
      </c>
      <c r="F77" t="s">
        <v>2080</v>
      </c>
      <c r="J77" t="s">
        <v>2009</v>
      </c>
      <c r="P77">
        <v>9.4949999999999992</v>
      </c>
      <c r="Q77" t="s">
        <v>1990</v>
      </c>
      <c r="S77">
        <v>172.36500000000001</v>
      </c>
      <c r="U77" t="s">
        <v>2081</v>
      </c>
      <c r="V77">
        <v>4</v>
      </c>
      <c r="W77">
        <v>12.343499999999999</v>
      </c>
      <c r="X77">
        <v>12.343499999999999</v>
      </c>
      <c r="Y77">
        <v>12.343499999999999</v>
      </c>
      <c r="Z77">
        <v>12.343499999999999</v>
      </c>
      <c r="AA77">
        <v>12.343499999999999</v>
      </c>
      <c r="AB77">
        <v>12.343499999999999</v>
      </c>
      <c r="AC77">
        <v>12.343499999999999</v>
      </c>
      <c r="AD77">
        <v>12.343499999999999</v>
      </c>
      <c r="AE77" t="s">
        <v>1990</v>
      </c>
      <c r="AG77" t="s">
        <v>3224</v>
      </c>
      <c r="AJ77">
        <v>12.343499999999999</v>
      </c>
      <c r="AL77">
        <v>12.343499999999999</v>
      </c>
      <c r="AM77">
        <v>12.343499999999999</v>
      </c>
      <c r="AN77">
        <v>12.343499999999999</v>
      </c>
    </row>
    <row r="78" spans="1:40" x14ac:dyDescent="0.25">
      <c r="A78" t="s">
        <v>1972</v>
      </c>
      <c r="B78" t="s">
        <v>2082</v>
      </c>
      <c r="C78" t="s">
        <v>283</v>
      </c>
      <c r="D78" t="s">
        <v>2287</v>
      </c>
      <c r="E78" t="s">
        <v>2288</v>
      </c>
      <c r="F78" t="s">
        <v>83</v>
      </c>
      <c r="G78" t="s">
        <v>83</v>
      </c>
      <c r="J78" t="s">
        <v>2000</v>
      </c>
      <c r="K78" t="s">
        <v>2001</v>
      </c>
      <c r="L78">
        <v>43166</v>
      </c>
      <c r="O78" t="s">
        <v>2180</v>
      </c>
      <c r="P78">
        <v>4.3499999999999996</v>
      </c>
      <c r="Q78" t="s">
        <v>1978</v>
      </c>
      <c r="R78" t="s">
        <v>1979</v>
      </c>
      <c r="S78">
        <v>22.68</v>
      </c>
      <c r="T78" t="s">
        <v>607</v>
      </c>
      <c r="U78" t="s">
        <v>1980</v>
      </c>
      <c r="V78">
        <v>40</v>
      </c>
      <c r="W78">
        <v>4.3984340762118537</v>
      </c>
      <c r="X78">
        <v>4.4565549676660785</v>
      </c>
      <c r="Y78">
        <v>4.5049890438779325</v>
      </c>
      <c r="Z78">
        <v>4.5534231200897866</v>
      </c>
      <c r="AA78">
        <v>4.4662417829084493</v>
      </c>
      <c r="AB78">
        <v>4.5340494896050449</v>
      </c>
      <c r="AC78">
        <v>4.4759285981508201</v>
      </c>
      <c r="AD78">
        <v>4.4662417829084493</v>
      </c>
      <c r="AE78" t="s">
        <v>607</v>
      </c>
      <c r="AF78">
        <v>2.2601800000000001</v>
      </c>
      <c r="AG78" t="s">
        <v>3224</v>
      </c>
      <c r="AJ78">
        <v>4.3499999999999996</v>
      </c>
      <c r="AL78">
        <v>4.4081208914542245</v>
      </c>
      <c r="AM78">
        <v>4.4274945219389661</v>
      </c>
      <c r="AN78">
        <v>4.4468681524237077</v>
      </c>
    </row>
    <row r="79" spans="1:40" x14ac:dyDescent="0.25">
      <c r="A79" t="s">
        <v>1972</v>
      </c>
      <c r="B79" t="s">
        <v>2082</v>
      </c>
      <c r="C79" t="s">
        <v>284</v>
      </c>
      <c r="D79" t="s">
        <v>2289</v>
      </c>
      <c r="E79" t="s">
        <v>2290</v>
      </c>
      <c r="F79" t="s">
        <v>85</v>
      </c>
      <c r="H79" t="s">
        <v>3251</v>
      </c>
      <c r="J79" t="s">
        <v>2018</v>
      </c>
      <c r="K79" t="s">
        <v>2019</v>
      </c>
      <c r="L79">
        <v>43166</v>
      </c>
      <c r="P79">
        <v>4.5</v>
      </c>
      <c r="Q79" t="s">
        <v>1978</v>
      </c>
      <c r="R79" t="s">
        <v>1979</v>
      </c>
      <c r="S79">
        <v>22.68</v>
      </c>
      <c r="T79" t="s">
        <v>1978</v>
      </c>
      <c r="U79" t="s">
        <v>1980</v>
      </c>
      <c r="V79">
        <v>50</v>
      </c>
      <c r="W79">
        <v>4.5387472609694832</v>
      </c>
      <c r="X79">
        <v>4.5542461653572763</v>
      </c>
      <c r="Y79">
        <v>4.5891187002298111</v>
      </c>
      <c r="Z79">
        <v>4.6239912351023458</v>
      </c>
      <c r="AA79">
        <v>4.6201165090053982</v>
      </c>
      <c r="AB79">
        <v>4.662738496071829</v>
      </c>
      <c r="AC79">
        <v>4.5619956175511733</v>
      </c>
      <c r="AD79">
        <v>4.5619956175511733</v>
      </c>
      <c r="AE79" t="s">
        <v>607</v>
      </c>
      <c r="AF79">
        <v>0.88249999999999995</v>
      </c>
      <c r="AG79" t="s">
        <v>3224</v>
      </c>
      <c r="AJ79">
        <v>4.5</v>
      </c>
      <c r="AL79">
        <v>4.5774945219389664</v>
      </c>
      <c r="AM79">
        <v>4.5232483565816901</v>
      </c>
      <c r="AN79">
        <v>4.5852439741328634</v>
      </c>
    </row>
    <row r="80" spans="1:40" x14ac:dyDescent="0.25">
      <c r="A80" t="s">
        <v>2007</v>
      </c>
      <c r="B80" t="s">
        <v>2098</v>
      </c>
      <c r="C80" t="s">
        <v>285</v>
      </c>
      <c r="D80" t="s">
        <v>2314</v>
      </c>
      <c r="E80" t="s">
        <v>2315</v>
      </c>
      <c r="F80" t="s">
        <v>87</v>
      </c>
      <c r="G80" t="s">
        <v>2106</v>
      </c>
      <c r="J80" t="s">
        <v>1976</v>
      </c>
      <c r="K80" t="s">
        <v>1977</v>
      </c>
      <c r="L80">
        <v>43166</v>
      </c>
      <c r="N80" t="s">
        <v>2459</v>
      </c>
      <c r="P80">
        <v>2.96</v>
      </c>
      <c r="Q80" t="s">
        <v>1978</v>
      </c>
      <c r="R80" t="s">
        <v>2454</v>
      </c>
      <c r="S80">
        <v>1354</v>
      </c>
      <c r="T80" t="s">
        <v>1988</v>
      </c>
      <c r="U80" t="s">
        <v>1989</v>
      </c>
      <c r="V80">
        <v>1</v>
      </c>
      <c r="W80">
        <v>3.8836967011324468</v>
      </c>
      <c r="X80">
        <v>3.8934321650776598</v>
      </c>
      <c r="Y80">
        <v>3.9193934022648942</v>
      </c>
      <c r="Z80">
        <v>3.9518449487489367</v>
      </c>
      <c r="AA80">
        <v>3.9518449487489367</v>
      </c>
      <c r="AB80">
        <v>3.9907868045297881</v>
      </c>
      <c r="AC80">
        <v>3.8934321650776598</v>
      </c>
      <c r="AD80">
        <v>3.8934321650776598</v>
      </c>
      <c r="AE80" t="s">
        <v>1990</v>
      </c>
      <c r="AG80" t="s">
        <v>3224</v>
      </c>
      <c r="AJ80">
        <v>3.8479999999999999</v>
      </c>
      <c r="AL80">
        <v>3.9193934022648942</v>
      </c>
      <c r="AM80">
        <v>3.8609806185936169</v>
      </c>
      <c r="AN80">
        <v>3.9193934022648942</v>
      </c>
    </row>
    <row r="81" spans="1:40" x14ac:dyDescent="0.25">
      <c r="A81" t="s">
        <v>1972</v>
      </c>
      <c r="C81" t="s">
        <v>315</v>
      </c>
      <c r="D81" t="s">
        <v>2291</v>
      </c>
      <c r="E81" t="s">
        <v>397</v>
      </c>
      <c r="F81" t="s">
        <v>2083</v>
      </c>
      <c r="J81" t="s">
        <v>2047</v>
      </c>
      <c r="L81">
        <v>43166</v>
      </c>
      <c r="O81" t="s">
        <v>2048</v>
      </c>
      <c r="Q81" t="s">
        <v>1978</v>
      </c>
      <c r="R81" t="s">
        <v>1979</v>
      </c>
      <c r="T81" t="s">
        <v>607</v>
      </c>
      <c r="U81" t="s">
        <v>2478</v>
      </c>
      <c r="W81">
        <v>0.2</v>
      </c>
      <c r="X81">
        <v>0.217</v>
      </c>
      <c r="Y81">
        <v>0.23200000000000001</v>
      </c>
      <c r="Z81">
        <v>0.24199999999999999</v>
      </c>
      <c r="AA81">
        <v>0.215</v>
      </c>
      <c r="AB81">
        <v>0.218</v>
      </c>
      <c r="AC81">
        <v>0.20599999999999999</v>
      </c>
      <c r="AD81">
        <v>0.20899999999999999</v>
      </c>
      <c r="AE81" t="s">
        <v>607</v>
      </c>
      <c r="AG81" t="s">
        <v>3224</v>
      </c>
      <c r="AJ81">
        <v>0</v>
      </c>
      <c r="AL81">
        <v>0.215</v>
      </c>
      <c r="AM81">
        <v>0.19900000000000001</v>
      </c>
      <c r="AN81">
        <v>0.223</v>
      </c>
    </row>
    <row r="82" spans="1:40" x14ac:dyDescent="0.25">
      <c r="A82" t="s">
        <v>1972</v>
      </c>
      <c r="B82" t="s">
        <v>2016</v>
      </c>
      <c r="C82" t="s">
        <v>316</v>
      </c>
      <c r="D82" t="s">
        <v>2292</v>
      </c>
      <c r="E82" t="s">
        <v>2293</v>
      </c>
      <c r="F82" t="s">
        <v>94</v>
      </c>
      <c r="H82" t="s">
        <v>3252</v>
      </c>
      <c r="J82" t="s">
        <v>2000</v>
      </c>
      <c r="K82" t="s">
        <v>2001</v>
      </c>
      <c r="L82">
        <v>43166</v>
      </c>
      <c r="P82">
        <v>8.2744999999999997</v>
      </c>
      <c r="Q82" t="s">
        <v>1990</v>
      </c>
      <c r="R82" t="s">
        <v>1979</v>
      </c>
      <c r="S82">
        <v>20</v>
      </c>
      <c r="T82" t="s">
        <v>1990</v>
      </c>
      <c r="U82" t="s">
        <v>2084</v>
      </c>
      <c r="V82">
        <v>24</v>
      </c>
      <c r="W82">
        <v>8.3660404040404046</v>
      </c>
      <c r="X82">
        <v>8.475888888888889</v>
      </c>
      <c r="Y82">
        <v>8.5674292929292921</v>
      </c>
      <c r="Z82">
        <v>8.658969696969697</v>
      </c>
      <c r="AA82">
        <v>8.4941969696969686</v>
      </c>
      <c r="AB82">
        <v>8.6223535353535343</v>
      </c>
      <c r="AC82">
        <v>8.5125050505050499</v>
      </c>
      <c r="AD82">
        <v>8.4941969696969686</v>
      </c>
      <c r="AE82" t="s">
        <v>607</v>
      </c>
      <c r="AG82" t="s">
        <v>3224</v>
      </c>
      <c r="AJ82">
        <v>8.2744999999999997</v>
      </c>
      <c r="AL82">
        <v>8.3843484848484842</v>
      </c>
      <c r="AM82">
        <v>8.4209646464646468</v>
      </c>
      <c r="AN82">
        <v>8.4575808080808077</v>
      </c>
    </row>
    <row r="83" spans="1:40" x14ac:dyDescent="0.25">
      <c r="A83" t="s">
        <v>1972</v>
      </c>
      <c r="B83" t="s">
        <v>3219</v>
      </c>
      <c r="F83" t="s">
        <v>3220</v>
      </c>
      <c r="J83" t="s">
        <v>2000</v>
      </c>
      <c r="K83" t="s">
        <v>2001</v>
      </c>
      <c r="P83">
        <v>6.2019399999999996</v>
      </c>
      <c r="Q83" t="s">
        <v>1990</v>
      </c>
      <c r="R83" t="s">
        <v>1979</v>
      </c>
      <c r="S83">
        <v>10</v>
      </c>
      <c r="T83" t="s">
        <v>1990</v>
      </c>
      <c r="U83" t="s">
        <v>3221</v>
      </c>
      <c r="V83">
        <v>2</v>
      </c>
      <c r="W83">
        <v>8.3989096969696959</v>
      </c>
      <c r="X83">
        <v>11.035273333333333</v>
      </c>
      <c r="Y83">
        <v>13.232243030303028</v>
      </c>
      <c r="Z83">
        <v>15.429212727272727</v>
      </c>
      <c r="AA83">
        <v>11.474667272727272</v>
      </c>
      <c r="AB83">
        <v>14.550424848484848</v>
      </c>
      <c r="AC83">
        <v>11.914061212121211</v>
      </c>
      <c r="AD83">
        <v>11.474667272727272</v>
      </c>
      <c r="AE83" t="s">
        <v>1990</v>
      </c>
      <c r="AJ83">
        <v>6.2019399999999996</v>
      </c>
      <c r="AL83">
        <v>8.8383036363636354</v>
      </c>
      <c r="AM83">
        <v>9.7170915151515143</v>
      </c>
      <c r="AN83">
        <v>10.595879393939393</v>
      </c>
    </row>
    <row r="84" spans="1:40" x14ac:dyDescent="0.25">
      <c r="A84" t="s">
        <v>1972</v>
      </c>
      <c r="B84" t="s">
        <v>3222</v>
      </c>
      <c r="F84" t="s">
        <v>3223</v>
      </c>
      <c r="J84" t="s">
        <v>2000</v>
      </c>
      <c r="K84" t="s">
        <v>2001</v>
      </c>
      <c r="P84">
        <v>11.505380000000001</v>
      </c>
      <c r="Q84" t="s">
        <v>1990</v>
      </c>
      <c r="R84" t="s">
        <v>1979</v>
      </c>
      <c r="S84">
        <v>10</v>
      </c>
      <c r="T84" t="s">
        <v>1990</v>
      </c>
      <c r="U84" t="s">
        <v>3221</v>
      </c>
      <c r="V84">
        <v>2</v>
      </c>
      <c r="W84">
        <v>13.702349696969698</v>
      </c>
      <c r="X84">
        <v>16.338713333333335</v>
      </c>
      <c r="Y84">
        <v>18.53568303030303</v>
      </c>
      <c r="Z84">
        <v>20.732652727272729</v>
      </c>
      <c r="AA84">
        <v>16.778107272727272</v>
      </c>
      <c r="AB84">
        <v>19.853864848484847</v>
      </c>
      <c r="AC84">
        <v>17.217501212121213</v>
      </c>
      <c r="AD84">
        <v>16.778107272727272</v>
      </c>
      <c r="AE84" t="s">
        <v>1990</v>
      </c>
      <c r="AJ84">
        <v>11.505380000000001</v>
      </c>
      <c r="AL84">
        <v>14.141743636363637</v>
      </c>
      <c r="AM84">
        <v>15.020531515151514</v>
      </c>
      <c r="AN84">
        <v>15.899319393939393</v>
      </c>
    </row>
    <row r="85" spans="1:40" x14ac:dyDescent="0.25">
      <c r="A85" t="s">
        <v>2007</v>
      </c>
      <c r="B85" t="s">
        <v>2098</v>
      </c>
      <c r="C85" t="s">
        <v>2464</v>
      </c>
      <c r="D85" t="s">
        <v>2465</v>
      </c>
      <c r="E85" t="s">
        <v>3224</v>
      </c>
      <c r="F85" t="s">
        <v>1936</v>
      </c>
      <c r="G85" t="s">
        <v>2466</v>
      </c>
      <c r="H85" t="s">
        <v>3253</v>
      </c>
      <c r="J85" t="s">
        <v>2448</v>
      </c>
      <c r="K85" t="s">
        <v>299</v>
      </c>
      <c r="L85">
        <v>43166</v>
      </c>
      <c r="M85" t="s">
        <v>2467</v>
      </c>
      <c r="O85" t="s">
        <v>2468</v>
      </c>
      <c r="P85">
        <v>42</v>
      </c>
      <c r="Q85" t="s">
        <v>607</v>
      </c>
      <c r="R85" t="s">
        <v>1979</v>
      </c>
      <c r="S85">
        <v>22.68</v>
      </c>
      <c r="T85" t="s">
        <v>1978</v>
      </c>
      <c r="U85" t="s">
        <v>2486</v>
      </c>
      <c r="V85">
        <v>32</v>
      </c>
      <c r="W85">
        <v>42</v>
      </c>
      <c r="X85">
        <v>42.108976671476668</v>
      </c>
      <c r="Y85">
        <v>42.169519266741489</v>
      </c>
      <c r="Z85">
        <v>42.230061862006309</v>
      </c>
      <c r="AA85">
        <v>42.181627785794454</v>
      </c>
      <c r="AB85">
        <v>42.266387419165198</v>
      </c>
      <c r="AC85">
        <v>42.121085190529634</v>
      </c>
      <c r="AD85">
        <v>42.121085190529634</v>
      </c>
      <c r="AE85" t="s">
        <v>607</v>
      </c>
      <c r="AJ85">
        <v>42</v>
      </c>
      <c r="AL85">
        <v>42.09686815242371</v>
      </c>
      <c r="AM85">
        <v>42.0665968547913</v>
      </c>
      <c r="AN85">
        <v>42.121085190529634</v>
      </c>
    </row>
    <row r="86" spans="1:40" x14ac:dyDescent="0.25">
      <c r="A86" t="s">
        <v>2007</v>
      </c>
      <c r="B86" t="s">
        <v>2098</v>
      </c>
      <c r="D86" t="s">
        <v>298</v>
      </c>
      <c r="E86" t="s">
        <v>3224</v>
      </c>
      <c r="F86" t="s">
        <v>1936</v>
      </c>
      <c r="J86" t="s">
        <v>1994</v>
      </c>
      <c r="K86" t="s">
        <v>1995</v>
      </c>
      <c r="L86">
        <v>43166</v>
      </c>
      <c r="N86" t="s">
        <v>2459</v>
      </c>
      <c r="O86" t="s">
        <v>2178</v>
      </c>
      <c r="P86">
        <v>42.35</v>
      </c>
      <c r="Q86" t="s">
        <v>1978</v>
      </c>
      <c r="R86" t="s">
        <v>1979</v>
      </c>
      <c r="S86">
        <v>45.4</v>
      </c>
      <c r="T86" t="s">
        <v>1978</v>
      </c>
      <c r="U86" t="s">
        <v>2037</v>
      </c>
      <c r="V86">
        <v>18</v>
      </c>
      <c r="W86">
        <v>42.414521870689271</v>
      </c>
      <c r="X86">
        <v>42.414521870689271</v>
      </c>
      <c r="Y86">
        <v>42.468290096263665</v>
      </c>
      <c r="Z86">
        <v>42.511304676723178</v>
      </c>
      <c r="AA86">
        <v>42.52205832183806</v>
      </c>
      <c r="AB86">
        <v>42.574751182900961</v>
      </c>
      <c r="AC86">
        <v>42.425275515804152</v>
      </c>
      <c r="AD86">
        <v>42.436029160919027</v>
      </c>
      <c r="AE86" t="s">
        <v>607</v>
      </c>
      <c r="AF86">
        <v>0.18720000000000001</v>
      </c>
      <c r="AG86" t="s">
        <v>3224</v>
      </c>
      <c r="AJ86">
        <v>42.35</v>
      </c>
      <c r="AL86">
        <v>42.468290096263665</v>
      </c>
      <c r="AM86">
        <v>42.38226093534464</v>
      </c>
      <c r="AN86">
        <v>42.473666918821102</v>
      </c>
    </row>
    <row r="87" spans="1:40" x14ac:dyDescent="0.25">
      <c r="A87" t="s">
        <v>1972</v>
      </c>
      <c r="B87" t="s">
        <v>1991</v>
      </c>
      <c r="C87" t="s">
        <v>288</v>
      </c>
      <c r="D87" t="s">
        <v>2294</v>
      </c>
      <c r="E87" t="s">
        <v>2295</v>
      </c>
      <c r="F87" t="s">
        <v>97</v>
      </c>
      <c r="G87" t="s">
        <v>2085</v>
      </c>
      <c r="J87" t="s">
        <v>2021</v>
      </c>
      <c r="K87" t="s">
        <v>2019</v>
      </c>
      <c r="L87">
        <v>43166</v>
      </c>
      <c r="P87">
        <v>0.59040000000000004</v>
      </c>
      <c r="Q87" t="s">
        <v>1978</v>
      </c>
      <c r="R87" t="s">
        <v>1979</v>
      </c>
      <c r="S87">
        <v>25</v>
      </c>
      <c r="T87" t="s">
        <v>1978</v>
      </c>
      <c r="U87" t="s">
        <v>1980</v>
      </c>
      <c r="V87">
        <v>56</v>
      </c>
      <c r="W87">
        <v>0.62178528138528144</v>
      </c>
      <c r="X87">
        <v>0.63433939393939398</v>
      </c>
      <c r="Y87">
        <v>0.66258614718614728</v>
      </c>
      <c r="Z87">
        <v>0.69083290043290047</v>
      </c>
      <c r="AA87">
        <v>0.68769437229437236</v>
      </c>
      <c r="AB87">
        <v>0.72221818181818187</v>
      </c>
      <c r="AC87">
        <v>0.6406164502164502</v>
      </c>
      <c r="AD87">
        <v>0.6406164502164502</v>
      </c>
      <c r="AE87" t="s">
        <v>607</v>
      </c>
      <c r="AF87">
        <v>1.7030000000000001</v>
      </c>
      <c r="AG87" t="s">
        <v>3224</v>
      </c>
      <c r="AJ87">
        <v>0.59040000000000004</v>
      </c>
      <c r="AL87">
        <v>0.65317056277056285</v>
      </c>
      <c r="AM87">
        <v>0.6092311688311689</v>
      </c>
      <c r="AN87">
        <v>0.65944761904761906</v>
      </c>
    </row>
    <row r="88" spans="1:40" x14ac:dyDescent="0.25">
      <c r="A88" t="s">
        <v>1972</v>
      </c>
      <c r="B88" t="s">
        <v>2086</v>
      </c>
      <c r="C88" t="s">
        <v>289</v>
      </c>
      <c r="D88" t="s">
        <v>2296</v>
      </c>
      <c r="E88" t="s">
        <v>2297</v>
      </c>
      <c r="F88" t="s">
        <v>98</v>
      </c>
      <c r="J88" t="s">
        <v>1994</v>
      </c>
      <c r="K88" t="s">
        <v>1977</v>
      </c>
      <c r="L88">
        <v>43166</v>
      </c>
      <c r="O88" t="s">
        <v>2175</v>
      </c>
      <c r="P88">
        <v>0.52349999999999997</v>
      </c>
      <c r="Q88" t="s">
        <v>1978</v>
      </c>
      <c r="R88" t="s">
        <v>1979</v>
      </c>
      <c r="S88">
        <v>20</v>
      </c>
      <c r="T88" t="s">
        <v>1978</v>
      </c>
      <c r="U88" t="s">
        <v>3284</v>
      </c>
      <c r="V88">
        <v>60</v>
      </c>
      <c r="W88">
        <v>0.56377777777777771</v>
      </c>
      <c r="X88">
        <v>0.5747626262626262</v>
      </c>
      <c r="Y88">
        <v>0.60405555555555557</v>
      </c>
      <c r="Z88">
        <v>0.64067171717171711</v>
      </c>
      <c r="AA88">
        <v>0.64067171717171711</v>
      </c>
      <c r="AB88">
        <v>0.68461111111111106</v>
      </c>
      <c r="AC88">
        <v>0.5747626262626262</v>
      </c>
      <c r="AD88">
        <v>0.5747626262626262</v>
      </c>
      <c r="AE88" t="s">
        <v>607</v>
      </c>
      <c r="AF88">
        <v>0.745</v>
      </c>
      <c r="AG88" t="s">
        <v>3224</v>
      </c>
      <c r="AJ88">
        <v>0.52349999999999997</v>
      </c>
      <c r="AL88">
        <v>0.60405555555555557</v>
      </c>
      <c r="AM88">
        <v>0.53814646464646465</v>
      </c>
      <c r="AN88">
        <v>0.60405555555555557</v>
      </c>
    </row>
    <row r="89" spans="1:40" x14ac:dyDescent="0.25">
      <c r="A89" t="s">
        <v>1972</v>
      </c>
      <c r="C89" t="s">
        <v>2087</v>
      </c>
      <c r="D89" t="s">
        <v>2298</v>
      </c>
      <c r="E89" t="s">
        <v>1757</v>
      </c>
      <c r="F89" t="s">
        <v>100</v>
      </c>
      <c r="G89" t="s">
        <v>2088</v>
      </c>
      <c r="J89" t="s">
        <v>2088</v>
      </c>
      <c r="K89" t="s">
        <v>2019</v>
      </c>
      <c r="L89">
        <v>43166</v>
      </c>
      <c r="P89">
        <v>0.26447759999999998</v>
      </c>
      <c r="Q89" t="s">
        <v>607</v>
      </c>
      <c r="R89" t="s">
        <v>1979</v>
      </c>
      <c r="S89">
        <v>23.3</v>
      </c>
      <c r="U89" t="s">
        <v>2478</v>
      </c>
      <c r="V89">
        <v>70</v>
      </c>
      <c r="W89">
        <v>0.31854759999999999</v>
      </c>
      <c r="X89">
        <v>0.31022759999999999</v>
      </c>
      <c r="Y89">
        <v>0.33991759999999999</v>
      </c>
      <c r="Z89">
        <v>0.35739759999999998</v>
      </c>
      <c r="AA89">
        <v>0.35739759999999998</v>
      </c>
      <c r="AB89">
        <v>0.38481759999999998</v>
      </c>
      <c r="AC89">
        <v>0.30909759999999997</v>
      </c>
      <c r="AD89">
        <v>0.31168759999999995</v>
      </c>
      <c r="AE89" t="s">
        <v>607</v>
      </c>
      <c r="AG89" t="s">
        <v>3224</v>
      </c>
      <c r="AJ89">
        <v>0.26447759999999998</v>
      </c>
      <c r="AL89">
        <v>0.3419876</v>
      </c>
      <c r="AM89">
        <v>0.26447759999999998</v>
      </c>
      <c r="AN89">
        <v>0.26447759999999998</v>
      </c>
    </row>
    <row r="90" spans="1:40" x14ac:dyDescent="0.25">
      <c r="A90" t="s">
        <v>1972</v>
      </c>
      <c r="B90" t="s">
        <v>2086</v>
      </c>
      <c r="C90" t="s">
        <v>290</v>
      </c>
      <c r="D90" t="s">
        <v>2299</v>
      </c>
      <c r="E90" t="s">
        <v>2300</v>
      </c>
      <c r="F90" t="s">
        <v>102</v>
      </c>
      <c r="G90" t="s">
        <v>2089</v>
      </c>
      <c r="J90" t="s">
        <v>2021</v>
      </c>
      <c r="K90" t="s">
        <v>2019</v>
      </c>
      <c r="L90">
        <v>43166</v>
      </c>
      <c r="O90" t="s">
        <v>2180</v>
      </c>
      <c r="P90">
        <v>19.088000000000001</v>
      </c>
      <c r="Q90" t="s">
        <v>1978</v>
      </c>
      <c r="R90" t="s">
        <v>1979</v>
      </c>
      <c r="S90">
        <v>6.8</v>
      </c>
      <c r="T90" t="s">
        <v>1978</v>
      </c>
      <c r="U90" t="s">
        <v>1980</v>
      </c>
      <c r="V90">
        <v>24</v>
      </c>
      <c r="W90">
        <v>19.357236482471777</v>
      </c>
      <c r="X90">
        <v>19.464931075460488</v>
      </c>
      <c r="Y90">
        <v>19.707243909685086</v>
      </c>
      <c r="Z90">
        <v>19.949556743909685</v>
      </c>
      <c r="AA90">
        <v>19.922633095662508</v>
      </c>
      <c r="AB90">
        <v>20.218793226381461</v>
      </c>
      <c r="AC90">
        <v>19.518778371954845</v>
      </c>
      <c r="AD90">
        <v>19.518778371954845</v>
      </c>
      <c r="AE90" t="s">
        <v>607</v>
      </c>
      <c r="AF90">
        <v>1.7385999999999999</v>
      </c>
      <c r="AG90" t="s">
        <v>3224</v>
      </c>
      <c r="AJ90">
        <v>19.088000000000001</v>
      </c>
      <c r="AL90">
        <v>19.626472964943556</v>
      </c>
      <c r="AM90">
        <v>19.249541889483066</v>
      </c>
      <c r="AN90">
        <v>19.68032026143791</v>
      </c>
    </row>
    <row r="91" spans="1:40" x14ac:dyDescent="0.25">
      <c r="A91" t="s">
        <v>1972</v>
      </c>
      <c r="F91" t="s">
        <v>104</v>
      </c>
      <c r="H91" t="s">
        <v>1976</v>
      </c>
      <c r="J91" t="s">
        <v>1976</v>
      </c>
      <c r="K91" t="s">
        <v>1977</v>
      </c>
      <c r="L91">
        <v>43166</v>
      </c>
      <c r="P91">
        <v>10.34</v>
      </c>
      <c r="Q91" t="s">
        <v>607</v>
      </c>
      <c r="R91" t="s">
        <v>2454</v>
      </c>
      <c r="S91">
        <v>22.68</v>
      </c>
      <c r="T91" t="s">
        <v>1978</v>
      </c>
      <c r="U91" t="s">
        <v>1998</v>
      </c>
      <c r="V91">
        <v>16</v>
      </c>
      <c r="W91">
        <v>13.575193709582599</v>
      </c>
      <c r="X91">
        <v>13.611519266741489</v>
      </c>
      <c r="Y91">
        <v>13.708387419165197</v>
      </c>
      <c r="Z91">
        <v>13.829472609694832</v>
      </c>
      <c r="AA91">
        <v>13.829472609694832</v>
      </c>
      <c r="AB91">
        <v>13.974774838330394</v>
      </c>
      <c r="AC91">
        <v>13.611519266741489</v>
      </c>
      <c r="AD91">
        <v>13.611519266741489</v>
      </c>
      <c r="AJ91">
        <v>13.442</v>
      </c>
      <c r="AL91">
        <v>13.708387419165197</v>
      </c>
      <c r="AM91">
        <v>13.490434076211853</v>
      </c>
      <c r="AN91">
        <v>13.708387419165197</v>
      </c>
    </row>
    <row r="92" spans="1:40" x14ac:dyDescent="0.25">
      <c r="A92" t="s">
        <v>1972</v>
      </c>
      <c r="B92" t="s">
        <v>2090</v>
      </c>
      <c r="C92" t="s">
        <v>291</v>
      </c>
      <c r="D92" t="s">
        <v>2301</v>
      </c>
      <c r="E92" t="s">
        <v>2302</v>
      </c>
      <c r="F92" t="s">
        <v>104</v>
      </c>
      <c r="H92" t="s">
        <v>3254</v>
      </c>
      <c r="J92" t="s">
        <v>1976</v>
      </c>
      <c r="K92" t="s">
        <v>1977</v>
      </c>
      <c r="L92">
        <v>43166</v>
      </c>
      <c r="O92" t="s">
        <v>2091</v>
      </c>
      <c r="P92">
        <v>10.34</v>
      </c>
      <c r="Q92" t="s">
        <v>1978</v>
      </c>
      <c r="R92" t="s">
        <v>2454</v>
      </c>
      <c r="S92">
        <v>22.68</v>
      </c>
      <c r="T92" t="s">
        <v>1978</v>
      </c>
      <c r="U92" t="s">
        <v>1998</v>
      </c>
      <c r="V92">
        <v>16</v>
      </c>
      <c r="W92">
        <v>13.575193709582599</v>
      </c>
      <c r="X92">
        <v>13.611519266741489</v>
      </c>
      <c r="Y92">
        <v>13.708387419165197</v>
      </c>
      <c r="Z92">
        <v>13.829472609694832</v>
      </c>
      <c r="AA92">
        <v>13.829472609694832</v>
      </c>
      <c r="AB92">
        <v>13.974774838330394</v>
      </c>
      <c r="AC92">
        <v>13.611519266741489</v>
      </c>
      <c r="AD92">
        <v>13.611519266741489</v>
      </c>
      <c r="AE92" t="s">
        <v>607</v>
      </c>
      <c r="AF92">
        <v>0.59</v>
      </c>
      <c r="AG92" t="s">
        <v>3224</v>
      </c>
      <c r="AJ92">
        <v>13.442</v>
      </c>
      <c r="AL92">
        <v>13.708387419165197</v>
      </c>
      <c r="AM92">
        <v>13.490434076211853</v>
      </c>
      <c r="AN92">
        <v>13.708387419165197</v>
      </c>
    </row>
    <row r="93" spans="1:40" x14ac:dyDescent="0.25">
      <c r="A93" t="s">
        <v>1972</v>
      </c>
      <c r="B93" t="s">
        <v>2086</v>
      </c>
      <c r="C93" t="s">
        <v>292</v>
      </c>
      <c r="D93" t="s">
        <v>2303</v>
      </c>
      <c r="E93" t="s">
        <v>2304</v>
      </c>
      <c r="F93" t="s">
        <v>2092</v>
      </c>
      <c r="G93" t="s">
        <v>2093</v>
      </c>
      <c r="J93" t="s">
        <v>2021</v>
      </c>
      <c r="K93" t="s">
        <v>2019</v>
      </c>
      <c r="L93">
        <v>43166</v>
      </c>
      <c r="P93">
        <v>0.18720000000000001</v>
      </c>
      <c r="Q93" t="s">
        <v>1978</v>
      </c>
      <c r="R93" t="s">
        <v>1979</v>
      </c>
      <c r="S93">
        <v>25</v>
      </c>
      <c r="T93" t="s">
        <v>1978</v>
      </c>
      <c r="U93" t="s">
        <v>1998</v>
      </c>
      <c r="V93">
        <v>56</v>
      </c>
      <c r="W93">
        <v>0.21858528138528138</v>
      </c>
      <c r="X93">
        <v>0.23113939393939395</v>
      </c>
      <c r="Y93">
        <v>0.25938614718614722</v>
      </c>
      <c r="Z93">
        <v>0.28763290043290046</v>
      </c>
      <c r="AA93">
        <v>0.2844943722943723</v>
      </c>
      <c r="AB93">
        <v>0.31901818181818181</v>
      </c>
      <c r="AC93">
        <v>0.23741645021645022</v>
      </c>
      <c r="AD93">
        <v>0.23741645021645022</v>
      </c>
      <c r="AE93" t="s">
        <v>607</v>
      </c>
      <c r="AG93" t="s">
        <v>3226</v>
      </c>
      <c r="AJ93">
        <v>0.18720000000000001</v>
      </c>
      <c r="AL93">
        <v>0.24997056277056279</v>
      </c>
      <c r="AM93">
        <v>0.20603116883116884</v>
      </c>
      <c r="AN93">
        <v>0.25624761904761906</v>
      </c>
    </row>
    <row r="94" spans="1:40" x14ac:dyDescent="0.25">
      <c r="A94" t="s">
        <v>1972</v>
      </c>
      <c r="B94" t="s">
        <v>2086</v>
      </c>
      <c r="C94" t="s">
        <v>293</v>
      </c>
      <c r="D94" t="s">
        <v>2305</v>
      </c>
      <c r="E94" t="s">
        <v>2306</v>
      </c>
      <c r="F94" t="s">
        <v>2094</v>
      </c>
      <c r="G94" t="s">
        <v>2095</v>
      </c>
      <c r="J94" t="s">
        <v>2021</v>
      </c>
      <c r="K94" t="s">
        <v>2019</v>
      </c>
      <c r="L94">
        <v>43166</v>
      </c>
      <c r="P94">
        <v>0.21</v>
      </c>
      <c r="Q94" t="s">
        <v>1978</v>
      </c>
      <c r="R94" t="s">
        <v>1979</v>
      </c>
      <c r="S94">
        <v>25</v>
      </c>
      <c r="T94" t="s">
        <v>1978</v>
      </c>
      <c r="U94" t="s">
        <v>3282</v>
      </c>
      <c r="V94">
        <v>56</v>
      </c>
      <c r="W94">
        <v>0.24138528138528137</v>
      </c>
      <c r="X94">
        <v>0.25393939393939391</v>
      </c>
      <c r="Y94">
        <v>0.28218614718614721</v>
      </c>
      <c r="Z94">
        <v>0.31043290043290039</v>
      </c>
      <c r="AA94">
        <v>0.30729437229437229</v>
      </c>
      <c r="AB94">
        <v>0.3418181818181818</v>
      </c>
      <c r="AC94">
        <v>0.26021645021645023</v>
      </c>
      <c r="AD94">
        <v>0.26021645021645023</v>
      </c>
      <c r="AE94" t="s">
        <v>607</v>
      </c>
      <c r="AF94">
        <v>0.52349999999999997</v>
      </c>
      <c r="AG94" t="s">
        <v>3224</v>
      </c>
      <c r="AJ94">
        <v>0.21</v>
      </c>
      <c r="AL94">
        <v>0.27277056277056277</v>
      </c>
      <c r="AM94">
        <v>0.22883116883116883</v>
      </c>
      <c r="AN94">
        <v>0.27904761904761904</v>
      </c>
    </row>
    <row r="95" spans="1:40" x14ac:dyDescent="0.25">
      <c r="A95" t="s">
        <v>1972</v>
      </c>
      <c r="B95" t="s">
        <v>2086</v>
      </c>
      <c r="C95" t="s">
        <v>296</v>
      </c>
      <c r="D95" t="s">
        <v>2307</v>
      </c>
      <c r="E95" t="s">
        <v>2308</v>
      </c>
      <c r="F95" t="s">
        <v>2096</v>
      </c>
      <c r="G95" t="s">
        <v>2097</v>
      </c>
      <c r="J95" t="s">
        <v>2021</v>
      </c>
      <c r="K95" t="s">
        <v>2019</v>
      </c>
      <c r="L95">
        <v>43166</v>
      </c>
      <c r="P95">
        <v>0.32</v>
      </c>
      <c r="Q95" t="s">
        <v>1978</v>
      </c>
      <c r="R95" t="s">
        <v>1979</v>
      </c>
      <c r="S95">
        <v>25</v>
      </c>
      <c r="T95" t="s">
        <v>607</v>
      </c>
      <c r="U95" t="s">
        <v>1998</v>
      </c>
      <c r="V95">
        <v>56</v>
      </c>
      <c r="W95">
        <v>0.35138528138528141</v>
      </c>
      <c r="X95">
        <v>0.36393939393939395</v>
      </c>
      <c r="Y95">
        <v>0.39218614718614719</v>
      </c>
      <c r="Z95">
        <v>0.42043290043290044</v>
      </c>
      <c r="AA95">
        <v>0.41729437229437233</v>
      </c>
      <c r="AB95">
        <v>0.45181818181818179</v>
      </c>
      <c r="AC95">
        <v>0.37021645021645022</v>
      </c>
      <c r="AD95">
        <v>0.37021645021645022</v>
      </c>
      <c r="AE95" t="s">
        <v>607</v>
      </c>
      <c r="AF95">
        <v>13.442</v>
      </c>
      <c r="AG95" t="s">
        <v>3224</v>
      </c>
      <c r="AJ95">
        <v>0.32</v>
      </c>
      <c r="AL95">
        <v>0.38277056277056276</v>
      </c>
      <c r="AM95">
        <v>0.33883116883116882</v>
      </c>
      <c r="AN95">
        <v>0.38904761904761909</v>
      </c>
    </row>
    <row r="96" spans="1:40" x14ac:dyDescent="0.25">
      <c r="A96" t="s">
        <v>1972</v>
      </c>
      <c r="B96" t="s">
        <v>2086</v>
      </c>
      <c r="C96" t="s">
        <v>294</v>
      </c>
      <c r="D96" t="s">
        <v>2310</v>
      </c>
      <c r="E96" t="s">
        <v>2311</v>
      </c>
      <c r="F96" t="s">
        <v>2103</v>
      </c>
      <c r="G96" t="s">
        <v>2104</v>
      </c>
      <c r="J96" t="s">
        <v>2021</v>
      </c>
      <c r="K96" t="s">
        <v>2019</v>
      </c>
      <c r="L96">
        <v>43166</v>
      </c>
      <c r="P96">
        <v>0.21240000000000001</v>
      </c>
      <c r="Q96" t="s">
        <v>1978</v>
      </c>
      <c r="R96" t="s">
        <v>1979</v>
      </c>
      <c r="S96">
        <v>25</v>
      </c>
      <c r="T96" t="s">
        <v>1978</v>
      </c>
      <c r="U96" t="s">
        <v>3282</v>
      </c>
      <c r="V96">
        <v>56</v>
      </c>
      <c r="W96">
        <v>0.24378528138528138</v>
      </c>
      <c r="X96">
        <v>0.25633939393939392</v>
      </c>
      <c r="Y96">
        <v>0.28458614718614722</v>
      </c>
      <c r="Z96">
        <v>0.31283290043290046</v>
      </c>
      <c r="AA96">
        <v>0.3096943722943723</v>
      </c>
      <c r="AB96">
        <v>0.34421818181818181</v>
      </c>
      <c r="AC96">
        <v>0.26261645021645019</v>
      </c>
      <c r="AD96">
        <v>0.26261645021645019</v>
      </c>
      <c r="AE96" t="s">
        <v>607</v>
      </c>
      <c r="AF96">
        <v>0.21240000000000001</v>
      </c>
      <c r="AG96" t="s">
        <v>3224</v>
      </c>
      <c r="AJ96">
        <v>0.21240000000000001</v>
      </c>
      <c r="AL96">
        <v>0.27517056277056279</v>
      </c>
      <c r="AM96">
        <v>0.23123116883116884</v>
      </c>
      <c r="AN96">
        <v>0.28144761904761906</v>
      </c>
    </row>
    <row r="97" spans="1:40" x14ac:dyDescent="0.25">
      <c r="A97" t="s">
        <v>1972</v>
      </c>
      <c r="B97" t="s">
        <v>2086</v>
      </c>
      <c r="C97" t="s">
        <v>317</v>
      </c>
      <c r="D97" t="s">
        <v>2312</v>
      </c>
      <c r="E97" t="s">
        <v>2313</v>
      </c>
      <c r="F97" t="s">
        <v>2105</v>
      </c>
      <c r="J97" t="s">
        <v>2021</v>
      </c>
      <c r="K97" t="s">
        <v>2019</v>
      </c>
      <c r="Q97" t="s">
        <v>1978</v>
      </c>
      <c r="R97" t="s">
        <v>1979</v>
      </c>
      <c r="S97">
        <v>9.09</v>
      </c>
      <c r="T97" t="s">
        <v>1978</v>
      </c>
      <c r="U97" t="s">
        <v>1980</v>
      </c>
      <c r="V97">
        <v>25</v>
      </c>
      <c r="W97">
        <v>0.19335266860019334</v>
      </c>
      <c r="X97">
        <v>0.27069373604027069</v>
      </c>
      <c r="Y97">
        <v>0.44471113778044474</v>
      </c>
      <c r="Z97">
        <v>0.61872853952061868</v>
      </c>
      <c r="AA97">
        <v>0.59939327266059939</v>
      </c>
      <c r="AB97">
        <v>0.81208120812081208</v>
      </c>
      <c r="AC97">
        <v>0.30936426976030934</v>
      </c>
      <c r="AD97">
        <v>0.30936426976030934</v>
      </c>
      <c r="AE97" t="s">
        <v>607</v>
      </c>
      <c r="AF97">
        <v>0.68054999999999999</v>
      </c>
      <c r="AG97" t="s">
        <v>3224</v>
      </c>
      <c r="AJ97">
        <v>0</v>
      </c>
      <c r="AL97">
        <v>0.38670533720038669</v>
      </c>
      <c r="AM97">
        <v>0.11601160116011601</v>
      </c>
      <c r="AN97">
        <v>0.42537587092042545</v>
      </c>
    </row>
    <row r="98" spans="1:40" x14ac:dyDescent="0.25">
      <c r="A98" t="s">
        <v>1972</v>
      </c>
      <c r="B98" t="s">
        <v>2086</v>
      </c>
      <c r="D98" t="s">
        <v>298</v>
      </c>
      <c r="E98" t="s">
        <v>3224</v>
      </c>
      <c r="F98" t="s">
        <v>1924</v>
      </c>
      <c r="J98" t="s">
        <v>1994</v>
      </c>
      <c r="K98" t="s">
        <v>299</v>
      </c>
      <c r="L98">
        <v>43166</v>
      </c>
      <c r="P98">
        <v>3.33</v>
      </c>
      <c r="Q98" t="s">
        <v>1978</v>
      </c>
      <c r="R98" t="s">
        <v>1979</v>
      </c>
      <c r="S98">
        <v>11.34</v>
      </c>
      <c r="U98" t="s">
        <v>2024</v>
      </c>
      <c r="V98">
        <v>75</v>
      </c>
      <c r="W98">
        <v>3.33</v>
      </c>
      <c r="X98">
        <v>3.4229934263267596</v>
      </c>
      <c r="Y98">
        <v>3.4746564409527374</v>
      </c>
      <c r="Z98">
        <v>3.5263194555787147</v>
      </c>
      <c r="AA98">
        <v>3.484989043877933</v>
      </c>
      <c r="AB98">
        <v>3.5573172643543014</v>
      </c>
      <c r="AC98">
        <v>3.4333260292519552</v>
      </c>
      <c r="AD98">
        <v>3.4333260292519552</v>
      </c>
      <c r="AE98" t="s">
        <v>607</v>
      </c>
      <c r="AF98">
        <v>1.4108000000000001</v>
      </c>
      <c r="AG98" t="s">
        <v>3224</v>
      </c>
      <c r="AJ98">
        <v>3.33</v>
      </c>
      <c r="AL98">
        <v>3.4126608234015641</v>
      </c>
      <c r="AM98">
        <v>3.3868293160885754</v>
      </c>
      <c r="AN98">
        <v>3.4333260292519552</v>
      </c>
    </row>
    <row r="99" spans="1:40" x14ac:dyDescent="0.25">
      <c r="A99" t="s">
        <v>1972</v>
      </c>
      <c r="B99" t="s">
        <v>2086</v>
      </c>
      <c r="D99" t="s">
        <v>298</v>
      </c>
      <c r="E99" t="s">
        <v>3224</v>
      </c>
      <c r="F99" t="s">
        <v>1938</v>
      </c>
      <c r="J99" t="s">
        <v>1994</v>
      </c>
      <c r="K99" t="s">
        <v>299</v>
      </c>
      <c r="L99">
        <v>43166</v>
      </c>
      <c r="O99" t="s">
        <v>2175</v>
      </c>
      <c r="P99">
        <v>0.52349999999999997</v>
      </c>
      <c r="Q99" t="s">
        <v>1978</v>
      </c>
      <c r="R99" t="s">
        <v>1979</v>
      </c>
      <c r="S99">
        <v>20</v>
      </c>
      <c r="T99" t="s">
        <v>1988</v>
      </c>
      <c r="U99" t="s">
        <v>3284</v>
      </c>
      <c r="V99">
        <v>49</v>
      </c>
      <c r="W99">
        <v>0.52349999999999997</v>
      </c>
      <c r="X99">
        <v>0.60420500927643783</v>
      </c>
      <c r="Y99">
        <v>0.64904112554112547</v>
      </c>
      <c r="Z99">
        <v>0.69387724180581323</v>
      </c>
      <c r="AA99">
        <v>0.658008348794063</v>
      </c>
      <c r="AB99">
        <v>0.72077891156462581</v>
      </c>
      <c r="AC99">
        <v>0.61317223252937536</v>
      </c>
      <c r="AD99">
        <v>0.61317223252937536</v>
      </c>
      <c r="AE99" t="s">
        <v>607</v>
      </c>
      <c r="AF99">
        <v>1.5401</v>
      </c>
      <c r="AG99" t="s">
        <v>3224</v>
      </c>
      <c r="AJ99">
        <v>0.52349999999999997</v>
      </c>
      <c r="AL99">
        <v>0.5952377860235003</v>
      </c>
      <c r="AM99">
        <v>0.57281972789115643</v>
      </c>
      <c r="AN99">
        <v>0.61317223252937536</v>
      </c>
    </row>
    <row r="100" spans="1:40" x14ac:dyDescent="0.25">
      <c r="A100" t="s">
        <v>1972</v>
      </c>
      <c r="B100" t="s">
        <v>2086</v>
      </c>
      <c r="D100" t="s">
        <v>298</v>
      </c>
      <c r="E100" t="s">
        <v>3224</v>
      </c>
      <c r="F100" t="s">
        <v>1929</v>
      </c>
      <c r="J100" t="s">
        <v>1994</v>
      </c>
      <c r="K100" t="s">
        <v>299</v>
      </c>
      <c r="L100">
        <v>43166</v>
      </c>
      <c r="O100" t="s">
        <v>2180</v>
      </c>
      <c r="P100">
        <v>18.97</v>
      </c>
      <c r="Q100" t="s">
        <v>1978</v>
      </c>
      <c r="S100">
        <v>6.82</v>
      </c>
      <c r="U100" t="s">
        <v>2075</v>
      </c>
      <c r="V100">
        <v>24</v>
      </c>
      <c r="W100">
        <v>24.660999999999998</v>
      </c>
      <c r="X100">
        <v>25.144204478805651</v>
      </c>
      <c r="Y100">
        <v>25.412651411475455</v>
      </c>
      <c r="Z100">
        <v>25.681098344145262</v>
      </c>
      <c r="AA100">
        <v>25.466340798009419</v>
      </c>
      <c r="AB100">
        <v>25.842166503747148</v>
      </c>
      <c r="AC100">
        <v>25.197893865339612</v>
      </c>
      <c r="AD100">
        <v>25.197893865339612</v>
      </c>
      <c r="AE100" t="s">
        <v>607</v>
      </c>
      <c r="AF100">
        <v>0.27500000000000002</v>
      </c>
      <c r="AG100" t="s">
        <v>3224</v>
      </c>
      <c r="AJ100">
        <v>24.660999999999998</v>
      </c>
      <c r="AL100">
        <v>25.090515092271687</v>
      </c>
      <c r="AM100">
        <v>24.956291625936785</v>
      </c>
      <c r="AN100">
        <v>25.197893865339612</v>
      </c>
    </row>
    <row r="101" spans="1:40" x14ac:dyDescent="0.25">
      <c r="A101" t="s">
        <v>1972</v>
      </c>
      <c r="B101" t="s">
        <v>2086</v>
      </c>
      <c r="D101" t="s">
        <v>298</v>
      </c>
      <c r="E101" t="s">
        <v>3224</v>
      </c>
      <c r="F101" t="s">
        <v>1941</v>
      </c>
      <c r="J101" t="s">
        <v>1994</v>
      </c>
      <c r="K101" t="s">
        <v>299</v>
      </c>
      <c r="Q101" t="s">
        <v>1978</v>
      </c>
      <c r="S101">
        <v>11.34</v>
      </c>
      <c r="U101" t="s">
        <v>1980</v>
      </c>
      <c r="V101">
        <v>75</v>
      </c>
      <c r="W101">
        <v>0</v>
      </c>
      <c r="X101">
        <v>9.2993426326759665E-2</v>
      </c>
      <c r="Y101">
        <v>0.14465644095273725</v>
      </c>
      <c r="Z101">
        <v>0.19631945557871486</v>
      </c>
      <c r="AA101">
        <v>0.15498904387793278</v>
      </c>
      <c r="AB101">
        <v>0.22731726435430141</v>
      </c>
      <c r="AC101">
        <v>0.10332602925195518</v>
      </c>
      <c r="AD101">
        <v>0.10332602925195518</v>
      </c>
      <c r="AE101" t="s">
        <v>607</v>
      </c>
      <c r="AF101">
        <v>0.33</v>
      </c>
      <c r="AG101" t="s">
        <v>3224</v>
      </c>
      <c r="AJ101">
        <v>0</v>
      </c>
      <c r="AL101">
        <v>8.2660823401564137E-2</v>
      </c>
      <c r="AM101">
        <v>5.6829316088575353E-2</v>
      </c>
      <c r="AN101">
        <v>0.10332602925195518</v>
      </c>
    </row>
    <row r="102" spans="1:40" x14ac:dyDescent="0.25">
      <c r="A102" t="s">
        <v>1972</v>
      </c>
      <c r="B102" t="s">
        <v>2082</v>
      </c>
      <c r="C102" t="s">
        <v>297</v>
      </c>
      <c r="D102" t="s">
        <v>2316</v>
      </c>
      <c r="E102" t="s">
        <v>2317</v>
      </c>
      <c r="F102" t="s">
        <v>112</v>
      </c>
      <c r="G102" t="s">
        <v>112</v>
      </c>
      <c r="H102" t="s">
        <v>3255</v>
      </c>
      <c r="J102" t="s">
        <v>2021</v>
      </c>
      <c r="K102" t="s">
        <v>2019</v>
      </c>
      <c r="L102">
        <v>43166</v>
      </c>
      <c r="P102">
        <v>2.1204000000000001</v>
      </c>
      <c r="Q102" t="s">
        <v>1978</v>
      </c>
      <c r="R102" t="s">
        <v>1979</v>
      </c>
      <c r="S102">
        <v>25</v>
      </c>
      <c r="T102" t="s">
        <v>1978</v>
      </c>
      <c r="U102" t="s">
        <v>1980</v>
      </c>
      <c r="V102">
        <v>40</v>
      </c>
      <c r="W102">
        <v>2.164339393939394</v>
      </c>
      <c r="X102">
        <v>2.1819151515151516</v>
      </c>
      <c r="Y102">
        <v>2.2214606060606061</v>
      </c>
      <c r="Z102">
        <v>2.2610060606060607</v>
      </c>
      <c r="AA102">
        <v>2.2566121212121213</v>
      </c>
      <c r="AB102">
        <v>2.3049454545454546</v>
      </c>
      <c r="AC102">
        <v>2.1907030303030304</v>
      </c>
      <c r="AD102">
        <v>2.1907030303030304</v>
      </c>
      <c r="AE102" t="s">
        <v>607</v>
      </c>
      <c r="AF102">
        <v>4.8559999999999999</v>
      </c>
      <c r="AG102" t="s">
        <v>3224</v>
      </c>
      <c r="AJ102">
        <v>2.1204000000000001</v>
      </c>
      <c r="AL102">
        <v>2.208278787878788</v>
      </c>
      <c r="AM102">
        <v>2.1467636363636364</v>
      </c>
      <c r="AN102">
        <v>2.2170666666666667</v>
      </c>
    </row>
    <row r="103" spans="1:40" x14ac:dyDescent="0.25">
      <c r="A103" t="s">
        <v>1972</v>
      </c>
      <c r="C103" t="s">
        <v>1973</v>
      </c>
      <c r="D103" t="s">
        <v>2200</v>
      </c>
      <c r="E103" t="s">
        <v>1974</v>
      </c>
      <c r="F103" t="s">
        <v>2174</v>
      </c>
      <c r="G103" t="s">
        <v>1975</v>
      </c>
      <c r="J103" t="s">
        <v>1976</v>
      </c>
      <c r="K103" t="s">
        <v>1977</v>
      </c>
      <c r="L103">
        <v>43166</v>
      </c>
      <c r="P103">
        <v>2.82</v>
      </c>
      <c r="Q103" t="s">
        <v>1978</v>
      </c>
      <c r="R103" t="s">
        <v>2454</v>
      </c>
      <c r="S103">
        <v>25</v>
      </c>
      <c r="T103" t="s">
        <v>1978</v>
      </c>
      <c r="U103" t="s">
        <v>1980</v>
      </c>
      <c r="V103">
        <v>40</v>
      </c>
      <c r="W103">
        <v>3.7143333333333333</v>
      </c>
      <c r="X103">
        <v>3.7275151515151514</v>
      </c>
      <c r="Y103">
        <v>3.7626666666666666</v>
      </c>
      <c r="Z103">
        <v>3.8066060606060605</v>
      </c>
      <c r="AA103">
        <v>3.8066060606060605</v>
      </c>
      <c r="AB103">
        <v>3.8593333333333333</v>
      </c>
      <c r="AC103">
        <v>3.7275151515151514</v>
      </c>
      <c r="AD103">
        <v>3.7275151515151514</v>
      </c>
      <c r="AE103" t="s">
        <v>607</v>
      </c>
      <c r="AG103" t="s">
        <v>3224</v>
      </c>
      <c r="AI103" t="s">
        <v>1981</v>
      </c>
      <c r="AJ103">
        <v>3.6659999999999999</v>
      </c>
      <c r="AK103">
        <v>3.7854100000000002</v>
      </c>
      <c r="AL103">
        <v>3.7626666666666666</v>
      </c>
      <c r="AM103">
        <v>3.6835757575757575</v>
      </c>
      <c r="AN103">
        <v>3.7626666666666666</v>
      </c>
    </row>
    <row r="104" spans="1:40" x14ac:dyDescent="0.25">
      <c r="A104" t="s">
        <v>1972</v>
      </c>
      <c r="B104" t="s">
        <v>2082</v>
      </c>
      <c r="C104" t="s">
        <v>319</v>
      </c>
      <c r="D104" t="s">
        <v>2320</v>
      </c>
      <c r="E104" t="s">
        <v>2321</v>
      </c>
      <c r="F104" t="s">
        <v>116</v>
      </c>
      <c r="H104" t="s">
        <v>3256</v>
      </c>
      <c r="J104" t="s">
        <v>2021</v>
      </c>
      <c r="K104" t="s">
        <v>1977</v>
      </c>
      <c r="L104">
        <v>43166</v>
      </c>
      <c r="O104" t="s">
        <v>2179</v>
      </c>
      <c r="P104">
        <v>1.03</v>
      </c>
      <c r="Q104" t="s">
        <v>1978</v>
      </c>
      <c r="S104">
        <v>20</v>
      </c>
      <c r="U104" t="s">
        <v>2034</v>
      </c>
      <c r="V104">
        <v>40</v>
      </c>
      <c r="W104">
        <v>1.3994166666666668</v>
      </c>
      <c r="X104">
        <v>1.4158939393939396</v>
      </c>
      <c r="Y104">
        <v>1.4598333333333335</v>
      </c>
      <c r="Z104">
        <v>1.514757575757576</v>
      </c>
      <c r="AA104">
        <v>1.514757575757576</v>
      </c>
      <c r="AB104">
        <v>1.5806666666666669</v>
      </c>
      <c r="AC104">
        <v>1.4158939393939396</v>
      </c>
      <c r="AD104">
        <v>1.4158939393939396</v>
      </c>
      <c r="AE104" t="s">
        <v>607</v>
      </c>
      <c r="AF104">
        <v>0.43</v>
      </c>
      <c r="AG104" t="s">
        <v>3224</v>
      </c>
      <c r="AJ104">
        <v>1.3390000000000002</v>
      </c>
      <c r="AL104">
        <v>1.4598333333333335</v>
      </c>
      <c r="AM104">
        <v>1.3609696969696972</v>
      </c>
      <c r="AN104">
        <v>1.4598333333333335</v>
      </c>
    </row>
    <row r="105" spans="1:40" x14ac:dyDescent="0.25">
      <c r="A105" t="s">
        <v>1972</v>
      </c>
      <c r="B105" t="s">
        <v>2082</v>
      </c>
      <c r="C105" t="s">
        <v>2165</v>
      </c>
      <c r="D105" t="s">
        <v>2385</v>
      </c>
      <c r="E105" t="s">
        <v>2386</v>
      </c>
      <c r="F105" t="s">
        <v>2166</v>
      </c>
      <c r="G105" t="s">
        <v>2166</v>
      </c>
      <c r="H105" t="s">
        <v>3257</v>
      </c>
      <c r="J105" t="s">
        <v>1994</v>
      </c>
      <c r="K105" t="s">
        <v>1977</v>
      </c>
      <c r="L105">
        <v>43166</v>
      </c>
      <c r="P105">
        <v>1.5401</v>
      </c>
      <c r="Q105" t="s">
        <v>1978</v>
      </c>
      <c r="R105" t="s">
        <v>1979</v>
      </c>
      <c r="S105">
        <v>22.68</v>
      </c>
      <c r="T105" t="s">
        <v>1988</v>
      </c>
      <c r="U105" t="s">
        <v>1998</v>
      </c>
      <c r="V105">
        <v>40</v>
      </c>
      <c r="W105">
        <v>1.5933774838330395</v>
      </c>
      <c r="X105">
        <v>1.6079077066965957</v>
      </c>
      <c r="Y105">
        <v>1.6466549676660789</v>
      </c>
      <c r="Z105">
        <v>1.6950890438779327</v>
      </c>
      <c r="AA105">
        <v>1.6950890438779327</v>
      </c>
      <c r="AB105">
        <v>1.7532099353321575</v>
      </c>
      <c r="AC105">
        <v>1.6079077066965957</v>
      </c>
      <c r="AD105">
        <v>1.6079077066965957</v>
      </c>
      <c r="AJ105">
        <v>1.5401</v>
      </c>
      <c r="AL105">
        <v>1.6466549676660789</v>
      </c>
      <c r="AM105">
        <v>1.5594736304847416</v>
      </c>
      <c r="AN105">
        <v>1.6466549676660789</v>
      </c>
    </row>
    <row r="106" spans="1:40" x14ac:dyDescent="0.25">
      <c r="A106" t="s">
        <v>1972</v>
      </c>
      <c r="B106" t="s">
        <v>2025</v>
      </c>
      <c r="C106" t="s">
        <v>2108</v>
      </c>
      <c r="D106" t="s">
        <v>2322</v>
      </c>
      <c r="E106" t="s">
        <v>3224</v>
      </c>
      <c r="F106" t="s">
        <v>2109</v>
      </c>
      <c r="G106" t="s">
        <v>2027</v>
      </c>
      <c r="J106" t="s">
        <v>1976</v>
      </c>
      <c r="K106" t="s">
        <v>1977</v>
      </c>
      <c r="P106">
        <v>0.90439999999999998</v>
      </c>
      <c r="Q106" t="s">
        <v>1978</v>
      </c>
      <c r="R106" t="s">
        <v>2454</v>
      </c>
      <c r="S106">
        <v>1000</v>
      </c>
      <c r="T106" t="s">
        <v>1988</v>
      </c>
      <c r="U106" t="s">
        <v>1989</v>
      </c>
      <c r="V106">
        <v>4</v>
      </c>
      <c r="W106">
        <v>1.1878033333333333</v>
      </c>
      <c r="X106">
        <v>1.191098787878788</v>
      </c>
      <c r="Y106">
        <v>1.1998866666666668</v>
      </c>
      <c r="Z106">
        <v>1.2108715151515153</v>
      </c>
      <c r="AA106">
        <v>1.2108715151515153</v>
      </c>
      <c r="AB106">
        <v>1.2240533333333334</v>
      </c>
      <c r="AC106">
        <v>1.191098787878788</v>
      </c>
      <c r="AD106">
        <v>1.191098787878788</v>
      </c>
      <c r="AG106" t="s">
        <v>3224</v>
      </c>
      <c r="AJ106">
        <v>1.1757200000000001</v>
      </c>
      <c r="AL106">
        <v>1.1998866666666668</v>
      </c>
      <c r="AM106">
        <v>1.1801139393939395</v>
      </c>
      <c r="AN106">
        <v>1.1998866666666668</v>
      </c>
    </row>
    <row r="107" spans="1:40" x14ac:dyDescent="0.25">
      <c r="A107" t="s">
        <v>1972</v>
      </c>
      <c r="B107" t="s">
        <v>2110</v>
      </c>
      <c r="C107" t="s">
        <v>320</v>
      </c>
      <c r="D107" t="s">
        <v>2323</v>
      </c>
      <c r="F107" t="s">
        <v>2111</v>
      </c>
      <c r="G107" t="s">
        <v>2112</v>
      </c>
      <c r="J107" t="s">
        <v>2054</v>
      </c>
      <c r="K107" t="s">
        <v>1977</v>
      </c>
      <c r="P107">
        <v>2.8</v>
      </c>
      <c r="Q107" t="s">
        <v>1978</v>
      </c>
      <c r="R107" t="s">
        <v>1979</v>
      </c>
      <c r="S107">
        <v>20</v>
      </c>
      <c r="T107" t="s">
        <v>2113</v>
      </c>
      <c r="U107" t="s">
        <v>1998</v>
      </c>
      <c r="V107">
        <v>50</v>
      </c>
      <c r="W107">
        <v>2.8483333333333332</v>
      </c>
      <c r="X107">
        <v>2.8615151515151513</v>
      </c>
      <c r="Y107">
        <v>2.8966666666666665</v>
      </c>
      <c r="Z107">
        <v>2.9406060606060604</v>
      </c>
      <c r="AA107">
        <v>2.9406060606060604</v>
      </c>
      <c r="AB107">
        <v>2.9933333333333332</v>
      </c>
      <c r="AC107">
        <v>2.8615151515151513</v>
      </c>
      <c r="AD107">
        <v>2.8615151515151513</v>
      </c>
      <c r="AE107" t="s">
        <v>607</v>
      </c>
      <c r="AF107">
        <v>1.08E-3</v>
      </c>
      <c r="AG107" t="s">
        <v>3224</v>
      </c>
      <c r="AJ107">
        <v>2.8</v>
      </c>
      <c r="AL107">
        <v>2.8966666666666665</v>
      </c>
      <c r="AM107">
        <v>2.8175757575757574</v>
      </c>
      <c r="AN107">
        <v>2.8966666666666665</v>
      </c>
    </row>
    <row r="108" spans="1:40" x14ac:dyDescent="0.25">
      <c r="A108" t="s">
        <v>1972</v>
      </c>
      <c r="B108" t="s">
        <v>2060</v>
      </c>
      <c r="C108" t="s">
        <v>322</v>
      </c>
      <c r="D108" t="s">
        <v>2324</v>
      </c>
      <c r="E108" t="s">
        <v>2325</v>
      </c>
      <c r="F108" t="s">
        <v>1632</v>
      </c>
      <c r="J108" t="s">
        <v>2021</v>
      </c>
      <c r="K108" t="s">
        <v>2019</v>
      </c>
      <c r="L108">
        <v>43166</v>
      </c>
      <c r="P108">
        <v>0.33</v>
      </c>
      <c r="Q108" t="s">
        <v>1978</v>
      </c>
      <c r="R108" t="s">
        <v>1979</v>
      </c>
      <c r="S108">
        <v>20</v>
      </c>
      <c r="T108" t="s">
        <v>1978</v>
      </c>
      <c r="U108" t="s">
        <v>1980</v>
      </c>
      <c r="V108">
        <v>56</v>
      </c>
      <c r="W108">
        <v>0.36923160173160174</v>
      </c>
      <c r="X108">
        <v>0.38492424242424245</v>
      </c>
      <c r="Y108">
        <v>0.42023268398268399</v>
      </c>
      <c r="Z108">
        <v>0.45554112554112558</v>
      </c>
      <c r="AA108">
        <v>0.45161796536796539</v>
      </c>
      <c r="AB108">
        <v>0.49477272727272725</v>
      </c>
      <c r="AC108">
        <v>0.39277056277056277</v>
      </c>
      <c r="AD108">
        <v>0.39277056277056277</v>
      </c>
      <c r="AE108" t="s">
        <v>607</v>
      </c>
      <c r="AF108">
        <v>0.36330000000000001</v>
      </c>
      <c r="AG108" t="s">
        <v>3224</v>
      </c>
      <c r="AJ108">
        <v>0.33</v>
      </c>
      <c r="AL108">
        <v>0.40846320346320347</v>
      </c>
      <c r="AM108">
        <v>0.35353896103896104</v>
      </c>
      <c r="AN108">
        <v>0.41630952380952385</v>
      </c>
    </row>
    <row r="109" spans="1:40" x14ac:dyDescent="0.25">
      <c r="A109" t="s">
        <v>1972</v>
      </c>
      <c r="B109" t="s">
        <v>2107</v>
      </c>
      <c r="C109" t="s">
        <v>318</v>
      </c>
      <c r="D109" t="s">
        <v>2318</v>
      </c>
      <c r="E109" t="s">
        <v>2319</v>
      </c>
      <c r="F109" t="s">
        <v>2419</v>
      </c>
      <c r="J109" t="s">
        <v>1976</v>
      </c>
      <c r="K109" t="s">
        <v>2019</v>
      </c>
      <c r="P109">
        <v>0.81</v>
      </c>
      <c r="Q109" t="s">
        <v>1978</v>
      </c>
      <c r="R109" t="s">
        <v>2454</v>
      </c>
      <c r="S109">
        <v>22.68</v>
      </c>
      <c r="T109" t="s">
        <v>1978</v>
      </c>
      <c r="U109" t="s">
        <v>1980</v>
      </c>
      <c r="V109">
        <v>40</v>
      </c>
      <c r="W109">
        <v>1.1014340762118542</v>
      </c>
      <c r="X109">
        <v>1.1208077066965958</v>
      </c>
      <c r="Y109">
        <v>1.1643983752872644</v>
      </c>
      <c r="Z109">
        <v>1.2079890438779328</v>
      </c>
      <c r="AA109">
        <v>1.2031456362567474</v>
      </c>
      <c r="AB109">
        <v>1.2564231200897868</v>
      </c>
      <c r="AC109">
        <v>1.1304945219389666</v>
      </c>
      <c r="AD109">
        <v>1.1304945219389666</v>
      </c>
      <c r="AE109" t="s">
        <v>607</v>
      </c>
      <c r="AF109">
        <v>7.8650000000000002</v>
      </c>
      <c r="AG109" t="s">
        <v>3224</v>
      </c>
      <c r="AJ109">
        <v>1.0530000000000002</v>
      </c>
      <c r="AL109">
        <v>1.1498681524237082</v>
      </c>
      <c r="AM109">
        <v>1.0820604457271126</v>
      </c>
      <c r="AN109">
        <v>1.159554967666079</v>
      </c>
    </row>
    <row r="110" spans="1:40" x14ac:dyDescent="0.25">
      <c r="A110" t="s">
        <v>1972</v>
      </c>
      <c r="B110" t="s">
        <v>2107</v>
      </c>
      <c r="D110" t="s">
        <v>298</v>
      </c>
      <c r="E110" t="s">
        <v>3224</v>
      </c>
      <c r="F110" t="s">
        <v>1949</v>
      </c>
      <c r="J110" t="s">
        <v>1994</v>
      </c>
      <c r="K110" t="s">
        <v>299</v>
      </c>
      <c r="L110">
        <v>43166</v>
      </c>
      <c r="P110">
        <v>0.62</v>
      </c>
      <c r="Q110" t="s">
        <v>1978</v>
      </c>
      <c r="R110" t="s">
        <v>1979</v>
      </c>
      <c r="S110">
        <v>25</v>
      </c>
      <c r="T110" t="s">
        <v>607</v>
      </c>
      <c r="U110" t="s">
        <v>1980</v>
      </c>
      <c r="V110">
        <v>56</v>
      </c>
      <c r="W110">
        <v>0.62</v>
      </c>
      <c r="X110">
        <v>0.67649350649350648</v>
      </c>
      <c r="Y110">
        <v>0.70787878787878789</v>
      </c>
      <c r="Z110">
        <v>0.73926406926406929</v>
      </c>
      <c r="AA110">
        <v>0.7141558441558441</v>
      </c>
      <c r="AB110">
        <v>0.75809523809523816</v>
      </c>
      <c r="AC110">
        <v>0.68277056277056281</v>
      </c>
      <c r="AD110">
        <v>0.68277056277056281</v>
      </c>
      <c r="AE110" t="s">
        <v>607</v>
      </c>
      <c r="AF110">
        <v>0.113</v>
      </c>
      <c r="AG110" t="s">
        <v>3224</v>
      </c>
      <c r="AJ110">
        <v>0.62</v>
      </c>
      <c r="AL110">
        <v>0.67021645021645027</v>
      </c>
      <c r="AM110">
        <v>0.65452380952380951</v>
      </c>
      <c r="AN110">
        <v>0.68277056277056281</v>
      </c>
    </row>
    <row r="111" spans="1:40" x14ac:dyDescent="0.25">
      <c r="A111" t="s">
        <v>1972</v>
      </c>
      <c r="B111" t="s">
        <v>2004</v>
      </c>
      <c r="C111" t="s">
        <v>325</v>
      </c>
      <c r="D111" t="s">
        <v>2326</v>
      </c>
      <c r="E111" t="s">
        <v>2003</v>
      </c>
      <c r="F111" t="s">
        <v>127</v>
      </c>
      <c r="G111" t="s">
        <v>2114</v>
      </c>
      <c r="J111" t="s">
        <v>2469</v>
      </c>
      <c r="K111" t="s">
        <v>299</v>
      </c>
      <c r="O111" t="s">
        <v>2180</v>
      </c>
      <c r="Q111" t="s">
        <v>1990</v>
      </c>
      <c r="S111">
        <v>208</v>
      </c>
      <c r="U111" t="s">
        <v>2006</v>
      </c>
      <c r="AE111" t="s">
        <v>1990</v>
      </c>
      <c r="AF111">
        <v>0.13539999999999999</v>
      </c>
      <c r="AG111" t="s">
        <v>3224</v>
      </c>
    </row>
    <row r="112" spans="1:40" x14ac:dyDescent="0.25">
      <c r="A112" t="s">
        <v>2051</v>
      </c>
      <c r="B112" t="s">
        <v>2060</v>
      </c>
      <c r="C112" t="s">
        <v>2073</v>
      </c>
      <c r="D112" t="s">
        <v>2282</v>
      </c>
      <c r="E112" t="s">
        <v>3224</v>
      </c>
      <c r="F112" t="s">
        <v>2074</v>
      </c>
      <c r="J112" t="s">
        <v>2000</v>
      </c>
      <c r="K112" t="s">
        <v>2001</v>
      </c>
      <c r="Q112" t="s">
        <v>1978</v>
      </c>
      <c r="S112">
        <v>22.68</v>
      </c>
      <c r="U112" t="s">
        <v>1980</v>
      </c>
      <c r="V112">
        <v>40</v>
      </c>
      <c r="W112">
        <v>4.8434076211853985E-2</v>
      </c>
      <c r="X112">
        <v>0.10655496766607879</v>
      </c>
      <c r="Y112">
        <v>0.15498904387793275</v>
      </c>
      <c r="Z112">
        <v>0.20342312008978675</v>
      </c>
      <c r="AA112">
        <v>0.11624178290844958</v>
      </c>
      <c r="AB112">
        <v>0.18404948960504516</v>
      </c>
      <c r="AC112">
        <v>0.12592859815082039</v>
      </c>
      <c r="AD112">
        <v>0.11624178290844958</v>
      </c>
      <c r="AG112" t="s">
        <v>3224</v>
      </c>
      <c r="AJ112">
        <v>0</v>
      </c>
      <c r="AL112">
        <v>5.8120891454224791E-2</v>
      </c>
      <c r="AM112">
        <v>7.7494521938966374E-2</v>
      </c>
      <c r="AN112">
        <v>9.6868152423707971E-2</v>
      </c>
    </row>
    <row r="113" spans="1:40" x14ac:dyDescent="0.25">
      <c r="A113" t="s">
        <v>1972</v>
      </c>
      <c r="B113" t="s">
        <v>2082</v>
      </c>
      <c r="C113" t="s">
        <v>326</v>
      </c>
      <c r="D113" t="s">
        <v>2327</v>
      </c>
      <c r="E113" t="s">
        <v>2328</v>
      </c>
      <c r="F113" t="s">
        <v>129</v>
      </c>
      <c r="H113" t="s">
        <v>3258</v>
      </c>
      <c r="J113" t="s">
        <v>2021</v>
      </c>
      <c r="K113" t="s">
        <v>2019</v>
      </c>
      <c r="L113">
        <v>43166</v>
      </c>
      <c r="P113">
        <v>4.8559999999999999</v>
      </c>
      <c r="Q113" t="s">
        <v>1978</v>
      </c>
      <c r="R113" t="s">
        <v>1979</v>
      </c>
      <c r="S113">
        <v>30</v>
      </c>
      <c r="T113" t="s">
        <v>1978</v>
      </c>
      <c r="U113" t="s">
        <v>1980</v>
      </c>
      <c r="V113">
        <v>48</v>
      </c>
      <c r="W113">
        <v>4.8865134680134679</v>
      </c>
      <c r="X113">
        <v>4.8987188552188554</v>
      </c>
      <c r="Y113">
        <v>4.9261809764309765</v>
      </c>
      <c r="Z113">
        <v>4.9536430976430976</v>
      </c>
      <c r="AA113">
        <v>4.9505917508417507</v>
      </c>
      <c r="AB113">
        <v>4.9841565656565656</v>
      </c>
      <c r="AC113">
        <v>4.9048215488215483</v>
      </c>
      <c r="AD113">
        <v>4.9048215488215483</v>
      </c>
      <c r="AE113" t="s">
        <v>607</v>
      </c>
      <c r="AF113">
        <v>0.78</v>
      </c>
      <c r="AG113" t="s">
        <v>3224</v>
      </c>
      <c r="AJ113">
        <v>4.8559999999999999</v>
      </c>
      <c r="AL113">
        <v>4.9170269360269359</v>
      </c>
      <c r="AM113">
        <v>4.8743080808080803</v>
      </c>
      <c r="AN113">
        <v>4.9231296296296296</v>
      </c>
    </row>
    <row r="114" spans="1:40" x14ac:dyDescent="0.25">
      <c r="A114" t="s">
        <v>1972</v>
      </c>
      <c r="B114" t="s">
        <v>2115</v>
      </c>
      <c r="C114" t="s">
        <v>287</v>
      </c>
      <c r="D114" t="s">
        <v>2329</v>
      </c>
      <c r="E114" t="s">
        <v>2003</v>
      </c>
      <c r="F114" t="s">
        <v>2116</v>
      </c>
      <c r="G114" t="s">
        <v>2117</v>
      </c>
      <c r="J114" t="s">
        <v>2021</v>
      </c>
      <c r="K114" t="s">
        <v>2019</v>
      </c>
      <c r="L114">
        <v>43166</v>
      </c>
      <c r="P114">
        <v>7.8650000000000002</v>
      </c>
      <c r="Q114" t="s">
        <v>1978</v>
      </c>
      <c r="R114" t="s">
        <v>1979</v>
      </c>
      <c r="S114">
        <v>2</v>
      </c>
      <c r="T114" t="s">
        <v>1978</v>
      </c>
      <c r="U114" t="s">
        <v>3285</v>
      </c>
      <c r="V114">
        <v>400</v>
      </c>
      <c r="W114">
        <v>7.9199242424242424</v>
      </c>
      <c r="X114">
        <v>7.9418939393939398</v>
      </c>
      <c r="Y114">
        <v>7.9913257575757575</v>
      </c>
      <c r="Z114">
        <v>8.040757575757576</v>
      </c>
      <c r="AA114">
        <v>8.0352651515151514</v>
      </c>
      <c r="AB114">
        <v>8.0956818181818182</v>
      </c>
      <c r="AC114">
        <v>7.9528787878787881</v>
      </c>
      <c r="AD114">
        <v>7.9528787878787881</v>
      </c>
      <c r="AE114" t="s">
        <v>607</v>
      </c>
      <c r="AF114">
        <v>16.445</v>
      </c>
      <c r="AG114" t="s">
        <v>3224</v>
      </c>
      <c r="AJ114">
        <v>7.8650000000000002</v>
      </c>
      <c r="AL114">
        <v>7.9748484848484846</v>
      </c>
      <c r="AM114">
        <v>7.8979545454545459</v>
      </c>
      <c r="AN114">
        <v>7.9858333333333338</v>
      </c>
    </row>
    <row r="115" spans="1:40" x14ac:dyDescent="0.25">
      <c r="A115" t="s">
        <v>1972</v>
      </c>
      <c r="B115" t="s">
        <v>2070</v>
      </c>
      <c r="C115" t="s">
        <v>2121</v>
      </c>
      <c r="D115" t="s">
        <v>2334</v>
      </c>
      <c r="E115" t="s">
        <v>3224</v>
      </c>
      <c r="F115" t="s">
        <v>2122</v>
      </c>
      <c r="G115" t="s">
        <v>2420</v>
      </c>
      <c r="J115" t="s">
        <v>1976</v>
      </c>
      <c r="K115" t="s">
        <v>1977</v>
      </c>
      <c r="N115" t="s">
        <v>2459</v>
      </c>
      <c r="P115">
        <v>0.94</v>
      </c>
      <c r="Q115" t="s">
        <v>1978</v>
      </c>
      <c r="R115" t="s">
        <v>2454</v>
      </c>
      <c r="S115">
        <v>1215</v>
      </c>
      <c r="T115" t="s">
        <v>1988</v>
      </c>
      <c r="U115" t="s">
        <v>1989</v>
      </c>
      <c r="V115">
        <v>1</v>
      </c>
      <c r="W115">
        <v>1.2617805212620028</v>
      </c>
      <c r="X115">
        <v>1.2726297543334579</v>
      </c>
      <c r="Y115">
        <v>1.3015610425240054</v>
      </c>
      <c r="Z115">
        <v>1.3377251527621898</v>
      </c>
      <c r="AA115">
        <v>1.3377251527621898</v>
      </c>
      <c r="AB115">
        <v>1.381122085048011</v>
      </c>
      <c r="AC115">
        <v>1.2726297543334579</v>
      </c>
      <c r="AD115">
        <v>1.2726297543334579</v>
      </c>
      <c r="AE115" t="s">
        <v>607</v>
      </c>
      <c r="AF115">
        <v>11.19157</v>
      </c>
      <c r="AG115" t="s">
        <v>3224</v>
      </c>
      <c r="AJ115">
        <v>1.222</v>
      </c>
      <c r="AL115">
        <v>1.3015610425240054</v>
      </c>
      <c r="AM115">
        <v>1.2364656440952737</v>
      </c>
      <c r="AN115">
        <v>1.3015610425240054</v>
      </c>
    </row>
    <row r="116" spans="1:40" x14ac:dyDescent="0.25">
      <c r="A116" t="s">
        <v>2007</v>
      </c>
      <c r="B116" t="s">
        <v>2151</v>
      </c>
      <c r="C116" t="s">
        <v>327</v>
      </c>
      <c r="D116" t="s">
        <v>2365</v>
      </c>
      <c r="E116" t="s">
        <v>2366</v>
      </c>
      <c r="F116" t="s">
        <v>131</v>
      </c>
      <c r="G116" t="s">
        <v>2152</v>
      </c>
      <c r="J116" t="s">
        <v>2000</v>
      </c>
      <c r="K116" t="s">
        <v>2001</v>
      </c>
      <c r="P116">
        <v>5.32</v>
      </c>
      <c r="Q116" t="s">
        <v>1978</v>
      </c>
      <c r="R116" t="s">
        <v>1979</v>
      </c>
      <c r="S116">
        <v>950</v>
      </c>
      <c r="T116" t="s">
        <v>1988</v>
      </c>
      <c r="U116" t="s">
        <v>1989</v>
      </c>
      <c r="V116">
        <v>1</v>
      </c>
      <c r="W116">
        <v>5.3662519936204154</v>
      </c>
      <c r="X116">
        <v>5.4217543859649124</v>
      </c>
      <c r="Y116">
        <v>5.4680063795853275</v>
      </c>
      <c r="Z116">
        <v>5.5142583732057417</v>
      </c>
      <c r="AA116">
        <v>5.4310047846889953</v>
      </c>
      <c r="AB116">
        <v>5.4957575757575761</v>
      </c>
      <c r="AC116">
        <v>5.4402551834130781</v>
      </c>
      <c r="AD116">
        <v>5.4310047846889953</v>
      </c>
      <c r="AE116" t="s">
        <v>1990</v>
      </c>
      <c r="AG116" t="s">
        <v>3224</v>
      </c>
      <c r="AJ116">
        <v>5.32</v>
      </c>
      <c r="AL116">
        <v>5.3755023923444982</v>
      </c>
      <c r="AM116">
        <v>5.3940031897926639</v>
      </c>
      <c r="AN116">
        <v>5.4125039872408296</v>
      </c>
    </row>
    <row r="117" spans="1:40" x14ac:dyDescent="0.25">
      <c r="A117" t="s">
        <v>2007</v>
      </c>
      <c r="B117" t="s">
        <v>2107</v>
      </c>
      <c r="C117" t="s">
        <v>323</v>
      </c>
      <c r="D117" t="s">
        <v>2330</v>
      </c>
      <c r="E117" t="s">
        <v>2331</v>
      </c>
      <c r="F117" t="s">
        <v>2118</v>
      </c>
      <c r="G117" t="s">
        <v>2119</v>
      </c>
      <c r="J117" t="s">
        <v>2021</v>
      </c>
      <c r="K117" t="s">
        <v>2019</v>
      </c>
      <c r="P117">
        <v>0.43</v>
      </c>
      <c r="Q117" t="s">
        <v>1978</v>
      </c>
      <c r="R117" t="s">
        <v>1979</v>
      </c>
      <c r="S117">
        <v>20</v>
      </c>
      <c r="T117" t="s">
        <v>607</v>
      </c>
      <c r="U117" t="s">
        <v>1980</v>
      </c>
      <c r="V117">
        <v>56</v>
      </c>
      <c r="W117">
        <v>0.46923160173160172</v>
      </c>
      <c r="X117">
        <v>0.48492424242424242</v>
      </c>
      <c r="Y117">
        <v>0.52023268398268396</v>
      </c>
      <c r="Z117">
        <v>0.55554112554112556</v>
      </c>
      <c r="AA117">
        <v>0.55161796536796537</v>
      </c>
      <c r="AB117">
        <v>0.59477272727272723</v>
      </c>
      <c r="AC117">
        <v>0.49277056277056275</v>
      </c>
      <c r="AD117">
        <v>0.49277056277056275</v>
      </c>
      <c r="AE117" t="s">
        <v>607</v>
      </c>
      <c r="AF117">
        <v>17.2</v>
      </c>
      <c r="AG117" t="s">
        <v>3224</v>
      </c>
      <c r="AJ117">
        <v>0.43</v>
      </c>
      <c r="AL117">
        <v>0.50846320346320351</v>
      </c>
      <c r="AM117">
        <v>0.45353896103896102</v>
      </c>
      <c r="AN117">
        <v>0.51630952380952377</v>
      </c>
    </row>
    <row r="118" spans="1:40" x14ac:dyDescent="0.25">
      <c r="A118" t="s">
        <v>1972</v>
      </c>
      <c r="B118" t="s">
        <v>1972</v>
      </c>
      <c r="C118" t="s">
        <v>328</v>
      </c>
      <c r="D118" t="s">
        <v>2335</v>
      </c>
      <c r="E118" t="s">
        <v>2003</v>
      </c>
      <c r="F118" t="s">
        <v>133</v>
      </c>
      <c r="J118" t="s">
        <v>2124</v>
      </c>
      <c r="O118" t="s">
        <v>2181</v>
      </c>
      <c r="P118">
        <v>0.31</v>
      </c>
      <c r="Q118" t="s">
        <v>1978</v>
      </c>
      <c r="U118" t="s">
        <v>2002</v>
      </c>
      <c r="W118">
        <v>0.45707000000000003</v>
      </c>
      <c r="X118">
        <v>0.44875000000000004</v>
      </c>
      <c r="Y118">
        <v>0.47844000000000003</v>
      </c>
      <c r="Z118">
        <v>0.49592000000000003</v>
      </c>
      <c r="AA118">
        <v>0.49592000000000003</v>
      </c>
      <c r="AB118">
        <v>0.52334000000000003</v>
      </c>
      <c r="AC118">
        <v>0.44762000000000002</v>
      </c>
      <c r="AD118">
        <v>0.45021</v>
      </c>
      <c r="AE118" t="s">
        <v>607</v>
      </c>
      <c r="AF118">
        <v>20.52</v>
      </c>
      <c r="AG118" t="s">
        <v>3224</v>
      </c>
      <c r="AJ118">
        <v>0.40300000000000002</v>
      </c>
      <c r="AL118">
        <v>0.48051000000000005</v>
      </c>
      <c r="AM118">
        <v>0.40300000000000002</v>
      </c>
      <c r="AN118">
        <v>0.40300000000000002</v>
      </c>
    </row>
    <row r="119" spans="1:40" x14ac:dyDescent="0.25">
      <c r="A119" t="s">
        <v>1972</v>
      </c>
      <c r="C119" t="s">
        <v>311</v>
      </c>
      <c r="D119" t="s">
        <v>2336</v>
      </c>
      <c r="E119" t="s">
        <v>3567</v>
      </c>
      <c r="F119" t="s">
        <v>198</v>
      </c>
      <c r="G119" t="s">
        <v>67</v>
      </c>
      <c r="J119" t="s">
        <v>2054</v>
      </c>
      <c r="K119" t="s">
        <v>1977</v>
      </c>
      <c r="P119">
        <v>2.8</v>
      </c>
      <c r="Q119" t="s">
        <v>1978</v>
      </c>
      <c r="R119" t="s">
        <v>1979</v>
      </c>
      <c r="S119">
        <v>20</v>
      </c>
      <c r="T119" t="s">
        <v>2125</v>
      </c>
      <c r="U119" t="s">
        <v>1980</v>
      </c>
      <c r="V119">
        <v>50</v>
      </c>
      <c r="W119">
        <v>2.8483333333333332</v>
      </c>
      <c r="X119">
        <v>2.8615151515151513</v>
      </c>
      <c r="Y119">
        <v>2.8966666666666665</v>
      </c>
      <c r="Z119">
        <v>2.9406060606060604</v>
      </c>
      <c r="AA119">
        <v>2.9406060606060604</v>
      </c>
      <c r="AB119">
        <v>2.9933333333333332</v>
      </c>
      <c r="AC119">
        <v>2.8615151515151513</v>
      </c>
      <c r="AD119">
        <v>2.8615151515151513</v>
      </c>
      <c r="AE119" t="s">
        <v>607</v>
      </c>
      <c r="AG119" t="s">
        <v>3224</v>
      </c>
      <c r="AJ119">
        <v>2.8</v>
      </c>
      <c r="AL119">
        <v>2.8966666666666665</v>
      </c>
      <c r="AM119">
        <v>2.8175757575757574</v>
      </c>
      <c r="AN119">
        <v>2.8966666666666665</v>
      </c>
    </row>
    <row r="120" spans="1:40" x14ac:dyDescent="0.25">
      <c r="A120" t="s">
        <v>1972</v>
      </c>
      <c r="B120" t="s">
        <v>2115</v>
      </c>
      <c r="C120" t="s">
        <v>1943</v>
      </c>
      <c r="D120" t="s">
        <v>2337</v>
      </c>
      <c r="E120" t="s">
        <v>3568</v>
      </c>
      <c r="F120" t="s">
        <v>2126</v>
      </c>
      <c r="H120" t="s">
        <v>3259</v>
      </c>
      <c r="J120" t="s">
        <v>1994</v>
      </c>
      <c r="K120" t="s">
        <v>299</v>
      </c>
      <c r="P120">
        <v>2.2599999999999998</v>
      </c>
      <c r="Q120" t="s">
        <v>1978</v>
      </c>
      <c r="R120" t="s">
        <v>1979</v>
      </c>
      <c r="S120">
        <v>22.68</v>
      </c>
      <c r="T120" t="s">
        <v>1978</v>
      </c>
      <c r="U120" t="s">
        <v>1980</v>
      </c>
      <c r="V120">
        <v>42</v>
      </c>
      <c r="W120">
        <v>2.2599999999999998</v>
      </c>
      <c r="X120">
        <v>2.3430298449346068</v>
      </c>
      <c r="Y120">
        <v>2.3891575365649436</v>
      </c>
      <c r="Z120">
        <v>2.4352852281952808</v>
      </c>
      <c r="AA120">
        <v>2.3983830748910111</v>
      </c>
      <c r="AB120">
        <v>2.462961843173483</v>
      </c>
      <c r="AC120">
        <v>2.3522553832606738</v>
      </c>
      <c r="AD120">
        <v>2.3522553832606738</v>
      </c>
      <c r="AE120" t="s">
        <v>607</v>
      </c>
      <c r="AF120">
        <v>4.3290000000000006</v>
      </c>
      <c r="AG120" t="s">
        <v>3224</v>
      </c>
      <c r="AJ120">
        <v>2.2599999999999998</v>
      </c>
      <c r="AL120">
        <v>2.3338043066085392</v>
      </c>
      <c r="AM120">
        <v>2.3107404607933706</v>
      </c>
      <c r="AN120">
        <v>2.3522553832606738</v>
      </c>
    </row>
    <row r="121" spans="1:40" x14ac:dyDescent="0.25">
      <c r="A121" t="s">
        <v>1972</v>
      </c>
      <c r="B121" t="s">
        <v>1991</v>
      </c>
      <c r="C121" t="s">
        <v>329</v>
      </c>
      <c r="D121" t="s">
        <v>2338</v>
      </c>
      <c r="E121" t="s">
        <v>2339</v>
      </c>
      <c r="F121" t="s">
        <v>2127</v>
      </c>
      <c r="G121" t="s">
        <v>2128</v>
      </c>
      <c r="H121" t="s">
        <v>3260</v>
      </c>
      <c r="J121" t="s">
        <v>2129</v>
      </c>
      <c r="K121" t="s">
        <v>2130</v>
      </c>
      <c r="L121">
        <v>43166</v>
      </c>
      <c r="O121" t="s">
        <v>2182</v>
      </c>
      <c r="P121">
        <v>0.22600000000000001</v>
      </c>
      <c r="Q121" t="s">
        <v>1978</v>
      </c>
      <c r="R121" t="s">
        <v>2454</v>
      </c>
      <c r="T121" t="s">
        <v>1978</v>
      </c>
      <c r="U121" t="s">
        <v>2478</v>
      </c>
      <c r="W121">
        <v>0.34787000000000001</v>
      </c>
      <c r="X121">
        <v>0.33955000000000002</v>
      </c>
      <c r="Y121">
        <v>0.36924000000000001</v>
      </c>
      <c r="Z121">
        <v>0.38672000000000001</v>
      </c>
      <c r="AA121">
        <v>0.38672000000000001</v>
      </c>
      <c r="AB121">
        <v>0.41414000000000001</v>
      </c>
      <c r="AC121">
        <v>0.33842</v>
      </c>
      <c r="AD121">
        <v>0.34101000000000004</v>
      </c>
      <c r="AE121" t="s">
        <v>607</v>
      </c>
      <c r="AF121">
        <v>1.755E-2</v>
      </c>
      <c r="AG121" t="s">
        <v>3224</v>
      </c>
      <c r="AJ121">
        <v>0.29380000000000001</v>
      </c>
      <c r="AL121">
        <v>0.37131000000000003</v>
      </c>
      <c r="AM121">
        <v>0.29380000000000001</v>
      </c>
      <c r="AN121">
        <v>0.29380000000000001</v>
      </c>
    </row>
    <row r="122" spans="1:40" x14ac:dyDescent="0.25">
      <c r="A122" t="s">
        <v>1972</v>
      </c>
      <c r="B122" t="s">
        <v>1991</v>
      </c>
      <c r="C122" t="s">
        <v>330</v>
      </c>
      <c r="D122" t="s">
        <v>2340</v>
      </c>
      <c r="E122" t="s">
        <v>2341</v>
      </c>
      <c r="F122" t="s">
        <v>2131</v>
      </c>
      <c r="G122" t="s">
        <v>2132</v>
      </c>
      <c r="H122" t="s">
        <v>3261</v>
      </c>
      <c r="J122" t="s">
        <v>2441</v>
      </c>
      <c r="K122" t="s">
        <v>2019</v>
      </c>
      <c r="L122">
        <v>43166</v>
      </c>
      <c r="P122">
        <v>0.38</v>
      </c>
      <c r="Q122" t="s">
        <v>1978</v>
      </c>
      <c r="R122" t="s">
        <v>1979</v>
      </c>
      <c r="S122">
        <v>22.68</v>
      </c>
      <c r="T122" t="s">
        <v>1978</v>
      </c>
      <c r="U122" t="s">
        <v>3282</v>
      </c>
      <c r="V122">
        <v>50</v>
      </c>
      <c r="W122">
        <v>0.41874726096948323</v>
      </c>
      <c r="X122">
        <v>0.43424616535727645</v>
      </c>
      <c r="Y122">
        <v>0.46911870022981134</v>
      </c>
      <c r="Z122">
        <v>0.50399123510234622</v>
      </c>
      <c r="AA122">
        <v>0.50011650900539795</v>
      </c>
      <c r="AB122">
        <v>0.54273849607182933</v>
      </c>
      <c r="AC122">
        <v>0.44199561755117311</v>
      </c>
      <c r="AD122">
        <v>0.44199561755117311</v>
      </c>
      <c r="AE122" t="s">
        <v>607</v>
      </c>
      <c r="AF122">
        <v>0.37</v>
      </c>
      <c r="AG122" t="s">
        <v>3224</v>
      </c>
      <c r="AJ122">
        <v>0.38</v>
      </c>
      <c r="AL122">
        <v>0.45749452193896639</v>
      </c>
      <c r="AM122">
        <v>0.40324835658168989</v>
      </c>
      <c r="AN122">
        <v>0.46524397413286306</v>
      </c>
    </row>
    <row r="123" spans="1:40" x14ac:dyDescent="0.25">
      <c r="A123" t="s">
        <v>1972</v>
      </c>
      <c r="B123" t="s">
        <v>1991</v>
      </c>
      <c r="C123" t="s">
        <v>331</v>
      </c>
      <c r="D123" t="s">
        <v>2342</v>
      </c>
      <c r="E123" t="s">
        <v>2343</v>
      </c>
      <c r="F123" t="s">
        <v>2133</v>
      </c>
      <c r="G123" t="s">
        <v>2134</v>
      </c>
      <c r="H123" t="s">
        <v>3262</v>
      </c>
      <c r="J123" t="s">
        <v>2462</v>
      </c>
      <c r="K123" t="s">
        <v>1995</v>
      </c>
      <c r="L123">
        <v>43166</v>
      </c>
      <c r="P123">
        <v>1.08</v>
      </c>
      <c r="Q123" t="s">
        <v>1978</v>
      </c>
      <c r="R123" t="s">
        <v>1979</v>
      </c>
      <c r="S123">
        <v>25</v>
      </c>
      <c r="T123" t="s">
        <v>1978</v>
      </c>
      <c r="U123" t="s">
        <v>1980</v>
      </c>
      <c r="V123">
        <v>42</v>
      </c>
      <c r="W123">
        <v>1.1302164502164502</v>
      </c>
      <c r="X123">
        <v>1.1302164502164502</v>
      </c>
      <c r="Y123">
        <v>1.1720634920634923</v>
      </c>
      <c r="Z123">
        <v>1.2055411255411257</v>
      </c>
      <c r="AA123">
        <v>1.2139105339105341</v>
      </c>
      <c r="AB123">
        <v>1.254920634920635</v>
      </c>
      <c r="AC123">
        <v>1.1385858585858586</v>
      </c>
      <c r="AD123">
        <v>1.1469552669552669</v>
      </c>
      <c r="AE123" t="s">
        <v>607</v>
      </c>
      <c r="AG123" t="s">
        <v>3224</v>
      </c>
      <c r="AJ123">
        <v>1.08</v>
      </c>
      <c r="AL123">
        <v>1.1720634920634923</v>
      </c>
      <c r="AM123">
        <v>1.1051082251082252</v>
      </c>
      <c r="AN123">
        <v>1.1762481962481963</v>
      </c>
    </row>
    <row r="124" spans="1:40" x14ac:dyDescent="0.25">
      <c r="A124" t="s">
        <v>1972</v>
      </c>
      <c r="B124" t="s">
        <v>1991</v>
      </c>
      <c r="C124" t="s">
        <v>332</v>
      </c>
      <c r="D124" t="s">
        <v>2344</v>
      </c>
      <c r="E124" t="s">
        <v>2345</v>
      </c>
      <c r="F124" t="s">
        <v>2135</v>
      </c>
      <c r="H124" t="s">
        <v>3263</v>
      </c>
      <c r="J124" t="s">
        <v>2441</v>
      </c>
      <c r="K124" t="s">
        <v>299</v>
      </c>
      <c r="L124">
        <v>43166</v>
      </c>
      <c r="P124">
        <v>0.36330000000000001</v>
      </c>
      <c r="Q124" t="s">
        <v>1978</v>
      </c>
      <c r="R124" t="s">
        <v>1979</v>
      </c>
      <c r="S124">
        <v>22.68</v>
      </c>
      <c r="T124" t="s">
        <v>1978</v>
      </c>
      <c r="U124" t="s">
        <v>3282</v>
      </c>
      <c r="V124">
        <v>40</v>
      </c>
      <c r="W124">
        <v>0.36330000000000001</v>
      </c>
      <c r="X124">
        <v>0.4504813371813372</v>
      </c>
      <c r="Y124">
        <v>0.49891541339319118</v>
      </c>
      <c r="Z124">
        <v>0.54734948960504515</v>
      </c>
      <c r="AA124">
        <v>0.42239850000000001</v>
      </c>
      <c r="AB124">
        <v>0.42239850000000001</v>
      </c>
      <c r="AC124">
        <v>0.46016815242370801</v>
      </c>
      <c r="AD124">
        <v>0.46016815242370801</v>
      </c>
      <c r="AE124" t="s">
        <v>607</v>
      </c>
      <c r="AF124">
        <v>0.23300000000000001</v>
      </c>
      <c r="AG124" t="s">
        <v>3224</v>
      </c>
      <c r="AJ124">
        <v>0.36330000000000001</v>
      </c>
      <c r="AL124">
        <v>0.4407945219389664</v>
      </c>
      <c r="AM124">
        <v>0.41657748383303939</v>
      </c>
      <c r="AN124">
        <v>0.46016815242370801</v>
      </c>
    </row>
    <row r="125" spans="1:40" x14ac:dyDescent="0.25">
      <c r="A125" t="s">
        <v>1972</v>
      </c>
      <c r="B125" t="s">
        <v>2136</v>
      </c>
      <c r="C125" t="s">
        <v>333</v>
      </c>
      <c r="D125" t="s">
        <v>2346</v>
      </c>
      <c r="E125" t="s">
        <v>2347</v>
      </c>
      <c r="F125" t="s">
        <v>142</v>
      </c>
      <c r="G125" t="s">
        <v>2137</v>
      </c>
      <c r="H125" t="s">
        <v>3264</v>
      </c>
      <c r="J125" t="s">
        <v>1976</v>
      </c>
      <c r="K125" t="s">
        <v>2001</v>
      </c>
      <c r="L125">
        <v>43166</v>
      </c>
      <c r="N125" t="s">
        <v>2459</v>
      </c>
      <c r="P125">
        <v>1.65</v>
      </c>
      <c r="Q125" t="s">
        <v>1978</v>
      </c>
      <c r="R125" t="s">
        <v>2454</v>
      </c>
      <c r="S125">
        <v>1100</v>
      </c>
      <c r="T125" t="s">
        <v>1988</v>
      </c>
      <c r="U125" t="s">
        <v>1989</v>
      </c>
      <c r="V125">
        <v>1</v>
      </c>
      <c r="W125">
        <v>2.1849449035812674</v>
      </c>
      <c r="X125">
        <v>2.2328787878787879</v>
      </c>
      <c r="Y125">
        <v>2.2728236914600553</v>
      </c>
      <c r="Z125">
        <v>2.3127685950413222</v>
      </c>
      <c r="AA125">
        <v>2.2408677685950416</v>
      </c>
      <c r="AB125">
        <v>2.2967906336088153</v>
      </c>
      <c r="AC125">
        <v>2.2488567493112948</v>
      </c>
      <c r="AD125">
        <v>2.2408677685950416</v>
      </c>
      <c r="AE125" t="s">
        <v>1990</v>
      </c>
      <c r="AG125" t="s">
        <v>3224</v>
      </c>
      <c r="AJ125">
        <v>2.145</v>
      </c>
      <c r="AL125">
        <v>2.1929338842975206</v>
      </c>
      <c r="AM125">
        <v>2.2089118457300274</v>
      </c>
      <c r="AN125">
        <v>2.2248898071625343</v>
      </c>
    </row>
    <row r="126" spans="1:40" x14ac:dyDescent="0.25">
      <c r="A126" t="s">
        <v>1972</v>
      </c>
      <c r="B126" t="s">
        <v>2136</v>
      </c>
      <c r="C126" t="s">
        <v>334</v>
      </c>
      <c r="D126" t="s">
        <v>2348</v>
      </c>
      <c r="E126" t="s">
        <v>2349</v>
      </c>
      <c r="F126" t="s">
        <v>144</v>
      </c>
      <c r="H126" t="s">
        <v>3265</v>
      </c>
      <c r="J126" t="s">
        <v>2469</v>
      </c>
      <c r="K126" t="s">
        <v>299</v>
      </c>
      <c r="L126">
        <v>43166</v>
      </c>
      <c r="P126">
        <v>2.46</v>
      </c>
      <c r="Q126" t="s">
        <v>1990</v>
      </c>
      <c r="R126" t="s">
        <v>1979</v>
      </c>
      <c r="S126">
        <v>1040</v>
      </c>
      <c r="T126" t="s">
        <v>1990</v>
      </c>
      <c r="U126" t="s">
        <v>2479</v>
      </c>
      <c r="V126">
        <v>1</v>
      </c>
      <c r="W126">
        <v>2.46</v>
      </c>
      <c r="X126">
        <v>2.5360489510489512</v>
      </c>
      <c r="Y126">
        <v>2.5782983682983684</v>
      </c>
      <c r="Z126">
        <v>2.6205477855477857</v>
      </c>
      <c r="AA126">
        <v>2.5867482517482516</v>
      </c>
      <c r="AB126">
        <v>2.6458974358974361</v>
      </c>
      <c r="AC126">
        <v>2.5444988344988344</v>
      </c>
      <c r="AD126">
        <v>2.5444988344988344</v>
      </c>
      <c r="AE126" t="s">
        <v>1990</v>
      </c>
      <c r="AF126">
        <v>0.48499999999999999</v>
      </c>
      <c r="AG126" t="s">
        <v>3224</v>
      </c>
      <c r="AJ126">
        <v>2.46</v>
      </c>
      <c r="AL126">
        <v>2.5275990675990676</v>
      </c>
      <c r="AM126">
        <v>2.506474358974359</v>
      </c>
      <c r="AN126">
        <v>2.5444988344988344</v>
      </c>
    </row>
    <row r="127" spans="1:40" x14ac:dyDescent="0.25">
      <c r="A127" t="s">
        <v>1972</v>
      </c>
      <c r="B127" t="s">
        <v>2136</v>
      </c>
      <c r="C127" t="s">
        <v>1944</v>
      </c>
      <c r="D127" t="s">
        <v>2350</v>
      </c>
      <c r="E127" t="s">
        <v>3224</v>
      </c>
      <c r="F127" t="s">
        <v>2138</v>
      </c>
      <c r="J127" t="s">
        <v>2018</v>
      </c>
      <c r="K127" t="s">
        <v>2019</v>
      </c>
      <c r="Q127" t="s">
        <v>1990</v>
      </c>
      <c r="S127">
        <v>1001</v>
      </c>
      <c r="U127" t="s">
        <v>1999</v>
      </c>
      <c r="V127">
        <v>1</v>
      </c>
      <c r="W127">
        <v>4.3895498440952987E-2</v>
      </c>
      <c r="X127">
        <v>6.1453697817334181E-2</v>
      </c>
      <c r="Y127">
        <v>0.10095964641419188</v>
      </c>
      <c r="Z127">
        <v>0.14046559501104955</v>
      </c>
      <c r="AA127">
        <v>0.13607604516695426</v>
      </c>
      <c r="AB127">
        <v>0.18436109345200252</v>
      </c>
      <c r="AC127">
        <v>7.0232797505524774E-2</v>
      </c>
      <c r="AD127">
        <v>7.0232797505524774E-2</v>
      </c>
      <c r="AE127" t="s">
        <v>1990</v>
      </c>
      <c r="AF127">
        <v>0.47799999999999998</v>
      </c>
      <c r="AG127" t="s">
        <v>3224</v>
      </c>
      <c r="AJ127">
        <v>0</v>
      </c>
      <c r="AL127">
        <v>8.7790996881905975E-2</v>
      </c>
      <c r="AM127">
        <v>2.633729906457179E-2</v>
      </c>
      <c r="AN127">
        <v>9.6570096570096575E-2</v>
      </c>
    </row>
    <row r="128" spans="1:40" x14ac:dyDescent="0.25">
      <c r="A128" t="s">
        <v>1972</v>
      </c>
      <c r="B128" t="s">
        <v>2110</v>
      </c>
      <c r="C128" t="s">
        <v>337</v>
      </c>
      <c r="D128" t="s">
        <v>2355</v>
      </c>
      <c r="E128" t="s">
        <v>2003</v>
      </c>
      <c r="F128" t="s">
        <v>2141</v>
      </c>
      <c r="G128" t="s">
        <v>2142</v>
      </c>
      <c r="J128" t="s">
        <v>2000</v>
      </c>
      <c r="K128" t="s">
        <v>2001</v>
      </c>
      <c r="O128" t="s">
        <v>2180</v>
      </c>
      <c r="P128">
        <v>2.65</v>
      </c>
      <c r="Q128" t="s">
        <v>1978</v>
      </c>
      <c r="S128">
        <v>22.5</v>
      </c>
      <c r="U128" t="s">
        <v>1980</v>
      </c>
      <c r="V128">
        <v>40</v>
      </c>
      <c r="W128">
        <v>3.4938215488215487</v>
      </c>
      <c r="X128">
        <v>3.5524074074074075</v>
      </c>
      <c r="Y128">
        <v>3.6012289562289559</v>
      </c>
      <c r="Z128">
        <v>3.6500505050505048</v>
      </c>
      <c r="AA128">
        <v>3.5621717171717169</v>
      </c>
      <c r="AB128">
        <v>3.6305218855218855</v>
      </c>
      <c r="AC128">
        <v>3.5719360269360267</v>
      </c>
      <c r="AD128">
        <v>3.5621717171717169</v>
      </c>
      <c r="AE128" t="s">
        <v>607</v>
      </c>
      <c r="AF128">
        <v>0</v>
      </c>
      <c r="AG128" t="s">
        <v>3224</v>
      </c>
      <c r="AJ128">
        <v>3.4449999999999998</v>
      </c>
      <c r="AL128">
        <v>3.5035858585858586</v>
      </c>
      <c r="AM128">
        <v>3.5231144781144779</v>
      </c>
      <c r="AN128">
        <v>3.5426430976430976</v>
      </c>
    </row>
    <row r="129" spans="1:40" x14ac:dyDescent="0.25">
      <c r="A129" t="s">
        <v>1972</v>
      </c>
      <c r="B129" t="s">
        <v>2110</v>
      </c>
      <c r="C129" t="s">
        <v>1945</v>
      </c>
      <c r="D129" t="s">
        <v>2356</v>
      </c>
      <c r="E129" t="s">
        <v>3224</v>
      </c>
      <c r="F129" t="s">
        <v>2143</v>
      </c>
      <c r="G129" t="s">
        <v>2143</v>
      </c>
      <c r="J129" t="s">
        <v>2144</v>
      </c>
      <c r="K129" t="s">
        <v>2145</v>
      </c>
      <c r="L129">
        <v>43166</v>
      </c>
      <c r="P129">
        <v>0.113</v>
      </c>
      <c r="Q129" t="s">
        <v>1978</v>
      </c>
      <c r="R129" t="s">
        <v>1979</v>
      </c>
      <c r="S129">
        <v>22.68</v>
      </c>
      <c r="T129" t="s">
        <v>607</v>
      </c>
      <c r="U129" t="s">
        <v>3282</v>
      </c>
      <c r="V129">
        <v>70</v>
      </c>
      <c r="W129">
        <v>0.14897959947166298</v>
      </c>
      <c r="X129">
        <v>0.14953313177122701</v>
      </c>
      <c r="Y129">
        <v>0.17942387594768547</v>
      </c>
      <c r="Z129">
        <v>0.20521848110737001</v>
      </c>
      <c r="AA129">
        <v>0.19602984493460685</v>
      </c>
      <c r="AB129">
        <v>0.2273597730899318</v>
      </c>
      <c r="AC129">
        <v>0.14344427647602251</v>
      </c>
      <c r="AD129">
        <v>0.14897959947166298</v>
      </c>
      <c r="AE129" t="s">
        <v>607</v>
      </c>
      <c r="AF129">
        <v>0.29380000000000001</v>
      </c>
      <c r="AG129" t="s">
        <v>3224</v>
      </c>
      <c r="AJ129">
        <v>0.113</v>
      </c>
      <c r="AL129">
        <v>0.17388855295204503</v>
      </c>
      <c r="AM129">
        <v>0.13514129198256183</v>
      </c>
      <c r="AN129">
        <v>0.17388855295204503</v>
      </c>
    </row>
    <row r="130" spans="1:40" x14ac:dyDescent="0.25">
      <c r="A130" t="s">
        <v>1972</v>
      </c>
      <c r="B130" t="s">
        <v>2110</v>
      </c>
      <c r="C130" t="s">
        <v>1946</v>
      </c>
      <c r="D130" t="s">
        <v>2357</v>
      </c>
      <c r="E130" t="s">
        <v>3224</v>
      </c>
      <c r="F130" t="s">
        <v>2146</v>
      </c>
      <c r="G130" t="s">
        <v>2146</v>
      </c>
      <c r="J130" t="s">
        <v>2144</v>
      </c>
      <c r="K130" t="s">
        <v>2145</v>
      </c>
      <c r="L130">
        <v>43166</v>
      </c>
      <c r="P130">
        <v>0.13539999999999999</v>
      </c>
      <c r="Q130" t="s">
        <v>1978</v>
      </c>
      <c r="R130" t="s">
        <v>1979</v>
      </c>
      <c r="S130">
        <v>22.68</v>
      </c>
      <c r="T130" t="s">
        <v>607</v>
      </c>
      <c r="U130" t="s">
        <v>3282</v>
      </c>
      <c r="V130">
        <v>70</v>
      </c>
      <c r="W130">
        <v>0.17137959947166295</v>
      </c>
      <c r="X130">
        <v>0.17193313177122699</v>
      </c>
      <c r="Y130">
        <v>0.20182387594768547</v>
      </c>
      <c r="Z130">
        <v>0.22761848110736999</v>
      </c>
      <c r="AA130">
        <v>0.21842984493460682</v>
      </c>
      <c r="AB130">
        <v>0.2497597730899318</v>
      </c>
      <c r="AC130">
        <v>0.16584427647602251</v>
      </c>
      <c r="AD130">
        <v>0.17137959947166295</v>
      </c>
      <c r="AE130" t="s">
        <v>607</v>
      </c>
      <c r="AF130">
        <v>0.22636843000000001</v>
      </c>
      <c r="AG130" t="s">
        <v>3224</v>
      </c>
      <c r="AJ130">
        <v>0.13539999999999999</v>
      </c>
      <c r="AL130">
        <v>0.196288552952045</v>
      </c>
      <c r="AM130">
        <v>0.15754129198256181</v>
      </c>
      <c r="AN130">
        <v>0.196288552952045</v>
      </c>
    </row>
    <row r="131" spans="1:40" x14ac:dyDescent="0.25">
      <c r="A131" t="s">
        <v>1972</v>
      </c>
      <c r="B131" t="s">
        <v>2110</v>
      </c>
      <c r="C131" t="s">
        <v>1947</v>
      </c>
      <c r="D131" t="s">
        <v>2358</v>
      </c>
      <c r="E131" t="s">
        <v>3224</v>
      </c>
      <c r="F131" t="s">
        <v>2147</v>
      </c>
      <c r="G131" t="s">
        <v>2148</v>
      </c>
      <c r="J131" t="s">
        <v>2144</v>
      </c>
      <c r="K131" t="s">
        <v>2145</v>
      </c>
      <c r="P131">
        <v>0.14319999999999999</v>
      </c>
      <c r="Q131" t="s">
        <v>1978</v>
      </c>
      <c r="S131">
        <v>23.3</v>
      </c>
      <c r="U131" t="s">
        <v>1980</v>
      </c>
      <c r="V131">
        <v>70</v>
      </c>
      <c r="W131">
        <v>0.22118220240417663</v>
      </c>
      <c r="X131">
        <v>0.22172100551808704</v>
      </c>
      <c r="Y131">
        <v>0.25081637366924919</v>
      </c>
      <c r="Z131">
        <v>0.27592459877747433</v>
      </c>
      <c r="AA131">
        <v>0.26698046708656148</v>
      </c>
      <c r="AB131">
        <v>0.29747672333389069</v>
      </c>
      <c r="AC131">
        <v>0.21579417126507255</v>
      </c>
      <c r="AD131">
        <v>0.22118220240417663</v>
      </c>
      <c r="AE131" t="s">
        <v>607</v>
      </c>
      <c r="AF131">
        <v>2.5350000000000001</v>
      </c>
      <c r="AG131" t="s">
        <v>2489</v>
      </c>
      <c r="AJ131">
        <v>0.18615999999999999</v>
      </c>
      <c r="AL131">
        <v>0.24542834253014509</v>
      </c>
      <c r="AM131">
        <v>0.20771212455641638</v>
      </c>
      <c r="AN131">
        <v>0.24542834253014509</v>
      </c>
    </row>
    <row r="132" spans="1:40" x14ac:dyDescent="0.25">
      <c r="A132" t="s">
        <v>1972</v>
      </c>
      <c r="B132" t="s">
        <v>1972</v>
      </c>
      <c r="E132" t="s">
        <v>2359</v>
      </c>
      <c r="F132" t="s">
        <v>152</v>
      </c>
      <c r="G132" t="s">
        <v>2149</v>
      </c>
      <c r="J132" t="s">
        <v>2144</v>
      </c>
      <c r="K132" t="s">
        <v>2145</v>
      </c>
      <c r="O132" t="s">
        <v>2422</v>
      </c>
      <c r="P132">
        <v>274.95</v>
      </c>
      <c r="Q132" t="s">
        <v>2055</v>
      </c>
      <c r="R132" t="s">
        <v>1979</v>
      </c>
      <c r="U132" t="s">
        <v>2002</v>
      </c>
      <c r="AE132" t="s">
        <v>607</v>
      </c>
      <c r="AF132">
        <v>4.2000000000000003E-2</v>
      </c>
      <c r="AG132" t="s">
        <v>3224</v>
      </c>
    </row>
    <row r="133" spans="1:40" x14ac:dyDescent="0.25">
      <c r="A133" t="s">
        <v>1972</v>
      </c>
      <c r="B133" t="s">
        <v>2110</v>
      </c>
      <c r="C133" t="s">
        <v>1862</v>
      </c>
      <c r="D133" t="s">
        <v>2360</v>
      </c>
      <c r="E133" t="s">
        <v>3611</v>
      </c>
      <c r="F133" t="s">
        <v>3612</v>
      </c>
      <c r="G133" t="s">
        <v>3613</v>
      </c>
      <c r="H133" t="s">
        <v>3614</v>
      </c>
      <c r="J133" t="s">
        <v>3615</v>
      </c>
      <c r="K133" t="s">
        <v>3616</v>
      </c>
      <c r="L133">
        <v>43654</v>
      </c>
      <c r="P133">
        <v>0.17</v>
      </c>
      <c r="Q133" t="s">
        <v>607</v>
      </c>
      <c r="R133" t="s">
        <v>1979</v>
      </c>
      <c r="T133" t="s">
        <v>607</v>
      </c>
      <c r="U133" t="s">
        <v>2480</v>
      </c>
      <c r="W133">
        <v>0.22407000000000002</v>
      </c>
      <c r="X133">
        <v>0.21575</v>
      </c>
      <c r="Y133">
        <v>0.24543999999999999</v>
      </c>
      <c r="Z133">
        <v>0.26292000000000004</v>
      </c>
      <c r="AA133">
        <v>0.26292000000000004</v>
      </c>
      <c r="AB133">
        <v>0.29034000000000004</v>
      </c>
      <c r="AC133">
        <v>0.21462000000000001</v>
      </c>
      <c r="AD133">
        <v>0.21721000000000001</v>
      </c>
      <c r="AE133" t="s">
        <v>1988</v>
      </c>
      <c r="AF133">
        <v>0.17</v>
      </c>
      <c r="AG133" t="s">
        <v>3224</v>
      </c>
      <c r="AJ133">
        <v>0.17</v>
      </c>
      <c r="AL133">
        <v>0.24751000000000001</v>
      </c>
      <c r="AM133">
        <v>0.17</v>
      </c>
      <c r="AN133">
        <v>0.17</v>
      </c>
    </row>
    <row r="134" spans="1:40" x14ac:dyDescent="0.25">
      <c r="A134" t="s">
        <v>2007</v>
      </c>
      <c r="B134" t="s">
        <v>2107</v>
      </c>
      <c r="C134" t="s">
        <v>340</v>
      </c>
      <c r="D134" t="s">
        <v>2332</v>
      </c>
      <c r="E134" t="s">
        <v>2333</v>
      </c>
      <c r="F134" t="s">
        <v>154</v>
      </c>
      <c r="G134" t="s">
        <v>2120</v>
      </c>
      <c r="J134" t="s">
        <v>2021</v>
      </c>
      <c r="K134" t="s">
        <v>2019</v>
      </c>
      <c r="L134">
        <v>43166</v>
      </c>
      <c r="P134">
        <v>0.78</v>
      </c>
      <c r="Q134" t="s">
        <v>1978</v>
      </c>
      <c r="R134" t="s">
        <v>1979</v>
      </c>
      <c r="S134">
        <v>25</v>
      </c>
      <c r="T134" t="s">
        <v>1978</v>
      </c>
      <c r="U134" t="s">
        <v>1980</v>
      </c>
      <c r="V134">
        <v>60</v>
      </c>
      <c r="W134">
        <v>0.80929292929292929</v>
      </c>
      <c r="X134">
        <v>0.82101010101010108</v>
      </c>
      <c r="Y134">
        <v>0.84737373737373745</v>
      </c>
      <c r="Z134">
        <v>0.8737373737373737</v>
      </c>
      <c r="AA134">
        <v>0.87080808080808081</v>
      </c>
      <c r="AB134">
        <v>0.90303030303030307</v>
      </c>
      <c r="AC134">
        <v>0.82686868686868686</v>
      </c>
      <c r="AD134">
        <v>0.82686868686868686</v>
      </c>
      <c r="AE134" t="s">
        <v>607</v>
      </c>
      <c r="AF134">
        <v>1.5</v>
      </c>
      <c r="AG134" t="s">
        <v>3224</v>
      </c>
      <c r="AJ134">
        <v>0.78</v>
      </c>
      <c r="AL134">
        <v>0.83858585858585866</v>
      </c>
      <c r="AM134">
        <v>0.7975757575757576</v>
      </c>
      <c r="AN134">
        <v>0.84444444444444444</v>
      </c>
    </row>
    <row r="135" spans="1:40" x14ac:dyDescent="0.25">
      <c r="A135" t="s">
        <v>1972</v>
      </c>
      <c r="B135" t="s">
        <v>2070</v>
      </c>
      <c r="C135" t="s">
        <v>342</v>
      </c>
      <c r="D135" t="s">
        <v>2361</v>
      </c>
      <c r="E135" t="s">
        <v>2362</v>
      </c>
      <c r="F135" t="s">
        <v>159</v>
      </c>
      <c r="H135" t="s">
        <v>3266</v>
      </c>
      <c r="J135" t="s">
        <v>1976</v>
      </c>
      <c r="K135" t="s">
        <v>1977</v>
      </c>
      <c r="L135">
        <v>43166</v>
      </c>
      <c r="P135">
        <v>12.65</v>
      </c>
      <c r="Q135" t="s">
        <v>1978</v>
      </c>
      <c r="R135" t="s">
        <v>2454</v>
      </c>
      <c r="S135">
        <v>22.68</v>
      </c>
      <c r="T135" t="s">
        <v>1988</v>
      </c>
      <c r="U135" t="s">
        <v>2075</v>
      </c>
      <c r="V135">
        <v>24</v>
      </c>
      <c r="W135">
        <v>16.533795806388401</v>
      </c>
      <c r="X135">
        <v>16.558012844494325</v>
      </c>
      <c r="Y135">
        <v>16.622591612776798</v>
      </c>
      <c r="Z135">
        <v>16.70331507312989</v>
      </c>
      <c r="AA135">
        <v>16.70331507312989</v>
      </c>
      <c r="AB135">
        <v>16.800183225553596</v>
      </c>
      <c r="AC135">
        <v>16.558012844494325</v>
      </c>
      <c r="AD135">
        <v>16.558012844494325</v>
      </c>
      <c r="AE135" t="s">
        <v>607</v>
      </c>
      <c r="AF135">
        <v>4.0994999999999999</v>
      </c>
      <c r="AG135" t="s">
        <v>3224</v>
      </c>
      <c r="AH135" t="s">
        <v>2470</v>
      </c>
      <c r="AJ135">
        <v>16.445</v>
      </c>
      <c r="AL135">
        <v>16.622591612776798</v>
      </c>
      <c r="AM135">
        <v>16.477289384141237</v>
      </c>
      <c r="AN135">
        <v>16.622591612776798</v>
      </c>
    </row>
    <row r="136" spans="1:40" x14ac:dyDescent="0.25">
      <c r="A136" t="s">
        <v>1972</v>
      </c>
      <c r="B136" t="s">
        <v>2070</v>
      </c>
      <c r="E136" t="s">
        <v>2362</v>
      </c>
      <c r="F136" t="s">
        <v>159</v>
      </c>
      <c r="J136" t="s">
        <v>1994</v>
      </c>
      <c r="K136" t="s">
        <v>1995</v>
      </c>
      <c r="L136">
        <v>43166</v>
      </c>
      <c r="P136">
        <v>17.2</v>
      </c>
      <c r="Q136" t="s">
        <v>1978</v>
      </c>
      <c r="R136" t="s">
        <v>1979</v>
      </c>
      <c r="S136">
        <v>22.68</v>
      </c>
      <c r="T136" t="s">
        <v>2034</v>
      </c>
      <c r="U136" t="s">
        <v>2075</v>
      </c>
      <c r="V136">
        <v>24</v>
      </c>
      <c r="W136">
        <v>17.296868152423706</v>
      </c>
      <c r="X136">
        <v>17.296868152423706</v>
      </c>
      <c r="Y136">
        <v>17.377591612776797</v>
      </c>
      <c r="Z136">
        <v>17.44217038105927</v>
      </c>
      <c r="AA136">
        <v>17.458315073129889</v>
      </c>
      <c r="AB136">
        <v>17.537424064275914</v>
      </c>
      <c r="AC136">
        <v>17.313012844494324</v>
      </c>
      <c r="AD136">
        <v>17.329157536564942</v>
      </c>
      <c r="AE136" t="s">
        <v>2003</v>
      </c>
      <c r="AJ136">
        <v>17.2</v>
      </c>
      <c r="AL136">
        <v>17.377591612776797</v>
      </c>
      <c r="AM136">
        <v>17.248434076211854</v>
      </c>
      <c r="AN136">
        <v>17.385663958812106</v>
      </c>
    </row>
    <row r="137" spans="1:40" x14ac:dyDescent="0.25">
      <c r="A137" t="s">
        <v>2051</v>
      </c>
      <c r="B137" t="s">
        <v>2004</v>
      </c>
      <c r="C137" t="s">
        <v>2052</v>
      </c>
      <c r="D137" t="s">
        <v>2264</v>
      </c>
      <c r="E137" t="s">
        <v>3224</v>
      </c>
      <c r="F137" t="s">
        <v>2053</v>
      </c>
      <c r="G137" t="s">
        <v>2471</v>
      </c>
      <c r="J137" t="s">
        <v>2469</v>
      </c>
      <c r="K137" t="s">
        <v>299</v>
      </c>
      <c r="P137">
        <v>6.35</v>
      </c>
      <c r="Q137" t="s">
        <v>1990</v>
      </c>
      <c r="R137" t="s">
        <v>1979</v>
      </c>
      <c r="S137">
        <v>205</v>
      </c>
      <c r="T137" t="s">
        <v>1990</v>
      </c>
      <c r="U137" t="s">
        <v>2006</v>
      </c>
      <c r="V137">
        <v>4</v>
      </c>
      <c r="W137">
        <v>6.35</v>
      </c>
      <c r="X137">
        <v>6.4464523281596451</v>
      </c>
      <c r="Y137">
        <v>6.5000369549150037</v>
      </c>
      <c r="Z137">
        <v>6.5536215816703614</v>
      </c>
      <c r="AA137">
        <v>6.5107538802660754</v>
      </c>
      <c r="AB137">
        <v>6.5857723577235765</v>
      </c>
      <c r="AC137">
        <v>6.4571692535107168</v>
      </c>
      <c r="AD137">
        <v>6.4571692535107168</v>
      </c>
      <c r="AG137" t="s">
        <v>3224</v>
      </c>
      <c r="AJ137">
        <v>6.35</v>
      </c>
      <c r="AL137">
        <v>6.4357354028085734</v>
      </c>
      <c r="AM137">
        <v>6.4089430894308936</v>
      </c>
      <c r="AN137">
        <v>6.4571692535107168</v>
      </c>
    </row>
    <row r="138" spans="1:40" x14ac:dyDescent="0.25">
      <c r="A138" t="s">
        <v>1972</v>
      </c>
      <c r="B138" t="s">
        <v>2070</v>
      </c>
      <c r="F138" t="s">
        <v>2421</v>
      </c>
      <c r="G138" t="s">
        <v>2123</v>
      </c>
      <c r="H138" t="s">
        <v>3267</v>
      </c>
      <c r="J138" t="s">
        <v>1976</v>
      </c>
      <c r="K138" t="s">
        <v>1977</v>
      </c>
      <c r="P138">
        <v>0.94</v>
      </c>
      <c r="Q138" t="s">
        <v>607</v>
      </c>
      <c r="R138" t="s">
        <v>2454</v>
      </c>
      <c r="S138">
        <v>1215</v>
      </c>
      <c r="T138" t="s">
        <v>1988</v>
      </c>
      <c r="U138" t="s">
        <v>1989</v>
      </c>
      <c r="V138">
        <v>1</v>
      </c>
      <c r="W138">
        <v>1.2617805212620028</v>
      </c>
      <c r="X138">
        <v>1.2726297543334579</v>
      </c>
      <c r="Y138">
        <v>1.3015610425240054</v>
      </c>
      <c r="Z138">
        <v>1.3377251527621898</v>
      </c>
      <c r="AA138">
        <v>1.3377251527621898</v>
      </c>
      <c r="AB138">
        <v>1.381122085048011</v>
      </c>
      <c r="AC138">
        <v>1.2726297543334579</v>
      </c>
      <c r="AD138">
        <v>1.2726297543334579</v>
      </c>
      <c r="AE138" t="s">
        <v>607</v>
      </c>
      <c r="AJ138">
        <v>1.222</v>
      </c>
      <c r="AL138">
        <v>1.3015610425240054</v>
      </c>
      <c r="AM138">
        <v>1.2364656440952737</v>
      </c>
      <c r="AN138">
        <v>1.3015610425240054</v>
      </c>
    </row>
    <row r="139" spans="1:40" x14ac:dyDescent="0.25">
      <c r="A139" t="s">
        <v>1972</v>
      </c>
      <c r="B139" t="s">
        <v>2082</v>
      </c>
      <c r="C139" t="s">
        <v>344</v>
      </c>
      <c r="D139" t="s">
        <v>2363</v>
      </c>
      <c r="E139" t="s">
        <v>2364</v>
      </c>
      <c r="F139" t="s">
        <v>162</v>
      </c>
      <c r="G139" t="s">
        <v>2150</v>
      </c>
      <c r="J139" t="s">
        <v>2021</v>
      </c>
      <c r="K139" t="s">
        <v>2019</v>
      </c>
      <c r="L139">
        <v>43166</v>
      </c>
      <c r="O139" t="s">
        <v>2422</v>
      </c>
      <c r="P139">
        <v>1.65</v>
      </c>
      <c r="Q139" t="s">
        <v>1978</v>
      </c>
      <c r="R139" t="s">
        <v>1979</v>
      </c>
      <c r="S139">
        <v>10</v>
      </c>
      <c r="T139" t="s">
        <v>1978</v>
      </c>
      <c r="U139" t="s">
        <v>1980</v>
      </c>
      <c r="V139">
        <v>80</v>
      </c>
      <c r="W139">
        <v>1.7049242424242423</v>
      </c>
      <c r="X139">
        <v>1.7268939393939393</v>
      </c>
      <c r="Y139">
        <v>1.7763257575757574</v>
      </c>
      <c r="Z139">
        <v>1.8257575757575757</v>
      </c>
      <c r="AA139">
        <v>1.8202651515151513</v>
      </c>
      <c r="AB139">
        <v>1.8806818181818181</v>
      </c>
      <c r="AC139">
        <v>1.7378787878787878</v>
      </c>
      <c r="AD139">
        <v>1.7378787878787878</v>
      </c>
      <c r="AE139" t="s">
        <v>607</v>
      </c>
      <c r="AF139">
        <v>3.78</v>
      </c>
      <c r="AG139" t="s">
        <v>3224</v>
      </c>
      <c r="AJ139">
        <v>1.65</v>
      </c>
      <c r="AL139">
        <v>1.7598484848484848</v>
      </c>
      <c r="AM139">
        <v>1.6829545454545454</v>
      </c>
      <c r="AN139">
        <v>1.7708333333333333</v>
      </c>
    </row>
    <row r="140" spans="1:40" x14ac:dyDescent="0.25">
      <c r="A140" t="s">
        <v>1972</v>
      </c>
      <c r="B140" t="s">
        <v>2153</v>
      </c>
      <c r="C140" t="s">
        <v>345</v>
      </c>
      <c r="D140" t="s">
        <v>2367</v>
      </c>
      <c r="E140" t="s">
        <v>2368</v>
      </c>
      <c r="F140" t="s">
        <v>163</v>
      </c>
      <c r="G140" t="s">
        <v>163</v>
      </c>
      <c r="H140" t="s">
        <v>3268</v>
      </c>
      <c r="J140" t="s">
        <v>2000</v>
      </c>
      <c r="K140" t="s">
        <v>2001</v>
      </c>
      <c r="P140">
        <v>5.1449999999999996</v>
      </c>
      <c r="Q140" t="s">
        <v>1990</v>
      </c>
      <c r="S140">
        <v>20</v>
      </c>
      <c r="U140" t="s">
        <v>2024</v>
      </c>
      <c r="V140">
        <v>30</v>
      </c>
      <c r="W140">
        <v>6.761732323232323</v>
      </c>
      <c r="X140">
        <v>6.8496111111111109</v>
      </c>
      <c r="Y140">
        <v>6.9228434343434335</v>
      </c>
      <c r="Z140">
        <v>6.9960757575757571</v>
      </c>
      <c r="AA140">
        <v>6.8642575757575752</v>
      </c>
      <c r="AB140">
        <v>6.9667828282828275</v>
      </c>
      <c r="AC140">
        <v>6.8789040404040396</v>
      </c>
      <c r="AD140">
        <v>6.8642575757575752</v>
      </c>
      <c r="AE140" t="s">
        <v>1990</v>
      </c>
      <c r="AG140" t="s">
        <v>3224</v>
      </c>
      <c r="AJ140">
        <v>6.6884999999999994</v>
      </c>
      <c r="AL140">
        <v>6.7763787878787873</v>
      </c>
      <c r="AM140">
        <v>6.8056717171717169</v>
      </c>
      <c r="AN140">
        <v>6.8349646464646456</v>
      </c>
    </row>
    <row r="141" spans="1:40" x14ac:dyDescent="0.25">
      <c r="A141" t="s">
        <v>1972</v>
      </c>
      <c r="B141" t="s">
        <v>2153</v>
      </c>
      <c r="C141" t="s">
        <v>347</v>
      </c>
      <c r="D141" t="s">
        <v>2369</v>
      </c>
      <c r="E141" t="s">
        <v>2370</v>
      </c>
      <c r="F141" t="s">
        <v>167</v>
      </c>
      <c r="G141" t="s">
        <v>167</v>
      </c>
      <c r="H141" t="s">
        <v>3269</v>
      </c>
      <c r="J141" t="s">
        <v>2000</v>
      </c>
      <c r="K141" t="s">
        <v>2001</v>
      </c>
      <c r="L141">
        <v>43166</v>
      </c>
      <c r="P141">
        <v>2.79</v>
      </c>
      <c r="Q141" t="s">
        <v>1978</v>
      </c>
      <c r="R141" t="s">
        <v>1979</v>
      </c>
      <c r="S141">
        <v>21</v>
      </c>
      <c r="T141" t="s">
        <v>607</v>
      </c>
      <c r="U141" t="s">
        <v>2075</v>
      </c>
      <c r="V141">
        <v>32</v>
      </c>
      <c r="W141">
        <v>2.8553860028860027</v>
      </c>
      <c r="X141">
        <v>2.9338492063492065</v>
      </c>
      <c r="Y141">
        <v>2.9992352092352093</v>
      </c>
      <c r="Z141">
        <v>3.064621212121212</v>
      </c>
      <c r="AA141">
        <v>2.9469264069264067</v>
      </c>
      <c r="AB141">
        <v>3.0384668109668111</v>
      </c>
      <c r="AC141">
        <v>2.9600036075036074</v>
      </c>
      <c r="AD141">
        <v>2.9469264069264067</v>
      </c>
      <c r="AE141" t="s">
        <v>1990</v>
      </c>
      <c r="AG141" t="s">
        <v>3224</v>
      </c>
      <c r="AJ141">
        <v>2.79</v>
      </c>
      <c r="AL141">
        <v>2.8684632034632034</v>
      </c>
      <c r="AM141">
        <v>2.8946176046176046</v>
      </c>
      <c r="AN141">
        <v>2.9207720057720059</v>
      </c>
    </row>
    <row r="142" spans="1:40" x14ac:dyDescent="0.25">
      <c r="A142" t="s">
        <v>1972</v>
      </c>
      <c r="B142" t="s">
        <v>2115</v>
      </c>
      <c r="C142" t="s">
        <v>348</v>
      </c>
      <c r="D142" t="s">
        <v>2371</v>
      </c>
      <c r="E142" t="s">
        <v>2372</v>
      </c>
      <c r="F142" t="s">
        <v>2154</v>
      </c>
      <c r="G142" t="s">
        <v>2423</v>
      </c>
      <c r="H142" t="s">
        <v>3270</v>
      </c>
      <c r="J142" t="s">
        <v>2452</v>
      </c>
      <c r="K142" t="s">
        <v>2001</v>
      </c>
      <c r="L142">
        <v>43166</v>
      </c>
      <c r="P142">
        <v>8.6089000000000002</v>
      </c>
      <c r="Q142" t="s">
        <v>1978</v>
      </c>
      <c r="R142" t="s">
        <v>2454</v>
      </c>
      <c r="S142">
        <v>22.68</v>
      </c>
      <c r="T142" t="s">
        <v>607</v>
      </c>
      <c r="U142" t="s">
        <v>1980</v>
      </c>
      <c r="V142">
        <v>40</v>
      </c>
      <c r="W142">
        <v>11.240004076211854</v>
      </c>
      <c r="X142">
        <v>11.298124967666078</v>
      </c>
      <c r="Y142">
        <v>11.346559043877933</v>
      </c>
      <c r="Z142">
        <v>11.394993120089786</v>
      </c>
      <c r="AA142">
        <v>11.30781178290845</v>
      </c>
      <c r="AB142">
        <v>11.375619489605045</v>
      </c>
      <c r="AC142">
        <v>11.31749859815082</v>
      </c>
      <c r="AD142">
        <v>11.30781178290845</v>
      </c>
      <c r="AE142" t="s">
        <v>607</v>
      </c>
      <c r="AF142">
        <v>4.47</v>
      </c>
      <c r="AG142" t="s">
        <v>3224</v>
      </c>
      <c r="AJ142">
        <v>11.19157</v>
      </c>
      <c r="AL142">
        <v>11.249690891454225</v>
      </c>
      <c r="AM142">
        <v>11.269064521938967</v>
      </c>
      <c r="AN142">
        <v>11.288438152423709</v>
      </c>
    </row>
    <row r="143" spans="1:40" x14ac:dyDescent="0.25">
      <c r="A143" t="s">
        <v>1972</v>
      </c>
      <c r="B143" t="s">
        <v>2424</v>
      </c>
      <c r="C143" t="s">
        <v>2425</v>
      </c>
      <c r="D143" t="s">
        <v>2426</v>
      </c>
      <c r="E143" t="s">
        <v>3569</v>
      </c>
      <c r="F143" t="s">
        <v>2427</v>
      </c>
      <c r="G143" t="s">
        <v>2428</v>
      </c>
      <c r="H143" t="s">
        <v>3271</v>
      </c>
      <c r="J143" t="s">
        <v>2452</v>
      </c>
      <c r="K143" t="s">
        <v>2001</v>
      </c>
      <c r="L143">
        <v>43166</v>
      </c>
      <c r="P143">
        <v>7.6</v>
      </c>
      <c r="Q143" t="s">
        <v>1978</v>
      </c>
      <c r="R143" t="s">
        <v>2454</v>
      </c>
      <c r="S143">
        <v>22.68</v>
      </c>
      <c r="T143" t="s">
        <v>1978</v>
      </c>
      <c r="U143" t="s">
        <v>2034</v>
      </c>
      <c r="V143">
        <v>40</v>
      </c>
      <c r="W143">
        <v>9.9284340762118521</v>
      </c>
      <c r="X143">
        <v>9.986554967666077</v>
      </c>
      <c r="Y143">
        <v>10.034989043877932</v>
      </c>
      <c r="Z143">
        <v>10.083423120089785</v>
      </c>
      <c r="AA143">
        <v>9.9962417829084487</v>
      </c>
      <c r="AB143">
        <v>10.064049489605043</v>
      </c>
      <c r="AC143">
        <v>10.005928598150819</v>
      </c>
      <c r="AD143">
        <v>9.9962417829084487</v>
      </c>
      <c r="AE143" t="s">
        <v>607</v>
      </c>
      <c r="AH143" t="s">
        <v>2472</v>
      </c>
      <c r="AJ143">
        <v>9.879999999999999</v>
      </c>
      <c r="AL143">
        <v>9.9381208914542238</v>
      </c>
      <c r="AM143">
        <v>9.9574945219389654</v>
      </c>
      <c r="AN143">
        <v>9.9768681524237071</v>
      </c>
    </row>
    <row r="144" spans="1:40" x14ac:dyDescent="0.25">
      <c r="A144" t="s">
        <v>1972</v>
      </c>
      <c r="B144" t="s">
        <v>2153</v>
      </c>
      <c r="C144" t="s">
        <v>349</v>
      </c>
      <c r="D144" t="s">
        <v>2373</v>
      </c>
      <c r="E144" t="s">
        <v>3570</v>
      </c>
      <c r="F144" t="s">
        <v>171</v>
      </c>
      <c r="G144" t="s">
        <v>171</v>
      </c>
      <c r="J144" t="s">
        <v>2000</v>
      </c>
      <c r="K144" t="s">
        <v>2001</v>
      </c>
      <c r="L144">
        <v>43166</v>
      </c>
      <c r="P144">
        <v>4.47</v>
      </c>
      <c r="Q144" t="s">
        <v>607</v>
      </c>
      <c r="R144" t="s">
        <v>1979</v>
      </c>
      <c r="S144">
        <v>21</v>
      </c>
      <c r="T144" t="s">
        <v>607</v>
      </c>
      <c r="U144" t="s">
        <v>2075</v>
      </c>
      <c r="V144">
        <v>24</v>
      </c>
      <c r="W144">
        <v>4.557181337181337</v>
      </c>
      <c r="X144">
        <v>4.6617989417989412</v>
      </c>
      <c r="Y144">
        <v>4.7489802789802784</v>
      </c>
      <c r="Z144">
        <v>4.8361616161616157</v>
      </c>
      <c r="AA144">
        <v>4.679235209235209</v>
      </c>
      <c r="AB144">
        <v>4.8012890812890809</v>
      </c>
      <c r="AC144">
        <v>4.6966714766714768</v>
      </c>
      <c r="AD144">
        <v>4.679235209235209</v>
      </c>
      <c r="AE144" t="s">
        <v>1990</v>
      </c>
      <c r="AG144" t="s">
        <v>3224</v>
      </c>
      <c r="AJ144">
        <v>4.47</v>
      </c>
      <c r="AL144">
        <v>4.5746176046176039</v>
      </c>
      <c r="AM144">
        <v>4.6094901394901395</v>
      </c>
      <c r="AN144">
        <v>4.6443626743626742</v>
      </c>
    </row>
    <row r="145" spans="1:40" x14ac:dyDescent="0.25">
      <c r="A145" t="s">
        <v>1972</v>
      </c>
      <c r="B145" t="s">
        <v>2090</v>
      </c>
      <c r="C145" t="s">
        <v>2155</v>
      </c>
      <c r="D145" t="s">
        <v>2374</v>
      </c>
      <c r="E145" t="s">
        <v>3224</v>
      </c>
      <c r="F145" t="s">
        <v>1380</v>
      </c>
      <c r="H145" t="s">
        <v>3272</v>
      </c>
      <c r="J145" t="s">
        <v>2018</v>
      </c>
      <c r="K145" t="s">
        <v>1977</v>
      </c>
      <c r="L145">
        <v>43166</v>
      </c>
      <c r="O145" t="s">
        <v>2091</v>
      </c>
      <c r="P145">
        <v>12.96</v>
      </c>
      <c r="Q145" t="s">
        <v>1978</v>
      </c>
      <c r="R145" t="s">
        <v>2454</v>
      </c>
      <c r="S145">
        <v>22.68</v>
      </c>
      <c r="T145" t="s">
        <v>1978</v>
      </c>
      <c r="U145" t="s">
        <v>1998</v>
      </c>
      <c r="V145">
        <v>12</v>
      </c>
      <c r="W145">
        <v>17.0255916127768</v>
      </c>
      <c r="X145">
        <v>17.074025688988655</v>
      </c>
      <c r="Y145">
        <v>17.203183225553598</v>
      </c>
      <c r="Z145">
        <v>17.364630146259778</v>
      </c>
      <c r="AA145">
        <v>17.364630146259778</v>
      </c>
      <c r="AB145">
        <v>17.558366451107194</v>
      </c>
      <c r="AC145">
        <v>17.074025688988655</v>
      </c>
      <c r="AD145">
        <v>17.074025688988655</v>
      </c>
      <c r="AE145" t="s">
        <v>615</v>
      </c>
      <c r="AG145" t="s">
        <v>3224</v>
      </c>
      <c r="AJ145">
        <v>16.848000000000003</v>
      </c>
      <c r="AL145">
        <v>17.203183225553598</v>
      </c>
      <c r="AM145">
        <v>16.912578768282476</v>
      </c>
      <c r="AN145">
        <v>17.203183225553598</v>
      </c>
    </row>
    <row r="146" spans="1:40" x14ac:dyDescent="0.25">
      <c r="A146" t="s">
        <v>1972</v>
      </c>
      <c r="B146" t="s">
        <v>2115</v>
      </c>
      <c r="C146" t="s">
        <v>350</v>
      </c>
      <c r="D146" t="s">
        <v>2375</v>
      </c>
      <c r="E146" t="s">
        <v>2376</v>
      </c>
      <c r="F146" t="s">
        <v>2156</v>
      </c>
      <c r="G146" t="s">
        <v>2157</v>
      </c>
      <c r="J146" t="s">
        <v>2469</v>
      </c>
      <c r="K146" t="s">
        <v>1977</v>
      </c>
      <c r="N146" t="s">
        <v>2473</v>
      </c>
      <c r="O146" t="s">
        <v>2183</v>
      </c>
      <c r="P146">
        <v>5.25</v>
      </c>
      <c r="Q146" t="s">
        <v>1978</v>
      </c>
      <c r="R146" t="s">
        <v>1979</v>
      </c>
      <c r="S146">
        <v>204</v>
      </c>
      <c r="T146" t="s">
        <v>1988</v>
      </c>
      <c r="U146" t="s">
        <v>2011</v>
      </c>
      <c r="V146">
        <v>4</v>
      </c>
      <c r="W146">
        <v>5.3092320261437909</v>
      </c>
      <c r="X146">
        <v>5.3253862150920979</v>
      </c>
      <c r="Y146">
        <v>5.3684640522875817</v>
      </c>
      <c r="Z146">
        <v>5.4223113487819372</v>
      </c>
      <c r="AA146">
        <v>5.4223113487819372</v>
      </c>
      <c r="AB146">
        <v>5.4869281045751634</v>
      </c>
      <c r="AC146">
        <v>5.3253862150920979</v>
      </c>
      <c r="AD146">
        <v>5.3253862150920979</v>
      </c>
      <c r="AE146" t="s">
        <v>1990</v>
      </c>
      <c r="AG146" t="s">
        <v>3224</v>
      </c>
      <c r="AJ146">
        <v>5.25</v>
      </c>
      <c r="AL146">
        <v>5.3684640522875817</v>
      </c>
      <c r="AM146">
        <v>5.2715389185977424</v>
      </c>
      <c r="AN146">
        <v>5.3684640522875817</v>
      </c>
    </row>
    <row r="147" spans="1:40" x14ac:dyDescent="0.25">
      <c r="A147" t="s">
        <v>1972</v>
      </c>
      <c r="B147" t="s">
        <v>2115</v>
      </c>
      <c r="C147" t="s">
        <v>351</v>
      </c>
      <c r="D147" t="s">
        <v>2377</v>
      </c>
      <c r="E147" t="s">
        <v>2378</v>
      </c>
      <c r="F147" t="s">
        <v>175</v>
      </c>
      <c r="G147" t="s">
        <v>2158</v>
      </c>
      <c r="H147" t="s">
        <v>3273</v>
      </c>
      <c r="J147" t="s">
        <v>2469</v>
      </c>
      <c r="K147" t="s">
        <v>299</v>
      </c>
      <c r="L147">
        <v>43166</v>
      </c>
      <c r="P147">
        <v>3.3</v>
      </c>
      <c r="Q147" t="s">
        <v>1990</v>
      </c>
      <c r="R147" t="s">
        <v>1979</v>
      </c>
      <c r="S147">
        <v>20</v>
      </c>
      <c r="U147" t="s">
        <v>2075</v>
      </c>
      <c r="V147">
        <v>32</v>
      </c>
      <c r="W147">
        <v>3.3</v>
      </c>
      <c r="X147">
        <v>3.4235795454545452</v>
      </c>
      <c r="Y147">
        <v>3.4922348484848484</v>
      </c>
      <c r="Z147">
        <v>3.5608901515151512</v>
      </c>
      <c r="AA147">
        <v>3.505965909090909</v>
      </c>
      <c r="AB147">
        <v>3.6020833333333333</v>
      </c>
      <c r="AC147">
        <v>3.4373106060606058</v>
      </c>
      <c r="AD147">
        <v>3.4373106060606058</v>
      </c>
      <c r="AE147" t="s">
        <v>1990</v>
      </c>
      <c r="AG147" t="s">
        <v>3224</v>
      </c>
      <c r="AJ147">
        <v>3.3</v>
      </c>
      <c r="AL147">
        <v>3.4098484848484847</v>
      </c>
      <c r="AM147">
        <v>3.3755208333333333</v>
      </c>
      <c r="AN147">
        <v>3.4373106060606058</v>
      </c>
    </row>
    <row r="148" spans="1:40" x14ac:dyDescent="0.25">
      <c r="A148" t="s">
        <v>1972</v>
      </c>
      <c r="B148" t="s">
        <v>2115</v>
      </c>
      <c r="C148" t="s">
        <v>352</v>
      </c>
      <c r="D148" t="s">
        <v>2379</v>
      </c>
      <c r="E148" t="s">
        <v>2380</v>
      </c>
      <c r="F148" t="s">
        <v>177</v>
      </c>
      <c r="G148" t="s">
        <v>2159</v>
      </c>
      <c r="H148" t="s">
        <v>3274</v>
      </c>
      <c r="J148" t="s">
        <v>2021</v>
      </c>
      <c r="K148" t="s">
        <v>2019</v>
      </c>
      <c r="L148">
        <v>43166</v>
      </c>
      <c r="P148">
        <v>3.54</v>
      </c>
      <c r="Q148" t="s">
        <v>1990</v>
      </c>
      <c r="R148" t="s">
        <v>1979</v>
      </c>
      <c r="S148">
        <v>20</v>
      </c>
      <c r="T148" t="s">
        <v>1990</v>
      </c>
      <c r="U148" t="s">
        <v>2037</v>
      </c>
      <c r="V148">
        <v>32</v>
      </c>
      <c r="W148">
        <v>3.6086553030303032</v>
      </c>
      <c r="X148">
        <v>3.6361174242424243</v>
      </c>
      <c r="Y148">
        <v>3.6979071969696968</v>
      </c>
      <c r="Z148">
        <v>3.7596969696969698</v>
      </c>
      <c r="AA148">
        <v>3.7528314393939395</v>
      </c>
      <c r="AB148">
        <v>3.8283522727272725</v>
      </c>
      <c r="AC148">
        <v>3.6498484848484849</v>
      </c>
      <c r="AD148">
        <v>3.6498484848484849</v>
      </c>
      <c r="AE148" t="s">
        <v>1990</v>
      </c>
      <c r="AF148">
        <v>7.657</v>
      </c>
      <c r="AG148" t="s">
        <v>3224</v>
      </c>
      <c r="AJ148">
        <v>3.54</v>
      </c>
      <c r="AL148">
        <v>3.677310606060606</v>
      </c>
      <c r="AM148">
        <v>3.5811931818181817</v>
      </c>
      <c r="AN148">
        <v>3.6910416666666666</v>
      </c>
    </row>
    <row r="149" spans="1:40" x14ac:dyDescent="0.25">
      <c r="A149" t="s">
        <v>1972</v>
      </c>
      <c r="C149" t="s">
        <v>2160</v>
      </c>
      <c r="D149" t="s">
        <v>2381</v>
      </c>
      <c r="E149" t="s">
        <v>3571</v>
      </c>
      <c r="F149" t="s">
        <v>2161</v>
      </c>
      <c r="G149" t="s">
        <v>2162</v>
      </c>
      <c r="H149" t="s">
        <v>3275</v>
      </c>
      <c r="J149" t="s">
        <v>2469</v>
      </c>
      <c r="K149" t="s">
        <v>299</v>
      </c>
      <c r="L149">
        <v>43166</v>
      </c>
      <c r="P149">
        <v>6.34</v>
      </c>
      <c r="Q149" t="s">
        <v>1990</v>
      </c>
      <c r="R149" t="s">
        <v>1979</v>
      </c>
      <c r="S149">
        <v>20</v>
      </c>
      <c r="T149" t="s">
        <v>1990</v>
      </c>
      <c r="U149" t="s">
        <v>3286</v>
      </c>
      <c r="V149">
        <v>32</v>
      </c>
      <c r="W149">
        <v>6.34</v>
      </c>
      <c r="X149">
        <v>6.4635795454545457</v>
      </c>
      <c r="Y149">
        <v>6.5322348484848485</v>
      </c>
      <c r="Z149">
        <v>6.6008901515151512</v>
      </c>
      <c r="AA149">
        <v>6.545965909090909</v>
      </c>
      <c r="AB149">
        <v>6.6420833333333329</v>
      </c>
      <c r="AC149">
        <v>6.4773106060606063</v>
      </c>
      <c r="AD149">
        <v>6.4773106060606063</v>
      </c>
      <c r="AE149" t="s">
        <v>3224</v>
      </c>
      <c r="AG149" t="s">
        <v>3224</v>
      </c>
      <c r="AJ149">
        <v>6.34</v>
      </c>
      <c r="AL149">
        <v>6.4498484848484843</v>
      </c>
      <c r="AM149">
        <v>6.4155208333333329</v>
      </c>
      <c r="AN149">
        <v>6.4773106060606063</v>
      </c>
    </row>
    <row r="150" spans="1:40" x14ac:dyDescent="0.25">
      <c r="A150" t="s">
        <v>1972</v>
      </c>
      <c r="B150" t="s">
        <v>2163</v>
      </c>
      <c r="C150" t="s">
        <v>1950</v>
      </c>
      <c r="D150" t="s">
        <v>2382</v>
      </c>
      <c r="E150" t="s">
        <v>3224</v>
      </c>
      <c r="F150" t="s">
        <v>1548</v>
      </c>
      <c r="G150" t="s">
        <v>1548</v>
      </c>
      <c r="J150" t="s">
        <v>2469</v>
      </c>
      <c r="K150" t="s">
        <v>299</v>
      </c>
      <c r="O150" t="s">
        <v>2184</v>
      </c>
      <c r="Q150" t="s">
        <v>1990</v>
      </c>
      <c r="U150" t="s">
        <v>2002</v>
      </c>
      <c r="AE150" t="s">
        <v>1990</v>
      </c>
      <c r="AF150">
        <v>1.482</v>
      </c>
      <c r="AG150" t="s">
        <v>3224</v>
      </c>
    </row>
    <row r="151" spans="1:40" x14ac:dyDescent="0.25">
      <c r="A151" t="s">
        <v>1972</v>
      </c>
      <c r="B151" t="s">
        <v>2115</v>
      </c>
      <c r="C151" t="s">
        <v>3287</v>
      </c>
      <c r="D151" t="s">
        <v>3288</v>
      </c>
      <c r="E151" t="s">
        <v>3572</v>
      </c>
      <c r="F151" t="s">
        <v>3289</v>
      </c>
      <c r="G151" t="s">
        <v>3290</v>
      </c>
      <c r="H151" t="s">
        <v>3291</v>
      </c>
      <c r="J151" t="s">
        <v>1994</v>
      </c>
      <c r="K151" t="s">
        <v>1995</v>
      </c>
      <c r="L151">
        <v>43166</v>
      </c>
      <c r="P151">
        <v>2.72</v>
      </c>
      <c r="Q151" t="s">
        <v>1978</v>
      </c>
      <c r="R151" t="s">
        <v>1979</v>
      </c>
      <c r="S151">
        <v>22.68</v>
      </c>
      <c r="T151" t="s">
        <v>1978</v>
      </c>
      <c r="U151" t="s">
        <v>1980</v>
      </c>
      <c r="V151">
        <v>40</v>
      </c>
      <c r="W151">
        <v>2.778120891454225</v>
      </c>
      <c r="X151">
        <v>2.778120891454225</v>
      </c>
      <c r="Y151">
        <v>2.8265549676660791</v>
      </c>
      <c r="Z151">
        <v>2.8653022286355623</v>
      </c>
      <c r="AA151">
        <v>2.8749890438779331</v>
      </c>
      <c r="AB151">
        <v>2.9224544385655498</v>
      </c>
      <c r="AC151">
        <v>2.7878077066965958</v>
      </c>
      <c r="AD151">
        <v>2.7974945219389666</v>
      </c>
      <c r="AE151" t="s">
        <v>607</v>
      </c>
      <c r="AG151" t="s">
        <v>3224</v>
      </c>
      <c r="AJ151">
        <v>2.72</v>
      </c>
      <c r="AL151">
        <v>2.8265549676660791</v>
      </c>
      <c r="AM151">
        <v>2.7490604457271126</v>
      </c>
      <c r="AN151">
        <v>2.8313983752872645</v>
      </c>
    </row>
    <row r="152" spans="1:40" x14ac:dyDescent="0.25">
      <c r="A152" t="s">
        <v>1972</v>
      </c>
      <c r="B152" t="s">
        <v>2115</v>
      </c>
      <c r="C152" t="s">
        <v>3292</v>
      </c>
      <c r="D152" t="s">
        <v>3293</v>
      </c>
      <c r="E152" t="s">
        <v>3573</v>
      </c>
      <c r="F152" t="s">
        <v>3294</v>
      </c>
      <c r="G152" t="s">
        <v>3295</v>
      </c>
      <c r="H152" t="s">
        <v>2061</v>
      </c>
      <c r="J152" t="s">
        <v>3296</v>
      </c>
      <c r="K152" t="s">
        <v>1995</v>
      </c>
      <c r="L152">
        <v>43166</v>
      </c>
      <c r="P152">
        <v>3.806</v>
      </c>
      <c r="Q152" t="s">
        <v>1978</v>
      </c>
      <c r="R152" t="s">
        <v>1979</v>
      </c>
      <c r="S152">
        <v>180</v>
      </c>
      <c r="T152" t="s">
        <v>1978</v>
      </c>
      <c r="U152" t="s">
        <v>2011</v>
      </c>
      <c r="V152">
        <v>4</v>
      </c>
      <c r="W152">
        <v>3.8792323232323231</v>
      </c>
      <c r="X152">
        <v>3.8792323232323231</v>
      </c>
      <c r="Y152">
        <v>3.9402592592592591</v>
      </c>
      <c r="Z152">
        <v>3.989080808080808</v>
      </c>
      <c r="AA152">
        <v>4.0012861952861956</v>
      </c>
      <c r="AB152">
        <v>4.0610925925925923</v>
      </c>
      <c r="AC152">
        <v>3.8914377104377107</v>
      </c>
      <c r="AD152">
        <v>3.9036430976430978</v>
      </c>
      <c r="AE152" t="s">
        <v>607</v>
      </c>
      <c r="AF152">
        <v>3.81</v>
      </c>
      <c r="AG152" t="s">
        <v>3224</v>
      </c>
      <c r="AJ152">
        <v>3.806</v>
      </c>
      <c r="AL152">
        <v>3.9402592592592591</v>
      </c>
      <c r="AM152">
        <v>3.8426161616161618</v>
      </c>
      <c r="AN152">
        <v>3.9463619528619529</v>
      </c>
    </row>
    <row r="153" spans="1:40" x14ac:dyDescent="0.25">
      <c r="A153" t="s">
        <v>1972</v>
      </c>
      <c r="B153" t="s">
        <v>2082</v>
      </c>
      <c r="C153" t="s">
        <v>2165</v>
      </c>
      <c r="D153" t="s">
        <v>2385</v>
      </c>
      <c r="E153" t="s">
        <v>3574</v>
      </c>
      <c r="F153" t="s">
        <v>3297</v>
      </c>
      <c r="G153" t="s">
        <v>2166</v>
      </c>
      <c r="H153" t="s">
        <v>3298</v>
      </c>
      <c r="J153" t="s">
        <v>1994</v>
      </c>
      <c r="K153" t="s">
        <v>1995</v>
      </c>
      <c r="L153">
        <v>43166</v>
      </c>
      <c r="P153">
        <v>1.5401</v>
      </c>
      <c r="Q153" t="s">
        <v>1978</v>
      </c>
      <c r="R153" t="s">
        <v>1979</v>
      </c>
      <c r="S153">
        <v>22.68</v>
      </c>
      <c r="T153" t="s">
        <v>1988</v>
      </c>
      <c r="U153" t="s">
        <v>1998</v>
      </c>
      <c r="V153">
        <v>40</v>
      </c>
      <c r="W153">
        <v>1.5982208914542249</v>
      </c>
      <c r="X153">
        <v>1.5982208914542249</v>
      </c>
      <c r="Y153">
        <v>1.6466549676660789</v>
      </c>
      <c r="Z153">
        <v>1.6854022286355619</v>
      </c>
      <c r="AA153">
        <v>1.6950890438779327</v>
      </c>
      <c r="AB153">
        <v>1.7425544385655496</v>
      </c>
      <c r="AC153">
        <v>1.6079077066965957</v>
      </c>
      <c r="AD153">
        <v>1.6175945219389665</v>
      </c>
      <c r="AE153" t="s">
        <v>607</v>
      </c>
      <c r="AF153">
        <v>1.46</v>
      </c>
      <c r="AJ153">
        <v>1.5401</v>
      </c>
      <c r="AL153">
        <v>1.6466549676660789</v>
      </c>
      <c r="AM153">
        <v>1.5691604457271124</v>
      </c>
      <c r="AN153">
        <v>1.6514983752872643</v>
      </c>
    </row>
    <row r="154" spans="1:40" x14ac:dyDescent="0.25">
      <c r="A154" t="s">
        <v>1972</v>
      </c>
      <c r="B154" t="s">
        <v>2115</v>
      </c>
      <c r="C154" t="s">
        <v>1943</v>
      </c>
      <c r="D154" t="s">
        <v>2337</v>
      </c>
      <c r="E154" t="s">
        <v>3575</v>
      </c>
      <c r="F154" t="s">
        <v>3299</v>
      </c>
      <c r="G154" t="s">
        <v>2126</v>
      </c>
      <c r="H154" t="s">
        <v>3259</v>
      </c>
      <c r="J154" t="s">
        <v>1994</v>
      </c>
      <c r="K154" t="s">
        <v>299</v>
      </c>
      <c r="P154">
        <v>2.2599999999999998</v>
      </c>
      <c r="Q154" t="s">
        <v>1978</v>
      </c>
      <c r="R154" t="s">
        <v>1979</v>
      </c>
      <c r="S154">
        <v>22.68</v>
      </c>
      <c r="T154" t="s">
        <v>1978</v>
      </c>
      <c r="U154" t="s">
        <v>1980</v>
      </c>
      <c r="V154">
        <v>42</v>
      </c>
      <c r="W154">
        <v>2.2599999999999998</v>
      </c>
      <c r="X154">
        <v>2.3430298449346068</v>
      </c>
      <c r="Y154">
        <v>2.3891575365649436</v>
      </c>
      <c r="Z154">
        <v>2.4352852281952808</v>
      </c>
      <c r="AA154">
        <v>2.3983830748910111</v>
      </c>
      <c r="AB154">
        <v>2.462961843173483</v>
      </c>
      <c r="AC154">
        <v>2.3522553832606738</v>
      </c>
      <c r="AD154">
        <v>2.3522553832606738</v>
      </c>
      <c r="AE154" t="s">
        <v>607</v>
      </c>
      <c r="AF154">
        <v>4.3290000000000006</v>
      </c>
      <c r="AG154" t="s">
        <v>3224</v>
      </c>
      <c r="AJ154">
        <v>2.2599999999999998</v>
      </c>
      <c r="AL154">
        <v>2.3338043066085392</v>
      </c>
      <c r="AM154">
        <v>2.3107404607933706</v>
      </c>
      <c r="AN154">
        <v>2.3522553832606738</v>
      </c>
    </row>
    <row r="155" spans="1:40" x14ac:dyDescent="0.25">
      <c r="A155" t="s">
        <v>1972</v>
      </c>
      <c r="B155" t="s">
        <v>2043</v>
      </c>
      <c r="C155" t="s">
        <v>3593</v>
      </c>
      <c r="D155" t="s">
        <v>3594</v>
      </c>
      <c r="E155" t="s">
        <v>3595</v>
      </c>
      <c r="F155" t="s">
        <v>3589</v>
      </c>
      <c r="G155" t="s">
        <v>3596</v>
      </c>
      <c r="H155" t="s">
        <v>3597</v>
      </c>
      <c r="J155" t="s">
        <v>3598</v>
      </c>
      <c r="K155" t="s">
        <v>1995</v>
      </c>
      <c r="L155">
        <v>43616</v>
      </c>
      <c r="M155" t="s">
        <v>3599</v>
      </c>
      <c r="P155">
        <v>8.66</v>
      </c>
      <c r="Q155" t="s">
        <v>1978</v>
      </c>
      <c r="R155" t="s">
        <v>1979</v>
      </c>
      <c r="S155">
        <v>25</v>
      </c>
      <c r="T155" t="s">
        <v>1978</v>
      </c>
      <c r="U155" t="s">
        <v>1980</v>
      </c>
      <c r="V155">
        <v>26</v>
      </c>
      <c r="W155">
        <v>8.7411188811188811</v>
      </c>
      <c r="X155">
        <v>8.7411188811188811</v>
      </c>
      <c r="Y155">
        <v>8.8087179487179483</v>
      </c>
      <c r="Z155">
        <v>8.8627972027972035</v>
      </c>
      <c r="AA155">
        <v>8.8763170163170173</v>
      </c>
      <c r="AB155">
        <v>8.9425641025641021</v>
      </c>
      <c r="AC155">
        <v>8.7546386946386949</v>
      </c>
      <c r="AD155">
        <v>8.7681585081585087</v>
      </c>
      <c r="AE155" t="s">
        <v>607</v>
      </c>
      <c r="AG155" t="s">
        <v>3224</v>
      </c>
      <c r="AJ155">
        <v>8.66</v>
      </c>
      <c r="AL155">
        <v>8.8087179487179483</v>
      </c>
      <c r="AM155">
        <v>8.7005594405594415</v>
      </c>
      <c r="AN155">
        <v>8.8154778554778552</v>
      </c>
    </row>
    <row r="156" spans="1:40" x14ac:dyDescent="0.25">
      <c r="A156" t="s">
        <v>1972</v>
      </c>
      <c r="B156" t="s">
        <v>2043</v>
      </c>
      <c r="C156" t="s">
        <v>3600</v>
      </c>
      <c r="D156" t="s">
        <v>3601</v>
      </c>
      <c r="E156" t="s">
        <v>3602</v>
      </c>
      <c r="F156" t="s">
        <v>2792</v>
      </c>
      <c r="G156" t="s">
        <v>3603</v>
      </c>
      <c r="H156" t="s">
        <v>3604</v>
      </c>
      <c r="J156" t="s">
        <v>3598</v>
      </c>
      <c r="K156" t="s">
        <v>299</v>
      </c>
      <c r="L156">
        <v>43166</v>
      </c>
      <c r="M156" t="s">
        <v>3599</v>
      </c>
      <c r="P156">
        <v>9.92</v>
      </c>
      <c r="Q156" t="s">
        <v>1978</v>
      </c>
      <c r="R156" t="s">
        <v>1979</v>
      </c>
      <c r="S156">
        <v>25</v>
      </c>
      <c r="T156" t="s">
        <v>1978</v>
      </c>
      <c r="U156" t="s">
        <v>1980</v>
      </c>
      <c r="V156">
        <v>40</v>
      </c>
      <c r="W156">
        <v>9.92</v>
      </c>
      <c r="X156">
        <v>9.9990909090909081</v>
      </c>
      <c r="Y156">
        <v>10.043030303030303</v>
      </c>
      <c r="Z156">
        <v>10.086969696969696</v>
      </c>
      <c r="AA156">
        <v>10.051818181818181</v>
      </c>
      <c r="AB156">
        <v>10.113333333333333</v>
      </c>
      <c r="AC156">
        <v>10.007878787878788</v>
      </c>
      <c r="AD156">
        <v>10.007878787878788</v>
      </c>
      <c r="AE156" t="s">
        <v>607</v>
      </c>
      <c r="AG156" t="s">
        <v>3224</v>
      </c>
      <c r="AJ156">
        <v>9.92</v>
      </c>
      <c r="AL156">
        <v>9.9903030303030302</v>
      </c>
      <c r="AM156">
        <v>9.9683333333333337</v>
      </c>
      <c r="AN156">
        <v>10.007878787878788</v>
      </c>
    </row>
    <row r="157" spans="1:40" x14ac:dyDescent="0.25">
      <c r="A157" t="s">
        <v>1972</v>
      </c>
      <c r="B157" t="s">
        <v>2045</v>
      </c>
      <c r="C157" t="s">
        <v>3605</v>
      </c>
      <c r="D157" t="s">
        <v>3606</v>
      </c>
      <c r="E157" t="s">
        <v>2257</v>
      </c>
      <c r="F157" t="s">
        <v>3592</v>
      </c>
      <c r="G157" t="s">
        <v>3607</v>
      </c>
      <c r="H157" t="s">
        <v>3608</v>
      </c>
      <c r="J157" t="s">
        <v>3598</v>
      </c>
      <c r="K157" t="s">
        <v>299</v>
      </c>
      <c r="L157">
        <v>43166</v>
      </c>
      <c r="M157" t="s">
        <v>3599</v>
      </c>
      <c r="P157">
        <v>7.26</v>
      </c>
      <c r="Q157" t="s">
        <v>1978</v>
      </c>
      <c r="R157" t="s">
        <v>1979</v>
      </c>
      <c r="S157">
        <v>25</v>
      </c>
      <c r="T157" t="s">
        <v>1978</v>
      </c>
      <c r="U157" t="s">
        <v>1980</v>
      </c>
      <c r="V157">
        <v>40</v>
      </c>
      <c r="W157">
        <v>7.26</v>
      </c>
      <c r="X157">
        <v>7.3390909090909089</v>
      </c>
      <c r="Y157">
        <v>7.3830303030303028</v>
      </c>
      <c r="Z157">
        <v>7.4269696969696968</v>
      </c>
      <c r="AA157">
        <v>7.3918181818181816</v>
      </c>
      <c r="AB157">
        <v>7.4533333333333331</v>
      </c>
      <c r="AC157">
        <v>7.3478787878787877</v>
      </c>
      <c r="AD157">
        <v>7.3478787878787877</v>
      </c>
      <c r="AE157" t="s">
        <v>607</v>
      </c>
      <c r="AG157" t="s">
        <v>3224</v>
      </c>
      <c r="AJ157">
        <v>7.26</v>
      </c>
      <c r="AL157">
        <v>7.3303030303030301</v>
      </c>
      <c r="AM157">
        <v>7.3083333333333327</v>
      </c>
      <c r="AN157">
        <v>7.3478787878787877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/>
  <dimension ref="B2:B10"/>
  <sheetViews>
    <sheetView workbookViewId="0">
      <selection activeCell="B2" sqref="B2:B10"/>
    </sheetView>
  </sheetViews>
  <sheetFormatPr defaultRowHeight="15" x14ac:dyDescent="0.25"/>
  <cols>
    <col min="2" max="2" width="31" customWidth="1"/>
  </cols>
  <sheetData>
    <row r="2" spans="2:2" x14ac:dyDescent="0.25">
      <c r="B2" s="4" t="s">
        <v>0</v>
      </c>
    </row>
    <row r="3" spans="2:2" x14ac:dyDescent="0.25">
      <c r="B3" s="4" t="s">
        <v>1</v>
      </c>
    </row>
    <row r="4" spans="2:2" x14ac:dyDescent="0.25">
      <c r="B4" s="4" t="s">
        <v>2</v>
      </c>
    </row>
    <row r="5" spans="2:2" x14ac:dyDescent="0.25">
      <c r="B5" s="4" t="s">
        <v>3</v>
      </c>
    </row>
    <row r="6" spans="2:2" x14ac:dyDescent="0.25">
      <c r="B6" s="4" t="s">
        <v>4</v>
      </c>
    </row>
    <row r="7" spans="2:2" x14ac:dyDescent="0.25">
      <c r="B7" s="4" t="s">
        <v>5</v>
      </c>
    </row>
    <row r="8" spans="2:2" x14ac:dyDescent="0.25">
      <c r="B8" s="4" t="s">
        <v>6</v>
      </c>
    </row>
    <row r="9" spans="2:2" x14ac:dyDescent="0.25">
      <c r="B9" s="4" t="s">
        <v>7</v>
      </c>
    </row>
    <row r="10" spans="2:2" x14ac:dyDescent="0.25">
      <c r="B10" s="4" t="s">
        <v>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2"/>
  <dimension ref="B1:T14"/>
  <sheetViews>
    <sheetView workbookViewId="0">
      <selection activeCell="I34" sqref="I34"/>
    </sheetView>
  </sheetViews>
  <sheetFormatPr defaultRowHeight="15" x14ac:dyDescent="0.25"/>
  <cols>
    <col min="2" max="2" width="18.7109375" customWidth="1"/>
    <col min="4" max="4" width="9.85546875" bestFit="1" customWidth="1"/>
    <col min="13" max="13" width="14.85546875" bestFit="1" customWidth="1"/>
    <col min="15" max="15" width="14.85546875" bestFit="1" customWidth="1"/>
  </cols>
  <sheetData>
    <row r="1" spans="2:20" x14ac:dyDescent="0.25">
      <c r="P1">
        <v>1</v>
      </c>
      <c r="Q1">
        <v>2</v>
      </c>
      <c r="R1">
        <v>3</v>
      </c>
      <c r="S1">
        <v>4</v>
      </c>
      <c r="T1">
        <v>5</v>
      </c>
    </row>
    <row r="2" spans="2:20" x14ac:dyDescent="0.25">
      <c r="B2" t="s">
        <v>248</v>
      </c>
      <c r="C2" s="15">
        <v>1.21</v>
      </c>
      <c r="D2" t="s">
        <v>235</v>
      </c>
      <c r="O2" t="s">
        <v>240</v>
      </c>
      <c r="P2">
        <v>100</v>
      </c>
      <c r="Q2">
        <v>120</v>
      </c>
      <c r="R2">
        <v>150</v>
      </c>
      <c r="S2">
        <v>125</v>
      </c>
      <c r="T2">
        <v>160</v>
      </c>
    </row>
    <row r="3" spans="2:20" x14ac:dyDescent="0.25">
      <c r="B3" t="s">
        <v>249</v>
      </c>
      <c r="C3" s="15">
        <v>1.2</v>
      </c>
      <c r="D3" t="s">
        <v>235</v>
      </c>
      <c r="O3" t="s">
        <v>243</v>
      </c>
      <c r="P3">
        <v>1.5</v>
      </c>
      <c r="Q3">
        <v>1.95</v>
      </c>
      <c r="R3">
        <v>2.2999999999999998</v>
      </c>
      <c r="S3">
        <v>2.1</v>
      </c>
      <c r="T3">
        <v>2.4</v>
      </c>
    </row>
    <row r="4" spans="2:20" x14ac:dyDescent="0.25">
      <c r="B4" t="s">
        <v>233</v>
      </c>
      <c r="C4" s="15">
        <v>25</v>
      </c>
      <c r="D4" t="s">
        <v>244</v>
      </c>
    </row>
    <row r="5" spans="2:20" x14ac:dyDescent="0.25">
      <c r="B5" t="s">
        <v>241</v>
      </c>
      <c r="C5" s="15">
        <v>100</v>
      </c>
    </row>
    <row r="6" spans="2:20" x14ac:dyDescent="0.25">
      <c r="B6" t="s">
        <v>242</v>
      </c>
      <c r="C6" s="15">
        <v>3</v>
      </c>
    </row>
    <row r="7" spans="2:20" x14ac:dyDescent="0.25">
      <c r="B7" t="s">
        <v>236</v>
      </c>
      <c r="C7" s="33">
        <f>IF(C2="","",IF(C4="","",C4/C2))</f>
        <v>20.66115702479339</v>
      </c>
      <c r="D7" t="s">
        <v>238</v>
      </c>
    </row>
    <row r="8" spans="2:20" x14ac:dyDescent="0.25">
      <c r="B8" t="s">
        <v>237</v>
      </c>
      <c r="C8" s="33">
        <f>IF(C3="","",IF(C4="","",C4/C3))</f>
        <v>20.833333333333336</v>
      </c>
      <c r="D8" t="s">
        <v>238</v>
      </c>
    </row>
    <row r="9" spans="2:20" x14ac:dyDescent="0.25">
      <c r="B9" t="s">
        <v>234</v>
      </c>
      <c r="C9" s="33">
        <f>IF(C7="","",IF(C8="","",C8-C7))</f>
        <v>0.17217630853994592</v>
      </c>
      <c r="F9" s="298" t="str">
        <f>IF(C9="","",IF(C9&gt;0,"An additional "&amp;ROUND(C9,1)&amp;" tonnes are required to do the job",IF(C9&lt;0,"A reduction of "&amp;ROUND(C9,1) &amp;" tonnes is required to do the job","")))</f>
        <v>An additional 0.2 tonnes are required to do the job</v>
      </c>
      <c r="G9" s="298"/>
      <c r="H9" s="298"/>
      <c r="I9" s="298"/>
      <c r="J9" s="298"/>
      <c r="K9" s="298"/>
      <c r="L9" s="298"/>
      <c r="M9" s="298"/>
    </row>
    <row r="11" spans="2:20" ht="15" customHeight="1" x14ac:dyDescent="0.25">
      <c r="B11" t="s">
        <v>239</v>
      </c>
      <c r="G11" s="54"/>
      <c r="H11" s="54"/>
      <c r="I11" s="54"/>
      <c r="J11" s="54"/>
    </row>
    <row r="12" spans="2:20" x14ac:dyDescent="0.25">
      <c r="B12" t="s">
        <v>240</v>
      </c>
      <c r="C12" s="34">
        <f>IF(C6="","",INDEX(P2:T3,MATCH($B$12,O2:O3,0),MATCH(C6,P1:T1,0)))</f>
        <v>150</v>
      </c>
      <c r="D12" s="34">
        <f>IF(C9="","",IF(C12="","",C12*C9))</f>
        <v>25.826446280991888</v>
      </c>
      <c r="F12" s="54"/>
      <c r="G12" s="54"/>
      <c r="H12" s="54"/>
      <c r="I12" s="54"/>
      <c r="J12" s="54"/>
    </row>
    <row r="13" spans="2:20" x14ac:dyDescent="0.25">
      <c r="B13" t="s">
        <v>243</v>
      </c>
      <c r="C13" s="34">
        <f>IF(C6="","",INDEX(P2:T3,MATCH($B$13,O2:O3,0),MATCH(C6,P1:T1,0)))</f>
        <v>2.2999999999999998</v>
      </c>
      <c r="D13" s="34">
        <f>IF(C5="","",IF(C9="","",IF(C13="","",C13*C9*C5)))</f>
        <v>39.600550964187562</v>
      </c>
      <c r="F13" s="54"/>
      <c r="G13" s="54"/>
      <c r="H13" s="54"/>
      <c r="I13" s="54"/>
      <c r="J13" s="54"/>
    </row>
    <row r="14" spans="2:20" ht="30" customHeight="1" x14ac:dyDescent="0.25">
      <c r="B14" t="s">
        <v>217</v>
      </c>
      <c r="C14" s="34"/>
      <c r="D14" s="34">
        <f>IF(D12="","",IF(D13="","",SUM(D12:D13)))</f>
        <v>65.42699724517945</v>
      </c>
      <c r="F14" s="297" t="str">
        <f>IF(C9="","",IF(D14="","","The change of " &amp; ROUND(C9,1) &amp; " tonnes will result in a change of Handling and Delivery charges (before discount price) of $ " &amp; ROUND(D14,2)))</f>
        <v>The change of 0.2 tonnes will result in a change of Handling and Delivery charges (before discount price) of $ 65.43</v>
      </c>
      <c r="G14" s="297"/>
      <c r="H14" s="297"/>
      <c r="I14" s="297"/>
      <c r="J14" s="297"/>
      <c r="K14" s="297"/>
      <c r="L14" s="297"/>
      <c r="M14" s="297"/>
    </row>
  </sheetData>
  <mergeCells count="2">
    <mergeCell ref="F14:M14"/>
    <mergeCell ref="F9:M9"/>
  </mergeCells>
  <pageMargins left="0.7" right="0.7" top="0.75" bottom="0.75" header="0.3" footer="0.3"/>
  <pageSetup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/>
  <dimension ref="A1:AG3371"/>
  <sheetViews>
    <sheetView topLeftCell="C1" workbookViewId="0">
      <pane ySplit="1" topLeftCell="A2" activePane="bottomLeft" state="frozen"/>
      <selection activeCell="G90" sqref="G90"/>
      <selection pane="bottomLeft" activeCell="C870" sqref="C870"/>
    </sheetView>
  </sheetViews>
  <sheetFormatPr defaultRowHeight="15" x14ac:dyDescent="0.25"/>
  <cols>
    <col min="1" max="1" width="71.42578125" bestFit="1" customWidth="1"/>
    <col min="3" max="3" width="9.85546875" style="158" bestFit="1" customWidth="1"/>
    <col min="4" max="4" width="10.42578125" bestFit="1" customWidth="1"/>
    <col min="5" max="5" width="20.140625" bestFit="1" customWidth="1"/>
    <col min="6" max="6" width="11.28515625" bestFit="1" customWidth="1"/>
    <col min="7" max="7" width="9.28515625" bestFit="1" customWidth="1"/>
    <col min="8" max="8" width="27.5703125" bestFit="1" customWidth="1"/>
    <col min="9" max="9" width="8" bestFit="1" customWidth="1"/>
    <col min="10" max="10" width="19.5703125" bestFit="1" customWidth="1"/>
    <col min="11" max="11" width="14.5703125" bestFit="1" customWidth="1"/>
    <col min="12" max="12" width="14.28515625" bestFit="1" customWidth="1"/>
    <col min="13" max="13" width="19.5703125" bestFit="1" customWidth="1"/>
    <col min="14" max="14" width="13.140625" bestFit="1" customWidth="1"/>
    <col min="15" max="15" width="10.85546875" bestFit="1" customWidth="1"/>
    <col min="16" max="16" width="71.85546875" bestFit="1" customWidth="1"/>
    <col min="17" max="17" width="24" bestFit="1" customWidth="1"/>
    <col min="18" max="18" width="11.140625" bestFit="1" customWidth="1"/>
    <col min="19" max="19" width="20.85546875" bestFit="1" customWidth="1"/>
    <col min="20" max="20" width="26" bestFit="1" customWidth="1"/>
    <col min="21" max="21" width="29.7109375" bestFit="1" customWidth="1"/>
    <col min="22" max="22" width="31.5703125" bestFit="1" customWidth="1"/>
    <col min="23" max="23" width="24.42578125" bestFit="1" customWidth="1"/>
    <col min="24" max="24" width="30.140625" bestFit="1" customWidth="1"/>
    <col min="25" max="25" width="28.42578125" bestFit="1" customWidth="1"/>
    <col min="26" max="26" width="20" bestFit="1" customWidth="1"/>
    <col min="27" max="27" width="23.7109375" bestFit="1" customWidth="1"/>
    <col min="28" max="28" width="27.28515625" bestFit="1" customWidth="1"/>
    <col min="29" max="29" width="16" bestFit="1" customWidth="1"/>
    <col min="30" max="30" width="14.5703125" bestFit="1" customWidth="1"/>
    <col min="31" max="31" width="20.85546875" bestFit="1" customWidth="1"/>
    <col min="32" max="32" width="15.85546875" bestFit="1" customWidth="1"/>
  </cols>
  <sheetData>
    <row r="1" spans="1:33" s="69" customFormat="1" ht="30" x14ac:dyDescent="0.25">
      <c r="A1" t="s">
        <v>355</v>
      </c>
      <c r="B1" t="s">
        <v>356</v>
      </c>
      <c r="C1" s="157" t="s">
        <v>1754</v>
      </c>
      <c r="D1" t="s">
        <v>357</v>
      </c>
      <c r="E1" t="s">
        <v>358</v>
      </c>
      <c r="F1" t="s">
        <v>359</v>
      </c>
      <c r="G1" t="s">
        <v>360</v>
      </c>
      <c r="H1" t="s">
        <v>361</v>
      </c>
      <c r="I1" t="s">
        <v>362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370</v>
      </c>
      <c r="R1" t="s">
        <v>371</v>
      </c>
      <c r="S1" t="s">
        <v>372</v>
      </c>
      <c r="T1" t="s">
        <v>373</v>
      </c>
      <c r="U1" t="s">
        <v>374</v>
      </c>
      <c r="V1" t="s">
        <v>375</v>
      </c>
      <c r="W1" t="s">
        <v>376</v>
      </c>
      <c r="X1" t="s">
        <v>377</v>
      </c>
      <c r="Y1" t="s">
        <v>378</v>
      </c>
      <c r="Z1" t="s">
        <v>379</v>
      </c>
      <c r="AA1" t="s">
        <v>380</v>
      </c>
      <c r="AB1" t="s">
        <v>381</v>
      </c>
      <c r="AC1" t="s">
        <v>382</v>
      </c>
      <c r="AD1" t="s">
        <v>383</v>
      </c>
      <c r="AE1" t="s">
        <v>384</v>
      </c>
      <c r="AF1" t="s">
        <v>385</v>
      </c>
      <c r="AG1"/>
    </row>
    <row r="2" spans="1:33" x14ac:dyDescent="0.25">
      <c r="A2" t="s">
        <v>1865</v>
      </c>
      <c r="B2" t="s">
        <v>432</v>
      </c>
      <c r="C2" s="158" t="str">
        <f>D2&amp;O2</f>
        <v>1133804</v>
      </c>
      <c r="D2">
        <v>113380</v>
      </c>
      <c r="F2">
        <v>12</v>
      </c>
      <c r="G2">
        <v>1075</v>
      </c>
      <c r="I2">
        <v>1032207</v>
      </c>
      <c r="J2">
        <v>1</v>
      </c>
      <c r="K2">
        <v>0</v>
      </c>
      <c r="L2">
        <v>0</v>
      </c>
      <c r="M2">
        <v>0</v>
      </c>
      <c r="N2">
        <v>9020244</v>
      </c>
      <c r="O2">
        <v>4</v>
      </c>
      <c r="P2" t="s">
        <v>1859</v>
      </c>
      <c r="Q2">
        <v>1005</v>
      </c>
      <c r="R2">
        <v>1</v>
      </c>
      <c r="S2">
        <v>0</v>
      </c>
      <c r="T2">
        <v>29747</v>
      </c>
      <c r="U2" t="s">
        <v>542</v>
      </c>
      <c r="V2" t="s">
        <v>1873</v>
      </c>
      <c r="W2">
        <v>1</v>
      </c>
      <c r="X2" s="68">
        <v>36892</v>
      </c>
      <c r="Y2" s="68">
        <v>36525</v>
      </c>
      <c r="Z2">
        <v>0</v>
      </c>
      <c r="AA2">
        <v>28</v>
      </c>
      <c r="AB2" t="s">
        <v>432</v>
      </c>
      <c r="AF2">
        <v>30001</v>
      </c>
    </row>
    <row r="3" spans="1:33" x14ac:dyDescent="0.25">
      <c r="A3" t="s">
        <v>1865</v>
      </c>
      <c r="B3" t="s">
        <v>432</v>
      </c>
      <c r="C3" s="158" t="str">
        <f t="shared" ref="C3:C66" si="0">D3&amp;O3</f>
        <v>1133805</v>
      </c>
      <c r="D3">
        <v>113380</v>
      </c>
      <c r="F3">
        <v>12</v>
      </c>
      <c r="G3">
        <v>1185</v>
      </c>
      <c r="I3">
        <v>1032208</v>
      </c>
      <c r="J3">
        <v>1</v>
      </c>
      <c r="K3">
        <v>0</v>
      </c>
      <c r="L3">
        <v>0</v>
      </c>
      <c r="M3">
        <v>0</v>
      </c>
      <c r="N3">
        <v>9020244</v>
      </c>
      <c r="O3">
        <v>5</v>
      </c>
      <c r="P3" t="s">
        <v>1859</v>
      </c>
      <c r="Q3">
        <v>1005</v>
      </c>
      <c r="R3">
        <v>1</v>
      </c>
      <c r="S3">
        <v>0</v>
      </c>
      <c r="T3">
        <v>29747</v>
      </c>
      <c r="U3" t="s">
        <v>542</v>
      </c>
      <c r="V3" t="s">
        <v>1874</v>
      </c>
      <c r="W3">
        <v>1</v>
      </c>
      <c r="X3" s="68">
        <v>36892</v>
      </c>
      <c r="Y3" s="68">
        <v>36525</v>
      </c>
      <c r="Z3">
        <v>0</v>
      </c>
      <c r="AA3">
        <v>28</v>
      </c>
      <c r="AB3" t="s">
        <v>432</v>
      </c>
      <c r="AF3">
        <v>30001</v>
      </c>
    </row>
    <row r="4" spans="1:33" x14ac:dyDescent="0.25">
      <c r="A4" t="s">
        <v>1866</v>
      </c>
      <c r="B4" t="s">
        <v>432</v>
      </c>
      <c r="C4" s="158" t="str">
        <f t="shared" si="0"/>
        <v>1133811</v>
      </c>
      <c r="D4">
        <v>113381</v>
      </c>
      <c r="F4">
        <v>12</v>
      </c>
      <c r="H4" t="s">
        <v>397</v>
      </c>
      <c r="I4">
        <v>1032209</v>
      </c>
      <c r="J4">
        <v>0</v>
      </c>
      <c r="K4">
        <v>0</v>
      </c>
      <c r="L4">
        <v>0</v>
      </c>
      <c r="M4">
        <v>0</v>
      </c>
      <c r="N4">
        <v>9020244</v>
      </c>
      <c r="O4">
        <v>1</v>
      </c>
      <c r="P4" t="s">
        <v>1875</v>
      </c>
      <c r="Q4">
        <v>1005</v>
      </c>
      <c r="R4">
        <v>1</v>
      </c>
      <c r="S4">
        <v>0</v>
      </c>
      <c r="T4">
        <v>29747</v>
      </c>
      <c r="U4" t="s">
        <v>542</v>
      </c>
      <c r="V4" t="s">
        <v>1876</v>
      </c>
      <c r="W4">
        <v>1</v>
      </c>
      <c r="X4" s="68">
        <v>36892</v>
      </c>
      <c r="Y4" s="68">
        <v>36525</v>
      </c>
      <c r="Z4">
        <v>0</v>
      </c>
      <c r="AA4">
        <v>28</v>
      </c>
      <c r="AB4" t="s">
        <v>432</v>
      </c>
      <c r="AF4">
        <v>30001</v>
      </c>
    </row>
    <row r="5" spans="1:33" x14ac:dyDescent="0.25">
      <c r="A5" t="s">
        <v>1866</v>
      </c>
      <c r="B5" t="s">
        <v>432</v>
      </c>
      <c r="C5" s="158" t="str">
        <f t="shared" si="0"/>
        <v>1133812</v>
      </c>
      <c r="D5">
        <v>113381</v>
      </c>
      <c r="F5">
        <v>12</v>
      </c>
      <c r="H5" t="s">
        <v>397</v>
      </c>
      <c r="I5">
        <v>1032210</v>
      </c>
      <c r="J5">
        <v>0</v>
      </c>
      <c r="K5">
        <v>0</v>
      </c>
      <c r="L5">
        <v>0</v>
      </c>
      <c r="M5">
        <v>0</v>
      </c>
      <c r="N5">
        <v>9020244</v>
      </c>
      <c r="O5">
        <v>2</v>
      </c>
      <c r="P5" t="s">
        <v>1875</v>
      </c>
      <c r="Q5">
        <v>1005</v>
      </c>
      <c r="R5">
        <v>1</v>
      </c>
      <c r="S5">
        <v>0</v>
      </c>
      <c r="T5">
        <v>29747</v>
      </c>
      <c r="U5" t="s">
        <v>542</v>
      </c>
      <c r="V5" t="s">
        <v>1877</v>
      </c>
      <c r="W5">
        <v>1</v>
      </c>
      <c r="X5" s="68">
        <v>36892</v>
      </c>
      <c r="Y5" s="68">
        <v>36525</v>
      </c>
      <c r="Z5">
        <v>0</v>
      </c>
      <c r="AA5">
        <v>28</v>
      </c>
      <c r="AB5" t="s">
        <v>432</v>
      </c>
      <c r="AF5">
        <v>30001</v>
      </c>
    </row>
    <row r="6" spans="1:33" x14ac:dyDescent="0.25">
      <c r="A6" t="s">
        <v>1866</v>
      </c>
      <c r="B6" t="s">
        <v>432</v>
      </c>
      <c r="C6" s="158" t="str">
        <f t="shared" si="0"/>
        <v>1133813</v>
      </c>
      <c r="D6">
        <v>113381</v>
      </c>
      <c r="F6">
        <v>12</v>
      </c>
      <c r="H6" t="s">
        <v>397</v>
      </c>
      <c r="I6">
        <v>1032211</v>
      </c>
      <c r="J6">
        <v>0</v>
      </c>
      <c r="K6">
        <v>0</v>
      </c>
      <c r="L6">
        <v>0</v>
      </c>
      <c r="M6">
        <v>0</v>
      </c>
      <c r="N6">
        <v>9020244</v>
      </c>
      <c r="O6">
        <v>3</v>
      </c>
      <c r="P6" t="s">
        <v>1875</v>
      </c>
      <c r="Q6">
        <v>1005</v>
      </c>
      <c r="R6">
        <v>1</v>
      </c>
      <c r="S6">
        <v>0</v>
      </c>
      <c r="T6">
        <v>29747</v>
      </c>
      <c r="U6" t="s">
        <v>542</v>
      </c>
      <c r="V6" t="s">
        <v>1878</v>
      </c>
      <c r="W6">
        <v>1</v>
      </c>
      <c r="X6" s="68">
        <v>36892</v>
      </c>
      <c r="Y6" s="68">
        <v>36525</v>
      </c>
      <c r="Z6">
        <v>0</v>
      </c>
      <c r="AA6">
        <v>28</v>
      </c>
      <c r="AB6" t="s">
        <v>432</v>
      </c>
      <c r="AF6">
        <v>30001</v>
      </c>
    </row>
    <row r="7" spans="1:33" x14ac:dyDescent="0.25">
      <c r="A7" t="s">
        <v>1866</v>
      </c>
      <c r="B7" t="s">
        <v>432</v>
      </c>
      <c r="C7" s="158" t="str">
        <f t="shared" si="0"/>
        <v>1133814</v>
      </c>
      <c r="D7">
        <v>113381</v>
      </c>
      <c r="F7">
        <v>12</v>
      </c>
      <c r="H7" t="s">
        <v>397</v>
      </c>
      <c r="I7">
        <v>1032212</v>
      </c>
      <c r="J7">
        <v>0</v>
      </c>
      <c r="K7">
        <v>0</v>
      </c>
      <c r="L7">
        <v>0</v>
      </c>
      <c r="M7">
        <v>0</v>
      </c>
      <c r="N7">
        <v>9020244</v>
      </c>
      <c r="O7">
        <v>4</v>
      </c>
      <c r="P7" t="s">
        <v>1875</v>
      </c>
      <c r="Q7">
        <v>1005</v>
      </c>
      <c r="R7">
        <v>1</v>
      </c>
      <c r="S7">
        <v>0</v>
      </c>
      <c r="T7">
        <v>29747</v>
      </c>
      <c r="U7" t="s">
        <v>542</v>
      </c>
      <c r="V7" t="s">
        <v>1879</v>
      </c>
      <c r="W7">
        <v>1</v>
      </c>
      <c r="X7" s="68">
        <v>36892</v>
      </c>
      <c r="Y7" s="68">
        <v>36525</v>
      </c>
      <c r="Z7">
        <v>0</v>
      </c>
      <c r="AA7">
        <v>28</v>
      </c>
      <c r="AB7" t="s">
        <v>432</v>
      </c>
      <c r="AF7">
        <v>30001</v>
      </c>
    </row>
    <row r="8" spans="1:33" x14ac:dyDescent="0.25">
      <c r="A8" t="s">
        <v>1866</v>
      </c>
      <c r="B8" t="s">
        <v>432</v>
      </c>
      <c r="C8" s="158" t="str">
        <f t="shared" si="0"/>
        <v>1133815</v>
      </c>
      <c r="D8">
        <v>113381</v>
      </c>
      <c r="F8">
        <v>12</v>
      </c>
      <c r="H8" t="s">
        <v>397</v>
      </c>
      <c r="I8">
        <v>1032213</v>
      </c>
      <c r="J8">
        <v>0</v>
      </c>
      <c r="K8">
        <v>0</v>
      </c>
      <c r="L8">
        <v>0</v>
      </c>
      <c r="M8">
        <v>0</v>
      </c>
      <c r="N8">
        <v>9020244</v>
      </c>
      <c r="O8">
        <v>5</v>
      </c>
      <c r="P8" t="s">
        <v>1875</v>
      </c>
      <c r="Q8">
        <v>1005</v>
      </c>
      <c r="R8">
        <v>1</v>
      </c>
      <c r="S8">
        <v>0</v>
      </c>
      <c r="T8">
        <v>29747</v>
      </c>
      <c r="U8" t="s">
        <v>542</v>
      </c>
      <c r="V8" t="s">
        <v>1880</v>
      </c>
      <c r="W8">
        <v>1</v>
      </c>
      <c r="X8" s="68">
        <v>36892</v>
      </c>
      <c r="Y8" s="68">
        <v>36525</v>
      </c>
      <c r="Z8">
        <v>0</v>
      </c>
      <c r="AA8">
        <v>28</v>
      </c>
      <c r="AB8" t="s">
        <v>432</v>
      </c>
      <c r="AF8">
        <v>30001</v>
      </c>
    </row>
    <row r="9" spans="1:33" x14ac:dyDescent="0.25">
      <c r="A9" t="s">
        <v>1867</v>
      </c>
      <c r="B9" t="s">
        <v>607</v>
      </c>
      <c r="C9" s="158" t="str">
        <f t="shared" si="0"/>
        <v>1131381</v>
      </c>
      <c r="D9">
        <v>113138</v>
      </c>
      <c r="F9">
        <v>12</v>
      </c>
      <c r="G9">
        <v>64</v>
      </c>
      <c r="I9">
        <v>1032214</v>
      </c>
      <c r="J9">
        <v>1</v>
      </c>
      <c r="K9">
        <v>0</v>
      </c>
      <c r="L9">
        <v>1</v>
      </c>
      <c r="M9">
        <v>0</v>
      </c>
      <c r="N9">
        <v>9020255</v>
      </c>
      <c r="O9">
        <v>1</v>
      </c>
      <c r="P9" t="s">
        <v>1881</v>
      </c>
      <c r="Q9">
        <v>1005</v>
      </c>
      <c r="R9">
        <v>1</v>
      </c>
      <c r="S9">
        <v>0</v>
      </c>
      <c r="T9">
        <v>29747</v>
      </c>
      <c r="U9" t="s">
        <v>542</v>
      </c>
      <c r="V9" t="s">
        <v>1882</v>
      </c>
      <c r="W9">
        <v>1</v>
      </c>
      <c r="X9" s="68">
        <v>36892</v>
      </c>
      <c r="Y9" s="68">
        <v>36525</v>
      </c>
      <c r="Z9">
        <v>0</v>
      </c>
      <c r="AA9">
        <v>22</v>
      </c>
      <c r="AB9" t="s">
        <v>607</v>
      </c>
      <c r="AF9">
        <v>30001</v>
      </c>
    </row>
    <row r="10" spans="1:33" x14ac:dyDescent="0.25">
      <c r="A10" t="s">
        <v>1867</v>
      </c>
      <c r="B10" t="s">
        <v>607</v>
      </c>
      <c r="C10" s="158" t="str">
        <f t="shared" si="0"/>
        <v>1131382</v>
      </c>
      <c r="D10">
        <v>113138</v>
      </c>
      <c r="F10">
        <v>12</v>
      </c>
      <c r="G10">
        <v>66.25</v>
      </c>
      <c r="I10">
        <v>1032215</v>
      </c>
      <c r="J10">
        <v>1</v>
      </c>
      <c r="K10">
        <v>0</v>
      </c>
      <c r="L10">
        <v>1</v>
      </c>
      <c r="M10">
        <v>0</v>
      </c>
      <c r="N10">
        <v>9020255</v>
      </c>
      <c r="O10">
        <v>2</v>
      </c>
      <c r="P10" t="s">
        <v>1881</v>
      </c>
      <c r="Q10">
        <v>1005</v>
      </c>
      <c r="R10">
        <v>1</v>
      </c>
      <c r="S10">
        <v>0</v>
      </c>
      <c r="T10">
        <v>29747</v>
      </c>
      <c r="U10" t="s">
        <v>542</v>
      </c>
      <c r="V10" t="s">
        <v>1883</v>
      </c>
      <c r="W10">
        <v>1</v>
      </c>
      <c r="X10" s="68">
        <v>36892</v>
      </c>
      <c r="Y10" s="68">
        <v>36525</v>
      </c>
      <c r="Z10">
        <v>0</v>
      </c>
      <c r="AA10">
        <v>22</v>
      </c>
      <c r="AB10" t="s">
        <v>607</v>
      </c>
      <c r="AF10">
        <v>30001</v>
      </c>
    </row>
    <row r="11" spans="1:33" x14ac:dyDescent="0.25">
      <c r="A11" t="s">
        <v>1867</v>
      </c>
      <c r="B11" t="s">
        <v>607</v>
      </c>
      <c r="C11" s="158" t="str">
        <f t="shared" si="0"/>
        <v>1131383</v>
      </c>
      <c r="D11">
        <v>113138</v>
      </c>
      <c r="F11">
        <v>12</v>
      </c>
      <c r="G11">
        <v>68.900000000000006</v>
      </c>
      <c r="I11">
        <v>1032216</v>
      </c>
      <c r="J11">
        <v>1</v>
      </c>
      <c r="K11">
        <v>0</v>
      </c>
      <c r="L11">
        <v>1</v>
      </c>
      <c r="M11">
        <v>0</v>
      </c>
      <c r="N11">
        <v>9020255</v>
      </c>
      <c r="O11">
        <v>3</v>
      </c>
      <c r="P11" t="s">
        <v>1881</v>
      </c>
      <c r="Q11">
        <v>1005</v>
      </c>
      <c r="R11">
        <v>1</v>
      </c>
      <c r="S11">
        <v>0</v>
      </c>
      <c r="T11">
        <v>29747</v>
      </c>
      <c r="U11" t="s">
        <v>542</v>
      </c>
      <c r="V11" t="s">
        <v>1884</v>
      </c>
      <c r="W11">
        <v>1</v>
      </c>
      <c r="X11" s="68">
        <v>36892</v>
      </c>
      <c r="Y11" s="68">
        <v>36525</v>
      </c>
      <c r="Z11">
        <v>0</v>
      </c>
      <c r="AA11">
        <v>22</v>
      </c>
      <c r="AB11" t="s">
        <v>607</v>
      </c>
      <c r="AF11">
        <v>30001</v>
      </c>
    </row>
    <row r="12" spans="1:33" x14ac:dyDescent="0.25">
      <c r="A12" t="s">
        <v>1867</v>
      </c>
      <c r="B12" t="s">
        <v>607</v>
      </c>
      <c r="C12" s="158" t="str">
        <f t="shared" si="0"/>
        <v>1131384</v>
      </c>
      <c r="D12">
        <v>113138</v>
      </c>
      <c r="F12">
        <v>12</v>
      </c>
      <c r="G12">
        <v>69.599999999999994</v>
      </c>
      <c r="I12">
        <v>1032217</v>
      </c>
      <c r="J12">
        <v>1</v>
      </c>
      <c r="K12">
        <v>0</v>
      </c>
      <c r="L12">
        <v>1</v>
      </c>
      <c r="M12">
        <v>0</v>
      </c>
      <c r="N12">
        <v>9020255</v>
      </c>
      <c r="O12">
        <v>4</v>
      </c>
      <c r="P12" t="s">
        <v>1881</v>
      </c>
      <c r="Q12">
        <v>1005</v>
      </c>
      <c r="R12">
        <v>1</v>
      </c>
      <c r="S12">
        <v>0</v>
      </c>
      <c r="T12">
        <v>29747</v>
      </c>
      <c r="U12" t="s">
        <v>542</v>
      </c>
      <c r="V12" t="s">
        <v>1885</v>
      </c>
      <c r="W12">
        <v>1</v>
      </c>
      <c r="X12" s="68">
        <v>36892</v>
      </c>
      <c r="Y12" s="68">
        <v>36525</v>
      </c>
      <c r="Z12">
        <v>0</v>
      </c>
      <c r="AA12">
        <v>22</v>
      </c>
      <c r="AB12" t="s">
        <v>607</v>
      </c>
      <c r="AF12">
        <v>30001</v>
      </c>
    </row>
    <row r="13" spans="1:33" x14ac:dyDescent="0.25">
      <c r="A13" t="s">
        <v>1867</v>
      </c>
      <c r="B13" t="s">
        <v>607</v>
      </c>
      <c r="C13" s="158" t="str">
        <f t="shared" si="0"/>
        <v>1131385</v>
      </c>
      <c r="D13">
        <v>113138</v>
      </c>
      <c r="F13">
        <v>12</v>
      </c>
      <c r="G13">
        <v>72.5</v>
      </c>
      <c r="I13">
        <v>1032218</v>
      </c>
      <c r="J13">
        <v>1</v>
      </c>
      <c r="K13">
        <v>0</v>
      </c>
      <c r="L13">
        <v>1</v>
      </c>
      <c r="M13">
        <v>0</v>
      </c>
      <c r="N13">
        <v>9020255</v>
      </c>
      <c r="O13">
        <v>5</v>
      </c>
      <c r="P13" t="s">
        <v>1881</v>
      </c>
      <c r="Q13">
        <v>1005</v>
      </c>
      <c r="R13">
        <v>1</v>
      </c>
      <c r="S13">
        <v>0</v>
      </c>
      <c r="T13">
        <v>29747</v>
      </c>
      <c r="U13" t="s">
        <v>542</v>
      </c>
      <c r="V13" t="s">
        <v>1886</v>
      </c>
      <c r="W13">
        <v>1</v>
      </c>
      <c r="X13" s="68">
        <v>36892</v>
      </c>
      <c r="Y13" s="68">
        <v>36525</v>
      </c>
      <c r="Z13">
        <v>0</v>
      </c>
      <c r="AA13">
        <v>22</v>
      </c>
      <c r="AB13" t="s">
        <v>607</v>
      </c>
      <c r="AF13">
        <v>30001</v>
      </c>
    </row>
    <row r="14" spans="1:33" x14ac:dyDescent="0.25">
      <c r="A14" t="s">
        <v>1868</v>
      </c>
      <c r="B14" t="s">
        <v>607</v>
      </c>
      <c r="C14" s="158" t="str">
        <f t="shared" si="0"/>
        <v>1131271</v>
      </c>
      <c r="D14">
        <v>113127</v>
      </c>
      <c r="F14">
        <v>12</v>
      </c>
      <c r="G14">
        <v>8.9</v>
      </c>
      <c r="I14">
        <v>1032219</v>
      </c>
      <c r="J14">
        <v>1</v>
      </c>
      <c r="K14">
        <v>0</v>
      </c>
      <c r="L14">
        <v>1</v>
      </c>
      <c r="M14">
        <v>0</v>
      </c>
      <c r="N14">
        <v>9020258</v>
      </c>
      <c r="O14">
        <v>1</v>
      </c>
      <c r="P14" t="s">
        <v>1887</v>
      </c>
      <c r="Q14">
        <v>1005</v>
      </c>
      <c r="R14">
        <v>2</v>
      </c>
      <c r="S14">
        <v>0</v>
      </c>
      <c r="T14">
        <v>29747</v>
      </c>
      <c r="U14" t="s">
        <v>542</v>
      </c>
      <c r="V14" t="s">
        <v>1888</v>
      </c>
      <c r="W14">
        <v>3</v>
      </c>
      <c r="X14" s="68">
        <v>36892</v>
      </c>
      <c r="Y14" s="68">
        <v>36525</v>
      </c>
      <c r="Z14">
        <v>0</v>
      </c>
      <c r="AA14">
        <v>22</v>
      </c>
      <c r="AB14" t="s">
        <v>607</v>
      </c>
      <c r="AF14">
        <v>30001</v>
      </c>
    </row>
    <row r="15" spans="1:33" x14ac:dyDescent="0.25">
      <c r="A15" t="s">
        <v>1868</v>
      </c>
      <c r="B15" t="s">
        <v>607</v>
      </c>
      <c r="C15" s="158" t="str">
        <f t="shared" si="0"/>
        <v>1131272</v>
      </c>
      <c r="D15">
        <v>113127</v>
      </c>
      <c r="F15">
        <v>12</v>
      </c>
      <c r="G15">
        <v>9.25</v>
      </c>
      <c r="I15">
        <v>1032220</v>
      </c>
      <c r="J15">
        <v>1</v>
      </c>
      <c r="K15">
        <v>0</v>
      </c>
      <c r="L15">
        <v>1</v>
      </c>
      <c r="M15">
        <v>0</v>
      </c>
      <c r="N15">
        <v>9020258</v>
      </c>
      <c r="O15">
        <v>2</v>
      </c>
      <c r="P15" t="s">
        <v>1887</v>
      </c>
      <c r="Q15">
        <v>1005</v>
      </c>
      <c r="R15">
        <v>1</v>
      </c>
      <c r="S15">
        <v>0</v>
      </c>
      <c r="T15">
        <v>29747</v>
      </c>
      <c r="U15" t="s">
        <v>542</v>
      </c>
      <c r="V15" t="s">
        <v>1889</v>
      </c>
      <c r="W15">
        <v>1</v>
      </c>
      <c r="X15" s="68">
        <v>36892</v>
      </c>
      <c r="Y15" s="68">
        <v>36525</v>
      </c>
      <c r="Z15">
        <v>0</v>
      </c>
      <c r="AA15">
        <v>22</v>
      </c>
      <c r="AB15" t="s">
        <v>607</v>
      </c>
      <c r="AF15">
        <v>30001</v>
      </c>
    </row>
    <row r="16" spans="1:33" x14ac:dyDescent="0.25">
      <c r="A16" t="s">
        <v>1868</v>
      </c>
      <c r="B16" t="s">
        <v>607</v>
      </c>
      <c r="C16" s="158" t="str">
        <f t="shared" si="0"/>
        <v>1131273</v>
      </c>
      <c r="D16">
        <v>113127</v>
      </c>
      <c r="F16">
        <v>12</v>
      </c>
      <c r="G16">
        <v>9.85</v>
      </c>
      <c r="I16">
        <v>1032221</v>
      </c>
      <c r="J16">
        <v>1</v>
      </c>
      <c r="K16">
        <v>0</v>
      </c>
      <c r="L16">
        <v>1</v>
      </c>
      <c r="M16">
        <v>0</v>
      </c>
      <c r="N16">
        <v>9020258</v>
      </c>
      <c r="O16">
        <v>3</v>
      </c>
      <c r="P16" t="s">
        <v>1887</v>
      </c>
      <c r="Q16">
        <v>1005</v>
      </c>
      <c r="R16">
        <v>1</v>
      </c>
      <c r="S16">
        <v>0</v>
      </c>
      <c r="T16">
        <v>29747</v>
      </c>
      <c r="U16" t="s">
        <v>542</v>
      </c>
      <c r="V16" t="s">
        <v>1890</v>
      </c>
      <c r="W16">
        <v>1</v>
      </c>
      <c r="X16" s="68">
        <v>36892</v>
      </c>
      <c r="Y16" s="68">
        <v>36525</v>
      </c>
      <c r="Z16">
        <v>0</v>
      </c>
      <c r="AA16">
        <v>22</v>
      </c>
      <c r="AB16" t="s">
        <v>607</v>
      </c>
      <c r="AF16">
        <v>30001</v>
      </c>
    </row>
    <row r="17" spans="1:32" x14ac:dyDescent="0.25">
      <c r="A17" t="s">
        <v>1868</v>
      </c>
      <c r="B17" t="s">
        <v>607</v>
      </c>
      <c r="C17" s="158" t="str">
        <f t="shared" si="0"/>
        <v>1131274</v>
      </c>
      <c r="D17">
        <v>113127</v>
      </c>
      <c r="F17">
        <v>12</v>
      </c>
      <c r="G17">
        <v>9.8000000000000007</v>
      </c>
      <c r="I17">
        <v>1032222</v>
      </c>
      <c r="J17">
        <v>1</v>
      </c>
      <c r="K17">
        <v>0</v>
      </c>
      <c r="L17">
        <v>1</v>
      </c>
      <c r="M17">
        <v>0</v>
      </c>
      <c r="N17">
        <v>9020258</v>
      </c>
      <c r="O17">
        <v>4</v>
      </c>
      <c r="P17" t="s">
        <v>1887</v>
      </c>
      <c r="Q17">
        <v>1005</v>
      </c>
      <c r="R17">
        <v>1</v>
      </c>
      <c r="S17">
        <v>0</v>
      </c>
      <c r="T17">
        <v>29747</v>
      </c>
      <c r="U17" t="s">
        <v>542</v>
      </c>
      <c r="V17" t="s">
        <v>1891</v>
      </c>
      <c r="W17">
        <v>1</v>
      </c>
      <c r="X17" s="68">
        <v>36892</v>
      </c>
      <c r="Y17" s="68">
        <v>36525</v>
      </c>
      <c r="Z17">
        <v>0</v>
      </c>
      <c r="AA17">
        <v>22</v>
      </c>
      <c r="AB17" t="s">
        <v>607</v>
      </c>
      <c r="AF17">
        <v>30001</v>
      </c>
    </row>
    <row r="18" spans="1:32" x14ac:dyDescent="0.25">
      <c r="A18" t="s">
        <v>1868</v>
      </c>
      <c r="B18" t="s">
        <v>607</v>
      </c>
      <c r="C18" s="158" t="str">
        <f t="shared" si="0"/>
        <v>1131275</v>
      </c>
      <c r="D18">
        <v>113127</v>
      </c>
      <c r="F18">
        <v>12</v>
      </c>
      <c r="G18">
        <v>10.4</v>
      </c>
      <c r="I18">
        <v>1032223</v>
      </c>
      <c r="J18">
        <v>1</v>
      </c>
      <c r="K18">
        <v>0</v>
      </c>
      <c r="L18">
        <v>1</v>
      </c>
      <c r="M18">
        <v>0</v>
      </c>
      <c r="N18">
        <v>9020258</v>
      </c>
      <c r="O18">
        <v>5</v>
      </c>
      <c r="P18" t="s">
        <v>1887</v>
      </c>
      <c r="Q18">
        <v>1005</v>
      </c>
      <c r="R18">
        <v>1</v>
      </c>
      <c r="S18">
        <v>0</v>
      </c>
      <c r="T18">
        <v>29747</v>
      </c>
      <c r="U18" t="s">
        <v>542</v>
      </c>
      <c r="V18" t="s">
        <v>1892</v>
      </c>
      <c r="W18">
        <v>1</v>
      </c>
      <c r="X18" s="68">
        <v>36892</v>
      </c>
      <c r="Y18" s="68">
        <v>36525</v>
      </c>
      <c r="Z18">
        <v>0</v>
      </c>
      <c r="AA18">
        <v>22</v>
      </c>
      <c r="AB18" t="s">
        <v>607</v>
      </c>
      <c r="AF18">
        <v>30001</v>
      </c>
    </row>
    <row r="19" spans="1:32" x14ac:dyDescent="0.25">
      <c r="A19" t="s">
        <v>1869</v>
      </c>
      <c r="B19" t="s">
        <v>615</v>
      </c>
      <c r="C19" s="158" t="str">
        <f t="shared" si="0"/>
        <v>1131881</v>
      </c>
      <c r="D19">
        <v>113188</v>
      </c>
      <c r="F19">
        <v>12</v>
      </c>
      <c r="G19">
        <v>35.9</v>
      </c>
      <c r="I19">
        <v>1032224</v>
      </c>
      <c r="J19">
        <v>1</v>
      </c>
      <c r="K19">
        <v>0</v>
      </c>
      <c r="L19">
        <v>1</v>
      </c>
      <c r="M19">
        <v>0</v>
      </c>
      <c r="N19">
        <v>9020266</v>
      </c>
      <c r="O19">
        <v>1</v>
      </c>
      <c r="P19" t="s">
        <v>1893</v>
      </c>
      <c r="Q19">
        <v>1005</v>
      </c>
      <c r="R19">
        <v>1</v>
      </c>
      <c r="S19">
        <v>0</v>
      </c>
      <c r="T19">
        <v>29747</v>
      </c>
      <c r="U19" t="s">
        <v>542</v>
      </c>
      <c r="V19" t="s">
        <v>1894</v>
      </c>
      <c r="W19">
        <v>1</v>
      </c>
      <c r="X19" s="68">
        <v>36892</v>
      </c>
      <c r="Y19" s="68">
        <v>36525</v>
      </c>
      <c r="Z19">
        <v>0</v>
      </c>
      <c r="AA19">
        <v>25</v>
      </c>
      <c r="AB19" t="s">
        <v>615</v>
      </c>
      <c r="AF19">
        <v>30001</v>
      </c>
    </row>
    <row r="20" spans="1:32" x14ac:dyDescent="0.25">
      <c r="A20" t="s">
        <v>1869</v>
      </c>
      <c r="B20" t="s">
        <v>615</v>
      </c>
      <c r="C20" s="158" t="str">
        <f t="shared" si="0"/>
        <v>1131882</v>
      </c>
      <c r="D20">
        <v>113188</v>
      </c>
      <c r="F20">
        <v>12</v>
      </c>
      <c r="G20">
        <v>37.200000000000003</v>
      </c>
      <c r="I20">
        <v>1032225</v>
      </c>
      <c r="J20">
        <v>1</v>
      </c>
      <c r="K20">
        <v>0</v>
      </c>
      <c r="L20">
        <v>1</v>
      </c>
      <c r="M20">
        <v>0</v>
      </c>
      <c r="N20">
        <v>9020266</v>
      </c>
      <c r="O20">
        <v>2</v>
      </c>
      <c r="P20" t="s">
        <v>1893</v>
      </c>
      <c r="Q20">
        <v>1005</v>
      </c>
      <c r="R20">
        <v>1</v>
      </c>
      <c r="S20">
        <v>0</v>
      </c>
      <c r="T20">
        <v>29747</v>
      </c>
      <c r="U20" t="s">
        <v>542</v>
      </c>
      <c r="V20" t="s">
        <v>1895</v>
      </c>
      <c r="W20">
        <v>1</v>
      </c>
      <c r="X20" s="68">
        <v>36892</v>
      </c>
      <c r="Y20" s="68">
        <v>36525</v>
      </c>
      <c r="Z20">
        <v>0</v>
      </c>
      <c r="AA20">
        <v>25</v>
      </c>
      <c r="AB20" t="s">
        <v>615</v>
      </c>
      <c r="AF20">
        <v>30001</v>
      </c>
    </row>
    <row r="21" spans="1:32" x14ac:dyDescent="0.25">
      <c r="A21" t="s">
        <v>1869</v>
      </c>
      <c r="B21" t="s">
        <v>615</v>
      </c>
      <c r="C21" s="158" t="str">
        <f t="shared" si="0"/>
        <v>1131883</v>
      </c>
      <c r="D21">
        <v>113188</v>
      </c>
      <c r="F21">
        <v>12</v>
      </c>
      <c r="G21">
        <v>39.1</v>
      </c>
      <c r="I21">
        <v>1032226</v>
      </c>
      <c r="J21">
        <v>1</v>
      </c>
      <c r="K21">
        <v>0</v>
      </c>
      <c r="L21">
        <v>1</v>
      </c>
      <c r="M21">
        <v>0</v>
      </c>
      <c r="N21">
        <v>9020266</v>
      </c>
      <c r="O21">
        <v>3</v>
      </c>
      <c r="P21" t="s">
        <v>1893</v>
      </c>
      <c r="Q21">
        <v>1005</v>
      </c>
      <c r="R21">
        <v>1</v>
      </c>
      <c r="S21">
        <v>0</v>
      </c>
      <c r="T21">
        <v>29747</v>
      </c>
      <c r="U21" t="s">
        <v>542</v>
      </c>
      <c r="V21" t="s">
        <v>1896</v>
      </c>
      <c r="W21">
        <v>1</v>
      </c>
      <c r="X21" s="68">
        <v>36892</v>
      </c>
      <c r="Y21" s="68">
        <v>36525</v>
      </c>
      <c r="Z21">
        <v>0</v>
      </c>
      <c r="AA21">
        <v>25</v>
      </c>
      <c r="AB21" t="s">
        <v>615</v>
      </c>
      <c r="AF21">
        <v>30001</v>
      </c>
    </row>
    <row r="22" spans="1:32" x14ac:dyDescent="0.25">
      <c r="A22" t="s">
        <v>1869</v>
      </c>
      <c r="B22" t="s">
        <v>615</v>
      </c>
      <c r="C22" s="158" t="str">
        <f t="shared" si="0"/>
        <v>1131884</v>
      </c>
      <c r="D22">
        <v>113188</v>
      </c>
      <c r="F22">
        <v>12</v>
      </c>
      <c r="G22">
        <v>39.1</v>
      </c>
      <c r="I22">
        <v>1032227</v>
      </c>
      <c r="J22">
        <v>1</v>
      </c>
      <c r="K22">
        <v>0</v>
      </c>
      <c r="L22">
        <v>1</v>
      </c>
      <c r="M22">
        <v>0</v>
      </c>
      <c r="N22">
        <v>9020266</v>
      </c>
      <c r="O22">
        <v>4</v>
      </c>
      <c r="P22" t="s">
        <v>1893</v>
      </c>
      <c r="Q22">
        <v>1005</v>
      </c>
      <c r="R22">
        <v>1</v>
      </c>
      <c r="S22">
        <v>0</v>
      </c>
      <c r="T22">
        <v>29747</v>
      </c>
      <c r="U22" t="s">
        <v>542</v>
      </c>
      <c r="V22" t="s">
        <v>1897</v>
      </c>
      <c r="W22">
        <v>1</v>
      </c>
      <c r="X22" s="68">
        <v>36892</v>
      </c>
      <c r="Y22" s="68">
        <v>36525</v>
      </c>
      <c r="Z22">
        <v>0</v>
      </c>
      <c r="AA22">
        <v>25</v>
      </c>
      <c r="AB22" t="s">
        <v>615</v>
      </c>
      <c r="AF22">
        <v>30001</v>
      </c>
    </row>
    <row r="23" spans="1:32" x14ac:dyDescent="0.25">
      <c r="A23" t="s">
        <v>1869</v>
      </c>
      <c r="B23" t="s">
        <v>615</v>
      </c>
      <c r="C23" s="158" t="str">
        <f t="shared" si="0"/>
        <v>1131885</v>
      </c>
      <c r="D23">
        <v>113188</v>
      </c>
      <c r="F23">
        <v>12</v>
      </c>
      <c r="G23">
        <v>41.1</v>
      </c>
      <c r="I23">
        <v>1032228</v>
      </c>
      <c r="J23">
        <v>1</v>
      </c>
      <c r="K23">
        <v>0</v>
      </c>
      <c r="L23">
        <v>1</v>
      </c>
      <c r="M23">
        <v>0</v>
      </c>
      <c r="N23">
        <v>9020266</v>
      </c>
      <c r="O23">
        <v>5</v>
      </c>
      <c r="P23" t="s">
        <v>1893</v>
      </c>
      <c r="Q23">
        <v>1005</v>
      </c>
      <c r="R23">
        <v>1</v>
      </c>
      <c r="S23">
        <v>0</v>
      </c>
      <c r="T23">
        <v>29747</v>
      </c>
      <c r="U23" t="s">
        <v>542</v>
      </c>
      <c r="V23" t="s">
        <v>1898</v>
      </c>
      <c r="W23">
        <v>1</v>
      </c>
      <c r="X23" s="68">
        <v>36892</v>
      </c>
      <c r="Y23" s="68">
        <v>36525</v>
      </c>
      <c r="Z23">
        <v>0</v>
      </c>
      <c r="AA23">
        <v>25</v>
      </c>
      <c r="AB23" t="s">
        <v>615</v>
      </c>
      <c r="AF23">
        <v>30001</v>
      </c>
    </row>
    <row r="24" spans="1:32" x14ac:dyDescent="0.25">
      <c r="A24" t="s">
        <v>1865</v>
      </c>
      <c r="B24" t="s">
        <v>432</v>
      </c>
      <c r="C24" s="158" t="str">
        <f t="shared" si="0"/>
        <v>1133801</v>
      </c>
      <c r="D24">
        <v>113380</v>
      </c>
      <c r="F24">
        <v>12</v>
      </c>
      <c r="G24">
        <v>950</v>
      </c>
      <c r="I24">
        <v>1032204</v>
      </c>
      <c r="J24">
        <v>1</v>
      </c>
      <c r="K24">
        <v>0</v>
      </c>
      <c r="L24">
        <v>0</v>
      </c>
      <c r="M24">
        <v>0</v>
      </c>
      <c r="N24">
        <v>9020244</v>
      </c>
      <c r="O24">
        <v>1</v>
      </c>
      <c r="P24" t="s">
        <v>1859</v>
      </c>
      <c r="Q24">
        <v>1005</v>
      </c>
      <c r="R24">
        <v>1</v>
      </c>
      <c r="S24">
        <v>0</v>
      </c>
      <c r="T24">
        <v>29747</v>
      </c>
      <c r="U24" t="s">
        <v>542</v>
      </c>
      <c r="V24" t="s">
        <v>1899</v>
      </c>
      <c r="W24">
        <v>1</v>
      </c>
      <c r="X24" s="68">
        <v>36892</v>
      </c>
      <c r="Y24" s="68">
        <v>36525</v>
      </c>
      <c r="Z24">
        <v>0</v>
      </c>
      <c r="AA24">
        <v>28</v>
      </c>
      <c r="AB24" t="s">
        <v>432</v>
      </c>
      <c r="AF24">
        <v>30001</v>
      </c>
    </row>
    <row r="25" spans="1:32" x14ac:dyDescent="0.25">
      <c r="A25" t="s">
        <v>1865</v>
      </c>
      <c r="B25" t="s">
        <v>432</v>
      </c>
      <c r="C25" s="158" t="str">
        <f t="shared" si="0"/>
        <v>1133802</v>
      </c>
      <c r="D25">
        <v>113380</v>
      </c>
      <c r="F25">
        <v>12</v>
      </c>
      <c r="G25">
        <v>1020</v>
      </c>
      <c r="I25">
        <v>1032205</v>
      </c>
      <c r="J25">
        <v>1</v>
      </c>
      <c r="K25">
        <v>0</v>
      </c>
      <c r="L25">
        <v>0</v>
      </c>
      <c r="M25">
        <v>0</v>
      </c>
      <c r="N25">
        <v>9020244</v>
      </c>
      <c r="O25">
        <v>2</v>
      </c>
      <c r="P25" t="s">
        <v>1859</v>
      </c>
      <c r="Q25">
        <v>1005</v>
      </c>
      <c r="R25">
        <v>1</v>
      </c>
      <c r="S25">
        <v>0</v>
      </c>
      <c r="T25">
        <v>29747</v>
      </c>
      <c r="U25" t="s">
        <v>542</v>
      </c>
      <c r="V25" t="s">
        <v>1900</v>
      </c>
      <c r="W25">
        <v>1</v>
      </c>
      <c r="X25" s="68">
        <v>36892</v>
      </c>
      <c r="Y25" s="68">
        <v>36525</v>
      </c>
      <c r="Z25">
        <v>0</v>
      </c>
      <c r="AA25">
        <v>28</v>
      </c>
      <c r="AB25" t="s">
        <v>432</v>
      </c>
      <c r="AF25">
        <v>30001</v>
      </c>
    </row>
    <row r="26" spans="1:32" x14ac:dyDescent="0.25">
      <c r="A26" t="s">
        <v>1865</v>
      </c>
      <c r="B26" t="s">
        <v>432</v>
      </c>
      <c r="C26" s="158" t="str">
        <f t="shared" si="0"/>
        <v>1133803</v>
      </c>
      <c r="D26">
        <v>113380</v>
      </c>
      <c r="F26">
        <v>12</v>
      </c>
      <c r="G26">
        <v>1125</v>
      </c>
      <c r="I26">
        <v>1032206</v>
      </c>
      <c r="J26">
        <v>1</v>
      </c>
      <c r="K26">
        <v>0</v>
      </c>
      <c r="L26">
        <v>0</v>
      </c>
      <c r="M26">
        <v>0</v>
      </c>
      <c r="N26">
        <v>9020244</v>
      </c>
      <c r="O26">
        <v>3</v>
      </c>
      <c r="P26" t="s">
        <v>1859</v>
      </c>
      <c r="Q26">
        <v>1005</v>
      </c>
      <c r="R26">
        <v>1</v>
      </c>
      <c r="S26">
        <v>0</v>
      </c>
      <c r="T26">
        <v>29747</v>
      </c>
      <c r="U26" t="s">
        <v>542</v>
      </c>
      <c r="V26" t="s">
        <v>1901</v>
      </c>
      <c r="W26">
        <v>1</v>
      </c>
      <c r="X26" s="68">
        <v>36892</v>
      </c>
      <c r="Y26" s="68">
        <v>36525</v>
      </c>
      <c r="Z26">
        <v>0</v>
      </c>
      <c r="AA26">
        <v>28</v>
      </c>
      <c r="AB26" t="s">
        <v>432</v>
      </c>
      <c r="AF26">
        <v>30001</v>
      </c>
    </row>
    <row r="27" spans="1:32" x14ac:dyDescent="0.25">
      <c r="A27" t="s">
        <v>1639</v>
      </c>
      <c r="B27" t="s">
        <v>404</v>
      </c>
      <c r="C27" s="158" t="str">
        <f t="shared" si="0"/>
        <v>1117415</v>
      </c>
      <c r="D27">
        <v>111741</v>
      </c>
      <c r="F27">
        <v>12</v>
      </c>
      <c r="H27" t="s">
        <v>1404</v>
      </c>
      <c r="I27">
        <v>1031988</v>
      </c>
      <c r="J27">
        <v>0</v>
      </c>
      <c r="K27">
        <v>0</v>
      </c>
      <c r="L27">
        <v>0</v>
      </c>
      <c r="M27">
        <v>0</v>
      </c>
      <c r="N27">
        <v>9020210</v>
      </c>
      <c r="O27">
        <v>5</v>
      </c>
      <c r="P27" t="s">
        <v>1640</v>
      </c>
      <c r="Q27">
        <v>1004</v>
      </c>
      <c r="R27">
        <v>1</v>
      </c>
      <c r="S27">
        <v>0</v>
      </c>
      <c r="T27">
        <v>29747</v>
      </c>
      <c r="U27" t="s">
        <v>542</v>
      </c>
      <c r="V27" t="s">
        <v>1641</v>
      </c>
      <c r="W27">
        <v>1</v>
      </c>
      <c r="X27" s="68">
        <v>42585</v>
      </c>
      <c r="Y27" s="68">
        <v>36525</v>
      </c>
      <c r="Z27">
        <v>0</v>
      </c>
      <c r="AA27">
        <v>21</v>
      </c>
      <c r="AB27" t="s">
        <v>404</v>
      </c>
      <c r="AF27">
        <v>30005</v>
      </c>
    </row>
    <row r="28" spans="1:32" x14ac:dyDescent="0.25">
      <c r="A28" t="s">
        <v>1642</v>
      </c>
      <c r="B28" t="s">
        <v>404</v>
      </c>
      <c r="C28" s="158" t="str">
        <f t="shared" si="0"/>
        <v>1123411</v>
      </c>
      <c r="D28">
        <v>112341</v>
      </c>
      <c r="F28">
        <v>12</v>
      </c>
      <c r="H28" t="s">
        <v>397</v>
      </c>
      <c r="I28">
        <v>1031989</v>
      </c>
      <c r="J28">
        <v>0</v>
      </c>
      <c r="K28">
        <v>0</v>
      </c>
      <c r="L28">
        <v>0</v>
      </c>
      <c r="M28">
        <v>0</v>
      </c>
      <c r="N28">
        <v>9020206</v>
      </c>
      <c r="O28">
        <v>1</v>
      </c>
      <c r="P28" t="s">
        <v>1643</v>
      </c>
      <c r="Q28">
        <v>1004</v>
      </c>
      <c r="R28">
        <v>2</v>
      </c>
      <c r="S28">
        <v>0</v>
      </c>
      <c r="T28">
        <v>29747</v>
      </c>
      <c r="U28" t="s">
        <v>542</v>
      </c>
      <c r="V28" t="s">
        <v>1644</v>
      </c>
      <c r="W28">
        <v>3</v>
      </c>
      <c r="X28" s="68">
        <v>42585</v>
      </c>
      <c r="Y28" s="68">
        <v>36525</v>
      </c>
      <c r="Z28">
        <v>0</v>
      </c>
      <c r="AA28">
        <v>150</v>
      </c>
      <c r="AB28" t="s">
        <v>387</v>
      </c>
      <c r="AF28">
        <v>30004</v>
      </c>
    </row>
    <row r="29" spans="1:32" x14ac:dyDescent="0.25">
      <c r="A29" t="s">
        <v>1642</v>
      </c>
      <c r="B29" t="s">
        <v>404</v>
      </c>
      <c r="C29" s="158" t="str">
        <f t="shared" si="0"/>
        <v>1123412</v>
      </c>
      <c r="D29">
        <v>112341</v>
      </c>
      <c r="F29">
        <v>12</v>
      </c>
      <c r="H29" t="s">
        <v>397</v>
      </c>
      <c r="I29">
        <v>1031990</v>
      </c>
      <c r="J29">
        <v>0</v>
      </c>
      <c r="K29">
        <v>0</v>
      </c>
      <c r="L29">
        <v>0</v>
      </c>
      <c r="M29">
        <v>0</v>
      </c>
      <c r="N29">
        <v>9020206</v>
      </c>
      <c r="O29">
        <v>2</v>
      </c>
      <c r="P29" t="s">
        <v>1643</v>
      </c>
      <c r="Q29">
        <v>1004</v>
      </c>
      <c r="R29">
        <v>1</v>
      </c>
      <c r="S29">
        <v>0</v>
      </c>
      <c r="T29">
        <v>29747</v>
      </c>
      <c r="U29" t="s">
        <v>542</v>
      </c>
      <c r="V29" t="s">
        <v>1645</v>
      </c>
      <c r="W29">
        <v>1</v>
      </c>
      <c r="X29" s="68">
        <v>42585</v>
      </c>
      <c r="Y29" s="68">
        <v>36525</v>
      </c>
      <c r="Z29">
        <v>0</v>
      </c>
      <c r="AA29">
        <v>150</v>
      </c>
      <c r="AB29" t="s">
        <v>387</v>
      </c>
      <c r="AF29">
        <v>30004</v>
      </c>
    </row>
    <row r="30" spans="1:32" x14ac:dyDescent="0.25">
      <c r="A30" t="s">
        <v>1642</v>
      </c>
      <c r="B30" t="s">
        <v>404</v>
      </c>
      <c r="C30" s="158" t="str">
        <f t="shared" si="0"/>
        <v>1123413</v>
      </c>
      <c r="D30">
        <v>112341</v>
      </c>
      <c r="F30">
        <v>12</v>
      </c>
      <c r="H30" t="s">
        <v>397</v>
      </c>
      <c r="I30">
        <v>1031991</v>
      </c>
      <c r="J30">
        <v>0</v>
      </c>
      <c r="K30">
        <v>0</v>
      </c>
      <c r="L30">
        <v>0</v>
      </c>
      <c r="M30">
        <v>0</v>
      </c>
      <c r="N30">
        <v>9020206</v>
      </c>
      <c r="O30">
        <v>3</v>
      </c>
      <c r="P30" t="s">
        <v>1643</v>
      </c>
      <c r="Q30">
        <v>1004</v>
      </c>
      <c r="R30">
        <v>1</v>
      </c>
      <c r="S30">
        <v>0</v>
      </c>
      <c r="T30">
        <v>29747</v>
      </c>
      <c r="U30" t="s">
        <v>542</v>
      </c>
      <c r="V30" t="s">
        <v>1646</v>
      </c>
      <c r="W30">
        <v>1</v>
      </c>
      <c r="X30" s="68">
        <v>42585</v>
      </c>
      <c r="Y30" s="68">
        <v>36525</v>
      </c>
      <c r="Z30">
        <v>0</v>
      </c>
      <c r="AA30">
        <v>150</v>
      </c>
      <c r="AB30" t="s">
        <v>387</v>
      </c>
      <c r="AF30">
        <v>30004</v>
      </c>
    </row>
    <row r="31" spans="1:32" x14ac:dyDescent="0.25">
      <c r="A31" t="s">
        <v>1642</v>
      </c>
      <c r="B31" t="s">
        <v>404</v>
      </c>
      <c r="C31" s="158" t="str">
        <f t="shared" si="0"/>
        <v>1123414</v>
      </c>
      <c r="D31">
        <v>112341</v>
      </c>
      <c r="F31">
        <v>12</v>
      </c>
      <c r="H31" t="s">
        <v>397</v>
      </c>
      <c r="I31">
        <v>1031992</v>
      </c>
      <c r="J31">
        <v>0</v>
      </c>
      <c r="K31">
        <v>0</v>
      </c>
      <c r="L31">
        <v>0</v>
      </c>
      <c r="M31">
        <v>0</v>
      </c>
      <c r="N31">
        <v>9020206</v>
      </c>
      <c r="O31">
        <v>4</v>
      </c>
      <c r="P31" t="s">
        <v>1643</v>
      </c>
      <c r="Q31">
        <v>1004</v>
      </c>
      <c r="R31">
        <v>1</v>
      </c>
      <c r="S31">
        <v>0</v>
      </c>
      <c r="T31">
        <v>29747</v>
      </c>
      <c r="U31" t="s">
        <v>542</v>
      </c>
      <c r="V31" t="s">
        <v>1647</v>
      </c>
      <c r="W31">
        <v>1</v>
      </c>
      <c r="X31" s="68">
        <v>42585</v>
      </c>
      <c r="Y31" s="68">
        <v>36525</v>
      </c>
      <c r="Z31">
        <v>0</v>
      </c>
      <c r="AA31">
        <v>150</v>
      </c>
      <c r="AB31" t="s">
        <v>387</v>
      </c>
      <c r="AF31">
        <v>30004</v>
      </c>
    </row>
    <row r="32" spans="1:32" x14ac:dyDescent="0.25">
      <c r="A32" t="s">
        <v>1642</v>
      </c>
      <c r="B32" t="s">
        <v>404</v>
      </c>
      <c r="C32" s="158" t="str">
        <f t="shared" si="0"/>
        <v>1123415</v>
      </c>
      <c r="D32">
        <v>112341</v>
      </c>
      <c r="F32">
        <v>12</v>
      </c>
      <c r="H32" t="s">
        <v>397</v>
      </c>
      <c r="I32">
        <v>1031993</v>
      </c>
      <c r="J32">
        <v>0</v>
      </c>
      <c r="K32">
        <v>0</v>
      </c>
      <c r="L32">
        <v>0</v>
      </c>
      <c r="M32">
        <v>0</v>
      </c>
      <c r="N32">
        <v>9020206</v>
      </c>
      <c r="O32">
        <v>5</v>
      </c>
      <c r="P32" t="s">
        <v>1643</v>
      </c>
      <c r="Q32">
        <v>1004</v>
      </c>
      <c r="R32">
        <v>1</v>
      </c>
      <c r="S32">
        <v>0</v>
      </c>
      <c r="T32">
        <v>29747</v>
      </c>
      <c r="U32" t="s">
        <v>542</v>
      </c>
      <c r="V32" t="s">
        <v>1648</v>
      </c>
      <c r="W32">
        <v>1</v>
      </c>
      <c r="X32" s="68">
        <v>42585</v>
      </c>
      <c r="Y32" s="68">
        <v>36525</v>
      </c>
      <c r="Z32">
        <v>0</v>
      </c>
      <c r="AA32">
        <v>150</v>
      </c>
      <c r="AB32" t="s">
        <v>387</v>
      </c>
      <c r="AF32">
        <v>30004</v>
      </c>
    </row>
    <row r="33" spans="1:32" x14ac:dyDescent="0.25">
      <c r="A33" t="s">
        <v>1649</v>
      </c>
      <c r="B33" t="s">
        <v>432</v>
      </c>
      <c r="C33" s="158" t="str">
        <f t="shared" si="0"/>
        <v>1164231</v>
      </c>
      <c r="D33">
        <v>116423</v>
      </c>
      <c r="F33">
        <v>12</v>
      </c>
      <c r="G33">
        <v>1020</v>
      </c>
      <c r="I33">
        <v>1031994</v>
      </c>
      <c r="J33">
        <v>1</v>
      </c>
      <c r="K33">
        <v>0</v>
      </c>
      <c r="L33">
        <v>1</v>
      </c>
      <c r="M33">
        <v>0</v>
      </c>
      <c r="N33">
        <v>9020246</v>
      </c>
      <c r="O33">
        <v>1</v>
      </c>
      <c r="P33" t="s">
        <v>246</v>
      </c>
      <c r="Q33">
        <v>1005</v>
      </c>
      <c r="R33">
        <v>2</v>
      </c>
      <c r="S33">
        <v>0</v>
      </c>
      <c r="T33">
        <v>29747</v>
      </c>
      <c r="U33" t="s">
        <v>542</v>
      </c>
      <c r="V33" t="s">
        <v>1650</v>
      </c>
      <c r="W33">
        <v>3</v>
      </c>
      <c r="X33" s="68">
        <v>42585</v>
      </c>
      <c r="Y33" s="68">
        <v>36525</v>
      </c>
      <c r="Z33">
        <v>0</v>
      </c>
      <c r="AA33">
        <v>28</v>
      </c>
      <c r="AB33" t="s">
        <v>432</v>
      </c>
      <c r="AF33">
        <v>30001</v>
      </c>
    </row>
    <row r="34" spans="1:32" x14ac:dyDescent="0.25">
      <c r="A34" t="s">
        <v>1649</v>
      </c>
      <c r="B34" t="s">
        <v>432</v>
      </c>
      <c r="C34" s="158" t="str">
        <f t="shared" si="0"/>
        <v>1164232</v>
      </c>
      <c r="D34">
        <v>116423</v>
      </c>
      <c r="F34">
        <v>12</v>
      </c>
      <c r="G34">
        <v>1100</v>
      </c>
      <c r="I34">
        <v>1031995</v>
      </c>
      <c r="J34">
        <v>1</v>
      </c>
      <c r="K34">
        <v>0</v>
      </c>
      <c r="L34">
        <v>1</v>
      </c>
      <c r="M34">
        <v>0</v>
      </c>
      <c r="N34">
        <v>9020246</v>
      </c>
      <c r="O34">
        <v>2</v>
      </c>
      <c r="P34" t="s">
        <v>246</v>
      </c>
      <c r="Q34">
        <v>1005</v>
      </c>
      <c r="R34">
        <v>1</v>
      </c>
      <c r="S34">
        <v>0</v>
      </c>
      <c r="T34">
        <v>29747</v>
      </c>
      <c r="U34" t="s">
        <v>542</v>
      </c>
      <c r="V34" t="s">
        <v>1651</v>
      </c>
      <c r="W34">
        <v>1</v>
      </c>
      <c r="X34" s="68">
        <v>42585</v>
      </c>
      <c r="Y34" s="68">
        <v>36525</v>
      </c>
      <c r="Z34">
        <v>0</v>
      </c>
      <c r="AA34">
        <v>28</v>
      </c>
      <c r="AB34" t="s">
        <v>432</v>
      </c>
      <c r="AF34">
        <v>30001</v>
      </c>
    </row>
    <row r="35" spans="1:32" x14ac:dyDescent="0.25">
      <c r="A35" t="s">
        <v>1649</v>
      </c>
      <c r="B35" t="s">
        <v>432</v>
      </c>
      <c r="C35" s="158" t="str">
        <f t="shared" si="0"/>
        <v>1164233</v>
      </c>
      <c r="D35">
        <v>116423</v>
      </c>
      <c r="F35">
        <v>12</v>
      </c>
      <c r="G35">
        <v>1185</v>
      </c>
      <c r="I35">
        <v>1031996</v>
      </c>
      <c r="J35">
        <v>1</v>
      </c>
      <c r="K35">
        <v>0</v>
      </c>
      <c r="L35">
        <v>1</v>
      </c>
      <c r="M35">
        <v>0</v>
      </c>
      <c r="N35">
        <v>9020246</v>
      </c>
      <c r="O35">
        <v>3</v>
      </c>
      <c r="P35" t="s">
        <v>246</v>
      </c>
      <c r="Q35">
        <v>1005</v>
      </c>
      <c r="R35">
        <v>2</v>
      </c>
      <c r="S35">
        <v>0</v>
      </c>
      <c r="T35">
        <v>29747</v>
      </c>
      <c r="U35" t="s">
        <v>542</v>
      </c>
      <c r="V35" t="s">
        <v>1652</v>
      </c>
      <c r="W35">
        <v>3</v>
      </c>
      <c r="X35" s="68">
        <v>42585</v>
      </c>
      <c r="Y35" s="68">
        <v>36525</v>
      </c>
      <c r="Z35">
        <v>0</v>
      </c>
      <c r="AA35">
        <v>28</v>
      </c>
      <c r="AB35" t="s">
        <v>432</v>
      </c>
      <c r="AF35">
        <v>30001</v>
      </c>
    </row>
    <row r="36" spans="1:32" x14ac:dyDescent="0.25">
      <c r="A36" t="s">
        <v>1649</v>
      </c>
      <c r="B36" t="s">
        <v>432</v>
      </c>
      <c r="C36" s="158" t="str">
        <f t="shared" si="0"/>
        <v>1164234</v>
      </c>
      <c r="D36">
        <v>116423</v>
      </c>
      <c r="F36">
        <v>12</v>
      </c>
      <c r="G36">
        <v>1155</v>
      </c>
      <c r="I36">
        <v>1031997</v>
      </c>
      <c r="J36">
        <v>1</v>
      </c>
      <c r="K36">
        <v>0</v>
      </c>
      <c r="L36">
        <v>1</v>
      </c>
      <c r="M36">
        <v>0</v>
      </c>
      <c r="N36">
        <v>9020246</v>
      </c>
      <c r="O36">
        <v>4</v>
      </c>
      <c r="P36" t="s">
        <v>246</v>
      </c>
      <c r="Q36">
        <v>1005</v>
      </c>
      <c r="R36">
        <v>2</v>
      </c>
      <c r="S36">
        <v>0</v>
      </c>
      <c r="T36">
        <v>29747</v>
      </c>
      <c r="U36" t="s">
        <v>542</v>
      </c>
      <c r="V36" t="s">
        <v>1653</v>
      </c>
      <c r="W36">
        <v>3</v>
      </c>
      <c r="X36" s="68">
        <v>42585</v>
      </c>
      <c r="Y36" s="68">
        <v>36525</v>
      </c>
      <c r="Z36">
        <v>0</v>
      </c>
      <c r="AA36">
        <v>28</v>
      </c>
      <c r="AB36" t="s">
        <v>432</v>
      </c>
      <c r="AF36">
        <v>30001</v>
      </c>
    </row>
    <row r="37" spans="1:32" x14ac:dyDescent="0.25">
      <c r="A37" t="s">
        <v>1649</v>
      </c>
      <c r="B37" t="s">
        <v>432</v>
      </c>
      <c r="C37" s="158" t="str">
        <f t="shared" si="0"/>
        <v>1164235</v>
      </c>
      <c r="D37">
        <v>116423</v>
      </c>
      <c r="F37">
        <v>12</v>
      </c>
      <c r="G37">
        <v>1245</v>
      </c>
      <c r="I37">
        <v>1031998</v>
      </c>
      <c r="J37">
        <v>1</v>
      </c>
      <c r="K37">
        <v>0</v>
      </c>
      <c r="L37">
        <v>1</v>
      </c>
      <c r="M37">
        <v>0</v>
      </c>
      <c r="N37">
        <v>9020246</v>
      </c>
      <c r="O37">
        <v>5</v>
      </c>
      <c r="P37" t="s">
        <v>246</v>
      </c>
      <c r="Q37">
        <v>1005</v>
      </c>
      <c r="R37">
        <v>1</v>
      </c>
      <c r="S37">
        <v>0</v>
      </c>
      <c r="T37">
        <v>29747</v>
      </c>
      <c r="U37" t="s">
        <v>542</v>
      </c>
      <c r="V37" t="s">
        <v>1654</v>
      </c>
      <c r="W37">
        <v>1</v>
      </c>
      <c r="X37" s="68">
        <v>42585</v>
      </c>
      <c r="Y37" s="68">
        <v>36525</v>
      </c>
      <c r="Z37">
        <v>0</v>
      </c>
      <c r="AA37">
        <v>28</v>
      </c>
      <c r="AB37" t="s">
        <v>432</v>
      </c>
      <c r="AF37">
        <v>30001</v>
      </c>
    </row>
    <row r="38" spans="1:32" x14ac:dyDescent="0.25">
      <c r="A38" t="s">
        <v>1655</v>
      </c>
      <c r="B38" t="s">
        <v>432</v>
      </c>
      <c r="C38" s="158" t="str">
        <f t="shared" si="0"/>
        <v>1164241</v>
      </c>
      <c r="D38">
        <v>116424</v>
      </c>
      <c r="F38">
        <v>12</v>
      </c>
      <c r="H38" t="s">
        <v>397</v>
      </c>
      <c r="I38">
        <v>1031999</v>
      </c>
      <c r="J38">
        <v>0</v>
      </c>
      <c r="K38">
        <v>0</v>
      </c>
      <c r="L38">
        <v>1</v>
      </c>
      <c r="M38">
        <v>0</v>
      </c>
      <c r="N38">
        <v>9020246</v>
      </c>
      <c r="O38">
        <v>1</v>
      </c>
      <c r="P38" t="s">
        <v>1656</v>
      </c>
      <c r="Q38">
        <v>1005</v>
      </c>
      <c r="R38">
        <v>1</v>
      </c>
      <c r="S38">
        <v>0</v>
      </c>
      <c r="T38">
        <v>29747</v>
      </c>
      <c r="U38" t="s">
        <v>542</v>
      </c>
      <c r="V38" t="s">
        <v>1657</v>
      </c>
      <c r="W38">
        <v>1</v>
      </c>
      <c r="X38" s="68">
        <v>42585</v>
      </c>
      <c r="Y38" s="68">
        <v>36525</v>
      </c>
      <c r="Z38">
        <v>0</v>
      </c>
      <c r="AA38">
        <v>28</v>
      </c>
      <c r="AB38" t="s">
        <v>432</v>
      </c>
      <c r="AF38">
        <v>30001</v>
      </c>
    </row>
    <row r="39" spans="1:32" x14ac:dyDescent="0.25">
      <c r="A39" t="s">
        <v>1655</v>
      </c>
      <c r="B39" t="s">
        <v>432</v>
      </c>
      <c r="C39" s="158" t="str">
        <f t="shared" si="0"/>
        <v>1164242</v>
      </c>
      <c r="D39">
        <v>116424</v>
      </c>
      <c r="F39">
        <v>12</v>
      </c>
      <c r="H39" t="s">
        <v>397</v>
      </c>
      <c r="I39">
        <v>1032000</v>
      </c>
      <c r="J39">
        <v>0</v>
      </c>
      <c r="K39">
        <v>0</v>
      </c>
      <c r="L39">
        <v>1</v>
      </c>
      <c r="M39">
        <v>0</v>
      </c>
      <c r="N39">
        <v>9020246</v>
      </c>
      <c r="O39">
        <v>2</v>
      </c>
      <c r="P39" t="s">
        <v>1656</v>
      </c>
      <c r="Q39">
        <v>1005</v>
      </c>
      <c r="R39">
        <v>1</v>
      </c>
      <c r="S39">
        <v>0</v>
      </c>
      <c r="T39">
        <v>29747</v>
      </c>
      <c r="U39" t="s">
        <v>542</v>
      </c>
      <c r="V39" t="s">
        <v>1658</v>
      </c>
      <c r="W39">
        <v>1</v>
      </c>
      <c r="X39" s="68">
        <v>42585</v>
      </c>
      <c r="Y39" s="68">
        <v>36525</v>
      </c>
      <c r="Z39">
        <v>0</v>
      </c>
      <c r="AA39">
        <v>28</v>
      </c>
      <c r="AB39" t="s">
        <v>432</v>
      </c>
      <c r="AF39">
        <v>30001</v>
      </c>
    </row>
    <row r="40" spans="1:32" x14ac:dyDescent="0.25">
      <c r="A40" t="s">
        <v>1655</v>
      </c>
      <c r="B40" t="s">
        <v>432</v>
      </c>
      <c r="C40" s="158" t="str">
        <f t="shared" si="0"/>
        <v>1164243</v>
      </c>
      <c r="D40">
        <v>116424</v>
      </c>
      <c r="F40">
        <v>12</v>
      </c>
      <c r="H40" t="s">
        <v>397</v>
      </c>
      <c r="I40">
        <v>1032001</v>
      </c>
      <c r="J40">
        <v>0</v>
      </c>
      <c r="K40">
        <v>0</v>
      </c>
      <c r="L40">
        <v>1</v>
      </c>
      <c r="M40">
        <v>0</v>
      </c>
      <c r="N40">
        <v>9020246</v>
      </c>
      <c r="O40">
        <v>3</v>
      </c>
      <c r="P40" t="s">
        <v>1656</v>
      </c>
      <c r="Q40">
        <v>1005</v>
      </c>
      <c r="R40">
        <v>1</v>
      </c>
      <c r="S40">
        <v>0</v>
      </c>
      <c r="T40">
        <v>29747</v>
      </c>
      <c r="U40" t="s">
        <v>542</v>
      </c>
      <c r="V40" t="s">
        <v>1659</v>
      </c>
      <c r="W40">
        <v>1</v>
      </c>
      <c r="X40" s="68">
        <v>42585</v>
      </c>
      <c r="Y40" s="68">
        <v>36525</v>
      </c>
      <c r="Z40">
        <v>0</v>
      </c>
      <c r="AA40">
        <v>28</v>
      </c>
      <c r="AB40" t="s">
        <v>432</v>
      </c>
      <c r="AF40">
        <v>30001</v>
      </c>
    </row>
    <row r="41" spans="1:32" x14ac:dyDescent="0.25">
      <c r="A41" t="s">
        <v>1655</v>
      </c>
      <c r="B41" t="s">
        <v>432</v>
      </c>
      <c r="C41" s="158" t="str">
        <f t="shared" si="0"/>
        <v>1164244</v>
      </c>
      <c r="D41">
        <v>116424</v>
      </c>
      <c r="F41">
        <v>12</v>
      </c>
      <c r="H41" t="s">
        <v>397</v>
      </c>
      <c r="I41">
        <v>1032002</v>
      </c>
      <c r="J41">
        <v>0</v>
      </c>
      <c r="K41">
        <v>0</v>
      </c>
      <c r="L41">
        <v>1</v>
      </c>
      <c r="M41">
        <v>0</v>
      </c>
      <c r="N41">
        <v>9020246</v>
      </c>
      <c r="O41">
        <v>4</v>
      </c>
      <c r="P41" t="s">
        <v>1656</v>
      </c>
      <c r="Q41">
        <v>1005</v>
      </c>
      <c r="R41">
        <v>1</v>
      </c>
      <c r="S41">
        <v>0</v>
      </c>
      <c r="T41">
        <v>29747</v>
      </c>
      <c r="U41" t="s">
        <v>542</v>
      </c>
      <c r="V41" t="s">
        <v>1660</v>
      </c>
      <c r="W41">
        <v>1</v>
      </c>
      <c r="X41" s="68">
        <v>42585</v>
      </c>
      <c r="Y41" s="68">
        <v>36525</v>
      </c>
      <c r="Z41">
        <v>0</v>
      </c>
      <c r="AA41">
        <v>28</v>
      </c>
      <c r="AB41" t="s">
        <v>432</v>
      </c>
      <c r="AF41">
        <v>30001</v>
      </c>
    </row>
    <row r="42" spans="1:32" x14ac:dyDescent="0.25">
      <c r="A42" t="s">
        <v>1655</v>
      </c>
      <c r="B42" t="s">
        <v>432</v>
      </c>
      <c r="C42" s="158" t="str">
        <f t="shared" si="0"/>
        <v>1164245</v>
      </c>
      <c r="D42">
        <v>116424</v>
      </c>
      <c r="F42">
        <v>12</v>
      </c>
      <c r="H42" t="s">
        <v>397</v>
      </c>
      <c r="I42">
        <v>1032003</v>
      </c>
      <c r="J42">
        <v>0</v>
      </c>
      <c r="K42">
        <v>0</v>
      </c>
      <c r="L42">
        <v>1</v>
      </c>
      <c r="M42">
        <v>0</v>
      </c>
      <c r="N42">
        <v>9020246</v>
      </c>
      <c r="O42">
        <v>5</v>
      </c>
      <c r="P42" t="s">
        <v>1656</v>
      </c>
      <c r="Q42">
        <v>1005</v>
      </c>
      <c r="R42">
        <v>1</v>
      </c>
      <c r="S42">
        <v>0</v>
      </c>
      <c r="T42">
        <v>29747</v>
      </c>
      <c r="U42" t="s">
        <v>542</v>
      </c>
      <c r="V42" t="s">
        <v>1661</v>
      </c>
      <c r="W42">
        <v>1</v>
      </c>
      <c r="X42" s="68">
        <v>42585</v>
      </c>
      <c r="Y42" s="68">
        <v>36525</v>
      </c>
      <c r="Z42">
        <v>0</v>
      </c>
      <c r="AA42">
        <v>28</v>
      </c>
      <c r="AB42" t="s">
        <v>432</v>
      </c>
      <c r="AF42">
        <v>30001</v>
      </c>
    </row>
    <row r="43" spans="1:32" x14ac:dyDescent="0.25">
      <c r="A43" t="s">
        <v>1662</v>
      </c>
      <c r="C43" s="158" t="str">
        <f t="shared" si="0"/>
        <v>1161241</v>
      </c>
      <c r="D43">
        <v>116124</v>
      </c>
      <c r="F43">
        <v>12</v>
      </c>
      <c r="H43" t="s">
        <v>397</v>
      </c>
      <c r="I43">
        <v>1032004</v>
      </c>
      <c r="J43">
        <v>0</v>
      </c>
      <c r="K43">
        <v>0</v>
      </c>
      <c r="L43">
        <v>1</v>
      </c>
      <c r="M43">
        <v>0</v>
      </c>
      <c r="N43">
        <v>9020252</v>
      </c>
      <c r="O43">
        <v>1</v>
      </c>
      <c r="P43" t="s">
        <v>1663</v>
      </c>
      <c r="Q43">
        <v>1005</v>
      </c>
      <c r="R43">
        <v>1</v>
      </c>
      <c r="S43">
        <v>0</v>
      </c>
      <c r="T43">
        <v>29747</v>
      </c>
      <c r="U43" t="s">
        <v>542</v>
      </c>
      <c r="V43" t="s">
        <v>1664</v>
      </c>
      <c r="W43">
        <v>1</v>
      </c>
      <c r="X43" s="68">
        <v>42585</v>
      </c>
      <c r="Y43" s="68">
        <v>36525</v>
      </c>
      <c r="Z43">
        <v>0</v>
      </c>
      <c r="AA43">
        <v>28</v>
      </c>
      <c r="AB43" t="s">
        <v>432</v>
      </c>
      <c r="AF43">
        <v>30001</v>
      </c>
    </row>
    <row r="44" spans="1:32" x14ac:dyDescent="0.25">
      <c r="A44" t="s">
        <v>1662</v>
      </c>
      <c r="C44" s="158" t="str">
        <f t="shared" si="0"/>
        <v>1161242</v>
      </c>
      <c r="D44">
        <v>116124</v>
      </c>
      <c r="F44">
        <v>12</v>
      </c>
      <c r="H44" t="s">
        <v>397</v>
      </c>
      <c r="I44">
        <v>1032005</v>
      </c>
      <c r="J44">
        <v>0</v>
      </c>
      <c r="K44">
        <v>0</v>
      </c>
      <c r="L44">
        <v>1</v>
      </c>
      <c r="M44">
        <v>0</v>
      </c>
      <c r="N44">
        <v>9020252</v>
      </c>
      <c r="O44">
        <v>2</v>
      </c>
      <c r="P44" t="s">
        <v>1663</v>
      </c>
      <c r="Q44">
        <v>1005</v>
      </c>
      <c r="R44">
        <v>1</v>
      </c>
      <c r="S44">
        <v>0</v>
      </c>
      <c r="T44">
        <v>29747</v>
      </c>
      <c r="U44" t="s">
        <v>542</v>
      </c>
      <c r="V44" t="s">
        <v>1665</v>
      </c>
      <c r="W44">
        <v>1</v>
      </c>
      <c r="X44" s="68">
        <v>42585</v>
      </c>
      <c r="Y44" s="68">
        <v>36525</v>
      </c>
      <c r="Z44">
        <v>0</v>
      </c>
      <c r="AA44">
        <v>28</v>
      </c>
      <c r="AB44" t="s">
        <v>432</v>
      </c>
      <c r="AF44">
        <v>30001</v>
      </c>
    </row>
    <row r="45" spans="1:32" x14ac:dyDescent="0.25">
      <c r="A45" t="s">
        <v>1662</v>
      </c>
      <c r="C45" s="158" t="str">
        <f t="shared" si="0"/>
        <v>1161243</v>
      </c>
      <c r="D45">
        <v>116124</v>
      </c>
      <c r="F45">
        <v>12</v>
      </c>
      <c r="H45" t="s">
        <v>397</v>
      </c>
      <c r="I45">
        <v>1032006</v>
      </c>
      <c r="J45">
        <v>0</v>
      </c>
      <c r="K45">
        <v>0</v>
      </c>
      <c r="L45">
        <v>1</v>
      </c>
      <c r="M45">
        <v>0</v>
      </c>
      <c r="N45">
        <v>9020252</v>
      </c>
      <c r="O45">
        <v>3</v>
      </c>
      <c r="P45" t="s">
        <v>1663</v>
      </c>
      <c r="Q45">
        <v>1005</v>
      </c>
      <c r="R45">
        <v>1</v>
      </c>
      <c r="S45">
        <v>0</v>
      </c>
      <c r="T45">
        <v>29747</v>
      </c>
      <c r="U45" t="s">
        <v>542</v>
      </c>
      <c r="V45" t="s">
        <v>1666</v>
      </c>
      <c r="W45">
        <v>1</v>
      </c>
      <c r="X45" s="68">
        <v>42585</v>
      </c>
      <c r="Y45" s="68">
        <v>36525</v>
      </c>
      <c r="Z45">
        <v>0</v>
      </c>
      <c r="AA45">
        <v>28</v>
      </c>
      <c r="AB45" t="s">
        <v>432</v>
      </c>
      <c r="AF45">
        <v>30001</v>
      </c>
    </row>
    <row r="46" spans="1:32" x14ac:dyDescent="0.25">
      <c r="A46" t="s">
        <v>1662</v>
      </c>
      <c r="C46" s="158" t="str">
        <f t="shared" si="0"/>
        <v>1161244</v>
      </c>
      <c r="D46">
        <v>116124</v>
      </c>
      <c r="F46">
        <v>12</v>
      </c>
      <c r="H46" t="s">
        <v>397</v>
      </c>
      <c r="I46">
        <v>1032007</v>
      </c>
      <c r="J46">
        <v>0</v>
      </c>
      <c r="K46">
        <v>0</v>
      </c>
      <c r="L46">
        <v>1</v>
      </c>
      <c r="M46">
        <v>0</v>
      </c>
      <c r="N46">
        <v>9020252</v>
      </c>
      <c r="O46">
        <v>4</v>
      </c>
      <c r="P46" t="s">
        <v>1663</v>
      </c>
      <c r="Q46">
        <v>1005</v>
      </c>
      <c r="R46">
        <v>1</v>
      </c>
      <c r="S46">
        <v>0</v>
      </c>
      <c r="T46">
        <v>29747</v>
      </c>
      <c r="U46" t="s">
        <v>542</v>
      </c>
      <c r="V46" t="s">
        <v>1667</v>
      </c>
      <c r="W46">
        <v>1</v>
      </c>
      <c r="X46" s="68">
        <v>42585</v>
      </c>
      <c r="Y46" s="68">
        <v>36525</v>
      </c>
      <c r="Z46">
        <v>0</v>
      </c>
      <c r="AA46">
        <v>28</v>
      </c>
      <c r="AB46" t="s">
        <v>432</v>
      </c>
      <c r="AF46">
        <v>30001</v>
      </c>
    </row>
    <row r="47" spans="1:32" x14ac:dyDescent="0.25">
      <c r="A47" t="s">
        <v>1662</v>
      </c>
      <c r="C47" s="158" t="str">
        <f t="shared" si="0"/>
        <v>1161245</v>
      </c>
      <c r="D47">
        <v>116124</v>
      </c>
      <c r="F47">
        <v>12</v>
      </c>
      <c r="H47" t="s">
        <v>397</v>
      </c>
      <c r="I47">
        <v>1032008</v>
      </c>
      <c r="J47">
        <v>0</v>
      </c>
      <c r="K47">
        <v>0</v>
      </c>
      <c r="L47">
        <v>1</v>
      </c>
      <c r="M47">
        <v>0</v>
      </c>
      <c r="N47">
        <v>9020252</v>
      </c>
      <c r="O47">
        <v>5</v>
      </c>
      <c r="P47" t="s">
        <v>1663</v>
      </c>
      <c r="Q47">
        <v>1005</v>
      </c>
      <c r="R47">
        <v>1</v>
      </c>
      <c r="S47">
        <v>0</v>
      </c>
      <c r="T47">
        <v>29747</v>
      </c>
      <c r="U47" t="s">
        <v>542</v>
      </c>
      <c r="V47" t="s">
        <v>1668</v>
      </c>
      <c r="W47">
        <v>1</v>
      </c>
      <c r="X47" s="68">
        <v>42585</v>
      </c>
      <c r="Y47" s="68">
        <v>36525</v>
      </c>
      <c r="Z47">
        <v>0</v>
      </c>
      <c r="AA47">
        <v>28</v>
      </c>
      <c r="AB47" t="s">
        <v>432</v>
      </c>
      <c r="AF47">
        <v>30001</v>
      </c>
    </row>
    <row r="48" spans="1:32" x14ac:dyDescent="0.25">
      <c r="A48" t="s">
        <v>1638</v>
      </c>
      <c r="B48" t="s">
        <v>432</v>
      </c>
      <c r="C48" s="158" t="str">
        <f t="shared" si="0"/>
        <v>1147191</v>
      </c>
      <c r="D48">
        <v>114719</v>
      </c>
      <c r="F48">
        <v>12</v>
      </c>
      <c r="G48">
        <v>1085</v>
      </c>
      <c r="I48">
        <v>1032009</v>
      </c>
      <c r="J48">
        <v>1</v>
      </c>
      <c r="K48">
        <v>0</v>
      </c>
      <c r="L48">
        <v>1</v>
      </c>
      <c r="M48">
        <v>0</v>
      </c>
      <c r="N48">
        <v>9020248</v>
      </c>
      <c r="O48">
        <v>1</v>
      </c>
      <c r="P48" t="s">
        <v>1637</v>
      </c>
      <c r="Q48">
        <v>1005</v>
      </c>
      <c r="R48">
        <v>2</v>
      </c>
      <c r="S48">
        <v>0</v>
      </c>
      <c r="T48">
        <v>29747</v>
      </c>
      <c r="U48" t="s">
        <v>542</v>
      </c>
      <c r="V48" t="s">
        <v>1669</v>
      </c>
      <c r="W48">
        <v>3</v>
      </c>
      <c r="X48" s="68">
        <v>42593</v>
      </c>
      <c r="Y48" s="68">
        <v>36525</v>
      </c>
      <c r="Z48">
        <v>0</v>
      </c>
      <c r="AA48">
        <v>28</v>
      </c>
      <c r="AB48" t="s">
        <v>432</v>
      </c>
      <c r="AF48">
        <v>30001</v>
      </c>
    </row>
    <row r="49" spans="1:32" x14ac:dyDescent="0.25">
      <c r="A49" t="s">
        <v>1638</v>
      </c>
      <c r="B49" t="s">
        <v>432</v>
      </c>
      <c r="C49" s="158" t="str">
        <f t="shared" si="0"/>
        <v>1147192</v>
      </c>
      <c r="D49">
        <v>114719</v>
      </c>
      <c r="F49">
        <v>12</v>
      </c>
      <c r="G49">
        <v>1115</v>
      </c>
      <c r="I49">
        <v>1032010</v>
      </c>
      <c r="J49">
        <v>1</v>
      </c>
      <c r="K49">
        <v>0</v>
      </c>
      <c r="L49">
        <v>1</v>
      </c>
      <c r="M49">
        <v>0</v>
      </c>
      <c r="N49">
        <v>9020248</v>
      </c>
      <c r="O49">
        <v>2</v>
      </c>
      <c r="P49" t="s">
        <v>1637</v>
      </c>
      <c r="Q49">
        <v>1005</v>
      </c>
      <c r="R49">
        <v>2</v>
      </c>
      <c r="S49">
        <v>0</v>
      </c>
      <c r="T49">
        <v>29747</v>
      </c>
      <c r="U49" t="s">
        <v>542</v>
      </c>
      <c r="V49" t="s">
        <v>1670</v>
      </c>
      <c r="W49">
        <v>3</v>
      </c>
      <c r="X49" s="68">
        <v>42593</v>
      </c>
      <c r="Y49" s="68">
        <v>36525</v>
      </c>
      <c r="Z49">
        <v>0</v>
      </c>
      <c r="AA49">
        <v>28</v>
      </c>
      <c r="AB49" t="s">
        <v>432</v>
      </c>
      <c r="AF49">
        <v>30001</v>
      </c>
    </row>
    <row r="50" spans="1:32" x14ac:dyDescent="0.25">
      <c r="A50" t="s">
        <v>1638</v>
      </c>
      <c r="B50" t="s">
        <v>432</v>
      </c>
      <c r="C50" s="158" t="str">
        <f t="shared" si="0"/>
        <v>1147193</v>
      </c>
      <c r="D50">
        <v>114719</v>
      </c>
      <c r="F50">
        <v>12</v>
      </c>
      <c r="G50">
        <v>1185</v>
      </c>
      <c r="I50">
        <v>1032011</v>
      </c>
      <c r="J50">
        <v>1</v>
      </c>
      <c r="K50">
        <v>0</v>
      </c>
      <c r="L50">
        <v>1</v>
      </c>
      <c r="M50">
        <v>0</v>
      </c>
      <c r="N50">
        <v>9020248</v>
      </c>
      <c r="O50">
        <v>3</v>
      </c>
      <c r="P50" t="s">
        <v>1637</v>
      </c>
      <c r="Q50">
        <v>1005</v>
      </c>
      <c r="R50">
        <v>1</v>
      </c>
      <c r="S50">
        <v>0</v>
      </c>
      <c r="T50">
        <v>29747</v>
      </c>
      <c r="U50" t="s">
        <v>542</v>
      </c>
      <c r="V50" t="s">
        <v>1671</v>
      </c>
      <c r="W50">
        <v>1</v>
      </c>
      <c r="X50" s="68">
        <v>42593</v>
      </c>
      <c r="Y50" s="68">
        <v>36525</v>
      </c>
      <c r="Z50">
        <v>0</v>
      </c>
      <c r="AA50">
        <v>28</v>
      </c>
      <c r="AB50" t="s">
        <v>432</v>
      </c>
      <c r="AF50">
        <v>30001</v>
      </c>
    </row>
    <row r="51" spans="1:32" x14ac:dyDescent="0.25">
      <c r="A51" t="s">
        <v>1638</v>
      </c>
      <c r="B51" t="s">
        <v>432</v>
      </c>
      <c r="C51" s="158" t="str">
        <f t="shared" si="0"/>
        <v>1147194</v>
      </c>
      <c r="D51">
        <v>114719</v>
      </c>
      <c r="F51">
        <v>12</v>
      </c>
      <c r="G51">
        <v>1175</v>
      </c>
      <c r="I51">
        <v>1032012</v>
      </c>
      <c r="J51">
        <v>1</v>
      </c>
      <c r="K51">
        <v>0</v>
      </c>
      <c r="L51">
        <v>1</v>
      </c>
      <c r="M51">
        <v>0</v>
      </c>
      <c r="N51">
        <v>9020248</v>
      </c>
      <c r="O51">
        <v>4</v>
      </c>
      <c r="P51" t="s">
        <v>1637</v>
      </c>
      <c r="Q51">
        <v>1005</v>
      </c>
      <c r="R51">
        <v>2</v>
      </c>
      <c r="S51">
        <v>0</v>
      </c>
      <c r="T51">
        <v>29747</v>
      </c>
      <c r="U51" t="s">
        <v>542</v>
      </c>
      <c r="V51" t="s">
        <v>1672</v>
      </c>
      <c r="W51">
        <v>3</v>
      </c>
      <c r="X51" s="68">
        <v>42593</v>
      </c>
      <c r="Y51" s="68">
        <v>36525</v>
      </c>
      <c r="Z51">
        <v>0</v>
      </c>
      <c r="AA51">
        <v>28</v>
      </c>
      <c r="AB51" t="s">
        <v>432</v>
      </c>
      <c r="AF51">
        <v>30001</v>
      </c>
    </row>
    <row r="52" spans="1:32" x14ac:dyDescent="0.25">
      <c r="A52" t="s">
        <v>1638</v>
      </c>
      <c r="B52" t="s">
        <v>432</v>
      </c>
      <c r="C52" s="158" t="str">
        <f t="shared" si="0"/>
        <v>1147195</v>
      </c>
      <c r="D52">
        <v>114719</v>
      </c>
      <c r="F52">
        <v>12</v>
      </c>
      <c r="G52">
        <v>1245</v>
      </c>
      <c r="I52">
        <v>1032013</v>
      </c>
      <c r="J52">
        <v>1</v>
      </c>
      <c r="K52">
        <v>0</v>
      </c>
      <c r="L52">
        <v>1</v>
      </c>
      <c r="M52">
        <v>0</v>
      </c>
      <c r="N52">
        <v>9020248</v>
      </c>
      <c r="O52">
        <v>5</v>
      </c>
      <c r="P52" t="s">
        <v>1637</v>
      </c>
      <c r="Q52">
        <v>1005</v>
      </c>
      <c r="R52">
        <v>1</v>
      </c>
      <c r="S52">
        <v>0</v>
      </c>
      <c r="T52">
        <v>29747</v>
      </c>
      <c r="U52" t="s">
        <v>542</v>
      </c>
      <c r="V52" t="s">
        <v>1673</v>
      </c>
      <c r="W52">
        <v>1</v>
      </c>
      <c r="X52" s="68">
        <v>42593</v>
      </c>
      <c r="Y52" s="68">
        <v>36525</v>
      </c>
      <c r="Z52">
        <v>0</v>
      </c>
      <c r="AA52">
        <v>28</v>
      </c>
      <c r="AB52" t="s">
        <v>432</v>
      </c>
      <c r="AF52">
        <v>30001</v>
      </c>
    </row>
    <row r="53" spans="1:32" x14ac:dyDescent="0.25">
      <c r="A53" t="s">
        <v>1674</v>
      </c>
      <c r="B53" t="s">
        <v>432</v>
      </c>
      <c r="C53" s="158" t="str">
        <f t="shared" si="0"/>
        <v>1147201</v>
      </c>
      <c r="D53">
        <v>114720</v>
      </c>
      <c r="F53">
        <v>12</v>
      </c>
      <c r="H53" t="s">
        <v>397</v>
      </c>
      <c r="I53">
        <v>1032014</v>
      </c>
      <c r="J53">
        <v>0</v>
      </c>
      <c r="K53">
        <v>0</v>
      </c>
      <c r="L53">
        <v>1</v>
      </c>
      <c r="M53">
        <v>0</v>
      </c>
      <c r="N53">
        <v>9020248</v>
      </c>
      <c r="O53">
        <v>1</v>
      </c>
      <c r="P53" t="s">
        <v>1675</v>
      </c>
      <c r="Q53">
        <v>1005</v>
      </c>
      <c r="R53">
        <v>1</v>
      </c>
      <c r="S53">
        <v>0</v>
      </c>
      <c r="T53">
        <v>29747</v>
      </c>
      <c r="U53" t="s">
        <v>542</v>
      </c>
      <c r="V53" t="s">
        <v>1676</v>
      </c>
      <c r="W53">
        <v>1</v>
      </c>
      <c r="X53" s="68">
        <v>42593</v>
      </c>
      <c r="Y53" s="68">
        <v>36525</v>
      </c>
      <c r="Z53">
        <v>0</v>
      </c>
      <c r="AA53">
        <v>28</v>
      </c>
      <c r="AB53" t="s">
        <v>432</v>
      </c>
      <c r="AF53">
        <v>30001</v>
      </c>
    </row>
    <row r="54" spans="1:32" x14ac:dyDescent="0.25">
      <c r="A54" t="s">
        <v>1674</v>
      </c>
      <c r="B54" t="s">
        <v>432</v>
      </c>
      <c r="C54" s="158" t="str">
        <f t="shared" si="0"/>
        <v>1147202</v>
      </c>
      <c r="D54">
        <v>114720</v>
      </c>
      <c r="F54">
        <v>12</v>
      </c>
      <c r="H54" t="s">
        <v>397</v>
      </c>
      <c r="I54">
        <v>1032015</v>
      </c>
      <c r="J54">
        <v>0</v>
      </c>
      <c r="K54">
        <v>0</v>
      </c>
      <c r="L54">
        <v>1</v>
      </c>
      <c r="M54">
        <v>0</v>
      </c>
      <c r="N54">
        <v>9020248</v>
      </c>
      <c r="O54">
        <v>2</v>
      </c>
      <c r="P54" t="s">
        <v>1675</v>
      </c>
      <c r="Q54">
        <v>1005</v>
      </c>
      <c r="R54">
        <v>1</v>
      </c>
      <c r="S54">
        <v>0</v>
      </c>
      <c r="T54">
        <v>29747</v>
      </c>
      <c r="U54" t="s">
        <v>542</v>
      </c>
      <c r="V54" t="s">
        <v>1677</v>
      </c>
      <c r="W54">
        <v>1</v>
      </c>
      <c r="X54" s="68">
        <v>42593</v>
      </c>
      <c r="Y54" s="68">
        <v>36525</v>
      </c>
      <c r="Z54">
        <v>0</v>
      </c>
      <c r="AA54">
        <v>28</v>
      </c>
      <c r="AB54" t="s">
        <v>432</v>
      </c>
      <c r="AF54">
        <v>30001</v>
      </c>
    </row>
    <row r="55" spans="1:32" x14ac:dyDescent="0.25">
      <c r="A55" t="s">
        <v>1674</v>
      </c>
      <c r="B55" t="s">
        <v>432</v>
      </c>
      <c r="C55" s="158" t="str">
        <f t="shared" si="0"/>
        <v>1147203</v>
      </c>
      <c r="D55">
        <v>114720</v>
      </c>
      <c r="F55">
        <v>12</v>
      </c>
      <c r="H55" t="s">
        <v>397</v>
      </c>
      <c r="I55">
        <v>1032016</v>
      </c>
      <c r="J55">
        <v>0</v>
      </c>
      <c r="K55">
        <v>0</v>
      </c>
      <c r="L55">
        <v>1</v>
      </c>
      <c r="M55">
        <v>0</v>
      </c>
      <c r="N55">
        <v>9020248</v>
      </c>
      <c r="O55">
        <v>3</v>
      </c>
      <c r="P55" t="s">
        <v>1675</v>
      </c>
      <c r="Q55">
        <v>1005</v>
      </c>
      <c r="R55">
        <v>1</v>
      </c>
      <c r="S55">
        <v>0</v>
      </c>
      <c r="T55">
        <v>29747</v>
      </c>
      <c r="U55" t="s">
        <v>542</v>
      </c>
      <c r="V55" t="s">
        <v>1678</v>
      </c>
      <c r="W55">
        <v>1</v>
      </c>
      <c r="X55" s="68">
        <v>42593</v>
      </c>
      <c r="Y55" s="68">
        <v>36525</v>
      </c>
      <c r="Z55">
        <v>0</v>
      </c>
      <c r="AA55">
        <v>28</v>
      </c>
      <c r="AB55" t="s">
        <v>432</v>
      </c>
      <c r="AF55">
        <v>30001</v>
      </c>
    </row>
    <row r="56" spans="1:32" x14ac:dyDescent="0.25">
      <c r="A56" t="s">
        <v>1674</v>
      </c>
      <c r="B56" t="s">
        <v>432</v>
      </c>
      <c r="C56" s="158" t="str">
        <f t="shared" si="0"/>
        <v>1147204</v>
      </c>
      <c r="D56">
        <v>114720</v>
      </c>
      <c r="F56">
        <v>12</v>
      </c>
      <c r="H56" t="s">
        <v>397</v>
      </c>
      <c r="I56">
        <v>1032017</v>
      </c>
      <c r="J56">
        <v>0</v>
      </c>
      <c r="K56">
        <v>0</v>
      </c>
      <c r="L56">
        <v>1</v>
      </c>
      <c r="M56">
        <v>0</v>
      </c>
      <c r="N56">
        <v>9020248</v>
      </c>
      <c r="O56">
        <v>4</v>
      </c>
      <c r="P56" t="s">
        <v>1675</v>
      </c>
      <c r="Q56">
        <v>1005</v>
      </c>
      <c r="R56">
        <v>1</v>
      </c>
      <c r="S56">
        <v>0</v>
      </c>
      <c r="T56">
        <v>29747</v>
      </c>
      <c r="U56" t="s">
        <v>542</v>
      </c>
      <c r="V56" t="s">
        <v>1679</v>
      </c>
      <c r="W56">
        <v>1</v>
      </c>
      <c r="X56" s="68">
        <v>42593</v>
      </c>
      <c r="Y56" s="68">
        <v>36525</v>
      </c>
      <c r="Z56">
        <v>0</v>
      </c>
      <c r="AA56">
        <v>28</v>
      </c>
      <c r="AB56" t="s">
        <v>432</v>
      </c>
      <c r="AF56">
        <v>30001</v>
      </c>
    </row>
    <row r="57" spans="1:32" x14ac:dyDescent="0.25">
      <c r="A57" t="s">
        <v>1674</v>
      </c>
      <c r="B57" t="s">
        <v>432</v>
      </c>
      <c r="C57" s="158" t="str">
        <f t="shared" si="0"/>
        <v>1147205</v>
      </c>
      <c r="D57">
        <v>114720</v>
      </c>
      <c r="F57">
        <v>12</v>
      </c>
      <c r="H57" t="s">
        <v>397</v>
      </c>
      <c r="I57">
        <v>1032018</v>
      </c>
      <c r="J57">
        <v>0</v>
      </c>
      <c r="K57">
        <v>0</v>
      </c>
      <c r="L57">
        <v>1</v>
      </c>
      <c r="M57">
        <v>0</v>
      </c>
      <c r="N57">
        <v>9020248</v>
      </c>
      <c r="O57">
        <v>5</v>
      </c>
      <c r="P57" t="s">
        <v>1675</v>
      </c>
      <c r="Q57">
        <v>1005</v>
      </c>
      <c r="R57">
        <v>1</v>
      </c>
      <c r="S57">
        <v>0</v>
      </c>
      <c r="T57">
        <v>29747</v>
      </c>
      <c r="U57" t="s">
        <v>542</v>
      </c>
      <c r="V57" t="s">
        <v>1680</v>
      </c>
      <c r="W57">
        <v>1</v>
      </c>
      <c r="X57" s="68">
        <v>42593</v>
      </c>
      <c r="Y57" s="68">
        <v>36525</v>
      </c>
      <c r="Z57">
        <v>0</v>
      </c>
      <c r="AA57">
        <v>28</v>
      </c>
      <c r="AB57" t="s">
        <v>432</v>
      </c>
      <c r="AF57">
        <v>30001</v>
      </c>
    </row>
    <row r="58" spans="1:32" x14ac:dyDescent="0.25">
      <c r="A58" t="s">
        <v>1870</v>
      </c>
      <c r="B58" t="s">
        <v>432</v>
      </c>
      <c r="C58" s="158" t="str">
        <f t="shared" si="0"/>
        <v>1134361</v>
      </c>
      <c r="D58">
        <v>113436</v>
      </c>
      <c r="F58">
        <v>12</v>
      </c>
      <c r="G58">
        <v>820</v>
      </c>
      <c r="I58">
        <v>1032019</v>
      </c>
      <c r="J58">
        <v>1</v>
      </c>
      <c r="K58">
        <v>0</v>
      </c>
      <c r="L58">
        <v>0</v>
      </c>
      <c r="M58">
        <v>0</v>
      </c>
      <c r="N58">
        <v>9020244</v>
      </c>
      <c r="O58">
        <v>1</v>
      </c>
      <c r="P58" t="s">
        <v>1758</v>
      </c>
      <c r="Q58">
        <v>1005</v>
      </c>
      <c r="R58">
        <v>1</v>
      </c>
      <c r="S58">
        <v>0</v>
      </c>
      <c r="T58">
        <v>1283</v>
      </c>
      <c r="U58" t="s">
        <v>1902</v>
      </c>
      <c r="V58" t="s">
        <v>1903</v>
      </c>
      <c r="W58">
        <v>1</v>
      </c>
      <c r="X58" s="68">
        <v>42608</v>
      </c>
      <c r="Y58" s="68">
        <v>36525</v>
      </c>
      <c r="Z58">
        <v>0</v>
      </c>
      <c r="AA58">
        <v>28</v>
      </c>
      <c r="AB58" t="s">
        <v>432</v>
      </c>
      <c r="AE58" t="s">
        <v>437</v>
      </c>
      <c r="AF58">
        <v>30001</v>
      </c>
    </row>
    <row r="59" spans="1:32" x14ac:dyDescent="0.25">
      <c r="A59" t="s">
        <v>1870</v>
      </c>
      <c r="B59" t="s">
        <v>432</v>
      </c>
      <c r="C59" s="158" t="str">
        <f t="shared" si="0"/>
        <v>1134362</v>
      </c>
      <c r="D59">
        <v>113436</v>
      </c>
      <c r="F59">
        <v>12</v>
      </c>
      <c r="G59">
        <v>905</v>
      </c>
      <c r="I59">
        <v>1032020</v>
      </c>
      <c r="J59">
        <v>1</v>
      </c>
      <c r="K59">
        <v>0</v>
      </c>
      <c r="L59">
        <v>0</v>
      </c>
      <c r="M59">
        <v>0</v>
      </c>
      <c r="N59">
        <v>9020244</v>
      </c>
      <c r="O59">
        <v>2</v>
      </c>
      <c r="P59" t="s">
        <v>1758</v>
      </c>
      <c r="Q59">
        <v>1005</v>
      </c>
      <c r="R59">
        <v>1</v>
      </c>
      <c r="S59">
        <v>0</v>
      </c>
      <c r="T59">
        <v>1283</v>
      </c>
      <c r="U59" t="s">
        <v>1902</v>
      </c>
      <c r="V59" t="s">
        <v>1904</v>
      </c>
      <c r="W59">
        <v>1</v>
      </c>
      <c r="X59" s="68">
        <v>42608</v>
      </c>
      <c r="Y59" s="68">
        <v>36525</v>
      </c>
      <c r="Z59">
        <v>0</v>
      </c>
      <c r="AA59">
        <v>28</v>
      </c>
      <c r="AB59" t="s">
        <v>432</v>
      </c>
      <c r="AE59" t="s">
        <v>437</v>
      </c>
      <c r="AF59">
        <v>30001</v>
      </c>
    </row>
    <row r="60" spans="1:32" x14ac:dyDescent="0.25">
      <c r="A60" t="s">
        <v>1870</v>
      </c>
      <c r="B60" t="s">
        <v>432</v>
      </c>
      <c r="C60" s="158" t="str">
        <f t="shared" si="0"/>
        <v>1134363</v>
      </c>
      <c r="D60">
        <v>113436</v>
      </c>
      <c r="F60">
        <v>12</v>
      </c>
      <c r="G60">
        <v>1045</v>
      </c>
      <c r="I60">
        <v>1032021</v>
      </c>
      <c r="J60">
        <v>1</v>
      </c>
      <c r="K60">
        <v>0</v>
      </c>
      <c r="L60">
        <v>0</v>
      </c>
      <c r="M60">
        <v>0</v>
      </c>
      <c r="N60">
        <v>9020244</v>
      </c>
      <c r="O60">
        <v>3</v>
      </c>
      <c r="P60" t="s">
        <v>1758</v>
      </c>
      <c r="Q60">
        <v>1005</v>
      </c>
      <c r="R60">
        <v>1</v>
      </c>
      <c r="S60">
        <v>0</v>
      </c>
      <c r="T60">
        <v>1283</v>
      </c>
      <c r="U60" t="s">
        <v>1902</v>
      </c>
      <c r="V60" t="s">
        <v>1905</v>
      </c>
      <c r="W60">
        <v>1</v>
      </c>
      <c r="X60" s="68">
        <v>42608</v>
      </c>
      <c r="Y60" s="68">
        <v>36525</v>
      </c>
      <c r="Z60">
        <v>0</v>
      </c>
      <c r="AA60">
        <v>28</v>
      </c>
      <c r="AB60" t="s">
        <v>432</v>
      </c>
      <c r="AE60" t="s">
        <v>437</v>
      </c>
      <c r="AF60">
        <v>30001</v>
      </c>
    </row>
    <row r="61" spans="1:32" x14ac:dyDescent="0.25">
      <c r="A61" t="s">
        <v>1870</v>
      </c>
      <c r="B61" t="s">
        <v>432</v>
      </c>
      <c r="C61" s="158" t="str">
        <f t="shared" si="0"/>
        <v>1134364</v>
      </c>
      <c r="D61">
        <v>113436</v>
      </c>
      <c r="F61">
        <v>12</v>
      </c>
      <c r="G61">
        <v>955</v>
      </c>
      <c r="I61">
        <v>1032022</v>
      </c>
      <c r="J61">
        <v>1</v>
      </c>
      <c r="K61">
        <v>0</v>
      </c>
      <c r="L61">
        <v>0</v>
      </c>
      <c r="M61">
        <v>0</v>
      </c>
      <c r="N61">
        <v>9020244</v>
      </c>
      <c r="O61">
        <v>4</v>
      </c>
      <c r="P61" t="s">
        <v>1758</v>
      </c>
      <c r="Q61">
        <v>1005</v>
      </c>
      <c r="R61">
        <v>1</v>
      </c>
      <c r="S61">
        <v>0</v>
      </c>
      <c r="T61">
        <v>1283</v>
      </c>
      <c r="U61" t="s">
        <v>1902</v>
      </c>
      <c r="V61" t="s">
        <v>1906</v>
      </c>
      <c r="W61">
        <v>1</v>
      </c>
      <c r="X61" s="68">
        <v>42610</v>
      </c>
      <c r="Y61" s="68">
        <v>36525</v>
      </c>
      <c r="Z61">
        <v>0</v>
      </c>
      <c r="AA61">
        <v>28</v>
      </c>
      <c r="AB61" t="s">
        <v>432</v>
      </c>
      <c r="AE61" t="s">
        <v>437</v>
      </c>
      <c r="AF61">
        <v>30001</v>
      </c>
    </row>
    <row r="62" spans="1:32" x14ac:dyDescent="0.25">
      <c r="A62" t="s">
        <v>1870</v>
      </c>
      <c r="B62" t="s">
        <v>432</v>
      </c>
      <c r="C62" s="158" t="str">
        <f t="shared" si="0"/>
        <v>1134365</v>
      </c>
      <c r="D62">
        <v>113436</v>
      </c>
      <c r="F62">
        <v>12</v>
      </c>
      <c r="G62">
        <v>1100</v>
      </c>
      <c r="I62">
        <v>1032023</v>
      </c>
      <c r="J62">
        <v>1</v>
      </c>
      <c r="K62">
        <v>0</v>
      </c>
      <c r="L62">
        <v>0</v>
      </c>
      <c r="M62">
        <v>0</v>
      </c>
      <c r="N62">
        <v>9020244</v>
      </c>
      <c r="O62">
        <v>5</v>
      </c>
      <c r="P62" t="s">
        <v>1758</v>
      </c>
      <c r="Q62">
        <v>1005</v>
      </c>
      <c r="R62">
        <v>1</v>
      </c>
      <c r="S62">
        <v>0</v>
      </c>
      <c r="T62">
        <v>1283</v>
      </c>
      <c r="U62" t="s">
        <v>1902</v>
      </c>
      <c r="V62" t="s">
        <v>1907</v>
      </c>
      <c r="W62">
        <v>1</v>
      </c>
      <c r="X62" s="68">
        <v>42608</v>
      </c>
      <c r="Y62" s="68">
        <v>36525</v>
      </c>
      <c r="Z62">
        <v>0</v>
      </c>
      <c r="AA62">
        <v>28</v>
      </c>
      <c r="AB62" t="s">
        <v>432</v>
      </c>
      <c r="AE62" t="s">
        <v>437</v>
      </c>
      <c r="AF62">
        <v>30001</v>
      </c>
    </row>
    <row r="63" spans="1:32" x14ac:dyDescent="0.25">
      <c r="A63" t="s">
        <v>1871</v>
      </c>
      <c r="B63" t="s">
        <v>432</v>
      </c>
      <c r="C63" s="158" t="str">
        <f t="shared" si="0"/>
        <v>1134351</v>
      </c>
      <c r="D63">
        <v>113435</v>
      </c>
      <c r="F63">
        <v>12</v>
      </c>
      <c r="H63" t="s">
        <v>397</v>
      </c>
      <c r="I63">
        <v>1032024</v>
      </c>
      <c r="J63">
        <v>0</v>
      </c>
      <c r="K63">
        <v>0</v>
      </c>
      <c r="L63">
        <v>0</v>
      </c>
      <c r="M63">
        <v>0</v>
      </c>
      <c r="N63">
        <v>9020244</v>
      </c>
      <c r="O63">
        <v>1</v>
      </c>
      <c r="P63" t="s">
        <v>1908</v>
      </c>
      <c r="Q63">
        <v>1005</v>
      </c>
      <c r="R63">
        <v>1</v>
      </c>
      <c r="S63">
        <v>0</v>
      </c>
      <c r="T63">
        <v>1283</v>
      </c>
      <c r="U63" t="s">
        <v>1902</v>
      </c>
      <c r="V63" t="s">
        <v>1909</v>
      </c>
      <c r="W63">
        <v>1</v>
      </c>
      <c r="X63" s="68">
        <v>42608</v>
      </c>
      <c r="Y63" s="68">
        <v>36525</v>
      </c>
      <c r="Z63">
        <v>0</v>
      </c>
      <c r="AA63">
        <v>28</v>
      </c>
      <c r="AB63" t="s">
        <v>432</v>
      </c>
      <c r="AE63" t="s">
        <v>437</v>
      </c>
      <c r="AF63">
        <v>30001</v>
      </c>
    </row>
    <row r="64" spans="1:32" x14ac:dyDescent="0.25">
      <c r="A64" t="s">
        <v>1871</v>
      </c>
      <c r="B64" t="s">
        <v>432</v>
      </c>
      <c r="C64" s="158" t="str">
        <f t="shared" si="0"/>
        <v>1134352</v>
      </c>
      <c r="D64">
        <v>113435</v>
      </c>
      <c r="F64">
        <v>12</v>
      </c>
      <c r="H64" t="s">
        <v>397</v>
      </c>
      <c r="I64">
        <v>1032025</v>
      </c>
      <c r="J64">
        <v>0</v>
      </c>
      <c r="K64">
        <v>0</v>
      </c>
      <c r="L64">
        <v>0</v>
      </c>
      <c r="M64">
        <v>0</v>
      </c>
      <c r="N64">
        <v>9020244</v>
      </c>
      <c r="O64">
        <v>2</v>
      </c>
      <c r="P64" t="s">
        <v>1908</v>
      </c>
      <c r="Q64">
        <v>1005</v>
      </c>
      <c r="R64">
        <v>1</v>
      </c>
      <c r="S64">
        <v>0</v>
      </c>
      <c r="T64">
        <v>1283</v>
      </c>
      <c r="U64" t="s">
        <v>1902</v>
      </c>
      <c r="V64" t="s">
        <v>1910</v>
      </c>
      <c r="W64">
        <v>1</v>
      </c>
      <c r="X64" s="68">
        <v>42608</v>
      </c>
      <c r="Y64" s="68">
        <v>36525</v>
      </c>
      <c r="Z64">
        <v>0</v>
      </c>
      <c r="AA64">
        <v>28</v>
      </c>
      <c r="AB64" t="s">
        <v>432</v>
      </c>
      <c r="AE64" t="s">
        <v>437</v>
      </c>
      <c r="AF64">
        <v>30001</v>
      </c>
    </row>
    <row r="65" spans="1:32" x14ac:dyDescent="0.25">
      <c r="A65" t="s">
        <v>1871</v>
      </c>
      <c r="B65" t="s">
        <v>432</v>
      </c>
      <c r="C65" s="158" t="str">
        <f t="shared" si="0"/>
        <v>1134353</v>
      </c>
      <c r="D65">
        <v>113435</v>
      </c>
      <c r="F65">
        <v>12</v>
      </c>
      <c r="H65" t="s">
        <v>397</v>
      </c>
      <c r="I65">
        <v>1032026</v>
      </c>
      <c r="J65">
        <v>0</v>
      </c>
      <c r="K65">
        <v>0</v>
      </c>
      <c r="L65">
        <v>0</v>
      </c>
      <c r="M65">
        <v>0</v>
      </c>
      <c r="N65">
        <v>9020244</v>
      </c>
      <c r="O65">
        <v>3</v>
      </c>
      <c r="P65" t="s">
        <v>1908</v>
      </c>
      <c r="Q65">
        <v>1005</v>
      </c>
      <c r="R65">
        <v>1</v>
      </c>
      <c r="S65">
        <v>0</v>
      </c>
      <c r="T65">
        <v>1283</v>
      </c>
      <c r="U65" t="s">
        <v>1902</v>
      </c>
      <c r="V65" t="s">
        <v>1911</v>
      </c>
      <c r="W65">
        <v>1</v>
      </c>
      <c r="X65" s="68">
        <v>42608</v>
      </c>
      <c r="Y65" s="68">
        <v>36525</v>
      </c>
      <c r="Z65">
        <v>0</v>
      </c>
      <c r="AA65">
        <v>28</v>
      </c>
      <c r="AB65" t="s">
        <v>432</v>
      </c>
      <c r="AE65" t="s">
        <v>437</v>
      </c>
      <c r="AF65">
        <v>30001</v>
      </c>
    </row>
    <row r="66" spans="1:32" x14ac:dyDescent="0.25">
      <c r="A66" t="s">
        <v>1871</v>
      </c>
      <c r="B66" t="s">
        <v>432</v>
      </c>
      <c r="C66" s="158" t="str">
        <f t="shared" si="0"/>
        <v>1134354</v>
      </c>
      <c r="D66">
        <v>113435</v>
      </c>
      <c r="F66">
        <v>12</v>
      </c>
      <c r="H66" t="s">
        <v>397</v>
      </c>
      <c r="I66">
        <v>1032027</v>
      </c>
      <c r="J66">
        <v>0</v>
      </c>
      <c r="K66">
        <v>0</v>
      </c>
      <c r="L66">
        <v>0</v>
      </c>
      <c r="M66">
        <v>0</v>
      </c>
      <c r="N66">
        <v>9020244</v>
      </c>
      <c r="O66">
        <v>4</v>
      </c>
      <c r="P66" t="s">
        <v>1908</v>
      </c>
      <c r="Q66">
        <v>1005</v>
      </c>
      <c r="R66">
        <v>1</v>
      </c>
      <c r="S66">
        <v>0</v>
      </c>
      <c r="T66">
        <v>1283</v>
      </c>
      <c r="U66" t="s">
        <v>1902</v>
      </c>
      <c r="V66" t="s">
        <v>1912</v>
      </c>
      <c r="W66">
        <v>1</v>
      </c>
      <c r="X66" s="68">
        <v>42608</v>
      </c>
      <c r="Y66" s="68">
        <v>36525</v>
      </c>
      <c r="Z66">
        <v>0</v>
      </c>
      <c r="AA66">
        <v>28</v>
      </c>
      <c r="AB66" t="s">
        <v>432</v>
      </c>
      <c r="AE66" t="s">
        <v>437</v>
      </c>
      <c r="AF66">
        <v>30001</v>
      </c>
    </row>
    <row r="67" spans="1:32" x14ac:dyDescent="0.25">
      <c r="A67" t="s">
        <v>1871</v>
      </c>
      <c r="B67" t="s">
        <v>432</v>
      </c>
      <c r="C67" s="158" t="str">
        <f t="shared" ref="C67:C130" si="1">D67&amp;O67</f>
        <v>1134355</v>
      </c>
      <c r="D67">
        <v>113435</v>
      </c>
      <c r="F67">
        <v>12</v>
      </c>
      <c r="H67" t="s">
        <v>397</v>
      </c>
      <c r="I67">
        <v>1032028</v>
      </c>
      <c r="J67">
        <v>0</v>
      </c>
      <c r="K67">
        <v>0</v>
      </c>
      <c r="L67">
        <v>0</v>
      </c>
      <c r="M67">
        <v>0</v>
      </c>
      <c r="N67">
        <v>9020244</v>
      </c>
      <c r="O67">
        <v>5</v>
      </c>
      <c r="P67" t="s">
        <v>1908</v>
      </c>
      <c r="Q67">
        <v>1005</v>
      </c>
      <c r="R67">
        <v>1</v>
      </c>
      <c r="S67">
        <v>0</v>
      </c>
      <c r="T67">
        <v>1283</v>
      </c>
      <c r="U67" t="s">
        <v>1902</v>
      </c>
      <c r="V67" t="s">
        <v>1913</v>
      </c>
      <c r="W67">
        <v>1</v>
      </c>
      <c r="X67" s="68">
        <v>42608</v>
      </c>
      <c r="Y67" s="68">
        <v>36525</v>
      </c>
      <c r="Z67">
        <v>0</v>
      </c>
      <c r="AA67">
        <v>28</v>
      </c>
      <c r="AB67" t="s">
        <v>432</v>
      </c>
      <c r="AE67" t="s">
        <v>437</v>
      </c>
      <c r="AF67">
        <v>30001</v>
      </c>
    </row>
    <row r="68" spans="1:32" x14ac:dyDescent="0.25">
      <c r="A68" t="s">
        <v>1681</v>
      </c>
      <c r="B68" t="s">
        <v>432</v>
      </c>
      <c r="C68" s="158" t="str">
        <f t="shared" si="1"/>
        <v>1164171</v>
      </c>
      <c r="D68">
        <v>116417</v>
      </c>
      <c r="F68">
        <v>12</v>
      </c>
      <c r="G68">
        <v>970</v>
      </c>
      <c r="I68">
        <v>1031949</v>
      </c>
      <c r="J68">
        <v>1</v>
      </c>
      <c r="K68">
        <v>0</v>
      </c>
      <c r="L68">
        <v>1</v>
      </c>
      <c r="M68">
        <v>0</v>
      </c>
      <c r="N68">
        <v>9020246</v>
      </c>
      <c r="O68">
        <v>1</v>
      </c>
      <c r="P68" t="s">
        <v>1636</v>
      </c>
      <c r="Q68">
        <v>1005</v>
      </c>
      <c r="R68">
        <v>2</v>
      </c>
      <c r="S68">
        <v>0</v>
      </c>
      <c r="T68">
        <v>29747</v>
      </c>
      <c r="U68" t="s">
        <v>542</v>
      </c>
      <c r="V68" t="s">
        <v>1682</v>
      </c>
      <c r="W68">
        <v>3</v>
      </c>
      <c r="X68" s="68">
        <v>42579</v>
      </c>
      <c r="Y68" s="68">
        <v>36525</v>
      </c>
      <c r="Z68">
        <v>0</v>
      </c>
      <c r="AA68">
        <v>28</v>
      </c>
      <c r="AB68" t="s">
        <v>432</v>
      </c>
      <c r="AF68">
        <v>30001</v>
      </c>
    </row>
    <row r="69" spans="1:32" x14ac:dyDescent="0.25">
      <c r="A69" t="s">
        <v>1681</v>
      </c>
      <c r="B69" t="s">
        <v>432</v>
      </c>
      <c r="C69" s="158" t="str">
        <f t="shared" si="1"/>
        <v>1164172</v>
      </c>
      <c r="D69">
        <v>116417</v>
      </c>
      <c r="F69">
        <v>12</v>
      </c>
      <c r="G69">
        <v>1035</v>
      </c>
      <c r="I69">
        <v>1031950</v>
      </c>
      <c r="J69">
        <v>1</v>
      </c>
      <c r="K69">
        <v>0</v>
      </c>
      <c r="L69">
        <v>1</v>
      </c>
      <c r="M69">
        <v>0</v>
      </c>
      <c r="N69">
        <v>9020246</v>
      </c>
      <c r="O69">
        <v>2</v>
      </c>
      <c r="P69" t="s">
        <v>1636</v>
      </c>
      <c r="Q69">
        <v>1005</v>
      </c>
      <c r="R69">
        <v>2</v>
      </c>
      <c r="S69">
        <v>0</v>
      </c>
      <c r="T69">
        <v>29747</v>
      </c>
      <c r="U69" t="s">
        <v>542</v>
      </c>
      <c r="V69" t="s">
        <v>1683</v>
      </c>
      <c r="W69">
        <v>3</v>
      </c>
      <c r="X69" s="68">
        <v>42579</v>
      </c>
      <c r="Y69" s="68">
        <v>36525</v>
      </c>
      <c r="Z69">
        <v>0</v>
      </c>
      <c r="AA69">
        <v>28</v>
      </c>
      <c r="AB69" t="s">
        <v>432</v>
      </c>
      <c r="AF69">
        <v>30001</v>
      </c>
    </row>
    <row r="70" spans="1:32" x14ac:dyDescent="0.25">
      <c r="A70" t="s">
        <v>1681</v>
      </c>
      <c r="B70" t="s">
        <v>432</v>
      </c>
      <c r="C70" s="158" t="str">
        <f t="shared" si="1"/>
        <v>1164173</v>
      </c>
      <c r="D70">
        <v>116417</v>
      </c>
      <c r="F70">
        <v>12</v>
      </c>
      <c r="G70">
        <v>1160</v>
      </c>
      <c r="I70">
        <v>1031951</v>
      </c>
      <c r="J70">
        <v>1</v>
      </c>
      <c r="K70">
        <v>0</v>
      </c>
      <c r="L70">
        <v>1</v>
      </c>
      <c r="M70">
        <v>0</v>
      </c>
      <c r="N70">
        <v>9020246</v>
      </c>
      <c r="O70">
        <v>3</v>
      </c>
      <c r="P70" t="s">
        <v>1636</v>
      </c>
      <c r="Q70">
        <v>1005</v>
      </c>
      <c r="R70">
        <v>2</v>
      </c>
      <c r="S70">
        <v>0</v>
      </c>
      <c r="T70">
        <v>29747</v>
      </c>
      <c r="U70" t="s">
        <v>542</v>
      </c>
      <c r="V70" t="s">
        <v>1684</v>
      </c>
      <c r="W70">
        <v>3</v>
      </c>
      <c r="X70" s="68">
        <v>42579</v>
      </c>
      <c r="Y70" s="68">
        <v>36525</v>
      </c>
      <c r="Z70">
        <v>0</v>
      </c>
      <c r="AA70">
        <v>28</v>
      </c>
      <c r="AB70" t="s">
        <v>432</v>
      </c>
      <c r="AF70">
        <v>30001</v>
      </c>
    </row>
    <row r="71" spans="1:32" x14ac:dyDescent="0.25">
      <c r="A71" t="s">
        <v>1681</v>
      </c>
      <c r="B71" t="s">
        <v>432</v>
      </c>
      <c r="C71" s="158" t="str">
        <f t="shared" si="1"/>
        <v>1164174</v>
      </c>
      <c r="D71">
        <v>116417</v>
      </c>
      <c r="F71">
        <v>12</v>
      </c>
      <c r="G71">
        <v>1090</v>
      </c>
      <c r="I71">
        <v>1031952</v>
      </c>
      <c r="J71">
        <v>1</v>
      </c>
      <c r="K71">
        <v>0</v>
      </c>
      <c r="L71">
        <v>1</v>
      </c>
      <c r="M71">
        <v>0</v>
      </c>
      <c r="N71">
        <v>9020246</v>
      </c>
      <c r="O71">
        <v>4</v>
      </c>
      <c r="P71" t="s">
        <v>1636</v>
      </c>
      <c r="Q71">
        <v>1005</v>
      </c>
      <c r="R71">
        <v>2</v>
      </c>
      <c r="S71">
        <v>0</v>
      </c>
      <c r="T71">
        <v>29747</v>
      </c>
      <c r="U71" t="s">
        <v>542</v>
      </c>
      <c r="V71" t="s">
        <v>1685</v>
      </c>
      <c r="W71">
        <v>3</v>
      </c>
      <c r="X71" s="68">
        <v>42579</v>
      </c>
      <c r="Y71" s="68">
        <v>36525</v>
      </c>
      <c r="Z71">
        <v>0</v>
      </c>
      <c r="AA71">
        <v>28</v>
      </c>
      <c r="AB71" t="s">
        <v>432</v>
      </c>
      <c r="AF71">
        <v>30001</v>
      </c>
    </row>
    <row r="72" spans="1:32" x14ac:dyDescent="0.25">
      <c r="A72" t="s">
        <v>1681</v>
      </c>
      <c r="B72" t="s">
        <v>432</v>
      </c>
      <c r="C72" s="158" t="str">
        <f t="shared" si="1"/>
        <v>1164175</v>
      </c>
      <c r="D72">
        <v>116417</v>
      </c>
      <c r="F72">
        <v>12</v>
      </c>
      <c r="G72">
        <v>1220</v>
      </c>
      <c r="I72">
        <v>1031953</v>
      </c>
      <c r="J72">
        <v>1</v>
      </c>
      <c r="K72">
        <v>0</v>
      </c>
      <c r="L72">
        <v>1</v>
      </c>
      <c r="M72">
        <v>0</v>
      </c>
      <c r="N72">
        <v>9020246</v>
      </c>
      <c r="O72">
        <v>5</v>
      </c>
      <c r="P72" t="s">
        <v>1636</v>
      </c>
      <c r="Q72">
        <v>1005</v>
      </c>
      <c r="R72">
        <v>2</v>
      </c>
      <c r="S72">
        <v>0</v>
      </c>
      <c r="T72">
        <v>29747</v>
      </c>
      <c r="U72" t="s">
        <v>542</v>
      </c>
      <c r="V72" t="s">
        <v>1686</v>
      </c>
      <c r="W72">
        <v>3</v>
      </c>
      <c r="X72" s="68">
        <v>42579</v>
      </c>
      <c r="Y72" s="68">
        <v>36525</v>
      </c>
      <c r="Z72">
        <v>0</v>
      </c>
      <c r="AA72">
        <v>28</v>
      </c>
      <c r="AB72" t="s">
        <v>432</v>
      </c>
      <c r="AF72">
        <v>30001</v>
      </c>
    </row>
    <row r="73" spans="1:32" x14ac:dyDescent="0.25">
      <c r="A73" t="s">
        <v>1687</v>
      </c>
      <c r="B73" t="s">
        <v>432</v>
      </c>
      <c r="C73" s="158" t="str">
        <f t="shared" si="1"/>
        <v>1164181</v>
      </c>
      <c r="D73">
        <v>116418</v>
      </c>
      <c r="F73">
        <v>12</v>
      </c>
      <c r="H73" t="s">
        <v>397</v>
      </c>
      <c r="I73">
        <v>1031954</v>
      </c>
      <c r="J73">
        <v>0</v>
      </c>
      <c r="K73">
        <v>0</v>
      </c>
      <c r="L73">
        <v>1</v>
      </c>
      <c r="M73">
        <v>0</v>
      </c>
      <c r="N73">
        <v>9020246</v>
      </c>
      <c r="O73">
        <v>1</v>
      </c>
      <c r="P73" t="s">
        <v>1688</v>
      </c>
      <c r="Q73">
        <v>1005</v>
      </c>
      <c r="R73">
        <v>2</v>
      </c>
      <c r="S73">
        <v>0</v>
      </c>
      <c r="T73">
        <v>29747</v>
      </c>
      <c r="U73" t="s">
        <v>542</v>
      </c>
      <c r="V73" t="s">
        <v>1689</v>
      </c>
      <c r="W73">
        <v>3</v>
      </c>
      <c r="X73" s="68">
        <v>42579</v>
      </c>
      <c r="Y73" s="68">
        <v>36525</v>
      </c>
      <c r="Z73">
        <v>0</v>
      </c>
      <c r="AA73">
        <v>28</v>
      </c>
      <c r="AB73" t="s">
        <v>432</v>
      </c>
      <c r="AF73">
        <v>30001</v>
      </c>
    </row>
    <row r="74" spans="1:32" x14ac:dyDescent="0.25">
      <c r="A74" t="s">
        <v>1687</v>
      </c>
      <c r="B74" t="s">
        <v>432</v>
      </c>
      <c r="C74" s="158" t="str">
        <f t="shared" si="1"/>
        <v>1164182</v>
      </c>
      <c r="D74">
        <v>116418</v>
      </c>
      <c r="F74">
        <v>12</v>
      </c>
      <c r="H74" t="s">
        <v>397</v>
      </c>
      <c r="I74">
        <v>1031955</v>
      </c>
      <c r="J74">
        <v>0</v>
      </c>
      <c r="K74">
        <v>0</v>
      </c>
      <c r="L74">
        <v>1</v>
      </c>
      <c r="M74">
        <v>0</v>
      </c>
      <c r="N74">
        <v>9020246</v>
      </c>
      <c r="O74">
        <v>2</v>
      </c>
      <c r="P74" t="s">
        <v>1688</v>
      </c>
      <c r="Q74">
        <v>1005</v>
      </c>
      <c r="R74">
        <v>2</v>
      </c>
      <c r="S74">
        <v>0</v>
      </c>
      <c r="T74">
        <v>29747</v>
      </c>
      <c r="U74" t="s">
        <v>542</v>
      </c>
      <c r="V74" t="s">
        <v>1690</v>
      </c>
      <c r="W74">
        <v>3</v>
      </c>
      <c r="X74" s="68">
        <v>42579</v>
      </c>
      <c r="Y74" s="68">
        <v>36525</v>
      </c>
      <c r="Z74">
        <v>0</v>
      </c>
      <c r="AA74">
        <v>28</v>
      </c>
      <c r="AB74" t="s">
        <v>432</v>
      </c>
      <c r="AF74">
        <v>30001</v>
      </c>
    </row>
    <row r="75" spans="1:32" x14ac:dyDescent="0.25">
      <c r="A75" t="s">
        <v>1687</v>
      </c>
      <c r="B75" t="s">
        <v>432</v>
      </c>
      <c r="C75" s="158" t="str">
        <f t="shared" si="1"/>
        <v>1164183</v>
      </c>
      <c r="D75">
        <v>116418</v>
      </c>
      <c r="F75">
        <v>12</v>
      </c>
      <c r="H75" t="s">
        <v>397</v>
      </c>
      <c r="I75">
        <v>1031956</v>
      </c>
      <c r="J75">
        <v>0</v>
      </c>
      <c r="K75">
        <v>0</v>
      </c>
      <c r="L75">
        <v>1</v>
      </c>
      <c r="M75">
        <v>0</v>
      </c>
      <c r="N75">
        <v>9020246</v>
      </c>
      <c r="O75">
        <v>3</v>
      </c>
      <c r="P75" t="s">
        <v>1688</v>
      </c>
      <c r="Q75">
        <v>1005</v>
      </c>
      <c r="R75">
        <v>2</v>
      </c>
      <c r="S75">
        <v>0</v>
      </c>
      <c r="T75">
        <v>29747</v>
      </c>
      <c r="U75" t="s">
        <v>542</v>
      </c>
      <c r="V75" t="s">
        <v>1691</v>
      </c>
      <c r="W75">
        <v>3</v>
      </c>
      <c r="X75" s="68">
        <v>42579</v>
      </c>
      <c r="Y75" s="68">
        <v>36525</v>
      </c>
      <c r="Z75">
        <v>0</v>
      </c>
      <c r="AA75">
        <v>28</v>
      </c>
      <c r="AB75" t="s">
        <v>432</v>
      </c>
      <c r="AF75">
        <v>30001</v>
      </c>
    </row>
    <row r="76" spans="1:32" x14ac:dyDescent="0.25">
      <c r="A76" t="s">
        <v>1687</v>
      </c>
      <c r="B76" t="s">
        <v>432</v>
      </c>
      <c r="C76" s="158" t="str">
        <f t="shared" si="1"/>
        <v>1164184</v>
      </c>
      <c r="D76">
        <v>116418</v>
      </c>
      <c r="F76">
        <v>12</v>
      </c>
      <c r="H76" t="s">
        <v>397</v>
      </c>
      <c r="I76">
        <v>1031957</v>
      </c>
      <c r="J76">
        <v>0</v>
      </c>
      <c r="K76">
        <v>0</v>
      </c>
      <c r="L76">
        <v>1</v>
      </c>
      <c r="M76">
        <v>0</v>
      </c>
      <c r="N76">
        <v>9020246</v>
      </c>
      <c r="O76">
        <v>4</v>
      </c>
      <c r="P76" t="s">
        <v>1688</v>
      </c>
      <c r="Q76">
        <v>1005</v>
      </c>
      <c r="R76">
        <v>2</v>
      </c>
      <c r="S76">
        <v>0</v>
      </c>
      <c r="T76">
        <v>29747</v>
      </c>
      <c r="U76" t="s">
        <v>542</v>
      </c>
      <c r="V76" t="s">
        <v>1692</v>
      </c>
      <c r="W76">
        <v>3</v>
      </c>
      <c r="X76" s="68">
        <v>42579</v>
      </c>
      <c r="Y76" s="68">
        <v>36525</v>
      </c>
      <c r="Z76">
        <v>0</v>
      </c>
      <c r="AA76">
        <v>28</v>
      </c>
      <c r="AB76" t="s">
        <v>432</v>
      </c>
      <c r="AF76">
        <v>30001</v>
      </c>
    </row>
    <row r="77" spans="1:32" x14ac:dyDescent="0.25">
      <c r="A77" t="s">
        <v>1687</v>
      </c>
      <c r="B77" t="s">
        <v>432</v>
      </c>
      <c r="C77" s="158" t="str">
        <f t="shared" si="1"/>
        <v>1164185</v>
      </c>
      <c r="D77">
        <v>116418</v>
      </c>
      <c r="F77">
        <v>12</v>
      </c>
      <c r="H77" t="s">
        <v>397</v>
      </c>
      <c r="I77">
        <v>1031958</v>
      </c>
      <c r="J77">
        <v>0</v>
      </c>
      <c r="K77">
        <v>0</v>
      </c>
      <c r="L77">
        <v>1</v>
      </c>
      <c r="M77">
        <v>0</v>
      </c>
      <c r="N77">
        <v>9020246</v>
      </c>
      <c r="O77">
        <v>5</v>
      </c>
      <c r="P77" t="s">
        <v>1688</v>
      </c>
      <c r="Q77">
        <v>1005</v>
      </c>
      <c r="R77">
        <v>2</v>
      </c>
      <c r="S77">
        <v>0</v>
      </c>
      <c r="T77">
        <v>29747</v>
      </c>
      <c r="U77" t="s">
        <v>542</v>
      </c>
      <c r="V77" t="s">
        <v>1693</v>
      </c>
      <c r="W77">
        <v>3</v>
      </c>
      <c r="X77" s="68">
        <v>42579</v>
      </c>
      <c r="Y77" s="68">
        <v>36525</v>
      </c>
      <c r="Z77">
        <v>0</v>
      </c>
      <c r="AA77">
        <v>28</v>
      </c>
      <c r="AB77" t="s">
        <v>432</v>
      </c>
      <c r="AF77">
        <v>30001</v>
      </c>
    </row>
    <row r="78" spans="1:32" x14ac:dyDescent="0.25">
      <c r="A78" t="s">
        <v>1694</v>
      </c>
      <c r="B78" t="s">
        <v>432</v>
      </c>
      <c r="C78" s="158" t="str">
        <f t="shared" si="1"/>
        <v>1164195</v>
      </c>
      <c r="D78">
        <v>116419</v>
      </c>
      <c r="F78">
        <v>12</v>
      </c>
      <c r="G78">
        <v>1645</v>
      </c>
      <c r="I78">
        <v>1031959</v>
      </c>
      <c r="J78">
        <v>1</v>
      </c>
      <c r="K78">
        <v>0</v>
      </c>
      <c r="L78">
        <v>1</v>
      </c>
      <c r="M78">
        <v>0</v>
      </c>
      <c r="N78">
        <v>9020246</v>
      </c>
      <c r="O78">
        <v>5</v>
      </c>
      <c r="P78" t="s">
        <v>1635</v>
      </c>
      <c r="Q78">
        <v>1005</v>
      </c>
      <c r="R78">
        <v>2</v>
      </c>
      <c r="S78">
        <v>0</v>
      </c>
      <c r="T78">
        <v>29747</v>
      </c>
      <c r="U78" t="s">
        <v>542</v>
      </c>
      <c r="V78" t="s">
        <v>1695</v>
      </c>
      <c r="W78">
        <v>3</v>
      </c>
      <c r="X78" s="68">
        <v>42579</v>
      </c>
      <c r="Y78" s="68">
        <v>36525</v>
      </c>
      <c r="Z78">
        <v>0</v>
      </c>
      <c r="AA78">
        <v>28</v>
      </c>
      <c r="AB78" t="s">
        <v>432</v>
      </c>
      <c r="AF78">
        <v>30001</v>
      </c>
    </row>
    <row r="79" spans="1:32" x14ac:dyDescent="0.25">
      <c r="A79" t="s">
        <v>1694</v>
      </c>
      <c r="B79" t="s">
        <v>432</v>
      </c>
      <c r="C79" s="158" t="str">
        <f t="shared" si="1"/>
        <v>1164191</v>
      </c>
      <c r="D79">
        <v>116419</v>
      </c>
      <c r="F79">
        <v>12</v>
      </c>
      <c r="G79">
        <v>1315</v>
      </c>
      <c r="I79">
        <v>1031960</v>
      </c>
      <c r="J79">
        <v>1</v>
      </c>
      <c r="K79">
        <v>0</v>
      </c>
      <c r="L79">
        <v>1</v>
      </c>
      <c r="M79">
        <v>0</v>
      </c>
      <c r="N79">
        <v>9020246</v>
      </c>
      <c r="O79">
        <v>1</v>
      </c>
      <c r="P79" t="s">
        <v>1635</v>
      </c>
      <c r="Q79">
        <v>1005</v>
      </c>
      <c r="R79">
        <v>1</v>
      </c>
      <c r="S79">
        <v>0</v>
      </c>
      <c r="T79">
        <v>29747</v>
      </c>
      <c r="U79" t="s">
        <v>542</v>
      </c>
      <c r="V79" t="s">
        <v>1696</v>
      </c>
      <c r="W79">
        <v>1</v>
      </c>
      <c r="X79" s="68">
        <v>42579</v>
      </c>
      <c r="Y79" s="68">
        <v>36525</v>
      </c>
      <c r="Z79">
        <v>0</v>
      </c>
      <c r="AA79">
        <v>28</v>
      </c>
      <c r="AB79" t="s">
        <v>432</v>
      </c>
      <c r="AF79">
        <v>30001</v>
      </c>
    </row>
    <row r="80" spans="1:32" x14ac:dyDescent="0.25">
      <c r="A80" t="s">
        <v>1694</v>
      </c>
      <c r="B80" t="s">
        <v>432</v>
      </c>
      <c r="C80" s="158" t="str">
        <f t="shared" si="1"/>
        <v>1164192</v>
      </c>
      <c r="D80">
        <v>116419</v>
      </c>
      <c r="F80">
        <v>12</v>
      </c>
      <c r="G80">
        <v>1425</v>
      </c>
      <c r="I80">
        <v>1031961</v>
      </c>
      <c r="J80">
        <v>1</v>
      </c>
      <c r="K80">
        <v>0</v>
      </c>
      <c r="L80">
        <v>1</v>
      </c>
      <c r="M80">
        <v>0</v>
      </c>
      <c r="N80">
        <v>9020246</v>
      </c>
      <c r="O80">
        <v>2</v>
      </c>
      <c r="P80" t="s">
        <v>1635</v>
      </c>
      <c r="Q80">
        <v>1005</v>
      </c>
      <c r="R80">
        <v>2</v>
      </c>
      <c r="S80">
        <v>0</v>
      </c>
      <c r="T80">
        <v>29747</v>
      </c>
      <c r="U80" t="s">
        <v>542</v>
      </c>
      <c r="V80" t="s">
        <v>1697</v>
      </c>
      <c r="W80">
        <v>3</v>
      </c>
      <c r="X80" s="68">
        <v>42579</v>
      </c>
      <c r="Y80" s="68">
        <v>36525</v>
      </c>
      <c r="Z80">
        <v>0</v>
      </c>
      <c r="AA80">
        <v>28</v>
      </c>
      <c r="AB80" t="s">
        <v>432</v>
      </c>
      <c r="AF80">
        <v>30001</v>
      </c>
    </row>
    <row r="81" spans="1:32" x14ac:dyDescent="0.25">
      <c r="A81" t="s">
        <v>1694</v>
      </c>
      <c r="B81" t="s">
        <v>432</v>
      </c>
      <c r="C81" s="158" t="str">
        <f t="shared" si="1"/>
        <v>1164193</v>
      </c>
      <c r="D81">
        <v>116419</v>
      </c>
      <c r="F81">
        <v>12</v>
      </c>
      <c r="G81">
        <v>1565</v>
      </c>
      <c r="I81">
        <v>1031962</v>
      </c>
      <c r="J81">
        <v>1</v>
      </c>
      <c r="K81">
        <v>0</v>
      </c>
      <c r="L81">
        <v>1</v>
      </c>
      <c r="M81">
        <v>0</v>
      </c>
      <c r="N81">
        <v>9020246</v>
      </c>
      <c r="O81">
        <v>3</v>
      </c>
      <c r="P81" t="s">
        <v>1635</v>
      </c>
      <c r="Q81">
        <v>1005</v>
      </c>
      <c r="R81">
        <v>1</v>
      </c>
      <c r="S81">
        <v>0</v>
      </c>
      <c r="T81">
        <v>29747</v>
      </c>
      <c r="U81" t="s">
        <v>542</v>
      </c>
      <c r="V81" t="s">
        <v>1698</v>
      </c>
      <c r="W81">
        <v>1</v>
      </c>
      <c r="X81" s="68">
        <v>42579</v>
      </c>
      <c r="Y81" s="68">
        <v>36525</v>
      </c>
      <c r="Z81">
        <v>0</v>
      </c>
      <c r="AA81">
        <v>28</v>
      </c>
      <c r="AB81" t="s">
        <v>432</v>
      </c>
      <c r="AF81">
        <v>30001</v>
      </c>
    </row>
    <row r="82" spans="1:32" x14ac:dyDescent="0.25">
      <c r="A82" t="s">
        <v>1694</v>
      </c>
      <c r="B82" t="s">
        <v>432</v>
      </c>
      <c r="C82" s="158" t="str">
        <f t="shared" si="1"/>
        <v>1164194</v>
      </c>
      <c r="D82">
        <v>116419</v>
      </c>
      <c r="F82">
        <v>12</v>
      </c>
      <c r="G82">
        <v>1500</v>
      </c>
      <c r="I82">
        <v>1031963</v>
      </c>
      <c r="J82">
        <v>1</v>
      </c>
      <c r="K82">
        <v>0</v>
      </c>
      <c r="L82">
        <v>1</v>
      </c>
      <c r="M82">
        <v>0</v>
      </c>
      <c r="N82">
        <v>9020246</v>
      </c>
      <c r="O82">
        <v>4</v>
      </c>
      <c r="P82" t="s">
        <v>1635</v>
      </c>
      <c r="Q82">
        <v>1005</v>
      </c>
      <c r="R82">
        <v>1</v>
      </c>
      <c r="S82">
        <v>0</v>
      </c>
      <c r="T82">
        <v>29747</v>
      </c>
      <c r="U82" t="s">
        <v>542</v>
      </c>
      <c r="V82" t="s">
        <v>1699</v>
      </c>
      <c r="W82">
        <v>1</v>
      </c>
      <c r="X82" s="68">
        <v>42579</v>
      </c>
      <c r="Y82" s="68">
        <v>36525</v>
      </c>
      <c r="Z82">
        <v>0</v>
      </c>
      <c r="AA82">
        <v>28</v>
      </c>
      <c r="AB82" t="s">
        <v>432</v>
      </c>
      <c r="AF82">
        <v>30001</v>
      </c>
    </row>
    <row r="83" spans="1:32" x14ac:dyDescent="0.25">
      <c r="A83" t="s">
        <v>1700</v>
      </c>
      <c r="B83" t="s">
        <v>432</v>
      </c>
      <c r="C83" s="158" t="str">
        <f t="shared" si="1"/>
        <v>1164201</v>
      </c>
      <c r="D83">
        <v>116420</v>
      </c>
      <c r="F83">
        <v>12</v>
      </c>
      <c r="H83" t="s">
        <v>397</v>
      </c>
      <c r="I83">
        <v>1031964</v>
      </c>
      <c r="J83">
        <v>0</v>
      </c>
      <c r="K83">
        <v>0</v>
      </c>
      <c r="L83">
        <v>1</v>
      </c>
      <c r="M83">
        <v>0</v>
      </c>
      <c r="N83">
        <v>9020246</v>
      </c>
      <c r="O83">
        <v>1</v>
      </c>
      <c r="P83" t="s">
        <v>1701</v>
      </c>
      <c r="Q83">
        <v>1005</v>
      </c>
      <c r="R83">
        <v>2</v>
      </c>
      <c r="S83">
        <v>0</v>
      </c>
      <c r="T83">
        <v>29747</v>
      </c>
      <c r="U83" t="s">
        <v>542</v>
      </c>
      <c r="V83" t="s">
        <v>1702</v>
      </c>
      <c r="W83">
        <v>3</v>
      </c>
      <c r="X83" s="68">
        <v>42579</v>
      </c>
      <c r="Y83" s="68">
        <v>36525</v>
      </c>
      <c r="Z83">
        <v>0</v>
      </c>
      <c r="AA83">
        <v>28</v>
      </c>
      <c r="AB83" t="s">
        <v>432</v>
      </c>
      <c r="AF83">
        <v>30001</v>
      </c>
    </row>
    <row r="84" spans="1:32" x14ac:dyDescent="0.25">
      <c r="A84" t="s">
        <v>1700</v>
      </c>
      <c r="B84" t="s">
        <v>432</v>
      </c>
      <c r="C84" s="158" t="str">
        <f t="shared" si="1"/>
        <v>1164202</v>
      </c>
      <c r="D84">
        <v>116420</v>
      </c>
      <c r="F84">
        <v>12</v>
      </c>
      <c r="H84" t="s">
        <v>397</v>
      </c>
      <c r="I84">
        <v>1031965</v>
      </c>
      <c r="J84">
        <v>0</v>
      </c>
      <c r="K84">
        <v>0</v>
      </c>
      <c r="L84">
        <v>1</v>
      </c>
      <c r="M84">
        <v>0</v>
      </c>
      <c r="N84">
        <v>9020246</v>
      </c>
      <c r="O84">
        <v>2</v>
      </c>
      <c r="P84" t="s">
        <v>1701</v>
      </c>
      <c r="Q84">
        <v>1005</v>
      </c>
      <c r="R84">
        <v>1</v>
      </c>
      <c r="S84">
        <v>0</v>
      </c>
      <c r="T84">
        <v>29747</v>
      </c>
      <c r="U84" t="s">
        <v>542</v>
      </c>
      <c r="V84" t="s">
        <v>1703</v>
      </c>
      <c r="W84">
        <v>1</v>
      </c>
      <c r="X84" s="68">
        <v>42579</v>
      </c>
      <c r="Y84" s="68">
        <v>36525</v>
      </c>
      <c r="Z84">
        <v>0</v>
      </c>
      <c r="AA84">
        <v>28</v>
      </c>
      <c r="AB84" t="s">
        <v>432</v>
      </c>
      <c r="AF84">
        <v>30001</v>
      </c>
    </row>
    <row r="85" spans="1:32" x14ac:dyDescent="0.25">
      <c r="A85" t="s">
        <v>1700</v>
      </c>
      <c r="B85" t="s">
        <v>432</v>
      </c>
      <c r="C85" s="158" t="str">
        <f t="shared" si="1"/>
        <v>1164203</v>
      </c>
      <c r="D85">
        <v>116420</v>
      </c>
      <c r="F85">
        <v>12</v>
      </c>
      <c r="H85" t="s">
        <v>397</v>
      </c>
      <c r="I85">
        <v>1031966</v>
      </c>
      <c r="J85">
        <v>0</v>
      </c>
      <c r="K85">
        <v>0</v>
      </c>
      <c r="L85">
        <v>1</v>
      </c>
      <c r="M85">
        <v>0</v>
      </c>
      <c r="N85">
        <v>9020246</v>
      </c>
      <c r="O85">
        <v>3</v>
      </c>
      <c r="P85" t="s">
        <v>1701</v>
      </c>
      <c r="Q85">
        <v>1005</v>
      </c>
      <c r="R85">
        <v>1</v>
      </c>
      <c r="S85">
        <v>0</v>
      </c>
      <c r="T85">
        <v>29747</v>
      </c>
      <c r="U85" t="s">
        <v>542</v>
      </c>
      <c r="V85" t="s">
        <v>1704</v>
      </c>
      <c r="W85">
        <v>1</v>
      </c>
      <c r="X85" s="68">
        <v>42579</v>
      </c>
      <c r="Y85" s="68">
        <v>36525</v>
      </c>
      <c r="Z85">
        <v>0</v>
      </c>
      <c r="AA85">
        <v>28</v>
      </c>
      <c r="AB85" t="s">
        <v>432</v>
      </c>
      <c r="AF85">
        <v>30001</v>
      </c>
    </row>
    <row r="86" spans="1:32" x14ac:dyDescent="0.25">
      <c r="A86" t="s">
        <v>1700</v>
      </c>
      <c r="B86" t="s">
        <v>432</v>
      </c>
      <c r="C86" s="158" t="str">
        <f t="shared" si="1"/>
        <v>1164204</v>
      </c>
      <c r="D86">
        <v>116420</v>
      </c>
      <c r="F86">
        <v>12</v>
      </c>
      <c r="H86" t="s">
        <v>397</v>
      </c>
      <c r="I86">
        <v>1031967</v>
      </c>
      <c r="J86">
        <v>0</v>
      </c>
      <c r="K86">
        <v>0</v>
      </c>
      <c r="L86">
        <v>1</v>
      </c>
      <c r="M86">
        <v>0</v>
      </c>
      <c r="N86">
        <v>9020246</v>
      </c>
      <c r="O86">
        <v>4</v>
      </c>
      <c r="P86" t="s">
        <v>1701</v>
      </c>
      <c r="Q86">
        <v>1005</v>
      </c>
      <c r="R86">
        <v>1</v>
      </c>
      <c r="S86">
        <v>0</v>
      </c>
      <c r="T86">
        <v>29747</v>
      </c>
      <c r="U86" t="s">
        <v>542</v>
      </c>
      <c r="V86" t="s">
        <v>1705</v>
      </c>
      <c r="W86">
        <v>1</v>
      </c>
      <c r="X86" s="68">
        <v>42579</v>
      </c>
      <c r="Y86" s="68">
        <v>36525</v>
      </c>
      <c r="Z86">
        <v>0</v>
      </c>
      <c r="AA86">
        <v>28</v>
      </c>
      <c r="AB86" t="s">
        <v>432</v>
      </c>
      <c r="AF86">
        <v>30001</v>
      </c>
    </row>
    <row r="87" spans="1:32" x14ac:dyDescent="0.25">
      <c r="A87" t="s">
        <v>1700</v>
      </c>
      <c r="B87" t="s">
        <v>432</v>
      </c>
      <c r="C87" s="158" t="str">
        <f t="shared" si="1"/>
        <v>1164205</v>
      </c>
      <c r="D87">
        <v>116420</v>
      </c>
      <c r="F87">
        <v>12</v>
      </c>
      <c r="H87" t="s">
        <v>397</v>
      </c>
      <c r="I87">
        <v>1031968</v>
      </c>
      <c r="J87">
        <v>0</v>
      </c>
      <c r="K87">
        <v>0</v>
      </c>
      <c r="L87">
        <v>1</v>
      </c>
      <c r="M87">
        <v>0</v>
      </c>
      <c r="N87">
        <v>9020246</v>
      </c>
      <c r="O87">
        <v>5</v>
      </c>
      <c r="P87" t="s">
        <v>1701</v>
      </c>
      <c r="Q87">
        <v>1005</v>
      </c>
      <c r="R87">
        <v>1</v>
      </c>
      <c r="S87">
        <v>0</v>
      </c>
      <c r="T87">
        <v>29747</v>
      </c>
      <c r="U87" t="s">
        <v>542</v>
      </c>
      <c r="V87" t="s">
        <v>1706</v>
      </c>
      <c r="W87">
        <v>1</v>
      </c>
      <c r="X87" s="68">
        <v>42579</v>
      </c>
      <c r="Y87" s="68">
        <v>36525</v>
      </c>
      <c r="Z87">
        <v>0</v>
      </c>
      <c r="AA87">
        <v>28</v>
      </c>
      <c r="AB87" t="s">
        <v>432</v>
      </c>
      <c r="AF87">
        <v>30001</v>
      </c>
    </row>
    <row r="88" spans="1:32" x14ac:dyDescent="0.25">
      <c r="A88" t="s">
        <v>1707</v>
      </c>
      <c r="B88" t="s">
        <v>432</v>
      </c>
      <c r="C88" s="158" t="str">
        <f t="shared" si="1"/>
        <v>1164211</v>
      </c>
      <c r="D88">
        <v>116421</v>
      </c>
      <c r="F88">
        <v>12</v>
      </c>
      <c r="G88">
        <v>1465</v>
      </c>
      <c r="I88">
        <v>1031969</v>
      </c>
      <c r="J88">
        <v>1</v>
      </c>
      <c r="K88">
        <v>0</v>
      </c>
      <c r="L88">
        <v>1</v>
      </c>
      <c r="M88">
        <v>0</v>
      </c>
      <c r="N88">
        <v>9020246</v>
      </c>
      <c r="O88">
        <v>1</v>
      </c>
      <c r="P88" t="s">
        <v>1634</v>
      </c>
      <c r="Q88">
        <v>1005</v>
      </c>
      <c r="R88">
        <v>2</v>
      </c>
      <c r="S88">
        <v>0</v>
      </c>
      <c r="T88">
        <v>29747</v>
      </c>
      <c r="U88" t="s">
        <v>542</v>
      </c>
      <c r="V88" t="s">
        <v>1708</v>
      </c>
      <c r="W88">
        <v>3</v>
      </c>
      <c r="X88" s="68">
        <v>42579</v>
      </c>
      <c r="Y88" s="68">
        <v>36525</v>
      </c>
      <c r="Z88">
        <v>0</v>
      </c>
      <c r="AA88">
        <v>28</v>
      </c>
      <c r="AB88" t="s">
        <v>432</v>
      </c>
      <c r="AF88">
        <v>30001</v>
      </c>
    </row>
    <row r="89" spans="1:32" x14ac:dyDescent="0.25">
      <c r="A89" t="s">
        <v>1707</v>
      </c>
      <c r="B89" t="s">
        <v>432</v>
      </c>
      <c r="C89" s="158" t="str">
        <f t="shared" si="1"/>
        <v>1164212</v>
      </c>
      <c r="D89">
        <v>116421</v>
      </c>
      <c r="F89">
        <v>12</v>
      </c>
      <c r="G89">
        <v>1545</v>
      </c>
      <c r="I89">
        <v>1031970</v>
      </c>
      <c r="J89">
        <v>1</v>
      </c>
      <c r="K89">
        <v>0</v>
      </c>
      <c r="L89">
        <v>1</v>
      </c>
      <c r="M89">
        <v>0</v>
      </c>
      <c r="N89">
        <v>9020246</v>
      </c>
      <c r="O89">
        <v>2</v>
      </c>
      <c r="P89" t="s">
        <v>1634</v>
      </c>
      <c r="Q89">
        <v>1005</v>
      </c>
      <c r="R89">
        <v>2</v>
      </c>
      <c r="S89">
        <v>0</v>
      </c>
      <c r="T89">
        <v>29747</v>
      </c>
      <c r="U89" t="s">
        <v>542</v>
      </c>
      <c r="V89" t="s">
        <v>1709</v>
      </c>
      <c r="W89">
        <v>3</v>
      </c>
      <c r="X89" s="68">
        <v>42579</v>
      </c>
      <c r="Y89" s="68">
        <v>36525</v>
      </c>
      <c r="Z89">
        <v>0</v>
      </c>
      <c r="AA89">
        <v>28</v>
      </c>
      <c r="AB89" t="s">
        <v>432</v>
      </c>
      <c r="AF89">
        <v>30001</v>
      </c>
    </row>
    <row r="90" spans="1:32" x14ac:dyDescent="0.25">
      <c r="A90" t="s">
        <v>1707</v>
      </c>
      <c r="B90" t="s">
        <v>432</v>
      </c>
      <c r="C90" s="158" t="str">
        <f t="shared" si="1"/>
        <v>1164213</v>
      </c>
      <c r="D90">
        <v>116421</v>
      </c>
      <c r="F90">
        <v>12</v>
      </c>
      <c r="G90">
        <v>1670</v>
      </c>
      <c r="I90">
        <v>1031971</v>
      </c>
      <c r="J90">
        <v>1</v>
      </c>
      <c r="K90">
        <v>0</v>
      </c>
      <c r="L90">
        <v>1</v>
      </c>
      <c r="M90">
        <v>0</v>
      </c>
      <c r="N90">
        <v>9020246</v>
      </c>
      <c r="O90">
        <v>3</v>
      </c>
      <c r="P90" t="s">
        <v>1634</v>
      </c>
      <c r="Q90">
        <v>1005</v>
      </c>
      <c r="R90">
        <v>2</v>
      </c>
      <c r="S90">
        <v>0</v>
      </c>
      <c r="T90">
        <v>29747</v>
      </c>
      <c r="U90" t="s">
        <v>542</v>
      </c>
      <c r="V90" t="s">
        <v>1710</v>
      </c>
      <c r="W90">
        <v>3</v>
      </c>
      <c r="X90" s="68">
        <v>42579</v>
      </c>
      <c r="Y90" s="68">
        <v>36525</v>
      </c>
      <c r="Z90">
        <v>0</v>
      </c>
      <c r="AA90">
        <v>28</v>
      </c>
      <c r="AB90" t="s">
        <v>432</v>
      </c>
      <c r="AF90">
        <v>30001</v>
      </c>
    </row>
    <row r="91" spans="1:32" x14ac:dyDescent="0.25">
      <c r="A91" t="s">
        <v>1707</v>
      </c>
      <c r="B91" t="s">
        <v>432</v>
      </c>
      <c r="C91" s="158" t="str">
        <f t="shared" si="1"/>
        <v>1164214</v>
      </c>
      <c r="D91">
        <v>116421</v>
      </c>
      <c r="F91">
        <v>12</v>
      </c>
      <c r="G91">
        <v>1625</v>
      </c>
      <c r="I91">
        <v>1031972</v>
      </c>
      <c r="J91">
        <v>1</v>
      </c>
      <c r="K91">
        <v>0</v>
      </c>
      <c r="L91">
        <v>1</v>
      </c>
      <c r="M91">
        <v>0</v>
      </c>
      <c r="N91">
        <v>9020246</v>
      </c>
      <c r="O91">
        <v>4</v>
      </c>
      <c r="P91" t="s">
        <v>1634</v>
      </c>
      <c r="Q91">
        <v>1005</v>
      </c>
      <c r="R91">
        <v>1</v>
      </c>
      <c r="S91">
        <v>0</v>
      </c>
      <c r="T91">
        <v>29747</v>
      </c>
      <c r="U91" t="s">
        <v>542</v>
      </c>
      <c r="V91" t="s">
        <v>1711</v>
      </c>
      <c r="W91">
        <v>1</v>
      </c>
      <c r="X91" s="68">
        <v>42579</v>
      </c>
      <c r="Y91" s="68">
        <v>36525</v>
      </c>
      <c r="Z91">
        <v>0</v>
      </c>
      <c r="AA91">
        <v>28</v>
      </c>
      <c r="AB91" t="s">
        <v>432</v>
      </c>
      <c r="AF91">
        <v>30001</v>
      </c>
    </row>
    <row r="92" spans="1:32" x14ac:dyDescent="0.25">
      <c r="A92" t="s">
        <v>1707</v>
      </c>
      <c r="B92" t="s">
        <v>432</v>
      </c>
      <c r="C92" s="158" t="str">
        <f t="shared" si="1"/>
        <v>1164215</v>
      </c>
      <c r="D92">
        <v>116421</v>
      </c>
      <c r="F92">
        <v>12</v>
      </c>
      <c r="G92">
        <v>1645</v>
      </c>
      <c r="I92">
        <v>1031973</v>
      </c>
      <c r="J92">
        <v>1</v>
      </c>
      <c r="K92">
        <v>0</v>
      </c>
      <c r="L92">
        <v>1</v>
      </c>
      <c r="M92">
        <v>0</v>
      </c>
      <c r="N92">
        <v>9020246</v>
      </c>
      <c r="O92">
        <v>5</v>
      </c>
      <c r="P92" t="s">
        <v>1634</v>
      </c>
      <c r="Q92">
        <v>1005</v>
      </c>
      <c r="R92">
        <v>1</v>
      </c>
      <c r="S92">
        <v>0</v>
      </c>
      <c r="T92">
        <v>29747</v>
      </c>
      <c r="U92" t="s">
        <v>542</v>
      </c>
      <c r="V92" t="s">
        <v>1712</v>
      </c>
      <c r="W92">
        <v>1</v>
      </c>
      <c r="X92" s="68">
        <v>42579</v>
      </c>
      <c r="Y92" s="68">
        <v>36525</v>
      </c>
      <c r="Z92">
        <v>0</v>
      </c>
      <c r="AA92">
        <v>28</v>
      </c>
      <c r="AB92" t="s">
        <v>432</v>
      </c>
      <c r="AF92">
        <v>30001</v>
      </c>
    </row>
    <row r="93" spans="1:32" x14ac:dyDescent="0.25">
      <c r="A93" t="s">
        <v>1713</v>
      </c>
      <c r="B93" t="s">
        <v>432</v>
      </c>
      <c r="C93" s="158" t="str">
        <f t="shared" si="1"/>
        <v>1164225</v>
      </c>
      <c r="D93">
        <v>116422</v>
      </c>
      <c r="F93">
        <v>12</v>
      </c>
      <c r="H93" t="s">
        <v>397</v>
      </c>
      <c r="I93">
        <v>1031974</v>
      </c>
      <c r="J93">
        <v>0</v>
      </c>
      <c r="K93">
        <v>0</v>
      </c>
      <c r="L93">
        <v>1</v>
      </c>
      <c r="M93">
        <v>0</v>
      </c>
      <c r="N93">
        <v>9020246</v>
      </c>
      <c r="O93">
        <v>5</v>
      </c>
      <c r="P93" t="s">
        <v>1714</v>
      </c>
      <c r="Q93">
        <v>1005</v>
      </c>
      <c r="R93">
        <v>1</v>
      </c>
      <c r="S93">
        <v>0</v>
      </c>
      <c r="T93">
        <v>29747</v>
      </c>
      <c r="U93" t="s">
        <v>542</v>
      </c>
      <c r="V93" t="s">
        <v>1715</v>
      </c>
      <c r="W93">
        <v>1</v>
      </c>
      <c r="X93" s="68">
        <v>42579</v>
      </c>
      <c r="Y93" s="68">
        <v>36525</v>
      </c>
      <c r="Z93">
        <v>0</v>
      </c>
      <c r="AA93">
        <v>28</v>
      </c>
      <c r="AB93" t="s">
        <v>432</v>
      </c>
      <c r="AF93">
        <v>30001</v>
      </c>
    </row>
    <row r="94" spans="1:32" x14ac:dyDescent="0.25">
      <c r="A94" t="s">
        <v>1713</v>
      </c>
      <c r="B94" t="s">
        <v>432</v>
      </c>
      <c r="C94" s="158" t="str">
        <f t="shared" si="1"/>
        <v>1164221</v>
      </c>
      <c r="D94">
        <v>116422</v>
      </c>
      <c r="F94">
        <v>12</v>
      </c>
      <c r="H94" t="s">
        <v>397</v>
      </c>
      <c r="I94">
        <v>1031975</v>
      </c>
      <c r="J94">
        <v>0</v>
      </c>
      <c r="K94">
        <v>0</v>
      </c>
      <c r="L94">
        <v>1</v>
      </c>
      <c r="M94">
        <v>0</v>
      </c>
      <c r="N94">
        <v>9020246</v>
      </c>
      <c r="O94">
        <v>1</v>
      </c>
      <c r="P94" t="s">
        <v>1714</v>
      </c>
      <c r="Q94">
        <v>1005</v>
      </c>
      <c r="R94">
        <v>1</v>
      </c>
      <c r="S94">
        <v>0</v>
      </c>
      <c r="T94">
        <v>29747</v>
      </c>
      <c r="U94" t="s">
        <v>542</v>
      </c>
      <c r="V94" t="s">
        <v>1716</v>
      </c>
      <c r="W94">
        <v>1</v>
      </c>
      <c r="X94" s="68">
        <v>42579</v>
      </c>
      <c r="Y94" s="68">
        <v>36525</v>
      </c>
      <c r="Z94">
        <v>0</v>
      </c>
      <c r="AA94">
        <v>28</v>
      </c>
      <c r="AB94" t="s">
        <v>432</v>
      </c>
      <c r="AF94">
        <v>30001</v>
      </c>
    </row>
    <row r="95" spans="1:32" x14ac:dyDescent="0.25">
      <c r="A95" t="s">
        <v>1713</v>
      </c>
      <c r="B95" t="s">
        <v>432</v>
      </c>
      <c r="C95" s="158" t="str">
        <f t="shared" si="1"/>
        <v>1164222</v>
      </c>
      <c r="D95">
        <v>116422</v>
      </c>
      <c r="F95">
        <v>12</v>
      </c>
      <c r="H95" t="s">
        <v>397</v>
      </c>
      <c r="I95">
        <v>1031976</v>
      </c>
      <c r="J95">
        <v>0</v>
      </c>
      <c r="K95">
        <v>0</v>
      </c>
      <c r="L95">
        <v>1</v>
      </c>
      <c r="M95">
        <v>0</v>
      </c>
      <c r="N95">
        <v>9020246</v>
      </c>
      <c r="O95">
        <v>2</v>
      </c>
      <c r="P95" t="s">
        <v>1714</v>
      </c>
      <c r="Q95">
        <v>1005</v>
      </c>
      <c r="R95">
        <v>1</v>
      </c>
      <c r="S95">
        <v>0</v>
      </c>
      <c r="T95">
        <v>29747</v>
      </c>
      <c r="U95" t="s">
        <v>542</v>
      </c>
      <c r="V95" t="s">
        <v>1717</v>
      </c>
      <c r="W95">
        <v>1</v>
      </c>
      <c r="X95" s="68">
        <v>42579</v>
      </c>
      <c r="Y95" s="68">
        <v>36525</v>
      </c>
      <c r="Z95">
        <v>0</v>
      </c>
      <c r="AA95">
        <v>28</v>
      </c>
      <c r="AB95" t="s">
        <v>432</v>
      </c>
      <c r="AF95">
        <v>30001</v>
      </c>
    </row>
    <row r="96" spans="1:32" x14ac:dyDescent="0.25">
      <c r="A96" t="s">
        <v>1713</v>
      </c>
      <c r="B96" t="s">
        <v>432</v>
      </c>
      <c r="C96" s="158" t="str">
        <f t="shared" si="1"/>
        <v>1164223</v>
      </c>
      <c r="D96">
        <v>116422</v>
      </c>
      <c r="F96">
        <v>12</v>
      </c>
      <c r="H96" t="s">
        <v>397</v>
      </c>
      <c r="I96">
        <v>1031977</v>
      </c>
      <c r="J96">
        <v>0</v>
      </c>
      <c r="K96">
        <v>0</v>
      </c>
      <c r="L96">
        <v>1</v>
      </c>
      <c r="M96">
        <v>0</v>
      </c>
      <c r="N96">
        <v>9020246</v>
      </c>
      <c r="O96">
        <v>3</v>
      </c>
      <c r="P96" t="s">
        <v>1714</v>
      </c>
      <c r="Q96">
        <v>1005</v>
      </c>
      <c r="R96">
        <v>1</v>
      </c>
      <c r="S96">
        <v>0</v>
      </c>
      <c r="T96">
        <v>29747</v>
      </c>
      <c r="U96" t="s">
        <v>542</v>
      </c>
      <c r="V96" t="s">
        <v>1718</v>
      </c>
      <c r="W96">
        <v>1</v>
      </c>
      <c r="X96" s="68">
        <v>42579</v>
      </c>
      <c r="Y96" s="68">
        <v>36525</v>
      </c>
      <c r="Z96">
        <v>0</v>
      </c>
      <c r="AA96">
        <v>28</v>
      </c>
      <c r="AB96" t="s">
        <v>432</v>
      </c>
      <c r="AF96">
        <v>30001</v>
      </c>
    </row>
    <row r="97" spans="1:32" x14ac:dyDescent="0.25">
      <c r="A97" t="s">
        <v>1713</v>
      </c>
      <c r="B97" t="s">
        <v>432</v>
      </c>
      <c r="C97" s="158" t="str">
        <f t="shared" si="1"/>
        <v>1164224</v>
      </c>
      <c r="D97">
        <v>116422</v>
      </c>
      <c r="F97">
        <v>12</v>
      </c>
      <c r="H97" t="s">
        <v>397</v>
      </c>
      <c r="I97">
        <v>1031978</v>
      </c>
      <c r="J97">
        <v>0</v>
      </c>
      <c r="K97">
        <v>0</v>
      </c>
      <c r="L97">
        <v>1</v>
      </c>
      <c r="M97">
        <v>0</v>
      </c>
      <c r="N97">
        <v>9020246</v>
      </c>
      <c r="O97">
        <v>4</v>
      </c>
      <c r="P97" t="s">
        <v>1714</v>
      </c>
      <c r="Q97">
        <v>1005</v>
      </c>
      <c r="R97">
        <v>1</v>
      </c>
      <c r="S97">
        <v>0</v>
      </c>
      <c r="T97">
        <v>29747</v>
      </c>
      <c r="U97" t="s">
        <v>542</v>
      </c>
      <c r="V97" t="s">
        <v>1719</v>
      </c>
      <c r="W97">
        <v>1</v>
      </c>
      <c r="X97" s="68">
        <v>42579</v>
      </c>
      <c r="Y97" s="68">
        <v>36525</v>
      </c>
      <c r="Z97">
        <v>0</v>
      </c>
      <c r="AA97">
        <v>28</v>
      </c>
      <c r="AB97" t="s">
        <v>432</v>
      </c>
      <c r="AF97">
        <v>30001</v>
      </c>
    </row>
    <row r="98" spans="1:32" x14ac:dyDescent="0.25">
      <c r="A98" t="s">
        <v>1720</v>
      </c>
      <c r="B98" t="s">
        <v>404</v>
      </c>
      <c r="C98" s="158" t="str">
        <f t="shared" si="1"/>
        <v>1117401</v>
      </c>
      <c r="D98">
        <v>111740</v>
      </c>
      <c r="F98">
        <v>12</v>
      </c>
      <c r="H98" t="s">
        <v>1404</v>
      </c>
      <c r="I98">
        <v>1031979</v>
      </c>
      <c r="J98">
        <v>0</v>
      </c>
      <c r="K98">
        <v>0</v>
      </c>
      <c r="L98">
        <v>0</v>
      </c>
      <c r="M98">
        <v>0</v>
      </c>
      <c r="N98">
        <v>9020210</v>
      </c>
      <c r="O98">
        <v>1</v>
      </c>
      <c r="P98" t="s">
        <v>1721</v>
      </c>
      <c r="Q98">
        <v>1004</v>
      </c>
      <c r="R98">
        <v>1</v>
      </c>
      <c r="S98">
        <v>0</v>
      </c>
      <c r="T98">
        <v>29747</v>
      </c>
      <c r="U98" t="s">
        <v>542</v>
      </c>
      <c r="V98" t="s">
        <v>1722</v>
      </c>
      <c r="W98">
        <v>1</v>
      </c>
      <c r="X98" s="68">
        <v>42585</v>
      </c>
      <c r="Y98" s="68">
        <v>36525</v>
      </c>
      <c r="Z98">
        <v>0</v>
      </c>
      <c r="AA98">
        <v>21</v>
      </c>
      <c r="AB98" t="s">
        <v>404</v>
      </c>
      <c r="AF98">
        <v>30005</v>
      </c>
    </row>
    <row r="99" spans="1:32" x14ac:dyDescent="0.25">
      <c r="A99" t="s">
        <v>1720</v>
      </c>
      <c r="B99" t="s">
        <v>404</v>
      </c>
      <c r="C99" s="158" t="str">
        <f t="shared" si="1"/>
        <v>1117402</v>
      </c>
      <c r="D99">
        <v>111740</v>
      </c>
      <c r="F99">
        <v>12</v>
      </c>
      <c r="H99" t="s">
        <v>1404</v>
      </c>
      <c r="I99">
        <v>1031980</v>
      </c>
      <c r="J99">
        <v>0</v>
      </c>
      <c r="K99">
        <v>0</v>
      </c>
      <c r="L99">
        <v>0</v>
      </c>
      <c r="M99">
        <v>0</v>
      </c>
      <c r="N99">
        <v>9020210</v>
      </c>
      <c r="O99">
        <v>2</v>
      </c>
      <c r="P99" t="s">
        <v>1721</v>
      </c>
      <c r="Q99">
        <v>1004</v>
      </c>
      <c r="R99">
        <v>1</v>
      </c>
      <c r="S99">
        <v>0</v>
      </c>
      <c r="T99">
        <v>29747</v>
      </c>
      <c r="U99" t="s">
        <v>542</v>
      </c>
      <c r="V99" t="s">
        <v>1723</v>
      </c>
      <c r="W99">
        <v>1</v>
      </c>
      <c r="X99" s="68">
        <v>42585</v>
      </c>
      <c r="Y99" s="68">
        <v>36525</v>
      </c>
      <c r="Z99">
        <v>0</v>
      </c>
      <c r="AA99">
        <v>21</v>
      </c>
      <c r="AB99" t="s">
        <v>404</v>
      </c>
      <c r="AF99">
        <v>30005</v>
      </c>
    </row>
    <row r="100" spans="1:32" x14ac:dyDescent="0.25">
      <c r="A100" t="s">
        <v>1720</v>
      </c>
      <c r="B100" t="s">
        <v>404</v>
      </c>
      <c r="C100" s="158" t="str">
        <f t="shared" si="1"/>
        <v>1117403</v>
      </c>
      <c r="D100">
        <v>111740</v>
      </c>
      <c r="F100">
        <v>12</v>
      </c>
      <c r="H100" t="s">
        <v>1404</v>
      </c>
      <c r="I100">
        <v>1031981</v>
      </c>
      <c r="J100">
        <v>0</v>
      </c>
      <c r="K100">
        <v>0</v>
      </c>
      <c r="L100">
        <v>0</v>
      </c>
      <c r="M100">
        <v>0</v>
      </c>
      <c r="N100">
        <v>9020210</v>
      </c>
      <c r="O100">
        <v>3</v>
      </c>
      <c r="P100" t="s">
        <v>1721</v>
      </c>
      <c r="Q100">
        <v>1004</v>
      </c>
      <c r="R100">
        <v>1</v>
      </c>
      <c r="S100">
        <v>0</v>
      </c>
      <c r="T100">
        <v>29747</v>
      </c>
      <c r="U100" t="s">
        <v>542</v>
      </c>
      <c r="V100" t="s">
        <v>1724</v>
      </c>
      <c r="W100">
        <v>1</v>
      </c>
      <c r="X100" s="68">
        <v>42585</v>
      </c>
      <c r="Y100" s="68">
        <v>36525</v>
      </c>
      <c r="Z100">
        <v>0</v>
      </c>
      <c r="AA100">
        <v>21</v>
      </c>
      <c r="AB100" t="s">
        <v>404</v>
      </c>
      <c r="AF100">
        <v>30005</v>
      </c>
    </row>
    <row r="101" spans="1:32" x14ac:dyDescent="0.25">
      <c r="A101" t="s">
        <v>1720</v>
      </c>
      <c r="B101" t="s">
        <v>404</v>
      </c>
      <c r="C101" s="158" t="str">
        <f t="shared" si="1"/>
        <v>1117404</v>
      </c>
      <c r="D101">
        <v>111740</v>
      </c>
      <c r="F101">
        <v>12</v>
      </c>
      <c r="H101" t="s">
        <v>1404</v>
      </c>
      <c r="I101">
        <v>1031982</v>
      </c>
      <c r="J101">
        <v>0</v>
      </c>
      <c r="K101">
        <v>0</v>
      </c>
      <c r="L101">
        <v>0</v>
      </c>
      <c r="M101">
        <v>0</v>
      </c>
      <c r="N101">
        <v>9020210</v>
      </c>
      <c r="O101">
        <v>4</v>
      </c>
      <c r="P101" t="s">
        <v>1721</v>
      </c>
      <c r="Q101">
        <v>1004</v>
      </c>
      <c r="R101">
        <v>1</v>
      </c>
      <c r="S101">
        <v>0</v>
      </c>
      <c r="T101">
        <v>29747</v>
      </c>
      <c r="U101" t="s">
        <v>542</v>
      </c>
      <c r="V101" t="s">
        <v>1725</v>
      </c>
      <c r="W101">
        <v>1</v>
      </c>
      <c r="X101" s="68">
        <v>42585</v>
      </c>
      <c r="Y101" s="68">
        <v>36525</v>
      </c>
      <c r="Z101">
        <v>0</v>
      </c>
      <c r="AA101">
        <v>21</v>
      </c>
      <c r="AB101" t="s">
        <v>404</v>
      </c>
      <c r="AF101">
        <v>30005</v>
      </c>
    </row>
    <row r="102" spans="1:32" x14ac:dyDescent="0.25">
      <c r="A102" t="s">
        <v>1720</v>
      </c>
      <c r="B102" t="s">
        <v>404</v>
      </c>
      <c r="C102" s="158" t="str">
        <f t="shared" si="1"/>
        <v>1117405</v>
      </c>
      <c r="D102">
        <v>111740</v>
      </c>
      <c r="F102">
        <v>12</v>
      </c>
      <c r="H102" t="s">
        <v>1404</v>
      </c>
      <c r="I102">
        <v>1031983</v>
      </c>
      <c r="J102">
        <v>0</v>
      </c>
      <c r="K102">
        <v>0</v>
      </c>
      <c r="L102">
        <v>0</v>
      </c>
      <c r="M102">
        <v>0</v>
      </c>
      <c r="N102">
        <v>9020210</v>
      </c>
      <c r="O102">
        <v>5</v>
      </c>
      <c r="P102" t="s">
        <v>1721</v>
      </c>
      <c r="Q102">
        <v>1004</v>
      </c>
      <c r="R102">
        <v>1</v>
      </c>
      <c r="S102">
        <v>0</v>
      </c>
      <c r="T102">
        <v>29747</v>
      </c>
      <c r="U102" t="s">
        <v>542</v>
      </c>
      <c r="V102" t="s">
        <v>1726</v>
      </c>
      <c r="W102">
        <v>1</v>
      </c>
      <c r="X102" s="68">
        <v>42585</v>
      </c>
      <c r="Y102" s="68">
        <v>36525</v>
      </c>
      <c r="Z102">
        <v>0</v>
      </c>
      <c r="AA102">
        <v>21</v>
      </c>
      <c r="AB102" t="s">
        <v>404</v>
      </c>
      <c r="AF102">
        <v>30005</v>
      </c>
    </row>
    <row r="103" spans="1:32" x14ac:dyDescent="0.25">
      <c r="A103" t="s">
        <v>1639</v>
      </c>
      <c r="B103" t="s">
        <v>404</v>
      </c>
      <c r="C103" s="158" t="str">
        <f t="shared" si="1"/>
        <v>1117411</v>
      </c>
      <c r="D103">
        <v>111741</v>
      </c>
      <c r="F103">
        <v>12</v>
      </c>
      <c r="H103" t="s">
        <v>1404</v>
      </c>
      <c r="I103">
        <v>1031984</v>
      </c>
      <c r="J103">
        <v>0</v>
      </c>
      <c r="K103">
        <v>0</v>
      </c>
      <c r="L103">
        <v>0</v>
      </c>
      <c r="M103">
        <v>0</v>
      </c>
      <c r="N103">
        <v>9020210</v>
      </c>
      <c r="O103">
        <v>1</v>
      </c>
      <c r="P103" t="s">
        <v>1640</v>
      </c>
      <c r="Q103">
        <v>1004</v>
      </c>
      <c r="R103">
        <v>1</v>
      </c>
      <c r="S103">
        <v>0</v>
      </c>
      <c r="T103">
        <v>29747</v>
      </c>
      <c r="U103" t="s">
        <v>542</v>
      </c>
      <c r="V103" t="s">
        <v>1727</v>
      </c>
      <c r="W103">
        <v>1</v>
      </c>
      <c r="X103" s="68">
        <v>42585</v>
      </c>
      <c r="Y103" s="68">
        <v>36525</v>
      </c>
      <c r="Z103">
        <v>0</v>
      </c>
      <c r="AA103">
        <v>21</v>
      </c>
      <c r="AB103" t="s">
        <v>404</v>
      </c>
      <c r="AF103">
        <v>30005</v>
      </c>
    </row>
    <row r="104" spans="1:32" x14ac:dyDescent="0.25">
      <c r="A104" t="s">
        <v>1639</v>
      </c>
      <c r="B104" t="s">
        <v>404</v>
      </c>
      <c r="C104" s="158" t="str">
        <f t="shared" si="1"/>
        <v>1117412</v>
      </c>
      <c r="D104">
        <v>111741</v>
      </c>
      <c r="F104">
        <v>12</v>
      </c>
      <c r="H104" t="s">
        <v>1404</v>
      </c>
      <c r="I104">
        <v>1031985</v>
      </c>
      <c r="J104">
        <v>0</v>
      </c>
      <c r="K104">
        <v>0</v>
      </c>
      <c r="L104">
        <v>0</v>
      </c>
      <c r="M104">
        <v>0</v>
      </c>
      <c r="N104">
        <v>9020210</v>
      </c>
      <c r="O104">
        <v>2</v>
      </c>
      <c r="P104" t="s">
        <v>1640</v>
      </c>
      <c r="Q104">
        <v>1004</v>
      </c>
      <c r="R104">
        <v>1</v>
      </c>
      <c r="S104">
        <v>0</v>
      </c>
      <c r="T104">
        <v>29747</v>
      </c>
      <c r="U104" t="s">
        <v>542</v>
      </c>
      <c r="V104" t="s">
        <v>1728</v>
      </c>
      <c r="W104">
        <v>1</v>
      </c>
      <c r="X104" s="68">
        <v>42585</v>
      </c>
      <c r="Y104" s="68">
        <v>36525</v>
      </c>
      <c r="Z104">
        <v>0</v>
      </c>
      <c r="AA104">
        <v>21</v>
      </c>
      <c r="AB104" t="s">
        <v>404</v>
      </c>
      <c r="AF104">
        <v>30005</v>
      </c>
    </row>
    <row r="105" spans="1:32" x14ac:dyDescent="0.25">
      <c r="A105" t="s">
        <v>1639</v>
      </c>
      <c r="B105" t="s">
        <v>404</v>
      </c>
      <c r="C105" s="158" t="str">
        <f t="shared" si="1"/>
        <v>1117413</v>
      </c>
      <c r="D105">
        <v>111741</v>
      </c>
      <c r="F105">
        <v>12</v>
      </c>
      <c r="H105" t="s">
        <v>1404</v>
      </c>
      <c r="I105">
        <v>1031986</v>
      </c>
      <c r="J105">
        <v>0</v>
      </c>
      <c r="K105">
        <v>0</v>
      </c>
      <c r="L105">
        <v>0</v>
      </c>
      <c r="M105">
        <v>0</v>
      </c>
      <c r="N105">
        <v>9020210</v>
      </c>
      <c r="O105">
        <v>3</v>
      </c>
      <c r="P105" t="s">
        <v>1640</v>
      </c>
      <c r="Q105">
        <v>1004</v>
      </c>
      <c r="R105">
        <v>1</v>
      </c>
      <c r="S105">
        <v>0</v>
      </c>
      <c r="T105">
        <v>29747</v>
      </c>
      <c r="U105" t="s">
        <v>542</v>
      </c>
      <c r="V105" t="s">
        <v>1729</v>
      </c>
      <c r="W105">
        <v>1</v>
      </c>
      <c r="X105" s="68">
        <v>42585</v>
      </c>
      <c r="Y105" s="68">
        <v>36525</v>
      </c>
      <c r="Z105">
        <v>0</v>
      </c>
      <c r="AA105">
        <v>21</v>
      </c>
      <c r="AB105" t="s">
        <v>404</v>
      </c>
      <c r="AF105">
        <v>30005</v>
      </c>
    </row>
    <row r="106" spans="1:32" x14ac:dyDescent="0.25">
      <c r="A106" t="s">
        <v>1639</v>
      </c>
      <c r="B106" t="s">
        <v>404</v>
      </c>
      <c r="C106" s="158" t="str">
        <f t="shared" si="1"/>
        <v>1117414</v>
      </c>
      <c r="D106">
        <v>111741</v>
      </c>
      <c r="F106">
        <v>12</v>
      </c>
      <c r="H106" t="s">
        <v>1404</v>
      </c>
      <c r="I106">
        <v>1031987</v>
      </c>
      <c r="J106">
        <v>0</v>
      </c>
      <c r="K106">
        <v>0</v>
      </c>
      <c r="L106">
        <v>0</v>
      </c>
      <c r="M106">
        <v>0</v>
      </c>
      <c r="N106">
        <v>9020210</v>
      </c>
      <c r="O106">
        <v>4</v>
      </c>
      <c r="P106" t="s">
        <v>1640</v>
      </c>
      <c r="Q106">
        <v>1004</v>
      </c>
      <c r="R106">
        <v>1</v>
      </c>
      <c r="S106">
        <v>0</v>
      </c>
      <c r="T106">
        <v>29747</v>
      </c>
      <c r="U106" t="s">
        <v>542</v>
      </c>
      <c r="V106" t="s">
        <v>1730</v>
      </c>
      <c r="W106">
        <v>1</v>
      </c>
      <c r="X106" s="68">
        <v>42585</v>
      </c>
      <c r="Y106" s="68">
        <v>36525</v>
      </c>
      <c r="Z106">
        <v>0</v>
      </c>
      <c r="AA106">
        <v>21</v>
      </c>
      <c r="AB106" t="s">
        <v>404</v>
      </c>
      <c r="AF106">
        <v>30005</v>
      </c>
    </row>
    <row r="107" spans="1:32" x14ac:dyDescent="0.25">
      <c r="A107" t="s">
        <v>386</v>
      </c>
      <c r="B107" t="s">
        <v>387</v>
      </c>
      <c r="C107" s="158" t="str">
        <f t="shared" si="1"/>
        <v>1113514</v>
      </c>
      <c r="D107">
        <v>111351</v>
      </c>
      <c r="F107">
        <v>12</v>
      </c>
      <c r="G107">
        <v>245</v>
      </c>
      <c r="I107">
        <v>1020910</v>
      </c>
      <c r="J107">
        <v>0</v>
      </c>
      <c r="K107">
        <v>0</v>
      </c>
      <c r="L107">
        <v>0</v>
      </c>
      <c r="M107">
        <v>0</v>
      </c>
      <c r="N107">
        <v>9020239</v>
      </c>
      <c r="O107">
        <v>4</v>
      </c>
      <c r="P107" t="s">
        <v>388</v>
      </c>
      <c r="Q107">
        <v>1005</v>
      </c>
      <c r="R107">
        <v>6</v>
      </c>
      <c r="S107">
        <v>0</v>
      </c>
      <c r="T107">
        <v>0</v>
      </c>
      <c r="V107" t="s">
        <v>1387</v>
      </c>
      <c r="W107">
        <v>3</v>
      </c>
      <c r="X107" s="68">
        <v>42354</v>
      </c>
      <c r="Y107" s="68">
        <v>36525</v>
      </c>
      <c r="Z107">
        <v>0</v>
      </c>
      <c r="AA107">
        <v>150</v>
      </c>
      <c r="AB107" t="s">
        <v>387</v>
      </c>
      <c r="AE107" t="s">
        <v>389</v>
      </c>
      <c r="AF107">
        <v>30000</v>
      </c>
    </row>
    <row r="108" spans="1:32" x14ac:dyDescent="0.25">
      <c r="A108" t="s">
        <v>386</v>
      </c>
      <c r="B108" t="s">
        <v>387</v>
      </c>
      <c r="C108" s="158" t="str">
        <f t="shared" si="1"/>
        <v>1113515</v>
      </c>
      <c r="D108">
        <v>111351</v>
      </c>
      <c r="F108">
        <v>12</v>
      </c>
      <c r="G108">
        <v>295</v>
      </c>
      <c r="I108">
        <v>1020911</v>
      </c>
      <c r="J108">
        <v>0</v>
      </c>
      <c r="K108">
        <v>0</v>
      </c>
      <c r="L108">
        <v>0</v>
      </c>
      <c r="M108">
        <v>0</v>
      </c>
      <c r="N108">
        <v>9020239</v>
      </c>
      <c r="O108">
        <v>5</v>
      </c>
      <c r="P108" t="s">
        <v>388</v>
      </c>
      <c r="Q108">
        <v>1005</v>
      </c>
      <c r="R108">
        <v>6</v>
      </c>
      <c r="S108">
        <v>0</v>
      </c>
      <c r="T108">
        <v>0</v>
      </c>
      <c r="V108" t="s">
        <v>1387</v>
      </c>
      <c r="W108">
        <v>3</v>
      </c>
      <c r="X108" s="68">
        <v>42354</v>
      </c>
      <c r="Y108" s="68">
        <v>36525</v>
      </c>
      <c r="Z108">
        <v>0</v>
      </c>
      <c r="AA108">
        <v>150</v>
      </c>
      <c r="AB108" t="s">
        <v>387</v>
      </c>
      <c r="AE108" t="s">
        <v>389</v>
      </c>
      <c r="AF108">
        <v>30000</v>
      </c>
    </row>
    <row r="109" spans="1:32" x14ac:dyDescent="0.25">
      <c r="A109" t="s">
        <v>386</v>
      </c>
      <c r="B109" t="s">
        <v>387</v>
      </c>
      <c r="C109" s="158" t="str">
        <f t="shared" si="1"/>
        <v>1113512</v>
      </c>
      <c r="D109">
        <v>111351</v>
      </c>
      <c r="F109">
        <v>12</v>
      </c>
      <c r="G109">
        <v>230</v>
      </c>
      <c r="I109">
        <v>1020908</v>
      </c>
      <c r="J109">
        <v>0</v>
      </c>
      <c r="K109">
        <v>0</v>
      </c>
      <c r="L109">
        <v>0</v>
      </c>
      <c r="M109">
        <v>0</v>
      </c>
      <c r="N109">
        <v>9020239</v>
      </c>
      <c r="O109">
        <v>2</v>
      </c>
      <c r="P109" t="s">
        <v>388</v>
      </c>
      <c r="Q109">
        <v>1005</v>
      </c>
      <c r="R109">
        <v>6</v>
      </c>
      <c r="S109">
        <v>0</v>
      </c>
      <c r="T109">
        <v>0</v>
      </c>
      <c r="V109" t="s">
        <v>1387</v>
      </c>
      <c r="W109">
        <v>3</v>
      </c>
      <c r="X109" s="68">
        <v>42354</v>
      </c>
      <c r="Y109" s="68">
        <v>36525</v>
      </c>
      <c r="Z109">
        <v>0</v>
      </c>
      <c r="AA109">
        <v>150</v>
      </c>
      <c r="AB109" t="s">
        <v>387</v>
      </c>
      <c r="AE109" t="s">
        <v>389</v>
      </c>
      <c r="AF109">
        <v>30000</v>
      </c>
    </row>
    <row r="110" spans="1:32" x14ac:dyDescent="0.25">
      <c r="A110" t="s">
        <v>390</v>
      </c>
      <c r="B110" t="s">
        <v>387</v>
      </c>
      <c r="C110" s="158" t="str">
        <f t="shared" si="1"/>
        <v>1113521</v>
      </c>
      <c r="D110">
        <v>111352</v>
      </c>
      <c r="F110">
        <v>12</v>
      </c>
      <c r="G110">
        <v>230</v>
      </c>
      <c r="I110">
        <v>1020912</v>
      </c>
      <c r="J110">
        <v>0</v>
      </c>
      <c r="K110">
        <v>0</v>
      </c>
      <c r="L110">
        <v>0</v>
      </c>
      <c r="M110">
        <v>0</v>
      </c>
      <c r="N110">
        <v>9020239</v>
      </c>
      <c r="O110">
        <v>1</v>
      </c>
      <c r="P110" t="s">
        <v>391</v>
      </c>
      <c r="Q110">
        <v>1005</v>
      </c>
      <c r="R110">
        <v>6</v>
      </c>
      <c r="S110">
        <v>0</v>
      </c>
      <c r="T110">
        <v>0</v>
      </c>
      <c r="V110" t="s">
        <v>1387</v>
      </c>
      <c r="W110">
        <v>3</v>
      </c>
      <c r="X110" s="68">
        <v>42354</v>
      </c>
      <c r="Y110" s="68">
        <v>36525</v>
      </c>
      <c r="Z110">
        <v>0</v>
      </c>
      <c r="AA110">
        <v>150</v>
      </c>
      <c r="AB110" t="s">
        <v>387</v>
      </c>
      <c r="AE110" t="s">
        <v>389</v>
      </c>
      <c r="AF110">
        <v>30000</v>
      </c>
    </row>
    <row r="111" spans="1:32" x14ac:dyDescent="0.25">
      <c r="A111" t="s">
        <v>390</v>
      </c>
      <c r="B111" t="s">
        <v>387</v>
      </c>
      <c r="C111" s="158" t="str">
        <f t="shared" si="1"/>
        <v>1113522</v>
      </c>
      <c r="D111">
        <v>111352</v>
      </c>
      <c r="F111">
        <v>12</v>
      </c>
      <c r="G111">
        <v>280</v>
      </c>
      <c r="I111">
        <v>1020913</v>
      </c>
      <c r="J111">
        <v>0</v>
      </c>
      <c r="K111">
        <v>0</v>
      </c>
      <c r="L111">
        <v>0</v>
      </c>
      <c r="M111">
        <v>0</v>
      </c>
      <c r="N111">
        <v>9020239</v>
      </c>
      <c r="O111">
        <v>2</v>
      </c>
      <c r="P111" t="s">
        <v>391</v>
      </c>
      <c r="Q111">
        <v>1005</v>
      </c>
      <c r="R111">
        <v>6</v>
      </c>
      <c r="S111">
        <v>0</v>
      </c>
      <c r="T111">
        <v>0</v>
      </c>
      <c r="V111" t="s">
        <v>1387</v>
      </c>
      <c r="W111">
        <v>3</v>
      </c>
      <c r="X111" s="68">
        <v>42354</v>
      </c>
      <c r="Y111" s="68">
        <v>36525</v>
      </c>
      <c r="Z111">
        <v>0</v>
      </c>
      <c r="AA111">
        <v>150</v>
      </c>
      <c r="AB111" t="s">
        <v>387</v>
      </c>
      <c r="AE111" t="s">
        <v>389</v>
      </c>
      <c r="AF111">
        <v>30000</v>
      </c>
    </row>
    <row r="112" spans="1:32" x14ac:dyDescent="0.25">
      <c r="A112" t="s">
        <v>390</v>
      </c>
      <c r="B112" t="s">
        <v>387</v>
      </c>
      <c r="C112" s="158" t="str">
        <f t="shared" si="1"/>
        <v>1113523</v>
      </c>
      <c r="D112">
        <v>111352</v>
      </c>
      <c r="F112">
        <v>12</v>
      </c>
      <c r="G112">
        <v>345</v>
      </c>
      <c r="I112">
        <v>1020914</v>
      </c>
      <c r="J112">
        <v>0</v>
      </c>
      <c r="K112">
        <v>0</v>
      </c>
      <c r="L112">
        <v>0</v>
      </c>
      <c r="M112">
        <v>0</v>
      </c>
      <c r="N112">
        <v>9020239</v>
      </c>
      <c r="O112">
        <v>3</v>
      </c>
      <c r="P112" t="s">
        <v>391</v>
      </c>
      <c r="Q112">
        <v>1005</v>
      </c>
      <c r="R112">
        <v>6</v>
      </c>
      <c r="S112">
        <v>0</v>
      </c>
      <c r="T112">
        <v>0</v>
      </c>
      <c r="V112" t="s">
        <v>1387</v>
      </c>
      <c r="W112">
        <v>3</v>
      </c>
      <c r="X112" s="68">
        <v>42354</v>
      </c>
      <c r="Y112" s="68">
        <v>36525</v>
      </c>
      <c r="Z112">
        <v>0</v>
      </c>
      <c r="AA112">
        <v>150</v>
      </c>
      <c r="AB112" t="s">
        <v>387</v>
      </c>
      <c r="AE112" t="s">
        <v>389</v>
      </c>
      <c r="AF112">
        <v>30000</v>
      </c>
    </row>
    <row r="113" spans="1:32" x14ac:dyDescent="0.25">
      <c r="A113" t="s">
        <v>390</v>
      </c>
      <c r="B113" t="s">
        <v>387</v>
      </c>
      <c r="C113" s="158" t="str">
        <f t="shared" si="1"/>
        <v>1113524</v>
      </c>
      <c r="D113">
        <v>111352</v>
      </c>
      <c r="F113">
        <v>12</v>
      </c>
      <c r="G113">
        <v>295</v>
      </c>
      <c r="I113">
        <v>1020915</v>
      </c>
      <c r="J113">
        <v>0</v>
      </c>
      <c r="K113">
        <v>0</v>
      </c>
      <c r="L113">
        <v>0</v>
      </c>
      <c r="M113">
        <v>0</v>
      </c>
      <c r="N113">
        <v>9020239</v>
      </c>
      <c r="O113">
        <v>4</v>
      </c>
      <c r="P113" t="s">
        <v>391</v>
      </c>
      <c r="Q113">
        <v>1005</v>
      </c>
      <c r="R113">
        <v>6</v>
      </c>
      <c r="S113">
        <v>0</v>
      </c>
      <c r="T113">
        <v>0</v>
      </c>
      <c r="V113" t="s">
        <v>1387</v>
      </c>
      <c r="W113">
        <v>3</v>
      </c>
      <c r="X113" s="68">
        <v>42354</v>
      </c>
      <c r="Y113" s="68">
        <v>36525</v>
      </c>
      <c r="Z113">
        <v>0</v>
      </c>
      <c r="AA113">
        <v>150</v>
      </c>
      <c r="AB113" t="s">
        <v>387</v>
      </c>
      <c r="AE113" t="s">
        <v>389</v>
      </c>
      <c r="AF113">
        <v>30000</v>
      </c>
    </row>
    <row r="114" spans="1:32" x14ac:dyDescent="0.25">
      <c r="A114" t="s">
        <v>390</v>
      </c>
      <c r="B114" t="s">
        <v>387</v>
      </c>
      <c r="C114" s="158" t="str">
        <f t="shared" si="1"/>
        <v>1113525</v>
      </c>
      <c r="D114">
        <v>111352</v>
      </c>
      <c r="F114">
        <v>12</v>
      </c>
      <c r="G114">
        <v>360</v>
      </c>
      <c r="I114">
        <v>1020916</v>
      </c>
      <c r="J114">
        <v>0</v>
      </c>
      <c r="K114">
        <v>0</v>
      </c>
      <c r="L114">
        <v>0</v>
      </c>
      <c r="M114">
        <v>0</v>
      </c>
      <c r="N114">
        <v>9020239</v>
      </c>
      <c r="O114">
        <v>5</v>
      </c>
      <c r="P114" t="s">
        <v>391</v>
      </c>
      <c r="Q114">
        <v>1005</v>
      </c>
      <c r="R114">
        <v>6</v>
      </c>
      <c r="S114">
        <v>0</v>
      </c>
      <c r="T114">
        <v>0</v>
      </c>
      <c r="V114" t="s">
        <v>1387</v>
      </c>
      <c r="W114">
        <v>3</v>
      </c>
      <c r="X114" s="68">
        <v>42354</v>
      </c>
      <c r="Y114" s="68">
        <v>36525</v>
      </c>
      <c r="Z114">
        <v>0</v>
      </c>
      <c r="AA114">
        <v>150</v>
      </c>
      <c r="AB114" t="s">
        <v>387</v>
      </c>
      <c r="AE114" t="s">
        <v>389</v>
      </c>
      <c r="AF114">
        <v>30000</v>
      </c>
    </row>
    <row r="115" spans="1:32" x14ac:dyDescent="0.25">
      <c r="A115" t="s">
        <v>394</v>
      </c>
      <c r="B115" t="s">
        <v>387</v>
      </c>
      <c r="C115" s="158" t="str">
        <f t="shared" si="1"/>
        <v>1113531</v>
      </c>
      <c r="D115">
        <v>111353</v>
      </c>
      <c r="F115">
        <v>12</v>
      </c>
      <c r="G115">
        <v>265</v>
      </c>
      <c r="I115">
        <v>1020917</v>
      </c>
      <c r="J115">
        <v>0</v>
      </c>
      <c r="K115">
        <v>0</v>
      </c>
      <c r="L115">
        <v>0</v>
      </c>
      <c r="M115">
        <v>0</v>
      </c>
      <c r="N115">
        <v>9020239</v>
      </c>
      <c r="O115">
        <v>1</v>
      </c>
      <c r="P115" t="s">
        <v>395</v>
      </c>
      <c r="Q115">
        <v>1005</v>
      </c>
      <c r="R115">
        <v>6</v>
      </c>
      <c r="S115">
        <v>0</v>
      </c>
      <c r="T115">
        <v>0</v>
      </c>
      <c r="V115" t="s">
        <v>1387</v>
      </c>
      <c r="W115">
        <v>3</v>
      </c>
      <c r="X115" s="68">
        <v>42354</v>
      </c>
      <c r="Y115" s="68">
        <v>36525</v>
      </c>
      <c r="Z115">
        <v>0</v>
      </c>
      <c r="AA115">
        <v>150</v>
      </c>
      <c r="AB115" t="s">
        <v>387</v>
      </c>
      <c r="AE115" t="s">
        <v>389</v>
      </c>
      <c r="AF115">
        <v>30000</v>
      </c>
    </row>
    <row r="116" spans="1:32" x14ac:dyDescent="0.25">
      <c r="A116" t="s">
        <v>394</v>
      </c>
      <c r="B116" t="s">
        <v>387</v>
      </c>
      <c r="C116" s="158" t="str">
        <f t="shared" si="1"/>
        <v>1113532</v>
      </c>
      <c r="D116">
        <v>111353</v>
      </c>
      <c r="F116">
        <v>12</v>
      </c>
      <c r="G116">
        <v>315</v>
      </c>
      <c r="I116">
        <v>1020918</v>
      </c>
      <c r="J116">
        <v>0</v>
      </c>
      <c r="K116">
        <v>0</v>
      </c>
      <c r="L116">
        <v>0</v>
      </c>
      <c r="M116">
        <v>0</v>
      </c>
      <c r="N116">
        <v>9020239</v>
      </c>
      <c r="O116">
        <v>2</v>
      </c>
      <c r="P116" t="s">
        <v>395</v>
      </c>
      <c r="Q116">
        <v>1005</v>
      </c>
      <c r="R116">
        <v>6</v>
      </c>
      <c r="S116">
        <v>0</v>
      </c>
      <c r="T116">
        <v>0</v>
      </c>
      <c r="V116" t="s">
        <v>1387</v>
      </c>
      <c r="W116">
        <v>3</v>
      </c>
      <c r="X116" s="68">
        <v>42354</v>
      </c>
      <c r="Y116" s="68">
        <v>36525</v>
      </c>
      <c r="Z116">
        <v>0</v>
      </c>
      <c r="AA116">
        <v>150</v>
      </c>
      <c r="AB116" t="s">
        <v>387</v>
      </c>
      <c r="AE116" t="s">
        <v>389</v>
      </c>
      <c r="AF116">
        <v>30000</v>
      </c>
    </row>
    <row r="117" spans="1:32" x14ac:dyDescent="0.25">
      <c r="A117" t="s">
        <v>394</v>
      </c>
      <c r="B117" t="s">
        <v>387</v>
      </c>
      <c r="C117" s="158" t="str">
        <f t="shared" si="1"/>
        <v>1113533</v>
      </c>
      <c r="D117">
        <v>111353</v>
      </c>
      <c r="F117">
        <v>12</v>
      </c>
      <c r="G117">
        <v>385</v>
      </c>
      <c r="I117">
        <v>1020919</v>
      </c>
      <c r="J117">
        <v>0</v>
      </c>
      <c r="K117">
        <v>0</v>
      </c>
      <c r="L117">
        <v>0</v>
      </c>
      <c r="M117">
        <v>0</v>
      </c>
      <c r="N117">
        <v>9020239</v>
      </c>
      <c r="O117">
        <v>3</v>
      </c>
      <c r="P117" t="s">
        <v>395</v>
      </c>
      <c r="Q117">
        <v>1005</v>
      </c>
      <c r="R117">
        <v>6</v>
      </c>
      <c r="S117">
        <v>0</v>
      </c>
      <c r="T117">
        <v>0</v>
      </c>
      <c r="V117" t="s">
        <v>1387</v>
      </c>
      <c r="W117">
        <v>3</v>
      </c>
      <c r="X117" s="68">
        <v>42354</v>
      </c>
      <c r="Y117" s="68">
        <v>36525</v>
      </c>
      <c r="Z117">
        <v>0</v>
      </c>
      <c r="AA117">
        <v>150</v>
      </c>
      <c r="AB117" t="s">
        <v>387</v>
      </c>
      <c r="AE117" t="s">
        <v>389</v>
      </c>
      <c r="AF117">
        <v>30000</v>
      </c>
    </row>
    <row r="118" spans="1:32" x14ac:dyDescent="0.25">
      <c r="A118" t="s">
        <v>394</v>
      </c>
      <c r="B118" t="s">
        <v>387</v>
      </c>
      <c r="C118" s="158" t="str">
        <f t="shared" si="1"/>
        <v>1113534</v>
      </c>
      <c r="D118">
        <v>111353</v>
      </c>
      <c r="F118">
        <v>12</v>
      </c>
      <c r="G118">
        <v>335</v>
      </c>
      <c r="I118">
        <v>1020920</v>
      </c>
      <c r="J118">
        <v>0</v>
      </c>
      <c r="K118">
        <v>0</v>
      </c>
      <c r="L118">
        <v>0</v>
      </c>
      <c r="M118">
        <v>0</v>
      </c>
      <c r="N118">
        <v>9020239</v>
      </c>
      <c r="O118">
        <v>4</v>
      </c>
      <c r="P118" t="s">
        <v>395</v>
      </c>
      <c r="Q118">
        <v>1005</v>
      </c>
      <c r="R118">
        <v>6</v>
      </c>
      <c r="S118">
        <v>0</v>
      </c>
      <c r="T118">
        <v>0</v>
      </c>
      <c r="V118" t="s">
        <v>1387</v>
      </c>
      <c r="W118">
        <v>3</v>
      </c>
      <c r="X118" s="68">
        <v>42354</v>
      </c>
      <c r="Y118" s="68">
        <v>36525</v>
      </c>
      <c r="Z118">
        <v>0</v>
      </c>
      <c r="AA118">
        <v>150</v>
      </c>
      <c r="AB118" t="s">
        <v>387</v>
      </c>
      <c r="AE118" t="s">
        <v>389</v>
      </c>
      <c r="AF118">
        <v>30000</v>
      </c>
    </row>
    <row r="119" spans="1:32" x14ac:dyDescent="0.25">
      <c r="A119" t="s">
        <v>394</v>
      </c>
      <c r="B119" t="s">
        <v>387</v>
      </c>
      <c r="C119" s="158" t="str">
        <f t="shared" si="1"/>
        <v>1113535</v>
      </c>
      <c r="D119">
        <v>111353</v>
      </c>
      <c r="F119">
        <v>12</v>
      </c>
      <c r="G119">
        <v>400</v>
      </c>
      <c r="I119">
        <v>1020921</v>
      </c>
      <c r="J119">
        <v>0</v>
      </c>
      <c r="K119">
        <v>0</v>
      </c>
      <c r="L119">
        <v>0</v>
      </c>
      <c r="M119">
        <v>0</v>
      </c>
      <c r="N119">
        <v>9020239</v>
      </c>
      <c r="O119">
        <v>5</v>
      </c>
      <c r="P119" t="s">
        <v>395</v>
      </c>
      <c r="Q119">
        <v>1005</v>
      </c>
      <c r="R119">
        <v>6</v>
      </c>
      <c r="S119">
        <v>0</v>
      </c>
      <c r="T119">
        <v>0</v>
      </c>
      <c r="V119" t="s">
        <v>1387</v>
      </c>
      <c r="W119">
        <v>3</v>
      </c>
      <c r="X119" s="68">
        <v>42354</v>
      </c>
      <c r="Y119" s="68">
        <v>36525</v>
      </c>
      <c r="Z119">
        <v>0</v>
      </c>
      <c r="AA119">
        <v>150</v>
      </c>
      <c r="AB119" t="s">
        <v>387</v>
      </c>
      <c r="AE119" t="s">
        <v>389</v>
      </c>
      <c r="AF119">
        <v>30000</v>
      </c>
    </row>
    <row r="120" spans="1:32" x14ac:dyDescent="0.25">
      <c r="A120" t="s">
        <v>1388</v>
      </c>
      <c r="B120" t="s">
        <v>404</v>
      </c>
      <c r="C120" s="158" t="str">
        <f t="shared" si="1"/>
        <v>1113721</v>
      </c>
      <c r="D120">
        <v>111372</v>
      </c>
      <c r="F120">
        <v>12</v>
      </c>
      <c r="G120">
        <v>1690</v>
      </c>
      <c r="I120">
        <v>1020973</v>
      </c>
      <c r="J120">
        <v>0</v>
      </c>
      <c r="K120">
        <v>0</v>
      </c>
      <c r="L120">
        <v>0</v>
      </c>
      <c r="M120">
        <v>0</v>
      </c>
      <c r="N120">
        <v>9020223</v>
      </c>
      <c r="O120">
        <v>1</v>
      </c>
      <c r="P120" t="s">
        <v>1389</v>
      </c>
      <c r="Q120">
        <v>1004</v>
      </c>
      <c r="R120">
        <v>6</v>
      </c>
      <c r="S120">
        <v>0</v>
      </c>
      <c r="T120">
        <v>0</v>
      </c>
      <c r="V120" t="s">
        <v>1387</v>
      </c>
      <c r="W120">
        <v>3</v>
      </c>
      <c r="X120" s="68">
        <v>42354</v>
      </c>
      <c r="Y120" s="68">
        <v>36525</v>
      </c>
      <c r="Z120">
        <v>0</v>
      </c>
      <c r="AA120">
        <v>21</v>
      </c>
      <c r="AB120" t="s">
        <v>404</v>
      </c>
      <c r="AE120" t="s">
        <v>389</v>
      </c>
      <c r="AF120">
        <v>30000</v>
      </c>
    </row>
    <row r="121" spans="1:32" x14ac:dyDescent="0.25">
      <c r="A121" t="s">
        <v>1388</v>
      </c>
      <c r="B121" t="s">
        <v>404</v>
      </c>
      <c r="C121" s="158" t="str">
        <f t="shared" si="1"/>
        <v>1113722</v>
      </c>
      <c r="D121">
        <v>111372</v>
      </c>
      <c r="F121">
        <v>12</v>
      </c>
      <c r="G121">
        <v>2020</v>
      </c>
      <c r="I121">
        <v>1020974</v>
      </c>
      <c r="J121">
        <v>0</v>
      </c>
      <c r="K121">
        <v>0</v>
      </c>
      <c r="L121">
        <v>0</v>
      </c>
      <c r="M121">
        <v>0</v>
      </c>
      <c r="N121">
        <v>9020223</v>
      </c>
      <c r="O121">
        <v>2</v>
      </c>
      <c r="P121" t="s">
        <v>1389</v>
      </c>
      <c r="Q121">
        <v>1004</v>
      </c>
      <c r="R121">
        <v>6</v>
      </c>
      <c r="S121">
        <v>0</v>
      </c>
      <c r="T121">
        <v>0</v>
      </c>
      <c r="V121" t="s">
        <v>1387</v>
      </c>
      <c r="W121">
        <v>3</v>
      </c>
      <c r="X121" s="68">
        <v>42354</v>
      </c>
      <c r="Y121" s="68">
        <v>36525</v>
      </c>
      <c r="Z121">
        <v>0</v>
      </c>
      <c r="AA121">
        <v>21</v>
      </c>
      <c r="AB121" t="s">
        <v>404</v>
      </c>
      <c r="AE121" t="s">
        <v>389</v>
      </c>
      <c r="AF121">
        <v>30000</v>
      </c>
    </row>
    <row r="122" spans="1:32" x14ac:dyDescent="0.25">
      <c r="A122" t="s">
        <v>1388</v>
      </c>
      <c r="B122" t="s">
        <v>404</v>
      </c>
      <c r="C122" s="158" t="str">
        <f t="shared" si="1"/>
        <v>1113723</v>
      </c>
      <c r="D122">
        <v>111372</v>
      </c>
      <c r="F122">
        <v>12</v>
      </c>
      <c r="G122">
        <v>2560</v>
      </c>
      <c r="I122">
        <v>1020975</v>
      </c>
      <c r="J122">
        <v>0</v>
      </c>
      <c r="K122">
        <v>0</v>
      </c>
      <c r="L122">
        <v>0</v>
      </c>
      <c r="M122">
        <v>0</v>
      </c>
      <c r="N122">
        <v>9020223</v>
      </c>
      <c r="O122">
        <v>3</v>
      </c>
      <c r="P122" t="s">
        <v>1389</v>
      </c>
      <c r="Q122">
        <v>1004</v>
      </c>
      <c r="R122">
        <v>6</v>
      </c>
      <c r="S122">
        <v>0</v>
      </c>
      <c r="T122">
        <v>0</v>
      </c>
      <c r="V122" t="s">
        <v>1387</v>
      </c>
      <c r="W122">
        <v>3</v>
      </c>
      <c r="X122" s="68">
        <v>42354</v>
      </c>
      <c r="Y122" s="68">
        <v>36525</v>
      </c>
      <c r="Z122">
        <v>0</v>
      </c>
      <c r="AA122">
        <v>21</v>
      </c>
      <c r="AB122" t="s">
        <v>404</v>
      </c>
      <c r="AE122" t="s">
        <v>389</v>
      </c>
      <c r="AF122">
        <v>30000</v>
      </c>
    </row>
    <row r="123" spans="1:32" x14ac:dyDescent="0.25">
      <c r="A123" t="s">
        <v>1388</v>
      </c>
      <c r="B123" t="s">
        <v>404</v>
      </c>
      <c r="C123" s="158" t="str">
        <f t="shared" si="1"/>
        <v>1113724</v>
      </c>
      <c r="D123">
        <v>111372</v>
      </c>
      <c r="F123">
        <v>12</v>
      </c>
      <c r="G123">
        <v>2120</v>
      </c>
      <c r="I123">
        <v>1020976</v>
      </c>
      <c r="J123">
        <v>0</v>
      </c>
      <c r="K123">
        <v>0</v>
      </c>
      <c r="L123">
        <v>0</v>
      </c>
      <c r="M123">
        <v>0</v>
      </c>
      <c r="N123">
        <v>9020223</v>
      </c>
      <c r="O123">
        <v>4</v>
      </c>
      <c r="P123" t="s">
        <v>1389</v>
      </c>
      <c r="Q123">
        <v>1004</v>
      </c>
      <c r="R123">
        <v>6</v>
      </c>
      <c r="S123">
        <v>0</v>
      </c>
      <c r="T123">
        <v>0</v>
      </c>
      <c r="V123" t="s">
        <v>1387</v>
      </c>
      <c r="W123">
        <v>3</v>
      </c>
      <c r="X123" s="68">
        <v>42354</v>
      </c>
      <c r="Y123" s="68">
        <v>36525</v>
      </c>
      <c r="Z123">
        <v>0</v>
      </c>
      <c r="AA123">
        <v>21</v>
      </c>
      <c r="AB123" t="s">
        <v>404</v>
      </c>
      <c r="AE123" t="s">
        <v>389</v>
      </c>
      <c r="AF123">
        <v>30000</v>
      </c>
    </row>
    <row r="124" spans="1:32" x14ac:dyDescent="0.25">
      <c r="A124" t="s">
        <v>1388</v>
      </c>
      <c r="B124" t="s">
        <v>404</v>
      </c>
      <c r="C124" s="158" t="str">
        <f t="shared" si="1"/>
        <v>1113725</v>
      </c>
      <c r="D124">
        <v>111372</v>
      </c>
      <c r="F124">
        <v>12</v>
      </c>
      <c r="G124">
        <v>2700</v>
      </c>
      <c r="I124">
        <v>1020977</v>
      </c>
      <c r="J124">
        <v>0</v>
      </c>
      <c r="K124">
        <v>0</v>
      </c>
      <c r="L124">
        <v>0</v>
      </c>
      <c r="M124">
        <v>0</v>
      </c>
      <c r="N124">
        <v>9020223</v>
      </c>
      <c r="O124">
        <v>5</v>
      </c>
      <c r="P124" t="s">
        <v>1389</v>
      </c>
      <c r="Q124">
        <v>1004</v>
      </c>
      <c r="R124">
        <v>6</v>
      </c>
      <c r="S124">
        <v>0</v>
      </c>
      <c r="T124">
        <v>0</v>
      </c>
      <c r="V124" t="s">
        <v>1387</v>
      </c>
      <c r="W124">
        <v>3</v>
      </c>
      <c r="X124" s="68">
        <v>42354</v>
      </c>
      <c r="Y124" s="68">
        <v>36525</v>
      </c>
      <c r="Z124">
        <v>0</v>
      </c>
      <c r="AA124">
        <v>21</v>
      </c>
      <c r="AB124" t="s">
        <v>404</v>
      </c>
      <c r="AE124" t="s">
        <v>389</v>
      </c>
      <c r="AF124">
        <v>30000</v>
      </c>
    </row>
    <row r="125" spans="1:32" x14ac:dyDescent="0.25">
      <c r="A125" t="s">
        <v>1390</v>
      </c>
      <c r="B125" t="s">
        <v>404</v>
      </c>
      <c r="C125" s="158" t="str">
        <f t="shared" si="1"/>
        <v>1113731</v>
      </c>
      <c r="D125">
        <v>111373</v>
      </c>
      <c r="F125">
        <v>12</v>
      </c>
      <c r="H125" t="s">
        <v>397</v>
      </c>
      <c r="I125">
        <v>1020981</v>
      </c>
      <c r="J125">
        <v>0</v>
      </c>
      <c r="K125">
        <v>0</v>
      </c>
      <c r="L125">
        <v>0</v>
      </c>
      <c r="M125">
        <v>0</v>
      </c>
      <c r="N125">
        <v>9020223</v>
      </c>
      <c r="O125">
        <v>1</v>
      </c>
      <c r="P125" t="s">
        <v>1391</v>
      </c>
      <c r="Q125">
        <v>1004</v>
      </c>
      <c r="R125">
        <v>6</v>
      </c>
      <c r="S125">
        <v>0</v>
      </c>
      <c r="T125">
        <v>0</v>
      </c>
      <c r="V125" t="s">
        <v>1387</v>
      </c>
      <c r="W125">
        <v>3</v>
      </c>
      <c r="X125" s="68">
        <v>42354</v>
      </c>
      <c r="Y125" s="68">
        <v>36525</v>
      </c>
      <c r="Z125">
        <v>0</v>
      </c>
      <c r="AA125">
        <v>21</v>
      </c>
      <c r="AB125" t="s">
        <v>404</v>
      </c>
      <c r="AE125" t="s">
        <v>957</v>
      </c>
      <c r="AF125">
        <v>30000</v>
      </c>
    </row>
    <row r="126" spans="1:32" x14ac:dyDescent="0.25">
      <c r="A126" t="s">
        <v>1390</v>
      </c>
      <c r="B126" t="s">
        <v>404</v>
      </c>
      <c r="C126" s="158" t="str">
        <f t="shared" si="1"/>
        <v>1113732</v>
      </c>
      <c r="D126">
        <v>111373</v>
      </c>
      <c r="F126">
        <v>12</v>
      </c>
      <c r="H126" t="s">
        <v>397</v>
      </c>
      <c r="I126">
        <v>1020982</v>
      </c>
      <c r="J126">
        <v>0</v>
      </c>
      <c r="K126">
        <v>0</v>
      </c>
      <c r="L126">
        <v>0</v>
      </c>
      <c r="M126">
        <v>0</v>
      </c>
      <c r="N126">
        <v>9020223</v>
      </c>
      <c r="O126">
        <v>2</v>
      </c>
      <c r="P126" t="s">
        <v>1391</v>
      </c>
      <c r="Q126">
        <v>1004</v>
      </c>
      <c r="R126">
        <v>6</v>
      </c>
      <c r="S126">
        <v>0</v>
      </c>
      <c r="T126">
        <v>0</v>
      </c>
      <c r="V126" t="s">
        <v>1387</v>
      </c>
      <c r="W126">
        <v>3</v>
      </c>
      <c r="X126" s="68">
        <v>42354</v>
      </c>
      <c r="Y126" s="68">
        <v>36525</v>
      </c>
      <c r="Z126">
        <v>0</v>
      </c>
      <c r="AA126">
        <v>21</v>
      </c>
      <c r="AB126" t="s">
        <v>404</v>
      </c>
      <c r="AE126" t="s">
        <v>957</v>
      </c>
      <c r="AF126">
        <v>30000</v>
      </c>
    </row>
    <row r="127" spans="1:32" x14ac:dyDescent="0.25">
      <c r="A127" t="s">
        <v>1390</v>
      </c>
      <c r="B127" t="s">
        <v>404</v>
      </c>
      <c r="C127" s="158" t="str">
        <f t="shared" si="1"/>
        <v>1113733</v>
      </c>
      <c r="D127">
        <v>111373</v>
      </c>
      <c r="F127">
        <v>12</v>
      </c>
      <c r="H127" t="s">
        <v>397</v>
      </c>
      <c r="I127">
        <v>1020983</v>
      </c>
      <c r="J127">
        <v>0</v>
      </c>
      <c r="K127">
        <v>0</v>
      </c>
      <c r="L127">
        <v>0</v>
      </c>
      <c r="M127">
        <v>0</v>
      </c>
      <c r="N127">
        <v>9020223</v>
      </c>
      <c r="O127">
        <v>3</v>
      </c>
      <c r="P127" t="s">
        <v>1391</v>
      </c>
      <c r="Q127">
        <v>1004</v>
      </c>
      <c r="R127">
        <v>6</v>
      </c>
      <c r="S127">
        <v>0</v>
      </c>
      <c r="T127">
        <v>0</v>
      </c>
      <c r="V127" t="s">
        <v>1387</v>
      </c>
      <c r="W127">
        <v>3</v>
      </c>
      <c r="X127" s="68">
        <v>42354</v>
      </c>
      <c r="Y127" s="68">
        <v>36525</v>
      </c>
      <c r="Z127">
        <v>0</v>
      </c>
      <c r="AA127">
        <v>21</v>
      </c>
      <c r="AB127" t="s">
        <v>404</v>
      </c>
      <c r="AE127" t="s">
        <v>957</v>
      </c>
      <c r="AF127">
        <v>30000</v>
      </c>
    </row>
    <row r="128" spans="1:32" x14ac:dyDescent="0.25">
      <c r="A128" t="s">
        <v>1390</v>
      </c>
      <c r="B128" t="s">
        <v>404</v>
      </c>
      <c r="C128" s="158" t="str">
        <f t="shared" si="1"/>
        <v>1113735</v>
      </c>
      <c r="D128">
        <v>111373</v>
      </c>
      <c r="F128">
        <v>12</v>
      </c>
      <c r="H128" t="s">
        <v>397</v>
      </c>
      <c r="I128">
        <v>1020985</v>
      </c>
      <c r="J128">
        <v>0</v>
      </c>
      <c r="K128">
        <v>0</v>
      </c>
      <c r="L128">
        <v>0</v>
      </c>
      <c r="M128">
        <v>0</v>
      </c>
      <c r="N128">
        <v>9020223</v>
      </c>
      <c r="O128">
        <v>5</v>
      </c>
      <c r="P128" t="s">
        <v>1391</v>
      </c>
      <c r="Q128">
        <v>1004</v>
      </c>
      <c r="R128">
        <v>6</v>
      </c>
      <c r="S128">
        <v>0</v>
      </c>
      <c r="T128">
        <v>0</v>
      </c>
      <c r="V128" t="s">
        <v>1387</v>
      </c>
      <c r="W128">
        <v>3</v>
      </c>
      <c r="X128" s="68">
        <v>42354</v>
      </c>
      <c r="Y128" s="68">
        <v>36525</v>
      </c>
      <c r="Z128">
        <v>0</v>
      </c>
      <c r="AA128">
        <v>21</v>
      </c>
      <c r="AB128" t="s">
        <v>404</v>
      </c>
      <c r="AE128" t="s">
        <v>957</v>
      </c>
      <c r="AF128">
        <v>30000</v>
      </c>
    </row>
    <row r="129" spans="1:32" x14ac:dyDescent="0.25">
      <c r="A129" t="s">
        <v>1390</v>
      </c>
      <c r="B129" t="s">
        <v>404</v>
      </c>
      <c r="C129" s="158" t="str">
        <f t="shared" si="1"/>
        <v>1113734</v>
      </c>
      <c r="D129">
        <v>111373</v>
      </c>
      <c r="F129">
        <v>12</v>
      </c>
      <c r="H129" t="s">
        <v>397</v>
      </c>
      <c r="I129">
        <v>1020984</v>
      </c>
      <c r="J129">
        <v>0</v>
      </c>
      <c r="K129">
        <v>0</v>
      </c>
      <c r="L129">
        <v>0</v>
      </c>
      <c r="M129">
        <v>0</v>
      </c>
      <c r="N129">
        <v>9020223</v>
      </c>
      <c r="O129">
        <v>4</v>
      </c>
      <c r="P129" t="s">
        <v>1391</v>
      </c>
      <c r="Q129">
        <v>1004</v>
      </c>
      <c r="R129">
        <v>6</v>
      </c>
      <c r="S129">
        <v>0</v>
      </c>
      <c r="T129">
        <v>0</v>
      </c>
      <c r="V129" t="s">
        <v>1387</v>
      </c>
      <c r="W129">
        <v>3</v>
      </c>
      <c r="X129" s="68">
        <v>42354</v>
      </c>
      <c r="Y129" s="68">
        <v>36525</v>
      </c>
      <c r="Z129">
        <v>0</v>
      </c>
      <c r="AA129">
        <v>21</v>
      </c>
      <c r="AB129" t="s">
        <v>404</v>
      </c>
      <c r="AE129" t="s">
        <v>957</v>
      </c>
      <c r="AF129">
        <v>30000</v>
      </c>
    </row>
    <row r="130" spans="1:32" x14ac:dyDescent="0.25">
      <c r="A130" t="s">
        <v>1392</v>
      </c>
      <c r="B130" t="s">
        <v>404</v>
      </c>
      <c r="C130" s="158" t="str">
        <f t="shared" si="1"/>
        <v>1113791</v>
      </c>
      <c r="D130">
        <v>111379</v>
      </c>
      <c r="F130">
        <v>12</v>
      </c>
      <c r="H130" t="s">
        <v>397</v>
      </c>
      <c r="I130">
        <v>1020995</v>
      </c>
      <c r="J130">
        <v>0</v>
      </c>
      <c r="K130">
        <v>0</v>
      </c>
      <c r="L130">
        <v>0</v>
      </c>
      <c r="M130">
        <v>0</v>
      </c>
      <c r="N130">
        <v>9020206</v>
      </c>
      <c r="O130">
        <v>1</v>
      </c>
      <c r="P130" t="s">
        <v>1393</v>
      </c>
      <c r="Q130">
        <v>1004</v>
      </c>
      <c r="R130">
        <v>6</v>
      </c>
      <c r="S130">
        <v>0</v>
      </c>
      <c r="T130">
        <v>0</v>
      </c>
      <c r="V130" t="s">
        <v>1387</v>
      </c>
      <c r="W130">
        <v>3</v>
      </c>
      <c r="X130" s="68">
        <v>42354</v>
      </c>
      <c r="Y130" s="68">
        <v>36525</v>
      </c>
      <c r="Z130">
        <v>0</v>
      </c>
      <c r="AA130">
        <v>21</v>
      </c>
      <c r="AB130" t="s">
        <v>404</v>
      </c>
      <c r="AE130" t="s">
        <v>431</v>
      </c>
      <c r="AF130">
        <v>30000</v>
      </c>
    </row>
    <row r="131" spans="1:32" x14ac:dyDescent="0.25">
      <c r="A131" t="s">
        <v>1392</v>
      </c>
      <c r="B131" t="s">
        <v>404</v>
      </c>
      <c r="C131" s="158" t="str">
        <f t="shared" ref="C131:C194" si="2">D131&amp;O131</f>
        <v>1113792</v>
      </c>
      <c r="D131">
        <v>111379</v>
      </c>
      <c r="F131">
        <v>12</v>
      </c>
      <c r="H131" t="s">
        <v>397</v>
      </c>
      <c r="I131">
        <v>1020996</v>
      </c>
      <c r="J131">
        <v>0</v>
      </c>
      <c r="K131">
        <v>0</v>
      </c>
      <c r="L131">
        <v>0</v>
      </c>
      <c r="M131">
        <v>0</v>
      </c>
      <c r="N131">
        <v>9020206</v>
      </c>
      <c r="O131">
        <v>2</v>
      </c>
      <c r="P131" t="s">
        <v>1393</v>
      </c>
      <c r="Q131">
        <v>1004</v>
      </c>
      <c r="R131">
        <v>6</v>
      </c>
      <c r="S131">
        <v>0</v>
      </c>
      <c r="T131">
        <v>0</v>
      </c>
      <c r="V131" t="s">
        <v>1387</v>
      </c>
      <c r="W131">
        <v>3</v>
      </c>
      <c r="X131" s="68">
        <v>42354</v>
      </c>
      <c r="Y131" s="68">
        <v>36525</v>
      </c>
      <c r="Z131">
        <v>0</v>
      </c>
      <c r="AA131">
        <v>21</v>
      </c>
      <c r="AB131" t="s">
        <v>404</v>
      </c>
      <c r="AE131" t="s">
        <v>431</v>
      </c>
      <c r="AF131">
        <v>30000</v>
      </c>
    </row>
    <row r="132" spans="1:32" x14ac:dyDescent="0.25">
      <c r="A132" t="s">
        <v>1392</v>
      </c>
      <c r="B132" t="s">
        <v>404</v>
      </c>
      <c r="C132" s="158" t="str">
        <f t="shared" si="2"/>
        <v>1113793</v>
      </c>
      <c r="D132">
        <v>111379</v>
      </c>
      <c r="F132">
        <v>12</v>
      </c>
      <c r="H132" t="s">
        <v>397</v>
      </c>
      <c r="I132">
        <v>1020997</v>
      </c>
      <c r="J132">
        <v>0</v>
      </c>
      <c r="K132">
        <v>0</v>
      </c>
      <c r="L132">
        <v>0</v>
      </c>
      <c r="M132">
        <v>0</v>
      </c>
      <c r="N132">
        <v>9020206</v>
      </c>
      <c r="O132">
        <v>3</v>
      </c>
      <c r="P132" t="s">
        <v>1393</v>
      </c>
      <c r="Q132">
        <v>1004</v>
      </c>
      <c r="R132">
        <v>6</v>
      </c>
      <c r="S132">
        <v>0</v>
      </c>
      <c r="T132">
        <v>0</v>
      </c>
      <c r="V132" t="s">
        <v>1387</v>
      </c>
      <c r="W132">
        <v>3</v>
      </c>
      <c r="X132" s="68">
        <v>42354</v>
      </c>
      <c r="Y132" s="68">
        <v>36525</v>
      </c>
      <c r="Z132">
        <v>0</v>
      </c>
      <c r="AA132">
        <v>21</v>
      </c>
      <c r="AB132" t="s">
        <v>404</v>
      </c>
      <c r="AE132" t="s">
        <v>431</v>
      </c>
      <c r="AF132">
        <v>30000</v>
      </c>
    </row>
    <row r="133" spans="1:32" x14ac:dyDescent="0.25">
      <c r="A133" t="s">
        <v>1392</v>
      </c>
      <c r="B133" t="s">
        <v>404</v>
      </c>
      <c r="C133" s="158" t="str">
        <f t="shared" si="2"/>
        <v>1113794</v>
      </c>
      <c r="D133">
        <v>111379</v>
      </c>
      <c r="F133">
        <v>12</v>
      </c>
      <c r="H133" t="s">
        <v>397</v>
      </c>
      <c r="I133">
        <v>1020998</v>
      </c>
      <c r="J133">
        <v>0</v>
      </c>
      <c r="K133">
        <v>0</v>
      </c>
      <c r="L133">
        <v>0</v>
      </c>
      <c r="M133">
        <v>0</v>
      </c>
      <c r="N133">
        <v>9020206</v>
      </c>
      <c r="O133">
        <v>4</v>
      </c>
      <c r="P133" t="s">
        <v>1393</v>
      </c>
      <c r="Q133">
        <v>1004</v>
      </c>
      <c r="R133">
        <v>6</v>
      </c>
      <c r="S133">
        <v>0</v>
      </c>
      <c r="T133">
        <v>0</v>
      </c>
      <c r="V133" t="s">
        <v>1387</v>
      </c>
      <c r="W133">
        <v>3</v>
      </c>
      <c r="X133" s="68">
        <v>42354</v>
      </c>
      <c r="Y133" s="68">
        <v>36525</v>
      </c>
      <c r="Z133">
        <v>0</v>
      </c>
      <c r="AA133">
        <v>21</v>
      </c>
      <c r="AB133" t="s">
        <v>404</v>
      </c>
      <c r="AE133" t="s">
        <v>431</v>
      </c>
      <c r="AF133">
        <v>30000</v>
      </c>
    </row>
    <row r="134" spans="1:32" x14ac:dyDescent="0.25">
      <c r="A134" t="s">
        <v>1392</v>
      </c>
      <c r="B134" t="s">
        <v>404</v>
      </c>
      <c r="C134" s="158" t="str">
        <f t="shared" si="2"/>
        <v>1113795</v>
      </c>
      <c r="D134">
        <v>111379</v>
      </c>
      <c r="F134">
        <v>12</v>
      </c>
      <c r="H134" t="s">
        <v>397</v>
      </c>
      <c r="I134">
        <v>1020999</v>
      </c>
      <c r="J134">
        <v>0</v>
      </c>
      <c r="K134">
        <v>0</v>
      </c>
      <c r="L134">
        <v>0</v>
      </c>
      <c r="M134">
        <v>0</v>
      </c>
      <c r="N134">
        <v>9020206</v>
      </c>
      <c r="O134">
        <v>5</v>
      </c>
      <c r="P134" t="s">
        <v>1393</v>
      </c>
      <c r="Q134">
        <v>1004</v>
      </c>
      <c r="R134">
        <v>6</v>
      </c>
      <c r="S134">
        <v>0</v>
      </c>
      <c r="T134">
        <v>0</v>
      </c>
      <c r="V134" t="s">
        <v>1387</v>
      </c>
      <c r="W134">
        <v>3</v>
      </c>
      <c r="X134" s="68">
        <v>42354</v>
      </c>
      <c r="Y134" s="68">
        <v>36525</v>
      </c>
      <c r="Z134">
        <v>0</v>
      </c>
      <c r="AA134">
        <v>21</v>
      </c>
      <c r="AB134" t="s">
        <v>404</v>
      </c>
      <c r="AE134" t="s">
        <v>431</v>
      </c>
      <c r="AF134">
        <v>30000</v>
      </c>
    </row>
    <row r="135" spans="1:32" x14ac:dyDescent="0.25">
      <c r="A135" t="s">
        <v>1394</v>
      </c>
      <c r="B135" t="s">
        <v>241</v>
      </c>
      <c r="C135" s="158" t="str">
        <f t="shared" si="2"/>
        <v>1113801</v>
      </c>
      <c r="D135">
        <v>111380</v>
      </c>
      <c r="F135">
        <v>12</v>
      </c>
      <c r="G135">
        <v>8.3000000000000007</v>
      </c>
      <c r="I135">
        <v>1021000</v>
      </c>
      <c r="J135">
        <v>1</v>
      </c>
      <c r="K135">
        <v>0</v>
      </c>
      <c r="L135">
        <v>0</v>
      </c>
      <c r="M135">
        <v>0</v>
      </c>
      <c r="N135">
        <v>9020206</v>
      </c>
      <c r="O135">
        <v>1</v>
      </c>
      <c r="P135" t="s">
        <v>1395</v>
      </c>
      <c r="Q135">
        <v>1004</v>
      </c>
      <c r="R135">
        <v>6</v>
      </c>
      <c r="S135">
        <v>1</v>
      </c>
      <c r="T135">
        <v>0</v>
      </c>
      <c r="V135" t="s">
        <v>1387</v>
      </c>
      <c r="W135">
        <v>3</v>
      </c>
      <c r="X135" s="68">
        <v>42354</v>
      </c>
      <c r="Y135" s="68">
        <v>36525</v>
      </c>
      <c r="Z135">
        <v>0</v>
      </c>
      <c r="AA135">
        <v>23</v>
      </c>
      <c r="AB135" t="s">
        <v>241</v>
      </c>
      <c r="AE135" t="s">
        <v>431</v>
      </c>
      <c r="AF135">
        <v>30000</v>
      </c>
    </row>
    <row r="136" spans="1:32" x14ac:dyDescent="0.25">
      <c r="A136" t="s">
        <v>1394</v>
      </c>
      <c r="B136" t="s">
        <v>241</v>
      </c>
      <c r="C136" s="158" t="str">
        <f t="shared" si="2"/>
        <v>1113802</v>
      </c>
      <c r="D136">
        <v>111380</v>
      </c>
      <c r="F136">
        <v>12</v>
      </c>
      <c r="G136">
        <v>10.3</v>
      </c>
      <c r="I136">
        <v>1021001</v>
      </c>
      <c r="J136">
        <v>1</v>
      </c>
      <c r="K136">
        <v>0</v>
      </c>
      <c r="L136">
        <v>0</v>
      </c>
      <c r="M136">
        <v>0</v>
      </c>
      <c r="N136">
        <v>9020206</v>
      </c>
      <c r="O136">
        <v>2</v>
      </c>
      <c r="P136" t="s">
        <v>1395</v>
      </c>
      <c r="Q136">
        <v>1004</v>
      </c>
      <c r="R136">
        <v>6</v>
      </c>
      <c r="S136">
        <v>1</v>
      </c>
      <c r="T136">
        <v>0</v>
      </c>
      <c r="V136" t="s">
        <v>1387</v>
      </c>
      <c r="W136">
        <v>3</v>
      </c>
      <c r="X136" s="68">
        <v>42354</v>
      </c>
      <c r="Y136" s="68">
        <v>36525</v>
      </c>
      <c r="Z136">
        <v>0</v>
      </c>
      <c r="AA136">
        <v>23</v>
      </c>
      <c r="AB136" t="s">
        <v>241</v>
      </c>
      <c r="AE136" t="s">
        <v>431</v>
      </c>
      <c r="AF136">
        <v>30000</v>
      </c>
    </row>
    <row r="137" spans="1:32" x14ac:dyDescent="0.25">
      <c r="A137" t="s">
        <v>1394</v>
      </c>
      <c r="B137" t="s">
        <v>241</v>
      </c>
      <c r="C137" s="158" t="str">
        <f t="shared" si="2"/>
        <v>1113803</v>
      </c>
      <c r="D137">
        <v>111380</v>
      </c>
      <c r="F137">
        <v>12</v>
      </c>
      <c r="G137">
        <v>12.7</v>
      </c>
      <c r="I137">
        <v>1021002</v>
      </c>
      <c r="J137">
        <v>1</v>
      </c>
      <c r="K137">
        <v>0</v>
      </c>
      <c r="L137">
        <v>0</v>
      </c>
      <c r="M137">
        <v>0</v>
      </c>
      <c r="N137">
        <v>9020206</v>
      </c>
      <c r="O137">
        <v>3</v>
      </c>
      <c r="P137" t="s">
        <v>1395</v>
      </c>
      <c r="Q137">
        <v>1004</v>
      </c>
      <c r="R137">
        <v>6</v>
      </c>
      <c r="S137">
        <v>1</v>
      </c>
      <c r="T137">
        <v>0</v>
      </c>
      <c r="V137" t="s">
        <v>1387</v>
      </c>
      <c r="W137">
        <v>3</v>
      </c>
      <c r="X137" s="68">
        <v>42354</v>
      </c>
      <c r="Y137" s="68">
        <v>36525</v>
      </c>
      <c r="Z137">
        <v>0</v>
      </c>
      <c r="AA137">
        <v>23</v>
      </c>
      <c r="AB137" t="s">
        <v>241</v>
      </c>
      <c r="AE137" t="s">
        <v>431</v>
      </c>
      <c r="AF137">
        <v>30000</v>
      </c>
    </row>
    <row r="138" spans="1:32" x14ac:dyDescent="0.25">
      <c r="A138" t="s">
        <v>1394</v>
      </c>
      <c r="B138" t="s">
        <v>241</v>
      </c>
      <c r="C138" s="158" t="str">
        <f t="shared" si="2"/>
        <v>1113804</v>
      </c>
      <c r="D138">
        <v>111380</v>
      </c>
      <c r="F138">
        <v>12</v>
      </c>
      <c r="G138">
        <v>10.85</v>
      </c>
      <c r="I138">
        <v>1021003</v>
      </c>
      <c r="J138">
        <v>1</v>
      </c>
      <c r="K138">
        <v>0</v>
      </c>
      <c r="L138">
        <v>0</v>
      </c>
      <c r="M138">
        <v>0</v>
      </c>
      <c r="N138">
        <v>9020206</v>
      </c>
      <c r="O138">
        <v>4</v>
      </c>
      <c r="P138" t="s">
        <v>1395</v>
      </c>
      <c r="Q138">
        <v>1004</v>
      </c>
      <c r="R138">
        <v>6</v>
      </c>
      <c r="S138">
        <v>1</v>
      </c>
      <c r="T138">
        <v>0</v>
      </c>
      <c r="V138" t="s">
        <v>1387</v>
      </c>
      <c r="W138">
        <v>3</v>
      </c>
      <c r="X138" s="68">
        <v>42354</v>
      </c>
      <c r="Y138" s="68">
        <v>36525</v>
      </c>
      <c r="Z138">
        <v>0</v>
      </c>
      <c r="AA138">
        <v>23</v>
      </c>
      <c r="AB138" t="s">
        <v>241</v>
      </c>
      <c r="AE138" t="s">
        <v>431</v>
      </c>
      <c r="AF138">
        <v>30000</v>
      </c>
    </row>
    <row r="139" spans="1:32" x14ac:dyDescent="0.25">
      <c r="A139" t="s">
        <v>1394</v>
      </c>
      <c r="B139" t="s">
        <v>241</v>
      </c>
      <c r="C139" s="158" t="str">
        <f t="shared" si="2"/>
        <v>1113805</v>
      </c>
      <c r="D139">
        <v>111380</v>
      </c>
      <c r="F139">
        <v>12</v>
      </c>
      <c r="G139">
        <v>13.45</v>
      </c>
      <c r="I139">
        <v>1021004</v>
      </c>
      <c r="J139">
        <v>1</v>
      </c>
      <c r="K139">
        <v>0</v>
      </c>
      <c r="L139">
        <v>0</v>
      </c>
      <c r="M139">
        <v>0</v>
      </c>
      <c r="N139">
        <v>9020206</v>
      </c>
      <c r="O139">
        <v>5</v>
      </c>
      <c r="P139" t="s">
        <v>1395</v>
      </c>
      <c r="Q139">
        <v>1004</v>
      </c>
      <c r="R139">
        <v>6</v>
      </c>
      <c r="S139">
        <v>1</v>
      </c>
      <c r="T139">
        <v>0</v>
      </c>
      <c r="V139" t="s">
        <v>1387</v>
      </c>
      <c r="W139">
        <v>3</v>
      </c>
      <c r="X139" s="68">
        <v>42354</v>
      </c>
      <c r="Y139" s="68">
        <v>36525</v>
      </c>
      <c r="Z139">
        <v>0</v>
      </c>
      <c r="AA139">
        <v>23</v>
      </c>
      <c r="AB139" t="s">
        <v>241</v>
      </c>
      <c r="AE139" t="s">
        <v>431</v>
      </c>
      <c r="AF139">
        <v>30000</v>
      </c>
    </row>
    <row r="140" spans="1:32" x14ac:dyDescent="0.25">
      <c r="A140" t="s">
        <v>1396</v>
      </c>
      <c r="B140" t="s">
        <v>241</v>
      </c>
      <c r="C140" s="158" t="str">
        <f t="shared" si="2"/>
        <v>1113811</v>
      </c>
      <c r="D140">
        <v>111381</v>
      </c>
      <c r="F140">
        <v>12</v>
      </c>
      <c r="G140">
        <v>7.1</v>
      </c>
      <c r="I140">
        <v>1021008</v>
      </c>
      <c r="J140">
        <v>1</v>
      </c>
      <c r="K140">
        <v>0</v>
      </c>
      <c r="L140">
        <v>0</v>
      </c>
      <c r="M140">
        <v>0</v>
      </c>
      <c r="N140">
        <v>9020206</v>
      </c>
      <c r="O140">
        <v>1</v>
      </c>
      <c r="P140" t="s">
        <v>1397</v>
      </c>
      <c r="Q140">
        <v>1004</v>
      </c>
      <c r="R140">
        <v>6</v>
      </c>
      <c r="S140">
        <v>1</v>
      </c>
      <c r="T140">
        <v>0</v>
      </c>
      <c r="V140" t="s">
        <v>1387</v>
      </c>
      <c r="W140">
        <v>3</v>
      </c>
      <c r="X140" s="68">
        <v>42354</v>
      </c>
      <c r="Y140" s="68">
        <v>36525</v>
      </c>
      <c r="Z140">
        <v>0</v>
      </c>
      <c r="AA140">
        <v>23</v>
      </c>
      <c r="AB140" t="s">
        <v>241</v>
      </c>
      <c r="AE140" t="s">
        <v>431</v>
      </c>
      <c r="AF140">
        <v>30000</v>
      </c>
    </row>
    <row r="141" spans="1:32" x14ac:dyDescent="0.25">
      <c r="A141" t="s">
        <v>1396</v>
      </c>
      <c r="B141" t="s">
        <v>241</v>
      </c>
      <c r="C141" s="158" t="str">
        <f t="shared" si="2"/>
        <v>1113812</v>
      </c>
      <c r="D141">
        <v>111381</v>
      </c>
      <c r="F141">
        <v>12</v>
      </c>
      <c r="G141">
        <v>8.8000000000000007</v>
      </c>
      <c r="I141">
        <v>1021009</v>
      </c>
      <c r="J141">
        <v>1</v>
      </c>
      <c r="K141">
        <v>0</v>
      </c>
      <c r="L141">
        <v>0</v>
      </c>
      <c r="M141">
        <v>0</v>
      </c>
      <c r="N141">
        <v>9020206</v>
      </c>
      <c r="O141">
        <v>2</v>
      </c>
      <c r="P141" t="s">
        <v>1397</v>
      </c>
      <c r="Q141">
        <v>1004</v>
      </c>
      <c r="R141">
        <v>6</v>
      </c>
      <c r="S141">
        <v>1</v>
      </c>
      <c r="T141">
        <v>0</v>
      </c>
      <c r="V141" t="s">
        <v>1387</v>
      </c>
      <c r="W141">
        <v>3</v>
      </c>
      <c r="X141" s="68">
        <v>42354</v>
      </c>
      <c r="Y141" s="68">
        <v>36525</v>
      </c>
      <c r="Z141">
        <v>0</v>
      </c>
      <c r="AA141">
        <v>23</v>
      </c>
      <c r="AB141" t="s">
        <v>241</v>
      </c>
      <c r="AE141" t="s">
        <v>431</v>
      </c>
      <c r="AF141">
        <v>30000</v>
      </c>
    </row>
    <row r="142" spans="1:32" x14ac:dyDescent="0.25">
      <c r="A142" t="s">
        <v>1396</v>
      </c>
      <c r="B142" t="s">
        <v>241</v>
      </c>
      <c r="C142" s="158" t="str">
        <f t="shared" si="2"/>
        <v>1113813</v>
      </c>
      <c r="D142">
        <v>111381</v>
      </c>
      <c r="F142">
        <v>12</v>
      </c>
      <c r="G142">
        <v>10.9</v>
      </c>
      <c r="I142">
        <v>1021010</v>
      </c>
      <c r="J142">
        <v>1</v>
      </c>
      <c r="K142">
        <v>0</v>
      </c>
      <c r="L142">
        <v>0</v>
      </c>
      <c r="M142">
        <v>0</v>
      </c>
      <c r="N142">
        <v>9020206</v>
      </c>
      <c r="O142">
        <v>3</v>
      </c>
      <c r="P142" t="s">
        <v>1397</v>
      </c>
      <c r="Q142">
        <v>1004</v>
      </c>
      <c r="R142">
        <v>6</v>
      </c>
      <c r="S142">
        <v>1</v>
      </c>
      <c r="T142">
        <v>0</v>
      </c>
      <c r="V142" t="s">
        <v>1387</v>
      </c>
      <c r="W142">
        <v>3</v>
      </c>
      <c r="X142" s="68">
        <v>42354</v>
      </c>
      <c r="Y142" s="68">
        <v>36525</v>
      </c>
      <c r="Z142">
        <v>0</v>
      </c>
      <c r="AA142">
        <v>23</v>
      </c>
      <c r="AB142" t="s">
        <v>241</v>
      </c>
      <c r="AE142" t="s">
        <v>431</v>
      </c>
      <c r="AF142">
        <v>30000</v>
      </c>
    </row>
    <row r="143" spans="1:32" x14ac:dyDescent="0.25">
      <c r="A143" t="s">
        <v>1396</v>
      </c>
      <c r="B143" t="s">
        <v>241</v>
      </c>
      <c r="C143" s="158" t="str">
        <f t="shared" si="2"/>
        <v>1113814</v>
      </c>
      <c r="D143">
        <v>111381</v>
      </c>
      <c r="F143">
        <v>12</v>
      </c>
      <c r="G143">
        <v>9.3000000000000007</v>
      </c>
      <c r="I143">
        <v>1021011</v>
      </c>
      <c r="J143">
        <v>1</v>
      </c>
      <c r="K143">
        <v>0</v>
      </c>
      <c r="L143">
        <v>0</v>
      </c>
      <c r="M143">
        <v>0</v>
      </c>
      <c r="N143">
        <v>9020206</v>
      </c>
      <c r="O143">
        <v>4</v>
      </c>
      <c r="P143" t="s">
        <v>1397</v>
      </c>
      <c r="Q143">
        <v>1004</v>
      </c>
      <c r="R143">
        <v>6</v>
      </c>
      <c r="S143">
        <v>1</v>
      </c>
      <c r="T143">
        <v>0</v>
      </c>
      <c r="V143" t="s">
        <v>1387</v>
      </c>
      <c r="W143">
        <v>3</v>
      </c>
      <c r="X143" s="68">
        <v>42354</v>
      </c>
      <c r="Y143" s="68">
        <v>36525</v>
      </c>
      <c r="Z143">
        <v>0</v>
      </c>
      <c r="AA143">
        <v>23</v>
      </c>
      <c r="AB143" t="s">
        <v>241</v>
      </c>
      <c r="AE143" t="s">
        <v>431</v>
      </c>
      <c r="AF143">
        <v>30000</v>
      </c>
    </row>
    <row r="144" spans="1:32" x14ac:dyDescent="0.25">
      <c r="A144" t="s">
        <v>1396</v>
      </c>
      <c r="B144" t="s">
        <v>241</v>
      </c>
      <c r="C144" s="158" t="str">
        <f t="shared" si="2"/>
        <v>1113815</v>
      </c>
      <c r="D144">
        <v>111381</v>
      </c>
      <c r="F144">
        <v>12</v>
      </c>
      <c r="G144">
        <v>11.5</v>
      </c>
      <c r="I144">
        <v>1021012</v>
      </c>
      <c r="J144">
        <v>1</v>
      </c>
      <c r="K144">
        <v>0</v>
      </c>
      <c r="L144">
        <v>0</v>
      </c>
      <c r="M144">
        <v>0</v>
      </c>
      <c r="N144">
        <v>9020206</v>
      </c>
      <c r="O144">
        <v>5</v>
      </c>
      <c r="P144" t="s">
        <v>1397</v>
      </c>
      <c r="Q144">
        <v>1004</v>
      </c>
      <c r="R144">
        <v>6</v>
      </c>
      <c r="S144">
        <v>1</v>
      </c>
      <c r="T144">
        <v>0</v>
      </c>
      <c r="V144" t="s">
        <v>1387</v>
      </c>
      <c r="W144">
        <v>3</v>
      </c>
      <c r="X144" s="68">
        <v>42354</v>
      </c>
      <c r="Y144" s="68">
        <v>36525</v>
      </c>
      <c r="Z144">
        <v>0</v>
      </c>
      <c r="AA144">
        <v>23</v>
      </c>
      <c r="AB144" t="s">
        <v>241</v>
      </c>
      <c r="AE144" t="s">
        <v>431</v>
      </c>
      <c r="AF144">
        <v>30000</v>
      </c>
    </row>
    <row r="145" spans="1:32" x14ac:dyDescent="0.25">
      <c r="A145" t="s">
        <v>1398</v>
      </c>
      <c r="B145" t="s">
        <v>241</v>
      </c>
      <c r="C145" s="158" t="str">
        <f t="shared" si="2"/>
        <v>1113821</v>
      </c>
      <c r="D145">
        <v>111382</v>
      </c>
      <c r="F145">
        <v>12</v>
      </c>
      <c r="G145">
        <v>3.55</v>
      </c>
      <c r="I145">
        <v>1021013</v>
      </c>
      <c r="J145">
        <v>1</v>
      </c>
      <c r="K145">
        <v>0</v>
      </c>
      <c r="L145">
        <v>0</v>
      </c>
      <c r="M145">
        <v>0</v>
      </c>
      <c r="N145">
        <v>9020206</v>
      </c>
      <c r="O145">
        <v>1</v>
      </c>
      <c r="P145" t="s">
        <v>1399</v>
      </c>
      <c r="Q145">
        <v>1004</v>
      </c>
      <c r="R145">
        <v>6</v>
      </c>
      <c r="S145">
        <v>1</v>
      </c>
      <c r="T145">
        <v>0</v>
      </c>
      <c r="V145" t="s">
        <v>1387</v>
      </c>
      <c r="W145">
        <v>3</v>
      </c>
      <c r="X145" s="68">
        <v>42354</v>
      </c>
      <c r="Y145" s="68">
        <v>36525</v>
      </c>
      <c r="Z145">
        <v>0</v>
      </c>
      <c r="AA145">
        <v>23</v>
      </c>
      <c r="AB145" t="s">
        <v>241</v>
      </c>
      <c r="AE145" t="s">
        <v>431</v>
      </c>
      <c r="AF145">
        <v>30000</v>
      </c>
    </row>
    <row r="146" spans="1:32" x14ac:dyDescent="0.25">
      <c r="A146" t="s">
        <v>1398</v>
      </c>
      <c r="B146" t="s">
        <v>241</v>
      </c>
      <c r="C146" s="158" t="str">
        <f t="shared" si="2"/>
        <v>1113822</v>
      </c>
      <c r="D146">
        <v>111382</v>
      </c>
      <c r="F146">
        <v>12</v>
      </c>
      <c r="G146">
        <v>4.3499999999999996</v>
      </c>
      <c r="I146">
        <v>1021014</v>
      </c>
      <c r="J146">
        <v>1</v>
      </c>
      <c r="K146">
        <v>0</v>
      </c>
      <c r="L146">
        <v>0</v>
      </c>
      <c r="M146">
        <v>0</v>
      </c>
      <c r="N146">
        <v>9020206</v>
      </c>
      <c r="O146">
        <v>2</v>
      </c>
      <c r="P146" t="s">
        <v>1399</v>
      </c>
      <c r="Q146">
        <v>1004</v>
      </c>
      <c r="R146">
        <v>6</v>
      </c>
      <c r="S146">
        <v>1</v>
      </c>
      <c r="T146">
        <v>0</v>
      </c>
      <c r="V146" t="s">
        <v>1387</v>
      </c>
      <c r="W146">
        <v>3</v>
      </c>
      <c r="X146" s="68">
        <v>42354</v>
      </c>
      <c r="Y146" s="68">
        <v>36525</v>
      </c>
      <c r="Z146">
        <v>0</v>
      </c>
      <c r="AA146">
        <v>23</v>
      </c>
      <c r="AB146" t="s">
        <v>241</v>
      </c>
      <c r="AE146" t="s">
        <v>431</v>
      </c>
      <c r="AF146">
        <v>30000</v>
      </c>
    </row>
    <row r="147" spans="1:32" x14ac:dyDescent="0.25">
      <c r="A147" t="s">
        <v>1398</v>
      </c>
      <c r="B147" t="s">
        <v>241</v>
      </c>
      <c r="C147" s="158" t="str">
        <f t="shared" si="2"/>
        <v>1113823</v>
      </c>
      <c r="D147">
        <v>111382</v>
      </c>
      <c r="F147">
        <v>12</v>
      </c>
      <c r="G147">
        <v>5.45</v>
      </c>
      <c r="I147">
        <v>1021015</v>
      </c>
      <c r="J147">
        <v>1</v>
      </c>
      <c r="K147">
        <v>0</v>
      </c>
      <c r="L147">
        <v>0</v>
      </c>
      <c r="M147">
        <v>0</v>
      </c>
      <c r="N147">
        <v>9020206</v>
      </c>
      <c r="O147">
        <v>3</v>
      </c>
      <c r="P147" t="s">
        <v>1399</v>
      </c>
      <c r="Q147">
        <v>1004</v>
      </c>
      <c r="R147">
        <v>6</v>
      </c>
      <c r="S147">
        <v>1</v>
      </c>
      <c r="T147">
        <v>0</v>
      </c>
      <c r="V147" t="s">
        <v>1387</v>
      </c>
      <c r="W147">
        <v>3</v>
      </c>
      <c r="X147" s="68">
        <v>42354</v>
      </c>
      <c r="Y147" s="68">
        <v>36525</v>
      </c>
      <c r="Z147">
        <v>0</v>
      </c>
      <c r="AA147">
        <v>23</v>
      </c>
      <c r="AB147" t="s">
        <v>241</v>
      </c>
      <c r="AE147" t="s">
        <v>431</v>
      </c>
      <c r="AF147">
        <v>30000</v>
      </c>
    </row>
    <row r="148" spans="1:32" x14ac:dyDescent="0.25">
      <c r="A148" t="s">
        <v>1398</v>
      </c>
      <c r="B148" t="s">
        <v>241</v>
      </c>
      <c r="C148" s="158" t="str">
        <f t="shared" si="2"/>
        <v>1113824</v>
      </c>
      <c r="D148">
        <v>111382</v>
      </c>
      <c r="F148">
        <v>12</v>
      </c>
      <c r="G148">
        <v>4.5999999999999996</v>
      </c>
      <c r="I148">
        <v>1021016</v>
      </c>
      <c r="J148">
        <v>1</v>
      </c>
      <c r="K148">
        <v>0</v>
      </c>
      <c r="L148">
        <v>0</v>
      </c>
      <c r="M148">
        <v>0</v>
      </c>
      <c r="N148">
        <v>9020206</v>
      </c>
      <c r="O148">
        <v>4</v>
      </c>
      <c r="P148" t="s">
        <v>1399</v>
      </c>
      <c r="Q148">
        <v>1004</v>
      </c>
      <c r="R148">
        <v>6</v>
      </c>
      <c r="S148">
        <v>1</v>
      </c>
      <c r="T148">
        <v>0</v>
      </c>
      <c r="V148" t="s">
        <v>1387</v>
      </c>
      <c r="W148">
        <v>3</v>
      </c>
      <c r="X148" s="68">
        <v>42354</v>
      </c>
      <c r="Y148" s="68">
        <v>36525</v>
      </c>
      <c r="Z148">
        <v>0</v>
      </c>
      <c r="AA148">
        <v>23</v>
      </c>
      <c r="AB148" t="s">
        <v>241</v>
      </c>
      <c r="AE148" t="s">
        <v>431</v>
      </c>
      <c r="AF148">
        <v>30000</v>
      </c>
    </row>
    <row r="149" spans="1:32" x14ac:dyDescent="0.25">
      <c r="A149" t="s">
        <v>1398</v>
      </c>
      <c r="B149" t="s">
        <v>241</v>
      </c>
      <c r="C149" s="158" t="str">
        <f t="shared" si="2"/>
        <v>1113825</v>
      </c>
      <c r="D149">
        <v>111382</v>
      </c>
      <c r="F149">
        <v>12</v>
      </c>
      <c r="G149">
        <v>5.75</v>
      </c>
      <c r="I149">
        <v>1021017</v>
      </c>
      <c r="J149">
        <v>1</v>
      </c>
      <c r="K149">
        <v>0</v>
      </c>
      <c r="L149">
        <v>0</v>
      </c>
      <c r="M149">
        <v>0</v>
      </c>
      <c r="N149">
        <v>9020206</v>
      </c>
      <c r="O149">
        <v>5</v>
      </c>
      <c r="P149" t="s">
        <v>1399</v>
      </c>
      <c r="Q149">
        <v>1004</v>
      </c>
      <c r="R149">
        <v>6</v>
      </c>
      <c r="S149">
        <v>1</v>
      </c>
      <c r="T149">
        <v>0</v>
      </c>
      <c r="V149" t="s">
        <v>1387</v>
      </c>
      <c r="W149">
        <v>3</v>
      </c>
      <c r="X149" s="68">
        <v>42354</v>
      </c>
      <c r="Y149" s="68">
        <v>36525</v>
      </c>
      <c r="Z149">
        <v>0</v>
      </c>
      <c r="AA149">
        <v>23</v>
      </c>
      <c r="AB149" t="s">
        <v>241</v>
      </c>
      <c r="AE149" t="s">
        <v>431</v>
      </c>
      <c r="AF149">
        <v>30000</v>
      </c>
    </row>
    <row r="150" spans="1:32" x14ac:dyDescent="0.25">
      <c r="A150" t="s">
        <v>1400</v>
      </c>
      <c r="B150" t="s">
        <v>387</v>
      </c>
      <c r="C150" s="158" t="str">
        <f t="shared" si="2"/>
        <v>1113831</v>
      </c>
      <c r="D150">
        <v>111383</v>
      </c>
      <c r="F150">
        <v>12</v>
      </c>
      <c r="G150">
        <v>210</v>
      </c>
      <c r="I150">
        <v>1021021</v>
      </c>
      <c r="J150">
        <v>0</v>
      </c>
      <c r="K150">
        <v>0</v>
      </c>
      <c r="L150">
        <v>0</v>
      </c>
      <c r="M150">
        <v>0</v>
      </c>
      <c r="N150">
        <v>9020206</v>
      </c>
      <c r="O150">
        <v>1</v>
      </c>
      <c r="P150" t="s">
        <v>1401</v>
      </c>
      <c r="Q150">
        <v>1004</v>
      </c>
      <c r="R150">
        <v>6</v>
      </c>
      <c r="S150">
        <v>0</v>
      </c>
      <c r="T150">
        <v>0</v>
      </c>
      <c r="V150" t="s">
        <v>1387</v>
      </c>
      <c r="W150">
        <v>3</v>
      </c>
      <c r="X150" s="68">
        <v>42354</v>
      </c>
      <c r="Y150" s="68">
        <v>36525</v>
      </c>
      <c r="Z150">
        <v>0</v>
      </c>
      <c r="AA150">
        <v>150</v>
      </c>
      <c r="AB150" t="s">
        <v>387</v>
      </c>
      <c r="AE150" t="s">
        <v>431</v>
      </c>
      <c r="AF150">
        <v>30000</v>
      </c>
    </row>
    <row r="151" spans="1:32" x14ac:dyDescent="0.25">
      <c r="A151" t="s">
        <v>1400</v>
      </c>
      <c r="B151" t="s">
        <v>387</v>
      </c>
      <c r="C151" s="158" t="str">
        <f t="shared" si="2"/>
        <v>1113832</v>
      </c>
      <c r="D151">
        <v>111383</v>
      </c>
      <c r="F151">
        <v>12</v>
      </c>
      <c r="G151">
        <v>280</v>
      </c>
      <c r="I151">
        <v>1021022</v>
      </c>
      <c r="J151">
        <v>0</v>
      </c>
      <c r="K151">
        <v>0</v>
      </c>
      <c r="L151">
        <v>0</v>
      </c>
      <c r="M151">
        <v>0</v>
      </c>
      <c r="N151">
        <v>9020206</v>
      </c>
      <c r="O151">
        <v>2</v>
      </c>
      <c r="P151" t="s">
        <v>1401</v>
      </c>
      <c r="Q151">
        <v>1004</v>
      </c>
      <c r="R151">
        <v>6</v>
      </c>
      <c r="S151">
        <v>0</v>
      </c>
      <c r="T151">
        <v>0</v>
      </c>
      <c r="V151" t="s">
        <v>1387</v>
      </c>
      <c r="W151">
        <v>3</v>
      </c>
      <c r="X151" s="68">
        <v>42354</v>
      </c>
      <c r="Y151" s="68">
        <v>36525</v>
      </c>
      <c r="Z151">
        <v>0</v>
      </c>
      <c r="AA151">
        <v>150</v>
      </c>
      <c r="AB151" t="s">
        <v>387</v>
      </c>
      <c r="AE151" t="s">
        <v>431</v>
      </c>
      <c r="AF151">
        <v>30000</v>
      </c>
    </row>
    <row r="152" spans="1:32" x14ac:dyDescent="0.25">
      <c r="A152" t="s">
        <v>1400</v>
      </c>
      <c r="B152" t="s">
        <v>387</v>
      </c>
      <c r="C152" s="158" t="str">
        <f t="shared" si="2"/>
        <v>1113833</v>
      </c>
      <c r="D152">
        <v>111383</v>
      </c>
      <c r="F152">
        <v>12</v>
      </c>
      <c r="G152">
        <v>330</v>
      </c>
      <c r="I152">
        <v>1021023</v>
      </c>
      <c r="J152">
        <v>0</v>
      </c>
      <c r="K152">
        <v>0</v>
      </c>
      <c r="L152">
        <v>0</v>
      </c>
      <c r="M152">
        <v>0</v>
      </c>
      <c r="N152">
        <v>9020206</v>
      </c>
      <c r="O152">
        <v>3</v>
      </c>
      <c r="P152" t="s">
        <v>1401</v>
      </c>
      <c r="Q152">
        <v>1004</v>
      </c>
      <c r="R152">
        <v>6</v>
      </c>
      <c r="S152">
        <v>0</v>
      </c>
      <c r="T152">
        <v>0</v>
      </c>
      <c r="V152" t="s">
        <v>1387</v>
      </c>
      <c r="W152">
        <v>3</v>
      </c>
      <c r="X152" s="68">
        <v>42354</v>
      </c>
      <c r="Y152" s="68">
        <v>36525</v>
      </c>
      <c r="Z152">
        <v>0</v>
      </c>
      <c r="AA152">
        <v>150</v>
      </c>
      <c r="AB152" t="s">
        <v>387</v>
      </c>
      <c r="AE152" t="s">
        <v>431</v>
      </c>
      <c r="AF152">
        <v>30000</v>
      </c>
    </row>
    <row r="153" spans="1:32" x14ac:dyDescent="0.25">
      <c r="A153" t="s">
        <v>1400</v>
      </c>
      <c r="B153" t="s">
        <v>387</v>
      </c>
      <c r="C153" s="158" t="str">
        <f t="shared" si="2"/>
        <v>1113834</v>
      </c>
      <c r="D153">
        <v>111383</v>
      </c>
      <c r="F153">
        <v>12</v>
      </c>
      <c r="G153">
        <v>295</v>
      </c>
      <c r="I153">
        <v>1021024</v>
      </c>
      <c r="J153">
        <v>0</v>
      </c>
      <c r="K153">
        <v>0</v>
      </c>
      <c r="L153">
        <v>0</v>
      </c>
      <c r="M153">
        <v>0</v>
      </c>
      <c r="N153">
        <v>9020206</v>
      </c>
      <c r="O153">
        <v>4</v>
      </c>
      <c r="P153" t="s">
        <v>1401</v>
      </c>
      <c r="Q153">
        <v>1004</v>
      </c>
      <c r="R153">
        <v>6</v>
      </c>
      <c r="S153">
        <v>0</v>
      </c>
      <c r="T153">
        <v>0</v>
      </c>
      <c r="V153" t="s">
        <v>1387</v>
      </c>
      <c r="W153">
        <v>3</v>
      </c>
      <c r="X153" s="68">
        <v>42354</v>
      </c>
      <c r="Y153" s="68">
        <v>36525</v>
      </c>
      <c r="Z153">
        <v>0</v>
      </c>
      <c r="AA153">
        <v>150</v>
      </c>
      <c r="AB153" t="s">
        <v>387</v>
      </c>
      <c r="AE153" t="s">
        <v>431</v>
      </c>
      <c r="AF153">
        <v>30000</v>
      </c>
    </row>
    <row r="154" spans="1:32" x14ac:dyDescent="0.25">
      <c r="A154" t="s">
        <v>1400</v>
      </c>
      <c r="B154" t="s">
        <v>387</v>
      </c>
      <c r="C154" s="158" t="str">
        <f t="shared" si="2"/>
        <v>1113835</v>
      </c>
      <c r="D154">
        <v>111383</v>
      </c>
      <c r="F154">
        <v>12</v>
      </c>
      <c r="G154">
        <v>350</v>
      </c>
      <c r="I154">
        <v>1021025</v>
      </c>
      <c r="J154">
        <v>0</v>
      </c>
      <c r="K154">
        <v>0</v>
      </c>
      <c r="L154">
        <v>0</v>
      </c>
      <c r="M154">
        <v>0</v>
      </c>
      <c r="N154">
        <v>9020206</v>
      </c>
      <c r="O154">
        <v>5</v>
      </c>
      <c r="P154" t="s">
        <v>1401</v>
      </c>
      <c r="Q154">
        <v>1004</v>
      </c>
      <c r="R154">
        <v>6</v>
      </c>
      <c r="S154">
        <v>0</v>
      </c>
      <c r="T154">
        <v>0</v>
      </c>
      <c r="V154" t="s">
        <v>1387</v>
      </c>
      <c r="W154">
        <v>3</v>
      </c>
      <c r="X154" s="68">
        <v>42354</v>
      </c>
      <c r="Y154" s="68">
        <v>36525</v>
      </c>
      <c r="Z154">
        <v>0</v>
      </c>
      <c r="AA154">
        <v>150</v>
      </c>
      <c r="AB154" t="s">
        <v>387</v>
      </c>
      <c r="AE154" t="s">
        <v>431</v>
      </c>
      <c r="AF154">
        <v>30000</v>
      </c>
    </row>
    <row r="155" spans="1:32" x14ac:dyDescent="0.25">
      <c r="A155" t="s">
        <v>1403</v>
      </c>
      <c r="B155" t="s">
        <v>404</v>
      </c>
      <c r="C155" s="158" t="str">
        <f t="shared" si="2"/>
        <v>1113841</v>
      </c>
      <c r="D155">
        <v>111384</v>
      </c>
      <c r="F155">
        <v>12</v>
      </c>
      <c r="H155" t="s">
        <v>1404</v>
      </c>
      <c r="I155">
        <v>1021029</v>
      </c>
      <c r="J155">
        <v>0</v>
      </c>
      <c r="K155">
        <v>0</v>
      </c>
      <c r="L155">
        <v>0</v>
      </c>
      <c r="M155">
        <v>0</v>
      </c>
      <c r="N155">
        <v>9020210</v>
      </c>
      <c r="O155">
        <v>1</v>
      </c>
      <c r="P155" t="s">
        <v>1405</v>
      </c>
      <c r="Q155">
        <v>1004</v>
      </c>
      <c r="R155">
        <v>6</v>
      </c>
      <c r="S155">
        <v>0</v>
      </c>
      <c r="T155">
        <v>0</v>
      </c>
      <c r="V155" t="s">
        <v>1387</v>
      </c>
      <c r="W155">
        <v>3</v>
      </c>
      <c r="X155" s="68">
        <v>42354</v>
      </c>
      <c r="Y155" s="68">
        <v>36525</v>
      </c>
      <c r="Z155">
        <v>0</v>
      </c>
      <c r="AA155">
        <v>21</v>
      </c>
      <c r="AB155" t="s">
        <v>404</v>
      </c>
      <c r="AE155" t="s">
        <v>1402</v>
      </c>
      <c r="AF155">
        <v>30004</v>
      </c>
    </row>
    <row r="156" spans="1:32" x14ac:dyDescent="0.25">
      <c r="A156" t="s">
        <v>1403</v>
      </c>
      <c r="B156" t="s">
        <v>404</v>
      </c>
      <c r="C156" s="158" t="str">
        <f t="shared" si="2"/>
        <v>1113842</v>
      </c>
      <c r="D156">
        <v>111384</v>
      </c>
      <c r="F156">
        <v>12</v>
      </c>
      <c r="H156" t="s">
        <v>1404</v>
      </c>
      <c r="I156">
        <v>1021030</v>
      </c>
      <c r="J156">
        <v>0</v>
      </c>
      <c r="K156">
        <v>0</v>
      </c>
      <c r="L156">
        <v>0</v>
      </c>
      <c r="M156">
        <v>0</v>
      </c>
      <c r="N156">
        <v>9020210</v>
      </c>
      <c r="O156">
        <v>2</v>
      </c>
      <c r="P156" t="s">
        <v>1405</v>
      </c>
      <c r="Q156">
        <v>1004</v>
      </c>
      <c r="R156">
        <v>6</v>
      </c>
      <c r="S156">
        <v>0</v>
      </c>
      <c r="T156">
        <v>0</v>
      </c>
      <c r="V156" t="s">
        <v>1387</v>
      </c>
      <c r="W156">
        <v>3</v>
      </c>
      <c r="X156" s="68">
        <v>42354</v>
      </c>
      <c r="Y156" s="68">
        <v>36525</v>
      </c>
      <c r="Z156">
        <v>0</v>
      </c>
      <c r="AA156">
        <v>21</v>
      </c>
      <c r="AB156" t="s">
        <v>404</v>
      </c>
      <c r="AE156" t="s">
        <v>1402</v>
      </c>
      <c r="AF156">
        <v>30004</v>
      </c>
    </row>
    <row r="157" spans="1:32" x14ac:dyDescent="0.25">
      <c r="A157" t="s">
        <v>1403</v>
      </c>
      <c r="B157" t="s">
        <v>404</v>
      </c>
      <c r="C157" s="158" t="str">
        <f t="shared" si="2"/>
        <v>1113843</v>
      </c>
      <c r="D157">
        <v>111384</v>
      </c>
      <c r="F157">
        <v>12</v>
      </c>
      <c r="H157" t="s">
        <v>1404</v>
      </c>
      <c r="I157">
        <v>1021031</v>
      </c>
      <c r="J157">
        <v>0</v>
      </c>
      <c r="K157">
        <v>0</v>
      </c>
      <c r="L157">
        <v>0</v>
      </c>
      <c r="M157">
        <v>0</v>
      </c>
      <c r="N157">
        <v>9020210</v>
      </c>
      <c r="O157">
        <v>3</v>
      </c>
      <c r="P157" t="s">
        <v>1405</v>
      </c>
      <c r="Q157">
        <v>1004</v>
      </c>
      <c r="R157">
        <v>6</v>
      </c>
      <c r="S157">
        <v>0</v>
      </c>
      <c r="T157">
        <v>0</v>
      </c>
      <c r="V157" t="s">
        <v>1387</v>
      </c>
      <c r="W157">
        <v>3</v>
      </c>
      <c r="X157" s="68">
        <v>42354</v>
      </c>
      <c r="Y157" s="68">
        <v>36525</v>
      </c>
      <c r="Z157">
        <v>0</v>
      </c>
      <c r="AA157">
        <v>21</v>
      </c>
      <c r="AB157" t="s">
        <v>404</v>
      </c>
      <c r="AE157" t="s">
        <v>1402</v>
      </c>
      <c r="AF157">
        <v>30004</v>
      </c>
    </row>
    <row r="158" spans="1:32" x14ac:dyDescent="0.25">
      <c r="A158" t="s">
        <v>1403</v>
      </c>
      <c r="B158" t="s">
        <v>404</v>
      </c>
      <c r="C158" s="158" t="str">
        <f t="shared" si="2"/>
        <v>1113844</v>
      </c>
      <c r="D158">
        <v>111384</v>
      </c>
      <c r="F158">
        <v>12</v>
      </c>
      <c r="H158" t="s">
        <v>1404</v>
      </c>
      <c r="I158">
        <v>1021032</v>
      </c>
      <c r="J158">
        <v>0</v>
      </c>
      <c r="K158">
        <v>0</v>
      </c>
      <c r="L158">
        <v>0</v>
      </c>
      <c r="M158">
        <v>0</v>
      </c>
      <c r="N158">
        <v>9020210</v>
      </c>
      <c r="O158">
        <v>4</v>
      </c>
      <c r="P158" t="s">
        <v>1405</v>
      </c>
      <c r="Q158">
        <v>1004</v>
      </c>
      <c r="R158">
        <v>6</v>
      </c>
      <c r="S158">
        <v>0</v>
      </c>
      <c r="T158">
        <v>0</v>
      </c>
      <c r="V158" t="s">
        <v>1387</v>
      </c>
      <c r="W158">
        <v>3</v>
      </c>
      <c r="X158" s="68">
        <v>42354</v>
      </c>
      <c r="Y158" s="68">
        <v>36525</v>
      </c>
      <c r="Z158">
        <v>0</v>
      </c>
      <c r="AA158">
        <v>21</v>
      </c>
      <c r="AB158" t="s">
        <v>404</v>
      </c>
      <c r="AE158" t="s">
        <v>1402</v>
      </c>
      <c r="AF158">
        <v>30004</v>
      </c>
    </row>
    <row r="159" spans="1:32" x14ac:dyDescent="0.25">
      <c r="A159" t="s">
        <v>1403</v>
      </c>
      <c r="B159" t="s">
        <v>404</v>
      </c>
      <c r="C159" s="158" t="str">
        <f t="shared" si="2"/>
        <v>1113845</v>
      </c>
      <c r="D159">
        <v>111384</v>
      </c>
      <c r="F159">
        <v>12</v>
      </c>
      <c r="H159" t="s">
        <v>1404</v>
      </c>
      <c r="I159">
        <v>1021033</v>
      </c>
      <c r="J159">
        <v>0</v>
      </c>
      <c r="K159">
        <v>0</v>
      </c>
      <c r="L159">
        <v>0</v>
      </c>
      <c r="M159">
        <v>0</v>
      </c>
      <c r="N159">
        <v>9020210</v>
      </c>
      <c r="O159">
        <v>5</v>
      </c>
      <c r="P159" t="s">
        <v>1405</v>
      </c>
      <c r="Q159">
        <v>1004</v>
      </c>
      <c r="R159">
        <v>6</v>
      </c>
      <c r="S159">
        <v>0</v>
      </c>
      <c r="T159">
        <v>0</v>
      </c>
      <c r="V159" t="s">
        <v>1387</v>
      </c>
      <c r="W159">
        <v>3</v>
      </c>
      <c r="X159" s="68">
        <v>42354</v>
      </c>
      <c r="Y159" s="68">
        <v>36525</v>
      </c>
      <c r="Z159">
        <v>0</v>
      </c>
      <c r="AA159">
        <v>21</v>
      </c>
      <c r="AB159" t="s">
        <v>404</v>
      </c>
      <c r="AE159" t="s">
        <v>1402</v>
      </c>
      <c r="AF159">
        <v>30004</v>
      </c>
    </row>
    <row r="160" spans="1:32" x14ac:dyDescent="0.25">
      <c r="A160" t="s">
        <v>396</v>
      </c>
      <c r="B160" t="s">
        <v>387</v>
      </c>
      <c r="C160" s="158" t="str">
        <f t="shared" si="2"/>
        <v>1113901</v>
      </c>
      <c r="D160">
        <v>111390</v>
      </c>
      <c r="F160">
        <v>12</v>
      </c>
      <c r="H160" t="s">
        <v>397</v>
      </c>
      <c r="I160">
        <v>1021052</v>
      </c>
      <c r="J160">
        <v>0</v>
      </c>
      <c r="K160">
        <v>0</v>
      </c>
      <c r="L160">
        <v>0</v>
      </c>
      <c r="M160">
        <v>0</v>
      </c>
      <c r="N160">
        <v>9020287</v>
      </c>
      <c r="O160">
        <v>1</v>
      </c>
      <c r="P160" t="s">
        <v>398</v>
      </c>
      <c r="Q160">
        <v>1005</v>
      </c>
      <c r="R160">
        <v>6</v>
      </c>
      <c r="S160">
        <v>0</v>
      </c>
      <c r="T160">
        <v>0</v>
      </c>
      <c r="V160" t="s">
        <v>1387</v>
      </c>
      <c r="W160">
        <v>3</v>
      </c>
      <c r="X160" s="68">
        <v>42354</v>
      </c>
      <c r="Y160" s="68">
        <v>36525</v>
      </c>
      <c r="Z160">
        <v>0</v>
      </c>
      <c r="AA160">
        <v>150</v>
      </c>
      <c r="AB160" t="s">
        <v>387</v>
      </c>
      <c r="AE160" t="s">
        <v>389</v>
      </c>
      <c r="AF160">
        <v>30000</v>
      </c>
    </row>
    <row r="161" spans="1:32" x14ac:dyDescent="0.25">
      <c r="A161" t="s">
        <v>396</v>
      </c>
      <c r="B161" t="s">
        <v>387</v>
      </c>
      <c r="C161" s="158" t="str">
        <f t="shared" si="2"/>
        <v>1113902</v>
      </c>
      <c r="D161">
        <v>111390</v>
      </c>
      <c r="F161">
        <v>12</v>
      </c>
      <c r="H161" t="s">
        <v>397</v>
      </c>
      <c r="I161">
        <v>1021053</v>
      </c>
      <c r="J161">
        <v>0</v>
      </c>
      <c r="K161">
        <v>0</v>
      </c>
      <c r="L161">
        <v>0</v>
      </c>
      <c r="M161">
        <v>0</v>
      </c>
      <c r="N161">
        <v>9020287</v>
      </c>
      <c r="O161">
        <v>2</v>
      </c>
      <c r="P161" t="s">
        <v>398</v>
      </c>
      <c r="Q161">
        <v>1005</v>
      </c>
      <c r="R161">
        <v>6</v>
      </c>
      <c r="S161">
        <v>0</v>
      </c>
      <c r="T161">
        <v>0</v>
      </c>
      <c r="V161" t="s">
        <v>1387</v>
      </c>
      <c r="W161">
        <v>3</v>
      </c>
      <c r="X161" s="68">
        <v>42354</v>
      </c>
      <c r="Y161" s="68">
        <v>36525</v>
      </c>
      <c r="Z161">
        <v>0</v>
      </c>
      <c r="AA161">
        <v>150</v>
      </c>
      <c r="AB161" t="s">
        <v>387</v>
      </c>
      <c r="AE161" t="s">
        <v>389</v>
      </c>
      <c r="AF161">
        <v>30000</v>
      </c>
    </row>
    <row r="162" spans="1:32" x14ac:dyDescent="0.25">
      <c r="A162" t="s">
        <v>396</v>
      </c>
      <c r="B162" t="s">
        <v>387</v>
      </c>
      <c r="C162" s="158" t="str">
        <f t="shared" si="2"/>
        <v>1113903</v>
      </c>
      <c r="D162">
        <v>111390</v>
      </c>
      <c r="F162">
        <v>12</v>
      </c>
      <c r="H162" t="s">
        <v>397</v>
      </c>
      <c r="I162">
        <v>1021054</v>
      </c>
      <c r="J162">
        <v>0</v>
      </c>
      <c r="K162">
        <v>0</v>
      </c>
      <c r="L162">
        <v>0</v>
      </c>
      <c r="M162">
        <v>0</v>
      </c>
      <c r="N162">
        <v>9020287</v>
      </c>
      <c r="O162">
        <v>3</v>
      </c>
      <c r="P162" t="s">
        <v>398</v>
      </c>
      <c r="Q162">
        <v>1005</v>
      </c>
      <c r="R162">
        <v>6</v>
      </c>
      <c r="S162">
        <v>0</v>
      </c>
      <c r="T162">
        <v>0</v>
      </c>
      <c r="V162" t="s">
        <v>1387</v>
      </c>
      <c r="W162">
        <v>3</v>
      </c>
      <c r="X162" s="68">
        <v>42354</v>
      </c>
      <c r="Y162" s="68">
        <v>36525</v>
      </c>
      <c r="Z162">
        <v>0</v>
      </c>
      <c r="AA162">
        <v>150</v>
      </c>
      <c r="AB162" t="s">
        <v>387</v>
      </c>
      <c r="AE162" t="s">
        <v>389</v>
      </c>
      <c r="AF162">
        <v>30000</v>
      </c>
    </row>
    <row r="163" spans="1:32" x14ac:dyDescent="0.25">
      <c r="A163" t="s">
        <v>396</v>
      </c>
      <c r="B163" t="s">
        <v>387</v>
      </c>
      <c r="C163" s="158" t="str">
        <f t="shared" si="2"/>
        <v>1113904</v>
      </c>
      <c r="D163">
        <v>111390</v>
      </c>
      <c r="F163">
        <v>12</v>
      </c>
      <c r="H163" t="s">
        <v>397</v>
      </c>
      <c r="I163">
        <v>1021055</v>
      </c>
      <c r="J163">
        <v>0</v>
      </c>
      <c r="K163">
        <v>0</v>
      </c>
      <c r="L163">
        <v>0</v>
      </c>
      <c r="M163">
        <v>0</v>
      </c>
      <c r="N163">
        <v>9020287</v>
      </c>
      <c r="O163">
        <v>4</v>
      </c>
      <c r="P163" t="s">
        <v>398</v>
      </c>
      <c r="Q163">
        <v>1005</v>
      </c>
      <c r="R163">
        <v>6</v>
      </c>
      <c r="S163">
        <v>0</v>
      </c>
      <c r="T163">
        <v>0</v>
      </c>
      <c r="V163" t="s">
        <v>1387</v>
      </c>
      <c r="W163">
        <v>3</v>
      </c>
      <c r="X163" s="68">
        <v>42354</v>
      </c>
      <c r="Y163" s="68">
        <v>36525</v>
      </c>
      <c r="Z163">
        <v>0</v>
      </c>
      <c r="AA163">
        <v>150</v>
      </c>
      <c r="AB163" t="s">
        <v>387</v>
      </c>
      <c r="AE163" t="s">
        <v>389</v>
      </c>
      <c r="AF163">
        <v>30000</v>
      </c>
    </row>
    <row r="164" spans="1:32" x14ac:dyDescent="0.25">
      <c r="A164" t="s">
        <v>396</v>
      </c>
      <c r="B164" t="s">
        <v>387</v>
      </c>
      <c r="C164" s="158" t="str">
        <f t="shared" si="2"/>
        <v>1113905</v>
      </c>
      <c r="D164">
        <v>111390</v>
      </c>
      <c r="F164">
        <v>12</v>
      </c>
      <c r="H164" t="s">
        <v>397</v>
      </c>
      <c r="I164">
        <v>1021056</v>
      </c>
      <c r="J164">
        <v>0</v>
      </c>
      <c r="K164">
        <v>0</v>
      </c>
      <c r="L164">
        <v>0</v>
      </c>
      <c r="M164">
        <v>0</v>
      </c>
      <c r="N164">
        <v>9020287</v>
      </c>
      <c r="O164">
        <v>5</v>
      </c>
      <c r="P164" t="s">
        <v>398</v>
      </c>
      <c r="Q164">
        <v>1005</v>
      </c>
      <c r="R164">
        <v>6</v>
      </c>
      <c r="S164">
        <v>0</v>
      </c>
      <c r="T164">
        <v>0</v>
      </c>
      <c r="V164" t="s">
        <v>1387</v>
      </c>
      <c r="W164">
        <v>3</v>
      </c>
      <c r="X164" s="68">
        <v>42354</v>
      </c>
      <c r="Y164" s="68">
        <v>36525</v>
      </c>
      <c r="Z164">
        <v>0</v>
      </c>
      <c r="AA164">
        <v>150</v>
      </c>
      <c r="AB164" t="s">
        <v>387</v>
      </c>
      <c r="AE164" t="s">
        <v>389</v>
      </c>
      <c r="AF164">
        <v>30000</v>
      </c>
    </row>
    <row r="165" spans="1:32" x14ac:dyDescent="0.25">
      <c r="A165" t="s">
        <v>399</v>
      </c>
      <c r="B165" t="s">
        <v>387</v>
      </c>
      <c r="C165" s="158" t="str">
        <f t="shared" si="2"/>
        <v>1113921</v>
      </c>
      <c r="D165">
        <v>111392</v>
      </c>
      <c r="F165">
        <v>12</v>
      </c>
      <c r="G165">
        <v>520</v>
      </c>
      <c r="I165">
        <v>1021065</v>
      </c>
      <c r="J165">
        <v>0</v>
      </c>
      <c r="K165">
        <v>0</v>
      </c>
      <c r="L165">
        <v>0</v>
      </c>
      <c r="M165">
        <v>0</v>
      </c>
      <c r="N165">
        <v>9020231</v>
      </c>
      <c r="O165">
        <v>1</v>
      </c>
      <c r="P165" t="s">
        <v>400</v>
      </c>
      <c r="Q165">
        <v>1005</v>
      </c>
      <c r="R165">
        <v>6</v>
      </c>
      <c r="S165">
        <v>0</v>
      </c>
      <c r="T165">
        <v>0</v>
      </c>
      <c r="V165" t="s">
        <v>1387</v>
      </c>
      <c r="W165">
        <v>3</v>
      </c>
      <c r="X165" s="68">
        <v>42354</v>
      </c>
      <c r="Y165" s="68">
        <v>36525</v>
      </c>
      <c r="Z165">
        <v>0</v>
      </c>
      <c r="AA165">
        <v>150</v>
      </c>
      <c r="AB165" t="s">
        <v>387</v>
      </c>
      <c r="AE165" t="s">
        <v>389</v>
      </c>
      <c r="AF165">
        <v>30000</v>
      </c>
    </row>
    <row r="166" spans="1:32" x14ac:dyDescent="0.25">
      <c r="A166" t="s">
        <v>399</v>
      </c>
      <c r="B166" t="s">
        <v>387</v>
      </c>
      <c r="C166" s="158" t="str">
        <f t="shared" si="2"/>
        <v>1113922</v>
      </c>
      <c r="D166">
        <v>111392</v>
      </c>
      <c r="F166">
        <v>12</v>
      </c>
      <c r="G166">
        <v>640</v>
      </c>
      <c r="I166">
        <v>1021066</v>
      </c>
      <c r="J166">
        <v>0</v>
      </c>
      <c r="K166">
        <v>0</v>
      </c>
      <c r="L166">
        <v>0</v>
      </c>
      <c r="M166">
        <v>0</v>
      </c>
      <c r="N166">
        <v>9020231</v>
      </c>
      <c r="O166">
        <v>2</v>
      </c>
      <c r="P166" t="s">
        <v>400</v>
      </c>
      <c r="Q166">
        <v>1005</v>
      </c>
      <c r="R166">
        <v>6</v>
      </c>
      <c r="S166">
        <v>0</v>
      </c>
      <c r="T166">
        <v>0</v>
      </c>
      <c r="V166" t="s">
        <v>1387</v>
      </c>
      <c r="W166">
        <v>3</v>
      </c>
      <c r="X166" s="68">
        <v>42354</v>
      </c>
      <c r="Y166" s="68">
        <v>36525</v>
      </c>
      <c r="Z166">
        <v>0</v>
      </c>
      <c r="AA166">
        <v>150</v>
      </c>
      <c r="AB166" t="s">
        <v>387</v>
      </c>
      <c r="AE166" t="s">
        <v>389</v>
      </c>
      <c r="AF166">
        <v>30000</v>
      </c>
    </row>
    <row r="167" spans="1:32" x14ac:dyDescent="0.25">
      <c r="A167" t="s">
        <v>399</v>
      </c>
      <c r="B167" t="s">
        <v>387</v>
      </c>
      <c r="C167" s="158" t="str">
        <f t="shared" si="2"/>
        <v>1113923</v>
      </c>
      <c r="D167">
        <v>111392</v>
      </c>
      <c r="F167">
        <v>12</v>
      </c>
      <c r="G167">
        <v>795</v>
      </c>
      <c r="I167">
        <v>1021067</v>
      </c>
      <c r="J167">
        <v>0</v>
      </c>
      <c r="K167">
        <v>0</v>
      </c>
      <c r="L167">
        <v>0</v>
      </c>
      <c r="M167">
        <v>0</v>
      </c>
      <c r="N167">
        <v>9020231</v>
      </c>
      <c r="O167">
        <v>3</v>
      </c>
      <c r="P167" t="s">
        <v>400</v>
      </c>
      <c r="Q167">
        <v>1005</v>
      </c>
      <c r="R167">
        <v>6</v>
      </c>
      <c r="S167">
        <v>0</v>
      </c>
      <c r="T167">
        <v>0</v>
      </c>
      <c r="V167" t="s">
        <v>1387</v>
      </c>
      <c r="W167">
        <v>3</v>
      </c>
      <c r="X167" s="68">
        <v>42354</v>
      </c>
      <c r="Y167" s="68">
        <v>36525</v>
      </c>
      <c r="Z167">
        <v>0</v>
      </c>
      <c r="AA167">
        <v>150</v>
      </c>
      <c r="AB167" t="s">
        <v>387</v>
      </c>
      <c r="AE167" t="s">
        <v>389</v>
      </c>
      <c r="AF167">
        <v>30000</v>
      </c>
    </row>
    <row r="168" spans="1:32" x14ac:dyDescent="0.25">
      <c r="A168" t="s">
        <v>399</v>
      </c>
      <c r="B168" t="s">
        <v>387</v>
      </c>
      <c r="C168" s="158" t="str">
        <f t="shared" si="2"/>
        <v>1113924</v>
      </c>
      <c r="D168">
        <v>111392</v>
      </c>
      <c r="F168">
        <v>12</v>
      </c>
      <c r="G168">
        <v>675</v>
      </c>
      <c r="I168">
        <v>1021068</v>
      </c>
      <c r="J168">
        <v>0</v>
      </c>
      <c r="K168">
        <v>0</v>
      </c>
      <c r="L168">
        <v>0</v>
      </c>
      <c r="M168">
        <v>0</v>
      </c>
      <c r="N168">
        <v>9020231</v>
      </c>
      <c r="O168">
        <v>4</v>
      </c>
      <c r="P168" t="s">
        <v>400</v>
      </c>
      <c r="Q168">
        <v>1005</v>
      </c>
      <c r="R168">
        <v>6</v>
      </c>
      <c r="S168">
        <v>0</v>
      </c>
      <c r="T168">
        <v>0</v>
      </c>
      <c r="V168" t="s">
        <v>1387</v>
      </c>
      <c r="W168">
        <v>3</v>
      </c>
      <c r="X168" s="68">
        <v>42354</v>
      </c>
      <c r="Y168" s="68">
        <v>36525</v>
      </c>
      <c r="Z168">
        <v>0</v>
      </c>
      <c r="AA168">
        <v>150</v>
      </c>
      <c r="AB168" t="s">
        <v>387</v>
      </c>
      <c r="AE168" t="s">
        <v>389</v>
      </c>
      <c r="AF168">
        <v>30000</v>
      </c>
    </row>
    <row r="169" spans="1:32" x14ac:dyDescent="0.25">
      <c r="A169" t="s">
        <v>399</v>
      </c>
      <c r="B169" t="s">
        <v>387</v>
      </c>
      <c r="C169" s="158" t="str">
        <f t="shared" si="2"/>
        <v>1113925</v>
      </c>
      <c r="D169">
        <v>111392</v>
      </c>
      <c r="F169">
        <v>12</v>
      </c>
      <c r="G169">
        <v>835</v>
      </c>
      <c r="I169">
        <v>1021069</v>
      </c>
      <c r="J169">
        <v>0</v>
      </c>
      <c r="K169">
        <v>0</v>
      </c>
      <c r="L169">
        <v>0</v>
      </c>
      <c r="M169">
        <v>0</v>
      </c>
      <c r="N169">
        <v>9020231</v>
      </c>
      <c r="O169">
        <v>5</v>
      </c>
      <c r="P169" t="s">
        <v>400</v>
      </c>
      <c r="Q169">
        <v>1005</v>
      </c>
      <c r="R169">
        <v>6</v>
      </c>
      <c r="S169">
        <v>0</v>
      </c>
      <c r="T169">
        <v>0</v>
      </c>
      <c r="V169" t="s">
        <v>1387</v>
      </c>
      <c r="W169">
        <v>3</v>
      </c>
      <c r="X169" s="68">
        <v>42354</v>
      </c>
      <c r="Y169" s="68">
        <v>36525</v>
      </c>
      <c r="Z169">
        <v>0</v>
      </c>
      <c r="AA169">
        <v>150</v>
      </c>
      <c r="AB169" t="s">
        <v>387</v>
      </c>
      <c r="AE169" t="s">
        <v>389</v>
      </c>
      <c r="AF169">
        <v>30000</v>
      </c>
    </row>
    <row r="170" spans="1:32" x14ac:dyDescent="0.25">
      <c r="A170" t="s">
        <v>401</v>
      </c>
      <c r="B170" t="s">
        <v>387</v>
      </c>
      <c r="C170" s="158" t="str">
        <f t="shared" si="2"/>
        <v>1113954</v>
      </c>
      <c r="D170">
        <v>111395</v>
      </c>
      <c r="F170">
        <v>12</v>
      </c>
      <c r="G170">
        <v>830</v>
      </c>
      <c r="I170">
        <v>1021079</v>
      </c>
      <c r="J170">
        <v>0</v>
      </c>
      <c r="K170">
        <v>0</v>
      </c>
      <c r="L170">
        <v>0</v>
      </c>
      <c r="M170">
        <v>0</v>
      </c>
      <c r="N170">
        <v>9020231</v>
      </c>
      <c r="O170">
        <v>4</v>
      </c>
      <c r="P170" t="s">
        <v>402</v>
      </c>
      <c r="Q170">
        <v>1005</v>
      </c>
      <c r="R170">
        <v>6</v>
      </c>
      <c r="S170">
        <v>0</v>
      </c>
      <c r="T170">
        <v>0</v>
      </c>
      <c r="V170" t="s">
        <v>1387</v>
      </c>
      <c r="W170">
        <v>3</v>
      </c>
      <c r="X170" s="68">
        <v>42354</v>
      </c>
      <c r="Y170" s="68">
        <v>36525</v>
      </c>
      <c r="Z170">
        <v>0</v>
      </c>
      <c r="AA170">
        <v>150</v>
      </c>
      <c r="AB170" t="s">
        <v>387</v>
      </c>
      <c r="AE170" t="s">
        <v>389</v>
      </c>
      <c r="AF170">
        <v>30000</v>
      </c>
    </row>
    <row r="171" spans="1:32" x14ac:dyDescent="0.25">
      <c r="A171" t="s">
        <v>401</v>
      </c>
      <c r="B171" t="s">
        <v>387</v>
      </c>
      <c r="C171" s="158" t="str">
        <f t="shared" si="2"/>
        <v>1113955</v>
      </c>
      <c r="D171">
        <v>111395</v>
      </c>
      <c r="F171">
        <v>12</v>
      </c>
      <c r="G171">
        <v>1005</v>
      </c>
      <c r="I171">
        <v>1021080</v>
      </c>
      <c r="J171">
        <v>0</v>
      </c>
      <c r="K171">
        <v>0</v>
      </c>
      <c r="L171">
        <v>0</v>
      </c>
      <c r="M171">
        <v>0</v>
      </c>
      <c r="N171">
        <v>9020231</v>
      </c>
      <c r="O171">
        <v>5</v>
      </c>
      <c r="P171" t="s">
        <v>402</v>
      </c>
      <c r="Q171">
        <v>1005</v>
      </c>
      <c r="R171">
        <v>6</v>
      </c>
      <c r="S171">
        <v>0</v>
      </c>
      <c r="T171">
        <v>0</v>
      </c>
      <c r="V171" t="s">
        <v>1387</v>
      </c>
      <c r="W171">
        <v>3</v>
      </c>
      <c r="X171" s="68">
        <v>42354</v>
      </c>
      <c r="Y171" s="68">
        <v>36525</v>
      </c>
      <c r="Z171">
        <v>0</v>
      </c>
      <c r="AA171">
        <v>150</v>
      </c>
      <c r="AB171" t="s">
        <v>387</v>
      </c>
      <c r="AE171" t="s">
        <v>389</v>
      </c>
      <c r="AF171">
        <v>30000</v>
      </c>
    </row>
    <row r="172" spans="1:32" x14ac:dyDescent="0.25">
      <c r="A172" t="s">
        <v>401</v>
      </c>
      <c r="B172" t="s">
        <v>387</v>
      </c>
      <c r="C172" s="158" t="str">
        <f t="shared" si="2"/>
        <v>1113951</v>
      </c>
      <c r="D172">
        <v>111395</v>
      </c>
      <c r="F172">
        <v>12</v>
      </c>
      <c r="G172">
        <v>615</v>
      </c>
      <c r="I172">
        <v>1021076</v>
      </c>
      <c r="J172">
        <v>0</v>
      </c>
      <c r="K172">
        <v>0</v>
      </c>
      <c r="L172">
        <v>0</v>
      </c>
      <c r="M172">
        <v>0</v>
      </c>
      <c r="N172">
        <v>9020231</v>
      </c>
      <c r="O172">
        <v>1</v>
      </c>
      <c r="P172" t="s">
        <v>402</v>
      </c>
      <c r="Q172">
        <v>1005</v>
      </c>
      <c r="R172">
        <v>6</v>
      </c>
      <c r="S172">
        <v>0</v>
      </c>
      <c r="T172">
        <v>0</v>
      </c>
      <c r="V172" t="s">
        <v>1387</v>
      </c>
      <c r="W172">
        <v>3</v>
      </c>
      <c r="X172" s="68">
        <v>42354</v>
      </c>
      <c r="Y172" s="68">
        <v>36525</v>
      </c>
      <c r="Z172">
        <v>0</v>
      </c>
      <c r="AA172">
        <v>150</v>
      </c>
      <c r="AB172" t="s">
        <v>387</v>
      </c>
      <c r="AE172" t="s">
        <v>389</v>
      </c>
      <c r="AF172">
        <v>30000</v>
      </c>
    </row>
    <row r="173" spans="1:32" x14ac:dyDescent="0.25">
      <c r="A173" t="s">
        <v>401</v>
      </c>
      <c r="B173" t="s">
        <v>387</v>
      </c>
      <c r="C173" s="158" t="str">
        <f t="shared" si="2"/>
        <v>1113952</v>
      </c>
      <c r="D173">
        <v>111395</v>
      </c>
      <c r="F173">
        <v>12</v>
      </c>
      <c r="G173">
        <v>790</v>
      </c>
      <c r="I173">
        <v>1021077</v>
      </c>
      <c r="J173">
        <v>0</v>
      </c>
      <c r="K173">
        <v>0</v>
      </c>
      <c r="L173">
        <v>0</v>
      </c>
      <c r="M173">
        <v>0</v>
      </c>
      <c r="N173">
        <v>9020231</v>
      </c>
      <c r="O173">
        <v>2</v>
      </c>
      <c r="P173" t="s">
        <v>402</v>
      </c>
      <c r="Q173">
        <v>1005</v>
      </c>
      <c r="R173">
        <v>6</v>
      </c>
      <c r="S173">
        <v>0</v>
      </c>
      <c r="T173">
        <v>0</v>
      </c>
      <c r="V173" t="s">
        <v>1387</v>
      </c>
      <c r="W173">
        <v>3</v>
      </c>
      <c r="X173" s="68">
        <v>42354</v>
      </c>
      <c r="Y173" s="68">
        <v>36525</v>
      </c>
      <c r="Z173">
        <v>0</v>
      </c>
      <c r="AA173">
        <v>150</v>
      </c>
      <c r="AB173" t="s">
        <v>387</v>
      </c>
      <c r="AE173" t="s">
        <v>389</v>
      </c>
      <c r="AF173">
        <v>30000</v>
      </c>
    </row>
    <row r="174" spans="1:32" x14ac:dyDescent="0.25">
      <c r="A174" t="s">
        <v>401</v>
      </c>
      <c r="B174" t="s">
        <v>387</v>
      </c>
      <c r="C174" s="158" t="str">
        <f t="shared" si="2"/>
        <v>1113953</v>
      </c>
      <c r="D174">
        <v>111395</v>
      </c>
      <c r="F174">
        <v>12</v>
      </c>
      <c r="G174">
        <v>960</v>
      </c>
      <c r="I174">
        <v>1021078</v>
      </c>
      <c r="J174">
        <v>0</v>
      </c>
      <c r="K174">
        <v>0</v>
      </c>
      <c r="L174">
        <v>0</v>
      </c>
      <c r="M174">
        <v>0</v>
      </c>
      <c r="N174">
        <v>9020231</v>
      </c>
      <c r="O174">
        <v>3</v>
      </c>
      <c r="P174" t="s">
        <v>402</v>
      </c>
      <c r="Q174">
        <v>1005</v>
      </c>
      <c r="R174">
        <v>6</v>
      </c>
      <c r="S174">
        <v>0</v>
      </c>
      <c r="T174">
        <v>0</v>
      </c>
      <c r="V174" t="s">
        <v>1387</v>
      </c>
      <c r="W174">
        <v>3</v>
      </c>
      <c r="X174" s="68">
        <v>42354</v>
      </c>
      <c r="Y174" s="68">
        <v>36525</v>
      </c>
      <c r="Z174">
        <v>0</v>
      </c>
      <c r="AA174">
        <v>150</v>
      </c>
      <c r="AB174" t="s">
        <v>387</v>
      </c>
      <c r="AE174" t="s">
        <v>389</v>
      </c>
      <c r="AF174">
        <v>30000</v>
      </c>
    </row>
    <row r="175" spans="1:32" x14ac:dyDescent="0.25">
      <c r="A175" t="s">
        <v>1406</v>
      </c>
      <c r="B175" t="s">
        <v>387</v>
      </c>
      <c r="C175" s="158" t="str">
        <f t="shared" si="2"/>
        <v>1113971</v>
      </c>
      <c r="D175">
        <v>111397</v>
      </c>
      <c r="F175">
        <v>12</v>
      </c>
      <c r="H175" t="s">
        <v>397</v>
      </c>
      <c r="I175">
        <v>1021092</v>
      </c>
      <c r="J175">
        <v>0</v>
      </c>
      <c r="K175">
        <v>0</v>
      </c>
      <c r="L175">
        <v>0</v>
      </c>
      <c r="M175">
        <v>0</v>
      </c>
      <c r="N175">
        <v>9020206</v>
      </c>
      <c r="O175">
        <v>1</v>
      </c>
      <c r="P175" t="s">
        <v>1407</v>
      </c>
      <c r="Q175">
        <v>1004</v>
      </c>
      <c r="R175">
        <v>6</v>
      </c>
      <c r="S175">
        <v>0</v>
      </c>
      <c r="T175">
        <v>0</v>
      </c>
      <c r="V175" t="s">
        <v>1387</v>
      </c>
      <c r="W175">
        <v>3</v>
      </c>
      <c r="X175" s="68">
        <v>42354</v>
      </c>
      <c r="Y175" s="68">
        <v>36525</v>
      </c>
      <c r="Z175">
        <v>0</v>
      </c>
      <c r="AA175">
        <v>150</v>
      </c>
      <c r="AB175" t="s">
        <v>387</v>
      </c>
      <c r="AE175" t="s">
        <v>389</v>
      </c>
      <c r="AF175">
        <v>30000</v>
      </c>
    </row>
    <row r="176" spans="1:32" x14ac:dyDescent="0.25">
      <c r="A176" t="s">
        <v>1406</v>
      </c>
      <c r="B176" t="s">
        <v>387</v>
      </c>
      <c r="C176" s="158" t="str">
        <f t="shared" si="2"/>
        <v>1113972</v>
      </c>
      <c r="D176">
        <v>111397</v>
      </c>
      <c r="F176">
        <v>12</v>
      </c>
      <c r="H176" t="s">
        <v>397</v>
      </c>
      <c r="I176">
        <v>1021093</v>
      </c>
      <c r="J176">
        <v>0</v>
      </c>
      <c r="K176">
        <v>0</v>
      </c>
      <c r="L176">
        <v>0</v>
      </c>
      <c r="M176">
        <v>0</v>
      </c>
      <c r="N176">
        <v>9020206</v>
      </c>
      <c r="O176">
        <v>2</v>
      </c>
      <c r="P176" t="s">
        <v>1407</v>
      </c>
      <c r="Q176">
        <v>1004</v>
      </c>
      <c r="R176">
        <v>6</v>
      </c>
      <c r="S176">
        <v>0</v>
      </c>
      <c r="T176">
        <v>0</v>
      </c>
      <c r="V176" t="s">
        <v>1387</v>
      </c>
      <c r="W176">
        <v>3</v>
      </c>
      <c r="X176" s="68">
        <v>42354</v>
      </c>
      <c r="Y176" s="68">
        <v>36525</v>
      </c>
      <c r="Z176">
        <v>0</v>
      </c>
      <c r="AA176">
        <v>150</v>
      </c>
      <c r="AB176" t="s">
        <v>387</v>
      </c>
      <c r="AE176" t="s">
        <v>389</v>
      </c>
      <c r="AF176">
        <v>30000</v>
      </c>
    </row>
    <row r="177" spans="1:32" x14ac:dyDescent="0.25">
      <c r="A177" t="s">
        <v>1406</v>
      </c>
      <c r="B177" t="s">
        <v>387</v>
      </c>
      <c r="C177" s="158" t="str">
        <f t="shared" si="2"/>
        <v>1113973</v>
      </c>
      <c r="D177">
        <v>111397</v>
      </c>
      <c r="F177">
        <v>12</v>
      </c>
      <c r="H177" t="s">
        <v>397</v>
      </c>
      <c r="I177">
        <v>1021094</v>
      </c>
      <c r="J177">
        <v>0</v>
      </c>
      <c r="K177">
        <v>0</v>
      </c>
      <c r="L177">
        <v>0</v>
      </c>
      <c r="M177">
        <v>0</v>
      </c>
      <c r="N177">
        <v>9020206</v>
      </c>
      <c r="O177">
        <v>3</v>
      </c>
      <c r="P177" t="s">
        <v>1407</v>
      </c>
      <c r="Q177">
        <v>1004</v>
      </c>
      <c r="R177">
        <v>6</v>
      </c>
      <c r="S177">
        <v>0</v>
      </c>
      <c r="T177">
        <v>0</v>
      </c>
      <c r="V177" t="s">
        <v>1387</v>
      </c>
      <c r="W177">
        <v>3</v>
      </c>
      <c r="X177" s="68">
        <v>42354</v>
      </c>
      <c r="Y177" s="68">
        <v>36525</v>
      </c>
      <c r="Z177">
        <v>0</v>
      </c>
      <c r="AA177">
        <v>150</v>
      </c>
      <c r="AB177" t="s">
        <v>387</v>
      </c>
      <c r="AE177" t="s">
        <v>389</v>
      </c>
      <c r="AF177">
        <v>30000</v>
      </c>
    </row>
    <row r="178" spans="1:32" x14ac:dyDescent="0.25">
      <c r="A178" t="s">
        <v>1406</v>
      </c>
      <c r="B178" t="s">
        <v>387</v>
      </c>
      <c r="C178" s="158" t="str">
        <f t="shared" si="2"/>
        <v>1113974</v>
      </c>
      <c r="D178">
        <v>111397</v>
      </c>
      <c r="F178">
        <v>12</v>
      </c>
      <c r="H178" t="s">
        <v>397</v>
      </c>
      <c r="I178">
        <v>1021095</v>
      </c>
      <c r="J178">
        <v>0</v>
      </c>
      <c r="K178">
        <v>0</v>
      </c>
      <c r="L178">
        <v>0</v>
      </c>
      <c r="M178">
        <v>0</v>
      </c>
      <c r="N178">
        <v>9020206</v>
      </c>
      <c r="O178">
        <v>4</v>
      </c>
      <c r="P178" t="s">
        <v>1407</v>
      </c>
      <c r="Q178">
        <v>1004</v>
      </c>
      <c r="R178">
        <v>6</v>
      </c>
      <c r="S178">
        <v>0</v>
      </c>
      <c r="T178">
        <v>0</v>
      </c>
      <c r="V178" t="s">
        <v>1387</v>
      </c>
      <c r="W178">
        <v>3</v>
      </c>
      <c r="X178" s="68">
        <v>42354</v>
      </c>
      <c r="Y178" s="68">
        <v>36525</v>
      </c>
      <c r="Z178">
        <v>0</v>
      </c>
      <c r="AA178">
        <v>150</v>
      </c>
      <c r="AB178" t="s">
        <v>387</v>
      </c>
      <c r="AE178" t="s">
        <v>389</v>
      </c>
      <c r="AF178">
        <v>30000</v>
      </c>
    </row>
    <row r="179" spans="1:32" x14ac:dyDescent="0.25">
      <c r="A179" t="s">
        <v>1406</v>
      </c>
      <c r="B179" t="s">
        <v>387</v>
      </c>
      <c r="C179" s="158" t="str">
        <f t="shared" si="2"/>
        <v>1113975</v>
      </c>
      <c r="D179">
        <v>111397</v>
      </c>
      <c r="F179">
        <v>12</v>
      </c>
      <c r="H179" t="s">
        <v>397</v>
      </c>
      <c r="I179">
        <v>1021096</v>
      </c>
      <c r="J179">
        <v>0</v>
      </c>
      <c r="K179">
        <v>0</v>
      </c>
      <c r="L179">
        <v>0</v>
      </c>
      <c r="M179">
        <v>0</v>
      </c>
      <c r="N179">
        <v>9020206</v>
      </c>
      <c r="O179">
        <v>5</v>
      </c>
      <c r="P179" t="s">
        <v>1407</v>
      </c>
      <c r="Q179">
        <v>1004</v>
      </c>
      <c r="R179">
        <v>6</v>
      </c>
      <c r="S179">
        <v>0</v>
      </c>
      <c r="T179">
        <v>0</v>
      </c>
      <c r="V179" t="s">
        <v>1387</v>
      </c>
      <c r="W179">
        <v>3</v>
      </c>
      <c r="X179" s="68">
        <v>42354</v>
      </c>
      <c r="Y179" s="68">
        <v>36525</v>
      </c>
      <c r="Z179">
        <v>0</v>
      </c>
      <c r="AA179">
        <v>150</v>
      </c>
      <c r="AB179" t="s">
        <v>387</v>
      </c>
      <c r="AE179" t="s">
        <v>389</v>
      </c>
      <c r="AF179">
        <v>30000</v>
      </c>
    </row>
    <row r="180" spans="1:32" x14ac:dyDescent="0.25">
      <c r="A180" t="s">
        <v>1408</v>
      </c>
      <c r="B180" t="s">
        <v>1409</v>
      </c>
      <c r="C180" s="158" t="str">
        <f t="shared" si="2"/>
        <v>1114001</v>
      </c>
      <c r="D180">
        <v>111400</v>
      </c>
      <c r="F180">
        <v>12</v>
      </c>
      <c r="G180">
        <v>960</v>
      </c>
      <c r="I180">
        <v>1021105</v>
      </c>
      <c r="J180">
        <v>0</v>
      </c>
      <c r="K180">
        <v>0</v>
      </c>
      <c r="L180">
        <v>0</v>
      </c>
      <c r="M180">
        <v>0</v>
      </c>
      <c r="N180">
        <v>9020207</v>
      </c>
      <c r="O180">
        <v>1</v>
      </c>
      <c r="P180" t="s">
        <v>1410</v>
      </c>
      <c r="Q180">
        <v>1004</v>
      </c>
      <c r="R180">
        <v>6</v>
      </c>
      <c r="S180">
        <v>0</v>
      </c>
      <c r="T180">
        <v>0</v>
      </c>
      <c r="V180" t="s">
        <v>1387</v>
      </c>
      <c r="W180">
        <v>3</v>
      </c>
      <c r="X180" s="68">
        <v>42354</v>
      </c>
      <c r="Y180" s="68">
        <v>36525</v>
      </c>
      <c r="Z180">
        <v>0</v>
      </c>
      <c r="AA180">
        <v>36</v>
      </c>
      <c r="AB180" t="s">
        <v>1409</v>
      </c>
      <c r="AE180" t="s">
        <v>1411</v>
      </c>
      <c r="AF180">
        <v>30000</v>
      </c>
    </row>
    <row r="181" spans="1:32" x14ac:dyDescent="0.25">
      <c r="A181" t="s">
        <v>1408</v>
      </c>
      <c r="B181" t="s">
        <v>1409</v>
      </c>
      <c r="C181" s="158" t="str">
        <f t="shared" si="2"/>
        <v>1114002</v>
      </c>
      <c r="D181">
        <v>111400</v>
      </c>
      <c r="F181">
        <v>12</v>
      </c>
      <c r="G181">
        <v>1160</v>
      </c>
      <c r="I181">
        <v>1021106</v>
      </c>
      <c r="J181">
        <v>0</v>
      </c>
      <c r="K181">
        <v>0</v>
      </c>
      <c r="L181">
        <v>0</v>
      </c>
      <c r="M181">
        <v>0</v>
      </c>
      <c r="N181">
        <v>9020207</v>
      </c>
      <c r="O181">
        <v>2</v>
      </c>
      <c r="P181" t="s">
        <v>1410</v>
      </c>
      <c r="Q181">
        <v>1004</v>
      </c>
      <c r="R181">
        <v>6</v>
      </c>
      <c r="S181">
        <v>0</v>
      </c>
      <c r="T181">
        <v>0</v>
      </c>
      <c r="V181" t="s">
        <v>1387</v>
      </c>
      <c r="W181">
        <v>3</v>
      </c>
      <c r="X181" s="68">
        <v>42354</v>
      </c>
      <c r="Y181" s="68">
        <v>36525</v>
      </c>
      <c r="Z181">
        <v>0</v>
      </c>
      <c r="AA181">
        <v>36</v>
      </c>
      <c r="AB181" t="s">
        <v>1409</v>
      </c>
      <c r="AE181" t="s">
        <v>1411</v>
      </c>
      <c r="AF181">
        <v>30000</v>
      </c>
    </row>
    <row r="182" spans="1:32" x14ac:dyDescent="0.25">
      <c r="A182" t="s">
        <v>1408</v>
      </c>
      <c r="B182" t="s">
        <v>1409</v>
      </c>
      <c r="C182" s="158" t="str">
        <f t="shared" si="2"/>
        <v>1114003</v>
      </c>
      <c r="D182">
        <v>111400</v>
      </c>
      <c r="F182">
        <v>12</v>
      </c>
      <c r="G182">
        <v>1330</v>
      </c>
      <c r="I182">
        <v>1021107</v>
      </c>
      <c r="J182">
        <v>0</v>
      </c>
      <c r="K182">
        <v>0</v>
      </c>
      <c r="L182">
        <v>0</v>
      </c>
      <c r="M182">
        <v>0</v>
      </c>
      <c r="N182">
        <v>9020207</v>
      </c>
      <c r="O182">
        <v>3</v>
      </c>
      <c r="P182" t="s">
        <v>1410</v>
      </c>
      <c r="Q182">
        <v>1004</v>
      </c>
      <c r="R182">
        <v>6</v>
      </c>
      <c r="S182">
        <v>0</v>
      </c>
      <c r="T182">
        <v>0</v>
      </c>
      <c r="V182" t="s">
        <v>1387</v>
      </c>
      <c r="W182">
        <v>3</v>
      </c>
      <c r="X182" s="68">
        <v>42354</v>
      </c>
      <c r="Y182" s="68">
        <v>36525</v>
      </c>
      <c r="Z182">
        <v>0</v>
      </c>
      <c r="AA182">
        <v>36</v>
      </c>
      <c r="AB182" t="s">
        <v>1409</v>
      </c>
      <c r="AE182" t="s">
        <v>1411</v>
      </c>
      <c r="AF182">
        <v>30000</v>
      </c>
    </row>
    <row r="183" spans="1:32" x14ac:dyDescent="0.25">
      <c r="A183" t="s">
        <v>1408</v>
      </c>
      <c r="B183" t="s">
        <v>1409</v>
      </c>
      <c r="C183" s="158" t="str">
        <f t="shared" si="2"/>
        <v>1114004</v>
      </c>
      <c r="D183">
        <v>111400</v>
      </c>
      <c r="F183">
        <v>12</v>
      </c>
      <c r="G183">
        <v>1220</v>
      </c>
      <c r="I183">
        <v>1021108</v>
      </c>
      <c r="J183">
        <v>0</v>
      </c>
      <c r="K183">
        <v>0</v>
      </c>
      <c r="L183">
        <v>0</v>
      </c>
      <c r="M183">
        <v>0</v>
      </c>
      <c r="N183">
        <v>9020207</v>
      </c>
      <c r="O183">
        <v>4</v>
      </c>
      <c r="P183" t="s">
        <v>1410</v>
      </c>
      <c r="Q183">
        <v>1004</v>
      </c>
      <c r="R183">
        <v>6</v>
      </c>
      <c r="S183">
        <v>0</v>
      </c>
      <c r="T183">
        <v>0</v>
      </c>
      <c r="V183" t="s">
        <v>1387</v>
      </c>
      <c r="W183">
        <v>3</v>
      </c>
      <c r="X183" s="68">
        <v>42354</v>
      </c>
      <c r="Y183" s="68">
        <v>36525</v>
      </c>
      <c r="Z183">
        <v>0</v>
      </c>
      <c r="AA183">
        <v>36</v>
      </c>
      <c r="AB183" t="s">
        <v>1409</v>
      </c>
      <c r="AE183" t="s">
        <v>1411</v>
      </c>
      <c r="AF183">
        <v>30000</v>
      </c>
    </row>
    <row r="184" spans="1:32" x14ac:dyDescent="0.25">
      <c r="A184" t="s">
        <v>1408</v>
      </c>
      <c r="B184" t="s">
        <v>1409</v>
      </c>
      <c r="C184" s="158" t="str">
        <f t="shared" si="2"/>
        <v>1114005</v>
      </c>
      <c r="D184">
        <v>111400</v>
      </c>
      <c r="F184">
        <v>12</v>
      </c>
      <c r="G184">
        <v>1400</v>
      </c>
      <c r="I184">
        <v>1021109</v>
      </c>
      <c r="J184">
        <v>0</v>
      </c>
      <c r="K184">
        <v>0</v>
      </c>
      <c r="L184">
        <v>0</v>
      </c>
      <c r="M184">
        <v>0</v>
      </c>
      <c r="N184">
        <v>9020207</v>
      </c>
      <c r="O184">
        <v>5</v>
      </c>
      <c r="P184" t="s">
        <v>1410</v>
      </c>
      <c r="Q184">
        <v>1004</v>
      </c>
      <c r="R184">
        <v>6</v>
      </c>
      <c r="S184">
        <v>0</v>
      </c>
      <c r="T184">
        <v>0</v>
      </c>
      <c r="V184" t="s">
        <v>1387</v>
      </c>
      <c r="W184">
        <v>3</v>
      </c>
      <c r="X184" s="68">
        <v>42354</v>
      </c>
      <c r="Y184" s="68">
        <v>36525</v>
      </c>
      <c r="Z184">
        <v>0</v>
      </c>
      <c r="AA184">
        <v>36</v>
      </c>
      <c r="AB184" t="s">
        <v>1409</v>
      </c>
      <c r="AE184" t="s">
        <v>1411</v>
      </c>
      <c r="AF184">
        <v>30000</v>
      </c>
    </row>
    <row r="185" spans="1:32" x14ac:dyDescent="0.25">
      <c r="A185" t="s">
        <v>1412</v>
      </c>
      <c r="B185" t="s">
        <v>1409</v>
      </c>
      <c r="C185" s="158" t="str">
        <f t="shared" si="2"/>
        <v>1114011</v>
      </c>
      <c r="D185">
        <v>111401</v>
      </c>
      <c r="F185">
        <v>12</v>
      </c>
      <c r="G185">
        <v>1350</v>
      </c>
      <c r="I185">
        <v>1021113</v>
      </c>
      <c r="J185">
        <v>0</v>
      </c>
      <c r="K185">
        <v>0</v>
      </c>
      <c r="L185">
        <v>0</v>
      </c>
      <c r="M185">
        <v>0</v>
      </c>
      <c r="N185">
        <v>9020207</v>
      </c>
      <c r="O185">
        <v>1</v>
      </c>
      <c r="P185" t="s">
        <v>1413</v>
      </c>
      <c r="Q185">
        <v>1004</v>
      </c>
      <c r="R185">
        <v>6</v>
      </c>
      <c r="S185">
        <v>0</v>
      </c>
      <c r="T185">
        <v>0</v>
      </c>
      <c r="V185" t="s">
        <v>1387</v>
      </c>
      <c r="W185">
        <v>3</v>
      </c>
      <c r="X185" s="68">
        <v>42354</v>
      </c>
      <c r="Y185" s="68">
        <v>36525</v>
      </c>
      <c r="Z185">
        <v>0</v>
      </c>
      <c r="AA185">
        <v>36</v>
      </c>
      <c r="AB185" t="s">
        <v>1409</v>
      </c>
      <c r="AE185" t="s">
        <v>1411</v>
      </c>
      <c r="AF185">
        <v>30000</v>
      </c>
    </row>
    <row r="186" spans="1:32" x14ac:dyDescent="0.25">
      <c r="A186" t="s">
        <v>1412</v>
      </c>
      <c r="B186" t="s">
        <v>1409</v>
      </c>
      <c r="C186" s="158" t="str">
        <f t="shared" si="2"/>
        <v>1114012</v>
      </c>
      <c r="D186">
        <v>111401</v>
      </c>
      <c r="F186">
        <v>12</v>
      </c>
      <c r="G186">
        <v>1600</v>
      </c>
      <c r="I186">
        <v>1021114</v>
      </c>
      <c r="J186">
        <v>0</v>
      </c>
      <c r="K186">
        <v>0</v>
      </c>
      <c r="L186">
        <v>0</v>
      </c>
      <c r="M186">
        <v>0</v>
      </c>
      <c r="N186">
        <v>9020207</v>
      </c>
      <c r="O186">
        <v>2</v>
      </c>
      <c r="P186" t="s">
        <v>1413</v>
      </c>
      <c r="Q186">
        <v>1004</v>
      </c>
      <c r="R186">
        <v>6</v>
      </c>
      <c r="S186">
        <v>0</v>
      </c>
      <c r="T186">
        <v>0</v>
      </c>
      <c r="V186" t="s">
        <v>1387</v>
      </c>
      <c r="W186">
        <v>3</v>
      </c>
      <c r="X186" s="68">
        <v>42354</v>
      </c>
      <c r="Y186" s="68">
        <v>36525</v>
      </c>
      <c r="Z186">
        <v>0</v>
      </c>
      <c r="AA186">
        <v>36</v>
      </c>
      <c r="AB186" t="s">
        <v>1409</v>
      </c>
      <c r="AE186" t="s">
        <v>1411</v>
      </c>
      <c r="AF186">
        <v>30000</v>
      </c>
    </row>
    <row r="187" spans="1:32" x14ac:dyDescent="0.25">
      <c r="A187" t="s">
        <v>1412</v>
      </c>
      <c r="B187" t="s">
        <v>1409</v>
      </c>
      <c r="C187" s="158" t="str">
        <f t="shared" si="2"/>
        <v>1114013</v>
      </c>
      <c r="D187">
        <v>111401</v>
      </c>
      <c r="F187">
        <v>12</v>
      </c>
      <c r="G187">
        <v>1850</v>
      </c>
      <c r="I187">
        <v>1021115</v>
      </c>
      <c r="J187">
        <v>0</v>
      </c>
      <c r="K187">
        <v>0</v>
      </c>
      <c r="L187">
        <v>0</v>
      </c>
      <c r="M187">
        <v>0</v>
      </c>
      <c r="N187">
        <v>9020207</v>
      </c>
      <c r="O187">
        <v>3</v>
      </c>
      <c r="P187" t="s">
        <v>1413</v>
      </c>
      <c r="Q187">
        <v>1004</v>
      </c>
      <c r="R187">
        <v>6</v>
      </c>
      <c r="S187">
        <v>0</v>
      </c>
      <c r="T187">
        <v>0</v>
      </c>
      <c r="V187" t="s">
        <v>1387</v>
      </c>
      <c r="W187">
        <v>3</v>
      </c>
      <c r="X187" s="68">
        <v>42354</v>
      </c>
      <c r="Y187" s="68">
        <v>36525</v>
      </c>
      <c r="Z187">
        <v>0</v>
      </c>
      <c r="AA187">
        <v>36</v>
      </c>
      <c r="AB187" t="s">
        <v>1409</v>
      </c>
      <c r="AE187" t="s">
        <v>1411</v>
      </c>
      <c r="AF187">
        <v>30000</v>
      </c>
    </row>
    <row r="188" spans="1:32" x14ac:dyDescent="0.25">
      <c r="A188" t="s">
        <v>1412</v>
      </c>
      <c r="B188" t="s">
        <v>1409</v>
      </c>
      <c r="C188" s="158" t="str">
        <f t="shared" si="2"/>
        <v>1114014</v>
      </c>
      <c r="D188">
        <v>111401</v>
      </c>
      <c r="F188">
        <v>12</v>
      </c>
      <c r="G188">
        <v>1680</v>
      </c>
      <c r="I188">
        <v>1021116</v>
      </c>
      <c r="J188">
        <v>0</v>
      </c>
      <c r="K188">
        <v>0</v>
      </c>
      <c r="L188">
        <v>0</v>
      </c>
      <c r="M188">
        <v>0</v>
      </c>
      <c r="N188">
        <v>9020207</v>
      </c>
      <c r="O188">
        <v>4</v>
      </c>
      <c r="P188" t="s">
        <v>1413</v>
      </c>
      <c r="Q188">
        <v>1004</v>
      </c>
      <c r="R188">
        <v>6</v>
      </c>
      <c r="S188">
        <v>0</v>
      </c>
      <c r="T188">
        <v>0</v>
      </c>
      <c r="V188" t="s">
        <v>1387</v>
      </c>
      <c r="W188">
        <v>3</v>
      </c>
      <c r="X188" s="68">
        <v>42354</v>
      </c>
      <c r="Y188" s="68">
        <v>36525</v>
      </c>
      <c r="Z188">
        <v>0</v>
      </c>
      <c r="AA188">
        <v>36</v>
      </c>
      <c r="AB188" t="s">
        <v>1409</v>
      </c>
      <c r="AE188" t="s">
        <v>1411</v>
      </c>
      <c r="AF188">
        <v>30000</v>
      </c>
    </row>
    <row r="189" spans="1:32" x14ac:dyDescent="0.25">
      <c r="A189" t="s">
        <v>1412</v>
      </c>
      <c r="B189" t="s">
        <v>1409</v>
      </c>
      <c r="C189" s="158" t="str">
        <f t="shared" si="2"/>
        <v>1114015</v>
      </c>
      <c r="D189">
        <v>111401</v>
      </c>
      <c r="F189">
        <v>12</v>
      </c>
      <c r="G189">
        <v>1945</v>
      </c>
      <c r="I189">
        <v>1021117</v>
      </c>
      <c r="J189">
        <v>0</v>
      </c>
      <c r="K189">
        <v>0</v>
      </c>
      <c r="L189">
        <v>0</v>
      </c>
      <c r="M189">
        <v>0</v>
      </c>
      <c r="N189">
        <v>9020207</v>
      </c>
      <c r="O189">
        <v>5</v>
      </c>
      <c r="P189" t="s">
        <v>1413</v>
      </c>
      <c r="Q189">
        <v>1004</v>
      </c>
      <c r="R189">
        <v>6</v>
      </c>
      <c r="S189">
        <v>0</v>
      </c>
      <c r="T189">
        <v>0</v>
      </c>
      <c r="V189" t="s">
        <v>1387</v>
      </c>
      <c r="W189">
        <v>3</v>
      </c>
      <c r="X189" s="68">
        <v>42354</v>
      </c>
      <c r="Y189" s="68">
        <v>36525</v>
      </c>
      <c r="Z189">
        <v>0</v>
      </c>
      <c r="AA189">
        <v>36</v>
      </c>
      <c r="AB189" t="s">
        <v>1409</v>
      </c>
      <c r="AE189" t="s">
        <v>1411</v>
      </c>
      <c r="AF189">
        <v>30000</v>
      </c>
    </row>
    <row r="190" spans="1:32" x14ac:dyDescent="0.25">
      <c r="A190" t="s">
        <v>1414</v>
      </c>
      <c r="B190" t="s">
        <v>1409</v>
      </c>
      <c r="C190" s="158" t="str">
        <f t="shared" si="2"/>
        <v>1114021</v>
      </c>
      <c r="D190">
        <v>111402</v>
      </c>
      <c r="F190">
        <v>12</v>
      </c>
      <c r="G190">
        <v>230</v>
      </c>
      <c r="I190">
        <v>1021121</v>
      </c>
      <c r="J190">
        <v>0</v>
      </c>
      <c r="K190">
        <v>0</v>
      </c>
      <c r="L190">
        <v>0</v>
      </c>
      <c r="M190">
        <v>0</v>
      </c>
      <c r="N190">
        <v>9020207</v>
      </c>
      <c r="O190">
        <v>1</v>
      </c>
      <c r="P190" t="s">
        <v>1415</v>
      </c>
      <c r="Q190">
        <v>1004</v>
      </c>
      <c r="R190">
        <v>6</v>
      </c>
      <c r="S190">
        <v>0</v>
      </c>
      <c r="T190">
        <v>0</v>
      </c>
      <c r="V190" t="s">
        <v>1387</v>
      </c>
      <c r="W190">
        <v>3</v>
      </c>
      <c r="X190" s="68">
        <v>42354</v>
      </c>
      <c r="Y190" s="68">
        <v>36525</v>
      </c>
      <c r="Z190">
        <v>0</v>
      </c>
      <c r="AA190">
        <v>36</v>
      </c>
      <c r="AB190" t="s">
        <v>1409</v>
      </c>
      <c r="AE190" t="s">
        <v>1411</v>
      </c>
      <c r="AF190">
        <v>30000</v>
      </c>
    </row>
    <row r="191" spans="1:32" x14ac:dyDescent="0.25">
      <c r="A191" t="s">
        <v>1414</v>
      </c>
      <c r="B191" t="s">
        <v>1409</v>
      </c>
      <c r="C191" s="158" t="str">
        <f t="shared" si="2"/>
        <v>1114022</v>
      </c>
      <c r="D191">
        <v>111402</v>
      </c>
      <c r="F191">
        <v>12</v>
      </c>
      <c r="G191">
        <v>300</v>
      </c>
      <c r="I191">
        <v>1021122</v>
      </c>
      <c r="J191">
        <v>0</v>
      </c>
      <c r="K191">
        <v>0</v>
      </c>
      <c r="L191">
        <v>0</v>
      </c>
      <c r="M191">
        <v>0</v>
      </c>
      <c r="N191">
        <v>9020207</v>
      </c>
      <c r="O191">
        <v>2</v>
      </c>
      <c r="P191" t="s">
        <v>1415</v>
      </c>
      <c r="Q191">
        <v>1004</v>
      </c>
      <c r="R191">
        <v>6</v>
      </c>
      <c r="S191">
        <v>0</v>
      </c>
      <c r="T191">
        <v>0</v>
      </c>
      <c r="V191" t="s">
        <v>1387</v>
      </c>
      <c r="W191">
        <v>3</v>
      </c>
      <c r="X191" s="68">
        <v>42354</v>
      </c>
      <c r="Y191" s="68">
        <v>36525</v>
      </c>
      <c r="Z191">
        <v>0</v>
      </c>
      <c r="AA191">
        <v>36</v>
      </c>
      <c r="AB191" t="s">
        <v>1409</v>
      </c>
      <c r="AE191" t="s">
        <v>1411</v>
      </c>
      <c r="AF191">
        <v>30000</v>
      </c>
    </row>
    <row r="192" spans="1:32" x14ac:dyDescent="0.25">
      <c r="A192" t="s">
        <v>1414</v>
      </c>
      <c r="B192" t="s">
        <v>1409</v>
      </c>
      <c r="C192" s="158" t="str">
        <f t="shared" si="2"/>
        <v>1114023</v>
      </c>
      <c r="D192">
        <v>111402</v>
      </c>
      <c r="F192">
        <v>12</v>
      </c>
      <c r="G192">
        <v>360</v>
      </c>
      <c r="I192">
        <v>1021123</v>
      </c>
      <c r="J192">
        <v>0</v>
      </c>
      <c r="K192">
        <v>0</v>
      </c>
      <c r="L192">
        <v>0</v>
      </c>
      <c r="M192">
        <v>0</v>
      </c>
      <c r="N192">
        <v>9020207</v>
      </c>
      <c r="O192">
        <v>3</v>
      </c>
      <c r="P192" t="s">
        <v>1415</v>
      </c>
      <c r="Q192">
        <v>1004</v>
      </c>
      <c r="R192">
        <v>6</v>
      </c>
      <c r="S192">
        <v>0</v>
      </c>
      <c r="T192">
        <v>0</v>
      </c>
      <c r="V192" t="s">
        <v>1387</v>
      </c>
      <c r="W192">
        <v>3</v>
      </c>
      <c r="X192" s="68">
        <v>42354</v>
      </c>
      <c r="Y192" s="68">
        <v>36525</v>
      </c>
      <c r="Z192">
        <v>0</v>
      </c>
      <c r="AA192">
        <v>36</v>
      </c>
      <c r="AB192" t="s">
        <v>1409</v>
      </c>
      <c r="AE192" t="s">
        <v>1411</v>
      </c>
      <c r="AF192">
        <v>30000</v>
      </c>
    </row>
    <row r="193" spans="1:32" x14ac:dyDescent="0.25">
      <c r="A193" t="s">
        <v>1414</v>
      </c>
      <c r="B193" t="s">
        <v>1409</v>
      </c>
      <c r="C193" s="158" t="str">
        <f t="shared" si="2"/>
        <v>1114024</v>
      </c>
      <c r="D193">
        <v>111402</v>
      </c>
      <c r="F193">
        <v>12</v>
      </c>
      <c r="G193">
        <v>310</v>
      </c>
      <c r="I193">
        <v>1021124</v>
      </c>
      <c r="J193">
        <v>0</v>
      </c>
      <c r="K193">
        <v>0</v>
      </c>
      <c r="L193">
        <v>0</v>
      </c>
      <c r="M193">
        <v>0</v>
      </c>
      <c r="N193">
        <v>9020207</v>
      </c>
      <c r="O193">
        <v>4</v>
      </c>
      <c r="P193" t="s">
        <v>1415</v>
      </c>
      <c r="Q193">
        <v>1004</v>
      </c>
      <c r="R193">
        <v>6</v>
      </c>
      <c r="S193">
        <v>0</v>
      </c>
      <c r="T193">
        <v>0</v>
      </c>
      <c r="V193" t="s">
        <v>1387</v>
      </c>
      <c r="W193">
        <v>3</v>
      </c>
      <c r="X193" s="68">
        <v>42354</v>
      </c>
      <c r="Y193" s="68">
        <v>36525</v>
      </c>
      <c r="Z193">
        <v>0</v>
      </c>
      <c r="AA193">
        <v>36</v>
      </c>
      <c r="AB193" t="s">
        <v>1409</v>
      </c>
      <c r="AE193" t="s">
        <v>1411</v>
      </c>
      <c r="AF193">
        <v>30000</v>
      </c>
    </row>
    <row r="194" spans="1:32" x14ac:dyDescent="0.25">
      <c r="A194" t="s">
        <v>1414</v>
      </c>
      <c r="B194" t="s">
        <v>1409</v>
      </c>
      <c r="C194" s="158" t="str">
        <f t="shared" si="2"/>
        <v>1114025</v>
      </c>
      <c r="D194">
        <v>111402</v>
      </c>
      <c r="F194">
        <v>12</v>
      </c>
      <c r="G194">
        <v>390</v>
      </c>
      <c r="I194">
        <v>1021125</v>
      </c>
      <c r="J194">
        <v>0</v>
      </c>
      <c r="K194">
        <v>0</v>
      </c>
      <c r="L194">
        <v>0</v>
      </c>
      <c r="M194">
        <v>0</v>
      </c>
      <c r="N194">
        <v>9020207</v>
      </c>
      <c r="O194">
        <v>5</v>
      </c>
      <c r="P194" t="s">
        <v>1415</v>
      </c>
      <c r="Q194">
        <v>1004</v>
      </c>
      <c r="R194">
        <v>6</v>
      </c>
      <c r="S194">
        <v>0</v>
      </c>
      <c r="T194">
        <v>0</v>
      </c>
      <c r="V194" t="s">
        <v>1387</v>
      </c>
      <c r="W194">
        <v>3</v>
      </c>
      <c r="X194" s="68">
        <v>42354</v>
      </c>
      <c r="Y194" s="68">
        <v>36525</v>
      </c>
      <c r="Z194">
        <v>0</v>
      </c>
      <c r="AA194">
        <v>36</v>
      </c>
      <c r="AB194" t="s">
        <v>1409</v>
      </c>
      <c r="AE194" t="s">
        <v>1411</v>
      </c>
      <c r="AF194">
        <v>30000</v>
      </c>
    </row>
    <row r="195" spans="1:32" x14ac:dyDescent="0.25">
      <c r="A195" t="s">
        <v>1416</v>
      </c>
      <c r="B195" t="s">
        <v>1409</v>
      </c>
      <c r="C195" s="158" t="str">
        <f t="shared" ref="C195:C258" si="3">D195&amp;O195</f>
        <v>1114031</v>
      </c>
      <c r="D195">
        <v>111403</v>
      </c>
      <c r="F195">
        <v>12</v>
      </c>
      <c r="G195">
        <v>1350</v>
      </c>
      <c r="I195">
        <v>1021129</v>
      </c>
      <c r="J195">
        <v>0</v>
      </c>
      <c r="K195">
        <v>0</v>
      </c>
      <c r="L195">
        <v>0</v>
      </c>
      <c r="M195">
        <v>0</v>
      </c>
      <c r="N195">
        <v>9020207</v>
      </c>
      <c r="O195">
        <v>1</v>
      </c>
      <c r="P195" t="s">
        <v>1417</v>
      </c>
      <c r="Q195">
        <v>1004</v>
      </c>
      <c r="R195">
        <v>6</v>
      </c>
      <c r="S195">
        <v>0</v>
      </c>
      <c r="T195">
        <v>0</v>
      </c>
      <c r="V195" t="s">
        <v>1387</v>
      </c>
      <c r="W195">
        <v>3</v>
      </c>
      <c r="X195" s="68">
        <v>42354</v>
      </c>
      <c r="Y195" s="68">
        <v>36525</v>
      </c>
      <c r="Z195">
        <v>0</v>
      </c>
      <c r="AA195">
        <v>36</v>
      </c>
      <c r="AB195" t="s">
        <v>1409</v>
      </c>
      <c r="AE195" t="s">
        <v>1411</v>
      </c>
      <c r="AF195">
        <v>30000</v>
      </c>
    </row>
    <row r="196" spans="1:32" x14ac:dyDescent="0.25">
      <c r="A196" t="s">
        <v>1416</v>
      </c>
      <c r="B196" t="s">
        <v>1409</v>
      </c>
      <c r="C196" s="158" t="str">
        <f t="shared" si="3"/>
        <v>1114032</v>
      </c>
      <c r="D196">
        <v>111403</v>
      </c>
      <c r="F196">
        <v>12</v>
      </c>
      <c r="G196">
        <v>1600</v>
      </c>
      <c r="I196">
        <v>1021130</v>
      </c>
      <c r="J196">
        <v>0</v>
      </c>
      <c r="K196">
        <v>0</v>
      </c>
      <c r="L196">
        <v>0</v>
      </c>
      <c r="M196">
        <v>0</v>
      </c>
      <c r="N196">
        <v>9020207</v>
      </c>
      <c r="O196">
        <v>2</v>
      </c>
      <c r="P196" t="s">
        <v>1417</v>
      </c>
      <c r="Q196">
        <v>1004</v>
      </c>
      <c r="R196">
        <v>6</v>
      </c>
      <c r="S196">
        <v>0</v>
      </c>
      <c r="T196">
        <v>0</v>
      </c>
      <c r="V196" t="s">
        <v>1387</v>
      </c>
      <c r="W196">
        <v>3</v>
      </c>
      <c r="X196" s="68">
        <v>42354</v>
      </c>
      <c r="Y196" s="68">
        <v>36525</v>
      </c>
      <c r="Z196">
        <v>0</v>
      </c>
      <c r="AA196">
        <v>36</v>
      </c>
      <c r="AB196" t="s">
        <v>1409</v>
      </c>
      <c r="AE196" t="s">
        <v>1411</v>
      </c>
      <c r="AF196">
        <v>30000</v>
      </c>
    </row>
    <row r="197" spans="1:32" x14ac:dyDescent="0.25">
      <c r="A197" t="s">
        <v>1416</v>
      </c>
      <c r="B197" t="s">
        <v>1409</v>
      </c>
      <c r="C197" s="158" t="str">
        <f t="shared" si="3"/>
        <v>1114033</v>
      </c>
      <c r="D197">
        <v>111403</v>
      </c>
      <c r="F197">
        <v>12</v>
      </c>
      <c r="G197">
        <v>1850</v>
      </c>
      <c r="I197">
        <v>1021131</v>
      </c>
      <c r="J197">
        <v>0</v>
      </c>
      <c r="K197">
        <v>0</v>
      </c>
      <c r="L197">
        <v>0</v>
      </c>
      <c r="M197">
        <v>0</v>
      </c>
      <c r="N197">
        <v>9020207</v>
      </c>
      <c r="O197">
        <v>3</v>
      </c>
      <c r="P197" t="s">
        <v>1417</v>
      </c>
      <c r="Q197">
        <v>1004</v>
      </c>
      <c r="R197">
        <v>6</v>
      </c>
      <c r="S197">
        <v>0</v>
      </c>
      <c r="T197">
        <v>0</v>
      </c>
      <c r="V197" t="s">
        <v>1387</v>
      </c>
      <c r="W197">
        <v>3</v>
      </c>
      <c r="X197" s="68">
        <v>42354</v>
      </c>
      <c r="Y197" s="68">
        <v>36525</v>
      </c>
      <c r="Z197">
        <v>0</v>
      </c>
      <c r="AA197">
        <v>36</v>
      </c>
      <c r="AB197" t="s">
        <v>1409</v>
      </c>
      <c r="AE197" t="s">
        <v>1411</v>
      </c>
      <c r="AF197">
        <v>30000</v>
      </c>
    </row>
    <row r="198" spans="1:32" x14ac:dyDescent="0.25">
      <c r="A198" t="s">
        <v>1416</v>
      </c>
      <c r="B198" t="s">
        <v>1409</v>
      </c>
      <c r="C198" s="158" t="str">
        <f t="shared" si="3"/>
        <v>1114034</v>
      </c>
      <c r="D198">
        <v>111403</v>
      </c>
      <c r="F198">
        <v>12</v>
      </c>
      <c r="G198">
        <v>1680</v>
      </c>
      <c r="I198">
        <v>1021132</v>
      </c>
      <c r="J198">
        <v>0</v>
      </c>
      <c r="K198">
        <v>0</v>
      </c>
      <c r="L198">
        <v>0</v>
      </c>
      <c r="M198">
        <v>0</v>
      </c>
      <c r="N198">
        <v>9020207</v>
      </c>
      <c r="O198">
        <v>4</v>
      </c>
      <c r="P198" t="s">
        <v>1417</v>
      </c>
      <c r="Q198">
        <v>1004</v>
      </c>
      <c r="R198">
        <v>6</v>
      </c>
      <c r="S198">
        <v>0</v>
      </c>
      <c r="T198">
        <v>0</v>
      </c>
      <c r="V198" t="s">
        <v>1387</v>
      </c>
      <c r="W198">
        <v>3</v>
      </c>
      <c r="X198" s="68">
        <v>42354</v>
      </c>
      <c r="Y198" s="68">
        <v>36525</v>
      </c>
      <c r="Z198">
        <v>0</v>
      </c>
      <c r="AA198">
        <v>36</v>
      </c>
      <c r="AB198" t="s">
        <v>1409</v>
      </c>
      <c r="AE198" t="s">
        <v>1411</v>
      </c>
      <c r="AF198">
        <v>30000</v>
      </c>
    </row>
    <row r="199" spans="1:32" x14ac:dyDescent="0.25">
      <c r="A199" t="s">
        <v>1416</v>
      </c>
      <c r="B199" t="s">
        <v>1409</v>
      </c>
      <c r="C199" s="158" t="str">
        <f t="shared" si="3"/>
        <v>1114035</v>
      </c>
      <c r="D199">
        <v>111403</v>
      </c>
      <c r="F199">
        <v>12</v>
      </c>
      <c r="G199">
        <v>1945</v>
      </c>
      <c r="I199">
        <v>1021133</v>
      </c>
      <c r="J199">
        <v>0</v>
      </c>
      <c r="K199">
        <v>0</v>
      </c>
      <c r="L199">
        <v>0</v>
      </c>
      <c r="M199">
        <v>0</v>
      </c>
      <c r="N199">
        <v>9020207</v>
      </c>
      <c r="O199">
        <v>5</v>
      </c>
      <c r="P199" t="s">
        <v>1417</v>
      </c>
      <c r="Q199">
        <v>1004</v>
      </c>
      <c r="R199">
        <v>6</v>
      </c>
      <c r="S199">
        <v>0</v>
      </c>
      <c r="T199">
        <v>0</v>
      </c>
      <c r="V199" t="s">
        <v>1387</v>
      </c>
      <c r="W199">
        <v>3</v>
      </c>
      <c r="X199" s="68">
        <v>42354</v>
      </c>
      <c r="Y199" s="68">
        <v>36525</v>
      </c>
      <c r="Z199">
        <v>0</v>
      </c>
      <c r="AA199">
        <v>36</v>
      </c>
      <c r="AB199" t="s">
        <v>1409</v>
      </c>
      <c r="AE199" t="s">
        <v>1411</v>
      </c>
      <c r="AF199">
        <v>30000</v>
      </c>
    </row>
    <row r="200" spans="1:32" x14ac:dyDescent="0.25">
      <c r="A200" t="s">
        <v>1418</v>
      </c>
      <c r="B200" t="s">
        <v>1419</v>
      </c>
      <c r="C200" s="158" t="str">
        <f t="shared" si="3"/>
        <v>1114051</v>
      </c>
      <c r="D200">
        <v>111405</v>
      </c>
      <c r="F200">
        <v>12</v>
      </c>
      <c r="G200">
        <v>90</v>
      </c>
      <c r="I200">
        <v>1021137</v>
      </c>
      <c r="J200">
        <v>0</v>
      </c>
      <c r="K200">
        <v>0</v>
      </c>
      <c r="L200">
        <v>0</v>
      </c>
      <c r="M200">
        <v>0</v>
      </c>
      <c r="N200">
        <v>9020207</v>
      </c>
      <c r="O200">
        <v>1</v>
      </c>
      <c r="P200" t="s">
        <v>1420</v>
      </c>
      <c r="Q200">
        <v>1004</v>
      </c>
      <c r="R200">
        <v>6</v>
      </c>
      <c r="S200">
        <v>0</v>
      </c>
      <c r="T200">
        <v>0</v>
      </c>
      <c r="V200" t="s">
        <v>1387</v>
      </c>
      <c r="W200">
        <v>3</v>
      </c>
      <c r="X200" s="68">
        <v>42354</v>
      </c>
      <c r="Y200" s="68">
        <v>36525</v>
      </c>
      <c r="Z200">
        <v>0</v>
      </c>
      <c r="AA200">
        <v>37</v>
      </c>
      <c r="AB200" t="s">
        <v>1419</v>
      </c>
      <c r="AE200" t="s">
        <v>1411</v>
      </c>
      <c r="AF200">
        <v>30000</v>
      </c>
    </row>
    <row r="201" spans="1:32" x14ac:dyDescent="0.25">
      <c r="A201" t="s">
        <v>1418</v>
      </c>
      <c r="B201" t="s">
        <v>1419</v>
      </c>
      <c r="C201" s="158" t="str">
        <f t="shared" si="3"/>
        <v>1114052</v>
      </c>
      <c r="D201">
        <v>111405</v>
      </c>
      <c r="F201">
        <v>12</v>
      </c>
      <c r="G201">
        <v>110</v>
      </c>
      <c r="I201">
        <v>1021138</v>
      </c>
      <c r="J201">
        <v>0</v>
      </c>
      <c r="K201">
        <v>0</v>
      </c>
      <c r="L201">
        <v>0</v>
      </c>
      <c r="M201">
        <v>0</v>
      </c>
      <c r="N201">
        <v>9020207</v>
      </c>
      <c r="O201">
        <v>2</v>
      </c>
      <c r="P201" t="s">
        <v>1420</v>
      </c>
      <c r="Q201">
        <v>1004</v>
      </c>
      <c r="R201">
        <v>6</v>
      </c>
      <c r="S201">
        <v>0</v>
      </c>
      <c r="T201">
        <v>0</v>
      </c>
      <c r="V201" t="s">
        <v>1387</v>
      </c>
      <c r="W201">
        <v>3</v>
      </c>
      <c r="X201" s="68">
        <v>42354</v>
      </c>
      <c r="Y201" s="68">
        <v>36525</v>
      </c>
      <c r="Z201">
        <v>0</v>
      </c>
      <c r="AA201">
        <v>37</v>
      </c>
      <c r="AB201" t="s">
        <v>1419</v>
      </c>
      <c r="AE201" t="s">
        <v>1411</v>
      </c>
      <c r="AF201">
        <v>30000</v>
      </c>
    </row>
    <row r="202" spans="1:32" x14ac:dyDescent="0.25">
      <c r="A202" t="s">
        <v>1418</v>
      </c>
      <c r="B202" t="s">
        <v>1419</v>
      </c>
      <c r="C202" s="158" t="str">
        <f t="shared" si="3"/>
        <v>1114053</v>
      </c>
      <c r="D202">
        <v>111405</v>
      </c>
      <c r="F202">
        <v>12</v>
      </c>
      <c r="G202">
        <v>140</v>
      </c>
      <c r="I202">
        <v>1021139</v>
      </c>
      <c r="J202">
        <v>0</v>
      </c>
      <c r="K202">
        <v>0</v>
      </c>
      <c r="L202">
        <v>0</v>
      </c>
      <c r="M202">
        <v>0</v>
      </c>
      <c r="N202">
        <v>9020207</v>
      </c>
      <c r="O202">
        <v>3</v>
      </c>
      <c r="P202" t="s">
        <v>1420</v>
      </c>
      <c r="Q202">
        <v>1004</v>
      </c>
      <c r="R202">
        <v>6</v>
      </c>
      <c r="S202">
        <v>0</v>
      </c>
      <c r="T202">
        <v>0</v>
      </c>
      <c r="V202" t="s">
        <v>1387</v>
      </c>
      <c r="W202">
        <v>3</v>
      </c>
      <c r="X202" s="68">
        <v>42354</v>
      </c>
      <c r="Y202" s="68">
        <v>36525</v>
      </c>
      <c r="Z202">
        <v>0</v>
      </c>
      <c r="AA202">
        <v>37</v>
      </c>
      <c r="AB202" t="s">
        <v>1419</v>
      </c>
      <c r="AE202" t="s">
        <v>1411</v>
      </c>
      <c r="AF202">
        <v>30000</v>
      </c>
    </row>
    <row r="203" spans="1:32" x14ac:dyDescent="0.25">
      <c r="A203" t="s">
        <v>1418</v>
      </c>
      <c r="B203" t="s">
        <v>1419</v>
      </c>
      <c r="C203" s="158" t="str">
        <f t="shared" si="3"/>
        <v>1114054</v>
      </c>
      <c r="D203">
        <v>111405</v>
      </c>
      <c r="F203">
        <v>12</v>
      </c>
      <c r="G203">
        <v>120</v>
      </c>
      <c r="I203">
        <v>1021140</v>
      </c>
      <c r="J203">
        <v>0</v>
      </c>
      <c r="K203">
        <v>0</v>
      </c>
      <c r="L203">
        <v>0</v>
      </c>
      <c r="M203">
        <v>0</v>
      </c>
      <c r="N203">
        <v>9020207</v>
      </c>
      <c r="O203">
        <v>4</v>
      </c>
      <c r="P203" t="s">
        <v>1420</v>
      </c>
      <c r="Q203">
        <v>1004</v>
      </c>
      <c r="R203">
        <v>6</v>
      </c>
      <c r="S203">
        <v>0</v>
      </c>
      <c r="T203">
        <v>0</v>
      </c>
      <c r="V203" t="s">
        <v>1387</v>
      </c>
      <c r="W203">
        <v>3</v>
      </c>
      <c r="X203" s="68">
        <v>42354</v>
      </c>
      <c r="Y203" s="68">
        <v>36525</v>
      </c>
      <c r="Z203">
        <v>0</v>
      </c>
      <c r="AA203">
        <v>37</v>
      </c>
      <c r="AB203" t="s">
        <v>1419</v>
      </c>
      <c r="AE203" t="s">
        <v>1411</v>
      </c>
      <c r="AF203">
        <v>30000</v>
      </c>
    </row>
    <row r="204" spans="1:32" x14ac:dyDescent="0.25">
      <c r="A204" t="s">
        <v>1418</v>
      </c>
      <c r="B204" t="s">
        <v>1419</v>
      </c>
      <c r="C204" s="158" t="str">
        <f t="shared" si="3"/>
        <v>1114055</v>
      </c>
      <c r="D204">
        <v>111405</v>
      </c>
      <c r="F204">
        <v>12</v>
      </c>
      <c r="G204">
        <v>150</v>
      </c>
      <c r="I204">
        <v>1021141</v>
      </c>
      <c r="J204">
        <v>0</v>
      </c>
      <c r="K204">
        <v>0</v>
      </c>
      <c r="L204">
        <v>0</v>
      </c>
      <c r="M204">
        <v>0</v>
      </c>
      <c r="N204">
        <v>9020207</v>
      </c>
      <c r="O204">
        <v>5</v>
      </c>
      <c r="P204" t="s">
        <v>1420</v>
      </c>
      <c r="Q204">
        <v>1004</v>
      </c>
      <c r="R204">
        <v>6</v>
      </c>
      <c r="S204">
        <v>0</v>
      </c>
      <c r="T204">
        <v>0</v>
      </c>
      <c r="V204" t="s">
        <v>1387</v>
      </c>
      <c r="W204">
        <v>3</v>
      </c>
      <c r="X204" s="68">
        <v>42354</v>
      </c>
      <c r="Y204" s="68">
        <v>36525</v>
      </c>
      <c r="Z204">
        <v>0</v>
      </c>
      <c r="AA204">
        <v>37</v>
      </c>
      <c r="AB204" t="s">
        <v>1419</v>
      </c>
      <c r="AE204" t="s">
        <v>1411</v>
      </c>
      <c r="AF204">
        <v>30000</v>
      </c>
    </row>
    <row r="205" spans="1:32" x14ac:dyDescent="0.25">
      <c r="A205" t="s">
        <v>1421</v>
      </c>
      <c r="B205" t="s">
        <v>451</v>
      </c>
      <c r="C205" s="158" t="str">
        <f t="shared" si="3"/>
        <v>1114061</v>
      </c>
      <c r="D205">
        <v>111406</v>
      </c>
      <c r="F205">
        <v>12</v>
      </c>
      <c r="G205">
        <v>2011</v>
      </c>
      <c r="I205">
        <v>1021142</v>
      </c>
      <c r="J205">
        <v>0</v>
      </c>
      <c r="K205">
        <v>0</v>
      </c>
      <c r="L205">
        <v>0</v>
      </c>
      <c r="M205">
        <v>0</v>
      </c>
      <c r="N205">
        <v>9020224</v>
      </c>
      <c r="O205">
        <v>1</v>
      </c>
      <c r="P205" t="s">
        <v>1422</v>
      </c>
      <c r="Q205">
        <v>1004</v>
      </c>
      <c r="R205">
        <v>6</v>
      </c>
      <c r="S205">
        <v>0</v>
      </c>
      <c r="T205">
        <v>0</v>
      </c>
      <c r="V205" t="s">
        <v>1387</v>
      </c>
      <c r="W205">
        <v>3</v>
      </c>
      <c r="X205" s="68">
        <v>42354</v>
      </c>
      <c r="Y205" s="68">
        <v>36525</v>
      </c>
      <c r="Z205">
        <v>0</v>
      </c>
      <c r="AA205">
        <v>13</v>
      </c>
      <c r="AB205" t="s">
        <v>451</v>
      </c>
      <c r="AE205" t="s">
        <v>389</v>
      </c>
      <c r="AF205">
        <v>30000</v>
      </c>
    </row>
    <row r="206" spans="1:32" x14ac:dyDescent="0.25">
      <c r="A206" t="s">
        <v>1421</v>
      </c>
      <c r="B206" t="s">
        <v>451</v>
      </c>
      <c r="C206" s="158" t="str">
        <f t="shared" si="3"/>
        <v>1114062</v>
      </c>
      <c r="D206">
        <v>111406</v>
      </c>
      <c r="F206">
        <v>12</v>
      </c>
      <c r="G206">
        <v>2664</v>
      </c>
      <c r="I206">
        <v>1021143</v>
      </c>
      <c r="J206">
        <v>0</v>
      </c>
      <c r="K206">
        <v>0</v>
      </c>
      <c r="L206">
        <v>0</v>
      </c>
      <c r="M206">
        <v>0</v>
      </c>
      <c r="N206">
        <v>9020224</v>
      </c>
      <c r="O206">
        <v>2</v>
      </c>
      <c r="P206" t="s">
        <v>1422</v>
      </c>
      <c r="Q206">
        <v>1004</v>
      </c>
      <c r="R206">
        <v>6</v>
      </c>
      <c r="S206">
        <v>0</v>
      </c>
      <c r="T206">
        <v>0</v>
      </c>
      <c r="V206" t="s">
        <v>1387</v>
      </c>
      <c r="W206">
        <v>3</v>
      </c>
      <c r="X206" s="68">
        <v>42354</v>
      </c>
      <c r="Y206" s="68">
        <v>36525</v>
      </c>
      <c r="Z206">
        <v>0</v>
      </c>
      <c r="AA206">
        <v>13</v>
      </c>
      <c r="AB206" t="s">
        <v>451</v>
      </c>
      <c r="AE206" t="s">
        <v>389</v>
      </c>
      <c r="AF206">
        <v>30000</v>
      </c>
    </row>
    <row r="207" spans="1:32" x14ac:dyDescent="0.25">
      <c r="A207" t="s">
        <v>1421</v>
      </c>
      <c r="B207" t="s">
        <v>451</v>
      </c>
      <c r="C207" s="158" t="str">
        <f t="shared" si="3"/>
        <v>1114063</v>
      </c>
      <c r="D207">
        <v>111406</v>
      </c>
      <c r="F207">
        <v>12</v>
      </c>
      <c r="G207">
        <v>3316</v>
      </c>
      <c r="I207">
        <v>1021144</v>
      </c>
      <c r="J207">
        <v>0</v>
      </c>
      <c r="K207">
        <v>0</v>
      </c>
      <c r="L207">
        <v>0</v>
      </c>
      <c r="M207">
        <v>0</v>
      </c>
      <c r="N207">
        <v>9020224</v>
      </c>
      <c r="O207">
        <v>3</v>
      </c>
      <c r="P207" t="s">
        <v>1422</v>
      </c>
      <c r="Q207">
        <v>1004</v>
      </c>
      <c r="R207">
        <v>6</v>
      </c>
      <c r="S207">
        <v>0</v>
      </c>
      <c r="T207">
        <v>0</v>
      </c>
      <c r="V207" t="s">
        <v>1387</v>
      </c>
      <c r="W207">
        <v>3</v>
      </c>
      <c r="X207" s="68">
        <v>42354</v>
      </c>
      <c r="Y207" s="68">
        <v>36525</v>
      </c>
      <c r="Z207">
        <v>0</v>
      </c>
      <c r="AA207">
        <v>13</v>
      </c>
      <c r="AB207" t="s">
        <v>451</v>
      </c>
      <c r="AE207" t="s">
        <v>389</v>
      </c>
      <c r="AF207">
        <v>30000</v>
      </c>
    </row>
    <row r="208" spans="1:32" x14ac:dyDescent="0.25">
      <c r="A208" t="s">
        <v>1421</v>
      </c>
      <c r="B208" t="s">
        <v>451</v>
      </c>
      <c r="C208" s="158" t="str">
        <f t="shared" si="3"/>
        <v>1114064</v>
      </c>
      <c r="D208">
        <v>111406</v>
      </c>
      <c r="F208">
        <v>12</v>
      </c>
      <c r="G208">
        <v>2799</v>
      </c>
      <c r="I208">
        <v>1021145</v>
      </c>
      <c r="J208">
        <v>0</v>
      </c>
      <c r="K208">
        <v>0</v>
      </c>
      <c r="L208">
        <v>0</v>
      </c>
      <c r="M208">
        <v>0</v>
      </c>
      <c r="N208">
        <v>9020224</v>
      </c>
      <c r="O208">
        <v>4</v>
      </c>
      <c r="P208" t="s">
        <v>1422</v>
      </c>
      <c r="Q208">
        <v>1004</v>
      </c>
      <c r="R208">
        <v>6</v>
      </c>
      <c r="S208">
        <v>0</v>
      </c>
      <c r="T208">
        <v>0</v>
      </c>
      <c r="V208" t="s">
        <v>1387</v>
      </c>
      <c r="W208">
        <v>3</v>
      </c>
      <c r="X208" s="68">
        <v>42354</v>
      </c>
      <c r="Y208" s="68">
        <v>36525</v>
      </c>
      <c r="Z208">
        <v>0</v>
      </c>
      <c r="AA208">
        <v>13</v>
      </c>
      <c r="AB208" t="s">
        <v>451</v>
      </c>
      <c r="AE208" t="s">
        <v>389</v>
      </c>
      <c r="AF208">
        <v>30000</v>
      </c>
    </row>
    <row r="209" spans="1:32" x14ac:dyDescent="0.25">
      <c r="A209" t="s">
        <v>1421</v>
      </c>
      <c r="B209" t="s">
        <v>451</v>
      </c>
      <c r="C209" s="158" t="str">
        <f t="shared" si="3"/>
        <v>1114065</v>
      </c>
      <c r="D209">
        <v>111406</v>
      </c>
      <c r="F209">
        <v>12</v>
      </c>
      <c r="G209">
        <v>3506</v>
      </c>
      <c r="I209">
        <v>1021146</v>
      </c>
      <c r="J209">
        <v>0</v>
      </c>
      <c r="K209">
        <v>0</v>
      </c>
      <c r="L209">
        <v>0</v>
      </c>
      <c r="M209">
        <v>0</v>
      </c>
      <c r="N209">
        <v>9020224</v>
      </c>
      <c r="O209">
        <v>5</v>
      </c>
      <c r="P209" t="s">
        <v>1422</v>
      </c>
      <c r="Q209">
        <v>1004</v>
      </c>
      <c r="R209">
        <v>6</v>
      </c>
      <c r="S209">
        <v>0</v>
      </c>
      <c r="T209">
        <v>0</v>
      </c>
      <c r="V209" t="s">
        <v>1387</v>
      </c>
      <c r="W209">
        <v>3</v>
      </c>
      <c r="X209" s="68">
        <v>42354</v>
      </c>
      <c r="Y209" s="68">
        <v>36525</v>
      </c>
      <c r="Z209">
        <v>0</v>
      </c>
      <c r="AA209">
        <v>13</v>
      </c>
      <c r="AB209" t="s">
        <v>451</v>
      </c>
      <c r="AE209" t="s">
        <v>389</v>
      </c>
      <c r="AF209">
        <v>30000</v>
      </c>
    </row>
    <row r="210" spans="1:32" x14ac:dyDescent="0.25">
      <c r="A210" t="s">
        <v>1423</v>
      </c>
      <c r="B210" t="s">
        <v>404</v>
      </c>
      <c r="C210" s="158" t="str">
        <f t="shared" si="3"/>
        <v>1114071</v>
      </c>
      <c r="D210">
        <v>111407</v>
      </c>
      <c r="F210">
        <v>12</v>
      </c>
      <c r="H210" t="s">
        <v>397</v>
      </c>
      <c r="I210">
        <v>1021150</v>
      </c>
      <c r="J210">
        <v>0</v>
      </c>
      <c r="K210">
        <v>0</v>
      </c>
      <c r="L210">
        <v>0</v>
      </c>
      <c r="M210">
        <v>0</v>
      </c>
      <c r="N210">
        <v>9020224</v>
      </c>
      <c r="O210">
        <v>1</v>
      </c>
      <c r="P210" t="s">
        <v>1424</v>
      </c>
      <c r="Q210">
        <v>1004</v>
      </c>
      <c r="R210">
        <v>6</v>
      </c>
      <c r="S210">
        <v>0</v>
      </c>
      <c r="T210">
        <v>0</v>
      </c>
      <c r="V210" t="s">
        <v>1387</v>
      </c>
      <c r="W210">
        <v>3</v>
      </c>
      <c r="X210" s="68">
        <v>42354</v>
      </c>
      <c r="Y210" s="68">
        <v>36525</v>
      </c>
      <c r="Z210">
        <v>0</v>
      </c>
      <c r="AA210">
        <v>21</v>
      </c>
      <c r="AB210" t="s">
        <v>404</v>
      </c>
      <c r="AE210" t="s">
        <v>389</v>
      </c>
      <c r="AF210">
        <v>30000</v>
      </c>
    </row>
    <row r="211" spans="1:32" x14ac:dyDescent="0.25">
      <c r="A211" t="s">
        <v>1423</v>
      </c>
      <c r="B211" t="s">
        <v>404</v>
      </c>
      <c r="C211" s="158" t="str">
        <f t="shared" si="3"/>
        <v>1114072</v>
      </c>
      <c r="D211">
        <v>111407</v>
      </c>
      <c r="F211">
        <v>12</v>
      </c>
      <c r="H211" t="s">
        <v>397</v>
      </c>
      <c r="I211">
        <v>1021151</v>
      </c>
      <c r="J211">
        <v>0</v>
      </c>
      <c r="K211">
        <v>0</v>
      </c>
      <c r="L211">
        <v>0</v>
      </c>
      <c r="M211">
        <v>0</v>
      </c>
      <c r="N211">
        <v>9020224</v>
      </c>
      <c r="O211">
        <v>2</v>
      </c>
      <c r="P211" t="s">
        <v>1424</v>
      </c>
      <c r="Q211">
        <v>1004</v>
      </c>
      <c r="R211">
        <v>6</v>
      </c>
      <c r="S211">
        <v>0</v>
      </c>
      <c r="T211">
        <v>0</v>
      </c>
      <c r="V211" t="s">
        <v>1387</v>
      </c>
      <c r="W211">
        <v>3</v>
      </c>
      <c r="X211" s="68">
        <v>42354</v>
      </c>
      <c r="Y211" s="68">
        <v>36525</v>
      </c>
      <c r="Z211">
        <v>0</v>
      </c>
      <c r="AA211">
        <v>21</v>
      </c>
      <c r="AB211" t="s">
        <v>404</v>
      </c>
      <c r="AE211" t="s">
        <v>389</v>
      </c>
      <c r="AF211">
        <v>30000</v>
      </c>
    </row>
    <row r="212" spans="1:32" x14ac:dyDescent="0.25">
      <c r="A212" t="s">
        <v>1423</v>
      </c>
      <c r="B212" t="s">
        <v>404</v>
      </c>
      <c r="C212" s="158" t="str">
        <f t="shared" si="3"/>
        <v>1114073</v>
      </c>
      <c r="D212">
        <v>111407</v>
      </c>
      <c r="F212">
        <v>12</v>
      </c>
      <c r="H212" t="s">
        <v>397</v>
      </c>
      <c r="I212">
        <v>1021152</v>
      </c>
      <c r="J212">
        <v>0</v>
      </c>
      <c r="K212">
        <v>0</v>
      </c>
      <c r="L212">
        <v>0</v>
      </c>
      <c r="M212">
        <v>0</v>
      </c>
      <c r="N212">
        <v>9020224</v>
      </c>
      <c r="O212">
        <v>3</v>
      </c>
      <c r="P212" t="s">
        <v>1424</v>
      </c>
      <c r="Q212">
        <v>1004</v>
      </c>
      <c r="R212">
        <v>6</v>
      </c>
      <c r="S212">
        <v>0</v>
      </c>
      <c r="T212">
        <v>0</v>
      </c>
      <c r="V212" t="s">
        <v>1387</v>
      </c>
      <c r="W212">
        <v>3</v>
      </c>
      <c r="X212" s="68">
        <v>42354</v>
      </c>
      <c r="Y212" s="68">
        <v>36525</v>
      </c>
      <c r="Z212">
        <v>0</v>
      </c>
      <c r="AA212">
        <v>21</v>
      </c>
      <c r="AB212" t="s">
        <v>404</v>
      </c>
      <c r="AE212" t="s">
        <v>389</v>
      </c>
      <c r="AF212">
        <v>30000</v>
      </c>
    </row>
    <row r="213" spans="1:32" x14ac:dyDescent="0.25">
      <c r="A213" t="s">
        <v>1423</v>
      </c>
      <c r="B213" t="s">
        <v>404</v>
      </c>
      <c r="C213" s="158" t="str">
        <f t="shared" si="3"/>
        <v>1114074</v>
      </c>
      <c r="D213">
        <v>111407</v>
      </c>
      <c r="F213">
        <v>12</v>
      </c>
      <c r="H213" t="s">
        <v>397</v>
      </c>
      <c r="I213">
        <v>1021153</v>
      </c>
      <c r="J213">
        <v>0</v>
      </c>
      <c r="K213">
        <v>0</v>
      </c>
      <c r="L213">
        <v>0</v>
      </c>
      <c r="M213">
        <v>0</v>
      </c>
      <c r="N213">
        <v>9020224</v>
      </c>
      <c r="O213">
        <v>4</v>
      </c>
      <c r="P213" t="s">
        <v>1424</v>
      </c>
      <c r="Q213">
        <v>1004</v>
      </c>
      <c r="R213">
        <v>6</v>
      </c>
      <c r="S213">
        <v>0</v>
      </c>
      <c r="T213">
        <v>0</v>
      </c>
      <c r="V213" t="s">
        <v>1387</v>
      </c>
      <c r="W213">
        <v>3</v>
      </c>
      <c r="X213" s="68">
        <v>42354</v>
      </c>
      <c r="Y213" s="68">
        <v>36525</v>
      </c>
      <c r="Z213">
        <v>0</v>
      </c>
      <c r="AA213">
        <v>21</v>
      </c>
      <c r="AB213" t="s">
        <v>404</v>
      </c>
      <c r="AE213" t="s">
        <v>389</v>
      </c>
      <c r="AF213">
        <v>30000</v>
      </c>
    </row>
    <row r="214" spans="1:32" x14ac:dyDescent="0.25">
      <c r="A214" t="s">
        <v>1423</v>
      </c>
      <c r="B214" t="s">
        <v>404</v>
      </c>
      <c r="C214" s="158" t="str">
        <f t="shared" si="3"/>
        <v>1114075</v>
      </c>
      <c r="D214">
        <v>111407</v>
      </c>
      <c r="F214">
        <v>12</v>
      </c>
      <c r="H214" t="s">
        <v>397</v>
      </c>
      <c r="I214">
        <v>1021154</v>
      </c>
      <c r="J214">
        <v>0</v>
      </c>
      <c r="K214">
        <v>0</v>
      </c>
      <c r="L214">
        <v>0</v>
      </c>
      <c r="M214">
        <v>0</v>
      </c>
      <c r="N214">
        <v>9020224</v>
      </c>
      <c r="O214">
        <v>5</v>
      </c>
      <c r="P214" t="s">
        <v>1424</v>
      </c>
      <c r="Q214">
        <v>1004</v>
      </c>
      <c r="R214">
        <v>6</v>
      </c>
      <c r="S214">
        <v>0</v>
      </c>
      <c r="T214">
        <v>0</v>
      </c>
      <c r="V214" t="s">
        <v>1387</v>
      </c>
      <c r="W214">
        <v>3</v>
      </c>
      <c r="X214" s="68">
        <v>42354</v>
      </c>
      <c r="Y214" s="68">
        <v>36525</v>
      </c>
      <c r="Z214">
        <v>0</v>
      </c>
      <c r="AA214">
        <v>21</v>
      </c>
      <c r="AB214" t="s">
        <v>404</v>
      </c>
      <c r="AE214" t="s">
        <v>389</v>
      </c>
      <c r="AF214">
        <v>30000</v>
      </c>
    </row>
    <row r="215" spans="1:32" x14ac:dyDescent="0.25">
      <c r="A215" t="s">
        <v>1425</v>
      </c>
      <c r="B215" t="s">
        <v>404</v>
      </c>
      <c r="C215" s="158" t="str">
        <f t="shared" si="3"/>
        <v>1114081</v>
      </c>
      <c r="D215">
        <v>111408</v>
      </c>
      <c r="F215">
        <v>12</v>
      </c>
      <c r="H215" t="s">
        <v>1404</v>
      </c>
      <c r="I215">
        <v>1021158</v>
      </c>
      <c r="J215">
        <v>0</v>
      </c>
      <c r="K215">
        <v>0</v>
      </c>
      <c r="L215">
        <v>0</v>
      </c>
      <c r="M215">
        <v>0</v>
      </c>
      <c r="N215">
        <v>9020226</v>
      </c>
      <c r="O215">
        <v>1</v>
      </c>
      <c r="P215" t="s">
        <v>1426</v>
      </c>
      <c r="Q215">
        <v>1004</v>
      </c>
      <c r="R215">
        <v>6</v>
      </c>
      <c r="S215">
        <v>0</v>
      </c>
      <c r="T215">
        <v>0</v>
      </c>
      <c r="V215" t="s">
        <v>1387</v>
      </c>
      <c r="W215">
        <v>3</v>
      </c>
      <c r="X215" s="68">
        <v>42354</v>
      </c>
      <c r="Y215" s="68">
        <v>36525</v>
      </c>
      <c r="Z215">
        <v>0</v>
      </c>
      <c r="AA215">
        <v>21</v>
      </c>
      <c r="AB215" t="s">
        <v>404</v>
      </c>
      <c r="AE215" t="s">
        <v>389</v>
      </c>
      <c r="AF215">
        <v>30000</v>
      </c>
    </row>
    <row r="216" spans="1:32" x14ac:dyDescent="0.25">
      <c r="A216" t="s">
        <v>1425</v>
      </c>
      <c r="B216" t="s">
        <v>404</v>
      </c>
      <c r="C216" s="158" t="str">
        <f t="shared" si="3"/>
        <v>1114082</v>
      </c>
      <c r="D216">
        <v>111408</v>
      </c>
      <c r="F216">
        <v>12</v>
      </c>
      <c r="H216" t="s">
        <v>1404</v>
      </c>
      <c r="I216">
        <v>1021159</v>
      </c>
      <c r="J216">
        <v>0</v>
      </c>
      <c r="K216">
        <v>0</v>
      </c>
      <c r="L216">
        <v>0</v>
      </c>
      <c r="M216">
        <v>0</v>
      </c>
      <c r="N216">
        <v>9020226</v>
      </c>
      <c r="O216">
        <v>2</v>
      </c>
      <c r="P216" t="s">
        <v>1426</v>
      </c>
      <c r="Q216">
        <v>1004</v>
      </c>
      <c r="R216">
        <v>6</v>
      </c>
      <c r="S216">
        <v>0</v>
      </c>
      <c r="T216">
        <v>0</v>
      </c>
      <c r="V216" t="s">
        <v>1387</v>
      </c>
      <c r="W216">
        <v>3</v>
      </c>
      <c r="X216" s="68">
        <v>42354</v>
      </c>
      <c r="Y216" s="68">
        <v>36525</v>
      </c>
      <c r="Z216">
        <v>0</v>
      </c>
      <c r="AA216">
        <v>21</v>
      </c>
      <c r="AB216" t="s">
        <v>404</v>
      </c>
      <c r="AE216" t="s">
        <v>389</v>
      </c>
      <c r="AF216">
        <v>30000</v>
      </c>
    </row>
    <row r="217" spans="1:32" x14ac:dyDescent="0.25">
      <c r="A217" t="s">
        <v>1425</v>
      </c>
      <c r="B217" t="s">
        <v>404</v>
      </c>
      <c r="C217" s="158" t="str">
        <f t="shared" si="3"/>
        <v>1114083</v>
      </c>
      <c r="D217">
        <v>111408</v>
      </c>
      <c r="F217">
        <v>12</v>
      </c>
      <c r="H217" t="s">
        <v>1404</v>
      </c>
      <c r="I217">
        <v>1021160</v>
      </c>
      <c r="J217">
        <v>0</v>
      </c>
      <c r="K217">
        <v>0</v>
      </c>
      <c r="L217">
        <v>0</v>
      </c>
      <c r="M217">
        <v>0</v>
      </c>
      <c r="N217">
        <v>9020226</v>
      </c>
      <c r="O217">
        <v>3</v>
      </c>
      <c r="P217" t="s">
        <v>1426</v>
      </c>
      <c r="Q217">
        <v>1004</v>
      </c>
      <c r="R217">
        <v>6</v>
      </c>
      <c r="S217">
        <v>0</v>
      </c>
      <c r="T217">
        <v>0</v>
      </c>
      <c r="V217" t="s">
        <v>1387</v>
      </c>
      <c r="W217">
        <v>3</v>
      </c>
      <c r="X217" s="68">
        <v>42354</v>
      </c>
      <c r="Y217" s="68">
        <v>36525</v>
      </c>
      <c r="Z217">
        <v>0</v>
      </c>
      <c r="AA217">
        <v>21</v>
      </c>
      <c r="AB217" t="s">
        <v>404</v>
      </c>
      <c r="AE217" t="s">
        <v>389</v>
      </c>
      <c r="AF217">
        <v>30000</v>
      </c>
    </row>
    <row r="218" spans="1:32" x14ac:dyDescent="0.25">
      <c r="A218" t="s">
        <v>1425</v>
      </c>
      <c r="B218" t="s">
        <v>404</v>
      </c>
      <c r="C218" s="158" t="str">
        <f t="shared" si="3"/>
        <v>1114084</v>
      </c>
      <c r="D218">
        <v>111408</v>
      </c>
      <c r="F218">
        <v>12</v>
      </c>
      <c r="H218" t="s">
        <v>1404</v>
      </c>
      <c r="I218">
        <v>1021161</v>
      </c>
      <c r="J218">
        <v>0</v>
      </c>
      <c r="K218">
        <v>0</v>
      </c>
      <c r="L218">
        <v>0</v>
      </c>
      <c r="M218">
        <v>0</v>
      </c>
      <c r="N218">
        <v>9020226</v>
      </c>
      <c r="O218">
        <v>4</v>
      </c>
      <c r="P218" t="s">
        <v>1426</v>
      </c>
      <c r="Q218">
        <v>1004</v>
      </c>
      <c r="R218">
        <v>6</v>
      </c>
      <c r="S218">
        <v>0</v>
      </c>
      <c r="T218">
        <v>0</v>
      </c>
      <c r="V218" t="s">
        <v>1387</v>
      </c>
      <c r="W218">
        <v>3</v>
      </c>
      <c r="X218" s="68">
        <v>42354</v>
      </c>
      <c r="Y218" s="68">
        <v>36525</v>
      </c>
      <c r="Z218">
        <v>0</v>
      </c>
      <c r="AA218">
        <v>21</v>
      </c>
      <c r="AB218" t="s">
        <v>404</v>
      </c>
      <c r="AE218" t="s">
        <v>389</v>
      </c>
      <c r="AF218">
        <v>30000</v>
      </c>
    </row>
    <row r="219" spans="1:32" x14ac:dyDescent="0.25">
      <c r="A219" t="s">
        <v>1425</v>
      </c>
      <c r="B219" t="s">
        <v>404</v>
      </c>
      <c r="C219" s="158" t="str">
        <f t="shared" si="3"/>
        <v>1114085</v>
      </c>
      <c r="D219">
        <v>111408</v>
      </c>
      <c r="F219">
        <v>12</v>
      </c>
      <c r="H219" t="s">
        <v>1404</v>
      </c>
      <c r="I219">
        <v>1021162</v>
      </c>
      <c r="J219">
        <v>0</v>
      </c>
      <c r="K219">
        <v>0</v>
      </c>
      <c r="L219">
        <v>0</v>
      </c>
      <c r="M219">
        <v>0</v>
      </c>
      <c r="N219">
        <v>9020226</v>
      </c>
      <c r="O219">
        <v>5</v>
      </c>
      <c r="P219" t="s">
        <v>1426</v>
      </c>
      <c r="Q219">
        <v>1004</v>
      </c>
      <c r="R219">
        <v>6</v>
      </c>
      <c r="S219">
        <v>0</v>
      </c>
      <c r="T219">
        <v>0</v>
      </c>
      <c r="V219" t="s">
        <v>1387</v>
      </c>
      <c r="W219">
        <v>3</v>
      </c>
      <c r="X219" s="68">
        <v>42354</v>
      </c>
      <c r="Y219" s="68">
        <v>36525</v>
      </c>
      <c r="Z219">
        <v>0</v>
      </c>
      <c r="AA219">
        <v>21</v>
      </c>
      <c r="AB219" t="s">
        <v>404</v>
      </c>
      <c r="AE219" t="s">
        <v>389</v>
      </c>
      <c r="AF219">
        <v>30000</v>
      </c>
    </row>
    <row r="220" spans="1:32" x14ac:dyDescent="0.25">
      <c r="A220" t="s">
        <v>1427</v>
      </c>
      <c r="B220" t="s">
        <v>1409</v>
      </c>
      <c r="C220" s="158" t="str">
        <f t="shared" si="3"/>
        <v>1114091</v>
      </c>
      <c r="D220">
        <v>111409</v>
      </c>
      <c r="F220">
        <v>12</v>
      </c>
      <c r="G220">
        <v>1085</v>
      </c>
      <c r="I220">
        <v>1021166</v>
      </c>
      <c r="J220">
        <v>0</v>
      </c>
      <c r="K220">
        <v>0</v>
      </c>
      <c r="L220">
        <v>0</v>
      </c>
      <c r="M220">
        <v>0</v>
      </c>
      <c r="N220">
        <v>9020207</v>
      </c>
      <c r="O220">
        <v>1</v>
      </c>
      <c r="P220" t="s">
        <v>1428</v>
      </c>
      <c r="Q220">
        <v>1004</v>
      </c>
      <c r="R220">
        <v>6</v>
      </c>
      <c r="S220">
        <v>0</v>
      </c>
      <c r="T220">
        <v>0</v>
      </c>
      <c r="V220" t="s">
        <v>1387</v>
      </c>
      <c r="W220">
        <v>3</v>
      </c>
      <c r="X220" s="68">
        <v>42354</v>
      </c>
      <c r="Y220" s="68">
        <v>36525</v>
      </c>
      <c r="Z220">
        <v>0</v>
      </c>
      <c r="AA220">
        <v>36</v>
      </c>
      <c r="AB220" t="s">
        <v>1409</v>
      </c>
      <c r="AE220" t="s">
        <v>1411</v>
      </c>
      <c r="AF220">
        <v>30000</v>
      </c>
    </row>
    <row r="221" spans="1:32" x14ac:dyDescent="0.25">
      <c r="A221" t="s">
        <v>1427</v>
      </c>
      <c r="B221" t="s">
        <v>1409</v>
      </c>
      <c r="C221" s="158" t="str">
        <f t="shared" si="3"/>
        <v>1114092</v>
      </c>
      <c r="D221">
        <v>111409</v>
      </c>
      <c r="F221">
        <v>12</v>
      </c>
      <c r="G221">
        <v>1250</v>
      </c>
      <c r="I221">
        <v>1021167</v>
      </c>
      <c r="J221">
        <v>0</v>
      </c>
      <c r="K221">
        <v>0</v>
      </c>
      <c r="L221">
        <v>0</v>
      </c>
      <c r="M221">
        <v>0</v>
      </c>
      <c r="N221">
        <v>9020207</v>
      </c>
      <c r="O221">
        <v>2</v>
      </c>
      <c r="P221" t="s">
        <v>1428</v>
      </c>
      <c r="Q221">
        <v>1004</v>
      </c>
      <c r="R221">
        <v>6</v>
      </c>
      <c r="S221">
        <v>0</v>
      </c>
      <c r="T221">
        <v>0</v>
      </c>
      <c r="V221" t="s">
        <v>1387</v>
      </c>
      <c r="W221">
        <v>3</v>
      </c>
      <c r="X221" s="68">
        <v>42354</v>
      </c>
      <c r="Y221" s="68">
        <v>36525</v>
      </c>
      <c r="Z221">
        <v>0</v>
      </c>
      <c r="AA221">
        <v>36</v>
      </c>
      <c r="AB221" t="s">
        <v>1409</v>
      </c>
      <c r="AE221" t="s">
        <v>1411</v>
      </c>
      <c r="AF221">
        <v>30000</v>
      </c>
    </row>
    <row r="222" spans="1:32" x14ac:dyDescent="0.25">
      <c r="A222" t="s">
        <v>1427</v>
      </c>
      <c r="B222" t="s">
        <v>1409</v>
      </c>
      <c r="C222" s="158" t="str">
        <f t="shared" si="3"/>
        <v>1114093</v>
      </c>
      <c r="D222">
        <v>111409</v>
      </c>
      <c r="F222">
        <v>12</v>
      </c>
      <c r="G222">
        <v>1350</v>
      </c>
      <c r="I222">
        <v>1021168</v>
      </c>
      <c r="J222">
        <v>0</v>
      </c>
      <c r="K222">
        <v>0</v>
      </c>
      <c r="L222">
        <v>0</v>
      </c>
      <c r="M222">
        <v>0</v>
      </c>
      <c r="N222">
        <v>9020207</v>
      </c>
      <c r="O222">
        <v>3</v>
      </c>
      <c r="P222" t="s">
        <v>1428</v>
      </c>
      <c r="Q222">
        <v>1004</v>
      </c>
      <c r="R222">
        <v>6</v>
      </c>
      <c r="S222">
        <v>0</v>
      </c>
      <c r="T222">
        <v>0</v>
      </c>
      <c r="V222" t="s">
        <v>1387</v>
      </c>
      <c r="W222">
        <v>3</v>
      </c>
      <c r="X222" s="68">
        <v>42354</v>
      </c>
      <c r="Y222" s="68">
        <v>36525</v>
      </c>
      <c r="Z222">
        <v>0</v>
      </c>
      <c r="AA222">
        <v>36</v>
      </c>
      <c r="AB222" t="s">
        <v>1409</v>
      </c>
      <c r="AE222" t="s">
        <v>1411</v>
      </c>
      <c r="AF222">
        <v>30000</v>
      </c>
    </row>
    <row r="223" spans="1:32" x14ac:dyDescent="0.25">
      <c r="A223" t="s">
        <v>1427</v>
      </c>
      <c r="B223" t="s">
        <v>1409</v>
      </c>
      <c r="C223" s="158" t="str">
        <f t="shared" si="3"/>
        <v>1114094</v>
      </c>
      <c r="D223">
        <v>111409</v>
      </c>
      <c r="F223">
        <v>12</v>
      </c>
      <c r="G223">
        <v>1315</v>
      </c>
      <c r="I223">
        <v>1021169</v>
      </c>
      <c r="J223">
        <v>0</v>
      </c>
      <c r="K223">
        <v>0</v>
      </c>
      <c r="L223">
        <v>0</v>
      </c>
      <c r="M223">
        <v>0</v>
      </c>
      <c r="N223">
        <v>9020207</v>
      </c>
      <c r="O223">
        <v>4</v>
      </c>
      <c r="P223" t="s">
        <v>1428</v>
      </c>
      <c r="Q223">
        <v>1004</v>
      </c>
      <c r="R223">
        <v>6</v>
      </c>
      <c r="S223">
        <v>0</v>
      </c>
      <c r="T223">
        <v>0</v>
      </c>
      <c r="V223" t="s">
        <v>1387</v>
      </c>
      <c r="W223">
        <v>3</v>
      </c>
      <c r="X223" s="68">
        <v>42354</v>
      </c>
      <c r="Y223" s="68">
        <v>36525</v>
      </c>
      <c r="Z223">
        <v>0</v>
      </c>
      <c r="AA223">
        <v>36</v>
      </c>
      <c r="AB223" t="s">
        <v>1409</v>
      </c>
      <c r="AE223" t="s">
        <v>1411</v>
      </c>
      <c r="AF223">
        <v>30000</v>
      </c>
    </row>
    <row r="224" spans="1:32" x14ac:dyDescent="0.25">
      <c r="A224" t="s">
        <v>1427</v>
      </c>
      <c r="B224" t="s">
        <v>1409</v>
      </c>
      <c r="C224" s="158" t="str">
        <f t="shared" si="3"/>
        <v>1114095</v>
      </c>
      <c r="D224">
        <v>111409</v>
      </c>
      <c r="F224">
        <v>12</v>
      </c>
      <c r="G224">
        <v>1015</v>
      </c>
      <c r="I224">
        <v>1021170</v>
      </c>
      <c r="J224">
        <v>0</v>
      </c>
      <c r="K224">
        <v>0</v>
      </c>
      <c r="L224">
        <v>0</v>
      </c>
      <c r="M224">
        <v>0</v>
      </c>
      <c r="N224">
        <v>9020207</v>
      </c>
      <c r="O224">
        <v>5</v>
      </c>
      <c r="P224" t="s">
        <v>1428</v>
      </c>
      <c r="Q224">
        <v>1004</v>
      </c>
      <c r="R224">
        <v>6</v>
      </c>
      <c r="S224">
        <v>0</v>
      </c>
      <c r="T224">
        <v>0</v>
      </c>
      <c r="V224" t="s">
        <v>1387</v>
      </c>
      <c r="W224">
        <v>3</v>
      </c>
      <c r="X224" s="68">
        <v>42354</v>
      </c>
      <c r="Y224" s="68">
        <v>36525</v>
      </c>
      <c r="Z224">
        <v>0</v>
      </c>
      <c r="AA224">
        <v>36</v>
      </c>
      <c r="AB224" t="s">
        <v>1409</v>
      </c>
      <c r="AE224" t="s">
        <v>1411</v>
      </c>
      <c r="AF224">
        <v>30000</v>
      </c>
    </row>
    <row r="225" spans="1:32" x14ac:dyDescent="0.25">
      <c r="A225" t="s">
        <v>1429</v>
      </c>
      <c r="B225" t="s">
        <v>404</v>
      </c>
      <c r="C225" s="158" t="str">
        <f t="shared" si="3"/>
        <v>1114101</v>
      </c>
      <c r="D225">
        <v>111410</v>
      </c>
      <c r="F225">
        <v>12</v>
      </c>
      <c r="G225">
        <v>1950</v>
      </c>
      <c r="I225">
        <v>1028849</v>
      </c>
      <c r="J225">
        <v>0</v>
      </c>
      <c r="K225">
        <v>0</v>
      </c>
      <c r="L225">
        <v>0</v>
      </c>
      <c r="M225">
        <v>0</v>
      </c>
      <c r="N225">
        <v>9020224</v>
      </c>
      <c r="O225">
        <v>1</v>
      </c>
      <c r="P225" t="s">
        <v>1430</v>
      </c>
      <c r="Q225">
        <v>1004</v>
      </c>
      <c r="R225">
        <v>4</v>
      </c>
      <c r="S225">
        <v>0</v>
      </c>
      <c r="T225">
        <v>0</v>
      </c>
      <c r="V225" t="s">
        <v>1387</v>
      </c>
      <c r="W225">
        <v>3</v>
      </c>
      <c r="X225" s="68">
        <v>42354</v>
      </c>
      <c r="Y225" s="68">
        <v>36525</v>
      </c>
      <c r="Z225">
        <v>0</v>
      </c>
      <c r="AA225">
        <v>21</v>
      </c>
      <c r="AB225" t="s">
        <v>404</v>
      </c>
      <c r="AE225" t="s">
        <v>389</v>
      </c>
      <c r="AF225">
        <v>30000</v>
      </c>
    </row>
    <row r="226" spans="1:32" x14ac:dyDescent="0.25">
      <c r="A226" t="s">
        <v>1429</v>
      </c>
      <c r="B226" t="s">
        <v>404</v>
      </c>
      <c r="C226" s="158" t="str">
        <f t="shared" si="3"/>
        <v>1114102</v>
      </c>
      <c r="D226">
        <v>111410</v>
      </c>
      <c r="F226">
        <v>12</v>
      </c>
      <c r="G226">
        <v>2350</v>
      </c>
      <c r="I226">
        <v>1028850</v>
      </c>
      <c r="J226">
        <v>0</v>
      </c>
      <c r="K226">
        <v>0</v>
      </c>
      <c r="L226">
        <v>0</v>
      </c>
      <c r="M226">
        <v>0</v>
      </c>
      <c r="N226">
        <v>9020224</v>
      </c>
      <c r="O226">
        <v>2</v>
      </c>
      <c r="P226" t="s">
        <v>1430</v>
      </c>
      <c r="Q226">
        <v>1004</v>
      </c>
      <c r="R226">
        <v>4</v>
      </c>
      <c r="S226">
        <v>0</v>
      </c>
      <c r="T226">
        <v>0</v>
      </c>
      <c r="V226" t="s">
        <v>1387</v>
      </c>
      <c r="W226">
        <v>3</v>
      </c>
      <c r="X226" s="68">
        <v>42354</v>
      </c>
      <c r="Y226" s="68">
        <v>36525</v>
      </c>
      <c r="Z226">
        <v>0</v>
      </c>
      <c r="AA226">
        <v>21</v>
      </c>
      <c r="AB226" t="s">
        <v>404</v>
      </c>
      <c r="AE226" t="s">
        <v>389</v>
      </c>
      <c r="AF226">
        <v>30000</v>
      </c>
    </row>
    <row r="227" spans="1:32" x14ac:dyDescent="0.25">
      <c r="A227" t="s">
        <v>1429</v>
      </c>
      <c r="B227" t="s">
        <v>404</v>
      </c>
      <c r="C227" s="158" t="str">
        <f t="shared" si="3"/>
        <v>1114103</v>
      </c>
      <c r="D227">
        <v>111410</v>
      </c>
      <c r="F227">
        <v>12</v>
      </c>
      <c r="G227">
        <v>2800</v>
      </c>
      <c r="I227">
        <v>1028851</v>
      </c>
      <c r="J227">
        <v>0</v>
      </c>
      <c r="K227">
        <v>0</v>
      </c>
      <c r="L227">
        <v>0</v>
      </c>
      <c r="M227">
        <v>0</v>
      </c>
      <c r="N227">
        <v>9020224</v>
      </c>
      <c r="O227">
        <v>3</v>
      </c>
      <c r="P227" t="s">
        <v>1430</v>
      </c>
      <c r="Q227">
        <v>1004</v>
      </c>
      <c r="R227">
        <v>4</v>
      </c>
      <c r="S227">
        <v>0</v>
      </c>
      <c r="T227">
        <v>0</v>
      </c>
      <c r="V227" t="s">
        <v>1387</v>
      </c>
      <c r="W227">
        <v>3</v>
      </c>
      <c r="X227" s="68">
        <v>42354</v>
      </c>
      <c r="Y227" s="68">
        <v>36525</v>
      </c>
      <c r="Z227">
        <v>0</v>
      </c>
      <c r="AA227">
        <v>21</v>
      </c>
      <c r="AB227" t="s">
        <v>404</v>
      </c>
      <c r="AE227" t="s">
        <v>389</v>
      </c>
      <c r="AF227">
        <v>30000</v>
      </c>
    </row>
    <row r="228" spans="1:32" x14ac:dyDescent="0.25">
      <c r="A228" t="s">
        <v>1429</v>
      </c>
      <c r="B228" t="s">
        <v>404</v>
      </c>
      <c r="C228" s="158" t="str">
        <f t="shared" si="3"/>
        <v>1114104</v>
      </c>
      <c r="D228">
        <v>111410</v>
      </c>
      <c r="F228">
        <v>12</v>
      </c>
      <c r="G228">
        <v>2450</v>
      </c>
      <c r="I228">
        <v>1028852</v>
      </c>
      <c r="J228">
        <v>0</v>
      </c>
      <c r="K228">
        <v>0</v>
      </c>
      <c r="L228">
        <v>0</v>
      </c>
      <c r="M228">
        <v>0</v>
      </c>
      <c r="N228">
        <v>9020224</v>
      </c>
      <c r="O228">
        <v>4</v>
      </c>
      <c r="P228" t="s">
        <v>1430</v>
      </c>
      <c r="Q228">
        <v>1004</v>
      </c>
      <c r="R228">
        <v>4</v>
      </c>
      <c r="S228">
        <v>0</v>
      </c>
      <c r="T228">
        <v>0</v>
      </c>
      <c r="V228" t="s">
        <v>1387</v>
      </c>
      <c r="W228">
        <v>3</v>
      </c>
      <c r="X228" s="68">
        <v>42354</v>
      </c>
      <c r="Y228" s="68">
        <v>36525</v>
      </c>
      <c r="Z228">
        <v>0</v>
      </c>
      <c r="AA228">
        <v>21</v>
      </c>
      <c r="AB228" t="s">
        <v>404</v>
      </c>
      <c r="AE228" t="s">
        <v>389</v>
      </c>
      <c r="AF228">
        <v>30000</v>
      </c>
    </row>
    <row r="229" spans="1:32" x14ac:dyDescent="0.25">
      <c r="A229" t="s">
        <v>1429</v>
      </c>
      <c r="B229" t="s">
        <v>404</v>
      </c>
      <c r="C229" s="158" t="str">
        <f t="shared" si="3"/>
        <v>1114105</v>
      </c>
      <c r="D229">
        <v>111410</v>
      </c>
      <c r="F229">
        <v>12</v>
      </c>
      <c r="G229">
        <v>3000</v>
      </c>
      <c r="I229">
        <v>1028853</v>
      </c>
      <c r="J229">
        <v>0</v>
      </c>
      <c r="K229">
        <v>0</v>
      </c>
      <c r="L229">
        <v>0</v>
      </c>
      <c r="M229">
        <v>0</v>
      </c>
      <c r="N229">
        <v>9020224</v>
      </c>
      <c r="O229">
        <v>5</v>
      </c>
      <c r="P229" t="s">
        <v>1430</v>
      </c>
      <c r="Q229">
        <v>1004</v>
      </c>
      <c r="R229">
        <v>4</v>
      </c>
      <c r="S229">
        <v>0</v>
      </c>
      <c r="T229">
        <v>0</v>
      </c>
      <c r="V229" t="s">
        <v>1387</v>
      </c>
      <c r="W229">
        <v>3</v>
      </c>
      <c r="X229" s="68">
        <v>42354</v>
      </c>
      <c r="Y229" s="68">
        <v>36525</v>
      </c>
      <c r="Z229">
        <v>0</v>
      </c>
      <c r="AA229">
        <v>21</v>
      </c>
      <c r="AB229" t="s">
        <v>404</v>
      </c>
      <c r="AE229" t="s">
        <v>389</v>
      </c>
      <c r="AF229">
        <v>30000</v>
      </c>
    </row>
    <row r="230" spans="1:32" x14ac:dyDescent="0.25">
      <c r="A230" t="s">
        <v>1431</v>
      </c>
      <c r="B230" t="s">
        <v>1409</v>
      </c>
      <c r="C230" s="158" t="str">
        <f t="shared" si="3"/>
        <v>1114131</v>
      </c>
      <c r="D230">
        <v>111413</v>
      </c>
      <c r="F230">
        <v>12</v>
      </c>
      <c r="G230">
        <v>1330</v>
      </c>
      <c r="I230">
        <v>1021174</v>
      </c>
      <c r="J230">
        <v>0</v>
      </c>
      <c r="K230">
        <v>0</v>
      </c>
      <c r="L230">
        <v>0</v>
      </c>
      <c r="M230">
        <v>0</v>
      </c>
      <c r="N230">
        <v>9020207</v>
      </c>
      <c r="O230">
        <v>1</v>
      </c>
      <c r="P230" t="s">
        <v>1432</v>
      </c>
      <c r="Q230">
        <v>1004</v>
      </c>
      <c r="R230">
        <v>6</v>
      </c>
      <c r="S230">
        <v>0</v>
      </c>
      <c r="T230">
        <v>0</v>
      </c>
      <c r="V230" t="s">
        <v>1387</v>
      </c>
      <c r="W230">
        <v>3</v>
      </c>
      <c r="X230" s="68">
        <v>42354</v>
      </c>
      <c r="Y230" s="68">
        <v>36525</v>
      </c>
      <c r="Z230">
        <v>0</v>
      </c>
      <c r="AA230">
        <v>36</v>
      </c>
      <c r="AB230" t="s">
        <v>1409</v>
      </c>
      <c r="AE230" t="s">
        <v>1411</v>
      </c>
      <c r="AF230">
        <v>30000</v>
      </c>
    </row>
    <row r="231" spans="1:32" x14ac:dyDescent="0.25">
      <c r="A231" t="s">
        <v>1431</v>
      </c>
      <c r="B231" t="s">
        <v>1409</v>
      </c>
      <c r="C231" s="158" t="str">
        <f t="shared" si="3"/>
        <v>1114132</v>
      </c>
      <c r="D231">
        <v>111413</v>
      </c>
      <c r="F231">
        <v>12</v>
      </c>
      <c r="G231">
        <v>1420</v>
      </c>
      <c r="I231">
        <v>1021175</v>
      </c>
      <c r="J231">
        <v>0</v>
      </c>
      <c r="K231">
        <v>0</v>
      </c>
      <c r="L231">
        <v>0</v>
      </c>
      <c r="M231">
        <v>0</v>
      </c>
      <c r="N231">
        <v>9020207</v>
      </c>
      <c r="O231">
        <v>2</v>
      </c>
      <c r="P231" t="s">
        <v>1432</v>
      </c>
      <c r="Q231">
        <v>1004</v>
      </c>
      <c r="R231">
        <v>6</v>
      </c>
      <c r="S231">
        <v>0</v>
      </c>
      <c r="T231">
        <v>0</v>
      </c>
      <c r="V231" t="s">
        <v>1387</v>
      </c>
      <c r="W231">
        <v>3</v>
      </c>
      <c r="X231" s="68">
        <v>42354</v>
      </c>
      <c r="Y231" s="68">
        <v>36525</v>
      </c>
      <c r="Z231">
        <v>0</v>
      </c>
      <c r="AA231">
        <v>36</v>
      </c>
      <c r="AB231" t="s">
        <v>1409</v>
      </c>
      <c r="AE231" t="s">
        <v>1411</v>
      </c>
      <c r="AF231">
        <v>30000</v>
      </c>
    </row>
    <row r="232" spans="1:32" x14ac:dyDescent="0.25">
      <c r="A232" t="s">
        <v>1431</v>
      </c>
      <c r="B232" t="s">
        <v>1409</v>
      </c>
      <c r="C232" s="158" t="str">
        <f t="shared" si="3"/>
        <v>1114133</v>
      </c>
      <c r="D232">
        <v>111413</v>
      </c>
      <c r="F232">
        <v>12</v>
      </c>
      <c r="G232">
        <v>1490</v>
      </c>
      <c r="I232">
        <v>1021176</v>
      </c>
      <c r="J232">
        <v>0</v>
      </c>
      <c r="K232">
        <v>0</v>
      </c>
      <c r="L232">
        <v>0</v>
      </c>
      <c r="M232">
        <v>0</v>
      </c>
      <c r="N232">
        <v>9020207</v>
      </c>
      <c r="O232">
        <v>3</v>
      </c>
      <c r="P232" t="s">
        <v>1432</v>
      </c>
      <c r="Q232">
        <v>1004</v>
      </c>
      <c r="R232">
        <v>6</v>
      </c>
      <c r="S232">
        <v>0</v>
      </c>
      <c r="T232">
        <v>0</v>
      </c>
      <c r="V232" t="s">
        <v>1387</v>
      </c>
      <c r="W232">
        <v>3</v>
      </c>
      <c r="X232" s="68">
        <v>42354</v>
      </c>
      <c r="Y232" s="68">
        <v>36525</v>
      </c>
      <c r="Z232">
        <v>0</v>
      </c>
      <c r="AA232">
        <v>36</v>
      </c>
      <c r="AB232" t="s">
        <v>1409</v>
      </c>
      <c r="AE232" t="s">
        <v>1411</v>
      </c>
      <c r="AF232">
        <v>30000</v>
      </c>
    </row>
    <row r="233" spans="1:32" x14ac:dyDescent="0.25">
      <c r="A233" t="s">
        <v>1431</v>
      </c>
      <c r="B233" t="s">
        <v>1409</v>
      </c>
      <c r="C233" s="158" t="str">
        <f t="shared" si="3"/>
        <v>1114134</v>
      </c>
      <c r="D233">
        <v>111413</v>
      </c>
      <c r="F233">
        <v>12</v>
      </c>
      <c r="G233">
        <v>1485</v>
      </c>
      <c r="I233">
        <v>1021177</v>
      </c>
      <c r="J233">
        <v>0</v>
      </c>
      <c r="K233">
        <v>0</v>
      </c>
      <c r="L233">
        <v>0</v>
      </c>
      <c r="M233">
        <v>0</v>
      </c>
      <c r="N233">
        <v>9020207</v>
      </c>
      <c r="O233">
        <v>4</v>
      </c>
      <c r="P233" t="s">
        <v>1432</v>
      </c>
      <c r="Q233">
        <v>1004</v>
      </c>
      <c r="R233">
        <v>6</v>
      </c>
      <c r="S233">
        <v>0</v>
      </c>
      <c r="T233">
        <v>0</v>
      </c>
      <c r="V233" t="s">
        <v>1387</v>
      </c>
      <c r="W233">
        <v>3</v>
      </c>
      <c r="X233" s="68">
        <v>42354</v>
      </c>
      <c r="Y233" s="68">
        <v>36525</v>
      </c>
      <c r="Z233">
        <v>0</v>
      </c>
      <c r="AA233">
        <v>36</v>
      </c>
      <c r="AB233" t="s">
        <v>1409</v>
      </c>
      <c r="AE233" t="s">
        <v>1411</v>
      </c>
      <c r="AF233">
        <v>30000</v>
      </c>
    </row>
    <row r="234" spans="1:32" x14ac:dyDescent="0.25">
      <c r="A234" t="s">
        <v>1431</v>
      </c>
      <c r="B234" t="s">
        <v>1409</v>
      </c>
      <c r="C234" s="158" t="str">
        <f t="shared" si="3"/>
        <v>1114135</v>
      </c>
      <c r="D234">
        <v>111413</v>
      </c>
      <c r="F234">
        <v>12</v>
      </c>
      <c r="G234">
        <v>1610</v>
      </c>
      <c r="I234">
        <v>1021178</v>
      </c>
      <c r="J234">
        <v>0</v>
      </c>
      <c r="K234">
        <v>0</v>
      </c>
      <c r="L234">
        <v>0</v>
      </c>
      <c r="M234">
        <v>0</v>
      </c>
      <c r="N234">
        <v>9020207</v>
      </c>
      <c r="O234">
        <v>5</v>
      </c>
      <c r="P234" t="s">
        <v>1432</v>
      </c>
      <c r="Q234">
        <v>1004</v>
      </c>
      <c r="R234">
        <v>6</v>
      </c>
      <c r="S234">
        <v>0</v>
      </c>
      <c r="T234">
        <v>0</v>
      </c>
      <c r="V234" t="s">
        <v>1387</v>
      </c>
      <c r="W234">
        <v>3</v>
      </c>
      <c r="X234" s="68">
        <v>42354</v>
      </c>
      <c r="Y234" s="68">
        <v>36525</v>
      </c>
      <c r="Z234">
        <v>0</v>
      </c>
      <c r="AA234">
        <v>36</v>
      </c>
      <c r="AB234" t="s">
        <v>1409</v>
      </c>
      <c r="AE234" t="s">
        <v>1411</v>
      </c>
      <c r="AF234">
        <v>30000</v>
      </c>
    </row>
    <row r="235" spans="1:32" x14ac:dyDescent="0.25">
      <c r="A235" t="s">
        <v>1732</v>
      </c>
      <c r="B235" t="s">
        <v>404</v>
      </c>
      <c r="C235" s="158" t="str">
        <f t="shared" si="3"/>
        <v>1114221</v>
      </c>
      <c r="D235">
        <v>111422</v>
      </c>
      <c r="F235">
        <v>12</v>
      </c>
      <c r="G235">
        <v>2011</v>
      </c>
      <c r="I235">
        <v>1021217</v>
      </c>
      <c r="J235">
        <v>1</v>
      </c>
      <c r="K235">
        <v>0</v>
      </c>
      <c r="L235">
        <v>0</v>
      </c>
      <c r="M235">
        <v>0</v>
      </c>
      <c r="N235">
        <v>9020219</v>
      </c>
      <c r="O235">
        <v>1</v>
      </c>
      <c r="P235" t="s">
        <v>1733</v>
      </c>
      <c r="Q235">
        <v>1004</v>
      </c>
      <c r="R235">
        <v>7</v>
      </c>
      <c r="S235">
        <v>0</v>
      </c>
      <c r="T235">
        <v>0</v>
      </c>
      <c r="V235" t="s">
        <v>1731</v>
      </c>
      <c r="W235">
        <v>3</v>
      </c>
      <c r="X235" s="68">
        <v>42354</v>
      </c>
      <c r="Y235" s="68">
        <v>36525</v>
      </c>
      <c r="Z235">
        <v>0</v>
      </c>
      <c r="AA235">
        <v>21</v>
      </c>
      <c r="AB235" t="s">
        <v>404</v>
      </c>
      <c r="AE235" t="s">
        <v>389</v>
      </c>
      <c r="AF235">
        <v>30000</v>
      </c>
    </row>
    <row r="236" spans="1:32" x14ac:dyDescent="0.25">
      <c r="A236" t="s">
        <v>1732</v>
      </c>
      <c r="B236" t="s">
        <v>404</v>
      </c>
      <c r="C236" s="158" t="str">
        <f t="shared" si="3"/>
        <v>1114222</v>
      </c>
      <c r="D236">
        <v>111422</v>
      </c>
      <c r="F236">
        <v>12</v>
      </c>
      <c r="G236">
        <v>2392</v>
      </c>
      <c r="I236">
        <v>1021218</v>
      </c>
      <c r="J236">
        <v>1</v>
      </c>
      <c r="K236">
        <v>0</v>
      </c>
      <c r="L236">
        <v>0</v>
      </c>
      <c r="M236">
        <v>0</v>
      </c>
      <c r="N236">
        <v>9020219</v>
      </c>
      <c r="O236">
        <v>2</v>
      </c>
      <c r="P236" t="s">
        <v>1733</v>
      </c>
      <c r="Q236">
        <v>1004</v>
      </c>
      <c r="R236">
        <v>7</v>
      </c>
      <c r="S236">
        <v>0</v>
      </c>
      <c r="T236">
        <v>0</v>
      </c>
      <c r="V236" t="s">
        <v>1731</v>
      </c>
      <c r="W236">
        <v>3</v>
      </c>
      <c r="X236" s="68">
        <v>42354</v>
      </c>
      <c r="Y236" s="68">
        <v>36525</v>
      </c>
      <c r="Z236">
        <v>0</v>
      </c>
      <c r="AA236">
        <v>21</v>
      </c>
      <c r="AB236" t="s">
        <v>404</v>
      </c>
      <c r="AE236" t="s">
        <v>389</v>
      </c>
      <c r="AF236">
        <v>30000</v>
      </c>
    </row>
    <row r="237" spans="1:32" x14ac:dyDescent="0.25">
      <c r="A237" t="s">
        <v>1732</v>
      </c>
      <c r="B237" t="s">
        <v>404</v>
      </c>
      <c r="C237" s="158" t="str">
        <f t="shared" si="3"/>
        <v>1114223</v>
      </c>
      <c r="D237">
        <v>111422</v>
      </c>
      <c r="F237">
        <v>12</v>
      </c>
      <c r="G237">
        <v>2881</v>
      </c>
      <c r="I237">
        <v>1021219</v>
      </c>
      <c r="J237">
        <v>1</v>
      </c>
      <c r="K237">
        <v>0</v>
      </c>
      <c r="L237">
        <v>0</v>
      </c>
      <c r="M237">
        <v>0</v>
      </c>
      <c r="N237">
        <v>9020219</v>
      </c>
      <c r="O237">
        <v>3</v>
      </c>
      <c r="P237" t="s">
        <v>1733</v>
      </c>
      <c r="Q237">
        <v>1004</v>
      </c>
      <c r="R237">
        <v>7</v>
      </c>
      <c r="S237">
        <v>0</v>
      </c>
      <c r="T237">
        <v>0</v>
      </c>
      <c r="V237" t="s">
        <v>1731</v>
      </c>
      <c r="W237">
        <v>3</v>
      </c>
      <c r="X237" s="68">
        <v>42354</v>
      </c>
      <c r="Y237" s="68">
        <v>36525</v>
      </c>
      <c r="Z237">
        <v>0</v>
      </c>
      <c r="AA237">
        <v>21</v>
      </c>
      <c r="AB237" t="s">
        <v>404</v>
      </c>
      <c r="AE237" t="s">
        <v>389</v>
      </c>
      <c r="AF237">
        <v>30000</v>
      </c>
    </row>
    <row r="238" spans="1:32" x14ac:dyDescent="0.25">
      <c r="A238" t="s">
        <v>1732</v>
      </c>
      <c r="B238" t="s">
        <v>404</v>
      </c>
      <c r="C238" s="158" t="str">
        <f t="shared" si="3"/>
        <v>1114224</v>
      </c>
      <c r="D238">
        <v>111422</v>
      </c>
      <c r="F238">
        <v>12</v>
      </c>
      <c r="G238">
        <v>2511</v>
      </c>
      <c r="I238">
        <v>1021220</v>
      </c>
      <c r="J238">
        <v>1</v>
      </c>
      <c r="K238">
        <v>0</v>
      </c>
      <c r="L238">
        <v>0</v>
      </c>
      <c r="M238">
        <v>0</v>
      </c>
      <c r="N238">
        <v>9020219</v>
      </c>
      <c r="O238">
        <v>4</v>
      </c>
      <c r="P238" t="s">
        <v>1733</v>
      </c>
      <c r="Q238">
        <v>1004</v>
      </c>
      <c r="R238">
        <v>7</v>
      </c>
      <c r="S238">
        <v>0</v>
      </c>
      <c r="T238">
        <v>0</v>
      </c>
      <c r="V238" t="s">
        <v>1731</v>
      </c>
      <c r="W238">
        <v>3</v>
      </c>
      <c r="X238" s="68">
        <v>42354</v>
      </c>
      <c r="Y238" s="68">
        <v>36525</v>
      </c>
      <c r="Z238">
        <v>0</v>
      </c>
      <c r="AA238">
        <v>21</v>
      </c>
      <c r="AB238" t="s">
        <v>404</v>
      </c>
      <c r="AE238" t="s">
        <v>389</v>
      </c>
      <c r="AF238">
        <v>30000</v>
      </c>
    </row>
    <row r="239" spans="1:32" x14ac:dyDescent="0.25">
      <c r="A239" t="s">
        <v>1732</v>
      </c>
      <c r="B239" t="s">
        <v>404</v>
      </c>
      <c r="C239" s="158" t="str">
        <f t="shared" si="3"/>
        <v>1114225</v>
      </c>
      <c r="D239">
        <v>111422</v>
      </c>
      <c r="F239">
        <v>12</v>
      </c>
      <c r="G239">
        <v>3028</v>
      </c>
      <c r="I239">
        <v>1021221</v>
      </c>
      <c r="J239">
        <v>1</v>
      </c>
      <c r="K239">
        <v>0</v>
      </c>
      <c r="L239">
        <v>0</v>
      </c>
      <c r="M239">
        <v>0</v>
      </c>
      <c r="N239">
        <v>9020219</v>
      </c>
      <c r="O239">
        <v>5</v>
      </c>
      <c r="P239" t="s">
        <v>1733</v>
      </c>
      <c r="Q239">
        <v>1004</v>
      </c>
      <c r="R239">
        <v>7</v>
      </c>
      <c r="S239">
        <v>0</v>
      </c>
      <c r="T239">
        <v>0</v>
      </c>
      <c r="V239" t="s">
        <v>1731</v>
      </c>
      <c r="W239">
        <v>3</v>
      </c>
      <c r="X239" s="68">
        <v>42354</v>
      </c>
      <c r="Y239" s="68">
        <v>36525</v>
      </c>
      <c r="Z239">
        <v>0</v>
      </c>
      <c r="AA239">
        <v>21</v>
      </c>
      <c r="AB239" t="s">
        <v>404</v>
      </c>
      <c r="AE239" t="s">
        <v>389</v>
      </c>
      <c r="AF239">
        <v>30000</v>
      </c>
    </row>
    <row r="240" spans="1:32" x14ac:dyDescent="0.25">
      <c r="A240" t="s">
        <v>1433</v>
      </c>
      <c r="B240" t="s">
        <v>404</v>
      </c>
      <c r="C240" s="158" t="str">
        <f t="shared" si="3"/>
        <v>1114241</v>
      </c>
      <c r="D240">
        <v>111424</v>
      </c>
      <c r="F240">
        <v>12</v>
      </c>
      <c r="G240">
        <v>935</v>
      </c>
      <c r="I240">
        <v>1021252</v>
      </c>
      <c r="J240">
        <v>1</v>
      </c>
      <c r="K240">
        <v>0</v>
      </c>
      <c r="L240">
        <v>0</v>
      </c>
      <c r="M240">
        <v>0</v>
      </c>
      <c r="N240">
        <v>9020219</v>
      </c>
      <c r="O240">
        <v>1</v>
      </c>
      <c r="P240" t="s">
        <v>1434</v>
      </c>
      <c r="Q240">
        <v>1004</v>
      </c>
      <c r="R240">
        <v>6</v>
      </c>
      <c r="S240">
        <v>0</v>
      </c>
      <c r="T240">
        <v>0</v>
      </c>
      <c r="V240" t="s">
        <v>1387</v>
      </c>
      <c r="W240">
        <v>3</v>
      </c>
      <c r="X240" s="68">
        <v>42354</v>
      </c>
      <c r="Y240" s="68">
        <v>36525</v>
      </c>
      <c r="Z240">
        <v>0</v>
      </c>
      <c r="AA240">
        <v>21</v>
      </c>
      <c r="AB240" t="s">
        <v>404</v>
      </c>
      <c r="AE240" t="s">
        <v>389</v>
      </c>
      <c r="AF240">
        <v>30000</v>
      </c>
    </row>
    <row r="241" spans="1:32" x14ac:dyDescent="0.25">
      <c r="A241" t="s">
        <v>1433</v>
      </c>
      <c r="B241" t="s">
        <v>404</v>
      </c>
      <c r="C241" s="158" t="str">
        <f t="shared" si="3"/>
        <v>1114242</v>
      </c>
      <c r="D241">
        <v>111424</v>
      </c>
      <c r="F241">
        <v>12</v>
      </c>
      <c r="G241">
        <v>1180</v>
      </c>
      <c r="I241">
        <v>1021253</v>
      </c>
      <c r="J241">
        <v>1</v>
      </c>
      <c r="K241">
        <v>0</v>
      </c>
      <c r="L241">
        <v>0</v>
      </c>
      <c r="M241">
        <v>0</v>
      </c>
      <c r="N241">
        <v>9020219</v>
      </c>
      <c r="O241">
        <v>2</v>
      </c>
      <c r="P241" t="s">
        <v>1434</v>
      </c>
      <c r="Q241">
        <v>1004</v>
      </c>
      <c r="R241">
        <v>6</v>
      </c>
      <c r="S241">
        <v>0</v>
      </c>
      <c r="T241">
        <v>0</v>
      </c>
      <c r="V241" t="s">
        <v>1387</v>
      </c>
      <c r="W241">
        <v>3</v>
      </c>
      <c r="X241" s="68">
        <v>42354</v>
      </c>
      <c r="Y241" s="68">
        <v>36525</v>
      </c>
      <c r="Z241">
        <v>0</v>
      </c>
      <c r="AA241">
        <v>21</v>
      </c>
      <c r="AB241" t="s">
        <v>404</v>
      </c>
      <c r="AE241" t="s">
        <v>389</v>
      </c>
      <c r="AF241">
        <v>30000</v>
      </c>
    </row>
    <row r="242" spans="1:32" x14ac:dyDescent="0.25">
      <c r="A242" t="s">
        <v>1433</v>
      </c>
      <c r="B242" t="s">
        <v>404</v>
      </c>
      <c r="C242" s="158" t="str">
        <f t="shared" si="3"/>
        <v>1114243</v>
      </c>
      <c r="D242">
        <v>111424</v>
      </c>
      <c r="F242">
        <v>12</v>
      </c>
      <c r="G242">
        <v>1522</v>
      </c>
      <c r="I242">
        <v>1021254</v>
      </c>
      <c r="J242">
        <v>1</v>
      </c>
      <c r="K242">
        <v>0</v>
      </c>
      <c r="L242">
        <v>0</v>
      </c>
      <c r="M242">
        <v>0</v>
      </c>
      <c r="N242">
        <v>9020219</v>
      </c>
      <c r="O242">
        <v>3</v>
      </c>
      <c r="P242" t="s">
        <v>1434</v>
      </c>
      <c r="Q242">
        <v>1004</v>
      </c>
      <c r="R242">
        <v>6</v>
      </c>
      <c r="S242">
        <v>0</v>
      </c>
      <c r="T242">
        <v>0</v>
      </c>
      <c r="V242" t="s">
        <v>1387</v>
      </c>
      <c r="W242">
        <v>3</v>
      </c>
      <c r="X242" s="68">
        <v>42354</v>
      </c>
      <c r="Y242" s="68">
        <v>36525</v>
      </c>
      <c r="Z242">
        <v>0</v>
      </c>
      <c r="AA242">
        <v>21</v>
      </c>
      <c r="AB242" t="s">
        <v>404</v>
      </c>
      <c r="AE242" t="s">
        <v>389</v>
      </c>
      <c r="AF242">
        <v>30000</v>
      </c>
    </row>
    <row r="243" spans="1:32" x14ac:dyDescent="0.25">
      <c r="A243" t="s">
        <v>1433</v>
      </c>
      <c r="B243" t="s">
        <v>404</v>
      </c>
      <c r="C243" s="158" t="str">
        <f t="shared" si="3"/>
        <v>1114244</v>
      </c>
      <c r="D243">
        <v>111424</v>
      </c>
      <c r="F243">
        <v>12</v>
      </c>
      <c r="G243">
        <v>1240</v>
      </c>
      <c r="I243">
        <v>1021255</v>
      </c>
      <c r="J243">
        <v>1</v>
      </c>
      <c r="K243">
        <v>0</v>
      </c>
      <c r="L243">
        <v>0</v>
      </c>
      <c r="M243">
        <v>0</v>
      </c>
      <c r="N243">
        <v>9020219</v>
      </c>
      <c r="O243">
        <v>4</v>
      </c>
      <c r="P243" t="s">
        <v>1434</v>
      </c>
      <c r="Q243">
        <v>1004</v>
      </c>
      <c r="R243">
        <v>6</v>
      </c>
      <c r="S243">
        <v>0</v>
      </c>
      <c r="T243">
        <v>0</v>
      </c>
      <c r="V243" t="s">
        <v>1387</v>
      </c>
      <c r="W243">
        <v>3</v>
      </c>
      <c r="X243" s="68">
        <v>42354</v>
      </c>
      <c r="Y243" s="68">
        <v>36525</v>
      </c>
      <c r="Z243">
        <v>0</v>
      </c>
      <c r="AA243">
        <v>21</v>
      </c>
      <c r="AB243" t="s">
        <v>404</v>
      </c>
      <c r="AE243" t="s">
        <v>389</v>
      </c>
      <c r="AF243">
        <v>30000</v>
      </c>
    </row>
    <row r="244" spans="1:32" x14ac:dyDescent="0.25">
      <c r="A244" t="s">
        <v>1433</v>
      </c>
      <c r="B244" t="s">
        <v>404</v>
      </c>
      <c r="C244" s="158" t="str">
        <f t="shared" si="3"/>
        <v>1114245</v>
      </c>
      <c r="D244">
        <v>111424</v>
      </c>
      <c r="F244">
        <v>12</v>
      </c>
      <c r="G244">
        <v>1598</v>
      </c>
      <c r="I244">
        <v>1021256</v>
      </c>
      <c r="J244">
        <v>1</v>
      </c>
      <c r="K244">
        <v>0</v>
      </c>
      <c r="L244">
        <v>0</v>
      </c>
      <c r="M244">
        <v>0</v>
      </c>
      <c r="N244">
        <v>9020219</v>
      </c>
      <c r="O244">
        <v>5</v>
      </c>
      <c r="P244" t="s">
        <v>1434</v>
      </c>
      <c r="Q244">
        <v>1004</v>
      </c>
      <c r="R244">
        <v>6</v>
      </c>
      <c r="S244">
        <v>0</v>
      </c>
      <c r="T244">
        <v>0</v>
      </c>
      <c r="V244" t="s">
        <v>1387</v>
      </c>
      <c r="W244">
        <v>3</v>
      </c>
      <c r="X244" s="68">
        <v>42354</v>
      </c>
      <c r="Y244" s="68">
        <v>36525</v>
      </c>
      <c r="Z244">
        <v>0</v>
      </c>
      <c r="AA244">
        <v>21</v>
      </c>
      <c r="AB244" t="s">
        <v>404</v>
      </c>
      <c r="AE244" t="s">
        <v>389</v>
      </c>
      <c r="AF244">
        <v>30000</v>
      </c>
    </row>
    <row r="245" spans="1:32" x14ac:dyDescent="0.25">
      <c r="A245" t="s">
        <v>1435</v>
      </c>
      <c r="B245" t="s">
        <v>451</v>
      </c>
      <c r="C245" s="158" t="str">
        <f t="shared" si="3"/>
        <v>1114251</v>
      </c>
      <c r="D245">
        <v>111425</v>
      </c>
      <c r="F245">
        <v>12</v>
      </c>
      <c r="G245">
        <v>653</v>
      </c>
      <c r="I245">
        <v>1021260</v>
      </c>
      <c r="J245">
        <v>1</v>
      </c>
      <c r="K245">
        <v>0</v>
      </c>
      <c r="L245">
        <v>0</v>
      </c>
      <c r="M245">
        <v>0</v>
      </c>
      <c r="N245">
        <v>9020219</v>
      </c>
      <c r="O245">
        <v>1</v>
      </c>
      <c r="P245" t="s">
        <v>1436</v>
      </c>
      <c r="Q245">
        <v>1004</v>
      </c>
      <c r="R245">
        <v>6</v>
      </c>
      <c r="S245">
        <v>0</v>
      </c>
      <c r="T245">
        <v>0</v>
      </c>
      <c r="V245" t="s">
        <v>1387</v>
      </c>
      <c r="W245">
        <v>3</v>
      </c>
      <c r="X245" s="68">
        <v>42354</v>
      </c>
      <c r="Y245" s="68">
        <v>36525</v>
      </c>
      <c r="Z245">
        <v>0</v>
      </c>
      <c r="AA245">
        <v>13</v>
      </c>
      <c r="AB245" t="s">
        <v>451</v>
      </c>
      <c r="AE245" t="s">
        <v>389</v>
      </c>
      <c r="AF245">
        <v>30000</v>
      </c>
    </row>
    <row r="246" spans="1:32" x14ac:dyDescent="0.25">
      <c r="A246" t="s">
        <v>1435</v>
      </c>
      <c r="B246" t="s">
        <v>451</v>
      </c>
      <c r="C246" s="158" t="str">
        <f t="shared" si="3"/>
        <v>1114252</v>
      </c>
      <c r="D246">
        <v>111425</v>
      </c>
      <c r="F246">
        <v>12</v>
      </c>
      <c r="G246">
        <v>789</v>
      </c>
      <c r="I246">
        <v>1021261</v>
      </c>
      <c r="J246">
        <v>1</v>
      </c>
      <c r="K246">
        <v>0</v>
      </c>
      <c r="L246">
        <v>0</v>
      </c>
      <c r="M246">
        <v>0</v>
      </c>
      <c r="N246">
        <v>9020219</v>
      </c>
      <c r="O246">
        <v>2</v>
      </c>
      <c r="P246" t="s">
        <v>1436</v>
      </c>
      <c r="Q246">
        <v>1004</v>
      </c>
      <c r="R246">
        <v>6</v>
      </c>
      <c r="S246">
        <v>0</v>
      </c>
      <c r="T246">
        <v>0</v>
      </c>
      <c r="V246" t="s">
        <v>1387</v>
      </c>
      <c r="W246">
        <v>3</v>
      </c>
      <c r="X246" s="68">
        <v>42354</v>
      </c>
      <c r="Y246" s="68">
        <v>36525</v>
      </c>
      <c r="Z246">
        <v>0</v>
      </c>
      <c r="AA246">
        <v>13</v>
      </c>
      <c r="AB246" t="s">
        <v>451</v>
      </c>
      <c r="AE246" t="s">
        <v>389</v>
      </c>
      <c r="AF246">
        <v>30000</v>
      </c>
    </row>
    <row r="247" spans="1:32" x14ac:dyDescent="0.25">
      <c r="A247" t="s">
        <v>1435</v>
      </c>
      <c r="B247" t="s">
        <v>451</v>
      </c>
      <c r="C247" s="158" t="str">
        <f t="shared" si="3"/>
        <v>1114253</v>
      </c>
      <c r="D247">
        <v>111425</v>
      </c>
      <c r="F247">
        <v>12</v>
      </c>
      <c r="G247">
        <v>941</v>
      </c>
      <c r="I247">
        <v>1021262</v>
      </c>
      <c r="J247">
        <v>1</v>
      </c>
      <c r="K247">
        <v>0</v>
      </c>
      <c r="L247">
        <v>0</v>
      </c>
      <c r="M247">
        <v>0</v>
      </c>
      <c r="N247">
        <v>9020219</v>
      </c>
      <c r="O247">
        <v>3</v>
      </c>
      <c r="P247" t="s">
        <v>1436</v>
      </c>
      <c r="Q247">
        <v>1004</v>
      </c>
      <c r="R247">
        <v>6</v>
      </c>
      <c r="S247">
        <v>0</v>
      </c>
      <c r="T247">
        <v>0</v>
      </c>
      <c r="V247" t="s">
        <v>1387</v>
      </c>
      <c r="W247">
        <v>3</v>
      </c>
      <c r="X247" s="68">
        <v>42354</v>
      </c>
      <c r="Y247" s="68">
        <v>36525</v>
      </c>
      <c r="Z247">
        <v>0</v>
      </c>
      <c r="AA247">
        <v>13</v>
      </c>
      <c r="AB247" t="s">
        <v>451</v>
      </c>
      <c r="AE247" t="s">
        <v>389</v>
      </c>
      <c r="AF247">
        <v>30000</v>
      </c>
    </row>
    <row r="248" spans="1:32" x14ac:dyDescent="0.25">
      <c r="A248" t="s">
        <v>1435</v>
      </c>
      <c r="B248" t="s">
        <v>451</v>
      </c>
      <c r="C248" s="158" t="str">
        <f t="shared" si="3"/>
        <v>1114254</v>
      </c>
      <c r="D248">
        <v>111425</v>
      </c>
      <c r="F248">
        <v>12</v>
      </c>
      <c r="G248">
        <v>827</v>
      </c>
      <c r="I248">
        <v>1021263</v>
      </c>
      <c r="J248">
        <v>1</v>
      </c>
      <c r="K248">
        <v>0</v>
      </c>
      <c r="L248">
        <v>0</v>
      </c>
      <c r="M248">
        <v>0</v>
      </c>
      <c r="N248">
        <v>9020219</v>
      </c>
      <c r="O248">
        <v>4</v>
      </c>
      <c r="P248" t="s">
        <v>1436</v>
      </c>
      <c r="Q248">
        <v>1004</v>
      </c>
      <c r="R248">
        <v>6</v>
      </c>
      <c r="S248">
        <v>0</v>
      </c>
      <c r="T248">
        <v>0</v>
      </c>
      <c r="V248" t="s">
        <v>1387</v>
      </c>
      <c r="W248">
        <v>3</v>
      </c>
      <c r="X248" s="68">
        <v>42354</v>
      </c>
      <c r="Y248" s="68">
        <v>36525</v>
      </c>
      <c r="Z248">
        <v>0</v>
      </c>
      <c r="AA248">
        <v>13</v>
      </c>
      <c r="AB248" t="s">
        <v>451</v>
      </c>
      <c r="AE248" t="s">
        <v>389</v>
      </c>
      <c r="AF248">
        <v>30000</v>
      </c>
    </row>
    <row r="249" spans="1:32" x14ac:dyDescent="0.25">
      <c r="A249" t="s">
        <v>1435</v>
      </c>
      <c r="B249" t="s">
        <v>451</v>
      </c>
      <c r="C249" s="158" t="str">
        <f t="shared" si="3"/>
        <v>1114255</v>
      </c>
      <c r="D249">
        <v>111425</v>
      </c>
      <c r="F249">
        <v>12</v>
      </c>
      <c r="G249">
        <v>990</v>
      </c>
      <c r="I249">
        <v>1021264</v>
      </c>
      <c r="J249">
        <v>1</v>
      </c>
      <c r="K249">
        <v>0</v>
      </c>
      <c r="L249">
        <v>0</v>
      </c>
      <c r="M249">
        <v>0</v>
      </c>
      <c r="N249">
        <v>9020219</v>
      </c>
      <c r="O249">
        <v>5</v>
      </c>
      <c r="P249" t="s">
        <v>1436</v>
      </c>
      <c r="Q249">
        <v>1004</v>
      </c>
      <c r="R249">
        <v>6</v>
      </c>
      <c r="S249">
        <v>0</v>
      </c>
      <c r="T249">
        <v>0</v>
      </c>
      <c r="V249" t="s">
        <v>1387</v>
      </c>
      <c r="W249">
        <v>3</v>
      </c>
      <c r="X249" s="68">
        <v>42354</v>
      </c>
      <c r="Y249" s="68">
        <v>36525</v>
      </c>
      <c r="Z249">
        <v>0</v>
      </c>
      <c r="AA249">
        <v>13</v>
      </c>
      <c r="AB249" t="s">
        <v>451</v>
      </c>
      <c r="AE249" t="s">
        <v>389</v>
      </c>
      <c r="AF249">
        <v>30000</v>
      </c>
    </row>
    <row r="250" spans="1:32" x14ac:dyDescent="0.25">
      <c r="A250" t="s">
        <v>1437</v>
      </c>
      <c r="B250" t="s">
        <v>392</v>
      </c>
      <c r="C250" s="158" t="str">
        <f t="shared" si="3"/>
        <v>1114261</v>
      </c>
      <c r="D250">
        <v>111426</v>
      </c>
      <c r="F250">
        <v>12</v>
      </c>
      <c r="G250">
        <v>200</v>
      </c>
      <c r="I250">
        <v>1021268</v>
      </c>
      <c r="J250">
        <v>0</v>
      </c>
      <c r="K250">
        <v>0</v>
      </c>
      <c r="L250">
        <v>0</v>
      </c>
      <c r="M250">
        <v>0</v>
      </c>
      <c r="N250">
        <v>9020221</v>
      </c>
      <c r="O250">
        <v>1</v>
      </c>
      <c r="P250" t="s">
        <v>1438</v>
      </c>
      <c r="Q250">
        <v>1004</v>
      </c>
      <c r="R250">
        <v>6</v>
      </c>
      <c r="S250">
        <v>0</v>
      </c>
      <c r="T250">
        <v>0</v>
      </c>
      <c r="V250" t="s">
        <v>1387</v>
      </c>
      <c r="W250">
        <v>3</v>
      </c>
      <c r="X250" s="68">
        <v>42354</v>
      </c>
      <c r="Y250" s="68">
        <v>36525</v>
      </c>
      <c r="Z250">
        <v>0</v>
      </c>
      <c r="AA250">
        <v>19</v>
      </c>
      <c r="AB250" t="s">
        <v>392</v>
      </c>
      <c r="AE250" t="s">
        <v>389</v>
      </c>
      <c r="AF250">
        <v>30000</v>
      </c>
    </row>
    <row r="251" spans="1:32" x14ac:dyDescent="0.25">
      <c r="A251" t="s">
        <v>1437</v>
      </c>
      <c r="B251" t="s">
        <v>392</v>
      </c>
      <c r="C251" s="158" t="str">
        <f t="shared" si="3"/>
        <v>1114262</v>
      </c>
      <c r="D251">
        <v>111426</v>
      </c>
      <c r="F251">
        <v>12</v>
      </c>
      <c r="G251">
        <v>267</v>
      </c>
      <c r="I251">
        <v>1021269</v>
      </c>
      <c r="J251">
        <v>0</v>
      </c>
      <c r="K251">
        <v>0</v>
      </c>
      <c r="L251">
        <v>0</v>
      </c>
      <c r="M251">
        <v>0</v>
      </c>
      <c r="N251">
        <v>9020221</v>
      </c>
      <c r="O251">
        <v>2</v>
      </c>
      <c r="P251" t="s">
        <v>1438</v>
      </c>
      <c r="Q251">
        <v>1004</v>
      </c>
      <c r="R251">
        <v>6</v>
      </c>
      <c r="S251">
        <v>0</v>
      </c>
      <c r="T251">
        <v>0</v>
      </c>
      <c r="V251" t="s">
        <v>1387</v>
      </c>
      <c r="W251">
        <v>3</v>
      </c>
      <c r="X251" s="68">
        <v>42354</v>
      </c>
      <c r="Y251" s="68">
        <v>36525</v>
      </c>
      <c r="Z251">
        <v>0</v>
      </c>
      <c r="AA251">
        <v>19</v>
      </c>
      <c r="AB251" t="s">
        <v>392</v>
      </c>
      <c r="AE251" t="s">
        <v>389</v>
      </c>
      <c r="AF251">
        <v>30000</v>
      </c>
    </row>
    <row r="252" spans="1:32" x14ac:dyDescent="0.25">
      <c r="A252" t="s">
        <v>1437</v>
      </c>
      <c r="B252" t="s">
        <v>392</v>
      </c>
      <c r="C252" s="158" t="str">
        <f t="shared" si="3"/>
        <v>1114263</v>
      </c>
      <c r="D252">
        <v>111426</v>
      </c>
      <c r="F252">
        <v>12</v>
      </c>
      <c r="G252">
        <v>334</v>
      </c>
      <c r="I252">
        <v>1021270</v>
      </c>
      <c r="J252">
        <v>0</v>
      </c>
      <c r="K252">
        <v>0</v>
      </c>
      <c r="L252">
        <v>0</v>
      </c>
      <c r="M252">
        <v>0</v>
      </c>
      <c r="N252">
        <v>9020221</v>
      </c>
      <c r="O252">
        <v>3</v>
      </c>
      <c r="P252" t="s">
        <v>1438</v>
      </c>
      <c r="Q252">
        <v>1004</v>
      </c>
      <c r="R252">
        <v>6</v>
      </c>
      <c r="S252">
        <v>0</v>
      </c>
      <c r="T252">
        <v>0</v>
      </c>
      <c r="V252" t="s">
        <v>1387</v>
      </c>
      <c r="W252">
        <v>3</v>
      </c>
      <c r="X252" s="68">
        <v>42354</v>
      </c>
      <c r="Y252" s="68">
        <v>36525</v>
      </c>
      <c r="Z252">
        <v>0</v>
      </c>
      <c r="AA252">
        <v>19</v>
      </c>
      <c r="AB252" t="s">
        <v>392</v>
      </c>
      <c r="AE252" t="s">
        <v>389</v>
      </c>
      <c r="AF252">
        <v>30000</v>
      </c>
    </row>
    <row r="253" spans="1:32" x14ac:dyDescent="0.25">
      <c r="A253" t="s">
        <v>1437</v>
      </c>
      <c r="B253" t="s">
        <v>392</v>
      </c>
      <c r="C253" s="158" t="str">
        <f t="shared" si="3"/>
        <v>1114264</v>
      </c>
      <c r="D253">
        <v>111426</v>
      </c>
      <c r="F253">
        <v>12</v>
      </c>
      <c r="G253">
        <v>280</v>
      </c>
      <c r="I253">
        <v>1021271</v>
      </c>
      <c r="J253">
        <v>0</v>
      </c>
      <c r="K253">
        <v>0</v>
      </c>
      <c r="L253">
        <v>0</v>
      </c>
      <c r="M253">
        <v>0</v>
      </c>
      <c r="N253">
        <v>9020221</v>
      </c>
      <c r="O253">
        <v>4</v>
      </c>
      <c r="P253" t="s">
        <v>1438</v>
      </c>
      <c r="Q253">
        <v>1004</v>
      </c>
      <c r="R253">
        <v>6</v>
      </c>
      <c r="S253">
        <v>0</v>
      </c>
      <c r="T253">
        <v>0</v>
      </c>
      <c r="V253" t="s">
        <v>1387</v>
      </c>
      <c r="W253">
        <v>3</v>
      </c>
      <c r="X253" s="68">
        <v>42354</v>
      </c>
      <c r="Y253" s="68">
        <v>36525</v>
      </c>
      <c r="Z253">
        <v>0</v>
      </c>
      <c r="AA253">
        <v>19</v>
      </c>
      <c r="AB253" t="s">
        <v>392</v>
      </c>
      <c r="AE253" t="s">
        <v>389</v>
      </c>
      <c r="AF253">
        <v>30000</v>
      </c>
    </row>
    <row r="254" spans="1:32" x14ac:dyDescent="0.25">
      <c r="A254" t="s">
        <v>1437</v>
      </c>
      <c r="B254" t="s">
        <v>392</v>
      </c>
      <c r="C254" s="158" t="str">
        <f t="shared" si="3"/>
        <v>1114265</v>
      </c>
      <c r="D254">
        <v>111426</v>
      </c>
      <c r="F254">
        <v>12</v>
      </c>
      <c r="G254">
        <v>354</v>
      </c>
      <c r="I254">
        <v>1021272</v>
      </c>
      <c r="J254">
        <v>0</v>
      </c>
      <c r="K254">
        <v>0</v>
      </c>
      <c r="L254">
        <v>0</v>
      </c>
      <c r="M254">
        <v>0</v>
      </c>
      <c r="N254">
        <v>9020221</v>
      </c>
      <c r="O254">
        <v>5</v>
      </c>
      <c r="P254" t="s">
        <v>1438</v>
      </c>
      <c r="Q254">
        <v>1004</v>
      </c>
      <c r="R254">
        <v>6</v>
      </c>
      <c r="S254">
        <v>0</v>
      </c>
      <c r="T254">
        <v>0</v>
      </c>
      <c r="V254" t="s">
        <v>1387</v>
      </c>
      <c r="W254">
        <v>3</v>
      </c>
      <c r="X254" s="68">
        <v>42354</v>
      </c>
      <c r="Y254" s="68">
        <v>36525</v>
      </c>
      <c r="Z254">
        <v>0</v>
      </c>
      <c r="AA254">
        <v>19</v>
      </c>
      <c r="AB254" t="s">
        <v>392</v>
      </c>
      <c r="AE254" t="s">
        <v>389</v>
      </c>
      <c r="AF254">
        <v>30000</v>
      </c>
    </row>
    <row r="255" spans="1:32" x14ac:dyDescent="0.25">
      <c r="A255" t="s">
        <v>1439</v>
      </c>
      <c r="B255" t="s">
        <v>404</v>
      </c>
      <c r="C255" s="158" t="str">
        <f t="shared" si="3"/>
        <v>1114271</v>
      </c>
      <c r="D255">
        <v>111427</v>
      </c>
      <c r="F255">
        <v>12</v>
      </c>
      <c r="G255">
        <v>653</v>
      </c>
      <c r="I255">
        <v>1021276</v>
      </c>
      <c r="J255">
        <v>1</v>
      </c>
      <c r="K255">
        <v>0</v>
      </c>
      <c r="L255">
        <v>0</v>
      </c>
      <c r="M255">
        <v>0</v>
      </c>
      <c r="N255">
        <v>9020220</v>
      </c>
      <c r="O255">
        <v>1</v>
      </c>
      <c r="P255" t="s">
        <v>1440</v>
      </c>
      <c r="Q255">
        <v>1004</v>
      </c>
      <c r="R255">
        <v>6</v>
      </c>
      <c r="S255">
        <v>0</v>
      </c>
      <c r="T255">
        <v>0</v>
      </c>
      <c r="V255" t="s">
        <v>1387</v>
      </c>
      <c r="W255">
        <v>3</v>
      </c>
      <c r="X255" s="68">
        <v>42354</v>
      </c>
      <c r="Y255" s="68">
        <v>36525</v>
      </c>
      <c r="Z255">
        <v>0</v>
      </c>
      <c r="AA255">
        <v>21</v>
      </c>
      <c r="AB255" t="s">
        <v>404</v>
      </c>
      <c r="AE255" t="s">
        <v>389</v>
      </c>
      <c r="AF255">
        <v>30000</v>
      </c>
    </row>
    <row r="256" spans="1:32" x14ac:dyDescent="0.25">
      <c r="A256" t="s">
        <v>1439</v>
      </c>
      <c r="B256" t="s">
        <v>404</v>
      </c>
      <c r="C256" s="158" t="str">
        <f t="shared" si="3"/>
        <v>1114273</v>
      </c>
      <c r="D256">
        <v>111427</v>
      </c>
      <c r="F256">
        <v>12</v>
      </c>
      <c r="G256">
        <v>941</v>
      </c>
      <c r="I256">
        <v>1021278</v>
      </c>
      <c r="J256">
        <v>1</v>
      </c>
      <c r="K256">
        <v>0</v>
      </c>
      <c r="L256">
        <v>0</v>
      </c>
      <c r="M256">
        <v>0</v>
      </c>
      <c r="N256">
        <v>9020220</v>
      </c>
      <c r="O256">
        <v>3</v>
      </c>
      <c r="P256" t="s">
        <v>1440</v>
      </c>
      <c r="Q256">
        <v>1004</v>
      </c>
      <c r="R256">
        <v>6</v>
      </c>
      <c r="S256">
        <v>0</v>
      </c>
      <c r="T256">
        <v>0</v>
      </c>
      <c r="V256" t="s">
        <v>1387</v>
      </c>
      <c r="W256">
        <v>3</v>
      </c>
      <c r="X256" s="68">
        <v>42354</v>
      </c>
      <c r="Y256" s="68">
        <v>36525</v>
      </c>
      <c r="Z256">
        <v>0</v>
      </c>
      <c r="AA256">
        <v>21</v>
      </c>
      <c r="AB256" t="s">
        <v>404</v>
      </c>
      <c r="AE256" t="s">
        <v>389</v>
      </c>
      <c r="AF256">
        <v>30000</v>
      </c>
    </row>
    <row r="257" spans="1:32" x14ac:dyDescent="0.25">
      <c r="A257" t="s">
        <v>1439</v>
      </c>
      <c r="B257" t="s">
        <v>404</v>
      </c>
      <c r="C257" s="158" t="str">
        <f t="shared" si="3"/>
        <v>1114274</v>
      </c>
      <c r="D257">
        <v>111427</v>
      </c>
      <c r="F257">
        <v>12</v>
      </c>
      <c r="G257">
        <v>827</v>
      </c>
      <c r="I257">
        <v>1021279</v>
      </c>
      <c r="J257">
        <v>1</v>
      </c>
      <c r="K257">
        <v>0</v>
      </c>
      <c r="L257">
        <v>0</v>
      </c>
      <c r="M257">
        <v>0</v>
      </c>
      <c r="N257">
        <v>9020220</v>
      </c>
      <c r="O257">
        <v>4</v>
      </c>
      <c r="P257" t="s">
        <v>1440</v>
      </c>
      <c r="Q257">
        <v>1004</v>
      </c>
      <c r="R257">
        <v>6</v>
      </c>
      <c r="S257">
        <v>0</v>
      </c>
      <c r="T257">
        <v>0</v>
      </c>
      <c r="V257" t="s">
        <v>1387</v>
      </c>
      <c r="W257">
        <v>3</v>
      </c>
      <c r="X257" s="68">
        <v>42354</v>
      </c>
      <c r="Y257" s="68">
        <v>36525</v>
      </c>
      <c r="Z257">
        <v>0</v>
      </c>
      <c r="AA257">
        <v>21</v>
      </c>
      <c r="AB257" t="s">
        <v>404</v>
      </c>
      <c r="AE257" t="s">
        <v>389</v>
      </c>
      <c r="AF257">
        <v>30000</v>
      </c>
    </row>
    <row r="258" spans="1:32" x14ac:dyDescent="0.25">
      <c r="A258" t="s">
        <v>1439</v>
      </c>
      <c r="B258" t="s">
        <v>404</v>
      </c>
      <c r="C258" s="158" t="str">
        <f t="shared" si="3"/>
        <v>1114275</v>
      </c>
      <c r="D258">
        <v>111427</v>
      </c>
      <c r="F258">
        <v>12</v>
      </c>
      <c r="G258">
        <v>990</v>
      </c>
      <c r="I258">
        <v>1021280</v>
      </c>
      <c r="J258">
        <v>1</v>
      </c>
      <c r="K258">
        <v>0</v>
      </c>
      <c r="L258">
        <v>0</v>
      </c>
      <c r="M258">
        <v>0</v>
      </c>
      <c r="N258">
        <v>9020220</v>
      </c>
      <c r="O258">
        <v>5</v>
      </c>
      <c r="P258" t="s">
        <v>1440</v>
      </c>
      <c r="Q258">
        <v>1004</v>
      </c>
      <c r="R258">
        <v>6</v>
      </c>
      <c r="S258">
        <v>0</v>
      </c>
      <c r="T258">
        <v>0</v>
      </c>
      <c r="V258" t="s">
        <v>1387</v>
      </c>
      <c r="W258">
        <v>3</v>
      </c>
      <c r="X258" s="68">
        <v>42354</v>
      </c>
      <c r="Y258" s="68">
        <v>36525</v>
      </c>
      <c r="Z258">
        <v>0</v>
      </c>
      <c r="AA258">
        <v>21</v>
      </c>
      <c r="AB258" t="s">
        <v>404</v>
      </c>
      <c r="AE258" t="s">
        <v>389</v>
      </c>
      <c r="AF258">
        <v>30000</v>
      </c>
    </row>
    <row r="259" spans="1:32" x14ac:dyDescent="0.25">
      <c r="A259" t="s">
        <v>1441</v>
      </c>
      <c r="B259" t="s">
        <v>404</v>
      </c>
      <c r="C259" s="158" t="str">
        <f t="shared" ref="C259:C322" si="4">D259&amp;O259</f>
        <v>1114281</v>
      </c>
      <c r="D259">
        <v>111428</v>
      </c>
      <c r="F259">
        <v>12</v>
      </c>
      <c r="G259">
        <v>653</v>
      </c>
      <c r="I259">
        <v>1021284</v>
      </c>
      <c r="J259">
        <v>1</v>
      </c>
      <c r="K259">
        <v>0</v>
      </c>
      <c r="L259">
        <v>0</v>
      </c>
      <c r="M259">
        <v>0</v>
      </c>
      <c r="N259">
        <v>9020220</v>
      </c>
      <c r="O259">
        <v>1</v>
      </c>
      <c r="P259" t="s">
        <v>1442</v>
      </c>
      <c r="Q259">
        <v>1004</v>
      </c>
      <c r="R259">
        <v>6</v>
      </c>
      <c r="S259">
        <v>0</v>
      </c>
      <c r="T259">
        <v>0</v>
      </c>
      <c r="V259" t="s">
        <v>1387</v>
      </c>
      <c r="W259">
        <v>3</v>
      </c>
      <c r="X259" s="68">
        <v>42354</v>
      </c>
      <c r="Y259" s="68">
        <v>36525</v>
      </c>
      <c r="Z259">
        <v>0</v>
      </c>
      <c r="AA259">
        <v>21</v>
      </c>
      <c r="AB259" t="s">
        <v>404</v>
      </c>
      <c r="AE259" t="s">
        <v>389</v>
      </c>
      <c r="AF259">
        <v>30000</v>
      </c>
    </row>
    <row r="260" spans="1:32" x14ac:dyDescent="0.25">
      <c r="A260" t="s">
        <v>1441</v>
      </c>
      <c r="B260" t="s">
        <v>404</v>
      </c>
      <c r="C260" s="158" t="str">
        <f t="shared" si="4"/>
        <v>1114282</v>
      </c>
      <c r="D260">
        <v>111428</v>
      </c>
      <c r="F260">
        <v>12</v>
      </c>
      <c r="G260">
        <v>789</v>
      </c>
      <c r="I260">
        <v>1021285</v>
      </c>
      <c r="J260">
        <v>1</v>
      </c>
      <c r="K260">
        <v>0</v>
      </c>
      <c r="L260">
        <v>0</v>
      </c>
      <c r="M260">
        <v>0</v>
      </c>
      <c r="N260">
        <v>9020220</v>
      </c>
      <c r="O260">
        <v>2</v>
      </c>
      <c r="P260" t="s">
        <v>1442</v>
      </c>
      <c r="Q260">
        <v>1004</v>
      </c>
      <c r="R260">
        <v>6</v>
      </c>
      <c r="S260">
        <v>0</v>
      </c>
      <c r="T260">
        <v>0</v>
      </c>
      <c r="V260" t="s">
        <v>1387</v>
      </c>
      <c r="W260">
        <v>3</v>
      </c>
      <c r="X260" s="68">
        <v>42354</v>
      </c>
      <c r="Y260" s="68">
        <v>36525</v>
      </c>
      <c r="Z260">
        <v>0</v>
      </c>
      <c r="AA260">
        <v>21</v>
      </c>
      <c r="AB260" t="s">
        <v>404</v>
      </c>
      <c r="AE260" t="s">
        <v>389</v>
      </c>
      <c r="AF260">
        <v>30000</v>
      </c>
    </row>
    <row r="261" spans="1:32" x14ac:dyDescent="0.25">
      <c r="A261" t="s">
        <v>1441</v>
      </c>
      <c r="B261" t="s">
        <v>404</v>
      </c>
      <c r="C261" s="158" t="str">
        <f t="shared" si="4"/>
        <v>1114283</v>
      </c>
      <c r="D261">
        <v>111428</v>
      </c>
      <c r="F261">
        <v>12</v>
      </c>
      <c r="G261">
        <v>941</v>
      </c>
      <c r="I261">
        <v>1021286</v>
      </c>
      <c r="J261">
        <v>1</v>
      </c>
      <c r="K261">
        <v>0</v>
      </c>
      <c r="L261">
        <v>0</v>
      </c>
      <c r="M261">
        <v>0</v>
      </c>
      <c r="N261">
        <v>9020220</v>
      </c>
      <c r="O261">
        <v>3</v>
      </c>
      <c r="P261" t="s">
        <v>1442</v>
      </c>
      <c r="Q261">
        <v>1004</v>
      </c>
      <c r="R261">
        <v>6</v>
      </c>
      <c r="S261">
        <v>0</v>
      </c>
      <c r="T261">
        <v>0</v>
      </c>
      <c r="V261" t="s">
        <v>1387</v>
      </c>
      <c r="W261">
        <v>3</v>
      </c>
      <c r="X261" s="68">
        <v>42354</v>
      </c>
      <c r="Y261" s="68">
        <v>36525</v>
      </c>
      <c r="Z261">
        <v>0</v>
      </c>
      <c r="AA261">
        <v>21</v>
      </c>
      <c r="AB261" t="s">
        <v>404</v>
      </c>
      <c r="AE261" t="s">
        <v>389</v>
      </c>
      <c r="AF261">
        <v>30000</v>
      </c>
    </row>
    <row r="262" spans="1:32" x14ac:dyDescent="0.25">
      <c r="A262" t="s">
        <v>1441</v>
      </c>
      <c r="B262" t="s">
        <v>404</v>
      </c>
      <c r="C262" s="158" t="str">
        <f t="shared" si="4"/>
        <v>1114284</v>
      </c>
      <c r="D262">
        <v>111428</v>
      </c>
      <c r="F262">
        <v>12</v>
      </c>
      <c r="G262">
        <v>827</v>
      </c>
      <c r="I262">
        <v>1021287</v>
      </c>
      <c r="J262">
        <v>1</v>
      </c>
      <c r="K262">
        <v>0</v>
      </c>
      <c r="L262">
        <v>0</v>
      </c>
      <c r="M262">
        <v>0</v>
      </c>
      <c r="N262">
        <v>9020220</v>
      </c>
      <c r="O262">
        <v>4</v>
      </c>
      <c r="P262" t="s">
        <v>1442</v>
      </c>
      <c r="Q262">
        <v>1004</v>
      </c>
      <c r="R262">
        <v>6</v>
      </c>
      <c r="S262">
        <v>0</v>
      </c>
      <c r="T262">
        <v>0</v>
      </c>
      <c r="V262" t="s">
        <v>1387</v>
      </c>
      <c r="W262">
        <v>3</v>
      </c>
      <c r="X262" s="68">
        <v>42354</v>
      </c>
      <c r="Y262" s="68">
        <v>36525</v>
      </c>
      <c r="Z262">
        <v>0</v>
      </c>
      <c r="AA262">
        <v>21</v>
      </c>
      <c r="AB262" t="s">
        <v>404</v>
      </c>
      <c r="AE262" t="s">
        <v>389</v>
      </c>
      <c r="AF262">
        <v>30000</v>
      </c>
    </row>
    <row r="263" spans="1:32" x14ac:dyDescent="0.25">
      <c r="A263" t="s">
        <v>1441</v>
      </c>
      <c r="B263" t="s">
        <v>404</v>
      </c>
      <c r="C263" s="158" t="str">
        <f t="shared" si="4"/>
        <v>1114285</v>
      </c>
      <c r="D263">
        <v>111428</v>
      </c>
      <c r="F263">
        <v>12</v>
      </c>
      <c r="G263">
        <v>990</v>
      </c>
      <c r="I263">
        <v>1021288</v>
      </c>
      <c r="J263">
        <v>1</v>
      </c>
      <c r="K263">
        <v>0</v>
      </c>
      <c r="L263">
        <v>0</v>
      </c>
      <c r="M263">
        <v>0</v>
      </c>
      <c r="N263">
        <v>9020220</v>
      </c>
      <c r="O263">
        <v>5</v>
      </c>
      <c r="P263" t="s">
        <v>1442</v>
      </c>
      <c r="Q263">
        <v>1004</v>
      </c>
      <c r="R263">
        <v>6</v>
      </c>
      <c r="S263">
        <v>0</v>
      </c>
      <c r="T263">
        <v>0</v>
      </c>
      <c r="V263" t="s">
        <v>1387</v>
      </c>
      <c r="W263">
        <v>3</v>
      </c>
      <c r="X263" s="68">
        <v>42354</v>
      </c>
      <c r="Y263" s="68">
        <v>36525</v>
      </c>
      <c r="Z263">
        <v>0</v>
      </c>
      <c r="AA263">
        <v>21</v>
      </c>
      <c r="AB263" t="s">
        <v>404</v>
      </c>
      <c r="AE263" t="s">
        <v>389</v>
      </c>
      <c r="AF263">
        <v>30000</v>
      </c>
    </row>
    <row r="264" spans="1:32" x14ac:dyDescent="0.25">
      <c r="A264" t="s">
        <v>1443</v>
      </c>
      <c r="B264" t="s">
        <v>404</v>
      </c>
      <c r="C264" s="158" t="str">
        <f t="shared" si="4"/>
        <v>1114291</v>
      </c>
      <c r="D264">
        <v>111429</v>
      </c>
      <c r="F264">
        <v>12</v>
      </c>
      <c r="G264">
        <v>229</v>
      </c>
      <c r="I264">
        <v>1021292</v>
      </c>
      <c r="J264">
        <v>1</v>
      </c>
      <c r="K264">
        <v>0</v>
      </c>
      <c r="L264">
        <v>0</v>
      </c>
      <c r="M264">
        <v>0</v>
      </c>
      <c r="N264">
        <v>9020220</v>
      </c>
      <c r="O264">
        <v>1</v>
      </c>
      <c r="P264" t="s">
        <v>1444</v>
      </c>
      <c r="Q264">
        <v>1004</v>
      </c>
      <c r="R264">
        <v>6</v>
      </c>
      <c r="S264">
        <v>0</v>
      </c>
      <c r="T264">
        <v>0</v>
      </c>
      <c r="V264" t="s">
        <v>1387</v>
      </c>
      <c r="W264">
        <v>3</v>
      </c>
      <c r="X264" s="68">
        <v>42354</v>
      </c>
      <c r="Y264" s="68">
        <v>36525</v>
      </c>
      <c r="Z264">
        <v>0</v>
      </c>
      <c r="AA264">
        <v>21</v>
      </c>
      <c r="AB264" t="s">
        <v>404</v>
      </c>
      <c r="AE264" t="s">
        <v>389</v>
      </c>
      <c r="AF264">
        <v>30000</v>
      </c>
    </row>
    <row r="265" spans="1:32" x14ac:dyDescent="0.25">
      <c r="A265" t="s">
        <v>1443</v>
      </c>
      <c r="B265" t="s">
        <v>404</v>
      </c>
      <c r="C265" s="158" t="str">
        <f t="shared" si="4"/>
        <v>1114292</v>
      </c>
      <c r="D265">
        <v>111429</v>
      </c>
      <c r="F265">
        <v>12</v>
      </c>
      <c r="G265">
        <v>278</v>
      </c>
      <c r="I265">
        <v>1021293</v>
      </c>
      <c r="J265">
        <v>1</v>
      </c>
      <c r="K265">
        <v>0</v>
      </c>
      <c r="L265">
        <v>0</v>
      </c>
      <c r="M265">
        <v>0</v>
      </c>
      <c r="N265">
        <v>9020220</v>
      </c>
      <c r="O265">
        <v>2</v>
      </c>
      <c r="P265" t="s">
        <v>1444</v>
      </c>
      <c r="Q265">
        <v>1004</v>
      </c>
      <c r="R265">
        <v>6</v>
      </c>
      <c r="S265">
        <v>0</v>
      </c>
      <c r="T265">
        <v>0</v>
      </c>
      <c r="V265" t="s">
        <v>1387</v>
      </c>
      <c r="W265">
        <v>3</v>
      </c>
      <c r="X265" s="68">
        <v>42354</v>
      </c>
      <c r="Y265" s="68">
        <v>36525</v>
      </c>
      <c r="Z265">
        <v>0</v>
      </c>
      <c r="AA265">
        <v>21</v>
      </c>
      <c r="AB265" t="s">
        <v>404</v>
      </c>
      <c r="AE265" t="s">
        <v>389</v>
      </c>
      <c r="AF265">
        <v>30000</v>
      </c>
    </row>
    <row r="266" spans="1:32" x14ac:dyDescent="0.25">
      <c r="A266" t="s">
        <v>1443</v>
      </c>
      <c r="B266" t="s">
        <v>404</v>
      </c>
      <c r="C266" s="158" t="str">
        <f t="shared" si="4"/>
        <v>1114293</v>
      </c>
      <c r="D266">
        <v>111429</v>
      </c>
      <c r="F266">
        <v>12</v>
      </c>
      <c r="G266">
        <v>332</v>
      </c>
      <c r="I266">
        <v>1021294</v>
      </c>
      <c r="J266">
        <v>1</v>
      </c>
      <c r="K266">
        <v>0</v>
      </c>
      <c r="L266">
        <v>0</v>
      </c>
      <c r="M266">
        <v>0</v>
      </c>
      <c r="N266">
        <v>9020220</v>
      </c>
      <c r="O266">
        <v>3</v>
      </c>
      <c r="P266" t="s">
        <v>1444</v>
      </c>
      <c r="Q266">
        <v>1004</v>
      </c>
      <c r="R266">
        <v>6</v>
      </c>
      <c r="S266">
        <v>0</v>
      </c>
      <c r="T266">
        <v>0</v>
      </c>
      <c r="V266" t="s">
        <v>1387</v>
      </c>
      <c r="W266">
        <v>3</v>
      </c>
      <c r="X266" s="68">
        <v>42354</v>
      </c>
      <c r="Y266" s="68">
        <v>36525</v>
      </c>
      <c r="Z266">
        <v>0</v>
      </c>
      <c r="AA266">
        <v>21</v>
      </c>
      <c r="AB266" t="s">
        <v>404</v>
      </c>
      <c r="AE266" t="s">
        <v>389</v>
      </c>
      <c r="AF266">
        <v>30000</v>
      </c>
    </row>
    <row r="267" spans="1:32" x14ac:dyDescent="0.25">
      <c r="A267" t="s">
        <v>1443</v>
      </c>
      <c r="B267" t="s">
        <v>404</v>
      </c>
      <c r="C267" s="158" t="str">
        <f t="shared" si="4"/>
        <v>1114294</v>
      </c>
      <c r="D267">
        <v>111429</v>
      </c>
      <c r="F267">
        <v>12</v>
      </c>
      <c r="G267">
        <v>294</v>
      </c>
      <c r="I267">
        <v>1021295</v>
      </c>
      <c r="J267">
        <v>1</v>
      </c>
      <c r="K267">
        <v>0</v>
      </c>
      <c r="L267">
        <v>0</v>
      </c>
      <c r="M267">
        <v>0</v>
      </c>
      <c r="N267">
        <v>9020220</v>
      </c>
      <c r="O267">
        <v>4</v>
      </c>
      <c r="P267" t="s">
        <v>1444</v>
      </c>
      <c r="Q267">
        <v>1004</v>
      </c>
      <c r="R267">
        <v>6</v>
      </c>
      <c r="S267">
        <v>0</v>
      </c>
      <c r="T267">
        <v>0</v>
      </c>
      <c r="V267" t="s">
        <v>1387</v>
      </c>
      <c r="W267">
        <v>3</v>
      </c>
      <c r="X267" s="68">
        <v>42354</v>
      </c>
      <c r="Y267" s="68">
        <v>36525</v>
      </c>
      <c r="Z267">
        <v>0</v>
      </c>
      <c r="AA267">
        <v>21</v>
      </c>
      <c r="AB267" t="s">
        <v>404</v>
      </c>
      <c r="AE267" t="s">
        <v>389</v>
      </c>
      <c r="AF267">
        <v>30000</v>
      </c>
    </row>
    <row r="268" spans="1:32" x14ac:dyDescent="0.25">
      <c r="A268" t="s">
        <v>1443</v>
      </c>
      <c r="B268" t="s">
        <v>404</v>
      </c>
      <c r="C268" s="158" t="str">
        <f t="shared" si="4"/>
        <v>1114295</v>
      </c>
      <c r="D268">
        <v>111429</v>
      </c>
      <c r="F268">
        <v>12</v>
      </c>
      <c r="G268">
        <v>354</v>
      </c>
      <c r="I268">
        <v>1021296</v>
      </c>
      <c r="J268">
        <v>1</v>
      </c>
      <c r="K268">
        <v>0</v>
      </c>
      <c r="L268">
        <v>0</v>
      </c>
      <c r="M268">
        <v>0</v>
      </c>
      <c r="N268">
        <v>9020220</v>
      </c>
      <c r="O268">
        <v>5</v>
      </c>
      <c r="P268" t="s">
        <v>1444</v>
      </c>
      <c r="Q268">
        <v>1004</v>
      </c>
      <c r="R268">
        <v>6</v>
      </c>
      <c r="S268">
        <v>0</v>
      </c>
      <c r="T268">
        <v>0</v>
      </c>
      <c r="V268" t="s">
        <v>1387</v>
      </c>
      <c r="W268">
        <v>3</v>
      </c>
      <c r="X268" s="68">
        <v>42354</v>
      </c>
      <c r="Y268" s="68">
        <v>36525</v>
      </c>
      <c r="Z268">
        <v>0</v>
      </c>
      <c r="AA268">
        <v>21</v>
      </c>
      <c r="AB268" t="s">
        <v>404</v>
      </c>
      <c r="AE268" t="s">
        <v>389</v>
      </c>
      <c r="AF268">
        <v>30000</v>
      </c>
    </row>
    <row r="269" spans="1:32" x14ac:dyDescent="0.25">
      <c r="A269" t="s">
        <v>1445</v>
      </c>
      <c r="B269" t="s">
        <v>448</v>
      </c>
      <c r="C269" s="158" t="str">
        <f t="shared" si="4"/>
        <v>1114301</v>
      </c>
      <c r="D269">
        <v>111430</v>
      </c>
      <c r="F269">
        <v>12</v>
      </c>
      <c r="G269">
        <v>660</v>
      </c>
      <c r="I269">
        <v>1021300</v>
      </c>
      <c r="J269">
        <v>0</v>
      </c>
      <c r="K269">
        <v>0</v>
      </c>
      <c r="L269">
        <v>0</v>
      </c>
      <c r="M269">
        <v>0</v>
      </c>
      <c r="N269">
        <v>9020208</v>
      </c>
      <c r="O269">
        <v>1</v>
      </c>
      <c r="P269" t="s">
        <v>1446</v>
      </c>
      <c r="Q269">
        <v>1004</v>
      </c>
      <c r="R269">
        <v>6</v>
      </c>
      <c r="S269">
        <v>0</v>
      </c>
      <c r="T269">
        <v>0</v>
      </c>
      <c r="V269" t="s">
        <v>1387</v>
      </c>
      <c r="W269">
        <v>3</v>
      </c>
      <c r="X269" s="68">
        <v>42354</v>
      </c>
      <c r="Y269" s="68">
        <v>36525</v>
      </c>
      <c r="Z269">
        <v>0</v>
      </c>
      <c r="AA269">
        <v>55</v>
      </c>
      <c r="AB269" t="s">
        <v>448</v>
      </c>
      <c r="AE269" t="s">
        <v>957</v>
      </c>
      <c r="AF269">
        <v>30000</v>
      </c>
    </row>
    <row r="270" spans="1:32" x14ac:dyDescent="0.25">
      <c r="A270" t="s">
        <v>1445</v>
      </c>
      <c r="B270" t="s">
        <v>448</v>
      </c>
      <c r="C270" s="158" t="str">
        <f t="shared" si="4"/>
        <v>1114302</v>
      </c>
      <c r="D270">
        <v>111430</v>
      </c>
      <c r="F270">
        <v>12</v>
      </c>
      <c r="G270">
        <v>820</v>
      </c>
      <c r="I270">
        <v>1021301</v>
      </c>
      <c r="J270">
        <v>0</v>
      </c>
      <c r="K270">
        <v>0</v>
      </c>
      <c r="L270">
        <v>0</v>
      </c>
      <c r="M270">
        <v>0</v>
      </c>
      <c r="N270">
        <v>9020208</v>
      </c>
      <c r="O270">
        <v>2</v>
      </c>
      <c r="P270" t="s">
        <v>1446</v>
      </c>
      <c r="Q270">
        <v>1004</v>
      </c>
      <c r="R270">
        <v>6</v>
      </c>
      <c r="S270">
        <v>0</v>
      </c>
      <c r="T270">
        <v>0</v>
      </c>
      <c r="V270" t="s">
        <v>1387</v>
      </c>
      <c r="W270">
        <v>3</v>
      </c>
      <c r="X270" s="68">
        <v>42354</v>
      </c>
      <c r="Y270" s="68">
        <v>36525</v>
      </c>
      <c r="Z270">
        <v>0</v>
      </c>
      <c r="AA270">
        <v>55</v>
      </c>
      <c r="AB270" t="s">
        <v>448</v>
      </c>
      <c r="AE270" t="s">
        <v>957</v>
      </c>
      <c r="AF270">
        <v>30000</v>
      </c>
    </row>
    <row r="271" spans="1:32" x14ac:dyDescent="0.25">
      <c r="A271" t="s">
        <v>1445</v>
      </c>
      <c r="B271" t="s">
        <v>448</v>
      </c>
      <c r="C271" s="158" t="str">
        <f t="shared" si="4"/>
        <v>1114303</v>
      </c>
      <c r="D271">
        <v>111430</v>
      </c>
      <c r="F271">
        <v>12</v>
      </c>
      <c r="G271">
        <v>1030</v>
      </c>
      <c r="I271">
        <v>1021302</v>
      </c>
      <c r="J271">
        <v>0</v>
      </c>
      <c r="K271">
        <v>0</v>
      </c>
      <c r="L271">
        <v>0</v>
      </c>
      <c r="M271">
        <v>0</v>
      </c>
      <c r="N271">
        <v>9020208</v>
      </c>
      <c r="O271">
        <v>3</v>
      </c>
      <c r="P271" t="s">
        <v>1446</v>
      </c>
      <c r="Q271">
        <v>1004</v>
      </c>
      <c r="R271">
        <v>6</v>
      </c>
      <c r="S271">
        <v>0</v>
      </c>
      <c r="T271">
        <v>0</v>
      </c>
      <c r="V271" t="s">
        <v>1387</v>
      </c>
      <c r="W271">
        <v>3</v>
      </c>
      <c r="X271" s="68">
        <v>42354</v>
      </c>
      <c r="Y271" s="68">
        <v>36525</v>
      </c>
      <c r="Z271">
        <v>0</v>
      </c>
      <c r="AA271">
        <v>55</v>
      </c>
      <c r="AB271" t="s">
        <v>448</v>
      </c>
      <c r="AE271" t="s">
        <v>957</v>
      </c>
      <c r="AF271">
        <v>30000</v>
      </c>
    </row>
    <row r="272" spans="1:32" x14ac:dyDescent="0.25">
      <c r="A272" t="s">
        <v>1445</v>
      </c>
      <c r="B272" t="s">
        <v>448</v>
      </c>
      <c r="C272" s="158" t="str">
        <f t="shared" si="4"/>
        <v>1114304</v>
      </c>
      <c r="D272">
        <v>111430</v>
      </c>
      <c r="F272">
        <v>12</v>
      </c>
      <c r="G272">
        <v>870</v>
      </c>
      <c r="I272">
        <v>1021303</v>
      </c>
      <c r="J272">
        <v>0</v>
      </c>
      <c r="K272">
        <v>0</v>
      </c>
      <c r="L272">
        <v>0</v>
      </c>
      <c r="M272">
        <v>0</v>
      </c>
      <c r="N272">
        <v>9020208</v>
      </c>
      <c r="O272">
        <v>4</v>
      </c>
      <c r="P272" t="s">
        <v>1446</v>
      </c>
      <c r="Q272">
        <v>1004</v>
      </c>
      <c r="R272">
        <v>6</v>
      </c>
      <c r="S272">
        <v>0</v>
      </c>
      <c r="T272">
        <v>0</v>
      </c>
      <c r="V272" t="s">
        <v>1387</v>
      </c>
      <c r="W272">
        <v>3</v>
      </c>
      <c r="X272" s="68">
        <v>42354</v>
      </c>
      <c r="Y272" s="68">
        <v>36525</v>
      </c>
      <c r="Z272">
        <v>0</v>
      </c>
      <c r="AA272">
        <v>55</v>
      </c>
      <c r="AB272" t="s">
        <v>448</v>
      </c>
      <c r="AE272" t="s">
        <v>957</v>
      </c>
      <c r="AF272">
        <v>30000</v>
      </c>
    </row>
    <row r="273" spans="1:32" x14ac:dyDescent="0.25">
      <c r="A273" t="s">
        <v>1445</v>
      </c>
      <c r="B273" t="s">
        <v>448</v>
      </c>
      <c r="C273" s="158" t="str">
        <f t="shared" si="4"/>
        <v>1114305</v>
      </c>
      <c r="D273">
        <v>111430</v>
      </c>
      <c r="F273">
        <v>12</v>
      </c>
      <c r="G273">
        <v>1090</v>
      </c>
      <c r="I273">
        <v>1021304</v>
      </c>
      <c r="J273">
        <v>0</v>
      </c>
      <c r="K273">
        <v>0</v>
      </c>
      <c r="L273">
        <v>0</v>
      </c>
      <c r="M273">
        <v>0</v>
      </c>
      <c r="N273">
        <v>9020208</v>
      </c>
      <c r="O273">
        <v>5</v>
      </c>
      <c r="P273" t="s">
        <v>1446</v>
      </c>
      <c r="Q273">
        <v>1004</v>
      </c>
      <c r="R273">
        <v>6</v>
      </c>
      <c r="S273">
        <v>0</v>
      </c>
      <c r="T273">
        <v>0</v>
      </c>
      <c r="V273" t="s">
        <v>1387</v>
      </c>
      <c r="W273">
        <v>3</v>
      </c>
      <c r="X273" s="68">
        <v>42354</v>
      </c>
      <c r="Y273" s="68">
        <v>36525</v>
      </c>
      <c r="Z273">
        <v>0</v>
      </c>
      <c r="AA273">
        <v>55</v>
      </c>
      <c r="AB273" t="s">
        <v>448</v>
      </c>
      <c r="AE273" t="s">
        <v>957</v>
      </c>
      <c r="AF273">
        <v>30000</v>
      </c>
    </row>
    <row r="274" spans="1:32" x14ac:dyDescent="0.25">
      <c r="A274" t="s">
        <v>403</v>
      </c>
      <c r="B274" t="s">
        <v>404</v>
      </c>
      <c r="C274" s="158" t="str">
        <f t="shared" si="4"/>
        <v>1114321</v>
      </c>
      <c r="D274">
        <v>111432</v>
      </c>
      <c r="F274">
        <v>12</v>
      </c>
      <c r="G274">
        <v>520</v>
      </c>
      <c r="I274">
        <v>1021308</v>
      </c>
      <c r="J274">
        <v>1</v>
      </c>
      <c r="K274">
        <v>0</v>
      </c>
      <c r="L274">
        <v>0</v>
      </c>
      <c r="M274">
        <v>0</v>
      </c>
      <c r="N274">
        <v>9020235</v>
      </c>
      <c r="O274">
        <v>1</v>
      </c>
      <c r="P274" t="s">
        <v>405</v>
      </c>
      <c r="Q274">
        <v>1005</v>
      </c>
      <c r="R274">
        <v>6</v>
      </c>
      <c r="S274">
        <v>0</v>
      </c>
      <c r="T274">
        <v>0</v>
      </c>
      <c r="V274" t="s">
        <v>1387</v>
      </c>
      <c r="W274">
        <v>3</v>
      </c>
      <c r="X274" s="68">
        <v>42354</v>
      </c>
      <c r="Y274" s="68">
        <v>36525</v>
      </c>
      <c r="Z274">
        <v>0</v>
      </c>
      <c r="AA274">
        <v>21</v>
      </c>
      <c r="AB274" t="s">
        <v>404</v>
      </c>
      <c r="AE274" t="s">
        <v>389</v>
      </c>
      <c r="AF274">
        <v>30000</v>
      </c>
    </row>
    <row r="275" spans="1:32" x14ac:dyDescent="0.25">
      <c r="A275" t="s">
        <v>403</v>
      </c>
      <c r="B275" t="s">
        <v>404</v>
      </c>
      <c r="C275" s="158" t="str">
        <f t="shared" si="4"/>
        <v>1114322</v>
      </c>
      <c r="D275">
        <v>111432</v>
      </c>
      <c r="F275">
        <v>12</v>
      </c>
      <c r="G275">
        <v>645</v>
      </c>
      <c r="I275">
        <v>1021309</v>
      </c>
      <c r="J275">
        <v>1</v>
      </c>
      <c r="K275">
        <v>0</v>
      </c>
      <c r="L275">
        <v>0</v>
      </c>
      <c r="M275">
        <v>0</v>
      </c>
      <c r="N275">
        <v>9020235</v>
      </c>
      <c r="O275">
        <v>2</v>
      </c>
      <c r="P275" t="s">
        <v>405</v>
      </c>
      <c r="Q275">
        <v>1005</v>
      </c>
      <c r="R275">
        <v>6</v>
      </c>
      <c r="S275">
        <v>0</v>
      </c>
      <c r="T275">
        <v>0</v>
      </c>
      <c r="V275" t="s">
        <v>1387</v>
      </c>
      <c r="W275">
        <v>3</v>
      </c>
      <c r="X275" s="68">
        <v>42354</v>
      </c>
      <c r="Y275" s="68">
        <v>36525</v>
      </c>
      <c r="Z275">
        <v>0</v>
      </c>
      <c r="AA275">
        <v>21</v>
      </c>
      <c r="AB275" t="s">
        <v>404</v>
      </c>
      <c r="AE275" t="s">
        <v>389</v>
      </c>
      <c r="AF275">
        <v>30000</v>
      </c>
    </row>
    <row r="276" spans="1:32" x14ac:dyDescent="0.25">
      <c r="A276" t="s">
        <v>403</v>
      </c>
      <c r="B276" t="s">
        <v>404</v>
      </c>
      <c r="C276" s="158" t="str">
        <f t="shared" si="4"/>
        <v>1114323</v>
      </c>
      <c r="D276">
        <v>111432</v>
      </c>
      <c r="F276">
        <v>12</v>
      </c>
      <c r="G276">
        <v>795</v>
      </c>
      <c r="I276">
        <v>1021310</v>
      </c>
      <c r="J276">
        <v>1</v>
      </c>
      <c r="K276">
        <v>0</v>
      </c>
      <c r="L276">
        <v>0</v>
      </c>
      <c r="M276">
        <v>0</v>
      </c>
      <c r="N276">
        <v>9020235</v>
      </c>
      <c r="O276">
        <v>3</v>
      </c>
      <c r="P276" t="s">
        <v>405</v>
      </c>
      <c r="Q276">
        <v>1005</v>
      </c>
      <c r="R276">
        <v>6</v>
      </c>
      <c r="S276">
        <v>0</v>
      </c>
      <c r="T276">
        <v>0</v>
      </c>
      <c r="V276" t="s">
        <v>1387</v>
      </c>
      <c r="W276">
        <v>3</v>
      </c>
      <c r="X276" s="68">
        <v>42354</v>
      </c>
      <c r="Y276" s="68">
        <v>36525</v>
      </c>
      <c r="Z276">
        <v>0</v>
      </c>
      <c r="AA276">
        <v>21</v>
      </c>
      <c r="AB276" t="s">
        <v>404</v>
      </c>
      <c r="AE276" t="s">
        <v>389</v>
      </c>
      <c r="AF276">
        <v>30000</v>
      </c>
    </row>
    <row r="277" spans="1:32" x14ac:dyDescent="0.25">
      <c r="A277" t="s">
        <v>403</v>
      </c>
      <c r="B277" t="s">
        <v>404</v>
      </c>
      <c r="C277" s="158" t="str">
        <f t="shared" si="4"/>
        <v>1114324</v>
      </c>
      <c r="D277">
        <v>111432</v>
      </c>
      <c r="F277">
        <v>12</v>
      </c>
      <c r="G277">
        <v>675</v>
      </c>
      <c r="I277">
        <v>1021311</v>
      </c>
      <c r="J277">
        <v>1</v>
      </c>
      <c r="K277">
        <v>0</v>
      </c>
      <c r="L277">
        <v>0</v>
      </c>
      <c r="M277">
        <v>0</v>
      </c>
      <c r="N277">
        <v>9020235</v>
      </c>
      <c r="O277">
        <v>4</v>
      </c>
      <c r="P277" t="s">
        <v>405</v>
      </c>
      <c r="Q277">
        <v>1005</v>
      </c>
      <c r="R277">
        <v>6</v>
      </c>
      <c r="S277">
        <v>0</v>
      </c>
      <c r="T277">
        <v>0</v>
      </c>
      <c r="V277" t="s">
        <v>1387</v>
      </c>
      <c r="W277">
        <v>3</v>
      </c>
      <c r="X277" s="68">
        <v>42354</v>
      </c>
      <c r="Y277" s="68">
        <v>36525</v>
      </c>
      <c r="Z277">
        <v>0</v>
      </c>
      <c r="AA277">
        <v>21</v>
      </c>
      <c r="AB277" t="s">
        <v>404</v>
      </c>
      <c r="AE277" t="s">
        <v>389</v>
      </c>
      <c r="AF277">
        <v>30000</v>
      </c>
    </row>
    <row r="278" spans="1:32" x14ac:dyDescent="0.25">
      <c r="A278" t="s">
        <v>403</v>
      </c>
      <c r="B278" t="s">
        <v>404</v>
      </c>
      <c r="C278" s="158" t="str">
        <f t="shared" si="4"/>
        <v>1114325</v>
      </c>
      <c r="D278">
        <v>111432</v>
      </c>
      <c r="F278">
        <v>12</v>
      </c>
      <c r="G278">
        <v>835</v>
      </c>
      <c r="I278">
        <v>1021312</v>
      </c>
      <c r="J278">
        <v>1</v>
      </c>
      <c r="K278">
        <v>0</v>
      </c>
      <c r="L278">
        <v>0</v>
      </c>
      <c r="M278">
        <v>0</v>
      </c>
      <c r="N278">
        <v>9020235</v>
      </c>
      <c r="O278">
        <v>5</v>
      </c>
      <c r="P278" t="s">
        <v>405</v>
      </c>
      <c r="Q278">
        <v>1005</v>
      </c>
      <c r="R278">
        <v>6</v>
      </c>
      <c r="S278">
        <v>0</v>
      </c>
      <c r="T278">
        <v>0</v>
      </c>
      <c r="V278" t="s">
        <v>1387</v>
      </c>
      <c r="W278">
        <v>3</v>
      </c>
      <c r="X278" s="68">
        <v>42354</v>
      </c>
      <c r="Y278" s="68">
        <v>36525</v>
      </c>
      <c r="Z278">
        <v>0</v>
      </c>
      <c r="AA278">
        <v>21</v>
      </c>
      <c r="AB278" t="s">
        <v>404</v>
      </c>
      <c r="AE278" t="s">
        <v>389</v>
      </c>
      <c r="AF278">
        <v>30000</v>
      </c>
    </row>
    <row r="279" spans="1:32" x14ac:dyDescent="0.25">
      <c r="A279" t="s">
        <v>1439</v>
      </c>
      <c r="B279" t="s">
        <v>404</v>
      </c>
      <c r="C279" s="158" t="str">
        <f t="shared" si="4"/>
        <v>1114272</v>
      </c>
      <c r="D279">
        <v>111427</v>
      </c>
      <c r="F279">
        <v>12</v>
      </c>
      <c r="G279">
        <v>789</v>
      </c>
      <c r="I279">
        <v>1021277</v>
      </c>
      <c r="J279">
        <v>1</v>
      </c>
      <c r="K279">
        <v>0</v>
      </c>
      <c r="L279">
        <v>0</v>
      </c>
      <c r="M279">
        <v>0</v>
      </c>
      <c r="N279">
        <v>9020220</v>
      </c>
      <c r="O279">
        <v>2</v>
      </c>
      <c r="P279" t="s">
        <v>1440</v>
      </c>
      <c r="Q279">
        <v>1004</v>
      </c>
      <c r="R279">
        <v>6</v>
      </c>
      <c r="S279">
        <v>0</v>
      </c>
      <c r="T279">
        <v>0</v>
      </c>
      <c r="V279" t="s">
        <v>1387</v>
      </c>
      <c r="W279">
        <v>3</v>
      </c>
      <c r="X279" s="68">
        <v>42354</v>
      </c>
      <c r="Y279" s="68">
        <v>36525</v>
      </c>
      <c r="Z279">
        <v>0</v>
      </c>
      <c r="AA279">
        <v>21</v>
      </c>
      <c r="AB279" t="s">
        <v>404</v>
      </c>
      <c r="AE279" t="s">
        <v>389</v>
      </c>
      <c r="AF279">
        <v>30000</v>
      </c>
    </row>
    <row r="280" spans="1:32" x14ac:dyDescent="0.25">
      <c r="A280" t="s">
        <v>1447</v>
      </c>
      <c r="B280" t="s">
        <v>407</v>
      </c>
      <c r="C280" s="158" t="str">
        <f t="shared" si="4"/>
        <v>1114401</v>
      </c>
      <c r="D280">
        <v>111440</v>
      </c>
      <c r="F280">
        <v>12</v>
      </c>
      <c r="G280">
        <v>1300</v>
      </c>
      <c r="I280">
        <v>1028805</v>
      </c>
      <c r="J280">
        <v>1</v>
      </c>
      <c r="K280">
        <v>0</v>
      </c>
      <c r="L280">
        <v>0</v>
      </c>
      <c r="M280">
        <v>0</v>
      </c>
      <c r="N280">
        <v>9020211</v>
      </c>
      <c r="O280">
        <v>1</v>
      </c>
      <c r="P280" t="s">
        <v>1448</v>
      </c>
      <c r="Q280">
        <v>1004</v>
      </c>
      <c r="R280">
        <v>5</v>
      </c>
      <c r="S280">
        <v>0</v>
      </c>
      <c r="T280">
        <v>29747</v>
      </c>
      <c r="U280" t="s">
        <v>542</v>
      </c>
      <c r="V280" t="s">
        <v>1387</v>
      </c>
      <c r="W280">
        <v>3</v>
      </c>
      <c r="X280" s="68">
        <v>42354</v>
      </c>
      <c r="Y280" s="68">
        <v>36525</v>
      </c>
      <c r="Z280">
        <v>0</v>
      </c>
      <c r="AA280">
        <v>14</v>
      </c>
      <c r="AB280" t="s">
        <v>407</v>
      </c>
      <c r="AE280" t="s">
        <v>389</v>
      </c>
      <c r="AF280">
        <v>30000</v>
      </c>
    </row>
    <row r="281" spans="1:32" x14ac:dyDescent="0.25">
      <c r="A281" t="s">
        <v>1447</v>
      </c>
      <c r="B281" t="s">
        <v>407</v>
      </c>
      <c r="C281" s="158" t="str">
        <f t="shared" si="4"/>
        <v>1114402</v>
      </c>
      <c r="D281">
        <v>111440</v>
      </c>
      <c r="F281">
        <v>12</v>
      </c>
      <c r="G281">
        <v>1470</v>
      </c>
      <c r="I281">
        <v>1021356</v>
      </c>
      <c r="J281">
        <v>1</v>
      </c>
      <c r="K281">
        <v>0</v>
      </c>
      <c r="L281">
        <v>0</v>
      </c>
      <c r="M281">
        <v>0</v>
      </c>
      <c r="N281">
        <v>9020211</v>
      </c>
      <c r="O281">
        <v>2</v>
      </c>
      <c r="P281" t="s">
        <v>1448</v>
      </c>
      <c r="Q281">
        <v>1004</v>
      </c>
      <c r="R281">
        <v>6</v>
      </c>
      <c r="S281">
        <v>0</v>
      </c>
      <c r="T281">
        <v>0</v>
      </c>
      <c r="V281" t="s">
        <v>1387</v>
      </c>
      <c r="W281">
        <v>3</v>
      </c>
      <c r="X281" s="68">
        <v>42354</v>
      </c>
      <c r="Y281" s="68">
        <v>36525</v>
      </c>
      <c r="Z281">
        <v>0</v>
      </c>
      <c r="AA281">
        <v>14</v>
      </c>
      <c r="AB281" t="s">
        <v>407</v>
      </c>
      <c r="AE281" t="s">
        <v>389</v>
      </c>
      <c r="AF281">
        <v>30000</v>
      </c>
    </row>
    <row r="282" spans="1:32" x14ac:dyDescent="0.25">
      <c r="A282" t="s">
        <v>1447</v>
      </c>
      <c r="B282" t="s">
        <v>407</v>
      </c>
      <c r="C282" s="158" t="str">
        <f t="shared" si="4"/>
        <v>1114403</v>
      </c>
      <c r="D282">
        <v>111440</v>
      </c>
      <c r="F282">
        <v>12</v>
      </c>
      <c r="G282">
        <v>1650</v>
      </c>
      <c r="I282">
        <v>1021357</v>
      </c>
      <c r="J282">
        <v>1</v>
      </c>
      <c r="K282">
        <v>0</v>
      </c>
      <c r="L282">
        <v>0</v>
      </c>
      <c r="M282">
        <v>0</v>
      </c>
      <c r="N282">
        <v>9020211</v>
      </c>
      <c r="O282">
        <v>3</v>
      </c>
      <c r="P282" t="s">
        <v>1448</v>
      </c>
      <c r="Q282">
        <v>1004</v>
      </c>
      <c r="R282">
        <v>6</v>
      </c>
      <c r="S282">
        <v>0</v>
      </c>
      <c r="T282">
        <v>0</v>
      </c>
      <c r="V282" t="s">
        <v>1387</v>
      </c>
      <c r="W282">
        <v>3</v>
      </c>
      <c r="X282" s="68">
        <v>42354</v>
      </c>
      <c r="Y282" s="68">
        <v>36525</v>
      </c>
      <c r="Z282">
        <v>0</v>
      </c>
      <c r="AA282">
        <v>14</v>
      </c>
      <c r="AB282" t="s">
        <v>407</v>
      </c>
      <c r="AE282" t="s">
        <v>389</v>
      </c>
      <c r="AF282">
        <v>30000</v>
      </c>
    </row>
    <row r="283" spans="1:32" x14ac:dyDescent="0.25">
      <c r="A283" t="s">
        <v>1447</v>
      </c>
      <c r="B283" t="s">
        <v>407</v>
      </c>
      <c r="C283" s="158" t="str">
        <f t="shared" si="4"/>
        <v>1114404</v>
      </c>
      <c r="D283">
        <v>111440</v>
      </c>
      <c r="F283">
        <v>12</v>
      </c>
      <c r="G283">
        <v>1540</v>
      </c>
      <c r="I283">
        <v>1021358</v>
      </c>
      <c r="J283">
        <v>1</v>
      </c>
      <c r="K283">
        <v>0</v>
      </c>
      <c r="L283">
        <v>0</v>
      </c>
      <c r="M283">
        <v>0</v>
      </c>
      <c r="N283">
        <v>9020211</v>
      </c>
      <c r="O283">
        <v>4</v>
      </c>
      <c r="P283" t="s">
        <v>1448</v>
      </c>
      <c r="Q283">
        <v>1004</v>
      </c>
      <c r="R283">
        <v>6</v>
      </c>
      <c r="S283">
        <v>0</v>
      </c>
      <c r="T283">
        <v>0</v>
      </c>
      <c r="V283" t="s">
        <v>1387</v>
      </c>
      <c r="W283">
        <v>3</v>
      </c>
      <c r="X283" s="68">
        <v>42354</v>
      </c>
      <c r="Y283" s="68">
        <v>36525</v>
      </c>
      <c r="Z283">
        <v>0</v>
      </c>
      <c r="AA283">
        <v>14</v>
      </c>
      <c r="AB283" t="s">
        <v>407</v>
      </c>
      <c r="AE283" t="s">
        <v>389</v>
      </c>
      <c r="AF283">
        <v>30000</v>
      </c>
    </row>
    <row r="284" spans="1:32" x14ac:dyDescent="0.25">
      <c r="A284" t="s">
        <v>1447</v>
      </c>
      <c r="B284" t="s">
        <v>407</v>
      </c>
      <c r="C284" s="158" t="str">
        <f t="shared" si="4"/>
        <v>1114405</v>
      </c>
      <c r="D284">
        <v>111440</v>
      </c>
      <c r="F284">
        <v>12</v>
      </c>
      <c r="G284">
        <v>1730</v>
      </c>
      <c r="I284">
        <v>1021359</v>
      </c>
      <c r="J284">
        <v>1</v>
      </c>
      <c r="K284">
        <v>0</v>
      </c>
      <c r="L284">
        <v>0</v>
      </c>
      <c r="M284">
        <v>0</v>
      </c>
      <c r="N284">
        <v>9020211</v>
      </c>
      <c r="O284">
        <v>5</v>
      </c>
      <c r="P284" t="s">
        <v>1448</v>
      </c>
      <c r="Q284">
        <v>1004</v>
      </c>
      <c r="R284">
        <v>6</v>
      </c>
      <c r="S284">
        <v>0</v>
      </c>
      <c r="T284">
        <v>0</v>
      </c>
      <c r="V284" t="s">
        <v>1387</v>
      </c>
      <c r="W284">
        <v>3</v>
      </c>
      <c r="X284" s="68">
        <v>42354</v>
      </c>
      <c r="Y284" s="68">
        <v>36525</v>
      </c>
      <c r="Z284">
        <v>0</v>
      </c>
      <c r="AA284">
        <v>14</v>
      </c>
      <c r="AB284" t="s">
        <v>407</v>
      </c>
      <c r="AE284" t="s">
        <v>389</v>
      </c>
      <c r="AF284">
        <v>30000</v>
      </c>
    </row>
    <row r="285" spans="1:32" x14ac:dyDescent="0.25">
      <c r="A285" t="s">
        <v>1449</v>
      </c>
      <c r="B285" t="s">
        <v>407</v>
      </c>
      <c r="C285" s="158" t="str">
        <f t="shared" si="4"/>
        <v>1114411</v>
      </c>
      <c r="D285">
        <v>111441</v>
      </c>
      <c r="F285">
        <v>12</v>
      </c>
      <c r="G285">
        <v>550</v>
      </c>
      <c r="I285">
        <v>1021362</v>
      </c>
      <c r="J285">
        <v>1</v>
      </c>
      <c r="K285">
        <v>0</v>
      </c>
      <c r="L285">
        <v>0</v>
      </c>
      <c r="M285">
        <v>0</v>
      </c>
      <c r="N285">
        <v>9020224</v>
      </c>
      <c r="O285">
        <v>1</v>
      </c>
      <c r="P285" t="s">
        <v>1450</v>
      </c>
      <c r="Q285">
        <v>1004</v>
      </c>
      <c r="R285">
        <v>6</v>
      </c>
      <c r="S285">
        <v>0</v>
      </c>
      <c r="T285">
        <v>0</v>
      </c>
      <c r="V285" t="s">
        <v>1387</v>
      </c>
      <c r="W285">
        <v>3</v>
      </c>
      <c r="X285" s="68">
        <v>42354</v>
      </c>
      <c r="Y285" s="68">
        <v>36525</v>
      </c>
      <c r="Z285">
        <v>0</v>
      </c>
      <c r="AA285">
        <v>14</v>
      </c>
      <c r="AB285" t="s">
        <v>407</v>
      </c>
      <c r="AE285" t="s">
        <v>389</v>
      </c>
      <c r="AF285">
        <v>30000</v>
      </c>
    </row>
    <row r="286" spans="1:32" x14ac:dyDescent="0.25">
      <c r="A286" t="s">
        <v>1449</v>
      </c>
      <c r="B286" t="s">
        <v>407</v>
      </c>
      <c r="C286" s="158" t="str">
        <f t="shared" si="4"/>
        <v>1114412</v>
      </c>
      <c r="D286">
        <v>111441</v>
      </c>
      <c r="F286">
        <v>12</v>
      </c>
      <c r="G286">
        <v>680</v>
      </c>
      <c r="I286">
        <v>1021363</v>
      </c>
      <c r="J286">
        <v>1</v>
      </c>
      <c r="K286">
        <v>0</v>
      </c>
      <c r="L286">
        <v>0</v>
      </c>
      <c r="M286">
        <v>0</v>
      </c>
      <c r="N286">
        <v>9020224</v>
      </c>
      <c r="O286">
        <v>2</v>
      </c>
      <c r="P286" t="s">
        <v>1450</v>
      </c>
      <c r="Q286">
        <v>1004</v>
      </c>
      <c r="R286">
        <v>6</v>
      </c>
      <c r="S286">
        <v>0</v>
      </c>
      <c r="T286">
        <v>0</v>
      </c>
      <c r="V286" t="s">
        <v>1387</v>
      </c>
      <c r="W286">
        <v>3</v>
      </c>
      <c r="X286" s="68">
        <v>42354</v>
      </c>
      <c r="Y286" s="68">
        <v>36525</v>
      </c>
      <c r="Z286">
        <v>0</v>
      </c>
      <c r="AA286">
        <v>14</v>
      </c>
      <c r="AB286" t="s">
        <v>407</v>
      </c>
      <c r="AE286" t="s">
        <v>389</v>
      </c>
      <c r="AF286">
        <v>30000</v>
      </c>
    </row>
    <row r="287" spans="1:32" x14ac:dyDescent="0.25">
      <c r="A287" t="s">
        <v>1449</v>
      </c>
      <c r="B287" t="s">
        <v>407</v>
      </c>
      <c r="C287" s="158" t="str">
        <f t="shared" si="4"/>
        <v>1114413</v>
      </c>
      <c r="D287">
        <v>111441</v>
      </c>
      <c r="F287">
        <v>12</v>
      </c>
      <c r="G287">
        <v>860</v>
      </c>
      <c r="I287">
        <v>1021364</v>
      </c>
      <c r="J287">
        <v>1</v>
      </c>
      <c r="K287">
        <v>0</v>
      </c>
      <c r="L287">
        <v>0</v>
      </c>
      <c r="M287">
        <v>0</v>
      </c>
      <c r="N287">
        <v>9020224</v>
      </c>
      <c r="O287">
        <v>3</v>
      </c>
      <c r="P287" t="s">
        <v>1450</v>
      </c>
      <c r="Q287">
        <v>1004</v>
      </c>
      <c r="R287">
        <v>6</v>
      </c>
      <c r="S287">
        <v>0</v>
      </c>
      <c r="T287">
        <v>0</v>
      </c>
      <c r="V287" t="s">
        <v>1387</v>
      </c>
      <c r="W287">
        <v>3</v>
      </c>
      <c r="X287" s="68">
        <v>42354</v>
      </c>
      <c r="Y287" s="68">
        <v>36525</v>
      </c>
      <c r="Z287">
        <v>0</v>
      </c>
      <c r="AA287">
        <v>14</v>
      </c>
      <c r="AB287" t="s">
        <v>407</v>
      </c>
      <c r="AE287" t="s">
        <v>389</v>
      </c>
      <c r="AF287">
        <v>30000</v>
      </c>
    </row>
    <row r="288" spans="1:32" x14ac:dyDescent="0.25">
      <c r="A288" t="s">
        <v>1449</v>
      </c>
      <c r="B288" t="s">
        <v>407</v>
      </c>
      <c r="C288" s="158" t="str">
        <f t="shared" si="4"/>
        <v>1114414</v>
      </c>
      <c r="D288">
        <v>111441</v>
      </c>
      <c r="F288">
        <v>12</v>
      </c>
      <c r="G288">
        <v>715</v>
      </c>
      <c r="I288">
        <v>1021365</v>
      </c>
      <c r="J288">
        <v>1</v>
      </c>
      <c r="K288">
        <v>0</v>
      </c>
      <c r="L288">
        <v>0</v>
      </c>
      <c r="M288">
        <v>0</v>
      </c>
      <c r="N288">
        <v>9020224</v>
      </c>
      <c r="O288">
        <v>4</v>
      </c>
      <c r="P288" t="s">
        <v>1450</v>
      </c>
      <c r="Q288">
        <v>1004</v>
      </c>
      <c r="R288">
        <v>6</v>
      </c>
      <c r="S288">
        <v>0</v>
      </c>
      <c r="T288">
        <v>0</v>
      </c>
      <c r="V288" t="s">
        <v>1387</v>
      </c>
      <c r="W288">
        <v>3</v>
      </c>
      <c r="X288" s="68">
        <v>42354</v>
      </c>
      <c r="Y288" s="68">
        <v>36525</v>
      </c>
      <c r="Z288">
        <v>0</v>
      </c>
      <c r="AA288">
        <v>14</v>
      </c>
      <c r="AB288" t="s">
        <v>407</v>
      </c>
      <c r="AE288" t="s">
        <v>389</v>
      </c>
      <c r="AF288">
        <v>30000</v>
      </c>
    </row>
    <row r="289" spans="1:32" x14ac:dyDescent="0.25">
      <c r="A289" t="s">
        <v>1449</v>
      </c>
      <c r="B289" t="s">
        <v>407</v>
      </c>
      <c r="C289" s="158" t="str">
        <f t="shared" si="4"/>
        <v>1114415</v>
      </c>
      <c r="D289">
        <v>111441</v>
      </c>
      <c r="F289">
        <v>12</v>
      </c>
      <c r="G289">
        <v>900</v>
      </c>
      <c r="I289">
        <v>1021366</v>
      </c>
      <c r="J289">
        <v>1</v>
      </c>
      <c r="K289">
        <v>0</v>
      </c>
      <c r="L289">
        <v>0</v>
      </c>
      <c r="M289">
        <v>0</v>
      </c>
      <c r="N289">
        <v>9020224</v>
      </c>
      <c r="O289">
        <v>5</v>
      </c>
      <c r="P289" t="s">
        <v>1450</v>
      </c>
      <c r="Q289">
        <v>1004</v>
      </c>
      <c r="R289">
        <v>6</v>
      </c>
      <c r="S289">
        <v>0</v>
      </c>
      <c r="T289">
        <v>0</v>
      </c>
      <c r="V289" t="s">
        <v>1387</v>
      </c>
      <c r="W289">
        <v>3</v>
      </c>
      <c r="X289" s="68">
        <v>42354</v>
      </c>
      <c r="Y289" s="68">
        <v>36525</v>
      </c>
      <c r="Z289">
        <v>0</v>
      </c>
      <c r="AA289">
        <v>14</v>
      </c>
      <c r="AB289" t="s">
        <v>407</v>
      </c>
      <c r="AE289" t="s">
        <v>389</v>
      </c>
      <c r="AF289">
        <v>30000</v>
      </c>
    </row>
    <row r="290" spans="1:32" x14ac:dyDescent="0.25">
      <c r="A290" t="s">
        <v>1451</v>
      </c>
      <c r="B290" t="s">
        <v>407</v>
      </c>
      <c r="C290" s="158" t="str">
        <f t="shared" si="4"/>
        <v>1114421</v>
      </c>
      <c r="D290">
        <v>111442</v>
      </c>
      <c r="F290">
        <v>12</v>
      </c>
      <c r="G290">
        <v>235</v>
      </c>
      <c r="I290">
        <v>1021370</v>
      </c>
      <c r="J290">
        <v>1</v>
      </c>
      <c r="K290">
        <v>0</v>
      </c>
      <c r="L290">
        <v>0</v>
      </c>
      <c r="M290">
        <v>0</v>
      </c>
      <c r="N290">
        <v>9020219</v>
      </c>
      <c r="O290">
        <v>1</v>
      </c>
      <c r="P290" t="s">
        <v>1452</v>
      </c>
      <c r="Q290">
        <v>1004</v>
      </c>
      <c r="R290">
        <v>6</v>
      </c>
      <c r="S290">
        <v>0</v>
      </c>
      <c r="T290">
        <v>0</v>
      </c>
      <c r="V290" t="s">
        <v>1387</v>
      </c>
      <c r="W290">
        <v>3</v>
      </c>
      <c r="X290" s="68">
        <v>42354</v>
      </c>
      <c r="Y290" s="68">
        <v>36525</v>
      </c>
      <c r="Z290">
        <v>0</v>
      </c>
      <c r="AA290">
        <v>14</v>
      </c>
      <c r="AB290" t="s">
        <v>407</v>
      </c>
      <c r="AE290" t="s">
        <v>389</v>
      </c>
      <c r="AF290">
        <v>30000</v>
      </c>
    </row>
    <row r="291" spans="1:32" x14ac:dyDescent="0.25">
      <c r="A291" t="s">
        <v>1451</v>
      </c>
      <c r="B291" t="s">
        <v>407</v>
      </c>
      <c r="C291" s="158" t="str">
        <f t="shared" si="4"/>
        <v>1114422</v>
      </c>
      <c r="D291">
        <v>111442</v>
      </c>
      <c r="F291">
        <v>12</v>
      </c>
      <c r="G291">
        <v>290</v>
      </c>
      <c r="I291">
        <v>1021371</v>
      </c>
      <c r="J291">
        <v>1</v>
      </c>
      <c r="K291">
        <v>0</v>
      </c>
      <c r="L291">
        <v>0</v>
      </c>
      <c r="M291">
        <v>0</v>
      </c>
      <c r="N291">
        <v>9020219</v>
      </c>
      <c r="O291">
        <v>2</v>
      </c>
      <c r="P291" t="s">
        <v>1452</v>
      </c>
      <c r="Q291">
        <v>1004</v>
      </c>
      <c r="R291">
        <v>6</v>
      </c>
      <c r="S291">
        <v>0</v>
      </c>
      <c r="T291">
        <v>0</v>
      </c>
      <c r="V291" t="s">
        <v>1387</v>
      </c>
      <c r="W291">
        <v>3</v>
      </c>
      <c r="X291" s="68">
        <v>42354</v>
      </c>
      <c r="Y291" s="68">
        <v>36525</v>
      </c>
      <c r="Z291">
        <v>0</v>
      </c>
      <c r="AA291">
        <v>14</v>
      </c>
      <c r="AB291" t="s">
        <v>407</v>
      </c>
      <c r="AE291" t="s">
        <v>389</v>
      </c>
      <c r="AF291">
        <v>30000</v>
      </c>
    </row>
    <row r="292" spans="1:32" x14ac:dyDescent="0.25">
      <c r="A292" t="s">
        <v>1451</v>
      </c>
      <c r="B292" t="s">
        <v>407</v>
      </c>
      <c r="C292" s="158" t="str">
        <f t="shared" si="4"/>
        <v>1114423</v>
      </c>
      <c r="D292">
        <v>111442</v>
      </c>
      <c r="F292">
        <v>12</v>
      </c>
      <c r="G292">
        <v>365</v>
      </c>
      <c r="I292">
        <v>1021372</v>
      </c>
      <c r="J292">
        <v>1</v>
      </c>
      <c r="K292">
        <v>0</v>
      </c>
      <c r="L292">
        <v>0</v>
      </c>
      <c r="M292">
        <v>0</v>
      </c>
      <c r="N292">
        <v>9020219</v>
      </c>
      <c r="O292">
        <v>3</v>
      </c>
      <c r="P292" t="s">
        <v>1452</v>
      </c>
      <c r="Q292">
        <v>1004</v>
      </c>
      <c r="R292">
        <v>6</v>
      </c>
      <c r="S292">
        <v>0</v>
      </c>
      <c r="T292">
        <v>0</v>
      </c>
      <c r="V292" t="s">
        <v>1387</v>
      </c>
      <c r="W292">
        <v>3</v>
      </c>
      <c r="X292" s="68">
        <v>42354</v>
      </c>
      <c r="Y292" s="68">
        <v>36525</v>
      </c>
      <c r="Z292">
        <v>0</v>
      </c>
      <c r="AA292">
        <v>14</v>
      </c>
      <c r="AB292" t="s">
        <v>407</v>
      </c>
      <c r="AE292" t="s">
        <v>389</v>
      </c>
      <c r="AF292">
        <v>30000</v>
      </c>
    </row>
    <row r="293" spans="1:32" x14ac:dyDescent="0.25">
      <c r="A293" t="s">
        <v>1451</v>
      </c>
      <c r="B293" t="s">
        <v>407</v>
      </c>
      <c r="C293" s="158" t="str">
        <f t="shared" si="4"/>
        <v>1114424</v>
      </c>
      <c r="D293">
        <v>111442</v>
      </c>
      <c r="F293">
        <v>12</v>
      </c>
      <c r="G293">
        <v>305</v>
      </c>
      <c r="I293">
        <v>1021373</v>
      </c>
      <c r="J293">
        <v>1</v>
      </c>
      <c r="K293">
        <v>0</v>
      </c>
      <c r="L293">
        <v>0</v>
      </c>
      <c r="M293">
        <v>0</v>
      </c>
      <c r="N293">
        <v>9020219</v>
      </c>
      <c r="O293">
        <v>4</v>
      </c>
      <c r="P293" t="s">
        <v>1452</v>
      </c>
      <c r="Q293">
        <v>1004</v>
      </c>
      <c r="R293">
        <v>6</v>
      </c>
      <c r="S293">
        <v>0</v>
      </c>
      <c r="T293">
        <v>0</v>
      </c>
      <c r="V293" t="s">
        <v>1387</v>
      </c>
      <c r="W293">
        <v>3</v>
      </c>
      <c r="X293" s="68">
        <v>42354</v>
      </c>
      <c r="Y293" s="68">
        <v>36525</v>
      </c>
      <c r="Z293">
        <v>0</v>
      </c>
      <c r="AA293">
        <v>14</v>
      </c>
      <c r="AB293" t="s">
        <v>407</v>
      </c>
      <c r="AE293" t="s">
        <v>389</v>
      </c>
      <c r="AF293">
        <v>30000</v>
      </c>
    </row>
    <row r="294" spans="1:32" x14ac:dyDescent="0.25">
      <c r="A294" t="s">
        <v>1451</v>
      </c>
      <c r="B294" t="s">
        <v>407</v>
      </c>
      <c r="C294" s="158" t="str">
        <f t="shared" si="4"/>
        <v>1114425</v>
      </c>
      <c r="D294">
        <v>111442</v>
      </c>
      <c r="F294">
        <v>12</v>
      </c>
      <c r="G294">
        <v>385</v>
      </c>
      <c r="I294">
        <v>1021374</v>
      </c>
      <c r="J294">
        <v>1</v>
      </c>
      <c r="K294">
        <v>0</v>
      </c>
      <c r="L294">
        <v>0</v>
      </c>
      <c r="M294">
        <v>0</v>
      </c>
      <c r="N294">
        <v>9020219</v>
      </c>
      <c r="O294">
        <v>5</v>
      </c>
      <c r="P294" t="s">
        <v>1452</v>
      </c>
      <c r="Q294">
        <v>1004</v>
      </c>
      <c r="R294">
        <v>6</v>
      </c>
      <c r="S294">
        <v>0</v>
      </c>
      <c r="T294">
        <v>0</v>
      </c>
      <c r="V294" t="s">
        <v>1387</v>
      </c>
      <c r="W294">
        <v>3</v>
      </c>
      <c r="X294" s="68">
        <v>42354</v>
      </c>
      <c r="Y294" s="68">
        <v>36525</v>
      </c>
      <c r="Z294">
        <v>0</v>
      </c>
      <c r="AA294">
        <v>14</v>
      </c>
      <c r="AB294" t="s">
        <v>407</v>
      </c>
      <c r="AE294" t="s">
        <v>389</v>
      </c>
      <c r="AF294">
        <v>30000</v>
      </c>
    </row>
    <row r="295" spans="1:32" x14ac:dyDescent="0.25">
      <c r="A295" t="s">
        <v>406</v>
      </c>
      <c r="B295" t="s">
        <v>407</v>
      </c>
      <c r="C295" s="158" t="str">
        <f t="shared" si="4"/>
        <v>1114431</v>
      </c>
      <c r="D295">
        <v>111443</v>
      </c>
      <c r="F295">
        <v>12</v>
      </c>
      <c r="G295">
        <v>380</v>
      </c>
      <c r="I295">
        <v>1021378</v>
      </c>
      <c r="J295">
        <v>1</v>
      </c>
      <c r="K295">
        <v>0</v>
      </c>
      <c r="L295">
        <v>0</v>
      </c>
      <c r="M295">
        <v>0</v>
      </c>
      <c r="N295">
        <v>9020235</v>
      </c>
      <c r="O295">
        <v>1</v>
      </c>
      <c r="P295" t="s">
        <v>408</v>
      </c>
      <c r="Q295">
        <v>1005</v>
      </c>
      <c r="R295">
        <v>6</v>
      </c>
      <c r="S295">
        <v>0</v>
      </c>
      <c r="T295">
        <v>0</v>
      </c>
      <c r="V295" t="s">
        <v>1387</v>
      </c>
      <c r="W295">
        <v>3</v>
      </c>
      <c r="X295" s="68">
        <v>42354</v>
      </c>
      <c r="Y295" s="68">
        <v>36525</v>
      </c>
      <c r="Z295">
        <v>0</v>
      </c>
      <c r="AA295">
        <v>14</v>
      </c>
      <c r="AB295" t="s">
        <v>407</v>
      </c>
      <c r="AE295" t="s">
        <v>389</v>
      </c>
      <c r="AF295">
        <v>30000</v>
      </c>
    </row>
    <row r="296" spans="1:32" x14ac:dyDescent="0.25">
      <c r="A296" t="s">
        <v>406</v>
      </c>
      <c r="B296" t="s">
        <v>407</v>
      </c>
      <c r="C296" s="158" t="str">
        <f t="shared" si="4"/>
        <v>1114432</v>
      </c>
      <c r="D296">
        <v>111443</v>
      </c>
      <c r="F296">
        <v>12</v>
      </c>
      <c r="G296">
        <v>475</v>
      </c>
      <c r="I296">
        <v>1021379</v>
      </c>
      <c r="J296">
        <v>1</v>
      </c>
      <c r="K296">
        <v>0</v>
      </c>
      <c r="L296">
        <v>0</v>
      </c>
      <c r="M296">
        <v>0</v>
      </c>
      <c r="N296">
        <v>9020235</v>
      </c>
      <c r="O296">
        <v>2</v>
      </c>
      <c r="P296" t="s">
        <v>408</v>
      </c>
      <c r="Q296">
        <v>1005</v>
      </c>
      <c r="R296">
        <v>6</v>
      </c>
      <c r="S296">
        <v>0</v>
      </c>
      <c r="T296">
        <v>0</v>
      </c>
      <c r="V296" t="s">
        <v>1387</v>
      </c>
      <c r="W296">
        <v>3</v>
      </c>
      <c r="X296" s="68">
        <v>42354</v>
      </c>
      <c r="Y296" s="68">
        <v>36525</v>
      </c>
      <c r="Z296">
        <v>0</v>
      </c>
      <c r="AA296">
        <v>14</v>
      </c>
      <c r="AB296" t="s">
        <v>407</v>
      </c>
      <c r="AE296" t="s">
        <v>389</v>
      </c>
      <c r="AF296">
        <v>30000</v>
      </c>
    </row>
    <row r="297" spans="1:32" x14ac:dyDescent="0.25">
      <c r="A297" t="s">
        <v>406</v>
      </c>
      <c r="B297" t="s">
        <v>407</v>
      </c>
      <c r="C297" s="158" t="str">
        <f t="shared" si="4"/>
        <v>1114433</v>
      </c>
      <c r="D297">
        <v>111443</v>
      </c>
      <c r="F297">
        <v>12</v>
      </c>
      <c r="G297">
        <v>595</v>
      </c>
      <c r="I297">
        <v>1021380</v>
      </c>
      <c r="J297">
        <v>1</v>
      </c>
      <c r="K297">
        <v>0</v>
      </c>
      <c r="L297">
        <v>0</v>
      </c>
      <c r="M297">
        <v>0</v>
      </c>
      <c r="N297">
        <v>9020235</v>
      </c>
      <c r="O297">
        <v>3</v>
      </c>
      <c r="P297" t="s">
        <v>408</v>
      </c>
      <c r="Q297">
        <v>1005</v>
      </c>
      <c r="R297">
        <v>6</v>
      </c>
      <c r="S297">
        <v>0</v>
      </c>
      <c r="T297">
        <v>0</v>
      </c>
      <c r="V297" t="s">
        <v>1387</v>
      </c>
      <c r="W297">
        <v>3</v>
      </c>
      <c r="X297" s="68">
        <v>42354</v>
      </c>
      <c r="Y297" s="68">
        <v>36525</v>
      </c>
      <c r="Z297">
        <v>0</v>
      </c>
      <c r="AA297">
        <v>14</v>
      </c>
      <c r="AB297" t="s">
        <v>407</v>
      </c>
      <c r="AE297" t="s">
        <v>389</v>
      </c>
      <c r="AF297">
        <v>30000</v>
      </c>
    </row>
    <row r="298" spans="1:32" x14ac:dyDescent="0.25">
      <c r="A298" t="s">
        <v>406</v>
      </c>
      <c r="B298" t="s">
        <v>407</v>
      </c>
      <c r="C298" s="158" t="str">
        <f t="shared" si="4"/>
        <v>1114434</v>
      </c>
      <c r="D298">
        <v>111443</v>
      </c>
      <c r="F298">
        <v>12</v>
      </c>
      <c r="G298">
        <v>500</v>
      </c>
      <c r="I298">
        <v>1021381</v>
      </c>
      <c r="J298">
        <v>1</v>
      </c>
      <c r="K298">
        <v>0</v>
      </c>
      <c r="L298">
        <v>0</v>
      </c>
      <c r="M298">
        <v>0</v>
      </c>
      <c r="N298">
        <v>9020235</v>
      </c>
      <c r="O298">
        <v>4</v>
      </c>
      <c r="P298" t="s">
        <v>408</v>
      </c>
      <c r="Q298">
        <v>1005</v>
      </c>
      <c r="R298">
        <v>6</v>
      </c>
      <c r="S298">
        <v>0</v>
      </c>
      <c r="T298">
        <v>0</v>
      </c>
      <c r="V298" t="s">
        <v>1387</v>
      </c>
      <c r="W298">
        <v>3</v>
      </c>
      <c r="X298" s="68">
        <v>42354</v>
      </c>
      <c r="Y298" s="68">
        <v>36525</v>
      </c>
      <c r="Z298">
        <v>0</v>
      </c>
      <c r="AA298">
        <v>14</v>
      </c>
      <c r="AB298" t="s">
        <v>407</v>
      </c>
      <c r="AE298" t="s">
        <v>389</v>
      </c>
      <c r="AF298">
        <v>30000</v>
      </c>
    </row>
    <row r="299" spans="1:32" x14ac:dyDescent="0.25">
      <c r="A299" t="s">
        <v>406</v>
      </c>
      <c r="B299" t="s">
        <v>407</v>
      </c>
      <c r="C299" s="158" t="str">
        <f t="shared" si="4"/>
        <v>1114435</v>
      </c>
      <c r="D299">
        <v>111443</v>
      </c>
      <c r="F299">
        <v>12</v>
      </c>
      <c r="G299">
        <v>625</v>
      </c>
      <c r="I299">
        <v>1021382</v>
      </c>
      <c r="J299">
        <v>1</v>
      </c>
      <c r="K299">
        <v>0</v>
      </c>
      <c r="L299">
        <v>0</v>
      </c>
      <c r="M299">
        <v>0</v>
      </c>
      <c r="N299">
        <v>9020235</v>
      </c>
      <c r="O299">
        <v>5</v>
      </c>
      <c r="P299" t="s">
        <v>408</v>
      </c>
      <c r="Q299">
        <v>1005</v>
      </c>
      <c r="R299">
        <v>6</v>
      </c>
      <c r="S299">
        <v>0</v>
      </c>
      <c r="T299">
        <v>0</v>
      </c>
      <c r="V299" t="s">
        <v>1387</v>
      </c>
      <c r="W299">
        <v>3</v>
      </c>
      <c r="X299" s="68">
        <v>42354</v>
      </c>
      <c r="Y299" s="68">
        <v>36525</v>
      </c>
      <c r="Z299">
        <v>0</v>
      </c>
      <c r="AA299">
        <v>14</v>
      </c>
      <c r="AB299" t="s">
        <v>407</v>
      </c>
      <c r="AE299" t="s">
        <v>389</v>
      </c>
      <c r="AF299">
        <v>30000</v>
      </c>
    </row>
    <row r="300" spans="1:32" x14ac:dyDescent="0.25">
      <c r="A300" t="s">
        <v>409</v>
      </c>
      <c r="B300" t="s">
        <v>407</v>
      </c>
      <c r="C300" s="158" t="str">
        <f t="shared" si="4"/>
        <v>1114441</v>
      </c>
      <c r="D300">
        <v>111444</v>
      </c>
      <c r="F300">
        <v>12</v>
      </c>
      <c r="G300">
        <v>435</v>
      </c>
      <c r="I300">
        <v>1021386</v>
      </c>
      <c r="J300">
        <v>1</v>
      </c>
      <c r="K300">
        <v>0</v>
      </c>
      <c r="L300">
        <v>0</v>
      </c>
      <c r="M300">
        <v>0</v>
      </c>
      <c r="N300">
        <v>9020235</v>
      </c>
      <c r="O300">
        <v>1</v>
      </c>
      <c r="P300" t="s">
        <v>410</v>
      </c>
      <c r="Q300">
        <v>1005</v>
      </c>
      <c r="R300">
        <v>6</v>
      </c>
      <c r="S300">
        <v>0</v>
      </c>
      <c r="T300">
        <v>0</v>
      </c>
      <c r="V300" t="s">
        <v>1387</v>
      </c>
      <c r="W300">
        <v>3</v>
      </c>
      <c r="X300" s="68">
        <v>42354</v>
      </c>
      <c r="Y300" s="68">
        <v>36525</v>
      </c>
      <c r="Z300">
        <v>0</v>
      </c>
      <c r="AA300">
        <v>14</v>
      </c>
      <c r="AB300" t="s">
        <v>407</v>
      </c>
      <c r="AE300" t="s">
        <v>389</v>
      </c>
      <c r="AF300">
        <v>30000</v>
      </c>
    </row>
    <row r="301" spans="1:32" x14ac:dyDescent="0.25">
      <c r="A301" t="s">
        <v>409</v>
      </c>
      <c r="B301" t="s">
        <v>407</v>
      </c>
      <c r="C301" s="158" t="str">
        <f t="shared" si="4"/>
        <v>1114442</v>
      </c>
      <c r="D301">
        <v>111444</v>
      </c>
      <c r="F301">
        <v>12</v>
      </c>
      <c r="G301">
        <v>555</v>
      </c>
      <c r="I301">
        <v>1021387</v>
      </c>
      <c r="J301">
        <v>1</v>
      </c>
      <c r="K301">
        <v>0</v>
      </c>
      <c r="L301">
        <v>0</v>
      </c>
      <c r="M301">
        <v>0</v>
      </c>
      <c r="N301">
        <v>9020235</v>
      </c>
      <c r="O301">
        <v>2</v>
      </c>
      <c r="P301" t="s">
        <v>410</v>
      </c>
      <c r="Q301">
        <v>1005</v>
      </c>
      <c r="R301">
        <v>6</v>
      </c>
      <c r="S301">
        <v>0</v>
      </c>
      <c r="T301">
        <v>0</v>
      </c>
      <c r="V301" t="s">
        <v>1387</v>
      </c>
      <c r="W301">
        <v>3</v>
      </c>
      <c r="X301" s="68">
        <v>42354</v>
      </c>
      <c r="Y301" s="68">
        <v>36525</v>
      </c>
      <c r="Z301">
        <v>0</v>
      </c>
      <c r="AA301">
        <v>14</v>
      </c>
      <c r="AB301" t="s">
        <v>407</v>
      </c>
      <c r="AE301" t="s">
        <v>389</v>
      </c>
      <c r="AF301">
        <v>30000</v>
      </c>
    </row>
    <row r="302" spans="1:32" x14ac:dyDescent="0.25">
      <c r="A302" t="s">
        <v>409</v>
      </c>
      <c r="B302" t="s">
        <v>407</v>
      </c>
      <c r="C302" s="158" t="str">
        <f t="shared" si="4"/>
        <v>1114443</v>
      </c>
      <c r="D302">
        <v>111444</v>
      </c>
      <c r="F302">
        <v>12</v>
      </c>
      <c r="G302">
        <v>670</v>
      </c>
      <c r="I302">
        <v>1021388</v>
      </c>
      <c r="J302">
        <v>1</v>
      </c>
      <c r="K302">
        <v>0</v>
      </c>
      <c r="L302">
        <v>0</v>
      </c>
      <c r="M302">
        <v>0</v>
      </c>
      <c r="N302">
        <v>9020235</v>
      </c>
      <c r="O302">
        <v>3</v>
      </c>
      <c r="P302" t="s">
        <v>410</v>
      </c>
      <c r="Q302">
        <v>1005</v>
      </c>
      <c r="R302">
        <v>6</v>
      </c>
      <c r="S302">
        <v>0</v>
      </c>
      <c r="T302">
        <v>0</v>
      </c>
      <c r="V302" t="s">
        <v>1387</v>
      </c>
      <c r="W302">
        <v>3</v>
      </c>
      <c r="X302" s="68">
        <v>42354</v>
      </c>
      <c r="Y302" s="68">
        <v>36525</v>
      </c>
      <c r="Z302">
        <v>0</v>
      </c>
      <c r="AA302">
        <v>14</v>
      </c>
      <c r="AB302" t="s">
        <v>407</v>
      </c>
      <c r="AE302" t="s">
        <v>389</v>
      </c>
      <c r="AF302">
        <v>30000</v>
      </c>
    </row>
    <row r="303" spans="1:32" x14ac:dyDescent="0.25">
      <c r="A303" t="s">
        <v>409</v>
      </c>
      <c r="B303" t="s">
        <v>407</v>
      </c>
      <c r="C303" s="158" t="str">
        <f t="shared" si="4"/>
        <v>1114444</v>
      </c>
      <c r="D303">
        <v>111444</v>
      </c>
      <c r="F303">
        <v>12</v>
      </c>
      <c r="G303">
        <v>585</v>
      </c>
      <c r="I303">
        <v>1021389</v>
      </c>
      <c r="J303">
        <v>1</v>
      </c>
      <c r="K303">
        <v>0</v>
      </c>
      <c r="L303">
        <v>0</v>
      </c>
      <c r="M303">
        <v>0</v>
      </c>
      <c r="N303">
        <v>9020235</v>
      </c>
      <c r="O303">
        <v>4</v>
      </c>
      <c r="P303" t="s">
        <v>410</v>
      </c>
      <c r="Q303">
        <v>1005</v>
      </c>
      <c r="R303">
        <v>6</v>
      </c>
      <c r="S303">
        <v>0</v>
      </c>
      <c r="T303">
        <v>0</v>
      </c>
      <c r="V303" t="s">
        <v>1387</v>
      </c>
      <c r="W303">
        <v>3</v>
      </c>
      <c r="X303" s="68">
        <v>42354</v>
      </c>
      <c r="Y303" s="68">
        <v>36525</v>
      </c>
      <c r="Z303">
        <v>0</v>
      </c>
      <c r="AA303">
        <v>14</v>
      </c>
      <c r="AB303" t="s">
        <v>407</v>
      </c>
      <c r="AE303" t="s">
        <v>389</v>
      </c>
      <c r="AF303">
        <v>30000</v>
      </c>
    </row>
    <row r="304" spans="1:32" x14ac:dyDescent="0.25">
      <c r="A304" t="s">
        <v>409</v>
      </c>
      <c r="B304" t="s">
        <v>407</v>
      </c>
      <c r="C304" s="158" t="str">
        <f t="shared" si="4"/>
        <v>1114445</v>
      </c>
      <c r="D304">
        <v>111444</v>
      </c>
      <c r="F304">
        <v>12</v>
      </c>
      <c r="G304">
        <v>705</v>
      </c>
      <c r="I304">
        <v>1021390</v>
      </c>
      <c r="J304">
        <v>1</v>
      </c>
      <c r="K304">
        <v>0</v>
      </c>
      <c r="L304">
        <v>0</v>
      </c>
      <c r="M304">
        <v>0</v>
      </c>
      <c r="N304">
        <v>9020235</v>
      </c>
      <c r="O304">
        <v>5</v>
      </c>
      <c r="P304" t="s">
        <v>410</v>
      </c>
      <c r="Q304">
        <v>1005</v>
      </c>
      <c r="R304">
        <v>6</v>
      </c>
      <c r="S304">
        <v>0</v>
      </c>
      <c r="T304">
        <v>0</v>
      </c>
      <c r="V304" t="s">
        <v>1387</v>
      </c>
      <c r="W304">
        <v>3</v>
      </c>
      <c r="X304" s="68">
        <v>42354</v>
      </c>
      <c r="Y304" s="68">
        <v>36525</v>
      </c>
      <c r="Z304">
        <v>0</v>
      </c>
      <c r="AA304">
        <v>14</v>
      </c>
      <c r="AB304" t="s">
        <v>407</v>
      </c>
      <c r="AE304" t="s">
        <v>389</v>
      </c>
      <c r="AF304">
        <v>30000</v>
      </c>
    </row>
    <row r="305" spans="1:32" x14ac:dyDescent="0.25">
      <c r="A305" t="s">
        <v>1453</v>
      </c>
      <c r="B305" t="s">
        <v>451</v>
      </c>
      <c r="C305" s="158" t="str">
        <f t="shared" si="4"/>
        <v>1114451</v>
      </c>
      <c r="D305">
        <v>111445</v>
      </c>
      <c r="F305">
        <v>12</v>
      </c>
      <c r="G305">
        <v>110</v>
      </c>
      <c r="I305">
        <v>1021394</v>
      </c>
      <c r="J305">
        <v>0</v>
      </c>
      <c r="K305">
        <v>0</v>
      </c>
      <c r="L305">
        <v>0</v>
      </c>
      <c r="M305">
        <v>0</v>
      </c>
      <c r="N305">
        <v>9020221</v>
      </c>
      <c r="O305">
        <v>1</v>
      </c>
      <c r="P305" t="s">
        <v>1454</v>
      </c>
      <c r="Q305">
        <v>1004</v>
      </c>
      <c r="R305">
        <v>6</v>
      </c>
      <c r="S305">
        <v>0</v>
      </c>
      <c r="T305">
        <v>0</v>
      </c>
      <c r="V305" t="s">
        <v>1387</v>
      </c>
      <c r="W305">
        <v>3</v>
      </c>
      <c r="X305" s="68">
        <v>42354</v>
      </c>
      <c r="Y305" s="68">
        <v>36525</v>
      </c>
      <c r="Z305">
        <v>0</v>
      </c>
      <c r="AA305">
        <v>13</v>
      </c>
      <c r="AB305" t="s">
        <v>451</v>
      </c>
      <c r="AE305" t="s">
        <v>389</v>
      </c>
      <c r="AF305">
        <v>30000</v>
      </c>
    </row>
    <row r="306" spans="1:32" x14ac:dyDescent="0.25">
      <c r="A306" t="s">
        <v>1453</v>
      </c>
      <c r="B306" t="s">
        <v>451</v>
      </c>
      <c r="C306" s="158" t="str">
        <f t="shared" si="4"/>
        <v>1114452</v>
      </c>
      <c r="D306">
        <v>111445</v>
      </c>
      <c r="F306">
        <v>12</v>
      </c>
      <c r="G306">
        <v>120</v>
      </c>
      <c r="I306">
        <v>1021395</v>
      </c>
      <c r="J306">
        <v>0</v>
      </c>
      <c r="K306">
        <v>0</v>
      </c>
      <c r="L306">
        <v>0</v>
      </c>
      <c r="M306">
        <v>0</v>
      </c>
      <c r="N306">
        <v>9020221</v>
      </c>
      <c r="O306">
        <v>2</v>
      </c>
      <c r="P306" t="s">
        <v>1454</v>
      </c>
      <c r="Q306">
        <v>1004</v>
      </c>
      <c r="R306">
        <v>6</v>
      </c>
      <c r="S306">
        <v>0</v>
      </c>
      <c r="T306">
        <v>0</v>
      </c>
      <c r="V306" t="s">
        <v>1387</v>
      </c>
      <c r="W306">
        <v>3</v>
      </c>
      <c r="X306" s="68">
        <v>42354</v>
      </c>
      <c r="Y306" s="68">
        <v>36525</v>
      </c>
      <c r="Z306">
        <v>0</v>
      </c>
      <c r="AA306">
        <v>13</v>
      </c>
      <c r="AB306" t="s">
        <v>451</v>
      </c>
      <c r="AE306" t="s">
        <v>389</v>
      </c>
      <c r="AF306">
        <v>30000</v>
      </c>
    </row>
    <row r="307" spans="1:32" x14ac:dyDescent="0.25">
      <c r="A307" t="s">
        <v>1453</v>
      </c>
      <c r="B307" t="s">
        <v>451</v>
      </c>
      <c r="C307" s="158" t="str">
        <f t="shared" si="4"/>
        <v>1114453</v>
      </c>
      <c r="D307">
        <v>111445</v>
      </c>
      <c r="F307">
        <v>12</v>
      </c>
      <c r="G307">
        <v>130</v>
      </c>
      <c r="I307">
        <v>1021396</v>
      </c>
      <c r="J307">
        <v>0</v>
      </c>
      <c r="K307">
        <v>0</v>
      </c>
      <c r="L307">
        <v>0</v>
      </c>
      <c r="M307">
        <v>0</v>
      </c>
      <c r="N307">
        <v>9020221</v>
      </c>
      <c r="O307">
        <v>3</v>
      </c>
      <c r="P307" t="s">
        <v>1454</v>
      </c>
      <c r="Q307">
        <v>1004</v>
      </c>
      <c r="R307">
        <v>6</v>
      </c>
      <c r="S307">
        <v>0</v>
      </c>
      <c r="T307">
        <v>0</v>
      </c>
      <c r="V307" t="s">
        <v>1387</v>
      </c>
      <c r="W307">
        <v>3</v>
      </c>
      <c r="X307" s="68">
        <v>42354</v>
      </c>
      <c r="Y307" s="68">
        <v>36525</v>
      </c>
      <c r="Z307">
        <v>0</v>
      </c>
      <c r="AA307">
        <v>13</v>
      </c>
      <c r="AB307" t="s">
        <v>451</v>
      </c>
      <c r="AE307" t="s">
        <v>389</v>
      </c>
      <c r="AF307">
        <v>30000</v>
      </c>
    </row>
    <row r="308" spans="1:32" x14ac:dyDescent="0.25">
      <c r="A308" t="s">
        <v>1453</v>
      </c>
      <c r="B308" t="s">
        <v>451</v>
      </c>
      <c r="C308" s="158" t="str">
        <f t="shared" si="4"/>
        <v>1114454</v>
      </c>
      <c r="D308">
        <v>111445</v>
      </c>
      <c r="F308">
        <v>12</v>
      </c>
      <c r="G308">
        <v>130</v>
      </c>
      <c r="I308">
        <v>1021397</v>
      </c>
      <c r="J308">
        <v>0</v>
      </c>
      <c r="K308">
        <v>0</v>
      </c>
      <c r="L308">
        <v>0</v>
      </c>
      <c r="M308">
        <v>0</v>
      </c>
      <c r="N308">
        <v>9020221</v>
      </c>
      <c r="O308">
        <v>4</v>
      </c>
      <c r="P308" t="s">
        <v>1454</v>
      </c>
      <c r="Q308">
        <v>1004</v>
      </c>
      <c r="R308">
        <v>6</v>
      </c>
      <c r="S308">
        <v>0</v>
      </c>
      <c r="T308">
        <v>0</v>
      </c>
      <c r="V308" t="s">
        <v>1387</v>
      </c>
      <c r="W308">
        <v>3</v>
      </c>
      <c r="X308" s="68">
        <v>42354</v>
      </c>
      <c r="Y308" s="68">
        <v>36525</v>
      </c>
      <c r="Z308">
        <v>0</v>
      </c>
      <c r="AA308">
        <v>13</v>
      </c>
      <c r="AB308" t="s">
        <v>451</v>
      </c>
      <c r="AE308" t="s">
        <v>389</v>
      </c>
      <c r="AF308">
        <v>30000</v>
      </c>
    </row>
    <row r="309" spans="1:32" x14ac:dyDescent="0.25">
      <c r="A309" t="s">
        <v>1453</v>
      </c>
      <c r="B309" t="s">
        <v>451</v>
      </c>
      <c r="C309" s="158" t="str">
        <f t="shared" si="4"/>
        <v>1114455</v>
      </c>
      <c r="D309">
        <v>111445</v>
      </c>
      <c r="F309">
        <v>12</v>
      </c>
      <c r="G309">
        <v>140</v>
      </c>
      <c r="I309">
        <v>1021398</v>
      </c>
      <c r="J309">
        <v>0</v>
      </c>
      <c r="K309">
        <v>0</v>
      </c>
      <c r="L309">
        <v>0</v>
      </c>
      <c r="M309">
        <v>0</v>
      </c>
      <c r="N309">
        <v>9020221</v>
      </c>
      <c r="O309">
        <v>5</v>
      </c>
      <c r="P309" t="s">
        <v>1454</v>
      </c>
      <c r="Q309">
        <v>1004</v>
      </c>
      <c r="R309">
        <v>6</v>
      </c>
      <c r="S309">
        <v>0</v>
      </c>
      <c r="T309">
        <v>0</v>
      </c>
      <c r="V309" t="s">
        <v>1387</v>
      </c>
      <c r="W309">
        <v>3</v>
      </c>
      <c r="X309" s="68">
        <v>42354</v>
      </c>
      <c r="Y309" s="68">
        <v>36525</v>
      </c>
      <c r="Z309">
        <v>0</v>
      </c>
      <c r="AA309">
        <v>13</v>
      </c>
      <c r="AB309" t="s">
        <v>451</v>
      </c>
      <c r="AE309" t="s">
        <v>389</v>
      </c>
      <c r="AF309">
        <v>30000</v>
      </c>
    </row>
    <row r="310" spans="1:32" x14ac:dyDescent="0.25">
      <c r="A310" t="s">
        <v>411</v>
      </c>
      <c r="B310" t="s">
        <v>412</v>
      </c>
      <c r="C310" s="158" t="str">
        <f t="shared" si="4"/>
        <v>1114461</v>
      </c>
      <c r="D310">
        <v>111446</v>
      </c>
      <c r="F310">
        <v>12</v>
      </c>
      <c r="G310">
        <v>520</v>
      </c>
      <c r="I310">
        <v>1021402</v>
      </c>
      <c r="J310">
        <v>1</v>
      </c>
      <c r="K310">
        <v>0</v>
      </c>
      <c r="L310">
        <v>0</v>
      </c>
      <c r="M310">
        <v>0</v>
      </c>
      <c r="N310">
        <v>9020235</v>
      </c>
      <c r="O310">
        <v>1</v>
      </c>
      <c r="P310" t="s">
        <v>413</v>
      </c>
      <c r="Q310">
        <v>1005</v>
      </c>
      <c r="R310">
        <v>6</v>
      </c>
      <c r="S310">
        <v>0</v>
      </c>
      <c r="T310">
        <v>0</v>
      </c>
      <c r="V310" t="s">
        <v>1387</v>
      </c>
      <c r="W310">
        <v>3</v>
      </c>
      <c r="X310" s="68">
        <v>42354</v>
      </c>
      <c r="Y310" s="68">
        <v>36525</v>
      </c>
      <c r="Z310">
        <v>0</v>
      </c>
      <c r="AA310">
        <v>45</v>
      </c>
      <c r="AB310" t="s">
        <v>412</v>
      </c>
      <c r="AE310" t="s">
        <v>389</v>
      </c>
      <c r="AF310">
        <v>30000</v>
      </c>
    </row>
    <row r="311" spans="1:32" x14ac:dyDescent="0.25">
      <c r="A311" t="s">
        <v>411</v>
      </c>
      <c r="B311" t="s">
        <v>412</v>
      </c>
      <c r="C311" s="158" t="str">
        <f t="shared" si="4"/>
        <v>1114462</v>
      </c>
      <c r="D311">
        <v>111446</v>
      </c>
      <c r="F311">
        <v>12</v>
      </c>
      <c r="G311">
        <v>645</v>
      </c>
      <c r="I311">
        <v>1021403</v>
      </c>
      <c r="J311">
        <v>1</v>
      </c>
      <c r="K311">
        <v>0</v>
      </c>
      <c r="L311">
        <v>0</v>
      </c>
      <c r="M311">
        <v>0</v>
      </c>
      <c r="N311">
        <v>9020235</v>
      </c>
      <c r="O311">
        <v>2</v>
      </c>
      <c r="P311" t="s">
        <v>413</v>
      </c>
      <c r="Q311">
        <v>1005</v>
      </c>
      <c r="R311">
        <v>6</v>
      </c>
      <c r="S311">
        <v>0</v>
      </c>
      <c r="T311">
        <v>0</v>
      </c>
      <c r="V311" t="s">
        <v>1387</v>
      </c>
      <c r="W311">
        <v>3</v>
      </c>
      <c r="X311" s="68">
        <v>42354</v>
      </c>
      <c r="Y311" s="68">
        <v>36525</v>
      </c>
      <c r="Z311">
        <v>0</v>
      </c>
      <c r="AA311">
        <v>45</v>
      </c>
      <c r="AB311" t="s">
        <v>412</v>
      </c>
      <c r="AE311" t="s">
        <v>389</v>
      </c>
      <c r="AF311">
        <v>30000</v>
      </c>
    </row>
    <row r="312" spans="1:32" x14ac:dyDescent="0.25">
      <c r="A312" t="s">
        <v>411</v>
      </c>
      <c r="B312" t="s">
        <v>412</v>
      </c>
      <c r="C312" s="158" t="str">
        <f t="shared" si="4"/>
        <v>1114463</v>
      </c>
      <c r="D312">
        <v>111446</v>
      </c>
      <c r="F312">
        <v>12</v>
      </c>
      <c r="G312">
        <v>795</v>
      </c>
      <c r="I312">
        <v>1021404</v>
      </c>
      <c r="J312">
        <v>1</v>
      </c>
      <c r="K312">
        <v>0</v>
      </c>
      <c r="L312">
        <v>0</v>
      </c>
      <c r="M312">
        <v>0</v>
      </c>
      <c r="N312">
        <v>9020235</v>
      </c>
      <c r="O312">
        <v>3</v>
      </c>
      <c r="P312" t="s">
        <v>413</v>
      </c>
      <c r="Q312">
        <v>1005</v>
      </c>
      <c r="R312">
        <v>6</v>
      </c>
      <c r="S312">
        <v>0</v>
      </c>
      <c r="T312">
        <v>0</v>
      </c>
      <c r="V312" t="s">
        <v>1387</v>
      </c>
      <c r="W312">
        <v>3</v>
      </c>
      <c r="X312" s="68">
        <v>42354</v>
      </c>
      <c r="Y312" s="68">
        <v>36525</v>
      </c>
      <c r="Z312">
        <v>0</v>
      </c>
      <c r="AA312">
        <v>45</v>
      </c>
      <c r="AB312" t="s">
        <v>412</v>
      </c>
      <c r="AE312" t="s">
        <v>389</v>
      </c>
      <c r="AF312">
        <v>30000</v>
      </c>
    </row>
    <row r="313" spans="1:32" x14ac:dyDescent="0.25">
      <c r="A313" t="s">
        <v>411</v>
      </c>
      <c r="B313" t="s">
        <v>412</v>
      </c>
      <c r="C313" s="158" t="str">
        <f t="shared" si="4"/>
        <v>1114464</v>
      </c>
      <c r="D313">
        <v>111446</v>
      </c>
      <c r="F313">
        <v>12</v>
      </c>
      <c r="G313">
        <v>675</v>
      </c>
      <c r="I313">
        <v>1021405</v>
      </c>
      <c r="J313">
        <v>1</v>
      </c>
      <c r="K313">
        <v>0</v>
      </c>
      <c r="L313">
        <v>0</v>
      </c>
      <c r="M313">
        <v>0</v>
      </c>
      <c r="N313">
        <v>9020235</v>
      </c>
      <c r="O313">
        <v>4</v>
      </c>
      <c r="P313" t="s">
        <v>413</v>
      </c>
      <c r="Q313">
        <v>1005</v>
      </c>
      <c r="R313">
        <v>6</v>
      </c>
      <c r="S313">
        <v>0</v>
      </c>
      <c r="T313">
        <v>0</v>
      </c>
      <c r="V313" t="s">
        <v>1387</v>
      </c>
      <c r="W313">
        <v>3</v>
      </c>
      <c r="X313" s="68">
        <v>42354</v>
      </c>
      <c r="Y313" s="68">
        <v>36525</v>
      </c>
      <c r="Z313">
        <v>0</v>
      </c>
      <c r="AA313">
        <v>45</v>
      </c>
      <c r="AB313" t="s">
        <v>412</v>
      </c>
      <c r="AE313" t="s">
        <v>389</v>
      </c>
      <c r="AF313">
        <v>30000</v>
      </c>
    </row>
    <row r="314" spans="1:32" x14ac:dyDescent="0.25">
      <c r="A314" t="s">
        <v>411</v>
      </c>
      <c r="B314" t="s">
        <v>412</v>
      </c>
      <c r="C314" s="158" t="str">
        <f t="shared" si="4"/>
        <v>1114465</v>
      </c>
      <c r="D314">
        <v>111446</v>
      </c>
      <c r="F314">
        <v>12</v>
      </c>
      <c r="G314">
        <v>835</v>
      </c>
      <c r="I314">
        <v>1021406</v>
      </c>
      <c r="J314">
        <v>1</v>
      </c>
      <c r="K314">
        <v>0</v>
      </c>
      <c r="L314">
        <v>0</v>
      </c>
      <c r="M314">
        <v>0</v>
      </c>
      <c r="N314">
        <v>9020235</v>
      </c>
      <c r="O314">
        <v>5</v>
      </c>
      <c r="P314" t="s">
        <v>413</v>
      </c>
      <c r="Q314">
        <v>1005</v>
      </c>
      <c r="R314">
        <v>6</v>
      </c>
      <c r="S314">
        <v>0</v>
      </c>
      <c r="T314">
        <v>0</v>
      </c>
      <c r="V314" t="s">
        <v>1387</v>
      </c>
      <c r="W314">
        <v>3</v>
      </c>
      <c r="X314" s="68">
        <v>42354</v>
      </c>
      <c r="Y314" s="68">
        <v>36525</v>
      </c>
      <c r="Z314">
        <v>0</v>
      </c>
      <c r="AA314">
        <v>45</v>
      </c>
      <c r="AB314" t="s">
        <v>412</v>
      </c>
      <c r="AE314" t="s">
        <v>389</v>
      </c>
      <c r="AF314">
        <v>30000</v>
      </c>
    </row>
    <row r="315" spans="1:32" x14ac:dyDescent="0.25">
      <c r="A315" t="s">
        <v>1455</v>
      </c>
      <c r="B315" t="s">
        <v>404</v>
      </c>
      <c r="C315" s="158" t="str">
        <f t="shared" si="4"/>
        <v>1114471</v>
      </c>
      <c r="D315">
        <v>111447</v>
      </c>
      <c r="F315">
        <v>12</v>
      </c>
      <c r="G315">
        <v>936</v>
      </c>
      <c r="I315">
        <v>1021410</v>
      </c>
      <c r="J315">
        <v>1</v>
      </c>
      <c r="K315">
        <v>0</v>
      </c>
      <c r="L315">
        <v>0</v>
      </c>
      <c r="M315">
        <v>0</v>
      </c>
      <c r="N315">
        <v>9020224</v>
      </c>
      <c r="O315">
        <v>1</v>
      </c>
      <c r="P315" t="s">
        <v>1456</v>
      </c>
      <c r="Q315">
        <v>1004</v>
      </c>
      <c r="R315">
        <v>6</v>
      </c>
      <c r="S315">
        <v>0</v>
      </c>
      <c r="T315">
        <v>0</v>
      </c>
      <c r="V315" t="s">
        <v>1387</v>
      </c>
      <c r="W315">
        <v>3</v>
      </c>
      <c r="X315" s="68">
        <v>42354</v>
      </c>
      <c r="Y315" s="68">
        <v>36525</v>
      </c>
      <c r="Z315">
        <v>0</v>
      </c>
      <c r="AA315">
        <v>21</v>
      </c>
      <c r="AB315" t="s">
        <v>404</v>
      </c>
      <c r="AE315" t="s">
        <v>389</v>
      </c>
      <c r="AF315">
        <v>30000</v>
      </c>
    </row>
    <row r="316" spans="1:32" x14ac:dyDescent="0.25">
      <c r="A316" t="s">
        <v>1455</v>
      </c>
      <c r="B316" t="s">
        <v>404</v>
      </c>
      <c r="C316" s="158" t="str">
        <f t="shared" si="4"/>
        <v>1114472</v>
      </c>
      <c r="D316">
        <v>111447</v>
      </c>
      <c r="F316">
        <v>12</v>
      </c>
      <c r="G316">
        <v>1118</v>
      </c>
      <c r="I316">
        <v>1021411</v>
      </c>
      <c r="J316">
        <v>1</v>
      </c>
      <c r="K316">
        <v>0</v>
      </c>
      <c r="L316">
        <v>0</v>
      </c>
      <c r="M316">
        <v>0</v>
      </c>
      <c r="N316">
        <v>9020224</v>
      </c>
      <c r="O316">
        <v>2</v>
      </c>
      <c r="P316" t="s">
        <v>1456</v>
      </c>
      <c r="Q316">
        <v>1004</v>
      </c>
      <c r="R316">
        <v>6</v>
      </c>
      <c r="S316">
        <v>0</v>
      </c>
      <c r="T316">
        <v>0</v>
      </c>
      <c r="V316" t="s">
        <v>1387</v>
      </c>
      <c r="W316">
        <v>3</v>
      </c>
      <c r="X316" s="68">
        <v>42354</v>
      </c>
      <c r="Y316" s="68">
        <v>36525</v>
      </c>
      <c r="Z316">
        <v>0</v>
      </c>
      <c r="AA316">
        <v>21</v>
      </c>
      <c r="AB316" t="s">
        <v>404</v>
      </c>
      <c r="AE316" t="s">
        <v>389</v>
      </c>
      <c r="AF316">
        <v>30000</v>
      </c>
    </row>
    <row r="317" spans="1:32" x14ac:dyDescent="0.25">
      <c r="A317" t="s">
        <v>1455</v>
      </c>
      <c r="B317" t="s">
        <v>404</v>
      </c>
      <c r="C317" s="158" t="str">
        <f t="shared" si="4"/>
        <v>1114473</v>
      </c>
      <c r="D317">
        <v>111447</v>
      </c>
      <c r="F317">
        <v>12</v>
      </c>
      <c r="G317">
        <v>1353</v>
      </c>
      <c r="I317">
        <v>1021412</v>
      </c>
      <c r="J317">
        <v>1</v>
      </c>
      <c r="K317">
        <v>0</v>
      </c>
      <c r="L317">
        <v>0</v>
      </c>
      <c r="M317">
        <v>0</v>
      </c>
      <c r="N317">
        <v>9020224</v>
      </c>
      <c r="O317">
        <v>3</v>
      </c>
      <c r="P317" t="s">
        <v>1456</v>
      </c>
      <c r="Q317">
        <v>1004</v>
      </c>
      <c r="R317">
        <v>6</v>
      </c>
      <c r="S317">
        <v>0</v>
      </c>
      <c r="T317">
        <v>0</v>
      </c>
      <c r="V317" t="s">
        <v>1387</v>
      </c>
      <c r="W317">
        <v>3</v>
      </c>
      <c r="X317" s="68">
        <v>42354</v>
      </c>
      <c r="Y317" s="68">
        <v>36525</v>
      </c>
      <c r="Z317">
        <v>0</v>
      </c>
      <c r="AA317">
        <v>21</v>
      </c>
      <c r="AB317" t="s">
        <v>404</v>
      </c>
      <c r="AE317" t="s">
        <v>389</v>
      </c>
      <c r="AF317">
        <v>30000</v>
      </c>
    </row>
    <row r="318" spans="1:32" x14ac:dyDescent="0.25">
      <c r="A318" t="s">
        <v>1455</v>
      </c>
      <c r="B318" t="s">
        <v>404</v>
      </c>
      <c r="C318" s="158" t="str">
        <f t="shared" si="4"/>
        <v>1114474</v>
      </c>
      <c r="D318">
        <v>111447</v>
      </c>
      <c r="F318">
        <v>12</v>
      </c>
      <c r="G318">
        <v>1177</v>
      </c>
      <c r="I318">
        <v>1021413</v>
      </c>
      <c r="J318">
        <v>1</v>
      </c>
      <c r="K318">
        <v>0</v>
      </c>
      <c r="L318">
        <v>0</v>
      </c>
      <c r="M318">
        <v>0</v>
      </c>
      <c r="N318">
        <v>9020224</v>
      </c>
      <c r="O318">
        <v>4</v>
      </c>
      <c r="P318" t="s">
        <v>1456</v>
      </c>
      <c r="Q318">
        <v>1004</v>
      </c>
      <c r="R318">
        <v>6</v>
      </c>
      <c r="S318">
        <v>0</v>
      </c>
      <c r="T318">
        <v>0</v>
      </c>
      <c r="V318" t="s">
        <v>1387</v>
      </c>
      <c r="W318">
        <v>3</v>
      </c>
      <c r="X318" s="68">
        <v>42354</v>
      </c>
      <c r="Y318" s="68">
        <v>36525</v>
      </c>
      <c r="Z318">
        <v>0</v>
      </c>
      <c r="AA318">
        <v>21</v>
      </c>
      <c r="AB318" t="s">
        <v>404</v>
      </c>
      <c r="AE318" t="s">
        <v>389</v>
      </c>
      <c r="AF318">
        <v>30000</v>
      </c>
    </row>
    <row r="319" spans="1:32" x14ac:dyDescent="0.25">
      <c r="A319" t="s">
        <v>1455</v>
      </c>
      <c r="B319" t="s">
        <v>404</v>
      </c>
      <c r="C319" s="158" t="str">
        <f t="shared" si="4"/>
        <v>1114475</v>
      </c>
      <c r="D319">
        <v>111447</v>
      </c>
      <c r="F319">
        <v>12</v>
      </c>
      <c r="G319">
        <v>1424</v>
      </c>
      <c r="I319">
        <v>1021414</v>
      </c>
      <c r="J319">
        <v>1</v>
      </c>
      <c r="K319">
        <v>0</v>
      </c>
      <c r="L319">
        <v>0</v>
      </c>
      <c r="M319">
        <v>0</v>
      </c>
      <c r="N319">
        <v>9020224</v>
      </c>
      <c r="O319">
        <v>5</v>
      </c>
      <c r="P319" t="s">
        <v>1456</v>
      </c>
      <c r="Q319">
        <v>1004</v>
      </c>
      <c r="R319">
        <v>6</v>
      </c>
      <c r="S319">
        <v>0</v>
      </c>
      <c r="T319">
        <v>0</v>
      </c>
      <c r="V319" t="s">
        <v>1387</v>
      </c>
      <c r="W319">
        <v>3</v>
      </c>
      <c r="X319" s="68">
        <v>42354</v>
      </c>
      <c r="Y319" s="68">
        <v>36525</v>
      </c>
      <c r="Z319">
        <v>0</v>
      </c>
      <c r="AA319">
        <v>21</v>
      </c>
      <c r="AB319" t="s">
        <v>404</v>
      </c>
      <c r="AE319" t="s">
        <v>389</v>
      </c>
      <c r="AF319">
        <v>30000</v>
      </c>
    </row>
    <row r="320" spans="1:32" x14ac:dyDescent="0.25">
      <c r="A320" t="s">
        <v>1457</v>
      </c>
      <c r="B320" t="s">
        <v>451</v>
      </c>
      <c r="C320" s="158" t="str">
        <f t="shared" si="4"/>
        <v>1114481</v>
      </c>
      <c r="D320">
        <v>111448</v>
      </c>
      <c r="F320">
        <v>12</v>
      </c>
      <c r="G320">
        <v>1800</v>
      </c>
      <c r="I320">
        <v>1021418</v>
      </c>
      <c r="J320">
        <v>1</v>
      </c>
      <c r="K320">
        <v>0</v>
      </c>
      <c r="L320">
        <v>0</v>
      </c>
      <c r="M320">
        <v>0</v>
      </c>
      <c r="N320">
        <v>9020211</v>
      </c>
      <c r="O320">
        <v>1</v>
      </c>
      <c r="P320" t="s">
        <v>1458</v>
      </c>
      <c r="Q320">
        <v>1004</v>
      </c>
      <c r="R320">
        <v>6</v>
      </c>
      <c r="S320">
        <v>0</v>
      </c>
      <c r="T320">
        <v>0</v>
      </c>
      <c r="V320" t="s">
        <v>1387</v>
      </c>
      <c r="W320">
        <v>3</v>
      </c>
      <c r="X320" s="68">
        <v>42354</v>
      </c>
      <c r="Y320" s="68">
        <v>36525</v>
      </c>
      <c r="Z320">
        <v>0</v>
      </c>
      <c r="AA320">
        <v>13</v>
      </c>
      <c r="AB320" t="s">
        <v>451</v>
      </c>
      <c r="AE320" t="s">
        <v>389</v>
      </c>
      <c r="AF320">
        <v>30000</v>
      </c>
    </row>
    <row r="321" spans="1:32" x14ac:dyDescent="0.25">
      <c r="A321" t="s">
        <v>1457</v>
      </c>
      <c r="B321" t="s">
        <v>451</v>
      </c>
      <c r="C321" s="158" t="str">
        <f t="shared" si="4"/>
        <v>1114482</v>
      </c>
      <c r="D321">
        <v>111448</v>
      </c>
      <c r="F321">
        <v>12</v>
      </c>
      <c r="G321">
        <v>2230</v>
      </c>
      <c r="I321">
        <v>1021419</v>
      </c>
      <c r="J321">
        <v>1</v>
      </c>
      <c r="K321">
        <v>0</v>
      </c>
      <c r="L321">
        <v>0</v>
      </c>
      <c r="M321">
        <v>0</v>
      </c>
      <c r="N321">
        <v>9020211</v>
      </c>
      <c r="O321">
        <v>2</v>
      </c>
      <c r="P321" t="s">
        <v>1458</v>
      </c>
      <c r="Q321">
        <v>1004</v>
      </c>
      <c r="R321">
        <v>6</v>
      </c>
      <c r="S321">
        <v>0</v>
      </c>
      <c r="T321">
        <v>0</v>
      </c>
      <c r="V321" t="s">
        <v>1387</v>
      </c>
      <c r="W321">
        <v>3</v>
      </c>
      <c r="X321" s="68">
        <v>42354</v>
      </c>
      <c r="Y321" s="68">
        <v>36525</v>
      </c>
      <c r="Z321">
        <v>0</v>
      </c>
      <c r="AA321">
        <v>13</v>
      </c>
      <c r="AB321" t="s">
        <v>451</v>
      </c>
      <c r="AE321" t="s">
        <v>389</v>
      </c>
      <c r="AF321">
        <v>30000</v>
      </c>
    </row>
    <row r="322" spans="1:32" x14ac:dyDescent="0.25">
      <c r="A322" t="s">
        <v>1457</v>
      </c>
      <c r="B322" t="s">
        <v>451</v>
      </c>
      <c r="C322" s="158" t="str">
        <f t="shared" si="4"/>
        <v>1114483</v>
      </c>
      <c r="D322">
        <v>111448</v>
      </c>
      <c r="F322">
        <v>12</v>
      </c>
      <c r="G322">
        <v>2600</v>
      </c>
      <c r="I322">
        <v>1021420</v>
      </c>
      <c r="J322">
        <v>1</v>
      </c>
      <c r="K322">
        <v>0</v>
      </c>
      <c r="L322">
        <v>0</v>
      </c>
      <c r="M322">
        <v>0</v>
      </c>
      <c r="N322">
        <v>9020211</v>
      </c>
      <c r="O322">
        <v>3</v>
      </c>
      <c r="P322" t="s">
        <v>1458</v>
      </c>
      <c r="Q322">
        <v>1004</v>
      </c>
      <c r="R322">
        <v>6</v>
      </c>
      <c r="S322">
        <v>0</v>
      </c>
      <c r="T322">
        <v>0</v>
      </c>
      <c r="V322" t="s">
        <v>1387</v>
      </c>
      <c r="W322">
        <v>3</v>
      </c>
      <c r="X322" s="68">
        <v>42354</v>
      </c>
      <c r="Y322" s="68">
        <v>36525</v>
      </c>
      <c r="Z322">
        <v>0</v>
      </c>
      <c r="AA322">
        <v>13</v>
      </c>
      <c r="AB322" t="s">
        <v>451</v>
      </c>
      <c r="AE322" t="s">
        <v>389</v>
      </c>
      <c r="AF322">
        <v>30000</v>
      </c>
    </row>
    <row r="323" spans="1:32" x14ac:dyDescent="0.25">
      <c r="A323" t="s">
        <v>1457</v>
      </c>
      <c r="B323" t="s">
        <v>451</v>
      </c>
      <c r="C323" s="158" t="str">
        <f t="shared" ref="C323:C386" si="5">D323&amp;O323</f>
        <v>1114484</v>
      </c>
      <c r="D323">
        <v>111448</v>
      </c>
      <c r="F323">
        <v>12</v>
      </c>
      <c r="G323">
        <v>2340</v>
      </c>
      <c r="I323">
        <v>1021421</v>
      </c>
      <c r="J323">
        <v>1</v>
      </c>
      <c r="K323">
        <v>0</v>
      </c>
      <c r="L323">
        <v>0</v>
      </c>
      <c r="M323">
        <v>0</v>
      </c>
      <c r="N323">
        <v>9020211</v>
      </c>
      <c r="O323">
        <v>4</v>
      </c>
      <c r="P323" t="s">
        <v>1458</v>
      </c>
      <c r="Q323">
        <v>1004</v>
      </c>
      <c r="R323">
        <v>6</v>
      </c>
      <c r="S323">
        <v>0</v>
      </c>
      <c r="T323">
        <v>0</v>
      </c>
      <c r="V323" t="s">
        <v>1387</v>
      </c>
      <c r="W323">
        <v>3</v>
      </c>
      <c r="X323" s="68">
        <v>42354</v>
      </c>
      <c r="Y323" s="68">
        <v>36525</v>
      </c>
      <c r="Z323">
        <v>0</v>
      </c>
      <c r="AA323">
        <v>13</v>
      </c>
      <c r="AB323" t="s">
        <v>451</v>
      </c>
      <c r="AE323" t="s">
        <v>389</v>
      </c>
      <c r="AF323">
        <v>30000</v>
      </c>
    </row>
    <row r="324" spans="1:32" x14ac:dyDescent="0.25">
      <c r="A324" t="s">
        <v>1457</v>
      </c>
      <c r="B324" t="s">
        <v>451</v>
      </c>
      <c r="C324" s="158" t="str">
        <f t="shared" si="5"/>
        <v>1114485</v>
      </c>
      <c r="D324">
        <v>111448</v>
      </c>
      <c r="F324">
        <v>12</v>
      </c>
      <c r="G324">
        <v>2730</v>
      </c>
      <c r="I324">
        <v>1021422</v>
      </c>
      <c r="J324">
        <v>1</v>
      </c>
      <c r="K324">
        <v>0</v>
      </c>
      <c r="L324">
        <v>0</v>
      </c>
      <c r="M324">
        <v>0</v>
      </c>
      <c r="N324">
        <v>9020211</v>
      </c>
      <c r="O324">
        <v>5</v>
      </c>
      <c r="P324" t="s">
        <v>1458</v>
      </c>
      <c r="Q324">
        <v>1004</v>
      </c>
      <c r="R324">
        <v>6</v>
      </c>
      <c r="S324">
        <v>0</v>
      </c>
      <c r="T324">
        <v>0</v>
      </c>
      <c r="V324" t="s">
        <v>1387</v>
      </c>
      <c r="W324">
        <v>3</v>
      </c>
      <c r="X324" s="68">
        <v>42354</v>
      </c>
      <c r="Y324" s="68">
        <v>36525</v>
      </c>
      <c r="Z324">
        <v>0</v>
      </c>
      <c r="AA324">
        <v>13</v>
      </c>
      <c r="AB324" t="s">
        <v>451</v>
      </c>
      <c r="AE324" t="s">
        <v>389</v>
      </c>
      <c r="AF324">
        <v>30000</v>
      </c>
    </row>
    <row r="325" spans="1:32" x14ac:dyDescent="0.25">
      <c r="A325" t="s">
        <v>1459</v>
      </c>
      <c r="B325" t="s">
        <v>451</v>
      </c>
      <c r="C325" s="158" t="str">
        <f t="shared" si="5"/>
        <v>1114511</v>
      </c>
      <c r="D325">
        <v>111451</v>
      </c>
      <c r="F325">
        <v>12</v>
      </c>
      <c r="H325" t="s">
        <v>1404</v>
      </c>
      <c r="I325">
        <v>1021439</v>
      </c>
      <c r="J325">
        <v>0</v>
      </c>
      <c r="K325">
        <v>0</v>
      </c>
      <c r="L325">
        <v>0</v>
      </c>
      <c r="M325">
        <v>0</v>
      </c>
      <c r="N325">
        <v>9020210</v>
      </c>
      <c r="O325">
        <v>1</v>
      </c>
      <c r="P325" t="s">
        <v>1460</v>
      </c>
      <c r="Q325">
        <v>1004</v>
      </c>
      <c r="R325">
        <v>6</v>
      </c>
      <c r="S325">
        <v>0</v>
      </c>
      <c r="T325">
        <v>0</v>
      </c>
      <c r="V325" t="s">
        <v>1387</v>
      </c>
      <c r="W325">
        <v>3</v>
      </c>
      <c r="X325" s="68">
        <v>42354</v>
      </c>
      <c r="Y325" s="68">
        <v>36525</v>
      </c>
      <c r="Z325">
        <v>0</v>
      </c>
      <c r="AA325">
        <v>13</v>
      </c>
      <c r="AB325" t="s">
        <v>451</v>
      </c>
      <c r="AE325" t="s">
        <v>389</v>
      </c>
      <c r="AF325">
        <v>30000</v>
      </c>
    </row>
    <row r="326" spans="1:32" x14ac:dyDescent="0.25">
      <c r="A326" t="s">
        <v>1459</v>
      </c>
      <c r="B326" t="s">
        <v>451</v>
      </c>
      <c r="C326" s="158" t="str">
        <f t="shared" si="5"/>
        <v>1114512</v>
      </c>
      <c r="D326">
        <v>111451</v>
      </c>
      <c r="F326">
        <v>12</v>
      </c>
      <c r="H326" t="s">
        <v>1404</v>
      </c>
      <c r="I326">
        <v>1021440</v>
      </c>
      <c r="J326">
        <v>0</v>
      </c>
      <c r="K326">
        <v>0</v>
      </c>
      <c r="L326">
        <v>0</v>
      </c>
      <c r="M326">
        <v>0</v>
      </c>
      <c r="N326">
        <v>9020210</v>
      </c>
      <c r="O326">
        <v>2</v>
      </c>
      <c r="P326" t="s">
        <v>1460</v>
      </c>
      <c r="Q326">
        <v>1004</v>
      </c>
      <c r="R326">
        <v>6</v>
      </c>
      <c r="S326">
        <v>0</v>
      </c>
      <c r="T326">
        <v>0</v>
      </c>
      <c r="V326" t="s">
        <v>1387</v>
      </c>
      <c r="W326">
        <v>3</v>
      </c>
      <c r="X326" s="68">
        <v>42354</v>
      </c>
      <c r="Y326" s="68">
        <v>36525</v>
      </c>
      <c r="Z326">
        <v>0</v>
      </c>
      <c r="AA326">
        <v>13</v>
      </c>
      <c r="AB326" t="s">
        <v>451</v>
      </c>
      <c r="AE326" t="s">
        <v>389</v>
      </c>
      <c r="AF326">
        <v>30000</v>
      </c>
    </row>
    <row r="327" spans="1:32" x14ac:dyDescent="0.25">
      <c r="A327" t="s">
        <v>1459</v>
      </c>
      <c r="B327" t="s">
        <v>451</v>
      </c>
      <c r="C327" s="158" t="str">
        <f t="shared" si="5"/>
        <v>1114513</v>
      </c>
      <c r="D327">
        <v>111451</v>
      </c>
      <c r="F327">
        <v>12</v>
      </c>
      <c r="H327" t="s">
        <v>1404</v>
      </c>
      <c r="I327">
        <v>1021441</v>
      </c>
      <c r="J327">
        <v>0</v>
      </c>
      <c r="K327">
        <v>0</v>
      </c>
      <c r="L327">
        <v>0</v>
      </c>
      <c r="M327">
        <v>0</v>
      </c>
      <c r="N327">
        <v>9020210</v>
      </c>
      <c r="O327">
        <v>3</v>
      </c>
      <c r="P327" t="s">
        <v>1460</v>
      </c>
      <c r="Q327">
        <v>1004</v>
      </c>
      <c r="R327">
        <v>6</v>
      </c>
      <c r="S327">
        <v>0</v>
      </c>
      <c r="T327">
        <v>0</v>
      </c>
      <c r="V327" t="s">
        <v>1387</v>
      </c>
      <c r="W327">
        <v>3</v>
      </c>
      <c r="X327" s="68">
        <v>42354</v>
      </c>
      <c r="Y327" s="68">
        <v>36525</v>
      </c>
      <c r="Z327">
        <v>0</v>
      </c>
      <c r="AA327">
        <v>13</v>
      </c>
      <c r="AB327" t="s">
        <v>451</v>
      </c>
      <c r="AE327" t="s">
        <v>389</v>
      </c>
      <c r="AF327">
        <v>30000</v>
      </c>
    </row>
    <row r="328" spans="1:32" x14ac:dyDescent="0.25">
      <c r="A328" t="s">
        <v>1459</v>
      </c>
      <c r="B328" t="s">
        <v>451</v>
      </c>
      <c r="C328" s="158" t="str">
        <f t="shared" si="5"/>
        <v>1114514</v>
      </c>
      <c r="D328">
        <v>111451</v>
      </c>
      <c r="F328">
        <v>12</v>
      </c>
      <c r="H328" t="s">
        <v>1404</v>
      </c>
      <c r="I328">
        <v>1021442</v>
      </c>
      <c r="J328">
        <v>0</v>
      </c>
      <c r="K328">
        <v>0</v>
      </c>
      <c r="L328">
        <v>0</v>
      </c>
      <c r="M328">
        <v>0</v>
      </c>
      <c r="N328">
        <v>9020210</v>
      </c>
      <c r="O328">
        <v>4</v>
      </c>
      <c r="P328" t="s">
        <v>1460</v>
      </c>
      <c r="Q328">
        <v>1004</v>
      </c>
      <c r="R328">
        <v>6</v>
      </c>
      <c r="S328">
        <v>0</v>
      </c>
      <c r="T328">
        <v>0</v>
      </c>
      <c r="V328" t="s">
        <v>1387</v>
      </c>
      <c r="W328">
        <v>3</v>
      </c>
      <c r="X328" s="68">
        <v>42354</v>
      </c>
      <c r="Y328" s="68">
        <v>36525</v>
      </c>
      <c r="Z328">
        <v>0</v>
      </c>
      <c r="AA328">
        <v>13</v>
      </c>
      <c r="AB328" t="s">
        <v>451</v>
      </c>
      <c r="AE328" t="s">
        <v>389</v>
      </c>
      <c r="AF328">
        <v>30000</v>
      </c>
    </row>
    <row r="329" spans="1:32" x14ac:dyDescent="0.25">
      <c r="A329" t="s">
        <v>1459</v>
      </c>
      <c r="B329" t="s">
        <v>451</v>
      </c>
      <c r="C329" s="158" t="str">
        <f t="shared" si="5"/>
        <v>1114515</v>
      </c>
      <c r="D329">
        <v>111451</v>
      </c>
      <c r="F329">
        <v>12</v>
      </c>
      <c r="H329" t="s">
        <v>1404</v>
      </c>
      <c r="I329">
        <v>1021443</v>
      </c>
      <c r="J329">
        <v>0</v>
      </c>
      <c r="K329">
        <v>0</v>
      </c>
      <c r="L329">
        <v>0</v>
      </c>
      <c r="M329">
        <v>0</v>
      </c>
      <c r="N329">
        <v>9020210</v>
      </c>
      <c r="O329">
        <v>5</v>
      </c>
      <c r="P329" t="s">
        <v>1460</v>
      </c>
      <c r="Q329">
        <v>1004</v>
      </c>
      <c r="R329">
        <v>6</v>
      </c>
      <c r="S329">
        <v>0</v>
      </c>
      <c r="T329">
        <v>0</v>
      </c>
      <c r="V329" t="s">
        <v>1387</v>
      </c>
      <c r="W329">
        <v>3</v>
      </c>
      <c r="X329" s="68">
        <v>42354</v>
      </c>
      <c r="Y329" s="68">
        <v>36525</v>
      </c>
      <c r="Z329">
        <v>0</v>
      </c>
      <c r="AA329">
        <v>13</v>
      </c>
      <c r="AB329" t="s">
        <v>451</v>
      </c>
      <c r="AE329" t="s">
        <v>389</v>
      </c>
      <c r="AF329">
        <v>30000</v>
      </c>
    </row>
    <row r="330" spans="1:32" x14ac:dyDescent="0.25">
      <c r="A330" t="s">
        <v>414</v>
      </c>
      <c r="B330" t="s">
        <v>392</v>
      </c>
      <c r="C330" s="158" t="str">
        <f t="shared" si="5"/>
        <v>1114521</v>
      </c>
      <c r="D330">
        <v>111452</v>
      </c>
      <c r="F330">
        <v>12</v>
      </c>
      <c r="G330">
        <v>250</v>
      </c>
      <c r="I330">
        <v>1021447</v>
      </c>
      <c r="J330">
        <v>0</v>
      </c>
      <c r="K330">
        <v>0</v>
      </c>
      <c r="L330">
        <v>0</v>
      </c>
      <c r="M330">
        <v>0</v>
      </c>
      <c r="N330">
        <v>9020238</v>
      </c>
      <c r="O330">
        <v>1</v>
      </c>
      <c r="P330" t="s">
        <v>415</v>
      </c>
      <c r="Q330">
        <v>1005</v>
      </c>
      <c r="R330">
        <v>6</v>
      </c>
      <c r="S330">
        <v>0</v>
      </c>
      <c r="T330">
        <v>0</v>
      </c>
      <c r="V330" t="s">
        <v>1387</v>
      </c>
      <c r="W330">
        <v>3</v>
      </c>
      <c r="X330" s="68">
        <v>42354</v>
      </c>
      <c r="Y330" s="68">
        <v>36525</v>
      </c>
      <c r="Z330">
        <v>0</v>
      </c>
      <c r="AA330">
        <v>19</v>
      </c>
      <c r="AB330" t="s">
        <v>392</v>
      </c>
      <c r="AE330" t="s">
        <v>389</v>
      </c>
      <c r="AF330">
        <v>30000</v>
      </c>
    </row>
    <row r="331" spans="1:32" x14ac:dyDescent="0.25">
      <c r="A331" t="s">
        <v>414</v>
      </c>
      <c r="B331" t="s">
        <v>392</v>
      </c>
      <c r="C331" s="158" t="str">
        <f t="shared" si="5"/>
        <v>1114522</v>
      </c>
      <c r="D331">
        <v>111452</v>
      </c>
      <c r="F331">
        <v>12</v>
      </c>
      <c r="G331">
        <v>290</v>
      </c>
      <c r="I331">
        <v>1021448</v>
      </c>
      <c r="J331">
        <v>0</v>
      </c>
      <c r="K331">
        <v>0</v>
      </c>
      <c r="L331">
        <v>0</v>
      </c>
      <c r="M331">
        <v>0</v>
      </c>
      <c r="N331">
        <v>9020238</v>
      </c>
      <c r="O331">
        <v>2</v>
      </c>
      <c r="P331" t="s">
        <v>415</v>
      </c>
      <c r="Q331">
        <v>1005</v>
      </c>
      <c r="R331">
        <v>6</v>
      </c>
      <c r="S331">
        <v>0</v>
      </c>
      <c r="T331">
        <v>0</v>
      </c>
      <c r="V331" t="s">
        <v>1387</v>
      </c>
      <c r="W331">
        <v>3</v>
      </c>
      <c r="X331" s="68">
        <v>42354</v>
      </c>
      <c r="Y331" s="68">
        <v>36525</v>
      </c>
      <c r="Z331">
        <v>0</v>
      </c>
      <c r="AA331">
        <v>19</v>
      </c>
      <c r="AB331" t="s">
        <v>392</v>
      </c>
      <c r="AE331" t="s">
        <v>389</v>
      </c>
      <c r="AF331">
        <v>30000</v>
      </c>
    </row>
    <row r="332" spans="1:32" x14ac:dyDescent="0.25">
      <c r="A332" t="s">
        <v>414</v>
      </c>
      <c r="B332" t="s">
        <v>392</v>
      </c>
      <c r="C332" s="158" t="str">
        <f t="shared" si="5"/>
        <v>1114523</v>
      </c>
      <c r="D332">
        <v>111452</v>
      </c>
      <c r="F332">
        <v>12</v>
      </c>
      <c r="G332">
        <v>350</v>
      </c>
      <c r="I332">
        <v>1021449</v>
      </c>
      <c r="J332">
        <v>0</v>
      </c>
      <c r="K332">
        <v>0</v>
      </c>
      <c r="L332">
        <v>0</v>
      </c>
      <c r="M332">
        <v>0</v>
      </c>
      <c r="N332">
        <v>9020238</v>
      </c>
      <c r="O332">
        <v>3</v>
      </c>
      <c r="P332" t="s">
        <v>415</v>
      </c>
      <c r="Q332">
        <v>1005</v>
      </c>
      <c r="R332">
        <v>6</v>
      </c>
      <c r="S332">
        <v>0</v>
      </c>
      <c r="T332">
        <v>0</v>
      </c>
      <c r="V332" t="s">
        <v>1387</v>
      </c>
      <c r="W332">
        <v>3</v>
      </c>
      <c r="X332" s="68">
        <v>42354</v>
      </c>
      <c r="Y332" s="68">
        <v>36525</v>
      </c>
      <c r="Z332">
        <v>0</v>
      </c>
      <c r="AA332">
        <v>19</v>
      </c>
      <c r="AB332" t="s">
        <v>392</v>
      </c>
      <c r="AE332" t="s">
        <v>389</v>
      </c>
      <c r="AF332">
        <v>30000</v>
      </c>
    </row>
    <row r="333" spans="1:32" x14ac:dyDescent="0.25">
      <c r="A333" t="s">
        <v>414</v>
      </c>
      <c r="B333" t="s">
        <v>392</v>
      </c>
      <c r="C333" s="158" t="str">
        <f t="shared" si="5"/>
        <v>1114524</v>
      </c>
      <c r="D333">
        <v>111452</v>
      </c>
      <c r="F333">
        <v>12</v>
      </c>
      <c r="G333">
        <v>300</v>
      </c>
      <c r="I333">
        <v>1021450</v>
      </c>
      <c r="J333">
        <v>0</v>
      </c>
      <c r="K333">
        <v>0</v>
      </c>
      <c r="L333">
        <v>0</v>
      </c>
      <c r="M333">
        <v>0</v>
      </c>
      <c r="N333">
        <v>9020238</v>
      </c>
      <c r="O333">
        <v>4</v>
      </c>
      <c r="P333" t="s">
        <v>415</v>
      </c>
      <c r="Q333">
        <v>1005</v>
      </c>
      <c r="R333">
        <v>6</v>
      </c>
      <c r="S333">
        <v>0</v>
      </c>
      <c r="T333">
        <v>0</v>
      </c>
      <c r="V333" t="s">
        <v>1387</v>
      </c>
      <c r="W333">
        <v>3</v>
      </c>
      <c r="X333" s="68">
        <v>42354</v>
      </c>
      <c r="Y333" s="68">
        <v>36525</v>
      </c>
      <c r="Z333">
        <v>0</v>
      </c>
      <c r="AA333">
        <v>19</v>
      </c>
      <c r="AB333" t="s">
        <v>392</v>
      </c>
      <c r="AE333" t="s">
        <v>389</v>
      </c>
      <c r="AF333">
        <v>30000</v>
      </c>
    </row>
    <row r="334" spans="1:32" x14ac:dyDescent="0.25">
      <c r="A334" t="s">
        <v>414</v>
      </c>
      <c r="B334" t="s">
        <v>392</v>
      </c>
      <c r="C334" s="158" t="str">
        <f t="shared" si="5"/>
        <v>1114525</v>
      </c>
      <c r="D334">
        <v>111452</v>
      </c>
      <c r="F334">
        <v>12</v>
      </c>
      <c r="G334">
        <v>370</v>
      </c>
      <c r="I334">
        <v>1021451</v>
      </c>
      <c r="J334">
        <v>0</v>
      </c>
      <c r="K334">
        <v>0</v>
      </c>
      <c r="L334">
        <v>0</v>
      </c>
      <c r="M334">
        <v>0</v>
      </c>
      <c r="N334">
        <v>9020238</v>
      </c>
      <c r="O334">
        <v>5</v>
      </c>
      <c r="P334" t="s">
        <v>415</v>
      </c>
      <c r="Q334">
        <v>1005</v>
      </c>
      <c r="R334">
        <v>6</v>
      </c>
      <c r="S334">
        <v>0</v>
      </c>
      <c r="T334">
        <v>0</v>
      </c>
      <c r="V334" t="s">
        <v>1387</v>
      </c>
      <c r="W334">
        <v>3</v>
      </c>
      <c r="X334" s="68">
        <v>42354</v>
      </c>
      <c r="Y334" s="68">
        <v>36525</v>
      </c>
      <c r="Z334">
        <v>0</v>
      </c>
      <c r="AA334">
        <v>19</v>
      </c>
      <c r="AB334" t="s">
        <v>392</v>
      </c>
      <c r="AE334" t="s">
        <v>389</v>
      </c>
      <c r="AF334">
        <v>30000</v>
      </c>
    </row>
    <row r="335" spans="1:32" x14ac:dyDescent="0.25">
      <c r="A335" t="s">
        <v>1461</v>
      </c>
      <c r="B335" t="s">
        <v>451</v>
      </c>
      <c r="C335" s="158" t="str">
        <f t="shared" si="5"/>
        <v>1114531</v>
      </c>
      <c r="D335">
        <v>111453</v>
      </c>
      <c r="F335">
        <v>12</v>
      </c>
      <c r="G335">
        <v>74</v>
      </c>
      <c r="I335">
        <v>1021455</v>
      </c>
      <c r="J335">
        <v>0</v>
      </c>
      <c r="K335">
        <v>0</v>
      </c>
      <c r="L335">
        <v>0</v>
      </c>
      <c r="M335">
        <v>0</v>
      </c>
      <c r="N335">
        <v>9020220</v>
      </c>
      <c r="O335">
        <v>1</v>
      </c>
      <c r="P335" t="s">
        <v>1462</v>
      </c>
      <c r="Q335">
        <v>1004</v>
      </c>
      <c r="R335">
        <v>7</v>
      </c>
      <c r="S335">
        <v>0</v>
      </c>
      <c r="T335">
        <v>1001376</v>
      </c>
      <c r="U335" t="s">
        <v>393</v>
      </c>
      <c r="V335" t="s">
        <v>1387</v>
      </c>
      <c r="W335">
        <v>3</v>
      </c>
      <c r="X335" s="68">
        <v>42354</v>
      </c>
      <c r="Y335" s="68">
        <v>36525</v>
      </c>
      <c r="Z335">
        <v>0</v>
      </c>
      <c r="AA335">
        <v>55</v>
      </c>
      <c r="AB335" t="s">
        <v>448</v>
      </c>
      <c r="AE335" t="s">
        <v>389</v>
      </c>
      <c r="AF335">
        <v>30000</v>
      </c>
    </row>
    <row r="336" spans="1:32" x14ac:dyDescent="0.25">
      <c r="A336" t="s">
        <v>1461</v>
      </c>
      <c r="B336" t="s">
        <v>451</v>
      </c>
      <c r="C336" s="158" t="str">
        <f t="shared" si="5"/>
        <v>1114532</v>
      </c>
      <c r="D336">
        <v>111453</v>
      </c>
      <c r="F336">
        <v>12</v>
      </c>
      <c r="G336">
        <v>81</v>
      </c>
      <c r="I336">
        <v>1021456</v>
      </c>
      <c r="J336">
        <v>0</v>
      </c>
      <c r="K336">
        <v>0</v>
      </c>
      <c r="L336">
        <v>0</v>
      </c>
      <c r="M336">
        <v>0</v>
      </c>
      <c r="N336">
        <v>9020220</v>
      </c>
      <c r="O336">
        <v>2</v>
      </c>
      <c r="P336" t="s">
        <v>1462</v>
      </c>
      <c r="Q336">
        <v>1004</v>
      </c>
      <c r="R336">
        <v>7</v>
      </c>
      <c r="S336">
        <v>0</v>
      </c>
      <c r="T336">
        <v>1001376</v>
      </c>
      <c r="U336" t="s">
        <v>393</v>
      </c>
      <c r="V336" t="s">
        <v>1387</v>
      </c>
      <c r="W336">
        <v>3</v>
      </c>
      <c r="X336" s="68">
        <v>42354</v>
      </c>
      <c r="Y336" s="68">
        <v>36525</v>
      </c>
      <c r="Z336">
        <v>0</v>
      </c>
      <c r="AA336">
        <v>55</v>
      </c>
      <c r="AB336" t="s">
        <v>448</v>
      </c>
      <c r="AE336" t="s">
        <v>389</v>
      </c>
      <c r="AF336">
        <v>30000</v>
      </c>
    </row>
    <row r="337" spans="1:32" x14ac:dyDescent="0.25">
      <c r="A337" t="s">
        <v>1461</v>
      </c>
      <c r="B337" t="s">
        <v>451</v>
      </c>
      <c r="C337" s="158" t="str">
        <f t="shared" si="5"/>
        <v>1114533</v>
      </c>
      <c r="D337">
        <v>111453</v>
      </c>
      <c r="F337">
        <v>12</v>
      </c>
      <c r="G337">
        <v>89</v>
      </c>
      <c r="I337">
        <v>1021457</v>
      </c>
      <c r="J337">
        <v>0</v>
      </c>
      <c r="K337">
        <v>0</v>
      </c>
      <c r="L337">
        <v>0</v>
      </c>
      <c r="M337">
        <v>0</v>
      </c>
      <c r="N337">
        <v>9020220</v>
      </c>
      <c r="O337">
        <v>3</v>
      </c>
      <c r="P337" t="s">
        <v>1462</v>
      </c>
      <c r="Q337">
        <v>1004</v>
      </c>
      <c r="R337">
        <v>7</v>
      </c>
      <c r="S337">
        <v>0</v>
      </c>
      <c r="T337">
        <v>1001376</v>
      </c>
      <c r="U337" t="s">
        <v>393</v>
      </c>
      <c r="V337" t="s">
        <v>1387</v>
      </c>
      <c r="W337">
        <v>3</v>
      </c>
      <c r="X337" s="68">
        <v>42354</v>
      </c>
      <c r="Y337" s="68">
        <v>36525</v>
      </c>
      <c r="Z337">
        <v>0</v>
      </c>
      <c r="AA337">
        <v>55</v>
      </c>
      <c r="AB337" t="s">
        <v>448</v>
      </c>
      <c r="AE337" t="s">
        <v>389</v>
      </c>
      <c r="AF337">
        <v>30000</v>
      </c>
    </row>
    <row r="338" spans="1:32" x14ac:dyDescent="0.25">
      <c r="A338" t="s">
        <v>1461</v>
      </c>
      <c r="B338" t="s">
        <v>451</v>
      </c>
      <c r="C338" s="158" t="str">
        <f t="shared" si="5"/>
        <v>1114534</v>
      </c>
      <c r="D338">
        <v>111453</v>
      </c>
      <c r="F338">
        <v>12</v>
      </c>
      <c r="G338">
        <v>86</v>
      </c>
      <c r="I338">
        <v>1021458</v>
      </c>
      <c r="J338">
        <v>0</v>
      </c>
      <c r="K338">
        <v>0</v>
      </c>
      <c r="L338">
        <v>0</v>
      </c>
      <c r="M338">
        <v>0</v>
      </c>
      <c r="N338">
        <v>9020220</v>
      </c>
      <c r="O338">
        <v>4</v>
      </c>
      <c r="P338" t="s">
        <v>1462</v>
      </c>
      <c r="Q338">
        <v>1004</v>
      </c>
      <c r="R338">
        <v>7</v>
      </c>
      <c r="S338">
        <v>0</v>
      </c>
      <c r="T338">
        <v>1001376</v>
      </c>
      <c r="U338" t="s">
        <v>393</v>
      </c>
      <c r="V338" t="s">
        <v>1387</v>
      </c>
      <c r="W338">
        <v>3</v>
      </c>
      <c r="X338" s="68">
        <v>42354</v>
      </c>
      <c r="Y338" s="68">
        <v>36525</v>
      </c>
      <c r="Z338">
        <v>0</v>
      </c>
      <c r="AA338">
        <v>55</v>
      </c>
      <c r="AB338" t="s">
        <v>448</v>
      </c>
      <c r="AE338" t="s">
        <v>389</v>
      </c>
      <c r="AF338">
        <v>30000</v>
      </c>
    </row>
    <row r="339" spans="1:32" x14ac:dyDescent="0.25">
      <c r="A339" t="s">
        <v>1461</v>
      </c>
      <c r="B339" t="s">
        <v>451</v>
      </c>
      <c r="C339" s="158" t="str">
        <f t="shared" si="5"/>
        <v>1114535</v>
      </c>
      <c r="D339">
        <v>111453</v>
      </c>
      <c r="F339">
        <v>12</v>
      </c>
      <c r="G339">
        <v>94</v>
      </c>
      <c r="I339">
        <v>1021459</v>
      </c>
      <c r="J339">
        <v>0</v>
      </c>
      <c r="K339">
        <v>0</v>
      </c>
      <c r="L339">
        <v>0</v>
      </c>
      <c r="M339">
        <v>0</v>
      </c>
      <c r="N339">
        <v>9020220</v>
      </c>
      <c r="O339">
        <v>5</v>
      </c>
      <c r="P339" t="s">
        <v>1462</v>
      </c>
      <c r="Q339">
        <v>1004</v>
      </c>
      <c r="R339">
        <v>7</v>
      </c>
      <c r="S339">
        <v>0</v>
      </c>
      <c r="T339">
        <v>1001376</v>
      </c>
      <c r="U339" t="s">
        <v>393</v>
      </c>
      <c r="V339" t="s">
        <v>1387</v>
      </c>
      <c r="W339">
        <v>3</v>
      </c>
      <c r="X339" s="68">
        <v>42354</v>
      </c>
      <c r="Y339" s="68">
        <v>36525</v>
      </c>
      <c r="Z339">
        <v>0</v>
      </c>
      <c r="AA339">
        <v>55</v>
      </c>
      <c r="AB339" t="s">
        <v>448</v>
      </c>
      <c r="AE339" t="s">
        <v>389</v>
      </c>
      <c r="AF339">
        <v>30000</v>
      </c>
    </row>
    <row r="340" spans="1:32" x14ac:dyDescent="0.25">
      <c r="A340" t="s">
        <v>1463</v>
      </c>
      <c r="B340" t="s">
        <v>1464</v>
      </c>
      <c r="C340" s="158" t="str">
        <f t="shared" si="5"/>
        <v>1114561</v>
      </c>
      <c r="D340">
        <v>111456</v>
      </c>
      <c r="F340">
        <v>12</v>
      </c>
      <c r="H340" t="s">
        <v>1404</v>
      </c>
      <c r="I340">
        <v>1028893</v>
      </c>
      <c r="J340">
        <v>0</v>
      </c>
      <c r="K340">
        <v>0</v>
      </c>
      <c r="L340">
        <v>0</v>
      </c>
      <c r="M340">
        <v>0</v>
      </c>
      <c r="N340">
        <v>9020210</v>
      </c>
      <c r="O340">
        <v>1</v>
      </c>
      <c r="P340" t="s">
        <v>1465</v>
      </c>
      <c r="Q340">
        <v>1004</v>
      </c>
      <c r="R340">
        <v>6</v>
      </c>
      <c r="S340">
        <v>0</v>
      </c>
      <c r="T340">
        <v>0</v>
      </c>
      <c r="V340" t="s">
        <v>1387</v>
      </c>
      <c r="W340">
        <v>3</v>
      </c>
      <c r="X340" s="68">
        <v>42354</v>
      </c>
      <c r="Y340" s="68">
        <v>36525</v>
      </c>
      <c r="Z340">
        <v>0</v>
      </c>
      <c r="AA340">
        <v>19</v>
      </c>
      <c r="AB340" t="s">
        <v>1464</v>
      </c>
      <c r="AE340" t="s">
        <v>422</v>
      </c>
      <c r="AF340">
        <v>30005</v>
      </c>
    </row>
    <row r="341" spans="1:32" x14ac:dyDescent="0.25">
      <c r="A341" t="s">
        <v>1463</v>
      </c>
      <c r="B341" t="s">
        <v>1464</v>
      </c>
      <c r="C341" s="158" t="str">
        <f t="shared" si="5"/>
        <v>1114562</v>
      </c>
      <c r="D341">
        <v>111456</v>
      </c>
      <c r="F341">
        <v>12</v>
      </c>
      <c r="H341" t="s">
        <v>1404</v>
      </c>
      <c r="I341">
        <v>1028894</v>
      </c>
      <c r="J341">
        <v>0</v>
      </c>
      <c r="K341">
        <v>0</v>
      </c>
      <c r="L341">
        <v>0</v>
      </c>
      <c r="M341">
        <v>0</v>
      </c>
      <c r="N341">
        <v>9020210</v>
      </c>
      <c r="O341">
        <v>2</v>
      </c>
      <c r="P341" t="s">
        <v>1465</v>
      </c>
      <c r="Q341">
        <v>1004</v>
      </c>
      <c r="R341">
        <v>6</v>
      </c>
      <c r="S341">
        <v>0</v>
      </c>
      <c r="T341">
        <v>0</v>
      </c>
      <c r="V341" t="s">
        <v>1387</v>
      </c>
      <c r="W341">
        <v>3</v>
      </c>
      <c r="X341" s="68">
        <v>42354</v>
      </c>
      <c r="Y341" s="68">
        <v>36525</v>
      </c>
      <c r="Z341">
        <v>0</v>
      </c>
      <c r="AA341">
        <v>19</v>
      </c>
      <c r="AB341" t="s">
        <v>1464</v>
      </c>
      <c r="AE341" t="s">
        <v>422</v>
      </c>
      <c r="AF341">
        <v>30005</v>
      </c>
    </row>
    <row r="342" spans="1:32" x14ac:dyDescent="0.25">
      <c r="A342" t="s">
        <v>1463</v>
      </c>
      <c r="B342" t="s">
        <v>1464</v>
      </c>
      <c r="C342" s="158" t="str">
        <f t="shared" si="5"/>
        <v>1114563</v>
      </c>
      <c r="D342">
        <v>111456</v>
      </c>
      <c r="F342">
        <v>12</v>
      </c>
      <c r="H342" t="s">
        <v>1404</v>
      </c>
      <c r="I342">
        <v>1028895</v>
      </c>
      <c r="J342">
        <v>0</v>
      </c>
      <c r="K342">
        <v>0</v>
      </c>
      <c r="L342">
        <v>0</v>
      </c>
      <c r="M342">
        <v>0</v>
      </c>
      <c r="N342">
        <v>9020210</v>
      </c>
      <c r="O342">
        <v>3</v>
      </c>
      <c r="P342" t="s">
        <v>1465</v>
      </c>
      <c r="Q342">
        <v>1004</v>
      </c>
      <c r="R342">
        <v>6</v>
      </c>
      <c r="S342">
        <v>0</v>
      </c>
      <c r="T342">
        <v>0</v>
      </c>
      <c r="V342" t="s">
        <v>1387</v>
      </c>
      <c r="W342">
        <v>3</v>
      </c>
      <c r="X342" s="68">
        <v>42354</v>
      </c>
      <c r="Y342" s="68">
        <v>36525</v>
      </c>
      <c r="Z342">
        <v>0</v>
      </c>
      <c r="AA342">
        <v>19</v>
      </c>
      <c r="AB342" t="s">
        <v>1464</v>
      </c>
      <c r="AE342" t="s">
        <v>422</v>
      </c>
      <c r="AF342">
        <v>30005</v>
      </c>
    </row>
    <row r="343" spans="1:32" x14ac:dyDescent="0.25">
      <c r="A343" t="s">
        <v>1463</v>
      </c>
      <c r="B343" t="s">
        <v>1464</v>
      </c>
      <c r="C343" s="158" t="str">
        <f t="shared" si="5"/>
        <v>1114564</v>
      </c>
      <c r="D343">
        <v>111456</v>
      </c>
      <c r="F343">
        <v>12</v>
      </c>
      <c r="H343" t="s">
        <v>1404</v>
      </c>
      <c r="I343">
        <v>1028896</v>
      </c>
      <c r="J343">
        <v>0</v>
      </c>
      <c r="K343">
        <v>0</v>
      </c>
      <c r="L343">
        <v>0</v>
      </c>
      <c r="M343">
        <v>0</v>
      </c>
      <c r="N343">
        <v>9020210</v>
      </c>
      <c r="O343">
        <v>4</v>
      </c>
      <c r="P343" t="s">
        <v>1465</v>
      </c>
      <c r="Q343">
        <v>1004</v>
      </c>
      <c r="R343">
        <v>6</v>
      </c>
      <c r="S343">
        <v>0</v>
      </c>
      <c r="T343">
        <v>0</v>
      </c>
      <c r="V343" t="s">
        <v>1387</v>
      </c>
      <c r="W343">
        <v>3</v>
      </c>
      <c r="X343" s="68">
        <v>42354</v>
      </c>
      <c r="Y343" s="68">
        <v>36525</v>
      </c>
      <c r="Z343">
        <v>0</v>
      </c>
      <c r="AA343">
        <v>19</v>
      </c>
      <c r="AB343" t="s">
        <v>1464</v>
      </c>
      <c r="AE343" t="s">
        <v>422</v>
      </c>
      <c r="AF343">
        <v>30005</v>
      </c>
    </row>
    <row r="344" spans="1:32" x14ac:dyDescent="0.25">
      <c r="A344" t="s">
        <v>1463</v>
      </c>
      <c r="B344" t="s">
        <v>1464</v>
      </c>
      <c r="C344" s="158" t="str">
        <f t="shared" si="5"/>
        <v>1114565</v>
      </c>
      <c r="D344">
        <v>111456</v>
      </c>
      <c r="F344">
        <v>12</v>
      </c>
      <c r="H344" t="s">
        <v>1404</v>
      </c>
      <c r="I344">
        <v>1028897</v>
      </c>
      <c r="J344">
        <v>0</v>
      </c>
      <c r="K344">
        <v>0</v>
      </c>
      <c r="L344">
        <v>0</v>
      </c>
      <c r="M344">
        <v>0</v>
      </c>
      <c r="N344">
        <v>9020210</v>
      </c>
      <c r="O344">
        <v>5</v>
      </c>
      <c r="P344" t="s">
        <v>1465</v>
      </c>
      <c r="Q344">
        <v>1004</v>
      </c>
      <c r="R344">
        <v>6</v>
      </c>
      <c r="S344">
        <v>0</v>
      </c>
      <c r="T344">
        <v>0</v>
      </c>
      <c r="V344" t="s">
        <v>1387</v>
      </c>
      <c r="W344">
        <v>3</v>
      </c>
      <c r="X344" s="68">
        <v>42354</v>
      </c>
      <c r="Y344" s="68">
        <v>36525</v>
      </c>
      <c r="Z344">
        <v>0</v>
      </c>
      <c r="AA344">
        <v>19</v>
      </c>
      <c r="AB344" t="s">
        <v>1464</v>
      </c>
      <c r="AE344" t="s">
        <v>422</v>
      </c>
      <c r="AF344">
        <v>30005</v>
      </c>
    </row>
    <row r="345" spans="1:32" x14ac:dyDescent="0.25">
      <c r="A345" t="s">
        <v>1466</v>
      </c>
      <c r="B345" t="s">
        <v>451</v>
      </c>
      <c r="C345" s="158" t="str">
        <f t="shared" si="5"/>
        <v>1114601</v>
      </c>
      <c r="D345">
        <v>111460</v>
      </c>
      <c r="F345">
        <v>12</v>
      </c>
      <c r="H345" t="s">
        <v>397</v>
      </c>
      <c r="I345">
        <v>1021474</v>
      </c>
      <c r="J345">
        <v>0</v>
      </c>
      <c r="K345">
        <v>0</v>
      </c>
      <c r="L345">
        <v>0</v>
      </c>
      <c r="M345">
        <v>0</v>
      </c>
      <c r="N345">
        <v>9020210</v>
      </c>
      <c r="O345">
        <v>1</v>
      </c>
      <c r="P345" t="s">
        <v>1467</v>
      </c>
      <c r="Q345">
        <v>1004</v>
      </c>
      <c r="R345">
        <v>6</v>
      </c>
      <c r="S345">
        <v>0</v>
      </c>
      <c r="T345">
        <v>0</v>
      </c>
      <c r="V345" t="s">
        <v>1387</v>
      </c>
      <c r="W345">
        <v>3</v>
      </c>
      <c r="X345" s="68">
        <v>42354</v>
      </c>
      <c r="Y345" s="68">
        <v>36525</v>
      </c>
      <c r="Z345">
        <v>0</v>
      </c>
      <c r="AA345">
        <v>13</v>
      </c>
      <c r="AB345" t="s">
        <v>451</v>
      </c>
      <c r="AE345" t="s">
        <v>389</v>
      </c>
      <c r="AF345">
        <v>30000</v>
      </c>
    </row>
    <row r="346" spans="1:32" x14ac:dyDescent="0.25">
      <c r="A346" t="s">
        <v>1466</v>
      </c>
      <c r="B346" t="s">
        <v>451</v>
      </c>
      <c r="C346" s="158" t="str">
        <f t="shared" si="5"/>
        <v>1114602</v>
      </c>
      <c r="D346">
        <v>111460</v>
      </c>
      <c r="F346">
        <v>12</v>
      </c>
      <c r="H346" t="s">
        <v>397</v>
      </c>
      <c r="I346">
        <v>1021475</v>
      </c>
      <c r="J346">
        <v>0</v>
      </c>
      <c r="K346">
        <v>0</v>
      </c>
      <c r="L346">
        <v>0</v>
      </c>
      <c r="M346">
        <v>0</v>
      </c>
      <c r="N346">
        <v>9020210</v>
      </c>
      <c r="O346">
        <v>2</v>
      </c>
      <c r="P346" t="s">
        <v>1467</v>
      </c>
      <c r="Q346">
        <v>1004</v>
      </c>
      <c r="R346">
        <v>6</v>
      </c>
      <c r="S346">
        <v>0</v>
      </c>
      <c r="T346">
        <v>0</v>
      </c>
      <c r="V346" t="s">
        <v>1387</v>
      </c>
      <c r="W346">
        <v>3</v>
      </c>
      <c r="X346" s="68">
        <v>42354</v>
      </c>
      <c r="Y346" s="68">
        <v>36525</v>
      </c>
      <c r="Z346">
        <v>0</v>
      </c>
      <c r="AA346">
        <v>13</v>
      </c>
      <c r="AB346" t="s">
        <v>451</v>
      </c>
      <c r="AE346" t="s">
        <v>389</v>
      </c>
      <c r="AF346">
        <v>30000</v>
      </c>
    </row>
    <row r="347" spans="1:32" x14ac:dyDescent="0.25">
      <c r="A347" t="s">
        <v>1466</v>
      </c>
      <c r="B347" t="s">
        <v>451</v>
      </c>
      <c r="C347" s="158" t="str">
        <f t="shared" si="5"/>
        <v>1114603</v>
      </c>
      <c r="D347">
        <v>111460</v>
      </c>
      <c r="F347">
        <v>12</v>
      </c>
      <c r="H347" t="s">
        <v>397</v>
      </c>
      <c r="I347">
        <v>1021476</v>
      </c>
      <c r="J347">
        <v>0</v>
      </c>
      <c r="K347">
        <v>0</v>
      </c>
      <c r="L347">
        <v>0</v>
      </c>
      <c r="M347">
        <v>0</v>
      </c>
      <c r="N347">
        <v>9020210</v>
      </c>
      <c r="O347">
        <v>3</v>
      </c>
      <c r="P347" t="s">
        <v>1467</v>
      </c>
      <c r="Q347">
        <v>1004</v>
      </c>
      <c r="R347">
        <v>6</v>
      </c>
      <c r="S347">
        <v>0</v>
      </c>
      <c r="T347">
        <v>0</v>
      </c>
      <c r="V347" t="s">
        <v>1387</v>
      </c>
      <c r="W347">
        <v>3</v>
      </c>
      <c r="X347" s="68">
        <v>42354</v>
      </c>
      <c r="Y347" s="68">
        <v>36525</v>
      </c>
      <c r="Z347">
        <v>0</v>
      </c>
      <c r="AA347">
        <v>13</v>
      </c>
      <c r="AB347" t="s">
        <v>451</v>
      </c>
      <c r="AE347" t="s">
        <v>389</v>
      </c>
      <c r="AF347">
        <v>30000</v>
      </c>
    </row>
    <row r="348" spans="1:32" x14ac:dyDescent="0.25">
      <c r="A348" t="s">
        <v>1466</v>
      </c>
      <c r="B348" t="s">
        <v>451</v>
      </c>
      <c r="C348" s="158" t="str">
        <f t="shared" si="5"/>
        <v>1114604</v>
      </c>
      <c r="D348">
        <v>111460</v>
      </c>
      <c r="F348">
        <v>12</v>
      </c>
      <c r="H348" t="s">
        <v>397</v>
      </c>
      <c r="I348">
        <v>1021477</v>
      </c>
      <c r="J348">
        <v>0</v>
      </c>
      <c r="K348">
        <v>0</v>
      </c>
      <c r="L348">
        <v>0</v>
      </c>
      <c r="M348">
        <v>0</v>
      </c>
      <c r="N348">
        <v>9020210</v>
      </c>
      <c r="O348">
        <v>4</v>
      </c>
      <c r="P348" t="s">
        <v>1467</v>
      </c>
      <c r="Q348">
        <v>1004</v>
      </c>
      <c r="R348">
        <v>6</v>
      </c>
      <c r="S348">
        <v>0</v>
      </c>
      <c r="T348">
        <v>0</v>
      </c>
      <c r="V348" t="s">
        <v>1387</v>
      </c>
      <c r="W348">
        <v>3</v>
      </c>
      <c r="X348" s="68">
        <v>42354</v>
      </c>
      <c r="Y348" s="68">
        <v>36525</v>
      </c>
      <c r="Z348">
        <v>0</v>
      </c>
      <c r="AA348">
        <v>13</v>
      </c>
      <c r="AB348" t="s">
        <v>451</v>
      </c>
      <c r="AE348" t="s">
        <v>389</v>
      </c>
      <c r="AF348">
        <v>30000</v>
      </c>
    </row>
    <row r="349" spans="1:32" x14ac:dyDescent="0.25">
      <c r="A349" t="s">
        <v>1466</v>
      </c>
      <c r="B349" t="s">
        <v>451</v>
      </c>
      <c r="C349" s="158" t="str">
        <f t="shared" si="5"/>
        <v>1114605</v>
      </c>
      <c r="D349">
        <v>111460</v>
      </c>
      <c r="F349">
        <v>12</v>
      </c>
      <c r="H349" t="s">
        <v>397</v>
      </c>
      <c r="I349">
        <v>1021478</v>
      </c>
      <c r="J349">
        <v>0</v>
      </c>
      <c r="K349">
        <v>0</v>
      </c>
      <c r="L349">
        <v>0</v>
      </c>
      <c r="M349">
        <v>0</v>
      </c>
      <c r="N349">
        <v>9020210</v>
      </c>
      <c r="O349">
        <v>5</v>
      </c>
      <c r="P349" t="s">
        <v>1467</v>
      </c>
      <c r="Q349">
        <v>1004</v>
      </c>
      <c r="R349">
        <v>6</v>
      </c>
      <c r="S349">
        <v>0</v>
      </c>
      <c r="T349">
        <v>0</v>
      </c>
      <c r="V349" t="s">
        <v>1387</v>
      </c>
      <c r="W349">
        <v>3</v>
      </c>
      <c r="X349" s="68">
        <v>42354</v>
      </c>
      <c r="Y349" s="68">
        <v>36525</v>
      </c>
      <c r="Z349">
        <v>0</v>
      </c>
      <c r="AA349">
        <v>13</v>
      </c>
      <c r="AB349" t="s">
        <v>451</v>
      </c>
      <c r="AE349" t="s">
        <v>389</v>
      </c>
      <c r="AF349">
        <v>30000</v>
      </c>
    </row>
    <row r="350" spans="1:32" x14ac:dyDescent="0.25">
      <c r="A350" t="s">
        <v>1468</v>
      </c>
      <c r="B350" t="s">
        <v>451</v>
      </c>
      <c r="C350" s="158" t="str">
        <f t="shared" si="5"/>
        <v>1114641</v>
      </c>
      <c r="D350">
        <v>111464</v>
      </c>
      <c r="F350">
        <v>12</v>
      </c>
      <c r="G350">
        <v>660</v>
      </c>
      <c r="I350">
        <v>1021497</v>
      </c>
      <c r="J350">
        <v>1</v>
      </c>
      <c r="K350">
        <v>0</v>
      </c>
      <c r="L350">
        <v>0</v>
      </c>
      <c r="M350">
        <v>0</v>
      </c>
      <c r="N350">
        <v>9020211</v>
      </c>
      <c r="O350">
        <v>1</v>
      </c>
      <c r="P350" t="s">
        <v>1469</v>
      </c>
      <c r="Q350">
        <v>1004</v>
      </c>
      <c r="R350">
        <v>6</v>
      </c>
      <c r="S350">
        <v>0</v>
      </c>
      <c r="T350">
        <v>0</v>
      </c>
      <c r="V350" t="s">
        <v>1387</v>
      </c>
      <c r="W350">
        <v>3</v>
      </c>
      <c r="X350" s="68">
        <v>42354</v>
      </c>
      <c r="Y350" s="68">
        <v>36525</v>
      </c>
      <c r="Z350">
        <v>0</v>
      </c>
      <c r="AA350">
        <v>13</v>
      </c>
      <c r="AB350" t="s">
        <v>451</v>
      </c>
      <c r="AE350" t="s">
        <v>389</v>
      </c>
      <c r="AF350">
        <v>30000</v>
      </c>
    </row>
    <row r="351" spans="1:32" x14ac:dyDescent="0.25">
      <c r="A351" t="s">
        <v>1468</v>
      </c>
      <c r="B351" t="s">
        <v>451</v>
      </c>
      <c r="C351" s="158" t="str">
        <f t="shared" si="5"/>
        <v>1114642</v>
      </c>
      <c r="D351">
        <v>111464</v>
      </c>
      <c r="F351">
        <v>12</v>
      </c>
      <c r="G351">
        <v>790</v>
      </c>
      <c r="I351">
        <v>1021498</v>
      </c>
      <c r="J351">
        <v>1</v>
      </c>
      <c r="K351">
        <v>0</v>
      </c>
      <c r="L351">
        <v>0</v>
      </c>
      <c r="M351">
        <v>0</v>
      </c>
      <c r="N351">
        <v>9020211</v>
      </c>
      <c r="O351">
        <v>2</v>
      </c>
      <c r="P351" t="s">
        <v>1469</v>
      </c>
      <c r="Q351">
        <v>1004</v>
      </c>
      <c r="R351">
        <v>6</v>
      </c>
      <c r="S351">
        <v>0</v>
      </c>
      <c r="T351">
        <v>0</v>
      </c>
      <c r="V351" t="s">
        <v>1387</v>
      </c>
      <c r="W351">
        <v>3</v>
      </c>
      <c r="X351" s="68">
        <v>42354</v>
      </c>
      <c r="Y351" s="68">
        <v>36525</v>
      </c>
      <c r="Z351">
        <v>0</v>
      </c>
      <c r="AA351">
        <v>13</v>
      </c>
      <c r="AB351" t="s">
        <v>451</v>
      </c>
      <c r="AE351" t="s">
        <v>389</v>
      </c>
      <c r="AF351">
        <v>30000</v>
      </c>
    </row>
    <row r="352" spans="1:32" x14ac:dyDescent="0.25">
      <c r="A352" t="s">
        <v>1468</v>
      </c>
      <c r="B352" t="s">
        <v>451</v>
      </c>
      <c r="C352" s="158" t="str">
        <f t="shared" si="5"/>
        <v>1114643</v>
      </c>
      <c r="D352">
        <v>111464</v>
      </c>
      <c r="F352">
        <v>12</v>
      </c>
      <c r="G352">
        <v>940</v>
      </c>
      <c r="I352">
        <v>1021499</v>
      </c>
      <c r="J352">
        <v>1</v>
      </c>
      <c r="K352">
        <v>0</v>
      </c>
      <c r="L352">
        <v>0</v>
      </c>
      <c r="M352">
        <v>0</v>
      </c>
      <c r="N352">
        <v>9020211</v>
      </c>
      <c r="O352">
        <v>3</v>
      </c>
      <c r="P352" t="s">
        <v>1469</v>
      </c>
      <c r="Q352">
        <v>1004</v>
      </c>
      <c r="R352">
        <v>6</v>
      </c>
      <c r="S352">
        <v>0</v>
      </c>
      <c r="T352">
        <v>0</v>
      </c>
      <c r="V352" t="s">
        <v>1387</v>
      </c>
      <c r="W352">
        <v>3</v>
      </c>
      <c r="X352" s="68">
        <v>42354</v>
      </c>
      <c r="Y352" s="68">
        <v>36525</v>
      </c>
      <c r="Z352">
        <v>0</v>
      </c>
      <c r="AA352">
        <v>13</v>
      </c>
      <c r="AB352" t="s">
        <v>451</v>
      </c>
      <c r="AE352" t="s">
        <v>389</v>
      </c>
      <c r="AF352">
        <v>30000</v>
      </c>
    </row>
    <row r="353" spans="1:32" x14ac:dyDescent="0.25">
      <c r="A353" t="s">
        <v>1468</v>
      </c>
      <c r="B353" t="s">
        <v>451</v>
      </c>
      <c r="C353" s="158" t="str">
        <f t="shared" si="5"/>
        <v>1114644</v>
      </c>
      <c r="D353">
        <v>111464</v>
      </c>
      <c r="F353">
        <v>12</v>
      </c>
      <c r="G353">
        <v>830</v>
      </c>
      <c r="I353">
        <v>1021500</v>
      </c>
      <c r="J353">
        <v>1</v>
      </c>
      <c r="K353">
        <v>0</v>
      </c>
      <c r="L353">
        <v>0</v>
      </c>
      <c r="M353">
        <v>0</v>
      </c>
      <c r="N353">
        <v>9020211</v>
      </c>
      <c r="O353">
        <v>4</v>
      </c>
      <c r="P353" t="s">
        <v>1469</v>
      </c>
      <c r="Q353">
        <v>1004</v>
      </c>
      <c r="R353">
        <v>6</v>
      </c>
      <c r="S353">
        <v>0</v>
      </c>
      <c r="T353">
        <v>0</v>
      </c>
      <c r="V353" t="s">
        <v>1387</v>
      </c>
      <c r="W353">
        <v>3</v>
      </c>
      <c r="X353" s="68">
        <v>42354</v>
      </c>
      <c r="Y353" s="68">
        <v>36525</v>
      </c>
      <c r="Z353">
        <v>0</v>
      </c>
      <c r="AA353">
        <v>13</v>
      </c>
      <c r="AB353" t="s">
        <v>451</v>
      </c>
      <c r="AE353" t="s">
        <v>389</v>
      </c>
      <c r="AF353">
        <v>30000</v>
      </c>
    </row>
    <row r="354" spans="1:32" x14ac:dyDescent="0.25">
      <c r="A354" t="s">
        <v>1468</v>
      </c>
      <c r="B354" t="s">
        <v>451</v>
      </c>
      <c r="C354" s="158" t="str">
        <f t="shared" si="5"/>
        <v>1114645</v>
      </c>
      <c r="D354">
        <v>111464</v>
      </c>
      <c r="F354">
        <v>12</v>
      </c>
      <c r="G354">
        <v>990</v>
      </c>
      <c r="I354">
        <v>1021501</v>
      </c>
      <c r="J354">
        <v>1</v>
      </c>
      <c r="K354">
        <v>0</v>
      </c>
      <c r="L354">
        <v>0</v>
      </c>
      <c r="M354">
        <v>0</v>
      </c>
      <c r="N354">
        <v>9020211</v>
      </c>
      <c r="O354">
        <v>5</v>
      </c>
      <c r="P354" t="s">
        <v>1469</v>
      </c>
      <c r="Q354">
        <v>1004</v>
      </c>
      <c r="R354">
        <v>6</v>
      </c>
      <c r="S354">
        <v>0</v>
      </c>
      <c r="T354">
        <v>0</v>
      </c>
      <c r="V354" t="s">
        <v>1387</v>
      </c>
      <c r="W354">
        <v>3</v>
      </c>
      <c r="X354" s="68">
        <v>42354</v>
      </c>
      <c r="Y354" s="68">
        <v>36525</v>
      </c>
      <c r="Z354">
        <v>0</v>
      </c>
      <c r="AA354">
        <v>13</v>
      </c>
      <c r="AB354" t="s">
        <v>451</v>
      </c>
      <c r="AE354" t="s">
        <v>389</v>
      </c>
      <c r="AF354">
        <v>30000</v>
      </c>
    </row>
    <row r="355" spans="1:32" x14ac:dyDescent="0.25">
      <c r="A355" t="s">
        <v>416</v>
      </c>
      <c r="B355" t="s">
        <v>404</v>
      </c>
      <c r="C355" s="158" t="str">
        <f t="shared" si="5"/>
        <v>1114661</v>
      </c>
      <c r="D355">
        <v>111466</v>
      </c>
      <c r="F355">
        <v>12</v>
      </c>
      <c r="G355">
        <v>365</v>
      </c>
      <c r="I355">
        <v>1021507</v>
      </c>
      <c r="J355">
        <v>1</v>
      </c>
      <c r="K355">
        <v>0</v>
      </c>
      <c r="L355">
        <v>0</v>
      </c>
      <c r="M355">
        <v>0</v>
      </c>
      <c r="N355">
        <v>9020288</v>
      </c>
      <c r="O355">
        <v>1</v>
      </c>
      <c r="P355" t="s">
        <v>417</v>
      </c>
      <c r="Q355">
        <v>1005</v>
      </c>
      <c r="R355">
        <v>6</v>
      </c>
      <c r="S355">
        <v>0</v>
      </c>
      <c r="T355">
        <v>0</v>
      </c>
      <c r="V355" t="s">
        <v>1387</v>
      </c>
      <c r="W355">
        <v>3</v>
      </c>
      <c r="X355" s="68">
        <v>42354</v>
      </c>
      <c r="Y355" s="68">
        <v>36525</v>
      </c>
      <c r="Z355">
        <v>0</v>
      </c>
      <c r="AA355">
        <v>21</v>
      </c>
      <c r="AB355" t="s">
        <v>404</v>
      </c>
      <c r="AE355" t="s">
        <v>389</v>
      </c>
      <c r="AF355">
        <v>30000</v>
      </c>
    </row>
    <row r="356" spans="1:32" x14ac:dyDescent="0.25">
      <c r="A356" t="s">
        <v>416</v>
      </c>
      <c r="B356" t="s">
        <v>404</v>
      </c>
      <c r="C356" s="158" t="str">
        <f t="shared" si="5"/>
        <v>1114662</v>
      </c>
      <c r="D356">
        <v>111466</v>
      </c>
      <c r="F356">
        <v>12</v>
      </c>
      <c r="G356">
        <v>452</v>
      </c>
      <c r="I356">
        <v>1021508</v>
      </c>
      <c r="J356">
        <v>1</v>
      </c>
      <c r="K356">
        <v>0</v>
      </c>
      <c r="L356">
        <v>0</v>
      </c>
      <c r="M356">
        <v>0</v>
      </c>
      <c r="N356">
        <v>9020288</v>
      </c>
      <c r="O356">
        <v>2</v>
      </c>
      <c r="P356" t="s">
        <v>417</v>
      </c>
      <c r="Q356">
        <v>1005</v>
      </c>
      <c r="R356">
        <v>6</v>
      </c>
      <c r="S356">
        <v>0</v>
      </c>
      <c r="T356">
        <v>0</v>
      </c>
      <c r="V356" t="s">
        <v>1387</v>
      </c>
      <c r="W356">
        <v>3</v>
      </c>
      <c r="X356" s="68">
        <v>42354</v>
      </c>
      <c r="Y356" s="68">
        <v>36525</v>
      </c>
      <c r="Z356">
        <v>0</v>
      </c>
      <c r="AA356">
        <v>21</v>
      </c>
      <c r="AB356" t="s">
        <v>404</v>
      </c>
      <c r="AE356" t="s">
        <v>389</v>
      </c>
      <c r="AF356">
        <v>30000</v>
      </c>
    </row>
    <row r="357" spans="1:32" x14ac:dyDescent="0.25">
      <c r="A357" t="s">
        <v>416</v>
      </c>
      <c r="B357" t="s">
        <v>404</v>
      </c>
      <c r="C357" s="158" t="str">
        <f t="shared" si="5"/>
        <v>1114663</v>
      </c>
      <c r="D357">
        <v>111466</v>
      </c>
      <c r="F357">
        <v>12</v>
      </c>
      <c r="G357">
        <v>560</v>
      </c>
      <c r="I357">
        <v>1021509</v>
      </c>
      <c r="J357">
        <v>1</v>
      </c>
      <c r="K357">
        <v>0</v>
      </c>
      <c r="L357">
        <v>0</v>
      </c>
      <c r="M357">
        <v>0</v>
      </c>
      <c r="N357">
        <v>9020288</v>
      </c>
      <c r="O357">
        <v>3</v>
      </c>
      <c r="P357" t="s">
        <v>417</v>
      </c>
      <c r="Q357">
        <v>1005</v>
      </c>
      <c r="R357">
        <v>6</v>
      </c>
      <c r="S357">
        <v>0</v>
      </c>
      <c r="T357">
        <v>0</v>
      </c>
      <c r="V357" t="s">
        <v>1387</v>
      </c>
      <c r="W357">
        <v>3</v>
      </c>
      <c r="X357" s="68">
        <v>42354</v>
      </c>
      <c r="Y357" s="68">
        <v>36525</v>
      </c>
      <c r="Z357">
        <v>0</v>
      </c>
      <c r="AA357">
        <v>21</v>
      </c>
      <c r="AB357" t="s">
        <v>404</v>
      </c>
      <c r="AE357" t="s">
        <v>389</v>
      </c>
      <c r="AF357">
        <v>30000</v>
      </c>
    </row>
    <row r="358" spans="1:32" x14ac:dyDescent="0.25">
      <c r="A358" t="s">
        <v>416</v>
      </c>
      <c r="B358" t="s">
        <v>404</v>
      </c>
      <c r="C358" s="158" t="str">
        <f t="shared" si="5"/>
        <v>1114664</v>
      </c>
      <c r="D358">
        <v>111466</v>
      </c>
      <c r="F358">
        <v>12</v>
      </c>
      <c r="G358">
        <v>473</v>
      </c>
      <c r="I358">
        <v>1021510</v>
      </c>
      <c r="J358">
        <v>1</v>
      </c>
      <c r="K358">
        <v>0</v>
      </c>
      <c r="L358">
        <v>0</v>
      </c>
      <c r="M358">
        <v>0</v>
      </c>
      <c r="N358">
        <v>9020288</v>
      </c>
      <c r="O358">
        <v>4</v>
      </c>
      <c r="P358" t="s">
        <v>417</v>
      </c>
      <c r="Q358">
        <v>1005</v>
      </c>
      <c r="R358">
        <v>6</v>
      </c>
      <c r="S358">
        <v>0</v>
      </c>
      <c r="T358">
        <v>0</v>
      </c>
      <c r="V358" t="s">
        <v>1387</v>
      </c>
      <c r="W358">
        <v>3</v>
      </c>
      <c r="X358" s="68">
        <v>42354</v>
      </c>
      <c r="Y358" s="68">
        <v>36525</v>
      </c>
      <c r="Z358">
        <v>0</v>
      </c>
      <c r="AA358">
        <v>21</v>
      </c>
      <c r="AB358" t="s">
        <v>404</v>
      </c>
      <c r="AE358" t="s">
        <v>389</v>
      </c>
      <c r="AF358">
        <v>30000</v>
      </c>
    </row>
    <row r="359" spans="1:32" x14ac:dyDescent="0.25">
      <c r="A359" t="s">
        <v>416</v>
      </c>
      <c r="B359" t="s">
        <v>404</v>
      </c>
      <c r="C359" s="158" t="str">
        <f t="shared" si="5"/>
        <v>1114665</v>
      </c>
      <c r="D359">
        <v>111466</v>
      </c>
      <c r="F359">
        <v>12</v>
      </c>
      <c r="G359">
        <v>587</v>
      </c>
      <c r="I359">
        <v>1021511</v>
      </c>
      <c r="J359">
        <v>1</v>
      </c>
      <c r="K359">
        <v>0</v>
      </c>
      <c r="L359">
        <v>0</v>
      </c>
      <c r="M359">
        <v>0</v>
      </c>
      <c r="N359">
        <v>9020288</v>
      </c>
      <c r="O359">
        <v>5</v>
      </c>
      <c r="P359" t="s">
        <v>417</v>
      </c>
      <c r="Q359">
        <v>1005</v>
      </c>
      <c r="R359">
        <v>6</v>
      </c>
      <c r="S359">
        <v>0</v>
      </c>
      <c r="T359">
        <v>0</v>
      </c>
      <c r="V359" t="s">
        <v>1387</v>
      </c>
      <c r="W359">
        <v>3</v>
      </c>
      <c r="X359" s="68">
        <v>42354</v>
      </c>
      <c r="Y359" s="68">
        <v>36525</v>
      </c>
      <c r="Z359">
        <v>0</v>
      </c>
      <c r="AA359">
        <v>21</v>
      </c>
      <c r="AB359" t="s">
        <v>404</v>
      </c>
      <c r="AE359" t="s">
        <v>389</v>
      </c>
      <c r="AF359">
        <v>30000</v>
      </c>
    </row>
    <row r="360" spans="1:32" x14ac:dyDescent="0.25">
      <c r="A360" t="s">
        <v>418</v>
      </c>
      <c r="B360" t="s">
        <v>404</v>
      </c>
      <c r="C360" s="158" t="str">
        <f t="shared" si="5"/>
        <v>1114671</v>
      </c>
      <c r="D360">
        <v>111467</v>
      </c>
      <c r="F360">
        <v>12</v>
      </c>
      <c r="G360">
        <v>1536</v>
      </c>
      <c r="I360">
        <v>1021512</v>
      </c>
      <c r="J360">
        <v>1</v>
      </c>
      <c r="K360">
        <v>0</v>
      </c>
      <c r="L360">
        <v>0</v>
      </c>
      <c r="M360">
        <v>0</v>
      </c>
      <c r="N360">
        <v>9020288</v>
      </c>
      <c r="O360">
        <v>1</v>
      </c>
      <c r="P360" t="s">
        <v>419</v>
      </c>
      <c r="Q360">
        <v>1005</v>
      </c>
      <c r="R360">
        <v>6</v>
      </c>
      <c r="S360">
        <v>0</v>
      </c>
      <c r="T360">
        <v>0</v>
      </c>
      <c r="V360" t="s">
        <v>1387</v>
      </c>
      <c r="W360">
        <v>3</v>
      </c>
      <c r="X360" s="68">
        <v>42354</v>
      </c>
      <c r="Y360" s="68">
        <v>36525</v>
      </c>
      <c r="Z360">
        <v>0</v>
      </c>
      <c r="AA360">
        <v>21</v>
      </c>
      <c r="AB360" t="s">
        <v>404</v>
      </c>
      <c r="AE360" t="s">
        <v>389</v>
      </c>
      <c r="AF360">
        <v>30000</v>
      </c>
    </row>
    <row r="361" spans="1:32" x14ac:dyDescent="0.25">
      <c r="A361" t="s">
        <v>418</v>
      </c>
      <c r="B361" t="s">
        <v>404</v>
      </c>
      <c r="C361" s="158" t="str">
        <f t="shared" si="5"/>
        <v>1114672</v>
      </c>
      <c r="D361">
        <v>111467</v>
      </c>
      <c r="F361">
        <v>12</v>
      </c>
      <c r="G361">
        <v>1846</v>
      </c>
      <c r="I361">
        <v>1021513</v>
      </c>
      <c r="J361">
        <v>1</v>
      </c>
      <c r="K361">
        <v>0</v>
      </c>
      <c r="L361">
        <v>0</v>
      </c>
      <c r="M361">
        <v>0</v>
      </c>
      <c r="N361">
        <v>9020288</v>
      </c>
      <c r="O361">
        <v>2</v>
      </c>
      <c r="P361" t="s">
        <v>419</v>
      </c>
      <c r="Q361">
        <v>1005</v>
      </c>
      <c r="R361">
        <v>6</v>
      </c>
      <c r="S361">
        <v>0</v>
      </c>
      <c r="T361">
        <v>0</v>
      </c>
      <c r="V361" t="s">
        <v>1387</v>
      </c>
      <c r="W361">
        <v>3</v>
      </c>
      <c r="X361" s="68">
        <v>42354</v>
      </c>
      <c r="Y361" s="68">
        <v>36525</v>
      </c>
      <c r="Z361">
        <v>0</v>
      </c>
      <c r="AA361">
        <v>21</v>
      </c>
      <c r="AB361" t="s">
        <v>404</v>
      </c>
      <c r="AE361" t="s">
        <v>389</v>
      </c>
      <c r="AF361">
        <v>30000</v>
      </c>
    </row>
    <row r="362" spans="1:32" x14ac:dyDescent="0.25">
      <c r="A362" t="s">
        <v>418</v>
      </c>
      <c r="B362" t="s">
        <v>404</v>
      </c>
      <c r="C362" s="158" t="str">
        <f t="shared" si="5"/>
        <v>1114673</v>
      </c>
      <c r="D362">
        <v>111467</v>
      </c>
      <c r="F362">
        <v>12</v>
      </c>
      <c r="G362">
        <v>2215</v>
      </c>
      <c r="I362">
        <v>1021514</v>
      </c>
      <c r="J362">
        <v>1</v>
      </c>
      <c r="K362">
        <v>0</v>
      </c>
      <c r="L362">
        <v>0</v>
      </c>
      <c r="M362">
        <v>0</v>
      </c>
      <c r="N362">
        <v>9020288</v>
      </c>
      <c r="O362">
        <v>3</v>
      </c>
      <c r="P362" t="s">
        <v>419</v>
      </c>
      <c r="Q362">
        <v>1005</v>
      </c>
      <c r="R362">
        <v>6</v>
      </c>
      <c r="S362">
        <v>0</v>
      </c>
      <c r="T362">
        <v>0</v>
      </c>
      <c r="V362" t="s">
        <v>1387</v>
      </c>
      <c r="W362">
        <v>3</v>
      </c>
      <c r="X362" s="68">
        <v>42354</v>
      </c>
      <c r="Y362" s="68">
        <v>36525</v>
      </c>
      <c r="Z362">
        <v>0</v>
      </c>
      <c r="AA362">
        <v>21</v>
      </c>
      <c r="AB362" t="s">
        <v>404</v>
      </c>
      <c r="AE362" t="s">
        <v>389</v>
      </c>
      <c r="AF362">
        <v>30000</v>
      </c>
    </row>
    <row r="363" spans="1:32" x14ac:dyDescent="0.25">
      <c r="A363" t="s">
        <v>418</v>
      </c>
      <c r="B363" t="s">
        <v>404</v>
      </c>
      <c r="C363" s="158" t="str">
        <f t="shared" si="5"/>
        <v>1114674</v>
      </c>
      <c r="D363">
        <v>111467</v>
      </c>
      <c r="F363">
        <v>12</v>
      </c>
      <c r="G363">
        <v>1941</v>
      </c>
      <c r="I363">
        <v>1021515</v>
      </c>
      <c r="J363">
        <v>1</v>
      </c>
      <c r="K363">
        <v>0</v>
      </c>
      <c r="L363">
        <v>0</v>
      </c>
      <c r="M363">
        <v>0</v>
      </c>
      <c r="N363">
        <v>9020288</v>
      </c>
      <c r="O363">
        <v>4</v>
      </c>
      <c r="P363" t="s">
        <v>419</v>
      </c>
      <c r="Q363">
        <v>1005</v>
      </c>
      <c r="R363">
        <v>6</v>
      </c>
      <c r="S363">
        <v>0</v>
      </c>
      <c r="T363">
        <v>0</v>
      </c>
      <c r="V363" t="s">
        <v>1387</v>
      </c>
      <c r="W363">
        <v>3</v>
      </c>
      <c r="X363" s="68">
        <v>42354</v>
      </c>
      <c r="Y363" s="68">
        <v>36525</v>
      </c>
      <c r="Z363">
        <v>0</v>
      </c>
      <c r="AA363">
        <v>21</v>
      </c>
      <c r="AB363" t="s">
        <v>404</v>
      </c>
      <c r="AE363" t="s">
        <v>389</v>
      </c>
      <c r="AF363">
        <v>30000</v>
      </c>
    </row>
    <row r="364" spans="1:32" x14ac:dyDescent="0.25">
      <c r="A364" t="s">
        <v>418</v>
      </c>
      <c r="B364" t="s">
        <v>404</v>
      </c>
      <c r="C364" s="158" t="str">
        <f t="shared" si="5"/>
        <v>1114675</v>
      </c>
      <c r="D364">
        <v>111467</v>
      </c>
      <c r="F364">
        <v>12</v>
      </c>
      <c r="G364">
        <v>2322</v>
      </c>
      <c r="I364">
        <v>1021516</v>
      </c>
      <c r="J364">
        <v>1</v>
      </c>
      <c r="K364">
        <v>0</v>
      </c>
      <c r="L364">
        <v>0</v>
      </c>
      <c r="M364">
        <v>0</v>
      </c>
      <c r="N364">
        <v>9020288</v>
      </c>
      <c r="O364">
        <v>5</v>
      </c>
      <c r="P364" t="s">
        <v>419</v>
      </c>
      <c r="Q364">
        <v>1005</v>
      </c>
      <c r="R364">
        <v>6</v>
      </c>
      <c r="S364">
        <v>0</v>
      </c>
      <c r="T364">
        <v>0</v>
      </c>
      <c r="V364" t="s">
        <v>1387</v>
      </c>
      <c r="W364">
        <v>3</v>
      </c>
      <c r="X364" s="68">
        <v>42354</v>
      </c>
      <c r="Y364" s="68">
        <v>36525</v>
      </c>
      <c r="Z364">
        <v>0</v>
      </c>
      <c r="AA364">
        <v>21</v>
      </c>
      <c r="AB364" t="s">
        <v>404</v>
      </c>
      <c r="AE364" t="s">
        <v>389</v>
      </c>
      <c r="AF364">
        <v>30000</v>
      </c>
    </row>
    <row r="365" spans="1:32" x14ac:dyDescent="0.25">
      <c r="A365" t="s">
        <v>420</v>
      </c>
      <c r="B365" t="s">
        <v>404</v>
      </c>
      <c r="C365" s="158" t="str">
        <f t="shared" si="5"/>
        <v>1114681</v>
      </c>
      <c r="D365">
        <v>111468</v>
      </c>
      <c r="F365">
        <v>12</v>
      </c>
      <c r="G365">
        <v>321</v>
      </c>
      <c r="I365">
        <v>1021517</v>
      </c>
      <c r="J365">
        <v>0</v>
      </c>
      <c r="K365">
        <v>0</v>
      </c>
      <c r="L365">
        <v>0</v>
      </c>
      <c r="M365">
        <v>0</v>
      </c>
      <c r="N365">
        <v>9020289</v>
      </c>
      <c r="O365">
        <v>1</v>
      </c>
      <c r="P365" t="s">
        <v>421</v>
      </c>
      <c r="Q365">
        <v>1005</v>
      </c>
      <c r="R365">
        <v>6</v>
      </c>
      <c r="S365">
        <v>0</v>
      </c>
      <c r="T365">
        <v>0</v>
      </c>
      <c r="V365" t="s">
        <v>1387</v>
      </c>
      <c r="W365">
        <v>3</v>
      </c>
      <c r="X365" s="68">
        <v>42354</v>
      </c>
      <c r="Y365" s="68">
        <v>36525</v>
      </c>
      <c r="Z365">
        <v>0</v>
      </c>
      <c r="AA365">
        <v>21</v>
      </c>
      <c r="AB365" t="s">
        <v>404</v>
      </c>
      <c r="AE365" t="s">
        <v>422</v>
      </c>
      <c r="AF365">
        <v>30005</v>
      </c>
    </row>
    <row r="366" spans="1:32" x14ac:dyDescent="0.25">
      <c r="A366" t="s">
        <v>420</v>
      </c>
      <c r="B366" t="s">
        <v>404</v>
      </c>
      <c r="C366" s="158" t="str">
        <f t="shared" si="5"/>
        <v>1114682</v>
      </c>
      <c r="D366">
        <v>111468</v>
      </c>
      <c r="F366">
        <v>12</v>
      </c>
      <c r="G366">
        <v>321</v>
      </c>
      <c r="I366">
        <v>1021518</v>
      </c>
      <c r="J366">
        <v>0</v>
      </c>
      <c r="K366">
        <v>0</v>
      </c>
      <c r="L366">
        <v>0</v>
      </c>
      <c r="M366">
        <v>0</v>
      </c>
      <c r="N366">
        <v>9020289</v>
      </c>
      <c r="O366">
        <v>2</v>
      </c>
      <c r="P366" t="s">
        <v>421</v>
      </c>
      <c r="Q366">
        <v>1005</v>
      </c>
      <c r="R366">
        <v>6</v>
      </c>
      <c r="S366">
        <v>0</v>
      </c>
      <c r="T366">
        <v>0</v>
      </c>
      <c r="V366" t="s">
        <v>1387</v>
      </c>
      <c r="W366">
        <v>3</v>
      </c>
      <c r="X366" s="68">
        <v>42354</v>
      </c>
      <c r="Y366" s="68">
        <v>36525</v>
      </c>
      <c r="Z366">
        <v>0</v>
      </c>
      <c r="AA366">
        <v>21</v>
      </c>
      <c r="AB366" t="s">
        <v>404</v>
      </c>
      <c r="AE366" t="s">
        <v>422</v>
      </c>
      <c r="AF366">
        <v>30005</v>
      </c>
    </row>
    <row r="367" spans="1:32" x14ac:dyDescent="0.25">
      <c r="A367" t="s">
        <v>420</v>
      </c>
      <c r="B367" t="s">
        <v>404</v>
      </c>
      <c r="C367" s="158" t="str">
        <f t="shared" si="5"/>
        <v>1114683</v>
      </c>
      <c r="D367">
        <v>111468</v>
      </c>
      <c r="F367">
        <v>12</v>
      </c>
      <c r="G367">
        <v>321</v>
      </c>
      <c r="I367">
        <v>1021519</v>
      </c>
      <c r="J367">
        <v>0</v>
      </c>
      <c r="K367">
        <v>0</v>
      </c>
      <c r="L367">
        <v>0</v>
      </c>
      <c r="M367">
        <v>0</v>
      </c>
      <c r="N367">
        <v>9020289</v>
      </c>
      <c r="O367">
        <v>3</v>
      </c>
      <c r="P367" t="s">
        <v>421</v>
      </c>
      <c r="Q367">
        <v>1005</v>
      </c>
      <c r="R367">
        <v>6</v>
      </c>
      <c r="S367">
        <v>0</v>
      </c>
      <c r="T367">
        <v>0</v>
      </c>
      <c r="V367" t="s">
        <v>1387</v>
      </c>
      <c r="W367">
        <v>3</v>
      </c>
      <c r="X367" s="68">
        <v>42354</v>
      </c>
      <c r="Y367" s="68">
        <v>36525</v>
      </c>
      <c r="Z367">
        <v>0</v>
      </c>
      <c r="AA367">
        <v>21</v>
      </c>
      <c r="AB367" t="s">
        <v>404</v>
      </c>
      <c r="AE367" t="s">
        <v>422</v>
      </c>
      <c r="AF367">
        <v>30005</v>
      </c>
    </row>
    <row r="368" spans="1:32" x14ac:dyDescent="0.25">
      <c r="A368" t="s">
        <v>420</v>
      </c>
      <c r="B368" t="s">
        <v>404</v>
      </c>
      <c r="C368" s="158" t="str">
        <f t="shared" si="5"/>
        <v>1114684</v>
      </c>
      <c r="D368">
        <v>111468</v>
      </c>
      <c r="F368">
        <v>12</v>
      </c>
      <c r="G368">
        <v>337</v>
      </c>
      <c r="I368">
        <v>1021520</v>
      </c>
      <c r="J368">
        <v>0</v>
      </c>
      <c r="K368">
        <v>0</v>
      </c>
      <c r="L368">
        <v>0</v>
      </c>
      <c r="M368">
        <v>0</v>
      </c>
      <c r="N368">
        <v>9020289</v>
      </c>
      <c r="O368">
        <v>4</v>
      </c>
      <c r="P368" t="s">
        <v>421</v>
      </c>
      <c r="Q368">
        <v>1005</v>
      </c>
      <c r="R368">
        <v>6</v>
      </c>
      <c r="S368">
        <v>0</v>
      </c>
      <c r="T368">
        <v>0</v>
      </c>
      <c r="V368" t="s">
        <v>1387</v>
      </c>
      <c r="W368">
        <v>3</v>
      </c>
      <c r="X368" s="68">
        <v>42354</v>
      </c>
      <c r="Y368" s="68">
        <v>36525</v>
      </c>
      <c r="Z368">
        <v>0</v>
      </c>
      <c r="AA368">
        <v>21</v>
      </c>
      <c r="AB368" t="s">
        <v>404</v>
      </c>
      <c r="AE368" t="s">
        <v>422</v>
      </c>
      <c r="AF368">
        <v>30005</v>
      </c>
    </row>
    <row r="369" spans="1:32" x14ac:dyDescent="0.25">
      <c r="A369" t="s">
        <v>420</v>
      </c>
      <c r="B369" t="s">
        <v>404</v>
      </c>
      <c r="C369" s="158" t="str">
        <f t="shared" si="5"/>
        <v>1114685</v>
      </c>
      <c r="D369">
        <v>111468</v>
      </c>
      <c r="F369">
        <v>12</v>
      </c>
      <c r="G369">
        <v>337</v>
      </c>
      <c r="I369">
        <v>1021521</v>
      </c>
      <c r="J369">
        <v>0</v>
      </c>
      <c r="K369">
        <v>0</v>
      </c>
      <c r="L369">
        <v>0</v>
      </c>
      <c r="M369">
        <v>0</v>
      </c>
      <c r="N369">
        <v>9020289</v>
      </c>
      <c r="O369">
        <v>5</v>
      </c>
      <c r="P369" t="s">
        <v>421</v>
      </c>
      <c r="Q369">
        <v>1005</v>
      </c>
      <c r="R369">
        <v>6</v>
      </c>
      <c r="S369">
        <v>0</v>
      </c>
      <c r="T369">
        <v>0</v>
      </c>
      <c r="V369" t="s">
        <v>1387</v>
      </c>
      <c r="W369">
        <v>3</v>
      </c>
      <c r="X369" s="68">
        <v>42354</v>
      </c>
      <c r="Y369" s="68">
        <v>36525</v>
      </c>
      <c r="Z369">
        <v>0</v>
      </c>
      <c r="AA369">
        <v>21</v>
      </c>
      <c r="AB369" t="s">
        <v>404</v>
      </c>
      <c r="AE369" t="s">
        <v>422</v>
      </c>
      <c r="AF369">
        <v>30005</v>
      </c>
    </row>
    <row r="370" spans="1:32" x14ac:dyDescent="0.25">
      <c r="A370" t="s">
        <v>423</v>
      </c>
      <c r="B370" t="s">
        <v>404</v>
      </c>
      <c r="C370" s="158" t="str">
        <f t="shared" si="5"/>
        <v>1114691</v>
      </c>
      <c r="D370">
        <v>111469</v>
      </c>
      <c r="F370">
        <v>12</v>
      </c>
      <c r="H370" t="s">
        <v>397</v>
      </c>
      <c r="I370">
        <v>1021522</v>
      </c>
      <c r="J370">
        <v>0</v>
      </c>
      <c r="K370">
        <v>0</v>
      </c>
      <c r="L370">
        <v>0</v>
      </c>
      <c r="M370">
        <v>0</v>
      </c>
      <c r="N370">
        <v>9020235</v>
      </c>
      <c r="O370">
        <v>1</v>
      </c>
      <c r="P370" t="s">
        <v>424</v>
      </c>
      <c r="Q370">
        <v>1005</v>
      </c>
      <c r="R370">
        <v>6</v>
      </c>
      <c r="S370">
        <v>0</v>
      </c>
      <c r="T370">
        <v>0</v>
      </c>
      <c r="V370" t="s">
        <v>1387</v>
      </c>
      <c r="W370">
        <v>3</v>
      </c>
      <c r="X370" s="68">
        <v>42354</v>
      </c>
      <c r="Y370" s="68">
        <v>36525</v>
      </c>
      <c r="Z370">
        <v>0</v>
      </c>
      <c r="AA370">
        <v>21</v>
      </c>
      <c r="AB370" t="s">
        <v>404</v>
      </c>
      <c r="AE370" t="s">
        <v>389</v>
      </c>
      <c r="AF370">
        <v>30000</v>
      </c>
    </row>
    <row r="371" spans="1:32" x14ac:dyDescent="0.25">
      <c r="A371" t="s">
        <v>423</v>
      </c>
      <c r="B371" t="s">
        <v>404</v>
      </c>
      <c r="C371" s="158" t="str">
        <f t="shared" si="5"/>
        <v>1114692</v>
      </c>
      <c r="D371">
        <v>111469</v>
      </c>
      <c r="F371">
        <v>12</v>
      </c>
      <c r="H371" t="s">
        <v>397</v>
      </c>
      <c r="I371">
        <v>1021523</v>
      </c>
      <c r="J371">
        <v>0</v>
      </c>
      <c r="K371">
        <v>0</v>
      </c>
      <c r="L371">
        <v>0</v>
      </c>
      <c r="M371">
        <v>0</v>
      </c>
      <c r="N371">
        <v>9020235</v>
      </c>
      <c r="O371">
        <v>2</v>
      </c>
      <c r="P371" t="s">
        <v>424</v>
      </c>
      <c r="Q371">
        <v>1005</v>
      </c>
      <c r="R371">
        <v>6</v>
      </c>
      <c r="S371">
        <v>0</v>
      </c>
      <c r="T371">
        <v>0</v>
      </c>
      <c r="V371" t="s">
        <v>1387</v>
      </c>
      <c r="W371">
        <v>3</v>
      </c>
      <c r="X371" s="68">
        <v>42354</v>
      </c>
      <c r="Y371" s="68">
        <v>36525</v>
      </c>
      <c r="Z371">
        <v>0</v>
      </c>
      <c r="AA371">
        <v>21</v>
      </c>
      <c r="AB371" t="s">
        <v>404</v>
      </c>
      <c r="AE371" t="s">
        <v>389</v>
      </c>
      <c r="AF371">
        <v>30000</v>
      </c>
    </row>
    <row r="372" spans="1:32" x14ac:dyDescent="0.25">
      <c r="A372" t="s">
        <v>423</v>
      </c>
      <c r="B372" t="s">
        <v>404</v>
      </c>
      <c r="C372" s="158" t="str">
        <f t="shared" si="5"/>
        <v>1114693</v>
      </c>
      <c r="D372">
        <v>111469</v>
      </c>
      <c r="F372">
        <v>12</v>
      </c>
      <c r="H372" t="s">
        <v>397</v>
      </c>
      <c r="I372">
        <v>1021524</v>
      </c>
      <c r="J372">
        <v>0</v>
      </c>
      <c r="K372">
        <v>0</v>
      </c>
      <c r="L372">
        <v>0</v>
      </c>
      <c r="M372">
        <v>0</v>
      </c>
      <c r="N372">
        <v>9020235</v>
      </c>
      <c r="O372">
        <v>3</v>
      </c>
      <c r="P372" t="s">
        <v>424</v>
      </c>
      <c r="Q372">
        <v>1005</v>
      </c>
      <c r="R372">
        <v>6</v>
      </c>
      <c r="S372">
        <v>0</v>
      </c>
      <c r="T372">
        <v>0</v>
      </c>
      <c r="V372" t="s">
        <v>1387</v>
      </c>
      <c r="W372">
        <v>3</v>
      </c>
      <c r="X372" s="68">
        <v>42354</v>
      </c>
      <c r="Y372" s="68">
        <v>36525</v>
      </c>
      <c r="Z372">
        <v>0</v>
      </c>
      <c r="AA372">
        <v>21</v>
      </c>
      <c r="AB372" t="s">
        <v>404</v>
      </c>
      <c r="AE372" t="s">
        <v>389</v>
      </c>
      <c r="AF372">
        <v>30000</v>
      </c>
    </row>
    <row r="373" spans="1:32" x14ac:dyDescent="0.25">
      <c r="A373" t="s">
        <v>423</v>
      </c>
      <c r="B373" t="s">
        <v>404</v>
      </c>
      <c r="C373" s="158" t="str">
        <f t="shared" si="5"/>
        <v>1114694</v>
      </c>
      <c r="D373">
        <v>111469</v>
      </c>
      <c r="F373">
        <v>12</v>
      </c>
      <c r="H373" t="s">
        <v>397</v>
      </c>
      <c r="I373">
        <v>1021525</v>
      </c>
      <c r="J373">
        <v>0</v>
      </c>
      <c r="K373">
        <v>0</v>
      </c>
      <c r="L373">
        <v>0</v>
      </c>
      <c r="M373">
        <v>0</v>
      </c>
      <c r="N373">
        <v>9020235</v>
      </c>
      <c r="O373">
        <v>4</v>
      </c>
      <c r="P373" t="s">
        <v>424</v>
      </c>
      <c r="Q373">
        <v>1005</v>
      </c>
      <c r="R373">
        <v>6</v>
      </c>
      <c r="S373">
        <v>0</v>
      </c>
      <c r="T373">
        <v>0</v>
      </c>
      <c r="V373" t="s">
        <v>1387</v>
      </c>
      <c r="W373">
        <v>3</v>
      </c>
      <c r="X373" s="68">
        <v>42354</v>
      </c>
      <c r="Y373" s="68">
        <v>36525</v>
      </c>
      <c r="Z373">
        <v>0</v>
      </c>
      <c r="AA373">
        <v>21</v>
      </c>
      <c r="AB373" t="s">
        <v>404</v>
      </c>
      <c r="AE373" t="s">
        <v>389</v>
      </c>
      <c r="AF373">
        <v>30000</v>
      </c>
    </row>
    <row r="374" spans="1:32" x14ac:dyDescent="0.25">
      <c r="A374" t="s">
        <v>423</v>
      </c>
      <c r="B374" t="s">
        <v>404</v>
      </c>
      <c r="C374" s="158" t="str">
        <f t="shared" si="5"/>
        <v>1114695</v>
      </c>
      <c r="D374">
        <v>111469</v>
      </c>
      <c r="F374">
        <v>12</v>
      </c>
      <c r="H374" t="s">
        <v>397</v>
      </c>
      <c r="I374">
        <v>1021526</v>
      </c>
      <c r="J374">
        <v>0</v>
      </c>
      <c r="K374">
        <v>0</v>
      </c>
      <c r="L374">
        <v>0</v>
      </c>
      <c r="M374">
        <v>0</v>
      </c>
      <c r="N374">
        <v>9020235</v>
      </c>
      <c r="O374">
        <v>5</v>
      </c>
      <c r="P374" t="s">
        <v>424</v>
      </c>
      <c r="Q374">
        <v>1005</v>
      </c>
      <c r="R374">
        <v>6</v>
      </c>
      <c r="S374">
        <v>0</v>
      </c>
      <c r="T374">
        <v>0</v>
      </c>
      <c r="V374" t="s">
        <v>1387</v>
      </c>
      <c r="W374">
        <v>3</v>
      </c>
      <c r="X374" s="68">
        <v>42354</v>
      </c>
      <c r="Y374" s="68">
        <v>36525</v>
      </c>
      <c r="Z374">
        <v>0</v>
      </c>
      <c r="AA374">
        <v>21</v>
      </c>
      <c r="AB374" t="s">
        <v>404</v>
      </c>
      <c r="AE374" t="s">
        <v>389</v>
      </c>
      <c r="AF374">
        <v>30000</v>
      </c>
    </row>
    <row r="375" spans="1:32" x14ac:dyDescent="0.25">
      <c r="A375" t="s">
        <v>425</v>
      </c>
      <c r="B375" t="s">
        <v>426</v>
      </c>
      <c r="C375" s="158" t="str">
        <f t="shared" si="5"/>
        <v>1114781</v>
      </c>
      <c r="D375">
        <v>111478</v>
      </c>
      <c r="F375">
        <v>12</v>
      </c>
      <c r="G375">
        <v>1150</v>
      </c>
      <c r="I375">
        <v>1021563</v>
      </c>
      <c r="J375">
        <v>0</v>
      </c>
      <c r="K375">
        <v>0</v>
      </c>
      <c r="L375">
        <v>0</v>
      </c>
      <c r="M375">
        <v>0</v>
      </c>
      <c r="N375">
        <v>9020238</v>
      </c>
      <c r="O375">
        <v>1</v>
      </c>
      <c r="P375" t="s">
        <v>427</v>
      </c>
      <c r="Q375">
        <v>1005</v>
      </c>
      <c r="R375">
        <v>6</v>
      </c>
      <c r="S375">
        <v>0</v>
      </c>
      <c r="T375">
        <v>0</v>
      </c>
      <c r="V375" t="s">
        <v>1387</v>
      </c>
      <c r="W375">
        <v>3</v>
      </c>
      <c r="X375" s="68">
        <v>42354</v>
      </c>
      <c r="Y375" s="68">
        <v>36525</v>
      </c>
      <c r="Z375">
        <v>0</v>
      </c>
      <c r="AA375">
        <v>56</v>
      </c>
      <c r="AB375" t="s">
        <v>426</v>
      </c>
      <c r="AE375" t="s">
        <v>389</v>
      </c>
      <c r="AF375">
        <v>30000</v>
      </c>
    </row>
    <row r="376" spans="1:32" x14ac:dyDescent="0.25">
      <c r="A376" t="s">
        <v>425</v>
      </c>
      <c r="B376" t="s">
        <v>426</v>
      </c>
      <c r="C376" s="158" t="str">
        <f t="shared" si="5"/>
        <v>1114782</v>
      </c>
      <c r="D376">
        <v>111478</v>
      </c>
      <c r="F376">
        <v>12</v>
      </c>
      <c r="G376">
        <v>1515</v>
      </c>
      <c r="I376">
        <v>1021564</v>
      </c>
      <c r="J376">
        <v>0</v>
      </c>
      <c r="K376">
        <v>0</v>
      </c>
      <c r="L376">
        <v>0</v>
      </c>
      <c r="M376">
        <v>0</v>
      </c>
      <c r="N376">
        <v>9020238</v>
      </c>
      <c r="O376">
        <v>2</v>
      </c>
      <c r="P376" t="s">
        <v>427</v>
      </c>
      <c r="Q376">
        <v>1005</v>
      </c>
      <c r="R376">
        <v>6</v>
      </c>
      <c r="S376">
        <v>0</v>
      </c>
      <c r="T376">
        <v>0</v>
      </c>
      <c r="V376" t="s">
        <v>1387</v>
      </c>
      <c r="W376">
        <v>3</v>
      </c>
      <c r="X376" s="68">
        <v>42354</v>
      </c>
      <c r="Y376" s="68">
        <v>36525</v>
      </c>
      <c r="Z376">
        <v>0</v>
      </c>
      <c r="AA376">
        <v>56</v>
      </c>
      <c r="AB376" t="s">
        <v>426</v>
      </c>
      <c r="AE376" t="s">
        <v>389</v>
      </c>
      <c r="AF376">
        <v>30000</v>
      </c>
    </row>
    <row r="377" spans="1:32" x14ac:dyDescent="0.25">
      <c r="A377" t="s">
        <v>425</v>
      </c>
      <c r="B377" t="s">
        <v>426</v>
      </c>
      <c r="C377" s="158" t="str">
        <f t="shared" si="5"/>
        <v>1114783</v>
      </c>
      <c r="D377">
        <v>111478</v>
      </c>
      <c r="F377">
        <v>12</v>
      </c>
      <c r="G377">
        <v>1850</v>
      </c>
      <c r="I377">
        <v>1021565</v>
      </c>
      <c r="J377">
        <v>0</v>
      </c>
      <c r="K377">
        <v>0</v>
      </c>
      <c r="L377">
        <v>0</v>
      </c>
      <c r="M377">
        <v>0</v>
      </c>
      <c r="N377">
        <v>9020238</v>
      </c>
      <c r="O377">
        <v>3</v>
      </c>
      <c r="P377" t="s">
        <v>427</v>
      </c>
      <c r="Q377">
        <v>1005</v>
      </c>
      <c r="R377">
        <v>6</v>
      </c>
      <c r="S377">
        <v>0</v>
      </c>
      <c r="T377">
        <v>0</v>
      </c>
      <c r="V377" t="s">
        <v>1387</v>
      </c>
      <c r="W377">
        <v>3</v>
      </c>
      <c r="X377" s="68">
        <v>42354</v>
      </c>
      <c r="Y377" s="68">
        <v>36525</v>
      </c>
      <c r="Z377">
        <v>0</v>
      </c>
      <c r="AA377">
        <v>56</v>
      </c>
      <c r="AB377" t="s">
        <v>426</v>
      </c>
      <c r="AE377" t="s">
        <v>389</v>
      </c>
      <c r="AF377">
        <v>30000</v>
      </c>
    </row>
    <row r="378" spans="1:32" x14ac:dyDescent="0.25">
      <c r="A378" t="s">
        <v>425</v>
      </c>
      <c r="B378" t="s">
        <v>426</v>
      </c>
      <c r="C378" s="158" t="str">
        <f t="shared" si="5"/>
        <v>1114784</v>
      </c>
      <c r="D378">
        <v>111478</v>
      </c>
      <c r="F378">
        <v>12</v>
      </c>
      <c r="G378">
        <v>1595</v>
      </c>
      <c r="I378">
        <v>1021566</v>
      </c>
      <c r="J378">
        <v>0</v>
      </c>
      <c r="K378">
        <v>0</v>
      </c>
      <c r="L378">
        <v>0</v>
      </c>
      <c r="M378">
        <v>0</v>
      </c>
      <c r="N378">
        <v>9020238</v>
      </c>
      <c r="O378">
        <v>4</v>
      </c>
      <c r="P378" t="s">
        <v>427</v>
      </c>
      <c r="Q378">
        <v>1005</v>
      </c>
      <c r="R378">
        <v>6</v>
      </c>
      <c r="S378">
        <v>0</v>
      </c>
      <c r="T378">
        <v>0</v>
      </c>
      <c r="V378" t="s">
        <v>1387</v>
      </c>
      <c r="W378">
        <v>3</v>
      </c>
      <c r="X378" s="68">
        <v>42354</v>
      </c>
      <c r="Y378" s="68">
        <v>36525</v>
      </c>
      <c r="Z378">
        <v>0</v>
      </c>
      <c r="AA378">
        <v>56</v>
      </c>
      <c r="AB378" t="s">
        <v>426</v>
      </c>
      <c r="AE378" t="s">
        <v>389</v>
      </c>
      <c r="AF378">
        <v>30000</v>
      </c>
    </row>
    <row r="379" spans="1:32" x14ac:dyDescent="0.25">
      <c r="A379" t="s">
        <v>425</v>
      </c>
      <c r="B379" t="s">
        <v>426</v>
      </c>
      <c r="C379" s="158" t="str">
        <f t="shared" si="5"/>
        <v>1114785</v>
      </c>
      <c r="D379">
        <v>111478</v>
      </c>
      <c r="F379">
        <v>12</v>
      </c>
      <c r="G379">
        <v>1945</v>
      </c>
      <c r="I379">
        <v>1021567</v>
      </c>
      <c r="J379">
        <v>0</v>
      </c>
      <c r="K379">
        <v>0</v>
      </c>
      <c r="L379">
        <v>0</v>
      </c>
      <c r="M379">
        <v>0</v>
      </c>
      <c r="N379">
        <v>9020238</v>
      </c>
      <c r="O379">
        <v>5</v>
      </c>
      <c r="P379" t="s">
        <v>427</v>
      </c>
      <c r="Q379">
        <v>1005</v>
      </c>
      <c r="R379">
        <v>6</v>
      </c>
      <c r="S379">
        <v>0</v>
      </c>
      <c r="T379">
        <v>0</v>
      </c>
      <c r="V379" t="s">
        <v>1387</v>
      </c>
      <c r="W379">
        <v>3</v>
      </c>
      <c r="X379" s="68">
        <v>42354</v>
      </c>
      <c r="Y379" s="68">
        <v>36525</v>
      </c>
      <c r="Z379">
        <v>0</v>
      </c>
      <c r="AA379">
        <v>56</v>
      </c>
      <c r="AB379" t="s">
        <v>426</v>
      </c>
      <c r="AE379" t="s">
        <v>389</v>
      </c>
      <c r="AF379">
        <v>30000</v>
      </c>
    </row>
    <row r="380" spans="1:32" x14ac:dyDescent="0.25">
      <c r="A380" t="s">
        <v>428</v>
      </c>
      <c r="B380" t="s">
        <v>429</v>
      </c>
      <c r="C380" s="158" t="str">
        <f t="shared" si="5"/>
        <v>1114791</v>
      </c>
      <c r="D380">
        <v>111479</v>
      </c>
      <c r="F380">
        <v>12</v>
      </c>
      <c r="H380" t="s">
        <v>397</v>
      </c>
      <c r="I380">
        <v>1021568</v>
      </c>
      <c r="J380">
        <v>0</v>
      </c>
      <c r="K380">
        <v>0</v>
      </c>
      <c r="L380">
        <v>0</v>
      </c>
      <c r="M380">
        <v>0</v>
      </c>
      <c r="N380">
        <v>9020238</v>
      </c>
      <c r="O380">
        <v>1</v>
      </c>
      <c r="P380" t="s">
        <v>430</v>
      </c>
      <c r="Q380">
        <v>1005</v>
      </c>
      <c r="R380">
        <v>6</v>
      </c>
      <c r="S380">
        <v>0</v>
      </c>
      <c r="T380">
        <v>0</v>
      </c>
      <c r="V380" t="s">
        <v>1387</v>
      </c>
      <c r="W380">
        <v>3</v>
      </c>
      <c r="X380" s="68">
        <v>42354</v>
      </c>
      <c r="Y380" s="68">
        <v>36525</v>
      </c>
      <c r="Z380">
        <v>0</v>
      </c>
      <c r="AA380">
        <v>39</v>
      </c>
      <c r="AB380" t="s">
        <v>429</v>
      </c>
      <c r="AE380" t="s">
        <v>431</v>
      </c>
      <c r="AF380">
        <v>30000</v>
      </c>
    </row>
    <row r="381" spans="1:32" x14ac:dyDescent="0.25">
      <c r="A381" t="s">
        <v>428</v>
      </c>
      <c r="B381" t="s">
        <v>429</v>
      </c>
      <c r="C381" s="158" t="str">
        <f t="shared" si="5"/>
        <v>1114792</v>
      </c>
      <c r="D381">
        <v>111479</v>
      </c>
      <c r="F381">
        <v>12</v>
      </c>
      <c r="H381" t="s">
        <v>397</v>
      </c>
      <c r="I381">
        <v>1021569</v>
      </c>
      <c r="J381">
        <v>0</v>
      </c>
      <c r="K381">
        <v>0</v>
      </c>
      <c r="L381">
        <v>0</v>
      </c>
      <c r="M381">
        <v>0</v>
      </c>
      <c r="N381">
        <v>9020238</v>
      </c>
      <c r="O381">
        <v>2</v>
      </c>
      <c r="P381" t="s">
        <v>430</v>
      </c>
      <c r="Q381">
        <v>1005</v>
      </c>
      <c r="R381">
        <v>6</v>
      </c>
      <c r="S381">
        <v>0</v>
      </c>
      <c r="T381">
        <v>0</v>
      </c>
      <c r="V381" t="s">
        <v>1387</v>
      </c>
      <c r="W381">
        <v>3</v>
      </c>
      <c r="X381" s="68">
        <v>42354</v>
      </c>
      <c r="Y381" s="68">
        <v>36525</v>
      </c>
      <c r="Z381">
        <v>0</v>
      </c>
      <c r="AA381">
        <v>39</v>
      </c>
      <c r="AB381" t="s">
        <v>429</v>
      </c>
      <c r="AE381" t="s">
        <v>431</v>
      </c>
      <c r="AF381">
        <v>30000</v>
      </c>
    </row>
    <row r="382" spans="1:32" x14ac:dyDescent="0.25">
      <c r="A382" t="s">
        <v>428</v>
      </c>
      <c r="B382" t="s">
        <v>429</v>
      </c>
      <c r="C382" s="158" t="str">
        <f t="shared" si="5"/>
        <v>1114793</v>
      </c>
      <c r="D382">
        <v>111479</v>
      </c>
      <c r="F382">
        <v>12</v>
      </c>
      <c r="H382" t="s">
        <v>397</v>
      </c>
      <c r="I382">
        <v>1021570</v>
      </c>
      <c r="J382">
        <v>0</v>
      </c>
      <c r="K382">
        <v>0</v>
      </c>
      <c r="L382">
        <v>0</v>
      </c>
      <c r="M382">
        <v>0</v>
      </c>
      <c r="N382">
        <v>9020238</v>
      </c>
      <c r="O382">
        <v>3</v>
      </c>
      <c r="P382" t="s">
        <v>430</v>
      </c>
      <c r="Q382">
        <v>1005</v>
      </c>
      <c r="R382">
        <v>6</v>
      </c>
      <c r="S382">
        <v>0</v>
      </c>
      <c r="T382">
        <v>0</v>
      </c>
      <c r="V382" t="s">
        <v>1387</v>
      </c>
      <c r="W382">
        <v>3</v>
      </c>
      <c r="X382" s="68">
        <v>42354</v>
      </c>
      <c r="Y382" s="68">
        <v>36525</v>
      </c>
      <c r="Z382">
        <v>0</v>
      </c>
      <c r="AA382">
        <v>39</v>
      </c>
      <c r="AB382" t="s">
        <v>429</v>
      </c>
      <c r="AE382" t="s">
        <v>431</v>
      </c>
      <c r="AF382">
        <v>30000</v>
      </c>
    </row>
    <row r="383" spans="1:32" x14ac:dyDescent="0.25">
      <c r="A383" t="s">
        <v>428</v>
      </c>
      <c r="B383" t="s">
        <v>429</v>
      </c>
      <c r="C383" s="158" t="str">
        <f t="shared" si="5"/>
        <v>1114794</v>
      </c>
      <c r="D383">
        <v>111479</v>
      </c>
      <c r="F383">
        <v>12</v>
      </c>
      <c r="H383" t="s">
        <v>397</v>
      </c>
      <c r="I383">
        <v>1021571</v>
      </c>
      <c r="J383">
        <v>0</v>
      </c>
      <c r="K383">
        <v>0</v>
      </c>
      <c r="L383">
        <v>0</v>
      </c>
      <c r="M383">
        <v>0</v>
      </c>
      <c r="N383">
        <v>9020238</v>
      </c>
      <c r="O383">
        <v>4</v>
      </c>
      <c r="P383" t="s">
        <v>430</v>
      </c>
      <c r="Q383">
        <v>1005</v>
      </c>
      <c r="R383">
        <v>6</v>
      </c>
      <c r="S383">
        <v>0</v>
      </c>
      <c r="T383">
        <v>0</v>
      </c>
      <c r="V383" t="s">
        <v>1387</v>
      </c>
      <c r="W383">
        <v>3</v>
      </c>
      <c r="X383" s="68">
        <v>42354</v>
      </c>
      <c r="Y383" s="68">
        <v>36525</v>
      </c>
      <c r="Z383">
        <v>0</v>
      </c>
      <c r="AA383">
        <v>39</v>
      </c>
      <c r="AB383" t="s">
        <v>429</v>
      </c>
      <c r="AE383" t="s">
        <v>431</v>
      </c>
      <c r="AF383">
        <v>30000</v>
      </c>
    </row>
    <row r="384" spans="1:32" x14ac:dyDescent="0.25">
      <c r="A384" t="s">
        <v>428</v>
      </c>
      <c r="B384" t="s">
        <v>429</v>
      </c>
      <c r="C384" s="158" t="str">
        <f t="shared" si="5"/>
        <v>1114795</v>
      </c>
      <c r="D384">
        <v>111479</v>
      </c>
      <c r="F384">
        <v>12</v>
      </c>
      <c r="H384" t="s">
        <v>397</v>
      </c>
      <c r="I384">
        <v>1021572</v>
      </c>
      <c r="J384">
        <v>0</v>
      </c>
      <c r="K384">
        <v>0</v>
      </c>
      <c r="L384">
        <v>0</v>
      </c>
      <c r="M384">
        <v>0</v>
      </c>
      <c r="N384">
        <v>9020238</v>
      </c>
      <c r="O384">
        <v>5</v>
      </c>
      <c r="P384" t="s">
        <v>430</v>
      </c>
      <c r="Q384">
        <v>1005</v>
      </c>
      <c r="R384">
        <v>6</v>
      </c>
      <c r="S384">
        <v>0</v>
      </c>
      <c r="T384">
        <v>0</v>
      </c>
      <c r="V384" t="s">
        <v>1387</v>
      </c>
      <c r="W384">
        <v>3</v>
      </c>
      <c r="X384" s="68">
        <v>42354</v>
      </c>
      <c r="Y384" s="68">
        <v>36525</v>
      </c>
      <c r="Z384">
        <v>0</v>
      </c>
      <c r="AA384">
        <v>39</v>
      </c>
      <c r="AB384" t="s">
        <v>429</v>
      </c>
      <c r="AE384" t="s">
        <v>431</v>
      </c>
      <c r="AF384">
        <v>30000</v>
      </c>
    </row>
    <row r="385" spans="1:32" x14ac:dyDescent="0.25">
      <c r="A385" t="s">
        <v>433</v>
      </c>
      <c r="B385" t="s">
        <v>432</v>
      </c>
      <c r="C385" s="158" t="str">
        <f t="shared" si="5"/>
        <v>1114801</v>
      </c>
      <c r="D385">
        <v>111480</v>
      </c>
      <c r="F385">
        <v>12</v>
      </c>
      <c r="G385">
        <v>100</v>
      </c>
      <c r="I385">
        <v>1021573</v>
      </c>
      <c r="J385">
        <v>1</v>
      </c>
      <c r="K385">
        <v>0</v>
      </c>
      <c r="L385">
        <v>0</v>
      </c>
      <c r="M385">
        <v>0</v>
      </c>
      <c r="N385">
        <v>9020237</v>
      </c>
      <c r="O385">
        <v>1</v>
      </c>
      <c r="P385" t="s">
        <v>434</v>
      </c>
      <c r="Q385">
        <v>1005</v>
      </c>
      <c r="R385">
        <v>6</v>
      </c>
      <c r="S385">
        <v>0</v>
      </c>
      <c r="T385">
        <v>0</v>
      </c>
      <c r="V385" t="s">
        <v>1387</v>
      </c>
      <c r="W385">
        <v>3</v>
      </c>
      <c r="X385" s="68">
        <v>42354</v>
      </c>
      <c r="Y385" s="68">
        <v>36525</v>
      </c>
      <c r="Z385">
        <v>0</v>
      </c>
      <c r="AA385">
        <v>28</v>
      </c>
      <c r="AB385" t="s">
        <v>432</v>
      </c>
      <c r="AE385" t="s">
        <v>431</v>
      </c>
      <c r="AF385">
        <v>30000</v>
      </c>
    </row>
    <row r="386" spans="1:32" x14ac:dyDescent="0.25">
      <c r="A386" t="s">
        <v>433</v>
      </c>
      <c r="B386" t="s">
        <v>432</v>
      </c>
      <c r="C386" s="158" t="str">
        <f t="shared" si="5"/>
        <v>1114802</v>
      </c>
      <c r="D386">
        <v>111480</v>
      </c>
      <c r="F386">
        <v>12</v>
      </c>
      <c r="G386">
        <v>120</v>
      </c>
      <c r="I386">
        <v>1021574</v>
      </c>
      <c r="J386">
        <v>1</v>
      </c>
      <c r="K386">
        <v>0</v>
      </c>
      <c r="L386">
        <v>0</v>
      </c>
      <c r="M386">
        <v>0</v>
      </c>
      <c r="N386">
        <v>9020237</v>
      </c>
      <c r="O386">
        <v>2</v>
      </c>
      <c r="P386" t="s">
        <v>434</v>
      </c>
      <c r="Q386">
        <v>1005</v>
      </c>
      <c r="R386">
        <v>6</v>
      </c>
      <c r="S386">
        <v>0</v>
      </c>
      <c r="T386">
        <v>0</v>
      </c>
      <c r="V386" t="s">
        <v>1387</v>
      </c>
      <c r="W386">
        <v>3</v>
      </c>
      <c r="X386" s="68">
        <v>42354</v>
      </c>
      <c r="Y386" s="68">
        <v>36525</v>
      </c>
      <c r="Z386">
        <v>0</v>
      </c>
      <c r="AA386">
        <v>28</v>
      </c>
      <c r="AB386" t="s">
        <v>432</v>
      </c>
      <c r="AE386" t="s">
        <v>431</v>
      </c>
      <c r="AF386">
        <v>30000</v>
      </c>
    </row>
    <row r="387" spans="1:32" x14ac:dyDescent="0.25">
      <c r="A387" t="s">
        <v>433</v>
      </c>
      <c r="B387" t="s">
        <v>432</v>
      </c>
      <c r="C387" s="158" t="str">
        <f t="shared" ref="C387:C450" si="6">D387&amp;O387</f>
        <v>1114803</v>
      </c>
      <c r="D387">
        <v>111480</v>
      </c>
      <c r="F387">
        <v>12</v>
      </c>
      <c r="G387">
        <v>150</v>
      </c>
      <c r="I387">
        <v>1021575</v>
      </c>
      <c r="J387">
        <v>1</v>
      </c>
      <c r="K387">
        <v>0</v>
      </c>
      <c r="L387">
        <v>0</v>
      </c>
      <c r="M387">
        <v>0</v>
      </c>
      <c r="N387">
        <v>9020237</v>
      </c>
      <c r="O387">
        <v>3</v>
      </c>
      <c r="P387" t="s">
        <v>434</v>
      </c>
      <c r="Q387">
        <v>1005</v>
      </c>
      <c r="R387">
        <v>6</v>
      </c>
      <c r="S387">
        <v>0</v>
      </c>
      <c r="T387">
        <v>0</v>
      </c>
      <c r="V387" t="s">
        <v>1387</v>
      </c>
      <c r="W387">
        <v>3</v>
      </c>
      <c r="X387" s="68">
        <v>42354</v>
      </c>
      <c r="Y387" s="68">
        <v>36525</v>
      </c>
      <c r="Z387">
        <v>0</v>
      </c>
      <c r="AA387">
        <v>28</v>
      </c>
      <c r="AB387" t="s">
        <v>432</v>
      </c>
      <c r="AE387" t="s">
        <v>431</v>
      </c>
      <c r="AF387">
        <v>30000</v>
      </c>
    </row>
    <row r="388" spans="1:32" x14ac:dyDescent="0.25">
      <c r="A388" t="s">
        <v>433</v>
      </c>
      <c r="B388" t="s">
        <v>432</v>
      </c>
      <c r="C388" s="158" t="str">
        <f t="shared" si="6"/>
        <v>1114804</v>
      </c>
      <c r="D388">
        <v>111480</v>
      </c>
      <c r="F388">
        <v>12</v>
      </c>
      <c r="G388">
        <v>125</v>
      </c>
      <c r="I388">
        <v>1021576</v>
      </c>
      <c r="J388">
        <v>1</v>
      </c>
      <c r="K388">
        <v>0</v>
      </c>
      <c r="L388">
        <v>0</v>
      </c>
      <c r="M388">
        <v>0</v>
      </c>
      <c r="N388">
        <v>9020237</v>
      </c>
      <c r="O388">
        <v>4</v>
      </c>
      <c r="P388" t="s">
        <v>434</v>
      </c>
      <c r="Q388">
        <v>1005</v>
      </c>
      <c r="R388">
        <v>6</v>
      </c>
      <c r="S388">
        <v>0</v>
      </c>
      <c r="T388">
        <v>0</v>
      </c>
      <c r="V388" t="s">
        <v>1387</v>
      </c>
      <c r="W388">
        <v>3</v>
      </c>
      <c r="X388" s="68">
        <v>42354</v>
      </c>
      <c r="Y388" s="68">
        <v>36525</v>
      </c>
      <c r="Z388">
        <v>0</v>
      </c>
      <c r="AA388">
        <v>28</v>
      </c>
      <c r="AB388" t="s">
        <v>432</v>
      </c>
      <c r="AE388" t="s">
        <v>431</v>
      </c>
      <c r="AF388">
        <v>30000</v>
      </c>
    </row>
    <row r="389" spans="1:32" x14ac:dyDescent="0.25">
      <c r="A389" t="s">
        <v>433</v>
      </c>
      <c r="B389" t="s">
        <v>432</v>
      </c>
      <c r="C389" s="158" t="str">
        <f t="shared" si="6"/>
        <v>1114805</v>
      </c>
      <c r="D389">
        <v>111480</v>
      </c>
      <c r="F389">
        <v>12</v>
      </c>
      <c r="G389">
        <v>160</v>
      </c>
      <c r="I389">
        <v>1021577</v>
      </c>
      <c r="J389">
        <v>1</v>
      </c>
      <c r="K389">
        <v>0</v>
      </c>
      <c r="L389">
        <v>0</v>
      </c>
      <c r="M389">
        <v>0</v>
      </c>
      <c r="N389">
        <v>9020237</v>
      </c>
      <c r="O389">
        <v>5</v>
      </c>
      <c r="P389" t="s">
        <v>434</v>
      </c>
      <c r="Q389">
        <v>1005</v>
      </c>
      <c r="R389">
        <v>6</v>
      </c>
      <c r="S389">
        <v>0</v>
      </c>
      <c r="T389">
        <v>0</v>
      </c>
      <c r="V389" t="s">
        <v>1387</v>
      </c>
      <c r="W389">
        <v>3</v>
      </c>
      <c r="X389" s="68">
        <v>42354</v>
      </c>
      <c r="Y389" s="68">
        <v>36525</v>
      </c>
      <c r="Z389">
        <v>0</v>
      </c>
      <c r="AA389">
        <v>28</v>
      </c>
      <c r="AB389" t="s">
        <v>432</v>
      </c>
      <c r="AE389" t="s">
        <v>431</v>
      </c>
      <c r="AF389">
        <v>30000</v>
      </c>
    </row>
    <row r="390" spans="1:32" x14ac:dyDescent="0.25">
      <c r="A390" t="s">
        <v>435</v>
      </c>
      <c r="B390" t="s">
        <v>404</v>
      </c>
      <c r="C390" s="158" t="str">
        <f t="shared" si="6"/>
        <v>1114811</v>
      </c>
      <c r="D390">
        <v>111481</v>
      </c>
      <c r="F390">
        <v>12</v>
      </c>
      <c r="G390">
        <v>750</v>
      </c>
      <c r="I390">
        <v>1021581</v>
      </c>
      <c r="J390">
        <v>1</v>
      </c>
      <c r="K390">
        <v>0</v>
      </c>
      <c r="L390">
        <v>0</v>
      </c>
      <c r="M390">
        <v>0</v>
      </c>
      <c r="N390">
        <v>9020237</v>
      </c>
      <c r="O390">
        <v>1</v>
      </c>
      <c r="P390" t="s">
        <v>436</v>
      </c>
      <c r="Q390">
        <v>1005</v>
      </c>
      <c r="R390">
        <v>6</v>
      </c>
      <c r="S390">
        <v>0</v>
      </c>
      <c r="T390">
        <v>0</v>
      </c>
      <c r="V390" t="s">
        <v>1387</v>
      </c>
      <c r="W390">
        <v>3</v>
      </c>
      <c r="X390" s="68">
        <v>42354</v>
      </c>
      <c r="Y390" s="68">
        <v>36525</v>
      </c>
      <c r="Z390">
        <v>0</v>
      </c>
      <c r="AA390">
        <v>21</v>
      </c>
      <c r="AB390" t="s">
        <v>404</v>
      </c>
      <c r="AE390" t="s">
        <v>431</v>
      </c>
      <c r="AF390">
        <v>30000</v>
      </c>
    </row>
    <row r="391" spans="1:32" x14ac:dyDescent="0.25">
      <c r="A391" t="s">
        <v>435</v>
      </c>
      <c r="B391" t="s">
        <v>404</v>
      </c>
      <c r="C391" s="158" t="str">
        <f t="shared" si="6"/>
        <v>1114812</v>
      </c>
      <c r="D391">
        <v>111481</v>
      </c>
      <c r="F391">
        <v>12</v>
      </c>
      <c r="G391">
        <v>900</v>
      </c>
      <c r="I391">
        <v>1021582</v>
      </c>
      <c r="J391">
        <v>1</v>
      </c>
      <c r="K391">
        <v>0</v>
      </c>
      <c r="L391">
        <v>0</v>
      </c>
      <c r="M391">
        <v>0</v>
      </c>
      <c r="N391">
        <v>9020237</v>
      </c>
      <c r="O391">
        <v>2</v>
      </c>
      <c r="P391" t="s">
        <v>436</v>
      </c>
      <c r="Q391">
        <v>1005</v>
      </c>
      <c r="R391">
        <v>6</v>
      </c>
      <c r="S391">
        <v>0</v>
      </c>
      <c r="T391">
        <v>0</v>
      </c>
      <c r="V391" t="s">
        <v>1387</v>
      </c>
      <c r="W391">
        <v>3</v>
      </c>
      <c r="X391" s="68">
        <v>42354</v>
      </c>
      <c r="Y391" s="68">
        <v>36525</v>
      </c>
      <c r="Z391">
        <v>0</v>
      </c>
      <c r="AA391">
        <v>21</v>
      </c>
      <c r="AB391" t="s">
        <v>404</v>
      </c>
      <c r="AE391" t="s">
        <v>431</v>
      </c>
      <c r="AF391">
        <v>30000</v>
      </c>
    </row>
    <row r="392" spans="1:32" x14ac:dyDescent="0.25">
      <c r="A392" t="s">
        <v>435</v>
      </c>
      <c r="B392" t="s">
        <v>404</v>
      </c>
      <c r="C392" s="158" t="str">
        <f t="shared" si="6"/>
        <v>1114813</v>
      </c>
      <c r="D392">
        <v>111481</v>
      </c>
      <c r="F392">
        <v>12</v>
      </c>
      <c r="G392">
        <v>1110</v>
      </c>
      <c r="I392">
        <v>1021583</v>
      </c>
      <c r="J392">
        <v>1</v>
      </c>
      <c r="K392">
        <v>0</v>
      </c>
      <c r="L392">
        <v>0</v>
      </c>
      <c r="M392">
        <v>0</v>
      </c>
      <c r="N392">
        <v>9020237</v>
      </c>
      <c r="O392">
        <v>3</v>
      </c>
      <c r="P392" t="s">
        <v>436</v>
      </c>
      <c r="Q392">
        <v>1005</v>
      </c>
      <c r="R392">
        <v>6</v>
      </c>
      <c r="S392">
        <v>0</v>
      </c>
      <c r="T392">
        <v>0</v>
      </c>
      <c r="V392" t="s">
        <v>1387</v>
      </c>
      <c r="W392">
        <v>3</v>
      </c>
      <c r="X392" s="68">
        <v>42354</v>
      </c>
      <c r="Y392" s="68">
        <v>36525</v>
      </c>
      <c r="Z392">
        <v>0</v>
      </c>
      <c r="AA392">
        <v>21</v>
      </c>
      <c r="AB392" t="s">
        <v>404</v>
      </c>
      <c r="AE392" t="s">
        <v>431</v>
      </c>
      <c r="AF392">
        <v>30000</v>
      </c>
    </row>
    <row r="393" spans="1:32" x14ac:dyDescent="0.25">
      <c r="A393" t="s">
        <v>435</v>
      </c>
      <c r="B393" t="s">
        <v>404</v>
      </c>
      <c r="C393" s="158" t="str">
        <f t="shared" si="6"/>
        <v>1114814</v>
      </c>
      <c r="D393">
        <v>111481</v>
      </c>
      <c r="F393">
        <v>12</v>
      </c>
      <c r="G393">
        <v>945</v>
      </c>
      <c r="I393">
        <v>1021584</v>
      </c>
      <c r="J393">
        <v>1</v>
      </c>
      <c r="K393">
        <v>0</v>
      </c>
      <c r="L393">
        <v>0</v>
      </c>
      <c r="M393">
        <v>0</v>
      </c>
      <c r="N393">
        <v>9020237</v>
      </c>
      <c r="O393">
        <v>4</v>
      </c>
      <c r="P393" t="s">
        <v>436</v>
      </c>
      <c r="Q393">
        <v>1005</v>
      </c>
      <c r="R393">
        <v>6</v>
      </c>
      <c r="S393">
        <v>0</v>
      </c>
      <c r="T393">
        <v>0</v>
      </c>
      <c r="V393" t="s">
        <v>1387</v>
      </c>
      <c r="W393">
        <v>3</v>
      </c>
      <c r="X393" s="68">
        <v>42354</v>
      </c>
      <c r="Y393" s="68">
        <v>36525</v>
      </c>
      <c r="Z393">
        <v>0</v>
      </c>
      <c r="AA393">
        <v>21</v>
      </c>
      <c r="AB393" t="s">
        <v>404</v>
      </c>
      <c r="AE393" t="s">
        <v>431</v>
      </c>
      <c r="AF393">
        <v>30000</v>
      </c>
    </row>
    <row r="394" spans="1:32" x14ac:dyDescent="0.25">
      <c r="A394" t="s">
        <v>435</v>
      </c>
      <c r="B394" t="s">
        <v>404</v>
      </c>
      <c r="C394" s="158" t="str">
        <f t="shared" si="6"/>
        <v>1114815</v>
      </c>
      <c r="D394">
        <v>111481</v>
      </c>
      <c r="F394">
        <v>12</v>
      </c>
      <c r="G394">
        <v>1165</v>
      </c>
      <c r="I394">
        <v>1021585</v>
      </c>
      <c r="J394">
        <v>1</v>
      </c>
      <c r="K394">
        <v>0</v>
      </c>
      <c r="L394">
        <v>0</v>
      </c>
      <c r="M394">
        <v>0</v>
      </c>
      <c r="N394">
        <v>9020237</v>
      </c>
      <c r="O394">
        <v>5</v>
      </c>
      <c r="P394" t="s">
        <v>436</v>
      </c>
      <c r="Q394">
        <v>1005</v>
      </c>
      <c r="R394">
        <v>6</v>
      </c>
      <c r="S394">
        <v>0</v>
      </c>
      <c r="T394">
        <v>0</v>
      </c>
      <c r="V394" t="s">
        <v>1387</v>
      </c>
      <c r="W394">
        <v>3</v>
      </c>
      <c r="X394" s="68">
        <v>42354</v>
      </c>
      <c r="Y394" s="68">
        <v>36525</v>
      </c>
      <c r="Z394">
        <v>0</v>
      </c>
      <c r="AA394">
        <v>21</v>
      </c>
      <c r="AB394" t="s">
        <v>404</v>
      </c>
      <c r="AE394" t="s">
        <v>431</v>
      </c>
      <c r="AF394">
        <v>30000</v>
      </c>
    </row>
    <row r="395" spans="1:32" x14ac:dyDescent="0.25">
      <c r="A395" t="s">
        <v>438</v>
      </c>
      <c r="B395" t="s">
        <v>429</v>
      </c>
      <c r="C395" s="158" t="str">
        <f t="shared" si="6"/>
        <v>1114842</v>
      </c>
      <c r="D395">
        <v>111484</v>
      </c>
      <c r="F395">
        <v>12</v>
      </c>
      <c r="G395">
        <v>1.95</v>
      </c>
      <c r="I395">
        <v>1021590</v>
      </c>
      <c r="J395">
        <v>1</v>
      </c>
      <c r="K395">
        <v>0</v>
      </c>
      <c r="L395">
        <v>0</v>
      </c>
      <c r="M395">
        <v>0</v>
      </c>
      <c r="N395">
        <v>9020238</v>
      </c>
      <c r="O395">
        <v>2</v>
      </c>
      <c r="P395" t="s">
        <v>439</v>
      </c>
      <c r="Q395">
        <v>1005</v>
      </c>
      <c r="R395">
        <v>6</v>
      </c>
      <c r="S395">
        <v>1</v>
      </c>
      <c r="T395">
        <v>0</v>
      </c>
      <c r="V395" t="s">
        <v>1387</v>
      </c>
      <c r="W395">
        <v>3</v>
      </c>
      <c r="X395" s="68">
        <v>42354</v>
      </c>
      <c r="Y395" s="68">
        <v>36525</v>
      </c>
      <c r="Z395">
        <v>0</v>
      </c>
      <c r="AA395">
        <v>39</v>
      </c>
      <c r="AB395" t="s">
        <v>429</v>
      </c>
      <c r="AE395" t="s">
        <v>431</v>
      </c>
      <c r="AF395">
        <v>30000</v>
      </c>
    </row>
    <row r="396" spans="1:32" x14ac:dyDescent="0.25">
      <c r="A396" t="s">
        <v>438</v>
      </c>
      <c r="B396" t="s">
        <v>429</v>
      </c>
      <c r="C396" s="158" t="str">
        <f t="shared" si="6"/>
        <v>1114843</v>
      </c>
      <c r="D396">
        <v>111484</v>
      </c>
      <c r="F396">
        <v>12</v>
      </c>
      <c r="G396">
        <v>2.2999999999999998</v>
      </c>
      <c r="I396">
        <v>1021591</v>
      </c>
      <c r="J396">
        <v>1</v>
      </c>
      <c r="K396">
        <v>0</v>
      </c>
      <c r="L396">
        <v>0</v>
      </c>
      <c r="M396">
        <v>0</v>
      </c>
      <c r="N396">
        <v>9020238</v>
      </c>
      <c r="O396">
        <v>3</v>
      </c>
      <c r="P396" t="s">
        <v>439</v>
      </c>
      <c r="Q396">
        <v>1005</v>
      </c>
      <c r="R396">
        <v>6</v>
      </c>
      <c r="S396">
        <v>1</v>
      </c>
      <c r="T396">
        <v>0</v>
      </c>
      <c r="V396" t="s">
        <v>1387</v>
      </c>
      <c r="W396">
        <v>3</v>
      </c>
      <c r="X396" s="68">
        <v>42354</v>
      </c>
      <c r="Y396" s="68">
        <v>36525</v>
      </c>
      <c r="Z396">
        <v>0</v>
      </c>
      <c r="AA396">
        <v>39</v>
      </c>
      <c r="AB396" t="s">
        <v>429</v>
      </c>
      <c r="AE396" t="s">
        <v>431</v>
      </c>
      <c r="AF396">
        <v>30000</v>
      </c>
    </row>
    <row r="397" spans="1:32" x14ac:dyDescent="0.25">
      <c r="A397" t="s">
        <v>438</v>
      </c>
      <c r="B397" t="s">
        <v>429</v>
      </c>
      <c r="C397" s="158" t="str">
        <f t="shared" si="6"/>
        <v>1114844</v>
      </c>
      <c r="D397">
        <v>111484</v>
      </c>
      <c r="F397">
        <v>12</v>
      </c>
      <c r="G397">
        <v>2.1</v>
      </c>
      <c r="I397">
        <v>1021592</v>
      </c>
      <c r="J397">
        <v>1</v>
      </c>
      <c r="K397">
        <v>0</v>
      </c>
      <c r="L397">
        <v>0</v>
      </c>
      <c r="M397">
        <v>0</v>
      </c>
      <c r="N397">
        <v>9020238</v>
      </c>
      <c r="O397">
        <v>4</v>
      </c>
      <c r="P397" t="s">
        <v>439</v>
      </c>
      <c r="Q397">
        <v>1005</v>
      </c>
      <c r="R397">
        <v>6</v>
      </c>
      <c r="S397">
        <v>1</v>
      </c>
      <c r="T397">
        <v>0</v>
      </c>
      <c r="V397" t="s">
        <v>1387</v>
      </c>
      <c r="W397">
        <v>3</v>
      </c>
      <c r="X397" s="68">
        <v>42354</v>
      </c>
      <c r="Y397" s="68">
        <v>36525</v>
      </c>
      <c r="Z397">
        <v>0</v>
      </c>
      <c r="AA397">
        <v>39</v>
      </c>
      <c r="AB397" t="s">
        <v>429</v>
      </c>
      <c r="AE397" t="s">
        <v>431</v>
      </c>
      <c r="AF397">
        <v>30000</v>
      </c>
    </row>
    <row r="398" spans="1:32" x14ac:dyDescent="0.25">
      <c r="A398" t="s">
        <v>438</v>
      </c>
      <c r="B398" t="s">
        <v>429</v>
      </c>
      <c r="C398" s="158" t="str">
        <f t="shared" si="6"/>
        <v>1114845</v>
      </c>
      <c r="D398">
        <v>111484</v>
      </c>
      <c r="F398">
        <v>12</v>
      </c>
      <c r="G398">
        <v>2.4</v>
      </c>
      <c r="I398">
        <v>1021593</v>
      </c>
      <c r="J398">
        <v>1</v>
      </c>
      <c r="K398">
        <v>0</v>
      </c>
      <c r="L398">
        <v>0</v>
      </c>
      <c r="M398">
        <v>0</v>
      </c>
      <c r="N398">
        <v>9020238</v>
      </c>
      <c r="O398">
        <v>5</v>
      </c>
      <c r="P398" t="s">
        <v>439</v>
      </c>
      <c r="Q398">
        <v>1005</v>
      </c>
      <c r="R398">
        <v>6</v>
      </c>
      <c r="S398">
        <v>1</v>
      </c>
      <c r="T398">
        <v>0</v>
      </c>
      <c r="V398" t="s">
        <v>1387</v>
      </c>
      <c r="W398">
        <v>3</v>
      </c>
      <c r="X398" s="68">
        <v>42354</v>
      </c>
      <c r="Y398" s="68">
        <v>36525</v>
      </c>
      <c r="Z398">
        <v>0</v>
      </c>
      <c r="AA398">
        <v>39</v>
      </c>
      <c r="AB398" t="s">
        <v>429</v>
      </c>
      <c r="AE398" t="s">
        <v>431</v>
      </c>
      <c r="AF398">
        <v>30000</v>
      </c>
    </row>
    <row r="399" spans="1:32" x14ac:dyDescent="0.25">
      <c r="A399" t="s">
        <v>438</v>
      </c>
      <c r="B399" t="s">
        <v>429</v>
      </c>
      <c r="C399" s="158" t="str">
        <f t="shared" si="6"/>
        <v>1114841</v>
      </c>
      <c r="D399">
        <v>111484</v>
      </c>
      <c r="F399">
        <v>12</v>
      </c>
      <c r="G399">
        <v>1.5</v>
      </c>
      <c r="I399">
        <v>1021589</v>
      </c>
      <c r="J399">
        <v>1</v>
      </c>
      <c r="K399">
        <v>0</v>
      </c>
      <c r="L399">
        <v>0</v>
      </c>
      <c r="M399">
        <v>0</v>
      </c>
      <c r="N399">
        <v>9020238</v>
      </c>
      <c r="O399">
        <v>1</v>
      </c>
      <c r="P399" t="s">
        <v>439</v>
      </c>
      <c r="Q399">
        <v>1005</v>
      </c>
      <c r="R399">
        <v>6</v>
      </c>
      <c r="S399">
        <v>1</v>
      </c>
      <c r="T399">
        <v>0</v>
      </c>
      <c r="V399" t="s">
        <v>1387</v>
      </c>
      <c r="W399">
        <v>3</v>
      </c>
      <c r="X399" s="68">
        <v>42354</v>
      </c>
      <c r="Y399" s="68">
        <v>36525</v>
      </c>
      <c r="Z399">
        <v>0</v>
      </c>
      <c r="AA399">
        <v>39</v>
      </c>
      <c r="AB399" t="s">
        <v>429</v>
      </c>
      <c r="AE399" t="s">
        <v>431</v>
      </c>
      <c r="AF399">
        <v>30000</v>
      </c>
    </row>
    <row r="400" spans="1:32" x14ac:dyDescent="0.25">
      <c r="A400" t="s">
        <v>440</v>
      </c>
      <c r="B400" t="s">
        <v>441</v>
      </c>
      <c r="C400" s="158" t="str">
        <f t="shared" si="6"/>
        <v>1114851</v>
      </c>
      <c r="D400">
        <v>111485</v>
      </c>
      <c r="F400">
        <v>12</v>
      </c>
      <c r="G400">
        <v>1150</v>
      </c>
      <c r="I400">
        <v>1021597</v>
      </c>
      <c r="J400">
        <v>1</v>
      </c>
      <c r="K400">
        <v>0</v>
      </c>
      <c r="L400">
        <v>0</v>
      </c>
      <c r="M400">
        <v>0</v>
      </c>
      <c r="N400">
        <v>9020238</v>
      </c>
      <c r="O400">
        <v>1</v>
      </c>
      <c r="P400" t="s">
        <v>442</v>
      </c>
      <c r="Q400">
        <v>1005</v>
      </c>
      <c r="R400">
        <v>6</v>
      </c>
      <c r="S400">
        <v>0</v>
      </c>
      <c r="T400">
        <v>0</v>
      </c>
      <c r="V400" t="s">
        <v>1387</v>
      </c>
      <c r="W400">
        <v>3</v>
      </c>
      <c r="X400" s="68">
        <v>42354</v>
      </c>
      <c r="Y400" s="68">
        <v>36525</v>
      </c>
      <c r="Z400">
        <v>0</v>
      </c>
      <c r="AA400">
        <v>154</v>
      </c>
      <c r="AB400" t="s">
        <v>441</v>
      </c>
      <c r="AE400" t="s">
        <v>431</v>
      </c>
      <c r="AF400">
        <v>30000</v>
      </c>
    </row>
    <row r="401" spans="1:32" x14ac:dyDescent="0.25">
      <c r="A401" t="s">
        <v>440</v>
      </c>
      <c r="B401" t="s">
        <v>441</v>
      </c>
      <c r="C401" s="158" t="str">
        <f t="shared" si="6"/>
        <v>1114852</v>
      </c>
      <c r="D401">
        <v>111485</v>
      </c>
      <c r="F401">
        <v>12</v>
      </c>
      <c r="G401">
        <v>1515</v>
      </c>
      <c r="I401">
        <v>1021598</v>
      </c>
      <c r="J401">
        <v>1</v>
      </c>
      <c r="K401">
        <v>0</v>
      </c>
      <c r="L401">
        <v>0</v>
      </c>
      <c r="M401">
        <v>0</v>
      </c>
      <c r="N401">
        <v>9020238</v>
      </c>
      <c r="O401">
        <v>2</v>
      </c>
      <c r="P401" t="s">
        <v>442</v>
      </c>
      <c r="Q401">
        <v>1005</v>
      </c>
      <c r="R401">
        <v>6</v>
      </c>
      <c r="S401">
        <v>0</v>
      </c>
      <c r="T401">
        <v>0</v>
      </c>
      <c r="V401" t="s">
        <v>1387</v>
      </c>
      <c r="W401">
        <v>3</v>
      </c>
      <c r="X401" s="68">
        <v>42354</v>
      </c>
      <c r="Y401" s="68">
        <v>36525</v>
      </c>
      <c r="Z401">
        <v>0</v>
      </c>
      <c r="AA401">
        <v>154</v>
      </c>
      <c r="AB401" t="s">
        <v>441</v>
      </c>
      <c r="AE401" t="s">
        <v>431</v>
      </c>
      <c r="AF401">
        <v>30000</v>
      </c>
    </row>
    <row r="402" spans="1:32" x14ac:dyDescent="0.25">
      <c r="A402" t="s">
        <v>440</v>
      </c>
      <c r="B402" t="s">
        <v>441</v>
      </c>
      <c r="C402" s="158" t="str">
        <f t="shared" si="6"/>
        <v>1114853</v>
      </c>
      <c r="D402">
        <v>111485</v>
      </c>
      <c r="F402">
        <v>12</v>
      </c>
      <c r="G402">
        <v>1850</v>
      </c>
      <c r="I402">
        <v>1021599</v>
      </c>
      <c r="J402">
        <v>1</v>
      </c>
      <c r="K402">
        <v>0</v>
      </c>
      <c r="L402">
        <v>0</v>
      </c>
      <c r="M402">
        <v>0</v>
      </c>
      <c r="N402">
        <v>9020238</v>
      </c>
      <c r="O402">
        <v>3</v>
      </c>
      <c r="P402" t="s">
        <v>442</v>
      </c>
      <c r="Q402">
        <v>1005</v>
      </c>
      <c r="R402">
        <v>6</v>
      </c>
      <c r="S402">
        <v>0</v>
      </c>
      <c r="T402">
        <v>0</v>
      </c>
      <c r="V402" t="s">
        <v>1387</v>
      </c>
      <c r="W402">
        <v>3</v>
      </c>
      <c r="X402" s="68">
        <v>42354</v>
      </c>
      <c r="Y402" s="68">
        <v>36525</v>
      </c>
      <c r="Z402">
        <v>0</v>
      </c>
      <c r="AA402">
        <v>154</v>
      </c>
      <c r="AB402" t="s">
        <v>441</v>
      </c>
      <c r="AE402" t="s">
        <v>431</v>
      </c>
      <c r="AF402">
        <v>30000</v>
      </c>
    </row>
    <row r="403" spans="1:32" x14ac:dyDescent="0.25">
      <c r="A403" t="s">
        <v>440</v>
      </c>
      <c r="B403" t="s">
        <v>441</v>
      </c>
      <c r="C403" s="158" t="str">
        <f t="shared" si="6"/>
        <v>1114854</v>
      </c>
      <c r="D403">
        <v>111485</v>
      </c>
      <c r="F403">
        <v>12</v>
      </c>
      <c r="G403">
        <v>1595</v>
      </c>
      <c r="I403">
        <v>1021600</v>
      </c>
      <c r="J403">
        <v>1</v>
      </c>
      <c r="K403">
        <v>0</v>
      </c>
      <c r="L403">
        <v>0</v>
      </c>
      <c r="M403">
        <v>0</v>
      </c>
      <c r="N403">
        <v>9020238</v>
      </c>
      <c r="O403">
        <v>4</v>
      </c>
      <c r="P403" t="s">
        <v>442</v>
      </c>
      <c r="Q403">
        <v>1005</v>
      </c>
      <c r="R403">
        <v>6</v>
      </c>
      <c r="S403">
        <v>0</v>
      </c>
      <c r="T403">
        <v>0</v>
      </c>
      <c r="V403" t="s">
        <v>1387</v>
      </c>
      <c r="W403">
        <v>3</v>
      </c>
      <c r="X403" s="68">
        <v>42354</v>
      </c>
      <c r="Y403" s="68">
        <v>36525</v>
      </c>
      <c r="Z403">
        <v>0</v>
      </c>
      <c r="AA403">
        <v>154</v>
      </c>
      <c r="AB403" t="s">
        <v>441</v>
      </c>
      <c r="AE403" t="s">
        <v>431</v>
      </c>
      <c r="AF403">
        <v>30000</v>
      </c>
    </row>
    <row r="404" spans="1:32" x14ac:dyDescent="0.25">
      <c r="A404" t="s">
        <v>440</v>
      </c>
      <c r="B404" t="s">
        <v>441</v>
      </c>
      <c r="C404" s="158" t="str">
        <f t="shared" si="6"/>
        <v>1114855</v>
      </c>
      <c r="D404">
        <v>111485</v>
      </c>
      <c r="F404">
        <v>12</v>
      </c>
      <c r="G404">
        <v>1945</v>
      </c>
      <c r="I404">
        <v>1021601</v>
      </c>
      <c r="J404">
        <v>1</v>
      </c>
      <c r="K404">
        <v>0</v>
      </c>
      <c r="L404">
        <v>0</v>
      </c>
      <c r="M404">
        <v>0</v>
      </c>
      <c r="N404">
        <v>9020238</v>
      </c>
      <c r="O404">
        <v>5</v>
      </c>
      <c r="P404" t="s">
        <v>442</v>
      </c>
      <c r="Q404">
        <v>1005</v>
      </c>
      <c r="R404">
        <v>6</v>
      </c>
      <c r="S404">
        <v>0</v>
      </c>
      <c r="T404">
        <v>0</v>
      </c>
      <c r="V404" t="s">
        <v>1387</v>
      </c>
      <c r="W404">
        <v>3</v>
      </c>
      <c r="X404" s="68">
        <v>42354</v>
      </c>
      <c r="Y404" s="68">
        <v>36525</v>
      </c>
      <c r="Z404">
        <v>0</v>
      </c>
      <c r="AA404">
        <v>154</v>
      </c>
      <c r="AB404" t="s">
        <v>441</v>
      </c>
      <c r="AE404" t="s">
        <v>431</v>
      </c>
      <c r="AF404">
        <v>30000</v>
      </c>
    </row>
    <row r="405" spans="1:32" x14ac:dyDescent="0.25">
      <c r="A405" t="s">
        <v>444</v>
      </c>
      <c r="B405" t="s">
        <v>404</v>
      </c>
      <c r="C405" s="158" t="str">
        <f t="shared" si="6"/>
        <v>1114882</v>
      </c>
      <c r="D405">
        <v>111488</v>
      </c>
      <c r="F405">
        <v>12</v>
      </c>
      <c r="G405">
        <v>710</v>
      </c>
      <c r="I405">
        <v>1021609</v>
      </c>
      <c r="J405">
        <v>0</v>
      </c>
      <c r="K405">
        <v>0</v>
      </c>
      <c r="L405">
        <v>0</v>
      </c>
      <c r="M405">
        <v>0</v>
      </c>
      <c r="N405">
        <v>9020240</v>
      </c>
      <c r="O405">
        <v>2</v>
      </c>
      <c r="P405" t="s">
        <v>443</v>
      </c>
      <c r="Q405">
        <v>1005</v>
      </c>
      <c r="R405">
        <v>6</v>
      </c>
      <c r="S405">
        <v>0</v>
      </c>
      <c r="T405">
        <v>0</v>
      </c>
      <c r="V405" t="s">
        <v>1387</v>
      </c>
      <c r="W405">
        <v>3</v>
      </c>
      <c r="X405" s="68">
        <v>42354</v>
      </c>
      <c r="Y405" s="68">
        <v>36525</v>
      </c>
      <c r="Z405">
        <v>0</v>
      </c>
      <c r="AA405">
        <v>21</v>
      </c>
      <c r="AB405" t="s">
        <v>404</v>
      </c>
      <c r="AE405" t="s">
        <v>389</v>
      </c>
      <c r="AF405">
        <v>30000</v>
      </c>
    </row>
    <row r="406" spans="1:32" x14ac:dyDescent="0.25">
      <c r="A406" t="s">
        <v>444</v>
      </c>
      <c r="B406" t="s">
        <v>404</v>
      </c>
      <c r="C406" s="158" t="str">
        <f t="shared" si="6"/>
        <v>1114883</v>
      </c>
      <c r="D406">
        <v>111488</v>
      </c>
      <c r="F406">
        <v>12</v>
      </c>
      <c r="G406">
        <v>895</v>
      </c>
      <c r="I406">
        <v>1021610</v>
      </c>
      <c r="J406">
        <v>0</v>
      </c>
      <c r="K406">
        <v>0</v>
      </c>
      <c r="L406">
        <v>0</v>
      </c>
      <c r="M406">
        <v>0</v>
      </c>
      <c r="N406">
        <v>9020240</v>
      </c>
      <c r="O406">
        <v>3</v>
      </c>
      <c r="P406" t="s">
        <v>443</v>
      </c>
      <c r="Q406">
        <v>1005</v>
      </c>
      <c r="R406">
        <v>6</v>
      </c>
      <c r="S406">
        <v>0</v>
      </c>
      <c r="T406">
        <v>0</v>
      </c>
      <c r="V406" t="s">
        <v>1387</v>
      </c>
      <c r="W406">
        <v>3</v>
      </c>
      <c r="X406" s="68">
        <v>42354</v>
      </c>
      <c r="Y406" s="68">
        <v>36525</v>
      </c>
      <c r="Z406">
        <v>0</v>
      </c>
      <c r="AA406">
        <v>21</v>
      </c>
      <c r="AB406" t="s">
        <v>404</v>
      </c>
      <c r="AE406" t="s">
        <v>389</v>
      </c>
      <c r="AF406">
        <v>30000</v>
      </c>
    </row>
    <row r="407" spans="1:32" x14ac:dyDescent="0.25">
      <c r="A407" t="s">
        <v>444</v>
      </c>
      <c r="B407" t="s">
        <v>404</v>
      </c>
      <c r="C407" s="158" t="str">
        <f t="shared" si="6"/>
        <v>1114884</v>
      </c>
      <c r="D407">
        <v>111488</v>
      </c>
      <c r="F407">
        <v>12</v>
      </c>
      <c r="G407">
        <v>750</v>
      </c>
      <c r="I407">
        <v>1021611</v>
      </c>
      <c r="J407">
        <v>0</v>
      </c>
      <c r="K407">
        <v>0</v>
      </c>
      <c r="L407">
        <v>0</v>
      </c>
      <c r="M407">
        <v>0</v>
      </c>
      <c r="N407">
        <v>9020240</v>
      </c>
      <c r="O407">
        <v>4</v>
      </c>
      <c r="P407" t="s">
        <v>443</v>
      </c>
      <c r="Q407">
        <v>1005</v>
      </c>
      <c r="R407">
        <v>6</v>
      </c>
      <c r="S407">
        <v>0</v>
      </c>
      <c r="T407">
        <v>0</v>
      </c>
      <c r="V407" t="s">
        <v>1387</v>
      </c>
      <c r="W407">
        <v>3</v>
      </c>
      <c r="X407" s="68">
        <v>42354</v>
      </c>
      <c r="Y407" s="68">
        <v>36525</v>
      </c>
      <c r="Z407">
        <v>0</v>
      </c>
      <c r="AA407">
        <v>21</v>
      </c>
      <c r="AB407" t="s">
        <v>404</v>
      </c>
      <c r="AE407" t="s">
        <v>389</v>
      </c>
      <c r="AF407">
        <v>30000</v>
      </c>
    </row>
    <row r="408" spans="1:32" x14ac:dyDescent="0.25">
      <c r="A408" t="s">
        <v>444</v>
      </c>
      <c r="B408" t="s">
        <v>404</v>
      </c>
      <c r="C408" s="158" t="str">
        <f t="shared" si="6"/>
        <v>1114885</v>
      </c>
      <c r="D408">
        <v>111488</v>
      </c>
      <c r="F408">
        <v>12</v>
      </c>
      <c r="G408">
        <v>940</v>
      </c>
      <c r="I408">
        <v>1021612</v>
      </c>
      <c r="J408">
        <v>0</v>
      </c>
      <c r="K408">
        <v>0</v>
      </c>
      <c r="L408">
        <v>0</v>
      </c>
      <c r="M408">
        <v>0</v>
      </c>
      <c r="N408">
        <v>9020240</v>
      </c>
      <c r="O408">
        <v>5</v>
      </c>
      <c r="P408" t="s">
        <v>443</v>
      </c>
      <c r="Q408">
        <v>1005</v>
      </c>
      <c r="R408">
        <v>6</v>
      </c>
      <c r="S408">
        <v>0</v>
      </c>
      <c r="T408">
        <v>0</v>
      </c>
      <c r="V408" t="s">
        <v>1387</v>
      </c>
      <c r="W408">
        <v>3</v>
      </c>
      <c r="X408" s="68">
        <v>42354</v>
      </c>
      <c r="Y408" s="68">
        <v>36525</v>
      </c>
      <c r="Z408">
        <v>0</v>
      </c>
      <c r="AA408">
        <v>21</v>
      </c>
      <c r="AB408" t="s">
        <v>404</v>
      </c>
      <c r="AE408" t="s">
        <v>389</v>
      </c>
      <c r="AF408">
        <v>30000</v>
      </c>
    </row>
    <row r="409" spans="1:32" x14ac:dyDescent="0.25">
      <c r="A409" t="s">
        <v>444</v>
      </c>
      <c r="B409" t="s">
        <v>404</v>
      </c>
      <c r="C409" s="158" t="str">
        <f t="shared" si="6"/>
        <v>1114881</v>
      </c>
      <c r="D409">
        <v>111488</v>
      </c>
      <c r="F409">
        <v>12</v>
      </c>
      <c r="G409">
        <v>570</v>
      </c>
      <c r="I409">
        <v>1021608</v>
      </c>
      <c r="J409">
        <v>0</v>
      </c>
      <c r="K409">
        <v>0</v>
      </c>
      <c r="L409">
        <v>0</v>
      </c>
      <c r="M409">
        <v>0</v>
      </c>
      <c r="N409">
        <v>9020240</v>
      </c>
      <c r="O409">
        <v>1</v>
      </c>
      <c r="P409" t="s">
        <v>443</v>
      </c>
      <c r="Q409">
        <v>1005</v>
      </c>
      <c r="R409">
        <v>6</v>
      </c>
      <c r="S409">
        <v>0</v>
      </c>
      <c r="T409">
        <v>0</v>
      </c>
      <c r="V409" t="s">
        <v>1387</v>
      </c>
      <c r="W409">
        <v>3</v>
      </c>
      <c r="X409" s="68">
        <v>42354</v>
      </c>
      <c r="Y409" s="68">
        <v>36525</v>
      </c>
      <c r="Z409">
        <v>0</v>
      </c>
      <c r="AA409">
        <v>21</v>
      </c>
      <c r="AB409" t="s">
        <v>404</v>
      </c>
      <c r="AE409" t="s">
        <v>389</v>
      </c>
      <c r="AF409">
        <v>30000</v>
      </c>
    </row>
    <row r="410" spans="1:32" x14ac:dyDescent="0.25">
      <c r="A410" t="s">
        <v>446</v>
      </c>
      <c r="B410" t="s">
        <v>392</v>
      </c>
      <c r="C410" s="158" t="str">
        <f t="shared" si="6"/>
        <v>1114893</v>
      </c>
      <c r="D410">
        <v>111489</v>
      </c>
      <c r="F410">
        <v>12</v>
      </c>
      <c r="G410">
        <v>355</v>
      </c>
      <c r="I410">
        <v>1021618</v>
      </c>
      <c r="J410">
        <v>0</v>
      </c>
      <c r="K410">
        <v>0</v>
      </c>
      <c r="L410">
        <v>0</v>
      </c>
      <c r="M410">
        <v>0</v>
      </c>
      <c r="N410">
        <v>9020238</v>
      </c>
      <c r="O410">
        <v>3</v>
      </c>
      <c r="P410" t="s">
        <v>445</v>
      </c>
      <c r="Q410">
        <v>1005</v>
      </c>
      <c r="R410">
        <v>6</v>
      </c>
      <c r="S410">
        <v>0</v>
      </c>
      <c r="T410">
        <v>0</v>
      </c>
      <c r="V410" t="s">
        <v>1387</v>
      </c>
      <c r="W410">
        <v>3</v>
      </c>
      <c r="X410" s="68">
        <v>42354</v>
      </c>
      <c r="Y410" s="68">
        <v>36525</v>
      </c>
      <c r="Z410">
        <v>0</v>
      </c>
      <c r="AA410">
        <v>19</v>
      </c>
      <c r="AB410" t="s">
        <v>392</v>
      </c>
      <c r="AE410" t="s">
        <v>431</v>
      </c>
      <c r="AF410">
        <v>30000</v>
      </c>
    </row>
    <row r="411" spans="1:32" x14ac:dyDescent="0.25">
      <c r="A411" t="s">
        <v>446</v>
      </c>
      <c r="B411" t="s">
        <v>392</v>
      </c>
      <c r="C411" s="158" t="str">
        <f t="shared" si="6"/>
        <v>1114894</v>
      </c>
      <c r="D411">
        <v>111489</v>
      </c>
      <c r="F411">
        <v>12</v>
      </c>
      <c r="G411">
        <v>305</v>
      </c>
      <c r="I411">
        <v>1021619</v>
      </c>
      <c r="J411">
        <v>0</v>
      </c>
      <c r="K411">
        <v>0</v>
      </c>
      <c r="L411">
        <v>0</v>
      </c>
      <c r="M411">
        <v>0</v>
      </c>
      <c r="N411">
        <v>9020238</v>
      </c>
      <c r="O411">
        <v>4</v>
      </c>
      <c r="P411" t="s">
        <v>445</v>
      </c>
      <c r="Q411">
        <v>1005</v>
      </c>
      <c r="R411">
        <v>6</v>
      </c>
      <c r="S411">
        <v>0</v>
      </c>
      <c r="T411">
        <v>0</v>
      </c>
      <c r="V411" t="s">
        <v>1387</v>
      </c>
      <c r="W411">
        <v>3</v>
      </c>
      <c r="X411" s="68">
        <v>42354</v>
      </c>
      <c r="Y411" s="68">
        <v>36525</v>
      </c>
      <c r="Z411">
        <v>0</v>
      </c>
      <c r="AA411">
        <v>19</v>
      </c>
      <c r="AB411" t="s">
        <v>392</v>
      </c>
      <c r="AE411" t="s">
        <v>431</v>
      </c>
      <c r="AF411">
        <v>30000</v>
      </c>
    </row>
    <row r="412" spans="1:32" x14ac:dyDescent="0.25">
      <c r="A412" t="s">
        <v>446</v>
      </c>
      <c r="B412" t="s">
        <v>392</v>
      </c>
      <c r="C412" s="158" t="str">
        <f t="shared" si="6"/>
        <v>1114895</v>
      </c>
      <c r="D412">
        <v>111489</v>
      </c>
      <c r="F412">
        <v>12</v>
      </c>
      <c r="G412">
        <v>370</v>
      </c>
      <c r="I412">
        <v>1021620</v>
      </c>
      <c r="J412">
        <v>0</v>
      </c>
      <c r="K412">
        <v>0</v>
      </c>
      <c r="L412">
        <v>0</v>
      </c>
      <c r="M412">
        <v>0</v>
      </c>
      <c r="N412">
        <v>9020238</v>
      </c>
      <c r="O412">
        <v>5</v>
      </c>
      <c r="P412" t="s">
        <v>445</v>
      </c>
      <c r="Q412">
        <v>1005</v>
      </c>
      <c r="R412">
        <v>6</v>
      </c>
      <c r="S412">
        <v>0</v>
      </c>
      <c r="T412">
        <v>0</v>
      </c>
      <c r="V412" t="s">
        <v>1387</v>
      </c>
      <c r="W412">
        <v>3</v>
      </c>
      <c r="X412" s="68">
        <v>42354</v>
      </c>
      <c r="Y412" s="68">
        <v>36525</v>
      </c>
      <c r="Z412">
        <v>0</v>
      </c>
      <c r="AA412">
        <v>19</v>
      </c>
      <c r="AB412" t="s">
        <v>392</v>
      </c>
      <c r="AE412" t="s">
        <v>431</v>
      </c>
      <c r="AF412">
        <v>30000</v>
      </c>
    </row>
    <row r="413" spans="1:32" x14ac:dyDescent="0.25">
      <c r="A413" t="s">
        <v>446</v>
      </c>
      <c r="B413" t="s">
        <v>392</v>
      </c>
      <c r="C413" s="158" t="str">
        <f t="shared" si="6"/>
        <v>1114891</v>
      </c>
      <c r="D413">
        <v>111489</v>
      </c>
      <c r="F413">
        <v>12</v>
      </c>
      <c r="G413">
        <v>250</v>
      </c>
      <c r="I413">
        <v>1021616</v>
      </c>
      <c r="J413">
        <v>0</v>
      </c>
      <c r="K413">
        <v>0</v>
      </c>
      <c r="L413">
        <v>0</v>
      </c>
      <c r="M413">
        <v>0</v>
      </c>
      <c r="N413">
        <v>9020238</v>
      </c>
      <c r="O413">
        <v>1</v>
      </c>
      <c r="P413" t="s">
        <v>445</v>
      </c>
      <c r="Q413">
        <v>1005</v>
      </c>
      <c r="R413">
        <v>6</v>
      </c>
      <c r="S413">
        <v>0</v>
      </c>
      <c r="T413">
        <v>0</v>
      </c>
      <c r="V413" t="s">
        <v>1387</v>
      </c>
      <c r="W413">
        <v>3</v>
      </c>
      <c r="X413" s="68">
        <v>42354</v>
      </c>
      <c r="Y413" s="68">
        <v>36525</v>
      </c>
      <c r="Z413">
        <v>0</v>
      </c>
      <c r="AA413">
        <v>19</v>
      </c>
      <c r="AB413" t="s">
        <v>392</v>
      </c>
      <c r="AE413" t="s">
        <v>431</v>
      </c>
      <c r="AF413">
        <v>30000</v>
      </c>
    </row>
    <row r="414" spans="1:32" x14ac:dyDescent="0.25">
      <c r="A414" t="s">
        <v>446</v>
      </c>
      <c r="B414" t="s">
        <v>392</v>
      </c>
      <c r="C414" s="158" t="str">
        <f t="shared" si="6"/>
        <v>1114892</v>
      </c>
      <c r="D414">
        <v>111489</v>
      </c>
      <c r="F414">
        <v>12</v>
      </c>
      <c r="G414">
        <v>290</v>
      </c>
      <c r="I414">
        <v>1021617</v>
      </c>
      <c r="J414">
        <v>0</v>
      </c>
      <c r="K414">
        <v>0</v>
      </c>
      <c r="L414">
        <v>0</v>
      </c>
      <c r="M414">
        <v>0</v>
      </c>
      <c r="N414">
        <v>9020238</v>
      </c>
      <c r="O414">
        <v>2</v>
      </c>
      <c r="P414" t="s">
        <v>445</v>
      </c>
      <c r="Q414">
        <v>1005</v>
      </c>
      <c r="R414">
        <v>6</v>
      </c>
      <c r="S414">
        <v>0</v>
      </c>
      <c r="T414">
        <v>0</v>
      </c>
      <c r="V414" t="s">
        <v>1387</v>
      </c>
      <c r="W414">
        <v>3</v>
      </c>
      <c r="X414" s="68">
        <v>42354</v>
      </c>
      <c r="Y414" s="68">
        <v>36525</v>
      </c>
      <c r="Z414">
        <v>0</v>
      </c>
      <c r="AA414">
        <v>19</v>
      </c>
      <c r="AB414" t="s">
        <v>392</v>
      </c>
      <c r="AE414" t="s">
        <v>431</v>
      </c>
      <c r="AF414">
        <v>30000</v>
      </c>
    </row>
    <row r="415" spans="1:32" x14ac:dyDescent="0.25">
      <c r="A415" t="s">
        <v>447</v>
      </c>
      <c r="B415" t="s">
        <v>448</v>
      </c>
      <c r="C415" s="158" t="str">
        <f t="shared" si="6"/>
        <v>1114901</v>
      </c>
      <c r="D415">
        <v>111490</v>
      </c>
      <c r="F415">
        <v>12</v>
      </c>
      <c r="H415" t="s">
        <v>397</v>
      </c>
      <c r="I415">
        <v>1021624</v>
      </c>
      <c r="J415">
        <v>0</v>
      </c>
      <c r="K415">
        <v>0</v>
      </c>
      <c r="L415">
        <v>0</v>
      </c>
      <c r="M415">
        <v>0</v>
      </c>
      <c r="N415">
        <v>9020240</v>
      </c>
      <c r="O415">
        <v>1</v>
      </c>
      <c r="P415" t="s">
        <v>449</v>
      </c>
      <c r="Q415">
        <v>1005</v>
      </c>
      <c r="R415">
        <v>6</v>
      </c>
      <c r="S415">
        <v>0</v>
      </c>
      <c r="T415">
        <v>0</v>
      </c>
      <c r="V415" t="s">
        <v>1387</v>
      </c>
      <c r="W415">
        <v>3</v>
      </c>
      <c r="X415" s="68">
        <v>42354</v>
      </c>
      <c r="Y415" s="68">
        <v>36525</v>
      </c>
      <c r="Z415">
        <v>0</v>
      </c>
      <c r="AA415">
        <v>55</v>
      </c>
      <c r="AB415" t="s">
        <v>448</v>
      </c>
      <c r="AE415" t="s">
        <v>389</v>
      </c>
      <c r="AF415">
        <v>30000</v>
      </c>
    </row>
    <row r="416" spans="1:32" x14ac:dyDescent="0.25">
      <c r="A416" t="s">
        <v>447</v>
      </c>
      <c r="B416" t="s">
        <v>448</v>
      </c>
      <c r="C416" s="158" t="str">
        <f t="shared" si="6"/>
        <v>1114902</v>
      </c>
      <c r="D416">
        <v>111490</v>
      </c>
      <c r="F416">
        <v>12</v>
      </c>
      <c r="H416" t="s">
        <v>397</v>
      </c>
      <c r="I416">
        <v>1021625</v>
      </c>
      <c r="J416">
        <v>0</v>
      </c>
      <c r="K416">
        <v>0</v>
      </c>
      <c r="L416">
        <v>0</v>
      </c>
      <c r="M416">
        <v>0</v>
      </c>
      <c r="N416">
        <v>9020240</v>
      </c>
      <c r="O416">
        <v>2</v>
      </c>
      <c r="P416" t="s">
        <v>449</v>
      </c>
      <c r="Q416">
        <v>1005</v>
      </c>
      <c r="R416">
        <v>6</v>
      </c>
      <c r="S416">
        <v>0</v>
      </c>
      <c r="T416">
        <v>0</v>
      </c>
      <c r="V416" t="s">
        <v>1387</v>
      </c>
      <c r="W416">
        <v>3</v>
      </c>
      <c r="X416" s="68">
        <v>42354</v>
      </c>
      <c r="Y416" s="68">
        <v>36525</v>
      </c>
      <c r="Z416">
        <v>0</v>
      </c>
      <c r="AA416">
        <v>55</v>
      </c>
      <c r="AB416" t="s">
        <v>448</v>
      </c>
      <c r="AE416" t="s">
        <v>389</v>
      </c>
      <c r="AF416">
        <v>30000</v>
      </c>
    </row>
    <row r="417" spans="1:32" x14ac:dyDescent="0.25">
      <c r="A417" t="s">
        <v>447</v>
      </c>
      <c r="B417" t="s">
        <v>448</v>
      </c>
      <c r="C417" s="158" t="str">
        <f t="shared" si="6"/>
        <v>1114903</v>
      </c>
      <c r="D417">
        <v>111490</v>
      </c>
      <c r="F417">
        <v>12</v>
      </c>
      <c r="H417" t="s">
        <v>397</v>
      </c>
      <c r="I417">
        <v>1021626</v>
      </c>
      <c r="J417">
        <v>0</v>
      </c>
      <c r="K417">
        <v>0</v>
      </c>
      <c r="L417">
        <v>0</v>
      </c>
      <c r="M417">
        <v>0</v>
      </c>
      <c r="N417">
        <v>9020240</v>
      </c>
      <c r="O417">
        <v>3</v>
      </c>
      <c r="P417" t="s">
        <v>449</v>
      </c>
      <c r="Q417">
        <v>1005</v>
      </c>
      <c r="R417">
        <v>6</v>
      </c>
      <c r="S417">
        <v>0</v>
      </c>
      <c r="T417">
        <v>0</v>
      </c>
      <c r="V417" t="s">
        <v>1387</v>
      </c>
      <c r="W417">
        <v>3</v>
      </c>
      <c r="X417" s="68">
        <v>42354</v>
      </c>
      <c r="Y417" s="68">
        <v>36525</v>
      </c>
      <c r="Z417">
        <v>0</v>
      </c>
      <c r="AA417">
        <v>55</v>
      </c>
      <c r="AB417" t="s">
        <v>448</v>
      </c>
      <c r="AE417" t="s">
        <v>389</v>
      </c>
      <c r="AF417">
        <v>30000</v>
      </c>
    </row>
    <row r="418" spans="1:32" x14ac:dyDescent="0.25">
      <c r="A418" t="s">
        <v>447</v>
      </c>
      <c r="B418" t="s">
        <v>448</v>
      </c>
      <c r="C418" s="158" t="str">
        <f t="shared" si="6"/>
        <v>1114904</v>
      </c>
      <c r="D418">
        <v>111490</v>
      </c>
      <c r="F418">
        <v>12</v>
      </c>
      <c r="H418" t="s">
        <v>397</v>
      </c>
      <c r="I418">
        <v>1021627</v>
      </c>
      <c r="J418">
        <v>0</v>
      </c>
      <c r="K418">
        <v>0</v>
      </c>
      <c r="L418">
        <v>0</v>
      </c>
      <c r="M418">
        <v>0</v>
      </c>
      <c r="N418">
        <v>9020240</v>
      </c>
      <c r="O418">
        <v>4</v>
      </c>
      <c r="P418" t="s">
        <v>449</v>
      </c>
      <c r="Q418">
        <v>1005</v>
      </c>
      <c r="R418">
        <v>6</v>
      </c>
      <c r="S418">
        <v>0</v>
      </c>
      <c r="T418">
        <v>0</v>
      </c>
      <c r="V418" t="s">
        <v>1387</v>
      </c>
      <c r="W418">
        <v>3</v>
      </c>
      <c r="X418" s="68">
        <v>42354</v>
      </c>
      <c r="Y418" s="68">
        <v>36525</v>
      </c>
      <c r="Z418">
        <v>0</v>
      </c>
      <c r="AA418">
        <v>55</v>
      </c>
      <c r="AB418" t="s">
        <v>448</v>
      </c>
      <c r="AE418" t="s">
        <v>389</v>
      </c>
      <c r="AF418">
        <v>30000</v>
      </c>
    </row>
    <row r="419" spans="1:32" x14ac:dyDescent="0.25">
      <c r="A419" t="s">
        <v>447</v>
      </c>
      <c r="B419" t="s">
        <v>448</v>
      </c>
      <c r="C419" s="158" t="str">
        <f t="shared" si="6"/>
        <v>1114905</v>
      </c>
      <c r="D419">
        <v>111490</v>
      </c>
      <c r="F419">
        <v>12</v>
      </c>
      <c r="H419" t="s">
        <v>397</v>
      </c>
      <c r="I419">
        <v>1021628</v>
      </c>
      <c r="J419">
        <v>0</v>
      </c>
      <c r="K419">
        <v>0</v>
      </c>
      <c r="L419">
        <v>0</v>
      </c>
      <c r="M419">
        <v>0</v>
      </c>
      <c r="N419">
        <v>9020240</v>
      </c>
      <c r="O419">
        <v>5</v>
      </c>
      <c r="P419" t="s">
        <v>449</v>
      </c>
      <c r="Q419">
        <v>1005</v>
      </c>
      <c r="R419">
        <v>6</v>
      </c>
      <c r="S419">
        <v>0</v>
      </c>
      <c r="T419">
        <v>0</v>
      </c>
      <c r="V419" t="s">
        <v>1387</v>
      </c>
      <c r="W419">
        <v>3</v>
      </c>
      <c r="X419" s="68">
        <v>42354</v>
      </c>
      <c r="Y419" s="68">
        <v>36525</v>
      </c>
      <c r="Z419">
        <v>0</v>
      </c>
      <c r="AA419">
        <v>55</v>
      </c>
      <c r="AB419" t="s">
        <v>448</v>
      </c>
      <c r="AE419" t="s">
        <v>389</v>
      </c>
      <c r="AF419">
        <v>30000</v>
      </c>
    </row>
    <row r="420" spans="1:32" x14ac:dyDescent="0.25">
      <c r="A420" t="s">
        <v>450</v>
      </c>
      <c r="B420" t="s">
        <v>451</v>
      </c>
      <c r="C420" s="158" t="str">
        <f t="shared" si="6"/>
        <v>1114911</v>
      </c>
      <c r="D420">
        <v>111491</v>
      </c>
      <c r="F420">
        <v>12</v>
      </c>
      <c r="G420">
        <v>860</v>
      </c>
      <c r="I420">
        <v>1021632</v>
      </c>
      <c r="J420">
        <v>1</v>
      </c>
      <c r="K420">
        <v>0</v>
      </c>
      <c r="L420">
        <v>0</v>
      </c>
      <c r="M420">
        <v>0</v>
      </c>
      <c r="N420">
        <v>9020237</v>
      </c>
      <c r="O420">
        <v>1</v>
      </c>
      <c r="P420" t="s">
        <v>452</v>
      </c>
      <c r="Q420">
        <v>1005</v>
      </c>
      <c r="R420">
        <v>6</v>
      </c>
      <c r="S420">
        <v>0</v>
      </c>
      <c r="T420">
        <v>0</v>
      </c>
      <c r="V420" t="s">
        <v>1387</v>
      </c>
      <c r="W420">
        <v>3</v>
      </c>
      <c r="X420" s="68">
        <v>42354</v>
      </c>
      <c r="Y420" s="68">
        <v>36525</v>
      </c>
      <c r="Z420">
        <v>0</v>
      </c>
      <c r="AA420">
        <v>13</v>
      </c>
      <c r="AB420" t="s">
        <v>451</v>
      </c>
      <c r="AE420" t="s">
        <v>389</v>
      </c>
      <c r="AF420">
        <v>30000</v>
      </c>
    </row>
    <row r="421" spans="1:32" x14ac:dyDescent="0.25">
      <c r="A421" t="s">
        <v>450</v>
      </c>
      <c r="B421" t="s">
        <v>451</v>
      </c>
      <c r="C421" s="158" t="str">
        <f t="shared" si="6"/>
        <v>1114912</v>
      </c>
      <c r="D421">
        <v>111491</v>
      </c>
      <c r="F421">
        <v>12</v>
      </c>
      <c r="G421">
        <v>1070</v>
      </c>
      <c r="I421">
        <v>1021633</v>
      </c>
      <c r="J421">
        <v>1</v>
      </c>
      <c r="K421">
        <v>0</v>
      </c>
      <c r="L421">
        <v>0</v>
      </c>
      <c r="M421">
        <v>0</v>
      </c>
      <c r="N421">
        <v>9020237</v>
      </c>
      <c r="O421">
        <v>2</v>
      </c>
      <c r="P421" t="s">
        <v>452</v>
      </c>
      <c r="Q421">
        <v>1005</v>
      </c>
      <c r="R421">
        <v>6</v>
      </c>
      <c r="S421">
        <v>0</v>
      </c>
      <c r="T421">
        <v>0</v>
      </c>
      <c r="V421" t="s">
        <v>1387</v>
      </c>
      <c r="W421">
        <v>3</v>
      </c>
      <c r="X421" s="68">
        <v>42354</v>
      </c>
      <c r="Y421" s="68">
        <v>36525</v>
      </c>
      <c r="Z421">
        <v>0</v>
      </c>
      <c r="AA421">
        <v>13</v>
      </c>
      <c r="AB421" t="s">
        <v>451</v>
      </c>
      <c r="AE421" t="s">
        <v>389</v>
      </c>
      <c r="AF421">
        <v>30000</v>
      </c>
    </row>
    <row r="422" spans="1:32" x14ac:dyDescent="0.25">
      <c r="A422" t="s">
        <v>450</v>
      </c>
      <c r="B422" t="s">
        <v>451</v>
      </c>
      <c r="C422" s="158" t="str">
        <f t="shared" si="6"/>
        <v>1114913</v>
      </c>
      <c r="D422">
        <v>111491</v>
      </c>
      <c r="F422">
        <v>12</v>
      </c>
      <c r="G422">
        <v>1365</v>
      </c>
      <c r="I422">
        <v>1021634</v>
      </c>
      <c r="J422">
        <v>1</v>
      </c>
      <c r="K422">
        <v>0</v>
      </c>
      <c r="L422">
        <v>0</v>
      </c>
      <c r="M422">
        <v>0</v>
      </c>
      <c r="N422">
        <v>9020237</v>
      </c>
      <c r="O422">
        <v>3</v>
      </c>
      <c r="P422" t="s">
        <v>452</v>
      </c>
      <c r="Q422">
        <v>1005</v>
      </c>
      <c r="R422">
        <v>6</v>
      </c>
      <c r="S422">
        <v>0</v>
      </c>
      <c r="T422">
        <v>0</v>
      </c>
      <c r="V422" t="s">
        <v>1387</v>
      </c>
      <c r="W422">
        <v>3</v>
      </c>
      <c r="X422" s="68">
        <v>42354</v>
      </c>
      <c r="Y422" s="68">
        <v>36525</v>
      </c>
      <c r="Z422">
        <v>0</v>
      </c>
      <c r="AA422">
        <v>13</v>
      </c>
      <c r="AB422" t="s">
        <v>451</v>
      </c>
      <c r="AE422" t="s">
        <v>389</v>
      </c>
      <c r="AF422">
        <v>30000</v>
      </c>
    </row>
    <row r="423" spans="1:32" x14ac:dyDescent="0.25">
      <c r="A423" t="s">
        <v>450</v>
      </c>
      <c r="B423" t="s">
        <v>451</v>
      </c>
      <c r="C423" s="158" t="str">
        <f t="shared" si="6"/>
        <v>1114914</v>
      </c>
      <c r="D423">
        <v>111491</v>
      </c>
      <c r="F423">
        <v>12</v>
      </c>
      <c r="G423">
        <v>1120</v>
      </c>
      <c r="I423">
        <v>1021635</v>
      </c>
      <c r="J423">
        <v>1</v>
      </c>
      <c r="K423">
        <v>0</v>
      </c>
      <c r="L423">
        <v>0</v>
      </c>
      <c r="M423">
        <v>0</v>
      </c>
      <c r="N423">
        <v>9020237</v>
      </c>
      <c r="O423">
        <v>4</v>
      </c>
      <c r="P423" t="s">
        <v>452</v>
      </c>
      <c r="Q423">
        <v>1005</v>
      </c>
      <c r="R423">
        <v>6</v>
      </c>
      <c r="S423">
        <v>0</v>
      </c>
      <c r="T423">
        <v>0</v>
      </c>
      <c r="V423" t="s">
        <v>1387</v>
      </c>
      <c r="W423">
        <v>3</v>
      </c>
      <c r="X423" s="68">
        <v>42354</v>
      </c>
      <c r="Y423" s="68">
        <v>36525</v>
      </c>
      <c r="Z423">
        <v>0</v>
      </c>
      <c r="AA423">
        <v>13</v>
      </c>
      <c r="AB423" t="s">
        <v>451</v>
      </c>
      <c r="AE423" t="s">
        <v>389</v>
      </c>
      <c r="AF423">
        <v>30000</v>
      </c>
    </row>
    <row r="424" spans="1:32" x14ac:dyDescent="0.25">
      <c r="A424" t="s">
        <v>450</v>
      </c>
      <c r="B424" t="s">
        <v>451</v>
      </c>
      <c r="C424" s="158" t="str">
        <f t="shared" si="6"/>
        <v>1114915</v>
      </c>
      <c r="D424">
        <v>111491</v>
      </c>
      <c r="F424">
        <v>12</v>
      </c>
      <c r="G424">
        <v>1435</v>
      </c>
      <c r="I424">
        <v>1021636</v>
      </c>
      <c r="J424">
        <v>1</v>
      </c>
      <c r="K424">
        <v>0</v>
      </c>
      <c r="L424">
        <v>0</v>
      </c>
      <c r="M424">
        <v>0</v>
      </c>
      <c r="N424">
        <v>9020237</v>
      </c>
      <c r="O424">
        <v>5</v>
      </c>
      <c r="P424" t="s">
        <v>452</v>
      </c>
      <c r="Q424">
        <v>1005</v>
      </c>
      <c r="R424">
        <v>6</v>
      </c>
      <c r="S424">
        <v>0</v>
      </c>
      <c r="T424">
        <v>0</v>
      </c>
      <c r="V424" t="s">
        <v>1387</v>
      </c>
      <c r="W424">
        <v>3</v>
      </c>
      <c r="X424" s="68">
        <v>42354</v>
      </c>
      <c r="Y424" s="68">
        <v>36525</v>
      </c>
      <c r="Z424">
        <v>0</v>
      </c>
      <c r="AA424">
        <v>13</v>
      </c>
      <c r="AB424" t="s">
        <v>451</v>
      </c>
      <c r="AE424" t="s">
        <v>389</v>
      </c>
      <c r="AF424">
        <v>30000</v>
      </c>
    </row>
    <row r="425" spans="1:32" x14ac:dyDescent="0.25">
      <c r="A425" t="s">
        <v>1470</v>
      </c>
      <c r="B425" t="s">
        <v>404</v>
      </c>
      <c r="C425" s="158" t="str">
        <f t="shared" si="6"/>
        <v>1114931</v>
      </c>
      <c r="D425">
        <v>111493</v>
      </c>
      <c r="F425">
        <v>12</v>
      </c>
      <c r="G425">
        <v>55</v>
      </c>
      <c r="I425">
        <v>1021643</v>
      </c>
      <c r="J425">
        <v>0</v>
      </c>
      <c r="K425">
        <v>0</v>
      </c>
      <c r="L425">
        <v>0</v>
      </c>
      <c r="M425">
        <v>0</v>
      </c>
      <c r="N425">
        <v>9020208</v>
      </c>
      <c r="O425">
        <v>1</v>
      </c>
      <c r="P425" t="s">
        <v>1471</v>
      </c>
      <c r="Q425">
        <v>1004</v>
      </c>
      <c r="R425">
        <v>6</v>
      </c>
      <c r="S425">
        <v>0</v>
      </c>
      <c r="T425">
        <v>0</v>
      </c>
      <c r="V425" t="s">
        <v>1387</v>
      </c>
      <c r="W425">
        <v>3</v>
      </c>
      <c r="X425" s="68">
        <v>42354</v>
      </c>
      <c r="Y425" s="68">
        <v>36525</v>
      </c>
      <c r="Z425">
        <v>0</v>
      </c>
      <c r="AA425">
        <v>21</v>
      </c>
      <c r="AB425" t="s">
        <v>404</v>
      </c>
      <c r="AE425" t="s">
        <v>957</v>
      </c>
      <c r="AF425">
        <v>30000</v>
      </c>
    </row>
    <row r="426" spans="1:32" x14ac:dyDescent="0.25">
      <c r="A426" t="s">
        <v>1470</v>
      </c>
      <c r="B426" t="s">
        <v>404</v>
      </c>
      <c r="C426" s="158" t="str">
        <f t="shared" si="6"/>
        <v>1114932</v>
      </c>
      <c r="D426">
        <v>111493</v>
      </c>
      <c r="F426">
        <v>12</v>
      </c>
      <c r="G426">
        <v>55</v>
      </c>
      <c r="I426">
        <v>1021644</v>
      </c>
      <c r="J426">
        <v>0</v>
      </c>
      <c r="K426">
        <v>0</v>
      </c>
      <c r="L426">
        <v>0</v>
      </c>
      <c r="M426">
        <v>0</v>
      </c>
      <c r="N426">
        <v>9020208</v>
      </c>
      <c r="O426">
        <v>2</v>
      </c>
      <c r="P426" t="s">
        <v>1471</v>
      </c>
      <c r="Q426">
        <v>1004</v>
      </c>
      <c r="R426">
        <v>6</v>
      </c>
      <c r="S426">
        <v>0</v>
      </c>
      <c r="T426">
        <v>0</v>
      </c>
      <c r="V426" t="s">
        <v>1387</v>
      </c>
      <c r="W426">
        <v>3</v>
      </c>
      <c r="X426" s="68">
        <v>42354</v>
      </c>
      <c r="Y426" s="68">
        <v>36525</v>
      </c>
      <c r="Z426">
        <v>0</v>
      </c>
      <c r="AA426">
        <v>21</v>
      </c>
      <c r="AB426" t="s">
        <v>404</v>
      </c>
      <c r="AE426" t="s">
        <v>957</v>
      </c>
      <c r="AF426">
        <v>30000</v>
      </c>
    </row>
    <row r="427" spans="1:32" x14ac:dyDescent="0.25">
      <c r="A427" t="s">
        <v>1470</v>
      </c>
      <c r="B427" t="s">
        <v>404</v>
      </c>
      <c r="C427" s="158" t="str">
        <f t="shared" si="6"/>
        <v>1114933</v>
      </c>
      <c r="D427">
        <v>111493</v>
      </c>
      <c r="F427">
        <v>12</v>
      </c>
      <c r="G427">
        <v>55</v>
      </c>
      <c r="I427">
        <v>1021645</v>
      </c>
      <c r="J427">
        <v>0</v>
      </c>
      <c r="K427">
        <v>0</v>
      </c>
      <c r="L427">
        <v>0</v>
      </c>
      <c r="M427">
        <v>0</v>
      </c>
      <c r="N427">
        <v>9020208</v>
      </c>
      <c r="O427">
        <v>3</v>
      </c>
      <c r="P427" t="s">
        <v>1471</v>
      </c>
      <c r="Q427">
        <v>1004</v>
      </c>
      <c r="R427">
        <v>6</v>
      </c>
      <c r="S427">
        <v>0</v>
      </c>
      <c r="T427">
        <v>0</v>
      </c>
      <c r="V427" t="s">
        <v>1387</v>
      </c>
      <c r="W427">
        <v>3</v>
      </c>
      <c r="X427" s="68">
        <v>42354</v>
      </c>
      <c r="Y427" s="68">
        <v>36525</v>
      </c>
      <c r="Z427">
        <v>0</v>
      </c>
      <c r="AA427">
        <v>21</v>
      </c>
      <c r="AB427" t="s">
        <v>404</v>
      </c>
      <c r="AE427" t="s">
        <v>957</v>
      </c>
      <c r="AF427">
        <v>30000</v>
      </c>
    </row>
    <row r="428" spans="1:32" x14ac:dyDescent="0.25">
      <c r="A428" t="s">
        <v>1470</v>
      </c>
      <c r="B428" t="s">
        <v>404</v>
      </c>
      <c r="C428" s="158" t="str">
        <f t="shared" si="6"/>
        <v>1114934</v>
      </c>
      <c r="D428">
        <v>111493</v>
      </c>
      <c r="F428">
        <v>12</v>
      </c>
      <c r="G428">
        <v>55</v>
      </c>
      <c r="I428">
        <v>1021646</v>
      </c>
      <c r="J428">
        <v>0</v>
      </c>
      <c r="K428">
        <v>0</v>
      </c>
      <c r="L428">
        <v>0</v>
      </c>
      <c r="M428">
        <v>0</v>
      </c>
      <c r="N428">
        <v>9020208</v>
      </c>
      <c r="O428">
        <v>4</v>
      </c>
      <c r="P428" t="s">
        <v>1471</v>
      </c>
      <c r="Q428">
        <v>1004</v>
      </c>
      <c r="R428">
        <v>6</v>
      </c>
      <c r="S428">
        <v>0</v>
      </c>
      <c r="T428">
        <v>0</v>
      </c>
      <c r="V428" t="s">
        <v>1387</v>
      </c>
      <c r="W428">
        <v>3</v>
      </c>
      <c r="X428" s="68">
        <v>42354</v>
      </c>
      <c r="Y428" s="68">
        <v>36525</v>
      </c>
      <c r="Z428">
        <v>0</v>
      </c>
      <c r="AA428">
        <v>21</v>
      </c>
      <c r="AB428" t="s">
        <v>404</v>
      </c>
      <c r="AE428" t="s">
        <v>957</v>
      </c>
      <c r="AF428">
        <v>30000</v>
      </c>
    </row>
    <row r="429" spans="1:32" x14ac:dyDescent="0.25">
      <c r="A429" t="s">
        <v>1470</v>
      </c>
      <c r="B429" t="s">
        <v>404</v>
      </c>
      <c r="C429" s="158" t="str">
        <f t="shared" si="6"/>
        <v>1114935</v>
      </c>
      <c r="D429">
        <v>111493</v>
      </c>
      <c r="F429">
        <v>12</v>
      </c>
      <c r="G429">
        <v>55</v>
      </c>
      <c r="I429">
        <v>1021647</v>
      </c>
      <c r="J429">
        <v>0</v>
      </c>
      <c r="K429">
        <v>0</v>
      </c>
      <c r="L429">
        <v>0</v>
      </c>
      <c r="M429">
        <v>0</v>
      </c>
      <c r="N429">
        <v>9020208</v>
      </c>
      <c r="O429">
        <v>5</v>
      </c>
      <c r="P429" t="s">
        <v>1471</v>
      </c>
      <c r="Q429">
        <v>1004</v>
      </c>
      <c r="R429">
        <v>6</v>
      </c>
      <c r="S429">
        <v>0</v>
      </c>
      <c r="T429">
        <v>0</v>
      </c>
      <c r="V429" t="s">
        <v>1387</v>
      </c>
      <c r="W429">
        <v>3</v>
      </c>
      <c r="X429" s="68">
        <v>42354</v>
      </c>
      <c r="Y429" s="68">
        <v>36525</v>
      </c>
      <c r="Z429">
        <v>0</v>
      </c>
      <c r="AA429">
        <v>21</v>
      </c>
      <c r="AB429" t="s">
        <v>404</v>
      </c>
      <c r="AE429" t="s">
        <v>957</v>
      </c>
      <c r="AF429">
        <v>30000</v>
      </c>
    </row>
    <row r="430" spans="1:32" x14ac:dyDescent="0.25">
      <c r="A430" t="s">
        <v>1472</v>
      </c>
      <c r="B430" t="s">
        <v>404</v>
      </c>
      <c r="C430" s="158" t="str">
        <f t="shared" si="6"/>
        <v>1114951</v>
      </c>
      <c r="D430">
        <v>111495</v>
      </c>
      <c r="F430">
        <v>12</v>
      </c>
      <c r="H430" t="s">
        <v>1404</v>
      </c>
      <c r="I430">
        <v>1021659</v>
      </c>
      <c r="J430">
        <v>0</v>
      </c>
      <c r="K430">
        <v>0</v>
      </c>
      <c r="L430">
        <v>0</v>
      </c>
      <c r="M430">
        <v>0</v>
      </c>
      <c r="N430">
        <v>9020206</v>
      </c>
      <c r="O430">
        <v>1</v>
      </c>
      <c r="P430" t="s">
        <v>1473</v>
      </c>
      <c r="Q430">
        <v>1004</v>
      </c>
      <c r="R430">
        <v>6</v>
      </c>
      <c r="S430">
        <v>0</v>
      </c>
      <c r="T430">
        <v>0</v>
      </c>
      <c r="V430" t="s">
        <v>1387</v>
      </c>
      <c r="W430">
        <v>3</v>
      </c>
      <c r="X430" s="68">
        <v>42354</v>
      </c>
      <c r="Y430" s="68">
        <v>36525</v>
      </c>
      <c r="Z430">
        <v>0</v>
      </c>
      <c r="AA430">
        <v>21</v>
      </c>
      <c r="AB430" t="s">
        <v>404</v>
      </c>
      <c r="AE430" t="s">
        <v>431</v>
      </c>
      <c r="AF430">
        <v>30000</v>
      </c>
    </row>
    <row r="431" spans="1:32" x14ac:dyDescent="0.25">
      <c r="A431" t="s">
        <v>1472</v>
      </c>
      <c r="B431" t="s">
        <v>404</v>
      </c>
      <c r="C431" s="158" t="str">
        <f t="shared" si="6"/>
        <v>1114952</v>
      </c>
      <c r="D431">
        <v>111495</v>
      </c>
      <c r="F431">
        <v>12</v>
      </c>
      <c r="H431" t="s">
        <v>1404</v>
      </c>
      <c r="I431">
        <v>1021660</v>
      </c>
      <c r="J431">
        <v>0</v>
      </c>
      <c r="K431">
        <v>0</v>
      </c>
      <c r="L431">
        <v>0</v>
      </c>
      <c r="M431">
        <v>0</v>
      </c>
      <c r="N431">
        <v>9020206</v>
      </c>
      <c r="O431">
        <v>2</v>
      </c>
      <c r="P431" t="s">
        <v>1473</v>
      </c>
      <c r="Q431">
        <v>1004</v>
      </c>
      <c r="R431">
        <v>6</v>
      </c>
      <c r="S431">
        <v>0</v>
      </c>
      <c r="T431">
        <v>0</v>
      </c>
      <c r="V431" t="s">
        <v>1387</v>
      </c>
      <c r="W431">
        <v>3</v>
      </c>
      <c r="X431" s="68">
        <v>42354</v>
      </c>
      <c r="Y431" s="68">
        <v>36525</v>
      </c>
      <c r="Z431">
        <v>0</v>
      </c>
      <c r="AA431">
        <v>21</v>
      </c>
      <c r="AB431" t="s">
        <v>404</v>
      </c>
      <c r="AE431" t="s">
        <v>431</v>
      </c>
      <c r="AF431">
        <v>30000</v>
      </c>
    </row>
    <row r="432" spans="1:32" x14ac:dyDescent="0.25">
      <c r="A432" t="s">
        <v>1472</v>
      </c>
      <c r="B432" t="s">
        <v>404</v>
      </c>
      <c r="C432" s="158" t="str">
        <f t="shared" si="6"/>
        <v>1114953</v>
      </c>
      <c r="D432">
        <v>111495</v>
      </c>
      <c r="F432">
        <v>12</v>
      </c>
      <c r="H432" t="s">
        <v>1404</v>
      </c>
      <c r="I432">
        <v>1021661</v>
      </c>
      <c r="J432">
        <v>0</v>
      </c>
      <c r="K432">
        <v>0</v>
      </c>
      <c r="L432">
        <v>0</v>
      </c>
      <c r="M432">
        <v>0</v>
      </c>
      <c r="N432">
        <v>9020206</v>
      </c>
      <c r="O432">
        <v>3</v>
      </c>
      <c r="P432" t="s">
        <v>1473</v>
      </c>
      <c r="Q432">
        <v>1004</v>
      </c>
      <c r="R432">
        <v>6</v>
      </c>
      <c r="S432">
        <v>0</v>
      </c>
      <c r="T432">
        <v>0</v>
      </c>
      <c r="V432" t="s">
        <v>1387</v>
      </c>
      <c r="W432">
        <v>3</v>
      </c>
      <c r="X432" s="68">
        <v>42354</v>
      </c>
      <c r="Y432" s="68">
        <v>36525</v>
      </c>
      <c r="Z432">
        <v>0</v>
      </c>
      <c r="AA432">
        <v>21</v>
      </c>
      <c r="AB432" t="s">
        <v>404</v>
      </c>
      <c r="AE432" t="s">
        <v>431</v>
      </c>
      <c r="AF432">
        <v>30000</v>
      </c>
    </row>
    <row r="433" spans="1:32" x14ac:dyDescent="0.25">
      <c r="A433" t="s">
        <v>1472</v>
      </c>
      <c r="B433" t="s">
        <v>404</v>
      </c>
      <c r="C433" s="158" t="str">
        <f t="shared" si="6"/>
        <v>1114954</v>
      </c>
      <c r="D433">
        <v>111495</v>
      </c>
      <c r="F433">
        <v>12</v>
      </c>
      <c r="H433" t="s">
        <v>1404</v>
      </c>
      <c r="I433">
        <v>1021662</v>
      </c>
      <c r="J433">
        <v>0</v>
      </c>
      <c r="K433">
        <v>0</v>
      </c>
      <c r="L433">
        <v>0</v>
      </c>
      <c r="M433">
        <v>0</v>
      </c>
      <c r="N433">
        <v>9020206</v>
      </c>
      <c r="O433">
        <v>4</v>
      </c>
      <c r="P433" t="s">
        <v>1473</v>
      </c>
      <c r="Q433">
        <v>1004</v>
      </c>
      <c r="R433">
        <v>6</v>
      </c>
      <c r="S433">
        <v>0</v>
      </c>
      <c r="T433">
        <v>0</v>
      </c>
      <c r="V433" t="s">
        <v>1387</v>
      </c>
      <c r="W433">
        <v>3</v>
      </c>
      <c r="X433" s="68">
        <v>42354</v>
      </c>
      <c r="Y433" s="68">
        <v>36525</v>
      </c>
      <c r="Z433">
        <v>0</v>
      </c>
      <c r="AA433">
        <v>21</v>
      </c>
      <c r="AB433" t="s">
        <v>404</v>
      </c>
      <c r="AE433" t="s">
        <v>431</v>
      </c>
      <c r="AF433">
        <v>30000</v>
      </c>
    </row>
    <row r="434" spans="1:32" x14ac:dyDescent="0.25">
      <c r="A434" t="s">
        <v>1472</v>
      </c>
      <c r="B434" t="s">
        <v>404</v>
      </c>
      <c r="C434" s="158" t="str">
        <f t="shared" si="6"/>
        <v>1114955</v>
      </c>
      <c r="D434">
        <v>111495</v>
      </c>
      <c r="F434">
        <v>12</v>
      </c>
      <c r="H434" t="s">
        <v>1404</v>
      </c>
      <c r="I434">
        <v>1021663</v>
      </c>
      <c r="J434">
        <v>0</v>
      </c>
      <c r="K434">
        <v>0</v>
      </c>
      <c r="L434">
        <v>0</v>
      </c>
      <c r="M434">
        <v>0</v>
      </c>
      <c r="N434">
        <v>9020206</v>
      </c>
      <c r="O434">
        <v>5</v>
      </c>
      <c r="P434" t="s">
        <v>1473</v>
      </c>
      <c r="Q434">
        <v>1004</v>
      </c>
      <c r="R434">
        <v>6</v>
      </c>
      <c r="S434">
        <v>0</v>
      </c>
      <c r="T434">
        <v>0</v>
      </c>
      <c r="V434" t="s">
        <v>1387</v>
      </c>
      <c r="W434">
        <v>3</v>
      </c>
      <c r="X434" s="68">
        <v>42354</v>
      </c>
      <c r="Y434" s="68">
        <v>36525</v>
      </c>
      <c r="Z434">
        <v>0</v>
      </c>
      <c r="AA434">
        <v>21</v>
      </c>
      <c r="AB434" t="s">
        <v>404</v>
      </c>
      <c r="AE434" t="s">
        <v>431</v>
      </c>
      <c r="AF434">
        <v>30000</v>
      </c>
    </row>
    <row r="435" spans="1:32" x14ac:dyDescent="0.25">
      <c r="A435" t="s">
        <v>453</v>
      </c>
      <c r="B435" t="s">
        <v>454</v>
      </c>
      <c r="C435" s="158" t="str">
        <f t="shared" si="6"/>
        <v>1115041</v>
      </c>
      <c r="D435">
        <v>111504</v>
      </c>
      <c r="F435">
        <v>12</v>
      </c>
      <c r="H435" t="s">
        <v>397</v>
      </c>
      <c r="I435">
        <v>1021678</v>
      </c>
      <c r="J435">
        <v>0</v>
      </c>
      <c r="K435">
        <v>0</v>
      </c>
      <c r="L435">
        <v>0</v>
      </c>
      <c r="M435">
        <v>0</v>
      </c>
      <c r="N435">
        <v>9020240</v>
      </c>
      <c r="O435">
        <v>1</v>
      </c>
      <c r="P435" t="s">
        <v>455</v>
      </c>
      <c r="Q435">
        <v>1005</v>
      </c>
      <c r="R435">
        <v>6</v>
      </c>
      <c r="S435">
        <v>0</v>
      </c>
      <c r="T435">
        <v>0</v>
      </c>
      <c r="V435" t="s">
        <v>1387</v>
      </c>
      <c r="W435">
        <v>3</v>
      </c>
      <c r="X435" s="68">
        <v>42354</v>
      </c>
      <c r="Y435" s="68">
        <v>36525</v>
      </c>
      <c r="Z435">
        <v>0</v>
      </c>
      <c r="AA435">
        <v>58</v>
      </c>
      <c r="AB435" t="s">
        <v>454</v>
      </c>
      <c r="AE435" t="s">
        <v>389</v>
      </c>
      <c r="AF435">
        <v>30000</v>
      </c>
    </row>
    <row r="436" spans="1:32" x14ac:dyDescent="0.25">
      <c r="A436" t="s">
        <v>453</v>
      </c>
      <c r="B436" t="s">
        <v>454</v>
      </c>
      <c r="C436" s="158" t="str">
        <f t="shared" si="6"/>
        <v>1115042</v>
      </c>
      <c r="D436">
        <v>111504</v>
      </c>
      <c r="F436">
        <v>12</v>
      </c>
      <c r="H436" t="s">
        <v>397</v>
      </c>
      <c r="I436">
        <v>1021679</v>
      </c>
      <c r="J436">
        <v>0</v>
      </c>
      <c r="K436">
        <v>0</v>
      </c>
      <c r="L436">
        <v>0</v>
      </c>
      <c r="M436">
        <v>0</v>
      </c>
      <c r="N436">
        <v>9020240</v>
      </c>
      <c r="O436">
        <v>2</v>
      </c>
      <c r="P436" t="s">
        <v>455</v>
      </c>
      <c r="Q436">
        <v>1005</v>
      </c>
      <c r="R436">
        <v>6</v>
      </c>
      <c r="S436">
        <v>0</v>
      </c>
      <c r="T436">
        <v>0</v>
      </c>
      <c r="V436" t="s">
        <v>1387</v>
      </c>
      <c r="W436">
        <v>3</v>
      </c>
      <c r="X436" s="68">
        <v>42354</v>
      </c>
      <c r="Y436" s="68">
        <v>36525</v>
      </c>
      <c r="Z436">
        <v>0</v>
      </c>
      <c r="AA436">
        <v>58</v>
      </c>
      <c r="AB436" t="s">
        <v>454</v>
      </c>
      <c r="AE436" t="s">
        <v>389</v>
      </c>
      <c r="AF436">
        <v>30000</v>
      </c>
    </row>
    <row r="437" spans="1:32" x14ac:dyDescent="0.25">
      <c r="A437" t="s">
        <v>453</v>
      </c>
      <c r="B437" t="s">
        <v>454</v>
      </c>
      <c r="C437" s="158" t="str">
        <f t="shared" si="6"/>
        <v>1115043</v>
      </c>
      <c r="D437">
        <v>111504</v>
      </c>
      <c r="F437">
        <v>12</v>
      </c>
      <c r="H437" t="s">
        <v>397</v>
      </c>
      <c r="I437">
        <v>1021680</v>
      </c>
      <c r="J437">
        <v>0</v>
      </c>
      <c r="K437">
        <v>0</v>
      </c>
      <c r="L437">
        <v>0</v>
      </c>
      <c r="M437">
        <v>0</v>
      </c>
      <c r="N437">
        <v>9020240</v>
      </c>
      <c r="O437">
        <v>3</v>
      </c>
      <c r="P437" t="s">
        <v>455</v>
      </c>
      <c r="Q437">
        <v>1005</v>
      </c>
      <c r="R437">
        <v>6</v>
      </c>
      <c r="S437">
        <v>0</v>
      </c>
      <c r="T437">
        <v>0</v>
      </c>
      <c r="V437" t="s">
        <v>1387</v>
      </c>
      <c r="W437">
        <v>3</v>
      </c>
      <c r="X437" s="68">
        <v>42354</v>
      </c>
      <c r="Y437" s="68">
        <v>36525</v>
      </c>
      <c r="Z437">
        <v>0</v>
      </c>
      <c r="AA437">
        <v>58</v>
      </c>
      <c r="AB437" t="s">
        <v>454</v>
      </c>
      <c r="AE437" t="s">
        <v>389</v>
      </c>
      <c r="AF437">
        <v>30000</v>
      </c>
    </row>
    <row r="438" spans="1:32" x14ac:dyDescent="0.25">
      <c r="A438" t="s">
        <v>453</v>
      </c>
      <c r="B438" t="s">
        <v>454</v>
      </c>
      <c r="C438" s="158" t="str">
        <f t="shared" si="6"/>
        <v>1115044</v>
      </c>
      <c r="D438">
        <v>111504</v>
      </c>
      <c r="F438">
        <v>12</v>
      </c>
      <c r="H438" t="s">
        <v>397</v>
      </c>
      <c r="I438">
        <v>1021681</v>
      </c>
      <c r="J438">
        <v>0</v>
      </c>
      <c r="K438">
        <v>0</v>
      </c>
      <c r="L438">
        <v>0</v>
      </c>
      <c r="M438">
        <v>0</v>
      </c>
      <c r="N438">
        <v>9020240</v>
      </c>
      <c r="O438">
        <v>4</v>
      </c>
      <c r="P438" t="s">
        <v>455</v>
      </c>
      <c r="Q438">
        <v>1005</v>
      </c>
      <c r="R438">
        <v>6</v>
      </c>
      <c r="S438">
        <v>0</v>
      </c>
      <c r="T438">
        <v>0</v>
      </c>
      <c r="V438" t="s">
        <v>1387</v>
      </c>
      <c r="W438">
        <v>3</v>
      </c>
      <c r="X438" s="68">
        <v>42354</v>
      </c>
      <c r="Y438" s="68">
        <v>36525</v>
      </c>
      <c r="Z438">
        <v>0</v>
      </c>
      <c r="AA438">
        <v>58</v>
      </c>
      <c r="AB438" t="s">
        <v>454</v>
      </c>
      <c r="AE438" t="s">
        <v>389</v>
      </c>
      <c r="AF438">
        <v>30000</v>
      </c>
    </row>
    <row r="439" spans="1:32" x14ac:dyDescent="0.25">
      <c r="A439" t="s">
        <v>453</v>
      </c>
      <c r="B439" t="s">
        <v>454</v>
      </c>
      <c r="C439" s="158" t="str">
        <f t="shared" si="6"/>
        <v>1115045</v>
      </c>
      <c r="D439">
        <v>111504</v>
      </c>
      <c r="F439">
        <v>12</v>
      </c>
      <c r="H439" t="s">
        <v>397</v>
      </c>
      <c r="I439">
        <v>1021682</v>
      </c>
      <c r="J439">
        <v>0</v>
      </c>
      <c r="K439">
        <v>0</v>
      </c>
      <c r="L439">
        <v>0</v>
      </c>
      <c r="M439">
        <v>0</v>
      </c>
      <c r="N439">
        <v>9020240</v>
      </c>
      <c r="O439">
        <v>5</v>
      </c>
      <c r="P439" t="s">
        <v>455</v>
      </c>
      <c r="Q439">
        <v>1005</v>
      </c>
      <c r="R439">
        <v>6</v>
      </c>
      <c r="S439">
        <v>0</v>
      </c>
      <c r="T439">
        <v>0</v>
      </c>
      <c r="V439" t="s">
        <v>1387</v>
      </c>
      <c r="W439">
        <v>3</v>
      </c>
      <c r="X439" s="68">
        <v>42354</v>
      </c>
      <c r="Y439" s="68">
        <v>36525</v>
      </c>
      <c r="Z439">
        <v>0</v>
      </c>
      <c r="AA439">
        <v>58</v>
      </c>
      <c r="AB439" t="s">
        <v>454</v>
      </c>
      <c r="AE439" t="s">
        <v>389</v>
      </c>
      <c r="AF439">
        <v>30000</v>
      </c>
    </row>
    <row r="440" spans="1:32" x14ac:dyDescent="0.25">
      <c r="A440" t="s">
        <v>456</v>
      </c>
      <c r="B440" t="s">
        <v>448</v>
      </c>
      <c r="C440" s="158" t="str">
        <f t="shared" si="6"/>
        <v>1115101</v>
      </c>
      <c r="D440">
        <v>111510</v>
      </c>
      <c r="F440">
        <v>12</v>
      </c>
      <c r="G440">
        <v>3750</v>
      </c>
      <c r="I440">
        <v>1021683</v>
      </c>
      <c r="J440">
        <v>1</v>
      </c>
      <c r="K440">
        <v>0</v>
      </c>
      <c r="L440">
        <v>0</v>
      </c>
      <c r="M440">
        <v>0</v>
      </c>
      <c r="N440">
        <v>9020286</v>
      </c>
      <c r="O440">
        <v>1</v>
      </c>
      <c r="P440" t="s">
        <v>457</v>
      </c>
      <c r="Q440">
        <v>1005</v>
      </c>
      <c r="R440">
        <v>6</v>
      </c>
      <c r="S440">
        <v>0</v>
      </c>
      <c r="T440">
        <v>0</v>
      </c>
      <c r="V440" t="s">
        <v>1387</v>
      </c>
      <c r="W440">
        <v>3</v>
      </c>
      <c r="X440" s="68">
        <v>42354</v>
      </c>
      <c r="Y440" s="68">
        <v>36525</v>
      </c>
      <c r="Z440">
        <v>0</v>
      </c>
      <c r="AA440">
        <v>55</v>
      </c>
      <c r="AB440" t="s">
        <v>448</v>
      </c>
      <c r="AE440" t="s">
        <v>389</v>
      </c>
      <c r="AF440">
        <v>30000</v>
      </c>
    </row>
    <row r="441" spans="1:32" x14ac:dyDescent="0.25">
      <c r="A441" t="s">
        <v>456</v>
      </c>
      <c r="B441" t="s">
        <v>448</v>
      </c>
      <c r="C441" s="158" t="str">
        <f t="shared" si="6"/>
        <v>1115102</v>
      </c>
      <c r="D441">
        <v>111510</v>
      </c>
      <c r="F441">
        <v>12</v>
      </c>
      <c r="G441">
        <v>4425</v>
      </c>
      <c r="I441">
        <v>1021684</v>
      </c>
      <c r="J441">
        <v>1</v>
      </c>
      <c r="K441">
        <v>0</v>
      </c>
      <c r="L441">
        <v>0</v>
      </c>
      <c r="M441">
        <v>0</v>
      </c>
      <c r="N441">
        <v>9020286</v>
      </c>
      <c r="O441">
        <v>2</v>
      </c>
      <c r="P441" t="s">
        <v>457</v>
      </c>
      <c r="Q441">
        <v>1005</v>
      </c>
      <c r="R441">
        <v>6</v>
      </c>
      <c r="S441">
        <v>0</v>
      </c>
      <c r="T441">
        <v>0</v>
      </c>
      <c r="V441" t="s">
        <v>1387</v>
      </c>
      <c r="W441">
        <v>3</v>
      </c>
      <c r="X441" s="68">
        <v>42354</v>
      </c>
      <c r="Y441" s="68">
        <v>36525</v>
      </c>
      <c r="Z441">
        <v>0</v>
      </c>
      <c r="AA441">
        <v>55</v>
      </c>
      <c r="AB441" t="s">
        <v>448</v>
      </c>
      <c r="AE441" t="s">
        <v>389</v>
      </c>
      <c r="AF441">
        <v>30000</v>
      </c>
    </row>
    <row r="442" spans="1:32" x14ac:dyDescent="0.25">
      <c r="A442" t="s">
        <v>456</v>
      </c>
      <c r="B442" t="s">
        <v>448</v>
      </c>
      <c r="C442" s="158" t="str">
        <f t="shared" si="6"/>
        <v>1115103</v>
      </c>
      <c r="D442">
        <v>111510</v>
      </c>
      <c r="F442">
        <v>12</v>
      </c>
      <c r="G442">
        <v>5175</v>
      </c>
      <c r="I442">
        <v>1021685</v>
      </c>
      <c r="J442">
        <v>1</v>
      </c>
      <c r="K442">
        <v>0</v>
      </c>
      <c r="L442">
        <v>0</v>
      </c>
      <c r="M442">
        <v>0</v>
      </c>
      <c r="N442">
        <v>9020286</v>
      </c>
      <c r="O442">
        <v>3</v>
      </c>
      <c r="P442" t="s">
        <v>457</v>
      </c>
      <c r="Q442">
        <v>1005</v>
      </c>
      <c r="R442">
        <v>6</v>
      </c>
      <c r="S442">
        <v>0</v>
      </c>
      <c r="T442">
        <v>0</v>
      </c>
      <c r="V442" t="s">
        <v>1387</v>
      </c>
      <c r="W442">
        <v>3</v>
      </c>
      <c r="X442" s="68">
        <v>42354</v>
      </c>
      <c r="Y442" s="68">
        <v>36525</v>
      </c>
      <c r="Z442">
        <v>0</v>
      </c>
      <c r="AA442">
        <v>55</v>
      </c>
      <c r="AB442" t="s">
        <v>448</v>
      </c>
      <c r="AE442" t="s">
        <v>389</v>
      </c>
      <c r="AF442">
        <v>30000</v>
      </c>
    </row>
    <row r="443" spans="1:32" x14ac:dyDescent="0.25">
      <c r="A443" t="s">
        <v>456</v>
      </c>
      <c r="B443" t="s">
        <v>448</v>
      </c>
      <c r="C443" s="158" t="str">
        <f t="shared" si="6"/>
        <v>1115104</v>
      </c>
      <c r="D443">
        <v>111510</v>
      </c>
      <c r="F443">
        <v>12</v>
      </c>
      <c r="G443">
        <v>4650</v>
      </c>
      <c r="I443">
        <v>1021686</v>
      </c>
      <c r="J443">
        <v>1</v>
      </c>
      <c r="K443">
        <v>0</v>
      </c>
      <c r="L443">
        <v>0</v>
      </c>
      <c r="M443">
        <v>0</v>
      </c>
      <c r="N443">
        <v>9020286</v>
      </c>
      <c r="O443">
        <v>4</v>
      </c>
      <c r="P443" t="s">
        <v>457</v>
      </c>
      <c r="Q443">
        <v>1005</v>
      </c>
      <c r="R443">
        <v>6</v>
      </c>
      <c r="S443">
        <v>0</v>
      </c>
      <c r="T443">
        <v>0</v>
      </c>
      <c r="V443" t="s">
        <v>1387</v>
      </c>
      <c r="W443">
        <v>3</v>
      </c>
      <c r="X443" s="68">
        <v>42354</v>
      </c>
      <c r="Y443" s="68">
        <v>36525</v>
      </c>
      <c r="Z443">
        <v>0</v>
      </c>
      <c r="AA443">
        <v>55</v>
      </c>
      <c r="AB443" t="s">
        <v>448</v>
      </c>
      <c r="AE443" t="s">
        <v>389</v>
      </c>
      <c r="AF443">
        <v>30000</v>
      </c>
    </row>
    <row r="444" spans="1:32" x14ac:dyDescent="0.25">
      <c r="A444" t="s">
        <v>456</v>
      </c>
      <c r="B444" t="s">
        <v>448</v>
      </c>
      <c r="C444" s="158" t="str">
        <f t="shared" si="6"/>
        <v>1115105</v>
      </c>
      <c r="D444">
        <v>111510</v>
      </c>
      <c r="F444">
        <v>12</v>
      </c>
      <c r="G444">
        <v>5440</v>
      </c>
      <c r="I444">
        <v>1021687</v>
      </c>
      <c r="J444">
        <v>1</v>
      </c>
      <c r="K444">
        <v>0</v>
      </c>
      <c r="L444">
        <v>0</v>
      </c>
      <c r="M444">
        <v>0</v>
      </c>
      <c r="N444">
        <v>9020286</v>
      </c>
      <c r="O444">
        <v>5</v>
      </c>
      <c r="P444" t="s">
        <v>457</v>
      </c>
      <c r="Q444">
        <v>1005</v>
      </c>
      <c r="R444">
        <v>6</v>
      </c>
      <c r="S444">
        <v>0</v>
      </c>
      <c r="T444">
        <v>0</v>
      </c>
      <c r="V444" t="s">
        <v>1387</v>
      </c>
      <c r="W444">
        <v>3</v>
      </c>
      <c r="X444" s="68">
        <v>42354</v>
      </c>
      <c r="Y444" s="68">
        <v>36525</v>
      </c>
      <c r="Z444">
        <v>0</v>
      </c>
      <c r="AA444">
        <v>55</v>
      </c>
      <c r="AB444" t="s">
        <v>448</v>
      </c>
      <c r="AE444" t="s">
        <v>389</v>
      </c>
      <c r="AF444">
        <v>30000</v>
      </c>
    </row>
    <row r="445" spans="1:32" x14ac:dyDescent="0.25">
      <c r="A445" t="s">
        <v>458</v>
      </c>
      <c r="B445" t="s">
        <v>448</v>
      </c>
      <c r="C445" s="158" t="str">
        <f t="shared" si="6"/>
        <v>1115111</v>
      </c>
      <c r="D445">
        <v>111511</v>
      </c>
      <c r="F445">
        <v>12</v>
      </c>
      <c r="G445">
        <v>4425</v>
      </c>
      <c r="I445">
        <v>1021691</v>
      </c>
      <c r="J445">
        <v>1</v>
      </c>
      <c r="K445">
        <v>0</v>
      </c>
      <c r="L445">
        <v>0</v>
      </c>
      <c r="M445">
        <v>0</v>
      </c>
      <c r="N445">
        <v>9020286</v>
      </c>
      <c r="O445">
        <v>1</v>
      </c>
      <c r="P445" t="s">
        <v>459</v>
      </c>
      <c r="Q445">
        <v>1005</v>
      </c>
      <c r="R445">
        <v>6</v>
      </c>
      <c r="S445">
        <v>0</v>
      </c>
      <c r="T445">
        <v>0</v>
      </c>
      <c r="V445" t="s">
        <v>1387</v>
      </c>
      <c r="W445">
        <v>3</v>
      </c>
      <c r="X445" s="68">
        <v>42354</v>
      </c>
      <c r="Y445" s="68">
        <v>36525</v>
      </c>
      <c r="Z445">
        <v>0</v>
      </c>
      <c r="AA445">
        <v>55</v>
      </c>
      <c r="AB445" t="s">
        <v>448</v>
      </c>
      <c r="AE445" t="s">
        <v>389</v>
      </c>
      <c r="AF445">
        <v>30000</v>
      </c>
    </row>
    <row r="446" spans="1:32" x14ac:dyDescent="0.25">
      <c r="A446" t="s">
        <v>458</v>
      </c>
      <c r="B446" t="s">
        <v>448</v>
      </c>
      <c r="C446" s="158" t="str">
        <f t="shared" si="6"/>
        <v>1115112</v>
      </c>
      <c r="D446">
        <v>111511</v>
      </c>
      <c r="F446">
        <v>12</v>
      </c>
      <c r="G446">
        <v>5175</v>
      </c>
      <c r="I446">
        <v>1021692</v>
      </c>
      <c r="J446">
        <v>1</v>
      </c>
      <c r="K446">
        <v>0</v>
      </c>
      <c r="L446">
        <v>0</v>
      </c>
      <c r="M446">
        <v>0</v>
      </c>
      <c r="N446">
        <v>9020286</v>
      </c>
      <c r="O446">
        <v>2</v>
      </c>
      <c r="P446" t="s">
        <v>459</v>
      </c>
      <c r="Q446">
        <v>1005</v>
      </c>
      <c r="R446">
        <v>6</v>
      </c>
      <c r="S446">
        <v>0</v>
      </c>
      <c r="T446">
        <v>0</v>
      </c>
      <c r="V446" t="s">
        <v>1387</v>
      </c>
      <c r="W446">
        <v>3</v>
      </c>
      <c r="X446" s="68">
        <v>42354</v>
      </c>
      <c r="Y446" s="68">
        <v>36525</v>
      </c>
      <c r="Z446">
        <v>0</v>
      </c>
      <c r="AA446">
        <v>55</v>
      </c>
      <c r="AB446" t="s">
        <v>448</v>
      </c>
      <c r="AE446" t="s">
        <v>389</v>
      </c>
      <c r="AF446">
        <v>30000</v>
      </c>
    </row>
    <row r="447" spans="1:32" x14ac:dyDescent="0.25">
      <c r="A447" t="s">
        <v>458</v>
      </c>
      <c r="B447" t="s">
        <v>448</v>
      </c>
      <c r="C447" s="158" t="str">
        <f t="shared" si="6"/>
        <v>1115113</v>
      </c>
      <c r="D447">
        <v>111511</v>
      </c>
      <c r="F447">
        <v>12</v>
      </c>
      <c r="G447">
        <v>6075</v>
      </c>
      <c r="I447">
        <v>1021693</v>
      </c>
      <c r="J447">
        <v>1</v>
      </c>
      <c r="K447">
        <v>0</v>
      </c>
      <c r="L447">
        <v>0</v>
      </c>
      <c r="M447">
        <v>0</v>
      </c>
      <c r="N447">
        <v>9020286</v>
      </c>
      <c r="O447">
        <v>3</v>
      </c>
      <c r="P447" t="s">
        <v>459</v>
      </c>
      <c r="Q447">
        <v>1005</v>
      </c>
      <c r="R447">
        <v>6</v>
      </c>
      <c r="S447">
        <v>0</v>
      </c>
      <c r="T447">
        <v>0</v>
      </c>
      <c r="V447" t="s">
        <v>1387</v>
      </c>
      <c r="W447">
        <v>3</v>
      </c>
      <c r="X447" s="68">
        <v>42354</v>
      </c>
      <c r="Y447" s="68">
        <v>36525</v>
      </c>
      <c r="Z447">
        <v>0</v>
      </c>
      <c r="AA447">
        <v>55</v>
      </c>
      <c r="AB447" t="s">
        <v>448</v>
      </c>
      <c r="AE447" t="s">
        <v>389</v>
      </c>
      <c r="AF447">
        <v>30000</v>
      </c>
    </row>
    <row r="448" spans="1:32" x14ac:dyDescent="0.25">
      <c r="A448" t="s">
        <v>458</v>
      </c>
      <c r="B448" t="s">
        <v>448</v>
      </c>
      <c r="C448" s="158" t="str">
        <f t="shared" si="6"/>
        <v>1115114</v>
      </c>
      <c r="D448">
        <v>111511</v>
      </c>
      <c r="F448">
        <v>12</v>
      </c>
      <c r="G448">
        <v>5440</v>
      </c>
      <c r="I448">
        <v>1021694</v>
      </c>
      <c r="J448">
        <v>1</v>
      </c>
      <c r="K448">
        <v>0</v>
      </c>
      <c r="L448">
        <v>0</v>
      </c>
      <c r="M448">
        <v>0</v>
      </c>
      <c r="N448">
        <v>9020286</v>
      </c>
      <c r="O448">
        <v>4</v>
      </c>
      <c r="P448" t="s">
        <v>459</v>
      </c>
      <c r="Q448">
        <v>1005</v>
      </c>
      <c r="R448">
        <v>6</v>
      </c>
      <c r="S448">
        <v>0</v>
      </c>
      <c r="T448">
        <v>0</v>
      </c>
      <c r="V448" t="s">
        <v>1387</v>
      </c>
      <c r="W448">
        <v>3</v>
      </c>
      <c r="X448" s="68">
        <v>42354</v>
      </c>
      <c r="Y448" s="68">
        <v>36525</v>
      </c>
      <c r="Z448">
        <v>0</v>
      </c>
      <c r="AA448">
        <v>55</v>
      </c>
      <c r="AB448" t="s">
        <v>448</v>
      </c>
      <c r="AE448" t="s">
        <v>389</v>
      </c>
      <c r="AF448">
        <v>30000</v>
      </c>
    </row>
    <row r="449" spans="1:32" x14ac:dyDescent="0.25">
      <c r="A449" t="s">
        <v>458</v>
      </c>
      <c r="B449" t="s">
        <v>448</v>
      </c>
      <c r="C449" s="158" t="str">
        <f t="shared" si="6"/>
        <v>1115115</v>
      </c>
      <c r="D449">
        <v>111511</v>
      </c>
      <c r="F449">
        <v>12</v>
      </c>
      <c r="G449">
        <v>6385</v>
      </c>
      <c r="I449">
        <v>1021695</v>
      </c>
      <c r="J449">
        <v>1</v>
      </c>
      <c r="K449">
        <v>0</v>
      </c>
      <c r="L449">
        <v>0</v>
      </c>
      <c r="M449">
        <v>0</v>
      </c>
      <c r="N449">
        <v>9020286</v>
      </c>
      <c r="O449">
        <v>5</v>
      </c>
      <c r="P449" t="s">
        <v>459</v>
      </c>
      <c r="Q449">
        <v>1005</v>
      </c>
      <c r="R449">
        <v>6</v>
      </c>
      <c r="S449">
        <v>0</v>
      </c>
      <c r="T449">
        <v>0</v>
      </c>
      <c r="V449" t="s">
        <v>1387</v>
      </c>
      <c r="W449">
        <v>3</v>
      </c>
      <c r="X449" s="68">
        <v>42354</v>
      </c>
      <c r="Y449" s="68">
        <v>36525</v>
      </c>
      <c r="Z449">
        <v>0</v>
      </c>
      <c r="AA449">
        <v>55</v>
      </c>
      <c r="AB449" t="s">
        <v>448</v>
      </c>
      <c r="AE449" t="s">
        <v>389</v>
      </c>
      <c r="AF449">
        <v>30000</v>
      </c>
    </row>
    <row r="450" spans="1:32" x14ac:dyDescent="0.25">
      <c r="A450" t="s">
        <v>460</v>
      </c>
      <c r="B450" t="s">
        <v>448</v>
      </c>
      <c r="C450" s="158" t="str">
        <f t="shared" si="6"/>
        <v>1115122</v>
      </c>
      <c r="D450">
        <v>111512</v>
      </c>
      <c r="F450">
        <v>12</v>
      </c>
      <c r="G450">
        <v>6075</v>
      </c>
      <c r="I450">
        <v>1021700</v>
      </c>
      <c r="J450">
        <v>1</v>
      </c>
      <c r="K450">
        <v>0</v>
      </c>
      <c r="L450">
        <v>0</v>
      </c>
      <c r="M450">
        <v>0</v>
      </c>
      <c r="N450">
        <v>9020286</v>
      </c>
      <c r="O450">
        <v>2</v>
      </c>
      <c r="P450" t="s">
        <v>461</v>
      </c>
      <c r="Q450">
        <v>1005</v>
      </c>
      <c r="R450">
        <v>6</v>
      </c>
      <c r="S450">
        <v>0</v>
      </c>
      <c r="T450">
        <v>0</v>
      </c>
      <c r="V450" t="s">
        <v>1387</v>
      </c>
      <c r="W450">
        <v>3</v>
      </c>
      <c r="X450" s="68">
        <v>42354</v>
      </c>
      <c r="Y450" s="68">
        <v>36525</v>
      </c>
      <c r="Z450">
        <v>0</v>
      </c>
      <c r="AA450">
        <v>55</v>
      </c>
      <c r="AB450" t="s">
        <v>448</v>
      </c>
      <c r="AE450" t="s">
        <v>389</v>
      </c>
      <c r="AF450">
        <v>30000</v>
      </c>
    </row>
    <row r="451" spans="1:32" x14ac:dyDescent="0.25">
      <c r="A451" t="s">
        <v>460</v>
      </c>
      <c r="B451" t="s">
        <v>448</v>
      </c>
      <c r="C451" s="158" t="str">
        <f t="shared" ref="C451:C514" si="7">D451&amp;O451</f>
        <v>1115123</v>
      </c>
      <c r="D451">
        <v>111512</v>
      </c>
      <c r="F451">
        <v>12</v>
      </c>
      <c r="G451">
        <v>7125</v>
      </c>
      <c r="I451">
        <v>1021701</v>
      </c>
      <c r="J451">
        <v>1</v>
      </c>
      <c r="K451">
        <v>0</v>
      </c>
      <c r="L451">
        <v>0</v>
      </c>
      <c r="M451">
        <v>0</v>
      </c>
      <c r="N451">
        <v>9020286</v>
      </c>
      <c r="O451">
        <v>3</v>
      </c>
      <c r="P451" t="s">
        <v>461</v>
      </c>
      <c r="Q451">
        <v>1005</v>
      </c>
      <c r="R451">
        <v>6</v>
      </c>
      <c r="S451">
        <v>0</v>
      </c>
      <c r="T451">
        <v>0</v>
      </c>
      <c r="V451" t="s">
        <v>1387</v>
      </c>
      <c r="W451">
        <v>3</v>
      </c>
      <c r="X451" s="68">
        <v>42354</v>
      </c>
      <c r="Y451" s="68">
        <v>36525</v>
      </c>
      <c r="Z451">
        <v>0</v>
      </c>
      <c r="AA451">
        <v>55</v>
      </c>
      <c r="AB451" t="s">
        <v>448</v>
      </c>
      <c r="AE451" t="s">
        <v>389</v>
      </c>
      <c r="AF451">
        <v>30000</v>
      </c>
    </row>
    <row r="452" spans="1:32" x14ac:dyDescent="0.25">
      <c r="A452" t="s">
        <v>460</v>
      </c>
      <c r="B452" t="s">
        <v>448</v>
      </c>
      <c r="C452" s="158" t="str">
        <f t="shared" si="7"/>
        <v>1115124</v>
      </c>
      <c r="D452">
        <v>111512</v>
      </c>
      <c r="F452">
        <v>12</v>
      </c>
      <c r="G452">
        <v>6386</v>
      </c>
      <c r="I452">
        <v>1021702</v>
      </c>
      <c r="J452">
        <v>1</v>
      </c>
      <c r="K452">
        <v>0</v>
      </c>
      <c r="L452">
        <v>0</v>
      </c>
      <c r="M452">
        <v>0</v>
      </c>
      <c r="N452">
        <v>9020286</v>
      </c>
      <c r="O452">
        <v>4</v>
      </c>
      <c r="P452" t="s">
        <v>461</v>
      </c>
      <c r="Q452">
        <v>1005</v>
      </c>
      <c r="R452">
        <v>6</v>
      </c>
      <c r="S452">
        <v>0</v>
      </c>
      <c r="T452">
        <v>0</v>
      </c>
      <c r="V452" t="s">
        <v>1387</v>
      </c>
      <c r="W452">
        <v>3</v>
      </c>
      <c r="X452" s="68">
        <v>42354</v>
      </c>
      <c r="Y452" s="68">
        <v>36525</v>
      </c>
      <c r="Z452">
        <v>0</v>
      </c>
      <c r="AA452">
        <v>55</v>
      </c>
      <c r="AB452" t="s">
        <v>448</v>
      </c>
      <c r="AE452" t="s">
        <v>389</v>
      </c>
      <c r="AF452">
        <v>30000</v>
      </c>
    </row>
    <row r="453" spans="1:32" x14ac:dyDescent="0.25">
      <c r="A453" t="s">
        <v>460</v>
      </c>
      <c r="B453" t="s">
        <v>448</v>
      </c>
      <c r="C453" s="158" t="str">
        <f t="shared" si="7"/>
        <v>1115125</v>
      </c>
      <c r="D453">
        <v>111512</v>
      </c>
      <c r="F453">
        <v>12</v>
      </c>
      <c r="G453">
        <v>7485</v>
      </c>
      <c r="I453">
        <v>1021703</v>
      </c>
      <c r="J453">
        <v>1</v>
      </c>
      <c r="K453">
        <v>0</v>
      </c>
      <c r="L453">
        <v>0</v>
      </c>
      <c r="M453">
        <v>0</v>
      </c>
      <c r="N453">
        <v>9020286</v>
      </c>
      <c r="O453">
        <v>5</v>
      </c>
      <c r="P453" t="s">
        <v>461</v>
      </c>
      <c r="Q453">
        <v>1005</v>
      </c>
      <c r="R453">
        <v>6</v>
      </c>
      <c r="S453">
        <v>0</v>
      </c>
      <c r="T453">
        <v>0</v>
      </c>
      <c r="V453" t="s">
        <v>1387</v>
      </c>
      <c r="W453">
        <v>3</v>
      </c>
      <c r="X453" s="68">
        <v>42354</v>
      </c>
      <c r="Y453" s="68">
        <v>36525</v>
      </c>
      <c r="Z453">
        <v>0</v>
      </c>
      <c r="AA453">
        <v>55</v>
      </c>
      <c r="AB453" t="s">
        <v>448</v>
      </c>
      <c r="AE453" t="s">
        <v>389</v>
      </c>
      <c r="AF453">
        <v>30000</v>
      </c>
    </row>
    <row r="454" spans="1:32" x14ac:dyDescent="0.25">
      <c r="A454" t="s">
        <v>460</v>
      </c>
      <c r="B454" t="s">
        <v>448</v>
      </c>
      <c r="C454" s="158" t="str">
        <f t="shared" si="7"/>
        <v>1115121</v>
      </c>
      <c r="D454">
        <v>111512</v>
      </c>
      <c r="F454">
        <v>12</v>
      </c>
      <c r="G454">
        <v>5175</v>
      </c>
      <c r="I454">
        <v>1021699</v>
      </c>
      <c r="J454">
        <v>1</v>
      </c>
      <c r="K454">
        <v>0</v>
      </c>
      <c r="L454">
        <v>0</v>
      </c>
      <c r="M454">
        <v>0</v>
      </c>
      <c r="N454">
        <v>9020286</v>
      </c>
      <c r="O454">
        <v>1</v>
      </c>
      <c r="P454" t="s">
        <v>461</v>
      </c>
      <c r="Q454">
        <v>1005</v>
      </c>
      <c r="R454">
        <v>6</v>
      </c>
      <c r="S454">
        <v>0</v>
      </c>
      <c r="T454">
        <v>0</v>
      </c>
      <c r="V454" t="s">
        <v>1387</v>
      </c>
      <c r="W454">
        <v>3</v>
      </c>
      <c r="X454" s="68">
        <v>42354</v>
      </c>
      <c r="Y454" s="68">
        <v>36525</v>
      </c>
      <c r="Z454">
        <v>0</v>
      </c>
      <c r="AA454">
        <v>55</v>
      </c>
      <c r="AB454" t="s">
        <v>448</v>
      </c>
      <c r="AE454" t="s">
        <v>389</v>
      </c>
      <c r="AF454">
        <v>30000</v>
      </c>
    </row>
    <row r="455" spans="1:32" x14ac:dyDescent="0.25">
      <c r="A455" t="s">
        <v>462</v>
      </c>
      <c r="B455" t="s">
        <v>448</v>
      </c>
      <c r="C455" s="158" t="str">
        <f t="shared" si="7"/>
        <v>1115131</v>
      </c>
      <c r="D455">
        <v>111513</v>
      </c>
      <c r="F455">
        <v>12</v>
      </c>
      <c r="G455">
        <v>6075</v>
      </c>
      <c r="I455">
        <v>1021707</v>
      </c>
      <c r="J455">
        <v>1</v>
      </c>
      <c r="K455">
        <v>0</v>
      </c>
      <c r="L455">
        <v>0</v>
      </c>
      <c r="M455">
        <v>0</v>
      </c>
      <c r="N455">
        <v>9020286</v>
      </c>
      <c r="O455">
        <v>1</v>
      </c>
      <c r="P455" t="s">
        <v>463</v>
      </c>
      <c r="Q455">
        <v>1005</v>
      </c>
      <c r="R455">
        <v>6</v>
      </c>
      <c r="S455">
        <v>0</v>
      </c>
      <c r="T455">
        <v>0</v>
      </c>
      <c r="V455" t="s">
        <v>1387</v>
      </c>
      <c r="W455">
        <v>3</v>
      </c>
      <c r="X455" s="68">
        <v>42354</v>
      </c>
      <c r="Y455" s="68">
        <v>36525</v>
      </c>
      <c r="Z455">
        <v>0</v>
      </c>
      <c r="AA455">
        <v>55</v>
      </c>
      <c r="AB455" t="s">
        <v>448</v>
      </c>
      <c r="AE455" t="s">
        <v>389</v>
      </c>
      <c r="AF455">
        <v>30000</v>
      </c>
    </row>
    <row r="456" spans="1:32" x14ac:dyDescent="0.25">
      <c r="A456" t="s">
        <v>462</v>
      </c>
      <c r="B456" t="s">
        <v>448</v>
      </c>
      <c r="C456" s="158" t="str">
        <f t="shared" si="7"/>
        <v>1115132</v>
      </c>
      <c r="D456">
        <v>111513</v>
      </c>
      <c r="F456">
        <v>12</v>
      </c>
      <c r="G456">
        <v>7125</v>
      </c>
      <c r="I456">
        <v>1021708</v>
      </c>
      <c r="J456">
        <v>1</v>
      </c>
      <c r="K456">
        <v>0</v>
      </c>
      <c r="L456">
        <v>0</v>
      </c>
      <c r="M456">
        <v>0</v>
      </c>
      <c r="N456">
        <v>9020286</v>
      </c>
      <c r="O456">
        <v>2</v>
      </c>
      <c r="P456" t="s">
        <v>463</v>
      </c>
      <c r="Q456">
        <v>1005</v>
      </c>
      <c r="R456">
        <v>6</v>
      </c>
      <c r="S456">
        <v>0</v>
      </c>
      <c r="T456">
        <v>0</v>
      </c>
      <c r="V456" t="s">
        <v>1387</v>
      </c>
      <c r="W456">
        <v>3</v>
      </c>
      <c r="X456" s="68">
        <v>42354</v>
      </c>
      <c r="Y456" s="68">
        <v>36525</v>
      </c>
      <c r="Z456">
        <v>0</v>
      </c>
      <c r="AA456">
        <v>55</v>
      </c>
      <c r="AB456" t="s">
        <v>448</v>
      </c>
      <c r="AE456" t="s">
        <v>389</v>
      </c>
      <c r="AF456">
        <v>30000</v>
      </c>
    </row>
    <row r="457" spans="1:32" x14ac:dyDescent="0.25">
      <c r="A457" t="s">
        <v>462</v>
      </c>
      <c r="B457" t="s">
        <v>448</v>
      </c>
      <c r="C457" s="158" t="str">
        <f t="shared" si="7"/>
        <v>1115133</v>
      </c>
      <c r="D457">
        <v>111513</v>
      </c>
      <c r="F457">
        <v>12</v>
      </c>
      <c r="G457">
        <v>8475</v>
      </c>
      <c r="I457">
        <v>1021709</v>
      </c>
      <c r="J457">
        <v>1</v>
      </c>
      <c r="K457">
        <v>0</v>
      </c>
      <c r="L457">
        <v>0</v>
      </c>
      <c r="M457">
        <v>0</v>
      </c>
      <c r="N457">
        <v>9020286</v>
      </c>
      <c r="O457">
        <v>3</v>
      </c>
      <c r="P457" t="s">
        <v>463</v>
      </c>
      <c r="Q457">
        <v>1005</v>
      </c>
      <c r="R457">
        <v>6</v>
      </c>
      <c r="S457">
        <v>0</v>
      </c>
      <c r="T457">
        <v>0</v>
      </c>
      <c r="V457" t="s">
        <v>1387</v>
      </c>
      <c r="W457">
        <v>3</v>
      </c>
      <c r="X457" s="68">
        <v>42354</v>
      </c>
      <c r="Y457" s="68">
        <v>36525</v>
      </c>
      <c r="Z457">
        <v>0</v>
      </c>
      <c r="AA457">
        <v>55</v>
      </c>
      <c r="AB457" t="s">
        <v>448</v>
      </c>
      <c r="AE457" t="s">
        <v>389</v>
      </c>
      <c r="AF457">
        <v>30000</v>
      </c>
    </row>
    <row r="458" spans="1:32" x14ac:dyDescent="0.25">
      <c r="A458" t="s">
        <v>462</v>
      </c>
      <c r="B458" t="s">
        <v>448</v>
      </c>
      <c r="C458" s="158" t="str">
        <f t="shared" si="7"/>
        <v>1115134</v>
      </c>
      <c r="D458">
        <v>111513</v>
      </c>
      <c r="F458">
        <v>12</v>
      </c>
      <c r="G458">
        <v>7485</v>
      </c>
      <c r="I458">
        <v>1021710</v>
      </c>
      <c r="J458">
        <v>1</v>
      </c>
      <c r="K458">
        <v>0</v>
      </c>
      <c r="L458">
        <v>0</v>
      </c>
      <c r="M458">
        <v>0</v>
      </c>
      <c r="N458">
        <v>9020286</v>
      </c>
      <c r="O458">
        <v>4</v>
      </c>
      <c r="P458" t="s">
        <v>463</v>
      </c>
      <c r="Q458">
        <v>1005</v>
      </c>
      <c r="R458">
        <v>6</v>
      </c>
      <c r="S458">
        <v>0</v>
      </c>
      <c r="T458">
        <v>0</v>
      </c>
      <c r="V458" t="s">
        <v>1387</v>
      </c>
      <c r="W458">
        <v>3</v>
      </c>
      <c r="X458" s="68">
        <v>42354</v>
      </c>
      <c r="Y458" s="68">
        <v>36525</v>
      </c>
      <c r="Z458">
        <v>0</v>
      </c>
      <c r="AA458">
        <v>55</v>
      </c>
      <c r="AB458" t="s">
        <v>448</v>
      </c>
      <c r="AE458" t="s">
        <v>389</v>
      </c>
      <c r="AF458">
        <v>30000</v>
      </c>
    </row>
    <row r="459" spans="1:32" x14ac:dyDescent="0.25">
      <c r="A459" t="s">
        <v>462</v>
      </c>
      <c r="B459" t="s">
        <v>448</v>
      </c>
      <c r="C459" s="158" t="str">
        <f t="shared" si="7"/>
        <v>1115135</v>
      </c>
      <c r="D459">
        <v>111513</v>
      </c>
      <c r="F459">
        <v>12</v>
      </c>
      <c r="G459">
        <v>8910</v>
      </c>
      <c r="I459">
        <v>1021711</v>
      </c>
      <c r="J459">
        <v>1</v>
      </c>
      <c r="K459">
        <v>0</v>
      </c>
      <c r="L459">
        <v>0</v>
      </c>
      <c r="M459">
        <v>0</v>
      </c>
      <c r="N459">
        <v>9020286</v>
      </c>
      <c r="O459">
        <v>5</v>
      </c>
      <c r="P459" t="s">
        <v>463</v>
      </c>
      <c r="Q459">
        <v>1005</v>
      </c>
      <c r="R459">
        <v>6</v>
      </c>
      <c r="S459">
        <v>0</v>
      </c>
      <c r="T459">
        <v>0</v>
      </c>
      <c r="V459" t="s">
        <v>1387</v>
      </c>
      <c r="W459">
        <v>3</v>
      </c>
      <c r="X459" s="68">
        <v>42354</v>
      </c>
      <c r="Y459" s="68">
        <v>36525</v>
      </c>
      <c r="Z459">
        <v>0</v>
      </c>
      <c r="AA459">
        <v>55</v>
      </c>
      <c r="AB459" t="s">
        <v>448</v>
      </c>
      <c r="AE459" t="s">
        <v>389</v>
      </c>
      <c r="AF459">
        <v>30000</v>
      </c>
    </row>
    <row r="460" spans="1:32" x14ac:dyDescent="0.25">
      <c r="A460" t="s">
        <v>464</v>
      </c>
      <c r="B460" t="s">
        <v>448</v>
      </c>
      <c r="C460" s="158" t="str">
        <f t="shared" si="7"/>
        <v>1115141</v>
      </c>
      <c r="D460">
        <v>111514</v>
      </c>
      <c r="F460">
        <v>12</v>
      </c>
      <c r="G460">
        <v>7125</v>
      </c>
      <c r="I460">
        <v>1021715</v>
      </c>
      <c r="J460">
        <v>1</v>
      </c>
      <c r="K460">
        <v>0</v>
      </c>
      <c r="L460">
        <v>0</v>
      </c>
      <c r="M460">
        <v>0</v>
      </c>
      <c r="N460">
        <v>9020286</v>
      </c>
      <c r="O460">
        <v>1</v>
      </c>
      <c r="P460" t="s">
        <v>465</v>
      </c>
      <c r="Q460">
        <v>1005</v>
      </c>
      <c r="R460">
        <v>6</v>
      </c>
      <c r="S460">
        <v>0</v>
      </c>
      <c r="T460">
        <v>0</v>
      </c>
      <c r="V460" t="s">
        <v>1387</v>
      </c>
      <c r="W460">
        <v>3</v>
      </c>
      <c r="X460" s="68">
        <v>42354</v>
      </c>
      <c r="Y460" s="68">
        <v>36525</v>
      </c>
      <c r="Z460">
        <v>0</v>
      </c>
      <c r="AA460">
        <v>55</v>
      </c>
      <c r="AB460" t="s">
        <v>448</v>
      </c>
      <c r="AE460" t="s">
        <v>389</v>
      </c>
      <c r="AF460">
        <v>30000</v>
      </c>
    </row>
    <row r="461" spans="1:32" x14ac:dyDescent="0.25">
      <c r="A461" t="s">
        <v>464</v>
      </c>
      <c r="B461" t="s">
        <v>448</v>
      </c>
      <c r="C461" s="158" t="str">
        <f t="shared" si="7"/>
        <v>1115142</v>
      </c>
      <c r="D461">
        <v>111514</v>
      </c>
      <c r="F461">
        <v>12</v>
      </c>
      <c r="G461">
        <v>8475</v>
      </c>
      <c r="I461">
        <v>1021716</v>
      </c>
      <c r="J461">
        <v>1</v>
      </c>
      <c r="K461">
        <v>0</v>
      </c>
      <c r="L461">
        <v>0</v>
      </c>
      <c r="M461">
        <v>0</v>
      </c>
      <c r="N461">
        <v>9020286</v>
      </c>
      <c r="O461">
        <v>2</v>
      </c>
      <c r="P461" t="s">
        <v>465</v>
      </c>
      <c r="Q461">
        <v>1005</v>
      </c>
      <c r="R461">
        <v>6</v>
      </c>
      <c r="S461">
        <v>0</v>
      </c>
      <c r="T461">
        <v>0</v>
      </c>
      <c r="V461" t="s">
        <v>1387</v>
      </c>
      <c r="W461">
        <v>3</v>
      </c>
      <c r="X461" s="68">
        <v>42354</v>
      </c>
      <c r="Y461" s="68">
        <v>36525</v>
      </c>
      <c r="Z461">
        <v>0</v>
      </c>
      <c r="AA461">
        <v>55</v>
      </c>
      <c r="AB461" t="s">
        <v>448</v>
      </c>
      <c r="AE461" t="s">
        <v>389</v>
      </c>
      <c r="AF461">
        <v>30000</v>
      </c>
    </row>
    <row r="462" spans="1:32" x14ac:dyDescent="0.25">
      <c r="A462" t="s">
        <v>464</v>
      </c>
      <c r="B462" t="s">
        <v>448</v>
      </c>
      <c r="C462" s="158" t="str">
        <f t="shared" si="7"/>
        <v>1115143</v>
      </c>
      <c r="D462">
        <v>111514</v>
      </c>
      <c r="F462">
        <v>12</v>
      </c>
      <c r="G462">
        <v>10050</v>
      </c>
      <c r="I462">
        <v>1021717</v>
      </c>
      <c r="J462">
        <v>1</v>
      </c>
      <c r="K462">
        <v>0</v>
      </c>
      <c r="L462">
        <v>0</v>
      </c>
      <c r="M462">
        <v>0</v>
      </c>
      <c r="N462">
        <v>9020286</v>
      </c>
      <c r="O462">
        <v>3</v>
      </c>
      <c r="P462" t="s">
        <v>465</v>
      </c>
      <c r="Q462">
        <v>1005</v>
      </c>
      <c r="R462">
        <v>6</v>
      </c>
      <c r="S462">
        <v>0</v>
      </c>
      <c r="T462">
        <v>0</v>
      </c>
      <c r="V462" t="s">
        <v>1387</v>
      </c>
      <c r="W462">
        <v>3</v>
      </c>
      <c r="X462" s="68">
        <v>42354</v>
      </c>
      <c r="Y462" s="68">
        <v>36525</v>
      </c>
      <c r="Z462">
        <v>0</v>
      </c>
      <c r="AA462">
        <v>55</v>
      </c>
      <c r="AB462" t="s">
        <v>448</v>
      </c>
      <c r="AE462" t="s">
        <v>389</v>
      </c>
      <c r="AF462">
        <v>30000</v>
      </c>
    </row>
    <row r="463" spans="1:32" x14ac:dyDescent="0.25">
      <c r="A463" t="s">
        <v>464</v>
      </c>
      <c r="B463" t="s">
        <v>448</v>
      </c>
      <c r="C463" s="158" t="str">
        <f t="shared" si="7"/>
        <v>1115144</v>
      </c>
      <c r="D463">
        <v>111514</v>
      </c>
      <c r="F463">
        <v>12</v>
      </c>
      <c r="G463">
        <v>8910</v>
      </c>
      <c r="I463">
        <v>1021718</v>
      </c>
      <c r="J463">
        <v>1</v>
      </c>
      <c r="K463">
        <v>0</v>
      </c>
      <c r="L463">
        <v>0</v>
      </c>
      <c r="M463">
        <v>0</v>
      </c>
      <c r="N463">
        <v>9020286</v>
      </c>
      <c r="O463">
        <v>4</v>
      </c>
      <c r="P463" t="s">
        <v>465</v>
      </c>
      <c r="Q463">
        <v>1005</v>
      </c>
      <c r="R463">
        <v>6</v>
      </c>
      <c r="S463">
        <v>0</v>
      </c>
      <c r="T463">
        <v>0</v>
      </c>
      <c r="V463" t="s">
        <v>1387</v>
      </c>
      <c r="W463">
        <v>3</v>
      </c>
      <c r="X463" s="68">
        <v>42354</v>
      </c>
      <c r="Y463" s="68">
        <v>36525</v>
      </c>
      <c r="Z463">
        <v>0</v>
      </c>
      <c r="AA463">
        <v>55</v>
      </c>
      <c r="AB463" t="s">
        <v>448</v>
      </c>
      <c r="AE463" t="s">
        <v>389</v>
      </c>
      <c r="AF463">
        <v>30000</v>
      </c>
    </row>
    <row r="464" spans="1:32" x14ac:dyDescent="0.25">
      <c r="A464" t="s">
        <v>464</v>
      </c>
      <c r="B464" t="s">
        <v>448</v>
      </c>
      <c r="C464" s="158" t="str">
        <f t="shared" si="7"/>
        <v>1115145</v>
      </c>
      <c r="D464">
        <v>111514</v>
      </c>
      <c r="F464">
        <v>12</v>
      </c>
      <c r="G464">
        <v>10555</v>
      </c>
      <c r="I464">
        <v>1021719</v>
      </c>
      <c r="J464">
        <v>1</v>
      </c>
      <c r="K464">
        <v>0</v>
      </c>
      <c r="L464">
        <v>0</v>
      </c>
      <c r="M464">
        <v>0</v>
      </c>
      <c r="N464">
        <v>9020286</v>
      </c>
      <c r="O464">
        <v>5</v>
      </c>
      <c r="P464" t="s">
        <v>465</v>
      </c>
      <c r="Q464">
        <v>1005</v>
      </c>
      <c r="R464">
        <v>6</v>
      </c>
      <c r="S464">
        <v>0</v>
      </c>
      <c r="T464">
        <v>0</v>
      </c>
      <c r="V464" t="s">
        <v>1387</v>
      </c>
      <c r="W464">
        <v>3</v>
      </c>
      <c r="X464" s="68">
        <v>42354</v>
      </c>
      <c r="Y464" s="68">
        <v>36525</v>
      </c>
      <c r="Z464">
        <v>0</v>
      </c>
      <c r="AA464">
        <v>55</v>
      </c>
      <c r="AB464" t="s">
        <v>448</v>
      </c>
      <c r="AE464" t="s">
        <v>389</v>
      </c>
      <c r="AF464">
        <v>30000</v>
      </c>
    </row>
    <row r="465" spans="1:32" x14ac:dyDescent="0.25">
      <c r="A465" t="s">
        <v>466</v>
      </c>
      <c r="B465" t="s">
        <v>448</v>
      </c>
      <c r="C465" s="158" t="str">
        <f t="shared" si="7"/>
        <v>1115151</v>
      </c>
      <c r="D465">
        <v>111515</v>
      </c>
      <c r="F465">
        <v>12</v>
      </c>
      <c r="G465">
        <v>8475</v>
      </c>
      <c r="I465">
        <v>1021723</v>
      </c>
      <c r="J465">
        <v>1</v>
      </c>
      <c r="K465">
        <v>0</v>
      </c>
      <c r="L465">
        <v>0</v>
      </c>
      <c r="M465">
        <v>0</v>
      </c>
      <c r="N465">
        <v>9020286</v>
      </c>
      <c r="O465">
        <v>1</v>
      </c>
      <c r="P465" t="s">
        <v>467</v>
      </c>
      <c r="Q465">
        <v>1005</v>
      </c>
      <c r="R465">
        <v>7</v>
      </c>
      <c r="S465">
        <v>0</v>
      </c>
      <c r="T465">
        <v>1001376</v>
      </c>
      <c r="U465" t="s">
        <v>393</v>
      </c>
      <c r="V465" t="s">
        <v>1387</v>
      </c>
      <c r="W465">
        <v>3</v>
      </c>
      <c r="X465" s="68">
        <v>42354</v>
      </c>
      <c r="Y465" s="68">
        <v>36525</v>
      </c>
      <c r="Z465">
        <v>0</v>
      </c>
      <c r="AA465">
        <v>55</v>
      </c>
      <c r="AB465" t="s">
        <v>448</v>
      </c>
      <c r="AE465" t="s">
        <v>389</v>
      </c>
      <c r="AF465">
        <v>30000</v>
      </c>
    </row>
    <row r="466" spans="1:32" x14ac:dyDescent="0.25">
      <c r="A466" t="s">
        <v>466</v>
      </c>
      <c r="B466" t="s">
        <v>448</v>
      </c>
      <c r="C466" s="158" t="str">
        <f t="shared" si="7"/>
        <v>1115152</v>
      </c>
      <c r="D466">
        <v>111515</v>
      </c>
      <c r="F466">
        <v>12</v>
      </c>
      <c r="G466">
        <v>10050</v>
      </c>
      <c r="I466">
        <v>1021724</v>
      </c>
      <c r="J466">
        <v>1</v>
      </c>
      <c r="K466">
        <v>0</v>
      </c>
      <c r="L466">
        <v>0</v>
      </c>
      <c r="M466">
        <v>0</v>
      </c>
      <c r="N466">
        <v>9020286</v>
      </c>
      <c r="O466">
        <v>2</v>
      </c>
      <c r="P466" t="s">
        <v>467</v>
      </c>
      <c r="Q466">
        <v>1005</v>
      </c>
      <c r="R466">
        <v>7</v>
      </c>
      <c r="S466">
        <v>0</v>
      </c>
      <c r="T466">
        <v>1001376</v>
      </c>
      <c r="U466" t="s">
        <v>393</v>
      </c>
      <c r="V466" t="s">
        <v>1387</v>
      </c>
      <c r="W466">
        <v>3</v>
      </c>
      <c r="X466" s="68">
        <v>42354</v>
      </c>
      <c r="Y466" s="68">
        <v>36525</v>
      </c>
      <c r="Z466">
        <v>0</v>
      </c>
      <c r="AA466">
        <v>55</v>
      </c>
      <c r="AB466" t="s">
        <v>448</v>
      </c>
      <c r="AE466" t="s">
        <v>389</v>
      </c>
      <c r="AF466">
        <v>30000</v>
      </c>
    </row>
    <row r="467" spans="1:32" x14ac:dyDescent="0.25">
      <c r="A467" t="s">
        <v>466</v>
      </c>
      <c r="B467" t="s">
        <v>448</v>
      </c>
      <c r="C467" s="158" t="str">
        <f t="shared" si="7"/>
        <v>1115153</v>
      </c>
      <c r="D467">
        <v>111515</v>
      </c>
      <c r="F467">
        <v>12</v>
      </c>
      <c r="G467">
        <v>12000</v>
      </c>
      <c r="I467">
        <v>1021725</v>
      </c>
      <c r="J467">
        <v>1</v>
      </c>
      <c r="K467">
        <v>0</v>
      </c>
      <c r="L467">
        <v>0</v>
      </c>
      <c r="M467">
        <v>0</v>
      </c>
      <c r="N467">
        <v>9020286</v>
      </c>
      <c r="O467">
        <v>3</v>
      </c>
      <c r="P467" t="s">
        <v>467</v>
      </c>
      <c r="Q467">
        <v>1005</v>
      </c>
      <c r="R467">
        <v>7</v>
      </c>
      <c r="S467">
        <v>0</v>
      </c>
      <c r="T467">
        <v>1001376</v>
      </c>
      <c r="U467" t="s">
        <v>393</v>
      </c>
      <c r="V467" t="s">
        <v>1387</v>
      </c>
      <c r="W467">
        <v>3</v>
      </c>
      <c r="X467" s="68">
        <v>42354</v>
      </c>
      <c r="Y467" s="68">
        <v>36525</v>
      </c>
      <c r="Z467">
        <v>0</v>
      </c>
      <c r="AA467">
        <v>55</v>
      </c>
      <c r="AB467" t="s">
        <v>448</v>
      </c>
      <c r="AE467" t="s">
        <v>389</v>
      </c>
      <c r="AF467">
        <v>30000</v>
      </c>
    </row>
    <row r="468" spans="1:32" x14ac:dyDescent="0.25">
      <c r="A468" t="s">
        <v>466</v>
      </c>
      <c r="B468" t="s">
        <v>448</v>
      </c>
      <c r="C468" s="158" t="str">
        <f t="shared" si="7"/>
        <v>1115154</v>
      </c>
      <c r="D468">
        <v>111515</v>
      </c>
      <c r="F468">
        <v>12</v>
      </c>
      <c r="G468">
        <v>10550</v>
      </c>
      <c r="I468">
        <v>1021726</v>
      </c>
      <c r="J468">
        <v>1</v>
      </c>
      <c r="K468">
        <v>0</v>
      </c>
      <c r="L468">
        <v>0</v>
      </c>
      <c r="M468">
        <v>0</v>
      </c>
      <c r="N468">
        <v>9020286</v>
      </c>
      <c r="O468">
        <v>4</v>
      </c>
      <c r="P468" t="s">
        <v>467</v>
      </c>
      <c r="Q468">
        <v>1005</v>
      </c>
      <c r="R468">
        <v>7</v>
      </c>
      <c r="S468">
        <v>0</v>
      </c>
      <c r="T468">
        <v>1001376</v>
      </c>
      <c r="U468" t="s">
        <v>393</v>
      </c>
      <c r="V468" t="s">
        <v>1387</v>
      </c>
      <c r="W468">
        <v>3</v>
      </c>
      <c r="X468" s="68">
        <v>42354</v>
      </c>
      <c r="Y468" s="68">
        <v>36525</v>
      </c>
      <c r="Z468">
        <v>0</v>
      </c>
      <c r="AA468">
        <v>55</v>
      </c>
      <c r="AB468" t="s">
        <v>448</v>
      </c>
      <c r="AE468" t="s">
        <v>389</v>
      </c>
      <c r="AF468">
        <v>30000</v>
      </c>
    </row>
    <row r="469" spans="1:32" x14ac:dyDescent="0.25">
      <c r="A469" t="s">
        <v>466</v>
      </c>
      <c r="B469" t="s">
        <v>448</v>
      </c>
      <c r="C469" s="158" t="str">
        <f t="shared" si="7"/>
        <v>1115155</v>
      </c>
      <c r="D469">
        <v>111515</v>
      </c>
      <c r="F469">
        <v>12</v>
      </c>
      <c r="G469">
        <v>12600</v>
      </c>
      <c r="I469">
        <v>1021727</v>
      </c>
      <c r="J469">
        <v>1</v>
      </c>
      <c r="K469">
        <v>0</v>
      </c>
      <c r="L469">
        <v>0</v>
      </c>
      <c r="M469">
        <v>0</v>
      </c>
      <c r="N469">
        <v>9020286</v>
      </c>
      <c r="O469">
        <v>5</v>
      </c>
      <c r="P469" t="s">
        <v>467</v>
      </c>
      <c r="Q469">
        <v>1005</v>
      </c>
      <c r="R469">
        <v>6</v>
      </c>
      <c r="S469">
        <v>0</v>
      </c>
      <c r="T469">
        <v>0</v>
      </c>
      <c r="V469" t="s">
        <v>1387</v>
      </c>
      <c r="W469">
        <v>3</v>
      </c>
      <c r="X469" s="68">
        <v>42354</v>
      </c>
      <c r="Y469" s="68">
        <v>36525</v>
      </c>
      <c r="Z469">
        <v>0</v>
      </c>
      <c r="AA469">
        <v>55</v>
      </c>
      <c r="AB469" t="s">
        <v>448</v>
      </c>
      <c r="AE469" t="s">
        <v>389</v>
      </c>
      <c r="AF469">
        <v>30000</v>
      </c>
    </row>
    <row r="470" spans="1:32" x14ac:dyDescent="0.25">
      <c r="A470" t="s">
        <v>468</v>
      </c>
      <c r="B470" t="s">
        <v>404</v>
      </c>
      <c r="C470" s="158" t="str">
        <f t="shared" si="7"/>
        <v>1115161</v>
      </c>
      <c r="D470">
        <v>111516</v>
      </c>
      <c r="F470">
        <v>12</v>
      </c>
      <c r="H470" t="s">
        <v>397</v>
      </c>
      <c r="I470">
        <v>1021667</v>
      </c>
      <c r="J470">
        <v>0</v>
      </c>
      <c r="K470">
        <v>0</v>
      </c>
      <c r="L470">
        <v>0</v>
      </c>
      <c r="M470">
        <v>0</v>
      </c>
      <c r="N470">
        <v>9020286</v>
      </c>
      <c r="O470">
        <v>1</v>
      </c>
      <c r="P470" t="s">
        <v>469</v>
      </c>
      <c r="Q470">
        <v>1005</v>
      </c>
      <c r="R470">
        <v>6</v>
      </c>
      <c r="S470">
        <v>0</v>
      </c>
      <c r="T470">
        <v>0</v>
      </c>
      <c r="V470" t="s">
        <v>1387</v>
      </c>
      <c r="W470">
        <v>3</v>
      </c>
      <c r="X470" s="68">
        <v>42354</v>
      </c>
      <c r="Y470" s="68">
        <v>36525</v>
      </c>
      <c r="Z470">
        <v>0</v>
      </c>
      <c r="AA470">
        <v>21</v>
      </c>
      <c r="AB470" t="s">
        <v>404</v>
      </c>
      <c r="AE470" t="s">
        <v>389</v>
      </c>
      <c r="AF470">
        <v>30000</v>
      </c>
    </row>
    <row r="471" spans="1:32" x14ac:dyDescent="0.25">
      <c r="A471" t="s">
        <v>468</v>
      </c>
      <c r="B471" t="s">
        <v>404</v>
      </c>
      <c r="C471" s="158" t="str">
        <f t="shared" si="7"/>
        <v>1115162</v>
      </c>
      <c r="D471">
        <v>111516</v>
      </c>
      <c r="F471">
        <v>12</v>
      </c>
      <c r="H471" t="s">
        <v>397</v>
      </c>
      <c r="I471">
        <v>1021668</v>
      </c>
      <c r="J471">
        <v>0</v>
      </c>
      <c r="K471">
        <v>0</v>
      </c>
      <c r="L471">
        <v>0</v>
      </c>
      <c r="M471">
        <v>0</v>
      </c>
      <c r="N471">
        <v>9020286</v>
      </c>
      <c r="O471">
        <v>2</v>
      </c>
      <c r="P471" t="s">
        <v>469</v>
      </c>
      <c r="Q471">
        <v>1005</v>
      </c>
      <c r="R471">
        <v>6</v>
      </c>
      <c r="S471">
        <v>0</v>
      </c>
      <c r="T471">
        <v>0</v>
      </c>
      <c r="V471" t="s">
        <v>1387</v>
      </c>
      <c r="W471">
        <v>3</v>
      </c>
      <c r="X471" s="68">
        <v>42354</v>
      </c>
      <c r="Y471" s="68">
        <v>36525</v>
      </c>
      <c r="Z471">
        <v>0</v>
      </c>
      <c r="AA471">
        <v>21</v>
      </c>
      <c r="AB471" t="s">
        <v>404</v>
      </c>
      <c r="AE471" t="s">
        <v>389</v>
      </c>
      <c r="AF471">
        <v>30000</v>
      </c>
    </row>
    <row r="472" spans="1:32" x14ac:dyDescent="0.25">
      <c r="A472" t="s">
        <v>468</v>
      </c>
      <c r="B472" t="s">
        <v>404</v>
      </c>
      <c r="C472" s="158" t="str">
        <f t="shared" si="7"/>
        <v>1115163</v>
      </c>
      <c r="D472">
        <v>111516</v>
      </c>
      <c r="F472">
        <v>12</v>
      </c>
      <c r="H472" t="s">
        <v>397</v>
      </c>
      <c r="I472">
        <v>1021669</v>
      </c>
      <c r="J472">
        <v>0</v>
      </c>
      <c r="K472">
        <v>0</v>
      </c>
      <c r="L472">
        <v>0</v>
      </c>
      <c r="M472">
        <v>0</v>
      </c>
      <c r="N472">
        <v>9020286</v>
      </c>
      <c r="O472">
        <v>3</v>
      </c>
      <c r="P472" t="s">
        <v>469</v>
      </c>
      <c r="Q472">
        <v>1005</v>
      </c>
      <c r="R472">
        <v>6</v>
      </c>
      <c r="S472">
        <v>0</v>
      </c>
      <c r="T472">
        <v>0</v>
      </c>
      <c r="V472" t="s">
        <v>1387</v>
      </c>
      <c r="W472">
        <v>3</v>
      </c>
      <c r="X472" s="68">
        <v>42354</v>
      </c>
      <c r="Y472" s="68">
        <v>36525</v>
      </c>
      <c r="Z472">
        <v>0</v>
      </c>
      <c r="AA472">
        <v>21</v>
      </c>
      <c r="AB472" t="s">
        <v>404</v>
      </c>
      <c r="AE472" t="s">
        <v>389</v>
      </c>
      <c r="AF472">
        <v>30000</v>
      </c>
    </row>
    <row r="473" spans="1:32" x14ac:dyDescent="0.25">
      <c r="A473" t="s">
        <v>468</v>
      </c>
      <c r="B473" t="s">
        <v>404</v>
      </c>
      <c r="C473" s="158" t="str">
        <f t="shared" si="7"/>
        <v>1115164</v>
      </c>
      <c r="D473">
        <v>111516</v>
      </c>
      <c r="F473">
        <v>12</v>
      </c>
      <c r="H473" t="s">
        <v>397</v>
      </c>
      <c r="I473">
        <v>1021670</v>
      </c>
      <c r="J473">
        <v>0</v>
      </c>
      <c r="K473">
        <v>0</v>
      </c>
      <c r="L473">
        <v>0</v>
      </c>
      <c r="M473">
        <v>0</v>
      </c>
      <c r="N473">
        <v>9020286</v>
      </c>
      <c r="O473">
        <v>4</v>
      </c>
      <c r="P473" t="s">
        <v>469</v>
      </c>
      <c r="Q473">
        <v>1005</v>
      </c>
      <c r="R473">
        <v>6</v>
      </c>
      <c r="S473">
        <v>0</v>
      </c>
      <c r="T473">
        <v>0</v>
      </c>
      <c r="V473" t="s">
        <v>1387</v>
      </c>
      <c r="W473">
        <v>3</v>
      </c>
      <c r="X473" s="68">
        <v>42354</v>
      </c>
      <c r="Y473" s="68">
        <v>36525</v>
      </c>
      <c r="Z473">
        <v>0</v>
      </c>
      <c r="AA473">
        <v>21</v>
      </c>
      <c r="AB473" t="s">
        <v>404</v>
      </c>
      <c r="AE473" t="s">
        <v>389</v>
      </c>
      <c r="AF473">
        <v>30000</v>
      </c>
    </row>
    <row r="474" spans="1:32" x14ac:dyDescent="0.25">
      <c r="A474" t="s">
        <v>468</v>
      </c>
      <c r="B474" t="s">
        <v>404</v>
      </c>
      <c r="C474" s="158" t="str">
        <f t="shared" si="7"/>
        <v>1115165</v>
      </c>
      <c r="D474">
        <v>111516</v>
      </c>
      <c r="F474">
        <v>12</v>
      </c>
      <c r="H474" t="s">
        <v>397</v>
      </c>
      <c r="I474">
        <v>1021671</v>
      </c>
      <c r="J474">
        <v>0</v>
      </c>
      <c r="K474">
        <v>0</v>
      </c>
      <c r="L474">
        <v>0</v>
      </c>
      <c r="M474">
        <v>0</v>
      </c>
      <c r="N474">
        <v>9020286</v>
      </c>
      <c r="O474">
        <v>5</v>
      </c>
      <c r="P474" t="s">
        <v>469</v>
      </c>
      <c r="Q474">
        <v>1005</v>
      </c>
      <c r="R474">
        <v>6</v>
      </c>
      <c r="S474">
        <v>0</v>
      </c>
      <c r="T474">
        <v>0</v>
      </c>
      <c r="V474" t="s">
        <v>1387</v>
      </c>
      <c r="W474">
        <v>3</v>
      </c>
      <c r="X474" s="68">
        <v>42354</v>
      </c>
      <c r="Y474" s="68">
        <v>36525</v>
      </c>
      <c r="Z474">
        <v>0</v>
      </c>
      <c r="AA474">
        <v>21</v>
      </c>
      <c r="AB474" t="s">
        <v>404</v>
      </c>
      <c r="AE474" t="s">
        <v>389</v>
      </c>
      <c r="AF474">
        <v>30000</v>
      </c>
    </row>
    <row r="475" spans="1:32" x14ac:dyDescent="0.25">
      <c r="A475" t="s">
        <v>1474</v>
      </c>
      <c r="B475" t="s">
        <v>392</v>
      </c>
      <c r="C475" s="158" t="str">
        <f t="shared" si="7"/>
        <v>1116031</v>
      </c>
      <c r="D475">
        <v>111603</v>
      </c>
      <c r="F475">
        <v>12</v>
      </c>
      <c r="H475" t="s">
        <v>397</v>
      </c>
      <c r="I475">
        <v>1021805</v>
      </c>
      <c r="J475">
        <v>0</v>
      </c>
      <c r="K475">
        <v>0</v>
      </c>
      <c r="L475">
        <v>0</v>
      </c>
      <c r="M475">
        <v>0</v>
      </c>
      <c r="N475">
        <v>9020207</v>
      </c>
      <c r="O475">
        <v>1</v>
      </c>
      <c r="P475" t="s">
        <v>1475</v>
      </c>
      <c r="Q475">
        <v>1004</v>
      </c>
      <c r="R475">
        <v>6</v>
      </c>
      <c r="S475">
        <v>0</v>
      </c>
      <c r="T475">
        <v>0</v>
      </c>
      <c r="V475" t="s">
        <v>1387</v>
      </c>
      <c r="W475">
        <v>3</v>
      </c>
      <c r="X475" s="68">
        <v>42354</v>
      </c>
      <c r="Y475" s="68">
        <v>36525</v>
      </c>
      <c r="Z475">
        <v>0</v>
      </c>
      <c r="AA475">
        <v>19</v>
      </c>
      <c r="AB475" t="s">
        <v>392</v>
      </c>
      <c r="AE475" t="s">
        <v>1411</v>
      </c>
      <c r="AF475">
        <v>30000</v>
      </c>
    </row>
    <row r="476" spans="1:32" x14ac:dyDescent="0.25">
      <c r="A476" t="s">
        <v>1474</v>
      </c>
      <c r="B476" t="s">
        <v>392</v>
      </c>
      <c r="C476" s="158" t="str">
        <f t="shared" si="7"/>
        <v>1116032</v>
      </c>
      <c r="D476">
        <v>111603</v>
      </c>
      <c r="F476">
        <v>12</v>
      </c>
      <c r="H476" t="s">
        <v>397</v>
      </c>
      <c r="I476">
        <v>1021806</v>
      </c>
      <c r="J476">
        <v>0</v>
      </c>
      <c r="K476">
        <v>0</v>
      </c>
      <c r="L476">
        <v>0</v>
      </c>
      <c r="M476">
        <v>0</v>
      </c>
      <c r="N476">
        <v>9020207</v>
      </c>
      <c r="O476">
        <v>2</v>
      </c>
      <c r="P476" t="s">
        <v>1475</v>
      </c>
      <c r="Q476">
        <v>1004</v>
      </c>
      <c r="R476">
        <v>6</v>
      </c>
      <c r="S476">
        <v>0</v>
      </c>
      <c r="T476">
        <v>0</v>
      </c>
      <c r="V476" t="s">
        <v>1387</v>
      </c>
      <c r="W476">
        <v>3</v>
      </c>
      <c r="X476" s="68">
        <v>42354</v>
      </c>
      <c r="Y476" s="68">
        <v>36525</v>
      </c>
      <c r="Z476">
        <v>0</v>
      </c>
      <c r="AA476">
        <v>19</v>
      </c>
      <c r="AB476" t="s">
        <v>392</v>
      </c>
      <c r="AE476" t="s">
        <v>1411</v>
      </c>
      <c r="AF476">
        <v>30000</v>
      </c>
    </row>
    <row r="477" spans="1:32" x14ac:dyDescent="0.25">
      <c r="A477" t="s">
        <v>1474</v>
      </c>
      <c r="B477" t="s">
        <v>392</v>
      </c>
      <c r="C477" s="158" t="str">
        <f t="shared" si="7"/>
        <v>1116033</v>
      </c>
      <c r="D477">
        <v>111603</v>
      </c>
      <c r="F477">
        <v>12</v>
      </c>
      <c r="H477" t="s">
        <v>397</v>
      </c>
      <c r="I477">
        <v>1021807</v>
      </c>
      <c r="J477">
        <v>0</v>
      </c>
      <c r="K477">
        <v>0</v>
      </c>
      <c r="L477">
        <v>0</v>
      </c>
      <c r="M477">
        <v>0</v>
      </c>
      <c r="N477">
        <v>9020207</v>
      </c>
      <c r="O477">
        <v>3</v>
      </c>
      <c r="P477" t="s">
        <v>1475</v>
      </c>
      <c r="Q477">
        <v>1004</v>
      </c>
      <c r="R477">
        <v>6</v>
      </c>
      <c r="S477">
        <v>0</v>
      </c>
      <c r="T477">
        <v>0</v>
      </c>
      <c r="V477" t="s">
        <v>1387</v>
      </c>
      <c r="W477">
        <v>3</v>
      </c>
      <c r="X477" s="68">
        <v>42354</v>
      </c>
      <c r="Y477" s="68">
        <v>36525</v>
      </c>
      <c r="Z477">
        <v>0</v>
      </c>
      <c r="AA477">
        <v>19</v>
      </c>
      <c r="AB477" t="s">
        <v>392</v>
      </c>
      <c r="AE477" t="s">
        <v>1411</v>
      </c>
      <c r="AF477">
        <v>30000</v>
      </c>
    </row>
    <row r="478" spans="1:32" x14ac:dyDescent="0.25">
      <c r="A478" t="s">
        <v>1474</v>
      </c>
      <c r="B478" t="s">
        <v>392</v>
      </c>
      <c r="C478" s="158" t="str">
        <f t="shared" si="7"/>
        <v>1116034</v>
      </c>
      <c r="D478">
        <v>111603</v>
      </c>
      <c r="F478">
        <v>12</v>
      </c>
      <c r="H478" t="s">
        <v>397</v>
      </c>
      <c r="I478">
        <v>1021808</v>
      </c>
      <c r="J478">
        <v>0</v>
      </c>
      <c r="K478">
        <v>0</v>
      </c>
      <c r="L478">
        <v>0</v>
      </c>
      <c r="M478">
        <v>0</v>
      </c>
      <c r="N478">
        <v>9020207</v>
      </c>
      <c r="O478">
        <v>4</v>
      </c>
      <c r="P478" t="s">
        <v>1475</v>
      </c>
      <c r="Q478">
        <v>1004</v>
      </c>
      <c r="R478">
        <v>6</v>
      </c>
      <c r="S478">
        <v>0</v>
      </c>
      <c r="T478">
        <v>0</v>
      </c>
      <c r="V478" t="s">
        <v>1387</v>
      </c>
      <c r="W478">
        <v>3</v>
      </c>
      <c r="X478" s="68">
        <v>42354</v>
      </c>
      <c r="Y478" s="68">
        <v>36525</v>
      </c>
      <c r="Z478">
        <v>0</v>
      </c>
      <c r="AA478">
        <v>19</v>
      </c>
      <c r="AB478" t="s">
        <v>392</v>
      </c>
      <c r="AE478" t="s">
        <v>1411</v>
      </c>
      <c r="AF478">
        <v>30000</v>
      </c>
    </row>
    <row r="479" spans="1:32" x14ac:dyDescent="0.25">
      <c r="A479" t="s">
        <v>1474</v>
      </c>
      <c r="B479" t="s">
        <v>392</v>
      </c>
      <c r="C479" s="158" t="str">
        <f t="shared" si="7"/>
        <v>1116035</v>
      </c>
      <c r="D479">
        <v>111603</v>
      </c>
      <c r="F479">
        <v>12</v>
      </c>
      <c r="H479" t="s">
        <v>397</v>
      </c>
      <c r="I479">
        <v>1021809</v>
      </c>
      <c r="J479">
        <v>0</v>
      </c>
      <c r="K479">
        <v>0</v>
      </c>
      <c r="L479">
        <v>0</v>
      </c>
      <c r="M479">
        <v>0</v>
      </c>
      <c r="N479">
        <v>9020207</v>
      </c>
      <c r="O479">
        <v>5</v>
      </c>
      <c r="P479" t="s">
        <v>1475</v>
      </c>
      <c r="Q479">
        <v>1004</v>
      </c>
      <c r="R479">
        <v>6</v>
      </c>
      <c r="S479">
        <v>0</v>
      </c>
      <c r="T479">
        <v>0</v>
      </c>
      <c r="V479" t="s">
        <v>1387</v>
      </c>
      <c r="W479">
        <v>3</v>
      </c>
      <c r="X479" s="68">
        <v>42354</v>
      </c>
      <c r="Y479" s="68">
        <v>36525</v>
      </c>
      <c r="Z479">
        <v>0</v>
      </c>
      <c r="AA479">
        <v>19</v>
      </c>
      <c r="AB479" t="s">
        <v>392</v>
      </c>
      <c r="AE479" t="s">
        <v>1411</v>
      </c>
      <c r="AF479">
        <v>30000</v>
      </c>
    </row>
    <row r="480" spans="1:32" x14ac:dyDescent="0.25">
      <c r="A480" t="s">
        <v>1476</v>
      </c>
      <c r="B480" t="s">
        <v>392</v>
      </c>
      <c r="C480" s="158" t="str">
        <f t="shared" si="7"/>
        <v>1116041</v>
      </c>
      <c r="D480">
        <v>111604</v>
      </c>
      <c r="F480">
        <v>12</v>
      </c>
      <c r="H480" t="s">
        <v>397</v>
      </c>
      <c r="I480">
        <v>1021810</v>
      </c>
      <c r="J480">
        <v>0</v>
      </c>
      <c r="K480">
        <v>0</v>
      </c>
      <c r="L480">
        <v>0</v>
      </c>
      <c r="M480">
        <v>0</v>
      </c>
      <c r="N480">
        <v>9020207</v>
      </c>
      <c r="O480">
        <v>1</v>
      </c>
      <c r="P480" t="s">
        <v>1477</v>
      </c>
      <c r="Q480">
        <v>1004</v>
      </c>
      <c r="R480">
        <v>6</v>
      </c>
      <c r="S480">
        <v>0</v>
      </c>
      <c r="T480">
        <v>0</v>
      </c>
      <c r="V480" t="s">
        <v>1387</v>
      </c>
      <c r="W480">
        <v>3</v>
      </c>
      <c r="X480" s="68">
        <v>42354</v>
      </c>
      <c r="Y480" s="68">
        <v>36525</v>
      </c>
      <c r="Z480">
        <v>0</v>
      </c>
      <c r="AA480">
        <v>19</v>
      </c>
      <c r="AB480" t="s">
        <v>392</v>
      </c>
      <c r="AE480" t="s">
        <v>1411</v>
      </c>
      <c r="AF480">
        <v>30000</v>
      </c>
    </row>
    <row r="481" spans="1:32" x14ac:dyDescent="0.25">
      <c r="A481" t="s">
        <v>1476</v>
      </c>
      <c r="B481" t="s">
        <v>392</v>
      </c>
      <c r="C481" s="158" t="str">
        <f t="shared" si="7"/>
        <v>1116042</v>
      </c>
      <c r="D481">
        <v>111604</v>
      </c>
      <c r="F481">
        <v>12</v>
      </c>
      <c r="H481" t="s">
        <v>397</v>
      </c>
      <c r="I481">
        <v>1021811</v>
      </c>
      <c r="J481">
        <v>0</v>
      </c>
      <c r="K481">
        <v>0</v>
      </c>
      <c r="L481">
        <v>0</v>
      </c>
      <c r="M481">
        <v>0</v>
      </c>
      <c r="N481">
        <v>9020207</v>
      </c>
      <c r="O481">
        <v>2</v>
      </c>
      <c r="P481" t="s">
        <v>1477</v>
      </c>
      <c r="Q481">
        <v>1004</v>
      </c>
      <c r="R481">
        <v>6</v>
      </c>
      <c r="S481">
        <v>0</v>
      </c>
      <c r="T481">
        <v>0</v>
      </c>
      <c r="V481" t="s">
        <v>1387</v>
      </c>
      <c r="W481">
        <v>3</v>
      </c>
      <c r="X481" s="68">
        <v>42354</v>
      </c>
      <c r="Y481" s="68">
        <v>36525</v>
      </c>
      <c r="Z481">
        <v>0</v>
      </c>
      <c r="AA481">
        <v>19</v>
      </c>
      <c r="AB481" t="s">
        <v>392</v>
      </c>
      <c r="AE481" t="s">
        <v>1411</v>
      </c>
      <c r="AF481">
        <v>30000</v>
      </c>
    </row>
    <row r="482" spans="1:32" x14ac:dyDescent="0.25">
      <c r="A482" t="s">
        <v>1476</v>
      </c>
      <c r="B482" t="s">
        <v>392</v>
      </c>
      <c r="C482" s="158" t="str">
        <f t="shared" si="7"/>
        <v>1116043</v>
      </c>
      <c r="D482">
        <v>111604</v>
      </c>
      <c r="F482">
        <v>12</v>
      </c>
      <c r="H482" t="s">
        <v>397</v>
      </c>
      <c r="I482">
        <v>1021812</v>
      </c>
      <c r="J482">
        <v>0</v>
      </c>
      <c r="K482">
        <v>0</v>
      </c>
      <c r="L482">
        <v>0</v>
      </c>
      <c r="M482">
        <v>0</v>
      </c>
      <c r="N482">
        <v>9020207</v>
      </c>
      <c r="O482">
        <v>3</v>
      </c>
      <c r="P482" t="s">
        <v>1477</v>
      </c>
      <c r="Q482">
        <v>1004</v>
      </c>
      <c r="R482">
        <v>6</v>
      </c>
      <c r="S482">
        <v>0</v>
      </c>
      <c r="T482">
        <v>0</v>
      </c>
      <c r="V482" t="s">
        <v>1387</v>
      </c>
      <c r="W482">
        <v>3</v>
      </c>
      <c r="X482" s="68">
        <v>42354</v>
      </c>
      <c r="Y482" s="68">
        <v>36525</v>
      </c>
      <c r="Z482">
        <v>0</v>
      </c>
      <c r="AA482">
        <v>19</v>
      </c>
      <c r="AB482" t="s">
        <v>392</v>
      </c>
      <c r="AE482" t="s">
        <v>1411</v>
      </c>
      <c r="AF482">
        <v>30000</v>
      </c>
    </row>
    <row r="483" spans="1:32" x14ac:dyDescent="0.25">
      <c r="A483" t="s">
        <v>1476</v>
      </c>
      <c r="B483" t="s">
        <v>392</v>
      </c>
      <c r="C483" s="158" t="str">
        <f t="shared" si="7"/>
        <v>1116044</v>
      </c>
      <c r="D483">
        <v>111604</v>
      </c>
      <c r="F483">
        <v>12</v>
      </c>
      <c r="H483" t="s">
        <v>397</v>
      </c>
      <c r="I483">
        <v>1021813</v>
      </c>
      <c r="J483">
        <v>0</v>
      </c>
      <c r="K483">
        <v>0</v>
      </c>
      <c r="L483">
        <v>0</v>
      </c>
      <c r="M483">
        <v>0</v>
      </c>
      <c r="N483">
        <v>9020207</v>
      </c>
      <c r="O483">
        <v>4</v>
      </c>
      <c r="P483" t="s">
        <v>1477</v>
      </c>
      <c r="Q483">
        <v>1004</v>
      </c>
      <c r="R483">
        <v>6</v>
      </c>
      <c r="S483">
        <v>0</v>
      </c>
      <c r="T483">
        <v>0</v>
      </c>
      <c r="V483" t="s">
        <v>1387</v>
      </c>
      <c r="W483">
        <v>3</v>
      </c>
      <c r="X483" s="68">
        <v>42354</v>
      </c>
      <c r="Y483" s="68">
        <v>36525</v>
      </c>
      <c r="Z483">
        <v>0</v>
      </c>
      <c r="AA483">
        <v>19</v>
      </c>
      <c r="AB483" t="s">
        <v>392</v>
      </c>
      <c r="AE483" t="s">
        <v>1411</v>
      </c>
      <c r="AF483">
        <v>30000</v>
      </c>
    </row>
    <row r="484" spans="1:32" x14ac:dyDescent="0.25">
      <c r="A484" t="s">
        <v>1476</v>
      </c>
      <c r="B484" t="s">
        <v>392</v>
      </c>
      <c r="C484" s="158" t="str">
        <f t="shared" si="7"/>
        <v>1116045</v>
      </c>
      <c r="D484">
        <v>111604</v>
      </c>
      <c r="F484">
        <v>12</v>
      </c>
      <c r="H484" t="s">
        <v>397</v>
      </c>
      <c r="I484">
        <v>1021814</v>
      </c>
      <c r="J484">
        <v>0</v>
      </c>
      <c r="K484">
        <v>0</v>
      </c>
      <c r="L484">
        <v>0</v>
      </c>
      <c r="M484">
        <v>0</v>
      </c>
      <c r="N484">
        <v>9020207</v>
      </c>
      <c r="O484">
        <v>5</v>
      </c>
      <c r="P484" t="s">
        <v>1477</v>
      </c>
      <c r="Q484">
        <v>1004</v>
      </c>
      <c r="R484">
        <v>6</v>
      </c>
      <c r="S484">
        <v>0</v>
      </c>
      <c r="T484">
        <v>0</v>
      </c>
      <c r="V484" t="s">
        <v>1387</v>
      </c>
      <c r="W484">
        <v>3</v>
      </c>
      <c r="X484" s="68">
        <v>42354</v>
      </c>
      <c r="Y484" s="68">
        <v>36525</v>
      </c>
      <c r="Z484">
        <v>0</v>
      </c>
      <c r="AA484">
        <v>19</v>
      </c>
      <c r="AB484" t="s">
        <v>392</v>
      </c>
      <c r="AE484" t="s">
        <v>1411</v>
      </c>
      <c r="AF484">
        <v>30000</v>
      </c>
    </row>
    <row r="485" spans="1:32" x14ac:dyDescent="0.25">
      <c r="A485" t="s">
        <v>1478</v>
      </c>
      <c r="B485" t="s">
        <v>451</v>
      </c>
      <c r="C485" s="158" t="str">
        <f t="shared" si="7"/>
        <v>1116131</v>
      </c>
      <c r="D485">
        <v>111613</v>
      </c>
      <c r="F485">
        <v>12</v>
      </c>
      <c r="H485" t="s">
        <v>397</v>
      </c>
      <c r="I485">
        <v>1021856</v>
      </c>
      <c r="J485">
        <v>0</v>
      </c>
      <c r="K485">
        <v>0</v>
      </c>
      <c r="L485">
        <v>0</v>
      </c>
      <c r="M485">
        <v>0</v>
      </c>
      <c r="N485">
        <v>9020207</v>
      </c>
      <c r="O485">
        <v>1</v>
      </c>
      <c r="P485" t="s">
        <v>1479</v>
      </c>
      <c r="Q485">
        <v>1004</v>
      </c>
      <c r="R485">
        <v>6</v>
      </c>
      <c r="S485">
        <v>0</v>
      </c>
      <c r="T485">
        <v>0</v>
      </c>
      <c r="V485" t="s">
        <v>1387</v>
      </c>
      <c r="W485">
        <v>3</v>
      </c>
      <c r="X485" s="68">
        <v>42354</v>
      </c>
      <c r="Y485" s="68">
        <v>36525</v>
      </c>
      <c r="Z485">
        <v>0</v>
      </c>
      <c r="AA485">
        <v>19</v>
      </c>
      <c r="AB485" t="s">
        <v>451</v>
      </c>
      <c r="AE485" t="s">
        <v>1411</v>
      </c>
      <c r="AF485">
        <v>30000</v>
      </c>
    </row>
    <row r="486" spans="1:32" x14ac:dyDescent="0.25">
      <c r="A486" t="s">
        <v>1478</v>
      </c>
      <c r="B486" t="s">
        <v>451</v>
      </c>
      <c r="C486" s="158" t="str">
        <f t="shared" si="7"/>
        <v>1116132</v>
      </c>
      <c r="D486">
        <v>111613</v>
      </c>
      <c r="F486">
        <v>12</v>
      </c>
      <c r="H486" t="s">
        <v>397</v>
      </c>
      <c r="I486">
        <v>1021857</v>
      </c>
      <c r="J486">
        <v>0</v>
      </c>
      <c r="K486">
        <v>0</v>
      </c>
      <c r="L486">
        <v>0</v>
      </c>
      <c r="M486">
        <v>0</v>
      </c>
      <c r="N486">
        <v>9020207</v>
      </c>
      <c r="O486">
        <v>2</v>
      </c>
      <c r="P486" t="s">
        <v>1479</v>
      </c>
      <c r="Q486">
        <v>1004</v>
      </c>
      <c r="R486">
        <v>6</v>
      </c>
      <c r="S486">
        <v>0</v>
      </c>
      <c r="T486">
        <v>0</v>
      </c>
      <c r="V486" t="s">
        <v>1387</v>
      </c>
      <c r="W486">
        <v>3</v>
      </c>
      <c r="X486" s="68">
        <v>42354</v>
      </c>
      <c r="Y486" s="68">
        <v>36525</v>
      </c>
      <c r="Z486">
        <v>0</v>
      </c>
      <c r="AA486">
        <v>19</v>
      </c>
      <c r="AB486" t="s">
        <v>451</v>
      </c>
      <c r="AE486" t="s">
        <v>1411</v>
      </c>
      <c r="AF486">
        <v>30000</v>
      </c>
    </row>
    <row r="487" spans="1:32" x14ac:dyDescent="0.25">
      <c r="A487" t="s">
        <v>1478</v>
      </c>
      <c r="B487" t="s">
        <v>451</v>
      </c>
      <c r="C487" s="158" t="str">
        <f t="shared" si="7"/>
        <v>1116133</v>
      </c>
      <c r="D487">
        <v>111613</v>
      </c>
      <c r="F487">
        <v>12</v>
      </c>
      <c r="H487" t="s">
        <v>397</v>
      </c>
      <c r="I487">
        <v>1021858</v>
      </c>
      <c r="J487">
        <v>0</v>
      </c>
      <c r="K487">
        <v>0</v>
      </c>
      <c r="L487">
        <v>0</v>
      </c>
      <c r="M487">
        <v>0</v>
      </c>
      <c r="N487">
        <v>9020207</v>
      </c>
      <c r="O487">
        <v>3</v>
      </c>
      <c r="P487" t="s">
        <v>1479</v>
      </c>
      <c r="Q487">
        <v>1004</v>
      </c>
      <c r="R487">
        <v>6</v>
      </c>
      <c r="S487">
        <v>0</v>
      </c>
      <c r="T487">
        <v>0</v>
      </c>
      <c r="V487" t="s">
        <v>1387</v>
      </c>
      <c r="W487">
        <v>3</v>
      </c>
      <c r="X487" s="68">
        <v>42354</v>
      </c>
      <c r="Y487" s="68">
        <v>36525</v>
      </c>
      <c r="Z487">
        <v>0</v>
      </c>
      <c r="AA487">
        <v>19</v>
      </c>
      <c r="AB487" t="s">
        <v>451</v>
      </c>
      <c r="AE487" t="s">
        <v>1411</v>
      </c>
      <c r="AF487">
        <v>30000</v>
      </c>
    </row>
    <row r="488" spans="1:32" x14ac:dyDescent="0.25">
      <c r="A488" t="s">
        <v>1478</v>
      </c>
      <c r="B488" t="s">
        <v>451</v>
      </c>
      <c r="C488" s="158" t="str">
        <f t="shared" si="7"/>
        <v>1116134</v>
      </c>
      <c r="D488">
        <v>111613</v>
      </c>
      <c r="F488">
        <v>12</v>
      </c>
      <c r="H488" t="s">
        <v>397</v>
      </c>
      <c r="I488">
        <v>1021859</v>
      </c>
      <c r="J488">
        <v>0</v>
      </c>
      <c r="K488">
        <v>0</v>
      </c>
      <c r="L488">
        <v>0</v>
      </c>
      <c r="M488">
        <v>0</v>
      </c>
      <c r="N488">
        <v>9020207</v>
      </c>
      <c r="O488">
        <v>4</v>
      </c>
      <c r="P488" t="s">
        <v>1479</v>
      </c>
      <c r="Q488">
        <v>1004</v>
      </c>
      <c r="R488">
        <v>6</v>
      </c>
      <c r="S488">
        <v>0</v>
      </c>
      <c r="T488">
        <v>0</v>
      </c>
      <c r="V488" t="s">
        <v>1387</v>
      </c>
      <c r="W488">
        <v>3</v>
      </c>
      <c r="X488" s="68">
        <v>42354</v>
      </c>
      <c r="Y488" s="68">
        <v>36525</v>
      </c>
      <c r="Z488">
        <v>0</v>
      </c>
      <c r="AA488">
        <v>19</v>
      </c>
      <c r="AB488" t="s">
        <v>451</v>
      </c>
      <c r="AE488" t="s">
        <v>1411</v>
      </c>
      <c r="AF488">
        <v>30000</v>
      </c>
    </row>
    <row r="489" spans="1:32" x14ac:dyDescent="0.25">
      <c r="A489" t="s">
        <v>1478</v>
      </c>
      <c r="B489" t="s">
        <v>451</v>
      </c>
      <c r="C489" s="158" t="str">
        <f t="shared" si="7"/>
        <v>1116135</v>
      </c>
      <c r="D489">
        <v>111613</v>
      </c>
      <c r="F489">
        <v>12</v>
      </c>
      <c r="H489" t="s">
        <v>397</v>
      </c>
      <c r="I489">
        <v>1021860</v>
      </c>
      <c r="J489">
        <v>0</v>
      </c>
      <c r="K489">
        <v>0</v>
      </c>
      <c r="L489">
        <v>0</v>
      </c>
      <c r="M489">
        <v>0</v>
      </c>
      <c r="N489">
        <v>9020207</v>
      </c>
      <c r="O489">
        <v>5</v>
      </c>
      <c r="P489" t="s">
        <v>1479</v>
      </c>
      <c r="Q489">
        <v>1004</v>
      </c>
      <c r="R489">
        <v>6</v>
      </c>
      <c r="S489">
        <v>0</v>
      </c>
      <c r="T489">
        <v>0</v>
      </c>
      <c r="V489" t="s">
        <v>1387</v>
      </c>
      <c r="W489">
        <v>3</v>
      </c>
      <c r="X489" s="68">
        <v>42354</v>
      </c>
      <c r="Y489" s="68">
        <v>36525</v>
      </c>
      <c r="Z489">
        <v>0</v>
      </c>
      <c r="AA489">
        <v>19</v>
      </c>
      <c r="AB489" t="s">
        <v>451</v>
      </c>
      <c r="AE489" t="s">
        <v>1411</v>
      </c>
      <c r="AF489">
        <v>30000</v>
      </c>
    </row>
    <row r="490" spans="1:32" x14ac:dyDescent="0.25">
      <c r="A490" t="s">
        <v>1480</v>
      </c>
      <c r="B490" t="s">
        <v>404</v>
      </c>
      <c r="C490" s="158" t="str">
        <f t="shared" si="7"/>
        <v>1117311</v>
      </c>
      <c r="D490">
        <v>111731</v>
      </c>
      <c r="F490">
        <v>12</v>
      </c>
      <c r="H490" t="s">
        <v>1404</v>
      </c>
      <c r="I490">
        <v>1022324</v>
      </c>
      <c r="J490">
        <v>0</v>
      </c>
      <c r="K490">
        <v>0</v>
      </c>
      <c r="L490">
        <v>0</v>
      </c>
      <c r="M490">
        <v>0</v>
      </c>
      <c r="N490">
        <v>9020210</v>
      </c>
      <c r="O490">
        <v>1</v>
      </c>
      <c r="P490" t="s">
        <v>1481</v>
      </c>
      <c r="Q490">
        <v>1004</v>
      </c>
      <c r="R490">
        <v>6</v>
      </c>
      <c r="S490">
        <v>0</v>
      </c>
      <c r="T490">
        <v>0</v>
      </c>
      <c r="V490" t="s">
        <v>1387</v>
      </c>
      <c r="W490">
        <v>3</v>
      </c>
      <c r="X490" s="68">
        <v>42354</v>
      </c>
      <c r="Y490" s="68">
        <v>36525</v>
      </c>
      <c r="Z490">
        <v>0</v>
      </c>
      <c r="AA490">
        <v>21</v>
      </c>
      <c r="AB490" t="s">
        <v>404</v>
      </c>
      <c r="AE490" t="s">
        <v>422</v>
      </c>
      <c r="AF490">
        <v>30005</v>
      </c>
    </row>
    <row r="491" spans="1:32" x14ac:dyDescent="0.25">
      <c r="A491" t="s">
        <v>1480</v>
      </c>
      <c r="B491" t="s">
        <v>404</v>
      </c>
      <c r="C491" s="158" t="str">
        <f t="shared" si="7"/>
        <v>1117312</v>
      </c>
      <c r="D491">
        <v>111731</v>
      </c>
      <c r="F491">
        <v>12</v>
      </c>
      <c r="H491" t="s">
        <v>1404</v>
      </c>
      <c r="I491">
        <v>1022325</v>
      </c>
      <c r="J491">
        <v>0</v>
      </c>
      <c r="K491">
        <v>0</v>
      </c>
      <c r="L491">
        <v>0</v>
      </c>
      <c r="M491">
        <v>0</v>
      </c>
      <c r="N491">
        <v>9020210</v>
      </c>
      <c r="O491">
        <v>2</v>
      </c>
      <c r="P491" t="s">
        <v>1481</v>
      </c>
      <c r="Q491">
        <v>1004</v>
      </c>
      <c r="R491">
        <v>6</v>
      </c>
      <c r="S491">
        <v>0</v>
      </c>
      <c r="T491">
        <v>0</v>
      </c>
      <c r="V491" t="s">
        <v>1387</v>
      </c>
      <c r="W491">
        <v>3</v>
      </c>
      <c r="X491" s="68">
        <v>42354</v>
      </c>
      <c r="Y491" s="68">
        <v>36525</v>
      </c>
      <c r="Z491">
        <v>0</v>
      </c>
      <c r="AA491">
        <v>21</v>
      </c>
      <c r="AB491" t="s">
        <v>404</v>
      </c>
      <c r="AE491" t="s">
        <v>422</v>
      </c>
      <c r="AF491">
        <v>30005</v>
      </c>
    </row>
    <row r="492" spans="1:32" x14ac:dyDescent="0.25">
      <c r="A492" t="s">
        <v>1480</v>
      </c>
      <c r="B492" t="s">
        <v>404</v>
      </c>
      <c r="C492" s="158" t="str">
        <f t="shared" si="7"/>
        <v>1117313</v>
      </c>
      <c r="D492">
        <v>111731</v>
      </c>
      <c r="F492">
        <v>12</v>
      </c>
      <c r="H492" t="s">
        <v>1404</v>
      </c>
      <c r="I492">
        <v>1022326</v>
      </c>
      <c r="J492">
        <v>0</v>
      </c>
      <c r="K492">
        <v>0</v>
      </c>
      <c r="L492">
        <v>0</v>
      </c>
      <c r="M492">
        <v>0</v>
      </c>
      <c r="N492">
        <v>9020210</v>
      </c>
      <c r="O492">
        <v>3</v>
      </c>
      <c r="P492" t="s">
        <v>1481</v>
      </c>
      <c r="Q492">
        <v>1004</v>
      </c>
      <c r="R492">
        <v>6</v>
      </c>
      <c r="S492">
        <v>0</v>
      </c>
      <c r="T492">
        <v>0</v>
      </c>
      <c r="V492" t="s">
        <v>1387</v>
      </c>
      <c r="W492">
        <v>3</v>
      </c>
      <c r="X492" s="68">
        <v>42354</v>
      </c>
      <c r="Y492" s="68">
        <v>36525</v>
      </c>
      <c r="Z492">
        <v>0</v>
      </c>
      <c r="AA492">
        <v>21</v>
      </c>
      <c r="AB492" t="s">
        <v>404</v>
      </c>
      <c r="AE492" t="s">
        <v>422</v>
      </c>
      <c r="AF492">
        <v>30005</v>
      </c>
    </row>
    <row r="493" spans="1:32" x14ac:dyDescent="0.25">
      <c r="A493" t="s">
        <v>1480</v>
      </c>
      <c r="B493" t="s">
        <v>404</v>
      </c>
      <c r="C493" s="158" t="str">
        <f t="shared" si="7"/>
        <v>1117314</v>
      </c>
      <c r="D493">
        <v>111731</v>
      </c>
      <c r="F493">
        <v>12</v>
      </c>
      <c r="H493" t="s">
        <v>1404</v>
      </c>
      <c r="I493">
        <v>1022327</v>
      </c>
      <c r="J493">
        <v>0</v>
      </c>
      <c r="K493">
        <v>0</v>
      </c>
      <c r="L493">
        <v>0</v>
      </c>
      <c r="M493">
        <v>0</v>
      </c>
      <c r="N493">
        <v>9020210</v>
      </c>
      <c r="O493">
        <v>4</v>
      </c>
      <c r="P493" t="s">
        <v>1481</v>
      </c>
      <c r="Q493">
        <v>1004</v>
      </c>
      <c r="R493">
        <v>6</v>
      </c>
      <c r="S493">
        <v>0</v>
      </c>
      <c r="T493">
        <v>0</v>
      </c>
      <c r="V493" t="s">
        <v>1387</v>
      </c>
      <c r="W493">
        <v>3</v>
      </c>
      <c r="X493" s="68">
        <v>42354</v>
      </c>
      <c r="Y493" s="68">
        <v>36525</v>
      </c>
      <c r="Z493">
        <v>0</v>
      </c>
      <c r="AA493">
        <v>21</v>
      </c>
      <c r="AB493" t="s">
        <v>404</v>
      </c>
      <c r="AE493" t="s">
        <v>422</v>
      </c>
      <c r="AF493">
        <v>30005</v>
      </c>
    </row>
    <row r="494" spans="1:32" x14ac:dyDescent="0.25">
      <c r="A494" t="s">
        <v>1480</v>
      </c>
      <c r="B494" t="s">
        <v>404</v>
      </c>
      <c r="C494" s="158" t="str">
        <f t="shared" si="7"/>
        <v>1117315</v>
      </c>
      <c r="D494">
        <v>111731</v>
      </c>
      <c r="F494">
        <v>12</v>
      </c>
      <c r="H494" t="s">
        <v>1404</v>
      </c>
      <c r="I494">
        <v>1022328</v>
      </c>
      <c r="J494">
        <v>0</v>
      </c>
      <c r="K494">
        <v>0</v>
      </c>
      <c r="L494">
        <v>0</v>
      </c>
      <c r="M494">
        <v>0</v>
      </c>
      <c r="N494">
        <v>9020210</v>
      </c>
      <c r="O494">
        <v>5</v>
      </c>
      <c r="P494" t="s">
        <v>1481</v>
      </c>
      <c r="Q494">
        <v>1004</v>
      </c>
      <c r="R494">
        <v>6</v>
      </c>
      <c r="S494">
        <v>0</v>
      </c>
      <c r="T494">
        <v>0</v>
      </c>
      <c r="V494" t="s">
        <v>1387</v>
      </c>
      <c r="W494">
        <v>3</v>
      </c>
      <c r="X494" s="68">
        <v>42354</v>
      </c>
      <c r="Y494" s="68">
        <v>36525</v>
      </c>
      <c r="Z494">
        <v>0</v>
      </c>
      <c r="AA494">
        <v>21</v>
      </c>
      <c r="AB494" t="s">
        <v>404</v>
      </c>
      <c r="AE494" t="s">
        <v>422</v>
      </c>
      <c r="AF494">
        <v>30005</v>
      </c>
    </row>
    <row r="495" spans="1:32" x14ac:dyDescent="0.25">
      <c r="A495" t="s">
        <v>1482</v>
      </c>
      <c r="B495" t="s">
        <v>404</v>
      </c>
      <c r="C495" s="158" t="str">
        <f t="shared" si="7"/>
        <v>1117321</v>
      </c>
      <c r="D495">
        <v>111732</v>
      </c>
      <c r="F495">
        <v>12</v>
      </c>
      <c r="H495" t="s">
        <v>1404</v>
      </c>
      <c r="I495">
        <v>1022329</v>
      </c>
      <c r="J495">
        <v>0</v>
      </c>
      <c r="K495">
        <v>0</v>
      </c>
      <c r="L495">
        <v>0</v>
      </c>
      <c r="M495">
        <v>0</v>
      </c>
      <c r="N495">
        <v>9020210</v>
      </c>
      <c r="O495">
        <v>1</v>
      </c>
      <c r="P495" t="s">
        <v>1483</v>
      </c>
      <c r="Q495">
        <v>1004</v>
      </c>
      <c r="R495">
        <v>6</v>
      </c>
      <c r="S495">
        <v>0</v>
      </c>
      <c r="T495">
        <v>0</v>
      </c>
      <c r="V495" t="s">
        <v>1387</v>
      </c>
      <c r="W495">
        <v>3</v>
      </c>
      <c r="X495" s="68">
        <v>42354</v>
      </c>
      <c r="Y495" s="68">
        <v>36525</v>
      </c>
      <c r="Z495">
        <v>0</v>
      </c>
      <c r="AA495">
        <v>21</v>
      </c>
      <c r="AB495" t="s">
        <v>404</v>
      </c>
      <c r="AE495" t="s">
        <v>422</v>
      </c>
      <c r="AF495">
        <v>30005</v>
      </c>
    </row>
    <row r="496" spans="1:32" x14ac:dyDescent="0.25">
      <c r="A496" t="s">
        <v>1482</v>
      </c>
      <c r="B496" t="s">
        <v>404</v>
      </c>
      <c r="C496" s="158" t="str">
        <f t="shared" si="7"/>
        <v>1117322</v>
      </c>
      <c r="D496">
        <v>111732</v>
      </c>
      <c r="F496">
        <v>12</v>
      </c>
      <c r="H496" t="s">
        <v>1404</v>
      </c>
      <c r="I496">
        <v>1022330</v>
      </c>
      <c r="J496">
        <v>0</v>
      </c>
      <c r="K496">
        <v>0</v>
      </c>
      <c r="L496">
        <v>0</v>
      </c>
      <c r="M496">
        <v>0</v>
      </c>
      <c r="N496">
        <v>9020210</v>
      </c>
      <c r="O496">
        <v>2</v>
      </c>
      <c r="P496" t="s">
        <v>1483</v>
      </c>
      <c r="Q496">
        <v>1004</v>
      </c>
      <c r="R496">
        <v>6</v>
      </c>
      <c r="S496">
        <v>0</v>
      </c>
      <c r="T496">
        <v>0</v>
      </c>
      <c r="V496" t="s">
        <v>1387</v>
      </c>
      <c r="W496">
        <v>3</v>
      </c>
      <c r="X496" s="68">
        <v>42354</v>
      </c>
      <c r="Y496" s="68">
        <v>36525</v>
      </c>
      <c r="Z496">
        <v>0</v>
      </c>
      <c r="AA496">
        <v>21</v>
      </c>
      <c r="AB496" t="s">
        <v>404</v>
      </c>
      <c r="AE496" t="s">
        <v>422</v>
      </c>
      <c r="AF496">
        <v>30005</v>
      </c>
    </row>
    <row r="497" spans="1:32" x14ac:dyDescent="0.25">
      <c r="A497" t="s">
        <v>1482</v>
      </c>
      <c r="B497" t="s">
        <v>404</v>
      </c>
      <c r="C497" s="158" t="str">
        <f t="shared" si="7"/>
        <v>1117323</v>
      </c>
      <c r="D497">
        <v>111732</v>
      </c>
      <c r="F497">
        <v>12</v>
      </c>
      <c r="H497" t="s">
        <v>1404</v>
      </c>
      <c r="I497">
        <v>1022331</v>
      </c>
      <c r="J497">
        <v>0</v>
      </c>
      <c r="K497">
        <v>0</v>
      </c>
      <c r="L497">
        <v>0</v>
      </c>
      <c r="M497">
        <v>0</v>
      </c>
      <c r="N497">
        <v>9020210</v>
      </c>
      <c r="O497">
        <v>3</v>
      </c>
      <c r="P497" t="s">
        <v>1483</v>
      </c>
      <c r="Q497">
        <v>1004</v>
      </c>
      <c r="R497">
        <v>6</v>
      </c>
      <c r="S497">
        <v>0</v>
      </c>
      <c r="T497">
        <v>0</v>
      </c>
      <c r="V497" t="s">
        <v>1387</v>
      </c>
      <c r="W497">
        <v>3</v>
      </c>
      <c r="X497" s="68">
        <v>42354</v>
      </c>
      <c r="Y497" s="68">
        <v>36525</v>
      </c>
      <c r="Z497">
        <v>0</v>
      </c>
      <c r="AA497">
        <v>21</v>
      </c>
      <c r="AB497" t="s">
        <v>404</v>
      </c>
      <c r="AE497" t="s">
        <v>422</v>
      </c>
      <c r="AF497">
        <v>30005</v>
      </c>
    </row>
    <row r="498" spans="1:32" x14ac:dyDescent="0.25">
      <c r="A498" t="s">
        <v>1482</v>
      </c>
      <c r="B498" t="s">
        <v>404</v>
      </c>
      <c r="C498" s="158" t="str">
        <f t="shared" si="7"/>
        <v>1117324</v>
      </c>
      <c r="D498">
        <v>111732</v>
      </c>
      <c r="F498">
        <v>12</v>
      </c>
      <c r="H498" t="s">
        <v>1404</v>
      </c>
      <c r="I498">
        <v>1022332</v>
      </c>
      <c r="J498">
        <v>0</v>
      </c>
      <c r="K498">
        <v>0</v>
      </c>
      <c r="L498">
        <v>0</v>
      </c>
      <c r="M498">
        <v>0</v>
      </c>
      <c r="N498">
        <v>9020210</v>
      </c>
      <c r="O498">
        <v>4</v>
      </c>
      <c r="P498" t="s">
        <v>1483</v>
      </c>
      <c r="Q498">
        <v>1004</v>
      </c>
      <c r="R498">
        <v>6</v>
      </c>
      <c r="S498">
        <v>0</v>
      </c>
      <c r="T498">
        <v>0</v>
      </c>
      <c r="V498" t="s">
        <v>1387</v>
      </c>
      <c r="W498">
        <v>3</v>
      </c>
      <c r="X498" s="68">
        <v>42354</v>
      </c>
      <c r="Y498" s="68">
        <v>36525</v>
      </c>
      <c r="Z498">
        <v>0</v>
      </c>
      <c r="AA498">
        <v>21</v>
      </c>
      <c r="AB498" t="s">
        <v>404</v>
      </c>
      <c r="AE498" t="s">
        <v>422</v>
      </c>
      <c r="AF498">
        <v>30005</v>
      </c>
    </row>
    <row r="499" spans="1:32" x14ac:dyDescent="0.25">
      <c r="A499" t="s">
        <v>1482</v>
      </c>
      <c r="B499" t="s">
        <v>404</v>
      </c>
      <c r="C499" s="158" t="str">
        <f t="shared" si="7"/>
        <v>1117325</v>
      </c>
      <c r="D499">
        <v>111732</v>
      </c>
      <c r="F499">
        <v>12</v>
      </c>
      <c r="H499" t="s">
        <v>1404</v>
      </c>
      <c r="I499">
        <v>1022333</v>
      </c>
      <c r="J499">
        <v>0</v>
      </c>
      <c r="K499">
        <v>0</v>
      </c>
      <c r="L499">
        <v>0</v>
      </c>
      <c r="M499">
        <v>0</v>
      </c>
      <c r="N499">
        <v>9020210</v>
      </c>
      <c r="O499">
        <v>5</v>
      </c>
      <c r="P499" t="s">
        <v>1483</v>
      </c>
      <c r="Q499">
        <v>1004</v>
      </c>
      <c r="R499">
        <v>6</v>
      </c>
      <c r="S499">
        <v>0</v>
      </c>
      <c r="T499">
        <v>0</v>
      </c>
      <c r="V499" t="s">
        <v>1387</v>
      </c>
      <c r="W499">
        <v>3</v>
      </c>
      <c r="X499" s="68">
        <v>42354</v>
      </c>
      <c r="Y499" s="68">
        <v>36525</v>
      </c>
      <c r="Z499">
        <v>0</v>
      </c>
      <c r="AA499">
        <v>21</v>
      </c>
      <c r="AB499" t="s">
        <v>404</v>
      </c>
      <c r="AE499" t="s">
        <v>422</v>
      </c>
      <c r="AF499">
        <v>30005</v>
      </c>
    </row>
    <row r="500" spans="1:32" x14ac:dyDescent="0.25">
      <c r="A500" t="s">
        <v>1484</v>
      </c>
      <c r="B500" t="s">
        <v>404</v>
      </c>
      <c r="C500" s="158" t="str">
        <f t="shared" si="7"/>
        <v>1117331</v>
      </c>
      <c r="D500">
        <v>111733</v>
      </c>
      <c r="F500">
        <v>12</v>
      </c>
      <c r="H500" t="s">
        <v>1404</v>
      </c>
      <c r="I500">
        <v>1022334</v>
      </c>
      <c r="J500">
        <v>0</v>
      </c>
      <c r="K500">
        <v>0</v>
      </c>
      <c r="L500">
        <v>0</v>
      </c>
      <c r="M500">
        <v>0</v>
      </c>
      <c r="N500">
        <v>9020207</v>
      </c>
      <c r="O500">
        <v>1</v>
      </c>
      <c r="P500" t="s">
        <v>1485</v>
      </c>
      <c r="Q500">
        <v>1004</v>
      </c>
      <c r="R500">
        <v>6</v>
      </c>
      <c r="S500">
        <v>0</v>
      </c>
      <c r="T500">
        <v>0</v>
      </c>
      <c r="V500" t="s">
        <v>1387</v>
      </c>
      <c r="W500">
        <v>3</v>
      </c>
      <c r="X500" s="68">
        <v>42354</v>
      </c>
      <c r="Y500" s="68">
        <v>36525</v>
      </c>
      <c r="Z500">
        <v>0</v>
      </c>
      <c r="AA500">
        <v>21</v>
      </c>
      <c r="AB500" t="s">
        <v>404</v>
      </c>
      <c r="AE500" t="s">
        <v>422</v>
      </c>
      <c r="AF500">
        <v>30005</v>
      </c>
    </row>
    <row r="501" spans="1:32" x14ac:dyDescent="0.25">
      <c r="A501" t="s">
        <v>1484</v>
      </c>
      <c r="B501" t="s">
        <v>404</v>
      </c>
      <c r="C501" s="158" t="str">
        <f t="shared" si="7"/>
        <v>1117332</v>
      </c>
      <c r="D501">
        <v>111733</v>
      </c>
      <c r="F501">
        <v>12</v>
      </c>
      <c r="H501" t="s">
        <v>1404</v>
      </c>
      <c r="I501">
        <v>1022335</v>
      </c>
      <c r="J501">
        <v>0</v>
      </c>
      <c r="K501">
        <v>0</v>
      </c>
      <c r="L501">
        <v>0</v>
      </c>
      <c r="M501">
        <v>0</v>
      </c>
      <c r="N501">
        <v>9020207</v>
      </c>
      <c r="O501">
        <v>2</v>
      </c>
      <c r="P501" t="s">
        <v>1485</v>
      </c>
      <c r="Q501">
        <v>1004</v>
      </c>
      <c r="R501">
        <v>6</v>
      </c>
      <c r="S501">
        <v>0</v>
      </c>
      <c r="T501">
        <v>0</v>
      </c>
      <c r="V501" t="s">
        <v>1387</v>
      </c>
      <c r="W501">
        <v>3</v>
      </c>
      <c r="X501" s="68">
        <v>42354</v>
      </c>
      <c r="Y501" s="68">
        <v>36525</v>
      </c>
      <c r="Z501">
        <v>0</v>
      </c>
      <c r="AA501">
        <v>21</v>
      </c>
      <c r="AB501" t="s">
        <v>404</v>
      </c>
      <c r="AE501" t="s">
        <v>422</v>
      </c>
      <c r="AF501">
        <v>30005</v>
      </c>
    </row>
    <row r="502" spans="1:32" x14ac:dyDescent="0.25">
      <c r="A502" t="s">
        <v>1484</v>
      </c>
      <c r="B502" t="s">
        <v>404</v>
      </c>
      <c r="C502" s="158" t="str">
        <f t="shared" si="7"/>
        <v>1117333</v>
      </c>
      <c r="D502">
        <v>111733</v>
      </c>
      <c r="F502">
        <v>12</v>
      </c>
      <c r="H502" t="s">
        <v>1404</v>
      </c>
      <c r="I502">
        <v>1022336</v>
      </c>
      <c r="J502">
        <v>0</v>
      </c>
      <c r="K502">
        <v>0</v>
      </c>
      <c r="L502">
        <v>0</v>
      </c>
      <c r="M502">
        <v>0</v>
      </c>
      <c r="N502">
        <v>9020207</v>
      </c>
      <c r="O502">
        <v>3</v>
      </c>
      <c r="P502" t="s">
        <v>1485</v>
      </c>
      <c r="Q502">
        <v>1004</v>
      </c>
      <c r="R502">
        <v>6</v>
      </c>
      <c r="S502">
        <v>0</v>
      </c>
      <c r="T502">
        <v>0</v>
      </c>
      <c r="V502" t="s">
        <v>1387</v>
      </c>
      <c r="W502">
        <v>3</v>
      </c>
      <c r="X502" s="68">
        <v>42354</v>
      </c>
      <c r="Y502" s="68">
        <v>36525</v>
      </c>
      <c r="Z502">
        <v>0</v>
      </c>
      <c r="AA502">
        <v>21</v>
      </c>
      <c r="AB502" t="s">
        <v>404</v>
      </c>
      <c r="AE502" t="s">
        <v>422</v>
      </c>
      <c r="AF502">
        <v>30005</v>
      </c>
    </row>
    <row r="503" spans="1:32" x14ac:dyDescent="0.25">
      <c r="A503" t="s">
        <v>1484</v>
      </c>
      <c r="B503" t="s">
        <v>404</v>
      </c>
      <c r="C503" s="158" t="str">
        <f t="shared" si="7"/>
        <v>1117334</v>
      </c>
      <c r="D503">
        <v>111733</v>
      </c>
      <c r="F503">
        <v>12</v>
      </c>
      <c r="H503" t="s">
        <v>1404</v>
      </c>
      <c r="I503">
        <v>1022337</v>
      </c>
      <c r="J503">
        <v>0</v>
      </c>
      <c r="K503">
        <v>0</v>
      </c>
      <c r="L503">
        <v>0</v>
      </c>
      <c r="M503">
        <v>0</v>
      </c>
      <c r="N503">
        <v>9020207</v>
      </c>
      <c r="O503">
        <v>4</v>
      </c>
      <c r="P503" t="s">
        <v>1485</v>
      </c>
      <c r="Q503">
        <v>1004</v>
      </c>
      <c r="R503">
        <v>6</v>
      </c>
      <c r="S503">
        <v>0</v>
      </c>
      <c r="T503">
        <v>0</v>
      </c>
      <c r="V503" t="s">
        <v>1387</v>
      </c>
      <c r="W503">
        <v>3</v>
      </c>
      <c r="X503" s="68">
        <v>42354</v>
      </c>
      <c r="Y503" s="68">
        <v>36525</v>
      </c>
      <c r="Z503">
        <v>0</v>
      </c>
      <c r="AA503">
        <v>21</v>
      </c>
      <c r="AB503" t="s">
        <v>404</v>
      </c>
      <c r="AE503" t="s">
        <v>422</v>
      </c>
      <c r="AF503">
        <v>30005</v>
      </c>
    </row>
    <row r="504" spans="1:32" x14ac:dyDescent="0.25">
      <c r="A504" t="s">
        <v>1484</v>
      </c>
      <c r="B504" t="s">
        <v>404</v>
      </c>
      <c r="C504" s="158" t="str">
        <f t="shared" si="7"/>
        <v>1117335</v>
      </c>
      <c r="D504">
        <v>111733</v>
      </c>
      <c r="F504">
        <v>12</v>
      </c>
      <c r="H504" t="s">
        <v>1404</v>
      </c>
      <c r="I504">
        <v>1022338</v>
      </c>
      <c r="J504">
        <v>0</v>
      </c>
      <c r="K504">
        <v>0</v>
      </c>
      <c r="L504">
        <v>0</v>
      </c>
      <c r="M504">
        <v>0</v>
      </c>
      <c r="N504">
        <v>9020207</v>
      </c>
      <c r="O504">
        <v>5</v>
      </c>
      <c r="P504" t="s">
        <v>1485</v>
      </c>
      <c r="Q504">
        <v>1004</v>
      </c>
      <c r="R504">
        <v>6</v>
      </c>
      <c r="S504">
        <v>0</v>
      </c>
      <c r="T504">
        <v>0</v>
      </c>
      <c r="V504" t="s">
        <v>1387</v>
      </c>
      <c r="W504">
        <v>3</v>
      </c>
      <c r="X504" s="68">
        <v>42354</v>
      </c>
      <c r="Y504" s="68">
        <v>36525</v>
      </c>
      <c r="Z504">
        <v>0</v>
      </c>
      <c r="AA504">
        <v>21</v>
      </c>
      <c r="AB504" t="s">
        <v>404</v>
      </c>
      <c r="AE504" t="s">
        <v>422</v>
      </c>
      <c r="AF504">
        <v>30005</v>
      </c>
    </row>
    <row r="505" spans="1:32" x14ac:dyDescent="0.25">
      <c r="A505" t="s">
        <v>1486</v>
      </c>
      <c r="B505" t="s">
        <v>404</v>
      </c>
      <c r="C505" s="158" t="str">
        <f t="shared" si="7"/>
        <v>1117341</v>
      </c>
      <c r="D505">
        <v>111734</v>
      </c>
      <c r="F505">
        <v>12</v>
      </c>
      <c r="H505" t="s">
        <v>1404</v>
      </c>
      <c r="I505">
        <v>1022339</v>
      </c>
      <c r="J505">
        <v>0</v>
      </c>
      <c r="K505">
        <v>0</v>
      </c>
      <c r="L505">
        <v>0</v>
      </c>
      <c r="M505">
        <v>0</v>
      </c>
      <c r="N505">
        <v>9020210</v>
      </c>
      <c r="O505">
        <v>1</v>
      </c>
      <c r="P505" t="s">
        <v>1487</v>
      </c>
      <c r="Q505">
        <v>1004</v>
      </c>
      <c r="R505">
        <v>6</v>
      </c>
      <c r="S505">
        <v>0</v>
      </c>
      <c r="T505">
        <v>0</v>
      </c>
      <c r="V505" t="s">
        <v>1387</v>
      </c>
      <c r="W505">
        <v>3</v>
      </c>
      <c r="X505" s="68">
        <v>42354</v>
      </c>
      <c r="Y505" s="68">
        <v>36525</v>
      </c>
      <c r="Z505">
        <v>0</v>
      </c>
      <c r="AA505">
        <v>21</v>
      </c>
      <c r="AB505" t="s">
        <v>404</v>
      </c>
      <c r="AE505" t="s">
        <v>422</v>
      </c>
      <c r="AF505">
        <v>30005</v>
      </c>
    </row>
    <row r="506" spans="1:32" x14ac:dyDescent="0.25">
      <c r="A506" t="s">
        <v>1486</v>
      </c>
      <c r="B506" t="s">
        <v>404</v>
      </c>
      <c r="C506" s="158" t="str">
        <f t="shared" si="7"/>
        <v>1117342</v>
      </c>
      <c r="D506">
        <v>111734</v>
      </c>
      <c r="F506">
        <v>12</v>
      </c>
      <c r="H506" t="s">
        <v>1404</v>
      </c>
      <c r="I506">
        <v>1022340</v>
      </c>
      <c r="J506">
        <v>0</v>
      </c>
      <c r="K506">
        <v>0</v>
      </c>
      <c r="L506">
        <v>0</v>
      </c>
      <c r="M506">
        <v>0</v>
      </c>
      <c r="N506">
        <v>9020210</v>
      </c>
      <c r="O506">
        <v>2</v>
      </c>
      <c r="P506" t="s">
        <v>1487</v>
      </c>
      <c r="Q506">
        <v>1004</v>
      </c>
      <c r="R506">
        <v>6</v>
      </c>
      <c r="S506">
        <v>0</v>
      </c>
      <c r="T506">
        <v>0</v>
      </c>
      <c r="V506" t="s">
        <v>1387</v>
      </c>
      <c r="W506">
        <v>3</v>
      </c>
      <c r="X506" s="68">
        <v>42354</v>
      </c>
      <c r="Y506" s="68">
        <v>36525</v>
      </c>
      <c r="Z506">
        <v>0</v>
      </c>
      <c r="AA506">
        <v>21</v>
      </c>
      <c r="AB506" t="s">
        <v>404</v>
      </c>
      <c r="AE506" t="s">
        <v>422</v>
      </c>
      <c r="AF506">
        <v>30005</v>
      </c>
    </row>
    <row r="507" spans="1:32" x14ac:dyDescent="0.25">
      <c r="A507" t="s">
        <v>1486</v>
      </c>
      <c r="B507" t="s">
        <v>404</v>
      </c>
      <c r="C507" s="158" t="str">
        <f t="shared" si="7"/>
        <v>1117343</v>
      </c>
      <c r="D507">
        <v>111734</v>
      </c>
      <c r="F507">
        <v>12</v>
      </c>
      <c r="H507" t="s">
        <v>1404</v>
      </c>
      <c r="I507">
        <v>1022341</v>
      </c>
      <c r="J507">
        <v>0</v>
      </c>
      <c r="K507">
        <v>0</v>
      </c>
      <c r="L507">
        <v>0</v>
      </c>
      <c r="M507">
        <v>0</v>
      </c>
      <c r="N507">
        <v>9020210</v>
      </c>
      <c r="O507">
        <v>3</v>
      </c>
      <c r="P507" t="s">
        <v>1487</v>
      </c>
      <c r="Q507">
        <v>1004</v>
      </c>
      <c r="R507">
        <v>6</v>
      </c>
      <c r="S507">
        <v>0</v>
      </c>
      <c r="T507">
        <v>0</v>
      </c>
      <c r="V507" t="s">
        <v>1387</v>
      </c>
      <c r="W507">
        <v>3</v>
      </c>
      <c r="X507" s="68">
        <v>42354</v>
      </c>
      <c r="Y507" s="68">
        <v>36525</v>
      </c>
      <c r="Z507">
        <v>0</v>
      </c>
      <c r="AA507">
        <v>21</v>
      </c>
      <c r="AB507" t="s">
        <v>404</v>
      </c>
      <c r="AE507" t="s">
        <v>422</v>
      </c>
      <c r="AF507">
        <v>30005</v>
      </c>
    </row>
    <row r="508" spans="1:32" x14ac:dyDescent="0.25">
      <c r="A508" t="s">
        <v>1486</v>
      </c>
      <c r="B508" t="s">
        <v>404</v>
      </c>
      <c r="C508" s="158" t="str">
        <f t="shared" si="7"/>
        <v>1117344</v>
      </c>
      <c r="D508">
        <v>111734</v>
      </c>
      <c r="F508">
        <v>12</v>
      </c>
      <c r="H508" t="s">
        <v>1404</v>
      </c>
      <c r="I508">
        <v>1022342</v>
      </c>
      <c r="J508">
        <v>0</v>
      </c>
      <c r="K508">
        <v>0</v>
      </c>
      <c r="L508">
        <v>0</v>
      </c>
      <c r="M508">
        <v>0</v>
      </c>
      <c r="N508">
        <v>9020210</v>
      </c>
      <c r="O508">
        <v>4</v>
      </c>
      <c r="P508" t="s">
        <v>1487</v>
      </c>
      <c r="Q508">
        <v>1004</v>
      </c>
      <c r="R508">
        <v>6</v>
      </c>
      <c r="S508">
        <v>0</v>
      </c>
      <c r="T508">
        <v>0</v>
      </c>
      <c r="V508" t="s">
        <v>1387</v>
      </c>
      <c r="W508">
        <v>3</v>
      </c>
      <c r="X508" s="68">
        <v>42354</v>
      </c>
      <c r="Y508" s="68">
        <v>36525</v>
      </c>
      <c r="Z508">
        <v>0</v>
      </c>
      <c r="AA508">
        <v>21</v>
      </c>
      <c r="AB508" t="s">
        <v>404</v>
      </c>
      <c r="AE508" t="s">
        <v>422</v>
      </c>
      <c r="AF508">
        <v>30005</v>
      </c>
    </row>
    <row r="509" spans="1:32" x14ac:dyDescent="0.25">
      <c r="A509" t="s">
        <v>1486</v>
      </c>
      <c r="B509" t="s">
        <v>404</v>
      </c>
      <c r="C509" s="158" t="str">
        <f t="shared" si="7"/>
        <v>1117345</v>
      </c>
      <c r="D509">
        <v>111734</v>
      </c>
      <c r="F509">
        <v>12</v>
      </c>
      <c r="H509" t="s">
        <v>1404</v>
      </c>
      <c r="I509">
        <v>1022343</v>
      </c>
      <c r="J509">
        <v>0</v>
      </c>
      <c r="K509">
        <v>0</v>
      </c>
      <c r="L509">
        <v>0</v>
      </c>
      <c r="M509">
        <v>0</v>
      </c>
      <c r="N509">
        <v>9020210</v>
      </c>
      <c r="O509">
        <v>5</v>
      </c>
      <c r="P509" t="s">
        <v>1487</v>
      </c>
      <c r="Q509">
        <v>1004</v>
      </c>
      <c r="R509">
        <v>6</v>
      </c>
      <c r="S509">
        <v>0</v>
      </c>
      <c r="T509">
        <v>0</v>
      </c>
      <c r="V509" t="s">
        <v>1387</v>
      </c>
      <c r="W509">
        <v>3</v>
      </c>
      <c r="X509" s="68">
        <v>42354</v>
      </c>
      <c r="Y509" s="68">
        <v>36525</v>
      </c>
      <c r="Z509">
        <v>0</v>
      </c>
      <c r="AA509">
        <v>21</v>
      </c>
      <c r="AB509" t="s">
        <v>404</v>
      </c>
      <c r="AE509" t="s">
        <v>422</v>
      </c>
      <c r="AF509">
        <v>30005</v>
      </c>
    </row>
    <row r="510" spans="1:32" x14ac:dyDescent="0.25">
      <c r="A510" t="s">
        <v>470</v>
      </c>
      <c r="B510" t="s">
        <v>471</v>
      </c>
      <c r="C510" s="158" t="str">
        <f t="shared" si="7"/>
        <v>1118501</v>
      </c>
      <c r="D510">
        <v>111850</v>
      </c>
      <c r="F510">
        <v>12</v>
      </c>
      <c r="G510">
        <v>1300</v>
      </c>
      <c r="I510">
        <v>1022369</v>
      </c>
      <c r="J510">
        <v>1</v>
      </c>
      <c r="K510">
        <v>0</v>
      </c>
      <c r="L510">
        <v>0</v>
      </c>
      <c r="M510">
        <v>0</v>
      </c>
      <c r="N510">
        <v>9020276</v>
      </c>
      <c r="O510">
        <v>1</v>
      </c>
      <c r="P510" t="s">
        <v>472</v>
      </c>
      <c r="Q510">
        <v>1005</v>
      </c>
      <c r="R510">
        <v>6</v>
      </c>
      <c r="S510">
        <v>0</v>
      </c>
      <c r="T510">
        <v>0</v>
      </c>
      <c r="V510" t="s">
        <v>1387</v>
      </c>
      <c r="W510">
        <v>3</v>
      </c>
      <c r="X510" s="68">
        <v>42354</v>
      </c>
      <c r="Y510" s="68">
        <v>36525</v>
      </c>
      <c r="Z510">
        <v>0</v>
      </c>
      <c r="AA510">
        <v>53</v>
      </c>
      <c r="AB510" t="s">
        <v>471</v>
      </c>
      <c r="AE510" t="s">
        <v>389</v>
      </c>
      <c r="AF510">
        <v>30000</v>
      </c>
    </row>
    <row r="511" spans="1:32" x14ac:dyDescent="0.25">
      <c r="A511" t="s">
        <v>470</v>
      </c>
      <c r="B511" t="s">
        <v>471</v>
      </c>
      <c r="C511" s="158" t="str">
        <f t="shared" si="7"/>
        <v>1118502</v>
      </c>
      <c r="D511">
        <v>111850</v>
      </c>
      <c r="F511">
        <v>12</v>
      </c>
      <c r="G511">
        <v>1500</v>
      </c>
      <c r="I511">
        <v>1022370</v>
      </c>
      <c r="J511">
        <v>1</v>
      </c>
      <c r="K511">
        <v>0</v>
      </c>
      <c r="L511">
        <v>0</v>
      </c>
      <c r="M511">
        <v>0</v>
      </c>
      <c r="N511">
        <v>9020276</v>
      </c>
      <c r="O511">
        <v>2</v>
      </c>
      <c r="P511" t="s">
        <v>472</v>
      </c>
      <c r="Q511">
        <v>1005</v>
      </c>
      <c r="R511">
        <v>6</v>
      </c>
      <c r="S511">
        <v>0</v>
      </c>
      <c r="T511">
        <v>0</v>
      </c>
      <c r="V511" t="s">
        <v>1387</v>
      </c>
      <c r="W511">
        <v>3</v>
      </c>
      <c r="X511" s="68">
        <v>42354</v>
      </c>
      <c r="Y511" s="68">
        <v>36525</v>
      </c>
      <c r="Z511">
        <v>0</v>
      </c>
      <c r="AA511">
        <v>53</v>
      </c>
      <c r="AB511" t="s">
        <v>471</v>
      </c>
      <c r="AE511" t="s">
        <v>389</v>
      </c>
      <c r="AF511">
        <v>30000</v>
      </c>
    </row>
    <row r="512" spans="1:32" x14ac:dyDescent="0.25">
      <c r="A512" t="s">
        <v>470</v>
      </c>
      <c r="B512" t="s">
        <v>471</v>
      </c>
      <c r="C512" s="158" t="str">
        <f t="shared" si="7"/>
        <v>1118503</v>
      </c>
      <c r="D512">
        <v>111850</v>
      </c>
      <c r="F512">
        <v>12</v>
      </c>
      <c r="G512">
        <v>1800</v>
      </c>
      <c r="I512">
        <v>1022371</v>
      </c>
      <c r="J512">
        <v>1</v>
      </c>
      <c r="K512">
        <v>0</v>
      </c>
      <c r="L512">
        <v>0</v>
      </c>
      <c r="M512">
        <v>0</v>
      </c>
      <c r="N512">
        <v>9020276</v>
      </c>
      <c r="O512">
        <v>3</v>
      </c>
      <c r="P512" t="s">
        <v>472</v>
      </c>
      <c r="Q512">
        <v>1005</v>
      </c>
      <c r="R512">
        <v>6</v>
      </c>
      <c r="S512">
        <v>0</v>
      </c>
      <c r="T512">
        <v>0</v>
      </c>
      <c r="V512" t="s">
        <v>1387</v>
      </c>
      <c r="W512">
        <v>3</v>
      </c>
      <c r="X512" s="68">
        <v>42354</v>
      </c>
      <c r="Y512" s="68">
        <v>36525</v>
      </c>
      <c r="Z512">
        <v>0</v>
      </c>
      <c r="AA512">
        <v>53</v>
      </c>
      <c r="AB512" t="s">
        <v>471</v>
      </c>
      <c r="AE512" t="s">
        <v>389</v>
      </c>
      <c r="AF512">
        <v>30000</v>
      </c>
    </row>
    <row r="513" spans="1:32" x14ac:dyDescent="0.25">
      <c r="A513" t="s">
        <v>470</v>
      </c>
      <c r="B513" t="s">
        <v>471</v>
      </c>
      <c r="C513" s="158" t="str">
        <f t="shared" si="7"/>
        <v>1118504</v>
      </c>
      <c r="D513">
        <v>111850</v>
      </c>
      <c r="F513">
        <v>12</v>
      </c>
      <c r="G513">
        <v>1575</v>
      </c>
      <c r="I513">
        <v>1022372</v>
      </c>
      <c r="J513">
        <v>1</v>
      </c>
      <c r="K513">
        <v>0</v>
      </c>
      <c r="L513">
        <v>0</v>
      </c>
      <c r="M513">
        <v>0</v>
      </c>
      <c r="N513">
        <v>9020276</v>
      </c>
      <c r="O513">
        <v>4</v>
      </c>
      <c r="P513" t="s">
        <v>472</v>
      </c>
      <c r="Q513">
        <v>1005</v>
      </c>
      <c r="R513">
        <v>6</v>
      </c>
      <c r="S513">
        <v>0</v>
      </c>
      <c r="T513">
        <v>0</v>
      </c>
      <c r="V513" t="s">
        <v>1387</v>
      </c>
      <c r="W513">
        <v>3</v>
      </c>
      <c r="X513" s="68">
        <v>42354</v>
      </c>
      <c r="Y513" s="68">
        <v>36525</v>
      </c>
      <c r="Z513">
        <v>0</v>
      </c>
      <c r="AA513">
        <v>53</v>
      </c>
      <c r="AB513" t="s">
        <v>471</v>
      </c>
      <c r="AE513" t="s">
        <v>389</v>
      </c>
      <c r="AF513">
        <v>30000</v>
      </c>
    </row>
    <row r="514" spans="1:32" x14ac:dyDescent="0.25">
      <c r="A514" t="s">
        <v>470</v>
      </c>
      <c r="B514" t="s">
        <v>471</v>
      </c>
      <c r="C514" s="158" t="str">
        <f t="shared" si="7"/>
        <v>1118505</v>
      </c>
      <c r="D514">
        <v>111850</v>
      </c>
      <c r="F514">
        <v>12</v>
      </c>
      <c r="G514">
        <v>1890</v>
      </c>
      <c r="I514">
        <v>1022373</v>
      </c>
      <c r="J514">
        <v>1</v>
      </c>
      <c r="K514">
        <v>0</v>
      </c>
      <c r="L514">
        <v>0</v>
      </c>
      <c r="M514">
        <v>0</v>
      </c>
      <c r="N514">
        <v>9020276</v>
      </c>
      <c r="O514">
        <v>5</v>
      </c>
      <c r="P514" t="s">
        <v>472</v>
      </c>
      <c r="Q514">
        <v>1005</v>
      </c>
      <c r="R514">
        <v>6</v>
      </c>
      <c r="S514">
        <v>0</v>
      </c>
      <c r="T514">
        <v>0</v>
      </c>
      <c r="V514" t="s">
        <v>1387</v>
      </c>
      <c r="W514">
        <v>3</v>
      </c>
      <c r="X514" s="68">
        <v>42354</v>
      </c>
      <c r="Y514" s="68">
        <v>36525</v>
      </c>
      <c r="Z514">
        <v>0</v>
      </c>
      <c r="AA514">
        <v>53</v>
      </c>
      <c r="AB514" t="s">
        <v>471</v>
      </c>
      <c r="AE514" t="s">
        <v>389</v>
      </c>
      <c r="AF514">
        <v>30000</v>
      </c>
    </row>
    <row r="515" spans="1:32" x14ac:dyDescent="0.25">
      <c r="A515" t="s">
        <v>473</v>
      </c>
      <c r="B515" t="s">
        <v>471</v>
      </c>
      <c r="C515" s="158" t="str">
        <f t="shared" ref="C515:C578" si="8">D515&amp;O515</f>
        <v>1118514</v>
      </c>
      <c r="D515">
        <v>111851</v>
      </c>
      <c r="F515">
        <v>12</v>
      </c>
      <c r="G515">
        <v>1680</v>
      </c>
      <c r="I515">
        <v>1022422</v>
      </c>
      <c r="J515">
        <v>1</v>
      </c>
      <c r="K515">
        <v>0</v>
      </c>
      <c r="L515">
        <v>0</v>
      </c>
      <c r="M515">
        <v>0</v>
      </c>
      <c r="N515">
        <v>9020276</v>
      </c>
      <c r="O515">
        <v>4</v>
      </c>
      <c r="P515" t="s">
        <v>474</v>
      </c>
      <c r="Q515">
        <v>1005</v>
      </c>
      <c r="R515">
        <v>6</v>
      </c>
      <c r="S515">
        <v>0</v>
      </c>
      <c r="T515">
        <v>0</v>
      </c>
      <c r="V515" t="s">
        <v>1387</v>
      </c>
      <c r="W515">
        <v>3</v>
      </c>
      <c r="X515" s="68">
        <v>42354</v>
      </c>
      <c r="Y515" s="68">
        <v>36525</v>
      </c>
      <c r="Z515">
        <v>0</v>
      </c>
      <c r="AA515">
        <v>53</v>
      </c>
      <c r="AB515" t="s">
        <v>471</v>
      </c>
      <c r="AE515" t="s">
        <v>389</v>
      </c>
      <c r="AF515">
        <v>30000</v>
      </c>
    </row>
    <row r="516" spans="1:32" x14ac:dyDescent="0.25">
      <c r="A516" t="s">
        <v>473</v>
      </c>
      <c r="B516" t="s">
        <v>471</v>
      </c>
      <c r="C516" s="158" t="str">
        <f t="shared" si="8"/>
        <v>1118515</v>
      </c>
      <c r="D516">
        <v>111851</v>
      </c>
      <c r="F516">
        <v>12</v>
      </c>
      <c r="G516">
        <v>1945</v>
      </c>
      <c r="I516">
        <v>1022423</v>
      </c>
      <c r="J516">
        <v>1</v>
      </c>
      <c r="K516">
        <v>0</v>
      </c>
      <c r="L516">
        <v>0</v>
      </c>
      <c r="M516">
        <v>0</v>
      </c>
      <c r="N516">
        <v>9020276</v>
      </c>
      <c r="O516">
        <v>5</v>
      </c>
      <c r="P516" t="s">
        <v>474</v>
      </c>
      <c r="Q516">
        <v>1005</v>
      </c>
      <c r="R516">
        <v>6</v>
      </c>
      <c r="S516">
        <v>0</v>
      </c>
      <c r="T516">
        <v>0</v>
      </c>
      <c r="V516" t="s">
        <v>1387</v>
      </c>
      <c r="W516">
        <v>3</v>
      </c>
      <c r="X516" s="68">
        <v>42354</v>
      </c>
      <c r="Y516" s="68">
        <v>36525</v>
      </c>
      <c r="Z516">
        <v>0</v>
      </c>
      <c r="AA516">
        <v>53</v>
      </c>
      <c r="AB516" t="s">
        <v>471</v>
      </c>
      <c r="AE516" t="s">
        <v>389</v>
      </c>
      <c r="AF516">
        <v>30000</v>
      </c>
    </row>
    <row r="517" spans="1:32" x14ac:dyDescent="0.25">
      <c r="A517" t="s">
        <v>473</v>
      </c>
      <c r="B517" t="s">
        <v>471</v>
      </c>
      <c r="C517" s="158" t="str">
        <f t="shared" si="8"/>
        <v>1118511</v>
      </c>
      <c r="D517">
        <v>111851</v>
      </c>
      <c r="F517">
        <v>12</v>
      </c>
      <c r="G517">
        <v>1350</v>
      </c>
      <c r="I517">
        <v>1022419</v>
      </c>
      <c r="J517">
        <v>1</v>
      </c>
      <c r="K517">
        <v>0</v>
      </c>
      <c r="L517">
        <v>0</v>
      </c>
      <c r="M517">
        <v>0</v>
      </c>
      <c r="N517">
        <v>9020276</v>
      </c>
      <c r="O517">
        <v>1</v>
      </c>
      <c r="P517" t="s">
        <v>474</v>
      </c>
      <c r="Q517">
        <v>1005</v>
      </c>
      <c r="R517">
        <v>6</v>
      </c>
      <c r="S517">
        <v>0</v>
      </c>
      <c r="T517">
        <v>0</v>
      </c>
      <c r="V517" t="s">
        <v>1387</v>
      </c>
      <c r="W517">
        <v>3</v>
      </c>
      <c r="X517" s="68">
        <v>42354</v>
      </c>
      <c r="Y517" s="68">
        <v>36525</v>
      </c>
      <c r="Z517">
        <v>0</v>
      </c>
      <c r="AA517">
        <v>53</v>
      </c>
      <c r="AB517" t="s">
        <v>471</v>
      </c>
      <c r="AE517" t="s">
        <v>389</v>
      </c>
      <c r="AF517">
        <v>30000</v>
      </c>
    </row>
    <row r="518" spans="1:32" x14ac:dyDescent="0.25">
      <c r="A518" t="s">
        <v>473</v>
      </c>
      <c r="B518" t="s">
        <v>471</v>
      </c>
      <c r="C518" s="158" t="str">
        <f t="shared" si="8"/>
        <v>1118512</v>
      </c>
      <c r="D518">
        <v>111851</v>
      </c>
      <c r="F518">
        <v>12</v>
      </c>
      <c r="G518">
        <v>1600</v>
      </c>
      <c r="I518">
        <v>1022420</v>
      </c>
      <c r="J518">
        <v>1</v>
      </c>
      <c r="K518">
        <v>0</v>
      </c>
      <c r="L518">
        <v>0</v>
      </c>
      <c r="M518">
        <v>0</v>
      </c>
      <c r="N518">
        <v>9020276</v>
      </c>
      <c r="O518">
        <v>2</v>
      </c>
      <c r="P518" t="s">
        <v>474</v>
      </c>
      <c r="Q518">
        <v>1005</v>
      </c>
      <c r="R518">
        <v>6</v>
      </c>
      <c r="S518">
        <v>0</v>
      </c>
      <c r="T518">
        <v>0</v>
      </c>
      <c r="V518" t="s">
        <v>1387</v>
      </c>
      <c r="W518">
        <v>3</v>
      </c>
      <c r="X518" s="68">
        <v>42354</v>
      </c>
      <c r="Y518" s="68">
        <v>36525</v>
      </c>
      <c r="Z518">
        <v>0</v>
      </c>
      <c r="AA518">
        <v>53</v>
      </c>
      <c r="AB518" t="s">
        <v>471</v>
      </c>
      <c r="AE518" t="s">
        <v>389</v>
      </c>
      <c r="AF518">
        <v>30000</v>
      </c>
    </row>
    <row r="519" spans="1:32" x14ac:dyDescent="0.25">
      <c r="A519" t="s">
        <v>473</v>
      </c>
      <c r="B519" t="s">
        <v>471</v>
      </c>
      <c r="C519" s="158" t="str">
        <f t="shared" si="8"/>
        <v>1118513</v>
      </c>
      <c r="D519">
        <v>111851</v>
      </c>
      <c r="F519">
        <v>12</v>
      </c>
      <c r="G519">
        <v>1850</v>
      </c>
      <c r="I519">
        <v>1022421</v>
      </c>
      <c r="J519">
        <v>1</v>
      </c>
      <c r="K519">
        <v>0</v>
      </c>
      <c r="L519">
        <v>0</v>
      </c>
      <c r="M519">
        <v>0</v>
      </c>
      <c r="N519">
        <v>9020276</v>
      </c>
      <c r="O519">
        <v>3</v>
      </c>
      <c r="P519" t="s">
        <v>474</v>
      </c>
      <c r="Q519">
        <v>1005</v>
      </c>
      <c r="R519">
        <v>6</v>
      </c>
      <c r="S519">
        <v>0</v>
      </c>
      <c r="T519">
        <v>0</v>
      </c>
      <c r="V519" t="s">
        <v>1387</v>
      </c>
      <c r="W519">
        <v>3</v>
      </c>
      <c r="X519" s="68">
        <v>42354</v>
      </c>
      <c r="Y519" s="68">
        <v>36525</v>
      </c>
      <c r="Z519">
        <v>0</v>
      </c>
      <c r="AA519">
        <v>53</v>
      </c>
      <c r="AB519" t="s">
        <v>471</v>
      </c>
      <c r="AE519" t="s">
        <v>389</v>
      </c>
      <c r="AF519">
        <v>30000</v>
      </c>
    </row>
    <row r="520" spans="1:32" x14ac:dyDescent="0.25">
      <c r="A520" t="s">
        <v>475</v>
      </c>
      <c r="B520" t="s">
        <v>407</v>
      </c>
      <c r="C520" s="158" t="str">
        <f t="shared" si="8"/>
        <v>1118521</v>
      </c>
      <c r="D520">
        <v>111852</v>
      </c>
      <c r="F520">
        <v>12</v>
      </c>
      <c r="G520">
        <v>435</v>
      </c>
      <c r="I520">
        <v>1022377</v>
      </c>
      <c r="J520">
        <v>1</v>
      </c>
      <c r="K520">
        <v>0</v>
      </c>
      <c r="L520">
        <v>0</v>
      </c>
      <c r="M520">
        <v>0</v>
      </c>
      <c r="N520">
        <v>9020276</v>
      </c>
      <c r="O520">
        <v>1</v>
      </c>
      <c r="P520" t="s">
        <v>476</v>
      </c>
      <c r="Q520">
        <v>1005</v>
      </c>
      <c r="R520">
        <v>6</v>
      </c>
      <c r="S520">
        <v>0</v>
      </c>
      <c r="T520">
        <v>0</v>
      </c>
      <c r="V520" t="s">
        <v>1387</v>
      </c>
      <c r="W520">
        <v>3</v>
      </c>
      <c r="X520" s="68">
        <v>42354</v>
      </c>
      <c r="Y520" s="68">
        <v>36525</v>
      </c>
      <c r="Z520">
        <v>0</v>
      </c>
      <c r="AA520">
        <v>14</v>
      </c>
      <c r="AB520" t="s">
        <v>407</v>
      </c>
      <c r="AE520" t="s">
        <v>389</v>
      </c>
      <c r="AF520">
        <v>30000</v>
      </c>
    </row>
    <row r="521" spans="1:32" x14ac:dyDescent="0.25">
      <c r="A521" t="s">
        <v>475</v>
      </c>
      <c r="B521" t="s">
        <v>407</v>
      </c>
      <c r="C521" s="158" t="str">
        <f t="shared" si="8"/>
        <v>1118522</v>
      </c>
      <c r="D521">
        <v>111852</v>
      </c>
      <c r="F521">
        <v>12</v>
      </c>
      <c r="G521">
        <v>510</v>
      </c>
      <c r="I521">
        <v>1022378</v>
      </c>
      <c r="J521">
        <v>1</v>
      </c>
      <c r="K521">
        <v>0</v>
      </c>
      <c r="L521">
        <v>0</v>
      </c>
      <c r="M521">
        <v>0</v>
      </c>
      <c r="N521">
        <v>9020276</v>
      </c>
      <c r="O521">
        <v>2</v>
      </c>
      <c r="P521" t="s">
        <v>476</v>
      </c>
      <c r="Q521">
        <v>1005</v>
      </c>
      <c r="R521">
        <v>6</v>
      </c>
      <c r="S521">
        <v>0</v>
      </c>
      <c r="T521">
        <v>0</v>
      </c>
      <c r="V521" t="s">
        <v>1387</v>
      </c>
      <c r="W521">
        <v>3</v>
      </c>
      <c r="X521" s="68">
        <v>42354</v>
      </c>
      <c r="Y521" s="68">
        <v>36525</v>
      </c>
      <c r="Z521">
        <v>0</v>
      </c>
      <c r="AA521">
        <v>14</v>
      </c>
      <c r="AB521" t="s">
        <v>407</v>
      </c>
      <c r="AE521" t="s">
        <v>389</v>
      </c>
      <c r="AF521">
        <v>30000</v>
      </c>
    </row>
    <row r="522" spans="1:32" x14ac:dyDescent="0.25">
      <c r="A522" t="s">
        <v>475</v>
      </c>
      <c r="B522" t="s">
        <v>407</v>
      </c>
      <c r="C522" s="158" t="str">
        <f t="shared" si="8"/>
        <v>1118523</v>
      </c>
      <c r="D522">
        <v>111852</v>
      </c>
      <c r="F522">
        <v>12</v>
      </c>
      <c r="G522">
        <v>625</v>
      </c>
      <c r="I522">
        <v>1022379</v>
      </c>
      <c r="J522">
        <v>1</v>
      </c>
      <c r="K522">
        <v>0</v>
      </c>
      <c r="L522">
        <v>0</v>
      </c>
      <c r="M522">
        <v>0</v>
      </c>
      <c r="N522">
        <v>9020276</v>
      </c>
      <c r="O522">
        <v>3</v>
      </c>
      <c r="P522" t="s">
        <v>476</v>
      </c>
      <c r="Q522">
        <v>1005</v>
      </c>
      <c r="R522">
        <v>6</v>
      </c>
      <c r="S522">
        <v>0</v>
      </c>
      <c r="T522">
        <v>0</v>
      </c>
      <c r="V522" t="s">
        <v>1387</v>
      </c>
      <c r="W522">
        <v>3</v>
      </c>
      <c r="X522" s="68">
        <v>42354</v>
      </c>
      <c r="Y522" s="68">
        <v>36525</v>
      </c>
      <c r="Z522">
        <v>0</v>
      </c>
      <c r="AA522">
        <v>14</v>
      </c>
      <c r="AB522" t="s">
        <v>407</v>
      </c>
      <c r="AE522" t="s">
        <v>389</v>
      </c>
      <c r="AF522">
        <v>30000</v>
      </c>
    </row>
    <row r="523" spans="1:32" x14ac:dyDescent="0.25">
      <c r="A523" t="s">
        <v>475</v>
      </c>
      <c r="B523" t="s">
        <v>407</v>
      </c>
      <c r="C523" s="158" t="str">
        <f t="shared" si="8"/>
        <v>1118524</v>
      </c>
      <c r="D523">
        <v>111852</v>
      </c>
      <c r="F523">
        <v>12</v>
      </c>
      <c r="G523">
        <v>535</v>
      </c>
      <c r="I523">
        <v>1022380</v>
      </c>
      <c r="J523">
        <v>1</v>
      </c>
      <c r="K523">
        <v>0</v>
      </c>
      <c r="L523">
        <v>0</v>
      </c>
      <c r="M523">
        <v>0</v>
      </c>
      <c r="N523">
        <v>9020276</v>
      </c>
      <c r="O523">
        <v>4</v>
      </c>
      <c r="P523" t="s">
        <v>476</v>
      </c>
      <c r="Q523">
        <v>1005</v>
      </c>
      <c r="R523">
        <v>6</v>
      </c>
      <c r="S523">
        <v>0</v>
      </c>
      <c r="T523">
        <v>0</v>
      </c>
      <c r="V523" t="s">
        <v>1387</v>
      </c>
      <c r="W523">
        <v>3</v>
      </c>
      <c r="X523" s="68">
        <v>42354</v>
      </c>
      <c r="Y523" s="68">
        <v>36525</v>
      </c>
      <c r="Z523">
        <v>0</v>
      </c>
      <c r="AA523">
        <v>14</v>
      </c>
      <c r="AB523" t="s">
        <v>407</v>
      </c>
      <c r="AE523" t="s">
        <v>389</v>
      </c>
      <c r="AF523">
        <v>30000</v>
      </c>
    </row>
    <row r="524" spans="1:32" x14ac:dyDescent="0.25">
      <c r="A524" t="s">
        <v>475</v>
      </c>
      <c r="B524" t="s">
        <v>407</v>
      </c>
      <c r="C524" s="158" t="str">
        <f t="shared" si="8"/>
        <v>1118525</v>
      </c>
      <c r="D524">
        <v>111852</v>
      </c>
      <c r="F524">
        <v>12</v>
      </c>
      <c r="G524">
        <v>655</v>
      </c>
      <c r="I524">
        <v>1022381</v>
      </c>
      <c r="J524">
        <v>1</v>
      </c>
      <c r="K524">
        <v>0</v>
      </c>
      <c r="L524">
        <v>0</v>
      </c>
      <c r="M524">
        <v>0</v>
      </c>
      <c r="N524">
        <v>9020276</v>
      </c>
      <c r="O524">
        <v>5</v>
      </c>
      <c r="P524" t="s">
        <v>476</v>
      </c>
      <c r="Q524">
        <v>1005</v>
      </c>
      <c r="R524">
        <v>6</v>
      </c>
      <c r="S524">
        <v>0</v>
      </c>
      <c r="T524">
        <v>0</v>
      </c>
      <c r="V524" t="s">
        <v>1387</v>
      </c>
      <c r="W524">
        <v>3</v>
      </c>
      <c r="X524" s="68">
        <v>42354</v>
      </c>
      <c r="Y524" s="68">
        <v>36525</v>
      </c>
      <c r="Z524">
        <v>0</v>
      </c>
      <c r="AA524">
        <v>14</v>
      </c>
      <c r="AB524" t="s">
        <v>407</v>
      </c>
      <c r="AE524" t="s">
        <v>389</v>
      </c>
      <c r="AF524">
        <v>30000</v>
      </c>
    </row>
    <row r="525" spans="1:32" x14ac:dyDescent="0.25">
      <c r="A525" t="s">
        <v>477</v>
      </c>
      <c r="B525" t="s">
        <v>471</v>
      </c>
      <c r="C525" s="158" t="str">
        <f t="shared" si="8"/>
        <v>1118531</v>
      </c>
      <c r="D525">
        <v>111853</v>
      </c>
      <c r="F525">
        <v>12</v>
      </c>
      <c r="G525">
        <v>90</v>
      </c>
      <c r="I525">
        <v>1022385</v>
      </c>
      <c r="J525">
        <v>1</v>
      </c>
      <c r="K525">
        <v>0</v>
      </c>
      <c r="L525">
        <v>0</v>
      </c>
      <c r="M525">
        <v>0</v>
      </c>
      <c r="N525">
        <v>9020276</v>
      </c>
      <c r="O525">
        <v>1</v>
      </c>
      <c r="P525" t="s">
        <v>478</v>
      </c>
      <c r="Q525">
        <v>1005</v>
      </c>
      <c r="R525">
        <v>6</v>
      </c>
      <c r="S525">
        <v>0</v>
      </c>
      <c r="T525">
        <v>0</v>
      </c>
      <c r="V525" t="s">
        <v>1387</v>
      </c>
      <c r="W525">
        <v>3</v>
      </c>
      <c r="X525" s="68">
        <v>42354</v>
      </c>
      <c r="Y525" s="68">
        <v>36525</v>
      </c>
      <c r="Z525">
        <v>0</v>
      </c>
      <c r="AA525">
        <v>53</v>
      </c>
      <c r="AB525" t="s">
        <v>471</v>
      </c>
      <c r="AE525" t="s">
        <v>389</v>
      </c>
      <c r="AF525">
        <v>30000</v>
      </c>
    </row>
    <row r="526" spans="1:32" x14ac:dyDescent="0.25">
      <c r="A526" t="s">
        <v>477</v>
      </c>
      <c r="B526" t="s">
        <v>471</v>
      </c>
      <c r="C526" s="158" t="str">
        <f t="shared" si="8"/>
        <v>1118532</v>
      </c>
      <c r="D526">
        <v>111853</v>
      </c>
      <c r="F526">
        <v>12</v>
      </c>
      <c r="G526">
        <v>100</v>
      </c>
      <c r="I526">
        <v>1022386</v>
      </c>
      <c r="J526">
        <v>1</v>
      </c>
      <c r="K526">
        <v>0</v>
      </c>
      <c r="L526">
        <v>0</v>
      </c>
      <c r="M526">
        <v>0</v>
      </c>
      <c r="N526">
        <v>9020276</v>
      </c>
      <c r="O526">
        <v>2</v>
      </c>
      <c r="P526" t="s">
        <v>478</v>
      </c>
      <c r="Q526">
        <v>1005</v>
      </c>
      <c r="R526">
        <v>6</v>
      </c>
      <c r="S526">
        <v>0</v>
      </c>
      <c r="T526">
        <v>0</v>
      </c>
      <c r="V526" t="s">
        <v>1387</v>
      </c>
      <c r="W526">
        <v>3</v>
      </c>
      <c r="X526" s="68">
        <v>42354</v>
      </c>
      <c r="Y526" s="68">
        <v>36525</v>
      </c>
      <c r="Z526">
        <v>0</v>
      </c>
      <c r="AA526">
        <v>53</v>
      </c>
      <c r="AB526" t="s">
        <v>471</v>
      </c>
      <c r="AE526" t="s">
        <v>389</v>
      </c>
      <c r="AF526">
        <v>30000</v>
      </c>
    </row>
    <row r="527" spans="1:32" x14ac:dyDescent="0.25">
      <c r="A527" t="s">
        <v>477</v>
      </c>
      <c r="B527" t="s">
        <v>471</v>
      </c>
      <c r="C527" s="158" t="str">
        <f t="shared" si="8"/>
        <v>1118533</v>
      </c>
      <c r="D527">
        <v>111853</v>
      </c>
      <c r="F527">
        <v>12</v>
      </c>
      <c r="G527">
        <v>115</v>
      </c>
      <c r="I527">
        <v>1022387</v>
      </c>
      <c r="J527">
        <v>1</v>
      </c>
      <c r="K527">
        <v>0</v>
      </c>
      <c r="L527">
        <v>0</v>
      </c>
      <c r="M527">
        <v>0</v>
      </c>
      <c r="N527">
        <v>9020276</v>
      </c>
      <c r="O527">
        <v>3</v>
      </c>
      <c r="P527" t="s">
        <v>478</v>
      </c>
      <c r="Q527">
        <v>1005</v>
      </c>
      <c r="R527">
        <v>6</v>
      </c>
      <c r="S527">
        <v>0</v>
      </c>
      <c r="T527">
        <v>0</v>
      </c>
      <c r="V527" t="s">
        <v>1387</v>
      </c>
      <c r="W527">
        <v>3</v>
      </c>
      <c r="X527" s="68">
        <v>42354</v>
      </c>
      <c r="Y527" s="68">
        <v>36525</v>
      </c>
      <c r="Z527">
        <v>0</v>
      </c>
      <c r="AA527">
        <v>53</v>
      </c>
      <c r="AB527" t="s">
        <v>471</v>
      </c>
      <c r="AE527" t="s">
        <v>389</v>
      </c>
      <c r="AF527">
        <v>30000</v>
      </c>
    </row>
    <row r="528" spans="1:32" x14ac:dyDescent="0.25">
      <c r="A528" t="s">
        <v>477</v>
      </c>
      <c r="B528" t="s">
        <v>471</v>
      </c>
      <c r="C528" s="158" t="str">
        <f t="shared" si="8"/>
        <v>1118534</v>
      </c>
      <c r="D528">
        <v>111853</v>
      </c>
      <c r="F528">
        <v>12</v>
      </c>
      <c r="G528">
        <v>105</v>
      </c>
      <c r="I528">
        <v>1022388</v>
      </c>
      <c r="J528">
        <v>1</v>
      </c>
      <c r="K528">
        <v>0</v>
      </c>
      <c r="L528">
        <v>0</v>
      </c>
      <c r="M528">
        <v>0</v>
      </c>
      <c r="N528">
        <v>9020276</v>
      </c>
      <c r="O528">
        <v>4</v>
      </c>
      <c r="P528" t="s">
        <v>478</v>
      </c>
      <c r="Q528">
        <v>1005</v>
      </c>
      <c r="R528">
        <v>6</v>
      </c>
      <c r="S528">
        <v>0</v>
      </c>
      <c r="T528">
        <v>0</v>
      </c>
      <c r="V528" t="s">
        <v>1387</v>
      </c>
      <c r="W528">
        <v>3</v>
      </c>
      <c r="X528" s="68">
        <v>42354</v>
      </c>
      <c r="Y528" s="68">
        <v>36525</v>
      </c>
      <c r="Z528">
        <v>0</v>
      </c>
      <c r="AA528">
        <v>53</v>
      </c>
      <c r="AB528" t="s">
        <v>471</v>
      </c>
      <c r="AE528" t="s">
        <v>389</v>
      </c>
      <c r="AF528">
        <v>30000</v>
      </c>
    </row>
    <row r="529" spans="1:32" x14ac:dyDescent="0.25">
      <c r="A529" t="s">
        <v>477</v>
      </c>
      <c r="B529" t="s">
        <v>471</v>
      </c>
      <c r="C529" s="158" t="str">
        <f t="shared" si="8"/>
        <v>1118535</v>
      </c>
      <c r="D529">
        <v>111853</v>
      </c>
      <c r="F529">
        <v>12</v>
      </c>
      <c r="G529">
        <v>120</v>
      </c>
      <c r="I529">
        <v>1022389</v>
      </c>
      <c r="J529">
        <v>1</v>
      </c>
      <c r="K529">
        <v>0</v>
      </c>
      <c r="L529">
        <v>0</v>
      </c>
      <c r="M529">
        <v>0</v>
      </c>
      <c r="N529">
        <v>9020276</v>
      </c>
      <c r="O529">
        <v>5</v>
      </c>
      <c r="P529" t="s">
        <v>478</v>
      </c>
      <c r="Q529">
        <v>1005</v>
      </c>
      <c r="R529">
        <v>6</v>
      </c>
      <c r="S529">
        <v>0</v>
      </c>
      <c r="T529">
        <v>0</v>
      </c>
      <c r="V529" t="s">
        <v>1387</v>
      </c>
      <c r="W529">
        <v>3</v>
      </c>
      <c r="X529" s="68">
        <v>42354</v>
      </c>
      <c r="Y529" s="68">
        <v>36525</v>
      </c>
      <c r="Z529">
        <v>0</v>
      </c>
      <c r="AA529">
        <v>53</v>
      </c>
      <c r="AB529" t="s">
        <v>471</v>
      </c>
      <c r="AE529" t="s">
        <v>389</v>
      </c>
      <c r="AF529">
        <v>30000</v>
      </c>
    </row>
    <row r="530" spans="1:32" x14ac:dyDescent="0.25">
      <c r="A530" t="s">
        <v>479</v>
      </c>
      <c r="B530" t="s">
        <v>404</v>
      </c>
      <c r="C530" s="158" t="str">
        <f t="shared" si="8"/>
        <v>1118541</v>
      </c>
      <c r="D530">
        <v>111854</v>
      </c>
      <c r="F530">
        <v>12</v>
      </c>
      <c r="G530">
        <v>505</v>
      </c>
      <c r="I530">
        <v>1022393</v>
      </c>
      <c r="J530">
        <v>1</v>
      </c>
      <c r="K530">
        <v>0</v>
      </c>
      <c r="L530">
        <v>0</v>
      </c>
      <c r="M530">
        <v>0</v>
      </c>
      <c r="N530">
        <v>9020276</v>
      </c>
      <c r="O530">
        <v>1</v>
      </c>
      <c r="P530" t="s">
        <v>480</v>
      </c>
      <c r="Q530">
        <v>1005</v>
      </c>
      <c r="R530">
        <v>6</v>
      </c>
      <c r="S530">
        <v>0</v>
      </c>
      <c r="T530">
        <v>0</v>
      </c>
      <c r="V530" t="s">
        <v>1387</v>
      </c>
      <c r="W530">
        <v>3</v>
      </c>
      <c r="X530" s="68">
        <v>42354</v>
      </c>
      <c r="Y530" s="68">
        <v>36525</v>
      </c>
      <c r="Z530">
        <v>0</v>
      </c>
      <c r="AA530">
        <v>21</v>
      </c>
      <c r="AB530" t="s">
        <v>404</v>
      </c>
      <c r="AE530" t="s">
        <v>389</v>
      </c>
      <c r="AF530">
        <v>30000</v>
      </c>
    </row>
    <row r="531" spans="1:32" x14ac:dyDescent="0.25">
      <c r="A531" t="s">
        <v>479</v>
      </c>
      <c r="B531" t="s">
        <v>404</v>
      </c>
      <c r="C531" s="158" t="str">
        <f t="shared" si="8"/>
        <v>1118542</v>
      </c>
      <c r="D531">
        <v>111854</v>
      </c>
      <c r="F531">
        <v>12</v>
      </c>
      <c r="G531">
        <v>575</v>
      </c>
      <c r="I531">
        <v>1022394</v>
      </c>
      <c r="J531">
        <v>1</v>
      </c>
      <c r="K531">
        <v>0</v>
      </c>
      <c r="L531">
        <v>0</v>
      </c>
      <c r="M531">
        <v>0</v>
      </c>
      <c r="N531">
        <v>9020276</v>
      </c>
      <c r="O531">
        <v>2</v>
      </c>
      <c r="P531" t="s">
        <v>480</v>
      </c>
      <c r="Q531">
        <v>1005</v>
      </c>
      <c r="R531">
        <v>6</v>
      </c>
      <c r="S531">
        <v>0</v>
      </c>
      <c r="T531">
        <v>0</v>
      </c>
      <c r="V531" t="s">
        <v>1387</v>
      </c>
      <c r="W531">
        <v>3</v>
      </c>
      <c r="X531" s="68">
        <v>42354</v>
      </c>
      <c r="Y531" s="68">
        <v>36525</v>
      </c>
      <c r="Z531">
        <v>0</v>
      </c>
      <c r="AA531">
        <v>21</v>
      </c>
      <c r="AB531" t="s">
        <v>404</v>
      </c>
      <c r="AE531" t="s">
        <v>389</v>
      </c>
      <c r="AF531">
        <v>30000</v>
      </c>
    </row>
    <row r="532" spans="1:32" x14ac:dyDescent="0.25">
      <c r="A532" t="s">
        <v>479</v>
      </c>
      <c r="B532" t="s">
        <v>404</v>
      </c>
      <c r="C532" s="158" t="str">
        <f t="shared" si="8"/>
        <v>1118543</v>
      </c>
      <c r="D532">
        <v>111854</v>
      </c>
      <c r="F532">
        <v>12</v>
      </c>
      <c r="G532">
        <v>640</v>
      </c>
      <c r="I532">
        <v>1022395</v>
      </c>
      <c r="J532">
        <v>1</v>
      </c>
      <c r="K532">
        <v>0</v>
      </c>
      <c r="L532">
        <v>0</v>
      </c>
      <c r="M532">
        <v>0</v>
      </c>
      <c r="N532">
        <v>9020276</v>
      </c>
      <c r="O532">
        <v>3</v>
      </c>
      <c r="P532" t="s">
        <v>480</v>
      </c>
      <c r="Q532">
        <v>1005</v>
      </c>
      <c r="R532">
        <v>6</v>
      </c>
      <c r="S532">
        <v>0</v>
      </c>
      <c r="T532">
        <v>0</v>
      </c>
      <c r="V532" t="s">
        <v>1387</v>
      </c>
      <c r="W532">
        <v>3</v>
      </c>
      <c r="X532" s="68">
        <v>42354</v>
      </c>
      <c r="Y532" s="68">
        <v>36525</v>
      </c>
      <c r="Z532">
        <v>0</v>
      </c>
      <c r="AA532">
        <v>21</v>
      </c>
      <c r="AB532" t="s">
        <v>404</v>
      </c>
      <c r="AE532" t="s">
        <v>389</v>
      </c>
      <c r="AF532">
        <v>30000</v>
      </c>
    </row>
    <row r="533" spans="1:32" x14ac:dyDescent="0.25">
      <c r="A533" t="s">
        <v>479</v>
      </c>
      <c r="B533" t="s">
        <v>404</v>
      </c>
      <c r="C533" s="158" t="str">
        <f t="shared" si="8"/>
        <v>1118544</v>
      </c>
      <c r="D533">
        <v>111854</v>
      </c>
      <c r="F533">
        <v>12</v>
      </c>
      <c r="G533">
        <v>605</v>
      </c>
      <c r="I533">
        <v>1022396</v>
      </c>
      <c r="J533">
        <v>1</v>
      </c>
      <c r="K533">
        <v>0</v>
      </c>
      <c r="L533">
        <v>0</v>
      </c>
      <c r="M533">
        <v>0</v>
      </c>
      <c r="N533">
        <v>9020276</v>
      </c>
      <c r="O533">
        <v>4</v>
      </c>
      <c r="P533" t="s">
        <v>480</v>
      </c>
      <c r="Q533">
        <v>1005</v>
      </c>
      <c r="R533">
        <v>6</v>
      </c>
      <c r="S533">
        <v>0</v>
      </c>
      <c r="T533">
        <v>0</v>
      </c>
      <c r="V533" t="s">
        <v>1387</v>
      </c>
      <c r="W533">
        <v>3</v>
      </c>
      <c r="X533" s="68">
        <v>42354</v>
      </c>
      <c r="Y533" s="68">
        <v>36525</v>
      </c>
      <c r="Z533">
        <v>0</v>
      </c>
      <c r="AA533">
        <v>21</v>
      </c>
      <c r="AB533" t="s">
        <v>404</v>
      </c>
      <c r="AE533" t="s">
        <v>389</v>
      </c>
      <c r="AF533">
        <v>30000</v>
      </c>
    </row>
    <row r="534" spans="1:32" x14ac:dyDescent="0.25">
      <c r="A534" t="s">
        <v>479</v>
      </c>
      <c r="B534" t="s">
        <v>404</v>
      </c>
      <c r="C534" s="158" t="str">
        <f t="shared" si="8"/>
        <v>1118545</v>
      </c>
      <c r="D534">
        <v>111854</v>
      </c>
      <c r="F534">
        <v>12</v>
      </c>
      <c r="G534">
        <v>670</v>
      </c>
      <c r="I534">
        <v>1022397</v>
      </c>
      <c r="J534">
        <v>1</v>
      </c>
      <c r="K534">
        <v>0</v>
      </c>
      <c r="L534">
        <v>0</v>
      </c>
      <c r="M534">
        <v>0</v>
      </c>
      <c r="N534">
        <v>9020276</v>
      </c>
      <c r="O534">
        <v>5</v>
      </c>
      <c r="P534" t="s">
        <v>480</v>
      </c>
      <c r="Q534">
        <v>1005</v>
      </c>
      <c r="R534">
        <v>6</v>
      </c>
      <c r="S534">
        <v>0</v>
      </c>
      <c r="T534">
        <v>0</v>
      </c>
      <c r="V534" t="s">
        <v>1387</v>
      </c>
      <c r="W534">
        <v>3</v>
      </c>
      <c r="X534" s="68">
        <v>42354</v>
      </c>
      <c r="Y534" s="68">
        <v>36525</v>
      </c>
      <c r="Z534">
        <v>0</v>
      </c>
      <c r="AA534">
        <v>21</v>
      </c>
      <c r="AB534" t="s">
        <v>404</v>
      </c>
      <c r="AE534" t="s">
        <v>389</v>
      </c>
      <c r="AF534">
        <v>30000</v>
      </c>
    </row>
    <row r="535" spans="1:32" x14ac:dyDescent="0.25">
      <c r="A535" t="s">
        <v>481</v>
      </c>
      <c r="B535" t="s">
        <v>404</v>
      </c>
      <c r="C535" s="158" t="str">
        <f t="shared" si="8"/>
        <v>1118551</v>
      </c>
      <c r="D535">
        <v>111855</v>
      </c>
      <c r="F535">
        <v>12</v>
      </c>
      <c r="G535">
        <v>2300</v>
      </c>
      <c r="I535">
        <v>1022401</v>
      </c>
      <c r="J535">
        <v>1</v>
      </c>
      <c r="K535">
        <v>0</v>
      </c>
      <c r="L535">
        <v>0</v>
      </c>
      <c r="M535">
        <v>0</v>
      </c>
      <c r="N535">
        <v>9020276</v>
      </c>
      <c r="O535">
        <v>1</v>
      </c>
      <c r="P535" t="s">
        <v>482</v>
      </c>
      <c r="Q535">
        <v>1005</v>
      </c>
      <c r="R535">
        <v>6</v>
      </c>
      <c r="S535">
        <v>0</v>
      </c>
      <c r="T535">
        <v>0</v>
      </c>
      <c r="V535" t="s">
        <v>1387</v>
      </c>
      <c r="W535">
        <v>3</v>
      </c>
      <c r="X535" s="68">
        <v>42354</v>
      </c>
      <c r="Y535" s="68">
        <v>36525</v>
      </c>
      <c r="Z535">
        <v>0</v>
      </c>
      <c r="AA535">
        <v>21</v>
      </c>
      <c r="AB535" t="s">
        <v>404</v>
      </c>
      <c r="AE535" t="s">
        <v>389</v>
      </c>
      <c r="AF535">
        <v>30000</v>
      </c>
    </row>
    <row r="536" spans="1:32" x14ac:dyDescent="0.25">
      <c r="A536" t="s">
        <v>481</v>
      </c>
      <c r="B536" t="s">
        <v>404</v>
      </c>
      <c r="C536" s="158" t="str">
        <f t="shared" si="8"/>
        <v>1118552</v>
      </c>
      <c r="D536">
        <v>111855</v>
      </c>
      <c r="F536">
        <v>12</v>
      </c>
      <c r="G536">
        <v>2875</v>
      </c>
      <c r="I536">
        <v>1022402</v>
      </c>
      <c r="J536">
        <v>1</v>
      </c>
      <c r="K536">
        <v>0</v>
      </c>
      <c r="L536">
        <v>0</v>
      </c>
      <c r="M536">
        <v>0</v>
      </c>
      <c r="N536">
        <v>9020276</v>
      </c>
      <c r="O536">
        <v>2</v>
      </c>
      <c r="P536" t="s">
        <v>482</v>
      </c>
      <c r="Q536">
        <v>1005</v>
      </c>
      <c r="R536">
        <v>6</v>
      </c>
      <c r="S536">
        <v>0</v>
      </c>
      <c r="T536">
        <v>0</v>
      </c>
      <c r="V536" t="s">
        <v>1387</v>
      </c>
      <c r="W536">
        <v>3</v>
      </c>
      <c r="X536" s="68">
        <v>42354</v>
      </c>
      <c r="Y536" s="68">
        <v>36525</v>
      </c>
      <c r="Z536">
        <v>0</v>
      </c>
      <c r="AA536">
        <v>21</v>
      </c>
      <c r="AB536" t="s">
        <v>404</v>
      </c>
      <c r="AE536" t="s">
        <v>389</v>
      </c>
      <c r="AF536">
        <v>30000</v>
      </c>
    </row>
    <row r="537" spans="1:32" x14ac:dyDescent="0.25">
      <c r="A537" t="s">
        <v>481</v>
      </c>
      <c r="B537" t="s">
        <v>404</v>
      </c>
      <c r="C537" s="158" t="str">
        <f t="shared" si="8"/>
        <v>1118553</v>
      </c>
      <c r="D537">
        <v>111855</v>
      </c>
      <c r="F537">
        <v>12</v>
      </c>
      <c r="G537">
        <v>3500</v>
      </c>
      <c r="I537">
        <v>1022403</v>
      </c>
      <c r="J537">
        <v>1</v>
      </c>
      <c r="K537">
        <v>0</v>
      </c>
      <c r="L537">
        <v>0</v>
      </c>
      <c r="M537">
        <v>0</v>
      </c>
      <c r="N537">
        <v>9020276</v>
      </c>
      <c r="O537">
        <v>3</v>
      </c>
      <c r="P537" t="s">
        <v>482</v>
      </c>
      <c r="Q537">
        <v>1005</v>
      </c>
      <c r="R537">
        <v>6</v>
      </c>
      <c r="S537">
        <v>0</v>
      </c>
      <c r="T537">
        <v>0</v>
      </c>
      <c r="V537" t="s">
        <v>1387</v>
      </c>
      <c r="W537">
        <v>3</v>
      </c>
      <c r="X537" s="68">
        <v>42354</v>
      </c>
      <c r="Y537" s="68">
        <v>36525</v>
      </c>
      <c r="Z537">
        <v>0</v>
      </c>
      <c r="AA537">
        <v>21</v>
      </c>
      <c r="AB537" t="s">
        <v>404</v>
      </c>
      <c r="AE537" t="s">
        <v>389</v>
      </c>
      <c r="AF537">
        <v>30000</v>
      </c>
    </row>
    <row r="538" spans="1:32" x14ac:dyDescent="0.25">
      <c r="A538" t="s">
        <v>481</v>
      </c>
      <c r="B538" t="s">
        <v>404</v>
      </c>
      <c r="C538" s="158" t="str">
        <f t="shared" si="8"/>
        <v>1118554</v>
      </c>
      <c r="D538">
        <v>111855</v>
      </c>
      <c r="F538">
        <v>12</v>
      </c>
      <c r="G538">
        <v>3000</v>
      </c>
      <c r="I538">
        <v>1022404</v>
      </c>
      <c r="J538">
        <v>1</v>
      </c>
      <c r="K538">
        <v>0</v>
      </c>
      <c r="L538">
        <v>0</v>
      </c>
      <c r="M538">
        <v>0</v>
      </c>
      <c r="N538">
        <v>9020276</v>
      </c>
      <c r="O538">
        <v>4</v>
      </c>
      <c r="P538" t="s">
        <v>482</v>
      </c>
      <c r="Q538">
        <v>1005</v>
      </c>
      <c r="R538">
        <v>6</v>
      </c>
      <c r="S538">
        <v>0</v>
      </c>
      <c r="T538">
        <v>0</v>
      </c>
      <c r="V538" t="s">
        <v>1387</v>
      </c>
      <c r="W538">
        <v>3</v>
      </c>
      <c r="X538" s="68">
        <v>42354</v>
      </c>
      <c r="Y538" s="68">
        <v>36525</v>
      </c>
      <c r="Z538">
        <v>0</v>
      </c>
      <c r="AA538">
        <v>21</v>
      </c>
      <c r="AB538" t="s">
        <v>404</v>
      </c>
      <c r="AE538" t="s">
        <v>389</v>
      </c>
      <c r="AF538">
        <v>30000</v>
      </c>
    </row>
    <row r="539" spans="1:32" x14ac:dyDescent="0.25">
      <c r="A539" t="s">
        <v>481</v>
      </c>
      <c r="B539" t="s">
        <v>404</v>
      </c>
      <c r="C539" s="158" t="str">
        <f t="shared" si="8"/>
        <v>1118555</v>
      </c>
      <c r="D539">
        <v>111855</v>
      </c>
      <c r="F539">
        <v>12</v>
      </c>
      <c r="G539">
        <v>3675</v>
      </c>
      <c r="I539">
        <v>1022405</v>
      </c>
      <c r="J539">
        <v>1</v>
      </c>
      <c r="K539">
        <v>0</v>
      </c>
      <c r="L539">
        <v>0</v>
      </c>
      <c r="M539">
        <v>0</v>
      </c>
      <c r="N539">
        <v>9020276</v>
      </c>
      <c r="O539">
        <v>5</v>
      </c>
      <c r="P539" t="s">
        <v>482</v>
      </c>
      <c r="Q539">
        <v>1005</v>
      </c>
      <c r="R539">
        <v>6</v>
      </c>
      <c r="S539">
        <v>0</v>
      </c>
      <c r="T539">
        <v>0</v>
      </c>
      <c r="V539" t="s">
        <v>1387</v>
      </c>
      <c r="W539">
        <v>3</v>
      </c>
      <c r="X539" s="68">
        <v>42354</v>
      </c>
      <c r="Y539" s="68">
        <v>36525</v>
      </c>
      <c r="Z539">
        <v>0</v>
      </c>
      <c r="AA539">
        <v>21</v>
      </c>
      <c r="AB539" t="s">
        <v>404</v>
      </c>
      <c r="AE539" t="s">
        <v>389</v>
      </c>
      <c r="AF539">
        <v>30000</v>
      </c>
    </row>
    <row r="540" spans="1:32" x14ac:dyDescent="0.25">
      <c r="A540" t="s">
        <v>483</v>
      </c>
      <c r="B540" t="s">
        <v>404</v>
      </c>
      <c r="C540" s="158" t="str">
        <f t="shared" si="8"/>
        <v>1118574</v>
      </c>
      <c r="D540">
        <v>111857</v>
      </c>
      <c r="F540">
        <v>12</v>
      </c>
      <c r="G540">
        <v>3000</v>
      </c>
      <c r="I540">
        <v>1022412</v>
      </c>
      <c r="J540">
        <v>1</v>
      </c>
      <c r="K540">
        <v>0</v>
      </c>
      <c r="L540">
        <v>0</v>
      </c>
      <c r="M540">
        <v>0</v>
      </c>
      <c r="N540">
        <v>9020276</v>
      </c>
      <c r="O540">
        <v>4</v>
      </c>
      <c r="P540" t="s">
        <v>484</v>
      </c>
      <c r="Q540">
        <v>1005</v>
      </c>
      <c r="R540">
        <v>6</v>
      </c>
      <c r="S540">
        <v>0</v>
      </c>
      <c r="T540">
        <v>0</v>
      </c>
      <c r="V540" t="s">
        <v>1387</v>
      </c>
      <c r="W540">
        <v>3</v>
      </c>
      <c r="X540" s="68">
        <v>42354</v>
      </c>
      <c r="Y540" s="68">
        <v>36525</v>
      </c>
      <c r="Z540">
        <v>0</v>
      </c>
      <c r="AA540">
        <v>21</v>
      </c>
      <c r="AB540" t="s">
        <v>404</v>
      </c>
      <c r="AE540" t="s">
        <v>389</v>
      </c>
      <c r="AF540">
        <v>30000</v>
      </c>
    </row>
    <row r="541" spans="1:32" x14ac:dyDescent="0.25">
      <c r="A541" t="s">
        <v>483</v>
      </c>
      <c r="B541" t="s">
        <v>404</v>
      </c>
      <c r="C541" s="158" t="str">
        <f t="shared" si="8"/>
        <v>1118575</v>
      </c>
      <c r="D541">
        <v>111857</v>
      </c>
      <c r="F541">
        <v>12</v>
      </c>
      <c r="G541">
        <v>3675</v>
      </c>
      <c r="I541">
        <v>1022413</v>
      </c>
      <c r="J541">
        <v>1</v>
      </c>
      <c r="K541">
        <v>0</v>
      </c>
      <c r="L541">
        <v>0</v>
      </c>
      <c r="M541">
        <v>0</v>
      </c>
      <c r="N541">
        <v>9020276</v>
      </c>
      <c r="O541">
        <v>5</v>
      </c>
      <c r="P541" t="s">
        <v>484</v>
      </c>
      <c r="Q541">
        <v>1005</v>
      </c>
      <c r="R541">
        <v>6</v>
      </c>
      <c r="S541">
        <v>0</v>
      </c>
      <c r="T541">
        <v>0</v>
      </c>
      <c r="V541" t="s">
        <v>1387</v>
      </c>
      <c r="W541">
        <v>3</v>
      </c>
      <c r="X541" s="68">
        <v>42354</v>
      </c>
      <c r="Y541" s="68">
        <v>36525</v>
      </c>
      <c r="Z541">
        <v>0</v>
      </c>
      <c r="AA541">
        <v>21</v>
      </c>
      <c r="AB541" t="s">
        <v>404</v>
      </c>
      <c r="AE541" t="s">
        <v>389</v>
      </c>
      <c r="AF541">
        <v>30000</v>
      </c>
    </row>
    <row r="542" spans="1:32" x14ac:dyDescent="0.25">
      <c r="A542" t="s">
        <v>483</v>
      </c>
      <c r="B542" t="s">
        <v>404</v>
      </c>
      <c r="C542" s="158" t="str">
        <f t="shared" si="8"/>
        <v>1118571</v>
      </c>
      <c r="D542">
        <v>111857</v>
      </c>
      <c r="F542">
        <v>12</v>
      </c>
      <c r="G542">
        <v>2300</v>
      </c>
      <c r="I542">
        <v>1022409</v>
      </c>
      <c r="J542">
        <v>1</v>
      </c>
      <c r="K542">
        <v>0</v>
      </c>
      <c r="L542">
        <v>0</v>
      </c>
      <c r="M542">
        <v>0</v>
      </c>
      <c r="N542">
        <v>9020276</v>
      </c>
      <c r="O542">
        <v>1</v>
      </c>
      <c r="P542" t="s">
        <v>484</v>
      </c>
      <c r="Q542">
        <v>1005</v>
      </c>
      <c r="R542">
        <v>6</v>
      </c>
      <c r="S542">
        <v>0</v>
      </c>
      <c r="T542">
        <v>0</v>
      </c>
      <c r="V542" t="s">
        <v>1387</v>
      </c>
      <c r="W542">
        <v>3</v>
      </c>
      <c r="X542" s="68">
        <v>42354</v>
      </c>
      <c r="Y542" s="68">
        <v>36525</v>
      </c>
      <c r="Z542">
        <v>0</v>
      </c>
      <c r="AA542">
        <v>21</v>
      </c>
      <c r="AB542" t="s">
        <v>404</v>
      </c>
      <c r="AE542" t="s">
        <v>389</v>
      </c>
      <c r="AF542">
        <v>30000</v>
      </c>
    </row>
    <row r="543" spans="1:32" x14ac:dyDescent="0.25">
      <c r="A543" t="s">
        <v>483</v>
      </c>
      <c r="B543" t="s">
        <v>404</v>
      </c>
      <c r="C543" s="158" t="str">
        <f t="shared" si="8"/>
        <v>1118572</v>
      </c>
      <c r="D543">
        <v>111857</v>
      </c>
      <c r="F543">
        <v>12</v>
      </c>
      <c r="G543">
        <v>2875</v>
      </c>
      <c r="I543">
        <v>1022410</v>
      </c>
      <c r="J543">
        <v>1</v>
      </c>
      <c r="K543">
        <v>0</v>
      </c>
      <c r="L543">
        <v>0</v>
      </c>
      <c r="M543">
        <v>0</v>
      </c>
      <c r="N543">
        <v>9020276</v>
      </c>
      <c r="O543">
        <v>2</v>
      </c>
      <c r="P543" t="s">
        <v>484</v>
      </c>
      <c r="Q543">
        <v>1005</v>
      </c>
      <c r="R543">
        <v>6</v>
      </c>
      <c r="S543">
        <v>0</v>
      </c>
      <c r="T543">
        <v>0</v>
      </c>
      <c r="V543" t="s">
        <v>1387</v>
      </c>
      <c r="W543">
        <v>3</v>
      </c>
      <c r="X543" s="68">
        <v>42354</v>
      </c>
      <c r="Y543" s="68">
        <v>36525</v>
      </c>
      <c r="Z543">
        <v>0</v>
      </c>
      <c r="AA543">
        <v>21</v>
      </c>
      <c r="AB543" t="s">
        <v>404</v>
      </c>
      <c r="AE543" t="s">
        <v>389</v>
      </c>
      <c r="AF543">
        <v>30000</v>
      </c>
    </row>
    <row r="544" spans="1:32" x14ac:dyDescent="0.25">
      <c r="A544" t="s">
        <v>483</v>
      </c>
      <c r="B544" t="s">
        <v>404</v>
      </c>
      <c r="C544" s="158" t="str">
        <f t="shared" si="8"/>
        <v>1118573</v>
      </c>
      <c r="D544">
        <v>111857</v>
      </c>
      <c r="F544">
        <v>12</v>
      </c>
      <c r="G544">
        <v>3500</v>
      </c>
      <c r="I544">
        <v>1022411</v>
      </c>
      <c r="J544">
        <v>1</v>
      </c>
      <c r="K544">
        <v>0</v>
      </c>
      <c r="L544">
        <v>0</v>
      </c>
      <c r="M544">
        <v>0</v>
      </c>
      <c r="N544">
        <v>9020276</v>
      </c>
      <c r="O544">
        <v>3</v>
      </c>
      <c r="P544" t="s">
        <v>484</v>
      </c>
      <c r="Q544">
        <v>1005</v>
      </c>
      <c r="R544">
        <v>6</v>
      </c>
      <c r="S544">
        <v>0</v>
      </c>
      <c r="T544">
        <v>0</v>
      </c>
      <c r="V544" t="s">
        <v>1387</v>
      </c>
      <c r="W544">
        <v>3</v>
      </c>
      <c r="X544" s="68">
        <v>42354</v>
      </c>
      <c r="Y544" s="68">
        <v>36525</v>
      </c>
      <c r="Z544">
        <v>0</v>
      </c>
      <c r="AA544">
        <v>21</v>
      </c>
      <c r="AB544" t="s">
        <v>404</v>
      </c>
      <c r="AE544" t="s">
        <v>389</v>
      </c>
      <c r="AF544">
        <v>30000</v>
      </c>
    </row>
    <row r="545" spans="1:32" x14ac:dyDescent="0.25">
      <c r="A545" t="s">
        <v>485</v>
      </c>
      <c r="B545" t="s">
        <v>404</v>
      </c>
      <c r="C545" s="158" t="str">
        <f t="shared" si="8"/>
        <v>1118581</v>
      </c>
      <c r="D545">
        <v>111858</v>
      </c>
      <c r="F545">
        <v>12</v>
      </c>
      <c r="G545">
        <v>545</v>
      </c>
      <c r="I545">
        <v>1022414</v>
      </c>
      <c r="J545">
        <v>1</v>
      </c>
      <c r="K545">
        <v>0</v>
      </c>
      <c r="L545">
        <v>0</v>
      </c>
      <c r="M545">
        <v>0</v>
      </c>
      <c r="N545">
        <v>9020276</v>
      </c>
      <c r="O545">
        <v>1</v>
      </c>
      <c r="P545" t="s">
        <v>486</v>
      </c>
      <c r="Q545">
        <v>1005</v>
      </c>
      <c r="R545">
        <v>6</v>
      </c>
      <c r="S545">
        <v>0</v>
      </c>
      <c r="T545">
        <v>0</v>
      </c>
      <c r="V545" t="s">
        <v>1387</v>
      </c>
      <c r="W545">
        <v>3</v>
      </c>
      <c r="X545" s="68">
        <v>42354</v>
      </c>
      <c r="Y545" s="68">
        <v>36525</v>
      </c>
      <c r="Z545">
        <v>0</v>
      </c>
      <c r="AA545">
        <v>21</v>
      </c>
      <c r="AB545" t="s">
        <v>404</v>
      </c>
      <c r="AE545" t="s">
        <v>389</v>
      </c>
      <c r="AF545">
        <v>30000</v>
      </c>
    </row>
    <row r="546" spans="1:32" x14ac:dyDescent="0.25">
      <c r="A546" t="s">
        <v>485</v>
      </c>
      <c r="B546" t="s">
        <v>404</v>
      </c>
      <c r="C546" s="158" t="str">
        <f t="shared" si="8"/>
        <v>1118582</v>
      </c>
      <c r="D546">
        <v>111858</v>
      </c>
      <c r="F546">
        <v>12</v>
      </c>
      <c r="G546">
        <v>675</v>
      </c>
      <c r="I546">
        <v>1022415</v>
      </c>
      <c r="J546">
        <v>1</v>
      </c>
      <c r="K546">
        <v>0</v>
      </c>
      <c r="L546">
        <v>0</v>
      </c>
      <c r="M546">
        <v>0</v>
      </c>
      <c r="N546">
        <v>9020276</v>
      </c>
      <c r="O546">
        <v>2</v>
      </c>
      <c r="P546" t="s">
        <v>486</v>
      </c>
      <c r="Q546">
        <v>1005</v>
      </c>
      <c r="R546">
        <v>6</v>
      </c>
      <c r="S546">
        <v>0</v>
      </c>
      <c r="T546">
        <v>0</v>
      </c>
      <c r="V546" t="s">
        <v>1387</v>
      </c>
      <c r="W546">
        <v>3</v>
      </c>
      <c r="X546" s="68">
        <v>42354</v>
      </c>
      <c r="Y546" s="68">
        <v>36525</v>
      </c>
      <c r="Z546">
        <v>0</v>
      </c>
      <c r="AA546">
        <v>21</v>
      </c>
      <c r="AB546" t="s">
        <v>404</v>
      </c>
      <c r="AE546" t="s">
        <v>389</v>
      </c>
      <c r="AF546">
        <v>30000</v>
      </c>
    </row>
    <row r="547" spans="1:32" x14ac:dyDescent="0.25">
      <c r="A547" t="s">
        <v>485</v>
      </c>
      <c r="B547" t="s">
        <v>404</v>
      </c>
      <c r="C547" s="158" t="str">
        <f t="shared" si="8"/>
        <v>1118583</v>
      </c>
      <c r="D547">
        <v>111858</v>
      </c>
      <c r="F547">
        <v>12</v>
      </c>
      <c r="G547">
        <v>810</v>
      </c>
      <c r="I547">
        <v>1022416</v>
      </c>
      <c r="J547">
        <v>1</v>
      </c>
      <c r="K547">
        <v>0</v>
      </c>
      <c r="L547">
        <v>0</v>
      </c>
      <c r="M547">
        <v>0</v>
      </c>
      <c r="N547">
        <v>9020276</v>
      </c>
      <c r="O547">
        <v>3</v>
      </c>
      <c r="P547" t="s">
        <v>486</v>
      </c>
      <c r="Q547">
        <v>1005</v>
      </c>
      <c r="R547">
        <v>6</v>
      </c>
      <c r="S547">
        <v>0</v>
      </c>
      <c r="T547">
        <v>0</v>
      </c>
      <c r="V547" t="s">
        <v>1387</v>
      </c>
      <c r="W547">
        <v>3</v>
      </c>
      <c r="X547" s="68">
        <v>42354</v>
      </c>
      <c r="Y547" s="68">
        <v>36525</v>
      </c>
      <c r="Z547">
        <v>0</v>
      </c>
      <c r="AA547">
        <v>21</v>
      </c>
      <c r="AB547" t="s">
        <v>404</v>
      </c>
      <c r="AE547" t="s">
        <v>389</v>
      </c>
      <c r="AF547">
        <v>30000</v>
      </c>
    </row>
    <row r="548" spans="1:32" x14ac:dyDescent="0.25">
      <c r="A548" t="s">
        <v>485</v>
      </c>
      <c r="B548" t="s">
        <v>404</v>
      </c>
      <c r="C548" s="158" t="str">
        <f t="shared" si="8"/>
        <v>1118584</v>
      </c>
      <c r="D548">
        <v>111858</v>
      </c>
      <c r="F548">
        <v>12</v>
      </c>
      <c r="G548">
        <v>710</v>
      </c>
      <c r="I548">
        <v>1022417</v>
      </c>
      <c r="J548">
        <v>1</v>
      </c>
      <c r="K548">
        <v>0</v>
      </c>
      <c r="L548">
        <v>0</v>
      </c>
      <c r="M548">
        <v>0</v>
      </c>
      <c r="N548">
        <v>9020276</v>
      </c>
      <c r="O548">
        <v>4</v>
      </c>
      <c r="P548" t="s">
        <v>486</v>
      </c>
      <c r="Q548">
        <v>1005</v>
      </c>
      <c r="R548">
        <v>6</v>
      </c>
      <c r="S548">
        <v>0</v>
      </c>
      <c r="T548">
        <v>0</v>
      </c>
      <c r="V548" t="s">
        <v>1387</v>
      </c>
      <c r="W548">
        <v>3</v>
      </c>
      <c r="X548" s="68">
        <v>42354</v>
      </c>
      <c r="Y548" s="68">
        <v>36525</v>
      </c>
      <c r="Z548">
        <v>0</v>
      </c>
      <c r="AA548">
        <v>21</v>
      </c>
      <c r="AB548" t="s">
        <v>404</v>
      </c>
      <c r="AE548" t="s">
        <v>389</v>
      </c>
      <c r="AF548">
        <v>30000</v>
      </c>
    </row>
    <row r="549" spans="1:32" x14ac:dyDescent="0.25">
      <c r="A549" t="s">
        <v>485</v>
      </c>
      <c r="B549" t="s">
        <v>404</v>
      </c>
      <c r="C549" s="158" t="str">
        <f t="shared" si="8"/>
        <v>1118585</v>
      </c>
      <c r="D549">
        <v>111858</v>
      </c>
      <c r="F549">
        <v>12</v>
      </c>
      <c r="G549">
        <v>850</v>
      </c>
      <c r="I549">
        <v>1022418</v>
      </c>
      <c r="J549">
        <v>1</v>
      </c>
      <c r="K549">
        <v>0</v>
      </c>
      <c r="L549">
        <v>0</v>
      </c>
      <c r="M549">
        <v>0</v>
      </c>
      <c r="N549">
        <v>9020276</v>
      </c>
      <c r="O549">
        <v>5</v>
      </c>
      <c r="P549" t="s">
        <v>486</v>
      </c>
      <c r="Q549">
        <v>1005</v>
      </c>
      <c r="R549">
        <v>6</v>
      </c>
      <c r="S549">
        <v>0</v>
      </c>
      <c r="T549">
        <v>0</v>
      </c>
      <c r="V549" t="s">
        <v>1387</v>
      </c>
      <c r="W549">
        <v>3</v>
      </c>
      <c r="X549" s="68">
        <v>42354</v>
      </c>
      <c r="Y549" s="68">
        <v>36525</v>
      </c>
      <c r="Z549">
        <v>0</v>
      </c>
      <c r="AA549">
        <v>21</v>
      </c>
      <c r="AB549" t="s">
        <v>404</v>
      </c>
      <c r="AE549" t="s">
        <v>389</v>
      </c>
      <c r="AF549">
        <v>30000</v>
      </c>
    </row>
    <row r="550" spans="1:32" x14ac:dyDescent="0.25">
      <c r="A550" t="s">
        <v>1488</v>
      </c>
      <c r="B550" t="s">
        <v>404</v>
      </c>
      <c r="C550" s="158" t="str">
        <f t="shared" si="8"/>
        <v>1121381</v>
      </c>
      <c r="D550">
        <v>112138</v>
      </c>
      <c r="F550">
        <v>12</v>
      </c>
      <c r="H550" t="s">
        <v>1489</v>
      </c>
      <c r="I550">
        <v>1023664</v>
      </c>
      <c r="J550">
        <v>0</v>
      </c>
      <c r="K550">
        <v>0</v>
      </c>
      <c r="L550">
        <v>0</v>
      </c>
      <c r="M550">
        <v>0</v>
      </c>
      <c r="N550">
        <v>9020223</v>
      </c>
      <c r="O550">
        <v>1</v>
      </c>
      <c r="P550" t="s">
        <v>1490</v>
      </c>
      <c r="Q550">
        <v>1004</v>
      </c>
      <c r="R550">
        <v>6</v>
      </c>
      <c r="S550">
        <v>0</v>
      </c>
      <c r="T550">
        <v>0</v>
      </c>
      <c r="V550" t="s">
        <v>1387</v>
      </c>
      <c r="W550">
        <v>3</v>
      </c>
      <c r="X550" s="68">
        <v>42354</v>
      </c>
      <c r="Y550" s="68">
        <v>36525</v>
      </c>
      <c r="Z550">
        <v>0</v>
      </c>
      <c r="AA550">
        <v>21</v>
      </c>
      <c r="AB550" t="s">
        <v>404</v>
      </c>
      <c r="AE550" t="s">
        <v>422</v>
      </c>
      <c r="AF550">
        <v>30005</v>
      </c>
    </row>
    <row r="551" spans="1:32" x14ac:dyDescent="0.25">
      <c r="A551" t="s">
        <v>1488</v>
      </c>
      <c r="B551" t="s">
        <v>404</v>
      </c>
      <c r="C551" s="158" t="str">
        <f t="shared" si="8"/>
        <v>1121382</v>
      </c>
      <c r="D551">
        <v>112138</v>
      </c>
      <c r="F551">
        <v>12</v>
      </c>
      <c r="H551" t="s">
        <v>1489</v>
      </c>
      <c r="I551">
        <v>1023665</v>
      </c>
      <c r="J551">
        <v>0</v>
      </c>
      <c r="K551">
        <v>0</v>
      </c>
      <c r="L551">
        <v>0</v>
      </c>
      <c r="M551">
        <v>0</v>
      </c>
      <c r="N551">
        <v>9020223</v>
      </c>
      <c r="O551">
        <v>2</v>
      </c>
      <c r="P551" t="s">
        <v>1490</v>
      </c>
      <c r="Q551">
        <v>1004</v>
      </c>
      <c r="R551">
        <v>6</v>
      </c>
      <c r="S551">
        <v>0</v>
      </c>
      <c r="T551">
        <v>0</v>
      </c>
      <c r="V551" t="s">
        <v>1387</v>
      </c>
      <c r="W551">
        <v>3</v>
      </c>
      <c r="X551" s="68">
        <v>42354</v>
      </c>
      <c r="Y551" s="68">
        <v>36525</v>
      </c>
      <c r="Z551">
        <v>0</v>
      </c>
      <c r="AA551">
        <v>21</v>
      </c>
      <c r="AB551" t="s">
        <v>404</v>
      </c>
      <c r="AE551" t="s">
        <v>422</v>
      </c>
      <c r="AF551">
        <v>30005</v>
      </c>
    </row>
    <row r="552" spans="1:32" x14ac:dyDescent="0.25">
      <c r="A552" t="s">
        <v>1488</v>
      </c>
      <c r="B552" t="s">
        <v>404</v>
      </c>
      <c r="C552" s="158" t="str">
        <f t="shared" si="8"/>
        <v>1121383</v>
      </c>
      <c r="D552">
        <v>112138</v>
      </c>
      <c r="F552">
        <v>12</v>
      </c>
      <c r="H552" t="s">
        <v>1489</v>
      </c>
      <c r="I552">
        <v>1023666</v>
      </c>
      <c r="J552">
        <v>0</v>
      </c>
      <c r="K552">
        <v>0</v>
      </c>
      <c r="L552">
        <v>0</v>
      </c>
      <c r="M552">
        <v>0</v>
      </c>
      <c r="N552">
        <v>9020223</v>
      </c>
      <c r="O552">
        <v>3</v>
      </c>
      <c r="P552" t="s">
        <v>1490</v>
      </c>
      <c r="Q552">
        <v>1004</v>
      </c>
      <c r="R552">
        <v>6</v>
      </c>
      <c r="S552">
        <v>0</v>
      </c>
      <c r="T552">
        <v>0</v>
      </c>
      <c r="V552" t="s">
        <v>1387</v>
      </c>
      <c r="W552">
        <v>3</v>
      </c>
      <c r="X552" s="68">
        <v>42354</v>
      </c>
      <c r="Y552" s="68">
        <v>36525</v>
      </c>
      <c r="Z552">
        <v>0</v>
      </c>
      <c r="AA552">
        <v>21</v>
      </c>
      <c r="AB552" t="s">
        <v>404</v>
      </c>
      <c r="AE552" t="s">
        <v>422</v>
      </c>
      <c r="AF552">
        <v>30005</v>
      </c>
    </row>
    <row r="553" spans="1:32" x14ac:dyDescent="0.25">
      <c r="A553" t="s">
        <v>1488</v>
      </c>
      <c r="B553" t="s">
        <v>404</v>
      </c>
      <c r="C553" s="158" t="str">
        <f t="shared" si="8"/>
        <v>1121384</v>
      </c>
      <c r="D553">
        <v>112138</v>
      </c>
      <c r="F553">
        <v>12</v>
      </c>
      <c r="H553" t="s">
        <v>1489</v>
      </c>
      <c r="I553">
        <v>1023667</v>
      </c>
      <c r="J553">
        <v>0</v>
      </c>
      <c r="K553">
        <v>0</v>
      </c>
      <c r="L553">
        <v>0</v>
      </c>
      <c r="M553">
        <v>0</v>
      </c>
      <c r="N553">
        <v>9020223</v>
      </c>
      <c r="O553">
        <v>4</v>
      </c>
      <c r="P553" t="s">
        <v>1490</v>
      </c>
      <c r="Q553">
        <v>1004</v>
      </c>
      <c r="R553">
        <v>6</v>
      </c>
      <c r="S553">
        <v>0</v>
      </c>
      <c r="T553">
        <v>0</v>
      </c>
      <c r="V553" t="s">
        <v>1387</v>
      </c>
      <c r="W553">
        <v>3</v>
      </c>
      <c r="X553" s="68">
        <v>42354</v>
      </c>
      <c r="Y553" s="68">
        <v>36525</v>
      </c>
      <c r="Z553">
        <v>0</v>
      </c>
      <c r="AA553">
        <v>21</v>
      </c>
      <c r="AB553" t="s">
        <v>404</v>
      </c>
      <c r="AE553" t="s">
        <v>422</v>
      </c>
      <c r="AF553">
        <v>30005</v>
      </c>
    </row>
    <row r="554" spans="1:32" x14ac:dyDescent="0.25">
      <c r="A554" t="s">
        <v>1488</v>
      </c>
      <c r="B554" t="s">
        <v>404</v>
      </c>
      <c r="C554" s="158" t="str">
        <f t="shared" si="8"/>
        <v>1121385</v>
      </c>
      <c r="D554">
        <v>112138</v>
      </c>
      <c r="F554">
        <v>12</v>
      </c>
      <c r="H554" t="s">
        <v>1489</v>
      </c>
      <c r="I554">
        <v>1023668</v>
      </c>
      <c r="J554">
        <v>0</v>
      </c>
      <c r="K554">
        <v>0</v>
      </c>
      <c r="L554">
        <v>0</v>
      </c>
      <c r="M554">
        <v>0</v>
      </c>
      <c r="N554">
        <v>9020223</v>
      </c>
      <c r="O554">
        <v>5</v>
      </c>
      <c r="P554" t="s">
        <v>1490</v>
      </c>
      <c r="Q554">
        <v>1004</v>
      </c>
      <c r="R554">
        <v>6</v>
      </c>
      <c r="S554">
        <v>0</v>
      </c>
      <c r="T554">
        <v>0</v>
      </c>
      <c r="V554" t="s">
        <v>1387</v>
      </c>
      <c r="W554">
        <v>3</v>
      </c>
      <c r="X554" s="68">
        <v>42354</v>
      </c>
      <c r="Y554" s="68">
        <v>36525</v>
      </c>
      <c r="Z554">
        <v>0</v>
      </c>
      <c r="AA554">
        <v>21</v>
      </c>
      <c r="AB554" t="s">
        <v>404</v>
      </c>
      <c r="AE554" t="s">
        <v>422</v>
      </c>
      <c r="AF554">
        <v>30005</v>
      </c>
    </row>
    <row r="555" spans="1:32" x14ac:dyDescent="0.25">
      <c r="A555" t="s">
        <v>1491</v>
      </c>
      <c r="B555" t="s">
        <v>407</v>
      </c>
      <c r="C555" s="158" t="str">
        <f t="shared" si="8"/>
        <v>1122701</v>
      </c>
      <c r="D555">
        <v>112270</v>
      </c>
      <c r="F555">
        <v>12</v>
      </c>
      <c r="H555" t="s">
        <v>1404</v>
      </c>
      <c r="I555">
        <v>1024422</v>
      </c>
      <c r="J555">
        <v>0</v>
      </c>
      <c r="K555">
        <v>0</v>
      </c>
      <c r="L555">
        <v>0</v>
      </c>
      <c r="M555">
        <v>0</v>
      </c>
      <c r="N555">
        <v>9020226</v>
      </c>
      <c r="O555">
        <v>1</v>
      </c>
      <c r="P555" t="s">
        <v>1492</v>
      </c>
      <c r="Q555">
        <v>1004</v>
      </c>
      <c r="R555">
        <v>6</v>
      </c>
      <c r="S555">
        <v>0</v>
      </c>
      <c r="T555">
        <v>0</v>
      </c>
      <c r="V555" t="s">
        <v>1387</v>
      </c>
      <c r="W555">
        <v>3</v>
      </c>
      <c r="X555" s="68">
        <v>42354</v>
      </c>
      <c r="Y555" s="68">
        <v>36525</v>
      </c>
      <c r="Z555">
        <v>0</v>
      </c>
      <c r="AA555">
        <v>14</v>
      </c>
      <c r="AB555" t="s">
        <v>407</v>
      </c>
      <c r="AE555" t="s">
        <v>957</v>
      </c>
      <c r="AF555">
        <v>30000</v>
      </c>
    </row>
    <row r="556" spans="1:32" x14ac:dyDescent="0.25">
      <c r="A556" t="s">
        <v>1491</v>
      </c>
      <c r="B556" t="s">
        <v>407</v>
      </c>
      <c r="C556" s="158" t="str">
        <f t="shared" si="8"/>
        <v>1122702</v>
      </c>
      <c r="D556">
        <v>112270</v>
      </c>
      <c r="F556">
        <v>12</v>
      </c>
      <c r="H556" t="s">
        <v>1404</v>
      </c>
      <c r="I556">
        <v>1024423</v>
      </c>
      <c r="J556">
        <v>0</v>
      </c>
      <c r="K556">
        <v>0</v>
      </c>
      <c r="L556">
        <v>0</v>
      </c>
      <c r="M556">
        <v>0</v>
      </c>
      <c r="N556">
        <v>9020226</v>
      </c>
      <c r="O556">
        <v>2</v>
      </c>
      <c r="P556" t="s">
        <v>1492</v>
      </c>
      <c r="Q556">
        <v>1004</v>
      </c>
      <c r="R556">
        <v>6</v>
      </c>
      <c r="S556">
        <v>0</v>
      </c>
      <c r="T556">
        <v>0</v>
      </c>
      <c r="V556" t="s">
        <v>1387</v>
      </c>
      <c r="W556">
        <v>3</v>
      </c>
      <c r="X556" s="68">
        <v>42354</v>
      </c>
      <c r="Y556" s="68">
        <v>36525</v>
      </c>
      <c r="Z556">
        <v>0</v>
      </c>
      <c r="AA556">
        <v>14</v>
      </c>
      <c r="AB556" t="s">
        <v>407</v>
      </c>
      <c r="AE556" t="s">
        <v>957</v>
      </c>
      <c r="AF556">
        <v>30000</v>
      </c>
    </row>
    <row r="557" spans="1:32" x14ac:dyDescent="0.25">
      <c r="A557" t="s">
        <v>1491</v>
      </c>
      <c r="B557" t="s">
        <v>407</v>
      </c>
      <c r="C557" s="158" t="str">
        <f t="shared" si="8"/>
        <v>1122703</v>
      </c>
      <c r="D557">
        <v>112270</v>
      </c>
      <c r="F557">
        <v>12</v>
      </c>
      <c r="H557" t="s">
        <v>1404</v>
      </c>
      <c r="I557">
        <v>1024424</v>
      </c>
      <c r="J557">
        <v>0</v>
      </c>
      <c r="K557">
        <v>0</v>
      </c>
      <c r="L557">
        <v>0</v>
      </c>
      <c r="M557">
        <v>0</v>
      </c>
      <c r="N557">
        <v>9020226</v>
      </c>
      <c r="O557">
        <v>3</v>
      </c>
      <c r="P557" t="s">
        <v>1492</v>
      </c>
      <c r="Q557">
        <v>1004</v>
      </c>
      <c r="R557">
        <v>6</v>
      </c>
      <c r="S557">
        <v>0</v>
      </c>
      <c r="T557">
        <v>0</v>
      </c>
      <c r="V557" t="s">
        <v>1387</v>
      </c>
      <c r="W557">
        <v>3</v>
      </c>
      <c r="X557" s="68">
        <v>42354</v>
      </c>
      <c r="Y557" s="68">
        <v>36525</v>
      </c>
      <c r="Z557">
        <v>0</v>
      </c>
      <c r="AA557">
        <v>14</v>
      </c>
      <c r="AB557" t="s">
        <v>407</v>
      </c>
      <c r="AE557" t="s">
        <v>957</v>
      </c>
      <c r="AF557">
        <v>30000</v>
      </c>
    </row>
    <row r="558" spans="1:32" x14ac:dyDescent="0.25">
      <c r="A558" t="s">
        <v>1491</v>
      </c>
      <c r="B558" t="s">
        <v>407</v>
      </c>
      <c r="C558" s="158" t="str">
        <f t="shared" si="8"/>
        <v>1122704</v>
      </c>
      <c r="D558">
        <v>112270</v>
      </c>
      <c r="F558">
        <v>12</v>
      </c>
      <c r="H558" t="s">
        <v>1404</v>
      </c>
      <c r="I558">
        <v>1024425</v>
      </c>
      <c r="J558">
        <v>0</v>
      </c>
      <c r="K558">
        <v>0</v>
      </c>
      <c r="L558">
        <v>0</v>
      </c>
      <c r="M558">
        <v>0</v>
      </c>
      <c r="N558">
        <v>9020226</v>
      </c>
      <c r="O558">
        <v>4</v>
      </c>
      <c r="P558" t="s">
        <v>1492</v>
      </c>
      <c r="Q558">
        <v>1004</v>
      </c>
      <c r="R558">
        <v>6</v>
      </c>
      <c r="S558">
        <v>0</v>
      </c>
      <c r="T558">
        <v>0</v>
      </c>
      <c r="V558" t="s">
        <v>1387</v>
      </c>
      <c r="W558">
        <v>3</v>
      </c>
      <c r="X558" s="68">
        <v>42354</v>
      </c>
      <c r="Y558" s="68">
        <v>36525</v>
      </c>
      <c r="Z558">
        <v>0</v>
      </c>
      <c r="AA558">
        <v>14</v>
      </c>
      <c r="AB558" t="s">
        <v>407</v>
      </c>
      <c r="AE558" t="s">
        <v>957</v>
      </c>
      <c r="AF558">
        <v>30000</v>
      </c>
    </row>
    <row r="559" spans="1:32" x14ac:dyDescent="0.25">
      <c r="A559" t="s">
        <v>1491</v>
      </c>
      <c r="B559" t="s">
        <v>407</v>
      </c>
      <c r="C559" s="158" t="str">
        <f t="shared" si="8"/>
        <v>1122705</v>
      </c>
      <c r="D559">
        <v>112270</v>
      </c>
      <c r="F559">
        <v>12</v>
      </c>
      <c r="H559" t="s">
        <v>1404</v>
      </c>
      <c r="I559">
        <v>1024426</v>
      </c>
      <c r="J559">
        <v>0</v>
      </c>
      <c r="K559">
        <v>0</v>
      </c>
      <c r="L559">
        <v>0</v>
      </c>
      <c r="M559">
        <v>0</v>
      </c>
      <c r="N559">
        <v>9020226</v>
      </c>
      <c r="O559">
        <v>5</v>
      </c>
      <c r="P559" t="s">
        <v>1492</v>
      </c>
      <c r="Q559">
        <v>1004</v>
      </c>
      <c r="R559">
        <v>6</v>
      </c>
      <c r="S559">
        <v>0</v>
      </c>
      <c r="T559">
        <v>0</v>
      </c>
      <c r="V559" t="s">
        <v>1387</v>
      </c>
      <c r="W559">
        <v>3</v>
      </c>
      <c r="X559" s="68">
        <v>42354</v>
      </c>
      <c r="Y559" s="68">
        <v>36525</v>
      </c>
      <c r="Z559">
        <v>0</v>
      </c>
      <c r="AA559">
        <v>14</v>
      </c>
      <c r="AB559" t="s">
        <v>407</v>
      </c>
      <c r="AE559" t="s">
        <v>957</v>
      </c>
      <c r="AF559">
        <v>30000</v>
      </c>
    </row>
    <row r="560" spans="1:32" x14ac:dyDescent="0.25">
      <c r="A560" t="s">
        <v>1493</v>
      </c>
      <c r="B560" t="s">
        <v>451</v>
      </c>
      <c r="C560" s="158" t="str">
        <f t="shared" si="8"/>
        <v>1122762</v>
      </c>
      <c r="D560">
        <v>112276</v>
      </c>
      <c r="F560">
        <v>12</v>
      </c>
      <c r="G560">
        <v>270</v>
      </c>
      <c r="I560">
        <v>1028913</v>
      </c>
      <c r="J560">
        <v>0</v>
      </c>
      <c r="K560">
        <v>0</v>
      </c>
      <c r="L560">
        <v>0</v>
      </c>
      <c r="M560">
        <v>0</v>
      </c>
      <c r="N560">
        <v>9020211</v>
      </c>
      <c r="O560">
        <v>2</v>
      </c>
      <c r="P560" t="s">
        <v>1494</v>
      </c>
      <c r="Q560">
        <v>1004</v>
      </c>
      <c r="R560">
        <v>6</v>
      </c>
      <c r="S560">
        <v>0</v>
      </c>
      <c r="T560">
        <v>0</v>
      </c>
      <c r="V560" t="s">
        <v>1387</v>
      </c>
      <c r="W560">
        <v>3</v>
      </c>
      <c r="X560" s="68">
        <v>42354</v>
      </c>
      <c r="Y560" s="68">
        <v>36525</v>
      </c>
      <c r="Z560">
        <v>0</v>
      </c>
      <c r="AA560">
        <v>13</v>
      </c>
      <c r="AB560" t="s">
        <v>451</v>
      </c>
      <c r="AE560" t="s">
        <v>389</v>
      </c>
      <c r="AF560">
        <v>30000</v>
      </c>
    </row>
    <row r="561" spans="1:32" x14ac:dyDescent="0.25">
      <c r="A561" t="s">
        <v>1493</v>
      </c>
      <c r="B561" t="s">
        <v>451</v>
      </c>
      <c r="C561" s="158" t="str">
        <f t="shared" si="8"/>
        <v>1122763</v>
      </c>
      <c r="D561">
        <v>112276</v>
      </c>
      <c r="F561">
        <v>12</v>
      </c>
      <c r="G561">
        <v>290</v>
      </c>
      <c r="I561">
        <v>1028914</v>
      </c>
      <c r="J561">
        <v>0</v>
      </c>
      <c r="K561">
        <v>0</v>
      </c>
      <c r="L561">
        <v>0</v>
      </c>
      <c r="M561">
        <v>0</v>
      </c>
      <c r="N561">
        <v>9020211</v>
      </c>
      <c r="O561">
        <v>3</v>
      </c>
      <c r="P561" t="s">
        <v>1494</v>
      </c>
      <c r="Q561">
        <v>1004</v>
      </c>
      <c r="R561">
        <v>6</v>
      </c>
      <c r="S561">
        <v>0</v>
      </c>
      <c r="T561">
        <v>0</v>
      </c>
      <c r="V561" t="s">
        <v>1387</v>
      </c>
      <c r="W561">
        <v>3</v>
      </c>
      <c r="X561" s="68">
        <v>42354</v>
      </c>
      <c r="Y561" s="68">
        <v>36525</v>
      </c>
      <c r="Z561">
        <v>0</v>
      </c>
      <c r="AA561">
        <v>13</v>
      </c>
      <c r="AB561" t="s">
        <v>451</v>
      </c>
      <c r="AE561" t="s">
        <v>389</v>
      </c>
      <c r="AF561">
        <v>30000</v>
      </c>
    </row>
    <row r="562" spans="1:32" x14ac:dyDescent="0.25">
      <c r="A562" t="s">
        <v>1493</v>
      </c>
      <c r="B562" t="s">
        <v>451</v>
      </c>
      <c r="C562" s="158" t="str">
        <f t="shared" si="8"/>
        <v>1122764</v>
      </c>
      <c r="D562">
        <v>112276</v>
      </c>
      <c r="F562">
        <v>12</v>
      </c>
      <c r="G562">
        <v>280</v>
      </c>
      <c r="I562">
        <v>1028915</v>
      </c>
      <c r="J562">
        <v>0</v>
      </c>
      <c r="K562">
        <v>0</v>
      </c>
      <c r="L562">
        <v>0</v>
      </c>
      <c r="M562">
        <v>0</v>
      </c>
      <c r="N562">
        <v>9020211</v>
      </c>
      <c r="O562">
        <v>4</v>
      </c>
      <c r="P562" t="s">
        <v>1494</v>
      </c>
      <c r="Q562">
        <v>1004</v>
      </c>
      <c r="R562">
        <v>6</v>
      </c>
      <c r="S562">
        <v>0</v>
      </c>
      <c r="T562">
        <v>0</v>
      </c>
      <c r="V562" t="s">
        <v>1387</v>
      </c>
      <c r="W562">
        <v>3</v>
      </c>
      <c r="X562" s="68">
        <v>42354</v>
      </c>
      <c r="Y562" s="68">
        <v>36525</v>
      </c>
      <c r="Z562">
        <v>0</v>
      </c>
      <c r="AA562">
        <v>13</v>
      </c>
      <c r="AB562" t="s">
        <v>451</v>
      </c>
      <c r="AE562" t="s">
        <v>389</v>
      </c>
      <c r="AF562">
        <v>30000</v>
      </c>
    </row>
    <row r="563" spans="1:32" x14ac:dyDescent="0.25">
      <c r="A563" t="s">
        <v>1493</v>
      </c>
      <c r="B563" t="s">
        <v>451</v>
      </c>
      <c r="C563" s="158" t="str">
        <f t="shared" si="8"/>
        <v>1122765</v>
      </c>
      <c r="D563">
        <v>112276</v>
      </c>
      <c r="F563">
        <v>12</v>
      </c>
      <c r="G563">
        <v>300</v>
      </c>
      <c r="I563">
        <v>1028916</v>
      </c>
      <c r="J563">
        <v>0</v>
      </c>
      <c r="K563">
        <v>0</v>
      </c>
      <c r="L563">
        <v>0</v>
      </c>
      <c r="M563">
        <v>0</v>
      </c>
      <c r="N563">
        <v>9020211</v>
      </c>
      <c r="O563">
        <v>5</v>
      </c>
      <c r="P563" t="s">
        <v>1494</v>
      </c>
      <c r="Q563">
        <v>1004</v>
      </c>
      <c r="R563">
        <v>6</v>
      </c>
      <c r="S563">
        <v>0</v>
      </c>
      <c r="T563">
        <v>0</v>
      </c>
      <c r="V563" t="s">
        <v>1387</v>
      </c>
      <c r="W563">
        <v>3</v>
      </c>
      <c r="X563" s="68">
        <v>42354</v>
      </c>
      <c r="Y563" s="68">
        <v>36525</v>
      </c>
      <c r="Z563">
        <v>0</v>
      </c>
      <c r="AA563">
        <v>13</v>
      </c>
      <c r="AB563" t="s">
        <v>451</v>
      </c>
      <c r="AE563" t="s">
        <v>389</v>
      </c>
      <c r="AF563">
        <v>30000</v>
      </c>
    </row>
    <row r="564" spans="1:32" x14ac:dyDescent="0.25">
      <c r="A564" t="s">
        <v>1493</v>
      </c>
      <c r="B564" t="s">
        <v>451</v>
      </c>
      <c r="C564" s="158" t="str">
        <f t="shared" si="8"/>
        <v>1122761</v>
      </c>
      <c r="D564">
        <v>112276</v>
      </c>
      <c r="F564">
        <v>12</v>
      </c>
      <c r="G564">
        <v>250</v>
      </c>
      <c r="I564">
        <v>1028912</v>
      </c>
      <c r="J564">
        <v>0</v>
      </c>
      <c r="K564">
        <v>0</v>
      </c>
      <c r="L564">
        <v>0</v>
      </c>
      <c r="M564">
        <v>0</v>
      </c>
      <c r="N564">
        <v>9020211</v>
      </c>
      <c r="O564">
        <v>1</v>
      </c>
      <c r="P564" t="s">
        <v>1494</v>
      </c>
      <c r="Q564">
        <v>1004</v>
      </c>
      <c r="R564">
        <v>6</v>
      </c>
      <c r="S564">
        <v>0</v>
      </c>
      <c r="T564">
        <v>0</v>
      </c>
      <c r="V564" t="s">
        <v>1387</v>
      </c>
      <c r="W564">
        <v>3</v>
      </c>
      <c r="X564" s="68">
        <v>42354</v>
      </c>
      <c r="Y564" s="68">
        <v>36525</v>
      </c>
      <c r="Z564">
        <v>0</v>
      </c>
      <c r="AA564">
        <v>13</v>
      </c>
      <c r="AB564" t="s">
        <v>451</v>
      </c>
      <c r="AE564" t="s">
        <v>389</v>
      </c>
      <c r="AF564">
        <v>30000</v>
      </c>
    </row>
    <row r="565" spans="1:32" x14ac:dyDescent="0.25">
      <c r="A565" t="s">
        <v>1495</v>
      </c>
      <c r="B565" t="s">
        <v>1409</v>
      </c>
      <c r="C565" s="158" t="str">
        <f t="shared" si="8"/>
        <v>1122971</v>
      </c>
      <c r="D565">
        <v>112297</v>
      </c>
      <c r="F565">
        <v>12</v>
      </c>
      <c r="G565">
        <v>4400</v>
      </c>
      <c r="I565">
        <v>1024503</v>
      </c>
      <c r="J565">
        <v>0</v>
      </c>
      <c r="K565">
        <v>0</v>
      </c>
      <c r="L565">
        <v>0</v>
      </c>
      <c r="M565">
        <v>0</v>
      </c>
      <c r="N565">
        <v>9020216</v>
      </c>
      <c r="O565">
        <v>1</v>
      </c>
      <c r="P565" t="s">
        <v>1496</v>
      </c>
      <c r="Q565">
        <v>1004</v>
      </c>
      <c r="R565">
        <v>6</v>
      </c>
      <c r="S565">
        <v>0</v>
      </c>
      <c r="T565">
        <v>0</v>
      </c>
      <c r="V565" t="s">
        <v>1387</v>
      </c>
      <c r="W565">
        <v>3</v>
      </c>
      <c r="X565" s="68">
        <v>42354</v>
      </c>
      <c r="Y565" s="68">
        <v>36525</v>
      </c>
      <c r="Z565">
        <v>0</v>
      </c>
      <c r="AA565">
        <v>36</v>
      </c>
      <c r="AB565" t="s">
        <v>1409</v>
      </c>
      <c r="AE565" t="s">
        <v>1411</v>
      </c>
      <c r="AF565">
        <v>30000</v>
      </c>
    </row>
    <row r="566" spans="1:32" x14ac:dyDescent="0.25">
      <c r="A566" t="s">
        <v>1495</v>
      </c>
      <c r="B566" t="s">
        <v>1409</v>
      </c>
      <c r="C566" s="158" t="str">
        <f t="shared" si="8"/>
        <v>1122972</v>
      </c>
      <c r="D566">
        <v>112297</v>
      </c>
      <c r="F566">
        <v>12</v>
      </c>
      <c r="G566">
        <v>4400</v>
      </c>
      <c r="I566">
        <v>1024504</v>
      </c>
      <c r="J566">
        <v>0</v>
      </c>
      <c r="K566">
        <v>0</v>
      </c>
      <c r="L566">
        <v>0</v>
      </c>
      <c r="M566">
        <v>0</v>
      </c>
      <c r="N566">
        <v>9020216</v>
      </c>
      <c r="O566">
        <v>2</v>
      </c>
      <c r="P566" t="s">
        <v>1496</v>
      </c>
      <c r="Q566">
        <v>1004</v>
      </c>
      <c r="R566">
        <v>6</v>
      </c>
      <c r="S566">
        <v>0</v>
      </c>
      <c r="T566">
        <v>0</v>
      </c>
      <c r="V566" t="s">
        <v>1387</v>
      </c>
      <c r="W566">
        <v>3</v>
      </c>
      <c r="X566" s="68">
        <v>42354</v>
      </c>
      <c r="Y566" s="68">
        <v>36525</v>
      </c>
      <c r="Z566">
        <v>0</v>
      </c>
      <c r="AA566">
        <v>36</v>
      </c>
      <c r="AB566" t="s">
        <v>1409</v>
      </c>
      <c r="AE566" t="s">
        <v>1411</v>
      </c>
      <c r="AF566">
        <v>30000</v>
      </c>
    </row>
    <row r="567" spans="1:32" x14ac:dyDescent="0.25">
      <c r="A567" t="s">
        <v>1495</v>
      </c>
      <c r="B567" t="s">
        <v>1409</v>
      </c>
      <c r="C567" s="158" t="str">
        <f t="shared" si="8"/>
        <v>1122973</v>
      </c>
      <c r="D567">
        <v>112297</v>
      </c>
      <c r="F567">
        <v>12</v>
      </c>
      <c r="G567">
        <v>4400</v>
      </c>
      <c r="I567">
        <v>1024505</v>
      </c>
      <c r="J567">
        <v>0</v>
      </c>
      <c r="K567">
        <v>0</v>
      </c>
      <c r="L567">
        <v>0</v>
      </c>
      <c r="M567">
        <v>0</v>
      </c>
      <c r="N567">
        <v>9020216</v>
      </c>
      <c r="O567">
        <v>3</v>
      </c>
      <c r="P567" t="s">
        <v>1496</v>
      </c>
      <c r="Q567">
        <v>1004</v>
      </c>
      <c r="R567">
        <v>6</v>
      </c>
      <c r="S567">
        <v>0</v>
      </c>
      <c r="T567">
        <v>0</v>
      </c>
      <c r="V567" t="s">
        <v>1387</v>
      </c>
      <c r="W567">
        <v>3</v>
      </c>
      <c r="X567" s="68">
        <v>42354</v>
      </c>
      <c r="Y567" s="68">
        <v>36525</v>
      </c>
      <c r="Z567">
        <v>0</v>
      </c>
      <c r="AA567">
        <v>36</v>
      </c>
      <c r="AB567" t="s">
        <v>1409</v>
      </c>
      <c r="AE567" t="s">
        <v>1411</v>
      </c>
      <c r="AF567">
        <v>30000</v>
      </c>
    </row>
    <row r="568" spans="1:32" x14ac:dyDescent="0.25">
      <c r="A568" t="s">
        <v>1495</v>
      </c>
      <c r="B568" t="s">
        <v>1409</v>
      </c>
      <c r="C568" s="158" t="str">
        <f t="shared" si="8"/>
        <v>1122974</v>
      </c>
      <c r="D568">
        <v>112297</v>
      </c>
      <c r="F568">
        <v>12</v>
      </c>
      <c r="G568">
        <v>4400</v>
      </c>
      <c r="I568">
        <v>1024506</v>
      </c>
      <c r="J568">
        <v>0</v>
      </c>
      <c r="K568">
        <v>0</v>
      </c>
      <c r="L568">
        <v>0</v>
      </c>
      <c r="M568">
        <v>0</v>
      </c>
      <c r="N568">
        <v>9020216</v>
      </c>
      <c r="O568">
        <v>4</v>
      </c>
      <c r="P568" t="s">
        <v>1496</v>
      </c>
      <c r="Q568">
        <v>1004</v>
      </c>
      <c r="R568">
        <v>6</v>
      </c>
      <c r="S568">
        <v>0</v>
      </c>
      <c r="T568">
        <v>0</v>
      </c>
      <c r="V568" t="s">
        <v>1387</v>
      </c>
      <c r="W568">
        <v>3</v>
      </c>
      <c r="X568" s="68">
        <v>42354</v>
      </c>
      <c r="Y568" s="68">
        <v>36525</v>
      </c>
      <c r="Z568">
        <v>0</v>
      </c>
      <c r="AA568">
        <v>36</v>
      </c>
      <c r="AB568" t="s">
        <v>1409</v>
      </c>
      <c r="AE568" t="s">
        <v>1411</v>
      </c>
      <c r="AF568">
        <v>30000</v>
      </c>
    </row>
    <row r="569" spans="1:32" x14ac:dyDescent="0.25">
      <c r="A569" t="s">
        <v>1495</v>
      </c>
      <c r="B569" t="s">
        <v>1409</v>
      </c>
      <c r="C569" s="158" t="str">
        <f t="shared" si="8"/>
        <v>1122975</v>
      </c>
      <c r="D569">
        <v>112297</v>
      </c>
      <c r="F569">
        <v>12</v>
      </c>
      <c r="G569">
        <v>4400</v>
      </c>
      <c r="I569">
        <v>1024507</v>
      </c>
      <c r="J569">
        <v>0</v>
      </c>
      <c r="K569">
        <v>0</v>
      </c>
      <c r="L569">
        <v>0</v>
      </c>
      <c r="M569">
        <v>0</v>
      </c>
      <c r="N569">
        <v>9020216</v>
      </c>
      <c r="O569">
        <v>5</v>
      </c>
      <c r="P569" t="s">
        <v>1496</v>
      </c>
      <c r="Q569">
        <v>1004</v>
      </c>
      <c r="R569">
        <v>6</v>
      </c>
      <c r="S569">
        <v>0</v>
      </c>
      <c r="T569">
        <v>0</v>
      </c>
      <c r="V569" t="s">
        <v>1387</v>
      </c>
      <c r="W569">
        <v>3</v>
      </c>
      <c r="X569" s="68">
        <v>42354</v>
      </c>
      <c r="Y569" s="68">
        <v>36525</v>
      </c>
      <c r="Z569">
        <v>0</v>
      </c>
      <c r="AA569">
        <v>36</v>
      </c>
      <c r="AB569" t="s">
        <v>1409</v>
      </c>
      <c r="AE569" t="s">
        <v>1411</v>
      </c>
      <c r="AF569">
        <v>30000</v>
      </c>
    </row>
    <row r="570" spans="1:32" x14ac:dyDescent="0.25">
      <c r="A570" t="s">
        <v>487</v>
      </c>
      <c r="B570" t="s">
        <v>426</v>
      </c>
      <c r="C570" s="158" t="str">
        <f t="shared" si="8"/>
        <v>1122981</v>
      </c>
      <c r="D570">
        <v>112298</v>
      </c>
      <c r="F570">
        <v>12</v>
      </c>
      <c r="H570" t="s">
        <v>397</v>
      </c>
      <c r="I570">
        <v>1024511</v>
      </c>
      <c r="J570">
        <v>0</v>
      </c>
      <c r="K570">
        <v>0</v>
      </c>
      <c r="L570">
        <v>0</v>
      </c>
      <c r="M570">
        <v>0</v>
      </c>
      <c r="N570">
        <v>9020231</v>
      </c>
      <c r="O570">
        <v>1</v>
      </c>
      <c r="P570" t="s">
        <v>488</v>
      </c>
      <c r="Q570">
        <v>1005</v>
      </c>
      <c r="R570">
        <v>6</v>
      </c>
      <c r="S570">
        <v>0</v>
      </c>
      <c r="T570">
        <v>0</v>
      </c>
      <c r="V570" t="s">
        <v>1387</v>
      </c>
      <c r="W570">
        <v>3</v>
      </c>
      <c r="X570" s="68">
        <v>42354</v>
      </c>
      <c r="Y570" s="68">
        <v>36525</v>
      </c>
      <c r="Z570">
        <v>0</v>
      </c>
      <c r="AA570">
        <v>56</v>
      </c>
      <c r="AB570" t="s">
        <v>426</v>
      </c>
      <c r="AE570" t="s">
        <v>389</v>
      </c>
      <c r="AF570">
        <v>30000</v>
      </c>
    </row>
    <row r="571" spans="1:32" x14ac:dyDescent="0.25">
      <c r="A571" t="s">
        <v>487</v>
      </c>
      <c r="B571" t="s">
        <v>426</v>
      </c>
      <c r="C571" s="158" t="str">
        <f t="shared" si="8"/>
        <v>1122982</v>
      </c>
      <c r="D571">
        <v>112298</v>
      </c>
      <c r="F571">
        <v>12</v>
      </c>
      <c r="H571" t="s">
        <v>397</v>
      </c>
      <c r="I571">
        <v>1024512</v>
      </c>
      <c r="J571">
        <v>0</v>
      </c>
      <c r="K571">
        <v>0</v>
      </c>
      <c r="L571">
        <v>0</v>
      </c>
      <c r="M571">
        <v>0</v>
      </c>
      <c r="N571">
        <v>9020231</v>
      </c>
      <c r="O571">
        <v>2</v>
      </c>
      <c r="P571" t="s">
        <v>488</v>
      </c>
      <c r="Q571">
        <v>1005</v>
      </c>
      <c r="R571">
        <v>6</v>
      </c>
      <c r="S571">
        <v>0</v>
      </c>
      <c r="T571">
        <v>0</v>
      </c>
      <c r="V571" t="s">
        <v>1387</v>
      </c>
      <c r="W571">
        <v>3</v>
      </c>
      <c r="X571" s="68">
        <v>42354</v>
      </c>
      <c r="Y571" s="68">
        <v>36525</v>
      </c>
      <c r="Z571">
        <v>0</v>
      </c>
      <c r="AA571">
        <v>56</v>
      </c>
      <c r="AB571" t="s">
        <v>426</v>
      </c>
      <c r="AE571" t="s">
        <v>389</v>
      </c>
      <c r="AF571">
        <v>30000</v>
      </c>
    </row>
    <row r="572" spans="1:32" x14ac:dyDescent="0.25">
      <c r="A572" t="s">
        <v>487</v>
      </c>
      <c r="B572" t="s">
        <v>426</v>
      </c>
      <c r="C572" s="158" t="str">
        <f t="shared" si="8"/>
        <v>1122983</v>
      </c>
      <c r="D572">
        <v>112298</v>
      </c>
      <c r="F572">
        <v>12</v>
      </c>
      <c r="H572" t="s">
        <v>397</v>
      </c>
      <c r="I572">
        <v>1024513</v>
      </c>
      <c r="J572">
        <v>0</v>
      </c>
      <c r="K572">
        <v>0</v>
      </c>
      <c r="L572">
        <v>0</v>
      </c>
      <c r="M572">
        <v>0</v>
      </c>
      <c r="N572">
        <v>9020231</v>
      </c>
      <c r="O572">
        <v>3</v>
      </c>
      <c r="P572" t="s">
        <v>488</v>
      </c>
      <c r="Q572">
        <v>1005</v>
      </c>
      <c r="R572">
        <v>6</v>
      </c>
      <c r="S572">
        <v>0</v>
      </c>
      <c r="T572">
        <v>0</v>
      </c>
      <c r="V572" t="s">
        <v>1387</v>
      </c>
      <c r="W572">
        <v>3</v>
      </c>
      <c r="X572" s="68">
        <v>42354</v>
      </c>
      <c r="Y572" s="68">
        <v>36525</v>
      </c>
      <c r="Z572">
        <v>0</v>
      </c>
      <c r="AA572">
        <v>56</v>
      </c>
      <c r="AB572" t="s">
        <v>426</v>
      </c>
      <c r="AE572" t="s">
        <v>389</v>
      </c>
      <c r="AF572">
        <v>30000</v>
      </c>
    </row>
    <row r="573" spans="1:32" x14ac:dyDescent="0.25">
      <c r="A573" t="s">
        <v>487</v>
      </c>
      <c r="B573" t="s">
        <v>426</v>
      </c>
      <c r="C573" s="158" t="str">
        <f t="shared" si="8"/>
        <v>1122984</v>
      </c>
      <c r="D573">
        <v>112298</v>
      </c>
      <c r="F573">
        <v>12</v>
      </c>
      <c r="H573" t="s">
        <v>397</v>
      </c>
      <c r="I573">
        <v>1024514</v>
      </c>
      <c r="J573">
        <v>0</v>
      </c>
      <c r="K573">
        <v>0</v>
      </c>
      <c r="L573">
        <v>0</v>
      </c>
      <c r="M573">
        <v>0</v>
      </c>
      <c r="N573">
        <v>9020231</v>
      </c>
      <c r="O573">
        <v>4</v>
      </c>
      <c r="P573" t="s">
        <v>488</v>
      </c>
      <c r="Q573">
        <v>1005</v>
      </c>
      <c r="R573">
        <v>6</v>
      </c>
      <c r="S573">
        <v>0</v>
      </c>
      <c r="T573">
        <v>0</v>
      </c>
      <c r="V573" t="s">
        <v>1387</v>
      </c>
      <c r="W573">
        <v>3</v>
      </c>
      <c r="X573" s="68">
        <v>42354</v>
      </c>
      <c r="Y573" s="68">
        <v>36525</v>
      </c>
      <c r="Z573">
        <v>0</v>
      </c>
      <c r="AA573">
        <v>56</v>
      </c>
      <c r="AB573" t="s">
        <v>426</v>
      </c>
      <c r="AE573" t="s">
        <v>389</v>
      </c>
      <c r="AF573">
        <v>30000</v>
      </c>
    </row>
    <row r="574" spans="1:32" x14ac:dyDescent="0.25">
      <c r="A574" t="s">
        <v>487</v>
      </c>
      <c r="B574" t="s">
        <v>426</v>
      </c>
      <c r="C574" s="158" t="str">
        <f t="shared" si="8"/>
        <v>1122985</v>
      </c>
      <c r="D574">
        <v>112298</v>
      </c>
      <c r="F574">
        <v>12</v>
      </c>
      <c r="H574" t="s">
        <v>397</v>
      </c>
      <c r="I574">
        <v>1024515</v>
      </c>
      <c r="J574">
        <v>0</v>
      </c>
      <c r="K574">
        <v>0</v>
      </c>
      <c r="L574">
        <v>0</v>
      </c>
      <c r="M574">
        <v>0</v>
      </c>
      <c r="N574">
        <v>9020231</v>
      </c>
      <c r="O574">
        <v>5</v>
      </c>
      <c r="P574" t="s">
        <v>488</v>
      </c>
      <c r="Q574">
        <v>1005</v>
      </c>
      <c r="R574">
        <v>6</v>
      </c>
      <c r="S574">
        <v>0</v>
      </c>
      <c r="T574">
        <v>0</v>
      </c>
      <c r="V574" t="s">
        <v>1387</v>
      </c>
      <c r="W574">
        <v>3</v>
      </c>
      <c r="X574" s="68">
        <v>42354</v>
      </c>
      <c r="Y574" s="68">
        <v>36525</v>
      </c>
      <c r="Z574">
        <v>0</v>
      </c>
      <c r="AA574">
        <v>56</v>
      </c>
      <c r="AB574" t="s">
        <v>426</v>
      </c>
      <c r="AE574" t="s">
        <v>389</v>
      </c>
      <c r="AF574">
        <v>30000</v>
      </c>
    </row>
    <row r="575" spans="1:32" x14ac:dyDescent="0.25">
      <c r="A575" t="s">
        <v>489</v>
      </c>
      <c r="B575" t="s">
        <v>426</v>
      </c>
      <c r="C575" s="158" t="str">
        <f t="shared" si="8"/>
        <v>1122991</v>
      </c>
      <c r="D575">
        <v>112299</v>
      </c>
      <c r="F575">
        <v>12</v>
      </c>
      <c r="H575" t="s">
        <v>397</v>
      </c>
      <c r="I575">
        <v>1024516</v>
      </c>
      <c r="J575">
        <v>0</v>
      </c>
      <c r="K575">
        <v>0</v>
      </c>
      <c r="L575">
        <v>0</v>
      </c>
      <c r="M575">
        <v>0</v>
      </c>
      <c r="N575">
        <v>9020231</v>
      </c>
      <c r="O575">
        <v>1</v>
      </c>
      <c r="P575" t="s">
        <v>490</v>
      </c>
      <c r="Q575">
        <v>1005</v>
      </c>
      <c r="R575">
        <v>6</v>
      </c>
      <c r="S575">
        <v>0</v>
      </c>
      <c r="T575">
        <v>0</v>
      </c>
      <c r="V575" t="s">
        <v>1387</v>
      </c>
      <c r="W575">
        <v>3</v>
      </c>
      <c r="X575" s="68">
        <v>42354</v>
      </c>
      <c r="Y575" s="68">
        <v>36525</v>
      </c>
      <c r="Z575">
        <v>0</v>
      </c>
      <c r="AA575">
        <v>56</v>
      </c>
      <c r="AB575" t="s">
        <v>426</v>
      </c>
      <c r="AE575" t="s">
        <v>389</v>
      </c>
      <c r="AF575">
        <v>30000</v>
      </c>
    </row>
    <row r="576" spans="1:32" x14ac:dyDescent="0.25">
      <c r="A576" t="s">
        <v>489</v>
      </c>
      <c r="B576" t="s">
        <v>426</v>
      </c>
      <c r="C576" s="158" t="str">
        <f t="shared" si="8"/>
        <v>1122992</v>
      </c>
      <c r="D576">
        <v>112299</v>
      </c>
      <c r="F576">
        <v>12</v>
      </c>
      <c r="H576" t="s">
        <v>397</v>
      </c>
      <c r="I576">
        <v>1024517</v>
      </c>
      <c r="J576">
        <v>0</v>
      </c>
      <c r="K576">
        <v>0</v>
      </c>
      <c r="L576">
        <v>0</v>
      </c>
      <c r="M576">
        <v>0</v>
      </c>
      <c r="N576">
        <v>9020231</v>
      </c>
      <c r="O576">
        <v>2</v>
      </c>
      <c r="P576" t="s">
        <v>490</v>
      </c>
      <c r="Q576">
        <v>1005</v>
      </c>
      <c r="R576">
        <v>6</v>
      </c>
      <c r="S576">
        <v>0</v>
      </c>
      <c r="T576">
        <v>0</v>
      </c>
      <c r="V576" t="s">
        <v>1387</v>
      </c>
      <c r="W576">
        <v>3</v>
      </c>
      <c r="X576" s="68">
        <v>42354</v>
      </c>
      <c r="Y576" s="68">
        <v>36525</v>
      </c>
      <c r="Z576">
        <v>0</v>
      </c>
      <c r="AA576">
        <v>56</v>
      </c>
      <c r="AB576" t="s">
        <v>426</v>
      </c>
      <c r="AE576" t="s">
        <v>389</v>
      </c>
      <c r="AF576">
        <v>30000</v>
      </c>
    </row>
    <row r="577" spans="1:32" x14ac:dyDescent="0.25">
      <c r="A577" t="s">
        <v>489</v>
      </c>
      <c r="B577" t="s">
        <v>426</v>
      </c>
      <c r="C577" s="158" t="str">
        <f t="shared" si="8"/>
        <v>1122993</v>
      </c>
      <c r="D577">
        <v>112299</v>
      </c>
      <c r="F577">
        <v>12</v>
      </c>
      <c r="H577" t="s">
        <v>397</v>
      </c>
      <c r="I577">
        <v>1024518</v>
      </c>
      <c r="J577">
        <v>0</v>
      </c>
      <c r="K577">
        <v>0</v>
      </c>
      <c r="L577">
        <v>0</v>
      </c>
      <c r="M577">
        <v>0</v>
      </c>
      <c r="N577">
        <v>9020231</v>
      </c>
      <c r="O577">
        <v>3</v>
      </c>
      <c r="P577" t="s">
        <v>490</v>
      </c>
      <c r="Q577">
        <v>1005</v>
      </c>
      <c r="R577">
        <v>6</v>
      </c>
      <c r="S577">
        <v>0</v>
      </c>
      <c r="T577">
        <v>0</v>
      </c>
      <c r="V577" t="s">
        <v>1387</v>
      </c>
      <c r="W577">
        <v>3</v>
      </c>
      <c r="X577" s="68">
        <v>42354</v>
      </c>
      <c r="Y577" s="68">
        <v>36525</v>
      </c>
      <c r="Z577">
        <v>0</v>
      </c>
      <c r="AA577">
        <v>56</v>
      </c>
      <c r="AB577" t="s">
        <v>426</v>
      </c>
      <c r="AE577" t="s">
        <v>389</v>
      </c>
      <c r="AF577">
        <v>30000</v>
      </c>
    </row>
    <row r="578" spans="1:32" x14ac:dyDescent="0.25">
      <c r="A578" t="s">
        <v>489</v>
      </c>
      <c r="B578" t="s">
        <v>426</v>
      </c>
      <c r="C578" s="158" t="str">
        <f t="shared" si="8"/>
        <v>1122994</v>
      </c>
      <c r="D578">
        <v>112299</v>
      </c>
      <c r="F578">
        <v>12</v>
      </c>
      <c r="H578" t="s">
        <v>397</v>
      </c>
      <c r="I578">
        <v>1024519</v>
      </c>
      <c r="J578">
        <v>0</v>
      </c>
      <c r="K578">
        <v>0</v>
      </c>
      <c r="L578">
        <v>0</v>
      </c>
      <c r="M578">
        <v>0</v>
      </c>
      <c r="N578">
        <v>9020231</v>
      </c>
      <c r="O578">
        <v>4</v>
      </c>
      <c r="P578" t="s">
        <v>490</v>
      </c>
      <c r="Q578">
        <v>1005</v>
      </c>
      <c r="R578">
        <v>6</v>
      </c>
      <c r="S578">
        <v>0</v>
      </c>
      <c r="T578">
        <v>0</v>
      </c>
      <c r="V578" t="s">
        <v>1387</v>
      </c>
      <c r="W578">
        <v>3</v>
      </c>
      <c r="X578" s="68">
        <v>42354</v>
      </c>
      <c r="Y578" s="68">
        <v>36525</v>
      </c>
      <c r="Z578">
        <v>0</v>
      </c>
      <c r="AA578">
        <v>56</v>
      </c>
      <c r="AB578" t="s">
        <v>426</v>
      </c>
      <c r="AE578" t="s">
        <v>389</v>
      </c>
      <c r="AF578">
        <v>30000</v>
      </c>
    </row>
    <row r="579" spans="1:32" x14ac:dyDescent="0.25">
      <c r="A579" t="s">
        <v>489</v>
      </c>
      <c r="B579" t="s">
        <v>426</v>
      </c>
      <c r="C579" s="158" t="str">
        <f t="shared" ref="C579:C642" si="9">D579&amp;O579</f>
        <v>1122995</v>
      </c>
      <c r="D579">
        <v>112299</v>
      </c>
      <c r="F579">
        <v>12</v>
      </c>
      <c r="H579" t="s">
        <v>397</v>
      </c>
      <c r="I579">
        <v>1024520</v>
      </c>
      <c r="J579">
        <v>0</v>
      </c>
      <c r="K579">
        <v>0</v>
      </c>
      <c r="L579">
        <v>0</v>
      </c>
      <c r="M579">
        <v>0</v>
      </c>
      <c r="N579">
        <v>9020231</v>
      </c>
      <c r="O579">
        <v>5</v>
      </c>
      <c r="P579" t="s">
        <v>490</v>
      </c>
      <c r="Q579">
        <v>1005</v>
      </c>
      <c r="R579">
        <v>6</v>
      </c>
      <c r="S579">
        <v>0</v>
      </c>
      <c r="T579">
        <v>0</v>
      </c>
      <c r="V579" t="s">
        <v>1387</v>
      </c>
      <c r="W579">
        <v>3</v>
      </c>
      <c r="X579" s="68">
        <v>42354</v>
      </c>
      <c r="Y579" s="68">
        <v>36525</v>
      </c>
      <c r="Z579">
        <v>0</v>
      </c>
      <c r="AA579">
        <v>56</v>
      </c>
      <c r="AB579" t="s">
        <v>426</v>
      </c>
      <c r="AE579" t="s">
        <v>389</v>
      </c>
      <c r="AF579">
        <v>30000</v>
      </c>
    </row>
    <row r="580" spans="1:32" x14ac:dyDescent="0.25">
      <c r="A580" t="s">
        <v>491</v>
      </c>
      <c r="B580" t="s">
        <v>387</v>
      </c>
      <c r="C580" s="158" t="str">
        <f t="shared" si="9"/>
        <v>1123005</v>
      </c>
      <c r="D580">
        <v>112300</v>
      </c>
      <c r="F580">
        <v>12</v>
      </c>
      <c r="G580">
        <v>295</v>
      </c>
      <c r="I580">
        <v>1024525</v>
      </c>
      <c r="J580">
        <v>0</v>
      </c>
      <c r="K580">
        <v>0</v>
      </c>
      <c r="L580">
        <v>0</v>
      </c>
      <c r="M580">
        <v>0</v>
      </c>
      <c r="N580">
        <v>9020276</v>
      </c>
      <c r="O580">
        <v>5</v>
      </c>
      <c r="P580" t="s">
        <v>492</v>
      </c>
      <c r="Q580">
        <v>1005</v>
      </c>
      <c r="R580">
        <v>6</v>
      </c>
      <c r="S580">
        <v>0</v>
      </c>
      <c r="T580">
        <v>0</v>
      </c>
      <c r="V580" t="s">
        <v>1387</v>
      </c>
      <c r="W580">
        <v>3</v>
      </c>
      <c r="X580" s="68">
        <v>42354</v>
      </c>
      <c r="Y580" s="68">
        <v>36525</v>
      </c>
      <c r="Z580">
        <v>0</v>
      </c>
      <c r="AA580">
        <v>150</v>
      </c>
      <c r="AB580" t="s">
        <v>387</v>
      </c>
      <c r="AE580" t="s">
        <v>389</v>
      </c>
      <c r="AF580">
        <v>30000</v>
      </c>
    </row>
    <row r="581" spans="1:32" x14ac:dyDescent="0.25">
      <c r="A581" t="s">
        <v>491</v>
      </c>
      <c r="B581" t="s">
        <v>387</v>
      </c>
      <c r="C581" s="158" t="str">
        <f t="shared" si="9"/>
        <v>1123001</v>
      </c>
      <c r="D581">
        <v>112300</v>
      </c>
      <c r="F581">
        <v>12</v>
      </c>
      <c r="G581">
        <v>205</v>
      </c>
      <c r="I581">
        <v>1024521</v>
      </c>
      <c r="J581">
        <v>0</v>
      </c>
      <c r="K581">
        <v>0</v>
      </c>
      <c r="L581">
        <v>0</v>
      </c>
      <c r="M581">
        <v>0</v>
      </c>
      <c r="N581">
        <v>9020276</v>
      </c>
      <c r="O581">
        <v>1</v>
      </c>
      <c r="P581" t="s">
        <v>492</v>
      </c>
      <c r="Q581">
        <v>1005</v>
      </c>
      <c r="R581">
        <v>6</v>
      </c>
      <c r="S581">
        <v>0</v>
      </c>
      <c r="T581">
        <v>0</v>
      </c>
      <c r="V581" t="s">
        <v>1387</v>
      </c>
      <c r="W581">
        <v>3</v>
      </c>
      <c r="X581" s="68">
        <v>42354</v>
      </c>
      <c r="Y581" s="68">
        <v>36525</v>
      </c>
      <c r="Z581">
        <v>0</v>
      </c>
      <c r="AA581">
        <v>150</v>
      </c>
      <c r="AB581" t="s">
        <v>387</v>
      </c>
      <c r="AE581" t="s">
        <v>389</v>
      </c>
      <c r="AF581">
        <v>30000</v>
      </c>
    </row>
    <row r="582" spans="1:32" x14ac:dyDescent="0.25">
      <c r="A582" t="s">
        <v>491</v>
      </c>
      <c r="B582" t="s">
        <v>387</v>
      </c>
      <c r="C582" s="158" t="str">
        <f t="shared" si="9"/>
        <v>1123002</v>
      </c>
      <c r="D582">
        <v>112300</v>
      </c>
      <c r="F582">
        <v>12</v>
      </c>
      <c r="G582">
        <v>230</v>
      </c>
      <c r="I582">
        <v>1024522</v>
      </c>
      <c r="J582">
        <v>0</v>
      </c>
      <c r="K582">
        <v>0</v>
      </c>
      <c r="L582">
        <v>0</v>
      </c>
      <c r="M582">
        <v>0</v>
      </c>
      <c r="N582">
        <v>9020276</v>
      </c>
      <c r="O582">
        <v>2</v>
      </c>
      <c r="P582" t="s">
        <v>492</v>
      </c>
      <c r="Q582">
        <v>1005</v>
      </c>
      <c r="R582">
        <v>6</v>
      </c>
      <c r="S582">
        <v>0</v>
      </c>
      <c r="T582">
        <v>0</v>
      </c>
      <c r="V582" t="s">
        <v>1387</v>
      </c>
      <c r="W582">
        <v>3</v>
      </c>
      <c r="X582" s="68">
        <v>42354</v>
      </c>
      <c r="Y582" s="68">
        <v>36525</v>
      </c>
      <c r="Z582">
        <v>0</v>
      </c>
      <c r="AA582">
        <v>150</v>
      </c>
      <c r="AB582" t="s">
        <v>387</v>
      </c>
      <c r="AE582" t="s">
        <v>389</v>
      </c>
      <c r="AF582">
        <v>30000</v>
      </c>
    </row>
    <row r="583" spans="1:32" x14ac:dyDescent="0.25">
      <c r="A583" t="s">
        <v>491</v>
      </c>
      <c r="B583" t="s">
        <v>387</v>
      </c>
      <c r="C583" s="158" t="str">
        <f t="shared" si="9"/>
        <v>1123003</v>
      </c>
      <c r="D583">
        <v>112300</v>
      </c>
      <c r="F583">
        <v>12</v>
      </c>
      <c r="G583">
        <v>280</v>
      </c>
      <c r="I583">
        <v>1024523</v>
      </c>
      <c r="J583">
        <v>0</v>
      </c>
      <c r="K583">
        <v>0</v>
      </c>
      <c r="L583">
        <v>0</v>
      </c>
      <c r="M583">
        <v>0</v>
      </c>
      <c r="N583">
        <v>9020276</v>
      </c>
      <c r="O583">
        <v>3</v>
      </c>
      <c r="P583" t="s">
        <v>492</v>
      </c>
      <c r="Q583">
        <v>1005</v>
      </c>
      <c r="R583">
        <v>6</v>
      </c>
      <c r="S583">
        <v>0</v>
      </c>
      <c r="T583">
        <v>0</v>
      </c>
      <c r="V583" t="s">
        <v>1387</v>
      </c>
      <c r="W583">
        <v>3</v>
      </c>
      <c r="X583" s="68">
        <v>42354</v>
      </c>
      <c r="Y583" s="68">
        <v>36525</v>
      </c>
      <c r="Z583">
        <v>0</v>
      </c>
      <c r="AA583">
        <v>150</v>
      </c>
      <c r="AB583" t="s">
        <v>387</v>
      </c>
      <c r="AE583" t="s">
        <v>389</v>
      </c>
      <c r="AF583">
        <v>30000</v>
      </c>
    </row>
    <row r="584" spans="1:32" x14ac:dyDescent="0.25">
      <c r="A584" t="s">
        <v>491</v>
      </c>
      <c r="B584" t="s">
        <v>387</v>
      </c>
      <c r="C584" s="158" t="str">
        <f t="shared" si="9"/>
        <v>1123004</v>
      </c>
      <c r="D584">
        <v>112300</v>
      </c>
      <c r="F584">
        <v>12</v>
      </c>
      <c r="G584">
        <v>245</v>
      </c>
      <c r="I584">
        <v>1024524</v>
      </c>
      <c r="J584">
        <v>0</v>
      </c>
      <c r="K584">
        <v>0</v>
      </c>
      <c r="L584">
        <v>0</v>
      </c>
      <c r="M584">
        <v>0</v>
      </c>
      <c r="N584">
        <v>9020276</v>
      </c>
      <c r="O584">
        <v>4</v>
      </c>
      <c r="P584" t="s">
        <v>492</v>
      </c>
      <c r="Q584">
        <v>1005</v>
      </c>
      <c r="R584">
        <v>6</v>
      </c>
      <c r="S584">
        <v>0</v>
      </c>
      <c r="T584">
        <v>0</v>
      </c>
      <c r="V584" t="s">
        <v>1387</v>
      </c>
      <c r="W584">
        <v>3</v>
      </c>
      <c r="X584" s="68">
        <v>42354</v>
      </c>
      <c r="Y584" s="68">
        <v>36525</v>
      </c>
      <c r="Z584">
        <v>0</v>
      </c>
      <c r="AA584">
        <v>150</v>
      </c>
      <c r="AB584" t="s">
        <v>387</v>
      </c>
      <c r="AE584" t="s">
        <v>389</v>
      </c>
      <c r="AF584">
        <v>30000</v>
      </c>
    </row>
    <row r="585" spans="1:32" x14ac:dyDescent="0.25">
      <c r="A585" t="s">
        <v>493</v>
      </c>
      <c r="B585" t="s">
        <v>241</v>
      </c>
      <c r="C585" s="158" t="str">
        <f t="shared" si="9"/>
        <v>1123011</v>
      </c>
      <c r="D585">
        <v>112301</v>
      </c>
      <c r="F585">
        <v>12</v>
      </c>
      <c r="G585">
        <v>7.1</v>
      </c>
      <c r="I585">
        <v>1028920</v>
      </c>
      <c r="J585">
        <v>1</v>
      </c>
      <c r="K585">
        <v>0</v>
      </c>
      <c r="L585">
        <v>0</v>
      </c>
      <c r="M585">
        <v>0</v>
      </c>
      <c r="N585">
        <v>9020277</v>
      </c>
      <c r="O585">
        <v>1</v>
      </c>
      <c r="P585" t="s">
        <v>494</v>
      </c>
      <c r="Q585">
        <v>1005</v>
      </c>
      <c r="R585">
        <v>6</v>
      </c>
      <c r="S585">
        <v>0</v>
      </c>
      <c r="T585">
        <v>0</v>
      </c>
      <c r="V585" t="s">
        <v>1387</v>
      </c>
      <c r="W585">
        <v>3</v>
      </c>
      <c r="X585" s="68">
        <v>42354</v>
      </c>
      <c r="Y585" s="68">
        <v>36525</v>
      </c>
      <c r="Z585">
        <v>0</v>
      </c>
      <c r="AA585">
        <v>23</v>
      </c>
      <c r="AB585" t="s">
        <v>241</v>
      </c>
      <c r="AE585" t="s">
        <v>431</v>
      </c>
      <c r="AF585">
        <v>30000</v>
      </c>
    </row>
    <row r="586" spans="1:32" x14ac:dyDescent="0.25">
      <c r="A586" t="s">
        <v>493</v>
      </c>
      <c r="B586" t="s">
        <v>241</v>
      </c>
      <c r="C586" s="158" t="str">
        <f t="shared" si="9"/>
        <v>1123012</v>
      </c>
      <c r="D586">
        <v>112301</v>
      </c>
      <c r="F586">
        <v>12</v>
      </c>
      <c r="G586">
        <v>8.8000000000000007</v>
      </c>
      <c r="I586">
        <v>1028921</v>
      </c>
      <c r="J586">
        <v>1</v>
      </c>
      <c r="K586">
        <v>0</v>
      </c>
      <c r="L586">
        <v>0</v>
      </c>
      <c r="M586">
        <v>0</v>
      </c>
      <c r="N586">
        <v>9020277</v>
      </c>
      <c r="O586">
        <v>2</v>
      </c>
      <c r="P586" t="s">
        <v>494</v>
      </c>
      <c r="Q586">
        <v>1005</v>
      </c>
      <c r="R586">
        <v>6</v>
      </c>
      <c r="S586">
        <v>0</v>
      </c>
      <c r="T586">
        <v>0</v>
      </c>
      <c r="V586" t="s">
        <v>1387</v>
      </c>
      <c r="W586">
        <v>3</v>
      </c>
      <c r="X586" s="68">
        <v>42354</v>
      </c>
      <c r="Y586" s="68">
        <v>36525</v>
      </c>
      <c r="Z586">
        <v>0</v>
      </c>
      <c r="AA586">
        <v>23</v>
      </c>
      <c r="AB586" t="s">
        <v>241</v>
      </c>
      <c r="AE586" t="s">
        <v>431</v>
      </c>
      <c r="AF586">
        <v>30000</v>
      </c>
    </row>
    <row r="587" spans="1:32" x14ac:dyDescent="0.25">
      <c r="A587" t="s">
        <v>493</v>
      </c>
      <c r="B587" t="s">
        <v>241</v>
      </c>
      <c r="C587" s="158" t="str">
        <f t="shared" si="9"/>
        <v>1123013</v>
      </c>
      <c r="D587">
        <v>112301</v>
      </c>
      <c r="F587">
        <v>12</v>
      </c>
      <c r="G587">
        <v>10.9</v>
      </c>
      <c r="I587">
        <v>1028922</v>
      </c>
      <c r="J587">
        <v>1</v>
      </c>
      <c r="K587">
        <v>0</v>
      </c>
      <c r="L587">
        <v>0</v>
      </c>
      <c r="M587">
        <v>0</v>
      </c>
      <c r="N587">
        <v>9020277</v>
      </c>
      <c r="O587">
        <v>3</v>
      </c>
      <c r="P587" t="s">
        <v>494</v>
      </c>
      <c r="Q587">
        <v>1005</v>
      </c>
      <c r="R587">
        <v>6</v>
      </c>
      <c r="S587">
        <v>0</v>
      </c>
      <c r="T587">
        <v>0</v>
      </c>
      <c r="V587" t="s">
        <v>1387</v>
      </c>
      <c r="W587">
        <v>3</v>
      </c>
      <c r="X587" s="68">
        <v>42354</v>
      </c>
      <c r="Y587" s="68">
        <v>36525</v>
      </c>
      <c r="Z587">
        <v>0</v>
      </c>
      <c r="AA587">
        <v>23</v>
      </c>
      <c r="AB587" t="s">
        <v>241</v>
      </c>
      <c r="AE587" t="s">
        <v>431</v>
      </c>
      <c r="AF587">
        <v>30000</v>
      </c>
    </row>
    <row r="588" spans="1:32" x14ac:dyDescent="0.25">
      <c r="A588" t="s">
        <v>493</v>
      </c>
      <c r="B588" t="s">
        <v>241</v>
      </c>
      <c r="C588" s="158" t="str">
        <f t="shared" si="9"/>
        <v>1123014</v>
      </c>
      <c r="D588">
        <v>112301</v>
      </c>
      <c r="F588">
        <v>12</v>
      </c>
      <c r="G588">
        <v>9.3000000000000007</v>
      </c>
      <c r="I588">
        <v>1028923</v>
      </c>
      <c r="J588">
        <v>1</v>
      </c>
      <c r="K588">
        <v>0</v>
      </c>
      <c r="L588">
        <v>0</v>
      </c>
      <c r="M588">
        <v>0</v>
      </c>
      <c r="N588">
        <v>9020277</v>
      </c>
      <c r="O588">
        <v>4</v>
      </c>
      <c r="P588" t="s">
        <v>494</v>
      </c>
      <c r="Q588">
        <v>1005</v>
      </c>
      <c r="R588">
        <v>6</v>
      </c>
      <c r="S588">
        <v>0</v>
      </c>
      <c r="T588">
        <v>0</v>
      </c>
      <c r="V588" t="s">
        <v>1387</v>
      </c>
      <c r="W588">
        <v>3</v>
      </c>
      <c r="X588" s="68">
        <v>42354</v>
      </c>
      <c r="Y588" s="68">
        <v>36525</v>
      </c>
      <c r="Z588">
        <v>0</v>
      </c>
      <c r="AA588">
        <v>23</v>
      </c>
      <c r="AB588" t="s">
        <v>241</v>
      </c>
      <c r="AE588" t="s">
        <v>431</v>
      </c>
      <c r="AF588">
        <v>30000</v>
      </c>
    </row>
    <row r="589" spans="1:32" x14ac:dyDescent="0.25">
      <c r="A589" t="s">
        <v>493</v>
      </c>
      <c r="B589" t="s">
        <v>241</v>
      </c>
      <c r="C589" s="158" t="str">
        <f t="shared" si="9"/>
        <v>1123015</v>
      </c>
      <c r="D589">
        <v>112301</v>
      </c>
      <c r="F589">
        <v>12</v>
      </c>
      <c r="G589">
        <v>11.5</v>
      </c>
      <c r="I589">
        <v>1028924</v>
      </c>
      <c r="J589">
        <v>1</v>
      </c>
      <c r="K589">
        <v>0</v>
      </c>
      <c r="L589">
        <v>0</v>
      </c>
      <c r="M589">
        <v>0</v>
      </c>
      <c r="N589">
        <v>9020277</v>
      </c>
      <c r="O589">
        <v>5</v>
      </c>
      <c r="P589" t="s">
        <v>494</v>
      </c>
      <c r="Q589">
        <v>1005</v>
      </c>
      <c r="R589">
        <v>6</v>
      </c>
      <c r="S589">
        <v>0</v>
      </c>
      <c r="T589">
        <v>0</v>
      </c>
      <c r="V589" t="s">
        <v>1387</v>
      </c>
      <c r="W589">
        <v>3</v>
      </c>
      <c r="X589" s="68">
        <v>42354</v>
      </c>
      <c r="Y589" s="68">
        <v>36525</v>
      </c>
      <c r="Z589">
        <v>0</v>
      </c>
      <c r="AA589">
        <v>23</v>
      </c>
      <c r="AB589" t="s">
        <v>241</v>
      </c>
      <c r="AE589" t="s">
        <v>431</v>
      </c>
      <c r="AF589">
        <v>30000</v>
      </c>
    </row>
    <row r="590" spans="1:32" x14ac:dyDescent="0.25">
      <c r="A590" t="s">
        <v>495</v>
      </c>
      <c r="B590" t="s">
        <v>404</v>
      </c>
      <c r="C590" s="158" t="str">
        <f t="shared" si="9"/>
        <v>1123021</v>
      </c>
      <c r="D590">
        <v>112302</v>
      </c>
      <c r="F590">
        <v>12</v>
      </c>
      <c r="G590">
        <v>1150</v>
      </c>
      <c r="I590">
        <v>1028925</v>
      </c>
      <c r="J590">
        <v>1</v>
      </c>
      <c r="K590">
        <v>0</v>
      </c>
      <c r="L590">
        <v>0</v>
      </c>
      <c r="M590">
        <v>0</v>
      </c>
      <c r="N590">
        <v>9020277</v>
      </c>
      <c r="O590">
        <v>1</v>
      </c>
      <c r="P590" t="s">
        <v>496</v>
      </c>
      <c r="Q590">
        <v>1005</v>
      </c>
      <c r="R590">
        <v>6</v>
      </c>
      <c r="S590">
        <v>0</v>
      </c>
      <c r="T590">
        <v>0</v>
      </c>
      <c r="V590" t="s">
        <v>1387</v>
      </c>
      <c r="W590">
        <v>3</v>
      </c>
      <c r="X590" s="68">
        <v>42354</v>
      </c>
      <c r="Y590" s="68">
        <v>36525</v>
      </c>
      <c r="Z590">
        <v>0</v>
      </c>
      <c r="AA590">
        <v>21</v>
      </c>
      <c r="AB590" t="s">
        <v>404</v>
      </c>
      <c r="AE590" t="s">
        <v>431</v>
      </c>
      <c r="AF590">
        <v>30000</v>
      </c>
    </row>
    <row r="591" spans="1:32" x14ac:dyDescent="0.25">
      <c r="A591" t="s">
        <v>495</v>
      </c>
      <c r="B591" t="s">
        <v>404</v>
      </c>
      <c r="C591" s="158" t="str">
        <f t="shared" si="9"/>
        <v>1123022</v>
      </c>
      <c r="D591">
        <v>112302</v>
      </c>
      <c r="F591">
        <v>12</v>
      </c>
      <c r="G591">
        <v>1515</v>
      </c>
      <c r="I591">
        <v>1028926</v>
      </c>
      <c r="J591">
        <v>1</v>
      </c>
      <c r="K591">
        <v>0</v>
      </c>
      <c r="L591">
        <v>0</v>
      </c>
      <c r="M591">
        <v>0</v>
      </c>
      <c r="N591">
        <v>9020277</v>
      </c>
      <c r="O591">
        <v>2</v>
      </c>
      <c r="P591" t="s">
        <v>496</v>
      </c>
      <c r="Q591">
        <v>1005</v>
      </c>
      <c r="R591">
        <v>6</v>
      </c>
      <c r="S591">
        <v>0</v>
      </c>
      <c r="T591">
        <v>0</v>
      </c>
      <c r="V591" t="s">
        <v>1387</v>
      </c>
      <c r="W591">
        <v>3</v>
      </c>
      <c r="X591" s="68">
        <v>42354</v>
      </c>
      <c r="Y591" s="68">
        <v>36525</v>
      </c>
      <c r="Z591">
        <v>0</v>
      </c>
      <c r="AA591">
        <v>21</v>
      </c>
      <c r="AB591" t="s">
        <v>404</v>
      </c>
      <c r="AE591" t="s">
        <v>431</v>
      </c>
      <c r="AF591">
        <v>30000</v>
      </c>
    </row>
    <row r="592" spans="1:32" x14ac:dyDescent="0.25">
      <c r="A592" t="s">
        <v>495</v>
      </c>
      <c r="B592" t="s">
        <v>404</v>
      </c>
      <c r="C592" s="158" t="str">
        <f t="shared" si="9"/>
        <v>1123023</v>
      </c>
      <c r="D592">
        <v>112302</v>
      </c>
      <c r="F592">
        <v>12</v>
      </c>
      <c r="G592">
        <v>1850</v>
      </c>
      <c r="I592">
        <v>1028927</v>
      </c>
      <c r="J592">
        <v>1</v>
      </c>
      <c r="K592">
        <v>0</v>
      </c>
      <c r="L592">
        <v>0</v>
      </c>
      <c r="M592">
        <v>0</v>
      </c>
      <c r="N592">
        <v>9020277</v>
      </c>
      <c r="O592">
        <v>3</v>
      </c>
      <c r="P592" t="s">
        <v>496</v>
      </c>
      <c r="Q592">
        <v>1005</v>
      </c>
      <c r="R592">
        <v>6</v>
      </c>
      <c r="S592">
        <v>0</v>
      </c>
      <c r="T592">
        <v>0</v>
      </c>
      <c r="V592" t="s">
        <v>1387</v>
      </c>
      <c r="W592">
        <v>3</v>
      </c>
      <c r="X592" s="68">
        <v>42354</v>
      </c>
      <c r="Y592" s="68">
        <v>36525</v>
      </c>
      <c r="Z592">
        <v>0</v>
      </c>
      <c r="AA592">
        <v>21</v>
      </c>
      <c r="AB592" t="s">
        <v>404</v>
      </c>
      <c r="AE592" t="s">
        <v>431</v>
      </c>
      <c r="AF592">
        <v>30000</v>
      </c>
    </row>
    <row r="593" spans="1:32" x14ac:dyDescent="0.25">
      <c r="A593" t="s">
        <v>495</v>
      </c>
      <c r="B593" t="s">
        <v>404</v>
      </c>
      <c r="C593" s="158" t="str">
        <f t="shared" si="9"/>
        <v>1123024</v>
      </c>
      <c r="D593">
        <v>112302</v>
      </c>
      <c r="F593">
        <v>12</v>
      </c>
      <c r="G593">
        <v>1595</v>
      </c>
      <c r="I593">
        <v>1028928</v>
      </c>
      <c r="J593">
        <v>1</v>
      </c>
      <c r="K593">
        <v>0</v>
      </c>
      <c r="L593">
        <v>0</v>
      </c>
      <c r="M593">
        <v>0</v>
      </c>
      <c r="N593">
        <v>9020277</v>
      </c>
      <c r="O593">
        <v>4</v>
      </c>
      <c r="P593" t="s">
        <v>496</v>
      </c>
      <c r="Q593">
        <v>1005</v>
      </c>
      <c r="R593">
        <v>6</v>
      </c>
      <c r="S593">
        <v>0</v>
      </c>
      <c r="T593">
        <v>0</v>
      </c>
      <c r="V593" t="s">
        <v>1387</v>
      </c>
      <c r="W593">
        <v>3</v>
      </c>
      <c r="X593" s="68">
        <v>42354</v>
      </c>
      <c r="Y593" s="68">
        <v>36525</v>
      </c>
      <c r="Z593">
        <v>0</v>
      </c>
      <c r="AA593">
        <v>21</v>
      </c>
      <c r="AB593" t="s">
        <v>404</v>
      </c>
      <c r="AE593" t="s">
        <v>431</v>
      </c>
      <c r="AF593">
        <v>30000</v>
      </c>
    </row>
    <row r="594" spans="1:32" x14ac:dyDescent="0.25">
      <c r="A594" t="s">
        <v>495</v>
      </c>
      <c r="B594" t="s">
        <v>404</v>
      </c>
      <c r="C594" s="158" t="str">
        <f t="shared" si="9"/>
        <v>1123025</v>
      </c>
      <c r="D594">
        <v>112302</v>
      </c>
      <c r="F594">
        <v>12</v>
      </c>
      <c r="G594">
        <v>1945</v>
      </c>
      <c r="I594">
        <v>1028929</v>
      </c>
      <c r="J594">
        <v>1</v>
      </c>
      <c r="K594">
        <v>0</v>
      </c>
      <c r="L594">
        <v>0</v>
      </c>
      <c r="M594">
        <v>0</v>
      </c>
      <c r="N594">
        <v>9020277</v>
      </c>
      <c r="O594">
        <v>5</v>
      </c>
      <c r="P594" t="s">
        <v>496</v>
      </c>
      <c r="Q594">
        <v>1005</v>
      </c>
      <c r="R594">
        <v>6</v>
      </c>
      <c r="S594">
        <v>0</v>
      </c>
      <c r="T594">
        <v>0</v>
      </c>
      <c r="V594" t="s">
        <v>1387</v>
      </c>
      <c r="W594">
        <v>3</v>
      </c>
      <c r="X594" s="68">
        <v>42354</v>
      </c>
      <c r="Y594" s="68">
        <v>36525</v>
      </c>
      <c r="Z594">
        <v>0</v>
      </c>
      <c r="AA594">
        <v>21</v>
      </c>
      <c r="AB594" t="s">
        <v>404</v>
      </c>
      <c r="AE594" t="s">
        <v>431</v>
      </c>
      <c r="AF594">
        <v>30000</v>
      </c>
    </row>
    <row r="595" spans="1:32" x14ac:dyDescent="0.25">
      <c r="A595" t="s">
        <v>1497</v>
      </c>
      <c r="B595" t="s">
        <v>426</v>
      </c>
      <c r="C595" s="158" t="str">
        <f t="shared" si="9"/>
        <v>1123031</v>
      </c>
      <c r="D595">
        <v>112303</v>
      </c>
      <c r="F595">
        <v>12</v>
      </c>
      <c r="H595" t="s">
        <v>397</v>
      </c>
      <c r="I595">
        <v>1024526</v>
      </c>
      <c r="J595">
        <v>0</v>
      </c>
      <c r="K595">
        <v>0</v>
      </c>
      <c r="L595">
        <v>0</v>
      </c>
      <c r="M595">
        <v>0</v>
      </c>
      <c r="N595">
        <v>9020206</v>
      </c>
      <c r="O595">
        <v>1</v>
      </c>
      <c r="P595" t="s">
        <v>1498</v>
      </c>
      <c r="Q595">
        <v>1004</v>
      </c>
      <c r="R595">
        <v>6</v>
      </c>
      <c r="S595">
        <v>0</v>
      </c>
      <c r="T595">
        <v>0</v>
      </c>
      <c r="V595" t="s">
        <v>1387</v>
      </c>
      <c r="W595">
        <v>3</v>
      </c>
      <c r="X595" s="68">
        <v>42354</v>
      </c>
      <c r="Y595" s="68">
        <v>36525</v>
      </c>
      <c r="Z595">
        <v>0</v>
      </c>
      <c r="AA595">
        <v>56</v>
      </c>
      <c r="AB595" t="s">
        <v>426</v>
      </c>
      <c r="AE595" t="s">
        <v>431</v>
      </c>
      <c r="AF595">
        <v>30000</v>
      </c>
    </row>
    <row r="596" spans="1:32" x14ac:dyDescent="0.25">
      <c r="A596" t="s">
        <v>1497</v>
      </c>
      <c r="B596" t="s">
        <v>426</v>
      </c>
      <c r="C596" s="158" t="str">
        <f t="shared" si="9"/>
        <v>1123032</v>
      </c>
      <c r="D596">
        <v>112303</v>
      </c>
      <c r="F596">
        <v>12</v>
      </c>
      <c r="H596" t="s">
        <v>397</v>
      </c>
      <c r="I596">
        <v>1024527</v>
      </c>
      <c r="J596">
        <v>0</v>
      </c>
      <c r="K596">
        <v>0</v>
      </c>
      <c r="L596">
        <v>0</v>
      </c>
      <c r="M596">
        <v>0</v>
      </c>
      <c r="N596">
        <v>9020206</v>
      </c>
      <c r="O596">
        <v>2</v>
      </c>
      <c r="P596" t="s">
        <v>1498</v>
      </c>
      <c r="Q596">
        <v>1004</v>
      </c>
      <c r="R596">
        <v>6</v>
      </c>
      <c r="S596">
        <v>0</v>
      </c>
      <c r="T596">
        <v>0</v>
      </c>
      <c r="V596" t="s">
        <v>1387</v>
      </c>
      <c r="W596">
        <v>3</v>
      </c>
      <c r="X596" s="68">
        <v>42354</v>
      </c>
      <c r="Y596" s="68">
        <v>36525</v>
      </c>
      <c r="Z596">
        <v>0</v>
      </c>
      <c r="AA596">
        <v>56</v>
      </c>
      <c r="AB596" t="s">
        <v>426</v>
      </c>
      <c r="AE596" t="s">
        <v>431</v>
      </c>
      <c r="AF596">
        <v>30000</v>
      </c>
    </row>
    <row r="597" spans="1:32" x14ac:dyDescent="0.25">
      <c r="A597" t="s">
        <v>1497</v>
      </c>
      <c r="B597" t="s">
        <v>426</v>
      </c>
      <c r="C597" s="158" t="str">
        <f t="shared" si="9"/>
        <v>1123033</v>
      </c>
      <c r="D597">
        <v>112303</v>
      </c>
      <c r="F597">
        <v>12</v>
      </c>
      <c r="H597" t="s">
        <v>397</v>
      </c>
      <c r="I597">
        <v>1024528</v>
      </c>
      <c r="J597">
        <v>0</v>
      </c>
      <c r="K597">
        <v>0</v>
      </c>
      <c r="L597">
        <v>0</v>
      </c>
      <c r="M597">
        <v>0</v>
      </c>
      <c r="N597">
        <v>9020206</v>
      </c>
      <c r="O597">
        <v>3</v>
      </c>
      <c r="P597" t="s">
        <v>1498</v>
      </c>
      <c r="Q597">
        <v>1004</v>
      </c>
      <c r="R597">
        <v>6</v>
      </c>
      <c r="S597">
        <v>0</v>
      </c>
      <c r="T597">
        <v>0</v>
      </c>
      <c r="V597" t="s">
        <v>1387</v>
      </c>
      <c r="W597">
        <v>3</v>
      </c>
      <c r="X597" s="68">
        <v>42354</v>
      </c>
      <c r="Y597" s="68">
        <v>36525</v>
      </c>
      <c r="Z597">
        <v>0</v>
      </c>
      <c r="AA597">
        <v>56</v>
      </c>
      <c r="AB597" t="s">
        <v>426</v>
      </c>
      <c r="AE597" t="s">
        <v>431</v>
      </c>
      <c r="AF597">
        <v>30000</v>
      </c>
    </row>
    <row r="598" spans="1:32" x14ac:dyDescent="0.25">
      <c r="A598" t="s">
        <v>1497</v>
      </c>
      <c r="B598" t="s">
        <v>426</v>
      </c>
      <c r="C598" s="158" t="str">
        <f t="shared" si="9"/>
        <v>1123034</v>
      </c>
      <c r="D598">
        <v>112303</v>
      </c>
      <c r="F598">
        <v>12</v>
      </c>
      <c r="H598" t="s">
        <v>397</v>
      </c>
      <c r="I598">
        <v>1024529</v>
      </c>
      <c r="J598">
        <v>0</v>
      </c>
      <c r="K598">
        <v>0</v>
      </c>
      <c r="L598">
        <v>0</v>
      </c>
      <c r="M598">
        <v>0</v>
      </c>
      <c r="N598">
        <v>9020206</v>
      </c>
      <c r="O598">
        <v>4</v>
      </c>
      <c r="P598" t="s">
        <v>1498</v>
      </c>
      <c r="Q598">
        <v>1004</v>
      </c>
      <c r="R598">
        <v>6</v>
      </c>
      <c r="S598">
        <v>0</v>
      </c>
      <c r="T598">
        <v>0</v>
      </c>
      <c r="V598" t="s">
        <v>1387</v>
      </c>
      <c r="W598">
        <v>3</v>
      </c>
      <c r="X598" s="68">
        <v>42354</v>
      </c>
      <c r="Y598" s="68">
        <v>36525</v>
      </c>
      <c r="Z598">
        <v>0</v>
      </c>
      <c r="AA598">
        <v>56</v>
      </c>
      <c r="AB598" t="s">
        <v>426</v>
      </c>
      <c r="AE598" t="s">
        <v>431</v>
      </c>
      <c r="AF598">
        <v>30000</v>
      </c>
    </row>
    <row r="599" spans="1:32" x14ac:dyDescent="0.25">
      <c r="A599" t="s">
        <v>1497</v>
      </c>
      <c r="B599" t="s">
        <v>426</v>
      </c>
      <c r="C599" s="158" t="str">
        <f t="shared" si="9"/>
        <v>1123035</v>
      </c>
      <c r="D599">
        <v>112303</v>
      </c>
      <c r="F599">
        <v>12</v>
      </c>
      <c r="H599" t="s">
        <v>397</v>
      </c>
      <c r="I599">
        <v>1024530</v>
      </c>
      <c r="J599">
        <v>0</v>
      </c>
      <c r="K599">
        <v>0</v>
      </c>
      <c r="L599">
        <v>0</v>
      </c>
      <c r="M599">
        <v>0</v>
      </c>
      <c r="N599">
        <v>9020206</v>
      </c>
      <c r="O599">
        <v>5</v>
      </c>
      <c r="P599" t="s">
        <v>1498</v>
      </c>
      <c r="Q599">
        <v>1004</v>
      </c>
      <c r="R599">
        <v>6</v>
      </c>
      <c r="S599">
        <v>0</v>
      </c>
      <c r="T599">
        <v>0</v>
      </c>
      <c r="V599" t="s">
        <v>1387</v>
      </c>
      <c r="W599">
        <v>3</v>
      </c>
      <c r="X599" s="68">
        <v>42354</v>
      </c>
      <c r="Y599" s="68">
        <v>36525</v>
      </c>
      <c r="Z599">
        <v>0</v>
      </c>
      <c r="AA599">
        <v>56</v>
      </c>
      <c r="AB599" t="s">
        <v>426</v>
      </c>
      <c r="AE599" t="s">
        <v>431</v>
      </c>
      <c r="AF599">
        <v>30000</v>
      </c>
    </row>
    <row r="600" spans="1:32" x14ac:dyDescent="0.25">
      <c r="A600" t="s">
        <v>497</v>
      </c>
      <c r="B600" t="s">
        <v>448</v>
      </c>
      <c r="C600" s="158" t="str">
        <f t="shared" si="9"/>
        <v>1123041</v>
      </c>
      <c r="D600">
        <v>112304</v>
      </c>
      <c r="F600">
        <v>12</v>
      </c>
      <c r="H600" t="s">
        <v>397</v>
      </c>
      <c r="I600">
        <v>1024531</v>
      </c>
      <c r="J600">
        <v>0</v>
      </c>
      <c r="K600">
        <v>0</v>
      </c>
      <c r="L600">
        <v>0</v>
      </c>
      <c r="M600">
        <v>0</v>
      </c>
      <c r="N600">
        <v>9020235</v>
      </c>
      <c r="O600">
        <v>1</v>
      </c>
      <c r="P600" t="s">
        <v>498</v>
      </c>
      <c r="Q600">
        <v>1005</v>
      </c>
      <c r="R600">
        <v>6</v>
      </c>
      <c r="S600">
        <v>0</v>
      </c>
      <c r="T600">
        <v>0</v>
      </c>
      <c r="V600" t="s">
        <v>1387</v>
      </c>
      <c r="W600">
        <v>3</v>
      </c>
      <c r="X600" s="68">
        <v>42354</v>
      </c>
      <c r="Y600" s="68">
        <v>36525</v>
      </c>
      <c r="Z600">
        <v>0</v>
      </c>
      <c r="AA600">
        <v>55</v>
      </c>
      <c r="AB600" t="s">
        <v>448</v>
      </c>
      <c r="AE600" t="s">
        <v>389</v>
      </c>
      <c r="AF600">
        <v>30000</v>
      </c>
    </row>
    <row r="601" spans="1:32" x14ac:dyDescent="0.25">
      <c r="A601" t="s">
        <v>497</v>
      </c>
      <c r="B601" t="s">
        <v>448</v>
      </c>
      <c r="C601" s="158" t="str">
        <f t="shared" si="9"/>
        <v>1123042</v>
      </c>
      <c r="D601">
        <v>112304</v>
      </c>
      <c r="F601">
        <v>12</v>
      </c>
      <c r="H601" t="s">
        <v>397</v>
      </c>
      <c r="I601">
        <v>1024532</v>
      </c>
      <c r="J601">
        <v>0</v>
      </c>
      <c r="K601">
        <v>0</v>
      </c>
      <c r="L601">
        <v>0</v>
      </c>
      <c r="M601">
        <v>0</v>
      </c>
      <c r="N601">
        <v>9020235</v>
      </c>
      <c r="O601">
        <v>2</v>
      </c>
      <c r="P601" t="s">
        <v>498</v>
      </c>
      <c r="Q601">
        <v>1005</v>
      </c>
      <c r="R601">
        <v>6</v>
      </c>
      <c r="S601">
        <v>0</v>
      </c>
      <c r="T601">
        <v>0</v>
      </c>
      <c r="V601" t="s">
        <v>1387</v>
      </c>
      <c r="W601">
        <v>3</v>
      </c>
      <c r="X601" s="68">
        <v>42354</v>
      </c>
      <c r="Y601" s="68">
        <v>36525</v>
      </c>
      <c r="Z601">
        <v>0</v>
      </c>
      <c r="AA601">
        <v>55</v>
      </c>
      <c r="AB601" t="s">
        <v>448</v>
      </c>
      <c r="AE601" t="s">
        <v>389</v>
      </c>
      <c r="AF601">
        <v>30000</v>
      </c>
    </row>
    <row r="602" spans="1:32" x14ac:dyDescent="0.25">
      <c r="A602" t="s">
        <v>497</v>
      </c>
      <c r="B602" t="s">
        <v>448</v>
      </c>
      <c r="C602" s="158" t="str">
        <f t="shared" si="9"/>
        <v>1123043</v>
      </c>
      <c r="D602">
        <v>112304</v>
      </c>
      <c r="F602">
        <v>12</v>
      </c>
      <c r="H602" t="s">
        <v>397</v>
      </c>
      <c r="I602">
        <v>1024533</v>
      </c>
      <c r="J602">
        <v>0</v>
      </c>
      <c r="K602">
        <v>0</v>
      </c>
      <c r="L602">
        <v>0</v>
      </c>
      <c r="M602">
        <v>0</v>
      </c>
      <c r="N602">
        <v>9020235</v>
      </c>
      <c r="O602">
        <v>3</v>
      </c>
      <c r="P602" t="s">
        <v>498</v>
      </c>
      <c r="Q602">
        <v>1005</v>
      </c>
      <c r="R602">
        <v>6</v>
      </c>
      <c r="S602">
        <v>0</v>
      </c>
      <c r="T602">
        <v>0</v>
      </c>
      <c r="V602" t="s">
        <v>1387</v>
      </c>
      <c r="W602">
        <v>3</v>
      </c>
      <c r="X602" s="68">
        <v>42354</v>
      </c>
      <c r="Y602" s="68">
        <v>36525</v>
      </c>
      <c r="Z602">
        <v>0</v>
      </c>
      <c r="AA602">
        <v>55</v>
      </c>
      <c r="AB602" t="s">
        <v>448</v>
      </c>
      <c r="AE602" t="s">
        <v>389</v>
      </c>
      <c r="AF602">
        <v>30000</v>
      </c>
    </row>
    <row r="603" spans="1:32" x14ac:dyDescent="0.25">
      <c r="A603" t="s">
        <v>497</v>
      </c>
      <c r="B603" t="s">
        <v>448</v>
      </c>
      <c r="C603" s="158" t="str">
        <f t="shared" si="9"/>
        <v>1123044</v>
      </c>
      <c r="D603">
        <v>112304</v>
      </c>
      <c r="F603">
        <v>12</v>
      </c>
      <c r="H603" t="s">
        <v>397</v>
      </c>
      <c r="I603">
        <v>1024534</v>
      </c>
      <c r="J603">
        <v>0</v>
      </c>
      <c r="K603">
        <v>0</v>
      </c>
      <c r="L603">
        <v>0</v>
      </c>
      <c r="M603">
        <v>0</v>
      </c>
      <c r="N603">
        <v>9020235</v>
      </c>
      <c r="O603">
        <v>4</v>
      </c>
      <c r="P603" t="s">
        <v>498</v>
      </c>
      <c r="Q603">
        <v>1005</v>
      </c>
      <c r="R603">
        <v>6</v>
      </c>
      <c r="S603">
        <v>0</v>
      </c>
      <c r="T603">
        <v>0</v>
      </c>
      <c r="V603" t="s">
        <v>1387</v>
      </c>
      <c r="W603">
        <v>3</v>
      </c>
      <c r="X603" s="68">
        <v>42354</v>
      </c>
      <c r="Y603" s="68">
        <v>36525</v>
      </c>
      <c r="Z603">
        <v>0</v>
      </c>
      <c r="AA603">
        <v>55</v>
      </c>
      <c r="AB603" t="s">
        <v>448</v>
      </c>
      <c r="AE603" t="s">
        <v>389</v>
      </c>
      <c r="AF603">
        <v>30000</v>
      </c>
    </row>
    <row r="604" spans="1:32" x14ac:dyDescent="0.25">
      <c r="A604" t="s">
        <v>497</v>
      </c>
      <c r="B604" t="s">
        <v>448</v>
      </c>
      <c r="C604" s="158" t="str">
        <f t="shared" si="9"/>
        <v>1123045</v>
      </c>
      <c r="D604">
        <v>112304</v>
      </c>
      <c r="F604">
        <v>12</v>
      </c>
      <c r="H604" t="s">
        <v>397</v>
      </c>
      <c r="I604">
        <v>1024535</v>
      </c>
      <c r="J604">
        <v>0</v>
      </c>
      <c r="K604">
        <v>0</v>
      </c>
      <c r="L604">
        <v>0</v>
      </c>
      <c r="M604">
        <v>0</v>
      </c>
      <c r="N604">
        <v>9020235</v>
      </c>
      <c r="O604">
        <v>5</v>
      </c>
      <c r="P604" t="s">
        <v>498</v>
      </c>
      <c r="Q604">
        <v>1005</v>
      </c>
      <c r="R604">
        <v>6</v>
      </c>
      <c r="S604">
        <v>0</v>
      </c>
      <c r="T604">
        <v>0</v>
      </c>
      <c r="V604" t="s">
        <v>1387</v>
      </c>
      <c r="W604">
        <v>3</v>
      </c>
      <c r="X604" s="68">
        <v>42354</v>
      </c>
      <c r="Y604" s="68">
        <v>36525</v>
      </c>
      <c r="Z604">
        <v>0</v>
      </c>
      <c r="AA604">
        <v>55</v>
      </c>
      <c r="AB604" t="s">
        <v>448</v>
      </c>
      <c r="AE604" t="s">
        <v>389</v>
      </c>
      <c r="AF604">
        <v>30000</v>
      </c>
    </row>
    <row r="605" spans="1:32" x14ac:dyDescent="0.25">
      <c r="A605" t="s">
        <v>499</v>
      </c>
      <c r="B605" t="s">
        <v>404</v>
      </c>
      <c r="C605" s="158" t="str">
        <f t="shared" si="9"/>
        <v>1123051</v>
      </c>
      <c r="D605">
        <v>112305</v>
      </c>
      <c r="F605">
        <v>12</v>
      </c>
      <c r="G605">
        <v>1285</v>
      </c>
      <c r="I605">
        <v>1024536</v>
      </c>
      <c r="J605">
        <v>0</v>
      </c>
      <c r="K605">
        <v>0</v>
      </c>
      <c r="L605">
        <v>0</v>
      </c>
      <c r="M605">
        <v>0</v>
      </c>
      <c r="N605">
        <v>9020240</v>
      </c>
      <c r="O605">
        <v>1</v>
      </c>
      <c r="P605" t="s">
        <v>500</v>
      </c>
      <c r="Q605">
        <v>1005</v>
      </c>
      <c r="R605">
        <v>6</v>
      </c>
      <c r="S605">
        <v>0</v>
      </c>
      <c r="T605">
        <v>0</v>
      </c>
      <c r="V605" t="s">
        <v>1387</v>
      </c>
      <c r="W605">
        <v>3</v>
      </c>
      <c r="X605" s="68">
        <v>42354</v>
      </c>
      <c r="Y605" s="68">
        <v>36525</v>
      </c>
      <c r="Z605">
        <v>0</v>
      </c>
      <c r="AA605">
        <v>21</v>
      </c>
      <c r="AB605" t="s">
        <v>404</v>
      </c>
      <c r="AE605" t="s">
        <v>389</v>
      </c>
      <c r="AF605">
        <v>30000</v>
      </c>
    </row>
    <row r="606" spans="1:32" x14ac:dyDescent="0.25">
      <c r="A606" t="s">
        <v>499</v>
      </c>
      <c r="B606" t="s">
        <v>404</v>
      </c>
      <c r="C606" s="158" t="str">
        <f t="shared" si="9"/>
        <v>1123052</v>
      </c>
      <c r="D606">
        <v>112305</v>
      </c>
      <c r="F606">
        <v>12</v>
      </c>
      <c r="G606">
        <v>1615</v>
      </c>
      <c r="I606">
        <v>1024537</v>
      </c>
      <c r="J606">
        <v>0</v>
      </c>
      <c r="K606">
        <v>0</v>
      </c>
      <c r="L606">
        <v>0</v>
      </c>
      <c r="M606">
        <v>0</v>
      </c>
      <c r="N606">
        <v>9020240</v>
      </c>
      <c r="O606">
        <v>2</v>
      </c>
      <c r="P606" t="s">
        <v>500</v>
      </c>
      <c r="Q606">
        <v>1005</v>
      </c>
      <c r="R606">
        <v>6</v>
      </c>
      <c r="S606">
        <v>0</v>
      </c>
      <c r="T606">
        <v>0</v>
      </c>
      <c r="V606" t="s">
        <v>1387</v>
      </c>
      <c r="W606">
        <v>3</v>
      </c>
      <c r="X606" s="68">
        <v>42354</v>
      </c>
      <c r="Y606" s="68">
        <v>36525</v>
      </c>
      <c r="Z606">
        <v>0</v>
      </c>
      <c r="AA606">
        <v>21</v>
      </c>
      <c r="AB606" t="s">
        <v>404</v>
      </c>
      <c r="AE606" t="s">
        <v>389</v>
      </c>
      <c r="AF606">
        <v>30000</v>
      </c>
    </row>
    <row r="607" spans="1:32" x14ac:dyDescent="0.25">
      <c r="A607" t="s">
        <v>499</v>
      </c>
      <c r="B607" t="s">
        <v>404</v>
      </c>
      <c r="C607" s="158" t="str">
        <f t="shared" si="9"/>
        <v>1123053</v>
      </c>
      <c r="D607">
        <v>112305</v>
      </c>
      <c r="F607">
        <v>12</v>
      </c>
      <c r="G607">
        <v>2025</v>
      </c>
      <c r="I607">
        <v>1024538</v>
      </c>
      <c r="J607">
        <v>0</v>
      </c>
      <c r="K607">
        <v>0</v>
      </c>
      <c r="L607">
        <v>0</v>
      </c>
      <c r="M607">
        <v>0</v>
      </c>
      <c r="N607">
        <v>9020240</v>
      </c>
      <c r="O607">
        <v>3</v>
      </c>
      <c r="P607" t="s">
        <v>500</v>
      </c>
      <c r="Q607">
        <v>1005</v>
      </c>
      <c r="R607">
        <v>6</v>
      </c>
      <c r="S607">
        <v>0</v>
      </c>
      <c r="T607">
        <v>0</v>
      </c>
      <c r="V607" t="s">
        <v>1387</v>
      </c>
      <c r="W607">
        <v>3</v>
      </c>
      <c r="X607" s="68">
        <v>42354</v>
      </c>
      <c r="Y607" s="68">
        <v>36525</v>
      </c>
      <c r="Z607">
        <v>0</v>
      </c>
      <c r="AA607">
        <v>21</v>
      </c>
      <c r="AB607" t="s">
        <v>404</v>
      </c>
      <c r="AE607" t="s">
        <v>389</v>
      </c>
      <c r="AF607">
        <v>30000</v>
      </c>
    </row>
    <row r="608" spans="1:32" x14ac:dyDescent="0.25">
      <c r="A608" t="s">
        <v>499</v>
      </c>
      <c r="B608" t="s">
        <v>404</v>
      </c>
      <c r="C608" s="158" t="str">
        <f t="shared" si="9"/>
        <v>1123054</v>
      </c>
      <c r="D608">
        <v>112305</v>
      </c>
      <c r="F608">
        <v>12</v>
      </c>
      <c r="G608">
        <v>1695</v>
      </c>
      <c r="I608">
        <v>1024539</v>
      </c>
      <c r="J608">
        <v>0</v>
      </c>
      <c r="K608">
        <v>0</v>
      </c>
      <c r="L608">
        <v>0</v>
      </c>
      <c r="M608">
        <v>0</v>
      </c>
      <c r="N608">
        <v>9020240</v>
      </c>
      <c r="O608">
        <v>4</v>
      </c>
      <c r="P608" t="s">
        <v>500</v>
      </c>
      <c r="Q608">
        <v>1005</v>
      </c>
      <c r="R608">
        <v>6</v>
      </c>
      <c r="S608">
        <v>0</v>
      </c>
      <c r="T608">
        <v>0</v>
      </c>
      <c r="V608" t="s">
        <v>1387</v>
      </c>
      <c r="W608">
        <v>3</v>
      </c>
      <c r="X608" s="68">
        <v>42354</v>
      </c>
      <c r="Y608" s="68">
        <v>36525</v>
      </c>
      <c r="Z608">
        <v>0</v>
      </c>
      <c r="AA608">
        <v>21</v>
      </c>
      <c r="AB608" t="s">
        <v>404</v>
      </c>
      <c r="AE608" t="s">
        <v>389</v>
      </c>
      <c r="AF608">
        <v>30000</v>
      </c>
    </row>
    <row r="609" spans="1:32" x14ac:dyDescent="0.25">
      <c r="A609" t="s">
        <v>499</v>
      </c>
      <c r="B609" t="s">
        <v>404</v>
      </c>
      <c r="C609" s="158" t="str">
        <f t="shared" si="9"/>
        <v>1123055</v>
      </c>
      <c r="D609">
        <v>112305</v>
      </c>
      <c r="F609">
        <v>12</v>
      </c>
      <c r="G609">
        <v>2130</v>
      </c>
      <c r="I609">
        <v>1024540</v>
      </c>
      <c r="J609">
        <v>0</v>
      </c>
      <c r="K609">
        <v>0</v>
      </c>
      <c r="L609">
        <v>0</v>
      </c>
      <c r="M609">
        <v>0</v>
      </c>
      <c r="N609">
        <v>9020240</v>
      </c>
      <c r="O609">
        <v>5</v>
      </c>
      <c r="P609" t="s">
        <v>500</v>
      </c>
      <c r="Q609">
        <v>1005</v>
      </c>
      <c r="R609">
        <v>6</v>
      </c>
      <c r="S609">
        <v>0</v>
      </c>
      <c r="T609">
        <v>0</v>
      </c>
      <c r="V609" t="s">
        <v>1387</v>
      </c>
      <c r="W609">
        <v>3</v>
      </c>
      <c r="X609" s="68">
        <v>42354</v>
      </c>
      <c r="Y609" s="68">
        <v>36525</v>
      </c>
      <c r="Z609">
        <v>0</v>
      </c>
      <c r="AA609">
        <v>21</v>
      </c>
      <c r="AB609" t="s">
        <v>404</v>
      </c>
      <c r="AE609" t="s">
        <v>389</v>
      </c>
      <c r="AF609">
        <v>30000</v>
      </c>
    </row>
    <row r="610" spans="1:32" x14ac:dyDescent="0.25">
      <c r="A610" t="s">
        <v>501</v>
      </c>
      <c r="B610" t="s">
        <v>454</v>
      </c>
      <c r="C610" s="158" t="str">
        <f t="shared" si="9"/>
        <v>1123061</v>
      </c>
      <c r="D610">
        <v>112306</v>
      </c>
      <c r="F610">
        <v>12</v>
      </c>
      <c r="G610">
        <v>1285</v>
      </c>
      <c r="I610">
        <v>1024541</v>
      </c>
      <c r="J610">
        <v>0</v>
      </c>
      <c r="K610">
        <v>0</v>
      </c>
      <c r="L610">
        <v>0</v>
      </c>
      <c r="M610">
        <v>0</v>
      </c>
      <c r="N610">
        <v>9020240</v>
      </c>
      <c r="O610">
        <v>1</v>
      </c>
      <c r="P610" t="s">
        <v>502</v>
      </c>
      <c r="Q610">
        <v>1005</v>
      </c>
      <c r="R610">
        <v>6</v>
      </c>
      <c r="S610">
        <v>0</v>
      </c>
      <c r="T610">
        <v>0</v>
      </c>
      <c r="V610" t="s">
        <v>1387</v>
      </c>
      <c r="W610">
        <v>3</v>
      </c>
      <c r="X610" s="68">
        <v>42354</v>
      </c>
      <c r="Y610" s="68">
        <v>36525</v>
      </c>
      <c r="Z610">
        <v>0</v>
      </c>
      <c r="AA610">
        <v>58</v>
      </c>
      <c r="AB610" t="s">
        <v>454</v>
      </c>
      <c r="AE610" t="s">
        <v>389</v>
      </c>
      <c r="AF610">
        <v>30000</v>
      </c>
    </row>
    <row r="611" spans="1:32" x14ac:dyDescent="0.25">
      <c r="A611" t="s">
        <v>501</v>
      </c>
      <c r="B611" t="s">
        <v>454</v>
      </c>
      <c r="C611" s="158" t="str">
        <f t="shared" si="9"/>
        <v>1123062</v>
      </c>
      <c r="D611">
        <v>112306</v>
      </c>
      <c r="F611">
        <v>12</v>
      </c>
      <c r="G611">
        <v>1615</v>
      </c>
      <c r="I611">
        <v>1024542</v>
      </c>
      <c r="J611">
        <v>0</v>
      </c>
      <c r="K611">
        <v>0</v>
      </c>
      <c r="L611">
        <v>0</v>
      </c>
      <c r="M611">
        <v>0</v>
      </c>
      <c r="N611">
        <v>9020240</v>
      </c>
      <c r="O611">
        <v>2</v>
      </c>
      <c r="P611" t="s">
        <v>502</v>
      </c>
      <c r="Q611">
        <v>1005</v>
      </c>
      <c r="R611">
        <v>6</v>
      </c>
      <c r="S611">
        <v>0</v>
      </c>
      <c r="T611">
        <v>0</v>
      </c>
      <c r="V611" t="s">
        <v>1387</v>
      </c>
      <c r="W611">
        <v>3</v>
      </c>
      <c r="X611" s="68">
        <v>42354</v>
      </c>
      <c r="Y611" s="68">
        <v>36525</v>
      </c>
      <c r="Z611">
        <v>0</v>
      </c>
      <c r="AA611">
        <v>58</v>
      </c>
      <c r="AB611" t="s">
        <v>454</v>
      </c>
      <c r="AE611" t="s">
        <v>389</v>
      </c>
      <c r="AF611">
        <v>30000</v>
      </c>
    </row>
    <row r="612" spans="1:32" x14ac:dyDescent="0.25">
      <c r="A612" t="s">
        <v>501</v>
      </c>
      <c r="B612" t="s">
        <v>454</v>
      </c>
      <c r="C612" s="158" t="str">
        <f t="shared" si="9"/>
        <v>1123063</v>
      </c>
      <c r="D612">
        <v>112306</v>
      </c>
      <c r="F612">
        <v>12</v>
      </c>
      <c r="G612">
        <v>2025</v>
      </c>
      <c r="I612">
        <v>1024543</v>
      </c>
      <c r="J612">
        <v>0</v>
      </c>
      <c r="K612">
        <v>0</v>
      </c>
      <c r="L612">
        <v>0</v>
      </c>
      <c r="M612">
        <v>0</v>
      </c>
      <c r="N612">
        <v>9020240</v>
      </c>
      <c r="O612">
        <v>3</v>
      </c>
      <c r="P612" t="s">
        <v>502</v>
      </c>
      <c r="Q612">
        <v>1005</v>
      </c>
      <c r="R612">
        <v>6</v>
      </c>
      <c r="S612">
        <v>0</v>
      </c>
      <c r="T612">
        <v>0</v>
      </c>
      <c r="V612" t="s">
        <v>1387</v>
      </c>
      <c r="W612">
        <v>3</v>
      </c>
      <c r="X612" s="68">
        <v>42354</v>
      </c>
      <c r="Y612" s="68">
        <v>36525</v>
      </c>
      <c r="Z612">
        <v>0</v>
      </c>
      <c r="AA612">
        <v>58</v>
      </c>
      <c r="AB612" t="s">
        <v>454</v>
      </c>
      <c r="AE612" t="s">
        <v>389</v>
      </c>
      <c r="AF612">
        <v>30000</v>
      </c>
    </row>
    <row r="613" spans="1:32" x14ac:dyDescent="0.25">
      <c r="A613" t="s">
        <v>501</v>
      </c>
      <c r="B613" t="s">
        <v>454</v>
      </c>
      <c r="C613" s="158" t="str">
        <f t="shared" si="9"/>
        <v>1123064</v>
      </c>
      <c r="D613">
        <v>112306</v>
      </c>
      <c r="F613">
        <v>12</v>
      </c>
      <c r="G613">
        <v>1695</v>
      </c>
      <c r="I613">
        <v>1024544</v>
      </c>
      <c r="J613">
        <v>0</v>
      </c>
      <c r="K613">
        <v>0</v>
      </c>
      <c r="L613">
        <v>0</v>
      </c>
      <c r="M613">
        <v>0</v>
      </c>
      <c r="N613">
        <v>9020240</v>
      </c>
      <c r="O613">
        <v>4</v>
      </c>
      <c r="P613" t="s">
        <v>502</v>
      </c>
      <c r="Q613">
        <v>1005</v>
      </c>
      <c r="R613">
        <v>6</v>
      </c>
      <c r="S613">
        <v>0</v>
      </c>
      <c r="T613">
        <v>0</v>
      </c>
      <c r="V613" t="s">
        <v>1387</v>
      </c>
      <c r="W613">
        <v>3</v>
      </c>
      <c r="X613" s="68">
        <v>42354</v>
      </c>
      <c r="Y613" s="68">
        <v>36525</v>
      </c>
      <c r="Z613">
        <v>0</v>
      </c>
      <c r="AA613">
        <v>58</v>
      </c>
      <c r="AB613" t="s">
        <v>454</v>
      </c>
      <c r="AE613" t="s">
        <v>389</v>
      </c>
      <c r="AF613">
        <v>30000</v>
      </c>
    </row>
    <row r="614" spans="1:32" x14ac:dyDescent="0.25">
      <c r="A614" t="s">
        <v>501</v>
      </c>
      <c r="B614" t="s">
        <v>454</v>
      </c>
      <c r="C614" s="158" t="str">
        <f t="shared" si="9"/>
        <v>1123065</v>
      </c>
      <c r="D614">
        <v>112306</v>
      </c>
      <c r="F614">
        <v>12</v>
      </c>
      <c r="G614">
        <v>2130</v>
      </c>
      <c r="I614">
        <v>1024545</v>
      </c>
      <c r="J614">
        <v>0</v>
      </c>
      <c r="K614">
        <v>0</v>
      </c>
      <c r="L614">
        <v>0</v>
      </c>
      <c r="M614">
        <v>0</v>
      </c>
      <c r="N614">
        <v>9020240</v>
      </c>
      <c r="O614">
        <v>5</v>
      </c>
      <c r="P614" t="s">
        <v>502</v>
      </c>
      <c r="Q614">
        <v>1005</v>
      </c>
      <c r="R614">
        <v>6</v>
      </c>
      <c r="S614">
        <v>0</v>
      </c>
      <c r="T614">
        <v>0</v>
      </c>
      <c r="V614" t="s">
        <v>1387</v>
      </c>
      <c r="W614">
        <v>3</v>
      </c>
      <c r="X614" s="68">
        <v>42354</v>
      </c>
      <c r="Y614" s="68">
        <v>36525</v>
      </c>
      <c r="Z614">
        <v>0</v>
      </c>
      <c r="AA614">
        <v>58</v>
      </c>
      <c r="AB614" t="s">
        <v>454</v>
      </c>
      <c r="AE614" t="s">
        <v>389</v>
      </c>
      <c r="AF614">
        <v>30000</v>
      </c>
    </row>
    <row r="615" spans="1:32" x14ac:dyDescent="0.25">
      <c r="A615" t="s">
        <v>1499</v>
      </c>
      <c r="B615" t="s">
        <v>244</v>
      </c>
      <c r="C615" s="158" t="str">
        <f t="shared" si="9"/>
        <v>1123331</v>
      </c>
      <c r="D615">
        <v>112333</v>
      </c>
      <c r="F615">
        <v>12</v>
      </c>
      <c r="G615">
        <v>380</v>
      </c>
      <c r="I615">
        <v>1024640</v>
      </c>
      <c r="J615">
        <v>1</v>
      </c>
      <c r="K615">
        <v>0</v>
      </c>
      <c r="L615">
        <v>0</v>
      </c>
      <c r="M615">
        <v>0</v>
      </c>
      <c r="N615">
        <v>9020223</v>
      </c>
      <c r="O615">
        <v>1</v>
      </c>
      <c r="P615" t="s">
        <v>1500</v>
      </c>
      <c r="Q615">
        <v>1004</v>
      </c>
      <c r="R615">
        <v>6</v>
      </c>
      <c r="S615">
        <v>0</v>
      </c>
      <c r="T615">
        <v>0</v>
      </c>
      <c r="V615" t="s">
        <v>1387</v>
      </c>
      <c r="W615">
        <v>3</v>
      </c>
      <c r="X615" s="68">
        <v>42354</v>
      </c>
      <c r="Y615" s="68">
        <v>36525</v>
      </c>
      <c r="Z615">
        <v>0</v>
      </c>
      <c r="AA615">
        <v>10</v>
      </c>
      <c r="AB615" t="s">
        <v>244</v>
      </c>
      <c r="AE615" t="s">
        <v>957</v>
      </c>
      <c r="AF615">
        <v>30000</v>
      </c>
    </row>
    <row r="616" spans="1:32" x14ac:dyDescent="0.25">
      <c r="A616" t="s">
        <v>1499</v>
      </c>
      <c r="B616" t="s">
        <v>244</v>
      </c>
      <c r="C616" s="158" t="str">
        <f t="shared" si="9"/>
        <v>1123332</v>
      </c>
      <c r="D616">
        <v>112333</v>
      </c>
      <c r="F616">
        <v>12</v>
      </c>
      <c r="G616">
        <v>470</v>
      </c>
      <c r="I616">
        <v>1024641</v>
      </c>
      <c r="J616">
        <v>1</v>
      </c>
      <c r="K616">
        <v>0</v>
      </c>
      <c r="L616">
        <v>0</v>
      </c>
      <c r="M616">
        <v>0</v>
      </c>
      <c r="N616">
        <v>9020223</v>
      </c>
      <c r="O616">
        <v>2</v>
      </c>
      <c r="P616" t="s">
        <v>1500</v>
      </c>
      <c r="Q616">
        <v>1004</v>
      </c>
      <c r="R616">
        <v>6</v>
      </c>
      <c r="S616">
        <v>0</v>
      </c>
      <c r="T616">
        <v>0</v>
      </c>
      <c r="V616" t="s">
        <v>1387</v>
      </c>
      <c r="W616">
        <v>3</v>
      </c>
      <c r="X616" s="68">
        <v>42354</v>
      </c>
      <c r="Y616" s="68">
        <v>36525</v>
      </c>
      <c r="Z616">
        <v>0</v>
      </c>
      <c r="AA616">
        <v>10</v>
      </c>
      <c r="AB616" t="s">
        <v>244</v>
      </c>
      <c r="AE616" t="s">
        <v>957</v>
      </c>
      <c r="AF616">
        <v>30000</v>
      </c>
    </row>
    <row r="617" spans="1:32" x14ac:dyDescent="0.25">
      <c r="A617" t="s">
        <v>1499</v>
      </c>
      <c r="B617" t="s">
        <v>244</v>
      </c>
      <c r="C617" s="158" t="str">
        <f t="shared" si="9"/>
        <v>1123333</v>
      </c>
      <c r="D617">
        <v>112333</v>
      </c>
      <c r="F617">
        <v>12</v>
      </c>
      <c r="G617">
        <v>545</v>
      </c>
      <c r="I617">
        <v>1024642</v>
      </c>
      <c r="J617">
        <v>1</v>
      </c>
      <c r="K617">
        <v>0</v>
      </c>
      <c r="L617">
        <v>0</v>
      </c>
      <c r="M617">
        <v>0</v>
      </c>
      <c r="N617">
        <v>9020223</v>
      </c>
      <c r="O617">
        <v>3</v>
      </c>
      <c r="P617" t="s">
        <v>1500</v>
      </c>
      <c r="Q617">
        <v>1004</v>
      </c>
      <c r="R617">
        <v>6</v>
      </c>
      <c r="S617">
        <v>0</v>
      </c>
      <c r="T617">
        <v>0</v>
      </c>
      <c r="V617" t="s">
        <v>1387</v>
      </c>
      <c r="W617">
        <v>3</v>
      </c>
      <c r="X617" s="68">
        <v>42354</v>
      </c>
      <c r="Y617" s="68">
        <v>36525</v>
      </c>
      <c r="Z617">
        <v>0</v>
      </c>
      <c r="AA617">
        <v>10</v>
      </c>
      <c r="AB617" t="s">
        <v>244</v>
      </c>
      <c r="AE617" t="s">
        <v>957</v>
      </c>
      <c r="AF617">
        <v>30000</v>
      </c>
    </row>
    <row r="618" spans="1:32" x14ac:dyDescent="0.25">
      <c r="A618" t="s">
        <v>1499</v>
      </c>
      <c r="B618" t="s">
        <v>244</v>
      </c>
      <c r="C618" s="158" t="str">
        <f t="shared" si="9"/>
        <v>1123334</v>
      </c>
      <c r="D618">
        <v>112333</v>
      </c>
      <c r="F618">
        <v>12</v>
      </c>
      <c r="G618">
        <v>510</v>
      </c>
      <c r="I618">
        <v>1024643</v>
      </c>
      <c r="J618">
        <v>1</v>
      </c>
      <c r="K618">
        <v>0</v>
      </c>
      <c r="L618">
        <v>0</v>
      </c>
      <c r="M618">
        <v>0</v>
      </c>
      <c r="N618">
        <v>9020223</v>
      </c>
      <c r="O618">
        <v>4</v>
      </c>
      <c r="P618" t="s">
        <v>1500</v>
      </c>
      <c r="Q618">
        <v>1004</v>
      </c>
      <c r="R618">
        <v>6</v>
      </c>
      <c r="S618">
        <v>0</v>
      </c>
      <c r="T618">
        <v>0</v>
      </c>
      <c r="V618" t="s">
        <v>1387</v>
      </c>
      <c r="W618">
        <v>3</v>
      </c>
      <c r="X618" s="68">
        <v>42354</v>
      </c>
      <c r="Y618" s="68">
        <v>36525</v>
      </c>
      <c r="Z618">
        <v>0</v>
      </c>
      <c r="AA618">
        <v>10</v>
      </c>
      <c r="AB618" t="s">
        <v>244</v>
      </c>
      <c r="AE618" t="s">
        <v>957</v>
      </c>
      <c r="AF618">
        <v>30000</v>
      </c>
    </row>
    <row r="619" spans="1:32" x14ac:dyDescent="0.25">
      <c r="A619" t="s">
        <v>1499</v>
      </c>
      <c r="B619" t="s">
        <v>244</v>
      </c>
      <c r="C619" s="158" t="str">
        <f t="shared" si="9"/>
        <v>1123335</v>
      </c>
      <c r="D619">
        <v>112333</v>
      </c>
      <c r="F619">
        <v>12</v>
      </c>
      <c r="G619">
        <v>590</v>
      </c>
      <c r="I619">
        <v>1024644</v>
      </c>
      <c r="J619">
        <v>1</v>
      </c>
      <c r="K619">
        <v>0</v>
      </c>
      <c r="L619">
        <v>0</v>
      </c>
      <c r="M619">
        <v>0</v>
      </c>
      <c r="N619">
        <v>9020223</v>
      </c>
      <c r="O619">
        <v>5</v>
      </c>
      <c r="P619" t="s">
        <v>1500</v>
      </c>
      <c r="Q619">
        <v>1004</v>
      </c>
      <c r="R619">
        <v>6</v>
      </c>
      <c r="S619">
        <v>0</v>
      </c>
      <c r="T619">
        <v>0</v>
      </c>
      <c r="V619" t="s">
        <v>1387</v>
      </c>
      <c r="W619">
        <v>3</v>
      </c>
      <c r="X619" s="68">
        <v>42354</v>
      </c>
      <c r="Y619" s="68">
        <v>36525</v>
      </c>
      <c r="Z619">
        <v>0</v>
      </c>
      <c r="AA619">
        <v>10</v>
      </c>
      <c r="AB619" t="s">
        <v>244</v>
      </c>
      <c r="AE619" t="s">
        <v>957</v>
      </c>
      <c r="AF619">
        <v>30000</v>
      </c>
    </row>
    <row r="620" spans="1:32" x14ac:dyDescent="0.25">
      <c r="A620" t="s">
        <v>1501</v>
      </c>
      <c r="B620" t="s">
        <v>404</v>
      </c>
      <c r="C620" s="158" t="str">
        <f t="shared" si="9"/>
        <v>1123401</v>
      </c>
      <c r="D620">
        <v>112340</v>
      </c>
      <c r="F620">
        <v>12</v>
      </c>
      <c r="H620" t="s">
        <v>397</v>
      </c>
      <c r="I620">
        <v>1024665</v>
      </c>
      <c r="J620">
        <v>0</v>
      </c>
      <c r="K620">
        <v>0</v>
      </c>
      <c r="L620">
        <v>0</v>
      </c>
      <c r="M620">
        <v>0</v>
      </c>
      <c r="N620">
        <v>9020206</v>
      </c>
      <c r="O620">
        <v>1</v>
      </c>
      <c r="P620" t="s">
        <v>1502</v>
      </c>
      <c r="Q620">
        <v>1004</v>
      </c>
      <c r="R620">
        <v>6</v>
      </c>
      <c r="S620">
        <v>0</v>
      </c>
      <c r="T620">
        <v>0</v>
      </c>
      <c r="V620" t="s">
        <v>1387</v>
      </c>
      <c r="W620">
        <v>3</v>
      </c>
      <c r="X620" s="68">
        <v>42354</v>
      </c>
      <c r="Y620" s="68">
        <v>36525</v>
      </c>
      <c r="Z620">
        <v>0</v>
      </c>
      <c r="AA620">
        <v>21</v>
      </c>
      <c r="AB620" t="s">
        <v>404</v>
      </c>
      <c r="AE620" t="s">
        <v>957</v>
      </c>
      <c r="AF620">
        <v>30000</v>
      </c>
    </row>
    <row r="621" spans="1:32" x14ac:dyDescent="0.25">
      <c r="A621" t="s">
        <v>1501</v>
      </c>
      <c r="B621" t="s">
        <v>404</v>
      </c>
      <c r="C621" s="158" t="str">
        <f t="shared" si="9"/>
        <v>1123402</v>
      </c>
      <c r="D621">
        <v>112340</v>
      </c>
      <c r="F621">
        <v>12</v>
      </c>
      <c r="H621" t="s">
        <v>397</v>
      </c>
      <c r="I621">
        <v>1024666</v>
      </c>
      <c r="J621">
        <v>0</v>
      </c>
      <c r="K621">
        <v>0</v>
      </c>
      <c r="L621">
        <v>0</v>
      </c>
      <c r="M621">
        <v>0</v>
      </c>
      <c r="N621">
        <v>9020206</v>
      </c>
      <c r="O621">
        <v>2</v>
      </c>
      <c r="P621" t="s">
        <v>1502</v>
      </c>
      <c r="Q621">
        <v>1004</v>
      </c>
      <c r="R621">
        <v>6</v>
      </c>
      <c r="S621">
        <v>0</v>
      </c>
      <c r="T621">
        <v>0</v>
      </c>
      <c r="V621" t="s">
        <v>1387</v>
      </c>
      <c r="W621">
        <v>3</v>
      </c>
      <c r="X621" s="68">
        <v>42354</v>
      </c>
      <c r="Y621" s="68">
        <v>36525</v>
      </c>
      <c r="Z621">
        <v>0</v>
      </c>
      <c r="AA621">
        <v>21</v>
      </c>
      <c r="AB621" t="s">
        <v>404</v>
      </c>
      <c r="AE621" t="s">
        <v>957</v>
      </c>
      <c r="AF621">
        <v>30000</v>
      </c>
    </row>
    <row r="622" spans="1:32" x14ac:dyDescent="0.25">
      <c r="A622" t="s">
        <v>1501</v>
      </c>
      <c r="B622" t="s">
        <v>404</v>
      </c>
      <c r="C622" s="158" t="str">
        <f t="shared" si="9"/>
        <v>1123403</v>
      </c>
      <c r="D622">
        <v>112340</v>
      </c>
      <c r="F622">
        <v>12</v>
      </c>
      <c r="H622" t="s">
        <v>397</v>
      </c>
      <c r="I622">
        <v>1024667</v>
      </c>
      <c r="J622">
        <v>0</v>
      </c>
      <c r="K622">
        <v>0</v>
      </c>
      <c r="L622">
        <v>0</v>
      </c>
      <c r="M622">
        <v>0</v>
      </c>
      <c r="N622">
        <v>9020206</v>
      </c>
      <c r="O622">
        <v>3</v>
      </c>
      <c r="P622" t="s">
        <v>1502</v>
      </c>
      <c r="Q622">
        <v>1004</v>
      </c>
      <c r="R622">
        <v>6</v>
      </c>
      <c r="S622">
        <v>0</v>
      </c>
      <c r="T622">
        <v>0</v>
      </c>
      <c r="V622" t="s">
        <v>1387</v>
      </c>
      <c r="W622">
        <v>3</v>
      </c>
      <c r="X622" s="68">
        <v>42354</v>
      </c>
      <c r="Y622" s="68">
        <v>36525</v>
      </c>
      <c r="Z622">
        <v>0</v>
      </c>
      <c r="AA622">
        <v>21</v>
      </c>
      <c r="AB622" t="s">
        <v>404</v>
      </c>
      <c r="AE622" t="s">
        <v>957</v>
      </c>
      <c r="AF622">
        <v>30000</v>
      </c>
    </row>
    <row r="623" spans="1:32" x14ac:dyDescent="0.25">
      <c r="A623" t="s">
        <v>1501</v>
      </c>
      <c r="B623" t="s">
        <v>404</v>
      </c>
      <c r="C623" s="158" t="str">
        <f t="shared" si="9"/>
        <v>1123404</v>
      </c>
      <c r="D623">
        <v>112340</v>
      </c>
      <c r="F623">
        <v>12</v>
      </c>
      <c r="H623" t="s">
        <v>397</v>
      </c>
      <c r="I623">
        <v>1024668</v>
      </c>
      <c r="J623">
        <v>0</v>
      </c>
      <c r="K623">
        <v>0</v>
      </c>
      <c r="L623">
        <v>0</v>
      </c>
      <c r="M623">
        <v>0</v>
      </c>
      <c r="N623">
        <v>9020206</v>
      </c>
      <c r="O623">
        <v>4</v>
      </c>
      <c r="P623" t="s">
        <v>1502</v>
      </c>
      <c r="Q623">
        <v>1004</v>
      </c>
      <c r="R623">
        <v>6</v>
      </c>
      <c r="S623">
        <v>0</v>
      </c>
      <c r="T623">
        <v>0</v>
      </c>
      <c r="V623" t="s">
        <v>1387</v>
      </c>
      <c r="W623">
        <v>3</v>
      </c>
      <c r="X623" s="68">
        <v>42354</v>
      </c>
      <c r="Y623" s="68">
        <v>36525</v>
      </c>
      <c r="Z623">
        <v>0</v>
      </c>
      <c r="AA623">
        <v>21</v>
      </c>
      <c r="AB623" t="s">
        <v>404</v>
      </c>
      <c r="AE623" t="s">
        <v>957</v>
      </c>
      <c r="AF623">
        <v>30000</v>
      </c>
    </row>
    <row r="624" spans="1:32" x14ac:dyDescent="0.25">
      <c r="A624" t="s">
        <v>1501</v>
      </c>
      <c r="B624" t="s">
        <v>404</v>
      </c>
      <c r="C624" s="158" t="str">
        <f t="shared" si="9"/>
        <v>1123405</v>
      </c>
      <c r="D624">
        <v>112340</v>
      </c>
      <c r="F624">
        <v>12</v>
      </c>
      <c r="H624" t="s">
        <v>397</v>
      </c>
      <c r="I624">
        <v>1024669</v>
      </c>
      <c r="J624">
        <v>0</v>
      </c>
      <c r="K624">
        <v>0</v>
      </c>
      <c r="L624">
        <v>0</v>
      </c>
      <c r="M624">
        <v>0</v>
      </c>
      <c r="N624">
        <v>9020206</v>
      </c>
      <c r="O624">
        <v>5</v>
      </c>
      <c r="P624" t="s">
        <v>1502</v>
      </c>
      <c r="Q624">
        <v>1004</v>
      </c>
      <c r="R624">
        <v>6</v>
      </c>
      <c r="S624">
        <v>0</v>
      </c>
      <c r="T624">
        <v>0</v>
      </c>
      <c r="V624" t="s">
        <v>1387</v>
      </c>
      <c r="W624">
        <v>3</v>
      </c>
      <c r="X624" s="68">
        <v>42354</v>
      </c>
      <c r="Y624" s="68">
        <v>36525</v>
      </c>
      <c r="Z624">
        <v>0</v>
      </c>
      <c r="AA624">
        <v>21</v>
      </c>
      <c r="AB624" t="s">
        <v>404</v>
      </c>
      <c r="AE624" t="s">
        <v>957</v>
      </c>
      <c r="AF624">
        <v>30000</v>
      </c>
    </row>
    <row r="625" spans="1:32" x14ac:dyDescent="0.25">
      <c r="A625" t="s">
        <v>503</v>
      </c>
      <c r="B625" t="s">
        <v>387</v>
      </c>
      <c r="C625" s="158" t="str">
        <f t="shared" si="9"/>
        <v>1123451</v>
      </c>
      <c r="D625">
        <v>112345</v>
      </c>
      <c r="F625">
        <v>12</v>
      </c>
      <c r="G625">
        <v>520</v>
      </c>
      <c r="I625">
        <v>1024678</v>
      </c>
      <c r="J625">
        <v>0</v>
      </c>
      <c r="K625">
        <v>0</v>
      </c>
      <c r="L625">
        <v>0</v>
      </c>
      <c r="M625">
        <v>0</v>
      </c>
      <c r="N625">
        <v>9020287</v>
      </c>
      <c r="O625">
        <v>1</v>
      </c>
      <c r="P625" t="s">
        <v>504</v>
      </c>
      <c r="Q625">
        <v>1005</v>
      </c>
      <c r="R625">
        <v>6</v>
      </c>
      <c r="S625">
        <v>0</v>
      </c>
      <c r="T625">
        <v>0</v>
      </c>
      <c r="V625" t="s">
        <v>1387</v>
      </c>
      <c r="W625">
        <v>3</v>
      </c>
      <c r="X625" s="68">
        <v>42354</v>
      </c>
      <c r="Y625" s="68">
        <v>36525</v>
      </c>
      <c r="Z625">
        <v>0</v>
      </c>
      <c r="AA625">
        <v>150</v>
      </c>
      <c r="AB625" t="s">
        <v>387</v>
      </c>
      <c r="AE625" t="s">
        <v>389</v>
      </c>
      <c r="AF625">
        <v>30000</v>
      </c>
    </row>
    <row r="626" spans="1:32" x14ac:dyDescent="0.25">
      <c r="A626" t="s">
        <v>503</v>
      </c>
      <c r="B626" t="s">
        <v>387</v>
      </c>
      <c r="C626" s="158" t="str">
        <f t="shared" si="9"/>
        <v>1123452</v>
      </c>
      <c r="D626">
        <v>112345</v>
      </c>
      <c r="F626">
        <v>12</v>
      </c>
      <c r="G626">
        <v>640</v>
      </c>
      <c r="I626">
        <v>1024679</v>
      </c>
      <c r="J626">
        <v>0</v>
      </c>
      <c r="K626">
        <v>0</v>
      </c>
      <c r="L626">
        <v>0</v>
      </c>
      <c r="M626">
        <v>0</v>
      </c>
      <c r="N626">
        <v>9020287</v>
      </c>
      <c r="O626">
        <v>2</v>
      </c>
      <c r="P626" t="s">
        <v>504</v>
      </c>
      <c r="Q626">
        <v>1005</v>
      </c>
      <c r="R626">
        <v>6</v>
      </c>
      <c r="S626">
        <v>0</v>
      </c>
      <c r="T626">
        <v>0</v>
      </c>
      <c r="V626" t="s">
        <v>1387</v>
      </c>
      <c r="W626">
        <v>3</v>
      </c>
      <c r="X626" s="68">
        <v>42354</v>
      </c>
      <c r="Y626" s="68">
        <v>36525</v>
      </c>
      <c r="Z626">
        <v>0</v>
      </c>
      <c r="AA626">
        <v>150</v>
      </c>
      <c r="AB626" t="s">
        <v>387</v>
      </c>
      <c r="AE626" t="s">
        <v>389</v>
      </c>
      <c r="AF626">
        <v>30000</v>
      </c>
    </row>
    <row r="627" spans="1:32" x14ac:dyDescent="0.25">
      <c r="A627" t="s">
        <v>503</v>
      </c>
      <c r="B627" t="s">
        <v>387</v>
      </c>
      <c r="C627" s="158" t="str">
        <f t="shared" si="9"/>
        <v>1123453</v>
      </c>
      <c r="D627">
        <v>112345</v>
      </c>
      <c r="F627">
        <v>12</v>
      </c>
      <c r="G627">
        <v>795</v>
      </c>
      <c r="I627">
        <v>1024680</v>
      </c>
      <c r="J627">
        <v>0</v>
      </c>
      <c r="K627">
        <v>0</v>
      </c>
      <c r="L627">
        <v>0</v>
      </c>
      <c r="M627">
        <v>0</v>
      </c>
      <c r="N627">
        <v>9020287</v>
      </c>
      <c r="O627">
        <v>3</v>
      </c>
      <c r="P627" t="s">
        <v>504</v>
      </c>
      <c r="Q627">
        <v>1005</v>
      </c>
      <c r="R627">
        <v>6</v>
      </c>
      <c r="S627">
        <v>0</v>
      </c>
      <c r="T627">
        <v>0</v>
      </c>
      <c r="V627" t="s">
        <v>1387</v>
      </c>
      <c r="W627">
        <v>3</v>
      </c>
      <c r="X627" s="68">
        <v>42354</v>
      </c>
      <c r="Y627" s="68">
        <v>36525</v>
      </c>
      <c r="Z627">
        <v>0</v>
      </c>
      <c r="AA627">
        <v>150</v>
      </c>
      <c r="AB627" t="s">
        <v>387</v>
      </c>
      <c r="AE627" t="s">
        <v>389</v>
      </c>
      <c r="AF627">
        <v>30000</v>
      </c>
    </row>
    <row r="628" spans="1:32" x14ac:dyDescent="0.25">
      <c r="A628" t="s">
        <v>503</v>
      </c>
      <c r="B628" t="s">
        <v>387</v>
      </c>
      <c r="C628" s="158" t="str">
        <f t="shared" si="9"/>
        <v>1123454</v>
      </c>
      <c r="D628">
        <v>112345</v>
      </c>
      <c r="F628">
        <v>12</v>
      </c>
      <c r="G628">
        <v>675</v>
      </c>
      <c r="I628">
        <v>1024681</v>
      </c>
      <c r="J628">
        <v>0</v>
      </c>
      <c r="K628">
        <v>0</v>
      </c>
      <c r="L628">
        <v>0</v>
      </c>
      <c r="M628">
        <v>0</v>
      </c>
      <c r="N628">
        <v>9020287</v>
      </c>
      <c r="O628">
        <v>4</v>
      </c>
      <c r="P628" t="s">
        <v>504</v>
      </c>
      <c r="Q628">
        <v>1005</v>
      </c>
      <c r="R628">
        <v>6</v>
      </c>
      <c r="S628">
        <v>0</v>
      </c>
      <c r="T628">
        <v>0</v>
      </c>
      <c r="V628" t="s">
        <v>1387</v>
      </c>
      <c r="W628">
        <v>3</v>
      </c>
      <c r="X628" s="68">
        <v>42354</v>
      </c>
      <c r="Y628" s="68">
        <v>36525</v>
      </c>
      <c r="Z628">
        <v>0</v>
      </c>
      <c r="AA628">
        <v>150</v>
      </c>
      <c r="AB628" t="s">
        <v>387</v>
      </c>
      <c r="AE628" t="s">
        <v>389</v>
      </c>
      <c r="AF628">
        <v>30000</v>
      </c>
    </row>
    <row r="629" spans="1:32" x14ac:dyDescent="0.25">
      <c r="A629" t="s">
        <v>503</v>
      </c>
      <c r="B629" t="s">
        <v>387</v>
      </c>
      <c r="C629" s="158" t="str">
        <f t="shared" si="9"/>
        <v>1123455</v>
      </c>
      <c r="D629">
        <v>112345</v>
      </c>
      <c r="F629">
        <v>12</v>
      </c>
      <c r="G629">
        <v>835</v>
      </c>
      <c r="I629">
        <v>1024682</v>
      </c>
      <c r="J629">
        <v>0</v>
      </c>
      <c r="K629">
        <v>0</v>
      </c>
      <c r="L629">
        <v>0</v>
      </c>
      <c r="M629">
        <v>0</v>
      </c>
      <c r="N629">
        <v>9020287</v>
      </c>
      <c r="O629">
        <v>5</v>
      </c>
      <c r="P629" t="s">
        <v>504</v>
      </c>
      <c r="Q629">
        <v>1005</v>
      </c>
      <c r="R629">
        <v>6</v>
      </c>
      <c r="S629">
        <v>0</v>
      </c>
      <c r="T629">
        <v>0</v>
      </c>
      <c r="V629" t="s">
        <v>1387</v>
      </c>
      <c r="W629">
        <v>3</v>
      </c>
      <c r="X629" s="68">
        <v>42354</v>
      </c>
      <c r="Y629" s="68">
        <v>36525</v>
      </c>
      <c r="Z629">
        <v>0</v>
      </c>
      <c r="AA629">
        <v>150</v>
      </c>
      <c r="AB629" t="s">
        <v>387</v>
      </c>
      <c r="AE629" t="s">
        <v>389</v>
      </c>
      <c r="AF629">
        <v>30000</v>
      </c>
    </row>
    <row r="630" spans="1:32" x14ac:dyDescent="0.25">
      <c r="A630" t="s">
        <v>505</v>
      </c>
      <c r="B630" t="s">
        <v>448</v>
      </c>
      <c r="C630" s="158" t="str">
        <f t="shared" si="9"/>
        <v>1123471</v>
      </c>
      <c r="D630">
        <v>112347</v>
      </c>
      <c r="F630">
        <v>12</v>
      </c>
      <c r="G630">
        <v>7125</v>
      </c>
      <c r="I630">
        <v>1024693</v>
      </c>
      <c r="J630">
        <v>1</v>
      </c>
      <c r="K630">
        <v>0</v>
      </c>
      <c r="L630">
        <v>0</v>
      </c>
      <c r="M630">
        <v>0</v>
      </c>
      <c r="N630">
        <v>9020286</v>
      </c>
      <c r="O630">
        <v>1</v>
      </c>
      <c r="P630" t="s">
        <v>506</v>
      </c>
      <c r="Q630">
        <v>1005</v>
      </c>
      <c r="R630">
        <v>6</v>
      </c>
      <c r="S630">
        <v>0</v>
      </c>
      <c r="T630">
        <v>0</v>
      </c>
      <c r="V630" t="s">
        <v>1387</v>
      </c>
      <c r="W630">
        <v>3</v>
      </c>
      <c r="X630" s="68">
        <v>42354</v>
      </c>
      <c r="Y630" s="68">
        <v>36525</v>
      </c>
      <c r="Z630">
        <v>0</v>
      </c>
      <c r="AA630">
        <v>55</v>
      </c>
      <c r="AB630" t="s">
        <v>448</v>
      </c>
      <c r="AE630" t="s">
        <v>389</v>
      </c>
      <c r="AF630">
        <v>30000</v>
      </c>
    </row>
    <row r="631" spans="1:32" x14ac:dyDescent="0.25">
      <c r="A631" t="s">
        <v>505</v>
      </c>
      <c r="B631" t="s">
        <v>448</v>
      </c>
      <c r="C631" s="158" t="str">
        <f t="shared" si="9"/>
        <v>1123472</v>
      </c>
      <c r="D631">
        <v>112347</v>
      </c>
      <c r="F631">
        <v>12</v>
      </c>
      <c r="G631">
        <v>7850</v>
      </c>
      <c r="I631">
        <v>1024694</v>
      </c>
      <c r="J631">
        <v>1</v>
      </c>
      <c r="K631">
        <v>0</v>
      </c>
      <c r="L631">
        <v>0</v>
      </c>
      <c r="M631">
        <v>0</v>
      </c>
      <c r="N631">
        <v>9020286</v>
      </c>
      <c r="O631">
        <v>2</v>
      </c>
      <c r="P631" t="s">
        <v>506</v>
      </c>
      <c r="Q631">
        <v>1005</v>
      </c>
      <c r="R631">
        <v>6</v>
      </c>
      <c r="S631">
        <v>0</v>
      </c>
      <c r="T631">
        <v>0</v>
      </c>
      <c r="V631" t="s">
        <v>1387</v>
      </c>
      <c r="W631">
        <v>3</v>
      </c>
      <c r="X631" s="68">
        <v>42354</v>
      </c>
      <c r="Y631" s="68">
        <v>36525</v>
      </c>
      <c r="Z631">
        <v>0</v>
      </c>
      <c r="AA631">
        <v>55</v>
      </c>
      <c r="AB631" t="s">
        <v>448</v>
      </c>
      <c r="AE631" t="s">
        <v>389</v>
      </c>
      <c r="AF631">
        <v>30000</v>
      </c>
    </row>
    <row r="632" spans="1:32" x14ac:dyDescent="0.25">
      <c r="A632" t="s">
        <v>505</v>
      </c>
      <c r="B632" t="s">
        <v>448</v>
      </c>
      <c r="C632" s="158" t="str">
        <f t="shared" si="9"/>
        <v>1123473</v>
      </c>
      <c r="D632">
        <v>112347</v>
      </c>
      <c r="F632">
        <v>12</v>
      </c>
      <c r="G632">
        <v>8650</v>
      </c>
      <c r="I632">
        <v>1024695</v>
      </c>
      <c r="J632">
        <v>1</v>
      </c>
      <c r="K632">
        <v>0</v>
      </c>
      <c r="L632">
        <v>0</v>
      </c>
      <c r="M632">
        <v>0</v>
      </c>
      <c r="N632">
        <v>9020286</v>
      </c>
      <c r="O632">
        <v>3</v>
      </c>
      <c r="P632" t="s">
        <v>506</v>
      </c>
      <c r="Q632">
        <v>1005</v>
      </c>
      <c r="R632">
        <v>6</v>
      </c>
      <c r="S632">
        <v>0</v>
      </c>
      <c r="T632">
        <v>0</v>
      </c>
      <c r="V632" t="s">
        <v>1387</v>
      </c>
      <c r="W632">
        <v>3</v>
      </c>
      <c r="X632" s="68">
        <v>42354</v>
      </c>
      <c r="Y632" s="68">
        <v>36525</v>
      </c>
      <c r="Z632">
        <v>0</v>
      </c>
      <c r="AA632">
        <v>55</v>
      </c>
      <c r="AB632" t="s">
        <v>448</v>
      </c>
      <c r="AE632" t="s">
        <v>389</v>
      </c>
      <c r="AF632">
        <v>30000</v>
      </c>
    </row>
    <row r="633" spans="1:32" x14ac:dyDescent="0.25">
      <c r="A633" t="s">
        <v>505</v>
      </c>
      <c r="B633" t="s">
        <v>448</v>
      </c>
      <c r="C633" s="158" t="str">
        <f t="shared" si="9"/>
        <v>1123474</v>
      </c>
      <c r="D633">
        <v>112347</v>
      </c>
      <c r="F633">
        <v>12</v>
      </c>
      <c r="G633">
        <v>9525</v>
      </c>
      <c r="I633">
        <v>1024696</v>
      </c>
      <c r="J633">
        <v>1</v>
      </c>
      <c r="K633">
        <v>0</v>
      </c>
      <c r="L633">
        <v>0</v>
      </c>
      <c r="M633">
        <v>0</v>
      </c>
      <c r="N633">
        <v>9020286</v>
      </c>
      <c r="O633">
        <v>4</v>
      </c>
      <c r="P633" t="s">
        <v>506</v>
      </c>
      <c r="Q633">
        <v>1005</v>
      </c>
      <c r="R633">
        <v>6</v>
      </c>
      <c r="S633">
        <v>0</v>
      </c>
      <c r="T633">
        <v>0</v>
      </c>
      <c r="V633" t="s">
        <v>1387</v>
      </c>
      <c r="W633">
        <v>3</v>
      </c>
      <c r="X633" s="68">
        <v>42354</v>
      </c>
      <c r="Y633" s="68">
        <v>36525</v>
      </c>
      <c r="Z633">
        <v>0</v>
      </c>
      <c r="AA633">
        <v>55</v>
      </c>
      <c r="AB633" t="s">
        <v>448</v>
      </c>
      <c r="AE633" t="s">
        <v>389</v>
      </c>
      <c r="AF633">
        <v>30000</v>
      </c>
    </row>
    <row r="634" spans="1:32" x14ac:dyDescent="0.25">
      <c r="A634" t="s">
        <v>505</v>
      </c>
      <c r="B634" t="s">
        <v>448</v>
      </c>
      <c r="C634" s="158" t="str">
        <f t="shared" si="9"/>
        <v>1123475</v>
      </c>
      <c r="D634">
        <v>112347</v>
      </c>
      <c r="F634">
        <v>12</v>
      </c>
      <c r="G634">
        <v>10500</v>
      </c>
      <c r="I634">
        <v>1024697</v>
      </c>
      <c r="J634">
        <v>1</v>
      </c>
      <c r="K634">
        <v>0</v>
      </c>
      <c r="L634">
        <v>0</v>
      </c>
      <c r="M634">
        <v>0</v>
      </c>
      <c r="N634">
        <v>9020286</v>
      </c>
      <c r="O634">
        <v>5</v>
      </c>
      <c r="P634" t="s">
        <v>506</v>
      </c>
      <c r="Q634">
        <v>1005</v>
      </c>
      <c r="R634">
        <v>6</v>
      </c>
      <c r="S634">
        <v>0</v>
      </c>
      <c r="T634">
        <v>0</v>
      </c>
      <c r="V634" t="s">
        <v>1387</v>
      </c>
      <c r="W634">
        <v>3</v>
      </c>
      <c r="X634" s="68">
        <v>42354</v>
      </c>
      <c r="Y634" s="68">
        <v>36525</v>
      </c>
      <c r="Z634">
        <v>0</v>
      </c>
      <c r="AA634">
        <v>55</v>
      </c>
      <c r="AB634" t="s">
        <v>448</v>
      </c>
      <c r="AE634" t="s">
        <v>389</v>
      </c>
      <c r="AF634">
        <v>30000</v>
      </c>
    </row>
    <row r="635" spans="1:32" x14ac:dyDescent="0.25">
      <c r="A635" t="s">
        <v>507</v>
      </c>
      <c r="B635" t="s">
        <v>448</v>
      </c>
      <c r="C635" s="158" t="str">
        <f t="shared" si="9"/>
        <v>1123481</v>
      </c>
      <c r="D635">
        <v>112348</v>
      </c>
      <c r="F635">
        <v>12</v>
      </c>
      <c r="G635">
        <v>7850</v>
      </c>
      <c r="I635">
        <v>1029264</v>
      </c>
      <c r="J635">
        <v>1</v>
      </c>
      <c r="K635">
        <v>0</v>
      </c>
      <c r="L635">
        <v>0</v>
      </c>
      <c r="M635">
        <v>0</v>
      </c>
      <c r="N635">
        <v>9020286</v>
      </c>
      <c r="O635">
        <v>1</v>
      </c>
      <c r="P635" t="s">
        <v>508</v>
      </c>
      <c r="Q635">
        <v>1005</v>
      </c>
      <c r="R635">
        <v>6</v>
      </c>
      <c r="S635">
        <v>0</v>
      </c>
      <c r="T635">
        <v>0</v>
      </c>
      <c r="V635" t="s">
        <v>1387</v>
      </c>
      <c r="W635">
        <v>3</v>
      </c>
      <c r="X635" s="68">
        <v>42354</v>
      </c>
      <c r="Y635" s="68">
        <v>36525</v>
      </c>
      <c r="Z635">
        <v>0</v>
      </c>
      <c r="AA635">
        <v>55</v>
      </c>
      <c r="AB635" t="s">
        <v>448</v>
      </c>
      <c r="AE635" t="s">
        <v>389</v>
      </c>
      <c r="AF635">
        <v>30000</v>
      </c>
    </row>
    <row r="636" spans="1:32" x14ac:dyDescent="0.25">
      <c r="A636" t="s">
        <v>507</v>
      </c>
      <c r="B636" t="s">
        <v>448</v>
      </c>
      <c r="C636" s="158" t="str">
        <f t="shared" si="9"/>
        <v>1123482</v>
      </c>
      <c r="D636">
        <v>112348</v>
      </c>
      <c r="F636">
        <v>12</v>
      </c>
      <c r="G636">
        <v>8650</v>
      </c>
      <c r="I636">
        <v>1029265</v>
      </c>
      <c r="J636">
        <v>1</v>
      </c>
      <c r="K636">
        <v>0</v>
      </c>
      <c r="L636">
        <v>0</v>
      </c>
      <c r="M636">
        <v>0</v>
      </c>
      <c r="N636">
        <v>9020286</v>
      </c>
      <c r="O636">
        <v>2</v>
      </c>
      <c r="P636" t="s">
        <v>508</v>
      </c>
      <c r="Q636">
        <v>1005</v>
      </c>
      <c r="R636">
        <v>6</v>
      </c>
      <c r="S636">
        <v>0</v>
      </c>
      <c r="T636">
        <v>0</v>
      </c>
      <c r="V636" t="s">
        <v>1387</v>
      </c>
      <c r="W636">
        <v>3</v>
      </c>
      <c r="X636" s="68">
        <v>42354</v>
      </c>
      <c r="Y636" s="68">
        <v>36525</v>
      </c>
      <c r="Z636">
        <v>0</v>
      </c>
      <c r="AA636">
        <v>55</v>
      </c>
      <c r="AB636" t="s">
        <v>448</v>
      </c>
      <c r="AE636" t="s">
        <v>389</v>
      </c>
      <c r="AF636">
        <v>30000</v>
      </c>
    </row>
    <row r="637" spans="1:32" x14ac:dyDescent="0.25">
      <c r="A637" t="s">
        <v>507</v>
      </c>
      <c r="B637" t="s">
        <v>448</v>
      </c>
      <c r="C637" s="158" t="str">
        <f t="shared" si="9"/>
        <v>1123483</v>
      </c>
      <c r="D637">
        <v>112348</v>
      </c>
      <c r="F637">
        <v>12</v>
      </c>
      <c r="G637">
        <v>9525</v>
      </c>
      <c r="I637">
        <v>1029266</v>
      </c>
      <c r="J637">
        <v>1</v>
      </c>
      <c r="K637">
        <v>0</v>
      </c>
      <c r="L637">
        <v>0</v>
      </c>
      <c r="M637">
        <v>0</v>
      </c>
      <c r="N637">
        <v>9020286</v>
      </c>
      <c r="O637">
        <v>3</v>
      </c>
      <c r="P637" t="s">
        <v>508</v>
      </c>
      <c r="Q637">
        <v>1005</v>
      </c>
      <c r="R637">
        <v>6</v>
      </c>
      <c r="S637">
        <v>0</v>
      </c>
      <c r="T637">
        <v>0</v>
      </c>
      <c r="V637" t="s">
        <v>1387</v>
      </c>
      <c r="W637">
        <v>3</v>
      </c>
      <c r="X637" s="68">
        <v>42354</v>
      </c>
      <c r="Y637" s="68">
        <v>36525</v>
      </c>
      <c r="Z637">
        <v>0</v>
      </c>
      <c r="AA637">
        <v>55</v>
      </c>
      <c r="AB637" t="s">
        <v>448</v>
      </c>
      <c r="AE637" t="s">
        <v>389</v>
      </c>
      <c r="AF637">
        <v>30000</v>
      </c>
    </row>
    <row r="638" spans="1:32" x14ac:dyDescent="0.25">
      <c r="A638" t="s">
        <v>507</v>
      </c>
      <c r="B638" t="s">
        <v>448</v>
      </c>
      <c r="C638" s="158" t="str">
        <f t="shared" si="9"/>
        <v>1123484</v>
      </c>
      <c r="D638">
        <v>112348</v>
      </c>
      <c r="F638">
        <v>12</v>
      </c>
      <c r="G638">
        <v>10500</v>
      </c>
      <c r="I638">
        <v>1029267</v>
      </c>
      <c r="J638">
        <v>1</v>
      </c>
      <c r="K638">
        <v>0</v>
      </c>
      <c r="L638">
        <v>0</v>
      </c>
      <c r="M638">
        <v>0</v>
      </c>
      <c r="N638">
        <v>9020286</v>
      </c>
      <c r="O638">
        <v>4</v>
      </c>
      <c r="P638" t="s">
        <v>508</v>
      </c>
      <c r="Q638">
        <v>1005</v>
      </c>
      <c r="R638">
        <v>6</v>
      </c>
      <c r="S638">
        <v>0</v>
      </c>
      <c r="T638">
        <v>0</v>
      </c>
      <c r="V638" t="s">
        <v>1387</v>
      </c>
      <c r="W638">
        <v>3</v>
      </c>
      <c r="X638" s="68">
        <v>42354</v>
      </c>
      <c r="Y638" s="68">
        <v>36525</v>
      </c>
      <c r="Z638">
        <v>0</v>
      </c>
      <c r="AA638">
        <v>55</v>
      </c>
      <c r="AB638" t="s">
        <v>448</v>
      </c>
      <c r="AE638" t="s">
        <v>389</v>
      </c>
      <c r="AF638">
        <v>30000</v>
      </c>
    </row>
    <row r="639" spans="1:32" x14ac:dyDescent="0.25">
      <c r="A639" t="s">
        <v>507</v>
      </c>
      <c r="B639" t="s">
        <v>448</v>
      </c>
      <c r="C639" s="158" t="str">
        <f t="shared" si="9"/>
        <v>1123485</v>
      </c>
      <c r="D639">
        <v>112348</v>
      </c>
      <c r="F639">
        <v>12</v>
      </c>
      <c r="G639">
        <v>11550</v>
      </c>
      <c r="I639">
        <v>1029268</v>
      </c>
      <c r="J639">
        <v>1</v>
      </c>
      <c r="K639">
        <v>0</v>
      </c>
      <c r="L639">
        <v>0</v>
      </c>
      <c r="M639">
        <v>0</v>
      </c>
      <c r="N639">
        <v>9020286</v>
      </c>
      <c r="O639">
        <v>5</v>
      </c>
      <c r="P639" t="s">
        <v>508</v>
      </c>
      <c r="Q639">
        <v>1005</v>
      </c>
      <c r="R639">
        <v>6</v>
      </c>
      <c r="S639">
        <v>0</v>
      </c>
      <c r="T639">
        <v>0</v>
      </c>
      <c r="V639" t="s">
        <v>1387</v>
      </c>
      <c r="W639">
        <v>3</v>
      </c>
      <c r="X639" s="68">
        <v>42354</v>
      </c>
      <c r="Y639" s="68">
        <v>36525</v>
      </c>
      <c r="Z639">
        <v>0</v>
      </c>
      <c r="AA639">
        <v>55</v>
      </c>
      <c r="AB639" t="s">
        <v>448</v>
      </c>
      <c r="AE639" t="s">
        <v>389</v>
      </c>
      <c r="AF639">
        <v>30000</v>
      </c>
    </row>
    <row r="640" spans="1:32" x14ac:dyDescent="0.25">
      <c r="A640" t="s">
        <v>1872</v>
      </c>
      <c r="B640" t="s">
        <v>392</v>
      </c>
      <c r="C640" s="158" t="str">
        <f t="shared" si="9"/>
        <v>1123621</v>
      </c>
      <c r="D640">
        <v>112362</v>
      </c>
      <c r="F640">
        <v>12</v>
      </c>
      <c r="H640" t="s">
        <v>1404</v>
      </c>
      <c r="I640">
        <v>1024741</v>
      </c>
      <c r="J640">
        <v>0</v>
      </c>
      <c r="K640">
        <v>0</v>
      </c>
      <c r="L640">
        <v>0</v>
      </c>
      <c r="M640">
        <v>0</v>
      </c>
      <c r="N640">
        <v>9020238</v>
      </c>
      <c r="O640">
        <v>1</v>
      </c>
      <c r="P640" t="s">
        <v>509</v>
      </c>
      <c r="Q640">
        <v>1005</v>
      </c>
      <c r="R640">
        <v>7</v>
      </c>
      <c r="S640">
        <v>1</v>
      </c>
      <c r="T640">
        <v>29747</v>
      </c>
      <c r="U640" t="s">
        <v>542</v>
      </c>
      <c r="V640" t="s">
        <v>1914</v>
      </c>
      <c r="W640">
        <v>3</v>
      </c>
      <c r="X640" s="68">
        <v>42354</v>
      </c>
      <c r="Y640" s="68">
        <v>36525</v>
      </c>
      <c r="Z640">
        <v>0</v>
      </c>
      <c r="AA640">
        <v>21</v>
      </c>
      <c r="AB640" t="s">
        <v>404</v>
      </c>
      <c r="AE640" t="s">
        <v>431</v>
      </c>
      <c r="AF640">
        <v>30000</v>
      </c>
    </row>
    <row r="641" spans="1:32" x14ac:dyDescent="0.25">
      <c r="A641" t="s">
        <v>1872</v>
      </c>
      <c r="B641" t="s">
        <v>392</v>
      </c>
      <c r="C641" s="158" t="str">
        <f t="shared" si="9"/>
        <v>1123622</v>
      </c>
      <c r="D641">
        <v>112362</v>
      </c>
      <c r="F641">
        <v>12</v>
      </c>
      <c r="H641" t="s">
        <v>1404</v>
      </c>
      <c r="I641">
        <v>1024742</v>
      </c>
      <c r="J641">
        <v>0</v>
      </c>
      <c r="K641">
        <v>0</v>
      </c>
      <c r="L641">
        <v>0</v>
      </c>
      <c r="M641">
        <v>0</v>
      </c>
      <c r="N641">
        <v>9020238</v>
      </c>
      <c r="O641">
        <v>2</v>
      </c>
      <c r="P641" t="s">
        <v>509</v>
      </c>
      <c r="Q641">
        <v>1005</v>
      </c>
      <c r="R641">
        <v>7</v>
      </c>
      <c r="S641">
        <v>1</v>
      </c>
      <c r="T641">
        <v>29747</v>
      </c>
      <c r="U641" t="s">
        <v>542</v>
      </c>
      <c r="V641" t="s">
        <v>1915</v>
      </c>
      <c r="W641">
        <v>3</v>
      </c>
      <c r="X641" s="68">
        <v>42354</v>
      </c>
      <c r="Y641" s="68">
        <v>36525</v>
      </c>
      <c r="Z641">
        <v>0</v>
      </c>
      <c r="AA641">
        <v>21</v>
      </c>
      <c r="AB641" t="s">
        <v>404</v>
      </c>
      <c r="AE641" t="s">
        <v>431</v>
      </c>
      <c r="AF641">
        <v>30000</v>
      </c>
    </row>
    <row r="642" spans="1:32" x14ac:dyDescent="0.25">
      <c r="A642" t="s">
        <v>1872</v>
      </c>
      <c r="B642" t="s">
        <v>392</v>
      </c>
      <c r="C642" s="158" t="str">
        <f t="shared" si="9"/>
        <v>1123624</v>
      </c>
      <c r="D642">
        <v>112362</v>
      </c>
      <c r="F642">
        <v>12</v>
      </c>
      <c r="H642" t="s">
        <v>1404</v>
      </c>
      <c r="I642">
        <v>1024744</v>
      </c>
      <c r="J642">
        <v>0</v>
      </c>
      <c r="K642">
        <v>0</v>
      </c>
      <c r="L642">
        <v>0</v>
      </c>
      <c r="M642">
        <v>0</v>
      </c>
      <c r="N642">
        <v>9020238</v>
      </c>
      <c r="O642">
        <v>4</v>
      </c>
      <c r="P642" t="s">
        <v>509</v>
      </c>
      <c r="Q642">
        <v>1005</v>
      </c>
      <c r="R642">
        <v>7</v>
      </c>
      <c r="S642">
        <v>1</v>
      </c>
      <c r="T642">
        <v>29747</v>
      </c>
      <c r="U642" t="s">
        <v>542</v>
      </c>
      <c r="V642" t="s">
        <v>1916</v>
      </c>
      <c r="W642">
        <v>3</v>
      </c>
      <c r="X642" s="68">
        <v>42354</v>
      </c>
      <c r="Y642" s="68">
        <v>36525</v>
      </c>
      <c r="Z642">
        <v>0</v>
      </c>
      <c r="AA642">
        <v>21</v>
      </c>
      <c r="AB642" t="s">
        <v>404</v>
      </c>
      <c r="AE642" t="s">
        <v>431</v>
      </c>
      <c r="AF642">
        <v>30000</v>
      </c>
    </row>
    <row r="643" spans="1:32" x14ac:dyDescent="0.25">
      <c r="A643" t="s">
        <v>1872</v>
      </c>
      <c r="B643" t="s">
        <v>392</v>
      </c>
      <c r="C643" s="158" t="str">
        <f t="shared" ref="C643:C706" si="10">D643&amp;O643</f>
        <v>1123625</v>
      </c>
      <c r="D643">
        <v>112362</v>
      </c>
      <c r="F643">
        <v>12</v>
      </c>
      <c r="H643" t="s">
        <v>1404</v>
      </c>
      <c r="I643">
        <v>1024745</v>
      </c>
      <c r="J643">
        <v>0</v>
      </c>
      <c r="K643">
        <v>0</v>
      </c>
      <c r="L643">
        <v>0</v>
      </c>
      <c r="M643">
        <v>0</v>
      </c>
      <c r="N643">
        <v>9020238</v>
      </c>
      <c r="O643">
        <v>5</v>
      </c>
      <c r="P643" t="s">
        <v>509</v>
      </c>
      <c r="Q643">
        <v>1005</v>
      </c>
      <c r="R643">
        <v>7</v>
      </c>
      <c r="S643">
        <v>1</v>
      </c>
      <c r="T643">
        <v>29747</v>
      </c>
      <c r="U643" t="s">
        <v>542</v>
      </c>
      <c r="V643" t="s">
        <v>1917</v>
      </c>
      <c r="W643">
        <v>3</v>
      </c>
      <c r="X643" s="68">
        <v>42354</v>
      </c>
      <c r="Y643" s="68">
        <v>36525</v>
      </c>
      <c r="Z643">
        <v>0</v>
      </c>
      <c r="AA643">
        <v>21</v>
      </c>
      <c r="AB643" t="s">
        <v>404</v>
      </c>
      <c r="AE643" t="s">
        <v>431</v>
      </c>
      <c r="AF643">
        <v>30000</v>
      </c>
    </row>
    <row r="644" spans="1:32" x14ac:dyDescent="0.25">
      <c r="A644" t="s">
        <v>510</v>
      </c>
      <c r="B644" t="s">
        <v>451</v>
      </c>
      <c r="C644" s="158" t="str">
        <f t="shared" si="10"/>
        <v>1123631</v>
      </c>
      <c r="D644">
        <v>112363</v>
      </c>
      <c r="F644">
        <v>12</v>
      </c>
      <c r="G644">
        <v>570</v>
      </c>
      <c r="I644">
        <v>1024746</v>
      </c>
      <c r="J644">
        <v>0</v>
      </c>
      <c r="K644">
        <v>0</v>
      </c>
      <c r="L644">
        <v>0</v>
      </c>
      <c r="M644">
        <v>0</v>
      </c>
      <c r="N644">
        <v>9020240</v>
      </c>
      <c r="O644">
        <v>1</v>
      </c>
      <c r="P644" t="s">
        <v>511</v>
      </c>
      <c r="Q644">
        <v>1005</v>
      </c>
      <c r="R644">
        <v>6</v>
      </c>
      <c r="S644">
        <v>0</v>
      </c>
      <c r="T644">
        <v>0</v>
      </c>
      <c r="V644" t="s">
        <v>1387</v>
      </c>
      <c r="W644">
        <v>3</v>
      </c>
      <c r="X644" s="68">
        <v>42354</v>
      </c>
      <c r="Y644" s="68">
        <v>36525</v>
      </c>
      <c r="Z644">
        <v>0</v>
      </c>
      <c r="AA644">
        <v>13</v>
      </c>
      <c r="AB644" t="s">
        <v>451</v>
      </c>
      <c r="AE644" t="s">
        <v>389</v>
      </c>
      <c r="AF644">
        <v>30000</v>
      </c>
    </row>
    <row r="645" spans="1:32" x14ac:dyDescent="0.25">
      <c r="A645" t="s">
        <v>510</v>
      </c>
      <c r="B645" t="s">
        <v>451</v>
      </c>
      <c r="C645" s="158" t="str">
        <f t="shared" si="10"/>
        <v>1123632</v>
      </c>
      <c r="D645">
        <v>112363</v>
      </c>
      <c r="F645">
        <v>12</v>
      </c>
      <c r="G645">
        <v>710</v>
      </c>
      <c r="I645">
        <v>1024747</v>
      </c>
      <c r="J645">
        <v>0</v>
      </c>
      <c r="K645">
        <v>0</v>
      </c>
      <c r="L645">
        <v>0</v>
      </c>
      <c r="M645">
        <v>0</v>
      </c>
      <c r="N645">
        <v>9020240</v>
      </c>
      <c r="O645">
        <v>2</v>
      </c>
      <c r="P645" t="s">
        <v>511</v>
      </c>
      <c r="Q645">
        <v>1005</v>
      </c>
      <c r="R645">
        <v>6</v>
      </c>
      <c r="S645">
        <v>0</v>
      </c>
      <c r="T645">
        <v>0</v>
      </c>
      <c r="V645" t="s">
        <v>1387</v>
      </c>
      <c r="W645">
        <v>3</v>
      </c>
      <c r="X645" s="68">
        <v>42354</v>
      </c>
      <c r="Y645" s="68">
        <v>36525</v>
      </c>
      <c r="Z645">
        <v>0</v>
      </c>
      <c r="AA645">
        <v>13</v>
      </c>
      <c r="AB645" t="s">
        <v>451</v>
      </c>
      <c r="AE645" t="s">
        <v>389</v>
      </c>
      <c r="AF645">
        <v>30000</v>
      </c>
    </row>
    <row r="646" spans="1:32" x14ac:dyDescent="0.25">
      <c r="A646" t="s">
        <v>510</v>
      </c>
      <c r="B646" t="s">
        <v>451</v>
      </c>
      <c r="C646" s="158" t="str">
        <f t="shared" si="10"/>
        <v>1123633</v>
      </c>
      <c r="D646">
        <v>112363</v>
      </c>
      <c r="F646">
        <v>12</v>
      </c>
      <c r="G646">
        <v>895</v>
      </c>
      <c r="I646">
        <v>1024748</v>
      </c>
      <c r="J646">
        <v>0</v>
      </c>
      <c r="K646">
        <v>0</v>
      </c>
      <c r="L646">
        <v>0</v>
      </c>
      <c r="M646">
        <v>0</v>
      </c>
      <c r="N646">
        <v>9020240</v>
      </c>
      <c r="O646">
        <v>3</v>
      </c>
      <c r="P646" t="s">
        <v>511</v>
      </c>
      <c r="Q646">
        <v>1005</v>
      </c>
      <c r="R646">
        <v>6</v>
      </c>
      <c r="S646">
        <v>0</v>
      </c>
      <c r="T646">
        <v>0</v>
      </c>
      <c r="V646" t="s">
        <v>1387</v>
      </c>
      <c r="W646">
        <v>3</v>
      </c>
      <c r="X646" s="68">
        <v>42354</v>
      </c>
      <c r="Y646" s="68">
        <v>36525</v>
      </c>
      <c r="Z646">
        <v>0</v>
      </c>
      <c r="AA646">
        <v>13</v>
      </c>
      <c r="AB646" t="s">
        <v>451</v>
      </c>
      <c r="AE646" t="s">
        <v>389</v>
      </c>
      <c r="AF646">
        <v>30000</v>
      </c>
    </row>
    <row r="647" spans="1:32" x14ac:dyDescent="0.25">
      <c r="A647" t="s">
        <v>510</v>
      </c>
      <c r="B647" t="s">
        <v>451</v>
      </c>
      <c r="C647" s="158" t="str">
        <f t="shared" si="10"/>
        <v>1123634</v>
      </c>
      <c r="D647">
        <v>112363</v>
      </c>
      <c r="F647">
        <v>12</v>
      </c>
      <c r="G647">
        <v>750</v>
      </c>
      <c r="I647">
        <v>1024749</v>
      </c>
      <c r="J647">
        <v>0</v>
      </c>
      <c r="K647">
        <v>0</v>
      </c>
      <c r="L647">
        <v>0</v>
      </c>
      <c r="M647">
        <v>0</v>
      </c>
      <c r="N647">
        <v>9020240</v>
      </c>
      <c r="O647">
        <v>4</v>
      </c>
      <c r="P647" t="s">
        <v>511</v>
      </c>
      <c r="Q647">
        <v>1005</v>
      </c>
      <c r="R647">
        <v>6</v>
      </c>
      <c r="S647">
        <v>0</v>
      </c>
      <c r="T647">
        <v>0</v>
      </c>
      <c r="V647" t="s">
        <v>1387</v>
      </c>
      <c r="W647">
        <v>3</v>
      </c>
      <c r="X647" s="68">
        <v>42354</v>
      </c>
      <c r="Y647" s="68">
        <v>36525</v>
      </c>
      <c r="Z647">
        <v>0</v>
      </c>
      <c r="AA647">
        <v>13</v>
      </c>
      <c r="AB647" t="s">
        <v>451</v>
      </c>
      <c r="AE647" t="s">
        <v>389</v>
      </c>
      <c r="AF647">
        <v>30000</v>
      </c>
    </row>
    <row r="648" spans="1:32" x14ac:dyDescent="0.25">
      <c r="A648" t="s">
        <v>510</v>
      </c>
      <c r="B648" t="s">
        <v>451</v>
      </c>
      <c r="C648" s="158" t="str">
        <f t="shared" si="10"/>
        <v>1123635</v>
      </c>
      <c r="D648">
        <v>112363</v>
      </c>
      <c r="F648">
        <v>12</v>
      </c>
      <c r="G648">
        <v>940</v>
      </c>
      <c r="I648">
        <v>1024750</v>
      </c>
      <c r="J648">
        <v>0</v>
      </c>
      <c r="K648">
        <v>0</v>
      </c>
      <c r="L648">
        <v>0</v>
      </c>
      <c r="M648">
        <v>0</v>
      </c>
      <c r="N648">
        <v>9020240</v>
      </c>
      <c r="O648">
        <v>5</v>
      </c>
      <c r="P648" t="s">
        <v>511</v>
      </c>
      <c r="Q648">
        <v>1005</v>
      </c>
      <c r="R648">
        <v>6</v>
      </c>
      <c r="S648">
        <v>0</v>
      </c>
      <c r="T648">
        <v>0</v>
      </c>
      <c r="V648" t="s">
        <v>1387</v>
      </c>
      <c r="W648">
        <v>3</v>
      </c>
      <c r="X648" s="68">
        <v>42354</v>
      </c>
      <c r="Y648" s="68">
        <v>36525</v>
      </c>
      <c r="Z648">
        <v>0</v>
      </c>
      <c r="AA648">
        <v>13</v>
      </c>
      <c r="AB648" t="s">
        <v>451</v>
      </c>
      <c r="AE648" t="s">
        <v>389</v>
      </c>
      <c r="AF648">
        <v>30000</v>
      </c>
    </row>
    <row r="649" spans="1:32" x14ac:dyDescent="0.25">
      <c r="A649" t="s">
        <v>512</v>
      </c>
      <c r="B649" t="s">
        <v>454</v>
      </c>
      <c r="C649" s="158" t="str">
        <f t="shared" si="10"/>
        <v>1123641</v>
      </c>
      <c r="D649">
        <v>112364</v>
      </c>
      <c r="F649">
        <v>12</v>
      </c>
      <c r="G649">
        <v>570</v>
      </c>
      <c r="I649">
        <v>1024751</v>
      </c>
      <c r="J649">
        <v>0</v>
      </c>
      <c r="K649">
        <v>0</v>
      </c>
      <c r="L649">
        <v>0</v>
      </c>
      <c r="M649">
        <v>0</v>
      </c>
      <c r="N649">
        <v>9020240</v>
      </c>
      <c r="O649">
        <v>1</v>
      </c>
      <c r="P649" t="s">
        <v>513</v>
      </c>
      <c r="Q649">
        <v>1005</v>
      </c>
      <c r="R649">
        <v>6</v>
      </c>
      <c r="S649">
        <v>0</v>
      </c>
      <c r="T649">
        <v>0</v>
      </c>
      <c r="V649" t="s">
        <v>1387</v>
      </c>
      <c r="W649">
        <v>3</v>
      </c>
      <c r="X649" s="68">
        <v>42354</v>
      </c>
      <c r="Y649" s="68">
        <v>36525</v>
      </c>
      <c r="Z649">
        <v>0</v>
      </c>
      <c r="AA649">
        <v>58</v>
      </c>
      <c r="AB649" t="s">
        <v>454</v>
      </c>
      <c r="AE649" t="s">
        <v>389</v>
      </c>
      <c r="AF649">
        <v>30000</v>
      </c>
    </row>
    <row r="650" spans="1:32" x14ac:dyDescent="0.25">
      <c r="A650" t="s">
        <v>512</v>
      </c>
      <c r="B650" t="s">
        <v>454</v>
      </c>
      <c r="C650" s="158" t="str">
        <f t="shared" si="10"/>
        <v>1123642</v>
      </c>
      <c r="D650">
        <v>112364</v>
      </c>
      <c r="F650">
        <v>12</v>
      </c>
      <c r="G650">
        <v>710</v>
      </c>
      <c r="I650">
        <v>1024752</v>
      </c>
      <c r="J650">
        <v>0</v>
      </c>
      <c r="K650">
        <v>0</v>
      </c>
      <c r="L650">
        <v>0</v>
      </c>
      <c r="M650">
        <v>0</v>
      </c>
      <c r="N650">
        <v>9020240</v>
      </c>
      <c r="O650">
        <v>2</v>
      </c>
      <c r="P650" t="s">
        <v>513</v>
      </c>
      <c r="Q650">
        <v>1005</v>
      </c>
      <c r="R650">
        <v>6</v>
      </c>
      <c r="S650">
        <v>0</v>
      </c>
      <c r="T650">
        <v>0</v>
      </c>
      <c r="V650" t="s">
        <v>1387</v>
      </c>
      <c r="W650">
        <v>3</v>
      </c>
      <c r="X650" s="68">
        <v>42354</v>
      </c>
      <c r="Y650" s="68">
        <v>36525</v>
      </c>
      <c r="Z650">
        <v>0</v>
      </c>
      <c r="AA650">
        <v>58</v>
      </c>
      <c r="AB650" t="s">
        <v>454</v>
      </c>
      <c r="AE650" t="s">
        <v>389</v>
      </c>
      <c r="AF650">
        <v>30000</v>
      </c>
    </row>
    <row r="651" spans="1:32" x14ac:dyDescent="0.25">
      <c r="A651" t="s">
        <v>512</v>
      </c>
      <c r="B651" t="s">
        <v>454</v>
      </c>
      <c r="C651" s="158" t="str">
        <f t="shared" si="10"/>
        <v>1123643</v>
      </c>
      <c r="D651">
        <v>112364</v>
      </c>
      <c r="F651">
        <v>12</v>
      </c>
      <c r="G651">
        <v>895</v>
      </c>
      <c r="I651">
        <v>1024753</v>
      </c>
      <c r="J651">
        <v>0</v>
      </c>
      <c r="K651">
        <v>0</v>
      </c>
      <c r="L651">
        <v>0</v>
      </c>
      <c r="M651">
        <v>0</v>
      </c>
      <c r="N651">
        <v>9020240</v>
      </c>
      <c r="O651">
        <v>3</v>
      </c>
      <c r="P651" t="s">
        <v>513</v>
      </c>
      <c r="Q651">
        <v>1005</v>
      </c>
      <c r="R651">
        <v>6</v>
      </c>
      <c r="S651">
        <v>0</v>
      </c>
      <c r="T651">
        <v>0</v>
      </c>
      <c r="V651" t="s">
        <v>1387</v>
      </c>
      <c r="W651">
        <v>3</v>
      </c>
      <c r="X651" s="68">
        <v>42354</v>
      </c>
      <c r="Y651" s="68">
        <v>36525</v>
      </c>
      <c r="Z651">
        <v>0</v>
      </c>
      <c r="AA651">
        <v>58</v>
      </c>
      <c r="AB651" t="s">
        <v>454</v>
      </c>
      <c r="AE651" t="s">
        <v>389</v>
      </c>
      <c r="AF651">
        <v>30000</v>
      </c>
    </row>
    <row r="652" spans="1:32" x14ac:dyDescent="0.25">
      <c r="A652" t="s">
        <v>512</v>
      </c>
      <c r="B652" t="s">
        <v>454</v>
      </c>
      <c r="C652" s="158" t="str">
        <f t="shared" si="10"/>
        <v>1123644</v>
      </c>
      <c r="D652">
        <v>112364</v>
      </c>
      <c r="F652">
        <v>12</v>
      </c>
      <c r="G652">
        <v>750</v>
      </c>
      <c r="I652">
        <v>1024754</v>
      </c>
      <c r="J652">
        <v>0</v>
      </c>
      <c r="K652">
        <v>0</v>
      </c>
      <c r="L652">
        <v>0</v>
      </c>
      <c r="M652">
        <v>0</v>
      </c>
      <c r="N652">
        <v>9020240</v>
      </c>
      <c r="O652">
        <v>4</v>
      </c>
      <c r="P652" t="s">
        <v>513</v>
      </c>
      <c r="Q652">
        <v>1005</v>
      </c>
      <c r="R652">
        <v>6</v>
      </c>
      <c r="S652">
        <v>0</v>
      </c>
      <c r="T652">
        <v>0</v>
      </c>
      <c r="V652" t="s">
        <v>1387</v>
      </c>
      <c r="W652">
        <v>3</v>
      </c>
      <c r="X652" s="68">
        <v>42354</v>
      </c>
      <c r="Y652" s="68">
        <v>36525</v>
      </c>
      <c r="Z652">
        <v>0</v>
      </c>
      <c r="AA652">
        <v>58</v>
      </c>
      <c r="AB652" t="s">
        <v>454</v>
      </c>
      <c r="AE652" t="s">
        <v>389</v>
      </c>
      <c r="AF652">
        <v>30000</v>
      </c>
    </row>
    <row r="653" spans="1:32" x14ac:dyDescent="0.25">
      <c r="A653" t="s">
        <v>512</v>
      </c>
      <c r="B653" t="s">
        <v>454</v>
      </c>
      <c r="C653" s="158" t="str">
        <f t="shared" si="10"/>
        <v>1123645</v>
      </c>
      <c r="D653">
        <v>112364</v>
      </c>
      <c r="F653">
        <v>12</v>
      </c>
      <c r="G653">
        <v>940</v>
      </c>
      <c r="I653">
        <v>1024755</v>
      </c>
      <c r="J653">
        <v>0</v>
      </c>
      <c r="K653">
        <v>0</v>
      </c>
      <c r="L653">
        <v>0</v>
      </c>
      <c r="M653">
        <v>0</v>
      </c>
      <c r="N653">
        <v>9020240</v>
      </c>
      <c r="O653">
        <v>5</v>
      </c>
      <c r="P653" t="s">
        <v>513</v>
      </c>
      <c r="Q653">
        <v>1005</v>
      </c>
      <c r="R653">
        <v>6</v>
      </c>
      <c r="S653">
        <v>0</v>
      </c>
      <c r="T653">
        <v>0</v>
      </c>
      <c r="V653" t="s">
        <v>1387</v>
      </c>
      <c r="W653">
        <v>3</v>
      </c>
      <c r="X653" s="68">
        <v>42354</v>
      </c>
      <c r="Y653" s="68">
        <v>36525</v>
      </c>
      <c r="Z653">
        <v>0</v>
      </c>
      <c r="AA653">
        <v>58</v>
      </c>
      <c r="AB653" t="s">
        <v>454</v>
      </c>
      <c r="AE653" t="s">
        <v>389</v>
      </c>
      <c r="AF653">
        <v>30000</v>
      </c>
    </row>
    <row r="654" spans="1:32" x14ac:dyDescent="0.25">
      <c r="A654" t="s">
        <v>1872</v>
      </c>
      <c r="B654" t="s">
        <v>392</v>
      </c>
      <c r="C654" s="158" t="str">
        <f t="shared" si="10"/>
        <v>1123623</v>
      </c>
      <c r="D654">
        <v>112362</v>
      </c>
      <c r="F654">
        <v>12</v>
      </c>
      <c r="H654" t="s">
        <v>1404</v>
      </c>
      <c r="I654">
        <v>1024743</v>
      </c>
      <c r="J654">
        <v>0</v>
      </c>
      <c r="K654">
        <v>0</v>
      </c>
      <c r="L654">
        <v>0</v>
      </c>
      <c r="M654">
        <v>0</v>
      </c>
      <c r="N654">
        <v>9020238</v>
      </c>
      <c r="O654">
        <v>3</v>
      </c>
      <c r="P654" t="s">
        <v>509</v>
      </c>
      <c r="Q654">
        <v>1005</v>
      </c>
      <c r="R654">
        <v>7</v>
      </c>
      <c r="S654">
        <v>1</v>
      </c>
      <c r="T654">
        <v>29747</v>
      </c>
      <c r="U654" t="s">
        <v>542</v>
      </c>
      <c r="V654" t="s">
        <v>1918</v>
      </c>
      <c r="W654">
        <v>3</v>
      </c>
      <c r="X654" s="68">
        <v>42354</v>
      </c>
      <c r="Y654" s="68">
        <v>36525</v>
      </c>
      <c r="Z654">
        <v>0</v>
      </c>
      <c r="AA654">
        <v>21</v>
      </c>
      <c r="AB654" t="s">
        <v>404</v>
      </c>
      <c r="AE654" t="s">
        <v>431</v>
      </c>
      <c r="AF654">
        <v>30000</v>
      </c>
    </row>
    <row r="655" spans="1:32" x14ac:dyDescent="0.25">
      <c r="A655" t="s">
        <v>1503</v>
      </c>
      <c r="B655" t="s">
        <v>404</v>
      </c>
      <c r="C655" s="158" t="str">
        <f t="shared" si="10"/>
        <v>1129901</v>
      </c>
      <c r="D655">
        <v>112990</v>
      </c>
      <c r="F655">
        <v>12</v>
      </c>
      <c r="H655" t="s">
        <v>397</v>
      </c>
      <c r="I655">
        <v>1024798</v>
      </c>
      <c r="J655">
        <v>0</v>
      </c>
      <c r="K655">
        <v>0</v>
      </c>
      <c r="L655">
        <v>0</v>
      </c>
      <c r="M655">
        <v>0</v>
      </c>
      <c r="N655">
        <v>9020209</v>
      </c>
      <c r="O655">
        <v>1</v>
      </c>
      <c r="P655" t="s">
        <v>1504</v>
      </c>
      <c r="Q655">
        <v>1004</v>
      </c>
      <c r="R655">
        <v>6</v>
      </c>
      <c r="S655">
        <v>0</v>
      </c>
      <c r="T655">
        <v>0</v>
      </c>
      <c r="V655" t="s">
        <v>1387</v>
      </c>
      <c r="W655">
        <v>3</v>
      </c>
      <c r="X655" s="68">
        <v>42354</v>
      </c>
      <c r="Y655" s="68">
        <v>36525</v>
      </c>
      <c r="Z655">
        <v>0</v>
      </c>
      <c r="AA655">
        <v>21</v>
      </c>
      <c r="AB655" t="s">
        <v>404</v>
      </c>
      <c r="AE655" t="s">
        <v>431</v>
      </c>
      <c r="AF655">
        <v>30000</v>
      </c>
    </row>
    <row r="656" spans="1:32" x14ac:dyDescent="0.25">
      <c r="A656" t="s">
        <v>1503</v>
      </c>
      <c r="B656" t="s">
        <v>404</v>
      </c>
      <c r="C656" s="158" t="str">
        <f t="shared" si="10"/>
        <v>1129902</v>
      </c>
      <c r="D656">
        <v>112990</v>
      </c>
      <c r="F656">
        <v>12</v>
      </c>
      <c r="H656" t="s">
        <v>397</v>
      </c>
      <c r="I656">
        <v>1024799</v>
      </c>
      <c r="J656">
        <v>0</v>
      </c>
      <c r="K656">
        <v>0</v>
      </c>
      <c r="L656">
        <v>0</v>
      </c>
      <c r="M656">
        <v>0</v>
      </c>
      <c r="N656">
        <v>9020209</v>
      </c>
      <c r="O656">
        <v>2</v>
      </c>
      <c r="P656" t="s">
        <v>1504</v>
      </c>
      <c r="Q656">
        <v>1004</v>
      </c>
      <c r="R656">
        <v>6</v>
      </c>
      <c r="S656">
        <v>0</v>
      </c>
      <c r="T656">
        <v>0</v>
      </c>
      <c r="V656" t="s">
        <v>1387</v>
      </c>
      <c r="W656">
        <v>3</v>
      </c>
      <c r="X656" s="68">
        <v>42354</v>
      </c>
      <c r="Y656" s="68">
        <v>36525</v>
      </c>
      <c r="Z656">
        <v>0</v>
      </c>
      <c r="AA656">
        <v>21</v>
      </c>
      <c r="AB656" t="s">
        <v>404</v>
      </c>
      <c r="AE656" t="s">
        <v>431</v>
      </c>
      <c r="AF656">
        <v>30000</v>
      </c>
    </row>
    <row r="657" spans="1:32" x14ac:dyDescent="0.25">
      <c r="A657" t="s">
        <v>1503</v>
      </c>
      <c r="B657" t="s">
        <v>404</v>
      </c>
      <c r="C657" s="158" t="str">
        <f t="shared" si="10"/>
        <v>1129903</v>
      </c>
      <c r="D657">
        <v>112990</v>
      </c>
      <c r="F657">
        <v>12</v>
      </c>
      <c r="H657" t="s">
        <v>397</v>
      </c>
      <c r="I657">
        <v>1024800</v>
      </c>
      <c r="J657">
        <v>0</v>
      </c>
      <c r="K657">
        <v>0</v>
      </c>
      <c r="L657">
        <v>0</v>
      </c>
      <c r="M657">
        <v>0</v>
      </c>
      <c r="N657">
        <v>9020209</v>
      </c>
      <c r="O657">
        <v>3</v>
      </c>
      <c r="P657" t="s">
        <v>1504</v>
      </c>
      <c r="Q657">
        <v>1004</v>
      </c>
      <c r="R657">
        <v>6</v>
      </c>
      <c r="S657">
        <v>0</v>
      </c>
      <c r="T657">
        <v>0</v>
      </c>
      <c r="V657" t="s">
        <v>1387</v>
      </c>
      <c r="W657">
        <v>3</v>
      </c>
      <c r="X657" s="68">
        <v>42354</v>
      </c>
      <c r="Y657" s="68">
        <v>36525</v>
      </c>
      <c r="Z657">
        <v>0</v>
      </c>
      <c r="AA657">
        <v>21</v>
      </c>
      <c r="AB657" t="s">
        <v>404</v>
      </c>
      <c r="AE657" t="s">
        <v>431</v>
      </c>
      <c r="AF657">
        <v>30000</v>
      </c>
    </row>
    <row r="658" spans="1:32" x14ac:dyDescent="0.25">
      <c r="A658" t="s">
        <v>1503</v>
      </c>
      <c r="B658" t="s">
        <v>404</v>
      </c>
      <c r="C658" s="158" t="str">
        <f t="shared" si="10"/>
        <v>1129904</v>
      </c>
      <c r="D658">
        <v>112990</v>
      </c>
      <c r="F658">
        <v>12</v>
      </c>
      <c r="H658" t="s">
        <v>397</v>
      </c>
      <c r="I658">
        <v>1024801</v>
      </c>
      <c r="J658">
        <v>0</v>
      </c>
      <c r="K658">
        <v>0</v>
      </c>
      <c r="L658">
        <v>0</v>
      </c>
      <c r="M658">
        <v>0</v>
      </c>
      <c r="N658">
        <v>9020209</v>
      </c>
      <c r="O658">
        <v>4</v>
      </c>
      <c r="P658" t="s">
        <v>1504</v>
      </c>
      <c r="Q658">
        <v>1004</v>
      </c>
      <c r="R658">
        <v>6</v>
      </c>
      <c r="S658">
        <v>0</v>
      </c>
      <c r="T658">
        <v>0</v>
      </c>
      <c r="V658" t="s">
        <v>1387</v>
      </c>
      <c r="W658">
        <v>3</v>
      </c>
      <c r="X658" s="68">
        <v>42354</v>
      </c>
      <c r="Y658" s="68">
        <v>36525</v>
      </c>
      <c r="Z658">
        <v>0</v>
      </c>
      <c r="AA658">
        <v>21</v>
      </c>
      <c r="AB658" t="s">
        <v>404</v>
      </c>
      <c r="AE658" t="s">
        <v>431</v>
      </c>
      <c r="AF658">
        <v>30000</v>
      </c>
    </row>
    <row r="659" spans="1:32" x14ac:dyDescent="0.25">
      <c r="A659" t="s">
        <v>1503</v>
      </c>
      <c r="B659" t="s">
        <v>404</v>
      </c>
      <c r="C659" s="158" t="str">
        <f t="shared" si="10"/>
        <v>1129905</v>
      </c>
      <c r="D659">
        <v>112990</v>
      </c>
      <c r="F659">
        <v>12</v>
      </c>
      <c r="H659" t="s">
        <v>397</v>
      </c>
      <c r="I659">
        <v>1024802</v>
      </c>
      <c r="J659">
        <v>0</v>
      </c>
      <c r="K659">
        <v>0</v>
      </c>
      <c r="L659">
        <v>0</v>
      </c>
      <c r="M659">
        <v>0</v>
      </c>
      <c r="N659">
        <v>9020209</v>
      </c>
      <c r="O659">
        <v>5</v>
      </c>
      <c r="P659" t="s">
        <v>1504</v>
      </c>
      <c r="Q659">
        <v>1004</v>
      </c>
      <c r="R659">
        <v>6</v>
      </c>
      <c r="S659">
        <v>0</v>
      </c>
      <c r="T659">
        <v>0</v>
      </c>
      <c r="V659" t="s">
        <v>1387</v>
      </c>
      <c r="W659">
        <v>3</v>
      </c>
      <c r="X659" s="68">
        <v>42354</v>
      </c>
      <c r="Y659" s="68">
        <v>36525</v>
      </c>
      <c r="Z659">
        <v>0</v>
      </c>
      <c r="AA659">
        <v>21</v>
      </c>
      <c r="AB659" t="s">
        <v>404</v>
      </c>
      <c r="AE659" t="s">
        <v>431</v>
      </c>
      <c r="AF659">
        <v>30000</v>
      </c>
    </row>
    <row r="660" spans="1:32" x14ac:dyDescent="0.25">
      <c r="A660" t="s">
        <v>1505</v>
      </c>
      <c r="B660" t="s">
        <v>404</v>
      </c>
      <c r="C660" s="158" t="str">
        <f t="shared" si="10"/>
        <v>1129911</v>
      </c>
      <c r="D660">
        <v>112991</v>
      </c>
      <c r="F660">
        <v>12</v>
      </c>
      <c r="H660" t="s">
        <v>397</v>
      </c>
      <c r="I660">
        <v>1024806</v>
      </c>
      <c r="J660">
        <v>0</v>
      </c>
      <c r="K660">
        <v>0</v>
      </c>
      <c r="L660">
        <v>0</v>
      </c>
      <c r="M660">
        <v>0</v>
      </c>
      <c r="N660">
        <v>9020211</v>
      </c>
      <c r="O660">
        <v>1</v>
      </c>
      <c r="P660" t="s">
        <v>1506</v>
      </c>
      <c r="Q660">
        <v>1004</v>
      </c>
      <c r="R660">
        <v>7</v>
      </c>
      <c r="S660">
        <v>0</v>
      </c>
      <c r="T660">
        <v>29747</v>
      </c>
      <c r="U660" t="s">
        <v>542</v>
      </c>
      <c r="V660" t="s">
        <v>1387</v>
      </c>
      <c r="W660">
        <v>3</v>
      </c>
      <c r="X660" s="68">
        <v>42354</v>
      </c>
      <c r="Y660" s="68">
        <v>36525</v>
      </c>
      <c r="Z660">
        <v>0</v>
      </c>
      <c r="AA660">
        <v>21</v>
      </c>
      <c r="AB660" t="s">
        <v>404</v>
      </c>
      <c r="AE660" t="s">
        <v>957</v>
      </c>
      <c r="AF660">
        <v>30000</v>
      </c>
    </row>
    <row r="661" spans="1:32" x14ac:dyDescent="0.25">
      <c r="A661" t="s">
        <v>1505</v>
      </c>
      <c r="B661" t="s">
        <v>404</v>
      </c>
      <c r="C661" s="158" t="str">
        <f t="shared" si="10"/>
        <v>1129912</v>
      </c>
      <c r="D661">
        <v>112991</v>
      </c>
      <c r="F661">
        <v>12</v>
      </c>
      <c r="H661" t="s">
        <v>397</v>
      </c>
      <c r="I661">
        <v>1024807</v>
      </c>
      <c r="J661">
        <v>0</v>
      </c>
      <c r="K661">
        <v>0</v>
      </c>
      <c r="L661">
        <v>0</v>
      </c>
      <c r="M661">
        <v>0</v>
      </c>
      <c r="N661">
        <v>9020211</v>
      </c>
      <c r="O661">
        <v>2</v>
      </c>
      <c r="P661" t="s">
        <v>1506</v>
      </c>
      <c r="Q661">
        <v>1004</v>
      </c>
      <c r="R661">
        <v>7</v>
      </c>
      <c r="S661">
        <v>0</v>
      </c>
      <c r="T661">
        <v>29747</v>
      </c>
      <c r="U661" t="s">
        <v>542</v>
      </c>
      <c r="V661" t="s">
        <v>1387</v>
      </c>
      <c r="W661">
        <v>3</v>
      </c>
      <c r="X661" s="68">
        <v>42354</v>
      </c>
      <c r="Y661" s="68">
        <v>36525</v>
      </c>
      <c r="Z661">
        <v>0</v>
      </c>
      <c r="AA661">
        <v>21</v>
      </c>
      <c r="AB661" t="s">
        <v>404</v>
      </c>
      <c r="AE661" t="s">
        <v>957</v>
      </c>
      <c r="AF661">
        <v>30000</v>
      </c>
    </row>
    <row r="662" spans="1:32" x14ac:dyDescent="0.25">
      <c r="A662" t="s">
        <v>1505</v>
      </c>
      <c r="B662" t="s">
        <v>404</v>
      </c>
      <c r="C662" s="158" t="str">
        <f t="shared" si="10"/>
        <v>1129913</v>
      </c>
      <c r="D662">
        <v>112991</v>
      </c>
      <c r="F662">
        <v>12</v>
      </c>
      <c r="H662" t="s">
        <v>397</v>
      </c>
      <c r="I662">
        <v>1024808</v>
      </c>
      <c r="J662">
        <v>0</v>
      </c>
      <c r="K662">
        <v>0</v>
      </c>
      <c r="L662">
        <v>0</v>
      </c>
      <c r="M662">
        <v>0</v>
      </c>
      <c r="N662">
        <v>9020211</v>
      </c>
      <c r="O662">
        <v>3</v>
      </c>
      <c r="P662" t="s">
        <v>1506</v>
      </c>
      <c r="Q662">
        <v>1004</v>
      </c>
      <c r="R662">
        <v>7</v>
      </c>
      <c r="S662">
        <v>0</v>
      </c>
      <c r="T662">
        <v>29747</v>
      </c>
      <c r="U662" t="s">
        <v>542</v>
      </c>
      <c r="V662" t="s">
        <v>1387</v>
      </c>
      <c r="W662">
        <v>3</v>
      </c>
      <c r="X662" s="68">
        <v>42354</v>
      </c>
      <c r="Y662" s="68">
        <v>36525</v>
      </c>
      <c r="Z662">
        <v>0</v>
      </c>
      <c r="AA662">
        <v>21</v>
      </c>
      <c r="AB662" t="s">
        <v>404</v>
      </c>
      <c r="AE662" t="s">
        <v>957</v>
      </c>
      <c r="AF662">
        <v>30000</v>
      </c>
    </row>
    <row r="663" spans="1:32" x14ac:dyDescent="0.25">
      <c r="A663" t="s">
        <v>1505</v>
      </c>
      <c r="B663" t="s">
        <v>404</v>
      </c>
      <c r="C663" s="158" t="str">
        <f t="shared" si="10"/>
        <v>1129914</v>
      </c>
      <c r="D663">
        <v>112991</v>
      </c>
      <c r="F663">
        <v>12</v>
      </c>
      <c r="H663" t="s">
        <v>397</v>
      </c>
      <c r="I663">
        <v>1024809</v>
      </c>
      <c r="J663">
        <v>0</v>
      </c>
      <c r="K663">
        <v>0</v>
      </c>
      <c r="L663">
        <v>0</v>
      </c>
      <c r="M663">
        <v>0</v>
      </c>
      <c r="N663">
        <v>9020211</v>
      </c>
      <c r="O663">
        <v>4</v>
      </c>
      <c r="P663" t="s">
        <v>1506</v>
      </c>
      <c r="Q663">
        <v>1004</v>
      </c>
      <c r="R663">
        <v>7</v>
      </c>
      <c r="S663">
        <v>0</v>
      </c>
      <c r="T663">
        <v>29747</v>
      </c>
      <c r="U663" t="s">
        <v>542</v>
      </c>
      <c r="V663" t="s">
        <v>1387</v>
      </c>
      <c r="W663">
        <v>3</v>
      </c>
      <c r="X663" s="68">
        <v>42354</v>
      </c>
      <c r="Y663" s="68">
        <v>36525</v>
      </c>
      <c r="Z663">
        <v>0</v>
      </c>
      <c r="AA663">
        <v>21</v>
      </c>
      <c r="AB663" t="s">
        <v>404</v>
      </c>
      <c r="AE663" t="s">
        <v>957</v>
      </c>
      <c r="AF663">
        <v>30000</v>
      </c>
    </row>
    <row r="664" spans="1:32" x14ac:dyDescent="0.25">
      <c r="A664" t="s">
        <v>1505</v>
      </c>
      <c r="B664" t="s">
        <v>404</v>
      </c>
      <c r="C664" s="158" t="str">
        <f t="shared" si="10"/>
        <v>1129915</v>
      </c>
      <c r="D664">
        <v>112991</v>
      </c>
      <c r="F664">
        <v>12</v>
      </c>
      <c r="H664" t="s">
        <v>397</v>
      </c>
      <c r="I664">
        <v>1024810</v>
      </c>
      <c r="J664">
        <v>0</v>
      </c>
      <c r="K664">
        <v>0</v>
      </c>
      <c r="L664">
        <v>0</v>
      </c>
      <c r="M664">
        <v>0</v>
      </c>
      <c r="N664">
        <v>9020211</v>
      </c>
      <c r="O664">
        <v>5</v>
      </c>
      <c r="P664" t="s">
        <v>1506</v>
      </c>
      <c r="Q664">
        <v>1004</v>
      </c>
      <c r="R664">
        <v>7</v>
      </c>
      <c r="S664">
        <v>0</v>
      </c>
      <c r="T664">
        <v>29747</v>
      </c>
      <c r="U664" t="s">
        <v>542</v>
      </c>
      <c r="V664" t="s">
        <v>1387</v>
      </c>
      <c r="W664">
        <v>3</v>
      </c>
      <c r="X664" s="68">
        <v>42354</v>
      </c>
      <c r="Y664" s="68">
        <v>36525</v>
      </c>
      <c r="Z664">
        <v>0</v>
      </c>
      <c r="AA664">
        <v>21</v>
      </c>
      <c r="AB664" t="s">
        <v>404</v>
      </c>
      <c r="AE664" t="s">
        <v>957</v>
      </c>
      <c r="AF664">
        <v>30000</v>
      </c>
    </row>
    <row r="665" spans="1:32" x14ac:dyDescent="0.25">
      <c r="A665" t="s">
        <v>1507</v>
      </c>
      <c r="B665" t="s">
        <v>404</v>
      </c>
      <c r="C665" s="158" t="str">
        <f t="shared" si="10"/>
        <v>1129971</v>
      </c>
      <c r="D665">
        <v>112997</v>
      </c>
      <c r="F665">
        <v>12</v>
      </c>
      <c r="H665" t="s">
        <v>1508</v>
      </c>
      <c r="I665">
        <v>1024816</v>
      </c>
      <c r="J665">
        <v>0</v>
      </c>
      <c r="K665">
        <v>0</v>
      </c>
      <c r="L665">
        <v>0</v>
      </c>
      <c r="M665">
        <v>0</v>
      </c>
      <c r="N665">
        <v>9020209</v>
      </c>
      <c r="O665">
        <v>1</v>
      </c>
      <c r="P665" t="s">
        <v>1509</v>
      </c>
      <c r="Q665">
        <v>1004</v>
      </c>
      <c r="R665">
        <v>6</v>
      </c>
      <c r="S665">
        <v>0</v>
      </c>
      <c r="T665">
        <v>0</v>
      </c>
      <c r="V665" t="s">
        <v>1387</v>
      </c>
      <c r="W665">
        <v>3</v>
      </c>
      <c r="X665" s="68">
        <v>42354</v>
      </c>
      <c r="Y665" s="68">
        <v>36525</v>
      </c>
      <c r="Z665">
        <v>0</v>
      </c>
      <c r="AA665">
        <v>21</v>
      </c>
      <c r="AB665" t="s">
        <v>404</v>
      </c>
      <c r="AE665" t="s">
        <v>957</v>
      </c>
      <c r="AF665">
        <v>30000</v>
      </c>
    </row>
    <row r="666" spans="1:32" x14ac:dyDescent="0.25">
      <c r="A666" t="s">
        <v>1507</v>
      </c>
      <c r="B666" t="s">
        <v>404</v>
      </c>
      <c r="C666" s="158" t="str">
        <f t="shared" si="10"/>
        <v>1129972</v>
      </c>
      <c r="D666">
        <v>112997</v>
      </c>
      <c r="F666">
        <v>12</v>
      </c>
      <c r="H666" t="s">
        <v>1508</v>
      </c>
      <c r="I666">
        <v>1024817</v>
      </c>
      <c r="J666">
        <v>0</v>
      </c>
      <c r="K666">
        <v>0</v>
      </c>
      <c r="L666">
        <v>0</v>
      </c>
      <c r="M666">
        <v>0</v>
      </c>
      <c r="N666">
        <v>9020209</v>
      </c>
      <c r="O666">
        <v>2</v>
      </c>
      <c r="P666" t="s">
        <v>1509</v>
      </c>
      <c r="Q666">
        <v>1004</v>
      </c>
      <c r="R666">
        <v>6</v>
      </c>
      <c r="S666">
        <v>0</v>
      </c>
      <c r="T666">
        <v>0</v>
      </c>
      <c r="V666" t="s">
        <v>1387</v>
      </c>
      <c r="W666">
        <v>3</v>
      </c>
      <c r="X666" s="68">
        <v>42354</v>
      </c>
      <c r="Y666" s="68">
        <v>36525</v>
      </c>
      <c r="Z666">
        <v>0</v>
      </c>
      <c r="AA666">
        <v>21</v>
      </c>
      <c r="AB666" t="s">
        <v>404</v>
      </c>
      <c r="AE666" t="s">
        <v>957</v>
      </c>
      <c r="AF666">
        <v>30000</v>
      </c>
    </row>
    <row r="667" spans="1:32" x14ac:dyDescent="0.25">
      <c r="A667" t="s">
        <v>1507</v>
      </c>
      <c r="B667" t="s">
        <v>404</v>
      </c>
      <c r="C667" s="158" t="str">
        <f t="shared" si="10"/>
        <v>1129973</v>
      </c>
      <c r="D667">
        <v>112997</v>
      </c>
      <c r="F667">
        <v>12</v>
      </c>
      <c r="H667" t="s">
        <v>1508</v>
      </c>
      <c r="I667">
        <v>1024818</v>
      </c>
      <c r="J667">
        <v>0</v>
      </c>
      <c r="K667">
        <v>0</v>
      </c>
      <c r="L667">
        <v>0</v>
      </c>
      <c r="M667">
        <v>0</v>
      </c>
      <c r="N667">
        <v>9020209</v>
      </c>
      <c r="O667">
        <v>3</v>
      </c>
      <c r="P667" t="s">
        <v>1509</v>
      </c>
      <c r="Q667">
        <v>1004</v>
      </c>
      <c r="R667">
        <v>6</v>
      </c>
      <c r="S667">
        <v>0</v>
      </c>
      <c r="T667">
        <v>0</v>
      </c>
      <c r="V667" t="s">
        <v>1387</v>
      </c>
      <c r="W667">
        <v>3</v>
      </c>
      <c r="X667" s="68">
        <v>42354</v>
      </c>
      <c r="Y667" s="68">
        <v>36525</v>
      </c>
      <c r="Z667">
        <v>0</v>
      </c>
      <c r="AA667">
        <v>21</v>
      </c>
      <c r="AB667" t="s">
        <v>404</v>
      </c>
      <c r="AE667" t="s">
        <v>957</v>
      </c>
      <c r="AF667">
        <v>30000</v>
      </c>
    </row>
    <row r="668" spans="1:32" x14ac:dyDescent="0.25">
      <c r="A668" t="s">
        <v>1507</v>
      </c>
      <c r="B668" t="s">
        <v>404</v>
      </c>
      <c r="C668" s="158" t="str">
        <f t="shared" si="10"/>
        <v>1129974</v>
      </c>
      <c r="D668">
        <v>112997</v>
      </c>
      <c r="F668">
        <v>12</v>
      </c>
      <c r="H668" t="s">
        <v>1508</v>
      </c>
      <c r="I668">
        <v>1024819</v>
      </c>
      <c r="J668">
        <v>0</v>
      </c>
      <c r="K668">
        <v>0</v>
      </c>
      <c r="L668">
        <v>0</v>
      </c>
      <c r="M668">
        <v>0</v>
      </c>
      <c r="N668">
        <v>9020209</v>
      </c>
      <c r="O668">
        <v>4</v>
      </c>
      <c r="P668" t="s">
        <v>1509</v>
      </c>
      <c r="Q668">
        <v>1004</v>
      </c>
      <c r="R668">
        <v>6</v>
      </c>
      <c r="S668">
        <v>0</v>
      </c>
      <c r="T668">
        <v>0</v>
      </c>
      <c r="V668" t="s">
        <v>1387</v>
      </c>
      <c r="W668">
        <v>3</v>
      </c>
      <c r="X668" s="68">
        <v>42354</v>
      </c>
      <c r="Y668" s="68">
        <v>36525</v>
      </c>
      <c r="Z668">
        <v>0</v>
      </c>
      <c r="AA668">
        <v>21</v>
      </c>
      <c r="AB668" t="s">
        <v>404</v>
      </c>
      <c r="AE668" t="s">
        <v>957</v>
      </c>
      <c r="AF668">
        <v>30000</v>
      </c>
    </row>
    <row r="669" spans="1:32" x14ac:dyDescent="0.25">
      <c r="A669" t="s">
        <v>1507</v>
      </c>
      <c r="B669" t="s">
        <v>404</v>
      </c>
      <c r="C669" s="158" t="str">
        <f t="shared" si="10"/>
        <v>1129975</v>
      </c>
      <c r="D669">
        <v>112997</v>
      </c>
      <c r="F669">
        <v>12</v>
      </c>
      <c r="H669" t="s">
        <v>1508</v>
      </c>
      <c r="I669">
        <v>1024820</v>
      </c>
      <c r="J669">
        <v>0</v>
      </c>
      <c r="K669">
        <v>0</v>
      </c>
      <c r="L669">
        <v>0</v>
      </c>
      <c r="M669">
        <v>0</v>
      </c>
      <c r="N669">
        <v>9020209</v>
      </c>
      <c r="O669">
        <v>5</v>
      </c>
      <c r="P669" t="s">
        <v>1509</v>
      </c>
      <c r="Q669">
        <v>1004</v>
      </c>
      <c r="R669">
        <v>6</v>
      </c>
      <c r="S669">
        <v>0</v>
      </c>
      <c r="T669">
        <v>0</v>
      </c>
      <c r="V669" t="s">
        <v>1387</v>
      </c>
      <c r="W669">
        <v>3</v>
      </c>
      <c r="X669" s="68">
        <v>42354</v>
      </c>
      <c r="Y669" s="68">
        <v>36525</v>
      </c>
      <c r="Z669">
        <v>0</v>
      </c>
      <c r="AA669">
        <v>21</v>
      </c>
      <c r="AB669" t="s">
        <v>404</v>
      </c>
      <c r="AE669" t="s">
        <v>957</v>
      </c>
      <c r="AF669">
        <v>30000</v>
      </c>
    </row>
    <row r="670" spans="1:32" x14ac:dyDescent="0.25">
      <c r="A670" t="s">
        <v>1510</v>
      </c>
      <c r="B670" t="s">
        <v>404</v>
      </c>
      <c r="C670" s="158" t="str">
        <f t="shared" si="10"/>
        <v>1129981</v>
      </c>
      <c r="D670">
        <v>112998</v>
      </c>
      <c r="F670">
        <v>12</v>
      </c>
      <c r="H670" t="s">
        <v>1404</v>
      </c>
      <c r="I670">
        <v>1024826</v>
      </c>
      <c r="J670">
        <v>0</v>
      </c>
      <c r="K670">
        <v>0</v>
      </c>
      <c r="L670">
        <v>0</v>
      </c>
      <c r="M670">
        <v>0</v>
      </c>
      <c r="N670">
        <v>9020210</v>
      </c>
      <c r="O670">
        <v>1</v>
      </c>
      <c r="P670" t="s">
        <v>1511</v>
      </c>
      <c r="Q670">
        <v>1004</v>
      </c>
      <c r="R670">
        <v>6</v>
      </c>
      <c r="S670">
        <v>0</v>
      </c>
      <c r="T670">
        <v>0</v>
      </c>
      <c r="V670" t="s">
        <v>1387</v>
      </c>
      <c r="W670">
        <v>3</v>
      </c>
      <c r="X670" s="68">
        <v>42354</v>
      </c>
      <c r="Y670" s="68">
        <v>36525</v>
      </c>
      <c r="Z670">
        <v>0</v>
      </c>
      <c r="AA670">
        <v>21</v>
      </c>
      <c r="AB670" t="s">
        <v>404</v>
      </c>
      <c r="AE670" t="s">
        <v>422</v>
      </c>
      <c r="AF670">
        <v>30005</v>
      </c>
    </row>
    <row r="671" spans="1:32" x14ac:dyDescent="0.25">
      <c r="A671" t="s">
        <v>1510</v>
      </c>
      <c r="B671" t="s">
        <v>404</v>
      </c>
      <c r="C671" s="158" t="str">
        <f t="shared" si="10"/>
        <v>1129982</v>
      </c>
      <c r="D671">
        <v>112998</v>
      </c>
      <c r="F671">
        <v>12</v>
      </c>
      <c r="H671" t="s">
        <v>1404</v>
      </c>
      <c r="I671">
        <v>1024827</v>
      </c>
      <c r="J671">
        <v>0</v>
      </c>
      <c r="K671">
        <v>0</v>
      </c>
      <c r="L671">
        <v>0</v>
      </c>
      <c r="M671">
        <v>0</v>
      </c>
      <c r="N671">
        <v>9020210</v>
      </c>
      <c r="O671">
        <v>2</v>
      </c>
      <c r="P671" t="s">
        <v>1511</v>
      </c>
      <c r="Q671">
        <v>1004</v>
      </c>
      <c r="R671">
        <v>6</v>
      </c>
      <c r="S671">
        <v>0</v>
      </c>
      <c r="T671">
        <v>0</v>
      </c>
      <c r="V671" t="s">
        <v>1387</v>
      </c>
      <c r="W671">
        <v>3</v>
      </c>
      <c r="X671" s="68">
        <v>42354</v>
      </c>
      <c r="Y671" s="68">
        <v>36525</v>
      </c>
      <c r="Z671">
        <v>0</v>
      </c>
      <c r="AA671">
        <v>21</v>
      </c>
      <c r="AB671" t="s">
        <v>404</v>
      </c>
      <c r="AE671" t="s">
        <v>422</v>
      </c>
      <c r="AF671">
        <v>30005</v>
      </c>
    </row>
    <row r="672" spans="1:32" x14ac:dyDescent="0.25">
      <c r="A672" t="s">
        <v>1510</v>
      </c>
      <c r="B672" t="s">
        <v>404</v>
      </c>
      <c r="C672" s="158" t="str">
        <f t="shared" si="10"/>
        <v>1129983</v>
      </c>
      <c r="D672">
        <v>112998</v>
      </c>
      <c r="F672">
        <v>12</v>
      </c>
      <c r="H672" t="s">
        <v>1404</v>
      </c>
      <c r="I672">
        <v>1024828</v>
      </c>
      <c r="J672">
        <v>0</v>
      </c>
      <c r="K672">
        <v>0</v>
      </c>
      <c r="L672">
        <v>0</v>
      </c>
      <c r="M672">
        <v>0</v>
      </c>
      <c r="N672">
        <v>9020210</v>
      </c>
      <c r="O672">
        <v>3</v>
      </c>
      <c r="P672" t="s">
        <v>1511</v>
      </c>
      <c r="Q672">
        <v>1004</v>
      </c>
      <c r="R672">
        <v>6</v>
      </c>
      <c r="S672">
        <v>0</v>
      </c>
      <c r="T672">
        <v>0</v>
      </c>
      <c r="V672" t="s">
        <v>1387</v>
      </c>
      <c r="W672">
        <v>3</v>
      </c>
      <c r="X672" s="68">
        <v>42354</v>
      </c>
      <c r="Y672" s="68">
        <v>36525</v>
      </c>
      <c r="Z672">
        <v>0</v>
      </c>
      <c r="AA672">
        <v>21</v>
      </c>
      <c r="AB672" t="s">
        <v>404</v>
      </c>
      <c r="AE672" t="s">
        <v>422</v>
      </c>
      <c r="AF672">
        <v>30005</v>
      </c>
    </row>
    <row r="673" spans="1:32" x14ac:dyDescent="0.25">
      <c r="A673" t="s">
        <v>1510</v>
      </c>
      <c r="B673" t="s">
        <v>404</v>
      </c>
      <c r="C673" s="158" t="str">
        <f t="shared" si="10"/>
        <v>1129984</v>
      </c>
      <c r="D673">
        <v>112998</v>
      </c>
      <c r="F673">
        <v>12</v>
      </c>
      <c r="H673" t="s">
        <v>1404</v>
      </c>
      <c r="I673">
        <v>1024829</v>
      </c>
      <c r="J673">
        <v>0</v>
      </c>
      <c r="K673">
        <v>0</v>
      </c>
      <c r="L673">
        <v>0</v>
      </c>
      <c r="M673">
        <v>0</v>
      </c>
      <c r="N673">
        <v>9020210</v>
      </c>
      <c r="O673">
        <v>4</v>
      </c>
      <c r="P673" t="s">
        <v>1511</v>
      </c>
      <c r="Q673">
        <v>1004</v>
      </c>
      <c r="R673">
        <v>6</v>
      </c>
      <c r="S673">
        <v>0</v>
      </c>
      <c r="T673">
        <v>0</v>
      </c>
      <c r="V673" t="s">
        <v>1387</v>
      </c>
      <c r="W673">
        <v>3</v>
      </c>
      <c r="X673" s="68">
        <v>42354</v>
      </c>
      <c r="Y673" s="68">
        <v>36525</v>
      </c>
      <c r="Z673">
        <v>0</v>
      </c>
      <c r="AA673">
        <v>21</v>
      </c>
      <c r="AB673" t="s">
        <v>404</v>
      </c>
      <c r="AE673" t="s">
        <v>422</v>
      </c>
      <c r="AF673">
        <v>30005</v>
      </c>
    </row>
    <row r="674" spans="1:32" x14ac:dyDescent="0.25">
      <c r="A674" t="s">
        <v>1510</v>
      </c>
      <c r="B674" t="s">
        <v>404</v>
      </c>
      <c r="C674" s="158" t="str">
        <f t="shared" si="10"/>
        <v>1129985</v>
      </c>
      <c r="D674">
        <v>112998</v>
      </c>
      <c r="F674">
        <v>12</v>
      </c>
      <c r="H674" t="s">
        <v>1404</v>
      </c>
      <c r="I674">
        <v>1024830</v>
      </c>
      <c r="J674">
        <v>0</v>
      </c>
      <c r="K674">
        <v>0</v>
      </c>
      <c r="L674">
        <v>0</v>
      </c>
      <c r="M674">
        <v>0</v>
      </c>
      <c r="N674">
        <v>9020210</v>
      </c>
      <c r="O674">
        <v>5</v>
      </c>
      <c r="P674" t="s">
        <v>1511</v>
      </c>
      <c r="Q674">
        <v>1004</v>
      </c>
      <c r="R674">
        <v>6</v>
      </c>
      <c r="S674">
        <v>0</v>
      </c>
      <c r="T674">
        <v>0</v>
      </c>
      <c r="V674" t="s">
        <v>1387</v>
      </c>
      <c r="W674">
        <v>3</v>
      </c>
      <c r="X674" s="68">
        <v>42354</v>
      </c>
      <c r="Y674" s="68">
        <v>36525</v>
      </c>
      <c r="Z674">
        <v>0</v>
      </c>
      <c r="AA674">
        <v>21</v>
      </c>
      <c r="AB674" t="s">
        <v>404</v>
      </c>
      <c r="AE674" t="s">
        <v>422</v>
      </c>
      <c r="AF674">
        <v>30005</v>
      </c>
    </row>
    <row r="675" spans="1:32" x14ac:dyDescent="0.25">
      <c r="A675" t="s">
        <v>1512</v>
      </c>
      <c r="B675" t="s">
        <v>404</v>
      </c>
      <c r="C675" s="158" t="str">
        <f t="shared" si="10"/>
        <v>1129991</v>
      </c>
      <c r="D675">
        <v>112999</v>
      </c>
      <c r="F675">
        <v>12</v>
      </c>
      <c r="H675" t="s">
        <v>397</v>
      </c>
      <c r="I675">
        <v>1024834</v>
      </c>
      <c r="J675">
        <v>0</v>
      </c>
      <c r="K675">
        <v>0</v>
      </c>
      <c r="L675">
        <v>0</v>
      </c>
      <c r="M675">
        <v>0</v>
      </c>
      <c r="N675">
        <v>9020211</v>
      </c>
      <c r="O675">
        <v>1</v>
      </c>
      <c r="P675" t="s">
        <v>1513</v>
      </c>
      <c r="Q675">
        <v>1004</v>
      </c>
      <c r="R675">
        <v>6</v>
      </c>
      <c r="S675">
        <v>0</v>
      </c>
      <c r="T675">
        <v>0</v>
      </c>
      <c r="V675" t="s">
        <v>1387</v>
      </c>
      <c r="W675">
        <v>3</v>
      </c>
      <c r="X675" s="68">
        <v>42354</v>
      </c>
      <c r="Y675" s="68">
        <v>36525</v>
      </c>
      <c r="Z675">
        <v>0</v>
      </c>
      <c r="AA675">
        <v>21</v>
      </c>
      <c r="AB675" t="s">
        <v>404</v>
      </c>
      <c r="AE675" t="s">
        <v>957</v>
      </c>
      <c r="AF675">
        <v>30001</v>
      </c>
    </row>
    <row r="676" spans="1:32" x14ac:dyDescent="0.25">
      <c r="A676" t="s">
        <v>1512</v>
      </c>
      <c r="B676" t="s">
        <v>404</v>
      </c>
      <c r="C676" s="158" t="str">
        <f t="shared" si="10"/>
        <v>1129992</v>
      </c>
      <c r="D676">
        <v>112999</v>
      </c>
      <c r="F676">
        <v>12</v>
      </c>
      <c r="H676" t="s">
        <v>397</v>
      </c>
      <c r="I676">
        <v>1024835</v>
      </c>
      <c r="J676">
        <v>0</v>
      </c>
      <c r="K676">
        <v>0</v>
      </c>
      <c r="L676">
        <v>0</v>
      </c>
      <c r="M676">
        <v>0</v>
      </c>
      <c r="N676">
        <v>9020211</v>
      </c>
      <c r="O676">
        <v>2</v>
      </c>
      <c r="P676" t="s">
        <v>1513</v>
      </c>
      <c r="Q676">
        <v>1004</v>
      </c>
      <c r="R676">
        <v>6</v>
      </c>
      <c r="S676">
        <v>0</v>
      </c>
      <c r="T676">
        <v>0</v>
      </c>
      <c r="V676" t="s">
        <v>1387</v>
      </c>
      <c r="W676">
        <v>3</v>
      </c>
      <c r="X676" s="68">
        <v>42354</v>
      </c>
      <c r="Y676" s="68">
        <v>36525</v>
      </c>
      <c r="Z676">
        <v>0</v>
      </c>
      <c r="AA676">
        <v>21</v>
      </c>
      <c r="AB676" t="s">
        <v>404</v>
      </c>
      <c r="AE676" t="s">
        <v>957</v>
      </c>
      <c r="AF676">
        <v>30001</v>
      </c>
    </row>
    <row r="677" spans="1:32" x14ac:dyDescent="0.25">
      <c r="A677" t="s">
        <v>1512</v>
      </c>
      <c r="B677" t="s">
        <v>404</v>
      </c>
      <c r="C677" s="158" t="str">
        <f t="shared" si="10"/>
        <v>1129993</v>
      </c>
      <c r="D677">
        <v>112999</v>
      </c>
      <c r="F677">
        <v>12</v>
      </c>
      <c r="H677" t="s">
        <v>397</v>
      </c>
      <c r="I677">
        <v>1024836</v>
      </c>
      <c r="J677">
        <v>0</v>
      </c>
      <c r="K677">
        <v>0</v>
      </c>
      <c r="L677">
        <v>0</v>
      </c>
      <c r="M677">
        <v>0</v>
      </c>
      <c r="N677">
        <v>9020211</v>
      </c>
      <c r="O677">
        <v>3</v>
      </c>
      <c r="P677" t="s">
        <v>1513</v>
      </c>
      <c r="Q677">
        <v>1004</v>
      </c>
      <c r="R677">
        <v>6</v>
      </c>
      <c r="S677">
        <v>0</v>
      </c>
      <c r="T677">
        <v>0</v>
      </c>
      <c r="V677" t="s">
        <v>1387</v>
      </c>
      <c r="W677">
        <v>3</v>
      </c>
      <c r="X677" s="68">
        <v>42354</v>
      </c>
      <c r="Y677" s="68">
        <v>36525</v>
      </c>
      <c r="Z677">
        <v>0</v>
      </c>
      <c r="AA677">
        <v>21</v>
      </c>
      <c r="AB677" t="s">
        <v>404</v>
      </c>
      <c r="AE677" t="s">
        <v>957</v>
      </c>
      <c r="AF677">
        <v>30001</v>
      </c>
    </row>
    <row r="678" spans="1:32" x14ac:dyDescent="0.25">
      <c r="A678" t="s">
        <v>1512</v>
      </c>
      <c r="B678" t="s">
        <v>404</v>
      </c>
      <c r="C678" s="158" t="str">
        <f t="shared" si="10"/>
        <v>1129994</v>
      </c>
      <c r="D678">
        <v>112999</v>
      </c>
      <c r="F678">
        <v>12</v>
      </c>
      <c r="H678" t="s">
        <v>397</v>
      </c>
      <c r="I678">
        <v>1024837</v>
      </c>
      <c r="J678">
        <v>0</v>
      </c>
      <c r="K678">
        <v>0</v>
      </c>
      <c r="L678">
        <v>0</v>
      </c>
      <c r="M678">
        <v>0</v>
      </c>
      <c r="N678">
        <v>9020211</v>
      </c>
      <c r="O678">
        <v>4</v>
      </c>
      <c r="P678" t="s">
        <v>1513</v>
      </c>
      <c r="Q678">
        <v>1004</v>
      </c>
      <c r="R678">
        <v>6</v>
      </c>
      <c r="S678">
        <v>0</v>
      </c>
      <c r="T678">
        <v>0</v>
      </c>
      <c r="V678" t="s">
        <v>1387</v>
      </c>
      <c r="W678">
        <v>3</v>
      </c>
      <c r="X678" s="68">
        <v>42354</v>
      </c>
      <c r="Y678" s="68">
        <v>36525</v>
      </c>
      <c r="Z678">
        <v>0</v>
      </c>
      <c r="AA678">
        <v>21</v>
      </c>
      <c r="AB678" t="s">
        <v>404</v>
      </c>
      <c r="AE678" t="s">
        <v>957</v>
      </c>
      <c r="AF678">
        <v>30001</v>
      </c>
    </row>
    <row r="679" spans="1:32" x14ac:dyDescent="0.25">
      <c r="A679" t="s">
        <v>1512</v>
      </c>
      <c r="B679" t="s">
        <v>404</v>
      </c>
      <c r="C679" s="158" t="str">
        <f t="shared" si="10"/>
        <v>1129995</v>
      </c>
      <c r="D679">
        <v>112999</v>
      </c>
      <c r="F679">
        <v>12</v>
      </c>
      <c r="H679" t="s">
        <v>397</v>
      </c>
      <c r="I679">
        <v>1024838</v>
      </c>
      <c r="J679">
        <v>0</v>
      </c>
      <c r="K679">
        <v>0</v>
      </c>
      <c r="L679">
        <v>0</v>
      </c>
      <c r="M679">
        <v>0</v>
      </c>
      <c r="N679">
        <v>9020211</v>
      </c>
      <c r="O679">
        <v>5</v>
      </c>
      <c r="P679" t="s">
        <v>1513</v>
      </c>
      <c r="Q679">
        <v>1004</v>
      </c>
      <c r="R679">
        <v>6</v>
      </c>
      <c r="S679">
        <v>0</v>
      </c>
      <c r="T679">
        <v>0</v>
      </c>
      <c r="V679" t="s">
        <v>1387</v>
      </c>
      <c r="W679">
        <v>3</v>
      </c>
      <c r="X679" s="68">
        <v>42354</v>
      </c>
      <c r="Y679" s="68">
        <v>36525</v>
      </c>
      <c r="Z679">
        <v>0</v>
      </c>
      <c r="AA679">
        <v>21</v>
      </c>
      <c r="AB679" t="s">
        <v>404</v>
      </c>
      <c r="AE679" t="s">
        <v>957</v>
      </c>
      <c r="AF679">
        <v>30001</v>
      </c>
    </row>
    <row r="680" spans="1:32" x14ac:dyDescent="0.25">
      <c r="A680" t="s">
        <v>514</v>
      </c>
      <c r="B680" t="s">
        <v>432</v>
      </c>
      <c r="C680" s="158" t="str">
        <f t="shared" si="10"/>
        <v>1130001</v>
      </c>
      <c r="D680">
        <v>113000</v>
      </c>
      <c r="F680">
        <v>12</v>
      </c>
      <c r="G680">
        <v>755</v>
      </c>
      <c r="I680">
        <v>1024842</v>
      </c>
      <c r="J680">
        <v>1</v>
      </c>
      <c r="K680">
        <v>0</v>
      </c>
      <c r="L680">
        <v>1</v>
      </c>
      <c r="M680">
        <v>0</v>
      </c>
      <c r="N680">
        <v>9020242</v>
      </c>
      <c r="O680">
        <v>1</v>
      </c>
      <c r="P680" t="s">
        <v>515</v>
      </c>
      <c r="Q680">
        <v>1005</v>
      </c>
      <c r="R680">
        <v>6</v>
      </c>
      <c r="S680">
        <v>0</v>
      </c>
      <c r="T680">
        <v>0</v>
      </c>
      <c r="V680" t="s">
        <v>1387</v>
      </c>
      <c r="W680">
        <v>3</v>
      </c>
      <c r="X680" s="68">
        <v>42354</v>
      </c>
      <c r="Y680" s="68">
        <v>36525</v>
      </c>
      <c r="Z680">
        <v>0</v>
      </c>
      <c r="AA680">
        <v>28</v>
      </c>
      <c r="AB680" t="s">
        <v>432</v>
      </c>
      <c r="AE680" t="s">
        <v>437</v>
      </c>
      <c r="AF680">
        <v>30001</v>
      </c>
    </row>
    <row r="681" spans="1:32" x14ac:dyDescent="0.25">
      <c r="A681" t="s">
        <v>514</v>
      </c>
      <c r="B681" t="s">
        <v>432</v>
      </c>
      <c r="C681" s="158" t="str">
        <f t="shared" si="10"/>
        <v>1130002</v>
      </c>
      <c r="D681">
        <v>113000</v>
      </c>
      <c r="F681">
        <v>12</v>
      </c>
      <c r="G681">
        <v>835</v>
      </c>
      <c r="I681">
        <v>1024843</v>
      </c>
      <c r="J681">
        <v>1</v>
      </c>
      <c r="K681">
        <v>0</v>
      </c>
      <c r="L681">
        <v>1</v>
      </c>
      <c r="M681">
        <v>0</v>
      </c>
      <c r="N681">
        <v>9020242</v>
      </c>
      <c r="O681">
        <v>2</v>
      </c>
      <c r="P681" t="s">
        <v>515</v>
      </c>
      <c r="Q681">
        <v>1005</v>
      </c>
      <c r="R681">
        <v>6</v>
      </c>
      <c r="S681">
        <v>0</v>
      </c>
      <c r="T681">
        <v>0</v>
      </c>
      <c r="V681" t="s">
        <v>1387</v>
      </c>
      <c r="W681">
        <v>3</v>
      </c>
      <c r="X681" s="68">
        <v>42354</v>
      </c>
      <c r="Y681" s="68">
        <v>36525</v>
      </c>
      <c r="Z681">
        <v>0</v>
      </c>
      <c r="AA681">
        <v>28</v>
      </c>
      <c r="AB681" t="s">
        <v>432</v>
      </c>
      <c r="AE681" t="s">
        <v>437</v>
      </c>
      <c r="AF681">
        <v>30001</v>
      </c>
    </row>
    <row r="682" spans="1:32" x14ac:dyDescent="0.25">
      <c r="A682" t="s">
        <v>514</v>
      </c>
      <c r="B682" t="s">
        <v>432</v>
      </c>
      <c r="C682" s="158" t="str">
        <f t="shared" si="10"/>
        <v>1130003</v>
      </c>
      <c r="D682">
        <v>113000</v>
      </c>
      <c r="F682">
        <v>12</v>
      </c>
      <c r="G682">
        <v>990</v>
      </c>
      <c r="I682">
        <v>1024844</v>
      </c>
      <c r="J682">
        <v>1</v>
      </c>
      <c r="K682">
        <v>0</v>
      </c>
      <c r="L682">
        <v>1</v>
      </c>
      <c r="M682">
        <v>0</v>
      </c>
      <c r="N682">
        <v>9020242</v>
      </c>
      <c r="O682">
        <v>3</v>
      </c>
      <c r="P682" t="s">
        <v>515</v>
      </c>
      <c r="Q682">
        <v>1005</v>
      </c>
      <c r="R682">
        <v>6</v>
      </c>
      <c r="S682">
        <v>0</v>
      </c>
      <c r="T682">
        <v>0</v>
      </c>
      <c r="V682" t="s">
        <v>1387</v>
      </c>
      <c r="W682">
        <v>3</v>
      </c>
      <c r="X682" s="68">
        <v>42354</v>
      </c>
      <c r="Y682" s="68">
        <v>36525</v>
      </c>
      <c r="Z682">
        <v>0</v>
      </c>
      <c r="AA682">
        <v>28</v>
      </c>
      <c r="AB682" t="s">
        <v>432</v>
      </c>
      <c r="AE682" t="s">
        <v>437</v>
      </c>
      <c r="AF682">
        <v>30001</v>
      </c>
    </row>
    <row r="683" spans="1:32" x14ac:dyDescent="0.25">
      <c r="A683" t="s">
        <v>514</v>
      </c>
      <c r="B683" t="s">
        <v>432</v>
      </c>
      <c r="C683" s="158" t="str">
        <f t="shared" si="10"/>
        <v>1130004</v>
      </c>
      <c r="D683">
        <v>113000</v>
      </c>
      <c r="F683">
        <v>12</v>
      </c>
      <c r="G683">
        <v>880</v>
      </c>
      <c r="I683">
        <v>1024845</v>
      </c>
      <c r="J683">
        <v>1</v>
      </c>
      <c r="K683">
        <v>0</v>
      </c>
      <c r="L683">
        <v>1</v>
      </c>
      <c r="M683">
        <v>0</v>
      </c>
      <c r="N683">
        <v>9020242</v>
      </c>
      <c r="O683">
        <v>4</v>
      </c>
      <c r="P683" t="s">
        <v>515</v>
      </c>
      <c r="Q683">
        <v>1005</v>
      </c>
      <c r="R683">
        <v>6</v>
      </c>
      <c r="S683">
        <v>0</v>
      </c>
      <c r="T683">
        <v>0</v>
      </c>
      <c r="V683" t="s">
        <v>1387</v>
      </c>
      <c r="W683">
        <v>3</v>
      </c>
      <c r="X683" s="68">
        <v>42354</v>
      </c>
      <c r="Y683" s="68">
        <v>36525</v>
      </c>
      <c r="Z683">
        <v>0</v>
      </c>
      <c r="AA683">
        <v>28</v>
      </c>
      <c r="AB683" t="s">
        <v>432</v>
      </c>
      <c r="AE683" t="s">
        <v>437</v>
      </c>
      <c r="AF683">
        <v>30001</v>
      </c>
    </row>
    <row r="684" spans="1:32" x14ac:dyDescent="0.25">
      <c r="A684" t="s">
        <v>514</v>
      </c>
      <c r="B684" t="s">
        <v>432</v>
      </c>
      <c r="C684" s="158" t="str">
        <f t="shared" si="10"/>
        <v>1130005</v>
      </c>
      <c r="D684">
        <v>113000</v>
      </c>
      <c r="F684">
        <v>12</v>
      </c>
      <c r="G684">
        <v>1040</v>
      </c>
      <c r="I684">
        <v>1024846</v>
      </c>
      <c r="J684">
        <v>1</v>
      </c>
      <c r="K684">
        <v>0</v>
      </c>
      <c r="L684">
        <v>1</v>
      </c>
      <c r="M684">
        <v>0</v>
      </c>
      <c r="N684">
        <v>9020242</v>
      </c>
      <c r="O684">
        <v>5</v>
      </c>
      <c r="P684" t="s">
        <v>515</v>
      </c>
      <c r="Q684">
        <v>1005</v>
      </c>
      <c r="R684">
        <v>6</v>
      </c>
      <c r="S684">
        <v>0</v>
      </c>
      <c r="T684">
        <v>0</v>
      </c>
      <c r="V684" t="s">
        <v>1387</v>
      </c>
      <c r="W684">
        <v>3</v>
      </c>
      <c r="X684" s="68">
        <v>42354</v>
      </c>
      <c r="Y684" s="68">
        <v>36525</v>
      </c>
      <c r="Z684">
        <v>0</v>
      </c>
      <c r="AA684">
        <v>28</v>
      </c>
      <c r="AB684" t="s">
        <v>432</v>
      </c>
      <c r="AE684" t="s">
        <v>437</v>
      </c>
      <c r="AF684">
        <v>30001</v>
      </c>
    </row>
    <row r="685" spans="1:32" x14ac:dyDescent="0.25">
      <c r="A685" t="s">
        <v>516</v>
      </c>
      <c r="B685" t="s">
        <v>432</v>
      </c>
      <c r="C685" s="158" t="str">
        <f t="shared" si="10"/>
        <v>1130011</v>
      </c>
      <c r="D685">
        <v>113001</v>
      </c>
      <c r="F685">
        <v>12</v>
      </c>
      <c r="H685" t="s">
        <v>397</v>
      </c>
      <c r="I685">
        <v>1024850</v>
      </c>
      <c r="J685">
        <v>0</v>
      </c>
      <c r="K685">
        <v>1</v>
      </c>
      <c r="L685">
        <v>1</v>
      </c>
      <c r="M685">
        <v>0</v>
      </c>
      <c r="N685">
        <v>9020242</v>
      </c>
      <c r="O685">
        <v>1</v>
      </c>
      <c r="P685" t="s">
        <v>517</v>
      </c>
      <c r="Q685">
        <v>1005</v>
      </c>
      <c r="R685">
        <v>6</v>
      </c>
      <c r="S685">
        <v>0</v>
      </c>
      <c r="T685">
        <v>0</v>
      </c>
      <c r="V685" t="s">
        <v>1387</v>
      </c>
      <c r="W685">
        <v>3</v>
      </c>
      <c r="X685" s="68">
        <v>42354</v>
      </c>
      <c r="Y685" s="68">
        <v>36525</v>
      </c>
      <c r="Z685">
        <v>0</v>
      </c>
      <c r="AA685">
        <v>28</v>
      </c>
      <c r="AB685" t="s">
        <v>432</v>
      </c>
      <c r="AE685" t="s">
        <v>437</v>
      </c>
      <c r="AF685">
        <v>30001</v>
      </c>
    </row>
    <row r="686" spans="1:32" x14ac:dyDescent="0.25">
      <c r="A686" t="s">
        <v>516</v>
      </c>
      <c r="B686" t="s">
        <v>432</v>
      </c>
      <c r="C686" s="158" t="str">
        <f t="shared" si="10"/>
        <v>1130012</v>
      </c>
      <c r="D686">
        <v>113001</v>
      </c>
      <c r="F686">
        <v>12</v>
      </c>
      <c r="H686" t="s">
        <v>397</v>
      </c>
      <c r="I686">
        <v>1024851</v>
      </c>
      <c r="J686">
        <v>0</v>
      </c>
      <c r="K686">
        <v>1</v>
      </c>
      <c r="L686">
        <v>1</v>
      </c>
      <c r="M686">
        <v>0</v>
      </c>
      <c r="N686">
        <v>9020242</v>
      </c>
      <c r="O686">
        <v>2</v>
      </c>
      <c r="P686" t="s">
        <v>517</v>
      </c>
      <c r="Q686">
        <v>1005</v>
      </c>
      <c r="R686">
        <v>6</v>
      </c>
      <c r="S686">
        <v>0</v>
      </c>
      <c r="T686">
        <v>0</v>
      </c>
      <c r="V686" t="s">
        <v>1387</v>
      </c>
      <c r="W686">
        <v>3</v>
      </c>
      <c r="X686" s="68">
        <v>42354</v>
      </c>
      <c r="Y686" s="68">
        <v>36525</v>
      </c>
      <c r="Z686">
        <v>0</v>
      </c>
      <c r="AA686">
        <v>28</v>
      </c>
      <c r="AB686" t="s">
        <v>432</v>
      </c>
      <c r="AE686" t="s">
        <v>437</v>
      </c>
      <c r="AF686">
        <v>30001</v>
      </c>
    </row>
    <row r="687" spans="1:32" x14ac:dyDescent="0.25">
      <c r="A687" t="s">
        <v>516</v>
      </c>
      <c r="B687" t="s">
        <v>432</v>
      </c>
      <c r="C687" s="158" t="str">
        <f t="shared" si="10"/>
        <v>1130013</v>
      </c>
      <c r="D687">
        <v>113001</v>
      </c>
      <c r="F687">
        <v>12</v>
      </c>
      <c r="H687" t="s">
        <v>397</v>
      </c>
      <c r="I687">
        <v>1024852</v>
      </c>
      <c r="J687">
        <v>0</v>
      </c>
      <c r="K687">
        <v>1</v>
      </c>
      <c r="L687">
        <v>1</v>
      </c>
      <c r="M687">
        <v>0</v>
      </c>
      <c r="N687">
        <v>9020242</v>
      </c>
      <c r="O687">
        <v>3</v>
      </c>
      <c r="P687" t="s">
        <v>517</v>
      </c>
      <c r="Q687">
        <v>1005</v>
      </c>
      <c r="R687">
        <v>6</v>
      </c>
      <c r="S687">
        <v>0</v>
      </c>
      <c r="T687">
        <v>0</v>
      </c>
      <c r="V687" t="s">
        <v>1387</v>
      </c>
      <c r="W687">
        <v>3</v>
      </c>
      <c r="X687" s="68">
        <v>42354</v>
      </c>
      <c r="Y687" s="68">
        <v>36525</v>
      </c>
      <c r="Z687">
        <v>0</v>
      </c>
      <c r="AA687">
        <v>28</v>
      </c>
      <c r="AB687" t="s">
        <v>432</v>
      </c>
      <c r="AE687" t="s">
        <v>437</v>
      </c>
      <c r="AF687">
        <v>30001</v>
      </c>
    </row>
    <row r="688" spans="1:32" x14ac:dyDescent="0.25">
      <c r="A688" t="s">
        <v>516</v>
      </c>
      <c r="B688" t="s">
        <v>432</v>
      </c>
      <c r="C688" s="158" t="str">
        <f t="shared" si="10"/>
        <v>1130014</v>
      </c>
      <c r="D688">
        <v>113001</v>
      </c>
      <c r="F688">
        <v>12</v>
      </c>
      <c r="H688" t="s">
        <v>397</v>
      </c>
      <c r="I688">
        <v>1024853</v>
      </c>
      <c r="J688">
        <v>0</v>
      </c>
      <c r="K688">
        <v>1</v>
      </c>
      <c r="L688">
        <v>1</v>
      </c>
      <c r="M688">
        <v>0</v>
      </c>
      <c r="N688">
        <v>9020242</v>
      </c>
      <c r="O688">
        <v>4</v>
      </c>
      <c r="P688" t="s">
        <v>517</v>
      </c>
      <c r="Q688">
        <v>1005</v>
      </c>
      <c r="R688">
        <v>6</v>
      </c>
      <c r="S688">
        <v>0</v>
      </c>
      <c r="T688">
        <v>0</v>
      </c>
      <c r="V688" t="s">
        <v>1387</v>
      </c>
      <c r="W688">
        <v>3</v>
      </c>
      <c r="X688" s="68">
        <v>42354</v>
      </c>
      <c r="Y688" s="68">
        <v>36525</v>
      </c>
      <c r="Z688">
        <v>0</v>
      </c>
      <c r="AA688">
        <v>28</v>
      </c>
      <c r="AB688" t="s">
        <v>432</v>
      </c>
      <c r="AE688" t="s">
        <v>437</v>
      </c>
      <c r="AF688">
        <v>30001</v>
      </c>
    </row>
    <row r="689" spans="1:32" x14ac:dyDescent="0.25">
      <c r="A689" t="s">
        <v>516</v>
      </c>
      <c r="B689" t="s">
        <v>432</v>
      </c>
      <c r="C689" s="158" t="str">
        <f t="shared" si="10"/>
        <v>1130015</v>
      </c>
      <c r="D689">
        <v>113001</v>
      </c>
      <c r="F689">
        <v>12</v>
      </c>
      <c r="H689" t="s">
        <v>397</v>
      </c>
      <c r="I689">
        <v>1024854</v>
      </c>
      <c r="J689">
        <v>0</v>
      </c>
      <c r="K689">
        <v>1</v>
      </c>
      <c r="L689">
        <v>1</v>
      </c>
      <c r="M689">
        <v>0</v>
      </c>
      <c r="N689">
        <v>9020242</v>
      </c>
      <c r="O689">
        <v>5</v>
      </c>
      <c r="P689" t="s">
        <v>517</v>
      </c>
      <c r="Q689">
        <v>1005</v>
      </c>
      <c r="R689">
        <v>6</v>
      </c>
      <c r="S689">
        <v>0</v>
      </c>
      <c r="T689">
        <v>0</v>
      </c>
      <c r="V689" t="s">
        <v>1387</v>
      </c>
      <c r="W689">
        <v>3</v>
      </c>
      <c r="X689" s="68">
        <v>42354</v>
      </c>
      <c r="Y689" s="68">
        <v>36525</v>
      </c>
      <c r="Z689">
        <v>0</v>
      </c>
      <c r="AA689">
        <v>28</v>
      </c>
      <c r="AB689" t="s">
        <v>432</v>
      </c>
      <c r="AE689" t="s">
        <v>437</v>
      </c>
      <c r="AF689">
        <v>30001</v>
      </c>
    </row>
    <row r="690" spans="1:32" x14ac:dyDescent="0.25">
      <c r="A690" t="s">
        <v>518</v>
      </c>
      <c r="B690" t="s">
        <v>432</v>
      </c>
      <c r="C690" s="158" t="str">
        <f t="shared" si="10"/>
        <v>1130021</v>
      </c>
      <c r="D690">
        <v>113002</v>
      </c>
      <c r="F690">
        <v>12</v>
      </c>
      <c r="G690">
        <v>620</v>
      </c>
      <c r="I690">
        <v>1024855</v>
      </c>
      <c r="J690">
        <v>1</v>
      </c>
      <c r="K690">
        <v>0</v>
      </c>
      <c r="L690">
        <v>1</v>
      </c>
      <c r="M690">
        <v>0</v>
      </c>
      <c r="N690">
        <v>9020243</v>
      </c>
      <c r="O690">
        <v>1</v>
      </c>
      <c r="P690" t="s">
        <v>519</v>
      </c>
      <c r="Q690">
        <v>1005</v>
      </c>
      <c r="R690">
        <v>6</v>
      </c>
      <c r="S690">
        <v>0</v>
      </c>
      <c r="T690">
        <v>0</v>
      </c>
      <c r="V690" t="s">
        <v>1387</v>
      </c>
      <c r="W690">
        <v>3</v>
      </c>
      <c r="X690" s="68">
        <v>42354</v>
      </c>
      <c r="Y690" s="68">
        <v>36525</v>
      </c>
      <c r="Z690">
        <v>0</v>
      </c>
      <c r="AA690">
        <v>28</v>
      </c>
      <c r="AB690" t="s">
        <v>432</v>
      </c>
      <c r="AE690" t="s">
        <v>437</v>
      </c>
      <c r="AF690">
        <v>30001</v>
      </c>
    </row>
    <row r="691" spans="1:32" x14ac:dyDescent="0.25">
      <c r="A691" t="s">
        <v>518</v>
      </c>
      <c r="B691" t="s">
        <v>432</v>
      </c>
      <c r="C691" s="158" t="str">
        <f t="shared" si="10"/>
        <v>1130022</v>
      </c>
      <c r="D691">
        <v>113002</v>
      </c>
      <c r="F691">
        <v>12</v>
      </c>
      <c r="G691">
        <v>695</v>
      </c>
      <c r="I691">
        <v>1024856</v>
      </c>
      <c r="J691">
        <v>1</v>
      </c>
      <c r="K691">
        <v>0</v>
      </c>
      <c r="L691">
        <v>1</v>
      </c>
      <c r="M691">
        <v>0</v>
      </c>
      <c r="N691">
        <v>9020243</v>
      </c>
      <c r="O691">
        <v>2</v>
      </c>
      <c r="P691" t="s">
        <v>519</v>
      </c>
      <c r="Q691">
        <v>1005</v>
      </c>
      <c r="R691">
        <v>6</v>
      </c>
      <c r="S691">
        <v>0</v>
      </c>
      <c r="T691">
        <v>0</v>
      </c>
      <c r="V691" t="s">
        <v>1387</v>
      </c>
      <c r="W691">
        <v>3</v>
      </c>
      <c r="X691" s="68">
        <v>42354</v>
      </c>
      <c r="Y691" s="68">
        <v>36525</v>
      </c>
      <c r="Z691">
        <v>0</v>
      </c>
      <c r="AA691">
        <v>28</v>
      </c>
      <c r="AB691" t="s">
        <v>432</v>
      </c>
      <c r="AE691" t="s">
        <v>437</v>
      </c>
      <c r="AF691">
        <v>30001</v>
      </c>
    </row>
    <row r="692" spans="1:32" x14ac:dyDescent="0.25">
      <c r="A692" t="s">
        <v>518</v>
      </c>
      <c r="B692" t="s">
        <v>432</v>
      </c>
      <c r="C692" s="158" t="str">
        <f t="shared" si="10"/>
        <v>1130023</v>
      </c>
      <c r="D692">
        <v>113002</v>
      </c>
      <c r="F692">
        <v>12</v>
      </c>
      <c r="G692">
        <v>815</v>
      </c>
      <c r="I692">
        <v>1024857</v>
      </c>
      <c r="J692">
        <v>1</v>
      </c>
      <c r="K692">
        <v>0</v>
      </c>
      <c r="L692">
        <v>1</v>
      </c>
      <c r="M692">
        <v>0</v>
      </c>
      <c r="N692">
        <v>9020243</v>
      </c>
      <c r="O692">
        <v>3</v>
      </c>
      <c r="P692" t="s">
        <v>519</v>
      </c>
      <c r="Q692">
        <v>1005</v>
      </c>
      <c r="R692">
        <v>6</v>
      </c>
      <c r="S692">
        <v>0</v>
      </c>
      <c r="T692">
        <v>0</v>
      </c>
      <c r="V692" t="s">
        <v>1387</v>
      </c>
      <c r="W692">
        <v>3</v>
      </c>
      <c r="X692" s="68">
        <v>42354</v>
      </c>
      <c r="Y692" s="68">
        <v>36525</v>
      </c>
      <c r="Z692">
        <v>0</v>
      </c>
      <c r="AA692">
        <v>28</v>
      </c>
      <c r="AB692" t="s">
        <v>432</v>
      </c>
      <c r="AE692" t="s">
        <v>437</v>
      </c>
      <c r="AF692">
        <v>30001</v>
      </c>
    </row>
    <row r="693" spans="1:32" x14ac:dyDescent="0.25">
      <c r="A693" t="s">
        <v>518</v>
      </c>
      <c r="B693" t="s">
        <v>432</v>
      </c>
      <c r="C693" s="158" t="str">
        <f t="shared" si="10"/>
        <v>1130024</v>
      </c>
      <c r="D693">
        <v>113002</v>
      </c>
      <c r="F693">
        <v>12</v>
      </c>
      <c r="G693">
        <v>730</v>
      </c>
      <c r="I693">
        <v>1024858</v>
      </c>
      <c r="J693">
        <v>1</v>
      </c>
      <c r="K693">
        <v>0</v>
      </c>
      <c r="L693">
        <v>1</v>
      </c>
      <c r="M693">
        <v>0</v>
      </c>
      <c r="N693">
        <v>9020243</v>
      </c>
      <c r="O693">
        <v>4</v>
      </c>
      <c r="P693" t="s">
        <v>519</v>
      </c>
      <c r="Q693">
        <v>1005</v>
      </c>
      <c r="R693">
        <v>6</v>
      </c>
      <c r="S693">
        <v>0</v>
      </c>
      <c r="T693">
        <v>0</v>
      </c>
      <c r="V693" t="s">
        <v>1387</v>
      </c>
      <c r="W693">
        <v>3</v>
      </c>
      <c r="X693" s="68">
        <v>42354</v>
      </c>
      <c r="Y693" s="68">
        <v>36525</v>
      </c>
      <c r="Z693">
        <v>0</v>
      </c>
      <c r="AA693">
        <v>28</v>
      </c>
      <c r="AB693" t="s">
        <v>432</v>
      </c>
      <c r="AE693" t="s">
        <v>437</v>
      </c>
      <c r="AF693">
        <v>30001</v>
      </c>
    </row>
    <row r="694" spans="1:32" x14ac:dyDescent="0.25">
      <c r="A694" t="s">
        <v>518</v>
      </c>
      <c r="B694" t="s">
        <v>432</v>
      </c>
      <c r="C694" s="158" t="str">
        <f t="shared" si="10"/>
        <v>1130025</v>
      </c>
      <c r="D694">
        <v>113002</v>
      </c>
      <c r="F694">
        <v>12</v>
      </c>
      <c r="G694">
        <v>860</v>
      </c>
      <c r="I694">
        <v>1024859</v>
      </c>
      <c r="J694">
        <v>1</v>
      </c>
      <c r="K694">
        <v>0</v>
      </c>
      <c r="L694">
        <v>1</v>
      </c>
      <c r="M694">
        <v>0</v>
      </c>
      <c r="N694">
        <v>9020243</v>
      </c>
      <c r="O694">
        <v>5</v>
      </c>
      <c r="P694" t="s">
        <v>519</v>
      </c>
      <c r="Q694">
        <v>1005</v>
      </c>
      <c r="R694">
        <v>6</v>
      </c>
      <c r="S694">
        <v>0</v>
      </c>
      <c r="T694">
        <v>0</v>
      </c>
      <c r="V694" t="s">
        <v>1387</v>
      </c>
      <c r="W694">
        <v>3</v>
      </c>
      <c r="X694" s="68">
        <v>42354</v>
      </c>
      <c r="Y694" s="68">
        <v>36525</v>
      </c>
      <c r="Z694">
        <v>0</v>
      </c>
      <c r="AA694">
        <v>28</v>
      </c>
      <c r="AB694" t="s">
        <v>432</v>
      </c>
      <c r="AE694" t="s">
        <v>437</v>
      </c>
      <c r="AF694">
        <v>30001</v>
      </c>
    </row>
    <row r="695" spans="1:32" x14ac:dyDescent="0.25">
      <c r="A695" t="s">
        <v>520</v>
      </c>
      <c r="B695" t="s">
        <v>432</v>
      </c>
      <c r="C695" s="158" t="str">
        <f t="shared" si="10"/>
        <v>1130031</v>
      </c>
      <c r="D695">
        <v>113003</v>
      </c>
      <c r="F695">
        <v>12</v>
      </c>
      <c r="H695" t="s">
        <v>397</v>
      </c>
      <c r="I695">
        <v>1024860</v>
      </c>
      <c r="J695">
        <v>0</v>
      </c>
      <c r="K695">
        <v>1</v>
      </c>
      <c r="L695">
        <v>1</v>
      </c>
      <c r="M695">
        <v>0</v>
      </c>
      <c r="N695">
        <v>9020243</v>
      </c>
      <c r="O695">
        <v>1</v>
      </c>
      <c r="P695" t="s">
        <v>521</v>
      </c>
      <c r="Q695">
        <v>1005</v>
      </c>
      <c r="R695">
        <v>6</v>
      </c>
      <c r="S695">
        <v>0</v>
      </c>
      <c r="T695">
        <v>0</v>
      </c>
      <c r="V695" t="s">
        <v>1387</v>
      </c>
      <c r="W695">
        <v>3</v>
      </c>
      <c r="X695" s="68">
        <v>42354</v>
      </c>
      <c r="Y695" s="68">
        <v>36525</v>
      </c>
      <c r="Z695">
        <v>0</v>
      </c>
      <c r="AA695">
        <v>28</v>
      </c>
      <c r="AB695" t="s">
        <v>432</v>
      </c>
      <c r="AE695" t="s">
        <v>437</v>
      </c>
      <c r="AF695">
        <v>30001</v>
      </c>
    </row>
    <row r="696" spans="1:32" x14ac:dyDescent="0.25">
      <c r="A696" t="s">
        <v>520</v>
      </c>
      <c r="B696" t="s">
        <v>432</v>
      </c>
      <c r="C696" s="158" t="str">
        <f t="shared" si="10"/>
        <v>1130032</v>
      </c>
      <c r="D696">
        <v>113003</v>
      </c>
      <c r="F696">
        <v>12</v>
      </c>
      <c r="H696" t="s">
        <v>397</v>
      </c>
      <c r="I696">
        <v>1024861</v>
      </c>
      <c r="J696">
        <v>0</v>
      </c>
      <c r="K696">
        <v>1</v>
      </c>
      <c r="L696">
        <v>1</v>
      </c>
      <c r="M696">
        <v>0</v>
      </c>
      <c r="N696">
        <v>9020243</v>
      </c>
      <c r="O696">
        <v>2</v>
      </c>
      <c r="P696" t="s">
        <v>521</v>
      </c>
      <c r="Q696">
        <v>1005</v>
      </c>
      <c r="R696">
        <v>6</v>
      </c>
      <c r="S696">
        <v>0</v>
      </c>
      <c r="T696">
        <v>0</v>
      </c>
      <c r="V696" t="s">
        <v>1387</v>
      </c>
      <c r="W696">
        <v>3</v>
      </c>
      <c r="X696" s="68">
        <v>42354</v>
      </c>
      <c r="Y696" s="68">
        <v>36525</v>
      </c>
      <c r="Z696">
        <v>0</v>
      </c>
      <c r="AA696">
        <v>28</v>
      </c>
      <c r="AB696" t="s">
        <v>432</v>
      </c>
      <c r="AE696" t="s">
        <v>437</v>
      </c>
      <c r="AF696">
        <v>30001</v>
      </c>
    </row>
    <row r="697" spans="1:32" x14ac:dyDescent="0.25">
      <c r="A697" t="s">
        <v>520</v>
      </c>
      <c r="B697" t="s">
        <v>432</v>
      </c>
      <c r="C697" s="158" t="str">
        <f t="shared" si="10"/>
        <v>1130033</v>
      </c>
      <c r="D697">
        <v>113003</v>
      </c>
      <c r="F697">
        <v>12</v>
      </c>
      <c r="H697" t="s">
        <v>397</v>
      </c>
      <c r="I697">
        <v>1024862</v>
      </c>
      <c r="J697">
        <v>0</v>
      </c>
      <c r="K697">
        <v>1</v>
      </c>
      <c r="L697">
        <v>1</v>
      </c>
      <c r="M697">
        <v>0</v>
      </c>
      <c r="N697">
        <v>9020243</v>
      </c>
      <c r="O697">
        <v>3</v>
      </c>
      <c r="P697" t="s">
        <v>521</v>
      </c>
      <c r="Q697">
        <v>1005</v>
      </c>
      <c r="R697">
        <v>6</v>
      </c>
      <c r="S697">
        <v>0</v>
      </c>
      <c r="T697">
        <v>0</v>
      </c>
      <c r="V697" t="s">
        <v>1387</v>
      </c>
      <c r="W697">
        <v>3</v>
      </c>
      <c r="X697" s="68">
        <v>42354</v>
      </c>
      <c r="Y697" s="68">
        <v>36525</v>
      </c>
      <c r="Z697">
        <v>0</v>
      </c>
      <c r="AA697">
        <v>28</v>
      </c>
      <c r="AB697" t="s">
        <v>432</v>
      </c>
      <c r="AE697" t="s">
        <v>437</v>
      </c>
      <c r="AF697">
        <v>30001</v>
      </c>
    </row>
    <row r="698" spans="1:32" x14ac:dyDescent="0.25">
      <c r="A698" t="s">
        <v>520</v>
      </c>
      <c r="B698" t="s">
        <v>432</v>
      </c>
      <c r="C698" s="158" t="str">
        <f t="shared" si="10"/>
        <v>1130034</v>
      </c>
      <c r="D698">
        <v>113003</v>
      </c>
      <c r="F698">
        <v>12</v>
      </c>
      <c r="H698" t="s">
        <v>397</v>
      </c>
      <c r="I698">
        <v>1024863</v>
      </c>
      <c r="J698">
        <v>0</v>
      </c>
      <c r="K698">
        <v>1</v>
      </c>
      <c r="L698">
        <v>1</v>
      </c>
      <c r="M698">
        <v>0</v>
      </c>
      <c r="N698">
        <v>9020243</v>
      </c>
      <c r="O698">
        <v>4</v>
      </c>
      <c r="P698" t="s">
        <v>521</v>
      </c>
      <c r="Q698">
        <v>1005</v>
      </c>
      <c r="R698">
        <v>6</v>
      </c>
      <c r="S698">
        <v>0</v>
      </c>
      <c r="T698">
        <v>0</v>
      </c>
      <c r="V698" t="s">
        <v>1387</v>
      </c>
      <c r="W698">
        <v>3</v>
      </c>
      <c r="X698" s="68">
        <v>42354</v>
      </c>
      <c r="Y698" s="68">
        <v>36525</v>
      </c>
      <c r="Z698">
        <v>0</v>
      </c>
      <c r="AA698">
        <v>28</v>
      </c>
      <c r="AB698" t="s">
        <v>432</v>
      </c>
      <c r="AE698" t="s">
        <v>437</v>
      </c>
      <c r="AF698">
        <v>30001</v>
      </c>
    </row>
    <row r="699" spans="1:32" x14ac:dyDescent="0.25">
      <c r="A699" t="s">
        <v>520</v>
      </c>
      <c r="B699" t="s">
        <v>432</v>
      </c>
      <c r="C699" s="158" t="str">
        <f t="shared" si="10"/>
        <v>1130035</v>
      </c>
      <c r="D699">
        <v>113003</v>
      </c>
      <c r="F699">
        <v>12</v>
      </c>
      <c r="H699" t="s">
        <v>397</v>
      </c>
      <c r="I699">
        <v>1024864</v>
      </c>
      <c r="J699">
        <v>0</v>
      </c>
      <c r="K699">
        <v>1</v>
      </c>
      <c r="L699">
        <v>1</v>
      </c>
      <c r="M699">
        <v>0</v>
      </c>
      <c r="N699">
        <v>9020243</v>
      </c>
      <c r="O699">
        <v>5</v>
      </c>
      <c r="P699" t="s">
        <v>521</v>
      </c>
      <c r="Q699">
        <v>1005</v>
      </c>
      <c r="R699">
        <v>6</v>
      </c>
      <c r="S699">
        <v>0</v>
      </c>
      <c r="T699">
        <v>0</v>
      </c>
      <c r="V699" t="s">
        <v>1387</v>
      </c>
      <c r="W699">
        <v>3</v>
      </c>
      <c r="X699" s="68">
        <v>42354</v>
      </c>
      <c r="Y699" s="68">
        <v>36525</v>
      </c>
      <c r="Z699">
        <v>0</v>
      </c>
      <c r="AA699">
        <v>28</v>
      </c>
      <c r="AB699" t="s">
        <v>432</v>
      </c>
      <c r="AE699" t="s">
        <v>437</v>
      </c>
      <c r="AF699">
        <v>30001</v>
      </c>
    </row>
    <row r="700" spans="1:32" x14ac:dyDescent="0.25">
      <c r="A700" t="s">
        <v>522</v>
      </c>
      <c r="B700" t="s">
        <v>432</v>
      </c>
      <c r="C700" s="158" t="str">
        <f t="shared" si="10"/>
        <v>1130041</v>
      </c>
      <c r="D700">
        <v>113004</v>
      </c>
      <c r="F700">
        <v>12</v>
      </c>
      <c r="G700">
        <v>780</v>
      </c>
      <c r="I700">
        <v>1024878</v>
      </c>
      <c r="J700">
        <v>1</v>
      </c>
      <c r="K700">
        <v>0</v>
      </c>
      <c r="L700">
        <v>1</v>
      </c>
      <c r="M700">
        <v>0</v>
      </c>
      <c r="N700">
        <v>9020244</v>
      </c>
      <c r="O700">
        <v>1</v>
      </c>
      <c r="P700" t="s">
        <v>523</v>
      </c>
      <c r="Q700">
        <v>1005</v>
      </c>
      <c r="R700">
        <v>6</v>
      </c>
      <c r="S700">
        <v>0</v>
      </c>
      <c r="T700">
        <v>0</v>
      </c>
      <c r="V700" t="s">
        <v>1387</v>
      </c>
      <c r="W700">
        <v>3</v>
      </c>
      <c r="X700" s="68">
        <v>42354</v>
      </c>
      <c r="Y700" s="68">
        <v>36525</v>
      </c>
      <c r="Z700">
        <v>0</v>
      </c>
      <c r="AA700">
        <v>28</v>
      </c>
      <c r="AB700" t="s">
        <v>432</v>
      </c>
      <c r="AE700" t="s">
        <v>437</v>
      </c>
      <c r="AF700">
        <v>30001</v>
      </c>
    </row>
    <row r="701" spans="1:32" x14ac:dyDescent="0.25">
      <c r="A701" t="s">
        <v>522</v>
      </c>
      <c r="B701" t="s">
        <v>432</v>
      </c>
      <c r="C701" s="158" t="str">
        <f t="shared" si="10"/>
        <v>1130042</v>
      </c>
      <c r="D701">
        <v>113004</v>
      </c>
      <c r="F701">
        <v>12</v>
      </c>
      <c r="G701">
        <v>860</v>
      </c>
      <c r="I701">
        <v>1024879</v>
      </c>
      <c r="J701">
        <v>1</v>
      </c>
      <c r="K701">
        <v>0</v>
      </c>
      <c r="L701">
        <v>1</v>
      </c>
      <c r="M701">
        <v>0</v>
      </c>
      <c r="N701">
        <v>9020244</v>
      </c>
      <c r="O701">
        <v>2</v>
      </c>
      <c r="P701" t="s">
        <v>523</v>
      </c>
      <c r="Q701">
        <v>1005</v>
      </c>
      <c r="R701">
        <v>6</v>
      </c>
      <c r="S701">
        <v>0</v>
      </c>
      <c r="T701">
        <v>0</v>
      </c>
      <c r="V701" t="s">
        <v>1387</v>
      </c>
      <c r="W701">
        <v>3</v>
      </c>
      <c r="X701" s="68">
        <v>42354</v>
      </c>
      <c r="Y701" s="68">
        <v>36525</v>
      </c>
      <c r="Z701">
        <v>0</v>
      </c>
      <c r="AA701">
        <v>28</v>
      </c>
      <c r="AB701" t="s">
        <v>432</v>
      </c>
      <c r="AE701" t="s">
        <v>437</v>
      </c>
      <c r="AF701">
        <v>30001</v>
      </c>
    </row>
    <row r="702" spans="1:32" x14ac:dyDescent="0.25">
      <c r="A702" t="s">
        <v>522</v>
      </c>
      <c r="B702" t="s">
        <v>432</v>
      </c>
      <c r="C702" s="158" t="str">
        <f t="shared" si="10"/>
        <v>1130043</v>
      </c>
      <c r="D702">
        <v>113004</v>
      </c>
      <c r="F702">
        <v>12</v>
      </c>
      <c r="G702">
        <v>1000</v>
      </c>
      <c r="I702">
        <v>1024880</v>
      </c>
      <c r="J702">
        <v>1</v>
      </c>
      <c r="K702">
        <v>0</v>
      </c>
      <c r="L702">
        <v>1</v>
      </c>
      <c r="M702">
        <v>0</v>
      </c>
      <c r="N702">
        <v>9020244</v>
      </c>
      <c r="O702">
        <v>3</v>
      </c>
      <c r="P702" t="s">
        <v>523</v>
      </c>
      <c r="Q702">
        <v>1005</v>
      </c>
      <c r="R702">
        <v>6</v>
      </c>
      <c r="S702">
        <v>0</v>
      </c>
      <c r="T702">
        <v>0</v>
      </c>
      <c r="V702" t="s">
        <v>1387</v>
      </c>
      <c r="W702">
        <v>3</v>
      </c>
      <c r="X702" s="68">
        <v>42354</v>
      </c>
      <c r="Y702" s="68">
        <v>36525</v>
      </c>
      <c r="Z702">
        <v>0</v>
      </c>
      <c r="AA702">
        <v>28</v>
      </c>
      <c r="AB702" t="s">
        <v>432</v>
      </c>
      <c r="AE702" t="s">
        <v>437</v>
      </c>
      <c r="AF702">
        <v>30001</v>
      </c>
    </row>
    <row r="703" spans="1:32" x14ac:dyDescent="0.25">
      <c r="A703" t="s">
        <v>522</v>
      </c>
      <c r="B703" t="s">
        <v>432</v>
      </c>
      <c r="C703" s="158" t="str">
        <f t="shared" si="10"/>
        <v>1130044</v>
      </c>
      <c r="D703">
        <v>113004</v>
      </c>
      <c r="F703">
        <v>12</v>
      </c>
      <c r="G703">
        <v>905</v>
      </c>
      <c r="I703">
        <v>1024881</v>
      </c>
      <c r="J703">
        <v>1</v>
      </c>
      <c r="K703">
        <v>0</v>
      </c>
      <c r="L703">
        <v>1</v>
      </c>
      <c r="M703">
        <v>0</v>
      </c>
      <c r="N703">
        <v>9020244</v>
      </c>
      <c r="O703">
        <v>4</v>
      </c>
      <c r="P703" t="s">
        <v>523</v>
      </c>
      <c r="Q703">
        <v>1005</v>
      </c>
      <c r="R703">
        <v>6</v>
      </c>
      <c r="S703">
        <v>0</v>
      </c>
      <c r="T703">
        <v>0</v>
      </c>
      <c r="V703" t="s">
        <v>1387</v>
      </c>
      <c r="W703">
        <v>3</v>
      </c>
      <c r="X703" s="68">
        <v>42354</v>
      </c>
      <c r="Y703" s="68">
        <v>36525</v>
      </c>
      <c r="Z703">
        <v>0</v>
      </c>
      <c r="AA703">
        <v>28</v>
      </c>
      <c r="AB703" t="s">
        <v>432</v>
      </c>
      <c r="AE703" t="s">
        <v>437</v>
      </c>
      <c r="AF703">
        <v>30001</v>
      </c>
    </row>
    <row r="704" spans="1:32" x14ac:dyDescent="0.25">
      <c r="A704" t="s">
        <v>522</v>
      </c>
      <c r="B704" t="s">
        <v>432</v>
      </c>
      <c r="C704" s="158" t="str">
        <f t="shared" si="10"/>
        <v>1130045</v>
      </c>
      <c r="D704">
        <v>113004</v>
      </c>
      <c r="F704">
        <v>12</v>
      </c>
      <c r="G704">
        <v>1050</v>
      </c>
      <c r="I704">
        <v>1024882</v>
      </c>
      <c r="J704">
        <v>1</v>
      </c>
      <c r="K704">
        <v>0</v>
      </c>
      <c r="L704">
        <v>1</v>
      </c>
      <c r="M704">
        <v>0</v>
      </c>
      <c r="N704">
        <v>9020244</v>
      </c>
      <c r="O704">
        <v>5</v>
      </c>
      <c r="P704" t="s">
        <v>523</v>
      </c>
      <c r="Q704">
        <v>1005</v>
      </c>
      <c r="R704">
        <v>6</v>
      </c>
      <c r="S704">
        <v>0</v>
      </c>
      <c r="T704">
        <v>0</v>
      </c>
      <c r="V704" t="s">
        <v>1387</v>
      </c>
      <c r="W704">
        <v>3</v>
      </c>
      <c r="X704" s="68">
        <v>42354</v>
      </c>
      <c r="Y704" s="68">
        <v>36525</v>
      </c>
      <c r="Z704">
        <v>0</v>
      </c>
      <c r="AA704">
        <v>28</v>
      </c>
      <c r="AB704" t="s">
        <v>432</v>
      </c>
      <c r="AE704" t="s">
        <v>437</v>
      </c>
      <c r="AF704">
        <v>30001</v>
      </c>
    </row>
    <row r="705" spans="1:32" x14ac:dyDescent="0.25">
      <c r="A705" t="s">
        <v>524</v>
      </c>
      <c r="B705" t="s">
        <v>432</v>
      </c>
      <c r="C705" s="158" t="str">
        <f t="shared" si="10"/>
        <v>1130051</v>
      </c>
      <c r="D705">
        <v>113005</v>
      </c>
      <c r="F705">
        <v>12</v>
      </c>
      <c r="H705" t="s">
        <v>397</v>
      </c>
      <c r="I705">
        <v>1025087</v>
      </c>
      <c r="J705">
        <v>0</v>
      </c>
      <c r="K705">
        <v>1</v>
      </c>
      <c r="L705">
        <v>1</v>
      </c>
      <c r="M705">
        <v>0</v>
      </c>
      <c r="N705">
        <v>9020244</v>
      </c>
      <c r="O705">
        <v>1</v>
      </c>
      <c r="P705" t="s">
        <v>525</v>
      </c>
      <c r="Q705">
        <v>1005</v>
      </c>
      <c r="R705">
        <v>6</v>
      </c>
      <c r="S705">
        <v>0</v>
      </c>
      <c r="T705">
        <v>0</v>
      </c>
      <c r="V705" t="s">
        <v>1387</v>
      </c>
      <c r="W705">
        <v>3</v>
      </c>
      <c r="X705" s="68">
        <v>42354</v>
      </c>
      <c r="Y705" s="68">
        <v>36525</v>
      </c>
      <c r="Z705">
        <v>0</v>
      </c>
      <c r="AA705">
        <v>28</v>
      </c>
      <c r="AB705" t="s">
        <v>432</v>
      </c>
      <c r="AE705" t="s">
        <v>437</v>
      </c>
      <c r="AF705">
        <v>30001</v>
      </c>
    </row>
    <row r="706" spans="1:32" x14ac:dyDescent="0.25">
      <c r="A706" t="s">
        <v>524</v>
      </c>
      <c r="B706" t="s">
        <v>432</v>
      </c>
      <c r="C706" s="158" t="str">
        <f t="shared" si="10"/>
        <v>1130052</v>
      </c>
      <c r="D706">
        <v>113005</v>
      </c>
      <c r="F706">
        <v>12</v>
      </c>
      <c r="H706" t="s">
        <v>397</v>
      </c>
      <c r="I706">
        <v>1025088</v>
      </c>
      <c r="J706">
        <v>0</v>
      </c>
      <c r="K706">
        <v>1</v>
      </c>
      <c r="L706">
        <v>1</v>
      </c>
      <c r="M706">
        <v>0</v>
      </c>
      <c r="N706">
        <v>9020244</v>
      </c>
      <c r="O706">
        <v>2</v>
      </c>
      <c r="P706" t="s">
        <v>525</v>
      </c>
      <c r="Q706">
        <v>1005</v>
      </c>
      <c r="R706">
        <v>6</v>
      </c>
      <c r="S706">
        <v>0</v>
      </c>
      <c r="T706">
        <v>0</v>
      </c>
      <c r="V706" t="s">
        <v>1387</v>
      </c>
      <c r="W706">
        <v>3</v>
      </c>
      <c r="X706" s="68">
        <v>42354</v>
      </c>
      <c r="Y706" s="68">
        <v>36525</v>
      </c>
      <c r="Z706">
        <v>0</v>
      </c>
      <c r="AA706">
        <v>28</v>
      </c>
      <c r="AB706" t="s">
        <v>432</v>
      </c>
      <c r="AE706" t="s">
        <v>437</v>
      </c>
      <c r="AF706">
        <v>30001</v>
      </c>
    </row>
    <row r="707" spans="1:32" x14ac:dyDescent="0.25">
      <c r="A707" t="s">
        <v>524</v>
      </c>
      <c r="B707" t="s">
        <v>432</v>
      </c>
      <c r="C707" s="158" t="str">
        <f t="shared" ref="C707:C770" si="11">D707&amp;O707</f>
        <v>1130053</v>
      </c>
      <c r="D707">
        <v>113005</v>
      </c>
      <c r="F707">
        <v>12</v>
      </c>
      <c r="H707" t="s">
        <v>397</v>
      </c>
      <c r="I707">
        <v>1025089</v>
      </c>
      <c r="J707">
        <v>0</v>
      </c>
      <c r="K707">
        <v>1</v>
      </c>
      <c r="L707">
        <v>1</v>
      </c>
      <c r="M707">
        <v>0</v>
      </c>
      <c r="N707">
        <v>9020244</v>
      </c>
      <c r="O707">
        <v>3</v>
      </c>
      <c r="P707" t="s">
        <v>525</v>
      </c>
      <c r="Q707">
        <v>1005</v>
      </c>
      <c r="R707">
        <v>6</v>
      </c>
      <c r="S707">
        <v>0</v>
      </c>
      <c r="T707">
        <v>0</v>
      </c>
      <c r="V707" t="s">
        <v>1387</v>
      </c>
      <c r="W707">
        <v>3</v>
      </c>
      <c r="X707" s="68">
        <v>42354</v>
      </c>
      <c r="Y707" s="68">
        <v>36525</v>
      </c>
      <c r="Z707">
        <v>0</v>
      </c>
      <c r="AA707">
        <v>28</v>
      </c>
      <c r="AB707" t="s">
        <v>432</v>
      </c>
      <c r="AE707" t="s">
        <v>437</v>
      </c>
      <c r="AF707">
        <v>30001</v>
      </c>
    </row>
    <row r="708" spans="1:32" x14ac:dyDescent="0.25">
      <c r="A708" t="s">
        <v>524</v>
      </c>
      <c r="B708" t="s">
        <v>432</v>
      </c>
      <c r="C708" s="158" t="str">
        <f t="shared" si="11"/>
        <v>1130054</v>
      </c>
      <c r="D708">
        <v>113005</v>
      </c>
      <c r="F708">
        <v>12</v>
      </c>
      <c r="H708" t="s">
        <v>397</v>
      </c>
      <c r="I708">
        <v>1025090</v>
      </c>
      <c r="J708">
        <v>0</v>
      </c>
      <c r="K708">
        <v>1</v>
      </c>
      <c r="L708">
        <v>1</v>
      </c>
      <c r="M708">
        <v>0</v>
      </c>
      <c r="N708">
        <v>9020244</v>
      </c>
      <c r="O708">
        <v>4</v>
      </c>
      <c r="P708" t="s">
        <v>525</v>
      </c>
      <c r="Q708">
        <v>1005</v>
      </c>
      <c r="R708">
        <v>6</v>
      </c>
      <c r="S708">
        <v>0</v>
      </c>
      <c r="T708">
        <v>0</v>
      </c>
      <c r="V708" t="s">
        <v>1387</v>
      </c>
      <c r="W708">
        <v>3</v>
      </c>
      <c r="X708" s="68">
        <v>42354</v>
      </c>
      <c r="Y708" s="68">
        <v>36525</v>
      </c>
      <c r="Z708">
        <v>0</v>
      </c>
      <c r="AA708">
        <v>28</v>
      </c>
      <c r="AB708" t="s">
        <v>432</v>
      </c>
      <c r="AE708" t="s">
        <v>437</v>
      </c>
      <c r="AF708">
        <v>30001</v>
      </c>
    </row>
    <row r="709" spans="1:32" x14ac:dyDescent="0.25">
      <c r="A709" t="s">
        <v>524</v>
      </c>
      <c r="B709" t="s">
        <v>432</v>
      </c>
      <c r="C709" s="158" t="str">
        <f t="shared" si="11"/>
        <v>1130055</v>
      </c>
      <c r="D709">
        <v>113005</v>
      </c>
      <c r="F709">
        <v>12</v>
      </c>
      <c r="H709" t="s">
        <v>397</v>
      </c>
      <c r="I709">
        <v>1025091</v>
      </c>
      <c r="J709">
        <v>0</v>
      </c>
      <c r="K709">
        <v>1</v>
      </c>
      <c r="L709">
        <v>1</v>
      </c>
      <c r="M709">
        <v>0</v>
      </c>
      <c r="N709">
        <v>9020244</v>
      </c>
      <c r="O709">
        <v>5</v>
      </c>
      <c r="P709" t="s">
        <v>525</v>
      </c>
      <c r="Q709">
        <v>1005</v>
      </c>
      <c r="R709">
        <v>6</v>
      </c>
      <c r="S709">
        <v>0</v>
      </c>
      <c r="T709">
        <v>0</v>
      </c>
      <c r="V709" t="s">
        <v>1387</v>
      </c>
      <c r="W709">
        <v>3</v>
      </c>
      <c r="X709" s="68">
        <v>42354</v>
      </c>
      <c r="Y709" s="68">
        <v>36525</v>
      </c>
      <c r="Z709">
        <v>0</v>
      </c>
      <c r="AA709">
        <v>28</v>
      </c>
      <c r="AB709" t="s">
        <v>432</v>
      </c>
      <c r="AE709" t="s">
        <v>437</v>
      </c>
      <c r="AF709">
        <v>30001</v>
      </c>
    </row>
    <row r="710" spans="1:32" x14ac:dyDescent="0.25">
      <c r="A710" t="s">
        <v>526</v>
      </c>
      <c r="B710" t="s">
        <v>432</v>
      </c>
      <c r="C710" s="158" t="str">
        <f t="shared" si="11"/>
        <v>1130091</v>
      </c>
      <c r="D710">
        <v>113009</v>
      </c>
      <c r="F710">
        <v>12</v>
      </c>
      <c r="G710">
        <v>760</v>
      </c>
      <c r="I710">
        <v>1024886</v>
      </c>
      <c r="J710">
        <v>1</v>
      </c>
      <c r="K710">
        <v>0</v>
      </c>
      <c r="L710">
        <v>1</v>
      </c>
      <c r="M710">
        <v>0</v>
      </c>
      <c r="N710">
        <v>9020244</v>
      </c>
      <c r="O710">
        <v>1</v>
      </c>
      <c r="P710" t="s">
        <v>527</v>
      </c>
      <c r="Q710">
        <v>1005</v>
      </c>
      <c r="R710">
        <v>6</v>
      </c>
      <c r="S710">
        <v>0</v>
      </c>
      <c r="T710">
        <v>0</v>
      </c>
      <c r="V710" t="s">
        <v>1387</v>
      </c>
      <c r="W710">
        <v>3</v>
      </c>
      <c r="X710" s="68">
        <v>42354</v>
      </c>
      <c r="Y710" s="68">
        <v>36525</v>
      </c>
      <c r="Z710">
        <v>0</v>
      </c>
      <c r="AA710">
        <v>28</v>
      </c>
      <c r="AB710" t="s">
        <v>432</v>
      </c>
      <c r="AE710" t="s">
        <v>437</v>
      </c>
      <c r="AF710">
        <v>30001</v>
      </c>
    </row>
    <row r="711" spans="1:32" x14ac:dyDescent="0.25">
      <c r="A711" t="s">
        <v>526</v>
      </c>
      <c r="B711" t="s">
        <v>432</v>
      </c>
      <c r="C711" s="158" t="str">
        <f t="shared" si="11"/>
        <v>1130092</v>
      </c>
      <c r="D711">
        <v>113009</v>
      </c>
      <c r="F711">
        <v>12</v>
      </c>
      <c r="G711">
        <v>840</v>
      </c>
      <c r="I711">
        <v>1024887</v>
      </c>
      <c r="J711">
        <v>1</v>
      </c>
      <c r="K711">
        <v>0</v>
      </c>
      <c r="L711">
        <v>1</v>
      </c>
      <c r="M711">
        <v>0</v>
      </c>
      <c r="N711">
        <v>9020244</v>
      </c>
      <c r="O711">
        <v>2</v>
      </c>
      <c r="P711" t="s">
        <v>527</v>
      </c>
      <c r="Q711">
        <v>1005</v>
      </c>
      <c r="R711">
        <v>6</v>
      </c>
      <c r="S711">
        <v>0</v>
      </c>
      <c r="T711">
        <v>0</v>
      </c>
      <c r="V711" t="s">
        <v>1387</v>
      </c>
      <c r="W711">
        <v>3</v>
      </c>
      <c r="X711" s="68">
        <v>42354</v>
      </c>
      <c r="Y711" s="68">
        <v>36525</v>
      </c>
      <c r="Z711">
        <v>0</v>
      </c>
      <c r="AA711">
        <v>28</v>
      </c>
      <c r="AB711" t="s">
        <v>432</v>
      </c>
      <c r="AE711" t="s">
        <v>437</v>
      </c>
      <c r="AF711">
        <v>30001</v>
      </c>
    </row>
    <row r="712" spans="1:32" x14ac:dyDescent="0.25">
      <c r="A712" t="s">
        <v>526</v>
      </c>
      <c r="B712" t="s">
        <v>432</v>
      </c>
      <c r="C712" s="158" t="str">
        <f t="shared" si="11"/>
        <v>1130093</v>
      </c>
      <c r="D712">
        <v>113009</v>
      </c>
      <c r="F712">
        <v>12</v>
      </c>
      <c r="G712">
        <v>955</v>
      </c>
      <c r="I712">
        <v>1024888</v>
      </c>
      <c r="J712">
        <v>1</v>
      </c>
      <c r="K712">
        <v>0</v>
      </c>
      <c r="L712">
        <v>1</v>
      </c>
      <c r="M712">
        <v>0</v>
      </c>
      <c r="N712">
        <v>9020244</v>
      </c>
      <c r="O712">
        <v>3</v>
      </c>
      <c r="P712" t="s">
        <v>527</v>
      </c>
      <c r="Q712">
        <v>1005</v>
      </c>
      <c r="R712">
        <v>6</v>
      </c>
      <c r="S712">
        <v>0</v>
      </c>
      <c r="T712">
        <v>0</v>
      </c>
      <c r="V712" t="s">
        <v>1387</v>
      </c>
      <c r="W712">
        <v>3</v>
      </c>
      <c r="X712" s="68">
        <v>42354</v>
      </c>
      <c r="Y712" s="68">
        <v>36525</v>
      </c>
      <c r="Z712">
        <v>0</v>
      </c>
      <c r="AA712">
        <v>28</v>
      </c>
      <c r="AB712" t="s">
        <v>432</v>
      </c>
      <c r="AE712" t="s">
        <v>437</v>
      </c>
      <c r="AF712">
        <v>30001</v>
      </c>
    </row>
    <row r="713" spans="1:32" x14ac:dyDescent="0.25">
      <c r="A713" t="s">
        <v>526</v>
      </c>
      <c r="B713" t="s">
        <v>432</v>
      </c>
      <c r="C713" s="158" t="str">
        <f t="shared" si="11"/>
        <v>1130094</v>
      </c>
      <c r="D713">
        <v>113009</v>
      </c>
      <c r="F713">
        <v>12</v>
      </c>
      <c r="G713">
        <v>885</v>
      </c>
      <c r="I713">
        <v>1024889</v>
      </c>
      <c r="J713">
        <v>1</v>
      </c>
      <c r="K713">
        <v>0</v>
      </c>
      <c r="L713">
        <v>1</v>
      </c>
      <c r="M713">
        <v>0</v>
      </c>
      <c r="N713">
        <v>9020244</v>
      </c>
      <c r="O713">
        <v>4</v>
      </c>
      <c r="P713" t="s">
        <v>527</v>
      </c>
      <c r="Q713">
        <v>1005</v>
      </c>
      <c r="R713">
        <v>6</v>
      </c>
      <c r="S713">
        <v>0</v>
      </c>
      <c r="T713">
        <v>0</v>
      </c>
      <c r="V713" t="s">
        <v>1387</v>
      </c>
      <c r="W713">
        <v>3</v>
      </c>
      <c r="X713" s="68">
        <v>42354</v>
      </c>
      <c r="Y713" s="68">
        <v>36525</v>
      </c>
      <c r="Z713">
        <v>0</v>
      </c>
      <c r="AA713">
        <v>28</v>
      </c>
      <c r="AB713" t="s">
        <v>432</v>
      </c>
      <c r="AE713" t="s">
        <v>437</v>
      </c>
      <c r="AF713">
        <v>30001</v>
      </c>
    </row>
    <row r="714" spans="1:32" x14ac:dyDescent="0.25">
      <c r="A714" t="s">
        <v>526</v>
      </c>
      <c r="B714" t="s">
        <v>432</v>
      </c>
      <c r="C714" s="158" t="str">
        <f t="shared" si="11"/>
        <v>1130095</v>
      </c>
      <c r="D714">
        <v>113009</v>
      </c>
      <c r="F714">
        <v>12</v>
      </c>
      <c r="G714">
        <v>1005</v>
      </c>
      <c r="I714">
        <v>1024890</v>
      </c>
      <c r="J714">
        <v>1</v>
      </c>
      <c r="K714">
        <v>0</v>
      </c>
      <c r="L714">
        <v>1</v>
      </c>
      <c r="M714">
        <v>0</v>
      </c>
      <c r="N714">
        <v>9020244</v>
      </c>
      <c r="O714">
        <v>5</v>
      </c>
      <c r="P714" t="s">
        <v>527</v>
      </c>
      <c r="Q714">
        <v>1005</v>
      </c>
      <c r="R714">
        <v>6</v>
      </c>
      <c r="S714">
        <v>0</v>
      </c>
      <c r="T714">
        <v>0</v>
      </c>
      <c r="V714" t="s">
        <v>1387</v>
      </c>
      <c r="W714">
        <v>3</v>
      </c>
      <c r="X714" s="68">
        <v>42354</v>
      </c>
      <c r="Y714" s="68">
        <v>36525</v>
      </c>
      <c r="Z714">
        <v>0</v>
      </c>
      <c r="AA714">
        <v>28</v>
      </c>
      <c r="AB714" t="s">
        <v>432</v>
      </c>
      <c r="AE714" t="s">
        <v>437</v>
      </c>
      <c r="AF714">
        <v>30001</v>
      </c>
    </row>
    <row r="715" spans="1:32" x14ac:dyDescent="0.25">
      <c r="A715" t="s">
        <v>528</v>
      </c>
      <c r="B715" t="s">
        <v>432</v>
      </c>
      <c r="C715" s="158" t="str">
        <f t="shared" si="11"/>
        <v>1130101</v>
      </c>
      <c r="D715">
        <v>113010</v>
      </c>
      <c r="F715">
        <v>12</v>
      </c>
      <c r="H715" t="s">
        <v>397</v>
      </c>
      <c r="I715">
        <v>1024891</v>
      </c>
      <c r="J715">
        <v>0</v>
      </c>
      <c r="K715">
        <v>1</v>
      </c>
      <c r="L715">
        <v>1</v>
      </c>
      <c r="M715">
        <v>0</v>
      </c>
      <c r="N715">
        <v>9020244</v>
      </c>
      <c r="O715">
        <v>1</v>
      </c>
      <c r="P715" t="s">
        <v>529</v>
      </c>
      <c r="Q715">
        <v>1005</v>
      </c>
      <c r="R715">
        <v>6</v>
      </c>
      <c r="S715">
        <v>0</v>
      </c>
      <c r="T715">
        <v>0</v>
      </c>
      <c r="V715" t="s">
        <v>1387</v>
      </c>
      <c r="W715">
        <v>3</v>
      </c>
      <c r="X715" s="68">
        <v>42354</v>
      </c>
      <c r="Y715" s="68">
        <v>36525</v>
      </c>
      <c r="Z715">
        <v>0</v>
      </c>
      <c r="AA715">
        <v>28</v>
      </c>
      <c r="AB715" t="s">
        <v>432</v>
      </c>
      <c r="AE715" t="s">
        <v>437</v>
      </c>
      <c r="AF715">
        <v>30001</v>
      </c>
    </row>
    <row r="716" spans="1:32" x14ac:dyDescent="0.25">
      <c r="A716" t="s">
        <v>528</v>
      </c>
      <c r="B716" t="s">
        <v>432</v>
      </c>
      <c r="C716" s="158" t="str">
        <f t="shared" si="11"/>
        <v>1130102</v>
      </c>
      <c r="D716">
        <v>113010</v>
      </c>
      <c r="F716">
        <v>12</v>
      </c>
      <c r="H716" t="s">
        <v>397</v>
      </c>
      <c r="I716">
        <v>1024892</v>
      </c>
      <c r="J716">
        <v>0</v>
      </c>
      <c r="K716">
        <v>1</v>
      </c>
      <c r="L716">
        <v>1</v>
      </c>
      <c r="M716">
        <v>0</v>
      </c>
      <c r="N716">
        <v>9020244</v>
      </c>
      <c r="O716">
        <v>2</v>
      </c>
      <c r="P716" t="s">
        <v>529</v>
      </c>
      <c r="Q716">
        <v>1005</v>
      </c>
      <c r="R716">
        <v>6</v>
      </c>
      <c r="S716">
        <v>0</v>
      </c>
      <c r="T716">
        <v>0</v>
      </c>
      <c r="V716" t="s">
        <v>1387</v>
      </c>
      <c r="W716">
        <v>3</v>
      </c>
      <c r="X716" s="68">
        <v>42354</v>
      </c>
      <c r="Y716" s="68">
        <v>36525</v>
      </c>
      <c r="Z716">
        <v>0</v>
      </c>
      <c r="AA716">
        <v>28</v>
      </c>
      <c r="AB716" t="s">
        <v>432</v>
      </c>
      <c r="AE716" t="s">
        <v>437</v>
      </c>
      <c r="AF716">
        <v>30001</v>
      </c>
    </row>
    <row r="717" spans="1:32" x14ac:dyDescent="0.25">
      <c r="A717" t="s">
        <v>528</v>
      </c>
      <c r="B717" t="s">
        <v>432</v>
      </c>
      <c r="C717" s="158" t="str">
        <f t="shared" si="11"/>
        <v>1130103</v>
      </c>
      <c r="D717">
        <v>113010</v>
      </c>
      <c r="F717">
        <v>12</v>
      </c>
      <c r="H717" t="s">
        <v>397</v>
      </c>
      <c r="I717">
        <v>1024893</v>
      </c>
      <c r="J717">
        <v>0</v>
      </c>
      <c r="K717">
        <v>1</v>
      </c>
      <c r="L717">
        <v>1</v>
      </c>
      <c r="M717">
        <v>0</v>
      </c>
      <c r="N717">
        <v>9020244</v>
      </c>
      <c r="O717">
        <v>3</v>
      </c>
      <c r="P717" t="s">
        <v>529</v>
      </c>
      <c r="Q717">
        <v>1005</v>
      </c>
      <c r="R717">
        <v>6</v>
      </c>
      <c r="S717">
        <v>0</v>
      </c>
      <c r="T717">
        <v>0</v>
      </c>
      <c r="V717" t="s">
        <v>1387</v>
      </c>
      <c r="W717">
        <v>3</v>
      </c>
      <c r="X717" s="68">
        <v>42354</v>
      </c>
      <c r="Y717" s="68">
        <v>36525</v>
      </c>
      <c r="Z717">
        <v>0</v>
      </c>
      <c r="AA717">
        <v>28</v>
      </c>
      <c r="AB717" t="s">
        <v>432</v>
      </c>
      <c r="AE717" t="s">
        <v>437</v>
      </c>
      <c r="AF717">
        <v>30001</v>
      </c>
    </row>
    <row r="718" spans="1:32" x14ac:dyDescent="0.25">
      <c r="A718" t="s">
        <v>528</v>
      </c>
      <c r="B718" t="s">
        <v>432</v>
      </c>
      <c r="C718" s="158" t="str">
        <f t="shared" si="11"/>
        <v>1130104</v>
      </c>
      <c r="D718">
        <v>113010</v>
      </c>
      <c r="F718">
        <v>12</v>
      </c>
      <c r="H718" t="s">
        <v>397</v>
      </c>
      <c r="I718">
        <v>1024894</v>
      </c>
      <c r="J718">
        <v>0</v>
      </c>
      <c r="K718">
        <v>1</v>
      </c>
      <c r="L718">
        <v>1</v>
      </c>
      <c r="M718">
        <v>0</v>
      </c>
      <c r="N718">
        <v>9020244</v>
      </c>
      <c r="O718">
        <v>4</v>
      </c>
      <c r="P718" t="s">
        <v>529</v>
      </c>
      <c r="Q718">
        <v>1005</v>
      </c>
      <c r="R718">
        <v>6</v>
      </c>
      <c r="S718">
        <v>0</v>
      </c>
      <c r="T718">
        <v>0</v>
      </c>
      <c r="V718" t="s">
        <v>1387</v>
      </c>
      <c r="W718">
        <v>3</v>
      </c>
      <c r="X718" s="68">
        <v>42354</v>
      </c>
      <c r="Y718" s="68">
        <v>36525</v>
      </c>
      <c r="Z718">
        <v>0</v>
      </c>
      <c r="AA718">
        <v>28</v>
      </c>
      <c r="AB718" t="s">
        <v>432</v>
      </c>
      <c r="AE718" t="s">
        <v>437</v>
      </c>
      <c r="AF718">
        <v>30001</v>
      </c>
    </row>
    <row r="719" spans="1:32" x14ac:dyDescent="0.25">
      <c r="A719" t="s">
        <v>528</v>
      </c>
      <c r="B719" t="s">
        <v>432</v>
      </c>
      <c r="C719" s="158" t="str">
        <f t="shared" si="11"/>
        <v>1130105</v>
      </c>
      <c r="D719">
        <v>113010</v>
      </c>
      <c r="F719">
        <v>12</v>
      </c>
      <c r="H719" t="s">
        <v>397</v>
      </c>
      <c r="I719">
        <v>1024895</v>
      </c>
      <c r="J719">
        <v>0</v>
      </c>
      <c r="K719">
        <v>1</v>
      </c>
      <c r="L719">
        <v>1</v>
      </c>
      <c r="M719">
        <v>0</v>
      </c>
      <c r="N719">
        <v>9020244</v>
      </c>
      <c r="O719">
        <v>5</v>
      </c>
      <c r="P719" t="s">
        <v>529</v>
      </c>
      <c r="Q719">
        <v>1005</v>
      </c>
      <c r="R719">
        <v>6</v>
      </c>
      <c r="S719">
        <v>0</v>
      </c>
      <c r="T719">
        <v>0</v>
      </c>
      <c r="V719" t="s">
        <v>1387</v>
      </c>
      <c r="W719">
        <v>3</v>
      </c>
      <c r="X719" s="68">
        <v>42354</v>
      </c>
      <c r="Y719" s="68">
        <v>36525</v>
      </c>
      <c r="Z719">
        <v>0</v>
      </c>
      <c r="AA719">
        <v>28</v>
      </c>
      <c r="AB719" t="s">
        <v>432</v>
      </c>
      <c r="AE719" t="s">
        <v>437</v>
      </c>
      <c r="AF719">
        <v>30001</v>
      </c>
    </row>
    <row r="720" spans="1:32" x14ac:dyDescent="0.25">
      <c r="A720" t="s">
        <v>530</v>
      </c>
      <c r="B720" t="s">
        <v>432</v>
      </c>
      <c r="C720" s="158" t="str">
        <f t="shared" si="11"/>
        <v>1130141</v>
      </c>
      <c r="D720">
        <v>113014</v>
      </c>
      <c r="F720">
        <v>12</v>
      </c>
      <c r="G720">
        <v>950</v>
      </c>
      <c r="I720">
        <v>1024899</v>
      </c>
      <c r="J720">
        <v>1</v>
      </c>
      <c r="K720">
        <v>0</v>
      </c>
      <c r="L720">
        <v>1</v>
      </c>
      <c r="M720">
        <v>0</v>
      </c>
      <c r="N720">
        <v>9020246</v>
      </c>
      <c r="O720">
        <v>1</v>
      </c>
      <c r="P720" t="s">
        <v>184</v>
      </c>
      <c r="Q720">
        <v>1005</v>
      </c>
      <c r="R720">
        <v>6</v>
      </c>
      <c r="S720">
        <v>0</v>
      </c>
      <c r="T720">
        <v>0</v>
      </c>
      <c r="V720" t="s">
        <v>1387</v>
      </c>
      <c r="W720">
        <v>3</v>
      </c>
      <c r="X720" s="68">
        <v>42354</v>
      </c>
      <c r="Y720" s="68">
        <v>36525</v>
      </c>
      <c r="Z720">
        <v>0</v>
      </c>
      <c r="AA720">
        <v>28</v>
      </c>
      <c r="AB720" t="s">
        <v>432</v>
      </c>
      <c r="AE720" t="s">
        <v>437</v>
      </c>
      <c r="AF720">
        <v>30001</v>
      </c>
    </row>
    <row r="721" spans="1:32" x14ac:dyDescent="0.25">
      <c r="A721" t="s">
        <v>530</v>
      </c>
      <c r="B721" t="s">
        <v>432</v>
      </c>
      <c r="C721" s="158" t="str">
        <f t="shared" si="11"/>
        <v>1130142</v>
      </c>
      <c r="D721">
        <v>113014</v>
      </c>
      <c r="F721">
        <v>12</v>
      </c>
      <c r="G721">
        <v>1060</v>
      </c>
      <c r="I721">
        <v>1024900</v>
      </c>
      <c r="J721">
        <v>1</v>
      </c>
      <c r="K721">
        <v>0</v>
      </c>
      <c r="L721">
        <v>1</v>
      </c>
      <c r="M721">
        <v>0</v>
      </c>
      <c r="N721">
        <v>9020246</v>
      </c>
      <c r="O721">
        <v>2</v>
      </c>
      <c r="P721" t="s">
        <v>184</v>
      </c>
      <c r="Q721">
        <v>1005</v>
      </c>
      <c r="R721">
        <v>6</v>
      </c>
      <c r="S721">
        <v>0</v>
      </c>
      <c r="T721">
        <v>0</v>
      </c>
      <c r="V721" t="s">
        <v>1387</v>
      </c>
      <c r="W721">
        <v>3</v>
      </c>
      <c r="X721" s="68">
        <v>42354</v>
      </c>
      <c r="Y721" s="68">
        <v>36525</v>
      </c>
      <c r="Z721">
        <v>0</v>
      </c>
      <c r="AA721">
        <v>28</v>
      </c>
      <c r="AB721" t="s">
        <v>432</v>
      </c>
      <c r="AE721" t="s">
        <v>437</v>
      </c>
      <c r="AF721">
        <v>30001</v>
      </c>
    </row>
    <row r="722" spans="1:32" x14ac:dyDescent="0.25">
      <c r="A722" t="s">
        <v>530</v>
      </c>
      <c r="B722" t="s">
        <v>432</v>
      </c>
      <c r="C722" s="158" t="str">
        <f t="shared" si="11"/>
        <v>1130143</v>
      </c>
      <c r="D722">
        <v>113014</v>
      </c>
      <c r="F722">
        <v>12</v>
      </c>
      <c r="G722">
        <v>1170</v>
      </c>
      <c r="I722">
        <v>1024901</v>
      </c>
      <c r="J722">
        <v>1</v>
      </c>
      <c r="K722">
        <v>0</v>
      </c>
      <c r="L722">
        <v>1</v>
      </c>
      <c r="M722">
        <v>0</v>
      </c>
      <c r="N722">
        <v>9020246</v>
      </c>
      <c r="O722">
        <v>3</v>
      </c>
      <c r="P722" t="s">
        <v>184</v>
      </c>
      <c r="Q722">
        <v>1005</v>
      </c>
      <c r="R722">
        <v>6</v>
      </c>
      <c r="S722">
        <v>0</v>
      </c>
      <c r="T722">
        <v>0</v>
      </c>
      <c r="V722" t="s">
        <v>1387</v>
      </c>
      <c r="W722">
        <v>3</v>
      </c>
      <c r="X722" s="68">
        <v>42354</v>
      </c>
      <c r="Y722" s="68">
        <v>36525</v>
      </c>
      <c r="Z722">
        <v>0</v>
      </c>
      <c r="AA722">
        <v>28</v>
      </c>
      <c r="AB722" t="s">
        <v>432</v>
      </c>
      <c r="AE722" t="s">
        <v>437</v>
      </c>
      <c r="AF722">
        <v>30001</v>
      </c>
    </row>
    <row r="723" spans="1:32" x14ac:dyDescent="0.25">
      <c r="A723" t="s">
        <v>530</v>
      </c>
      <c r="B723" t="s">
        <v>432</v>
      </c>
      <c r="C723" s="158" t="str">
        <f t="shared" si="11"/>
        <v>1130144</v>
      </c>
      <c r="D723">
        <v>113014</v>
      </c>
      <c r="F723">
        <v>12</v>
      </c>
      <c r="G723">
        <v>1115</v>
      </c>
      <c r="I723">
        <v>1024902</v>
      </c>
      <c r="J723">
        <v>1</v>
      </c>
      <c r="K723">
        <v>0</v>
      </c>
      <c r="L723">
        <v>1</v>
      </c>
      <c r="M723">
        <v>0</v>
      </c>
      <c r="N723">
        <v>9020246</v>
      </c>
      <c r="O723">
        <v>4</v>
      </c>
      <c r="P723" t="s">
        <v>184</v>
      </c>
      <c r="Q723">
        <v>1005</v>
      </c>
      <c r="R723">
        <v>6</v>
      </c>
      <c r="S723">
        <v>0</v>
      </c>
      <c r="T723">
        <v>0</v>
      </c>
      <c r="V723" t="s">
        <v>1387</v>
      </c>
      <c r="W723">
        <v>3</v>
      </c>
      <c r="X723" s="68">
        <v>42354</v>
      </c>
      <c r="Y723" s="68">
        <v>36525</v>
      </c>
      <c r="Z723">
        <v>0</v>
      </c>
      <c r="AA723">
        <v>28</v>
      </c>
      <c r="AB723" t="s">
        <v>432</v>
      </c>
      <c r="AE723" t="s">
        <v>437</v>
      </c>
      <c r="AF723">
        <v>30001</v>
      </c>
    </row>
    <row r="724" spans="1:32" x14ac:dyDescent="0.25">
      <c r="A724" t="s">
        <v>530</v>
      </c>
      <c r="B724" t="s">
        <v>432</v>
      </c>
      <c r="C724" s="158" t="str">
        <f t="shared" si="11"/>
        <v>1130145</v>
      </c>
      <c r="D724">
        <v>113014</v>
      </c>
      <c r="F724">
        <v>12</v>
      </c>
      <c r="G724">
        <v>1230</v>
      </c>
      <c r="I724">
        <v>1024903</v>
      </c>
      <c r="J724">
        <v>1</v>
      </c>
      <c r="K724">
        <v>0</v>
      </c>
      <c r="L724">
        <v>1</v>
      </c>
      <c r="M724">
        <v>0</v>
      </c>
      <c r="N724">
        <v>9020246</v>
      </c>
      <c r="O724">
        <v>5</v>
      </c>
      <c r="P724" t="s">
        <v>184</v>
      </c>
      <c r="Q724">
        <v>1005</v>
      </c>
      <c r="R724">
        <v>6</v>
      </c>
      <c r="S724">
        <v>0</v>
      </c>
      <c r="T724">
        <v>0</v>
      </c>
      <c r="V724" t="s">
        <v>1387</v>
      </c>
      <c r="W724">
        <v>3</v>
      </c>
      <c r="X724" s="68">
        <v>42354</v>
      </c>
      <c r="Y724" s="68">
        <v>36525</v>
      </c>
      <c r="Z724">
        <v>0</v>
      </c>
      <c r="AA724">
        <v>28</v>
      </c>
      <c r="AB724" t="s">
        <v>432</v>
      </c>
      <c r="AE724" t="s">
        <v>437</v>
      </c>
      <c r="AF724">
        <v>30001</v>
      </c>
    </row>
    <row r="725" spans="1:32" x14ac:dyDescent="0.25">
      <c r="A725" t="s">
        <v>531</v>
      </c>
      <c r="B725" t="s">
        <v>432</v>
      </c>
      <c r="C725" s="158" t="str">
        <f t="shared" si="11"/>
        <v>1130151</v>
      </c>
      <c r="D725">
        <v>113015</v>
      </c>
      <c r="F725">
        <v>12</v>
      </c>
      <c r="H725" t="s">
        <v>397</v>
      </c>
      <c r="I725">
        <v>1025176</v>
      </c>
      <c r="J725">
        <v>0</v>
      </c>
      <c r="K725">
        <v>1</v>
      </c>
      <c r="L725">
        <v>1</v>
      </c>
      <c r="M725">
        <v>0</v>
      </c>
      <c r="N725">
        <v>9020246</v>
      </c>
      <c r="O725">
        <v>1</v>
      </c>
      <c r="P725" t="s">
        <v>532</v>
      </c>
      <c r="Q725">
        <v>1005</v>
      </c>
      <c r="R725">
        <v>6</v>
      </c>
      <c r="S725">
        <v>0</v>
      </c>
      <c r="T725">
        <v>0</v>
      </c>
      <c r="V725" t="s">
        <v>1387</v>
      </c>
      <c r="W725">
        <v>3</v>
      </c>
      <c r="X725" s="68">
        <v>42354</v>
      </c>
      <c r="Y725" s="68">
        <v>36525</v>
      </c>
      <c r="Z725">
        <v>0</v>
      </c>
      <c r="AA725">
        <v>28</v>
      </c>
      <c r="AB725" t="s">
        <v>432</v>
      </c>
      <c r="AE725" t="s">
        <v>437</v>
      </c>
      <c r="AF725">
        <v>30001</v>
      </c>
    </row>
    <row r="726" spans="1:32" x14ac:dyDescent="0.25">
      <c r="A726" t="s">
        <v>531</v>
      </c>
      <c r="B726" t="s">
        <v>432</v>
      </c>
      <c r="C726" s="158" t="str">
        <f t="shared" si="11"/>
        <v>1130152</v>
      </c>
      <c r="D726">
        <v>113015</v>
      </c>
      <c r="F726">
        <v>12</v>
      </c>
      <c r="H726" t="s">
        <v>397</v>
      </c>
      <c r="I726">
        <v>1025177</v>
      </c>
      <c r="J726">
        <v>0</v>
      </c>
      <c r="K726">
        <v>1</v>
      </c>
      <c r="L726">
        <v>1</v>
      </c>
      <c r="M726">
        <v>0</v>
      </c>
      <c r="N726">
        <v>9020246</v>
      </c>
      <c r="O726">
        <v>2</v>
      </c>
      <c r="P726" t="s">
        <v>532</v>
      </c>
      <c r="Q726">
        <v>1005</v>
      </c>
      <c r="R726">
        <v>6</v>
      </c>
      <c r="S726">
        <v>0</v>
      </c>
      <c r="T726">
        <v>0</v>
      </c>
      <c r="V726" t="s">
        <v>1387</v>
      </c>
      <c r="W726">
        <v>3</v>
      </c>
      <c r="X726" s="68">
        <v>42354</v>
      </c>
      <c r="Y726" s="68">
        <v>36525</v>
      </c>
      <c r="Z726">
        <v>0</v>
      </c>
      <c r="AA726">
        <v>28</v>
      </c>
      <c r="AB726" t="s">
        <v>432</v>
      </c>
      <c r="AE726" t="s">
        <v>437</v>
      </c>
      <c r="AF726">
        <v>30001</v>
      </c>
    </row>
    <row r="727" spans="1:32" x14ac:dyDescent="0.25">
      <c r="A727" t="s">
        <v>531</v>
      </c>
      <c r="B727" t="s">
        <v>432</v>
      </c>
      <c r="C727" s="158" t="str">
        <f t="shared" si="11"/>
        <v>1130153</v>
      </c>
      <c r="D727">
        <v>113015</v>
      </c>
      <c r="F727">
        <v>12</v>
      </c>
      <c r="H727" t="s">
        <v>397</v>
      </c>
      <c r="I727">
        <v>1025178</v>
      </c>
      <c r="J727">
        <v>0</v>
      </c>
      <c r="K727">
        <v>1</v>
      </c>
      <c r="L727">
        <v>1</v>
      </c>
      <c r="M727">
        <v>0</v>
      </c>
      <c r="N727">
        <v>9020246</v>
      </c>
      <c r="O727">
        <v>3</v>
      </c>
      <c r="P727" t="s">
        <v>532</v>
      </c>
      <c r="Q727">
        <v>1005</v>
      </c>
      <c r="R727">
        <v>6</v>
      </c>
      <c r="S727">
        <v>0</v>
      </c>
      <c r="T727">
        <v>0</v>
      </c>
      <c r="V727" t="s">
        <v>1387</v>
      </c>
      <c r="W727">
        <v>3</v>
      </c>
      <c r="X727" s="68">
        <v>42354</v>
      </c>
      <c r="Y727" s="68">
        <v>36525</v>
      </c>
      <c r="Z727">
        <v>0</v>
      </c>
      <c r="AA727">
        <v>28</v>
      </c>
      <c r="AB727" t="s">
        <v>432</v>
      </c>
      <c r="AE727" t="s">
        <v>437</v>
      </c>
      <c r="AF727">
        <v>30001</v>
      </c>
    </row>
    <row r="728" spans="1:32" x14ac:dyDescent="0.25">
      <c r="A728" t="s">
        <v>531</v>
      </c>
      <c r="B728" t="s">
        <v>432</v>
      </c>
      <c r="C728" s="158" t="str">
        <f t="shared" si="11"/>
        <v>1130154</v>
      </c>
      <c r="D728">
        <v>113015</v>
      </c>
      <c r="F728">
        <v>12</v>
      </c>
      <c r="H728" t="s">
        <v>397</v>
      </c>
      <c r="I728">
        <v>1025179</v>
      </c>
      <c r="J728">
        <v>0</v>
      </c>
      <c r="K728">
        <v>1</v>
      </c>
      <c r="L728">
        <v>1</v>
      </c>
      <c r="M728">
        <v>0</v>
      </c>
      <c r="N728">
        <v>9020246</v>
      </c>
      <c r="O728">
        <v>4</v>
      </c>
      <c r="P728" t="s">
        <v>532</v>
      </c>
      <c r="Q728">
        <v>1005</v>
      </c>
      <c r="R728">
        <v>6</v>
      </c>
      <c r="S728">
        <v>0</v>
      </c>
      <c r="T728">
        <v>0</v>
      </c>
      <c r="V728" t="s">
        <v>1387</v>
      </c>
      <c r="W728">
        <v>3</v>
      </c>
      <c r="X728" s="68">
        <v>42354</v>
      </c>
      <c r="Y728" s="68">
        <v>36525</v>
      </c>
      <c r="Z728">
        <v>0</v>
      </c>
      <c r="AA728">
        <v>28</v>
      </c>
      <c r="AB728" t="s">
        <v>432</v>
      </c>
      <c r="AE728" t="s">
        <v>437</v>
      </c>
      <c r="AF728">
        <v>30001</v>
      </c>
    </row>
    <row r="729" spans="1:32" x14ac:dyDescent="0.25">
      <c r="A729" t="s">
        <v>531</v>
      </c>
      <c r="B729" t="s">
        <v>432</v>
      </c>
      <c r="C729" s="158" t="str">
        <f t="shared" si="11"/>
        <v>1130155</v>
      </c>
      <c r="D729">
        <v>113015</v>
      </c>
      <c r="F729">
        <v>12</v>
      </c>
      <c r="H729" t="s">
        <v>397</v>
      </c>
      <c r="I729">
        <v>1025180</v>
      </c>
      <c r="J729">
        <v>0</v>
      </c>
      <c r="K729">
        <v>1</v>
      </c>
      <c r="L729">
        <v>1</v>
      </c>
      <c r="M729">
        <v>0</v>
      </c>
      <c r="N729">
        <v>9020246</v>
      </c>
      <c r="O729">
        <v>5</v>
      </c>
      <c r="P729" t="s">
        <v>532</v>
      </c>
      <c r="Q729">
        <v>1005</v>
      </c>
      <c r="R729">
        <v>6</v>
      </c>
      <c r="S729">
        <v>0</v>
      </c>
      <c r="T729">
        <v>0</v>
      </c>
      <c r="V729" t="s">
        <v>1387</v>
      </c>
      <c r="W729">
        <v>3</v>
      </c>
      <c r="X729" s="68">
        <v>42354</v>
      </c>
      <c r="Y729" s="68">
        <v>36525</v>
      </c>
      <c r="Z729">
        <v>0</v>
      </c>
      <c r="AA729">
        <v>28</v>
      </c>
      <c r="AB729" t="s">
        <v>432</v>
      </c>
      <c r="AE729" t="s">
        <v>437</v>
      </c>
      <c r="AF729">
        <v>30001</v>
      </c>
    </row>
    <row r="730" spans="1:32" x14ac:dyDescent="0.25">
      <c r="A730" t="s">
        <v>533</v>
      </c>
      <c r="B730" t="s">
        <v>432</v>
      </c>
      <c r="C730" s="158" t="str">
        <f t="shared" si="11"/>
        <v>1130161</v>
      </c>
      <c r="D730">
        <v>113016</v>
      </c>
      <c r="F730">
        <v>12</v>
      </c>
      <c r="G730">
        <v>785</v>
      </c>
      <c r="I730">
        <v>1024907</v>
      </c>
      <c r="J730">
        <v>1</v>
      </c>
      <c r="K730">
        <v>0</v>
      </c>
      <c r="L730">
        <v>1</v>
      </c>
      <c r="M730">
        <v>0</v>
      </c>
      <c r="N730">
        <v>9020246</v>
      </c>
      <c r="O730">
        <v>1</v>
      </c>
      <c r="P730" t="s">
        <v>185</v>
      </c>
      <c r="Q730">
        <v>1005</v>
      </c>
      <c r="R730">
        <v>6</v>
      </c>
      <c r="S730">
        <v>0</v>
      </c>
      <c r="T730">
        <v>0</v>
      </c>
      <c r="V730" t="s">
        <v>1387</v>
      </c>
      <c r="W730">
        <v>3</v>
      </c>
      <c r="X730" s="68">
        <v>42354</v>
      </c>
      <c r="Y730" s="68">
        <v>36525</v>
      </c>
      <c r="Z730">
        <v>0</v>
      </c>
      <c r="AA730">
        <v>28</v>
      </c>
      <c r="AB730" t="s">
        <v>432</v>
      </c>
      <c r="AE730" t="s">
        <v>437</v>
      </c>
      <c r="AF730">
        <v>30001</v>
      </c>
    </row>
    <row r="731" spans="1:32" x14ac:dyDescent="0.25">
      <c r="A731" t="s">
        <v>533</v>
      </c>
      <c r="B731" t="s">
        <v>432</v>
      </c>
      <c r="C731" s="158" t="str">
        <f t="shared" si="11"/>
        <v>1130162</v>
      </c>
      <c r="D731">
        <v>113016</v>
      </c>
      <c r="F731">
        <v>12</v>
      </c>
      <c r="G731">
        <v>890</v>
      </c>
      <c r="I731">
        <v>1024908</v>
      </c>
      <c r="J731">
        <v>1</v>
      </c>
      <c r="K731">
        <v>0</v>
      </c>
      <c r="L731">
        <v>1</v>
      </c>
      <c r="M731">
        <v>0</v>
      </c>
      <c r="N731">
        <v>9020246</v>
      </c>
      <c r="O731">
        <v>2</v>
      </c>
      <c r="P731" t="s">
        <v>185</v>
      </c>
      <c r="Q731">
        <v>1005</v>
      </c>
      <c r="R731">
        <v>6</v>
      </c>
      <c r="S731">
        <v>0</v>
      </c>
      <c r="T731">
        <v>0</v>
      </c>
      <c r="V731" t="s">
        <v>1387</v>
      </c>
      <c r="W731">
        <v>3</v>
      </c>
      <c r="X731" s="68">
        <v>42354</v>
      </c>
      <c r="Y731" s="68">
        <v>36525</v>
      </c>
      <c r="Z731">
        <v>0</v>
      </c>
      <c r="AA731">
        <v>28</v>
      </c>
      <c r="AB731" t="s">
        <v>432</v>
      </c>
      <c r="AE731" t="s">
        <v>437</v>
      </c>
      <c r="AF731">
        <v>30001</v>
      </c>
    </row>
    <row r="732" spans="1:32" x14ac:dyDescent="0.25">
      <c r="A732" t="s">
        <v>533</v>
      </c>
      <c r="B732" t="s">
        <v>432</v>
      </c>
      <c r="C732" s="158" t="str">
        <f t="shared" si="11"/>
        <v>1130163</v>
      </c>
      <c r="D732">
        <v>113016</v>
      </c>
      <c r="F732">
        <v>12</v>
      </c>
      <c r="G732">
        <v>995</v>
      </c>
      <c r="I732">
        <v>1024909</v>
      </c>
      <c r="J732">
        <v>1</v>
      </c>
      <c r="K732">
        <v>0</v>
      </c>
      <c r="L732">
        <v>1</v>
      </c>
      <c r="M732">
        <v>0</v>
      </c>
      <c r="N732">
        <v>9020246</v>
      </c>
      <c r="O732">
        <v>3</v>
      </c>
      <c r="P732" t="s">
        <v>185</v>
      </c>
      <c r="Q732">
        <v>1005</v>
      </c>
      <c r="R732">
        <v>6</v>
      </c>
      <c r="S732">
        <v>0</v>
      </c>
      <c r="T732">
        <v>0</v>
      </c>
      <c r="V732" t="s">
        <v>1387</v>
      </c>
      <c r="W732">
        <v>3</v>
      </c>
      <c r="X732" s="68">
        <v>42354</v>
      </c>
      <c r="Y732" s="68">
        <v>36525</v>
      </c>
      <c r="Z732">
        <v>0</v>
      </c>
      <c r="AA732">
        <v>28</v>
      </c>
      <c r="AB732" t="s">
        <v>432</v>
      </c>
      <c r="AE732" t="s">
        <v>437</v>
      </c>
      <c r="AF732">
        <v>30001</v>
      </c>
    </row>
    <row r="733" spans="1:32" x14ac:dyDescent="0.25">
      <c r="A733" t="s">
        <v>533</v>
      </c>
      <c r="B733" t="s">
        <v>432</v>
      </c>
      <c r="C733" s="158" t="str">
        <f t="shared" si="11"/>
        <v>1130164</v>
      </c>
      <c r="D733">
        <v>113016</v>
      </c>
      <c r="F733">
        <v>12</v>
      </c>
      <c r="G733">
        <v>935</v>
      </c>
      <c r="I733">
        <v>1024910</v>
      </c>
      <c r="J733">
        <v>1</v>
      </c>
      <c r="K733">
        <v>0</v>
      </c>
      <c r="L733">
        <v>1</v>
      </c>
      <c r="M733">
        <v>0</v>
      </c>
      <c r="N733">
        <v>9020246</v>
      </c>
      <c r="O733">
        <v>4</v>
      </c>
      <c r="P733" t="s">
        <v>185</v>
      </c>
      <c r="Q733">
        <v>1005</v>
      </c>
      <c r="R733">
        <v>6</v>
      </c>
      <c r="S733">
        <v>0</v>
      </c>
      <c r="T733">
        <v>0</v>
      </c>
      <c r="V733" t="s">
        <v>1387</v>
      </c>
      <c r="W733">
        <v>3</v>
      </c>
      <c r="X733" s="68">
        <v>42354</v>
      </c>
      <c r="Y733" s="68">
        <v>36525</v>
      </c>
      <c r="Z733">
        <v>0</v>
      </c>
      <c r="AA733">
        <v>28</v>
      </c>
      <c r="AB733" t="s">
        <v>432</v>
      </c>
      <c r="AE733" t="s">
        <v>437</v>
      </c>
      <c r="AF733">
        <v>30001</v>
      </c>
    </row>
    <row r="734" spans="1:32" x14ac:dyDescent="0.25">
      <c r="A734" t="s">
        <v>533</v>
      </c>
      <c r="B734" t="s">
        <v>432</v>
      </c>
      <c r="C734" s="158" t="str">
        <f t="shared" si="11"/>
        <v>1130165</v>
      </c>
      <c r="D734">
        <v>113016</v>
      </c>
      <c r="F734">
        <v>12</v>
      </c>
      <c r="G734">
        <v>1045</v>
      </c>
      <c r="I734">
        <v>1024911</v>
      </c>
      <c r="J734">
        <v>1</v>
      </c>
      <c r="K734">
        <v>0</v>
      </c>
      <c r="L734">
        <v>1</v>
      </c>
      <c r="M734">
        <v>0</v>
      </c>
      <c r="N734">
        <v>9020246</v>
      </c>
      <c r="O734">
        <v>5</v>
      </c>
      <c r="P734" t="s">
        <v>185</v>
      </c>
      <c r="Q734">
        <v>1005</v>
      </c>
      <c r="R734">
        <v>6</v>
      </c>
      <c r="S734">
        <v>0</v>
      </c>
      <c r="T734">
        <v>0</v>
      </c>
      <c r="V734" t="s">
        <v>1387</v>
      </c>
      <c r="W734">
        <v>3</v>
      </c>
      <c r="X734" s="68">
        <v>42354</v>
      </c>
      <c r="Y734" s="68">
        <v>36525</v>
      </c>
      <c r="Z734">
        <v>0</v>
      </c>
      <c r="AA734">
        <v>28</v>
      </c>
      <c r="AB734" t="s">
        <v>432</v>
      </c>
      <c r="AE734" t="s">
        <v>437</v>
      </c>
      <c r="AF734">
        <v>30001</v>
      </c>
    </row>
    <row r="735" spans="1:32" x14ac:dyDescent="0.25">
      <c r="A735" t="s">
        <v>534</v>
      </c>
      <c r="B735" t="s">
        <v>432</v>
      </c>
      <c r="C735" s="158" t="str">
        <f t="shared" si="11"/>
        <v>1130175</v>
      </c>
      <c r="D735">
        <v>113017</v>
      </c>
      <c r="F735">
        <v>12</v>
      </c>
      <c r="H735" t="s">
        <v>397</v>
      </c>
      <c r="I735">
        <v>1025076</v>
      </c>
      <c r="J735">
        <v>0</v>
      </c>
      <c r="K735">
        <v>1</v>
      </c>
      <c r="L735">
        <v>1</v>
      </c>
      <c r="M735">
        <v>0</v>
      </c>
      <c r="N735">
        <v>9020246</v>
      </c>
      <c r="O735">
        <v>5</v>
      </c>
      <c r="P735" t="s">
        <v>535</v>
      </c>
      <c r="Q735">
        <v>1005</v>
      </c>
      <c r="R735">
        <v>6</v>
      </c>
      <c r="S735">
        <v>0</v>
      </c>
      <c r="T735">
        <v>0</v>
      </c>
      <c r="V735" t="s">
        <v>1387</v>
      </c>
      <c r="W735">
        <v>3</v>
      </c>
      <c r="X735" s="68">
        <v>42354</v>
      </c>
      <c r="Y735" s="68">
        <v>36525</v>
      </c>
      <c r="Z735">
        <v>0</v>
      </c>
      <c r="AA735">
        <v>28</v>
      </c>
      <c r="AB735" t="s">
        <v>432</v>
      </c>
      <c r="AE735" t="s">
        <v>437</v>
      </c>
      <c r="AF735">
        <v>30001</v>
      </c>
    </row>
    <row r="736" spans="1:32" x14ac:dyDescent="0.25">
      <c r="A736" t="s">
        <v>534</v>
      </c>
      <c r="B736" t="s">
        <v>432</v>
      </c>
      <c r="C736" s="158" t="str">
        <f t="shared" si="11"/>
        <v>1130171</v>
      </c>
      <c r="D736">
        <v>113017</v>
      </c>
      <c r="F736">
        <v>12</v>
      </c>
      <c r="H736" t="s">
        <v>397</v>
      </c>
      <c r="I736">
        <v>1025072</v>
      </c>
      <c r="J736">
        <v>0</v>
      </c>
      <c r="K736">
        <v>1</v>
      </c>
      <c r="L736">
        <v>1</v>
      </c>
      <c r="M736">
        <v>0</v>
      </c>
      <c r="N736">
        <v>9020246</v>
      </c>
      <c r="O736">
        <v>1</v>
      </c>
      <c r="P736" t="s">
        <v>535</v>
      </c>
      <c r="Q736">
        <v>1005</v>
      </c>
      <c r="R736">
        <v>6</v>
      </c>
      <c r="S736">
        <v>0</v>
      </c>
      <c r="T736">
        <v>0</v>
      </c>
      <c r="V736" t="s">
        <v>1387</v>
      </c>
      <c r="W736">
        <v>3</v>
      </c>
      <c r="X736" s="68">
        <v>42354</v>
      </c>
      <c r="Y736" s="68">
        <v>36525</v>
      </c>
      <c r="Z736">
        <v>0</v>
      </c>
      <c r="AA736">
        <v>28</v>
      </c>
      <c r="AB736" t="s">
        <v>432</v>
      </c>
      <c r="AE736" t="s">
        <v>437</v>
      </c>
      <c r="AF736">
        <v>30001</v>
      </c>
    </row>
    <row r="737" spans="1:32" x14ac:dyDescent="0.25">
      <c r="A737" t="s">
        <v>534</v>
      </c>
      <c r="B737" t="s">
        <v>432</v>
      </c>
      <c r="C737" s="158" t="str">
        <f t="shared" si="11"/>
        <v>1130172</v>
      </c>
      <c r="D737">
        <v>113017</v>
      </c>
      <c r="F737">
        <v>12</v>
      </c>
      <c r="H737" t="s">
        <v>397</v>
      </c>
      <c r="I737">
        <v>1025073</v>
      </c>
      <c r="J737">
        <v>0</v>
      </c>
      <c r="K737">
        <v>1</v>
      </c>
      <c r="L737">
        <v>1</v>
      </c>
      <c r="M737">
        <v>0</v>
      </c>
      <c r="N737">
        <v>9020246</v>
      </c>
      <c r="O737">
        <v>2</v>
      </c>
      <c r="P737" t="s">
        <v>535</v>
      </c>
      <c r="Q737">
        <v>1005</v>
      </c>
      <c r="R737">
        <v>6</v>
      </c>
      <c r="S737">
        <v>0</v>
      </c>
      <c r="T737">
        <v>0</v>
      </c>
      <c r="V737" t="s">
        <v>1387</v>
      </c>
      <c r="W737">
        <v>3</v>
      </c>
      <c r="X737" s="68">
        <v>42354</v>
      </c>
      <c r="Y737" s="68">
        <v>36525</v>
      </c>
      <c r="Z737">
        <v>0</v>
      </c>
      <c r="AA737">
        <v>28</v>
      </c>
      <c r="AB737" t="s">
        <v>432</v>
      </c>
      <c r="AE737" t="s">
        <v>437</v>
      </c>
      <c r="AF737">
        <v>30001</v>
      </c>
    </row>
    <row r="738" spans="1:32" x14ac:dyDescent="0.25">
      <c r="A738" t="s">
        <v>534</v>
      </c>
      <c r="B738" t="s">
        <v>432</v>
      </c>
      <c r="C738" s="158" t="str">
        <f t="shared" si="11"/>
        <v>1130173</v>
      </c>
      <c r="D738">
        <v>113017</v>
      </c>
      <c r="F738">
        <v>12</v>
      </c>
      <c r="H738" t="s">
        <v>397</v>
      </c>
      <c r="I738">
        <v>1025074</v>
      </c>
      <c r="J738">
        <v>0</v>
      </c>
      <c r="K738">
        <v>1</v>
      </c>
      <c r="L738">
        <v>1</v>
      </c>
      <c r="M738">
        <v>0</v>
      </c>
      <c r="N738">
        <v>9020246</v>
      </c>
      <c r="O738">
        <v>3</v>
      </c>
      <c r="P738" t="s">
        <v>535</v>
      </c>
      <c r="Q738">
        <v>1005</v>
      </c>
      <c r="R738">
        <v>6</v>
      </c>
      <c r="S738">
        <v>0</v>
      </c>
      <c r="T738">
        <v>0</v>
      </c>
      <c r="V738" t="s">
        <v>1387</v>
      </c>
      <c r="W738">
        <v>3</v>
      </c>
      <c r="X738" s="68">
        <v>42354</v>
      </c>
      <c r="Y738" s="68">
        <v>36525</v>
      </c>
      <c r="Z738">
        <v>0</v>
      </c>
      <c r="AA738">
        <v>28</v>
      </c>
      <c r="AB738" t="s">
        <v>432</v>
      </c>
      <c r="AE738" t="s">
        <v>437</v>
      </c>
      <c r="AF738">
        <v>30001</v>
      </c>
    </row>
    <row r="739" spans="1:32" x14ac:dyDescent="0.25">
      <c r="A739" t="s">
        <v>534</v>
      </c>
      <c r="B739" t="s">
        <v>432</v>
      </c>
      <c r="C739" s="158" t="str">
        <f t="shared" si="11"/>
        <v>1130174</v>
      </c>
      <c r="D739">
        <v>113017</v>
      </c>
      <c r="F739">
        <v>12</v>
      </c>
      <c r="H739" t="s">
        <v>397</v>
      </c>
      <c r="I739">
        <v>1025075</v>
      </c>
      <c r="J739">
        <v>0</v>
      </c>
      <c r="K739">
        <v>1</v>
      </c>
      <c r="L739">
        <v>1</v>
      </c>
      <c r="M739">
        <v>0</v>
      </c>
      <c r="N739">
        <v>9020246</v>
      </c>
      <c r="O739">
        <v>4</v>
      </c>
      <c r="P739" t="s">
        <v>535</v>
      </c>
      <c r="Q739">
        <v>1005</v>
      </c>
      <c r="R739">
        <v>6</v>
      </c>
      <c r="S739">
        <v>0</v>
      </c>
      <c r="T739">
        <v>0</v>
      </c>
      <c r="V739" t="s">
        <v>1387</v>
      </c>
      <c r="W739">
        <v>3</v>
      </c>
      <c r="X739" s="68">
        <v>42354</v>
      </c>
      <c r="Y739" s="68">
        <v>36525</v>
      </c>
      <c r="Z739">
        <v>0</v>
      </c>
      <c r="AA739">
        <v>28</v>
      </c>
      <c r="AB739" t="s">
        <v>432</v>
      </c>
      <c r="AE739" t="s">
        <v>437</v>
      </c>
      <c r="AF739">
        <v>30001</v>
      </c>
    </row>
    <row r="740" spans="1:32" x14ac:dyDescent="0.25">
      <c r="A740" t="s">
        <v>536</v>
      </c>
      <c r="B740" t="s">
        <v>432</v>
      </c>
      <c r="C740" s="158" t="str">
        <f t="shared" si="11"/>
        <v>1130181</v>
      </c>
      <c r="D740">
        <v>113018</v>
      </c>
      <c r="F740">
        <v>12</v>
      </c>
      <c r="G740">
        <v>1600</v>
      </c>
      <c r="I740">
        <v>1024912</v>
      </c>
      <c r="J740">
        <v>1</v>
      </c>
      <c r="K740">
        <v>0</v>
      </c>
      <c r="L740">
        <v>1</v>
      </c>
      <c r="M740">
        <v>0</v>
      </c>
      <c r="N740">
        <v>9020250</v>
      </c>
      <c r="O740">
        <v>1</v>
      </c>
      <c r="P740" t="s">
        <v>186</v>
      </c>
      <c r="Q740">
        <v>1005</v>
      </c>
      <c r="R740">
        <v>6</v>
      </c>
      <c r="S740">
        <v>0</v>
      </c>
      <c r="T740">
        <v>0</v>
      </c>
      <c r="V740" t="s">
        <v>1387</v>
      </c>
      <c r="W740">
        <v>3</v>
      </c>
      <c r="X740" s="68">
        <v>42354</v>
      </c>
      <c r="Y740" s="68">
        <v>36525</v>
      </c>
      <c r="Z740">
        <v>0</v>
      </c>
      <c r="AA740">
        <v>28</v>
      </c>
      <c r="AB740" t="s">
        <v>432</v>
      </c>
      <c r="AE740" t="s">
        <v>437</v>
      </c>
      <c r="AF740">
        <v>30001</v>
      </c>
    </row>
    <row r="741" spans="1:32" x14ac:dyDescent="0.25">
      <c r="A741" t="s">
        <v>536</v>
      </c>
      <c r="B741" t="s">
        <v>432</v>
      </c>
      <c r="C741" s="158" t="str">
        <f t="shared" si="11"/>
        <v>1130182</v>
      </c>
      <c r="D741">
        <v>113018</v>
      </c>
      <c r="F741">
        <v>12</v>
      </c>
      <c r="G741">
        <v>1845</v>
      </c>
      <c r="I741">
        <v>1024913</v>
      </c>
      <c r="J741">
        <v>1</v>
      </c>
      <c r="K741">
        <v>0</v>
      </c>
      <c r="L741">
        <v>1</v>
      </c>
      <c r="M741">
        <v>0</v>
      </c>
      <c r="N741">
        <v>9020250</v>
      </c>
      <c r="O741">
        <v>2</v>
      </c>
      <c r="P741" t="s">
        <v>186</v>
      </c>
      <c r="Q741">
        <v>1005</v>
      </c>
      <c r="R741">
        <v>6</v>
      </c>
      <c r="S741">
        <v>0</v>
      </c>
      <c r="T741">
        <v>0</v>
      </c>
      <c r="V741" t="s">
        <v>1387</v>
      </c>
      <c r="W741">
        <v>3</v>
      </c>
      <c r="X741" s="68">
        <v>42354</v>
      </c>
      <c r="Y741" s="68">
        <v>36525</v>
      </c>
      <c r="Z741">
        <v>0</v>
      </c>
      <c r="AA741">
        <v>28</v>
      </c>
      <c r="AB741" t="s">
        <v>432</v>
      </c>
      <c r="AE741" t="s">
        <v>437</v>
      </c>
      <c r="AF741">
        <v>30001</v>
      </c>
    </row>
    <row r="742" spans="1:32" x14ac:dyDescent="0.25">
      <c r="A742" t="s">
        <v>536</v>
      </c>
      <c r="B742" t="s">
        <v>432</v>
      </c>
      <c r="C742" s="158" t="str">
        <f t="shared" si="11"/>
        <v>1130183</v>
      </c>
      <c r="D742">
        <v>113018</v>
      </c>
      <c r="F742">
        <v>12</v>
      </c>
      <c r="G742">
        <v>1865</v>
      </c>
      <c r="I742">
        <v>1024914</v>
      </c>
      <c r="J742">
        <v>1</v>
      </c>
      <c r="K742">
        <v>0</v>
      </c>
      <c r="L742">
        <v>1</v>
      </c>
      <c r="M742">
        <v>0</v>
      </c>
      <c r="N742">
        <v>9020250</v>
      </c>
      <c r="O742">
        <v>3</v>
      </c>
      <c r="P742" t="s">
        <v>186</v>
      </c>
      <c r="Q742">
        <v>1005</v>
      </c>
      <c r="R742">
        <v>6</v>
      </c>
      <c r="S742">
        <v>0</v>
      </c>
      <c r="T742">
        <v>0</v>
      </c>
      <c r="V742" t="s">
        <v>1387</v>
      </c>
      <c r="W742">
        <v>3</v>
      </c>
      <c r="X742" s="68">
        <v>42354</v>
      </c>
      <c r="Y742" s="68">
        <v>36525</v>
      </c>
      <c r="Z742">
        <v>0</v>
      </c>
      <c r="AA742">
        <v>28</v>
      </c>
      <c r="AB742" t="s">
        <v>432</v>
      </c>
      <c r="AE742" t="s">
        <v>437</v>
      </c>
      <c r="AF742">
        <v>30001</v>
      </c>
    </row>
    <row r="743" spans="1:32" x14ac:dyDescent="0.25">
      <c r="A743" t="s">
        <v>536</v>
      </c>
      <c r="B743" t="s">
        <v>432</v>
      </c>
      <c r="C743" s="158" t="str">
        <f t="shared" si="11"/>
        <v>1130184</v>
      </c>
      <c r="D743">
        <v>113018</v>
      </c>
      <c r="F743">
        <v>12</v>
      </c>
      <c r="G743">
        <v>1940</v>
      </c>
      <c r="I743">
        <v>1024915</v>
      </c>
      <c r="J743">
        <v>1</v>
      </c>
      <c r="K743">
        <v>0</v>
      </c>
      <c r="L743">
        <v>1</v>
      </c>
      <c r="M743">
        <v>0</v>
      </c>
      <c r="N743">
        <v>9020250</v>
      </c>
      <c r="O743">
        <v>4</v>
      </c>
      <c r="P743" t="s">
        <v>186</v>
      </c>
      <c r="Q743">
        <v>1005</v>
      </c>
      <c r="R743">
        <v>6</v>
      </c>
      <c r="S743">
        <v>0</v>
      </c>
      <c r="T743">
        <v>0</v>
      </c>
      <c r="V743" t="s">
        <v>1387</v>
      </c>
      <c r="W743">
        <v>3</v>
      </c>
      <c r="X743" s="68">
        <v>42354</v>
      </c>
      <c r="Y743" s="68">
        <v>36525</v>
      </c>
      <c r="Z743">
        <v>0</v>
      </c>
      <c r="AA743">
        <v>28</v>
      </c>
      <c r="AB743" t="s">
        <v>432</v>
      </c>
      <c r="AE743" t="s">
        <v>437</v>
      </c>
      <c r="AF743">
        <v>30001</v>
      </c>
    </row>
    <row r="744" spans="1:32" x14ac:dyDescent="0.25">
      <c r="A744" t="s">
        <v>536</v>
      </c>
      <c r="B744" t="s">
        <v>432</v>
      </c>
      <c r="C744" s="158" t="str">
        <f t="shared" si="11"/>
        <v>1130185</v>
      </c>
      <c r="D744">
        <v>113018</v>
      </c>
      <c r="F744">
        <v>12</v>
      </c>
      <c r="G744">
        <v>1960</v>
      </c>
      <c r="I744">
        <v>1024916</v>
      </c>
      <c r="J744">
        <v>1</v>
      </c>
      <c r="K744">
        <v>0</v>
      </c>
      <c r="L744">
        <v>1</v>
      </c>
      <c r="M744">
        <v>0</v>
      </c>
      <c r="N744">
        <v>9020250</v>
      </c>
      <c r="O744">
        <v>5</v>
      </c>
      <c r="P744" t="s">
        <v>186</v>
      </c>
      <c r="Q744">
        <v>1005</v>
      </c>
      <c r="R744">
        <v>6</v>
      </c>
      <c r="S744">
        <v>0</v>
      </c>
      <c r="T744">
        <v>0</v>
      </c>
      <c r="V744" t="s">
        <v>1387</v>
      </c>
      <c r="W744">
        <v>3</v>
      </c>
      <c r="X744" s="68">
        <v>42354</v>
      </c>
      <c r="Y744" s="68">
        <v>36525</v>
      </c>
      <c r="Z744">
        <v>0</v>
      </c>
      <c r="AA744">
        <v>28</v>
      </c>
      <c r="AB744" t="s">
        <v>432</v>
      </c>
      <c r="AE744" t="s">
        <v>437</v>
      </c>
      <c r="AF744">
        <v>30001</v>
      </c>
    </row>
    <row r="745" spans="1:32" x14ac:dyDescent="0.25">
      <c r="A745" t="s">
        <v>537</v>
      </c>
      <c r="B745" t="s">
        <v>432</v>
      </c>
      <c r="C745" s="158" t="str">
        <f t="shared" si="11"/>
        <v>1130191</v>
      </c>
      <c r="D745">
        <v>113019</v>
      </c>
      <c r="F745">
        <v>12</v>
      </c>
      <c r="H745" t="s">
        <v>397</v>
      </c>
      <c r="I745">
        <v>1025092</v>
      </c>
      <c r="J745">
        <v>0</v>
      </c>
      <c r="K745">
        <v>1</v>
      </c>
      <c r="L745">
        <v>1</v>
      </c>
      <c r="M745">
        <v>0</v>
      </c>
      <c r="N745">
        <v>9020250</v>
      </c>
      <c r="O745">
        <v>1</v>
      </c>
      <c r="P745" t="s">
        <v>538</v>
      </c>
      <c r="Q745">
        <v>1005</v>
      </c>
      <c r="R745">
        <v>6</v>
      </c>
      <c r="S745">
        <v>0</v>
      </c>
      <c r="T745">
        <v>0</v>
      </c>
      <c r="V745" t="s">
        <v>1387</v>
      </c>
      <c r="W745">
        <v>3</v>
      </c>
      <c r="X745" s="68">
        <v>42354</v>
      </c>
      <c r="Y745" s="68">
        <v>36525</v>
      </c>
      <c r="Z745">
        <v>0</v>
      </c>
      <c r="AA745">
        <v>28</v>
      </c>
      <c r="AB745" t="s">
        <v>432</v>
      </c>
      <c r="AE745" t="s">
        <v>437</v>
      </c>
      <c r="AF745">
        <v>30001</v>
      </c>
    </row>
    <row r="746" spans="1:32" x14ac:dyDescent="0.25">
      <c r="A746" t="s">
        <v>537</v>
      </c>
      <c r="B746" t="s">
        <v>432</v>
      </c>
      <c r="C746" s="158" t="str">
        <f t="shared" si="11"/>
        <v>1130192</v>
      </c>
      <c r="D746">
        <v>113019</v>
      </c>
      <c r="F746">
        <v>12</v>
      </c>
      <c r="H746" t="s">
        <v>397</v>
      </c>
      <c r="I746">
        <v>1025093</v>
      </c>
      <c r="J746">
        <v>0</v>
      </c>
      <c r="K746">
        <v>1</v>
      </c>
      <c r="L746">
        <v>1</v>
      </c>
      <c r="M746">
        <v>0</v>
      </c>
      <c r="N746">
        <v>9020250</v>
      </c>
      <c r="O746">
        <v>2</v>
      </c>
      <c r="P746" t="s">
        <v>538</v>
      </c>
      <c r="Q746">
        <v>1005</v>
      </c>
      <c r="R746">
        <v>6</v>
      </c>
      <c r="S746">
        <v>0</v>
      </c>
      <c r="T746">
        <v>0</v>
      </c>
      <c r="V746" t="s">
        <v>1387</v>
      </c>
      <c r="W746">
        <v>3</v>
      </c>
      <c r="X746" s="68">
        <v>42354</v>
      </c>
      <c r="Y746" s="68">
        <v>36525</v>
      </c>
      <c r="Z746">
        <v>0</v>
      </c>
      <c r="AA746">
        <v>28</v>
      </c>
      <c r="AB746" t="s">
        <v>432</v>
      </c>
      <c r="AE746" t="s">
        <v>437</v>
      </c>
      <c r="AF746">
        <v>30001</v>
      </c>
    </row>
    <row r="747" spans="1:32" x14ac:dyDescent="0.25">
      <c r="A747" t="s">
        <v>537</v>
      </c>
      <c r="B747" t="s">
        <v>432</v>
      </c>
      <c r="C747" s="158" t="str">
        <f t="shared" si="11"/>
        <v>1130193</v>
      </c>
      <c r="D747">
        <v>113019</v>
      </c>
      <c r="F747">
        <v>12</v>
      </c>
      <c r="H747" t="s">
        <v>397</v>
      </c>
      <c r="I747">
        <v>1025094</v>
      </c>
      <c r="J747">
        <v>0</v>
      </c>
      <c r="K747">
        <v>1</v>
      </c>
      <c r="L747">
        <v>1</v>
      </c>
      <c r="M747">
        <v>0</v>
      </c>
      <c r="N747">
        <v>9020250</v>
      </c>
      <c r="O747">
        <v>3</v>
      </c>
      <c r="P747" t="s">
        <v>538</v>
      </c>
      <c r="Q747">
        <v>1005</v>
      </c>
      <c r="R747">
        <v>6</v>
      </c>
      <c r="S747">
        <v>0</v>
      </c>
      <c r="T747">
        <v>0</v>
      </c>
      <c r="V747" t="s">
        <v>1387</v>
      </c>
      <c r="W747">
        <v>3</v>
      </c>
      <c r="X747" s="68">
        <v>42354</v>
      </c>
      <c r="Y747" s="68">
        <v>36525</v>
      </c>
      <c r="Z747">
        <v>0</v>
      </c>
      <c r="AA747">
        <v>28</v>
      </c>
      <c r="AB747" t="s">
        <v>432</v>
      </c>
      <c r="AE747" t="s">
        <v>437</v>
      </c>
      <c r="AF747">
        <v>30001</v>
      </c>
    </row>
    <row r="748" spans="1:32" x14ac:dyDescent="0.25">
      <c r="A748" t="s">
        <v>537</v>
      </c>
      <c r="B748" t="s">
        <v>432</v>
      </c>
      <c r="C748" s="158" t="str">
        <f t="shared" si="11"/>
        <v>1130194</v>
      </c>
      <c r="D748">
        <v>113019</v>
      </c>
      <c r="F748">
        <v>12</v>
      </c>
      <c r="H748" t="s">
        <v>397</v>
      </c>
      <c r="I748">
        <v>1025095</v>
      </c>
      <c r="J748">
        <v>0</v>
      </c>
      <c r="K748">
        <v>1</v>
      </c>
      <c r="L748">
        <v>1</v>
      </c>
      <c r="M748">
        <v>0</v>
      </c>
      <c r="N748">
        <v>9020250</v>
      </c>
      <c r="O748">
        <v>4</v>
      </c>
      <c r="P748" t="s">
        <v>538</v>
      </c>
      <c r="Q748">
        <v>1005</v>
      </c>
      <c r="R748">
        <v>6</v>
      </c>
      <c r="S748">
        <v>0</v>
      </c>
      <c r="T748">
        <v>0</v>
      </c>
      <c r="V748" t="s">
        <v>1387</v>
      </c>
      <c r="W748">
        <v>3</v>
      </c>
      <c r="X748" s="68">
        <v>42354</v>
      </c>
      <c r="Y748" s="68">
        <v>36525</v>
      </c>
      <c r="Z748">
        <v>0</v>
      </c>
      <c r="AA748">
        <v>28</v>
      </c>
      <c r="AB748" t="s">
        <v>432</v>
      </c>
      <c r="AE748" t="s">
        <v>437</v>
      </c>
      <c r="AF748">
        <v>30001</v>
      </c>
    </row>
    <row r="749" spans="1:32" x14ac:dyDescent="0.25">
      <c r="A749" t="s">
        <v>537</v>
      </c>
      <c r="B749" t="s">
        <v>432</v>
      </c>
      <c r="C749" s="158" t="str">
        <f t="shared" si="11"/>
        <v>1130195</v>
      </c>
      <c r="D749">
        <v>113019</v>
      </c>
      <c r="F749">
        <v>12</v>
      </c>
      <c r="H749" t="s">
        <v>397</v>
      </c>
      <c r="I749">
        <v>1025096</v>
      </c>
      <c r="J749">
        <v>0</v>
      </c>
      <c r="K749">
        <v>1</v>
      </c>
      <c r="L749">
        <v>1</v>
      </c>
      <c r="M749">
        <v>0</v>
      </c>
      <c r="N749">
        <v>9020250</v>
      </c>
      <c r="O749">
        <v>5</v>
      </c>
      <c r="P749" t="s">
        <v>538</v>
      </c>
      <c r="Q749">
        <v>1005</v>
      </c>
      <c r="R749">
        <v>6</v>
      </c>
      <c r="S749">
        <v>0</v>
      </c>
      <c r="T749">
        <v>0</v>
      </c>
      <c r="V749" t="s">
        <v>1387</v>
      </c>
      <c r="W749">
        <v>3</v>
      </c>
      <c r="X749" s="68">
        <v>42354</v>
      </c>
      <c r="Y749" s="68">
        <v>36525</v>
      </c>
      <c r="Z749">
        <v>0</v>
      </c>
      <c r="AA749">
        <v>28</v>
      </c>
      <c r="AB749" t="s">
        <v>432</v>
      </c>
      <c r="AE749" t="s">
        <v>437</v>
      </c>
      <c r="AF749">
        <v>30001</v>
      </c>
    </row>
    <row r="750" spans="1:32" x14ac:dyDescent="0.25">
      <c r="A750" t="s">
        <v>539</v>
      </c>
      <c r="B750" t="s">
        <v>432</v>
      </c>
      <c r="C750" s="158" t="str">
        <f t="shared" si="11"/>
        <v>1130261</v>
      </c>
      <c r="D750">
        <v>113026</v>
      </c>
      <c r="F750">
        <v>12</v>
      </c>
      <c r="G750">
        <v>1315</v>
      </c>
      <c r="I750">
        <v>1024944</v>
      </c>
      <c r="J750">
        <v>1</v>
      </c>
      <c r="K750">
        <v>0</v>
      </c>
      <c r="L750">
        <v>1</v>
      </c>
      <c r="M750">
        <v>0</v>
      </c>
      <c r="N750">
        <v>9020249</v>
      </c>
      <c r="O750">
        <v>1</v>
      </c>
      <c r="P750" t="s">
        <v>215</v>
      </c>
      <c r="Q750">
        <v>1005</v>
      </c>
      <c r="R750">
        <v>6</v>
      </c>
      <c r="S750">
        <v>0</v>
      </c>
      <c r="T750">
        <v>0</v>
      </c>
      <c r="V750" t="s">
        <v>1387</v>
      </c>
      <c r="W750">
        <v>3</v>
      </c>
      <c r="X750" s="68">
        <v>42354</v>
      </c>
      <c r="Y750" s="68">
        <v>36525</v>
      </c>
      <c r="Z750">
        <v>0</v>
      </c>
      <c r="AA750">
        <v>28</v>
      </c>
      <c r="AB750" t="s">
        <v>432</v>
      </c>
      <c r="AE750" t="s">
        <v>437</v>
      </c>
      <c r="AF750">
        <v>30001</v>
      </c>
    </row>
    <row r="751" spans="1:32" x14ac:dyDescent="0.25">
      <c r="A751" t="s">
        <v>539</v>
      </c>
      <c r="B751" t="s">
        <v>432</v>
      </c>
      <c r="C751" s="158" t="str">
        <f t="shared" si="11"/>
        <v>1130262</v>
      </c>
      <c r="D751">
        <v>113026</v>
      </c>
      <c r="F751">
        <v>12</v>
      </c>
      <c r="G751">
        <v>1425</v>
      </c>
      <c r="I751">
        <v>1024945</v>
      </c>
      <c r="J751">
        <v>1</v>
      </c>
      <c r="K751">
        <v>0</v>
      </c>
      <c r="L751">
        <v>1</v>
      </c>
      <c r="M751">
        <v>0</v>
      </c>
      <c r="N751">
        <v>9020249</v>
      </c>
      <c r="O751">
        <v>2</v>
      </c>
      <c r="P751" t="s">
        <v>215</v>
      </c>
      <c r="Q751">
        <v>1005</v>
      </c>
      <c r="R751">
        <v>6</v>
      </c>
      <c r="S751">
        <v>0</v>
      </c>
      <c r="T751">
        <v>0</v>
      </c>
      <c r="V751" t="s">
        <v>1387</v>
      </c>
      <c r="W751">
        <v>3</v>
      </c>
      <c r="X751" s="68">
        <v>42354</v>
      </c>
      <c r="Y751" s="68">
        <v>36525</v>
      </c>
      <c r="Z751">
        <v>0</v>
      </c>
      <c r="AA751">
        <v>28</v>
      </c>
      <c r="AB751" t="s">
        <v>432</v>
      </c>
      <c r="AE751" t="s">
        <v>437</v>
      </c>
      <c r="AF751">
        <v>30001</v>
      </c>
    </row>
    <row r="752" spans="1:32" x14ac:dyDescent="0.25">
      <c r="A752" t="s">
        <v>539</v>
      </c>
      <c r="B752" t="s">
        <v>432</v>
      </c>
      <c r="C752" s="158" t="str">
        <f t="shared" si="11"/>
        <v>1130263</v>
      </c>
      <c r="D752">
        <v>113026</v>
      </c>
      <c r="F752">
        <v>12</v>
      </c>
      <c r="G752">
        <v>1565</v>
      </c>
      <c r="I752">
        <v>1024946</v>
      </c>
      <c r="J752">
        <v>1</v>
      </c>
      <c r="K752">
        <v>0</v>
      </c>
      <c r="L752">
        <v>1</v>
      </c>
      <c r="M752">
        <v>0</v>
      </c>
      <c r="N752">
        <v>9020249</v>
      </c>
      <c r="O752">
        <v>3</v>
      </c>
      <c r="P752" t="s">
        <v>215</v>
      </c>
      <c r="Q752">
        <v>1005</v>
      </c>
      <c r="R752">
        <v>6</v>
      </c>
      <c r="S752">
        <v>0</v>
      </c>
      <c r="T752">
        <v>0</v>
      </c>
      <c r="V752" t="s">
        <v>1387</v>
      </c>
      <c r="W752">
        <v>3</v>
      </c>
      <c r="X752" s="68">
        <v>42354</v>
      </c>
      <c r="Y752" s="68">
        <v>36525</v>
      </c>
      <c r="Z752">
        <v>0</v>
      </c>
      <c r="AA752">
        <v>28</v>
      </c>
      <c r="AB752" t="s">
        <v>432</v>
      </c>
      <c r="AE752" t="s">
        <v>437</v>
      </c>
      <c r="AF752">
        <v>30001</v>
      </c>
    </row>
    <row r="753" spans="1:32" x14ac:dyDescent="0.25">
      <c r="A753" t="s">
        <v>539</v>
      </c>
      <c r="B753" t="s">
        <v>432</v>
      </c>
      <c r="C753" s="158" t="str">
        <f t="shared" si="11"/>
        <v>1130264</v>
      </c>
      <c r="D753">
        <v>113026</v>
      </c>
      <c r="F753">
        <v>12</v>
      </c>
      <c r="G753">
        <v>1500</v>
      </c>
      <c r="I753">
        <v>1024947</v>
      </c>
      <c r="J753">
        <v>1</v>
      </c>
      <c r="K753">
        <v>0</v>
      </c>
      <c r="L753">
        <v>1</v>
      </c>
      <c r="M753">
        <v>0</v>
      </c>
      <c r="N753">
        <v>9020249</v>
      </c>
      <c r="O753">
        <v>4</v>
      </c>
      <c r="P753" t="s">
        <v>215</v>
      </c>
      <c r="Q753">
        <v>1005</v>
      </c>
      <c r="R753">
        <v>6</v>
      </c>
      <c r="S753">
        <v>0</v>
      </c>
      <c r="T753">
        <v>0</v>
      </c>
      <c r="V753" t="s">
        <v>1387</v>
      </c>
      <c r="W753">
        <v>3</v>
      </c>
      <c r="X753" s="68">
        <v>42354</v>
      </c>
      <c r="Y753" s="68">
        <v>36525</v>
      </c>
      <c r="Z753">
        <v>0</v>
      </c>
      <c r="AA753">
        <v>28</v>
      </c>
      <c r="AB753" t="s">
        <v>432</v>
      </c>
      <c r="AE753" t="s">
        <v>437</v>
      </c>
      <c r="AF753">
        <v>30001</v>
      </c>
    </row>
    <row r="754" spans="1:32" x14ac:dyDescent="0.25">
      <c r="A754" t="s">
        <v>539</v>
      </c>
      <c r="B754" t="s">
        <v>432</v>
      </c>
      <c r="C754" s="158" t="str">
        <f t="shared" si="11"/>
        <v>1130265</v>
      </c>
      <c r="D754">
        <v>113026</v>
      </c>
      <c r="F754">
        <v>12</v>
      </c>
      <c r="G754">
        <v>1645</v>
      </c>
      <c r="I754">
        <v>1024948</v>
      </c>
      <c r="J754">
        <v>1</v>
      </c>
      <c r="K754">
        <v>0</v>
      </c>
      <c r="L754">
        <v>1</v>
      </c>
      <c r="M754">
        <v>0</v>
      </c>
      <c r="N754">
        <v>9020249</v>
      </c>
      <c r="O754">
        <v>5</v>
      </c>
      <c r="P754" t="s">
        <v>215</v>
      </c>
      <c r="Q754">
        <v>1005</v>
      </c>
      <c r="R754">
        <v>6</v>
      </c>
      <c r="S754">
        <v>0</v>
      </c>
      <c r="T754">
        <v>0</v>
      </c>
      <c r="V754" t="s">
        <v>1387</v>
      </c>
      <c r="W754">
        <v>3</v>
      </c>
      <c r="X754" s="68">
        <v>42354</v>
      </c>
      <c r="Y754" s="68">
        <v>36525</v>
      </c>
      <c r="Z754">
        <v>0</v>
      </c>
      <c r="AA754">
        <v>28</v>
      </c>
      <c r="AB754" t="s">
        <v>432</v>
      </c>
      <c r="AE754" t="s">
        <v>437</v>
      </c>
      <c r="AF754">
        <v>30001</v>
      </c>
    </row>
    <row r="755" spans="1:32" x14ac:dyDescent="0.25">
      <c r="A755" t="s">
        <v>540</v>
      </c>
      <c r="B755" t="s">
        <v>432</v>
      </c>
      <c r="C755" s="158" t="str">
        <f t="shared" si="11"/>
        <v>1130271</v>
      </c>
      <c r="D755">
        <v>113027</v>
      </c>
      <c r="F755">
        <v>12</v>
      </c>
      <c r="H755" t="s">
        <v>397</v>
      </c>
      <c r="I755">
        <v>1024949</v>
      </c>
      <c r="J755">
        <v>0</v>
      </c>
      <c r="K755">
        <v>1</v>
      </c>
      <c r="L755">
        <v>1</v>
      </c>
      <c r="M755">
        <v>0</v>
      </c>
      <c r="N755">
        <v>9020249</v>
      </c>
      <c r="O755">
        <v>1</v>
      </c>
      <c r="P755" t="s">
        <v>541</v>
      </c>
      <c r="Q755">
        <v>1005</v>
      </c>
      <c r="R755">
        <v>6</v>
      </c>
      <c r="S755">
        <v>0</v>
      </c>
      <c r="T755">
        <v>0</v>
      </c>
      <c r="V755" t="s">
        <v>1387</v>
      </c>
      <c r="W755">
        <v>3</v>
      </c>
      <c r="X755" s="68">
        <v>42354</v>
      </c>
      <c r="Y755" s="68">
        <v>36525</v>
      </c>
      <c r="Z755">
        <v>0</v>
      </c>
      <c r="AA755">
        <v>28</v>
      </c>
      <c r="AB755" t="s">
        <v>432</v>
      </c>
      <c r="AE755" t="s">
        <v>437</v>
      </c>
      <c r="AF755">
        <v>30001</v>
      </c>
    </row>
    <row r="756" spans="1:32" x14ac:dyDescent="0.25">
      <c r="A756" t="s">
        <v>540</v>
      </c>
      <c r="B756" t="s">
        <v>432</v>
      </c>
      <c r="C756" s="158" t="str">
        <f t="shared" si="11"/>
        <v>1130272</v>
      </c>
      <c r="D756">
        <v>113027</v>
      </c>
      <c r="F756">
        <v>12</v>
      </c>
      <c r="H756" t="s">
        <v>397</v>
      </c>
      <c r="I756">
        <v>1024950</v>
      </c>
      <c r="J756">
        <v>0</v>
      </c>
      <c r="K756">
        <v>1</v>
      </c>
      <c r="L756">
        <v>1</v>
      </c>
      <c r="M756">
        <v>0</v>
      </c>
      <c r="N756">
        <v>9020249</v>
      </c>
      <c r="O756">
        <v>2</v>
      </c>
      <c r="P756" t="s">
        <v>541</v>
      </c>
      <c r="Q756">
        <v>1005</v>
      </c>
      <c r="R756">
        <v>6</v>
      </c>
      <c r="S756">
        <v>0</v>
      </c>
      <c r="T756">
        <v>0</v>
      </c>
      <c r="V756" t="s">
        <v>1387</v>
      </c>
      <c r="W756">
        <v>3</v>
      </c>
      <c r="X756" s="68">
        <v>42354</v>
      </c>
      <c r="Y756" s="68">
        <v>36525</v>
      </c>
      <c r="Z756">
        <v>0</v>
      </c>
      <c r="AA756">
        <v>28</v>
      </c>
      <c r="AB756" t="s">
        <v>432</v>
      </c>
      <c r="AE756" t="s">
        <v>437</v>
      </c>
      <c r="AF756">
        <v>30001</v>
      </c>
    </row>
    <row r="757" spans="1:32" x14ac:dyDescent="0.25">
      <c r="A757" t="s">
        <v>540</v>
      </c>
      <c r="B757" t="s">
        <v>432</v>
      </c>
      <c r="C757" s="158" t="str">
        <f t="shared" si="11"/>
        <v>1130273</v>
      </c>
      <c r="D757">
        <v>113027</v>
      </c>
      <c r="F757">
        <v>12</v>
      </c>
      <c r="H757" t="s">
        <v>397</v>
      </c>
      <c r="I757">
        <v>1024951</v>
      </c>
      <c r="J757">
        <v>0</v>
      </c>
      <c r="K757">
        <v>1</v>
      </c>
      <c r="L757">
        <v>1</v>
      </c>
      <c r="M757">
        <v>0</v>
      </c>
      <c r="N757">
        <v>9020249</v>
      </c>
      <c r="O757">
        <v>3</v>
      </c>
      <c r="P757" t="s">
        <v>541</v>
      </c>
      <c r="Q757">
        <v>1005</v>
      </c>
      <c r="R757">
        <v>6</v>
      </c>
      <c r="S757">
        <v>0</v>
      </c>
      <c r="T757">
        <v>0</v>
      </c>
      <c r="V757" t="s">
        <v>1387</v>
      </c>
      <c r="W757">
        <v>3</v>
      </c>
      <c r="X757" s="68">
        <v>42354</v>
      </c>
      <c r="Y757" s="68">
        <v>36525</v>
      </c>
      <c r="Z757">
        <v>0</v>
      </c>
      <c r="AA757">
        <v>28</v>
      </c>
      <c r="AB757" t="s">
        <v>432</v>
      </c>
      <c r="AE757" t="s">
        <v>437</v>
      </c>
      <c r="AF757">
        <v>30001</v>
      </c>
    </row>
    <row r="758" spans="1:32" x14ac:dyDescent="0.25">
      <c r="A758" t="s">
        <v>540</v>
      </c>
      <c r="B758" t="s">
        <v>432</v>
      </c>
      <c r="C758" s="158" t="str">
        <f t="shared" si="11"/>
        <v>1130274</v>
      </c>
      <c r="D758">
        <v>113027</v>
      </c>
      <c r="F758">
        <v>12</v>
      </c>
      <c r="H758" t="s">
        <v>397</v>
      </c>
      <c r="I758">
        <v>1024952</v>
      </c>
      <c r="J758">
        <v>0</v>
      </c>
      <c r="K758">
        <v>1</v>
      </c>
      <c r="L758">
        <v>1</v>
      </c>
      <c r="M758">
        <v>0</v>
      </c>
      <c r="N758">
        <v>9020249</v>
      </c>
      <c r="O758">
        <v>4</v>
      </c>
      <c r="P758" t="s">
        <v>541</v>
      </c>
      <c r="Q758">
        <v>1005</v>
      </c>
      <c r="R758">
        <v>6</v>
      </c>
      <c r="S758">
        <v>0</v>
      </c>
      <c r="T758">
        <v>0</v>
      </c>
      <c r="V758" t="s">
        <v>1387</v>
      </c>
      <c r="W758">
        <v>3</v>
      </c>
      <c r="X758" s="68">
        <v>42354</v>
      </c>
      <c r="Y758" s="68">
        <v>36525</v>
      </c>
      <c r="Z758">
        <v>0</v>
      </c>
      <c r="AA758">
        <v>28</v>
      </c>
      <c r="AB758" t="s">
        <v>432</v>
      </c>
      <c r="AE758" t="s">
        <v>437</v>
      </c>
      <c r="AF758">
        <v>30001</v>
      </c>
    </row>
    <row r="759" spans="1:32" x14ac:dyDescent="0.25">
      <c r="A759" t="s">
        <v>540</v>
      </c>
      <c r="B759" t="s">
        <v>432</v>
      </c>
      <c r="C759" s="158" t="str">
        <f t="shared" si="11"/>
        <v>1130275</v>
      </c>
      <c r="D759">
        <v>113027</v>
      </c>
      <c r="F759">
        <v>12</v>
      </c>
      <c r="H759" t="s">
        <v>397</v>
      </c>
      <c r="I759">
        <v>1024953</v>
      </c>
      <c r="J759">
        <v>0</v>
      </c>
      <c r="K759">
        <v>1</v>
      </c>
      <c r="L759">
        <v>1</v>
      </c>
      <c r="M759">
        <v>0</v>
      </c>
      <c r="N759">
        <v>9020249</v>
      </c>
      <c r="O759">
        <v>5</v>
      </c>
      <c r="P759" t="s">
        <v>541</v>
      </c>
      <c r="Q759">
        <v>1005</v>
      </c>
      <c r="R759">
        <v>6</v>
      </c>
      <c r="S759">
        <v>0</v>
      </c>
      <c r="T759">
        <v>0</v>
      </c>
      <c r="V759" t="s">
        <v>1387</v>
      </c>
      <c r="W759">
        <v>3</v>
      </c>
      <c r="X759" s="68">
        <v>42354</v>
      </c>
      <c r="Y759" s="68">
        <v>36525</v>
      </c>
      <c r="Z759">
        <v>0</v>
      </c>
      <c r="AA759">
        <v>28</v>
      </c>
      <c r="AB759" t="s">
        <v>432</v>
      </c>
      <c r="AE759" t="s">
        <v>437</v>
      </c>
      <c r="AF759">
        <v>30001</v>
      </c>
    </row>
    <row r="760" spans="1:32" x14ac:dyDescent="0.25">
      <c r="A760" t="s">
        <v>543</v>
      </c>
      <c r="B760" t="s">
        <v>432</v>
      </c>
      <c r="C760" s="158" t="str">
        <f t="shared" si="11"/>
        <v>1130301</v>
      </c>
      <c r="D760">
        <v>113030</v>
      </c>
      <c r="F760">
        <v>12</v>
      </c>
      <c r="G760">
        <v>1100</v>
      </c>
      <c r="I760">
        <v>1024960</v>
      </c>
      <c r="J760">
        <v>1</v>
      </c>
      <c r="K760">
        <v>0</v>
      </c>
      <c r="L760">
        <v>1</v>
      </c>
      <c r="M760">
        <v>0</v>
      </c>
      <c r="N760">
        <v>9020248</v>
      </c>
      <c r="O760">
        <v>1</v>
      </c>
      <c r="P760" t="s">
        <v>544</v>
      </c>
      <c r="Q760">
        <v>1005</v>
      </c>
      <c r="R760">
        <v>6</v>
      </c>
      <c r="S760">
        <v>0</v>
      </c>
      <c r="T760">
        <v>0</v>
      </c>
      <c r="V760" t="s">
        <v>1387</v>
      </c>
      <c r="W760">
        <v>3</v>
      </c>
      <c r="X760" s="68">
        <v>42354</v>
      </c>
      <c r="Y760" s="68">
        <v>36525</v>
      </c>
      <c r="Z760">
        <v>0</v>
      </c>
      <c r="AA760">
        <v>28</v>
      </c>
      <c r="AB760" t="s">
        <v>432</v>
      </c>
      <c r="AE760" t="s">
        <v>437</v>
      </c>
      <c r="AF760">
        <v>30001</v>
      </c>
    </row>
    <row r="761" spans="1:32" x14ac:dyDescent="0.25">
      <c r="A761" t="s">
        <v>543</v>
      </c>
      <c r="B761" t="s">
        <v>432</v>
      </c>
      <c r="C761" s="158" t="str">
        <f t="shared" si="11"/>
        <v>1130302</v>
      </c>
      <c r="D761">
        <v>113030</v>
      </c>
      <c r="F761">
        <v>12</v>
      </c>
      <c r="G761">
        <v>1155</v>
      </c>
      <c r="I761">
        <v>1024961</v>
      </c>
      <c r="J761">
        <v>1</v>
      </c>
      <c r="K761">
        <v>0</v>
      </c>
      <c r="L761">
        <v>1</v>
      </c>
      <c r="M761">
        <v>0</v>
      </c>
      <c r="N761">
        <v>9020248</v>
      </c>
      <c r="O761">
        <v>2</v>
      </c>
      <c r="P761" t="s">
        <v>544</v>
      </c>
      <c r="Q761">
        <v>1005</v>
      </c>
      <c r="R761">
        <v>6</v>
      </c>
      <c r="S761">
        <v>0</v>
      </c>
      <c r="T761">
        <v>0</v>
      </c>
      <c r="V761" t="s">
        <v>1387</v>
      </c>
      <c r="W761">
        <v>3</v>
      </c>
      <c r="X761" s="68">
        <v>42354</v>
      </c>
      <c r="Y761" s="68">
        <v>36525</v>
      </c>
      <c r="Z761">
        <v>0</v>
      </c>
      <c r="AA761">
        <v>28</v>
      </c>
      <c r="AB761" t="s">
        <v>432</v>
      </c>
      <c r="AE761" t="s">
        <v>437</v>
      </c>
      <c r="AF761">
        <v>30001</v>
      </c>
    </row>
    <row r="762" spans="1:32" x14ac:dyDescent="0.25">
      <c r="A762" t="s">
        <v>543</v>
      </c>
      <c r="B762" t="s">
        <v>432</v>
      </c>
      <c r="C762" s="158" t="str">
        <f t="shared" si="11"/>
        <v>1130303</v>
      </c>
      <c r="D762">
        <v>113030</v>
      </c>
      <c r="F762">
        <v>12</v>
      </c>
      <c r="G762">
        <v>1285</v>
      </c>
      <c r="I762">
        <v>1024962</v>
      </c>
      <c r="J762">
        <v>1</v>
      </c>
      <c r="K762">
        <v>0</v>
      </c>
      <c r="L762">
        <v>1</v>
      </c>
      <c r="M762">
        <v>0</v>
      </c>
      <c r="N762">
        <v>9020248</v>
      </c>
      <c r="O762">
        <v>3</v>
      </c>
      <c r="P762" t="s">
        <v>544</v>
      </c>
      <c r="Q762">
        <v>1005</v>
      </c>
      <c r="R762">
        <v>6</v>
      </c>
      <c r="S762">
        <v>0</v>
      </c>
      <c r="T762">
        <v>0</v>
      </c>
      <c r="V762" t="s">
        <v>1387</v>
      </c>
      <c r="W762">
        <v>3</v>
      </c>
      <c r="X762" s="68">
        <v>42354</v>
      </c>
      <c r="Y762" s="68">
        <v>36525</v>
      </c>
      <c r="Z762">
        <v>0</v>
      </c>
      <c r="AA762">
        <v>28</v>
      </c>
      <c r="AB762" t="s">
        <v>432</v>
      </c>
      <c r="AE762" t="s">
        <v>437</v>
      </c>
      <c r="AF762">
        <v>30001</v>
      </c>
    </row>
    <row r="763" spans="1:32" x14ac:dyDescent="0.25">
      <c r="A763" t="s">
        <v>543</v>
      </c>
      <c r="B763" t="s">
        <v>432</v>
      </c>
      <c r="C763" s="158" t="str">
        <f t="shared" si="11"/>
        <v>1130304</v>
      </c>
      <c r="D763">
        <v>113030</v>
      </c>
      <c r="F763">
        <v>12</v>
      </c>
      <c r="G763">
        <v>1215</v>
      </c>
      <c r="I763">
        <v>1024963</v>
      </c>
      <c r="J763">
        <v>1</v>
      </c>
      <c r="K763">
        <v>0</v>
      </c>
      <c r="L763">
        <v>1</v>
      </c>
      <c r="M763">
        <v>0</v>
      </c>
      <c r="N763">
        <v>9020248</v>
      </c>
      <c r="O763">
        <v>4</v>
      </c>
      <c r="P763" t="s">
        <v>544</v>
      </c>
      <c r="Q763">
        <v>1005</v>
      </c>
      <c r="R763">
        <v>6</v>
      </c>
      <c r="S763">
        <v>0</v>
      </c>
      <c r="T763">
        <v>0</v>
      </c>
      <c r="V763" t="s">
        <v>1387</v>
      </c>
      <c r="W763">
        <v>3</v>
      </c>
      <c r="X763" s="68">
        <v>42354</v>
      </c>
      <c r="Y763" s="68">
        <v>36525</v>
      </c>
      <c r="Z763">
        <v>0</v>
      </c>
      <c r="AA763">
        <v>28</v>
      </c>
      <c r="AB763" t="s">
        <v>432</v>
      </c>
      <c r="AE763" t="s">
        <v>437</v>
      </c>
      <c r="AF763">
        <v>30001</v>
      </c>
    </row>
    <row r="764" spans="1:32" x14ac:dyDescent="0.25">
      <c r="A764" t="s">
        <v>543</v>
      </c>
      <c r="B764" t="s">
        <v>432</v>
      </c>
      <c r="C764" s="158" t="str">
        <f t="shared" si="11"/>
        <v>1130305</v>
      </c>
      <c r="D764">
        <v>113030</v>
      </c>
      <c r="F764">
        <v>12</v>
      </c>
      <c r="G764">
        <v>1350</v>
      </c>
      <c r="I764">
        <v>1024964</v>
      </c>
      <c r="J764">
        <v>1</v>
      </c>
      <c r="K764">
        <v>0</v>
      </c>
      <c r="L764">
        <v>1</v>
      </c>
      <c r="M764">
        <v>0</v>
      </c>
      <c r="N764">
        <v>9020248</v>
      </c>
      <c r="O764">
        <v>5</v>
      </c>
      <c r="P764" t="s">
        <v>544</v>
      </c>
      <c r="Q764">
        <v>1005</v>
      </c>
      <c r="R764">
        <v>6</v>
      </c>
      <c r="S764">
        <v>0</v>
      </c>
      <c r="T764">
        <v>0</v>
      </c>
      <c r="V764" t="s">
        <v>1387</v>
      </c>
      <c r="W764">
        <v>3</v>
      </c>
      <c r="X764" s="68">
        <v>42354</v>
      </c>
      <c r="Y764" s="68">
        <v>36525</v>
      </c>
      <c r="Z764">
        <v>0</v>
      </c>
      <c r="AA764">
        <v>28</v>
      </c>
      <c r="AB764" t="s">
        <v>432</v>
      </c>
      <c r="AE764" t="s">
        <v>437</v>
      </c>
      <c r="AF764">
        <v>30001</v>
      </c>
    </row>
    <row r="765" spans="1:32" x14ac:dyDescent="0.25">
      <c r="A765" t="s">
        <v>545</v>
      </c>
      <c r="B765" t="s">
        <v>432</v>
      </c>
      <c r="C765" s="158" t="str">
        <f t="shared" si="11"/>
        <v>1130311</v>
      </c>
      <c r="D765">
        <v>113031</v>
      </c>
      <c r="F765">
        <v>12</v>
      </c>
      <c r="H765" t="s">
        <v>397</v>
      </c>
      <c r="I765">
        <v>1024965</v>
      </c>
      <c r="J765">
        <v>0</v>
      </c>
      <c r="K765">
        <v>1</v>
      </c>
      <c r="L765">
        <v>1</v>
      </c>
      <c r="M765">
        <v>0</v>
      </c>
      <c r="N765">
        <v>9020248</v>
      </c>
      <c r="O765">
        <v>1</v>
      </c>
      <c r="P765" t="s">
        <v>546</v>
      </c>
      <c r="Q765">
        <v>1005</v>
      </c>
      <c r="R765">
        <v>6</v>
      </c>
      <c r="S765">
        <v>0</v>
      </c>
      <c r="T765">
        <v>0</v>
      </c>
      <c r="V765" t="s">
        <v>1387</v>
      </c>
      <c r="W765">
        <v>3</v>
      </c>
      <c r="X765" s="68">
        <v>42354</v>
      </c>
      <c r="Y765" s="68">
        <v>36525</v>
      </c>
      <c r="Z765">
        <v>0</v>
      </c>
      <c r="AA765">
        <v>28</v>
      </c>
      <c r="AB765" t="s">
        <v>432</v>
      </c>
      <c r="AE765" t="s">
        <v>437</v>
      </c>
      <c r="AF765">
        <v>30001</v>
      </c>
    </row>
    <row r="766" spans="1:32" x14ac:dyDescent="0.25">
      <c r="A766" t="s">
        <v>545</v>
      </c>
      <c r="B766" t="s">
        <v>432</v>
      </c>
      <c r="C766" s="158" t="str">
        <f t="shared" si="11"/>
        <v>1130312</v>
      </c>
      <c r="D766">
        <v>113031</v>
      </c>
      <c r="F766">
        <v>12</v>
      </c>
      <c r="H766" t="s">
        <v>397</v>
      </c>
      <c r="I766">
        <v>1024966</v>
      </c>
      <c r="J766">
        <v>0</v>
      </c>
      <c r="K766">
        <v>1</v>
      </c>
      <c r="L766">
        <v>1</v>
      </c>
      <c r="M766">
        <v>0</v>
      </c>
      <c r="N766">
        <v>9020248</v>
      </c>
      <c r="O766">
        <v>2</v>
      </c>
      <c r="P766" t="s">
        <v>546</v>
      </c>
      <c r="Q766">
        <v>1005</v>
      </c>
      <c r="R766">
        <v>6</v>
      </c>
      <c r="S766">
        <v>0</v>
      </c>
      <c r="T766">
        <v>0</v>
      </c>
      <c r="V766" t="s">
        <v>1387</v>
      </c>
      <c r="W766">
        <v>3</v>
      </c>
      <c r="X766" s="68">
        <v>42354</v>
      </c>
      <c r="Y766" s="68">
        <v>36525</v>
      </c>
      <c r="Z766">
        <v>0</v>
      </c>
      <c r="AA766">
        <v>28</v>
      </c>
      <c r="AB766" t="s">
        <v>432</v>
      </c>
      <c r="AE766" t="s">
        <v>437</v>
      </c>
      <c r="AF766">
        <v>30001</v>
      </c>
    </row>
    <row r="767" spans="1:32" x14ac:dyDescent="0.25">
      <c r="A767" t="s">
        <v>545</v>
      </c>
      <c r="B767" t="s">
        <v>432</v>
      </c>
      <c r="C767" s="158" t="str">
        <f t="shared" si="11"/>
        <v>1130313</v>
      </c>
      <c r="D767">
        <v>113031</v>
      </c>
      <c r="F767">
        <v>12</v>
      </c>
      <c r="H767" t="s">
        <v>397</v>
      </c>
      <c r="I767">
        <v>1024967</v>
      </c>
      <c r="J767">
        <v>0</v>
      </c>
      <c r="K767">
        <v>1</v>
      </c>
      <c r="L767">
        <v>1</v>
      </c>
      <c r="M767">
        <v>0</v>
      </c>
      <c r="N767">
        <v>9020248</v>
      </c>
      <c r="O767">
        <v>3</v>
      </c>
      <c r="P767" t="s">
        <v>546</v>
      </c>
      <c r="Q767">
        <v>1005</v>
      </c>
      <c r="R767">
        <v>6</v>
      </c>
      <c r="S767">
        <v>0</v>
      </c>
      <c r="T767">
        <v>0</v>
      </c>
      <c r="V767" t="s">
        <v>1387</v>
      </c>
      <c r="W767">
        <v>3</v>
      </c>
      <c r="X767" s="68">
        <v>42354</v>
      </c>
      <c r="Y767" s="68">
        <v>36525</v>
      </c>
      <c r="Z767">
        <v>0</v>
      </c>
      <c r="AA767">
        <v>28</v>
      </c>
      <c r="AB767" t="s">
        <v>432</v>
      </c>
      <c r="AE767" t="s">
        <v>437</v>
      </c>
      <c r="AF767">
        <v>30001</v>
      </c>
    </row>
    <row r="768" spans="1:32" x14ac:dyDescent="0.25">
      <c r="A768" t="s">
        <v>545</v>
      </c>
      <c r="B768" t="s">
        <v>432</v>
      </c>
      <c r="C768" s="158" t="str">
        <f t="shared" si="11"/>
        <v>1130314</v>
      </c>
      <c r="D768">
        <v>113031</v>
      </c>
      <c r="F768">
        <v>12</v>
      </c>
      <c r="H768" t="s">
        <v>397</v>
      </c>
      <c r="I768">
        <v>1024968</v>
      </c>
      <c r="J768">
        <v>0</v>
      </c>
      <c r="K768">
        <v>1</v>
      </c>
      <c r="L768">
        <v>1</v>
      </c>
      <c r="M768">
        <v>0</v>
      </c>
      <c r="N768">
        <v>9020248</v>
      </c>
      <c r="O768">
        <v>4</v>
      </c>
      <c r="P768" t="s">
        <v>546</v>
      </c>
      <c r="Q768">
        <v>1005</v>
      </c>
      <c r="R768">
        <v>6</v>
      </c>
      <c r="S768">
        <v>0</v>
      </c>
      <c r="T768">
        <v>0</v>
      </c>
      <c r="V768" t="s">
        <v>1387</v>
      </c>
      <c r="W768">
        <v>3</v>
      </c>
      <c r="X768" s="68">
        <v>42354</v>
      </c>
      <c r="Y768" s="68">
        <v>36525</v>
      </c>
      <c r="Z768">
        <v>0</v>
      </c>
      <c r="AA768">
        <v>28</v>
      </c>
      <c r="AB768" t="s">
        <v>432</v>
      </c>
      <c r="AE768" t="s">
        <v>437</v>
      </c>
      <c r="AF768">
        <v>30001</v>
      </c>
    </row>
    <row r="769" spans="1:32" x14ac:dyDescent="0.25">
      <c r="A769" t="s">
        <v>545</v>
      </c>
      <c r="B769" t="s">
        <v>432</v>
      </c>
      <c r="C769" s="158" t="str">
        <f t="shared" si="11"/>
        <v>1130315</v>
      </c>
      <c r="D769">
        <v>113031</v>
      </c>
      <c r="F769">
        <v>12</v>
      </c>
      <c r="H769" t="s">
        <v>397</v>
      </c>
      <c r="I769">
        <v>1024969</v>
      </c>
      <c r="J769">
        <v>0</v>
      </c>
      <c r="K769">
        <v>1</v>
      </c>
      <c r="L769">
        <v>1</v>
      </c>
      <c r="M769">
        <v>0</v>
      </c>
      <c r="N769">
        <v>9020248</v>
      </c>
      <c r="O769">
        <v>5</v>
      </c>
      <c r="P769" t="s">
        <v>546</v>
      </c>
      <c r="Q769">
        <v>1005</v>
      </c>
      <c r="R769">
        <v>6</v>
      </c>
      <c r="S769">
        <v>0</v>
      </c>
      <c r="T769">
        <v>0</v>
      </c>
      <c r="V769" t="s">
        <v>1387</v>
      </c>
      <c r="W769">
        <v>3</v>
      </c>
      <c r="X769" s="68">
        <v>42354</v>
      </c>
      <c r="Y769" s="68">
        <v>36525</v>
      </c>
      <c r="Z769">
        <v>0</v>
      </c>
      <c r="AA769">
        <v>28</v>
      </c>
      <c r="AB769" t="s">
        <v>432</v>
      </c>
      <c r="AE769" t="s">
        <v>437</v>
      </c>
      <c r="AF769">
        <v>30001</v>
      </c>
    </row>
    <row r="770" spans="1:32" x14ac:dyDescent="0.25">
      <c r="A770" t="s">
        <v>547</v>
      </c>
      <c r="B770" t="s">
        <v>432</v>
      </c>
      <c r="C770" s="158" t="str">
        <f t="shared" si="11"/>
        <v>1130321</v>
      </c>
      <c r="D770">
        <v>113032</v>
      </c>
      <c r="F770">
        <v>12</v>
      </c>
      <c r="G770">
        <v>1095</v>
      </c>
      <c r="I770">
        <v>1024970</v>
      </c>
      <c r="J770">
        <v>1</v>
      </c>
      <c r="K770">
        <v>0</v>
      </c>
      <c r="L770">
        <v>1</v>
      </c>
      <c r="M770">
        <v>0</v>
      </c>
      <c r="N770">
        <v>9020248</v>
      </c>
      <c r="O770">
        <v>1</v>
      </c>
      <c r="P770" t="s">
        <v>548</v>
      </c>
      <c r="Q770">
        <v>1005</v>
      </c>
      <c r="R770">
        <v>6</v>
      </c>
      <c r="S770">
        <v>0</v>
      </c>
      <c r="T770">
        <v>0</v>
      </c>
      <c r="V770" t="s">
        <v>1387</v>
      </c>
      <c r="W770">
        <v>3</v>
      </c>
      <c r="X770" s="68">
        <v>42354</v>
      </c>
      <c r="Y770" s="68">
        <v>36525</v>
      </c>
      <c r="Z770">
        <v>0</v>
      </c>
      <c r="AA770">
        <v>28</v>
      </c>
      <c r="AB770" t="s">
        <v>432</v>
      </c>
      <c r="AE770" t="s">
        <v>437</v>
      </c>
      <c r="AF770">
        <v>30001</v>
      </c>
    </row>
    <row r="771" spans="1:32" x14ac:dyDescent="0.25">
      <c r="A771" t="s">
        <v>547</v>
      </c>
      <c r="B771" t="s">
        <v>432</v>
      </c>
      <c r="C771" s="158" t="str">
        <f t="shared" ref="C771:C834" si="12">D771&amp;O771</f>
        <v>1130322</v>
      </c>
      <c r="D771">
        <v>113032</v>
      </c>
      <c r="F771">
        <v>12</v>
      </c>
      <c r="G771">
        <v>1150</v>
      </c>
      <c r="I771">
        <v>1024971</v>
      </c>
      <c r="J771">
        <v>1</v>
      </c>
      <c r="K771">
        <v>0</v>
      </c>
      <c r="L771">
        <v>1</v>
      </c>
      <c r="M771">
        <v>0</v>
      </c>
      <c r="N771">
        <v>9020248</v>
      </c>
      <c r="O771">
        <v>2</v>
      </c>
      <c r="P771" t="s">
        <v>548</v>
      </c>
      <c r="Q771">
        <v>1005</v>
      </c>
      <c r="R771">
        <v>6</v>
      </c>
      <c r="S771">
        <v>0</v>
      </c>
      <c r="T771">
        <v>0</v>
      </c>
      <c r="V771" t="s">
        <v>1387</v>
      </c>
      <c r="W771">
        <v>3</v>
      </c>
      <c r="X771" s="68">
        <v>42354</v>
      </c>
      <c r="Y771" s="68">
        <v>36525</v>
      </c>
      <c r="Z771">
        <v>0</v>
      </c>
      <c r="AA771">
        <v>28</v>
      </c>
      <c r="AB771" t="s">
        <v>432</v>
      </c>
      <c r="AE771" t="s">
        <v>437</v>
      </c>
      <c r="AF771">
        <v>30001</v>
      </c>
    </row>
    <row r="772" spans="1:32" x14ac:dyDescent="0.25">
      <c r="A772" t="s">
        <v>547</v>
      </c>
      <c r="B772" t="s">
        <v>432</v>
      </c>
      <c r="C772" s="158" t="str">
        <f t="shared" si="12"/>
        <v>1130323</v>
      </c>
      <c r="D772">
        <v>113032</v>
      </c>
      <c r="F772">
        <v>12</v>
      </c>
      <c r="G772">
        <v>1275</v>
      </c>
      <c r="I772">
        <v>1024972</v>
      </c>
      <c r="J772">
        <v>1</v>
      </c>
      <c r="K772">
        <v>0</v>
      </c>
      <c r="L772">
        <v>1</v>
      </c>
      <c r="M772">
        <v>0</v>
      </c>
      <c r="N772">
        <v>9020248</v>
      </c>
      <c r="O772">
        <v>3</v>
      </c>
      <c r="P772" t="s">
        <v>548</v>
      </c>
      <c r="Q772">
        <v>1005</v>
      </c>
      <c r="R772">
        <v>6</v>
      </c>
      <c r="S772">
        <v>0</v>
      </c>
      <c r="T772">
        <v>0</v>
      </c>
      <c r="V772" t="s">
        <v>1387</v>
      </c>
      <c r="W772">
        <v>3</v>
      </c>
      <c r="X772" s="68">
        <v>42354</v>
      </c>
      <c r="Y772" s="68">
        <v>36525</v>
      </c>
      <c r="Z772">
        <v>0</v>
      </c>
      <c r="AA772">
        <v>28</v>
      </c>
      <c r="AB772" t="s">
        <v>432</v>
      </c>
      <c r="AE772" t="s">
        <v>437</v>
      </c>
      <c r="AF772">
        <v>30001</v>
      </c>
    </row>
    <row r="773" spans="1:32" x14ac:dyDescent="0.25">
      <c r="A773" t="s">
        <v>547</v>
      </c>
      <c r="B773" t="s">
        <v>432</v>
      </c>
      <c r="C773" s="158" t="str">
        <f t="shared" si="12"/>
        <v>1130324</v>
      </c>
      <c r="D773">
        <v>113032</v>
      </c>
      <c r="F773">
        <v>12</v>
      </c>
      <c r="G773">
        <v>1210</v>
      </c>
      <c r="I773">
        <v>1024973</v>
      </c>
      <c r="J773">
        <v>1</v>
      </c>
      <c r="K773">
        <v>0</v>
      </c>
      <c r="L773">
        <v>1</v>
      </c>
      <c r="M773">
        <v>0</v>
      </c>
      <c r="N773">
        <v>9020248</v>
      </c>
      <c r="O773">
        <v>4</v>
      </c>
      <c r="P773" t="s">
        <v>548</v>
      </c>
      <c r="Q773">
        <v>1005</v>
      </c>
      <c r="R773">
        <v>6</v>
      </c>
      <c r="S773">
        <v>0</v>
      </c>
      <c r="T773">
        <v>0</v>
      </c>
      <c r="V773" t="s">
        <v>1387</v>
      </c>
      <c r="W773">
        <v>3</v>
      </c>
      <c r="X773" s="68">
        <v>42354</v>
      </c>
      <c r="Y773" s="68">
        <v>36525</v>
      </c>
      <c r="Z773">
        <v>0</v>
      </c>
      <c r="AA773">
        <v>28</v>
      </c>
      <c r="AB773" t="s">
        <v>432</v>
      </c>
      <c r="AE773" t="s">
        <v>437</v>
      </c>
      <c r="AF773">
        <v>30001</v>
      </c>
    </row>
    <row r="774" spans="1:32" x14ac:dyDescent="0.25">
      <c r="A774" t="s">
        <v>547</v>
      </c>
      <c r="B774" t="s">
        <v>432</v>
      </c>
      <c r="C774" s="158" t="str">
        <f t="shared" si="12"/>
        <v>1130325</v>
      </c>
      <c r="D774">
        <v>113032</v>
      </c>
      <c r="F774">
        <v>12</v>
      </c>
      <c r="G774">
        <v>1340</v>
      </c>
      <c r="I774">
        <v>1024974</v>
      </c>
      <c r="J774">
        <v>1</v>
      </c>
      <c r="K774">
        <v>0</v>
      </c>
      <c r="L774">
        <v>1</v>
      </c>
      <c r="M774">
        <v>0</v>
      </c>
      <c r="N774">
        <v>9020248</v>
      </c>
      <c r="O774">
        <v>5</v>
      </c>
      <c r="P774" t="s">
        <v>548</v>
      </c>
      <c r="Q774">
        <v>1005</v>
      </c>
      <c r="R774">
        <v>6</v>
      </c>
      <c r="S774">
        <v>0</v>
      </c>
      <c r="T774">
        <v>0</v>
      </c>
      <c r="V774" t="s">
        <v>1387</v>
      </c>
      <c r="W774">
        <v>3</v>
      </c>
      <c r="X774" s="68">
        <v>42354</v>
      </c>
      <c r="Y774" s="68">
        <v>36525</v>
      </c>
      <c r="Z774">
        <v>0</v>
      </c>
      <c r="AA774">
        <v>28</v>
      </c>
      <c r="AB774" t="s">
        <v>432</v>
      </c>
      <c r="AE774" t="s">
        <v>437</v>
      </c>
      <c r="AF774">
        <v>30001</v>
      </c>
    </row>
    <row r="775" spans="1:32" x14ac:dyDescent="0.25">
      <c r="A775" t="s">
        <v>549</v>
      </c>
      <c r="B775" t="s">
        <v>432</v>
      </c>
      <c r="C775" s="158" t="str">
        <f t="shared" si="12"/>
        <v>1130331</v>
      </c>
      <c r="D775">
        <v>113033</v>
      </c>
      <c r="F775">
        <v>12</v>
      </c>
      <c r="H775" t="s">
        <v>397</v>
      </c>
      <c r="I775">
        <v>1024975</v>
      </c>
      <c r="J775">
        <v>0</v>
      </c>
      <c r="K775">
        <v>1</v>
      </c>
      <c r="L775">
        <v>1</v>
      </c>
      <c r="M775">
        <v>0</v>
      </c>
      <c r="N775">
        <v>9020248</v>
      </c>
      <c r="O775">
        <v>1</v>
      </c>
      <c r="P775" t="s">
        <v>550</v>
      </c>
      <c r="Q775">
        <v>1005</v>
      </c>
      <c r="R775">
        <v>6</v>
      </c>
      <c r="S775">
        <v>0</v>
      </c>
      <c r="T775">
        <v>0</v>
      </c>
      <c r="V775" t="s">
        <v>1387</v>
      </c>
      <c r="W775">
        <v>3</v>
      </c>
      <c r="X775" s="68">
        <v>42354</v>
      </c>
      <c r="Y775" s="68">
        <v>36525</v>
      </c>
      <c r="Z775">
        <v>0</v>
      </c>
      <c r="AA775">
        <v>28</v>
      </c>
      <c r="AB775" t="s">
        <v>432</v>
      </c>
      <c r="AE775" t="s">
        <v>437</v>
      </c>
      <c r="AF775">
        <v>30001</v>
      </c>
    </row>
    <row r="776" spans="1:32" x14ac:dyDescent="0.25">
      <c r="A776" t="s">
        <v>549</v>
      </c>
      <c r="B776" t="s">
        <v>432</v>
      </c>
      <c r="C776" s="158" t="str">
        <f t="shared" si="12"/>
        <v>1130332</v>
      </c>
      <c r="D776">
        <v>113033</v>
      </c>
      <c r="F776">
        <v>12</v>
      </c>
      <c r="H776" t="s">
        <v>397</v>
      </c>
      <c r="I776">
        <v>1024976</v>
      </c>
      <c r="J776">
        <v>0</v>
      </c>
      <c r="K776">
        <v>1</v>
      </c>
      <c r="L776">
        <v>1</v>
      </c>
      <c r="M776">
        <v>0</v>
      </c>
      <c r="N776">
        <v>9020248</v>
      </c>
      <c r="O776">
        <v>2</v>
      </c>
      <c r="P776" t="s">
        <v>550</v>
      </c>
      <c r="Q776">
        <v>1005</v>
      </c>
      <c r="R776">
        <v>6</v>
      </c>
      <c r="S776">
        <v>0</v>
      </c>
      <c r="T776">
        <v>0</v>
      </c>
      <c r="V776" t="s">
        <v>1387</v>
      </c>
      <c r="W776">
        <v>3</v>
      </c>
      <c r="X776" s="68">
        <v>42354</v>
      </c>
      <c r="Y776" s="68">
        <v>36525</v>
      </c>
      <c r="Z776">
        <v>0</v>
      </c>
      <c r="AA776">
        <v>28</v>
      </c>
      <c r="AB776" t="s">
        <v>432</v>
      </c>
      <c r="AE776" t="s">
        <v>437</v>
      </c>
      <c r="AF776">
        <v>30001</v>
      </c>
    </row>
    <row r="777" spans="1:32" x14ac:dyDescent="0.25">
      <c r="A777" t="s">
        <v>549</v>
      </c>
      <c r="B777" t="s">
        <v>432</v>
      </c>
      <c r="C777" s="158" t="str">
        <f t="shared" si="12"/>
        <v>1130333</v>
      </c>
      <c r="D777">
        <v>113033</v>
      </c>
      <c r="F777">
        <v>12</v>
      </c>
      <c r="H777" t="s">
        <v>397</v>
      </c>
      <c r="I777">
        <v>1024977</v>
      </c>
      <c r="J777">
        <v>0</v>
      </c>
      <c r="K777">
        <v>1</v>
      </c>
      <c r="L777">
        <v>1</v>
      </c>
      <c r="M777">
        <v>0</v>
      </c>
      <c r="N777">
        <v>9020248</v>
      </c>
      <c r="O777">
        <v>3</v>
      </c>
      <c r="P777" t="s">
        <v>550</v>
      </c>
      <c r="Q777">
        <v>1005</v>
      </c>
      <c r="R777">
        <v>6</v>
      </c>
      <c r="S777">
        <v>0</v>
      </c>
      <c r="T777">
        <v>0</v>
      </c>
      <c r="V777" t="s">
        <v>1387</v>
      </c>
      <c r="W777">
        <v>3</v>
      </c>
      <c r="X777" s="68">
        <v>42354</v>
      </c>
      <c r="Y777" s="68">
        <v>36525</v>
      </c>
      <c r="Z777">
        <v>0</v>
      </c>
      <c r="AA777">
        <v>28</v>
      </c>
      <c r="AB777" t="s">
        <v>432</v>
      </c>
      <c r="AE777" t="s">
        <v>437</v>
      </c>
      <c r="AF777">
        <v>30001</v>
      </c>
    </row>
    <row r="778" spans="1:32" x14ac:dyDescent="0.25">
      <c r="A778" t="s">
        <v>549</v>
      </c>
      <c r="B778" t="s">
        <v>432</v>
      </c>
      <c r="C778" s="158" t="str">
        <f t="shared" si="12"/>
        <v>1130334</v>
      </c>
      <c r="D778">
        <v>113033</v>
      </c>
      <c r="F778">
        <v>12</v>
      </c>
      <c r="H778" t="s">
        <v>397</v>
      </c>
      <c r="I778">
        <v>1024978</v>
      </c>
      <c r="J778">
        <v>0</v>
      </c>
      <c r="K778">
        <v>1</v>
      </c>
      <c r="L778">
        <v>1</v>
      </c>
      <c r="M778">
        <v>0</v>
      </c>
      <c r="N778">
        <v>9020248</v>
      </c>
      <c r="O778">
        <v>4</v>
      </c>
      <c r="P778" t="s">
        <v>550</v>
      </c>
      <c r="Q778">
        <v>1005</v>
      </c>
      <c r="R778">
        <v>6</v>
      </c>
      <c r="S778">
        <v>0</v>
      </c>
      <c r="T778">
        <v>0</v>
      </c>
      <c r="V778" t="s">
        <v>1387</v>
      </c>
      <c r="W778">
        <v>3</v>
      </c>
      <c r="X778" s="68">
        <v>42354</v>
      </c>
      <c r="Y778" s="68">
        <v>36525</v>
      </c>
      <c r="Z778">
        <v>0</v>
      </c>
      <c r="AA778">
        <v>28</v>
      </c>
      <c r="AB778" t="s">
        <v>432</v>
      </c>
      <c r="AE778" t="s">
        <v>437</v>
      </c>
      <c r="AF778">
        <v>30001</v>
      </c>
    </row>
    <row r="779" spans="1:32" x14ac:dyDescent="0.25">
      <c r="A779" t="s">
        <v>549</v>
      </c>
      <c r="B779" t="s">
        <v>432</v>
      </c>
      <c r="C779" s="158" t="str">
        <f t="shared" si="12"/>
        <v>1130335</v>
      </c>
      <c r="D779">
        <v>113033</v>
      </c>
      <c r="F779">
        <v>12</v>
      </c>
      <c r="H779" t="s">
        <v>397</v>
      </c>
      <c r="I779">
        <v>1024979</v>
      </c>
      <c r="J779">
        <v>0</v>
      </c>
      <c r="K779">
        <v>1</v>
      </c>
      <c r="L779">
        <v>1</v>
      </c>
      <c r="M779">
        <v>0</v>
      </c>
      <c r="N779">
        <v>9020248</v>
      </c>
      <c r="O779">
        <v>5</v>
      </c>
      <c r="P779" t="s">
        <v>550</v>
      </c>
      <c r="Q779">
        <v>1005</v>
      </c>
      <c r="R779">
        <v>6</v>
      </c>
      <c r="S779">
        <v>0</v>
      </c>
      <c r="T779">
        <v>0</v>
      </c>
      <c r="V779" t="s">
        <v>1387</v>
      </c>
      <c r="W779">
        <v>3</v>
      </c>
      <c r="X779" s="68">
        <v>42354</v>
      </c>
      <c r="Y779" s="68">
        <v>36525</v>
      </c>
      <c r="Z779">
        <v>0</v>
      </c>
      <c r="AA779">
        <v>28</v>
      </c>
      <c r="AB779" t="s">
        <v>432</v>
      </c>
      <c r="AE779" t="s">
        <v>437</v>
      </c>
      <c r="AF779">
        <v>30001</v>
      </c>
    </row>
    <row r="780" spans="1:32" x14ac:dyDescent="0.25">
      <c r="A780" t="s">
        <v>551</v>
      </c>
      <c r="B780" t="s">
        <v>432</v>
      </c>
      <c r="C780" s="158" t="str">
        <f t="shared" si="12"/>
        <v>1130341</v>
      </c>
      <c r="D780">
        <v>113034</v>
      </c>
      <c r="F780">
        <v>12</v>
      </c>
      <c r="G780">
        <v>1190</v>
      </c>
      <c r="I780">
        <v>1024980</v>
      </c>
      <c r="J780">
        <v>1</v>
      </c>
      <c r="K780">
        <v>0</v>
      </c>
      <c r="L780">
        <v>1</v>
      </c>
      <c r="M780">
        <v>0</v>
      </c>
      <c r="N780">
        <v>9020248</v>
      </c>
      <c r="O780">
        <v>1</v>
      </c>
      <c r="P780" t="s">
        <v>552</v>
      </c>
      <c r="Q780">
        <v>1005</v>
      </c>
      <c r="R780">
        <v>6</v>
      </c>
      <c r="S780">
        <v>0</v>
      </c>
      <c r="T780">
        <v>0</v>
      </c>
      <c r="V780" t="s">
        <v>1387</v>
      </c>
      <c r="W780">
        <v>3</v>
      </c>
      <c r="X780" s="68">
        <v>42354</v>
      </c>
      <c r="Y780" s="68">
        <v>36525</v>
      </c>
      <c r="Z780">
        <v>0</v>
      </c>
      <c r="AA780">
        <v>28</v>
      </c>
      <c r="AB780" t="s">
        <v>432</v>
      </c>
      <c r="AE780" t="s">
        <v>437</v>
      </c>
      <c r="AF780">
        <v>30001</v>
      </c>
    </row>
    <row r="781" spans="1:32" x14ac:dyDescent="0.25">
      <c r="A781" t="s">
        <v>551</v>
      </c>
      <c r="B781" t="s">
        <v>432</v>
      </c>
      <c r="C781" s="158" t="str">
        <f t="shared" si="12"/>
        <v>1130342</v>
      </c>
      <c r="D781">
        <v>113034</v>
      </c>
      <c r="F781">
        <v>12</v>
      </c>
      <c r="G781">
        <v>1250</v>
      </c>
      <c r="I781">
        <v>1024981</v>
      </c>
      <c r="J781">
        <v>1</v>
      </c>
      <c r="K781">
        <v>0</v>
      </c>
      <c r="L781">
        <v>1</v>
      </c>
      <c r="M781">
        <v>0</v>
      </c>
      <c r="N781">
        <v>9020248</v>
      </c>
      <c r="O781">
        <v>2</v>
      </c>
      <c r="P781" t="s">
        <v>552</v>
      </c>
      <c r="Q781">
        <v>1005</v>
      </c>
      <c r="R781">
        <v>6</v>
      </c>
      <c r="S781">
        <v>0</v>
      </c>
      <c r="T781">
        <v>0</v>
      </c>
      <c r="V781" t="s">
        <v>1387</v>
      </c>
      <c r="W781">
        <v>3</v>
      </c>
      <c r="X781" s="68">
        <v>42354</v>
      </c>
      <c r="Y781" s="68">
        <v>36525</v>
      </c>
      <c r="Z781">
        <v>0</v>
      </c>
      <c r="AA781">
        <v>28</v>
      </c>
      <c r="AB781" t="s">
        <v>432</v>
      </c>
      <c r="AE781" t="s">
        <v>437</v>
      </c>
      <c r="AF781">
        <v>30001</v>
      </c>
    </row>
    <row r="782" spans="1:32" x14ac:dyDescent="0.25">
      <c r="A782" t="s">
        <v>551</v>
      </c>
      <c r="B782" t="s">
        <v>432</v>
      </c>
      <c r="C782" s="158" t="str">
        <f t="shared" si="12"/>
        <v>1130343</v>
      </c>
      <c r="D782">
        <v>113034</v>
      </c>
      <c r="F782">
        <v>12</v>
      </c>
      <c r="G782">
        <v>1380</v>
      </c>
      <c r="I782">
        <v>1024982</v>
      </c>
      <c r="J782">
        <v>1</v>
      </c>
      <c r="K782">
        <v>0</v>
      </c>
      <c r="L782">
        <v>1</v>
      </c>
      <c r="M782">
        <v>0</v>
      </c>
      <c r="N782">
        <v>9020248</v>
      </c>
      <c r="O782">
        <v>3</v>
      </c>
      <c r="P782" t="s">
        <v>552</v>
      </c>
      <c r="Q782">
        <v>1005</v>
      </c>
      <c r="R782">
        <v>6</v>
      </c>
      <c r="S782">
        <v>0</v>
      </c>
      <c r="T782">
        <v>0</v>
      </c>
      <c r="V782" t="s">
        <v>1387</v>
      </c>
      <c r="W782">
        <v>3</v>
      </c>
      <c r="X782" s="68">
        <v>42354</v>
      </c>
      <c r="Y782" s="68">
        <v>36525</v>
      </c>
      <c r="Z782">
        <v>0</v>
      </c>
      <c r="AA782">
        <v>28</v>
      </c>
      <c r="AB782" t="s">
        <v>432</v>
      </c>
      <c r="AE782" t="s">
        <v>437</v>
      </c>
      <c r="AF782">
        <v>30001</v>
      </c>
    </row>
    <row r="783" spans="1:32" x14ac:dyDescent="0.25">
      <c r="A783" t="s">
        <v>551</v>
      </c>
      <c r="B783" t="s">
        <v>432</v>
      </c>
      <c r="C783" s="158" t="str">
        <f t="shared" si="12"/>
        <v>1130344</v>
      </c>
      <c r="D783">
        <v>113034</v>
      </c>
      <c r="F783">
        <v>12</v>
      </c>
      <c r="G783">
        <v>1315</v>
      </c>
      <c r="I783">
        <v>1024983</v>
      </c>
      <c r="J783">
        <v>1</v>
      </c>
      <c r="K783">
        <v>0</v>
      </c>
      <c r="L783">
        <v>1</v>
      </c>
      <c r="M783">
        <v>0</v>
      </c>
      <c r="N783">
        <v>9020248</v>
      </c>
      <c r="O783">
        <v>4</v>
      </c>
      <c r="P783" t="s">
        <v>552</v>
      </c>
      <c r="Q783">
        <v>1005</v>
      </c>
      <c r="R783">
        <v>6</v>
      </c>
      <c r="S783">
        <v>0</v>
      </c>
      <c r="T783">
        <v>0</v>
      </c>
      <c r="V783" t="s">
        <v>1387</v>
      </c>
      <c r="W783">
        <v>3</v>
      </c>
      <c r="X783" s="68">
        <v>42354</v>
      </c>
      <c r="Y783" s="68">
        <v>36525</v>
      </c>
      <c r="Z783">
        <v>0</v>
      </c>
      <c r="AA783">
        <v>28</v>
      </c>
      <c r="AB783" t="s">
        <v>432</v>
      </c>
      <c r="AE783" t="s">
        <v>437</v>
      </c>
      <c r="AF783">
        <v>30001</v>
      </c>
    </row>
    <row r="784" spans="1:32" x14ac:dyDescent="0.25">
      <c r="A784" t="s">
        <v>551</v>
      </c>
      <c r="B784" t="s">
        <v>432</v>
      </c>
      <c r="C784" s="158" t="str">
        <f t="shared" si="12"/>
        <v>1130345</v>
      </c>
      <c r="D784">
        <v>113034</v>
      </c>
      <c r="F784">
        <v>12</v>
      </c>
      <c r="G784">
        <v>1450</v>
      </c>
      <c r="I784">
        <v>1024984</v>
      </c>
      <c r="J784">
        <v>1</v>
      </c>
      <c r="K784">
        <v>0</v>
      </c>
      <c r="L784">
        <v>1</v>
      </c>
      <c r="M784">
        <v>0</v>
      </c>
      <c r="N784">
        <v>9020248</v>
      </c>
      <c r="O784">
        <v>5</v>
      </c>
      <c r="P784" t="s">
        <v>552</v>
      </c>
      <c r="Q784">
        <v>1005</v>
      </c>
      <c r="R784">
        <v>6</v>
      </c>
      <c r="S784">
        <v>0</v>
      </c>
      <c r="T784">
        <v>0</v>
      </c>
      <c r="V784" t="s">
        <v>1387</v>
      </c>
      <c r="W784">
        <v>3</v>
      </c>
      <c r="X784" s="68">
        <v>42354</v>
      </c>
      <c r="Y784" s="68">
        <v>36525</v>
      </c>
      <c r="Z784">
        <v>0</v>
      </c>
      <c r="AA784">
        <v>28</v>
      </c>
      <c r="AB784" t="s">
        <v>432</v>
      </c>
      <c r="AE784" t="s">
        <v>437</v>
      </c>
      <c r="AF784">
        <v>30001</v>
      </c>
    </row>
    <row r="785" spans="1:32" x14ac:dyDescent="0.25">
      <c r="A785" t="s">
        <v>553</v>
      </c>
      <c r="B785" t="s">
        <v>432</v>
      </c>
      <c r="C785" s="158" t="str">
        <f t="shared" si="12"/>
        <v>1130351</v>
      </c>
      <c r="D785">
        <v>113035</v>
      </c>
      <c r="F785">
        <v>12</v>
      </c>
      <c r="H785" t="s">
        <v>397</v>
      </c>
      <c r="I785">
        <v>1024985</v>
      </c>
      <c r="J785">
        <v>0</v>
      </c>
      <c r="K785">
        <v>1</v>
      </c>
      <c r="L785">
        <v>1</v>
      </c>
      <c r="M785">
        <v>0</v>
      </c>
      <c r="N785">
        <v>9020248</v>
      </c>
      <c r="O785">
        <v>1</v>
      </c>
      <c r="P785" t="s">
        <v>554</v>
      </c>
      <c r="Q785">
        <v>1005</v>
      </c>
      <c r="R785">
        <v>6</v>
      </c>
      <c r="S785">
        <v>0</v>
      </c>
      <c r="T785">
        <v>0</v>
      </c>
      <c r="V785" t="s">
        <v>1387</v>
      </c>
      <c r="W785">
        <v>3</v>
      </c>
      <c r="X785" s="68">
        <v>42354</v>
      </c>
      <c r="Y785" s="68">
        <v>36525</v>
      </c>
      <c r="Z785">
        <v>0</v>
      </c>
      <c r="AA785">
        <v>28</v>
      </c>
      <c r="AB785" t="s">
        <v>432</v>
      </c>
      <c r="AE785" t="s">
        <v>437</v>
      </c>
      <c r="AF785">
        <v>30001</v>
      </c>
    </row>
    <row r="786" spans="1:32" x14ac:dyDescent="0.25">
      <c r="A786" t="s">
        <v>553</v>
      </c>
      <c r="B786" t="s">
        <v>432</v>
      </c>
      <c r="C786" s="158" t="str">
        <f t="shared" si="12"/>
        <v>1130352</v>
      </c>
      <c r="D786">
        <v>113035</v>
      </c>
      <c r="F786">
        <v>12</v>
      </c>
      <c r="H786" t="s">
        <v>397</v>
      </c>
      <c r="I786">
        <v>1024986</v>
      </c>
      <c r="J786">
        <v>0</v>
      </c>
      <c r="K786">
        <v>1</v>
      </c>
      <c r="L786">
        <v>1</v>
      </c>
      <c r="M786">
        <v>0</v>
      </c>
      <c r="N786">
        <v>9020248</v>
      </c>
      <c r="O786">
        <v>2</v>
      </c>
      <c r="P786" t="s">
        <v>554</v>
      </c>
      <c r="Q786">
        <v>1005</v>
      </c>
      <c r="R786">
        <v>6</v>
      </c>
      <c r="S786">
        <v>0</v>
      </c>
      <c r="T786">
        <v>0</v>
      </c>
      <c r="V786" t="s">
        <v>1387</v>
      </c>
      <c r="W786">
        <v>3</v>
      </c>
      <c r="X786" s="68">
        <v>42354</v>
      </c>
      <c r="Y786" s="68">
        <v>36525</v>
      </c>
      <c r="Z786">
        <v>0</v>
      </c>
      <c r="AA786">
        <v>28</v>
      </c>
      <c r="AB786" t="s">
        <v>432</v>
      </c>
      <c r="AE786" t="s">
        <v>437</v>
      </c>
      <c r="AF786">
        <v>30001</v>
      </c>
    </row>
    <row r="787" spans="1:32" x14ac:dyDescent="0.25">
      <c r="A787" t="s">
        <v>553</v>
      </c>
      <c r="B787" t="s">
        <v>432</v>
      </c>
      <c r="C787" s="158" t="str">
        <f t="shared" si="12"/>
        <v>1130353</v>
      </c>
      <c r="D787">
        <v>113035</v>
      </c>
      <c r="F787">
        <v>12</v>
      </c>
      <c r="H787" t="s">
        <v>397</v>
      </c>
      <c r="I787">
        <v>1024987</v>
      </c>
      <c r="J787">
        <v>0</v>
      </c>
      <c r="K787">
        <v>1</v>
      </c>
      <c r="L787">
        <v>1</v>
      </c>
      <c r="M787">
        <v>0</v>
      </c>
      <c r="N787">
        <v>9020248</v>
      </c>
      <c r="O787">
        <v>3</v>
      </c>
      <c r="P787" t="s">
        <v>554</v>
      </c>
      <c r="Q787">
        <v>1005</v>
      </c>
      <c r="R787">
        <v>6</v>
      </c>
      <c r="S787">
        <v>0</v>
      </c>
      <c r="T787">
        <v>0</v>
      </c>
      <c r="V787" t="s">
        <v>1387</v>
      </c>
      <c r="W787">
        <v>3</v>
      </c>
      <c r="X787" s="68">
        <v>42354</v>
      </c>
      <c r="Y787" s="68">
        <v>36525</v>
      </c>
      <c r="Z787">
        <v>0</v>
      </c>
      <c r="AA787">
        <v>28</v>
      </c>
      <c r="AB787" t="s">
        <v>432</v>
      </c>
      <c r="AE787" t="s">
        <v>437</v>
      </c>
      <c r="AF787">
        <v>30001</v>
      </c>
    </row>
    <row r="788" spans="1:32" x14ac:dyDescent="0.25">
      <c r="A788" t="s">
        <v>553</v>
      </c>
      <c r="B788" t="s">
        <v>432</v>
      </c>
      <c r="C788" s="158" t="str">
        <f t="shared" si="12"/>
        <v>1130354</v>
      </c>
      <c r="D788">
        <v>113035</v>
      </c>
      <c r="F788">
        <v>12</v>
      </c>
      <c r="H788" t="s">
        <v>397</v>
      </c>
      <c r="I788">
        <v>1024988</v>
      </c>
      <c r="J788">
        <v>0</v>
      </c>
      <c r="K788">
        <v>1</v>
      </c>
      <c r="L788">
        <v>1</v>
      </c>
      <c r="M788">
        <v>0</v>
      </c>
      <c r="N788">
        <v>9020248</v>
      </c>
      <c r="O788">
        <v>4</v>
      </c>
      <c r="P788" t="s">
        <v>554</v>
      </c>
      <c r="Q788">
        <v>1005</v>
      </c>
      <c r="R788">
        <v>6</v>
      </c>
      <c r="S788">
        <v>0</v>
      </c>
      <c r="T788">
        <v>0</v>
      </c>
      <c r="V788" t="s">
        <v>1387</v>
      </c>
      <c r="W788">
        <v>3</v>
      </c>
      <c r="X788" s="68">
        <v>42354</v>
      </c>
      <c r="Y788" s="68">
        <v>36525</v>
      </c>
      <c r="Z788">
        <v>0</v>
      </c>
      <c r="AA788">
        <v>28</v>
      </c>
      <c r="AB788" t="s">
        <v>432</v>
      </c>
      <c r="AE788" t="s">
        <v>437</v>
      </c>
      <c r="AF788">
        <v>30001</v>
      </c>
    </row>
    <row r="789" spans="1:32" x14ac:dyDescent="0.25">
      <c r="A789" t="s">
        <v>553</v>
      </c>
      <c r="B789" t="s">
        <v>432</v>
      </c>
      <c r="C789" s="158" t="str">
        <f t="shared" si="12"/>
        <v>1130355</v>
      </c>
      <c r="D789">
        <v>113035</v>
      </c>
      <c r="F789">
        <v>12</v>
      </c>
      <c r="H789" t="s">
        <v>397</v>
      </c>
      <c r="I789">
        <v>1024989</v>
      </c>
      <c r="J789">
        <v>0</v>
      </c>
      <c r="K789">
        <v>1</v>
      </c>
      <c r="L789">
        <v>1</v>
      </c>
      <c r="M789">
        <v>0</v>
      </c>
      <c r="N789">
        <v>9020248</v>
      </c>
      <c r="O789">
        <v>5</v>
      </c>
      <c r="P789" t="s">
        <v>554</v>
      </c>
      <c r="Q789">
        <v>1005</v>
      </c>
      <c r="R789">
        <v>6</v>
      </c>
      <c r="S789">
        <v>0</v>
      </c>
      <c r="T789">
        <v>0</v>
      </c>
      <c r="V789" t="s">
        <v>1387</v>
      </c>
      <c r="W789">
        <v>3</v>
      </c>
      <c r="X789" s="68">
        <v>42354</v>
      </c>
      <c r="Y789" s="68">
        <v>36525</v>
      </c>
      <c r="Z789">
        <v>0</v>
      </c>
      <c r="AA789">
        <v>28</v>
      </c>
      <c r="AB789" t="s">
        <v>432</v>
      </c>
      <c r="AE789" t="s">
        <v>437</v>
      </c>
      <c r="AF789">
        <v>30001</v>
      </c>
    </row>
    <row r="790" spans="1:32" x14ac:dyDescent="0.25">
      <c r="A790" t="s">
        <v>555</v>
      </c>
      <c r="B790" t="s">
        <v>432</v>
      </c>
      <c r="C790" s="158" t="str">
        <f t="shared" si="12"/>
        <v>1130364</v>
      </c>
      <c r="D790">
        <v>113036</v>
      </c>
      <c r="F790">
        <v>12</v>
      </c>
      <c r="H790" t="s">
        <v>397</v>
      </c>
      <c r="I790">
        <v>1024993</v>
      </c>
      <c r="J790">
        <v>0</v>
      </c>
      <c r="K790">
        <v>0</v>
      </c>
      <c r="L790">
        <v>1</v>
      </c>
      <c r="M790">
        <v>0</v>
      </c>
      <c r="N790">
        <v>9020248</v>
      </c>
      <c r="O790">
        <v>4</v>
      </c>
      <c r="P790" t="s">
        <v>556</v>
      </c>
      <c r="Q790">
        <v>1005</v>
      </c>
      <c r="R790">
        <v>6</v>
      </c>
      <c r="S790">
        <v>0</v>
      </c>
      <c r="T790">
        <v>0</v>
      </c>
      <c r="V790" t="s">
        <v>1387</v>
      </c>
      <c r="W790">
        <v>3</v>
      </c>
      <c r="X790" s="68">
        <v>42354</v>
      </c>
      <c r="Y790" s="68">
        <v>36525</v>
      </c>
      <c r="Z790">
        <v>0</v>
      </c>
      <c r="AA790">
        <v>28</v>
      </c>
      <c r="AB790" t="s">
        <v>432</v>
      </c>
      <c r="AE790" t="s">
        <v>437</v>
      </c>
      <c r="AF790">
        <v>30001</v>
      </c>
    </row>
    <row r="791" spans="1:32" x14ac:dyDescent="0.25">
      <c r="A791" t="s">
        <v>555</v>
      </c>
      <c r="B791" t="s">
        <v>432</v>
      </c>
      <c r="C791" s="158" t="str">
        <f t="shared" si="12"/>
        <v>1130365</v>
      </c>
      <c r="D791">
        <v>113036</v>
      </c>
      <c r="F791">
        <v>12</v>
      </c>
      <c r="H791" t="s">
        <v>397</v>
      </c>
      <c r="I791">
        <v>1024994</v>
      </c>
      <c r="J791">
        <v>0</v>
      </c>
      <c r="K791">
        <v>0</v>
      </c>
      <c r="L791">
        <v>1</v>
      </c>
      <c r="M791">
        <v>0</v>
      </c>
      <c r="N791">
        <v>9020248</v>
      </c>
      <c r="O791">
        <v>5</v>
      </c>
      <c r="P791" t="s">
        <v>556</v>
      </c>
      <c r="Q791">
        <v>1005</v>
      </c>
      <c r="R791">
        <v>6</v>
      </c>
      <c r="S791">
        <v>0</v>
      </c>
      <c r="T791">
        <v>0</v>
      </c>
      <c r="V791" t="s">
        <v>1387</v>
      </c>
      <c r="W791">
        <v>3</v>
      </c>
      <c r="X791" s="68">
        <v>42354</v>
      </c>
      <c r="Y791" s="68">
        <v>36525</v>
      </c>
      <c r="Z791">
        <v>0</v>
      </c>
      <c r="AA791">
        <v>28</v>
      </c>
      <c r="AB791" t="s">
        <v>432</v>
      </c>
      <c r="AE791" t="s">
        <v>437</v>
      </c>
      <c r="AF791">
        <v>30001</v>
      </c>
    </row>
    <row r="792" spans="1:32" x14ac:dyDescent="0.25">
      <c r="A792" t="s">
        <v>555</v>
      </c>
      <c r="B792" t="s">
        <v>432</v>
      </c>
      <c r="C792" s="158" t="str">
        <f t="shared" si="12"/>
        <v>1130361</v>
      </c>
      <c r="D792">
        <v>113036</v>
      </c>
      <c r="F792">
        <v>12</v>
      </c>
      <c r="H792" t="s">
        <v>397</v>
      </c>
      <c r="I792">
        <v>1024990</v>
      </c>
      <c r="J792">
        <v>0</v>
      </c>
      <c r="K792">
        <v>0</v>
      </c>
      <c r="L792">
        <v>1</v>
      </c>
      <c r="M792">
        <v>0</v>
      </c>
      <c r="N792">
        <v>9020248</v>
      </c>
      <c r="O792">
        <v>1</v>
      </c>
      <c r="P792" t="s">
        <v>556</v>
      </c>
      <c r="Q792">
        <v>1005</v>
      </c>
      <c r="R792">
        <v>6</v>
      </c>
      <c r="S792">
        <v>0</v>
      </c>
      <c r="T792">
        <v>0</v>
      </c>
      <c r="V792" t="s">
        <v>1387</v>
      </c>
      <c r="W792">
        <v>3</v>
      </c>
      <c r="X792" s="68">
        <v>42354</v>
      </c>
      <c r="Y792" s="68">
        <v>36525</v>
      </c>
      <c r="Z792">
        <v>0</v>
      </c>
      <c r="AA792">
        <v>28</v>
      </c>
      <c r="AB792" t="s">
        <v>432</v>
      </c>
      <c r="AE792" t="s">
        <v>437</v>
      </c>
      <c r="AF792">
        <v>30001</v>
      </c>
    </row>
    <row r="793" spans="1:32" x14ac:dyDescent="0.25">
      <c r="A793" t="s">
        <v>555</v>
      </c>
      <c r="B793" t="s">
        <v>432</v>
      </c>
      <c r="C793" s="158" t="str">
        <f t="shared" si="12"/>
        <v>1130362</v>
      </c>
      <c r="D793">
        <v>113036</v>
      </c>
      <c r="F793">
        <v>12</v>
      </c>
      <c r="H793" t="s">
        <v>397</v>
      </c>
      <c r="I793">
        <v>1024991</v>
      </c>
      <c r="J793">
        <v>0</v>
      </c>
      <c r="K793">
        <v>0</v>
      </c>
      <c r="L793">
        <v>1</v>
      </c>
      <c r="M793">
        <v>0</v>
      </c>
      <c r="N793">
        <v>9020248</v>
      </c>
      <c r="O793">
        <v>2</v>
      </c>
      <c r="P793" t="s">
        <v>556</v>
      </c>
      <c r="Q793">
        <v>1005</v>
      </c>
      <c r="R793">
        <v>6</v>
      </c>
      <c r="S793">
        <v>0</v>
      </c>
      <c r="T793">
        <v>0</v>
      </c>
      <c r="V793" t="s">
        <v>1387</v>
      </c>
      <c r="W793">
        <v>3</v>
      </c>
      <c r="X793" s="68">
        <v>42354</v>
      </c>
      <c r="Y793" s="68">
        <v>36525</v>
      </c>
      <c r="Z793">
        <v>0</v>
      </c>
      <c r="AA793">
        <v>28</v>
      </c>
      <c r="AB793" t="s">
        <v>432</v>
      </c>
      <c r="AE793" t="s">
        <v>437</v>
      </c>
      <c r="AF793">
        <v>30001</v>
      </c>
    </row>
    <row r="794" spans="1:32" x14ac:dyDescent="0.25">
      <c r="A794" t="s">
        <v>555</v>
      </c>
      <c r="B794" t="s">
        <v>432</v>
      </c>
      <c r="C794" s="158" t="str">
        <f t="shared" si="12"/>
        <v>1130363</v>
      </c>
      <c r="D794">
        <v>113036</v>
      </c>
      <c r="F794">
        <v>12</v>
      </c>
      <c r="H794" t="s">
        <v>397</v>
      </c>
      <c r="I794">
        <v>1024992</v>
      </c>
      <c r="J794">
        <v>0</v>
      </c>
      <c r="K794">
        <v>0</v>
      </c>
      <c r="L794">
        <v>1</v>
      </c>
      <c r="M794">
        <v>0</v>
      </c>
      <c r="N794">
        <v>9020248</v>
      </c>
      <c r="O794">
        <v>3</v>
      </c>
      <c r="P794" t="s">
        <v>556</v>
      </c>
      <c r="Q794">
        <v>1005</v>
      </c>
      <c r="R794">
        <v>6</v>
      </c>
      <c r="S794">
        <v>0</v>
      </c>
      <c r="T794">
        <v>0</v>
      </c>
      <c r="V794" t="s">
        <v>1387</v>
      </c>
      <c r="W794">
        <v>3</v>
      </c>
      <c r="X794" s="68">
        <v>42354</v>
      </c>
      <c r="Y794" s="68">
        <v>36525</v>
      </c>
      <c r="Z794">
        <v>0</v>
      </c>
      <c r="AA794">
        <v>28</v>
      </c>
      <c r="AB794" t="s">
        <v>432</v>
      </c>
      <c r="AE794" t="s">
        <v>437</v>
      </c>
      <c r="AF794">
        <v>30001</v>
      </c>
    </row>
    <row r="795" spans="1:32" x14ac:dyDescent="0.25">
      <c r="A795" t="s">
        <v>557</v>
      </c>
      <c r="B795" t="s">
        <v>432</v>
      </c>
      <c r="C795" s="158" t="str">
        <f t="shared" si="12"/>
        <v>1130371</v>
      </c>
      <c r="D795">
        <v>113037</v>
      </c>
      <c r="F795">
        <v>12</v>
      </c>
      <c r="H795" t="s">
        <v>397</v>
      </c>
      <c r="I795">
        <v>1024995</v>
      </c>
      <c r="J795">
        <v>0</v>
      </c>
      <c r="K795">
        <v>1</v>
      </c>
      <c r="L795">
        <v>1</v>
      </c>
      <c r="M795">
        <v>0</v>
      </c>
      <c r="N795">
        <v>9020248</v>
      </c>
      <c r="O795">
        <v>1</v>
      </c>
      <c r="P795" t="s">
        <v>558</v>
      </c>
      <c r="Q795">
        <v>1005</v>
      </c>
      <c r="R795">
        <v>6</v>
      </c>
      <c r="S795">
        <v>0</v>
      </c>
      <c r="T795">
        <v>0</v>
      </c>
      <c r="V795" t="s">
        <v>1387</v>
      </c>
      <c r="W795">
        <v>3</v>
      </c>
      <c r="X795" s="68">
        <v>42354</v>
      </c>
      <c r="Y795" s="68">
        <v>36525</v>
      </c>
      <c r="Z795">
        <v>0</v>
      </c>
      <c r="AA795">
        <v>28</v>
      </c>
      <c r="AB795" t="s">
        <v>432</v>
      </c>
      <c r="AE795" t="s">
        <v>437</v>
      </c>
      <c r="AF795">
        <v>30001</v>
      </c>
    </row>
    <row r="796" spans="1:32" x14ac:dyDescent="0.25">
      <c r="A796" t="s">
        <v>557</v>
      </c>
      <c r="B796" t="s">
        <v>432</v>
      </c>
      <c r="C796" s="158" t="str">
        <f t="shared" si="12"/>
        <v>1130372</v>
      </c>
      <c r="D796">
        <v>113037</v>
      </c>
      <c r="F796">
        <v>12</v>
      </c>
      <c r="H796" t="s">
        <v>397</v>
      </c>
      <c r="I796">
        <v>1024996</v>
      </c>
      <c r="J796">
        <v>0</v>
      </c>
      <c r="K796">
        <v>1</v>
      </c>
      <c r="L796">
        <v>1</v>
      </c>
      <c r="M796">
        <v>0</v>
      </c>
      <c r="N796">
        <v>9020248</v>
      </c>
      <c r="O796">
        <v>2</v>
      </c>
      <c r="P796" t="s">
        <v>558</v>
      </c>
      <c r="Q796">
        <v>1005</v>
      </c>
      <c r="R796">
        <v>6</v>
      </c>
      <c r="S796">
        <v>0</v>
      </c>
      <c r="T796">
        <v>0</v>
      </c>
      <c r="V796" t="s">
        <v>1387</v>
      </c>
      <c r="W796">
        <v>3</v>
      </c>
      <c r="X796" s="68">
        <v>42354</v>
      </c>
      <c r="Y796" s="68">
        <v>36525</v>
      </c>
      <c r="Z796">
        <v>0</v>
      </c>
      <c r="AA796">
        <v>28</v>
      </c>
      <c r="AB796" t="s">
        <v>432</v>
      </c>
      <c r="AE796" t="s">
        <v>437</v>
      </c>
      <c r="AF796">
        <v>30001</v>
      </c>
    </row>
    <row r="797" spans="1:32" x14ac:dyDescent="0.25">
      <c r="A797" t="s">
        <v>557</v>
      </c>
      <c r="B797" t="s">
        <v>432</v>
      </c>
      <c r="C797" s="158" t="str">
        <f t="shared" si="12"/>
        <v>1130373</v>
      </c>
      <c r="D797">
        <v>113037</v>
      </c>
      <c r="F797">
        <v>12</v>
      </c>
      <c r="H797" t="s">
        <v>397</v>
      </c>
      <c r="I797">
        <v>1024997</v>
      </c>
      <c r="J797">
        <v>0</v>
      </c>
      <c r="K797">
        <v>1</v>
      </c>
      <c r="L797">
        <v>1</v>
      </c>
      <c r="M797">
        <v>0</v>
      </c>
      <c r="N797">
        <v>9020248</v>
      </c>
      <c r="O797">
        <v>3</v>
      </c>
      <c r="P797" t="s">
        <v>558</v>
      </c>
      <c r="Q797">
        <v>1005</v>
      </c>
      <c r="R797">
        <v>6</v>
      </c>
      <c r="S797">
        <v>0</v>
      </c>
      <c r="T797">
        <v>0</v>
      </c>
      <c r="V797" t="s">
        <v>1387</v>
      </c>
      <c r="W797">
        <v>3</v>
      </c>
      <c r="X797" s="68">
        <v>42354</v>
      </c>
      <c r="Y797" s="68">
        <v>36525</v>
      </c>
      <c r="Z797">
        <v>0</v>
      </c>
      <c r="AA797">
        <v>28</v>
      </c>
      <c r="AB797" t="s">
        <v>432</v>
      </c>
      <c r="AE797" t="s">
        <v>437</v>
      </c>
      <c r="AF797">
        <v>30001</v>
      </c>
    </row>
    <row r="798" spans="1:32" x14ac:dyDescent="0.25">
      <c r="A798" t="s">
        <v>557</v>
      </c>
      <c r="B798" t="s">
        <v>432</v>
      </c>
      <c r="C798" s="158" t="str">
        <f t="shared" si="12"/>
        <v>1130374</v>
      </c>
      <c r="D798">
        <v>113037</v>
      </c>
      <c r="F798">
        <v>12</v>
      </c>
      <c r="H798" t="s">
        <v>397</v>
      </c>
      <c r="I798">
        <v>1024998</v>
      </c>
      <c r="J798">
        <v>0</v>
      </c>
      <c r="K798">
        <v>1</v>
      </c>
      <c r="L798">
        <v>1</v>
      </c>
      <c r="M798">
        <v>0</v>
      </c>
      <c r="N798">
        <v>9020248</v>
      </c>
      <c r="O798">
        <v>4</v>
      </c>
      <c r="P798" t="s">
        <v>558</v>
      </c>
      <c r="Q798">
        <v>1005</v>
      </c>
      <c r="R798">
        <v>6</v>
      </c>
      <c r="S798">
        <v>0</v>
      </c>
      <c r="T798">
        <v>0</v>
      </c>
      <c r="V798" t="s">
        <v>1387</v>
      </c>
      <c r="W798">
        <v>3</v>
      </c>
      <c r="X798" s="68">
        <v>42354</v>
      </c>
      <c r="Y798" s="68">
        <v>36525</v>
      </c>
      <c r="Z798">
        <v>0</v>
      </c>
      <c r="AA798">
        <v>28</v>
      </c>
      <c r="AB798" t="s">
        <v>432</v>
      </c>
      <c r="AE798" t="s">
        <v>437</v>
      </c>
      <c r="AF798">
        <v>30001</v>
      </c>
    </row>
    <row r="799" spans="1:32" x14ac:dyDescent="0.25">
      <c r="A799" t="s">
        <v>557</v>
      </c>
      <c r="B799" t="s">
        <v>432</v>
      </c>
      <c r="C799" s="158" t="str">
        <f t="shared" si="12"/>
        <v>1130375</v>
      </c>
      <c r="D799">
        <v>113037</v>
      </c>
      <c r="F799">
        <v>12</v>
      </c>
      <c r="H799" t="s">
        <v>397</v>
      </c>
      <c r="I799">
        <v>1024999</v>
      </c>
      <c r="J799">
        <v>0</v>
      </c>
      <c r="K799">
        <v>1</v>
      </c>
      <c r="L799">
        <v>1</v>
      </c>
      <c r="M799">
        <v>0</v>
      </c>
      <c r="N799">
        <v>9020248</v>
      </c>
      <c r="O799">
        <v>5</v>
      </c>
      <c r="P799" t="s">
        <v>558</v>
      </c>
      <c r="Q799">
        <v>1005</v>
      </c>
      <c r="R799">
        <v>6</v>
      </c>
      <c r="S799">
        <v>0</v>
      </c>
      <c r="T799">
        <v>0</v>
      </c>
      <c r="V799" t="s">
        <v>1387</v>
      </c>
      <c r="W799">
        <v>3</v>
      </c>
      <c r="X799" s="68">
        <v>42354</v>
      </c>
      <c r="Y799" s="68">
        <v>36525</v>
      </c>
      <c r="Z799">
        <v>0</v>
      </c>
      <c r="AA799">
        <v>28</v>
      </c>
      <c r="AB799" t="s">
        <v>432</v>
      </c>
      <c r="AE799" t="s">
        <v>437</v>
      </c>
      <c r="AF799">
        <v>30001</v>
      </c>
    </row>
    <row r="800" spans="1:32" x14ac:dyDescent="0.25">
      <c r="A800" t="s">
        <v>559</v>
      </c>
      <c r="B800" t="s">
        <v>432</v>
      </c>
      <c r="C800" s="158" t="str">
        <f t="shared" si="12"/>
        <v>1130381</v>
      </c>
      <c r="D800">
        <v>113038</v>
      </c>
      <c r="F800">
        <v>12</v>
      </c>
      <c r="H800" t="s">
        <v>397</v>
      </c>
      <c r="I800">
        <v>1025000</v>
      </c>
      <c r="J800">
        <v>0</v>
      </c>
      <c r="K800">
        <v>0</v>
      </c>
      <c r="L800">
        <v>1</v>
      </c>
      <c r="M800">
        <v>0</v>
      </c>
      <c r="N800">
        <v>9020248</v>
      </c>
      <c r="O800">
        <v>1</v>
      </c>
      <c r="P800" t="s">
        <v>560</v>
      </c>
      <c r="Q800">
        <v>1005</v>
      </c>
      <c r="R800">
        <v>6</v>
      </c>
      <c r="S800">
        <v>0</v>
      </c>
      <c r="T800">
        <v>0</v>
      </c>
      <c r="V800" t="s">
        <v>1387</v>
      </c>
      <c r="W800">
        <v>3</v>
      </c>
      <c r="X800" s="68">
        <v>42354</v>
      </c>
      <c r="Y800" s="68">
        <v>36525</v>
      </c>
      <c r="Z800">
        <v>0</v>
      </c>
      <c r="AA800">
        <v>28</v>
      </c>
      <c r="AB800" t="s">
        <v>432</v>
      </c>
      <c r="AE800" t="s">
        <v>437</v>
      </c>
      <c r="AF800">
        <v>30001</v>
      </c>
    </row>
    <row r="801" spans="1:32" x14ac:dyDescent="0.25">
      <c r="A801" t="s">
        <v>559</v>
      </c>
      <c r="B801" t="s">
        <v>432</v>
      </c>
      <c r="C801" s="158" t="str">
        <f t="shared" si="12"/>
        <v>1130382</v>
      </c>
      <c r="D801">
        <v>113038</v>
      </c>
      <c r="F801">
        <v>12</v>
      </c>
      <c r="H801" t="s">
        <v>397</v>
      </c>
      <c r="I801">
        <v>1025001</v>
      </c>
      <c r="J801">
        <v>0</v>
      </c>
      <c r="K801">
        <v>0</v>
      </c>
      <c r="L801">
        <v>1</v>
      </c>
      <c r="M801">
        <v>0</v>
      </c>
      <c r="N801">
        <v>9020248</v>
      </c>
      <c r="O801">
        <v>2</v>
      </c>
      <c r="P801" t="s">
        <v>560</v>
      </c>
      <c r="Q801">
        <v>1005</v>
      </c>
      <c r="R801">
        <v>6</v>
      </c>
      <c r="S801">
        <v>0</v>
      </c>
      <c r="T801">
        <v>0</v>
      </c>
      <c r="V801" t="s">
        <v>1387</v>
      </c>
      <c r="W801">
        <v>3</v>
      </c>
      <c r="X801" s="68">
        <v>42354</v>
      </c>
      <c r="Y801" s="68">
        <v>36525</v>
      </c>
      <c r="Z801">
        <v>0</v>
      </c>
      <c r="AA801">
        <v>28</v>
      </c>
      <c r="AB801" t="s">
        <v>432</v>
      </c>
      <c r="AE801" t="s">
        <v>437</v>
      </c>
      <c r="AF801">
        <v>30001</v>
      </c>
    </row>
    <row r="802" spans="1:32" x14ac:dyDescent="0.25">
      <c r="A802" t="s">
        <v>559</v>
      </c>
      <c r="B802" t="s">
        <v>432</v>
      </c>
      <c r="C802" s="158" t="str">
        <f t="shared" si="12"/>
        <v>1130383</v>
      </c>
      <c r="D802">
        <v>113038</v>
      </c>
      <c r="F802">
        <v>12</v>
      </c>
      <c r="H802" t="s">
        <v>397</v>
      </c>
      <c r="I802">
        <v>1025002</v>
      </c>
      <c r="J802">
        <v>0</v>
      </c>
      <c r="K802">
        <v>0</v>
      </c>
      <c r="L802">
        <v>1</v>
      </c>
      <c r="M802">
        <v>0</v>
      </c>
      <c r="N802">
        <v>9020248</v>
      </c>
      <c r="O802">
        <v>3</v>
      </c>
      <c r="P802" t="s">
        <v>560</v>
      </c>
      <c r="Q802">
        <v>1005</v>
      </c>
      <c r="R802">
        <v>6</v>
      </c>
      <c r="S802">
        <v>0</v>
      </c>
      <c r="T802">
        <v>0</v>
      </c>
      <c r="V802" t="s">
        <v>1387</v>
      </c>
      <c r="W802">
        <v>3</v>
      </c>
      <c r="X802" s="68">
        <v>42354</v>
      </c>
      <c r="Y802" s="68">
        <v>36525</v>
      </c>
      <c r="Z802">
        <v>0</v>
      </c>
      <c r="AA802">
        <v>28</v>
      </c>
      <c r="AB802" t="s">
        <v>432</v>
      </c>
      <c r="AE802" t="s">
        <v>437</v>
      </c>
      <c r="AF802">
        <v>30001</v>
      </c>
    </row>
    <row r="803" spans="1:32" x14ac:dyDescent="0.25">
      <c r="A803" t="s">
        <v>559</v>
      </c>
      <c r="B803" t="s">
        <v>432</v>
      </c>
      <c r="C803" s="158" t="str">
        <f t="shared" si="12"/>
        <v>1130385</v>
      </c>
      <c r="D803">
        <v>113038</v>
      </c>
      <c r="F803">
        <v>12</v>
      </c>
      <c r="H803" t="s">
        <v>397</v>
      </c>
      <c r="I803">
        <v>1025004</v>
      </c>
      <c r="J803">
        <v>0</v>
      </c>
      <c r="K803">
        <v>0</v>
      </c>
      <c r="L803">
        <v>1</v>
      </c>
      <c r="M803">
        <v>0</v>
      </c>
      <c r="N803">
        <v>9020248</v>
      </c>
      <c r="O803">
        <v>5</v>
      </c>
      <c r="P803" t="s">
        <v>560</v>
      </c>
      <c r="Q803">
        <v>1005</v>
      </c>
      <c r="R803">
        <v>6</v>
      </c>
      <c r="S803">
        <v>0</v>
      </c>
      <c r="T803">
        <v>0</v>
      </c>
      <c r="V803" t="s">
        <v>1387</v>
      </c>
      <c r="W803">
        <v>3</v>
      </c>
      <c r="X803" s="68">
        <v>42354</v>
      </c>
      <c r="Y803" s="68">
        <v>36525</v>
      </c>
      <c r="Z803">
        <v>0</v>
      </c>
      <c r="AA803">
        <v>28</v>
      </c>
      <c r="AB803" t="s">
        <v>432</v>
      </c>
      <c r="AE803" t="s">
        <v>437</v>
      </c>
      <c r="AF803">
        <v>30001</v>
      </c>
    </row>
    <row r="804" spans="1:32" x14ac:dyDescent="0.25">
      <c r="A804" t="s">
        <v>559</v>
      </c>
      <c r="B804" t="s">
        <v>432</v>
      </c>
      <c r="C804" s="158" t="str">
        <f t="shared" si="12"/>
        <v>1130384</v>
      </c>
      <c r="D804">
        <v>113038</v>
      </c>
      <c r="F804">
        <v>12</v>
      </c>
      <c r="H804" t="s">
        <v>397</v>
      </c>
      <c r="I804">
        <v>1025003</v>
      </c>
      <c r="J804">
        <v>0</v>
      </c>
      <c r="K804">
        <v>0</v>
      </c>
      <c r="L804">
        <v>1</v>
      </c>
      <c r="M804">
        <v>0</v>
      </c>
      <c r="N804">
        <v>9020248</v>
      </c>
      <c r="O804">
        <v>4</v>
      </c>
      <c r="P804" t="s">
        <v>560</v>
      </c>
      <c r="Q804">
        <v>1005</v>
      </c>
      <c r="R804">
        <v>6</v>
      </c>
      <c r="S804">
        <v>0</v>
      </c>
      <c r="T804">
        <v>0</v>
      </c>
      <c r="V804" t="s">
        <v>1387</v>
      </c>
      <c r="W804">
        <v>3</v>
      </c>
      <c r="X804" s="68">
        <v>42354</v>
      </c>
      <c r="Y804" s="68">
        <v>36525</v>
      </c>
      <c r="Z804">
        <v>0</v>
      </c>
      <c r="AA804">
        <v>28</v>
      </c>
      <c r="AB804" t="s">
        <v>432</v>
      </c>
      <c r="AE804" t="s">
        <v>437</v>
      </c>
      <c r="AF804">
        <v>30001</v>
      </c>
    </row>
    <row r="805" spans="1:32" x14ac:dyDescent="0.25">
      <c r="A805" t="s">
        <v>561</v>
      </c>
      <c r="B805" t="s">
        <v>432</v>
      </c>
      <c r="C805" s="158" t="str">
        <f t="shared" si="12"/>
        <v>1130391</v>
      </c>
      <c r="D805">
        <v>113039</v>
      </c>
      <c r="F805">
        <v>12</v>
      </c>
      <c r="H805" t="s">
        <v>397</v>
      </c>
      <c r="I805">
        <v>1025005</v>
      </c>
      <c r="J805">
        <v>0</v>
      </c>
      <c r="K805">
        <v>1</v>
      </c>
      <c r="L805">
        <v>1</v>
      </c>
      <c r="M805">
        <v>0</v>
      </c>
      <c r="N805">
        <v>9020248</v>
      </c>
      <c r="O805">
        <v>1</v>
      </c>
      <c r="P805" t="s">
        <v>562</v>
      </c>
      <c r="Q805">
        <v>1005</v>
      </c>
      <c r="R805">
        <v>6</v>
      </c>
      <c r="S805">
        <v>0</v>
      </c>
      <c r="T805">
        <v>0</v>
      </c>
      <c r="V805" t="s">
        <v>1387</v>
      </c>
      <c r="W805">
        <v>3</v>
      </c>
      <c r="X805" s="68">
        <v>42354</v>
      </c>
      <c r="Y805" s="68">
        <v>36525</v>
      </c>
      <c r="Z805">
        <v>0</v>
      </c>
      <c r="AA805">
        <v>28</v>
      </c>
      <c r="AB805" t="s">
        <v>432</v>
      </c>
      <c r="AE805" t="s">
        <v>437</v>
      </c>
      <c r="AF805">
        <v>30001</v>
      </c>
    </row>
    <row r="806" spans="1:32" x14ac:dyDescent="0.25">
      <c r="A806" t="s">
        <v>561</v>
      </c>
      <c r="B806" t="s">
        <v>432</v>
      </c>
      <c r="C806" s="158" t="str">
        <f t="shared" si="12"/>
        <v>1130392</v>
      </c>
      <c r="D806">
        <v>113039</v>
      </c>
      <c r="F806">
        <v>12</v>
      </c>
      <c r="H806" t="s">
        <v>397</v>
      </c>
      <c r="I806">
        <v>1025006</v>
      </c>
      <c r="J806">
        <v>0</v>
      </c>
      <c r="K806">
        <v>1</v>
      </c>
      <c r="L806">
        <v>1</v>
      </c>
      <c r="M806">
        <v>0</v>
      </c>
      <c r="N806">
        <v>9020248</v>
      </c>
      <c r="O806">
        <v>2</v>
      </c>
      <c r="P806" t="s">
        <v>562</v>
      </c>
      <c r="Q806">
        <v>1005</v>
      </c>
      <c r="R806">
        <v>6</v>
      </c>
      <c r="S806">
        <v>0</v>
      </c>
      <c r="T806">
        <v>0</v>
      </c>
      <c r="V806" t="s">
        <v>1387</v>
      </c>
      <c r="W806">
        <v>3</v>
      </c>
      <c r="X806" s="68">
        <v>42354</v>
      </c>
      <c r="Y806" s="68">
        <v>36525</v>
      </c>
      <c r="Z806">
        <v>0</v>
      </c>
      <c r="AA806">
        <v>28</v>
      </c>
      <c r="AB806" t="s">
        <v>432</v>
      </c>
      <c r="AE806" t="s">
        <v>437</v>
      </c>
      <c r="AF806">
        <v>30001</v>
      </c>
    </row>
    <row r="807" spans="1:32" x14ac:dyDescent="0.25">
      <c r="A807" t="s">
        <v>561</v>
      </c>
      <c r="B807" t="s">
        <v>432</v>
      </c>
      <c r="C807" s="158" t="str">
        <f t="shared" si="12"/>
        <v>1130393</v>
      </c>
      <c r="D807">
        <v>113039</v>
      </c>
      <c r="F807">
        <v>12</v>
      </c>
      <c r="H807" t="s">
        <v>397</v>
      </c>
      <c r="I807">
        <v>1025007</v>
      </c>
      <c r="J807">
        <v>0</v>
      </c>
      <c r="K807">
        <v>1</v>
      </c>
      <c r="L807">
        <v>1</v>
      </c>
      <c r="M807">
        <v>0</v>
      </c>
      <c r="N807">
        <v>9020248</v>
      </c>
      <c r="O807">
        <v>3</v>
      </c>
      <c r="P807" t="s">
        <v>562</v>
      </c>
      <c r="Q807">
        <v>1005</v>
      </c>
      <c r="R807">
        <v>6</v>
      </c>
      <c r="S807">
        <v>0</v>
      </c>
      <c r="T807">
        <v>0</v>
      </c>
      <c r="V807" t="s">
        <v>1387</v>
      </c>
      <c r="W807">
        <v>3</v>
      </c>
      <c r="X807" s="68">
        <v>42354</v>
      </c>
      <c r="Y807" s="68">
        <v>36525</v>
      </c>
      <c r="Z807">
        <v>0</v>
      </c>
      <c r="AA807">
        <v>28</v>
      </c>
      <c r="AB807" t="s">
        <v>432</v>
      </c>
      <c r="AE807" t="s">
        <v>437</v>
      </c>
      <c r="AF807">
        <v>30001</v>
      </c>
    </row>
    <row r="808" spans="1:32" x14ac:dyDescent="0.25">
      <c r="A808" t="s">
        <v>561</v>
      </c>
      <c r="B808" t="s">
        <v>432</v>
      </c>
      <c r="C808" s="158" t="str">
        <f t="shared" si="12"/>
        <v>1130394</v>
      </c>
      <c r="D808">
        <v>113039</v>
      </c>
      <c r="F808">
        <v>12</v>
      </c>
      <c r="H808" t="s">
        <v>397</v>
      </c>
      <c r="I808">
        <v>1025008</v>
      </c>
      <c r="J808">
        <v>0</v>
      </c>
      <c r="K808">
        <v>1</v>
      </c>
      <c r="L808">
        <v>1</v>
      </c>
      <c r="M808">
        <v>0</v>
      </c>
      <c r="N808">
        <v>9020248</v>
      </c>
      <c r="O808">
        <v>4</v>
      </c>
      <c r="P808" t="s">
        <v>562</v>
      </c>
      <c r="Q808">
        <v>1005</v>
      </c>
      <c r="R808">
        <v>6</v>
      </c>
      <c r="S808">
        <v>0</v>
      </c>
      <c r="T808">
        <v>0</v>
      </c>
      <c r="V808" t="s">
        <v>1387</v>
      </c>
      <c r="W808">
        <v>3</v>
      </c>
      <c r="X808" s="68">
        <v>42354</v>
      </c>
      <c r="Y808" s="68">
        <v>36525</v>
      </c>
      <c r="Z808">
        <v>0</v>
      </c>
      <c r="AA808">
        <v>28</v>
      </c>
      <c r="AB808" t="s">
        <v>432</v>
      </c>
      <c r="AE808" t="s">
        <v>437</v>
      </c>
      <c r="AF808">
        <v>30001</v>
      </c>
    </row>
    <row r="809" spans="1:32" x14ac:dyDescent="0.25">
      <c r="A809" t="s">
        <v>563</v>
      </c>
      <c r="B809" t="s">
        <v>432</v>
      </c>
      <c r="C809" s="158" t="str">
        <f t="shared" si="12"/>
        <v>1130401</v>
      </c>
      <c r="D809">
        <v>113040</v>
      </c>
      <c r="F809">
        <v>12</v>
      </c>
      <c r="G809">
        <v>970</v>
      </c>
      <c r="I809">
        <v>1025010</v>
      </c>
      <c r="J809">
        <v>1</v>
      </c>
      <c r="K809">
        <v>0</v>
      </c>
      <c r="L809">
        <v>1</v>
      </c>
      <c r="M809">
        <v>0</v>
      </c>
      <c r="N809">
        <v>9020247</v>
      </c>
      <c r="O809">
        <v>1</v>
      </c>
      <c r="P809" t="s">
        <v>178</v>
      </c>
      <c r="Q809">
        <v>1005</v>
      </c>
      <c r="R809">
        <v>6</v>
      </c>
      <c r="S809">
        <v>0</v>
      </c>
      <c r="T809">
        <v>0</v>
      </c>
      <c r="V809" t="s">
        <v>1387</v>
      </c>
      <c r="W809">
        <v>3</v>
      </c>
      <c r="X809" s="68">
        <v>42354</v>
      </c>
      <c r="Y809" s="68">
        <v>36525</v>
      </c>
      <c r="Z809">
        <v>0</v>
      </c>
      <c r="AA809">
        <v>28</v>
      </c>
      <c r="AB809" t="s">
        <v>432</v>
      </c>
      <c r="AE809" t="s">
        <v>437</v>
      </c>
      <c r="AF809">
        <v>30001</v>
      </c>
    </row>
    <row r="810" spans="1:32" x14ac:dyDescent="0.25">
      <c r="A810" t="s">
        <v>563</v>
      </c>
      <c r="B810" t="s">
        <v>432</v>
      </c>
      <c r="C810" s="158" t="str">
        <f t="shared" si="12"/>
        <v>1130403</v>
      </c>
      <c r="D810">
        <v>113040</v>
      </c>
      <c r="F810">
        <v>12</v>
      </c>
      <c r="G810">
        <v>1190</v>
      </c>
      <c r="I810">
        <v>1025012</v>
      </c>
      <c r="J810">
        <v>1</v>
      </c>
      <c r="K810">
        <v>0</v>
      </c>
      <c r="L810">
        <v>1</v>
      </c>
      <c r="M810">
        <v>0</v>
      </c>
      <c r="N810">
        <v>9020247</v>
      </c>
      <c r="O810">
        <v>3</v>
      </c>
      <c r="P810" t="s">
        <v>178</v>
      </c>
      <c r="Q810">
        <v>1005</v>
      </c>
      <c r="R810">
        <v>6</v>
      </c>
      <c r="S810">
        <v>0</v>
      </c>
      <c r="T810">
        <v>0</v>
      </c>
      <c r="V810" t="s">
        <v>1387</v>
      </c>
      <c r="W810">
        <v>3</v>
      </c>
      <c r="X810" s="68">
        <v>42354</v>
      </c>
      <c r="Y810" s="68">
        <v>36525</v>
      </c>
      <c r="Z810">
        <v>0</v>
      </c>
      <c r="AA810">
        <v>28</v>
      </c>
      <c r="AB810" t="s">
        <v>432</v>
      </c>
      <c r="AE810" t="s">
        <v>437</v>
      </c>
      <c r="AF810">
        <v>30001</v>
      </c>
    </row>
    <row r="811" spans="1:32" x14ac:dyDescent="0.25">
      <c r="A811" t="s">
        <v>563</v>
      </c>
      <c r="B811" t="s">
        <v>432</v>
      </c>
      <c r="C811" s="158" t="str">
        <f t="shared" si="12"/>
        <v>1130404</v>
      </c>
      <c r="D811">
        <v>113040</v>
      </c>
      <c r="F811">
        <v>12</v>
      </c>
      <c r="G811">
        <v>1110</v>
      </c>
      <c r="I811">
        <v>1025013</v>
      </c>
      <c r="J811">
        <v>1</v>
      </c>
      <c r="K811">
        <v>0</v>
      </c>
      <c r="L811">
        <v>1</v>
      </c>
      <c r="M811">
        <v>0</v>
      </c>
      <c r="N811">
        <v>9020247</v>
      </c>
      <c r="O811">
        <v>4</v>
      </c>
      <c r="P811" t="s">
        <v>178</v>
      </c>
      <c r="Q811">
        <v>1005</v>
      </c>
      <c r="R811">
        <v>6</v>
      </c>
      <c r="S811">
        <v>0</v>
      </c>
      <c r="T811">
        <v>0</v>
      </c>
      <c r="V811" t="s">
        <v>1387</v>
      </c>
      <c r="W811">
        <v>3</v>
      </c>
      <c r="X811" s="68">
        <v>42354</v>
      </c>
      <c r="Y811" s="68">
        <v>36525</v>
      </c>
      <c r="Z811">
        <v>0</v>
      </c>
      <c r="AA811">
        <v>28</v>
      </c>
      <c r="AB811" t="s">
        <v>432</v>
      </c>
      <c r="AE811" t="s">
        <v>437</v>
      </c>
      <c r="AF811">
        <v>30001</v>
      </c>
    </row>
    <row r="812" spans="1:32" x14ac:dyDescent="0.25">
      <c r="A812" t="s">
        <v>563</v>
      </c>
      <c r="B812" t="s">
        <v>432</v>
      </c>
      <c r="C812" s="158" t="str">
        <f t="shared" si="12"/>
        <v>1130405</v>
      </c>
      <c r="D812">
        <v>113040</v>
      </c>
      <c r="F812">
        <v>12</v>
      </c>
      <c r="G812">
        <v>1250</v>
      </c>
      <c r="I812">
        <v>1025014</v>
      </c>
      <c r="J812">
        <v>1</v>
      </c>
      <c r="K812">
        <v>0</v>
      </c>
      <c r="L812">
        <v>1</v>
      </c>
      <c r="M812">
        <v>0</v>
      </c>
      <c r="N812">
        <v>9020247</v>
      </c>
      <c r="O812">
        <v>5</v>
      </c>
      <c r="P812" t="s">
        <v>178</v>
      </c>
      <c r="Q812">
        <v>1005</v>
      </c>
      <c r="R812">
        <v>6</v>
      </c>
      <c r="S812">
        <v>0</v>
      </c>
      <c r="T812">
        <v>0</v>
      </c>
      <c r="V812" t="s">
        <v>1387</v>
      </c>
      <c r="W812">
        <v>3</v>
      </c>
      <c r="X812" s="68">
        <v>42354</v>
      </c>
      <c r="Y812" s="68">
        <v>36525</v>
      </c>
      <c r="Z812">
        <v>0</v>
      </c>
      <c r="AA812">
        <v>28</v>
      </c>
      <c r="AB812" t="s">
        <v>432</v>
      </c>
      <c r="AE812" t="s">
        <v>437</v>
      </c>
      <c r="AF812">
        <v>30001</v>
      </c>
    </row>
    <row r="813" spans="1:32" x14ac:dyDescent="0.25">
      <c r="A813" t="s">
        <v>564</v>
      </c>
      <c r="B813" t="s">
        <v>432</v>
      </c>
      <c r="C813" s="158" t="str">
        <f t="shared" si="12"/>
        <v>1130411</v>
      </c>
      <c r="D813">
        <v>113041</v>
      </c>
      <c r="F813">
        <v>12</v>
      </c>
      <c r="H813" t="s">
        <v>397</v>
      </c>
      <c r="I813">
        <v>1025018</v>
      </c>
      <c r="J813">
        <v>0</v>
      </c>
      <c r="K813">
        <v>1</v>
      </c>
      <c r="L813">
        <v>1</v>
      </c>
      <c r="M813">
        <v>0</v>
      </c>
      <c r="N813">
        <v>9020247</v>
      </c>
      <c r="O813">
        <v>1</v>
      </c>
      <c r="P813" t="s">
        <v>565</v>
      </c>
      <c r="Q813">
        <v>1005</v>
      </c>
      <c r="R813">
        <v>6</v>
      </c>
      <c r="S813">
        <v>0</v>
      </c>
      <c r="T813">
        <v>0</v>
      </c>
      <c r="V813" t="s">
        <v>1387</v>
      </c>
      <c r="W813">
        <v>3</v>
      </c>
      <c r="X813" s="68">
        <v>42354</v>
      </c>
      <c r="Y813" s="68">
        <v>36525</v>
      </c>
      <c r="Z813">
        <v>0</v>
      </c>
      <c r="AA813">
        <v>28</v>
      </c>
      <c r="AB813" t="s">
        <v>432</v>
      </c>
      <c r="AE813" t="s">
        <v>437</v>
      </c>
      <c r="AF813">
        <v>30001</v>
      </c>
    </row>
    <row r="814" spans="1:32" x14ac:dyDescent="0.25">
      <c r="A814" t="s">
        <v>564</v>
      </c>
      <c r="B814" t="s">
        <v>432</v>
      </c>
      <c r="C814" s="158" t="str">
        <f t="shared" si="12"/>
        <v>1130412</v>
      </c>
      <c r="D814">
        <v>113041</v>
      </c>
      <c r="F814">
        <v>12</v>
      </c>
      <c r="H814" t="s">
        <v>397</v>
      </c>
      <c r="I814">
        <v>1025019</v>
      </c>
      <c r="J814">
        <v>0</v>
      </c>
      <c r="K814">
        <v>1</v>
      </c>
      <c r="L814">
        <v>1</v>
      </c>
      <c r="M814">
        <v>0</v>
      </c>
      <c r="N814">
        <v>9020247</v>
      </c>
      <c r="O814">
        <v>2</v>
      </c>
      <c r="P814" t="s">
        <v>565</v>
      </c>
      <c r="Q814">
        <v>1005</v>
      </c>
      <c r="R814">
        <v>6</v>
      </c>
      <c r="S814">
        <v>0</v>
      </c>
      <c r="T814">
        <v>0</v>
      </c>
      <c r="V814" t="s">
        <v>1387</v>
      </c>
      <c r="W814">
        <v>3</v>
      </c>
      <c r="X814" s="68">
        <v>42354</v>
      </c>
      <c r="Y814" s="68">
        <v>36525</v>
      </c>
      <c r="Z814">
        <v>0</v>
      </c>
      <c r="AA814">
        <v>28</v>
      </c>
      <c r="AB814" t="s">
        <v>432</v>
      </c>
      <c r="AE814" t="s">
        <v>437</v>
      </c>
      <c r="AF814">
        <v>30001</v>
      </c>
    </row>
    <row r="815" spans="1:32" x14ac:dyDescent="0.25">
      <c r="A815" t="s">
        <v>564</v>
      </c>
      <c r="B815" t="s">
        <v>432</v>
      </c>
      <c r="C815" s="158" t="str">
        <f t="shared" si="12"/>
        <v>1130413</v>
      </c>
      <c r="D815">
        <v>113041</v>
      </c>
      <c r="F815">
        <v>12</v>
      </c>
      <c r="H815" t="s">
        <v>397</v>
      </c>
      <c r="I815">
        <v>1025020</v>
      </c>
      <c r="J815">
        <v>0</v>
      </c>
      <c r="K815">
        <v>1</v>
      </c>
      <c r="L815">
        <v>1</v>
      </c>
      <c r="M815">
        <v>0</v>
      </c>
      <c r="N815">
        <v>9020247</v>
      </c>
      <c r="O815">
        <v>3</v>
      </c>
      <c r="P815" t="s">
        <v>565</v>
      </c>
      <c r="Q815">
        <v>1005</v>
      </c>
      <c r="R815">
        <v>6</v>
      </c>
      <c r="S815">
        <v>0</v>
      </c>
      <c r="T815">
        <v>0</v>
      </c>
      <c r="V815" t="s">
        <v>1387</v>
      </c>
      <c r="W815">
        <v>3</v>
      </c>
      <c r="X815" s="68">
        <v>42354</v>
      </c>
      <c r="Y815" s="68">
        <v>36525</v>
      </c>
      <c r="Z815">
        <v>0</v>
      </c>
      <c r="AA815">
        <v>28</v>
      </c>
      <c r="AB815" t="s">
        <v>432</v>
      </c>
      <c r="AE815" t="s">
        <v>437</v>
      </c>
      <c r="AF815">
        <v>30001</v>
      </c>
    </row>
    <row r="816" spans="1:32" x14ac:dyDescent="0.25">
      <c r="A816" t="s">
        <v>564</v>
      </c>
      <c r="B816" t="s">
        <v>432</v>
      </c>
      <c r="C816" s="158" t="str">
        <f t="shared" si="12"/>
        <v>1130414</v>
      </c>
      <c r="D816">
        <v>113041</v>
      </c>
      <c r="F816">
        <v>12</v>
      </c>
      <c r="H816" t="s">
        <v>397</v>
      </c>
      <c r="I816">
        <v>1025021</v>
      </c>
      <c r="J816">
        <v>0</v>
      </c>
      <c r="K816">
        <v>1</v>
      </c>
      <c r="L816">
        <v>1</v>
      </c>
      <c r="M816">
        <v>0</v>
      </c>
      <c r="N816">
        <v>9020247</v>
      </c>
      <c r="O816">
        <v>4</v>
      </c>
      <c r="P816" t="s">
        <v>565</v>
      </c>
      <c r="Q816">
        <v>1005</v>
      </c>
      <c r="R816">
        <v>6</v>
      </c>
      <c r="S816">
        <v>0</v>
      </c>
      <c r="T816">
        <v>0</v>
      </c>
      <c r="V816" t="s">
        <v>1387</v>
      </c>
      <c r="W816">
        <v>3</v>
      </c>
      <c r="X816" s="68">
        <v>42354</v>
      </c>
      <c r="Y816" s="68">
        <v>36525</v>
      </c>
      <c r="Z816">
        <v>0</v>
      </c>
      <c r="AA816">
        <v>28</v>
      </c>
      <c r="AB816" t="s">
        <v>432</v>
      </c>
      <c r="AE816" t="s">
        <v>437</v>
      </c>
      <c r="AF816">
        <v>30001</v>
      </c>
    </row>
    <row r="817" spans="1:32" x14ac:dyDescent="0.25">
      <c r="A817" t="s">
        <v>564</v>
      </c>
      <c r="B817" t="s">
        <v>432</v>
      </c>
      <c r="C817" s="158" t="str">
        <f t="shared" si="12"/>
        <v>1130415</v>
      </c>
      <c r="D817">
        <v>113041</v>
      </c>
      <c r="F817">
        <v>12</v>
      </c>
      <c r="H817" t="s">
        <v>397</v>
      </c>
      <c r="I817">
        <v>1025022</v>
      </c>
      <c r="J817">
        <v>0</v>
      </c>
      <c r="K817">
        <v>1</v>
      </c>
      <c r="L817">
        <v>1</v>
      </c>
      <c r="M817">
        <v>0</v>
      </c>
      <c r="N817">
        <v>9020247</v>
      </c>
      <c r="O817">
        <v>5</v>
      </c>
      <c r="P817" t="s">
        <v>565</v>
      </c>
      <c r="Q817">
        <v>1005</v>
      </c>
      <c r="R817">
        <v>6</v>
      </c>
      <c r="S817">
        <v>0</v>
      </c>
      <c r="T817">
        <v>0</v>
      </c>
      <c r="V817" t="s">
        <v>1387</v>
      </c>
      <c r="W817">
        <v>3</v>
      </c>
      <c r="X817" s="68">
        <v>42354</v>
      </c>
      <c r="Y817" s="68">
        <v>36525</v>
      </c>
      <c r="Z817">
        <v>0</v>
      </c>
      <c r="AA817">
        <v>28</v>
      </c>
      <c r="AB817" t="s">
        <v>432</v>
      </c>
      <c r="AE817" t="s">
        <v>437</v>
      </c>
      <c r="AF817">
        <v>30001</v>
      </c>
    </row>
    <row r="818" spans="1:32" x14ac:dyDescent="0.25">
      <c r="A818" t="s">
        <v>566</v>
      </c>
      <c r="B818" t="s">
        <v>432</v>
      </c>
      <c r="C818" s="158" t="str">
        <f t="shared" si="12"/>
        <v>1130421</v>
      </c>
      <c r="D818">
        <v>113042</v>
      </c>
      <c r="F818">
        <v>12</v>
      </c>
      <c r="G818">
        <v>1110</v>
      </c>
      <c r="I818">
        <v>1025023</v>
      </c>
      <c r="J818">
        <v>1</v>
      </c>
      <c r="K818">
        <v>0</v>
      </c>
      <c r="L818">
        <v>1</v>
      </c>
      <c r="M818">
        <v>0</v>
      </c>
      <c r="N818">
        <v>9020247</v>
      </c>
      <c r="O818">
        <v>1</v>
      </c>
      <c r="P818" t="s">
        <v>180</v>
      </c>
      <c r="Q818">
        <v>1005</v>
      </c>
      <c r="R818">
        <v>6</v>
      </c>
      <c r="S818">
        <v>0</v>
      </c>
      <c r="T818">
        <v>0</v>
      </c>
      <c r="V818" t="s">
        <v>1387</v>
      </c>
      <c r="W818">
        <v>3</v>
      </c>
      <c r="X818" s="68">
        <v>42354</v>
      </c>
      <c r="Y818" s="68">
        <v>36525</v>
      </c>
      <c r="Z818">
        <v>0</v>
      </c>
      <c r="AA818">
        <v>28</v>
      </c>
      <c r="AB818" t="s">
        <v>432</v>
      </c>
      <c r="AE818" t="s">
        <v>437</v>
      </c>
      <c r="AF818">
        <v>30001</v>
      </c>
    </row>
    <row r="819" spans="1:32" x14ac:dyDescent="0.25">
      <c r="A819" t="s">
        <v>566</v>
      </c>
      <c r="B819" t="s">
        <v>432</v>
      </c>
      <c r="C819" s="158" t="str">
        <f t="shared" si="12"/>
        <v>1130422</v>
      </c>
      <c r="D819">
        <v>113042</v>
      </c>
      <c r="F819">
        <v>12</v>
      </c>
      <c r="G819">
        <v>1305</v>
      </c>
      <c r="I819">
        <v>1025024</v>
      </c>
      <c r="J819">
        <v>1</v>
      </c>
      <c r="K819">
        <v>0</v>
      </c>
      <c r="L819">
        <v>1</v>
      </c>
      <c r="M819">
        <v>0</v>
      </c>
      <c r="N819">
        <v>9020247</v>
      </c>
      <c r="O819">
        <v>2</v>
      </c>
      <c r="P819" t="s">
        <v>180</v>
      </c>
      <c r="Q819">
        <v>1005</v>
      </c>
      <c r="R819">
        <v>6</v>
      </c>
      <c r="S819">
        <v>0</v>
      </c>
      <c r="T819">
        <v>0</v>
      </c>
      <c r="V819" t="s">
        <v>1387</v>
      </c>
      <c r="W819">
        <v>3</v>
      </c>
      <c r="X819" s="68">
        <v>42354</v>
      </c>
      <c r="Y819" s="68">
        <v>36525</v>
      </c>
      <c r="Z819">
        <v>0</v>
      </c>
      <c r="AA819">
        <v>28</v>
      </c>
      <c r="AB819" t="s">
        <v>432</v>
      </c>
      <c r="AE819" t="s">
        <v>437</v>
      </c>
      <c r="AF819">
        <v>30001</v>
      </c>
    </row>
    <row r="820" spans="1:32" x14ac:dyDescent="0.25">
      <c r="A820" t="s">
        <v>566</v>
      </c>
      <c r="B820" t="s">
        <v>432</v>
      </c>
      <c r="C820" s="158" t="str">
        <f t="shared" si="12"/>
        <v>1130423</v>
      </c>
      <c r="D820">
        <v>113042</v>
      </c>
      <c r="F820">
        <v>12</v>
      </c>
      <c r="G820">
        <v>1470</v>
      </c>
      <c r="I820">
        <v>1025025</v>
      </c>
      <c r="J820">
        <v>1</v>
      </c>
      <c r="K820">
        <v>0</v>
      </c>
      <c r="L820">
        <v>1</v>
      </c>
      <c r="M820">
        <v>0</v>
      </c>
      <c r="N820">
        <v>9020247</v>
      </c>
      <c r="O820">
        <v>3</v>
      </c>
      <c r="P820" t="s">
        <v>180</v>
      </c>
      <c r="Q820">
        <v>1005</v>
      </c>
      <c r="R820">
        <v>6</v>
      </c>
      <c r="S820">
        <v>0</v>
      </c>
      <c r="T820">
        <v>0</v>
      </c>
      <c r="V820" t="s">
        <v>1387</v>
      </c>
      <c r="W820">
        <v>3</v>
      </c>
      <c r="X820" s="68">
        <v>42354</v>
      </c>
      <c r="Y820" s="68">
        <v>36525</v>
      </c>
      <c r="Z820">
        <v>0</v>
      </c>
      <c r="AA820">
        <v>28</v>
      </c>
      <c r="AB820" t="s">
        <v>432</v>
      </c>
      <c r="AE820" t="s">
        <v>437</v>
      </c>
      <c r="AF820">
        <v>30001</v>
      </c>
    </row>
    <row r="821" spans="1:32" x14ac:dyDescent="0.25">
      <c r="A821" t="s">
        <v>566</v>
      </c>
      <c r="B821" t="s">
        <v>432</v>
      </c>
      <c r="C821" s="158" t="str">
        <f t="shared" si="12"/>
        <v>1130424</v>
      </c>
      <c r="D821">
        <v>113042</v>
      </c>
      <c r="F821">
        <v>12</v>
      </c>
      <c r="G821">
        <v>1375</v>
      </c>
      <c r="I821">
        <v>1025026</v>
      </c>
      <c r="J821">
        <v>1</v>
      </c>
      <c r="K821">
        <v>0</v>
      </c>
      <c r="L821">
        <v>1</v>
      </c>
      <c r="M821">
        <v>0</v>
      </c>
      <c r="N821">
        <v>9020247</v>
      </c>
      <c r="O821">
        <v>4</v>
      </c>
      <c r="P821" t="s">
        <v>180</v>
      </c>
      <c r="Q821">
        <v>1005</v>
      </c>
      <c r="R821">
        <v>6</v>
      </c>
      <c r="S821">
        <v>0</v>
      </c>
      <c r="T821">
        <v>0</v>
      </c>
      <c r="V821" t="s">
        <v>1387</v>
      </c>
      <c r="W821">
        <v>3</v>
      </c>
      <c r="X821" s="68">
        <v>42354</v>
      </c>
      <c r="Y821" s="68">
        <v>36525</v>
      </c>
      <c r="Z821">
        <v>0</v>
      </c>
      <c r="AA821">
        <v>28</v>
      </c>
      <c r="AB821" t="s">
        <v>432</v>
      </c>
      <c r="AE821" t="s">
        <v>437</v>
      </c>
      <c r="AF821">
        <v>30001</v>
      </c>
    </row>
    <row r="822" spans="1:32" x14ac:dyDescent="0.25">
      <c r="A822" t="s">
        <v>566</v>
      </c>
      <c r="B822" t="s">
        <v>432</v>
      </c>
      <c r="C822" s="158" t="str">
        <f t="shared" si="12"/>
        <v>1130425</v>
      </c>
      <c r="D822">
        <v>113042</v>
      </c>
      <c r="F822">
        <v>12</v>
      </c>
      <c r="G822">
        <v>1545</v>
      </c>
      <c r="I822">
        <v>1025027</v>
      </c>
      <c r="J822">
        <v>1</v>
      </c>
      <c r="K822">
        <v>0</v>
      </c>
      <c r="L822">
        <v>1</v>
      </c>
      <c r="M822">
        <v>0</v>
      </c>
      <c r="N822">
        <v>9020247</v>
      </c>
      <c r="O822">
        <v>5</v>
      </c>
      <c r="P822" t="s">
        <v>180</v>
      </c>
      <c r="Q822">
        <v>1005</v>
      </c>
      <c r="R822">
        <v>6</v>
      </c>
      <c r="S822">
        <v>0</v>
      </c>
      <c r="T822">
        <v>0</v>
      </c>
      <c r="V822" t="s">
        <v>1387</v>
      </c>
      <c r="W822">
        <v>3</v>
      </c>
      <c r="X822" s="68">
        <v>42354</v>
      </c>
      <c r="Y822" s="68">
        <v>36525</v>
      </c>
      <c r="Z822">
        <v>0</v>
      </c>
      <c r="AA822">
        <v>28</v>
      </c>
      <c r="AB822" t="s">
        <v>432</v>
      </c>
      <c r="AE822" t="s">
        <v>437</v>
      </c>
      <c r="AF822">
        <v>30001</v>
      </c>
    </row>
    <row r="823" spans="1:32" x14ac:dyDescent="0.25">
      <c r="A823" t="s">
        <v>567</v>
      </c>
      <c r="B823" t="s">
        <v>432</v>
      </c>
      <c r="C823" s="158" t="str">
        <f t="shared" si="12"/>
        <v>1130433</v>
      </c>
      <c r="D823">
        <v>113043</v>
      </c>
      <c r="F823">
        <v>12</v>
      </c>
      <c r="H823" t="s">
        <v>397</v>
      </c>
      <c r="I823">
        <v>1025033</v>
      </c>
      <c r="J823">
        <v>0</v>
      </c>
      <c r="K823">
        <v>1</v>
      </c>
      <c r="L823">
        <v>1</v>
      </c>
      <c r="M823">
        <v>0</v>
      </c>
      <c r="N823">
        <v>9020247</v>
      </c>
      <c r="O823">
        <v>3</v>
      </c>
      <c r="P823" t="s">
        <v>568</v>
      </c>
      <c r="Q823">
        <v>1005</v>
      </c>
      <c r="R823">
        <v>6</v>
      </c>
      <c r="S823">
        <v>0</v>
      </c>
      <c r="T823">
        <v>0</v>
      </c>
      <c r="V823" t="s">
        <v>1387</v>
      </c>
      <c r="W823">
        <v>3</v>
      </c>
      <c r="X823" s="68">
        <v>42354</v>
      </c>
      <c r="Y823" s="68">
        <v>36525</v>
      </c>
      <c r="Z823">
        <v>0</v>
      </c>
      <c r="AA823">
        <v>28</v>
      </c>
      <c r="AB823" t="s">
        <v>432</v>
      </c>
      <c r="AE823" t="s">
        <v>437</v>
      </c>
      <c r="AF823">
        <v>30001</v>
      </c>
    </row>
    <row r="824" spans="1:32" x14ac:dyDescent="0.25">
      <c r="A824" t="s">
        <v>567</v>
      </c>
      <c r="B824" t="s">
        <v>432</v>
      </c>
      <c r="C824" s="158" t="str">
        <f t="shared" si="12"/>
        <v>1130434</v>
      </c>
      <c r="D824">
        <v>113043</v>
      </c>
      <c r="F824">
        <v>12</v>
      </c>
      <c r="H824" t="s">
        <v>397</v>
      </c>
      <c r="I824">
        <v>1025034</v>
      </c>
      <c r="J824">
        <v>0</v>
      </c>
      <c r="K824">
        <v>1</v>
      </c>
      <c r="L824">
        <v>1</v>
      </c>
      <c r="M824">
        <v>0</v>
      </c>
      <c r="N824">
        <v>9020247</v>
      </c>
      <c r="O824">
        <v>4</v>
      </c>
      <c r="P824" t="s">
        <v>568</v>
      </c>
      <c r="Q824">
        <v>1005</v>
      </c>
      <c r="R824">
        <v>6</v>
      </c>
      <c r="S824">
        <v>0</v>
      </c>
      <c r="T824">
        <v>0</v>
      </c>
      <c r="V824" t="s">
        <v>1387</v>
      </c>
      <c r="W824">
        <v>3</v>
      </c>
      <c r="X824" s="68">
        <v>42354</v>
      </c>
      <c r="Y824" s="68">
        <v>36525</v>
      </c>
      <c r="Z824">
        <v>0</v>
      </c>
      <c r="AA824">
        <v>28</v>
      </c>
      <c r="AB824" t="s">
        <v>432</v>
      </c>
      <c r="AE824" t="s">
        <v>437</v>
      </c>
      <c r="AF824">
        <v>30001</v>
      </c>
    </row>
    <row r="825" spans="1:32" x14ac:dyDescent="0.25">
      <c r="A825" t="s">
        <v>567</v>
      </c>
      <c r="B825" t="s">
        <v>432</v>
      </c>
      <c r="C825" s="158" t="str">
        <f t="shared" si="12"/>
        <v>1130435</v>
      </c>
      <c r="D825">
        <v>113043</v>
      </c>
      <c r="F825">
        <v>12</v>
      </c>
      <c r="H825" t="s">
        <v>397</v>
      </c>
      <c r="I825">
        <v>1025035</v>
      </c>
      <c r="J825">
        <v>0</v>
      </c>
      <c r="K825">
        <v>1</v>
      </c>
      <c r="L825">
        <v>1</v>
      </c>
      <c r="M825">
        <v>0</v>
      </c>
      <c r="N825">
        <v>9020247</v>
      </c>
      <c r="O825">
        <v>5</v>
      </c>
      <c r="P825" t="s">
        <v>568</v>
      </c>
      <c r="Q825">
        <v>1005</v>
      </c>
      <c r="R825">
        <v>6</v>
      </c>
      <c r="S825">
        <v>0</v>
      </c>
      <c r="T825">
        <v>0</v>
      </c>
      <c r="V825" t="s">
        <v>1387</v>
      </c>
      <c r="W825">
        <v>3</v>
      </c>
      <c r="X825" s="68">
        <v>42354</v>
      </c>
      <c r="Y825" s="68">
        <v>36525</v>
      </c>
      <c r="Z825">
        <v>0</v>
      </c>
      <c r="AA825">
        <v>28</v>
      </c>
      <c r="AB825" t="s">
        <v>432</v>
      </c>
      <c r="AE825" t="s">
        <v>437</v>
      </c>
      <c r="AF825">
        <v>30001</v>
      </c>
    </row>
    <row r="826" spans="1:32" x14ac:dyDescent="0.25">
      <c r="A826" t="s">
        <v>567</v>
      </c>
      <c r="B826" t="s">
        <v>432</v>
      </c>
      <c r="C826" s="158" t="str">
        <f t="shared" si="12"/>
        <v>1130431</v>
      </c>
      <c r="D826">
        <v>113043</v>
      </c>
      <c r="F826">
        <v>12</v>
      </c>
      <c r="H826" t="s">
        <v>397</v>
      </c>
      <c r="I826">
        <v>1025031</v>
      </c>
      <c r="J826">
        <v>0</v>
      </c>
      <c r="K826">
        <v>1</v>
      </c>
      <c r="L826">
        <v>1</v>
      </c>
      <c r="M826">
        <v>0</v>
      </c>
      <c r="N826">
        <v>9020247</v>
      </c>
      <c r="O826">
        <v>1</v>
      </c>
      <c r="P826" t="s">
        <v>568</v>
      </c>
      <c r="Q826">
        <v>1005</v>
      </c>
      <c r="R826">
        <v>6</v>
      </c>
      <c r="S826">
        <v>0</v>
      </c>
      <c r="T826">
        <v>0</v>
      </c>
      <c r="V826" t="s">
        <v>1387</v>
      </c>
      <c r="W826">
        <v>3</v>
      </c>
      <c r="X826" s="68">
        <v>42354</v>
      </c>
      <c r="Y826" s="68">
        <v>36525</v>
      </c>
      <c r="Z826">
        <v>0</v>
      </c>
      <c r="AA826">
        <v>28</v>
      </c>
      <c r="AB826" t="s">
        <v>432</v>
      </c>
      <c r="AE826" t="s">
        <v>437</v>
      </c>
      <c r="AF826">
        <v>30001</v>
      </c>
    </row>
    <row r="827" spans="1:32" x14ac:dyDescent="0.25">
      <c r="A827" t="s">
        <v>567</v>
      </c>
      <c r="B827" t="s">
        <v>432</v>
      </c>
      <c r="C827" s="158" t="str">
        <f t="shared" si="12"/>
        <v>1130432</v>
      </c>
      <c r="D827">
        <v>113043</v>
      </c>
      <c r="F827">
        <v>12</v>
      </c>
      <c r="H827" t="s">
        <v>397</v>
      </c>
      <c r="I827">
        <v>1025032</v>
      </c>
      <c r="J827">
        <v>0</v>
      </c>
      <c r="K827">
        <v>1</v>
      </c>
      <c r="L827">
        <v>1</v>
      </c>
      <c r="M827">
        <v>0</v>
      </c>
      <c r="N827">
        <v>9020247</v>
      </c>
      <c r="O827">
        <v>2</v>
      </c>
      <c r="P827" t="s">
        <v>568</v>
      </c>
      <c r="Q827">
        <v>1005</v>
      </c>
      <c r="R827">
        <v>6</v>
      </c>
      <c r="S827">
        <v>0</v>
      </c>
      <c r="T827">
        <v>0</v>
      </c>
      <c r="V827" t="s">
        <v>1387</v>
      </c>
      <c r="W827">
        <v>3</v>
      </c>
      <c r="X827" s="68">
        <v>42354</v>
      </c>
      <c r="Y827" s="68">
        <v>36525</v>
      </c>
      <c r="Z827">
        <v>0</v>
      </c>
      <c r="AA827">
        <v>28</v>
      </c>
      <c r="AB827" t="s">
        <v>432</v>
      </c>
      <c r="AE827" t="s">
        <v>437</v>
      </c>
      <c r="AF827">
        <v>30001</v>
      </c>
    </row>
    <row r="828" spans="1:32" x14ac:dyDescent="0.25">
      <c r="A828" t="s">
        <v>569</v>
      </c>
      <c r="B828" t="s">
        <v>432</v>
      </c>
      <c r="C828" s="158" t="str">
        <f t="shared" si="12"/>
        <v>1130441</v>
      </c>
      <c r="D828">
        <v>113044</v>
      </c>
      <c r="F828">
        <v>12</v>
      </c>
      <c r="G828">
        <v>1490</v>
      </c>
      <c r="I828">
        <v>1025036</v>
      </c>
      <c r="J828">
        <v>1</v>
      </c>
      <c r="K828">
        <v>0</v>
      </c>
      <c r="L828">
        <v>1</v>
      </c>
      <c r="M828">
        <v>0</v>
      </c>
      <c r="N828">
        <v>9020247</v>
      </c>
      <c r="O828">
        <v>1</v>
      </c>
      <c r="P828" t="s">
        <v>179</v>
      </c>
      <c r="Q828">
        <v>1005</v>
      </c>
      <c r="R828">
        <v>6</v>
      </c>
      <c r="S828">
        <v>0</v>
      </c>
      <c r="T828">
        <v>0</v>
      </c>
      <c r="V828" t="s">
        <v>1387</v>
      </c>
      <c r="W828">
        <v>3</v>
      </c>
      <c r="X828" s="68">
        <v>42354</v>
      </c>
      <c r="Y828" s="68">
        <v>36525</v>
      </c>
      <c r="Z828">
        <v>0</v>
      </c>
      <c r="AA828">
        <v>28</v>
      </c>
      <c r="AB828" t="s">
        <v>432</v>
      </c>
      <c r="AE828" t="s">
        <v>437</v>
      </c>
      <c r="AF828">
        <v>30001</v>
      </c>
    </row>
    <row r="829" spans="1:32" x14ac:dyDescent="0.25">
      <c r="A829" t="s">
        <v>569</v>
      </c>
      <c r="B829" t="s">
        <v>432</v>
      </c>
      <c r="C829" s="158" t="str">
        <f t="shared" si="12"/>
        <v>1130442</v>
      </c>
      <c r="D829">
        <v>113044</v>
      </c>
      <c r="F829">
        <v>12</v>
      </c>
      <c r="G829">
        <v>1615</v>
      </c>
      <c r="I829">
        <v>1025037</v>
      </c>
      <c r="J829">
        <v>1</v>
      </c>
      <c r="K829">
        <v>0</v>
      </c>
      <c r="L829">
        <v>1</v>
      </c>
      <c r="M829">
        <v>0</v>
      </c>
      <c r="N829">
        <v>9020247</v>
      </c>
      <c r="O829">
        <v>2</v>
      </c>
      <c r="P829" t="s">
        <v>179</v>
      </c>
      <c r="Q829">
        <v>1005</v>
      </c>
      <c r="R829">
        <v>6</v>
      </c>
      <c r="S829">
        <v>0</v>
      </c>
      <c r="T829">
        <v>0</v>
      </c>
      <c r="V829" t="s">
        <v>1387</v>
      </c>
      <c r="W829">
        <v>3</v>
      </c>
      <c r="X829" s="68">
        <v>42354</v>
      </c>
      <c r="Y829" s="68">
        <v>36525</v>
      </c>
      <c r="Z829">
        <v>0</v>
      </c>
      <c r="AA829">
        <v>28</v>
      </c>
      <c r="AB829" t="s">
        <v>432</v>
      </c>
      <c r="AE829" t="s">
        <v>437</v>
      </c>
      <c r="AF829">
        <v>30001</v>
      </c>
    </row>
    <row r="830" spans="1:32" x14ac:dyDescent="0.25">
      <c r="A830" t="s">
        <v>569</v>
      </c>
      <c r="B830" t="s">
        <v>432</v>
      </c>
      <c r="C830" s="158" t="str">
        <f t="shared" si="12"/>
        <v>1130443</v>
      </c>
      <c r="D830">
        <v>113044</v>
      </c>
      <c r="F830">
        <v>12</v>
      </c>
      <c r="G830">
        <v>1805</v>
      </c>
      <c r="I830">
        <v>1025038</v>
      </c>
      <c r="J830">
        <v>1</v>
      </c>
      <c r="K830">
        <v>0</v>
      </c>
      <c r="L830">
        <v>1</v>
      </c>
      <c r="M830">
        <v>0</v>
      </c>
      <c r="N830">
        <v>9020247</v>
      </c>
      <c r="O830">
        <v>3</v>
      </c>
      <c r="P830" t="s">
        <v>179</v>
      </c>
      <c r="Q830">
        <v>1005</v>
      </c>
      <c r="R830">
        <v>6</v>
      </c>
      <c r="S830">
        <v>0</v>
      </c>
      <c r="T830">
        <v>0</v>
      </c>
      <c r="V830" t="s">
        <v>1387</v>
      </c>
      <c r="W830">
        <v>3</v>
      </c>
      <c r="X830" s="68">
        <v>42354</v>
      </c>
      <c r="Y830" s="68">
        <v>36525</v>
      </c>
      <c r="Z830">
        <v>0</v>
      </c>
      <c r="AA830">
        <v>28</v>
      </c>
      <c r="AB830" t="s">
        <v>432</v>
      </c>
      <c r="AE830" t="s">
        <v>437</v>
      </c>
      <c r="AF830">
        <v>30001</v>
      </c>
    </row>
    <row r="831" spans="1:32" x14ac:dyDescent="0.25">
      <c r="A831" t="s">
        <v>569</v>
      </c>
      <c r="B831" t="s">
        <v>432</v>
      </c>
      <c r="C831" s="158" t="str">
        <f t="shared" si="12"/>
        <v>1130444</v>
      </c>
      <c r="D831">
        <v>113044</v>
      </c>
      <c r="F831">
        <v>12</v>
      </c>
      <c r="G831">
        <v>1700</v>
      </c>
      <c r="I831">
        <v>1025039</v>
      </c>
      <c r="J831">
        <v>1</v>
      </c>
      <c r="K831">
        <v>0</v>
      </c>
      <c r="L831">
        <v>1</v>
      </c>
      <c r="M831">
        <v>0</v>
      </c>
      <c r="N831">
        <v>9020247</v>
      </c>
      <c r="O831">
        <v>4</v>
      </c>
      <c r="P831" t="s">
        <v>179</v>
      </c>
      <c r="Q831">
        <v>1005</v>
      </c>
      <c r="R831">
        <v>6</v>
      </c>
      <c r="S831">
        <v>0</v>
      </c>
      <c r="T831">
        <v>0</v>
      </c>
      <c r="V831" t="s">
        <v>1387</v>
      </c>
      <c r="W831">
        <v>3</v>
      </c>
      <c r="X831" s="68">
        <v>42354</v>
      </c>
      <c r="Y831" s="68">
        <v>36525</v>
      </c>
      <c r="Z831">
        <v>0</v>
      </c>
      <c r="AA831">
        <v>28</v>
      </c>
      <c r="AB831" t="s">
        <v>432</v>
      </c>
      <c r="AE831" t="s">
        <v>437</v>
      </c>
      <c r="AF831">
        <v>30001</v>
      </c>
    </row>
    <row r="832" spans="1:32" x14ac:dyDescent="0.25">
      <c r="A832" t="s">
        <v>569</v>
      </c>
      <c r="B832" t="s">
        <v>432</v>
      </c>
      <c r="C832" s="158" t="str">
        <f t="shared" si="12"/>
        <v>1130445</v>
      </c>
      <c r="D832">
        <v>113044</v>
      </c>
      <c r="F832">
        <v>12</v>
      </c>
      <c r="G832">
        <v>1900</v>
      </c>
      <c r="I832">
        <v>1025040</v>
      </c>
      <c r="J832">
        <v>1</v>
      </c>
      <c r="K832">
        <v>0</v>
      </c>
      <c r="L832">
        <v>1</v>
      </c>
      <c r="M832">
        <v>0</v>
      </c>
      <c r="N832">
        <v>9020247</v>
      </c>
      <c r="O832">
        <v>5</v>
      </c>
      <c r="P832" t="s">
        <v>179</v>
      </c>
      <c r="Q832">
        <v>1005</v>
      </c>
      <c r="R832">
        <v>6</v>
      </c>
      <c r="S832">
        <v>0</v>
      </c>
      <c r="T832">
        <v>0</v>
      </c>
      <c r="V832" t="s">
        <v>1387</v>
      </c>
      <c r="W832">
        <v>3</v>
      </c>
      <c r="X832" s="68">
        <v>42354</v>
      </c>
      <c r="Y832" s="68">
        <v>36525</v>
      </c>
      <c r="Z832">
        <v>0</v>
      </c>
      <c r="AA832">
        <v>28</v>
      </c>
      <c r="AB832" t="s">
        <v>432</v>
      </c>
      <c r="AE832" t="s">
        <v>437</v>
      </c>
      <c r="AF832">
        <v>30001</v>
      </c>
    </row>
    <row r="833" spans="1:32" x14ac:dyDescent="0.25">
      <c r="A833" t="s">
        <v>561</v>
      </c>
      <c r="B833" t="s">
        <v>432</v>
      </c>
      <c r="C833" s="158" t="str">
        <f t="shared" si="12"/>
        <v>1130395</v>
      </c>
      <c r="D833">
        <v>113039</v>
      </c>
      <c r="F833">
        <v>12</v>
      </c>
      <c r="H833" t="s">
        <v>397</v>
      </c>
      <c r="I833">
        <v>1025009</v>
      </c>
      <c r="J833">
        <v>0</v>
      </c>
      <c r="K833">
        <v>1</v>
      </c>
      <c r="L833">
        <v>1</v>
      </c>
      <c r="M833">
        <v>0</v>
      </c>
      <c r="N833">
        <v>9020248</v>
      </c>
      <c r="O833">
        <v>5</v>
      </c>
      <c r="P833" t="s">
        <v>562</v>
      </c>
      <c r="Q833">
        <v>1005</v>
      </c>
      <c r="R833">
        <v>6</v>
      </c>
      <c r="S833">
        <v>0</v>
      </c>
      <c r="T833">
        <v>0</v>
      </c>
      <c r="V833" t="s">
        <v>1387</v>
      </c>
      <c r="W833">
        <v>3</v>
      </c>
      <c r="X833" s="68">
        <v>42354</v>
      </c>
      <c r="Y833" s="68">
        <v>36525</v>
      </c>
      <c r="Z833">
        <v>0</v>
      </c>
      <c r="AA833">
        <v>28</v>
      </c>
      <c r="AB833" t="s">
        <v>432</v>
      </c>
      <c r="AE833" t="s">
        <v>437</v>
      </c>
      <c r="AF833">
        <v>30001</v>
      </c>
    </row>
    <row r="834" spans="1:32" x14ac:dyDescent="0.25">
      <c r="A834" t="s">
        <v>570</v>
      </c>
      <c r="B834" t="s">
        <v>432</v>
      </c>
      <c r="C834" s="158" t="str">
        <f t="shared" si="12"/>
        <v>1130451</v>
      </c>
      <c r="D834">
        <v>113045</v>
      </c>
      <c r="F834">
        <v>12</v>
      </c>
      <c r="H834" t="s">
        <v>397</v>
      </c>
      <c r="I834">
        <v>1025044</v>
      </c>
      <c r="J834">
        <v>0</v>
      </c>
      <c r="K834">
        <v>1</v>
      </c>
      <c r="L834">
        <v>1</v>
      </c>
      <c r="M834">
        <v>0</v>
      </c>
      <c r="N834">
        <v>9020247</v>
      </c>
      <c r="O834">
        <v>1</v>
      </c>
      <c r="P834" t="s">
        <v>571</v>
      </c>
      <c r="Q834">
        <v>1005</v>
      </c>
      <c r="R834">
        <v>6</v>
      </c>
      <c r="S834">
        <v>0</v>
      </c>
      <c r="T834">
        <v>0</v>
      </c>
      <c r="V834" t="s">
        <v>1387</v>
      </c>
      <c r="W834">
        <v>3</v>
      </c>
      <c r="X834" s="68">
        <v>42354</v>
      </c>
      <c r="Y834" s="68">
        <v>36525</v>
      </c>
      <c r="Z834">
        <v>0</v>
      </c>
      <c r="AA834">
        <v>28</v>
      </c>
      <c r="AB834" t="s">
        <v>432</v>
      </c>
      <c r="AE834" t="s">
        <v>437</v>
      </c>
      <c r="AF834">
        <v>30001</v>
      </c>
    </row>
    <row r="835" spans="1:32" x14ac:dyDescent="0.25">
      <c r="A835" t="s">
        <v>570</v>
      </c>
      <c r="B835" t="s">
        <v>432</v>
      </c>
      <c r="C835" s="158" t="str">
        <f t="shared" ref="C835:C898" si="13">D835&amp;O835</f>
        <v>1130452</v>
      </c>
      <c r="D835">
        <v>113045</v>
      </c>
      <c r="F835">
        <v>12</v>
      </c>
      <c r="H835" t="s">
        <v>397</v>
      </c>
      <c r="I835">
        <v>1025045</v>
      </c>
      <c r="J835">
        <v>0</v>
      </c>
      <c r="K835">
        <v>1</v>
      </c>
      <c r="L835">
        <v>1</v>
      </c>
      <c r="M835">
        <v>0</v>
      </c>
      <c r="N835">
        <v>9020247</v>
      </c>
      <c r="O835">
        <v>2</v>
      </c>
      <c r="P835" t="s">
        <v>571</v>
      </c>
      <c r="Q835">
        <v>1005</v>
      </c>
      <c r="R835">
        <v>6</v>
      </c>
      <c r="S835">
        <v>0</v>
      </c>
      <c r="T835">
        <v>0</v>
      </c>
      <c r="V835" t="s">
        <v>1387</v>
      </c>
      <c r="W835">
        <v>3</v>
      </c>
      <c r="X835" s="68">
        <v>42354</v>
      </c>
      <c r="Y835" s="68">
        <v>36525</v>
      </c>
      <c r="Z835">
        <v>0</v>
      </c>
      <c r="AA835">
        <v>28</v>
      </c>
      <c r="AB835" t="s">
        <v>432</v>
      </c>
      <c r="AE835" t="s">
        <v>437</v>
      </c>
      <c r="AF835">
        <v>30001</v>
      </c>
    </row>
    <row r="836" spans="1:32" x14ac:dyDescent="0.25">
      <c r="A836" t="s">
        <v>570</v>
      </c>
      <c r="B836" t="s">
        <v>432</v>
      </c>
      <c r="C836" s="158" t="str">
        <f t="shared" si="13"/>
        <v>1130453</v>
      </c>
      <c r="D836">
        <v>113045</v>
      </c>
      <c r="F836">
        <v>12</v>
      </c>
      <c r="H836" t="s">
        <v>397</v>
      </c>
      <c r="I836">
        <v>1025046</v>
      </c>
      <c r="J836">
        <v>0</v>
      </c>
      <c r="K836">
        <v>1</v>
      </c>
      <c r="L836">
        <v>1</v>
      </c>
      <c r="M836">
        <v>0</v>
      </c>
      <c r="N836">
        <v>9020247</v>
      </c>
      <c r="O836">
        <v>3</v>
      </c>
      <c r="P836" t="s">
        <v>571</v>
      </c>
      <c r="Q836">
        <v>1005</v>
      </c>
      <c r="R836">
        <v>6</v>
      </c>
      <c r="S836">
        <v>0</v>
      </c>
      <c r="T836">
        <v>0</v>
      </c>
      <c r="V836" t="s">
        <v>1387</v>
      </c>
      <c r="W836">
        <v>3</v>
      </c>
      <c r="X836" s="68">
        <v>42354</v>
      </c>
      <c r="Y836" s="68">
        <v>36525</v>
      </c>
      <c r="Z836">
        <v>0</v>
      </c>
      <c r="AA836">
        <v>28</v>
      </c>
      <c r="AB836" t="s">
        <v>432</v>
      </c>
      <c r="AE836" t="s">
        <v>437</v>
      </c>
      <c r="AF836">
        <v>30001</v>
      </c>
    </row>
    <row r="837" spans="1:32" x14ac:dyDescent="0.25">
      <c r="A837" t="s">
        <v>570</v>
      </c>
      <c r="B837" t="s">
        <v>432</v>
      </c>
      <c r="C837" s="158" t="str">
        <f t="shared" si="13"/>
        <v>1130454</v>
      </c>
      <c r="D837">
        <v>113045</v>
      </c>
      <c r="F837">
        <v>12</v>
      </c>
      <c r="H837" t="s">
        <v>397</v>
      </c>
      <c r="I837">
        <v>1025047</v>
      </c>
      <c r="J837">
        <v>0</v>
      </c>
      <c r="K837">
        <v>1</v>
      </c>
      <c r="L837">
        <v>1</v>
      </c>
      <c r="M837">
        <v>0</v>
      </c>
      <c r="N837">
        <v>9020247</v>
      </c>
      <c r="O837">
        <v>4</v>
      </c>
      <c r="P837" t="s">
        <v>571</v>
      </c>
      <c r="Q837">
        <v>1005</v>
      </c>
      <c r="R837">
        <v>6</v>
      </c>
      <c r="S837">
        <v>0</v>
      </c>
      <c r="T837">
        <v>0</v>
      </c>
      <c r="V837" t="s">
        <v>1387</v>
      </c>
      <c r="W837">
        <v>3</v>
      </c>
      <c r="X837" s="68">
        <v>42354</v>
      </c>
      <c r="Y837" s="68">
        <v>36525</v>
      </c>
      <c r="Z837">
        <v>0</v>
      </c>
      <c r="AA837">
        <v>28</v>
      </c>
      <c r="AB837" t="s">
        <v>432</v>
      </c>
      <c r="AE837" t="s">
        <v>437</v>
      </c>
      <c r="AF837">
        <v>30001</v>
      </c>
    </row>
    <row r="838" spans="1:32" x14ac:dyDescent="0.25">
      <c r="A838" t="s">
        <v>570</v>
      </c>
      <c r="B838" t="s">
        <v>432</v>
      </c>
      <c r="C838" s="158" t="str">
        <f t="shared" si="13"/>
        <v>1130455</v>
      </c>
      <c r="D838">
        <v>113045</v>
      </c>
      <c r="F838">
        <v>12</v>
      </c>
      <c r="H838" t="s">
        <v>397</v>
      </c>
      <c r="I838">
        <v>1025048</v>
      </c>
      <c r="J838">
        <v>0</v>
      </c>
      <c r="K838">
        <v>1</v>
      </c>
      <c r="L838">
        <v>1</v>
      </c>
      <c r="M838">
        <v>0</v>
      </c>
      <c r="N838">
        <v>9020247</v>
      </c>
      <c r="O838">
        <v>5</v>
      </c>
      <c r="P838" t="s">
        <v>571</v>
      </c>
      <c r="Q838">
        <v>1005</v>
      </c>
      <c r="R838">
        <v>6</v>
      </c>
      <c r="S838">
        <v>0</v>
      </c>
      <c r="T838">
        <v>0</v>
      </c>
      <c r="V838" t="s">
        <v>1387</v>
      </c>
      <c r="W838">
        <v>3</v>
      </c>
      <c r="X838" s="68">
        <v>42354</v>
      </c>
      <c r="Y838" s="68">
        <v>36525</v>
      </c>
      <c r="Z838">
        <v>0</v>
      </c>
      <c r="AA838">
        <v>28</v>
      </c>
      <c r="AB838" t="s">
        <v>432</v>
      </c>
      <c r="AE838" t="s">
        <v>437</v>
      </c>
      <c r="AF838">
        <v>30001</v>
      </c>
    </row>
    <row r="839" spans="1:32" x14ac:dyDescent="0.25">
      <c r="A839" t="s">
        <v>563</v>
      </c>
      <c r="B839" t="s">
        <v>432</v>
      </c>
      <c r="C839" s="158" t="str">
        <f t="shared" si="13"/>
        <v>1130402</v>
      </c>
      <c r="D839">
        <v>113040</v>
      </c>
      <c r="F839">
        <v>12</v>
      </c>
      <c r="G839">
        <v>1055</v>
      </c>
      <c r="I839">
        <v>1025011</v>
      </c>
      <c r="J839">
        <v>1</v>
      </c>
      <c r="K839">
        <v>0</v>
      </c>
      <c r="L839">
        <v>1</v>
      </c>
      <c r="M839">
        <v>0</v>
      </c>
      <c r="N839">
        <v>9020247</v>
      </c>
      <c r="O839">
        <v>2</v>
      </c>
      <c r="P839" t="s">
        <v>178</v>
      </c>
      <c r="Q839">
        <v>1005</v>
      </c>
      <c r="R839">
        <v>6</v>
      </c>
      <c r="S839">
        <v>0</v>
      </c>
      <c r="T839">
        <v>0</v>
      </c>
      <c r="V839" t="s">
        <v>1387</v>
      </c>
      <c r="W839">
        <v>3</v>
      </c>
      <c r="X839" s="68">
        <v>42354</v>
      </c>
      <c r="Y839" s="68">
        <v>36525</v>
      </c>
      <c r="Z839">
        <v>0</v>
      </c>
      <c r="AA839">
        <v>28</v>
      </c>
      <c r="AB839" t="s">
        <v>432</v>
      </c>
      <c r="AE839" t="s">
        <v>437</v>
      </c>
      <c r="AF839">
        <v>30001</v>
      </c>
    </row>
    <row r="840" spans="1:32" x14ac:dyDescent="0.25">
      <c r="A840" t="s">
        <v>572</v>
      </c>
      <c r="B840" t="s">
        <v>432</v>
      </c>
      <c r="C840" s="158" t="str">
        <f t="shared" si="13"/>
        <v>1130521</v>
      </c>
      <c r="D840">
        <v>113052</v>
      </c>
      <c r="F840">
        <v>12</v>
      </c>
      <c r="G840">
        <v>825</v>
      </c>
      <c r="I840">
        <v>1025059</v>
      </c>
      <c r="J840">
        <v>1</v>
      </c>
      <c r="K840">
        <v>0</v>
      </c>
      <c r="L840">
        <v>1</v>
      </c>
      <c r="M840">
        <v>0</v>
      </c>
      <c r="N840">
        <v>9020246</v>
      </c>
      <c r="O840">
        <v>1</v>
      </c>
      <c r="P840" t="s">
        <v>182</v>
      </c>
      <c r="Q840">
        <v>1005</v>
      </c>
      <c r="R840">
        <v>6</v>
      </c>
      <c r="S840">
        <v>0</v>
      </c>
      <c r="T840">
        <v>0</v>
      </c>
      <c r="V840" t="s">
        <v>1387</v>
      </c>
      <c r="W840">
        <v>3</v>
      </c>
      <c r="X840" s="68">
        <v>42354</v>
      </c>
      <c r="Y840" s="68">
        <v>36525</v>
      </c>
      <c r="Z840">
        <v>0</v>
      </c>
      <c r="AA840">
        <v>28</v>
      </c>
      <c r="AB840" t="s">
        <v>432</v>
      </c>
      <c r="AE840" t="s">
        <v>437</v>
      </c>
      <c r="AF840">
        <v>30001</v>
      </c>
    </row>
    <row r="841" spans="1:32" x14ac:dyDescent="0.25">
      <c r="A841" t="s">
        <v>572</v>
      </c>
      <c r="B841" t="s">
        <v>432</v>
      </c>
      <c r="C841" s="158" t="str">
        <f t="shared" si="13"/>
        <v>1130522</v>
      </c>
      <c r="D841">
        <v>113052</v>
      </c>
      <c r="F841">
        <v>12</v>
      </c>
      <c r="G841">
        <v>915</v>
      </c>
      <c r="I841">
        <v>1025060</v>
      </c>
      <c r="J841">
        <v>1</v>
      </c>
      <c r="K841">
        <v>0</v>
      </c>
      <c r="L841">
        <v>1</v>
      </c>
      <c r="M841">
        <v>0</v>
      </c>
      <c r="N841">
        <v>9020246</v>
      </c>
      <c r="O841">
        <v>2</v>
      </c>
      <c r="P841" t="s">
        <v>182</v>
      </c>
      <c r="Q841">
        <v>1005</v>
      </c>
      <c r="R841">
        <v>6</v>
      </c>
      <c r="S841">
        <v>0</v>
      </c>
      <c r="T841">
        <v>0</v>
      </c>
      <c r="V841" t="s">
        <v>1387</v>
      </c>
      <c r="W841">
        <v>3</v>
      </c>
      <c r="X841" s="68">
        <v>42354</v>
      </c>
      <c r="Y841" s="68">
        <v>36525</v>
      </c>
      <c r="Z841">
        <v>0</v>
      </c>
      <c r="AA841">
        <v>28</v>
      </c>
      <c r="AB841" t="s">
        <v>432</v>
      </c>
      <c r="AE841" t="s">
        <v>437</v>
      </c>
      <c r="AF841">
        <v>30001</v>
      </c>
    </row>
    <row r="842" spans="1:32" x14ac:dyDescent="0.25">
      <c r="A842" t="s">
        <v>572</v>
      </c>
      <c r="B842" t="s">
        <v>432</v>
      </c>
      <c r="C842" s="158" t="str">
        <f t="shared" si="13"/>
        <v>1130523</v>
      </c>
      <c r="D842">
        <v>113052</v>
      </c>
      <c r="F842">
        <v>12</v>
      </c>
      <c r="G842">
        <v>1010</v>
      </c>
      <c r="I842">
        <v>1025061</v>
      </c>
      <c r="J842">
        <v>1</v>
      </c>
      <c r="K842">
        <v>0</v>
      </c>
      <c r="L842">
        <v>1</v>
      </c>
      <c r="M842">
        <v>0</v>
      </c>
      <c r="N842">
        <v>9020246</v>
      </c>
      <c r="O842">
        <v>3</v>
      </c>
      <c r="P842" t="s">
        <v>182</v>
      </c>
      <c r="Q842">
        <v>1005</v>
      </c>
      <c r="R842">
        <v>6</v>
      </c>
      <c r="S842">
        <v>0</v>
      </c>
      <c r="T842">
        <v>0</v>
      </c>
      <c r="V842" t="s">
        <v>1387</v>
      </c>
      <c r="W842">
        <v>3</v>
      </c>
      <c r="X842" s="68">
        <v>42354</v>
      </c>
      <c r="Y842" s="68">
        <v>36525</v>
      </c>
      <c r="Z842">
        <v>0</v>
      </c>
      <c r="AA842">
        <v>28</v>
      </c>
      <c r="AB842" t="s">
        <v>432</v>
      </c>
      <c r="AE842" t="s">
        <v>437</v>
      </c>
      <c r="AF842">
        <v>30001</v>
      </c>
    </row>
    <row r="843" spans="1:32" x14ac:dyDescent="0.25">
      <c r="A843" t="s">
        <v>572</v>
      </c>
      <c r="B843" t="s">
        <v>432</v>
      </c>
      <c r="C843" s="158" t="str">
        <f t="shared" si="13"/>
        <v>1130524</v>
      </c>
      <c r="D843">
        <v>113052</v>
      </c>
      <c r="F843">
        <v>12</v>
      </c>
      <c r="G843">
        <v>965</v>
      </c>
      <c r="I843">
        <v>1025062</v>
      </c>
      <c r="J843">
        <v>1</v>
      </c>
      <c r="K843">
        <v>0</v>
      </c>
      <c r="L843">
        <v>1</v>
      </c>
      <c r="M843">
        <v>0</v>
      </c>
      <c r="N843">
        <v>9020246</v>
      </c>
      <c r="O843">
        <v>4</v>
      </c>
      <c r="P843" t="s">
        <v>182</v>
      </c>
      <c r="Q843">
        <v>1005</v>
      </c>
      <c r="R843">
        <v>6</v>
      </c>
      <c r="S843">
        <v>0</v>
      </c>
      <c r="T843">
        <v>0</v>
      </c>
      <c r="V843" t="s">
        <v>1387</v>
      </c>
      <c r="W843">
        <v>3</v>
      </c>
      <c r="X843" s="68">
        <v>42354</v>
      </c>
      <c r="Y843" s="68">
        <v>36525</v>
      </c>
      <c r="Z843">
        <v>0</v>
      </c>
      <c r="AA843">
        <v>28</v>
      </c>
      <c r="AB843" t="s">
        <v>432</v>
      </c>
      <c r="AE843" t="s">
        <v>437</v>
      </c>
      <c r="AF843">
        <v>30001</v>
      </c>
    </row>
    <row r="844" spans="1:32" x14ac:dyDescent="0.25">
      <c r="A844" t="s">
        <v>572</v>
      </c>
      <c r="B844" t="s">
        <v>432</v>
      </c>
      <c r="C844" s="158" t="str">
        <f t="shared" si="13"/>
        <v>1130525</v>
      </c>
      <c r="D844">
        <v>113052</v>
      </c>
      <c r="F844">
        <v>12</v>
      </c>
      <c r="G844">
        <v>1065</v>
      </c>
      <c r="I844">
        <v>1025063</v>
      </c>
      <c r="J844">
        <v>1</v>
      </c>
      <c r="K844">
        <v>0</v>
      </c>
      <c r="L844">
        <v>1</v>
      </c>
      <c r="M844">
        <v>0</v>
      </c>
      <c r="N844">
        <v>9020246</v>
      </c>
      <c r="O844">
        <v>5</v>
      </c>
      <c r="P844" t="s">
        <v>182</v>
      </c>
      <c r="Q844">
        <v>1005</v>
      </c>
      <c r="R844">
        <v>6</v>
      </c>
      <c r="S844">
        <v>0</v>
      </c>
      <c r="T844">
        <v>0</v>
      </c>
      <c r="V844" t="s">
        <v>1387</v>
      </c>
      <c r="W844">
        <v>3</v>
      </c>
      <c r="X844" s="68">
        <v>42354</v>
      </c>
      <c r="Y844" s="68">
        <v>36525</v>
      </c>
      <c r="Z844">
        <v>0</v>
      </c>
      <c r="AA844">
        <v>28</v>
      </c>
      <c r="AB844" t="s">
        <v>432</v>
      </c>
      <c r="AE844" t="s">
        <v>437</v>
      </c>
      <c r="AF844">
        <v>30001</v>
      </c>
    </row>
    <row r="845" spans="1:32" x14ac:dyDescent="0.25">
      <c r="A845" t="s">
        <v>573</v>
      </c>
      <c r="B845" t="s">
        <v>432</v>
      </c>
      <c r="C845" s="158" t="str">
        <f t="shared" si="13"/>
        <v>1130535</v>
      </c>
      <c r="D845">
        <v>113053</v>
      </c>
      <c r="F845">
        <v>12</v>
      </c>
      <c r="H845" t="s">
        <v>397</v>
      </c>
      <c r="I845">
        <v>1025068</v>
      </c>
      <c r="J845">
        <v>0</v>
      </c>
      <c r="K845">
        <v>1</v>
      </c>
      <c r="L845">
        <v>1</v>
      </c>
      <c r="M845">
        <v>0</v>
      </c>
      <c r="N845">
        <v>9020246</v>
      </c>
      <c r="O845">
        <v>5</v>
      </c>
      <c r="P845" t="s">
        <v>574</v>
      </c>
      <c r="Q845">
        <v>1005</v>
      </c>
      <c r="R845">
        <v>6</v>
      </c>
      <c r="S845">
        <v>0</v>
      </c>
      <c r="T845">
        <v>0</v>
      </c>
      <c r="V845" t="s">
        <v>1387</v>
      </c>
      <c r="W845">
        <v>3</v>
      </c>
      <c r="X845" s="68">
        <v>42354</v>
      </c>
      <c r="Y845" s="68">
        <v>36525</v>
      </c>
      <c r="Z845">
        <v>0</v>
      </c>
      <c r="AA845">
        <v>28</v>
      </c>
      <c r="AB845" t="s">
        <v>432</v>
      </c>
      <c r="AE845" t="s">
        <v>437</v>
      </c>
      <c r="AF845">
        <v>30001</v>
      </c>
    </row>
    <row r="846" spans="1:32" x14ac:dyDescent="0.25">
      <c r="A846" t="s">
        <v>573</v>
      </c>
      <c r="B846" t="s">
        <v>432</v>
      </c>
      <c r="C846" s="158" t="str">
        <f t="shared" si="13"/>
        <v>1130531</v>
      </c>
      <c r="D846">
        <v>113053</v>
      </c>
      <c r="F846">
        <v>12</v>
      </c>
      <c r="H846" t="s">
        <v>397</v>
      </c>
      <c r="I846">
        <v>1025064</v>
      </c>
      <c r="J846">
        <v>0</v>
      </c>
      <c r="K846">
        <v>1</v>
      </c>
      <c r="L846">
        <v>1</v>
      </c>
      <c r="M846">
        <v>0</v>
      </c>
      <c r="N846">
        <v>9020246</v>
      </c>
      <c r="O846">
        <v>1</v>
      </c>
      <c r="P846" t="s">
        <v>574</v>
      </c>
      <c r="Q846">
        <v>1005</v>
      </c>
      <c r="R846">
        <v>6</v>
      </c>
      <c r="S846">
        <v>0</v>
      </c>
      <c r="T846">
        <v>0</v>
      </c>
      <c r="V846" t="s">
        <v>1387</v>
      </c>
      <c r="W846">
        <v>3</v>
      </c>
      <c r="X846" s="68">
        <v>42354</v>
      </c>
      <c r="Y846" s="68">
        <v>36525</v>
      </c>
      <c r="Z846">
        <v>0</v>
      </c>
      <c r="AA846">
        <v>28</v>
      </c>
      <c r="AB846" t="s">
        <v>432</v>
      </c>
      <c r="AE846" t="s">
        <v>437</v>
      </c>
      <c r="AF846">
        <v>30001</v>
      </c>
    </row>
    <row r="847" spans="1:32" x14ac:dyDescent="0.25">
      <c r="A847" t="s">
        <v>573</v>
      </c>
      <c r="B847" t="s">
        <v>432</v>
      </c>
      <c r="C847" s="158" t="str">
        <f t="shared" si="13"/>
        <v>1130532</v>
      </c>
      <c r="D847">
        <v>113053</v>
      </c>
      <c r="F847">
        <v>12</v>
      </c>
      <c r="H847" t="s">
        <v>397</v>
      </c>
      <c r="I847">
        <v>1025065</v>
      </c>
      <c r="J847">
        <v>0</v>
      </c>
      <c r="K847">
        <v>1</v>
      </c>
      <c r="L847">
        <v>1</v>
      </c>
      <c r="M847">
        <v>0</v>
      </c>
      <c r="N847">
        <v>9020246</v>
      </c>
      <c r="O847">
        <v>2</v>
      </c>
      <c r="P847" t="s">
        <v>574</v>
      </c>
      <c r="Q847">
        <v>1005</v>
      </c>
      <c r="R847">
        <v>6</v>
      </c>
      <c r="S847">
        <v>0</v>
      </c>
      <c r="T847">
        <v>0</v>
      </c>
      <c r="V847" t="s">
        <v>1387</v>
      </c>
      <c r="W847">
        <v>3</v>
      </c>
      <c r="X847" s="68">
        <v>42354</v>
      </c>
      <c r="Y847" s="68">
        <v>36525</v>
      </c>
      <c r="Z847">
        <v>0</v>
      </c>
      <c r="AA847">
        <v>28</v>
      </c>
      <c r="AB847" t="s">
        <v>432</v>
      </c>
      <c r="AE847" t="s">
        <v>437</v>
      </c>
      <c r="AF847">
        <v>30001</v>
      </c>
    </row>
    <row r="848" spans="1:32" x14ac:dyDescent="0.25">
      <c r="A848" t="s">
        <v>573</v>
      </c>
      <c r="B848" t="s">
        <v>432</v>
      </c>
      <c r="C848" s="158" t="str">
        <f t="shared" si="13"/>
        <v>1130533</v>
      </c>
      <c r="D848">
        <v>113053</v>
      </c>
      <c r="F848">
        <v>12</v>
      </c>
      <c r="H848" t="s">
        <v>397</v>
      </c>
      <c r="I848">
        <v>1025066</v>
      </c>
      <c r="J848">
        <v>0</v>
      </c>
      <c r="K848">
        <v>1</v>
      </c>
      <c r="L848">
        <v>1</v>
      </c>
      <c r="M848">
        <v>0</v>
      </c>
      <c r="N848">
        <v>9020246</v>
      </c>
      <c r="O848">
        <v>3</v>
      </c>
      <c r="P848" t="s">
        <v>574</v>
      </c>
      <c r="Q848">
        <v>1005</v>
      </c>
      <c r="R848">
        <v>6</v>
      </c>
      <c r="S848">
        <v>0</v>
      </c>
      <c r="T848">
        <v>0</v>
      </c>
      <c r="V848" t="s">
        <v>1387</v>
      </c>
      <c r="W848">
        <v>3</v>
      </c>
      <c r="X848" s="68">
        <v>42354</v>
      </c>
      <c r="Y848" s="68">
        <v>36525</v>
      </c>
      <c r="Z848">
        <v>0</v>
      </c>
      <c r="AA848">
        <v>28</v>
      </c>
      <c r="AB848" t="s">
        <v>432</v>
      </c>
      <c r="AE848" t="s">
        <v>437</v>
      </c>
      <c r="AF848">
        <v>30001</v>
      </c>
    </row>
    <row r="849" spans="1:32" x14ac:dyDescent="0.25">
      <c r="A849" t="s">
        <v>573</v>
      </c>
      <c r="B849" t="s">
        <v>432</v>
      </c>
      <c r="C849" s="158" t="str">
        <f t="shared" si="13"/>
        <v>1130534</v>
      </c>
      <c r="D849">
        <v>113053</v>
      </c>
      <c r="F849">
        <v>12</v>
      </c>
      <c r="H849" t="s">
        <v>397</v>
      </c>
      <c r="I849">
        <v>1025067</v>
      </c>
      <c r="J849">
        <v>0</v>
      </c>
      <c r="K849">
        <v>1</v>
      </c>
      <c r="L849">
        <v>1</v>
      </c>
      <c r="M849">
        <v>0</v>
      </c>
      <c r="N849">
        <v>9020246</v>
      </c>
      <c r="O849">
        <v>4</v>
      </c>
      <c r="P849" t="s">
        <v>574</v>
      </c>
      <c r="Q849">
        <v>1005</v>
      </c>
      <c r="R849">
        <v>6</v>
      </c>
      <c r="S849">
        <v>0</v>
      </c>
      <c r="T849">
        <v>0</v>
      </c>
      <c r="V849" t="s">
        <v>1387</v>
      </c>
      <c r="W849">
        <v>3</v>
      </c>
      <c r="X849" s="68">
        <v>42354</v>
      </c>
      <c r="Y849" s="68">
        <v>36525</v>
      </c>
      <c r="Z849">
        <v>0</v>
      </c>
      <c r="AA849">
        <v>28</v>
      </c>
      <c r="AB849" t="s">
        <v>432</v>
      </c>
      <c r="AE849" t="s">
        <v>437</v>
      </c>
      <c r="AF849">
        <v>30001</v>
      </c>
    </row>
    <row r="850" spans="1:32" x14ac:dyDescent="0.25">
      <c r="A850" t="s">
        <v>575</v>
      </c>
      <c r="B850" t="s">
        <v>432</v>
      </c>
      <c r="C850" s="158" t="str">
        <f t="shared" si="13"/>
        <v>1130561</v>
      </c>
      <c r="D850">
        <v>113056</v>
      </c>
      <c r="F850">
        <v>12</v>
      </c>
      <c r="G850">
        <v>1085</v>
      </c>
      <c r="I850">
        <v>1025126</v>
      </c>
      <c r="J850">
        <v>1</v>
      </c>
      <c r="K850">
        <v>0</v>
      </c>
      <c r="L850">
        <v>1</v>
      </c>
      <c r="M850">
        <v>0</v>
      </c>
      <c r="N850">
        <v>9020246</v>
      </c>
      <c r="O850">
        <v>1</v>
      </c>
      <c r="P850" t="s">
        <v>576</v>
      </c>
      <c r="Q850">
        <v>1005</v>
      </c>
      <c r="R850">
        <v>6</v>
      </c>
      <c r="S850">
        <v>0</v>
      </c>
      <c r="T850">
        <v>0</v>
      </c>
      <c r="V850" t="s">
        <v>1387</v>
      </c>
      <c r="W850">
        <v>3</v>
      </c>
      <c r="X850" s="68">
        <v>42354</v>
      </c>
      <c r="Y850" s="68">
        <v>36525</v>
      </c>
      <c r="Z850">
        <v>0</v>
      </c>
      <c r="AA850">
        <v>28</v>
      </c>
      <c r="AB850" t="s">
        <v>432</v>
      </c>
      <c r="AE850" t="s">
        <v>437</v>
      </c>
      <c r="AF850">
        <v>30001</v>
      </c>
    </row>
    <row r="851" spans="1:32" x14ac:dyDescent="0.25">
      <c r="A851" t="s">
        <v>575</v>
      </c>
      <c r="B851" t="s">
        <v>432</v>
      </c>
      <c r="C851" s="158" t="str">
        <f t="shared" si="13"/>
        <v>1130562</v>
      </c>
      <c r="D851">
        <v>113056</v>
      </c>
      <c r="F851">
        <v>12</v>
      </c>
      <c r="G851">
        <v>1195</v>
      </c>
      <c r="I851">
        <v>1025127</v>
      </c>
      <c r="J851">
        <v>1</v>
      </c>
      <c r="K851">
        <v>0</v>
      </c>
      <c r="L851">
        <v>1</v>
      </c>
      <c r="M851">
        <v>0</v>
      </c>
      <c r="N851">
        <v>9020246</v>
      </c>
      <c r="O851">
        <v>2</v>
      </c>
      <c r="P851" t="s">
        <v>576</v>
      </c>
      <c r="Q851">
        <v>1005</v>
      </c>
      <c r="R851">
        <v>6</v>
      </c>
      <c r="S851">
        <v>0</v>
      </c>
      <c r="T851">
        <v>0</v>
      </c>
      <c r="V851" t="s">
        <v>1387</v>
      </c>
      <c r="W851">
        <v>3</v>
      </c>
      <c r="X851" s="68">
        <v>42354</v>
      </c>
      <c r="Y851" s="68">
        <v>36525</v>
      </c>
      <c r="Z851">
        <v>0</v>
      </c>
      <c r="AA851">
        <v>28</v>
      </c>
      <c r="AB851" t="s">
        <v>432</v>
      </c>
      <c r="AE851" t="s">
        <v>437</v>
      </c>
      <c r="AF851">
        <v>30001</v>
      </c>
    </row>
    <row r="852" spans="1:32" x14ac:dyDescent="0.25">
      <c r="A852" t="s">
        <v>575</v>
      </c>
      <c r="B852" t="s">
        <v>432</v>
      </c>
      <c r="C852" s="158" t="str">
        <f t="shared" si="13"/>
        <v>1130563</v>
      </c>
      <c r="D852">
        <v>113056</v>
      </c>
      <c r="F852">
        <v>12</v>
      </c>
      <c r="G852">
        <v>1320</v>
      </c>
      <c r="I852">
        <v>1025128</v>
      </c>
      <c r="J852">
        <v>1</v>
      </c>
      <c r="K852">
        <v>0</v>
      </c>
      <c r="L852">
        <v>1</v>
      </c>
      <c r="M852">
        <v>0</v>
      </c>
      <c r="N852">
        <v>9020246</v>
      </c>
      <c r="O852">
        <v>3</v>
      </c>
      <c r="P852" t="s">
        <v>576</v>
      </c>
      <c r="Q852">
        <v>1005</v>
      </c>
      <c r="R852">
        <v>6</v>
      </c>
      <c r="S852">
        <v>0</v>
      </c>
      <c r="T852">
        <v>0</v>
      </c>
      <c r="V852" t="s">
        <v>1387</v>
      </c>
      <c r="W852">
        <v>3</v>
      </c>
      <c r="X852" s="68">
        <v>42354</v>
      </c>
      <c r="Y852" s="68">
        <v>36525</v>
      </c>
      <c r="Z852">
        <v>0</v>
      </c>
      <c r="AA852">
        <v>28</v>
      </c>
      <c r="AB852" t="s">
        <v>432</v>
      </c>
      <c r="AE852" t="s">
        <v>437</v>
      </c>
      <c r="AF852">
        <v>30001</v>
      </c>
    </row>
    <row r="853" spans="1:32" x14ac:dyDescent="0.25">
      <c r="A853" t="s">
        <v>575</v>
      </c>
      <c r="B853" t="s">
        <v>432</v>
      </c>
      <c r="C853" s="158" t="str">
        <f t="shared" si="13"/>
        <v>1130564</v>
      </c>
      <c r="D853">
        <v>113056</v>
      </c>
      <c r="F853">
        <v>12</v>
      </c>
      <c r="G853">
        <v>1255</v>
      </c>
      <c r="I853">
        <v>1025129</v>
      </c>
      <c r="J853">
        <v>1</v>
      </c>
      <c r="K853">
        <v>0</v>
      </c>
      <c r="L853">
        <v>1</v>
      </c>
      <c r="M853">
        <v>0</v>
      </c>
      <c r="N853">
        <v>9020246</v>
      </c>
      <c r="O853">
        <v>4</v>
      </c>
      <c r="P853" t="s">
        <v>576</v>
      </c>
      <c r="Q853">
        <v>1005</v>
      </c>
      <c r="R853">
        <v>6</v>
      </c>
      <c r="S853">
        <v>0</v>
      </c>
      <c r="T853">
        <v>0</v>
      </c>
      <c r="V853" t="s">
        <v>1387</v>
      </c>
      <c r="W853">
        <v>3</v>
      </c>
      <c r="X853" s="68">
        <v>42354</v>
      </c>
      <c r="Y853" s="68">
        <v>36525</v>
      </c>
      <c r="Z853">
        <v>0</v>
      </c>
      <c r="AA853">
        <v>28</v>
      </c>
      <c r="AB853" t="s">
        <v>432</v>
      </c>
      <c r="AE853" t="s">
        <v>437</v>
      </c>
      <c r="AF853">
        <v>30001</v>
      </c>
    </row>
    <row r="854" spans="1:32" x14ac:dyDescent="0.25">
      <c r="A854" t="s">
        <v>575</v>
      </c>
      <c r="B854" t="s">
        <v>432</v>
      </c>
      <c r="C854" s="158" t="str">
        <f t="shared" si="13"/>
        <v>1130565</v>
      </c>
      <c r="D854">
        <v>113056</v>
      </c>
      <c r="F854">
        <v>12</v>
      </c>
      <c r="G854">
        <v>1390</v>
      </c>
      <c r="I854">
        <v>1025130</v>
      </c>
      <c r="J854">
        <v>1</v>
      </c>
      <c r="K854">
        <v>0</v>
      </c>
      <c r="L854">
        <v>1</v>
      </c>
      <c r="M854">
        <v>0</v>
      </c>
      <c r="N854">
        <v>9020246</v>
      </c>
      <c r="O854">
        <v>5</v>
      </c>
      <c r="P854" t="s">
        <v>576</v>
      </c>
      <c r="Q854">
        <v>1005</v>
      </c>
      <c r="R854">
        <v>6</v>
      </c>
      <c r="S854">
        <v>0</v>
      </c>
      <c r="T854">
        <v>0</v>
      </c>
      <c r="V854" t="s">
        <v>1387</v>
      </c>
      <c r="W854">
        <v>3</v>
      </c>
      <c r="X854" s="68">
        <v>42354</v>
      </c>
      <c r="Y854" s="68">
        <v>36525</v>
      </c>
      <c r="Z854">
        <v>0</v>
      </c>
      <c r="AA854">
        <v>28</v>
      </c>
      <c r="AB854" t="s">
        <v>432</v>
      </c>
      <c r="AE854" t="s">
        <v>437</v>
      </c>
      <c r="AF854">
        <v>30001</v>
      </c>
    </row>
    <row r="855" spans="1:32" x14ac:dyDescent="0.25">
      <c r="A855" t="s">
        <v>577</v>
      </c>
      <c r="B855" t="s">
        <v>432</v>
      </c>
      <c r="C855" s="158" t="str">
        <f t="shared" si="13"/>
        <v>1130601</v>
      </c>
      <c r="D855">
        <v>113060</v>
      </c>
      <c r="F855">
        <v>12</v>
      </c>
      <c r="G855">
        <v>785</v>
      </c>
      <c r="I855">
        <v>1025097</v>
      </c>
      <c r="J855">
        <v>1</v>
      </c>
      <c r="K855">
        <v>0</v>
      </c>
      <c r="L855">
        <v>1</v>
      </c>
      <c r="M855">
        <v>0</v>
      </c>
      <c r="N855">
        <v>9020248</v>
      </c>
      <c r="O855">
        <v>1</v>
      </c>
      <c r="P855" t="s">
        <v>212</v>
      </c>
      <c r="Q855">
        <v>1005</v>
      </c>
      <c r="R855">
        <v>6</v>
      </c>
      <c r="S855">
        <v>0</v>
      </c>
      <c r="T855">
        <v>0</v>
      </c>
      <c r="V855" t="s">
        <v>1387</v>
      </c>
      <c r="W855">
        <v>3</v>
      </c>
      <c r="X855" s="68">
        <v>42354</v>
      </c>
      <c r="Y855" s="68">
        <v>36525</v>
      </c>
      <c r="Z855">
        <v>0</v>
      </c>
      <c r="AA855">
        <v>28</v>
      </c>
      <c r="AB855" t="s">
        <v>432</v>
      </c>
      <c r="AE855" t="s">
        <v>437</v>
      </c>
      <c r="AF855">
        <v>30001</v>
      </c>
    </row>
    <row r="856" spans="1:32" x14ac:dyDescent="0.25">
      <c r="A856" t="s">
        <v>577</v>
      </c>
      <c r="B856" t="s">
        <v>432</v>
      </c>
      <c r="C856" s="158" t="str">
        <f t="shared" si="13"/>
        <v>1130602</v>
      </c>
      <c r="D856">
        <v>113060</v>
      </c>
      <c r="F856">
        <v>12</v>
      </c>
      <c r="G856">
        <v>845</v>
      </c>
      <c r="I856">
        <v>1025098</v>
      </c>
      <c r="J856">
        <v>1</v>
      </c>
      <c r="K856">
        <v>0</v>
      </c>
      <c r="L856">
        <v>1</v>
      </c>
      <c r="M856">
        <v>0</v>
      </c>
      <c r="N856">
        <v>9020248</v>
      </c>
      <c r="O856">
        <v>2</v>
      </c>
      <c r="P856" t="s">
        <v>212</v>
      </c>
      <c r="Q856">
        <v>1005</v>
      </c>
      <c r="R856">
        <v>6</v>
      </c>
      <c r="S856">
        <v>0</v>
      </c>
      <c r="T856">
        <v>0</v>
      </c>
      <c r="V856" t="s">
        <v>1387</v>
      </c>
      <c r="W856">
        <v>3</v>
      </c>
      <c r="X856" s="68">
        <v>42354</v>
      </c>
      <c r="Y856" s="68">
        <v>36525</v>
      </c>
      <c r="Z856">
        <v>0</v>
      </c>
      <c r="AA856">
        <v>28</v>
      </c>
      <c r="AB856" t="s">
        <v>432</v>
      </c>
      <c r="AE856" t="s">
        <v>437</v>
      </c>
      <c r="AF856">
        <v>30001</v>
      </c>
    </row>
    <row r="857" spans="1:32" x14ac:dyDescent="0.25">
      <c r="A857" t="s">
        <v>577</v>
      </c>
      <c r="B857" t="s">
        <v>432</v>
      </c>
      <c r="C857" s="158" t="str">
        <f t="shared" si="13"/>
        <v>1130603</v>
      </c>
      <c r="D857">
        <v>113060</v>
      </c>
      <c r="F857">
        <v>12</v>
      </c>
      <c r="G857">
        <v>955</v>
      </c>
      <c r="I857">
        <v>1025099</v>
      </c>
      <c r="J857">
        <v>1</v>
      </c>
      <c r="K857">
        <v>0</v>
      </c>
      <c r="L857">
        <v>1</v>
      </c>
      <c r="M857">
        <v>0</v>
      </c>
      <c r="N857">
        <v>9020248</v>
      </c>
      <c r="O857">
        <v>3</v>
      </c>
      <c r="P857" t="s">
        <v>212</v>
      </c>
      <c r="Q857">
        <v>1005</v>
      </c>
      <c r="R857">
        <v>6</v>
      </c>
      <c r="S857">
        <v>0</v>
      </c>
      <c r="T857">
        <v>0</v>
      </c>
      <c r="V857" t="s">
        <v>1387</v>
      </c>
      <c r="W857">
        <v>3</v>
      </c>
      <c r="X857" s="68">
        <v>42354</v>
      </c>
      <c r="Y857" s="68">
        <v>36525</v>
      </c>
      <c r="Z857">
        <v>0</v>
      </c>
      <c r="AA857">
        <v>28</v>
      </c>
      <c r="AB857" t="s">
        <v>432</v>
      </c>
      <c r="AE857" t="s">
        <v>437</v>
      </c>
      <c r="AF857">
        <v>30001</v>
      </c>
    </row>
    <row r="858" spans="1:32" x14ac:dyDescent="0.25">
      <c r="A858" t="s">
        <v>577</v>
      </c>
      <c r="B858" t="s">
        <v>432</v>
      </c>
      <c r="C858" s="158" t="str">
        <f t="shared" si="13"/>
        <v>1130604</v>
      </c>
      <c r="D858">
        <v>113060</v>
      </c>
      <c r="F858">
        <v>12</v>
      </c>
      <c r="G858">
        <v>890</v>
      </c>
      <c r="I858">
        <v>1025100</v>
      </c>
      <c r="J858">
        <v>1</v>
      </c>
      <c r="K858">
        <v>0</v>
      </c>
      <c r="L858">
        <v>1</v>
      </c>
      <c r="M858">
        <v>0</v>
      </c>
      <c r="N858">
        <v>9020248</v>
      </c>
      <c r="O858">
        <v>4</v>
      </c>
      <c r="P858" t="s">
        <v>212</v>
      </c>
      <c r="Q858">
        <v>1005</v>
      </c>
      <c r="R858">
        <v>6</v>
      </c>
      <c r="S858">
        <v>0</v>
      </c>
      <c r="T858">
        <v>0</v>
      </c>
      <c r="V858" t="s">
        <v>1387</v>
      </c>
      <c r="W858">
        <v>3</v>
      </c>
      <c r="X858" s="68">
        <v>42354</v>
      </c>
      <c r="Y858" s="68">
        <v>36525</v>
      </c>
      <c r="Z858">
        <v>0</v>
      </c>
      <c r="AA858">
        <v>28</v>
      </c>
      <c r="AB858" t="s">
        <v>432</v>
      </c>
      <c r="AE858" t="s">
        <v>437</v>
      </c>
      <c r="AF858">
        <v>30001</v>
      </c>
    </row>
    <row r="859" spans="1:32" x14ac:dyDescent="0.25">
      <c r="A859" t="s">
        <v>577</v>
      </c>
      <c r="B859" t="s">
        <v>432</v>
      </c>
      <c r="C859" s="158" t="str">
        <f t="shared" si="13"/>
        <v>1130605</v>
      </c>
      <c r="D859">
        <v>113060</v>
      </c>
      <c r="F859">
        <v>12</v>
      </c>
      <c r="G859">
        <v>1005</v>
      </c>
      <c r="I859">
        <v>1025101</v>
      </c>
      <c r="J859">
        <v>1</v>
      </c>
      <c r="K859">
        <v>0</v>
      </c>
      <c r="L859">
        <v>1</v>
      </c>
      <c r="M859">
        <v>0</v>
      </c>
      <c r="N859">
        <v>9020248</v>
      </c>
      <c r="O859">
        <v>5</v>
      </c>
      <c r="P859" t="s">
        <v>212</v>
      </c>
      <c r="Q859">
        <v>1005</v>
      </c>
      <c r="R859">
        <v>6</v>
      </c>
      <c r="S859">
        <v>0</v>
      </c>
      <c r="T859">
        <v>0</v>
      </c>
      <c r="V859" t="s">
        <v>1387</v>
      </c>
      <c r="W859">
        <v>3</v>
      </c>
      <c r="X859" s="68">
        <v>42354</v>
      </c>
      <c r="Y859" s="68">
        <v>36525</v>
      </c>
      <c r="Z859">
        <v>0</v>
      </c>
      <c r="AA859">
        <v>28</v>
      </c>
      <c r="AB859" t="s">
        <v>432</v>
      </c>
      <c r="AE859" t="s">
        <v>437</v>
      </c>
      <c r="AF859">
        <v>30001</v>
      </c>
    </row>
    <row r="860" spans="1:32" x14ac:dyDescent="0.25">
      <c r="A860" t="s">
        <v>578</v>
      </c>
      <c r="B860" t="s">
        <v>432</v>
      </c>
      <c r="C860" s="158" t="str">
        <f t="shared" si="13"/>
        <v>1130611</v>
      </c>
      <c r="D860">
        <v>113061</v>
      </c>
      <c r="F860">
        <v>12</v>
      </c>
      <c r="H860" t="s">
        <v>397</v>
      </c>
      <c r="I860">
        <v>1025105</v>
      </c>
      <c r="J860">
        <v>0</v>
      </c>
      <c r="K860">
        <v>1</v>
      </c>
      <c r="L860">
        <v>1</v>
      </c>
      <c r="M860">
        <v>0</v>
      </c>
      <c r="N860">
        <v>9020248</v>
      </c>
      <c r="O860">
        <v>1</v>
      </c>
      <c r="P860" t="s">
        <v>579</v>
      </c>
      <c r="Q860">
        <v>1005</v>
      </c>
      <c r="R860">
        <v>6</v>
      </c>
      <c r="S860">
        <v>0</v>
      </c>
      <c r="T860">
        <v>0</v>
      </c>
      <c r="V860" t="s">
        <v>1387</v>
      </c>
      <c r="W860">
        <v>3</v>
      </c>
      <c r="X860" s="68">
        <v>42354</v>
      </c>
      <c r="Y860" s="68">
        <v>36525</v>
      </c>
      <c r="Z860">
        <v>0</v>
      </c>
      <c r="AA860">
        <v>28</v>
      </c>
      <c r="AB860" t="s">
        <v>432</v>
      </c>
      <c r="AE860" t="s">
        <v>437</v>
      </c>
      <c r="AF860">
        <v>30001</v>
      </c>
    </row>
    <row r="861" spans="1:32" x14ac:dyDescent="0.25">
      <c r="A861" t="s">
        <v>578</v>
      </c>
      <c r="B861" t="s">
        <v>432</v>
      </c>
      <c r="C861" s="158" t="str">
        <f t="shared" si="13"/>
        <v>1130612</v>
      </c>
      <c r="D861">
        <v>113061</v>
      </c>
      <c r="F861">
        <v>12</v>
      </c>
      <c r="H861" t="s">
        <v>397</v>
      </c>
      <c r="I861">
        <v>1025106</v>
      </c>
      <c r="J861">
        <v>0</v>
      </c>
      <c r="K861">
        <v>1</v>
      </c>
      <c r="L861">
        <v>1</v>
      </c>
      <c r="M861">
        <v>0</v>
      </c>
      <c r="N861">
        <v>9020248</v>
      </c>
      <c r="O861">
        <v>2</v>
      </c>
      <c r="P861" t="s">
        <v>579</v>
      </c>
      <c r="Q861">
        <v>1005</v>
      </c>
      <c r="R861">
        <v>6</v>
      </c>
      <c r="S861">
        <v>0</v>
      </c>
      <c r="T861">
        <v>0</v>
      </c>
      <c r="V861" t="s">
        <v>1387</v>
      </c>
      <c r="W861">
        <v>3</v>
      </c>
      <c r="X861" s="68">
        <v>42354</v>
      </c>
      <c r="Y861" s="68">
        <v>36525</v>
      </c>
      <c r="Z861">
        <v>0</v>
      </c>
      <c r="AA861">
        <v>28</v>
      </c>
      <c r="AB861" t="s">
        <v>432</v>
      </c>
      <c r="AE861" t="s">
        <v>437</v>
      </c>
      <c r="AF861">
        <v>30001</v>
      </c>
    </row>
    <row r="862" spans="1:32" x14ac:dyDescent="0.25">
      <c r="A862" t="s">
        <v>578</v>
      </c>
      <c r="B862" t="s">
        <v>432</v>
      </c>
      <c r="C862" s="158" t="str">
        <f t="shared" si="13"/>
        <v>1130613</v>
      </c>
      <c r="D862">
        <v>113061</v>
      </c>
      <c r="F862">
        <v>12</v>
      </c>
      <c r="H862" t="s">
        <v>397</v>
      </c>
      <c r="I862">
        <v>1025107</v>
      </c>
      <c r="J862">
        <v>0</v>
      </c>
      <c r="K862">
        <v>1</v>
      </c>
      <c r="L862">
        <v>1</v>
      </c>
      <c r="M862">
        <v>0</v>
      </c>
      <c r="N862">
        <v>9020248</v>
      </c>
      <c r="O862">
        <v>3</v>
      </c>
      <c r="P862" t="s">
        <v>579</v>
      </c>
      <c r="Q862">
        <v>1005</v>
      </c>
      <c r="R862">
        <v>6</v>
      </c>
      <c r="S862">
        <v>0</v>
      </c>
      <c r="T862">
        <v>0</v>
      </c>
      <c r="V862" t="s">
        <v>1387</v>
      </c>
      <c r="W862">
        <v>3</v>
      </c>
      <c r="X862" s="68">
        <v>42354</v>
      </c>
      <c r="Y862" s="68">
        <v>36525</v>
      </c>
      <c r="Z862">
        <v>0</v>
      </c>
      <c r="AA862">
        <v>28</v>
      </c>
      <c r="AB862" t="s">
        <v>432</v>
      </c>
      <c r="AE862" t="s">
        <v>437</v>
      </c>
      <c r="AF862">
        <v>30001</v>
      </c>
    </row>
    <row r="863" spans="1:32" x14ac:dyDescent="0.25">
      <c r="A863" t="s">
        <v>578</v>
      </c>
      <c r="B863" t="s">
        <v>432</v>
      </c>
      <c r="C863" s="158" t="str">
        <f t="shared" si="13"/>
        <v>1130614</v>
      </c>
      <c r="D863">
        <v>113061</v>
      </c>
      <c r="F863">
        <v>12</v>
      </c>
      <c r="H863" t="s">
        <v>397</v>
      </c>
      <c r="I863">
        <v>1025108</v>
      </c>
      <c r="J863">
        <v>0</v>
      </c>
      <c r="K863">
        <v>1</v>
      </c>
      <c r="L863">
        <v>1</v>
      </c>
      <c r="M863">
        <v>0</v>
      </c>
      <c r="N863">
        <v>9020248</v>
      </c>
      <c r="O863">
        <v>4</v>
      </c>
      <c r="P863" t="s">
        <v>579</v>
      </c>
      <c r="Q863">
        <v>1005</v>
      </c>
      <c r="R863">
        <v>6</v>
      </c>
      <c r="S863">
        <v>0</v>
      </c>
      <c r="T863">
        <v>0</v>
      </c>
      <c r="V863" t="s">
        <v>1387</v>
      </c>
      <c r="W863">
        <v>3</v>
      </c>
      <c r="X863" s="68">
        <v>42354</v>
      </c>
      <c r="Y863" s="68">
        <v>36525</v>
      </c>
      <c r="Z863">
        <v>0</v>
      </c>
      <c r="AA863">
        <v>28</v>
      </c>
      <c r="AB863" t="s">
        <v>432</v>
      </c>
      <c r="AE863" t="s">
        <v>437</v>
      </c>
      <c r="AF863">
        <v>30001</v>
      </c>
    </row>
    <row r="864" spans="1:32" x14ac:dyDescent="0.25">
      <c r="A864" t="s">
        <v>578</v>
      </c>
      <c r="B864" t="s">
        <v>432</v>
      </c>
      <c r="C864" s="158" t="str">
        <f t="shared" si="13"/>
        <v>1130615</v>
      </c>
      <c r="D864">
        <v>113061</v>
      </c>
      <c r="F864">
        <v>12</v>
      </c>
      <c r="H864" t="s">
        <v>397</v>
      </c>
      <c r="I864">
        <v>1025109</v>
      </c>
      <c r="J864">
        <v>0</v>
      </c>
      <c r="K864">
        <v>1</v>
      </c>
      <c r="L864">
        <v>1</v>
      </c>
      <c r="M864">
        <v>0</v>
      </c>
      <c r="N864">
        <v>9020248</v>
      </c>
      <c r="O864">
        <v>5</v>
      </c>
      <c r="P864" t="s">
        <v>579</v>
      </c>
      <c r="Q864">
        <v>1005</v>
      </c>
      <c r="R864">
        <v>6</v>
      </c>
      <c r="S864">
        <v>0</v>
      </c>
      <c r="T864">
        <v>0</v>
      </c>
      <c r="V864" t="s">
        <v>1387</v>
      </c>
      <c r="W864">
        <v>3</v>
      </c>
      <c r="X864" s="68">
        <v>42354</v>
      </c>
      <c r="Y864" s="68">
        <v>36525</v>
      </c>
      <c r="Z864">
        <v>0</v>
      </c>
      <c r="AA864">
        <v>28</v>
      </c>
      <c r="AB864" t="s">
        <v>432</v>
      </c>
      <c r="AE864" t="s">
        <v>437</v>
      </c>
      <c r="AF864">
        <v>30001</v>
      </c>
    </row>
    <row r="865" spans="1:32" x14ac:dyDescent="0.25">
      <c r="A865" t="s">
        <v>580</v>
      </c>
      <c r="B865" t="s">
        <v>432</v>
      </c>
      <c r="C865" s="158" t="str">
        <f t="shared" si="13"/>
        <v>1130623</v>
      </c>
      <c r="D865">
        <v>113062</v>
      </c>
      <c r="F865">
        <v>12</v>
      </c>
      <c r="G865">
        <v>1160</v>
      </c>
      <c r="I865">
        <v>1025112</v>
      </c>
      <c r="J865">
        <v>1</v>
      </c>
      <c r="K865">
        <v>0</v>
      </c>
      <c r="L865">
        <v>1</v>
      </c>
      <c r="M865">
        <v>0</v>
      </c>
      <c r="N865">
        <v>9020248</v>
      </c>
      <c r="O865">
        <v>3</v>
      </c>
      <c r="P865" t="s">
        <v>213</v>
      </c>
      <c r="Q865">
        <v>1005</v>
      </c>
      <c r="R865">
        <v>6</v>
      </c>
      <c r="S865">
        <v>0</v>
      </c>
      <c r="T865">
        <v>0</v>
      </c>
      <c r="V865" t="s">
        <v>1387</v>
      </c>
      <c r="W865">
        <v>3</v>
      </c>
      <c r="X865" s="68">
        <v>42354</v>
      </c>
      <c r="Y865" s="68">
        <v>36525</v>
      </c>
      <c r="Z865">
        <v>0</v>
      </c>
      <c r="AA865">
        <v>28</v>
      </c>
      <c r="AB865" t="s">
        <v>432</v>
      </c>
      <c r="AE865" t="s">
        <v>437</v>
      </c>
      <c r="AF865">
        <v>30001</v>
      </c>
    </row>
    <row r="866" spans="1:32" x14ac:dyDescent="0.25">
      <c r="A866" t="s">
        <v>580</v>
      </c>
      <c r="B866" t="s">
        <v>432</v>
      </c>
      <c r="C866" s="158" t="str">
        <f t="shared" si="13"/>
        <v>1130624</v>
      </c>
      <c r="D866">
        <v>113062</v>
      </c>
      <c r="F866">
        <v>12</v>
      </c>
      <c r="G866">
        <v>1090</v>
      </c>
      <c r="I866">
        <v>1025113</v>
      </c>
      <c r="J866">
        <v>1</v>
      </c>
      <c r="K866">
        <v>0</v>
      </c>
      <c r="L866">
        <v>1</v>
      </c>
      <c r="M866">
        <v>0</v>
      </c>
      <c r="N866">
        <v>9020248</v>
      </c>
      <c r="O866">
        <v>4</v>
      </c>
      <c r="P866" t="s">
        <v>213</v>
      </c>
      <c r="Q866">
        <v>1005</v>
      </c>
      <c r="R866">
        <v>6</v>
      </c>
      <c r="S866">
        <v>0</v>
      </c>
      <c r="T866">
        <v>0</v>
      </c>
      <c r="V866" t="s">
        <v>1387</v>
      </c>
      <c r="W866">
        <v>3</v>
      </c>
      <c r="X866" s="68">
        <v>42354</v>
      </c>
      <c r="Y866" s="68">
        <v>36525</v>
      </c>
      <c r="Z866">
        <v>0</v>
      </c>
      <c r="AA866">
        <v>28</v>
      </c>
      <c r="AB866" t="s">
        <v>432</v>
      </c>
      <c r="AE866" t="s">
        <v>437</v>
      </c>
      <c r="AF866">
        <v>30001</v>
      </c>
    </row>
    <row r="867" spans="1:32" x14ac:dyDescent="0.25">
      <c r="A867" t="s">
        <v>580</v>
      </c>
      <c r="B867" t="s">
        <v>432</v>
      </c>
      <c r="C867" s="158" t="str">
        <f t="shared" si="13"/>
        <v>1130625</v>
      </c>
      <c r="D867">
        <v>113062</v>
      </c>
      <c r="F867">
        <v>12</v>
      </c>
      <c r="G867">
        <v>1220</v>
      </c>
      <c r="I867">
        <v>1025114</v>
      </c>
      <c r="J867">
        <v>1</v>
      </c>
      <c r="K867">
        <v>0</v>
      </c>
      <c r="L867">
        <v>1</v>
      </c>
      <c r="M867">
        <v>0</v>
      </c>
      <c r="N867">
        <v>9020248</v>
      </c>
      <c r="O867">
        <v>5</v>
      </c>
      <c r="P867" t="s">
        <v>213</v>
      </c>
      <c r="Q867">
        <v>1005</v>
      </c>
      <c r="R867">
        <v>6</v>
      </c>
      <c r="S867">
        <v>0</v>
      </c>
      <c r="T867">
        <v>0</v>
      </c>
      <c r="V867" t="s">
        <v>1387</v>
      </c>
      <c r="W867">
        <v>3</v>
      </c>
      <c r="X867" s="68">
        <v>42354</v>
      </c>
      <c r="Y867" s="68">
        <v>36525</v>
      </c>
      <c r="Z867">
        <v>0</v>
      </c>
      <c r="AA867">
        <v>28</v>
      </c>
      <c r="AB867" t="s">
        <v>432</v>
      </c>
      <c r="AE867" t="s">
        <v>437</v>
      </c>
      <c r="AF867">
        <v>30001</v>
      </c>
    </row>
    <row r="868" spans="1:32" x14ac:dyDescent="0.25">
      <c r="A868" t="s">
        <v>580</v>
      </c>
      <c r="B868" t="s">
        <v>432</v>
      </c>
      <c r="C868" s="158" t="str">
        <f t="shared" si="13"/>
        <v>1130621</v>
      </c>
      <c r="D868">
        <v>113062</v>
      </c>
      <c r="F868">
        <v>12</v>
      </c>
      <c r="G868">
        <v>970</v>
      </c>
      <c r="I868">
        <v>1025110</v>
      </c>
      <c r="J868">
        <v>1</v>
      </c>
      <c r="K868">
        <v>0</v>
      </c>
      <c r="L868">
        <v>1</v>
      </c>
      <c r="M868">
        <v>0</v>
      </c>
      <c r="N868">
        <v>9020248</v>
      </c>
      <c r="O868">
        <v>1</v>
      </c>
      <c r="P868" t="s">
        <v>213</v>
      </c>
      <c r="Q868">
        <v>1005</v>
      </c>
      <c r="R868">
        <v>6</v>
      </c>
      <c r="S868">
        <v>0</v>
      </c>
      <c r="T868">
        <v>0</v>
      </c>
      <c r="V868" t="s">
        <v>1387</v>
      </c>
      <c r="W868">
        <v>3</v>
      </c>
      <c r="X868" s="68">
        <v>42354</v>
      </c>
      <c r="Y868" s="68">
        <v>36525</v>
      </c>
      <c r="Z868">
        <v>0</v>
      </c>
      <c r="AA868">
        <v>28</v>
      </c>
      <c r="AB868" t="s">
        <v>432</v>
      </c>
      <c r="AE868" t="s">
        <v>437</v>
      </c>
      <c r="AF868">
        <v>30001</v>
      </c>
    </row>
    <row r="869" spans="1:32" x14ac:dyDescent="0.25">
      <c r="A869" t="s">
        <v>580</v>
      </c>
      <c r="B869" t="s">
        <v>432</v>
      </c>
      <c r="C869" s="158" t="str">
        <f>D869&amp;O869</f>
        <v>1130622</v>
      </c>
      <c r="D869">
        <v>113062</v>
      </c>
      <c r="F869">
        <v>12</v>
      </c>
      <c r="G869">
        <v>1035</v>
      </c>
      <c r="I869">
        <v>1025111</v>
      </c>
      <c r="J869">
        <v>1</v>
      </c>
      <c r="K869">
        <v>0</v>
      </c>
      <c r="L869">
        <v>1</v>
      </c>
      <c r="M869">
        <v>0</v>
      </c>
      <c r="N869">
        <v>9020248</v>
      </c>
      <c r="O869">
        <v>2</v>
      </c>
      <c r="P869" t="s">
        <v>213</v>
      </c>
      <c r="Q869">
        <v>1005</v>
      </c>
      <c r="R869">
        <v>6</v>
      </c>
      <c r="S869">
        <v>0</v>
      </c>
      <c r="T869">
        <v>0</v>
      </c>
      <c r="V869" t="s">
        <v>1387</v>
      </c>
      <c r="W869">
        <v>3</v>
      </c>
      <c r="X869" s="68">
        <v>42354</v>
      </c>
      <c r="Y869" s="68">
        <v>36525</v>
      </c>
      <c r="Z869">
        <v>0</v>
      </c>
      <c r="AA869">
        <v>28</v>
      </c>
      <c r="AB869" t="s">
        <v>432</v>
      </c>
      <c r="AE869" t="s">
        <v>437</v>
      </c>
      <c r="AF869">
        <v>30001</v>
      </c>
    </row>
    <row r="870" spans="1:32" x14ac:dyDescent="0.25">
      <c r="A870" t="s">
        <v>581</v>
      </c>
      <c r="B870" t="s">
        <v>432</v>
      </c>
      <c r="C870" s="158" t="str">
        <f t="shared" si="13"/>
        <v>1130631</v>
      </c>
      <c r="D870">
        <v>113063</v>
      </c>
      <c r="F870">
        <v>12</v>
      </c>
      <c r="H870" t="s">
        <v>397</v>
      </c>
      <c r="I870">
        <v>1025118</v>
      </c>
      <c r="J870">
        <v>0</v>
      </c>
      <c r="K870">
        <v>1</v>
      </c>
      <c r="L870">
        <v>1</v>
      </c>
      <c r="M870">
        <v>0</v>
      </c>
      <c r="N870">
        <v>9020248</v>
      </c>
      <c r="O870">
        <v>1</v>
      </c>
      <c r="P870" t="s">
        <v>582</v>
      </c>
      <c r="Q870">
        <v>1005</v>
      </c>
      <c r="R870">
        <v>6</v>
      </c>
      <c r="S870">
        <v>0</v>
      </c>
      <c r="T870">
        <v>0</v>
      </c>
      <c r="V870" t="s">
        <v>1387</v>
      </c>
      <c r="W870">
        <v>3</v>
      </c>
      <c r="X870" s="68">
        <v>42354</v>
      </c>
      <c r="Y870" s="68">
        <v>36525</v>
      </c>
      <c r="Z870">
        <v>0</v>
      </c>
      <c r="AA870">
        <v>28</v>
      </c>
      <c r="AB870" t="s">
        <v>432</v>
      </c>
      <c r="AE870" t="s">
        <v>437</v>
      </c>
      <c r="AF870">
        <v>30001</v>
      </c>
    </row>
    <row r="871" spans="1:32" x14ac:dyDescent="0.25">
      <c r="A871" t="s">
        <v>581</v>
      </c>
      <c r="B871" t="s">
        <v>432</v>
      </c>
      <c r="C871" s="158" t="str">
        <f t="shared" si="13"/>
        <v>1130632</v>
      </c>
      <c r="D871">
        <v>113063</v>
      </c>
      <c r="F871">
        <v>12</v>
      </c>
      <c r="H871" t="s">
        <v>397</v>
      </c>
      <c r="I871">
        <v>1025119</v>
      </c>
      <c r="J871">
        <v>0</v>
      </c>
      <c r="K871">
        <v>1</v>
      </c>
      <c r="L871">
        <v>1</v>
      </c>
      <c r="M871">
        <v>0</v>
      </c>
      <c r="N871">
        <v>9020248</v>
      </c>
      <c r="O871">
        <v>2</v>
      </c>
      <c r="P871" t="s">
        <v>582</v>
      </c>
      <c r="Q871">
        <v>1005</v>
      </c>
      <c r="R871">
        <v>6</v>
      </c>
      <c r="S871">
        <v>0</v>
      </c>
      <c r="T871">
        <v>0</v>
      </c>
      <c r="V871" t="s">
        <v>1387</v>
      </c>
      <c r="W871">
        <v>3</v>
      </c>
      <c r="X871" s="68">
        <v>42354</v>
      </c>
      <c r="Y871" s="68">
        <v>36525</v>
      </c>
      <c r="Z871">
        <v>0</v>
      </c>
      <c r="AA871">
        <v>28</v>
      </c>
      <c r="AB871" t="s">
        <v>432</v>
      </c>
      <c r="AE871" t="s">
        <v>437</v>
      </c>
      <c r="AF871">
        <v>30001</v>
      </c>
    </row>
    <row r="872" spans="1:32" x14ac:dyDescent="0.25">
      <c r="A872" t="s">
        <v>581</v>
      </c>
      <c r="B872" t="s">
        <v>432</v>
      </c>
      <c r="C872" s="158" t="str">
        <f t="shared" si="13"/>
        <v>1130633</v>
      </c>
      <c r="D872">
        <v>113063</v>
      </c>
      <c r="F872">
        <v>12</v>
      </c>
      <c r="H872" t="s">
        <v>397</v>
      </c>
      <c r="I872">
        <v>1025120</v>
      </c>
      <c r="J872">
        <v>0</v>
      </c>
      <c r="K872">
        <v>1</v>
      </c>
      <c r="L872">
        <v>1</v>
      </c>
      <c r="M872">
        <v>0</v>
      </c>
      <c r="N872">
        <v>9020248</v>
      </c>
      <c r="O872">
        <v>3</v>
      </c>
      <c r="P872" t="s">
        <v>582</v>
      </c>
      <c r="Q872">
        <v>1005</v>
      </c>
      <c r="R872">
        <v>6</v>
      </c>
      <c r="S872">
        <v>0</v>
      </c>
      <c r="T872">
        <v>0</v>
      </c>
      <c r="V872" t="s">
        <v>1387</v>
      </c>
      <c r="W872">
        <v>3</v>
      </c>
      <c r="X872" s="68">
        <v>42354</v>
      </c>
      <c r="Y872" s="68">
        <v>36525</v>
      </c>
      <c r="Z872">
        <v>0</v>
      </c>
      <c r="AA872">
        <v>28</v>
      </c>
      <c r="AB872" t="s">
        <v>432</v>
      </c>
      <c r="AE872" t="s">
        <v>437</v>
      </c>
      <c r="AF872">
        <v>30001</v>
      </c>
    </row>
    <row r="873" spans="1:32" x14ac:dyDescent="0.25">
      <c r="A873" t="s">
        <v>581</v>
      </c>
      <c r="B873" t="s">
        <v>432</v>
      </c>
      <c r="C873" s="158" t="str">
        <f t="shared" si="13"/>
        <v>1130634</v>
      </c>
      <c r="D873">
        <v>113063</v>
      </c>
      <c r="F873">
        <v>12</v>
      </c>
      <c r="H873" t="s">
        <v>397</v>
      </c>
      <c r="I873">
        <v>1025121</v>
      </c>
      <c r="J873">
        <v>0</v>
      </c>
      <c r="K873">
        <v>1</v>
      </c>
      <c r="L873">
        <v>1</v>
      </c>
      <c r="M873">
        <v>0</v>
      </c>
      <c r="N873">
        <v>9020248</v>
      </c>
      <c r="O873">
        <v>4</v>
      </c>
      <c r="P873" t="s">
        <v>582</v>
      </c>
      <c r="Q873">
        <v>1005</v>
      </c>
      <c r="R873">
        <v>6</v>
      </c>
      <c r="S873">
        <v>0</v>
      </c>
      <c r="T873">
        <v>0</v>
      </c>
      <c r="V873" t="s">
        <v>1387</v>
      </c>
      <c r="W873">
        <v>3</v>
      </c>
      <c r="X873" s="68">
        <v>42354</v>
      </c>
      <c r="Y873" s="68">
        <v>36525</v>
      </c>
      <c r="Z873">
        <v>0</v>
      </c>
      <c r="AA873">
        <v>28</v>
      </c>
      <c r="AB873" t="s">
        <v>432</v>
      </c>
      <c r="AE873" t="s">
        <v>437</v>
      </c>
      <c r="AF873">
        <v>30001</v>
      </c>
    </row>
    <row r="874" spans="1:32" x14ac:dyDescent="0.25">
      <c r="A874" t="s">
        <v>581</v>
      </c>
      <c r="B874" t="s">
        <v>432</v>
      </c>
      <c r="C874" s="158" t="str">
        <f t="shared" si="13"/>
        <v>1130635</v>
      </c>
      <c r="D874">
        <v>113063</v>
      </c>
      <c r="F874">
        <v>12</v>
      </c>
      <c r="H874" t="s">
        <v>397</v>
      </c>
      <c r="I874">
        <v>1025122</v>
      </c>
      <c r="J874">
        <v>0</v>
      </c>
      <c r="K874">
        <v>1</v>
      </c>
      <c r="L874">
        <v>1</v>
      </c>
      <c r="M874">
        <v>0</v>
      </c>
      <c r="N874">
        <v>9020248</v>
      </c>
      <c r="O874">
        <v>5</v>
      </c>
      <c r="P874" t="s">
        <v>582</v>
      </c>
      <c r="Q874">
        <v>1005</v>
      </c>
      <c r="R874">
        <v>6</v>
      </c>
      <c r="S874">
        <v>0</v>
      </c>
      <c r="T874">
        <v>0</v>
      </c>
      <c r="V874" t="s">
        <v>1387</v>
      </c>
      <c r="W874">
        <v>3</v>
      </c>
      <c r="X874" s="68">
        <v>42354</v>
      </c>
      <c r="Y874" s="68">
        <v>36525</v>
      </c>
      <c r="Z874">
        <v>0</v>
      </c>
      <c r="AA874">
        <v>28</v>
      </c>
      <c r="AB874" t="s">
        <v>432</v>
      </c>
      <c r="AE874" t="s">
        <v>437</v>
      </c>
      <c r="AF874">
        <v>30001</v>
      </c>
    </row>
    <row r="875" spans="1:32" x14ac:dyDescent="0.25">
      <c r="A875" t="s">
        <v>583</v>
      </c>
      <c r="B875" t="s">
        <v>432</v>
      </c>
      <c r="C875" s="158" t="str">
        <f t="shared" si="13"/>
        <v>1130651</v>
      </c>
      <c r="D875">
        <v>113065</v>
      </c>
      <c r="F875">
        <v>12</v>
      </c>
      <c r="H875" t="s">
        <v>397</v>
      </c>
      <c r="I875">
        <v>1025077</v>
      </c>
      <c r="J875">
        <v>0</v>
      </c>
      <c r="K875">
        <v>1</v>
      </c>
      <c r="L875">
        <v>1</v>
      </c>
      <c r="M875">
        <v>0</v>
      </c>
      <c r="N875">
        <v>9020246</v>
      </c>
      <c r="O875">
        <v>1</v>
      </c>
      <c r="P875" t="s">
        <v>584</v>
      </c>
      <c r="Q875">
        <v>1005</v>
      </c>
      <c r="R875">
        <v>6</v>
      </c>
      <c r="S875">
        <v>0</v>
      </c>
      <c r="T875">
        <v>0</v>
      </c>
      <c r="V875" t="s">
        <v>1387</v>
      </c>
      <c r="W875">
        <v>3</v>
      </c>
      <c r="X875" s="68">
        <v>42354</v>
      </c>
      <c r="Y875" s="68">
        <v>36525</v>
      </c>
      <c r="Z875">
        <v>0</v>
      </c>
      <c r="AA875">
        <v>28</v>
      </c>
      <c r="AB875" t="s">
        <v>432</v>
      </c>
      <c r="AE875" t="s">
        <v>437</v>
      </c>
      <c r="AF875">
        <v>30001</v>
      </c>
    </row>
    <row r="876" spans="1:32" x14ac:dyDescent="0.25">
      <c r="A876" t="s">
        <v>583</v>
      </c>
      <c r="B876" t="s">
        <v>432</v>
      </c>
      <c r="C876" s="158" t="str">
        <f t="shared" si="13"/>
        <v>1130652</v>
      </c>
      <c r="D876">
        <v>113065</v>
      </c>
      <c r="F876">
        <v>12</v>
      </c>
      <c r="H876" t="s">
        <v>397</v>
      </c>
      <c r="I876">
        <v>1025078</v>
      </c>
      <c r="J876">
        <v>0</v>
      </c>
      <c r="K876">
        <v>1</v>
      </c>
      <c r="L876">
        <v>1</v>
      </c>
      <c r="M876">
        <v>0</v>
      </c>
      <c r="N876">
        <v>9020246</v>
      </c>
      <c r="O876">
        <v>2</v>
      </c>
      <c r="P876" t="s">
        <v>584</v>
      </c>
      <c r="Q876">
        <v>1005</v>
      </c>
      <c r="R876">
        <v>6</v>
      </c>
      <c r="S876">
        <v>0</v>
      </c>
      <c r="T876">
        <v>0</v>
      </c>
      <c r="V876" t="s">
        <v>1387</v>
      </c>
      <c r="W876">
        <v>3</v>
      </c>
      <c r="X876" s="68">
        <v>42354</v>
      </c>
      <c r="Y876" s="68">
        <v>36525</v>
      </c>
      <c r="Z876">
        <v>0</v>
      </c>
      <c r="AA876">
        <v>28</v>
      </c>
      <c r="AB876" t="s">
        <v>432</v>
      </c>
      <c r="AE876" t="s">
        <v>437</v>
      </c>
      <c r="AF876">
        <v>30001</v>
      </c>
    </row>
    <row r="877" spans="1:32" x14ac:dyDescent="0.25">
      <c r="A877" t="s">
        <v>583</v>
      </c>
      <c r="B877" t="s">
        <v>432</v>
      </c>
      <c r="C877" s="158" t="str">
        <f t="shared" si="13"/>
        <v>1130653</v>
      </c>
      <c r="D877">
        <v>113065</v>
      </c>
      <c r="F877">
        <v>12</v>
      </c>
      <c r="H877" t="s">
        <v>397</v>
      </c>
      <c r="I877">
        <v>1025079</v>
      </c>
      <c r="J877">
        <v>0</v>
      </c>
      <c r="K877">
        <v>1</v>
      </c>
      <c r="L877">
        <v>1</v>
      </c>
      <c r="M877">
        <v>0</v>
      </c>
      <c r="N877">
        <v>9020246</v>
      </c>
      <c r="O877">
        <v>3</v>
      </c>
      <c r="P877" t="s">
        <v>584</v>
      </c>
      <c r="Q877">
        <v>1005</v>
      </c>
      <c r="R877">
        <v>6</v>
      </c>
      <c r="S877">
        <v>0</v>
      </c>
      <c r="T877">
        <v>0</v>
      </c>
      <c r="V877" t="s">
        <v>1387</v>
      </c>
      <c r="W877">
        <v>3</v>
      </c>
      <c r="X877" s="68">
        <v>42354</v>
      </c>
      <c r="Y877" s="68">
        <v>36525</v>
      </c>
      <c r="Z877">
        <v>0</v>
      </c>
      <c r="AA877">
        <v>28</v>
      </c>
      <c r="AB877" t="s">
        <v>432</v>
      </c>
      <c r="AE877" t="s">
        <v>437</v>
      </c>
      <c r="AF877">
        <v>30001</v>
      </c>
    </row>
    <row r="878" spans="1:32" x14ac:dyDescent="0.25">
      <c r="A878" t="s">
        <v>583</v>
      </c>
      <c r="B878" t="s">
        <v>432</v>
      </c>
      <c r="C878" s="158" t="str">
        <f t="shared" si="13"/>
        <v>1130654</v>
      </c>
      <c r="D878">
        <v>113065</v>
      </c>
      <c r="F878">
        <v>12</v>
      </c>
      <c r="H878" t="s">
        <v>397</v>
      </c>
      <c r="I878">
        <v>1025080</v>
      </c>
      <c r="J878">
        <v>0</v>
      </c>
      <c r="K878">
        <v>1</v>
      </c>
      <c r="L878">
        <v>1</v>
      </c>
      <c r="M878">
        <v>0</v>
      </c>
      <c r="N878">
        <v>9020246</v>
      </c>
      <c r="O878">
        <v>4</v>
      </c>
      <c r="P878" t="s">
        <v>584</v>
      </c>
      <c r="Q878">
        <v>1005</v>
      </c>
      <c r="R878">
        <v>6</v>
      </c>
      <c r="S878">
        <v>0</v>
      </c>
      <c r="T878">
        <v>0</v>
      </c>
      <c r="V878" t="s">
        <v>1387</v>
      </c>
      <c r="W878">
        <v>3</v>
      </c>
      <c r="X878" s="68">
        <v>42354</v>
      </c>
      <c r="Y878" s="68">
        <v>36525</v>
      </c>
      <c r="Z878">
        <v>0</v>
      </c>
      <c r="AA878">
        <v>28</v>
      </c>
      <c r="AB878" t="s">
        <v>432</v>
      </c>
      <c r="AE878" t="s">
        <v>437</v>
      </c>
      <c r="AF878">
        <v>30001</v>
      </c>
    </row>
    <row r="879" spans="1:32" x14ac:dyDescent="0.25">
      <c r="A879" t="s">
        <v>583</v>
      </c>
      <c r="B879" t="s">
        <v>432</v>
      </c>
      <c r="C879" s="158" t="str">
        <f t="shared" si="13"/>
        <v>1130655</v>
      </c>
      <c r="D879">
        <v>113065</v>
      </c>
      <c r="F879">
        <v>12</v>
      </c>
      <c r="H879" t="s">
        <v>397</v>
      </c>
      <c r="I879">
        <v>1025081</v>
      </c>
      <c r="J879">
        <v>0</v>
      </c>
      <c r="K879">
        <v>1</v>
      </c>
      <c r="L879">
        <v>1</v>
      </c>
      <c r="M879">
        <v>0</v>
      </c>
      <c r="N879">
        <v>9020246</v>
      </c>
      <c r="O879">
        <v>5</v>
      </c>
      <c r="P879" t="s">
        <v>584</v>
      </c>
      <c r="Q879">
        <v>1005</v>
      </c>
      <c r="R879">
        <v>6</v>
      </c>
      <c r="S879">
        <v>0</v>
      </c>
      <c r="T879">
        <v>0</v>
      </c>
      <c r="V879" t="s">
        <v>1387</v>
      </c>
      <c r="W879">
        <v>3</v>
      </c>
      <c r="X879" s="68">
        <v>42354</v>
      </c>
      <c r="Y879" s="68">
        <v>36525</v>
      </c>
      <c r="Z879">
        <v>0</v>
      </c>
      <c r="AA879">
        <v>28</v>
      </c>
      <c r="AB879" t="s">
        <v>432</v>
      </c>
      <c r="AE879" t="s">
        <v>437</v>
      </c>
      <c r="AF879">
        <v>30001</v>
      </c>
    </row>
    <row r="880" spans="1:32" x14ac:dyDescent="0.25">
      <c r="A880" t="s">
        <v>585</v>
      </c>
      <c r="B880" t="s">
        <v>432</v>
      </c>
      <c r="C880" s="158" t="str">
        <f t="shared" si="13"/>
        <v>1130661</v>
      </c>
      <c r="D880">
        <v>113066</v>
      </c>
      <c r="F880">
        <v>12</v>
      </c>
      <c r="G880">
        <v>960</v>
      </c>
      <c r="I880">
        <v>1025131</v>
      </c>
      <c r="J880">
        <v>1</v>
      </c>
      <c r="K880">
        <v>0</v>
      </c>
      <c r="L880">
        <v>1</v>
      </c>
      <c r="M880">
        <v>0</v>
      </c>
      <c r="N880">
        <v>9020248</v>
      </c>
      <c r="O880">
        <v>1</v>
      </c>
      <c r="P880" t="s">
        <v>586</v>
      </c>
      <c r="Q880">
        <v>1005</v>
      </c>
      <c r="R880">
        <v>6</v>
      </c>
      <c r="S880">
        <v>0</v>
      </c>
      <c r="T880">
        <v>0</v>
      </c>
      <c r="V880" t="s">
        <v>1387</v>
      </c>
      <c r="W880">
        <v>3</v>
      </c>
      <c r="X880" s="68">
        <v>42354</v>
      </c>
      <c r="Y880" s="68">
        <v>36525</v>
      </c>
      <c r="Z880">
        <v>0</v>
      </c>
      <c r="AA880">
        <v>28</v>
      </c>
      <c r="AB880" t="s">
        <v>432</v>
      </c>
      <c r="AE880" t="s">
        <v>437</v>
      </c>
      <c r="AF880">
        <v>30001</v>
      </c>
    </row>
    <row r="881" spans="1:32" x14ac:dyDescent="0.25">
      <c r="A881" t="s">
        <v>585</v>
      </c>
      <c r="B881" t="s">
        <v>432</v>
      </c>
      <c r="C881" s="158" t="str">
        <f t="shared" si="13"/>
        <v>1130662</v>
      </c>
      <c r="D881">
        <v>113066</v>
      </c>
      <c r="F881">
        <v>12</v>
      </c>
      <c r="G881">
        <v>1050</v>
      </c>
      <c r="I881">
        <v>1025132</v>
      </c>
      <c r="J881">
        <v>1</v>
      </c>
      <c r="K881">
        <v>0</v>
      </c>
      <c r="L881">
        <v>1</v>
      </c>
      <c r="M881">
        <v>0</v>
      </c>
      <c r="N881">
        <v>9020248</v>
      </c>
      <c r="O881">
        <v>2</v>
      </c>
      <c r="P881" t="s">
        <v>586</v>
      </c>
      <c r="Q881">
        <v>1005</v>
      </c>
      <c r="R881">
        <v>6</v>
      </c>
      <c r="S881">
        <v>0</v>
      </c>
      <c r="T881">
        <v>0</v>
      </c>
      <c r="V881" t="s">
        <v>1387</v>
      </c>
      <c r="W881">
        <v>3</v>
      </c>
      <c r="X881" s="68">
        <v>42354</v>
      </c>
      <c r="Y881" s="68">
        <v>36525</v>
      </c>
      <c r="Z881">
        <v>0</v>
      </c>
      <c r="AA881">
        <v>28</v>
      </c>
      <c r="AB881" t="s">
        <v>432</v>
      </c>
      <c r="AE881" t="s">
        <v>437</v>
      </c>
      <c r="AF881">
        <v>30001</v>
      </c>
    </row>
    <row r="882" spans="1:32" x14ac:dyDescent="0.25">
      <c r="A882" t="s">
        <v>585</v>
      </c>
      <c r="B882" t="s">
        <v>432</v>
      </c>
      <c r="C882" s="158" t="str">
        <f t="shared" si="13"/>
        <v>1130663</v>
      </c>
      <c r="D882">
        <v>113066</v>
      </c>
      <c r="F882">
        <v>12</v>
      </c>
      <c r="G882">
        <v>1185</v>
      </c>
      <c r="I882">
        <v>1025133</v>
      </c>
      <c r="J882">
        <v>1</v>
      </c>
      <c r="K882">
        <v>0</v>
      </c>
      <c r="L882">
        <v>1</v>
      </c>
      <c r="M882">
        <v>0</v>
      </c>
      <c r="N882">
        <v>9020248</v>
      </c>
      <c r="O882">
        <v>3</v>
      </c>
      <c r="P882" t="s">
        <v>586</v>
      </c>
      <c r="Q882">
        <v>1005</v>
      </c>
      <c r="R882">
        <v>6</v>
      </c>
      <c r="S882">
        <v>0</v>
      </c>
      <c r="T882">
        <v>0</v>
      </c>
      <c r="V882" t="s">
        <v>1387</v>
      </c>
      <c r="W882">
        <v>3</v>
      </c>
      <c r="X882" s="68">
        <v>42354</v>
      </c>
      <c r="Y882" s="68">
        <v>36525</v>
      </c>
      <c r="Z882">
        <v>0</v>
      </c>
      <c r="AA882">
        <v>28</v>
      </c>
      <c r="AB882" t="s">
        <v>432</v>
      </c>
      <c r="AE882" t="s">
        <v>437</v>
      </c>
      <c r="AF882">
        <v>30001</v>
      </c>
    </row>
    <row r="883" spans="1:32" x14ac:dyDescent="0.25">
      <c r="A883" t="s">
        <v>585</v>
      </c>
      <c r="B883" t="s">
        <v>432</v>
      </c>
      <c r="C883" s="158" t="str">
        <f t="shared" si="13"/>
        <v>1130664</v>
      </c>
      <c r="D883">
        <v>113066</v>
      </c>
      <c r="F883">
        <v>12</v>
      </c>
      <c r="G883">
        <v>1105</v>
      </c>
      <c r="I883">
        <v>1025134</v>
      </c>
      <c r="J883">
        <v>1</v>
      </c>
      <c r="K883">
        <v>0</v>
      </c>
      <c r="L883">
        <v>1</v>
      </c>
      <c r="M883">
        <v>0</v>
      </c>
      <c r="N883">
        <v>9020248</v>
      </c>
      <c r="O883">
        <v>4</v>
      </c>
      <c r="P883" t="s">
        <v>586</v>
      </c>
      <c r="Q883">
        <v>1005</v>
      </c>
      <c r="R883">
        <v>6</v>
      </c>
      <c r="S883">
        <v>0</v>
      </c>
      <c r="T883">
        <v>0</v>
      </c>
      <c r="V883" t="s">
        <v>1387</v>
      </c>
      <c r="W883">
        <v>3</v>
      </c>
      <c r="X883" s="68">
        <v>42354</v>
      </c>
      <c r="Y883" s="68">
        <v>36525</v>
      </c>
      <c r="Z883">
        <v>0</v>
      </c>
      <c r="AA883">
        <v>28</v>
      </c>
      <c r="AB883" t="s">
        <v>432</v>
      </c>
      <c r="AE883" t="s">
        <v>437</v>
      </c>
      <c r="AF883">
        <v>30001</v>
      </c>
    </row>
    <row r="884" spans="1:32" x14ac:dyDescent="0.25">
      <c r="A884" t="s">
        <v>585</v>
      </c>
      <c r="B884" t="s">
        <v>432</v>
      </c>
      <c r="C884" s="158" t="str">
        <f t="shared" si="13"/>
        <v>1130665</v>
      </c>
      <c r="D884">
        <v>113066</v>
      </c>
      <c r="F884">
        <v>12</v>
      </c>
      <c r="G884">
        <v>1245</v>
      </c>
      <c r="I884">
        <v>1025135</v>
      </c>
      <c r="J884">
        <v>1</v>
      </c>
      <c r="K884">
        <v>0</v>
      </c>
      <c r="L884">
        <v>1</v>
      </c>
      <c r="M884">
        <v>0</v>
      </c>
      <c r="N884">
        <v>9020248</v>
      </c>
      <c r="O884">
        <v>5</v>
      </c>
      <c r="P884" t="s">
        <v>586</v>
      </c>
      <c r="Q884">
        <v>1005</v>
      </c>
      <c r="R884">
        <v>6</v>
      </c>
      <c r="S884">
        <v>0</v>
      </c>
      <c r="T884">
        <v>0</v>
      </c>
      <c r="V884" t="s">
        <v>1387</v>
      </c>
      <c r="W884">
        <v>3</v>
      </c>
      <c r="X884" s="68">
        <v>42354</v>
      </c>
      <c r="Y884" s="68">
        <v>36525</v>
      </c>
      <c r="Z884">
        <v>0</v>
      </c>
      <c r="AA884">
        <v>28</v>
      </c>
      <c r="AB884" t="s">
        <v>432</v>
      </c>
      <c r="AE884" t="s">
        <v>437</v>
      </c>
      <c r="AF884">
        <v>30001</v>
      </c>
    </row>
    <row r="885" spans="1:32" x14ac:dyDescent="0.25">
      <c r="A885" t="s">
        <v>587</v>
      </c>
      <c r="B885" t="s">
        <v>432</v>
      </c>
      <c r="C885" s="158" t="str">
        <f t="shared" si="13"/>
        <v>1130671</v>
      </c>
      <c r="D885">
        <v>113067</v>
      </c>
      <c r="F885">
        <v>12</v>
      </c>
      <c r="H885" t="s">
        <v>397</v>
      </c>
      <c r="I885">
        <v>1025136</v>
      </c>
      <c r="J885">
        <v>0</v>
      </c>
      <c r="K885">
        <v>1</v>
      </c>
      <c r="L885">
        <v>1</v>
      </c>
      <c r="M885">
        <v>0</v>
      </c>
      <c r="N885">
        <v>9020248</v>
      </c>
      <c r="O885">
        <v>1</v>
      </c>
      <c r="P885" t="s">
        <v>588</v>
      </c>
      <c r="Q885">
        <v>1005</v>
      </c>
      <c r="R885">
        <v>6</v>
      </c>
      <c r="S885">
        <v>0</v>
      </c>
      <c r="T885">
        <v>0</v>
      </c>
      <c r="V885" t="s">
        <v>1387</v>
      </c>
      <c r="W885">
        <v>3</v>
      </c>
      <c r="X885" s="68">
        <v>42354</v>
      </c>
      <c r="Y885" s="68">
        <v>36525</v>
      </c>
      <c r="Z885">
        <v>0</v>
      </c>
      <c r="AA885">
        <v>28</v>
      </c>
      <c r="AB885" t="s">
        <v>432</v>
      </c>
      <c r="AE885" t="s">
        <v>437</v>
      </c>
      <c r="AF885">
        <v>30001</v>
      </c>
    </row>
    <row r="886" spans="1:32" x14ac:dyDescent="0.25">
      <c r="A886" t="s">
        <v>587</v>
      </c>
      <c r="B886" t="s">
        <v>432</v>
      </c>
      <c r="C886" s="158" t="str">
        <f t="shared" si="13"/>
        <v>1130672</v>
      </c>
      <c r="D886">
        <v>113067</v>
      </c>
      <c r="F886">
        <v>12</v>
      </c>
      <c r="H886" t="s">
        <v>397</v>
      </c>
      <c r="I886">
        <v>1025137</v>
      </c>
      <c r="J886">
        <v>0</v>
      </c>
      <c r="K886">
        <v>1</v>
      </c>
      <c r="L886">
        <v>1</v>
      </c>
      <c r="M886">
        <v>0</v>
      </c>
      <c r="N886">
        <v>9020248</v>
      </c>
      <c r="O886">
        <v>2</v>
      </c>
      <c r="P886" t="s">
        <v>588</v>
      </c>
      <c r="Q886">
        <v>1005</v>
      </c>
      <c r="R886">
        <v>6</v>
      </c>
      <c r="S886">
        <v>0</v>
      </c>
      <c r="T886">
        <v>0</v>
      </c>
      <c r="V886" t="s">
        <v>1387</v>
      </c>
      <c r="W886">
        <v>3</v>
      </c>
      <c r="X886" s="68">
        <v>42354</v>
      </c>
      <c r="Y886" s="68">
        <v>36525</v>
      </c>
      <c r="Z886">
        <v>0</v>
      </c>
      <c r="AA886">
        <v>28</v>
      </c>
      <c r="AB886" t="s">
        <v>432</v>
      </c>
      <c r="AE886" t="s">
        <v>437</v>
      </c>
      <c r="AF886">
        <v>30001</v>
      </c>
    </row>
    <row r="887" spans="1:32" x14ac:dyDescent="0.25">
      <c r="A887" t="s">
        <v>587</v>
      </c>
      <c r="B887" t="s">
        <v>432</v>
      </c>
      <c r="C887" s="158" t="str">
        <f t="shared" si="13"/>
        <v>1130673</v>
      </c>
      <c r="D887">
        <v>113067</v>
      </c>
      <c r="F887">
        <v>12</v>
      </c>
      <c r="H887" t="s">
        <v>397</v>
      </c>
      <c r="I887">
        <v>1025138</v>
      </c>
      <c r="J887">
        <v>0</v>
      </c>
      <c r="K887">
        <v>1</v>
      </c>
      <c r="L887">
        <v>1</v>
      </c>
      <c r="M887">
        <v>0</v>
      </c>
      <c r="N887">
        <v>9020248</v>
      </c>
      <c r="O887">
        <v>3</v>
      </c>
      <c r="P887" t="s">
        <v>588</v>
      </c>
      <c r="Q887">
        <v>1005</v>
      </c>
      <c r="R887">
        <v>6</v>
      </c>
      <c r="S887">
        <v>0</v>
      </c>
      <c r="T887">
        <v>0</v>
      </c>
      <c r="V887" t="s">
        <v>1387</v>
      </c>
      <c r="W887">
        <v>3</v>
      </c>
      <c r="X887" s="68">
        <v>42354</v>
      </c>
      <c r="Y887" s="68">
        <v>36525</v>
      </c>
      <c r="Z887">
        <v>0</v>
      </c>
      <c r="AA887">
        <v>28</v>
      </c>
      <c r="AB887" t="s">
        <v>432</v>
      </c>
      <c r="AE887" t="s">
        <v>437</v>
      </c>
      <c r="AF887">
        <v>30001</v>
      </c>
    </row>
    <row r="888" spans="1:32" x14ac:dyDescent="0.25">
      <c r="A888" t="s">
        <v>587</v>
      </c>
      <c r="B888" t="s">
        <v>432</v>
      </c>
      <c r="C888" s="158" t="str">
        <f t="shared" si="13"/>
        <v>1130674</v>
      </c>
      <c r="D888">
        <v>113067</v>
      </c>
      <c r="F888">
        <v>12</v>
      </c>
      <c r="H888" t="s">
        <v>397</v>
      </c>
      <c r="I888">
        <v>1025139</v>
      </c>
      <c r="J888">
        <v>0</v>
      </c>
      <c r="K888">
        <v>1</v>
      </c>
      <c r="L888">
        <v>1</v>
      </c>
      <c r="M888">
        <v>0</v>
      </c>
      <c r="N888">
        <v>9020248</v>
      </c>
      <c r="O888">
        <v>4</v>
      </c>
      <c r="P888" t="s">
        <v>588</v>
      </c>
      <c r="Q888">
        <v>1005</v>
      </c>
      <c r="R888">
        <v>6</v>
      </c>
      <c r="S888">
        <v>0</v>
      </c>
      <c r="T888">
        <v>0</v>
      </c>
      <c r="V888" t="s">
        <v>1387</v>
      </c>
      <c r="W888">
        <v>3</v>
      </c>
      <c r="X888" s="68">
        <v>42354</v>
      </c>
      <c r="Y888" s="68">
        <v>36525</v>
      </c>
      <c r="Z888">
        <v>0</v>
      </c>
      <c r="AA888">
        <v>28</v>
      </c>
      <c r="AB888" t="s">
        <v>432</v>
      </c>
      <c r="AE888" t="s">
        <v>437</v>
      </c>
      <c r="AF888">
        <v>30001</v>
      </c>
    </row>
    <row r="889" spans="1:32" x14ac:dyDescent="0.25">
      <c r="A889" t="s">
        <v>587</v>
      </c>
      <c r="B889" t="s">
        <v>432</v>
      </c>
      <c r="C889" s="158" t="str">
        <f t="shared" si="13"/>
        <v>1130675</v>
      </c>
      <c r="D889">
        <v>113067</v>
      </c>
      <c r="F889">
        <v>12</v>
      </c>
      <c r="H889" t="s">
        <v>397</v>
      </c>
      <c r="I889">
        <v>1025140</v>
      </c>
      <c r="J889">
        <v>0</v>
      </c>
      <c r="K889">
        <v>1</v>
      </c>
      <c r="L889">
        <v>1</v>
      </c>
      <c r="M889">
        <v>0</v>
      </c>
      <c r="N889">
        <v>9020248</v>
      </c>
      <c r="O889">
        <v>5</v>
      </c>
      <c r="P889" t="s">
        <v>588</v>
      </c>
      <c r="Q889">
        <v>1005</v>
      </c>
      <c r="R889">
        <v>6</v>
      </c>
      <c r="S889">
        <v>0</v>
      </c>
      <c r="T889">
        <v>0</v>
      </c>
      <c r="V889" t="s">
        <v>1387</v>
      </c>
      <c r="W889">
        <v>3</v>
      </c>
      <c r="X889" s="68">
        <v>42354</v>
      </c>
      <c r="Y889" s="68">
        <v>36525</v>
      </c>
      <c r="Z889">
        <v>0</v>
      </c>
      <c r="AA889">
        <v>28</v>
      </c>
      <c r="AB889" t="s">
        <v>432</v>
      </c>
      <c r="AE889" t="s">
        <v>437</v>
      </c>
      <c r="AF889">
        <v>30001</v>
      </c>
    </row>
    <row r="890" spans="1:32" x14ac:dyDescent="0.25">
      <c r="A890" t="s">
        <v>589</v>
      </c>
      <c r="B890" t="s">
        <v>432</v>
      </c>
      <c r="C890" s="158" t="str">
        <f t="shared" si="13"/>
        <v>1130701</v>
      </c>
      <c r="D890">
        <v>113070</v>
      </c>
      <c r="F890">
        <v>12</v>
      </c>
      <c r="G890">
        <v>1990</v>
      </c>
      <c r="I890">
        <v>1025161</v>
      </c>
      <c r="J890">
        <v>1</v>
      </c>
      <c r="K890">
        <v>0</v>
      </c>
      <c r="L890">
        <v>1</v>
      </c>
      <c r="M890">
        <v>0</v>
      </c>
      <c r="N890">
        <v>9020251</v>
      </c>
      <c r="O890">
        <v>1</v>
      </c>
      <c r="P890" t="s">
        <v>187</v>
      </c>
      <c r="Q890">
        <v>1005</v>
      </c>
      <c r="R890">
        <v>6</v>
      </c>
      <c r="S890">
        <v>0</v>
      </c>
      <c r="T890">
        <v>0</v>
      </c>
      <c r="V890" t="s">
        <v>1387</v>
      </c>
      <c r="W890">
        <v>3</v>
      </c>
      <c r="X890" s="68">
        <v>42354</v>
      </c>
      <c r="Y890" s="68">
        <v>36525</v>
      </c>
      <c r="Z890">
        <v>0</v>
      </c>
      <c r="AA890">
        <v>28</v>
      </c>
      <c r="AB890" t="s">
        <v>432</v>
      </c>
      <c r="AE890" t="s">
        <v>437</v>
      </c>
      <c r="AF890">
        <v>30001</v>
      </c>
    </row>
    <row r="891" spans="1:32" x14ac:dyDescent="0.25">
      <c r="A891" t="s">
        <v>589</v>
      </c>
      <c r="B891" t="s">
        <v>432</v>
      </c>
      <c r="C891" s="158" t="str">
        <f t="shared" si="13"/>
        <v>1130702</v>
      </c>
      <c r="D891">
        <v>113070</v>
      </c>
      <c r="F891">
        <v>12</v>
      </c>
      <c r="G891">
        <v>2130</v>
      </c>
      <c r="I891">
        <v>1025162</v>
      </c>
      <c r="J891">
        <v>1</v>
      </c>
      <c r="K891">
        <v>0</v>
      </c>
      <c r="L891">
        <v>1</v>
      </c>
      <c r="M891">
        <v>0</v>
      </c>
      <c r="N891">
        <v>9020251</v>
      </c>
      <c r="O891">
        <v>2</v>
      </c>
      <c r="P891" t="s">
        <v>187</v>
      </c>
      <c r="Q891">
        <v>1005</v>
      </c>
      <c r="R891">
        <v>6</v>
      </c>
      <c r="S891">
        <v>0</v>
      </c>
      <c r="T891">
        <v>0</v>
      </c>
      <c r="V891" t="s">
        <v>1387</v>
      </c>
      <c r="W891">
        <v>3</v>
      </c>
      <c r="X891" s="68">
        <v>42354</v>
      </c>
      <c r="Y891" s="68">
        <v>36525</v>
      </c>
      <c r="Z891">
        <v>0</v>
      </c>
      <c r="AA891">
        <v>28</v>
      </c>
      <c r="AB891" t="s">
        <v>432</v>
      </c>
      <c r="AE891" t="s">
        <v>437</v>
      </c>
      <c r="AF891">
        <v>30001</v>
      </c>
    </row>
    <row r="892" spans="1:32" x14ac:dyDescent="0.25">
      <c r="A892" t="s">
        <v>589</v>
      </c>
      <c r="B892" t="s">
        <v>432</v>
      </c>
      <c r="C892" s="158" t="str">
        <f t="shared" si="13"/>
        <v>1130704</v>
      </c>
      <c r="D892">
        <v>113070</v>
      </c>
      <c r="F892">
        <v>12</v>
      </c>
      <c r="G892">
        <v>2240</v>
      </c>
      <c r="I892">
        <v>1025164</v>
      </c>
      <c r="J892">
        <v>1</v>
      </c>
      <c r="K892">
        <v>0</v>
      </c>
      <c r="L892">
        <v>1</v>
      </c>
      <c r="M892">
        <v>0</v>
      </c>
      <c r="N892">
        <v>9020251</v>
      </c>
      <c r="O892">
        <v>4</v>
      </c>
      <c r="P892" t="s">
        <v>187</v>
      </c>
      <c r="Q892">
        <v>1005</v>
      </c>
      <c r="R892">
        <v>6</v>
      </c>
      <c r="S892">
        <v>0</v>
      </c>
      <c r="T892">
        <v>0</v>
      </c>
      <c r="V892" t="s">
        <v>1387</v>
      </c>
      <c r="W892">
        <v>3</v>
      </c>
      <c r="X892" s="68">
        <v>42354</v>
      </c>
      <c r="Y892" s="68">
        <v>36525</v>
      </c>
      <c r="Z892">
        <v>0</v>
      </c>
      <c r="AA892">
        <v>28</v>
      </c>
      <c r="AB892" t="s">
        <v>432</v>
      </c>
      <c r="AE892" t="s">
        <v>437</v>
      </c>
      <c r="AF892">
        <v>30001</v>
      </c>
    </row>
    <row r="893" spans="1:32" x14ac:dyDescent="0.25">
      <c r="A893" t="s">
        <v>589</v>
      </c>
      <c r="B893" t="s">
        <v>432</v>
      </c>
      <c r="C893" s="158" t="str">
        <f t="shared" si="13"/>
        <v>1130705</v>
      </c>
      <c r="D893">
        <v>113070</v>
      </c>
      <c r="F893">
        <v>12</v>
      </c>
      <c r="G893">
        <v>2455</v>
      </c>
      <c r="I893">
        <v>1025165</v>
      </c>
      <c r="J893">
        <v>1</v>
      </c>
      <c r="K893">
        <v>0</v>
      </c>
      <c r="L893">
        <v>1</v>
      </c>
      <c r="M893">
        <v>0</v>
      </c>
      <c r="N893">
        <v>9020251</v>
      </c>
      <c r="O893">
        <v>5</v>
      </c>
      <c r="P893" t="s">
        <v>187</v>
      </c>
      <c r="Q893">
        <v>1005</v>
      </c>
      <c r="R893">
        <v>6</v>
      </c>
      <c r="S893">
        <v>0</v>
      </c>
      <c r="T893">
        <v>0</v>
      </c>
      <c r="V893" t="s">
        <v>1387</v>
      </c>
      <c r="W893">
        <v>3</v>
      </c>
      <c r="X893" s="68">
        <v>42354</v>
      </c>
      <c r="Y893" s="68">
        <v>36525</v>
      </c>
      <c r="Z893">
        <v>0</v>
      </c>
      <c r="AA893">
        <v>28</v>
      </c>
      <c r="AB893" t="s">
        <v>432</v>
      </c>
      <c r="AE893" t="s">
        <v>437</v>
      </c>
      <c r="AF893">
        <v>30001</v>
      </c>
    </row>
    <row r="894" spans="1:32" x14ac:dyDescent="0.25">
      <c r="A894" t="s">
        <v>589</v>
      </c>
      <c r="B894" t="s">
        <v>432</v>
      </c>
      <c r="C894" s="158" t="str">
        <f t="shared" si="13"/>
        <v>1130703</v>
      </c>
      <c r="D894">
        <v>113070</v>
      </c>
      <c r="F894">
        <v>12</v>
      </c>
      <c r="G894">
        <v>2335</v>
      </c>
      <c r="I894">
        <v>1025163</v>
      </c>
      <c r="J894">
        <v>1</v>
      </c>
      <c r="K894">
        <v>0</v>
      </c>
      <c r="L894">
        <v>1</v>
      </c>
      <c r="M894">
        <v>0</v>
      </c>
      <c r="N894">
        <v>9020251</v>
      </c>
      <c r="O894">
        <v>3</v>
      </c>
      <c r="P894" t="s">
        <v>187</v>
      </c>
      <c r="Q894">
        <v>1005</v>
      </c>
      <c r="R894">
        <v>6</v>
      </c>
      <c r="S894">
        <v>0</v>
      </c>
      <c r="T894">
        <v>0</v>
      </c>
      <c r="V894" t="s">
        <v>1387</v>
      </c>
      <c r="W894">
        <v>3</v>
      </c>
      <c r="X894" s="68">
        <v>42354</v>
      </c>
      <c r="Y894" s="68">
        <v>36525</v>
      </c>
      <c r="Z894">
        <v>0</v>
      </c>
      <c r="AA894">
        <v>28</v>
      </c>
      <c r="AB894" t="s">
        <v>432</v>
      </c>
      <c r="AE894" t="s">
        <v>437</v>
      </c>
      <c r="AF894">
        <v>30001</v>
      </c>
    </row>
    <row r="895" spans="1:32" x14ac:dyDescent="0.25">
      <c r="A895" t="s">
        <v>590</v>
      </c>
      <c r="B895" t="s">
        <v>432</v>
      </c>
      <c r="C895" s="158" t="str">
        <f t="shared" si="13"/>
        <v>1130711</v>
      </c>
      <c r="D895">
        <v>113071</v>
      </c>
      <c r="F895">
        <v>12</v>
      </c>
      <c r="H895" t="s">
        <v>397</v>
      </c>
      <c r="I895">
        <v>1025151</v>
      </c>
      <c r="J895">
        <v>0</v>
      </c>
      <c r="K895">
        <v>1</v>
      </c>
      <c r="L895">
        <v>1</v>
      </c>
      <c r="M895">
        <v>0</v>
      </c>
      <c r="N895">
        <v>9020251</v>
      </c>
      <c r="O895">
        <v>1</v>
      </c>
      <c r="P895" t="s">
        <v>591</v>
      </c>
      <c r="Q895">
        <v>1005</v>
      </c>
      <c r="R895">
        <v>6</v>
      </c>
      <c r="S895">
        <v>0</v>
      </c>
      <c r="T895">
        <v>0</v>
      </c>
      <c r="V895" t="s">
        <v>1387</v>
      </c>
      <c r="W895">
        <v>3</v>
      </c>
      <c r="X895" s="68">
        <v>42354</v>
      </c>
      <c r="Y895" s="68">
        <v>36525</v>
      </c>
      <c r="Z895">
        <v>0</v>
      </c>
      <c r="AA895">
        <v>28</v>
      </c>
      <c r="AB895" t="s">
        <v>432</v>
      </c>
      <c r="AE895" t="s">
        <v>437</v>
      </c>
      <c r="AF895">
        <v>30001</v>
      </c>
    </row>
    <row r="896" spans="1:32" x14ac:dyDescent="0.25">
      <c r="A896" t="s">
        <v>590</v>
      </c>
      <c r="B896" t="s">
        <v>432</v>
      </c>
      <c r="C896" s="158" t="str">
        <f t="shared" si="13"/>
        <v>1130712</v>
      </c>
      <c r="D896">
        <v>113071</v>
      </c>
      <c r="F896">
        <v>12</v>
      </c>
      <c r="H896" t="s">
        <v>397</v>
      </c>
      <c r="I896">
        <v>1025152</v>
      </c>
      <c r="J896">
        <v>0</v>
      </c>
      <c r="K896">
        <v>1</v>
      </c>
      <c r="L896">
        <v>1</v>
      </c>
      <c r="M896">
        <v>0</v>
      </c>
      <c r="N896">
        <v>9020251</v>
      </c>
      <c r="O896">
        <v>2</v>
      </c>
      <c r="P896" t="s">
        <v>591</v>
      </c>
      <c r="Q896">
        <v>1005</v>
      </c>
      <c r="R896">
        <v>6</v>
      </c>
      <c r="S896">
        <v>0</v>
      </c>
      <c r="T896">
        <v>0</v>
      </c>
      <c r="V896" t="s">
        <v>1387</v>
      </c>
      <c r="W896">
        <v>3</v>
      </c>
      <c r="X896" s="68">
        <v>42354</v>
      </c>
      <c r="Y896" s="68">
        <v>36525</v>
      </c>
      <c r="Z896">
        <v>0</v>
      </c>
      <c r="AA896">
        <v>28</v>
      </c>
      <c r="AB896" t="s">
        <v>432</v>
      </c>
      <c r="AE896" t="s">
        <v>437</v>
      </c>
      <c r="AF896">
        <v>30001</v>
      </c>
    </row>
    <row r="897" spans="1:32" x14ac:dyDescent="0.25">
      <c r="A897" t="s">
        <v>590</v>
      </c>
      <c r="B897" t="s">
        <v>432</v>
      </c>
      <c r="C897" s="158" t="str">
        <f t="shared" si="13"/>
        <v>1130713</v>
      </c>
      <c r="D897">
        <v>113071</v>
      </c>
      <c r="F897">
        <v>12</v>
      </c>
      <c r="H897" t="s">
        <v>397</v>
      </c>
      <c r="I897">
        <v>1025153</v>
      </c>
      <c r="J897">
        <v>0</v>
      </c>
      <c r="K897">
        <v>1</v>
      </c>
      <c r="L897">
        <v>1</v>
      </c>
      <c r="M897">
        <v>0</v>
      </c>
      <c r="N897">
        <v>9020251</v>
      </c>
      <c r="O897">
        <v>3</v>
      </c>
      <c r="P897" t="s">
        <v>591</v>
      </c>
      <c r="Q897">
        <v>1005</v>
      </c>
      <c r="R897">
        <v>6</v>
      </c>
      <c r="S897">
        <v>0</v>
      </c>
      <c r="T897">
        <v>0</v>
      </c>
      <c r="V897" t="s">
        <v>1387</v>
      </c>
      <c r="W897">
        <v>3</v>
      </c>
      <c r="X897" s="68">
        <v>42354</v>
      </c>
      <c r="Y897" s="68">
        <v>36525</v>
      </c>
      <c r="Z897">
        <v>0</v>
      </c>
      <c r="AA897">
        <v>28</v>
      </c>
      <c r="AB897" t="s">
        <v>432</v>
      </c>
      <c r="AE897" t="s">
        <v>437</v>
      </c>
      <c r="AF897">
        <v>30001</v>
      </c>
    </row>
    <row r="898" spans="1:32" x14ac:dyDescent="0.25">
      <c r="A898" t="s">
        <v>590</v>
      </c>
      <c r="B898" t="s">
        <v>432</v>
      </c>
      <c r="C898" s="158" t="str">
        <f t="shared" si="13"/>
        <v>1130714</v>
      </c>
      <c r="D898">
        <v>113071</v>
      </c>
      <c r="F898">
        <v>12</v>
      </c>
      <c r="H898" t="s">
        <v>397</v>
      </c>
      <c r="I898">
        <v>1025154</v>
      </c>
      <c r="J898">
        <v>0</v>
      </c>
      <c r="K898">
        <v>1</v>
      </c>
      <c r="L898">
        <v>1</v>
      </c>
      <c r="M898">
        <v>0</v>
      </c>
      <c r="N898">
        <v>9020251</v>
      </c>
      <c r="O898">
        <v>4</v>
      </c>
      <c r="P898" t="s">
        <v>591</v>
      </c>
      <c r="Q898">
        <v>1005</v>
      </c>
      <c r="R898">
        <v>6</v>
      </c>
      <c r="S898">
        <v>0</v>
      </c>
      <c r="T898">
        <v>0</v>
      </c>
      <c r="V898" t="s">
        <v>1387</v>
      </c>
      <c r="W898">
        <v>3</v>
      </c>
      <c r="X898" s="68">
        <v>42354</v>
      </c>
      <c r="Y898" s="68">
        <v>36525</v>
      </c>
      <c r="Z898">
        <v>0</v>
      </c>
      <c r="AA898">
        <v>28</v>
      </c>
      <c r="AB898" t="s">
        <v>432</v>
      </c>
      <c r="AE898" t="s">
        <v>437</v>
      </c>
      <c r="AF898">
        <v>30001</v>
      </c>
    </row>
    <row r="899" spans="1:32" x14ac:dyDescent="0.25">
      <c r="A899" t="s">
        <v>590</v>
      </c>
      <c r="B899" t="s">
        <v>432</v>
      </c>
      <c r="C899" s="158" t="str">
        <f t="shared" ref="C899:C962" si="14">D899&amp;O899</f>
        <v>1130715</v>
      </c>
      <c r="D899">
        <v>113071</v>
      </c>
      <c r="F899">
        <v>12</v>
      </c>
      <c r="H899" t="s">
        <v>397</v>
      </c>
      <c r="I899">
        <v>1025155</v>
      </c>
      <c r="J899">
        <v>0</v>
      </c>
      <c r="K899">
        <v>1</v>
      </c>
      <c r="L899">
        <v>1</v>
      </c>
      <c r="M899">
        <v>0</v>
      </c>
      <c r="N899">
        <v>9020251</v>
      </c>
      <c r="O899">
        <v>5</v>
      </c>
      <c r="P899" t="s">
        <v>591</v>
      </c>
      <c r="Q899">
        <v>1005</v>
      </c>
      <c r="R899">
        <v>6</v>
      </c>
      <c r="S899">
        <v>0</v>
      </c>
      <c r="T899">
        <v>0</v>
      </c>
      <c r="V899" t="s">
        <v>1387</v>
      </c>
      <c r="W899">
        <v>3</v>
      </c>
      <c r="X899" s="68">
        <v>42354</v>
      </c>
      <c r="Y899" s="68">
        <v>36525</v>
      </c>
      <c r="Z899">
        <v>0</v>
      </c>
      <c r="AA899">
        <v>28</v>
      </c>
      <c r="AB899" t="s">
        <v>432</v>
      </c>
      <c r="AE899" t="s">
        <v>437</v>
      </c>
      <c r="AF899">
        <v>30001</v>
      </c>
    </row>
    <row r="900" spans="1:32" x14ac:dyDescent="0.25">
      <c r="A900" t="s">
        <v>592</v>
      </c>
      <c r="B900" t="s">
        <v>432</v>
      </c>
      <c r="C900" s="158" t="str">
        <f t="shared" si="14"/>
        <v>1130721</v>
      </c>
      <c r="D900">
        <v>113072</v>
      </c>
      <c r="F900">
        <v>12</v>
      </c>
      <c r="G900">
        <v>1140</v>
      </c>
      <c r="I900">
        <v>1025156</v>
      </c>
      <c r="J900">
        <v>1</v>
      </c>
      <c r="K900">
        <v>0</v>
      </c>
      <c r="L900">
        <v>1</v>
      </c>
      <c r="M900">
        <v>0</v>
      </c>
      <c r="N900">
        <v>9020251</v>
      </c>
      <c r="O900">
        <v>1</v>
      </c>
      <c r="P900" t="s">
        <v>188</v>
      </c>
      <c r="Q900">
        <v>1005</v>
      </c>
      <c r="R900">
        <v>6</v>
      </c>
      <c r="S900">
        <v>0</v>
      </c>
      <c r="T900">
        <v>0</v>
      </c>
      <c r="V900" t="s">
        <v>1387</v>
      </c>
      <c r="W900">
        <v>3</v>
      </c>
      <c r="X900" s="68">
        <v>42354</v>
      </c>
      <c r="Y900" s="68">
        <v>36525</v>
      </c>
      <c r="Z900">
        <v>0</v>
      </c>
      <c r="AA900">
        <v>28</v>
      </c>
      <c r="AB900" t="s">
        <v>432</v>
      </c>
      <c r="AE900" t="s">
        <v>437</v>
      </c>
      <c r="AF900">
        <v>30001</v>
      </c>
    </row>
    <row r="901" spans="1:32" x14ac:dyDescent="0.25">
      <c r="A901" t="s">
        <v>592</v>
      </c>
      <c r="B901" t="s">
        <v>432</v>
      </c>
      <c r="C901" s="158" t="str">
        <f t="shared" si="14"/>
        <v>1130722</v>
      </c>
      <c r="D901">
        <v>113072</v>
      </c>
      <c r="F901">
        <v>12</v>
      </c>
      <c r="G901">
        <v>1240</v>
      </c>
      <c r="I901">
        <v>1025157</v>
      </c>
      <c r="J901">
        <v>1</v>
      </c>
      <c r="K901">
        <v>0</v>
      </c>
      <c r="L901">
        <v>1</v>
      </c>
      <c r="M901">
        <v>0</v>
      </c>
      <c r="N901">
        <v>9020251</v>
      </c>
      <c r="O901">
        <v>2</v>
      </c>
      <c r="P901" t="s">
        <v>188</v>
      </c>
      <c r="Q901">
        <v>1005</v>
      </c>
      <c r="R901">
        <v>6</v>
      </c>
      <c r="S901">
        <v>0</v>
      </c>
      <c r="T901">
        <v>0</v>
      </c>
      <c r="V901" t="s">
        <v>1387</v>
      </c>
      <c r="W901">
        <v>3</v>
      </c>
      <c r="X901" s="68">
        <v>42354</v>
      </c>
      <c r="Y901" s="68">
        <v>36525</v>
      </c>
      <c r="Z901">
        <v>0</v>
      </c>
      <c r="AA901">
        <v>28</v>
      </c>
      <c r="AB901" t="s">
        <v>432</v>
      </c>
      <c r="AE901" t="s">
        <v>437</v>
      </c>
      <c r="AF901">
        <v>30001</v>
      </c>
    </row>
    <row r="902" spans="1:32" x14ac:dyDescent="0.25">
      <c r="A902" t="s">
        <v>592</v>
      </c>
      <c r="B902" t="s">
        <v>432</v>
      </c>
      <c r="C902" s="158" t="str">
        <f t="shared" si="14"/>
        <v>1130723</v>
      </c>
      <c r="D902">
        <v>113072</v>
      </c>
      <c r="F902">
        <v>12</v>
      </c>
      <c r="G902">
        <v>1380</v>
      </c>
      <c r="I902">
        <v>1025158</v>
      </c>
      <c r="J902">
        <v>1</v>
      </c>
      <c r="K902">
        <v>0</v>
      </c>
      <c r="L902">
        <v>1</v>
      </c>
      <c r="M902">
        <v>0</v>
      </c>
      <c r="N902">
        <v>9020251</v>
      </c>
      <c r="O902">
        <v>3</v>
      </c>
      <c r="P902" t="s">
        <v>188</v>
      </c>
      <c r="Q902">
        <v>1005</v>
      </c>
      <c r="R902">
        <v>6</v>
      </c>
      <c r="S902">
        <v>0</v>
      </c>
      <c r="T902">
        <v>0</v>
      </c>
      <c r="V902" t="s">
        <v>1387</v>
      </c>
      <c r="W902">
        <v>3</v>
      </c>
      <c r="X902" s="68">
        <v>42354</v>
      </c>
      <c r="Y902" s="68">
        <v>36525</v>
      </c>
      <c r="Z902">
        <v>0</v>
      </c>
      <c r="AA902">
        <v>28</v>
      </c>
      <c r="AB902" t="s">
        <v>432</v>
      </c>
      <c r="AE902" t="s">
        <v>437</v>
      </c>
      <c r="AF902">
        <v>30001</v>
      </c>
    </row>
    <row r="903" spans="1:32" x14ac:dyDescent="0.25">
      <c r="A903" t="s">
        <v>592</v>
      </c>
      <c r="B903" t="s">
        <v>432</v>
      </c>
      <c r="C903" s="158" t="str">
        <f t="shared" si="14"/>
        <v>1130724</v>
      </c>
      <c r="D903">
        <v>113072</v>
      </c>
      <c r="F903">
        <v>12</v>
      </c>
      <c r="G903">
        <v>1305</v>
      </c>
      <c r="I903">
        <v>1025159</v>
      </c>
      <c r="J903">
        <v>1</v>
      </c>
      <c r="K903">
        <v>0</v>
      </c>
      <c r="L903">
        <v>1</v>
      </c>
      <c r="M903">
        <v>0</v>
      </c>
      <c r="N903">
        <v>9020251</v>
      </c>
      <c r="O903">
        <v>4</v>
      </c>
      <c r="P903" t="s">
        <v>188</v>
      </c>
      <c r="Q903">
        <v>1005</v>
      </c>
      <c r="R903">
        <v>6</v>
      </c>
      <c r="S903">
        <v>0</v>
      </c>
      <c r="T903">
        <v>0</v>
      </c>
      <c r="V903" t="s">
        <v>1387</v>
      </c>
      <c r="W903">
        <v>3</v>
      </c>
      <c r="X903" s="68">
        <v>42354</v>
      </c>
      <c r="Y903" s="68">
        <v>36525</v>
      </c>
      <c r="Z903">
        <v>0</v>
      </c>
      <c r="AA903">
        <v>28</v>
      </c>
      <c r="AB903" t="s">
        <v>432</v>
      </c>
      <c r="AE903" t="s">
        <v>437</v>
      </c>
      <c r="AF903">
        <v>30001</v>
      </c>
    </row>
    <row r="904" spans="1:32" x14ac:dyDescent="0.25">
      <c r="A904" t="s">
        <v>592</v>
      </c>
      <c r="B904" t="s">
        <v>432</v>
      </c>
      <c r="C904" s="158" t="str">
        <f t="shared" si="14"/>
        <v>1130725</v>
      </c>
      <c r="D904">
        <v>113072</v>
      </c>
      <c r="F904">
        <v>12</v>
      </c>
      <c r="G904">
        <v>1450</v>
      </c>
      <c r="I904">
        <v>1025160</v>
      </c>
      <c r="J904">
        <v>1</v>
      </c>
      <c r="K904">
        <v>0</v>
      </c>
      <c r="L904">
        <v>1</v>
      </c>
      <c r="M904">
        <v>0</v>
      </c>
      <c r="N904">
        <v>9020251</v>
      </c>
      <c r="O904">
        <v>5</v>
      </c>
      <c r="P904" t="s">
        <v>188</v>
      </c>
      <c r="Q904">
        <v>1005</v>
      </c>
      <c r="R904">
        <v>6</v>
      </c>
      <c r="S904">
        <v>0</v>
      </c>
      <c r="T904">
        <v>0</v>
      </c>
      <c r="V904" t="s">
        <v>1387</v>
      </c>
      <c r="W904">
        <v>3</v>
      </c>
      <c r="X904" s="68">
        <v>42354</v>
      </c>
      <c r="Y904" s="68">
        <v>36525</v>
      </c>
      <c r="Z904">
        <v>0</v>
      </c>
      <c r="AA904">
        <v>28</v>
      </c>
      <c r="AB904" t="s">
        <v>432</v>
      </c>
      <c r="AE904" t="s">
        <v>437</v>
      </c>
      <c r="AF904">
        <v>30001</v>
      </c>
    </row>
    <row r="905" spans="1:32" x14ac:dyDescent="0.25">
      <c r="A905" t="s">
        <v>593</v>
      </c>
      <c r="B905" t="s">
        <v>432</v>
      </c>
      <c r="C905" s="158" t="str">
        <f t="shared" si="14"/>
        <v>1130731</v>
      </c>
      <c r="D905">
        <v>113073</v>
      </c>
      <c r="F905">
        <v>12</v>
      </c>
      <c r="H905" t="s">
        <v>397</v>
      </c>
      <c r="I905">
        <v>1025166</v>
      </c>
      <c r="J905">
        <v>0</v>
      </c>
      <c r="K905">
        <v>1</v>
      </c>
      <c r="L905">
        <v>1</v>
      </c>
      <c r="M905">
        <v>0</v>
      </c>
      <c r="N905">
        <v>9020251</v>
      </c>
      <c r="O905">
        <v>1</v>
      </c>
      <c r="P905" t="s">
        <v>594</v>
      </c>
      <c r="Q905">
        <v>1005</v>
      </c>
      <c r="R905">
        <v>6</v>
      </c>
      <c r="S905">
        <v>0</v>
      </c>
      <c r="T905">
        <v>0</v>
      </c>
      <c r="V905" t="s">
        <v>1387</v>
      </c>
      <c r="W905">
        <v>3</v>
      </c>
      <c r="X905" s="68">
        <v>42354</v>
      </c>
      <c r="Y905" s="68">
        <v>36525</v>
      </c>
      <c r="Z905">
        <v>0</v>
      </c>
      <c r="AA905">
        <v>28</v>
      </c>
      <c r="AB905" t="s">
        <v>432</v>
      </c>
      <c r="AE905" t="s">
        <v>437</v>
      </c>
      <c r="AF905">
        <v>30001</v>
      </c>
    </row>
    <row r="906" spans="1:32" x14ac:dyDescent="0.25">
      <c r="A906" t="s">
        <v>593</v>
      </c>
      <c r="B906" t="s">
        <v>432</v>
      </c>
      <c r="C906" s="158" t="str">
        <f t="shared" si="14"/>
        <v>1130732</v>
      </c>
      <c r="D906">
        <v>113073</v>
      </c>
      <c r="F906">
        <v>12</v>
      </c>
      <c r="H906" t="s">
        <v>397</v>
      </c>
      <c r="I906">
        <v>1025167</v>
      </c>
      <c r="J906">
        <v>0</v>
      </c>
      <c r="K906">
        <v>1</v>
      </c>
      <c r="L906">
        <v>1</v>
      </c>
      <c r="M906">
        <v>0</v>
      </c>
      <c r="N906">
        <v>9020251</v>
      </c>
      <c r="O906">
        <v>2</v>
      </c>
      <c r="P906" t="s">
        <v>594</v>
      </c>
      <c r="Q906">
        <v>1005</v>
      </c>
      <c r="R906">
        <v>6</v>
      </c>
      <c r="S906">
        <v>0</v>
      </c>
      <c r="T906">
        <v>0</v>
      </c>
      <c r="V906" t="s">
        <v>1387</v>
      </c>
      <c r="W906">
        <v>3</v>
      </c>
      <c r="X906" s="68">
        <v>42354</v>
      </c>
      <c r="Y906" s="68">
        <v>36525</v>
      </c>
      <c r="Z906">
        <v>0</v>
      </c>
      <c r="AA906">
        <v>28</v>
      </c>
      <c r="AB906" t="s">
        <v>432</v>
      </c>
      <c r="AE906" t="s">
        <v>437</v>
      </c>
      <c r="AF906">
        <v>30001</v>
      </c>
    </row>
    <row r="907" spans="1:32" x14ac:dyDescent="0.25">
      <c r="A907" t="s">
        <v>593</v>
      </c>
      <c r="B907" t="s">
        <v>432</v>
      </c>
      <c r="C907" s="158" t="str">
        <f t="shared" si="14"/>
        <v>1130733</v>
      </c>
      <c r="D907">
        <v>113073</v>
      </c>
      <c r="F907">
        <v>12</v>
      </c>
      <c r="H907" t="s">
        <v>397</v>
      </c>
      <c r="I907">
        <v>1025168</v>
      </c>
      <c r="J907">
        <v>0</v>
      </c>
      <c r="K907">
        <v>1</v>
      </c>
      <c r="L907">
        <v>1</v>
      </c>
      <c r="M907">
        <v>0</v>
      </c>
      <c r="N907">
        <v>9020251</v>
      </c>
      <c r="O907">
        <v>3</v>
      </c>
      <c r="P907" t="s">
        <v>594</v>
      </c>
      <c r="Q907">
        <v>1005</v>
      </c>
      <c r="R907">
        <v>6</v>
      </c>
      <c r="S907">
        <v>0</v>
      </c>
      <c r="T907">
        <v>0</v>
      </c>
      <c r="V907" t="s">
        <v>1387</v>
      </c>
      <c r="W907">
        <v>3</v>
      </c>
      <c r="X907" s="68">
        <v>42354</v>
      </c>
      <c r="Y907" s="68">
        <v>36525</v>
      </c>
      <c r="Z907">
        <v>0</v>
      </c>
      <c r="AA907">
        <v>28</v>
      </c>
      <c r="AB907" t="s">
        <v>432</v>
      </c>
      <c r="AE907" t="s">
        <v>437</v>
      </c>
      <c r="AF907">
        <v>30001</v>
      </c>
    </row>
    <row r="908" spans="1:32" x14ac:dyDescent="0.25">
      <c r="A908" t="s">
        <v>593</v>
      </c>
      <c r="B908" t="s">
        <v>432</v>
      </c>
      <c r="C908" s="158" t="str">
        <f t="shared" si="14"/>
        <v>1130734</v>
      </c>
      <c r="D908">
        <v>113073</v>
      </c>
      <c r="F908">
        <v>12</v>
      </c>
      <c r="H908" t="s">
        <v>397</v>
      </c>
      <c r="I908">
        <v>1025169</v>
      </c>
      <c r="J908">
        <v>0</v>
      </c>
      <c r="K908">
        <v>1</v>
      </c>
      <c r="L908">
        <v>1</v>
      </c>
      <c r="M908">
        <v>0</v>
      </c>
      <c r="N908">
        <v>9020251</v>
      </c>
      <c r="O908">
        <v>4</v>
      </c>
      <c r="P908" t="s">
        <v>594</v>
      </c>
      <c r="Q908">
        <v>1005</v>
      </c>
      <c r="R908">
        <v>6</v>
      </c>
      <c r="S908">
        <v>0</v>
      </c>
      <c r="T908">
        <v>0</v>
      </c>
      <c r="V908" t="s">
        <v>1387</v>
      </c>
      <c r="W908">
        <v>3</v>
      </c>
      <c r="X908" s="68">
        <v>42354</v>
      </c>
      <c r="Y908" s="68">
        <v>36525</v>
      </c>
      <c r="Z908">
        <v>0</v>
      </c>
      <c r="AA908">
        <v>28</v>
      </c>
      <c r="AB908" t="s">
        <v>432</v>
      </c>
      <c r="AE908" t="s">
        <v>437</v>
      </c>
      <c r="AF908">
        <v>30001</v>
      </c>
    </row>
    <row r="909" spans="1:32" x14ac:dyDescent="0.25">
      <c r="A909" t="s">
        <v>593</v>
      </c>
      <c r="B909" t="s">
        <v>432</v>
      </c>
      <c r="C909" s="158" t="str">
        <f t="shared" si="14"/>
        <v>1130735</v>
      </c>
      <c r="D909">
        <v>113073</v>
      </c>
      <c r="F909">
        <v>12</v>
      </c>
      <c r="H909" t="s">
        <v>397</v>
      </c>
      <c r="I909">
        <v>1025170</v>
      </c>
      <c r="J909">
        <v>0</v>
      </c>
      <c r="K909">
        <v>1</v>
      </c>
      <c r="L909">
        <v>1</v>
      </c>
      <c r="M909">
        <v>0</v>
      </c>
      <c r="N909">
        <v>9020251</v>
      </c>
      <c r="O909">
        <v>5</v>
      </c>
      <c r="P909" t="s">
        <v>594</v>
      </c>
      <c r="Q909">
        <v>1005</v>
      </c>
      <c r="R909">
        <v>6</v>
      </c>
      <c r="S909">
        <v>0</v>
      </c>
      <c r="T909">
        <v>0</v>
      </c>
      <c r="V909" t="s">
        <v>1387</v>
      </c>
      <c r="W909">
        <v>3</v>
      </c>
      <c r="X909" s="68">
        <v>42354</v>
      </c>
      <c r="Y909" s="68">
        <v>36525</v>
      </c>
      <c r="Z909">
        <v>0</v>
      </c>
      <c r="AA909">
        <v>28</v>
      </c>
      <c r="AB909" t="s">
        <v>432</v>
      </c>
      <c r="AE909" t="s">
        <v>437</v>
      </c>
      <c r="AF909">
        <v>30001</v>
      </c>
    </row>
    <row r="910" spans="1:32" x14ac:dyDescent="0.25">
      <c r="A910" t="s">
        <v>595</v>
      </c>
      <c r="B910" t="s">
        <v>432</v>
      </c>
      <c r="C910" s="158" t="str">
        <f t="shared" si="14"/>
        <v>1130741</v>
      </c>
      <c r="D910">
        <v>113074</v>
      </c>
      <c r="F910">
        <v>12</v>
      </c>
      <c r="G910">
        <v>2040</v>
      </c>
      <c r="I910">
        <v>1025197</v>
      </c>
      <c r="J910">
        <v>1</v>
      </c>
      <c r="K910">
        <v>0</v>
      </c>
      <c r="L910">
        <v>1</v>
      </c>
      <c r="M910">
        <v>0</v>
      </c>
      <c r="N910">
        <v>9020252</v>
      </c>
      <c r="O910">
        <v>1</v>
      </c>
      <c r="P910" t="s">
        <v>596</v>
      </c>
      <c r="Q910">
        <v>1005</v>
      </c>
      <c r="R910">
        <v>6</v>
      </c>
      <c r="S910">
        <v>0</v>
      </c>
      <c r="T910">
        <v>0</v>
      </c>
      <c r="V910" t="s">
        <v>1387</v>
      </c>
      <c r="W910">
        <v>3</v>
      </c>
      <c r="X910" s="68">
        <v>42354</v>
      </c>
      <c r="Y910" s="68">
        <v>36525</v>
      </c>
      <c r="Z910">
        <v>0</v>
      </c>
      <c r="AA910">
        <v>28</v>
      </c>
      <c r="AB910" t="s">
        <v>432</v>
      </c>
      <c r="AE910" t="s">
        <v>437</v>
      </c>
      <c r="AF910">
        <v>30001</v>
      </c>
    </row>
    <row r="911" spans="1:32" x14ac:dyDescent="0.25">
      <c r="A911" t="s">
        <v>595</v>
      </c>
      <c r="B911" t="s">
        <v>432</v>
      </c>
      <c r="C911" s="158" t="str">
        <f t="shared" si="14"/>
        <v>1130742</v>
      </c>
      <c r="D911">
        <v>113074</v>
      </c>
      <c r="F911">
        <v>12</v>
      </c>
      <c r="G911">
        <v>2125</v>
      </c>
      <c r="I911">
        <v>1025198</v>
      </c>
      <c r="J911">
        <v>1</v>
      </c>
      <c r="K911">
        <v>0</v>
      </c>
      <c r="L911">
        <v>1</v>
      </c>
      <c r="M911">
        <v>0</v>
      </c>
      <c r="N911">
        <v>9020252</v>
      </c>
      <c r="O911">
        <v>2</v>
      </c>
      <c r="P911" t="s">
        <v>596</v>
      </c>
      <c r="Q911">
        <v>1005</v>
      </c>
      <c r="R911">
        <v>6</v>
      </c>
      <c r="S911">
        <v>0</v>
      </c>
      <c r="T911">
        <v>0</v>
      </c>
      <c r="V911" t="s">
        <v>1387</v>
      </c>
      <c r="W911">
        <v>3</v>
      </c>
      <c r="X911" s="68">
        <v>42354</v>
      </c>
      <c r="Y911" s="68">
        <v>36525</v>
      </c>
      <c r="Z911">
        <v>0</v>
      </c>
      <c r="AA911">
        <v>28</v>
      </c>
      <c r="AB911" t="s">
        <v>432</v>
      </c>
      <c r="AE911" t="s">
        <v>437</v>
      </c>
      <c r="AF911">
        <v>30001</v>
      </c>
    </row>
    <row r="912" spans="1:32" x14ac:dyDescent="0.25">
      <c r="A912" t="s">
        <v>595</v>
      </c>
      <c r="B912" t="s">
        <v>432</v>
      </c>
      <c r="C912" s="158" t="str">
        <f t="shared" si="14"/>
        <v>1130743</v>
      </c>
      <c r="D912">
        <v>113074</v>
      </c>
      <c r="F912">
        <v>12</v>
      </c>
      <c r="G912">
        <v>2185</v>
      </c>
      <c r="I912">
        <v>1025199</v>
      </c>
      <c r="J912">
        <v>1</v>
      </c>
      <c r="K912">
        <v>0</v>
      </c>
      <c r="L912">
        <v>1</v>
      </c>
      <c r="M912">
        <v>0</v>
      </c>
      <c r="N912">
        <v>9020252</v>
      </c>
      <c r="O912">
        <v>3</v>
      </c>
      <c r="P912" t="s">
        <v>596</v>
      </c>
      <c r="Q912">
        <v>1005</v>
      </c>
      <c r="R912">
        <v>6</v>
      </c>
      <c r="S912">
        <v>0</v>
      </c>
      <c r="T912">
        <v>0</v>
      </c>
      <c r="V912" t="s">
        <v>1387</v>
      </c>
      <c r="W912">
        <v>3</v>
      </c>
      <c r="X912" s="68">
        <v>42354</v>
      </c>
      <c r="Y912" s="68">
        <v>36525</v>
      </c>
      <c r="Z912">
        <v>0</v>
      </c>
      <c r="AA912">
        <v>28</v>
      </c>
      <c r="AB912" t="s">
        <v>432</v>
      </c>
      <c r="AE912" t="s">
        <v>437</v>
      </c>
      <c r="AF912">
        <v>30001</v>
      </c>
    </row>
    <row r="913" spans="1:32" x14ac:dyDescent="0.25">
      <c r="A913" t="s">
        <v>595</v>
      </c>
      <c r="B913" t="s">
        <v>432</v>
      </c>
      <c r="C913" s="158" t="str">
        <f t="shared" si="14"/>
        <v>1130744</v>
      </c>
      <c r="D913">
        <v>113074</v>
      </c>
      <c r="F913">
        <v>12</v>
      </c>
      <c r="G913">
        <v>2235</v>
      </c>
      <c r="I913">
        <v>1025200</v>
      </c>
      <c r="J913">
        <v>1</v>
      </c>
      <c r="K913">
        <v>0</v>
      </c>
      <c r="L913">
        <v>1</v>
      </c>
      <c r="M913">
        <v>0</v>
      </c>
      <c r="N913">
        <v>9020252</v>
      </c>
      <c r="O913">
        <v>4</v>
      </c>
      <c r="P913" t="s">
        <v>596</v>
      </c>
      <c r="Q913">
        <v>1005</v>
      </c>
      <c r="R913">
        <v>6</v>
      </c>
      <c r="S913">
        <v>0</v>
      </c>
      <c r="T913">
        <v>0</v>
      </c>
      <c r="V913" t="s">
        <v>1387</v>
      </c>
      <c r="W913">
        <v>3</v>
      </c>
      <c r="X913" s="68">
        <v>42354</v>
      </c>
      <c r="Y913" s="68">
        <v>36525</v>
      </c>
      <c r="Z913">
        <v>0</v>
      </c>
      <c r="AA913">
        <v>28</v>
      </c>
      <c r="AB913" t="s">
        <v>432</v>
      </c>
      <c r="AE913" t="s">
        <v>437</v>
      </c>
      <c r="AF913">
        <v>30001</v>
      </c>
    </row>
    <row r="914" spans="1:32" x14ac:dyDescent="0.25">
      <c r="A914" t="s">
        <v>595</v>
      </c>
      <c r="B914" t="s">
        <v>432</v>
      </c>
      <c r="C914" s="158" t="str">
        <f t="shared" si="14"/>
        <v>1130745</v>
      </c>
      <c r="D914">
        <v>113074</v>
      </c>
      <c r="F914">
        <v>12</v>
      </c>
      <c r="G914">
        <v>2295</v>
      </c>
      <c r="I914">
        <v>1025201</v>
      </c>
      <c r="J914">
        <v>1</v>
      </c>
      <c r="K914">
        <v>0</v>
      </c>
      <c r="L914">
        <v>1</v>
      </c>
      <c r="M914">
        <v>0</v>
      </c>
      <c r="N914">
        <v>9020252</v>
      </c>
      <c r="O914">
        <v>5</v>
      </c>
      <c r="P914" t="s">
        <v>596</v>
      </c>
      <c r="Q914">
        <v>1005</v>
      </c>
      <c r="R914">
        <v>6</v>
      </c>
      <c r="S914">
        <v>0</v>
      </c>
      <c r="T914">
        <v>0</v>
      </c>
      <c r="V914" t="s">
        <v>1387</v>
      </c>
      <c r="W914">
        <v>3</v>
      </c>
      <c r="X914" s="68">
        <v>42354</v>
      </c>
      <c r="Y914" s="68">
        <v>36525</v>
      </c>
      <c r="Z914">
        <v>0</v>
      </c>
      <c r="AA914">
        <v>28</v>
      </c>
      <c r="AB914" t="s">
        <v>432</v>
      </c>
      <c r="AE914" t="s">
        <v>437</v>
      </c>
      <c r="AF914">
        <v>30001</v>
      </c>
    </row>
    <row r="915" spans="1:32" x14ac:dyDescent="0.25">
      <c r="A915" t="s">
        <v>597</v>
      </c>
      <c r="B915" t="s">
        <v>432</v>
      </c>
      <c r="C915" s="158" t="str">
        <f t="shared" si="14"/>
        <v>1130771</v>
      </c>
      <c r="D915">
        <v>113077</v>
      </c>
      <c r="F915">
        <v>12</v>
      </c>
      <c r="H915" t="s">
        <v>397</v>
      </c>
      <c r="I915">
        <v>1025205</v>
      </c>
      <c r="J915">
        <v>0</v>
      </c>
      <c r="K915">
        <v>1</v>
      </c>
      <c r="L915">
        <v>1</v>
      </c>
      <c r="M915">
        <v>0</v>
      </c>
      <c r="N915">
        <v>9020252</v>
      </c>
      <c r="O915">
        <v>1</v>
      </c>
      <c r="P915" t="s">
        <v>598</v>
      </c>
      <c r="Q915">
        <v>1005</v>
      </c>
      <c r="R915">
        <v>6</v>
      </c>
      <c r="S915">
        <v>0</v>
      </c>
      <c r="T915">
        <v>0</v>
      </c>
      <c r="V915" t="s">
        <v>1387</v>
      </c>
      <c r="W915">
        <v>3</v>
      </c>
      <c r="X915" s="68">
        <v>42354</v>
      </c>
      <c r="Y915" s="68">
        <v>36525</v>
      </c>
      <c r="Z915">
        <v>0</v>
      </c>
      <c r="AA915">
        <v>28</v>
      </c>
      <c r="AB915" t="s">
        <v>432</v>
      </c>
      <c r="AE915" t="s">
        <v>437</v>
      </c>
      <c r="AF915">
        <v>30001</v>
      </c>
    </row>
    <row r="916" spans="1:32" x14ac:dyDescent="0.25">
      <c r="A916" t="s">
        <v>597</v>
      </c>
      <c r="B916" t="s">
        <v>432</v>
      </c>
      <c r="C916" s="158" t="str">
        <f t="shared" si="14"/>
        <v>1130772</v>
      </c>
      <c r="D916">
        <v>113077</v>
      </c>
      <c r="F916">
        <v>12</v>
      </c>
      <c r="H916" t="s">
        <v>397</v>
      </c>
      <c r="I916">
        <v>1025206</v>
      </c>
      <c r="J916">
        <v>0</v>
      </c>
      <c r="K916">
        <v>1</v>
      </c>
      <c r="L916">
        <v>1</v>
      </c>
      <c r="M916">
        <v>0</v>
      </c>
      <c r="N916">
        <v>9020252</v>
      </c>
      <c r="O916">
        <v>2</v>
      </c>
      <c r="P916" t="s">
        <v>598</v>
      </c>
      <c r="Q916">
        <v>1005</v>
      </c>
      <c r="R916">
        <v>6</v>
      </c>
      <c r="S916">
        <v>0</v>
      </c>
      <c r="T916">
        <v>0</v>
      </c>
      <c r="V916" t="s">
        <v>1387</v>
      </c>
      <c r="W916">
        <v>3</v>
      </c>
      <c r="X916" s="68">
        <v>42354</v>
      </c>
      <c r="Y916" s="68">
        <v>36525</v>
      </c>
      <c r="Z916">
        <v>0</v>
      </c>
      <c r="AA916">
        <v>28</v>
      </c>
      <c r="AB916" t="s">
        <v>432</v>
      </c>
      <c r="AE916" t="s">
        <v>437</v>
      </c>
      <c r="AF916">
        <v>30001</v>
      </c>
    </row>
    <row r="917" spans="1:32" x14ac:dyDescent="0.25">
      <c r="A917" t="s">
        <v>597</v>
      </c>
      <c r="B917" t="s">
        <v>432</v>
      </c>
      <c r="C917" s="158" t="str">
        <f t="shared" si="14"/>
        <v>1130773</v>
      </c>
      <c r="D917">
        <v>113077</v>
      </c>
      <c r="F917">
        <v>12</v>
      </c>
      <c r="H917" t="s">
        <v>397</v>
      </c>
      <c r="I917">
        <v>1025207</v>
      </c>
      <c r="J917">
        <v>0</v>
      </c>
      <c r="K917">
        <v>1</v>
      </c>
      <c r="L917">
        <v>1</v>
      </c>
      <c r="M917">
        <v>0</v>
      </c>
      <c r="N917">
        <v>9020252</v>
      </c>
      <c r="O917">
        <v>3</v>
      </c>
      <c r="P917" t="s">
        <v>598</v>
      </c>
      <c r="Q917">
        <v>1005</v>
      </c>
      <c r="R917">
        <v>6</v>
      </c>
      <c r="S917">
        <v>0</v>
      </c>
      <c r="T917">
        <v>0</v>
      </c>
      <c r="V917" t="s">
        <v>1387</v>
      </c>
      <c r="W917">
        <v>3</v>
      </c>
      <c r="X917" s="68">
        <v>42354</v>
      </c>
      <c r="Y917" s="68">
        <v>36525</v>
      </c>
      <c r="Z917">
        <v>0</v>
      </c>
      <c r="AA917">
        <v>28</v>
      </c>
      <c r="AB917" t="s">
        <v>432</v>
      </c>
      <c r="AE917" t="s">
        <v>437</v>
      </c>
      <c r="AF917">
        <v>30001</v>
      </c>
    </row>
    <row r="918" spans="1:32" x14ac:dyDescent="0.25">
      <c r="A918" t="s">
        <v>597</v>
      </c>
      <c r="B918" t="s">
        <v>432</v>
      </c>
      <c r="C918" s="158" t="str">
        <f t="shared" si="14"/>
        <v>1130774</v>
      </c>
      <c r="D918">
        <v>113077</v>
      </c>
      <c r="F918">
        <v>12</v>
      </c>
      <c r="H918" t="s">
        <v>397</v>
      </c>
      <c r="I918">
        <v>1025208</v>
      </c>
      <c r="J918">
        <v>0</v>
      </c>
      <c r="K918">
        <v>1</v>
      </c>
      <c r="L918">
        <v>1</v>
      </c>
      <c r="M918">
        <v>0</v>
      </c>
      <c r="N918">
        <v>9020252</v>
      </c>
      <c r="O918">
        <v>4</v>
      </c>
      <c r="P918" t="s">
        <v>598</v>
      </c>
      <c r="Q918">
        <v>1005</v>
      </c>
      <c r="R918">
        <v>6</v>
      </c>
      <c r="S918">
        <v>0</v>
      </c>
      <c r="T918">
        <v>0</v>
      </c>
      <c r="V918" t="s">
        <v>1387</v>
      </c>
      <c r="W918">
        <v>3</v>
      </c>
      <c r="X918" s="68">
        <v>42354</v>
      </c>
      <c r="Y918" s="68">
        <v>36525</v>
      </c>
      <c r="Z918">
        <v>0</v>
      </c>
      <c r="AA918">
        <v>28</v>
      </c>
      <c r="AB918" t="s">
        <v>432</v>
      </c>
      <c r="AE918" t="s">
        <v>437</v>
      </c>
      <c r="AF918">
        <v>30001</v>
      </c>
    </row>
    <row r="919" spans="1:32" x14ac:dyDescent="0.25">
      <c r="A919" t="s">
        <v>597</v>
      </c>
      <c r="B919" t="s">
        <v>432</v>
      </c>
      <c r="C919" s="158" t="str">
        <f t="shared" si="14"/>
        <v>1130775</v>
      </c>
      <c r="D919">
        <v>113077</v>
      </c>
      <c r="F919">
        <v>12</v>
      </c>
      <c r="H919" t="s">
        <v>397</v>
      </c>
      <c r="I919">
        <v>1025209</v>
      </c>
      <c r="J919">
        <v>0</v>
      </c>
      <c r="K919">
        <v>1</v>
      </c>
      <c r="L919">
        <v>1</v>
      </c>
      <c r="M919">
        <v>0</v>
      </c>
      <c r="N919">
        <v>9020252</v>
      </c>
      <c r="O919">
        <v>5</v>
      </c>
      <c r="P919" t="s">
        <v>598</v>
      </c>
      <c r="Q919">
        <v>1005</v>
      </c>
      <c r="R919">
        <v>6</v>
      </c>
      <c r="S919">
        <v>0</v>
      </c>
      <c r="T919">
        <v>0</v>
      </c>
      <c r="V919" t="s">
        <v>1387</v>
      </c>
      <c r="W919">
        <v>3</v>
      </c>
      <c r="X919" s="68">
        <v>42354</v>
      </c>
      <c r="Y919" s="68">
        <v>36525</v>
      </c>
      <c r="Z919">
        <v>0</v>
      </c>
      <c r="AA919">
        <v>28</v>
      </c>
      <c r="AB919" t="s">
        <v>432</v>
      </c>
      <c r="AE919" t="s">
        <v>437</v>
      </c>
      <c r="AF919">
        <v>30001</v>
      </c>
    </row>
    <row r="920" spans="1:32" x14ac:dyDescent="0.25">
      <c r="A920" t="s">
        <v>599</v>
      </c>
      <c r="B920" t="s">
        <v>432</v>
      </c>
      <c r="C920" s="158" t="str">
        <f t="shared" si="14"/>
        <v>1130831</v>
      </c>
      <c r="D920">
        <v>113083</v>
      </c>
      <c r="F920">
        <v>12</v>
      </c>
      <c r="G920">
        <v>2650</v>
      </c>
      <c r="I920">
        <v>1025213</v>
      </c>
      <c r="J920">
        <v>1</v>
      </c>
      <c r="K920">
        <v>0</v>
      </c>
      <c r="L920">
        <v>1</v>
      </c>
      <c r="M920">
        <v>0</v>
      </c>
      <c r="N920">
        <v>9020250</v>
      </c>
      <c r="O920">
        <v>1</v>
      </c>
      <c r="P920" t="s">
        <v>201</v>
      </c>
      <c r="Q920">
        <v>1005</v>
      </c>
      <c r="R920">
        <v>6</v>
      </c>
      <c r="S920">
        <v>0</v>
      </c>
      <c r="T920">
        <v>0</v>
      </c>
      <c r="V920" t="s">
        <v>1387</v>
      </c>
      <c r="W920">
        <v>3</v>
      </c>
      <c r="X920" s="68">
        <v>42354</v>
      </c>
      <c r="Y920" s="68">
        <v>36525</v>
      </c>
      <c r="Z920">
        <v>0</v>
      </c>
      <c r="AA920">
        <v>28</v>
      </c>
      <c r="AB920" t="s">
        <v>432</v>
      </c>
      <c r="AE920" t="s">
        <v>437</v>
      </c>
      <c r="AF920">
        <v>30001</v>
      </c>
    </row>
    <row r="921" spans="1:32" x14ac:dyDescent="0.25">
      <c r="A921" t="s">
        <v>599</v>
      </c>
      <c r="B921" t="s">
        <v>432</v>
      </c>
      <c r="C921" s="158" t="str">
        <f t="shared" si="14"/>
        <v>1130832</v>
      </c>
      <c r="D921">
        <v>113083</v>
      </c>
      <c r="F921">
        <v>12</v>
      </c>
      <c r="G921">
        <v>2850</v>
      </c>
      <c r="I921">
        <v>1025214</v>
      </c>
      <c r="J921">
        <v>1</v>
      </c>
      <c r="K921">
        <v>0</v>
      </c>
      <c r="L921">
        <v>1</v>
      </c>
      <c r="M921">
        <v>0</v>
      </c>
      <c r="N921">
        <v>9020250</v>
      </c>
      <c r="O921">
        <v>2</v>
      </c>
      <c r="P921" t="s">
        <v>201</v>
      </c>
      <c r="Q921">
        <v>1005</v>
      </c>
      <c r="R921">
        <v>6</v>
      </c>
      <c r="S921">
        <v>0</v>
      </c>
      <c r="T921">
        <v>0</v>
      </c>
      <c r="V921" t="s">
        <v>1387</v>
      </c>
      <c r="W921">
        <v>3</v>
      </c>
      <c r="X921" s="68">
        <v>42354</v>
      </c>
      <c r="Y921" s="68">
        <v>36525</v>
      </c>
      <c r="Z921">
        <v>0</v>
      </c>
      <c r="AA921">
        <v>28</v>
      </c>
      <c r="AB921" t="s">
        <v>432</v>
      </c>
      <c r="AE921" t="s">
        <v>437</v>
      </c>
      <c r="AF921">
        <v>30001</v>
      </c>
    </row>
    <row r="922" spans="1:32" x14ac:dyDescent="0.25">
      <c r="A922" t="s">
        <v>599</v>
      </c>
      <c r="B922" t="s">
        <v>432</v>
      </c>
      <c r="C922" s="158" t="str">
        <f t="shared" si="14"/>
        <v>1130833</v>
      </c>
      <c r="D922">
        <v>113083</v>
      </c>
      <c r="F922">
        <v>12</v>
      </c>
      <c r="G922">
        <v>2925</v>
      </c>
      <c r="I922">
        <v>1025215</v>
      </c>
      <c r="J922">
        <v>1</v>
      </c>
      <c r="K922">
        <v>0</v>
      </c>
      <c r="L922">
        <v>1</v>
      </c>
      <c r="M922">
        <v>0</v>
      </c>
      <c r="N922">
        <v>9020250</v>
      </c>
      <c r="O922">
        <v>3</v>
      </c>
      <c r="P922" t="s">
        <v>201</v>
      </c>
      <c r="Q922">
        <v>1005</v>
      </c>
      <c r="R922">
        <v>6</v>
      </c>
      <c r="S922">
        <v>0</v>
      </c>
      <c r="T922">
        <v>0</v>
      </c>
      <c r="V922" t="s">
        <v>1387</v>
      </c>
      <c r="W922">
        <v>3</v>
      </c>
      <c r="X922" s="68">
        <v>42354</v>
      </c>
      <c r="Y922" s="68">
        <v>36525</v>
      </c>
      <c r="Z922">
        <v>0</v>
      </c>
      <c r="AA922">
        <v>28</v>
      </c>
      <c r="AB922" t="s">
        <v>432</v>
      </c>
      <c r="AE922" t="s">
        <v>437</v>
      </c>
      <c r="AF922">
        <v>30001</v>
      </c>
    </row>
    <row r="923" spans="1:32" x14ac:dyDescent="0.25">
      <c r="A923" t="s">
        <v>599</v>
      </c>
      <c r="B923" t="s">
        <v>432</v>
      </c>
      <c r="C923" s="158" t="str">
        <f t="shared" si="14"/>
        <v>1130834</v>
      </c>
      <c r="D923">
        <v>113083</v>
      </c>
      <c r="F923">
        <v>12</v>
      </c>
      <c r="G923">
        <v>2995</v>
      </c>
      <c r="I923">
        <v>1025216</v>
      </c>
      <c r="J923">
        <v>1</v>
      </c>
      <c r="K923">
        <v>0</v>
      </c>
      <c r="L923">
        <v>1</v>
      </c>
      <c r="M923">
        <v>0</v>
      </c>
      <c r="N923">
        <v>9020250</v>
      </c>
      <c r="O923">
        <v>4</v>
      </c>
      <c r="P923" t="s">
        <v>201</v>
      </c>
      <c r="Q923">
        <v>1005</v>
      </c>
      <c r="R923">
        <v>6</v>
      </c>
      <c r="S923">
        <v>0</v>
      </c>
      <c r="T923">
        <v>0</v>
      </c>
      <c r="V923" t="s">
        <v>1387</v>
      </c>
      <c r="W923">
        <v>3</v>
      </c>
      <c r="X923" s="68">
        <v>42354</v>
      </c>
      <c r="Y923" s="68">
        <v>36525</v>
      </c>
      <c r="Z923">
        <v>0</v>
      </c>
      <c r="AA923">
        <v>28</v>
      </c>
      <c r="AB923" t="s">
        <v>432</v>
      </c>
      <c r="AE923" t="s">
        <v>437</v>
      </c>
      <c r="AF923">
        <v>30001</v>
      </c>
    </row>
    <row r="924" spans="1:32" x14ac:dyDescent="0.25">
      <c r="A924" t="s">
        <v>599</v>
      </c>
      <c r="B924" t="s">
        <v>432</v>
      </c>
      <c r="C924" s="158" t="str">
        <f t="shared" si="14"/>
        <v>1130835</v>
      </c>
      <c r="D924">
        <v>113083</v>
      </c>
      <c r="F924">
        <v>12</v>
      </c>
      <c r="G924">
        <v>3075</v>
      </c>
      <c r="I924">
        <v>1025217</v>
      </c>
      <c r="J924">
        <v>1</v>
      </c>
      <c r="K924">
        <v>0</v>
      </c>
      <c r="L924">
        <v>1</v>
      </c>
      <c r="M924">
        <v>0</v>
      </c>
      <c r="N924">
        <v>9020250</v>
      </c>
      <c r="O924">
        <v>5</v>
      </c>
      <c r="P924" t="s">
        <v>201</v>
      </c>
      <c r="Q924">
        <v>1005</v>
      </c>
      <c r="R924">
        <v>6</v>
      </c>
      <c r="S924">
        <v>0</v>
      </c>
      <c r="T924">
        <v>0</v>
      </c>
      <c r="V924" t="s">
        <v>1387</v>
      </c>
      <c r="W924">
        <v>3</v>
      </c>
      <c r="X924" s="68">
        <v>42354</v>
      </c>
      <c r="Y924" s="68">
        <v>36525</v>
      </c>
      <c r="Z924">
        <v>0</v>
      </c>
      <c r="AA924">
        <v>28</v>
      </c>
      <c r="AB924" t="s">
        <v>432</v>
      </c>
      <c r="AE924" t="s">
        <v>437</v>
      </c>
      <c r="AF924">
        <v>30001</v>
      </c>
    </row>
    <row r="925" spans="1:32" x14ac:dyDescent="0.25">
      <c r="A925" t="s">
        <v>600</v>
      </c>
      <c r="B925" t="s">
        <v>432</v>
      </c>
      <c r="C925" s="158" t="str">
        <f t="shared" si="14"/>
        <v>1130852</v>
      </c>
      <c r="D925">
        <v>113085</v>
      </c>
      <c r="F925">
        <v>12</v>
      </c>
      <c r="H925" t="s">
        <v>397</v>
      </c>
      <c r="I925">
        <v>1025225</v>
      </c>
      <c r="J925">
        <v>0</v>
      </c>
      <c r="K925">
        <v>1</v>
      </c>
      <c r="L925">
        <v>1</v>
      </c>
      <c r="M925">
        <v>0</v>
      </c>
      <c r="N925">
        <v>9020250</v>
      </c>
      <c r="O925">
        <v>2</v>
      </c>
      <c r="P925" t="s">
        <v>601</v>
      </c>
      <c r="Q925">
        <v>1005</v>
      </c>
      <c r="R925">
        <v>6</v>
      </c>
      <c r="S925">
        <v>0</v>
      </c>
      <c r="T925">
        <v>0</v>
      </c>
      <c r="V925" t="s">
        <v>1387</v>
      </c>
      <c r="W925">
        <v>3</v>
      </c>
      <c r="X925" s="68">
        <v>42354</v>
      </c>
      <c r="Y925" s="68">
        <v>36525</v>
      </c>
      <c r="Z925">
        <v>0</v>
      </c>
      <c r="AA925">
        <v>28</v>
      </c>
      <c r="AB925" t="s">
        <v>432</v>
      </c>
      <c r="AE925" t="s">
        <v>437</v>
      </c>
      <c r="AF925">
        <v>30001</v>
      </c>
    </row>
    <row r="926" spans="1:32" x14ac:dyDescent="0.25">
      <c r="A926" t="s">
        <v>600</v>
      </c>
      <c r="B926" t="s">
        <v>432</v>
      </c>
      <c r="C926" s="158" t="str">
        <f t="shared" si="14"/>
        <v>1130853</v>
      </c>
      <c r="D926">
        <v>113085</v>
      </c>
      <c r="F926">
        <v>12</v>
      </c>
      <c r="H926" t="s">
        <v>397</v>
      </c>
      <c r="I926">
        <v>1025226</v>
      </c>
      <c r="J926">
        <v>0</v>
      </c>
      <c r="K926">
        <v>1</v>
      </c>
      <c r="L926">
        <v>1</v>
      </c>
      <c r="M926">
        <v>0</v>
      </c>
      <c r="N926">
        <v>9020250</v>
      </c>
      <c r="O926">
        <v>3</v>
      </c>
      <c r="P926" t="s">
        <v>601</v>
      </c>
      <c r="Q926">
        <v>1005</v>
      </c>
      <c r="R926">
        <v>6</v>
      </c>
      <c r="S926">
        <v>0</v>
      </c>
      <c r="T926">
        <v>0</v>
      </c>
      <c r="V926" t="s">
        <v>1387</v>
      </c>
      <c r="W926">
        <v>3</v>
      </c>
      <c r="X926" s="68">
        <v>42354</v>
      </c>
      <c r="Y926" s="68">
        <v>36525</v>
      </c>
      <c r="Z926">
        <v>0</v>
      </c>
      <c r="AA926">
        <v>28</v>
      </c>
      <c r="AB926" t="s">
        <v>432</v>
      </c>
      <c r="AE926" t="s">
        <v>437</v>
      </c>
      <c r="AF926">
        <v>30001</v>
      </c>
    </row>
    <row r="927" spans="1:32" x14ac:dyDescent="0.25">
      <c r="A927" t="s">
        <v>600</v>
      </c>
      <c r="B927" t="s">
        <v>432</v>
      </c>
      <c r="C927" s="158" t="str">
        <f t="shared" si="14"/>
        <v>1130854</v>
      </c>
      <c r="D927">
        <v>113085</v>
      </c>
      <c r="F927">
        <v>12</v>
      </c>
      <c r="H927" t="s">
        <v>397</v>
      </c>
      <c r="I927">
        <v>1025227</v>
      </c>
      <c r="J927">
        <v>0</v>
      </c>
      <c r="K927">
        <v>1</v>
      </c>
      <c r="L927">
        <v>1</v>
      </c>
      <c r="M927">
        <v>0</v>
      </c>
      <c r="N927">
        <v>9020250</v>
      </c>
      <c r="O927">
        <v>4</v>
      </c>
      <c r="P927" t="s">
        <v>601</v>
      </c>
      <c r="Q927">
        <v>1005</v>
      </c>
      <c r="R927">
        <v>6</v>
      </c>
      <c r="S927">
        <v>0</v>
      </c>
      <c r="T927">
        <v>0</v>
      </c>
      <c r="V927" t="s">
        <v>1387</v>
      </c>
      <c r="W927">
        <v>3</v>
      </c>
      <c r="X927" s="68">
        <v>42354</v>
      </c>
      <c r="Y927" s="68">
        <v>36525</v>
      </c>
      <c r="Z927">
        <v>0</v>
      </c>
      <c r="AA927">
        <v>28</v>
      </c>
      <c r="AB927" t="s">
        <v>432</v>
      </c>
      <c r="AE927" t="s">
        <v>437</v>
      </c>
      <c r="AF927">
        <v>30001</v>
      </c>
    </row>
    <row r="928" spans="1:32" x14ac:dyDescent="0.25">
      <c r="A928" t="s">
        <v>600</v>
      </c>
      <c r="B928" t="s">
        <v>432</v>
      </c>
      <c r="C928" s="158" t="str">
        <f t="shared" si="14"/>
        <v>1130855</v>
      </c>
      <c r="D928">
        <v>113085</v>
      </c>
      <c r="F928">
        <v>12</v>
      </c>
      <c r="H928" t="s">
        <v>397</v>
      </c>
      <c r="I928">
        <v>1025228</v>
      </c>
      <c r="J928">
        <v>0</v>
      </c>
      <c r="K928">
        <v>1</v>
      </c>
      <c r="L928">
        <v>1</v>
      </c>
      <c r="M928">
        <v>0</v>
      </c>
      <c r="N928">
        <v>9020250</v>
      </c>
      <c r="O928">
        <v>5</v>
      </c>
      <c r="P928" t="s">
        <v>601</v>
      </c>
      <c r="Q928">
        <v>1005</v>
      </c>
      <c r="R928">
        <v>6</v>
      </c>
      <c r="S928">
        <v>0</v>
      </c>
      <c r="T928">
        <v>0</v>
      </c>
      <c r="V928" t="s">
        <v>1387</v>
      </c>
      <c r="W928">
        <v>3</v>
      </c>
      <c r="X928" s="68">
        <v>42354</v>
      </c>
      <c r="Y928" s="68">
        <v>36525</v>
      </c>
      <c r="Z928">
        <v>0</v>
      </c>
      <c r="AA928">
        <v>28</v>
      </c>
      <c r="AB928" t="s">
        <v>432</v>
      </c>
      <c r="AE928" t="s">
        <v>437</v>
      </c>
      <c r="AF928">
        <v>30001</v>
      </c>
    </row>
    <row r="929" spans="1:32" x14ac:dyDescent="0.25">
      <c r="A929" t="s">
        <v>602</v>
      </c>
      <c r="B929" t="s">
        <v>432</v>
      </c>
      <c r="C929" s="158" t="str">
        <f t="shared" si="14"/>
        <v>1130871</v>
      </c>
      <c r="D929">
        <v>113087</v>
      </c>
      <c r="F929">
        <v>12</v>
      </c>
      <c r="G929">
        <v>3870</v>
      </c>
      <c r="I929">
        <v>1025234</v>
      </c>
      <c r="J929">
        <v>1</v>
      </c>
      <c r="K929">
        <v>0</v>
      </c>
      <c r="L929">
        <v>1</v>
      </c>
      <c r="M929">
        <v>0</v>
      </c>
      <c r="N929">
        <v>9020250</v>
      </c>
      <c r="O929">
        <v>1</v>
      </c>
      <c r="P929" t="s">
        <v>204</v>
      </c>
      <c r="Q929">
        <v>1005</v>
      </c>
      <c r="R929">
        <v>7</v>
      </c>
      <c r="S929">
        <v>0</v>
      </c>
      <c r="T929">
        <v>1001376</v>
      </c>
      <c r="U929" t="s">
        <v>393</v>
      </c>
      <c r="V929" t="s">
        <v>1387</v>
      </c>
      <c r="W929">
        <v>3</v>
      </c>
      <c r="X929" s="68">
        <v>42354</v>
      </c>
      <c r="Y929" s="68">
        <v>36525</v>
      </c>
      <c r="Z929">
        <v>0</v>
      </c>
      <c r="AA929">
        <v>28</v>
      </c>
      <c r="AB929" t="s">
        <v>432</v>
      </c>
      <c r="AE929" t="s">
        <v>437</v>
      </c>
      <c r="AF929">
        <v>30001</v>
      </c>
    </row>
    <row r="930" spans="1:32" x14ac:dyDescent="0.25">
      <c r="A930" t="s">
        <v>602</v>
      </c>
      <c r="B930" t="s">
        <v>432</v>
      </c>
      <c r="C930" s="158" t="str">
        <f t="shared" si="14"/>
        <v>1130872</v>
      </c>
      <c r="D930">
        <v>113087</v>
      </c>
      <c r="F930">
        <v>12</v>
      </c>
      <c r="G930">
        <v>4280</v>
      </c>
      <c r="I930">
        <v>1025235</v>
      </c>
      <c r="J930">
        <v>1</v>
      </c>
      <c r="K930">
        <v>0</v>
      </c>
      <c r="L930">
        <v>1</v>
      </c>
      <c r="M930">
        <v>0</v>
      </c>
      <c r="N930">
        <v>9020250</v>
      </c>
      <c r="O930">
        <v>2</v>
      </c>
      <c r="P930" t="s">
        <v>204</v>
      </c>
      <c r="Q930">
        <v>1005</v>
      </c>
      <c r="R930">
        <v>7</v>
      </c>
      <c r="S930">
        <v>0</v>
      </c>
      <c r="T930">
        <v>1001376</v>
      </c>
      <c r="U930" t="s">
        <v>393</v>
      </c>
      <c r="V930" t="s">
        <v>1387</v>
      </c>
      <c r="W930">
        <v>3</v>
      </c>
      <c r="X930" s="68">
        <v>42354</v>
      </c>
      <c r="Y930" s="68">
        <v>36525</v>
      </c>
      <c r="Z930">
        <v>0</v>
      </c>
      <c r="AA930">
        <v>28</v>
      </c>
      <c r="AB930" t="s">
        <v>432</v>
      </c>
      <c r="AE930" t="s">
        <v>437</v>
      </c>
      <c r="AF930">
        <v>30001</v>
      </c>
    </row>
    <row r="931" spans="1:32" x14ac:dyDescent="0.25">
      <c r="A931" t="s">
        <v>602</v>
      </c>
      <c r="B931" t="s">
        <v>432</v>
      </c>
      <c r="C931" s="158" t="str">
        <f t="shared" si="14"/>
        <v>1130873</v>
      </c>
      <c r="D931">
        <v>113087</v>
      </c>
      <c r="F931">
        <v>12</v>
      </c>
      <c r="G931">
        <v>4760</v>
      </c>
      <c r="I931">
        <v>1025236</v>
      </c>
      <c r="J931">
        <v>1</v>
      </c>
      <c r="K931">
        <v>0</v>
      </c>
      <c r="L931">
        <v>1</v>
      </c>
      <c r="M931">
        <v>0</v>
      </c>
      <c r="N931">
        <v>9020250</v>
      </c>
      <c r="O931">
        <v>3</v>
      </c>
      <c r="P931" t="s">
        <v>204</v>
      </c>
      <c r="Q931">
        <v>1005</v>
      </c>
      <c r="R931">
        <v>7</v>
      </c>
      <c r="S931">
        <v>0</v>
      </c>
      <c r="T931">
        <v>1001376</v>
      </c>
      <c r="U931" t="s">
        <v>393</v>
      </c>
      <c r="V931" t="s">
        <v>1387</v>
      </c>
      <c r="W931">
        <v>3</v>
      </c>
      <c r="X931" s="68">
        <v>42354</v>
      </c>
      <c r="Y931" s="68">
        <v>36525</v>
      </c>
      <c r="Z931">
        <v>0</v>
      </c>
      <c r="AA931">
        <v>28</v>
      </c>
      <c r="AB931" t="s">
        <v>432</v>
      </c>
      <c r="AE931" t="s">
        <v>437</v>
      </c>
      <c r="AF931">
        <v>30001</v>
      </c>
    </row>
    <row r="932" spans="1:32" x14ac:dyDescent="0.25">
      <c r="A932" t="s">
        <v>602</v>
      </c>
      <c r="B932" t="s">
        <v>432</v>
      </c>
      <c r="C932" s="158" t="str">
        <f t="shared" si="14"/>
        <v>1130874</v>
      </c>
      <c r="D932">
        <v>113087</v>
      </c>
      <c r="F932">
        <v>12</v>
      </c>
      <c r="G932">
        <v>4495</v>
      </c>
      <c r="I932">
        <v>1025237</v>
      </c>
      <c r="J932">
        <v>1</v>
      </c>
      <c r="K932">
        <v>0</v>
      </c>
      <c r="L932">
        <v>1</v>
      </c>
      <c r="M932">
        <v>0</v>
      </c>
      <c r="N932">
        <v>9020250</v>
      </c>
      <c r="O932">
        <v>4</v>
      </c>
      <c r="P932" t="s">
        <v>204</v>
      </c>
      <c r="Q932">
        <v>1005</v>
      </c>
      <c r="R932">
        <v>7</v>
      </c>
      <c r="S932">
        <v>0</v>
      </c>
      <c r="T932">
        <v>1001376</v>
      </c>
      <c r="U932" t="s">
        <v>393</v>
      </c>
      <c r="V932" t="s">
        <v>1387</v>
      </c>
      <c r="W932">
        <v>3</v>
      </c>
      <c r="X932" s="68">
        <v>42354</v>
      </c>
      <c r="Y932" s="68">
        <v>36525</v>
      </c>
      <c r="Z932">
        <v>0</v>
      </c>
      <c r="AA932">
        <v>28</v>
      </c>
      <c r="AB932" t="s">
        <v>432</v>
      </c>
      <c r="AE932" t="s">
        <v>437</v>
      </c>
      <c r="AF932">
        <v>30001</v>
      </c>
    </row>
    <row r="933" spans="1:32" x14ac:dyDescent="0.25">
      <c r="A933" t="s">
        <v>602</v>
      </c>
      <c r="B933" t="s">
        <v>432</v>
      </c>
      <c r="C933" s="158" t="str">
        <f t="shared" si="14"/>
        <v>1130875</v>
      </c>
      <c r="D933">
        <v>113087</v>
      </c>
      <c r="F933">
        <v>12</v>
      </c>
      <c r="G933">
        <v>4995</v>
      </c>
      <c r="I933">
        <v>1025238</v>
      </c>
      <c r="J933">
        <v>1</v>
      </c>
      <c r="K933">
        <v>0</v>
      </c>
      <c r="L933">
        <v>1</v>
      </c>
      <c r="M933">
        <v>0</v>
      </c>
      <c r="N933">
        <v>9020250</v>
      </c>
      <c r="O933">
        <v>5</v>
      </c>
      <c r="P933" t="s">
        <v>204</v>
      </c>
      <c r="Q933">
        <v>1005</v>
      </c>
      <c r="R933">
        <v>7</v>
      </c>
      <c r="S933">
        <v>0</v>
      </c>
      <c r="T933">
        <v>1001376</v>
      </c>
      <c r="U933" t="s">
        <v>393</v>
      </c>
      <c r="V933" t="s">
        <v>1387</v>
      </c>
      <c r="W933">
        <v>3</v>
      </c>
      <c r="X933" s="68">
        <v>42354</v>
      </c>
      <c r="Y933" s="68">
        <v>36525</v>
      </c>
      <c r="Z933">
        <v>0</v>
      </c>
      <c r="AA933">
        <v>28</v>
      </c>
      <c r="AB933" t="s">
        <v>432</v>
      </c>
      <c r="AE933" t="s">
        <v>437</v>
      </c>
      <c r="AF933">
        <v>30001</v>
      </c>
    </row>
    <row r="934" spans="1:32" x14ac:dyDescent="0.25">
      <c r="A934" t="s">
        <v>600</v>
      </c>
      <c r="B934" t="s">
        <v>432</v>
      </c>
      <c r="C934" s="158" t="str">
        <f t="shared" si="14"/>
        <v>1130851</v>
      </c>
      <c r="D934">
        <v>113085</v>
      </c>
      <c r="F934">
        <v>12</v>
      </c>
      <c r="H934" t="s">
        <v>397</v>
      </c>
      <c r="I934">
        <v>1025224</v>
      </c>
      <c r="J934">
        <v>0</v>
      </c>
      <c r="K934">
        <v>1</v>
      </c>
      <c r="L934">
        <v>1</v>
      </c>
      <c r="M934">
        <v>0</v>
      </c>
      <c r="N934">
        <v>9020250</v>
      </c>
      <c r="O934">
        <v>1</v>
      </c>
      <c r="P934" t="s">
        <v>601</v>
      </c>
      <c r="Q934">
        <v>1005</v>
      </c>
      <c r="R934">
        <v>6</v>
      </c>
      <c r="S934">
        <v>0</v>
      </c>
      <c r="T934">
        <v>0</v>
      </c>
      <c r="V934" t="s">
        <v>1387</v>
      </c>
      <c r="W934">
        <v>3</v>
      </c>
      <c r="X934" s="68">
        <v>42354</v>
      </c>
      <c r="Y934" s="68">
        <v>36525</v>
      </c>
      <c r="Z934">
        <v>0</v>
      </c>
      <c r="AA934">
        <v>28</v>
      </c>
      <c r="AB934" t="s">
        <v>432</v>
      </c>
      <c r="AE934" t="s">
        <v>437</v>
      </c>
      <c r="AF934">
        <v>30001</v>
      </c>
    </row>
    <row r="935" spans="1:32" x14ac:dyDescent="0.25">
      <c r="A935" t="s">
        <v>603</v>
      </c>
      <c r="B935" t="s">
        <v>432</v>
      </c>
      <c r="C935" s="158" t="str">
        <f t="shared" si="14"/>
        <v>1130961</v>
      </c>
      <c r="D935">
        <v>113096</v>
      </c>
      <c r="F935">
        <v>12</v>
      </c>
      <c r="G935">
        <v>1085</v>
      </c>
      <c r="I935">
        <v>1028956</v>
      </c>
      <c r="J935">
        <v>1</v>
      </c>
      <c r="K935">
        <v>1</v>
      </c>
      <c r="L935">
        <v>1</v>
      </c>
      <c r="M935">
        <v>0</v>
      </c>
      <c r="N935">
        <v>9020249</v>
      </c>
      <c r="O935">
        <v>1</v>
      </c>
      <c r="P935" t="s">
        <v>604</v>
      </c>
      <c r="Q935">
        <v>1005</v>
      </c>
      <c r="R935">
        <v>6</v>
      </c>
      <c r="S935">
        <v>0</v>
      </c>
      <c r="T935">
        <v>0</v>
      </c>
      <c r="V935" t="s">
        <v>1387</v>
      </c>
      <c r="W935">
        <v>3</v>
      </c>
      <c r="X935" s="68">
        <v>42354</v>
      </c>
      <c r="Y935" s="68">
        <v>36525</v>
      </c>
      <c r="Z935">
        <v>0</v>
      </c>
      <c r="AA935">
        <v>28</v>
      </c>
      <c r="AB935" t="s">
        <v>432</v>
      </c>
      <c r="AE935" t="s">
        <v>437</v>
      </c>
      <c r="AF935">
        <v>30001</v>
      </c>
    </row>
    <row r="936" spans="1:32" x14ac:dyDescent="0.25">
      <c r="A936" t="s">
        <v>603</v>
      </c>
      <c r="B936" t="s">
        <v>432</v>
      </c>
      <c r="C936" s="158" t="str">
        <f t="shared" si="14"/>
        <v>1130962</v>
      </c>
      <c r="D936">
        <v>113096</v>
      </c>
      <c r="F936">
        <v>12</v>
      </c>
      <c r="G936">
        <v>1145</v>
      </c>
      <c r="I936">
        <v>1028957</v>
      </c>
      <c r="J936">
        <v>1</v>
      </c>
      <c r="K936">
        <v>1</v>
      </c>
      <c r="L936">
        <v>1</v>
      </c>
      <c r="M936">
        <v>0</v>
      </c>
      <c r="N936">
        <v>9020249</v>
      </c>
      <c r="O936">
        <v>2</v>
      </c>
      <c r="P936" t="s">
        <v>604</v>
      </c>
      <c r="Q936">
        <v>1005</v>
      </c>
      <c r="R936">
        <v>6</v>
      </c>
      <c r="S936">
        <v>0</v>
      </c>
      <c r="T936">
        <v>0</v>
      </c>
      <c r="V936" t="s">
        <v>1387</v>
      </c>
      <c r="W936">
        <v>3</v>
      </c>
      <c r="X936" s="68">
        <v>42354</v>
      </c>
      <c r="Y936" s="68">
        <v>36525</v>
      </c>
      <c r="Z936">
        <v>0</v>
      </c>
      <c r="AA936">
        <v>28</v>
      </c>
      <c r="AB936" t="s">
        <v>432</v>
      </c>
      <c r="AE936" t="s">
        <v>437</v>
      </c>
      <c r="AF936">
        <v>30001</v>
      </c>
    </row>
    <row r="937" spans="1:32" x14ac:dyDescent="0.25">
      <c r="A937" t="s">
        <v>603</v>
      </c>
      <c r="B937" t="s">
        <v>432</v>
      </c>
      <c r="C937" s="158" t="str">
        <f t="shared" si="14"/>
        <v>1130963</v>
      </c>
      <c r="D937">
        <v>113096</v>
      </c>
      <c r="F937">
        <v>12</v>
      </c>
      <c r="G937">
        <v>1350</v>
      </c>
      <c r="I937">
        <v>1028958</v>
      </c>
      <c r="J937">
        <v>1</v>
      </c>
      <c r="K937">
        <v>1</v>
      </c>
      <c r="L937">
        <v>1</v>
      </c>
      <c r="M937">
        <v>0</v>
      </c>
      <c r="N937">
        <v>9020249</v>
      </c>
      <c r="O937">
        <v>3</v>
      </c>
      <c r="P937" t="s">
        <v>604</v>
      </c>
      <c r="Q937">
        <v>1005</v>
      </c>
      <c r="R937">
        <v>6</v>
      </c>
      <c r="S937">
        <v>0</v>
      </c>
      <c r="T937">
        <v>0</v>
      </c>
      <c r="V937" t="s">
        <v>1387</v>
      </c>
      <c r="W937">
        <v>3</v>
      </c>
      <c r="X937" s="68">
        <v>42354</v>
      </c>
      <c r="Y937" s="68">
        <v>36525</v>
      </c>
      <c r="Z937">
        <v>0</v>
      </c>
      <c r="AA937">
        <v>28</v>
      </c>
      <c r="AB937" t="s">
        <v>432</v>
      </c>
      <c r="AE937" t="s">
        <v>437</v>
      </c>
      <c r="AF937">
        <v>30001</v>
      </c>
    </row>
    <row r="938" spans="1:32" x14ac:dyDescent="0.25">
      <c r="A938" t="s">
        <v>603</v>
      </c>
      <c r="B938" t="s">
        <v>432</v>
      </c>
      <c r="C938" s="158" t="str">
        <f t="shared" si="14"/>
        <v>1130964</v>
      </c>
      <c r="D938">
        <v>113096</v>
      </c>
      <c r="F938">
        <v>12</v>
      </c>
      <c r="G938">
        <v>1235</v>
      </c>
      <c r="I938">
        <v>1028959</v>
      </c>
      <c r="J938">
        <v>1</v>
      </c>
      <c r="K938">
        <v>1</v>
      </c>
      <c r="L938">
        <v>1</v>
      </c>
      <c r="M938">
        <v>0</v>
      </c>
      <c r="N938">
        <v>9020249</v>
      </c>
      <c r="O938">
        <v>4</v>
      </c>
      <c r="P938" t="s">
        <v>604</v>
      </c>
      <c r="Q938">
        <v>1005</v>
      </c>
      <c r="R938">
        <v>6</v>
      </c>
      <c r="S938">
        <v>0</v>
      </c>
      <c r="T938">
        <v>0</v>
      </c>
      <c r="V938" t="s">
        <v>1387</v>
      </c>
      <c r="W938">
        <v>3</v>
      </c>
      <c r="X938" s="68">
        <v>42354</v>
      </c>
      <c r="Y938" s="68">
        <v>36525</v>
      </c>
      <c r="Z938">
        <v>0</v>
      </c>
      <c r="AA938">
        <v>28</v>
      </c>
      <c r="AB938" t="s">
        <v>432</v>
      </c>
      <c r="AE938" t="s">
        <v>437</v>
      </c>
      <c r="AF938">
        <v>30001</v>
      </c>
    </row>
    <row r="939" spans="1:32" x14ac:dyDescent="0.25">
      <c r="A939" t="s">
        <v>603</v>
      </c>
      <c r="B939" t="s">
        <v>432</v>
      </c>
      <c r="C939" s="158" t="str">
        <f t="shared" si="14"/>
        <v>1130965</v>
      </c>
      <c r="D939">
        <v>113096</v>
      </c>
      <c r="F939">
        <v>12</v>
      </c>
      <c r="G939">
        <v>1420</v>
      </c>
      <c r="I939">
        <v>1028960</v>
      </c>
      <c r="J939">
        <v>1</v>
      </c>
      <c r="K939">
        <v>1</v>
      </c>
      <c r="L939">
        <v>1</v>
      </c>
      <c r="M939">
        <v>0</v>
      </c>
      <c r="N939">
        <v>9020249</v>
      </c>
      <c r="O939">
        <v>5</v>
      </c>
      <c r="P939" t="s">
        <v>604</v>
      </c>
      <c r="Q939">
        <v>1005</v>
      </c>
      <c r="R939">
        <v>6</v>
      </c>
      <c r="S939">
        <v>0</v>
      </c>
      <c r="T939">
        <v>0</v>
      </c>
      <c r="V939" t="s">
        <v>1387</v>
      </c>
      <c r="W939">
        <v>3</v>
      </c>
      <c r="X939" s="68">
        <v>42354</v>
      </c>
      <c r="Y939" s="68">
        <v>36525</v>
      </c>
      <c r="Z939">
        <v>0</v>
      </c>
      <c r="AA939">
        <v>28</v>
      </c>
      <c r="AB939" t="s">
        <v>432</v>
      </c>
      <c r="AE939" t="s">
        <v>437</v>
      </c>
      <c r="AF939">
        <v>30001</v>
      </c>
    </row>
    <row r="940" spans="1:32" x14ac:dyDescent="0.25">
      <c r="A940" t="s">
        <v>605</v>
      </c>
      <c r="B940" t="s">
        <v>432</v>
      </c>
      <c r="C940" s="158" t="str">
        <f t="shared" si="14"/>
        <v>1130971</v>
      </c>
      <c r="D940">
        <v>113097</v>
      </c>
      <c r="F940">
        <v>12</v>
      </c>
      <c r="H940" t="s">
        <v>397</v>
      </c>
      <c r="I940">
        <v>1025274</v>
      </c>
      <c r="J940">
        <v>0</v>
      </c>
      <c r="K940">
        <v>1</v>
      </c>
      <c r="L940">
        <v>1</v>
      </c>
      <c r="M940">
        <v>0</v>
      </c>
      <c r="N940">
        <v>9020249</v>
      </c>
      <c r="O940">
        <v>1</v>
      </c>
      <c r="P940" t="s">
        <v>606</v>
      </c>
      <c r="Q940">
        <v>1005</v>
      </c>
      <c r="R940">
        <v>6</v>
      </c>
      <c r="S940">
        <v>0</v>
      </c>
      <c r="T940">
        <v>0</v>
      </c>
      <c r="V940" t="s">
        <v>1387</v>
      </c>
      <c r="W940">
        <v>3</v>
      </c>
      <c r="X940" s="68">
        <v>42354</v>
      </c>
      <c r="Y940" s="68">
        <v>36525</v>
      </c>
      <c r="Z940">
        <v>0</v>
      </c>
      <c r="AA940">
        <v>28</v>
      </c>
      <c r="AB940" t="s">
        <v>432</v>
      </c>
      <c r="AE940" t="s">
        <v>437</v>
      </c>
      <c r="AF940">
        <v>30001</v>
      </c>
    </row>
    <row r="941" spans="1:32" x14ac:dyDescent="0.25">
      <c r="A941" t="s">
        <v>605</v>
      </c>
      <c r="B941" t="s">
        <v>432</v>
      </c>
      <c r="C941" s="158" t="str">
        <f t="shared" si="14"/>
        <v>1130972</v>
      </c>
      <c r="D941">
        <v>113097</v>
      </c>
      <c r="F941">
        <v>12</v>
      </c>
      <c r="H941" t="s">
        <v>397</v>
      </c>
      <c r="I941">
        <v>1025275</v>
      </c>
      <c r="J941">
        <v>0</v>
      </c>
      <c r="K941">
        <v>1</v>
      </c>
      <c r="L941">
        <v>1</v>
      </c>
      <c r="M941">
        <v>0</v>
      </c>
      <c r="N941">
        <v>9020249</v>
      </c>
      <c r="O941">
        <v>2</v>
      </c>
      <c r="P941" t="s">
        <v>606</v>
      </c>
      <c r="Q941">
        <v>1005</v>
      </c>
      <c r="R941">
        <v>6</v>
      </c>
      <c r="S941">
        <v>0</v>
      </c>
      <c r="T941">
        <v>0</v>
      </c>
      <c r="V941" t="s">
        <v>1387</v>
      </c>
      <c r="W941">
        <v>3</v>
      </c>
      <c r="X941" s="68">
        <v>42354</v>
      </c>
      <c r="Y941" s="68">
        <v>36525</v>
      </c>
      <c r="Z941">
        <v>0</v>
      </c>
      <c r="AA941">
        <v>28</v>
      </c>
      <c r="AB941" t="s">
        <v>432</v>
      </c>
      <c r="AE941" t="s">
        <v>437</v>
      </c>
      <c r="AF941">
        <v>30001</v>
      </c>
    </row>
    <row r="942" spans="1:32" x14ac:dyDescent="0.25">
      <c r="A942" t="s">
        <v>605</v>
      </c>
      <c r="B942" t="s">
        <v>432</v>
      </c>
      <c r="C942" s="158" t="str">
        <f t="shared" si="14"/>
        <v>1130973</v>
      </c>
      <c r="D942">
        <v>113097</v>
      </c>
      <c r="F942">
        <v>12</v>
      </c>
      <c r="H942" t="s">
        <v>397</v>
      </c>
      <c r="I942">
        <v>1025276</v>
      </c>
      <c r="J942">
        <v>0</v>
      </c>
      <c r="K942">
        <v>1</v>
      </c>
      <c r="L942">
        <v>1</v>
      </c>
      <c r="M942">
        <v>0</v>
      </c>
      <c r="N942">
        <v>9020249</v>
      </c>
      <c r="O942">
        <v>3</v>
      </c>
      <c r="P942" t="s">
        <v>606</v>
      </c>
      <c r="Q942">
        <v>1005</v>
      </c>
      <c r="R942">
        <v>6</v>
      </c>
      <c r="S942">
        <v>0</v>
      </c>
      <c r="T942">
        <v>0</v>
      </c>
      <c r="V942" t="s">
        <v>1387</v>
      </c>
      <c r="W942">
        <v>3</v>
      </c>
      <c r="X942" s="68">
        <v>42354</v>
      </c>
      <c r="Y942" s="68">
        <v>36525</v>
      </c>
      <c r="Z942">
        <v>0</v>
      </c>
      <c r="AA942">
        <v>28</v>
      </c>
      <c r="AB942" t="s">
        <v>432</v>
      </c>
      <c r="AE942" t="s">
        <v>437</v>
      </c>
      <c r="AF942">
        <v>30001</v>
      </c>
    </row>
    <row r="943" spans="1:32" x14ac:dyDescent="0.25">
      <c r="A943" t="s">
        <v>605</v>
      </c>
      <c r="B943" t="s">
        <v>432</v>
      </c>
      <c r="C943" s="158" t="str">
        <f t="shared" si="14"/>
        <v>1130974</v>
      </c>
      <c r="D943">
        <v>113097</v>
      </c>
      <c r="F943">
        <v>12</v>
      </c>
      <c r="H943" t="s">
        <v>397</v>
      </c>
      <c r="I943">
        <v>1025277</v>
      </c>
      <c r="J943">
        <v>0</v>
      </c>
      <c r="K943">
        <v>1</v>
      </c>
      <c r="L943">
        <v>1</v>
      </c>
      <c r="M943">
        <v>0</v>
      </c>
      <c r="N943">
        <v>9020249</v>
      </c>
      <c r="O943">
        <v>4</v>
      </c>
      <c r="P943" t="s">
        <v>606</v>
      </c>
      <c r="Q943">
        <v>1005</v>
      </c>
      <c r="R943">
        <v>6</v>
      </c>
      <c r="S943">
        <v>0</v>
      </c>
      <c r="T943">
        <v>0</v>
      </c>
      <c r="V943" t="s">
        <v>1387</v>
      </c>
      <c r="W943">
        <v>3</v>
      </c>
      <c r="X943" s="68">
        <v>42354</v>
      </c>
      <c r="Y943" s="68">
        <v>36525</v>
      </c>
      <c r="Z943">
        <v>0</v>
      </c>
      <c r="AA943">
        <v>28</v>
      </c>
      <c r="AB943" t="s">
        <v>432</v>
      </c>
      <c r="AE943" t="s">
        <v>437</v>
      </c>
      <c r="AF943">
        <v>30001</v>
      </c>
    </row>
    <row r="944" spans="1:32" x14ac:dyDescent="0.25">
      <c r="A944" t="s">
        <v>605</v>
      </c>
      <c r="B944" t="s">
        <v>432</v>
      </c>
      <c r="C944" s="158" t="str">
        <f t="shared" si="14"/>
        <v>1130975</v>
      </c>
      <c r="D944">
        <v>113097</v>
      </c>
      <c r="F944">
        <v>12</v>
      </c>
      <c r="H944" t="s">
        <v>397</v>
      </c>
      <c r="I944">
        <v>1025278</v>
      </c>
      <c r="J944">
        <v>0</v>
      </c>
      <c r="K944">
        <v>1</v>
      </c>
      <c r="L944">
        <v>1</v>
      </c>
      <c r="M944">
        <v>0</v>
      </c>
      <c r="N944">
        <v>9020249</v>
      </c>
      <c r="O944">
        <v>5</v>
      </c>
      <c r="P944" t="s">
        <v>606</v>
      </c>
      <c r="Q944">
        <v>1005</v>
      </c>
      <c r="R944">
        <v>6</v>
      </c>
      <c r="S944">
        <v>0</v>
      </c>
      <c r="T944">
        <v>0</v>
      </c>
      <c r="V944" t="s">
        <v>1387</v>
      </c>
      <c r="W944">
        <v>3</v>
      </c>
      <c r="X944" s="68">
        <v>42354</v>
      </c>
      <c r="Y944" s="68">
        <v>36525</v>
      </c>
      <c r="Z944">
        <v>0</v>
      </c>
      <c r="AA944">
        <v>28</v>
      </c>
      <c r="AB944" t="s">
        <v>432</v>
      </c>
      <c r="AE944" t="s">
        <v>437</v>
      </c>
      <c r="AF944">
        <v>30001</v>
      </c>
    </row>
    <row r="945" spans="1:32" x14ac:dyDescent="0.25">
      <c r="A945" t="s">
        <v>608</v>
      </c>
      <c r="B945" t="s">
        <v>607</v>
      </c>
      <c r="C945" s="158" t="str">
        <f t="shared" si="14"/>
        <v>1131011</v>
      </c>
      <c r="D945">
        <v>113101</v>
      </c>
      <c r="F945">
        <v>12</v>
      </c>
      <c r="G945">
        <v>3.5</v>
      </c>
      <c r="I945">
        <v>1025288</v>
      </c>
      <c r="J945">
        <v>1</v>
      </c>
      <c r="K945">
        <v>0</v>
      </c>
      <c r="L945">
        <v>1</v>
      </c>
      <c r="M945">
        <v>0</v>
      </c>
      <c r="N945">
        <v>9020257</v>
      </c>
      <c r="O945">
        <v>1</v>
      </c>
      <c r="P945" t="s">
        <v>609</v>
      </c>
      <c r="Q945">
        <v>1005</v>
      </c>
      <c r="R945">
        <v>6</v>
      </c>
      <c r="S945">
        <v>0</v>
      </c>
      <c r="T945">
        <v>0</v>
      </c>
      <c r="V945" t="s">
        <v>1387</v>
      </c>
      <c r="W945">
        <v>3</v>
      </c>
      <c r="X945" s="68">
        <v>42354</v>
      </c>
      <c r="Y945" s="68">
        <v>36525</v>
      </c>
      <c r="Z945">
        <v>0</v>
      </c>
      <c r="AA945">
        <v>22</v>
      </c>
      <c r="AB945" t="s">
        <v>607</v>
      </c>
      <c r="AE945" t="s">
        <v>437</v>
      </c>
      <c r="AF945">
        <v>30001</v>
      </c>
    </row>
    <row r="946" spans="1:32" x14ac:dyDescent="0.25">
      <c r="A946" t="s">
        <v>608</v>
      </c>
      <c r="B946" t="s">
        <v>607</v>
      </c>
      <c r="C946" s="158" t="str">
        <f t="shared" si="14"/>
        <v>1131012</v>
      </c>
      <c r="D946">
        <v>113101</v>
      </c>
      <c r="F946">
        <v>12</v>
      </c>
      <c r="G946">
        <v>4.3</v>
      </c>
      <c r="I946">
        <v>1025289</v>
      </c>
      <c r="J946">
        <v>1</v>
      </c>
      <c r="K946">
        <v>0</v>
      </c>
      <c r="L946">
        <v>1</v>
      </c>
      <c r="M946">
        <v>0</v>
      </c>
      <c r="N946">
        <v>9020257</v>
      </c>
      <c r="O946">
        <v>2</v>
      </c>
      <c r="P946" t="s">
        <v>609</v>
      </c>
      <c r="Q946">
        <v>1005</v>
      </c>
      <c r="R946">
        <v>6</v>
      </c>
      <c r="S946">
        <v>0</v>
      </c>
      <c r="T946">
        <v>0</v>
      </c>
      <c r="V946" t="s">
        <v>1387</v>
      </c>
      <c r="W946">
        <v>3</v>
      </c>
      <c r="X946" s="68">
        <v>42354</v>
      </c>
      <c r="Y946" s="68">
        <v>36525</v>
      </c>
      <c r="Z946">
        <v>0</v>
      </c>
      <c r="AA946">
        <v>22</v>
      </c>
      <c r="AB946" t="s">
        <v>607</v>
      </c>
      <c r="AE946" t="s">
        <v>437</v>
      </c>
      <c r="AF946">
        <v>30001</v>
      </c>
    </row>
    <row r="947" spans="1:32" x14ac:dyDescent="0.25">
      <c r="A947" t="s">
        <v>608</v>
      </c>
      <c r="B947" t="s">
        <v>607</v>
      </c>
      <c r="C947" s="158" t="str">
        <f t="shared" si="14"/>
        <v>1131013</v>
      </c>
      <c r="D947">
        <v>113101</v>
      </c>
      <c r="F947">
        <v>12</v>
      </c>
      <c r="G947">
        <v>5.5</v>
      </c>
      <c r="I947">
        <v>1025290</v>
      </c>
      <c r="J947">
        <v>1</v>
      </c>
      <c r="K947">
        <v>0</v>
      </c>
      <c r="L947">
        <v>1</v>
      </c>
      <c r="M947">
        <v>0</v>
      </c>
      <c r="N947">
        <v>9020257</v>
      </c>
      <c r="O947">
        <v>3</v>
      </c>
      <c r="P947" t="s">
        <v>609</v>
      </c>
      <c r="Q947">
        <v>1005</v>
      </c>
      <c r="R947">
        <v>6</v>
      </c>
      <c r="S947">
        <v>0</v>
      </c>
      <c r="T947">
        <v>0</v>
      </c>
      <c r="V947" t="s">
        <v>1387</v>
      </c>
      <c r="W947">
        <v>3</v>
      </c>
      <c r="X947" s="68">
        <v>42354</v>
      </c>
      <c r="Y947" s="68">
        <v>36525</v>
      </c>
      <c r="Z947">
        <v>0</v>
      </c>
      <c r="AA947">
        <v>22</v>
      </c>
      <c r="AB947" t="s">
        <v>607</v>
      </c>
      <c r="AE947" t="s">
        <v>437</v>
      </c>
      <c r="AF947">
        <v>30001</v>
      </c>
    </row>
    <row r="948" spans="1:32" x14ac:dyDescent="0.25">
      <c r="A948" t="s">
        <v>608</v>
      </c>
      <c r="B948" t="s">
        <v>607</v>
      </c>
      <c r="C948" s="158" t="str">
        <f t="shared" si="14"/>
        <v>1131014</v>
      </c>
      <c r="D948">
        <v>113101</v>
      </c>
      <c r="F948">
        <v>12</v>
      </c>
      <c r="G948">
        <v>4.5999999999999996</v>
      </c>
      <c r="I948">
        <v>1025291</v>
      </c>
      <c r="J948">
        <v>1</v>
      </c>
      <c r="K948">
        <v>0</v>
      </c>
      <c r="L948">
        <v>1</v>
      </c>
      <c r="M948">
        <v>0</v>
      </c>
      <c r="N948">
        <v>9020257</v>
      </c>
      <c r="O948">
        <v>4</v>
      </c>
      <c r="P948" t="s">
        <v>609</v>
      </c>
      <c r="Q948">
        <v>1005</v>
      </c>
      <c r="R948">
        <v>6</v>
      </c>
      <c r="S948">
        <v>0</v>
      </c>
      <c r="T948">
        <v>0</v>
      </c>
      <c r="V948" t="s">
        <v>1387</v>
      </c>
      <c r="W948">
        <v>3</v>
      </c>
      <c r="X948" s="68">
        <v>42354</v>
      </c>
      <c r="Y948" s="68">
        <v>36525</v>
      </c>
      <c r="Z948">
        <v>0</v>
      </c>
      <c r="AA948">
        <v>22</v>
      </c>
      <c r="AB948" t="s">
        <v>607</v>
      </c>
      <c r="AE948" t="s">
        <v>437</v>
      </c>
      <c r="AF948">
        <v>30001</v>
      </c>
    </row>
    <row r="949" spans="1:32" x14ac:dyDescent="0.25">
      <c r="A949" t="s">
        <v>608</v>
      </c>
      <c r="B949" t="s">
        <v>607</v>
      </c>
      <c r="C949" s="158" t="str">
        <f t="shared" si="14"/>
        <v>1131015</v>
      </c>
      <c r="D949">
        <v>113101</v>
      </c>
      <c r="F949">
        <v>12</v>
      </c>
      <c r="G949">
        <v>5.8</v>
      </c>
      <c r="I949">
        <v>1025292</v>
      </c>
      <c r="J949">
        <v>1</v>
      </c>
      <c r="K949">
        <v>0</v>
      </c>
      <c r="L949">
        <v>1</v>
      </c>
      <c r="M949">
        <v>0</v>
      </c>
      <c r="N949">
        <v>9020257</v>
      </c>
      <c r="O949">
        <v>5</v>
      </c>
      <c r="P949" t="s">
        <v>609</v>
      </c>
      <c r="Q949">
        <v>1005</v>
      </c>
      <c r="R949">
        <v>6</v>
      </c>
      <c r="S949">
        <v>0</v>
      </c>
      <c r="T949">
        <v>0</v>
      </c>
      <c r="V949" t="s">
        <v>1387</v>
      </c>
      <c r="W949">
        <v>3</v>
      </c>
      <c r="X949" s="68">
        <v>42354</v>
      </c>
      <c r="Y949" s="68">
        <v>36525</v>
      </c>
      <c r="Z949">
        <v>0</v>
      </c>
      <c r="AA949">
        <v>22</v>
      </c>
      <c r="AB949" t="s">
        <v>607</v>
      </c>
      <c r="AE949" t="s">
        <v>437</v>
      </c>
      <c r="AF949">
        <v>30001</v>
      </c>
    </row>
    <row r="950" spans="1:32" x14ac:dyDescent="0.25">
      <c r="A950" t="s">
        <v>610</v>
      </c>
      <c r="B950" t="s">
        <v>607</v>
      </c>
      <c r="C950" s="158" t="str">
        <f t="shared" si="14"/>
        <v>1131031</v>
      </c>
      <c r="D950">
        <v>113103</v>
      </c>
      <c r="F950">
        <v>12</v>
      </c>
      <c r="G950">
        <v>2.5499999999999998</v>
      </c>
      <c r="I950">
        <v>1025298</v>
      </c>
      <c r="J950">
        <v>1</v>
      </c>
      <c r="K950">
        <v>0</v>
      </c>
      <c r="L950">
        <v>1</v>
      </c>
      <c r="M950">
        <v>0</v>
      </c>
      <c r="N950">
        <v>9020257</v>
      </c>
      <c r="O950">
        <v>1</v>
      </c>
      <c r="P950" t="s">
        <v>121</v>
      </c>
      <c r="Q950">
        <v>1005</v>
      </c>
      <c r="R950">
        <v>6</v>
      </c>
      <c r="S950">
        <v>0</v>
      </c>
      <c r="T950">
        <v>0</v>
      </c>
      <c r="V950" t="s">
        <v>1387</v>
      </c>
      <c r="W950">
        <v>3</v>
      </c>
      <c r="X950" s="68">
        <v>42354</v>
      </c>
      <c r="Y950" s="68">
        <v>36525</v>
      </c>
      <c r="Z950">
        <v>0</v>
      </c>
      <c r="AA950">
        <v>22</v>
      </c>
      <c r="AB950" t="s">
        <v>607</v>
      </c>
      <c r="AE950" t="s">
        <v>437</v>
      </c>
      <c r="AF950">
        <v>30001</v>
      </c>
    </row>
    <row r="951" spans="1:32" x14ac:dyDescent="0.25">
      <c r="A951" t="s">
        <v>610</v>
      </c>
      <c r="B951" t="s">
        <v>607</v>
      </c>
      <c r="C951" s="158" t="str">
        <f t="shared" si="14"/>
        <v>1131032</v>
      </c>
      <c r="D951">
        <v>113103</v>
      </c>
      <c r="F951">
        <v>12</v>
      </c>
      <c r="G951">
        <v>3.2</v>
      </c>
      <c r="I951">
        <v>1025299</v>
      </c>
      <c r="J951">
        <v>1</v>
      </c>
      <c r="K951">
        <v>0</v>
      </c>
      <c r="L951">
        <v>1</v>
      </c>
      <c r="M951">
        <v>0</v>
      </c>
      <c r="N951">
        <v>9020257</v>
      </c>
      <c r="O951">
        <v>2</v>
      </c>
      <c r="P951" t="s">
        <v>121</v>
      </c>
      <c r="Q951">
        <v>1005</v>
      </c>
      <c r="R951">
        <v>6</v>
      </c>
      <c r="S951">
        <v>0</v>
      </c>
      <c r="T951">
        <v>0</v>
      </c>
      <c r="V951" t="s">
        <v>1387</v>
      </c>
      <c r="W951">
        <v>3</v>
      </c>
      <c r="X951" s="68">
        <v>42354</v>
      </c>
      <c r="Y951" s="68">
        <v>36525</v>
      </c>
      <c r="Z951">
        <v>0</v>
      </c>
      <c r="AA951">
        <v>22</v>
      </c>
      <c r="AB951" t="s">
        <v>607</v>
      </c>
      <c r="AE951" t="s">
        <v>437</v>
      </c>
      <c r="AF951">
        <v>30001</v>
      </c>
    </row>
    <row r="952" spans="1:32" x14ac:dyDescent="0.25">
      <c r="A952" t="s">
        <v>610</v>
      </c>
      <c r="B952" t="s">
        <v>607</v>
      </c>
      <c r="C952" s="158" t="str">
        <f t="shared" si="14"/>
        <v>1131033</v>
      </c>
      <c r="D952">
        <v>113103</v>
      </c>
      <c r="F952">
        <v>12</v>
      </c>
      <c r="G952">
        <v>4</v>
      </c>
      <c r="I952">
        <v>1025300</v>
      </c>
      <c r="J952">
        <v>1</v>
      </c>
      <c r="K952">
        <v>0</v>
      </c>
      <c r="L952">
        <v>1</v>
      </c>
      <c r="M952">
        <v>0</v>
      </c>
      <c r="N952">
        <v>9020257</v>
      </c>
      <c r="O952">
        <v>3</v>
      </c>
      <c r="P952" t="s">
        <v>121</v>
      </c>
      <c r="Q952">
        <v>1005</v>
      </c>
      <c r="R952">
        <v>6</v>
      </c>
      <c r="S952">
        <v>0</v>
      </c>
      <c r="T952">
        <v>0</v>
      </c>
      <c r="V952" t="s">
        <v>1387</v>
      </c>
      <c r="W952">
        <v>3</v>
      </c>
      <c r="X952" s="68">
        <v>42354</v>
      </c>
      <c r="Y952" s="68">
        <v>36525</v>
      </c>
      <c r="Z952">
        <v>0</v>
      </c>
      <c r="AA952">
        <v>22</v>
      </c>
      <c r="AB952" t="s">
        <v>607</v>
      </c>
      <c r="AE952" t="s">
        <v>437</v>
      </c>
      <c r="AF952">
        <v>30001</v>
      </c>
    </row>
    <row r="953" spans="1:32" x14ac:dyDescent="0.25">
      <c r="A953" t="s">
        <v>610</v>
      </c>
      <c r="B953" t="s">
        <v>607</v>
      </c>
      <c r="C953" s="158" t="str">
        <f t="shared" si="14"/>
        <v>1131034</v>
      </c>
      <c r="D953">
        <v>113103</v>
      </c>
      <c r="F953">
        <v>12</v>
      </c>
      <c r="G953">
        <v>3.4</v>
      </c>
      <c r="I953">
        <v>1025301</v>
      </c>
      <c r="J953">
        <v>1</v>
      </c>
      <c r="K953">
        <v>0</v>
      </c>
      <c r="L953">
        <v>1</v>
      </c>
      <c r="M953">
        <v>0</v>
      </c>
      <c r="N953">
        <v>9020257</v>
      </c>
      <c r="O953">
        <v>4</v>
      </c>
      <c r="P953" t="s">
        <v>121</v>
      </c>
      <c r="Q953">
        <v>1005</v>
      </c>
      <c r="R953">
        <v>6</v>
      </c>
      <c r="S953">
        <v>0</v>
      </c>
      <c r="T953">
        <v>0</v>
      </c>
      <c r="V953" t="s">
        <v>1387</v>
      </c>
      <c r="W953">
        <v>3</v>
      </c>
      <c r="X953" s="68">
        <v>42354</v>
      </c>
      <c r="Y953" s="68">
        <v>36525</v>
      </c>
      <c r="Z953">
        <v>0</v>
      </c>
      <c r="AA953">
        <v>22</v>
      </c>
      <c r="AB953" t="s">
        <v>607</v>
      </c>
      <c r="AE953" t="s">
        <v>437</v>
      </c>
      <c r="AF953">
        <v>30001</v>
      </c>
    </row>
    <row r="954" spans="1:32" x14ac:dyDescent="0.25">
      <c r="A954" t="s">
        <v>610</v>
      </c>
      <c r="B954" t="s">
        <v>607</v>
      </c>
      <c r="C954" s="158" t="str">
        <f t="shared" si="14"/>
        <v>1131035</v>
      </c>
      <c r="D954">
        <v>113103</v>
      </c>
      <c r="F954">
        <v>12</v>
      </c>
      <c r="G954">
        <v>4.2</v>
      </c>
      <c r="I954">
        <v>1025302</v>
      </c>
      <c r="J954">
        <v>1</v>
      </c>
      <c r="K954">
        <v>0</v>
      </c>
      <c r="L954">
        <v>1</v>
      </c>
      <c r="M954">
        <v>0</v>
      </c>
      <c r="N954">
        <v>9020257</v>
      </c>
      <c r="O954">
        <v>5</v>
      </c>
      <c r="P954" t="s">
        <v>121</v>
      </c>
      <c r="Q954">
        <v>1005</v>
      </c>
      <c r="R954">
        <v>6</v>
      </c>
      <c r="S954">
        <v>0</v>
      </c>
      <c r="T954">
        <v>0</v>
      </c>
      <c r="V954" t="s">
        <v>1387</v>
      </c>
      <c r="W954">
        <v>3</v>
      </c>
      <c r="X954" s="68">
        <v>42354</v>
      </c>
      <c r="Y954" s="68">
        <v>36525</v>
      </c>
      <c r="Z954">
        <v>0</v>
      </c>
      <c r="AA954">
        <v>22</v>
      </c>
      <c r="AB954" t="s">
        <v>607</v>
      </c>
      <c r="AE954" t="s">
        <v>437</v>
      </c>
      <c r="AF954">
        <v>30001</v>
      </c>
    </row>
    <row r="955" spans="1:32" x14ac:dyDescent="0.25">
      <c r="A955" t="s">
        <v>611</v>
      </c>
      <c r="B955" t="s">
        <v>607</v>
      </c>
      <c r="C955" s="158" t="str">
        <f t="shared" si="14"/>
        <v>1131042</v>
      </c>
      <c r="D955">
        <v>113104</v>
      </c>
      <c r="F955">
        <v>12</v>
      </c>
      <c r="G955">
        <v>3.6</v>
      </c>
      <c r="I955">
        <v>1025310</v>
      </c>
      <c r="J955">
        <v>1</v>
      </c>
      <c r="K955">
        <v>0</v>
      </c>
      <c r="L955">
        <v>1</v>
      </c>
      <c r="M955">
        <v>0</v>
      </c>
      <c r="N955">
        <v>9020300</v>
      </c>
      <c r="O955">
        <v>2</v>
      </c>
      <c r="P955" t="s">
        <v>122</v>
      </c>
      <c r="Q955">
        <v>1005</v>
      </c>
      <c r="R955">
        <v>6</v>
      </c>
      <c r="S955">
        <v>0</v>
      </c>
      <c r="T955">
        <v>0</v>
      </c>
      <c r="V955" t="s">
        <v>1387</v>
      </c>
      <c r="W955">
        <v>3</v>
      </c>
      <c r="X955" s="68">
        <v>42354</v>
      </c>
      <c r="Y955" s="68">
        <v>36525</v>
      </c>
      <c r="Z955">
        <v>0</v>
      </c>
      <c r="AA955">
        <v>22</v>
      </c>
      <c r="AB955" t="s">
        <v>607</v>
      </c>
      <c r="AE955" t="s">
        <v>437</v>
      </c>
      <c r="AF955">
        <v>30001</v>
      </c>
    </row>
    <row r="956" spans="1:32" x14ac:dyDescent="0.25">
      <c r="A956" t="s">
        <v>611</v>
      </c>
      <c r="B956" t="s">
        <v>607</v>
      </c>
      <c r="C956" s="158" t="str">
        <f t="shared" si="14"/>
        <v>1131043</v>
      </c>
      <c r="D956">
        <v>113104</v>
      </c>
      <c r="F956">
        <v>12</v>
      </c>
      <c r="G956">
        <v>5.2</v>
      </c>
      <c r="I956">
        <v>1025311</v>
      </c>
      <c r="J956">
        <v>1</v>
      </c>
      <c r="K956">
        <v>0</v>
      </c>
      <c r="L956">
        <v>1</v>
      </c>
      <c r="M956">
        <v>0</v>
      </c>
      <c r="N956">
        <v>9020300</v>
      </c>
      <c r="O956">
        <v>3</v>
      </c>
      <c r="P956" t="s">
        <v>122</v>
      </c>
      <c r="Q956">
        <v>1005</v>
      </c>
      <c r="R956">
        <v>6</v>
      </c>
      <c r="S956">
        <v>0</v>
      </c>
      <c r="T956">
        <v>0</v>
      </c>
      <c r="V956" t="s">
        <v>1387</v>
      </c>
      <c r="W956">
        <v>3</v>
      </c>
      <c r="X956" s="68">
        <v>42354</v>
      </c>
      <c r="Y956" s="68">
        <v>36525</v>
      </c>
      <c r="Z956">
        <v>0</v>
      </c>
      <c r="AA956">
        <v>22</v>
      </c>
      <c r="AB956" t="s">
        <v>607</v>
      </c>
      <c r="AE956" t="s">
        <v>437</v>
      </c>
      <c r="AF956">
        <v>30001</v>
      </c>
    </row>
    <row r="957" spans="1:32" x14ac:dyDescent="0.25">
      <c r="A957" t="s">
        <v>611</v>
      </c>
      <c r="B957" t="s">
        <v>607</v>
      </c>
      <c r="C957" s="158" t="str">
        <f t="shared" si="14"/>
        <v>1131044</v>
      </c>
      <c r="D957">
        <v>113104</v>
      </c>
      <c r="F957">
        <v>12</v>
      </c>
      <c r="G957">
        <v>3.8</v>
      </c>
      <c r="I957">
        <v>1025312</v>
      </c>
      <c r="J957">
        <v>1</v>
      </c>
      <c r="K957">
        <v>0</v>
      </c>
      <c r="L957">
        <v>1</v>
      </c>
      <c r="M957">
        <v>0</v>
      </c>
      <c r="N957">
        <v>9020300</v>
      </c>
      <c r="O957">
        <v>4</v>
      </c>
      <c r="P957" t="s">
        <v>122</v>
      </c>
      <c r="Q957">
        <v>1005</v>
      </c>
      <c r="R957">
        <v>6</v>
      </c>
      <c r="S957">
        <v>0</v>
      </c>
      <c r="T957">
        <v>0</v>
      </c>
      <c r="V957" t="s">
        <v>1387</v>
      </c>
      <c r="W957">
        <v>3</v>
      </c>
      <c r="X957" s="68">
        <v>42354</v>
      </c>
      <c r="Y957" s="68">
        <v>36525</v>
      </c>
      <c r="AA957">
        <v>22</v>
      </c>
      <c r="AB957" t="s">
        <v>607</v>
      </c>
      <c r="AE957" t="s">
        <v>437</v>
      </c>
      <c r="AF957">
        <v>30001</v>
      </c>
    </row>
    <row r="958" spans="1:32" x14ac:dyDescent="0.25">
      <c r="A958" t="s">
        <v>611</v>
      </c>
      <c r="B958" t="s">
        <v>607</v>
      </c>
      <c r="C958" s="158" t="str">
        <f t="shared" si="14"/>
        <v>1131045</v>
      </c>
      <c r="D958">
        <v>113104</v>
      </c>
      <c r="F958">
        <v>12</v>
      </c>
      <c r="G958">
        <v>5.5</v>
      </c>
      <c r="I958">
        <v>1025313</v>
      </c>
      <c r="J958">
        <v>1</v>
      </c>
      <c r="K958">
        <v>0</v>
      </c>
      <c r="L958">
        <v>1</v>
      </c>
      <c r="M958">
        <v>0</v>
      </c>
      <c r="N958">
        <v>9020300</v>
      </c>
      <c r="O958">
        <v>5</v>
      </c>
      <c r="P958" t="s">
        <v>122</v>
      </c>
      <c r="Q958">
        <v>1005</v>
      </c>
      <c r="R958">
        <v>6</v>
      </c>
      <c r="S958">
        <v>0</v>
      </c>
      <c r="T958">
        <v>0</v>
      </c>
      <c r="V958" t="s">
        <v>1387</v>
      </c>
      <c r="W958">
        <v>3</v>
      </c>
      <c r="X958" s="68">
        <v>42354</v>
      </c>
      <c r="Y958" s="68">
        <v>36525</v>
      </c>
      <c r="AA958">
        <v>22</v>
      </c>
      <c r="AB958" t="s">
        <v>607</v>
      </c>
      <c r="AE958" t="s">
        <v>437</v>
      </c>
      <c r="AF958">
        <v>30001</v>
      </c>
    </row>
    <row r="959" spans="1:32" x14ac:dyDescent="0.25">
      <c r="A959" t="s">
        <v>612</v>
      </c>
      <c r="B959" t="s">
        <v>607</v>
      </c>
      <c r="C959" s="158" t="str">
        <f t="shared" si="14"/>
        <v>1131051</v>
      </c>
      <c r="D959">
        <v>113105</v>
      </c>
      <c r="F959">
        <v>12</v>
      </c>
      <c r="G959">
        <v>5.6</v>
      </c>
      <c r="I959">
        <v>1025317</v>
      </c>
      <c r="J959">
        <v>1</v>
      </c>
      <c r="K959">
        <v>0</v>
      </c>
      <c r="L959">
        <v>1</v>
      </c>
      <c r="M959">
        <v>0</v>
      </c>
      <c r="N959">
        <v>9020257</v>
      </c>
      <c r="O959">
        <v>1</v>
      </c>
      <c r="P959" t="s">
        <v>613</v>
      </c>
      <c r="Q959">
        <v>1005</v>
      </c>
      <c r="R959">
        <v>6</v>
      </c>
      <c r="S959">
        <v>0</v>
      </c>
      <c r="T959">
        <v>0</v>
      </c>
      <c r="V959" t="s">
        <v>1387</v>
      </c>
      <c r="W959">
        <v>3</v>
      </c>
      <c r="X959" s="68">
        <v>42354</v>
      </c>
      <c r="Y959" s="68">
        <v>36525</v>
      </c>
      <c r="Z959">
        <v>0</v>
      </c>
      <c r="AA959">
        <v>22</v>
      </c>
      <c r="AB959" t="s">
        <v>607</v>
      </c>
      <c r="AE959" t="s">
        <v>437</v>
      </c>
      <c r="AF959">
        <v>30001</v>
      </c>
    </row>
    <row r="960" spans="1:32" x14ac:dyDescent="0.25">
      <c r="A960" t="s">
        <v>612</v>
      </c>
      <c r="B960" t="s">
        <v>607</v>
      </c>
      <c r="C960" s="158" t="str">
        <f t="shared" si="14"/>
        <v>1131052</v>
      </c>
      <c r="D960">
        <v>113105</v>
      </c>
      <c r="F960">
        <v>12</v>
      </c>
      <c r="G960">
        <v>5.95</v>
      </c>
      <c r="I960">
        <v>1025318</v>
      </c>
      <c r="J960">
        <v>1</v>
      </c>
      <c r="K960">
        <v>0</v>
      </c>
      <c r="L960">
        <v>1</v>
      </c>
      <c r="M960">
        <v>0</v>
      </c>
      <c r="N960">
        <v>9020257</v>
      </c>
      <c r="O960">
        <v>2</v>
      </c>
      <c r="P960" t="s">
        <v>613</v>
      </c>
      <c r="Q960">
        <v>1005</v>
      </c>
      <c r="R960">
        <v>6</v>
      </c>
      <c r="S960">
        <v>0</v>
      </c>
      <c r="T960">
        <v>0</v>
      </c>
      <c r="V960" t="s">
        <v>1387</v>
      </c>
      <c r="W960">
        <v>3</v>
      </c>
      <c r="X960" s="68">
        <v>42354</v>
      </c>
      <c r="Y960" s="68">
        <v>36525</v>
      </c>
      <c r="Z960">
        <v>0</v>
      </c>
      <c r="AA960">
        <v>22</v>
      </c>
      <c r="AB960" t="s">
        <v>607</v>
      </c>
      <c r="AE960" t="s">
        <v>437</v>
      </c>
      <c r="AF960">
        <v>30001</v>
      </c>
    </row>
    <row r="961" spans="1:32" x14ac:dyDescent="0.25">
      <c r="A961" t="s">
        <v>612</v>
      </c>
      <c r="B961" t="s">
        <v>607</v>
      </c>
      <c r="C961" s="158" t="str">
        <f t="shared" si="14"/>
        <v>1131053</v>
      </c>
      <c r="D961">
        <v>113105</v>
      </c>
      <c r="F961">
        <v>12</v>
      </c>
      <c r="G961">
        <v>6.3</v>
      </c>
      <c r="I961">
        <v>1025319</v>
      </c>
      <c r="J961">
        <v>1</v>
      </c>
      <c r="K961">
        <v>0</v>
      </c>
      <c r="L961">
        <v>1</v>
      </c>
      <c r="M961">
        <v>0</v>
      </c>
      <c r="N961">
        <v>9020257</v>
      </c>
      <c r="O961">
        <v>3</v>
      </c>
      <c r="P961" t="s">
        <v>613</v>
      </c>
      <c r="Q961">
        <v>1005</v>
      </c>
      <c r="R961">
        <v>6</v>
      </c>
      <c r="S961">
        <v>0</v>
      </c>
      <c r="T961">
        <v>0</v>
      </c>
      <c r="V961" t="s">
        <v>1387</v>
      </c>
      <c r="W961">
        <v>3</v>
      </c>
      <c r="X961" s="68">
        <v>42354</v>
      </c>
      <c r="Y961" s="68">
        <v>36525</v>
      </c>
      <c r="Z961">
        <v>0</v>
      </c>
      <c r="AA961">
        <v>22</v>
      </c>
      <c r="AB961" t="s">
        <v>607</v>
      </c>
      <c r="AE961" t="s">
        <v>437</v>
      </c>
      <c r="AF961">
        <v>30001</v>
      </c>
    </row>
    <row r="962" spans="1:32" x14ac:dyDescent="0.25">
      <c r="A962" t="s">
        <v>612</v>
      </c>
      <c r="B962" t="s">
        <v>607</v>
      </c>
      <c r="C962" s="158" t="str">
        <f t="shared" si="14"/>
        <v>1131054</v>
      </c>
      <c r="D962">
        <v>113105</v>
      </c>
      <c r="F962">
        <v>12</v>
      </c>
      <c r="G962">
        <v>6.1</v>
      </c>
      <c r="I962">
        <v>1025320</v>
      </c>
      <c r="J962">
        <v>1</v>
      </c>
      <c r="K962">
        <v>0</v>
      </c>
      <c r="L962">
        <v>1</v>
      </c>
      <c r="M962">
        <v>0</v>
      </c>
      <c r="N962">
        <v>9020257</v>
      </c>
      <c r="O962">
        <v>4</v>
      </c>
      <c r="P962" t="s">
        <v>613</v>
      </c>
      <c r="Q962">
        <v>1005</v>
      </c>
      <c r="R962">
        <v>6</v>
      </c>
      <c r="S962">
        <v>0</v>
      </c>
      <c r="T962">
        <v>0</v>
      </c>
      <c r="V962" t="s">
        <v>1387</v>
      </c>
      <c r="W962">
        <v>3</v>
      </c>
      <c r="X962" s="68">
        <v>42354</v>
      </c>
      <c r="Y962" s="68">
        <v>36525</v>
      </c>
      <c r="Z962">
        <v>0</v>
      </c>
      <c r="AA962">
        <v>22</v>
      </c>
      <c r="AB962" t="s">
        <v>607</v>
      </c>
      <c r="AE962" t="s">
        <v>437</v>
      </c>
      <c r="AF962">
        <v>30001</v>
      </c>
    </row>
    <row r="963" spans="1:32" x14ac:dyDescent="0.25">
      <c r="A963" t="s">
        <v>612</v>
      </c>
      <c r="B963" t="s">
        <v>607</v>
      </c>
      <c r="C963" s="158" t="str">
        <f t="shared" ref="C963:C1026" si="15">D963&amp;O963</f>
        <v>1131055</v>
      </c>
      <c r="D963">
        <v>113105</v>
      </c>
      <c r="F963">
        <v>12</v>
      </c>
      <c r="G963">
        <v>6.55</v>
      </c>
      <c r="I963">
        <v>1025321</v>
      </c>
      <c r="J963">
        <v>1</v>
      </c>
      <c r="K963">
        <v>0</v>
      </c>
      <c r="L963">
        <v>1</v>
      </c>
      <c r="M963">
        <v>0</v>
      </c>
      <c r="N963">
        <v>9020257</v>
      </c>
      <c r="O963">
        <v>5</v>
      </c>
      <c r="P963" t="s">
        <v>613</v>
      </c>
      <c r="Q963">
        <v>1005</v>
      </c>
      <c r="R963">
        <v>6</v>
      </c>
      <c r="S963">
        <v>0</v>
      </c>
      <c r="T963">
        <v>0</v>
      </c>
      <c r="V963" t="s">
        <v>1387</v>
      </c>
      <c r="W963">
        <v>3</v>
      </c>
      <c r="X963" s="68">
        <v>42354</v>
      </c>
      <c r="Y963" s="68">
        <v>36525</v>
      </c>
      <c r="Z963">
        <v>0</v>
      </c>
      <c r="AA963">
        <v>22</v>
      </c>
      <c r="AB963" t="s">
        <v>607</v>
      </c>
      <c r="AE963" t="s">
        <v>437</v>
      </c>
      <c r="AF963">
        <v>30001</v>
      </c>
    </row>
    <row r="964" spans="1:32" x14ac:dyDescent="0.25">
      <c r="A964" t="s">
        <v>614</v>
      </c>
      <c r="B964" t="s">
        <v>615</v>
      </c>
      <c r="C964" s="158" t="str">
        <f t="shared" si="15"/>
        <v>1131061</v>
      </c>
      <c r="D964">
        <v>113106</v>
      </c>
      <c r="F964">
        <v>12</v>
      </c>
      <c r="H964" t="s">
        <v>397</v>
      </c>
      <c r="I964">
        <v>1028961</v>
      </c>
      <c r="J964">
        <v>0</v>
      </c>
      <c r="K964">
        <v>0</v>
      </c>
      <c r="L964">
        <v>1</v>
      </c>
      <c r="M964">
        <v>0</v>
      </c>
      <c r="N964">
        <v>9020257</v>
      </c>
      <c r="O964">
        <v>1</v>
      </c>
      <c r="P964" t="s">
        <v>155</v>
      </c>
      <c r="Q964">
        <v>1005</v>
      </c>
      <c r="R964">
        <v>6</v>
      </c>
      <c r="S964">
        <v>0</v>
      </c>
      <c r="T964">
        <v>0</v>
      </c>
      <c r="V964" t="s">
        <v>1387</v>
      </c>
      <c r="W964">
        <v>3</v>
      </c>
      <c r="X964" s="68">
        <v>42354</v>
      </c>
      <c r="Y964" s="68">
        <v>36525</v>
      </c>
      <c r="Z964">
        <v>0</v>
      </c>
      <c r="AA964">
        <v>25</v>
      </c>
      <c r="AB964" t="s">
        <v>615</v>
      </c>
      <c r="AE964" t="s">
        <v>437</v>
      </c>
      <c r="AF964">
        <v>30001</v>
      </c>
    </row>
    <row r="965" spans="1:32" x14ac:dyDescent="0.25">
      <c r="A965" t="s">
        <v>614</v>
      </c>
      <c r="B965" t="s">
        <v>615</v>
      </c>
      <c r="C965" s="158" t="str">
        <f t="shared" si="15"/>
        <v>1131062</v>
      </c>
      <c r="D965">
        <v>113106</v>
      </c>
      <c r="F965">
        <v>12</v>
      </c>
      <c r="H965" t="s">
        <v>397</v>
      </c>
      <c r="I965">
        <v>1028962</v>
      </c>
      <c r="J965">
        <v>0</v>
      </c>
      <c r="K965">
        <v>0</v>
      </c>
      <c r="L965">
        <v>1</v>
      </c>
      <c r="M965">
        <v>0</v>
      </c>
      <c r="N965">
        <v>9020257</v>
      </c>
      <c r="O965">
        <v>2</v>
      </c>
      <c r="P965" t="s">
        <v>155</v>
      </c>
      <c r="Q965">
        <v>1005</v>
      </c>
      <c r="R965">
        <v>6</v>
      </c>
      <c r="S965">
        <v>0</v>
      </c>
      <c r="T965">
        <v>0</v>
      </c>
      <c r="V965" t="s">
        <v>1387</v>
      </c>
      <c r="W965">
        <v>3</v>
      </c>
      <c r="X965" s="68">
        <v>42354</v>
      </c>
      <c r="Y965" s="68">
        <v>36525</v>
      </c>
      <c r="Z965">
        <v>0</v>
      </c>
      <c r="AA965">
        <v>25</v>
      </c>
      <c r="AB965" t="s">
        <v>615</v>
      </c>
      <c r="AE965" t="s">
        <v>437</v>
      </c>
      <c r="AF965">
        <v>30001</v>
      </c>
    </row>
    <row r="966" spans="1:32" x14ac:dyDescent="0.25">
      <c r="A966" t="s">
        <v>614</v>
      </c>
      <c r="B966" t="s">
        <v>615</v>
      </c>
      <c r="C966" s="158" t="str">
        <f t="shared" si="15"/>
        <v>1131063</v>
      </c>
      <c r="D966">
        <v>113106</v>
      </c>
      <c r="F966">
        <v>12</v>
      </c>
      <c r="H966" t="s">
        <v>397</v>
      </c>
      <c r="I966">
        <v>1028963</v>
      </c>
      <c r="J966">
        <v>0</v>
      </c>
      <c r="K966">
        <v>0</v>
      </c>
      <c r="L966">
        <v>1</v>
      </c>
      <c r="M966">
        <v>0</v>
      </c>
      <c r="N966">
        <v>9020257</v>
      </c>
      <c r="O966">
        <v>3</v>
      </c>
      <c r="P966" t="s">
        <v>155</v>
      </c>
      <c r="Q966">
        <v>1005</v>
      </c>
      <c r="R966">
        <v>6</v>
      </c>
      <c r="S966">
        <v>0</v>
      </c>
      <c r="T966">
        <v>0</v>
      </c>
      <c r="V966" t="s">
        <v>1387</v>
      </c>
      <c r="W966">
        <v>3</v>
      </c>
      <c r="X966" s="68">
        <v>42354</v>
      </c>
      <c r="Y966" s="68">
        <v>36525</v>
      </c>
      <c r="Z966">
        <v>0</v>
      </c>
      <c r="AA966">
        <v>25</v>
      </c>
      <c r="AB966" t="s">
        <v>615</v>
      </c>
      <c r="AE966" t="s">
        <v>437</v>
      </c>
      <c r="AF966">
        <v>30001</v>
      </c>
    </row>
    <row r="967" spans="1:32" x14ac:dyDescent="0.25">
      <c r="A967" t="s">
        <v>614</v>
      </c>
      <c r="B967" t="s">
        <v>615</v>
      </c>
      <c r="C967" s="158" t="str">
        <f t="shared" si="15"/>
        <v>1131064</v>
      </c>
      <c r="D967">
        <v>113106</v>
      </c>
      <c r="F967">
        <v>12</v>
      </c>
      <c r="H967" t="s">
        <v>397</v>
      </c>
      <c r="I967">
        <v>1028964</v>
      </c>
      <c r="J967">
        <v>0</v>
      </c>
      <c r="K967">
        <v>0</v>
      </c>
      <c r="L967">
        <v>1</v>
      </c>
      <c r="M967">
        <v>0</v>
      </c>
      <c r="N967">
        <v>9020257</v>
      </c>
      <c r="O967">
        <v>4</v>
      </c>
      <c r="P967" t="s">
        <v>155</v>
      </c>
      <c r="Q967">
        <v>1005</v>
      </c>
      <c r="R967">
        <v>6</v>
      </c>
      <c r="S967">
        <v>0</v>
      </c>
      <c r="T967">
        <v>0</v>
      </c>
      <c r="V967" t="s">
        <v>1387</v>
      </c>
      <c r="W967">
        <v>3</v>
      </c>
      <c r="X967" s="68">
        <v>42354</v>
      </c>
      <c r="Y967" s="68">
        <v>36525</v>
      </c>
      <c r="Z967">
        <v>0</v>
      </c>
      <c r="AA967">
        <v>25</v>
      </c>
      <c r="AB967" t="s">
        <v>615</v>
      </c>
      <c r="AE967" t="s">
        <v>437</v>
      </c>
      <c r="AF967">
        <v>30001</v>
      </c>
    </row>
    <row r="968" spans="1:32" x14ac:dyDescent="0.25">
      <c r="A968" t="s">
        <v>614</v>
      </c>
      <c r="B968" t="s">
        <v>615</v>
      </c>
      <c r="C968" s="158" t="str">
        <f t="shared" si="15"/>
        <v>1131065</v>
      </c>
      <c r="D968">
        <v>113106</v>
      </c>
      <c r="F968">
        <v>12</v>
      </c>
      <c r="H968" t="s">
        <v>397</v>
      </c>
      <c r="I968">
        <v>1028965</v>
      </c>
      <c r="J968">
        <v>0</v>
      </c>
      <c r="K968">
        <v>0</v>
      </c>
      <c r="L968">
        <v>1</v>
      </c>
      <c r="M968">
        <v>0</v>
      </c>
      <c r="N968">
        <v>9020257</v>
      </c>
      <c r="O968">
        <v>5</v>
      </c>
      <c r="P968" t="s">
        <v>155</v>
      </c>
      <c r="Q968">
        <v>1005</v>
      </c>
      <c r="R968">
        <v>6</v>
      </c>
      <c r="S968">
        <v>0</v>
      </c>
      <c r="T968">
        <v>0</v>
      </c>
      <c r="V968" t="s">
        <v>1387</v>
      </c>
      <c r="W968">
        <v>3</v>
      </c>
      <c r="X968" s="68">
        <v>42354</v>
      </c>
      <c r="Y968" s="68">
        <v>36525</v>
      </c>
      <c r="Z968">
        <v>0</v>
      </c>
      <c r="AA968">
        <v>25</v>
      </c>
      <c r="AB968" t="s">
        <v>615</v>
      </c>
      <c r="AE968" t="s">
        <v>437</v>
      </c>
      <c r="AF968">
        <v>30001</v>
      </c>
    </row>
    <row r="969" spans="1:32" x14ac:dyDescent="0.25">
      <c r="A969" t="s">
        <v>611</v>
      </c>
      <c r="B969" t="s">
        <v>607</v>
      </c>
      <c r="C969" s="158" t="str">
        <f t="shared" si="15"/>
        <v>1131041</v>
      </c>
      <c r="D969">
        <v>113104</v>
      </c>
      <c r="F969">
        <v>12</v>
      </c>
      <c r="G969">
        <v>2.9</v>
      </c>
      <c r="I969">
        <v>1025309</v>
      </c>
      <c r="J969">
        <v>1</v>
      </c>
      <c r="K969">
        <v>0</v>
      </c>
      <c r="L969">
        <v>1</v>
      </c>
      <c r="M969">
        <v>0</v>
      </c>
      <c r="N969">
        <v>9020300</v>
      </c>
      <c r="O969">
        <v>1</v>
      </c>
      <c r="P969" t="s">
        <v>122</v>
      </c>
      <c r="Q969">
        <v>1005</v>
      </c>
      <c r="R969">
        <v>6</v>
      </c>
      <c r="S969">
        <v>0</v>
      </c>
      <c r="T969">
        <v>0</v>
      </c>
      <c r="V969" t="s">
        <v>1387</v>
      </c>
      <c r="W969">
        <v>3</v>
      </c>
      <c r="X969" s="68">
        <v>42354</v>
      </c>
      <c r="Y969" s="68">
        <v>36525</v>
      </c>
      <c r="Z969">
        <v>0</v>
      </c>
      <c r="AA969">
        <v>22</v>
      </c>
      <c r="AB969" t="s">
        <v>607</v>
      </c>
      <c r="AE969" t="s">
        <v>437</v>
      </c>
      <c r="AF969">
        <v>30001</v>
      </c>
    </row>
    <row r="970" spans="1:32" x14ac:dyDescent="0.25">
      <c r="A970" t="s">
        <v>616</v>
      </c>
      <c r="B970" t="s">
        <v>432</v>
      </c>
      <c r="C970" s="158" t="str">
        <f t="shared" si="15"/>
        <v>1131071</v>
      </c>
      <c r="D970">
        <v>113107</v>
      </c>
      <c r="F970">
        <v>12</v>
      </c>
      <c r="G970">
        <v>4995</v>
      </c>
      <c r="I970">
        <v>1029287</v>
      </c>
      <c r="J970">
        <v>1</v>
      </c>
      <c r="K970">
        <v>0</v>
      </c>
      <c r="L970">
        <v>0</v>
      </c>
      <c r="M970">
        <v>0</v>
      </c>
      <c r="N970">
        <v>9020250</v>
      </c>
      <c r="O970">
        <v>1</v>
      </c>
      <c r="P970" t="s">
        <v>617</v>
      </c>
      <c r="Q970">
        <v>1005</v>
      </c>
      <c r="R970">
        <v>4</v>
      </c>
      <c r="S970">
        <v>0</v>
      </c>
      <c r="T970">
        <v>1001376</v>
      </c>
      <c r="U970" t="s">
        <v>393</v>
      </c>
      <c r="V970" t="s">
        <v>1387</v>
      </c>
      <c r="W970">
        <v>3</v>
      </c>
      <c r="X970" s="68">
        <v>36892</v>
      </c>
      <c r="Y970" s="68">
        <v>36525</v>
      </c>
      <c r="Z970">
        <v>0</v>
      </c>
      <c r="AA970">
        <v>28</v>
      </c>
      <c r="AB970" t="s">
        <v>432</v>
      </c>
      <c r="AE970" t="s">
        <v>437</v>
      </c>
      <c r="AF970">
        <v>30001</v>
      </c>
    </row>
    <row r="971" spans="1:32" x14ac:dyDescent="0.25">
      <c r="A971" t="s">
        <v>616</v>
      </c>
      <c r="B971" t="s">
        <v>432</v>
      </c>
      <c r="C971" s="158" t="str">
        <f t="shared" si="15"/>
        <v>1131072</v>
      </c>
      <c r="D971">
        <v>113107</v>
      </c>
      <c r="F971">
        <v>12</v>
      </c>
      <c r="G971">
        <v>5550</v>
      </c>
      <c r="I971">
        <v>1029288</v>
      </c>
      <c r="J971">
        <v>1</v>
      </c>
      <c r="K971">
        <v>0</v>
      </c>
      <c r="L971">
        <v>0</v>
      </c>
      <c r="M971">
        <v>0</v>
      </c>
      <c r="N971">
        <v>9020250</v>
      </c>
      <c r="O971">
        <v>2</v>
      </c>
      <c r="P971" t="s">
        <v>617</v>
      </c>
      <c r="Q971">
        <v>1005</v>
      </c>
      <c r="R971">
        <v>4</v>
      </c>
      <c r="S971">
        <v>0</v>
      </c>
      <c r="T971">
        <v>1001376</v>
      </c>
      <c r="U971" t="s">
        <v>393</v>
      </c>
      <c r="V971" t="s">
        <v>1387</v>
      </c>
      <c r="W971">
        <v>3</v>
      </c>
      <c r="X971" s="68">
        <v>36892</v>
      </c>
      <c r="Y971" s="68">
        <v>36525</v>
      </c>
      <c r="Z971">
        <v>0</v>
      </c>
      <c r="AA971">
        <v>28</v>
      </c>
      <c r="AB971" t="s">
        <v>432</v>
      </c>
      <c r="AE971" t="s">
        <v>437</v>
      </c>
      <c r="AF971">
        <v>30001</v>
      </c>
    </row>
    <row r="972" spans="1:32" x14ac:dyDescent="0.25">
      <c r="A972" t="s">
        <v>616</v>
      </c>
      <c r="B972" t="s">
        <v>432</v>
      </c>
      <c r="C972" s="158" t="str">
        <f t="shared" si="15"/>
        <v>1131073</v>
      </c>
      <c r="D972">
        <v>113107</v>
      </c>
      <c r="F972">
        <v>12</v>
      </c>
      <c r="G972">
        <v>6220</v>
      </c>
      <c r="I972">
        <v>1029289</v>
      </c>
      <c r="J972">
        <v>1</v>
      </c>
      <c r="K972">
        <v>0</v>
      </c>
      <c r="L972">
        <v>0</v>
      </c>
      <c r="M972">
        <v>0</v>
      </c>
      <c r="N972">
        <v>9020250</v>
      </c>
      <c r="O972">
        <v>3</v>
      </c>
      <c r="P972" t="s">
        <v>617</v>
      </c>
      <c r="Q972">
        <v>1005</v>
      </c>
      <c r="R972">
        <v>4</v>
      </c>
      <c r="S972">
        <v>0</v>
      </c>
      <c r="T972">
        <v>1001376</v>
      </c>
      <c r="U972" t="s">
        <v>393</v>
      </c>
      <c r="V972" t="s">
        <v>1387</v>
      </c>
      <c r="W972">
        <v>3</v>
      </c>
      <c r="X972" s="68">
        <v>36892</v>
      </c>
      <c r="Y972" s="68">
        <v>36525</v>
      </c>
      <c r="Z972">
        <v>0</v>
      </c>
      <c r="AA972">
        <v>28</v>
      </c>
      <c r="AB972" t="s">
        <v>432</v>
      </c>
      <c r="AE972" t="s">
        <v>437</v>
      </c>
      <c r="AF972">
        <v>30001</v>
      </c>
    </row>
    <row r="973" spans="1:32" x14ac:dyDescent="0.25">
      <c r="A973" t="s">
        <v>616</v>
      </c>
      <c r="B973" t="s">
        <v>432</v>
      </c>
      <c r="C973" s="158" t="str">
        <f t="shared" si="15"/>
        <v>1131074</v>
      </c>
      <c r="D973">
        <v>113107</v>
      </c>
      <c r="F973">
        <v>12</v>
      </c>
      <c r="G973">
        <v>5830</v>
      </c>
      <c r="I973">
        <v>1029290</v>
      </c>
      <c r="J973">
        <v>1</v>
      </c>
      <c r="K973">
        <v>0</v>
      </c>
      <c r="L973">
        <v>0</v>
      </c>
      <c r="M973">
        <v>0</v>
      </c>
      <c r="N973">
        <v>9020250</v>
      </c>
      <c r="O973">
        <v>4</v>
      </c>
      <c r="P973" t="s">
        <v>617</v>
      </c>
      <c r="Q973">
        <v>1005</v>
      </c>
      <c r="R973">
        <v>4</v>
      </c>
      <c r="S973">
        <v>0</v>
      </c>
      <c r="T973">
        <v>1001376</v>
      </c>
      <c r="U973" t="s">
        <v>393</v>
      </c>
      <c r="V973" t="s">
        <v>1387</v>
      </c>
      <c r="W973">
        <v>3</v>
      </c>
      <c r="X973" s="68">
        <v>36892</v>
      </c>
      <c r="Y973" s="68">
        <v>36525</v>
      </c>
      <c r="Z973">
        <v>0</v>
      </c>
      <c r="AA973">
        <v>28</v>
      </c>
      <c r="AB973" t="s">
        <v>432</v>
      </c>
      <c r="AE973" t="s">
        <v>437</v>
      </c>
      <c r="AF973">
        <v>30001</v>
      </c>
    </row>
    <row r="974" spans="1:32" x14ac:dyDescent="0.25">
      <c r="A974" t="s">
        <v>616</v>
      </c>
      <c r="B974" t="s">
        <v>432</v>
      </c>
      <c r="C974" s="158" t="str">
        <f t="shared" si="15"/>
        <v>1131075</v>
      </c>
      <c r="D974">
        <v>113107</v>
      </c>
      <c r="F974">
        <v>12</v>
      </c>
      <c r="G974">
        <v>6535</v>
      </c>
      <c r="I974">
        <v>1029291</v>
      </c>
      <c r="J974">
        <v>1</v>
      </c>
      <c r="K974">
        <v>0</v>
      </c>
      <c r="L974">
        <v>0</v>
      </c>
      <c r="M974">
        <v>0</v>
      </c>
      <c r="N974">
        <v>9020250</v>
      </c>
      <c r="O974">
        <v>5</v>
      </c>
      <c r="P974" t="s">
        <v>617</v>
      </c>
      <c r="Q974">
        <v>1005</v>
      </c>
      <c r="R974">
        <v>4</v>
      </c>
      <c r="S974">
        <v>0</v>
      </c>
      <c r="T974">
        <v>1001376</v>
      </c>
      <c r="U974" t="s">
        <v>393</v>
      </c>
      <c r="V974" t="s">
        <v>1387</v>
      </c>
      <c r="W974">
        <v>3</v>
      </c>
      <c r="X974" s="68">
        <v>36892</v>
      </c>
      <c r="Y974" s="68">
        <v>36525</v>
      </c>
      <c r="Z974">
        <v>0</v>
      </c>
      <c r="AA974">
        <v>28</v>
      </c>
      <c r="AB974" t="s">
        <v>432</v>
      </c>
      <c r="AE974" t="s">
        <v>437</v>
      </c>
      <c r="AF974">
        <v>30001</v>
      </c>
    </row>
    <row r="975" spans="1:32" x14ac:dyDescent="0.25">
      <c r="A975" t="s">
        <v>618</v>
      </c>
      <c r="B975" t="s">
        <v>607</v>
      </c>
      <c r="C975" s="158" t="str">
        <f t="shared" si="15"/>
        <v>1131101</v>
      </c>
      <c r="D975">
        <v>113110</v>
      </c>
      <c r="F975">
        <v>12</v>
      </c>
      <c r="G975">
        <v>10.3</v>
      </c>
      <c r="I975">
        <v>1025325</v>
      </c>
      <c r="J975">
        <v>1</v>
      </c>
      <c r="K975">
        <v>0</v>
      </c>
      <c r="L975">
        <v>1</v>
      </c>
      <c r="M975">
        <v>0</v>
      </c>
      <c r="N975">
        <v>9020258</v>
      </c>
      <c r="O975">
        <v>1</v>
      </c>
      <c r="P975" t="s">
        <v>619</v>
      </c>
      <c r="Q975">
        <v>1005</v>
      </c>
      <c r="R975">
        <v>6</v>
      </c>
      <c r="S975">
        <v>0</v>
      </c>
      <c r="T975">
        <v>0</v>
      </c>
      <c r="V975" t="s">
        <v>1387</v>
      </c>
      <c r="W975">
        <v>3</v>
      </c>
      <c r="X975" s="68">
        <v>42354</v>
      </c>
      <c r="Y975" s="68">
        <v>36525</v>
      </c>
      <c r="Z975">
        <v>0</v>
      </c>
      <c r="AA975">
        <v>22</v>
      </c>
      <c r="AB975" t="s">
        <v>607</v>
      </c>
      <c r="AE975" t="s">
        <v>437</v>
      </c>
      <c r="AF975">
        <v>30001</v>
      </c>
    </row>
    <row r="976" spans="1:32" x14ac:dyDescent="0.25">
      <c r="A976" t="s">
        <v>618</v>
      </c>
      <c r="B976" t="s">
        <v>607</v>
      </c>
      <c r="C976" s="158" t="str">
        <f t="shared" si="15"/>
        <v>1131102</v>
      </c>
      <c r="D976">
        <v>113110</v>
      </c>
      <c r="F976">
        <v>12</v>
      </c>
      <c r="G976">
        <v>12.9</v>
      </c>
      <c r="I976">
        <v>1025326</v>
      </c>
      <c r="J976">
        <v>1</v>
      </c>
      <c r="K976">
        <v>0</v>
      </c>
      <c r="L976">
        <v>1</v>
      </c>
      <c r="M976">
        <v>0</v>
      </c>
      <c r="N976">
        <v>9020258</v>
      </c>
      <c r="O976">
        <v>2</v>
      </c>
      <c r="P976" t="s">
        <v>619</v>
      </c>
      <c r="Q976">
        <v>1005</v>
      </c>
      <c r="R976">
        <v>6</v>
      </c>
      <c r="S976">
        <v>0</v>
      </c>
      <c r="T976">
        <v>0</v>
      </c>
      <c r="V976" t="s">
        <v>1387</v>
      </c>
      <c r="W976">
        <v>3</v>
      </c>
      <c r="X976" s="68">
        <v>42354</v>
      </c>
      <c r="Y976" s="68">
        <v>36525</v>
      </c>
      <c r="Z976">
        <v>0</v>
      </c>
      <c r="AA976">
        <v>22</v>
      </c>
      <c r="AB976" t="s">
        <v>607</v>
      </c>
      <c r="AE976" t="s">
        <v>437</v>
      </c>
      <c r="AF976">
        <v>30001</v>
      </c>
    </row>
    <row r="977" spans="1:32" x14ac:dyDescent="0.25">
      <c r="A977" t="s">
        <v>618</v>
      </c>
      <c r="B977" t="s">
        <v>607</v>
      </c>
      <c r="C977" s="158" t="str">
        <f t="shared" si="15"/>
        <v>1131103</v>
      </c>
      <c r="D977">
        <v>113110</v>
      </c>
      <c r="F977">
        <v>12</v>
      </c>
      <c r="G977">
        <v>17</v>
      </c>
      <c r="I977">
        <v>1025327</v>
      </c>
      <c r="J977">
        <v>1</v>
      </c>
      <c r="K977">
        <v>0</v>
      </c>
      <c r="L977">
        <v>1</v>
      </c>
      <c r="M977">
        <v>0</v>
      </c>
      <c r="N977">
        <v>9020258</v>
      </c>
      <c r="O977">
        <v>3</v>
      </c>
      <c r="P977" t="s">
        <v>619</v>
      </c>
      <c r="Q977">
        <v>1005</v>
      </c>
      <c r="R977">
        <v>6</v>
      </c>
      <c r="S977">
        <v>0</v>
      </c>
      <c r="T977">
        <v>0</v>
      </c>
      <c r="V977" t="s">
        <v>1387</v>
      </c>
      <c r="W977">
        <v>3</v>
      </c>
      <c r="X977" s="68">
        <v>42354</v>
      </c>
      <c r="Y977" s="68">
        <v>36525</v>
      </c>
      <c r="Z977">
        <v>0</v>
      </c>
      <c r="AA977">
        <v>22</v>
      </c>
      <c r="AB977" t="s">
        <v>607</v>
      </c>
      <c r="AE977" t="s">
        <v>437</v>
      </c>
      <c r="AF977">
        <v>30001</v>
      </c>
    </row>
    <row r="978" spans="1:32" x14ac:dyDescent="0.25">
      <c r="A978" t="s">
        <v>618</v>
      </c>
      <c r="B978" t="s">
        <v>607</v>
      </c>
      <c r="C978" s="158" t="str">
        <f t="shared" si="15"/>
        <v>1131104</v>
      </c>
      <c r="D978">
        <v>113110</v>
      </c>
      <c r="F978">
        <v>12</v>
      </c>
      <c r="G978">
        <v>13.6</v>
      </c>
      <c r="I978">
        <v>1025328</v>
      </c>
      <c r="J978">
        <v>1</v>
      </c>
      <c r="K978">
        <v>0</v>
      </c>
      <c r="L978">
        <v>1</v>
      </c>
      <c r="M978">
        <v>0</v>
      </c>
      <c r="N978">
        <v>9020258</v>
      </c>
      <c r="O978">
        <v>4</v>
      </c>
      <c r="P978" t="s">
        <v>619</v>
      </c>
      <c r="Q978">
        <v>1005</v>
      </c>
      <c r="R978">
        <v>6</v>
      </c>
      <c r="S978">
        <v>0</v>
      </c>
      <c r="T978">
        <v>0</v>
      </c>
      <c r="V978" t="s">
        <v>1387</v>
      </c>
      <c r="W978">
        <v>3</v>
      </c>
      <c r="X978" s="68">
        <v>42354</v>
      </c>
      <c r="Y978" s="68">
        <v>36525</v>
      </c>
      <c r="Z978">
        <v>0</v>
      </c>
      <c r="AA978">
        <v>22</v>
      </c>
      <c r="AB978" t="s">
        <v>607</v>
      </c>
      <c r="AE978" t="s">
        <v>437</v>
      </c>
      <c r="AF978">
        <v>30001</v>
      </c>
    </row>
    <row r="979" spans="1:32" x14ac:dyDescent="0.25">
      <c r="A979" t="s">
        <v>618</v>
      </c>
      <c r="B979" t="s">
        <v>607</v>
      </c>
      <c r="C979" s="158" t="str">
        <f t="shared" si="15"/>
        <v>1131105</v>
      </c>
      <c r="D979">
        <v>113110</v>
      </c>
      <c r="F979">
        <v>12</v>
      </c>
      <c r="G979">
        <v>17.899999999999999</v>
      </c>
      <c r="I979">
        <v>1025329</v>
      </c>
      <c r="J979">
        <v>1</v>
      </c>
      <c r="K979">
        <v>0</v>
      </c>
      <c r="L979">
        <v>1</v>
      </c>
      <c r="M979">
        <v>0</v>
      </c>
      <c r="N979">
        <v>9020258</v>
      </c>
      <c r="O979">
        <v>5</v>
      </c>
      <c r="P979" t="s">
        <v>619</v>
      </c>
      <c r="Q979">
        <v>1005</v>
      </c>
      <c r="R979">
        <v>6</v>
      </c>
      <c r="S979">
        <v>0</v>
      </c>
      <c r="T979">
        <v>0</v>
      </c>
      <c r="V979" t="s">
        <v>1387</v>
      </c>
      <c r="W979">
        <v>3</v>
      </c>
      <c r="X979" s="68">
        <v>42354</v>
      </c>
      <c r="Y979" s="68">
        <v>36525</v>
      </c>
      <c r="Z979">
        <v>0</v>
      </c>
      <c r="AA979">
        <v>22</v>
      </c>
      <c r="AB979" t="s">
        <v>607</v>
      </c>
      <c r="AE979" t="s">
        <v>437</v>
      </c>
      <c r="AF979">
        <v>30001</v>
      </c>
    </row>
    <row r="980" spans="1:32" x14ac:dyDescent="0.25">
      <c r="A980" t="s">
        <v>620</v>
      </c>
      <c r="B980" t="s">
        <v>607</v>
      </c>
      <c r="C980" s="158" t="str">
        <f t="shared" si="15"/>
        <v>1131153</v>
      </c>
      <c r="D980">
        <v>113115</v>
      </c>
      <c r="F980">
        <v>12</v>
      </c>
      <c r="G980">
        <v>38.85</v>
      </c>
      <c r="I980">
        <v>1025349</v>
      </c>
      <c r="J980">
        <v>1</v>
      </c>
      <c r="K980">
        <v>0</v>
      </c>
      <c r="L980">
        <v>1</v>
      </c>
      <c r="M980">
        <v>0</v>
      </c>
      <c r="N980">
        <v>9020258</v>
      </c>
      <c r="O980">
        <v>3</v>
      </c>
      <c r="P980" t="s">
        <v>82</v>
      </c>
      <c r="Q980">
        <v>1005</v>
      </c>
      <c r="R980">
        <v>6</v>
      </c>
      <c r="S980">
        <v>0</v>
      </c>
      <c r="T980">
        <v>0</v>
      </c>
      <c r="V980" t="s">
        <v>1387</v>
      </c>
      <c r="W980">
        <v>3</v>
      </c>
      <c r="X980" s="68">
        <v>42354</v>
      </c>
      <c r="Y980" s="68">
        <v>36525</v>
      </c>
      <c r="Z980">
        <v>0</v>
      </c>
      <c r="AA980">
        <v>22</v>
      </c>
      <c r="AB980" t="s">
        <v>607</v>
      </c>
      <c r="AE980" t="s">
        <v>437</v>
      </c>
      <c r="AF980">
        <v>30001</v>
      </c>
    </row>
    <row r="981" spans="1:32" x14ac:dyDescent="0.25">
      <c r="A981" t="s">
        <v>620</v>
      </c>
      <c r="B981" t="s">
        <v>607</v>
      </c>
      <c r="C981" s="158" t="str">
        <f t="shared" si="15"/>
        <v>1131154</v>
      </c>
      <c r="D981">
        <v>113115</v>
      </c>
      <c r="F981">
        <v>12</v>
      </c>
      <c r="G981">
        <v>32.549999999999997</v>
      </c>
      <c r="I981">
        <v>1025350</v>
      </c>
      <c r="J981">
        <v>1</v>
      </c>
      <c r="K981">
        <v>0</v>
      </c>
      <c r="L981">
        <v>1</v>
      </c>
      <c r="M981">
        <v>0</v>
      </c>
      <c r="N981">
        <v>9020258</v>
      </c>
      <c r="O981">
        <v>4</v>
      </c>
      <c r="P981" t="s">
        <v>82</v>
      </c>
      <c r="Q981">
        <v>1005</v>
      </c>
      <c r="R981">
        <v>6</v>
      </c>
      <c r="S981">
        <v>0</v>
      </c>
      <c r="T981">
        <v>0</v>
      </c>
      <c r="V981" t="s">
        <v>1387</v>
      </c>
      <c r="W981">
        <v>3</v>
      </c>
      <c r="X981" s="68">
        <v>42354</v>
      </c>
      <c r="Y981" s="68">
        <v>36525</v>
      </c>
      <c r="Z981">
        <v>0</v>
      </c>
      <c r="AA981">
        <v>22</v>
      </c>
      <c r="AB981" t="s">
        <v>607</v>
      </c>
      <c r="AE981" t="s">
        <v>437</v>
      </c>
      <c r="AF981">
        <v>30001</v>
      </c>
    </row>
    <row r="982" spans="1:32" x14ac:dyDescent="0.25">
      <c r="A982" t="s">
        <v>620</v>
      </c>
      <c r="B982" t="s">
        <v>607</v>
      </c>
      <c r="C982" s="158" t="str">
        <f t="shared" si="15"/>
        <v>1131155</v>
      </c>
      <c r="D982">
        <v>113115</v>
      </c>
      <c r="F982">
        <v>12</v>
      </c>
      <c r="G982">
        <v>40.950000000000003</v>
      </c>
      <c r="I982">
        <v>1025351</v>
      </c>
      <c r="J982">
        <v>1</v>
      </c>
      <c r="K982">
        <v>0</v>
      </c>
      <c r="L982">
        <v>1</v>
      </c>
      <c r="M982">
        <v>0</v>
      </c>
      <c r="N982">
        <v>9020258</v>
      </c>
      <c r="O982">
        <v>5</v>
      </c>
      <c r="P982" t="s">
        <v>82</v>
      </c>
      <c r="Q982">
        <v>1005</v>
      </c>
      <c r="R982">
        <v>6</v>
      </c>
      <c r="S982">
        <v>0</v>
      </c>
      <c r="T982">
        <v>0</v>
      </c>
      <c r="V982" t="s">
        <v>1387</v>
      </c>
      <c r="W982">
        <v>3</v>
      </c>
      <c r="X982" s="68">
        <v>42354</v>
      </c>
      <c r="Y982" s="68">
        <v>36525</v>
      </c>
      <c r="Z982">
        <v>0</v>
      </c>
      <c r="AA982">
        <v>22</v>
      </c>
      <c r="AB982" t="s">
        <v>607</v>
      </c>
      <c r="AE982" t="s">
        <v>437</v>
      </c>
      <c r="AF982">
        <v>30001</v>
      </c>
    </row>
    <row r="983" spans="1:32" x14ac:dyDescent="0.25">
      <c r="A983" t="s">
        <v>620</v>
      </c>
      <c r="B983" t="s">
        <v>607</v>
      </c>
      <c r="C983" s="158" t="str">
        <f t="shared" si="15"/>
        <v>1131151</v>
      </c>
      <c r="D983">
        <v>113115</v>
      </c>
      <c r="F983">
        <v>12</v>
      </c>
      <c r="G983">
        <v>25.2</v>
      </c>
      <c r="I983">
        <v>1025347</v>
      </c>
      <c r="J983">
        <v>1</v>
      </c>
      <c r="K983">
        <v>0</v>
      </c>
      <c r="L983">
        <v>1</v>
      </c>
      <c r="M983">
        <v>0</v>
      </c>
      <c r="N983">
        <v>9020258</v>
      </c>
      <c r="O983">
        <v>1</v>
      </c>
      <c r="P983" t="s">
        <v>82</v>
      </c>
      <c r="Q983">
        <v>1005</v>
      </c>
      <c r="R983">
        <v>6</v>
      </c>
      <c r="S983">
        <v>0</v>
      </c>
      <c r="T983">
        <v>0</v>
      </c>
      <c r="V983" t="s">
        <v>1387</v>
      </c>
      <c r="W983">
        <v>3</v>
      </c>
      <c r="X983" s="68">
        <v>42354</v>
      </c>
      <c r="Y983" s="68">
        <v>36525</v>
      </c>
      <c r="Z983">
        <v>0</v>
      </c>
      <c r="AA983">
        <v>22</v>
      </c>
      <c r="AB983" t="s">
        <v>607</v>
      </c>
      <c r="AE983" t="s">
        <v>437</v>
      </c>
      <c r="AF983">
        <v>30001</v>
      </c>
    </row>
    <row r="984" spans="1:32" x14ac:dyDescent="0.25">
      <c r="A984" t="s">
        <v>620</v>
      </c>
      <c r="B984" t="s">
        <v>607</v>
      </c>
      <c r="C984" s="158" t="str">
        <f t="shared" si="15"/>
        <v>1131152</v>
      </c>
      <c r="D984">
        <v>113115</v>
      </c>
      <c r="F984">
        <v>12</v>
      </c>
      <c r="G984">
        <v>30.45</v>
      </c>
      <c r="I984">
        <v>1025348</v>
      </c>
      <c r="J984">
        <v>1</v>
      </c>
      <c r="K984">
        <v>0</v>
      </c>
      <c r="L984">
        <v>1</v>
      </c>
      <c r="M984">
        <v>0</v>
      </c>
      <c r="N984">
        <v>9020258</v>
      </c>
      <c r="O984">
        <v>2</v>
      </c>
      <c r="P984" t="s">
        <v>82</v>
      </c>
      <c r="Q984">
        <v>1005</v>
      </c>
      <c r="R984">
        <v>6</v>
      </c>
      <c r="S984">
        <v>0</v>
      </c>
      <c r="T984">
        <v>0</v>
      </c>
      <c r="V984" t="s">
        <v>1387</v>
      </c>
      <c r="W984">
        <v>3</v>
      </c>
      <c r="X984" s="68">
        <v>42354</v>
      </c>
      <c r="Y984" s="68">
        <v>36525</v>
      </c>
      <c r="Z984">
        <v>0</v>
      </c>
      <c r="AA984">
        <v>22</v>
      </c>
      <c r="AB984" t="s">
        <v>607</v>
      </c>
      <c r="AE984" t="s">
        <v>437</v>
      </c>
      <c r="AF984">
        <v>30001</v>
      </c>
    </row>
    <row r="985" spans="1:32" x14ac:dyDescent="0.25">
      <c r="A985" t="s">
        <v>621</v>
      </c>
      <c r="B985" t="s">
        <v>432</v>
      </c>
      <c r="C985" s="158" t="str">
        <f t="shared" si="15"/>
        <v>1131171</v>
      </c>
      <c r="D985">
        <v>113117</v>
      </c>
      <c r="F985">
        <v>12</v>
      </c>
      <c r="G985">
        <v>8365</v>
      </c>
      <c r="I985">
        <v>1025358</v>
      </c>
      <c r="J985">
        <v>1</v>
      </c>
      <c r="K985">
        <v>0</v>
      </c>
      <c r="L985">
        <v>1</v>
      </c>
      <c r="M985">
        <v>0</v>
      </c>
      <c r="N985">
        <v>9020251</v>
      </c>
      <c r="O985">
        <v>1</v>
      </c>
      <c r="P985" t="s">
        <v>198</v>
      </c>
      <c r="Q985">
        <v>1005</v>
      </c>
      <c r="R985">
        <v>6</v>
      </c>
      <c r="S985">
        <v>0</v>
      </c>
      <c r="T985">
        <v>0</v>
      </c>
      <c r="V985" t="s">
        <v>1387</v>
      </c>
      <c r="W985">
        <v>3</v>
      </c>
      <c r="X985" s="68">
        <v>42354</v>
      </c>
      <c r="Y985" s="68">
        <v>36525</v>
      </c>
      <c r="Z985">
        <v>0</v>
      </c>
      <c r="AA985">
        <v>28</v>
      </c>
      <c r="AB985" t="s">
        <v>432</v>
      </c>
      <c r="AE985" t="s">
        <v>437</v>
      </c>
      <c r="AF985">
        <v>30001</v>
      </c>
    </row>
    <row r="986" spans="1:32" x14ac:dyDescent="0.25">
      <c r="A986" t="s">
        <v>621</v>
      </c>
      <c r="B986" t="s">
        <v>432</v>
      </c>
      <c r="C986" s="158" t="str">
        <f t="shared" si="15"/>
        <v>1131172</v>
      </c>
      <c r="D986">
        <v>113117</v>
      </c>
      <c r="F986">
        <v>12</v>
      </c>
      <c r="G986">
        <v>8600</v>
      </c>
      <c r="I986">
        <v>1025359</v>
      </c>
      <c r="J986">
        <v>1</v>
      </c>
      <c r="K986">
        <v>0</v>
      </c>
      <c r="L986">
        <v>1</v>
      </c>
      <c r="M986">
        <v>0</v>
      </c>
      <c r="N986">
        <v>9020251</v>
      </c>
      <c r="O986">
        <v>2</v>
      </c>
      <c r="P986" t="s">
        <v>198</v>
      </c>
      <c r="Q986">
        <v>1005</v>
      </c>
      <c r="R986">
        <v>6</v>
      </c>
      <c r="S986">
        <v>0</v>
      </c>
      <c r="T986">
        <v>0</v>
      </c>
      <c r="V986" t="s">
        <v>1387</v>
      </c>
      <c r="W986">
        <v>3</v>
      </c>
      <c r="X986" s="68">
        <v>42354</v>
      </c>
      <c r="Y986" s="68">
        <v>36525</v>
      </c>
      <c r="Z986">
        <v>0</v>
      </c>
      <c r="AA986">
        <v>28</v>
      </c>
      <c r="AB986" t="s">
        <v>432</v>
      </c>
      <c r="AE986" t="s">
        <v>437</v>
      </c>
      <c r="AF986">
        <v>30001</v>
      </c>
    </row>
    <row r="987" spans="1:32" x14ac:dyDescent="0.25">
      <c r="A987" t="s">
        <v>621</v>
      </c>
      <c r="B987" t="s">
        <v>432</v>
      </c>
      <c r="C987" s="158" t="str">
        <f t="shared" si="15"/>
        <v>1131173</v>
      </c>
      <c r="D987">
        <v>113117</v>
      </c>
      <c r="F987">
        <v>12</v>
      </c>
      <c r="G987">
        <v>8760</v>
      </c>
      <c r="I987">
        <v>1025360</v>
      </c>
      <c r="J987">
        <v>1</v>
      </c>
      <c r="K987">
        <v>0</v>
      </c>
      <c r="L987">
        <v>1</v>
      </c>
      <c r="M987">
        <v>0</v>
      </c>
      <c r="N987">
        <v>9020251</v>
      </c>
      <c r="O987">
        <v>3</v>
      </c>
      <c r="P987" t="s">
        <v>198</v>
      </c>
      <c r="Q987">
        <v>1005</v>
      </c>
      <c r="R987">
        <v>6</v>
      </c>
      <c r="S987">
        <v>0</v>
      </c>
      <c r="T987">
        <v>0</v>
      </c>
      <c r="V987" t="s">
        <v>1387</v>
      </c>
      <c r="W987">
        <v>3</v>
      </c>
      <c r="X987" s="68">
        <v>42354</v>
      </c>
      <c r="Y987" s="68">
        <v>36525</v>
      </c>
      <c r="Z987">
        <v>0</v>
      </c>
      <c r="AA987">
        <v>28</v>
      </c>
      <c r="AB987" t="s">
        <v>432</v>
      </c>
      <c r="AE987" t="s">
        <v>437</v>
      </c>
      <c r="AF987">
        <v>30001</v>
      </c>
    </row>
    <row r="988" spans="1:32" x14ac:dyDescent="0.25">
      <c r="A988" t="s">
        <v>621</v>
      </c>
      <c r="B988" t="s">
        <v>432</v>
      </c>
      <c r="C988" s="158" t="str">
        <f t="shared" si="15"/>
        <v>1131174</v>
      </c>
      <c r="D988">
        <v>113117</v>
      </c>
      <c r="F988">
        <v>12</v>
      </c>
      <c r="G988">
        <v>9030</v>
      </c>
      <c r="I988">
        <v>1025361</v>
      </c>
      <c r="J988">
        <v>1</v>
      </c>
      <c r="K988">
        <v>0</v>
      </c>
      <c r="L988">
        <v>1</v>
      </c>
      <c r="M988">
        <v>0</v>
      </c>
      <c r="N988">
        <v>9020251</v>
      </c>
      <c r="O988">
        <v>4</v>
      </c>
      <c r="P988" t="s">
        <v>198</v>
      </c>
      <c r="Q988">
        <v>1005</v>
      </c>
      <c r="R988">
        <v>6</v>
      </c>
      <c r="S988">
        <v>0</v>
      </c>
      <c r="T988">
        <v>0</v>
      </c>
      <c r="V988" t="s">
        <v>1387</v>
      </c>
      <c r="W988">
        <v>3</v>
      </c>
      <c r="X988" s="68">
        <v>42354</v>
      </c>
      <c r="Y988" s="68">
        <v>36525</v>
      </c>
      <c r="Z988">
        <v>0</v>
      </c>
      <c r="AA988">
        <v>28</v>
      </c>
      <c r="AB988" t="s">
        <v>432</v>
      </c>
      <c r="AE988" t="s">
        <v>437</v>
      </c>
      <c r="AF988">
        <v>30001</v>
      </c>
    </row>
    <row r="989" spans="1:32" x14ac:dyDescent="0.25">
      <c r="A989" t="s">
        <v>621</v>
      </c>
      <c r="B989" t="s">
        <v>432</v>
      </c>
      <c r="C989" s="158" t="str">
        <f t="shared" si="15"/>
        <v>1131175</v>
      </c>
      <c r="D989">
        <v>113117</v>
      </c>
      <c r="F989">
        <v>12</v>
      </c>
      <c r="G989">
        <v>9200</v>
      </c>
      <c r="I989">
        <v>1025362</v>
      </c>
      <c r="J989">
        <v>1</v>
      </c>
      <c r="K989">
        <v>0</v>
      </c>
      <c r="L989">
        <v>1</v>
      </c>
      <c r="M989">
        <v>0</v>
      </c>
      <c r="N989">
        <v>9020251</v>
      </c>
      <c r="O989">
        <v>5</v>
      </c>
      <c r="P989" t="s">
        <v>198</v>
      </c>
      <c r="Q989">
        <v>1005</v>
      </c>
      <c r="R989">
        <v>6</v>
      </c>
      <c r="S989">
        <v>0</v>
      </c>
      <c r="T989">
        <v>0</v>
      </c>
      <c r="V989" t="s">
        <v>1387</v>
      </c>
      <c r="W989">
        <v>3</v>
      </c>
      <c r="X989" s="68">
        <v>42354</v>
      </c>
      <c r="Y989" s="68">
        <v>36525</v>
      </c>
      <c r="Z989">
        <v>0</v>
      </c>
      <c r="AA989">
        <v>28</v>
      </c>
      <c r="AB989" t="s">
        <v>432</v>
      </c>
      <c r="AE989" t="s">
        <v>437</v>
      </c>
      <c r="AF989">
        <v>30001</v>
      </c>
    </row>
    <row r="990" spans="1:32" x14ac:dyDescent="0.25">
      <c r="A990" t="s">
        <v>622</v>
      </c>
      <c r="B990" t="s">
        <v>432</v>
      </c>
      <c r="C990" s="158" t="str">
        <f t="shared" si="15"/>
        <v>1131181</v>
      </c>
      <c r="D990">
        <v>113118</v>
      </c>
      <c r="F990">
        <v>12</v>
      </c>
      <c r="H990" t="s">
        <v>397</v>
      </c>
      <c r="I990">
        <v>1025363</v>
      </c>
      <c r="J990">
        <v>0</v>
      </c>
      <c r="K990">
        <v>1</v>
      </c>
      <c r="L990">
        <v>1</v>
      </c>
      <c r="M990">
        <v>0</v>
      </c>
      <c r="N990">
        <v>9020251</v>
      </c>
      <c r="O990">
        <v>1</v>
      </c>
      <c r="P990" t="s">
        <v>623</v>
      </c>
      <c r="Q990">
        <v>1005</v>
      </c>
      <c r="R990">
        <v>6</v>
      </c>
      <c r="S990">
        <v>0</v>
      </c>
      <c r="T990">
        <v>0</v>
      </c>
      <c r="V990" t="s">
        <v>1387</v>
      </c>
      <c r="W990">
        <v>3</v>
      </c>
      <c r="X990" s="68">
        <v>42354</v>
      </c>
      <c r="Y990" s="68">
        <v>36525</v>
      </c>
      <c r="Z990">
        <v>0</v>
      </c>
      <c r="AA990">
        <v>28</v>
      </c>
      <c r="AB990" t="s">
        <v>432</v>
      </c>
      <c r="AE990" t="s">
        <v>437</v>
      </c>
      <c r="AF990">
        <v>30001</v>
      </c>
    </row>
    <row r="991" spans="1:32" x14ac:dyDescent="0.25">
      <c r="A991" t="s">
        <v>622</v>
      </c>
      <c r="B991" t="s">
        <v>432</v>
      </c>
      <c r="C991" s="158" t="str">
        <f t="shared" si="15"/>
        <v>1131182</v>
      </c>
      <c r="D991">
        <v>113118</v>
      </c>
      <c r="F991">
        <v>12</v>
      </c>
      <c r="H991" t="s">
        <v>397</v>
      </c>
      <c r="I991">
        <v>1025364</v>
      </c>
      <c r="J991">
        <v>0</v>
      </c>
      <c r="K991">
        <v>1</v>
      </c>
      <c r="L991">
        <v>1</v>
      </c>
      <c r="M991">
        <v>0</v>
      </c>
      <c r="N991">
        <v>9020251</v>
      </c>
      <c r="O991">
        <v>2</v>
      </c>
      <c r="P991" t="s">
        <v>623</v>
      </c>
      <c r="Q991">
        <v>1005</v>
      </c>
      <c r="R991">
        <v>6</v>
      </c>
      <c r="S991">
        <v>0</v>
      </c>
      <c r="T991">
        <v>0</v>
      </c>
      <c r="V991" t="s">
        <v>1387</v>
      </c>
      <c r="W991">
        <v>3</v>
      </c>
      <c r="X991" s="68">
        <v>42354</v>
      </c>
      <c r="Y991" s="68">
        <v>36525</v>
      </c>
      <c r="Z991">
        <v>0</v>
      </c>
      <c r="AA991">
        <v>28</v>
      </c>
      <c r="AB991" t="s">
        <v>432</v>
      </c>
      <c r="AE991" t="s">
        <v>437</v>
      </c>
      <c r="AF991">
        <v>30001</v>
      </c>
    </row>
    <row r="992" spans="1:32" x14ac:dyDescent="0.25">
      <c r="A992" t="s">
        <v>622</v>
      </c>
      <c r="B992" t="s">
        <v>432</v>
      </c>
      <c r="C992" s="158" t="str">
        <f t="shared" si="15"/>
        <v>1131183</v>
      </c>
      <c r="D992">
        <v>113118</v>
      </c>
      <c r="F992">
        <v>12</v>
      </c>
      <c r="H992" t="s">
        <v>397</v>
      </c>
      <c r="I992">
        <v>1025365</v>
      </c>
      <c r="J992">
        <v>0</v>
      </c>
      <c r="K992">
        <v>1</v>
      </c>
      <c r="L992">
        <v>1</v>
      </c>
      <c r="M992">
        <v>0</v>
      </c>
      <c r="N992">
        <v>9020251</v>
      </c>
      <c r="O992">
        <v>3</v>
      </c>
      <c r="P992" t="s">
        <v>623</v>
      </c>
      <c r="Q992">
        <v>1005</v>
      </c>
      <c r="R992">
        <v>6</v>
      </c>
      <c r="S992">
        <v>0</v>
      </c>
      <c r="T992">
        <v>0</v>
      </c>
      <c r="V992" t="s">
        <v>1387</v>
      </c>
      <c r="W992">
        <v>3</v>
      </c>
      <c r="X992" s="68">
        <v>42354</v>
      </c>
      <c r="Y992" s="68">
        <v>36525</v>
      </c>
      <c r="Z992">
        <v>0</v>
      </c>
      <c r="AA992">
        <v>28</v>
      </c>
      <c r="AB992" t="s">
        <v>432</v>
      </c>
      <c r="AE992" t="s">
        <v>437</v>
      </c>
      <c r="AF992">
        <v>30001</v>
      </c>
    </row>
    <row r="993" spans="1:32" x14ac:dyDescent="0.25">
      <c r="A993" t="s">
        <v>622</v>
      </c>
      <c r="B993" t="s">
        <v>432</v>
      </c>
      <c r="C993" s="158" t="str">
        <f t="shared" si="15"/>
        <v>1131184</v>
      </c>
      <c r="D993">
        <v>113118</v>
      </c>
      <c r="F993">
        <v>12</v>
      </c>
      <c r="H993" t="s">
        <v>397</v>
      </c>
      <c r="I993">
        <v>1025366</v>
      </c>
      <c r="J993">
        <v>0</v>
      </c>
      <c r="K993">
        <v>1</v>
      </c>
      <c r="L993">
        <v>1</v>
      </c>
      <c r="M993">
        <v>0</v>
      </c>
      <c r="N993">
        <v>9020251</v>
      </c>
      <c r="O993">
        <v>4</v>
      </c>
      <c r="P993" t="s">
        <v>623</v>
      </c>
      <c r="Q993">
        <v>1005</v>
      </c>
      <c r="R993">
        <v>6</v>
      </c>
      <c r="S993">
        <v>0</v>
      </c>
      <c r="T993">
        <v>0</v>
      </c>
      <c r="V993" t="s">
        <v>1387</v>
      </c>
      <c r="W993">
        <v>3</v>
      </c>
      <c r="X993" s="68">
        <v>42354</v>
      </c>
      <c r="Y993" s="68">
        <v>36525</v>
      </c>
      <c r="Z993">
        <v>0</v>
      </c>
      <c r="AA993">
        <v>28</v>
      </c>
      <c r="AB993" t="s">
        <v>432</v>
      </c>
      <c r="AE993" t="s">
        <v>437</v>
      </c>
      <c r="AF993">
        <v>30001</v>
      </c>
    </row>
    <row r="994" spans="1:32" x14ac:dyDescent="0.25">
      <c r="A994" t="s">
        <v>622</v>
      </c>
      <c r="B994" t="s">
        <v>432</v>
      </c>
      <c r="C994" s="158" t="str">
        <f t="shared" si="15"/>
        <v>1131185</v>
      </c>
      <c r="D994">
        <v>113118</v>
      </c>
      <c r="F994">
        <v>12</v>
      </c>
      <c r="H994" t="s">
        <v>397</v>
      </c>
      <c r="I994">
        <v>1025367</v>
      </c>
      <c r="J994">
        <v>0</v>
      </c>
      <c r="K994">
        <v>1</v>
      </c>
      <c r="L994">
        <v>1</v>
      </c>
      <c r="M994">
        <v>0</v>
      </c>
      <c r="N994">
        <v>9020251</v>
      </c>
      <c r="O994">
        <v>5</v>
      </c>
      <c r="P994" t="s">
        <v>623</v>
      </c>
      <c r="Q994">
        <v>1005</v>
      </c>
      <c r="R994">
        <v>6</v>
      </c>
      <c r="S994">
        <v>0</v>
      </c>
      <c r="T994">
        <v>0</v>
      </c>
      <c r="V994" t="s">
        <v>1387</v>
      </c>
      <c r="W994">
        <v>3</v>
      </c>
      <c r="X994" s="68">
        <v>42354</v>
      </c>
      <c r="Y994" s="68">
        <v>36525</v>
      </c>
      <c r="Z994">
        <v>0</v>
      </c>
      <c r="AA994">
        <v>28</v>
      </c>
      <c r="AB994" t="s">
        <v>432</v>
      </c>
      <c r="AE994" t="s">
        <v>437</v>
      </c>
      <c r="AF994">
        <v>30001</v>
      </c>
    </row>
    <row r="995" spans="1:32" x14ac:dyDescent="0.25">
      <c r="A995" t="s">
        <v>624</v>
      </c>
      <c r="B995" t="s">
        <v>432</v>
      </c>
      <c r="C995" s="158" t="str">
        <f t="shared" si="15"/>
        <v>1131191</v>
      </c>
      <c r="D995">
        <v>113119</v>
      </c>
      <c r="F995">
        <v>12</v>
      </c>
      <c r="G995">
        <v>8365</v>
      </c>
      <c r="I995">
        <v>1025368</v>
      </c>
      <c r="J995">
        <v>1</v>
      </c>
      <c r="K995">
        <v>0</v>
      </c>
      <c r="L995">
        <v>1</v>
      </c>
      <c r="M995">
        <v>0</v>
      </c>
      <c r="N995">
        <v>9020251</v>
      </c>
      <c r="O995">
        <v>1</v>
      </c>
      <c r="P995" t="s">
        <v>199</v>
      </c>
      <c r="Q995">
        <v>1005</v>
      </c>
      <c r="R995">
        <v>6</v>
      </c>
      <c r="S995">
        <v>0</v>
      </c>
      <c r="T995">
        <v>0</v>
      </c>
      <c r="V995" t="s">
        <v>1387</v>
      </c>
      <c r="W995">
        <v>3</v>
      </c>
      <c r="X995" s="68">
        <v>42354</v>
      </c>
      <c r="Y995" s="68">
        <v>36525</v>
      </c>
      <c r="Z995">
        <v>0</v>
      </c>
      <c r="AA995">
        <v>28</v>
      </c>
      <c r="AB995" t="s">
        <v>432</v>
      </c>
      <c r="AE995" t="s">
        <v>437</v>
      </c>
      <c r="AF995">
        <v>30001</v>
      </c>
    </row>
    <row r="996" spans="1:32" x14ac:dyDescent="0.25">
      <c r="A996" t="s">
        <v>624</v>
      </c>
      <c r="B996" t="s">
        <v>432</v>
      </c>
      <c r="C996" s="158" t="str">
        <f t="shared" si="15"/>
        <v>1131192</v>
      </c>
      <c r="D996">
        <v>113119</v>
      </c>
      <c r="F996">
        <v>12</v>
      </c>
      <c r="G996">
        <v>8600</v>
      </c>
      <c r="I996">
        <v>1025369</v>
      </c>
      <c r="J996">
        <v>1</v>
      </c>
      <c r="K996">
        <v>0</v>
      </c>
      <c r="L996">
        <v>1</v>
      </c>
      <c r="M996">
        <v>0</v>
      </c>
      <c r="N996">
        <v>9020251</v>
      </c>
      <c r="O996">
        <v>2</v>
      </c>
      <c r="P996" t="s">
        <v>199</v>
      </c>
      <c r="Q996">
        <v>1005</v>
      </c>
      <c r="R996">
        <v>6</v>
      </c>
      <c r="S996">
        <v>0</v>
      </c>
      <c r="T996">
        <v>0</v>
      </c>
      <c r="V996" t="s">
        <v>1387</v>
      </c>
      <c r="W996">
        <v>3</v>
      </c>
      <c r="X996" s="68">
        <v>42354</v>
      </c>
      <c r="Y996" s="68">
        <v>36525</v>
      </c>
      <c r="Z996">
        <v>0</v>
      </c>
      <c r="AA996">
        <v>28</v>
      </c>
      <c r="AB996" t="s">
        <v>432</v>
      </c>
      <c r="AE996" t="s">
        <v>437</v>
      </c>
      <c r="AF996">
        <v>30001</v>
      </c>
    </row>
    <row r="997" spans="1:32" x14ac:dyDescent="0.25">
      <c r="A997" t="s">
        <v>624</v>
      </c>
      <c r="B997" t="s">
        <v>432</v>
      </c>
      <c r="C997" s="158" t="str">
        <f t="shared" si="15"/>
        <v>1131193</v>
      </c>
      <c r="D997">
        <v>113119</v>
      </c>
      <c r="F997">
        <v>12</v>
      </c>
      <c r="G997">
        <v>8760</v>
      </c>
      <c r="I997">
        <v>1025370</v>
      </c>
      <c r="J997">
        <v>1</v>
      </c>
      <c r="K997">
        <v>0</v>
      </c>
      <c r="L997">
        <v>1</v>
      </c>
      <c r="M997">
        <v>0</v>
      </c>
      <c r="N997">
        <v>9020251</v>
      </c>
      <c r="O997">
        <v>3</v>
      </c>
      <c r="P997" t="s">
        <v>199</v>
      </c>
      <c r="Q997">
        <v>1005</v>
      </c>
      <c r="R997">
        <v>6</v>
      </c>
      <c r="S997">
        <v>0</v>
      </c>
      <c r="T997">
        <v>0</v>
      </c>
      <c r="V997" t="s">
        <v>1387</v>
      </c>
      <c r="W997">
        <v>3</v>
      </c>
      <c r="X997" s="68">
        <v>42354</v>
      </c>
      <c r="Y997" s="68">
        <v>36525</v>
      </c>
      <c r="Z997">
        <v>0</v>
      </c>
      <c r="AA997">
        <v>28</v>
      </c>
      <c r="AB997" t="s">
        <v>432</v>
      </c>
      <c r="AE997" t="s">
        <v>437</v>
      </c>
      <c r="AF997">
        <v>30001</v>
      </c>
    </row>
    <row r="998" spans="1:32" x14ac:dyDescent="0.25">
      <c r="A998" t="s">
        <v>624</v>
      </c>
      <c r="B998" t="s">
        <v>432</v>
      </c>
      <c r="C998" s="158" t="str">
        <f t="shared" si="15"/>
        <v>1131194</v>
      </c>
      <c r="D998">
        <v>113119</v>
      </c>
      <c r="F998">
        <v>12</v>
      </c>
      <c r="G998">
        <v>9030</v>
      </c>
      <c r="I998">
        <v>1025371</v>
      </c>
      <c r="J998">
        <v>1</v>
      </c>
      <c r="K998">
        <v>0</v>
      </c>
      <c r="L998">
        <v>1</v>
      </c>
      <c r="M998">
        <v>0</v>
      </c>
      <c r="N998">
        <v>9020251</v>
      </c>
      <c r="O998">
        <v>4</v>
      </c>
      <c r="P998" t="s">
        <v>199</v>
      </c>
      <c r="Q998">
        <v>1005</v>
      </c>
      <c r="R998">
        <v>6</v>
      </c>
      <c r="S998">
        <v>0</v>
      </c>
      <c r="T998">
        <v>0</v>
      </c>
      <c r="V998" t="s">
        <v>1387</v>
      </c>
      <c r="W998">
        <v>3</v>
      </c>
      <c r="X998" s="68">
        <v>42354</v>
      </c>
      <c r="Y998" s="68">
        <v>36525</v>
      </c>
      <c r="Z998">
        <v>0</v>
      </c>
      <c r="AA998">
        <v>28</v>
      </c>
      <c r="AB998" t="s">
        <v>432</v>
      </c>
      <c r="AE998" t="s">
        <v>437</v>
      </c>
      <c r="AF998">
        <v>30001</v>
      </c>
    </row>
    <row r="999" spans="1:32" x14ac:dyDescent="0.25">
      <c r="A999" t="s">
        <v>624</v>
      </c>
      <c r="B999" t="s">
        <v>432</v>
      </c>
      <c r="C999" s="158" t="str">
        <f t="shared" si="15"/>
        <v>1131195</v>
      </c>
      <c r="D999">
        <v>113119</v>
      </c>
      <c r="F999">
        <v>12</v>
      </c>
      <c r="G999">
        <v>9200</v>
      </c>
      <c r="I999">
        <v>1025372</v>
      </c>
      <c r="J999">
        <v>1</v>
      </c>
      <c r="K999">
        <v>0</v>
      </c>
      <c r="L999">
        <v>1</v>
      </c>
      <c r="M999">
        <v>0</v>
      </c>
      <c r="N999">
        <v>9020251</v>
      </c>
      <c r="O999">
        <v>5</v>
      </c>
      <c r="P999" t="s">
        <v>199</v>
      </c>
      <c r="Q999">
        <v>1005</v>
      </c>
      <c r="R999">
        <v>6</v>
      </c>
      <c r="S999">
        <v>0</v>
      </c>
      <c r="T999">
        <v>0</v>
      </c>
      <c r="V999" t="s">
        <v>1387</v>
      </c>
      <c r="W999">
        <v>3</v>
      </c>
      <c r="X999" s="68">
        <v>42354</v>
      </c>
      <c r="Y999" s="68">
        <v>36525</v>
      </c>
      <c r="Z999">
        <v>0</v>
      </c>
      <c r="AA999">
        <v>28</v>
      </c>
      <c r="AB999" t="s">
        <v>432</v>
      </c>
      <c r="AE999" t="s">
        <v>437</v>
      </c>
      <c r="AF999">
        <v>30001</v>
      </c>
    </row>
    <row r="1000" spans="1:32" x14ac:dyDescent="0.25">
      <c r="A1000" t="s">
        <v>625</v>
      </c>
      <c r="B1000" t="s">
        <v>432</v>
      </c>
      <c r="C1000" s="158" t="str">
        <f t="shared" si="15"/>
        <v>1131201</v>
      </c>
      <c r="D1000">
        <v>113120</v>
      </c>
      <c r="F1000">
        <v>12</v>
      </c>
      <c r="H1000" t="s">
        <v>397</v>
      </c>
      <c r="I1000">
        <v>1025373</v>
      </c>
      <c r="J1000">
        <v>0</v>
      </c>
      <c r="K1000">
        <v>1</v>
      </c>
      <c r="L1000">
        <v>1</v>
      </c>
      <c r="M1000">
        <v>0</v>
      </c>
      <c r="N1000">
        <v>9020251</v>
      </c>
      <c r="O1000">
        <v>1</v>
      </c>
      <c r="P1000" t="s">
        <v>626</v>
      </c>
      <c r="Q1000">
        <v>1005</v>
      </c>
      <c r="R1000">
        <v>6</v>
      </c>
      <c r="S1000">
        <v>0</v>
      </c>
      <c r="T1000">
        <v>0</v>
      </c>
      <c r="V1000" t="s">
        <v>1387</v>
      </c>
      <c r="W1000">
        <v>3</v>
      </c>
      <c r="X1000" s="68">
        <v>42354</v>
      </c>
      <c r="Y1000" s="68">
        <v>36525</v>
      </c>
      <c r="Z1000">
        <v>0</v>
      </c>
      <c r="AA1000">
        <v>28</v>
      </c>
      <c r="AB1000" t="s">
        <v>432</v>
      </c>
      <c r="AE1000" t="s">
        <v>437</v>
      </c>
      <c r="AF1000">
        <v>30001</v>
      </c>
    </row>
    <row r="1001" spans="1:32" x14ac:dyDescent="0.25">
      <c r="A1001" t="s">
        <v>625</v>
      </c>
      <c r="B1001" t="s">
        <v>432</v>
      </c>
      <c r="C1001" s="158" t="str">
        <f t="shared" si="15"/>
        <v>1131202</v>
      </c>
      <c r="D1001">
        <v>113120</v>
      </c>
      <c r="F1001">
        <v>12</v>
      </c>
      <c r="H1001" t="s">
        <v>397</v>
      </c>
      <c r="I1001">
        <v>1025374</v>
      </c>
      <c r="J1001">
        <v>0</v>
      </c>
      <c r="K1001">
        <v>1</v>
      </c>
      <c r="L1001">
        <v>1</v>
      </c>
      <c r="M1001">
        <v>0</v>
      </c>
      <c r="N1001">
        <v>9020251</v>
      </c>
      <c r="O1001">
        <v>2</v>
      </c>
      <c r="P1001" t="s">
        <v>626</v>
      </c>
      <c r="Q1001">
        <v>1005</v>
      </c>
      <c r="R1001">
        <v>6</v>
      </c>
      <c r="S1001">
        <v>0</v>
      </c>
      <c r="T1001">
        <v>0</v>
      </c>
      <c r="V1001" t="s">
        <v>1387</v>
      </c>
      <c r="W1001">
        <v>3</v>
      </c>
      <c r="X1001" s="68">
        <v>42354</v>
      </c>
      <c r="Y1001" s="68">
        <v>36525</v>
      </c>
      <c r="Z1001">
        <v>0</v>
      </c>
      <c r="AA1001">
        <v>28</v>
      </c>
      <c r="AB1001" t="s">
        <v>432</v>
      </c>
      <c r="AE1001" t="s">
        <v>437</v>
      </c>
      <c r="AF1001">
        <v>30001</v>
      </c>
    </row>
    <row r="1002" spans="1:32" x14ac:dyDescent="0.25">
      <c r="A1002" t="s">
        <v>625</v>
      </c>
      <c r="B1002" t="s">
        <v>432</v>
      </c>
      <c r="C1002" s="158" t="str">
        <f t="shared" si="15"/>
        <v>1131203</v>
      </c>
      <c r="D1002">
        <v>113120</v>
      </c>
      <c r="F1002">
        <v>12</v>
      </c>
      <c r="H1002" t="s">
        <v>397</v>
      </c>
      <c r="I1002">
        <v>1025375</v>
      </c>
      <c r="J1002">
        <v>0</v>
      </c>
      <c r="K1002">
        <v>1</v>
      </c>
      <c r="L1002">
        <v>1</v>
      </c>
      <c r="M1002">
        <v>0</v>
      </c>
      <c r="N1002">
        <v>9020251</v>
      </c>
      <c r="O1002">
        <v>3</v>
      </c>
      <c r="P1002" t="s">
        <v>626</v>
      </c>
      <c r="Q1002">
        <v>1005</v>
      </c>
      <c r="R1002">
        <v>6</v>
      </c>
      <c r="S1002">
        <v>0</v>
      </c>
      <c r="T1002">
        <v>0</v>
      </c>
      <c r="V1002" t="s">
        <v>1387</v>
      </c>
      <c r="W1002">
        <v>3</v>
      </c>
      <c r="X1002" s="68">
        <v>42354</v>
      </c>
      <c r="Y1002" s="68">
        <v>36525</v>
      </c>
      <c r="Z1002">
        <v>0</v>
      </c>
      <c r="AA1002">
        <v>28</v>
      </c>
      <c r="AB1002" t="s">
        <v>432</v>
      </c>
      <c r="AE1002" t="s">
        <v>437</v>
      </c>
      <c r="AF1002">
        <v>30001</v>
      </c>
    </row>
    <row r="1003" spans="1:32" x14ac:dyDescent="0.25">
      <c r="A1003" t="s">
        <v>625</v>
      </c>
      <c r="B1003" t="s">
        <v>432</v>
      </c>
      <c r="C1003" s="158" t="str">
        <f t="shared" si="15"/>
        <v>1131204</v>
      </c>
      <c r="D1003">
        <v>113120</v>
      </c>
      <c r="F1003">
        <v>12</v>
      </c>
      <c r="H1003" t="s">
        <v>397</v>
      </c>
      <c r="I1003">
        <v>1025376</v>
      </c>
      <c r="J1003">
        <v>0</v>
      </c>
      <c r="K1003">
        <v>1</v>
      </c>
      <c r="L1003">
        <v>1</v>
      </c>
      <c r="M1003">
        <v>0</v>
      </c>
      <c r="N1003">
        <v>9020251</v>
      </c>
      <c r="O1003">
        <v>4</v>
      </c>
      <c r="P1003" t="s">
        <v>626</v>
      </c>
      <c r="Q1003">
        <v>1005</v>
      </c>
      <c r="R1003">
        <v>6</v>
      </c>
      <c r="S1003">
        <v>0</v>
      </c>
      <c r="T1003">
        <v>0</v>
      </c>
      <c r="V1003" t="s">
        <v>1387</v>
      </c>
      <c r="W1003">
        <v>3</v>
      </c>
      <c r="X1003" s="68">
        <v>42354</v>
      </c>
      <c r="Y1003" s="68">
        <v>36525</v>
      </c>
      <c r="Z1003">
        <v>0</v>
      </c>
      <c r="AA1003">
        <v>28</v>
      </c>
      <c r="AB1003" t="s">
        <v>432</v>
      </c>
      <c r="AE1003" t="s">
        <v>437</v>
      </c>
      <c r="AF1003">
        <v>30001</v>
      </c>
    </row>
    <row r="1004" spans="1:32" x14ac:dyDescent="0.25">
      <c r="A1004" t="s">
        <v>625</v>
      </c>
      <c r="B1004" t="s">
        <v>432</v>
      </c>
      <c r="C1004" s="158" t="str">
        <f t="shared" si="15"/>
        <v>1131205</v>
      </c>
      <c r="D1004">
        <v>113120</v>
      </c>
      <c r="F1004">
        <v>12</v>
      </c>
      <c r="H1004" t="s">
        <v>397</v>
      </c>
      <c r="I1004">
        <v>1025377</v>
      </c>
      <c r="J1004">
        <v>0</v>
      </c>
      <c r="K1004">
        <v>1</v>
      </c>
      <c r="L1004">
        <v>1</v>
      </c>
      <c r="M1004">
        <v>0</v>
      </c>
      <c r="N1004">
        <v>9020251</v>
      </c>
      <c r="O1004">
        <v>5</v>
      </c>
      <c r="P1004" t="s">
        <v>626</v>
      </c>
      <c r="Q1004">
        <v>1005</v>
      </c>
      <c r="R1004">
        <v>6</v>
      </c>
      <c r="S1004">
        <v>0</v>
      </c>
      <c r="T1004">
        <v>0</v>
      </c>
      <c r="V1004" t="s">
        <v>1387</v>
      </c>
      <c r="W1004">
        <v>3</v>
      </c>
      <c r="X1004" s="68">
        <v>42354</v>
      </c>
      <c r="Y1004" s="68">
        <v>36525</v>
      </c>
      <c r="Z1004">
        <v>0</v>
      </c>
      <c r="AA1004">
        <v>28</v>
      </c>
      <c r="AB1004" t="s">
        <v>432</v>
      </c>
      <c r="AE1004" t="s">
        <v>437</v>
      </c>
      <c r="AF1004">
        <v>30001</v>
      </c>
    </row>
    <row r="1005" spans="1:32" x14ac:dyDescent="0.25">
      <c r="A1005" t="s">
        <v>627</v>
      </c>
      <c r="B1005" t="s">
        <v>607</v>
      </c>
      <c r="C1005" s="158" t="str">
        <f t="shared" si="15"/>
        <v>1131221</v>
      </c>
      <c r="D1005">
        <v>113122</v>
      </c>
      <c r="F1005">
        <v>12</v>
      </c>
      <c r="G1005">
        <v>22.75</v>
      </c>
      <c r="I1005">
        <v>1025381</v>
      </c>
      <c r="J1005">
        <v>1</v>
      </c>
      <c r="K1005">
        <v>0</v>
      </c>
      <c r="L1005">
        <v>1</v>
      </c>
      <c r="M1005">
        <v>0</v>
      </c>
      <c r="N1005">
        <v>9020258</v>
      </c>
      <c r="O1005">
        <v>1</v>
      </c>
      <c r="P1005" t="s">
        <v>128</v>
      </c>
      <c r="Q1005">
        <v>1005</v>
      </c>
      <c r="R1005">
        <v>6</v>
      </c>
      <c r="S1005">
        <v>0</v>
      </c>
      <c r="T1005">
        <v>0</v>
      </c>
      <c r="V1005" t="s">
        <v>1387</v>
      </c>
      <c r="W1005">
        <v>3</v>
      </c>
      <c r="X1005" s="68">
        <v>42354</v>
      </c>
      <c r="Y1005" s="68">
        <v>36525</v>
      </c>
      <c r="Z1005">
        <v>0</v>
      </c>
      <c r="AA1005">
        <v>22</v>
      </c>
      <c r="AB1005" t="s">
        <v>607</v>
      </c>
      <c r="AE1005" t="s">
        <v>437</v>
      </c>
      <c r="AF1005">
        <v>30001</v>
      </c>
    </row>
    <row r="1006" spans="1:32" x14ac:dyDescent="0.25">
      <c r="A1006" t="s">
        <v>627</v>
      </c>
      <c r="B1006" t="s">
        <v>607</v>
      </c>
      <c r="C1006" s="158" t="str">
        <f t="shared" si="15"/>
        <v>1131222</v>
      </c>
      <c r="D1006">
        <v>113122</v>
      </c>
      <c r="F1006">
        <v>12</v>
      </c>
      <c r="G1006">
        <v>28.25</v>
      </c>
      <c r="I1006">
        <v>1025382</v>
      </c>
      <c r="J1006">
        <v>1</v>
      </c>
      <c r="K1006">
        <v>0</v>
      </c>
      <c r="L1006">
        <v>1</v>
      </c>
      <c r="M1006">
        <v>0</v>
      </c>
      <c r="N1006">
        <v>9020258</v>
      </c>
      <c r="O1006">
        <v>2</v>
      </c>
      <c r="P1006" t="s">
        <v>128</v>
      </c>
      <c r="Q1006">
        <v>1005</v>
      </c>
      <c r="R1006">
        <v>6</v>
      </c>
      <c r="S1006">
        <v>0</v>
      </c>
      <c r="T1006">
        <v>0</v>
      </c>
      <c r="V1006" t="s">
        <v>1387</v>
      </c>
      <c r="W1006">
        <v>3</v>
      </c>
      <c r="X1006" s="68">
        <v>42354</v>
      </c>
      <c r="Y1006" s="68">
        <v>36525</v>
      </c>
      <c r="Z1006">
        <v>0</v>
      </c>
      <c r="AA1006">
        <v>22</v>
      </c>
      <c r="AB1006" t="s">
        <v>607</v>
      </c>
      <c r="AE1006" t="s">
        <v>437</v>
      </c>
      <c r="AF1006">
        <v>30001</v>
      </c>
    </row>
    <row r="1007" spans="1:32" x14ac:dyDescent="0.25">
      <c r="A1007" t="s">
        <v>627</v>
      </c>
      <c r="B1007" t="s">
        <v>607</v>
      </c>
      <c r="C1007" s="158" t="str">
        <f t="shared" si="15"/>
        <v>1131223</v>
      </c>
      <c r="D1007">
        <v>113122</v>
      </c>
      <c r="F1007">
        <v>12</v>
      </c>
      <c r="G1007">
        <v>33.5</v>
      </c>
      <c r="I1007">
        <v>1025383</v>
      </c>
      <c r="J1007">
        <v>1</v>
      </c>
      <c r="K1007">
        <v>0</v>
      </c>
      <c r="L1007">
        <v>1</v>
      </c>
      <c r="M1007">
        <v>0</v>
      </c>
      <c r="N1007">
        <v>9020258</v>
      </c>
      <c r="O1007">
        <v>3</v>
      </c>
      <c r="P1007" t="s">
        <v>128</v>
      </c>
      <c r="Q1007">
        <v>1005</v>
      </c>
      <c r="R1007">
        <v>6</v>
      </c>
      <c r="S1007">
        <v>0</v>
      </c>
      <c r="T1007">
        <v>0</v>
      </c>
      <c r="V1007" t="s">
        <v>1387</v>
      </c>
      <c r="W1007">
        <v>3</v>
      </c>
      <c r="X1007" s="68">
        <v>42354</v>
      </c>
      <c r="Y1007" s="68">
        <v>36525</v>
      </c>
      <c r="Z1007">
        <v>0</v>
      </c>
      <c r="AA1007">
        <v>22</v>
      </c>
      <c r="AB1007" t="s">
        <v>607</v>
      </c>
      <c r="AE1007" t="s">
        <v>437</v>
      </c>
      <c r="AF1007">
        <v>30001</v>
      </c>
    </row>
    <row r="1008" spans="1:32" x14ac:dyDescent="0.25">
      <c r="A1008" t="s">
        <v>627</v>
      </c>
      <c r="B1008" t="s">
        <v>607</v>
      </c>
      <c r="C1008" s="158" t="str">
        <f t="shared" si="15"/>
        <v>1131224</v>
      </c>
      <c r="D1008">
        <v>113122</v>
      </c>
      <c r="F1008">
        <v>12</v>
      </c>
      <c r="G1008">
        <v>29.75</v>
      </c>
      <c r="I1008">
        <v>1025384</v>
      </c>
      <c r="J1008">
        <v>1</v>
      </c>
      <c r="K1008">
        <v>0</v>
      </c>
      <c r="L1008">
        <v>1</v>
      </c>
      <c r="M1008">
        <v>0</v>
      </c>
      <c r="N1008">
        <v>9020258</v>
      </c>
      <c r="O1008">
        <v>4</v>
      </c>
      <c r="P1008" t="s">
        <v>128</v>
      </c>
      <c r="Q1008">
        <v>1005</v>
      </c>
      <c r="R1008">
        <v>6</v>
      </c>
      <c r="S1008">
        <v>0</v>
      </c>
      <c r="T1008">
        <v>0</v>
      </c>
      <c r="V1008" t="s">
        <v>1387</v>
      </c>
      <c r="W1008">
        <v>3</v>
      </c>
      <c r="X1008" s="68">
        <v>42354</v>
      </c>
      <c r="Y1008" s="68">
        <v>36525</v>
      </c>
      <c r="Z1008">
        <v>0</v>
      </c>
      <c r="AA1008">
        <v>22</v>
      </c>
      <c r="AB1008" t="s">
        <v>607</v>
      </c>
      <c r="AE1008" t="s">
        <v>437</v>
      </c>
      <c r="AF1008">
        <v>30001</v>
      </c>
    </row>
    <row r="1009" spans="1:32" x14ac:dyDescent="0.25">
      <c r="A1009" t="s">
        <v>627</v>
      </c>
      <c r="B1009" t="s">
        <v>607</v>
      </c>
      <c r="C1009" s="158" t="str">
        <f t="shared" si="15"/>
        <v>1131225</v>
      </c>
      <c r="D1009">
        <v>113122</v>
      </c>
      <c r="F1009">
        <v>12</v>
      </c>
      <c r="G1009">
        <v>37.5</v>
      </c>
      <c r="I1009">
        <v>1025385</v>
      </c>
      <c r="J1009">
        <v>1</v>
      </c>
      <c r="K1009">
        <v>0</v>
      </c>
      <c r="L1009">
        <v>1</v>
      </c>
      <c r="M1009">
        <v>0</v>
      </c>
      <c r="N1009">
        <v>9020258</v>
      </c>
      <c r="O1009">
        <v>5</v>
      </c>
      <c r="P1009" t="s">
        <v>128</v>
      </c>
      <c r="Q1009">
        <v>1005</v>
      </c>
      <c r="R1009">
        <v>6</v>
      </c>
      <c r="S1009">
        <v>0</v>
      </c>
      <c r="T1009">
        <v>0</v>
      </c>
      <c r="V1009" t="s">
        <v>1387</v>
      </c>
      <c r="W1009">
        <v>3</v>
      </c>
      <c r="X1009" s="68">
        <v>42354</v>
      </c>
      <c r="Y1009" s="68">
        <v>36525</v>
      </c>
      <c r="Z1009">
        <v>0</v>
      </c>
      <c r="AA1009">
        <v>22</v>
      </c>
      <c r="AB1009" t="s">
        <v>607</v>
      </c>
      <c r="AE1009" t="s">
        <v>437</v>
      </c>
      <c r="AF1009">
        <v>30001</v>
      </c>
    </row>
    <row r="1010" spans="1:32" x14ac:dyDescent="0.25">
      <c r="A1010" t="s">
        <v>628</v>
      </c>
      <c r="B1010" t="s">
        <v>607</v>
      </c>
      <c r="C1010" s="158" t="str">
        <f t="shared" si="15"/>
        <v>1131281</v>
      </c>
      <c r="D1010">
        <v>113128</v>
      </c>
      <c r="F1010">
        <v>12</v>
      </c>
      <c r="G1010">
        <v>7.7</v>
      </c>
      <c r="I1010">
        <v>1025409</v>
      </c>
      <c r="J1010">
        <v>1</v>
      </c>
      <c r="K1010">
        <v>0</v>
      </c>
      <c r="L1010">
        <v>1</v>
      </c>
      <c r="M1010">
        <v>0</v>
      </c>
      <c r="N1010">
        <v>9020258</v>
      </c>
      <c r="O1010">
        <v>1</v>
      </c>
      <c r="P1010" t="s">
        <v>115</v>
      </c>
      <c r="Q1010">
        <v>1005</v>
      </c>
      <c r="R1010">
        <v>6</v>
      </c>
      <c r="S1010">
        <v>0</v>
      </c>
      <c r="T1010">
        <v>0</v>
      </c>
      <c r="V1010" t="s">
        <v>1387</v>
      </c>
      <c r="W1010">
        <v>3</v>
      </c>
      <c r="X1010" s="68">
        <v>42354</v>
      </c>
      <c r="Y1010" s="68">
        <v>36525</v>
      </c>
      <c r="Z1010">
        <v>0</v>
      </c>
      <c r="AA1010">
        <v>22</v>
      </c>
      <c r="AB1010" t="s">
        <v>607</v>
      </c>
      <c r="AE1010" t="s">
        <v>437</v>
      </c>
      <c r="AF1010">
        <v>30001</v>
      </c>
    </row>
    <row r="1011" spans="1:32" x14ac:dyDescent="0.25">
      <c r="A1011" t="s">
        <v>628</v>
      </c>
      <c r="B1011" t="s">
        <v>607</v>
      </c>
      <c r="C1011" s="158" t="str">
        <f t="shared" si="15"/>
        <v>1131282</v>
      </c>
      <c r="D1011">
        <v>113128</v>
      </c>
      <c r="F1011">
        <v>12</v>
      </c>
      <c r="G1011">
        <v>8.25</v>
      </c>
      <c r="I1011">
        <v>1025410</v>
      </c>
      <c r="J1011">
        <v>1</v>
      </c>
      <c r="K1011">
        <v>0</v>
      </c>
      <c r="L1011">
        <v>1</v>
      </c>
      <c r="M1011">
        <v>0</v>
      </c>
      <c r="N1011">
        <v>9020258</v>
      </c>
      <c r="O1011">
        <v>2</v>
      </c>
      <c r="P1011" t="s">
        <v>115</v>
      </c>
      <c r="Q1011">
        <v>1005</v>
      </c>
      <c r="R1011">
        <v>6</v>
      </c>
      <c r="S1011">
        <v>0</v>
      </c>
      <c r="T1011">
        <v>0</v>
      </c>
      <c r="V1011" t="s">
        <v>1387</v>
      </c>
      <c r="W1011">
        <v>3</v>
      </c>
      <c r="X1011" s="68">
        <v>42354</v>
      </c>
      <c r="Y1011" s="68">
        <v>36525</v>
      </c>
      <c r="Z1011">
        <v>0</v>
      </c>
      <c r="AA1011">
        <v>22</v>
      </c>
      <c r="AB1011" t="s">
        <v>607</v>
      </c>
      <c r="AE1011" t="s">
        <v>437</v>
      </c>
      <c r="AF1011">
        <v>30001</v>
      </c>
    </row>
    <row r="1012" spans="1:32" x14ac:dyDescent="0.25">
      <c r="A1012" t="s">
        <v>628</v>
      </c>
      <c r="B1012" t="s">
        <v>607</v>
      </c>
      <c r="C1012" s="158" t="str">
        <f t="shared" si="15"/>
        <v>1131283</v>
      </c>
      <c r="D1012">
        <v>113128</v>
      </c>
      <c r="F1012">
        <v>12</v>
      </c>
      <c r="G1012">
        <v>8.8000000000000007</v>
      </c>
      <c r="I1012">
        <v>1025411</v>
      </c>
      <c r="J1012">
        <v>1</v>
      </c>
      <c r="K1012">
        <v>0</v>
      </c>
      <c r="L1012">
        <v>1</v>
      </c>
      <c r="M1012">
        <v>0</v>
      </c>
      <c r="N1012">
        <v>9020258</v>
      </c>
      <c r="O1012">
        <v>3</v>
      </c>
      <c r="P1012" t="s">
        <v>115</v>
      </c>
      <c r="Q1012">
        <v>1005</v>
      </c>
      <c r="R1012">
        <v>6</v>
      </c>
      <c r="S1012">
        <v>0</v>
      </c>
      <c r="T1012">
        <v>0</v>
      </c>
      <c r="V1012" t="s">
        <v>1387</v>
      </c>
      <c r="W1012">
        <v>3</v>
      </c>
      <c r="X1012" s="68">
        <v>42354</v>
      </c>
      <c r="Y1012" s="68">
        <v>36525</v>
      </c>
      <c r="Z1012">
        <v>0</v>
      </c>
      <c r="AA1012">
        <v>22</v>
      </c>
      <c r="AB1012" t="s">
        <v>607</v>
      </c>
      <c r="AE1012" t="s">
        <v>437</v>
      </c>
      <c r="AF1012">
        <v>30001</v>
      </c>
    </row>
    <row r="1013" spans="1:32" x14ac:dyDescent="0.25">
      <c r="A1013" t="s">
        <v>628</v>
      </c>
      <c r="B1013" t="s">
        <v>607</v>
      </c>
      <c r="C1013" s="158" t="str">
        <f t="shared" si="15"/>
        <v>1131284</v>
      </c>
      <c r="D1013">
        <v>113128</v>
      </c>
      <c r="F1013">
        <v>12</v>
      </c>
      <c r="G1013">
        <v>8.6</v>
      </c>
      <c r="I1013">
        <v>1025412</v>
      </c>
      <c r="J1013">
        <v>1</v>
      </c>
      <c r="K1013">
        <v>0</v>
      </c>
      <c r="L1013">
        <v>1</v>
      </c>
      <c r="M1013">
        <v>0</v>
      </c>
      <c r="N1013">
        <v>9020258</v>
      </c>
      <c r="O1013">
        <v>4</v>
      </c>
      <c r="P1013" t="s">
        <v>115</v>
      </c>
      <c r="Q1013">
        <v>1005</v>
      </c>
      <c r="R1013">
        <v>6</v>
      </c>
      <c r="S1013">
        <v>0</v>
      </c>
      <c r="T1013">
        <v>0</v>
      </c>
      <c r="V1013" t="s">
        <v>1387</v>
      </c>
      <c r="W1013">
        <v>3</v>
      </c>
      <c r="X1013" s="68">
        <v>42354</v>
      </c>
      <c r="Y1013" s="68">
        <v>36525</v>
      </c>
      <c r="Z1013">
        <v>0</v>
      </c>
      <c r="AA1013">
        <v>22</v>
      </c>
      <c r="AB1013" t="s">
        <v>607</v>
      </c>
      <c r="AE1013" t="s">
        <v>437</v>
      </c>
      <c r="AF1013">
        <v>30001</v>
      </c>
    </row>
    <row r="1014" spans="1:32" x14ac:dyDescent="0.25">
      <c r="A1014" t="s">
        <v>628</v>
      </c>
      <c r="B1014" t="s">
        <v>607</v>
      </c>
      <c r="C1014" s="158" t="str">
        <f t="shared" si="15"/>
        <v>1131285</v>
      </c>
      <c r="D1014">
        <v>113128</v>
      </c>
      <c r="F1014">
        <v>12</v>
      </c>
      <c r="G1014">
        <v>9.1</v>
      </c>
      <c r="I1014">
        <v>1025413</v>
      </c>
      <c r="J1014">
        <v>1</v>
      </c>
      <c r="K1014">
        <v>0</v>
      </c>
      <c r="L1014">
        <v>1</v>
      </c>
      <c r="M1014">
        <v>0</v>
      </c>
      <c r="N1014">
        <v>9020258</v>
      </c>
      <c r="O1014">
        <v>5</v>
      </c>
      <c r="P1014" t="s">
        <v>115</v>
      </c>
      <c r="Q1014">
        <v>1005</v>
      </c>
      <c r="R1014">
        <v>6</v>
      </c>
      <c r="S1014">
        <v>0</v>
      </c>
      <c r="T1014">
        <v>0</v>
      </c>
      <c r="V1014" t="s">
        <v>1387</v>
      </c>
      <c r="W1014">
        <v>3</v>
      </c>
      <c r="X1014" s="68">
        <v>42354</v>
      </c>
      <c r="Y1014" s="68">
        <v>36525</v>
      </c>
      <c r="Z1014">
        <v>0</v>
      </c>
      <c r="AA1014">
        <v>22</v>
      </c>
      <c r="AB1014" t="s">
        <v>607</v>
      </c>
      <c r="AE1014" t="s">
        <v>437</v>
      </c>
      <c r="AF1014">
        <v>30001</v>
      </c>
    </row>
    <row r="1015" spans="1:32" x14ac:dyDescent="0.25">
      <c r="A1015" t="s">
        <v>629</v>
      </c>
      <c r="B1015" t="s">
        <v>607</v>
      </c>
      <c r="C1015" s="158" t="str">
        <f t="shared" si="15"/>
        <v>1131291</v>
      </c>
      <c r="D1015">
        <v>113129</v>
      </c>
      <c r="F1015">
        <v>12</v>
      </c>
      <c r="G1015">
        <v>28</v>
      </c>
      <c r="I1015">
        <v>1025417</v>
      </c>
      <c r="J1015">
        <v>1</v>
      </c>
      <c r="K1015">
        <v>0</v>
      </c>
      <c r="L1015">
        <v>1</v>
      </c>
      <c r="M1015">
        <v>0</v>
      </c>
      <c r="N1015">
        <v>9020258</v>
      </c>
      <c r="O1015">
        <v>1</v>
      </c>
      <c r="P1015" t="s">
        <v>84</v>
      </c>
      <c r="Q1015">
        <v>1005</v>
      </c>
      <c r="R1015">
        <v>6</v>
      </c>
      <c r="S1015">
        <v>0</v>
      </c>
      <c r="T1015">
        <v>0</v>
      </c>
      <c r="V1015" t="s">
        <v>1387</v>
      </c>
      <c r="W1015">
        <v>3</v>
      </c>
      <c r="X1015" s="68">
        <v>42354</v>
      </c>
      <c r="Y1015" s="68">
        <v>36525</v>
      </c>
      <c r="Z1015">
        <v>0</v>
      </c>
      <c r="AA1015">
        <v>22</v>
      </c>
      <c r="AB1015" t="s">
        <v>607</v>
      </c>
      <c r="AE1015" t="s">
        <v>437</v>
      </c>
      <c r="AF1015">
        <v>30001</v>
      </c>
    </row>
    <row r="1016" spans="1:32" x14ac:dyDescent="0.25">
      <c r="A1016" t="s">
        <v>629</v>
      </c>
      <c r="B1016" t="s">
        <v>607</v>
      </c>
      <c r="C1016" s="158" t="str">
        <f t="shared" si="15"/>
        <v>1131292</v>
      </c>
      <c r="D1016">
        <v>113129</v>
      </c>
      <c r="F1016">
        <v>12</v>
      </c>
      <c r="G1016">
        <v>36</v>
      </c>
      <c r="I1016">
        <v>1025418</v>
      </c>
      <c r="J1016">
        <v>1</v>
      </c>
      <c r="K1016">
        <v>0</v>
      </c>
      <c r="L1016">
        <v>1</v>
      </c>
      <c r="M1016">
        <v>0</v>
      </c>
      <c r="N1016">
        <v>9020258</v>
      </c>
      <c r="O1016">
        <v>2</v>
      </c>
      <c r="P1016" t="s">
        <v>84</v>
      </c>
      <c r="Q1016">
        <v>1005</v>
      </c>
      <c r="R1016">
        <v>6</v>
      </c>
      <c r="S1016">
        <v>0</v>
      </c>
      <c r="T1016">
        <v>0</v>
      </c>
      <c r="V1016" t="s">
        <v>1387</v>
      </c>
      <c r="W1016">
        <v>3</v>
      </c>
      <c r="X1016" s="68">
        <v>42354</v>
      </c>
      <c r="Y1016" s="68">
        <v>36525</v>
      </c>
      <c r="Z1016">
        <v>0</v>
      </c>
      <c r="AA1016">
        <v>22</v>
      </c>
      <c r="AB1016" t="s">
        <v>607</v>
      </c>
      <c r="AE1016" t="s">
        <v>437</v>
      </c>
      <c r="AF1016">
        <v>30001</v>
      </c>
    </row>
    <row r="1017" spans="1:32" x14ac:dyDescent="0.25">
      <c r="A1017" t="s">
        <v>629</v>
      </c>
      <c r="B1017" t="s">
        <v>607</v>
      </c>
      <c r="C1017" s="158" t="str">
        <f t="shared" si="15"/>
        <v>1131293</v>
      </c>
      <c r="D1017">
        <v>113129</v>
      </c>
      <c r="F1017">
        <v>12</v>
      </c>
      <c r="G1017">
        <v>46</v>
      </c>
      <c r="I1017">
        <v>1025419</v>
      </c>
      <c r="J1017">
        <v>1</v>
      </c>
      <c r="K1017">
        <v>0</v>
      </c>
      <c r="L1017">
        <v>1</v>
      </c>
      <c r="M1017">
        <v>0</v>
      </c>
      <c r="N1017">
        <v>9020258</v>
      </c>
      <c r="O1017">
        <v>3</v>
      </c>
      <c r="P1017" t="s">
        <v>84</v>
      </c>
      <c r="Q1017">
        <v>1005</v>
      </c>
      <c r="R1017">
        <v>6</v>
      </c>
      <c r="S1017">
        <v>0</v>
      </c>
      <c r="T1017">
        <v>0</v>
      </c>
      <c r="V1017" t="s">
        <v>1387</v>
      </c>
      <c r="W1017">
        <v>3</v>
      </c>
      <c r="X1017" s="68">
        <v>42354</v>
      </c>
      <c r="Y1017" s="68">
        <v>36525</v>
      </c>
      <c r="Z1017">
        <v>0</v>
      </c>
      <c r="AA1017">
        <v>22</v>
      </c>
      <c r="AB1017" t="s">
        <v>607</v>
      </c>
      <c r="AE1017" t="s">
        <v>437</v>
      </c>
      <c r="AF1017">
        <v>30001</v>
      </c>
    </row>
    <row r="1018" spans="1:32" x14ac:dyDescent="0.25">
      <c r="A1018" t="s">
        <v>629</v>
      </c>
      <c r="B1018" t="s">
        <v>607</v>
      </c>
      <c r="C1018" s="158" t="str">
        <f t="shared" si="15"/>
        <v>1131294</v>
      </c>
      <c r="D1018">
        <v>113129</v>
      </c>
      <c r="F1018">
        <v>12</v>
      </c>
      <c r="G1018">
        <v>38</v>
      </c>
      <c r="I1018">
        <v>1025420</v>
      </c>
      <c r="J1018">
        <v>1</v>
      </c>
      <c r="K1018">
        <v>0</v>
      </c>
      <c r="L1018">
        <v>1</v>
      </c>
      <c r="M1018">
        <v>0</v>
      </c>
      <c r="N1018">
        <v>9020258</v>
      </c>
      <c r="O1018">
        <v>4</v>
      </c>
      <c r="P1018" t="s">
        <v>84</v>
      </c>
      <c r="Q1018">
        <v>1005</v>
      </c>
      <c r="R1018">
        <v>6</v>
      </c>
      <c r="S1018">
        <v>0</v>
      </c>
      <c r="T1018">
        <v>0</v>
      </c>
      <c r="V1018" t="s">
        <v>1387</v>
      </c>
      <c r="W1018">
        <v>3</v>
      </c>
      <c r="X1018" s="68">
        <v>42354</v>
      </c>
      <c r="Y1018" s="68">
        <v>36525</v>
      </c>
      <c r="Z1018">
        <v>0</v>
      </c>
      <c r="AA1018">
        <v>22</v>
      </c>
      <c r="AB1018" t="s">
        <v>607</v>
      </c>
      <c r="AE1018" t="s">
        <v>437</v>
      </c>
      <c r="AF1018">
        <v>30001</v>
      </c>
    </row>
    <row r="1019" spans="1:32" x14ac:dyDescent="0.25">
      <c r="A1019" t="s">
        <v>629</v>
      </c>
      <c r="B1019" t="s">
        <v>607</v>
      </c>
      <c r="C1019" s="158" t="str">
        <f t="shared" si="15"/>
        <v>1131295</v>
      </c>
      <c r="D1019">
        <v>113129</v>
      </c>
      <c r="F1019">
        <v>12</v>
      </c>
      <c r="G1019">
        <v>49</v>
      </c>
      <c r="I1019">
        <v>1025421</v>
      </c>
      <c r="J1019">
        <v>1</v>
      </c>
      <c r="K1019">
        <v>0</v>
      </c>
      <c r="L1019">
        <v>1</v>
      </c>
      <c r="M1019">
        <v>0</v>
      </c>
      <c r="N1019">
        <v>9020258</v>
      </c>
      <c r="O1019">
        <v>5</v>
      </c>
      <c r="P1019" t="s">
        <v>84</v>
      </c>
      <c r="Q1019">
        <v>1005</v>
      </c>
      <c r="R1019">
        <v>6</v>
      </c>
      <c r="S1019">
        <v>0</v>
      </c>
      <c r="T1019">
        <v>0</v>
      </c>
      <c r="V1019" t="s">
        <v>1387</v>
      </c>
      <c r="W1019">
        <v>3</v>
      </c>
      <c r="X1019" s="68">
        <v>42354</v>
      </c>
      <c r="Y1019" s="68">
        <v>36525</v>
      </c>
      <c r="Z1019">
        <v>0</v>
      </c>
      <c r="AA1019">
        <v>22</v>
      </c>
      <c r="AB1019" t="s">
        <v>607</v>
      </c>
      <c r="AE1019" t="s">
        <v>437</v>
      </c>
      <c r="AF1019">
        <v>30001</v>
      </c>
    </row>
    <row r="1020" spans="1:32" x14ac:dyDescent="0.25">
      <c r="A1020" t="s">
        <v>630</v>
      </c>
      <c r="B1020" t="s">
        <v>607</v>
      </c>
      <c r="C1020" s="158" t="str">
        <f t="shared" si="15"/>
        <v>1131311</v>
      </c>
      <c r="D1020">
        <v>113131</v>
      </c>
      <c r="F1020">
        <v>12</v>
      </c>
      <c r="G1020">
        <v>58</v>
      </c>
      <c r="I1020">
        <v>1025433</v>
      </c>
      <c r="J1020">
        <v>1</v>
      </c>
      <c r="K1020">
        <v>0</v>
      </c>
      <c r="L1020">
        <v>1</v>
      </c>
      <c r="M1020">
        <v>0</v>
      </c>
      <c r="N1020">
        <v>9020255</v>
      </c>
      <c r="O1020">
        <v>1</v>
      </c>
      <c r="P1020" t="s">
        <v>52</v>
      </c>
      <c r="Q1020">
        <v>1005</v>
      </c>
      <c r="R1020">
        <v>6</v>
      </c>
      <c r="S1020">
        <v>0</v>
      </c>
      <c r="T1020">
        <v>0</v>
      </c>
      <c r="V1020" t="s">
        <v>1387</v>
      </c>
      <c r="W1020">
        <v>3</v>
      </c>
      <c r="X1020" s="68">
        <v>42354</v>
      </c>
      <c r="Y1020" s="68">
        <v>36525</v>
      </c>
      <c r="Z1020">
        <v>0</v>
      </c>
      <c r="AA1020">
        <v>22</v>
      </c>
      <c r="AB1020" t="s">
        <v>607</v>
      </c>
      <c r="AE1020" t="s">
        <v>437</v>
      </c>
      <c r="AF1020">
        <v>30001</v>
      </c>
    </row>
    <row r="1021" spans="1:32" x14ac:dyDescent="0.25">
      <c r="A1021" t="s">
        <v>630</v>
      </c>
      <c r="B1021" t="s">
        <v>607</v>
      </c>
      <c r="C1021" s="158" t="str">
        <f t="shared" si="15"/>
        <v>1131312</v>
      </c>
      <c r="D1021">
        <v>113131</v>
      </c>
      <c r="F1021">
        <v>12</v>
      </c>
      <c r="G1021">
        <v>72</v>
      </c>
      <c r="I1021">
        <v>1025434</v>
      </c>
      <c r="J1021">
        <v>1</v>
      </c>
      <c r="K1021">
        <v>0</v>
      </c>
      <c r="L1021">
        <v>1</v>
      </c>
      <c r="M1021">
        <v>0</v>
      </c>
      <c r="N1021">
        <v>9020255</v>
      </c>
      <c r="O1021">
        <v>2</v>
      </c>
      <c r="P1021" t="s">
        <v>52</v>
      </c>
      <c r="Q1021">
        <v>1005</v>
      </c>
      <c r="R1021">
        <v>6</v>
      </c>
      <c r="S1021">
        <v>0</v>
      </c>
      <c r="T1021">
        <v>0</v>
      </c>
      <c r="V1021" t="s">
        <v>1387</v>
      </c>
      <c r="W1021">
        <v>3</v>
      </c>
      <c r="X1021" s="68">
        <v>42354</v>
      </c>
      <c r="Y1021" s="68">
        <v>36525</v>
      </c>
      <c r="Z1021">
        <v>0</v>
      </c>
      <c r="AA1021">
        <v>22</v>
      </c>
      <c r="AB1021" t="s">
        <v>607</v>
      </c>
      <c r="AE1021" t="s">
        <v>437</v>
      </c>
      <c r="AF1021">
        <v>30001</v>
      </c>
    </row>
    <row r="1022" spans="1:32" x14ac:dyDescent="0.25">
      <c r="A1022" t="s">
        <v>630</v>
      </c>
      <c r="B1022" t="s">
        <v>607</v>
      </c>
      <c r="C1022" s="158" t="str">
        <f t="shared" si="15"/>
        <v>1131313</v>
      </c>
      <c r="D1022">
        <v>113131</v>
      </c>
      <c r="F1022">
        <v>12</v>
      </c>
      <c r="G1022">
        <v>91</v>
      </c>
      <c r="I1022">
        <v>1025435</v>
      </c>
      <c r="J1022">
        <v>1</v>
      </c>
      <c r="K1022">
        <v>0</v>
      </c>
      <c r="L1022">
        <v>1</v>
      </c>
      <c r="M1022">
        <v>0</v>
      </c>
      <c r="N1022">
        <v>9020255</v>
      </c>
      <c r="O1022">
        <v>3</v>
      </c>
      <c r="P1022" t="s">
        <v>52</v>
      </c>
      <c r="Q1022">
        <v>1005</v>
      </c>
      <c r="R1022">
        <v>6</v>
      </c>
      <c r="S1022">
        <v>0</v>
      </c>
      <c r="T1022">
        <v>0</v>
      </c>
      <c r="V1022" t="s">
        <v>1387</v>
      </c>
      <c r="W1022">
        <v>3</v>
      </c>
      <c r="X1022" s="68">
        <v>42354</v>
      </c>
      <c r="Y1022" s="68">
        <v>36525</v>
      </c>
      <c r="Z1022">
        <v>0</v>
      </c>
      <c r="AA1022">
        <v>22</v>
      </c>
      <c r="AB1022" t="s">
        <v>607</v>
      </c>
      <c r="AE1022" t="s">
        <v>437</v>
      </c>
      <c r="AF1022">
        <v>30001</v>
      </c>
    </row>
    <row r="1023" spans="1:32" x14ac:dyDescent="0.25">
      <c r="A1023" t="s">
        <v>630</v>
      </c>
      <c r="B1023" t="s">
        <v>607</v>
      </c>
      <c r="C1023" s="158" t="str">
        <f t="shared" si="15"/>
        <v>1131314</v>
      </c>
      <c r="D1023">
        <v>113131</v>
      </c>
      <c r="F1023">
        <v>12</v>
      </c>
      <c r="G1023">
        <v>76</v>
      </c>
      <c r="I1023">
        <v>1025436</v>
      </c>
      <c r="J1023">
        <v>1</v>
      </c>
      <c r="K1023">
        <v>0</v>
      </c>
      <c r="L1023">
        <v>1</v>
      </c>
      <c r="M1023">
        <v>0</v>
      </c>
      <c r="N1023">
        <v>9020255</v>
      </c>
      <c r="O1023">
        <v>4</v>
      </c>
      <c r="P1023" t="s">
        <v>52</v>
      </c>
      <c r="Q1023">
        <v>1005</v>
      </c>
      <c r="R1023">
        <v>6</v>
      </c>
      <c r="S1023">
        <v>0</v>
      </c>
      <c r="T1023">
        <v>0</v>
      </c>
      <c r="V1023" t="s">
        <v>1387</v>
      </c>
      <c r="W1023">
        <v>3</v>
      </c>
      <c r="X1023" s="68">
        <v>42354</v>
      </c>
      <c r="Y1023" s="68">
        <v>36525</v>
      </c>
      <c r="Z1023">
        <v>0</v>
      </c>
      <c r="AA1023">
        <v>22</v>
      </c>
      <c r="AB1023" t="s">
        <v>607</v>
      </c>
      <c r="AE1023" t="s">
        <v>437</v>
      </c>
      <c r="AF1023">
        <v>30001</v>
      </c>
    </row>
    <row r="1024" spans="1:32" x14ac:dyDescent="0.25">
      <c r="A1024" t="s">
        <v>630</v>
      </c>
      <c r="B1024" t="s">
        <v>607</v>
      </c>
      <c r="C1024" s="158" t="str">
        <f t="shared" si="15"/>
        <v>1131315</v>
      </c>
      <c r="D1024">
        <v>113131</v>
      </c>
      <c r="F1024">
        <v>12</v>
      </c>
      <c r="G1024">
        <v>96</v>
      </c>
      <c r="I1024">
        <v>1025437</v>
      </c>
      <c r="J1024">
        <v>1</v>
      </c>
      <c r="K1024">
        <v>0</v>
      </c>
      <c r="L1024">
        <v>1</v>
      </c>
      <c r="M1024">
        <v>0</v>
      </c>
      <c r="N1024">
        <v>9020255</v>
      </c>
      <c r="O1024">
        <v>5</v>
      </c>
      <c r="P1024" t="s">
        <v>52</v>
      </c>
      <c r="Q1024">
        <v>1005</v>
      </c>
      <c r="R1024">
        <v>6</v>
      </c>
      <c r="S1024">
        <v>0</v>
      </c>
      <c r="T1024">
        <v>0</v>
      </c>
      <c r="V1024" t="s">
        <v>1387</v>
      </c>
      <c r="W1024">
        <v>3</v>
      </c>
      <c r="X1024" s="68">
        <v>42354</v>
      </c>
      <c r="Y1024" s="68">
        <v>36525</v>
      </c>
      <c r="Z1024">
        <v>0</v>
      </c>
      <c r="AA1024">
        <v>22</v>
      </c>
      <c r="AB1024" t="s">
        <v>607</v>
      </c>
      <c r="AE1024" t="s">
        <v>437</v>
      </c>
      <c r="AF1024">
        <v>30001</v>
      </c>
    </row>
    <row r="1025" spans="1:32" x14ac:dyDescent="0.25">
      <c r="A1025" t="s">
        <v>631</v>
      </c>
      <c r="B1025" t="s">
        <v>607</v>
      </c>
      <c r="C1025" s="158" t="str">
        <f t="shared" si="15"/>
        <v>1131321</v>
      </c>
      <c r="D1025">
        <v>113132</v>
      </c>
      <c r="F1025">
        <v>12</v>
      </c>
      <c r="G1025">
        <v>67</v>
      </c>
      <c r="I1025">
        <v>1025441</v>
      </c>
      <c r="J1025">
        <v>1</v>
      </c>
      <c r="K1025">
        <v>0</v>
      </c>
      <c r="L1025">
        <v>1</v>
      </c>
      <c r="M1025">
        <v>0</v>
      </c>
      <c r="N1025">
        <v>9020255</v>
      </c>
      <c r="O1025">
        <v>1</v>
      </c>
      <c r="P1025" t="s">
        <v>632</v>
      </c>
      <c r="Q1025">
        <v>1005</v>
      </c>
      <c r="R1025">
        <v>6</v>
      </c>
      <c r="S1025">
        <v>0</v>
      </c>
      <c r="T1025">
        <v>0</v>
      </c>
      <c r="V1025" t="s">
        <v>1387</v>
      </c>
      <c r="W1025">
        <v>3</v>
      </c>
      <c r="X1025" s="68">
        <v>42354</v>
      </c>
      <c r="Y1025" s="68">
        <v>36525</v>
      </c>
      <c r="Z1025">
        <v>0</v>
      </c>
      <c r="AA1025">
        <v>22</v>
      </c>
      <c r="AB1025" t="s">
        <v>607</v>
      </c>
      <c r="AE1025" t="s">
        <v>437</v>
      </c>
      <c r="AF1025">
        <v>30001</v>
      </c>
    </row>
    <row r="1026" spans="1:32" x14ac:dyDescent="0.25">
      <c r="A1026" t="s">
        <v>631</v>
      </c>
      <c r="B1026" t="s">
        <v>607</v>
      </c>
      <c r="C1026" s="158" t="str">
        <f t="shared" si="15"/>
        <v>1131322</v>
      </c>
      <c r="D1026">
        <v>113132</v>
      </c>
      <c r="F1026">
        <v>12</v>
      </c>
      <c r="G1026">
        <v>83</v>
      </c>
      <c r="I1026">
        <v>1025442</v>
      </c>
      <c r="J1026">
        <v>1</v>
      </c>
      <c r="K1026">
        <v>0</v>
      </c>
      <c r="L1026">
        <v>1</v>
      </c>
      <c r="M1026">
        <v>0</v>
      </c>
      <c r="N1026">
        <v>9020255</v>
      </c>
      <c r="O1026">
        <v>2</v>
      </c>
      <c r="P1026" t="s">
        <v>632</v>
      </c>
      <c r="Q1026">
        <v>1005</v>
      </c>
      <c r="R1026">
        <v>6</v>
      </c>
      <c r="S1026">
        <v>0</v>
      </c>
      <c r="T1026">
        <v>0</v>
      </c>
      <c r="V1026" t="s">
        <v>1387</v>
      </c>
      <c r="W1026">
        <v>3</v>
      </c>
      <c r="X1026" s="68">
        <v>42354</v>
      </c>
      <c r="Y1026" s="68">
        <v>36525</v>
      </c>
      <c r="Z1026">
        <v>0</v>
      </c>
      <c r="AA1026">
        <v>22</v>
      </c>
      <c r="AB1026" t="s">
        <v>607</v>
      </c>
      <c r="AE1026" t="s">
        <v>437</v>
      </c>
      <c r="AF1026">
        <v>30001</v>
      </c>
    </row>
    <row r="1027" spans="1:32" x14ac:dyDescent="0.25">
      <c r="A1027" t="s">
        <v>631</v>
      </c>
      <c r="B1027" t="s">
        <v>607</v>
      </c>
      <c r="C1027" s="158" t="str">
        <f t="shared" ref="C1027:C1090" si="16">D1027&amp;O1027</f>
        <v>1131323</v>
      </c>
      <c r="D1027">
        <v>113132</v>
      </c>
      <c r="F1027">
        <v>12</v>
      </c>
      <c r="G1027">
        <v>103</v>
      </c>
      <c r="I1027">
        <v>1025443</v>
      </c>
      <c r="J1027">
        <v>1</v>
      </c>
      <c r="K1027">
        <v>0</v>
      </c>
      <c r="L1027">
        <v>1</v>
      </c>
      <c r="M1027">
        <v>0</v>
      </c>
      <c r="N1027">
        <v>9020255</v>
      </c>
      <c r="O1027">
        <v>3</v>
      </c>
      <c r="P1027" t="s">
        <v>632</v>
      </c>
      <c r="Q1027">
        <v>1005</v>
      </c>
      <c r="R1027">
        <v>6</v>
      </c>
      <c r="S1027">
        <v>0</v>
      </c>
      <c r="T1027">
        <v>0</v>
      </c>
      <c r="V1027" t="s">
        <v>1387</v>
      </c>
      <c r="W1027">
        <v>3</v>
      </c>
      <c r="X1027" s="68">
        <v>42354</v>
      </c>
      <c r="Y1027" s="68">
        <v>36525</v>
      </c>
      <c r="Z1027">
        <v>0</v>
      </c>
      <c r="AA1027">
        <v>22</v>
      </c>
      <c r="AB1027" t="s">
        <v>607</v>
      </c>
      <c r="AE1027" t="s">
        <v>437</v>
      </c>
      <c r="AF1027">
        <v>30001</v>
      </c>
    </row>
    <row r="1028" spans="1:32" x14ac:dyDescent="0.25">
      <c r="A1028" t="s">
        <v>631</v>
      </c>
      <c r="B1028" t="s">
        <v>607</v>
      </c>
      <c r="C1028" s="158" t="str">
        <f t="shared" si="16"/>
        <v>1131324</v>
      </c>
      <c r="D1028">
        <v>113132</v>
      </c>
      <c r="F1028">
        <v>12</v>
      </c>
      <c r="G1028">
        <v>88</v>
      </c>
      <c r="I1028">
        <v>1025444</v>
      </c>
      <c r="J1028">
        <v>1</v>
      </c>
      <c r="K1028">
        <v>0</v>
      </c>
      <c r="L1028">
        <v>1</v>
      </c>
      <c r="M1028">
        <v>0</v>
      </c>
      <c r="N1028">
        <v>9020255</v>
      </c>
      <c r="O1028">
        <v>4</v>
      </c>
      <c r="P1028" t="s">
        <v>632</v>
      </c>
      <c r="Q1028">
        <v>1005</v>
      </c>
      <c r="R1028">
        <v>6</v>
      </c>
      <c r="S1028">
        <v>0</v>
      </c>
      <c r="T1028">
        <v>0</v>
      </c>
      <c r="V1028" t="s">
        <v>1387</v>
      </c>
      <c r="W1028">
        <v>3</v>
      </c>
      <c r="X1028" s="68">
        <v>42354</v>
      </c>
      <c r="Y1028" s="68">
        <v>36525</v>
      </c>
      <c r="Z1028">
        <v>0</v>
      </c>
      <c r="AA1028">
        <v>22</v>
      </c>
      <c r="AB1028" t="s">
        <v>607</v>
      </c>
      <c r="AE1028" t="s">
        <v>437</v>
      </c>
      <c r="AF1028">
        <v>30001</v>
      </c>
    </row>
    <row r="1029" spans="1:32" x14ac:dyDescent="0.25">
      <c r="A1029" t="s">
        <v>631</v>
      </c>
      <c r="B1029" t="s">
        <v>607</v>
      </c>
      <c r="C1029" s="158" t="str">
        <f t="shared" si="16"/>
        <v>1131325</v>
      </c>
      <c r="D1029">
        <v>113132</v>
      </c>
      <c r="F1029">
        <v>12</v>
      </c>
      <c r="G1029">
        <v>109</v>
      </c>
      <c r="I1029">
        <v>1025445</v>
      </c>
      <c r="J1029">
        <v>1</v>
      </c>
      <c r="K1029">
        <v>0</v>
      </c>
      <c r="L1029">
        <v>1</v>
      </c>
      <c r="M1029">
        <v>0</v>
      </c>
      <c r="N1029">
        <v>9020255</v>
      </c>
      <c r="O1029">
        <v>5</v>
      </c>
      <c r="P1029" t="s">
        <v>632</v>
      </c>
      <c r="Q1029">
        <v>1005</v>
      </c>
      <c r="R1029">
        <v>6</v>
      </c>
      <c r="S1029">
        <v>0</v>
      </c>
      <c r="T1029">
        <v>0</v>
      </c>
      <c r="V1029" t="s">
        <v>1387</v>
      </c>
      <c r="W1029">
        <v>3</v>
      </c>
      <c r="X1029" s="68">
        <v>42354</v>
      </c>
      <c r="Y1029" s="68">
        <v>36525</v>
      </c>
      <c r="Z1029">
        <v>0</v>
      </c>
      <c r="AA1029">
        <v>22</v>
      </c>
      <c r="AB1029" t="s">
        <v>607</v>
      </c>
      <c r="AE1029" t="s">
        <v>437</v>
      </c>
      <c r="AF1029">
        <v>30001</v>
      </c>
    </row>
    <row r="1030" spans="1:32" x14ac:dyDescent="0.25">
      <c r="A1030" t="s">
        <v>633</v>
      </c>
      <c r="B1030" t="s">
        <v>615</v>
      </c>
      <c r="C1030" s="158" t="str">
        <f t="shared" si="16"/>
        <v>1131331</v>
      </c>
      <c r="D1030">
        <v>113133</v>
      </c>
      <c r="F1030">
        <v>12</v>
      </c>
      <c r="G1030">
        <v>61</v>
      </c>
      <c r="I1030">
        <v>1025462</v>
      </c>
      <c r="J1030">
        <v>1</v>
      </c>
      <c r="K1030">
        <v>0</v>
      </c>
      <c r="L1030">
        <v>1</v>
      </c>
      <c r="M1030">
        <v>0</v>
      </c>
      <c r="N1030">
        <v>9020255</v>
      </c>
      <c r="O1030">
        <v>1</v>
      </c>
      <c r="P1030" t="s">
        <v>634</v>
      </c>
      <c r="Q1030">
        <v>1005</v>
      </c>
      <c r="R1030">
        <v>6</v>
      </c>
      <c r="S1030">
        <v>0</v>
      </c>
      <c r="T1030">
        <v>0</v>
      </c>
      <c r="V1030" t="s">
        <v>1387</v>
      </c>
      <c r="W1030">
        <v>3</v>
      </c>
      <c r="X1030" s="68">
        <v>42354</v>
      </c>
      <c r="Y1030" s="68">
        <v>36525</v>
      </c>
      <c r="Z1030">
        <v>0</v>
      </c>
      <c r="AA1030">
        <v>25</v>
      </c>
      <c r="AB1030" t="s">
        <v>615</v>
      </c>
      <c r="AE1030" t="s">
        <v>437</v>
      </c>
      <c r="AF1030">
        <v>30001</v>
      </c>
    </row>
    <row r="1031" spans="1:32" x14ac:dyDescent="0.25">
      <c r="A1031" t="s">
        <v>633</v>
      </c>
      <c r="B1031" t="s">
        <v>615</v>
      </c>
      <c r="C1031" s="158" t="str">
        <f t="shared" si="16"/>
        <v>1131332</v>
      </c>
      <c r="D1031">
        <v>113133</v>
      </c>
      <c r="F1031">
        <v>12</v>
      </c>
      <c r="G1031">
        <v>76</v>
      </c>
      <c r="I1031">
        <v>1025463</v>
      </c>
      <c r="J1031">
        <v>1</v>
      </c>
      <c r="K1031">
        <v>0</v>
      </c>
      <c r="L1031">
        <v>1</v>
      </c>
      <c r="M1031">
        <v>0</v>
      </c>
      <c r="N1031">
        <v>9020255</v>
      </c>
      <c r="O1031">
        <v>2</v>
      </c>
      <c r="P1031" t="s">
        <v>634</v>
      </c>
      <c r="Q1031">
        <v>1005</v>
      </c>
      <c r="R1031">
        <v>6</v>
      </c>
      <c r="S1031">
        <v>0</v>
      </c>
      <c r="T1031">
        <v>0</v>
      </c>
      <c r="V1031" t="s">
        <v>1387</v>
      </c>
      <c r="W1031">
        <v>3</v>
      </c>
      <c r="X1031" s="68">
        <v>42354</v>
      </c>
      <c r="Y1031" s="68">
        <v>36525</v>
      </c>
      <c r="Z1031">
        <v>0</v>
      </c>
      <c r="AA1031">
        <v>25</v>
      </c>
      <c r="AB1031" t="s">
        <v>615</v>
      </c>
      <c r="AE1031" t="s">
        <v>437</v>
      </c>
      <c r="AF1031">
        <v>30001</v>
      </c>
    </row>
    <row r="1032" spans="1:32" x14ac:dyDescent="0.25">
      <c r="A1032" t="s">
        <v>633</v>
      </c>
      <c r="B1032" t="s">
        <v>615</v>
      </c>
      <c r="C1032" s="158" t="str">
        <f t="shared" si="16"/>
        <v>1131333</v>
      </c>
      <c r="D1032">
        <v>113133</v>
      </c>
      <c r="F1032">
        <v>12</v>
      </c>
      <c r="G1032">
        <v>96</v>
      </c>
      <c r="I1032">
        <v>1025464</v>
      </c>
      <c r="J1032">
        <v>1</v>
      </c>
      <c r="K1032">
        <v>0</v>
      </c>
      <c r="L1032">
        <v>1</v>
      </c>
      <c r="M1032">
        <v>0</v>
      </c>
      <c r="N1032">
        <v>9020255</v>
      </c>
      <c r="O1032">
        <v>3</v>
      </c>
      <c r="P1032" t="s">
        <v>634</v>
      </c>
      <c r="Q1032">
        <v>1005</v>
      </c>
      <c r="R1032">
        <v>6</v>
      </c>
      <c r="S1032">
        <v>0</v>
      </c>
      <c r="T1032">
        <v>0</v>
      </c>
      <c r="V1032" t="s">
        <v>1387</v>
      </c>
      <c r="W1032">
        <v>3</v>
      </c>
      <c r="X1032" s="68">
        <v>42354</v>
      </c>
      <c r="Y1032" s="68">
        <v>36525</v>
      </c>
      <c r="Z1032">
        <v>0</v>
      </c>
      <c r="AA1032">
        <v>25</v>
      </c>
      <c r="AB1032" t="s">
        <v>615</v>
      </c>
      <c r="AE1032" t="s">
        <v>437</v>
      </c>
      <c r="AF1032">
        <v>30001</v>
      </c>
    </row>
    <row r="1033" spans="1:32" x14ac:dyDescent="0.25">
      <c r="A1033" t="s">
        <v>633</v>
      </c>
      <c r="B1033" t="s">
        <v>615</v>
      </c>
      <c r="C1033" s="158" t="str">
        <f t="shared" si="16"/>
        <v>1131334</v>
      </c>
      <c r="D1033">
        <v>113133</v>
      </c>
      <c r="F1033">
        <v>12</v>
      </c>
      <c r="G1033">
        <v>80</v>
      </c>
      <c r="I1033">
        <v>1025465</v>
      </c>
      <c r="J1033">
        <v>1</v>
      </c>
      <c r="K1033">
        <v>0</v>
      </c>
      <c r="L1033">
        <v>1</v>
      </c>
      <c r="M1033">
        <v>0</v>
      </c>
      <c r="N1033">
        <v>9020255</v>
      </c>
      <c r="O1033">
        <v>4</v>
      </c>
      <c r="P1033" t="s">
        <v>634</v>
      </c>
      <c r="Q1033">
        <v>1005</v>
      </c>
      <c r="R1033">
        <v>6</v>
      </c>
      <c r="S1033">
        <v>0</v>
      </c>
      <c r="T1033">
        <v>0</v>
      </c>
      <c r="V1033" t="s">
        <v>1387</v>
      </c>
      <c r="W1033">
        <v>3</v>
      </c>
      <c r="X1033" s="68">
        <v>42354</v>
      </c>
      <c r="Y1033" s="68">
        <v>36525</v>
      </c>
      <c r="Z1033">
        <v>0</v>
      </c>
      <c r="AA1033">
        <v>25</v>
      </c>
      <c r="AB1033" t="s">
        <v>615</v>
      </c>
      <c r="AE1033" t="s">
        <v>437</v>
      </c>
      <c r="AF1033">
        <v>30001</v>
      </c>
    </row>
    <row r="1034" spans="1:32" x14ac:dyDescent="0.25">
      <c r="A1034" t="s">
        <v>633</v>
      </c>
      <c r="B1034" t="s">
        <v>615</v>
      </c>
      <c r="C1034" s="158" t="str">
        <f t="shared" si="16"/>
        <v>1131335</v>
      </c>
      <c r="D1034">
        <v>113133</v>
      </c>
      <c r="F1034">
        <v>12</v>
      </c>
      <c r="G1034">
        <v>101</v>
      </c>
      <c r="I1034">
        <v>1025466</v>
      </c>
      <c r="J1034">
        <v>1</v>
      </c>
      <c r="K1034">
        <v>0</v>
      </c>
      <c r="L1034">
        <v>1</v>
      </c>
      <c r="M1034">
        <v>0</v>
      </c>
      <c r="N1034">
        <v>9020255</v>
      </c>
      <c r="O1034">
        <v>5</v>
      </c>
      <c r="P1034" t="s">
        <v>634</v>
      </c>
      <c r="Q1034">
        <v>1005</v>
      </c>
      <c r="R1034">
        <v>6</v>
      </c>
      <c r="S1034">
        <v>0</v>
      </c>
      <c r="T1034">
        <v>0</v>
      </c>
      <c r="V1034" t="s">
        <v>1387</v>
      </c>
      <c r="W1034">
        <v>3</v>
      </c>
      <c r="X1034" s="68">
        <v>42354</v>
      </c>
      <c r="Y1034" s="68">
        <v>36525</v>
      </c>
      <c r="Z1034">
        <v>0</v>
      </c>
      <c r="AA1034">
        <v>25</v>
      </c>
      <c r="AB1034" t="s">
        <v>615</v>
      </c>
      <c r="AE1034" t="s">
        <v>437</v>
      </c>
      <c r="AF1034">
        <v>30001</v>
      </c>
    </row>
    <row r="1035" spans="1:32" x14ac:dyDescent="0.25">
      <c r="A1035" t="s">
        <v>635</v>
      </c>
      <c r="B1035" t="s">
        <v>607</v>
      </c>
      <c r="C1035" s="158" t="str">
        <f t="shared" si="16"/>
        <v>1131341</v>
      </c>
      <c r="D1035">
        <v>113134</v>
      </c>
      <c r="F1035">
        <v>12</v>
      </c>
      <c r="G1035">
        <v>87</v>
      </c>
      <c r="I1035">
        <v>1025449</v>
      </c>
      <c r="J1035">
        <v>1</v>
      </c>
      <c r="K1035">
        <v>0</v>
      </c>
      <c r="L1035">
        <v>1</v>
      </c>
      <c r="M1035">
        <v>0</v>
      </c>
      <c r="N1035">
        <v>9020255</v>
      </c>
      <c r="O1035">
        <v>1</v>
      </c>
      <c r="P1035" t="s">
        <v>636</v>
      </c>
      <c r="Q1035">
        <v>1005</v>
      </c>
      <c r="R1035">
        <v>6</v>
      </c>
      <c r="S1035">
        <v>0</v>
      </c>
      <c r="T1035">
        <v>0</v>
      </c>
      <c r="V1035" t="s">
        <v>1387</v>
      </c>
      <c r="W1035">
        <v>3</v>
      </c>
      <c r="X1035" s="68">
        <v>42354</v>
      </c>
      <c r="Y1035" s="68">
        <v>36525</v>
      </c>
      <c r="Z1035">
        <v>0</v>
      </c>
      <c r="AA1035">
        <v>22</v>
      </c>
      <c r="AB1035" t="s">
        <v>607</v>
      </c>
      <c r="AE1035" t="s">
        <v>437</v>
      </c>
      <c r="AF1035">
        <v>30001</v>
      </c>
    </row>
    <row r="1036" spans="1:32" x14ac:dyDescent="0.25">
      <c r="A1036" t="s">
        <v>635</v>
      </c>
      <c r="B1036" t="s">
        <v>607</v>
      </c>
      <c r="C1036" s="158" t="str">
        <f t="shared" si="16"/>
        <v>1131342</v>
      </c>
      <c r="D1036">
        <v>113134</v>
      </c>
      <c r="F1036">
        <v>12</v>
      </c>
      <c r="G1036">
        <v>110</v>
      </c>
      <c r="I1036">
        <v>1025450</v>
      </c>
      <c r="J1036">
        <v>1</v>
      </c>
      <c r="K1036">
        <v>0</v>
      </c>
      <c r="L1036">
        <v>1</v>
      </c>
      <c r="M1036">
        <v>0</v>
      </c>
      <c r="N1036">
        <v>9020255</v>
      </c>
      <c r="O1036">
        <v>2</v>
      </c>
      <c r="P1036" t="s">
        <v>636</v>
      </c>
      <c r="Q1036">
        <v>1005</v>
      </c>
      <c r="R1036">
        <v>6</v>
      </c>
      <c r="S1036">
        <v>0</v>
      </c>
      <c r="T1036">
        <v>0</v>
      </c>
      <c r="V1036" t="s">
        <v>1387</v>
      </c>
      <c r="W1036">
        <v>3</v>
      </c>
      <c r="X1036" s="68">
        <v>42354</v>
      </c>
      <c r="Y1036" s="68">
        <v>36525</v>
      </c>
      <c r="Z1036">
        <v>0</v>
      </c>
      <c r="AA1036">
        <v>22</v>
      </c>
      <c r="AB1036" t="s">
        <v>607</v>
      </c>
      <c r="AE1036" t="s">
        <v>437</v>
      </c>
      <c r="AF1036">
        <v>30001</v>
      </c>
    </row>
    <row r="1037" spans="1:32" x14ac:dyDescent="0.25">
      <c r="A1037" t="s">
        <v>635</v>
      </c>
      <c r="B1037" t="s">
        <v>607</v>
      </c>
      <c r="C1037" s="158" t="str">
        <f t="shared" si="16"/>
        <v>1131343</v>
      </c>
      <c r="D1037">
        <v>113134</v>
      </c>
      <c r="F1037">
        <v>12</v>
      </c>
      <c r="G1037">
        <v>136</v>
      </c>
      <c r="I1037">
        <v>1025451</v>
      </c>
      <c r="J1037">
        <v>1</v>
      </c>
      <c r="K1037">
        <v>0</v>
      </c>
      <c r="L1037">
        <v>1</v>
      </c>
      <c r="M1037">
        <v>0</v>
      </c>
      <c r="N1037">
        <v>9020255</v>
      </c>
      <c r="O1037">
        <v>3</v>
      </c>
      <c r="P1037" t="s">
        <v>636</v>
      </c>
      <c r="Q1037">
        <v>1005</v>
      </c>
      <c r="R1037">
        <v>6</v>
      </c>
      <c r="S1037">
        <v>0</v>
      </c>
      <c r="T1037">
        <v>0</v>
      </c>
      <c r="V1037" t="s">
        <v>1387</v>
      </c>
      <c r="W1037">
        <v>3</v>
      </c>
      <c r="X1037" s="68">
        <v>42354</v>
      </c>
      <c r="Y1037" s="68">
        <v>36525</v>
      </c>
      <c r="Z1037">
        <v>0</v>
      </c>
      <c r="AA1037">
        <v>22</v>
      </c>
      <c r="AB1037" t="s">
        <v>607</v>
      </c>
      <c r="AE1037" t="s">
        <v>437</v>
      </c>
      <c r="AF1037">
        <v>30001</v>
      </c>
    </row>
    <row r="1038" spans="1:32" x14ac:dyDescent="0.25">
      <c r="A1038" t="s">
        <v>635</v>
      </c>
      <c r="B1038" t="s">
        <v>607</v>
      </c>
      <c r="C1038" s="158" t="str">
        <f t="shared" si="16"/>
        <v>1131344</v>
      </c>
      <c r="D1038">
        <v>113134</v>
      </c>
      <c r="F1038">
        <v>12</v>
      </c>
      <c r="G1038">
        <v>116</v>
      </c>
      <c r="I1038">
        <v>1025452</v>
      </c>
      <c r="J1038">
        <v>1</v>
      </c>
      <c r="K1038">
        <v>0</v>
      </c>
      <c r="L1038">
        <v>1</v>
      </c>
      <c r="M1038">
        <v>0</v>
      </c>
      <c r="N1038">
        <v>9020255</v>
      </c>
      <c r="O1038">
        <v>4</v>
      </c>
      <c r="P1038" t="s">
        <v>636</v>
      </c>
      <c r="Q1038">
        <v>1005</v>
      </c>
      <c r="R1038">
        <v>6</v>
      </c>
      <c r="S1038">
        <v>0</v>
      </c>
      <c r="T1038">
        <v>0</v>
      </c>
      <c r="V1038" t="s">
        <v>1387</v>
      </c>
      <c r="W1038">
        <v>3</v>
      </c>
      <c r="X1038" s="68">
        <v>42354</v>
      </c>
      <c r="Y1038" s="68">
        <v>36525</v>
      </c>
      <c r="Z1038">
        <v>0</v>
      </c>
      <c r="AA1038">
        <v>22</v>
      </c>
      <c r="AB1038" t="s">
        <v>607</v>
      </c>
      <c r="AE1038" t="s">
        <v>437</v>
      </c>
      <c r="AF1038">
        <v>30001</v>
      </c>
    </row>
    <row r="1039" spans="1:32" x14ac:dyDescent="0.25">
      <c r="A1039" t="s">
        <v>635</v>
      </c>
      <c r="B1039" t="s">
        <v>607</v>
      </c>
      <c r="C1039" s="158" t="str">
        <f t="shared" si="16"/>
        <v>1131345</v>
      </c>
      <c r="D1039">
        <v>113134</v>
      </c>
      <c r="F1039">
        <v>12</v>
      </c>
      <c r="G1039">
        <v>143</v>
      </c>
      <c r="I1039">
        <v>1025453</v>
      </c>
      <c r="J1039">
        <v>1</v>
      </c>
      <c r="K1039">
        <v>0</v>
      </c>
      <c r="L1039">
        <v>1</v>
      </c>
      <c r="M1039">
        <v>0</v>
      </c>
      <c r="N1039">
        <v>9020255</v>
      </c>
      <c r="O1039">
        <v>5</v>
      </c>
      <c r="P1039" t="s">
        <v>636</v>
      </c>
      <c r="Q1039">
        <v>1005</v>
      </c>
      <c r="R1039">
        <v>6</v>
      </c>
      <c r="S1039">
        <v>0</v>
      </c>
      <c r="T1039">
        <v>0</v>
      </c>
      <c r="V1039" t="s">
        <v>1387</v>
      </c>
      <c r="W1039">
        <v>3</v>
      </c>
      <c r="X1039" s="68">
        <v>42354</v>
      </c>
      <c r="Y1039" s="68">
        <v>36525</v>
      </c>
      <c r="Z1039">
        <v>0</v>
      </c>
      <c r="AA1039">
        <v>22</v>
      </c>
      <c r="AB1039" t="s">
        <v>607</v>
      </c>
      <c r="AE1039" t="s">
        <v>437</v>
      </c>
      <c r="AF1039">
        <v>30001</v>
      </c>
    </row>
    <row r="1040" spans="1:32" x14ac:dyDescent="0.25">
      <c r="A1040" t="s">
        <v>637</v>
      </c>
      <c r="B1040" t="s">
        <v>607</v>
      </c>
      <c r="C1040" s="158" t="str">
        <f t="shared" si="16"/>
        <v>1131353</v>
      </c>
      <c r="D1040">
        <v>113135</v>
      </c>
      <c r="F1040">
        <v>12</v>
      </c>
      <c r="G1040">
        <v>72</v>
      </c>
      <c r="I1040">
        <v>1025459</v>
      </c>
      <c r="J1040">
        <v>1</v>
      </c>
      <c r="K1040">
        <v>0</v>
      </c>
      <c r="L1040">
        <v>1</v>
      </c>
      <c r="M1040">
        <v>0</v>
      </c>
      <c r="N1040">
        <v>9020255</v>
      </c>
      <c r="O1040">
        <v>3</v>
      </c>
      <c r="P1040" t="s">
        <v>57</v>
      </c>
      <c r="Q1040">
        <v>1005</v>
      </c>
      <c r="R1040">
        <v>6</v>
      </c>
      <c r="S1040">
        <v>0</v>
      </c>
      <c r="T1040">
        <v>0</v>
      </c>
      <c r="V1040" t="s">
        <v>1387</v>
      </c>
      <c r="W1040">
        <v>3</v>
      </c>
      <c r="X1040" s="68">
        <v>42354</v>
      </c>
      <c r="Y1040" s="68">
        <v>36525</v>
      </c>
      <c r="Z1040">
        <v>0</v>
      </c>
      <c r="AA1040">
        <v>22</v>
      </c>
      <c r="AB1040" t="s">
        <v>607</v>
      </c>
      <c r="AE1040" t="s">
        <v>437</v>
      </c>
      <c r="AF1040">
        <v>30001</v>
      </c>
    </row>
    <row r="1041" spans="1:32" x14ac:dyDescent="0.25">
      <c r="A1041" t="s">
        <v>637</v>
      </c>
      <c r="B1041" t="s">
        <v>607</v>
      </c>
      <c r="C1041" s="158" t="str">
        <f t="shared" si="16"/>
        <v>1131354</v>
      </c>
      <c r="D1041">
        <v>113135</v>
      </c>
      <c r="F1041">
        <v>12</v>
      </c>
      <c r="G1041">
        <v>69</v>
      </c>
      <c r="I1041">
        <v>1025460</v>
      </c>
      <c r="J1041">
        <v>1</v>
      </c>
      <c r="K1041">
        <v>0</v>
      </c>
      <c r="L1041">
        <v>1</v>
      </c>
      <c r="M1041">
        <v>0</v>
      </c>
      <c r="N1041">
        <v>9020255</v>
      </c>
      <c r="O1041">
        <v>4</v>
      </c>
      <c r="P1041" t="s">
        <v>57</v>
      </c>
      <c r="Q1041">
        <v>1005</v>
      </c>
      <c r="R1041">
        <v>6</v>
      </c>
      <c r="S1041">
        <v>0</v>
      </c>
      <c r="T1041">
        <v>0</v>
      </c>
      <c r="V1041" t="s">
        <v>1387</v>
      </c>
      <c r="W1041">
        <v>3</v>
      </c>
      <c r="X1041" s="68">
        <v>42354</v>
      </c>
      <c r="Y1041" s="68">
        <v>36525</v>
      </c>
      <c r="Z1041">
        <v>0</v>
      </c>
      <c r="AA1041">
        <v>22</v>
      </c>
      <c r="AB1041" t="s">
        <v>607</v>
      </c>
      <c r="AE1041" t="s">
        <v>437</v>
      </c>
      <c r="AF1041">
        <v>30001</v>
      </c>
    </row>
    <row r="1042" spans="1:32" x14ac:dyDescent="0.25">
      <c r="A1042" t="s">
        <v>637</v>
      </c>
      <c r="B1042" t="s">
        <v>607</v>
      </c>
      <c r="C1042" s="158" t="str">
        <f t="shared" si="16"/>
        <v>1131355</v>
      </c>
      <c r="D1042">
        <v>113135</v>
      </c>
      <c r="F1042">
        <v>12</v>
      </c>
      <c r="G1042">
        <v>76</v>
      </c>
      <c r="I1042">
        <v>1025461</v>
      </c>
      <c r="J1042">
        <v>1</v>
      </c>
      <c r="K1042">
        <v>0</v>
      </c>
      <c r="L1042">
        <v>1</v>
      </c>
      <c r="M1042">
        <v>0</v>
      </c>
      <c r="N1042">
        <v>9020255</v>
      </c>
      <c r="O1042">
        <v>5</v>
      </c>
      <c r="P1042" t="s">
        <v>57</v>
      </c>
      <c r="Q1042">
        <v>1005</v>
      </c>
      <c r="R1042">
        <v>6</v>
      </c>
      <c r="S1042">
        <v>0</v>
      </c>
      <c r="T1042">
        <v>0</v>
      </c>
      <c r="V1042" t="s">
        <v>1387</v>
      </c>
      <c r="W1042">
        <v>3</v>
      </c>
      <c r="X1042" s="68">
        <v>42354</v>
      </c>
      <c r="Y1042" s="68">
        <v>36525</v>
      </c>
      <c r="Z1042">
        <v>0</v>
      </c>
      <c r="AA1042">
        <v>22</v>
      </c>
      <c r="AB1042" t="s">
        <v>607</v>
      </c>
      <c r="AE1042" t="s">
        <v>437</v>
      </c>
      <c r="AF1042">
        <v>30001</v>
      </c>
    </row>
    <row r="1043" spans="1:32" x14ac:dyDescent="0.25">
      <c r="A1043" t="s">
        <v>637</v>
      </c>
      <c r="B1043" t="s">
        <v>607</v>
      </c>
      <c r="C1043" s="158" t="str">
        <f t="shared" si="16"/>
        <v>1131351</v>
      </c>
      <c r="D1043">
        <v>113135</v>
      </c>
      <c r="F1043">
        <v>12</v>
      </c>
      <c r="G1043">
        <v>60</v>
      </c>
      <c r="I1043">
        <v>1025457</v>
      </c>
      <c r="J1043">
        <v>1</v>
      </c>
      <c r="K1043">
        <v>0</v>
      </c>
      <c r="L1043">
        <v>1</v>
      </c>
      <c r="M1043">
        <v>0</v>
      </c>
      <c r="N1043">
        <v>9020255</v>
      </c>
      <c r="O1043">
        <v>1</v>
      </c>
      <c r="P1043" t="s">
        <v>57</v>
      </c>
      <c r="Q1043">
        <v>1005</v>
      </c>
      <c r="R1043">
        <v>6</v>
      </c>
      <c r="S1043">
        <v>0</v>
      </c>
      <c r="T1043">
        <v>0</v>
      </c>
      <c r="V1043" t="s">
        <v>1387</v>
      </c>
      <c r="W1043">
        <v>3</v>
      </c>
      <c r="X1043" s="68">
        <v>42354</v>
      </c>
      <c r="Y1043" s="68">
        <v>36525</v>
      </c>
      <c r="Z1043">
        <v>0</v>
      </c>
      <c r="AA1043">
        <v>22</v>
      </c>
      <c r="AB1043" t="s">
        <v>607</v>
      </c>
      <c r="AE1043" t="s">
        <v>437</v>
      </c>
      <c r="AF1043">
        <v>30001</v>
      </c>
    </row>
    <row r="1044" spans="1:32" x14ac:dyDescent="0.25">
      <c r="A1044" t="s">
        <v>637</v>
      </c>
      <c r="B1044" t="s">
        <v>607</v>
      </c>
      <c r="C1044" s="158" t="str">
        <f t="shared" si="16"/>
        <v>1131352</v>
      </c>
      <c r="D1044">
        <v>113135</v>
      </c>
      <c r="F1044">
        <v>12</v>
      </c>
      <c r="G1044">
        <v>65</v>
      </c>
      <c r="I1044">
        <v>1025458</v>
      </c>
      <c r="J1044">
        <v>1</v>
      </c>
      <c r="K1044">
        <v>0</v>
      </c>
      <c r="L1044">
        <v>1</v>
      </c>
      <c r="M1044">
        <v>0</v>
      </c>
      <c r="N1044">
        <v>9020255</v>
      </c>
      <c r="O1044">
        <v>2</v>
      </c>
      <c r="P1044" t="s">
        <v>57</v>
      </c>
      <c r="Q1044">
        <v>1005</v>
      </c>
      <c r="R1044">
        <v>6</v>
      </c>
      <c r="S1044">
        <v>0</v>
      </c>
      <c r="T1044">
        <v>0</v>
      </c>
      <c r="V1044" t="s">
        <v>1387</v>
      </c>
      <c r="W1044">
        <v>3</v>
      </c>
      <c r="X1044" s="68">
        <v>42354</v>
      </c>
      <c r="Y1044" s="68">
        <v>36525</v>
      </c>
      <c r="Z1044">
        <v>0</v>
      </c>
      <c r="AA1044">
        <v>22</v>
      </c>
      <c r="AB1044" t="s">
        <v>607</v>
      </c>
      <c r="AE1044" t="s">
        <v>437</v>
      </c>
      <c r="AF1044">
        <v>30001</v>
      </c>
    </row>
    <row r="1045" spans="1:32" x14ac:dyDescent="0.25">
      <c r="A1045" t="s">
        <v>638</v>
      </c>
      <c r="B1045" t="s">
        <v>607</v>
      </c>
      <c r="C1045" s="158" t="str">
        <f t="shared" si="16"/>
        <v>1131361</v>
      </c>
      <c r="D1045">
        <v>113136</v>
      </c>
      <c r="F1045">
        <v>12</v>
      </c>
      <c r="G1045">
        <v>94.5</v>
      </c>
      <c r="I1045">
        <v>1025470</v>
      </c>
      <c r="J1045">
        <v>1</v>
      </c>
      <c r="K1045">
        <v>0</v>
      </c>
      <c r="L1045">
        <v>1</v>
      </c>
      <c r="M1045">
        <v>0</v>
      </c>
      <c r="N1045">
        <v>9020255</v>
      </c>
      <c r="O1045">
        <v>1</v>
      </c>
      <c r="P1045" t="s">
        <v>639</v>
      </c>
      <c r="Q1045">
        <v>1005</v>
      </c>
      <c r="R1045">
        <v>6</v>
      </c>
      <c r="S1045">
        <v>0</v>
      </c>
      <c r="T1045">
        <v>0</v>
      </c>
      <c r="V1045" t="s">
        <v>1387</v>
      </c>
      <c r="W1045">
        <v>3</v>
      </c>
      <c r="X1045" s="68">
        <v>42354</v>
      </c>
      <c r="Y1045" s="68">
        <v>36525</v>
      </c>
      <c r="Z1045">
        <v>0</v>
      </c>
      <c r="AA1045">
        <v>22</v>
      </c>
      <c r="AB1045" t="s">
        <v>607</v>
      </c>
      <c r="AE1045" t="s">
        <v>437</v>
      </c>
      <c r="AF1045">
        <v>30001</v>
      </c>
    </row>
    <row r="1046" spans="1:32" x14ac:dyDescent="0.25">
      <c r="A1046" t="s">
        <v>638</v>
      </c>
      <c r="B1046" t="s">
        <v>607</v>
      </c>
      <c r="C1046" s="158" t="str">
        <f t="shared" si="16"/>
        <v>1131362</v>
      </c>
      <c r="D1046">
        <v>113136</v>
      </c>
      <c r="F1046">
        <v>12</v>
      </c>
      <c r="G1046">
        <v>120.75</v>
      </c>
      <c r="I1046">
        <v>1025471</v>
      </c>
      <c r="J1046">
        <v>1</v>
      </c>
      <c r="K1046">
        <v>0</v>
      </c>
      <c r="L1046">
        <v>1</v>
      </c>
      <c r="M1046">
        <v>0</v>
      </c>
      <c r="N1046">
        <v>9020255</v>
      </c>
      <c r="O1046">
        <v>2</v>
      </c>
      <c r="P1046" t="s">
        <v>639</v>
      </c>
      <c r="Q1046">
        <v>1005</v>
      </c>
      <c r="R1046">
        <v>6</v>
      </c>
      <c r="S1046">
        <v>0</v>
      </c>
      <c r="T1046">
        <v>0</v>
      </c>
      <c r="V1046" t="s">
        <v>1387</v>
      </c>
      <c r="W1046">
        <v>3</v>
      </c>
      <c r="X1046" s="68">
        <v>42354</v>
      </c>
      <c r="Y1046" s="68">
        <v>36525</v>
      </c>
      <c r="Z1046">
        <v>0</v>
      </c>
      <c r="AA1046">
        <v>22</v>
      </c>
      <c r="AB1046" t="s">
        <v>607</v>
      </c>
      <c r="AE1046" t="s">
        <v>437</v>
      </c>
      <c r="AF1046">
        <v>30001</v>
      </c>
    </row>
    <row r="1047" spans="1:32" x14ac:dyDescent="0.25">
      <c r="A1047" t="s">
        <v>638</v>
      </c>
      <c r="B1047" t="s">
        <v>607</v>
      </c>
      <c r="C1047" s="158" t="str">
        <f t="shared" si="16"/>
        <v>1131363</v>
      </c>
      <c r="D1047">
        <v>113136</v>
      </c>
      <c r="F1047">
        <v>12</v>
      </c>
      <c r="G1047">
        <v>147</v>
      </c>
      <c r="I1047">
        <v>1025472</v>
      </c>
      <c r="J1047">
        <v>1</v>
      </c>
      <c r="K1047">
        <v>0</v>
      </c>
      <c r="L1047">
        <v>1</v>
      </c>
      <c r="M1047">
        <v>0</v>
      </c>
      <c r="N1047">
        <v>9020255</v>
      </c>
      <c r="O1047">
        <v>3</v>
      </c>
      <c r="P1047" t="s">
        <v>639</v>
      </c>
      <c r="Q1047">
        <v>1005</v>
      </c>
      <c r="R1047">
        <v>6</v>
      </c>
      <c r="S1047">
        <v>0</v>
      </c>
      <c r="T1047">
        <v>0</v>
      </c>
      <c r="V1047" t="s">
        <v>1387</v>
      </c>
      <c r="W1047">
        <v>3</v>
      </c>
      <c r="X1047" s="68">
        <v>42354</v>
      </c>
      <c r="Y1047" s="68">
        <v>36525</v>
      </c>
      <c r="Z1047">
        <v>0</v>
      </c>
      <c r="AA1047">
        <v>22</v>
      </c>
      <c r="AB1047" t="s">
        <v>607</v>
      </c>
      <c r="AE1047" t="s">
        <v>437</v>
      </c>
      <c r="AF1047">
        <v>30001</v>
      </c>
    </row>
    <row r="1048" spans="1:32" x14ac:dyDescent="0.25">
      <c r="A1048" t="s">
        <v>638</v>
      </c>
      <c r="B1048" t="s">
        <v>607</v>
      </c>
      <c r="C1048" s="158" t="str">
        <f t="shared" si="16"/>
        <v>1131364</v>
      </c>
      <c r="D1048">
        <v>113136</v>
      </c>
      <c r="F1048">
        <v>12</v>
      </c>
      <c r="G1048">
        <v>126</v>
      </c>
      <c r="I1048">
        <v>1025473</v>
      </c>
      <c r="J1048">
        <v>1</v>
      </c>
      <c r="K1048">
        <v>0</v>
      </c>
      <c r="L1048">
        <v>1</v>
      </c>
      <c r="M1048">
        <v>0</v>
      </c>
      <c r="N1048">
        <v>9020255</v>
      </c>
      <c r="O1048">
        <v>4</v>
      </c>
      <c r="P1048" t="s">
        <v>639</v>
      </c>
      <c r="Q1048">
        <v>1005</v>
      </c>
      <c r="R1048">
        <v>6</v>
      </c>
      <c r="S1048">
        <v>0</v>
      </c>
      <c r="T1048">
        <v>0</v>
      </c>
      <c r="V1048" t="s">
        <v>1387</v>
      </c>
      <c r="W1048">
        <v>3</v>
      </c>
      <c r="X1048" s="68">
        <v>42354</v>
      </c>
      <c r="Y1048" s="68">
        <v>36525</v>
      </c>
      <c r="Z1048">
        <v>0</v>
      </c>
      <c r="AA1048">
        <v>22</v>
      </c>
      <c r="AB1048" t="s">
        <v>607</v>
      </c>
      <c r="AE1048" t="s">
        <v>437</v>
      </c>
      <c r="AF1048">
        <v>30001</v>
      </c>
    </row>
    <row r="1049" spans="1:32" x14ac:dyDescent="0.25">
      <c r="A1049" t="s">
        <v>638</v>
      </c>
      <c r="B1049" t="s">
        <v>607</v>
      </c>
      <c r="C1049" s="158" t="str">
        <f t="shared" si="16"/>
        <v>1131365</v>
      </c>
      <c r="D1049">
        <v>113136</v>
      </c>
      <c r="F1049">
        <v>12</v>
      </c>
      <c r="G1049">
        <v>153.30000000000001</v>
      </c>
      <c r="I1049">
        <v>1025474</v>
      </c>
      <c r="J1049">
        <v>1</v>
      </c>
      <c r="K1049">
        <v>0</v>
      </c>
      <c r="L1049">
        <v>1</v>
      </c>
      <c r="M1049">
        <v>0</v>
      </c>
      <c r="N1049">
        <v>9020255</v>
      </c>
      <c r="O1049">
        <v>5</v>
      </c>
      <c r="P1049" t="s">
        <v>639</v>
      </c>
      <c r="Q1049">
        <v>1005</v>
      </c>
      <c r="R1049">
        <v>6</v>
      </c>
      <c r="S1049">
        <v>0</v>
      </c>
      <c r="T1049">
        <v>0</v>
      </c>
      <c r="V1049" t="s">
        <v>1387</v>
      </c>
      <c r="W1049">
        <v>3</v>
      </c>
      <c r="X1049" s="68">
        <v>42354</v>
      </c>
      <c r="Y1049" s="68">
        <v>36525</v>
      </c>
      <c r="Z1049">
        <v>0</v>
      </c>
      <c r="AA1049">
        <v>22</v>
      </c>
      <c r="AB1049" t="s">
        <v>607</v>
      </c>
      <c r="AE1049" t="s">
        <v>437</v>
      </c>
      <c r="AF1049">
        <v>30001</v>
      </c>
    </row>
    <row r="1050" spans="1:32" x14ac:dyDescent="0.25">
      <c r="A1050" t="s">
        <v>640</v>
      </c>
      <c r="B1050" t="s">
        <v>607</v>
      </c>
      <c r="C1050" s="158" t="str">
        <f t="shared" si="16"/>
        <v>1131371</v>
      </c>
      <c r="D1050">
        <v>113137</v>
      </c>
      <c r="F1050">
        <v>12</v>
      </c>
      <c r="G1050">
        <v>112.5</v>
      </c>
      <c r="I1050">
        <v>1030141</v>
      </c>
      <c r="J1050">
        <v>1</v>
      </c>
      <c r="K1050">
        <v>0</v>
      </c>
      <c r="L1050">
        <v>1</v>
      </c>
      <c r="M1050">
        <v>0</v>
      </c>
      <c r="N1050">
        <v>9020255</v>
      </c>
      <c r="O1050">
        <v>1</v>
      </c>
      <c r="P1050" t="s">
        <v>641</v>
      </c>
      <c r="Q1050">
        <v>1005</v>
      </c>
      <c r="R1050">
        <v>7</v>
      </c>
      <c r="S1050">
        <v>0</v>
      </c>
      <c r="T1050">
        <v>0</v>
      </c>
      <c r="V1050" t="s">
        <v>1387</v>
      </c>
      <c r="W1050">
        <v>3</v>
      </c>
      <c r="X1050" s="68">
        <v>42410</v>
      </c>
      <c r="Y1050" s="68">
        <v>36525</v>
      </c>
      <c r="Z1050">
        <v>0</v>
      </c>
      <c r="AA1050">
        <v>22</v>
      </c>
      <c r="AB1050" t="s">
        <v>607</v>
      </c>
      <c r="AE1050" t="s">
        <v>437</v>
      </c>
      <c r="AF1050">
        <v>30001</v>
      </c>
    </row>
    <row r="1051" spans="1:32" x14ac:dyDescent="0.25">
      <c r="A1051" t="s">
        <v>640</v>
      </c>
      <c r="B1051" t="s">
        <v>607</v>
      </c>
      <c r="C1051" s="158" t="str">
        <f t="shared" si="16"/>
        <v>1131372</v>
      </c>
      <c r="D1051">
        <v>113137</v>
      </c>
      <c r="F1051">
        <v>12</v>
      </c>
      <c r="G1051">
        <v>127.2</v>
      </c>
      <c r="I1051">
        <v>1030142</v>
      </c>
      <c r="J1051">
        <v>1</v>
      </c>
      <c r="K1051">
        <v>0</v>
      </c>
      <c r="L1051">
        <v>1</v>
      </c>
      <c r="M1051">
        <v>0</v>
      </c>
      <c r="N1051">
        <v>9020255</v>
      </c>
      <c r="O1051">
        <v>2</v>
      </c>
      <c r="P1051" t="s">
        <v>641</v>
      </c>
      <c r="Q1051">
        <v>1005</v>
      </c>
      <c r="R1051">
        <v>7</v>
      </c>
      <c r="S1051">
        <v>0</v>
      </c>
      <c r="T1051">
        <v>0</v>
      </c>
      <c r="V1051" t="s">
        <v>1387</v>
      </c>
      <c r="W1051">
        <v>3</v>
      </c>
      <c r="X1051" s="68">
        <v>42410</v>
      </c>
      <c r="Y1051" s="68">
        <v>36525</v>
      </c>
      <c r="Z1051">
        <v>0</v>
      </c>
      <c r="AA1051">
        <v>22</v>
      </c>
      <c r="AB1051" t="s">
        <v>607</v>
      </c>
      <c r="AE1051" t="s">
        <v>437</v>
      </c>
      <c r="AF1051">
        <v>30001</v>
      </c>
    </row>
    <row r="1052" spans="1:32" x14ac:dyDescent="0.25">
      <c r="A1052" t="s">
        <v>640</v>
      </c>
      <c r="B1052" t="s">
        <v>607</v>
      </c>
      <c r="C1052" s="158" t="str">
        <f t="shared" si="16"/>
        <v>1131373</v>
      </c>
      <c r="D1052">
        <v>113137</v>
      </c>
      <c r="F1052">
        <v>12</v>
      </c>
      <c r="G1052">
        <v>142.5</v>
      </c>
      <c r="I1052">
        <v>1030143</v>
      </c>
      <c r="J1052">
        <v>1</v>
      </c>
      <c r="K1052">
        <v>0</v>
      </c>
      <c r="L1052">
        <v>1</v>
      </c>
      <c r="M1052">
        <v>0</v>
      </c>
      <c r="N1052">
        <v>9020255</v>
      </c>
      <c r="O1052">
        <v>3</v>
      </c>
      <c r="P1052" t="s">
        <v>641</v>
      </c>
      <c r="Q1052">
        <v>1005</v>
      </c>
      <c r="R1052">
        <v>7</v>
      </c>
      <c r="S1052">
        <v>0</v>
      </c>
      <c r="T1052">
        <v>0</v>
      </c>
      <c r="V1052" t="s">
        <v>1387</v>
      </c>
      <c r="W1052">
        <v>3</v>
      </c>
      <c r="X1052" s="68">
        <v>42410</v>
      </c>
      <c r="Y1052" s="68">
        <v>36525</v>
      </c>
      <c r="Z1052">
        <v>0</v>
      </c>
      <c r="AA1052">
        <v>22</v>
      </c>
      <c r="AB1052" t="s">
        <v>607</v>
      </c>
      <c r="AE1052" t="s">
        <v>437</v>
      </c>
      <c r="AF1052">
        <v>30001</v>
      </c>
    </row>
    <row r="1053" spans="1:32" x14ac:dyDescent="0.25">
      <c r="A1053" t="s">
        <v>640</v>
      </c>
      <c r="B1053" t="s">
        <v>607</v>
      </c>
      <c r="C1053" s="158" t="str">
        <f t="shared" si="16"/>
        <v>1131374</v>
      </c>
      <c r="D1053">
        <v>113137</v>
      </c>
      <c r="F1053">
        <v>12</v>
      </c>
      <c r="G1053">
        <v>133.6</v>
      </c>
      <c r="I1053">
        <v>1030144</v>
      </c>
      <c r="J1053">
        <v>1</v>
      </c>
      <c r="K1053">
        <v>0</v>
      </c>
      <c r="L1053">
        <v>1</v>
      </c>
      <c r="M1053">
        <v>0</v>
      </c>
      <c r="N1053">
        <v>9020255</v>
      </c>
      <c r="O1053">
        <v>4</v>
      </c>
      <c r="P1053" t="s">
        <v>641</v>
      </c>
      <c r="Q1053">
        <v>1005</v>
      </c>
      <c r="R1053">
        <v>7</v>
      </c>
      <c r="S1053">
        <v>0</v>
      </c>
      <c r="T1053">
        <v>0</v>
      </c>
      <c r="V1053" t="s">
        <v>1387</v>
      </c>
      <c r="W1053">
        <v>3</v>
      </c>
      <c r="X1053" s="68">
        <v>42410</v>
      </c>
      <c r="Y1053" s="68">
        <v>36525</v>
      </c>
      <c r="Z1053">
        <v>0</v>
      </c>
      <c r="AA1053">
        <v>22</v>
      </c>
      <c r="AB1053" t="s">
        <v>607</v>
      </c>
      <c r="AE1053" t="s">
        <v>437</v>
      </c>
      <c r="AF1053">
        <v>30001</v>
      </c>
    </row>
    <row r="1054" spans="1:32" x14ac:dyDescent="0.25">
      <c r="A1054" t="s">
        <v>640</v>
      </c>
      <c r="B1054" t="s">
        <v>607</v>
      </c>
      <c r="C1054" s="158" t="str">
        <f t="shared" si="16"/>
        <v>1131375</v>
      </c>
      <c r="D1054">
        <v>113137</v>
      </c>
      <c r="F1054">
        <v>12</v>
      </c>
      <c r="G1054">
        <v>149.69999999999999</v>
      </c>
      <c r="I1054">
        <v>1030145</v>
      </c>
      <c r="J1054">
        <v>1</v>
      </c>
      <c r="K1054">
        <v>0</v>
      </c>
      <c r="L1054">
        <v>1</v>
      </c>
      <c r="M1054">
        <v>0</v>
      </c>
      <c r="N1054">
        <v>9020255</v>
      </c>
      <c r="O1054">
        <v>5</v>
      </c>
      <c r="P1054" t="s">
        <v>641</v>
      </c>
      <c r="Q1054">
        <v>1005</v>
      </c>
      <c r="R1054">
        <v>7</v>
      </c>
      <c r="S1054">
        <v>0</v>
      </c>
      <c r="T1054">
        <v>0</v>
      </c>
      <c r="V1054" t="s">
        <v>1387</v>
      </c>
      <c r="W1054">
        <v>3</v>
      </c>
      <c r="X1054" s="68">
        <v>42410</v>
      </c>
      <c r="Y1054" s="68">
        <v>36525</v>
      </c>
      <c r="Z1054">
        <v>0</v>
      </c>
      <c r="AA1054">
        <v>22</v>
      </c>
      <c r="AB1054" t="s">
        <v>607</v>
      </c>
      <c r="AE1054" t="s">
        <v>437</v>
      </c>
      <c r="AF1054">
        <v>30001</v>
      </c>
    </row>
    <row r="1055" spans="1:32" x14ac:dyDescent="0.25">
      <c r="A1055" t="s">
        <v>642</v>
      </c>
      <c r="B1055" t="s">
        <v>607</v>
      </c>
      <c r="C1055" s="158" t="str">
        <f t="shared" si="16"/>
        <v>1131391</v>
      </c>
      <c r="D1055">
        <v>113139</v>
      </c>
      <c r="F1055">
        <v>12</v>
      </c>
      <c r="G1055">
        <v>6.3</v>
      </c>
      <c r="I1055">
        <v>1025481</v>
      </c>
      <c r="J1055">
        <v>1</v>
      </c>
      <c r="K1055">
        <v>0</v>
      </c>
      <c r="L1055">
        <v>1</v>
      </c>
      <c r="M1055">
        <v>0</v>
      </c>
      <c r="N1055">
        <v>9020256</v>
      </c>
      <c r="O1055">
        <v>1</v>
      </c>
      <c r="P1055" t="s">
        <v>643</v>
      </c>
      <c r="Q1055">
        <v>1005</v>
      </c>
      <c r="R1055">
        <v>6</v>
      </c>
      <c r="S1055">
        <v>0</v>
      </c>
      <c r="T1055">
        <v>0</v>
      </c>
      <c r="V1055" t="s">
        <v>1387</v>
      </c>
      <c r="W1055">
        <v>3</v>
      </c>
      <c r="X1055" s="68">
        <v>42354</v>
      </c>
      <c r="Y1055" s="68">
        <v>36525</v>
      </c>
      <c r="Z1055">
        <v>0</v>
      </c>
      <c r="AA1055">
        <v>22</v>
      </c>
      <c r="AB1055" t="s">
        <v>607</v>
      </c>
      <c r="AE1055" t="s">
        <v>437</v>
      </c>
      <c r="AF1055">
        <v>30001</v>
      </c>
    </row>
    <row r="1056" spans="1:32" x14ac:dyDescent="0.25">
      <c r="A1056" t="s">
        <v>642</v>
      </c>
      <c r="B1056" t="s">
        <v>607</v>
      </c>
      <c r="C1056" s="158" t="str">
        <f t="shared" si="16"/>
        <v>1131392</v>
      </c>
      <c r="D1056">
        <v>113139</v>
      </c>
      <c r="F1056">
        <v>12</v>
      </c>
      <c r="G1056">
        <v>7.9</v>
      </c>
      <c r="I1056">
        <v>1025482</v>
      </c>
      <c r="J1056">
        <v>1</v>
      </c>
      <c r="K1056">
        <v>0</v>
      </c>
      <c r="L1056">
        <v>1</v>
      </c>
      <c r="M1056">
        <v>0</v>
      </c>
      <c r="N1056">
        <v>9020256</v>
      </c>
      <c r="O1056">
        <v>2</v>
      </c>
      <c r="P1056" t="s">
        <v>643</v>
      </c>
      <c r="Q1056">
        <v>1005</v>
      </c>
      <c r="R1056">
        <v>6</v>
      </c>
      <c r="S1056">
        <v>0</v>
      </c>
      <c r="T1056">
        <v>0</v>
      </c>
      <c r="V1056" t="s">
        <v>1387</v>
      </c>
      <c r="W1056">
        <v>3</v>
      </c>
      <c r="X1056" s="68">
        <v>42354</v>
      </c>
      <c r="Y1056" s="68">
        <v>36525</v>
      </c>
      <c r="Z1056">
        <v>0</v>
      </c>
      <c r="AA1056">
        <v>22</v>
      </c>
      <c r="AB1056" t="s">
        <v>607</v>
      </c>
      <c r="AE1056" t="s">
        <v>437</v>
      </c>
      <c r="AF1056">
        <v>30001</v>
      </c>
    </row>
    <row r="1057" spans="1:32" x14ac:dyDescent="0.25">
      <c r="A1057" t="s">
        <v>642</v>
      </c>
      <c r="B1057" t="s">
        <v>607</v>
      </c>
      <c r="C1057" s="158" t="str">
        <f t="shared" si="16"/>
        <v>1131393</v>
      </c>
      <c r="D1057">
        <v>113139</v>
      </c>
      <c r="F1057">
        <v>12</v>
      </c>
      <c r="G1057">
        <v>9.8000000000000007</v>
      </c>
      <c r="I1057">
        <v>1025483</v>
      </c>
      <c r="J1057">
        <v>1</v>
      </c>
      <c r="K1057">
        <v>0</v>
      </c>
      <c r="L1057">
        <v>1</v>
      </c>
      <c r="M1057">
        <v>0</v>
      </c>
      <c r="N1057">
        <v>9020256</v>
      </c>
      <c r="O1057">
        <v>3</v>
      </c>
      <c r="P1057" t="s">
        <v>643</v>
      </c>
      <c r="Q1057">
        <v>1005</v>
      </c>
      <c r="R1057">
        <v>6</v>
      </c>
      <c r="S1057">
        <v>0</v>
      </c>
      <c r="T1057">
        <v>0</v>
      </c>
      <c r="V1057" t="s">
        <v>1387</v>
      </c>
      <c r="W1057">
        <v>3</v>
      </c>
      <c r="X1057" s="68">
        <v>42354</v>
      </c>
      <c r="Y1057" s="68">
        <v>36525</v>
      </c>
      <c r="Z1057">
        <v>0</v>
      </c>
      <c r="AA1057">
        <v>22</v>
      </c>
      <c r="AB1057" t="s">
        <v>607</v>
      </c>
      <c r="AE1057" t="s">
        <v>437</v>
      </c>
      <c r="AF1057">
        <v>30001</v>
      </c>
    </row>
    <row r="1058" spans="1:32" x14ac:dyDescent="0.25">
      <c r="A1058" t="s">
        <v>642</v>
      </c>
      <c r="B1058" t="s">
        <v>607</v>
      </c>
      <c r="C1058" s="158" t="str">
        <f t="shared" si="16"/>
        <v>1131394</v>
      </c>
      <c r="D1058">
        <v>113139</v>
      </c>
      <c r="F1058">
        <v>12</v>
      </c>
      <c r="G1058">
        <v>8.3000000000000007</v>
      </c>
      <c r="I1058">
        <v>1025484</v>
      </c>
      <c r="J1058">
        <v>1</v>
      </c>
      <c r="K1058">
        <v>0</v>
      </c>
      <c r="L1058">
        <v>1</v>
      </c>
      <c r="M1058">
        <v>0</v>
      </c>
      <c r="N1058">
        <v>9020256</v>
      </c>
      <c r="O1058">
        <v>4</v>
      </c>
      <c r="P1058" t="s">
        <v>643</v>
      </c>
      <c r="Q1058">
        <v>1005</v>
      </c>
      <c r="R1058">
        <v>6</v>
      </c>
      <c r="S1058">
        <v>0</v>
      </c>
      <c r="T1058">
        <v>0</v>
      </c>
      <c r="V1058" t="s">
        <v>1387</v>
      </c>
      <c r="W1058">
        <v>3</v>
      </c>
      <c r="X1058" s="68">
        <v>42354</v>
      </c>
      <c r="Y1058" s="68">
        <v>36525</v>
      </c>
      <c r="Z1058">
        <v>0</v>
      </c>
      <c r="AA1058">
        <v>22</v>
      </c>
      <c r="AB1058" t="s">
        <v>607</v>
      </c>
      <c r="AE1058" t="s">
        <v>437</v>
      </c>
      <c r="AF1058">
        <v>30001</v>
      </c>
    </row>
    <row r="1059" spans="1:32" x14ac:dyDescent="0.25">
      <c r="A1059" t="s">
        <v>642</v>
      </c>
      <c r="B1059" t="s">
        <v>607</v>
      </c>
      <c r="C1059" s="158" t="str">
        <f t="shared" si="16"/>
        <v>1131395</v>
      </c>
      <c r="D1059">
        <v>113139</v>
      </c>
      <c r="F1059">
        <v>12</v>
      </c>
      <c r="G1059">
        <v>11</v>
      </c>
      <c r="I1059">
        <v>1025485</v>
      </c>
      <c r="J1059">
        <v>1</v>
      </c>
      <c r="K1059">
        <v>0</v>
      </c>
      <c r="L1059">
        <v>1</v>
      </c>
      <c r="M1059">
        <v>0</v>
      </c>
      <c r="N1059">
        <v>9020256</v>
      </c>
      <c r="O1059">
        <v>5</v>
      </c>
      <c r="P1059" t="s">
        <v>643</v>
      </c>
      <c r="Q1059">
        <v>1005</v>
      </c>
      <c r="R1059">
        <v>6</v>
      </c>
      <c r="S1059">
        <v>0</v>
      </c>
      <c r="T1059">
        <v>0</v>
      </c>
      <c r="V1059" t="s">
        <v>1387</v>
      </c>
      <c r="W1059">
        <v>3</v>
      </c>
      <c r="X1059" s="68">
        <v>42354</v>
      </c>
      <c r="Y1059" s="68">
        <v>36525</v>
      </c>
      <c r="Z1059">
        <v>0</v>
      </c>
      <c r="AA1059">
        <v>22</v>
      </c>
      <c r="AB1059" t="s">
        <v>607</v>
      </c>
      <c r="AE1059" t="s">
        <v>437</v>
      </c>
      <c r="AF1059">
        <v>30001</v>
      </c>
    </row>
    <row r="1060" spans="1:32" x14ac:dyDescent="0.25">
      <c r="A1060" t="s">
        <v>644</v>
      </c>
      <c r="B1060" t="s">
        <v>607</v>
      </c>
      <c r="C1060" s="158" t="str">
        <f t="shared" si="16"/>
        <v>1131401</v>
      </c>
      <c r="D1060">
        <v>113140</v>
      </c>
      <c r="F1060">
        <v>12</v>
      </c>
      <c r="G1060">
        <v>11.3</v>
      </c>
      <c r="I1060">
        <v>1025489</v>
      </c>
      <c r="J1060">
        <v>1</v>
      </c>
      <c r="K1060">
        <v>0</v>
      </c>
      <c r="L1060">
        <v>1</v>
      </c>
      <c r="M1060">
        <v>0</v>
      </c>
      <c r="N1060">
        <v>9020256</v>
      </c>
      <c r="O1060">
        <v>1</v>
      </c>
      <c r="P1060" t="s">
        <v>645</v>
      </c>
      <c r="Q1060">
        <v>1005</v>
      </c>
      <c r="R1060">
        <v>6</v>
      </c>
      <c r="S1060">
        <v>0</v>
      </c>
      <c r="T1060">
        <v>0</v>
      </c>
      <c r="V1060" t="s">
        <v>1387</v>
      </c>
      <c r="W1060">
        <v>3</v>
      </c>
      <c r="X1060" s="68">
        <v>42354</v>
      </c>
      <c r="Y1060" s="68">
        <v>36525</v>
      </c>
      <c r="Z1060">
        <v>0</v>
      </c>
      <c r="AA1060">
        <v>22</v>
      </c>
      <c r="AB1060" t="s">
        <v>607</v>
      </c>
      <c r="AE1060" t="s">
        <v>437</v>
      </c>
      <c r="AF1060">
        <v>30001</v>
      </c>
    </row>
    <row r="1061" spans="1:32" x14ac:dyDescent="0.25">
      <c r="A1061" t="s">
        <v>644</v>
      </c>
      <c r="B1061" t="s">
        <v>607</v>
      </c>
      <c r="C1061" s="158" t="str">
        <f t="shared" si="16"/>
        <v>1131402</v>
      </c>
      <c r="D1061">
        <v>113140</v>
      </c>
      <c r="F1061">
        <v>12</v>
      </c>
      <c r="G1061">
        <v>15</v>
      </c>
      <c r="I1061">
        <v>1025490</v>
      </c>
      <c r="J1061">
        <v>1</v>
      </c>
      <c r="K1061">
        <v>0</v>
      </c>
      <c r="L1061">
        <v>1</v>
      </c>
      <c r="M1061">
        <v>0</v>
      </c>
      <c r="N1061">
        <v>9020256</v>
      </c>
      <c r="O1061">
        <v>2</v>
      </c>
      <c r="P1061" t="s">
        <v>645</v>
      </c>
      <c r="Q1061">
        <v>1005</v>
      </c>
      <c r="R1061">
        <v>6</v>
      </c>
      <c r="S1061">
        <v>0</v>
      </c>
      <c r="T1061">
        <v>0</v>
      </c>
      <c r="V1061" t="s">
        <v>1387</v>
      </c>
      <c r="W1061">
        <v>3</v>
      </c>
      <c r="X1061" s="68">
        <v>42354</v>
      </c>
      <c r="Y1061" s="68">
        <v>36525</v>
      </c>
      <c r="Z1061">
        <v>0</v>
      </c>
      <c r="AA1061">
        <v>22</v>
      </c>
      <c r="AB1061" t="s">
        <v>607</v>
      </c>
      <c r="AE1061" t="s">
        <v>437</v>
      </c>
      <c r="AF1061">
        <v>30001</v>
      </c>
    </row>
    <row r="1062" spans="1:32" x14ac:dyDescent="0.25">
      <c r="A1062" t="s">
        <v>644</v>
      </c>
      <c r="B1062" t="s">
        <v>607</v>
      </c>
      <c r="C1062" s="158" t="str">
        <f t="shared" si="16"/>
        <v>1131403</v>
      </c>
      <c r="D1062">
        <v>113140</v>
      </c>
      <c r="F1062">
        <v>12</v>
      </c>
      <c r="G1062">
        <v>19</v>
      </c>
      <c r="I1062">
        <v>1025491</v>
      </c>
      <c r="J1062">
        <v>1</v>
      </c>
      <c r="K1062">
        <v>0</v>
      </c>
      <c r="L1062">
        <v>1</v>
      </c>
      <c r="M1062">
        <v>0</v>
      </c>
      <c r="N1062">
        <v>9020256</v>
      </c>
      <c r="O1062">
        <v>3</v>
      </c>
      <c r="P1062" t="s">
        <v>645</v>
      </c>
      <c r="Q1062">
        <v>1005</v>
      </c>
      <c r="R1062">
        <v>6</v>
      </c>
      <c r="S1062">
        <v>0</v>
      </c>
      <c r="T1062">
        <v>0</v>
      </c>
      <c r="V1062" t="s">
        <v>1387</v>
      </c>
      <c r="W1062">
        <v>3</v>
      </c>
      <c r="X1062" s="68">
        <v>42354</v>
      </c>
      <c r="Y1062" s="68">
        <v>36525</v>
      </c>
      <c r="Z1062">
        <v>0</v>
      </c>
      <c r="AA1062">
        <v>22</v>
      </c>
      <c r="AB1062" t="s">
        <v>607</v>
      </c>
      <c r="AE1062" t="s">
        <v>437</v>
      </c>
      <c r="AF1062">
        <v>30001</v>
      </c>
    </row>
    <row r="1063" spans="1:32" x14ac:dyDescent="0.25">
      <c r="A1063" t="s">
        <v>644</v>
      </c>
      <c r="B1063" t="s">
        <v>607</v>
      </c>
      <c r="C1063" s="158" t="str">
        <f t="shared" si="16"/>
        <v>1131404</v>
      </c>
      <c r="D1063">
        <v>113140</v>
      </c>
      <c r="F1063">
        <v>12</v>
      </c>
      <c r="G1063">
        <v>15</v>
      </c>
      <c r="I1063">
        <v>1025492</v>
      </c>
      <c r="J1063">
        <v>1</v>
      </c>
      <c r="K1063">
        <v>0</v>
      </c>
      <c r="L1063">
        <v>1</v>
      </c>
      <c r="M1063">
        <v>0</v>
      </c>
      <c r="N1063">
        <v>9020256</v>
      </c>
      <c r="O1063">
        <v>4</v>
      </c>
      <c r="P1063" t="s">
        <v>645</v>
      </c>
      <c r="Q1063">
        <v>1005</v>
      </c>
      <c r="R1063">
        <v>6</v>
      </c>
      <c r="S1063">
        <v>0</v>
      </c>
      <c r="T1063">
        <v>0</v>
      </c>
      <c r="V1063" t="s">
        <v>1387</v>
      </c>
      <c r="W1063">
        <v>3</v>
      </c>
      <c r="X1063" s="68">
        <v>42354</v>
      </c>
      <c r="Y1063" s="68">
        <v>36525</v>
      </c>
      <c r="Z1063">
        <v>0</v>
      </c>
      <c r="AA1063">
        <v>22</v>
      </c>
      <c r="AB1063" t="s">
        <v>607</v>
      </c>
      <c r="AE1063" t="s">
        <v>437</v>
      </c>
      <c r="AF1063">
        <v>30001</v>
      </c>
    </row>
    <row r="1064" spans="1:32" x14ac:dyDescent="0.25">
      <c r="A1064" t="s">
        <v>644</v>
      </c>
      <c r="B1064" t="s">
        <v>607</v>
      </c>
      <c r="C1064" s="158" t="str">
        <f t="shared" si="16"/>
        <v>1131405</v>
      </c>
      <c r="D1064">
        <v>113140</v>
      </c>
      <c r="F1064">
        <v>12</v>
      </c>
      <c r="G1064">
        <v>20</v>
      </c>
      <c r="I1064">
        <v>1025493</v>
      </c>
      <c r="J1064">
        <v>1</v>
      </c>
      <c r="K1064">
        <v>0</v>
      </c>
      <c r="L1064">
        <v>1</v>
      </c>
      <c r="M1064">
        <v>0</v>
      </c>
      <c r="N1064">
        <v>9020256</v>
      </c>
      <c r="O1064">
        <v>5</v>
      </c>
      <c r="P1064" t="s">
        <v>645</v>
      </c>
      <c r="Q1064">
        <v>1005</v>
      </c>
      <c r="R1064">
        <v>6</v>
      </c>
      <c r="S1064">
        <v>0</v>
      </c>
      <c r="T1064">
        <v>0</v>
      </c>
      <c r="V1064" t="s">
        <v>1387</v>
      </c>
      <c r="W1064">
        <v>3</v>
      </c>
      <c r="X1064" s="68">
        <v>42354</v>
      </c>
      <c r="Y1064" s="68">
        <v>36525</v>
      </c>
      <c r="Z1064">
        <v>0</v>
      </c>
      <c r="AA1064">
        <v>22</v>
      </c>
      <c r="AB1064" t="s">
        <v>607</v>
      </c>
      <c r="AE1064" t="s">
        <v>437</v>
      </c>
      <c r="AF1064">
        <v>30001</v>
      </c>
    </row>
    <row r="1065" spans="1:32" x14ac:dyDescent="0.25">
      <c r="A1065" t="s">
        <v>646</v>
      </c>
      <c r="B1065" t="s">
        <v>607</v>
      </c>
      <c r="C1065" s="158" t="str">
        <f t="shared" si="16"/>
        <v>1131421</v>
      </c>
      <c r="D1065">
        <v>113142</v>
      </c>
      <c r="F1065">
        <v>12</v>
      </c>
      <c r="G1065">
        <v>68</v>
      </c>
      <c r="I1065">
        <v>1025505</v>
      </c>
      <c r="J1065">
        <v>1</v>
      </c>
      <c r="K1065">
        <v>0</v>
      </c>
      <c r="L1065">
        <v>1</v>
      </c>
      <c r="M1065">
        <v>0</v>
      </c>
      <c r="N1065">
        <v>9020258</v>
      </c>
      <c r="O1065">
        <v>1</v>
      </c>
      <c r="P1065" t="s">
        <v>647</v>
      </c>
      <c r="Q1065">
        <v>1005</v>
      </c>
      <c r="R1065">
        <v>6</v>
      </c>
      <c r="S1065">
        <v>0</v>
      </c>
      <c r="T1065">
        <v>0</v>
      </c>
      <c r="V1065" t="s">
        <v>1387</v>
      </c>
      <c r="W1065">
        <v>3</v>
      </c>
      <c r="X1065" s="68">
        <v>42354</v>
      </c>
      <c r="Y1065" s="68">
        <v>36525</v>
      </c>
      <c r="Z1065">
        <v>0</v>
      </c>
      <c r="AA1065">
        <v>22</v>
      </c>
      <c r="AB1065" t="s">
        <v>607</v>
      </c>
      <c r="AE1065" t="s">
        <v>437</v>
      </c>
      <c r="AF1065">
        <v>30001</v>
      </c>
    </row>
    <row r="1066" spans="1:32" x14ac:dyDescent="0.25">
      <c r="A1066" t="s">
        <v>646</v>
      </c>
      <c r="B1066" t="s">
        <v>607</v>
      </c>
      <c r="C1066" s="158" t="str">
        <f t="shared" si="16"/>
        <v>1131422</v>
      </c>
      <c r="D1066">
        <v>113142</v>
      </c>
      <c r="F1066">
        <v>12</v>
      </c>
      <c r="G1066">
        <v>86</v>
      </c>
      <c r="I1066">
        <v>1025506</v>
      </c>
      <c r="J1066">
        <v>1</v>
      </c>
      <c r="K1066">
        <v>0</v>
      </c>
      <c r="L1066">
        <v>1</v>
      </c>
      <c r="M1066">
        <v>0</v>
      </c>
      <c r="N1066">
        <v>9020258</v>
      </c>
      <c r="O1066">
        <v>2</v>
      </c>
      <c r="P1066" t="s">
        <v>647</v>
      </c>
      <c r="Q1066">
        <v>1005</v>
      </c>
      <c r="R1066">
        <v>6</v>
      </c>
      <c r="S1066">
        <v>0</v>
      </c>
      <c r="T1066">
        <v>0</v>
      </c>
      <c r="V1066" t="s">
        <v>1387</v>
      </c>
      <c r="W1066">
        <v>3</v>
      </c>
      <c r="X1066" s="68">
        <v>42354</v>
      </c>
      <c r="Y1066" s="68">
        <v>36525</v>
      </c>
      <c r="Z1066">
        <v>0</v>
      </c>
      <c r="AA1066">
        <v>22</v>
      </c>
      <c r="AB1066" t="s">
        <v>607</v>
      </c>
      <c r="AE1066" t="s">
        <v>437</v>
      </c>
      <c r="AF1066">
        <v>30001</v>
      </c>
    </row>
    <row r="1067" spans="1:32" x14ac:dyDescent="0.25">
      <c r="A1067" t="s">
        <v>646</v>
      </c>
      <c r="B1067" t="s">
        <v>607</v>
      </c>
      <c r="C1067" s="158" t="str">
        <f t="shared" si="16"/>
        <v>1131423</v>
      </c>
      <c r="D1067">
        <v>113142</v>
      </c>
      <c r="F1067">
        <v>12</v>
      </c>
      <c r="G1067">
        <v>108</v>
      </c>
      <c r="I1067">
        <v>1025507</v>
      </c>
      <c r="J1067">
        <v>1</v>
      </c>
      <c r="K1067">
        <v>0</v>
      </c>
      <c r="L1067">
        <v>1</v>
      </c>
      <c r="M1067">
        <v>0</v>
      </c>
      <c r="N1067">
        <v>9020258</v>
      </c>
      <c r="O1067">
        <v>3</v>
      </c>
      <c r="P1067" t="s">
        <v>647</v>
      </c>
      <c r="Q1067">
        <v>1005</v>
      </c>
      <c r="R1067">
        <v>6</v>
      </c>
      <c r="S1067">
        <v>0</v>
      </c>
      <c r="T1067">
        <v>0</v>
      </c>
      <c r="V1067" t="s">
        <v>1387</v>
      </c>
      <c r="W1067">
        <v>3</v>
      </c>
      <c r="X1067" s="68">
        <v>42354</v>
      </c>
      <c r="Y1067" s="68">
        <v>36525</v>
      </c>
      <c r="Z1067">
        <v>0</v>
      </c>
      <c r="AA1067">
        <v>22</v>
      </c>
      <c r="AB1067" t="s">
        <v>607</v>
      </c>
      <c r="AE1067" t="s">
        <v>437</v>
      </c>
      <c r="AF1067">
        <v>30001</v>
      </c>
    </row>
    <row r="1068" spans="1:32" x14ac:dyDescent="0.25">
      <c r="A1068" t="s">
        <v>646</v>
      </c>
      <c r="B1068" t="s">
        <v>607</v>
      </c>
      <c r="C1068" s="158" t="str">
        <f t="shared" si="16"/>
        <v>1131424</v>
      </c>
      <c r="D1068">
        <v>113142</v>
      </c>
      <c r="F1068">
        <v>12</v>
      </c>
      <c r="G1068">
        <v>91</v>
      </c>
      <c r="I1068">
        <v>1025508</v>
      </c>
      <c r="J1068">
        <v>1</v>
      </c>
      <c r="K1068">
        <v>0</v>
      </c>
      <c r="L1068">
        <v>1</v>
      </c>
      <c r="M1068">
        <v>0</v>
      </c>
      <c r="N1068">
        <v>9020258</v>
      </c>
      <c r="O1068">
        <v>4</v>
      </c>
      <c r="P1068" t="s">
        <v>647</v>
      </c>
      <c r="Q1068">
        <v>1005</v>
      </c>
      <c r="R1068">
        <v>6</v>
      </c>
      <c r="S1068">
        <v>0</v>
      </c>
      <c r="T1068">
        <v>0</v>
      </c>
      <c r="V1068" t="s">
        <v>1387</v>
      </c>
      <c r="W1068">
        <v>3</v>
      </c>
      <c r="X1068" s="68">
        <v>42354</v>
      </c>
      <c r="Y1068" s="68">
        <v>36525</v>
      </c>
      <c r="Z1068">
        <v>0</v>
      </c>
      <c r="AA1068">
        <v>22</v>
      </c>
      <c r="AB1068" t="s">
        <v>607</v>
      </c>
      <c r="AE1068" t="s">
        <v>437</v>
      </c>
      <c r="AF1068">
        <v>30001</v>
      </c>
    </row>
    <row r="1069" spans="1:32" x14ac:dyDescent="0.25">
      <c r="A1069" t="s">
        <v>646</v>
      </c>
      <c r="B1069" t="s">
        <v>607</v>
      </c>
      <c r="C1069" s="158" t="str">
        <f t="shared" si="16"/>
        <v>1131425</v>
      </c>
      <c r="D1069">
        <v>113142</v>
      </c>
      <c r="F1069">
        <v>12</v>
      </c>
      <c r="G1069">
        <v>114</v>
      </c>
      <c r="I1069">
        <v>1025509</v>
      </c>
      <c r="J1069">
        <v>1</v>
      </c>
      <c r="K1069">
        <v>0</v>
      </c>
      <c r="L1069">
        <v>1</v>
      </c>
      <c r="M1069">
        <v>0</v>
      </c>
      <c r="N1069">
        <v>9020258</v>
      </c>
      <c r="O1069">
        <v>5</v>
      </c>
      <c r="P1069" t="s">
        <v>647</v>
      </c>
      <c r="Q1069">
        <v>1005</v>
      </c>
      <c r="R1069">
        <v>6</v>
      </c>
      <c r="S1069">
        <v>0</v>
      </c>
      <c r="T1069">
        <v>0</v>
      </c>
      <c r="V1069" t="s">
        <v>1387</v>
      </c>
      <c r="W1069">
        <v>3</v>
      </c>
      <c r="X1069" s="68">
        <v>42354</v>
      </c>
      <c r="Y1069" s="68">
        <v>36525</v>
      </c>
      <c r="Z1069">
        <v>0</v>
      </c>
      <c r="AA1069">
        <v>22</v>
      </c>
      <c r="AB1069" t="s">
        <v>607</v>
      </c>
      <c r="AE1069" t="s">
        <v>437</v>
      </c>
      <c r="AF1069">
        <v>30001</v>
      </c>
    </row>
    <row r="1070" spans="1:32" x14ac:dyDescent="0.25">
      <c r="A1070" t="s">
        <v>648</v>
      </c>
      <c r="B1070" t="s">
        <v>607</v>
      </c>
      <c r="C1070" s="158" t="str">
        <f t="shared" si="16"/>
        <v>1131431</v>
      </c>
      <c r="D1070">
        <v>113143</v>
      </c>
      <c r="F1070">
        <v>12</v>
      </c>
      <c r="G1070">
        <v>47</v>
      </c>
      <c r="I1070">
        <v>1025513</v>
      </c>
      <c r="J1070">
        <v>1</v>
      </c>
      <c r="K1070">
        <v>0</v>
      </c>
      <c r="L1070">
        <v>1</v>
      </c>
      <c r="M1070">
        <v>0</v>
      </c>
      <c r="N1070">
        <v>9020258</v>
      </c>
      <c r="O1070">
        <v>1</v>
      </c>
      <c r="P1070" t="s">
        <v>649</v>
      </c>
      <c r="Q1070">
        <v>1005</v>
      </c>
      <c r="R1070">
        <v>6</v>
      </c>
      <c r="S1070">
        <v>0</v>
      </c>
      <c r="T1070">
        <v>0</v>
      </c>
      <c r="V1070" t="s">
        <v>1387</v>
      </c>
      <c r="W1070">
        <v>3</v>
      </c>
      <c r="X1070" s="68">
        <v>42354</v>
      </c>
      <c r="Y1070" s="68">
        <v>36525</v>
      </c>
      <c r="Z1070">
        <v>0</v>
      </c>
      <c r="AA1070">
        <v>22</v>
      </c>
      <c r="AB1070" t="s">
        <v>607</v>
      </c>
      <c r="AE1070" t="s">
        <v>437</v>
      </c>
      <c r="AF1070">
        <v>30001</v>
      </c>
    </row>
    <row r="1071" spans="1:32" x14ac:dyDescent="0.25">
      <c r="A1071" t="s">
        <v>648</v>
      </c>
      <c r="B1071" t="s">
        <v>607</v>
      </c>
      <c r="C1071" s="158" t="str">
        <f t="shared" si="16"/>
        <v>1131432</v>
      </c>
      <c r="D1071">
        <v>113143</v>
      </c>
      <c r="F1071">
        <v>12</v>
      </c>
      <c r="G1071">
        <v>60</v>
      </c>
      <c r="I1071">
        <v>1025514</v>
      </c>
      <c r="J1071">
        <v>1</v>
      </c>
      <c r="K1071">
        <v>0</v>
      </c>
      <c r="L1071">
        <v>1</v>
      </c>
      <c r="M1071">
        <v>0</v>
      </c>
      <c r="N1071">
        <v>9020258</v>
      </c>
      <c r="O1071">
        <v>2</v>
      </c>
      <c r="P1071" t="s">
        <v>649</v>
      </c>
      <c r="Q1071">
        <v>1005</v>
      </c>
      <c r="R1071">
        <v>6</v>
      </c>
      <c r="S1071">
        <v>0</v>
      </c>
      <c r="T1071">
        <v>0</v>
      </c>
      <c r="V1071" t="s">
        <v>1387</v>
      </c>
      <c r="W1071">
        <v>3</v>
      </c>
      <c r="X1071" s="68">
        <v>42354</v>
      </c>
      <c r="Y1071" s="68">
        <v>36525</v>
      </c>
      <c r="Z1071">
        <v>0</v>
      </c>
      <c r="AA1071">
        <v>22</v>
      </c>
      <c r="AB1071" t="s">
        <v>607</v>
      </c>
      <c r="AE1071" t="s">
        <v>437</v>
      </c>
      <c r="AF1071">
        <v>30001</v>
      </c>
    </row>
    <row r="1072" spans="1:32" x14ac:dyDescent="0.25">
      <c r="A1072" t="s">
        <v>648</v>
      </c>
      <c r="B1072" t="s">
        <v>607</v>
      </c>
      <c r="C1072" s="158" t="str">
        <f t="shared" si="16"/>
        <v>1131433</v>
      </c>
      <c r="D1072">
        <v>113143</v>
      </c>
      <c r="F1072">
        <v>12</v>
      </c>
      <c r="G1072">
        <v>76</v>
      </c>
      <c r="I1072">
        <v>1025515</v>
      </c>
      <c r="J1072">
        <v>1</v>
      </c>
      <c r="K1072">
        <v>0</v>
      </c>
      <c r="L1072">
        <v>1</v>
      </c>
      <c r="M1072">
        <v>0</v>
      </c>
      <c r="N1072">
        <v>9020258</v>
      </c>
      <c r="O1072">
        <v>3</v>
      </c>
      <c r="P1072" t="s">
        <v>649</v>
      </c>
      <c r="Q1072">
        <v>1005</v>
      </c>
      <c r="R1072">
        <v>6</v>
      </c>
      <c r="S1072">
        <v>0</v>
      </c>
      <c r="T1072">
        <v>0</v>
      </c>
      <c r="V1072" t="s">
        <v>1387</v>
      </c>
      <c r="W1072">
        <v>3</v>
      </c>
      <c r="X1072" s="68">
        <v>42354</v>
      </c>
      <c r="Y1072" s="68">
        <v>36525</v>
      </c>
      <c r="Z1072">
        <v>0</v>
      </c>
      <c r="AA1072">
        <v>22</v>
      </c>
      <c r="AB1072" t="s">
        <v>607</v>
      </c>
      <c r="AE1072" t="s">
        <v>437</v>
      </c>
      <c r="AF1072">
        <v>30001</v>
      </c>
    </row>
    <row r="1073" spans="1:32" x14ac:dyDescent="0.25">
      <c r="A1073" t="s">
        <v>648</v>
      </c>
      <c r="B1073" t="s">
        <v>607</v>
      </c>
      <c r="C1073" s="158" t="str">
        <f t="shared" si="16"/>
        <v>1131434</v>
      </c>
      <c r="D1073">
        <v>113143</v>
      </c>
      <c r="F1073">
        <v>12</v>
      </c>
      <c r="G1073">
        <v>63</v>
      </c>
      <c r="I1073">
        <v>1025516</v>
      </c>
      <c r="J1073">
        <v>1</v>
      </c>
      <c r="K1073">
        <v>0</v>
      </c>
      <c r="L1073">
        <v>1</v>
      </c>
      <c r="M1073">
        <v>0</v>
      </c>
      <c r="N1073">
        <v>9020258</v>
      </c>
      <c r="O1073">
        <v>4</v>
      </c>
      <c r="P1073" t="s">
        <v>649</v>
      </c>
      <c r="Q1073">
        <v>1005</v>
      </c>
      <c r="R1073">
        <v>6</v>
      </c>
      <c r="S1073">
        <v>0</v>
      </c>
      <c r="T1073">
        <v>0</v>
      </c>
      <c r="V1073" t="s">
        <v>1387</v>
      </c>
      <c r="W1073">
        <v>3</v>
      </c>
      <c r="X1073" s="68">
        <v>42354</v>
      </c>
      <c r="Y1073" s="68">
        <v>36525</v>
      </c>
      <c r="Z1073">
        <v>0</v>
      </c>
      <c r="AA1073">
        <v>22</v>
      </c>
      <c r="AB1073" t="s">
        <v>607</v>
      </c>
      <c r="AE1073" t="s">
        <v>437</v>
      </c>
      <c r="AF1073">
        <v>30001</v>
      </c>
    </row>
    <row r="1074" spans="1:32" x14ac:dyDescent="0.25">
      <c r="A1074" t="s">
        <v>648</v>
      </c>
      <c r="B1074" t="s">
        <v>607</v>
      </c>
      <c r="C1074" s="158" t="str">
        <f t="shared" si="16"/>
        <v>1131435</v>
      </c>
      <c r="D1074">
        <v>113143</v>
      </c>
      <c r="F1074">
        <v>12</v>
      </c>
      <c r="G1074">
        <v>80</v>
      </c>
      <c r="I1074">
        <v>1025517</v>
      </c>
      <c r="J1074">
        <v>1</v>
      </c>
      <c r="K1074">
        <v>0</v>
      </c>
      <c r="L1074">
        <v>1</v>
      </c>
      <c r="M1074">
        <v>0</v>
      </c>
      <c r="N1074">
        <v>9020258</v>
      </c>
      <c r="O1074">
        <v>5</v>
      </c>
      <c r="P1074" t="s">
        <v>649</v>
      </c>
      <c r="Q1074">
        <v>1005</v>
      </c>
      <c r="R1074">
        <v>6</v>
      </c>
      <c r="S1074">
        <v>0</v>
      </c>
      <c r="T1074">
        <v>0</v>
      </c>
      <c r="V1074" t="s">
        <v>1387</v>
      </c>
      <c r="W1074">
        <v>3</v>
      </c>
      <c r="X1074" s="68">
        <v>42354</v>
      </c>
      <c r="Y1074" s="68">
        <v>36525</v>
      </c>
      <c r="Z1074">
        <v>0</v>
      </c>
      <c r="AA1074">
        <v>22</v>
      </c>
      <c r="AB1074" t="s">
        <v>607</v>
      </c>
      <c r="AE1074" t="s">
        <v>437</v>
      </c>
      <c r="AF1074">
        <v>30001</v>
      </c>
    </row>
    <row r="1075" spans="1:32" x14ac:dyDescent="0.25">
      <c r="A1075" t="s">
        <v>650</v>
      </c>
      <c r="B1075" t="s">
        <v>432</v>
      </c>
      <c r="C1075" s="158" t="str">
        <f t="shared" si="16"/>
        <v>1131551</v>
      </c>
      <c r="D1075">
        <v>113155</v>
      </c>
      <c r="F1075">
        <v>12</v>
      </c>
      <c r="G1075">
        <v>1430</v>
      </c>
      <c r="I1075">
        <v>1025552</v>
      </c>
      <c r="J1075">
        <v>1</v>
      </c>
      <c r="K1075">
        <v>0</v>
      </c>
      <c r="L1075">
        <v>1</v>
      </c>
      <c r="M1075">
        <v>0</v>
      </c>
      <c r="N1075">
        <v>9020249</v>
      </c>
      <c r="O1075">
        <v>1</v>
      </c>
      <c r="P1075" t="s">
        <v>651</v>
      </c>
      <c r="Q1075">
        <v>1005</v>
      </c>
      <c r="R1075">
        <v>6</v>
      </c>
      <c r="S1075">
        <v>0</v>
      </c>
      <c r="T1075">
        <v>0</v>
      </c>
      <c r="V1075" t="s">
        <v>1387</v>
      </c>
      <c r="W1075">
        <v>3</v>
      </c>
      <c r="X1075" s="68">
        <v>42354</v>
      </c>
      <c r="Y1075" s="68">
        <v>36525</v>
      </c>
      <c r="Z1075">
        <v>0</v>
      </c>
      <c r="AA1075">
        <v>28</v>
      </c>
      <c r="AB1075" t="s">
        <v>432</v>
      </c>
      <c r="AE1075" t="s">
        <v>437</v>
      </c>
      <c r="AF1075">
        <v>30001</v>
      </c>
    </row>
    <row r="1076" spans="1:32" x14ac:dyDescent="0.25">
      <c r="A1076" t="s">
        <v>650</v>
      </c>
      <c r="B1076" t="s">
        <v>432</v>
      </c>
      <c r="C1076" s="158" t="str">
        <f t="shared" si="16"/>
        <v>1131552</v>
      </c>
      <c r="D1076">
        <v>113155</v>
      </c>
      <c r="F1076">
        <v>12</v>
      </c>
      <c r="G1076">
        <v>1645</v>
      </c>
      <c r="I1076">
        <v>1025553</v>
      </c>
      <c r="J1076">
        <v>1</v>
      </c>
      <c r="K1076">
        <v>0</v>
      </c>
      <c r="L1076">
        <v>1</v>
      </c>
      <c r="M1076">
        <v>0</v>
      </c>
      <c r="N1076">
        <v>9020249</v>
      </c>
      <c r="O1076">
        <v>2</v>
      </c>
      <c r="P1076" t="s">
        <v>651</v>
      </c>
      <c r="Q1076">
        <v>1005</v>
      </c>
      <c r="R1076">
        <v>6</v>
      </c>
      <c r="S1076">
        <v>0</v>
      </c>
      <c r="T1076">
        <v>0</v>
      </c>
      <c r="V1076" t="s">
        <v>1387</v>
      </c>
      <c r="W1076">
        <v>3</v>
      </c>
      <c r="X1076" s="68">
        <v>42354</v>
      </c>
      <c r="Y1076" s="68">
        <v>36525</v>
      </c>
      <c r="Z1076">
        <v>0</v>
      </c>
      <c r="AA1076">
        <v>28</v>
      </c>
      <c r="AB1076" t="s">
        <v>432</v>
      </c>
      <c r="AE1076" t="s">
        <v>437</v>
      </c>
      <c r="AF1076">
        <v>30001</v>
      </c>
    </row>
    <row r="1077" spans="1:32" x14ac:dyDescent="0.25">
      <c r="A1077" t="s">
        <v>650</v>
      </c>
      <c r="B1077" t="s">
        <v>432</v>
      </c>
      <c r="C1077" s="158" t="str">
        <f t="shared" si="16"/>
        <v>1131553</v>
      </c>
      <c r="D1077">
        <v>113155</v>
      </c>
      <c r="F1077">
        <v>12</v>
      </c>
      <c r="G1077">
        <v>1785</v>
      </c>
      <c r="I1077">
        <v>1025554</v>
      </c>
      <c r="J1077">
        <v>1</v>
      </c>
      <c r="K1077">
        <v>0</v>
      </c>
      <c r="L1077">
        <v>1</v>
      </c>
      <c r="M1077">
        <v>0</v>
      </c>
      <c r="N1077">
        <v>9020249</v>
      </c>
      <c r="O1077">
        <v>3</v>
      </c>
      <c r="P1077" t="s">
        <v>651</v>
      </c>
      <c r="Q1077">
        <v>1005</v>
      </c>
      <c r="R1077">
        <v>6</v>
      </c>
      <c r="S1077">
        <v>0</v>
      </c>
      <c r="T1077">
        <v>0</v>
      </c>
      <c r="V1077" t="s">
        <v>1387</v>
      </c>
      <c r="W1077">
        <v>3</v>
      </c>
      <c r="X1077" s="68">
        <v>42354</v>
      </c>
      <c r="Y1077" s="68">
        <v>36525</v>
      </c>
      <c r="Z1077">
        <v>0</v>
      </c>
      <c r="AA1077">
        <v>28</v>
      </c>
      <c r="AB1077" t="s">
        <v>432</v>
      </c>
      <c r="AE1077" t="s">
        <v>437</v>
      </c>
      <c r="AF1077">
        <v>30001</v>
      </c>
    </row>
    <row r="1078" spans="1:32" x14ac:dyDescent="0.25">
      <c r="A1078" t="s">
        <v>650</v>
      </c>
      <c r="B1078" t="s">
        <v>432</v>
      </c>
      <c r="C1078" s="158" t="str">
        <f t="shared" si="16"/>
        <v>1131554</v>
      </c>
      <c r="D1078">
        <v>113155</v>
      </c>
      <c r="F1078">
        <v>12</v>
      </c>
      <c r="G1078">
        <v>1730</v>
      </c>
      <c r="I1078">
        <v>1025555</v>
      </c>
      <c r="J1078">
        <v>1</v>
      </c>
      <c r="K1078">
        <v>0</v>
      </c>
      <c r="L1078">
        <v>1</v>
      </c>
      <c r="M1078">
        <v>0</v>
      </c>
      <c r="N1078">
        <v>9020249</v>
      </c>
      <c r="O1078">
        <v>4</v>
      </c>
      <c r="P1078" t="s">
        <v>651</v>
      </c>
      <c r="Q1078">
        <v>1005</v>
      </c>
      <c r="R1078">
        <v>6</v>
      </c>
      <c r="S1078">
        <v>0</v>
      </c>
      <c r="T1078">
        <v>0</v>
      </c>
      <c r="V1078" t="s">
        <v>1387</v>
      </c>
      <c r="W1078">
        <v>3</v>
      </c>
      <c r="X1078" s="68">
        <v>42354</v>
      </c>
      <c r="Y1078" s="68">
        <v>36525</v>
      </c>
      <c r="Z1078">
        <v>0</v>
      </c>
      <c r="AA1078">
        <v>28</v>
      </c>
      <c r="AB1078" t="s">
        <v>432</v>
      </c>
      <c r="AE1078" t="s">
        <v>437</v>
      </c>
      <c r="AF1078">
        <v>30001</v>
      </c>
    </row>
    <row r="1079" spans="1:32" x14ac:dyDescent="0.25">
      <c r="A1079" t="s">
        <v>650</v>
      </c>
      <c r="B1079" t="s">
        <v>432</v>
      </c>
      <c r="C1079" s="158" t="str">
        <f t="shared" si="16"/>
        <v>1131555</v>
      </c>
      <c r="D1079">
        <v>113155</v>
      </c>
      <c r="F1079">
        <v>12</v>
      </c>
      <c r="G1079">
        <v>1875</v>
      </c>
      <c r="I1079">
        <v>1025556</v>
      </c>
      <c r="J1079">
        <v>1</v>
      </c>
      <c r="K1079">
        <v>0</v>
      </c>
      <c r="L1079">
        <v>1</v>
      </c>
      <c r="M1079">
        <v>0</v>
      </c>
      <c r="N1079">
        <v>9020249</v>
      </c>
      <c r="O1079">
        <v>5</v>
      </c>
      <c r="P1079" t="s">
        <v>651</v>
      </c>
      <c r="Q1079">
        <v>1005</v>
      </c>
      <c r="R1079">
        <v>6</v>
      </c>
      <c r="S1079">
        <v>0</v>
      </c>
      <c r="T1079">
        <v>0</v>
      </c>
      <c r="V1079" t="s">
        <v>1387</v>
      </c>
      <c r="W1079">
        <v>3</v>
      </c>
      <c r="X1079" s="68">
        <v>42354</v>
      </c>
      <c r="Y1079" s="68">
        <v>36525</v>
      </c>
      <c r="Z1079">
        <v>0</v>
      </c>
      <c r="AA1079">
        <v>28</v>
      </c>
      <c r="AB1079" t="s">
        <v>432</v>
      </c>
      <c r="AE1079" t="s">
        <v>437</v>
      </c>
      <c r="AF1079">
        <v>30001</v>
      </c>
    </row>
    <row r="1080" spans="1:32" x14ac:dyDescent="0.25">
      <c r="A1080" t="s">
        <v>652</v>
      </c>
      <c r="B1080" t="s">
        <v>432</v>
      </c>
      <c r="C1080" s="158" t="str">
        <f t="shared" si="16"/>
        <v>1131561</v>
      </c>
      <c r="D1080">
        <v>113156</v>
      </c>
      <c r="F1080">
        <v>12</v>
      </c>
      <c r="H1080" t="s">
        <v>397</v>
      </c>
      <c r="I1080">
        <v>1025557</v>
      </c>
      <c r="J1080">
        <v>0</v>
      </c>
      <c r="K1080">
        <v>0</v>
      </c>
      <c r="L1080">
        <v>1</v>
      </c>
      <c r="M1080">
        <v>0</v>
      </c>
      <c r="N1080">
        <v>9020249</v>
      </c>
      <c r="O1080">
        <v>1</v>
      </c>
      <c r="P1080" t="s">
        <v>653</v>
      </c>
      <c r="Q1080">
        <v>1005</v>
      </c>
      <c r="R1080">
        <v>6</v>
      </c>
      <c r="S1080">
        <v>0</v>
      </c>
      <c r="T1080">
        <v>0</v>
      </c>
      <c r="V1080" t="s">
        <v>1387</v>
      </c>
      <c r="W1080">
        <v>3</v>
      </c>
      <c r="X1080" s="68">
        <v>42354</v>
      </c>
      <c r="Y1080" s="68">
        <v>36525</v>
      </c>
      <c r="Z1080">
        <v>0</v>
      </c>
      <c r="AA1080">
        <v>28</v>
      </c>
      <c r="AB1080" t="s">
        <v>432</v>
      </c>
      <c r="AE1080" t="s">
        <v>437</v>
      </c>
      <c r="AF1080">
        <v>30001</v>
      </c>
    </row>
    <row r="1081" spans="1:32" x14ac:dyDescent="0.25">
      <c r="A1081" t="s">
        <v>652</v>
      </c>
      <c r="B1081" t="s">
        <v>432</v>
      </c>
      <c r="C1081" s="158" t="str">
        <f t="shared" si="16"/>
        <v>1131562</v>
      </c>
      <c r="D1081">
        <v>113156</v>
      </c>
      <c r="F1081">
        <v>12</v>
      </c>
      <c r="H1081" t="s">
        <v>397</v>
      </c>
      <c r="I1081">
        <v>1025558</v>
      </c>
      <c r="J1081">
        <v>0</v>
      </c>
      <c r="K1081">
        <v>0</v>
      </c>
      <c r="L1081">
        <v>1</v>
      </c>
      <c r="M1081">
        <v>0</v>
      </c>
      <c r="N1081">
        <v>9020249</v>
      </c>
      <c r="O1081">
        <v>2</v>
      </c>
      <c r="P1081" t="s">
        <v>653</v>
      </c>
      <c r="Q1081">
        <v>1005</v>
      </c>
      <c r="R1081">
        <v>6</v>
      </c>
      <c r="S1081">
        <v>0</v>
      </c>
      <c r="T1081">
        <v>0</v>
      </c>
      <c r="V1081" t="s">
        <v>1387</v>
      </c>
      <c r="W1081">
        <v>3</v>
      </c>
      <c r="X1081" s="68">
        <v>42354</v>
      </c>
      <c r="Y1081" s="68">
        <v>36525</v>
      </c>
      <c r="Z1081">
        <v>0</v>
      </c>
      <c r="AA1081">
        <v>28</v>
      </c>
      <c r="AB1081" t="s">
        <v>432</v>
      </c>
      <c r="AE1081" t="s">
        <v>437</v>
      </c>
      <c r="AF1081">
        <v>30001</v>
      </c>
    </row>
    <row r="1082" spans="1:32" x14ac:dyDescent="0.25">
      <c r="A1082" t="s">
        <v>652</v>
      </c>
      <c r="B1082" t="s">
        <v>432</v>
      </c>
      <c r="C1082" s="158" t="str">
        <f t="shared" si="16"/>
        <v>1131563</v>
      </c>
      <c r="D1082">
        <v>113156</v>
      </c>
      <c r="F1082">
        <v>12</v>
      </c>
      <c r="H1082" t="s">
        <v>397</v>
      </c>
      <c r="I1082">
        <v>1025559</v>
      </c>
      <c r="J1082">
        <v>0</v>
      </c>
      <c r="K1082">
        <v>0</v>
      </c>
      <c r="L1082">
        <v>1</v>
      </c>
      <c r="M1082">
        <v>0</v>
      </c>
      <c r="N1082">
        <v>9020249</v>
      </c>
      <c r="O1082">
        <v>3</v>
      </c>
      <c r="P1082" t="s">
        <v>653</v>
      </c>
      <c r="Q1082">
        <v>1005</v>
      </c>
      <c r="R1082">
        <v>6</v>
      </c>
      <c r="S1082">
        <v>0</v>
      </c>
      <c r="T1082">
        <v>0</v>
      </c>
      <c r="V1082" t="s">
        <v>1387</v>
      </c>
      <c r="W1082">
        <v>3</v>
      </c>
      <c r="X1082" s="68">
        <v>42354</v>
      </c>
      <c r="Y1082" s="68">
        <v>36525</v>
      </c>
      <c r="Z1082">
        <v>0</v>
      </c>
      <c r="AA1082">
        <v>28</v>
      </c>
      <c r="AB1082" t="s">
        <v>432</v>
      </c>
      <c r="AE1082" t="s">
        <v>437</v>
      </c>
      <c r="AF1082">
        <v>30001</v>
      </c>
    </row>
    <row r="1083" spans="1:32" x14ac:dyDescent="0.25">
      <c r="A1083" t="s">
        <v>652</v>
      </c>
      <c r="B1083" t="s">
        <v>432</v>
      </c>
      <c r="C1083" s="158" t="str">
        <f t="shared" si="16"/>
        <v>1131564</v>
      </c>
      <c r="D1083">
        <v>113156</v>
      </c>
      <c r="F1083">
        <v>12</v>
      </c>
      <c r="H1083" t="s">
        <v>397</v>
      </c>
      <c r="I1083">
        <v>1025560</v>
      </c>
      <c r="J1083">
        <v>0</v>
      </c>
      <c r="K1083">
        <v>0</v>
      </c>
      <c r="L1083">
        <v>1</v>
      </c>
      <c r="M1083">
        <v>0</v>
      </c>
      <c r="N1083">
        <v>9020249</v>
      </c>
      <c r="O1083">
        <v>4</v>
      </c>
      <c r="P1083" t="s">
        <v>653</v>
      </c>
      <c r="Q1083">
        <v>1005</v>
      </c>
      <c r="R1083">
        <v>6</v>
      </c>
      <c r="S1083">
        <v>0</v>
      </c>
      <c r="T1083">
        <v>0</v>
      </c>
      <c r="V1083" t="s">
        <v>1387</v>
      </c>
      <c r="W1083">
        <v>3</v>
      </c>
      <c r="X1083" s="68">
        <v>42354</v>
      </c>
      <c r="Y1083" s="68">
        <v>36525</v>
      </c>
      <c r="Z1083">
        <v>0</v>
      </c>
      <c r="AA1083">
        <v>28</v>
      </c>
      <c r="AB1083" t="s">
        <v>432</v>
      </c>
      <c r="AE1083" t="s">
        <v>437</v>
      </c>
      <c r="AF1083">
        <v>30001</v>
      </c>
    </row>
    <row r="1084" spans="1:32" x14ac:dyDescent="0.25">
      <c r="A1084" t="s">
        <v>652</v>
      </c>
      <c r="B1084" t="s">
        <v>432</v>
      </c>
      <c r="C1084" s="158" t="str">
        <f t="shared" si="16"/>
        <v>1131565</v>
      </c>
      <c r="D1084">
        <v>113156</v>
      </c>
      <c r="F1084">
        <v>12</v>
      </c>
      <c r="H1084" t="s">
        <v>397</v>
      </c>
      <c r="I1084">
        <v>1025561</v>
      </c>
      <c r="J1084">
        <v>0</v>
      </c>
      <c r="K1084">
        <v>0</v>
      </c>
      <c r="L1084">
        <v>1</v>
      </c>
      <c r="M1084">
        <v>0</v>
      </c>
      <c r="N1084">
        <v>9020249</v>
      </c>
      <c r="O1084">
        <v>5</v>
      </c>
      <c r="P1084" t="s">
        <v>653</v>
      </c>
      <c r="Q1084">
        <v>1005</v>
      </c>
      <c r="R1084">
        <v>6</v>
      </c>
      <c r="S1084">
        <v>0</v>
      </c>
      <c r="T1084">
        <v>0</v>
      </c>
      <c r="V1084" t="s">
        <v>1387</v>
      </c>
      <c r="W1084">
        <v>3</v>
      </c>
      <c r="X1084" s="68">
        <v>42354</v>
      </c>
      <c r="Y1084" s="68">
        <v>36525</v>
      </c>
      <c r="Z1084">
        <v>0</v>
      </c>
      <c r="AA1084">
        <v>28</v>
      </c>
      <c r="AB1084" t="s">
        <v>432</v>
      </c>
      <c r="AE1084" t="s">
        <v>437</v>
      </c>
      <c r="AF1084">
        <v>30001</v>
      </c>
    </row>
    <row r="1085" spans="1:32" x14ac:dyDescent="0.25">
      <c r="A1085" t="s">
        <v>654</v>
      </c>
      <c r="B1085" t="s">
        <v>432</v>
      </c>
      <c r="C1085" s="158" t="str">
        <f t="shared" si="16"/>
        <v>1131571</v>
      </c>
      <c r="D1085">
        <v>113157</v>
      </c>
      <c r="F1085">
        <v>12</v>
      </c>
      <c r="G1085">
        <v>1335</v>
      </c>
      <c r="I1085">
        <v>1025562</v>
      </c>
      <c r="J1085">
        <v>1</v>
      </c>
      <c r="K1085">
        <v>0</v>
      </c>
      <c r="L1085">
        <v>1</v>
      </c>
      <c r="M1085">
        <v>0</v>
      </c>
      <c r="N1085">
        <v>9020249</v>
      </c>
      <c r="O1085">
        <v>1</v>
      </c>
      <c r="P1085" t="s">
        <v>655</v>
      </c>
      <c r="Q1085">
        <v>1005</v>
      </c>
      <c r="R1085">
        <v>6</v>
      </c>
      <c r="S1085">
        <v>0</v>
      </c>
      <c r="T1085">
        <v>0</v>
      </c>
      <c r="V1085" t="s">
        <v>1387</v>
      </c>
      <c r="W1085">
        <v>3</v>
      </c>
      <c r="X1085" s="68">
        <v>42354</v>
      </c>
      <c r="Y1085" s="68">
        <v>36525</v>
      </c>
      <c r="Z1085">
        <v>0</v>
      </c>
      <c r="AA1085">
        <v>28</v>
      </c>
      <c r="AB1085" t="s">
        <v>432</v>
      </c>
      <c r="AE1085" t="s">
        <v>437</v>
      </c>
      <c r="AF1085">
        <v>30001</v>
      </c>
    </row>
    <row r="1086" spans="1:32" x14ac:dyDescent="0.25">
      <c r="A1086" t="s">
        <v>654</v>
      </c>
      <c r="B1086" t="s">
        <v>432</v>
      </c>
      <c r="C1086" s="158" t="str">
        <f t="shared" si="16"/>
        <v>1131572</v>
      </c>
      <c r="D1086">
        <v>113157</v>
      </c>
      <c r="F1086">
        <v>12</v>
      </c>
      <c r="G1086">
        <v>1530</v>
      </c>
      <c r="I1086">
        <v>1025563</v>
      </c>
      <c r="J1086">
        <v>1</v>
      </c>
      <c r="K1086">
        <v>0</v>
      </c>
      <c r="L1086">
        <v>1</v>
      </c>
      <c r="M1086">
        <v>0</v>
      </c>
      <c r="N1086">
        <v>9020249</v>
      </c>
      <c r="O1086">
        <v>2</v>
      </c>
      <c r="P1086" t="s">
        <v>655</v>
      </c>
      <c r="Q1086">
        <v>1005</v>
      </c>
      <c r="R1086">
        <v>6</v>
      </c>
      <c r="S1086">
        <v>0</v>
      </c>
      <c r="T1086">
        <v>0</v>
      </c>
      <c r="V1086" t="s">
        <v>1387</v>
      </c>
      <c r="W1086">
        <v>3</v>
      </c>
      <c r="X1086" s="68">
        <v>42354</v>
      </c>
      <c r="Y1086" s="68">
        <v>36525</v>
      </c>
      <c r="Z1086">
        <v>0</v>
      </c>
      <c r="AA1086">
        <v>28</v>
      </c>
      <c r="AB1086" t="s">
        <v>432</v>
      </c>
      <c r="AE1086" t="s">
        <v>437</v>
      </c>
      <c r="AF1086">
        <v>30001</v>
      </c>
    </row>
    <row r="1087" spans="1:32" x14ac:dyDescent="0.25">
      <c r="A1087" t="s">
        <v>654</v>
      </c>
      <c r="B1087" t="s">
        <v>432</v>
      </c>
      <c r="C1087" s="158" t="str">
        <f t="shared" si="16"/>
        <v>1131573</v>
      </c>
      <c r="D1087">
        <v>113157</v>
      </c>
      <c r="F1087">
        <v>12</v>
      </c>
      <c r="G1087">
        <v>1670</v>
      </c>
      <c r="I1087">
        <v>1025564</v>
      </c>
      <c r="J1087">
        <v>1</v>
      </c>
      <c r="K1087">
        <v>0</v>
      </c>
      <c r="L1087">
        <v>1</v>
      </c>
      <c r="M1087">
        <v>0</v>
      </c>
      <c r="N1087">
        <v>9020249</v>
      </c>
      <c r="O1087">
        <v>3</v>
      </c>
      <c r="P1087" t="s">
        <v>655</v>
      </c>
      <c r="Q1087">
        <v>1005</v>
      </c>
      <c r="R1087">
        <v>6</v>
      </c>
      <c r="S1087">
        <v>0</v>
      </c>
      <c r="T1087">
        <v>0</v>
      </c>
      <c r="V1087" t="s">
        <v>1387</v>
      </c>
      <c r="W1087">
        <v>3</v>
      </c>
      <c r="X1087" s="68">
        <v>42354</v>
      </c>
      <c r="Y1087" s="68">
        <v>36525</v>
      </c>
      <c r="Z1087">
        <v>0</v>
      </c>
      <c r="AA1087">
        <v>28</v>
      </c>
      <c r="AB1087" t="s">
        <v>432</v>
      </c>
      <c r="AE1087" t="s">
        <v>437</v>
      </c>
      <c r="AF1087">
        <v>30001</v>
      </c>
    </row>
    <row r="1088" spans="1:32" x14ac:dyDescent="0.25">
      <c r="A1088" t="s">
        <v>654</v>
      </c>
      <c r="B1088" t="s">
        <v>432</v>
      </c>
      <c r="C1088" s="158" t="str">
        <f t="shared" si="16"/>
        <v>1131574</v>
      </c>
      <c r="D1088">
        <v>113157</v>
      </c>
      <c r="F1088">
        <v>12</v>
      </c>
      <c r="G1088">
        <v>1610</v>
      </c>
      <c r="I1088">
        <v>1025565</v>
      </c>
      <c r="J1088">
        <v>1</v>
      </c>
      <c r="K1088">
        <v>0</v>
      </c>
      <c r="L1088">
        <v>1</v>
      </c>
      <c r="M1088">
        <v>0</v>
      </c>
      <c r="N1088">
        <v>9020249</v>
      </c>
      <c r="O1088">
        <v>4</v>
      </c>
      <c r="P1088" t="s">
        <v>655</v>
      </c>
      <c r="Q1088">
        <v>1005</v>
      </c>
      <c r="R1088">
        <v>6</v>
      </c>
      <c r="S1088">
        <v>0</v>
      </c>
      <c r="T1088">
        <v>0</v>
      </c>
      <c r="V1088" t="s">
        <v>1387</v>
      </c>
      <c r="W1088">
        <v>3</v>
      </c>
      <c r="X1088" s="68">
        <v>42354</v>
      </c>
      <c r="Y1088" s="68">
        <v>36525</v>
      </c>
      <c r="Z1088">
        <v>0</v>
      </c>
      <c r="AA1088">
        <v>28</v>
      </c>
      <c r="AB1088" t="s">
        <v>432</v>
      </c>
      <c r="AE1088" t="s">
        <v>437</v>
      </c>
      <c r="AF1088">
        <v>30001</v>
      </c>
    </row>
    <row r="1089" spans="1:32" x14ac:dyDescent="0.25">
      <c r="A1089" t="s">
        <v>654</v>
      </c>
      <c r="B1089" t="s">
        <v>432</v>
      </c>
      <c r="C1089" s="158" t="str">
        <f t="shared" si="16"/>
        <v>1131575</v>
      </c>
      <c r="D1089">
        <v>113157</v>
      </c>
      <c r="F1089">
        <v>12</v>
      </c>
      <c r="G1089">
        <v>1755</v>
      </c>
      <c r="I1089">
        <v>1025566</v>
      </c>
      <c r="J1089">
        <v>1</v>
      </c>
      <c r="K1089">
        <v>0</v>
      </c>
      <c r="L1089">
        <v>1</v>
      </c>
      <c r="M1089">
        <v>0</v>
      </c>
      <c r="N1089">
        <v>9020249</v>
      </c>
      <c r="O1089">
        <v>5</v>
      </c>
      <c r="P1089" t="s">
        <v>655</v>
      </c>
      <c r="Q1089">
        <v>1005</v>
      </c>
      <c r="R1089">
        <v>6</v>
      </c>
      <c r="S1089">
        <v>0</v>
      </c>
      <c r="T1089">
        <v>0</v>
      </c>
      <c r="V1089" t="s">
        <v>1387</v>
      </c>
      <c r="W1089">
        <v>3</v>
      </c>
      <c r="X1089" s="68">
        <v>42354</v>
      </c>
      <c r="Y1089" s="68">
        <v>36525</v>
      </c>
      <c r="Z1089">
        <v>0</v>
      </c>
      <c r="AA1089">
        <v>28</v>
      </c>
      <c r="AB1089" t="s">
        <v>432</v>
      </c>
      <c r="AE1089" t="s">
        <v>437</v>
      </c>
      <c r="AF1089">
        <v>30001</v>
      </c>
    </row>
    <row r="1090" spans="1:32" x14ac:dyDescent="0.25">
      <c r="A1090" t="s">
        <v>656</v>
      </c>
      <c r="B1090" t="s">
        <v>432</v>
      </c>
      <c r="C1090" s="158" t="str">
        <f t="shared" si="16"/>
        <v>1131581</v>
      </c>
      <c r="D1090">
        <v>113158</v>
      </c>
      <c r="F1090">
        <v>12</v>
      </c>
      <c r="H1090" t="s">
        <v>397</v>
      </c>
      <c r="I1090">
        <v>1025567</v>
      </c>
      <c r="J1090">
        <v>0</v>
      </c>
      <c r="K1090">
        <v>0</v>
      </c>
      <c r="L1090">
        <v>1</v>
      </c>
      <c r="M1090">
        <v>0</v>
      </c>
      <c r="N1090">
        <v>9020249</v>
      </c>
      <c r="O1090">
        <v>1</v>
      </c>
      <c r="P1090" t="s">
        <v>657</v>
      </c>
      <c r="Q1090">
        <v>1005</v>
      </c>
      <c r="R1090">
        <v>6</v>
      </c>
      <c r="S1090">
        <v>0</v>
      </c>
      <c r="T1090">
        <v>0</v>
      </c>
      <c r="V1090" t="s">
        <v>1387</v>
      </c>
      <c r="W1090">
        <v>3</v>
      </c>
      <c r="X1090" s="68">
        <v>42354</v>
      </c>
      <c r="Y1090" s="68">
        <v>36525</v>
      </c>
      <c r="Z1090">
        <v>0</v>
      </c>
      <c r="AA1090">
        <v>28</v>
      </c>
      <c r="AB1090" t="s">
        <v>432</v>
      </c>
      <c r="AE1090" t="s">
        <v>437</v>
      </c>
      <c r="AF1090">
        <v>30001</v>
      </c>
    </row>
    <row r="1091" spans="1:32" x14ac:dyDescent="0.25">
      <c r="A1091" t="s">
        <v>656</v>
      </c>
      <c r="B1091" t="s">
        <v>432</v>
      </c>
      <c r="C1091" s="158" t="str">
        <f t="shared" ref="C1091:C1154" si="17">D1091&amp;O1091</f>
        <v>1131582</v>
      </c>
      <c r="D1091">
        <v>113158</v>
      </c>
      <c r="F1091">
        <v>12</v>
      </c>
      <c r="H1091" t="s">
        <v>397</v>
      </c>
      <c r="I1091">
        <v>1025568</v>
      </c>
      <c r="J1091">
        <v>0</v>
      </c>
      <c r="K1091">
        <v>0</v>
      </c>
      <c r="L1091">
        <v>1</v>
      </c>
      <c r="M1091">
        <v>0</v>
      </c>
      <c r="N1091">
        <v>9020249</v>
      </c>
      <c r="O1091">
        <v>2</v>
      </c>
      <c r="P1091" t="s">
        <v>657</v>
      </c>
      <c r="Q1091">
        <v>1005</v>
      </c>
      <c r="R1091">
        <v>6</v>
      </c>
      <c r="S1091">
        <v>0</v>
      </c>
      <c r="T1091">
        <v>0</v>
      </c>
      <c r="V1091" t="s">
        <v>1387</v>
      </c>
      <c r="W1091">
        <v>3</v>
      </c>
      <c r="X1091" s="68">
        <v>42354</v>
      </c>
      <c r="Y1091" s="68">
        <v>36525</v>
      </c>
      <c r="Z1091">
        <v>0</v>
      </c>
      <c r="AA1091">
        <v>28</v>
      </c>
      <c r="AB1091" t="s">
        <v>432</v>
      </c>
      <c r="AE1091" t="s">
        <v>437</v>
      </c>
      <c r="AF1091">
        <v>30001</v>
      </c>
    </row>
    <row r="1092" spans="1:32" x14ac:dyDescent="0.25">
      <c r="A1092" t="s">
        <v>656</v>
      </c>
      <c r="B1092" t="s">
        <v>432</v>
      </c>
      <c r="C1092" s="158" t="str">
        <f t="shared" si="17"/>
        <v>1131583</v>
      </c>
      <c r="D1092">
        <v>113158</v>
      </c>
      <c r="F1092">
        <v>12</v>
      </c>
      <c r="H1092" t="s">
        <v>397</v>
      </c>
      <c r="I1092">
        <v>1025569</v>
      </c>
      <c r="J1092">
        <v>0</v>
      </c>
      <c r="K1092">
        <v>0</v>
      </c>
      <c r="L1092">
        <v>1</v>
      </c>
      <c r="M1092">
        <v>0</v>
      </c>
      <c r="N1092">
        <v>9020249</v>
      </c>
      <c r="O1092">
        <v>3</v>
      </c>
      <c r="P1092" t="s">
        <v>657</v>
      </c>
      <c r="Q1092">
        <v>1005</v>
      </c>
      <c r="R1092">
        <v>6</v>
      </c>
      <c r="S1092">
        <v>0</v>
      </c>
      <c r="T1092">
        <v>0</v>
      </c>
      <c r="V1092" t="s">
        <v>1387</v>
      </c>
      <c r="W1092">
        <v>3</v>
      </c>
      <c r="X1092" s="68">
        <v>42354</v>
      </c>
      <c r="Y1092" s="68">
        <v>36525</v>
      </c>
      <c r="Z1092">
        <v>0</v>
      </c>
      <c r="AA1092">
        <v>28</v>
      </c>
      <c r="AB1092" t="s">
        <v>432</v>
      </c>
      <c r="AE1092" t="s">
        <v>437</v>
      </c>
      <c r="AF1092">
        <v>30001</v>
      </c>
    </row>
    <row r="1093" spans="1:32" x14ac:dyDescent="0.25">
      <c r="A1093" t="s">
        <v>656</v>
      </c>
      <c r="B1093" t="s">
        <v>432</v>
      </c>
      <c r="C1093" s="158" t="str">
        <f t="shared" si="17"/>
        <v>1131584</v>
      </c>
      <c r="D1093">
        <v>113158</v>
      </c>
      <c r="F1093">
        <v>12</v>
      </c>
      <c r="H1093" t="s">
        <v>397</v>
      </c>
      <c r="I1093">
        <v>1025570</v>
      </c>
      <c r="J1093">
        <v>0</v>
      </c>
      <c r="K1093">
        <v>0</v>
      </c>
      <c r="L1093">
        <v>1</v>
      </c>
      <c r="M1093">
        <v>0</v>
      </c>
      <c r="N1093">
        <v>9020249</v>
      </c>
      <c r="O1093">
        <v>4</v>
      </c>
      <c r="P1093" t="s">
        <v>657</v>
      </c>
      <c r="Q1093">
        <v>1005</v>
      </c>
      <c r="R1093">
        <v>6</v>
      </c>
      <c r="S1093">
        <v>0</v>
      </c>
      <c r="T1093">
        <v>0</v>
      </c>
      <c r="V1093" t="s">
        <v>1387</v>
      </c>
      <c r="W1093">
        <v>3</v>
      </c>
      <c r="X1093" s="68">
        <v>42354</v>
      </c>
      <c r="Y1093" s="68">
        <v>36525</v>
      </c>
      <c r="Z1093">
        <v>0</v>
      </c>
      <c r="AA1093">
        <v>28</v>
      </c>
      <c r="AB1093" t="s">
        <v>432</v>
      </c>
      <c r="AE1093" t="s">
        <v>437</v>
      </c>
      <c r="AF1093">
        <v>30001</v>
      </c>
    </row>
    <row r="1094" spans="1:32" x14ac:dyDescent="0.25">
      <c r="A1094" t="s">
        <v>656</v>
      </c>
      <c r="B1094" t="s">
        <v>432</v>
      </c>
      <c r="C1094" s="158" t="str">
        <f t="shared" si="17"/>
        <v>1131585</v>
      </c>
      <c r="D1094">
        <v>113158</v>
      </c>
      <c r="F1094">
        <v>12</v>
      </c>
      <c r="H1094" t="s">
        <v>397</v>
      </c>
      <c r="I1094">
        <v>1025571</v>
      </c>
      <c r="J1094">
        <v>0</v>
      </c>
      <c r="K1094">
        <v>0</v>
      </c>
      <c r="L1094">
        <v>1</v>
      </c>
      <c r="M1094">
        <v>0</v>
      </c>
      <c r="N1094">
        <v>9020249</v>
      </c>
      <c r="O1094">
        <v>5</v>
      </c>
      <c r="P1094" t="s">
        <v>657</v>
      </c>
      <c r="Q1094">
        <v>1005</v>
      </c>
      <c r="R1094">
        <v>6</v>
      </c>
      <c r="S1094">
        <v>0</v>
      </c>
      <c r="T1094">
        <v>0</v>
      </c>
      <c r="V1094" t="s">
        <v>1387</v>
      </c>
      <c r="W1094">
        <v>3</v>
      </c>
      <c r="X1094" s="68">
        <v>42354</v>
      </c>
      <c r="Y1094" s="68">
        <v>36525</v>
      </c>
      <c r="Z1094">
        <v>0</v>
      </c>
      <c r="AA1094">
        <v>28</v>
      </c>
      <c r="AB1094" t="s">
        <v>432</v>
      </c>
      <c r="AE1094" t="s">
        <v>437</v>
      </c>
      <c r="AF1094">
        <v>30001</v>
      </c>
    </row>
    <row r="1095" spans="1:32" x14ac:dyDescent="0.25">
      <c r="A1095" t="s">
        <v>658</v>
      </c>
      <c r="B1095" t="s">
        <v>607</v>
      </c>
      <c r="C1095" s="158" t="str">
        <f t="shared" si="17"/>
        <v>1131601</v>
      </c>
      <c r="D1095">
        <v>113160</v>
      </c>
      <c r="F1095">
        <v>12</v>
      </c>
      <c r="G1095">
        <v>22</v>
      </c>
      <c r="I1095">
        <v>1025572</v>
      </c>
      <c r="J1095">
        <v>1</v>
      </c>
      <c r="K1095">
        <v>0</v>
      </c>
      <c r="L1095">
        <v>1</v>
      </c>
      <c r="M1095">
        <v>0</v>
      </c>
      <c r="N1095">
        <v>9020254</v>
      </c>
      <c r="O1095">
        <v>1</v>
      </c>
      <c r="P1095" t="s">
        <v>659</v>
      </c>
      <c r="Q1095">
        <v>1005</v>
      </c>
      <c r="R1095">
        <v>6</v>
      </c>
      <c r="S1095">
        <v>0</v>
      </c>
      <c r="T1095">
        <v>0</v>
      </c>
      <c r="V1095" t="s">
        <v>1387</v>
      </c>
      <c r="W1095">
        <v>3</v>
      </c>
      <c r="X1095" s="68">
        <v>42354</v>
      </c>
      <c r="Y1095" s="68">
        <v>36525</v>
      </c>
      <c r="Z1095">
        <v>0</v>
      </c>
      <c r="AA1095">
        <v>22</v>
      </c>
      <c r="AB1095" t="s">
        <v>607</v>
      </c>
      <c r="AE1095" t="s">
        <v>437</v>
      </c>
      <c r="AF1095">
        <v>30001</v>
      </c>
    </row>
    <row r="1096" spans="1:32" x14ac:dyDescent="0.25">
      <c r="A1096" t="s">
        <v>658</v>
      </c>
      <c r="B1096" t="s">
        <v>607</v>
      </c>
      <c r="C1096" s="158" t="str">
        <f t="shared" si="17"/>
        <v>1131602</v>
      </c>
      <c r="D1096">
        <v>113160</v>
      </c>
      <c r="F1096">
        <v>12</v>
      </c>
      <c r="G1096">
        <v>27</v>
      </c>
      <c r="I1096">
        <v>1025573</v>
      </c>
      <c r="J1096">
        <v>1</v>
      </c>
      <c r="K1096">
        <v>0</v>
      </c>
      <c r="L1096">
        <v>1</v>
      </c>
      <c r="M1096">
        <v>0</v>
      </c>
      <c r="N1096">
        <v>9020254</v>
      </c>
      <c r="O1096">
        <v>2</v>
      </c>
      <c r="P1096" t="s">
        <v>659</v>
      </c>
      <c r="Q1096">
        <v>1005</v>
      </c>
      <c r="R1096">
        <v>6</v>
      </c>
      <c r="S1096">
        <v>0</v>
      </c>
      <c r="T1096">
        <v>0</v>
      </c>
      <c r="V1096" t="s">
        <v>1387</v>
      </c>
      <c r="W1096">
        <v>3</v>
      </c>
      <c r="X1096" s="68">
        <v>42354</v>
      </c>
      <c r="Y1096" s="68">
        <v>36525</v>
      </c>
      <c r="Z1096">
        <v>0</v>
      </c>
      <c r="AA1096">
        <v>22</v>
      </c>
      <c r="AB1096" t="s">
        <v>607</v>
      </c>
      <c r="AE1096" t="s">
        <v>437</v>
      </c>
      <c r="AF1096">
        <v>30001</v>
      </c>
    </row>
    <row r="1097" spans="1:32" x14ac:dyDescent="0.25">
      <c r="A1097" t="s">
        <v>658</v>
      </c>
      <c r="B1097" t="s">
        <v>607</v>
      </c>
      <c r="C1097" s="158" t="str">
        <f t="shared" si="17"/>
        <v>1131603</v>
      </c>
      <c r="D1097">
        <v>113160</v>
      </c>
      <c r="F1097">
        <v>12</v>
      </c>
      <c r="G1097">
        <v>34</v>
      </c>
      <c r="I1097">
        <v>1025574</v>
      </c>
      <c r="J1097">
        <v>1</v>
      </c>
      <c r="K1097">
        <v>0</v>
      </c>
      <c r="L1097">
        <v>1</v>
      </c>
      <c r="M1097">
        <v>0</v>
      </c>
      <c r="N1097">
        <v>9020254</v>
      </c>
      <c r="O1097">
        <v>3</v>
      </c>
      <c r="P1097" t="s">
        <v>659</v>
      </c>
      <c r="Q1097">
        <v>1005</v>
      </c>
      <c r="R1097">
        <v>6</v>
      </c>
      <c r="S1097">
        <v>0</v>
      </c>
      <c r="T1097">
        <v>0</v>
      </c>
      <c r="V1097" t="s">
        <v>1387</v>
      </c>
      <c r="W1097">
        <v>3</v>
      </c>
      <c r="X1097" s="68">
        <v>42354</v>
      </c>
      <c r="Y1097" s="68">
        <v>36525</v>
      </c>
      <c r="Z1097">
        <v>0</v>
      </c>
      <c r="AA1097">
        <v>22</v>
      </c>
      <c r="AB1097" t="s">
        <v>607</v>
      </c>
      <c r="AE1097" t="s">
        <v>437</v>
      </c>
      <c r="AF1097">
        <v>30001</v>
      </c>
    </row>
    <row r="1098" spans="1:32" x14ac:dyDescent="0.25">
      <c r="A1098" t="s">
        <v>658</v>
      </c>
      <c r="B1098" t="s">
        <v>607</v>
      </c>
      <c r="C1098" s="158" t="str">
        <f t="shared" si="17"/>
        <v>1131604</v>
      </c>
      <c r="D1098">
        <v>113160</v>
      </c>
      <c r="F1098">
        <v>12</v>
      </c>
      <c r="G1098">
        <v>29</v>
      </c>
      <c r="I1098">
        <v>1025575</v>
      </c>
      <c r="J1098">
        <v>1</v>
      </c>
      <c r="K1098">
        <v>0</v>
      </c>
      <c r="L1098">
        <v>1</v>
      </c>
      <c r="M1098">
        <v>0</v>
      </c>
      <c r="N1098">
        <v>9020254</v>
      </c>
      <c r="O1098">
        <v>4</v>
      </c>
      <c r="P1098" t="s">
        <v>659</v>
      </c>
      <c r="Q1098">
        <v>1005</v>
      </c>
      <c r="R1098">
        <v>6</v>
      </c>
      <c r="S1098">
        <v>0</v>
      </c>
      <c r="T1098">
        <v>0</v>
      </c>
      <c r="V1098" t="s">
        <v>1387</v>
      </c>
      <c r="W1098">
        <v>3</v>
      </c>
      <c r="X1098" s="68">
        <v>42354</v>
      </c>
      <c r="Y1098" s="68">
        <v>36525</v>
      </c>
      <c r="Z1098">
        <v>0</v>
      </c>
      <c r="AA1098">
        <v>22</v>
      </c>
      <c r="AB1098" t="s">
        <v>607</v>
      </c>
      <c r="AE1098" t="s">
        <v>437</v>
      </c>
      <c r="AF1098">
        <v>30001</v>
      </c>
    </row>
    <row r="1099" spans="1:32" x14ac:dyDescent="0.25">
      <c r="A1099" t="s">
        <v>658</v>
      </c>
      <c r="B1099" t="s">
        <v>607</v>
      </c>
      <c r="C1099" s="158" t="str">
        <f t="shared" si="17"/>
        <v>1131605</v>
      </c>
      <c r="D1099">
        <v>113160</v>
      </c>
      <c r="F1099">
        <v>12</v>
      </c>
      <c r="G1099">
        <v>36</v>
      </c>
      <c r="I1099">
        <v>1025576</v>
      </c>
      <c r="J1099">
        <v>1</v>
      </c>
      <c r="K1099">
        <v>0</v>
      </c>
      <c r="L1099">
        <v>1</v>
      </c>
      <c r="M1099">
        <v>0</v>
      </c>
      <c r="N1099">
        <v>9020254</v>
      </c>
      <c r="O1099">
        <v>5</v>
      </c>
      <c r="P1099" t="s">
        <v>659</v>
      </c>
      <c r="Q1099">
        <v>1005</v>
      </c>
      <c r="R1099">
        <v>6</v>
      </c>
      <c r="S1099">
        <v>0</v>
      </c>
      <c r="T1099">
        <v>0</v>
      </c>
      <c r="V1099" t="s">
        <v>1387</v>
      </c>
      <c r="W1099">
        <v>3</v>
      </c>
      <c r="X1099" s="68">
        <v>42354</v>
      </c>
      <c r="Y1099" s="68">
        <v>36525</v>
      </c>
      <c r="Z1099">
        <v>0</v>
      </c>
      <c r="AA1099">
        <v>22</v>
      </c>
      <c r="AB1099" t="s">
        <v>607</v>
      </c>
      <c r="AE1099" t="s">
        <v>437</v>
      </c>
      <c r="AF1099">
        <v>30001</v>
      </c>
    </row>
    <row r="1100" spans="1:32" x14ac:dyDescent="0.25">
      <c r="A1100" t="s">
        <v>660</v>
      </c>
      <c r="B1100" t="s">
        <v>607</v>
      </c>
      <c r="C1100" s="158" t="str">
        <f t="shared" si="17"/>
        <v>1131611</v>
      </c>
      <c r="D1100">
        <v>113161</v>
      </c>
      <c r="F1100">
        <v>12</v>
      </c>
      <c r="G1100">
        <v>23</v>
      </c>
      <c r="I1100">
        <v>1025580</v>
      </c>
      <c r="J1100">
        <v>1</v>
      </c>
      <c r="K1100">
        <v>0</v>
      </c>
      <c r="L1100">
        <v>1</v>
      </c>
      <c r="M1100">
        <v>0</v>
      </c>
      <c r="N1100">
        <v>9020254</v>
      </c>
      <c r="O1100">
        <v>1</v>
      </c>
      <c r="P1100" t="s">
        <v>661</v>
      </c>
      <c r="Q1100">
        <v>1005</v>
      </c>
      <c r="R1100">
        <v>6</v>
      </c>
      <c r="S1100">
        <v>0</v>
      </c>
      <c r="T1100">
        <v>0</v>
      </c>
      <c r="V1100" t="s">
        <v>1387</v>
      </c>
      <c r="W1100">
        <v>3</v>
      </c>
      <c r="X1100" s="68">
        <v>42354</v>
      </c>
      <c r="Y1100" s="68">
        <v>36525</v>
      </c>
      <c r="Z1100">
        <v>0</v>
      </c>
      <c r="AA1100">
        <v>22</v>
      </c>
      <c r="AB1100" t="s">
        <v>607</v>
      </c>
      <c r="AE1100" t="s">
        <v>437</v>
      </c>
      <c r="AF1100">
        <v>30001</v>
      </c>
    </row>
    <row r="1101" spans="1:32" x14ac:dyDescent="0.25">
      <c r="A1101" t="s">
        <v>660</v>
      </c>
      <c r="B1101" t="s">
        <v>607</v>
      </c>
      <c r="C1101" s="158" t="str">
        <f t="shared" si="17"/>
        <v>1131612</v>
      </c>
      <c r="D1101">
        <v>113161</v>
      </c>
      <c r="F1101">
        <v>12</v>
      </c>
      <c r="G1101">
        <v>27</v>
      </c>
      <c r="I1101">
        <v>1025581</v>
      </c>
      <c r="J1101">
        <v>1</v>
      </c>
      <c r="K1101">
        <v>0</v>
      </c>
      <c r="L1101">
        <v>1</v>
      </c>
      <c r="M1101">
        <v>0</v>
      </c>
      <c r="N1101">
        <v>9020254</v>
      </c>
      <c r="O1101">
        <v>2</v>
      </c>
      <c r="P1101" t="s">
        <v>661</v>
      </c>
      <c r="Q1101">
        <v>1005</v>
      </c>
      <c r="R1101">
        <v>6</v>
      </c>
      <c r="S1101">
        <v>0</v>
      </c>
      <c r="T1101">
        <v>0</v>
      </c>
      <c r="V1101" t="s">
        <v>1387</v>
      </c>
      <c r="W1101">
        <v>3</v>
      </c>
      <c r="X1101" s="68">
        <v>42354</v>
      </c>
      <c r="Y1101" s="68">
        <v>36525</v>
      </c>
      <c r="Z1101">
        <v>0</v>
      </c>
      <c r="AA1101">
        <v>22</v>
      </c>
      <c r="AB1101" t="s">
        <v>607</v>
      </c>
      <c r="AE1101" t="s">
        <v>437</v>
      </c>
      <c r="AF1101">
        <v>30001</v>
      </c>
    </row>
    <row r="1102" spans="1:32" x14ac:dyDescent="0.25">
      <c r="A1102" t="s">
        <v>660</v>
      </c>
      <c r="B1102" t="s">
        <v>607</v>
      </c>
      <c r="C1102" s="158" t="str">
        <f t="shared" si="17"/>
        <v>1131613</v>
      </c>
      <c r="D1102">
        <v>113161</v>
      </c>
      <c r="F1102">
        <v>12</v>
      </c>
      <c r="G1102">
        <v>35</v>
      </c>
      <c r="I1102">
        <v>1025582</v>
      </c>
      <c r="J1102">
        <v>1</v>
      </c>
      <c r="K1102">
        <v>0</v>
      </c>
      <c r="L1102">
        <v>1</v>
      </c>
      <c r="M1102">
        <v>0</v>
      </c>
      <c r="N1102">
        <v>9020254</v>
      </c>
      <c r="O1102">
        <v>3</v>
      </c>
      <c r="P1102" t="s">
        <v>661</v>
      </c>
      <c r="Q1102">
        <v>1005</v>
      </c>
      <c r="R1102">
        <v>6</v>
      </c>
      <c r="S1102">
        <v>0</v>
      </c>
      <c r="T1102">
        <v>0</v>
      </c>
      <c r="V1102" t="s">
        <v>1387</v>
      </c>
      <c r="W1102">
        <v>3</v>
      </c>
      <c r="X1102" s="68">
        <v>42354</v>
      </c>
      <c r="Y1102" s="68">
        <v>36525</v>
      </c>
      <c r="Z1102">
        <v>0</v>
      </c>
      <c r="AA1102">
        <v>22</v>
      </c>
      <c r="AB1102" t="s">
        <v>607</v>
      </c>
      <c r="AE1102" t="s">
        <v>437</v>
      </c>
      <c r="AF1102">
        <v>30001</v>
      </c>
    </row>
    <row r="1103" spans="1:32" x14ac:dyDescent="0.25">
      <c r="A1103" t="s">
        <v>660</v>
      </c>
      <c r="B1103" t="s">
        <v>607</v>
      </c>
      <c r="C1103" s="158" t="str">
        <f t="shared" si="17"/>
        <v>1131614</v>
      </c>
      <c r="D1103">
        <v>113161</v>
      </c>
      <c r="F1103">
        <v>12</v>
      </c>
      <c r="G1103">
        <v>29</v>
      </c>
      <c r="I1103">
        <v>1025583</v>
      </c>
      <c r="J1103">
        <v>1</v>
      </c>
      <c r="K1103">
        <v>0</v>
      </c>
      <c r="L1103">
        <v>1</v>
      </c>
      <c r="M1103">
        <v>0</v>
      </c>
      <c r="N1103">
        <v>9020254</v>
      </c>
      <c r="O1103">
        <v>4</v>
      </c>
      <c r="P1103" t="s">
        <v>661</v>
      </c>
      <c r="Q1103">
        <v>1005</v>
      </c>
      <c r="R1103">
        <v>6</v>
      </c>
      <c r="S1103">
        <v>0</v>
      </c>
      <c r="T1103">
        <v>0</v>
      </c>
      <c r="V1103" t="s">
        <v>1387</v>
      </c>
      <c r="W1103">
        <v>3</v>
      </c>
      <c r="X1103" s="68">
        <v>42354</v>
      </c>
      <c r="Y1103" s="68">
        <v>36525</v>
      </c>
      <c r="Z1103">
        <v>0</v>
      </c>
      <c r="AA1103">
        <v>22</v>
      </c>
      <c r="AB1103" t="s">
        <v>607</v>
      </c>
      <c r="AE1103" t="s">
        <v>437</v>
      </c>
      <c r="AF1103">
        <v>30001</v>
      </c>
    </row>
    <row r="1104" spans="1:32" x14ac:dyDescent="0.25">
      <c r="A1104" t="s">
        <v>660</v>
      </c>
      <c r="B1104" t="s">
        <v>607</v>
      </c>
      <c r="C1104" s="158" t="str">
        <f t="shared" si="17"/>
        <v>1131615</v>
      </c>
      <c r="D1104">
        <v>113161</v>
      </c>
      <c r="F1104">
        <v>12</v>
      </c>
      <c r="G1104">
        <v>37</v>
      </c>
      <c r="I1104">
        <v>1025584</v>
      </c>
      <c r="J1104">
        <v>1</v>
      </c>
      <c r="K1104">
        <v>0</v>
      </c>
      <c r="L1104">
        <v>1</v>
      </c>
      <c r="M1104">
        <v>0</v>
      </c>
      <c r="N1104">
        <v>9020254</v>
      </c>
      <c r="O1104">
        <v>5</v>
      </c>
      <c r="P1104" t="s">
        <v>661</v>
      </c>
      <c r="Q1104">
        <v>1005</v>
      </c>
      <c r="R1104">
        <v>6</v>
      </c>
      <c r="S1104">
        <v>0</v>
      </c>
      <c r="T1104">
        <v>0</v>
      </c>
      <c r="V1104" t="s">
        <v>1387</v>
      </c>
      <c r="W1104">
        <v>3</v>
      </c>
      <c r="X1104" s="68">
        <v>42354</v>
      </c>
      <c r="Y1104" s="68">
        <v>36525</v>
      </c>
      <c r="Z1104">
        <v>0</v>
      </c>
      <c r="AA1104">
        <v>22</v>
      </c>
      <c r="AB1104" t="s">
        <v>607</v>
      </c>
      <c r="AE1104" t="s">
        <v>437</v>
      </c>
      <c r="AF1104">
        <v>30001</v>
      </c>
    </row>
    <row r="1105" spans="1:32" x14ac:dyDescent="0.25">
      <c r="A1105" t="s">
        <v>662</v>
      </c>
      <c r="B1105" t="s">
        <v>607</v>
      </c>
      <c r="C1105" s="158" t="str">
        <f t="shared" si="17"/>
        <v>1131631</v>
      </c>
      <c r="D1105">
        <v>113163</v>
      </c>
      <c r="F1105">
        <v>12</v>
      </c>
      <c r="G1105">
        <v>100</v>
      </c>
      <c r="I1105">
        <v>1025588</v>
      </c>
      <c r="J1105">
        <v>1</v>
      </c>
      <c r="K1105">
        <v>0</v>
      </c>
      <c r="L1105">
        <v>1</v>
      </c>
      <c r="M1105">
        <v>0</v>
      </c>
      <c r="N1105">
        <v>9020254</v>
      </c>
      <c r="O1105">
        <v>1</v>
      </c>
      <c r="P1105" t="s">
        <v>663</v>
      </c>
      <c r="Q1105">
        <v>1005</v>
      </c>
      <c r="R1105">
        <v>6</v>
      </c>
      <c r="S1105">
        <v>0</v>
      </c>
      <c r="T1105">
        <v>0</v>
      </c>
      <c r="V1105" t="s">
        <v>1387</v>
      </c>
      <c r="W1105">
        <v>3</v>
      </c>
      <c r="X1105" s="68">
        <v>42354</v>
      </c>
      <c r="Y1105" s="68">
        <v>36525</v>
      </c>
      <c r="Z1105">
        <v>0</v>
      </c>
      <c r="AA1105">
        <v>22</v>
      </c>
      <c r="AB1105" t="s">
        <v>607</v>
      </c>
      <c r="AE1105" t="s">
        <v>437</v>
      </c>
      <c r="AF1105">
        <v>30001</v>
      </c>
    </row>
    <row r="1106" spans="1:32" x14ac:dyDescent="0.25">
      <c r="A1106" t="s">
        <v>662</v>
      </c>
      <c r="B1106" t="s">
        <v>607</v>
      </c>
      <c r="C1106" s="158" t="str">
        <f t="shared" si="17"/>
        <v>1131632</v>
      </c>
      <c r="D1106">
        <v>113163</v>
      </c>
      <c r="F1106">
        <v>12</v>
      </c>
      <c r="G1106">
        <v>115</v>
      </c>
      <c r="I1106">
        <v>1025589</v>
      </c>
      <c r="J1106">
        <v>1</v>
      </c>
      <c r="K1106">
        <v>0</v>
      </c>
      <c r="L1106">
        <v>1</v>
      </c>
      <c r="M1106">
        <v>0</v>
      </c>
      <c r="N1106">
        <v>9020254</v>
      </c>
      <c r="O1106">
        <v>2</v>
      </c>
      <c r="P1106" t="s">
        <v>663</v>
      </c>
      <c r="Q1106">
        <v>1005</v>
      </c>
      <c r="R1106">
        <v>6</v>
      </c>
      <c r="S1106">
        <v>0</v>
      </c>
      <c r="T1106">
        <v>0</v>
      </c>
      <c r="V1106" t="s">
        <v>1387</v>
      </c>
      <c r="W1106">
        <v>3</v>
      </c>
      <c r="X1106" s="68">
        <v>42354</v>
      </c>
      <c r="Y1106" s="68">
        <v>36525</v>
      </c>
      <c r="Z1106">
        <v>0</v>
      </c>
      <c r="AA1106">
        <v>22</v>
      </c>
      <c r="AB1106" t="s">
        <v>607</v>
      </c>
      <c r="AE1106" t="s">
        <v>437</v>
      </c>
      <c r="AF1106">
        <v>30001</v>
      </c>
    </row>
    <row r="1107" spans="1:32" x14ac:dyDescent="0.25">
      <c r="A1107" t="s">
        <v>662</v>
      </c>
      <c r="B1107" t="s">
        <v>607</v>
      </c>
      <c r="C1107" s="158" t="str">
        <f t="shared" si="17"/>
        <v>1131633</v>
      </c>
      <c r="D1107">
        <v>113163</v>
      </c>
      <c r="F1107">
        <v>12</v>
      </c>
      <c r="G1107">
        <v>130</v>
      </c>
      <c r="I1107">
        <v>1025590</v>
      </c>
      <c r="J1107">
        <v>1</v>
      </c>
      <c r="K1107">
        <v>0</v>
      </c>
      <c r="L1107">
        <v>1</v>
      </c>
      <c r="M1107">
        <v>0</v>
      </c>
      <c r="N1107">
        <v>9020254</v>
      </c>
      <c r="O1107">
        <v>3</v>
      </c>
      <c r="P1107" t="s">
        <v>663</v>
      </c>
      <c r="Q1107">
        <v>1005</v>
      </c>
      <c r="R1107">
        <v>6</v>
      </c>
      <c r="S1107">
        <v>0</v>
      </c>
      <c r="T1107">
        <v>0</v>
      </c>
      <c r="V1107" t="s">
        <v>1387</v>
      </c>
      <c r="W1107">
        <v>3</v>
      </c>
      <c r="X1107" s="68">
        <v>42354</v>
      </c>
      <c r="Y1107" s="68">
        <v>36525</v>
      </c>
      <c r="Z1107">
        <v>0</v>
      </c>
      <c r="AA1107">
        <v>22</v>
      </c>
      <c r="AB1107" t="s">
        <v>607</v>
      </c>
      <c r="AE1107" t="s">
        <v>437</v>
      </c>
      <c r="AF1107">
        <v>30001</v>
      </c>
    </row>
    <row r="1108" spans="1:32" x14ac:dyDescent="0.25">
      <c r="A1108" t="s">
        <v>662</v>
      </c>
      <c r="B1108" t="s">
        <v>607</v>
      </c>
      <c r="C1108" s="158" t="str">
        <f t="shared" si="17"/>
        <v>1131634</v>
      </c>
      <c r="D1108">
        <v>113163</v>
      </c>
      <c r="F1108">
        <v>12</v>
      </c>
      <c r="G1108">
        <v>121</v>
      </c>
      <c r="I1108">
        <v>1025591</v>
      </c>
      <c r="J1108">
        <v>1</v>
      </c>
      <c r="K1108">
        <v>0</v>
      </c>
      <c r="L1108">
        <v>1</v>
      </c>
      <c r="M1108">
        <v>0</v>
      </c>
      <c r="N1108">
        <v>9020254</v>
      </c>
      <c r="O1108">
        <v>4</v>
      </c>
      <c r="P1108" t="s">
        <v>663</v>
      </c>
      <c r="Q1108">
        <v>1005</v>
      </c>
      <c r="R1108">
        <v>6</v>
      </c>
      <c r="S1108">
        <v>0</v>
      </c>
      <c r="T1108">
        <v>0</v>
      </c>
      <c r="V1108" t="s">
        <v>1387</v>
      </c>
      <c r="W1108">
        <v>3</v>
      </c>
      <c r="X1108" s="68">
        <v>42354</v>
      </c>
      <c r="Y1108" s="68">
        <v>36525</v>
      </c>
      <c r="Z1108">
        <v>0</v>
      </c>
      <c r="AA1108">
        <v>22</v>
      </c>
      <c r="AB1108" t="s">
        <v>607</v>
      </c>
      <c r="AE1108" t="s">
        <v>437</v>
      </c>
      <c r="AF1108">
        <v>30001</v>
      </c>
    </row>
    <row r="1109" spans="1:32" x14ac:dyDescent="0.25">
      <c r="A1109" t="s">
        <v>662</v>
      </c>
      <c r="B1109" t="s">
        <v>607</v>
      </c>
      <c r="C1109" s="158" t="str">
        <f t="shared" si="17"/>
        <v>1131635</v>
      </c>
      <c r="D1109">
        <v>113163</v>
      </c>
      <c r="F1109">
        <v>12</v>
      </c>
      <c r="G1109">
        <v>137</v>
      </c>
      <c r="I1109">
        <v>1025592</v>
      </c>
      <c r="J1109">
        <v>1</v>
      </c>
      <c r="K1109">
        <v>0</v>
      </c>
      <c r="L1109">
        <v>1</v>
      </c>
      <c r="M1109">
        <v>0</v>
      </c>
      <c r="N1109">
        <v>9020254</v>
      </c>
      <c r="O1109">
        <v>5</v>
      </c>
      <c r="P1109" t="s">
        <v>663</v>
      </c>
      <c r="Q1109">
        <v>1005</v>
      </c>
      <c r="R1109">
        <v>6</v>
      </c>
      <c r="S1109">
        <v>0</v>
      </c>
      <c r="T1109">
        <v>0</v>
      </c>
      <c r="V1109" t="s">
        <v>1387</v>
      </c>
      <c r="W1109">
        <v>3</v>
      </c>
      <c r="X1109" s="68">
        <v>42354</v>
      </c>
      <c r="Y1109" s="68">
        <v>36525</v>
      </c>
      <c r="Z1109">
        <v>0</v>
      </c>
      <c r="AA1109">
        <v>22</v>
      </c>
      <c r="AB1109" t="s">
        <v>607</v>
      </c>
      <c r="AE1109" t="s">
        <v>437</v>
      </c>
      <c r="AF1109">
        <v>30001</v>
      </c>
    </row>
    <row r="1110" spans="1:32" x14ac:dyDescent="0.25">
      <c r="A1110" t="s">
        <v>664</v>
      </c>
      <c r="B1110" t="s">
        <v>607</v>
      </c>
      <c r="C1110" s="158" t="str">
        <f t="shared" si="17"/>
        <v>1131661</v>
      </c>
      <c r="D1110">
        <v>113166</v>
      </c>
      <c r="F1110">
        <v>12</v>
      </c>
      <c r="H1110" t="s">
        <v>397</v>
      </c>
      <c r="I1110">
        <v>1025599</v>
      </c>
      <c r="J1110">
        <v>0</v>
      </c>
      <c r="K1110">
        <v>0</v>
      </c>
      <c r="L1110">
        <v>1</v>
      </c>
      <c r="M1110">
        <v>0</v>
      </c>
      <c r="N1110">
        <v>9020259</v>
      </c>
      <c r="O1110">
        <v>1</v>
      </c>
      <c r="P1110" t="s">
        <v>665</v>
      </c>
      <c r="Q1110">
        <v>1005</v>
      </c>
      <c r="R1110">
        <v>6</v>
      </c>
      <c r="S1110">
        <v>0</v>
      </c>
      <c r="T1110">
        <v>0</v>
      </c>
      <c r="V1110" t="s">
        <v>1387</v>
      </c>
      <c r="W1110">
        <v>3</v>
      </c>
      <c r="X1110" s="68">
        <v>42354</v>
      </c>
      <c r="Y1110" s="68">
        <v>36525</v>
      </c>
      <c r="AA1110">
        <v>22</v>
      </c>
      <c r="AB1110" t="s">
        <v>607</v>
      </c>
      <c r="AE1110" t="s">
        <v>437</v>
      </c>
      <c r="AF1110">
        <v>30001</v>
      </c>
    </row>
    <row r="1111" spans="1:32" x14ac:dyDescent="0.25">
      <c r="A1111" t="s">
        <v>664</v>
      </c>
      <c r="B1111" t="s">
        <v>607</v>
      </c>
      <c r="C1111" s="158" t="str">
        <f t="shared" si="17"/>
        <v>1131662</v>
      </c>
      <c r="D1111">
        <v>113166</v>
      </c>
      <c r="F1111">
        <v>12</v>
      </c>
      <c r="H1111" t="s">
        <v>397</v>
      </c>
      <c r="I1111">
        <v>1025600</v>
      </c>
      <c r="J1111">
        <v>0</v>
      </c>
      <c r="K1111">
        <v>0</v>
      </c>
      <c r="L1111">
        <v>1</v>
      </c>
      <c r="M1111">
        <v>0</v>
      </c>
      <c r="N1111">
        <v>9020259</v>
      </c>
      <c r="O1111">
        <v>2</v>
      </c>
      <c r="P1111" t="s">
        <v>665</v>
      </c>
      <c r="Q1111">
        <v>1005</v>
      </c>
      <c r="R1111">
        <v>6</v>
      </c>
      <c r="S1111">
        <v>0</v>
      </c>
      <c r="T1111">
        <v>0</v>
      </c>
      <c r="V1111" t="s">
        <v>1387</v>
      </c>
      <c r="W1111">
        <v>3</v>
      </c>
      <c r="X1111" s="68">
        <v>42354</v>
      </c>
      <c r="Y1111" s="68">
        <v>36525</v>
      </c>
      <c r="AA1111">
        <v>22</v>
      </c>
      <c r="AB1111" t="s">
        <v>607</v>
      </c>
      <c r="AE1111" t="s">
        <v>437</v>
      </c>
      <c r="AF1111">
        <v>30001</v>
      </c>
    </row>
    <row r="1112" spans="1:32" x14ac:dyDescent="0.25">
      <c r="A1112" t="s">
        <v>664</v>
      </c>
      <c r="B1112" t="s">
        <v>607</v>
      </c>
      <c r="C1112" s="158" t="str">
        <f t="shared" si="17"/>
        <v>1131663</v>
      </c>
      <c r="D1112">
        <v>113166</v>
      </c>
      <c r="F1112">
        <v>12</v>
      </c>
      <c r="H1112" t="s">
        <v>397</v>
      </c>
      <c r="I1112">
        <v>1025601</v>
      </c>
      <c r="J1112">
        <v>0</v>
      </c>
      <c r="K1112">
        <v>0</v>
      </c>
      <c r="L1112">
        <v>1</v>
      </c>
      <c r="M1112">
        <v>0</v>
      </c>
      <c r="N1112">
        <v>9020259</v>
      </c>
      <c r="O1112">
        <v>3</v>
      </c>
      <c r="P1112" t="s">
        <v>665</v>
      </c>
      <c r="Q1112">
        <v>1005</v>
      </c>
      <c r="R1112">
        <v>6</v>
      </c>
      <c r="S1112">
        <v>0</v>
      </c>
      <c r="T1112">
        <v>0</v>
      </c>
      <c r="V1112" t="s">
        <v>1387</v>
      </c>
      <c r="W1112">
        <v>3</v>
      </c>
      <c r="X1112" s="68">
        <v>42354</v>
      </c>
      <c r="Y1112" s="68">
        <v>36525</v>
      </c>
      <c r="AA1112">
        <v>22</v>
      </c>
      <c r="AB1112" t="s">
        <v>607</v>
      </c>
      <c r="AE1112" t="s">
        <v>437</v>
      </c>
      <c r="AF1112">
        <v>30001</v>
      </c>
    </row>
    <row r="1113" spans="1:32" x14ac:dyDescent="0.25">
      <c r="A1113" t="s">
        <v>664</v>
      </c>
      <c r="B1113" t="s">
        <v>607</v>
      </c>
      <c r="C1113" s="158" t="str">
        <f t="shared" si="17"/>
        <v>1131664</v>
      </c>
      <c r="D1113">
        <v>113166</v>
      </c>
      <c r="F1113">
        <v>12</v>
      </c>
      <c r="H1113" t="s">
        <v>397</v>
      </c>
      <c r="I1113">
        <v>1025602</v>
      </c>
      <c r="J1113">
        <v>0</v>
      </c>
      <c r="K1113">
        <v>0</v>
      </c>
      <c r="L1113">
        <v>1</v>
      </c>
      <c r="M1113">
        <v>0</v>
      </c>
      <c r="N1113">
        <v>9020259</v>
      </c>
      <c r="O1113">
        <v>4</v>
      </c>
      <c r="P1113" t="s">
        <v>665</v>
      </c>
      <c r="Q1113">
        <v>1005</v>
      </c>
      <c r="R1113">
        <v>6</v>
      </c>
      <c r="S1113">
        <v>0</v>
      </c>
      <c r="T1113">
        <v>0</v>
      </c>
      <c r="V1113" t="s">
        <v>1387</v>
      </c>
      <c r="W1113">
        <v>3</v>
      </c>
      <c r="X1113" s="68">
        <v>42354</v>
      </c>
      <c r="Y1113" s="68">
        <v>36525</v>
      </c>
      <c r="AA1113">
        <v>22</v>
      </c>
      <c r="AB1113" t="s">
        <v>607</v>
      </c>
      <c r="AE1113" t="s">
        <v>437</v>
      </c>
      <c r="AF1113">
        <v>30001</v>
      </c>
    </row>
    <row r="1114" spans="1:32" x14ac:dyDescent="0.25">
      <c r="A1114" t="s">
        <v>664</v>
      </c>
      <c r="B1114" t="s">
        <v>607</v>
      </c>
      <c r="C1114" s="158" t="str">
        <f t="shared" si="17"/>
        <v>1131665</v>
      </c>
      <c r="D1114">
        <v>113166</v>
      </c>
      <c r="F1114">
        <v>12</v>
      </c>
      <c r="H1114" t="s">
        <v>397</v>
      </c>
      <c r="I1114">
        <v>1025603</v>
      </c>
      <c r="J1114">
        <v>0</v>
      </c>
      <c r="K1114">
        <v>0</v>
      </c>
      <c r="L1114">
        <v>1</v>
      </c>
      <c r="M1114">
        <v>0</v>
      </c>
      <c r="N1114">
        <v>9020259</v>
      </c>
      <c r="O1114">
        <v>5</v>
      </c>
      <c r="P1114" t="s">
        <v>665</v>
      </c>
      <c r="Q1114">
        <v>1005</v>
      </c>
      <c r="R1114">
        <v>6</v>
      </c>
      <c r="S1114">
        <v>0</v>
      </c>
      <c r="T1114">
        <v>0</v>
      </c>
      <c r="V1114" t="s">
        <v>1387</v>
      </c>
      <c r="W1114">
        <v>3</v>
      </c>
      <c r="X1114" s="68">
        <v>42354</v>
      </c>
      <c r="Y1114" s="68">
        <v>36525</v>
      </c>
      <c r="AA1114">
        <v>22</v>
      </c>
      <c r="AB1114" t="s">
        <v>607</v>
      </c>
      <c r="AE1114" t="s">
        <v>437</v>
      </c>
      <c r="AF1114">
        <v>30001</v>
      </c>
    </row>
    <row r="1115" spans="1:32" x14ac:dyDescent="0.25">
      <c r="A1115" t="s">
        <v>666</v>
      </c>
      <c r="B1115" t="s">
        <v>244</v>
      </c>
      <c r="C1115" s="158" t="str">
        <f t="shared" si="17"/>
        <v>1131801</v>
      </c>
      <c r="D1115">
        <v>113180</v>
      </c>
      <c r="F1115">
        <v>12</v>
      </c>
      <c r="G1115">
        <v>725</v>
      </c>
      <c r="I1115">
        <v>1025610</v>
      </c>
      <c r="J1115">
        <v>1</v>
      </c>
      <c r="K1115">
        <v>0</v>
      </c>
      <c r="L1115">
        <v>1</v>
      </c>
      <c r="M1115">
        <v>0</v>
      </c>
      <c r="N1115">
        <v>9020265</v>
      </c>
      <c r="O1115">
        <v>1</v>
      </c>
      <c r="P1115" t="s">
        <v>667</v>
      </c>
      <c r="Q1115">
        <v>1005</v>
      </c>
      <c r="R1115">
        <v>6</v>
      </c>
      <c r="S1115">
        <v>0</v>
      </c>
      <c r="T1115">
        <v>0</v>
      </c>
      <c r="V1115" t="s">
        <v>1387</v>
      </c>
      <c r="W1115">
        <v>3</v>
      </c>
      <c r="X1115" s="68">
        <v>42354</v>
      </c>
      <c r="Y1115" s="68">
        <v>36525</v>
      </c>
      <c r="Z1115">
        <v>0</v>
      </c>
      <c r="AA1115">
        <v>10</v>
      </c>
      <c r="AB1115" t="s">
        <v>244</v>
      </c>
      <c r="AE1115" t="s">
        <v>437</v>
      </c>
      <c r="AF1115">
        <v>30001</v>
      </c>
    </row>
    <row r="1116" spans="1:32" x14ac:dyDescent="0.25">
      <c r="A1116" t="s">
        <v>666</v>
      </c>
      <c r="B1116" t="s">
        <v>244</v>
      </c>
      <c r="C1116" s="158" t="str">
        <f t="shared" si="17"/>
        <v>1131802</v>
      </c>
      <c r="D1116">
        <v>113180</v>
      </c>
      <c r="F1116">
        <v>12</v>
      </c>
      <c r="G1116">
        <v>905</v>
      </c>
      <c r="I1116">
        <v>1025611</v>
      </c>
      <c r="J1116">
        <v>1</v>
      </c>
      <c r="K1116">
        <v>0</v>
      </c>
      <c r="L1116">
        <v>1</v>
      </c>
      <c r="M1116">
        <v>0</v>
      </c>
      <c r="N1116">
        <v>9020265</v>
      </c>
      <c r="O1116">
        <v>2</v>
      </c>
      <c r="P1116" t="s">
        <v>667</v>
      </c>
      <c r="Q1116">
        <v>1005</v>
      </c>
      <c r="R1116">
        <v>6</v>
      </c>
      <c r="S1116">
        <v>0</v>
      </c>
      <c r="T1116">
        <v>0</v>
      </c>
      <c r="V1116" t="s">
        <v>1387</v>
      </c>
      <c r="W1116">
        <v>3</v>
      </c>
      <c r="X1116" s="68">
        <v>42354</v>
      </c>
      <c r="Y1116" s="68">
        <v>36525</v>
      </c>
      <c r="Z1116">
        <v>0</v>
      </c>
      <c r="AA1116">
        <v>10</v>
      </c>
      <c r="AB1116" t="s">
        <v>244</v>
      </c>
      <c r="AE1116" t="s">
        <v>437</v>
      </c>
      <c r="AF1116">
        <v>30001</v>
      </c>
    </row>
    <row r="1117" spans="1:32" x14ac:dyDescent="0.25">
      <c r="A1117" t="s">
        <v>666</v>
      </c>
      <c r="B1117" t="s">
        <v>244</v>
      </c>
      <c r="C1117" s="158" t="str">
        <f t="shared" si="17"/>
        <v>1131803</v>
      </c>
      <c r="D1117">
        <v>113180</v>
      </c>
      <c r="F1117">
        <v>12</v>
      </c>
      <c r="G1117">
        <v>1150</v>
      </c>
      <c r="I1117">
        <v>1025612</v>
      </c>
      <c r="J1117">
        <v>1</v>
      </c>
      <c r="K1117">
        <v>0</v>
      </c>
      <c r="L1117">
        <v>1</v>
      </c>
      <c r="M1117">
        <v>0</v>
      </c>
      <c r="N1117">
        <v>9020265</v>
      </c>
      <c r="O1117">
        <v>3</v>
      </c>
      <c r="P1117" t="s">
        <v>667</v>
      </c>
      <c r="Q1117">
        <v>1005</v>
      </c>
      <c r="R1117">
        <v>6</v>
      </c>
      <c r="S1117">
        <v>0</v>
      </c>
      <c r="T1117">
        <v>0</v>
      </c>
      <c r="V1117" t="s">
        <v>1387</v>
      </c>
      <c r="W1117">
        <v>3</v>
      </c>
      <c r="X1117" s="68">
        <v>42354</v>
      </c>
      <c r="Y1117" s="68">
        <v>36525</v>
      </c>
      <c r="Z1117">
        <v>0</v>
      </c>
      <c r="AA1117">
        <v>10</v>
      </c>
      <c r="AB1117" t="s">
        <v>244</v>
      </c>
      <c r="AE1117" t="s">
        <v>437</v>
      </c>
      <c r="AF1117">
        <v>30001</v>
      </c>
    </row>
    <row r="1118" spans="1:32" x14ac:dyDescent="0.25">
      <c r="A1118" t="s">
        <v>666</v>
      </c>
      <c r="B1118" t="s">
        <v>244</v>
      </c>
      <c r="C1118" s="158" t="str">
        <f t="shared" si="17"/>
        <v>1131804</v>
      </c>
      <c r="D1118">
        <v>113180</v>
      </c>
      <c r="F1118">
        <v>12</v>
      </c>
      <c r="G1118">
        <v>950</v>
      </c>
      <c r="I1118">
        <v>1025613</v>
      </c>
      <c r="J1118">
        <v>1</v>
      </c>
      <c r="K1118">
        <v>0</v>
      </c>
      <c r="L1118">
        <v>1</v>
      </c>
      <c r="M1118">
        <v>0</v>
      </c>
      <c r="N1118">
        <v>9020265</v>
      </c>
      <c r="O1118">
        <v>4</v>
      </c>
      <c r="P1118" t="s">
        <v>667</v>
      </c>
      <c r="Q1118">
        <v>1005</v>
      </c>
      <c r="R1118">
        <v>6</v>
      </c>
      <c r="S1118">
        <v>0</v>
      </c>
      <c r="T1118">
        <v>0</v>
      </c>
      <c r="V1118" t="s">
        <v>1387</v>
      </c>
      <c r="W1118">
        <v>3</v>
      </c>
      <c r="X1118" s="68">
        <v>42354</v>
      </c>
      <c r="Y1118" s="68">
        <v>36525</v>
      </c>
      <c r="Z1118">
        <v>0</v>
      </c>
      <c r="AA1118">
        <v>10</v>
      </c>
      <c r="AB1118" t="s">
        <v>244</v>
      </c>
      <c r="AE1118" t="s">
        <v>437</v>
      </c>
      <c r="AF1118">
        <v>30001</v>
      </c>
    </row>
    <row r="1119" spans="1:32" x14ac:dyDescent="0.25">
      <c r="A1119" t="s">
        <v>666</v>
      </c>
      <c r="B1119" t="s">
        <v>244</v>
      </c>
      <c r="C1119" s="158" t="str">
        <f t="shared" si="17"/>
        <v>1131805</v>
      </c>
      <c r="D1119">
        <v>113180</v>
      </c>
      <c r="F1119">
        <v>12</v>
      </c>
      <c r="G1119">
        <v>1210</v>
      </c>
      <c r="I1119">
        <v>1025614</v>
      </c>
      <c r="J1119">
        <v>1</v>
      </c>
      <c r="K1119">
        <v>0</v>
      </c>
      <c r="L1119">
        <v>1</v>
      </c>
      <c r="M1119">
        <v>0</v>
      </c>
      <c r="N1119">
        <v>9020265</v>
      </c>
      <c r="O1119">
        <v>5</v>
      </c>
      <c r="P1119" t="s">
        <v>667</v>
      </c>
      <c r="Q1119">
        <v>1005</v>
      </c>
      <c r="R1119">
        <v>6</v>
      </c>
      <c r="S1119">
        <v>0</v>
      </c>
      <c r="T1119">
        <v>0</v>
      </c>
      <c r="V1119" t="s">
        <v>1387</v>
      </c>
      <c r="W1119">
        <v>3</v>
      </c>
      <c r="X1119" s="68">
        <v>42354</v>
      </c>
      <c r="Y1119" s="68">
        <v>36525</v>
      </c>
      <c r="Z1119">
        <v>0</v>
      </c>
      <c r="AA1119">
        <v>10</v>
      </c>
      <c r="AB1119" t="s">
        <v>244</v>
      </c>
      <c r="AE1119" t="s">
        <v>437</v>
      </c>
      <c r="AF1119">
        <v>30001</v>
      </c>
    </row>
    <row r="1120" spans="1:32" x14ac:dyDescent="0.25">
      <c r="A1120" t="s">
        <v>668</v>
      </c>
      <c r="B1120" t="s">
        <v>615</v>
      </c>
      <c r="C1120" s="158" t="str">
        <f t="shared" si="17"/>
        <v>1131854</v>
      </c>
      <c r="D1120">
        <v>113185</v>
      </c>
      <c r="F1120">
        <v>12</v>
      </c>
      <c r="G1120">
        <v>43.5</v>
      </c>
      <c r="I1120">
        <v>1026780</v>
      </c>
      <c r="J1120">
        <v>1</v>
      </c>
      <c r="K1120">
        <v>0</v>
      </c>
      <c r="L1120">
        <v>1</v>
      </c>
      <c r="M1120">
        <v>0</v>
      </c>
      <c r="N1120">
        <v>9020266</v>
      </c>
      <c r="O1120">
        <v>4</v>
      </c>
      <c r="P1120" t="s">
        <v>172</v>
      </c>
      <c r="Q1120">
        <v>1005</v>
      </c>
      <c r="R1120">
        <v>6</v>
      </c>
      <c r="S1120">
        <v>0</v>
      </c>
      <c r="T1120">
        <v>0</v>
      </c>
      <c r="V1120" t="s">
        <v>1387</v>
      </c>
      <c r="W1120">
        <v>3</v>
      </c>
      <c r="X1120" s="68">
        <v>42354</v>
      </c>
      <c r="Y1120" s="68">
        <v>36525</v>
      </c>
      <c r="Z1120">
        <v>0</v>
      </c>
      <c r="AA1120">
        <v>25</v>
      </c>
      <c r="AB1120" t="s">
        <v>615</v>
      </c>
      <c r="AE1120" t="s">
        <v>437</v>
      </c>
      <c r="AF1120">
        <v>30001</v>
      </c>
    </row>
    <row r="1121" spans="1:32" x14ac:dyDescent="0.25">
      <c r="A1121" t="s">
        <v>668</v>
      </c>
      <c r="B1121" t="s">
        <v>615</v>
      </c>
      <c r="C1121" s="158" t="str">
        <f t="shared" si="17"/>
        <v>1131855</v>
      </c>
      <c r="D1121">
        <v>113185</v>
      </c>
      <c r="F1121">
        <v>12</v>
      </c>
      <c r="G1121">
        <v>52.2</v>
      </c>
      <c r="I1121">
        <v>1026781</v>
      </c>
      <c r="J1121">
        <v>1</v>
      </c>
      <c r="K1121">
        <v>0</v>
      </c>
      <c r="L1121">
        <v>1</v>
      </c>
      <c r="M1121">
        <v>0</v>
      </c>
      <c r="N1121">
        <v>9020266</v>
      </c>
      <c r="O1121">
        <v>5</v>
      </c>
      <c r="P1121" t="s">
        <v>172</v>
      </c>
      <c r="Q1121">
        <v>1005</v>
      </c>
      <c r="R1121">
        <v>6</v>
      </c>
      <c r="S1121">
        <v>0</v>
      </c>
      <c r="T1121">
        <v>0</v>
      </c>
      <c r="V1121" t="s">
        <v>1387</v>
      </c>
      <c r="W1121">
        <v>3</v>
      </c>
      <c r="X1121" s="68">
        <v>42354</v>
      </c>
      <c r="Y1121" s="68">
        <v>36525</v>
      </c>
      <c r="Z1121">
        <v>0</v>
      </c>
      <c r="AA1121">
        <v>25</v>
      </c>
      <c r="AB1121" t="s">
        <v>615</v>
      </c>
      <c r="AE1121" t="s">
        <v>437</v>
      </c>
      <c r="AF1121">
        <v>30001</v>
      </c>
    </row>
    <row r="1122" spans="1:32" x14ac:dyDescent="0.25">
      <c r="A1122" t="s">
        <v>668</v>
      </c>
      <c r="B1122" t="s">
        <v>615</v>
      </c>
      <c r="C1122" s="158" t="str">
        <f t="shared" si="17"/>
        <v>1131851</v>
      </c>
      <c r="D1122">
        <v>113185</v>
      </c>
      <c r="F1122">
        <v>12</v>
      </c>
      <c r="G1122">
        <v>35.9</v>
      </c>
      <c r="I1122">
        <v>1026777</v>
      </c>
      <c r="J1122">
        <v>1</v>
      </c>
      <c r="K1122">
        <v>0</v>
      </c>
      <c r="L1122">
        <v>1</v>
      </c>
      <c r="M1122">
        <v>0</v>
      </c>
      <c r="N1122">
        <v>9020266</v>
      </c>
      <c r="O1122">
        <v>1</v>
      </c>
      <c r="P1122" t="s">
        <v>172</v>
      </c>
      <c r="Q1122">
        <v>1005</v>
      </c>
      <c r="R1122">
        <v>6</v>
      </c>
      <c r="S1122">
        <v>0</v>
      </c>
      <c r="T1122">
        <v>0</v>
      </c>
      <c r="V1122" t="s">
        <v>1387</v>
      </c>
      <c r="W1122">
        <v>3</v>
      </c>
      <c r="X1122" s="68">
        <v>42354</v>
      </c>
      <c r="Y1122" s="68">
        <v>36525</v>
      </c>
      <c r="Z1122">
        <v>0</v>
      </c>
      <c r="AA1122">
        <v>25</v>
      </c>
      <c r="AB1122" t="s">
        <v>615</v>
      </c>
      <c r="AE1122" t="s">
        <v>437</v>
      </c>
      <c r="AF1122">
        <v>30001</v>
      </c>
    </row>
    <row r="1123" spans="1:32" x14ac:dyDescent="0.25">
      <c r="A1123" t="s">
        <v>668</v>
      </c>
      <c r="B1123" t="s">
        <v>615</v>
      </c>
      <c r="C1123" s="158" t="str">
        <f t="shared" si="17"/>
        <v>1131852</v>
      </c>
      <c r="D1123">
        <v>113185</v>
      </c>
      <c r="F1123">
        <v>12</v>
      </c>
      <c r="G1123">
        <v>41.4</v>
      </c>
      <c r="I1123">
        <v>1026778</v>
      </c>
      <c r="J1123">
        <v>1</v>
      </c>
      <c r="K1123">
        <v>0</v>
      </c>
      <c r="L1123">
        <v>1</v>
      </c>
      <c r="M1123">
        <v>0</v>
      </c>
      <c r="N1123">
        <v>9020266</v>
      </c>
      <c r="O1123">
        <v>2</v>
      </c>
      <c r="P1123" t="s">
        <v>172</v>
      </c>
      <c r="Q1123">
        <v>1005</v>
      </c>
      <c r="R1123">
        <v>6</v>
      </c>
      <c r="S1123">
        <v>0</v>
      </c>
      <c r="T1123">
        <v>0</v>
      </c>
      <c r="V1123" t="s">
        <v>1387</v>
      </c>
      <c r="W1123">
        <v>3</v>
      </c>
      <c r="X1123" s="68">
        <v>42354</v>
      </c>
      <c r="Y1123" s="68">
        <v>36525</v>
      </c>
      <c r="Z1123">
        <v>0</v>
      </c>
      <c r="AA1123">
        <v>25</v>
      </c>
      <c r="AB1123" t="s">
        <v>615</v>
      </c>
      <c r="AE1123" t="s">
        <v>437</v>
      </c>
      <c r="AF1123">
        <v>30001</v>
      </c>
    </row>
    <row r="1124" spans="1:32" x14ac:dyDescent="0.25">
      <c r="A1124" t="s">
        <v>668</v>
      </c>
      <c r="B1124" t="s">
        <v>615</v>
      </c>
      <c r="C1124" s="158" t="str">
        <f t="shared" si="17"/>
        <v>1131853</v>
      </c>
      <c r="D1124">
        <v>113185</v>
      </c>
      <c r="F1124">
        <v>12</v>
      </c>
      <c r="G1124">
        <v>49</v>
      </c>
      <c r="I1124">
        <v>1026779</v>
      </c>
      <c r="J1124">
        <v>1</v>
      </c>
      <c r="K1124">
        <v>0</v>
      </c>
      <c r="L1124">
        <v>1</v>
      </c>
      <c r="M1124">
        <v>0</v>
      </c>
      <c r="N1124">
        <v>9020266</v>
      </c>
      <c r="O1124">
        <v>3</v>
      </c>
      <c r="P1124" t="s">
        <v>172</v>
      </c>
      <c r="Q1124">
        <v>1005</v>
      </c>
      <c r="R1124">
        <v>6</v>
      </c>
      <c r="S1124">
        <v>0</v>
      </c>
      <c r="T1124">
        <v>0</v>
      </c>
      <c r="V1124" t="s">
        <v>1387</v>
      </c>
      <c r="W1124">
        <v>3</v>
      </c>
      <c r="X1124" s="68">
        <v>42354</v>
      </c>
      <c r="Y1124" s="68">
        <v>36525</v>
      </c>
      <c r="Z1124">
        <v>0</v>
      </c>
      <c r="AA1124">
        <v>25</v>
      </c>
      <c r="AB1124" t="s">
        <v>615</v>
      </c>
      <c r="AE1124" t="s">
        <v>437</v>
      </c>
      <c r="AF1124">
        <v>30001</v>
      </c>
    </row>
    <row r="1125" spans="1:32" x14ac:dyDescent="0.25">
      <c r="A1125" t="s">
        <v>669</v>
      </c>
      <c r="B1125" t="s">
        <v>615</v>
      </c>
      <c r="C1125" s="158" t="str">
        <f t="shared" si="17"/>
        <v>1131861</v>
      </c>
      <c r="D1125">
        <v>113186</v>
      </c>
      <c r="F1125">
        <v>12</v>
      </c>
      <c r="G1125">
        <v>38</v>
      </c>
      <c r="I1125">
        <v>1025618</v>
      </c>
      <c r="J1125">
        <v>1</v>
      </c>
      <c r="K1125">
        <v>0</v>
      </c>
      <c r="L1125">
        <v>1</v>
      </c>
      <c r="M1125">
        <v>0</v>
      </c>
      <c r="N1125">
        <v>9020266</v>
      </c>
      <c r="O1125">
        <v>1</v>
      </c>
      <c r="P1125" t="s">
        <v>174</v>
      </c>
      <c r="Q1125">
        <v>1005</v>
      </c>
      <c r="R1125">
        <v>6</v>
      </c>
      <c r="S1125">
        <v>0</v>
      </c>
      <c r="T1125">
        <v>0</v>
      </c>
      <c r="V1125" t="s">
        <v>1387</v>
      </c>
      <c r="W1125">
        <v>3</v>
      </c>
      <c r="X1125" s="68">
        <v>42354</v>
      </c>
      <c r="Y1125" s="68">
        <v>36525</v>
      </c>
      <c r="Z1125">
        <v>0</v>
      </c>
      <c r="AA1125">
        <v>25</v>
      </c>
      <c r="AB1125" t="s">
        <v>615</v>
      </c>
      <c r="AE1125" t="s">
        <v>437</v>
      </c>
      <c r="AF1125">
        <v>30001</v>
      </c>
    </row>
    <row r="1126" spans="1:32" x14ac:dyDescent="0.25">
      <c r="A1126" t="s">
        <v>669</v>
      </c>
      <c r="B1126" t="s">
        <v>615</v>
      </c>
      <c r="C1126" s="158" t="str">
        <f t="shared" si="17"/>
        <v>1131862</v>
      </c>
      <c r="D1126">
        <v>113186</v>
      </c>
      <c r="F1126">
        <v>12</v>
      </c>
      <c r="G1126">
        <v>48</v>
      </c>
      <c r="I1126">
        <v>1025619</v>
      </c>
      <c r="J1126">
        <v>1</v>
      </c>
      <c r="K1126">
        <v>0</v>
      </c>
      <c r="L1126">
        <v>1</v>
      </c>
      <c r="M1126">
        <v>0</v>
      </c>
      <c r="N1126">
        <v>9020266</v>
      </c>
      <c r="O1126">
        <v>2</v>
      </c>
      <c r="P1126" t="s">
        <v>174</v>
      </c>
      <c r="Q1126">
        <v>1005</v>
      </c>
      <c r="R1126">
        <v>6</v>
      </c>
      <c r="S1126">
        <v>0</v>
      </c>
      <c r="T1126">
        <v>0</v>
      </c>
      <c r="V1126" t="s">
        <v>1387</v>
      </c>
      <c r="W1126">
        <v>3</v>
      </c>
      <c r="X1126" s="68">
        <v>42354</v>
      </c>
      <c r="Y1126" s="68">
        <v>36525</v>
      </c>
      <c r="Z1126">
        <v>0</v>
      </c>
      <c r="AA1126">
        <v>25</v>
      </c>
      <c r="AB1126" t="s">
        <v>615</v>
      </c>
      <c r="AE1126" t="s">
        <v>437</v>
      </c>
      <c r="AF1126">
        <v>30001</v>
      </c>
    </row>
    <row r="1127" spans="1:32" x14ac:dyDescent="0.25">
      <c r="A1127" t="s">
        <v>669</v>
      </c>
      <c r="B1127" t="s">
        <v>615</v>
      </c>
      <c r="C1127" s="158" t="str">
        <f t="shared" si="17"/>
        <v>1131863</v>
      </c>
      <c r="D1127">
        <v>113186</v>
      </c>
      <c r="F1127">
        <v>12</v>
      </c>
      <c r="G1127">
        <v>58</v>
      </c>
      <c r="I1127">
        <v>1025620</v>
      </c>
      <c r="J1127">
        <v>1</v>
      </c>
      <c r="K1127">
        <v>0</v>
      </c>
      <c r="L1127">
        <v>1</v>
      </c>
      <c r="M1127">
        <v>0</v>
      </c>
      <c r="N1127">
        <v>9020266</v>
      </c>
      <c r="O1127">
        <v>3</v>
      </c>
      <c r="P1127" t="s">
        <v>174</v>
      </c>
      <c r="Q1127">
        <v>1005</v>
      </c>
      <c r="R1127">
        <v>6</v>
      </c>
      <c r="S1127">
        <v>0</v>
      </c>
      <c r="T1127">
        <v>0</v>
      </c>
      <c r="V1127" t="s">
        <v>1387</v>
      </c>
      <c r="W1127">
        <v>3</v>
      </c>
      <c r="X1127" s="68">
        <v>42354</v>
      </c>
      <c r="Y1127" s="68">
        <v>36525</v>
      </c>
      <c r="Z1127">
        <v>0</v>
      </c>
      <c r="AA1127">
        <v>25</v>
      </c>
      <c r="AB1127" t="s">
        <v>615</v>
      </c>
      <c r="AE1127" t="s">
        <v>437</v>
      </c>
      <c r="AF1127">
        <v>30001</v>
      </c>
    </row>
    <row r="1128" spans="1:32" x14ac:dyDescent="0.25">
      <c r="A1128" t="s">
        <v>669</v>
      </c>
      <c r="B1128" t="s">
        <v>615</v>
      </c>
      <c r="C1128" s="158" t="str">
        <f t="shared" si="17"/>
        <v>1131864</v>
      </c>
      <c r="D1128">
        <v>113186</v>
      </c>
      <c r="F1128">
        <v>12</v>
      </c>
      <c r="G1128">
        <v>51</v>
      </c>
      <c r="I1128">
        <v>1025621</v>
      </c>
      <c r="J1128">
        <v>1</v>
      </c>
      <c r="K1128">
        <v>0</v>
      </c>
      <c r="L1128">
        <v>1</v>
      </c>
      <c r="M1128">
        <v>0</v>
      </c>
      <c r="N1128">
        <v>9020266</v>
      </c>
      <c r="O1128">
        <v>4</v>
      </c>
      <c r="P1128" t="s">
        <v>174</v>
      </c>
      <c r="Q1128">
        <v>1005</v>
      </c>
      <c r="R1128">
        <v>6</v>
      </c>
      <c r="S1128">
        <v>0</v>
      </c>
      <c r="T1128">
        <v>0</v>
      </c>
      <c r="V1128" t="s">
        <v>1387</v>
      </c>
      <c r="W1128">
        <v>3</v>
      </c>
      <c r="X1128" s="68">
        <v>42354</v>
      </c>
      <c r="Y1128" s="68">
        <v>36525</v>
      </c>
      <c r="Z1128">
        <v>0</v>
      </c>
      <c r="AA1128">
        <v>25</v>
      </c>
      <c r="AB1128" t="s">
        <v>615</v>
      </c>
      <c r="AE1128" t="s">
        <v>437</v>
      </c>
      <c r="AF1128">
        <v>30001</v>
      </c>
    </row>
    <row r="1129" spans="1:32" x14ac:dyDescent="0.25">
      <c r="A1129" t="s">
        <v>669</v>
      </c>
      <c r="B1129" t="s">
        <v>615</v>
      </c>
      <c r="C1129" s="158" t="str">
        <f t="shared" si="17"/>
        <v>1131865</v>
      </c>
      <c r="D1129">
        <v>113186</v>
      </c>
      <c r="F1129">
        <v>12</v>
      </c>
      <c r="G1129">
        <v>61</v>
      </c>
      <c r="I1129">
        <v>1025622</v>
      </c>
      <c r="J1129">
        <v>1</v>
      </c>
      <c r="K1129">
        <v>0</v>
      </c>
      <c r="L1129">
        <v>1</v>
      </c>
      <c r="M1129">
        <v>0</v>
      </c>
      <c r="N1129">
        <v>9020266</v>
      </c>
      <c r="O1129">
        <v>5</v>
      </c>
      <c r="P1129" t="s">
        <v>174</v>
      </c>
      <c r="Q1129">
        <v>1005</v>
      </c>
      <c r="R1129">
        <v>6</v>
      </c>
      <c r="S1129">
        <v>0</v>
      </c>
      <c r="T1129">
        <v>0</v>
      </c>
      <c r="V1129" t="s">
        <v>1387</v>
      </c>
      <c r="W1129">
        <v>3</v>
      </c>
      <c r="X1129" s="68">
        <v>42354</v>
      </c>
      <c r="Y1129" s="68">
        <v>36525</v>
      </c>
      <c r="Z1129">
        <v>0</v>
      </c>
      <c r="AA1129">
        <v>25</v>
      </c>
      <c r="AB1129" t="s">
        <v>615</v>
      </c>
      <c r="AE1129" t="s">
        <v>437</v>
      </c>
      <c r="AF1129">
        <v>30001</v>
      </c>
    </row>
    <row r="1130" spans="1:32" x14ac:dyDescent="0.25">
      <c r="A1130" t="s">
        <v>670</v>
      </c>
      <c r="B1130" t="s">
        <v>615</v>
      </c>
      <c r="C1130" s="158" t="str">
        <f t="shared" si="17"/>
        <v>1131871</v>
      </c>
      <c r="D1130">
        <v>113187</v>
      </c>
      <c r="F1130">
        <v>12</v>
      </c>
      <c r="G1130">
        <v>25</v>
      </c>
      <c r="I1130">
        <v>1025626</v>
      </c>
      <c r="J1130">
        <v>1</v>
      </c>
      <c r="K1130">
        <v>0</v>
      </c>
      <c r="L1130">
        <v>1</v>
      </c>
      <c r="M1130">
        <v>0</v>
      </c>
      <c r="N1130">
        <v>9020266</v>
      </c>
      <c r="O1130">
        <v>1</v>
      </c>
      <c r="P1130" t="s">
        <v>176</v>
      </c>
      <c r="Q1130">
        <v>1005</v>
      </c>
      <c r="R1130">
        <v>6</v>
      </c>
      <c r="S1130">
        <v>0</v>
      </c>
      <c r="T1130">
        <v>0</v>
      </c>
      <c r="V1130" t="s">
        <v>1387</v>
      </c>
      <c r="W1130">
        <v>3</v>
      </c>
      <c r="X1130" s="68">
        <v>42354</v>
      </c>
      <c r="Y1130" s="68">
        <v>36525</v>
      </c>
      <c r="Z1130">
        <v>0</v>
      </c>
      <c r="AA1130">
        <v>25</v>
      </c>
      <c r="AB1130" t="s">
        <v>615</v>
      </c>
      <c r="AE1130" t="s">
        <v>437</v>
      </c>
      <c r="AF1130">
        <v>30001</v>
      </c>
    </row>
    <row r="1131" spans="1:32" x14ac:dyDescent="0.25">
      <c r="A1131" t="s">
        <v>670</v>
      </c>
      <c r="B1131" t="s">
        <v>615</v>
      </c>
      <c r="C1131" s="158" t="str">
        <f t="shared" si="17"/>
        <v>1131872</v>
      </c>
      <c r="D1131">
        <v>113187</v>
      </c>
      <c r="F1131">
        <v>12</v>
      </c>
      <c r="G1131">
        <v>32</v>
      </c>
      <c r="I1131">
        <v>1025627</v>
      </c>
      <c r="J1131">
        <v>1</v>
      </c>
      <c r="K1131">
        <v>0</v>
      </c>
      <c r="L1131">
        <v>1</v>
      </c>
      <c r="M1131">
        <v>0</v>
      </c>
      <c r="N1131">
        <v>9020266</v>
      </c>
      <c r="O1131">
        <v>2</v>
      </c>
      <c r="P1131" t="s">
        <v>176</v>
      </c>
      <c r="Q1131">
        <v>1005</v>
      </c>
      <c r="R1131">
        <v>6</v>
      </c>
      <c r="S1131">
        <v>0</v>
      </c>
      <c r="T1131">
        <v>0</v>
      </c>
      <c r="V1131" t="s">
        <v>1387</v>
      </c>
      <c r="W1131">
        <v>3</v>
      </c>
      <c r="X1131" s="68">
        <v>42354</v>
      </c>
      <c r="Y1131" s="68">
        <v>36525</v>
      </c>
      <c r="Z1131">
        <v>0</v>
      </c>
      <c r="AA1131">
        <v>25</v>
      </c>
      <c r="AB1131" t="s">
        <v>615</v>
      </c>
      <c r="AE1131" t="s">
        <v>437</v>
      </c>
      <c r="AF1131">
        <v>30001</v>
      </c>
    </row>
    <row r="1132" spans="1:32" x14ac:dyDescent="0.25">
      <c r="A1132" t="s">
        <v>670</v>
      </c>
      <c r="B1132" t="s">
        <v>615</v>
      </c>
      <c r="C1132" s="158" t="str">
        <f t="shared" si="17"/>
        <v>1131873</v>
      </c>
      <c r="D1132">
        <v>113187</v>
      </c>
      <c r="F1132">
        <v>12</v>
      </c>
      <c r="G1132">
        <v>39</v>
      </c>
      <c r="I1132">
        <v>1025628</v>
      </c>
      <c r="J1132">
        <v>1</v>
      </c>
      <c r="K1132">
        <v>0</v>
      </c>
      <c r="L1132">
        <v>1</v>
      </c>
      <c r="M1132">
        <v>0</v>
      </c>
      <c r="N1132">
        <v>9020266</v>
      </c>
      <c r="O1132">
        <v>3</v>
      </c>
      <c r="P1132" t="s">
        <v>176</v>
      </c>
      <c r="Q1132">
        <v>1005</v>
      </c>
      <c r="R1132">
        <v>6</v>
      </c>
      <c r="S1132">
        <v>0</v>
      </c>
      <c r="T1132">
        <v>0</v>
      </c>
      <c r="V1132" t="s">
        <v>1387</v>
      </c>
      <c r="W1132">
        <v>3</v>
      </c>
      <c r="X1132" s="68">
        <v>42354</v>
      </c>
      <c r="Y1132" s="68">
        <v>36525</v>
      </c>
      <c r="Z1132">
        <v>0</v>
      </c>
      <c r="AA1132">
        <v>25</v>
      </c>
      <c r="AB1132" t="s">
        <v>615</v>
      </c>
      <c r="AE1132" t="s">
        <v>437</v>
      </c>
      <c r="AF1132">
        <v>30001</v>
      </c>
    </row>
    <row r="1133" spans="1:32" x14ac:dyDescent="0.25">
      <c r="A1133" t="s">
        <v>670</v>
      </c>
      <c r="B1133" t="s">
        <v>615</v>
      </c>
      <c r="C1133" s="158" t="str">
        <f t="shared" si="17"/>
        <v>1131874</v>
      </c>
      <c r="D1133">
        <v>113187</v>
      </c>
      <c r="F1133">
        <v>12</v>
      </c>
      <c r="G1133">
        <v>34</v>
      </c>
      <c r="I1133">
        <v>1025629</v>
      </c>
      <c r="J1133">
        <v>1</v>
      </c>
      <c r="K1133">
        <v>0</v>
      </c>
      <c r="L1133">
        <v>1</v>
      </c>
      <c r="M1133">
        <v>0</v>
      </c>
      <c r="N1133">
        <v>9020266</v>
      </c>
      <c r="O1133">
        <v>4</v>
      </c>
      <c r="P1133" t="s">
        <v>176</v>
      </c>
      <c r="Q1133">
        <v>1005</v>
      </c>
      <c r="R1133">
        <v>6</v>
      </c>
      <c r="S1133">
        <v>0</v>
      </c>
      <c r="T1133">
        <v>0</v>
      </c>
      <c r="V1133" t="s">
        <v>1387</v>
      </c>
      <c r="W1133">
        <v>3</v>
      </c>
      <c r="X1133" s="68">
        <v>42354</v>
      </c>
      <c r="Y1133" s="68">
        <v>36525</v>
      </c>
      <c r="Z1133">
        <v>0</v>
      </c>
      <c r="AA1133">
        <v>25</v>
      </c>
      <c r="AB1133" t="s">
        <v>615</v>
      </c>
      <c r="AE1133" t="s">
        <v>437</v>
      </c>
      <c r="AF1133">
        <v>30001</v>
      </c>
    </row>
    <row r="1134" spans="1:32" x14ac:dyDescent="0.25">
      <c r="A1134" t="s">
        <v>670</v>
      </c>
      <c r="B1134" t="s">
        <v>615</v>
      </c>
      <c r="C1134" s="158" t="str">
        <f t="shared" si="17"/>
        <v>1131875</v>
      </c>
      <c r="D1134">
        <v>113187</v>
      </c>
      <c r="F1134">
        <v>12</v>
      </c>
      <c r="G1134">
        <v>41</v>
      </c>
      <c r="I1134">
        <v>1025630</v>
      </c>
      <c r="J1134">
        <v>1</v>
      </c>
      <c r="K1134">
        <v>0</v>
      </c>
      <c r="L1134">
        <v>1</v>
      </c>
      <c r="M1134">
        <v>0</v>
      </c>
      <c r="N1134">
        <v>9020266</v>
      </c>
      <c r="O1134">
        <v>5</v>
      </c>
      <c r="P1134" t="s">
        <v>176</v>
      </c>
      <c r="Q1134">
        <v>1005</v>
      </c>
      <c r="R1134">
        <v>6</v>
      </c>
      <c r="S1134">
        <v>0</v>
      </c>
      <c r="T1134">
        <v>0</v>
      </c>
      <c r="V1134" t="s">
        <v>1387</v>
      </c>
      <c r="W1134">
        <v>3</v>
      </c>
      <c r="X1134" s="68">
        <v>42354</v>
      </c>
      <c r="Y1134" s="68">
        <v>36525</v>
      </c>
      <c r="Z1134">
        <v>0</v>
      </c>
      <c r="AA1134">
        <v>25</v>
      </c>
      <c r="AB1134" t="s">
        <v>615</v>
      </c>
      <c r="AE1134" t="s">
        <v>437</v>
      </c>
      <c r="AF1134">
        <v>30001</v>
      </c>
    </row>
    <row r="1135" spans="1:32" x14ac:dyDescent="0.25">
      <c r="A1135" t="s">
        <v>671</v>
      </c>
      <c r="B1135" t="s">
        <v>244</v>
      </c>
      <c r="C1135" s="158" t="str">
        <f t="shared" si="17"/>
        <v>1131901</v>
      </c>
      <c r="D1135">
        <v>113190</v>
      </c>
      <c r="F1135">
        <v>12</v>
      </c>
      <c r="G1135">
        <v>815</v>
      </c>
      <c r="I1135">
        <v>1025634</v>
      </c>
      <c r="J1135">
        <v>1</v>
      </c>
      <c r="K1135">
        <v>0</v>
      </c>
      <c r="L1135">
        <v>1</v>
      </c>
      <c r="M1135">
        <v>0</v>
      </c>
      <c r="N1135">
        <v>9020265</v>
      </c>
      <c r="O1135">
        <v>1</v>
      </c>
      <c r="P1135" t="s">
        <v>672</v>
      </c>
      <c r="Q1135">
        <v>1005</v>
      </c>
      <c r="R1135">
        <v>6</v>
      </c>
      <c r="S1135">
        <v>0</v>
      </c>
      <c r="T1135">
        <v>0</v>
      </c>
      <c r="V1135" t="s">
        <v>1387</v>
      </c>
      <c r="W1135">
        <v>3</v>
      </c>
      <c r="X1135" s="68">
        <v>42354</v>
      </c>
      <c r="Y1135" s="68">
        <v>36525</v>
      </c>
      <c r="Z1135">
        <v>0</v>
      </c>
      <c r="AA1135">
        <v>10</v>
      </c>
      <c r="AB1135" t="s">
        <v>244</v>
      </c>
      <c r="AE1135" t="s">
        <v>437</v>
      </c>
      <c r="AF1135">
        <v>30001</v>
      </c>
    </row>
    <row r="1136" spans="1:32" x14ac:dyDescent="0.25">
      <c r="A1136" t="s">
        <v>671</v>
      </c>
      <c r="B1136" t="s">
        <v>244</v>
      </c>
      <c r="C1136" s="158" t="str">
        <f t="shared" si="17"/>
        <v>1131902</v>
      </c>
      <c r="D1136">
        <v>113190</v>
      </c>
      <c r="F1136">
        <v>12</v>
      </c>
      <c r="G1136">
        <v>1015</v>
      </c>
      <c r="I1136">
        <v>1025635</v>
      </c>
      <c r="J1136">
        <v>1</v>
      </c>
      <c r="K1136">
        <v>0</v>
      </c>
      <c r="L1136">
        <v>1</v>
      </c>
      <c r="M1136">
        <v>0</v>
      </c>
      <c r="N1136">
        <v>9020265</v>
      </c>
      <c r="O1136">
        <v>2</v>
      </c>
      <c r="P1136" t="s">
        <v>672</v>
      </c>
      <c r="Q1136">
        <v>1005</v>
      </c>
      <c r="R1136">
        <v>6</v>
      </c>
      <c r="S1136">
        <v>0</v>
      </c>
      <c r="T1136">
        <v>0</v>
      </c>
      <c r="V1136" t="s">
        <v>1387</v>
      </c>
      <c r="W1136">
        <v>3</v>
      </c>
      <c r="X1136" s="68">
        <v>42354</v>
      </c>
      <c r="Y1136" s="68">
        <v>36525</v>
      </c>
      <c r="Z1136">
        <v>0</v>
      </c>
      <c r="AA1136">
        <v>10</v>
      </c>
      <c r="AB1136" t="s">
        <v>244</v>
      </c>
      <c r="AE1136" t="s">
        <v>437</v>
      </c>
      <c r="AF1136">
        <v>30001</v>
      </c>
    </row>
    <row r="1137" spans="1:32" x14ac:dyDescent="0.25">
      <c r="A1137" t="s">
        <v>671</v>
      </c>
      <c r="B1137" t="s">
        <v>244</v>
      </c>
      <c r="C1137" s="158" t="str">
        <f t="shared" si="17"/>
        <v>1131903</v>
      </c>
      <c r="D1137">
        <v>113190</v>
      </c>
      <c r="F1137">
        <v>12</v>
      </c>
      <c r="G1137">
        <v>1300</v>
      </c>
      <c r="I1137">
        <v>1025636</v>
      </c>
      <c r="J1137">
        <v>1</v>
      </c>
      <c r="K1137">
        <v>0</v>
      </c>
      <c r="L1137">
        <v>1</v>
      </c>
      <c r="M1137">
        <v>0</v>
      </c>
      <c r="N1137">
        <v>9020265</v>
      </c>
      <c r="O1137">
        <v>3</v>
      </c>
      <c r="P1137" t="s">
        <v>672</v>
      </c>
      <c r="Q1137">
        <v>1005</v>
      </c>
      <c r="R1137">
        <v>6</v>
      </c>
      <c r="S1137">
        <v>0</v>
      </c>
      <c r="T1137">
        <v>0</v>
      </c>
      <c r="V1137" t="s">
        <v>1387</v>
      </c>
      <c r="W1137">
        <v>3</v>
      </c>
      <c r="X1137" s="68">
        <v>42354</v>
      </c>
      <c r="Y1137" s="68">
        <v>36525</v>
      </c>
      <c r="Z1137">
        <v>0</v>
      </c>
      <c r="AA1137">
        <v>10</v>
      </c>
      <c r="AB1137" t="s">
        <v>244</v>
      </c>
      <c r="AE1137" t="s">
        <v>437</v>
      </c>
      <c r="AF1137">
        <v>30001</v>
      </c>
    </row>
    <row r="1138" spans="1:32" x14ac:dyDescent="0.25">
      <c r="A1138" t="s">
        <v>671</v>
      </c>
      <c r="B1138" t="s">
        <v>244</v>
      </c>
      <c r="C1138" s="158" t="str">
        <f t="shared" si="17"/>
        <v>1131904</v>
      </c>
      <c r="D1138">
        <v>113190</v>
      </c>
      <c r="F1138">
        <v>12</v>
      </c>
      <c r="G1138">
        <v>1065</v>
      </c>
      <c r="I1138">
        <v>1025637</v>
      </c>
      <c r="J1138">
        <v>1</v>
      </c>
      <c r="K1138">
        <v>0</v>
      </c>
      <c r="L1138">
        <v>1</v>
      </c>
      <c r="M1138">
        <v>0</v>
      </c>
      <c r="N1138">
        <v>9020265</v>
      </c>
      <c r="O1138">
        <v>4</v>
      </c>
      <c r="P1138" t="s">
        <v>672</v>
      </c>
      <c r="Q1138">
        <v>1005</v>
      </c>
      <c r="R1138">
        <v>6</v>
      </c>
      <c r="S1138">
        <v>0</v>
      </c>
      <c r="T1138">
        <v>0</v>
      </c>
      <c r="V1138" t="s">
        <v>1387</v>
      </c>
      <c r="W1138">
        <v>3</v>
      </c>
      <c r="X1138" s="68">
        <v>42354</v>
      </c>
      <c r="Y1138" s="68">
        <v>36525</v>
      </c>
      <c r="Z1138">
        <v>0</v>
      </c>
      <c r="AA1138">
        <v>10</v>
      </c>
      <c r="AB1138" t="s">
        <v>244</v>
      </c>
      <c r="AE1138" t="s">
        <v>437</v>
      </c>
      <c r="AF1138">
        <v>30001</v>
      </c>
    </row>
    <row r="1139" spans="1:32" x14ac:dyDescent="0.25">
      <c r="A1139" t="s">
        <v>671</v>
      </c>
      <c r="B1139" t="s">
        <v>244</v>
      </c>
      <c r="C1139" s="158" t="str">
        <f t="shared" si="17"/>
        <v>1131905</v>
      </c>
      <c r="D1139">
        <v>113190</v>
      </c>
      <c r="F1139">
        <v>12</v>
      </c>
      <c r="G1139">
        <v>1365</v>
      </c>
      <c r="I1139">
        <v>1025638</v>
      </c>
      <c r="J1139">
        <v>1</v>
      </c>
      <c r="K1139">
        <v>0</v>
      </c>
      <c r="L1139">
        <v>1</v>
      </c>
      <c r="M1139">
        <v>0</v>
      </c>
      <c r="N1139">
        <v>9020265</v>
      </c>
      <c r="O1139">
        <v>5</v>
      </c>
      <c r="P1139" t="s">
        <v>672</v>
      </c>
      <c r="Q1139">
        <v>1005</v>
      </c>
      <c r="R1139">
        <v>6</v>
      </c>
      <c r="S1139">
        <v>0</v>
      </c>
      <c r="T1139">
        <v>0</v>
      </c>
      <c r="V1139" t="s">
        <v>1387</v>
      </c>
      <c r="W1139">
        <v>3</v>
      </c>
      <c r="X1139" s="68">
        <v>42354</v>
      </c>
      <c r="Y1139" s="68">
        <v>36525</v>
      </c>
      <c r="Z1139">
        <v>0</v>
      </c>
      <c r="AA1139">
        <v>10</v>
      </c>
      <c r="AB1139" t="s">
        <v>244</v>
      </c>
      <c r="AE1139" t="s">
        <v>437</v>
      </c>
      <c r="AF1139">
        <v>30001</v>
      </c>
    </row>
    <row r="1140" spans="1:32" x14ac:dyDescent="0.25">
      <c r="A1140" t="s">
        <v>673</v>
      </c>
      <c r="B1140" t="s">
        <v>244</v>
      </c>
      <c r="C1140" s="158" t="str">
        <f t="shared" si="17"/>
        <v>1131951</v>
      </c>
      <c r="D1140">
        <v>113195</v>
      </c>
      <c r="F1140">
        <v>12</v>
      </c>
      <c r="G1140">
        <v>470</v>
      </c>
      <c r="I1140">
        <v>1025642</v>
      </c>
      <c r="J1140">
        <v>1</v>
      </c>
      <c r="K1140">
        <v>0</v>
      </c>
      <c r="L1140">
        <v>1</v>
      </c>
      <c r="M1140">
        <v>0</v>
      </c>
      <c r="N1140">
        <v>9020265</v>
      </c>
      <c r="O1140">
        <v>1</v>
      </c>
      <c r="P1140" t="s">
        <v>674</v>
      </c>
      <c r="Q1140">
        <v>1005</v>
      </c>
      <c r="R1140">
        <v>6</v>
      </c>
      <c r="S1140">
        <v>0</v>
      </c>
      <c r="T1140">
        <v>0</v>
      </c>
      <c r="V1140" t="s">
        <v>1387</v>
      </c>
      <c r="W1140">
        <v>3</v>
      </c>
      <c r="X1140" s="68">
        <v>42354</v>
      </c>
      <c r="Y1140" s="68">
        <v>36525</v>
      </c>
      <c r="Z1140">
        <v>0</v>
      </c>
      <c r="AA1140">
        <v>10</v>
      </c>
      <c r="AB1140" t="s">
        <v>244</v>
      </c>
      <c r="AE1140" t="s">
        <v>437</v>
      </c>
      <c r="AF1140">
        <v>30001</v>
      </c>
    </row>
    <row r="1141" spans="1:32" x14ac:dyDescent="0.25">
      <c r="A1141" t="s">
        <v>673</v>
      </c>
      <c r="B1141" t="s">
        <v>244</v>
      </c>
      <c r="C1141" s="158" t="str">
        <f t="shared" si="17"/>
        <v>1131952</v>
      </c>
      <c r="D1141">
        <v>113195</v>
      </c>
      <c r="F1141">
        <v>12</v>
      </c>
      <c r="G1141">
        <v>580</v>
      </c>
      <c r="I1141">
        <v>1025643</v>
      </c>
      <c r="J1141">
        <v>1</v>
      </c>
      <c r="K1141">
        <v>0</v>
      </c>
      <c r="L1141">
        <v>1</v>
      </c>
      <c r="M1141">
        <v>0</v>
      </c>
      <c r="N1141">
        <v>9020265</v>
      </c>
      <c r="O1141">
        <v>2</v>
      </c>
      <c r="P1141" t="s">
        <v>674</v>
      </c>
      <c r="Q1141">
        <v>1005</v>
      </c>
      <c r="R1141">
        <v>6</v>
      </c>
      <c r="S1141">
        <v>0</v>
      </c>
      <c r="T1141">
        <v>0</v>
      </c>
      <c r="V1141" t="s">
        <v>1387</v>
      </c>
      <c r="W1141">
        <v>3</v>
      </c>
      <c r="X1141" s="68">
        <v>42354</v>
      </c>
      <c r="Y1141" s="68">
        <v>36525</v>
      </c>
      <c r="Z1141">
        <v>0</v>
      </c>
      <c r="AA1141">
        <v>10</v>
      </c>
      <c r="AB1141" t="s">
        <v>244</v>
      </c>
      <c r="AE1141" t="s">
        <v>437</v>
      </c>
      <c r="AF1141">
        <v>30001</v>
      </c>
    </row>
    <row r="1142" spans="1:32" x14ac:dyDescent="0.25">
      <c r="A1142" t="s">
        <v>673</v>
      </c>
      <c r="B1142" t="s">
        <v>244</v>
      </c>
      <c r="C1142" s="158" t="str">
        <f t="shared" si="17"/>
        <v>1131953</v>
      </c>
      <c r="D1142">
        <v>113195</v>
      </c>
      <c r="F1142">
        <v>12</v>
      </c>
      <c r="G1142">
        <v>725</v>
      </c>
      <c r="I1142">
        <v>1025644</v>
      </c>
      <c r="J1142">
        <v>1</v>
      </c>
      <c r="K1142">
        <v>0</v>
      </c>
      <c r="L1142">
        <v>1</v>
      </c>
      <c r="M1142">
        <v>0</v>
      </c>
      <c r="N1142">
        <v>9020265</v>
      </c>
      <c r="O1142">
        <v>3</v>
      </c>
      <c r="P1142" t="s">
        <v>674</v>
      </c>
      <c r="Q1142">
        <v>1005</v>
      </c>
      <c r="R1142">
        <v>6</v>
      </c>
      <c r="S1142">
        <v>0</v>
      </c>
      <c r="T1142">
        <v>0</v>
      </c>
      <c r="V1142" t="s">
        <v>1387</v>
      </c>
      <c r="W1142">
        <v>3</v>
      </c>
      <c r="X1142" s="68">
        <v>42354</v>
      </c>
      <c r="Y1142" s="68">
        <v>36525</v>
      </c>
      <c r="Z1142">
        <v>0</v>
      </c>
      <c r="AA1142">
        <v>10</v>
      </c>
      <c r="AB1142" t="s">
        <v>244</v>
      </c>
      <c r="AE1142" t="s">
        <v>437</v>
      </c>
      <c r="AF1142">
        <v>30001</v>
      </c>
    </row>
    <row r="1143" spans="1:32" x14ac:dyDescent="0.25">
      <c r="A1143" t="s">
        <v>673</v>
      </c>
      <c r="B1143" t="s">
        <v>244</v>
      </c>
      <c r="C1143" s="158" t="str">
        <f t="shared" si="17"/>
        <v>1131954</v>
      </c>
      <c r="D1143">
        <v>113195</v>
      </c>
      <c r="F1143">
        <v>12</v>
      </c>
      <c r="G1143">
        <v>609</v>
      </c>
      <c r="I1143">
        <v>1025645</v>
      </c>
      <c r="J1143">
        <v>1</v>
      </c>
      <c r="K1143">
        <v>0</v>
      </c>
      <c r="L1143">
        <v>1</v>
      </c>
      <c r="M1143">
        <v>0</v>
      </c>
      <c r="N1143">
        <v>9020265</v>
      </c>
      <c r="O1143">
        <v>4</v>
      </c>
      <c r="P1143" t="s">
        <v>674</v>
      </c>
      <c r="Q1143">
        <v>1005</v>
      </c>
      <c r="R1143">
        <v>6</v>
      </c>
      <c r="S1143">
        <v>0</v>
      </c>
      <c r="T1143">
        <v>0</v>
      </c>
      <c r="V1143" t="s">
        <v>1387</v>
      </c>
      <c r="W1143">
        <v>3</v>
      </c>
      <c r="X1143" s="68">
        <v>42354</v>
      </c>
      <c r="Y1143" s="68">
        <v>36525</v>
      </c>
      <c r="Z1143">
        <v>0</v>
      </c>
      <c r="AA1143">
        <v>10</v>
      </c>
      <c r="AB1143" t="s">
        <v>244</v>
      </c>
      <c r="AE1143" t="s">
        <v>437</v>
      </c>
      <c r="AF1143">
        <v>30001</v>
      </c>
    </row>
    <row r="1144" spans="1:32" x14ac:dyDescent="0.25">
      <c r="A1144" t="s">
        <v>673</v>
      </c>
      <c r="B1144" t="s">
        <v>244</v>
      </c>
      <c r="C1144" s="158" t="str">
        <f t="shared" si="17"/>
        <v>1131955</v>
      </c>
      <c r="D1144">
        <v>113195</v>
      </c>
      <c r="F1144">
        <v>12</v>
      </c>
      <c r="G1144">
        <v>765</v>
      </c>
      <c r="I1144">
        <v>1025646</v>
      </c>
      <c r="J1144">
        <v>1</v>
      </c>
      <c r="K1144">
        <v>0</v>
      </c>
      <c r="L1144">
        <v>1</v>
      </c>
      <c r="M1144">
        <v>0</v>
      </c>
      <c r="N1144">
        <v>9020265</v>
      </c>
      <c r="O1144">
        <v>5</v>
      </c>
      <c r="P1144" t="s">
        <v>674</v>
      </c>
      <c r="Q1144">
        <v>1005</v>
      </c>
      <c r="R1144">
        <v>6</v>
      </c>
      <c r="S1144">
        <v>0</v>
      </c>
      <c r="T1144">
        <v>0</v>
      </c>
      <c r="V1144" t="s">
        <v>1387</v>
      </c>
      <c r="W1144">
        <v>3</v>
      </c>
      <c r="X1144" s="68">
        <v>42354</v>
      </c>
      <c r="Y1144" s="68">
        <v>36525</v>
      </c>
      <c r="Z1144">
        <v>0</v>
      </c>
      <c r="AA1144">
        <v>10</v>
      </c>
      <c r="AB1144" t="s">
        <v>244</v>
      </c>
      <c r="AE1144" t="s">
        <v>437</v>
      </c>
      <c r="AF1144">
        <v>30001</v>
      </c>
    </row>
    <row r="1145" spans="1:32" x14ac:dyDescent="0.25">
      <c r="A1145" t="s">
        <v>675</v>
      </c>
      <c r="B1145" t="s">
        <v>244</v>
      </c>
      <c r="C1145" s="158" t="str">
        <f t="shared" si="17"/>
        <v>1131975</v>
      </c>
      <c r="D1145">
        <v>113197</v>
      </c>
      <c r="F1145">
        <v>12</v>
      </c>
      <c r="G1145">
        <v>252</v>
      </c>
      <c r="I1145">
        <v>1025654</v>
      </c>
      <c r="J1145">
        <v>1</v>
      </c>
      <c r="K1145">
        <v>0</v>
      </c>
      <c r="L1145">
        <v>1</v>
      </c>
      <c r="M1145">
        <v>0</v>
      </c>
      <c r="N1145">
        <v>9020265</v>
      </c>
      <c r="O1145">
        <v>5</v>
      </c>
      <c r="P1145" t="s">
        <v>90</v>
      </c>
      <c r="Q1145">
        <v>1005</v>
      </c>
      <c r="R1145">
        <v>6</v>
      </c>
      <c r="S1145">
        <v>0</v>
      </c>
      <c r="T1145">
        <v>0</v>
      </c>
      <c r="V1145" t="s">
        <v>1387</v>
      </c>
      <c r="W1145">
        <v>3</v>
      </c>
      <c r="X1145" s="68">
        <v>42354</v>
      </c>
      <c r="Y1145" s="68">
        <v>36525</v>
      </c>
      <c r="Z1145">
        <v>0</v>
      </c>
      <c r="AA1145">
        <v>10</v>
      </c>
      <c r="AB1145" t="s">
        <v>244</v>
      </c>
      <c r="AE1145" t="s">
        <v>437</v>
      </c>
      <c r="AF1145">
        <v>30001</v>
      </c>
    </row>
    <row r="1146" spans="1:32" x14ac:dyDescent="0.25">
      <c r="A1146" t="s">
        <v>675</v>
      </c>
      <c r="B1146" t="s">
        <v>244</v>
      </c>
      <c r="C1146" s="158" t="str">
        <f t="shared" si="17"/>
        <v>1131971</v>
      </c>
      <c r="D1146">
        <v>113197</v>
      </c>
      <c r="F1146">
        <v>12</v>
      </c>
      <c r="G1146">
        <v>145</v>
      </c>
      <c r="I1146">
        <v>1025650</v>
      </c>
      <c r="J1146">
        <v>1</v>
      </c>
      <c r="K1146">
        <v>0</v>
      </c>
      <c r="L1146">
        <v>1</v>
      </c>
      <c r="M1146">
        <v>0</v>
      </c>
      <c r="N1146">
        <v>9020265</v>
      </c>
      <c r="O1146">
        <v>1</v>
      </c>
      <c r="P1146" t="s">
        <v>90</v>
      </c>
      <c r="Q1146">
        <v>1005</v>
      </c>
      <c r="R1146">
        <v>6</v>
      </c>
      <c r="S1146">
        <v>0</v>
      </c>
      <c r="T1146">
        <v>0</v>
      </c>
      <c r="V1146" t="s">
        <v>1387</v>
      </c>
      <c r="W1146">
        <v>3</v>
      </c>
      <c r="X1146" s="68">
        <v>42354</v>
      </c>
      <c r="Y1146" s="68">
        <v>36525</v>
      </c>
      <c r="Z1146">
        <v>0</v>
      </c>
      <c r="AA1146">
        <v>10</v>
      </c>
      <c r="AB1146" t="s">
        <v>244</v>
      </c>
      <c r="AE1146" t="s">
        <v>437</v>
      </c>
      <c r="AF1146">
        <v>30001</v>
      </c>
    </row>
    <row r="1147" spans="1:32" x14ac:dyDescent="0.25">
      <c r="A1147" t="s">
        <v>675</v>
      </c>
      <c r="B1147" t="s">
        <v>244</v>
      </c>
      <c r="C1147" s="158" t="str">
        <f t="shared" si="17"/>
        <v>1131972</v>
      </c>
      <c r="D1147">
        <v>113197</v>
      </c>
      <c r="F1147">
        <v>12</v>
      </c>
      <c r="G1147">
        <v>186</v>
      </c>
      <c r="I1147">
        <v>1025651</v>
      </c>
      <c r="J1147">
        <v>1</v>
      </c>
      <c r="K1147">
        <v>0</v>
      </c>
      <c r="L1147">
        <v>1</v>
      </c>
      <c r="M1147">
        <v>0</v>
      </c>
      <c r="N1147">
        <v>9020265</v>
      </c>
      <c r="O1147">
        <v>2</v>
      </c>
      <c r="P1147" t="s">
        <v>90</v>
      </c>
      <c r="Q1147">
        <v>1005</v>
      </c>
      <c r="R1147">
        <v>6</v>
      </c>
      <c r="S1147">
        <v>0</v>
      </c>
      <c r="T1147">
        <v>0</v>
      </c>
      <c r="V1147" t="s">
        <v>1387</v>
      </c>
      <c r="W1147">
        <v>3</v>
      </c>
      <c r="X1147" s="68">
        <v>42354</v>
      </c>
      <c r="Y1147" s="68">
        <v>36525</v>
      </c>
      <c r="Z1147">
        <v>0</v>
      </c>
      <c r="AA1147">
        <v>10</v>
      </c>
      <c r="AB1147" t="s">
        <v>244</v>
      </c>
      <c r="AE1147" t="s">
        <v>437</v>
      </c>
      <c r="AF1147">
        <v>30001</v>
      </c>
    </row>
    <row r="1148" spans="1:32" x14ac:dyDescent="0.25">
      <c r="A1148" t="s">
        <v>675</v>
      </c>
      <c r="B1148" t="s">
        <v>244</v>
      </c>
      <c r="C1148" s="158" t="str">
        <f t="shared" si="17"/>
        <v>1131973</v>
      </c>
      <c r="D1148">
        <v>113197</v>
      </c>
      <c r="F1148">
        <v>12</v>
      </c>
      <c r="G1148">
        <v>240</v>
      </c>
      <c r="I1148">
        <v>1025652</v>
      </c>
      <c r="J1148">
        <v>1</v>
      </c>
      <c r="K1148">
        <v>0</v>
      </c>
      <c r="L1148">
        <v>1</v>
      </c>
      <c r="M1148">
        <v>0</v>
      </c>
      <c r="N1148">
        <v>9020265</v>
      </c>
      <c r="O1148">
        <v>3</v>
      </c>
      <c r="P1148" t="s">
        <v>90</v>
      </c>
      <c r="Q1148">
        <v>1005</v>
      </c>
      <c r="R1148">
        <v>6</v>
      </c>
      <c r="S1148">
        <v>0</v>
      </c>
      <c r="T1148">
        <v>0</v>
      </c>
      <c r="V1148" t="s">
        <v>1387</v>
      </c>
      <c r="W1148">
        <v>3</v>
      </c>
      <c r="X1148" s="68">
        <v>42354</v>
      </c>
      <c r="Y1148" s="68">
        <v>36525</v>
      </c>
      <c r="Z1148">
        <v>0</v>
      </c>
      <c r="AA1148">
        <v>10</v>
      </c>
      <c r="AB1148" t="s">
        <v>244</v>
      </c>
      <c r="AE1148" t="s">
        <v>437</v>
      </c>
      <c r="AF1148">
        <v>30001</v>
      </c>
    </row>
    <row r="1149" spans="1:32" x14ac:dyDescent="0.25">
      <c r="A1149" t="s">
        <v>675</v>
      </c>
      <c r="B1149" t="s">
        <v>244</v>
      </c>
      <c r="C1149" s="158" t="str">
        <f t="shared" si="17"/>
        <v>1131974</v>
      </c>
      <c r="D1149">
        <v>113197</v>
      </c>
      <c r="F1149">
        <v>12</v>
      </c>
      <c r="G1149">
        <v>196</v>
      </c>
      <c r="I1149">
        <v>1025653</v>
      </c>
      <c r="J1149">
        <v>1</v>
      </c>
      <c r="K1149">
        <v>0</v>
      </c>
      <c r="L1149">
        <v>1</v>
      </c>
      <c r="M1149">
        <v>0</v>
      </c>
      <c r="N1149">
        <v>9020265</v>
      </c>
      <c r="O1149">
        <v>4</v>
      </c>
      <c r="P1149" t="s">
        <v>90</v>
      </c>
      <c r="Q1149">
        <v>1005</v>
      </c>
      <c r="R1149">
        <v>6</v>
      </c>
      <c r="S1149">
        <v>0</v>
      </c>
      <c r="T1149">
        <v>0</v>
      </c>
      <c r="V1149" t="s">
        <v>1387</v>
      </c>
      <c r="W1149">
        <v>3</v>
      </c>
      <c r="X1149" s="68">
        <v>42354</v>
      </c>
      <c r="Y1149" s="68">
        <v>36525</v>
      </c>
      <c r="Z1149">
        <v>0</v>
      </c>
      <c r="AA1149">
        <v>10</v>
      </c>
      <c r="AB1149" t="s">
        <v>244</v>
      </c>
      <c r="AE1149" t="s">
        <v>437</v>
      </c>
      <c r="AF1149">
        <v>30001</v>
      </c>
    </row>
    <row r="1150" spans="1:32" x14ac:dyDescent="0.25">
      <c r="A1150" t="s">
        <v>676</v>
      </c>
      <c r="B1150" t="s">
        <v>607</v>
      </c>
      <c r="C1150" s="158" t="str">
        <f t="shared" si="17"/>
        <v>1132001</v>
      </c>
      <c r="D1150">
        <v>113200</v>
      </c>
      <c r="F1150">
        <v>12</v>
      </c>
      <c r="G1150">
        <v>20</v>
      </c>
      <c r="I1150">
        <v>1025662</v>
      </c>
      <c r="J1150">
        <v>1</v>
      </c>
      <c r="K1150">
        <v>0</v>
      </c>
      <c r="L1150">
        <v>1</v>
      </c>
      <c r="M1150">
        <v>0</v>
      </c>
      <c r="N1150">
        <v>9020266</v>
      </c>
      <c r="O1150">
        <v>1</v>
      </c>
      <c r="P1150" t="s">
        <v>677</v>
      </c>
      <c r="Q1150">
        <v>1005</v>
      </c>
      <c r="R1150">
        <v>6</v>
      </c>
      <c r="S1150">
        <v>0</v>
      </c>
      <c r="T1150">
        <v>0</v>
      </c>
      <c r="V1150" t="s">
        <v>1387</v>
      </c>
      <c r="W1150">
        <v>3</v>
      </c>
      <c r="X1150" s="68">
        <v>42354</v>
      </c>
      <c r="Y1150" s="68">
        <v>36525</v>
      </c>
      <c r="Z1150">
        <v>0</v>
      </c>
      <c r="AA1150">
        <v>22</v>
      </c>
      <c r="AB1150" t="s">
        <v>607</v>
      </c>
      <c r="AE1150" t="s">
        <v>437</v>
      </c>
      <c r="AF1150">
        <v>30001</v>
      </c>
    </row>
    <row r="1151" spans="1:32" x14ac:dyDescent="0.25">
      <c r="A1151" t="s">
        <v>676</v>
      </c>
      <c r="B1151" t="s">
        <v>607</v>
      </c>
      <c r="C1151" s="158" t="str">
        <f t="shared" si="17"/>
        <v>1132002</v>
      </c>
      <c r="D1151">
        <v>113200</v>
      </c>
      <c r="F1151">
        <v>12</v>
      </c>
      <c r="G1151">
        <v>24</v>
      </c>
      <c r="I1151">
        <v>1025663</v>
      </c>
      <c r="J1151">
        <v>1</v>
      </c>
      <c r="K1151">
        <v>0</v>
      </c>
      <c r="L1151">
        <v>1</v>
      </c>
      <c r="M1151">
        <v>0</v>
      </c>
      <c r="N1151">
        <v>9020266</v>
      </c>
      <c r="O1151">
        <v>2</v>
      </c>
      <c r="P1151" t="s">
        <v>677</v>
      </c>
      <c r="Q1151">
        <v>1005</v>
      </c>
      <c r="R1151">
        <v>6</v>
      </c>
      <c r="S1151">
        <v>0</v>
      </c>
      <c r="T1151">
        <v>0</v>
      </c>
      <c r="V1151" t="s">
        <v>1387</v>
      </c>
      <c r="W1151">
        <v>3</v>
      </c>
      <c r="X1151" s="68">
        <v>42354</v>
      </c>
      <c r="Y1151" s="68">
        <v>36525</v>
      </c>
      <c r="Z1151">
        <v>0</v>
      </c>
      <c r="AA1151">
        <v>22</v>
      </c>
      <c r="AB1151" t="s">
        <v>607</v>
      </c>
      <c r="AE1151" t="s">
        <v>437</v>
      </c>
      <c r="AF1151">
        <v>30001</v>
      </c>
    </row>
    <row r="1152" spans="1:32" x14ac:dyDescent="0.25">
      <c r="A1152" t="s">
        <v>676</v>
      </c>
      <c r="B1152" t="s">
        <v>607</v>
      </c>
      <c r="C1152" s="158" t="str">
        <f t="shared" si="17"/>
        <v>1132003</v>
      </c>
      <c r="D1152">
        <v>113200</v>
      </c>
      <c r="F1152">
        <v>12</v>
      </c>
      <c r="G1152">
        <v>29</v>
      </c>
      <c r="I1152">
        <v>1025664</v>
      </c>
      <c r="J1152">
        <v>1</v>
      </c>
      <c r="K1152">
        <v>0</v>
      </c>
      <c r="L1152">
        <v>1</v>
      </c>
      <c r="M1152">
        <v>0</v>
      </c>
      <c r="N1152">
        <v>9020266</v>
      </c>
      <c r="O1152">
        <v>3</v>
      </c>
      <c r="P1152" t="s">
        <v>677</v>
      </c>
      <c r="Q1152">
        <v>1005</v>
      </c>
      <c r="R1152">
        <v>6</v>
      </c>
      <c r="S1152">
        <v>0</v>
      </c>
      <c r="T1152">
        <v>0</v>
      </c>
      <c r="V1152" t="s">
        <v>1387</v>
      </c>
      <c r="W1152">
        <v>3</v>
      </c>
      <c r="X1152" s="68">
        <v>42354</v>
      </c>
      <c r="Y1152" s="68">
        <v>36525</v>
      </c>
      <c r="Z1152">
        <v>0</v>
      </c>
      <c r="AA1152">
        <v>22</v>
      </c>
      <c r="AB1152" t="s">
        <v>607</v>
      </c>
      <c r="AE1152" t="s">
        <v>437</v>
      </c>
      <c r="AF1152">
        <v>30001</v>
      </c>
    </row>
    <row r="1153" spans="1:32" x14ac:dyDescent="0.25">
      <c r="A1153" t="s">
        <v>676</v>
      </c>
      <c r="B1153" t="s">
        <v>607</v>
      </c>
      <c r="C1153" s="158" t="str">
        <f t="shared" si="17"/>
        <v>1132004</v>
      </c>
      <c r="D1153">
        <v>113200</v>
      </c>
      <c r="F1153">
        <v>12</v>
      </c>
      <c r="G1153">
        <v>26</v>
      </c>
      <c r="I1153">
        <v>1025665</v>
      </c>
      <c r="J1153">
        <v>1</v>
      </c>
      <c r="K1153">
        <v>0</v>
      </c>
      <c r="L1153">
        <v>1</v>
      </c>
      <c r="M1153">
        <v>0</v>
      </c>
      <c r="N1153">
        <v>9020266</v>
      </c>
      <c r="O1153">
        <v>4</v>
      </c>
      <c r="P1153" t="s">
        <v>677</v>
      </c>
      <c r="Q1153">
        <v>1005</v>
      </c>
      <c r="R1153">
        <v>6</v>
      </c>
      <c r="S1153">
        <v>0</v>
      </c>
      <c r="T1153">
        <v>0</v>
      </c>
      <c r="V1153" t="s">
        <v>1387</v>
      </c>
      <c r="W1153">
        <v>3</v>
      </c>
      <c r="X1153" s="68">
        <v>42354</v>
      </c>
      <c r="Y1153" s="68">
        <v>36525</v>
      </c>
      <c r="Z1153">
        <v>0</v>
      </c>
      <c r="AA1153">
        <v>22</v>
      </c>
      <c r="AB1153" t="s">
        <v>607</v>
      </c>
      <c r="AE1153" t="s">
        <v>437</v>
      </c>
      <c r="AF1153">
        <v>30001</v>
      </c>
    </row>
    <row r="1154" spans="1:32" x14ac:dyDescent="0.25">
      <c r="A1154" t="s">
        <v>676</v>
      </c>
      <c r="B1154" t="s">
        <v>607</v>
      </c>
      <c r="C1154" s="158" t="str">
        <f t="shared" si="17"/>
        <v>1132005</v>
      </c>
      <c r="D1154">
        <v>113200</v>
      </c>
      <c r="F1154">
        <v>12</v>
      </c>
      <c r="G1154">
        <v>31</v>
      </c>
      <c r="I1154">
        <v>1025666</v>
      </c>
      <c r="J1154">
        <v>1</v>
      </c>
      <c r="K1154">
        <v>0</v>
      </c>
      <c r="L1154">
        <v>1</v>
      </c>
      <c r="M1154">
        <v>0</v>
      </c>
      <c r="N1154">
        <v>9020266</v>
      </c>
      <c r="O1154">
        <v>5</v>
      </c>
      <c r="P1154" t="s">
        <v>677</v>
      </c>
      <c r="Q1154">
        <v>1005</v>
      </c>
      <c r="R1154">
        <v>6</v>
      </c>
      <c r="S1154">
        <v>0</v>
      </c>
      <c r="T1154">
        <v>0</v>
      </c>
      <c r="V1154" t="s">
        <v>1387</v>
      </c>
      <c r="W1154">
        <v>3</v>
      </c>
      <c r="X1154" s="68">
        <v>42354</v>
      </c>
      <c r="Y1154" s="68">
        <v>36525</v>
      </c>
      <c r="Z1154">
        <v>0</v>
      </c>
      <c r="AA1154">
        <v>22</v>
      </c>
      <c r="AB1154" t="s">
        <v>607</v>
      </c>
      <c r="AE1154" t="s">
        <v>437</v>
      </c>
      <c r="AF1154">
        <v>30001</v>
      </c>
    </row>
    <row r="1155" spans="1:32" x14ac:dyDescent="0.25">
      <c r="A1155" t="s">
        <v>1514</v>
      </c>
      <c r="B1155" t="s">
        <v>615</v>
      </c>
      <c r="C1155" s="158" t="str">
        <f t="shared" ref="C1155:C1218" si="18">D1155&amp;O1155</f>
        <v>1132031</v>
      </c>
      <c r="D1155">
        <v>113203</v>
      </c>
      <c r="F1155">
        <v>12</v>
      </c>
      <c r="G1155">
        <v>76</v>
      </c>
      <c r="I1155">
        <v>1025704</v>
      </c>
      <c r="J1155">
        <v>1</v>
      </c>
      <c r="K1155">
        <v>0</v>
      </c>
      <c r="L1155">
        <v>1</v>
      </c>
      <c r="M1155">
        <v>0</v>
      </c>
      <c r="N1155">
        <v>9020264</v>
      </c>
      <c r="O1155">
        <v>1</v>
      </c>
      <c r="P1155" t="s">
        <v>1515</v>
      </c>
      <c r="Q1155">
        <v>1005</v>
      </c>
      <c r="R1155">
        <v>6</v>
      </c>
      <c r="S1155">
        <v>0</v>
      </c>
      <c r="T1155">
        <v>0</v>
      </c>
      <c r="V1155" t="s">
        <v>1387</v>
      </c>
      <c r="W1155">
        <v>3</v>
      </c>
      <c r="X1155" s="68">
        <v>42354</v>
      </c>
      <c r="Y1155" s="68">
        <v>36525</v>
      </c>
      <c r="Z1155">
        <v>0</v>
      </c>
      <c r="AA1155">
        <v>25</v>
      </c>
      <c r="AB1155" t="s">
        <v>615</v>
      </c>
      <c r="AE1155" t="s">
        <v>437</v>
      </c>
      <c r="AF1155">
        <v>30001</v>
      </c>
    </row>
    <row r="1156" spans="1:32" x14ac:dyDescent="0.25">
      <c r="A1156" t="s">
        <v>1514</v>
      </c>
      <c r="B1156" t="s">
        <v>615</v>
      </c>
      <c r="C1156" s="158" t="str">
        <f t="shared" si="18"/>
        <v>1132032</v>
      </c>
      <c r="D1156">
        <v>113203</v>
      </c>
      <c r="F1156">
        <v>12</v>
      </c>
      <c r="G1156">
        <v>95</v>
      </c>
      <c r="I1156">
        <v>1025705</v>
      </c>
      <c r="J1156">
        <v>1</v>
      </c>
      <c r="K1156">
        <v>0</v>
      </c>
      <c r="L1156">
        <v>1</v>
      </c>
      <c r="M1156">
        <v>0</v>
      </c>
      <c r="N1156">
        <v>9020264</v>
      </c>
      <c r="O1156">
        <v>2</v>
      </c>
      <c r="P1156" t="s">
        <v>1515</v>
      </c>
      <c r="Q1156">
        <v>1005</v>
      </c>
      <c r="R1156">
        <v>6</v>
      </c>
      <c r="S1156">
        <v>0</v>
      </c>
      <c r="T1156">
        <v>0</v>
      </c>
      <c r="V1156" t="s">
        <v>1387</v>
      </c>
      <c r="W1156">
        <v>3</v>
      </c>
      <c r="X1156" s="68">
        <v>42354</v>
      </c>
      <c r="Y1156" s="68">
        <v>36525</v>
      </c>
      <c r="Z1156">
        <v>0</v>
      </c>
      <c r="AA1156">
        <v>25</v>
      </c>
      <c r="AB1156" t="s">
        <v>615</v>
      </c>
      <c r="AE1156" t="s">
        <v>437</v>
      </c>
      <c r="AF1156">
        <v>30001</v>
      </c>
    </row>
    <row r="1157" spans="1:32" x14ac:dyDescent="0.25">
      <c r="A1157" t="s">
        <v>1514</v>
      </c>
      <c r="B1157" t="s">
        <v>615</v>
      </c>
      <c r="C1157" s="158" t="str">
        <f t="shared" si="18"/>
        <v>1132033</v>
      </c>
      <c r="D1157">
        <v>113203</v>
      </c>
      <c r="F1157">
        <v>12</v>
      </c>
      <c r="G1157">
        <v>117</v>
      </c>
      <c r="I1157">
        <v>1025706</v>
      </c>
      <c r="J1157">
        <v>1</v>
      </c>
      <c r="K1157">
        <v>0</v>
      </c>
      <c r="L1157">
        <v>1</v>
      </c>
      <c r="M1157">
        <v>0</v>
      </c>
      <c r="N1157">
        <v>9020264</v>
      </c>
      <c r="O1157">
        <v>3</v>
      </c>
      <c r="P1157" t="s">
        <v>1515</v>
      </c>
      <c r="Q1157">
        <v>1005</v>
      </c>
      <c r="R1157">
        <v>6</v>
      </c>
      <c r="S1157">
        <v>0</v>
      </c>
      <c r="T1157">
        <v>0</v>
      </c>
      <c r="V1157" t="s">
        <v>1387</v>
      </c>
      <c r="W1157">
        <v>3</v>
      </c>
      <c r="X1157" s="68">
        <v>42354</v>
      </c>
      <c r="Y1157" s="68">
        <v>36525</v>
      </c>
      <c r="Z1157">
        <v>0</v>
      </c>
      <c r="AA1157">
        <v>25</v>
      </c>
      <c r="AB1157" t="s">
        <v>615</v>
      </c>
      <c r="AE1157" t="s">
        <v>437</v>
      </c>
      <c r="AF1157">
        <v>30001</v>
      </c>
    </row>
    <row r="1158" spans="1:32" x14ac:dyDescent="0.25">
      <c r="A1158" t="s">
        <v>1514</v>
      </c>
      <c r="B1158" t="s">
        <v>615</v>
      </c>
      <c r="C1158" s="158" t="str">
        <f t="shared" si="18"/>
        <v>1132034</v>
      </c>
      <c r="D1158">
        <v>113203</v>
      </c>
      <c r="F1158">
        <v>12</v>
      </c>
      <c r="G1158">
        <v>100</v>
      </c>
      <c r="I1158">
        <v>1025707</v>
      </c>
      <c r="J1158">
        <v>1</v>
      </c>
      <c r="K1158">
        <v>0</v>
      </c>
      <c r="L1158">
        <v>1</v>
      </c>
      <c r="M1158">
        <v>0</v>
      </c>
      <c r="N1158">
        <v>9020264</v>
      </c>
      <c r="O1158">
        <v>4</v>
      </c>
      <c r="P1158" t="s">
        <v>1515</v>
      </c>
      <c r="Q1158">
        <v>1005</v>
      </c>
      <c r="R1158">
        <v>6</v>
      </c>
      <c r="S1158">
        <v>0</v>
      </c>
      <c r="T1158">
        <v>0</v>
      </c>
      <c r="V1158" t="s">
        <v>1387</v>
      </c>
      <c r="W1158">
        <v>3</v>
      </c>
      <c r="X1158" s="68">
        <v>42354</v>
      </c>
      <c r="Y1158" s="68">
        <v>36525</v>
      </c>
      <c r="AA1158">
        <v>25</v>
      </c>
      <c r="AB1158" t="s">
        <v>615</v>
      </c>
      <c r="AE1158" t="s">
        <v>437</v>
      </c>
      <c r="AF1158">
        <v>30001</v>
      </c>
    </row>
    <row r="1159" spans="1:32" x14ac:dyDescent="0.25">
      <c r="A1159" t="s">
        <v>1514</v>
      </c>
      <c r="B1159" t="s">
        <v>615</v>
      </c>
      <c r="C1159" s="158" t="str">
        <f t="shared" si="18"/>
        <v>1132035</v>
      </c>
      <c r="D1159">
        <v>113203</v>
      </c>
      <c r="F1159">
        <v>12</v>
      </c>
      <c r="G1159">
        <v>123</v>
      </c>
      <c r="I1159">
        <v>1025708</v>
      </c>
      <c r="J1159">
        <v>1</v>
      </c>
      <c r="K1159">
        <v>0</v>
      </c>
      <c r="L1159">
        <v>1</v>
      </c>
      <c r="M1159">
        <v>0</v>
      </c>
      <c r="N1159">
        <v>9020264</v>
      </c>
      <c r="O1159">
        <v>5</v>
      </c>
      <c r="P1159" t="s">
        <v>1515</v>
      </c>
      <c r="Q1159">
        <v>1005</v>
      </c>
      <c r="R1159">
        <v>6</v>
      </c>
      <c r="S1159">
        <v>0</v>
      </c>
      <c r="T1159">
        <v>0</v>
      </c>
      <c r="V1159" t="s">
        <v>1387</v>
      </c>
      <c r="W1159">
        <v>3</v>
      </c>
      <c r="X1159" s="68">
        <v>42354</v>
      </c>
      <c r="Y1159" s="68">
        <v>36525</v>
      </c>
      <c r="AA1159">
        <v>25</v>
      </c>
      <c r="AB1159" t="s">
        <v>615</v>
      </c>
      <c r="AE1159" t="s">
        <v>437</v>
      </c>
      <c r="AF1159">
        <v>30001</v>
      </c>
    </row>
    <row r="1160" spans="1:32" x14ac:dyDescent="0.25">
      <c r="A1160" t="s">
        <v>678</v>
      </c>
      <c r="B1160" t="s">
        <v>244</v>
      </c>
      <c r="C1160" s="158" t="str">
        <f t="shared" si="18"/>
        <v>1132041</v>
      </c>
      <c r="D1160">
        <v>113204</v>
      </c>
      <c r="F1160">
        <v>12</v>
      </c>
      <c r="H1160" t="s">
        <v>397</v>
      </c>
      <c r="I1160">
        <v>1025683</v>
      </c>
      <c r="J1160">
        <v>0</v>
      </c>
      <c r="K1160">
        <v>0</v>
      </c>
      <c r="L1160">
        <v>1</v>
      </c>
      <c r="M1160">
        <v>0</v>
      </c>
      <c r="N1160">
        <v>9020265</v>
      </c>
      <c r="O1160">
        <v>1</v>
      </c>
      <c r="P1160" t="s">
        <v>679</v>
      </c>
      <c r="Q1160">
        <v>1005</v>
      </c>
      <c r="R1160">
        <v>6</v>
      </c>
      <c r="S1160">
        <v>0</v>
      </c>
      <c r="T1160">
        <v>0</v>
      </c>
      <c r="V1160" t="s">
        <v>1387</v>
      </c>
      <c r="W1160">
        <v>3</v>
      </c>
      <c r="X1160" s="68">
        <v>42354</v>
      </c>
      <c r="Y1160" s="68">
        <v>36525</v>
      </c>
      <c r="AA1160">
        <v>10</v>
      </c>
      <c r="AB1160" t="s">
        <v>244</v>
      </c>
      <c r="AE1160" t="s">
        <v>437</v>
      </c>
      <c r="AF1160">
        <v>30001</v>
      </c>
    </row>
    <row r="1161" spans="1:32" x14ac:dyDescent="0.25">
      <c r="A1161" t="s">
        <v>678</v>
      </c>
      <c r="B1161" t="s">
        <v>244</v>
      </c>
      <c r="C1161" s="158" t="str">
        <f t="shared" si="18"/>
        <v>1132042</v>
      </c>
      <c r="D1161">
        <v>113204</v>
      </c>
      <c r="F1161">
        <v>12</v>
      </c>
      <c r="H1161" t="s">
        <v>397</v>
      </c>
      <c r="I1161">
        <v>1025684</v>
      </c>
      <c r="J1161">
        <v>0</v>
      </c>
      <c r="K1161">
        <v>0</v>
      </c>
      <c r="L1161">
        <v>1</v>
      </c>
      <c r="M1161">
        <v>0</v>
      </c>
      <c r="N1161">
        <v>9020265</v>
      </c>
      <c r="O1161">
        <v>2</v>
      </c>
      <c r="P1161" t="s">
        <v>679</v>
      </c>
      <c r="Q1161">
        <v>1005</v>
      </c>
      <c r="R1161">
        <v>6</v>
      </c>
      <c r="S1161">
        <v>0</v>
      </c>
      <c r="T1161">
        <v>0</v>
      </c>
      <c r="V1161" t="s">
        <v>1387</v>
      </c>
      <c r="W1161">
        <v>3</v>
      </c>
      <c r="X1161" s="68">
        <v>42354</v>
      </c>
      <c r="Y1161" s="68">
        <v>36525</v>
      </c>
      <c r="AA1161">
        <v>10</v>
      </c>
      <c r="AB1161" t="s">
        <v>244</v>
      </c>
      <c r="AE1161" t="s">
        <v>437</v>
      </c>
      <c r="AF1161">
        <v>30001</v>
      </c>
    </row>
    <row r="1162" spans="1:32" x14ac:dyDescent="0.25">
      <c r="A1162" t="s">
        <v>678</v>
      </c>
      <c r="B1162" t="s">
        <v>244</v>
      </c>
      <c r="C1162" s="158" t="str">
        <f t="shared" si="18"/>
        <v>1132043</v>
      </c>
      <c r="D1162">
        <v>113204</v>
      </c>
      <c r="F1162">
        <v>12</v>
      </c>
      <c r="H1162" t="s">
        <v>397</v>
      </c>
      <c r="I1162">
        <v>1025685</v>
      </c>
      <c r="J1162">
        <v>0</v>
      </c>
      <c r="K1162">
        <v>0</v>
      </c>
      <c r="L1162">
        <v>1</v>
      </c>
      <c r="M1162">
        <v>0</v>
      </c>
      <c r="N1162">
        <v>9020265</v>
      </c>
      <c r="O1162">
        <v>3</v>
      </c>
      <c r="P1162" t="s">
        <v>679</v>
      </c>
      <c r="Q1162">
        <v>1005</v>
      </c>
      <c r="R1162">
        <v>6</v>
      </c>
      <c r="S1162">
        <v>0</v>
      </c>
      <c r="T1162">
        <v>0</v>
      </c>
      <c r="V1162" t="s">
        <v>1387</v>
      </c>
      <c r="W1162">
        <v>3</v>
      </c>
      <c r="X1162" s="68">
        <v>42354</v>
      </c>
      <c r="Y1162" s="68">
        <v>36525</v>
      </c>
      <c r="AA1162">
        <v>10</v>
      </c>
      <c r="AB1162" t="s">
        <v>244</v>
      </c>
      <c r="AE1162" t="s">
        <v>437</v>
      </c>
      <c r="AF1162">
        <v>30001</v>
      </c>
    </row>
    <row r="1163" spans="1:32" x14ac:dyDescent="0.25">
      <c r="A1163" t="s">
        <v>678</v>
      </c>
      <c r="B1163" t="s">
        <v>244</v>
      </c>
      <c r="C1163" s="158" t="str">
        <f t="shared" si="18"/>
        <v>1132044</v>
      </c>
      <c r="D1163">
        <v>113204</v>
      </c>
      <c r="F1163">
        <v>12</v>
      </c>
      <c r="H1163" t="s">
        <v>397</v>
      </c>
      <c r="I1163">
        <v>1025686</v>
      </c>
      <c r="J1163">
        <v>0</v>
      </c>
      <c r="K1163">
        <v>0</v>
      </c>
      <c r="L1163">
        <v>1</v>
      </c>
      <c r="M1163">
        <v>0</v>
      </c>
      <c r="N1163">
        <v>9020265</v>
      </c>
      <c r="O1163">
        <v>4</v>
      </c>
      <c r="P1163" t="s">
        <v>679</v>
      </c>
      <c r="Q1163">
        <v>1005</v>
      </c>
      <c r="R1163">
        <v>6</v>
      </c>
      <c r="S1163">
        <v>0</v>
      </c>
      <c r="T1163">
        <v>0</v>
      </c>
      <c r="V1163" t="s">
        <v>1387</v>
      </c>
      <c r="W1163">
        <v>3</v>
      </c>
      <c r="X1163" s="68">
        <v>42354</v>
      </c>
      <c r="Y1163" s="68">
        <v>36525</v>
      </c>
      <c r="AA1163">
        <v>10</v>
      </c>
      <c r="AB1163" t="s">
        <v>244</v>
      </c>
      <c r="AE1163" t="s">
        <v>437</v>
      </c>
      <c r="AF1163">
        <v>30001</v>
      </c>
    </row>
    <row r="1164" spans="1:32" x14ac:dyDescent="0.25">
      <c r="A1164" t="s">
        <v>678</v>
      </c>
      <c r="B1164" t="s">
        <v>244</v>
      </c>
      <c r="C1164" s="158" t="str">
        <f t="shared" si="18"/>
        <v>1132045</v>
      </c>
      <c r="D1164">
        <v>113204</v>
      </c>
      <c r="F1164">
        <v>12</v>
      </c>
      <c r="H1164" t="s">
        <v>397</v>
      </c>
      <c r="I1164">
        <v>1025687</v>
      </c>
      <c r="J1164">
        <v>0</v>
      </c>
      <c r="K1164">
        <v>0</v>
      </c>
      <c r="L1164">
        <v>1</v>
      </c>
      <c r="M1164">
        <v>0</v>
      </c>
      <c r="N1164">
        <v>9020265</v>
      </c>
      <c r="O1164">
        <v>5</v>
      </c>
      <c r="P1164" t="s">
        <v>679</v>
      </c>
      <c r="Q1164">
        <v>1005</v>
      </c>
      <c r="R1164">
        <v>6</v>
      </c>
      <c r="S1164">
        <v>0</v>
      </c>
      <c r="T1164">
        <v>0</v>
      </c>
      <c r="V1164" t="s">
        <v>1387</v>
      </c>
      <c r="W1164">
        <v>3</v>
      </c>
      <c r="X1164" s="68">
        <v>42354</v>
      </c>
      <c r="Y1164" s="68">
        <v>36525</v>
      </c>
      <c r="AA1164">
        <v>10</v>
      </c>
      <c r="AB1164" t="s">
        <v>244</v>
      </c>
      <c r="AE1164" t="s">
        <v>437</v>
      </c>
      <c r="AF1164">
        <v>30001</v>
      </c>
    </row>
    <row r="1165" spans="1:32" x14ac:dyDescent="0.25">
      <c r="A1165" t="s">
        <v>680</v>
      </c>
      <c r="B1165" t="s">
        <v>244</v>
      </c>
      <c r="C1165" s="158" t="str">
        <f t="shared" si="18"/>
        <v>1132052</v>
      </c>
      <c r="D1165">
        <v>113205</v>
      </c>
      <c r="F1165">
        <v>12</v>
      </c>
      <c r="G1165">
        <v>1015</v>
      </c>
      <c r="I1165">
        <v>1025689</v>
      </c>
      <c r="J1165">
        <v>1</v>
      </c>
      <c r="K1165">
        <v>0</v>
      </c>
      <c r="L1165">
        <v>1</v>
      </c>
      <c r="M1165">
        <v>0</v>
      </c>
      <c r="N1165">
        <v>9020265</v>
      </c>
      <c r="O1165">
        <v>2</v>
      </c>
      <c r="P1165" t="s">
        <v>681</v>
      </c>
      <c r="Q1165">
        <v>1005</v>
      </c>
      <c r="R1165">
        <v>6</v>
      </c>
      <c r="S1165">
        <v>0</v>
      </c>
      <c r="T1165">
        <v>0</v>
      </c>
      <c r="V1165" t="s">
        <v>1387</v>
      </c>
      <c r="W1165">
        <v>3</v>
      </c>
      <c r="X1165" s="68">
        <v>42354</v>
      </c>
      <c r="Y1165" s="68">
        <v>36525</v>
      </c>
      <c r="Z1165">
        <v>0</v>
      </c>
      <c r="AA1165">
        <v>10</v>
      </c>
      <c r="AB1165" t="s">
        <v>244</v>
      </c>
      <c r="AE1165" t="s">
        <v>437</v>
      </c>
      <c r="AF1165">
        <v>30001</v>
      </c>
    </row>
    <row r="1166" spans="1:32" x14ac:dyDescent="0.25">
      <c r="A1166" t="s">
        <v>680</v>
      </c>
      <c r="B1166" t="s">
        <v>244</v>
      </c>
      <c r="C1166" s="158" t="str">
        <f t="shared" si="18"/>
        <v>1132051</v>
      </c>
      <c r="D1166">
        <v>113205</v>
      </c>
      <c r="F1166">
        <v>12</v>
      </c>
      <c r="G1166">
        <v>815</v>
      </c>
      <c r="I1166">
        <v>1025688</v>
      </c>
      <c r="J1166">
        <v>1</v>
      </c>
      <c r="K1166">
        <v>0</v>
      </c>
      <c r="L1166">
        <v>1</v>
      </c>
      <c r="M1166">
        <v>0</v>
      </c>
      <c r="N1166">
        <v>9020265</v>
      </c>
      <c r="O1166">
        <v>1</v>
      </c>
      <c r="P1166" t="s">
        <v>681</v>
      </c>
      <c r="Q1166">
        <v>1005</v>
      </c>
      <c r="R1166">
        <v>6</v>
      </c>
      <c r="S1166">
        <v>0</v>
      </c>
      <c r="T1166">
        <v>0</v>
      </c>
      <c r="V1166" t="s">
        <v>1387</v>
      </c>
      <c r="W1166">
        <v>3</v>
      </c>
      <c r="X1166" s="68">
        <v>42354</v>
      </c>
      <c r="Y1166" s="68">
        <v>36525</v>
      </c>
      <c r="Z1166">
        <v>0</v>
      </c>
      <c r="AA1166">
        <v>10</v>
      </c>
      <c r="AB1166" t="s">
        <v>244</v>
      </c>
      <c r="AE1166" t="s">
        <v>437</v>
      </c>
      <c r="AF1166">
        <v>30001</v>
      </c>
    </row>
    <row r="1167" spans="1:32" x14ac:dyDescent="0.25">
      <c r="A1167" t="s">
        <v>680</v>
      </c>
      <c r="B1167" t="s">
        <v>244</v>
      </c>
      <c r="C1167" s="158" t="str">
        <f t="shared" si="18"/>
        <v>1132053</v>
      </c>
      <c r="D1167">
        <v>113205</v>
      </c>
      <c r="F1167">
        <v>12</v>
      </c>
      <c r="G1167">
        <v>1300</v>
      </c>
      <c r="I1167">
        <v>1025690</v>
      </c>
      <c r="J1167">
        <v>1</v>
      </c>
      <c r="K1167">
        <v>0</v>
      </c>
      <c r="L1167">
        <v>1</v>
      </c>
      <c r="M1167">
        <v>0</v>
      </c>
      <c r="N1167">
        <v>9020265</v>
      </c>
      <c r="O1167">
        <v>3</v>
      </c>
      <c r="P1167" t="s">
        <v>681</v>
      </c>
      <c r="Q1167">
        <v>1005</v>
      </c>
      <c r="R1167">
        <v>6</v>
      </c>
      <c r="S1167">
        <v>0</v>
      </c>
      <c r="T1167">
        <v>0</v>
      </c>
      <c r="V1167" t="s">
        <v>1387</v>
      </c>
      <c r="W1167">
        <v>3</v>
      </c>
      <c r="X1167" s="68">
        <v>42354</v>
      </c>
      <c r="Y1167" s="68">
        <v>36525</v>
      </c>
      <c r="Z1167">
        <v>0</v>
      </c>
      <c r="AA1167">
        <v>10</v>
      </c>
      <c r="AB1167" t="s">
        <v>244</v>
      </c>
      <c r="AE1167" t="s">
        <v>437</v>
      </c>
      <c r="AF1167">
        <v>30001</v>
      </c>
    </row>
    <row r="1168" spans="1:32" x14ac:dyDescent="0.25">
      <c r="A1168" t="s">
        <v>680</v>
      </c>
      <c r="B1168" t="s">
        <v>244</v>
      </c>
      <c r="C1168" s="158" t="str">
        <f t="shared" si="18"/>
        <v>1132054</v>
      </c>
      <c r="D1168">
        <v>113205</v>
      </c>
      <c r="F1168">
        <v>12</v>
      </c>
      <c r="G1168">
        <v>1070</v>
      </c>
      <c r="I1168">
        <v>1025691</v>
      </c>
      <c r="J1168">
        <v>1</v>
      </c>
      <c r="K1168">
        <v>0</v>
      </c>
      <c r="L1168">
        <v>1</v>
      </c>
      <c r="M1168">
        <v>0</v>
      </c>
      <c r="N1168">
        <v>9020265</v>
      </c>
      <c r="O1168">
        <v>4</v>
      </c>
      <c r="P1168" t="s">
        <v>681</v>
      </c>
      <c r="Q1168">
        <v>1005</v>
      </c>
      <c r="R1168">
        <v>6</v>
      </c>
      <c r="S1168">
        <v>0</v>
      </c>
      <c r="T1168">
        <v>0</v>
      </c>
      <c r="V1168" t="s">
        <v>1387</v>
      </c>
      <c r="W1168">
        <v>3</v>
      </c>
      <c r="X1168" s="68">
        <v>42354</v>
      </c>
      <c r="Y1168" s="68">
        <v>36525</v>
      </c>
      <c r="Z1168">
        <v>0</v>
      </c>
      <c r="AA1168">
        <v>10</v>
      </c>
      <c r="AB1168" t="s">
        <v>244</v>
      </c>
      <c r="AE1168" t="s">
        <v>437</v>
      </c>
      <c r="AF1168">
        <v>30001</v>
      </c>
    </row>
    <row r="1169" spans="1:32" x14ac:dyDescent="0.25">
      <c r="A1169" t="s">
        <v>680</v>
      </c>
      <c r="B1169" t="s">
        <v>244</v>
      </c>
      <c r="C1169" s="158" t="str">
        <f t="shared" si="18"/>
        <v>1132055</v>
      </c>
      <c r="D1169">
        <v>113205</v>
      </c>
      <c r="F1169">
        <v>12</v>
      </c>
      <c r="G1169">
        <v>1365</v>
      </c>
      <c r="I1169">
        <v>1025692</v>
      </c>
      <c r="J1169">
        <v>1</v>
      </c>
      <c r="K1169">
        <v>0</v>
      </c>
      <c r="L1169">
        <v>1</v>
      </c>
      <c r="M1169">
        <v>0</v>
      </c>
      <c r="N1169">
        <v>9020265</v>
      </c>
      <c r="O1169">
        <v>5</v>
      </c>
      <c r="P1169" t="s">
        <v>681</v>
      </c>
      <c r="Q1169">
        <v>1005</v>
      </c>
      <c r="R1169">
        <v>6</v>
      </c>
      <c r="S1169">
        <v>0</v>
      </c>
      <c r="T1169">
        <v>0</v>
      </c>
      <c r="V1169" t="s">
        <v>1387</v>
      </c>
      <c r="W1169">
        <v>3</v>
      </c>
      <c r="X1169" s="68">
        <v>42354</v>
      </c>
      <c r="Y1169" s="68">
        <v>36525</v>
      </c>
      <c r="Z1169">
        <v>0</v>
      </c>
      <c r="AA1169">
        <v>10</v>
      </c>
      <c r="AB1169" t="s">
        <v>244</v>
      </c>
      <c r="AE1169" t="s">
        <v>437</v>
      </c>
      <c r="AF1169">
        <v>30001</v>
      </c>
    </row>
    <row r="1170" spans="1:32" x14ac:dyDescent="0.25">
      <c r="A1170" t="s">
        <v>682</v>
      </c>
      <c r="B1170" t="s">
        <v>615</v>
      </c>
      <c r="C1170" s="158" t="str">
        <f t="shared" si="18"/>
        <v>1132061</v>
      </c>
      <c r="D1170">
        <v>113206</v>
      </c>
      <c r="F1170">
        <v>12</v>
      </c>
      <c r="G1170">
        <v>74</v>
      </c>
      <c r="I1170">
        <v>1025678</v>
      </c>
      <c r="J1170">
        <v>1</v>
      </c>
      <c r="K1170">
        <v>0</v>
      </c>
      <c r="L1170">
        <v>1</v>
      </c>
      <c r="M1170">
        <v>0</v>
      </c>
      <c r="N1170">
        <v>9020266</v>
      </c>
      <c r="O1170">
        <v>1</v>
      </c>
      <c r="P1170" t="s">
        <v>166</v>
      </c>
      <c r="Q1170">
        <v>1005</v>
      </c>
      <c r="R1170">
        <v>6</v>
      </c>
      <c r="S1170">
        <v>0</v>
      </c>
      <c r="T1170">
        <v>0</v>
      </c>
      <c r="V1170" t="s">
        <v>1387</v>
      </c>
      <c r="W1170">
        <v>3</v>
      </c>
      <c r="X1170" s="68">
        <v>42354</v>
      </c>
      <c r="Y1170" s="68">
        <v>36525</v>
      </c>
      <c r="Z1170">
        <v>0</v>
      </c>
      <c r="AA1170">
        <v>25</v>
      </c>
      <c r="AB1170" t="s">
        <v>615</v>
      </c>
      <c r="AE1170" t="s">
        <v>437</v>
      </c>
      <c r="AF1170">
        <v>30001</v>
      </c>
    </row>
    <row r="1171" spans="1:32" x14ac:dyDescent="0.25">
      <c r="A1171" t="s">
        <v>682</v>
      </c>
      <c r="B1171" t="s">
        <v>615</v>
      </c>
      <c r="C1171" s="158" t="str">
        <f t="shared" si="18"/>
        <v>1132062</v>
      </c>
      <c r="D1171">
        <v>113206</v>
      </c>
      <c r="F1171">
        <v>12</v>
      </c>
      <c r="G1171">
        <v>93</v>
      </c>
      <c r="I1171">
        <v>1025679</v>
      </c>
      <c r="J1171">
        <v>1</v>
      </c>
      <c r="K1171">
        <v>0</v>
      </c>
      <c r="L1171">
        <v>1</v>
      </c>
      <c r="M1171">
        <v>0</v>
      </c>
      <c r="N1171">
        <v>9020266</v>
      </c>
      <c r="O1171">
        <v>2</v>
      </c>
      <c r="P1171" t="s">
        <v>166</v>
      </c>
      <c r="Q1171">
        <v>1005</v>
      </c>
      <c r="R1171">
        <v>6</v>
      </c>
      <c r="S1171">
        <v>0</v>
      </c>
      <c r="T1171">
        <v>0</v>
      </c>
      <c r="V1171" t="s">
        <v>1387</v>
      </c>
      <c r="W1171">
        <v>3</v>
      </c>
      <c r="X1171" s="68">
        <v>42354</v>
      </c>
      <c r="Y1171" s="68">
        <v>36525</v>
      </c>
      <c r="Z1171">
        <v>0</v>
      </c>
      <c r="AA1171">
        <v>25</v>
      </c>
      <c r="AB1171" t="s">
        <v>615</v>
      </c>
      <c r="AE1171" t="s">
        <v>437</v>
      </c>
      <c r="AF1171">
        <v>30001</v>
      </c>
    </row>
    <row r="1172" spans="1:32" x14ac:dyDescent="0.25">
      <c r="A1172" t="s">
        <v>682</v>
      </c>
      <c r="B1172" t="s">
        <v>615</v>
      </c>
      <c r="C1172" s="158" t="str">
        <f t="shared" si="18"/>
        <v>1132063</v>
      </c>
      <c r="D1172">
        <v>113206</v>
      </c>
      <c r="F1172">
        <v>12</v>
      </c>
      <c r="G1172">
        <v>115</v>
      </c>
      <c r="I1172">
        <v>1025680</v>
      </c>
      <c r="J1172">
        <v>1</v>
      </c>
      <c r="K1172">
        <v>0</v>
      </c>
      <c r="L1172">
        <v>1</v>
      </c>
      <c r="M1172">
        <v>0</v>
      </c>
      <c r="N1172">
        <v>9020266</v>
      </c>
      <c r="O1172">
        <v>3</v>
      </c>
      <c r="P1172" t="s">
        <v>166</v>
      </c>
      <c r="Q1172">
        <v>1005</v>
      </c>
      <c r="R1172">
        <v>6</v>
      </c>
      <c r="S1172">
        <v>0</v>
      </c>
      <c r="T1172">
        <v>0</v>
      </c>
      <c r="V1172" t="s">
        <v>1387</v>
      </c>
      <c r="W1172">
        <v>3</v>
      </c>
      <c r="X1172" s="68">
        <v>42354</v>
      </c>
      <c r="Y1172" s="68">
        <v>36525</v>
      </c>
      <c r="Z1172">
        <v>0</v>
      </c>
      <c r="AA1172">
        <v>25</v>
      </c>
      <c r="AB1172" t="s">
        <v>615</v>
      </c>
      <c r="AE1172" t="s">
        <v>437</v>
      </c>
      <c r="AF1172">
        <v>30001</v>
      </c>
    </row>
    <row r="1173" spans="1:32" x14ac:dyDescent="0.25">
      <c r="A1173" t="s">
        <v>682</v>
      </c>
      <c r="B1173" t="s">
        <v>615</v>
      </c>
      <c r="C1173" s="158" t="str">
        <f t="shared" si="18"/>
        <v>1132064</v>
      </c>
      <c r="D1173">
        <v>113206</v>
      </c>
      <c r="F1173">
        <v>12</v>
      </c>
      <c r="G1173">
        <v>98</v>
      </c>
      <c r="I1173">
        <v>1025681</v>
      </c>
      <c r="J1173">
        <v>1</v>
      </c>
      <c r="K1173">
        <v>0</v>
      </c>
      <c r="L1173">
        <v>1</v>
      </c>
      <c r="M1173">
        <v>0</v>
      </c>
      <c r="N1173">
        <v>9020266</v>
      </c>
      <c r="O1173">
        <v>4</v>
      </c>
      <c r="P1173" t="s">
        <v>166</v>
      </c>
      <c r="Q1173">
        <v>1005</v>
      </c>
      <c r="R1173">
        <v>6</v>
      </c>
      <c r="S1173">
        <v>0</v>
      </c>
      <c r="T1173">
        <v>0</v>
      </c>
      <c r="V1173" t="s">
        <v>1387</v>
      </c>
      <c r="W1173">
        <v>3</v>
      </c>
      <c r="X1173" s="68">
        <v>42354</v>
      </c>
      <c r="Y1173" s="68">
        <v>36525</v>
      </c>
      <c r="Z1173">
        <v>0</v>
      </c>
      <c r="AA1173">
        <v>25</v>
      </c>
      <c r="AB1173" t="s">
        <v>615</v>
      </c>
      <c r="AE1173" t="s">
        <v>437</v>
      </c>
      <c r="AF1173">
        <v>30001</v>
      </c>
    </row>
    <row r="1174" spans="1:32" x14ac:dyDescent="0.25">
      <c r="A1174" t="s">
        <v>682</v>
      </c>
      <c r="B1174" t="s">
        <v>615</v>
      </c>
      <c r="C1174" s="158" t="str">
        <f t="shared" si="18"/>
        <v>1132065</v>
      </c>
      <c r="D1174">
        <v>113206</v>
      </c>
      <c r="F1174">
        <v>12</v>
      </c>
      <c r="G1174">
        <v>121</v>
      </c>
      <c r="I1174">
        <v>1025682</v>
      </c>
      <c r="J1174">
        <v>1</v>
      </c>
      <c r="K1174">
        <v>0</v>
      </c>
      <c r="L1174">
        <v>1</v>
      </c>
      <c r="M1174">
        <v>0</v>
      </c>
      <c r="N1174">
        <v>9020266</v>
      </c>
      <c r="O1174">
        <v>5</v>
      </c>
      <c r="P1174" t="s">
        <v>166</v>
      </c>
      <c r="Q1174">
        <v>1005</v>
      </c>
      <c r="R1174">
        <v>6</v>
      </c>
      <c r="S1174">
        <v>0</v>
      </c>
      <c r="T1174">
        <v>0</v>
      </c>
      <c r="V1174" t="s">
        <v>1387</v>
      </c>
      <c r="W1174">
        <v>3</v>
      </c>
      <c r="X1174" s="68">
        <v>42354</v>
      </c>
      <c r="Y1174" s="68">
        <v>36525</v>
      </c>
      <c r="Z1174">
        <v>0</v>
      </c>
      <c r="AA1174">
        <v>25</v>
      </c>
      <c r="AB1174" t="s">
        <v>615</v>
      </c>
      <c r="AE1174" t="s">
        <v>437</v>
      </c>
      <c r="AF1174">
        <v>30001</v>
      </c>
    </row>
    <row r="1175" spans="1:32" x14ac:dyDescent="0.25">
      <c r="A1175" t="s">
        <v>683</v>
      </c>
      <c r="B1175" t="s">
        <v>607</v>
      </c>
      <c r="C1175" s="158" t="str">
        <f t="shared" si="18"/>
        <v>1132071</v>
      </c>
      <c r="D1175">
        <v>113207</v>
      </c>
      <c r="F1175">
        <v>12</v>
      </c>
      <c r="G1175">
        <v>95</v>
      </c>
      <c r="I1175">
        <v>1025696</v>
      </c>
      <c r="J1175">
        <v>1</v>
      </c>
      <c r="K1175">
        <v>0</v>
      </c>
      <c r="L1175">
        <v>1</v>
      </c>
      <c r="M1175">
        <v>0</v>
      </c>
      <c r="N1175">
        <v>9020266</v>
      </c>
      <c r="O1175">
        <v>1</v>
      </c>
      <c r="P1175" t="s">
        <v>168</v>
      </c>
      <c r="Q1175">
        <v>1005</v>
      </c>
      <c r="R1175">
        <v>6</v>
      </c>
      <c r="S1175">
        <v>0</v>
      </c>
      <c r="T1175">
        <v>0</v>
      </c>
      <c r="V1175" t="s">
        <v>1387</v>
      </c>
      <c r="W1175">
        <v>3</v>
      </c>
      <c r="X1175" s="68">
        <v>42354</v>
      </c>
      <c r="Y1175" s="68">
        <v>36525</v>
      </c>
      <c r="Z1175">
        <v>0</v>
      </c>
      <c r="AA1175">
        <v>22</v>
      </c>
      <c r="AB1175" t="s">
        <v>607</v>
      </c>
      <c r="AE1175" t="s">
        <v>437</v>
      </c>
      <c r="AF1175">
        <v>30001</v>
      </c>
    </row>
    <row r="1176" spans="1:32" x14ac:dyDescent="0.25">
      <c r="A1176" t="s">
        <v>683</v>
      </c>
      <c r="B1176" t="s">
        <v>607</v>
      </c>
      <c r="C1176" s="158" t="str">
        <f t="shared" si="18"/>
        <v>1132072</v>
      </c>
      <c r="D1176">
        <v>113207</v>
      </c>
      <c r="F1176">
        <v>12</v>
      </c>
      <c r="G1176">
        <v>117</v>
      </c>
      <c r="I1176">
        <v>1025697</v>
      </c>
      <c r="J1176">
        <v>1</v>
      </c>
      <c r="K1176">
        <v>0</v>
      </c>
      <c r="L1176">
        <v>1</v>
      </c>
      <c r="M1176">
        <v>0</v>
      </c>
      <c r="N1176">
        <v>9020266</v>
      </c>
      <c r="O1176">
        <v>2</v>
      </c>
      <c r="P1176" t="s">
        <v>168</v>
      </c>
      <c r="Q1176">
        <v>1005</v>
      </c>
      <c r="R1176">
        <v>6</v>
      </c>
      <c r="S1176">
        <v>0</v>
      </c>
      <c r="T1176">
        <v>0</v>
      </c>
      <c r="V1176" t="s">
        <v>1387</v>
      </c>
      <c r="W1176">
        <v>3</v>
      </c>
      <c r="X1176" s="68">
        <v>42354</v>
      </c>
      <c r="Y1176" s="68">
        <v>36525</v>
      </c>
      <c r="Z1176">
        <v>0</v>
      </c>
      <c r="AA1176">
        <v>22</v>
      </c>
      <c r="AB1176" t="s">
        <v>607</v>
      </c>
      <c r="AE1176" t="s">
        <v>437</v>
      </c>
      <c r="AF1176">
        <v>30001</v>
      </c>
    </row>
    <row r="1177" spans="1:32" x14ac:dyDescent="0.25">
      <c r="A1177" t="s">
        <v>683</v>
      </c>
      <c r="B1177" t="s">
        <v>607</v>
      </c>
      <c r="C1177" s="158" t="str">
        <f t="shared" si="18"/>
        <v>1132073</v>
      </c>
      <c r="D1177">
        <v>113207</v>
      </c>
      <c r="F1177">
        <v>12</v>
      </c>
      <c r="G1177">
        <v>147</v>
      </c>
      <c r="I1177">
        <v>1025698</v>
      </c>
      <c r="J1177">
        <v>1</v>
      </c>
      <c r="K1177">
        <v>0</v>
      </c>
      <c r="L1177">
        <v>1</v>
      </c>
      <c r="M1177">
        <v>0</v>
      </c>
      <c r="N1177">
        <v>9020266</v>
      </c>
      <c r="O1177">
        <v>3</v>
      </c>
      <c r="P1177" t="s">
        <v>168</v>
      </c>
      <c r="Q1177">
        <v>1005</v>
      </c>
      <c r="R1177">
        <v>6</v>
      </c>
      <c r="S1177">
        <v>0</v>
      </c>
      <c r="T1177">
        <v>0</v>
      </c>
      <c r="V1177" t="s">
        <v>1387</v>
      </c>
      <c r="W1177">
        <v>3</v>
      </c>
      <c r="X1177" s="68">
        <v>42354</v>
      </c>
      <c r="Y1177" s="68">
        <v>36525</v>
      </c>
      <c r="Z1177">
        <v>0</v>
      </c>
      <c r="AA1177">
        <v>22</v>
      </c>
      <c r="AB1177" t="s">
        <v>607</v>
      </c>
      <c r="AE1177" t="s">
        <v>437</v>
      </c>
      <c r="AF1177">
        <v>30001</v>
      </c>
    </row>
    <row r="1178" spans="1:32" x14ac:dyDescent="0.25">
      <c r="A1178" t="s">
        <v>683</v>
      </c>
      <c r="B1178" t="s">
        <v>607</v>
      </c>
      <c r="C1178" s="158" t="str">
        <f t="shared" si="18"/>
        <v>1132074</v>
      </c>
      <c r="D1178">
        <v>113207</v>
      </c>
      <c r="F1178">
        <v>12</v>
      </c>
      <c r="G1178">
        <v>123</v>
      </c>
      <c r="I1178">
        <v>1025699</v>
      </c>
      <c r="J1178">
        <v>1</v>
      </c>
      <c r="K1178">
        <v>0</v>
      </c>
      <c r="L1178">
        <v>1</v>
      </c>
      <c r="M1178">
        <v>0</v>
      </c>
      <c r="N1178">
        <v>9020266</v>
      </c>
      <c r="O1178">
        <v>4</v>
      </c>
      <c r="P1178" t="s">
        <v>168</v>
      </c>
      <c r="Q1178">
        <v>1005</v>
      </c>
      <c r="R1178">
        <v>6</v>
      </c>
      <c r="S1178">
        <v>0</v>
      </c>
      <c r="T1178">
        <v>0</v>
      </c>
      <c r="V1178" t="s">
        <v>1387</v>
      </c>
      <c r="W1178">
        <v>3</v>
      </c>
      <c r="X1178" s="68">
        <v>42354</v>
      </c>
      <c r="Y1178" s="68">
        <v>36525</v>
      </c>
      <c r="Z1178">
        <v>0</v>
      </c>
      <c r="AA1178">
        <v>22</v>
      </c>
      <c r="AB1178" t="s">
        <v>607</v>
      </c>
      <c r="AE1178" t="s">
        <v>437</v>
      </c>
      <c r="AF1178">
        <v>30001</v>
      </c>
    </row>
    <row r="1179" spans="1:32" x14ac:dyDescent="0.25">
      <c r="A1179" t="s">
        <v>683</v>
      </c>
      <c r="B1179" t="s">
        <v>607</v>
      </c>
      <c r="C1179" s="158" t="str">
        <f t="shared" si="18"/>
        <v>1132075</v>
      </c>
      <c r="D1179">
        <v>113207</v>
      </c>
      <c r="F1179">
        <v>12</v>
      </c>
      <c r="G1179">
        <v>155</v>
      </c>
      <c r="I1179">
        <v>1025700</v>
      </c>
      <c r="J1179">
        <v>1</v>
      </c>
      <c r="K1179">
        <v>0</v>
      </c>
      <c r="L1179">
        <v>1</v>
      </c>
      <c r="M1179">
        <v>0</v>
      </c>
      <c r="N1179">
        <v>9020266</v>
      </c>
      <c r="O1179">
        <v>5</v>
      </c>
      <c r="P1179" t="s">
        <v>168</v>
      </c>
      <c r="Q1179">
        <v>1005</v>
      </c>
      <c r="R1179">
        <v>6</v>
      </c>
      <c r="S1179">
        <v>0</v>
      </c>
      <c r="T1179">
        <v>0</v>
      </c>
      <c r="V1179" t="s">
        <v>1387</v>
      </c>
      <c r="W1179">
        <v>3</v>
      </c>
      <c r="X1179" s="68">
        <v>42354</v>
      </c>
      <c r="Y1179" s="68">
        <v>36525</v>
      </c>
      <c r="Z1179">
        <v>0</v>
      </c>
      <c r="AA1179">
        <v>22</v>
      </c>
      <c r="AB1179" t="s">
        <v>607</v>
      </c>
      <c r="AE1179" t="s">
        <v>437</v>
      </c>
      <c r="AF1179">
        <v>30001</v>
      </c>
    </row>
    <row r="1180" spans="1:32" x14ac:dyDescent="0.25">
      <c r="A1180" t="s">
        <v>684</v>
      </c>
      <c r="B1180" t="s">
        <v>615</v>
      </c>
      <c r="C1180" s="158" t="str">
        <f t="shared" si="18"/>
        <v>1132161</v>
      </c>
      <c r="D1180">
        <v>113216</v>
      </c>
      <c r="F1180">
        <v>12</v>
      </c>
      <c r="G1180">
        <v>46</v>
      </c>
      <c r="I1180">
        <v>1025751</v>
      </c>
      <c r="J1180">
        <v>1</v>
      </c>
      <c r="K1180">
        <v>0</v>
      </c>
      <c r="L1180">
        <v>1</v>
      </c>
      <c r="M1180">
        <v>0</v>
      </c>
      <c r="N1180">
        <v>9020266</v>
      </c>
      <c r="O1180">
        <v>1</v>
      </c>
      <c r="P1180" t="s">
        <v>93</v>
      </c>
      <c r="Q1180">
        <v>1005</v>
      </c>
      <c r="R1180">
        <v>6</v>
      </c>
      <c r="S1180">
        <v>0</v>
      </c>
      <c r="T1180">
        <v>0</v>
      </c>
      <c r="V1180" t="s">
        <v>1387</v>
      </c>
      <c r="W1180">
        <v>3</v>
      </c>
      <c r="X1180" s="68">
        <v>42354</v>
      </c>
      <c r="Y1180" s="68">
        <v>36525</v>
      </c>
      <c r="Z1180">
        <v>0</v>
      </c>
      <c r="AA1180">
        <v>25</v>
      </c>
      <c r="AB1180" t="s">
        <v>615</v>
      </c>
      <c r="AE1180" t="s">
        <v>437</v>
      </c>
      <c r="AF1180">
        <v>30001</v>
      </c>
    </row>
    <row r="1181" spans="1:32" x14ac:dyDescent="0.25">
      <c r="A1181" t="s">
        <v>684</v>
      </c>
      <c r="B1181" t="s">
        <v>615</v>
      </c>
      <c r="C1181" s="158" t="str">
        <f t="shared" si="18"/>
        <v>1132162</v>
      </c>
      <c r="D1181">
        <v>113216</v>
      </c>
      <c r="F1181">
        <v>12</v>
      </c>
      <c r="G1181">
        <v>56</v>
      </c>
      <c r="I1181">
        <v>1025752</v>
      </c>
      <c r="J1181">
        <v>1</v>
      </c>
      <c r="K1181">
        <v>0</v>
      </c>
      <c r="L1181">
        <v>1</v>
      </c>
      <c r="M1181">
        <v>0</v>
      </c>
      <c r="N1181">
        <v>9020266</v>
      </c>
      <c r="O1181">
        <v>2</v>
      </c>
      <c r="P1181" t="s">
        <v>93</v>
      </c>
      <c r="Q1181">
        <v>1005</v>
      </c>
      <c r="R1181">
        <v>6</v>
      </c>
      <c r="S1181">
        <v>0</v>
      </c>
      <c r="T1181">
        <v>0</v>
      </c>
      <c r="V1181" t="s">
        <v>1387</v>
      </c>
      <c r="W1181">
        <v>3</v>
      </c>
      <c r="X1181" s="68">
        <v>42354</v>
      </c>
      <c r="Y1181" s="68">
        <v>36525</v>
      </c>
      <c r="Z1181">
        <v>0</v>
      </c>
      <c r="AA1181">
        <v>25</v>
      </c>
      <c r="AB1181" t="s">
        <v>615</v>
      </c>
      <c r="AE1181" t="s">
        <v>437</v>
      </c>
      <c r="AF1181">
        <v>30001</v>
      </c>
    </row>
    <row r="1182" spans="1:32" x14ac:dyDescent="0.25">
      <c r="A1182" t="s">
        <v>684</v>
      </c>
      <c r="B1182" t="s">
        <v>615</v>
      </c>
      <c r="C1182" s="158" t="str">
        <f t="shared" si="18"/>
        <v>1132163</v>
      </c>
      <c r="D1182">
        <v>113216</v>
      </c>
      <c r="F1182">
        <v>12</v>
      </c>
      <c r="G1182">
        <v>68</v>
      </c>
      <c r="I1182">
        <v>1025753</v>
      </c>
      <c r="J1182">
        <v>1</v>
      </c>
      <c r="K1182">
        <v>0</v>
      </c>
      <c r="L1182">
        <v>1</v>
      </c>
      <c r="M1182">
        <v>0</v>
      </c>
      <c r="N1182">
        <v>9020266</v>
      </c>
      <c r="O1182">
        <v>3</v>
      </c>
      <c r="P1182" t="s">
        <v>93</v>
      </c>
      <c r="Q1182">
        <v>1005</v>
      </c>
      <c r="R1182">
        <v>6</v>
      </c>
      <c r="S1182">
        <v>0</v>
      </c>
      <c r="T1182">
        <v>0</v>
      </c>
      <c r="V1182" t="s">
        <v>1387</v>
      </c>
      <c r="W1182">
        <v>3</v>
      </c>
      <c r="X1182" s="68">
        <v>42354</v>
      </c>
      <c r="Y1182" s="68">
        <v>36525</v>
      </c>
      <c r="Z1182">
        <v>0</v>
      </c>
      <c r="AA1182">
        <v>25</v>
      </c>
      <c r="AB1182" t="s">
        <v>615</v>
      </c>
      <c r="AE1182" t="s">
        <v>437</v>
      </c>
      <c r="AF1182">
        <v>30001</v>
      </c>
    </row>
    <row r="1183" spans="1:32" x14ac:dyDescent="0.25">
      <c r="A1183" t="s">
        <v>684</v>
      </c>
      <c r="B1183" t="s">
        <v>615</v>
      </c>
      <c r="C1183" s="158" t="str">
        <f t="shared" si="18"/>
        <v>1132164</v>
      </c>
      <c r="D1183">
        <v>113216</v>
      </c>
      <c r="F1183">
        <v>12</v>
      </c>
      <c r="G1183">
        <v>59</v>
      </c>
      <c r="I1183">
        <v>1025754</v>
      </c>
      <c r="J1183">
        <v>1</v>
      </c>
      <c r="K1183">
        <v>0</v>
      </c>
      <c r="L1183">
        <v>1</v>
      </c>
      <c r="M1183">
        <v>0</v>
      </c>
      <c r="N1183">
        <v>9020266</v>
      </c>
      <c r="O1183">
        <v>4</v>
      </c>
      <c r="P1183" t="s">
        <v>93</v>
      </c>
      <c r="Q1183">
        <v>1005</v>
      </c>
      <c r="R1183">
        <v>6</v>
      </c>
      <c r="S1183">
        <v>0</v>
      </c>
      <c r="T1183">
        <v>0</v>
      </c>
      <c r="V1183" t="s">
        <v>1387</v>
      </c>
      <c r="W1183">
        <v>3</v>
      </c>
      <c r="X1183" s="68">
        <v>42354</v>
      </c>
      <c r="Y1183" s="68">
        <v>36525</v>
      </c>
      <c r="Z1183">
        <v>0</v>
      </c>
      <c r="AA1183">
        <v>25</v>
      </c>
      <c r="AB1183" t="s">
        <v>615</v>
      </c>
      <c r="AE1183" t="s">
        <v>437</v>
      </c>
      <c r="AF1183">
        <v>30001</v>
      </c>
    </row>
    <row r="1184" spans="1:32" x14ac:dyDescent="0.25">
      <c r="A1184" t="s">
        <v>684</v>
      </c>
      <c r="B1184" t="s">
        <v>615</v>
      </c>
      <c r="C1184" s="158" t="str">
        <f t="shared" si="18"/>
        <v>1132165</v>
      </c>
      <c r="D1184">
        <v>113216</v>
      </c>
      <c r="F1184">
        <v>12</v>
      </c>
      <c r="G1184">
        <v>72</v>
      </c>
      <c r="I1184">
        <v>1025755</v>
      </c>
      <c r="J1184">
        <v>1</v>
      </c>
      <c r="K1184">
        <v>0</v>
      </c>
      <c r="L1184">
        <v>1</v>
      </c>
      <c r="M1184">
        <v>0</v>
      </c>
      <c r="N1184">
        <v>9020266</v>
      </c>
      <c r="O1184">
        <v>5</v>
      </c>
      <c r="P1184" t="s">
        <v>93</v>
      </c>
      <c r="Q1184">
        <v>1005</v>
      </c>
      <c r="R1184">
        <v>6</v>
      </c>
      <c r="S1184">
        <v>0</v>
      </c>
      <c r="T1184">
        <v>0</v>
      </c>
      <c r="V1184" t="s">
        <v>1387</v>
      </c>
      <c r="W1184">
        <v>3</v>
      </c>
      <c r="X1184" s="68">
        <v>42354</v>
      </c>
      <c r="Y1184" s="68">
        <v>36525</v>
      </c>
      <c r="Z1184">
        <v>0</v>
      </c>
      <c r="AA1184">
        <v>25</v>
      </c>
      <c r="AB1184" t="s">
        <v>615</v>
      </c>
      <c r="AE1184" t="s">
        <v>437</v>
      </c>
      <c r="AF1184">
        <v>30001</v>
      </c>
    </row>
    <row r="1185" spans="1:32" x14ac:dyDescent="0.25">
      <c r="A1185" t="s">
        <v>685</v>
      </c>
      <c r="B1185" t="s">
        <v>244</v>
      </c>
      <c r="C1185" s="158" t="str">
        <f t="shared" si="18"/>
        <v>1132171</v>
      </c>
      <c r="D1185">
        <v>113217</v>
      </c>
      <c r="F1185">
        <v>12</v>
      </c>
      <c r="G1185">
        <v>1620</v>
      </c>
      <c r="I1185">
        <v>1025759</v>
      </c>
      <c r="J1185">
        <v>1</v>
      </c>
      <c r="K1185">
        <v>0</v>
      </c>
      <c r="L1185">
        <v>1</v>
      </c>
      <c r="M1185">
        <v>0</v>
      </c>
      <c r="N1185">
        <v>9020265</v>
      </c>
      <c r="O1185">
        <v>1</v>
      </c>
      <c r="P1185" t="s">
        <v>686</v>
      </c>
      <c r="Q1185">
        <v>1005</v>
      </c>
      <c r="R1185">
        <v>7</v>
      </c>
      <c r="S1185">
        <v>0</v>
      </c>
      <c r="T1185">
        <v>1001376</v>
      </c>
      <c r="U1185" t="s">
        <v>393</v>
      </c>
      <c r="V1185" t="s">
        <v>1387</v>
      </c>
      <c r="W1185">
        <v>3</v>
      </c>
      <c r="X1185" s="68">
        <v>42354</v>
      </c>
      <c r="Y1185" s="68">
        <v>36525</v>
      </c>
      <c r="Z1185">
        <v>0</v>
      </c>
      <c r="AA1185">
        <v>10</v>
      </c>
      <c r="AB1185" t="s">
        <v>244</v>
      </c>
      <c r="AE1185" t="s">
        <v>437</v>
      </c>
      <c r="AF1185">
        <v>30001</v>
      </c>
    </row>
    <row r="1186" spans="1:32" x14ac:dyDescent="0.25">
      <c r="A1186" t="s">
        <v>685</v>
      </c>
      <c r="B1186" t="s">
        <v>244</v>
      </c>
      <c r="C1186" s="158" t="str">
        <f t="shared" si="18"/>
        <v>1132172</v>
      </c>
      <c r="D1186">
        <v>113217</v>
      </c>
      <c r="F1186">
        <v>12</v>
      </c>
      <c r="G1186">
        <v>1865</v>
      </c>
      <c r="I1186">
        <v>1025760</v>
      </c>
      <c r="J1186">
        <v>1</v>
      </c>
      <c r="K1186">
        <v>0</v>
      </c>
      <c r="L1186">
        <v>1</v>
      </c>
      <c r="M1186">
        <v>0</v>
      </c>
      <c r="N1186">
        <v>9020265</v>
      </c>
      <c r="O1186">
        <v>2</v>
      </c>
      <c r="P1186" t="s">
        <v>686</v>
      </c>
      <c r="Q1186">
        <v>1005</v>
      </c>
      <c r="R1186">
        <v>7</v>
      </c>
      <c r="S1186">
        <v>0</v>
      </c>
      <c r="T1186">
        <v>1001376</v>
      </c>
      <c r="U1186" t="s">
        <v>393</v>
      </c>
      <c r="V1186" t="s">
        <v>1387</v>
      </c>
      <c r="W1186">
        <v>3</v>
      </c>
      <c r="X1186" s="68">
        <v>42354</v>
      </c>
      <c r="Y1186" s="68">
        <v>36525</v>
      </c>
      <c r="Z1186">
        <v>0</v>
      </c>
      <c r="AA1186">
        <v>10</v>
      </c>
      <c r="AB1186" t="s">
        <v>244</v>
      </c>
      <c r="AE1186" t="s">
        <v>437</v>
      </c>
      <c r="AF1186">
        <v>30001</v>
      </c>
    </row>
    <row r="1187" spans="1:32" x14ac:dyDescent="0.25">
      <c r="A1187" t="s">
        <v>685</v>
      </c>
      <c r="B1187" t="s">
        <v>244</v>
      </c>
      <c r="C1187" s="158" t="str">
        <f t="shared" si="18"/>
        <v>1132173</v>
      </c>
      <c r="D1187">
        <v>113217</v>
      </c>
      <c r="F1187">
        <v>12</v>
      </c>
      <c r="G1187">
        <v>2130</v>
      </c>
      <c r="I1187">
        <v>1025761</v>
      </c>
      <c r="J1187">
        <v>1</v>
      </c>
      <c r="K1187">
        <v>0</v>
      </c>
      <c r="L1187">
        <v>1</v>
      </c>
      <c r="M1187">
        <v>0</v>
      </c>
      <c r="N1187">
        <v>9020265</v>
      </c>
      <c r="O1187">
        <v>3</v>
      </c>
      <c r="P1187" t="s">
        <v>686</v>
      </c>
      <c r="Q1187">
        <v>1005</v>
      </c>
      <c r="R1187">
        <v>7</v>
      </c>
      <c r="S1187">
        <v>0</v>
      </c>
      <c r="T1187">
        <v>1001376</v>
      </c>
      <c r="U1187" t="s">
        <v>393</v>
      </c>
      <c r="V1187" t="s">
        <v>1387</v>
      </c>
      <c r="W1187">
        <v>3</v>
      </c>
      <c r="X1187" s="68">
        <v>42354</v>
      </c>
      <c r="Y1187" s="68">
        <v>36525</v>
      </c>
      <c r="Z1187">
        <v>0</v>
      </c>
      <c r="AA1187">
        <v>10</v>
      </c>
      <c r="AB1187" t="s">
        <v>244</v>
      </c>
      <c r="AE1187" t="s">
        <v>437</v>
      </c>
      <c r="AF1187">
        <v>30001</v>
      </c>
    </row>
    <row r="1188" spans="1:32" x14ac:dyDescent="0.25">
      <c r="A1188" t="s">
        <v>685</v>
      </c>
      <c r="B1188" t="s">
        <v>244</v>
      </c>
      <c r="C1188" s="158" t="str">
        <f t="shared" si="18"/>
        <v>1132174</v>
      </c>
      <c r="D1188">
        <v>113217</v>
      </c>
      <c r="F1188">
        <v>12</v>
      </c>
      <c r="G1188">
        <v>1960</v>
      </c>
      <c r="I1188">
        <v>1025762</v>
      </c>
      <c r="J1188">
        <v>1</v>
      </c>
      <c r="K1188">
        <v>0</v>
      </c>
      <c r="L1188">
        <v>1</v>
      </c>
      <c r="M1188">
        <v>0</v>
      </c>
      <c r="N1188">
        <v>9020265</v>
      </c>
      <c r="O1188">
        <v>4</v>
      </c>
      <c r="P1188" t="s">
        <v>686</v>
      </c>
      <c r="Q1188">
        <v>1005</v>
      </c>
      <c r="R1188">
        <v>7</v>
      </c>
      <c r="S1188">
        <v>0</v>
      </c>
      <c r="T1188">
        <v>1001376</v>
      </c>
      <c r="U1188" t="s">
        <v>393</v>
      </c>
      <c r="V1188" t="s">
        <v>1387</v>
      </c>
      <c r="W1188">
        <v>3</v>
      </c>
      <c r="X1188" s="68">
        <v>42354</v>
      </c>
      <c r="Y1188" s="68">
        <v>36525</v>
      </c>
      <c r="Z1188">
        <v>0</v>
      </c>
      <c r="AA1188">
        <v>10</v>
      </c>
      <c r="AB1188" t="s">
        <v>244</v>
      </c>
      <c r="AE1188" t="s">
        <v>437</v>
      </c>
      <c r="AF1188">
        <v>30001</v>
      </c>
    </row>
    <row r="1189" spans="1:32" x14ac:dyDescent="0.25">
      <c r="A1189" t="s">
        <v>685</v>
      </c>
      <c r="B1189" t="s">
        <v>244</v>
      </c>
      <c r="C1189" s="158" t="str">
        <f t="shared" si="18"/>
        <v>1132175</v>
      </c>
      <c r="D1189">
        <v>113217</v>
      </c>
      <c r="F1189">
        <v>12</v>
      </c>
      <c r="G1189">
        <v>2240</v>
      </c>
      <c r="I1189">
        <v>1025763</v>
      </c>
      <c r="J1189">
        <v>1</v>
      </c>
      <c r="K1189">
        <v>0</v>
      </c>
      <c r="L1189">
        <v>1</v>
      </c>
      <c r="M1189">
        <v>0</v>
      </c>
      <c r="N1189">
        <v>9020265</v>
      </c>
      <c r="O1189">
        <v>5</v>
      </c>
      <c r="P1189" t="s">
        <v>686</v>
      </c>
      <c r="Q1189">
        <v>1005</v>
      </c>
      <c r="R1189">
        <v>7</v>
      </c>
      <c r="S1189">
        <v>0</v>
      </c>
      <c r="T1189">
        <v>1001376</v>
      </c>
      <c r="U1189" t="s">
        <v>393</v>
      </c>
      <c r="V1189" t="s">
        <v>1387</v>
      </c>
      <c r="W1189">
        <v>3</v>
      </c>
      <c r="X1189" s="68">
        <v>42354</v>
      </c>
      <c r="Y1189" s="68">
        <v>36525</v>
      </c>
      <c r="Z1189">
        <v>0</v>
      </c>
      <c r="AA1189">
        <v>10</v>
      </c>
      <c r="AB1189" t="s">
        <v>244</v>
      </c>
      <c r="AE1189" t="s">
        <v>437</v>
      </c>
      <c r="AF1189">
        <v>30001</v>
      </c>
    </row>
    <row r="1190" spans="1:32" x14ac:dyDescent="0.25">
      <c r="A1190" t="s">
        <v>687</v>
      </c>
      <c r="B1190" t="s">
        <v>607</v>
      </c>
      <c r="C1190" s="158" t="str">
        <f t="shared" si="18"/>
        <v>1132201</v>
      </c>
      <c r="D1190">
        <v>113220</v>
      </c>
      <c r="F1190">
        <v>12</v>
      </c>
      <c r="G1190">
        <v>99</v>
      </c>
      <c r="I1190">
        <v>1025772</v>
      </c>
      <c r="J1190">
        <v>1</v>
      </c>
      <c r="K1190">
        <v>0</v>
      </c>
      <c r="L1190">
        <v>1</v>
      </c>
      <c r="M1190">
        <v>0</v>
      </c>
      <c r="N1190">
        <v>9020259</v>
      </c>
      <c r="O1190">
        <v>1</v>
      </c>
      <c r="P1190" t="s">
        <v>158</v>
      </c>
      <c r="Q1190">
        <v>1005</v>
      </c>
      <c r="R1190">
        <v>6</v>
      </c>
      <c r="S1190">
        <v>0</v>
      </c>
      <c r="T1190">
        <v>0</v>
      </c>
      <c r="V1190" t="s">
        <v>1387</v>
      </c>
      <c r="W1190">
        <v>3</v>
      </c>
      <c r="X1190" s="68">
        <v>42354</v>
      </c>
      <c r="Y1190" s="68">
        <v>36525</v>
      </c>
      <c r="Z1190">
        <v>0</v>
      </c>
      <c r="AA1190">
        <v>22</v>
      </c>
      <c r="AB1190" t="s">
        <v>607</v>
      </c>
      <c r="AE1190" t="s">
        <v>437</v>
      </c>
      <c r="AF1190">
        <v>30001</v>
      </c>
    </row>
    <row r="1191" spans="1:32" x14ac:dyDescent="0.25">
      <c r="A1191" t="s">
        <v>687</v>
      </c>
      <c r="B1191" t="s">
        <v>607</v>
      </c>
      <c r="C1191" s="158" t="str">
        <f t="shared" si="18"/>
        <v>1132202</v>
      </c>
      <c r="D1191">
        <v>113220</v>
      </c>
      <c r="F1191">
        <v>12</v>
      </c>
      <c r="G1191">
        <v>128</v>
      </c>
      <c r="I1191">
        <v>1025773</v>
      </c>
      <c r="J1191">
        <v>1</v>
      </c>
      <c r="K1191">
        <v>0</v>
      </c>
      <c r="L1191">
        <v>1</v>
      </c>
      <c r="M1191">
        <v>0</v>
      </c>
      <c r="N1191">
        <v>9020259</v>
      </c>
      <c r="O1191">
        <v>2</v>
      </c>
      <c r="P1191" t="s">
        <v>158</v>
      </c>
      <c r="Q1191">
        <v>1005</v>
      </c>
      <c r="R1191">
        <v>6</v>
      </c>
      <c r="S1191">
        <v>0</v>
      </c>
      <c r="T1191">
        <v>0</v>
      </c>
      <c r="V1191" t="s">
        <v>1387</v>
      </c>
      <c r="W1191">
        <v>3</v>
      </c>
      <c r="X1191" s="68">
        <v>42354</v>
      </c>
      <c r="Y1191" s="68">
        <v>36525</v>
      </c>
      <c r="Z1191">
        <v>0</v>
      </c>
      <c r="AA1191">
        <v>22</v>
      </c>
      <c r="AB1191" t="s">
        <v>607</v>
      </c>
      <c r="AE1191" t="s">
        <v>437</v>
      </c>
      <c r="AF1191">
        <v>30001</v>
      </c>
    </row>
    <row r="1192" spans="1:32" x14ac:dyDescent="0.25">
      <c r="A1192" t="s">
        <v>687</v>
      </c>
      <c r="B1192" t="s">
        <v>607</v>
      </c>
      <c r="C1192" s="158" t="str">
        <f t="shared" si="18"/>
        <v>1132203</v>
      </c>
      <c r="D1192">
        <v>113220</v>
      </c>
      <c r="F1192">
        <v>12</v>
      </c>
      <c r="G1192">
        <v>157</v>
      </c>
      <c r="I1192">
        <v>1025774</v>
      </c>
      <c r="J1192">
        <v>1</v>
      </c>
      <c r="K1192">
        <v>0</v>
      </c>
      <c r="L1192">
        <v>1</v>
      </c>
      <c r="M1192">
        <v>0</v>
      </c>
      <c r="N1192">
        <v>9020259</v>
      </c>
      <c r="O1192">
        <v>3</v>
      </c>
      <c r="P1192" t="s">
        <v>158</v>
      </c>
      <c r="Q1192">
        <v>1005</v>
      </c>
      <c r="R1192">
        <v>6</v>
      </c>
      <c r="S1192">
        <v>0</v>
      </c>
      <c r="T1192">
        <v>0</v>
      </c>
      <c r="V1192" t="s">
        <v>1387</v>
      </c>
      <c r="W1192">
        <v>3</v>
      </c>
      <c r="X1192" s="68">
        <v>42354</v>
      </c>
      <c r="Y1192" s="68">
        <v>36525</v>
      </c>
      <c r="Z1192">
        <v>0</v>
      </c>
      <c r="AA1192">
        <v>22</v>
      </c>
      <c r="AB1192" t="s">
        <v>607</v>
      </c>
      <c r="AE1192" t="s">
        <v>437</v>
      </c>
      <c r="AF1192">
        <v>30001</v>
      </c>
    </row>
    <row r="1193" spans="1:32" x14ac:dyDescent="0.25">
      <c r="A1193" t="s">
        <v>687</v>
      </c>
      <c r="B1193" t="s">
        <v>607</v>
      </c>
      <c r="C1193" s="158" t="str">
        <f t="shared" si="18"/>
        <v>1132204</v>
      </c>
      <c r="D1193">
        <v>113220</v>
      </c>
      <c r="F1193">
        <v>12</v>
      </c>
      <c r="G1193">
        <v>135</v>
      </c>
      <c r="I1193">
        <v>1025775</v>
      </c>
      <c r="J1193">
        <v>1</v>
      </c>
      <c r="K1193">
        <v>0</v>
      </c>
      <c r="L1193">
        <v>1</v>
      </c>
      <c r="M1193">
        <v>0</v>
      </c>
      <c r="N1193">
        <v>9020259</v>
      </c>
      <c r="O1193">
        <v>4</v>
      </c>
      <c r="P1193" t="s">
        <v>158</v>
      </c>
      <c r="Q1193">
        <v>1005</v>
      </c>
      <c r="R1193">
        <v>6</v>
      </c>
      <c r="S1193">
        <v>0</v>
      </c>
      <c r="T1193">
        <v>0</v>
      </c>
      <c r="V1193" t="s">
        <v>1387</v>
      </c>
      <c r="W1193">
        <v>3</v>
      </c>
      <c r="X1193" s="68">
        <v>42354</v>
      </c>
      <c r="Y1193" s="68">
        <v>36525</v>
      </c>
      <c r="Z1193">
        <v>0</v>
      </c>
      <c r="AA1193">
        <v>22</v>
      </c>
      <c r="AB1193" t="s">
        <v>607</v>
      </c>
      <c r="AE1193" t="s">
        <v>437</v>
      </c>
      <c r="AF1193">
        <v>30001</v>
      </c>
    </row>
    <row r="1194" spans="1:32" x14ac:dyDescent="0.25">
      <c r="A1194" t="s">
        <v>687</v>
      </c>
      <c r="B1194" t="s">
        <v>607</v>
      </c>
      <c r="C1194" s="158" t="str">
        <f t="shared" si="18"/>
        <v>1132205</v>
      </c>
      <c r="D1194">
        <v>113220</v>
      </c>
      <c r="F1194">
        <v>12</v>
      </c>
      <c r="G1194">
        <v>165</v>
      </c>
      <c r="I1194">
        <v>1025776</v>
      </c>
      <c r="J1194">
        <v>1</v>
      </c>
      <c r="K1194">
        <v>0</v>
      </c>
      <c r="L1194">
        <v>1</v>
      </c>
      <c r="M1194">
        <v>0</v>
      </c>
      <c r="N1194">
        <v>9020259</v>
      </c>
      <c r="O1194">
        <v>5</v>
      </c>
      <c r="P1194" t="s">
        <v>158</v>
      </c>
      <c r="Q1194">
        <v>1005</v>
      </c>
      <c r="R1194">
        <v>6</v>
      </c>
      <c r="S1194">
        <v>0</v>
      </c>
      <c r="T1194">
        <v>0</v>
      </c>
      <c r="V1194" t="s">
        <v>1387</v>
      </c>
      <c r="W1194">
        <v>3</v>
      </c>
      <c r="X1194" s="68">
        <v>42354</v>
      </c>
      <c r="Y1194" s="68">
        <v>36525</v>
      </c>
      <c r="Z1194">
        <v>0</v>
      </c>
      <c r="AA1194">
        <v>22</v>
      </c>
      <c r="AB1194" t="s">
        <v>607</v>
      </c>
      <c r="AE1194" t="s">
        <v>437</v>
      </c>
      <c r="AF1194">
        <v>30001</v>
      </c>
    </row>
    <row r="1195" spans="1:32" x14ac:dyDescent="0.25">
      <c r="A1195" t="s">
        <v>688</v>
      </c>
      <c r="B1195" t="s">
        <v>607</v>
      </c>
      <c r="C1195" s="158" t="str">
        <f t="shared" si="18"/>
        <v>1132241</v>
      </c>
      <c r="D1195">
        <v>113224</v>
      </c>
      <c r="F1195">
        <v>12</v>
      </c>
      <c r="G1195">
        <v>9.4</v>
      </c>
      <c r="I1195">
        <v>1025783</v>
      </c>
      <c r="J1195">
        <v>1</v>
      </c>
      <c r="K1195">
        <v>0</v>
      </c>
      <c r="L1195">
        <v>1</v>
      </c>
      <c r="M1195">
        <v>0</v>
      </c>
      <c r="N1195">
        <v>9020259</v>
      </c>
      <c r="O1195">
        <v>1</v>
      </c>
      <c r="P1195" t="s">
        <v>145</v>
      </c>
      <c r="Q1195">
        <v>1005</v>
      </c>
      <c r="R1195">
        <v>6</v>
      </c>
      <c r="S1195">
        <v>0</v>
      </c>
      <c r="T1195">
        <v>0</v>
      </c>
      <c r="V1195" t="s">
        <v>1387</v>
      </c>
      <c r="W1195">
        <v>3</v>
      </c>
      <c r="X1195" s="68">
        <v>42354</v>
      </c>
      <c r="Y1195" s="68">
        <v>36525</v>
      </c>
      <c r="Z1195">
        <v>0</v>
      </c>
      <c r="AA1195">
        <v>22</v>
      </c>
      <c r="AB1195" t="s">
        <v>607</v>
      </c>
      <c r="AE1195" t="s">
        <v>437</v>
      </c>
      <c r="AF1195">
        <v>30001</v>
      </c>
    </row>
    <row r="1196" spans="1:32" x14ac:dyDescent="0.25">
      <c r="A1196" t="s">
        <v>688</v>
      </c>
      <c r="B1196" t="s">
        <v>607</v>
      </c>
      <c r="C1196" s="158" t="str">
        <f t="shared" si="18"/>
        <v>1132242</v>
      </c>
      <c r="D1196">
        <v>113224</v>
      </c>
      <c r="F1196">
        <v>12</v>
      </c>
      <c r="G1196">
        <v>11.6</v>
      </c>
      <c r="I1196">
        <v>1025784</v>
      </c>
      <c r="J1196">
        <v>1</v>
      </c>
      <c r="K1196">
        <v>0</v>
      </c>
      <c r="L1196">
        <v>1</v>
      </c>
      <c r="M1196">
        <v>0</v>
      </c>
      <c r="N1196">
        <v>9020259</v>
      </c>
      <c r="O1196">
        <v>2</v>
      </c>
      <c r="P1196" t="s">
        <v>145</v>
      </c>
      <c r="Q1196">
        <v>1005</v>
      </c>
      <c r="R1196">
        <v>6</v>
      </c>
      <c r="S1196">
        <v>0</v>
      </c>
      <c r="T1196">
        <v>0</v>
      </c>
      <c r="V1196" t="s">
        <v>1387</v>
      </c>
      <c r="W1196">
        <v>3</v>
      </c>
      <c r="X1196" s="68">
        <v>42354</v>
      </c>
      <c r="Y1196" s="68">
        <v>36525</v>
      </c>
      <c r="Z1196">
        <v>0</v>
      </c>
      <c r="AA1196">
        <v>22</v>
      </c>
      <c r="AB1196" t="s">
        <v>607</v>
      </c>
      <c r="AE1196" t="s">
        <v>437</v>
      </c>
      <c r="AF1196">
        <v>30001</v>
      </c>
    </row>
    <row r="1197" spans="1:32" x14ac:dyDescent="0.25">
      <c r="A1197" t="s">
        <v>688</v>
      </c>
      <c r="B1197" t="s">
        <v>607</v>
      </c>
      <c r="C1197" s="158" t="str">
        <f t="shared" si="18"/>
        <v>1132243</v>
      </c>
      <c r="D1197">
        <v>113224</v>
      </c>
      <c r="F1197">
        <v>12</v>
      </c>
      <c r="G1197">
        <v>14.5</v>
      </c>
      <c r="I1197">
        <v>1025785</v>
      </c>
      <c r="J1197">
        <v>1</v>
      </c>
      <c r="K1197">
        <v>0</v>
      </c>
      <c r="L1197">
        <v>1</v>
      </c>
      <c r="M1197">
        <v>0</v>
      </c>
      <c r="N1197">
        <v>9020259</v>
      </c>
      <c r="O1197">
        <v>3</v>
      </c>
      <c r="P1197" t="s">
        <v>145</v>
      </c>
      <c r="Q1197">
        <v>1005</v>
      </c>
      <c r="R1197">
        <v>6</v>
      </c>
      <c r="S1197">
        <v>0</v>
      </c>
      <c r="T1197">
        <v>0</v>
      </c>
      <c r="V1197" t="s">
        <v>1387</v>
      </c>
      <c r="W1197">
        <v>3</v>
      </c>
      <c r="X1197" s="68">
        <v>42354</v>
      </c>
      <c r="Y1197" s="68">
        <v>36525</v>
      </c>
      <c r="Z1197">
        <v>0</v>
      </c>
      <c r="AA1197">
        <v>22</v>
      </c>
      <c r="AB1197" t="s">
        <v>607</v>
      </c>
      <c r="AE1197" t="s">
        <v>437</v>
      </c>
      <c r="AF1197">
        <v>30001</v>
      </c>
    </row>
    <row r="1198" spans="1:32" x14ac:dyDescent="0.25">
      <c r="A1198" t="s">
        <v>688</v>
      </c>
      <c r="B1198" t="s">
        <v>607</v>
      </c>
      <c r="C1198" s="158" t="str">
        <f t="shared" si="18"/>
        <v>1132244</v>
      </c>
      <c r="D1198">
        <v>113224</v>
      </c>
      <c r="F1198">
        <v>12</v>
      </c>
      <c r="G1198">
        <v>13</v>
      </c>
      <c r="I1198">
        <v>1025786</v>
      </c>
      <c r="J1198">
        <v>1</v>
      </c>
      <c r="K1198">
        <v>0</v>
      </c>
      <c r="L1198">
        <v>1</v>
      </c>
      <c r="M1198">
        <v>0</v>
      </c>
      <c r="N1198">
        <v>9020259</v>
      </c>
      <c r="O1198">
        <v>4</v>
      </c>
      <c r="P1198" t="s">
        <v>145</v>
      </c>
      <c r="Q1198">
        <v>1005</v>
      </c>
      <c r="R1198">
        <v>6</v>
      </c>
      <c r="S1198">
        <v>0</v>
      </c>
      <c r="T1198">
        <v>0</v>
      </c>
      <c r="V1198" t="s">
        <v>1387</v>
      </c>
      <c r="W1198">
        <v>3</v>
      </c>
      <c r="X1198" s="68">
        <v>42354</v>
      </c>
      <c r="Y1198" s="68">
        <v>36525</v>
      </c>
      <c r="Z1198">
        <v>0</v>
      </c>
      <c r="AA1198">
        <v>22</v>
      </c>
      <c r="AB1198" t="s">
        <v>607</v>
      </c>
      <c r="AE1198" t="s">
        <v>437</v>
      </c>
      <c r="AF1198">
        <v>30001</v>
      </c>
    </row>
    <row r="1199" spans="1:32" x14ac:dyDescent="0.25">
      <c r="A1199" t="s">
        <v>688</v>
      </c>
      <c r="B1199" t="s">
        <v>607</v>
      </c>
      <c r="C1199" s="158" t="str">
        <f t="shared" si="18"/>
        <v>1132245</v>
      </c>
      <c r="D1199">
        <v>113224</v>
      </c>
      <c r="F1199">
        <v>12</v>
      </c>
      <c r="G1199">
        <v>16</v>
      </c>
      <c r="I1199">
        <v>1025787</v>
      </c>
      <c r="J1199">
        <v>1</v>
      </c>
      <c r="K1199">
        <v>0</v>
      </c>
      <c r="L1199">
        <v>1</v>
      </c>
      <c r="M1199">
        <v>0</v>
      </c>
      <c r="N1199">
        <v>9020259</v>
      </c>
      <c r="O1199">
        <v>5</v>
      </c>
      <c r="P1199" t="s">
        <v>145</v>
      </c>
      <c r="Q1199">
        <v>1005</v>
      </c>
      <c r="R1199">
        <v>6</v>
      </c>
      <c r="S1199">
        <v>0</v>
      </c>
      <c r="T1199">
        <v>0</v>
      </c>
      <c r="V1199" t="s">
        <v>1387</v>
      </c>
      <c r="W1199">
        <v>3</v>
      </c>
      <c r="X1199" s="68">
        <v>42354</v>
      </c>
      <c r="Y1199" s="68">
        <v>36525</v>
      </c>
      <c r="Z1199">
        <v>0</v>
      </c>
      <c r="AA1199">
        <v>22</v>
      </c>
      <c r="AB1199" t="s">
        <v>607</v>
      </c>
      <c r="AE1199" t="s">
        <v>437</v>
      </c>
      <c r="AF1199">
        <v>30001</v>
      </c>
    </row>
    <row r="1200" spans="1:32" x14ac:dyDescent="0.25">
      <c r="A1200" t="s">
        <v>689</v>
      </c>
      <c r="B1200" t="s">
        <v>607</v>
      </c>
      <c r="C1200" s="158" t="str">
        <f t="shared" si="18"/>
        <v>1132251</v>
      </c>
      <c r="D1200">
        <v>113225</v>
      </c>
      <c r="F1200">
        <v>12</v>
      </c>
      <c r="G1200">
        <v>9.4</v>
      </c>
      <c r="I1200">
        <v>1025791</v>
      </c>
      <c r="J1200">
        <v>1</v>
      </c>
      <c r="K1200">
        <v>0</v>
      </c>
      <c r="L1200">
        <v>1</v>
      </c>
      <c r="M1200">
        <v>0</v>
      </c>
      <c r="N1200">
        <v>9020259</v>
      </c>
      <c r="O1200">
        <v>1</v>
      </c>
      <c r="P1200" t="s">
        <v>147</v>
      </c>
      <c r="Q1200">
        <v>1005</v>
      </c>
      <c r="R1200">
        <v>6</v>
      </c>
      <c r="S1200">
        <v>0</v>
      </c>
      <c r="T1200">
        <v>0</v>
      </c>
      <c r="V1200" t="s">
        <v>1387</v>
      </c>
      <c r="W1200">
        <v>3</v>
      </c>
      <c r="X1200" s="68">
        <v>42354</v>
      </c>
      <c r="Y1200" s="68">
        <v>36525</v>
      </c>
      <c r="Z1200">
        <v>0</v>
      </c>
      <c r="AA1200">
        <v>22</v>
      </c>
      <c r="AB1200" t="s">
        <v>607</v>
      </c>
      <c r="AE1200" t="s">
        <v>437</v>
      </c>
      <c r="AF1200">
        <v>30001</v>
      </c>
    </row>
    <row r="1201" spans="1:32" x14ac:dyDescent="0.25">
      <c r="A1201" t="s">
        <v>689</v>
      </c>
      <c r="B1201" t="s">
        <v>607</v>
      </c>
      <c r="C1201" s="158" t="str">
        <f t="shared" si="18"/>
        <v>1132252</v>
      </c>
      <c r="D1201">
        <v>113225</v>
      </c>
      <c r="F1201">
        <v>12</v>
      </c>
      <c r="G1201">
        <v>11.6</v>
      </c>
      <c r="I1201">
        <v>1025792</v>
      </c>
      <c r="J1201">
        <v>1</v>
      </c>
      <c r="K1201">
        <v>0</v>
      </c>
      <c r="L1201">
        <v>1</v>
      </c>
      <c r="M1201">
        <v>0</v>
      </c>
      <c r="N1201">
        <v>9020259</v>
      </c>
      <c r="O1201">
        <v>2</v>
      </c>
      <c r="P1201" t="s">
        <v>147</v>
      </c>
      <c r="Q1201">
        <v>1005</v>
      </c>
      <c r="R1201">
        <v>6</v>
      </c>
      <c r="S1201">
        <v>0</v>
      </c>
      <c r="T1201">
        <v>0</v>
      </c>
      <c r="V1201" t="s">
        <v>1387</v>
      </c>
      <c r="W1201">
        <v>3</v>
      </c>
      <c r="X1201" s="68">
        <v>42354</v>
      </c>
      <c r="Y1201" s="68">
        <v>36525</v>
      </c>
      <c r="Z1201">
        <v>0</v>
      </c>
      <c r="AA1201">
        <v>22</v>
      </c>
      <c r="AB1201" t="s">
        <v>607</v>
      </c>
      <c r="AE1201" t="s">
        <v>437</v>
      </c>
      <c r="AF1201">
        <v>30001</v>
      </c>
    </row>
    <row r="1202" spans="1:32" x14ac:dyDescent="0.25">
      <c r="A1202" t="s">
        <v>689</v>
      </c>
      <c r="B1202" t="s">
        <v>607</v>
      </c>
      <c r="C1202" s="158" t="str">
        <f t="shared" si="18"/>
        <v>1132253</v>
      </c>
      <c r="D1202">
        <v>113225</v>
      </c>
      <c r="F1202">
        <v>12</v>
      </c>
      <c r="G1202">
        <v>14.5</v>
      </c>
      <c r="I1202">
        <v>1025793</v>
      </c>
      <c r="J1202">
        <v>1</v>
      </c>
      <c r="K1202">
        <v>0</v>
      </c>
      <c r="L1202">
        <v>1</v>
      </c>
      <c r="M1202">
        <v>0</v>
      </c>
      <c r="N1202">
        <v>9020259</v>
      </c>
      <c r="O1202">
        <v>3</v>
      </c>
      <c r="P1202" t="s">
        <v>147</v>
      </c>
      <c r="Q1202">
        <v>1005</v>
      </c>
      <c r="R1202">
        <v>6</v>
      </c>
      <c r="S1202">
        <v>0</v>
      </c>
      <c r="T1202">
        <v>0</v>
      </c>
      <c r="V1202" t="s">
        <v>1387</v>
      </c>
      <c r="W1202">
        <v>3</v>
      </c>
      <c r="X1202" s="68">
        <v>42354</v>
      </c>
      <c r="Y1202" s="68">
        <v>36525</v>
      </c>
      <c r="Z1202">
        <v>0</v>
      </c>
      <c r="AA1202">
        <v>22</v>
      </c>
      <c r="AB1202" t="s">
        <v>607</v>
      </c>
      <c r="AE1202" t="s">
        <v>437</v>
      </c>
      <c r="AF1202">
        <v>30001</v>
      </c>
    </row>
    <row r="1203" spans="1:32" x14ac:dyDescent="0.25">
      <c r="A1203" t="s">
        <v>689</v>
      </c>
      <c r="B1203" t="s">
        <v>607</v>
      </c>
      <c r="C1203" s="158" t="str">
        <f t="shared" si="18"/>
        <v>1132254</v>
      </c>
      <c r="D1203">
        <v>113225</v>
      </c>
      <c r="F1203">
        <v>12</v>
      </c>
      <c r="G1203">
        <v>13</v>
      </c>
      <c r="I1203">
        <v>1025794</v>
      </c>
      <c r="J1203">
        <v>1</v>
      </c>
      <c r="K1203">
        <v>0</v>
      </c>
      <c r="L1203">
        <v>1</v>
      </c>
      <c r="M1203">
        <v>0</v>
      </c>
      <c r="N1203">
        <v>9020259</v>
      </c>
      <c r="O1203">
        <v>4</v>
      </c>
      <c r="P1203" t="s">
        <v>147</v>
      </c>
      <c r="Q1203">
        <v>1005</v>
      </c>
      <c r="R1203">
        <v>6</v>
      </c>
      <c r="S1203">
        <v>0</v>
      </c>
      <c r="T1203">
        <v>0</v>
      </c>
      <c r="V1203" t="s">
        <v>1387</v>
      </c>
      <c r="W1203">
        <v>3</v>
      </c>
      <c r="X1203" s="68">
        <v>42354</v>
      </c>
      <c r="Y1203" s="68">
        <v>36525</v>
      </c>
      <c r="Z1203">
        <v>0</v>
      </c>
      <c r="AA1203">
        <v>22</v>
      </c>
      <c r="AB1203" t="s">
        <v>607</v>
      </c>
      <c r="AE1203" t="s">
        <v>437</v>
      </c>
      <c r="AF1203">
        <v>30001</v>
      </c>
    </row>
    <row r="1204" spans="1:32" x14ac:dyDescent="0.25">
      <c r="A1204" t="s">
        <v>689</v>
      </c>
      <c r="B1204" t="s">
        <v>607</v>
      </c>
      <c r="C1204" s="158" t="str">
        <f t="shared" si="18"/>
        <v>1132255</v>
      </c>
      <c r="D1204">
        <v>113225</v>
      </c>
      <c r="F1204">
        <v>12</v>
      </c>
      <c r="G1204">
        <v>16</v>
      </c>
      <c r="I1204">
        <v>1025795</v>
      </c>
      <c r="J1204">
        <v>1</v>
      </c>
      <c r="K1204">
        <v>0</v>
      </c>
      <c r="L1204">
        <v>1</v>
      </c>
      <c r="M1204">
        <v>0</v>
      </c>
      <c r="N1204">
        <v>9020259</v>
      </c>
      <c r="O1204">
        <v>5</v>
      </c>
      <c r="P1204" t="s">
        <v>147</v>
      </c>
      <c r="Q1204">
        <v>1005</v>
      </c>
      <c r="R1204">
        <v>6</v>
      </c>
      <c r="S1204">
        <v>0</v>
      </c>
      <c r="T1204">
        <v>0</v>
      </c>
      <c r="V1204" t="s">
        <v>1387</v>
      </c>
      <c r="W1204">
        <v>3</v>
      </c>
      <c r="X1204" s="68">
        <v>42354</v>
      </c>
      <c r="Y1204" s="68">
        <v>36525</v>
      </c>
      <c r="Z1204">
        <v>0</v>
      </c>
      <c r="AA1204">
        <v>22</v>
      </c>
      <c r="AB1204" t="s">
        <v>607</v>
      </c>
      <c r="AE1204" t="s">
        <v>437</v>
      </c>
      <c r="AF1204">
        <v>30001</v>
      </c>
    </row>
    <row r="1205" spans="1:32" x14ac:dyDescent="0.25">
      <c r="A1205" t="s">
        <v>690</v>
      </c>
      <c r="B1205" t="s">
        <v>607</v>
      </c>
      <c r="C1205" s="158" t="str">
        <f t="shared" si="18"/>
        <v>1132281</v>
      </c>
      <c r="D1205">
        <v>113228</v>
      </c>
      <c r="F1205">
        <v>12</v>
      </c>
      <c r="G1205">
        <v>65</v>
      </c>
      <c r="I1205">
        <v>1025802</v>
      </c>
      <c r="J1205">
        <v>1</v>
      </c>
      <c r="K1205">
        <v>0</v>
      </c>
      <c r="L1205">
        <v>1</v>
      </c>
      <c r="M1205">
        <v>0</v>
      </c>
      <c r="N1205">
        <v>9020259</v>
      </c>
      <c r="O1205">
        <v>1</v>
      </c>
      <c r="P1205" t="s">
        <v>691</v>
      </c>
      <c r="Q1205">
        <v>1005</v>
      </c>
      <c r="R1205">
        <v>6</v>
      </c>
      <c r="S1205">
        <v>0</v>
      </c>
      <c r="T1205">
        <v>0</v>
      </c>
      <c r="V1205" t="s">
        <v>1387</v>
      </c>
      <c r="W1205">
        <v>3</v>
      </c>
      <c r="X1205" s="68">
        <v>42354</v>
      </c>
      <c r="Y1205" s="68">
        <v>36525</v>
      </c>
      <c r="Z1205">
        <v>0</v>
      </c>
      <c r="AA1205">
        <v>22</v>
      </c>
      <c r="AB1205" t="s">
        <v>607</v>
      </c>
      <c r="AE1205" t="s">
        <v>437</v>
      </c>
      <c r="AF1205">
        <v>30001</v>
      </c>
    </row>
    <row r="1206" spans="1:32" x14ac:dyDescent="0.25">
      <c r="A1206" t="s">
        <v>690</v>
      </c>
      <c r="B1206" t="s">
        <v>607</v>
      </c>
      <c r="C1206" s="158" t="str">
        <f t="shared" si="18"/>
        <v>1132282</v>
      </c>
      <c r="D1206">
        <v>113228</v>
      </c>
      <c r="F1206">
        <v>12</v>
      </c>
      <c r="G1206">
        <v>80</v>
      </c>
      <c r="I1206">
        <v>1025803</v>
      </c>
      <c r="J1206">
        <v>1</v>
      </c>
      <c r="K1206">
        <v>0</v>
      </c>
      <c r="L1206">
        <v>1</v>
      </c>
      <c r="M1206">
        <v>0</v>
      </c>
      <c r="N1206">
        <v>9020259</v>
      </c>
      <c r="O1206">
        <v>2</v>
      </c>
      <c r="P1206" t="s">
        <v>691</v>
      </c>
      <c r="Q1206">
        <v>1005</v>
      </c>
      <c r="R1206">
        <v>6</v>
      </c>
      <c r="S1206">
        <v>0</v>
      </c>
      <c r="T1206">
        <v>0</v>
      </c>
      <c r="V1206" t="s">
        <v>1387</v>
      </c>
      <c r="W1206">
        <v>3</v>
      </c>
      <c r="X1206" s="68">
        <v>42354</v>
      </c>
      <c r="Y1206" s="68">
        <v>36525</v>
      </c>
      <c r="Z1206">
        <v>0</v>
      </c>
      <c r="AA1206">
        <v>22</v>
      </c>
      <c r="AB1206" t="s">
        <v>607</v>
      </c>
      <c r="AE1206" t="s">
        <v>437</v>
      </c>
      <c r="AF1206">
        <v>30001</v>
      </c>
    </row>
    <row r="1207" spans="1:32" x14ac:dyDescent="0.25">
      <c r="A1207" t="s">
        <v>690</v>
      </c>
      <c r="B1207" t="s">
        <v>607</v>
      </c>
      <c r="C1207" s="158" t="str">
        <f t="shared" si="18"/>
        <v>1132283</v>
      </c>
      <c r="D1207">
        <v>113228</v>
      </c>
      <c r="F1207">
        <v>12</v>
      </c>
      <c r="G1207">
        <v>99</v>
      </c>
      <c r="I1207">
        <v>1025804</v>
      </c>
      <c r="J1207">
        <v>1</v>
      </c>
      <c r="K1207">
        <v>0</v>
      </c>
      <c r="L1207">
        <v>1</v>
      </c>
      <c r="M1207">
        <v>0</v>
      </c>
      <c r="N1207">
        <v>9020259</v>
      </c>
      <c r="O1207">
        <v>3</v>
      </c>
      <c r="P1207" t="s">
        <v>691</v>
      </c>
      <c r="Q1207">
        <v>1005</v>
      </c>
      <c r="R1207">
        <v>6</v>
      </c>
      <c r="S1207">
        <v>0</v>
      </c>
      <c r="T1207">
        <v>0</v>
      </c>
      <c r="V1207" t="s">
        <v>1387</v>
      </c>
      <c r="W1207">
        <v>3</v>
      </c>
      <c r="X1207" s="68">
        <v>42354</v>
      </c>
      <c r="Y1207" s="68">
        <v>36525</v>
      </c>
      <c r="Z1207">
        <v>0</v>
      </c>
      <c r="AA1207">
        <v>22</v>
      </c>
      <c r="AB1207" t="s">
        <v>607</v>
      </c>
      <c r="AE1207" t="s">
        <v>437</v>
      </c>
      <c r="AF1207">
        <v>30001</v>
      </c>
    </row>
    <row r="1208" spans="1:32" x14ac:dyDescent="0.25">
      <c r="A1208" t="s">
        <v>690</v>
      </c>
      <c r="B1208" t="s">
        <v>607</v>
      </c>
      <c r="C1208" s="158" t="str">
        <f t="shared" si="18"/>
        <v>1132284</v>
      </c>
      <c r="D1208">
        <v>113228</v>
      </c>
      <c r="F1208">
        <v>12</v>
      </c>
      <c r="G1208">
        <v>84</v>
      </c>
      <c r="I1208">
        <v>1025805</v>
      </c>
      <c r="J1208">
        <v>1</v>
      </c>
      <c r="K1208">
        <v>0</v>
      </c>
      <c r="L1208">
        <v>1</v>
      </c>
      <c r="M1208">
        <v>0</v>
      </c>
      <c r="N1208">
        <v>9020259</v>
      </c>
      <c r="O1208">
        <v>4</v>
      </c>
      <c r="P1208" t="s">
        <v>691</v>
      </c>
      <c r="Q1208">
        <v>1005</v>
      </c>
      <c r="R1208">
        <v>6</v>
      </c>
      <c r="S1208">
        <v>0</v>
      </c>
      <c r="T1208">
        <v>0</v>
      </c>
      <c r="V1208" t="s">
        <v>1387</v>
      </c>
      <c r="W1208">
        <v>3</v>
      </c>
      <c r="X1208" s="68">
        <v>42354</v>
      </c>
      <c r="Y1208" s="68">
        <v>36525</v>
      </c>
      <c r="Z1208">
        <v>0</v>
      </c>
      <c r="AA1208">
        <v>22</v>
      </c>
      <c r="AB1208" t="s">
        <v>607</v>
      </c>
      <c r="AE1208" t="s">
        <v>437</v>
      </c>
      <c r="AF1208">
        <v>30001</v>
      </c>
    </row>
    <row r="1209" spans="1:32" x14ac:dyDescent="0.25">
      <c r="A1209" t="s">
        <v>690</v>
      </c>
      <c r="B1209" t="s">
        <v>607</v>
      </c>
      <c r="C1209" s="158" t="str">
        <f t="shared" si="18"/>
        <v>1132285</v>
      </c>
      <c r="D1209">
        <v>113228</v>
      </c>
      <c r="F1209">
        <v>12</v>
      </c>
      <c r="G1209">
        <v>104</v>
      </c>
      <c r="I1209">
        <v>1025806</v>
      </c>
      <c r="J1209">
        <v>1</v>
      </c>
      <c r="K1209">
        <v>0</v>
      </c>
      <c r="L1209">
        <v>1</v>
      </c>
      <c r="M1209">
        <v>0</v>
      </c>
      <c r="N1209">
        <v>9020259</v>
      </c>
      <c r="O1209">
        <v>5</v>
      </c>
      <c r="P1209" t="s">
        <v>691</v>
      </c>
      <c r="Q1209">
        <v>1005</v>
      </c>
      <c r="R1209">
        <v>6</v>
      </c>
      <c r="S1209">
        <v>0</v>
      </c>
      <c r="T1209">
        <v>0</v>
      </c>
      <c r="V1209" t="s">
        <v>1387</v>
      </c>
      <c r="W1209">
        <v>3</v>
      </c>
      <c r="X1209" s="68">
        <v>42354</v>
      </c>
      <c r="Y1209" s="68">
        <v>36525</v>
      </c>
      <c r="Z1209">
        <v>0</v>
      </c>
      <c r="AA1209">
        <v>22</v>
      </c>
      <c r="AB1209" t="s">
        <v>607</v>
      </c>
      <c r="AE1209" t="s">
        <v>437</v>
      </c>
      <c r="AF1209">
        <v>30001</v>
      </c>
    </row>
    <row r="1210" spans="1:32" x14ac:dyDescent="0.25">
      <c r="A1210" t="s">
        <v>692</v>
      </c>
      <c r="B1210" t="s">
        <v>607</v>
      </c>
      <c r="C1210" s="158" t="str">
        <f t="shared" si="18"/>
        <v>1132301</v>
      </c>
      <c r="D1210">
        <v>113230</v>
      </c>
      <c r="F1210">
        <v>12</v>
      </c>
      <c r="G1210">
        <v>2.7</v>
      </c>
      <c r="I1210">
        <v>1025807</v>
      </c>
      <c r="J1210">
        <v>1</v>
      </c>
      <c r="K1210">
        <v>0</v>
      </c>
      <c r="L1210">
        <v>1</v>
      </c>
      <c r="M1210">
        <v>0</v>
      </c>
      <c r="N1210">
        <v>9020260</v>
      </c>
      <c r="O1210">
        <v>1</v>
      </c>
      <c r="P1210" t="s">
        <v>25</v>
      </c>
      <c r="Q1210">
        <v>1005</v>
      </c>
      <c r="R1210">
        <v>6</v>
      </c>
      <c r="S1210">
        <v>0</v>
      </c>
      <c r="T1210">
        <v>0</v>
      </c>
      <c r="V1210" t="s">
        <v>1387</v>
      </c>
      <c r="W1210">
        <v>3</v>
      </c>
      <c r="X1210" s="68">
        <v>42354</v>
      </c>
      <c r="Y1210" s="68">
        <v>36525</v>
      </c>
      <c r="Z1210">
        <v>0</v>
      </c>
      <c r="AA1210">
        <v>22</v>
      </c>
      <c r="AB1210" t="s">
        <v>607</v>
      </c>
      <c r="AE1210" t="s">
        <v>437</v>
      </c>
      <c r="AF1210">
        <v>30001</v>
      </c>
    </row>
    <row r="1211" spans="1:32" x14ac:dyDescent="0.25">
      <c r="A1211" t="s">
        <v>692</v>
      </c>
      <c r="B1211" t="s">
        <v>607</v>
      </c>
      <c r="C1211" s="158" t="str">
        <f t="shared" si="18"/>
        <v>1132302</v>
      </c>
      <c r="D1211">
        <v>113230</v>
      </c>
      <c r="F1211">
        <v>12</v>
      </c>
      <c r="G1211">
        <v>3.15</v>
      </c>
      <c r="I1211">
        <v>1025808</v>
      </c>
      <c r="J1211">
        <v>1</v>
      </c>
      <c r="K1211">
        <v>0</v>
      </c>
      <c r="L1211">
        <v>1</v>
      </c>
      <c r="M1211">
        <v>0</v>
      </c>
      <c r="N1211">
        <v>9020260</v>
      </c>
      <c r="O1211">
        <v>2</v>
      </c>
      <c r="P1211" t="s">
        <v>25</v>
      </c>
      <c r="Q1211">
        <v>1005</v>
      </c>
      <c r="R1211">
        <v>6</v>
      </c>
      <c r="S1211">
        <v>0</v>
      </c>
      <c r="T1211">
        <v>0</v>
      </c>
      <c r="V1211" t="s">
        <v>1387</v>
      </c>
      <c r="W1211">
        <v>3</v>
      </c>
      <c r="X1211" s="68">
        <v>42354</v>
      </c>
      <c r="Y1211" s="68">
        <v>36525</v>
      </c>
      <c r="Z1211">
        <v>0</v>
      </c>
      <c r="AA1211">
        <v>22</v>
      </c>
      <c r="AB1211" t="s">
        <v>607</v>
      </c>
      <c r="AE1211" t="s">
        <v>437</v>
      </c>
      <c r="AF1211">
        <v>30001</v>
      </c>
    </row>
    <row r="1212" spans="1:32" x14ac:dyDescent="0.25">
      <c r="A1212" t="s">
        <v>692</v>
      </c>
      <c r="B1212" t="s">
        <v>607</v>
      </c>
      <c r="C1212" s="158" t="str">
        <f t="shared" si="18"/>
        <v>1132303</v>
      </c>
      <c r="D1212">
        <v>113230</v>
      </c>
      <c r="F1212">
        <v>12</v>
      </c>
      <c r="G1212">
        <v>3.75</v>
      </c>
      <c r="I1212">
        <v>1025809</v>
      </c>
      <c r="J1212">
        <v>1</v>
      </c>
      <c r="K1212">
        <v>0</v>
      </c>
      <c r="L1212">
        <v>1</v>
      </c>
      <c r="M1212">
        <v>0</v>
      </c>
      <c r="N1212">
        <v>9020260</v>
      </c>
      <c r="O1212">
        <v>3</v>
      </c>
      <c r="P1212" t="s">
        <v>25</v>
      </c>
      <c r="Q1212">
        <v>1005</v>
      </c>
      <c r="R1212">
        <v>6</v>
      </c>
      <c r="S1212">
        <v>0</v>
      </c>
      <c r="T1212">
        <v>0</v>
      </c>
      <c r="V1212" t="s">
        <v>1387</v>
      </c>
      <c r="W1212">
        <v>3</v>
      </c>
      <c r="X1212" s="68">
        <v>42354</v>
      </c>
      <c r="Y1212" s="68">
        <v>36525</v>
      </c>
      <c r="Z1212">
        <v>0</v>
      </c>
      <c r="AA1212">
        <v>22</v>
      </c>
      <c r="AB1212" t="s">
        <v>607</v>
      </c>
      <c r="AE1212" t="s">
        <v>437</v>
      </c>
      <c r="AF1212">
        <v>30001</v>
      </c>
    </row>
    <row r="1213" spans="1:32" x14ac:dyDescent="0.25">
      <c r="A1213" t="s">
        <v>692</v>
      </c>
      <c r="B1213" t="s">
        <v>607</v>
      </c>
      <c r="C1213" s="158" t="str">
        <f t="shared" si="18"/>
        <v>1132304</v>
      </c>
      <c r="D1213">
        <v>113230</v>
      </c>
      <c r="F1213">
        <v>12</v>
      </c>
      <c r="G1213">
        <v>3.35</v>
      </c>
      <c r="I1213">
        <v>1025810</v>
      </c>
      <c r="J1213">
        <v>1</v>
      </c>
      <c r="K1213">
        <v>0</v>
      </c>
      <c r="L1213">
        <v>1</v>
      </c>
      <c r="M1213">
        <v>0</v>
      </c>
      <c r="N1213">
        <v>9020260</v>
      </c>
      <c r="O1213">
        <v>4</v>
      </c>
      <c r="P1213" t="s">
        <v>25</v>
      </c>
      <c r="Q1213">
        <v>1005</v>
      </c>
      <c r="R1213">
        <v>6</v>
      </c>
      <c r="S1213">
        <v>0</v>
      </c>
      <c r="T1213">
        <v>0</v>
      </c>
      <c r="V1213" t="s">
        <v>1387</v>
      </c>
      <c r="W1213">
        <v>3</v>
      </c>
      <c r="X1213" s="68">
        <v>42354</v>
      </c>
      <c r="Y1213" s="68">
        <v>36525</v>
      </c>
      <c r="Z1213">
        <v>0</v>
      </c>
      <c r="AA1213">
        <v>22</v>
      </c>
      <c r="AB1213" t="s">
        <v>607</v>
      </c>
      <c r="AE1213" t="s">
        <v>437</v>
      </c>
      <c r="AF1213">
        <v>30001</v>
      </c>
    </row>
    <row r="1214" spans="1:32" x14ac:dyDescent="0.25">
      <c r="A1214" t="s">
        <v>692</v>
      </c>
      <c r="B1214" t="s">
        <v>607</v>
      </c>
      <c r="C1214" s="158" t="str">
        <f t="shared" si="18"/>
        <v>1132305</v>
      </c>
      <c r="D1214">
        <v>113230</v>
      </c>
      <c r="F1214">
        <v>12</v>
      </c>
      <c r="G1214">
        <v>3.95</v>
      </c>
      <c r="I1214">
        <v>1025811</v>
      </c>
      <c r="J1214">
        <v>1</v>
      </c>
      <c r="K1214">
        <v>0</v>
      </c>
      <c r="L1214">
        <v>1</v>
      </c>
      <c r="M1214">
        <v>0</v>
      </c>
      <c r="N1214">
        <v>9020260</v>
      </c>
      <c r="O1214">
        <v>5</v>
      </c>
      <c r="P1214" t="s">
        <v>25</v>
      </c>
      <c r="Q1214">
        <v>1005</v>
      </c>
      <c r="R1214">
        <v>6</v>
      </c>
      <c r="S1214">
        <v>0</v>
      </c>
      <c r="T1214">
        <v>0</v>
      </c>
      <c r="V1214" t="s">
        <v>1387</v>
      </c>
      <c r="W1214">
        <v>3</v>
      </c>
      <c r="X1214" s="68">
        <v>42354</v>
      </c>
      <c r="Y1214" s="68">
        <v>36525</v>
      </c>
      <c r="Z1214">
        <v>0</v>
      </c>
      <c r="AA1214">
        <v>22</v>
      </c>
      <c r="AB1214" t="s">
        <v>607</v>
      </c>
      <c r="AE1214" t="s">
        <v>437</v>
      </c>
      <c r="AF1214">
        <v>30001</v>
      </c>
    </row>
    <row r="1215" spans="1:32" x14ac:dyDescent="0.25">
      <c r="A1215" t="s">
        <v>693</v>
      </c>
      <c r="B1215" t="s">
        <v>607</v>
      </c>
      <c r="C1215" s="158" t="str">
        <f t="shared" si="18"/>
        <v>1132314</v>
      </c>
      <c r="D1215">
        <v>113231</v>
      </c>
      <c r="F1215">
        <v>12</v>
      </c>
      <c r="G1215">
        <v>2.1</v>
      </c>
      <c r="I1215">
        <v>1025818</v>
      </c>
      <c r="J1215">
        <v>1</v>
      </c>
      <c r="K1215">
        <v>0</v>
      </c>
      <c r="L1215">
        <v>1</v>
      </c>
      <c r="M1215">
        <v>0</v>
      </c>
      <c r="N1215">
        <v>9020260</v>
      </c>
      <c r="O1215">
        <v>4</v>
      </c>
      <c r="P1215" t="s">
        <v>29</v>
      </c>
      <c r="Q1215">
        <v>1005</v>
      </c>
      <c r="R1215">
        <v>6</v>
      </c>
      <c r="S1215">
        <v>0</v>
      </c>
      <c r="T1215">
        <v>0</v>
      </c>
      <c r="V1215" t="s">
        <v>1387</v>
      </c>
      <c r="W1215">
        <v>3</v>
      </c>
      <c r="X1215" s="68">
        <v>42354</v>
      </c>
      <c r="Y1215" s="68">
        <v>36525</v>
      </c>
      <c r="Z1215">
        <v>0</v>
      </c>
      <c r="AA1215">
        <v>22</v>
      </c>
      <c r="AB1215" t="s">
        <v>607</v>
      </c>
      <c r="AE1215" t="s">
        <v>437</v>
      </c>
      <c r="AF1215">
        <v>30001</v>
      </c>
    </row>
    <row r="1216" spans="1:32" x14ac:dyDescent="0.25">
      <c r="A1216" t="s">
        <v>693</v>
      </c>
      <c r="B1216" t="s">
        <v>607</v>
      </c>
      <c r="C1216" s="158" t="str">
        <f t="shared" si="18"/>
        <v>1132315</v>
      </c>
      <c r="D1216">
        <v>113231</v>
      </c>
      <c r="F1216">
        <v>12</v>
      </c>
      <c r="G1216">
        <v>2.4</v>
      </c>
      <c r="I1216">
        <v>1025819</v>
      </c>
      <c r="J1216">
        <v>1</v>
      </c>
      <c r="K1216">
        <v>0</v>
      </c>
      <c r="L1216">
        <v>1</v>
      </c>
      <c r="M1216">
        <v>0</v>
      </c>
      <c r="N1216">
        <v>9020260</v>
      </c>
      <c r="O1216">
        <v>5</v>
      </c>
      <c r="P1216" t="s">
        <v>29</v>
      </c>
      <c r="Q1216">
        <v>1005</v>
      </c>
      <c r="R1216">
        <v>6</v>
      </c>
      <c r="S1216">
        <v>0</v>
      </c>
      <c r="T1216">
        <v>0</v>
      </c>
      <c r="V1216" t="s">
        <v>1387</v>
      </c>
      <c r="W1216">
        <v>3</v>
      </c>
      <c r="X1216" s="68">
        <v>42354</v>
      </c>
      <c r="Y1216" s="68">
        <v>36525</v>
      </c>
      <c r="Z1216">
        <v>0</v>
      </c>
      <c r="AA1216">
        <v>22</v>
      </c>
      <c r="AB1216" t="s">
        <v>607</v>
      </c>
      <c r="AE1216" t="s">
        <v>437</v>
      </c>
      <c r="AF1216">
        <v>30001</v>
      </c>
    </row>
    <row r="1217" spans="1:32" x14ac:dyDescent="0.25">
      <c r="A1217" t="s">
        <v>693</v>
      </c>
      <c r="B1217" t="s">
        <v>607</v>
      </c>
      <c r="C1217" s="158" t="str">
        <f t="shared" si="18"/>
        <v>1132311</v>
      </c>
      <c r="D1217">
        <v>113231</v>
      </c>
      <c r="F1217">
        <v>12</v>
      </c>
      <c r="G1217">
        <v>1.6</v>
      </c>
      <c r="I1217">
        <v>1025815</v>
      </c>
      <c r="J1217">
        <v>1</v>
      </c>
      <c r="K1217">
        <v>0</v>
      </c>
      <c r="L1217">
        <v>1</v>
      </c>
      <c r="M1217">
        <v>0</v>
      </c>
      <c r="N1217">
        <v>9020260</v>
      </c>
      <c r="O1217">
        <v>1</v>
      </c>
      <c r="P1217" t="s">
        <v>29</v>
      </c>
      <c r="Q1217">
        <v>1005</v>
      </c>
      <c r="R1217">
        <v>6</v>
      </c>
      <c r="S1217">
        <v>0</v>
      </c>
      <c r="T1217">
        <v>0</v>
      </c>
      <c r="V1217" t="s">
        <v>1387</v>
      </c>
      <c r="W1217">
        <v>3</v>
      </c>
      <c r="X1217" s="68">
        <v>42354</v>
      </c>
      <c r="Y1217" s="68">
        <v>36525</v>
      </c>
      <c r="Z1217">
        <v>0</v>
      </c>
      <c r="AA1217">
        <v>22</v>
      </c>
      <c r="AB1217" t="s">
        <v>607</v>
      </c>
      <c r="AE1217" t="s">
        <v>437</v>
      </c>
      <c r="AF1217">
        <v>30001</v>
      </c>
    </row>
    <row r="1218" spans="1:32" x14ac:dyDescent="0.25">
      <c r="A1218" t="s">
        <v>693</v>
      </c>
      <c r="B1218" t="s">
        <v>607</v>
      </c>
      <c r="C1218" s="158" t="str">
        <f t="shared" si="18"/>
        <v>1132312</v>
      </c>
      <c r="D1218">
        <v>113231</v>
      </c>
      <c r="F1218">
        <v>12</v>
      </c>
      <c r="G1218">
        <v>2</v>
      </c>
      <c r="I1218">
        <v>1025816</v>
      </c>
      <c r="J1218">
        <v>1</v>
      </c>
      <c r="K1218">
        <v>0</v>
      </c>
      <c r="L1218">
        <v>1</v>
      </c>
      <c r="M1218">
        <v>0</v>
      </c>
      <c r="N1218">
        <v>9020260</v>
      </c>
      <c r="O1218">
        <v>2</v>
      </c>
      <c r="P1218" t="s">
        <v>29</v>
      </c>
      <c r="Q1218">
        <v>1005</v>
      </c>
      <c r="R1218">
        <v>6</v>
      </c>
      <c r="S1218">
        <v>0</v>
      </c>
      <c r="T1218">
        <v>0</v>
      </c>
      <c r="V1218" t="s">
        <v>1387</v>
      </c>
      <c r="W1218">
        <v>3</v>
      </c>
      <c r="X1218" s="68">
        <v>42354</v>
      </c>
      <c r="Y1218" s="68">
        <v>36525</v>
      </c>
      <c r="Z1218">
        <v>0</v>
      </c>
      <c r="AA1218">
        <v>22</v>
      </c>
      <c r="AB1218" t="s">
        <v>607</v>
      </c>
      <c r="AE1218" t="s">
        <v>437</v>
      </c>
      <c r="AF1218">
        <v>30001</v>
      </c>
    </row>
    <row r="1219" spans="1:32" x14ac:dyDescent="0.25">
      <c r="A1219" t="s">
        <v>693</v>
      </c>
      <c r="B1219" t="s">
        <v>607</v>
      </c>
      <c r="C1219" s="158" t="str">
        <f t="shared" ref="C1219:C1282" si="19">D1219&amp;O1219</f>
        <v>1132313</v>
      </c>
      <c r="D1219">
        <v>113231</v>
      </c>
      <c r="F1219">
        <v>12</v>
      </c>
      <c r="G1219">
        <v>2.4</v>
      </c>
      <c r="I1219">
        <v>1025817</v>
      </c>
      <c r="J1219">
        <v>1</v>
      </c>
      <c r="K1219">
        <v>0</v>
      </c>
      <c r="L1219">
        <v>1</v>
      </c>
      <c r="M1219">
        <v>0</v>
      </c>
      <c r="N1219">
        <v>9020260</v>
      </c>
      <c r="O1219">
        <v>3</v>
      </c>
      <c r="P1219" t="s">
        <v>29</v>
      </c>
      <c r="Q1219">
        <v>1005</v>
      </c>
      <c r="R1219">
        <v>6</v>
      </c>
      <c r="S1219">
        <v>0</v>
      </c>
      <c r="T1219">
        <v>0</v>
      </c>
      <c r="V1219" t="s">
        <v>1387</v>
      </c>
      <c r="W1219">
        <v>3</v>
      </c>
      <c r="X1219" s="68">
        <v>42354</v>
      </c>
      <c r="Y1219" s="68">
        <v>36525</v>
      </c>
      <c r="Z1219">
        <v>0</v>
      </c>
      <c r="AA1219">
        <v>22</v>
      </c>
      <c r="AB1219" t="s">
        <v>607</v>
      </c>
      <c r="AE1219" t="s">
        <v>437</v>
      </c>
      <c r="AF1219">
        <v>30001</v>
      </c>
    </row>
    <row r="1220" spans="1:32" x14ac:dyDescent="0.25">
      <c r="A1220" t="s">
        <v>694</v>
      </c>
      <c r="B1220" t="s">
        <v>607</v>
      </c>
      <c r="C1220" s="158" t="str">
        <f t="shared" si="19"/>
        <v>1132321</v>
      </c>
      <c r="D1220">
        <v>113232</v>
      </c>
      <c r="F1220">
        <v>12</v>
      </c>
      <c r="G1220">
        <v>6.75</v>
      </c>
      <c r="I1220">
        <v>1025823</v>
      </c>
      <c r="J1220">
        <v>1</v>
      </c>
      <c r="K1220">
        <v>0</v>
      </c>
      <c r="L1220">
        <v>1</v>
      </c>
      <c r="M1220">
        <v>0</v>
      </c>
      <c r="N1220">
        <v>9020260</v>
      </c>
      <c r="O1220">
        <v>1</v>
      </c>
      <c r="P1220" t="s">
        <v>695</v>
      </c>
      <c r="Q1220">
        <v>1005</v>
      </c>
      <c r="R1220">
        <v>6</v>
      </c>
      <c r="S1220">
        <v>0</v>
      </c>
      <c r="T1220">
        <v>0</v>
      </c>
      <c r="V1220" t="s">
        <v>1387</v>
      </c>
      <c r="W1220">
        <v>3</v>
      </c>
      <c r="X1220" s="68">
        <v>42354</v>
      </c>
      <c r="Y1220" s="68">
        <v>36525</v>
      </c>
      <c r="Z1220">
        <v>0</v>
      </c>
      <c r="AA1220">
        <v>22</v>
      </c>
      <c r="AB1220" t="s">
        <v>607</v>
      </c>
      <c r="AE1220" t="s">
        <v>437</v>
      </c>
      <c r="AF1220">
        <v>30001</v>
      </c>
    </row>
    <row r="1221" spans="1:32" x14ac:dyDescent="0.25">
      <c r="A1221" t="s">
        <v>694</v>
      </c>
      <c r="B1221" t="s">
        <v>607</v>
      </c>
      <c r="C1221" s="158" t="str">
        <f t="shared" si="19"/>
        <v>1132322</v>
      </c>
      <c r="D1221">
        <v>113232</v>
      </c>
      <c r="F1221">
        <v>12</v>
      </c>
      <c r="G1221">
        <v>8.3000000000000007</v>
      </c>
      <c r="I1221">
        <v>1025824</v>
      </c>
      <c r="J1221">
        <v>1</v>
      </c>
      <c r="K1221">
        <v>0</v>
      </c>
      <c r="L1221">
        <v>1</v>
      </c>
      <c r="M1221">
        <v>0</v>
      </c>
      <c r="N1221">
        <v>9020260</v>
      </c>
      <c r="O1221">
        <v>2</v>
      </c>
      <c r="P1221" t="s">
        <v>695</v>
      </c>
      <c r="Q1221">
        <v>1005</v>
      </c>
      <c r="R1221">
        <v>6</v>
      </c>
      <c r="S1221">
        <v>0</v>
      </c>
      <c r="T1221">
        <v>0</v>
      </c>
      <c r="V1221" t="s">
        <v>1387</v>
      </c>
      <c r="W1221">
        <v>3</v>
      </c>
      <c r="X1221" s="68">
        <v>42354</v>
      </c>
      <c r="Y1221" s="68">
        <v>36525</v>
      </c>
      <c r="Z1221">
        <v>0</v>
      </c>
      <c r="AA1221">
        <v>22</v>
      </c>
      <c r="AB1221" t="s">
        <v>607</v>
      </c>
      <c r="AE1221" t="s">
        <v>437</v>
      </c>
      <c r="AF1221">
        <v>30001</v>
      </c>
    </row>
    <row r="1222" spans="1:32" x14ac:dyDescent="0.25">
      <c r="A1222" t="s">
        <v>694</v>
      </c>
      <c r="B1222" t="s">
        <v>607</v>
      </c>
      <c r="C1222" s="158" t="str">
        <f t="shared" si="19"/>
        <v>1132323</v>
      </c>
      <c r="D1222">
        <v>113232</v>
      </c>
      <c r="F1222">
        <v>12</v>
      </c>
      <c r="G1222">
        <v>10.4</v>
      </c>
      <c r="I1222">
        <v>1025825</v>
      </c>
      <c r="J1222">
        <v>1</v>
      </c>
      <c r="K1222">
        <v>0</v>
      </c>
      <c r="L1222">
        <v>1</v>
      </c>
      <c r="M1222">
        <v>0</v>
      </c>
      <c r="N1222">
        <v>9020260</v>
      </c>
      <c r="O1222">
        <v>3</v>
      </c>
      <c r="P1222" t="s">
        <v>695</v>
      </c>
      <c r="Q1222">
        <v>1005</v>
      </c>
      <c r="R1222">
        <v>6</v>
      </c>
      <c r="S1222">
        <v>0</v>
      </c>
      <c r="T1222">
        <v>0</v>
      </c>
      <c r="V1222" t="s">
        <v>1387</v>
      </c>
      <c r="W1222">
        <v>3</v>
      </c>
      <c r="X1222" s="68">
        <v>42354</v>
      </c>
      <c r="Y1222" s="68">
        <v>36525</v>
      </c>
      <c r="Z1222">
        <v>0</v>
      </c>
      <c r="AA1222">
        <v>22</v>
      </c>
      <c r="AB1222" t="s">
        <v>607</v>
      </c>
      <c r="AE1222" t="s">
        <v>437</v>
      </c>
      <c r="AF1222">
        <v>30001</v>
      </c>
    </row>
    <row r="1223" spans="1:32" x14ac:dyDescent="0.25">
      <c r="A1223" t="s">
        <v>694</v>
      </c>
      <c r="B1223" t="s">
        <v>607</v>
      </c>
      <c r="C1223" s="158" t="str">
        <f t="shared" si="19"/>
        <v>1132324</v>
      </c>
      <c r="D1223">
        <v>113232</v>
      </c>
      <c r="F1223">
        <v>12</v>
      </c>
      <c r="G1223">
        <v>8.75</v>
      </c>
      <c r="I1223">
        <v>1025826</v>
      </c>
      <c r="J1223">
        <v>1</v>
      </c>
      <c r="K1223">
        <v>0</v>
      </c>
      <c r="L1223">
        <v>1</v>
      </c>
      <c r="M1223">
        <v>0</v>
      </c>
      <c r="N1223">
        <v>9020260</v>
      </c>
      <c r="O1223">
        <v>4</v>
      </c>
      <c r="P1223" t="s">
        <v>695</v>
      </c>
      <c r="Q1223">
        <v>1005</v>
      </c>
      <c r="R1223">
        <v>6</v>
      </c>
      <c r="S1223">
        <v>0</v>
      </c>
      <c r="T1223">
        <v>0</v>
      </c>
      <c r="V1223" t="s">
        <v>1387</v>
      </c>
      <c r="W1223">
        <v>3</v>
      </c>
      <c r="X1223" s="68">
        <v>42354</v>
      </c>
      <c r="Y1223" s="68">
        <v>36525</v>
      </c>
      <c r="Z1223">
        <v>0</v>
      </c>
      <c r="AA1223">
        <v>22</v>
      </c>
      <c r="AB1223" t="s">
        <v>607</v>
      </c>
      <c r="AE1223" t="s">
        <v>437</v>
      </c>
      <c r="AF1223">
        <v>30001</v>
      </c>
    </row>
    <row r="1224" spans="1:32" x14ac:dyDescent="0.25">
      <c r="A1224" t="s">
        <v>694</v>
      </c>
      <c r="B1224" t="s">
        <v>607</v>
      </c>
      <c r="C1224" s="158" t="str">
        <f t="shared" si="19"/>
        <v>1132325</v>
      </c>
      <c r="D1224">
        <v>113232</v>
      </c>
      <c r="F1224">
        <v>12</v>
      </c>
      <c r="G1224">
        <v>10.95</v>
      </c>
      <c r="I1224">
        <v>1025827</v>
      </c>
      <c r="J1224">
        <v>1</v>
      </c>
      <c r="K1224">
        <v>0</v>
      </c>
      <c r="L1224">
        <v>1</v>
      </c>
      <c r="M1224">
        <v>0</v>
      </c>
      <c r="N1224">
        <v>9020260</v>
      </c>
      <c r="O1224">
        <v>5</v>
      </c>
      <c r="P1224" t="s">
        <v>695</v>
      </c>
      <c r="Q1224">
        <v>1005</v>
      </c>
      <c r="R1224">
        <v>6</v>
      </c>
      <c r="S1224">
        <v>0</v>
      </c>
      <c r="T1224">
        <v>0</v>
      </c>
      <c r="V1224" t="s">
        <v>1387</v>
      </c>
      <c r="W1224">
        <v>3</v>
      </c>
      <c r="X1224" s="68">
        <v>42354</v>
      </c>
      <c r="Y1224" s="68">
        <v>36525</v>
      </c>
      <c r="Z1224">
        <v>0</v>
      </c>
      <c r="AA1224">
        <v>22</v>
      </c>
      <c r="AB1224" t="s">
        <v>607</v>
      </c>
      <c r="AE1224" t="s">
        <v>437</v>
      </c>
      <c r="AF1224">
        <v>30001</v>
      </c>
    </row>
    <row r="1225" spans="1:32" x14ac:dyDescent="0.25">
      <c r="A1225" t="s">
        <v>696</v>
      </c>
      <c r="B1225" t="s">
        <v>607</v>
      </c>
      <c r="C1225" s="158" t="str">
        <f t="shared" si="19"/>
        <v>1132371</v>
      </c>
      <c r="D1225">
        <v>113237</v>
      </c>
      <c r="F1225">
        <v>12</v>
      </c>
      <c r="G1225">
        <v>2.8</v>
      </c>
      <c r="I1225">
        <v>1025834</v>
      </c>
      <c r="J1225">
        <v>1</v>
      </c>
      <c r="K1225">
        <v>0</v>
      </c>
      <c r="L1225">
        <v>1</v>
      </c>
      <c r="M1225">
        <v>0</v>
      </c>
      <c r="N1225">
        <v>9020261</v>
      </c>
      <c r="O1225">
        <v>1</v>
      </c>
      <c r="P1225" t="s">
        <v>697</v>
      </c>
      <c r="Q1225">
        <v>1005</v>
      </c>
      <c r="R1225">
        <v>6</v>
      </c>
      <c r="S1225">
        <v>0</v>
      </c>
      <c r="T1225">
        <v>0</v>
      </c>
      <c r="V1225" t="s">
        <v>1387</v>
      </c>
      <c r="W1225">
        <v>3</v>
      </c>
      <c r="X1225" s="68">
        <v>42354</v>
      </c>
      <c r="Y1225" s="68">
        <v>36525</v>
      </c>
      <c r="Z1225">
        <v>0</v>
      </c>
      <c r="AA1225">
        <v>22</v>
      </c>
      <c r="AB1225" t="s">
        <v>607</v>
      </c>
      <c r="AE1225" t="s">
        <v>437</v>
      </c>
      <c r="AF1225">
        <v>30001</v>
      </c>
    </row>
    <row r="1226" spans="1:32" x14ac:dyDescent="0.25">
      <c r="A1226" t="s">
        <v>696</v>
      </c>
      <c r="B1226" t="s">
        <v>607</v>
      </c>
      <c r="C1226" s="158" t="str">
        <f t="shared" si="19"/>
        <v>1132372</v>
      </c>
      <c r="D1226">
        <v>113237</v>
      </c>
      <c r="F1226">
        <v>12</v>
      </c>
      <c r="G1226">
        <v>3.45</v>
      </c>
      <c r="I1226">
        <v>1025835</v>
      </c>
      <c r="J1226">
        <v>1</v>
      </c>
      <c r="K1226">
        <v>0</v>
      </c>
      <c r="L1226">
        <v>1</v>
      </c>
      <c r="M1226">
        <v>0</v>
      </c>
      <c r="N1226">
        <v>9020261</v>
      </c>
      <c r="O1226">
        <v>2</v>
      </c>
      <c r="P1226" t="s">
        <v>697</v>
      </c>
      <c r="Q1226">
        <v>1005</v>
      </c>
      <c r="R1226">
        <v>6</v>
      </c>
      <c r="S1226">
        <v>0</v>
      </c>
      <c r="T1226">
        <v>0</v>
      </c>
      <c r="V1226" t="s">
        <v>1387</v>
      </c>
      <c r="W1226">
        <v>3</v>
      </c>
      <c r="X1226" s="68">
        <v>42354</v>
      </c>
      <c r="Y1226" s="68">
        <v>36525</v>
      </c>
      <c r="Z1226">
        <v>0</v>
      </c>
      <c r="AA1226">
        <v>22</v>
      </c>
      <c r="AB1226" t="s">
        <v>607</v>
      </c>
      <c r="AE1226" t="s">
        <v>437</v>
      </c>
      <c r="AF1226">
        <v>30001</v>
      </c>
    </row>
    <row r="1227" spans="1:32" x14ac:dyDescent="0.25">
      <c r="A1227" t="s">
        <v>696</v>
      </c>
      <c r="B1227" t="s">
        <v>607</v>
      </c>
      <c r="C1227" s="158" t="str">
        <f t="shared" si="19"/>
        <v>1132373</v>
      </c>
      <c r="D1227">
        <v>113237</v>
      </c>
      <c r="F1227">
        <v>12</v>
      </c>
      <c r="G1227">
        <v>4.3</v>
      </c>
      <c r="I1227">
        <v>1025836</v>
      </c>
      <c r="J1227">
        <v>1</v>
      </c>
      <c r="K1227">
        <v>0</v>
      </c>
      <c r="L1227">
        <v>1</v>
      </c>
      <c r="M1227">
        <v>0</v>
      </c>
      <c r="N1227">
        <v>9020261</v>
      </c>
      <c r="O1227">
        <v>3</v>
      </c>
      <c r="P1227" t="s">
        <v>697</v>
      </c>
      <c r="Q1227">
        <v>1005</v>
      </c>
      <c r="R1227">
        <v>6</v>
      </c>
      <c r="S1227">
        <v>0</v>
      </c>
      <c r="T1227">
        <v>0</v>
      </c>
      <c r="V1227" t="s">
        <v>1387</v>
      </c>
      <c r="W1227">
        <v>3</v>
      </c>
      <c r="X1227" s="68">
        <v>42354</v>
      </c>
      <c r="Y1227" s="68">
        <v>36525</v>
      </c>
      <c r="Z1227">
        <v>0</v>
      </c>
      <c r="AA1227">
        <v>22</v>
      </c>
      <c r="AB1227" t="s">
        <v>607</v>
      </c>
      <c r="AE1227" t="s">
        <v>437</v>
      </c>
      <c r="AF1227">
        <v>30001</v>
      </c>
    </row>
    <row r="1228" spans="1:32" x14ac:dyDescent="0.25">
      <c r="A1228" t="s">
        <v>696</v>
      </c>
      <c r="B1228" t="s">
        <v>607</v>
      </c>
      <c r="C1228" s="158" t="str">
        <f t="shared" si="19"/>
        <v>1132374</v>
      </c>
      <c r="D1228">
        <v>113237</v>
      </c>
      <c r="F1228">
        <v>12</v>
      </c>
      <c r="G1228">
        <v>3.65</v>
      </c>
      <c r="I1228">
        <v>1025837</v>
      </c>
      <c r="J1228">
        <v>1</v>
      </c>
      <c r="K1228">
        <v>0</v>
      </c>
      <c r="L1228">
        <v>1</v>
      </c>
      <c r="M1228">
        <v>0</v>
      </c>
      <c r="N1228">
        <v>9020261</v>
      </c>
      <c r="O1228">
        <v>4</v>
      </c>
      <c r="P1228" t="s">
        <v>697</v>
      </c>
      <c r="Q1228">
        <v>1005</v>
      </c>
      <c r="R1228">
        <v>6</v>
      </c>
      <c r="S1228">
        <v>0</v>
      </c>
      <c r="T1228">
        <v>0</v>
      </c>
      <c r="V1228" t="s">
        <v>1387</v>
      </c>
      <c r="W1228">
        <v>3</v>
      </c>
      <c r="X1228" s="68">
        <v>42354</v>
      </c>
      <c r="Y1228" s="68">
        <v>36525</v>
      </c>
      <c r="Z1228">
        <v>0</v>
      </c>
      <c r="AA1228">
        <v>22</v>
      </c>
      <c r="AB1228" t="s">
        <v>607</v>
      </c>
      <c r="AE1228" t="s">
        <v>437</v>
      </c>
      <c r="AF1228">
        <v>30001</v>
      </c>
    </row>
    <row r="1229" spans="1:32" x14ac:dyDescent="0.25">
      <c r="A1229" t="s">
        <v>696</v>
      </c>
      <c r="B1229" t="s">
        <v>607</v>
      </c>
      <c r="C1229" s="158" t="str">
        <f t="shared" si="19"/>
        <v>1132375</v>
      </c>
      <c r="D1229">
        <v>113237</v>
      </c>
      <c r="F1229">
        <v>12</v>
      </c>
      <c r="G1229">
        <v>4.55</v>
      </c>
      <c r="I1229">
        <v>1025838</v>
      </c>
      <c r="J1229">
        <v>1</v>
      </c>
      <c r="K1229">
        <v>0</v>
      </c>
      <c r="L1229">
        <v>1</v>
      </c>
      <c r="M1229">
        <v>0</v>
      </c>
      <c r="N1229">
        <v>9020261</v>
      </c>
      <c r="O1229">
        <v>5</v>
      </c>
      <c r="P1229" t="s">
        <v>697</v>
      </c>
      <c r="Q1229">
        <v>1005</v>
      </c>
      <c r="R1229">
        <v>6</v>
      </c>
      <c r="S1229">
        <v>0</v>
      </c>
      <c r="T1229">
        <v>0</v>
      </c>
      <c r="V1229" t="s">
        <v>1387</v>
      </c>
      <c r="W1229">
        <v>3</v>
      </c>
      <c r="X1229" s="68">
        <v>42354</v>
      </c>
      <c r="Y1229" s="68">
        <v>36525</v>
      </c>
      <c r="Z1229">
        <v>0</v>
      </c>
      <c r="AA1229">
        <v>22</v>
      </c>
      <c r="AB1229" t="s">
        <v>607</v>
      </c>
      <c r="AE1229" t="s">
        <v>437</v>
      </c>
      <c r="AF1229">
        <v>30001</v>
      </c>
    </row>
    <row r="1230" spans="1:32" x14ac:dyDescent="0.25">
      <c r="A1230" t="s">
        <v>698</v>
      </c>
      <c r="B1230" t="s">
        <v>607</v>
      </c>
      <c r="C1230" s="158" t="str">
        <f t="shared" si="19"/>
        <v>1132381</v>
      </c>
      <c r="D1230">
        <v>113238</v>
      </c>
      <c r="F1230">
        <v>12</v>
      </c>
      <c r="G1230">
        <v>2.8</v>
      </c>
      <c r="I1230">
        <v>1025842</v>
      </c>
      <c r="J1230">
        <v>1</v>
      </c>
      <c r="K1230">
        <v>0</v>
      </c>
      <c r="L1230">
        <v>1</v>
      </c>
      <c r="M1230">
        <v>0</v>
      </c>
      <c r="N1230">
        <v>9020261</v>
      </c>
      <c r="O1230">
        <v>1</v>
      </c>
      <c r="P1230" t="s">
        <v>699</v>
      </c>
      <c r="Q1230">
        <v>1005</v>
      </c>
      <c r="R1230">
        <v>6</v>
      </c>
      <c r="S1230">
        <v>0</v>
      </c>
      <c r="T1230">
        <v>0</v>
      </c>
      <c r="V1230" t="s">
        <v>1387</v>
      </c>
      <c r="W1230">
        <v>3</v>
      </c>
      <c r="X1230" s="68">
        <v>42354</v>
      </c>
      <c r="Y1230" s="68">
        <v>36525</v>
      </c>
      <c r="Z1230">
        <v>0</v>
      </c>
      <c r="AA1230">
        <v>22</v>
      </c>
      <c r="AB1230" t="s">
        <v>607</v>
      </c>
      <c r="AE1230" t="s">
        <v>437</v>
      </c>
      <c r="AF1230">
        <v>30001</v>
      </c>
    </row>
    <row r="1231" spans="1:32" x14ac:dyDescent="0.25">
      <c r="A1231" t="s">
        <v>698</v>
      </c>
      <c r="B1231" t="s">
        <v>607</v>
      </c>
      <c r="C1231" s="158" t="str">
        <f t="shared" si="19"/>
        <v>1132382</v>
      </c>
      <c r="D1231">
        <v>113238</v>
      </c>
      <c r="F1231">
        <v>12</v>
      </c>
      <c r="G1231">
        <v>3.45</v>
      </c>
      <c r="I1231">
        <v>1025843</v>
      </c>
      <c r="J1231">
        <v>1</v>
      </c>
      <c r="K1231">
        <v>0</v>
      </c>
      <c r="L1231">
        <v>1</v>
      </c>
      <c r="M1231">
        <v>0</v>
      </c>
      <c r="N1231">
        <v>9020261</v>
      </c>
      <c r="O1231">
        <v>2</v>
      </c>
      <c r="P1231" t="s">
        <v>699</v>
      </c>
      <c r="Q1231">
        <v>1005</v>
      </c>
      <c r="R1231">
        <v>6</v>
      </c>
      <c r="S1231">
        <v>0</v>
      </c>
      <c r="T1231">
        <v>0</v>
      </c>
      <c r="V1231" t="s">
        <v>1387</v>
      </c>
      <c r="W1231">
        <v>3</v>
      </c>
      <c r="X1231" s="68">
        <v>42354</v>
      </c>
      <c r="Y1231" s="68">
        <v>36525</v>
      </c>
      <c r="Z1231">
        <v>0</v>
      </c>
      <c r="AA1231">
        <v>22</v>
      </c>
      <c r="AB1231" t="s">
        <v>607</v>
      </c>
      <c r="AE1231" t="s">
        <v>437</v>
      </c>
      <c r="AF1231">
        <v>30001</v>
      </c>
    </row>
    <row r="1232" spans="1:32" x14ac:dyDescent="0.25">
      <c r="A1232" t="s">
        <v>698</v>
      </c>
      <c r="B1232" t="s">
        <v>607</v>
      </c>
      <c r="C1232" s="158" t="str">
        <f t="shared" si="19"/>
        <v>1132383</v>
      </c>
      <c r="D1232">
        <v>113238</v>
      </c>
      <c r="F1232">
        <v>12</v>
      </c>
      <c r="G1232">
        <v>4.3</v>
      </c>
      <c r="I1232">
        <v>1025844</v>
      </c>
      <c r="J1232">
        <v>1</v>
      </c>
      <c r="K1232">
        <v>0</v>
      </c>
      <c r="L1232">
        <v>1</v>
      </c>
      <c r="M1232">
        <v>0</v>
      </c>
      <c r="N1232">
        <v>9020261</v>
      </c>
      <c r="O1232">
        <v>3</v>
      </c>
      <c r="P1232" t="s">
        <v>699</v>
      </c>
      <c r="Q1232">
        <v>1005</v>
      </c>
      <c r="R1232">
        <v>6</v>
      </c>
      <c r="S1232">
        <v>0</v>
      </c>
      <c r="T1232">
        <v>0</v>
      </c>
      <c r="V1232" t="s">
        <v>1387</v>
      </c>
      <c r="W1232">
        <v>3</v>
      </c>
      <c r="X1232" s="68">
        <v>42354</v>
      </c>
      <c r="Y1232" s="68">
        <v>36525</v>
      </c>
      <c r="Z1232">
        <v>0</v>
      </c>
      <c r="AA1232">
        <v>22</v>
      </c>
      <c r="AB1232" t="s">
        <v>607</v>
      </c>
      <c r="AE1232" t="s">
        <v>437</v>
      </c>
      <c r="AF1232">
        <v>30001</v>
      </c>
    </row>
    <row r="1233" spans="1:32" x14ac:dyDescent="0.25">
      <c r="A1233" t="s">
        <v>698</v>
      </c>
      <c r="B1233" t="s">
        <v>607</v>
      </c>
      <c r="C1233" s="158" t="str">
        <f t="shared" si="19"/>
        <v>1132384</v>
      </c>
      <c r="D1233">
        <v>113238</v>
      </c>
      <c r="F1233">
        <v>12</v>
      </c>
      <c r="G1233">
        <v>3.65</v>
      </c>
      <c r="I1233">
        <v>1025845</v>
      </c>
      <c r="J1233">
        <v>1</v>
      </c>
      <c r="K1233">
        <v>0</v>
      </c>
      <c r="L1233">
        <v>1</v>
      </c>
      <c r="M1233">
        <v>0</v>
      </c>
      <c r="N1233">
        <v>9020261</v>
      </c>
      <c r="O1233">
        <v>4</v>
      </c>
      <c r="P1233" t="s">
        <v>699</v>
      </c>
      <c r="Q1233">
        <v>1005</v>
      </c>
      <c r="R1233">
        <v>6</v>
      </c>
      <c r="S1233">
        <v>0</v>
      </c>
      <c r="T1233">
        <v>0</v>
      </c>
      <c r="V1233" t="s">
        <v>1387</v>
      </c>
      <c r="W1233">
        <v>3</v>
      </c>
      <c r="X1233" s="68">
        <v>42354</v>
      </c>
      <c r="Y1233" s="68">
        <v>36525</v>
      </c>
      <c r="Z1233">
        <v>0</v>
      </c>
      <c r="AA1233">
        <v>22</v>
      </c>
      <c r="AB1233" t="s">
        <v>607</v>
      </c>
      <c r="AE1233" t="s">
        <v>437</v>
      </c>
      <c r="AF1233">
        <v>30001</v>
      </c>
    </row>
    <row r="1234" spans="1:32" x14ac:dyDescent="0.25">
      <c r="A1234" t="s">
        <v>698</v>
      </c>
      <c r="B1234" t="s">
        <v>607</v>
      </c>
      <c r="C1234" s="158" t="str">
        <f t="shared" si="19"/>
        <v>1132385</v>
      </c>
      <c r="D1234">
        <v>113238</v>
      </c>
      <c r="F1234">
        <v>12</v>
      </c>
      <c r="G1234">
        <v>4.55</v>
      </c>
      <c r="I1234">
        <v>1025846</v>
      </c>
      <c r="J1234">
        <v>1</v>
      </c>
      <c r="K1234">
        <v>0</v>
      </c>
      <c r="L1234">
        <v>1</v>
      </c>
      <c r="M1234">
        <v>0</v>
      </c>
      <c r="N1234">
        <v>9020261</v>
      </c>
      <c r="O1234">
        <v>5</v>
      </c>
      <c r="P1234" t="s">
        <v>699</v>
      </c>
      <c r="Q1234">
        <v>1005</v>
      </c>
      <c r="R1234">
        <v>6</v>
      </c>
      <c r="S1234">
        <v>0</v>
      </c>
      <c r="T1234">
        <v>0</v>
      </c>
      <c r="V1234" t="s">
        <v>1387</v>
      </c>
      <c r="W1234">
        <v>3</v>
      </c>
      <c r="X1234" s="68">
        <v>42354</v>
      </c>
      <c r="Y1234" s="68">
        <v>36525</v>
      </c>
      <c r="Z1234">
        <v>0</v>
      </c>
      <c r="AA1234">
        <v>22</v>
      </c>
      <c r="AB1234" t="s">
        <v>607</v>
      </c>
      <c r="AE1234" t="s">
        <v>437</v>
      </c>
      <c r="AF1234">
        <v>30001</v>
      </c>
    </row>
    <row r="1235" spans="1:32" x14ac:dyDescent="0.25">
      <c r="A1235" t="s">
        <v>700</v>
      </c>
      <c r="B1235" t="s">
        <v>607</v>
      </c>
      <c r="C1235" s="158" t="str">
        <f t="shared" si="19"/>
        <v>1132391</v>
      </c>
      <c r="D1235">
        <v>113239</v>
      </c>
      <c r="F1235">
        <v>12</v>
      </c>
      <c r="G1235">
        <v>2.8</v>
      </c>
      <c r="I1235">
        <v>1025847</v>
      </c>
      <c r="J1235">
        <v>1</v>
      </c>
      <c r="K1235">
        <v>0</v>
      </c>
      <c r="L1235">
        <v>1</v>
      </c>
      <c r="M1235">
        <v>0</v>
      </c>
      <c r="N1235">
        <v>9020261</v>
      </c>
      <c r="O1235">
        <v>1</v>
      </c>
      <c r="P1235" t="s">
        <v>701</v>
      </c>
      <c r="Q1235">
        <v>1005</v>
      </c>
      <c r="R1235">
        <v>6</v>
      </c>
      <c r="S1235">
        <v>0</v>
      </c>
      <c r="T1235">
        <v>0</v>
      </c>
      <c r="V1235" t="s">
        <v>1387</v>
      </c>
      <c r="W1235">
        <v>3</v>
      </c>
      <c r="X1235" s="68">
        <v>42354</v>
      </c>
      <c r="Y1235" s="68">
        <v>36525</v>
      </c>
      <c r="Z1235">
        <v>0</v>
      </c>
      <c r="AA1235">
        <v>22</v>
      </c>
      <c r="AB1235" t="s">
        <v>607</v>
      </c>
      <c r="AE1235" t="s">
        <v>437</v>
      </c>
      <c r="AF1235">
        <v>30001</v>
      </c>
    </row>
    <row r="1236" spans="1:32" x14ac:dyDescent="0.25">
      <c r="A1236" t="s">
        <v>700</v>
      </c>
      <c r="B1236" t="s">
        <v>607</v>
      </c>
      <c r="C1236" s="158" t="str">
        <f t="shared" si="19"/>
        <v>1132392</v>
      </c>
      <c r="D1236">
        <v>113239</v>
      </c>
      <c r="F1236">
        <v>12</v>
      </c>
      <c r="G1236">
        <v>3.45</v>
      </c>
      <c r="I1236">
        <v>1025848</v>
      </c>
      <c r="J1236">
        <v>1</v>
      </c>
      <c r="K1236">
        <v>0</v>
      </c>
      <c r="L1236">
        <v>1</v>
      </c>
      <c r="M1236">
        <v>0</v>
      </c>
      <c r="N1236">
        <v>9020261</v>
      </c>
      <c r="O1236">
        <v>2</v>
      </c>
      <c r="P1236" t="s">
        <v>701</v>
      </c>
      <c r="Q1236">
        <v>1005</v>
      </c>
      <c r="R1236">
        <v>6</v>
      </c>
      <c r="S1236">
        <v>0</v>
      </c>
      <c r="T1236">
        <v>0</v>
      </c>
      <c r="V1236" t="s">
        <v>1387</v>
      </c>
      <c r="W1236">
        <v>3</v>
      </c>
      <c r="X1236" s="68">
        <v>42354</v>
      </c>
      <c r="Y1236" s="68">
        <v>36525</v>
      </c>
      <c r="Z1236">
        <v>0</v>
      </c>
      <c r="AA1236">
        <v>22</v>
      </c>
      <c r="AB1236" t="s">
        <v>607</v>
      </c>
      <c r="AE1236" t="s">
        <v>437</v>
      </c>
      <c r="AF1236">
        <v>30001</v>
      </c>
    </row>
    <row r="1237" spans="1:32" x14ac:dyDescent="0.25">
      <c r="A1237" t="s">
        <v>700</v>
      </c>
      <c r="B1237" t="s">
        <v>607</v>
      </c>
      <c r="C1237" s="158" t="str">
        <f t="shared" si="19"/>
        <v>1132393</v>
      </c>
      <c r="D1237">
        <v>113239</v>
      </c>
      <c r="F1237">
        <v>12</v>
      </c>
      <c r="G1237">
        <v>4.3</v>
      </c>
      <c r="I1237">
        <v>1025849</v>
      </c>
      <c r="J1237">
        <v>1</v>
      </c>
      <c r="K1237">
        <v>0</v>
      </c>
      <c r="L1237">
        <v>1</v>
      </c>
      <c r="M1237">
        <v>0</v>
      </c>
      <c r="N1237">
        <v>9020261</v>
      </c>
      <c r="O1237">
        <v>3</v>
      </c>
      <c r="P1237" t="s">
        <v>701</v>
      </c>
      <c r="Q1237">
        <v>1005</v>
      </c>
      <c r="R1237">
        <v>6</v>
      </c>
      <c r="S1237">
        <v>0</v>
      </c>
      <c r="T1237">
        <v>0</v>
      </c>
      <c r="V1237" t="s">
        <v>1387</v>
      </c>
      <c r="W1237">
        <v>3</v>
      </c>
      <c r="X1237" s="68">
        <v>42354</v>
      </c>
      <c r="Y1237" s="68">
        <v>36525</v>
      </c>
      <c r="Z1237">
        <v>0</v>
      </c>
      <c r="AA1237">
        <v>22</v>
      </c>
      <c r="AB1237" t="s">
        <v>607</v>
      </c>
      <c r="AE1237" t="s">
        <v>437</v>
      </c>
      <c r="AF1237">
        <v>30001</v>
      </c>
    </row>
    <row r="1238" spans="1:32" x14ac:dyDescent="0.25">
      <c r="A1238" t="s">
        <v>700</v>
      </c>
      <c r="B1238" t="s">
        <v>607</v>
      </c>
      <c r="C1238" s="158" t="str">
        <f t="shared" si="19"/>
        <v>1132394</v>
      </c>
      <c r="D1238">
        <v>113239</v>
      </c>
      <c r="F1238">
        <v>12</v>
      </c>
      <c r="G1238">
        <v>3.65</v>
      </c>
      <c r="I1238">
        <v>1025850</v>
      </c>
      <c r="J1238">
        <v>1</v>
      </c>
      <c r="K1238">
        <v>0</v>
      </c>
      <c r="L1238">
        <v>1</v>
      </c>
      <c r="M1238">
        <v>0</v>
      </c>
      <c r="N1238">
        <v>9020261</v>
      </c>
      <c r="O1238">
        <v>4</v>
      </c>
      <c r="P1238" t="s">
        <v>701</v>
      </c>
      <c r="Q1238">
        <v>1005</v>
      </c>
      <c r="R1238">
        <v>6</v>
      </c>
      <c r="S1238">
        <v>0</v>
      </c>
      <c r="T1238">
        <v>0</v>
      </c>
      <c r="V1238" t="s">
        <v>1387</v>
      </c>
      <c r="W1238">
        <v>3</v>
      </c>
      <c r="X1238" s="68">
        <v>42354</v>
      </c>
      <c r="Y1238" s="68">
        <v>36525</v>
      </c>
      <c r="Z1238">
        <v>0</v>
      </c>
      <c r="AA1238">
        <v>22</v>
      </c>
      <c r="AB1238" t="s">
        <v>607</v>
      </c>
      <c r="AE1238" t="s">
        <v>437</v>
      </c>
      <c r="AF1238">
        <v>30001</v>
      </c>
    </row>
    <row r="1239" spans="1:32" x14ac:dyDescent="0.25">
      <c r="A1239" t="s">
        <v>700</v>
      </c>
      <c r="B1239" t="s">
        <v>607</v>
      </c>
      <c r="C1239" s="158" t="str">
        <f t="shared" si="19"/>
        <v>1132395</v>
      </c>
      <c r="D1239">
        <v>113239</v>
      </c>
      <c r="F1239">
        <v>12</v>
      </c>
      <c r="G1239">
        <v>4.55</v>
      </c>
      <c r="I1239">
        <v>1025851</v>
      </c>
      <c r="J1239">
        <v>1</v>
      </c>
      <c r="K1239">
        <v>0</v>
      </c>
      <c r="L1239">
        <v>1</v>
      </c>
      <c r="M1239">
        <v>0</v>
      </c>
      <c r="N1239">
        <v>9020261</v>
      </c>
      <c r="O1239">
        <v>5</v>
      </c>
      <c r="P1239" t="s">
        <v>701</v>
      </c>
      <c r="Q1239">
        <v>1005</v>
      </c>
      <c r="R1239">
        <v>6</v>
      </c>
      <c r="S1239">
        <v>0</v>
      </c>
      <c r="T1239">
        <v>0</v>
      </c>
      <c r="V1239" t="s">
        <v>1387</v>
      </c>
      <c r="W1239">
        <v>3</v>
      </c>
      <c r="X1239" s="68">
        <v>42354</v>
      </c>
      <c r="Y1239" s="68">
        <v>36525</v>
      </c>
      <c r="Z1239">
        <v>0</v>
      </c>
      <c r="AA1239">
        <v>22</v>
      </c>
      <c r="AB1239" t="s">
        <v>607</v>
      </c>
      <c r="AE1239" t="s">
        <v>437</v>
      </c>
      <c r="AF1239">
        <v>30001</v>
      </c>
    </row>
    <row r="1240" spans="1:32" x14ac:dyDescent="0.25">
      <c r="A1240" t="s">
        <v>702</v>
      </c>
      <c r="B1240" t="s">
        <v>607</v>
      </c>
      <c r="C1240" s="158" t="str">
        <f t="shared" si="19"/>
        <v>1132401</v>
      </c>
      <c r="D1240">
        <v>113240</v>
      </c>
      <c r="F1240">
        <v>12</v>
      </c>
      <c r="G1240">
        <v>2.8</v>
      </c>
      <c r="I1240">
        <v>1025852</v>
      </c>
      <c r="J1240">
        <v>1</v>
      </c>
      <c r="K1240">
        <v>0</v>
      </c>
      <c r="L1240">
        <v>1</v>
      </c>
      <c r="M1240">
        <v>0</v>
      </c>
      <c r="N1240">
        <v>9020261</v>
      </c>
      <c r="O1240">
        <v>1</v>
      </c>
      <c r="P1240" t="s">
        <v>703</v>
      </c>
      <c r="Q1240">
        <v>1005</v>
      </c>
      <c r="R1240">
        <v>6</v>
      </c>
      <c r="S1240">
        <v>0</v>
      </c>
      <c r="T1240">
        <v>0</v>
      </c>
      <c r="V1240" t="s">
        <v>1387</v>
      </c>
      <c r="W1240">
        <v>3</v>
      </c>
      <c r="X1240" s="68">
        <v>42354</v>
      </c>
      <c r="Y1240" s="68">
        <v>36525</v>
      </c>
      <c r="Z1240">
        <v>0</v>
      </c>
      <c r="AA1240">
        <v>22</v>
      </c>
      <c r="AB1240" t="s">
        <v>607</v>
      </c>
      <c r="AE1240" t="s">
        <v>437</v>
      </c>
      <c r="AF1240">
        <v>30001</v>
      </c>
    </row>
    <row r="1241" spans="1:32" x14ac:dyDescent="0.25">
      <c r="A1241" t="s">
        <v>702</v>
      </c>
      <c r="B1241" t="s">
        <v>607</v>
      </c>
      <c r="C1241" s="158" t="str">
        <f t="shared" si="19"/>
        <v>1132402</v>
      </c>
      <c r="D1241">
        <v>113240</v>
      </c>
      <c r="F1241">
        <v>12</v>
      </c>
      <c r="G1241">
        <v>3.45</v>
      </c>
      <c r="I1241">
        <v>1025853</v>
      </c>
      <c r="J1241">
        <v>1</v>
      </c>
      <c r="K1241">
        <v>0</v>
      </c>
      <c r="L1241">
        <v>1</v>
      </c>
      <c r="M1241">
        <v>0</v>
      </c>
      <c r="N1241">
        <v>9020261</v>
      </c>
      <c r="O1241">
        <v>2</v>
      </c>
      <c r="P1241" t="s">
        <v>703</v>
      </c>
      <c r="Q1241">
        <v>1005</v>
      </c>
      <c r="R1241">
        <v>6</v>
      </c>
      <c r="S1241">
        <v>0</v>
      </c>
      <c r="T1241">
        <v>0</v>
      </c>
      <c r="V1241" t="s">
        <v>1387</v>
      </c>
      <c r="W1241">
        <v>3</v>
      </c>
      <c r="X1241" s="68">
        <v>42354</v>
      </c>
      <c r="Y1241" s="68">
        <v>36525</v>
      </c>
      <c r="Z1241">
        <v>0</v>
      </c>
      <c r="AA1241">
        <v>22</v>
      </c>
      <c r="AB1241" t="s">
        <v>607</v>
      </c>
      <c r="AE1241" t="s">
        <v>437</v>
      </c>
      <c r="AF1241">
        <v>30001</v>
      </c>
    </row>
    <row r="1242" spans="1:32" x14ac:dyDescent="0.25">
      <c r="A1242" t="s">
        <v>702</v>
      </c>
      <c r="B1242" t="s">
        <v>607</v>
      </c>
      <c r="C1242" s="158" t="str">
        <f t="shared" si="19"/>
        <v>1132403</v>
      </c>
      <c r="D1242">
        <v>113240</v>
      </c>
      <c r="F1242">
        <v>12</v>
      </c>
      <c r="G1242">
        <v>4.3</v>
      </c>
      <c r="I1242">
        <v>1025854</v>
      </c>
      <c r="J1242">
        <v>1</v>
      </c>
      <c r="K1242">
        <v>0</v>
      </c>
      <c r="L1242">
        <v>1</v>
      </c>
      <c r="M1242">
        <v>0</v>
      </c>
      <c r="N1242">
        <v>9020261</v>
      </c>
      <c r="O1242">
        <v>3</v>
      </c>
      <c r="P1242" t="s">
        <v>703</v>
      </c>
      <c r="Q1242">
        <v>1005</v>
      </c>
      <c r="R1242">
        <v>6</v>
      </c>
      <c r="S1242">
        <v>0</v>
      </c>
      <c r="T1242">
        <v>0</v>
      </c>
      <c r="V1242" t="s">
        <v>1387</v>
      </c>
      <c r="W1242">
        <v>3</v>
      </c>
      <c r="X1242" s="68">
        <v>42354</v>
      </c>
      <c r="Y1242" s="68">
        <v>36525</v>
      </c>
      <c r="Z1242">
        <v>0</v>
      </c>
      <c r="AA1242">
        <v>22</v>
      </c>
      <c r="AB1242" t="s">
        <v>607</v>
      </c>
      <c r="AE1242" t="s">
        <v>437</v>
      </c>
      <c r="AF1242">
        <v>30001</v>
      </c>
    </row>
    <row r="1243" spans="1:32" x14ac:dyDescent="0.25">
      <c r="A1243" t="s">
        <v>702</v>
      </c>
      <c r="B1243" t="s">
        <v>607</v>
      </c>
      <c r="C1243" s="158" t="str">
        <f t="shared" si="19"/>
        <v>1132404</v>
      </c>
      <c r="D1243">
        <v>113240</v>
      </c>
      <c r="F1243">
        <v>12</v>
      </c>
      <c r="G1243">
        <v>3.65</v>
      </c>
      <c r="I1243">
        <v>1025855</v>
      </c>
      <c r="J1243">
        <v>1</v>
      </c>
      <c r="K1243">
        <v>0</v>
      </c>
      <c r="L1243">
        <v>1</v>
      </c>
      <c r="M1243">
        <v>0</v>
      </c>
      <c r="N1243">
        <v>9020261</v>
      </c>
      <c r="O1243">
        <v>4</v>
      </c>
      <c r="P1243" t="s">
        <v>703</v>
      </c>
      <c r="Q1243">
        <v>1005</v>
      </c>
      <c r="R1243">
        <v>6</v>
      </c>
      <c r="S1243">
        <v>0</v>
      </c>
      <c r="T1243">
        <v>0</v>
      </c>
      <c r="V1243" t="s">
        <v>1387</v>
      </c>
      <c r="W1243">
        <v>3</v>
      </c>
      <c r="X1243" s="68">
        <v>42354</v>
      </c>
      <c r="Y1243" s="68">
        <v>36525</v>
      </c>
      <c r="Z1243">
        <v>0</v>
      </c>
      <c r="AA1243">
        <v>22</v>
      </c>
      <c r="AB1243" t="s">
        <v>607</v>
      </c>
      <c r="AE1243" t="s">
        <v>437</v>
      </c>
      <c r="AF1243">
        <v>30001</v>
      </c>
    </row>
    <row r="1244" spans="1:32" x14ac:dyDescent="0.25">
      <c r="A1244" t="s">
        <v>702</v>
      </c>
      <c r="B1244" t="s">
        <v>607</v>
      </c>
      <c r="C1244" s="158" t="str">
        <f t="shared" si="19"/>
        <v>1132405</v>
      </c>
      <c r="D1244">
        <v>113240</v>
      </c>
      <c r="F1244">
        <v>12</v>
      </c>
      <c r="G1244">
        <v>4.55</v>
      </c>
      <c r="I1244">
        <v>1025856</v>
      </c>
      <c r="J1244">
        <v>1</v>
      </c>
      <c r="K1244">
        <v>0</v>
      </c>
      <c r="L1244">
        <v>1</v>
      </c>
      <c r="M1244">
        <v>0</v>
      </c>
      <c r="N1244">
        <v>9020261</v>
      </c>
      <c r="O1244">
        <v>5</v>
      </c>
      <c r="P1244" t="s">
        <v>703</v>
      </c>
      <c r="Q1244">
        <v>1005</v>
      </c>
      <c r="R1244">
        <v>6</v>
      </c>
      <c r="S1244">
        <v>0</v>
      </c>
      <c r="T1244">
        <v>0</v>
      </c>
      <c r="V1244" t="s">
        <v>1387</v>
      </c>
      <c r="W1244">
        <v>3</v>
      </c>
      <c r="X1244" s="68">
        <v>42354</v>
      </c>
      <c r="Y1244" s="68">
        <v>36525</v>
      </c>
      <c r="Z1244">
        <v>0</v>
      </c>
      <c r="AA1244">
        <v>22</v>
      </c>
      <c r="AB1244" t="s">
        <v>607</v>
      </c>
      <c r="AE1244" t="s">
        <v>437</v>
      </c>
      <c r="AF1244">
        <v>30001</v>
      </c>
    </row>
    <row r="1245" spans="1:32" x14ac:dyDescent="0.25">
      <c r="A1245" t="s">
        <v>704</v>
      </c>
      <c r="B1245" t="s">
        <v>607</v>
      </c>
      <c r="C1245" s="158" t="str">
        <f t="shared" si="19"/>
        <v>1132411</v>
      </c>
      <c r="D1245">
        <v>113241</v>
      </c>
      <c r="F1245">
        <v>12</v>
      </c>
      <c r="G1245">
        <v>1</v>
      </c>
      <c r="I1245">
        <v>1025857</v>
      </c>
      <c r="J1245">
        <v>1</v>
      </c>
      <c r="K1245">
        <v>0</v>
      </c>
      <c r="L1245">
        <v>1</v>
      </c>
      <c r="M1245">
        <v>0</v>
      </c>
      <c r="N1245">
        <v>9020261</v>
      </c>
      <c r="O1245">
        <v>1</v>
      </c>
      <c r="P1245" t="s">
        <v>705</v>
      </c>
      <c r="Q1245">
        <v>1005</v>
      </c>
      <c r="R1245">
        <v>6</v>
      </c>
      <c r="S1245">
        <v>0</v>
      </c>
      <c r="T1245">
        <v>0</v>
      </c>
      <c r="V1245" t="s">
        <v>1387</v>
      </c>
      <c r="W1245">
        <v>3</v>
      </c>
      <c r="X1245" s="68">
        <v>42354</v>
      </c>
      <c r="Y1245" s="68">
        <v>36525</v>
      </c>
      <c r="Z1245">
        <v>0</v>
      </c>
      <c r="AA1245">
        <v>22</v>
      </c>
      <c r="AB1245" t="s">
        <v>607</v>
      </c>
      <c r="AE1245" t="s">
        <v>437</v>
      </c>
      <c r="AF1245">
        <v>30001</v>
      </c>
    </row>
    <row r="1246" spans="1:32" x14ac:dyDescent="0.25">
      <c r="A1246" t="s">
        <v>704</v>
      </c>
      <c r="B1246" t="s">
        <v>607</v>
      </c>
      <c r="C1246" s="158" t="str">
        <f t="shared" si="19"/>
        <v>1132412</v>
      </c>
      <c r="D1246">
        <v>113241</v>
      </c>
      <c r="F1246">
        <v>12</v>
      </c>
      <c r="G1246">
        <v>1.1000000000000001</v>
      </c>
      <c r="I1246">
        <v>1025858</v>
      </c>
      <c r="J1246">
        <v>1</v>
      </c>
      <c r="K1246">
        <v>0</v>
      </c>
      <c r="L1246">
        <v>1</v>
      </c>
      <c r="M1246">
        <v>0</v>
      </c>
      <c r="N1246">
        <v>9020261</v>
      </c>
      <c r="O1246">
        <v>2</v>
      </c>
      <c r="P1246" t="s">
        <v>705</v>
      </c>
      <c r="Q1246">
        <v>1005</v>
      </c>
      <c r="R1246">
        <v>6</v>
      </c>
      <c r="S1246">
        <v>0</v>
      </c>
      <c r="T1246">
        <v>0</v>
      </c>
      <c r="V1246" t="s">
        <v>1387</v>
      </c>
      <c r="W1246">
        <v>3</v>
      </c>
      <c r="X1246" s="68">
        <v>42354</v>
      </c>
      <c r="Y1246" s="68">
        <v>36525</v>
      </c>
      <c r="Z1246">
        <v>0</v>
      </c>
      <c r="AA1246">
        <v>22</v>
      </c>
      <c r="AB1246" t="s">
        <v>607</v>
      </c>
      <c r="AE1246" t="s">
        <v>437</v>
      </c>
      <c r="AF1246">
        <v>30001</v>
      </c>
    </row>
    <row r="1247" spans="1:32" x14ac:dyDescent="0.25">
      <c r="A1247" t="s">
        <v>704</v>
      </c>
      <c r="B1247" t="s">
        <v>607</v>
      </c>
      <c r="C1247" s="158" t="str">
        <f t="shared" si="19"/>
        <v>1132413</v>
      </c>
      <c r="D1247">
        <v>113241</v>
      </c>
      <c r="F1247">
        <v>12</v>
      </c>
      <c r="G1247">
        <v>1.2</v>
      </c>
      <c r="I1247">
        <v>1025859</v>
      </c>
      <c r="J1247">
        <v>1</v>
      </c>
      <c r="K1247">
        <v>0</v>
      </c>
      <c r="L1247">
        <v>1</v>
      </c>
      <c r="M1247">
        <v>0</v>
      </c>
      <c r="N1247">
        <v>9020261</v>
      </c>
      <c r="O1247">
        <v>3</v>
      </c>
      <c r="P1247" t="s">
        <v>705</v>
      </c>
      <c r="Q1247">
        <v>1005</v>
      </c>
      <c r="R1247">
        <v>6</v>
      </c>
      <c r="S1247">
        <v>0</v>
      </c>
      <c r="T1247">
        <v>0</v>
      </c>
      <c r="V1247" t="s">
        <v>1387</v>
      </c>
      <c r="W1247">
        <v>3</v>
      </c>
      <c r="X1247" s="68">
        <v>42354</v>
      </c>
      <c r="Y1247" s="68">
        <v>36525</v>
      </c>
      <c r="Z1247">
        <v>0</v>
      </c>
      <c r="AA1247">
        <v>22</v>
      </c>
      <c r="AB1247" t="s">
        <v>607</v>
      </c>
      <c r="AE1247" t="s">
        <v>437</v>
      </c>
      <c r="AF1247">
        <v>30001</v>
      </c>
    </row>
    <row r="1248" spans="1:32" x14ac:dyDescent="0.25">
      <c r="A1248" t="s">
        <v>704</v>
      </c>
      <c r="B1248" t="s">
        <v>607</v>
      </c>
      <c r="C1248" s="158" t="str">
        <f t="shared" si="19"/>
        <v>1132414</v>
      </c>
      <c r="D1248">
        <v>113241</v>
      </c>
      <c r="F1248">
        <v>12</v>
      </c>
      <c r="G1248">
        <v>1.1499999999999999</v>
      </c>
      <c r="I1248">
        <v>1025860</v>
      </c>
      <c r="J1248">
        <v>1</v>
      </c>
      <c r="K1248">
        <v>0</v>
      </c>
      <c r="L1248">
        <v>1</v>
      </c>
      <c r="M1248">
        <v>0</v>
      </c>
      <c r="N1248">
        <v>9020261</v>
      </c>
      <c r="O1248">
        <v>4</v>
      </c>
      <c r="P1248" t="s">
        <v>705</v>
      </c>
      <c r="Q1248">
        <v>1005</v>
      </c>
      <c r="R1248">
        <v>6</v>
      </c>
      <c r="S1248">
        <v>0</v>
      </c>
      <c r="T1248">
        <v>0</v>
      </c>
      <c r="V1248" t="s">
        <v>1387</v>
      </c>
      <c r="W1248">
        <v>3</v>
      </c>
      <c r="X1248" s="68">
        <v>42354</v>
      </c>
      <c r="Y1248" s="68">
        <v>36525</v>
      </c>
      <c r="Z1248">
        <v>0</v>
      </c>
      <c r="AA1248">
        <v>22</v>
      </c>
      <c r="AB1248" t="s">
        <v>607</v>
      </c>
      <c r="AE1248" t="s">
        <v>437</v>
      </c>
      <c r="AF1248">
        <v>30001</v>
      </c>
    </row>
    <row r="1249" spans="1:32" x14ac:dyDescent="0.25">
      <c r="A1249" t="s">
        <v>704</v>
      </c>
      <c r="B1249" t="s">
        <v>607</v>
      </c>
      <c r="C1249" s="158" t="str">
        <f t="shared" si="19"/>
        <v>1132415</v>
      </c>
      <c r="D1249">
        <v>113241</v>
      </c>
      <c r="F1249">
        <v>12</v>
      </c>
      <c r="G1249">
        <v>1.25</v>
      </c>
      <c r="I1249">
        <v>1025861</v>
      </c>
      <c r="J1249">
        <v>1</v>
      </c>
      <c r="K1249">
        <v>0</v>
      </c>
      <c r="L1249">
        <v>1</v>
      </c>
      <c r="M1249">
        <v>0</v>
      </c>
      <c r="N1249">
        <v>9020261</v>
      </c>
      <c r="O1249">
        <v>5</v>
      </c>
      <c r="P1249" t="s">
        <v>705</v>
      </c>
      <c r="Q1249">
        <v>1005</v>
      </c>
      <c r="R1249">
        <v>6</v>
      </c>
      <c r="S1249">
        <v>0</v>
      </c>
      <c r="T1249">
        <v>0</v>
      </c>
      <c r="V1249" t="s">
        <v>1387</v>
      </c>
      <c r="W1249">
        <v>3</v>
      </c>
      <c r="X1249" s="68">
        <v>42354</v>
      </c>
      <c r="Y1249" s="68">
        <v>36525</v>
      </c>
      <c r="Z1249">
        <v>0</v>
      </c>
      <c r="AA1249">
        <v>22</v>
      </c>
      <c r="AB1249" t="s">
        <v>607</v>
      </c>
      <c r="AE1249" t="s">
        <v>437</v>
      </c>
      <c r="AF1249">
        <v>30001</v>
      </c>
    </row>
    <row r="1250" spans="1:32" x14ac:dyDescent="0.25">
      <c r="A1250" t="s">
        <v>706</v>
      </c>
      <c r="B1250" t="s">
        <v>607</v>
      </c>
      <c r="C1250" s="158" t="str">
        <f t="shared" si="19"/>
        <v>1132421</v>
      </c>
      <c r="D1250">
        <v>113242</v>
      </c>
      <c r="F1250">
        <v>12</v>
      </c>
      <c r="G1250">
        <v>1</v>
      </c>
      <c r="I1250">
        <v>1025862</v>
      </c>
      <c r="J1250">
        <v>1</v>
      </c>
      <c r="K1250">
        <v>0</v>
      </c>
      <c r="L1250">
        <v>1</v>
      </c>
      <c r="M1250">
        <v>0</v>
      </c>
      <c r="N1250">
        <v>9020261</v>
      </c>
      <c r="O1250">
        <v>1</v>
      </c>
      <c r="P1250" t="s">
        <v>106</v>
      </c>
      <c r="Q1250">
        <v>1005</v>
      </c>
      <c r="R1250">
        <v>6</v>
      </c>
      <c r="S1250">
        <v>0</v>
      </c>
      <c r="T1250">
        <v>0</v>
      </c>
      <c r="V1250" t="s">
        <v>1387</v>
      </c>
      <c r="W1250">
        <v>3</v>
      </c>
      <c r="X1250" s="68">
        <v>42354</v>
      </c>
      <c r="Y1250" s="68">
        <v>36525</v>
      </c>
      <c r="Z1250">
        <v>0</v>
      </c>
      <c r="AA1250">
        <v>22</v>
      </c>
      <c r="AB1250" t="s">
        <v>607</v>
      </c>
      <c r="AE1250" t="s">
        <v>437</v>
      </c>
      <c r="AF1250">
        <v>30001</v>
      </c>
    </row>
    <row r="1251" spans="1:32" x14ac:dyDescent="0.25">
      <c r="A1251" t="s">
        <v>706</v>
      </c>
      <c r="B1251" t="s">
        <v>607</v>
      </c>
      <c r="C1251" s="158" t="str">
        <f t="shared" si="19"/>
        <v>1132422</v>
      </c>
      <c r="D1251">
        <v>113242</v>
      </c>
      <c r="F1251">
        <v>12</v>
      </c>
      <c r="G1251">
        <v>1.1000000000000001</v>
      </c>
      <c r="I1251">
        <v>1025863</v>
      </c>
      <c r="J1251">
        <v>1</v>
      </c>
      <c r="K1251">
        <v>0</v>
      </c>
      <c r="L1251">
        <v>1</v>
      </c>
      <c r="M1251">
        <v>0</v>
      </c>
      <c r="N1251">
        <v>9020261</v>
      </c>
      <c r="O1251">
        <v>2</v>
      </c>
      <c r="P1251" t="s">
        <v>106</v>
      </c>
      <c r="Q1251">
        <v>1005</v>
      </c>
      <c r="R1251">
        <v>6</v>
      </c>
      <c r="S1251">
        <v>0</v>
      </c>
      <c r="T1251">
        <v>0</v>
      </c>
      <c r="V1251" t="s">
        <v>1387</v>
      </c>
      <c r="W1251">
        <v>3</v>
      </c>
      <c r="X1251" s="68">
        <v>42354</v>
      </c>
      <c r="Y1251" s="68">
        <v>36525</v>
      </c>
      <c r="Z1251">
        <v>0</v>
      </c>
      <c r="AA1251">
        <v>22</v>
      </c>
      <c r="AB1251" t="s">
        <v>607</v>
      </c>
      <c r="AE1251" t="s">
        <v>437</v>
      </c>
      <c r="AF1251">
        <v>30001</v>
      </c>
    </row>
    <row r="1252" spans="1:32" x14ac:dyDescent="0.25">
      <c r="A1252" t="s">
        <v>706</v>
      </c>
      <c r="B1252" t="s">
        <v>607</v>
      </c>
      <c r="C1252" s="158" t="str">
        <f t="shared" si="19"/>
        <v>1132423</v>
      </c>
      <c r="D1252">
        <v>113242</v>
      </c>
      <c r="F1252">
        <v>12</v>
      </c>
      <c r="G1252">
        <v>1.2</v>
      </c>
      <c r="I1252">
        <v>1025864</v>
      </c>
      <c r="J1252">
        <v>1</v>
      </c>
      <c r="K1252">
        <v>0</v>
      </c>
      <c r="L1252">
        <v>1</v>
      </c>
      <c r="M1252">
        <v>0</v>
      </c>
      <c r="N1252">
        <v>9020261</v>
      </c>
      <c r="O1252">
        <v>3</v>
      </c>
      <c r="P1252" t="s">
        <v>106</v>
      </c>
      <c r="Q1252">
        <v>1005</v>
      </c>
      <c r="R1252">
        <v>6</v>
      </c>
      <c r="S1252">
        <v>0</v>
      </c>
      <c r="T1252">
        <v>0</v>
      </c>
      <c r="V1252" t="s">
        <v>1387</v>
      </c>
      <c r="W1252">
        <v>3</v>
      </c>
      <c r="X1252" s="68">
        <v>42354</v>
      </c>
      <c r="Y1252" s="68">
        <v>36525</v>
      </c>
      <c r="Z1252">
        <v>0</v>
      </c>
      <c r="AA1252">
        <v>22</v>
      </c>
      <c r="AB1252" t="s">
        <v>607</v>
      </c>
      <c r="AE1252" t="s">
        <v>437</v>
      </c>
      <c r="AF1252">
        <v>30001</v>
      </c>
    </row>
    <row r="1253" spans="1:32" x14ac:dyDescent="0.25">
      <c r="A1253" t="s">
        <v>706</v>
      </c>
      <c r="B1253" t="s">
        <v>607</v>
      </c>
      <c r="C1253" s="158" t="str">
        <f t="shared" si="19"/>
        <v>1132424</v>
      </c>
      <c r="D1253">
        <v>113242</v>
      </c>
      <c r="F1253">
        <v>12</v>
      </c>
      <c r="G1253">
        <v>1.1499999999999999</v>
      </c>
      <c r="I1253">
        <v>1025865</v>
      </c>
      <c r="J1253">
        <v>1</v>
      </c>
      <c r="K1253">
        <v>0</v>
      </c>
      <c r="L1253">
        <v>1</v>
      </c>
      <c r="M1253">
        <v>0</v>
      </c>
      <c r="N1253">
        <v>9020261</v>
      </c>
      <c r="O1253">
        <v>4</v>
      </c>
      <c r="P1253" t="s">
        <v>106</v>
      </c>
      <c r="Q1253">
        <v>1005</v>
      </c>
      <c r="R1253">
        <v>6</v>
      </c>
      <c r="S1253">
        <v>0</v>
      </c>
      <c r="T1253">
        <v>0</v>
      </c>
      <c r="V1253" t="s">
        <v>1387</v>
      </c>
      <c r="W1253">
        <v>3</v>
      </c>
      <c r="X1253" s="68">
        <v>42354</v>
      </c>
      <c r="Y1253" s="68">
        <v>36525</v>
      </c>
      <c r="Z1253">
        <v>0</v>
      </c>
      <c r="AA1253">
        <v>22</v>
      </c>
      <c r="AB1253" t="s">
        <v>607</v>
      </c>
      <c r="AE1253" t="s">
        <v>437</v>
      </c>
      <c r="AF1253">
        <v>30001</v>
      </c>
    </row>
    <row r="1254" spans="1:32" x14ac:dyDescent="0.25">
      <c r="A1254" t="s">
        <v>706</v>
      </c>
      <c r="B1254" t="s">
        <v>607</v>
      </c>
      <c r="C1254" s="158" t="str">
        <f t="shared" si="19"/>
        <v>1132425</v>
      </c>
      <c r="D1254">
        <v>113242</v>
      </c>
      <c r="F1254">
        <v>12</v>
      </c>
      <c r="G1254">
        <v>1.25</v>
      </c>
      <c r="I1254">
        <v>1025866</v>
      </c>
      <c r="J1254">
        <v>1</v>
      </c>
      <c r="K1254">
        <v>0</v>
      </c>
      <c r="L1254">
        <v>1</v>
      </c>
      <c r="M1254">
        <v>0</v>
      </c>
      <c r="N1254">
        <v>9020261</v>
      </c>
      <c r="O1254">
        <v>5</v>
      </c>
      <c r="P1254" t="s">
        <v>106</v>
      </c>
      <c r="Q1254">
        <v>1005</v>
      </c>
      <c r="R1254">
        <v>6</v>
      </c>
      <c r="S1254">
        <v>0</v>
      </c>
      <c r="T1254">
        <v>0</v>
      </c>
      <c r="V1254" t="s">
        <v>1387</v>
      </c>
      <c r="W1254">
        <v>3</v>
      </c>
      <c r="X1254" s="68">
        <v>42354</v>
      </c>
      <c r="Y1254" s="68">
        <v>36525</v>
      </c>
      <c r="Z1254">
        <v>0</v>
      </c>
      <c r="AA1254">
        <v>22</v>
      </c>
      <c r="AB1254" t="s">
        <v>607</v>
      </c>
      <c r="AE1254" t="s">
        <v>437</v>
      </c>
      <c r="AF1254">
        <v>30001</v>
      </c>
    </row>
    <row r="1255" spans="1:32" x14ac:dyDescent="0.25">
      <c r="A1255" t="s">
        <v>707</v>
      </c>
      <c r="B1255" t="s">
        <v>607</v>
      </c>
      <c r="C1255" s="158" t="str">
        <f t="shared" si="19"/>
        <v>1132471</v>
      </c>
      <c r="D1255">
        <v>113247</v>
      </c>
      <c r="F1255">
        <v>12</v>
      </c>
      <c r="G1255">
        <v>14</v>
      </c>
      <c r="I1255">
        <v>1025870</v>
      </c>
      <c r="J1255">
        <v>1</v>
      </c>
      <c r="K1255">
        <v>0</v>
      </c>
      <c r="L1255">
        <v>1</v>
      </c>
      <c r="M1255">
        <v>0</v>
      </c>
      <c r="N1255">
        <v>9020261</v>
      </c>
      <c r="O1255">
        <v>1</v>
      </c>
      <c r="P1255" t="s">
        <v>110</v>
      </c>
      <c r="Q1255">
        <v>1005</v>
      </c>
      <c r="R1255">
        <v>6</v>
      </c>
      <c r="S1255">
        <v>0</v>
      </c>
      <c r="T1255">
        <v>0</v>
      </c>
      <c r="V1255" t="s">
        <v>1387</v>
      </c>
      <c r="W1255">
        <v>3</v>
      </c>
      <c r="X1255" s="68">
        <v>42354</v>
      </c>
      <c r="Y1255" s="68">
        <v>36525</v>
      </c>
      <c r="Z1255">
        <v>0</v>
      </c>
      <c r="AA1255">
        <v>22</v>
      </c>
      <c r="AB1255" t="s">
        <v>607</v>
      </c>
      <c r="AE1255" t="s">
        <v>437</v>
      </c>
      <c r="AF1255">
        <v>30001</v>
      </c>
    </row>
    <row r="1256" spans="1:32" x14ac:dyDescent="0.25">
      <c r="A1256" t="s">
        <v>707</v>
      </c>
      <c r="B1256" t="s">
        <v>607</v>
      </c>
      <c r="C1256" s="158" t="str">
        <f t="shared" si="19"/>
        <v>1132472</v>
      </c>
      <c r="D1256">
        <v>113247</v>
      </c>
      <c r="F1256">
        <v>12</v>
      </c>
      <c r="G1256">
        <v>19</v>
      </c>
      <c r="I1256">
        <v>1025871</v>
      </c>
      <c r="J1256">
        <v>1</v>
      </c>
      <c r="K1256">
        <v>0</v>
      </c>
      <c r="L1256">
        <v>1</v>
      </c>
      <c r="M1256">
        <v>0</v>
      </c>
      <c r="N1256">
        <v>9020261</v>
      </c>
      <c r="O1256">
        <v>2</v>
      </c>
      <c r="P1256" t="s">
        <v>110</v>
      </c>
      <c r="Q1256">
        <v>1005</v>
      </c>
      <c r="R1256">
        <v>6</v>
      </c>
      <c r="S1256">
        <v>0</v>
      </c>
      <c r="T1256">
        <v>0</v>
      </c>
      <c r="V1256" t="s">
        <v>1387</v>
      </c>
      <c r="W1256">
        <v>3</v>
      </c>
      <c r="X1256" s="68">
        <v>42354</v>
      </c>
      <c r="Y1256" s="68">
        <v>36525</v>
      </c>
      <c r="Z1256">
        <v>0</v>
      </c>
      <c r="AA1256">
        <v>22</v>
      </c>
      <c r="AB1256" t="s">
        <v>607</v>
      </c>
      <c r="AE1256" t="s">
        <v>437</v>
      </c>
      <c r="AF1256">
        <v>30001</v>
      </c>
    </row>
    <row r="1257" spans="1:32" x14ac:dyDescent="0.25">
      <c r="A1257" t="s">
        <v>707</v>
      </c>
      <c r="B1257" t="s">
        <v>607</v>
      </c>
      <c r="C1257" s="158" t="str">
        <f t="shared" si="19"/>
        <v>1132473</v>
      </c>
      <c r="D1257">
        <v>113247</v>
      </c>
      <c r="F1257">
        <v>12</v>
      </c>
      <c r="G1257">
        <v>23</v>
      </c>
      <c r="I1257">
        <v>1025872</v>
      </c>
      <c r="J1257">
        <v>1</v>
      </c>
      <c r="K1257">
        <v>0</v>
      </c>
      <c r="L1257">
        <v>1</v>
      </c>
      <c r="M1257">
        <v>0</v>
      </c>
      <c r="N1257">
        <v>9020261</v>
      </c>
      <c r="O1257">
        <v>3</v>
      </c>
      <c r="P1257" t="s">
        <v>110</v>
      </c>
      <c r="Q1257">
        <v>1005</v>
      </c>
      <c r="R1257">
        <v>6</v>
      </c>
      <c r="S1257">
        <v>0</v>
      </c>
      <c r="T1257">
        <v>0</v>
      </c>
      <c r="V1257" t="s">
        <v>1387</v>
      </c>
      <c r="W1257">
        <v>3</v>
      </c>
      <c r="X1257" s="68">
        <v>42354</v>
      </c>
      <c r="Y1257" s="68">
        <v>36525</v>
      </c>
      <c r="Z1257">
        <v>0</v>
      </c>
      <c r="AA1257">
        <v>22</v>
      </c>
      <c r="AB1257" t="s">
        <v>607</v>
      </c>
      <c r="AE1257" t="s">
        <v>437</v>
      </c>
      <c r="AF1257">
        <v>30001</v>
      </c>
    </row>
    <row r="1258" spans="1:32" x14ac:dyDescent="0.25">
      <c r="A1258" t="s">
        <v>707</v>
      </c>
      <c r="B1258" t="s">
        <v>607</v>
      </c>
      <c r="C1258" s="158" t="str">
        <f t="shared" si="19"/>
        <v>1132474</v>
      </c>
      <c r="D1258">
        <v>113247</v>
      </c>
      <c r="F1258">
        <v>12</v>
      </c>
      <c r="G1258">
        <v>20</v>
      </c>
      <c r="I1258">
        <v>1025873</v>
      </c>
      <c r="J1258">
        <v>1</v>
      </c>
      <c r="K1258">
        <v>0</v>
      </c>
      <c r="L1258">
        <v>1</v>
      </c>
      <c r="M1258">
        <v>0</v>
      </c>
      <c r="N1258">
        <v>9020261</v>
      </c>
      <c r="O1258">
        <v>4</v>
      </c>
      <c r="P1258" t="s">
        <v>110</v>
      </c>
      <c r="Q1258">
        <v>1005</v>
      </c>
      <c r="R1258">
        <v>6</v>
      </c>
      <c r="S1258">
        <v>0</v>
      </c>
      <c r="T1258">
        <v>0</v>
      </c>
      <c r="V1258" t="s">
        <v>1387</v>
      </c>
      <c r="W1258">
        <v>3</v>
      </c>
      <c r="X1258" s="68">
        <v>42354</v>
      </c>
      <c r="Y1258" s="68">
        <v>36525</v>
      </c>
      <c r="Z1258">
        <v>0</v>
      </c>
      <c r="AA1258">
        <v>22</v>
      </c>
      <c r="AB1258" t="s">
        <v>607</v>
      </c>
      <c r="AE1258" t="s">
        <v>437</v>
      </c>
      <c r="AF1258">
        <v>30001</v>
      </c>
    </row>
    <row r="1259" spans="1:32" x14ac:dyDescent="0.25">
      <c r="A1259" t="s">
        <v>707</v>
      </c>
      <c r="B1259" t="s">
        <v>607</v>
      </c>
      <c r="C1259" s="158" t="str">
        <f t="shared" si="19"/>
        <v>1132475</v>
      </c>
      <c r="D1259">
        <v>113247</v>
      </c>
      <c r="F1259">
        <v>12</v>
      </c>
      <c r="G1259">
        <v>25</v>
      </c>
      <c r="I1259">
        <v>1025874</v>
      </c>
      <c r="J1259">
        <v>1</v>
      </c>
      <c r="K1259">
        <v>0</v>
      </c>
      <c r="L1259">
        <v>1</v>
      </c>
      <c r="M1259">
        <v>0</v>
      </c>
      <c r="N1259">
        <v>9020261</v>
      </c>
      <c r="O1259">
        <v>5</v>
      </c>
      <c r="P1259" t="s">
        <v>110</v>
      </c>
      <c r="Q1259">
        <v>1005</v>
      </c>
      <c r="R1259">
        <v>6</v>
      </c>
      <c r="S1259">
        <v>0</v>
      </c>
      <c r="T1259">
        <v>0</v>
      </c>
      <c r="V1259" t="s">
        <v>1387</v>
      </c>
      <c r="W1259">
        <v>3</v>
      </c>
      <c r="X1259" s="68">
        <v>42354</v>
      </c>
      <c r="Y1259" s="68">
        <v>36525</v>
      </c>
      <c r="Z1259">
        <v>0</v>
      </c>
      <c r="AA1259">
        <v>22</v>
      </c>
      <c r="AB1259" t="s">
        <v>607</v>
      </c>
      <c r="AE1259" t="s">
        <v>437</v>
      </c>
      <c r="AF1259">
        <v>30001</v>
      </c>
    </row>
    <row r="1260" spans="1:32" x14ac:dyDescent="0.25">
      <c r="A1260" t="s">
        <v>708</v>
      </c>
      <c r="B1260" t="s">
        <v>607</v>
      </c>
      <c r="C1260" s="158" t="str">
        <f t="shared" si="19"/>
        <v>1132481</v>
      </c>
      <c r="D1260">
        <v>113248</v>
      </c>
      <c r="F1260">
        <v>12</v>
      </c>
      <c r="G1260">
        <v>6.3</v>
      </c>
      <c r="I1260">
        <v>1025878</v>
      </c>
      <c r="J1260">
        <v>1</v>
      </c>
      <c r="K1260">
        <v>0</v>
      </c>
      <c r="L1260">
        <v>1</v>
      </c>
      <c r="M1260">
        <v>0</v>
      </c>
      <c r="N1260">
        <v>9020261</v>
      </c>
      <c r="O1260">
        <v>1</v>
      </c>
      <c r="P1260" t="s">
        <v>709</v>
      </c>
      <c r="Q1260">
        <v>1005</v>
      </c>
      <c r="R1260">
        <v>6</v>
      </c>
      <c r="S1260">
        <v>0</v>
      </c>
      <c r="T1260">
        <v>0</v>
      </c>
      <c r="V1260" t="s">
        <v>1387</v>
      </c>
      <c r="W1260">
        <v>3</v>
      </c>
      <c r="X1260" s="68">
        <v>42354</v>
      </c>
      <c r="Y1260" s="68">
        <v>36525</v>
      </c>
      <c r="Z1260">
        <v>0</v>
      </c>
      <c r="AA1260">
        <v>22</v>
      </c>
      <c r="AB1260" t="s">
        <v>607</v>
      </c>
      <c r="AE1260" t="s">
        <v>437</v>
      </c>
      <c r="AF1260">
        <v>30001</v>
      </c>
    </row>
    <row r="1261" spans="1:32" x14ac:dyDescent="0.25">
      <c r="A1261" t="s">
        <v>708</v>
      </c>
      <c r="B1261" t="s">
        <v>607</v>
      </c>
      <c r="C1261" s="158" t="str">
        <f t="shared" si="19"/>
        <v>1132482</v>
      </c>
      <c r="D1261">
        <v>113248</v>
      </c>
      <c r="F1261">
        <v>12</v>
      </c>
      <c r="G1261">
        <v>7.9</v>
      </c>
      <c r="I1261">
        <v>1025879</v>
      </c>
      <c r="J1261">
        <v>1</v>
      </c>
      <c r="K1261">
        <v>0</v>
      </c>
      <c r="L1261">
        <v>1</v>
      </c>
      <c r="M1261">
        <v>0</v>
      </c>
      <c r="N1261">
        <v>9020261</v>
      </c>
      <c r="O1261">
        <v>2</v>
      </c>
      <c r="P1261" t="s">
        <v>709</v>
      </c>
      <c r="Q1261">
        <v>1005</v>
      </c>
      <c r="R1261">
        <v>6</v>
      </c>
      <c r="S1261">
        <v>0</v>
      </c>
      <c r="T1261">
        <v>0</v>
      </c>
      <c r="V1261" t="s">
        <v>1387</v>
      </c>
      <c r="W1261">
        <v>3</v>
      </c>
      <c r="X1261" s="68">
        <v>42354</v>
      </c>
      <c r="Y1261" s="68">
        <v>36525</v>
      </c>
      <c r="Z1261">
        <v>0</v>
      </c>
      <c r="AA1261">
        <v>22</v>
      </c>
      <c r="AB1261" t="s">
        <v>607</v>
      </c>
      <c r="AE1261" t="s">
        <v>437</v>
      </c>
      <c r="AF1261">
        <v>30001</v>
      </c>
    </row>
    <row r="1262" spans="1:32" x14ac:dyDescent="0.25">
      <c r="A1262" t="s">
        <v>708</v>
      </c>
      <c r="B1262" t="s">
        <v>607</v>
      </c>
      <c r="C1262" s="158" t="str">
        <f t="shared" si="19"/>
        <v>1132483</v>
      </c>
      <c r="D1262">
        <v>113248</v>
      </c>
      <c r="F1262">
        <v>12</v>
      </c>
      <c r="G1262">
        <v>9.8000000000000007</v>
      </c>
      <c r="I1262">
        <v>1025880</v>
      </c>
      <c r="J1262">
        <v>1</v>
      </c>
      <c r="K1262">
        <v>0</v>
      </c>
      <c r="L1262">
        <v>1</v>
      </c>
      <c r="M1262">
        <v>0</v>
      </c>
      <c r="N1262">
        <v>9020261</v>
      </c>
      <c r="O1262">
        <v>3</v>
      </c>
      <c r="P1262" t="s">
        <v>709</v>
      </c>
      <c r="Q1262">
        <v>1005</v>
      </c>
      <c r="R1262">
        <v>6</v>
      </c>
      <c r="S1262">
        <v>0</v>
      </c>
      <c r="T1262">
        <v>0</v>
      </c>
      <c r="V1262" t="s">
        <v>1387</v>
      </c>
      <c r="W1262">
        <v>3</v>
      </c>
      <c r="X1262" s="68">
        <v>42354</v>
      </c>
      <c r="Y1262" s="68">
        <v>36525</v>
      </c>
      <c r="Z1262">
        <v>0</v>
      </c>
      <c r="AA1262">
        <v>22</v>
      </c>
      <c r="AB1262" t="s">
        <v>607</v>
      </c>
      <c r="AE1262" t="s">
        <v>437</v>
      </c>
      <c r="AF1262">
        <v>30001</v>
      </c>
    </row>
    <row r="1263" spans="1:32" x14ac:dyDescent="0.25">
      <c r="A1263" t="s">
        <v>708</v>
      </c>
      <c r="B1263" t="s">
        <v>607</v>
      </c>
      <c r="C1263" s="158" t="str">
        <f t="shared" si="19"/>
        <v>1132484</v>
      </c>
      <c r="D1263">
        <v>113248</v>
      </c>
      <c r="F1263">
        <v>12</v>
      </c>
      <c r="G1263">
        <v>8.3000000000000007</v>
      </c>
      <c r="I1263">
        <v>1025881</v>
      </c>
      <c r="J1263">
        <v>1</v>
      </c>
      <c r="K1263">
        <v>0</v>
      </c>
      <c r="L1263">
        <v>1</v>
      </c>
      <c r="M1263">
        <v>0</v>
      </c>
      <c r="N1263">
        <v>9020261</v>
      </c>
      <c r="O1263">
        <v>4</v>
      </c>
      <c r="P1263" t="s">
        <v>709</v>
      </c>
      <c r="Q1263">
        <v>1005</v>
      </c>
      <c r="R1263">
        <v>6</v>
      </c>
      <c r="S1263">
        <v>0</v>
      </c>
      <c r="T1263">
        <v>0</v>
      </c>
      <c r="V1263" t="s">
        <v>1387</v>
      </c>
      <c r="W1263">
        <v>3</v>
      </c>
      <c r="X1263" s="68">
        <v>42354</v>
      </c>
      <c r="Y1263" s="68">
        <v>36525</v>
      </c>
      <c r="Z1263">
        <v>0</v>
      </c>
      <c r="AA1263">
        <v>22</v>
      </c>
      <c r="AB1263" t="s">
        <v>607</v>
      </c>
      <c r="AE1263" t="s">
        <v>437</v>
      </c>
      <c r="AF1263">
        <v>30001</v>
      </c>
    </row>
    <row r="1264" spans="1:32" x14ac:dyDescent="0.25">
      <c r="A1264" t="s">
        <v>708</v>
      </c>
      <c r="B1264" t="s">
        <v>607</v>
      </c>
      <c r="C1264" s="158" t="str">
        <f t="shared" si="19"/>
        <v>1132485</v>
      </c>
      <c r="D1264">
        <v>113248</v>
      </c>
      <c r="F1264">
        <v>12</v>
      </c>
      <c r="G1264">
        <v>10.3</v>
      </c>
      <c r="I1264">
        <v>1025882</v>
      </c>
      <c r="J1264">
        <v>1</v>
      </c>
      <c r="K1264">
        <v>0</v>
      </c>
      <c r="L1264">
        <v>1</v>
      </c>
      <c r="M1264">
        <v>0</v>
      </c>
      <c r="N1264">
        <v>9020261</v>
      </c>
      <c r="O1264">
        <v>5</v>
      </c>
      <c r="P1264" t="s">
        <v>709</v>
      </c>
      <c r="Q1264">
        <v>1005</v>
      </c>
      <c r="R1264">
        <v>6</v>
      </c>
      <c r="S1264">
        <v>0</v>
      </c>
      <c r="T1264">
        <v>0</v>
      </c>
      <c r="V1264" t="s">
        <v>1387</v>
      </c>
      <c r="W1264">
        <v>3</v>
      </c>
      <c r="X1264" s="68">
        <v>42354</v>
      </c>
      <c r="Y1264" s="68">
        <v>36525</v>
      </c>
      <c r="Z1264">
        <v>0</v>
      </c>
      <c r="AA1264">
        <v>22</v>
      </c>
      <c r="AB1264" t="s">
        <v>607</v>
      </c>
      <c r="AE1264" t="s">
        <v>437</v>
      </c>
      <c r="AF1264">
        <v>30001</v>
      </c>
    </row>
    <row r="1265" spans="1:32" x14ac:dyDescent="0.25">
      <c r="A1265" t="s">
        <v>710</v>
      </c>
      <c r="B1265" t="s">
        <v>607</v>
      </c>
      <c r="C1265" s="158" t="str">
        <f t="shared" si="19"/>
        <v>1132493</v>
      </c>
      <c r="D1265">
        <v>113249</v>
      </c>
      <c r="F1265">
        <v>12</v>
      </c>
      <c r="G1265">
        <v>100.8</v>
      </c>
      <c r="I1265">
        <v>1025888</v>
      </c>
      <c r="J1265">
        <v>1</v>
      </c>
      <c r="K1265">
        <v>0</v>
      </c>
      <c r="L1265">
        <v>1</v>
      </c>
      <c r="M1265">
        <v>0</v>
      </c>
      <c r="N1265">
        <v>9020261</v>
      </c>
      <c r="O1265">
        <v>3</v>
      </c>
      <c r="P1265" t="s">
        <v>101</v>
      </c>
      <c r="Q1265">
        <v>1005</v>
      </c>
      <c r="R1265">
        <v>6</v>
      </c>
      <c r="S1265">
        <v>0</v>
      </c>
      <c r="T1265">
        <v>0</v>
      </c>
      <c r="V1265" t="s">
        <v>1387</v>
      </c>
      <c r="W1265">
        <v>3</v>
      </c>
      <c r="X1265" s="68">
        <v>42354</v>
      </c>
      <c r="Y1265" s="68">
        <v>36525</v>
      </c>
      <c r="Z1265">
        <v>0</v>
      </c>
      <c r="AA1265">
        <v>22</v>
      </c>
      <c r="AB1265" t="s">
        <v>607</v>
      </c>
      <c r="AE1265" t="s">
        <v>437</v>
      </c>
      <c r="AF1265">
        <v>30001</v>
      </c>
    </row>
    <row r="1266" spans="1:32" x14ac:dyDescent="0.25">
      <c r="A1266" t="s">
        <v>710</v>
      </c>
      <c r="B1266" t="s">
        <v>607</v>
      </c>
      <c r="C1266" s="158" t="str">
        <f t="shared" si="19"/>
        <v>1132494</v>
      </c>
      <c r="D1266">
        <v>113249</v>
      </c>
      <c r="F1266">
        <v>12</v>
      </c>
      <c r="G1266">
        <v>88.2</v>
      </c>
      <c r="I1266">
        <v>1025889</v>
      </c>
      <c r="J1266">
        <v>1</v>
      </c>
      <c r="K1266">
        <v>0</v>
      </c>
      <c r="L1266">
        <v>1</v>
      </c>
      <c r="M1266">
        <v>0</v>
      </c>
      <c r="N1266">
        <v>9020261</v>
      </c>
      <c r="O1266">
        <v>4</v>
      </c>
      <c r="P1266" t="s">
        <v>101</v>
      </c>
      <c r="Q1266">
        <v>1005</v>
      </c>
      <c r="R1266">
        <v>6</v>
      </c>
      <c r="S1266">
        <v>0</v>
      </c>
      <c r="T1266">
        <v>0</v>
      </c>
      <c r="V1266" t="s">
        <v>1387</v>
      </c>
      <c r="W1266">
        <v>3</v>
      </c>
      <c r="X1266" s="68">
        <v>42354</v>
      </c>
      <c r="Y1266" s="68">
        <v>36525</v>
      </c>
      <c r="Z1266">
        <v>0</v>
      </c>
      <c r="AA1266">
        <v>22</v>
      </c>
      <c r="AB1266" t="s">
        <v>607</v>
      </c>
      <c r="AE1266" t="s">
        <v>437</v>
      </c>
      <c r="AF1266">
        <v>30001</v>
      </c>
    </row>
    <row r="1267" spans="1:32" x14ac:dyDescent="0.25">
      <c r="A1267" t="s">
        <v>710</v>
      </c>
      <c r="B1267" t="s">
        <v>607</v>
      </c>
      <c r="C1267" s="158" t="str">
        <f t="shared" si="19"/>
        <v>1132495</v>
      </c>
      <c r="D1267">
        <v>113249</v>
      </c>
      <c r="F1267">
        <v>12</v>
      </c>
      <c r="G1267">
        <v>105.85</v>
      </c>
      <c r="I1267">
        <v>1025890</v>
      </c>
      <c r="J1267">
        <v>1</v>
      </c>
      <c r="K1267">
        <v>0</v>
      </c>
      <c r="L1267">
        <v>1</v>
      </c>
      <c r="M1267">
        <v>0</v>
      </c>
      <c r="N1267">
        <v>9020261</v>
      </c>
      <c r="O1267">
        <v>5</v>
      </c>
      <c r="P1267" t="s">
        <v>101</v>
      </c>
      <c r="Q1267">
        <v>1005</v>
      </c>
      <c r="R1267">
        <v>6</v>
      </c>
      <c r="S1267">
        <v>0</v>
      </c>
      <c r="T1267">
        <v>0</v>
      </c>
      <c r="V1267" t="s">
        <v>1387</v>
      </c>
      <c r="W1267">
        <v>3</v>
      </c>
      <c r="X1267" s="68">
        <v>42354</v>
      </c>
      <c r="Y1267" s="68">
        <v>36525</v>
      </c>
      <c r="Z1267">
        <v>0</v>
      </c>
      <c r="AA1267">
        <v>22</v>
      </c>
      <c r="AB1267" t="s">
        <v>607</v>
      </c>
      <c r="AE1267" t="s">
        <v>437</v>
      </c>
      <c r="AF1267">
        <v>30001</v>
      </c>
    </row>
    <row r="1268" spans="1:32" x14ac:dyDescent="0.25">
      <c r="A1268" t="s">
        <v>710</v>
      </c>
      <c r="B1268" t="s">
        <v>607</v>
      </c>
      <c r="C1268" s="158" t="str">
        <f t="shared" si="19"/>
        <v>1132491</v>
      </c>
      <c r="D1268">
        <v>113249</v>
      </c>
      <c r="F1268">
        <v>12</v>
      </c>
      <c r="G1268">
        <v>70</v>
      </c>
      <c r="I1268">
        <v>1025886</v>
      </c>
      <c r="J1268">
        <v>1</v>
      </c>
      <c r="K1268">
        <v>0</v>
      </c>
      <c r="L1268">
        <v>1</v>
      </c>
      <c r="M1268">
        <v>0</v>
      </c>
      <c r="N1268">
        <v>9020261</v>
      </c>
      <c r="O1268">
        <v>1</v>
      </c>
      <c r="P1268" t="s">
        <v>101</v>
      </c>
      <c r="Q1268">
        <v>1005</v>
      </c>
      <c r="R1268">
        <v>6</v>
      </c>
      <c r="S1268">
        <v>0</v>
      </c>
      <c r="T1268">
        <v>0</v>
      </c>
      <c r="V1268" t="s">
        <v>1387</v>
      </c>
      <c r="W1268">
        <v>3</v>
      </c>
      <c r="X1268" s="68">
        <v>42354</v>
      </c>
      <c r="Y1268" s="68">
        <v>36525</v>
      </c>
      <c r="Z1268">
        <v>0</v>
      </c>
      <c r="AA1268">
        <v>22</v>
      </c>
      <c r="AB1268" t="s">
        <v>607</v>
      </c>
      <c r="AE1268" t="s">
        <v>437</v>
      </c>
      <c r="AF1268">
        <v>30001</v>
      </c>
    </row>
    <row r="1269" spans="1:32" x14ac:dyDescent="0.25">
      <c r="A1269" t="s">
        <v>710</v>
      </c>
      <c r="B1269" t="s">
        <v>607</v>
      </c>
      <c r="C1269" s="158" t="str">
        <f t="shared" si="19"/>
        <v>1132492</v>
      </c>
      <c r="D1269">
        <v>113249</v>
      </c>
      <c r="F1269">
        <v>12</v>
      </c>
      <c r="G1269">
        <v>84</v>
      </c>
      <c r="I1269">
        <v>1025887</v>
      </c>
      <c r="J1269">
        <v>1</v>
      </c>
      <c r="K1269">
        <v>0</v>
      </c>
      <c r="L1269">
        <v>1</v>
      </c>
      <c r="M1269">
        <v>0</v>
      </c>
      <c r="N1269">
        <v>9020261</v>
      </c>
      <c r="O1269">
        <v>2</v>
      </c>
      <c r="P1269" t="s">
        <v>101</v>
      </c>
      <c r="Q1269">
        <v>1005</v>
      </c>
      <c r="R1269">
        <v>6</v>
      </c>
      <c r="S1269">
        <v>0</v>
      </c>
      <c r="T1269">
        <v>0</v>
      </c>
      <c r="V1269" t="s">
        <v>1387</v>
      </c>
      <c r="W1269">
        <v>3</v>
      </c>
      <c r="X1269" s="68">
        <v>42354</v>
      </c>
      <c r="Y1269" s="68">
        <v>36525</v>
      </c>
      <c r="Z1269">
        <v>0</v>
      </c>
      <c r="AA1269">
        <v>22</v>
      </c>
      <c r="AB1269" t="s">
        <v>607</v>
      </c>
      <c r="AE1269" t="s">
        <v>437</v>
      </c>
      <c r="AF1269">
        <v>30001</v>
      </c>
    </row>
    <row r="1270" spans="1:32" x14ac:dyDescent="0.25">
      <c r="A1270" t="s">
        <v>711</v>
      </c>
      <c r="B1270" t="s">
        <v>607</v>
      </c>
      <c r="C1270" s="158" t="str">
        <f t="shared" si="19"/>
        <v>1132501</v>
      </c>
      <c r="D1270">
        <v>113250</v>
      </c>
      <c r="F1270">
        <v>12</v>
      </c>
      <c r="G1270">
        <v>87</v>
      </c>
      <c r="I1270">
        <v>1025895</v>
      </c>
      <c r="J1270">
        <v>1</v>
      </c>
      <c r="K1270">
        <v>0</v>
      </c>
      <c r="L1270">
        <v>1</v>
      </c>
      <c r="M1270">
        <v>0</v>
      </c>
      <c r="N1270">
        <v>9020261</v>
      </c>
      <c r="O1270">
        <v>1</v>
      </c>
      <c r="P1270" t="s">
        <v>103</v>
      </c>
      <c r="Q1270">
        <v>1005</v>
      </c>
      <c r="R1270">
        <v>6</v>
      </c>
      <c r="S1270">
        <v>0</v>
      </c>
      <c r="T1270">
        <v>0</v>
      </c>
      <c r="V1270" t="s">
        <v>1387</v>
      </c>
      <c r="W1270">
        <v>3</v>
      </c>
      <c r="X1270" s="68">
        <v>42354</v>
      </c>
      <c r="Y1270" s="68">
        <v>36525</v>
      </c>
      <c r="Z1270">
        <v>0</v>
      </c>
      <c r="AA1270">
        <v>22</v>
      </c>
      <c r="AB1270" t="s">
        <v>607</v>
      </c>
      <c r="AE1270" t="s">
        <v>437</v>
      </c>
      <c r="AF1270">
        <v>30001</v>
      </c>
    </row>
    <row r="1271" spans="1:32" x14ac:dyDescent="0.25">
      <c r="A1271" t="s">
        <v>711</v>
      </c>
      <c r="B1271" t="s">
        <v>607</v>
      </c>
      <c r="C1271" s="158" t="str">
        <f t="shared" si="19"/>
        <v>1132502</v>
      </c>
      <c r="D1271">
        <v>113250</v>
      </c>
      <c r="F1271">
        <v>12</v>
      </c>
      <c r="G1271">
        <v>103</v>
      </c>
      <c r="I1271">
        <v>1025896</v>
      </c>
      <c r="J1271">
        <v>1</v>
      </c>
      <c r="K1271">
        <v>0</v>
      </c>
      <c r="L1271">
        <v>1</v>
      </c>
      <c r="M1271">
        <v>0</v>
      </c>
      <c r="N1271">
        <v>9020261</v>
      </c>
      <c r="O1271">
        <v>2</v>
      </c>
      <c r="P1271" t="s">
        <v>103</v>
      </c>
      <c r="Q1271">
        <v>1005</v>
      </c>
      <c r="R1271">
        <v>6</v>
      </c>
      <c r="S1271">
        <v>0</v>
      </c>
      <c r="T1271">
        <v>0</v>
      </c>
      <c r="V1271" t="s">
        <v>1387</v>
      </c>
      <c r="W1271">
        <v>3</v>
      </c>
      <c r="X1271" s="68">
        <v>42354</v>
      </c>
      <c r="Y1271" s="68">
        <v>36525</v>
      </c>
      <c r="Z1271">
        <v>0</v>
      </c>
      <c r="AA1271">
        <v>22</v>
      </c>
      <c r="AB1271" t="s">
        <v>607</v>
      </c>
      <c r="AE1271" t="s">
        <v>437</v>
      </c>
      <c r="AF1271">
        <v>30001</v>
      </c>
    </row>
    <row r="1272" spans="1:32" x14ac:dyDescent="0.25">
      <c r="A1272" t="s">
        <v>711</v>
      </c>
      <c r="B1272" t="s">
        <v>607</v>
      </c>
      <c r="C1272" s="158" t="str">
        <f t="shared" si="19"/>
        <v>1132503</v>
      </c>
      <c r="D1272">
        <v>113250</v>
      </c>
      <c r="F1272">
        <v>12</v>
      </c>
      <c r="G1272">
        <v>122</v>
      </c>
      <c r="I1272">
        <v>1025897</v>
      </c>
      <c r="J1272">
        <v>1</v>
      </c>
      <c r="K1272">
        <v>0</v>
      </c>
      <c r="L1272">
        <v>1</v>
      </c>
      <c r="M1272">
        <v>0</v>
      </c>
      <c r="N1272">
        <v>9020261</v>
      </c>
      <c r="O1272">
        <v>3</v>
      </c>
      <c r="P1272" t="s">
        <v>103</v>
      </c>
      <c r="Q1272">
        <v>1005</v>
      </c>
      <c r="R1272">
        <v>6</v>
      </c>
      <c r="S1272">
        <v>0</v>
      </c>
      <c r="T1272">
        <v>0</v>
      </c>
      <c r="V1272" t="s">
        <v>1387</v>
      </c>
      <c r="W1272">
        <v>3</v>
      </c>
      <c r="X1272" s="68">
        <v>42354</v>
      </c>
      <c r="Y1272" s="68">
        <v>36525</v>
      </c>
      <c r="Z1272">
        <v>0</v>
      </c>
      <c r="AA1272">
        <v>22</v>
      </c>
      <c r="AB1272" t="s">
        <v>607</v>
      </c>
      <c r="AE1272" t="s">
        <v>437</v>
      </c>
      <c r="AF1272">
        <v>30001</v>
      </c>
    </row>
    <row r="1273" spans="1:32" x14ac:dyDescent="0.25">
      <c r="A1273" t="s">
        <v>711</v>
      </c>
      <c r="B1273" t="s">
        <v>607</v>
      </c>
      <c r="C1273" s="158" t="str">
        <f t="shared" si="19"/>
        <v>1132504</v>
      </c>
      <c r="D1273">
        <v>113250</v>
      </c>
      <c r="F1273">
        <v>12</v>
      </c>
      <c r="G1273">
        <v>108.5</v>
      </c>
      <c r="I1273">
        <v>1025898</v>
      </c>
      <c r="J1273">
        <v>1</v>
      </c>
      <c r="K1273">
        <v>0</v>
      </c>
      <c r="L1273">
        <v>1</v>
      </c>
      <c r="M1273">
        <v>0</v>
      </c>
      <c r="N1273">
        <v>9020261</v>
      </c>
      <c r="O1273">
        <v>4</v>
      </c>
      <c r="P1273" t="s">
        <v>103</v>
      </c>
      <c r="Q1273">
        <v>1005</v>
      </c>
      <c r="R1273">
        <v>6</v>
      </c>
      <c r="S1273">
        <v>0</v>
      </c>
      <c r="T1273">
        <v>0</v>
      </c>
      <c r="V1273" t="s">
        <v>1387</v>
      </c>
      <c r="W1273">
        <v>3</v>
      </c>
      <c r="X1273" s="68">
        <v>42354</v>
      </c>
      <c r="Y1273" s="68">
        <v>36525</v>
      </c>
      <c r="Z1273">
        <v>0</v>
      </c>
      <c r="AA1273">
        <v>22</v>
      </c>
      <c r="AB1273" t="s">
        <v>607</v>
      </c>
      <c r="AE1273" t="s">
        <v>437</v>
      </c>
      <c r="AF1273">
        <v>30001</v>
      </c>
    </row>
    <row r="1274" spans="1:32" x14ac:dyDescent="0.25">
      <c r="A1274" t="s">
        <v>711</v>
      </c>
      <c r="B1274" t="s">
        <v>607</v>
      </c>
      <c r="C1274" s="158" t="str">
        <f t="shared" si="19"/>
        <v>1132505</v>
      </c>
      <c r="D1274">
        <v>113250</v>
      </c>
      <c r="F1274">
        <v>12</v>
      </c>
      <c r="G1274">
        <v>128.5</v>
      </c>
      <c r="I1274">
        <v>1025899</v>
      </c>
      <c r="J1274">
        <v>1</v>
      </c>
      <c r="K1274">
        <v>0</v>
      </c>
      <c r="L1274">
        <v>1</v>
      </c>
      <c r="M1274">
        <v>0</v>
      </c>
      <c r="N1274">
        <v>9020261</v>
      </c>
      <c r="O1274">
        <v>5</v>
      </c>
      <c r="P1274" t="s">
        <v>103</v>
      </c>
      <c r="Q1274">
        <v>1005</v>
      </c>
      <c r="R1274">
        <v>6</v>
      </c>
      <c r="S1274">
        <v>0</v>
      </c>
      <c r="T1274">
        <v>0</v>
      </c>
      <c r="V1274" t="s">
        <v>1387</v>
      </c>
      <c r="W1274">
        <v>3</v>
      </c>
      <c r="X1274" s="68">
        <v>42354</v>
      </c>
      <c r="Y1274" s="68">
        <v>36525</v>
      </c>
      <c r="Z1274">
        <v>0</v>
      </c>
      <c r="AA1274">
        <v>22</v>
      </c>
      <c r="AB1274" t="s">
        <v>607</v>
      </c>
      <c r="AE1274" t="s">
        <v>437</v>
      </c>
      <c r="AF1274">
        <v>30001</v>
      </c>
    </row>
    <row r="1275" spans="1:32" x14ac:dyDescent="0.25">
      <c r="A1275" t="s">
        <v>712</v>
      </c>
      <c r="B1275" t="s">
        <v>607</v>
      </c>
      <c r="C1275" s="158" t="str">
        <f t="shared" si="19"/>
        <v>1132511</v>
      </c>
      <c r="D1275">
        <v>113251</v>
      </c>
      <c r="F1275">
        <v>12</v>
      </c>
      <c r="G1275">
        <v>4</v>
      </c>
      <c r="I1275">
        <v>1025902</v>
      </c>
      <c r="J1275">
        <v>1</v>
      </c>
      <c r="K1275">
        <v>0</v>
      </c>
      <c r="L1275">
        <v>1</v>
      </c>
      <c r="M1275">
        <v>0</v>
      </c>
      <c r="N1275">
        <v>9020261</v>
      </c>
      <c r="O1275">
        <v>1</v>
      </c>
      <c r="P1275" t="s">
        <v>99</v>
      </c>
      <c r="Q1275">
        <v>1005</v>
      </c>
      <c r="R1275">
        <v>6</v>
      </c>
      <c r="S1275">
        <v>0</v>
      </c>
      <c r="T1275">
        <v>0</v>
      </c>
      <c r="V1275" t="s">
        <v>1387</v>
      </c>
      <c r="W1275">
        <v>3</v>
      </c>
      <c r="X1275" s="68">
        <v>42354</v>
      </c>
      <c r="Y1275" s="68">
        <v>36525</v>
      </c>
      <c r="Z1275">
        <v>0</v>
      </c>
      <c r="AA1275">
        <v>22</v>
      </c>
      <c r="AB1275" t="s">
        <v>607</v>
      </c>
      <c r="AE1275" t="s">
        <v>437</v>
      </c>
      <c r="AF1275">
        <v>30001</v>
      </c>
    </row>
    <row r="1276" spans="1:32" x14ac:dyDescent="0.25">
      <c r="A1276" t="s">
        <v>712</v>
      </c>
      <c r="B1276" t="s">
        <v>607</v>
      </c>
      <c r="C1276" s="158" t="str">
        <f t="shared" si="19"/>
        <v>1132512</v>
      </c>
      <c r="D1276">
        <v>113251</v>
      </c>
      <c r="F1276">
        <v>12</v>
      </c>
      <c r="G1276">
        <v>5</v>
      </c>
      <c r="I1276">
        <v>1025903</v>
      </c>
      <c r="J1276">
        <v>1</v>
      </c>
      <c r="K1276">
        <v>0</v>
      </c>
      <c r="L1276">
        <v>1</v>
      </c>
      <c r="M1276">
        <v>0</v>
      </c>
      <c r="N1276">
        <v>9020261</v>
      </c>
      <c r="O1276">
        <v>2</v>
      </c>
      <c r="P1276" t="s">
        <v>99</v>
      </c>
      <c r="Q1276">
        <v>1005</v>
      </c>
      <c r="R1276">
        <v>6</v>
      </c>
      <c r="S1276">
        <v>0</v>
      </c>
      <c r="T1276">
        <v>0</v>
      </c>
      <c r="V1276" t="s">
        <v>1387</v>
      </c>
      <c r="W1276">
        <v>3</v>
      </c>
      <c r="X1276" s="68">
        <v>42354</v>
      </c>
      <c r="Y1276" s="68">
        <v>36525</v>
      </c>
      <c r="Z1276">
        <v>0</v>
      </c>
      <c r="AA1276">
        <v>22</v>
      </c>
      <c r="AB1276" t="s">
        <v>607</v>
      </c>
      <c r="AE1276" t="s">
        <v>437</v>
      </c>
      <c r="AF1276">
        <v>30001</v>
      </c>
    </row>
    <row r="1277" spans="1:32" x14ac:dyDescent="0.25">
      <c r="A1277" t="s">
        <v>712</v>
      </c>
      <c r="B1277" t="s">
        <v>607</v>
      </c>
      <c r="C1277" s="158" t="str">
        <f t="shared" si="19"/>
        <v>1132513</v>
      </c>
      <c r="D1277">
        <v>113251</v>
      </c>
      <c r="F1277">
        <v>12</v>
      </c>
      <c r="G1277">
        <v>6.25</v>
      </c>
      <c r="I1277">
        <v>1025904</v>
      </c>
      <c r="J1277">
        <v>1</v>
      </c>
      <c r="K1277">
        <v>0</v>
      </c>
      <c r="L1277">
        <v>1</v>
      </c>
      <c r="M1277">
        <v>0</v>
      </c>
      <c r="N1277">
        <v>9020261</v>
      </c>
      <c r="O1277">
        <v>3</v>
      </c>
      <c r="P1277" t="s">
        <v>99</v>
      </c>
      <c r="Q1277">
        <v>1005</v>
      </c>
      <c r="R1277">
        <v>6</v>
      </c>
      <c r="S1277">
        <v>0</v>
      </c>
      <c r="T1277">
        <v>0</v>
      </c>
      <c r="V1277" t="s">
        <v>1387</v>
      </c>
      <c r="W1277">
        <v>3</v>
      </c>
      <c r="X1277" s="68">
        <v>42354</v>
      </c>
      <c r="Y1277" s="68">
        <v>36525</v>
      </c>
      <c r="Z1277">
        <v>0</v>
      </c>
      <c r="AA1277">
        <v>22</v>
      </c>
      <c r="AB1277" t="s">
        <v>607</v>
      </c>
      <c r="AE1277" t="s">
        <v>437</v>
      </c>
      <c r="AF1277">
        <v>30001</v>
      </c>
    </row>
    <row r="1278" spans="1:32" x14ac:dyDescent="0.25">
      <c r="A1278" t="s">
        <v>712</v>
      </c>
      <c r="B1278" t="s">
        <v>607</v>
      </c>
      <c r="C1278" s="158" t="str">
        <f t="shared" si="19"/>
        <v>1132514</v>
      </c>
      <c r="D1278">
        <v>113251</v>
      </c>
      <c r="F1278">
        <v>12</v>
      </c>
      <c r="G1278">
        <v>5.25</v>
      </c>
      <c r="I1278">
        <v>1025905</v>
      </c>
      <c r="J1278">
        <v>1</v>
      </c>
      <c r="K1278">
        <v>0</v>
      </c>
      <c r="L1278">
        <v>1</v>
      </c>
      <c r="M1278">
        <v>0</v>
      </c>
      <c r="N1278">
        <v>9020261</v>
      </c>
      <c r="O1278">
        <v>4</v>
      </c>
      <c r="P1278" t="s">
        <v>99</v>
      </c>
      <c r="Q1278">
        <v>1005</v>
      </c>
      <c r="R1278">
        <v>6</v>
      </c>
      <c r="S1278">
        <v>0</v>
      </c>
      <c r="T1278">
        <v>0</v>
      </c>
      <c r="V1278" t="s">
        <v>1387</v>
      </c>
      <c r="W1278">
        <v>3</v>
      </c>
      <c r="X1278" s="68">
        <v>42354</v>
      </c>
      <c r="Y1278" s="68">
        <v>36525</v>
      </c>
      <c r="Z1278">
        <v>0</v>
      </c>
      <c r="AA1278">
        <v>22</v>
      </c>
      <c r="AB1278" t="s">
        <v>607</v>
      </c>
      <c r="AE1278" t="s">
        <v>437</v>
      </c>
      <c r="AF1278">
        <v>30001</v>
      </c>
    </row>
    <row r="1279" spans="1:32" x14ac:dyDescent="0.25">
      <c r="A1279" t="s">
        <v>712</v>
      </c>
      <c r="B1279" t="s">
        <v>607</v>
      </c>
      <c r="C1279" s="158" t="str">
        <f t="shared" si="19"/>
        <v>1132515</v>
      </c>
      <c r="D1279">
        <v>113251</v>
      </c>
      <c r="F1279">
        <v>12</v>
      </c>
      <c r="G1279">
        <v>6.55</v>
      </c>
      <c r="I1279">
        <v>1025906</v>
      </c>
      <c r="J1279">
        <v>1</v>
      </c>
      <c r="K1279">
        <v>0</v>
      </c>
      <c r="L1279">
        <v>1</v>
      </c>
      <c r="M1279">
        <v>0</v>
      </c>
      <c r="N1279">
        <v>9020261</v>
      </c>
      <c r="O1279">
        <v>5</v>
      </c>
      <c r="P1279" t="s">
        <v>99</v>
      </c>
      <c r="Q1279">
        <v>1005</v>
      </c>
      <c r="R1279">
        <v>6</v>
      </c>
      <c r="S1279">
        <v>0</v>
      </c>
      <c r="T1279">
        <v>0</v>
      </c>
      <c r="V1279" t="s">
        <v>1387</v>
      </c>
      <c r="W1279">
        <v>3</v>
      </c>
      <c r="X1279" s="68">
        <v>42354</v>
      </c>
      <c r="Y1279" s="68">
        <v>36525</v>
      </c>
      <c r="Z1279">
        <v>0</v>
      </c>
      <c r="AA1279">
        <v>22</v>
      </c>
      <c r="AB1279" t="s">
        <v>607</v>
      </c>
      <c r="AE1279" t="s">
        <v>437</v>
      </c>
      <c r="AF1279">
        <v>30001</v>
      </c>
    </row>
    <row r="1280" spans="1:32" x14ac:dyDescent="0.25">
      <c r="A1280" t="s">
        <v>713</v>
      </c>
      <c r="B1280" t="s">
        <v>607</v>
      </c>
      <c r="C1280" s="158" t="str">
        <f t="shared" si="19"/>
        <v>1132521</v>
      </c>
      <c r="D1280">
        <v>113252</v>
      </c>
      <c r="F1280">
        <v>12</v>
      </c>
      <c r="G1280">
        <v>19.600000000000001</v>
      </c>
      <c r="I1280">
        <v>1025907</v>
      </c>
      <c r="J1280">
        <v>1</v>
      </c>
      <c r="K1280">
        <v>0</v>
      </c>
      <c r="L1280">
        <v>1</v>
      </c>
      <c r="M1280">
        <v>0</v>
      </c>
      <c r="N1280">
        <v>9020261</v>
      </c>
      <c r="O1280">
        <v>1</v>
      </c>
      <c r="P1280" t="s">
        <v>714</v>
      </c>
      <c r="Q1280">
        <v>1005</v>
      </c>
      <c r="R1280">
        <v>6</v>
      </c>
      <c r="S1280">
        <v>0</v>
      </c>
      <c r="T1280">
        <v>0</v>
      </c>
      <c r="V1280" t="s">
        <v>1387</v>
      </c>
      <c r="W1280">
        <v>3</v>
      </c>
      <c r="X1280" s="68">
        <v>42354</v>
      </c>
      <c r="Y1280" s="68">
        <v>36525</v>
      </c>
      <c r="Z1280">
        <v>0</v>
      </c>
      <c r="AA1280">
        <v>22</v>
      </c>
      <c r="AB1280" t="s">
        <v>607</v>
      </c>
      <c r="AE1280" t="s">
        <v>437</v>
      </c>
      <c r="AF1280">
        <v>30001</v>
      </c>
    </row>
    <row r="1281" spans="1:32" x14ac:dyDescent="0.25">
      <c r="A1281" t="s">
        <v>713</v>
      </c>
      <c r="B1281" t="s">
        <v>607</v>
      </c>
      <c r="C1281" s="158" t="str">
        <f t="shared" si="19"/>
        <v>1132522</v>
      </c>
      <c r="D1281">
        <v>113252</v>
      </c>
      <c r="F1281">
        <v>12</v>
      </c>
      <c r="G1281">
        <v>22.55</v>
      </c>
      <c r="I1281">
        <v>1025908</v>
      </c>
      <c r="J1281">
        <v>1</v>
      </c>
      <c r="K1281">
        <v>0</v>
      </c>
      <c r="L1281">
        <v>1</v>
      </c>
      <c r="M1281">
        <v>0</v>
      </c>
      <c r="N1281">
        <v>9020261</v>
      </c>
      <c r="O1281">
        <v>2</v>
      </c>
      <c r="P1281" t="s">
        <v>714</v>
      </c>
      <c r="Q1281">
        <v>1005</v>
      </c>
      <c r="R1281">
        <v>6</v>
      </c>
      <c r="S1281">
        <v>0</v>
      </c>
      <c r="T1281">
        <v>0</v>
      </c>
      <c r="V1281" t="s">
        <v>1387</v>
      </c>
      <c r="W1281">
        <v>3</v>
      </c>
      <c r="X1281" s="68">
        <v>42354</v>
      </c>
      <c r="Y1281" s="68">
        <v>36525</v>
      </c>
      <c r="Z1281">
        <v>0</v>
      </c>
      <c r="AA1281">
        <v>22</v>
      </c>
      <c r="AB1281" t="s">
        <v>607</v>
      </c>
      <c r="AE1281" t="s">
        <v>437</v>
      </c>
      <c r="AF1281">
        <v>30001</v>
      </c>
    </row>
    <row r="1282" spans="1:32" x14ac:dyDescent="0.25">
      <c r="A1282" t="s">
        <v>713</v>
      </c>
      <c r="B1282" t="s">
        <v>607</v>
      </c>
      <c r="C1282" s="158" t="str">
        <f t="shared" si="19"/>
        <v>1132523</v>
      </c>
      <c r="D1282">
        <v>113252</v>
      </c>
      <c r="F1282">
        <v>12</v>
      </c>
      <c r="G1282">
        <v>25.95</v>
      </c>
      <c r="I1282">
        <v>1025909</v>
      </c>
      <c r="J1282">
        <v>1</v>
      </c>
      <c r="K1282">
        <v>0</v>
      </c>
      <c r="L1282">
        <v>1</v>
      </c>
      <c r="M1282">
        <v>0</v>
      </c>
      <c r="N1282">
        <v>9020261</v>
      </c>
      <c r="O1282">
        <v>3</v>
      </c>
      <c r="P1282" t="s">
        <v>714</v>
      </c>
      <c r="Q1282">
        <v>1005</v>
      </c>
      <c r="R1282">
        <v>6</v>
      </c>
      <c r="S1282">
        <v>0</v>
      </c>
      <c r="T1282">
        <v>0</v>
      </c>
      <c r="V1282" t="s">
        <v>1387</v>
      </c>
      <c r="W1282">
        <v>3</v>
      </c>
      <c r="X1282" s="68">
        <v>42354</v>
      </c>
      <c r="Y1282" s="68">
        <v>36525</v>
      </c>
      <c r="Z1282">
        <v>0</v>
      </c>
      <c r="AA1282">
        <v>22</v>
      </c>
      <c r="AB1282" t="s">
        <v>607</v>
      </c>
      <c r="AE1282" t="s">
        <v>437</v>
      </c>
      <c r="AF1282">
        <v>30001</v>
      </c>
    </row>
    <row r="1283" spans="1:32" x14ac:dyDescent="0.25">
      <c r="A1283" t="s">
        <v>713</v>
      </c>
      <c r="B1283" t="s">
        <v>607</v>
      </c>
      <c r="C1283" s="158" t="str">
        <f t="shared" ref="C1283:C1346" si="20">D1283&amp;O1283</f>
        <v>1132524</v>
      </c>
      <c r="D1283">
        <v>113252</v>
      </c>
      <c r="F1283">
        <v>12</v>
      </c>
      <c r="G1283">
        <v>23.7</v>
      </c>
      <c r="I1283">
        <v>1025910</v>
      </c>
      <c r="J1283">
        <v>1</v>
      </c>
      <c r="K1283">
        <v>0</v>
      </c>
      <c r="L1283">
        <v>1</v>
      </c>
      <c r="M1283">
        <v>0</v>
      </c>
      <c r="N1283">
        <v>9020261</v>
      </c>
      <c r="O1283">
        <v>4</v>
      </c>
      <c r="P1283" t="s">
        <v>714</v>
      </c>
      <c r="Q1283">
        <v>1005</v>
      </c>
      <c r="R1283">
        <v>6</v>
      </c>
      <c r="S1283">
        <v>0</v>
      </c>
      <c r="T1283">
        <v>0</v>
      </c>
      <c r="V1283" t="s">
        <v>1387</v>
      </c>
      <c r="W1283">
        <v>3</v>
      </c>
      <c r="X1283" s="68">
        <v>42354</v>
      </c>
      <c r="Y1283" s="68">
        <v>36525</v>
      </c>
      <c r="Z1283">
        <v>0</v>
      </c>
      <c r="AA1283">
        <v>22</v>
      </c>
      <c r="AB1283" t="s">
        <v>607</v>
      </c>
      <c r="AE1283" t="s">
        <v>437</v>
      </c>
      <c r="AF1283">
        <v>30001</v>
      </c>
    </row>
    <row r="1284" spans="1:32" x14ac:dyDescent="0.25">
      <c r="A1284" t="s">
        <v>713</v>
      </c>
      <c r="B1284" t="s">
        <v>607</v>
      </c>
      <c r="C1284" s="158" t="str">
        <f t="shared" si="20"/>
        <v>1132525</v>
      </c>
      <c r="D1284">
        <v>113252</v>
      </c>
      <c r="F1284">
        <v>12</v>
      </c>
      <c r="G1284">
        <v>27.25</v>
      </c>
      <c r="I1284">
        <v>1025911</v>
      </c>
      <c r="J1284">
        <v>1</v>
      </c>
      <c r="K1284">
        <v>0</v>
      </c>
      <c r="L1284">
        <v>1</v>
      </c>
      <c r="M1284">
        <v>0</v>
      </c>
      <c r="N1284">
        <v>9020261</v>
      </c>
      <c r="O1284">
        <v>5</v>
      </c>
      <c r="P1284" t="s">
        <v>714</v>
      </c>
      <c r="Q1284">
        <v>1005</v>
      </c>
      <c r="R1284">
        <v>6</v>
      </c>
      <c r="S1284">
        <v>0</v>
      </c>
      <c r="T1284">
        <v>0</v>
      </c>
      <c r="V1284" t="s">
        <v>1387</v>
      </c>
      <c r="W1284">
        <v>3</v>
      </c>
      <c r="X1284" s="68">
        <v>42354</v>
      </c>
      <c r="Y1284" s="68">
        <v>36525</v>
      </c>
      <c r="Z1284">
        <v>0</v>
      </c>
      <c r="AA1284">
        <v>22</v>
      </c>
      <c r="AB1284" t="s">
        <v>607</v>
      </c>
      <c r="AE1284" t="s">
        <v>437</v>
      </c>
      <c r="AF1284">
        <v>30001</v>
      </c>
    </row>
    <row r="1285" spans="1:32" x14ac:dyDescent="0.25">
      <c r="A1285" t="s">
        <v>715</v>
      </c>
      <c r="B1285" t="s">
        <v>615</v>
      </c>
      <c r="C1285" s="158" t="str">
        <f t="shared" si="20"/>
        <v>1132551</v>
      </c>
      <c r="D1285">
        <v>113255</v>
      </c>
      <c r="F1285">
        <v>12</v>
      </c>
      <c r="G1285">
        <v>45.7</v>
      </c>
      <c r="I1285">
        <v>1025915</v>
      </c>
      <c r="J1285">
        <v>1</v>
      </c>
      <c r="K1285">
        <v>0</v>
      </c>
      <c r="L1285">
        <v>1</v>
      </c>
      <c r="M1285">
        <v>0</v>
      </c>
      <c r="N1285">
        <v>9020298</v>
      </c>
      <c r="O1285">
        <v>1</v>
      </c>
      <c r="P1285" t="s">
        <v>716</v>
      </c>
      <c r="Q1285">
        <v>1005</v>
      </c>
      <c r="R1285">
        <v>6</v>
      </c>
      <c r="S1285">
        <v>0</v>
      </c>
      <c r="T1285">
        <v>0</v>
      </c>
      <c r="V1285" t="s">
        <v>1387</v>
      </c>
      <c r="W1285">
        <v>3</v>
      </c>
      <c r="X1285" s="68">
        <v>42354</v>
      </c>
      <c r="Y1285" s="68">
        <v>36525</v>
      </c>
      <c r="Z1285">
        <v>0</v>
      </c>
      <c r="AA1285">
        <v>25</v>
      </c>
      <c r="AB1285" t="s">
        <v>615</v>
      </c>
      <c r="AE1285" t="s">
        <v>437</v>
      </c>
      <c r="AF1285">
        <v>30001</v>
      </c>
    </row>
    <row r="1286" spans="1:32" x14ac:dyDescent="0.25">
      <c r="A1286" t="s">
        <v>715</v>
      </c>
      <c r="B1286" t="s">
        <v>615</v>
      </c>
      <c r="C1286" s="158" t="str">
        <f t="shared" si="20"/>
        <v>1132552</v>
      </c>
      <c r="D1286">
        <v>113255</v>
      </c>
      <c r="F1286">
        <v>12</v>
      </c>
      <c r="G1286">
        <v>54.4</v>
      </c>
      <c r="I1286">
        <v>1025916</v>
      </c>
      <c r="J1286">
        <v>1</v>
      </c>
      <c r="K1286">
        <v>0</v>
      </c>
      <c r="L1286">
        <v>1</v>
      </c>
      <c r="M1286">
        <v>0</v>
      </c>
      <c r="N1286">
        <v>9020298</v>
      </c>
      <c r="O1286">
        <v>2</v>
      </c>
      <c r="P1286" t="s">
        <v>716</v>
      </c>
      <c r="Q1286">
        <v>1005</v>
      </c>
      <c r="R1286">
        <v>6</v>
      </c>
      <c r="S1286">
        <v>0</v>
      </c>
      <c r="T1286">
        <v>0</v>
      </c>
      <c r="V1286" t="s">
        <v>1387</v>
      </c>
      <c r="W1286">
        <v>3</v>
      </c>
      <c r="X1286" s="68">
        <v>42354</v>
      </c>
      <c r="Y1286" s="68">
        <v>36525</v>
      </c>
      <c r="Z1286">
        <v>0</v>
      </c>
      <c r="AA1286">
        <v>25</v>
      </c>
      <c r="AB1286" t="s">
        <v>615</v>
      </c>
      <c r="AE1286" t="s">
        <v>437</v>
      </c>
      <c r="AF1286">
        <v>30001</v>
      </c>
    </row>
    <row r="1287" spans="1:32" x14ac:dyDescent="0.25">
      <c r="A1287" t="s">
        <v>715</v>
      </c>
      <c r="B1287" t="s">
        <v>615</v>
      </c>
      <c r="C1287" s="158" t="str">
        <f t="shared" si="20"/>
        <v>1132553</v>
      </c>
      <c r="D1287">
        <v>113255</v>
      </c>
      <c r="F1287">
        <v>12</v>
      </c>
      <c r="G1287">
        <v>65.3</v>
      </c>
      <c r="I1287">
        <v>1025917</v>
      </c>
      <c r="J1287">
        <v>1</v>
      </c>
      <c r="K1287">
        <v>0</v>
      </c>
      <c r="L1287">
        <v>1</v>
      </c>
      <c r="M1287">
        <v>0</v>
      </c>
      <c r="N1287">
        <v>9020298</v>
      </c>
      <c r="O1287">
        <v>3</v>
      </c>
      <c r="P1287" t="s">
        <v>716</v>
      </c>
      <c r="Q1287">
        <v>1005</v>
      </c>
      <c r="R1287">
        <v>6</v>
      </c>
      <c r="S1287">
        <v>0</v>
      </c>
      <c r="T1287">
        <v>0</v>
      </c>
      <c r="V1287" t="s">
        <v>1387</v>
      </c>
      <c r="W1287">
        <v>3</v>
      </c>
      <c r="X1287" s="68">
        <v>42354</v>
      </c>
      <c r="Y1287" s="68">
        <v>36525</v>
      </c>
      <c r="Z1287">
        <v>0</v>
      </c>
      <c r="AA1287">
        <v>25</v>
      </c>
      <c r="AB1287" t="s">
        <v>615</v>
      </c>
      <c r="AE1287" t="s">
        <v>437</v>
      </c>
      <c r="AF1287">
        <v>30001</v>
      </c>
    </row>
    <row r="1288" spans="1:32" x14ac:dyDescent="0.25">
      <c r="A1288" t="s">
        <v>715</v>
      </c>
      <c r="B1288" t="s">
        <v>615</v>
      </c>
      <c r="C1288" s="158" t="str">
        <f t="shared" si="20"/>
        <v>1132554</v>
      </c>
      <c r="D1288">
        <v>113255</v>
      </c>
      <c r="F1288">
        <v>12</v>
      </c>
      <c r="G1288">
        <v>59.8</v>
      </c>
      <c r="I1288">
        <v>1025918</v>
      </c>
      <c r="J1288">
        <v>1</v>
      </c>
      <c r="K1288">
        <v>0</v>
      </c>
      <c r="L1288">
        <v>1</v>
      </c>
      <c r="M1288">
        <v>0</v>
      </c>
      <c r="N1288">
        <v>9020298</v>
      </c>
      <c r="O1288">
        <v>4</v>
      </c>
      <c r="P1288" t="s">
        <v>716</v>
      </c>
      <c r="Q1288">
        <v>1005</v>
      </c>
      <c r="R1288">
        <v>6</v>
      </c>
      <c r="S1288">
        <v>0</v>
      </c>
      <c r="T1288">
        <v>0</v>
      </c>
      <c r="V1288" t="s">
        <v>1387</v>
      </c>
      <c r="W1288">
        <v>3</v>
      </c>
      <c r="X1288" s="68">
        <v>42354</v>
      </c>
      <c r="Y1288" s="68">
        <v>36525</v>
      </c>
      <c r="Z1288">
        <v>0</v>
      </c>
      <c r="AA1288">
        <v>25</v>
      </c>
      <c r="AB1288" t="s">
        <v>615</v>
      </c>
      <c r="AE1288" t="s">
        <v>437</v>
      </c>
      <c r="AF1288">
        <v>30001</v>
      </c>
    </row>
    <row r="1289" spans="1:32" x14ac:dyDescent="0.25">
      <c r="A1289" t="s">
        <v>715</v>
      </c>
      <c r="B1289" t="s">
        <v>615</v>
      </c>
      <c r="C1289" s="158" t="str">
        <f t="shared" si="20"/>
        <v>1132555</v>
      </c>
      <c r="D1289">
        <v>113255</v>
      </c>
      <c r="F1289">
        <v>12</v>
      </c>
      <c r="G1289">
        <v>70.7</v>
      </c>
      <c r="I1289">
        <v>1025919</v>
      </c>
      <c r="J1289">
        <v>1</v>
      </c>
      <c r="K1289">
        <v>0</v>
      </c>
      <c r="L1289">
        <v>1</v>
      </c>
      <c r="M1289">
        <v>0</v>
      </c>
      <c r="N1289">
        <v>9020298</v>
      </c>
      <c r="O1289">
        <v>5</v>
      </c>
      <c r="P1289" t="s">
        <v>716</v>
      </c>
      <c r="Q1289">
        <v>1005</v>
      </c>
      <c r="R1289">
        <v>6</v>
      </c>
      <c r="S1289">
        <v>0</v>
      </c>
      <c r="T1289">
        <v>0</v>
      </c>
      <c r="V1289" t="s">
        <v>1387</v>
      </c>
      <c r="W1289">
        <v>3</v>
      </c>
      <c r="X1289" s="68">
        <v>42354</v>
      </c>
      <c r="Y1289" s="68">
        <v>36525</v>
      </c>
      <c r="Z1289">
        <v>0</v>
      </c>
      <c r="AA1289">
        <v>25</v>
      </c>
      <c r="AB1289" t="s">
        <v>615</v>
      </c>
      <c r="AE1289" t="s">
        <v>437</v>
      </c>
      <c r="AF1289">
        <v>30001</v>
      </c>
    </row>
    <row r="1290" spans="1:32" x14ac:dyDescent="0.25">
      <c r="A1290" t="s">
        <v>717</v>
      </c>
      <c r="B1290" t="s">
        <v>615</v>
      </c>
      <c r="C1290" s="158" t="str">
        <f t="shared" si="20"/>
        <v>1132623</v>
      </c>
      <c r="D1290">
        <v>113262</v>
      </c>
      <c r="F1290">
        <v>12</v>
      </c>
      <c r="G1290">
        <v>81</v>
      </c>
      <c r="I1290">
        <v>1025928</v>
      </c>
      <c r="J1290">
        <v>1</v>
      </c>
      <c r="K1290">
        <v>0</v>
      </c>
      <c r="L1290">
        <v>1</v>
      </c>
      <c r="M1290">
        <v>0</v>
      </c>
      <c r="N1290">
        <v>9090001</v>
      </c>
      <c r="O1290">
        <v>3</v>
      </c>
      <c r="P1290" t="s">
        <v>43</v>
      </c>
      <c r="Q1290">
        <v>1005</v>
      </c>
      <c r="R1290">
        <v>6</v>
      </c>
      <c r="S1290">
        <v>0</v>
      </c>
      <c r="T1290">
        <v>0</v>
      </c>
      <c r="V1290" t="s">
        <v>1387</v>
      </c>
      <c r="W1290">
        <v>3</v>
      </c>
      <c r="X1290" s="68">
        <v>42354</v>
      </c>
      <c r="Y1290" s="68">
        <v>36525</v>
      </c>
      <c r="Z1290">
        <v>0</v>
      </c>
      <c r="AA1290">
        <v>25</v>
      </c>
      <c r="AB1290" t="s">
        <v>615</v>
      </c>
      <c r="AE1290" t="s">
        <v>437</v>
      </c>
      <c r="AF1290">
        <v>30001</v>
      </c>
    </row>
    <row r="1291" spans="1:32" x14ac:dyDescent="0.25">
      <c r="A1291" t="s">
        <v>717</v>
      </c>
      <c r="B1291" t="s">
        <v>615</v>
      </c>
      <c r="C1291" s="158" t="str">
        <f t="shared" si="20"/>
        <v>1132624</v>
      </c>
      <c r="D1291">
        <v>113262</v>
      </c>
      <c r="F1291">
        <v>12</v>
      </c>
      <c r="G1291">
        <v>69</v>
      </c>
      <c r="I1291">
        <v>1025929</v>
      </c>
      <c r="J1291">
        <v>1</v>
      </c>
      <c r="K1291">
        <v>0</v>
      </c>
      <c r="L1291">
        <v>1</v>
      </c>
      <c r="M1291">
        <v>0</v>
      </c>
      <c r="N1291">
        <v>9090001</v>
      </c>
      <c r="O1291">
        <v>4</v>
      </c>
      <c r="P1291" t="s">
        <v>43</v>
      </c>
      <c r="Q1291">
        <v>1005</v>
      </c>
      <c r="R1291">
        <v>6</v>
      </c>
      <c r="S1291">
        <v>0</v>
      </c>
      <c r="T1291">
        <v>0</v>
      </c>
      <c r="V1291" t="s">
        <v>1387</v>
      </c>
      <c r="W1291">
        <v>3</v>
      </c>
      <c r="X1291" s="68">
        <v>42354</v>
      </c>
      <c r="Y1291" s="68">
        <v>36525</v>
      </c>
      <c r="Z1291">
        <v>0</v>
      </c>
      <c r="AA1291">
        <v>25</v>
      </c>
      <c r="AB1291" t="s">
        <v>615</v>
      </c>
      <c r="AE1291" t="s">
        <v>437</v>
      </c>
      <c r="AF1291">
        <v>30001</v>
      </c>
    </row>
    <row r="1292" spans="1:32" x14ac:dyDescent="0.25">
      <c r="A1292" t="s">
        <v>717</v>
      </c>
      <c r="B1292" t="s">
        <v>615</v>
      </c>
      <c r="C1292" s="158" t="str">
        <f t="shared" si="20"/>
        <v>1132625</v>
      </c>
      <c r="D1292">
        <v>113262</v>
      </c>
      <c r="F1292">
        <v>12</v>
      </c>
      <c r="G1292">
        <v>85</v>
      </c>
      <c r="I1292">
        <v>1025930</v>
      </c>
      <c r="J1292">
        <v>1</v>
      </c>
      <c r="K1292">
        <v>0</v>
      </c>
      <c r="L1292">
        <v>1</v>
      </c>
      <c r="M1292">
        <v>0</v>
      </c>
      <c r="N1292">
        <v>9090001</v>
      </c>
      <c r="O1292">
        <v>5</v>
      </c>
      <c r="P1292" t="s">
        <v>43</v>
      </c>
      <c r="Q1292">
        <v>1005</v>
      </c>
      <c r="R1292">
        <v>6</v>
      </c>
      <c r="S1292">
        <v>0</v>
      </c>
      <c r="T1292">
        <v>0</v>
      </c>
      <c r="V1292" t="s">
        <v>1387</v>
      </c>
      <c r="W1292">
        <v>3</v>
      </c>
      <c r="X1292" s="68">
        <v>42354</v>
      </c>
      <c r="Y1292" s="68">
        <v>36525</v>
      </c>
      <c r="Z1292">
        <v>0</v>
      </c>
      <c r="AA1292">
        <v>25</v>
      </c>
      <c r="AB1292" t="s">
        <v>615</v>
      </c>
      <c r="AE1292" t="s">
        <v>437</v>
      </c>
      <c r="AF1292">
        <v>30001</v>
      </c>
    </row>
    <row r="1293" spans="1:32" x14ac:dyDescent="0.25">
      <c r="A1293" t="s">
        <v>717</v>
      </c>
      <c r="B1293" t="s">
        <v>615</v>
      </c>
      <c r="C1293" s="158" t="str">
        <f t="shared" si="20"/>
        <v>1132621</v>
      </c>
      <c r="D1293">
        <v>113262</v>
      </c>
      <c r="F1293">
        <v>12</v>
      </c>
      <c r="G1293">
        <v>52</v>
      </c>
      <c r="I1293">
        <v>1025926</v>
      </c>
      <c r="J1293">
        <v>1</v>
      </c>
      <c r="K1293">
        <v>0</v>
      </c>
      <c r="L1293">
        <v>1</v>
      </c>
      <c r="M1293">
        <v>0</v>
      </c>
      <c r="N1293">
        <v>9090001</v>
      </c>
      <c r="O1293">
        <v>1</v>
      </c>
      <c r="P1293" t="s">
        <v>43</v>
      </c>
      <c r="Q1293">
        <v>1005</v>
      </c>
      <c r="R1293">
        <v>6</v>
      </c>
      <c r="S1293">
        <v>0</v>
      </c>
      <c r="T1293">
        <v>0</v>
      </c>
      <c r="V1293" t="s">
        <v>1387</v>
      </c>
      <c r="W1293">
        <v>3</v>
      </c>
      <c r="X1293" s="68">
        <v>42354</v>
      </c>
      <c r="Y1293" s="68">
        <v>36525</v>
      </c>
      <c r="Z1293">
        <v>0</v>
      </c>
      <c r="AA1293">
        <v>25</v>
      </c>
      <c r="AB1293" t="s">
        <v>615</v>
      </c>
      <c r="AE1293" t="s">
        <v>437</v>
      </c>
      <c r="AF1293">
        <v>30001</v>
      </c>
    </row>
    <row r="1294" spans="1:32" x14ac:dyDescent="0.25">
      <c r="A1294" t="s">
        <v>717</v>
      </c>
      <c r="B1294" t="s">
        <v>615</v>
      </c>
      <c r="C1294" s="158" t="str">
        <f t="shared" si="20"/>
        <v>1132622</v>
      </c>
      <c r="D1294">
        <v>113262</v>
      </c>
      <c r="F1294">
        <v>12</v>
      </c>
      <c r="G1294">
        <v>65</v>
      </c>
      <c r="I1294">
        <v>1025927</v>
      </c>
      <c r="J1294">
        <v>1</v>
      </c>
      <c r="K1294">
        <v>0</v>
      </c>
      <c r="L1294">
        <v>1</v>
      </c>
      <c r="M1294">
        <v>0</v>
      </c>
      <c r="N1294">
        <v>9090001</v>
      </c>
      <c r="O1294">
        <v>2</v>
      </c>
      <c r="P1294" t="s">
        <v>43</v>
      </c>
      <c r="Q1294">
        <v>1005</v>
      </c>
      <c r="R1294">
        <v>6</v>
      </c>
      <c r="S1294">
        <v>0</v>
      </c>
      <c r="T1294">
        <v>0</v>
      </c>
      <c r="V1294" t="s">
        <v>1387</v>
      </c>
      <c r="W1294">
        <v>3</v>
      </c>
      <c r="X1294" s="68">
        <v>42354</v>
      </c>
      <c r="Y1294" s="68">
        <v>36525</v>
      </c>
      <c r="Z1294">
        <v>0</v>
      </c>
      <c r="AA1294">
        <v>25</v>
      </c>
      <c r="AB1294" t="s">
        <v>615</v>
      </c>
      <c r="AE1294" t="s">
        <v>437</v>
      </c>
      <c r="AF1294">
        <v>30001</v>
      </c>
    </row>
    <row r="1295" spans="1:32" x14ac:dyDescent="0.25">
      <c r="A1295" t="s">
        <v>718</v>
      </c>
      <c r="B1295" t="s">
        <v>607</v>
      </c>
      <c r="C1295" s="158" t="str">
        <f t="shared" si="20"/>
        <v>1132631</v>
      </c>
      <c r="D1295">
        <v>113263</v>
      </c>
      <c r="F1295">
        <v>12</v>
      </c>
      <c r="G1295">
        <v>28</v>
      </c>
      <c r="I1295">
        <v>1025934</v>
      </c>
      <c r="J1295">
        <v>1</v>
      </c>
      <c r="K1295">
        <v>0</v>
      </c>
      <c r="L1295">
        <v>1</v>
      </c>
      <c r="M1295">
        <v>0</v>
      </c>
      <c r="N1295">
        <v>9090001</v>
      </c>
      <c r="O1295">
        <v>1</v>
      </c>
      <c r="P1295" t="s">
        <v>719</v>
      </c>
      <c r="Q1295">
        <v>1005</v>
      </c>
      <c r="R1295">
        <v>6</v>
      </c>
      <c r="S1295">
        <v>0</v>
      </c>
      <c r="T1295">
        <v>0</v>
      </c>
      <c r="V1295" t="s">
        <v>1387</v>
      </c>
      <c r="W1295">
        <v>3</v>
      </c>
      <c r="X1295" s="68">
        <v>42354</v>
      </c>
      <c r="Y1295" s="68">
        <v>36525</v>
      </c>
      <c r="Z1295">
        <v>0</v>
      </c>
      <c r="AA1295">
        <v>22</v>
      </c>
      <c r="AB1295" t="s">
        <v>607</v>
      </c>
      <c r="AE1295" t="s">
        <v>437</v>
      </c>
      <c r="AF1295">
        <v>30001</v>
      </c>
    </row>
    <row r="1296" spans="1:32" x14ac:dyDescent="0.25">
      <c r="A1296" t="s">
        <v>718</v>
      </c>
      <c r="B1296" t="s">
        <v>607</v>
      </c>
      <c r="C1296" s="158" t="str">
        <f t="shared" si="20"/>
        <v>1132632</v>
      </c>
      <c r="D1296">
        <v>113263</v>
      </c>
      <c r="F1296">
        <v>12</v>
      </c>
      <c r="G1296">
        <v>32</v>
      </c>
      <c r="I1296">
        <v>1025935</v>
      </c>
      <c r="J1296">
        <v>1</v>
      </c>
      <c r="K1296">
        <v>0</v>
      </c>
      <c r="L1296">
        <v>1</v>
      </c>
      <c r="M1296">
        <v>0</v>
      </c>
      <c r="N1296">
        <v>9090001</v>
      </c>
      <c r="O1296">
        <v>2</v>
      </c>
      <c r="P1296" t="s">
        <v>719</v>
      </c>
      <c r="Q1296">
        <v>1005</v>
      </c>
      <c r="R1296">
        <v>6</v>
      </c>
      <c r="S1296">
        <v>0</v>
      </c>
      <c r="T1296">
        <v>0</v>
      </c>
      <c r="V1296" t="s">
        <v>1387</v>
      </c>
      <c r="W1296">
        <v>3</v>
      </c>
      <c r="X1296" s="68">
        <v>42354</v>
      </c>
      <c r="Y1296" s="68">
        <v>36525</v>
      </c>
      <c r="Z1296">
        <v>0</v>
      </c>
      <c r="AA1296">
        <v>22</v>
      </c>
      <c r="AB1296" t="s">
        <v>607</v>
      </c>
      <c r="AE1296" t="s">
        <v>437</v>
      </c>
      <c r="AF1296">
        <v>30001</v>
      </c>
    </row>
    <row r="1297" spans="1:32" x14ac:dyDescent="0.25">
      <c r="A1297" t="s">
        <v>718</v>
      </c>
      <c r="B1297" t="s">
        <v>607</v>
      </c>
      <c r="C1297" s="158" t="str">
        <f t="shared" si="20"/>
        <v>1132633</v>
      </c>
      <c r="D1297">
        <v>113263</v>
      </c>
      <c r="F1297">
        <v>12</v>
      </c>
      <c r="G1297">
        <v>38</v>
      </c>
      <c r="I1297">
        <v>1025936</v>
      </c>
      <c r="J1297">
        <v>1</v>
      </c>
      <c r="K1297">
        <v>0</v>
      </c>
      <c r="L1297">
        <v>1</v>
      </c>
      <c r="M1297">
        <v>0</v>
      </c>
      <c r="N1297">
        <v>9090001</v>
      </c>
      <c r="O1297">
        <v>3</v>
      </c>
      <c r="P1297" t="s">
        <v>719</v>
      </c>
      <c r="Q1297">
        <v>1005</v>
      </c>
      <c r="R1297">
        <v>6</v>
      </c>
      <c r="S1297">
        <v>0</v>
      </c>
      <c r="T1297">
        <v>0</v>
      </c>
      <c r="V1297" t="s">
        <v>1387</v>
      </c>
      <c r="W1297">
        <v>3</v>
      </c>
      <c r="X1297" s="68">
        <v>42354</v>
      </c>
      <c r="Y1297" s="68">
        <v>36525</v>
      </c>
      <c r="Z1297">
        <v>0</v>
      </c>
      <c r="AA1297">
        <v>22</v>
      </c>
      <c r="AB1297" t="s">
        <v>607</v>
      </c>
      <c r="AE1297" t="s">
        <v>437</v>
      </c>
      <c r="AF1297">
        <v>30001</v>
      </c>
    </row>
    <row r="1298" spans="1:32" x14ac:dyDescent="0.25">
      <c r="A1298" t="s">
        <v>718</v>
      </c>
      <c r="B1298" t="s">
        <v>607</v>
      </c>
      <c r="C1298" s="158" t="str">
        <f t="shared" si="20"/>
        <v>1132634</v>
      </c>
      <c r="D1298">
        <v>113263</v>
      </c>
      <c r="F1298">
        <v>12</v>
      </c>
      <c r="G1298">
        <v>34</v>
      </c>
      <c r="I1298">
        <v>1025937</v>
      </c>
      <c r="J1298">
        <v>1</v>
      </c>
      <c r="K1298">
        <v>0</v>
      </c>
      <c r="L1298">
        <v>1</v>
      </c>
      <c r="M1298">
        <v>0</v>
      </c>
      <c r="N1298">
        <v>9090001</v>
      </c>
      <c r="O1298">
        <v>4</v>
      </c>
      <c r="P1298" t="s">
        <v>719</v>
      </c>
      <c r="Q1298">
        <v>1005</v>
      </c>
      <c r="R1298">
        <v>6</v>
      </c>
      <c r="S1298">
        <v>0</v>
      </c>
      <c r="T1298">
        <v>0</v>
      </c>
      <c r="V1298" t="s">
        <v>1387</v>
      </c>
      <c r="W1298">
        <v>3</v>
      </c>
      <c r="X1298" s="68">
        <v>42354</v>
      </c>
      <c r="Y1298" s="68">
        <v>36525</v>
      </c>
      <c r="Z1298">
        <v>0</v>
      </c>
      <c r="AA1298">
        <v>22</v>
      </c>
      <c r="AB1298" t="s">
        <v>607</v>
      </c>
      <c r="AE1298" t="s">
        <v>437</v>
      </c>
      <c r="AF1298">
        <v>30001</v>
      </c>
    </row>
    <row r="1299" spans="1:32" x14ac:dyDescent="0.25">
      <c r="A1299" t="s">
        <v>718</v>
      </c>
      <c r="B1299" t="s">
        <v>607</v>
      </c>
      <c r="C1299" s="158" t="str">
        <f t="shared" si="20"/>
        <v>1132635</v>
      </c>
      <c r="D1299">
        <v>113263</v>
      </c>
      <c r="F1299">
        <v>12</v>
      </c>
      <c r="G1299">
        <v>40</v>
      </c>
      <c r="I1299">
        <v>1025938</v>
      </c>
      <c r="J1299">
        <v>1</v>
      </c>
      <c r="K1299">
        <v>0</v>
      </c>
      <c r="L1299">
        <v>1</v>
      </c>
      <c r="M1299">
        <v>0</v>
      </c>
      <c r="N1299">
        <v>9090001</v>
      </c>
      <c r="O1299">
        <v>5</v>
      </c>
      <c r="P1299" t="s">
        <v>719</v>
      </c>
      <c r="Q1299">
        <v>1005</v>
      </c>
      <c r="R1299">
        <v>6</v>
      </c>
      <c r="S1299">
        <v>0</v>
      </c>
      <c r="T1299">
        <v>0</v>
      </c>
      <c r="V1299" t="s">
        <v>1387</v>
      </c>
      <c r="W1299">
        <v>3</v>
      </c>
      <c r="X1299" s="68">
        <v>42354</v>
      </c>
      <c r="Y1299" s="68">
        <v>36525</v>
      </c>
      <c r="Z1299">
        <v>0</v>
      </c>
      <c r="AA1299">
        <v>22</v>
      </c>
      <c r="AB1299" t="s">
        <v>607</v>
      </c>
      <c r="AE1299" t="s">
        <v>437</v>
      </c>
      <c r="AF1299">
        <v>30001</v>
      </c>
    </row>
    <row r="1300" spans="1:32" x14ac:dyDescent="0.25">
      <c r="A1300" t="s">
        <v>720</v>
      </c>
      <c r="B1300" t="s">
        <v>607</v>
      </c>
      <c r="C1300" s="158" t="str">
        <f t="shared" si="20"/>
        <v>1132661</v>
      </c>
      <c r="D1300">
        <v>113266</v>
      </c>
      <c r="F1300">
        <v>12</v>
      </c>
      <c r="H1300" t="s">
        <v>397</v>
      </c>
      <c r="I1300">
        <v>1025942</v>
      </c>
      <c r="J1300">
        <v>0</v>
      </c>
      <c r="K1300">
        <v>0</v>
      </c>
      <c r="L1300">
        <v>1</v>
      </c>
      <c r="M1300">
        <v>0</v>
      </c>
      <c r="N1300">
        <v>9020263</v>
      </c>
      <c r="O1300">
        <v>1</v>
      </c>
      <c r="P1300" t="s">
        <v>161</v>
      </c>
      <c r="Q1300">
        <v>1005</v>
      </c>
      <c r="R1300">
        <v>6</v>
      </c>
      <c r="S1300">
        <v>0</v>
      </c>
      <c r="T1300">
        <v>0</v>
      </c>
      <c r="V1300" t="s">
        <v>1387</v>
      </c>
      <c r="W1300">
        <v>3</v>
      </c>
      <c r="X1300" s="68">
        <v>42354</v>
      </c>
      <c r="Y1300" s="68">
        <v>36525</v>
      </c>
      <c r="Z1300">
        <v>0</v>
      </c>
      <c r="AA1300">
        <v>22</v>
      </c>
      <c r="AB1300" t="s">
        <v>607</v>
      </c>
      <c r="AE1300" t="s">
        <v>437</v>
      </c>
      <c r="AF1300">
        <v>30001</v>
      </c>
    </row>
    <row r="1301" spans="1:32" x14ac:dyDescent="0.25">
      <c r="A1301" t="s">
        <v>720</v>
      </c>
      <c r="B1301" t="s">
        <v>607</v>
      </c>
      <c r="C1301" s="158" t="str">
        <f t="shared" si="20"/>
        <v>1132662</v>
      </c>
      <c r="D1301">
        <v>113266</v>
      </c>
      <c r="F1301">
        <v>12</v>
      </c>
      <c r="H1301" t="s">
        <v>397</v>
      </c>
      <c r="I1301">
        <v>1025943</v>
      </c>
      <c r="J1301">
        <v>0</v>
      </c>
      <c r="K1301">
        <v>0</v>
      </c>
      <c r="L1301">
        <v>1</v>
      </c>
      <c r="M1301">
        <v>0</v>
      </c>
      <c r="N1301">
        <v>9020263</v>
      </c>
      <c r="O1301">
        <v>2</v>
      </c>
      <c r="P1301" t="s">
        <v>161</v>
      </c>
      <c r="Q1301">
        <v>1005</v>
      </c>
      <c r="R1301">
        <v>6</v>
      </c>
      <c r="S1301">
        <v>0</v>
      </c>
      <c r="T1301">
        <v>0</v>
      </c>
      <c r="V1301" t="s">
        <v>1387</v>
      </c>
      <c r="W1301">
        <v>3</v>
      </c>
      <c r="X1301" s="68">
        <v>42354</v>
      </c>
      <c r="Y1301" s="68">
        <v>36525</v>
      </c>
      <c r="Z1301">
        <v>0</v>
      </c>
      <c r="AA1301">
        <v>22</v>
      </c>
      <c r="AB1301" t="s">
        <v>607</v>
      </c>
      <c r="AE1301" t="s">
        <v>437</v>
      </c>
      <c r="AF1301">
        <v>30001</v>
      </c>
    </row>
    <row r="1302" spans="1:32" x14ac:dyDescent="0.25">
      <c r="A1302" t="s">
        <v>720</v>
      </c>
      <c r="B1302" t="s">
        <v>607</v>
      </c>
      <c r="C1302" s="158" t="str">
        <f t="shared" si="20"/>
        <v>1132663</v>
      </c>
      <c r="D1302">
        <v>113266</v>
      </c>
      <c r="F1302">
        <v>12</v>
      </c>
      <c r="H1302" t="s">
        <v>397</v>
      </c>
      <c r="I1302">
        <v>1025944</v>
      </c>
      <c r="J1302">
        <v>0</v>
      </c>
      <c r="K1302">
        <v>0</v>
      </c>
      <c r="L1302">
        <v>1</v>
      </c>
      <c r="M1302">
        <v>0</v>
      </c>
      <c r="N1302">
        <v>9020263</v>
      </c>
      <c r="O1302">
        <v>3</v>
      </c>
      <c r="P1302" t="s">
        <v>161</v>
      </c>
      <c r="Q1302">
        <v>1005</v>
      </c>
      <c r="R1302">
        <v>6</v>
      </c>
      <c r="S1302">
        <v>0</v>
      </c>
      <c r="T1302">
        <v>0</v>
      </c>
      <c r="V1302" t="s">
        <v>1387</v>
      </c>
      <c r="W1302">
        <v>3</v>
      </c>
      <c r="X1302" s="68">
        <v>42354</v>
      </c>
      <c r="Y1302" s="68">
        <v>36525</v>
      </c>
      <c r="Z1302">
        <v>0</v>
      </c>
      <c r="AA1302">
        <v>22</v>
      </c>
      <c r="AB1302" t="s">
        <v>607</v>
      </c>
      <c r="AE1302" t="s">
        <v>437</v>
      </c>
      <c r="AF1302">
        <v>30001</v>
      </c>
    </row>
    <row r="1303" spans="1:32" x14ac:dyDescent="0.25">
      <c r="A1303" t="s">
        <v>720</v>
      </c>
      <c r="B1303" t="s">
        <v>607</v>
      </c>
      <c r="C1303" s="158" t="str">
        <f t="shared" si="20"/>
        <v>1132664</v>
      </c>
      <c r="D1303">
        <v>113266</v>
      </c>
      <c r="F1303">
        <v>12</v>
      </c>
      <c r="H1303" t="s">
        <v>397</v>
      </c>
      <c r="I1303">
        <v>1025945</v>
      </c>
      <c r="J1303">
        <v>0</v>
      </c>
      <c r="K1303">
        <v>0</v>
      </c>
      <c r="L1303">
        <v>1</v>
      </c>
      <c r="M1303">
        <v>0</v>
      </c>
      <c r="N1303">
        <v>9020263</v>
      </c>
      <c r="O1303">
        <v>4</v>
      </c>
      <c r="P1303" t="s">
        <v>161</v>
      </c>
      <c r="Q1303">
        <v>1005</v>
      </c>
      <c r="R1303">
        <v>6</v>
      </c>
      <c r="S1303">
        <v>0</v>
      </c>
      <c r="T1303">
        <v>0</v>
      </c>
      <c r="V1303" t="s">
        <v>1387</v>
      </c>
      <c r="W1303">
        <v>3</v>
      </c>
      <c r="X1303" s="68">
        <v>42354</v>
      </c>
      <c r="Y1303" s="68">
        <v>36525</v>
      </c>
      <c r="Z1303">
        <v>0</v>
      </c>
      <c r="AA1303">
        <v>22</v>
      </c>
      <c r="AB1303" t="s">
        <v>607</v>
      </c>
      <c r="AE1303" t="s">
        <v>437</v>
      </c>
      <c r="AF1303">
        <v>30001</v>
      </c>
    </row>
    <row r="1304" spans="1:32" x14ac:dyDescent="0.25">
      <c r="A1304" t="s">
        <v>720</v>
      </c>
      <c r="B1304" t="s">
        <v>607</v>
      </c>
      <c r="C1304" s="158" t="str">
        <f t="shared" si="20"/>
        <v>1132665</v>
      </c>
      <c r="D1304">
        <v>113266</v>
      </c>
      <c r="F1304">
        <v>12</v>
      </c>
      <c r="H1304" t="s">
        <v>397</v>
      </c>
      <c r="I1304">
        <v>1025946</v>
      </c>
      <c r="J1304">
        <v>0</v>
      </c>
      <c r="K1304">
        <v>0</v>
      </c>
      <c r="L1304">
        <v>1</v>
      </c>
      <c r="M1304">
        <v>0</v>
      </c>
      <c r="N1304">
        <v>9020263</v>
      </c>
      <c r="O1304">
        <v>5</v>
      </c>
      <c r="P1304" t="s">
        <v>161</v>
      </c>
      <c r="Q1304">
        <v>1005</v>
      </c>
      <c r="R1304">
        <v>6</v>
      </c>
      <c r="S1304">
        <v>0</v>
      </c>
      <c r="T1304">
        <v>0</v>
      </c>
      <c r="V1304" t="s">
        <v>1387</v>
      </c>
      <c r="W1304">
        <v>3</v>
      </c>
      <c r="X1304" s="68">
        <v>42354</v>
      </c>
      <c r="Y1304" s="68">
        <v>36525</v>
      </c>
      <c r="Z1304">
        <v>0</v>
      </c>
      <c r="AA1304">
        <v>22</v>
      </c>
      <c r="AB1304" t="s">
        <v>607</v>
      </c>
      <c r="AE1304" t="s">
        <v>437</v>
      </c>
      <c r="AF1304">
        <v>30001</v>
      </c>
    </row>
    <row r="1305" spans="1:32" x14ac:dyDescent="0.25">
      <c r="A1305" t="s">
        <v>721</v>
      </c>
      <c r="B1305" t="s">
        <v>607</v>
      </c>
      <c r="C1305" s="158" t="str">
        <f t="shared" si="20"/>
        <v>1132671</v>
      </c>
      <c r="D1305">
        <v>113267</v>
      </c>
      <c r="F1305">
        <v>12</v>
      </c>
      <c r="G1305">
        <v>28</v>
      </c>
      <c r="I1305">
        <v>1029282</v>
      </c>
      <c r="J1305">
        <v>1</v>
      </c>
      <c r="K1305">
        <v>0</v>
      </c>
      <c r="L1305">
        <v>0</v>
      </c>
      <c r="M1305">
        <v>0</v>
      </c>
      <c r="N1305">
        <v>9090001</v>
      </c>
      <c r="O1305">
        <v>1</v>
      </c>
      <c r="P1305" t="s">
        <v>722</v>
      </c>
      <c r="Q1305">
        <v>1005</v>
      </c>
      <c r="R1305">
        <v>4</v>
      </c>
      <c r="S1305">
        <v>0</v>
      </c>
      <c r="T1305">
        <v>1001376</v>
      </c>
      <c r="U1305" t="s">
        <v>393</v>
      </c>
      <c r="V1305" t="s">
        <v>1387</v>
      </c>
      <c r="W1305">
        <v>3</v>
      </c>
      <c r="X1305" s="68">
        <v>36892</v>
      </c>
      <c r="Y1305" s="68">
        <v>36525</v>
      </c>
      <c r="Z1305">
        <v>0</v>
      </c>
      <c r="AA1305">
        <v>22</v>
      </c>
      <c r="AB1305" t="s">
        <v>607</v>
      </c>
      <c r="AE1305" t="s">
        <v>437</v>
      </c>
      <c r="AF1305">
        <v>30001</v>
      </c>
    </row>
    <row r="1306" spans="1:32" x14ac:dyDescent="0.25">
      <c r="A1306" t="s">
        <v>721</v>
      </c>
      <c r="B1306" t="s">
        <v>607</v>
      </c>
      <c r="C1306" s="158" t="str">
        <f t="shared" si="20"/>
        <v>1132672</v>
      </c>
      <c r="D1306">
        <v>113267</v>
      </c>
      <c r="F1306">
        <v>12</v>
      </c>
      <c r="G1306">
        <v>32</v>
      </c>
      <c r="I1306">
        <v>1029283</v>
      </c>
      <c r="J1306">
        <v>1</v>
      </c>
      <c r="K1306">
        <v>0</v>
      </c>
      <c r="L1306">
        <v>0</v>
      </c>
      <c r="M1306">
        <v>0</v>
      </c>
      <c r="N1306">
        <v>9090001</v>
      </c>
      <c r="O1306">
        <v>2</v>
      </c>
      <c r="P1306" t="s">
        <v>722</v>
      </c>
      <c r="Q1306">
        <v>1005</v>
      </c>
      <c r="R1306">
        <v>4</v>
      </c>
      <c r="S1306">
        <v>0</v>
      </c>
      <c r="T1306">
        <v>1001376</v>
      </c>
      <c r="U1306" t="s">
        <v>393</v>
      </c>
      <c r="V1306" t="s">
        <v>1387</v>
      </c>
      <c r="W1306">
        <v>3</v>
      </c>
      <c r="X1306" s="68">
        <v>36892</v>
      </c>
      <c r="Y1306" s="68">
        <v>36525</v>
      </c>
      <c r="Z1306">
        <v>0</v>
      </c>
      <c r="AA1306">
        <v>22</v>
      </c>
      <c r="AB1306" t="s">
        <v>607</v>
      </c>
      <c r="AE1306" t="s">
        <v>437</v>
      </c>
      <c r="AF1306">
        <v>30001</v>
      </c>
    </row>
    <row r="1307" spans="1:32" x14ac:dyDescent="0.25">
      <c r="A1307" t="s">
        <v>721</v>
      </c>
      <c r="B1307" t="s">
        <v>607</v>
      </c>
      <c r="C1307" s="158" t="str">
        <f t="shared" si="20"/>
        <v>1132673</v>
      </c>
      <c r="D1307">
        <v>113267</v>
      </c>
      <c r="F1307">
        <v>12</v>
      </c>
      <c r="G1307">
        <v>38</v>
      </c>
      <c r="I1307">
        <v>1029284</v>
      </c>
      <c r="J1307">
        <v>1</v>
      </c>
      <c r="K1307">
        <v>0</v>
      </c>
      <c r="L1307">
        <v>0</v>
      </c>
      <c r="M1307">
        <v>0</v>
      </c>
      <c r="N1307">
        <v>9090001</v>
      </c>
      <c r="O1307">
        <v>3</v>
      </c>
      <c r="P1307" t="s">
        <v>722</v>
      </c>
      <c r="Q1307">
        <v>1005</v>
      </c>
      <c r="R1307">
        <v>4</v>
      </c>
      <c r="S1307">
        <v>0</v>
      </c>
      <c r="T1307">
        <v>1001376</v>
      </c>
      <c r="U1307" t="s">
        <v>393</v>
      </c>
      <c r="V1307" t="s">
        <v>1387</v>
      </c>
      <c r="W1307">
        <v>3</v>
      </c>
      <c r="X1307" s="68">
        <v>36892</v>
      </c>
      <c r="Y1307" s="68">
        <v>36525</v>
      </c>
      <c r="Z1307">
        <v>0</v>
      </c>
      <c r="AA1307">
        <v>22</v>
      </c>
      <c r="AB1307" t="s">
        <v>607</v>
      </c>
      <c r="AE1307" t="s">
        <v>437</v>
      </c>
      <c r="AF1307">
        <v>30001</v>
      </c>
    </row>
    <row r="1308" spans="1:32" x14ac:dyDescent="0.25">
      <c r="A1308" t="s">
        <v>721</v>
      </c>
      <c r="B1308" t="s">
        <v>607</v>
      </c>
      <c r="C1308" s="158" t="str">
        <f t="shared" si="20"/>
        <v>1132674</v>
      </c>
      <c r="D1308">
        <v>113267</v>
      </c>
      <c r="F1308">
        <v>12</v>
      </c>
      <c r="G1308">
        <v>34</v>
      </c>
      <c r="I1308">
        <v>1029285</v>
      </c>
      <c r="J1308">
        <v>1</v>
      </c>
      <c r="K1308">
        <v>0</v>
      </c>
      <c r="L1308">
        <v>0</v>
      </c>
      <c r="M1308">
        <v>0</v>
      </c>
      <c r="N1308">
        <v>9090001</v>
      </c>
      <c r="O1308">
        <v>4</v>
      </c>
      <c r="P1308" t="s">
        <v>722</v>
      </c>
      <c r="Q1308">
        <v>1005</v>
      </c>
      <c r="R1308">
        <v>4</v>
      </c>
      <c r="S1308">
        <v>0</v>
      </c>
      <c r="T1308">
        <v>1001376</v>
      </c>
      <c r="U1308" t="s">
        <v>393</v>
      </c>
      <c r="V1308" t="s">
        <v>1387</v>
      </c>
      <c r="W1308">
        <v>3</v>
      </c>
      <c r="X1308" s="68">
        <v>36892</v>
      </c>
      <c r="Y1308" s="68">
        <v>36525</v>
      </c>
      <c r="Z1308">
        <v>0</v>
      </c>
      <c r="AA1308">
        <v>22</v>
      </c>
      <c r="AB1308" t="s">
        <v>607</v>
      </c>
      <c r="AE1308" t="s">
        <v>437</v>
      </c>
      <c r="AF1308">
        <v>30001</v>
      </c>
    </row>
    <row r="1309" spans="1:32" x14ac:dyDescent="0.25">
      <c r="A1309" t="s">
        <v>721</v>
      </c>
      <c r="B1309" t="s">
        <v>607</v>
      </c>
      <c r="C1309" s="158" t="str">
        <f t="shared" si="20"/>
        <v>1132675</v>
      </c>
      <c r="D1309">
        <v>113267</v>
      </c>
      <c r="F1309">
        <v>12</v>
      </c>
      <c r="G1309">
        <v>40</v>
      </c>
      <c r="I1309">
        <v>1029286</v>
      </c>
      <c r="J1309">
        <v>1</v>
      </c>
      <c r="K1309">
        <v>0</v>
      </c>
      <c r="L1309">
        <v>0</v>
      </c>
      <c r="M1309">
        <v>0</v>
      </c>
      <c r="N1309">
        <v>9090001</v>
      </c>
      <c r="O1309">
        <v>5</v>
      </c>
      <c r="P1309" t="s">
        <v>722</v>
      </c>
      <c r="Q1309">
        <v>1005</v>
      </c>
      <c r="R1309">
        <v>4</v>
      </c>
      <c r="S1309">
        <v>0</v>
      </c>
      <c r="T1309">
        <v>1001376</v>
      </c>
      <c r="U1309" t="s">
        <v>393</v>
      </c>
      <c r="V1309" t="s">
        <v>1387</v>
      </c>
      <c r="W1309">
        <v>3</v>
      </c>
      <c r="X1309" s="68">
        <v>36892</v>
      </c>
      <c r="Y1309" s="68">
        <v>36525</v>
      </c>
      <c r="Z1309">
        <v>0</v>
      </c>
      <c r="AA1309">
        <v>22</v>
      </c>
      <c r="AB1309" t="s">
        <v>607</v>
      </c>
      <c r="AE1309" t="s">
        <v>437</v>
      </c>
      <c r="AF1309">
        <v>30001</v>
      </c>
    </row>
    <row r="1310" spans="1:32" x14ac:dyDescent="0.25">
      <c r="A1310" t="s">
        <v>723</v>
      </c>
      <c r="B1310" t="s">
        <v>607</v>
      </c>
      <c r="C1310" s="158" t="str">
        <f t="shared" si="20"/>
        <v>1132701</v>
      </c>
      <c r="D1310">
        <v>113270</v>
      </c>
      <c r="F1310">
        <v>12</v>
      </c>
      <c r="H1310" t="s">
        <v>397</v>
      </c>
      <c r="I1310">
        <v>1025950</v>
      </c>
      <c r="J1310">
        <v>0</v>
      </c>
      <c r="K1310">
        <v>0</v>
      </c>
      <c r="L1310">
        <v>1</v>
      </c>
      <c r="M1310">
        <v>0</v>
      </c>
      <c r="N1310">
        <v>9020304</v>
      </c>
      <c r="O1310">
        <v>1</v>
      </c>
      <c r="P1310" t="s">
        <v>724</v>
      </c>
      <c r="Q1310">
        <v>1005</v>
      </c>
      <c r="R1310">
        <v>6</v>
      </c>
      <c r="S1310">
        <v>0</v>
      </c>
      <c r="T1310">
        <v>0</v>
      </c>
      <c r="V1310" t="s">
        <v>1387</v>
      </c>
      <c r="W1310">
        <v>3</v>
      </c>
      <c r="X1310" s="68">
        <v>42354</v>
      </c>
      <c r="Y1310" s="68">
        <v>36525</v>
      </c>
      <c r="Z1310">
        <v>0</v>
      </c>
      <c r="AA1310">
        <v>22</v>
      </c>
      <c r="AB1310" t="s">
        <v>607</v>
      </c>
      <c r="AE1310" t="s">
        <v>437</v>
      </c>
      <c r="AF1310">
        <v>30001</v>
      </c>
    </row>
    <row r="1311" spans="1:32" x14ac:dyDescent="0.25">
      <c r="A1311" t="s">
        <v>723</v>
      </c>
      <c r="B1311" t="s">
        <v>607</v>
      </c>
      <c r="C1311" s="158" t="str">
        <f t="shared" si="20"/>
        <v>1132702</v>
      </c>
      <c r="D1311">
        <v>113270</v>
      </c>
      <c r="F1311">
        <v>12</v>
      </c>
      <c r="H1311" t="s">
        <v>397</v>
      </c>
      <c r="I1311">
        <v>1025951</v>
      </c>
      <c r="J1311">
        <v>0</v>
      </c>
      <c r="K1311">
        <v>0</v>
      </c>
      <c r="L1311">
        <v>1</v>
      </c>
      <c r="M1311">
        <v>0</v>
      </c>
      <c r="N1311">
        <v>9020304</v>
      </c>
      <c r="O1311">
        <v>2</v>
      </c>
      <c r="P1311" t="s">
        <v>724</v>
      </c>
      <c r="Q1311">
        <v>1005</v>
      </c>
      <c r="R1311">
        <v>6</v>
      </c>
      <c r="S1311">
        <v>0</v>
      </c>
      <c r="T1311">
        <v>0</v>
      </c>
      <c r="V1311" t="s">
        <v>1387</v>
      </c>
      <c r="W1311">
        <v>3</v>
      </c>
      <c r="X1311" s="68">
        <v>42354</v>
      </c>
      <c r="Y1311" s="68">
        <v>36525</v>
      </c>
      <c r="Z1311">
        <v>0</v>
      </c>
      <c r="AA1311">
        <v>22</v>
      </c>
      <c r="AB1311" t="s">
        <v>607</v>
      </c>
      <c r="AE1311" t="s">
        <v>437</v>
      </c>
      <c r="AF1311">
        <v>30001</v>
      </c>
    </row>
    <row r="1312" spans="1:32" x14ac:dyDescent="0.25">
      <c r="A1312" t="s">
        <v>723</v>
      </c>
      <c r="B1312" t="s">
        <v>607</v>
      </c>
      <c r="C1312" s="158" t="str">
        <f t="shared" si="20"/>
        <v>1132703</v>
      </c>
      <c r="D1312">
        <v>113270</v>
      </c>
      <c r="F1312">
        <v>12</v>
      </c>
      <c r="H1312" t="s">
        <v>397</v>
      </c>
      <c r="I1312">
        <v>1025952</v>
      </c>
      <c r="J1312">
        <v>0</v>
      </c>
      <c r="K1312">
        <v>0</v>
      </c>
      <c r="L1312">
        <v>1</v>
      </c>
      <c r="M1312">
        <v>0</v>
      </c>
      <c r="N1312">
        <v>9020304</v>
      </c>
      <c r="O1312">
        <v>3</v>
      </c>
      <c r="P1312" t="s">
        <v>724</v>
      </c>
      <c r="Q1312">
        <v>1005</v>
      </c>
      <c r="R1312">
        <v>6</v>
      </c>
      <c r="S1312">
        <v>0</v>
      </c>
      <c r="T1312">
        <v>0</v>
      </c>
      <c r="V1312" t="s">
        <v>1387</v>
      </c>
      <c r="W1312">
        <v>3</v>
      </c>
      <c r="X1312" s="68">
        <v>42354</v>
      </c>
      <c r="Y1312" s="68">
        <v>36525</v>
      </c>
      <c r="Z1312">
        <v>0</v>
      </c>
      <c r="AA1312">
        <v>22</v>
      </c>
      <c r="AB1312" t="s">
        <v>607</v>
      </c>
      <c r="AE1312" t="s">
        <v>437</v>
      </c>
      <c r="AF1312">
        <v>30001</v>
      </c>
    </row>
    <row r="1313" spans="1:32" x14ac:dyDescent="0.25">
      <c r="A1313" t="s">
        <v>723</v>
      </c>
      <c r="B1313" t="s">
        <v>607</v>
      </c>
      <c r="C1313" s="158" t="str">
        <f t="shared" si="20"/>
        <v>1132704</v>
      </c>
      <c r="D1313">
        <v>113270</v>
      </c>
      <c r="F1313">
        <v>12</v>
      </c>
      <c r="H1313" t="s">
        <v>397</v>
      </c>
      <c r="I1313">
        <v>1025953</v>
      </c>
      <c r="J1313">
        <v>0</v>
      </c>
      <c r="K1313">
        <v>0</v>
      </c>
      <c r="L1313">
        <v>1</v>
      </c>
      <c r="M1313">
        <v>0</v>
      </c>
      <c r="N1313">
        <v>9020304</v>
      </c>
      <c r="O1313">
        <v>4</v>
      </c>
      <c r="P1313" t="s">
        <v>724</v>
      </c>
      <c r="Q1313">
        <v>1005</v>
      </c>
      <c r="R1313">
        <v>6</v>
      </c>
      <c r="S1313">
        <v>0</v>
      </c>
      <c r="T1313">
        <v>0</v>
      </c>
      <c r="V1313" t="s">
        <v>1387</v>
      </c>
      <c r="W1313">
        <v>3</v>
      </c>
      <c r="X1313" s="68">
        <v>42354</v>
      </c>
      <c r="Y1313" s="68">
        <v>36525</v>
      </c>
      <c r="Z1313">
        <v>0</v>
      </c>
      <c r="AA1313">
        <v>22</v>
      </c>
      <c r="AB1313" t="s">
        <v>607</v>
      </c>
      <c r="AE1313" t="s">
        <v>437</v>
      </c>
      <c r="AF1313">
        <v>30001</v>
      </c>
    </row>
    <row r="1314" spans="1:32" x14ac:dyDescent="0.25">
      <c r="A1314" t="s">
        <v>723</v>
      </c>
      <c r="B1314" t="s">
        <v>607</v>
      </c>
      <c r="C1314" s="158" t="str">
        <f t="shared" si="20"/>
        <v>1132705</v>
      </c>
      <c r="D1314">
        <v>113270</v>
      </c>
      <c r="F1314">
        <v>12</v>
      </c>
      <c r="H1314" t="s">
        <v>397</v>
      </c>
      <c r="I1314">
        <v>1025954</v>
      </c>
      <c r="J1314">
        <v>0</v>
      </c>
      <c r="K1314">
        <v>0</v>
      </c>
      <c r="L1314">
        <v>1</v>
      </c>
      <c r="M1314">
        <v>0</v>
      </c>
      <c r="N1314">
        <v>9020304</v>
      </c>
      <c r="O1314">
        <v>5</v>
      </c>
      <c r="P1314" t="s">
        <v>724</v>
      </c>
      <c r="Q1314">
        <v>1005</v>
      </c>
      <c r="R1314">
        <v>6</v>
      </c>
      <c r="S1314">
        <v>0</v>
      </c>
      <c r="T1314">
        <v>0</v>
      </c>
      <c r="V1314" t="s">
        <v>1387</v>
      </c>
      <c r="W1314">
        <v>3</v>
      </c>
      <c r="X1314" s="68">
        <v>42354</v>
      </c>
      <c r="Y1314" s="68">
        <v>36525</v>
      </c>
      <c r="Z1314">
        <v>0</v>
      </c>
      <c r="AA1314">
        <v>22</v>
      </c>
      <c r="AB1314" t="s">
        <v>607</v>
      </c>
      <c r="AE1314" t="s">
        <v>437</v>
      </c>
      <c r="AF1314">
        <v>30001</v>
      </c>
    </row>
    <row r="1315" spans="1:32" x14ac:dyDescent="0.25">
      <c r="A1315" t="s">
        <v>725</v>
      </c>
      <c r="B1315" t="s">
        <v>615</v>
      </c>
      <c r="C1315" s="158" t="str">
        <f t="shared" si="20"/>
        <v>1132711</v>
      </c>
      <c r="D1315">
        <v>113271</v>
      </c>
      <c r="F1315">
        <v>12</v>
      </c>
      <c r="G1315">
        <v>26.1</v>
      </c>
      <c r="I1315">
        <v>1025958</v>
      </c>
      <c r="J1315">
        <v>1</v>
      </c>
      <c r="K1315">
        <v>0</v>
      </c>
      <c r="L1315">
        <v>1</v>
      </c>
      <c r="M1315">
        <v>0</v>
      </c>
      <c r="N1315">
        <v>9020301</v>
      </c>
      <c r="O1315">
        <v>1</v>
      </c>
      <c r="P1315" t="s">
        <v>726</v>
      </c>
      <c r="Q1315">
        <v>1005</v>
      </c>
      <c r="R1315">
        <v>6</v>
      </c>
      <c r="S1315">
        <v>0</v>
      </c>
      <c r="T1315">
        <v>0</v>
      </c>
      <c r="V1315" t="s">
        <v>1387</v>
      </c>
      <c r="W1315">
        <v>3</v>
      </c>
      <c r="X1315" s="68">
        <v>42354</v>
      </c>
      <c r="Y1315" s="68">
        <v>36525</v>
      </c>
      <c r="Z1315">
        <v>0</v>
      </c>
      <c r="AA1315">
        <v>25</v>
      </c>
      <c r="AB1315" t="s">
        <v>615</v>
      </c>
      <c r="AE1315" t="s">
        <v>437</v>
      </c>
      <c r="AF1315">
        <v>30001</v>
      </c>
    </row>
    <row r="1316" spans="1:32" x14ac:dyDescent="0.25">
      <c r="A1316" t="s">
        <v>725</v>
      </c>
      <c r="B1316" t="s">
        <v>615</v>
      </c>
      <c r="C1316" s="158" t="str">
        <f t="shared" si="20"/>
        <v>1132712</v>
      </c>
      <c r="D1316">
        <v>113271</v>
      </c>
      <c r="F1316">
        <v>12</v>
      </c>
      <c r="G1316">
        <v>31.6</v>
      </c>
      <c r="I1316">
        <v>1025959</v>
      </c>
      <c r="J1316">
        <v>1</v>
      </c>
      <c r="K1316">
        <v>0</v>
      </c>
      <c r="L1316">
        <v>1</v>
      </c>
      <c r="M1316">
        <v>0</v>
      </c>
      <c r="N1316">
        <v>9020301</v>
      </c>
      <c r="O1316">
        <v>2</v>
      </c>
      <c r="P1316" t="s">
        <v>726</v>
      </c>
      <c r="Q1316">
        <v>1005</v>
      </c>
      <c r="R1316">
        <v>6</v>
      </c>
      <c r="S1316">
        <v>0</v>
      </c>
      <c r="T1316">
        <v>0</v>
      </c>
      <c r="V1316" t="s">
        <v>1387</v>
      </c>
      <c r="W1316">
        <v>3</v>
      </c>
      <c r="X1316" s="68">
        <v>42354</v>
      </c>
      <c r="Y1316" s="68">
        <v>36525</v>
      </c>
      <c r="Z1316">
        <v>0</v>
      </c>
      <c r="AA1316">
        <v>25</v>
      </c>
      <c r="AB1316" t="s">
        <v>615</v>
      </c>
      <c r="AE1316" t="s">
        <v>437</v>
      </c>
      <c r="AF1316">
        <v>30001</v>
      </c>
    </row>
    <row r="1317" spans="1:32" x14ac:dyDescent="0.25">
      <c r="A1317" t="s">
        <v>725</v>
      </c>
      <c r="B1317" t="s">
        <v>615</v>
      </c>
      <c r="C1317" s="158" t="str">
        <f t="shared" si="20"/>
        <v>1132713</v>
      </c>
      <c r="D1317">
        <v>113271</v>
      </c>
      <c r="F1317">
        <v>12</v>
      </c>
      <c r="G1317">
        <v>39.200000000000003</v>
      </c>
      <c r="I1317">
        <v>1025960</v>
      </c>
      <c r="J1317">
        <v>1</v>
      </c>
      <c r="K1317">
        <v>0</v>
      </c>
      <c r="L1317">
        <v>1</v>
      </c>
      <c r="M1317">
        <v>0</v>
      </c>
      <c r="N1317">
        <v>9020301</v>
      </c>
      <c r="O1317">
        <v>3</v>
      </c>
      <c r="P1317" t="s">
        <v>726</v>
      </c>
      <c r="Q1317">
        <v>1005</v>
      </c>
      <c r="R1317">
        <v>6</v>
      </c>
      <c r="S1317">
        <v>0</v>
      </c>
      <c r="T1317">
        <v>0</v>
      </c>
      <c r="V1317" t="s">
        <v>1387</v>
      </c>
      <c r="W1317">
        <v>3</v>
      </c>
      <c r="X1317" s="68">
        <v>42354</v>
      </c>
      <c r="Y1317" s="68">
        <v>36525</v>
      </c>
      <c r="Z1317">
        <v>0</v>
      </c>
      <c r="AA1317">
        <v>25</v>
      </c>
      <c r="AB1317" t="s">
        <v>615</v>
      </c>
      <c r="AE1317" t="s">
        <v>437</v>
      </c>
      <c r="AF1317">
        <v>30001</v>
      </c>
    </row>
    <row r="1318" spans="1:32" x14ac:dyDescent="0.25">
      <c r="A1318" t="s">
        <v>725</v>
      </c>
      <c r="B1318" t="s">
        <v>615</v>
      </c>
      <c r="C1318" s="158" t="str">
        <f t="shared" si="20"/>
        <v>1132714</v>
      </c>
      <c r="D1318">
        <v>113271</v>
      </c>
      <c r="F1318">
        <v>12</v>
      </c>
      <c r="G1318">
        <v>33.700000000000003</v>
      </c>
      <c r="I1318">
        <v>1025961</v>
      </c>
      <c r="J1318">
        <v>1</v>
      </c>
      <c r="K1318">
        <v>0</v>
      </c>
      <c r="L1318">
        <v>1</v>
      </c>
      <c r="M1318">
        <v>0</v>
      </c>
      <c r="N1318">
        <v>9020301</v>
      </c>
      <c r="O1318">
        <v>4</v>
      </c>
      <c r="P1318" t="s">
        <v>726</v>
      </c>
      <c r="Q1318">
        <v>1005</v>
      </c>
      <c r="R1318">
        <v>6</v>
      </c>
      <c r="S1318">
        <v>0</v>
      </c>
      <c r="T1318">
        <v>0</v>
      </c>
      <c r="V1318" t="s">
        <v>1387</v>
      </c>
      <c r="W1318">
        <v>3</v>
      </c>
      <c r="X1318" s="68">
        <v>42354</v>
      </c>
      <c r="Y1318" s="68">
        <v>36525</v>
      </c>
      <c r="Z1318">
        <v>0</v>
      </c>
      <c r="AA1318">
        <v>25</v>
      </c>
      <c r="AB1318" t="s">
        <v>615</v>
      </c>
      <c r="AE1318" t="s">
        <v>437</v>
      </c>
      <c r="AF1318">
        <v>30001</v>
      </c>
    </row>
    <row r="1319" spans="1:32" x14ac:dyDescent="0.25">
      <c r="A1319" t="s">
        <v>725</v>
      </c>
      <c r="B1319" t="s">
        <v>615</v>
      </c>
      <c r="C1319" s="158" t="str">
        <f t="shared" si="20"/>
        <v>1132715</v>
      </c>
      <c r="D1319">
        <v>113271</v>
      </c>
      <c r="F1319">
        <v>12</v>
      </c>
      <c r="G1319">
        <v>41.4</v>
      </c>
      <c r="I1319">
        <v>1025962</v>
      </c>
      <c r="J1319">
        <v>1</v>
      </c>
      <c r="K1319">
        <v>0</v>
      </c>
      <c r="L1319">
        <v>1</v>
      </c>
      <c r="M1319">
        <v>0</v>
      </c>
      <c r="N1319">
        <v>9020301</v>
      </c>
      <c r="O1319">
        <v>5</v>
      </c>
      <c r="P1319" t="s">
        <v>726</v>
      </c>
      <c r="Q1319">
        <v>1005</v>
      </c>
      <c r="R1319">
        <v>6</v>
      </c>
      <c r="S1319">
        <v>0</v>
      </c>
      <c r="T1319">
        <v>0</v>
      </c>
      <c r="V1319" t="s">
        <v>1387</v>
      </c>
      <c r="W1319">
        <v>3</v>
      </c>
      <c r="X1319" s="68">
        <v>42354</v>
      </c>
      <c r="Y1319" s="68">
        <v>36525</v>
      </c>
      <c r="Z1319">
        <v>0</v>
      </c>
      <c r="AA1319">
        <v>25</v>
      </c>
      <c r="AB1319" t="s">
        <v>615</v>
      </c>
      <c r="AE1319" t="s">
        <v>437</v>
      </c>
      <c r="AF1319">
        <v>30001</v>
      </c>
    </row>
    <row r="1320" spans="1:32" x14ac:dyDescent="0.25">
      <c r="A1320" t="s">
        <v>727</v>
      </c>
      <c r="B1320" t="s">
        <v>615</v>
      </c>
      <c r="C1320" s="158" t="str">
        <f t="shared" si="20"/>
        <v>1132731</v>
      </c>
      <c r="D1320">
        <v>113273</v>
      </c>
      <c r="F1320">
        <v>12</v>
      </c>
      <c r="G1320">
        <v>26.1</v>
      </c>
      <c r="I1320">
        <v>1025969</v>
      </c>
      <c r="J1320">
        <v>1</v>
      </c>
      <c r="K1320">
        <v>0</v>
      </c>
      <c r="L1320">
        <v>1</v>
      </c>
      <c r="M1320">
        <v>0</v>
      </c>
      <c r="N1320">
        <v>9020301</v>
      </c>
      <c r="O1320">
        <v>1</v>
      </c>
      <c r="P1320" t="s">
        <v>728</v>
      </c>
      <c r="Q1320">
        <v>1005</v>
      </c>
      <c r="R1320">
        <v>6</v>
      </c>
      <c r="S1320">
        <v>0</v>
      </c>
      <c r="T1320">
        <v>0</v>
      </c>
      <c r="V1320" t="s">
        <v>1387</v>
      </c>
      <c r="W1320">
        <v>3</v>
      </c>
      <c r="X1320" s="68">
        <v>42354</v>
      </c>
      <c r="Y1320" s="68">
        <v>36525</v>
      </c>
      <c r="Z1320">
        <v>0</v>
      </c>
      <c r="AA1320">
        <v>25</v>
      </c>
      <c r="AB1320" t="s">
        <v>615</v>
      </c>
      <c r="AE1320" t="s">
        <v>437</v>
      </c>
      <c r="AF1320">
        <v>30001</v>
      </c>
    </row>
    <row r="1321" spans="1:32" x14ac:dyDescent="0.25">
      <c r="A1321" t="s">
        <v>727</v>
      </c>
      <c r="B1321" t="s">
        <v>615</v>
      </c>
      <c r="C1321" s="158" t="str">
        <f t="shared" si="20"/>
        <v>1132732</v>
      </c>
      <c r="D1321">
        <v>113273</v>
      </c>
      <c r="F1321">
        <v>12</v>
      </c>
      <c r="G1321">
        <v>31.6</v>
      </c>
      <c r="I1321">
        <v>1025970</v>
      </c>
      <c r="J1321">
        <v>1</v>
      </c>
      <c r="K1321">
        <v>0</v>
      </c>
      <c r="L1321">
        <v>1</v>
      </c>
      <c r="M1321">
        <v>0</v>
      </c>
      <c r="N1321">
        <v>9020301</v>
      </c>
      <c r="O1321">
        <v>2</v>
      </c>
      <c r="P1321" t="s">
        <v>728</v>
      </c>
      <c r="Q1321">
        <v>1005</v>
      </c>
      <c r="R1321">
        <v>6</v>
      </c>
      <c r="S1321">
        <v>0</v>
      </c>
      <c r="T1321">
        <v>0</v>
      </c>
      <c r="V1321" t="s">
        <v>1387</v>
      </c>
      <c r="W1321">
        <v>3</v>
      </c>
      <c r="X1321" s="68">
        <v>42354</v>
      </c>
      <c r="Y1321" s="68">
        <v>36525</v>
      </c>
      <c r="Z1321">
        <v>0</v>
      </c>
      <c r="AA1321">
        <v>25</v>
      </c>
      <c r="AB1321" t="s">
        <v>615</v>
      </c>
      <c r="AE1321" t="s">
        <v>437</v>
      </c>
      <c r="AF1321">
        <v>30001</v>
      </c>
    </row>
    <row r="1322" spans="1:32" x14ac:dyDescent="0.25">
      <c r="A1322" t="s">
        <v>727</v>
      </c>
      <c r="B1322" t="s">
        <v>615</v>
      </c>
      <c r="C1322" s="158" t="str">
        <f t="shared" si="20"/>
        <v>1132733</v>
      </c>
      <c r="D1322">
        <v>113273</v>
      </c>
      <c r="F1322">
        <v>12</v>
      </c>
      <c r="G1322">
        <v>39.200000000000003</v>
      </c>
      <c r="I1322">
        <v>1025971</v>
      </c>
      <c r="J1322">
        <v>1</v>
      </c>
      <c r="K1322">
        <v>0</v>
      </c>
      <c r="L1322">
        <v>1</v>
      </c>
      <c r="M1322">
        <v>0</v>
      </c>
      <c r="N1322">
        <v>9020301</v>
      </c>
      <c r="O1322">
        <v>3</v>
      </c>
      <c r="P1322" t="s">
        <v>728</v>
      </c>
      <c r="Q1322">
        <v>1005</v>
      </c>
      <c r="R1322">
        <v>6</v>
      </c>
      <c r="S1322">
        <v>0</v>
      </c>
      <c r="T1322">
        <v>0</v>
      </c>
      <c r="V1322" t="s">
        <v>1387</v>
      </c>
      <c r="W1322">
        <v>3</v>
      </c>
      <c r="X1322" s="68">
        <v>42354</v>
      </c>
      <c r="Y1322" s="68">
        <v>36525</v>
      </c>
      <c r="Z1322">
        <v>0</v>
      </c>
      <c r="AA1322">
        <v>25</v>
      </c>
      <c r="AB1322" t="s">
        <v>615</v>
      </c>
      <c r="AE1322" t="s">
        <v>437</v>
      </c>
      <c r="AF1322">
        <v>30001</v>
      </c>
    </row>
    <row r="1323" spans="1:32" x14ac:dyDescent="0.25">
      <c r="A1323" t="s">
        <v>727</v>
      </c>
      <c r="B1323" t="s">
        <v>615</v>
      </c>
      <c r="C1323" s="158" t="str">
        <f t="shared" si="20"/>
        <v>1132734</v>
      </c>
      <c r="D1323">
        <v>113273</v>
      </c>
      <c r="F1323">
        <v>12</v>
      </c>
      <c r="G1323">
        <v>33.700000000000003</v>
      </c>
      <c r="I1323">
        <v>1025972</v>
      </c>
      <c r="J1323">
        <v>1</v>
      </c>
      <c r="K1323">
        <v>0</v>
      </c>
      <c r="L1323">
        <v>1</v>
      </c>
      <c r="M1323">
        <v>0</v>
      </c>
      <c r="N1323">
        <v>9020301</v>
      </c>
      <c r="O1323">
        <v>4</v>
      </c>
      <c r="P1323" t="s">
        <v>728</v>
      </c>
      <c r="Q1323">
        <v>1005</v>
      </c>
      <c r="R1323">
        <v>6</v>
      </c>
      <c r="S1323">
        <v>0</v>
      </c>
      <c r="T1323">
        <v>0</v>
      </c>
      <c r="V1323" t="s">
        <v>1387</v>
      </c>
      <c r="W1323">
        <v>3</v>
      </c>
      <c r="X1323" s="68">
        <v>42354</v>
      </c>
      <c r="Y1323" s="68">
        <v>36525</v>
      </c>
      <c r="Z1323">
        <v>0</v>
      </c>
      <c r="AA1323">
        <v>25</v>
      </c>
      <c r="AB1323" t="s">
        <v>615</v>
      </c>
      <c r="AE1323" t="s">
        <v>437</v>
      </c>
      <c r="AF1323">
        <v>30001</v>
      </c>
    </row>
    <row r="1324" spans="1:32" x14ac:dyDescent="0.25">
      <c r="A1324" t="s">
        <v>727</v>
      </c>
      <c r="B1324" t="s">
        <v>615</v>
      </c>
      <c r="C1324" s="158" t="str">
        <f t="shared" si="20"/>
        <v>1132735</v>
      </c>
      <c r="D1324">
        <v>113273</v>
      </c>
      <c r="F1324">
        <v>12</v>
      </c>
      <c r="G1324">
        <v>41.4</v>
      </c>
      <c r="I1324">
        <v>1025973</v>
      </c>
      <c r="J1324">
        <v>1</v>
      </c>
      <c r="K1324">
        <v>0</v>
      </c>
      <c r="L1324">
        <v>1</v>
      </c>
      <c r="M1324">
        <v>0</v>
      </c>
      <c r="N1324">
        <v>9020301</v>
      </c>
      <c r="O1324">
        <v>5</v>
      </c>
      <c r="P1324" t="s">
        <v>728</v>
      </c>
      <c r="Q1324">
        <v>1005</v>
      </c>
      <c r="R1324">
        <v>6</v>
      </c>
      <c r="S1324">
        <v>0</v>
      </c>
      <c r="T1324">
        <v>0</v>
      </c>
      <c r="V1324" t="s">
        <v>1387</v>
      </c>
      <c r="W1324">
        <v>3</v>
      </c>
      <c r="X1324" s="68">
        <v>42354</v>
      </c>
      <c r="Y1324" s="68">
        <v>36525</v>
      </c>
      <c r="Z1324">
        <v>0</v>
      </c>
      <c r="AA1324">
        <v>25</v>
      </c>
      <c r="AB1324" t="s">
        <v>615</v>
      </c>
      <c r="AE1324" t="s">
        <v>437</v>
      </c>
      <c r="AF1324">
        <v>30001</v>
      </c>
    </row>
    <row r="1325" spans="1:32" x14ac:dyDescent="0.25">
      <c r="A1325" t="s">
        <v>729</v>
      </c>
      <c r="B1325" t="s">
        <v>607</v>
      </c>
      <c r="C1325" s="158" t="str">
        <f t="shared" si="20"/>
        <v>1132951</v>
      </c>
      <c r="D1325">
        <v>113295</v>
      </c>
      <c r="F1325">
        <v>12</v>
      </c>
      <c r="G1325">
        <v>1.4</v>
      </c>
      <c r="I1325">
        <v>1025977</v>
      </c>
      <c r="J1325">
        <v>1</v>
      </c>
      <c r="K1325">
        <v>0</v>
      </c>
      <c r="L1325">
        <v>1</v>
      </c>
      <c r="M1325">
        <v>0</v>
      </c>
      <c r="N1325">
        <v>9020263</v>
      </c>
      <c r="O1325">
        <v>1</v>
      </c>
      <c r="P1325" t="s">
        <v>730</v>
      </c>
      <c r="Q1325">
        <v>1005</v>
      </c>
      <c r="R1325">
        <v>6</v>
      </c>
      <c r="S1325">
        <v>0</v>
      </c>
      <c r="T1325">
        <v>0</v>
      </c>
      <c r="V1325" t="s">
        <v>1387</v>
      </c>
      <c r="W1325">
        <v>3</v>
      </c>
      <c r="X1325" s="68">
        <v>42354</v>
      </c>
      <c r="Y1325" s="68">
        <v>36525</v>
      </c>
      <c r="Z1325">
        <v>0</v>
      </c>
      <c r="AA1325">
        <v>22</v>
      </c>
      <c r="AB1325" t="s">
        <v>607</v>
      </c>
      <c r="AE1325" t="s">
        <v>437</v>
      </c>
      <c r="AF1325">
        <v>30001</v>
      </c>
    </row>
    <row r="1326" spans="1:32" x14ac:dyDescent="0.25">
      <c r="A1326" t="s">
        <v>729</v>
      </c>
      <c r="B1326" t="s">
        <v>607</v>
      </c>
      <c r="C1326" s="158" t="str">
        <f t="shared" si="20"/>
        <v>1132952</v>
      </c>
      <c r="D1326">
        <v>113295</v>
      </c>
      <c r="F1326">
        <v>12</v>
      </c>
      <c r="G1326">
        <v>1.8</v>
      </c>
      <c r="I1326">
        <v>1025978</v>
      </c>
      <c r="J1326">
        <v>1</v>
      </c>
      <c r="K1326">
        <v>0</v>
      </c>
      <c r="L1326">
        <v>1</v>
      </c>
      <c r="M1326">
        <v>0</v>
      </c>
      <c r="N1326">
        <v>9020263</v>
      </c>
      <c r="O1326">
        <v>2</v>
      </c>
      <c r="P1326" t="s">
        <v>730</v>
      </c>
      <c r="Q1326">
        <v>1005</v>
      </c>
      <c r="R1326">
        <v>6</v>
      </c>
      <c r="S1326">
        <v>0</v>
      </c>
      <c r="T1326">
        <v>0</v>
      </c>
      <c r="V1326" t="s">
        <v>1387</v>
      </c>
      <c r="W1326">
        <v>3</v>
      </c>
      <c r="X1326" s="68">
        <v>42354</v>
      </c>
      <c r="Y1326" s="68">
        <v>36525</v>
      </c>
      <c r="Z1326">
        <v>0</v>
      </c>
      <c r="AA1326">
        <v>22</v>
      </c>
      <c r="AB1326" t="s">
        <v>607</v>
      </c>
      <c r="AE1326" t="s">
        <v>437</v>
      </c>
      <c r="AF1326">
        <v>30001</v>
      </c>
    </row>
    <row r="1327" spans="1:32" x14ac:dyDescent="0.25">
      <c r="A1327" t="s">
        <v>729</v>
      </c>
      <c r="B1327" t="s">
        <v>607</v>
      </c>
      <c r="C1327" s="158" t="str">
        <f t="shared" si="20"/>
        <v>1132953</v>
      </c>
      <c r="D1327">
        <v>113295</v>
      </c>
      <c r="F1327">
        <v>12</v>
      </c>
      <c r="G1327">
        <v>2.15</v>
      </c>
      <c r="I1327">
        <v>1025979</v>
      </c>
      <c r="J1327">
        <v>1</v>
      </c>
      <c r="K1327">
        <v>0</v>
      </c>
      <c r="L1327">
        <v>1</v>
      </c>
      <c r="M1327">
        <v>0</v>
      </c>
      <c r="N1327">
        <v>9020263</v>
      </c>
      <c r="O1327">
        <v>3</v>
      </c>
      <c r="P1327" t="s">
        <v>730</v>
      </c>
      <c r="Q1327">
        <v>1005</v>
      </c>
      <c r="R1327">
        <v>6</v>
      </c>
      <c r="S1327">
        <v>0</v>
      </c>
      <c r="T1327">
        <v>0</v>
      </c>
      <c r="V1327" t="s">
        <v>1387</v>
      </c>
      <c r="W1327">
        <v>3</v>
      </c>
      <c r="X1327" s="68">
        <v>42354</v>
      </c>
      <c r="Y1327" s="68">
        <v>36525</v>
      </c>
      <c r="Z1327">
        <v>0</v>
      </c>
      <c r="AA1327">
        <v>22</v>
      </c>
      <c r="AB1327" t="s">
        <v>607</v>
      </c>
      <c r="AE1327" t="s">
        <v>437</v>
      </c>
      <c r="AF1327">
        <v>30001</v>
      </c>
    </row>
    <row r="1328" spans="1:32" x14ac:dyDescent="0.25">
      <c r="A1328" t="s">
        <v>729</v>
      </c>
      <c r="B1328" t="s">
        <v>607</v>
      </c>
      <c r="C1328" s="158" t="str">
        <f t="shared" si="20"/>
        <v>1132954</v>
      </c>
      <c r="D1328">
        <v>113295</v>
      </c>
      <c r="F1328">
        <v>12</v>
      </c>
      <c r="G1328">
        <v>1.9</v>
      </c>
      <c r="I1328">
        <v>1025980</v>
      </c>
      <c r="J1328">
        <v>1</v>
      </c>
      <c r="K1328">
        <v>0</v>
      </c>
      <c r="L1328">
        <v>1</v>
      </c>
      <c r="M1328">
        <v>0</v>
      </c>
      <c r="N1328">
        <v>9020263</v>
      </c>
      <c r="O1328">
        <v>4</v>
      </c>
      <c r="P1328" t="s">
        <v>730</v>
      </c>
      <c r="Q1328">
        <v>1005</v>
      </c>
      <c r="R1328">
        <v>6</v>
      </c>
      <c r="S1328">
        <v>0</v>
      </c>
      <c r="T1328">
        <v>0</v>
      </c>
      <c r="V1328" t="s">
        <v>1387</v>
      </c>
      <c r="W1328">
        <v>3</v>
      </c>
      <c r="X1328" s="68">
        <v>42354</v>
      </c>
      <c r="Y1328" s="68">
        <v>36525</v>
      </c>
      <c r="Z1328">
        <v>0</v>
      </c>
      <c r="AA1328">
        <v>22</v>
      </c>
      <c r="AB1328" t="s">
        <v>607</v>
      </c>
      <c r="AE1328" t="s">
        <v>437</v>
      </c>
      <c r="AF1328">
        <v>30001</v>
      </c>
    </row>
    <row r="1329" spans="1:32" x14ac:dyDescent="0.25">
      <c r="A1329" t="s">
        <v>729</v>
      </c>
      <c r="B1329" t="s">
        <v>607</v>
      </c>
      <c r="C1329" s="158" t="str">
        <f t="shared" si="20"/>
        <v>1132955</v>
      </c>
      <c r="D1329">
        <v>113295</v>
      </c>
      <c r="F1329">
        <v>12</v>
      </c>
      <c r="G1329">
        <v>2.2999999999999998</v>
      </c>
      <c r="I1329">
        <v>1025981</v>
      </c>
      <c r="J1329">
        <v>1</v>
      </c>
      <c r="K1329">
        <v>0</v>
      </c>
      <c r="L1329">
        <v>1</v>
      </c>
      <c r="M1329">
        <v>0</v>
      </c>
      <c r="N1329">
        <v>9020263</v>
      </c>
      <c r="O1329">
        <v>5</v>
      </c>
      <c r="P1329" t="s">
        <v>730</v>
      </c>
      <c r="Q1329">
        <v>1005</v>
      </c>
      <c r="R1329">
        <v>6</v>
      </c>
      <c r="S1329">
        <v>0</v>
      </c>
      <c r="T1329">
        <v>0</v>
      </c>
      <c r="V1329" t="s">
        <v>1387</v>
      </c>
      <c r="W1329">
        <v>3</v>
      </c>
      <c r="X1329" s="68">
        <v>42354</v>
      </c>
      <c r="Y1329" s="68">
        <v>36525</v>
      </c>
      <c r="Z1329">
        <v>0</v>
      </c>
      <c r="AA1329">
        <v>22</v>
      </c>
      <c r="AB1329" t="s">
        <v>607</v>
      </c>
      <c r="AE1329" t="s">
        <v>437</v>
      </c>
      <c r="AF1329">
        <v>30001</v>
      </c>
    </row>
    <row r="1330" spans="1:32" x14ac:dyDescent="0.25">
      <c r="A1330" t="s">
        <v>731</v>
      </c>
      <c r="B1330" t="s">
        <v>607</v>
      </c>
      <c r="C1330" s="158" t="str">
        <f t="shared" si="20"/>
        <v>1132961</v>
      </c>
      <c r="D1330">
        <v>113296</v>
      </c>
      <c r="F1330">
        <v>12</v>
      </c>
      <c r="G1330">
        <v>1.4</v>
      </c>
      <c r="I1330">
        <v>1028869</v>
      </c>
      <c r="J1330">
        <v>1</v>
      </c>
      <c r="K1330">
        <v>0</v>
      </c>
      <c r="L1330">
        <v>1</v>
      </c>
      <c r="M1330">
        <v>0</v>
      </c>
      <c r="N1330">
        <v>9020263</v>
      </c>
      <c r="O1330">
        <v>1</v>
      </c>
      <c r="P1330" t="s">
        <v>732</v>
      </c>
      <c r="Q1330">
        <v>1005</v>
      </c>
      <c r="R1330">
        <v>6</v>
      </c>
      <c r="S1330">
        <v>0</v>
      </c>
      <c r="T1330">
        <v>0</v>
      </c>
      <c r="V1330" t="s">
        <v>1387</v>
      </c>
      <c r="W1330">
        <v>3</v>
      </c>
      <c r="X1330" s="68">
        <v>42354</v>
      </c>
      <c r="Y1330" s="68">
        <v>36525</v>
      </c>
      <c r="Z1330">
        <v>0</v>
      </c>
      <c r="AA1330">
        <v>22</v>
      </c>
      <c r="AB1330" t="s">
        <v>607</v>
      </c>
      <c r="AE1330" t="s">
        <v>437</v>
      </c>
      <c r="AF1330">
        <v>30001</v>
      </c>
    </row>
    <row r="1331" spans="1:32" x14ac:dyDescent="0.25">
      <c r="A1331" t="s">
        <v>731</v>
      </c>
      <c r="B1331" t="s">
        <v>607</v>
      </c>
      <c r="C1331" s="158" t="str">
        <f t="shared" si="20"/>
        <v>1132962</v>
      </c>
      <c r="D1331">
        <v>113296</v>
      </c>
      <c r="F1331">
        <v>12</v>
      </c>
      <c r="G1331">
        <v>1.8</v>
      </c>
      <c r="I1331">
        <v>1028870</v>
      </c>
      <c r="J1331">
        <v>1</v>
      </c>
      <c r="K1331">
        <v>0</v>
      </c>
      <c r="L1331">
        <v>1</v>
      </c>
      <c r="M1331">
        <v>0</v>
      </c>
      <c r="N1331">
        <v>9020263</v>
      </c>
      <c r="O1331">
        <v>2</v>
      </c>
      <c r="P1331" t="s">
        <v>732</v>
      </c>
      <c r="Q1331">
        <v>1005</v>
      </c>
      <c r="R1331">
        <v>6</v>
      </c>
      <c r="S1331">
        <v>0</v>
      </c>
      <c r="T1331">
        <v>0</v>
      </c>
      <c r="V1331" t="s">
        <v>1387</v>
      </c>
      <c r="W1331">
        <v>3</v>
      </c>
      <c r="X1331" s="68">
        <v>42354</v>
      </c>
      <c r="Y1331" s="68">
        <v>36525</v>
      </c>
      <c r="Z1331">
        <v>0</v>
      </c>
      <c r="AA1331">
        <v>22</v>
      </c>
      <c r="AB1331" t="s">
        <v>607</v>
      </c>
      <c r="AE1331" t="s">
        <v>437</v>
      </c>
      <c r="AF1331">
        <v>30001</v>
      </c>
    </row>
    <row r="1332" spans="1:32" x14ac:dyDescent="0.25">
      <c r="A1332" t="s">
        <v>731</v>
      </c>
      <c r="B1332" t="s">
        <v>607</v>
      </c>
      <c r="C1332" s="158" t="str">
        <f t="shared" si="20"/>
        <v>1132963</v>
      </c>
      <c r="D1332">
        <v>113296</v>
      </c>
      <c r="F1332">
        <v>12</v>
      </c>
      <c r="G1332">
        <v>2.15</v>
      </c>
      <c r="I1332">
        <v>1028871</v>
      </c>
      <c r="J1332">
        <v>1</v>
      </c>
      <c r="K1332">
        <v>0</v>
      </c>
      <c r="L1332">
        <v>1</v>
      </c>
      <c r="M1332">
        <v>0</v>
      </c>
      <c r="N1332">
        <v>9020263</v>
      </c>
      <c r="O1332">
        <v>3</v>
      </c>
      <c r="P1332" t="s">
        <v>732</v>
      </c>
      <c r="Q1332">
        <v>1005</v>
      </c>
      <c r="R1332">
        <v>6</v>
      </c>
      <c r="S1332">
        <v>0</v>
      </c>
      <c r="T1332">
        <v>0</v>
      </c>
      <c r="V1332" t="s">
        <v>1387</v>
      </c>
      <c r="W1332">
        <v>3</v>
      </c>
      <c r="X1332" s="68">
        <v>42354</v>
      </c>
      <c r="Y1332" s="68">
        <v>36525</v>
      </c>
      <c r="Z1332">
        <v>0</v>
      </c>
      <c r="AA1332">
        <v>22</v>
      </c>
      <c r="AB1332" t="s">
        <v>607</v>
      </c>
      <c r="AE1332" t="s">
        <v>437</v>
      </c>
      <c r="AF1332">
        <v>30001</v>
      </c>
    </row>
    <row r="1333" spans="1:32" x14ac:dyDescent="0.25">
      <c r="A1333" t="s">
        <v>731</v>
      </c>
      <c r="B1333" t="s">
        <v>607</v>
      </c>
      <c r="C1333" s="158" t="str">
        <f t="shared" si="20"/>
        <v>1132964</v>
      </c>
      <c r="D1333">
        <v>113296</v>
      </c>
      <c r="F1333">
        <v>12</v>
      </c>
      <c r="G1333">
        <v>1.9</v>
      </c>
      <c r="I1333">
        <v>1028872</v>
      </c>
      <c r="J1333">
        <v>1</v>
      </c>
      <c r="K1333">
        <v>0</v>
      </c>
      <c r="L1333">
        <v>1</v>
      </c>
      <c r="M1333">
        <v>0</v>
      </c>
      <c r="N1333">
        <v>9020263</v>
      </c>
      <c r="O1333">
        <v>4</v>
      </c>
      <c r="P1333" t="s">
        <v>732</v>
      </c>
      <c r="Q1333">
        <v>1005</v>
      </c>
      <c r="R1333">
        <v>6</v>
      </c>
      <c r="S1333">
        <v>0</v>
      </c>
      <c r="T1333">
        <v>0</v>
      </c>
      <c r="V1333" t="s">
        <v>1387</v>
      </c>
      <c r="W1333">
        <v>3</v>
      </c>
      <c r="X1333" s="68">
        <v>42354</v>
      </c>
      <c r="Y1333" s="68">
        <v>36525</v>
      </c>
      <c r="Z1333">
        <v>0</v>
      </c>
      <c r="AA1333">
        <v>22</v>
      </c>
      <c r="AB1333" t="s">
        <v>607</v>
      </c>
      <c r="AE1333" t="s">
        <v>437</v>
      </c>
      <c r="AF1333">
        <v>30001</v>
      </c>
    </row>
    <row r="1334" spans="1:32" x14ac:dyDescent="0.25">
      <c r="A1334" t="s">
        <v>731</v>
      </c>
      <c r="B1334" t="s">
        <v>607</v>
      </c>
      <c r="C1334" s="158" t="str">
        <f t="shared" si="20"/>
        <v>1132965</v>
      </c>
      <c r="D1334">
        <v>113296</v>
      </c>
      <c r="F1334">
        <v>12</v>
      </c>
      <c r="G1334">
        <v>2.2999999999999998</v>
      </c>
      <c r="I1334">
        <v>1028873</v>
      </c>
      <c r="J1334">
        <v>1</v>
      </c>
      <c r="K1334">
        <v>0</v>
      </c>
      <c r="L1334">
        <v>1</v>
      </c>
      <c r="M1334">
        <v>0</v>
      </c>
      <c r="N1334">
        <v>9020263</v>
      </c>
      <c r="O1334">
        <v>5</v>
      </c>
      <c r="P1334" t="s">
        <v>732</v>
      </c>
      <c r="Q1334">
        <v>1005</v>
      </c>
      <c r="R1334">
        <v>6</v>
      </c>
      <c r="S1334">
        <v>0</v>
      </c>
      <c r="T1334">
        <v>0</v>
      </c>
      <c r="V1334" t="s">
        <v>1387</v>
      </c>
      <c r="W1334">
        <v>3</v>
      </c>
      <c r="X1334" s="68">
        <v>42354</v>
      </c>
      <c r="Y1334" s="68">
        <v>36525</v>
      </c>
      <c r="Z1334">
        <v>0</v>
      </c>
      <c r="AA1334">
        <v>22</v>
      </c>
      <c r="AB1334" t="s">
        <v>607</v>
      </c>
      <c r="AE1334" t="s">
        <v>437</v>
      </c>
      <c r="AF1334">
        <v>30001</v>
      </c>
    </row>
    <row r="1335" spans="1:32" x14ac:dyDescent="0.25">
      <c r="A1335" t="s">
        <v>733</v>
      </c>
      <c r="B1335" t="s">
        <v>244</v>
      </c>
      <c r="C1335" s="158" t="str">
        <f t="shared" si="20"/>
        <v>1132981</v>
      </c>
      <c r="D1335">
        <v>113298</v>
      </c>
      <c r="F1335">
        <v>12</v>
      </c>
      <c r="G1335">
        <v>4100</v>
      </c>
      <c r="I1335">
        <v>1025985</v>
      </c>
      <c r="J1335">
        <v>1</v>
      </c>
      <c r="K1335">
        <v>0</v>
      </c>
      <c r="L1335">
        <v>1</v>
      </c>
      <c r="M1335">
        <v>0</v>
      </c>
      <c r="N1335">
        <v>9020263</v>
      </c>
      <c r="O1335">
        <v>1</v>
      </c>
      <c r="P1335" t="s">
        <v>734</v>
      </c>
      <c r="Q1335">
        <v>1005</v>
      </c>
      <c r="R1335">
        <v>6</v>
      </c>
      <c r="S1335">
        <v>0</v>
      </c>
      <c r="T1335">
        <v>0</v>
      </c>
      <c r="V1335" t="s">
        <v>1387</v>
      </c>
      <c r="W1335">
        <v>3</v>
      </c>
      <c r="X1335" s="68">
        <v>42354</v>
      </c>
      <c r="Y1335" s="68">
        <v>36525</v>
      </c>
      <c r="Z1335">
        <v>0</v>
      </c>
      <c r="AA1335">
        <v>10</v>
      </c>
      <c r="AB1335" t="s">
        <v>244</v>
      </c>
      <c r="AE1335" t="s">
        <v>437</v>
      </c>
      <c r="AF1335">
        <v>30001</v>
      </c>
    </row>
    <row r="1336" spans="1:32" x14ac:dyDescent="0.25">
      <c r="A1336" t="s">
        <v>733</v>
      </c>
      <c r="B1336" t="s">
        <v>244</v>
      </c>
      <c r="C1336" s="158" t="str">
        <f t="shared" si="20"/>
        <v>1132982</v>
      </c>
      <c r="D1336">
        <v>113298</v>
      </c>
      <c r="F1336">
        <v>12</v>
      </c>
      <c r="G1336">
        <v>5150</v>
      </c>
      <c r="I1336">
        <v>1025986</v>
      </c>
      <c r="J1336">
        <v>1</v>
      </c>
      <c r="K1336">
        <v>0</v>
      </c>
      <c r="L1336">
        <v>1</v>
      </c>
      <c r="M1336">
        <v>0</v>
      </c>
      <c r="N1336">
        <v>9020263</v>
      </c>
      <c r="O1336">
        <v>2</v>
      </c>
      <c r="P1336" t="s">
        <v>734</v>
      </c>
      <c r="Q1336">
        <v>1005</v>
      </c>
      <c r="R1336">
        <v>6</v>
      </c>
      <c r="S1336">
        <v>0</v>
      </c>
      <c r="T1336">
        <v>0</v>
      </c>
      <c r="V1336" t="s">
        <v>1387</v>
      </c>
      <c r="W1336">
        <v>3</v>
      </c>
      <c r="X1336" s="68">
        <v>42354</v>
      </c>
      <c r="Y1336" s="68">
        <v>36525</v>
      </c>
      <c r="Z1336">
        <v>0</v>
      </c>
      <c r="AA1336">
        <v>10</v>
      </c>
      <c r="AB1336" t="s">
        <v>244</v>
      </c>
      <c r="AE1336" t="s">
        <v>437</v>
      </c>
      <c r="AF1336">
        <v>30001</v>
      </c>
    </row>
    <row r="1337" spans="1:32" x14ac:dyDescent="0.25">
      <c r="A1337" t="s">
        <v>733</v>
      </c>
      <c r="B1337" t="s">
        <v>244</v>
      </c>
      <c r="C1337" s="158" t="str">
        <f t="shared" si="20"/>
        <v>1132983</v>
      </c>
      <c r="D1337">
        <v>113298</v>
      </c>
      <c r="F1337">
        <v>12</v>
      </c>
      <c r="G1337">
        <v>6400</v>
      </c>
      <c r="I1337">
        <v>1025987</v>
      </c>
      <c r="J1337">
        <v>1</v>
      </c>
      <c r="K1337">
        <v>0</v>
      </c>
      <c r="L1337">
        <v>1</v>
      </c>
      <c r="M1337">
        <v>0</v>
      </c>
      <c r="N1337">
        <v>9020263</v>
      </c>
      <c r="O1337">
        <v>3</v>
      </c>
      <c r="P1337" t="s">
        <v>734</v>
      </c>
      <c r="Q1337">
        <v>1005</v>
      </c>
      <c r="R1337">
        <v>6</v>
      </c>
      <c r="S1337">
        <v>0</v>
      </c>
      <c r="T1337">
        <v>0</v>
      </c>
      <c r="V1337" t="s">
        <v>1387</v>
      </c>
      <c r="W1337">
        <v>3</v>
      </c>
      <c r="X1337" s="68">
        <v>42354</v>
      </c>
      <c r="Y1337" s="68">
        <v>36525</v>
      </c>
      <c r="Z1337">
        <v>0</v>
      </c>
      <c r="AA1337">
        <v>10</v>
      </c>
      <c r="AB1337" t="s">
        <v>244</v>
      </c>
      <c r="AE1337" t="s">
        <v>437</v>
      </c>
      <c r="AF1337">
        <v>30001</v>
      </c>
    </row>
    <row r="1338" spans="1:32" x14ac:dyDescent="0.25">
      <c r="A1338" t="s">
        <v>733</v>
      </c>
      <c r="B1338" t="s">
        <v>244</v>
      </c>
      <c r="C1338" s="158" t="str">
        <f t="shared" si="20"/>
        <v>1132984</v>
      </c>
      <c r="D1338">
        <v>113298</v>
      </c>
      <c r="F1338">
        <v>12</v>
      </c>
      <c r="G1338">
        <v>5450</v>
      </c>
      <c r="I1338">
        <v>1025988</v>
      </c>
      <c r="J1338">
        <v>1</v>
      </c>
      <c r="K1338">
        <v>0</v>
      </c>
      <c r="L1338">
        <v>1</v>
      </c>
      <c r="M1338">
        <v>0</v>
      </c>
      <c r="N1338">
        <v>9020263</v>
      </c>
      <c r="O1338">
        <v>4</v>
      </c>
      <c r="P1338" t="s">
        <v>734</v>
      </c>
      <c r="Q1338">
        <v>1005</v>
      </c>
      <c r="R1338">
        <v>6</v>
      </c>
      <c r="S1338">
        <v>0</v>
      </c>
      <c r="T1338">
        <v>0</v>
      </c>
      <c r="V1338" t="s">
        <v>1387</v>
      </c>
      <c r="W1338">
        <v>3</v>
      </c>
      <c r="X1338" s="68">
        <v>42354</v>
      </c>
      <c r="Y1338" s="68">
        <v>36525</v>
      </c>
      <c r="Z1338">
        <v>0</v>
      </c>
      <c r="AA1338">
        <v>10</v>
      </c>
      <c r="AB1338" t="s">
        <v>244</v>
      </c>
      <c r="AE1338" t="s">
        <v>437</v>
      </c>
      <c r="AF1338">
        <v>30001</v>
      </c>
    </row>
    <row r="1339" spans="1:32" x14ac:dyDescent="0.25">
      <c r="A1339" t="s">
        <v>733</v>
      </c>
      <c r="B1339" t="s">
        <v>244</v>
      </c>
      <c r="C1339" s="158" t="str">
        <f t="shared" si="20"/>
        <v>1132985</v>
      </c>
      <c r="D1339">
        <v>113298</v>
      </c>
      <c r="F1339">
        <v>12</v>
      </c>
      <c r="G1339">
        <v>6720</v>
      </c>
      <c r="I1339">
        <v>1025989</v>
      </c>
      <c r="J1339">
        <v>1</v>
      </c>
      <c r="K1339">
        <v>0</v>
      </c>
      <c r="L1339">
        <v>1</v>
      </c>
      <c r="M1339">
        <v>0</v>
      </c>
      <c r="N1339">
        <v>9020263</v>
      </c>
      <c r="O1339">
        <v>5</v>
      </c>
      <c r="P1339" t="s">
        <v>734</v>
      </c>
      <c r="Q1339">
        <v>1005</v>
      </c>
      <c r="R1339">
        <v>6</v>
      </c>
      <c r="S1339">
        <v>0</v>
      </c>
      <c r="T1339">
        <v>0</v>
      </c>
      <c r="V1339" t="s">
        <v>1387</v>
      </c>
      <c r="W1339">
        <v>3</v>
      </c>
      <c r="X1339" s="68">
        <v>42354</v>
      </c>
      <c r="Y1339" s="68">
        <v>36525</v>
      </c>
      <c r="Z1339">
        <v>0</v>
      </c>
      <c r="AA1339">
        <v>10</v>
      </c>
      <c r="AB1339" t="s">
        <v>244</v>
      </c>
      <c r="AE1339" t="s">
        <v>437</v>
      </c>
      <c r="AF1339">
        <v>30001</v>
      </c>
    </row>
    <row r="1340" spans="1:32" x14ac:dyDescent="0.25">
      <c r="A1340" t="s">
        <v>735</v>
      </c>
      <c r="B1340" t="s">
        <v>607</v>
      </c>
      <c r="C1340" s="158" t="str">
        <f t="shared" si="20"/>
        <v>1133011</v>
      </c>
      <c r="D1340">
        <v>113301</v>
      </c>
      <c r="F1340">
        <v>12</v>
      </c>
      <c r="G1340">
        <v>2.8</v>
      </c>
      <c r="I1340">
        <v>1025996</v>
      </c>
      <c r="J1340">
        <v>1</v>
      </c>
      <c r="K1340">
        <v>0</v>
      </c>
      <c r="L1340">
        <v>1</v>
      </c>
      <c r="M1340">
        <v>0</v>
      </c>
      <c r="N1340">
        <v>9020257</v>
      </c>
      <c r="O1340">
        <v>1</v>
      </c>
      <c r="P1340" t="s">
        <v>134</v>
      </c>
      <c r="Q1340">
        <v>1005</v>
      </c>
      <c r="R1340">
        <v>6</v>
      </c>
      <c r="S1340">
        <v>0</v>
      </c>
      <c r="T1340">
        <v>0</v>
      </c>
      <c r="V1340" t="s">
        <v>1387</v>
      </c>
      <c r="W1340">
        <v>3</v>
      </c>
      <c r="X1340" s="68">
        <v>42354</v>
      </c>
      <c r="Y1340" s="68">
        <v>36525</v>
      </c>
      <c r="Z1340">
        <v>0</v>
      </c>
      <c r="AA1340">
        <v>22</v>
      </c>
      <c r="AB1340" t="s">
        <v>607</v>
      </c>
      <c r="AE1340" t="s">
        <v>437</v>
      </c>
      <c r="AF1340">
        <v>30001</v>
      </c>
    </row>
    <row r="1341" spans="1:32" x14ac:dyDescent="0.25">
      <c r="A1341" t="s">
        <v>735</v>
      </c>
      <c r="B1341" t="s">
        <v>607</v>
      </c>
      <c r="C1341" s="158" t="str">
        <f t="shared" si="20"/>
        <v>1133012</v>
      </c>
      <c r="D1341">
        <v>113301</v>
      </c>
      <c r="F1341">
        <v>12</v>
      </c>
      <c r="G1341">
        <v>3.45</v>
      </c>
      <c r="I1341">
        <v>1025997</v>
      </c>
      <c r="J1341">
        <v>1</v>
      </c>
      <c r="K1341">
        <v>0</v>
      </c>
      <c r="L1341">
        <v>1</v>
      </c>
      <c r="M1341">
        <v>0</v>
      </c>
      <c r="N1341">
        <v>9020257</v>
      </c>
      <c r="O1341">
        <v>2</v>
      </c>
      <c r="P1341" t="s">
        <v>134</v>
      </c>
      <c r="Q1341">
        <v>1005</v>
      </c>
      <c r="R1341">
        <v>6</v>
      </c>
      <c r="S1341">
        <v>0</v>
      </c>
      <c r="T1341">
        <v>0</v>
      </c>
      <c r="V1341" t="s">
        <v>1387</v>
      </c>
      <c r="W1341">
        <v>3</v>
      </c>
      <c r="X1341" s="68">
        <v>42354</v>
      </c>
      <c r="Y1341" s="68">
        <v>36525</v>
      </c>
      <c r="Z1341">
        <v>0</v>
      </c>
      <c r="AA1341">
        <v>22</v>
      </c>
      <c r="AB1341" t="s">
        <v>607</v>
      </c>
      <c r="AE1341" t="s">
        <v>437</v>
      </c>
      <c r="AF1341">
        <v>30001</v>
      </c>
    </row>
    <row r="1342" spans="1:32" x14ac:dyDescent="0.25">
      <c r="A1342" t="s">
        <v>735</v>
      </c>
      <c r="B1342" t="s">
        <v>607</v>
      </c>
      <c r="C1342" s="158" t="str">
        <f t="shared" si="20"/>
        <v>1133013</v>
      </c>
      <c r="D1342">
        <v>113301</v>
      </c>
      <c r="F1342">
        <v>12</v>
      </c>
      <c r="G1342">
        <v>4.3</v>
      </c>
      <c r="I1342">
        <v>1025998</v>
      </c>
      <c r="J1342">
        <v>1</v>
      </c>
      <c r="K1342">
        <v>0</v>
      </c>
      <c r="L1342">
        <v>1</v>
      </c>
      <c r="M1342">
        <v>0</v>
      </c>
      <c r="N1342">
        <v>9020257</v>
      </c>
      <c r="O1342">
        <v>3</v>
      </c>
      <c r="P1342" t="s">
        <v>134</v>
      </c>
      <c r="Q1342">
        <v>1005</v>
      </c>
      <c r="R1342">
        <v>6</v>
      </c>
      <c r="S1342">
        <v>0</v>
      </c>
      <c r="T1342">
        <v>0</v>
      </c>
      <c r="V1342" t="s">
        <v>1387</v>
      </c>
      <c r="W1342">
        <v>3</v>
      </c>
      <c r="X1342" s="68">
        <v>42354</v>
      </c>
      <c r="Y1342" s="68">
        <v>36525</v>
      </c>
      <c r="Z1342">
        <v>0</v>
      </c>
      <c r="AA1342">
        <v>22</v>
      </c>
      <c r="AB1342" t="s">
        <v>607</v>
      </c>
      <c r="AE1342" t="s">
        <v>437</v>
      </c>
      <c r="AF1342">
        <v>30001</v>
      </c>
    </row>
    <row r="1343" spans="1:32" x14ac:dyDescent="0.25">
      <c r="A1343" t="s">
        <v>735</v>
      </c>
      <c r="B1343" t="s">
        <v>607</v>
      </c>
      <c r="C1343" s="158" t="str">
        <f t="shared" si="20"/>
        <v>1133014</v>
      </c>
      <c r="D1343">
        <v>113301</v>
      </c>
      <c r="F1343">
        <v>12</v>
      </c>
      <c r="G1343">
        <v>3.65</v>
      </c>
      <c r="I1343">
        <v>1025999</v>
      </c>
      <c r="J1343">
        <v>1</v>
      </c>
      <c r="K1343">
        <v>0</v>
      </c>
      <c r="L1343">
        <v>1</v>
      </c>
      <c r="M1343">
        <v>0</v>
      </c>
      <c r="N1343">
        <v>9020257</v>
      </c>
      <c r="O1343">
        <v>4</v>
      </c>
      <c r="P1343" t="s">
        <v>134</v>
      </c>
      <c r="Q1343">
        <v>1005</v>
      </c>
      <c r="R1343">
        <v>6</v>
      </c>
      <c r="S1343">
        <v>0</v>
      </c>
      <c r="T1343">
        <v>0</v>
      </c>
      <c r="V1343" t="s">
        <v>1387</v>
      </c>
      <c r="W1343">
        <v>3</v>
      </c>
      <c r="X1343" s="68">
        <v>42354</v>
      </c>
      <c r="Y1343" s="68">
        <v>36525</v>
      </c>
      <c r="Z1343">
        <v>0</v>
      </c>
      <c r="AA1343">
        <v>22</v>
      </c>
      <c r="AB1343" t="s">
        <v>607</v>
      </c>
      <c r="AE1343" t="s">
        <v>437</v>
      </c>
      <c r="AF1343">
        <v>30001</v>
      </c>
    </row>
    <row r="1344" spans="1:32" x14ac:dyDescent="0.25">
      <c r="A1344" t="s">
        <v>735</v>
      </c>
      <c r="B1344" t="s">
        <v>607</v>
      </c>
      <c r="C1344" s="158" t="str">
        <f t="shared" si="20"/>
        <v>1133015</v>
      </c>
      <c r="D1344">
        <v>113301</v>
      </c>
      <c r="F1344">
        <v>12</v>
      </c>
      <c r="G1344">
        <v>4.55</v>
      </c>
      <c r="I1344">
        <v>1026000</v>
      </c>
      <c r="J1344">
        <v>1</v>
      </c>
      <c r="K1344">
        <v>0</v>
      </c>
      <c r="L1344">
        <v>1</v>
      </c>
      <c r="M1344">
        <v>0</v>
      </c>
      <c r="N1344">
        <v>9020257</v>
      </c>
      <c r="O1344">
        <v>5</v>
      </c>
      <c r="P1344" t="s">
        <v>134</v>
      </c>
      <c r="Q1344">
        <v>1005</v>
      </c>
      <c r="R1344">
        <v>6</v>
      </c>
      <c r="S1344">
        <v>0</v>
      </c>
      <c r="T1344">
        <v>0</v>
      </c>
      <c r="V1344" t="s">
        <v>1387</v>
      </c>
      <c r="W1344">
        <v>3</v>
      </c>
      <c r="X1344" s="68">
        <v>42354</v>
      </c>
      <c r="Y1344" s="68">
        <v>36525</v>
      </c>
      <c r="Z1344">
        <v>0</v>
      </c>
      <c r="AA1344">
        <v>22</v>
      </c>
      <c r="AB1344" t="s">
        <v>607</v>
      </c>
      <c r="AE1344" t="s">
        <v>437</v>
      </c>
      <c r="AF1344">
        <v>30001</v>
      </c>
    </row>
    <row r="1345" spans="1:32" x14ac:dyDescent="0.25">
      <c r="A1345" t="s">
        <v>736</v>
      </c>
      <c r="B1345" t="s">
        <v>607</v>
      </c>
      <c r="C1345" s="158" t="str">
        <f t="shared" si="20"/>
        <v>1133051</v>
      </c>
      <c r="D1345">
        <v>113305</v>
      </c>
      <c r="F1345">
        <v>12</v>
      </c>
      <c r="G1345">
        <v>2.6</v>
      </c>
      <c r="I1345">
        <v>1026004</v>
      </c>
      <c r="J1345">
        <v>1</v>
      </c>
      <c r="K1345">
        <v>0</v>
      </c>
      <c r="L1345">
        <v>1</v>
      </c>
      <c r="M1345">
        <v>0</v>
      </c>
      <c r="N1345">
        <v>9020257</v>
      </c>
      <c r="O1345">
        <v>1</v>
      </c>
      <c r="P1345" t="s">
        <v>136</v>
      </c>
      <c r="Q1345">
        <v>1005</v>
      </c>
      <c r="R1345">
        <v>6</v>
      </c>
      <c r="S1345">
        <v>0</v>
      </c>
      <c r="T1345">
        <v>0</v>
      </c>
      <c r="V1345" t="s">
        <v>1387</v>
      </c>
      <c r="W1345">
        <v>3</v>
      </c>
      <c r="X1345" s="68">
        <v>42354</v>
      </c>
      <c r="Y1345" s="68">
        <v>36525</v>
      </c>
      <c r="Z1345">
        <v>0</v>
      </c>
      <c r="AA1345">
        <v>22</v>
      </c>
      <c r="AB1345" t="s">
        <v>607</v>
      </c>
      <c r="AE1345" t="s">
        <v>437</v>
      </c>
      <c r="AF1345">
        <v>30001</v>
      </c>
    </row>
    <row r="1346" spans="1:32" x14ac:dyDescent="0.25">
      <c r="A1346" t="s">
        <v>736</v>
      </c>
      <c r="B1346" t="s">
        <v>607</v>
      </c>
      <c r="C1346" s="158" t="str">
        <f t="shared" si="20"/>
        <v>1133052</v>
      </c>
      <c r="D1346">
        <v>113305</v>
      </c>
      <c r="F1346">
        <v>12</v>
      </c>
      <c r="G1346">
        <v>2.8</v>
      </c>
      <c r="I1346">
        <v>1026005</v>
      </c>
      <c r="J1346">
        <v>1</v>
      </c>
      <c r="K1346">
        <v>0</v>
      </c>
      <c r="L1346">
        <v>1</v>
      </c>
      <c r="M1346">
        <v>0</v>
      </c>
      <c r="N1346">
        <v>9020257</v>
      </c>
      <c r="O1346">
        <v>2</v>
      </c>
      <c r="P1346" t="s">
        <v>136</v>
      </c>
      <c r="Q1346">
        <v>1005</v>
      </c>
      <c r="R1346">
        <v>6</v>
      </c>
      <c r="S1346">
        <v>0</v>
      </c>
      <c r="T1346">
        <v>0</v>
      </c>
      <c r="V1346" t="s">
        <v>1387</v>
      </c>
      <c r="W1346">
        <v>3</v>
      </c>
      <c r="X1346" s="68">
        <v>42354</v>
      </c>
      <c r="Y1346" s="68">
        <v>36525</v>
      </c>
      <c r="Z1346">
        <v>0</v>
      </c>
      <c r="AA1346">
        <v>22</v>
      </c>
      <c r="AB1346" t="s">
        <v>607</v>
      </c>
      <c r="AE1346" t="s">
        <v>437</v>
      </c>
      <c r="AF1346">
        <v>30001</v>
      </c>
    </row>
    <row r="1347" spans="1:32" x14ac:dyDescent="0.25">
      <c r="A1347" t="s">
        <v>736</v>
      </c>
      <c r="B1347" t="s">
        <v>607</v>
      </c>
      <c r="C1347" s="158" t="str">
        <f t="shared" ref="C1347:C1410" si="21">D1347&amp;O1347</f>
        <v>1133053</v>
      </c>
      <c r="D1347">
        <v>113305</v>
      </c>
      <c r="F1347">
        <v>12</v>
      </c>
      <c r="G1347">
        <v>3.1</v>
      </c>
      <c r="I1347">
        <v>1026006</v>
      </c>
      <c r="J1347">
        <v>1</v>
      </c>
      <c r="K1347">
        <v>0</v>
      </c>
      <c r="L1347">
        <v>1</v>
      </c>
      <c r="M1347">
        <v>0</v>
      </c>
      <c r="N1347">
        <v>9020257</v>
      </c>
      <c r="O1347">
        <v>3</v>
      </c>
      <c r="P1347" t="s">
        <v>136</v>
      </c>
      <c r="Q1347">
        <v>1005</v>
      </c>
      <c r="R1347">
        <v>6</v>
      </c>
      <c r="S1347">
        <v>0</v>
      </c>
      <c r="T1347">
        <v>0</v>
      </c>
      <c r="V1347" t="s">
        <v>1387</v>
      </c>
      <c r="W1347">
        <v>3</v>
      </c>
      <c r="X1347" s="68">
        <v>42354</v>
      </c>
      <c r="Y1347" s="68">
        <v>36525</v>
      </c>
      <c r="Z1347">
        <v>0</v>
      </c>
      <c r="AA1347">
        <v>22</v>
      </c>
      <c r="AB1347" t="s">
        <v>607</v>
      </c>
      <c r="AE1347" t="s">
        <v>437</v>
      </c>
      <c r="AF1347">
        <v>30001</v>
      </c>
    </row>
    <row r="1348" spans="1:32" x14ac:dyDescent="0.25">
      <c r="A1348" t="s">
        <v>736</v>
      </c>
      <c r="B1348" t="s">
        <v>607</v>
      </c>
      <c r="C1348" s="158" t="str">
        <f t="shared" si="21"/>
        <v>1133054</v>
      </c>
      <c r="D1348">
        <v>113305</v>
      </c>
      <c r="F1348">
        <v>12</v>
      </c>
      <c r="G1348">
        <v>3</v>
      </c>
      <c r="I1348">
        <v>1026007</v>
      </c>
      <c r="J1348">
        <v>1</v>
      </c>
      <c r="K1348">
        <v>0</v>
      </c>
      <c r="L1348">
        <v>1</v>
      </c>
      <c r="M1348">
        <v>0</v>
      </c>
      <c r="N1348">
        <v>9020257</v>
      </c>
      <c r="O1348">
        <v>4</v>
      </c>
      <c r="P1348" t="s">
        <v>136</v>
      </c>
      <c r="Q1348">
        <v>1005</v>
      </c>
      <c r="R1348">
        <v>6</v>
      </c>
      <c r="S1348">
        <v>0</v>
      </c>
      <c r="T1348">
        <v>0</v>
      </c>
      <c r="V1348" t="s">
        <v>1387</v>
      </c>
      <c r="W1348">
        <v>3</v>
      </c>
      <c r="X1348" s="68">
        <v>42354</v>
      </c>
      <c r="Y1348" s="68">
        <v>36525</v>
      </c>
      <c r="Z1348">
        <v>0</v>
      </c>
      <c r="AA1348">
        <v>22</v>
      </c>
      <c r="AB1348" t="s">
        <v>607</v>
      </c>
      <c r="AE1348" t="s">
        <v>437</v>
      </c>
      <c r="AF1348">
        <v>30001</v>
      </c>
    </row>
    <row r="1349" spans="1:32" x14ac:dyDescent="0.25">
      <c r="A1349" t="s">
        <v>736</v>
      </c>
      <c r="B1349" t="s">
        <v>607</v>
      </c>
      <c r="C1349" s="158" t="str">
        <f t="shared" si="21"/>
        <v>1133055</v>
      </c>
      <c r="D1349">
        <v>113305</v>
      </c>
      <c r="F1349">
        <v>12</v>
      </c>
      <c r="G1349">
        <v>3.25</v>
      </c>
      <c r="I1349">
        <v>1026008</v>
      </c>
      <c r="J1349">
        <v>1</v>
      </c>
      <c r="K1349">
        <v>0</v>
      </c>
      <c r="L1349">
        <v>1</v>
      </c>
      <c r="M1349">
        <v>0</v>
      </c>
      <c r="N1349">
        <v>9020257</v>
      </c>
      <c r="O1349">
        <v>5</v>
      </c>
      <c r="P1349" t="s">
        <v>136</v>
      </c>
      <c r="Q1349">
        <v>1005</v>
      </c>
      <c r="R1349">
        <v>6</v>
      </c>
      <c r="S1349">
        <v>0</v>
      </c>
      <c r="T1349">
        <v>0</v>
      </c>
      <c r="V1349" t="s">
        <v>1387</v>
      </c>
      <c r="W1349">
        <v>3</v>
      </c>
      <c r="X1349" s="68">
        <v>42354</v>
      </c>
      <c r="Y1349" s="68">
        <v>36525</v>
      </c>
      <c r="Z1349">
        <v>0</v>
      </c>
      <c r="AA1349">
        <v>22</v>
      </c>
      <c r="AB1349" t="s">
        <v>607</v>
      </c>
      <c r="AE1349" t="s">
        <v>437</v>
      </c>
      <c r="AF1349">
        <v>30001</v>
      </c>
    </row>
    <row r="1350" spans="1:32" x14ac:dyDescent="0.25">
      <c r="A1350" t="s">
        <v>737</v>
      </c>
      <c r="B1350" t="s">
        <v>607</v>
      </c>
      <c r="C1350" s="158" t="str">
        <f t="shared" si="21"/>
        <v>1133061</v>
      </c>
      <c r="D1350">
        <v>113306</v>
      </c>
      <c r="F1350">
        <v>12</v>
      </c>
      <c r="G1350">
        <v>6.9</v>
      </c>
      <c r="I1350">
        <v>1026009</v>
      </c>
      <c r="J1350">
        <v>1</v>
      </c>
      <c r="K1350">
        <v>0</v>
      </c>
      <c r="L1350">
        <v>1</v>
      </c>
      <c r="M1350">
        <v>0</v>
      </c>
      <c r="N1350">
        <v>9020257</v>
      </c>
      <c r="O1350">
        <v>1</v>
      </c>
      <c r="P1350" t="s">
        <v>738</v>
      </c>
      <c r="Q1350">
        <v>1005</v>
      </c>
      <c r="R1350">
        <v>6</v>
      </c>
      <c r="S1350">
        <v>0</v>
      </c>
      <c r="T1350">
        <v>0</v>
      </c>
      <c r="V1350" t="s">
        <v>1387</v>
      </c>
      <c r="W1350">
        <v>3</v>
      </c>
      <c r="X1350" s="68">
        <v>42354</v>
      </c>
      <c r="Y1350" s="68">
        <v>36525</v>
      </c>
      <c r="Z1350">
        <v>0</v>
      </c>
      <c r="AA1350">
        <v>22</v>
      </c>
      <c r="AB1350" t="s">
        <v>607</v>
      </c>
      <c r="AE1350" t="s">
        <v>437</v>
      </c>
      <c r="AF1350">
        <v>30001</v>
      </c>
    </row>
    <row r="1351" spans="1:32" x14ac:dyDescent="0.25">
      <c r="A1351" t="s">
        <v>737</v>
      </c>
      <c r="B1351" t="s">
        <v>607</v>
      </c>
      <c r="C1351" s="158" t="str">
        <f t="shared" si="21"/>
        <v>1133062</v>
      </c>
      <c r="D1351">
        <v>113306</v>
      </c>
      <c r="F1351">
        <v>12</v>
      </c>
      <c r="G1351">
        <v>8.6</v>
      </c>
      <c r="I1351">
        <v>1026010</v>
      </c>
      <c r="J1351">
        <v>1</v>
      </c>
      <c r="K1351">
        <v>0</v>
      </c>
      <c r="L1351">
        <v>1</v>
      </c>
      <c r="M1351">
        <v>0</v>
      </c>
      <c r="N1351">
        <v>9020257</v>
      </c>
      <c r="O1351">
        <v>2</v>
      </c>
      <c r="P1351" t="s">
        <v>738</v>
      </c>
      <c r="Q1351">
        <v>1005</v>
      </c>
      <c r="R1351">
        <v>6</v>
      </c>
      <c r="S1351">
        <v>0</v>
      </c>
      <c r="T1351">
        <v>0</v>
      </c>
      <c r="V1351" t="s">
        <v>1387</v>
      </c>
      <c r="W1351">
        <v>3</v>
      </c>
      <c r="X1351" s="68">
        <v>42354</v>
      </c>
      <c r="Y1351" s="68">
        <v>36525</v>
      </c>
      <c r="Z1351">
        <v>0</v>
      </c>
      <c r="AA1351">
        <v>22</v>
      </c>
      <c r="AB1351" t="s">
        <v>607</v>
      </c>
      <c r="AE1351" t="s">
        <v>437</v>
      </c>
      <c r="AF1351">
        <v>30001</v>
      </c>
    </row>
    <row r="1352" spans="1:32" x14ac:dyDescent="0.25">
      <c r="A1352" t="s">
        <v>737</v>
      </c>
      <c r="B1352" t="s">
        <v>607</v>
      </c>
      <c r="C1352" s="158" t="str">
        <f t="shared" si="21"/>
        <v>1133063</v>
      </c>
      <c r="D1352">
        <v>113306</v>
      </c>
      <c r="F1352">
        <v>12</v>
      </c>
      <c r="G1352">
        <v>10.7</v>
      </c>
      <c r="I1352">
        <v>1026011</v>
      </c>
      <c r="J1352">
        <v>1</v>
      </c>
      <c r="K1352">
        <v>0</v>
      </c>
      <c r="L1352">
        <v>1</v>
      </c>
      <c r="M1352">
        <v>0</v>
      </c>
      <c r="N1352">
        <v>9020257</v>
      </c>
      <c r="O1352">
        <v>3</v>
      </c>
      <c r="P1352" t="s">
        <v>738</v>
      </c>
      <c r="Q1352">
        <v>1005</v>
      </c>
      <c r="R1352">
        <v>6</v>
      </c>
      <c r="S1352">
        <v>0</v>
      </c>
      <c r="T1352">
        <v>0</v>
      </c>
      <c r="V1352" t="s">
        <v>1387</v>
      </c>
      <c r="W1352">
        <v>3</v>
      </c>
      <c r="X1352" s="68">
        <v>42354</v>
      </c>
      <c r="Y1352" s="68">
        <v>36525</v>
      </c>
      <c r="Z1352">
        <v>0</v>
      </c>
      <c r="AA1352">
        <v>22</v>
      </c>
      <c r="AB1352" t="s">
        <v>607</v>
      </c>
      <c r="AE1352" t="s">
        <v>437</v>
      </c>
      <c r="AF1352">
        <v>30001</v>
      </c>
    </row>
    <row r="1353" spans="1:32" x14ac:dyDescent="0.25">
      <c r="A1353" t="s">
        <v>737</v>
      </c>
      <c r="B1353" t="s">
        <v>607</v>
      </c>
      <c r="C1353" s="158" t="str">
        <f t="shared" si="21"/>
        <v>1133064</v>
      </c>
      <c r="D1353">
        <v>113306</v>
      </c>
      <c r="F1353">
        <v>12</v>
      </c>
      <c r="G1353">
        <v>9.1</v>
      </c>
      <c r="I1353">
        <v>1026012</v>
      </c>
      <c r="J1353">
        <v>1</v>
      </c>
      <c r="K1353">
        <v>0</v>
      </c>
      <c r="L1353">
        <v>1</v>
      </c>
      <c r="M1353">
        <v>0</v>
      </c>
      <c r="N1353">
        <v>9020257</v>
      </c>
      <c r="O1353">
        <v>4</v>
      </c>
      <c r="P1353" t="s">
        <v>738</v>
      </c>
      <c r="Q1353">
        <v>1005</v>
      </c>
      <c r="R1353">
        <v>6</v>
      </c>
      <c r="S1353">
        <v>0</v>
      </c>
      <c r="T1353">
        <v>0</v>
      </c>
      <c r="V1353" t="s">
        <v>1387</v>
      </c>
      <c r="W1353">
        <v>3</v>
      </c>
      <c r="X1353" s="68">
        <v>42354</v>
      </c>
      <c r="Y1353" s="68">
        <v>36525</v>
      </c>
      <c r="Z1353">
        <v>0</v>
      </c>
      <c r="AA1353">
        <v>22</v>
      </c>
      <c r="AB1353" t="s">
        <v>607</v>
      </c>
      <c r="AE1353" t="s">
        <v>437</v>
      </c>
      <c r="AF1353">
        <v>30001</v>
      </c>
    </row>
    <row r="1354" spans="1:32" x14ac:dyDescent="0.25">
      <c r="A1354" t="s">
        <v>737</v>
      </c>
      <c r="B1354" t="s">
        <v>607</v>
      </c>
      <c r="C1354" s="158" t="str">
        <f t="shared" si="21"/>
        <v>1133065</v>
      </c>
      <c r="D1354">
        <v>113306</v>
      </c>
      <c r="F1354">
        <v>12</v>
      </c>
      <c r="G1354">
        <v>11.3</v>
      </c>
      <c r="I1354">
        <v>1026013</v>
      </c>
      <c r="J1354">
        <v>1</v>
      </c>
      <c r="K1354">
        <v>0</v>
      </c>
      <c r="L1354">
        <v>1</v>
      </c>
      <c r="M1354">
        <v>0</v>
      </c>
      <c r="N1354">
        <v>9020257</v>
      </c>
      <c r="O1354">
        <v>5</v>
      </c>
      <c r="P1354" t="s">
        <v>738</v>
      </c>
      <c r="Q1354">
        <v>1005</v>
      </c>
      <c r="R1354">
        <v>6</v>
      </c>
      <c r="S1354">
        <v>0</v>
      </c>
      <c r="T1354">
        <v>0</v>
      </c>
      <c r="V1354" t="s">
        <v>1387</v>
      </c>
      <c r="W1354">
        <v>3</v>
      </c>
      <c r="X1354" s="68">
        <v>42354</v>
      </c>
      <c r="Y1354" s="68">
        <v>36525</v>
      </c>
      <c r="Z1354">
        <v>0</v>
      </c>
      <c r="AA1354">
        <v>22</v>
      </c>
      <c r="AB1354" t="s">
        <v>607</v>
      </c>
      <c r="AE1354" t="s">
        <v>437</v>
      </c>
      <c r="AF1354">
        <v>30001</v>
      </c>
    </row>
    <row r="1355" spans="1:32" x14ac:dyDescent="0.25">
      <c r="A1355" t="s">
        <v>739</v>
      </c>
      <c r="B1355" t="s">
        <v>607</v>
      </c>
      <c r="C1355" s="158" t="str">
        <f t="shared" si="21"/>
        <v>1133071</v>
      </c>
      <c r="D1355">
        <v>113307</v>
      </c>
      <c r="F1355">
        <v>12</v>
      </c>
      <c r="G1355">
        <v>2.25</v>
      </c>
      <c r="I1355">
        <v>1026017</v>
      </c>
      <c r="J1355">
        <v>1</v>
      </c>
      <c r="K1355">
        <v>0</v>
      </c>
      <c r="L1355">
        <v>1</v>
      </c>
      <c r="M1355">
        <v>0</v>
      </c>
      <c r="N1355">
        <v>9020257</v>
      </c>
      <c r="O1355">
        <v>1</v>
      </c>
      <c r="P1355" t="s">
        <v>139</v>
      </c>
      <c r="Q1355">
        <v>1005</v>
      </c>
      <c r="R1355">
        <v>6</v>
      </c>
      <c r="S1355">
        <v>0</v>
      </c>
      <c r="T1355">
        <v>0</v>
      </c>
      <c r="V1355" t="s">
        <v>1387</v>
      </c>
      <c r="W1355">
        <v>3</v>
      </c>
      <c r="X1355" s="68">
        <v>42354</v>
      </c>
      <c r="Y1355" s="68">
        <v>36525</v>
      </c>
      <c r="Z1355">
        <v>0</v>
      </c>
      <c r="AA1355">
        <v>22</v>
      </c>
      <c r="AB1355" t="s">
        <v>607</v>
      </c>
      <c r="AE1355" t="s">
        <v>437</v>
      </c>
      <c r="AF1355">
        <v>30001</v>
      </c>
    </row>
    <row r="1356" spans="1:32" x14ac:dyDescent="0.25">
      <c r="A1356" t="s">
        <v>739</v>
      </c>
      <c r="B1356" t="s">
        <v>607</v>
      </c>
      <c r="C1356" s="158" t="str">
        <f t="shared" si="21"/>
        <v>1133072</v>
      </c>
      <c r="D1356">
        <v>113307</v>
      </c>
      <c r="F1356">
        <v>12</v>
      </c>
      <c r="G1356">
        <v>2.75</v>
      </c>
      <c r="I1356">
        <v>1026018</v>
      </c>
      <c r="J1356">
        <v>1</v>
      </c>
      <c r="K1356">
        <v>0</v>
      </c>
      <c r="L1356">
        <v>1</v>
      </c>
      <c r="M1356">
        <v>0</v>
      </c>
      <c r="N1356">
        <v>9020257</v>
      </c>
      <c r="O1356">
        <v>2</v>
      </c>
      <c r="P1356" t="s">
        <v>139</v>
      </c>
      <c r="Q1356">
        <v>1005</v>
      </c>
      <c r="R1356">
        <v>6</v>
      </c>
      <c r="S1356">
        <v>0</v>
      </c>
      <c r="T1356">
        <v>0</v>
      </c>
      <c r="V1356" t="s">
        <v>1387</v>
      </c>
      <c r="W1356">
        <v>3</v>
      </c>
      <c r="X1356" s="68">
        <v>42354</v>
      </c>
      <c r="Y1356" s="68">
        <v>36525</v>
      </c>
      <c r="Z1356">
        <v>0</v>
      </c>
      <c r="AA1356">
        <v>22</v>
      </c>
      <c r="AB1356" t="s">
        <v>607</v>
      </c>
      <c r="AE1356" t="s">
        <v>437</v>
      </c>
      <c r="AF1356">
        <v>30001</v>
      </c>
    </row>
    <row r="1357" spans="1:32" x14ac:dyDescent="0.25">
      <c r="A1357" t="s">
        <v>739</v>
      </c>
      <c r="B1357" t="s">
        <v>607</v>
      </c>
      <c r="C1357" s="158" t="str">
        <f t="shared" si="21"/>
        <v>1133073</v>
      </c>
      <c r="D1357">
        <v>113307</v>
      </c>
      <c r="F1357">
        <v>12</v>
      </c>
      <c r="G1357">
        <v>3.45</v>
      </c>
      <c r="I1357">
        <v>1026019</v>
      </c>
      <c r="J1357">
        <v>1</v>
      </c>
      <c r="K1357">
        <v>0</v>
      </c>
      <c r="L1357">
        <v>1</v>
      </c>
      <c r="M1357">
        <v>0</v>
      </c>
      <c r="N1357">
        <v>9020257</v>
      </c>
      <c r="O1357">
        <v>3</v>
      </c>
      <c r="P1357" t="s">
        <v>139</v>
      </c>
      <c r="Q1357">
        <v>1005</v>
      </c>
      <c r="R1357">
        <v>6</v>
      </c>
      <c r="S1357">
        <v>0</v>
      </c>
      <c r="T1357">
        <v>0</v>
      </c>
      <c r="V1357" t="s">
        <v>1387</v>
      </c>
      <c r="W1357">
        <v>3</v>
      </c>
      <c r="X1357" s="68">
        <v>42354</v>
      </c>
      <c r="Y1357" s="68">
        <v>36525</v>
      </c>
      <c r="Z1357">
        <v>0</v>
      </c>
      <c r="AA1357">
        <v>22</v>
      </c>
      <c r="AB1357" t="s">
        <v>607</v>
      </c>
      <c r="AE1357" t="s">
        <v>437</v>
      </c>
      <c r="AF1357">
        <v>30001</v>
      </c>
    </row>
    <row r="1358" spans="1:32" x14ac:dyDescent="0.25">
      <c r="A1358" t="s">
        <v>739</v>
      </c>
      <c r="B1358" t="s">
        <v>607</v>
      </c>
      <c r="C1358" s="158" t="str">
        <f t="shared" si="21"/>
        <v>1133074</v>
      </c>
      <c r="D1358">
        <v>113307</v>
      </c>
      <c r="F1358">
        <v>12</v>
      </c>
      <c r="G1358">
        <v>2.9</v>
      </c>
      <c r="I1358">
        <v>1026020</v>
      </c>
      <c r="J1358">
        <v>1</v>
      </c>
      <c r="K1358">
        <v>0</v>
      </c>
      <c r="L1358">
        <v>1</v>
      </c>
      <c r="M1358">
        <v>0</v>
      </c>
      <c r="N1358">
        <v>9020257</v>
      </c>
      <c r="O1358">
        <v>4</v>
      </c>
      <c r="P1358" t="s">
        <v>139</v>
      </c>
      <c r="Q1358">
        <v>1005</v>
      </c>
      <c r="R1358">
        <v>6</v>
      </c>
      <c r="S1358">
        <v>0</v>
      </c>
      <c r="T1358">
        <v>0</v>
      </c>
      <c r="V1358" t="s">
        <v>1387</v>
      </c>
      <c r="W1358">
        <v>3</v>
      </c>
      <c r="X1358" s="68">
        <v>42354</v>
      </c>
      <c r="Y1358" s="68">
        <v>36525</v>
      </c>
      <c r="Z1358">
        <v>0</v>
      </c>
      <c r="AA1358">
        <v>22</v>
      </c>
      <c r="AB1358" t="s">
        <v>607</v>
      </c>
      <c r="AE1358" t="s">
        <v>437</v>
      </c>
      <c r="AF1358">
        <v>30001</v>
      </c>
    </row>
    <row r="1359" spans="1:32" x14ac:dyDescent="0.25">
      <c r="A1359" t="s">
        <v>739</v>
      </c>
      <c r="B1359" t="s">
        <v>607</v>
      </c>
      <c r="C1359" s="158" t="str">
        <f t="shared" si="21"/>
        <v>1133075</v>
      </c>
      <c r="D1359">
        <v>113307</v>
      </c>
      <c r="F1359">
        <v>12</v>
      </c>
      <c r="G1359">
        <v>3.65</v>
      </c>
      <c r="I1359">
        <v>1026021</v>
      </c>
      <c r="J1359">
        <v>1</v>
      </c>
      <c r="K1359">
        <v>0</v>
      </c>
      <c r="L1359">
        <v>1</v>
      </c>
      <c r="M1359">
        <v>0</v>
      </c>
      <c r="N1359">
        <v>9020257</v>
      </c>
      <c r="O1359">
        <v>5</v>
      </c>
      <c r="P1359" t="s">
        <v>139</v>
      </c>
      <c r="Q1359">
        <v>1005</v>
      </c>
      <c r="R1359">
        <v>6</v>
      </c>
      <c r="S1359">
        <v>0</v>
      </c>
      <c r="T1359">
        <v>0</v>
      </c>
      <c r="V1359" t="s">
        <v>1387</v>
      </c>
      <c r="W1359">
        <v>3</v>
      </c>
      <c r="X1359" s="68">
        <v>42354</v>
      </c>
      <c r="Y1359" s="68">
        <v>36525</v>
      </c>
      <c r="Z1359">
        <v>0</v>
      </c>
      <c r="AA1359">
        <v>22</v>
      </c>
      <c r="AB1359" t="s">
        <v>607</v>
      </c>
      <c r="AE1359" t="s">
        <v>437</v>
      </c>
      <c r="AF1359">
        <v>30001</v>
      </c>
    </row>
    <row r="1360" spans="1:32" x14ac:dyDescent="0.25">
      <c r="A1360" t="s">
        <v>740</v>
      </c>
      <c r="B1360" t="s">
        <v>432</v>
      </c>
      <c r="C1360" s="158" t="str">
        <f t="shared" si="21"/>
        <v>1133111</v>
      </c>
      <c r="D1360">
        <v>113311</v>
      </c>
      <c r="F1360">
        <v>12</v>
      </c>
      <c r="H1360" t="s">
        <v>397</v>
      </c>
      <c r="I1360">
        <v>1026342</v>
      </c>
      <c r="J1360">
        <v>0</v>
      </c>
      <c r="K1360">
        <v>1</v>
      </c>
      <c r="L1360">
        <v>1</v>
      </c>
      <c r="M1360">
        <v>0</v>
      </c>
      <c r="N1360">
        <v>9020252</v>
      </c>
      <c r="O1360">
        <v>1</v>
      </c>
      <c r="P1360" t="s">
        <v>741</v>
      </c>
      <c r="Q1360">
        <v>1005</v>
      </c>
      <c r="R1360">
        <v>6</v>
      </c>
      <c r="S1360">
        <v>0</v>
      </c>
      <c r="T1360">
        <v>0</v>
      </c>
      <c r="V1360" t="s">
        <v>1387</v>
      </c>
      <c r="W1360">
        <v>3</v>
      </c>
      <c r="X1360" s="68">
        <v>42354</v>
      </c>
      <c r="Y1360" s="68">
        <v>36525</v>
      </c>
      <c r="Z1360">
        <v>0</v>
      </c>
      <c r="AA1360">
        <v>28</v>
      </c>
      <c r="AB1360" t="s">
        <v>432</v>
      </c>
      <c r="AE1360" t="s">
        <v>437</v>
      </c>
      <c r="AF1360">
        <v>30001</v>
      </c>
    </row>
    <row r="1361" spans="1:32" x14ac:dyDescent="0.25">
      <c r="A1361" t="s">
        <v>740</v>
      </c>
      <c r="B1361" t="s">
        <v>432</v>
      </c>
      <c r="C1361" s="158" t="str">
        <f t="shared" si="21"/>
        <v>1133112</v>
      </c>
      <c r="D1361">
        <v>113311</v>
      </c>
      <c r="F1361">
        <v>12</v>
      </c>
      <c r="H1361" t="s">
        <v>397</v>
      </c>
      <c r="I1361">
        <v>1026343</v>
      </c>
      <c r="J1361">
        <v>0</v>
      </c>
      <c r="K1361">
        <v>1</v>
      </c>
      <c r="L1361">
        <v>1</v>
      </c>
      <c r="M1361">
        <v>0</v>
      </c>
      <c r="N1361">
        <v>9020252</v>
      </c>
      <c r="O1361">
        <v>2</v>
      </c>
      <c r="P1361" t="s">
        <v>741</v>
      </c>
      <c r="Q1361">
        <v>1005</v>
      </c>
      <c r="R1361">
        <v>6</v>
      </c>
      <c r="S1361">
        <v>0</v>
      </c>
      <c r="T1361">
        <v>0</v>
      </c>
      <c r="V1361" t="s">
        <v>1387</v>
      </c>
      <c r="W1361">
        <v>3</v>
      </c>
      <c r="X1361" s="68">
        <v>42354</v>
      </c>
      <c r="Y1361" s="68">
        <v>36525</v>
      </c>
      <c r="Z1361">
        <v>0</v>
      </c>
      <c r="AA1361">
        <v>28</v>
      </c>
      <c r="AB1361" t="s">
        <v>432</v>
      </c>
      <c r="AE1361" t="s">
        <v>437</v>
      </c>
      <c r="AF1361">
        <v>30001</v>
      </c>
    </row>
    <row r="1362" spans="1:32" x14ac:dyDescent="0.25">
      <c r="A1362" t="s">
        <v>740</v>
      </c>
      <c r="B1362" t="s">
        <v>432</v>
      </c>
      <c r="C1362" s="158" t="str">
        <f t="shared" si="21"/>
        <v>1133113</v>
      </c>
      <c r="D1362">
        <v>113311</v>
      </c>
      <c r="F1362">
        <v>12</v>
      </c>
      <c r="H1362" t="s">
        <v>397</v>
      </c>
      <c r="I1362">
        <v>1026344</v>
      </c>
      <c r="J1362">
        <v>0</v>
      </c>
      <c r="K1362">
        <v>1</v>
      </c>
      <c r="L1362">
        <v>1</v>
      </c>
      <c r="M1362">
        <v>0</v>
      </c>
      <c r="N1362">
        <v>9020252</v>
      </c>
      <c r="O1362">
        <v>3</v>
      </c>
      <c r="P1362" t="s">
        <v>741</v>
      </c>
      <c r="Q1362">
        <v>1005</v>
      </c>
      <c r="R1362">
        <v>6</v>
      </c>
      <c r="S1362">
        <v>0</v>
      </c>
      <c r="T1362">
        <v>0</v>
      </c>
      <c r="V1362" t="s">
        <v>1387</v>
      </c>
      <c r="W1362">
        <v>3</v>
      </c>
      <c r="X1362" s="68">
        <v>42354</v>
      </c>
      <c r="Y1362" s="68">
        <v>36525</v>
      </c>
      <c r="Z1362">
        <v>0</v>
      </c>
      <c r="AA1362">
        <v>28</v>
      </c>
      <c r="AB1362" t="s">
        <v>432</v>
      </c>
      <c r="AE1362" t="s">
        <v>437</v>
      </c>
      <c r="AF1362">
        <v>30001</v>
      </c>
    </row>
    <row r="1363" spans="1:32" x14ac:dyDescent="0.25">
      <c r="A1363" t="s">
        <v>740</v>
      </c>
      <c r="B1363" t="s">
        <v>432</v>
      </c>
      <c r="C1363" s="158" t="str">
        <f t="shared" si="21"/>
        <v>1133114</v>
      </c>
      <c r="D1363">
        <v>113311</v>
      </c>
      <c r="F1363">
        <v>12</v>
      </c>
      <c r="H1363" t="s">
        <v>397</v>
      </c>
      <c r="I1363">
        <v>1026345</v>
      </c>
      <c r="J1363">
        <v>0</v>
      </c>
      <c r="K1363">
        <v>1</v>
      </c>
      <c r="L1363">
        <v>1</v>
      </c>
      <c r="M1363">
        <v>0</v>
      </c>
      <c r="N1363">
        <v>9020252</v>
      </c>
      <c r="O1363">
        <v>4</v>
      </c>
      <c r="P1363" t="s">
        <v>741</v>
      </c>
      <c r="Q1363">
        <v>1005</v>
      </c>
      <c r="R1363">
        <v>6</v>
      </c>
      <c r="S1363">
        <v>0</v>
      </c>
      <c r="T1363">
        <v>0</v>
      </c>
      <c r="V1363" t="s">
        <v>1387</v>
      </c>
      <c r="W1363">
        <v>3</v>
      </c>
      <c r="X1363" s="68">
        <v>42354</v>
      </c>
      <c r="Y1363" s="68">
        <v>36525</v>
      </c>
      <c r="Z1363">
        <v>0</v>
      </c>
      <c r="AA1363">
        <v>28</v>
      </c>
      <c r="AB1363" t="s">
        <v>432</v>
      </c>
      <c r="AE1363" t="s">
        <v>437</v>
      </c>
      <c r="AF1363">
        <v>30001</v>
      </c>
    </row>
    <row r="1364" spans="1:32" x14ac:dyDescent="0.25">
      <c r="A1364" t="s">
        <v>740</v>
      </c>
      <c r="B1364" t="s">
        <v>432</v>
      </c>
      <c r="C1364" s="158" t="str">
        <f t="shared" si="21"/>
        <v>1133115</v>
      </c>
      <c r="D1364">
        <v>113311</v>
      </c>
      <c r="F1364">
        <v>12</v>
      </c>
      <c r="H1364" t="s">
        <v>397</v>
      </c>
      <c r="I1364">
        <v>1026346</v>
      </c>
      <c r="J1364">
        <v>0</v>
      </c>
      <c r="K1364">
        <v>1</v>
      </c>
      <c r="L1364">
        <v>1</v>
      </c>
      <c r="M1364">
        <v>0</v>
      </c>
      <c r="N1364">
        <v>9020252</v>
      </c>
      <c r="O1364">
        <v>5</v>
      </c>
      <c r="P1364" t="s">
        <v>741</v>
      </c>
      <c r="Q1364">
        <v>1005</v>
      </c>
      <c r="R1364">
        <v>6</v>
      </c>
      <c r="S1364">
        <v>0</v>
      </c>
      <c r="T1364">
        <v>0</v>
      </c>
      <c r="V1364" t="s">
        <v>1387</v>
      </c>
      <c r="W1364">
        <v>3</v>
      </c>
      <c r="X1364" s="68">
        <v>42354</v>
      </c>
      <c r="Y1364" s="68">
        <v>36525</v>
      </c>
      <c r="Z1364">
        <v>0</v>
      </c>
      <c r="AA1364">
        <v>28</v>
      </c>
      <c r="AB1364" t="s">
        <v>432</v>
      </c>
      <c r="AE1364" t="s">
        <v>437</v>
      </c>
      <c r="AF1364">
        <v>30001</v>
      </c>
    </row>
    <row r="1365" spans="1:32" x14ac:dyDescent="0.25">
      <c r="A1365" t="s">
        <v>742</v>
      </c>
      <c r="B1365" t="s">
        <v>432</v>
      </c>
      <c r="C1365" s="158" t="str">
        <f t="shared" si="21"/>
        <v>1133121</v>
      </c>
      <c r="D1365">
        <v>113312</v>
      </c>
      <c r="F1365">
        <v>12</v>
      </c>
      <c r="H1365" t="s">
        <v>397</v>
      </c>
      <c r="I1365">
        <v>1028987</v>
      </c>
      <c r="J1365">
        <v>0</v>
      </c>
      <c r="K1365">
        <v>1</v>
      </c>
      <c r="L1365">
        <v>1</v>
      </c>
      <c r="M1365">
        <v>0</v>
      </c>
      <c r="N1365">
        <v>9020252</v>
      </c>
      <c r="O1365">
        <v>1</v>
      </c>
      <c r="P1365" t="s">
        <v>743</v>
      </c>
      <c r="Q1365">
        <v>1005</v>
      </c>
      <c r="R1365">
        <v>6</v>
      </c>
      <c r="S1365">
        <v>0</v>
      </c>
      <c r="T1365">
        <v>0</v>
      </c>
      <c r="V1365" t="s">
        <v>1387</v>
      </c>
      <c r="W1365">
        <v>3</v>
      </c>
      <c r="X1365" s="68">
        <v>42354</v>
      </c>
      <c r="Y1365" s="68">
        <v>36525</v>
      </c>
      <c r="Z1365">
        <v>0</v>
      </c>
      <c r="AA1365">
        <v>28</v>
      </c>
      <c r="AB1365" t="s">
        <v>432</v>
      </c>
      <c r="AE1365" t="s">
        <v>437</v>
      </c>
      <c r="AF1365">
        <v>30001</v>
      </c>
    </row>
    <row r="1366" spans="1:32" x14ac:dyDescent="0.25">
      <c r="A1366" t="s">
        <v>742</v>
      </c>
      <c r="B1366" t="s">
        <v>432</v>
      </c>
      <c r="C1366" s="158" t="str">
        <f t="shared" si="21"/>
        <v>1133122</v>
      </c>
      <c r="D1366">
        <v>113312</v>
      </c>
      <c r="F1366">
        <v>12</v>
      </c>
      <c r="H1366" t="s">
        <v>397</v>
      </c>
      <c r="I1366">
        <v>1028988</v>
      </c>
      <c r="J1366">
        <v>0</v>
      </c>
      <c r="K1366">
        <v>1</v>
      </c>
      <c r="L1366">
        <v>1</v>
      </c>
      <c r="M1366">
        <v>0</v>
      </c>
      <c r="N1366">
        <v>9020252</v>
      </c>
      <c r="O1366">
        <v>2</v>
      </c>
      <c r="P1366" t="s">
        <v>743</v>
      </c>
      <c r="Q1366">
        <v>1005</v>
      </c>
      <c r="R1366">
        <v>6</v>
      </c>
      <c r="S1366">
        <v>0</v>
      </c>
      <c r="T1366">
        <v>0</v>
      </c>
      <c r="V1366" t="s">
        <v>1387</v>
      </c>
      <c r="W1366">
        <v>3</v>
      </c>
      <c r="X1366" s="68">
        <v>42354</v>
      </c>
      <c r="Y1366" s="68">
        <v>36525</v>
      </c>
      <c r="Z1366">
        <v>0</v>
      </c>
      <c r="AA1366">
        <v>28</v>
      </c>
      <c r="AB1366" t="s">
        <v>432</v>
      </c>
      <c r="AE1366" t="s">
        <v>437</v>
      </c>
      <c r="AF1366">
        <v>30001</v>
      </c>
    </row>
    <row r="1367" spans="1:32" x14ac:dyDescent="0.25">
      <c r="A1367" t="s">
        <v>742</v>
      </c>
      <c r="B1367" t="s">
        <v>432</v>
      </c>
      <c r="C1367" s="158" t="str">
        <f t="shared" si="21"/>
        <v>1133123</v>
      </c>
      <c r="D1367">
        <v>113312</v>
      </c>
      <c r="F1367">
        <v>12</v>
      </c>
      <c r="H1367" t="s">
        <v>397</v>
      </c>
      <c r="I1367">
        <v>1028989</v>
      </c>
      <c r="J1367">
        <v>0</v>
      </c>
      <c r="K1367">
        <v>1</v>
      </c>
      <c r="L1367">
        <v>1</v>
      </c>
      <c r="M1367">
        <v>0</v>
      </c>
      <c r="N1367">
        <v>9020252</v>
      </c>
      <c r="O1367">
        <v>3</v>
      </c>
      <c r="P1367" t="s">
        <v>743</v>
      </c>
      <c r="Q1367">
        <v>1005</v>
      </c>
      <c r="R1367">
        <v>6</v>
      </c>
      <c r="S1367">
        <v>0</v>
      </c>
      <c r="T1367">
        <v>0</v>
      </c>
      <c r="V1367" t="s">
        <v>1387</v>
      </c>
      <c r="W1367">
        <v>3</v>
      </c>
      <c r="X1367" s="68">
        <v>42354</v>
      </c>
      <c r="Y1367" s="68">
        <v>36525</v>
      </c>
      <c r="Z1367">
        <v>0</v>
      </c>
      <c r="AA1367">
        <v>28</v>
      </c>
      <c r="AB1367" t="s">
        <v>432</v>
      </c>
      <c r="AE1367" t="s">
        <v>437</v>
      </c>
      <c r="AF1367">
        <v>30001</v>
      </c>
    </row>
    <row r="1368" spans="1:32" x14ac:dyDescent="0.25">
      <c r="A1368" t="s">
        <v>742</v>
      </c>
      <c r="B1368" t="s">
        <v>432</v>
      </c>
      <c r="C1368" s="158" t="str">
        <f t="shared" si="21"/>
        <v>1133124</v>
      </c>
      <c r="D1368">
        <v>113312</v>
      </c>
      <c r="F1368">
        <v>12</v>
      </c>
      <c r="H1368" t="s">
        <v>397</v>
      </c>
      <c r="I1368">
        <v>1028990</v>
      </c>
      <c r="J1368">
        <v>0</v>
      </c>
      <c r="K1368">
        <v>1</v>
      </c>
      <c r="L1368">
        <v>1</v>
      </c>
      <c r="M1368">
        <v>0</v>
      </c>
      <c r="N1368">
        <v>9020252</v>
      </c>
      <c r="O1368">
        <v>4</v>
      </c>
      <c r="P1368" t="s">
        <v>743</v>
      </c>
      <c r="Q1368">
        <v>1005</v>
      </c>
      <c r="R1368">
        <v>6</v>
      </c>
      <c r="S1368">
        <v>0</v>
      </c>
      <c r="T1368">
        <v>0</v>
      </c>
      <c r="V1368" t="s">
        <v>1387</v>
      </c>
      <c r="W1368">
        <v>3</v>
      </c>
      <c r="X1368" s="68">
        <v>42354</v>
      </c>
      <c r="Y1368" s="68">
        <v>36525</v>
      </c>
      <c r="Z1368">
        <v>0</v>
      </c>
      <c r="AA1368">
        <v>28</v>
      </c>
      <c r="AB1368" t="s">
        <v>432</v>
      </c>
      <c r="AE1368" t="s">
        <v>437</v>
      </c>
      <c r="AF1368">
        <v>30001</v>
      </c>
    </row>
    <row r="1369" spans="1:32" x14ac:dyDescent="0.25">
      <c r="A1369" t="s">
        <v>742</v>
      </c>
      <c r="B1369" t="s">
        <v>432</v>
      </c>
      <c r="C1369" s="158" t="str">
        <f t="shared" si="21"/>
        <v>1133125</v>
      </c>
      <c r="D1369">
        <v>113312</v>
      </c>
      <c r="F1369">
        <v>12</v>
      </c>
      <c r="H1369" t="s">
        <v>397</v>
      </c>
      <c r="I1369">
        <v>1028991</v>
      </c>
      <c r="J1369">
        <v>0</v>
      </c>
      <c r="K1369">
        <v>1</v>
      </c>
      <c r="L1369">
        <v>1</v>
      </c>
      <c r="M1369">
        <v>0</v>
      </c>
      <c r="N1369">
        <v>9020252</v>
      </c>
      <c r="O1369">
        <v>5</v>
      </c>
      <c r="P1369" t="s">
        <v>743</v>
      </c>
      <c r="Q1369">
        <v>1005</v>
      </c>
      <c r="R1369">
        <v>6</v>
      </c>
      <c r="S1369">
        <v>0</v>
      </c>
      <c r="T1369">
        <v>0</v>
      </c>
      <c r="V1369" t="s">
        <v>1387</v>
      </c>
      <c r="W1369">
        <v>3</v>
      </c>
      <c r="X1369" s="68">
        <v>42354</v>
      </c>
      <c r="Y1369" s="68">
        <v>36525</v>
      </c>
      <c r="Z1369">
        <v>0</v>
      </c>
      <c r="AA1369">
        <v>28</v>
      </c>
      <c r="AB1369" t="s">
        <v>432</v>
      </c>
      <c r="AE1369" t="s">
        <v>437</v>
      </c>
      <c r="AF1369">
        <v>30001</v>
      </c>
    </row>
    <row r="1370" spans="1:32" x14ac:dyDescent="0.25">
      <c r="A1370" t="s">
        <v>744</v>
      </c>
      <c r="B1370" t="s">
        <v>432</v>
      </c>
      <c r="C1370" s="158" t="str">
        <f t="shared" si="21"/>
        <v>1133131</v>
      </c>
      <c r="D1370">
        <v>113313</v>
      </c>
      <c r="F1370">
        <v>12</v>
      </c>
      <c r="H1370" t="s">
        <v>397</v>
      </c>
      <c r="I1370">
        <v>1026030</v>
      </c>
      <c r="J1370">
        <v>0</v>
      </c>
      <c r="K1370">
        <v>1</v>
      </c>
      <c r="L1370">
        <v>1</v>
      </c>
      <c r="M1370">
        <v>0</v>
      </c>
      <c r="N1370">
        <v>9020252</v>
      </c>
      <c r="O1370">
        <v>1</v>
      </c>
      <c r="P1370" t="s">
        <v>745</v>
      </c>
      <c r="Q1370">
        <v>1005</v>
      </c>
      <c r="R1370">
        <v>6</v>
      </c>
      <c r="S1370">
        <v>0</v>
      </c>
      <c r="T1370">
        <v>0</v>
      </c>
      <c r="V1370" t="s">
        <v>1387</v>
      </c>
      <c r="W1370">
        <v>3</v>
      </c>
      <c r="X1370" s="68">
        <v>42354</v>
      </c>
      <c r="Y1370" s="68">
        <v>36525</v>
      </c>
      <c r="Z1370">
        <v>0</v>
      </c>
      <c r="AA1370">
        <v>28</v>
      </c>
      <c r="AB1370" t="s">
        <v>432</v>
      </c>
      <c r="AE1370" t="s">
        <v>437</v>
      </c>
      <c r="AF1370">
        <v>30001</v>
      </c>
    </row>
    <row r="1371" spans="1:32" x14ac:dyDescent="0.25">
      <c r="A1371" t="s">
        <v>744</v>
      </c>
      <c r="B1371" t="s">
        <v>432</v>
      </c>
      <c r="C1371" s="158" t="str">
        <f t="shared" si="21"/>
        <v>1133132</v>
      </c>
      <c r="D1371">
        <v>113313</v>
      </c>
      <c r="F1371">
        <v>12</v>
      </c>
      <c r="H1371" t="s">
        <v>397</v>
      </c>
      <c r="I1371">
        <v>1026031</v>
      </c>
      <c r="J1371">
        <v>0</v>
      </c>
      <c r="K1371">
        <v>1</v>
      </c>
      <c r="L1371">
        <v>1</v>
      </c>
      <c r="M1371">
        <v>0</v>
      </c>
      <c r="N1371">
        <v>9020252</v>
      </c>
      <c r="O1371">
        <v>2</v>
      </c>
      <c r="P1371" t="s">
        <v>745</v>
      </c>
      <c r="Q1371">
        <v>1005</v>
      </c>
      <c r="R1371">
        <v>6</v>
      </c>
      <c r="S1371">
        <v>0</v>
      </c>
      <c r="T1371">
        <v>0</v>
      </c>
      <c r="V1371" t="s">
        <v>1387</v>
      </c>
      <c r="W1371">
        <v>3</v>
      </c>
      <c r="X1371" s="68">
        <v>42354</v>
      </c>
      <c r="Y1371" s="68">
        <v>36525</v>
      </c>
      <c r="Z1371">
        <v>0</v>
      </c>
      <c r="AA1371">
        <v>28</v>
      </c>
      <c r="AB1371" t="s">
        <v>432</v>
      </c>
      <c r="AE1371" t="s">
        <v>437</v>
      </c>
      <c r="AF1371">
        <v>30001</v>
      </c>
    </row>
    <row r="1372" spans="1:32" x14ac:dyDescent="0.25">
      <c r="A1372" t="s">
        <v>744</v>
      </c>
      <c r="B1372" t="s">
        <v>432</v>
      </c>
      <c r="C1372" s="158" t="str">
        <f t="shared" si="21"/>
        <v>1133133</v>
      </c>
      <c r="D1372">
        <v>113313</v>
      </c>
      <c r="F1372">
        <v>12</v>
      </c>
      <c r="H1372" t="s">
        <v>397</v>
      </c>
      <c r="I1372">
        <v>1026032</v>
      </c>
      <c r="J1372">
        <v>0</v>
      </c>
      <c r="K1372">
        <v>1</v>
      </c>
      <c r="L1372">
        <v>1</v>
      </c>
      <c r="M1372">
        <v>0</v>
      </c>
      <c r="N1372">
        <v>9020252</v>
      </c>
      <c r="O1372">
        <v>3</v>
      </c>
      <c r="P1372" t="s">
        <v>745</v>
      </c>
      <c r="Q1372">
        <v>1005</v>
      </c>
      <c r="R1372">
        <v>6</v>
      </c>
      <c r="S1372">
        <v>0</v>
      </c>
      <c r="T1372">
        <v>0</v>
      </c>
      <c r="V1372" t="s">
        <v>1387</v>
      </c>
      <c r="W1372">
        <v>3</v>
      </c>
      <c r="X1372" s="68">
        <v>42354</v>
      </c>
      <c r="Y1372" s="68">
        <v>36525</v>
      </c>
      <c r="Z1372">
        <v>0</v>
      </c>
      <c r="AA1372">
        <v>28</v>
      </c>
      <c r="AB1372" t="s">
        <v>432</v>
      </c>
      <c r="AE1372" t="s">
        <v>437</v>
      </c>
      <c r="AF1372">
        <v>30001</v>
      </c>
    </row>
    <row r="1373" spans="1:32" x14ac:dyDescent="0.25">
      <c r="A1373" t="s">
        <v>744</v>
      </c>
      <c r="B1373" t="s">
        <v>432</v>
      </c>
      <c r="C1373" s="158" t="str">
        <f t="shared" si="21"/>
        <v>1133134</v>
      </c>
      <c r="D1373">
        <v>113313</v>
      </c>
      <c r="F1373">
        <v>12</v>
      </c>
      <c r="H1373" t="s">
        <v>397</v>
      </c>
      <c r="I1373">
        <v>1026033</v>
      </c>
      <c r="J1373">
        <v>0</v>
      </c>
      <c r="K1373">
        <v>1</v>
      </c>
      <c r="L1373">
        <v>1</v>
      </c>
      <c r="M1373">
        <v>0</v>
      </c>
      <c r="N1373">
        <v>9020252</v>
      </c>
      <c r="O1373">
        <v>4</v>
      </c>
      <c r="P1373" t="s">
        <v>745</v>
      </c>
      <c r="Q1373">
        <v>1005</v>
      </c>
      <c r="R1373">
        <v>6</v>
      </c>
      <c r="S1373">
        <v>0</v>
      </c>
      <c r="T1373">
        <v>0</v>
      </c>
      <c r="V1373" t="s">
        <v>1387</v>
      </c>
      <c r="W1373">
        <v>3</v>
      </c>
      <c r="X1373" s="68">
        <v>42354</v>
      </c>
      <c r="Y1373" s="68">
        <v>36525</v>
      </c>
      <c r="Z1373">
        <v>0</v>
      </c>
      <c r="AA1373">
        <v>28</v>
      </c>
      <c r="AB1373" t="s">
        <v>432</v>
      </c>
      <c r="AE1373" t="s">
        <v>437</v>
      </c>
      <c r="AF1373">
        <v>30001</v>
      </c>
    </row>
    <row r="1374" spans="1:32" x14ac:dyDescent="0.25">
      <c r="A1374" t="s">
        <v>744</v>
      </c>
      <c r="B1374" t="s">
        <v>432</v>
      </c>
      <c r="C1374" s="158" t="str">
        <f t="shared" si="21"/>
        <v>1133135</v>
      </c>
      <c r="D1374">
        <v>113313</v>
      </c>
      <c r="F1374">
        <v>12</v>
      </c>
      <c r="H1374" t="s">
        <v>397</v>
      </c>
      <c r="I1374">
        <v>1026034</v>
      </c>
      <c r="J1374">
        <v>0</v>
      </c>
      <c r="K1374">
        <v>1</v>
      </c>
      <c r="L1374">
        <v>1</v>
      </c>
      <c r="M1374">
        <v>0</v>
      </c>
      <c r="N1374">
        <v>9020252</v>
      </c>
      <c r="O1374">
        <v>5</v>
      </c>
      <c r="P1374" t="s">
        <v>745</v>
      </c>
      <c r="Q1374">
        <v>1005</v>
      </c>
      <c r="R1374">
        <v>6</v>
      </c>
      <c r="S1374">
        <v>0</v>
      </c>
      <c r="T1374">
        <v>0</v>
      </c>
      <c r="V1374" t="s">
        <v>1387</v>
      </c>
      <c r="W1374">
        <v>3</v>
      </c>
      <c r="X1374" s="68">
        <v>42354</v>
      </c>
      <c r="Y1374" s="68">
        <v>36525</v>
      </c>
      <c r="Z1374">
        <v>0</v>
      </c>
      <c r="AA1374">
        <v>28</v>
      </c>
      <c r="AB1374" t="s">
        <v>432</v>
      </c>
      <c r="AE1374" t="s">
        <v>437</v>
      </c>
      <c r="AF1374">
        <v>30001</v>
      </c>
    </row>
    <row r="1375" spans="1:32" x14ac:dyDescent="0.25">
      <c r="A1375" t="s">
        <v>746</v>
      </c>
      <c r="B1375" t="s">
        <v>747</v>
      </c>
      <c r="C1375" s="158" t="str">
        <f t="shared" si="21"/>
        <v>1133502</v>
      </c>
      <c r="D1375">
        <v>113350</v>
      </c>
      <c r="F1375">
        <v>12</v>
      </c>
      <c r="G1375">
        <v>177</v>
      </c>
      <c r="I1375">
        <v>1026042</v>
      </c>
      <c r="J1375">
        <v>1</v>
      </c>
      <c r="K1375">
        <v>0</v>
      </c>
      <c r="L1375">
        <v>1</v>
      </c>
      <c r="M1375">
        <v>0</v>
      </c>
      <c r="N1375">
        <v>9020269</v>
      </c>
      <c r="O1375">
        <v>2</v>
      </c>
      <c r="P1375" t="s">
        <v>748</v>
      </c>
      <c r="Q1375">
        <v>1005</v>
      </c>
      <c r="R1375">
        <v>6</v>
      </c>
      <c r="S1375">
        <v>0</v>
      </c>
      <c r="T1375">
        <v>0</v>
      </c>
      <c r="V1375" t="s">
        <v>1387</v>
      </c>
      <c r="W1375">
        <v>3</v>
      </c>
      <c r="X1375" s="68">
        <v>42354</v>
      </c>
      <c r="Y1375" s="68">
        <v>36525</v>
      </c>
      <c r="Z1375">
        <v>0</v>
      </c>
      <c r="AA1375">
        <v>145</v>
      </c>
      <c r="AB1375" t="s">
        <v>747</v>
      </c>
      <c r="AE1375" t="s">
        <v>437</v>
      </c>
      <c r="AF1375">
        <v>30001</v>
      </c>
    </row>
    <row r="1376" spans="1:32" x14ac:dyDescent="0.25">
      <c r="A1376" t="s">
        <v>746</v>
      </c>
      <c r="B1376" t="s">
        <v>747</v>
      </c>
      <c r="C1376" s="158" t="str">
        <f t="shared" si="21"/>
        <v>1133503</v>
      </c>
      <c r="D1376">
        <v>113350</v>
      </c>
      <c r="F1376">
        <v>12</v>
      </c>
      <c r="G1376">
        <v>209</v>
      </c>
      <c r="I1376">
        <v>1026043</v>
      </c>
      <c r="J1376">
        <v>1</v>
      </c>
      <c r="K1376">
        <v>0</v>
      </c>
      <c r="L1376">
        <v>1</v>
      </c>
      <c r="M1376">
        <v>0</v>
      </c>
      <c r="N1376">
        <v>9020269</v>
      </c>
      <c r="O1376">
        <v>3</v>
      </c>
      <c r="P1376" t="s">
        <v>748</v>
      </c>
      <c r="Q1376">
        <v>1005</v>
      </c>
      <c r="R1376">
        <v>6</v>
      </c>
      <c r="S1376">
        <v>0</v>
      </c>
      <c r="T1376">
        <v>0</v>
      </c>
      <c r="V1376" t="s">
        <v>1387</v>
      </c>
      <c r="W1376">
        <v>3</v>
      </c>
      <c r="X1376" s="68">
        <v>42354</v>
      </c>
      <c r="Y1376" s="68">
        <v>36525</v>
      </c>
      <c r="Z1376">
        <v>0</v>
      </c>
      <c r="AA1376">
        <v>145</v>
      </c>
      <c r="AB1376" t="s">
        <v>747</v>
      </c>
      <c r="AE1376" t="s">
        <v>437</v>
      </c>
      <c r="AF1376">
        <v>30001</v>
      </c>
    </row>
    <row r="1377" spans="1:32" x14ac:dyDescent="0.25">
      <c r="A1377" t="s">
        <v>746</v>
      </c>
      <c r="B1377" t="s">
        <v>747</v>
      </c>
      <c r="C1377" s="158" t="str">
        <f t="shared" si="21"/>
        <v>1133504</v>
      </c>
      <c r="D1377">
        <v>113350</v>
      </c>
      <c r="F1377">
        <v>12</v>
      </c>
      <c r="G1377">
        <v>186</v>
      </c>
      <c r="I1377">
        <v>1026044</v>
      </c>
      <c r="J1377">
        <v>1</v>
      </c>
      <c r="K1377">
        <v>0</v>
      </c>
      <c r="L1377">
        <v>1</v>
      </c>
      <c r="M1377">
        <v>0</v>
      </c>
      <c r="N1377">
        <v>9020269</v>
      </c>
      <c r="O1377">
        <v>4</v>
      </c>
      <c r="P1377" t="s">
        <v>748</v>
      </c>
      <c r="Q1377">
        <v>1005</v>
      </c>
      <c r="R1377">
        <v>6</v>
      </c>
      <c r="S1377">
        <v>0</v>
      </c>
      <c r="T1377">
        <v>0</v>
      </c>
      <c r="V1377" t="s">
        <v>1387</v>
      </c>
      <c r="W1377">
        <v>3</v>
      </c>
      <c r="X1377" s="68">
        <v>42354</v>
      </c>
      <c r="Y1377" s="68">
        <v>36525</v>
      </c>
      <c r="Z1377">
        <v>0</v>
      </c>
      <c r="AA1377">
        <v>145</v>
      </c>
      <c r="AB1377" t="s">
        <v>747</v>
      </c>
      <c r="AE1377" t="s">
        <v>437</v>
      </c>
      <c r="AF1377">
        <v>30001</v>
      </c>
    </row>
    <row r="1378" spans="1:32" x14ac:dyDescent="0.25">
      <c r="A1378" t="s">
        <v>746</v>
      </c>
      <c r="B1378" t="s">
        <v>747</v>
      </c>
      <c r="C1378" s="158" t="str">
        <f t="shared" si="21"/>
        <v>1133505</v>
      </c>
      <c r="D1378">
        <v>113350</v>
      </c>
      <c r="F1378">
        <v>12</v>
      </c>
      <c r="G1378">
        <v>220</v>
      </c>
      <c r="I1378">
        <v>1026045</v>
      </c>
      <c r="J1378">
        <v>1</v>
      </c>
      <c r="K1378">
        <v>0</v>
      </c>
      <c r="L1378">
        <v>1</v>
      </c>
      <c r="M1378">
        <v>0</v>
      </c>
      <c r="N1378">
        <v>9020269</v>
      </c>
      <c r="O1378">
        <v>5</v>
      </c>
      <c r="P1378" t="s">
        <v>748</v>
      </c>
      <c r="Q1378">
        <v>1005</v>
      </c>
      <c r="R1378">
        <v>6</v>
      </c>
      <c r="S1378">
        <v>0</v>
      </c>
      <c r="T1378">
        <v>0</v>
      </c>
      <c r="V1378" t="s">
        <v>1387</v>
      </c>
      <c r="W1378">
        <v>3</v>
      </c>
      <c r="X1378" s="68">
        <v>42354</v>
      </c>
      <c r="Y1378" s="68">
        <v>36525</v>
      </c>
      <c r="Z1378">
        <v>0</v>
      </c>
      <c r="AA1378">
        <v>145</v>
      </c>
      <c r="AB1378" t="s">
        <v>747</v>
      </c>
      <c r="AE1378" t="s">
        <v>437</v>
      </c>
      <c r="AF1378">
        <v>30001</v>
      </c>
    </row>
    <row r="1379" spans="1:32" x14ac:dyDescent="0.25">
      <c r="A1379" t="s">
        <v>746</v>
      </c>
      <c r="B1379" t="s">
        <v>747</v>
      </c>
      <c r="C1379" s="158" t="str">
        <f t="shared" si="21"/>
        <v>1133501</v>
      </c>
      <c r="D1379">
        <v>113350</v>
      </c>
      <c r="F1379">
        <v>12</v>
      </c>
      <c r="G1379">
        <v>140</v>
      </c>
      <c r="I1379">
        <v>1026041</v>
      </c>
      <c r="J1379">
        <v>1</v>
      </c>
      <c r="K1379">
        <v>0</v>
      </c>
      <c r="L1379">
        <v>1</v>
      </c>
      <c r="M1379">
        <v>0</v>
      </c>
      <c r="N1379">
        <v>9020269</v>
      </c>
      <c r="O1379">
        <v>1</v>
      </c>
      <c r="P1379" t="s">
        <v>748</v>
      </c>
      <c r="Q1379">
        <v>1005</v>
      </c>
      <c r="R1379">
        <v>6</v>
      </c>
      <c r="S1379">
        <v>0</v>
      </c>
      <c r="T1379">
        <v>0</v>
      </c>
      <c r="V1379" t="s">
        <v>1387</v>
      </c>
      <c r="W1379">
        <v>3</v>
      </c>
      <c r="X1379" s="68">
        <v>42354</v>
      </c>
      <c r="Y1379" s="68">
        <v>36525</v>
      </c>
      <c r="Z1379">
        <v>0</v>
      </c>
      <c r="AA1379">
        <v>145</v>
      </c>
      <c r="AB1379" t="s">
        <v>747</v>
      </c>
      <c r="AE1379" t="s">
        <v>437</v>
      </c>
      <c r="AF1379">
        <v>30001</v>
      </c>
    </row>
    <row r="1380" spans="1:32" x14ac:dyDescent="0.25">
      <c r="A1380" t="s">
        <v>749</v>
      </c>
      <c r="B1380" t="s">
        <v>747</v>
      </c>
      <c r="C1380" s="158" t="str">
        <f t="shared" si="21"/>
        <v>1133511</v>
      </c>
      <c r="D1380">
        <v>113351</v>
      </c>
      <c r="F1380">
        <v>12</v>
      </c>
      <c r="G1380">
        <v>145</v>
      </c>
      <c r="I1380">
        <v>1026046</v>
      </c>
      <c r="J1380">
        <v>1</v>
      </c>
      <c r="K1380">
        <v>0</v>
      </c>
      <c r="L1380">
        <v>1</v>
      </c>
      <c r="M1380">
        <v>0</v>
      </c>
      <c r="N1380">
        <v>9020269</v>
      </c>
      <c r="O1380">
        <v>1</v>
      </c>
      <c r="P1380" t="s">
        <v>750</v>
      </c>
      <c r="Q1380">
        <v>1005</v>
      </c>
      <c r="R1380">
        <v>6</v>
      </c>
      <c r="S1380">
        <v>0</v>
      </c>
      <c r="T1380">
        <v>0</v>
      </c>
      <c r="V1380" t="s">
        <v>1387</v>
      </c>
      <c r="W1380">
        <v>3</v>
      </c>
      <c r="X1380" s="68">
        <v>42354</v>
      </c>
      <c r="Y1380" s="68">
        <v>36525</v>
      </c>
      <c r="Z1380">
        <v>0</v>
      </c>
      <c r="AA1380">
        <v>145</v>
      </c>
      <c r="AB1380" t="s">
        <v>747</v>
      </c>
      <c r="AE1380" t="s">
        <v>437</v>
      </c>
      <c r="AF1380">
        <v>30001</v>
      </c>
    </row>
    <row r="1381" spans="1:32" x14ac:dyDescent="0.25">
      <c r="A1381" t="s">
        <v>749</v>
      </c>
      <c r="B1381" t="s">
        <v>747</v>
      </c>
      <c r="C1381" s="158" t="str">
        <f t="shared" si="21"/>
        <v>1133512</v>
      </c>
      <c r="D1381">
        <v>113351</v>
      </c>
      <c r="F1381">
        <v>12</v>
      </c>
      <c r="G1381">
        <v>182</v>
      </c>
      <c r="I1381">
        <v>1026047</v>
      </c>
      <c r="J1381">
        <v>1</v>
      </c>
      <c r="K1381">
        <v>0</v>
      </c>
      <c r="L1381">
        <v>1</v>
      </c>
      <c r="M1381">
        <v>0</v>
      </c>
      <c r="N1381">
        <v>9020269</v>
      </c>
      <c r="O1381">
        <v>2</v>
      </c>
      <c r="P1381" t="s">
        <v>750</v>
      </c>
      <c r="Q1381">
        <v>1005</v>
      </c>
      <c r="R1381">
        <v>6</v>
      </c>
      <c r="S1381">
        <v>0</v>
      </c>
      <c r="T1381">
        <v>0</v>
      </c>
      <c r="V1381" t="s">
        <v>1387</v>
      </c>
      <c r="W1381">
        <v>3</v>
      </c>
      <c r="X1381" s="68">
        <v>42354</v>
      </c>
      <c r="Y1381" s="68">
        <v>36525</v>
      </c>
      <c r="Z1381">
        <v>0</v>
      </c>
      <c r="AA1381">
        <v>145</v>
      </c>
      <c r="AB1381" t="s">
        <v>747</v>
      </c>
      <c r="AE1381" t="s">
        <v>437</v>
      </c>
      <c r="AF1381">
        <v>30001</v>
      </c>
    </row>
    <row r="1382" spans="1:32" x14ac:dyDescent="0.25">
      <c r="A1382" t="s">
        <v>749</v>
      </c>
      <c r="B1382" t="s">
        <v>747</v>
      </c>
      <c r="C1382" s="158" t="str">
        <f t="shared" si="21"/>
        <v>1133513</v>
      </c>
      <c r="D1382">
        <v>113351</v>
      </c>
      <c r="F1382">
        <v>12</v>
      </c>
      <c r="G1382">
        <v>235</v>
      </c>
      <c r="I1382">
        <v>1026048</v>
      </c>
      <c r="J1382">
        <v>1</v>
      </c>
      <c r="K1382">
        <v>0</v>
      </c>
      <c r="L1382">
        <v>1</v>
      </c>
      <c r="M1382">
        <v>0</v>
      </c>
      <c r="N1382">
        <v>9020269</v>
      </c>
      <c r="O1382">
        <v>3</v>
      </c>
      <c r="P1382" t="s">
        <v>750</v>
      </c>
      <c r="Q1382">
        <v>1005</v>
      </c>
      <c r="R1382">
        <v>6</v>
      </c>
      <c r="S1382">
        <v>0</v>
      </c>
      <c r="T1382">
        <v>0</v>
      </c>
      <c r="V1382" t="s">
        <v>1387</v>
      </c>
      <c r="W1382">
        <v>3</v>
      </c>
      <c r="X1382" s="68">
        <v>42354</v>
      </c>
      <c r="Y1382" s="68">
        <v>36525</v>
      </c>
      <c r="Z1382">
        <v>0</v>
      </c>
      <c r="AA1382">
        <v>145</v>
      </c>
      <c r="AB1382" t="s">
        <v>747</v>
      </c>
      <c r="AE1382" t="s">
        <v>437</v>
      </c>
      <c r="AF1382">
        <v>30001</v>
      </c>
    </row>
    <row r="1383" spans="1:32" x14ac:dyDescent="0.25">
      <c r="A1383" t="s">
        <v>749</v>
      </c>
      <c r="B1383" t="s">
        <v>747</v>
      </c>
      <c r="C1383" s="158" t="str">
        <f t="shared" si="21"/>
        <v>1133514</v>
      </c>
      <c r="D1383">
        <v>113351</v>
      </c>
      <c r="F1383">
        <v>12</v>
      </c>
      <c r="G1383">
        <v>192</v>
      </c>
      <c r="I1383">
        <v>1026049</v>
      </c>
      <c r="J1383">
        <v>1</v>
      </c>
      <c r="K1383">
        <v>0</v>
      </c>
      <c r="L1383">
        <v>1</v>
      </c>
      <c r="M1383">
        <v>0</v>
      </c>
      <c r="N1383">
        <v>9020269</v>
      </c>
      <c r="O1383">
        <v>4</v>
      </c>
      <c r="P1383" t="s">
        <v>750</v>
      </c>
      <c r="Q1383">
        <v>1005</v>
      </c>
      <c r="R1383">
        <v>6</v>
      </c>
      <c r="S1383">
        <v>0</v>
      </c>
      <c r="T1383">
        <v>0</v>
      </c>
      <c r="V1383" t="s">
        <v>1387</v>
      </c>
      <c r="W1383">
        <v>3</v>
      </c>
      <c r="X1383" s="68">
        <v>42354</v>
      </c>
      <c r="Y1383" s="68">
        <v>36525</v>
      </c>
      <c r="Z1383">
        <v>0</v>
      </c>
      <c r="AA1383">
        <v>145</v>
      </c>
      <c r="AB1383" t="s">
        <v>747</v>
      </c>
      <c r="AE1383" t="s">
        <v>437</v>
      </c>
      <c r="AF1383">
        <v>30001</v>
      </c>
    </row>
    <row r="1384" spans="1:32" x14ac:dyDescent="0.25">
      <c r="A1384" t="s">
        <v>749</v>
      </c>
      <c r="B1384" t="s">
        <v>747</v>
      </c>
      <c r="C1384" s="158" t="str">
        <f t="shared" si="21"/>
        <v>1133515</v>
      </c>
      <c r="D1384">
        <v>113351</v>
      </c>
      <c r="F1384">
        <v>12</v>
      </c>
      <c r="G1384">
        <v>247</v>
      </c>
      <c r="I1384">
        <v>1026050</v>
      </c>
      <c r="J1384">
        <v>1</v>
      </c>
      <c r="K1384">
        <v>0</v>
      </c>
      <c r="L1384">
        <v>1</v>
      </c>
      <c r="M1384">
        <v>0</v>
      </c>
      <c r="N1384">
        <v>9020269</v>
      </c>
      <c r="O1384">
        <v>5</v>
      </c>
      <c r="P1384" t="s">
        <v>750</v>
      </c>
      <c r="Q1384">
        <v>1005</v>
      </c>
      <c r="R1384">
        <v>6</v>
      </c>
      <c r="S1384">
        <v>0</v>
      </c>
      <c r="T1384">
        <v>0</v>
      </c>
      <c r="V1384" t="s">
        <v>1387</v>
      </c>
      <c r="W1384">
        <v>3</v>
      </c>
      <c r="X1384" s="68">
        <v>42354</v>
      </c>
      <c r="Y1384" s="68">
        <v>36525</v>
      </c>
      <c r="Z1384">
        <v>0</v>
      </c>
      <c r="AA1384">
        <v>145</v>
      </c>
      <c r="AB1384" t="s">
        <v>747</v>
      </c>
      <c r="AE1384" t="s">
        <v>437</v>
      </c>
      <c r="AF1384">
        <v>30001</v>
      </c>
    </row>
    <row r="1385" spans="1:32" x14ac:dyDescent="0.25">
      <c r="A1385" t="s">
        <v>751</v>
      </c>
      <c r="B1385" t="s">
        <v>747</v>
      </c>
      <c r="C1385" s="158" t="str">
        <f t="shared" si="21"/>
        <v>1133701</v>
      </c>
      <c r="D1385">
        <v>113370</v>
      </c>
      <c r="F1385">
        <v>12</v>
      </c>
      <c r="G1385">
        <v>170</v>
      </c>
      <c r="I1385">
        <v>1026111</v>
      </c>
      <c r="J1385">
        <v>1</v>
      </c>
      <c r="K1385">
        <v>0</v>
      </c>
      <c r="L1385">
        <v>1</v>
      </c>
      <c r="M1385">
        <v>0</v>
      </c>
      <c r="N1385">
        <v>9020268</v>
      </c>
      <c r="O1385">
        <v>1</v>
      </c>
      <c r="P1385" t="s">
        <v>752</v>
      </c>
      <c r="Q1385">
        <v>1005</v>
      </c>
      <c r="R1385">
        <v>6</v>
      </c>
      <c r="S1385">
        <v>0</v>
      </c>
      <c r="T1385">
        <v>0</v>
      </c>
      <c r="V1385" t="s">
        <v>1387</v>
      </c>
      <c r="W1385">
        <v>3</v>
      </c>
      <c r="X1385" s="68">
        <v>42354</v>
      </c>
      <c r="Y1385" s="68">
        <v>36525</v>
      </c>
      <c r="Z1385">
        <v>0</v>
      </c>
      <c r="AA1385">
        <v>145</v>
      </c>
      <c r="AB1385" t="s">
        <v>747</v>
      </c>
      <c r="AE1385" t="s">
        <v>437</v>
      </c>
      <c r="AF1385">
        <v>30001</v>
      </c>
    </row>
    <row r="1386" spans="1:32" x14ac:dyDescent="0.25">
      <c r="A1386" t="s">
        <v>751</v>
      </c>
      <c r="B1386" t="s">
        <v>747</v>
      </c>
      <c r="C1386" s="158" t="str">
        <f t="shared" si="21"/>
        <v>1133702</v>
      </c>
      <c r="D1386">
        <v>113370</v>
      </c>
      <c r="F1386">
        <v>12</v>
      </c>
      <c r="G1386">
        <v>204</v>
      </c>
      <c r="I1386">
        <v>1026112</v>
      </c>
      <c r="J1386">
        <v>1</v>
      </c>
      <c r="K1386">
        <v>0</v>
      </c>
      <c r="L1386">
        <v>1</v>
      </c>
      <c r="M1386">
        <v>0</v>
      </c>
      <c r="N1386">
        <v>9020268</v>
      </c>
      <c r="O1386">
        <v>2</v>
      </c>
      <c r="P1386" t="s">
        <v>752</v>
      </c>
      <c r="Q1386">
        <v>1005</v>
      </c>
      <c r="R1386">
        <v>6</v>
      </c>
      <c r="S1386">
        <v>0</v>
      </c>
      <c r="T1386">
        <v>0</v>
      </c>
      <c r="V1386" t="s">
        <v>1387</v>
      </c>
      <c r="W1386">
        <v>3</v>
      </c>
      <c r="X1386" s="68">
        <v>42354</v>
      </c>
      <c r="Y1386" s="68">
        <v>36525</v>
      </c>
      <c r="Z1386">
        <v>0</v>
      </c>
      <c r="AA1386">
        <v>145</v>
      </c>
      <c r="AB1386" t="s">
        <v>747</v>
      </c>
      <c r="AE1386" t="s">
        <v>437</v>
      </c>
      <c r="AF1386">
        <v>30001</v>
      </c>
    </row>
    <row r="1387" spans="1:32" x14ac:dyDescent="0.25">
      <c r="A1387" t="s">
        <v>751</v>
      </c>
      <c r="B1387" t="s">
        <v>747</v>
      </c>
      <c r="C1387" s="158" t="str">
        <f t="shared" si="21"/>
        <v>1133703</v>
      </c>
      <c r="D1387">
        <v>113370</v>
      </c>
      <c r="F1387">
        <v>12</v>
      </c>
      <c r="G1387">
        <v>245</v>
      </c>
      <c r="I1387">
        <v>1026113</v>
      </c>
      <c r="J1387">
        <v>1</v>
      </c>
      <c r="K1387">
        <v>0</v>
      </c>
      <c r="L1387">
        <v>1</v>
      </c>
      <c r="M1387">
        <v>0</v>
      </c>
      <c r="N1387">
        <v>9020268</v>
      </c>
      <c r="O1387">
        <v>3</v>
      </c>
      <c r="P1387" t="s">
        <v>752</v>
      </c>
      <c r="Q1387">
        <v>1005</v>
      </c>
      <c r="R1387">
        <v>6</v>
      </c>
      <c r="S1387">
        <v>0</v>
      </c>
      <c r="T1387">
        <v>0</v>
      </c>
      <c r="V1387" t="s">
        <v>1387</v>
      </c>
      <c r="W1387">
        <v>3</v>
      </c>
      <c r="X1387" s="68">
        <v>42354</v>
      </c>
      <c r="Y1387" s="68">
        <v>36525</v>
      </c>
      <c r="Z1387">
        <v>0</v>
      </c>
      <c r="AA1387">
        <v>145</v>
      </c>
      <c r="AB1387" t="s">
        <v>747</v>
      </c>
      <c r="AE1387" t="s">
        <v>437</v>
      </c>
      <c r="AF1387">
        <v>30001</v>
      </c>
    </row>
    <row r="1388" spans="1:32" x14ac:dyDescent="0.25">
      <c r="A1388" t="s">
        <v>751</v>
      </c>
      <c r="B1388" t="s">
        <v>747</v>
      </c>
      <c r="C1388" s="158" t="str">
        <f t="shared" si="21"/>
        <v>1133704</v>
      </c>
      <c r="D1388">
        <v>113370</v>
      </c>
      <c r="F1388">
        <v>12</v>
      </c>
      <c r="G1388">
        <v>215</v>
      </c>
      <c r="I1388">
        <v>1026114</v>
      </c>
      <c r="J1388">
        <v>1</v>
      </c>
      <c r="K1388">
        <v>0</v>
      </c>
      <c r="L1388">
        <v>1</v>
      </c>
      <c r="M1388">
        <v>0</v>
      </c>
      <c r="N1388">
        <v>9020268</v>
      </c>
      <c r="O1388">
        <v>4</v>
      </c>
      <c r="P1388" t="s">
        <v>752</v>
      </c>
      <c r="Q1388">
        <v>1005</v>
      </c>
      <c r="R1388">
        <v>6</v>
      </c>
      <c r="S1388">
        <v>0</v>
      </c>
      <c r="T1388">
        <v>0</v>
      </c>
      <c r="V1388" t="s">
        <v>1387</v>
      </c>
      <c r="W1388">
        <v>3</v>
      </c>
      <c r="X1388" s="68">
        <v>42354</v>
      </c>
      <c r="Y1388" s="68">
        <v>36525</v>
      </c>
      <c r="Z1388">
        <v>0</v>
      </c>
      <c r="AA1388">
        <v>145</v>
      </c>
      <c r="AB1388" t="s">
        <v>747</v>
      </c>
      <c r="AE1388" t="s">
        <v>437</v>
      </c>
      <c r="AF1388">
        <v>30001</v>
      </c>
    </row>
    <row r="1389" spans="1:32" x14ac:dyDescent="0.25">
      <c r="A1389" t="s">
        <v>751</v>
      </c>
      <c r="B1389" t="s">
        <v>747</v>
      </c>
      <c r="C1389" s="158" t="str">
        <f t="shared" si="21"/>
        <v>1133705</v>
      </c>
      <c r="D1389">
        <v>113370</v>
      </c>
      <c r="F1389">
        <v>12</v>
      </c>
      <c r="G1389">
        <v>258</v>
      </c>
      <c r="I1389">
        <v>1026115</v>
      </c>
      <c r="J1389">
        <v>1</v>
      </c>
      <c r="K1389">
        <v>0</v>
      </c>
      <c r="L1389">
        <v>1</v>
      </c>
      <c r="M1389">
        <v>0</v>
      </c>
      <c r="N1389">
        <v>9020268</v>
      </c>
      <c r="O1389">
        <v>5</v>
      </c>
      <c r="P1389" t="s">
        <v>752</v>
      </c>
      <c r="Q1389">
        <v>1005</v>
      </c>
      <c r="R1389">
        <v>6</v>
      </c>
      <c r="S1389">
        <v>0</v>
      </c>
      <c r="T1389">
        <v>0</v>
      </c>
      <c r="V1389" t="s">
        <v>1387</v>
      </c>
      <c r="W1389">
        <v>3</v>
      </c>
      <c r="X1389" s="68">
        <v>42354</v>
      </c>
      <c r="Y1389" s="68">
        <v>36525</v>
      </c>
      <c r="Z1389">
        <v>0</v>
      </c>
      <c r="AA1389">
        <v>145</v>
      </c>
      <c r="AB1389" t="s">
        <v>747</v>
      </c>
      <c r="AE1389" t="s">
        <v>437</v>
      </c>
      <c r="AF1389">
        <v>30001</v>
      </c>
    </row>
    <row r="1390" spans="1:32" x14ac:dyDescent="0.25">
      <c r="A1390" t="s">
        <v>753</v>
      </c>
      <c r="B1390" t="s">
        <v>747</v>
      </c>
      <c r="C1390" s="158" t="str">
        <f t="shared" si="21"/>
        <v>1133711</v>
      </c>
      <c r="D1390">
        <v>113371</v>
      </c>
      <c r="F1390">
        <v>12</v>
      </c>
      <c r="G1390">
        <v>160</v>
      </c>
      <c r="I1390">
        <v>1026116</v>
      </c>
      <c r="J1390">
        <v>1</v>
      </c>
      <c r="K1390">
        <v>0</v>
      </c>
      <c r="L1390">
        <v>1</v>
      </c>
      <c r="M1390">
        <v>0</v>
      </c>
      <c r="N1390">
        <v>9020268</v>
      </c>
      <c r="O1390">
        <v>1</v>
      </c>
      <c r="P1390" t="s">
        <v>754</v>
      </c>
      <c r="Q1390">
        <v>1005</v>
      </c>
      <c r="R1390">
        <v>6</v>
      </c>
      <c r="S1390">
        <v>0</v>
      </c>
      <c r="T1390">
        <v>0</v>
      </c>
      <c r="V1390" t="s">
        <v>1387</v>
      </c>
      <c r="W1390">
        <v>3</v>
      </c>
      <c r="X1390" s="68">
        <v>42354</v>
      </c>
      <c r="Y1390" s="68">
        <v>36525</v>
      </c>
      <c r="Z1390">
        <v>0</v>
      </c>
      <c r="AA1390">
        <v>145</v>
      </c>
      <c r="AB1390" t="s">
        <v>747</v>
      </c>
      <c r="AE1390" t="s">
        <v>437</v>
      </c>
      <c r="AF1390">
        <v>30001</v>
      </c>
    </row>
    <row r="1391" spans="1:32" x14ac:dyDescent="0.25">
      <c r="A1391" t="s">
        <v>753</v>
      </c>
      <c r="B1391" t="s">
        <v>747</v>
      </c>
      <c r="C1391" s="158" t="str">
        <f t="shared" si="21"/>
        <v>1133712</v>
      </c>
      <c r="D1391">
        <v>113371</v>
      </c>
      <c r="F1391">
        <v>12</v>
      </c>
      <c r="G1391">
        <v>192</v>
      </c>
      <c r="I1391">
        <v>1026117</v>
      </c>
      <c r="J1391">
        <v>1</v>
      </c>
      <c r="K1391">
        <v>0</v>
      </c>
      <c r="L1391">
        <v>1</v>
      </c>
      <c r="M1391">
        <v>0</v>
      </c>
      <c r="N1391">
        <v>9020268</v>
      </c>
      <c r="O1391">
        <v>2</v>
      </c>
      <c r="P1391" t="s">
        <v>754</v>
      </c>
      <c r="Q1391">
        <v>1005</v>
      </c>
      <c r="R1391">
        <v>6</v>
      </c>
      <c r="S1391">
        <v>0</v>
      </c>
      <c r="T1391">
        <v>0</v>
      </c>
      <c r="V1391" t="s">
        <v>1387</v>
      </c>
      <c r="W1391">
        <v>3</v>
      </c>
      <c r="X1391" s="68">
        <v>42354</v>
      </c>
      <c r="Y1391" s="68">
        <v>36525</v>
      </c>
      <c r="Z1391">
        <v>0</v>
      </c>
      <c r="AA1391">
        <v>145</v>
      </c>
      <c r="AB1391" t="s">
        <v>747</v>
      </c>
      <c r="AE1391" t="s">
        <v>437</v>
      </c>
      <c r="AF1391">
        <v>30001</v>
      </c>
    </row>
    <row r="1392" spans="1:32" x14ac:dyDescent="0.25">
      <c r="A1392" t="s">
        <v>753</v>
      </c>
      <c r="B1392" t="s">
        <v>747</v>
      </c>
      <c r="C1392" s="158" t="str">
        <f t="shared" si="21"/>
        <v>1133713</v>
      </c>
      <c r="D1392">
        <v>113371</v>
      </c>
      <c r="F1392">
        <v>12</v>
      </c>
      <c r="G1392">
        <v>231</v>
      </c>
      <c r="I1392">
        <v>1026118</v>
      </c>
      <c r="J1392">
        <v>1</v>
      </c>
      <c r="K1392">
        <v>0</v>
      </c>
      <c r="L1392">
        <v>1</v>
      </c>
      <c r="M1392">
        <v>0</v>
      </c>
      <c r="N1392">
        <v>9020268</v>
      </c>
      <c r="O1392">
        <v>3</v>
      </c>
      <c r="P1392" t="s">
        <v>754</v>
      </c>
      <c r="Q1392">
        <v>1005</v>
      </c>
      <c r="R1392">
        <v>6</v>
      </c>
      <c r="S1392">
        <v>0</v>
      </c>
      <c r="T1392">
        <v>0</v>
      </c>
      <c r="V1392" t="s">
        <v>1387</v>
      </c>
      <c r="W1392">
        <v>3</v>
      </c>
      <c r="X1392" s="68">
        <v>42354</v>
      </c>
      <c r="Y1392" s="68">
        <v>36525</v>
      </c>
      <c r="Z1392">
        <v>0</v>
      </c>
      <c r="AA1392">
        <v>145</v>
      </c>
      <c r="AB1392" t="s">
        <v>747</v>
      </c>
      <c r="AE1392" t="s">
        <v>437</v>
      </c>
      <c r="AF1392">
        <v>30001</v>
      </c>
    </row>
    <row r="1393" spans="1:32" x14ac:dyDescent="0.25">
      <c r="A1393" t="s">
        <v>753</v>
      </c>
      <c r="B1393" t="s">
        <v>747</v>
      </c>
      <c r="C1393" s="158" t="str">
        <f t="shared" si="21"/>
        <v>1133714</v>
      </c>
      <c r="D1393">
        <v>113371</v>
      </c>
      <c r="F1393">
        <v>12</v>
      </c>
      <c r="G1393">
        <v>202</v>
      </c>
      <c r="I1393">
        <v>1026119</v>
      </c>
      <c r="J1393">
        <v>1</v>
      </c>
      <c r="K1393">
        <v>0</v>
      </c>
      <c r="L1393">
        <v>1</v>
      </c>
      <c r="M1393">
        <v>0</v>
      </c>
      <c r="N1393">
        <v>9020268</v>
      </c>
      <c r="O1393">
        <v>4</v>
      </c>
      <c r="P1393" t="s">
        <v>754</v>
      </c>
      <c r="Q1393">
        <v>1005</v>
      </c>
      <c r="R1393">
        <v>6</v>
      </c>
      <c r="S1393">
        <v>0</v>
      </c>
      <c r="T1393">
        <v>0</v>
      </c>
      <c r="V1393" t="s">
        <v>1387</v>
      </c>
      <c r="W1393">
        <v>3</v>
      </c>
      <c r="X1393" s="68">
        <v>42354</v>
      </c>
      <c r="Y1393" s="68">
        <v>36525</v>
      </c>
      <c r="Z1393">
        <v>0</v>
      </c>
      <c r="AA1393">
        <v>145</v>
      </c>
      <c r="AB1393" t="s">
        <v>747</v>
      </c>
      <c r="AE1393" t="s">
        <v>437</v>
      </c>
      <c r="AF1393">
        <v>30001</v>
      </c>
    </row>
    <row r="1394" spans="1:32" x14ac:dyDescent="0.25">
      <c r="A1394" t="s">
        <v>753</v>
      </c>
      <c r="B1394" t="s">
        <v>747</v>
      </c>
      <c r="C1394" s="158" t="str">
        <f t="shared" si="21"/>
        <v>1133715</v>
      </c>
      <c r="D1394">
        <v>113371</v>
      </c>
      <c r="F1394">
        <v>12</v>
      </c>
      <c r="G1394">
        <v>243</v>
      </c>
      <c r="I1394">
        <v>1026120</v>
      </c>
      <c r="J1394">
        <v>1</v>
      </c>
      <c r="K1394">
        <v>0</v>
      </c>
      <c r="L1394">
        <v>1</v>
      </c>
      <c r="M1394">
        <v>0</v>
      </c>
      <c r="N1394">
        <v>9020268</v>
      </c>
      <c r="O1394">
        <v>5</v>
      </c>
      <c r="P1394" t="s">
        <v>754</v>
      </c>
      <c r="Q1394">
        <v>1005</v>
      </c>
      <c r="R1394">
        <v>6</v>
      </c>
      <c r="S1394">
        <v>0</v>
      </c>
      <c r="T1394">
        <v>0</v>
      </c>
      <c r="V1394" t="s">
        <v>1387</v>
      </c>
      <c r="W1394">
        <v>3</v>
      </c>
      <c r="X1394" s="68">
        <v>42354</v>
      </c>
      <c r="Y1394" s="68">
        <v>36525</v>
      </c>
      <c r="Z1394">
        <v>0</v>
      </c>
      <c r="AA1394">
        <v>145</v>
      </c>
      <c r="AB1394" t="s">
        <v>747</v>
      </c>
      <c r="AE1394" t="s">
        <v>437</v>
      </c>
      <c r="AF1394">
        <v>30001</v>
      </c>
    </row>
    <row r="1395" spans="1:32" x14ac:dyDescent="0.25">
      <c r="A1395" t="s">
        <v>755</v>
      </c>
      <c r="B1395" t="s">
        <v>747</v>
      </c>
      <c r="C1395" s="158" t="str">
        <f t="shared" si="21"/>
        <v>1133721</v>
      </c>
      <c r="D1395">
        <v>113372</v>
      </c>
      <c r="F1395">
        <v>12</v>
      </c>
      <c r="G1395">
        <v>185</v>
      </c>
      <c r="I1395">
        <v>1026121</v>
      </c>
      <c r="J1395">
        <v>1</v>
      </c>
      <c r="K1395">
        <v>0</v>
      </c>
      <c r="L1395">
        <v>1</v>
      </c>
      <c r="M1395">
        <v>0</v>
      </c>
      <c r="N1395">
        <v>9020268</v>
      </c>
      <c r="O1395">
        <v>1</v>
      </c>
      <c r="P1395" t="s">
        <v>756</v>
      </c>
      <c r="Q1395">
        <v>1005</v>
      </c>
      <c r="R1395">
        <v>6</v>
      </c>
      <c r="S1395">
        <v>0</v>
      </c>
      <c r="T1395">
        <v>0</v>
      </c>
      <c r="V1395" t="s">
        <v>1387</v>
      </c>
      <c r="W1395">
        <v>3</v>
      </c>
      <c r="X1395" s="68">
        <v>42354</v>
      </c>
      <c r="Y1395" s="68">
        <v>36525</v>
      </c>
      <c r="Z1395">
        <v>0</v>
      </c>
      <c r="AA1395">
        <v>145</v>
      </c>
      <c r="AB1395" t="s">
        <v>747</v>
      </c>
      <c r="AE1395" t="s">
        <v>437</v>
      </c>
      <c r="AF1395">
        <v>30001</v>
      </c>
    </row>
    <row r="1396" spans="1:32" x14ac:dyDescent="0.25">
      <c r="A1396" t="s">
        <v>755</v>
      </c>
      <c r="B1396" t="s">
        <v>747</v>
      </c>
      <c r="C1396" s="158" t="str">
        <f t="shared" si="21"/>
        <v>1133722</v>
      </c>
      <c r="D1396">
        <v>113372</v>
      </c>
      <c r="F1396">
        <v>12</v>
      </c>
      <c r="G1396">
        <v>222</v>
      </c>
      <c r="I1396">
        <v>1026122</v>
      </c>
      <c r="J1396">
        <v>1</v>
      </c>
      <c r="K1396">
        <v>0</v>
      </c>
      <c r="L1396">
        <v>1</v>
      </c>
      <c r="M1396">
        <v>0</v>
      </c>
      <c r="N1396">
        <v>9020268</v>
      </c>
      <c r="O1396">
        <v>2</v>
      </c>
      <c r="P1396" t="s">
        <v>756</v>
      </c>
      <c r="Q1396">
        <v>1005</v>
      </c>
      <c r="R1396">
        <v>6</v>
      </c>
      <c r="S1396">
        <v>0</v>
      </c>
      <c r="T1396">
        <v>0</v>
      </c>
      <c r="V1396" t="s">
        <v>1387</v>
      </c>
      <c r="W1396">
        <v>3</v>
      </c>
      <c r="X1396" s="68">
        <v>42354</v>
      </c>
      <c r="Y1396" s="68">
        <v>36525</v>
      </c>
      <c r="Z1396">
        <v>0</v>
      </c>
      <c r="AA1396">
        <v>145</v>
      </c>
      <c r="AB1396" t="s">
        <v>747</v>
      </c>
      <c r="AE1396" t="s">
        <v>437</v>
      </c>
      <c r="AF1396">
        <v>30001</v>
      </c>
    </row>
    <row r="1397" spans="1:32" x14ac:dyDescent="0.25">
      <c r="A1397" t="s">
        <v>755</v>
      </c>
      <c r="B1397" t="s">
        <v>747</v>
      </c>
      <c r="C1397" s="158" t="str">
        <f t="shared" si="21"/>
        <v>1133723</v>
      </c>
      <c r="D1397">
        <v>113372</v>
      </c>
      <c r="F1397">
        <v>12</v>
      </c>
      <c r="G1397">
        <v>267</v>
      </c>
      <c r="I1397">
        <v>1026123</v>
      </c>
      <c r="J1397">
        <v>1</v>
      </c>
      <c r="K1397">
        <v>0</v>
      </c>
      <c r="L1397">
        <v>1</v>
      </c>
      <c r="M1397">
        <v>0</v>
      </c>
      <c r="N1397">
        <v>9020268</v>
      </c>
      <c r="O1397">
        <v>3</v>
      </c>
      <c r="P1397" t="s">
        <v>756</v>
      </c>
      <c r="Q1397">
        <v>1005</v>
      </c>
      <c r="R1397">
        <v>6</v>
      </c>
      <c r="S1397">
        <v>0</v>
      </c>
      <c r="T1397">
        <v>0</v>
      </c>
      <c r="V1397" t="s">
        <v>1387</v>
      </c>
      <c r="W1397">
        <v>3</v>
      </c>
      <c r="X1397" s="68">
        <v>42354</v>
      </c>
      <c r="Y1397" s="68">
        <v>36525</v>
      </c>
      <c r="Z1397">
        <v>0</v>
      </c>
      <c r="AA1397">
        <v>145</v>
      </c>
      <c r="AB1397" t="s">
        <v>747</v>
      </c>
      <c r="AE1397" t="s">
        <v>437</v>
      </c>
      <c r="AF1397">
        <v>30001</v>
      </c>
    </row>
    <row r="1398" spans="1:32" x14ac:dyDescent="0.25">
      <c r="A1398" t="s">
        <v>755</v>
      </c>
      <c r="B1398" t="s">
        <v>747</v>
      </c>
      <c r="C1398" s="158" t="str">
        <f t="shared" si="21"/>
        <v>1133724</v>
      </c>
      <c r="D1398">
        <v>113372</v>
      </c>
      <c r="F1398">
        <v>12</v>
      </c>
      <c r="G1398">
        <v>234</v>
      </c>
      <c r="I1398">
        <v>1026124</v>
      </c>
      <c r="J1398">
        <v>1</v>
      </c>
      <c r="K1398">
        <v>0</v>
      </c>
      <c r="L1398">
        <v>1</v>
      </c>
      <c r="M1398">
        <v>0</v>
      </c>
      <c r="N1398">
        <v>9020268</v>
      </c>
      <c r="O1398">
        <v>4</v>
      </c>
      <c r="P1398" t="s">
        <v>756</v>
      </c>
      <c r="Q1398">
        <v>1005</v>
      </c>
      <c r="R1398">
        <v>6</v>
      </c>
      <c r="S1398">
        <v>0</v>
      </c>
      <c r="T1398">
        <v>0</v>
      </c>
      <c r="V1398" t="s">
        <v>1387</v>
      </c>
      <c r="W1398">
        <v>3</v>
      </c>
      <c r="X1398" s="68">
        <v>42354</v>
      </c>
      <c r="Y1398" s="68">
        <v>36525</v>
      </c>
      <c r="Z1398">
        <v>0</v>
      </c>
      <c r="AA1398">
        <v>145</v>
      </c>
      <c r="AB1398" t="s">
        <v>747</v>
      </c>
      <c r="AE1398" t="s">
        <v>437</v>
      </c>
      <c r="AF1398">
        <v>30001</v>
      </c>
    </row>
    <row r="1399" spans="1:32" x14ac:dyDescent="0.25">
      <c r="A1399" t="s">
        <v>755</v>
      </c>
      <c r="B1399" t="s">
        <v>747</v>
      </c>
      <c r="C1399" s="158" t="str">
        <f t="shared" si="21"/>
        <v>1133725</v>
      </c>
      <c r="D1399">
        <v>113372</v>
      </c>
      <c r="F1399">
        <v>12</v>
      </c>
      <c r="G1399">
        <v>281</v>
      </c>
      <c r="I1399">
        <v>1026125</v>
      </c>
      <c r="J1399">
        <v>1</v>
      </c>
      <c r="K1399">
        <v>0</v>
      </c>
      <c r="L1399">
        <v>1</v>
      </c>
      <c r="M1399">
        <v>0</v>
      </c>
      <c r="N1399">
        <v>9020268</v>
      </c>
      <c r="O1399">
        <v>5</v>
      </c>
      <c r="P1399" t="s">
        <v>756</v>
      </c>
      <c r="Q1399">
        <v>1005</v>
      </c>
      <c r="R1399">
        <v>6</v>
      </c>
      <c r="S1399">
        <v>0</v>
      </c>
      <c r="T1399">
        <v>0</v>
      </c>
      <c r="V1399" t="s">
        <v>1387</v>
      </c>
      <c r="W1399">
        <v>3</v>
      </c>
      <c r="X1399" s="68">
        <v>42354</v>
      </c>
      <c r="Y1399" s="68">
        <v>36525</v>
      </c>
      <c r="Z1399">
        <v>0</v>
      </c>
      <c r="AA1399">
        <v>145</v>
      </c>
      <c r="AB1399" t="s">
        <v>747</v>
      </c>
      <c r="AE1399" t="s">
        <v>437</v>
      </c>
      <c r="AF1399">
        <v>30001</v>
      </c>
    </row>
    <row r="1400" spans="1:32" x14ac:dyDescent="0.25">
      <c r="A1400" t="s">
        <v>757</v>
      </c>
      <c r="B1400" t="s">
        <v>747</v>
      </c>
      <c r="C1400" s="158" t="str">
        <f t="shared" si="21"/>
        <v>1133731</v>
      </c>
      <c r="D1400">
        <v>113373</v>
      </c>
      <c r="F1400">
        <v>12</v>
      </c>
      <c r="G1400">
        <v>210</v>
      </c>
      <c r="I1400">
        <v>1026129</v>
      </c>
      <c r="J1400">
        <v>1</v>
      </c>
      <c r="K1400">
        <v>0</v>
      </c>
      <c r="L1400">
        <v>1</v>
      </c>
      <c r="M1400">
        <v>0</v>
      </c>
      <c r="N1400">
        <v>9020268</v>
      </c>
      <c r="O1400">
        <v>1</v>
      </c>
      <c r="P1400" t="s">
        <v>758</v>
      </c>
      <c r="Q1400">
        <v>1005</v>
      </c>
      <c r="R1400">
        <v>6</v>
      </c>
      <c r="S1400">
        <v>0</v>
      </c>
      <c r="T1400">
        <v>0</v>
      </c>
      <c r="V1400" t="s">
        <v>1387</v>
      </c>
      <c r="W1400">
        <v>3</v>
      </c>
      <c r="X1400" s="68">
        <v>42354</v>
      </c>
      <c r="Y1400" s="68">
        <v>36525</v>
      </c>
      <c r="Z1400">
        <v>0</v>
      </c>
      <c r="AA1400">
        <v>145</v>
      </c>
      <c r="AB1400" t="s">
        <v>747</v>
      </c>
      <c r="AE1400" t="s">
        <v>437</v>
      </c>
      <c r="AF1400">
        <v>30001</v>
      </c>
    </row>
    <row r="1401" spans="1:32" x14ac:dyDescent="0.25">
      <c r="A1401" t="s">
        <v>757</v>
      </c>
      <c r="B1401" t="s">
        <v>747</v>
      </c>
      <c r="C1401" s="158" t="str">
        <f t="shared" si="21"/>
        <v>1133732</v>
      </c>
      <c r="D1401">
        <v>113373</v>
      </c>
      <c r="F1401">
        <v>12</v>
      </c>
      <c r="G1401">
        <v>252</v>
      </c>
      <c r="I1401">
        <v>1026130</v>
      </c>
      <c r="J1401">
        <v>1</v>
      </c>
      <c r="K1401">
        <v>0</v>
      </c>
      <c r="L1401">
        <v>1</v>
      </c>
      <c r="M1401">
        <v>0</v>
      </c>
      <c r="N1401">
        <v>9020268</v>
      </c>
      <c r="O1401">
        <v>2</v>
      </c>
      <c r="P1401" t="s">
        <v>758</v>
      </c>
      <c r="Q1401">
        <v>1005</v>
      </c>
      <c r="R1401">
        <v>6</v>
      </c>
      <c r="S1401">
        <v>0</v>
      </c>
      <c r="T1401">
        <v>0</v>
      </c>
      <c r="V1401" t="s">
        <v>1387</v>
      </c>
      <c r="W1401">
        <v>3</v>
      </c>
      <c r="X1401" s="68">
        <v>42354</v>
      </c>
      <c r="Y1401" s="68">
        <v>36525</v>
      </c>
      <c r="Z1401">
        <v>0</v>
      </c>
      <c r="AA1401">
        <v>145</v>
      </c>
      <c r="AB1401" t="s">
        <v>747</v>
      </c>
      <c r="AE1401" t="s">
        <v>437</v>
      </c>
      <c r="AF1401">
        <v>30001</v>
      </c>
    </row>
    <row r="1402" spans="1:32" x14ac:dyDescent="0.25">
      <c r="A1402" t="s">
        <v>757</v>
      </c>
      <c r="B1402" t="s">
        <v>747</v>
      </c>
      <c r="C1402" s="158" t="str">
        <f t="shared" si="21"/>
        <v>1133733</v>
      </c>
      <c r="D1402">
        <v>113373</v>
      </c>
      <c r="F1402">
        <v>12</v>
      </c>
      <c r="G1402">
        <v>303</v>
      </c>
      <c r="I1402">
        <v>1026131</v>
      </c>
      <c r="J1402">
        <v>1</v>
      </c>
      <c r="K1402">
        <v>0</v>
      </c>
      <c r="L1402">
        <v>1</v>
      </c>
      <c r="M1402">
        <v>0</v>
      </c>
      <c r="N1402">
        <v>9020268</v>
      </c>
      <c r="O1402">
        <v>3</v>
      </c>
      <c r="P1402" t="s">
        <v>758</v>
      </c>
      <c r="Q1402">
        <v>1005</v>
      </c>
      <c r="R1402">
        <v>6</v>
      </c>
      <c r="S1402">
        <v>0</v>
      </c>
      <c r="T1402">
        <v>0</v>
      </c>
      <c r="V1402" t="s">
        <v>1387</v>
      </c>
      <c r="W1402">
        <v>3</v>
      </c>
      <c r="X1402" s="68">
        <v>42354</v>
      </c>
      <c r="Y1402" s="68">
        <v>36525</v>
      </c>
      <c r="Z1402">
        <v>0</v>
      </c>
      <c r="AA1402">
        <v>145</v>
      </c>
      <c r="AB1402" t="s">
        <v>747</v>
      </c>
      <c r="AE1402" t="s">
        <v>437</v>
      </c>
      <c r="AF1402">
        <v>30001</v>
      </c>
    </row>
    <row r="1403" spans="1:32" x14ac:dyDescent="0.25">
      <c r="A1403" t="s">
        <v>757</v>
      </c>
      <c r="B1403" t="s">
        <v>747</v>
      </c>
      <c r="C1403" s="158" t="str">
        <f t="shared" si="21"/>
        <v>1133734</v>
      </c>
      <c r="D1403">
        <v>113373</v>
      </c>
      <c r="F1403">
        <v>12</v>
      </c>
      <c r="G1403">
        <v>265</v>
      </c>
      <c r="I1403">
        <v>1026132</v>
      </c>
      <c r="J1403">
        <v>1</v>
      </c>
      <c r="K1403">
        <v>0</v>
      </c>
      <c r="L1403">
        <v>1</v>
      </c>
      <c r="M1403">
        <v>0</v>
      </c>
      <c r="N1403">
        <v>9020268</v>
      </c>
      <c r="O1403">
        <v>4</v>
      </c>
      <c r="P1403" t="s">
        <v>758</v>
      </c>
      <c r="Q1403">
        <v>1005</v>
      </c>
      <c r="R1403">
        <v>6</v>
      </c>
      <c r="S1403">
        <v>0</v>
      </c>
      <c r="T1403">
        <v>0</v>
      </c>
      <c r="V1403" t="s">
        <v>1387</v>
      </c>
      <c r="W1403">
        <v>3</v>
      </c>
      <c r="X1403" s="68">
        <v>42354</v>
      </c>
      <c r="Y1403" s="68">
        <v>36525</v>
      </c>
      <c r="Z1403">
        <v>0</v>
      </c>
      <c r="AA1403">
        <v>145</v>
      </c>
      <c r="AB1403" t="s">
        <v>747</v>
      </c>
      <c r="AE1403" t="s">
        <v>437</v>
      </c>
      <c r="AF1403">
        <v>30001</v>
      </c>
    </row>
    <row r="1404" spans="1:32" x14ac:dyDescent="0.25">
      <c r="A1404" t="s">
        <v>757</v>
      </c>
      <c r="B1404" t="s">
        <v>747</v>
      </c>
      <c r="C1404" s="158" t="str">
        <f t="shared" si="21"/>
        <v>1133735</v>
      </c>
      <c r="D1404">
        <v>113373</v>
      </c>
      <c r="F1404">
        <v>12</v>
      </c>
      <c r="G1404">
        <v>319</v>
      </c>
      <c r="I1404">
        <v>1026133</v>
      </c>
      <c r="J1404">
        <v>1</v>
      </c>
      <c r="K1404">
        <v>0</v>
      </c>
      <c r="L1404">
        <v>1</v>
      </c>
      <c r="M1404">
        <v>0</v>
      </c>
      <c r="N1404">
        <v>9020268</v>
      </c>
      <c r="O1404">
        <v>5</v>
      </c>
      <c r="P1404" t="s">
        <v>758</v>
      </c>
      <c r="Q1404">
        <v>1005</v>
      </c>
      <c r="R1404">
        <v>6</v>
      </c>
      <c r="S1404">
        <v>0</v>
      </c>
      <c r="T1404">
        <v>0</v>
      </c>
      <c r="V1404" t="s">
        <v>1387</v>
      </c>
      <c r="W1404">
        <v>3</v>
      </c>
      <c r="X1404" s="68">
        <v>42354</v>
      </c>
      <c r="Y1404" s="68">
        <v>36525</v>
      </c>
      <c r="Z1404">
        <v>0</v>
      </c>
      <c r="AA1404">
        <v>145</v>
      </c>
      <c r="AB1404" t="s">
        <v>747</v>
      </c>
      <c r="AE1404" t="s">
        <v>437</v>
      </c>
      <c r="AF1404">
        <v>30001</v>
      </c>
    </row>
    <row r="1405" spans="1:32" x14ac:dyDescent="0.25">
      <c r="A1405" t="s">
        <v>759</v>
      </c>
      <c r="B1405" t="s">
        <v>747</v>
      </c>
      <c r="C1405" s="158" t="str">
        <f t="shared" si="21"/>
        <v>1133741</v>
      </c>
      <c r="D1405">
        <v>113374</v>
      </c>
      <c r="F1405">
        <v>12</v>
      </c>
      <c r="G1405">
        <v>285</v>
      </c>
      <c r="I1405">
        <v>1026137</v>
      </c>
      <c r="J1405">
        <v>1</v>
      </c>
      <c r="K1405">
        <v>0</v>
      </c>
      <c r="L1405">
        <v>1</v>
      </c>
      <c r="M1405">
        <v>0</v>
      </c>
      <c r="N1405">
        <v>9020268</v>
      </c>
      <c r="O1405">
        <v>1</v>
      </c>
      <c r="P1405" t="s">
        <v>760</v>
      </c>
      <c r="Q1405">
        <v>1005</v>
      </c>
      <c r="R1405">
        <v>6</v>
      </c>
      <c r="S1405">
        <v>0</v>
      </c>
      <c r="T1405">
        <v>0</v>
      </c>
      <c r="V1405" t="s">
        <v>1387</v>
      </c>
      <c r="W1405">
        <v>3</v>
      </c>
      <c r="X1405" s="68">
        <v>42354</v>
      </c>
      <c r="Y1405" s="68">
        <v>36525</v>
      </c>
      <c r="Z1405">
        <v>0</v>
      </c>
      <c r="AA1405">
        <v>145</v>
      </c>
      <c r="AB1405" t="s">
        <v>747</v>
      </c>
      <c r="AE1405" t="s">
        <v>437</v>
      </c>
      <c r="AF1405">
        <v>30001</v>
      </c>
    </row>
    <row r="1406" spans="1:32" x14ac:dyDescent="0.25">
      <c r="A1406" t="s">
        <v>759</v>
      </c>
      <c r="B1406" t="s">
        <v>747</v>
      </c>
      <c r="C1406" s="158" t="str">
        <f t="shared" si="21"/>
        <v>1133742</v>
      </c>
      <c r="D1406">
        <v>113374</v>
      </c>
      <c r="F1406">
        <v>12</v>
      </c>
      <c r="G1406">
        <v>342</v>
      </c>
      <c r="I1406">
        <v>1026138</v>
      </c>
      <c r="J1406">
        <v>1</v>
      </c>
      <c r="K1406">
        <v>0</v>
      </c>
      <c r="L1406">
        <v>1</v>
      </c>
      <c r="M1406">
        <v>0</v>
      </c>
      <c r="N1406">
        <v>9020268</v>
      </c>
      <c r="O1406">
        <v>2</v>
      </c>
      <c r="P1406" t="s">
        <v>760</v>
      </c>
      <c r="Q1406">
        <v>1005</v>
      </c>
      <c r="R1406">
        <v>6</v>
      </c>
      <c r="S1406">
        <v>0</v>
      </c>
      <c r="T1406">
        <v>0</v>
      </c>
      <c r="V1406" t="s">
        <v>1387</v>
      </c>
      <c r="W1406">
        <v>3</v>
      </c>
      <c r="X1406" s="68">
        <v>42354</v>
      </c>
      <c r="Y1406" s="68">
        <v>36525</v>
      </c>
      <c r="Z1406">
        <v>0</v>
      </c>
      <c r="AA1406">
        <v>145</v>
      </c>
      <c r="AB1406" t="s">
        <v>747</v>
      </c>
      <c r="AE1406" t="s">
        <v>437</v>
      </c>
      <c r="AF1406">
        <v>30001</v>
      </c>
    </row>
    <row r="1407" spans="1:32" x14ac:dyDescent="0.25">
      <c r="A1407" t="s">
        <v>759</v>
      </c>
      <c r="B1407" t="s">
        <v>747</v>
      </c>
      <c r="C1407" s="158" t="str">
        <f t="shared" si="21"/>
        <v>1133743</v>
      </c>
      <c r="D1407">
        <v>113374</v>
      </c>
      <c r="F1407">
        <v>12</v>
      </c>
      <c r="G1407">
        <v>411</v>
      </c>
      <c r="I1407">
        <v>1026139</v>
      </c>
      <c r="J1407">
        <v>1</v>
      </c>
      <c r="K1407">
        <v>0</v>
      </c>
      <c r="L1407">
        <v>1</v>
      </c>
      <c r="M1407">
        <v>0</v>
      </c>
      <c r="N1407">
        <v>9020268</v>
      </c>
      <c r="O1407">
        <v>3</v>
      </c>
      <c r="P1407" t="s">
        <v>760</v>
      </c>
      <c r="Q1407">
        <v>1005</v>
      </c>
      <c r="R1407">
        <v>6</v>
      </c>
      <c r="S1407">
        <v>0</v>
      </c>
      <c r="T1407">
        <v>0</v>
      </c>
      <c r="V1407" t="s">
        <v>1387</v>
      </c>
      <c r="W1407">
        <v>3</v>
      </c>
      <c r="X1407" s="68">
        <v>42354</v>
      </c>
      <c r="Y1407" s="68">
        <v>36525</v>
      </c>
      <c r="Z1407">
        <v>0</v>
      </c>
      <c r="AA1407">
        <v>145</v>
      </c>
      <c r="AB1407" t="s">
        <v>747</v>
      </c>
      <c r="AE1407" t="s">
        <v>437</v>
      </c>
      <c r="AF1407">
        <v>30001</v>
      </c>
    </row>
    <row r="1408" spans="1:32" x14ac:dyDescent="0.25">
      <c r="A1408" t="s">
        <v>759</v>
      </c>
      <c r="B1408" t="s">
        <v>747</v>
      </c>
      <c r="C1408" s="158" t="str">
        <f t="shared" si="21"/>
        <v>1133744</v>
      </c>
      <c r="D1408">
        <v>113374</v>
      </c>
      <c r="F1408">
        <v>12</v>
      </c>
      <c r="G1408">
        <v>360</v>
      </c>
      <c r="I1408">
        <v>1026140</v>
      </c>
      <c r="J1408">
        <v>1</v>
      </c>
      <c r="K1408">
        <v>0</v>
      </c>
      <c r="L1408">
        <v>1</v>
      </c>
      <c r="M1408">
        <v>0</v>
      </c>
      <c r="N1408">
        <v>9020268</v>
      </c>
      <c r="O1408">
        <v>4</v>
      </c>
      <c r="P1408" t="s">
        <v>760</v>
      </c>
      <c r="Q1408">
        <v>1005</v>
      </c>
      <c r="R1408">
        <v>6</v>
      </c>
      <c r="S1408">
        <v>0</v>
      </c>
      <c r="T1408">
        <v>0</v>
      </c>
      <c r="V1408" t="s">
        <v>1387</v>
      </c>
      <c r="W1408">
        <v>3</v>
      </c>
      <c r="X1408" s="68">
        <v>42354</v>
      </c>
      <c r="Y1408" s="68">
        <v>36525</v>
      </c>
      <c r="Z1408">
        <v>0</v>
      </c>
      <c r="AA1408">
        <v>145</v>
      </c>
      <c r="AB1408" t="s">
        <v>747</v>
      </c>
      <c r="AE1408" t="s">
        <v>437</v>
      </c>
      <c r="AF1408">
        <v>30001</v>
      </c>
    </row>
    <row r="1409" spans="1:32" x14ac:dyDescent="0.25">
      <c r="A1409" t="s">
        <v>759</v>
      </c>
      <c r="B1409" t="s">
        <v>747</v>
      </c>
      <c r="C1409" s="158" t="str">
        <f t="shared" si="21"/>
        <v>1133745</v>
      </c>
      <c r="D1409">
        <v>113374</v>
      </c>
      <c r="F1409">
        <v>12</v>
      </c>
      <c r="G1409">
        <v>432</v>
      </c>
      <c r="I1409">
        <v>1026141</v>
      </c>
      <c r="J1409">
        <v>1</v>
      </c>
      <c r="K1409">
        <v>0</v>
      </c>
      <c r="L1409">
        <v>1</v>
      </c>
      <c r="M1409">
        <v>0</v>
      </c>
      <c r="N1409">
        <v>9020268</v>
      </c>
      <c r="O1409">
        <v>5</v>
      </c>
      <c r="P1409" t="s">
        <v>760</v>
      </c>
      <c r="Q1409">
        <v>1005</v>
      </c>
      <c r="R1409">
        <v>6</v>
      </c>
      <c r="S1409">
        <v>0</v>
      </c>
      <c r="T1409">
        <v>0</v>
      </c>
      <c r="V1409" t="s">
        <v>1387</v>
      </c>
      <c r="W1409">
        <v>3</v>
      </c>
      <c r="X1409" s="68">
        <v>42354</v>
      </c>
      <c r="Y1409" s="68">
        <v>36525</v>
      </c>
      <c r="Z1409">
        <v>0</v>
      </c>
      <c r="AA1409">
        <v>145</v>
      </c>
      <c r="AB1409" t="s">
        <v>747</v>
      </c>
      <c r="AE1409" t="s">
        <v>437</v>
      </c>
      <c r="AF1409">
        <v>30001</v>
      </c>
    </row>
    <row r="1410" spans="1:32" x14ac:dyDescent="0.25">
      <c r="A1410" t="s">
        <v>761</v>
      </c>
      <c r="B1410" t="s">
        <v>747</v>
      </c>
      <c r="C1410" s="158" t="str">
        <f t="shared" si="21"/>
        <v>1133751</v>
      </c>
      <c r="D1410">
        <v>113375</v>
      </c>
      <c r="F1410">
        <v>12</v>
      </c>
      <c r="G1410">
        <v>385</v>
      </c>
      <c r="I1410">
        <v>1026145</v>
      </c>
      <c r="J1410">
        <v>1</v>
      </c>
      <c r="K1410">
        <v>0</v>
      </c>
      <c r="L1410">
        <v>1</v>
      </c>
      <c r="M1410">
        <v>0</v>
      </c>
      <c r="N1410">
        <v>9020268</v>
      </c>
      <c r="O1410">
        <v>1</v>
      </c>
      <c r="P1410" t="s">
        <v>762</v>
      </c>
      <c r="Q1410">
        <v>1005</v>
      </c>
      <c r="R1410">
        <v>6</v>
      </c>
      <c r="S1410">
        <v>0</v>
      </c>
      <c r="T1410">
        <v>0</v>
      </c>
      <c r="V1410" t="s">
        <v>1387</v>
      </c>
      <c r="W1410">
        <v>3</v>
      </c>
      <c r="X1410" s="68">
        <v>42354</v>
      </c>
      <c r="Y1410" s="68">
        <v>36525</v>
      </c>
      <c r="Z1410">
        <v>0</v>
      </c>
      <c r="AA1410">
        <v>145</v>
      </c>
      <c r="AB1410" t="s">
        <v>747</v>
      </c>
      <c r="AE1410" t="s">
        <v>437</v>
      </c>
      <c r="AF1410">
        <v>30001</v>
      </c>
    </row>
    <row r="1411" spans="1:32" x14ac:dyDescent="0.25">
      <c r="A1411" t="s">
        <v>761</v>
      </c>
      <c r="B1411" t="s">
        <v>747</v>
      </c>
      <c r="C1411" s="158" t="str">
        <f t="shared" ref="C1411:C1474" si="22">D1411&amp;O1411</f>
        <v>1133752</v>
      </c>
      <c r="D1411">
        <v>113375</v>
      </c>
      <c r="F1411">
        <v>12</v>
      </c>
      <c r="G1411">
        <v>462</v>
      </c>
      <c r="I1411">
        <v>1026146</v>
      </c>
      <c r="J1411">
        <v>1</v>
      </c>
      <c r="K1411">
        <v>0</v>
      </c>
      <c r="L1411">
        <v>1</v>
      </c>
      <c r="M1411">
        <v>0</v>
      </c>
      <c r="N1411">
        <v>9020268</v>
      </c>
      <c r="O1411">
        <v>2</v>
      </c>
      <c r="P1411" t="s">
        <v>762</v>
      </c>
      <c r="Q1411">
        <v>1005</v>
      </c>
      <c r="R1411">
        <v>6</v>
      </c>
      <c r="S1411">
        <v>0</v>
      </c>
      <c r="T1411">
        <v>0</v>
      </c>
      <c r="V1411" t="s">
        <v>1387</v>
      </c>
      <c r="W1411">
        <v>3</v>
      </c>
      <c r="X1411" s="68">
        <v>42354</v>
      </c>
      <c r="Y1411" s="68">
        <v>36525</v>
      </c>
      <c r="Z1411">
        <v>0</v>
      </c>
      <c r="AA1411">
        <v>145</v>
      </c>
      <c r="AB1411" t="s">
        <v>747</v>
      </c>
      <c r="AE1411" t="s">
        <v>437</v>
      </c>
      <c r="AF1411">
        <v>30001</v>
      </c>
    </row>
    <row r="1412" spans="1:32" x14ac:dyDescent="0.25">
      <c r="A1412" t="s">
        <v>761</v>
      </c>
      <c r="B1412" t="s">
        <v>747</v>
      </c>
      <c r="C1412" s="158" t="str">
        <f t="shared" si="22"/>
        <v>1133753</v>
      </c>
      <c r="D1412">
        <v>113375</v>
      </c>
      <c r="F1412">
        <v>12</v>
      </c>
      <c r="G1412">
        <v>555</v>
      </c>
      <c r="I1412">
        <v>1026147</v>
      </c>
      <c r="J1412">
        <v>1</v>
      </c>
      <c r="K1412">
        <v>0</v>
      </c>
      <c r="L1412">
        <v>1</v>
      </c>
      <c r="M1412">
        <v>0</v>
      </c>
      <c r="N1412">
        <v>9020268</v>
      </c>
      <c r="O1412">
        <v>3</v>
      </c>
      <c r="P1412" t="s">
        <v>762</v>
      </c>
      <c r="Q1412">
        <v>1005</v>
      </c>
      <c r="R1412">
        <v>6</v>
      </c>
      <c r="S1412">
        <v>0</v>
      </c>
      <c r="T1412">
        <v>0</v>
      </c>
      <c r="V1412" t="s">
        <v>1387</v>
      </c>
      <c r="W1412">
        <v>3</v>
      </c>
      <c r="X1412" s="68">
        <v>42354</v>
      </c>
      <c r="Y1412" s="68">
        <v>36525</v>
      </c>
      <c r="Z1412">
        <v>0</v>
      </c>
      <c r="AA1412">
        <v>145</v>
      </c>
      <c r="AB1412" t="s">
        <v>747</v>
      </c>
      <c r="AE1412" t="s">
        <v>437</v>
      </c>
      <c r="AF1412">
        <v>30001</v>
      </c>
    </row>
    <row r="1413" spans="1:32" x14ac:dyDescent="0.25">
      <c r="A1413" t="s">
        <v>761</v>
      </c>
      <c r="B1413" t="s">
        <v>747</v>
      </c>
      <c r="C1413" s="158" t="str">
        <f t="shared" si="22"/>
        <v>1133754</v>
      </c>
      <c r="D1413">
        <v>113375</v>
      </c>
      <c r="F1413">
        <v>12</v>
      </c>
      <c r="G1413">
        <v>486</v>
      </c>
      <c r="I1413">
        <v>1026148</v>
      </c>
      <c r="J1413">
        <v>1</v>
      </c>
      <c r="K1413">
        <v>0</v>
      </c>
      <c r="L1413">
        <v>1</v>
      </c>
      <c r="M1413">
        <v>0</v>
      </c>
      <c r="N1413">
        <v>9020268</v>
      </c>
      <c r="O1413">
        <v>4</v>
      </c>
      <c r="P1413" t="s">
        <v>762</v>
      </c>
      <c r="Q1413">
        <v>1005</v>
      </c>
      <c r="R1413">
        <v>6</v>
      </c>
      <c r="S1413">
        <v>0</v>
      </c>
      <c r="T1413">
        <v>0</v>
      </c>
      <c r="V1413" t="s">
        <v>1387</v>
      </c>
      <c r="W1413">
        <v>3</v>
      </c>
      <c r="X1413" s="68">
        <v>42354</v>
      </c>
      <c r="Y1413" s="68">
        <v>36525</v>
      </c>
      <c r="Z1413">
        <v>0</v>
      </c>
      <c r="AA1413">
        <v>145</v>
      </c>
      <c r="AB1413" t="s">
        <v>747</v>
      </c>
      <c r="AE1413" t="s">
        <v>437</v>
      </c>
      <c r="AF1413">
        <v>30001</v>
      </c>
    </row>
    <row r="1414" spans="1:32" x14ac:dyDescent="0.25">
      <c r="A1414" t="s">
        <v>761</v>
      </c>
      <c r="B1414" t="s">
        <v>747</v>
      </c>
      <c r="C1414" s="158" t="str">
        <f t="shared" si="22"/>
        <v>1133755</v>
      </c>
      <c r="D1414">
        <v>113375</v>
      </c>
      <c r="F1414">
        <v>12</v>
      </c>
      <c r="G1414">
        <v>583</v>
      </c>
      <c r="I1414">
        <v>1026149</v>
      </c>
      <c r="J1414">
        <v>1</v>
      </c>
      <c r="K1414">
        <v>0</v>
      </c>
      <c r="L1414">
        <v>1</v>
      </c>
      <c r="M1414">
        <v>0</v>
      </c>
      <c r="N1414">
        <v>9020268</v>
      </c>
      <c r="O1414">
        <v>5</v>
      </c>
      <c r="P1414" t="s">
        <v>762</v>
      </c>
      <c r="Q1414">
        <v>1005</v>
      </c>
      <c r="R1414">
        <v>6</v>
      </c>
      <c r="S1414">
        <v>0</v>
      </c>
      <c r="T1414">
        <v>0</v>
      </c>
      <c r="V1414" t="s">
        <v>1387</v>
      </c>
      <c r="W1414">
        <v>3</v>
      </c>
      <c r="X1414" s="68">
        <v>42354</v>
      </c>
      <c r="Y1414" s="68">
        <v>36525</v>
      </c>
      <c r="Z1414">
        <v>0</v>
      </c>
      <c r="AA1414">
        <v>145</v>
      </c>
      <c r="AB1414" t="s">
        <v>747</v>
      </c>
      <c r="AE1414" t="s">
        <v>437</v>
      </c>
      <c r="AF1414">
        <v>30001</v>
      </c>
    </row>
    <row r="1415" spans="1:32" x14ac:dyDescent="0.25">
      <c r="A1415" t="s">
        <v>763</v>
      </c>
      <c r="B1415" t="s">
        <v>747</v>
      </c>
      <c r="C1415" s="158" t="str">
        <f t="shared" si="22"/>
        <v>1133761</v>
      </c>
      <c r="D1415">
        <v>113376</v>
      </c>
      <c r="F1415">
        <v>12</v>
      </c>
      <c r="G1415">
        <v>580</v>
      </c>
      <c r="I1415">
        <v>1026153</v>
      </c>
      <c r="J1415">
        <v>1</v>
      </c>
      <c r="K1415">
        <v>0</v>
      </c>
      <c r="L1415">
        <v>1</v>
      </c>
      <c r="M1415">
        <v>0</v>
      </c>
      <c r="N1415">
        <v>9020268</v>
      </c>
      <c r="O1415">
        <v>1</v>
      </c>
      <c r="P1415" t="s">
        <v>764</v>
      </c>
      <c r="Q1415">
        <v>1005</v>
      </c>
      <c r="R1415">
        <v>6</v>
      </c>
      <c r="S1415">
        <v>0</v>
      </c>
      <c r="T1415">
        <v>0</v>
      </c>
      <c r="V1415" t="s">
        <v>1387</v>
      </c>
      <c r="W1415">
        <v>3</v>
      </c>
      <c r="X1415" s="68">
        <v>42354</v>
      </c>
      <c r="Y1415" s="68">
        <v>36525</v>
      </c>
      <c r="Z1415">
        <v>0</v>
      </c>
      <c r="AA1415">
        <v>145</v>
      </c>
      <c r="AB1415" t="s">
        <v>747</v>
      </c>
      <c r="AE1415" t="s">
        <v>437</v>
      </c>
      <c r="AF1415">
        <v>30001</v>
      </c>
    </row>
    <row r="1416" spans="1:32" x14ac:dyDescent="0.25">
      <c r="A1416" t="s">
        <v>763</v>
      </c>
      <c r="B1416" t="s">
        <v>747</v>
      </c>
      <c r="C1416" s="158" t="str">
        <f t="shared" si="22"/>
        <v>1133762</v>
      </c>
      <c r="D1416">
        <v>113376</v>
      </c>
      <c r="F1416">
        <v>12</v>
      </c>
      <c r="G1416">
        <v>600</v>
      </c>
      <c r="I1416">
        <v>1026154</v>
      </c>
      <c r="J1416">
        <v>1</v>
      </c>
      <c r="K1416">
        <v>0</v>
      </c>
      <c r="L1416">
        <v>1</v>
      </c>
      <c r="M1416">
        <v>0</v>
      </c>
      <c r="N1416">
        <v>9020268</v>
      </c>
      <c r="O1416">
        <v>2</v>
      </c>
      <c r="P1416" t="s">
        <v>764</v>
      </c>
      <c r="Q1416">
        <v>1005</v>
      </c>
      <c r="R1416">
        <v>6</v>
      </c>
      <c r="S1416">
        <v>0</v>
      </c>
      <c r="T1416">
        <v>0</v>
      </c>
      <c r="V1416" t="s">
        <v>1387</v>
      </c>
      <c r="W1416">
        <v>3</v>
      </c>
      <c r="X1416" s="68">
        <v>42354</v>
      </c>
      <c r="Y1416" s="68">
        <v>36525</v>
      </c>
      <c r="Z1416">
        <v>0</v>
      </c>
      <c r="AA1416">
        <v>145</v>
      </c>
      <c r="AB1416" t="s">
        <v>747</v>
      </c>
      <c r="AE1416" t="s">
        <v>437</v>
      </c>
      <c r="AF1416">
        <v>30001</v>
      </c>
    </row>
    <row r="1417" spans="1:32" x14ac:dyDescent="0.25">
      <c r="A1417" t="s">
        <v>763</v>
      </c>
      <c r="B1417" t="s">
        <v>747</v>
      </c>
      <c r="C1417" s="158" t="str">
        <f t="shared" si="22"/>
        <v>1133763</v>
      </c>
      <c r="D1417">
        <v>113376</v>
      </c>
      <c r="F1417">
        <v>12</v>
      </c>
      <c r="G1417">
        <v>625</v>
      </c>
      <c r="I1417">
        <v>1026155</v>
      </c>
      <c r="J1417">
        <v>1</v>
      </c>
      <c r="K1417">
        <v>0</v>
      </c>
      <c r="L1417">
        <v>1</v>
      </c>
      <c r="M1417">
        <v>0</v>
      </c>
      <c r="N1417">
        <v>9020268</v>
      </c>
      <c r="O1417">
        <v>3</v>
      </c>
      <c r="P1417" t="s">
        <v>764</v>
      </c>
      <c r="Q1417">
        <v>1005</v>
      </c>
      <c r="R1417">
        <v>6</v>
      </c>
      <c r="S1417">
        <v>0</v>
      </c>
      <c r="T1417">
        <v>0</v>
      </c>
      <c r="V1417" t="s">
        <v>1387</v>
      </c>
      <c r="W1417">
        <v>3</v>
      </c>
      <c r="X1417" s="68">
        <v>42354</v>
      </c>
      <c r="Y1417" s="68">
        <v>36525</v>
      </c>
      <c r="Z1417">
        <v>0</v>
      </c>
      <c r="AA1417">
        <v>145</v>
      </c>
      <c r="AB1417" t="s">
        <v>747</v>
      </c>
      <c r="AE1417" t="s">
        <v>437</v>
      </c>
      <c r="AF1417">
        <v>30001</v>
      </c>
    </row>
    <row r="1418" spans="1:32" x14ac:dyDescent="0.25">
      <c r="A1418" t="s">
        <v>763</v>
      </c>
      <c r="B1418" t="s">
        <v>747</v>
      </c>
      <c r="C1418" s="158" t="str">
        <f t="shared" si="22"/>
        <v>1133764</v>
      </c>
      <c r="D1418">
        <v>113376</v>
      </c>
      <c r="F1418">
        <v>12</v>
      </c>
      <c r="G1418">
        <v>630</v>
      </c>
      <c r="I1418">
        <v>1026156</v>
      </c>
      <c r="J1418">
        <v>1</v>
      </c>
      <c r="K1418">
        <v>0</v>
      </c>
      <c r="L1418">
        <v>1</v>
      </c>
      <c r="M1418">
        <v>0</v>
      </c>
      <c r="N1418">
        <v>9020268</v>
      </c>
      <c r="O1418">
        <v>4</v>
      </c>
      <c r="P1418" t="s">
        <v>764</v>
      </c>
      <c r="Q1418">
        <v>1005</v>
      </c>
      <c r="R1418">
        <v>6</v>
      </c>
      <c r="S1418">
        <v>0</v>
      </c>
      <c r="T1418">
        <v>0</v>
      </c>
      <c r="V1418" t="s">
        <v>1387</v>
      </c>
      <c r="W1418">
        <v>3</v>
      </c>
      <c r="X1418" s="68">
        <v>42354</v>
      </c>
      <c r="Y1418" s="68">
        <v>36525</v>
      </c>
      <c r="Z1418">
        <v>0</v>
      </c>
      <c r="AA1418">
        <v>145</v>
      </c>
      <c r="AB1418" t="s">
        <v>747</v>
      </c>
      <c r="AE1418" t="s">
        <v>437</v>
      </c>
      <c r="AF1418">
        <v>30001</v>
      </c>
    </row>
    <row r="1419" spans="1:32" x14ac:dyDescent="0.25">
      <c r="A1419" t="s">
        <v>763</v>
      </c>
      <c r="B1419" t="s">
        <v>747</v>
      </c>
      <c r="C1419" s="158" t="str">
        <f t="shared" si="22"/>
        <v>1133765</v>
      </c>
      <c r="D1419">
        <v>113376</v>
      </c>
      <c r="F1419">
        <v>12</v>
      </c>
      <c r="G1419">
        <v>680</v>
      </c>
      <c r="I1419">
        <v>1026157</v>
      </c>
      <c r="J1419">
        <v>1</v>
      </c>
      <c r="K1419">
        <v>0</v>
      </c>
      <c r="L1419">
        <v>1</v>
      </c>
      <c r="M1419">
        <v>0</v>
      </c>
      <c r="N1419">
        <v>9020268</v>
      </c>
      <c r="O1419">
        <v>5</v>
      </c>
      <c r="P1419" t="s">
        <v>764</v>
      </c>
      <c r="Q1419">
        <v>1005</v>
      </c>
      <c r="R1419">
        <v>6</v>
      </c>
      <c r="S1419">
        <v>0</v>
      </c>
      <c r="T1419">
        <v>0</v>
      </c>
      <c r="V1419" t="s">
        <v>1387</v>
      </c>
      <c r="W1419">
        <v>3</v>
      </c>
      <c r="X1419" s="68">
        <v>42354</v>
      </c>
      <c r="Y1419" s="68">
        <v>36525</v>
      </c>
      <c r="Z1419">
        <v>0</v>
      </c>
      <c r="AA1419">
        <v>145</v>
      </c>
      <c r="AB1419" t="s">
        <v>747</v>
      </c>
      <c r="AE1419" t="s">
        <v>437</v>
      </c>
      <c r="AF1419">
        <v>30001</v>
      </c>
    </row>
    <row r="1420" spans="1:32" x14ac:dyDescent="0.25">
      <c r="A1420" t="s">
        <v>765</v>
      </c>
      <c r="B1420" t="s">
        <v>747</v>
      </c>
      <c r="C1420" s="158" t="str">
        <f t="shared" si="22"/>
        <v>1133771</v>
      </c>
      <c r="D1420">
        <v>113377</v>
      </c>
      <c r="F1420">
        <v>12</v>
      </c>
      <c r="G1420">
        <v>645</v>
      </c>
      <c r="I1420">
        <v>1026158</v>
      </c>
      <c r="J1420">
        <v>1</v>
      </c>
      <c r="K1420">
        <v>0</v>
      </c>
      <c r="L1420">
        <v>1</v>
      </c>
      <c r="M1420">
        <v>0</v>
      </c>
      <c r="N1420">
        <v>9020268</v>
      </c>
      <c r="O1420">
        <v>1</v>
      </c>
      <c r="P1420" t="s">
        <v>766</v>
      </c>
      <c r="Q1420">
        <v>1005</v>
      </c>
      <c r="R1420">
        <v>6</v>
      </c>
      <c r="S1420">
        <v>0</v>
      </c>
      <c r="T1420">
        <v>0</v>
      </c>
      <c r="V1420" t="s">
        <v>1387</v>
      </c>
      <c r="W1420">
        <v>3</v>
      </c>
      <c r="X1420" s="68">
        <v>42354</v>
      </c>
      <c r="Y1420" s="68">
        <v>36525</v>
      </c>
      <c r="Z1420">
        <v>0</v>
      </c>
      <c r="AA1420">
        <v>145</v>
      </c>
      <c r="AB1420" t="s">
        <v>747</v>
      </c>
      <c r="AE1420" t="s">
        <v>437</v>
      </c>
      <c r="AF1420">
        <v>30001</v>
      </c>
    </row>
    <row r="1421" spans="1:32" x14ac:dyDescent="0.25">
      <c r="A1421" t="s">
        <v>765</v>
      </c>
      <c r="B1421" t="s">
        <v>747</v>
      </c>
      <c r="C1421" s="158" t="str">
        <f t="shared" si="22"/>
        <v>1133772</v>
      </c>
      <c r="D1421">
        <v>113377</v>
      </c>
      <c r="F1421">
        <v>12</v>
      </c>
      <c r="G1421">
        <v>774</v>
      </c>
      <c r="I1421">
        <v>1026159</v>
      </c>
      <c r="J1421">
        <v>1</v>
      </c>
      <c r="K1421">
        <v>0</v>
      </c>
      <c r="L1421">
        <v>1</v>
      </c>
      <c r="M1421">
        <v>0</v>
      </c>
      <c r="N1421">
        <v>9020268</v>
      </c>
      <c r="O1421">
        <v>2</v>
      </c>
      <c r="P1421" t="s">
        <v>766</v>
      </c>
      <c r="Q1421">
        <v>1005</v>
      </c>
      <c r="R1421">
        <v>6</v>
      </c>
      <c r="S1421">
        <v>0</v>
      </c>
      <c r="T1421">
        <v>0</v>
      </c>
      <c r="V1421" t="s">
        <v>1387</v>
      </c>
      <c r="W1421">
        <v>3</v>
      </c>
      <c r="X1421" s="68">
        <v>42354</v>
      </c>
      <c r="Y1421" s="68">
        <v>36525</v>
      </c>
      <c r="Z1421">
        <v>0</v>
      </c>
      <c r="AA1421">
        <v>145</v>
      </c>
      <c r="AB1421" t="s">
        <v>747</v>
      </c>
      <c r="AE1421" t="s">
        <v>437</v>
      </c>
      <c r="AF1421">
        <v>30001</v>
      </c>
    </row>
    <row r="1422" spans="1:32" x14ac:dyDescent="0.25">
      <c r="A1422" t="s">
        <v>765</v>
      </c>
      <c r="B1422" t="s">
        <v>747</v>
      </c>
      <c r="C1422" s="158" t="str">
        <f t="shared" si="22"/>
        <v>1133773</v>
      </c>
      <c r="D1422">
        <v>113377</v>
      </c>
      <c r="F1422">
        <v>12</v>
      </c>
      <c r="G1422">
        <v>835</v>
      </c>
      <c r="I1422">
        <v>1026160</v>
      </c>
      <c r="J1422">
        <v>1</v>
      </c>
      <c r="K1422">
        <v>0</v>
      </c>
      <c r="L1422">
        <v>1</v>
      </c>
      <c r="M1422">
        <v>0</v>
      </c>
      <c r="N1422">
        <v>9020268</v>
      </c>
      <c r="O1422">
        <v>3</v>
      </c>
      <c r="P1422" t="s">
        <v>766</v>
      </c>
      <c r="Q1422">
        <v>1005</v>
      </c>
      <c r="R1422">
        <v>6</v>
      </c>
      <c r="S1422">
        <v>0</v>
      </c>
      <c r="T1422">
        <v>0</v>
      </c>
      <c r="V1422" t="s">
        <v>1387</v>
      </c>
      <c r="W1422">
        <v>3</v>
      </c>
      <c r="X1422" s="68">
        <v>42354</v>
      </c>
      <c r="Y1422" s="68">
        <v>36525</v>
      </c>
      <c r="Z1422">
        <v>0</v>
      </c>
      <c r="AA1422">
        <v>145</v>
      </c>
      <c r="AB1422" t="s">
        <v>747</v>
      </c>
      <c r="AE1422" t="s">
        <v>437</v>
      </c>
      <c r="AF1422">
        <v>30001</v>
      </c>
    </row>
    <row r="1423" spans="1:32" x14ac:dyDescent="0.25">
      <c r="A1423" t="s">
        <v>765</v>
      </c>
      <c r="B1423" t="s">
        <v>747</v>
      </c>
      <c r="C1423" s="158" t="str">
        <f t="shared" si="22"/>
        <v>1133774</v>
      </c>
      <c r="D1423">
        <v>113377</v>
      </c>
      <c r="F1423">
        <v>12</v>
      </c>
      <c r="G1423">
        <v>813</v>
      </c>
      <c r="I1423">
        <v>1026161</v>
      </c>
      <c r="J1423">
        <v>1</v>
      </c>
      <c r="K1423">
        <v>0</v>
      </c>
      <c r="L1423">
        <v>1</v>
      </c>
      <c r="M1423">
        <v>0</v>
      </c>
      <c r="N1423">
        <v>9020268</v>
      </c>
      <c r="O1423">
        <v>4</v>
      </c>
      <c r="P1423" t="s">
        <v>766</v>
      </c>
      <c r="Q1423">
        <v>1005</v>
      </c>
      <c r="R1423">
        <v>6</v>
      </c>
      <c r="S1423">
        <v>0</v>
      </c>
      <c r="T1423">
        <v>0</v>
      </c>
      <c r="V1423" t="s">
        <v>1387</v>
      </c>
      <c r="W1423">
        <v>3</v>
      </c>
      <c r="X1423" s="68">
        <v>42354</v>
      </c>
      <c r="Y1423" s="68">
        <v>36525</v>
      </c>
      <c r="Z1423">
        <v>0</v>
      </c>
      <c r="AA1423">
        <v>145</v>
      </c>
      <c r="AB1423" t="s">
        <v>747</v>
      </c>
      <c r="AE1423" t="s">
        <v>437</v>
      </c>
      <c r="AF1423">
        <v>30001</v>
      </c>
    </row>
    <row r="1424" spans="1:32" x14ac:dyDescent="0.25">
      <c r="A1424" t="s">
        <v>765</v>
      </c>
      <c r="B1424" t="s">
        <v>747</v>
      </c>
      <c r="C1424" s="158" t="str">
        <f t="shared" si="22"/>
        <v>1133775</v>
      </c>
      <c r="D1424">
        <v>113377</v>
      </c>
      <c r="F1424">
        <v>12</v>
      </c>
      <c r="G1424">
        <v>877</v>
      </c>
      <c r="I1424">
        <v>1026162</v>
      </c>
      <c r="J1424">
        <v>1</v>
      </c>
      <c r="K1424">
        <v>0</v>
      </c>
      <c r="L1424">
        <v>1</v>
      </c>
      <c r="M1424">
        <v>0</v>
      </c>
      <c r="N1424">
        <v>9020268</v>
      </c>
      <c r="O1424">
        <v>5</v>
      </c>
      <c r="P1424" t="s">
        <v>766</v>
      </c>
      <c r="Q1424">
        <v>1005</v>
      </c>
      <c r="R1424">
        <v>6</v>
      </c>
      <c r="S1424">
        <v>0</v>
      </c>
      <c r="T1424">
        <v>0</v>
      </c>
      <c r="V1424" t="s">
        <v>1387</v>
      </c>
      <c r="W1424">
        <v>3</v>
      </c>
      <c r="X1424" s="68">
        <v>42354</v>
      </c>
      <c r="Y1424" s="68">
        <v>36525</v>
      </c>
      <c r="Z1424">
        <v>0</v>
      </c>
      <c r="AA1424">
        <v>145</v>
      </c>
      <c r="AB1424" t="s">
        <v>747</v>
      </c>
      <c r="AE1424" t="s">
        <v>437</v>
      </c>
      <c r="AF1424">
        <v>30001</v>
      </c>
    </row>
    <row r="1425" spans="1:32" x14ac:dyDescent="0.25">
      <c r="A1425" t="s">
        <v>767</v>
      </c>
      <c r="B1425" t="s">
        <v>747</v>
      </c>
      <c r="C1425" s="158" t="str">
        <f t="shared" si="22"/>
        <v>1133781</v>
      </c>
      <c r="D1425">
        <v>113378</v>
      </c>
      <c r="F1425">
        <v>12</v>
      </c>
      <c r="G1425">
        <v>2100</v>
      </c>
      <c r="I1425">
        <v>1026163</v>
      </c>
      <c r="J1425">
        <v>1</v>
      </c>
      <c r="K1425">
        <v>0</v>
      </c>
      <c r="L1425">
        <v>1</v>
      </c>
      <c r="M1425">
        <v>0</v>
      </c>
      <c r="N1425">
        <v>9020268</v>
      </c>
      <c r="O1425">
        <v>1</v>
      </c>
      <c r="P1425" t="s">
        <v>768</v>
      </c>
      <c r="Q1425">
        <v>1005</v>
      </c>
      <c r="R1425">
        <v>6</v>
      </c>
      <c r="S1425">
        <v>0</v>
      </c>
      <c r="T1425">
        <v>0</v>
      </c>
      <c r="V1425" t="s">
        <v>1387</v>
      </c>
      <c r="W1425">
        <v>3</v>
      </c>
      <c r="X1425" s="68">
        <v>42354</v>
      </c>
      <c r="Y1425" s="68">
        <v>36525</v>
      </c>
      <c r="Z1425">
        <v>0</v>
      </c>
      <c r="AA1425">
        <v>145</v>
      </c>
      <c r="AB1425" t="s">
        <v>747</v>
      </c>
      <c r="AE1425" t="s">
        <v>437</v>
      </c>
      <c r="AF1425">
        <v>30001</v>
      </c>
    </row>
    <row r="1426" spans="1:32" x14ac:dyDescent="0.25">
      <c r="A1426" t="s">
        <v>767</v>
      </c>
      <c r="B1426" t="s">
        <v>747</v>
      </c>
      <c r="C1426" s="158" t="str">
        <f t="shared" si="22"/>
        <v>1133782</v>
      </c>
      <c r="D1426">
        <v>113378</v>
      </c>
      <c r="F1426">
        <v>12</v>
      </c>
      <c r="G1426">
        <v>2200</v>
      </c>
      <c r="I1426">
        <v>1026164</v>
      </c>
      <c r="J1426">
        <v>1</v>
      </c>
      <c r="K1426">
        <v>0</v>
      </c>
      <c r="L1426">
        <v>1</v>
      </c>
      <c r="M1426">
        <v>0</v>
      </c>
      <c r="N1426">
        <v>9020268</v>
      </c>
      <c r="O1426">
        <v>2</v>
      </c>
      <c r="P1426" t="s">
        <v>768</v>
      </c>
      <c r="Q1426">
        <v>1005</v>
      </c>
      <c r="R1426">
        <v>6</v>
      </c>
      <c r="S1426">
        <v>0</v>
      </c>
      <c r="T1426">
        <v>0</v>
      </c>
      <c r="V1426" t="s">
        <v>1387</v>
      </c>
      <c r="W1426">
        <v>3</v>
      </c>
      <c r="X1426" s="68">
        <v>42354</v>
      </c>
      <c r="Y1426" s="68">
        <v>36525</v>
      </c>
      <c r="Z1426">
        <v>0</v>
      </c>
      <c r="AA1426">
        <v>145</v>
      </c>
      <c r="AB1426" t="s">
        <v>747</v>
      </c>
      <c r="AE1426" t="s">
        <v>437</v>
      </c>
      <c r="AF1426">
        <v>30001</v>
      </c>
    </row>
    <row r="1427" spans="1:32" x14ac:dyDescent="0.25">
      <c r="A1427" t="s">
        <v>767</v>
      </c>
      <c r="B1427" t="s">
        <v>747</v>
      </c>
      <c r="C1427" s="158" t="str">
        <f t="shared" si="22"/>
        <v>1133783</v>
      </c>
      <c r="D1427">
        <v>113378</v>
      </c>
      <c r="F1427">
        <v>12</v>
      </c>
      <c r="G1427">
        <v>2250</v>
      </c>
      <c r="I1427">
        <v>1026165</v>
      </c>
      <c r="J1427">
        <v>1</v>
      </c>
      <c r="K1427">
        <v>0</v>
      </c>
      <c r="L1427">
        <v>1</v>
      </c>
      <c r="M1427">
        <v>0</v>
      </c>
      <c r="N1427">
        <v>9020268</v>
      </c>
      <c r="O1427">
        <v>3</v>
      </c>
      <c r="P1427" t="s">
        <v>768</v>
      </c>
      <c r="Q1427">
        <v>1005</v>
      </c>
      <c r="R1427">
        <v>6</v>
      </c>
      <c r="S1427">
        <v>0</v>
      </c>
      <c r="T1427">
        <v>0</v>
      </c>
      <c r="V1427" t="s">
        <v>1387</v>
      </c>
      <c r="W1427">
        <v>3</v>
      </c>
      <c r="X1427" s="68">
        <v>42354</v>
      </c>
      <c r="Y1427" s="68">
        <v>36525</v>
      </c>
      <c r="Z1427">
        <v>0</v>
      </c>
      <c r="AA1427">
        <v>145</v>
      </c>
      <c r="AB1427" t="s">
        <v>747</v>
      </c>
      <c r="AE1427" t="s">
        <v>437</v>
      </c>
      <c r="AF1427">
        <v>30001</v>
      </c>
    </row>
    <row r="1428" spans="1:32" x14ac:dyDescent="0.25">
      <c r="A1428" t="s">
        <v>767</v>
      </c>
      <c r="B1428" t="s">
        <v>747</v>
      </c>
      <c r="C1428" s="158" t="str">
        <f t="shared" si="22"/>
        <v>1133784</v>
      </c>
      <c r="D1428">
        <v>113378</v>
      </c>
      <c r="F1428">
        <v>12</v>
      </c>
      <c r="G1428">
        <v>2310</v>
      </c>
      <c r="I1428">
        <v>1026166</v>
      </c>
      <c r="J1428">
        <v>1</v>
      </c>
      <c r="K1428">
        <v>0</v>
      </c>
      <c r="L1428">
        <v>1</v>
      </c>
      <c r="M1428">
        <v>0</v>
      </c>
      <c r="N1428">
        <v>9020268</v>
      </c>
      <c r="O1428">
        <v>4</v>
      </c>
      <c r="P1428" t="s">
        <v>768</v>
      </c>
      <c r="Q1428">
        <v>1005</v>
      </c>
      <c r="R1428">
        <v>6</v>
      </c>
      <c r="S1428">
        <v>0</v>
      </c>
      <c r="T1428">
        <v>0</v>
      </c>
      <c r="V1428" t="s">
        <v>1387</v>
      </c>
      <c r="W1428">
        <v>3</v>
      </c>
      <c r="X1428" s="68">
        <v>42354</v>
      </c>
      <c r="Y1428" s="68">
        <v>36525</v>
      </c>
      <c r="Z1428">
        <v>0</v>
      </c>
      <c r="AA1428">
        <v>145</v>
      </c>
      <c r="AB1428" t="s">
        <v>747</v>
      </c>
      <c r="AE1428" t="s">
        <v>437</v>
      </c>
      <c r="AF1428">
        <v>30001</v>
      </c>
    </row>
    <row r="1429" spans="1:32" x14ac:dyDescent="0.25">
      <c r="A1429" t="s">
        <v>767</v>
      </c>
      <c r="B1429" t="s">
        <v>747</v>
      </c>
      <c r="C1429" s="158" t="str">
        <f t="shared" si="22"/>
        <v>1133785</v>
      </c>
      <c r="D1429">
        <v>113378</v>
      </c>
      <c r="F1429">
        <v>12</v>
      </c>
      <c r="G1429">
        <v>2365</v>
      </c>
      <c r="I1429">
        <v>1026167</v>
      </c>
      <c r="J1429">
        <v>1</v>
      </c>
      <c r="K1429">
        <v>0</v>
      </c>
      <c r="L1429">
        <v>1</v>
      </c>
      <c r="M1429">
        <v>0</v>
      </c>
      <c r="N1429">
        <v>9020268</v>
      </c>
      <c r="O1429">
        <v>5</v>
      </c>
      <c r="P1429" t="s">
        <v>768</v>
      </c>
      <c r="Q1429">
        <v>1005</v>
      </c>
      <c r="R1429">
        <v>6</v>
      </c>
      <c r="S1429">
        <v>0</v>
      </c>
      <c r="T1429">
        <v>0</v>
      </c>
      <c r="V1429" t="s">
        <v>1387</v>
      </c>
      <c r="W1429">
        <v>3</v>
      </c>
      <c r="X1429" s="68">
        <v>42354</v>
      </c>
      <c r="Y1429" s="68">
        <v>36525</v>
      </c>
      <c r="Z1429">
        <v>0</v>
      </c>
      <c r="AA1429">
        <v>145</v>
      </c>
      <c r="AB1429" t="s">
        <v>747</v>
      </c>
      <c r="AE1429" t="s">
        <v>437</v>
      </c>
      <c r="AF1429">
        <v>30001</v>
      </c>
    </row>
    <row r="1430" spans="1:32" x14ac:dyDescent="0.25">
      <c r="A1430" t="s">
        <v>769</v>
      </c>
      <c r="B1430" t="s">
        <v>747</v>
      </c>
      <c r="C1430" s="158" t="str">
        <f t="shared" si="22"/>
        <v>1133791</v>
      </c>
      <c r="D1430">
        <v>113379</v>
      </c>
      <c r="F1430">
        <v>12</v>
      </c>
      <c r="G1430">
        <v>2300</v>
      </c>
      <c r="I1430">
        <v>1026168</v>
      </c>
      <c r="J1430">
        <v>1</v>
      </c>
      <c r="K1430">
        <v>0</v>
      </c>
      <c r="L1430">
        <v>1</v>
      </c>
      <c r="M1430">
        <v>0</v>
      </c>
      <c r="N1430">
        <v>9020268</v>
      </c>
      <c r="O1430">
        <v>1</v>
      </c>
      <c r="P1430" t="s">
        <v>770</v>
      </c>
      <c r="Q1430">
        <v>1005</v>
      </c>
      <c r="R1430">
        <v>6</v>
      </c>
      <c r="S1430">
        <v>0</v>
      </c>
      <c r="T1430">
        <v>0</v>
      </c>
      <c r="V1430" t="s">
        <v>1387</v>
      </c>
      <c r="W1430">
        <v>3</v>
      </c>
      <c r="X1430" s="68">
        <v>42354</v>
      </c>
      <c r="Y1430" s="68">
        <v>36525</v>
      </c>
      <c r="Z1430">
        <v>0</v>
      </c>
      <c r="AA1430">
        <v>145</v>
      </c>
      <c r="AB1430" t="s">
        <v>747</v>
      </c>
      <c r="AE1430" t="s">
        <v>437</v>
      </c>
      <c r="AF1430">
        <v>30001</v>
      </c>
    </row>
    <row r="1431" spans="1:32" x14ac:dyDescent="0.25">
      <c r="A1431" t="s">
        <v>769</v>
      </c>
      <c r="B1431" t="s">
        <v>747</v>
      </c>
      <c r="C1431" s="158" t="str">
        <f t="shared" si="22"/>
        <v>1133792</v>
      </c>
      <c r="D1431">
        <v>113379</v>
      </c>
      <c r="F1431">
        <v>12</v>
      </c>
      <c r="G1431">
        <v>2700</v>
      </c>
      <c r="I1431">
        <v>1026169</v>
      </c>
      <c r="J1431">
        <v>1</v>
      </c>
      <c r="K1431">
        <v>0</v>
      </c>
      <c r="L1431">
        <v>1</v>
      </c>
      <c r="M1431">
        <v>0</v>
      </c>
      <c r="N1431">
        <v>9020268</v>
      </c>
      <c r="O1431">
        <v>2</v>
      </c>
      <c r="P1431" t="s">
        <v>770</v>
      </c>
      <c r="Q1431">
        <v>1005</v>
      </c>
      <c r="R1431">
        <v>6</v>
      </c>
      <c r="S1431">
        <v>0</v>
      </c>
      <c r="T1431">
        <v>0</v>
      </c>
      <c r="V1431" t="s">
        <v>1387</v>
      </c>
      <c r="W1431">
        <v>3</v>
      </c>
      <c r="X1431" s="68">
        <v>42354</v>
      </c>
      <c r="Y1431" s="68">
        <v>36525</v>
      </c>
      <c r="Z1431">
        <v>0</v>
      </c>
      <c r="AA1431">
        <v>145</v>
      </c>
      <c r="AB1431" t="s">
        <v>747</v>
      </c>
      <c r="AE1431" t="s">
        <v>437</v>
      </c>
      <c r="AF1431">
        <v>30001</v>
      </c>
    </row>
    <row r="1432" spans="1:32" x14ac:dyDescent="0.25">
      <c r="A1432" t="s">
        <v>769</v>
      </c>
      <c r="B1432" t="s">
        <v>747</v>
      </c>
      <c r="C1432" s="158" t="str">
        <f t="shared" si="22"/>
        <v>1133793</v>
      </c>
      <c r="D1432">
        <v>113379</v>
      </c>
      <c r="F1432">
        <v>12</v>
      </c>
      <c r="G1432">
        <v>3125</v>
      </c>
      <c r="I1432">
        <v>1026170</v>
      </c>
      <c r="J1432">
        <v>1</v>
      </c>
      <c r="K1432">
        <v>0</v>
      </c>
      <c r="L1432">
        <v>1</v>
      </c>
      <c r="M1432">
        <v>0</v>
      </c>
      <c r="N1432">
        <v>9020268</v>
      </c>
      <c r="O1432">
        <v>3</v>
      </c>
      <c r="P1432" t="s">
        <v>770</v>
      </c>
      <c r="Q1432">
        <v>1005</v>
      </c>
      <c r="R1432">
        <v>6</v>
      </c>
      <c r="S1432">
        <v>0</v>
      </c>
      <c r="T1432">
        <v>0</v>
      </c>
      <c r="V1432" t="s">
        <v>1387</v>
      </c>
      <c r="W1432">
        <v>3</v>
      </c>
      <c r="X1432" s="68">
        <v>42354</v>
      </c>
      <c r="Y1432" s="68">
        <v>36525</v>
      </c>
      <c r="Z1432">
        <v>0</v>
      </c>
      <c r="AA1432">
        <v>145</v>
      </c>
      <c r="AB1432" t="s">
        <v>747</v>
      </c>
      <c r="AE1432" t="s">
        <v>437</v>
      </c>
      <c r="AF1432">
        <v>30001</v>
      </c>
    </row>
    <row r="1433" spans="1:32" x14ac:dyDescent="0.25">
      <c r="A1433" t="s">
        <v>769</v>
      </c>
      <c r="B1433" t="s">
        <v>747</v>
      </c>
      <c r="C1433" s="158" t="str">
        <f t="shared" si="22"/>
        <v>1133794</v>
      </c>
      <c r="D1433">
        <v>113379</v>
      </c>
      <c r="F1433">
        <v>12</v>
      </c>
      <c r="G1433">
        <v>2835</v>
      </c>
      <c r="I1433">
        <v>1026171</v>
      </c>
      <c r="J1433">
        <v>1</v>
      </c>
      <c r="K1433">
        <v>0</v>
      </c>
      <c r="L1433">
        <v>1</v>
      </c>
      <c r="M1433">
        <v>0</v>
      </c>
      <c r="N1433">
        <v>9020268</v>
      </c>
      <c r="O1433">
        <v>4</v>
      </c>
      <c r="P1433" t="s">
        <v>770</v>
      </c>
      <c r="Q1433">
        <v>1005</v>
      </c>
      <c r="R1433">
        <v>6</v>
      </c>
      <c r="S1433">
        <v>0</v>
      </c>
      <c r="T1433">
        <v>0</v>
      </c>
      <c r="V1433" t="s">
        <v>1387</v>
      </c>
      <c r="W1433">
        <v>3</v>
      </c>
      <c r="X1433" s="68">
        <v>42354</v>
      </c>
      <c r="Y1433" s="68">
        <v>36525</v>
      </c>
      <c r="Z1433">
        <v>0</v>
      </c>
      <c r="AA1433">
        <v>145</v>
      </c>
      <c r="AB1433" t="s">
        <v>747</v>
      </c>
      <c r="AE1433" t="s">
        <v>437</v>
      </c>
      <c r="AF1433">
        <v>30001</v>
      </c>
    </row>
    <row r="1434" spans="1:32" x14ac:dyDescent="0.25">
      <c r="A1434" t="s">
        <v>769</v>
      </c>
      <c r="B1434" t="s">
        <v>747</v>
      </c>
      <c r="C1434" s="158" t="str">
        <f t="shared" si="22"/>
        <v>1133795</v>
      </c>
      <c r="D1434">
        <v>113379</v>
      </c>
      <c r="F1434">
        <v>12</v>
      </c>
      <c r="G1434">
        <v>3285</v>
      </c>
      <c r="I1434">
        <v>1026172</v>
      </c>
      <c r="J1434">
        <v>1</v>
      </c>
      <c r="K1434">
        <v>0</v>
      </c>
      <c r="L1434">
        <v>1</v>
      </c>
      <c r="M1434">
        <v>0</v>
      </c>
      <c r="N1434">
        <v>9020268</v>
      </c>
      <c r="O1434">
        <v>5</v>
      </c>
      <c r="P1434" t="s">
        <v>770</v>
      </c>
      <c r="Q1434">
        <v>1005</v>
      </c>
      <c r="R1434">
        <v>6</v>
      </c>
      <c r="S1434">
        <v>0</v>
      </c>
      <c r="T1434">
        <v>0</v>
      </c>
      <c r="V1434" t="s">
        <v>1387</v>
      </c>
      <c r="W1434">
        <v>3</v>
      </c>
      <c r="X1434" s="68">
        <v>42354</v>
      </c>
      <c r="Y1434" s="68">
        <v>36525</v>
      </c>
      <c r="Z1434">
        <v>0</v>
      </c>
      <c r="AA1434">
        <v>145</v>
      </c>
      <c r="AB1434" t="s">
        <v>747</v>
      </c>
      <c r="AE1434" t="s">
        <v>437</v>
      </c>
      <c r="AF1434">
        <v>30001</v>
      </c>
    </row>
    <row r="1435" spans="1:32" x14ac:dyDescent="0.25">
      <c r="A1435" t="s">
        <v>1735</v>
      </c>
      <c r="B1435" t="s">
        <v>615</v>
      </c>
      <c r="C1435" s="158" t="str">
        <f t="shared" si="22"/>
        <v>1133982</v>
      </c>
      <c r="D1435">
        <v>113398</v>
      </c>
      <c r="F1435">
        <v>12</v>
      </c>
      <c r="G1435">
        <v>42.3</v>
      </c>
      <c r="I1435">
        <v>1026275</v>
      </c>
      <c r="J1435">
        <v>1</v>
      </c>
      <c r="K1435">
        <v>0</v>
      </c>
      <c r="L1435">
        <v>1</v>
      </c>
      <c r="M1435">
        <v>0</v>
      </c>
      <c r="N1435">
        <v>9020300</v>
      </c>
      <c r="O1435">
        <v>2</v>
      </c>
      <c r="P1435" t="s">
        <v>1736</v>
      </c>
      <c r="Q1435">
        <v>1005</v>
      </c>
      <c r="R1435">
        <v>8</v>
      </c>
      <c r="S1435">
        <v>0</v>
      </c>
      <c r="T1435">
        <v>29747</v>
      </c>
      <c r="U1435" t="s">
        <v>542</v>
      </c>
      <c r="V1435" t="s">
        <v>1737</v>
      </c>
      <c r="W1435">
        <v>3</v>
      </c>
      <c r="X1435" s="68">
        <v>42354</v>
      </c>
      <c r="Y1435" s="68">
        <v>36525</v>
      </c>
      <c r="Z1435">
        <v>0</v>
      </c>
      <c r="AA1435">
        <v>25</v>
      </c>
      <c r="AB1435" t="s">
        <v>615</v>
      </c>
      <c r="AE1435" t="s">
        <v>437</v>
      </c>
      <c r="AF1435">
        <v>30001</v>
      </c>
    </row>
    <row r="1436" spans="1:32" x14ac:dyDescent="0.25">
      <c r="A1436" t="s">
        <v>1735</v>
      </c>
      <c r="B1436" t="s">
        <v>615</v>
      </c>
      <c r="C1436" s="158" t="str">
        <f t="shared" si="22"/>
        <v>1133983</v>
      </c>
      <c r="D1436">
        <v>113398</v>
      </c>
      <c r="F1436">
        <v>12</v>
      </c>
      <c r="G1436">
        <v>47.4</v>
      </c>
      <c r="I1436">
        <v>1026276</v>
      </c>
      <c r="J1436">
        <v>1</v>
      </c>
      <c r="K1436">
        <v>0</v>
      </c>
      <c r="L1436">
        <v>1</v>
      </c>
      <c r="M1436">
        <v>0</v>
      </c>
      <c r="N1436">
        <v>9020300</v>
      </c>
      <c r="O1436">
        <v>3</v>
      </c>
      <c r="P1436" t="s">
        <v>1736</v>
      </c>
      <c r="Q1436">
        <v>1005</v>
      </c>
      <c r="R1436">
        <v>8</v>
      </c>
      <c r="S1436">
        <v>0</v>
      </c>
      <c r="T1436">
        <v>29747</v>
      </c>
      <c r="U1436" t="s">
        <v>542</v>
      </c>
      <c r="V1436" t="s">
        <v>1738</v>
      </c>
      <c r="W1436">
        <v>3</v>
      </c>
      <c r="X1436" s="68">
        <v>42354</v>
      </c>
      <c r="Y1436" s="68">
        <v>36525</v>
      </c>
      <c r="Z1436">
        <v>0</v>
      </c>
      <c r="AA1436">
        <v>25</v>
      </c>
      <c r="AB1436" t="s">
        <v>615</v>
      </c>
      <c r="AE1436" t="s">
        <v>437</v>
      </c>
      <c r="AF1436">
        <v>30001</v>
      </c>
    </row>
    <row r="1437" spans="1:32" x14ac:dyDescent="0.25">
      <c r="A1437" t="s">
        <v>1735</v>
      </c>
      <c r="B1437" t="s">
        <v>615</v>
      </c>
      <c r="C1437" s="158" t="str">
        <f t="shared" si="22"/>
        <v>1133984</v>
      </c>
      <c r="D1437">
        <v>113398</v>
      </c>
      <c r="F1437">
        <v>12</v>
      </c>
      <c r="G1437">
        <v>44.5</v>
      </c>
      <c r="I1437">
        <v>1026277</v>
      </c>
      <c r="J1437">
        <v>1</v>
      </c>
      <c r="K1437">
        <v>0</v>
      </c>
      <c r="L1437">
        <v>1</v>
      </c>
      <c r="M1437">
        <v>0</v>
      </c>
      <c r="N1437">
        <v>9020300</v>
      </c>
      <c r="O1437">
        <v>4</v>
      </c>
      <c r="P1437" t="s">
        <v>1736</v>
      </c>
      <c r="Q1437">
        <v>1005</v>
      </c>
      <c r="R1437">
        <v>8</v>
      </c>
      <c r="S1437">
        <v>0</v>
      </c>
      <c r="T1437">
        <v>29747</v>
      </c>
      <c r="U1437" t="s">
        <v>542</v>
      </c>
      <c r="V1437" t="s">
        <v>1739</v>
      </c>
      <c r="W1437">
        <v>3</v>
      </c>
      <c r="X1437" s="68">
        <v>42354</v>
      </c>
      <c r="Y1437" s="68">
        <v>36525</v>
      </c>
      <c r="Z1437">
        <v>0</v>
      </c>
      <c r="AA1437">
        <v>25</v>
      </c>
      <c r="AB1437" t="s">
        <v>615</v>
      </c>
      <c r="AE1437" t="s">
        <v>437</v>
      </c>
      <c r="AF1437">
        <v>30001</v>
      </c>
    </row>
    <row r="1438" spans="1:32" x14ac:dyDescent="0.25">
      <c r="A1438" t="s">
        <v>1735</v>
      </c>
      <c r="B1438" t="s">
        <v>615</v>
      </c>
      <c r="C1438" s="158" t="str">
        <f t="shared" si="22"/>
        <v>1133985</v>
      </c>
      <c r="D1438">
        <v>113398</v>
      </c>
      <c r="F1438">
        <v>12</v>
      </c>
      <c r="G1438">
        <v>50</v>
      </c>
      <c r="I1438">
        <v>1026278</v>
      </c>
      <c r="J1438">
        <v>1</v>
      </c>
      <c r="K1438">
        <v>0</v>
      </c>
      <c r="L1438">
        <v>1</v>
      </c>
      <c r="M1438">
        <v>0</v>
      </c>
      <c r="N1438">
        <v>9020300</v>
      </c>
      <c r="O1438">
        <v>5</v>
      </c>
      <c r="P1438" t="s">
        <v>1736</v>
      </c>
      <c r="Q1438">
        <v>1005</v>
      </c>
      <c r="R1438">
        <v>7</v>
      </c>
      <c r="S1438">
        <v>0</v>
      </c>
      <c r="T1438">
        <v>29747</v>
      </c>
      <c r="U1438" t="s">
        <v>542</v>
      </c>
      <c r="V1438" t="s">
        <v>1740</v>
      </c>
      <c r="W1438">
        <v>3</v>
      </c>
      <c r="X1438" s="68">
        <v>42354</v>
      </c>
      <c r="Y1438" s="68">
        <v>36525</v>
      </c>
      <c r="Z1438">
        <v>0</v>
      </c>
      <c r="AA1438">
        <v>25</v>
      </c>
      <c r="AB1438" t="s">
        <v>615</v>
      </c>
      <c r="AE1438" t="s">
        <v>437</v>
      </c>
      <c r="AF1438">
        <v>30001</v>
      </c>
    </row>
    <row r="1439" spans="1:32" x14ac:dyDescent="0.25">
      <c r="A1439" t="s">
        <v>1735</v>
      </c>
      <c r="B1439" t="s">
        <v>615</v>
      </c>
      <c r="C1439" s="158" t="str">
        <f t="shared" si="22"/>
        <v>1133981</v>
      </c>
      <c r="D1439">
        <v>113398</v>
      </c>
      <c r="F1439">
        <v>12</v>
      </c>
      <c r="G1439">
        <v>39.15</v>
      </c>
      <c r="I1439">
        <v>1026274</v>
      </c>
      <c r="J1439">
        <v>1</v>
      </c>
      <c r="K1439">
        <v>0</v>
      </c>
      <c r="L1439">
        <v>1</v>
      </c>
      <c r="M1439">
        <v>0</v>
      </c>
      <c r="N1439">
        <v>9020300</v>
      </c>
      <c r="O1439">
        <v>1</v>
      </c>
      <c r="P1439" t="s">
        <v>1736</v>
      </c>
      <c r="Q1439">
        <v>1005</v>
      </c>
      <c r="R1439">
        <v>8</v>
      </c>
      <c r="S1439">
        <v>0</v>
      </c>
      <c r="T1439">
        <v>29747</v>
      </c>
      <c r="U1439" t="s">
        <v>542</v>
      </c>
      <c r="V1439" t="s">
        <v>1741</v>
      </c>
      <c r="W1439">
        <v>3</v>
      </c>
      <c r="X1439" s="68">
        <v>42354</v>
      </c>
      <c r="Y1439" s="68">
        <v>36525</v>
      </c>
      <c r="Z1439">
        <v>0</v>
      </c>
      <c r="AA1439">
        <v>25</v>
      </c>
      <c r="AB1439" t="s">
        <v>615</v>
      </c>
      <c r="AE1439" t="s">
        <v>437</v>
      </c>
      <c r="AF1439">
        <v>30001</v>
      </c>
    </row>
    <row r="1440" spans="1:32" x14ac:dyDescent="0.25">
      <c r="A1440" t="s">
        <v>1742</v>
      </c>
      <c r="B1440" t="s">
        <v>615</v>
      </c>
      <c r="C1440" s="158" t="str">
        <f t="shared" si="22"/>
        <v>1133991</v>
      </c>
      <c r="D1440">
        <v>113399</v>
      </c>
      <c r="F1440">
        <v>12</v>
      </c>
      <c r="G1440">
        <v>29.2</v>
      </c>
      <c r="I1440">
        <v>1026279</v>
      </c>
      <c r="J1440">
        <v>1</v>
      </c>
      <c r="K1440">
        <v>0</v>
      </c>
      <c r="L1440">
        <v>1</v>
      </c>
      <c r="M1440">
        <v>0</v>
      </c>
      <c r="N1440">
        <v>9020300</v>
      </c>
      <c r="O1440">
        <v>1</v>
      </c>
      <c r="P1440" t="s">
        <v>1743</v>
      </c>
      <c r="Q1440">
        <v>1005</v>
      </c>
      <c r="R1440">
        <v>7</v>
      </c>
      <c r="S1440">
        <v>0</v>
      </c>
      <c r="T1440">
        <v>29747</v>
      </c>
      <c r="U1440" t="s">
        <v>542</v>
      </c>
      <c r="V1440" t="s">
        <v>1744</v>
      </c>
      <c r="W1440">
        <v>3</v>
      </c>
      <c r="X1440" s="68">
        <v>42354</v>
      </c>
      <c r="Y1440" s="68">
        <v>36525</v>
      </c>
      <c r="Z1440">
        <v>0</v>
      </c>
      <c r="AA1440">
        <v>25</v>
      </c>
      <c r="AB1440" t="s">
        <v>615</v>
      </c>
      <c r="AE1440" t="s">
        <v>437</v>
      </c>
      <c r="AF1440">
        <v>30001</v>
      </c>
    </row>
    <row r="1441" spans="1:32" x14ac:dyDescent="0.25">
      <c r="A1441" t="s">
        <v>1742</v>
      </c>
      <c r="B1441" t="s">
        <v>615</v>
      </c>
      <c r="C1441" s="158" t="str">
        <f t="shared" si="22"/>
        <v>1133992</v>
      </c>
      <c r="D1441">
        <v>113399</v>
      </c>
      <c r="F1441">
        <v>12</v>
      </c>
      <c r="G1441">
        <v>31.55</v>
      </c>
      <c r="I1441">
        <v>1026280</v>
      </c>
      <c r="J1441">
        <v>1</v>
      </c>
      <c r="K1441">
        <v>0</v>
      </c>
      <c r="L1441">
        <v>1</v>
      </c>
      <c r="M1441">
        <v>0</v>
      </c>
      <c r="N1441">
        <v>9020300</v>
      </c>
      <c r="O1441">
        <v>2</v>
      </c>
      <c r="P1441" t="s">
        <v>1743</v>
      </c>
      <c r="Q1441">
        <v>1005</v>
      </c>
      <c r="R1441">
        <v>7</v>
      </c>
      <c r="S1441">
        <v>0</v>
      </c>
      <c r="T1441">
        <v>29747</v>
      </c>
      <c r="U1441" t="s">
        <v>542</v>
      </c>
      <c r="V1441" t="s">
        <v>1745</v>
      </c>
      <c r="W1441">
        <v>3</v>
      </c>
      <c r="X1441" s="68">
        <v>42354</v>
      </c>
      <c r="Y1441" s="68">
        <v>36525</v>
      </c>
      <c r="Z1441">
        <v>0</v>
      </c>
      <c r="AA1441">
        <v>25</v>
      </c>
      <c r="AB1441" t="s">
        <v>615</v>
      </c>
      <c r="AE1441" t="s">
        <v>437</v>
      </c>
      <c r="AF1441">
        <v>30001</v>
      </c>
    </row>
    <row r="1442" spans="1:32" x14ac:dyDescent="0.25">
      <c r="A1442" t="s">
        <v>1742</v>
      </c>
      <c r="B1442" t="s">
        <v>615</v>
      </c>
      <c r="C1442" s="158" t="str">
        <f t="shared" si="22"/>
        <v>1133993</v>
      </c>
      <c r="D1442">
        <v>113399</v>
      </c>
      <c r="F1442">
        <v>12</v>
      </c>
      <c r="G1442">
        <v>35.049999999999997</v>
      </c>
      <c r="I1442">
        <v>1026281</v>
      </c>
      <c r="J1442">
        <v>1</v>
      </c>
      <c r="K1442">
        <v>0</v>
      </c>
      <c r="L1442">
        <v>1</v>
      </c>
      <c r="M1442">
        <v>0</v>
      </c>
      <c r="N1442">
        <v>9020300</v>
      </c>
      <c r="O1442">
        <v>3</v>
      </c>
      <c r="P1442" t="s">
        <v>1743</v>
      </c>
      <c r="Q1442">
        <v>1005</v>
      </c>
      <c r="R1442">
        <v>8</v>
      </c>
      <c r="S1442">
        <v>0</v>
      </c>
      <c r="T1442">
        <v>29747</v>
      </c>
      <c r="U1442" t="s">
        <v>542</v>
      </c>
      <c r="V1442" t="s">
        <v>1746</v>
      </c>
      <c r="W1442">
        <v>3</v>
      </c>
      <c r="X1442" s="68">
        <v>42354</v>
      </c>
      <c r="Y1442" s="68">
        <v>36525</v>
      </c>
      <c r="Z1442">
        <v>0</v>
      </c>
      <c r="AA1442">
        <v>25</v>
      </c>
      <c r="AB1442" t="s">
        <v>615</v>
      </c>
      <c r="AE1442" t="s">
        <v>437</v>
      </c>
      <c r="AF1442">
        <v>30001</v>
      </c>
    </row>
    <row r="1443" spans="1:32" x14ac:dyDescent="0.25">
      <c r="A1443" t="s">
        <v>1742</v>
      </c>
      <c r="B1443" t="s">
        <v>615</v>
      </c>
      <c r="C1443" s="158" t="str">
        <f t="shared" si="22"/>
        <v>1133994</v>
      </c>
      <c r="D1443">
        <v>113399</v>
      </c>
      <c r="F1443">
        <v>12</v>
      </c>
      <c r="G1443">
        <v>33.5</v>
      </c>
      <c r="I1443">
        <v>1026282</v>
      </c>
      <c r="J1443">
        <v>1</v>
      </c>
      <c r="K1443">
        <v>0</v>
      </c>
      <c r="L1443">
        <v>1</v>
      </c>
      <c r="M1443">
        <v>0</v>
      </c>
      <c r="N1443">
        <v>9020300</v>
      </c>
      <c r="O1443">
        <v>4</v>
      </c>
      <c r="P1443" t="s">
        <v>1743</v>
      </c>
      <c r="Q1443">
        <v>1005</v>
      </c>
      <c r="R1443">
        <v>7</v>
      </c>
      <c r="S1443">
        <v>0</v>
      </c>
      <c r="T1443">
        <v>29747</v>
      </c>
      <c r="U1443" t="s">
        <v>542</v>
      </c>
      <c r="V1443" t="s">
        <v>1747</v>
      </c>
      <c r="W1443">
        <v>3</v>
      </c>
      <c r="X1443" s="68">
        <v>42354</v>
      </c>
      <c r="Y1443" s="68">
        <v>36525</v>
      </c>
      <c r="Z1443">
        <v>0</v>
      </c>
      <c r="AA1443">
        <v>25</v>
      </c>
      <c r="AB1443" t="s">
        <v>615</v>
      </c>
      <c r="AE1443" t="s">
        <v>437</v>
      </c>
      <c r="AF1443">
        <v>30001</v>
      </c>
    </row>
    <row r="1444" spans="1:32" x14ac:dyDescent="0.25">
      <c r="A1444" t="s">
        <v>1742</v>
      </c>
      <c r="B1444" t="s">
        <v>615</v>
      </c>
      <c r="C1444" s="158" t="str">
        <f t="shared" si="22"/>
        <v>1133995</v>
      </c>
      <c r="D1444">
        <v>113399</v>
      </c>
      <c r="F1444">
        <v>12</v>
      </c>
      <c r="G1444">
        <v>37</v>
      </c>
      <c r="I1444">
        <v>1026283</v>
      </c>
      <c r="J1444">
        <v>1</v>
      </c>
      <c r="K1444">
        <v>0</v>
      </c>
      <c r="L1444">
        <v>1</v>
      </c>
      <c r="M1444">
        <v>0</v>
      </c>
      <c r="N1444">
        <v>9020300</v>
      </c>
      <c r="O1444">
        <v>5</v>
      </c>
      <c r="P1444" t="s">
        <v>1743</v>
      </c>
      <c r="Q1444">
        <v>1005</v>
      </c>
      <c r="R1444">
        <v>7</v>
      </c>
      <c r="S1444">
        <v>0</v>
      </c>
      <c r="T1444">
        <v>29747</v>
      </c>
      <c r="U1444" t="s">
        <v>542</v>
      </c>
      <c r="V1444" t="s">
        <v>1748</v>
      </c>
      <c r="W1444">
        <v>3</v>
      </c>
      <c r="X1444" s="68">
        <v>42354</v>
      </c>
      <c r="Y1444" s="68">
        <v>36525</v>
      </c>
      <c r="Z1444">
        <v>0</v>
      </c>
      <c r="AA1444">
        <v>25</v>
      </c>
      <c r="AB1444" t="s">
        <v>615</v>
      </c>
      <c r="AE1444" t="s">
        <v>437</v>
      </c>
      <c r="AF1444">
        <v>30001</v>
      </c>
    </row>
    <row r="1445" spans="1:32" x14ac:dyDescent="0.25">
      <c r="A1445" t="s">
        <v>771</v>
      </c>
      <c r="B1445" t="s">
        <v>607</v>
      </c>
      <c r="C1445" s="158" t="str">
        <f t="shared" si="22"/>
        <v>1134011</v>
      </c>
      <c r="D1445">
        <v>113401</v>
      </c>
      <c r="F1445">
        <v>12</v>
      </c>
      <c r="G1445">
        <v>2.9</v>
      </c>
      <c r="I1445">
        <v>1026289</v>
      </c>
      <c r="J1445">
        <v>1</v>
      </c>
      <c r="K1445">
        <v>0</v>
      </c>
      <c r="L1445">
        <v>1</v>
      </c>
      <c r="M1445">
        <v>0</v>
      </c>
      <c r="N1445">
        <v>9020300</v>
      </c>
      <c r="O1445">
        <v>1</v>
      </c>
      <c r="P1445" t="s">
        <v>772</v>
      </c>
      <c r="Q1445">
        <v>1005</v>
      </c>
      <c r="R1445">
        <v>6</v>
      </c>
      <c r="S1445">
        <v>0</v>
      </c>
      <c r="T1445">
        <v>0</v>
      </c>
      <c r="V1445" t="s">
        <v>1387</v>
      </c>
      <c r="W1445">
        <v>3</v>
      </c>
      <c r="X1445" s="68">
        <v>42354</v>
      </c>
      <c r="Y1445" s="68">
        <v>36525</v>
      </c>
      <c r="Z1445">
        <v>0</v>
      </c>
      <c r="AA1445">
        <v>22</v>
      </c>
      <c r="AB1445" t="s">
        <v>607</v>
      </c>
      <c r="AE1445" t="s">
        <v>437</v>
      </c>
      <c r="AF1445">
        <v>30001</v>
      </c>
    </row>
    <row r="1446" spans="1:32" x14ac:dyDescent="0.25">
      <c r="A1446" t="s">
        <v>771</v>
      </c>
      <c r="B1446" t="s">
        <v>607</v>
      </c>
      <c r="C1446" s="158" t="str">
        <f t="shared" si="22"/>
        <v>1134012</v>
      </c>
      <c r="D1446">
        <v>113401</v>
      </c>
      <c r="F1446">
        <v>12</v>
      </c>
      <c r="G1446">
        <v>3.6</v>
      </c>
      <c r="I1446">
        <v>1026290</v>
      </c>
      <c r="J1446">
        <v>1</v>
      </c>
      <c r="K1446">
        <v>0</v>
      </c>
      <c r="L1446">
        <v>1</v>
      </c>
      <c r="M1446">
        <v>0</v>
      </c>
      <c r="N1446">
        <v>9020300</v>
      </c>
      <c r="O1446">
        <v>2</v>
      </c>
      <c r="P1446" t="s">
        <v>772</v>
      </c>
      <c r="Q1446">
        <v>1005</v>
      </c>
      <c r="R1446">
        <v>6</v>
      </c>
      <c r="S1446">
        <v>0</v>
      </c>
      <c r="T1446">
        <v>0</v>
      </c>
      <c r="V1446" t="s">
        <v>1387</v>
      </c>
      <c r="W1446">
        <v>3</v>
      </c>
      <c r="X1446" s="68">
        <v>42354</v>
      </c>
      <c r="Y1446" s="68">
        <v>36525</v>
      </c>
      <c r="Z1446">
        <v>0</v>
      </c>
      <c r="AA1446">
        <v>22</v>
      </c>
      <c r="AB1446" t="s">
        <v>607</v>
      </c>
      <c r="AE1446" t="s">
        <v>437</v>
      </c>
      <c r="AF1446">
        <v>30001</v>
      </c>
    </row>
    <row r="1447" spans="1:32" x14ac:dyDescent="0.25">
      <c r="A1447" t="s">
        <v>771</v>
      </c>
      <c r="B1447" t="s">
        <v>607</v>
      </c>
      <c r="C1447" s="158" t="str">
        <f t="shared" si="22"/>
        <v>1134013</v>
      </c>
      <c r="D1447">
        <v>113401</v>
      </c>
      <c r="F1447">
        <v>12</v>
      </c>
      <c r="G1447">
        <v>4.5</v>
      </c>
      <c r="I1447">
        <v>1026291</v>
      </c>
      <c r="J1447">
        <v>1</v>
      </c>
      <c r="K1447">
        <v>0</v>
      </c>
      <c r="L1447">
        <v>1</v>
      </c>
      <c r="M1447">
        <v>0</v>
      </c>
      <c r="N1447">
        <v>9020300</v>
      </c>
      <c r="O1447">
        <v>3</v>
      </c>
      <c r="P1447" t="s">
        <v>772</v>
      </c>
      <c r="Q1447">
        <v>1005</v>
      </c>
      <c r="R1447">
        <v>6</v>
      </c>
      <c r="S1447">
        <v>0</v>
      </c>
      <c r="T1447">
        <v>0</v>
      </c>
      <c r="V1447" t="s">
        <v>1387</v>
      </c>
      <c r="W1447">
        <v>3</v>
      </c>
      <c r="X1447" s="68">
        <v>42354</v>
      </c>
      <c r="Y1447" s="68">
        <v>36525</v>
      </c>
      <c r="Z1447">
        <v>0</v>
      </c>
      <c r="AA1447">
        <v>22</v>
      </c>
      <c r="AB1447" t="s">
        <v>607</v>
      </c>
      <c r="AE1447" t="s">
        <v>437</v>
      </c>
      <c r="AF1447">
        <v>30001</v>
      </c>
    </row>
    <row r="1448" spans="1:32" x14ac:dyDescent="0.25">
      <c r="A1448" t="s">
        <v>771</v>
      </c>
      <c r="B1448" t="s">
        <v>607</v>
      </c>
      <c r="C1448" s="158" t="str">
        <f t="shared" si="22"/>
        <v>1134014</v>
      </c>
      <c r="D1448">
        <v>113401</v>
      </c>
      <c r="F1448">
        <v>12</v>
      </c>
      <c r="G1448">
        <v>4</v>
      </c>
      <c r="I1448">
        <v>1026292</v>
      </c>
      <c r="J1448">
        <v>1</v>
      </c>
      <c r="K1448">
        <v>0</v>
      </c>
      <c r="L1448">
        <v>1</v>
      </c>
      <c r="M1448">
        <v>0</v>
      </c>
      <c r="N1448">
        <v>9020300</v>
      </c>
      <c r="O1448">
        <v>4</v>
      </c>
      <c r="P1448" t="s">
        <v>772</v>
      </c>
      <c r="Q1448">
        <v>1005</v>
      </c>
      <c r="R1448">
        <v>6</v>
      </c>
      <c r="S1448">
        <v>0</v>
      </c>
      <c r="T1448">
        <v>0</v>
      </c>
      <c r="V1448" t="s">
        <v>1387</v>
      </c>
      <c r="W1448">
        <v>3</v>
      </c>
      <c r="X1448" s="68">
        <v>42354</v>
      </c>
      <c r="Y1448" s="68">
        <v>36525</v>
      </c>
      <c r="Z1448">
        <v>0</v>
      </c>
      <c r="AA1448">
        <v>22</v>
      </c>
      <c r="AB1448" t="s">
        <v>607</v>
      </c>
      <c r="AE1448" t="s">
        <v>437</v>
      </c>
      <c r="AF1448">
        <v>30001</v>
      </c>
    </row>
    <row r="1449" spans="1:32" x14ac:dyDescent="0.25">
      <c r="A1449" t="s">
        <v>771</v>
      </c>
      <c r="B1449" t="s">
        <v>607</v>
      </c>
      <c r="C1449" s="158" t="str">
        <f t="shared" si="22"/>
        <v>1134015</v>
      </c>
      <c r="D1449">
        <v>113401</v>
      </c>
      <c r="F1449">
        <v>12</v>
      </c>
      <c r="G1449">
        <v>5</v>
      </c>
      <c r="I1449">
        <v>1026293</v>
      </c>
      <c r="J1449">
        <v>1</v>
      </c>
      <c r="K1449">
        <v>0</v>
      </c>
      <c r="L1449">
        <v>1</v>
      </c>
      <c r="M1449">
        <v>0</v>
      </c>
      <c r="N1449">
        <v>9020300</v>
      </c>
      <c r="O1449">
        <v>5</v>
      </c>
      <c r="P1449" t="s">
        <v>772</v>
      </c>
      <c r="Q1449">
        <v>1005</v>
      </c>
      <c r="R1449">
        <v>6</v>
      </c>
      <c r="S1449">
        <v>0</v>
      </c>
      <c r="T1449">
        <v>0</v>
      </c>
      <c r="V1449" t="s">
        <v>1387</v>
      </c>
      <c r="W1449">
        <v>3</v>
      </c>
      <c r="X1449" s="68">
        <v>42354</v>
      </c>
      <c r="Y1449" s="68">
        <v>36525</v>
      </c>
      <c r="Z1449">
        <v>0</v>
      </c>
      <c r="AA1449">
        <v>22</v>
      </c>
      <c r="AB1449" t="s">
        <v>607</v>
      </c>
      <c r="AE1449" t="s">
        <v>437</v>
      </c>
      <c r="AF1449">
        <v>30001</v>
      </c>
    </row>
    <row r="1450" spans="1:32" x14ac:dyDescent="0.25">
      <c r="A1450" t="s">
        <v>773</v>
      </c>
      <c r="B1450" t="s">
        <v>615</v>
      </c>
      <c r="C1450" s="158" t="str">
        <f t="shared" si="22"/>
        <v>1134021</v>
      </c>
      <c r="D1450">
        <v>113402</v>
      </c>
      <c r="F1450">
        <v>12</v>
      </c>
      <c r="H1450" t="s">
        <v>397</v>
      </c>
      <c r="I1450">
        <v>1026297</v>
      </c>
      <c r="J1450">
        <v>0</v>
      </c>
      <c r="K1450">
        <v>0</v>
      </c>
      <c r="L1450">
        <v>1</v>
      </c>
      <c r="M1450">
        <v>0</v>
      </c>
      <c r="N1450">
        <v>9020293</v>
      </c>
      <c r="O1450">
        <v>1</v>
      </c>
      <c r="P1450" t="s">
        <v>774</v>
      </c>
      <c r="Q1450">
        <v>1005</v>
      </c>
      <c r="R1450">
        <v>6</v>
      </c>
      <c r="S1450">
        <v>0</v>
      </c>
      <c r="T1450">
        <v>0</v>
      </c>
      <c r="V1450" t="s">
        <v>1387</v>
      </c>
      <c r="W1450">
        <v>3</v>
      </c>
      <c r="X1450" s="68">
        <v>42354</v>
      </c>
      <c r="Y1450" s="68">
        <v>36525</v>
      </c>
      <c r="Z1450">
        <v>0</v>
      </c>
      <c r="AA1450">
        <v>25</v>
      </c>
      <c r="AB1450" t="s">
        <v>615</v>
      </c>
      <c r="AE1450" t="s">
        <v>437</v>
      </c>
      <c r="AF1450">
        <v>30001</v>
      </c>
    </row>
    <row r="1451" spans="1:32" x14ac:dyDescent="0.25">
      <c r="A1451" t="s">
        <v>773</v>
      </c>
      <c r="B1451" t="s">
        <v>615</v>
      </c>
      <c r="C1451" s="158" t="str">
        <f t="shared" si="22"/>
        <v>1134022</v>
      </c>
      <c r="D1451">
        <v>113402</v>
      </c>
      <c r="F1451">
        <v>12</v>
      </c>
      <c r="H1451" t="s">
        <v>397</v>
      </c>
      <c r="I1451">
        <v>1026298</v>
      </c>
      <c r="J1451">
        <v>0</v>
      </c>
      <c r="K1451">
        <v>0</v>
      </c>
      <c r="L1451">
        <v>1</v>
      </c>
      <c r="M1451">
        <v>0</v>
      </c>
      <c r="N1451">
        <v>9020293</v>
      </c>
      <c r="O1451">
        <v>2</v>
      </c>
      <c r="P1451" t="s">
        <v>774</v>
      </c>
      <c r="Q1451">
        <v>1005</v>
      </c>
      <c r="R1451">
        <v>6</v>
      </c>
      <c r="S1451">
        <v>0</v>
      </c>
      <c r="T1451">
        <v>0</v>
      </c>
      <c r="V1451" t="s">
        <v>1387</v>
      </c>
      <c r="W1451">
        <v>3</v>
      </c>
      <c r="X1451" s="68">
        <v>42354</v>
      </c>
      <c r="Y1451" s="68">
        <v>36525</v>
      </c>
      <c r="Z1451">
        <v>0</v>
      </c>
      <c r="AA1451">
        <v>25</v>
      </c>
      <c r="AB1451" t="s">
        <v>615</v>
      </c>
      <c r="AE1451" t="s">
        <v>437</v>
      </c>
      <c r="AF1451">
        <v>30001</v>
      </c>
    </row>
    <row r="1452" spans="1:32" x14ac:dyDescent="0.25">
      <c r="A1452" t="s">
        <v>773</v>
      </c>
      <c r="B1452" t="s">
        <v>615</v>
      </c>
      <c r="C1452" s="158" t="str">
        <f t="shared" si="22"/>
        <v>1134023</v>
      </c>
      <c r="D1452">
        <v>113402</v>
      </c>
      <c r="F1452">
        <v>12</v>
      </c>
      <c r="H1452" t="s">
        <v>397</v>
      </c>
      <c r="I1452">
        <v>1026299</v>
      </c>
      <c r="J1452">
        <v>0</v>
      </c>
      <c r="K1452">
        <v>0</v>
      </c>
      <c r="L1452">
        <v>1</v>
      </c>
      <c r="M1452">
        <v>0</v>
      </c>
      <c r="N1452">
        <v>9020293</v>
      </c>
      <c r="O1452">
        <v>3</v>
      </c>
      <c r="P1452" t="s">
        <v>774</v>
      </c>
      <c r="Q1452">
        <v>1005</v>
      </c>
      <c r="R1452">
        <v>6</v>
      </c>
      <c r="S1452">
        <v>0</v>
      </c>
      <c r="T1452">
        <v>0</v>
      </c>
      <c r="V1452" t="s">
        <v>1387</v>
      </c>
      <c r="W1452">
        <v>3</v>
      </c>
      <c r="X1452" s="68">
        <v>42354</v>
      </c>
      <c r="Y1452" s="68">
        <v>36525</v>
      </c>
      <c r="Z1452">
        <v>0</v>
      </c>
      <c r="AA1452">
        <v>25</v>
      </c>
      <c r="AB1452" t="s">
        <v>615</v>
      </c>
      <c r="AE1452" t="s">
        <v>437</v>
      </c>
      <c r="AF1452">
        <v>30001</v>
      </c>
    </row>
    <row r="1453" spans="1:32" x14ac:dyDescent="0.25">
      <c r="A1453" t="s">
        <v>773</v>
      </c>
      <c r="B1453" t="s">
        <v>615</v>
      </c>
      <c r="C1453" s="158" t="str">
        <f t="shared" si="22"/>
        <v>1134024</v>
      </c>
      <c r="D1453">
        <v>113402</v>
      </c>
      <c r="F1453">
        <v>12</v>
      </c>
      <c r="H1453" t="s">
        <v>397</v>
      </c>
      <c r="I1453">
        <v>1026300</v>
      </c>
      <c r="J1453">
        <v>0</v>
      </c>
      <c r="K1453">
        <v>0</v>
      </c>
      <c r="L1453">
        <v>1</v>
      </c>
      <c r="M1453">
        <v>0</v>
      </c>
      <c r="N1453">
        <v>9020293</v>
      </c>
      <c r="O1453">
        <v>4</v>
      </c>
      <c r="P1453" t="s">
        <v>774</v>
      </c>
      <c r="Q1453">
        <v>1005</v>
      </c>
      <c r="R1453">
        <v>6</v>
      </c>
      <c r="S1453">
        <v>0</v>
      </c>
      <c r="T1453">
        <v>0</v>
      </c>
      <c r="V1453" t="s">
        <v>1387</v>
      </c>
      <c r="W1453">
        <v>3</v>
      </c>
      <c r="X1453" s="68">
        <v>42354</v>
      </c>
      <c r="Y1453" s="68">
        <v>36525</v>
      </c>
      <c r="Z1453">
        <v>0</v>
      </c>
      <c r="AA1453">
        <v>25</v>
      </c>
      <c r="AB1453" t="s">
        <v>615</v>
      </c>
      <c r="AE1453" t="s">
        <v>437</v>
      </c>
      <c r="AF1453">
        <v>30001</v>
      </c>
    </row>
    <row r="1454" spans="1:32" x14ac:dyDescent="0.25">
      <c r="A1454" t="s">
        <v>773</v>
      </c>
      <c r="B1454" t="s">
        <v>615</v>
      </c>
      <c r="C1454" s="158" t="str">
        <f t="shared" si="22"/>
        <v>1134025</v>
      </c>
      <c r="D1454">
        <v>113402</v>
      </c>
      <c r="F1454">
        <v>12</v>
      </c>
      <c r="H1454" t="s">
        <v>397</v>
      </c>
      <c r="I1454">
        <v>1026301</v>
      </c>
      <c r="J1454">
        <v>0</v>
      </c>
      <c r="K1454">
        <v>0</v>
      </c>
      <c r="L1454">
        <v>1</v>
      </c>
      <c r="M1454">
        <v>0</v>
      </c>
      <c r="N1454">
        <v>9020293</v>
      </c>
      <c r="O1454">
        <v>5</v>
      </c>
      <c r="P1454" t="s">
        <v>774</v>
      </c>
      <c r="Q1454">
        <v>1005</v>
      </c>
      <c r="R1454">
        <v>6</v>
      </c>
      <c r="S1454">
        <v>0</v>
      </c>
      <c r="T1454">
        <v>0</v>
      </c>
      <c r="V1454" t="s">
        <v>1387</v>
      </c>
      <c r="W1454">
        <v>3</v>
      </c>
      <c r="X1454" s="68">
        <v>42354</v>
      </c>
      <c r="Y1454" s="68">
        <v>36525</v>
      </c>
      <c r="Z1454">
        <v>0</v>
      </c>
      <c r="AA1454">
        <v>25</v>
      </c>
      <c r="AB1454" t="s">
        <v>615</v>
      </c>
      <c r="AE1454" t="s">
        <v>437</v>
      </c>
      <c r="AF1454">
        <v>30001</v>
      </c>
    </row>
    <row r="1455" spans="1:32" x14ac:dyDescent="0.25">
      <c r="A1455" t="s">
        <v>775</v>
      </c>
      <c r="B1455" t="s">
        <v>432</v>
      </c>
      <c r="C1455" s="158" t="str">
        <f t="shared" si="22"/>
        <v>1134031</v>
      </c>
      <c r="D1455">
        <v>113403</v>
      </c>
      <c r="F1455">
        <v>12</v>
      </c>
      <c r="G1455">
        <v>850</v>
      </c>
      <c r="I1455">
        <v>1026302</v>
      </c>
      <c r="J1455">
        <v>1</v>
      </c>
      <c r="K1455">
        <v>0</v>
      </c>
      <c r="L1455">
        <v>1</v>
      </c>
      <c r="M1455">
        <v>0</v>
      </c>
      <c r="N1455">
        <v>9020244</v>
      </c>
      <c r="O1455">
        <v>1</v>
      </c>
      <c r="P1455" t="s">
        <v>209</v>
      </c>
      <c r="Q1455">
        <v>1005</v>
      </c>
      <c r="R1455">
        <v>6</v>
      </c>
      <c r="S1455">
        <v>0</v>
      </c>
      <c r="T1455">
        <v>0</v>
      </c>
      <c r="V1455" t="s">
        <v>1387</v>
      </c>
      <c r="W1455">
        <v>3</v>
      </c>
      <c r="X1455" s="68">
        <v>42354</v>
      </c>
      <c r="Y1455" s="68">
        <v>36525</v>
      </c>
      <c r="Z1455">
        <v>0</v>
      </c>
      <c r="AA1455">
        <v>28</v>
      </c>
      <c r="AB1455" t="s">
        <v>432</v>
      </c>
      <c r="AE1455" t="s">
        <v>437</v>
      </c>
      <c r="AF1455">
        <v>30001</v>
      </c>
    </row>
    <row r="1456" spans="1:32" x14ac:dyDescent="0.25">
      <c r="A1456" t="s">
        <v>775</v>
      </c>
      <c r="B1456" t="s">
        <v>432</v>
      </c>
      <c r="C1456" s="158" t="str">
        <f t="shared" si="22"/>
        <v>1134032</v>
      </c>
      <c r="D1456">
        <v>113403</v>
      </c>
      <c r="F1456">
        <v>12</v>
      </c>
      <c r="G1456">
        <v>935</v>
      </c>
      <c r="I1456">
        <v>1026303</v>
      </c>
      <c r="J1456">
        <v>1</v>
      </c>
      <c r="K1456">
        <v>0</v>
      </c>
      <c r="L1456">
        <v>1</v>
      </c>
      <c r="M1456">
        <v>0</v>
      </c>
      <c r="N1456">
        <v>9020244</v>
      </c>
      <c r="O1456">
        <v>2</v>
      </c>
      <c r="P1456" t="s">
        <v>209</v>
      </c>
      <c r="Q1456">
        <v>1005</v>
      </c>
      <c r="R1456">
        <v>6</v>
      </c>
      <c r="S1456">
        <v>0</v>
      </c>
      <c r="T1456">
        <v>0</v>
      </c>
      <c r="V1456" t="s">
        <v>1387</v>
      </c>
      <c r="W1456">
        <v>3</v>
      </c>
      <c r="X1456" s="68">
        <v>42354</v>
      </c>
      <c r="Y1456" s="68">
        <v>36525</v>
      </c>
      <c r="Z1456">
        <v>0</v>
      </c>
      <c r="AA1456">
        <v>28</v>
      </c>
      <c r="AB1456" t="s">
        <v>432</v>
      </c>
      <c r="AE1456" t="s">
        <v>437</v>
      </c>
      <c r="AF1456">
        <v>30001</v>
      </c>
    </row>
    <row r="1457" spans="1:32" x14ac:dyDescent="0.25">
      <c r="A1457" t="s">
        <v>775</v>
      </c>
      <c r="B1457" t="s">
        <v>432</v>
      </c>
      <c r="C1457" s="158" t="str">
        <f t="shared" si="22"/>
        <v>1134033</v>
      </c>
      <c r="D1457">
        <v>113403</v>
      </c>
      <c r="F1457">
        <v>12</v>
      </c>
      <c r="G1457">
        <v>1080</v>
      </c>
      <c r="I1457">
        <v>1026304</v>
      </c>
      <c r="J1457">
        <v>1</v>
      </c>
      <c r="K1457">
        <v>0</v>
      </c>
      <c r="L1457">
        <v>1</v>
      </c>
      <c r="M1457">
        <v>0</v>
      </c>
      <c r="N1457">
        <v>9020244</v>
      </c>
      <c r="O1457">
        <v>3</v>
      </c>
      <c r="P1457" t="s">
        <v>209</v>
      </c>
      <c r="Q1457">
        <v>1005</v>
      </c>
      <c r="R1457">
        <v>6</v>
      </c>
      <c r="S1457">
        <v>0</v>
      </c>
      <c r="T1457">
        <v>0</v>
      </c>
      <c r="V1457" t="s">
        <v>1387</v>
      </c>
      <c r="W1457">
        <v>3</v>
      </c>
      <c r="X1457" s="68">
        <v>42354</v>
      </c>
      <c r="Y1457" s="68">
        <v>36525</v>
      </c>
      <c r="Z1457">
        <v>0</v>
      </c>
      <c r="AA1457">
        <v>28</v>
      </c>
      <c r="AB1457" t="s">
        <v>432</v>
      </c>
      <c r="AE1457" t="s">
        <v>437</v>
      </c>
      <c r="AF1457">
        <v>30001</v>
      </c>
    </row>
    <row r="1458" spans="1:32" x14ac:dyDescent="0.25">
      <c r="A1458" t="s">
        <v>775</v>
      </c>
      <c r="B1458" t="s">
        <v>432</v>
      </c>
      <c r="C1458" s="158" t="str">
        <f t="shared" si="22"/>
        <v>1134034</v>
      </c>
      <c r="D1458">
        <v>113403</v>
      </c>
      <c r="F1458">
        <v>12</v>
      </c>
      <c r="G1458">
        <v>985</v>
      </c>
      <c r="I1458">
        <v>1026305</v>
      </c>
      <c r="J1458">
        <v>1</v>
      </c>
      <c r="K1458">
        <v>0</v>
      </c>
      <c r="L1458">
        <v>1</v>
      </c>
      <c r="M1458">
        <v>0</v>
      </c>
      <c r="N1458">
        <v>9020244</v>
      </c>
      <c r="O1458">
        <v>4</v>
      </c>
      <c r="P1458" t="s">
        <v>209</v>
      </c>
      <c r="Q1458">
        <v>1005</v>
      </c>
      <c r="R1458">
        <v>6</v>
      </c>
      <c r="S1458">
        <v>0</v>
      </c>
      <c r="T1458">
        <v>0</v>
      </c>
      <c r="V1458" t="s">
        <v>1387</v>
      </c>
      <c r="W1458">
        <v>3</v>
      </c>
      <c r="X1458" s="68">
        <v>42354</v>
      </c>
      <c r="Y1458" s="68">
        <v>36525</v>
      </c>
      <c r="Z1458">
        <v>0</v>
      </c>
      <c r="AA1458">
        <v>28</v>
      </c>
      <c r="AB1458" t="s">
        <v>432</v>
      </c>
      <c r="AE1458" t="s">
        <v>437</v>
      </c>
      <c r="AF1458">
        <v>30001</v>
      </c>
    </row>
    <row r="1459" spans="1:32" x14ac:dyDescent="0.25">
      <c r="A1459" t="s">
        <v>775</v>
      </c>
      <c r="B1459" t="s">
        <v>432</v>
      </c>
      <c r="C1459" s="158" t="str">
        <f t="shared" si="22"/>
        <v>1134035</v>
      </c>
      <c r="D1459">
        <v>113403</v>
      </c>
      <c r="F1459">
        <v>12</v>
      </c>
      <c r="G1459">
        <v>1135</v>
      </c>
      <c r="I1459">
        <v>1026306</v>
      </c>
      <c r="J1459">
        <v>1</v>
      </c>
      <c r="K1459">
        <v>0</v>
      </c>
      <c r="L1459">
        <v>1</v>
      </c>
      <c r="M1459">
        <v>0</v>
      </c>
      <c r="N1459">
        <v>9020244</v>
      </c>
      <c r="O1459">
        <v>5</v>
      </c>
      <c r="P1459" t="s">
        <v>209</v>
      </c>
      <c r="Q1459">
        <v>1005</v>
      </c>
      <c r="R1459">
        <v>6</v>
      </c>
      <c r="S1459">
        <v>0</v>
      </c>
      <c r="T1459">
        <v>0</v>
      </c>
      <c r="V1459" t="s">
        <v>1387</v>
      </c>
      <c r="W1459">
        <v>3</v>
      </c>
      <c r="X1459" s="68">
        <v>42354</v>
      </c>
      <c r="Y1459" s="68">
        <v>36525</v>
      </c>
      <c r="Z1459">
        <v>0</v>
      </c>
      <c r="AA1459">
        <v>28</v>
      </c>
      <c r="AB1459" t="s">
        <v>432</v>
      </c>
      <c r="AE1459" t="s">
        <v>437</v>
      </c>
      <c r="AF1459">
        <v>30001</v>
      </c>
    </row>
    <row r="1460" spans="1:32" x14ac:dyDescent="0.25">
      <c r="A1460" t="s">
        <v>776</v>
      </c>
      <c r="B1460" t="s">
        <v>432</v>
      </c>
      <c r="C1460" s="158" t="str">
        <f t="shared" si="22"/>
        <v>1134041</v>
      </c>
      <c r="D1460">
        <v>113404</v>
      </c>
      <c r="F1460">
        <v>12</v>
      </c>
      <c r="G1460">
        <v>940</v>
      </c>
      <c r="I1460">
        <v>1026307</v>
      </c>
      <c r="J1460">
        <v>1</v>
      </c>
      <c r="K1460">
        <v>0</v>
      </c>
      <c r="L1460">
        <v>1</v>
      </c>
      <c r="M1460">
        <v>0</v>
      </c>
      <c r="N1460">
        <v>9020244</v>
      </c>
      <c r="O1460">
        <v>1</v>
      </c>
      <c r="P1460" t="s">
        <v>205</v>
      </c>
      <c r="Q1460">
        <v>1005</v>
      </c>
      <c r="R1460">
        <v>6</v>
      </c>
      <c r="S1460">
        <v>0</v>
      </c>
      <c r="T1460">
        <v>0</v>
      </c>
      <c r="V1460" t="s">
        <v>1387</v>
      </c>
      <c r="W1460">
        <v>3</v>
      </c>
      <c r="X1460" s="68">
        <v>42354</v>
      </c>
      <c r="Y1460" s="68">
        <v>36525</v>
      </c>
      <c r="Z1460">
        <v>0</v>
      </c>
      <c r="AA1460">
        <v>28</v>
      </c>
      <c r="AB1460" t="s">
        <v>432</v>
      </c>
      <c r="AE1460" t="s">
        <v>437</v>
      </c>
      <c r="AF1460">
        <v>30001</v>
      </c>
    </row>
    <row r="1461" spans="1:32" x14ac:dyDescent="0.25">
      <c r="A1461" t="s">
        <v>776</v>
      </c>
      <c r="B1461" t="s">
        <v>432</v>
      </c>
      <c r="C1461" s="158" t="str">
        <f t="shared" si="22"/>
        <v>1134042</v>
      </c>
      <c r="D1461">
        <v>113404</v>
      </c>
      <c r="F1461">
        <v>12</v>
      </c>
      <c r="G1461">
        <v>1035</v>
      </c>
      <c r="I1461">
        <v>1026308</v>
      </c>
      <c r="J1461">
        <v>1</v>
      </c>
      <c r="K1461">
        <v>0</v>
      </c>
      <c r="L1461">
        <v>1</v>
      </c>
      <c r="M1461">
        <v>0</v>
      </c>
      <c r="N1461">
        <v>9020244</v>
      </c>
      <c r="O1461">
        <v>2</v>
      </c>
      <c r="P1461" t="s">
        <v>205</v>
      </c>
      <c r="Q1461">
        <v>1005</v>
      </c>
      <c r="R1461">
        <v>6</v>
      </c>
      <c r="S1461">
        <v>0</v>
      </c>
      <c r="T1461">
        <v>0</v>
      </c>
      <c r="V1461" t="s">
        <v>1387</v>
      </c>
      <c r="W1461">
        <v>3</v>
      </c>
      <c r="X1461" s="68">
        <v>42354</v>
      </c>
      <c r="Y1461" s="68">
        <v>36525</v>
      </c>
      <c r="Z1461">
        <v>0</v>
      </c>
      <c r="AA1461">
        <v>28</v>
      </c>
      <c r="AB1461" t="s">
        <v>432</v>
      </c>
      <c r="AE1461" t="s">
        <v>437</v>
      </c>
      <c r="AF1461">
        <v>30001</v>
      </c>
    </row>
    <row r="1462" spans="1:32" x14ac:dyDescent="0.25">
      <c r="A1462" t="s">
        <v>776</v>
      </c>
      <c r="B1462" t="s">
        <v>432</v>
      </c>
      <c r="C1462" s="158" t="str">
        <f t="shared" si="22"/>
        <v>1134043</v>
      </c>
      <c r="D1462">
        <v>113404</v>
      </c>
      <c r="F1462">
        <v>12</v>
      </c>
      <c r="G1462">
        <v>1195</v>
      </c>
      <c r="I1462">
        <v>1026309</v>
      </c>
      <c r="J1462">
        <v>1</v>
      </c>
      <c r="K1462">
        <v>0</v>
      </c>
      <c r="L1462">
        <v>1</v>
      </c>
      <c r="M1462">
        <v>0</v>
      </c>
      <c r="N1462">
        <v>9020244</v>
      </c>
      <c r="O1462">
        <v>3</v>
      </c>
      <c r="P1462" t="s">
        <v>205</v>
      </c>
      <c r="Q1462">
        <v>1005</v>
      </c>
      <c r="R1462">
        <v>6</v>
      </c>
      <c r="S1462">
        <v>0</v>
      </c>
      <c r="T1462">
        <v>0</v>
      </c>
      <c r="V1462" t="s">
        <v>1387</v>
      </c>
      <c r="W1462">
        <v>3</v>
      </c>
      <c r="X1462" s="68">
        <v>42354</v>
      </c>
      <c r="Y1462" s="68">
        <v>36525</v>
      </c>
      <c r="Z1462">
        <v>0</v>
      </c>
      <c r="AA1462">
        <v>28</v>
      </c>
      <c r="AB1462" t="s">
        <v>432</v>
      </c>
      <c r="AE1462" t="s">
        <v>437</v>
      </c>
      <c r="AF1462">
        <v>30001</v>
      </c>
    </row>
    <row r="1463" spans="1:32" x14ac:dyDescent="0.25">
      <c r="A1463" t="s">
        <v>776</v>
      </c>
      <c r="B1463" t="s">
        <v>432</v>
      </c>
      <c r="C1463" s="158" t="str">
        <f t="shared" si="22"/>
        <v>1134044</v>
      </c>
      <c r="D1463">
        <v>113404</v>
      </c>
      <c r="F1463">
        <v>12</v>
      </c>
      <c r="G1463">
        <v>1090</v>
      </c>
      <c r="I1463">
        <v>1026310</v>
      </c>
      <c r="J1463">
        <v>1</v>
      </c>
      <c r="K1463">
        <v>0</v>
      </c>
      <c r="L1463">
        <v>1</v>
      </c>
      <c r="M1463">
        <v>0</v>
      </c>
      <c r="N1463">
        <v>9020244</v>
      </c>
      <c r="O1463">
        <v>4</v>
      </c>
      <c r="P1463" t="s">
        <v>205</v>
      </c>
      <c r="Q1463">
        <v>1005</v>
      </c>
      <c r="R1463">
        <v>6</v>
      </c>
      <c r="S1463">
        <v>0</v>
      </c>
      <c r="T1463">
        <v>0</v>
      </c>
      <c r="V1463" t="s">
        <v>1387</v>
      </c>
      <c r="W1463">
        <v>3</v>
      </c>
      <c r="X1463" s="68">
        <v>42354</v>
      </c>
      <c r="Y1463" s="68">
        <v>36525</v>
      </c>
      <c r="Z1463">
        <v>0</v>
      </c>
      <c r="AA1463">
        <v>28</v>
      </c>
      <c r="AB1463" t="s">
        <v>432</v>
      </c>
      <c r="AE1463" t="s">
        <v>437</v>
      </c>
      <c r="AF1463">
        <v>30001</v>
      </c>
    </row>
    <row r="1464" spans="1:32" x14ac:dyDescent="0.25">
      <c r="A1464" t="s">
        <v>776</v>
      </c>
      <c r="B1464" t="s">
        <v>432</v>
      </c>
      <c r="C1464" s="158" t="str">
        <f t="shared" si="22"/>
        <v>1134045</v>
      </c>
      <c r="D1464">
        <v>113404</v>
      </c>
      <c r="F1464">
        <v>12</v>
      </c>
      <c r="G1464">
        <v>1255</v>
      </c>
      <c r="I1464">
        <v>1026311</v>
      </c>
      <c r="J1464">
        <v>1</v>
      </c>
      <c r="K1464">
        <v>0</v>
      </c>
      <c r="L1464">
        <v>1</v>
      </c>
      <c r="M1464">
        <v>0</v>
      </c>
      <c r="N1464">
        <v>9020244</v>
      </c>
      <c r="O1464">
        <v>5</v>
      </c>
      <c r="P1464" t="s">
        <v>205</v>
      </c>
      <c r="Q1464">
        <v>1005</v>
      </c>
      <c r="R1464">
        <v>6</v>
      </c>
      <c r="S1464">
        <v>0</v>
      </c>
      <c r="T1464">
        <v>0</v>
      </c>
      <c r="V1464" t="s">
        <v>1387</v>
      </c>
      <c r="W1464">
        <v>3</v>
      </c>
      <c r="X1464" s="68">
        <v>42354</v>
      </c>
      <c r="Y1464" s="68">
        <v>36525</v>
      </c>
      <c r="Z1464">
        <v>0</v>
      </c>
      <c r="AA1464">
        <v>28</v>
      </c>
      <c r="AB1464" t="s">
        <v>432</v>
      </c>
      <c r="AE1464" t="s">
        <v>437</v>
      </c>
      <c r="AF1464">
        <v>30001</v>
      </c>
    </row>
    <row r="1465" spans="1:32" x14ac:dyDescent="0.25">
      <c r="A1465" t="s">
        <v>777</v>
      </c>
      <c r="B1465" t="s">
        <v>432</v>
      </c>
      <c r="C1465" s="158" t="str">
        <f t="shared" si="22"/>
        <v>1134051</v>
      </c>
      <c r="D1465">
        <v>113405</v>
      </c>
      <c r="F1465">
        <v>12</v>
      </c>
      <c r="H1465" t="s">
        <v>397</v>
      </c>
      <c r="I1465">
        <v>1026332</v>
      </c>
      <c r="J1465">
        <v>0</v>
      </c>
      <c r="K1465">
        <v>1</v>
      </c>
      <c r="L1465">
        <v>1</v>
      </c>
      <c r="M1465">
        <v>0</v>
      </c>
      <c r="N1465">
        <v>9020244</v>
      </c>
      <c r="O1465">
        <v>1</v>
      </c>
      <c r="P1465" t="s">
        <v>778</v>
      </c>
      <c r="Q1465">
        <v>1005</v>
      </c>
      <c r="R1465">
        <v>6</v>
      </c>
      <c r="S1465">
        <v>0</v>
      </c>
      <c r="T1465">
        <v>0</v>
      </c>
      <c r="V1465" t="s">
        <v>1387</v>
      </c>
      <c r="W1465">
        <v>3</v>
      </c>
      <c r="X1465" s="68">
        <v>42354</v>
      </c>
      <c r="Y1465" s="68">
        <v>36525</v>
      </c>
      <c r="Z1465">
        <v>0</v>
      </c>
      <c r="AA1465">
        <v>28</v>
      </c>
      <c r="AB1465" t="s">
        <v>432</v>
      </c>
      <c r="AE1465" t="s">
        <v>437</v>
      </c>
      <c r="AF1465">
        <v>30001</v>
      </c>
    </row>
    <row r="1466" spans="1:32" x14ac:dyDescent="0.25">
      <c r="A1466" t="s">
        <v>777</v>
      </c>
      <c r="B1466" t="s">
        <v>432</v>
      </c>
      <c r="C1466" s="158" t="str">
        <f t="shared" si="22"/>
        <v>1134052</v>
      </c>
      <c r="D1466">
        <v>113405</v>
      </c>
      <c r="F1466">
        <v>12</v>
      </c>
      <c r="H1466" t="s">
        <v>397</v>
      </c>
      <c r="I1466">
        <v>1026333</v>
      </c>
      <c r="J1466">
        <v>0</v>
      </c>
      <c r="K1466">
        <v>1</v>
      </c>
      <c r="L1466">
        <v>1</v>
      </c>
      <c r="M1466">
        <v>0</v>
      </c>
      <c r="N1466">
        <v>9020244</v>
      </c>
      <c r="O1466">
        <v>2</v>
      </c>
      <c r="P1466" t="s">
        <v>778</v>
      </c>
      <c r="Q1466">
        <v>1005</v>
      </c>
      <c r="R1466">
        <v>6</v>
      </c>
      <c r="S1466">
        <v>0</v>
      </c>
      <c r="T1466">
        <v>0</v>
      </c>
      <c r="V1466" t="s">
        <v>1387</v>
      </c>
      <c r="W1466">
        <v>3</v>
      </c>
      <c r="X1466" s="68">
        <v>42354</v>
      </c>
      <c r="Y1466" s="68">
        <v>36525</v>
      </c>
      <c r="Z1466">
        <v>0</v>
      </c>
      <c r="AA1466">
        <v>28</v>
      </c>
      <c r="AB1466" t="s">
        <v>432</v>
      </c>
      <c r="AE1466" t="s">
        <v>437</v>
      </c>
      <c r="AF1466">
        <v>30001</v>
      </c>
    </row>
    <row r="1467" spans="1:32" x14ac:dyDescent="0.25">
      <c r="A1467" t="s">
        <v>777</v>
      </c>
      <c r="B1467" t="s">
        <v>432</v>
      </c>
      <c r="C1467" s="158" t="str">
        <f t="shared" si="22"/>
        <v>1134053</v>
      </c>
      <c r="D1467">
        <v>113405</v>
      </c>
      <c r="F1467">
        <v>12</v>
      </c>
      <c r="H1467" t="s">
        <v>397</v>
      </c>
      <c r="I1467">
        <v>1026334</v>
      </c>
      <c r="J1467">
        <v>0</v>
      </c>
      <c r="K1467">
        <v>1</v>
      </c>
      <c r="L1467">
        <v>1</v>
      </c>
      <c r="M1467">
        <v>0</v>
      </c>
      <c r="N1467">
        <v>9020244</v>
      </c>
      <c r="O1467">
        <v>3</v>
      </c>
      <c r="P1467" t="s">
        <v>778</v>
      </c>
      <c r="Q1467">
        <v>1005</v>
      </c>
      <c r="R1467">
        <v>6</v>
      </c>
      <c r="S1467">
        <v>0</v>
      </c>
      <c r="T1467">
        <v>0</v>
      </c>
      <c r="V1467" t="s">
        <v>1387</v>
      </c>
      <c r="W1467">
        <v>3</v>
      </c>
      <c r="X1467" s="68">
        <v>42354</v>
      </c>
      <c r="Y1467" s="68">
        <v>36525</v>
      </c>
      <c r="Z1467">
        <v>0</v>
      </c>
      <c r="AA1467">
        <v>28</v>
      </c>
      <c r="AB1467" t="s">
        <v>432</v>
      </c>
      <c r="AE1467" t="s">
        <v>437</v>
      </c>
      <c r="AF1467">
        <v>30001</v>
      </c>
    </row>
    <row r="1468" spans="1:32" x14ac:dyDescent="0.25">
      <c r="A1468" t="s">
        <v>777</v>
      </c>
      <c r="B1468" t="s">
        <v>432</v>
      </c>
      <c r="C1468" s="158" t="str">
        <f t="shared" si="22"/>
        <v>1134054</v>
      </c>
      <c r="D1468">
        <v>113405</v>
      </c>
      <c r="F1468">
        <v>12</v>
      </c>
      <c r="H1468" t="s">
        <v>397</v>
      </c>
      <c r="I1468">
        <v>1026335</v>
      </c>
      <c r="J1468">
        <v>0</v>
      </c>
      <c r="K1468">
        <v>1</v>
      </c>
      <c r="L1468">
        <v>1</v>
      </c>
      <c r="M1468">
        <v>0</v>
      </c>
      <c r="N1468">
        <v>9020244</v>
      </c>
      <c r="O1468">
        <v>4</v>
      </c>
      <c r="P1468" t="s">
        <v>778</v>
      </c>
      <c r="Q1468">
        <v>1005</v>
      </c>
      <c r="R1468">
        <v>6</v>
      </c>
      <c r="S1468">
        <v>0</v>
      </c>
      <c r="T1468">
        <v>0</v>
      </c>
      <c r="V1468" t="s">
        <v>1387</v>
      </c>
      <c r="W1468">
        <v>3</v>
      </c>
      <c r="X1468" s="68">
        <v>42354</v>
      </c>
      <c r="Y1468" s="68">
        <v>36525</v>
      </c>
      <c r="Z1468">
        <v>0</v>
      </c>
      <c r="AA1468">
        <v>28</v>
      </c>
      <c r="AB1468" t="s">
        <v>432</v>
      </c>
      <c r="AE1468" t="s">
        <v>437</v>
      </c>
      <c r="AF1468">
        <v>30001</v>
      </c>
    </row>
    <row r="1469" spans="1:32" x14ac:dyDescent="0.25">
      <c r="A1469" t="s">
        <v>777</v>
      </c>
      <c r="B1469" t="s">
        <v>432</v>
      </c>
      <c r="C1469" s="158" t="str">
        <f t="shared" si="22"/>
        <v>1134055</v>
      </c>
      <c r="D1469">
        <v>113405</v>
      </c>
      <c r="F1469">
        <v>12</v>
      </c>
      <c r="H1469" t="s">
        <v>397</v>
      </c>
      <c r="I1469">
        <v>1026336</v>
      </c>
      <c r="J1469">
        <v>0</v>
      </c>
      <c r="K1469">
        <v>1</v>
      </c>
      <c r="L1469">
        <v>1</v>
      </c>
      <c r="M1469">
        <v>0</v>
      </c>
      <c r="N1469">
        <v>9020244</v>
      </c>
      <c r="O1469">
        <v>5</v>
      </c>
      <c r="P1469" t="s">
        <v>778</v>
      </c>
      <c r="Q1469">
        <v>1005</v>
      </c>
      <c r="R1469">
        <v>6</v>
      </c>
      <c r="S1469">
        <v>0</v>
      </c>
      <c r="T1469">
        <v>0</v>
      </c>
      <c r="V1469" t="s">
        <v>1387</v>
      </c>
      <c r="W1469">
        <v>3</v>
      </c>
      <c r="X1469" s="68">
        <v>42354</v>
      </c>
      <c r="Y1469" s="68">
        <v>36525</v>
      </c>
      <c r="Z1469">
        <v>0</v>
      </c>
      <c r="AA1469">
        <v>28</v>
      </c>
      <c r="AB1469" t="s">
        <v>432</v>
      </c>
      <c r="AE1469" t="s">
        <v>437</v>
      </c>
      <c r="AF1469">
        <v>30001</v>
      </c>
    </row>
    <row r="1470" spans="1:32" x14ac:dyDescent="0.25">
      <c r="A1470" t="s">
        <v>779</v>
      </c>
      <c r="B1470" t="s">
        <v>432</v>
      </c>
      <c r="C1470" s="158" t="str">
        <f t="shared" si="22"/>
        <v>1134061</v>
      </c>
      <c r="D1470">
        <v>113406</v>
      </c>
      <c r="F1470">
        <v>12</v>
      </c>
      <c r="H1470" t="s">
        <v>397</v>
      </c>
      <c r="I1470">
        <v>1026322</v>
      </c>
      <c r="J1470">
        <v>0</v>
      </c>
      <c r="K1470">
        <v>0</v>
      </c>
      <c r="L1470">
        <v>1</v>
      </c>
      <c r="M1470">
        <v>0</v>
      </c>
      <c r="N1470">
        <v>9020244</v>
      </c>
      <c r="O1470">
        <v>1</v>
      </c>
      <c r="P1470" t="s">
        <v>780</v>
      </c>
      <c r="Q1470">
        <v>1005</v>
      </c>
      <c r="R1470">
        <v>6</v>
      </c>
      <c r="S1470">
        <v>0</v>
      </c>
      <c r="T1470">
        <v>0</v>
      </c>
      <c r="V1470" t="s">
        <v>1387</v>
      </c>
      <c r="W1470">
        <v>3</v>
      </c>
      <c r="X1470" s="68">
        <v>42354</v>
      </c>
      <c r="Y1470" s="68">
        <v>36525</v>
      </c>
      <c r="Z1470">
        <v>0</v>
      </c>
      <c r="AA1470">
        <v>28</v>
      </c>
      <c r="AB1470" t="s">
        <v>432</v>
      </c>
      <c r="AE1470" t="s">
        <v>437</v>
      </c>
      <c r="AF1470">
        <v>30001</v>
      </c>
    </row>
    <row r="1471" spans="1:32" x14ac:dyDescent="0.25">
      <c r="A1471" t="s">
        <v>779</v>
      </c>
      <c r="B1471" t="s">
        <v>432</v>
      </c>
      <c r="C1471" s="158" t="str">
        <f t="shared" si="22"/>
        <v>1134062</v>
      </c>
      <c r="D1471">
        <v>113406</v>
      </c>
      <c r="F1471">
        <v>12</v>
      </c>
      <c r="H1471" t="s">
        <v>397</v>
      </c>
      <c r="I1471">
        <v>1026323</v>
      </c>
      <c r="J1471">
        <v>0</v>
      </c>
      <c r="K1471">
        <v>0</v>
      </c>
      <c r="L1471">
        <v>1</v>
      </c>
      <c r="M1471">
        <v>0</v>
      </c>
      <c r="N1471">
        <v>9020244</v>
      </c>
      <c r="O1471">
        <v>2</v>
      </c>
      <c r="P1471" t="s">
        <v>780</v>
      </c>
      <c r="Q1471">
        <v>1005</v>
      </c>
      <c r="R1471">
        <v>6</v>
      </c>
      <c r="S1471">
        <v>0</v>
      </c>
      <c r="T1471">
        <v>0</v>
      </c>
      <c r="V1471" t="s">
        <v>1387</v>
      </c>
      <c r="W1471">
        <v>3</v>
      </c>
      <c r="X1471" s="68">
        <v>42354</v>
      </c>
      <c r="Y1471" s="68">
        <v>36525</v>
      </c>
      <c r="Z1471">
        <v>0</v>
      </c>
      <c r="AA1471">
        <v>28</v>
      </c>
      <c r="AB1471" t="s">
        <v>432</v>
      </c>
      <c r="AE1471" t="s">
        <v>437</v>
      </c>
      <c r="AF1471">
        <v>30001</v>
      </c>
    </row>
    <row r="1472" spans="1:32" x14ac:dyDescent="0.25">
      <c r="A1472" t="s">
        <v>779</v>
      </c>
      <c r="B1472" t="s">
        <v>432</v>
      </c>
      <c r="C1472" s="158" t="str">
        <f t="shared" si="22"/>
        <v>1134063</v>
      </c>
      <c r="D1472">
        <v>113406</v>
      </c>
      <c r="F1472">
        <v>12</v>
      </c>
      <c r="H1472" t="s">
        <v>397</v>
      </c>
      <c r="I1472">
        <v>1026324</v>
      </c>
      <c r="J1472">
        <v>0</v>
      </c>
      <c r="K1472">
        <v>0</v>
      </c>
      <c r="L1472">
        <v>1</v>
      </c>
      <c r="M1472">
        <v>0</v>
      </c>
      <c r="N1472">
        <v>9020244</v>
      </c>
      <c r="O1472">
        <v>3</v>
      </c>
      <c r="P1472" t="s">
        <v>780</v>
      </c>
      <c r="Q1472">
        <v>1005</v>
      </c>
      <c r="R1472">
        <v>6</v>
      </c>
      <c r="S1472">
        <v>0</v>
      </c>
      <c r="T1472">
        <v>0</v>
      </c>
      <c r="V1472" t="s">
        <v>1387</v>
      </c>
      <c r="W1472">
        <v>3</v>
      </c>
      <c r="X1472" s="68">
        <v>42354</v>
      </c>
      <c r="Y1472" s="68">
        <v>36525</v>
      </c>
      <c r="Z1472">
        <v>0</v>
      </c>
      <c r="AA1472">
        <v>28</v>
      </c>
      <c r="AB1472" t="s">
        <v>432</v>
      </c>
      <c r="AE1472" t="s">
        <v>437</v>
      </c>
      <c r="AF1472">
        <v>30001</v>
      </c>
    </row>
    <row r="1473" spans="1:32" x14ac:dyDescent="0.25">
      <c r="A1473" t="s">
        <v>779</v>
      </c>
      <c r="B1473" t="s">
        <v>432</v>
      </c>
      <c r="C1473" s="158" t="str">
        <f t="shared" si="22"/>
        <v>1134064</v>
      </c>
      <c r="D1473">
        <v>113406</v>
      </c>
      <c r="F1473">
        <v>12</v>
      </c>
      <c r="H1473" t="s">
        <v>397</v>
      </c>
      <c r="I1473">
        <v>1026325</v>
      </c>
      <c r="J1473">
        <v>0</v>
      </c>
      <c r="K1473">
        <v>0</v>
      </c>
      <c r="L1473">
        <v>1</v>
      </c>
      <c r="M1473">
        <v>0</v>
      </c>
      <c r="N1473">
        <v>9020244</v>
      </c>
      <c r="O1473">
        <v>4</v>
      </c>
      <c r="P1473" t="s">
        <v>780</v>
      </c>
      <c r="Q1473">
        <v>1005</v>
      </c>
      <c r="R1473">
        <v>6</v>
      </c>
      <c r="S1473">
        <v>0</v>
      </c>
      <c r="T1473">
        <v>0</v>
      </c>
      <c r="V1473" t="s">
        <v>1387</v>
      </c>
      <c r="W1473">
        <v>3</v>
      </c>
      <c r="X1473" s="68">
        <v>42354</v>
      </c>
      <c r="Y1473" s="68">
        <v>36525</v>
      </c>
      <c r="Z1473">
        <v>0</v>
      </c>
      <c r="AA1473">
        <v>28</v>
      </c>
      <c r="AB1473" t="s">
        <v>432</v>
      </c>
      <c r="AE1473" t="s">
        <v>437</v>
      </c>
      <c r="AF1473">
        <v>30001</v>
      </c>
    </row>
    <row r="1474" spans="1:32" x14ac:dyDescent="0.25">
      <c r="A1474" t="s">
        <v>779</v>
      </c>
      <c r="B1474" t="s">
        <v>432</v>
      </c>
      <c r="C1474" s="158" t="str">
        <f t="shared" si="22"/>
        <v>1134065</v>
      </c>
      <c r="D1474">
        <v>113406</v>
      </c>
      <c r="F1474">
        <v>12</v>
      </c>
      <c r="H1474" t="s">
        <v>397</v>
      </c>
      <c r="I1474">
        <v>1026326</v>
      </c>
      <c r="J1474">
        <v>0</v>
      </c>
      <c r="K1474">
        <v>0</v>
      </c>
      <c r="L1474">
        <v>1</v>
      </c>
      <c r="M1474">
        <v>0</v>
      </c>
      <c r="N1474">
        <v>9020244</v>
      </c>
      <c r="O1474">
        <v>5</v>
      </c>
      <c r="P1474" t="s">
        <v>780</v>
      </c>
      <c r="Q1474">
        <v>1005</v>
      </c>
      <c r="R1474">
        <v>6</v>
      </c>
      <c r="S1474">
        <v>0</v>
      </c>
      <c r="T1474">
        <v>0</v>
      </c>
      <c r="V1474" t="s">
        <v>1387</v>
      </c>
      <c r="W1474">
        <v>3</v>
      </c>
      <c r="X1474" s="68">
        <v>42354</v>
      </c>
      <c r="Y1474" s="68">
        <v>36525</v>
      </c>
      <c r="Z1474">
        <v>0</v>
      </c>
      <c r="AA1474">
        <v>28</v>
      </c>
      <c r="AB1474" t="s">
        <v>432</v>
      </c>
      <c r="AE1474" t="s">
        <v>437</v>
      </c>
      <c r="AF1474">
        <v>30001</v>
      </c>
    </row>
    <row r="1475" spans="1:32" x14ac:dyDescent="0.25">
      <c r="A1475" t="s">
        <v>781</v>
      </c>
      <c r="B1475" t="s">
        <v>432</v>
      </c>
      <c r="C1475" s="158" t="str">
        <f t="shared" ref="C1475:C1538" si="23">D1475&amp;O1475</f>
        <v>1134071</v>
      </c>
      <c r="D1475">
        <v>113407</v>
      </c>
      <c r="F1475">
        <v>12</v>
      </c>
      <c r="H1475" t="s">
        <v>397</v>
      </c>
      <c r="I1475">
        <v>1026317</v>
      </c>
      <c r="J1475">
        <v>0</v>
      </c>
      <c r="K1475">
        <v>1</v>
      </c>
      <c r="L1475">
        <v>1</v>
      </c>
      <c r="M1475">
        <v>0</v>
      </c>
      <c r="N1475">
        <v>9020244</v>
      </c>
      <c r="O1475">
        <v>1</v>
      </c>
      <c r="P1475" t="s">
        <v>782</v>
      </c>
      <c r="Q1475">
        <v>1005</v>
      </c>
      <c r="R1475">
        <v>6</v>
      </c>
      <c r="S1475">
        <v>0</v>
      </c>
      <c r="T1475">
        <v>0</v>
      </c>
      <c r="V1475" t="s">
        <v>1387</v>
      </c>
      <c r="W1475">
        <v>3</v>
      </c>
      <c r="X1475" s="68">
        <v>42354</v>
      </c>
      <c r="Y1475" s="68">
        <v>36525</v>
      </c>
      <c r="Z1475">
        <v>0</v>
      </c>
      <c r="AA1475">
        <v>28</v>
      </c>
      <c r="AB1475" t="s">
        <v>432</v>
      </c>
      <c r="AE1475" t="s">
        <v>437</v>
      </c>
      <c r="AF1475">
        <v>30001</v>
      </c>
    </row>
    <row r="1476" spans="1:32" x14ac:dyDescent="0.25">
      <c r="A1476" t="s">
        <v>781</v>
      </c>
      <c r="B1476" t="s">
        <v>432</v>
      </c>
      <c r="C1476" s="158" t="str">
        <f t="shared" si="23"/>
        <v>1134072</v>
      </c>
      <c r="D1476">
        <v>113407</v>
      </c>
      <c r="F1476">
        <v>12</v>
      </c>
      <c r="H1476" t="s">
        <v>397</v>
      </c>
      <c r="I1476">
        <v>1026318</v>
      </c>
      <c r="J1476">
        <v>0</v>
      </c>
      <c r="K1476">
        <v>1</v>
      </c>
      <c r="L1476">
        <v>1</v>
      </c>
      <c r="M1476">
        <v>0</v>
      </c>
      <c r="N1476">
        <v>9020244</v>
      </c>
      <c r="O1476">
        <v>2</v>
      </c>
      <c r="P1476" t="s">
        <v>782</v>
      </c>
      <c r="Q1476">
        <v>1005</v>
      </c>
      <c r="R1476">
        <v>6</v>
      </c>
      <c r="S1476">
        <v>0</v>
      </c>
      <c r="T1476">
        <v>0</v>
      </c>
      <c r="V1476" t="s">
        <v>1387</v>
      </c>
      <c r="W1476">
        <v>3</v>
      </c>
      <c r="X1476" s="68">
        <v>42354</v>
      </c>
      <c r="Y1476" s="68">
        <v>36525</v>
      </c>
      <c r="Z1476">
        <v>0</v>
      </c>
      <c r="AA1476">
        <v>28</v>
      </c>
      <c r="AB1476" t="s">
        <v>432</v>
      </c>
      <c r="AE1476" t="s">
        <v>437</v>
      </c>
      <c r="AF1476">
        <v>30001</v>
      </c>
    </row>
    <row r="1477" spans="1:32" x14ac:dyDescent="0.25">
      <c r="A1477" t="s">
        <v>781</v>
      </c>
      <c r="B1477" t="s">
        <v>432</v>
      </c>
      <c r="C1477" s="158" t="str">
        <f t="shared" si="23"/>
        <v>1134073</v>
      </c>
      <c r="D1477">
        <v>113407</v>
      </c>
      <c r="F1477">
        <v>12</v>
      </c>
      <c r="H1477" t="s">
        <v>397</v>
      </c>
      <c r="I1477">
        <v>1026319</v>
      </c>
      <c r="J1477">
        <v>0</v>
      </c>
      <c r="K1477">
        <v>1</v>
      </c>
      <c r="L1477">
        <v>1</v>
      </c>
      <c r="M1477">
        <v>0</v>
      </c>
      <c r="N1477">
        <v>9020244</v>
      </c>
      <c r="O1477">
        <v>3</v>
      </c>
      <c r="P1477" t="s">
        <v>782</v>
      </c>
      <c r="Q1477">
        <v>1005</v>
      </c>
      <c r="R1477">
        <v>6</v>
      </c>
      <c r="S1477">
        <v>0</v>
      </c>
      <c r="T1477">
        <v>0</v>
      </c>
      <c r="V1477" t="s">
        <v>1387</v>
      </c>
      <c r="W1477">
        <v>3</v>
      </c>
      <c r="X1477" s="68">
        <v>42354</v>
      </c>
      <c r="Y1477" s="68">
        <v>36525</v>
      </c>
      <c r="Z1477">
        <v>0</v>
      </c>
      <c r="AA1477">
        <v>28</v>
      </c>
      <c r="AB1477" t="s">
        <v>432</v>
      </c>
      <c r="AE1477" t="s">
        <v>437</v>
      </c>
      <c r="AF1477">
        <v>30001</v>
      </c>
    </row>
    <row r="1478" spans="1:32" x14ac:dyDescent="0.25">
      <c r="A1478" t="s">
        <v>781</v>
      </c>
      <c r="B1478" t="s">
        <v>432</v>
      </c>
      <c r="C1478" s="158" t="str">
        <f t="shared" si="23"/>
        <v>1134074</v>
      </c>
      <c r="D1478">
        <v>113407</v>
      </c>
      <c r="F1478">
        <v>12</v>
      </c>
      <c r="H1478" t="s">
        <v>397</v>
      </c>
      <c r="I1478">
        <v>1026320</v>
      </c>
      <c r="J1478">
        <v>0</v>
      </c>
      <c r="K1478">
        <v>1</v>
      </c>
      <c r="L1478">
        <v>1</v>
      </c>
      <c r="M1478">
        <v>0</v>
      </c>
      <c r="N1478">
        <v>9020244</v>
      </c>
      <c r="O1478">
        <v>4</v>
      </c>
      <c r="P1478" t="s">
        <v>782</v>
      </c>
      <c r="Q1478">
        <v>1005</v>
      </c>
      <c r="R1478">
        <v>6</v>
      </c>
      <c r="S1478">
        <v>0</v>
      </c>
      <c r="T1478">
        <v>0</v>
      </c>
      <c r="V1478" t="s">
        <v>1387</v>
      </c>
      <c r="W1478">
        <v>3</v>
      </c>
      <c r="X1478" s="68">
        <v>42354</v>
      </c>
      <c r="Y1478" s="68">
        <v>36525</v>
      </c>
      <c r="Z1478">
        <v>0</v>
      </c>
      <c r="AA1478">
        <v>28</v>
      </c>
      <c r="AB1478" t="s">
        <v>432</v>
      </c>
      <c r="AE1478" t="s">
        <v>437</v>
      </c>
      <c r="AF1478">
        <v>30001</v>
      </c>
    </row>
    <row r="1479" spans="1:32" x14ac:dyDescent="0.25">
      <c r="A1479" t="s">
        <v>781</v>
      </c>
      <c r="B1479" t="s">
        <v>432</v>
      </c>
      <c r="C1479" s="158" t="str">
        <f t="shared" si="23"/>
        <v>1134075</v>
      </c>
      <c r="D1479">
        <v>113407</v>
      </c>
      <c r="F1479">
        <v>12</v>
      </c>
      <c r="H1479" t="s">
        <v>397</v>
      </c>
      <c r="I1479">
        <v>1026321</v>
      </c>
      <c r="J1479">
        <v>0</v>
      </c>
      <c r="K1479">
        <v>1</v>
      </c>
      <c r="L1479">
        <v>1</v>
      </c>
      <c r="M1479">
        <v>0</v>
      </c>
      <c r="N1479">
        <v>9020244</v>
      </c>
      <c r="O1479">
        <v>5</v>
      </c>
      <c r="P1479" t="s">
        <v>782</v>
      </c>
      <c r="Q1479">
        <v>1005</v>
      </c>
      <c r="R1479">
        <v>6</v>
      </c>
      <c r="S1479">
        <v>0</v>
      </c>
      <c r="T1479">
        <v>0</v>
      </c>
      <c r="V1479" t="s">
        <v>1387</v>
      </c>
      <c r="W1479">
        <v>3</v>
      </c>
      <c r="X1479" s="68">
        <v>42354</v>
      </c>
      <c r="Y1479" s="68">
        <v>36525</v>
      </c>
      <c r="Z1479">
        <v>0</v>
      </c>
      <c r="AA1479">
        <v>28</v>
      </c>
      <c r="AB1479" t="s">
        <v>432</v>
      </c>
      <c r="AE1479" t="s">
        <v>437</v>
      </c>
      <c r="AF1479">
        <v>30001</v>
      </c>
    </row>
    <row r="1480" spans="1:32" x14ac:dyDescent="0.25">
      <c r="A1480" t="s">
        <v>783</v>
      </c>
      <c r="B1480" t="s">
        <v>432</v>
      </c>
      <c r="C1480" s="158" t="str">
        <f t="shared" si="23"/>
        <v>1134081</v>
      </c>
      <c r="D1480">
        <v>113408</v>
      </c>
      <c r="F1480">
        <v>12</v>
      </c>
      <c r="H1480" t="s">
        <v>397</v>
      </c>
      <c r="I1480">
        <v>1026327</v>
      </c>
      <c r="J1480">
        <v>0</v>
      </c>
      <c r="K1480">
        <v>1</v>
      </c>
      <c r="L1480">
        <v>1</v>
      </c>
      <c r="M1480">
        <v>0</v>
      </c>
      <c r="N1480">
        <v>9020244</v>
      </c>
      <c r="O1480">
        <v>1</v>
      </c>
      <c r="P1480" t="s">
        <v>784</v>
      </c>
      <c r="Q1480">
        <v>1005</v>
      </c>
      <c r="R1480">
        <v>6</v>
      </c>
      <c r="S1480">
        <v>0</v>
      </c>
      <c r="T1480">
        <v>0</v>
      </c>
      <c r="V1480" t="s">
        <v>1387</v>
      </c>
      <c r="W1480">
        <v>3</v>
      </c>
      <c r="X1480" s="68">
        <v>42354</v>
      </c>
      <c r="Y1480" s="68">
        <v>36525</v>
      </c>
      <c r="Z1480">
        <v>0</v>
      </c>
      <c r="AA1480">
        <v>28</v>
      </c>
      <c r="AB1480" t="s">
        <v>432</v>
      </c>
      <c r="AE1480" t="s">
        <v>437</v>
      </c>
      <c r="AF1480">
        <v>30001</v>
      </c>
    </row>
    <row r="1481" spans="1:32" x14ac:dyDescent="0.25">
      <c r="A1481" t="s">
        <v>783</v>
      </c>
      <c r="B1481" t="s">
        <v>432</v>
      </c>
      <c r="C1481" s="158" t="str">
        <f t="shared" si="23"/>
        <v>1134082</v>
      </c>
      <c r="D1481">
        <v>113408</v>
      </c>
      <c r="F1481">
        <v>12</v>
      </c>
      <c r="H1481" t="s">
        <v>397</v>
      </c>
      <c r="I1481">
        <v>1026328</v>
      </c>
      <c r="J1481">
        <v>0</v>
      </c>
      <c r="K1481">
        <v>1</v>
      </c>
      <c r="L1481">
        <v>1</v>
      </c>
      <c r="M1481">
        <v>0</v>
      </c>
      <c r="N1481">
        <v>9020244</v>
      </c>
      <c r="O1481">
        <v>2</v>
      </c>
      <c r="P1481" t="s">
        <v>784</v>
      </c>
      <c r="Q1481">
        <v>1005</v>
      </c>
      <c r="R1481">
        <v>6</v>
      </c>
      <c r="S1481">
        <v>0</v>
      </c>
      <c r="T1481">
        <v>0</v>
      </c>
      <c r="V1481" t="s">
        <v>1387</v>
      </c>
      <c r="W1481">
        <v>3</v>
      </c>
      <c r="X1481" s="68">
        <v>42354</v>
      </c>
      <c r="Y1481" s="68">
        <v>36525</v>
      </c>
      <c r="Z1481">
        <v>0</v>
      </c>
      <c r="AA1481">
        <v>28</v>
      </c>
      <c r="AB1481" t="s">
        <v>432</v>
      </c>
      <c r="AE1481" t="s">
        <v>437</v>
      </c>
      <c r="AF1481">
        <v>30001</v>
      </c>
    </row>
    <row r="1482" spans="1:32" x14ac:dyDescent="0.25">
      <c r="A1482" t="s">
        <v>783</v>
      </c>
      <c r="B1482" t="s">
        <v>432</v>
      </c>
      <c r="C1482" s="158" t="str">
        <f t="shared" si="23"/>
        <v>1134083</v>
      </c>
      <c r="D1482">
        <v>113408</v>
      </c>
      <c r="F1482">
        <v>12</v>
      </c>
      <c r="H1482" t="s">
        <v>397</v>
      </c>
      <c r="I1482">
        <v>1026329</v>
      </c>
      <c r="J1482">
        <v>0</v>
      </c>
      <c r="K1482">
        <v>1</v>
      </c>
      <c r="L1482">
        <v>1</v>
      </c>
      <c r="M1482">
        <v>0</v>
      </c>
      <c r="N1482">
        <v>9020244</v>
      </c>
      <c r="O1482">
        <v>3</v>
      </c>
      <c r="P1482" t="s">
        <v>784</v>
      </c>
      <c r="Q1482">
        <v>1005</v>
      </c>
      <c r="R1482">
        <v>6</v>
      </c>
      <c r="S1482">
        <v>0</v>
      </c>
      <c r="T1482">
        <v>0</v>
      </c>
      <c r="V1482" t="s">
        <v>1387</v>
      </c>
      <c r="W1482">
        <v>3</v>
      </c>
      <c r="X1482" s="68">
        <v>42354</v>
      </c>
      <c r="Y1482" s="68">
        <v>36525</v>
      </c>
      <c r="Z1482">
        <v>0</v>
      </c>
      <c r="AA1482">
        <v>28</v>
      </c>
      <c r="AB1482" t="s">
        <v>432</v>
      </c>
      <c r="AE1482" t="s">
        <v>437</v>
      </c>
      <c r="AF1482">
        <v>30001</v>
      </c>
    </row>
    <row r="1483" spans="1:32" x14ac:dyDescent="0.25">
      <c r="A1483" t="s">
        <v>783</v>
      </c>
      <c r="B1483" t="s">
        <v>432</v>
      </c>
      <c r="C1483" s="158" t="str">
        <f t="shared" si="23"/>
        <v>1134084</v>
      </c>
      <c r="D1483">
        <v>113408</v>
      </c>
      <c r="F1483">
        <v>12</v>
      </c>
      <c r="H1483" t="s">
        <v>397</v>
      </c>
      <c r="I1483">
        <v>1026330</v>
      </c>
      <c r="J1483">
        <v>0</v>
      </c>
      <c r="K1483">
        <v>1</v>
      </c>
      <c r="L1483">
        <v>1</v>
      </c>
      <c r="M1483">
        <v>0</v>
      </c>
      <c r="N1483">
        <v>9020244</v>
      </c>
      <c r="O1483">
        <v>4</v>
      </c>
      <c r="P1483" t="s">
        <v>784</v>
      </c>
      <c r="Q1483">
        <v>1005</v>
      </c>
      <c r="R1483">
        <v>6</v>
      </c>
      <c r="S1483">
        <v>0</v>
      </c>
      <c r="T1483">
        <v>0</v>
      </c>
      <c r="V1483" t="s">
        <v>1387</v>
      </c>
      <c r="W1483">
        <v>3</v>
      </c>
      <c r="X1483" s="68">
        <v>42354</v>
      </c>
      <c r="Y1483" s="68">
        <v>36525</v>
      </c>
      <c r="Z1483">
        <v>0</v>
      </c>
      <c r="AA1483">
        <v>28</v>
      </c>
      <c r="AB1483" t="s">
        <v>432</v>
      </c>
      <c r="AE1483" t="s">
        <v>437</v>
      </c>
      <c r="AF1483">
        <v>30001</v>
      </c>
    </row>
    <row r="1484" spans="1:32" x14ac:dyDescent="0.25">
      <c r="A1484" t="s">
        <v>783</v>
      </c>
      <c r="B1484" t="s">
        <v>432</v>
      </c>
      <c r="C1484" s="158" t="str">
        <f t="shared" si="23"/>
        <v>1134085</v>
      </c>
      <c r="D1484">
        <v>113408</v>
      </c>
      <c r="F1484">
        <v>12</v>
      </c>
      <c r="H1484" t="s">
        <v>397</v>
      </c>
      <c r="I1484">
        <v>1026331</v>
      </c>
      <c r="J1484">
        <v>0</v>
      </c>
      <c r="K1484">
        <v>1</v>
      </c>
      <c r="L1484">
        <v>1</v>
      </c>
      <c r="M1484">
        <v>0</v>
      </c>
      <c r="N1484">
        <v>9020244</v>
      </c>
      <c r="O1484">
        <v>5</v>
      </c>
      <c r="P1484" t="s">
        <v>784</v>
      </c>
      <c r="Q1484">
        <v>1005</v>
      </c>
      <c r="R1484">
        <v>6</v>
      </c>
      <c r="S1484">
        <v>0</v>
      </c>
      <c r="T1484">
        <v>0</v>
      </c>
      <c r="V1484" t="s">
        <v>1387</v>
      </c>
      <c r="W1484">
        <v>3</v>
      </c>
      <c r="X1484" s="68">
        <v>42354</v>
      </c>
      <c r="Y1484" s="68">
        <v>36525</v>
      </c>
      <c r="Z1484">
        <v>0</v>
      </c>
      <c r="AA1484">
        <v>28</v>
      </c>
      <c r="AB1484" t="s">
        <v>432</v>
      </c>
      <c r="AE1484" t="s">
        <v>437</v>
      </c>
      <c r="AF1484">
        <v>30001</v>
      </c>
    </row>
    <row r="1485" spans="1:32" x14ac:dyDescent="0.25">
      <c r="A1485" t="s">
        <v>785</v>
      </c>
      <c r="B1485" t="s">
        <v>432</v>
      </c>
      <c r="C1485" s="158" t="str">
        <f t="shared" si="23"/>
        <v>1134091</v>
      </c>
      <c r="D1485">
        <v>113409</v>
      </c>
      <c r="F1485">
        <v>12</v>
      </c>
      <c r="G1485">
        <v>975</v>
      </c>
      <c r="I1485">
        <v>1028942</v>
      </c>
      <c r="J1485">
        <v>1</v>
      </c>
      <c r="K1485">
        <v>0</v>
      </c>
      <c r="L1485">
        <v>1</v>
      </c>
      <c r="M1485">
        <v>0</v>
      </c>
      <c r="N1485">
        <v>9020246</v>
      </c>
      <c r="O1485">
        <v>1</v>
      </c>
      <c r="P1485" t="s">
        <v>191</v>
      </c>
      <c r="Q1485">
        <v>1005</v>
      </c>
      <c r="R1485">
        <v>7</v>
      </c>
      <c r="S1485">
        <v>0</v>
      </c>
      <c r="T1485">
        <v>1001376</v>
      </c>
      <c r="U1485" t="s">
        <v>393</v>
      </c>
      <c r="V1485" t="s">
        <v>1387</v>
      </c>
      <c r="W1485">
        <v>3</v>
      </c>
      <c r="X1485" s="68">
        <v>42354</v>
      </c>
      <c r="Y1485" s="68">
        <v>36525</v>
      </c>
      <c r="Z1485">
        <v>0</v>
      </c>
      <c r="AA1485">
        <v>28</v>
      </c>
      <c r="AB1485" t="s">
        <v>432</v>
      </c>
      <c r="AE1485" t="s">
        <v>437</v>
      </c>
      <c r="AF1485">
        <v>30001</v>
      </c>
    </row>
    <row r="1486" spans="1:32" x14ac:dyDescent="0.25">
      <c r="A1486" t="s">
        <v>785</v>
      </c>
      <c r="B1486" t="s">
        <v>432</v>
      </c>
      <c r="C1486" s="158" t="str">
        <f t="shared" si="23"/>
        <v>1134092</v>
      </c>
      <c r="D1486">
        <v>113409</v>
      </c>
      <c r="F1486">
        <v>12</v>
      </c>
      <c r="G1486">
        <v>1045</v>
      </c>
      <c r="I1486">
        <v>1028943</v>
      </c>
      <c r="J1486">
        <v>1</v>
      </c>
      <c r="K1486">
        <v>0</v>
      </c>
      <c r="L1486">
        <v>1</v>
      </c>
      <c r="M1486">
        <v>0</v>
      </c>
      <c r="N1486">
        <v>9020246</v>
      </c>
      <c r="O1486">
        <v>2</v>
      </c>
      <c r="P1486" t="s">
        <v>191</v>
      </c>
      <c r="Q1486">
        <v>1005</v>
      </c>
      <c r="R1486">
        <v>7</v>
      </c>
      <c r="S1486">
        <v>0</v>
      </c>
      <c r="T1486">
        <v>1001376</v>
      </c>
      <c r="U1486" t="s">
        <v>393</v>
      </c>
      <c r="V1486" t="s">
        <v>1387</v>
      </c>
      <c r="W1486">
        <v>3</v>
      </c>
      <c r="X1486" s="68">
        <v>42354</v>
      </c>
      <c r="Y1486" s="68">
        <v>36525</v>
      </c>
      <c r="Z1486">
        <v>0</v>
      </c>
      <c r="AA1486">
        <v>28</v>
      </c>
      <c r="AB1486" t="s">
        <v>432</v>
      </c>
      <c r="AE1486" t="s">
        <v>437</v>
      </c>
      <c r="AF1486">
        <v>30001</v>
      </c>
    </row>
    <row r="1487" spans="1:32" x14ac:dyDescent="0.25">
      <c r="A1487" t="s">
        <v>785</v>
      </c>
      <c r="B1487" t="s">
        <v>432</v>
      </c>
      <c r="C1487" s="158" t="str">
        <f t="shared" si="23"/>
        <v>1134093</v>
      </c>
      <c r="D1487">
        <v>113409</v>
      </c>
      <c r="F1487">
        <v>12</v>
      </c>
      <c r="G1487">
        <v>1150</v>
      </c>
      <c r="I1487">
        <v>1028944</v>
      </c>
      <c r="J1487">
        <v>1</v>
      </c>
      <c r="K1487">
        <v>0</v>
      </c>
      <c r="L1487">
        <v>1</v>
      </c>
      <c r="M1487">
        <v>0</v>
      </c>
      <c r="N1487">
        <v>9020246</v>
      </c>
      <c r="O1487">
        <v>3</v>
      </c>
      <c r="P1487" t="s">
        <v>191</v>
      </c>
      <c r="Q1487">
        <v>1005</v>
      </c>
      <c r="R1487">
        <v>7</v>
      </c>
      <c r="S1487">
        <v>0</v>
      </c>
      <c r="T1487">
        <v>1001376</v>
      </c>
      <c r="U1487" t="s">
        <v>393</v>
      </c>
      <c r="V1487" t="s">
        <v>1387</v>
      </c>
      <c r="W1487">
        <v>3</v>
      </c>
      <c r="X1487" s="68">
        <v>42354</v>
      </c>
      <c r="Y1487" s="68">
        <v>36525</v>
      </c>
      <c r="Z1487">
        <v>0</v>
      </c>
      <c r="AA1487">
        <v>28</v>
      </c>
      <c r="AB1487" t="s">
        <v>432</v>
      </c>
      <c r="AE1487" t="s">
        <v>437</v>
      </c>
      <c r="AF1487">
        <v>30001</v>
      </c>
    </row>
    <row r="1488" spans="1:32" x14ac:dyDescent="0.25">
      <c r="A1488" t="s">
        <v>785</v>
      </c>
      <c r="B1488" t="s">
        <v>432</v>
      </c>
      <c r="C1488" s="158" t="str">
        <f t="shared" si="23"/>
        <v>1134094</v>
      </c>
      <c r="D1488">
        <v>113409</v>
      </c>
      <c r="F1488">
        <v>12</v>
      </c>
      <c r="G1488">
        <v>1100</v>
      </c>
      <c r="I1488">
        <v>1028945</v>
      </c>
      <c r="J1488">
        <v>1</v>
      </c>
      <c r="K1488">
        <v>0</v>
      </c>
      <c r="L1488">
        <v>1</v>
      </c>
      <c r="M1488">
        <v>0</v>
      </c>
      <c r="N1488">
        <v>9020246</v>
      </c>
      <c r="O1488">
        <v>4</v>
      </c>
      <c r="P1488" t="s">
        <v>191</v>
      </c>
      <c r="Q1488">
        <v>1005</v>
      </c>
      <c r="R1488">
        <v>7</v>
      </c>
      <c r="S1488">
        <v>0</v>
      </c>
      <c r="T1488">
        <v>1001376</v>
      </c>
      <c r="U1488" t="s">
        <v>393</v>
      </c>
      <c r="V1488" t="s">
        <v>1387</v>
      </c>
      <c r="W1488">
        <v>3</v>
      </c>
      <c r="X1488" s="68">
        <v>42354</v>
      </c>
      <c r="Y1488" s="68">
        <v>36525</v>
      </c>
      <c r="Z1488">
        <v>0</v>
      </c>
      <c r="AA1488">
        <v>28</v>
      </c>
      <c r="AB1488" t="s">
        <v>432</v>
      </c>
      <c r="AE1488" t="s">
        <v>437</v>
      </c>
      <c r="AF1488">
        <v>30001</v>
      </c>
    </row>
    <row r="1489" spans="1:32" x14ac:dyDescent="0.25">
      <c r="A1489" t="s">
        <v>785</v>
      </c>
      <c r="B1489" t="s">
        <v>432</v>
      </c>
      <c r="C1489" s="158" t="str">
        <f t="shared" si="23"/>
        <v>1134095</v>
      </c>
      <c r="D1489">
        <v>113409</v>
      </c>
      <c r="F1489">
        <v>12</v>
      </c>
      <c r="G1489">
        <v>1210</v>
      </c>
      <c r="I1489">
        <v>1028946</v>
      </c>
      <c r="J1489">
        <v>1</v>
      </c>
      <c r="K1489">
        <v>0</v>
      </c>
      <c r="L1489">
        <v>1</v>
      </c>
      <c r="M1489">
        <v>0</v>
      </c>
      <c r="N1489">
        <v>9020246</v>
      </c>
      <c r="O1489">
        <v>5</v>
      </c>
      <c r="P1489" t="s">
        <v>191</v>
      </c>
      <c r="Q1489">
        <v>1005</v>
      </c>
      <c r="R1489">
        <v>7</v>
      </c>
      <c r="S1489">
        <v>0</v>
      </c>
      <c r="T1489">
        <v>1001376</v>
      </c>
      <c r="U1489" t="s">
        <v>393</v>
      </c>
      <c r="V1489" t="s">
        <v>1387</v>
      </c>
      <c r="W1489">
        <v>3</v>
      </c>
      <c r="X1489" s="68">
        <v>42354</v>
      </c>
      <c r="Y1489" s="68">
        <v>36525</v>
      </c>
      <c r="Z1489">
        <v>0</v>
      </c>
      <c r="AA1489">
        <v>28</v>
      </c>
      <c r="AB1489" t="s">
        <v>432</v>
      </c>
      <c r="AE1489" t="s">
        <v>437</v>
      </c>
      <c r="AF1489">
        <v>30001</v>
      </c>
    </row>
    <row r="1490" spans="1:32" x14ac:dyDescent="0.25">
      <c r="A1490" t="s">
        <v>786</v>
      </c>
      <c r="B1490" t="s">
        <v>432</v>
      </c>
      <c r="C1490" s="158" t="str">
        <f t="shared" si="23"/>
        <v>1134101</v>
      </c>
      <c r="D1490">
        <v>113410</v>
      </c>
      <c r="F1490">
        <v>12</v>
      </c>
      <c r="H1490" t="s">
        <v>397</v>
      </c>
      <c r="I1490">
        <v>1029355</v>
      </c>
      <c r="J1490">
        <v>0</v>
      </c>
      <c r="K1490">
        <v>0</v>
      </c>
      <c r="L1490">
        <v>1</v>
      </c>
      <c r="M1490">
        <v>0</v>
      </c>
      <c r="N1490">
        <v>9020246</v>
      </c>
      <c r="O1490">
        <v>1</v>
      </c>
      <c r="P1490" t="s">
        <v>787</v>
      </c>
      <c r="Q1490">
        <v>1005</v>
      </c>
      <c r="R1490">
        <v>7</v>
      </c>
      <c r="S1490">
        <v>0</v>
      </c>
      <c r="T1490">
        <v>1001376</v>
      </c>
      <c r="V1490" t="s">
        <v>1387</v>
      </c>
      <c r="W1490">
        <v>3</v>
      </c>
      <c r="X1490" s="68">
        <v>42354</v>
      </c>
      <c r="Y1490" s="68">
        <v>36525</v>
      </c>
      <c r="Z1490">
        <v>0</v>
      </c>
      <c r="AA1490">
        <v>28</v>
      </c>
      <c r="AB1490" t="s">
        <v>432</v>
      </c>
      <c r="AE1490" t="s">
        <v>437</v>
      </c>
      <c r="AF1490">
        <v>30001</v>
      </c>
    </row>
    <row r="1491" spans="1:32" x14ac:dyDescent="0.25">
      <c r="A1491" t="s">
        <v>786</v>
      </c>
      <c r="B1491" t="s">
        <v>432</v>
      </c>
      <c r="C1491" s="158" t="str">
        <f t="shared" si="23"/>
        <v>1134102</v>
      </c>
      <c r="D1491">
        <v>113410</v>
      </c>
      <c r="F1491">
        <v>12</v>
      </c>
      <c r="H1491" t="s">
        <v>397</v>
      </c>
      <c r="I1491">
        <v>1029356</v>
      </c>
      <c r="J1491">
        <v>0</v>
      </c>
      <c r="K1491">
        <v>0</v>
      </c>
      <c r="L1491">
        <v>1</v>
      </c>
      <c r="M1491">
        <v>0</v>
      </c>
      <c r="N1491">
        <v>9020246</v>
      </c>
      <c r="O1491">
        <v>2</v>
      </c>
      <c r="P1491" t="s">
        <v>787</v>
      </c>
      <c r="Q1491">
        <v>1005</v>
      </c>
      <c r="R1491">
        <v>7</v>
      </c>
      <c r="S1491">
        <v>0</v>
      </c>
      <c r="T1491">
        <v>1001376</v>
      </c>
      <c r="V1491" t="s">
        <v>1387</v>
      </c>
      <c r="W1491">
        <v>3</v>
      </c>
      <c r="X1491" s="68">
        <v>42354</v>
      </c>
      <c r="Y1491" s="68">
        <v>36525</v>
      </c>
      <c r="Z1491">
        <v>0</v>
      </c>
      <c r="AA1491">
        <v>28</v>
      </c>
      <c r="AB1491" t="s">
        <v>432</v>
      </c>
      <c r="AE1491" t="s">
        <v>437</v>
      </c>
      <c r="AF1491">
        <v>30001</v>
      </c>
    </row>
    <row r="1492" spans="1:32" x14ac:dyDescent="0.25">
      <c r="A1492" t="s">
        <v>786</v>
      </c>
      <c r="B1492" t="s">
        <v>432</v>
      </c>
      <c r="C1492" s="158" t="str">
        <f t="shared" si="23"/>
        <v>1134103</v>
      </c>
      <c r="D1492">
        <v>113410</v>
      </c>
      <c r="F1492">
        <v>12</v>
      </c>
      <c r="H1492" t="s">
        <v>397</v>
      </c>
      <c r="I1492">
        <v>1029357</v>
      </c>
      <c r="J1492">
        <v>0</v>
      </c>
      <c r="K1492">
        <v>0</v>
      </c>
      <c r="L1492">
        <v>1</v>
      </c>
      <c r="M1492">
        <v>0</v>
      </c>
      <c r="N1492">
        <v>9020246</v>
      </c>
      <c r="O1492">
        <v>3</v>
      </c>
      <c r="P1492" t="s">
        <v>787</v>
      </c>
      <c r="Q1492">
        <v>1005</v>
      </c>
      <c r="R1492">
        <v>7</v>
      </c>
      <c r="S1492">
        <v>0</v>
      </c>
      <c r="T1492">
        <v>1001376</v>
      </c>
      <c r="V1492" t="s">
        <v>1387</v>
      </c>
      <c r="W1492">
        <v>3</v>
      </c>
      <c r="X1492" s="68">
        <v>42354</v>
      </c>
      <c r="Y1492" s="68">
        <v>36525</v>
      </c>
      <c r="Z1492">
        <v>0</v>
      </c>
      <c r="AA1492">
        <v>28</v>
      </c>
      <c r="AB1492" t="s">
        <v>432</v>
      </c>
      <c r="AE1492" t="s">
        <v>437</v>
      </c>
      <c r="AF1492">
        <v>30001</v>
      </c>
    </row>
    <row r="1493" spans="1:32" x14ac:dyDescent="0.25">
      <c r="A1493" t="s">
        <v>786</v>
      </c>
      <c r="B1493" t="s">
        <v>432</v>
      </c>
      <c r="C1493" s="158" t="str">
        <f t="shared" si="23"/>
        <v>1134104</v>
      </c>
      <c r="D1493">
        <v>113410</v>
      </c>
      <c r="F1493">
        <v>12</v>
      </c>
      <c r="H1493" t="s">
        <v>397</v>
      </c>
      <c r="I1493">
        <v>1029358</v>
      </c>
      <c r="J1493">
        <v>0</v>
      </c>
      <c r="K1493">
        <v>0</v>
      </c>
      <c r="L1493">
        <v>1</v>
      </c>
      <c r="M1493">
        <v>0</v>
      </c>
      <c r="N1493">
        <v>9020246</v>
      </c>
      <c r="O1493">
        <v>4</v>
      </c>
      <c r="P1493" t="s">
        <v>787</v>
      </c>
      <c r="Q1493">
        <v>1005</v>
      </c>
      <c r="R1493">
        <v>7</v>
      </c>
      <c r="S1493">
        <v>0</v>
      </c>
      <c r="T1493">
        <v>1001376</v>
      </c>
      <c r="V1493" t="s">
        <v>1387</v>
      </c>
      <c r="W1493">
        <v>3</v>
      </c>
      <c r="X1493" s="68">
        <v>42354</v>
      </c>
      <c r="Y1493" s="68">
        <v>36525</v>
      </c>
      <c r="Z1493">
        <v>0</v>
      </c>
      <c r="AA1493">
        <v>28</v>
      </c>
      <c r="AB1493" t="s">
        <v>432</v>
      </c>
      <c r="AE1493" t="s">
        <v>437</v>
      </c>
      <c r="AF1493">
        <v>30001</v>
      </c>
    </row>
    <row r="1494" spans="1:32" x14ac:dyDescent="0.25">
      <c r="A1494" t="s">
        <v>786</v>
      </c>
      <c r="B1494" t="s">
        <v>432</v>
      </c>
      <c r="C1494" s="158" t="str">
        <f t="shared" si="23"/>
        <v>1134105</v>
      </c>
      <c r="D1494">
        <v>113410</v>
      </c>
      <c r="F1494">
        <v>12</v>
      </c>
      <c r="H1494" t="s">
        <v>397</v>
      </c>
      <c r="I1494">
        <v>1029359</v>
      </c>
      <c r="J1494">
        <v>0</v>
      </c>
      <c r="K1494">
        <v>0</v>
      </c>
      <c r="L1494">
        <v>1</v>
      </c>
      <c r="M1494">
        <v>0</v>
      </c>
      <c r="N1494">
        <v>9020246</v>
      </c>
      <c r="O1494">
        <v>5</v>
      </c>
      <c r="P1494" t="s">
        <v>787</v>
      </c>
      <c r="Q1494">
        <v>1005</v>
      </c>
      <c r="R1494">
        <v>7</v>
      </c>
      <c r="S1494">
        <v>0</v>
      </c>
      <c r="T1494">
        <v>1001376</v>
      </c>
      <c r="V1494" t="s">
        <v>1387</v>
      </c>
      <c r="W1494">
        <v>3</v>
      </c>
      <c r="X1494" s="68">
        <v>42354</v>
      </c>
      <c r="Y1494" s="68">
        <v>36525</v>
      </c>
      <c r="Z1494">
        <v>0</v>
      </c>
      <c r="AA1494">
        <v>28</v>
      </c>
      <c r="AB1494" t="s">
        <v>432</v>
      </c>
      <c r="AE1494" t="s">
        <v>437</v>
      </c>
      <c r="AF1494">
        <v>30001</v>
      </c>
    </row>
    <row r="1495" spans="1:32" x14ac:dyDescent="0.25">
      <c r="A1495" t="s">
        <v>788</v>
      </c>
      <c r="B1495" t="s">
        <v>432</v>
      </c>
      <c r="C1495" s="158" t="str">
        <f t="shared" si="23"/>
        <v>1134111</v>
      </c>
      <c r="D1495">
        <v>113411</v>
      </c>
      <c r="F1495">
        <v>12</v>
      </c>
      <c r="H1495" t="s">
        <v>397</v>
      </c>
      <c r="I1495">
        <v>1028992</v>
      </c>
      <c r="J1495">
        <v>0</v>
      </c>
      <c r="K1495">
        <v>1</v>
      </c>
      <c r="L1495">
        <v>1</v>
      </c>
      <c r="M1495">
        <v>0</v>
      </c>
      <c r="N1495">
        <v>9020252</v>
      </c>
      <c r="O1495">
        <v>1</v>
      </c>
      <c r="P1495" t="s">
        <v>789</v>
      </c>
      <c r="Q1495">
        <v>1005</v>
      </c>
      <c r="R1495">
        <v>6</v>
      </c>
      <c r="S1495">
        <v>0</v>
      </c>
      <c r="T1495">
        <v>0</v>
      </c>
      <c r="V1495" t="s">
        <v>1387</v>
      </c>
      <c r="W1495">
        <v>3</v>
      </c>
      <c r="X1495" s="68">
        <v>42354</v>
      </c>
      <c r="Y1495" s="68">
        <v>36525</v>
      </c>
      <c r="Z1495">
        <v>0</v>
      </c>
      <c r="AA1495">
        <v>28</v>
      </c>
      <c r="AB1495" t="s">
        <v>432</v>
      </c>
      <c r="AE1495" t="s">
        <v>437</v>
      </c>
      <c r="AF1495">
        <v>30001</v>
      </c>
    </row>
    <row r="1496" spans="1:32" x14ac:dyDescent="0.25">
      <c r="A1496" t="s">
        <v>788</v>
      </c>
      <c r="B1496" t="s">
        <v>432</v>
      </c>
      <c r="C1496" s="158" t="str">
        <f t="shared" si="23"/>
        <v>1134112</v>
      </c>
      <c r="D1496">
        <v>113411</v>
      </c>
      <c r="F1496">
        <v>12</v>
      </c>
      <c r="H1496" t="s">
        <v>397</v>
      </c>
      <c r="I1496">
        <v>1028993</v>
      </c>
      <c r="J1496">
        <v>0</v>
      </c>
      <c r="K1496">
        <v>1</v>
      </c>
      <c r="L1496">
        <v>1</v>
      </c>
      <c r="M1496">
        <v>0</v>
      </c>
      <c r="N1496">
        <v>9020252</v>
      </c>
      <c r="O1496">
        <v>2</v>
      </c>
      <c r="P1496" t="s">
        <v>789</v>
      </c>
      <c r="Q1496">
        <v>1005</v>
      </c>
      <c r="R1496">
        <v>6</v>
      </c>
      <c r="S1496">
        <v>0</v>
      </c>
      <c r="T1496">
        <v>0</v>
      </c>
      <c r="V1496" t="s">
        <v>1387</v>
      </c>
      <c r="W1496">
        <v>3</v>
      </c>
      <c r="X1496" s="68">
        <v>42354</v>
      </c>
      <c r="Y1496" s="68">
        <v>36525</v>
      </c>
      <c r="Z1496">
        <v>0</v>
      </c>
      <c r="AA1496">
        <v>28</v>
      </c>
      <c r="AB1496" t="s">
        <v>432</v>
      </c>
      <c r="AE1496" t="s">
        <v>437</v>
      </c>
      <c r="AF1496">
        <v>30001</v>
      </c>
    </row>
    <row r="1497" spans="1:32" x14ac:dyDescent="0.25">
      <c r="A1497" t="s">
        <v>788</v>
      </c>
      <c r="B1497" t="s">
        <v>432</v>
      </c>
      <c r="C1497" s="158" t="str">
        <f t="shared" si="23"/>
        <v>1134113</v>
      </c>
      <c r="D1497">
        <v>113411</v>
      </c>
      <c r="F1497">
        <v>12</v>
      </c>
      <c r="H1497" t="s">
        <v>397</v>
      </c>
      <c r="I1497">
        <v>1028994</v>
      </c>
      <c r="J1497">
        <v>0</v>
      </c>
      <c r="K1497">
        <v>1</v>
      </c>
      <c r="L1497">
        <v>1</v>
      </c>
      <c r="M1497">
        <v>0</v>
      </c>
      <c r="N1497">
        <v>9020252</v>
      </c>
      <c r="O1497">
        <v>3</v>
      </c>
      <c r="P1497" t="s">
        <v>789</v>
      </c>
      <c r="Q1497">
        <v>1005</v>
      </c>
      <c r="R1497">
        <v>6</v>
      </c>
      <c r="S1497">
        <v>0</v>
      </c>
      <c r="T1497">
        <v>0</v>
      </c>
      <c r="V1497" t="s">
        <v>1387</v>
      </c>
      <c r="W1497">
        <v>3</v>
      </c>
      <c r="X1497" s="68">
        <v>42354</v>
      </c>
      <c r="Y1497" s="68">
        <v>36525</v>
      </c>
      <c r="Z1497">
        <v>0</v>
      </c>
      <c r="AA1497">
        <v>28</v>
      </c>
      <c r="AB1497" t="s">
        <v>432</v>
      </c>
      <c r="AE1497" t="s">
        <v>437</v>
      </c>
      <c r="AF1497">
        <v>30001</v>
      </c>
    </row>
    <row r="1498" spans="1:32" x14ac:dyDescent="0.25">
      <c r="A1498" t="s">
        <v>788</v>
      </c>
      <c r="B1498" t="s">
        <v>432</v>
      </c>
      <c r="C1498" s="158" t="str">
        <f t="shared" si="23"/>
        <v>1134114</v>
      </c>
      <c r="D1498">
        <v>113411</v>
      </c>
      <c r="F1498">
        <v>12</v>
      </c>
      <c r="H1498" t="s">
        <v>397</v>
      </c>
      <c r="I1498">
        <v>1028995</v>
      </c>
      <c r="J1498">
        <v>0</v>
      </c>
      <c r="K1498">
        <v>1</v>
      </c>
      <c r="L1498">
        <v>1</v>
      </c>
      <c r="M1498">
        <v>0</v>
      </c>
      <c r="N1498">
        <v>9020252</v>
      </c>
      <c r="O1498">
        <v>4</v>
      </c>
      <c r="P1498" t="s">
        <v>789</v>
      </c>
      <c r="Q1498">
        <v>1005</v>
      </c>
      <c r="R1498">
        <v>6</v>
      </c>
      <c r="S1498">
        <v>0</v>
      </c>
      <c r="T1498">
        <v>0</v>
      </c>
      <c r="V1498" t="s">
        <v>1387</v>
      </c>
      <c r="W1498">
        <v>3</v>
      </c>
      <c r="X1498" s="68">
        <v>42354</v>
      </c>
      <c r="Y1498" s="68">
        <v>36525</v>
      </c>
      <c r="Z1498">
        <v>0</v>
      </c>
      <c r="AA1498">
        <v>28</v>
      </c>
      <c r="AB1498" t="s">
        <v>432</v>
      </c>
      <c r="AE1498" t="s">
        <v>437</v>
      </c>
      <c r="AF1498">
        <v>30001</v>
      </c>
    </row>
    <row r="1499" spans="1:32" x14ac:dyDescent="0.25">
      <c r="A1499" t="s">
        <v>788</v>
      </c>
      <c r="B1499" t="s">
        <v>432</v>
      </c>
      <c r="C1499" s="158" t="str">
        <f t="shared" si="23"/>
        <v>1134115</v>
      </c>
      <c r="D1499">
        <v>113411</v>
      </c>
      <c r="F1499">
        <v>12</v>
      </c>
      <c r="H1499" t="s">
        <v>397</v>
      </c>
      <c r="I1499">
        <v>1028996</v>
      </c>
      <c r="J1499">
        <v>0</v>
      </c>
      <c r="K1499">
        <v>1</v>
      </c>
      <c r="L1499">
        <v>1</v>
      </c>
      <c r="M1499">
        <v>0</v>
      </c>
      <c r="N1499">
        <v>9020252</v>
      </c>
      <c r="O1499">
        <v>5</v>
      </c>
      <c r="P1499" t="s">
        <v>789</v>
      </c>
      <c r="Q1499">
        <v>1005</v>
      </c>
      <c r="R1499">
        <v>6</v>
      </c>
      <c r="S1499">
        <v>0</v>
      </c>
      <c r="T1499">
        <v>0</v>
      </c>
      <c r="V1499" t="s">
        <v>1387</v>
      </c>
      <c r="W1499">
        <v>3</v>
      </c>
      <c r="X1499" s="68">
        <v>42354</v>
      </c>
      <c r="Y1499" s="68">
        <v>36525</v>
      </c>
      <c r="Z1499">
        <v>0</v>
      </c>
      <c r="AA1499">
        <v>28</v>
      </c>
      <c r="AB1499" t="s">
        <v>432</v>
      </c>
      <c r="AE1499" t="s">
        <v>437</v>
      </c>
      <c r="AF1499">
        <v>30001</v>
      </c>
    </row>
    <row r="1500" spans="1:32" x14ac:dyDescent="0.25">
      <c r="A1500" t="s">
        <v>790</v>
      </c>
      <c r="B1500" t="s">
        <v>432</v>
      </c>
      <c r="C1500" s="158" t="str">
        <f t="shared" si="23"/>
        <v>1134121</v>
      </c>
      <c r="D1500">
        <v>113412</v>
      </c>
      <c r="F1500">
        <v>12</v>
      </c>
      <c r="H1500" t="s">
        <v>397</v>
      </c>
      <c r="I1500">
        <v>1025229</v>
      </c>
      <c r="J1500">
        <v>0</v>
      </c>
      <c r="K1500">
        <v>1</v>
      </c>
      <c r="L1500">
        <v>1</v>
      </c>
      <c r="M1500">
        <v>0</v>
      </c>
      <c r="N1500">
        <v>9020252</v>
      </c>
      <c r="O1500">
        <v>1</v>
      </c>
      <c r="P1500" t="s">
        <v>791</v>
      </c>
      <c r="Q1500">
        <v>1005</v>
      </c>
      <c r="R1500">
        <v>6</v>
      </c>
      <c r="S1500">
        <v>0</v>
      </c>
      <c r="T1500">
        <v>0</v>
      </c>
      <c r="V1500" t="s">
        <v>1387</v>
      </c>
      <c r="W1500">
        <v>3</v>
      </c>
      <c r="X1500" s="68">
        <v>42354</v>
      </c>
      <c r="Y1500" s="68">
        <v>36525</v>
      </c>
      <c r="Z1500">
        <v>0</v>
      </c>
      <c r="AA1500">
        <v>28</v>
      </c>
      <c r="AB1500" t="s">
        <v>432</v>
      </c>
      <c r="AE1500" t="s">
        <v>437</v>
      </c>
      <c r="AF1500">
        <v>30001</v>
      </c>
    </row>
    <row r="1501" spans="1:32" x14ac:dyDescent="0.25">
      <c r="A1501" t="s">
        <v>790</v>
      </c>
      <c r="B1501" t="s">
        <v>432</v>
      </c>
      <c r="C1501" s="158" t="str">
        <f t="shared" si="23"/>
        <v>1134122</v>
      </c>
      <c r="D1501">
        <v>113412</v>
      </c>
      <c r="F1501">
        <v>12</v>
      </c>
      <c r="H1501" t="s">
        <v>397</v>
      </c>
      <c r="I1501">
        <v>1025230</v>
      </c>
      <c r="J1501">
        <v>0</v>
      </c>
      <c r="K1501">
        <v>1</v>
      </c>
      <c r="L1501">
        <v>1</v>
      </c>
      <c r="M1501">
        <v>0</v>
      </c>
      <c r="N1501">
        <v>9020252</v>
      </c>
      <c r="O1501">
        <v>2</v>
      </c>
      <c r="P1501" t="s">
        <v>791</v>
      </c>
      <c r="Q1501">
        <v>1005</v>
      </c>
      <c r="R1501">
        <v>6</v>
      </c>
      <c r="S1501">
        <v>0</v>
      </c>
      <c r="T1501">
        <v>0</v>
      </c>
      <c r="V1501" t="s">
        <v>1387</v>
      </c>
      <c r="W1501">
        <v>3</v>
      </c>
      <c r="X1501" s="68">
        <v>42354</v>
      </c>
      <c r="Y1501" s="68">
        <v>36525</v>
      </c>
      <c r="Z1501">
        <v>0</v>
      </c>
      <c r="AA1501">
        <v>28</v>
      </c>
      <c r="AB1501" t="s">
        <v>432</v>
      </c>
      <c r="AE1501" t="s">
        <v>437</v>
      </c>
      <c r="AF1501">
        <v>30001</v>
      </c>
    </row>
    <row r="1502" spans="1:32" x14ac:dyDescent="0.25">
      <c r="A1502" t="s">
        <v>790</v>
      </c>
      <c r="B1502" t="s">
        <v>432</v>
      </c>
      <c r="C1502" s="158" t="str">
        <f t="shared" si="23"/>
        <v>1134123</v>
      </c>
      <c r="D1502">
        <v>113412</v>
      </c>
      <c r="F1502">
        <v>12</v>
      </c>
      <c r="H1502" t="s">
        <v>397</v>
      </c>
      <c r="I1502">
        <v>1025231</v>
      </c>
      <c r="J1502">
        <v>0</v>
      </c>
      <c r="K1502">
        <v>1</v>
      </c>
      <c r="L1502">
        <v>1</v>
      </c>
      <c r="M1502">
        <v>0</v>
      </c>
      <c r="N1502">
        <v>9020252</v>
      </c>
      <c r="O1502">
        <v>3</v>
      </c>
      <c r="P1502" t="s">
        <v>791</v>
      </c>
      <c r="Q1502">
        <v>1005</v>
      </c>
      <c r="R1502">
        <v>6</v>
      </c>
      <c r="S1502">
        <v>0</v>
      </c>
      <c r="T1502">
        <v>0</v>
      </c>
      <c r="V1502" t="s">
        <v>1387</v>
      </c>
      <c r="W1502">
        <v>3</v>
      </c>
      <c r="X1502" s="68">
        <v>42354</v>
      </c>
      <c r="Y1502" s="68">
        <v>36525</v>
      </c>
      <c r="Z1502">
        <v>0</v>
      </c>
      <c r="AA1502">
        <v>28</v>
      </c>
      <c r="AB1502" t="s">
        <v>432</v>
      </c>
      <c r="AE1502" t="s">
        <v>437</v>
      </c>
      <c r="AF1502">
        <v>30001</v>
      </c>
    </row>
    <row r="1503" spans="1:32" x14ac:dyDescent="0.25">
      <c r="A1503" t="s">
        <v>790</v>
      </c>
      <c r="B1503" t="s">
        <v>432</v>
      </c>
      <c r="C1503" s="158" t="str">
        <f t="shared" si="23"/>
        <v>1134124</v>
      </c>
      <c r="D1503">
        <v>113412</v>
      </c>
      <c r="F1503">
        <v>12</v>
      </c>
      <c r="H1503" t="s">
        <v>397</v>
      </c>
      <c r="I1503">
        <v>1025232</v>
      </c>
      <c r="J1503">
        <v>0</v>
      </c>
      <c r="K1503">
        <v>1</v>
      </c>
      <c r="L1503">
        <v>1</v>
      </c>
      <c r="M1503">
        <v>0</v>
      </c>
      <c r="N1503">
        <v>9020252</v>
      </c>
      <c r="O1503">
        <v>4</v>
      </c>
      <c r="P1503" t="s">
        <v>791</v>
      </c>
      <c r="Q1503">
        <v>1005</v>
      </c>
      <c r="R1503">
        <v>6</v>
      </c>
      <c r="S1503">
        <v>0</v>
      </c>
      <c r="T1503">
        <v>0</v>
      </c>
      <c r="V1503" t="s">
        <v>1387</v>
      </c>
      <c r="W1503">
        <v>3</v>
      </c>
      <c r="X1503" s="68">
        <v>42354</v>
      </c>
      <c r="Y1503" s="68">
        <v>36525</v>
      </c>
      <c r="Z1503">
        <v>0</v>
      </c>
      <c r="AA1503">
        <v>28</v>
      </c>
      <c r="AB1503" t="s">
        <v>432</v>
      </c>
      <c r="AE1503" t="s">
        <v>437</v>
      </c>
      <c r="AF1503">
        <v>30001</v>
      </c>
    </row>
    <row r="1504" spans="1:32" x14ac:dyDescent="0.25">
      <c r="A1504" t="s">
        <v>790</v>
      </c>
      <c r="B1504" t="s">
        <v>432</v>
      </c>
      <c r="C1504" s="158" t="str">
        <f t="shared" si="23"/>
        <v>1134125</v>
      </c>
      <c r="D1504">
        <v>113412</v>
      </c>
      <c r="F1504">
        <v>12</v>
      </c>
      <c r="H1504" t="s">
        <v>397</v>
      </c>
      <c r="I1504">
        <v>1025233</v>
      </c>
      <c r="J1504">
        <v>0</v>
      </c>
      <c r="K1504">
        <v>1</v>
      </c>
      <c r="L1504">
        <v>1</v>
      </c>
      <c r="M1504">
        <v>0</v>
      </c>
      <c r="N1504">
        <v>9020252</v>
      </c>
      <c r="O1504">
        <v>5</v>
      </c>
      <c r="P1504" t="s">
        <v>791</v>
      </c>
      <c r="Q1504">
        <v>1005</v>
      </c>
      <c r="R1504">
        <v>6</v>
      </c>
      <c r="S1504">
        <v>0</v>
      </c>
      <c r="T1504">
        <v>0</v>
      </c>
      <c r="V1504" t="s">
        <v>1387</v>
      </c>
      <c r="W1504">
        <v>3</v>
      </c>
      <c r="X1504" s="68">
        <v>42354</v>
      </c>
      <c r="Y1504" s="68">
        <v>36525</v>
      </c>
      <c r="Z1504">
        <v>0</v>
      </c>
      <c r="AA1504">
        <v>28</v>
      </c>
      <c r="AB1504" t="s">
        <v>432</v>
      </c>
      <c r="AE1504" t="s">
        <v>437</v>
      </c>
      <c r="AF1504">
        <v>30001</v>
      </c>
    </row>
    <row r="1505" spans="1:32" x14ac:dyDescent="0.25">
      <c r="A1505" t="s">
        <v>792</v>
      </c>
      <c r="B1505" t="s">
        <v>607</v>
      </c>
      <c r="C1505" s="158" t="str">
        <f t="shared" si="23"/>
        <v>1134141</v>
      </c>
      <c r="D1505">
        <v>113414</v>
      </c>
      <c r="F1505">
        <v>12</v>
      </c>
      <c r="G1505">
        <v>55</v>
      </c>
      <c r="I1505">
        <v>1026352</v>
      </c>
      <c r="J1505">
        <v>1</v>
      </c>
      <c r="K1505">
        <v>0</v>
      </c>
      <c r="L1505">
        <v>1</v>
      </c>
      <c r="M1505">
        <v>0</v>
      </c>
      <c r="N1505">
        <v>9020256</v>
      </c>
      <c r="O1505">
        <v>1</v>
      </c>
      <c r="P1505" t="s">
        <v>19</v>
      </c>
      <c r="Q1505">
        <v>1005</v>
      </c>
      <c r="R1505">
        <v>6</v>
      </c>
      <c r="S1505">
        <v>0</v>
      </c>
      <c r="T1505">
        <v>0</v>
      </c>
      <c r="V1505" t="s">
        <v>1387</v>
      </c>
      <c r="W1505">
        <v>3</v>
      </c>
      <c r="X1505" s="68">
        <v>42354</v>
      </c>
      <c r="Y1505" s="68">
        <v>36525</v>
      </c>
      <c r="Z1505">
        <v>0</v>
      </c>
      <c r="AA1505">
        <v>22</v>
      </c>
      <c r="AB1505" t="s">
        <v>607</v>
      </c>
      <c r="AE1505" t="s">
        <v>437</v>
      </c>
      <c r="AF1505">
        <v>30001</v>
      </c>
    </row>
    <row r="1506" spans="1:32" x14ac:dyDescent="0.25">
      <c r="A1506" t="s">
        <v>792</v>
      </c>
      <c r="B1506" t="s">
        <v>607</v>
      </c>
      <c r="C1506" s="158" t="str">
        <f t="shared" si="23"/>
        <v>1134142</v>
      </c>
      <c r="D1506">
        <v>113414</v>
      </c>
      <c r="F1506">
        <v>12</v>
      </c>
      <c r="G1506">
        <v>69</v>
      </c>
      <c r="I1506">
        <v>1026353</v>
      </c>
      <c r="J1506">
        <v>1</v>
      </c>
      <c r="K1506">
        <v>0</v>
      </c>
      <c r="L1506">
        <v>1</v>
      </c>
      <c r="M1506">
        <v>0</v>
      </c>
      <c r="N1506">
        <v>9020256</v>
      </c>
      <c r="O1506">
        <v>2</v>
      </c>
      <c r="P1506" t="s">
        <v>19</v>
      </c>
      <c r="Q1506">
        <v>1005</v>
      </c>
      <c r="R1506">
        <v>6</v>
      </c>
      <c r="S1506">
        <v>0</v>
      </c>
      <c r="T1506">
        <v>0</v>
      </c>
      <c r="V1506" t="s">
        <v>1387</v>
      </c>
      <c r="W1506">
        <v>3</v>
      </c>
      <c r="X1506" s="68">
        <v>42354</v>
      </c>
      <c r="Y1506" s="68">
        <v>36525</v>
      </c>
      <c r="Z1506">
        <v>0</v>
      </c>
      <c r="AA1506">
        <v>22</v>
      </c>
      <c r="AB1506" t="s">
        <v>607</v>
      </c>
      <c r="AE1506" t="s">
        <v>437</v>
      </c>
      <c r="AF1506">
        <v>30001</v>
      </c>
    </row>
    <row r="1507" spans="1:32" x14ac:dyDescent="0.25">
      <c r="A1507" t="s">
        <v>792</v>
      </c>
      <c r="B1507" t="s">
        <v>607</v>
      </c>
      <c r="C1507" s="158" t="str">
        <f t="shared" si="23"/>
        <v>1134143</v>
      </c>
      <c r="D1507">
        <v>113414</v>
      </c>
      <c r="F1507">
        <v>12</v>
      </c>
      <c r="G1507">
        <v>84</v>
      </c>
      <c r="I1507">
        <v>1026354</v>
      </c>
      <c r="J1507">
        <v>1</v>
      </c>
      <c r="K1507">
        <v>0</v>
      </c>
      <c r="L1507">
        <v>1</v>
      </c>
      <c r="M1507">
        <v>0</v>
      </c>
      <c r="N1507">
        <v>9020256</v>
      </c>
      <c r="O1507">
        <v>3</v>
      </c>
      <c r="P1507" t="s">
        <v>19</v>
      </c>
      <c r="Q1507">
        <v>1005</v>
      </c>
      <c r="R1507">
        <v>6</v>
      </c>
      <c r="S1507">
        <v>0</v>
      </c>
      <c r="T1507">
        <v>0</v>
      </c>
      <c r="V1507" t="s">
        <v>1387</v>
      </c>
      <c r="W1507">
        <v>3</v>
      </c>
      <c r="X1507" s="68">
        <v>42354</v>
      </c>
      <c r="Y1507" s="68">
        <v>36525</v>
      </c>
      <c r="Z1507">
        <v>0</v>
      </c>
      <c r="AA1507">
        <v>22</v>
      </c>
      <c r="AB1507" t="s">
        <v>607</v>
      </c>
      <c r="AE1507" t="s">
        <v>437</v>
      </c>
      <c r="AF1507">
        <v>30001</v>
      </c>
    </row>
    <row r="1508" spans="1:32" x14ac:dyDescent="0.25">
      <c r="A1508" t="s">
        <v>792</v>
      </c>
      <c r="B1508" t="s">
        <v>607</v>
      </c>
      <c r="C1508" s="158" t="str">
        <f t="shared" si="23"/>
        <v>1134144</v>
      </c>
      <c r="D1508">
        <v>113414</v>
      </c>
      <c r="F1508">
        <v>12</v>
      </c>
      <c r="G1508">
        <v>72.2</v>
      </c>
      <c r="I1508">
        <v>1026355</v>
      </c>
      <c r="J1508">
        <v>1</v>
      </c>
      <c r="K1508">
        <v>0</v>
      </c>
      <c r="L1508">
        <v>1</v>
      </c>
      <c r="M1508">
        <v>0</v>
      </c>
      <c r="N1508">
        <v>9020256</v>
      </c>
      <c r="O1508">
        <v>4</v>
      </c>
      <c r="P1508" t="s">
        <v>19</v>
      </c>
      <c r="Q1508">
        <v>1005</v>
      </c>
      <c r="R1508">
        <v>6</v>
      </c>
      <c r="S1508">
        <v>0</v>
      </c>
      <c r="T1508">
        <v>0</v>
      </c>
      <c r="V1508" t="s">
        <v>1387</v>
      </c>
      <c r="W1508">
        <v>3</v>
      </c>
      <c r="X1508" s="68">
        <v>42354</v>
      </c>
      <c r="Y1508" s="68">
        <v>36525</v>
      </c>
      <c r="Z1508">
        <v>0</v>
      </c>
      <c r="AA1508">
        <v>22</v>
      </c>
      <c r="AB1508" t="s">
        <v>607</v>
      </c>
      <c r="AE1508" t="s">
        <v>437</v>
      </c>
      <c r="AF1508">
        <v>30001</v>
      </c>
    </row>
    <row r="1509" spans="1:32" x14ac:dyDescent="0.25">
      <c r="A1509" t="s">
        <v>792</v>
      </c>
      <c r="B1509" t="s">
        <v>607</v>
      </c>
      <c r="C1509" s="158" t="str">
        <f t="shared" si="23"/>
        <v>1134145</v>
      </c>
      <c r="D1509">
        <v>113414</v>
      </c>
      <c r="F1509">
        <v>12</v>
      </c>
      <c r="G1509">
        <v>90.5</v>
      </c>
      <c r="I1509">
        <v>1026356</v>
      </c>
      <c r="J1509">
        <v>1</v>
      </c>
      <c r="K1509">
        <v>0</v>
      </c>
      <c r="L1509">
        <v>1</v>
      </c>
      <c r="M1509">
        <v>0</v>
      </c>
      <c r="N1509">
        <v>9020256</v>
      </c>
      <c r="O1509">
        <v>5</v>
      </c>
      <c r="P1509" t="s">
        <v>19</v>
      </c>
      <c r="Q1509">
        <v>1005</v>
      </c>
      <c r="R1509">
        <v>6</v>
      </c>
      <c r="S1509">
        <v>0</v>
      </c>
      <c r="T1509">
        <v>0</v>
      </c>
      <c r="V1509" t="s">
        <v>1387</v>
      </c>
      <c r="W1509">
        <v>3</v>
      </c>
      <c r="X1509" s="68">
        <v>42354</v>
      </c>
      <c r="Y1509" s="68">
        <v>36525</v>
      </c>
      <c r="Z1509">
        <v>0</v>
      </c>
      <c r="AA1509">
        <v>22</v>
      </c>
      <c r="AB1509" t="s">
        <v>607</v>
      </c>
      <c r="AE1509" t="s">
        <v>437</v>
      </c>
      <c r="AF1509">
        <v>30001</v>
      </c>
    </row>
    <row r="1510" spans="1:32" x14ac:dyDescent="0.25">
      <c r="A1510" t="s">
        <v>793</v>
      </c>
      <c r="B1510" t="s">
        <v>607</v>
      </c>
      <c r="C1510" s="158" t="str">
        <f t="shared" si="23"/>
        <v>1134151</v>
      </c>
      <c r="D1510">
        <v>113415</v>
      </c>
      <c r="F1510">
        <v>12</v>
      </c>
      <c r="G1510">
        <v>91</v>
      </c>
      <c r="I1510">
        <v>1027207</v>
      </c>
      <c r="J1510">
        <v>1</v>
      </c>
      <c r="K1510">
        <v>0</v>
      </c>
      <c r="L1510">
        <v>1</v>
      </c>
      <c r="M1510">
        <v>0</v>
      </c>
      <c r="N1510">
        <v>9020256</v>
      </c>
      <c r="O1510">
        <v>1</v>
      </c>
      <c r="P1510" t="s">
        <v>794</v>
      </c>
      <c r="Q1510">
        <v>1005</v>
      </c>
      <c r="R1510">
        <v>6</v>
      </c>
      <c r="S1510">
        <v>0</v>
      </c>
      <c r="T1510">
        <v>0</v>
      </c>
      <c r="V1510" t="s">
        <v>1387</v>
      </c>
      <c r="W1510">
        <v>3</v>
      </c>
      <c r="X1510" s="68">
        <v>42354</v>
      </c>
      <c r="Y1510" s="68">
        <v>36525</v>
      </c>
      <c r="Z1510">
        <v>0</v>
      </c>
      <c r="AA1510">
        <v>22</v>
      </c>
      <c r="AB1510" t="s">
        <v>607</v>
      </c>
      <c r="AE1510" t="s">
        <v>437</v>
      </c>
      <c r="AF1510">
        <v>30001</v>
      </c>
    </row>
    <row r="1511" spans="1:32" x14ac:dyDescent="0.25">
      <c r="A1511" t="s">
        <v>793</v>
      </c>
      <c r="B1511" t="s">
        <v>607</v>
      </c>
      <c r="C1511" s="158" t="str">
        <f t="shared" si="23"/>
        <v>1134152</v>
      </c>
      <c r="D1511">
        <v>113415</v>
      </c>
      <c r="F1511">
        <v>12</v>
      </c>
      <c r="G1511">
        <v>114</v>
      </c>
      <c r="I1511">
        <v>1027208</v>
      </c>
      <c r="J1511">
        <v>1</v>
      </c>
      <c r="K1511">
        <v>0</v>
      </c>
      <c r="L1511">
        <v>1</v>
      </c>
      <c r="M1511">
        <v>0</v>
      </c>
      <c r="N1511">
        <v>9020256</v>
      </c>
      <c r="O1511">
        <v>2</v>
      </c>
      <c r="P1511" t="s">
        <v>794</v>
      </c>
      <c r="Q1511">
        <v>1005</v>
      </c>
      <c r="R1511">
        <v>6</v>
      </c>
      <c r="S1511">
        <v>0</v>
      </c>
      <c r="T1511">
        <v>0</v>
      </c>
      <c r="V1511" t="s">
        <v>1387</v>
      </c>
      <c r="W1511">
        <v>3</v>
      </c>
      <c r="X1511" s="68">
        <v>42354</v>
      </c>
      <c r="Y1511" s="68">
        <v>36525</v>
      </c>
      <c r="Z1511">
        <v>0</v>
      </c>
      <c r="AA1511">
        <v>22</v>
      </c>
      <c r="AB1511" t="s">
        <v>607</v>
      </c>
      <c r="AE1511" t="s">
        <v>437</v>
      </c>
      <c r="AF1511">
        <v>30001</v>
      </c>
    </row>
    <row r="1512" spans="1:32" x14ac:dyDescent="0.25">
      <c r="A1512" t="s">
        <v>793</v>
      </c>
      <c r="B1512" t="s">
        <v>607</v>
      </c>
      <c r="C1512" s="158" t="str">
        <f t="shared" si="23"/>
        <v>1134153</v>
      </c>
      <c r="D1512">
        <v>113415</v>
      </c>
      <c r="F1512">
        <v>12</v>
      </c>
      <c r="G1512">
        <v>144</v>
      </c>
      <c r="I1512">
        <v>1027209</v>
      </c>
      <c r="J1512">
        <v>1</v>
      </c>
      <c r="K1512">
        <v>0</v>
      </c>
      <c r="L1512">
        <v>1</v>
      </c>
      <c r="M1512">
        <v>0</v>
      </c>
      <c r="N1512">
        <v>9020256</v>
      </c>
      <c r="O1512">
        <v>3</v>
      </c>
      <c r="P1512" t="s">
        <v>794</v>
      </c>
      <c r="Q1512">
        <v>1005</v>
      </c>
      <c r="R1512">
        <v>6</v>
      </c>
      <c r="S1512">
        <v>0</v>
      </c>
      <c r="T1512">
        <v>0</v>
      </c>
      <c r="V1512" t="s">
        <v>1387</v>
      </c>
      <c r="W1512">
        <v>3</v>
      </c>
      <c r="X1512" s="68">
        <v>42354</v>
      </c>
      <c r="Y1512" s="68">
        <v>36525</v>
      </c>
      <c r="Z1512">
        <v>0</v>
      </c>
      <c r="AA1512">
        <v>22</v>
      </c>
      <c r="AB1512" t="s">
        <v>607</v>
      </c>
      <c r="AE1512" t="s">
        <v>437</v>
      </c>
      <c r="AF1512">
        <v>30001</v>
      </c>
    </row>
    <row r="1513" spans="1:32" x14ac:dyDescent="0.25">
      <c r="A1513" t="s">
        <v>793</v>
      </c>
      <c r="B1513" t="s">
        <v>607</v>
      </c>
      <c r="C1513" s="158" t="str">
        <f t="shared" si="23"/>
        <v>1134154</v>
      </c>
      <c r="D1513">
        <v>113415</v>
      </c>
      <c r="F1513">
        <v>12</v>
      </c>
      <c r="G1513">
        <v>120</v>
      </c>
      <c r="I1513">
        <v>1027210</v>
      </c>
      <c r="J1513">
        <v>1</v>
      </c>
      <c r="K1513">
        <v>0</v>
      </c>
      <c r="L1513">
        <v>1</v>
      </c>
      <c r="M1513">
        <v>0</v>
      </c>
      <c r="N1513">
        <v>9020256</v>
      </c>
      <c r="O1513">
        <v>4</v>
      </c>
      <c r="P1513" t="s">
        <v>794</v>
      </c>
      <c r="Q1513">
        <v>1005</v>
      </c>
      <c r="R1513">
        <v>6</v>
      </c>
      <c r="S1513">
        <v>0</v>
      </c>
      <c r="T1513">
        <v>0</v>
      </c>
      <c r="V1513" t="s">
        <v>1387</v>
      </c>
      <c r="W1513">
        <v>3</v>
      </c>
      <c r="X1513" s="68">
        <v>42354</v>
      </c>
      <c r="Y1513" s="68">
        <v>36525</v>
      </c>
      <c r="Z1513">
        <v>0</v>
      </c>
      <c r="AA1513">
        <v>22</v>
      </c>
      <c r="AB1513" t="s">
        <v>607</v>
      </c>
      <c r="AE1513" t="s">
        <v>437</v>
      </c>
      <c r="AF1513">
        <v>30001</v>
      </c>
    </row>
    <row r="1514" spans="1:32" x14ac:dyDescent="0.25">
      <c r="A1514" t="s">
        <v>793</v>
      </c>
      <c r="B1514" t="s">
        <v>607</v>
      </c>
      <c r="C1514" s="158" t="str">
        <f t="shared" si="23"/>
        <v>1134155</v>
      </c>
      <c r="D1514">
        <v>113415</v>
      </c>
      <c r="F1514">
        <v>12</v>
      </c>
      <c r="G1514">
        <v>152</v>
      </c>
      <c r="I1514">
        <v>1027211</v>
      </c>
      <c r="J1514">
        <v>1</v>
      </c>
      <c r="K1514">
        <v>0</v>
      </c>
      <c r="L1514">
        <v>1</v>
      </c>
      <c r="M1514">
        <v>0</v>
      </c>
      <c r="N1514">
        <v>9020256</v>
      </c>
      <c r="O1514">
        <v>5</v>
      </c>
      <c r="P1514" t="s">
        <v>794</v>
      </c>
      <c r="Q1514">
        <v>1005</v>
      </c>
      <c r="R1514">
        <v>6</v>
      </c>
      <c r="S1514">
        <v>0</v>
      </c>
      <c r="T1514">
        <v>0</v>
      </c>
      <c r="V1514" t="s">
        <v>1387</v>
      </c>
      <c r="W1514">
        <v>3</v>
      </c>
      <c r="X1514" s="68">
        <v>42354</v>
      </c>
      <c r="Y1514" s="68">
        <v>36525</v>
      </c>
      <c r="Z1514">
        <v>0</v>
      </c>
      <c r="AA1514">
        <v>22</v>
      </c>
      <c r="AB1514" t="s">
        <v>607</v>
      </c>
      <c r="AE1514" t="s">
        <v>437</v>
      </c>
      <c r="AF1514">
        <v>30001</v>
      </c>
    </row>
    <row r="1515" spans="1:32" x14ac:dyDescent="0.25">
      <c r="A1515" t="s">
        <v>795</v>
      </c>
      <c r="B1515" t="s">
        <v>607</v>
      </c>
      <c r="C1515" s="158" t="str">
        <f t="shared" si="23"/>
        <v>1134171</v>
      </c>
      <c r="D1515">
        <v>113417</v>
      </c>
      <c r="F1515">
        <v>12</v>
      </c>
      <c r="G1515">
        <v>70</v>
      </c>
      <c r="I1515">
        <v>1025497</v>
      </c>
      <c r="J1515">
        <v>1</v>
      </c>
      <c r="K1515">
        <v>0</v>
      </c>
      <c r="L1515">
        <v>1</v>
      </c>
      <c r="M1515">
        <v>0</v>
      </c>
      <c r="N1515">
        <v>9020256</v>
      </c>
      <c r="O1515">
        <v>1</v>
      </c>
      <c r="P1515" t="s">
        <v>21</v>
      </c>
      <c r="Q1515">
        <v>1005</v>
      </c>
      <c r="R1515">
        <v>6</v>
      </c>
      <c r="S1515">
        <v>0</v>
      </c>
      <c r="T1515">
        <v>0</v>
      </c>
      <c r="V1515" t="s">
        <v>1387</v>
      </c>
      <c r="W1515">
        <v>3</v>
      </c>
      <c r="X1515" s="68">
        <v>42354</v>
      </c>
      <c r="Y1515" s="68">
        <v>36525</v>
      </c>
      <c r="Z1515">
        <v>0</v>
      </c>
      <c r="AA1515">
        <v>22</v>
      </c>
      <c r="AB1515" t="s">
        <v>607</v>
      </c>
      <c r="AE1515" t="s">
        <v>437</v>
      </c>
      <c r="AF1515">
        <v>30001</v>
      </c>
    </row>
    <row r="1516" spans="1:32" x14ac:dyDescent="0.25">
      <c r="A1516" t="s">
        <v>795</v>
      </c>
      <c r="B1516" t="s">
        <v>607</v>
      </c>
      <c r="C1516" s="158" t="str">
        <f t="shared" si="23"/>
        <v>1134172</v>
      </c>
      <c r="D1516">
        <v>113417</v>
      </c>
      <c r="F1516">
        <v>12</v>
      </c>
      <c r="G1516">
        <v>87</v>
      </c>
      <c r="I1516">
        <v>1025498</v>
      </c>
      <c r="J1516">
        <v>1</v>
      </c>
      <c r="K1516">
        <v>0</v>
      </c>
      <c r="L1516">
        <v>1</v>
      </c>
      <c r="M1516">
        <v>0</v>
      </c>
      <c r="N1516">
        <v>9020256</v>
      </c>
      <c r="O1516">
        <v>2</v>
      </c>
      <c r="P1516" t="s">
        <v>21</v>
      </c>
      <c r="Q1516">
        <v>1005</v>
      </c>
      <c r="R1516">
        <v>6</v>
      </c>
      <c r="S1516">
        <v>0</v>
      </c>
      <c r="T1516">
        <v>0</v>
      </c>
      <c r="V1516" t="s">
        <v>1387</v>
      </c>
      <c r="W1516">
        <v>3</v>
      </c>
      <c r="X1516" s="68">
        <v>42354</v>
      </c>
      <c r="Y1516" s="68">
        <v>36525</v>
      </c>
      <c r="Z1516">
        <v>0</v>
      </c>
      <c r="AA1516">
        <v>22</v>
      </c>
      <c r="AB1516" t="s">
        <v>607</v>
      </c>
      <c r="AE1516" t="s">
        <v>437</v>
      </c>
      <c r="AF1516">
        <v>30001</v>
      </c>
    </row>
    <row r="1517" spans="1:32" x14ac:dyDescent="0.25">
      <c r="A1517" t="s">
        <v>795</v>
      </c>
      <c r="B1517" t="s">
        <v>607</v>
      </c>
      <c r="C1517" s="158" t="str">
        <f t="shared" si="23"/>
        <v>1134173</v>
      </c>
      <c r="D1517">
        <v>113417</v>
      </c>
      <c r="F1517">
        <v>12</v>
      </c>
      <c r="G1517">
        <v>110</v>
      </c>
      <c r="I1517">
        <v>1025499</v>
      </c>
      <c r="J1517">
        <v>1</v>
      </c>
      <c r="K1517">
        <v>0</v>
      </c>
      <c r="L1517">
        <v>1</v>
      </c>
      <c r="M1517">
        <v>0</v>
      </c>
      <c r="N1517">
        <v>9020256</v>
      </c>
      <c r="O1517">
        <v>3</v>
      </c>
      <c r="P1517" t="s">
        <v>21</v>
      </c>
      <c r="Q1517">
        <v>1005</v>
      </c>
      <c r="R1517">
        <v>6</v>
      </c>
      <c r="S1517">
        <v>0</v>
      </c>
      <c r="T1517">
        <v>0</v>
      </c>
      <c r="V1517" t="s">
        <v>1387</v>
      </c>
      <c r="W1517">
        <v>3</v>
      </c>
      <c r="X1517" s="68">
        <v>42354</v>
      </c>
      <c r="Y1517" s="68">
        <v>36525</v>
      </c>
      <c r="Z1517">
        <v>0</v>
      </c>
      <c r="AA1517">
        <v>22</v>
      </c>
      <c r="AB1517" t="s">
        <v>607</v>
      </c>
      <c r="AE1517" t="s">
        <v>437</v>
      </c>
      <c r="AF1517">
        <v>30001</v>
      </c>
    </row>
    <row r="1518" spans="1:32" x14ac:dyDescent="0.25">
      <c r="A1518" t="s">
        <v>795</v>
      </c>
      <c r="B1518" t="s">
        <v>607</v>
      </c>
      <c r="C1518" s="158" t="str">
        <f t="shared" si="23"/>
        <v>1134174</v>
      </c>
      <c r="D1518">
        <v>113417</v>
      </c>
      <c r="F1518">
        <v>12</v>
      </c>
      <c r="G1518">
        <v>92</v>
      </c>
      <c r="I1518">
        <v>1025500</v>
      </c>
      <c r="J1518">
        <v>1</v>
      </c>
      <c r="K1518">
        <v>0</v>
      </c>
      <c r="L1518">
        <v>1</v>
      </c>
      <c r="M1518">
        <v>0</v>
      </c>
      <c r="N1518">
        <v>9020256</v>
      </c>
      <c r="O1518">
        <v>4</v>
      </c>
      <c r="P1518" t="s">
        <v>21</v>
      </c>
      <c r="Q1518">
        <v>1005</v>
      </c>
      <c r="R1518">
        <v>6</v>
      </c>
      <c r="S1518">
        <v>0</v>
      </c>
      <c r="T1518">
        <v>0</v>
      </c>
      <c r="V1518" t="s">
        <v>1387</v>
      </c>
      <c r="W1518">
        <v>3</v>
      </c>
      <c r="X1518" s="68">
        <v>42354</v>
      </c>
      <c r="Y1518" s="68">
        <v>36525</v>
      </c>
      <c r="Z1518">
        <v>0</v>
      </c>
      <c r="AA1518">
        <v>22</v>
      </c>
      <c r="AB1518" t="s">
        <v>607</v>
      </c>
      <c r="AE1518" t="s">
        <v>437</v>
      </c>
      <c r="AF1518">
        <v>30001</v>
      </c>
    </row>
    <row r="1519" spans="1:32" x14ac:dyDescent="0.25">
      <c r="A1519" t="s">
        <v>795</v>
      </c>
      <c r="B1519" t="s">
        <v>607</v>
      </c>
      <c r="C1519" s="158" t="str">
        <f t="shared" si="23"/>
        <v>1134175</v>
      </c>
      <c r="D1519">
        <v>113417</v>
      </c>
      <c r="F1519">
        <v>12</v>
      </c>
      <c r="G1519">
        <v>116</v>
      </c>
      <c r="I1519">
        <v>1025501</v>
      </c>
      <c r="J1519">
        <v>1</v>
      </c>
      <c r="K1519">
        <v>0</v>
      </c>
      <c r="L1519">
        <v>1</v>
      </c>
      <c r="M1519">
        <v>0</v>
      </c>
      <c r="N1519">
        <v>9020256</v>
      </c>
      <c r="O1519">
        <v>5</v>
      </c>
      <c r="P1519" t="s">
        <v>21</v>
      </c>
      <c r="Q1519">
        <v>1005</v>
      </c>
      <c r="R1519">
        <v>6</v>
      </c>
      <c r="S1519">
        <v>0</v>
      </c>
      <c r="T1519">
        <v>0</v>
      </c>
      <c r="V1519" t="s">
        <v>1387</v>
      </c>
      <c r="W1519">
        <v>3</v>
      </c>
      <c r="X1519" s="68">
        <v>42354</v>
      </c>
      <c r="Y1519" s="68">
        <v>36525</v>
      </c>
      <c r="Z1519">
        <v>0</v>
      </c>
      <c r="AA1519">
        <v>22</v>
      </c>
      <c r="AB1519" t="s">
        <v>607</v>
      </c>
      <c r="AE1519" t="s">
        <v>437</v>
      </c>
      <c r="AF1519">
        <v>30001</v>
      </c>
    </row>
    <row r="1520" spans="1:32" x14ac:dyDescent="0.25">
      <c r="A1520" t="s">
        <v>796</v>
      </c>
      <c r="B1520" t="s">
        <v>607</v>
      </c>
      <c r="C1520" s="158" t="str">
        <f t="shared" si="23"/>
        <v>1134181</v>
      </c>
      <c r="D1520">
        <v>113418</v>
      </c>
      <c r="F1520">
        <v>12</v>
      </c>
      <c r="H1520" t="s">
        <v>397</v>
      </c>
      <c r="I1520">
        <v>1026360</v>
      </c>
      <c r="J1520">
        <v>0</v>
      </c>
      <c r="K1520">
        <v>0</v>
      </c>
      <c r="L1520">
        <v>1</v>
      </c>
      <c r="M1520">
        <v>0</v>
      </c>
      <c r="N1520">
        <v>9020260</v>
      </c>
      <c r="O1520">
        <v>1</v>
      </c>
      <c r="P1520" t="s">
        <v>797</v>
      </c>
      <c r="Q1520">
        <v>1005</v>
      </c>
      <c r="R1520">
        <v>6</v>
      </c>
      <c r="S1520">
        <v>0</v>
      </c>
      <c r="T1520">
        <v>0</v>
      </c>
      <c r="V1520" t="s">
        <v>1387</v>
      </c>
      <c r="W1520">
        <v>3</v>
      </c>
      <c r="X1520" s="68">
        <v>42354</v>
      </c>
      <c r="Y1520" s="68">
        <v>36525</v>
      </c>
      <c r="Z1520">
        <v>0</v>
      </c>
      <c r="AA1520">
        <v>22</v>
      </c>
      <c r="AB1520" t="s">
        <v>607</v>
      </c>
      <c r="AE1520" t="s">
        <v>437</v>
      </c>
      <c r="AF1520">
        <v>30001</v>
      </c>
    </row>
    <row r="1521" spans="1:32" x14ac:dyDescent="0.25">
      <c r="A1521" t="s">
        <v>796</v>
      </c>
      <c r="B1521" t="s">
        <v>607</v>
      </c>
      <c r="C1521" s="158" t="str">
        <f t="shared" si="23"/>
        <v>1134182</v>
      </c>
      <c r="D1521">
        <v>113418</v>
      </c>
      <c r="F1521">
        <v>12</v>
      </c>
      <c r="H1521" t="s">
        <v>397</v>
      </c>
      <c r="I1521">
        <v>1026361</v>
      </c>
      <c r="J1521">
        <v>0</v>
      </c>
      <c r="K1521">
        <v>0</v>
      </c>
      <c r="L1521">
        <v>1</v>
      </c>
      <c r="M1521">
        <v>0</v>
      </c>
      <c r="N1521">
        <v>9020260</v>
      </c>
      <c r="O1521">
        <v>2</v>
      </c>
      <c r="P1521" t="s">
        <v>797</v>
      </c>
      <c r="Q1521">
        <v>1005</v>
      </c>
      <c r="R1521">
        <v>6</v>
      </c>
      <c r="S1521">
        <v>0</v>
      </c>
      <c r="T1521">
        <v>0</v>
      </c>
      <c r="V1521" t="s">
        <v>1387</v>
      </c>
      <c r="W1521">
        <v>3</v>
      </c>
      <c r="X1521" s="68">
        <v>42354</v>
      </c>
      <c r="Y1521" s="68">
        <v>36525</v>
      </c>
      <c r="Z1521">
        <v>0</v>
      </c>
      <c r="AA1521">
        <v>22</v>
      </c>
      <c r="AB1521" t="s">
        <v>607</v>
      </c>
      <c r="AE1521" t="s">
        <v>437</v>
      </c>
      <c r="AF1521">
        <v>30001</v>
      </c>
    </row>
    <row r="1522" spans="1:32" x14ac:dyDescent="0.25">
      <c r="A1522" t="s">
        <v>796</v>
      </c>
      <c r="B1522" t="s">
        <v>607</v>
      </c>
      <c r="C1522" s="158" t="str">
        <f t="shared" si="23"/>
        <v>1134183</v>
      </c>
      <c r="D1522">
        <v>113418</v>
      </c>
      <c r="F1522">
        <v>12</v>
      </c>
      <c r="H1522" t="s">
        <v>397</v>
      </c>
      <c r="I1522">
        <v>1026362</v>
      </c>
      <c r="J1522">
        <v>0</v>
      </c>
      <c r="K1522">
        <v>0</v>
      </c>
      <c r="L1522">
        <v>1</v>
      </c>
      <c r="M1522">
        <v>0</v>
      </c>
      <c r="N1522">
        <v>9020260</v>
      </c>
      <c r="O1522">
        <v>3</v>
      </c>
      <c r="P1522" t="s">
        <v>797</v>
      </c>
      <c r="Q1522">
        <v>1005</v>
      </c>
      <c r="R1522">
        <v>6</v>
      </c>
      <c r="S1522">
        <v>0</v>
      </c>
      <c r="T1522">
        <v>0</v>
      </c>
      <c r="V1522" t="s">
        <v>1387</v>
      </c>
      <c r="W1522">
        <v>3</v>
      </c>
      <c r="X1522" s="68">
        <v>42354</v>
      </c>
      <c r="Y1522" s="68">
        <v>36525</v>
      </c>
      <c r="Z1522">
        <v>0</v>
      </c>
      <c r="AA1522">
        <v>22</v>
      </c>
      <c r="AB1522" t="s">
        <v>607</v>
      </c>
      <c r="AE1522" t="s">
        <v>437</v>
      </c>
      <c r="AF1522">
        <v>30001</v>
      </c>
    </row>
    <row r="1523" spans="1:32" x14ac:dyDescent="0.25">
      <c r="A1523" t="s">
        <v>796</v>
      </c>
      <c r="B1523" t="s">
        <v>607</v>
      </c>
      <c r="C1523" s="158" t="str">
        <f t="shared" si="23"/>
        <v>1134184</v>
      </c>
      <c r="D1523">
        <v>113418</v>
      </c>
      <c r="F1523">
        <v>12</v>
      </c>
      <c r="H1523" t="s">
        <v>397</v>
      </c>
      <c r="I1523">
        <v>1026363</v>
      </c>
      <c r="J1523">
        <v>0</v>
      </c>
      <c r="K1523">
        <v>0</v>
      </c>
      <c r="L1523">
        <v>1</v>
      </c>
      <c r="M1523">
        <v>0</v>
      </c>
      <c r="N1523">
        <v>9020260</v>
      </c>
      <c r="O1523">
        <v>4</v>
      </c>
      <c r="P1523" t="s">
        <v>797</v>
      </c>
      <c r="Q1523">
        <v>1005</v>
      </c>
      <c r="R1523">
        <v>6</v>
      </c>
      <c r="S1523">
        <v>0</v>
      </c>
      <c r="T1523">
        <v>0</v>
      </c>
      <c r="V1523" t="s">
        <v>1387</v>
      </c>
      <c r="W1523">
        <v>3</v>
      </c>
      <c r="X1523" s="68">
        <v>42354</v>
      </c>
      <c r="Y1523" s="68">
        <v>36525</v>
      </c>
      <c r="Z1523">
        <v>0</v>
      </c>
      <c r="AA1523">
        <v>22</v>
      </c>
      <c r="AB1523" t="s">
        <v>607</v>
      </c>
      <c r="AE1523" t="s">
        <v>437</v>
      </c>
      <c r="AF1523">
        <v>30001</v>
      </c>
    </row>
    <row r="1524" spans="1:32" x14ac:dyDescent="0.25">
      <c r="A1524" t="s">
        <v>796</v>
      </c>
      <c r="B1524" t="s">
        <v>607</v>
      </c>
      <c r="C1524" s="158" t="str">
        <f t="shared" si="23"/>
        <v>1134185</v>
      </c>
      <c r="D1524">
        <v>113418</v>
      </c>
      <c r="F1524">
        <v>12</v>
      </c>
      <c r="H1524" t="s">
        <v>397</v>
      </c>
      <c r="I1524">
        <v>1026364</v>
      </c>
      <c r="J1524">
        <v>0</v>
      </c>
      <c r="K1524">
        <v>0</v>
      </c>
      <c r="L1524">
        <v>1</v>
      </c>
      <c r="M1524">
        <v>0</v>
      </c>
      <c r="N1524">
        <v>9020260</v>
      </c>
      <c r="O1524">
        <v>5</v>
      </c>
      <c r="P1524" t="s">
        <v>797</v>
      </c>
      <c r="Q1524">
        <v>1005</v>
      </c>
      <c r="R1524">
        <v>6</v>
      </c>
      <c r="S1524">
        <v>0</v>
      </c>
      <c r="T1524">
        <v>0</v>
      </c>
      <c r="V1524" t="s">
        <v>1387</v>
      </c>
      <c r="W1524">
        <v>3</v>
      </c>
      <c r="X1524" s="68">
        <v>42354</v>
      </c>
      <c r="Y1524" s="68">
        <v>36525</v>
      </c>
      <c r="Z1524">
        <v>0</v>
      </c>
      <c r="AA1524">
        <v>22</v>
      </c>
      <c r="AB1524" t="s">
        <v>607</v>
      </c>
      <c r="AE1524" t="s">
        <v>437</v>
      </c>
      <c r="AF1524">
        <v>30001</v>
      </c>
    </row>
    <row r="1525" spans="1:32" x14ac:dyDescent="0.25">
      <c r="A1525" t="s">
        <v>798</v>
      </c>
      <c r="B1525" t="s">
        <v>607</v>
      </c>
      <c r="C1525" s="158" t="str">
        <f t="shared" si="23"/>
        <v>1134191</v>
      </c>
      <c r="D1525">
        <v>113419</v>
      </c>
      <c r="F1525">
        <v>12</v>
      </c>
      <c r="H1525" t="s">
        <v>397</v>
      </c>
      <c r="I1525">
        <v>1026365</v>
      </c>
      <c r="J1525">
        <v>0</v>
      </c>
      <c r="K1525">
        <v>0</v>
      </c>
      <c r="L1525">
        <v>1</v>
      </c>
      <c r="M1525">
        <v>0</v>
      </c>
      <c r="N1525">
        <v>9020260</v>
      </c>
      <c r="O1525">
        <v>1</v>
      </c>
      <c r="P1525" t="s">
        <v>799</v>
      </c>
      <c r="Q1525">
        <v>1005</v>
      </c>
      <c r="R1525">
        <v>6</v>
      </c>
      <c r="S1525">
        <v>0</v>
      </c>
      <c r="T1525">
        <v>0</v>
      </c>
      <c r="V1525" t="s">
        <v>1387</v>
      </c>
      <c r="W1525">
        <v>3</v>
      </c>
      <c r="X1525" s="68">
        <v>42354</v>
      </c>
      <c r="Y1525" s="68">
        <v>36525</v>
      </c>
      <c r="Z1525">
        <v>0</v>
      </c>
      <c r="AA1525">
        <v>22</v>
      </c>
      <c r="AB1525" t="s">
        <v>607</v>
      </c>
      <c r="AE1525" t="s">
        <v>437</v>
      </c>
      <c r="AF1525">
        <v>30001</v>
      </c>
    </row>
    <row r="1526" spans="1:32" x14ac:dyDescent="0.25">
      <c r="A1526" t="s">
        <v>798</v>
      </c>
      <c r="B1526" t="s">
        <v>607</v>
      </c>
      <c r="C1526" s="158" t="str">
        <f t="shared" si="23"/>
        <v>1134192</v>
      </c>
      <c r="D1526">
        <v>113419</v>
      </c>
      <c r="F1526">
        <v>12</v>
      </c>
      <c r="H1526" t="s">
        <v>397</v>
      </c>
      <c r="I1526">
        <v>1026366</v>
      </c>
      <c r="J1526">
        <v>0</v>
      </c>
      <c r="K1526">
        <v>0</v>
      </c>
      <c r="L1526">
        <v>1</v>
      </c>
      <c r="M1526">
        <v>0</v>
      </c>
      <c r="N1526">
        <v>9020260</v>
      </c>
      <c r="O1526">
        <v>2</v>
      </c>
      <c r="P1526" t="s">
        <v>799</v>
      </c>
      <c r="Q1526">
        <v>1005</v>
      </c>
      <c r="R1526">
        <v>6</v>
      </c>
      <c r="S1526">
        <v>0</v>
      </c>
      <c r="T1526">
        <v>0</v>
      </c>
      <c r="V1526" t="s">
        <v>1387</v>
      </c>
      <c r="W1526">
        <v>3</v>
      </c>
      <c r="X1526" s="68">
        <v>42354</v>
      </c>
      <c r="Y1526" s="68">
        <v>36525</v>
      </c>
      <c r="Z1526">
        <v>0</v>
      </c>
      <c r="AA1526">
        <v>22</v>
      </c>
      <c r="AB1526" t="s">
        <v>607</v>
      </c>
      <c r="AE1526" t="s">
        <v>437</v>
      </c>
      <c r="AF1526">
        <v>30001</v>
      </c>
    </row>
    <row r="1527" spans="1:32" x14ac:dyDescent="0.25">
      <c r="A1527" t="s">
        <v>798</v>
      </c>
      <c r="B1527" t="s">
        <v>607</v>
      </c>
      <c r="C1527" s="158" t="str">
        <f t="shared" si="23"/>
        <v>1134193</v>
      </c>
      <c r="D1527">
        <v>113419</v>
      </c>
      <c r="F1527">
        <v>12</v>
      </c>
      <c r="H1527" t="s">
        <v>397</v>
      </c>
      <c r="I1527">
        <v>1026367</v>
      </c>
      <c r="J1527">
        <v>0</v>
      </c>
      <c r="K1527">
        <v>0</v>
      </c>
      <c r="L1527">
        <v>1</v>
      </c>
      <c r="M1527">
        <v>0</v>
      </c>
      <c r="N1527">
        <v>9020260</v>
      </c>
      <c r="O1527">
        <v>3</v>
      </c>
      <c r="P1527" t="s">
        <v>799</v>
      </c>
      <c r="Q1527">
        <v>1005</v>
      </c>
      <c r="R1527">
        <v>6</v>
      </c>
      <c r="S1527">
        <v>0</v>
      </c>
      <c r="T1527">
        <v>0</v>
      </c>
      <c r="V1527" t="s">
        <v>1387</v>
      </c>
      <c r="W1527">
        <v>3</v>
      </c>
      <c r="X1527" s="68">
        <v>42354</v>
      </c>
      <c r="Y1527" s="68">
        <v>36525</v>
      </c>
      <c r="Z1527">
        <v>0</v>
      </c>
      <c r="AA1527">
        <v>22</v>
      </c>
      <c r="AB1527" t="s">
        <v>607</v>
      </c>
      <c r="AE1527" t="s">
        <v>437</v>
      </c>
      <c r="AF1527">
        <v>30001</v>
      </c>
    </row>
    <row r="1528" spans="1:32" x14ac:dyDescent="0.25">
      <c r="A1528" t="s">
        <v>798</v>
      </c>
      <c r="B1528" t="s">
        <v>607</v>
      </c>
      <c r="C1528" s="158" t="str">
        <f t="shared" si="23"/>
        <v>1134194</v>
      </c>
      <c r="D1528">
        <v>113419</v>
      </c>
      <c r="F1528">
        <v>12</v>
      </c>
      <c r="H1528" t="s">
        <v>397</v>
      </c>
      <c r="I1528">
        <v>1026368</v>
      </c>
      <c r="J1528">
        <v>0</v>
      </c>
      <c r="K1528">
        <v>0</v>
      </c>
      <c r="L1528">
        <v>1</v>
      </c>
      <c r="M1528">
        <v>0</v>
      </c>
      <c r="N1528">
        <v>9020260</v>
      </c>
      <c r="O1528">
        <v>4</v>
      </c>
      <c r="P1528" t="s">
        <v>799</v>
      </c>
      <c r="Q1528">
        <v>1005</v>
      </c>
      <c r="R1528">
        <v>6</v>
      </c>
      <c r="S1528">
        <v>0</v>
      </c>
      <c r="T1528">
        <v>0</v>
      </c>
      <c r="V1528" t="s">
        <v>1387</v>
      </c>
      <c r="W1528">
        <v>3</v>
      </c>
      <c r="X1528" s="68">
        <v>42354</v>
      </c>
      <c r="Y1528" s="68">
        <v>36525</v>
      </c>
      <c r="Z1528">
        <v>0</v>
      </c>
      <c r="AA1528">
        <v>22</v>
      </c>
      <c r="AB1528" t="s">
        <v>607</v>
      </c>
      <c r="AE1528" t="s">
        <v>437</v>
      </c>
      <c r="AF1528">
        <v>30001</v>
      </c>
    </row>
    <row r="1529" spans="1:32" x14ac:dyDescent="0.25">
      <c r="A1529" t="s">
        <v>798</v>
      </c>
      <c r="B1529" t="s">
        <v>607</v>
      </c>
      <c r="C1529" s="158" t="str">
        <f t="shared" si="23"/>
        <v>1134195</v>
      </c>
      <c r="D1529">
        <v>113419</v>
      </c>
      <c r="F1529">
        <v>12</v>
      </c>
      <c r="H1529" t="s">
        <v>397</v>
      </c>
      <c r="I1529">
        <v>1026369</v>
      </c>
      <c r="J1529">
        <v>0</v>
      </c>
      <c r="K1529">
        <v>0</v>
      </c>
      <c r="L1529">
        <v>1</v>
      </c>
      <c r="M1529">
        <v>0</v>
      </c>
      <c r="N1529">
        <v>9020260</v>
      </c>
      <c r="O1529">
        <v>5</v>
      </c>
      <c r="P1529" t="s">
        <v>799</v>
      </c>
      <c r="Q1529">
        <v>1005</v>
      </c>
      <c r="R1529">
        <v>6</v>
      </c>
      <c r="S1529">
        <v>0</v>
      </c>
      <c r="T1529">
        <v>0</v>
      </c>
      <c r="V1529" t="s">
        <v>1387</v>
      </c>
      <c r="W1529">
        <v>3</v>
      </c>
      <c r="X1529" s="68">
        <v>42354</v>
      </c>
      <c r="Y1529" s="68">
        <v>36525</v>
      </c>
      <c r="Z1529">
        <v>0</v>
      </c>
      <c r="AA1529">
        <v>22</v>
      </c>
      <c r="AB1529" t="s">
        <v>607</v>
      </c>
      <c r="AE1529" t="s">
        <v>437</v>
      </c>
      <c r="AF1529">
        <v>30001</v>
      </c>
    </row>
    <row r="1530" spans="1:32" x14ac:dyDescent="0.25">
      <c r="A1530" t="s">
        <v>800</v>
      </c>
      <c r="B1530" t="s">
        <v>607</v>
      </c>
      <c r="C1530" s="158" t="str">
        <f t="shared" si="23"/>
        <v>1134201</v>
      </c>
      <c r="D1530">
        <v>113420</v>
      </c>
      <c r="F1530">
        <v>12</v>
      </c>
      <c r="H1530" t="s">
        <v>397</v>
      </c>
      <c r="I1530">
        <v>1026370</v>
      </c>
      <c r="J1530">
        <v>0</v>
      </c>
      <c r="K1530">
        <v>0</v>
      </c>
      <c r="L1530">
        <v>1</v>
      </c>
      <c r="M1530">
        <v>0</v>
      </c>
      <c r="N1530">
        <v>9020260</v>
      </c>
      <c r="O1530">
        <v>1</v>
      </c>
      <c r="P1530" t="s">
        <v>801</v>
      </c>
      <c r="Q1530">
        <v>1005</v>
      </c>
      <c r="R1530">
        <v>6</v>
      </c>
      <c r="S1530">
        <v>0</v>
      </c>
      <c r="T1530">
        <v>0</v>
      </c>
      <c r="V1530" t="s">
        <v>1387</v>
      </c>
      <c r="W1530">
        <v>3</v>
      </c>
      <c r="X1530" s="68">
        <v>42354</v>
      </c>
      <c r="Y1530" s="68">
        <v>36525</v>
      </c>
      <c r="Z1530">
        <v>0</v>
      </c>
      <c r="AA1530">
        <v>22</v>
      </c>
      <c r="AB1530" t="s">
        <v>607</v>
      </c>
      <c r="AE1530" t="s">
        <v>437</v>
      </c>
      <c r="AF1530">
        <v>30001</v>
      </c>
    </row>
    <row r="1531" spans="1:32" x14ac:dyDescent="0.25">
      <c r="A1531" t="s">
        <v>800</v>
      </c>
      <c r="B1531" t="s">
        <v>607</v>
      </c>
      <c r="C1531" s="158" t="str">
        <f t="shared" si="23"/>
        <v>1134202</v>
      </c>
      <c r="D1531">
        <v>113420</v>
      </c>
      <c r="F1531">
        <v>12</v>
      </c>
      <c r="H1531" t="s">
        <v>397</v>
      </c>
      <c r="I1531">
        <v>1026371</v>
      </c>
      <c r="J1531">
        <v>0</v>
      </c>
      <c r="K1531">
        <v>0</v>
      </c>
      <c r="L1531">
        <v>1</v>
      </c>
      <c r="M1531">
        <v>0</v>
      </c>
      <c r="N1531">
        <v>9020260</v>
      </c>
      <c r="O1531">
        <v>2</v>
      </c>
      <c r="P1531" t="s">
        <v>801</v>
      </c>
      <c r="Q1531">
        <v>1005</v>
      </c>
      <c r="R1531">
        <v>6</v>
      </c>
      <c r="S1531">
        <v>0</v>
      </c>
      <c r="T1531">
        <v>0</v>
      </c>
      <c r="V1531" t="s">
        <v>1387</v>
      </c>
      <c r="W1531">
        <v>3</v>
      </c>
      <c r="X1531" s="68">
        <v>42354</v>
      </c>
      <c r="Y1531" s="68">
        <v>36525</v>
      </c>
      <c r="Z1531">
        <v>0</v>
      </c>
      <c r="AA1531">
        <v>22</v>
      </c>
      <c r="AB1531" t="s">
        <v>607</v>
      </c>
      <c r="AE1531" t="s">
        <v>437</v>
      </c>
      <c r="AF1531">
        <v>30001</v>
      </c>
    </row>
    <row r="1532" spans="1:32" x14ac:dyDescent="0.25">
      <c r="A1532" t="s">
        <v>800</v>
      </c>
      <c r="B1532" t="s">
        <v>607</v>
      </c>
      <c r="C1532" s="158" t="str">
        <f t="shared" si="23"/>
        <v>1134203</v>
      </c>
      <c r="D1532">
        <v>113420</v>
      </c>
      <c r="F1532">
        <v>12</v>
      </c>
      <c r="H1532" t="s">
        <v>397</v>
      </c>
      <c r="I1532">
        <v>1026372</v>
      </c>
      <c r="J1532">
        <v>0</v>
      </c>
      <c r="K1532">
        <v>0</v>
      </c>
      <c r="L1532">
        <v>1</v>
      </c>
      <c r="M1532">
        <v>0</v>
      </c>
      <c r="N1532">
        <v>9020260</v>
      </c>
      <c r="O1532">
        <v>3</v>
      </c>
      <c r="P1532" t="s">
        <v>801</v>
      </c>
      <c r="Q1532">
        <v>1005</v>
      </c>
      <c r="R1532">
        <v>6</v>
      </c>
      <c r="S1532">
        <v>0</v>
      </c>
      <c r="T1532">
        <v>0</v>
      </c>
      <c r="V1532" t="s">
        <v>1387</v>
      </c>
      <c r="W1532">
        <v>3</v>
      </c>
      <c r="X1532" s="68">
        <v>42354</v>
      </c>
      <c r="Y1532" s="68">
        <v>36525</v>
      </c>
      <c r="Z1532">
        <v>0</v>
      </c>
      <c r="AA1532">
        <v>22</v>
      </c>
      <c r="AB1532" t="s">
        <v>607</v>
      </c>
      <c r="AE1532" t="s">
        <v>437</v>
      </c>
      <c r="AF1532">
        <v>30001</v>
      </c>
    </row>
    <row r="1533" spans="1:32" x14ac:dyDescent="0.25">
      <c r="A1533" t="s">
        <v>800</v>
      </c>
      <c r="B1533" t="s">
        <v>607</v>
      </c>
      <c r="C1533" s="158" t="str">
        <f t="shared" si="23"/>
        <v>1134204</v>
      </c>
      <c r="D1533">
        <v>113420</v>
      </c>
      <c r="F1533">
        <v>12</v>
      </c>
      <c r="H1533" t="s">
        <v>397</v>
      </c>
      <c r="I1533">
        <v>1026373</v>
      </c>
      <c r="J1533">
        <v>0</v>
      </c>
      <c r="K1533">
        <v>0</v>
      </c>
      <c r="L1533">
        <v>1</v>
      </c>
      <c r="M1533">
        <v>0</v>
      </c>
      <c r="N1533">
        <v>9020260</v>
      </c>
      <c r="O1533">
        <v>4</v>
      </c>
      <c r="P1533" t="s">
        <v>801</v>
      </c>
      <c r="Q1533">
        <v>1005</v>
      </c>
      <c r="R1533">
        <v>6</v>
      </c>
      <c r="S1533">
        <v>0</v>
      </c>
      <c r="T1533">
        <v>0</v>
      </c>
      <c r="V1533" t="s">
        <v>1387</v>
      </c>
      <c r="W1533">
        <v>3</v>
      </c>
      <c r="X1533" s="68">
        <v>42354</v>
      </c>
      <c r="Y1533" s="68">
        <v>36525</v>
      </c>
      <c r="Z1533">
        <v>0</v>
      </c>
      <c r="AA1533">
        <v>22</v>
      </c>
      <c r="AB1533" t="s">
        <v>607</v>
      </c>
      <c r="AE1533" t="s">
        <v>437</v>
      </c>
      <c r="AF1533">
        <v>30001</v>
      </c>
    </row>
    <row r="1534" spans="1:32" x14ac:dyDescent="0.25">
      <c r="A1534" t="s">
        <v>800</v>
      </c>
      <c r="B1534" t="s">
        <v>607</v>
      </c>
      <c r="C1534" s="158" t="str">
        <f t="shared" si="23"/>
        <v>1134205</v>
      </c>
      <c r="D1534">
        <v>113420</v>
      </c>
      <c r="F1534">
        <v>12</v>
      </c>
      <c r="H1534" t="s">
        <v>397</v>
      </c>
      <c r="I1534">
        <v>1026374</v>
      </c>
      <c r="J1534">
        <v>0</v>
      </c>
      <c r="K1534">
        <v>0</v>
      </c>
      <c r="L1534">
        <v>1</v>
      </c>
      <c r="M1534">
        <v>0</v>
      </c>
      <c r="N1534">
        <v>9020260</v>
      </c>
      <c r="O1534">
        <v>5</v>
      </c>
      <c r="P1534" t="s">
        <v>801</v>
      </c>
      <c r="Q1534">
        <v>1005</v>
      </c>
      <c r="R1534">
        <v>6</v>
      </c>
      <c r="S1534">
        <v>0</v>
      </c>
      <c r="T1534">
        <v>0</v>
      </c>
      <c r="V1534" t="s">
        <v>1387</v>
      </c>
      <c r="W1534">
        <v>3</v>
      </c>
      <c r="X1534" s="68">
        <v>42354</v>
      </c>
      <c r="Y1534" s="68">
        <v>36525</v>
      </c>
      <c r="Z1534">
        <v>0</v>
      </c>
      <c r="AA1534">
        <v>22</v>
      </c>
      <c r="AB1534" t="s">
        <v>607</v>
      </c>
      <c r="AE1534" t="s">
        <v>437</v>
      </c>
      <c r="AF1534">
        <v>30001</v>
      </c>
    </row>
    <row r="1535" spans="1:32" x14ac:dyDescent="0.25">
      <c r="A1535" t="s">
        <v>802</v>
      </c>
      <c r="B1535" t="s">
        <v>607</v>
      </c>
      <c r="C1535" s="158" t="str">
        <f t="shared" si="23"/>
        <v>1134211</v>
      </c>
      <c r="D1535">
        <v>113421</v>
      </c>
      <c r="F1535">
        <v>12</v>
      </c>
      <c r="H1535" t="s">
        <v>397</v>
      </c>
      <c r="I1535">
        <v>1026378</v>
      </c>
      <c r="J1535">
        <v>0</v>
      </c>
      <c r="K1535">
        <v>0</v>
      </c>
      <c r="L1535">
        <v>1</v>
      </c>
      <c r="M1535">
        <v>0</v>
      </c>
      <c r="N1535">
        <v>9020260</v>
      </c>
      <c r="O1535">
        <v>1</v>
      </c>
      <c r="P1535" t="s">
        <v>803</v>
      </c>
      <c r="Q1535">
        <v>1005</v>
      </c>
      <c r="R1535">
        <v>6</v>
      </c>
      <c r="S1535">
        <v>0</v>
      </c>
      <c r="T1535">
        <v>0</v>
      </c>
      <c r="V1535" t="s">
        <v>1387</v>
      </c>
      <c r="W1535">
        <v>3</v>
      </c>
      <c r="X1535" s="68">
        <v>42354</v>
      </c>
      <c r="Y1535" s="68">
        <v>36525</v>
      </c>
      <c r="Z1535">
        <v>0</v>
      </c>
      <c r="AA1535">
        <v>22</v>
      </c>
      <c r="AB1535" t="s">
        <v>607</v>
      </c>
      <c r="AE1535" t="s">
        <v>437</v>
      </c>
      <c r="AF1535">
        <v>30001</v>
      </c>
    </row>
    <row r="1536" spans="1:32" x14ac:dyDescent="0.25">
      <c r="A1536" t="s">
        <v>802</v>
      </c>
      <c r="B1536" t="s">
        <v>607</v>
      </c>
      <c r="C1536" s="158" t="str">
        <f t="shared" si="23"/>
        <v>1134212</v>
      </c>
      <c r="D1536">
        <v>113421</v>
      </c>
      <c r="F1536">
        <v>12</v>
      </c>
      <c r="H1536" t="s">
        <v>397</v>
      </c>
      <c r="I1536">
        <v>1026379</v>
      </c>
      <c r="J1536">
        <v>0</v>
      </c>
      <c r="K1536">
        <v>0</v>
      </c>
      <c r="L1536">
        <v>1</v>
      </c>
      <c r="M1536">
        <v>0</v>
      </c>
      <c r="N1536">
        <v>9020260</v>
      </c>
      <c r="O1536">
        <v>2</v>
      </c>
      <c r="P1536" t="s">
        <v>803</v>
      </c>
      <c r="Q1536">
        <v>1005</v>
      </c>
      <c r="R1536">
        <v>6</v>
      </c>
      <c r="S1536">
        <v>0</v>
      </c>
      <c r="T1536">
        <v>0</v>
      </c>
      <c r="V1536" t="s">
        <v>1387</v>
      </c>
      <c r="W1536">
        <v>3</v>
      </c>
      <c r="X1536" s="68">
        <v>42354</v>
      </c>
      <c r="Y1536" s="68">
        <v>36525</v>
      </c>
      <c r="Z1536">
        <v>0</v>
      </c>
      <c r="AA1536">
        <v>22</v>
      </c>
      <c r="AB1536" t="s">
        <v>607</v>
      </c>
      <c r="AE1536" t="s">
        <v>437</v>
      </c>
      <c r="AF1536">
        <v>30001</v>
      </c>
    </row>
    <row r="1537" spans="1:32" x14ac:dyDescent="0.25">
      <c r="A1537" t="s">
        <v>802</v>
      </c>
      <c r="B1537" t="s">
        <v>607</v>
      </c>
      <c r="C1537" s="158" t="str">
        <f t="shared" si="23"/>
        <v>1134213</v>
      </c>
      <c r="D1537">
        <v>113421</v>
      </c>
      <c r="F1537">
        <v>12</v>
      </c>
      <c r="H1537" t="s">
        <v>397</v>
      </c>
      <c r="I1537">
        <v>1026380</v>
      </c>
      <c r="J1537">
        <v>0</v>
      </c>
      <c r="K1537">
        <v>0</v>
      </c>
      <c r="L1537">
        <v>1</v>
      </c>
      <c r="M1537">
        <v>0</v>
      </c>
      <c r="N1537">
        <v>9020260</v>
      </c>
      <c r="O1537">
        <v>3</v>
      </c>
      <c r="P1537" t="s">
        <v>803</v>
      </c>
      <c r="Q1537">
        <v>1005</v>
      </c>
      <c r="R1537">
        <v>6</v>
      </c>
      <c r="S1537">
        <v>0</v>
      </c>
      <c r="T1537">
        <v>0</v>
      </c>
      <c r="V1537" t="s">
        <v>1387</v>
      </c>
      <c r="W1537">
        <v>3</v>
      </c>
      <c r="X1537" s="68">
        <v>42354</v>
      </c>
      <c r="Y1537" s="68">
        <v>36525</v>
      </c>
      <c r="Z1537">
        <v>0</v>
      </c>
      <c r="AA1537">
        <v>22</v>
      </c>
      <c r="AB1537" t="s">
        <v>607</v>
      </c>
      <c r="AE1537" t="s">
        <v>437</v>
      </c>
      <c r="AF1537">
        <v>30001</v>
      </c>
    </row>
    <row r="1538" spans="1:32" x14ac:dyDescent="0.25">
      <c r="A1538" t="s">
        <v>802</v>
      </c>
      <c r="B1538" t="s">
        <v>607</v>
      </c>
      <c r="C1538" s="158" t="str">
        <f t="shared" si="23"/>
        <v>1134214</v>
      </c>
      <c r="D1538">
        <v>113421</v>
      </c>
      <c r="F1538">
        <v>12</v>
      </c>
      <c r="H1538" t="s">
        <v>397</v>
      </c>
      <c r="I1538">
        <v>1026381</v>
      </c>
      <c r="J1538">
        <v>0</v>
      </c>
      <c r="K1538">
        <v>0</v>
      </c>
      <c r="L1538">
        <v>1</v>
      </c>
      <c r="M1538">
        <v>0</v>
      </c>
      <c r="N1538">
        <v>9020260</v>
      </c>
      <c r="O1538">
        <v>4</v>
      </c>
      <c r="P1538" t="s">
        <v>803</v>
      </c>
      <c r="Q1538">
        <v>1005</v>
      </c>
      <c r="R1538">
        <v>6</v>
      </c>
      <c r="S1538">
        <v>0</v>
      </c>
      <c r="T1538">
        <v>0</v>
      </c>
      <c r="V1538" t="s">
        <v>1387</v>
      </c>
      <c r="W1538">
        <v>3</v>
      </c>
      <c r="X1538" s="68">
        <v>42354</v>
      </c>
      <c r="Y1538" s="68">
        <v>36525</v>
      </c>
      <c r="Z1538">
        <v>0</v>
      </c>
      <c r="AA1538">
        <v>22</v>
      </c>
      <c r="AB1538" t="s">
        <v>607</v>
      </c>
      <c r="AE1538" t="s">
        <v>437</v>
      </c>
      <c r="AF1538">
        <v>30001</v>
      </c>
    </row>
    <row r="1539" spans="1:32" x14ac:dyDescent="0.25">
      <c r="A1539" t="s">
        <v>802</v>
      </c>
      <c r="B1539" t="s">
        <v>607</v>
      </c>
      <c r="C1539" s="158" t="str">
        <f t="shared" ref="C1539:C1602" si="24">D1539&amp;O1539</f>
        <v>1134215</v>
      </c>
      <c r="D1539">
        <v>113421</v>
      </c>
      <c r="F1539">
        <v>12</v>
      </c>
      <c r="H1539" t="s">
        <v>397</v>
      </c>
      <c r="I1539">
        <v>1026382</v>
      </c>
      <c r="J1539">
        <v>0</v>
      </c>
      <c r="K1539">
        <v>0</v>
      </c>
      <c r="L1539">
        <v>1</v>
      </c>
      <c r="M1539">
        <v>0</v>
      </c>
      <c r="N1539">
        <v>9020260</v>
      </c>
      <c r="O1539">
        <v>5</v>
      </c>
      <c r="P1539" t="s">
        <v>803</v>
      </c>
      <c r="Q1539">
        <v>1005</v>
      </c>
      <c r="R1539">
        <v>6</v>
      </c>
      <c r="S1539">
        <v>0</v>
      </c>
      <c r="T1539">
        <v>0</v>
      </c>
      <c r="V1539" t="s">
        <v>1387</v>
      </c>
      <c r="W1539">
        <v>3</v>
      </c>
      <c r="X1539" s="68">
        <v>42354</v>
      </c>
      <c r="Y1539" s="68">
        <v>36525</v>
      </c>
      <c r="Z1539">
        <v>0</v>
      </c>
      <c r="AA1539">
        <v>22</v>
      </c>
      <c r="AB1539" t="s">
        <v>607</v>
      </c>
      <c r="AE1539" t="s">
        <v>437</v>
      </c>
      <c r="AF1539">
        <v>30001</v>
      </c>
    </row>
    <row r="1540" spans="1:32" x14ac:dyDescent="0.25">
      <c r="A1540" t="s">
        <v>804</v>
      </c>
      <c r="B1540" t="s">
        <v>607</v>
      </c>
      <c r="C1540" s="158" t="str">
        <f t="shared" si="24"/>
        <v>1134221</v>
      </c>
      <c r="D1540">
        <v>113422</v>
      </c>
      <c r="F1540">
        <v>12</v>
      </c>
      <c r="H1540" t="s">
        <v>397</v>
      </c>
      <c r="I1540">
        <v>1026383</v>
      </c>
      <c r="J1540">
        <v>0</v>
      </c>
      <c r="K1540">
        <v>0</v>
      </c>
      <c r="L1540">
        <v>1</v>
      </c>
      <c r="M1540">
        <v>0</v>
      </c>
      <c r="N1540">
        <v>9020260</v>
      </c>
      <c r="O1540">
        <v>1</v>
      </c>
      <c r="P1540" t="s">
        <v>805</v>
      </c>
      <c r="Q1540">
        <v>1005</v>
      </c>
      <c r="R1540">
        <v>6</v>
      </c>
      <c r="S1540">
        <v>0</v>
      </c>
      <c r="T1540">
        <v>0</v>
      </c>
      <c r="V1540" t="s">
        <v>1387</v>
      </c>
      <c r="W1540">
        <v>3</v>
      </c>
      <c r="X1540" s="68">
        <v>42354</v>
      </c>
      <c r="Y1540" s="68">
        <v>36525</v>
      </c>
      <c r="Z1540">
        <v>0</v>
      </c>
      <c r="AA1540">
        <v>22</v>
      </c>
      <c r="AB1540" t="s">
        <v>607</v>
      </c>
      <c r="AE1540" t="s">
        <v>437</v>
      </c>
      <c r="AF1540">
        <v>30001</v>
      </c>
    </row>
    <row r="1541" spans="1:32" x14ac:dyDescent="0.25">
      <c r="A1541" t="s">
        <v>804</v>
      </c>
      <c r="B1541" t="s">
        <v>607</v>
      </c>
      <c r="C1541" s="158" t="str">
        <f t="shared" si="24"/>
        <v>1134222</v>
      </c>
      <c r="D1541">
        <v>113422</v>
      </c>
      <c r="F1541">
        <v>12</v>
      </c>
      <c r="H1541" t="s">
        <v>397</v>
      </c>
      <c r="I1541">
        <v>1026384</v>
      </c>
      <c r="J1541">
        <v>0</v>
      </c>
      <c r="K1541">
        <v>0</v>
      </c>
      <c r="L1541">
        <v>1</v>
      </c>
      <c r="M1541">
        <v>0</v>
      </c>
      <c r="N1541">
        <v>9020260</v>
      </c>
      <c r="O1541">
        <v>2</v>
      </c>
      <c r="P1541" t="s">
        <v>805</v>
      </c>
      <c r="Q1541">
        <v>1005</v>
      </c>
      <c r="R1541">
        <v>6</v>
      </c>
      <c r="S1541">
        <v>0</v>
      </c>
      <c r="T1541">
        <v>0</v>
      </c>
      <c r="V1541" t="s">
        <v>1387</v>
      </c>
      <c r="W1541">
        <v>3</v>
      </c>
      <c r="X1541" s="68">
        <v>42354</v>
      </c>
      <c r="Y1541" s="68">
        <v>36525</v>
      </c>
      <c r="Z1541">
        <v>0</v>
      </c>
      <c r="AA1541">
        <v>22</v>
      </c>
      <c r="AB1541" t="s">
        <v>607</v>
      </c>
      <c r="AE1541" t="s">
        <v>437</v>
      </c>
      <c r="AF1541">
        <v>30001</v>
      </c>
    </row>
    <row r="1542" spans="1:32" x14ac:dyDescent="0.25">
      <c r="A1542" t="s">
        <v>804</v>
      </c>
      <c r="B1542" t="s">
        <v>607</v>
      </c>
      <c r="C1542" s="158" t="str">
        <f t="shared" si="24"/>
        <v>1134223</v>
      </c>
      <c r="D1542">
        <v>113422</v>
      </c>
      <c r="F1542">
        <v>12</v>
      </c>
      <c r="H1542" t="s">
        <v>397</v>
      </c>
      <c r="I1542">
        <v>1026385</v>
      </c>
      <c r="J1542">
        <v>0</v>
      </c>
      <c r="K1542">
        <v>0</v>
      </c>
      <c r="L1542">
        <v>1</v>
      </c>
      <c r="M1542">
        <v>0</v>
      </c>
      <c r="N1542">
        <v>9020260</v>
      </c>
      <c r="O1542">
        <v>3</v>
      </c>
      <c r="P1542" t="s">
        <v>805</v>
      </c>
      <c r="Q1542">
        <v>1005</v>
      </c>
      <c r="R1542">
        <v>6</v>
      </c>
      <c r="S1542">
        <v>0</v>
      </c>
      <c r="T1542">
        <v>0</v>
      </c>
      <c r="V1542" t="s">
        <v>1387</v>
      </c>
      <c r="W1542">
        <v>3</v>
      </c>
      <c r="X1542" s="68">
        <v>42354</v>
      </c>
      <c r="Y1542" s="68">
        <v>36525</v>
      </c>
      <c r="Z1542">
        <v>0</v>
      </c>
      <c r="AA1542">
        <v>22</v>
      </c>
      <c r="AB1542" t="s">
        <v>607</v>
      </c>
      <c r="AE1542" t="s">
        <v>437</v>
      </c>
      <c r="AF1542">
        <v>30001</v>
      </c>
    </row>
    <row r="1543" spans="1:32" x14ac:dyDescent="0.25">
      <c r="A1543" t="s">
        <v>804</v>
      </c>
      <c r="B1543" t="s">
        <v>607</v>
      </c>
      <c r="C1543" s="158" t="str">
        <f t="shared" si="24"/>
        <v>1134224</v>
      </c>
      <c r="D1543">
        <v>113422</v>
      </c>
      <c r="F1543">
        <v>12</v>
      </c>
      <c r="H1543" t="s">
        <v>397</v>
      </c>
      <c r="I1543">
        <v>1026386</v>
      </c>
      <c r="J1543">
        <v>0</v>
      </c>
      <c r="K1543">
        <v>0</v>
      </c>
      <c r="L1543">
        <v>1</v>
      </c>
      <c r="M1543">
        <v>0</v>
      </c>
      <c r="N1543">
        <v>9020260</v>
      </c>
      <c r="O1543">
        <v>4</v>
      </c>
      <c r="P1543" t="s">
        <v>805</v>
      </c>
      <c r="Q1543">
        <v>1005</v>
      </c>
      <c r="R1543">
        <v>6</v>
      </c>
      <c r="S1543">
        <v>0</v>
      </c>
      <c r="T1543">
        <v>0</v>
      </c>
      <c r="V1543" t="s">
        <v>1387</v>
      </c>
      <c r="W1543">
        <v>3</v>
      </c>
      <c r="X1543" s="68">
        <v>42354</v>
      </c>
      <c r="Y1543" s="68">
        <v>36525</v>
      </c>
      <c r="Z1543">
        <v>0</v>
      </c>
      <c r="AA1543">
        <v>22</v>
      </c>
      <c r="AB1543" t="s">
        <v>607</v>
      </c>
      <c r="AE1543" t="s">
        <v>437</v>
      </c>
      <c r="AF1543">
        <v>30001</v>
      </c>
    </row>
    <row r="1544" spans="1:32" x14ac:dyDescent="0.25">
      <c r="A1544" t="s">
        <v>804</v>
      </c>
      <c r="B1544" t="s">
        <v>607</v>
      </c>
      <c r="C1544" s="158" t="str">
        <f t="shared" si="24"/>
        <v>1134225</v>
      </c>
      <c r="D1544">
        <v>113422</v>
      </c>
      <c r="F1544">
        <v>12</v>
      </c>
      <c r="H1544" t="s">
        <v>397</v>
      </c>
      <c r="I1544">
        <v>1026387</v>
      </c>
      <c r="J1544">
        <v>0</v>
      </c>
      <c r="K1544">
        <v>0</v>
      </c>
      <c r="L1544">
        <v>1</v>
      </c>
      <c r="M1544">
        <v>0</v>
      </c>
      <c r="N1544">
        <v>9020260</v>
      </c>
      <c r="O1544">
        <v>5</v>
      </c>
      <c r="P1544" t="s">
        <v>805</v>
      </c>
      <c r="Q1544">
        <v>1005</v>
      </c>
      <c r="R1544">
        <v>6</v>
      </c>
      <c r="S1544">
        <v>0</v>
      </c>
      <c r="T1544">
        <v>0</v>
      </c>
      <c r="V1544" t="s">
        <v>1387</v>
      </c>
      <c r="W1544">
        <v>3</v>
      </c>
      <c r="X1544" s="68">
        <v>42354</v>
      </c>
      <c r="Y1544" s="68">
        <v>36525</v>
      </c>
      <c r="Z1544">
        <v>0</v>
      </c>
      <c r="AA1544">
        <v>22</v>
      </c>
      <c r="AB1544" t="s">
        <v>607</v>
      </c>
      <c r="AE1544" t="s">
        <v>437</v>
      </c>
      <c r="AF1544">
        <v>30001</v>
      </c>
    </row>
    <row r="1545" spans="1:32" x14ac:dyDescent="0.25">
      <c r="A1545" t="s">
        <v>806</v>
      </c>
      <c r="B1545" t="s">
        <v>607</v>
      </c>
      <c r="C1545" s="158" t="str">
        <f t="shared" si="24"/>
        <v>1134231</v>
      </c>
      <c r="D1545">
        <v>113423</v>
      </c>
      <c r="F1545">
        <v>12</v>
      </c>
      <c r="G1545">
        <v>8.65</v>
      </c>
      <c r="I1545">
        <v>1026391</v>
      </c>
      <c r="J1545">
        <v>1</v>
      </c>
      <c r="K1545">
        <v>0</v>
      </c>
      <c r="L1545">
        <v>1</v>
      </c>
      <c r="M1545">
        <v>0</v>
      </c>
      <c r="N1545">
        <v>9020263</v>
      </c>
      <c r="O1545">
        <v>1</v>
      </c>
      <c r="P1545" t="s">
        <v>807</v>
      </c>
      <c r="Q1545">
        <v>1005</v>
      </c>
      <c r="R1545">
        <v>6</v>
      </c>
      <c r="S1545">
        <v>0</v>
      </c>
      <c r="T1545">
        <v>0</v>
      </c>
      <c r="V1545" t="s">
        <v>1387</v>
      </c>
      <c r="W1545">
        <v>3</v>
      </c>
      <c r="X1545" s="68">
        <v>42354</v>
      </c>
      <c r="Y1545" s="68">
        <v>36525</v>
      </c>
      <c r="Z1545">
        <v>0</v>
      </c>
      <c r="AA1545">
        <v>22</v>
      </c>
      <c r="AB1545" t="s">
        <v>607</v>
      </c>
      <c r="AE1545" t="s">
        <v>437</v>
      </c>
      <c r="AF1545">
        <v>30001</v>
      </c>
    </row>
    <row r="1546" spans="1:32" x14ac:dyDescent="0.25">
      <c r="A1546" t="s">
        <v>806</v>
      </c>
      <c r="B1546" t="s">
        <v>607</v>
      </c>
      <c r="C1546" s="158" t="str">
        <f t="shared" si="24"/>
        <v>1134232</v>
      </c>
      <c r="D1546">
        <v>113423</v>
      </c>
      <c r="F1546">
        <v>12</v>
      </c>
      <c r="G1546">
        <v>10.85</v>
      </c>
      <c r="I1546">
        <v>1026392</v>
      </c>
      <c r="J1546">
        <v>1</v>
      </c>
      <c r="K1546">
        <v>0</v>
      </c>
      <c r="L1546">
        <v>1</v>
      </c>
      <c r="M1546">
        <v>0</v>
      </c>
      <c r="N1546">
        <v>9020263</v>
      </c>
      <c r="O1546">
        <v>2</v>
      </c>
      <c r="P1546" t="s">
        <v>807</v>
      </c>
      <c r="Q1546">
        <v>1005</v>
      </c>
      <c r="R1546">
        <v>6</v>
      </c>
      <c r="S1546">
        <v>0</v>
      </c>
      <c r="T1546">
        <v>0</v>
      </c>
      <c r="V1546" t="s">
        <v>1387</v>
      </c>
      <c r="W1546">
        <v>3</v>
      </c>
      <c r="X1546" s="68">
        <v>42354</v>
      </c>
      <c r="Y1546" s="68">
        <v>36525</v>
      </c>
      <c r="Z1546">
        <v>0</v>
      </c>
      <c r="AA1546">
        <v>22</v>
      </c>
      <c r="AB1546" t="s">
        <v>607</v>
      </c>
      <c r="AE1546" t="s">
        <v>437</v>
      </c>
      <c r="AF1546">
        <v>30001</v>
      </c>
    </row>
    <row r="1547" spans="1:32" x14ac:dyDescent="0.25">
      <c r="A1547" t="s">
        <v>806</v>
      </c>
      <c r="B1547" t="s">
        <v>607</v>
      </c>
      <c r="C1547" s="158" t="str">
        <f t="shared" si="24"/>
        <v>1134233</v>
      </c>
      <c r="D1547">
        <v>113423</v>
      </c>
      <c r="F1547">
        <v>12</v>
      </c>
      <c r="G1547">
        <v>13.55</v>
      </c>
      <c r="I1547">
        <v>1026393</v>
      </c>
      <c r="J1547">
        <v>1</v>
      </c>
      <c r="K1547">
        <v>0</v>
      </c>
      <c r="L1547">
        <v>1</v>
      </c>
      <c r="M1547">
        <v>0</v>
      </c>
      <c r="N1547">
        <v>9020263</v>
      </c>
      <c r="O1547">
        <v>3</v>
      </c>
      <c r="P1547" t="s">
        <v>807</v>
      </c>
      <c r="Q1547">
        <v>1005</v>
      </c>
      <c r="R1547">
        <v>6</v>
      </c>
      <c r="S1547">
        <v>0</v>
      </c>
      <c r="T1547">
        <v>0</v>
      </c>
      <c r="V1547" t="s">
        <v>1387</v>
      </c>
      <c r="W1547">
        <v>3</v>
      </c>
      <c r="X1547" s="68">
        <v>42354</v>
      </c>
      <c r="Y1547" s="68">
        <v>36525</v>
      </c>
      <c r="Z1547">
        <v>0</v>
      </c>
      <c r="AA1547">
        <v>22</v>
      </c>
      <c r="AB1547" t="s">
        <v>607</v>
      </c>
      <c r="AE1547" t="s">
        <v>437</v>
      </c>
      <c r="AF1547">
        <v>30001</v>
      </c>
    </row>
    <row r="1548" spans="1:32" x14ac:dyDescent="0.25">
      <c r="A1548" t="s">
        <v>806</v>
      </c>
      <c r="B1548" t="s">
        <v>607</v>
      </c>
      <c r="C1548" s="158" t="str">
        <f t="shared" si="24"/>
        <v>1134234</v>
      </c>
      <c r="D1548">
        <v>113423</v>
      </c>
      <c r="F1548">
        <v>12</v>
      </c>
      <c r="G1548">
        <v>11.4</v>
      </c>
      <c r="I1548">
        <v>1026394</v>
      </c>
      <c r="J1548">
        <v>1</v>
      </c>
      <c r="K1548">
        <v>0</v>
      </c>
      <c r="L1548">
        <v>1</v>
      </c>
      <c r="M1548">
        <v>0</v>
      </c>
      <c r="N1548">
        <v>9020263</v>
      </c>
      <c r="O1548">
        <v>4</v>
      </c>
      <c r="P1548" t="s">
        <v>807</v>
      </c>
      <c r="Q1548">
        <v>1005</v>
      </c>
      <c r="R1548">
        <v>6</v>
      </c>
      <c r="S1548">
        <v>0</v>
      </c>
      <c r="T1548">
        <v>0</v>
      </c>
      <c r="V1548" t="s">
        <v>1387</v>
      </c>
      <c r="W1548">
        <v>3</v>
      </c>
      <c r="X1548" s="68">
        <v>42354</v>
      </c>
      <c r="Y1548" s="68">
        <v>36525</v>
      </c>
      <c r="Z1548">
        <v>0</v>
      </c>
      <c r="AA1548">
        <v>22</v>
      </c>
      <c r="AB1548" t="s">
        <v>607</v>
      </c>
      <c r="AE1548" t="s">
        <v>437</v>
      </c>
      <c r="AF1548">
        <v>30001</v>
      </c>
    </row>
    <row r="1549" spans="1:32" x14ac:dyDescent="0.25">
      <c r="A1549" t="s">
        <v>806</v>
      </c>
      <c r="B1549" t="s">
        <v>607</v>
      </c>
      <c r="C1549" s="158" t="str">
        <f t="shared" si="24"/>
        <v>1134235</v>
      </c>
      <c r="D1549">
        <v>113423</v>
      </c>
      <c r="F1549">
        <v>12</v>
      </c>
      <c r="G1549">
        <v>14.25</v>
      </c>
      <c r="I1549">
        <v>1026395</v>
      </c>
      <c r="J1549">
        <v>1</v>
      </c>
      <c r="K1549">
        <v>0</v>
      </c>
      <c r="L1549">
        <v>1</v>
      </c>
      <c r="M1549">
        <v>0</v>
      </c>
      <c r="N1549">
        <v>9020263</v>
      </c>
      <c r="O1549">
        <v>5</v>
      </c>
      <c r="P1549" t="s">
        <v>807</v>
      </c>
      <c r="Q1549">
        <v>1005</v>
      </c>
      <c r="R1549">
        <v>6</v>
      </c>
      <c r="S1549">
        <v>0</v>
      </c>
      <c r="T1549">
        <v>0</v>
      </c>
      <c r="V1549" t="s">
        <v>1387</v>
      </c>
      <c r="W1549">
        <v>3</v>
      </c>
      <c r="X1549" s="68">
        <v>42354</v>
      </c>
      <c r="Y1549" s="68">
        <v>36525</v>
      </c>
      <c r="Z1549">
        <v>0</v>
      </c>
      <c r="AA1549">
        <v>22</v>
      </c>
      <c r="AB1549" t="s">
        <v>607</v>
      </c>
      <c r="AE1549" t="s">
        <v>437</v>
      </c>
      <c r="AF1549">
        <v>30001</v>
      </c>
    </row>
    <row r="1550" spans="1:32" x14ac:dyDescent="0.25">
      <c r="A1550" t="s">
        <v>808</v>
      </c>
      <c r="B1550" t="s">
        <v>244</v>
      </c>
      <c r="C1550" s="158" t="str">
        <f t="shared" si="24"/>
        <v>1134241</v>
      </c>
      <c r="D1550">
        <v>113424</v>
      </c>
      <c r="F1550">
        <v>12</v>
      </c>
      <c r="G1550">
        <v>1200</v>
      </c>
      <c r="I1550">
        <v>1026396</v>
      </c>
      <c r="J1550">
        <v>1</v>
      </c>
      <c r="K1550">
        <v>0</v>
      </c>
      <c r="L1550">
        <v>1</v>
      </c>
      <c r="M1550">
        <v>0</v>
      </c>
      <c r="N1550">
        <v>9020265</v>
      </c>
      <c r="O1550">
        <v>1</v>
      </c>
      <c r="P1550" t="s">
        <v>809</v>
      </c>
      <c r="Q1550">
        <v>1005</v>
      </c>
      <c r="R1550">
        <v>6</v>
      </c>
      <c r="S1550">
        <v>0</v>
      </c>
      <c r="T1550">
        <v>0</v>
      </c>
      <c r="V1550" t="s">
        <v>1387</v>
      </c>
      <c r="W1550">
        <v>3</v>
      </c>
      <c r="X1550" s="68">
        <v>42354</v>
      </c>
      <c r="Y1550" s="68">
        <v>36525</v>
      </c>
      <c r="Z1550">
        <v>0</v>
      </c>
      <c r="AA1550">
        <v>10</v>
      </c>
      <c r="AB1550" t="s">
        <v>244</v>
      </c>
      <c r="AE1550" t="s">
        <v>437</v>
      </c>
      <c r="AF1550">
        <v>30001</v>
      </c>
    </row>
    <row r="1551" spans="1:32" x14ac:dyDescent="0.25">
      <c r="A1551" t="s">
        <v>808</v>
      </c>
      <c r="B1551" t="s">
        <v>244</v>
      </c>
      <c r="C1551" s="158" t="str">
        <f t="shared" si="24"/>
        <v>1134242</v>
      </c>
      <c r="D1551">
        <v>113424</v>
      </c>
      <c r="F1551">
        <v>12</v>
      </c>
      <c r="G1551">
        <v>1440</v>
      </c>
      <c r="I1551">
        <v>1026397</v>
      </c>
      <c r="J1551">
        <v>1</v>
      </c>
      <c r="K1551">
        <v>0</v>
      </c>
      <c r="L1551">
        <v>1</v>
      </c>
      <c r="M1551">
        <v>0</v>
      </c>
      <c r="N1551">
        <v>9020265</v>
      </c>
      <c r="O1551">
        <v>2</v>
      </c>
      <c r="P1551" t="s">
        <v>809</v>
      </c>
      <c r="Q1551">
        <v>1005</v>
      </c>
      <c r="R1551">
        <v>6</v>
      </c>
      <c r="S1551">
        <v>0</v>
      </c>
      <c r="T1551">
        <v>0</v>
      </c>
      <c r="V1551" t="s">
        <v>1387</v>
      </c>
      <c r="W1551">
        <v>3</v>
      </c>
      <c r="X1551" s="68">
        <v>42354</v>
      </c>
      <c r="Y1551" s="68">
        <v>36525</v>
      </c>
      <c r="Z1551">
        <v>0</v>
      </c>
      <c r="AA1551">
        <v>10</v>
      </c>
      <c r="AB1551" t="s">
        <v>244</v>
      </c>
      <c r="AE1551" t="s">
        <v>437</v>
      </c>
      <c r="AF1551">
        <v>30001</v>
      </c>
    </row>
    <row r="1552" spans="1:32" x14ac:dyDescent="0.25">
      <c r="A1552" t="s">
        <v>808</v>
      </c>
      <c r="B1552" t="s">
        <v>244</v>
      </c>
      <c r="C1552" s="158" t="str">
        <f t="shared" si="24"/>
        <v>1134243</v>
      </c>
      <c r="D1552">
        <v>113424</v>
      </c>
      <c r="F1552">
        <v>12</v>
      </c>
      <c r="G1552">
        <v>1730</v>
      </c>
      <c r="I1552">
        <v>1026398</v>
      </c>
      <c r="J1552">
        <v>1</v>
      </c>
      <c r="K1552">
        <v>0</v>
      </c>
      <c r="L1552">
        <v>1</v>
      </c>
      <c r="M1552">
        <v>0</v>
      </c>
      <c r="N1552">
        <v>9020265</v>
      </c>
      <c r="O1552">
        <v>3</v>
      </c>
      <c r="P1552" t="s">
        <v>809</v>
      </c>
      <c r="Q1552">
        <v>1005</v>
      </c>
      <c r="R1552">
        <v>6</v>
      </c>
      <c r="S1552">
        <v>0</v>
      </c>
      <c r="T1552">
        <v>0</v>
      </c>
      <c r="V1552" t="s">
        <v>1387</v>
      </c>
      <c r="W1552">
        <v>3</v>
      </c>
      <c r="X1552" s="68">
        <v>42354</v>
      </c>
      <c r="Y1552" s="68">
        <v>36525</v>
      </c>
      <c r="Z1552">
        <v>0</v>
      </c>
      <c r="AA1552">
        <v>10</v>
      </c>
      <c r="AB1552" t="s">
        <v>244</v>
      </c>
      <c r="AE1552" t="s">
        <v>437</v>
      </c>
      <c r="AF1552">
        <v>30001</v>
      </c>
    </row>
    <row r="1553" spans="1:32" x14ac:dyDescent="0.25">
      <c r="A1553" t="s">
        <v>808</v>
      </c>
      <c r="B1553" t="s">
        <v>244</v>
      </c>
      <c r="C1553" s="158" t="str">
        <f t="shared" si="24"/>
        <v>1134244</v>
      </c>
      <c r="D1553">
        <v>113424</v>
      </c>
      <c r="F1553">
        <v>12</v>
      </c>
      <c r="G1553">
        <v>1515</v>
      </c>
      <c r="I1553">
        <v>1026399</v>
      </c>
      <c r="J1553">
        <v>1</v>
      </c>
      <c r="K1553">
        <v>0</v>
      </c>
      <c r="L1553">
        <v>1</v>
      </c>
      <c r="M1553">
        <v>0</v>
      </c>
      <c r="N1553">
        <v>9020265</v>
      </c>
      <c r="O1553">
        <v>4</v>
      </c>
      <c r="P1553" t="s">
        <v>809</v>
      </c>
      <c r="Q1553">
        <v>1005</v>
      </c>
      <c r="R1553">
        <v>6</v>
      </c>
      <c r="S1553">
        <v>0</v>
      </c>
      <c r="T1553">
        <v>0</v>
      </c>
      <c r="V1553" t="s">
        <v>1387</v>
      </c>
      <c r="W1553">
        <v>3</v>
      </c>
      <c r="X1553" s="68">
        <v>42354</v>
      </c>
      <c r="Y1553" s="68">
        <v>36525</v>
      </c>
      <c r="Z1553">
        <v>0</v>
      </c>
      <c r="AA1553">
        <v>10</v>
      </c>
      <c r="AB1553" t="s">
        <v>244</v>
      </c>
      <c r="AE1553" t="s">
        <v>437</v>
      </c>
      <c r="AF1553">
        <v>30001</v>
      </c>
    </row>
    <row r="1554" spans="1:32" x14ac:dyDescent="0.25">
      <c r="A1554" t="s">
        <v>808</v>
      </c>
      <c r="B1554" t="s">
        <v>244</v>
      </c>
      <c r="C1554" s="158" t="str">
        <f t="shared" si="24"/>
        <v>1134245</v>
      </c>
      <c r="D1554">
        <v>113424</v>
      </c>
      <c r="F1554">
        <v>12</v>
      </c>
      <c r="G1554">
        <v>1820</v>
      </c>
      <c r="I1554">
        <v>1026400</v>
      </c>
      <c r="J1554">
        <v>1</v>
      </c>
      <c r="K1554">
        <v>0</v>
      </c>
      <c r="L1554">
        <v>1</v>
      </c>
      <c r="M1554">
        <v>0</v>
      </c>
      <c r="N1554">
        <v>9020265</v>
      </c>
      <c r="O1554">
        <v>5</v>
      </c>
      <c r="P1554" t="s">
        <v>809</v>
      </c>
      <c r="Q1554">
        <v>1005</v>
      </c>
      <c r="R1554">
        <v>6</v>
      </c>
      <c r="S1554">
        <v>0</v>
      </c>
      <c r="T1554">
        <v>0</v>
      </c>
      <c r="V1554" t="s">
        <v>1387</v>
      </c>
      <c r="W1554">
        <v>3</v>
      </c>
      <c r="X1554" s="68">
        <v>42354</v>
      </c>
      <c r="Y1554" s="68">
        <v>36525</v>
      </c>
      <c r="Z1554">
        <v>0</v>
      </c>
      <c r="AA1554">
        <v>10</v>
      </c>
      <c r="AB1554" t="s">
        <v>244</v>
      </c>
      <c r="AE1554" t="s">
        <v>437</v>
      </c>
      <c r="AF1554">
        <v>30001</v>
      </c>
    </row>
    <row r="1555" spans="1:32" x14ac:dyDescent="0.25">
      <c r="A1555" t="s">
        <v>810</v>
      </c>
      <c r="B1555" t="s">
        <v>432</v>
      </c>
      <c r="C1555" s="158" t="str">
        <f t="shared" si="24"/>
        <v>1134261</v>
      </c>
      <c r="D1555">
        <v>113426</v>
      </c>
      <c r="F1555">
        <v>12</v>
      </c>
      <c r="H1555" t="s">
        <v>397</v>
      </c>
      <c r="I1555">
        <v>1028997</v>
      </c>
      <c r="J1555">
        <v>0</v>
      </c>
      <c r="K1555">
        <v>1</v>
      </c>
      <c r="L1555">
        <v>1</v>
      </c>
      <c r="M1555">
        <v>0</v>
      </c>
      <c r="N1555">
        <v>9020252</v>
      </c>
      <c r="O1555">
        <v>1</v>
      </c>
      <c r="P1555" t="s">
        <v>811</v>
      </c>
      <c r="Q1555">
        <v>1005</v>
      </c>
      <c r="R1555">
        <v>6</v>
      </c>
      <c r="S1555">
        <v>0</v>
      </c>
      <c r="T1555">
        <v>0</v>
      </c>
      <c r="V1555" t="s">
        <v>1387</v>
      </c>
      <c r="W1555">
        <v>3</v>
      </c>
      <c r="X1555" s="68">
        <v>42354</v>
      </c>
      <c r="Y1555" s="68">
        <v>36525</v>
      </c>
      <c r="Z1555">
        <v>0</v>
      </c>
      <c r="AA1555">
        <v>28</v>
      </c>
      <c r="AB1555" t="s">
        <v>432</v>
      </c>
      <c r="AE1555" t="s">
        <v>437</v>
      </c>
      <c r="AF1555">
        <v>30001</v>
      </c>
    </row>
    <row r="1556" spans="1:32" x14ac:dyDescent="0.25">
      <c r="A1556" t="s">
        <v>810</v>
      </c>
      <c r="B1556" t="s">
        <v>432</v>
      </c>
      <c r="C1556" s="158" t="str">
        <f t="shared" si="24"/>
        <v>1134262</v>
      </c>
      <c r="D1556">
        <v>113426</v>
      </c>
      <c r="F1556">
        <v>12</v>
      </c>
      <c r="H1556" t="s">
        <v>397</v>
      </c>
      <c r="I1556">
        <v>1028998</v>
      </c>
      <c r="J1556">
        <v>0</v>
      </c>
      <c r="K1556">
        <v>1</v>
      </c>
      <c r="L1556">
        <v>1</v>
      </c>
      <c r="M1556">
        <v>0</v>
      </c>
      <c r="N1556">
        <v>9020252</v>
      </c>
      <c r="O1556">
        <v>2</v>
      </c>
      <c r="P1556" t="s">
        <v>811</v>
      </c>
      <c r="Q1556">
        <v>1005</v>
      </c>
      <c r="R1556">
        <v>6</v>
      </c>
      <c r="S1556">
        <v>0</v>
      </c>
      <c r="T1556">
        <v>0</v>
      </c>
      <c r="V1556" t="s">
        <v>1387</v>
      </c>
      <c r="W1556">
        <v>3</v>
      </c>
      <c r="X1556" s="68">
        <v>42354</v>
      </c>
      <c r="Y1556" s="68">
        <v>36525</v>
      </c>
      <c r="Z1556">
        <v>0</v>
      </c>
      <c r="AA1556">
        <v>28</v>
      </c>
      <c r="AB1556" t="s">
        <v>432</v>
      </c>
      <c r="AE1556" t="s">
        <v>437</v>
      </c>
      <c r="AF1556">
        <v>30001</v>
      </c>
    </row>
    <row r="1557" spans="1:32" x14ac:dyDescent="0.25">
      <c r="A1557" t="s">
        <v>810</v>
      </c>
      <c r="B1557" t="s">
        <v>432</v>
      </c>
      <c r="C1557" s="158" t="str">
        <f t="shared" si="24"/>
        <v>1134263</v>
      </c>
      <c r="D1557">
        <v>113426</v>
      </c>
      <c r="F1557">
        <v>12</v>
      </c>
      <c r="H1557" t="s">
        <v>397</v>
      </c>
      <c r="I1557">
        <v>1028999</v>
      </c>
      <c r="J1557">
        <v>0</v>
      </c>
      <c r="K1557">
        <v>1</v>
      </c>
      <c r="L1557">
        <v>1</v>
      </c>
      <c r="M1557">
        <v>0</v>
      </c>
      <c r="N1557">
        <v>9020252</v>
      </c>
      <c r="O1557">
        <v>3</v>
      </c>
      <c r="P1557" t="s">
        <v>811</v>
      </c>
      <c r="Q1557">
        <v>1005</v>
      </c>
      <c r="R1557">
        <v>6</v>
      </c>
      <c r="S1557">
        <v>0</v>
      </c>
      <c r="T1557">
        <v>0</v>
      </c>
      <c r="V1557" t="s">
        <v>1387</v>
      </c>
      <c r="W1557">
        <v>3</v>
      </c>
      <c r="X1557" s="68">
        <v>42354</v>
      </c>
      <c r="Y1557" s="68">
        <v>36525</v>
      </c>
      <c r="Z1557">
        <v>0</v>
      </c>
      <c r="AA1557">
        <v>28</v>
      </c>
      <c r="AB1557" t="s">
        <v>432</v>
      </c>
      <c r="AE1557" t="s">
        <v>437</v>
      </c>
      <c r="AF1557">
        <v>30001</v>
      </c>
    </row>
    <row r="1558" spans="1:32" x14ac:dyDescent="0.25">
      <c r="A1558" t="s">
        <v>810</v>
      </c>
      <c r="B1558" t="s">
        <v>432</v>
      </c>
      <c r="C1558" s="158" t="str">
        <f t="shared" si="24"/>
        <v>1134264</v>
      </c>
      <c r="D1558">
        <v>113426</v>
      </c>
      <c r="F1558">
        <v>12</v>
      </c>
      <c r="H1558" t="s">
        <v>397</v>
      </c>
      <c r="I1558">
        <v>1029000</v>
      </c>
      <c r="J1558">
        <v>0</v>
      </c>
      <c r="K1558">
        <v>1</v>
      </c>
      <c r="L1558">
        <v>1</v>
      </c>
      <c r="M1558">
        <v>0</v>
      </c>
      <c r="N1558">
        <v>9020252</v>
      </c>
      <c r="O1558">
        <v>4</v>
      </c>
      <c r="P1558" t="s">
        <v>811</v>
      </c>
      <c r="Q1558">
        <v>1005</v>
      </c>
      <c r="R1558">
        <v>6</v>
      </c>
      <c r="S1558">
        <v>0</v>
      </c>
      <c r="T1558">
        <v>0</v>
      </c>
      <c r="V1558" t="s">
        <v>1387</v>
      </c>
      <c r="W1558">
        <v>3</v>
      </c>
      <c r="X1558" s="68">
        <v>42354</v>
      </c>
      <c r="Y1558" s="68">
        <v>36525</v>
      </c>
      <c r="Z1558">
        <v>0</v>
      </c>
      <c r="AA1558">
        <v>28</v>
      </c>
      <c r="AB1558" t="s">
        <v>432</v>
      </c>
      <c r="AE1558" t="s">
        <v>437</v>
      </c>
      <c r="AF1558">
        <v>30001</v>
      </c>
    </row>
    <row r="1559" spans="1:32" x14ac:dyDescent="0.25">
      <c r="A1559" t="s">
        <v>810</v>
      </c>
      <c r="B1559" t="s">
        <v>432</v>
      </c>
      <c r="C1559" s="158" t="str">
        <f t="shared" si="24"/>
        <v>1134265</v>
      </c>
      <c r="D1559">
        <v>113426</v>
      </c>
      <c r="F1559">
        <v>12</v>
      </c>
      <c r="H1559" t="s">
        <v>397</v>
      </c>
      <c r="I1559">
        <v>1029001</v>
      </c>
      <c r="J1559">
        <v>0</v>
      </c>
      <c r="K1559">
        <v>1</v>
      </c>
      <c r="L1559">
        <v>1</v>
      </c>
      <c r="M1559">
        <v>0</v>
      </c>
      <c r="N1559">
        <v>9020252</v>
      </c>
      <c r="O1559">
        <v>5</v>
      </c>
      <c r="P1559" t="s">
        <v>811</v>
      </c>
      <c r="Q1559">
        <v>1005</v>
      </c>
      <c r="R1559">
        <v>6</v>
      </c>
      <c r="S1559">
        <v>0</v>
      </c>
      <c r="T1559">
        <v>0</v>
      </c>
      <c r="V1559" t="s">
        <v>1387</v>
      </c>
      <c r="W1559">
        <v>3</v>
      </c>
      <c r="X1559" s="68">
        <v>42354</v>
      </c>
      <c r="Y1559" s="68">
        <v>36525</v>
      </c>
      <c r="Z1559">
        <v>0</v>
      </c>
      <c r="AA1559">
        <v>28</v>
      </c>
      <c r="AB1559" t="s">
        <v>432</v>
      </c>
      <c r="AE1559" t="s">
        <v>437</v>
      </c>
      <c r="AF1559">
        <v>30001</v>
      </c>
    </row>
    <row r="1560" spans="1:32" x14ac:dyDescent="0.25">
      <c r="A1560" t="s">
        <v>812</v>
      </c>
      <c r="B1560" t="s">
        <v>432</v>
      </c>
      <c r="C1560" s="158" t="str">
        <f t="shared" si="24"/>
        <v>1134271</v>
      </c>
      <c r="D1560">
        <v>113427</v>
      </c>
      <c r="F1560">
        <v>12</v>
      </c>
      <c r="H1560" t="s">
        <v>397</v>
      </c>
      <c r="I1560">
        <v>1026347</v>
      </c>
      <c r="J1560">
        <v>0</v>
      </c>
      <c r="K1560">
        <v>1</v>
      </c>
      <c r="L1560">
        <v>1</v>
      </c>
      <c r="M1560">
        <v>0</v>
      </c>
      <c r="N1560">
        <v>9020252</v>
      </c>
      <c r="O1560">
        <v>1</v>
      </c>
      <c r="P1560" t="s">
        <v>813</v>
      </c>
      <c r="Q1560">
        <v>1005</v>
      </c>
      <c r="R1560">
        <v>6</v>
      </c>
      <c r="S1560">
        <v>0</v>
      </c>
      <c r="T1560">
        <v>0</v>
      </c>
      <c r="V1560" t="s">
        <v>1387</v>
      </c>
      <c r="W1560">
        <v>3</v>
      </c>
      <c r="X1560" s="68">
        <v>42354</v>
      </c>
      <c r="Y1560" s="68">
        <v>36525</v>
      </c>
      <c r="Z1560">
        <v>0</v>
      </c>
      <c r="AA1560">
        <v>28</v>
      </c>
      <c r="AB1560" t="s">
        <v>432</v>
      </c>
      <c r="AE1560" t="s">
        <v>437</v>
      </c>
      <c r="AF1560">
        <v>30001</v>
      </c>
    </row>
    <row r="1561" spans="1:32" x14ac:dyDescent="0.25">
      <c r="A1561" t="s">
        <v>812</v>
      </c>
      <c r="B1561" t="s">
        <v>432</v>
      </c>
      <c r="C1561" s="158" t="str">
        <f t="shared" si="24"/>
        <v>1134272</v>
      </c>
      <c r="D1561">
        <v>113427</v>
      </c>
      <c r="F1561">
        <v>12</v>
      </c>
      <c r="H1561" t="s">
        <v>397</v>
      </c>
      <c r="I1561">
        <v>1026348</v>
      </c>
      <c r="J1561">
        <v>0</v>
      </c>
      <c r="K1561">
        <v>1</v>
      </c>
      <c r="L1561">
        <v>1</v>
      </c>
      <c r="M1561">
        <v>0</v>
      </c>
      <c r="N1561">
        <v>9020252</v>
      </c>
      <c r="O1561">
        <v>2</v>
      </c>
      <c r="P1561" t="s">
        <v>813</v>
      </c>
      <c r="Q1561">
        <v>1005</v>
      </c>
      <c r="R1561">
        <v>6</v>
      </c>
      <c r="S1561">
        <v>0</v>
      </c>
      <c r="T1561">
        <v>0</v>
      </c>
      <c r="V1561" t="s">
        <v>1387</v>
      </c>
      <c r="W1561">
        <v>3</v>
      </c>
      <c r="X1561" s="68">
        <v>42354</v>
      </c>
      <c r="Y1561" s="68">
        <v>36525</v>
      </c>
      <c r="Z1561">
        <v>0</v>
      </c>
      <c r="AA1561">
        <v>28</v>
      </c>
      <c r="AB1561" t="s">
        <v>432</v>
      </c>
      <c r="AE1561" t="s">
        <v>437</v>
      </c>
      <c r="AF1561">
        <v>30001</v>
      </c>
    </row>
    <row r="1562" spans="1:32" x14ac:dyDescent="0.25">
      <c r="A1562" t="s">
        <v>812</v>
      </c>
      <c r="B1562" t="s">
        <v>432</v>
      </c>
      <c r="C1562" s="158" t="str">
        <f t="shared" si="24"/>
        <v>1134273</v>
      </c>
      <c r="D1562">
        <v>113427</v>
      </c>
      <c r="F1562">
        <v>12</v>
      </c>
      <c r="H1562" t="s">
        <v>397</v>
      </c>
      <c r="I1562">
        <v>1026349</v>
      </c>
      <c r="J1562">
        <v>0</v>
      </c>
      <c r="K1562">
        <v>1</v>
      </c>
      <c r="L1562">
        <v>1</v>
      </c>
      <c r="M1562">
        <v>0</v>
      </c>
      <c r="N1562">
        <v>9020252</v>
      </c>
      <c r="O1562">
        <v>3</v>
      </c>
      <c r="P1562" t="s">
        <v>813</v>
      </c>
      <c r="Q1562">
        <v>1005</v>
      </c>
      <c r="R1562">
        <v>6</v>
      </c>
      <c r="S1562">
        <v>0</v>
      </c>
      <c r="T1562">
        <v>0</v>
      </c>
      <c r="V1562" t="s">
        <v>1387</v>
      </c>
      <c r="W1562">
        <v>3</v>
      </c>
      <c r="X1562" s="68">
        <v>42354</v>
      </c>
      <c r="Y1562" s="68">
        <v>36525</v>
      </c>
      <c r="Z1562">
        <v>0</v>
      </c>
      <c r="AA1562">
        <v>28</v>
      </c>
      <c r="AB1562" t="s">
        <v>432</v>
      </c>
      <c r="AE1562" t="s">
        <v>437</v>
      </c>
      <c r="AF1562">
        <v>30001</v>
      </c>
    </row>
    <row r="1563" spans="1:32" x14ac:dyDescent="0.25">
      <c r="A1563" t="s">
        <v>812</v>
      </c>
      <c r="B1563" t="s">
        <v>432</v>
      </c>
      <c r="C1563" s="158" t="str">
        <f t="shared" si="24"/>
        <v>1134274</v>
      </c>
      <c r="D1563">
        <v>113427</v>
      </c>
      <c r="F1563">
        <v>12</v>
      </c>
      <c r="H1563" t="s">
        <v>397</v>
      </c>
      <c r="I1563">
        <v>1026350</v>
      </c>
      <c r="J1563">
        <v>0</v>
      </c>
      <c r="K1563">
        <v>1</v>
      </c>
      <c r="L1563">
        <v>1</v>
      </c>
      <c r="M1563">
        <v>0</v>
      </c>
      <c r="N1563">
        <v>9020252</v>
      </c>
      <c r="O1563">
        <v>4</v>
      </c>
      <c r="P1563" t="s">
        <v>813</v>
      </c>
      <c r="Q1563">
        <v>1005</v>
      </c>
      <c r="R1563">
        <v>6</v>
      </c>
      <c r="S1563">
        <v>0</v>
      </c>
      <c r="T1563">
        <v>0</v>
      </c>
      <c r="V1563" t="s">
        <v>1387</v>
      </c>
      <c r="W1563">
        <v>3</v>
      </c>
      <c r="X1563" s="68">
        <v>42354</v>
      </c>
      <c r="Y1563" s="68">
        <v>36525</v>
      </c>
      <c r="Z1563">
        <v>0</v>
      </c>
      <c r="AA1563">
        <v>28</v>
      </c>
      <c r="AB1563" t="s">
        <v>432</v>
      </c>
      <c r="AE1563" t="s">
        <v>437</v>
      </c>
      <c r="AF1563">
        <v>30001</v>
      </c>
    </row>
    <row r="1564" spans="1:32" x14ac:dyDescent="0.25">
      <c r="A1564" t="s">
        <v>812</v>
      </c>
      <c r="B1564" t="s">
        <v>432</v>
      </c>
      <c r="C1564" s="158" t="str">
        <f t="shared" si="24"/>
        <v>1134275</v>
      </c>
      <c r="D1564">
        <v>113427</v>
      </c>
      <c r="F1564">
        <v>12</v>
      </c>
      <c r="H1564" t="s">
        <v>397</v>
      </c>
      <c r="I1564">
        <v>1026351</v>
      </c>
      <c r="J1564">
        <v>0</v>
      </c>
      <c r="K1564">
        <v>1</v>
      </c>
      <c r="L1564">
        <v>1</v>
      </c>
      <c r="M1564">
        <v>0</v>
      </c>
      <c r="N1564">
        <v>9020252</v>
      </c>
      <c r="O1564">
        <v>5</v>
      </c>
      <c r="P1564" t="s">
        <v>813</v>
      </c>
      <c r="Q1564">
        <v>1005</v>
      </c>
      <c r="R1564">
        <v>6</v>
      </c>
      <c r="S1564">
        <v>0</v>
      </c>
      <c r="T1564">
        <v>0</v>
      </c>
      <c r="V1564" t="s">
        <v>1387</v>
      </c>
      <c r="W1564">
        <v>3</v>
      </c>
      <c r="X1564" s="68">
        <v>42354</v>
      </c>
      <c r="Y1564" s="68">
        <v>36525</v>
      </c>
      <c r="Z1564">
        <v>0</v>
      </c>
      <c r="AA1564">
        <v>28</v>
      </c>
      <c r="AB1564" t="s">
        <v>432</v>
      </c>
      <c r="AE1564" t="s">
        <v>437</v>
      </c>
      <c r="AF1564">
        <v>30001</v>
      </c>
    </row>
    <row r="1565" spans="1:32" x14ac:dyDescent="0.25">
      <c r="A1565" t="s">
        <v>1516</v>
      </c>
      <c r="B1565" t="s">
        <v>615</v>
      </c>
      <c r="C1565" s="158" t="str">
        <f t="shared" si="24"/>
        <v>1134491</v>
      </c>
      <c r="D1565">
        <v>113449</v>
      </c>
      <c r="F1565">
        <v>12</v>
      </c>
      <c r="G1565">
        <v>55</v>
      </c>
      <c r="I1565">
        <v>1029539</v>
      </c>
      <c r="J1565">
        <v>1</v>
      </c>
      <c r="K1565">
        <v>0</v>
      </c>
      <c r="L1565">
        <v>0</v>
      </c>
      <c r="M1565">
        <v>0</v>
      </c>
      <c r="N1565">
        <v>9020263</v>
      </c>
      <c r="O1565">
        <v>1</v>
      </c>
      <c r="P1565" t="s">
        <v>1517</v>
      </c>
      <c r="Q1565">
        <v>1005</v>
      </c>
      <c r="R1565">
        <v>4</v>
      </c>
      <c r="S1565">
        <v>0</v>
      </c>
      <c r="T1565">
        <v>1001376</v>
      </c>
      <c r="U1565" t="s">
        <v>393</v>
      </c>
      <c r="V1565" t="s">
        <v>1387</v>
      </c>
      <c r="W1565">
        <v>3</v>
      </c>
      <c r="X1565" s="68">
        <v>36892</v>
      </c>
      <c r="Y1565" s="68">
        <v>36525</v>
      </c>
      <c r="Z1565">
        <v>0</v>
      </c>
      <c r="AA1565">
        <v>25</v>
      </c>
      <c r="AB1565" t="s">
        <v>615</v>
      </c>
      <c r="AE1565" t="s">
        <v>437</v>
      </c>
      <c r="AF1565">
        <v>30001</v>
      </c>
    </row>
    <row r="1566" spans="1:32" x14ac:dyDescent="0.25">
      <c r="A1566" t="s">
        <v>1516</v>
      </c>
      <c r="B1566" t="s">
        <v>615</v>
      </c>
      <c r="C1566" s="158" t="str">
        <f t="shared" si="24"/>
        <v>1134492</v>
      </c>
      <c r="D1566">
        <v>113449</v>
      </c>
      <c r="F1566">
        <v>12</v>
      </c>
      <c r="G1566">
        <v>68</v>
      </c>
      <c r="I1566">
        <v>1029540</v>
      </c>
      <c r="J1566">
        <v>1</v>
      </c>
      <c r="K1566">
        <v>0</v>
      </c>
      <c r="L1566">
        <v>0</v>
      </c>
      <c r="M1566">
        <v>0</v>
      </c>
      <c r="N1566">
        <v>9020263</v>
      </c>
      <c r="O1566">
        <v>2</v>
      </c>
      <c r="P1566" t="s">
        <v>1517</v>
      </c>
      <c r="Q1566">
        <v>1005</v>
      </c>
      <c r="R1566">
        <v>4</v>
      </c>
      <c r="S1566">
        <v>0</v>
      </c>
      <c r="T1566">
        <v>1001376</v>
      </c>
      <c r="U1566" t="s">
        <v>393</v>
      </c>
      <c r="V1566" t="s">
        <v>1387</v>
      </c>
      <c r="W1566">
        <v>3</v>
      </c>
      <c r="X1566" s="68">
        <v>36892</v>
      </c>
      <c r="Y1566" s="68">
        <v>36525</v>
      </c>
      <c r="Z1566">
        <v>0</v>
      </c>
      <c r="AA1566">
        <v>25</v>
      </c>
      <c r="AB1566" t="s">
        <v>615</v>
      </c>
      <c r="AE1566" t="s">
        <v>437</v>
      </c>
      <c r="AF1566">
        <v>30001</v>
      </c>
    </row>
    <row r="1567" spans="1:32" x14ac:dyDescent="0.25">
      <c r="A1567" t="s">
        <v>1516</v>
      </c>
      <c r="B1567" t="s">
        <v>615</v>
      </c>
      <c r="C1567" s="158" t="str">
        <f t="shared" si="24"/>
        <v>1134493</v>
      </c>
      <c r="D1567">
        <v>113449</v>
      </c>
      <c r="F1567">
        <v>12</v>
      </c>
      <c r="G1567">
        <v>78.5</v>
      </c>
      <c r="I1567">
        <v>1029541</v>
      </c>
      <c r="J1567">
        <v>1</v>
      </c>
      <c r="K1567">
        <v>0</v>
      </c>
      <c r="L1567">
        <v>0</v>
      </c>
      <c r="M1567">
        <v>0</v>
      </c>
      <c r="N1567">
        <v>9020263</v>
      </c>
      <c r="O1567">
        <v>3</v>
      </c>
      <c r="P1567" t="s">
        <v>1517</v>
      </c>
      <c r="Q1567">
        <v>1005</v>
      </c>
      <c r="R1567">
        <v>4</v>
      </c>
      <c r="S1567">
        <v>0</v>
      </c>
      <c r="T1567">
        <v>1001376</v>
      </c>
      <c r="U1567" t="s">
        <v>393</v>
      </c>
      <c r="V1567" t="s">
        <v>1387</v>
      </c>
      <c r="W1567">
        <v>3</v>
      </c>
      <c r="X1567" s="68">
        <v>36892</v>
      </c>
      <c r="Y1567" s="68">
        <v>36525</v>
      </c>
      <c r="Z1567">
        <v>0</v>
      </c>
      <c r="AA1567">
        <v>25</v>
      </c>
      <c r="AB1567" t="s">
        <v>615</v>
      </c>
      <c r="AE1567" t="s">
        <v>437</v>
      </c>
      <c r="AF1567">
        <v>30001</v>
      </c>
    </row>
    <row r="1568" spans="1:32" x14ac:dyDescent="0.25">
      <c r="A1568" t="s">
        <v>1516</v>
      </c>
      <c r="B1568" t="s">
        <v>615</v>
      </c>
      <c r="C1568" s="158" t="str">
        <f t="shared" si="24"/>
        <v>1134494</v>
      </c>
      <c r="D1568">
        <v>113449</v>
      </c>
      <c r="F1568">
        <v>12</v>
      </c>
      <c r="G1568">
        <v>76</v>
      </c>
      <c r="I1568">
        <v>1029542</v>
      </c>
      <c r="J1568">
        <v>1</v>
      </c>
      <c r="K1568">
        <v>0</v>
      </c>
      <c r="L1568">
        <v>0</v>
      </c>
      <c r="M1568">
        <v>0</v>
      </c>
      <c r="N1568">
        <v>9020263</v>
      </c>
      <c r="O1568">
        <v>4</v>
      </c>
      <c r="P1568" t="s">
        <v>1517</v>
      </c>
      <c r="Q1568">
        <v>1005</v>
      </c>
      <c r="R1568">
        <v>4</v>
      </c>
      <c r="S1568">
        <v>0</v>
      </c>
      <c r="T1568">
        <v>1001376</v>
      </c>
      <c r="U1568" t="s">
        <v>393</v>
      </c>
      <c r="V1568" t="s">
        <v>1387</v>
      </c>
      <c r="W1568">
        <v>3</v>
      </c>
      <c r="X1568" s="68">
        <v>36892</v>
      </c>
      <c r="Y1568" s="68">
        <v>36525</v>
      </c>
      <c r="Z1568">
        <v>0</v>
      </c>
      <c r="AA1568">
        <v>25</v>
      </c>
      <c r="AB1568" t="s">
        <v>615</v>
      </c>
      <c r="AE1568" t="s">
        <v>437</v>
      </c>
      <c r="AF1568">
        <v>30001</v>
      </c>
    </row>
    <row r="1569" spans="1:32" x14ac:dyDescent="0.25">
      <c r="A1569" t="s">
        <v>1516</v>
      </c>
      <c r="B1569" t="s">
        <v>615</v>
      </c>
      <c r="C1569" s="158" t="str">
        <f t="shared" si="24"/>
        <v>1134495</v>
      </c>
      <c r="D1569">
        <v>113449</v>
      </c>
      <c r="F1569">
        <v>12</v>
      </c>
      <c r="G1569">
        <v>85</v>
      </c>
      <c r="I1569">
        <v>1029543</v>
      </c>
      <c r="J1569">
        <v>1</v>
      </c>
      <c r="K1569">
        <v>0</v>
      </c>
      <c r="L1569">
        <v>0</v>
      </c>
      <c r="M1569">
        <v>0</v>
      </c>
      <c r="N1569">
        <v>9020263</v>
      </c>
      <c r="O1569">
        <v>5</v>
      </c>
      <c r="P1569" t="s">
        <v>1517</v>
      </c>
      <c r="Q1569">
        <v>1005</v>
      </c>
      <c r="R1569">
        <v>4</v>
      </c>
      <c r="S1569">
        <v>0</v>
      </c>
      <c r="T1569">
        <v>1001376</v>
      </c>
      <c r="U1569" t="s">
        <v>393</v>
      </c>
      <c r="V1569" t="s">
        <v>1387</v>
      </c>
      <c r="W1569">
        <v>3</v>
      </c>
      <c r="X1569" s="68">
        <v>36892</v>
      </c>
      <c r="Y1569" s="68">
        <v>36525</v>
      </c>
      <c r="Z1569">
        <v>0</v>
      </c>
      <c r="AA1569">
        <v>25</v>
      </c>
      <c r="AB1569" t="s">
        <v>615</v>
      </c>
      <c r="AE1569" t="s">
        <v>437</v>
      </c>
      <c r="AF1569">
        <v>30001</v>
      </c>
    </row>
    <row r="1570" spans="1:32" x14ac:dyDescent="0.25">
      <c r="A1570" t="s">
        <v>814</v>
      </c>
      <c r="B1570" t="s">
        <v>615</v>
      </c>
      <c r="C1570" s="158" t="str">
        <f t="shared" si="24"/>
        <v>1135001</v>
      </c>
      <c r="D1570">
        <v>113500</v>
      </c>
      <c r="F1570">
        <v>12</v>
      </c>
      <c r="G1570">
        <v>24.25</v>
      </c>
      <c r="I1570">
        <v>1026502</v>
      </c>
      <c r="J1570">
        <v>1</v>
      </c>
      <c r="K1570">
        <v>0</v>
      </c>
      <c r="L1570">
        <v>1</v>
      </c>
      <c r="M1570">
        <v>0</v>
      </c>
      <c r="N1570">
        <v>9020263</v>
      </c>
      <c r="O1570">
        <v>1</v>
      </c>
      <c r="P1570" t="s">
        <v>815</v>
      </c>
      <c r="Q1570">
        <v>1005</v>
      </c>
      <c r="R1570">
        <v>6</v>
      </c>
      <c r="S1570">
        <v>0</v>
      </c>
      <c r="T1570">
        <v>0</v>
      </c>
      <c r="V1570" t="s">
        <v>1387</v>
      </c>
      <c r="W1570">
        <v>3</v>
      </c>
      <c r="X1570" s="68">
        <v>42354</v>
      </c>
      <c r="Y1570" s="68">
        <v>36525</v>
      </c>
      <c r="Z1570">
        <v>0</v>
      </c>
      <c r="AA1570">
        <v>25</v>
      </c>
      <c r="AB1570" t="s">
        <v>615</v>
      </c>
      <c r="AE1570" t="s">
        <v>437</v>
      </c>
      <c r="AF1570">
        <v>30001</v>
      </c>
    </row>
    <row r="1571" spans="1:32" x14ac:dyDescent="0.25">
      <c r="A1571" t="s">
        <v>814</v>
      </c>
      <c r="B1571" t="s">
        <v>615</v>
      </c>
      <c r="C1571" s="158" t="str">
        <f t="shared" si="24"/>
        <v>1135002</v>
      </c>
      <c r="D1571">
        <v>113500</v>
      </c>
      <c r="F1571">
        <v>12</v>
      </c>
      <c r="G1571">
        <v>29.1</v>
      </c>
      <c r="I1571">
        <v>1026503</v>
      </c>
      <c r="J1571">
        <v>1</v>
      </c>
      <c r="K1571">
        <v>0</v>
      </c>
      <c r="L1571">
        <v>1</v>
      </c>
      <c r="M1571">
        <v>0</v>
      </c>
      <c r="N1571">
        <v>9020263</v>
      </c>
      <c r="O1571">
        <v>2</v>
      </c>
      <c r="P1571" t="s">
        <v>815</v>
      </c>
      <c r="Q1571">
        <v>1005</v>
      </c>
      <c r="R1571">
        <v>6</v>
      </c>
      <c r="S1571">
        <v>0</v>
      </c>
      <c r="T1571">
        <v>0</v>
      </c>
      <c r="V1571" t="s">
        <v>1387</v>
      </c>
      <c r="W1571">
        <v>3</v>
      </c>
      <c r="X1571" s="68">
        <v>42354</v>
      </c>
      <c r="Y1571" s="68">
        <v>36525</v>
      </c>
      <c r="Z1571">
        <v>0</v>
      </c>
      <c r="AA1571">
        <v>25</v>
      </c>
      <c r="AB1571" t="s">
        <v>615</v>
      </c>
      <c r="AE1571" t="s">
        <v>437</v>
      </c>
      <c r="AF1571">
        <v>30001</v>
      </c>
    </row>
    <row r="1572" spans="1:32" x14ac:dyDescent="0.25">
      <c r="A1572" t="s">
        <v>814</v>
      </c>
      <c r="B1572" t="s">
        <v>615</v>
      </c>
      <c r="C1572" s="158" t="str">
        <f t="shared" si="24"/>
        <v>1135003</v>
      </c>
      <c r="D1572">
        <v>113500</v>
      </c>
      <c r="F1572">
        <v>12</v>
      </c>
      <c r="G1572">
        <v>34.950000000000003</v>
      </c>
      <c r="I1572">
        <v>1026504</v>
      </c>
      <c r="J1572">
        <v>1</v>
      </c>
      <c r="K1572">
        <v>0</v>
      </c>
      <c r="L1572">
        <v>1</v>
      </c>
      <c r="M1572">
        <v>0</v>
      </c>
      <c r="N1572">
        <v>9020263</v>
      </c>
      <c r="O1572">
        <v>3</v>
      </c>
      <c r="P1572" t="s">
        <v>815</v>
      </c>
      <c r="Q1572">
        <v>1005</v>
      </c>
      <c r="R1572">
        <v>6</v>
      </c>
      <c r="S1572">
        <v>0</v>
      </c>
      <c r="T1572">
        <v>0</v>
      </c>
      <c r="V1572" t="s">
        <v>1387</v>
      </c>
      <c r="W1572">
        <v>3</v>
      </c>
      <c r="X1572" s="68">
        <v>42354</v>
      </c>
      <c r="Y1572" s="68">
        <v>36525</v>
      </c>
      <c r="Z1572">
        <v>0</v>
      </c>
      <c r="AA1572">
        <v>25</v>
      </c>
      <c r="AB1572" t="s">
        <v>615</v>
      </c>
      <c r="AE1572" t="s">
        <v>437</v>
      </c>
      <c r="AF1572">
        <v>30001</v>
      </c>
    </row>
    <row r="1573" spans="1:32" x14ac:dyDescent="0.25">
      <c r="A1573" t="s">
        <v>814</v>
      </c>
      <c r="B1573" t="s">
        <v>615</v>
      </c>
      <c r="C1573" s="158" t="str">
        <f t="shared" si="24"/>
        <v>1135004</v>
      </c>
      <c r="D1573">
        <v>113500</v>
      </c>
      <c r="F1573">
        <v>12</v>
      </c>
      <c r="G1573">
        <v>30.6</v>
      </c>
      <c r="I1573">
        <v>1026505</v>
      </c>
      <c r="J1573">
        <v>1</v>
      </c>
      <c r="K1573">
        <v>0</v>
      </c>
      <c r="L1573">
        <v>1</v>
      </c>
      <c r="M1573">
        <v>0</v>
      </c>
      <c r="N1573">
        <v>9020263</v>
      </c>
      <c r="O1573">
        <v>4</v>
      </c>
      <c r="P1573" t="s">
        <v>815</v>
      </c>
      <c r="Q1573">
        <v>1005</v>
      </c>
      <c r="R1573">
        <v>6</v>
      </c>
      <c r="S1573">
        <v>0</v>
      </c>
      <c r="T1573">
        <v>0</v>
      </c>
      <c r="V1573" t="s">
        <v>1387</v>
      </c>
      <c r="W1573">
        <v>3</v>
      </c>
      <c r="X1573" s="68">
        <v>42354</v>
      </c>
      <c r="Y1573" s="68">
        <v>36525</v>
      </c>
      <c r="Z1573">
        <v>0</v>
      </c>
      <c r="AA1573">
        <v>25</v>
      </c>
      <c r="AB1573" t="s">
        <v>615</v>
      </c>
      <c r="AE1573" t="s">
        <v>437</v>
      </c>
      <c r="AF1573">
        <v>30001</v>
      </c>
    </row>
    <row r="1574" spans="1:32" x14ac:dyDescent="0.25">
      <c r="A1574" t="s">
        <v>814</v>
      </c>
      <c r="B1574" t="s">
        <v>615</v>
      </c>
      <c r="C1574" s="158" t="str">
        <f t="shared" si="24"/>
        <v>1135005</v>
      </c>
      <c r="D1574">
        <v>113500</v>
      </c>
      <c r="F1574">
        <v>12</v>
      </c>
      <c r="G1574">
        <v>36.700000000000003</v>
      </c>
      <c r="I1574">
        <v>1026506</v>
      </c>
      <c r="J1574">
        <v>1</v>
      </c>
      <c r="K1574">
        <v>0</v>
      </c>
      <c r="L1574">
        <v>1</v>
      </c>
      <c r="M1574">
        <v>0</v>
      </c>
      <c r="N1574">
        <v>9020263</v>
      </c>
      <c r="O1574">
        <v>5</v>
      </c>
      <c r="P1574" t="s">
        <v>815</v>
      </c>
      <c r="Q1574">
        <v>1005</v>
      </c>
      <c r="R1574">
        <v>6</v>
      </c>
      <c r="S1574">
        <v>0</v>
      </c>
      <c r="T1574">
        <v>0</v>
      </c>
      <c r="V1574" t="s">
        <v>1387</v>
      </c>
      <c r="W1574">
        <v>3</v>
      </c>
      <c r="X1574" s="68">
        <v>42354</v>
      </c>
      <c r="Y1574" s="68">
        <v>36525</v>
      </c>
      <c r="Z1574">
        <v>0</v>
      </c>
      <c r="AA1574">
        <v>25</v>
      </c>
      <c r="AB1574" t="s">
        <v>615</v>
      </c>
      <c r="AE1574" t="s">
        <v>437</v>
      </c>
      <c r="AF1574">
        <v>30001</v>
      </c>
    </row>
    <row r="1575" spans="1:32" x14ac:dyDescent="0.25">
      <c r="A1575" t="s">
        <v>816</v>
      </c>
      <c r="B1575" t="s">
        <v>615</v>
      </c>
      <c r="C1575" s="158" t="str">
        <f t="shared" si="24"/>
        <v>1139991</v>
      </c>
      <c r="D1575">
        <v>113999</v>
      </c>
      <c r="F1575">
        <v>12</v>
      </c>
      <c r="G1575">
        <v>2.83</v>
      </c>
      <c r="I1575">
        <v>1029317</v>
      </c>
      <c r="J1575">
        <v>1</v>
      </c>
      <c r="K1575">
        <v>0</v>
      </c>
      <c r="L1575">
        <v>1</v>
      </c>
      <c r="M1575">
        <v>0</v>
      </c>
      <c r="N1575">
        <v>9020291</v>
      </c>
      <c r="O1575">
        <v>1</v>
      </c>
      <c r="P1575" t="s">
        <v>817</v>
      </c>
      <c r="Q1575">
        <v>1005</v>
      </c>
      <c r="R1575">
        <v>6</v>
      </c>
      <c r="S1575">
        <v>0</v>
      </c>
      <c r="T1575">
        <v>0</v>
      </c>
      <c r="V1575" t="s">
        <v>1387</v>
      </c>
      <c r="W1575">
        <v>3</v>
      </c>
      <c r="X1575" s="68">
        <v>42354</v>
      </c>
      <c r="Y1575" s="68">
        <v>36525</v>
      </c>
      <c r="Z1575">
        <v>0</v>
      </c>
      <c r="AA1575">
        <v>25</v>
      </c>
      <c r="AB1575" t="s">
        <v>615</v>
      </c>
      <c r="AE1575" t="s">
        <v>437</v>
      </c>
      <c r="AF1575">
        <v>30001</v>
      </c>
    </row>
    <row r="1576" spans="1:32" x14ac:dyDescent="0.25">
      <c r="A1576" t="s">
        <v>816</v>
      </c>
      <c r="B1576" t="s">
        <v>615</v>
      </c>
      <c r="C1576" s="158" t="str">
        <f t="shared" si="24"/>
        <v>1139992</v>
      </c>
      <c r="D1576">
        <v>113999</v>
      </c>
      <c r="F1576">
        <v>12</v>
      </c>
      <c r="G1576">
        <v>2.94</v>
      </c>
      <c r="I1576">
        <v>1029318</v>
      </c>
      <c r="J1576">
        <v>1</v>
      </c>
      <c r="K1576">
        <v>0</v>
      </c>
      <c r="L1576">
        <v>1</v>
      </c>
      <c r="M1576">
        <v>0</v>
      </c>
      <c r="N1576">
        <v>9020291</v>
      </c>
      <c r="O1576">
        <v>2</v>
      </c>
      <c r="P1576" t="s">
        <v>817</v>
      </c>
      <c r="Q1576">
        <v>1005</v>
      </c>
      <c r="R1576">
        <v>6</v>
      </c>
      <c r="S1576">
        <v>0</v>
      </c>
      <c r="T1576">
        <v>0</v>
      </c>
      <c r="V1576" t="s">
        <v>1387</v>
      </c>
      <c r="W1576">
        <v>3</v>
      </c>
      <c r="X1576" s="68">
        <v>42354</v>
      </c>
      <c r="Y1576" s="68">
        <v>36525</v>
      </c>
      <c r="Z1576">
        <v>0</v>
      </c>
      <c r="AA1576">
        <v>25</v>
      </c>
      <c r="AB1576" t="s">
        <v>615</v>
      </c>
      <c r="AE1576" t="s">
        <v>437</v>
      </c>
      <c r="AF1576">
        <v>30001</v>
      </c>
    </row>
    <row r="1577" spans="1:32" x14ac:dyDescent="0.25">
      <c r="A1577" t="s">
        <v>816</v>
      </c>
      <c r="B1577" t="s">
        <v>615</v>
      </c>
      <c r="C1577" s="158" t="str">
        <f t="shared" si="24"/>
        <v>1139993</v>
      </c>
      <c r="D1577">
        <v>113999</v>
      </c>
      <c r="F1577">
        <v>12</v>
      </c>
      <c r="G1577">
        <v>3.46</v>
      </c>
      <c r="I1577">
        <v>1029319</v>
      </c>
      <c r="J1577">
        <v>1</v>
      </c>
      <c r="K1577">
        <v>0</v>
      </c>
      <c r="L1577">
        <v>1</v>
      </c>
      <c r="M1577">
        <v>0</v>
      </c>
      <c r="N1577">
        <v>9020291</v>
      </c>
      <c r="O1577">
        <v>3</v>
      </c>
      <c r="P1577" t="s">
        <v>817</v>
      </c>
      <c r="Q1577">
        <v>1005</v>
      </c>
      <c r="R1577">
        <v>6</v>
      </c>
      <c r="S1577">
        <v>0</v>
      </c>
      <c r="T1577">
        <v>0</v>
      </c>
      <c r="V1577" t="s">
        <v>1387</v>
      </c>
      <c r="W1577">
        <v>3</v>
      </c>
      <c r="X1577" s="68">
        <v>42354</v>
      </c>
      <c r="Y1577" s="68">
        <v>36525</v>
      </c>
      <c r="Z1577">
        <v>0</v>
      </c>
      <c r="AA1577">
        <v>25</v>
      </c>
      <c r="AB1577" t="s">
        <v>615</v>
      </c>
      <c r="AE1577" t="s">
        <v>437</v>
      </c>
      <c r="AF1577">
        <v>30001</v>
      </c>
    </row>
    <row r="1578" spans="1:32" x14ac:dyDescent="0.25">
      <c r="A1578" t="s">
        <v>816</v>
      </c>
      <c r="B1578" t="s">
        <v>615</v>
      </c>
      <c r="C1578" s="158" t="str">
        <f t="shared" si="24"/>
        <v>1139994</v>
      </c>
      <c r="D1578">
        <v>113999</v>
      </c>
      <c r="F1578">
        <v>12</v>
      </c>
      <c r="G1578">
        <v>3.11</v>
      </c>
      <c r="I1578">
        <v>1029320</v>
      </c>
      <c r="J1578">
        <v>1</v>
      </c>
      <c r="K1578">
        <v>0</v>
      </c>
      <c r="L1578">
        <v>1</v>
      </c>
      <c r="M1578">
        <v>0</v>
      </c>
      <c r="N1578">
        <v>9020291</v>
      </c>
      <c r="O1578">
        <v>4</v>
      </c>
      <c r="P1578" t="s">
        <v>817</v>
      </c>
      <c r="Q1578">
        <v>1005</v>
      </c>
      <c r="R1578">
        <v>6</v>
      </c>
      <c r="S1578">
        <v>0</v>
      </c>
      <c r="T1578">
        <v>0</v>
      </c>
      <c r="V1578" t="s">
        <v>1387</v>
      </c>
      <c r="W1578">
        <v>3</v>
      </c>
      <c r="X1578" s="68">
        <v>42354</v>
      </c>
      <c r="Y1578" s="68">
        <v>36525</v>
      </c>
      <c r="Z1578">
        <v>0</v>
      </c>
      <c r="AA1578">
        <v>25</v>
      </c>
      <c r="AB1578" t="s">
        <v>615</v>
      </c>
      <c r="AE1578" t="s">
        <v>437</v>
      </c>
      <c r="AF1578">
        <v>30001</v>
      </c>
    </row>
    <row r="1579" spans="1:32" x14ac:dyDescent="0.25">
      <c r="A1579" t="s">
        <v>816</v>
      </c>
      <c r="B1579" t="s">
        <v>615</v>
      </c>
      <c r="C1579" s="158" t="str">
        <f t="shared" si="24"/>
        <v>1139995</v>
      </c>
      <c r="D1579">
        <v>113999</v>
      </c>
      <c r="F1579">
        <v>12</v>
      </c>
      <c r="G1579">
        <v>3.63</v>
      </c>
      <c r="I1579">
        <v>1029321</v>
      </c>
      <c r="J1579">
        <v>1</v>
      </c>
      <c r="K1579">
        <v>0</v>
      </c>
      <c r="L1579">
        <v>1</v>
      </c>
      <c r="M1579">
        <v>0</v>
      </c>
      <c r="N1579">
        <v>9020291</v>
      </c>
      <c r="O1579">
        <v>5</v>
      </c>
      <c r="P1579" t="s">
        <v>817</v>
      </c>
      <c r="Q1579">
        <v>1005</v>
      </c>
      <c r="R1579">
        <v>6</v>
      </c>
      <c r="S1579">
        <v>0</v>
      </c>
      <c r="T1579">
        <v>0</v>
      </c>
      <c r="V1579" t="s">
        <v>1387</v>
      </c>
      <c r="W1579">
        <v>3</v>
      </c>
      <c r="X1579" s="68">
        <v>42354</v>
      </c>
      <c r="Y1579" s="68">
        <v>36525</v>
      </c>
      <c r="Z1579">
        <v>0</v>
      </c>
      <c r="AA1579">
        <v>25</v>
      </c>
      <c r="AB1579" t="s">
        <v>615</v>
      </c>
      <c r="AE1579" t="s">
        <v>437</v>
      </c>
      <c r="AF1579">
        <v>30001</v>
      </c>
    </row>
    <row r="1580" spans="1:32" x14ac:dyDescent="0.25">
      <c r="A1580" t="s">
        <v>818</v>
      </c>
      <c r="B1580" t="s">
        <v>615</v>
      </c>
      <c r="C1580" s="158" t="str">
        <f t="shared" si="24"/>
        <v>1140001</v>
      </c>
      <c r="D1580">
        <v>114000</v>
      </c>
      <c r="F1580">
        <v>12</v>
      </c>
      <c r="G1580">
        <v>2.33</v>
      </c>
      <c r="I1580">
        <v>1026508</v>
      </c>
      <c r="J1580">
        <v>1</v>
      </c>
      <c r="K1580">
        <v>0</v>
      </c>
      <c r="L1580">
        <v>1</v>
      </c>
      <c r="M1580">
        <v>0</v>
      </c>
      <c r="N1580">
        <v>9020291</v>
      </c>
      <c r="O1580">
        <v>1</v>
      </c>
      <c r="P1580" t="s">
        <v>819</v>
      </c>
      <c r="Q1580">
        <v>1005</v>
      </c>
      <c r="R1580">
        <v>6</v>
      </c>
      <c r="S1580">
        <v>0</v>
      </c>
      <c r="T1580">
        <v>0</v>
      </c>
      <c r="V1580" t="s">
        <v>1387</v>
      </c>
      <c r="W1580">
        <v>3</v>
      </c>
      <c r="X1580" s="68">
        <v>42354</v>
      </c>
      <c r="Y1580" s="68">
        <v>36525</v>
      </c>
      <c r="Z1580">
        <v>0</v>
      </c>
      <c r="AA1580">
        <v>25</v>
      </c>
      <c r="AB1580" t="s">
        <v>615</v>
      </c>
      <c r="AE1580" t="s">
        <v>437</v>
      </c>
      <c r="AF1580">
        <v>30001</v>
      </c>
    </row>
    <row r="1581" spans="1:32" x14ac:dyDescent="0.25">
      <c r="A1581" t="s">
        <v>818</v>
      </c>
      <c r="B1581" t="s">
        <v>615</v>
      </c>
      <c r="C1581" s="158" t="str">
        <f t="shared" si="24"/>
        <v>1140002</v>
      </c>
      <c r="D1581">
        <v>114000</v>
      </c>
      <c r="F1581">
        <v>12</v>
      </c>
      <c r="G1581">
        <v>2.44</v>
      </c>
      <c r="I1581">
        <v>1026509</v>
      </c>
      <c r="J1581">
        <v>1</v>
      </c>
      <c r="K1581">
        <v>0</v>
      </c>
      <c r="L1581">
        <v>1</v>
      </c>
      <c r="M1581">
        <v>0</v>
      </c>
      <c r="N1581">
        <v>9020291</v>
      </c>
      <c r="O1581">
        <v>2</v>
      </c>
      <c r="P1581" t="s">
        <v>819</v>
      </c>
      <c r="Q1581">
        <v>1005</v>
      </c>
      <c r="R1581">
        <v>6</v>
      </c>
      <c r="S1581">
        <v>0</v>
      </c>
      <c r="T1581">
        <v>0</v>
      </c>
      <c r="V1581" t="s">
        <v>1387</v>
      </c>
      <c r="W1581">
        <v>3</v>
      </c>
      <c r="X1581" s="68">
        <v>42354</v>
      </c>
      <c r="Y1581" s="68">
        <v>36525</v>
      </c>
      <c r="Z1581">
        <v>0</v>
      </c>
      <c r="AA1581">
        <v>25</v>
      </c>
      <c r="AB1581" t="s">
        <v>615</v>
      </c>
      <c r="AE1581" t="s">
        <v>437</v>
      </c>
      <c r="AF1581">
        <v>30001</v>
      </c>
    </row>
    <row r="1582" spans="1:32" x14ac:dyDescent="0.25">
      <c r="A1582" t="s">
        <v>818</v>
      </c>
      <c r="B1582" t="s">
        <v>615</v>
      </c>
      <c r="C1582" s="158" t="str">
        <f t="shared" si="24"/>
        <v>1140003</v>
      </c>
      <c r="D1582">
        <v>114000</v>
      </c>
      <c r="F1582">
        <v>12</v>
      </c>
      <c r="G1582">
        <v>2.96</v>
      </c>
      <c r="I1582">
        <v>1026510</v>
      </c>
      <c r="J1582">
        <v>1</v>
      </c>
      <c r="K1582">
        <v>0</v>
      </c>
      <c r="L1582">
        <v>1</v>
      </c>
      <c r="M1582">
        <v>0</v>
      </c>
      <c r="N1582">
        <v>9020291</v>
      </c>
      <c r="O1582">
        <v>3</v>
      </c>
      <c r="P1582" t="s">
        <v>819</v>
      </c>
      <c r="Q1582">
        <v>1005</v>
      </c>
      <c r="R1582">
        <v>6</v>
      </c>
      <c r="S1582">
        <v>0</v>
      </c>
      <c r="T1582">
        <v>0</v>
      </c>
      <c r="V1582" t="s">
        <v>1387</v>
      </c>
      <c r="W1582">
        <v>3</v>
      </c>
      <c r="X1582" s="68">
        <v>42354</v>
      </c>
      <c r="Y1582" s="68">
        <v>36525</v>
      </c>
      <c r="Z1582">
        <v>0</v>
      </c>
      <c r="AA1582">
        <v>25</v>
      </c>
      <c r="AB1582" t="s">
        <v>615</v>
      </c>
      <c r="AE1582" t="s">
        <v>437</v>
      </c>
      <c r="AF1582">
        <v>30001</v>
      </c>
    </row>
    <row r="1583" spans="1:32" x14ac:dyDescent="0.25">
      <c r="A1583" t="s">
        <v>818</v>
      </c>
      <c r="B1583" t="s">
        <v>615</v>
      </c>
      <c r="C1583" s="158" t="str">
        <f t="shared" si="24"/>
        <v>1140004</v>
      </c>
      <c r="D1583">
        <v>114000</v>
      </c>
      <c r="F1583">
        <v>12</v>
      </c>
      <c r="G1583">
        <v>2.61</v>
      </c>
      <c r="I1583">
        <v>1026511</v>
      </c>
      <c r="J1583">
        <v>1</v>
      </c>
      <c r="K1583">
        <v>0</v>
      </c>
      <c r="L1583">
        <v>1</v>
      </c>
      <c r="M1583">
        <v>0</v>
      </c>
      <c r="N1583">
        <v>9020291</v>
      </c>
      <c r="O1583">
        <v>4</v>
      </c>
      <c r="P1583" t="s">
        <v>819</v>
      </c>
      <c r="Q1583">
        <v>1005</v>
      </c>
      <c r="R1583">
        <v>6</v>
      </c>
      <c r="S1583">
        <v>0</v>
      </c>
      <c r="T1583">
        <v>0</v>
      </c>
      <c r="V1583" t="s">
        <v>1387</v>
      </c>
      <c r="W1583">
        <v>3</v>
      </c>
      <c r="X1583" s="68">
        <v>42354</v>
      </c>
      <c r="Y1583" s="68">
        <v>36525</v>
      </c>
      <c r="Z1583">
        <v>0</v>
      </c>
      <c r="AA1583">
        <v>25</v>
      </c>
      <c r="AB1583" t="s">
        <v>615</v>
      </c>
      <c r="AE1583" t="s">
        <v>437</v>
      </c>
      <c r="AF1583">
        <v>30001</v>
      </c>
    </row>
    <row r="1584" spans="1:32" x14ac:dyDescent="0.25">
      <c r="A1584" t="s">
        <v>818</v>
      </c>
      <c r="B1584" t="s">
        <v>615</v>
      </c>
      <c r="C1584" s="158" t="str">
        <f t="shared" si="24"/>
        <v>1140005</v>
      </c>
      <c r="D1584">
        <v>114000</v>
      </c>
      <c r="F1584">
        <v>12</v>
      </c>
      <c r="G1584">
        <v>3.13</v>
      </c>
      <c r="I1584">
        <v>1026512</v>
      </c>
      <c r="J1584">
        <v>1</v>
      </c>
      <c r="K1584">
        <v>0</v>
      </c>
      <c r="L1584">
        <v>1</v>
      </c>
      <c r="M1584">
        <v>0</v>
      </c>
      <c r="N1584">
        <v>9020291</v>
      </c>
      <c r="O1584">
        <v>5</v>
      </c>
      <c r="P1584" t="s">
        <v>819</v>
      </c>
      <c r="Q1584">
        <v>1005</v>
      </c>
      <c r="R1584">
        <v>6</v>
      </c>
      <c r="S1584">
        <v>0</v>
      </c>
      <c r="T1584">
        <v>0</v>
      </c>
      <c r="V1584" t="s">
        <v>1387</v>
      </c>
      <c r="W1584">
        <v>3</v>
      </c>
      <c r="X1584" s="68">
        <v>42354</v>
      </c>
      <c r="Y1584" s="68">
        <v>36525</v>
      </c>
      <c r="Z1584">
        <v>0</v>
      </c>
      <c r="AA1584">
        <v>25</v>
      </c>
      <c r="AB1584" t="s">
        <v>615</v>
      </c>
      <c r="AE1584" t="s">
        <v>437</v>
      </c>
      <c r="AF1584">
        <v>30001</v>
      </c>
    </row>
    <row r="1585" spans="1:32" x14ac:dyDescent="0.25">
      <c r="A1585" t="s">
        <v>820</v>
      </c>
      <c r="B1585" t="s">
        <v>615</v>
      </c>
      <c r="C1585" s="158" t="str">
        <f t="shared" si="24"/>
        <v>1140011</v>
      </c>
      <c r="D1585">
        <v>114001</v>
      </c>
      <c r="F1585">
        <v>12</v>
      </c>
      <c r="G1585">
        <v>1.82</v>
      </c>
      <c r="I1585">
        <v>1026516</v>
      </c>
      <c r="J1585">
        <v>1</v>
      </c>
      <c r="K1585">
        <v>0</v>
      </c>
      <c r="L1585">
        <v>1</v>
      </c>
      <c r="M1585">
        <v>0</v>
      </c>
      <c r="N1585">
        <v>9020291</v>
      </c>
      <c r="O1585">
        <v>1</v>
      </c>
      <c r="P1585" t="s">
        <v>821</v>
      </c>
      <c r="Q1585">
        <v>1005</v>
      </c>
      <c r="R1585">
        <v>6</v>
      </c>
      <c r="S1585">
        <v>0</v>
      </c>
      <c r="T1585">
        <v>0</v>
      </c>
      <c r="V1585" t="s">
        <v>1387</v>
      </c>
      <c r="W1585">
        <v>3</v>
      </c>
      <c r="X1585" s="68">
        <v>42354</v>
      </c>
      <c r="Y1585" s="68">
        <v>36525</v>
      </c>
      <c r="Z1585">
        <v>0</v>
      </c>
      <c r="AA1585">
        <v>25</v>
      </c>
      <c r="AB1585" t="s">
        <v>615</v>
      </c>
      <c r="AE1585" t="s">
        <v>437</v>
      </c>
      <c r="AF1585">
        <v>30001</v>
      </c>
    </row>
    <row r="1586" spans="1:32" x14ac:dyDescent="0.25">
      <c r="A1586" t="s">
        <v>820</v>
      </c>
      <c r="B1586" t="s">
        <v>615</v>
      </c>
      <c r="C1586" s="158" t="str">
        <f t="shared" si="24"/>
        <v>1140012</v>
      </c>
      <c r="D1586">
        <v>114001</v>
      </c>
      <c r="F1586">
        <v>12</v>
      </c>
      <c r="G1586">
        <v>2.0499999999999998</v>
      </c>
      <c r="I1586">
        <v>1026517</v>
      </c>
      <c r="J1586">
        <v>1</v>
      </c>
      <c r="K1586">
        <v>0</v>
      </c>
      <c r="L1586">
        <v>1</v>
      </c>
      <c r="M1586">
        <v>0</v>
      </c>
      <c r="N1586">
        <v>9020291</v>
      </c>
      <c r="O1586">
        <v>2</v>
      </c>
      <c r="P1586" t="s">
        <v>821</v>
      </c>
      <c r="Q1586">
        <v>1005</v>
      </c>
      <c r="R1586">
        <v>6</v>
      </c>
      <c r="S1586">
        <v>0</v>
      </c>
      <c r="T1586">
        <v>0</v>
      </c>
      <c r="V1586" t="s">
        <v>1387</v>
      </c>
      <c r="W1586">
        <v>3</v>
      </c>
      <c r="X1586" s="68">
        <v>42354</v>
      </c>
      <c r="Y1586" s="68">
        <v>36525</v>
      </c>
      <c r="Z1586">
        <v>0</v>
      </c>
      <c r="AA1586">
        <v>25</v>
      </c>
      <c r="AB1586" t="s">
        <v>615</v>
      </c>
      <c r="AE1586" t="s">
        <v>437</v>
      </c>
      <c r="AF1586">
        <v>30001</v>
      </c>
    </row>
    <row r="1587" spans="1:32" x14ac:dyDescent="0.25">
      <c r="A1587" t="s">
        <v>820</v>
      </c>
      <c r="B1587" t="s">
        <v>615</v>
      </c>
      <c r="C1587" s="158" t="str">
        <f t="shared" si="24"/>
        <v>1140013</v>
      </c>
      <c r="D1587">
        <v>114001</v>
      </c>
      <c r="F1587">
        <v>12</v>
      </c>
      <c r="G1587">
        <v>2.39</v>
      </c>
      <c r="I1587">
        <v>1026518</v>
      </c>
      <c r="J1587">
        <v>1</v>
      </c>
      <c r="K1587">
        <v>0</v>
      </c>
      <c r="L1587">
        <v>1</v>
      </c>
      <c r="M1587">
        <v>0</v>
      </c>
      <c r="N1587">
        <v>9020291</v>
      </c>
      <c r="O1587">
        <v>3</v>
      </c>
      <c r="P1587" t="s">
        <v>821</v>
      </c>
      <c r="Q1587">
        <v>1005</v>
      </c>
      <c r="R1587">
        <v>6</v>
      </c>
      <c r="S1587">
        <v>0</v>
      </c>
      <c r="T1587">
        <v>0</v>
      </c>
      <c r="V1587" t="s">
        <v>1387</v>
      </c>
      <c r="W1587">
        <v>3</v>
      </c>
      <c r="X1587" s="68">
        <v>42354</v>
      </c>
      <c r="Y1587" s="68">
        <v>36525</v>
      </c>
      <c r="Z1587">
        <v>0</v>
      </c>
      <c r="AA1587">
        <v>25</v>
      </c>
      <c r="AB1587" t="s">
        <v>615</v>
      </c>
      <c r="AE1587" t="s">
        <v>437</v>
      </c>
      <c r="AF1587">
        <v>30001</v>
      </c>
    </row>
    <row r="1588" spans="1:32" x14ac:dyDescent="0.25">
      <c r="A1588" t="s">
        <v>820</v>
      </c>
      <c r="B1588" t="s">
        <v>615</v>
      </c>
      <c r="C1588" s="158" t="str">
        <f t="shared" si="24"/>
        <v>1140014</v>
      </c>
      <c r="D1588">
        <v>114001</v>
      </c>
      <c r="F1588">
        <v>12</v>
      </c>
      <c r="G1588">
        <v>2.16</v>
      </c>
      <c r="I1588">
        <v>1026519</v>
      </c>
      <c r="J1588">
        <v>1</v>
      </c>
      <c r="K1588">
        <v>0</v>
      </c>
      <c r="L1588">
        <v>1</v>
      </c>
      <c r="M1588">
        <v>0</v>
      </c>
      <c r="N1588">
        <v>9020291</v>
      </c>
      <c r="O1588">
        <v>4</v>
      </c>
      <c r="P1588" t="s">
        <v>821</v>
      </c>
      <c r="Q1588">
        <v>1005</v>
      </c>
      <c r="R1588">
        <v>6</v>
      </c>
      <c r="S1588">
        <v>0</v>
      </c>
      <c r="T1588">
        <v>0</v>
      </c>
      <c r="V1588" t="s">
        <v>1387</v>
      </c>
      <c r="W1588">
        <v>3</v>
      </c>
      <c r="X1588" s="68">
        <v>42354</v>
      </c>
      <c r="Y1588" s="68">
        <v>36525</v>
      </c>
      <c r="Z1588">
        <v>0</v>
      </c>
      <c r="AA1588">
        <v>25</v>
      </c>
      <c r="AB1588" t="s">
        <v>615</v>
      </c>
      <c r="AE1588" t="s">
        <v>437</v>
      </c>
      <c r="AF1588">
        <v>30001</v>
      </c>
    </row>
    <row r="1589" spans="1:32" x14ac:dyDescent="0.25">
      <c r="A1589" t="s">
        <v>820</v>
      </c>
      <c r="B1589" t="s">
        <v>615</v>
      </c>
      <c r="C1589" s="158" t="str">
        <f t="shared" si="24"/>
        <v>1140015</v>
      </c>
      <c r="D1589">
        <v>114001</v>
      </c>
      <c r="F1589">
        <v>12</v>
      </c>
      <c r="G1589">
        <v>2.56</v>
      </c>
      <c r="I1589">
        <v>1026520</v>
      </c>
      <c r="J1589">
        <v>1</v>
      </c>
      <c r="K1589">
        <v>0</v>
      </c>
      <c r="L1589">
        <v>1</v>
      </c>
      <c r="M1589">
        <v>0</v>
      </c>
      <c r="N1589">
        <v>9020291</v>
      </c>
      <c r="O1589">
        <v>5</v>
      </c>
      <c r="P1589" t="s">
        <v>821</v>
      </c>
      <c r="Q1589">
        <v>1005</v>
      </c>
      <c r="R1589">
        <v>6</v>
      </c>
      <c r="S1589">
        <v>0</v>
      </c>
      <c r="T1589">
        <v>0</v>
      </c>
      <c r="V1589" t="s">
        <v>1387</v>
      </c>
      <c r="W1589">
        <v>3</v>
      </c>
      <c r="X1589" s="68">
        <v>42354</v>
      </c>
      <c r="Y1589" s="68">
        <v>36525</v>
      </c>
      <c r="Z1589">
        <v>0</v>
      </c>
      <c r="AA1589">
        <v>25</v>
      </c>
      <c r="AB1589" t="s">
        <v>615</v>
      </c>
      <c r="AE1589" t="s">
        <v>437</v>
      </c>
      <c r="AF1589">
        <v>30001</v>
      </c>
    </row>
    <row r="1590" spans="1:32" x14ac:dyDescent="0.25">
      <c r="A1590" t="s">
        <v>822</v>
      </c>
      <c r="B1590" t="s">
        <v>615</v>
      </c>
      <c r="C1590" s="158" t="str">
        <f t="shared" si="24"/>
        <v>1140021</v>
      </c>
      <c r="D1590">
        <v>114002</v>
      </c>
      <c r="F1590">
        <v>12</v>
      </c>
      <c r="G1590">
        <v>1.25</v>
      </c>
      <c r="I1590">
        <v>1026524</v>
      </c>
      <c r="J1590">
        <v>1</v>
      </c>
      <c r="K1590">
        <v>0</v>
      </c>
      <c r="L1590">
        <v>1</v>
      </c>
      <c r="M1590">
        <v>0</v>
      </c>
      <c r="N1590">
        <v>9020291</v>
      </c>
      <c r="O1590">
        <v>1</v>
      </c>
      <c r="P1590" t="s">
        <v>823</v>
      </c>
      <c r="Q1590">
        <v>1005</v>
      </c>
      <c r="R1590">
        <v>6</v>
      </c>
      <c r="S1590">
        <v>0</v>
      </c>
      <c r="T1590">
        <v>0</v>
      </c>
      <c r="V1590" t="s">
        <v>1387</v>
      </c>
      <c r="W1590">
        <v>3</v>
      </c>
      <c r="X1590" s="68">
        <v>42354</v>
      </c>
      <c r="Y1590" s="68">
        <v>36525</v>
      </c>
      <c r="Z1590">
        <v>0</v>
      </c>
      <c r="AA1590">
        <v>25</v>
      </c>
      <c r="AB1590" t="s">
        <v>615</v>
      </c>
      <c r="AE1590" t="s">
        <v>437</v>
      </c>
      <c r="AF1590">
        <v>30001</v>
      </c>
    </row>
    <row r="1591" spans="1:32" x14ac:dyDescent="0.25">
      <c r="A1591" t="s">
        <v>822</v>
      </c>
      <c r="B1591" t="s">
        <v>615</v>
      </c>
      <c r="C1591" s="158" t="str">
        <f t="shared" si="24"/>
        <v>1140022</v>
      </c>
      <c r="D1591">
        <v>114002</v>
      </c>
      <c r="F1591">
        <v>12</v>
      </c>
      <c r="G1591">
        <v>1.42</v>
      </c>
      <c r="I1591">
        <v>1026525</v>
      </c>
      <c r="J1591">
        <v>1</v>
      </c>
      <c r="K1591">
        <v>0</v>
      </c>
      <c r="L1591">
        <v>1</v>
      </c>
      <c r="M1591">
        <v>0</v>
      </c>
      <c r="N1591">
        <v>9020291</v>
      </c>
      <c r="O1591">
        <v>2</v>
      </c>
      <c r="P1591" t="s">
        <v>823</v>
      </c>
      <c r="Q1591">
        <v>1005</v>
      </c>
      <c r="R1591">
        <v>6</v>
      </c>
      <c r="S1591">
        <v>0</v>
      </c>
      <c r="T1591">
        <v>0</v>
      </c>
      <c r="V1591" t="s">
        <v>1387</v>
      </c>
      <c r="W1591">
        <v>3</v>
      </c>
      <c r="X1591" s="68">
        <v>42354</v>
      </c>
      <c r="Y1591" s="68">
        <v>36525</v>
      </c>
      <c r="Z1591">
        <v>0</v>
      </c>
      <c r="AA1591">
        <v>25</v>
      </c>
      <c r="AB1591" t="s">
        <v>615</v>
      </c>
      <c r="AE1591" t="s">
        <v>437</v>
      </c>
      <c r="AF1591">
        <v>30001</v>
      </c>
    </row>
    <row r="1592" spans="1:32" x14ac:dyDescent="0.25">
      <c r="A1592" t="s">
        <v>822</v>
      </c>
      <c r="B1592" t="s">
        <v>615</v>
      </c>
      <c r="C1592" s="158" t="str">
        <f t="shared" si="24"/>
        <v>1140023</v>
      </c>
      <c r="D1592">
        <v>114002</v>
      </c>
      <c r="F1592">
        <v>12</v>
      </c>
      <c r="G1592">
        <v>1.65</v>
      </c>
      <c r="I1592">
        <v>1026526</v>
      </c>
      <c r="J1592">
        <v>1</v>
      </c>
      <c r="K1592">
        <v>0</v>
      </c>
      <c r="L1592">
        <v>1</v>
      </c>
      <c r="M1592">
        <v>0</v>
      </c>
      <c r="N1592">
        <v>9020291</v>
      </c>
      <c r="O1592">
        <v>3</v>
      </c>
      <c r="P1592" t="s">
        <v>823</v>
      </c>
      <c r="Q1592">
        <v>1005</v>
      </c>
      <c r="R1592">
        <v>6</v>
      </c>
      <c r="S1592">
        <v>0</v>
      </c>
      <c r="T1592">
        <v>0</v>
      </c>
      <c r="V1592" t="s">
        <v>1387</v>
      </c>
      <c r="W1592">
        <v>3</v>
      </c>
      <c r="X1592" s="68">
        <v>42354</v>
      </c>
      <c r="Y1592" s="68">
        <v>36525</v>
      </c>
      <c r="Z1592">
        <v>0</v>
      </c>
      <c r="AA1592">
        <v>25</v>
      </c>
      <c r="AB1592" t="s">
        <v>615</v>
      </c>
      <c r="AE1592" t="s">
        <v>437</v>
      </c>
      <c r="AF1592">
        <v>30001</v>
      </c>
    </row>
    <row r="1593" spans="1:32" x14ac:dyDescent="0.25">
      <c r="A1593" t="s">
        <v>822</v>
      </c>
      <c r="B1593" t="s">
        <v>615</v>
      </c>
      <c r="C1593" s="158" t="str">
        <f t="shared" si="24"/>
        <v>1140024</v>
      </c>
      <c r="D1593">
        <v>114002</v>
      </c>
      <c r="F1593">
        <v>12</v>
      </c>
      <c r="G1593">
        <v>1.54</v>
      </c>
      <c r="I1593">
        <v>1026527</v>
      </c>
      <c r="J1593">
        <v>1</v>
      </c>
      <c r="K1593">
        <v>0</v>
      </c>
      <c r="L1593">
        <v>1</v>
      </c>
      <c r="M1593">
        <v>0</v>
      </c>
      <c r="N1593">
        <v>9020291</v>
      </c>
      <c r="O1593">
        <v>4</v>
      </c>
      <c r="P1593" t="s">
        <v>823</v>
      </c>
      <c r="Q1593">
        <v>1005</v>
      </c>
      <c r="R1593">
        <v>6</v>
      </c>
      <c r="S1593">
        <v>0</v>
      </c>
      <c r="T1593">
        <v>0</v>
      </c>
      <c r="V1593" t="s">
        <v>1387</v>
      </c>
      <c r="W1593">
        <v>3</v>
      </c>
      <c r="X1593" s="68">
        <v>42354</v>
      </c>
      <c r="Y1593" s="68">
        <v>36525</v>
      </c>
      <c r="Z1593">
        <v>0</v>
      </c>
      <c r="AA1593">
        <v>25</v>
      </c>
      <c r="AB1593" t="s">
        <v>615</v>
      </c>
      <c r="AE1593" t="s">
        <v>437</v>
      </c>
      <c r="AF1593">
        <v>30001</v>
      </c>
    </row>
    <row r="1594" spans="1:32" x14ac:dyDescent="0.25">
      <c r="A1594" t="s">
        <v>822</v>
      </c>
      <c r="B1594" t="s">
        <v>615</v>
      </c>
      <c r="C1594" s="158" t="str">
        <f t="shared" si="24"/>
        <v>1140025</v>
      </c>
      <c r="D1594">
        <v>114002</v>
      </c>
      <c r="F1594">
        <v>12</v>
      </c>
      <c r="G1594">
        <v>1.76</v>
      </c>
      <c r="I1594">
        <v>1026528</v>
      </c>
      <c r="J1594">
        <v>1</v>
      </c>
      <c r="K1594">
        <v>0</v>
      </c>
      <c r="L1594">
        <v>1</v>
      </c>
      <c r="M1594">
        <v>0</v>
      </c>
      <c r="N1594">
        <v>9020291</v>
      </c>
      <c r="O1594">
        <v>5</v>
      </c>
      <c r="P1594" t="s">
        <v>823</v>
      </c>
      <c r="Q1594">
        <v>1005</v>
      </c>
      <c r="R1594">
        <v>6</v>
      </c>
      <c r="S1594">
        <v>0</v>
      </c>
      <c r="T1594">
        <v>0</v>
      </c>
      <c r="V1594" t="s">
        <v>1387</v>
      </c>
      <c r="W1594">
        <v>3</v>
      </c>
      <c r="X1594" s="68">
        <v>42354</v>
      </c>
      <c r="Y1594" s="68">
        <v>36525</v>
      </c>
      <c r="Z1594">
        <v>0</v>
      </c>
      <c r="AA1594">
        <v>25</v>
      </c>
      <c r="AB1594" t="s">
        <v>615</v>
      </c>
      <c r="AE1594" t="s">
        <v>437</v>
      </c>
      <c r="AF1594">
        <v>30001</v>
      </c>
    </row>
    <row r="1595" spans="1:32" x14ac:dyDescent="0.25">
      <c r="A1595" t="s">
        <v>824</v>
      </c>
      <c r="B1595" t="s">
        <v>615</v>
      </c>
      <c r="C1595" s="158" t="str">
        <f t="shared" si="24"/>
        <v>1140031</v>
      </c>
      <c r="D1595">
        <v>114003</v>
      </c>
      <c r="F1595">
        <v>12</v>
      </c>
      <c r="G1595">
        <v>1.02</v>
      </c>
      <c r="I1595">
        <v>1026532</v>
      </c>
      <c r="J1595">
        <v>1</v>
      </c>
      <c r="K1595">
        <v>0</v>
      </c>
      <c r="L1595">
        <v>1</v>
      </c>
      <c r="M1595">
        <v>0</v>
      </c>
      <c r="N1595">
        <v>9020291</v>
      </c>
      <c r="O1595">
        <v>1</v>
      </c>
      <c r="P1595" t="s">
        <v>825</v>
      </c>
      <c r="Q1595">
        <v>1005</v>
      </c>
      <c r="R1595">
        <v>6</v>
      </c>
      <c r="S1595">
        <v>0</v>
      </c>
      <c r="T1595">
        <v>0</v>
      </c>
      <c r="V1595" t="s">
        <v>1387</v>
      </c>
      <c r="W1595">
        <v>3</v>
      </c>
      <c r="X1595" s="68">
        <v>42354</v>
      </c>
      <c r="Y1595" s="68">
        <v>36525</v>
      </c>
      <c r="Z1595">
        <v>0</v>
      </c>
      <c r="AA1595">
        <v>25</v>
      </c>
      <c r="AB1595" t="s">
        <v>615</v>
      </c>
      <c r="AE1595" t="s">
        <v>437</v>
      </c>
      <c r="AF1595">
        <v>30001</v>
      </c>
    </row>
    <row r="1596" spans="1:32" x14ac:dyDescent="0.25">
      <c r="A1596" t="s">
        <v>824</v>
      </c>
      <c r="B1596" t="s">
        <v>615</v>
      </c>
      <c r="C1596" s="158" t="str">
        <f t="shared" si="24"/>
        <v>1140032</v>
      </c>
      <c r="D1596">
        <v>114003</v>
      </c>
      <c r="F1596">
        <v>12</v>
      </c>
      <c r="G1596">
        <v>1.1399999999999999</v>
      </c>
      <c r="I1596">
        <v>1026533</v>
      </c>
      <c r="J1596">
        <v>1</v>
      </c>
      <c r="K1596">
        <v>0</v>
      </c>
      <c r="L1596">
        <v>1</v>
      </c>
      <c r="M1596">
        <v>0</v>
      </c>
      <c r="N1596">
        <v>9020291</v>
      </c>
      <c r="O1596">
        <v>2</v>
      </c>
      <c r="P1596" t="s">
        <v>825</v>
      </c>
      <c r="Q1596">
        <v>1005</v>
      </c>
      <c r="R1596">
        <v>6</v>
      </c>
      <c r="S1596">
        <v>0</v>
      </c>
      <c r="T1596">
        <v>0</v>
      </c>
      <c r="V1596" t="s">
        <v>1387</v>
      </c>
      <c r="W1596">
        <v>3</v>
      </c>
      <c r="X1596" s="68">
        <v>42354</v>
      </c>
      <c r="Y1596" s="68">
        <v>36525</v>
      </c>
      <c r="Z1596">
        <v>0</v>
      </c>
      <c r="AA1596">
        <v>25</v>
      </c>
      <c r="AB1596" t="s">
        <v>615</v>
      </c>
      <c r="AE1596" t="s">
        <v>437</v>
      </c>
      <c r="AF1596">
        <v>30001</v>
      </c>
    </row>
    <row r="1597" spans="1:32" x14ac:dyDescent="0.25">
      <c r="A1597" t="s">
        <v>824</v>
      </c>
      <c r="B1597" t="s">
        <v>615</v>
      </c>
      <c r="C1597" s="158" t="str">
        <f t="shared" si="24"/>
        <v>1140033</v>
      </c>
      <c r="D1597">
        <v>114003</v>
      </c>
      <c r="F1597">
        <v>12</v>
      </c>
      <c r="G1597">
        <v>1.31</v>
      </c>
      <c r="I1597">
        <v>1026534</v>
      </c>
      <c r="J1597">
        <v>1</v>
      </c>
      <c r="K1597">
        <v>0</v>
      </c>
      <c r="L1597">
        <v>1</v>
      </c>
      <c r="M1597">
        <v>0</v>
      </c>
      <c r="N1597">
        <v>9020291</v>
      </c>
      <c r="O1597">
        <v>3</v>
      </c>
      <c r="P1597" t="s">
        <v>825</v>
      </c>
      <c r="Q1597">
        <v>1005</v>
      </c>
      <c r="R1597">
        <v>6</v>
      </c>
      <c r="S1597">
        <v>0</v>
      </c>
      <c r="T1597">
        <v>0</v>
      </c>
      <c r="V1597" t="s">
        <v>1387</v>
      </c>
      <c r="W1597">
        <v>3</v>
      </c>
      <c r="X1597" s="68">
        <v>42354</v>
      </c>
      <c r="Y1597" s="68">
        <v>36525</v>
      </c>
      <c r="Z1597">
        <v>0</v>
      </c>
      <c r="AA1597">
        <v>25</v>
      </c>
      <c r="AB1597" t="s">
        <v>615</v>
      </c>
      <c r="AE1597" t="s">
        <v>437</v>
      </c>
      <c r="AF1597">
        <v>30001</v>
      </c>
    </row>
    <row r="1598" spans="1:32" x14ac:dyDescent="0.25">
      <c r="A1598" t="s">
        <v>824</v>
      </c>
      <c r="B1598" t="s">
        <v>615</v>
      </c>
      <c r="C1598" s="158" t="str">
        <f t="shared" si="24"/>
        <v>1140034</v>
      </c>
      <c r="D1598">
        <v>114003</v>
      </c>
      <c r="F1598">
        <v>12</v>
      </c>
      <c r="G1598">
        <v>1.19</v>
      </c>
      <c r="I1598">
        <v>1026535</v>
      </c>
      <c r="J1598">
        <v>1</v>
      </c>
      <c r="K1598">
        <v>0</v>
      </c>
      <c r="L1598">
        <v>1</v>
      </c>
      <c r="M1598">
        <v>0</v>
      </c>
      <c r="N1598">
        <v>9020291</v>
      </c>
      <c r="O1598">
        <v>4</v>
      </c>
      <c r="P1598" t="s">
        <v>825</v>
      </c>
      <c r="Q1598">
        <v>1005</v>
      </c>
      <c r="R1598">
        <v>6</v>
      </c>
      <c r="S1598">
        <v>0</v>
      </c>
      <c r="T1598">
        <v>0</v>
      </c>
      <c r="V1598" t="s">
        <v>1387</v>
      </c>
      <c r="W1598">
        <v>3</v>
      </c>
      <c r="X1598" s="68">
        <v>42354</v>
      </c>
      <c r="Y1598" s="68">
        <v>36525</v>
      </c>
      <c r="Z1598">
        <v>0</v>
      </c>
      <c r="AA1598">
        <v>25</v>
      </c>
      <c r="AB1598" t="s">
        <v>615</v>
      </c>
      <c r="AE1598" t="s">
        <v>437</v>
      </c>
      <c r="AF1598">
        <v>30001</v>
      </c>
    </row>
    <row r="1599" spans="1:32" x14ac:dyDescent="0.25">
      <c r="A1599" t="s">
        <v>824</v>
      </c>
      <c r="B1599" t="s">
        <v>615</v>
      </c>
      <c r="C1599" s="158" t="str">
        <f t="shared" si="24"/>
        <v>1140035</v>
      </c>
      <c r="D1599">
        <v>114003</v>
      </c>
      <c r="F1599">
        <v>12</v>
      </c>
      <c r="G1599">
        <v>1.42</v>
      </c>
      <c r="I1599">
        <v>1026536</v>
      </c>
      <c r="J1599">
        <v>1</v>
      </c>
      <c r="K1599">
        <v>0</v>
      </c>
      <c r="L1599">
        <v>1</v>
      </c>
      <c r="M1599">
        <v>0</v>
      </c>
      <c r="N1599">
        <v>9020291</v>
      </c>
      <c r="O1599">
        <v>5</v>
      </c>
      <c r="P1599" t="s">
        <v>825</v>
      </c>
      <c r="Q1599">
        <v>1005</v>
      </c>
      <c r="R1599">
        <v>6</v>
      </c>
      <c r="S1599">
        <v>0</v>
      </c>
      <c r="T1599">
        <v>0</v>
      </c>
      <c r="V1599" t="s">
        <v>1387</v>
      </c>
      <c r="W1599">
        <v>3</v>
      </c>
      <c r="X1599" s="68">
        <v>42354</v>
      </c>
      <c r="Y1599" s="68">
        <v>36525</v>
      </c>
      <c r="Z1599">
        <v>0</v>
      </c>
      <c r="AA1599">
        <v>25</v>
      </c>
      <c r="AB1599" t="s">
        <v>615</v>
      </c>
      <c r="AE1599" t="s">
        <v>437</v>
      </c>
      <c r="AF1599">
        <v>30001</v>
      </c>
    </row>
    <row r="1600" spans="1:32" x14ac:dyDescent="0.25">
      <c r="A1600" t="s">
        <v>826</v>
      </c>
      <c r="B1600" t="s">
        <v>615</v>
      </c>
      <c r="C1600" s="158" t="str">
        <f t="shared" si="24"/>
        <v>1140041</v>
      </c>
      <c r="D1600">
        <v>114004</v>
      </c>
      <c r="F1600">
        <v>12</v>
      </c>
      <c r="G1600">
        <v>0.68</v>
      </c>
      <c r="I1600">
        <v>1026540</v>
      </c>
      <c r="J1600">
        <v>1</v>
      </c>
      <c r="K1600">
        <v>0</v>
      </c>
      <c r="L1600">
        <v>1</v>
      </c>
      <c r="M1600">
        <v>0</v>
      </c>
      <c r="N1600">
        <v>9020291</v>
      </c>
      <c r="O1600">
        <v>1</v>
      </c>
      <c r="P1600" t="s">
        <v>827</v>
      </c>
      <c r="Q1600">
        <v>1005</v>
      </c>
      <c r="R1600">
        <v>6</v>
      </c>
      <c r="S1600">
        <v>0</v>
      </c>
      <c r="T1600">
        <v>0</v>
      </c>
      <c r="V1600" t="s">
        <v>1387</v>
      </c>
      <c r="W1600">
        <v>3</v>
      </c>
      <c r="X1600" s="68">
        <v>42354</v>
      </c>
      <c r="Y1600" s="68">
        <v>36525</v>
      </c>
      <c r="Z1600">
        <v>0</v>
      </c>
      <c r="AA1600">
        <v>25</v>
      </c>
      <c r="AB1600" t="s">
        <v>615</v>
      </c>
      <c r="AE1600" t="s">
        <v>437</v>
      </c>
      <c r="AF1600">
        <v>30001</v>
      </c>
    </row>
    <row r="1601" spans="1:32" x14ac:dyDescent="0.25">
      <c r="A1601" t="s">
        <v>826</v>
      </c>
      <c r="B1601" t="s">
        <v>615</v>
      </c>
      <c r="C1601" s="158" t="str">
        <f t="shared" si="24"/>
        <v>1140042</v>
      </c>
      <c r="D1601">
        <v>114004</v>
      </c>
      <c r="F1601">
        <v>12</v>
      </c>
      <c r="G1601">
        <v>0.85</v>
      </c>
      <c r="I1601">
        <v>1026541</v>
      </c>
      <c r="J1601">
        <v>1</v>
      </c>
      <c r="K1601">
        <v>0</v>
      </c>
      <c r="L1601">
        <v>1</v>
      </c>
      <c r="M1601">
        <v>0</v>
      </c>
      <c r="N1601">
        <v>9020291</v>
      </c>
      <c r="O1601">
        <v>2</v>
      </c>
      <c r="P1601" t="s">
        <v>827</v>
      </c>
      <c r="Q1601">
        <v>1005</v>
      </c>
      <c r="R1601">
        <v>6</v>
      </c>
      <c r="S1601">
        <v>0</v>
      </c>
      <c r="T1601">
        <v>0</v>
      </c>
      <c r="V1601" t="s">
        <v>1387</v>
      </c>
      <c r="W1601">
        <v>3</v>
      </c>
      <c r="X1601" s="68">
        <v>42354</v>
      </c>
      <c r="Y1601" s="68">
        <v>36525</v>
      </c>
      <c r="Z1601">
        <v>0</v>
      </c>
      <c r="AA1601">
        <v>25</v>
      </c>
      <c r="AB1601" t="s">
        <v>615</v>
      </c>
      <c r="AE1601" t="s">
        <v>437</v>
      </c>
      <c r="AF1601">
        <v>30001</v>
      </c>
    </row>
    <row r="1602" spans="1:32" x14ac:dyDescent="0.25">
      <c r="A1602" t="s">
        <v>826</v>
      </c>
      <c r="B1602" t="s">
        <v>615</v>
      </c>
      <c r="C1602" s="158" t="str">
        <f t="shared" si="24"/>
        <v>1140043</v>
      </c>
      <c r="D1602">
        <v>114004</v>
      </c>
      <c r="F1602">
        <v>12</v>
      </c>
      <c r="G1602">
        <v>0.97</v>
      </c>
      <c r="I1602">
        <v>1026542</v>
      </c>
      <c r="J1602">
        <v>1</v>
      </c>
      <c r="K1602">
        <v>0</v>
      </c>
      <c r="L1602">
        <v>1</v>
      </c>
      <c r="M1602">
        <v>0</v>
      </c>
      <c r="N1602">
        <v>9020291</v>
      </c>
      <c r="O1602">
        <v>3</v>
      </c>
      <c r="P1602" t="s">
        <v>827</v>
      </c>
      <c r="Q1602">
        <v>1005</v>
      </c>
      <c r="R1602">
        <v>6</v>
      </c>
      <c r="S1602">
        <v>0</v>
      </c>
      <c r="T1602">
        <v>0</v>
      </c>
      <c r="V1602" t="s">
        <v>1387</v>
      </c>
      <c r="W1602">
        <v>3</v>
      </c>
      <c r="X1602" s="68">
        <v>42354</v>
      </c>
      <c r="Y1602" s="68">
        <v>36525</v>
      </c>
      <c r="Z1602">
        <v>0</v>
      </c>
      <c r="AA1602">
        <v>25</v>
      </c>
      <c r="AB1602" t="s">
        <v>615</v>
      </c>
      <c r="AE1602" t="s">
        <v>437</v>
      </c>
      <c r="AF1602">
        <v>30001</v>
      </c>
    </row>
    <row r="1603" spans="1:32" x14ac:dyDescent="0.25">
      <c r="A1603" t="s">
        <v>826</v>
      </c>
      <c r="B1603" t="s">
        <v>615</v>
      </c>
      <c r="C1603" s="158" t="str">
        <f t="shared" ref="C1603:C1666" si="25">D1603&amp;O1603</f>
        <v>1140044</v>
      </c>
      <c r="D1603">
        <v>114004</v>
      </c>
      <c r="F1603">
        <v>12</v>
      </c>
      <c r="G1603">
        <v>0.91</v>
      </c>
      <c r="I1603">
        <v>1026543</v>
      </c>
      <c r="J1603">
        <v>1</v>
      </c>
      <c r="K1603">
        <v>0</v>
      </c>
      <c r="L1603">
        <v>1</v>
      </c>
      <c r="M1603">
        <v>0</v>
      </c>
      <c r="N1603">
        <v>9020291</v>
      </c>
      <c r="O1603">
        <v>4</v>
      </c>
      <c r="P1603" t="s">
        <v>827</v>
      </c>
      <c r="Q1603">
        <v>1005</v>
      </c>
      <c r="R1603">
        <v>6</v>
      </c>
      <c r="S1603">
        <v>0</v>
      </c>
      <c r="T1603">
        <v>0</v>
      </c>
      <c r="V1603" t="s">
        <v>1387</v>
      </c>
      <c r="W1603">
        <v>3</v>
      </c>
      <c r="X1603" s="68">
        <v>42354</v>
      </c>
      <c r="Y1603" s="68">
        <v>36525</v>
      </c>
      <c r="Z1603">
        <v>0</v>
      </c>
      <c r="AA1603">
        <v>25</v>
      </c>
      <c r="AB1603" t="s">
        <v>615</v>
      </c>
      <c r="AE1603" t="s">
        <v>437</v>
      </c>
      <c r="AF1603">
        <v>30001</v>
      </c>
    </row>
    <row r="1604" spans="1:32" x14ac:dyDescent="0.25">
      <c r="A1604" t="s">
        <v>826</v>
      </c>
      <c r="B1604" t="s">
        <v>615</v>
      </c>
      <c r="C1604" s="158" t="str">
        <f t="shared" si="25"/>
        <v>1140045</v>
      </c>
      <c r="D1604">
        <v>114004</v>
      </c>
      <c r="F1604">
        <v>12</v>
      </c>
      <c r="G1604">
        <v>1.02</v>
      </c>
      <c r="I1604">
        <v>1026544</v>
      </c>
      <c r="J1604">
        <v>1</v>
      </c>
      <c r="K1604">
        <v>0</v>
      </c>
      <c r="L1604">
        <v>1</v>
      </c>
      <c r="M1604">
        <v>0</v>
      </c>
      <c r="N1604">
        <v>9020291</v>
      </c>
      <c r="O1604">
        <v>5</v>
      </c>
      <c r="P1604" t="s">
        <v>827</v>
      </c>
      <c r="Q1604">
        <v>1005</v>
      </c>
      <c r="R1604">
        <v>6</v>
      </c>
      <c r="S1604">
        <v>0</v>
      </c>
      <c r="T1604">
        <v>0</v>
      </c>
      <c r="V1604" t="s">
        <v>1387</v>
      </c>
      <c r="W1604">
        <v>3</v>
      </c>
      <c r="X1604" s="68">
        <v>42354</v>
      </c>
      <c r="Y1604" s="68">
        <v>36525</v>
      </c>
      <c r="Z1604">
        <v>0</v>
      </c>
      <c r="AA1604">
        <v>25</v>
      </c>
      <c r="AB1604" t="s">
        <v>615</v>
      </c>
      <c r="AE1604" t="s">
        <v>437</v>
      </c>
      <c r="AF1604">
        <v>30001</v>
      </c>
    </row>
    <row r="1605" spans="1:32" x14ac:dyDescent="0.25">
      <c r="A1605" t="s">
        <v>828</v>
      </c>
      <c r="B1605" t="s">
        <v>615</v>
      </c>
      <c r="C1605" s="158" t="str">
        <f t="shared" si="25"/>
        <v>1140051</v>
      </c>
      <c r="D1605">
        <v>114005</v>
      </c>
      <c r="F1605">
        <v>12</v>
      </c>
      <c r="G1605">
        <v>0.56999999999999995</v>
      </c>
      <c r="I1605">
        <v>1026548</v>
      </c>
      <c r="J1605">
        <v>1</v>
      </c>
      <c r="K1605">
        <v>0</v>
      </c>
      <c r="L1605">
        <v>1</v>
      </c>
      <c r="M1605">
        <v>0</v>
      </c>
      <c r="N1605">
        <v>9020291</v>
      </c>
      <c r="O1605">
        <v>1</v>
      </c>
      <c r="P1605" t="s">
        <v>829</v>
      </c>
      <c r="Q1605">
        <v>1005</v>
      </c>
      <c r="R1605">
        <v>6</v>
      </c>
      <c r="S1605">
        <v>0</v>
      </c>
      <c r="T1605">
        <v>0</v>
      </c>
      <c r="V1605" t="s">
        <v>1387</v>
      </c>
      <c r="W1605">
        <v>3</v>
      </c>
      <c r="X1605" s="68">
        <v>42354</v>
      </c>
      <c r="Y1605" s="68">
        <v>36525</v>
      </c>
      <c r="Z1605">
        <v>0</v>
      </c>
      <c r="AA1605">
        <v>25</v>
      </c>
      <c r="AB1605" t="s">
        <v>615</v>
      </c>
      <c r="AE1605" t="s">
        <v>437</v>
      </c>
      <c r="AF1605">
        <v>30001</v>
      </c>
    </row>
    <row r="1606" spans="1:32" x14ac:dyDescent="0.25">
      <c r="A1606" t="s">
        <v>828</v>
      </c>
      <c r="B1606" t="s">
        <v>615</v>
      </c>
      <c r="C1606" s="158" t="str">
        <f t="shared" si="25"/>
        <v>1140052</v>
      </c>
      <c r="D1606">
        <v>114005</v>
      </c>
      <c r="F1606">
        <v>12</v>
      </c>
      <c r="G1606">
        <v>0.68</v>
      </c>
      <c r="I1606">
        <v>1026549</v>
      </c>
      <c r="J1606">
        <v>1</v>
      </c>
      <c r="K1606">
        <v>0</v>
      </c>
      <c r="L1606">
        <v>1</v>
      </c>
      <c r="M1606">
        <v>0</v>
      </c>
      <c r="N1606">
        <v>9020291</v>
      </c>
      <c r="O1606">
        <v>2</v>
      </c>
      <c r="P1606" t="s">
        <v>829</v>
      </c>
      <c r="Q1606">
        <v>1005</v>
      </c>
      <c r="R1606">
        <v>6</v>
      </c>
      <c r="S1606">
        <v>0</v>
      </c>
      <c r="T1606">
        <v>0</v>
      </c>
      <c r="V1606" t="s">
        <v>1387</v>
      </c>
      <c r="W1606">
        <v>3</v>
      </c>
      <c r="X1606" s="68">
        <v>42354</v>
      </c>
      <c r="Y1606" s="68">
        <v>36525</v>
      </c>
      <c r="Z1606">
        <v>0</v>
      </c>
      <c r="AA1606">
        <v>25</v>
      </c>
      <c r="AB1606" t="s">
        <v>615</v>
      </c>
      <c r="AE1606" t="s">
        <v>437</v>
      </c>
      <c r="AF1606">
        <v>30001</v>
      </c>
    </row>
    <row r="1607" spans="1:32" x14ac:dyDescent="0.25">
      <c r="A1607" t="s">
        <v>828</v>
      </c>
      <c r="B1607" t="s">
        <v>615</v>
      </c>
      <c r="C1607" s="158" t="str">
        <f t="shared" si="25"/>
        <v>1140053</v>
      </c>
      <c r="D1607">
        <v>114005</v>
      </c>
      <c r="F1607">
        <v>12</v>
      </c>
      <c r="G1607">
        <v>0.85</v>
      </c>
      <c r="I1607">
        <v>1026550</v>
      </c>
      <c r="J1607">
        <v>1</v>
      </c>
      <c r="K1607">
        <v>0</v>
      </c>
      <c r="L1607">
        <v>1</v>
      </c>
      <c r="M1607">
        <v>0</v>
      </c>
      <c r="N1607">
        <v>9020291</v>
      </c>
      <c r="O1607">
        <v>3</v>
      </c>
      <c r="P1607" t="s">
        <v>829</v>
      </c>
      <c r="Q1607">
        <v>1005</v>
      </c>
      <c r="R1607">
        <v>6</v>
      </c>
      <c r="S1607">
        <v>0</v>
      </c>
      <c r="T1607">
        <v>0</v>
      </c>
      <c r="V1607" t="s">
        <v>1387</v>
      </c>
      <c r="W1607">
        <v>3</v>
      </c>
      <c r="X1607" s="68">
        <v>42354</v>
      </c>
      <c r="Y1607" s="68">
        <v>36525</v>
      </c>
      <c r="Z1607">
        <v>0</v>
      </c>
      <c r="AA1607">
        <v>25</v>
      </c>
      <c r="AB1607" t="s">
        <v>615</v>
      </c>
      <c r="AE1607" t="s">
        <v>437</v>
      </c>
      <c r="AF1607">
        <v>30001</v>
      </c>
    </row>
    <row r="1608" spans="1:32" x14ac:dyDescent="0.25">
      <c r="A1608" t="s">
        <v>828</v>
      </c>
      <c r="B1608" t="s">
        <v>615</v>
      </c>
      <c r="C1608" s="158" t="str">
        <f t="shared" si="25"/>
        <v>1140054</v>
      </c>
      <c r="D1608">
        <v>114005</v>
      </c>
      <c r="F1608">
        <v>12</v>
      </c>
      <c r="G1608">
        <v>0.74</v>
      </c>
      <c r="I1608">
        <v>1026551</v>
      </c>
      <c r="J1608">
        <v>1</v>
      </c>
      <c r="K1608">
        <v>0</v>
      </c>
      <c r="L1608">
        <v>1</v>
      </c>
      <c r="M1608">
        <v>0</v>
      </c>
      <c r="N1608">
        <v>9020291</v>
      </c>
      <c r="O1608">
        <v>4</v>
      </c>
      <c r="P1608" t="s">
        <v>829</v>
      </c>
      <c r="Q1608">
        <v>1005</v>
      </c>
      <c r="R1608">
        <v>6</v>
      </c>
      <c r="S1608">
        <v>0</v>
      </c>
      <c r="T1608">
        <v>0</v>
      </c>
      <c r="V1608" t="s">
        <v>1387</v>
      </c>
      <c r="W1608">
        <v>3</v>
      </c>
      <c r="X1608" s="68">
        <v>42354</v>
      </c>
      <c r="Y1608" s="68">
        <v>36525</v>
      </c>
      <c r="Z1608">
        <v>0</v>
      </c>
      <c r="AA1608">
        <v>25</v>
      </c>
      <c r="AB1608" t="s">
        <v>615</v>
      </c>
      <c r="AE1608" t="s">
        <v>437</v>
      </c>
      <c r="AF1608">
        <v>30001</v>
      </c>
    </row>
    <row r="1609" spans="1:32" x14ac:dyDescent="0.25">
      <c r="A1609" t="s">
        <v>828</v>
      </c>
      <c r="B1609" t="s">
        <v>615</v>
      </c>
      <c r="C1609" s="158" t="str">
        <f t="shared" si="25"/>
        <v>1140055</v>
      </c>
      <c r="D1609">
        <v>114005</v>
      </c>
      <c r="F1609">
        <v>12</v>
      </c>
      <c r="G1609">
        <v>0.91</v>
      </c>
      <c r="I1609">
        <v>1026552</v>
      </c>
      <c r="J1609">
        <v>1</v>
      </c>
      <c r="K1609">
        <v>0</v>
      </c>
      <c r="L1609">
        <v>1</v>
      </c>
      <c r="M1609">
        <v>0</v>
      </c>
      <c r="N1609">
        <v>9020291</v>
      </c>
      <c r="O1609">
        <v>5</v>
      </c>
      <c r="P1609" t="s">
        <v>829</v>
      </c>
      <c r="Q1609">
        <v>1005</v>
      </c>
      <c r="R1609">
        <v>6</v>
      </c>
      <c r="S1609">
        <v>0</v>
      </c>
      <c r="T1609">
        <v>0</v>
      </c>
      <c r="V1609" t="s">
        <v>1387</v>
      </c>
      <c r="W1609">
        <v>3</v>
      </c>
      <c r="X1609" s="68">
        <v>42354</v>
      </c>
      <c r="Y1609" s="68">
        <v>36525</v>
      </c>
      <c r="Z1609">
        <v>0</v>
      </c>
      <c r="AA1609">
        <v>25</v>
      </c>
      <c r="AB1609" t="s">
        <v>615</v>
      </c>
      <c r="AE1609" t="s">
        <v>437</v>
      </c>
      <c r="AF1609">
        <v>30001</v>
      </c>
    </row>
    <row r="1610" spans="1:32" x14ac:dyDescent="0.25">
      <c r="A1610" t="s">
        <v>830</v>
      </c>
      <c r="B1610" t="s">
        <v>615</v>
      </c>
      <c r="C1610" s="158" t="str">
        <f t="shared" si="25"/>
        <v>1140061</v>
      </c>
      <c r="D1610">
        <v>114006</v>
      </c>
      <c r="F1610">
        <v>12</v>
      </c>
      <c r="G1610">
        <v>0.51</v>
      </c>
      <c r="I1610">
        <v>1026556</v>
      </c>
      <c r="J1610">
        <v>1</v>
      </c>
      <c r="K1610">
        <v>0</v>
      </c>
      <c r="L1610">
        <v>1</v>
      </c>
      <c r="M1610">
        <v>0</v>
      </c>
      <c r="N1610">
        <v>9020291</v>
      </c>
      <c r="O1610">
        <v>1</v>
      </c>
      <c r="P1610" t="s">
        <v>831</v>
      </c>
      <c r="Q1610">
        <v>1005</v>
      </c>
      <c r="R1610">
        <v>6</v>
      </c>
      <c r="S1610">
        <v>0</v>
      </c>
      <c r="T1610">
        <v>0</v>
      </c>
      <c r="V1610" t="s">
        <v>1387</v>
      </c>
      <c r="W1610">
        <v>3</v>
      </c>
      <c r="X1610" s="68">
        <v>42354</v>
      </c>
      <c r="Y1610" s="68">
        <v>36525</v>
      </c>
      <c r="Z1610">
        <v>0</v>
      </c>
      <c r="AA1610">
        <v>25</v>
      </c>
      <c r="AB1610" t="s">
        <v>615</v>
      </c>
      <c r="AE1610" t="s">
        <v>437</v>
      </c>
      <c r="AF1610">
        <v>30001</v>
      </c>
    </row>
    <row r="1611" spans="1:32" x14ac:dyDescent="0.25">
      <c r="A1611" t="s">
        <v>830</v>
      </c>
      <c r="B1611" t="s">
        <v>615</v>
      </c>
      <c r="C1611" s="158" t="str">
        <f t="shared" si="25"/>
        <v>1140062</v>
      </c>
      <c r="D1611">
        <v>114006</v>
      </c>
      <c r="F1611">
        <v>12</v>
      </c>
      <c r="G1611">
        <v>0.56999999999999995</v>
      </c>
      <c r="I1611">
        <v>1026557</v>
      </c>
      <c r="J1611">
        <v>1</v>
      </c>
      <c r="K1611">
        <v>0</v>
      </c>
      <c r="L1611">
        <v>1</v>
      </c>
      <c r="M1611">
        <v>0</v>
      </c>
      <c r="N1611">
        <v>9020291</v>
      </c>
      <c r="O1611">
        <v>2</v>
      </c>
      <c r="P1611" t="s">
        <v>831</v>
      </c>
      <c r="Q1611">
        <v>1005</v>
      </c>
      <c r="R1611">
        <v>6</v>
      </c>
      <c r="S1611">
        <v>0</v>
      </c>
      <c r="T1611">
        <v>0</v>
      </c>
      <c r="V1611" t="s">
        <v>1387</v>
      </c>
      <c r="W1611">
        <v>3</v>
      </c>
      <c r="X1611" s="68">
        <v>42354</v>
      </c>
      <c r="Y1611" s="68">
        <v>36525</v>
      </c>
      <c r="Z1611">
        <v>0</v>
      </c>
      <c r="AA1611">
        <v>25</v>
      </c>
      <c r="AB1611" t="s">
        <v>615</v>
      </c>
      <c r="AE1611" t="s">
        <v>437</v>
      </c>
      <c r="AF1611">
        <v>30001</v>
      </c>
    </row>
    <row r="1612" spans="1:32" x14ac:dyDescent="0.25">
      <c r="A1612" t="s">
        <v>830</v>
      </c>
      <c r="B1612" t="s">
        <v>615</v>
      </c>
      <c r="C1612" s="158" t="str">
        <f t="shared" si="25"/>
        <v>1140063</v>
      </c>
      <c r="D1612">
        <v>114006</v>
      </c>
      <c r="F1612">
        <v>12</v>
      </c>
      <c r="G1612">
        <v>0.68</v>
      </c>
      <c r="I1612">
        <v>1026558</v>
      </c>
      <c r="J1612">
        <v>1</v>
      </c>
      <c r="K1612">
        <v>0</v>
      </c>
      <c r="L1612">
        <v>1</v>
      </c>
      <c r="M1612">
        <v>0</v>
      </c>
      <c r="N1612">
        <v>9020291</v>
      </c>
      <c r="O1612">
        <v>3</v>
      </c>
      <c r="P1612" t="s">
        <v>831</v>
      </c>
      <c r="Q1612">
        <v>1005</v>
      </c>
      <c r="R1612">
        <v>6</v>
      </c>
      <c r="S1612">
        <v>0</v>
      </c>
      <c r="T1612">
        <v>0</v>
      </c>
      <c r="V1612" t="s">
        <v>1387</v>
      </c>
      <c r="W1612">
        <v>3</v>
      </c>
      <c r="X1612" s="68">
        <v>42354</v>
      </c>
      <c r="Y1612" s="68">
        <v>36525</v>
      </c>
      <c r="Z1612">
        <v>0</v>
      </c>
      <c r="AA1612">
        <v>25</v>
      </c>
      <c r="AB1612" t="s">
        <v>615</v>
      </c>
      <c r="AE1612" t="s">
        <v>437</v>
      </c>
      <c r="AF1612">
        <v>30001</v>
      </c>
    </row>
    <row r="1613" spans="1:32" x14ac:dyDescent="0.25">
      <c r="A1613" t="s">
        <v>830</v>
      </c>
      <c r="B1613" t="s">
        <v>615</v>
      </c>
      <c r="C1613" s="158" t="str">
        <f t="shared" si="25"/>
        <v>1140064</v>
      </c>
      <c r="D1613">
        <v>114006</v>
      </c>
      <c r="F1613">
        <v>12</v>
      </c>
      <c r="G1613">
        <v>0.63</v>
      </c>
      <c r="I1613">
        <v>1026559</v>
      </c>
      <c r="J1613">
        <v>1</v>
      </c>
      <c r="K1613">
        <v>0</v>
      </c>
      <c r="L1613">
        <v>1</v>
      </c>
      <c r="M1613">
        <v>0</v>
      </c>
      <c r="N1613">
        <v>9020291</v>
      </c>
      <c r="O1613">
        <v>4</v>
      </c>
      <c r="P1613" t="s">
        <v>831</v>
      </c>
      <c r="Q1613">
        <v>1005</v>
      </c>
      <c r="R1613">
        <v>6</v>
      </c>
      <c r="S1613">
        <v>0</v>
      </c>
      <c r="T1613">
        <v>0</v>
      </c>
      <c r="V1613" t="s">
        <v>1387</v>
      </c>
      <c r="W1613">
        <v>3</v>
      </c>
      <c r="X1613" s="68">
        <v>42354</v>
      </c>
      <c r="Y1613" s="68">
        <v>36525</v>
      </c>
      <c r="Z1613">
        <v>0</v>
      </c>
      <c r="AA1613">
        <v>25</v>
      </c>
      <c r="AB1613" t="s">
        <v>615</v>
      </c>
      <c r="AE1613" t="s">
        <v>437</v>
      </c>
      <c r="AF1613">
        <v>30001</v>
      </c>
    </row>
    <row r="1614" spans="1:32" x14ac:dyDescent="0.25">
      <c r="A1614" t="s">
        <v>830</v>
      </c>
      <c r="B1614" t="s">
        <v>615</v>
      </c>
      <c r="C1614" s="158" t="str">
        <f t="shared" si="25"/>
        <v>1140065</v>
      </c>
      <c r="D1614">
        <v>114006</v>
      </c>
      <c r="F1614">
        <v>12</v>
      </c>
      <c r="G1614">
        <v>0.74</v>
      </c>
      <c r="I1614">
        <v>1026560</v>
      </c>
      <c r="J1614">
        <v>1</v>
      </c>
      <c r="K1614">
        <v>0</v>
      </c>
      <c r="L1614">
        <v>1</v>
      </c>
      <c r="M1614">
        <v>0</v>
      </c>
      <c r="N1614">
        <v>9020291</v>
      </c>
      <c r="O1614">
        <v>5</v>
      </c>
      <c r="P1614" t="s">
        <v>831</v>
      </c>
      <c r="Q1614">
        <v>1005</v>
      </c>
      <c r="R1614">
        <v>6</v>
      </c>
      <c r="S1614">
        <v>0</v>
      </c>
      <c r="T1614">
        <v>0</v>
      </c>
      <c r="V1614" t="s">
        <v>1387</v>
      </c>
      <c r="W1614">
        <v>3</v>
      </c>
      <c r="X1614" s="68">
        <v>42354</v>
      </c>
      <c r="Y1614" s="68">
        <v>36525</v>
      </c>
      <c r="Z1614">
        <v>0</v>
      </c>
      <c r="AA1614">
        <v>25</v>
      </c>
      <c r="AB1614" t="s">
        <v>615</v>
      </c>
      <c r="AE1614" t="s">
        <v>437</v>
      </c>
      <c r="AF1614">
        <v>30001</v>
      </c>
    </row>
    <row r="1615" spans="1:32" x14ac:dyDescent="0.25">
      <c r="A1615" t="s">
        <v>832</v>
      </c>
      <c r="B1615" t="s">
        <v>615</v>
      </c>
      <c r="C1615" s="158" t="str">
        <f t="shared" si="25"/>
        <v>1140101</v>
      </c>
      <c r="D1615">
        <v>114010</v>
      </c>
      <c r="F1615">
        <v>12</v>
      </c>
      <c r="G1615">
        <v>9.1</v>
      </c>
      <c r="I1615">
        <v>1026564</v>
      </c>
      <c r="J1615">
        <v>1</v>
      </c>
      <c r="K1615">
        <v>0</v>
      </c>
      <c r="L1615">
        <v>1</v>
      </c>
      <c r="M1615">
        <v>0</v>
      </c>
      <c r="N1615">
        <v>9020292</v>
      </c>
      <c r="O1615">
        <v>1</v>
      </c>
      <c r="P1615" t="s">
        <v>833</v>
      </c>
      <c r="Q1615">
        <v>1005</v>
      </c>
      <c r="R1615">
        <v>6</v>
      </c>
      <c r="S1615">
        <v>0</v>
      </c>
      <c r="T1615">
        <v>0</v>
      </c>
      <c r="V1615" t="s">
        <v>1387</v>
      </c>
      <c r="W1615">
        <v>3</v>
      </c>
      <c r="X1615" s="68">
        <v>42354</v>
      </c>
      <c r="Y1615" s="68">
        <v>36525</v>
      </c>
      <c r="Z1615">
        <v>0</v>
      </c>
      <c r="AA1615">
        <v>25</v>
      </c>
      <c r="AB1615" t="s">
        <v>615</v>
      </c>
      <c r="AE1615" t="s">
        <v>437</v>
      </c>
      <c r="AF1615">
        <v>30001</v>
      </c>
    </row>
    <row r="1616" spans="1:32" x14ac:dyDescent="0.25">
      <c r="A1616" t="s">
        <v>832</v>
      </c>
      <c r="B1616" t="s">
        <v>615</v>
      </c>
      <c r="C1616" s="158" t="str">
        <f t="shared" si="25"/>
        <v>1140102</v>
      </c>
      <c r="D1616">
        <v>114010</v>
      </c>
      <c r="F1616">
        <v>12</v>
      </c>
      <c r="G1616">
        <v>10.4</v>
      </c>
      <c r="I1616">
        <v>1026565</v>
      </c>
      <c r="J1616">
        <v>1</v>
      </c>
      <c r="K1616">
        <v>0</v>
      </c>
      <c r="L1616">
        <v>1</v>
      </c>
      <c r="M1616">
        <v>0</v>
      </c>
      <c r="N1616">
        <v>9020292</v>
      </c>
      <c r="O1616">
        <v>2</v>
      </c>
      <c r="P1616" t="s">
        <v>833</v>
      </c>
      <c r="Q1616">
        <v>1005</v>
      </c>
      <c r="R1616">
        <v>6</v>
      </c>
      <c r="S1616">
        <v>0</v>
      </c>
      <c r="T1616">
        <v>0</v>
      </c>
      <c r="V1616" t="s">
        <v>1387</v>
      </c>
      <c r="W1616">
        <v>3</v>
      </c>
      <c r="X1616" s="68">
        <v>42354</v>
      </c>
      <c r="Y1616" s="68">
        <v>36525</v>
      </c>
      <c r="Z1616">
        <v>0</v>
      </c>
      <c r="AA1616">
        <v>25</v>
      </c>
      <c r="AB1616" t="s">
        <v>615</v>
      </c>
      <c r="AE1616" t="s">
        <v>437</v>
      </c>
      <c r="AF1616">
        <v>30001</v>
      </c>
    </row>
    <row r="1617" spans="1:32" x14ac:dyDescent="0.25">
      <c r="A1617" t="s">
        <v>832</v>
      </c>
      <c r="B1617" t="s">
        <v>615</v>
      </c>
      <c r="C1617" s="158" t="str">
        <f t="shared" si="25"/>
        <v>1140103</v>
      </c>
      <c r="D1617">
        <v>114010</v>
      </c>
      <c r="F1617">
        <v>12</v>
      </c>
      <c r="G1617">
        <v>11.6</v>
      </c>
      <c r="I1617">
        <v>1026566</v>
      </c>
      <c r="J1617">
        <v>1</v>
      </c>
      <c r="K1617">
        <v>0</v>
      </c>
      <c r="L1617">
        <v>1</v>
      </c>
      <c r="M1617">
        <v>0</v>
      </c>
      <c r="N1617">
        <v>9020292</v>
      </c>
      <c r="O1617">
        <v>3</v>
      </c>
      <c r="P1617" t="s">
        <v>833</v>
      </c>
      <c r="Q1617">
        <v>1005</v>
      </c>
      <c r="R1617">
        <v>6</v>
      </c>
      <c r="S1617">
        <v>0</v>
      </c>
      <c r="T1617">
        <v>0</v>
      </c>
      <c r="V1617" t="s">
        <v>1387</v>
      </c>
      <c r="W1617">
        <v>3</v>
      </c>
      <c r="X1617" s="68">
        <v>42354</v>
      </c>
      <c r="Y1617" s="68">
        <v>36525</v>
      </c>
      <c r="Z1617">
        <v>0</v>
      </c>
      <c r="AA1617">
        <v>25</v>
      </c>
      <c r="AB1617" t="s">
        <v>615</v>
      </c>
      <c r="AE1617" t="s">
        <v>437</v>
      </c>
      <c r="AF1617">
        <v>30001</v>
      </c>
    </row>
    <row r="1618" spans="1:32" x14ac:dyDescent="0.25">
      <c r="A1618" t="s">
        <v>832</v>
      </c>
      <c r="B1618" t="s">
        <v>615</v>
      </c>
      <c r="C1618" s="158" t="str">
        <f t="shared" si="25"/>
        <v>1140104</v>
      </c>
      <c r="D1618">
        <v>114010</v>
      </c>
      <c r="F1618">
        <v>12</v>
      </c>
      <c r="G1618">
        <v>10.9</v>
      </c>
      <c r="I1618">
        <v>1026567</v>
      </c>
      <c r="J1618">
        <v>1</v>
      </c>
      <c r="K1618">
        <v>0</v>
      </c>
      <c r="L1618">
        <v>1</v>
      </c>
      <c r="M1618">
        <v>0</v>
      </c>
      <c r="N1618">
        <v>9020292</v>
      </c>
      <c r="O1618">
        <v>4</v>
      </c>
      <c r="P1618" t="s">
        <v>833</v>
      </c>
      <c r="Q1618">
        <v>1005</v>
      </c>
      <c r="R1618">
        <v>6</v>
      </c>
      <c r="S1618">
        <v>0</v>
      </c>
      <c r="T1618">
        <v>0</v>
      </c>
      <c r="V1618" t="s">
        <v>1387</v>
      </c>
      <c r="W1618">
        <v>3</v>
      </c>
      <c r="X1618" s="68">
        <v>42354</v>
      </c>
      <c r="Y1618" s="68">
        <v>36525</v>
      </c>
      <c r="Z1618">
        <v>0</v>
      </c>
      <c r="AA1618">
        <v>25</v>
      </c>
      <c r="AB1618" t="s">
        <v>615</v>
      </c>
      <c r="AE1618" t="s">
        <v>437</v>
      </c>
      <c r="AF1618">
        <v>30001</v>
      </c>
    </row>
    <row r="1619" spans="1:32" x14ac:dyDescent="0.25">
      <c r="A1619" t="s">
        <v>832</v>
      </c>
      <c r="B1619" t="s">
        <v>615</v>
      </c>
      <c r="C1619" s="158" t="str">
        <f t="shared" si="25"/>
        <v>1140105</v>
      </c>
      <c r="D1619">
        <v>114010</v>
      </c>
      <c r="F1619">
        <v>12</v>
      </c>
      <c r="G1619">
        <v>12.2</v>
      </c>
      <c r="I1619">
        <v>1026568</v>
      </c>
      <c r="J1619">
        <v>1</v>
      </c>
      <c r="K1619">
        <v>0</v>
      </c>
      <c r="L1619">
        <v>1</v>
      </c>
      <c r="M1619">
        <v>0</v>
      </c>
      <c r="N1619">
        <v>9020292</v>
      </c>
      <c r="O1619">
        <v>5</v>
      </c>
      <c r="P1619" t="s">
        <v>833</v>
      </c>
      <c r="Q1619">
        <v>1005</v>
      </c>
      <c r="R1619">
        <v>6</v>
      </c>
      <c r="S1619">
        <v>0</v>
      </c>
      <c r="T1619">
        <v>0</v>
      </c>
      <c r="V1619" t="s">
        <v>1387</v>
      </c>
      <c r="W1619">
        <v>3</v>
      </c>
      <c r="X1619" s="68">
        <v>42354</v>
      </c>
      <c r="Y1619" s="68">
        <v>36525</v>
      </c>
      <c r="Z1619">
        <v>0</v>
      </c>
      <c r="AA1619">
        <v>25</v>
      </c>
      <c r="AB1619" t="s">
        <v>615</v>
      </c>
      <c r="AE1619" t="s">
        <v>437</v>
      </c>
      <c r="AF1619">
        <v>30001</v>
      </c>
    </row>
    <row r="1620" spans="1:32" x14ac:dyDescent="0.25">
      <c r="A1620" t="s">
        <v>835</v>
      </c>
      <c r="B1620" t="s">
        <v>615</v>
      </c>
      <c r="C1620" s="158" t="str">
        <f t="shared" si="25"/>
        <v>1140151</v>
      </c>
      <c r="D1620">
        <v>114015</v>
      </c>
      <c r="F1620">
        <v>12</v>
      </c>
      <c r="G1620">
        <v>2.2000000000000002</v>
      </c>
      <c r="I1620">
        <v>1026580</v>
      </c>
      <c r="J1620">
        <v>1</v>
      </c>
      <c r="K1620">
        <v>0</v>
      </c>
      <c r="L1620">
        <v>1</v>
      </c>
      <c r="M1620">
        <v>0</v>
      </c>
      <c r="N1620">
        <v>9020292</v>
      </c>
      <c r="O1620">
        <v>1</v>
      </c>
      <c r="P1620" t="s">
        <v>834</v>
      </c>
      <c r="Q1620">
        <v>1005</v>
      </c>
      <c r="R1620">
        <v>6</v>
      </c>
      <c r="S1620">
        <v>0</v>
      </c>
      <c r="T1620">
        <v>0</v>
      </c>
      <c r="V1620" t="s">
        <v>1387</v>
      </c>
      <c r="W1620">
        <v>3</v>
      </c>
      <c r="X1620" s="68">
        <v>42354</v>
      </c>
      <c r="Y1620" s="68">
        <v>36525</v>
      </c>
      <c r="Z1620">
        <v>0</v>
      </c>
      <c r="AA1620">
        <v>25</v>
      </c>
      <c r="AB1620" t="s">
        <v>615</v>
      </c>
      <c r="AE1620" t="s">
        <v>437</v>
      </c>
      <c r="AF1620">
        <v>30001</v>
      </c>
    </row>
    <row r="1621" spans="1:32" x14ac:dyDescent="0.25">
      <c r="A1621" t="s">
        <v>835</v>
      </c>
      <c r="B1621" t="s">
        <v>615</v>
      </c>
      <c r="C1621" s="158" t="str">
        <f t="shared" si="25"/>
        <v>1140152</v>
      </c>
      <c r="D1621">
        <v>114015</v>
      </c>
      <c r="F1621">
        <v>12</v>
      </c>
      <c r="G1621">
        <v>2.6</v>
      </c>
      <c r="I1621">
        <v>1026581</v>
      </c>
      <c r="J1621">
        <v>1</v>
      </c>
      <c r="K1621">
        <v>0</v>
      </c>
      <c r="L1621">
        <v>1</v>
      </c>
      <c r="M1621">
        <v>0</v>
      </c>
      <c r="N1621">
        <v>9020292</v>
      </c>
      <c r="O1621">
        <v>2</v>
      </c>
      <c r="P1621" t="s">
        <v>834</v>
      </c>
      <c r="Q1621">
        <v>1005</v>
      </c>
      <c r="R1621">
        <v>6</v>
      </c>
      <c r="S1621">
        <v>0</v>
      </c>
      <c r="T1621">
        <v>0</v>
      </c>
      <c r="V1621" t="s">
        <v>1387</v>
      </c>
      <c r="W1621">
        <v>3</v>
      </c>
      <c r="X1621" s="68">
        <v>42354</v>
      </c>
      <c r="Y1621" s="68">
        <v>36525</v>
      </c>
      <c r="Z1621">
        <v>0</v>
      </c>
      <c r="AA1621">
        <v>25</v>
      </c>
      <c r="AB1621" t="s">
        <v>615</v>
      </c>
      <c r="AE1621" t="s">
        <v>437</v>
      </c>
      <c r="AF1621">
        <v>30001</v>
      </c>
    </row>
    <row r="1622" spans="1:32" x14ac:dyDescent="0.25">
      <c r="A1622" t="s">
        <v>835</v>
      </c>
      <c r="B1622" t="s">
        <v>615</v>
      </c>
      <c r="C1622" s="158" t="str">
        <f t="shared" si="25"/>
        <v>1140153</v>
      </c>
      <c r="D1622">
        <v>114015</v>
      </c>
      <c r="F1622">
        <v>12</v>
      </c>
      <c r="G1622">
        <v>3</v>
      </c>
      <c r="I1622">
        <v>1026582</v>
      </c>
      <c r="J1622">
        <v>1</v>
      </c>
      <c r="K1622">
        <v>0</v>
      </c>
      <c r="L1622">
        <v>1</v>
      </c>
      <c r="M1622">
        <v>0</v>
      </c>
      <c r="N1622">
        <v>9020292</v>
      </c>
      <c r="O1622">
        <v>3</v>
      </c>
      <c r="P1622" t="s">
        <v>834</v>
      </c>
      <c r="Q1622">
        <v>1005</v>
      </c>
      <c r="R1622">
        <v>6</v>
      </c>
      <c r="S1622">
        <v>0</v>
      </c>
      <c r="T1622">
        <v>0</v>
      </c>
      <c r="V1622" t="s">
        <v>1387</v>
      </c>
      <c r="W1622">
        <v>3</v>
      </c>
      <c r="X1622" s="68">
        <v>42354</v>
      </c>
      <c r="Y1622" s="68">
        <v>36525</v>
      </c>
      <c r="Z1622">
        <v>0</v>
      </c>
      <c r="AA1622">
        <v>25</v>
      </c>
      <c r="AB1622" t="s">
        <v>615</v>
      </c>
      <c r="AE1622" t="s">
        <v>437</v>
      </c>
      <c r="AF1622">
        <v>30001</v>
      </c>
    </row>
    <row r="1623" spans="1:32" x14ac:dyDescent="0.25">
      <c r="A1623" t="s">
        <v>835</v>
      </c>
      <c r="B1623" t="s">
        <v>615</v>
      </c>
      <c r="C1623" s="158" t="str">
        <f t="shared" si="25"/>
        <v>1140154</v>
      </c>
      <c r="D1623">
        <v>114015</v>
      </c>
      <c r="F1623">
        <v>12</v>
      </c>
      <c r="G1623">
        <v>2.8</v>
      </c>
      <c r="I1623">
        <v>1026583</v>
      </c>
      <c r="J1623">
        <v>1</v>
      </c>
      <c r="K1623">
        <v>0</v>
      </c>
      <c r="L1623">
        <v>1</v>
      </c>
      <c r="M1623">
        <v>0</v>
      </c>
      <c r="N1623">
        <v>9020292</v>
      </c>
      <c r="O1623">
        <v>4</v>
      </c>
      <c r="P1623" t="s">
        <v>834</v>
      </c>
      <c r="Q1623">
        <v>1005</v>
      </c>
      <c r="R1623">
        <v>6</v>
      </c>
      <c r="S1623">
        <v>0</v>
      </c>
      <c r="T1623">
        <v>0</v>
      </c>
      <c r="V1623" t="s">
        <v>1387</v>
      </c>
      <c r="W1623">
        <v>3</v>
      </c>
      <c r="X1623" s="68">
        <v>42354</v>
      </c>
      <c r="Y1623" s="68">
        <v>36525</v>
      </c>
      <c r="Z1623">
        <v>0</v>
      </c>
      <c r="AA1623">
        <v>25</v>
      </c>
      <c r="AB1623" t="s">
        <v>615</v>
      </c>
      <c r="AE1623" t="s">
        <v>437</v>
      </c>
      <c r="AF1623">
        <v>30001</v>
      </c>
    </row>
    <row r="1624" spans="1:32" x14ac:dyDescent="0.25">
      <c r="A1624" t="s">
        <v>835</v>
      </c>
      <c r="B1624" t="s">
        <v>615</v>
      </c>
      <c r="C1624" s="158" t="str">
        <f t="shared" si="25"/>
        <v>1140155</v>
      </c>
      <c r="D1624">
        <v>114015</v>
      </c>
      <c r="F1624">
        <v>12</v>
      </c>
      <c r="G1624">
        <v>3.1</v>
      </c>
      <c r="I1624">
        <v>1026584</v>
      </c>
      <c r="J1624">
        <v>1</v>
      </c>
      <c r="K1624">
        <v>0</v>
      </c>
      <c r="L1624">
        <v>1</v>
      </c>
      <c r="M1624">
        <v>0</v>
      </c>
      <c r="N1624">
        <v>9020292</v>
      </c>
      <c r="O1624">
        <v>5</v>
      </c>
      <c r="P1624" t="s">
        <v>834</v>
      </c>
      <c r="Q1624">
        <v>1005</v>
      </c>
      <c r="R1624">
        <v>6</v>
      </c>
      <c r="S1624">
        <v>0</v>
      </c>
      <c r="T1624">
        <v>0</v>
      </c>
      <c r="V1624" t="s">
        <v>1387</v>
      </c>
      <c r="W1624">
        <v>3</v>
      </c>
      <c r="X1624" s="68">
        <v>42354</v>
      </c>
      <c r="Y1624" s="68">
        <v>36525</v>
      </c>
      <c r="Z1624">
        <v>0</v>
      </c>
      <c r="AA1624">
        <v>25</v>
      </c>
      <c r="AB1624" t="s">
        <v>615</v>
      </c>
      <c r="AE1624" t="s">
        <v>437</v>
      </c>
      <c r="AF1624">
        <v>30001</v>
      </c>
    </row>
    <row r="1625" spans="1:32" x14ac:dyDescent="0.25">
      <c r="A1625" t="s">
        <v>836</v>
      </c>
      <c r="B1625" t="s">
        <v>615</v>
      </c>
      <c r="C1625" s="158" t="str">
        <f t="shared" si="25"/>
        <v>1140161</v>
      </c>
      <c r="D1625">
        <v>114016</v>
      </c>
      <c r="F1625">
        <v>12</v>
      </c>
      <c r="G1625">
        <v>15.9</v>
      </c>
      <c r="I1625">
        <v>1026588</v>
      </c>
      <c r="J1625">
        <v>1</v>
      </c>
      <c r="K1625">
        <v>0</v>
      </c>
      <c r="L1625">
        <v>1</v>
      </c>
      <c r="M1625">
        <v>0</v>
      </c>
      <c r="N1625">
        <v>9020292</v>
      </c>
      <c r="O1625">
        <v>1</v>
      </c>
      <c r="P1625" t="s">
        <v>837</v>
      </c>
      <c r="Q1625">
        <v>1005</v>
      </c>
      <c r="R1625">
        <v>6</v>
      </c>
      <c r="S1625">
        <v>0</v>
      </c>
      <c r="T1625">
        <v>0</v>
      </c>
      <c r="V1625" t="s">
        <v>1387</v>
      </c>
      <c r="W1625">
        <v>3</v>
      </c>
      <c r="X1625" s="68">
        <v>42354</v>
      </c>
      <c r="Y1625" s="68">
        <v>36525</v>
      </c>
      <c r="Z1625">
        <v>0</v>
      </c>
      <c r="AA1625">
        <v>25</v>
      </c>
      <c r="AB1625" t="s">
        <v>615</v>
      </c>
      <c r="AE1625" t="s">
        <v>437</v>
      </c>
      <c r="AF1625">
        <v>30001</v>
      </c>
    </row>
    <row r="1626" spans="1:32" x14ac:dyDescent="0.25">
      <c r="A1626" t="s">
        <v>836</v>
      </c>
      <c r="B1626" t="s">
        <v>615</v>
      </c>
      <c r="C1626" s="158" t="str">
        <f t="shared" si="25"/>
        <v>1140162</v>
      </c>
      <c r="D1626">
        <v>114016</v>
      </c>
      <c r="F1626">
        <v>12</v>
      </c>
      <c r="G1626">
        <v>21.2</v>
      </c>
      <c r="I1626">
        <v>1026589</v>
      </c>
      <c r="J1626">
        <v>1</v>
      </c>
      <c r="K1626">
        <v>0</v>
      </c>
      <c r="L1626">
        <v>1</v>
      </c>
      <c r="M1626">
        <v>0</v>
      </c>
      <c r="N1626">
        <v>9020292</v>
      </c>
      <c r="O1626">
        <v>2</v>
      </c>
      <c r="P1626" t="s">
        <v>837</v>
      </c>
      <c r="Q1626">
        <v>1005</v>
      </c>
      <c r="R1626">
        <v>6</v>
      </c>
      <c r="S1626">
        <v>0</v>
      </c>
      <c r="T1626">
        <v>0</v>
      </c>
      <c r="V1626" t="s">
        <v>1387</v>
      </c>
      <c r="W1626">
        <v>3</v>
      </c>
      <c r="X1626" s="68">
        <v>42354</v>
      </c>
      <c r="Y1626" s="68">
        <v>36525</v>
      </c>
      <c r="Z1626">
        <v>0</v>
      </c>
      <c r="AA1626">
        <v>25</v>
      </c>
      <c r="AB1626" t="s">
        <v>615</v>
      </c>
      <c r="AE1626" t="s">
        <v>437</v>
      </c>
      <c r="AF1626">
        <v>30001</v>
      </c>
    </row>
    <row r="1627" spans="1:32" x14ac:dyDescent="0.25">
      <c r="A1627" t="s">
        <v>836</v>
      </c>
      <c r="B1627" t="s">
        <v>615</v>
      </c>
      <c r="C1627" s="158" t="str">
        <f t="shared" si="25"/>
        <v>1140163</v>
      </c>
      <c r="D1627">
        <v>114016</v>
      </c>
      <c r="F1627">
        <v>12</v>
      </c>
      <c r="G1627">
        <v>23.6</v>
      </c>
      <c r="I1627">
        <v>1026590</v>
      </c>
      <c r="J1627">
        <v>1</v>
      </c>
      <c r="K1627">
        <v>0</v>
      </c>
      <c r="L1627">
        <v>1</v>
      </c>
      <c r="M1627">
        <v>0</v>
      </c>
      <c r="N1627">
        <v>9020292</v>
      </c>
      <c r="O1627">
        <v>3</v>
      </c>
      <c r="P1627" t="s">
        <v>837</v>
      </c>
      <c r="Q1627">
        <v>1005</v>
      </c>
      <c r="R1627">
        <v>6</v>
      </c>
      <c r="S1627">
        <v>0</v>
      </c>
      <c r="T1627">
        <v>0</v>
      </c>
      <c r="V1627" t="s">
        <v>1387</v>
      </c>
      <c r="W1627">
        <v>3</v>
      </c>
      <c r="X1627" s="68">
        <v>42354</v>
      </c>
      <c r="Y1627" s="68">
        <v>36525</v>
      </c>
      <c r="Z1627">
        <v>0</v>
      </c>
      <c r="AA1627">
        <v>25</v>
      </c>
      <c r="AB1627" t="s">
        <v>615</v>
      </c>
      <c r="AE1627" t="s">
        <v>437</v>
      </c>
      <c r="AF1627">
        <v>30001</v>
      </c>
    </row>
    <row r="1628" spans="1:32" x14ac:dyDescent="0.25">
      <c r="A1628" t="s">
        <v>836</v>
      </c>
      <c r="B1628" t="s">
        <v>615</v>
      </c>
      <c r="C1628" s="158" t="str">
        <f t="shared" si="25"/>
        <v>1140164</v>
      </c>
      <c r="D1628">
        <v>114016</v>
      </c>
      <c r="F1628">
        <v>12</v>
      </c>
      <c r="G1628">
        <v>22.4</v>
      </c>
      <c r="I1628">
        <v>1026591</v>
      </c>
      <c r="J1628">
        <v>1</v>
      </c>
      <c r="K1628">
        <v>0</v>
      </c>
      <c r="L1628">
        <v>1</v>
      </c>
      <c r="M1628">
        <v>0</v>
      </c>
      <c r="N1628">
        <v>9020292</v>
      </c>
      <c r="O1628">
        <v>4</v>
      </c>
      <c r="P1628" t="s">
        <v>837</v>
      </c>
      <c r="Q1628">
        <v>1005</v>
      </c>
      <c r="R1628">
        <v>6</v>
      </c>
      <c r="S1628">
        <v>0</v>
      </c>
      <c r="T1628">
        <v>0</v>
      </c>
      <c r="V1628" t="s">
        <v>1387</v>
      </c>
      <c r="W1628">
        <v>3</v>
      </c>
      <c r="X1628" s="68">
        <v>42354</v>
      </c>
      <c r="Y1628" s="68">
        <v>36525</v>
      </c>
      <c r="Z1628">
        <v>0</v>
      </c>
      <c r="AA1628">
        <v>25</v>
      </c>
      <c r="AB1628" t="s">
        <v>615</v>
      </c>
      <c r="AE1628" t="s">
        <v>437</v>
      </c>
      <c r="AF1628">
        <v>30001</v>
      </c>
    </row>
    <row r="1629" spans="1:32" x14ac:dyDescent="0.25">
      <c r="A1629" t="s">
        <v>836</v>
      </c>
      <c r="B1629" t="s">
        <v>615</v>
      </c>
      <c r="C1629" s="158" t="str">
        <f t="shared" si="25"/>
        <v>1140165</v>
      </c>
      <c r="D1629">
        <v>114016</v>
      </c>
      <c r="F1629">
        <v>12</v>
      </c>
      <c r="G1629">
        <v>24.8</v>
      </c>
      <c r="I1629">
        <v>1026592</v>
      </c>
      <c r="J1629">
        <v>1</v>
      </c>
      <c r="K1629">
        <v>0</v>
      </c>
      <c r="L1629">
        <v>1</v>
      </c>
      <c r="M1629">
        <v>0</v>
      </c>
      <c r="N1629">
        <v>9020292</v>
      </c>
      <c r="O1629">
        <v>5</v>
      </c>
      <c r="P1629" t="s">
        <v>837</v>
      </c>
      <c r="Q1629">
        <v>1005</v>
      </c>
      <c r="R1629">
        <v>6</v>
      </c>
      <c r="S1629">
        <v>0</v>
      </c>
      <c r="T1629">
        <v>0</v>
      </c>
      <c r="V1629" t="s">
        <v>1387</v>
      </c>
      <c r="W1629">
        <v>3</v>
      </c>
      <c r="X1629" s="68">
        <v>42354</v>
      </c>
      <c r="Y1629" s="68">
        <v>36525</v>
      </c>
      <c r="Z1629">
        <v>0</v>
      </c>
      <c r="AA1629">
        <v>25</v>
      </c>
      <c r="AB1629" t="s">
        <v>615</v>
      </c>
      <c r="AE1629" t="s">
        <v>437</v>
      </c>
      <c r="AF1629">
        <v>30001</v>
      </c>
    </row>
    <row r="1630" spans="1:32" x14ac:dyDescent="0.25">
      <c r="A1630" t="s">
        <v>838</v>
      </c>
      <c r="B1630" t="s">
        <v>244</v>
      </c>
      <c r="C1630" s="158" t="str">
        <f t="shared" si="25"/>
        <v>1140171</v>
      </c>
      <c r="D1630">
        <v>114017</v>
      </c>
      <c r="F1630">
        <v>12</v>
      </c>
      <c r="H1630" t="s">
        <v>397</v>
      </c>
      <c r="I1630">
        <v>1026596</v>
      </c>
      <c r="J1630">
        <v>0</v>
      </c>
      <c r="K1630">
        <v>0</v>
      </c>
      <c r="L1630">
        <v>1</v>
      </c>
      <c r="M1630">
        <v>0</v>
      </c>
      <c r="N1630">
        <v>9020291</v>
      </c>
      <c r="O1630">
        <v>1</v>
      </c>
      <c r="P1630" t="s">
        <v>839</v>
      </c>
      <c r="Q1630">
        <v>1005</v>
      </c>
      <c r="R1630">
        <v>6</v>
      </c>
      <c r="S1630">
        <v>0</v>
      </c>
      <c r="T1630">
        <v>0</v>
      </c>
      <c r="V1630" t="s">
        <v>1387</v>
      </c>
      <c r="W1630">
        <v>3</v>
      </c>
      <c r="X1630" s="68">
        <v>42354</v>
      </c>
      <c r="Y1630" s="68">
        <v>36525</v>
      </c>
      <c r="AA1630">
        <v>10</v>
      </c>
      <c r="AB1630" t="s">
        <v>244</v>
      </c>
      <c r="AE1630" t="s">
        <v>437</v>
      </c>
      <c r="AF1630">
        <v>30001</v>
      </c>
    </row>
    <row r="1631" spans="1:32" x14ac:dyDescent="0.25">
      <c r="A1631" t="s">
        <v>838</v>
      </c>
      <c r="B1631" t="s">
        <v>244</v>
      </c>
      <c r="C1631" s="158" t="str">
        <f t="shared" si="25"/>
        <v>1140172</v>
      </c>
      <c r="D1631">
        <v>114017</v>
      </c>
      <c r="F1631">
        <v>12</v>
      </c>
      <c r="H1631" t="s">
        <v>397</v>
      </c>
      <c r="I1631">
        <v>1026597</v>
      </c>
      <c r="J1631">
        <v>0</v>
      </c>
      <c r="K1631">
        <v>0</v>
      </c>
      <c r="L1631">
        <v>1</v>
      </c>
      <c r="M1631">
        <v>0</v>
      </c>
      <c r="N1631">
        <v>9020291</v>
      </c>
      <c r="O1631">
        <v>2</v>
      </c>
      <c r="P1631" t="s">
        <v>839</v>
      </c>
      <c r="Q1631">
        <v>1005</v>
      </c>
      <c r="R1631">
        <v>6</v>
      </c>
      <c r="S1631">
        <v>0</v>
      </c>
      <c r="T1631">
        <v>0</v>
      </c>
      <c r="V1631" t="s">
        <v>1387</v>
      </c>
      <c r="W1631">
        <v>3</v>
      </c>
      <c r="X1631" s="68">
        <v>42354</v>
      </c>
      <c r="Y1631" s="68">
        <v>36525</v>
      </c>
      <c r="AA1631">
        <v>10</v>
      </c>
      <c r="AB1631" t="s">
        <v>244</v>
      </c>
      <c r="AE1631" t="s">
        <v>437</v>
      </c>
      <c r="AF1631">
        <v>30001</v>
      </c>
    </row>
    <row r="1632" spans="1:32" x14ac:dyDescent="0.25">
      <c r="A1632" t="s">
        <v>838</v>
      </c>
      <c r="B1632" t="s">
        <v>244</v>
      </c>
      <c r="C1632" s="158" t="str">
        <f t="shared" si="25"/>
        <v>1140173</v>
      </c>
      <c r="D1632">
        <v>114017</v>
      </c>
      <c r="F1632">
        <v>12</v>
      </c>
      <c r="H1632" t="s">
        <v>397</v>
      </c>
      <c r="I1632">
        <v>1026598</v>
      </c>
      <c r="J1632">
        <v>0</v>
      </c>
      <c r="K1632">
        <v>0</v>
      </c>
      <c r="L1632">
        <v>1</v>
      </c>
      <c r="M1632">
        <v>0</v>
      </c>
      <c r="N1632">
        <v>9020291</v>
      </c>
      <c r="O1632">
        <v>3</v>
      </c>
      <c r="P1632" t="s">
        <v>839</v>
      </c>
      <c r="Q1632">
        <v>1005</v>
      </c>
      <c r="R1632">
        <v>6</v>
      </c>
      <c r="S1632">
        <v>0</v>
      </c>
      <c r="T1632">
        <v>0</v>
      </c>
      <c r="V1632" t="s">
        <v>1387</v>
      </c>
      <c r="W1632">
        <v>3</v>
      </c>
      <c r="X1632" s="68">
        <v>42354</v>
      </c>
      <c r="Y1632" s="68">
        <v>36525</v>
      </c>
      <c r="AA1632">
        <v>10</v>
      </c>
      <c r="AB1632" t="s">
        <v>244</v>
      </c>
      <c r="AE1632" t="s">
        <v>437</v>
      </c>
      <c r="AF1632">
        <v>30001</v>
      </c>
    </row>
    <row r="1633" spans="1:32" x14ac:dyDescent="0.25">
      <c r="A1633" t="s">
        <v>838</v>
      </c>
      <c r="B1633" t="s">
        <v>244</v>
      </c>
      <c r="C1633" s="158" t="str">
        <f t="shared" si="25"/>
        <v>1140174</v>
      </c>
      <c r="D1633">
        <v>114017</v>
      </c>
      <c r="F1633">
        <v>12</v>
      </c>
      <c r="H1633" t="s">
        <v>397</v>
      </c>
      <c r="I1633">
        <v>1026599</v>
      </c>
      <c r="J1633">
        <v>0</v>
      </c>
      <c r="K1633">
        <v>0</v>
      </c>
      <c r="L1633">
        <v>1</v>
      </c>
      <c r="M1633">
        <v>0</v>
      </c>
      <c r="N1633">
        <v>9020291</v>
      </c>
      <c r="O1633">
        <v>4</v>
      </c>
      <c r="P1633" t="s">
        <v>839</v>
      </c>
      <c r="Q1633">
        <v>1005</v>
      </c>
      <c r="R1633">
        <v>6</v>
      </c>
      <c r="S1633">
        <v>0</v>
      </c>
      <c r="T1633">
        <v>0</v>
      </c>
      <c r="V1633" t="s">
        <v>1387</v>
      </c>
      <c r="W1633">
        <v>3</v>
      </c>
      <c r="X1633" s="68">
        <v>42354</v>
      </c>
      <c r="Y1633" s="68">
        <v>36525</v>
      </c>
      <c r="AA1633">
        <v>10</v>
      </c>
      <c r="AB1633" t="s">
        <v>244</v>
      </c>
      <c r="AE1633" t="s">
        <v>437</v>
      </c>
      <c r="AF1633">
        <v>30001</v>
      </c>
    </row>
    <row r="1634" spans="1:32" x14ac:dyDescent="0.25">
      <c r="A1634" t="s">
        <v>838</v>
      </c>
      <c r="B1634" t="s">
        <v>244</v>
      </c>
      <c r="C1634" s="158" t="str">
        <f t="shared" si="25"/>
        <v>1140175</v>
      </c>
      <c r="D1634">
        <v>114017</v>
      </c>
      <c r="F1634">
        <v>12</v>
      </c>
      <c r="H1634" t="s">
        <v>397</v>
      </c>
      <c r="I1634">
        <v>1026600</v>
      </c>
      <c r="J1634">
        <v>0</v>
      </c>
      <c r="K1634">
        <v>0</v>
      </c>
      <c r="L1634">
        <v>1</v>
      </c>
      <c r="M1634">
        <v>0</v>
      </c>
      <c r="N1634">
        <v>9020291</v>
      </c>
      <c r="O1634">
        <v>5</v>
      </c>
      <c r="P1634" t="s">
        <v>839</v>
      </c>
      <c r="Q1634">
        <v>1005</v>
      </c>
      <c r="R1634">
        <v>6</v>
      </c>
      <c r="S1634">
        <v>0</v>
      </c>
      <c r="T1634">
        <v>0</v>
      </c>
      <c r="V1634" t="s">
        <v>1387</v>
      </c>
      <c r="W1634">
        <v>3</v>
      </c>
      <c r="X1634" s="68">
        <v>42354</v>
      </c>
      <c r="Y1634" s="68">
        <v>36525</v>
      </c>
      <c r="AA1634">
        <v>10</v>
      </c>
      <c r="AB1634" t="s">
        <v>244</v>
      </c>
      <c r="AE1634" t="s">
        <v>437</v>
      </c>
      <c r="AF1634">
        <v>30001</v>
      </c>
    </row>
    <row r="1635" spans="1:32" x14ac:dyDescent="0.25">
      <c r="A1635" t="s">
        <v>840</v>
      </c>
      <c r="B1635" t="s">
        <v>244</v>
      </c>
      <c r="C1635" s="158" t="str">
        <f t="shared" si="25"/>
        <v>1140201</v>
      </c>
      <c r="D1635">
        <v>114020</v>
      </c>
      <c r="F1635">
        <v>12</v>
      </c>
      <c r="H1635" t="s">
        <v>397</v>
      </c>
      <c r="I1635">
        <v>1026609</v>
      </c>
      <c r="J1635">
        <v>0</v>
      </c>
      <c r="K1635">
        <v>0</v>
      </c>
      <c r="L1635">
        <v>1</v>
      </c>
      <c r="M1635">
        <v>0</v>
      </c>
      <c r="N1635">
        <v>9020292</v>
      </c>
      <c r="O1635">
        <v>1</v>
      </c>
      <c r="P1635" t="s">
        <v>841</v>
      </c>
      <c r="Q1635">
        <v>1005</v>
      </c>
      <c r="R1635">
        <v>6</v>
      </c>
      <c r="S1635">
        <v>0</v>
      </c>
      <c r="T1635">
        <v>0</v>
      </c>
      <c r="V1635" t="s">
        <v>1387</v>
      </c>
      <c r="W1635">
        <v>3</v>
      </c>
      <c r="X1635" s="68">
        <v>42354</v>
      </c>
      <c r="Y1635" s="68">
        <v>36525</v>
      </c>
      <c r="AA1635">
        <v>10</v>
      </c>
      <c r="AB1635" t="s">
        <v>244</v>
      </c>
      <c r="AE1635" t="s">
        <v>437</v>
      </c>
      <c r="AF1635">
        <v>30001</v>
      </c>
    </row>
    <row r="1636" spans="1:32" x14ac:dyDescent="0.25">
      <c r="A1636" t="s">
        <v>840</v>
      </c>
      <c r="B1636" t="s">
        <v>244</v>
      </c>
      <c r="C1636" s="158" t="str">
        <f t="shared" si="25"/>
        <v>1140202</v>
      </c>
      <c r="D1636">
        <v>114020</v>
      </c>
      <c r="F1636">
        <v>12</v>
      </c>
      <c r="H1636" t="s">
        <v>397</v>
      </c>
      <c r="I1636">
        <v>1026610</v>
      </c>
      <c r="J1636">
        <v>0</v>
      </c>
      <c r="K1636">
        <v>0</v>
      </c>
      <c r="L1636">
        <v>1</v>
      </c>
      <c r="M1636">
        <v>0</v>
      </c>
      <c r="N1636">
        <v>9020292</v>
      </c>
      <c r="O1636">
        <v>2</v>
      </c>
      <c r="P1636" t="s">
        <v>841</v>
      </c>
      <c r="Q1636">
        <v>1005</v>
      </c>
      <c r="R1636">
        <v>6</v>
      </c>
      <c r="S1636">
        <v>0</v>
      </c>
      <c r="T1636">
        <v>0</v>
      </c>
      <c r="V1636" t="s">
        <v>1387</v>
      </c>
      <c r="W1636">
        <v>3</v>
      </c>
      <c r="X1636" s="68">
        <v>42354</v>
      </c>
      <c r="Y1636" s="68">
        <v>36525</v>
      </c>
      <c r="AA1636">
        <v>10</v>
      </c>
      <c r="AB1636" t="s">
        <v>244</v>
      </c>
      <c r="AE1636" t="s">
        <v>437</v>
      </c>
      <c r="AF1636">
        <v>30001</v>
      </c>
    </row>
    <row r="1637" spans="1:32" x14ac:dyDescent="0.25">
      <c r="A1637" t="s">
        <v>840</v>
      </c>
      <c r="B1637" t="s">
        <v>244</v>
      </c>
      <c r="C1637" s="158" t="str">
        <f t="shared" si="25"/>
        <v>1140203</v>
      </c>
      <c r="D1637">
        <v>114020</v>
      </c>
      <c r="F1637">
        <v>12</v>
      </c>
      <c r="H1637" t="s">
        <v>397</v>
      </c>
      <c r="I1637">
        <v>1026611</v>
      </c>
      <c r="J1637">
        <v>0</v>
      </c>
      <c r="K1637">
        <v>0</v>
      </c>
      <c r="L1637">
        <v>1</v>
      </c>
      <c r="M1637">
        <v>0</v>
      </c>
      <c r="N1637">
        <v>9020292</v>
      </c>
      <c r="O1637">
        <v>3</v>
      </c>
      <c r="P1637" t="s">
        <v>841</v>
      </c>
      <c r="Q1637">
        <v>1005</v>
      </c>
      <c r="R1637">
        <v>6</v>
      </c>
      <c r="S1637">
        <v>0</v>
      </c>
      <c r="T1637">
        <v>0</v>
      </c>
      <c r="V1637" t="s">
        <v>1387</v>
      </c>
      <c r="W1637">
        <v>3</v>
      </c>
      <c r="X1637" s="68">
        <v>42354</v>
      </c>
      <c r="Y1637" s="68">
        <v>36525</v>
      </c>
      <c r="AA1637">
        <v>10</v>
      </c>
      <c r="AB1637" t="s">
        <v>244</v>
      </c>
      <c r="AE1637" t="s">
        <v>437</v>
      </c>
      <c r="AF1637">
        <v>30001</v>
      </c>
    </row>
    <row r="1638" spans="1:32" x14ac:dyDescent="0.25">
      <c r="A1638" t="s">
        <v>840</v>
      </c>
      <c r="B1638" t="s">
        <v>244</v>
      </c>
      <c r="C1638" s="158" t="str">
        <f t="shared" si="25"/>
        <v>1140204</v>
      </c>
      <c r="D1638">
        <v>114020</v>
      </c>
      <c r="F1638">
        <v>12</v>
      </c>
      <c r="H1638" t="s">
        <v>397</v>
      </c>
      <c r="I1638">
        <v>1026612</v>
      </c>
      <c r="J1638">
        <v>0</v>
      </c>
      <c r="K1638">
        <v>0</v>
      </c>
      <c r="L1638">
        <v>1</v>
      </c>
      <c r="M1638">
        <v>0</v>
      </c>
      <c r="N1638">
        <v>9020292</v>
      </c>
      <c r="O1638">
        <v>4</v>
      </c>
      <c r="P1638" t="s">
        <v>841</v>
      </c>
      <c r="Q1638">
        <v>1005</v>
      </c>
      <c r="R1638">
        <v>6</v>
      </c>
      <c r="S1638">
        <v>0</v>
      </c>
      <c r="T1638">
        <v>0</v>
      </c>
      <c r="V1638" t="s">
        <v>1387</v>
      </c>
      <c r="W1638">
        <v>3</v>
      </c>
      <c r="X1638" s="68">
        <v>42354</v>
      </c>
      <c r="Y1638" s="68">
        <v>36525</v>
      </c>
      <c r="AA1638">
        <v>10</v>
      </c>
      <c r="AB1638" t="s">
        <v>244</v>
      </c>
      <c r="AE1638" t="s">
        <v>437</v>
      </c>
      <c r="AF1638">
        <v>30001</v>
      </c>
    </row>
    <row r="1639" spans="1:32" x14ac:dyDescent="0.25">
      <c r="A1639" t="s">
        <v>840</v>
      </c>
      <c r="B1639" t="s">
        <v>244</v>
      </c>
      <c r="C1639" s="158" t="str">
        <f t="shared" si="25"/>
        <v>1140205</v>
      </c>
      <c r="D1639">
        <v>114020</v>
      </c>
      <c r="F1639">
        <v>12</v>
      </c>
      <c r="H1639" t="s">
        <v>397</v>
      </c>
      <c r="I1639">
        <v>1026613</v>
      </c>
      <c r="J1639">
        <v>0</v>
      </c>
      <c r="K1639">
        <v>0</v>
      </c>
      <c r="L1639">
        <v>1</v>
      </c>
      <c r="M1639">
        <v>0</v>
      </c>
      <c r="N1639">
        <v>9020292</v>
      </c>
      <c r="O1639">
        <v>5</v>
      </c>
      <c r="P1639" t="s">
        <v>841</v>
      </c>
      <c r="Q1639">
        <v>1005</v>
      </c>
      <c r="R1639">
        <v>6</v>
      </c>
      <c r="S1639">
        <v>0</v>
      </c>
      <c r="T1639">
        <v>0</v>
      </c>
      <c r="V1639" t="s">
        <v>1387</v>
      </c>
      <c r="W1639">
        <v>3</v>
      </c>
      <c r="X1639" s="68">
        <v>42354</v>
      </c>
      <c r="Y1639" s="68">
        <v>36525</v>
      </c>
      <c r="AA1639">
        <v>10</v>
      </c>
      <c r="AB1639" t="s">
        <v>244</v>
      </c>
      <c r="AE1639" t="s">
        <v>437</v>
      </c>
      <c r="AF1639">
        <v>30001</v>
      </c>
    </row>
    <row r="1640" spans="1:32" x14ac:dyDescent="0.25">
      <c r="A1640" t="s">
        <v>842</v>
      </c>
      <c r="B1640" t="s">
        <v>615</v>
      </c>
      <c r="C1640" s="158" t="str">
        <f t="shared" si="25"/>
        <v>1140211</v>
      </c>
      <c r="D1640">
        <v>114021</v>
      </c>
      <c r="F1640">
        <v>12</v>
      </c>
      <c r="G1640">
        <v>50</v>
      </c>
      <c r="I1640">
        <v>1026614</v>
      </c>
      <c r="J1640">
        <v>0</v>
      </c>
      <c r="K1640">
        <v>0</v>
      </c>
      <c r="L1640">
        <v>1</v>
      </c>
      <c r="M1640">
        <v>0</v>
      </c>
      <c r="N1640">
        <v>9020297</v>
      </c>
      <c r="O1640">
        <v>1</v>
      </c>
      <c r="P1640" t="s">
        <v>11</v>
      </c>
      <c r="Q1640">
        <v>1005</v>
      </c>
      <c r="R1640">
        <v>6</v>
      </c>
      <c r="S1640">
        <v>0</v>
      </c>
      <c r="T1640">
        <v>0</v>
      </c>
      <c r="V1640" t="s">
        <v>1387</v>
      </c>
      <c r="W1640">
        <v>3</v>
      </c>
      <c r="X1640" s="68">
        <v>42354</v>
      </c>
      <c r="Y1640" s="68">
        <v>36525</v>
      </c>
      <c r="AA1640">
        <v>25</v>
      </c>
      <c r="AB1640" t="s">
        <v>615</v>
      </c>
      <c r="AE1640" t="s">
        <v>437</v>
      </c>
      <c r="AF1640">
        <v>30001</v>
      </c>
    </row>
    <row r="1641" spans="1:32" x14ac:dyDescent="0.25">
      <c r="A1641" t="s">
        <v>842</v>
      </c>
      <c r="B1641" t="s">
        <v>615</v>
      </c>
      <c r="C1641" s="158" t="str">
        <f t="shared" si="25"/>
        <v>1140212</v>
      </c>
      <c r="D1641">
        <v>114021</v>
      </c>
      <c r="F1641">
        <v>12</v>
      </c>
      <c r="G1641">
        <v>60</v>
      </c>
      <c r="I1641">
        <v>1026615</v>
      </c>
      <c r="J1641">
        <v>0</v>
      </c>
      <c r="K1641">
        <v>0</v>
      </c>
      <c r="L1641">
        <v>1</v>
      </c>
      <c r="M1641">
        <v>0</v>
      </c>
      <c r="N1641">
        <v>9020297</v>
      </c>
      <c r="O1641">
        <v>2</v>
      </c>
      <c r="P1641" t="s">
        <v>11</v>
      </c>
      <c r="Q1641">
        <v>1005</v>
      </c>
      <c r="R1641">
        <v>6</v>
      </c>
      <c r="S1641">
        <v>0</v>
      </c>
      <c r="T1641">
        <v>0</v>
      </c>
      <c r="V1641" t="s">
        <v>1387</v>
      </c>
      <c r="W1641">
        <v>3</v>
      </c>
      <c r="X1641" s="68">
        <v>42354</v>
      </c>
      <c r="Y1641" s="68">
        <v>36525</v>
      </c>
      <c r="AA1641">
        <v>25</v>
      </c>
      <c r="AB1641" t="s">
        <v>615</v>
      </c>
      <c r="AE1641" t="s">
        <v>437</v>
      </c>
      <c r="AF1641">
        <v>30001</v>
      </c>
    </row>
    <row r="1642" spans="1:32" x14ac:dyDescent="0.25">
      <c r="A1642" t="s">
        <v>842</v>
      </c>
      <c r="B1642" t="s">
        <v>615</v>
      </c>
      <c r="C1642" s="158" t="str">
        <f t="shared" si="25"/>
        <v>1140213</v>
      </c>
      <c r="D1642">
        <v>114021</v>
      </c>
      <c r="F1642">
        <v>12</v>
      </c>
      <c r="G1642">
        <v>72</v>
      </c>
      <c r="I1642">
        <v>1026616</v>
      </c>
      <c r="J1642">
        <v>0</v>
      </c>
      <c r="K1642">
        <v>0</v>
      </c>
      <c r="L1642">
        <v>1</v>
      </c>
      <c r="M1642">
        <v>0</v>
      </c>
      <c r="N1642">
        <v>9020297</v>
      </c>
      <c r="O1642">
        <v>3</v>
      </c>
      <c r="P1642" t="s">
        <v>11</v>
      </c>
      <c r="Q1642">
        <v>1005</v>
      </c>
      <c r="R1642">
        <v>6</v>
      </c>
      <c r="S1642">
        <v>0</v>
      </c>
      <c r="T1642">
        <v>0</v>
      </c>
      <c r="V1642" t="s">
        <v>1387</v>
      </c>
      <c r="W1642">
        <v>3</v>
      </c>
      <c r="X1642" s="68">
        <v>42354</v>
      </c>
      <c r="Y1642" s="68">
        <v>36525</v>
      </c>
      <c r="AA1642">
        <v>25</v>
      </c>
      <c r="AB1642" t="s">
        <v>615</v>
      </c>
      <c r="AE1642" t="s">
        <v>437</v>
      </c>
      <c r="AF1642">
        <v>30001</v>
      </c>
    </row>
    <row r="1643" spans="1:32" x14ac:dyDescent="0.25">
      <c r="A1643" t="s">
        <v>842</v>
      </c>
      <c r="B1643" t="s">
        <v>615</v>
      </c>
      <c r="C1643" s="158" t="str">
        <f t="shared" si="25"/>
        <v>1140214</v>
      </c>
      <c r="D1643">
        <v>114021</v>
      </c>
      <c r="F1643">
        <v>12</v>
      </c>
      <c r="G1643">
        <v>63</v>
      </c>
      <c r="I1643">
        <v>1026617</v>
      </c>
      <c r="J1643">
        <v>0</v>
      </c>
      <c r="K1643">
        <v>0</v>
      </c>
      <c r="L1643">
        <v>1</v>
      </c>
      <c r="M1643">
        <v>0</v>
      </c>
      <c r="N1643">
        <v>9020297</v>
      </c>
      <c r="O1643">
        <v>4</v>
      </c>
      <c r="P1643" t="s">
        <v>11</v>
      </c>
      <c r="Q1643">
        <v>1005</v>
      </c>
      <c r="R1643">
        <v>6</v>
      </c>
      <c r="S1643">
        <v>0</v>
      </c>
      <c r="T1643">
        <v>0</v>
      </c>
      <c r="V1643" t="s">
        <v>1387</v>
      </c>
      <c r="W1643">
        <v>3</v>
      </c>
      <c r="X1643" s="68">
        <v>42354</v>
      </c>
      <c r="Y1643" s="68">
        <v>36525</v>
      </c>
      <c r="AA1643">
        <v>25</v>
      </c>
      <c r="AB1643" t="s">
        <v>615</v>
      </c>
      <c r="AE1643" t="s">
        <v>437</v>
      </c>
      <c r="AF1643">
        <v>30001</v>
      </c>
    </row>
    <row r="1644" spans="1:32" x14ac:dyDescent="0.25">
      <c r="A1644" t="s">
        <v>842</v>
      </c>
      <c r="B1644" t="s">
        <v>615</v>
      </c>
      <c r="C1644" s="158" t="str">
        <f t="shared" si="25"/>
        <v>1140215</v>
      </c>
      <c r="D1644">
        <v>114021</v>
      </c>
      <c r="F1644">
        <v>12</v>
      </c>
      <c r="G1644">
        <v>76</v>
      </c>
      <c r="I1644">
        <v>1026618</v>
      </c>
      <c r="J1644">
        <v>0</v>
      </c>
      <c r="K1644">
        <v>0</v>
      </c>
      <c r="L1644">
        <v>1</v>
      </c>
      <c r="M1644">
        <v>0</v>
      </c>
      <c r="N1644">
        <v>9020297</v>
      </c>
      <c r="O1644">
        <v>5</v>
      </c>
      <c r="P1644" t="s">
        <v>11</v>
      </c>
      <c r="Q1644">
        <v>1005</v>
      </c>
      <c r="R1644">
        <v>6</v>
      </c>
      <c r="S1644">
        <v>0</v>
      </c>
      <c r="T1644">
        <v>0</v>
      </c>
      <c r="V1644" t="s">
        <v>1387</v>
      </c>
      <c r="W1644">
        <v>3</v>
      </c>
      <c r="X1644" s="68">
        <v>42354</v>
      </c>
      <c r="Y1644" s="68">
        <v>36525</v>
      </c>
      <c r="AA1644">
        <v>25</v>
      </c>
      <c r="AB1644" t="s">
        <v>615</v>
      </c>
      <c r="AE1644" t="s">
        <v>437</v>
      </c>
      <c r="AF1644">
        <v>30001</v>
      </c>
    </row>
    <row r="1645" spans="1:32" x14ac:dyDescent="0.25">
      <c r="A1645" t="s">
        <v>843</v>
      </c>
      <c r="B1645" t="s">
        <v>615</v>
      </c>
      <c r="C1645" s="158" t="str">
        <f t="shared" si="25"/>
        <v>1140234</v>
      </c>
      <c r="D1645">
        <v>114023</v>
      </c>
      <c r="F1645">
        <v>12</v>
      </c>
      <c r="G1645">
        <v>63</v>
      </c>
      <c r="I1645">
        <v>1026628</v>
      </c>
      <c r="J1645">
        <v>1</v>
      </c>
      <c r="K1645">
        <v>0</v>
      </c>
      <c r="L1645">
        <v>1</v>
      </c>
      <c r="M1645">
        <v>0</v>
      </c>
      <c r="N1645">
        <v>9020297</v>
      </c>
      <c r="O1645">
        <v>4</v>
      </c>
      <c r="P1645" t="s">
        <v>13</v>
      </c>
      <c r="Q1645">
        <v>1005</v>
      </c>
      <c r="R1645">
        <v>6</v>
      </c>
      <c r="S1645">
        <v>0</v>
      </c>
      <c r="T1645">
        <v>0</v>
      </c>
      <c r="V1645" t="s">
        <v>1387</v>
      </c>
      <c r="W1645">
        <v>3</v>
      </c>
      <c r="X1645" s="68">
        <v>42354</v>
      </c>
      <c r="Y1645" s="68">
        <v>36525</v>
      </c>
      <c r="Z1645">
        <v>0</v>
      </c>
      <c r="AA1645">
        <v>25</v>
      </c>
      <c r="AB1645" t="s">
        <v>615</v>
      </c>
      <c r="AE1645" t="s">
        <v>437</v>
      </c>
      <c r="AF1645">
        <v>30001</v>
      </c>
    </row>
    <row r="1646" spans="1:32" x14ac:dyDescent="0.25">
      <c r="A1646" t="s">
        <v>843</v>
      </c>
      <c r="B1646" t="s">
        <v>615</v>
      </c>
      <c r="C1646" s="158" t="str">
        <f t="shared" si="25"/>
        <v>1140235</v>
      </c>
      <c r="D1646">
        <v>114023</v>
      </c>
      <c r="F1646">
        <v>12</v>
      </c>
      <c r="G1646">
        <v>76</v>
      </c>
      <c r="I1646">
        <v>1026629</v>
      </c>
      <c r="J1646">
        <v>1</v>
      </c>
      <c r="K1646">
        <v>0</v>
      </c>
      <c r="L1646">
        <v>1</v>
      </c>
      <c r="M1646">
        <v>0</v>
      </c>
      <c r="N1646">
        <v>9020297</v>
      </c>
      <c r="O1646">
        <v>5</v>
      </c>
      <c r="P1646" t="s">
        <v>13</v>
      </c>
      <c r="Q1646">
        <v>1005</v>
      </c>
      <c r="R1646">
        <v>6</v>
      </c>
      <c r="S1646">
        <v>0</v>
      </c>
      <c r="T1646">
        <v>0</v>
      </c>
      <c r="V1646" t="s">
        <v>1387</v>
      </c>
      <c r="W1646">
        <v>3</v>
      </c>
      <c r="X1646" s="68">
        <v>42354</v>
      </c>
      <c r="Y1646" s="68">
        <v>36525</v>
      </c>
      <c r="Z1646">
        <v>0</v>
      </c>
      <c r="AA1646">
        <v>25</v>
      </c>
      <c r="AB1646" t="s">
        <v>615</v>
      </c>
      <c r="AE1646" t="s">
        <v>437</v>
      </c>
      <c r="AF1646">
        <v>30001</v>
      </c>
    </row>
    <row r="1647" spans="1:32" x14ac:dyDescent="0.25">
      <c r="A1647" t="s">
        <v>843</v>
      </c>
      <c r="B1647" t="s">
        <v>615</v>
      </c>
      <c r="C1647" s="158" t="str">
        <f t="shared" si="25"/>
        <v>1140231</v>
      </c>
      <c r="D1647">
        <v>114023</v>
      </c>
      <c r="F1647">
        <v>12</v>
      </c>
      <c r="G1647">
        <v>50</v>
      </c>
      <c r="I1647">
        <v>1026625</v>
      </c>
      <c r="J1647">
        <v>1</v>
      </c>
      <c r="K1647">
        <v>0</v>
      </c>
      <c r="L1647">
        <v>1</v>
      </c>
      <c r="M1647">
        <v>0</v>
      </c>
      <c r="N1647">
        <v>9020297</v>
      </c>
      <c r="O1647">
        <v>1</v>
      </c>
      <c r="P1647" t="s">
        <v>13</v>
      </c>
      <c r="Q1647">
        <v>1005</v>
      </c>
      <c r="R1647">
        <v>6</v>
      </c>
      <c r="S1647">
        <v>0</v>
      </c>
      <c r="T1647">
        <v>0</v>
      </c>
      <c r="V1647" t="s">
        <v>1387</v>
      </c>
      <c r="W1647">
        <v>3</v>
      </c>
      <c r="X1647" s="68">
        <v>42354</v>
      </c>
      <c r="Y1647" s="68">
        <v>36525</v>
      </c>
      <c r="Z1647">
        <v>0</v>
      </c>
      <c r="AA1647">
        <v>25</v>
      </c>
      <c r="AB1647" t="s">
        <v>615</v>
      </c>
      <c r="AE1647" t="s">
        <v>437</v>
      </c>
      <c r="AF1647">
        <v>30001</v>
      </c>
    </row>
    <row r="1648" spans="1:32" x14ac:dyDescent="0.25">
      <c r="A1648" t="s">
        <v>843</v>
      </c>
      <c r="B1648" t="s">
        <v>615</v>
      </c>
      <c r="C1648" s="158" t="str">
        <f t="shared" si="25"/>
        <v>1140232</v>
      </c>
      <c r="D1648">
        <v>114023</v>
      </c>
      <c r="F1648">
        <v>12</v>
      </c>
      <c r="G1648">
        <v>60</v>
      </c>
      <c r="I1648">
        <v>1026626</v>
      </c>
      <c r="J1648">
        <v>1</v>
      </c>
      <c r="K1648">
        <v>0</v>
      </c>
      <c r="L1648">
        <v>1</v>
      </c>
      <c r="M1648">
        <v>0</v>
      </c>
      <c r="N1648">
        <v>9020297</v>
      </c>
      <c r="O1648">
        <v>2</v>
      </c>
      <c r="P1648" t="s">
        <v>13</v>
      </c>
      <c r="Q1648">
        <v>1005</v>
      </c>
      <c r="R1648">
        <v>6</v>
      </c>
      <c r="S1648">
        <v>0</v>
      </c>
      <c r="T1648">
        <v>0</v>
      </c>
      <c r="V1648" t="s">
        <v>1387</v>
      </c>
      <c r="W1648">
        <v>3</v>
      </c>
      <c r="X1648" s="68">
        <v>42354</v>
      </c>
      <c r="Y1648" s="68">
        <v>36525</v>
      </c>
      <c r="Z1648">
        <v>0</v>
      </c>
      <c r="AA1648">
        <v>25</v>
      </c>
      <c r="AB1648" t="s">
        <v>615</v>
      </c>
      <c r="AE1648" t="s">
        <v>437</v>
      </c>
      <c r="AF1648">
        <v>30001</v>
      </c>
    </row>
    <row r="1649" spans="1:32" x14ac:dyDescent="0.25">
      <c r="A1649" t="s">
        <v>843</v>
      </c>
      <c r="B1649" t="s">
        <v>615</v>
      </c>
      <c r="C1649" s="158" t="str">
        <f t="shared" si="25"/>
        <v>1140233</v>
      </c>
      <c r="D1649">
        <v>114023</v>
      </c>
      <c r="F1649">
        <v>12</v>
      </c>
      <c r="G1649">
        <v>72</v>
      </c>
      <c r="I1649">
        <v>1026627</v>
      </c>
      <c r="J1649">
        <v>1</v>
      </c>
      <c r="K1649">
        <v>0</v>
      </c>
      <c r="L1649">
        <v>1</v>
      </c>
      <c r="M1649">
        <v>0</v>
      </c>
      <c r="N1649">
        <v>9020297</v>
      </c>
      <c r="O1649">
        <v>3</v>
      </c>
      <c r="P1649" t="s">
        <v>13</v>
      </c>
      <c r="Q1649">
        <v>1005</v>
      </c>
      <c r="R1649">
        <v>6</v>
      </c>
      <c r="S1649">
        <v>0</v>
      </c>
      <c r="T1649">
        <v>0</v>
      </c>
      <c r="V1649" t="s">
        <v>1387</v>
      </c>
      <c r="W1649">
        <v>3</v>
      </c>
      <c r="X1649" s="68">
        <v>42354</v>
      </c>
      <c r="Y1649" s="68">
        <v>36525</v>
      </c>
      <c r="Z1649">
        <v>0</v>
      </c>
      <c r="AA1649">
        <v>25</v>
      </c>
      <c r="AB1649" t="s">
        <v>615</v>
      </c>
      <c r="AE1649" t="s">
        <v>437</v>
      </c>
      <c r="AF1649">
        <v>30001</v>
      </c>
    </row>
    <row r="1650" spans="1:32" x14ac:dyDescent="0.25">
      <c r="A1650" t="s">
        <v>844</v>
      </c>
      <c r="B1650" t="s">
        <v>615</v>
      </c>
      <c r="C1650" s="158" t="str">
        <f t="shared" si="25"/>
        <v>1140241</v>
      </c>
      <c r="D1650">
        <v>114024</v>
      </c>
      <c r="F1650">
        <v>12</v>
      </c>
      <c r="G1650">
        <v>68</v>
      </c>
      <c r="I1650">
        <v>1026633</v>
      </c>
      <c r="J1650">
        <v>1</v>
      </c>
      <c r="K1650">
        <v>0</v>
      </c>
      <c r="L1650">
        <v>1</v>
      </c>
      <c r="M1650">
        <v>0</v>
      </c>
      <c r="N1650">
        <v>9020297</v>
      </c>
      <c r="O1650">
        <v>1</v>
      </c>
      <c r="P1650" t="s">
        <v>15</v>
      </c>
      <c r="Q1650">
        <v>1005</v>
      </c>
      <c r="R1650">
        <v>6</v>
      </c>
      <c r="S1650">
        <v>0</v>
      </c>
      <c r="T1650">
        <v>0</v>
      </c>
      <c r="V1650" t="s">
        <v>1387</v>
      </c>
      <c r="W1650">
        <v>3</v>
      </c>
      <c r="X1650" s="68">
        <v>42354</v>
      </c>
      <c r="Y1650" s="68">
        <v>36525</v>
      </c>
      <c r="Z1650">
        <v>0</v>
      </c>
      <c r="AA1650">
        <v>25</v>
      </c>
      <c r="AB1650" t="s">
        <v>615</v>
      </c>
      <c r="AE1650" t="s">
        <v>437</v>
      </c>
      <c r="AF1650">
        <v>30001</v>
      </c>
    </row>
    <row r="1651" spans="1:32" x14ac:dyDescent="0.25">
      <c r="A1651" t="s">
        <v>844</v>
      </c>
      <c r="B1651" t="s">
        <v>615</v>
      </c>
      <c r="C1651" s="158" t="str">
        <f t="shared" si="25"/>
        <v>1140242</v>
      </c>
      <c r="D1651">
        <v>114024</v>
      </c>
      <c r="F1651">
        <v>12</v>
      </c>
      <c r="G1651">
        <v>77</v>
      </c>
      <c r="I1651">
        <v>1026634</v>
      </c>
      <c r="J1651">
        <v>1</v>
      </c>
      <c r="K1651">
        <v>0</v>
      </c>
      <c r="L1651">
        <v>1</v>
      </c>
      <c r="M1651">
        <v>0</v>
      </c>
      <c r="N1651">
        <v>9020297</v>
      </c>
      <c r="O1651">
        <v>2</v>
      </c>
      <c r="P1651" t="s">
        <v>15</v>
      </c>
      <c r="Q1651">
        <v>1005</v>
      </c>
      <c r="R1651">
        <v>6</v>
      </c>
      <c r="S1651">
        <v>0</v>
      </c>
      <c r="T1651">
        <v>0</v>
      </c>
      <c r="V1651" t="s">
        <v>1387</v>
      </c>
      <c r="W1651">
        <v>3</v>
      </c>
      <c r="X1651" s="68">
        <v>42354</v>
      </c>
      <c r="Y1651" s="68">
        <v>36525</v>
      </c>
      <c r="Z1651">
        <v>0</v>
      </c>
      <c r="AA1651">
        <v>25</v>
      </c>
      <c r="AB1651" t="s">
        <v>615</v>
      </c>
      <c r="AE1651" t="s">
        <v>437</v>
      </c>
      <c r="AF1651">
        <v>30001</v>
      </c>
    </row>
    <row r="1652" spans="1:32" x14ac:dyDescent="0.25">
      <c r="A1652" t="s">
        <v>844</v>
      </c>
      <c r="B1652" t="s">
        <v>615</v>
      </c>
      <c r="C1652" s="158" t="str">
        <f t="shared" si="25"/>
        <v>1140243</v>
      </c>
      <c r="D1652">
        <v>114024</v>
      </c>
      <c r="F1652">
        <v>12</v>
      </c>
      <c r="G1652">
        <v>86</v>
      </c>
      <c r="I1652">
        <v>1026635</v>
      </c>
      <c r="J1652">
        <v>1</v>
      </c>
      <c r="K1652">
        <v>0</v>
      </c>
      <c r="L1652">
        <v>1</v>
      </c>
      <c r="M1652">
        <v>0</v>
      </c>
      <c r="N1652">
        <v>9020297</v>
      </c>
      <c r="O1652">
        <v>3</v>
      </c>
      <c r="P1652" t="s">
        <v>15</v>
      </c>
      <c r="Q1652">
        <v>1005</v>
      </c>
      <c r="R1652">
        <v>6</v>
      </c>
      <c r="S1652">
        <v>0</v>
      </c>
      <c r="T1652">
        <v>0</v>
      </c>
      <c r="V1652" t="s">
        <v>1387</v>
      </c>
      <c r="W1652">
        <v>3</v>
      </c>
      <c r="X1652" s="68">
        <v>42354</v>
      </c>
      <c r="Y1652" s="68">
        <v>36525</v>
      </c>
      <c r="Z1652">
        <v>0</v>
      </c>
      <c r="AA1652">
        <v>25</v>
      </c>
      <c r="AB1652" t="s">
        <v>615</v>
      </c>
      <c r="AE1652" t="s">
        <v>437</v>
      </c>
      <c r="AF1652">
        <v>30001</v>
      </c>
    </row>
    <row r="1653" spans="1:32" x14ac:dyDescent="0.25">
      <c r="A1653" t="s">
        <v>844</v>
      </c>
      <c r="B1653" t="s">
        <v>615</v>
      </c>
      <c r="C1653" s="158" t="str">
        <f t="shared" si="25"/>
        <v>1140244</v>
      </c>
      <c r="D1653">
        <v>114024</v>
      </c>
      <c r="F1653">
        <v>12</v>
      </c>
      <c r="G1653">
        <v>83</v>
      </c>
      <c r="I1653">
        <v>1026636</v>
      </c>
      <c r="J1653">
        <v>1</v>
      </c>
      <c r="K1653">
        <v>0</v>
      </c>
      <c r="L1653">
        <v>1</v>
      </c>
      <c r="M1653">
        <v>0</v>
      </c>
      <c r="N1653">
        <v>9020297</v>
      </c>
      <c r="O1653">
        <v>4</v>
      </c>
      <c r="P1653" t="s">
        <v>15</v>
      </c>
      <c r="Q1653">
        <v>1005</v>
      </c>
      <c r="R1653">
        <v>6</v>
      </c>
      <c r="S1653">
        <v>0</v>
      </c>
      <c r="T1653">
        <v>0</v>
      </c>
      <c r="V1653" t="s">
        <v>1387</v>
      </c>
      <c r="W1653">
        <v>3</v>
      </c>
      <c r="X1653" s="68">
        <v>42354</v>
      </c>
      <c r="Y1653" s="68">
        <v>36525</v>
      </c>
      <c r="Z1653">
        <v>0</v>
      </c>
      <c r="AA1653">
        <v>25</v>
      </c>
      <c r="AB1653" t="s">
        <v>615</v>
      </c>
      <c r="AE1653" t="s">
        <v>437</v>
      </c>
      <c r="AF1653">
        <v>30001</v>
      </c>
    </row>
    <row r="1654" spans="1:32" x14ac:dyDescent="0.25">
      <c r="A1654" t="s">
        <v>844</v>
      </c>
      <c r="B1654" t="s">
        <v>615</v>
      </c>
      <c r="C1654" s="158" t="str">
        <f t="shared" si="25"/>
        <v>1140245</v>
      </c>
      <c r="D1654">
        <v>114024</v>
      </c>
      <c r="F1654">
        <v>12</v>
      </c>
      <c r="G1654">
        <v>92</v>
      </c>
      <c r="I1654">
        <v>1026637</v>
      </c>
      <c r="J1654">
        <v>1</v>
      </c>
      <c r="K1654">
        <v>0</v>
      </c>
      <c r="L1654">
        <v>1</v>
      </c>
      <c r="M1654">
        <v>0</v>
      </c>
      <c r="N1654">
        <v>9020297</v>
      </c>
      <c r="O1654">
        <v>5</v>
      </c>
      <c r="P1654" t="s">
        <v>15</v>
      </c>
      <c r="Q1654">
        <v>1005</v>
      </c>
      <c r="R1654">
        <v>6</v>
      </c>
      <c r="S1654">
        <v>0</v>
      </c>
      <c r="T1654">
        <v>0</v>
      </c>
      <c r="V1654" t="s">
        <v>1387</v>
      </c>
      <c r="W1654">
        <v>3</v>
      </c>
      <c r="X1654" s="68">
        <v>42354</v>
      </c>
      <c r="Y1654" s="68">
        <v>36525</v>
      </c>
      <c r="Z1654">
        <v>0</v>
      </c>
      <c r="AA1654">
        <v>25</v>
      </c>
      <c r="AB1654" t="s">
        <v>615</v>
      </c>
      <c r="AE1654" t="s">
        <v>437</v>
      </c>
      <c r="AF1654">
        <v>30001</v>
      </c>
    </row>
    <row r="1655" spans="1:32" x14ac:dyDescent="0.25">
      <c r="A1655" t="s">
        <v>845</v>
      </c>
      <c r="B1655" t="s">
        <v>615</v>
      </c>
      <c r="C1655" s="158" t="str">
        <f t="shared" si="25"/>
        <v>1140251</v>
      </c>
      <c r="D1655">
        <v>114025</v>
      </c>
      <c r="F1655">
        <v>12</v>
      </c>
      <c r="H1655" t="s">
        <v>397</v>
      </c>
      <c r="I1655">
        <v>1026601</v>
      </c>
      <c r="J1655">
        <v>0</v>
      </c>
      <c r="K1655">
        <v>0</v>
      </c>
      <c r="L1655">
        <v>1</v>
      </c>
      <c r="M1655">
        <v>0</v>
      </c>
      <c r="N1655">
        <v>9020297</v>
      </c>
      <c r="O1655">
        <v>1</v>
      </c>
      <c r="P1655" t="s">
        <v>846</v>
      </c>
      <c r="Q1655">
        <v>1005</v>
      </c>
      <c r="R1655">
        <v>6</v>
      </c>
      <c r="S1655">
        <v>0</v>
      </c>
      <c r="T1655">
        <v>0</v>
      </c>
      <c r="V1655" t="s">
        <v>1387</v>
      </c>
      <c r="W1655">
        <v>3</v>
      </c>
      <c r="X1655" s="68">
        <v>42354</v>
      </c>
      <c r="Y1655" s="68">
        <v>36525</v>
      </c>
      <c r="AA1655">
        <v>25</v>
      </c>
      <c r="AB1655" t="s">
        <v>615</v>
      </c>
      <c r="AE1655" t="s">
        <v>437</v>
      </c>
      <c r="AF1655">
        <v>30001</v>
      </c>
    </row>
    <row r="1656" spans="1:32" x14ac:dyDescent="0.25">
      <c r="A1656" t="s">
        <v>845</v>
      </c>
      <c r="B1656" t="s">
        <v>615</v>
      </c>
      <c r="C1656" s="158" t="str">
        <f t="shared" si="25"/>
        <v>1140252</v>
      </c>
      <c r="D1656">
        <v>114025</v>
      </c>
      <c r="F1656">
        <v>12</v>
      </c>
      <c r="H1656" t="s">
        <v>397</v>
      </c>
      <c r="I1656">
        <v>1026602</v>
      </c>
      <c r="J1656">
        <v>0</v>
      </c>
      <c r="K1656">
        <v>0</v>
      </c>
      <c r="L1656">
        <v>1</v>
      </c>
      <c r="M1656">
        <v>0</v>
      </c>
      <c r="N1656">
        <v>9020297</v>
      </c>
      <c r="O1656">
        <v>2</v>
      </c>
      <c r="P1656" t="s">
        <v>846</v>
      </c>
      <c r="Q1656">
        <v>1005</v>
      </c>
      <c r="R1656">
        <v>6</v>
      </c>
      <c r="S1656">
        <v>0</v>
      </c>
      <c r="T1656">
        <v>0</v>
      </c>
      <c r="V1656" t="s">
        <v>1387</v>
      </c>
      <c r="W1656">
        <v>3</v>
      </c>
      <c r="X1656" s="68">
        <v>42354</v>
      </c>
      <c r="Y1656" s="68">
        <v>36525</v>
      </c>
      <c r="AA1656">
        <v>25</v>
      </c>
      <c r="AB1656" t="s">
        <v>615</v>
      </c>
      <c r="AE1656" t="s">
        <v>437</v>
      </c>
      <c r="AF1656">
        <v>30001</v>
      </c>
    </row>
    <row r="1657" spans="1:32" x14ac:dyDescent="0.25">
      <c r="A1657" t="s">
        <v>845</v>
      </c>
      <c r="B1657" t="s">
        <v>615</v>
      </c>
      <c r="C1657" s="158" t="str">
        <f t="shared" si="25"/>
        <v>1140253</v>
      </c>
      <c r="D1657">
        <v>114025</v>
      </c>
      <c r="F1657">
        <v>12</v>
      </c>
      <c r="H1657" t="s">
        <v>397</v>
      </c>
      <c r="I1657">
        <v>1026603</v>
      </c>
      <c r="J1657">
        <v>0</v>
      </c>
      <c r="K1657">
        <v>0</v>
      </c>
      <c r="L1657">
        <v>1</v>
      </c>
      <c r="M1657">
        <v>0</v>
      </c>
      <c r="N1657">
        <v>9020297</v>
      </c>
      <c r="O1657">
        <v>3</v>
      </c>
      <c r="P1657" t="s">
        <v>846</v>
      </c>
      <c r="Q1657">
        <v>1005</v>
      </c>
      <c r="R1657">
        <v>6</v>
      </c>
      <c r="S1657">
        <v>0</v>
      </c>
      <c r="T1657">
        <v>0</v>
      </c>
      <c r="V1657" t="s">
        <v>1387</v>
      </c>
      <c r="W1657">
        <v>3</v>
      </c>
      <c r="X1657" s="68">
        <v>42354</v>
      </c>
      <c r="Y1657" s="68">
        <v>36525</v>
      </c>
      <c r="AA1657">
        <v>25</v>
      </c>
      <c r="AB1657" t="s">
        <v>615</v>
      </c>
      <c r="AE1657" t="s">
        <v>437</v>
      </c>
      <c r="AF1657">
        <v>30001</v>
      </c>
    </row>
    <row r="1658" spans="1:32" x14ac:dyDescent="0.25">
      <c r="A1658" t="s">
        <v>845</v>
      </c>
      <c r="B1658" t="s">
        <v>615</v>
      </c>
      <c r="C1658" s="158" t="str">
        <f t="shared" si="25"/>
        <v>1140254</v>
      </c>
      <c r="D1658">
        <v>114025</v>
      </c>
      <c r="F1658">
        <v>12</v>
      </c>
      <c r="H1658" t="s">
        <v>397</v>
      </c>
      <c r="I1658">
        <v>1026604</v>
      </c>
      <c r="J1658">
        <v>0</v>
      </c>
      <c r="K1658">
        <v>0</v>
      </c>
      <c r="L1658">
        <v>1</v>
      </c>
      <c r="M1658">
        <v>0</v>
      </c>
      <c r="N1658">
        <v>9020297</v>
      </c>
      <c r="O1658">
        <v>4</v>
      </c>
      <c r="P1658" t="s">
        <v>846</v>
      </c>
      <c r="Q1658">
        <v>1005</v>
      </c>
      <c r="R1658">
        <v>6</v>
      </c>
      <c r="S1658">
        <v>0</v>
      </c>
      <c r="T1658">
        <v>0</v>
      </c>
      <c r="V1658" t="s">
        <v>1387</v>
      </c>
      <c r="W1658">
        <v>3</v>
      </c>
      <c r="X1658" s="68">
        <v>42354</v>
      </c>
      <c r="Y1658" s="68">
        <v>36525</v>
      </c>
      <c r="AA1658">
        <v>25</v>
      </c>
      <c r="AB1658" t="s">
        <v>615</v>
      </c>
      <c r="AE1658" t="s">
        <v>437</v>
      </c>
      <c r="AF1658">
        <v>30001</v>
      </c>
    </row>
    <row r="1659" spans="1:32" x14ac:dyDescent="0.25">
      <c r="A1659" t="s">
        <v>845</v>
      </c>
      <c r="B1659" t="s">
        <v>615</v>
      </c>
      <c r="C1659" s="158" t="str">
        <f t="shared" si="25"/>
        <v>1140255</v>
      </c>
      <c r="D1659">
        <v>114025</v>
      </c>
      <c r="F1659">
        <v>12</v>
      </c>
      <c r="H1659" t="s">
        <v>397</v>
      </c>
      <c r="I1659">
        <v>1026605</v>
      </c>
      <c r="J1659">
        <v>0</v>
      </c>
      <c r="K1659">
        <v>0</v>
      </c>
      <c r="L1659">
        <v>1</v>
      </c>
      <c r="M1659">
        <v>0</v>
      </c>
      <c r="N1659">
        <v>9020297</v>
      </c>
      <c r="O1659">
        <v>5</v>
      </c>
      <c r="P1659" t="s">
        <v>846</v>
      </c>
      <c r="Q1659">
        <v>1005</v>
      </c>
      <c r="R1659">
        <v>6</v>
      </c>
      <c r="S1659">
        <v>0</v>
      </c>
      <c r="T1659">
        <v>0</v>
      </c>
      <c r="V1659" t="s">
        <v>1387</v>
      </c>
      <c r="W1659">
        <v>3</v>
      </c>
      <c r="X1659" s="68">
        <v>42354</v>
      </c>
      <c r="Y1659" s="68">
        <v>36525</v>
      </c>
      <c r="AA1659">
        <v>25</v>
      </c>
      <c r="AB1659" t="s">
        <v>615</v>
      </c>
      <c r="AE1659" t="s">
        <v>437</v>
      </c>
      <c r="AF1659">
        <v>30001</v>
      </c>
    </row>
    <row r="1660" spans="1:32" x14ac:dyDescent="0.25">
      <c r="A1660" t="s">
        <v>1518</v>
      </c>
      <c r="B1660" t="s">
        <v>615</v>
      </c>
      <c r="C1660" s="158" t="str">
        <f t="shared" si="25"/>
        <v>1140291</v>
      </c>
      <c r="D1660">
        <v>114029</v>
      </c>
      <c r="F1660">
        <v>12</v>
      </c>
      <c r="G1660">
        <v>14.7</v>
      </c>
      <c r="I1660">
        <v>1026649</v>
      </c>
      <c r="J1660">
        <v>1</v>
      </c>
      <c r="K1660">
        <v>0</v>
      </c>
      <c r="L1660">
        <v>1</v>
      </c>
      <c r="M1660">
        <v>0</v>
      </c>
      <c r="N1660">
        <v>9020263</v>
      </c>
      <c r="O1660">
        <v>1</v>
      </c>
      <c r="P1660" t="s">
        <v>38</v>
      </c>
      <c r="Q1660">
        <v>1005</v>
      </c>
      <c r="R1660">
        <v>6</v>
      </c>
      <c r="S1660">
        <v>0</v>
      </c>
      <c r="T1660">
        <v>0</v>
      </c>
      <c r="V1660" t="s">
        <v>1387</v>
      </c>
      <c r="W1660">
        <v>3</v>
      </c>
      <c r="X1660" s="68">
        <v>42354</v>
      </c>
      <c r="Y1660" s="68">
        <v>36525</v>
      </c>
      <c r="Z1660">
        <v>0</v>
      </c>
      <c r="AA1660">
        <v>25</v>
      </c>
      <c r="AB1660" t="s">
        <v>615</v>
      </c>
      <c r="AE1660" t="s">
        <v>437</v>
      </c>
      <c r="AF1660">
        <v>30001</v>
      </c>
    </row>
    <row r="1661" spans="1:32" x14ac:dyDescent="0.25">
      <c r="A1661" t="s">
        <v>1518</v>
      </c>
      <c r="B1661" t="s">
        <v>615</v>
      </c>
      <c r="C1661" s="158" t="str">
        <f t="shared" si="25"/>
        <v>1140293</v>
      </c>
      <c r="D1661">
        <v>114029</v>
      </c>
      <c r="F1661">
        <v>12</v>
      </c>
      <c r="G1661">
        <v>21.8</v>
      </c>
      <c r="I1661">
        <v>1026651</v>
      </c>
      <c r="J1661">
        <v>1</v>
      </c>
      <c r="K1661">
        <v>0</v>
      </c>
      <c r="L1661">
        <v>1</v>
      </c>
      <c r="M1661">
        <v>0</v>
      </c>
      <c r="N1661">
        <v>9020263</v>
      </c>
      <c r="O1661">
        <v>3</v>
      </c>
      <c r="P1661" t="s">
        <v>38</v>
      </c>
      <c r="Q1661">
        <v>1005</v>
      </c>
      <c r="R1661">
        <v>6</v>
      </c>
      <c r="S1661">
        <v>0</v>
      </c>
      <c r="T1661">
        <v>0</v>
      </c>
      <c r="V1661" t="s">
        <v>1387</v>
      </c>
      <c r="W1661">
        <v>3</v>
      </c>
      <c r="X1661" s="68">
        <v>42354</v>
      </c>
      <c r="Y1661" s="68">
        <v>36525</v>
      </c>
      <c r="Z1661">
        <v>0</v>
      </c>
      <c r="AA1661">
        <v>25</v>
      </c>
      <c r="AB1661" t="s">
        <v>615</v>
      </c>
      <c r="AE1661" t="s">
        <v>437</v>
      </c>
      <c r="AF1661">
        <v>30001</v>
      </c>
    </row>
    <row r="1662" spans="1:32" x14ac:dyDescent="0.25">
      <c r="A1662" t="s">
        <v>1518</v>
      </c>
      <c r="B1662" t="s">
        <v>615</v>
      </c>
      <c r="C1662" s="158" t="str">
        <f t="shared" si="25"/>
        <v>1140294</v>
      </c>
      <c r="D1662">
        <v>114029</v>
      </c>
      <c r="F1662">
        <v>12</v>
      </c>
      <c r="G1662">
        <v>20.7</v>
      </c>
      <c r="I1662">
        <v>1026652</v>
      </c>
      <c r="J1662">
        <v>1</v>
      </c>
      <c r="K1662">
        <v>0</v>
      </c>
      <c r="L1662">
        <v>1</v>
      </c>
      <c r="M1662">
        <v>0</v>
      </c>
      <c r="N1662">
        <v>9020263</v>
      </c>
      <c r="O1662">
        <v>4</v>
      </c>
      <c r="P1662" t="s">
        <v>38</v>
      </c>
      <c r="Q1662">
        <v>1005</v>
      </c>
      <c r="R1662">
        <v>6</v>
      </c>
      <c r="S1662">
        <v>0</v>
      </c>
      <c r="T1662">
        <v>0</v>
      </c>
      <c r="V1662" t="s">
        <v>1387</v>
      </c>
      <c r="W1662">
        <v>3</v>
      </c>
      <c r="X1662" s="68">
        <v>42354</v>
      </c>
      <c r="Y1662" s="68">
        <v>36525</v>
      </c>
      <c r="Z1662">
        <v>0</v>
      </c>
      <c r="AA1662">
        <v>25</v>
      </c>
      <c r="AB1662" t="s">
        <v>615</v>
      </c>
      <c r="AE1662" t="s">
        <v>437</v>
      </c>
      <c r="AF1662">
        <v>30001</v>
      </c>
    </row>
    <row r="1663" spans="1:32" x14ac:dyDescent="0.25">
      <c r="A1663" t="s">
        <v>1518</v>
      </c>
      <c r="B1663" t="s">
        <v>615</v>
      </c>
      <c r="C1663" s="158" t="str">
        <f t="shared" si="25"/>
        <v>1140295</v>
      </c>
      <c r="D1663">
        <v>114029</v>
      </c>
      <c r="F1663">
        <v>12</v>
      </c>
      <c r="G1663">
        <v>22.9</v>
      </c>
      <c r="I1663">
        <v>1026653</v>
      </c>
      <c r="J1663">
        <v>1</v>
      </c>
      <c r="K1663">
        <v>0</v>
      </c>
      <c r="L1663">
        <v>1</v>
      </c>
      <c r="M1663">
        <v>0</v>
      </c>
      <c r="N1663">
        <v>9020263</v>
      </c>
      <c r="O1663">
        <v>5</v>
      </c>
      <c r="P1663" t="s">
        <v>38</v>
      </c>
      <c r="Q1663">
        <v>1005</v>
      </c>
      <c r="R1663">
        <v>6</v>
      </c>
      <c r="S1663">
        <v>0</v>
      </c>
      <c r="T1663">
        <v>0</v>
      </c>
      <c r="V1663" t="s">
        <v>1387</v>
      </c>
      <c r="W1663">
        <v>3</v>
      </c>
      <c r="X1663" s="68">
        <v>42354</v>
      </c>
      <c r="Y1663" s="68">
        <v>36525</v>
      </c>
      <c r="Z1663">
        <v>0</v>
      </c>
      <c r="AA1663">
        <v>25</v>
      </c>
      <c r="AB1663" t="s">
        <v>615</v>
      </c>
      <c r="AE1663" t="s">
        <v>437</v>
      </c>
      <c r="AF1663">
        <v>30001</v>
      </c>
    </row>
    <row r="1664" spans="1:32" x14ac:dyDescent="0.25">
      <c r="A1664" t="s">
        <v>847</v>
      </c>
      <c r="B1664" t="s">
        <v>615</v>
      </c>
      <c r="C1664" s="158" t="str">
        <f t="shared" si="25"/>
        <v>1140312</v>
      </c>
      <c r="D1664">
        <v>114031</v>
      </c>
      <c r="F1664">
        <v>12</v>
      </c>
      <c r="G1664">
        <v>38.1</v>
      </c>
      <c r="I1664">
        <v>1026658</v>
      </c>
      <c r="J1664">
        <v>1</v>
      </c>
      <c r="K1664">
        <v>0</v>
      </c>
      <c r="L1664">
        <v>1</v>
      </c>
      <c r="M1664">
        <v>0</v>
      </c>
      <c r="N1664">
        <v>9020299</v>
      </c>
      <c r="O1664">
        <v>2</v>
      </c>
      <c r="P1664" t="s">
        <v>68</v>
      </c>
      <c r="Q1664">
        <v>1005</v>
      </c>
      <c r="R1664">
        <v>6</v>
      </c>
      <c r="S1664">
        <v>0</v>
      </c>
      <c r="T1664">
        <v>0</v>
      </c>
      <c r="V1664" t="s">
        <v>1387</v>
      </c>
      <c r="W1664">
        <v>3</v>
      </c>
      <c r="X1664" s="68">
        <v>42354</v>
      </c>
      <c r="Y1664" s="68">
        <v>36525</v>
      </c>
      <c r="Z1664">
        <v>0</v>
      </c>
      <c r="AA1664">
        <v>25</v>
      </c>
      <c r="AB1664" t="s">
        <v>615</v>
      </c>
      <c r="AE1664" t="s">
        <v>437</v>
      </c>
      <c r="AF1664">
        <v>30001</v>
      </c>
    </row>
    <row r="1665" spans="1:32" x14ac:dyDescent="0.25">
      <c r="A1665" t="s">
        <v>847</v>
      </c>
      <c r="B1665" t="s">
        <v>615</v>
      </c>
      <c r="C1665" s="158" t="str">
        <f t="shared" si="25"/>
        <v>1140313</v>
      </c>
      <c r="D1665">
        <v>114031</v>
      </c>
      <c r="F1665">
        <v>12</v>
      </c>
      <c r="G1665">
        <v>44.6</v>
      </c>
      <c r="I1665">
        <v>1026659</v>
      </c>
      <c r="J1665">
        <v>1</v>
      </c>
      <c r="K1665">
        <v>0</v>
      </c>
      <c r="L1665">
        <v>1</v>
      </c>
      <c r="M1665">
        <v>0</v>
      </c>
      <c r="N1665">
        <v>9020299</v>
      </c>
      <c r="O1665">
        <v>3</v>
      </c>
      <c r="P1665" t="s">
        <v>68</v>
      </c>
      <c r="Q1665">
        <v>1005</v>
      </c>
      <c r="R1665">
        <v>6</v>
      </c>
      <c r="S1665">
        <v>0</v>
      </c>
      <c r="T1665">
        <v>0</v>
      </c>
      <c r="V1665" t="s">
        <v>1387</v>
      </c>
      <c r="W1665">
        <v>3</v>
      </c>
      <c r="X1665" s="68">
        <v>42354</v>
      </c>
      <c r="Y1665" s="68">
        <v>36525</v>
      </c>
      <c r="Z1665">
        <v>0</v>
      </c>
      <c r="AA1665">
        <v>25</v>
      </c>
      <c r="AB1665" t="s">
        <v>615</v>
      </c>
      <c r="AE1665" t="s">
        <v>437</v>
      </c>
      <c r="AF1665">
        <v>30001</v>
      </c>
    </row>
    <row r="1666" spans="1:32" x14ac:dyDescent="0.25">
      <c r="A1666" t="s">
        <v>847</v>
      </c>
      <c r="B1666" t="s">
        <v>615</v>
      </c>
      <c r="C1666" s="158" t="str">
        <f t="shared" si="25"/>
        <v>1140314</v>
      </c>
      <c r="D1666">
        <v>114031</v>
      </c>
      <c r="F1666">
        <v>12</v>
      </c>
      <c r="G1666">
        <v>40.299999999999997</v>
      </c>
      <c r="I1666">
        <v>1026660</v>
      </c>
      <c r="J1666">
        <v>1</v>
      </c>
      <c r="K1666">
        <v>0</v>
      </c>
      <c r="L1666">
        <v>1</v>
      </c>
      <c r="M1666">
        <v>0</v>
      </c>
      <c r="N1666">
        <v>9020299</v>
      </c>
      <c r="O1666">
        <v>4</v>
      </c>
      <c r="P1666" t="s">
        <v>68</v>
      </c>
      <c r="Q1666">
        <v>1005</v>
      </c>
      <c r="R1666">
        <v>6</v>
      </c>
      <c r="S1666">
        <v>0</v>
      </c>
      <c r="T1666">
        <v>0</v>
      </c>
      <c r="V1666" t="s">
        <v>1387</v>
      </c>
      <c r="W1666">
        <v>3</v>
      </c>
      <c r="X1666" s="68">
        <v>42354</v>
      </c>
      <c r="Y1666" s="68">
        <v>36525</v>
      </c>
      <c r="Z1666">
        <v>0</v>
      </c>
      <c r="AA1666">
        <v>25</v>
      </c>
      <c r="AB1666" t="s">
        <v>615</v>
      </c>
      <c r="AE1666" t="s">
        <v>437</v>
      </c>
      <c r="AF1666">
        <v>30001</v>
      </c>
    </row>
    <row r="1667" spans="1:32" x14ac:dyDescent="0.25">
      <c r="A1667" t="s">
        <v>847</v>
      </c>
      <c r="B1667" t="s">
        <v>615</v>
      </c>
      <c r="C1667" s="158" t="str">
        <f t="shared" ref="C1667:C1730" si="26">D1667&amp;O1667</f>
        <v>1140315</v>
      </c>
      <c r="D1667">
        <v>114031</v>
      </c>
      <c r="F1667">
        <v>12</v>
      </c>
      <c r="G1667">
        <v>47.9</v>
      </c>
      <c r="I1667">
        <v>1026661</v>
      </c>
      <c r="J1667">
        <v>1</v>
      </c>
      <c r="K1667">
        <v>0</v>
      </c>
      <c r="L1667">
        <v>1</v>
      </c>
      <c r="M1667">
        <v>0</v>
      </c>
      <c r="N1667">
        <v>9020299</v>
      </c>
      <c r="O1667">
        <v>5</v>
      </c>
      <c r="P1667" t="s">
        <v>68</v>
      </c>
      <c r="Q1667">
        <v>1005</v>
      </c>
      <c r="R1667">
        <v>6</v>
      </c>
      <c r="S1667">
        <v>0</v>
      </c>
      <c r="T1667">
        <v>0</v>
      </c>
      <c r="V1667" t="s">
        <v>1387</v>
      </c>
      <c r="W1667">
        <v>3</v>
      </c>
      <c r="X1667" s="68">
        <v>42354</v>
      </c>
      <c r="Y1667" s="68">
        <v>36525</v>
      </c>
      <c r="Z1667">
        <v>0</v>
      </c>
      <c r="AA1667">
        <v>25</v>
      </c>
      <c r="AB1667" t="s">
        <v>615</v>
      </c>
      <c r="AE1667" t="s">
        <v>437</v>
      </c>
      <c r="AF1667">
        <v>30001</v>
      </c>
    </row>
    <row r="1668" spans="1:32" x14ac:dyDescent="0.25">
      <c r="A1668" t="s">
        <v>847</v>
      </c>
      <c r="B1668" t="s">
        <v>615</v>
      </c>
      <c r="C1668" s="158" t="str">
        <f t="shared" si="26"/>
        <v>1140311</v>
      </c>
      <c r="D1668">
        <v>114031</v>
      </c>
      <c r="F1668">
        <v>12</v>
      </c>
      <c r="G1668">
        <v>32.700000000000003</v>
      </c>
      <c r="I1668">
        <v>1026657</v>
      </c>
      <c r="J1668">
        <v>1</v>
      </c>
      <c r="K1668">
        <v>0</v>
      </c>
      <c r="L1668">
        <v>1</v>
      </c>
      <c r="M1668">
        <v>0</v>
      </c>
      <c r="N1668">
        <v>9020299</v>
      </c>
      <c r="O1668">
        <v>1</v>
      </c>
      <c r="P1668" t="s">
        <v>68</v>
      </c>
      <c r="Q1668">
        <v>1005</v>
      </c>
      <c r="R1668">
        <v>6</v>
      </c>
      <c r="S1668">
        <v>0</v>
      </c>
      <c r="T1668">
        <v>0</v>
      </c>
      <c r="V1668" t="s">
        <v>1387</v>
      </c>
      <c r="W1668">
        <v>3</v>
      </c>
      <c r="X1668" s="68">
        <v>42354</v>
      </c>
      <c r="Y1668" s="68">
        <v>36525</v>
      </c>
      <c r="Z1668">
        <v>0</v>
      </c>
      <c r="AA1668">
        <v>25</v>
      </c>
      <c r="AB1668" t="s">
        <v>615</v>
      </c>
      <c r="AE1668" t="s">
        <v>437</v>
      </c>
      <c r="AF1668">
        <v>30001</v>
      </c>
    </row>
    <row r="1669" spans="1:32" x14ac:dyDescent="0.25">
      <c r="A1669" t="s">
        <v>848</v>
      </c>
      <c r="B1669" t="s">
        <v>615</v>
      </c>
      <c r="C1669" s="158" t="str">
        <f t="shared" si="26"/>
        <v>1140341</v>
      </c>
      <c r="D1669">
        <v>114034</v>
      </c>
      <c r="F1669">
        <v>12</v>
      </c>
      <c r="G1669">
        <v>24</v>
      </c>
      <c r="I1669">
        <v>1026676</v>
      </c>
      <c r="J1669">
        <v>1</v>
      </c>
      <c r="K1669">
        <v>0</v>
      </c>
      <c r="L1669">
        <v>1</v>
      </c>
      <c r="M1669">
        <v>0</v>
      </c>
      <c r="N1669">
        <v>9020297</v>
      </c>
      <c r="O1669">
        <v>1</v>
      </c>
      <c r="P1669" t="s">
        <v>80</v>
      </c>
      <c r="Q1669">
        <v>1005</v>
      </c>
      <c r="R1669">
        <v>6</v>
      </c>
      <c r="S1669">
        <v>0</v>
      </c>
      <c r="T1669">
        <v>0</v>
      </c>
      <c r="V1669" t="s">
        <v>1387</v>
      </c>
      <c r="W1669">
        <v>3</v>
      </c>
      <c r="X1669" s="68">
        <v>42354</v>
      </c>
      <c r="Y1669" s="68">
        <v>36525</v>
      </c>
      <c r="Z1669">
        <v>0</v>
      </c>
      <c r="AA1669">
        <v>25</v>
      </c>
      <c r="AB1669" t="s">
        <v>615</v>
      </c>
      <c r="AE1669" t="s">
        <v>437</v>
      </c>
      <c r="AF1669">
        <v>30001</v>
      </c>
    </row>
    <row r="1670" spans="1:32" x14ac:dyDescent="0.25">
      <c r="A1670" t="s">
        <v>848</v>
      </c>
      <c r="B1670" t="s">
        <v>615</v>
      </c>
      <c r="C1670" s="158" t="str">
        <f t="shared" si="26"/>
        <v>1140342</v>
      </c>
      <c r="D1670">
        <v>114034</v>
      </c>
      <c r="F1670">
        <v>12</v>
      </c>
      <c r="G1670">
        <v>27.2</v>
      </c>
      <c r="I1670">
        <v>1026677</v>
      </c>
      <c r="J1670">
        <v>1</v>
      </c>
      <c r="K1670">
        <v>0</v>
      </c>
      <c r="L1670">
        <v>1</v>
      </c>
      <c r="M1670">
        <v>0</v>
      </c>
      <c r="N1670">
        <v>9020297</v>
      </c>
      <c r="O1670">
        <v>2</v>
      </c>
      <c r="P1670" t="s">
        <v>80</v>
      </c>
      <c r="Q1670">
        <v>1005</v>
      </c>
      <c r="R1670">
        <v>6</v>
      </c>
      <c r="S1670">
        <v>0</v>
      </c>
      <c r="T1670">
        <v>0</v>
      </c>
      <c r="V1670" t="s">
        <v>1387</v>
      </c>
      <c r="W1670">
        <v>3</v>
      </c>
      <c r="X1670" s="68">
        <v>42354</v>
      </c>
      <c r="Y1670" s="68">
        <v>36525</v>
      </c>
      <c r="Z1670">
        <v>0</v>
      </c>
      <c r="AA1670">
        <v>25</v>
      </c>
      <c r="AB1670" t="s">
        <v>615</v>
      </c>
      <c r="AE1670" t="s">
        <v>437</v>
      </c>
      <c r="AF1670">
        <v>30001</v>
      </c>
    </row>
    <row r="1671" spans="1:32" x14ac:dyDescent="0.25">
      <c r="A1671" t="s">
        <v>848</v>
      </c>
      <c r="B1671" t="s">
        <v>615</v>
      </c>
      <c r="C1671" s="158" t="str">
        <f t="shared" si="26"/>
        <v>1140343</v>
      </c>
      <c r="D1671">
        <v>114034</v>
      </c>
      <c r="F1671">
        <v>12</v>
      </c>
      <c r="G1671">
        <v>32.700000000000003</v>
      </c>
      <c r="I1671">
        <v>1026678</v>
      </c>
      <c r="J1671">
        <v>1</v>
      </c>
      <c r="K1671">
        <v>0</v>
      </c>
      <c r="L1671">
        <v>1</v>
      </c>
      <c r="M1671">
        <v>0</v>
      </c>
      <c r="N1671">
        <v>9020297</v>
      </c>
      <c r="O1671">
        <v>3</v>
      </c>
      <c r="P1671" t="s">
        <v>80</v>
      </c>
      <c r="Q1671">
        <v>1005</v>
      </c>
      <c r="R1671">
        <v>6</v>
      </c>
      <c r="S1671">
        <v>0</v>
      </c>
      <c r="T1671">
        <v>0</v>
      </c>
      <c r="V1671" t="s">
        <v>1387</v>
      </c>
      <c r="W1671">
        <v>3</v>
      </c>
      <c r="X1671" s="68">
        <v>42354</v>
      </c>
      <c r="Y1671" s="68">
        <v>36525</v>
      </c>
      <c r="Z1671">
        <v>0</v>
      </c>
      <c r="AA1671">
        <v>25</v>
      </c>
      <c r="AB1671" t="s">
        <v>615</v>
      </c>
      <c r="AE1671" t="s">
        <v>437</v>
      </c>
      <c r="AF1671">
        <v>30001</v>
      </c>
    </row>
    <row r="1672" spans="1:32" x14ac:dyDescent="0.25">
      <c r="A1672" t="s">
        <v>848</v>
      </c>
      <c r="B1672" t="s">
        <v>615</v>
      </c>
      <c r="C1672" s="158" t="str">
        <f t="shared" si="26"/>
        <v>1140344</v>
      </c>
      <c r="D1672">
        <v>114034</v>
      </c>
      <c r="F1672">
        <v>12</v>
      </c>
      <c r="G1672">
        <v>28.3</v>
      </c>
      <c r="I1672">
        <v>1026679</v>
      </c>
      <c r="J1672">
        <v>1</v>
      </c>
      <c r="K1672">
        <v>0</v>
      </c>
      <c r="L1672">
        <v>1</v>
      </c>
      <c r="M1672">
        <v>0</v>
      </c>
      <c r="N1672">
        <v>9020297</v>
      </c>
      <c r="O1672">
        <v>4</v>
      </c>
      <c r="P1672" t="s">
        <v>80</v>
      </c>
      <c r="Q1672">
        <v>1005</v>
      </c>
      <c r="R1672">
        <v>6</v>
      </c>
      <c r="S1672">
        <v>0</v>
      </c>
      <c r="T1672">
        <v>0</v>
      </c>
      <c r="V1672" t="s">
        <v>1387</v>
      </c>
      <c r="W1672">
        <v>3</v>
      </c>
      <c r="X1672" s="68">
        <v>42354</v>
      </c>
      <c r="Y1672" s="68">
        <v>36525</v>
      </c>
      <c r="Z1672">
        <v>0</v>
      </c>
      <c r="AA1672">
        <v>25</v>
      </c>
      <c r="AB1672" t="s">
        <v>615</v>
      </c>
      <c r="AE1672" t="s">
        <v>437</v>
      </c>
      <c r="AF1672">
        <v>30001</v>
      </c>
    </row>
    <row r="1673" spans="1:32" x14ac:dyDescent="0.25">
      <c r="A1673" t="s">
        <v>848</v>
      </c>
      <c r="B1673" t="s">
        <v>615</v>
      </c>
      <c r="C1673" s="158" t="str">
        <f t="shared" si="26"/>
        <v>1140345</v>
      </c>
      <c r="D1673">
        <v>114034</v>
      </c>
      <c r="F1673">
        <v>12</v>
      </c>
      <c r="G1673">
        <v>33.700000000000003</v>
      </c>
      <c r="I1673">
        <v>1026680</v>
      </c>
      <c r="J1673">
        <v>1</v>
      </c>
      <c r="K1673">
        <v>0</v>
      </c>
      <c r="L1673">
        <v>1</v>
      </c>
      <c r="M1673">
        <v>0</v>
      </c>
      <c r="N1673">
        <v>9020297</v>
      </c>
      <c r="O1673">
        <v>5</v>
      </c>
      <c r="P1673" t="s">
        <v>80</v>
      </c>
      <c r="Q1673">
        <v>1005</v>
      </c>
      <c r="R1673">
        <v>6</v>
      </c>
      <c r="S1673">
        <v>0</v>
      </c>
      <c r="T1673">
        <v>0</v>
      </c>
      <c r="V1673" t="s">
        <v>1387</v>
      </c>
      <c r="W1673">
        <v>3</v>
      </c>
      <c r="X1673" s="68">
        <v>42354</v>
      </c>
      <c r="Y1673" s="68">
        <v>36525</v>
      </c>
      <c r="Z1673">
        <v>0</v>
      </c>
      <c r="AA1673">
        <v>25</v>
      </c>
      <c r="AB1673" t="s">
        <v>615</v>
      </c>
      <c r="AE1673" t="s">
        <v>437</v>
      </c>
      <c r="AF1673">
        <v>30001</v>
      </c>
    </row>
    <row r="1674" spans="1:32" x14ac:dyDescent="0.25">
      <c r="A1674" t="s">
        <v>849</v>
      </c>
      <c r="B1674" t="s">
        <v>615</v>
      </c>
      <c r="C1674" s="158" t="str">
        <f t="shared" si="26"/>
        <v>1140351</v>
      </c>
      <c r="D1674">
        <v>114035</v>
      </c>
      <c r="F1674">
        <v>12</v>
      </c>
      <c r="G1674">
        <v>29.5</v>
      </c>
      <c r="I1674">
        <v>1026681</v>
      </c>
      <c r="J1674">
        <v>1</v>
      </c>
      <c r="K1674">
        <v>0</v>
      </c>
      <c r="L1674">
        <v>1</v>
      </c>
      <c r="M1674">
        <v>0</v>
      </c>
      <c r="N1674">
        <v>9020297</v>
      </c>
      <c r="O1674">
        <v>1</v>
      </c>
      <c r="P1674" t="s">
        <v>850</v>
      </c>
      <c r="Q1674">
        <v>1005</v>
      </c>
      <c r="R1674">
        <v>6</v>
      </c>
      <c r="S1674">
        <v>0</v>
      </c>
      <c r="T1674">
        <v>0</v>
      </c>
      <c r="V1674" t="s">
        <v>1387</v>
      </c>
      <c r="W1674">
        <v>3</v>
      </c>
      <c r="X1674" s="68">
        <v>42354</v>
      </c>
      <c r="Y1674" s="68">
        <v>36525</v>
      </c>
      <c r="Z1674">
        <v>0</v>
      </c>
      <c r="AA1674">
        <v>25</v>
      </c>
      <c r="AB1674" t="s">
        <v>615</v>
      </c>
      <c r="AE1674" t="s">
        <v>437</v>
      </c>
      <c r="AF1674">
        <v>30001</v>
      </c>
    </row>
    <row r="1675" spans="1:32" x14ac:dyDescent="0.25">
      <c r="A1675" t="s">
        <v>849</v>
      </c>
      <c r="B1675" t="s">
        <v>615</v>
      </c>
      <c r="C1675" s="158" t="str">
        <f t="shared" si="26"/>
        <v>1140352</v>
      </c>
      <c r="D1675">
        <v>114035</v>
      </c>
      <c r="F1675">
        <v>12</v>
      </c>
      <c r="G1675">
        <v>36.5</v>
      </c>
      <c r="I1675">
        <v>1026682</v>
      </c>
      <c r="J1675">
        <v>1</v>
      </c>
      <c r="K1675">
        <v>0</v>
      </c>
      <c r="L1675">
        <v>1</v>
      </c>
      <c r="M1675">
        <v>0</v>
      </c>
      <c r="N1675">
        <v>9020297</v>
      </c>
      <c r="O1675">
        <v>2</v>
      </c>
      <c r="P1675" t="s">
        <v>850</v>
      </c>
      <c r="Q1675">
        <v>1005</v>
      </c>
      <c r="R1675">
        <v>6</v>
      </c>
      <c r="S1675">
        <v>0</v>
      </c>
      <c r="T1675">
        <v>0</v>
      </c>
      <c r="V1675" t="s">
        <v>1387</v>
      </c>
      <c r="W1675">
        <v>3</v>
      </c>
      <c r="X1675" s="68">
        <v>42354</v>
      </c>
      <c r="Y1675" s="68">
        <v>36525</v>
      </c>
      <c r="Z1675">
        <v>0</v>
      </c>
      <c r="AA1675">
        <v>25</v>
      </c>
      <c r="AB1675" t="s">
        <v>615</v>
      </c>
      <c r="AE1675" t="s">
        <v>437</v>
      </c>
      <c r="AF1675">
        <v>30001</v>
      </c>
    </row>
    <row r="1676" spans="1:32" x14ac:dyDescent="0.25">
      <c r="A1676" t="s">
        <v>849</v>
      </c>
      <c r="B1676" t="s">
        <v>615</v>
      </c>
      <c r="C1676" s="158" t="str">
        <f t="shared" si="26"/>
        <v>1140353</v>
      </c>
      <c r="D1676">
        <v>114035</v>
      </c>
      <c r="F1676">
        <v>12</v>
      </c>
      <c r="G1676">
        <v>42.4</v>
      </c>
      <c r="I1676">
        <v>1026683</v>
      </c>
      <c r="J1676">
        <v>1</v>
      </c>
      <c r="K1676">
        <v>0</v>
      </c>
      <c r="L1676">
        <v>1</v>
      </c>
      <c r="M1676">
        <v>0</v>
      </c>
      <c r="N1676">
        <v>9020297</v>
      </c>
      <c r="O1676">
        <v>3</v>
      </c>
      <c r="P1676" t="s">
        <v>850</v>
      </c>
      <c r="Q1676">
        <v>1005</v>
      </c>
      <c r="R1676">
        <v>6</v>
      </c>
      <c r="S1676">
        <v>0</v>
      </c>
      <c r="T1676">
        <v>0</v>
      </c>
      <c r="V1676" t="s">
        <v>1387</v>
      </c>
      <c r="W1676">
        <v>3</v>
      </c>
      <c r="X1676" s="68">
        <v>42354</v>
      </c>
      <c r="Y1676" s="68">
        <v>36525</v>
      </c>
      <c r="Z1676">
        <v>0</v>
      </c>
      <c r="AA1676">
        <v>25</v>
      </c>
      <c r="AB1676" t="s">
        <v>615</v>
      </c>
      <c r="AE1676" t="s">
        <v>437</v>
      </c>
      <c r="AF1676">
        <v>30001</v>
      </c>
    </row>
    <row r="1677" spans="1:32" x14ac:dyDescent="0.25">
      <c r="A1677" t="s">
        <v>849</v>
      </c>
      <c r="B1677" t="s">
        <v>615</v>
      </c>
      <c r="C1677" s="158" t="str">
        <f t="shared" si="26"/>
        <v>1140354</v>
      </c>
      <c r="D1677">
        <v>114035</v>
      </c>
      <c r="F1677">
        <v>12</v>
      </c>
      <c r="G1677">
        <v>40</v>
      </c>
      <c r="I1677">
        <v>1026684</v>
      </c>
      <c r="J1677">
        <v>1</v>
      </c>
      <c r="K1677">
        <v>0</v>
      </c>
      <c r="L1677">
        <v>1</v>
      </c>
      <c r="M1677">
        <v>0</v>
      </c>
      <c r="N1677">
        <v>9020297</v>
      </c>
      <c r="O1677">
        <v>4</v>
      </c>
      <c r="P1677" t="s">
        <v>850</v>
      </c>
      <c r="Q1677">
        <v>1005</v>
      </c>
      <c r="R1677">
        <v>6</v>
      </c>
      <c r="S1677">
        <v>0</v>
      </c>
      <c r="T1677">
        <v>0</v>
      </c>
      <c r="V1677" t="s">
        <v>1387</v>
      </c>
      <c r="W1677">
        <v>3</v>
      </c>
      <c r="X1677" s="68">
        <v>42354</v>
      </c>
      <c r="Y1677" s="68">
        <v>36525</v>
      </c>
      <c r="Z1677">
        <v>0</v>
      </c>
      <c r="AA1677">
        <v>25</v>
      </c>
      <c r="AB1677" t="s">
        <v>615</v>
      </c>
      <c r="AE1677" t="s">
        <v>437</v>
      </c>
      <c r="AF1677">
        <v>30001</v>
      </c>
    </row>
    <row r="1678" spans="1:32" x14ac:dyDescent="0.25">
      <c r="A1678" t="s">
        <v>849</v>
      </c>
      <c r="B1678" t="s">
        <v>615</v>
      </c>
      <c r="C1678" s="158" t="str">
        <f t="shared" si="26"/>
        <v>1140355</v>
      </c>
      <c r="D1678">
        <v>114035</v>
      </c>
      <c r="F1678">
        <v>12</v>
      </c>
      <c r="G1678">
        <v>49.5</v>
      </c>
      <c r="I1678">
        <v>1026685</v>
      </c>
      <c r="J1678">
        <v>1</v>
      </c>
      <c r="K1678">
        <v>0</v>
      </c>
      <c r="L1678">
        <v>1</v>
      </c>
      <c r="M1678">
        <v>0</v>
      </c>
      <c r="N1678">
        <v>9020297</v>
      </c>
      <c r="O1678">
        <v>5</v>
      </c>
      <c r="P1678" t="s">
        <v>850</v>
      </c>
      <c r="Q1678">
        <v>1005</v>
      </c>
      <c r="R1678">
        <v>6</v>
      </c>
      <c r="S1678">
        <v>0</v>
      </c>
      <c r="T1678">
        <v>0</v>
      </c>
      <c r="V1678" t="s">
        <v>1387</v>
      </c>
      <c r="W1678">
        <v>3</v>
      </c>
      <c r="X1678" s="68">
        <v>42354</v>
      </c>
      <c r="Y1678" s="68">
        <v>36525</v>
      </c>
      <c r="Z1678">
        <v>0</v>
      </c>
      <c r="AA1678">
        <v>25</v>
      </c>
      <c r="AB1678" t="s">
        <v>615</v>
      </c>
      <c r="AE1678" t="s">
        <v>437</v>
      </c>
      <c r="AF1678">
        <v>30001</v>
      </c>
    </row>
    <row r="1679" spans="1:32" x14ac:dyDescent="0.25">
      <c r="A1679" t="s">
        <v>1518</v>
      </c>
      <c r="B1679" t="s">
        <v>615</v>
      </c>
      <c r="C1679" s="158" t="str">
        <f t="shared" si="26"/>
        <v>1140292</v>
      </c>
      <c r="D1679">
        <v>114029</v>
      </c>
      <c r="F1679">
        <v>12</v>
      </c>
      <c r="G1679">
        <v>19.600000000000001</v>
      </c>
      <c r="I1679">
        <v>1026650</v>
      </c>
      <c r="J1679">
        <v>1</v>
      </c>
      <c r="K1679">
        <v>0</v>
      </c>
      <c r="L1679">
        <v>1</v>
      </c>
      <c r="M1679">
        <v>0</v>
      </c>
      <c r="N1679">
        <v>9020263</v>
      </c>
      <c r="O1679">
        <v>2</v>
      </c>
      <c r="P1679" t="s">
        <v>38</v>
      </c>
      <c r="Q1679">
        <v>1005</v>
      </c>
      <c r="R1679">
        <v>6</v>
      </c>
      <c r="S1679">
        <v>0</v>
      </c>
      <c r="T1679">
        <v>0</v>
      </c>
      <c r="V1679" t="s">
        <v>1387</v>
      </c>
      <c r="W1679">
        <v>3</v>
      </c>
      <c r="X1679" s="68">
        <v>42354</v>
      </c>
      <c r="Y1679" s="68">
        <v>36525</v>
      </c>
      <c r="Z1679">
        <v>0</v>
      </c>
      <c r="AA1679">
        <v>25</v>
      </c>
      <c r="AB1679" t="s">
        <v>615</v>
      </c>
      <c r="AE1679" t="s">
        <v>437</v>
      </c>
      <c r="AF1679">
        <v>30001</v>
      </c>
    </row>
    <row r="1680" spans="1:32" x14ac:dyDescent="0.25">
      <c r="A1680" t="s">
        <v>851</v>
      </c>
      <c r="B1680" t="s">
        <v>615</v>
      </c>
      <c r="C1680" s="158" t="str">
        <f t="shared" si="26"/>
        <v>1140421</v>
      </c>
      <c r="D1680">
        <v>114042</v>
      </c>
      <c r="F1680">
        <v>12</v>
      </c>
      <c r="G1680">
        <v>19.600000000000001</v>
      </c>
      <c r="I1680">
        <v>1026716</v>
      </c>
      <c r="J1680">
        <v>1</v>
      </c>
      <c r="K1680">
        <v>0</v>
      </c>
      <c r="L1680">
        <v>1</v>
      </c>
      <c r="M1680">
        <v>0</v>
      </c>
      <c r="N1680">
        <v>9020295</v>
      </c>
      <c r="O1680">
        <v>1</v>
      </c>
      <c r="P1680" t="s">
        <v>17</v>
      </c>
      <c r="Q1680">
        <v>1005</v>
      </c>
      <c r="R1680">
        <v>6</v>
      </c>
      <c r="S1680">
        <v>0</v>
      </c>
      <c r="T1680">
        <v>0</v>
      </c>
      <c r="V1680" t="s">
        <v>1387</v>
      </c>
      <c r="W1680">
        <v>3</v>
      </c>
      <c r="X1680" s="68">
        <v>42354</v>
      </c>
      <c r="Y1680" s="68">
        <v>36525</v>
      </c>
      <c r="Z1680">
        <v>0</v>
      </c>
      <c r="AA1680">
        <v>25</v>
      </c>
      <c r="AB1680" t="s">
        <v>615</v>
      </c>
      <c r="AE1680" t="s">
        <v>437</v>
      </c>
      <c r="AF1680">
        <v>30001</v>
      </c>
    </row>
    <row r="1681" spans="1:32" x14ac:dyDescent="0.25">
      <c r="A1681" t="s">
        <v>851</v>
      </c>
      <c r="B1681" t="s">
        <v>615</v>
      </c>
      <c r="C1681" s="158" t="str">
        <f t="shared" si="26"/>
        <v>1140422</v>
      </c>
      <c r="D1681">
        <v>114042</v>
      </c>
      <c r="F1681">
        <v>12</v>
      </c>
      <c r="G1681">
        <v>24</v>
      </c>
      <c r="I1681">
        <v>1026717</v>
      </c>
      <c r="J1681">
        <v>1</v>
      </c>
      <c r="K1681">
        <v>0</v>
      </c>
      <c r="L1681">
        <v>1</v>
      </c>
      <c r="M1681">
        <v>0</v>
      </c>
      <c r="N1681">
        <v>9020295</v>
      </c>
      <c r="O1681">
        <v>2</v>
      </c>
      <c r="P1681" t="s">
        <v>17</v>
      </c>
      <c r="Q1681">
        <v>1005</v>
      </c>
      <c r="R1681">
        <v>6</v>
      </c>
      <c r="S1681">
        <v>0</v>
      </c>
      <c r="T1681">
        <v>0</v>
      </c>
      <c r="V1681" t="s">
        <v>1387</v>
      </c>
      <c r="W1681">
        <v>3</v>
      </c>
      <c r="X1681" s="68">
        <v>42354</v>
      </c>
      <c r="Y1681" s="68">
        <v>36525</v>
      </c>
      <c r="Z1681">
        <v>0</v>
      </c>
      <c r="AA1681">
        <v>25</v>
      </c>
      <c r="AB1681" t="s">
        <v>615</v>
      </c>
      <c r="AE1681" t="s">
        <v>437</v>
      </c>
      <c r="AF1681">
        <v>30001</v>
      </c>
    </row>
    <row r="1682" spans="1:32" x14ac:dyDescent="0.25">
      <c r="A1682" t="s">
        <v>851</v>
      </c>
      <c r="B1682" t="s">
        <v>615</v>
      </c>
      <c r="C1682" s="158" t="str">
        <f t="shared" si="26"/>
        <v>1140423</v>
      </c>
      <c r="D1682">
        <v>114042</v>
      </c>
      <c r="F1682">
        <v>12</v>
      </c>
      <c r="G1682">
        <v>27.2</v>
      </c>
      <c r="I1682">
        <v>1026718</v>
      </c>
      <c r="J1682">
        <v>1</v>
      </c>
      <c r="K1682">
        <v>0</v>
      </c>
      <c r="L1682">
        <v>1</v>
      </c>
      <c r="M1682">
        <v>0</v>
      </c>
      <c r="N1682">
        <v>9020295</v>
      </c>
      <c r="O1682">
        <v>3</v>
      </c>
      <c r="P1682" t="s">
        <v>17</v>
      </c>
      <c r="Q1682">
        <v>1005</v>
      </c>
      <c r="R1682">
        <v>6</v>
      </c>
      <c r="S1682">
        <v>0</v>
      </c>
      <c r="T1682">
        <v>0</v>
      </c>
      <c r="V1682" t="s">
        <v>1387</v>
      </c>
      <c r="W1682">
        <v>3</v>
      </c>
      <c r="X1682" s="68">
        <v>42354</v>
      </c>
      <c r="Y1682" s="68">
        <v>36525</v>
      </c>
      <c r="Z1682">
        <v>0</v>
      </c>
      <c r="AA1682">
        <v>25</v>
      </c>
      <c r="AB1682" t="s">
        <v>615</v>
      </c>
      <c r="AE1682" t="s">
        <v>437</v>
      </c>
      <c r="AF1682">
        <v>30001</v>
      </c>
    </row>
    <row r="1683" spans="1:32" x14ac:dyDescent="0.25">
      <c r="A1683" t="s">
        <v>851</v>
      </c>
      <c r="B1683" t="s">
        <v>615</v>
      </c>
      <c r="C1683" s="158" t="str">
        <f t="shared" si="26"/>
        <v>1140424</v>
      </c>
      <c r="D1683">
        <v>114042</v>
      </c>
      <c r="F1683">
        <v>12</v>
      </c>
      <c r="G1683">
        <v>25</v>
      </c>
      <c r="I1683">
        <v>1026719</v>
      </c>
      <c r="J1683">
        <v>1</v>
      </c>
      <c r="K1683">
        <v>0</v>
      </c>
      <c r="L1683">
        <v>1</v>
      </c>
      <c r="M1683">
        <v>0</v>
      </c>
      <c r="N1683">
        <v>9020295</v>
      </c>
      <c r="O1683">
        <v>4</v>
      </c>
      <c r="P1683" t="s">
        <v>17</v>
      </c>
      <c r="Q1683">
        <v>1005</v>
      </c>
      <c r="R1683">
        <v>6</v>
      </c>
      <c r="S1683">
        <v>0</v>
      </c>
      <c r="T1683">
        <v>0</v>
      </c>
      <c r="V1683" t="s">
        <v>1387</v>
      </c>
      <c r="W1683">
        <v>3</v>
      </c>
      <c r="X1683" s="68">
        <v>42354</v>
      </c>
      <c r="Y1683" s="68">
        <v>36525</v>
      </c>
      <c r="Z1683">
        <v>0</v>
      </c>
      <c r="AA1683">
        <v>25</v>
      </c>
      <c r="AB1683" t="s">
        <v>615</v>
      </c>
      <c r="AE1683" t="s">
        <v>437</v>
      </c>
      <c r="AF1683">
        <v>30001</v>
      </c>
    </row>
    <row r="1684" spans="1:32" x14ac:dyDescent="0.25">
      <c r="A1684" t="s">
        <v>851</v>
      </c>
      <c r="B1684" t="s">
        <v>615</v>
      </c>
      <c r="C1684" s="158" t="str">
        <f t="shared" si="26"/>
        <v>1140425</v>
      </c>
      <c r="D1684">
        <v>114042</v>
      </c>
      <c r="F1684">
        <v>12</v>
      </c>
      <c r="G1684">
        <v>29.4</v>
      </c>
      <c r="I1684">
        <v>1026720</v>
      </c>
      <c r="J1684">
        <v>1</v>
      </c>
      <c r="K1684">
        <v>0</v>
      </c>
      <c r="L1684">
        <v>1</v>
      </c>
      <c r="M1684">
        <v>0</v>
      </c>
      <c r="N1684">
        <v>9020295</v>
      </c>
      <c r="O1684">
        <v>5</v>
      </c>
      <c r="P1684" t="s">
        <v>17</v>
      </c>
      <c r="Q1684">
        <v>1005</v>
      </c>
      <c r="R1684">
        <v>6</v>
      </c>
      <c r="S1684">
        <v>0</v>
      </c>
      <c r="T1684">
        <v>0</v>
      </c>
      <c r="V1684" t="s">
        <v>1387</v>
      </c>
      <c r="W1684">
        <v>3</v>
      </c>
      <c r="X1684" s="68">
        <v>42354</v>
      </c>
      <c r="Y1684" s="68">
        <v>36525</v>
      </c>
      <c r="Z1684">
        <v>0</v>
      </c>
      <c r="AA1684">
        <v>25</v>
      </c>
      <c r="AB1684" t="s">
        <v>615</v>
      </c>
      <c r="AE1684" t="s">
        <v>437</v>
      </c>
      <c r="AF1684">
        <v>30001</v>
      </c>
    </row>
    <row r="1685" spans="1:32" x14ac:dyDescent="0.25">
      <c r="A1685" t="s">
        <v>852</v>
      </c>
      <c r="B1685" t="s">
        <v>615</v>
      </c>
      <c r="C1685" s="158" t="str">
        <f t="shared" si="26"/>
        <v>1140501</v>
      </c>
      <c r="D1685">
        <v>114050</v>
      </c>
      <c r="F1685">
        <v>12</v>
      </c>
      <c r="G1685">
        <v>33.700000000000003</v>
      </c>
      <c r="I1685">
        <v>1026750</v>
      </c>
      <c r="J1685">
        <v>1</v>
      </c>
      <c r="K1685">
        <v>0</v>
      </c>
      <c r="L1685">
        <v>1</v>
      </c>
      <c r="M1685">
        <v>0</v>
      </c>
      <c r="N1685">
        <v>9020301</v>
      </c>
      <c r="O1685">
        <v>1</v>
      </c>
      <c r="P1685" t="s">
        <v>853</v>
      </c>
      <c r="Q1685">
        <v>1005</v>
      </c>
      <c r="R1685">
        <v>6</v>
      </c>
      <c r="S1685">
        <v>0</v>
      </c>
      <c r="T1685">
        <v>0</v>
      </c>
      <c r="V1685" t="s">
        <v>1387</v>
      </c>
      <c r="W1685">
        <v>3</v>
      </c>
      <c r="X1685" s="68">
        <v>42354</v>
      </c>
      <c r="Y1685" s="68">
        <v>36525</v>
      </c>
      <c r="Z1685">
        <v>0</v>
      </c>
      <c r="AA1685">
        <v>25</v>
      </c>
      <c r="AB1685" t="s">
        <v>615</v>
      </c>
      <c r="AE1685" t="s">
        <v>437</v>
      </c>
      <c r="AF1685">
        <v>30001</v>
      </c>
    </row>
    <row r="1686" spans="1:32" x14ac:dyDescent="0.25">
      <c r="A1686" t="s">
        <v>852</v>
      </c>
      <c r="B1686" t="s">
        <v>615</v>
      </c>
      <c r="C1686" s="158" t="str">
        <f t="shared" si="26"/>
        <v>1140502</v>
      </c>
      <c r="D1686">
        <v>114050</v>
      </c>
      <c r="F1686">
        <v>12</v>
      </c>
      <c r="G1686">
        <v>41.4</v>
      </c>
      <c r="I1686">
        <v>1026751</v>
      </c>
      <c r="J1686">
        <v>1</v>
      </c>
      <c r="K1686">
        <v>0</v>
      </c>
      <c r="L1686">
        <v>1</v>
      </c>
      <c r="M1686">
        <v>0</v>
      </c>
      <c r="N1686">
        <v>9020301</v>
      </c>
      <c r="O1686">
        <v>2</v>
      </c>
      <c r="P1686" t="s">
        <v>853</v>
      </c>
      <c r="Q1686">
        <v>1005</v>
      </c>
      <c r="R1686">
        <v>6</v>
      </c>
      <c r="S1686">
        <v>0</v>
      </c>
      <c r="T1686">
        <v>0</v>
      </c>
      <c r="V1686" t="s">
        <v>1387</v>
      </c>
      <c r="W1686">
        <v>3</v>
      </c>
      <c r="X1686" s="68">
        <v>42354</v>
      </c>
      <c r="Y1686" s="68">
        <v>36525</v>
      </c>
      <c r="Z1686">
        <v>0</v>
      </c>
      <c r="AA1686">
        <v>25</v>
      </c>
      <c r="AB1686" t="s">
        <v>615</v>
      </c>
      <c r="AE1686" t="s">
        <v>437</v>
      </c>
      <c r="AF1686">
        <v>30001</v>
      </c>
    </row>
    <row r="1687" spans="1:32" x14ac:dyDescent="0.25">
      <c r="A1687" t="s">
        <v>852</v>
      </c>
      <c r="B1687" t="s">
        <v>615</v>
      </c>
      <c r="C1687" s="158" t="str">
        <f t="shared" si="26"/>
        <v>1140503</v>
      </c>
      <c r="D1687">
        <v>114050</v>
      </c>
      <c r="F1687">
        <v>12</v>
      </c>
      <c r="G1687">
        <v>52.2</v>
      </c>
      <c r="I1687">
        <v>1026752</v>
      </c>
      <c r="J1687">
        <v>1</v>
      </c>
      <c r="K1687">
        <v>0</v>
      </c>
      <c r="L1687">
        <v>1</v>
      </c>
      <c r="M1687">
        <v>0</v>
      </c>
      <c r="N1687">
        <v>9020301</v>
      </c>
      <c r="O1687">
        <v>3</v>
      </c>
      <c r="P1687" t="s">
        <v>853</v>
      </c>
      <c r="Q1687">
        <v>1005</v>
      </c>
      <c r="R1687">
        <v>6</v>
      </c>
      <c r="S1687">
        <v>0</v>
      </c>
      <c r="T1687">
        <v>0</v>
      </c>
      <c r="V1687" t="s">
        <v>1387</v>
      </c>
      <c r="W1687">
        <v>3</v>
      </c>
      <c r="X1687" s="68">
        <v>42354</v>
      </c>
      <c r="Y1687" s="68">
        <v>36525</v>
      </c>
      <c r="Z1687">
        <v>0</v>
      </c>
      <c r="AA1687">
        <v>25</v>
      </c>
      <c r="AB1687" t="s">
        <v>615</v>
      </c>
      <c r="AE1687" t="s">
        <v>437</v>
      </c>
      <c r="AF1687">
        <v>30001</v>
      </c>
    </row>
    <row r="1688" spans="1:32" x14ac:dyDescent="0.25">
      <c r="A1688" t="s">
        <v>852</v>
      </c>
      <c r="B1688" t="s">
        <v>615</v>
      </c>
      <c r="C1688" s="158" t="str">
        <f t="shared" si="26"/>
        <v>1140504</v>
      </c>
      <c r="D1688">
        <v>114050</v>
      </c>
      <c r="F1688">
        <v>12</v>
      </c>
      <c r="G1688">
        <v>43.5</v>
      </c>
      <c r="I1688">
        <v>1026753</v>
      </c>
      <c r="J1688">
        <v>1</v>
      </c>
      <c r="K1688">
        <v>0</v>
      </c>
      <c r="L1688">
        <v>1</v>
      </c>
      <c r="M1688">
        <v>0</v>
      </c>
      <c r="N1688">
        <v>9020301</v>
      </c>
      <c r="O1688">
        <v>4</v>
      </c>
      <c r="P1688" t="s">
        <v>853</v>
      </c>
      <c r="Q1688">
        <v>1005</v>
      </c>
      <c r="R1688">
        <v>6</v>
      </c>
      <c r="S1688">
        <v>0</v>
      </c>
      <c r="T1688">
        <v>0</v>
      </c>
      <c r="V1688" t="s">
        <v>1387</v>
      </c>
      <c r="W1688">
        <v>3</v>
      </c>
      <c r="X1688" s="68">
        <v>42354</v>
      </c>
      <c r="Y1688" s="68">
        <v>36525</v>
      </c>
      <c r="Z1688">
        <v>0</v>
      </c>
      <c r="AA1688">
        <v>25</v>
      </c>
      <c r="AB1688" t="s">
        <v>615</v>
      </c>
      <c r="AE1688" t="s">
        <v>437</v>
      </c>
      <c r="AF1688">
        <v>30001</v>
      </c>
    </row>
    <row r="1689" spans="1:32" x14ac:dyDescent="0.25">
      <c r="A1689" t="s">
        <v>852</v>
      </c>
      <c r="B1689" t="s">
        <v>615</v>
      </c>
      <c r="C1689" s="158" t="str">
        <f t="shared" si="26"/>
        <v>1140505</v>
      </c>
      <c r="D1689">
        <v>114050</v>
      </c>
      <c r="F1689">
        <v>12</v>
      </c>
      <c r="G1689">
        <v>55.5</v>
      </c>
      <c r="I1689">
        <v>1026754</v>
      </c>
      <c r="J1689">
        <v>1</v>
      </c>
      <c r="K1689">
        <v>0</v>
      </c>
      <c r="L1689">
        <v>1</v>
      </c>
      <c r="M1689">
        <v>0</v>
      </c>
      <c r="N1689">
        <v>9020301</v>
      </c>
      <c r="O1689">
        <v>5</v>
      </c>
      <c r="P1689" t="s">
        <v>853</v>
      </c>
      <c r="Q1689">
        <v>1005</v>
      </c>
      <c r="R1689">
        <v>6</v>
      </c>
      <c r="S1689">
        <v>0</v>
      </c>
      <c r="T1689">
        <v>0</v>
      </c>
      <c r="V1689" t="s">
        <v>1387</v>
      </c>
      <c r="W1689">
        <v>3</v>
      </c>
      <c r="X1689" s="68">
        <v>42354</v>
      </c>
      <c r="Y1689" s="68">
        <v>36525</v>
      </c>
      <c r="Z1689">
        <v>0</v>
      </c>
      <c r="AA1689">
        <v>25</v>
      </c>
      <c r="AB1689" t="s">
        <v>615</v>
      </c>
      <c r="AE1689" t="s">
        <v>437</v>
      </c>
      <c r="AF1689">
        <v>30001</v>
      </c>
    </row>
    <row r="1690" spans="1:32" x14ac:dyDescent="0.25">
      <c r="A1690" t="s">
        <v>854</v>
      </c>
      <c r="B1690" t="s">
        <v>615</v>
      </c>
      <c r="C1690" s="158" t="str">
        <f t="shared" si="26"/>
        <v>1140511</v>
      </c>
      <c r="D1690">
        <v>114051</v>
      </c>
      <c r="F1690">
        <v>12</v>
      </c>
      <c r="G1690">
        <v>27.2</v>
      </c>
      <c r="I1690">
        <v>1026758</v>
      </c>
      <c r="J1690">
        <v>1</v>
      </c>
      <c r="K1690">
        <v>0</v>
      </c>
      <c r="L1690">
        <v>1</v>
      </c>
      <c r="M1690">
        <v>0</v>
      </c>
      <c r="N1690">
        <v>9020301</v>
      </c>
      <c r="O1690">
        <v>1</v>
      </c>
      <c r="P1690" t="s">
        <v>855</v>
      </c>
      <c r="Q1690">
        <v>1005</v>
      </c>
      <c r="R1690">
        <v>6</v>
      </c>
      <c r="S1690">
        <v>0</v>
      </c>
      <c r="T1690">
        <v>0</v>
      </c>
      <c r="V1690" t="s">
        <v>1387</v>
      </c>
      <c r="W1690">
        <v>3</v>
      </c>
      <c r="X1690" s="68">
        <v>42354</v>
      </c>
      <c r="Y1690" s="68">
        <v>36525</v>
      </c>
      <c r="Z1690">
        <v>0</v>
      </c>
      <c r="AA1690">
        <v>25</v>
      </c>
      <c r="AB1690" t="s">
        <v>615</v>
      </c>
      <c r="AE1690" t="s">
        <v>437</v>
      </c>
      <c r="AF1690">
        <v>30001</v>
      </c>
    </row>
    <row r="1691" spans="1:32" x14ac:dyDescent="0.25">
      <c r="A1691" t="s">
        <v>854</v>
      </c>
      <c r="B1691" t="s">
        <v>615</v>
      </c>
      <c r="C1691" s="158" t="str">
        <f t="shared" si="26"/>
        <v>1140512</v>
      </c>
      <c r="D1691">
        <v>114051</v>
      </c>
      <c r="F1691">
        <v>12</v>
      </c>
      <c r="G1691">
        <v>32.700000000000003</v>
      </c>
      <c r="I1691">
        <v>1026759</v>
      </c>
      <c r="J1691">
        <v>1</v>
      </c>
      <c r="K1691">
        <v>0</v>
      </c>
      <c r="L1691">
        <v>1</v>
      </c>
      <c r="M1691">
        <v>0</v>
      </c>
      <c r="N1691">
        <v>9020301</v>
      </c>
      <c r="O1691">
        <v>2</v>
      </c>
      <c r="P1691" t="s">
        <v>855</v>
      </c>
      <c r="Q1691">
        <v>1005</v>
      </c>
      <c r="R1691">
        <v>6</v>
      </c>
      <c r="S1691">
        <v>0</v>
      </c>
      <c r="T1691">
        <v>0</v>
      </c>
      <c r="V1691" t="s">
        <v>1387</v>
      </c>
      <c r="W1691">
        <v>3</v>
      </c>
      <c r="X1691" s="68">
        <v>42354</v>
      </c>
      <c r="Y1691" s="68">
        <v>36525</v>
      </c>
      <c r="Z1691">
        <v>0</v>
      </c>
      <c r="AA1691">
        <v>25</v>
      </c>
      <c r="AB1691" t="s">
        <v>615</v>
      </c>
      <c r="AE1691" t="s">
        <v>437</v>
      </c>
      <c r="AF1691">
        <v>30001</v>
      </c>
    </row>
    <row r="1692" spans="1:32" x14ac:dyDescent="0.25">
      <c r="A1692" t="s">
        <v>854</v>
      </c>
      <c r="B1692" t="s">
        <v>615</v>
      </c>
      <c r="C1692" s="158" t="str">
        <f t="shared" si="26"/>
        <v>1140513</v>
      </c>
      <c r="D1692">
        <v>114051</v>
      </c>
      <c r="F1692">
        <v>12</v>
      </c>
      <c r="G1692">
        <v>40.299999999999997</v>
      </c>
      <c r="I1692">
        <v>1026760</v>
      </c>
      <c r="J1692">
        <v>1</v>
      </c>
      <c r="K1692">
        <v>0</v>
      </c>
      <c r="L1692">
        <v>1</v>
      </c>
      <c r="M1692">
        <v>0</v>
      </c>
      <c r="N1692">
        <v>9020301</v>
      </c>
      <c r="O1692">
        <v>3</v>
      </c>
      <c r="P1692" t="s">
        <v>855</v>
      </c>
      <c r="Q1692">
        <v>1005</v>
      </c>
      <c r="R1692">
        <v>6</v>
      </c>
      <c r="S1692">
        <v>0</v>
      </c>
      <c r="T1692">
        <v>0</v>
      </c>
      <c r="V1692" t="s">
        <v>1387</v>
      </c>
      <c r="W1692">
        <v>3</v>
      </c>
      <c r="X1692" s="68">
        <v>42354</v>
      </c>
      <c r="Y1692" s="68">
        <v>36525</v>
      </c>
      <c r="Z1692">
        <v>0</v>
      </c>
      <c r="AA1692">
        <v>25</v>
      </c>
      <c r="AB1692" t="s">
        <v>615</v>
      </c>
      <c r="AE1692" t="s">
        <v>437</v>
      </c>
      <c r="AF1692">
        <v>30001</v>
      </c>
    </row>
    <row r="1693" spans="1:32" x14ac:dyDescent="0.25">
      <c r="A1693" t="s">
        <v>854</v>
      </c>
      <c r="B1693" t="s">
        <v>615</v>
      </c>
      <c r="C1693" s="158" t="str">
        <f t="shared" si="26"/>
        <v>1140514</v>
      </c>
      <c r="D1693">
        <v>114051</v>
      </c>
      <c r="F1693">
        <v>12</v>
      </c>
      <c r="G1693">
        <v>34.799999999999997</v>
      </c>
      <c r="I1693">
        <v>1026761</v>
      </c>
      <c r="J1693">
        <v>1</v>
      </c>
      <c r="K1693">
        <v>0</v>
      </c>
      <c r="L1693">
        <v>1</v>
      </c>
      <c r="M1693">
        <v>0</v>
      </c>
      <c r="N1693">
        <v>9020301</v>
      </c>
      <c r="O1693">
        <v>4</v>
      </c>
      <c r="P1693" t="s">
        <v>855</v>
      </c>
      <c r="Q1693">
        <v>1005</v>
      </c>
      <c r="R1693">
        <v>6</v>
      </c>
      <c r="S1693">
        <v>0</v>
      </c>
      <c r="T1693">
        <v>0</v>
      </c>
      <c r="V1693" t="s">
        <v>1387</v>
      </c>
      <c r="W1693">
        <v>3</v>
      </c>
      <c r="X1693" s="68">
        <v>42354</v>
      </c>
      <c r="Y1693" s="68">
        <v>36525</v>
      </c>
      <c r="Z1693">
        <v>0</v>
      </c>
      <c r="AA1693">
        <v>25</v>
      </c>
      <c r="AB1693" t="s">
        <v>615</v>
      </c>
      <c r="AE1693" t="s">
        <v>437</v>
      </c>
      <c r="AF1693">
        <v>30001</v>
      </c>
    </row>
    <row r="1694" spans="1:32" x14ac:dyDescent="0.25">
      <c r="A1694" t="s">
        <v>854</v>
      </c>
      <c r="B1694" t="s">
        <v>615</v>
      </c>
      <c r="C1694" s="158" t="str">
        <f t="shared" si="26"/>
        <v>1140515</v>
      </c>
      <c r="D1694">
        <v>114051</v>
      </c>
      <c r="F1694">
        <v>12</v>
      </c>
      <c r="G1694">
        <v>42.4</v>
      </c>
      <c r="I1694">
        <v>1026762</v>
      </c>
      <c r="J1694">
        <v>1</v>
      </c>
      <c r="K1694">
        <v>0</v>
      </c>
      <c r="L1694">
        <v>1</v>
      </c>
      <c r="M1694">
        <v>0</v>
      </c>
      <c r="N1694">
        <v>9020301</v>
      </c>
      <c r="O1694">
        <v>5</v>
      </c>
      <c r="P1694" t="s">
        <v>855</v>
      </c>
      <c r="Q1694">
        <v>1005</v>
      </c>
      <c r="R1694">
        <v>6</v>
      </c>
      <c r="S1694">
        <v>0</v>
      </c>
      <c r="T1694">
        <v>0</v>
      </c>
      <c r="V1694" t="s">
        <v>1387</v>
      </c>
      <c r="W1694">
        <v>3</v>
      </c>
      <c r="X1694" s="68">
        <v>42354</v>
      </c>
      <c r="Y1694" s="68">
        <v>36525</v>
      </c>
      <c r="Z1694">
        <v>0</v>
      </c>
      <c r="AA1694">
        <v>25</v>
      </c>
      <c r="AB1694" t="s">
        <v>615</v>
      </c>
      <c r="AE1694" t="s">
        <v>437</v>
      </c>
      <c r="AF1694">
        <v>30001</v>
      </c>
    </row>
    <row r="1695" spans="1:32" x14ac:dyDescent="0.25">
      <c r="A1695" t="s">
        <v>856</v>
      </c>
      <c r="B1695" t="s">
        <v>857</v>
      </c>
      <c r="C1695" s="158" t="str">
        <f t="shared" si="26"/>
        <v>1112951</v>
      </c>
      <c r="D1695">
        <v>111295</v>
      </c>
      <c r="F1695">
        <v>12</v>
      </c>
      <c r="G1695">
        <v>225</v>
      </c>
      <c r="I1695">
        <v>1020748</v>
      </c>
      <c r="J1695">
        <v>0</v>
      </c>
      <c r="K1695">
        <v>0</v>
      </c>
      <c r="L1695">
        <v>0</v>
      </c>
      <c r="M1695">
        <v>0</v>
      </c>
      <c r="N1695">
        <v>9020287</v>
      </c>
      <c r="O1695">
        <v>1</v>
      </c>
      <c r="P1695" t="s">
        <v>858</v>
      </c>
      <c r="Q1695">
        <v>1005</v>
      </c>
      <c r="R1695">
        <v>6</v>
      </c>
      <c r="S1695">
        <v>0</v>
      </c>
      <c r="T1695">
        <v>0</v>
      </c>
      <c r="V1695" t="s">
        <v>1387</v>
      </c>
      <c r="W1695">
        <v>3</v>
      </c>
      <c r="X1695" s="68">
        <v>42354</v>
      </c>
      <c r="Y1695" s="68">
        <v>36525</v>
      </c>
      <c r="Z1695">
        <v>0</v>
      </c>
      <c r="AA1695">
        <v>26</v>
      </c>
      <c r="AB1695" t="s">
        <v>857</v>
      </c>
      <c r="AE1695" t="s">
        <v>389</v>
      </c>
      <c r="AF1695">
        <v>30000</v>
      </c>
    </row>
    <row r="1696" spans="1:32" x14ac:dyDescent="0.25">
      <c r="A1696" t="s">
        <v>856</v>
      </c>
      <c r="B1696" t="s">
        <v>857</v>
      </c>
      <c r="C1696" s="158" t="str">
        <f t="shared" si="26"/>
        <v>1112952</v>
      </c>
      <c r="D1696">
        <v>111295</v>
      </c>
      <c r="F1696">
        <v>12</v>
      </c>
      <c r="G1696">
        <v>250</v>
      </c>
      <c r="I1696">
        <v>1020749</v>
      </c>
      <c r="J1696">
        <v>0</v>
      </c>
      <c r="K1696">
        <v>0</v>
      </c>
      <c r="L1696">
        <v>0</v>
      </c>
      <c r="M1696">
        <v>0</v>
      </c>
      <c r="N1696">
        <v>9020287</v>
      </c>
      <c r="O1696">
        <v>2</v>
      </c>
      <c r="P1696" t="s">
        <v>858</v>
      </c>
      <c r="Q1696">
        <v>1005</v>
      </c>
      <c r="R1696">
        <v>6</v>
      </c>
      <c r="S1696">
        <v>0</v>
      </c>
      <c r="T1696">
        <v>0</v>
      </c>
      <c r="V1696" t="s">
        <v>1387</v>
      </c>
      <c r="W1696">
        <v>3</v>
      </c>
      <c r="X1696" s="68">
        <v>42354</v>
      </c>
      <c r="Y1696" s="68">
        <v>36525</v>
      </c>
      <c r="Z1696">
        <v>0</v>
      </c>
      <c r="AA1696">
        <v>26</v>
      </c>
      <c r="AB1696" t="s">
        <v>857</v>
      </c>
      <c r="AE1696" t="s">
        <v>389</v>
      </c>
      <c r="AF1696">
        <v>30000</v>
      </c>
    </row>
    <row r="1697" spans="1:32" x14ac:dyDescent="0.25">
      <c r="A1697" t="s">
        <v>856</v>
      </c>
      <c r="B1697" t="s">
        <v>857</v>
      </c>
      <c r="C1697" s="158" t="str">
        <f t="shared" si="26"/>
        <v>1112953</v>
      </c>
      <c r="D1697">
        <v>111295</v>
      </c>
      <c r="F1697">
        <v>12</v>
      </c>
      <c r="G1697">
        <v>300</v>
      </c>
      <c r="I1697">
        <v>1020750</v>
      </c>
      <c r="J1697">
        <v>0</v>
      </c>
      <c r="K1697">
        <v>0</v>
      </c>
      <c r="L1697">
        <v>0</v>
      </c>
      <c r="M1697">
        <v>0</v>
      </c>
      <c r="N1697">
        <v>9020287</v>
      </c>
      <c r="O1697">
        <v>3</v>
      </c>
      <c r="P1697" t="s">
        <v>858</v>
      </c>
      <c r="Q1697">
        <v>1005</v>
      </c>
      <c r="R1697">
        <v>6</v>
      </c>
      <c r="S1697">
        <v>0</v>
      </c>
      <c r="T1697">
        <v>0</v>
      </c>
      <c r="V1697" t="s">
        <v>1387</v>
      </c>
      <c r="W1697">
        <v>3</v>
      </c>
      <c r="X1697" s="68">
        <v>42354</v>
      </c>
      <c r="Y1697" s="68">
        <v>36525</v>
      </c>
      <c r="Z1697">
        <v>0</v>
      </c>
      <c r="AA1697">
        <v>26</v>
      </c>
      <c r="AB1697" t="s">
        <v>857</v>
      </c>
      <c r="AE1697" t="s">
        <v>389</v>
      </c>
      <c r="AF1697">
        <v>30000</v>
      </c>
    </row>
    <row r="1698" spans="1:32" x14ac:dyDescent="0.25">
      <c r="A1698" t="s">
        <v>856</v>
      </c>
      <c r="B1698" t="s">
        <v>857</v>
      </c>
      <c r="C1698" s="158" t="str">
        <f t="shared" si="26"/>
        <v>1112954</v>
      </c>
      <c r="D1698">
        <v>111295</v>
      </c>
      <c r="F1698">
        <v>12</v>
      </c>
      <c r="G1698">
        <v>275</v>
      </c>
      <c r="I1698">
        <v>1020751</v>
      </c>
      <c r="J1698">
        <v>0</v>
      </c>
      <c r="K1698">
        <v>0</v>
      </c>
      <c r="L1698">
        <v>0</v>
      </c>
      <c r="M1698">
        <v>0</v>
      </c>
      <c r="N1698">
        <v>9020287</v>
      </c>
      <c r="O1698">
        <v>4</v>
      </c>
      <c r="P1698" t="s">
        <v>858</v>
      </c>
      <c r="Q1698">
        <v>1005</v>
      </c>
      <c r="R1698">
        <v>6</v>
      </c>
      <c r="S1698">
        <v>0</v>
      </c>
      <c r="T1698">
        <v>0</v>
      </c>
      <c r="V1698" t="s">
        <v>1387</v>
      </c>
      <c r="W1698">
        <v>3</v>
      </c>
      <c r="X1698" s="68">
        <v>42354</v>
      </c>
      <c r="Y1698" s="68">
        <v>36525</v>
      </c>
      <c r="Z1698">
        <v>0</v>
      </c>
      <c r="AA1698">
        <v>26</v>
      </c>
      <c r="AB1698" t="s">
        <v>857</v>
      </c>
      <c r="AE1698" t="s">
        <v>389</v>
      </c>
      <c r="AF1698">
        <v>30000</v>
      </c>
    </row>
    <row r="1699" spans="1:32" x14ac:dyDescent="0.25">
      <c r="A1699" t="s">
        <v>856</v>
      </c>
      <c r="B1699" t="s">
        <v>857</v>
      </c>
      <c r="C1699" s="158" t="str">
        <f t="shared" si="26"/>
        <v>1112955</v>
      </c>
      <c r="D1699">
        <v>111295</v>
      </c>
      <c r="F1699">
        <v>12</v>
      </c>
      <c r="G1699">
        <v>325</v>
      </c>
      <c r="I1699">
        <v>1020752</v>
      </c>
      <c r="J1699">
        <v>0</v>
      </c>
      <c r="K1699">
        <v>0</v>
      </c>
      <c r="L1699">
        <v>0</v>
      </c>
      <c r="M1699">
        <v>0</v>
      </c>
      <c r="N1699">
        <v>9020287</v>
      </c>
      <c r="O1699">
        <v>5</v>
      </c>
      <c r="P1699" t="s">
        <v>858</v>
      </c>
      <c r="Q1699">
        <v>1005</v>
      </c>
      <c r="R1699">
        <v>6</v>
      </c>
      <c r="S1699">
        <v>0</v>
      </c>
      <c r="T1699">
        <v>0</v>
      </c>
      <c r="V1699" t="s">
        <v>1387</v>
      </c>
      <c r="W1699">
        <v>3</v>
      </c>
      <c r="X1699" s="68">
        <v>42354</v>
      </c>
      <c r="Y1699" s="68">
        <v>36525</v>
      </c>
      <c r="Z1699">
        <v>0</v>
      </c>
      <c r="AA1699">
        <v>26</v>
      </c>
      <c r="AB1699" t="s">
        <v>857</v>
      </c>
      <c r="AE1699" t="s">
        <v>389</v>
      </c>
      <c r="AF1699">
        <v>30000</v>
      </c>
    </row>
    <row r="1700" spans="1:32" x14ac:dyDescent="0.25">
      <c r="A1700" t="s">
        <v>1519</v>
      </c>
      <c r="B1700" t="s">
        <v>615</v>
      </c>
      <c r="C1700" s="158" t="str">
        <f t="shared" si="26"/>
        <v>1140701</v>
      </c>
      <c r="D1700">
        <v>114070</v>
      </c>
      <c r="F1700">
        <v>12</v>
      </c>
      <c r="G1700">
        <v>24</v>
      </c>
      <c r="I1700">
        <v>1026769</v>
      </c>
      <c r="J1700">
        <v>1</v>
      </c>
      <c r="K1700">
        <v>0</v>
      </c>
      <c r="L1700">
        <v>1</v>
      </c>
      <c r="M1700">
        <v>0</v>
      </c>
      <c r="N1700">
        <v>9020263</v>
      </c>
      <c r="O1700">
        <v>1</v>
      </c>
      <c r="P1700" t="s">
        <v>130</v>
      </c>
      <c r="Q1700">
        <v>1005</v>
      </c>
      <c r="R1700">
        <v>6</v>
      </c>
      <c r="S1700">
        <v>0</v>
      </c>
      <c r="T1700">
        <v>0</v>
      </c>
      <c r="V1700" t="s">
        <v>1387</v>
      </c>
      <c r="W1700">
        <v>3</v>
      </c>
      <c r="X1700" s="68">
        <v>42354</v>
      </c>
      <c r="Y1700" s="68">
        <v>36525</v>
      </c>
      <c r="Z1700">
        <v>0</v>
      </c>
      <c r="AA1700">
        <v>25</v>
      </c>
      <c r="AB1700" t="s">
        <v>615</v>
      </c>
      <c r="AE1700" t="s">
        <v>437</v>
      </c>
      <c r="AF1700">
        <v>30001</v>
      </c>
    </row>
    <row r="1701" spans="1:32" x14ac:dyDescent="0.25">
      <c r="A1701" t="s">
        <v>1519</v>
      </c>
      <c r="B1701" t="s">
        <v>615</v>
      </c>
      <c r="C1701" s="158" t="str">
        <f t="shared" si="26"/>
        <v>1140702</v>
      </c>
      <c r="D1701">
        <v>114070</v>
      </c>
      <c r="F1701">
        <v>12</v>
      </c>
      <c r="G1701">
        <v>28.3</v>
      </c>
      <c r="I1701">
        <v>1026770</v>
      </c>
      <c r="J1701">
        <v>1</v>
      </c>
      <c r="K1701">
        <v>0</v>
      </c>
      <c r="L1701">
        <v>1</v>
      </c>
      <c r="M1701">
        <v>0</v>
      </c>
      <c r="N1701">
        <v>9020263</v>
      </c>
      <c r="O1701">
        <v>2</v>
      </c>
      <c r="P1701" t="s">
        <v>130</v>
      </c>
      <c r="Q1701">
        <v>1005</v>
      </c>
      <c r="R1701">
        <v>6</v>
      </c>
      <c r="S1701">
        <v>0</v>
      </c>
      <c r="T1701">
        <v>0</v>
      </c>
      <c r="V1701" t="s">
        <v>1387</v>
      </c>
      <c r="W1701">
        <v>3</v>
      </c>
      <c r="X1701" s="68">
        <v>42354</v>
      </c>
      <c r="Y1701" s="68">
        <v>36525</v>
      </c>
      <c r="Z1701">
        <v>0</v>
      </c>
      <c r="AA1701">
        <v>25</v>
      </c>
      <c r="AB1701" t="s">
        <v>615</v>
      </c>
      <c r="AE1701" t="s">
        <v>437</v>
      </c>
      <c r="AF1701">
        <v>30001</v>
      </c>
    </row>
    <row r="1702" spans="1:32" x14ac:dyDescent="0.25">
      <c r="A1702" t="s">
        <v>1519</v>
      </c>
      <c r="B1702" t="s">
        <v>615</v>
      </c>
      <c r="C1702" s="158" t="str">
        <f t="shared" si="26"/>
        <v>1140703</v>
      </c>
      <c r="D1702">
        <v>114070</v>
      </c>
      <c r="F1702">
        <v>12</v>
      </c>
      <c r="G1702">
        <v>34.799999999999997</v>
      </c>
      <c r="I1702">
        <v>1026771</v>
      </c>
      <c r="J1702">
        <v>1</v>
      </c>
      <c r="K1702">
        <v>0</v>
      </c>
      <c r="L1702">
        <v>1</v>
      </c>
      <c r="M1702">
        <v>0</v>
      </c>
      <c r="N1702">
        <v>9020263</v>
      </c>
      <c r="O1702">
        <v>3</v>
      </c>
      <c r="P1702" t="s">
        <v>130</v>
      </c>
      <c r="Q1702">
        <v>1005</v>
      </c>
      <c r="R1702">
        <v>6</v>
      </c>
      <c r="S1702">
        <v>0</v>
      </c>
      <c r="T1702">
        <v>0</v>
      </c>
      <c r="V1702" t="s">
        <v>1387</v>
      </c>
      <c r="W1702">
        <v>3</v>
      </c>
      <c r="X1702" s="68">
        <v>42354</v>
      </c>
      <c r="Y1702" s="68">
        <v>36525</v>
      </c>
      <c r="Z1702">
        <v>0</v>
      </c>
      <c r="AA1702">
        <v>25</v>
      </c>
      <c r="AB1702" t="s">
        <v>615</v>
      </c>
      <c r="AE1702" t="s">
        <v>437</v>
      </c>
      <c r="AF1702">
        <v>30001</v>
      </c>
    </row>
    <row r="1703" spans="1:32" x14ac:dyDescent="0.25">
      <c r="A1703" t="s">
        <v>1519</v>
      </c>
      <c r="B1703" t="s">
        <v>615</v>
      </c>
      <c r="C1703" s="158" t="str">
        <f t="shared" si="26"/>
        <v>1140704</v>
      </c>
      <c r="D1703">
        <v>114070</v>
      </c>
      <c r="F1703">
        <v>12</v>
      </c>
      <c r="G1703">
        <v>27.2</v>
      </c>
      <c r="I1703">
        <v>1026772</v>
      </c>
      <c r="J1703">
        <v>1</v>
      </c>
      <c r="K1703">
        <v>0</v>
      </c>
      <c r="L1703">
        <v>1</v>
      </c>
      <c r="M1703">
        <v>0</v>
      </c>
      <c r="N1703">
        <v>9020263</v>
      </c>
      <c r="O1703">
        <v>4</v>
      </c>
      <c r="P1703" t="s">
        <v>130</v>
      </c>
      <c r="Q1703">
        <v>1005</v>
      </c>
      <c r="R1703">
        <v>6</v>
      </c>
      <c r="S1703">
        <v>0</v>
      </c>
      <c r="T1703">
        <v>0</v>
      </c>
      <c r="V1703" t="s">
        <v>1387</v>
      </c>
      <c r="W1703">
        <v>3</v>
      </c>
      <c r="X1703" s="68">
        <v>42354</v>
      </c>
      <c r="Y1703" s="68">
        <v>36525</v>
      </c>
      <c r="Z1703">
        <v>0</v>
      </c>
      <c r="AA1703">
        <v>25</v>
      </c>
      <c r="AB1703" t="s">
        <v>615</v>
      </c>
      <c r="AE1703" t="s">
        <v>437</v>
      </c>
      <c r="AF1703">
        <v>30001</v>
      </c>
    </row>
    <row r="1704" spans="1:32" x14ac:dyDescent="0.25">
      <c r="A1704" t="s">
        <v>1519</v>
      </c>
      <c r="B1704" t="s">
        <v>615</v>
      </c>
      <c r="C1704" s="158" t="str">
        <f t="shared" si="26"/>
        <v>1140705</v>
      </c>
      <c r="D1704">
        <v>114070</v>
      </c>
      <c r="F1704">
        <v>12</v>
      </c>
      <c r="G1704">
        <v>37</v>
      </c>
      <c r="I1704">
        <v>1026773</v>
      </c>
      <c r="J1704">
        <v>1</v>
      </c>
      <c r="K1704">
        <v>0</v>
      </c>
      <c r="L1704">
        <v>1</v>
      </c>
      <c r="M1704">
        <v>0</v>
      </c>
      <c r="N1704">
        <v>9020263</v>
      </c>
      <c r="O1704">
        <v>5</v>
      </c>
      <c r="P1704" t="s">
        <v>130</v>
      </c>
      <c r="Q1704">
        <v>1005</v>
      </c>
      <c r="R1704">
        <v>6</v>
      </c>
      <c r="S1704">
        <v>0</v>
      </c>
      <c r="T1704">
        <v>0</v>
      </c>
      <c r="V1704" t="s">
        <v>1387</v>
      </c>
      <c r="W1704">
        <v>3</v>
      </c>
      <c r="X1704" s="68">
        <v>42354</v>
      </c>
      <c r="Y1704" s="68">
        <v>36525</v>
      </c>
      <c r="Z1704">
        <v>0</v>
      </c>
      <c r="AA1704">
        <v>25</v>
      </c>
      <c r="AB1704" t="s">
        <v>615</v>
      </c>
      <c r="AE1704" t="s">
        <v>437</v>
      </c>
      <c r="AF1704">
        <v>30001</v>
      </c>
    </row>
    <row r="1705" spans="1:32" x14ac:dyDescent="0.25">
      <c r="A1705" t="s">
        <v>859</v>
      </c>
      <c r="B1705" t="s">
        <v>607</v>
      </c>
      <c r="C1705" s="158" t="str">
        <f t="shared" si="26"/>
        <v>1140901</v>
      </c>
      <c r="D1705">
        <v>114090</v>
      </c>
      <c r="F1705">
        <v>12</v>
      </c>
      <c r="G1705">
        <v>10.4</v>
      </c>
      <c r="I1705">
        <v>1026785</v>
      </c>
      <c r="J1705">
        <v>1</v>
      </c>
      <c r="K1705">
        <v>0</v>
      </c>
      <c r="L1705">
        <v>1</v>
      </c>
      <c r="M1705">
        <v>0</v>
      </c>
      <c r="N1705">
        <v>9020303</v>
      </c>
      <c r="O1705">
        <v>1</v>
      </c>
      <c r="P1705" t="s">
        <v>95</v>
      </c>
      <c r="Q1705">
        <v>1005</v>
      </c>
      <c r="R1705">
        <v>6</v>
      </c>
      <c r="S1705">
        <v>0</v>
      </c>
      <c r="T1705">
        <v>0</v>
      </c>
      <c r="V1705" t="s">
        <v>1387</v>
      </c>
      <c r="W1705">
        <v>3</v>
      </c>
      <c r="X1705" s="68">
        <v>42354</v>
      </c>
      <c r="Y1705" s="68">
        <v>36525</v>
      </c>
      <c r="Z1705">
        <v>0</v>
      </c>
      <c r="AA1705">
        <v>22</v>
      </c>
      <c r="AB1705" t="s">
        <v>607</v>
      </c>
      <c r="AE1705" t="s">
        <v>437</v>
      </c>
      <c r="AF1705">
        <v>30001</v>
      </c>
    </row>
    <row r="1706" spans="1:32" x14ac:dyDescent="0.25">
      <c r="A1706" t="s">
        <v>859</v>
      </c>
      <c r="B1706" t="s">
        <v>607</v>
      </c>
      <c r="C1706" s="158" t="str">
        <f t="shared" si="26"/>
        <v>1140902</v>
      </c>
      <c r="D1706">
        <v>114090</v>
      </c>
      <c r="F1706">
        <v>12</v>
      </c>
      <c r="G1706">
        <v>12.8</v>
      </c>
      <c r="I1706">
        <v>1026786</v>
      </c>
      <c r="J1706">
        <v>1</v>
      </c>
      <c r="K1706">
        <v>0</v>
      </c>
      <c r="L1706">
        <v>1</v>
      </c>
      <c r="M1706">
        <v>0</v>
      </c>
      <c r="N1706">
        <v>9020303</v>
      </c>
      <c r="O1706">
        <v>2</v>
      </c>
      <c r="P1706" t="s">
        <v>95</v>
      </c>
      <c r="Q1706">
        <v>1005</v>
      </c>
      <c r="R1706">
        <v>6</v>
      </c>
      <c r="S1706">
        <v>0</v>
      </c>
      <c r="T1706">
        <v>0</v>
      </c>
      <c r="V1706" t="s">
        <v>1387</v>
      </c>
      <c r="W1706">
        <v>3</v>
      </c>
      <c r="X1706" s="68">
        <v>42354</v>
      </c>
      <c r="Y1706" s="68">
        <v>36525</v>
      </c>
      <c r="Z1706">
        <v>0</v>
      </c>
      <c r="AA1706">
        <v>22</v>
      </c>
      <c r="AB1706" t="s">
        <v>607</v>
      </c>
      <c r="AE1706" t="s">
        <v>437</v>
      </c>
      <c r="AF1706">
        <v>30001</v>
      </c>
    </row>
    <row r="1707" spans="1:32" x14ac:dyDescent="0.25">
      <c r="A1707" t="s">
        <v>859</v>
      </c>
      <c r="B1707" t="s">
        <v>607</v>
      </c>
      <c r="C1707" s="158" t="str">
        <f t="shared" si="26"/>
        <v>1140903</v>
      </c>
      <c r="D1707">
        <v>114090</v>
      </c>
      <c r="F1707">
        <v>12</v>
      </c>
      <c r="G1707">
        <v>16.399999999999999</v>
      </c>
      <c r="I1707">
        <v>1026787</v>
      </c>
      <c r="J1707">
        <v>1</v>
      </c>
      <c r="K1707">
        <v>0</v>
      </c>
      <c r="L1707">
        <v>1</v>
      </c>
      <c r="M1707">
        <v>0</v>
      </c>
      <c r="N1707">
        <v>9020303</v>
      </c>
      <c r="O1707">
        <v>3</v>
      </c>
      <c r="P1707" t="s">
        <v>95</v>
      </c>
      <c r="Q1707">
        <v>1005</v>
      </c>
      <c r="R1707">
        <v>6</v>
      </c>
      <c r="S1707">
        <v>0</v>
      </c>
      <c r="T1707">
        <v>0</v>
      </c>
      <c r="V1707" t="s">
        <v>1387</v>
      </c>
      <c r="W1707">
        <v>3</v>
      </c>
      <c r="X1707" s="68">
        <v>42354</v>
      </c>
      <c r="Y1707" s="68">
        <v>36525</v>
      </c>
      <c r="Z1707">
        <v>0</v>
      </c>
      <c r="AA1707">
        <v>22</v>
      </c>
      <c r="AB1707" t="s">
        <v>607</v>
      </c>
      <c r="AE1707" t="s">
        <v>437</v>
      </c>
      <c r="AF1707">
        <v>30001</v>
      </c>
    </row>
    <row r="1708" spans="1:32" x14ac:dyDescent="0.25">
      <c r="A1708" t="s">
        <v>859</v>
      </c>
      <c r="B1708" t="s">
        <v>607</v>
      </c>
      <c r="C1708" s="158" t="str">
        <f t="shared" si="26"/>
        <v>1140904</v>
      </c>
      <c r="D1708">
        <v>114090</v>
      </c>
      <c r="F1708">
        <v>12</v>
      </c>
      <c r="G1708">
        <v>13.4</v>
      </c>
      <c r="I1708">
        <v>1026788</v>
      </c>
      <c r="J1708">
        <v>1</v>
      </c>
      <c r="K1708">
        <v>0</v>
      </c>
      <c r="L1708">
        <v>1</v>
      </c>
      <c r="M1708">
        <v>0</v>
      </c>
      <c r="N1708">
        <v>9020303</v>
      </c>
      <c r="O1708">
        <v>4</v>
      </c>
      <c r="P1708" t="s">
        <v>95</v>
      </c>
      <c r="Q1708">
        <v>1005</v>
      </c>
      <c r="R1708">
        <v>6</v>
      </c>
      <c r="S1708">
        <v>0</v>
      </c>
      <c r="T1708">
        <v>0</v>
      </c>
      <c r="V1708" t="s">
        <v>1387</v>
      </c>
      <c r="W1708">
        <v>3</v>
      </c>
      <c r="X1708" s="68">
        <v>42354</v>
      </c>
      <c r="Y1708" s="68">
        <v>36525</v>
      </c>
      <c r="Z1708">
        <v>0</v>
      </c>
      <c r="AA1708">
        <v>22</v>
      </c>
      <c r="AB1708" t="s">
        <v>607</v>
      </c>
      <c r="AE1708" t="s">
        <v>437</v>
      </c>
      <c r="AF1708">
        <v>30001</v>
      </c>
    </row>
    <row r="1709" spans="1:32" x14ac:dyDescent="0.25">
      <c r="A1709" t="s">
        <v>859</v>
      </c>
      <c r="B1709" t="s">
        <v>607</v>
      </c>
      <c r="C1709" s="158" t="str">
        <f t="shared" si="26"/>
        <v>1140905</v>
      </c>
      <c r="D1709">
        <v>114090</v>
      </c>
      <c r="F1709">
        <v>12</v>
      </c>
      <c r="G1709">
        <v>16.399999999999999</v>
      </c>
      <c r="I1709">
        <v>1026789</v>
      </c>
      <c r="J1709">
        <v>1</v>
      </c>
      <c r="K1709">
        <v>0</v>
      </c>
      <c r="L1709">
        <v>1</v>
      </c>
      <c r="M1709">
        <v>0</v>
      </c>
      <c r="N1709">
        <v>9020303</v>
      </c>
      <c r="O1709">
        <v>5</v>
      </c>
      <c r="P1709" t="s">
        <v>95</v>
      </c>
      <c r="Q1709">
        <v>1005</v>
      </c>
      <c r="R1709">
        <v>6</v>
      </c>
      <c r="S1709">
        <v>0</v>
      </c>
      <c r="T1709">
        <v>0</v>
      </c>
      <c r="V1709" t="s">
        <v>1387</v>
      </c>
      <c r="W1709">
        <v>3</v>
      </c>
      <c r="X1709" s="68">
        <v>42354</v>
      </c>
      <c r="Y1709" s="68">
        <v>36525</v>
      </c>
      <c r="Z1709">
        <v>0</v>
      </c>
      <c r="AA1709">
        <v>22</v>
      </c>
      <c r="AB1709" t="s">
        <v>607</v>
      </c>
      <c r="AE1709" t="s">
        <v>437</v>
      </c>
      <c r="AF1709">
        <v>30001</v>
      </c>
    </row>
    <row r="1710" spans="1:32" x14ac:dyDescent="0.25">
      <c r="A1710" t="s">
        <v>860</v>
      </c>
      <c r="B1710" t="s">
        <v>607</v>
      </c>
      <c r="C1710" s="158" t="str">
        <f t="shared" si="26"/>
        <v>1141061</v>
      </c>
      <c r="D1710">
        <v>114106</v>
      </c>
      <c r="F1710">
        <v>12</v>
      </c>
      <c r="G1710">
        <v>92.9</v>
      </c>
      <c r="I1710">
        <v>1026796</v>
      </c>
      <c r="J1710">
        <v>1</v>
      </c>
      <c r="K1710">
        <v>0</v>
      </c>
      <c r="L1710">
        <v>1</v>
      </c>
      <c r="M1710">
        <v>0</v>
      </c>
      <c r="N1710">
        <v>9020302</v>
      </c>
      <c r="O1710">
        <v>1</v>
      </c>
      <c r="P1710" t="s">
        <v>861</v>
      </c>
      <c r="Q1710">
        <v>1005</v>
      </c>
      <c r="R1710">
        <v>6</v>
      </c>
      <c r="S1710">
        <v>0</v>
      </c>
      <c r="T1710">
        <v>0</v>
      </c>
      <c r="V1710" t="s">
        <v>1387</v>
      </c>
      <c r="W1710">
        <v>3</v>
      </c>
      <c r="X1710" s="68">
        <v>42354</v>
      </c>
      <c r="Y1710" s="68">
        <v>36525</v>
      </c>
      <c r="Z1710">
        <v>0</v>
      </c>
      <c r="AA1710">
        <v>22</v>
      </c>
      <c r="AB1710" t="s">
        <v>607</v>
      </c>
      <c r="AE1710" t="s">
        <v>437</v>
      </c>
      <c r="AF1710">
        <v>30001</v>
      </c>
    </row>
    <row r="1711" spans="1:32" x14ac:dyDescent="0.25">
      <c r="A1711" t="s">
        <v>860</v>
      </c>
      <c r="B1711" t="s">
        <v>607</v>
      </c>
      <c r="C1711" s="158" t="str">
        <f t="shared" si="26"/>
        <v>1141062</v>
      </c>
      <c r="D1711">
        <v>114106</v>
      </c>
      <c r="F1711">
        <v>12</v>
      </c>
      <c r="G1711">
        <v>107.2</v>
      </c>
      <c r="I1711">
        <v>1026797</v>
      </c>
      <c r="J1711">
        <v>1</v>
      </c>
      <c r="K1711">
        <v>0</v>
      </c>
      <c r="L1711">
        <v>1</v>
      </c>
      <c r="M1711">
        <v>0</v>
      </c>
      <c r="N1711">
        <v>9020302</v>
      </c>
      <c r="O1711">
        <v>2</v>
      </c>
      <c r="P1711" t="s">
        <v>861</v>
      </c>
      <c r="Q1711">
        <v>1005</v>
      </c>
      <c r="R1711">
        <v>6</v>
      </c>
      <c r="S1711">
        <v>0</v>
      </c>
      <c r="T1711">
        <v>0</v>
      </c>
      <c r="V1711" t="s">
        <v>1387</v>
      </c>
      <c r="W1711">
        <v>3</v>
      </c>
      <c r="X1711" s="68">
        <v>42354</v>
      </c>
      <c r="Y1711" s="68">
        <v>36525</v>
      </c>
      <c r="Z1711">
        <v>0</v>
      </c>
      <c r="AA1711">
        <v>22</v>
      </c>
      <c r="AB1711" t="s">
        <v>607</v>
      </c>
      <c r="AE1711" t="s">
        <v>437</v>
      </c>
      <c r="AF1711">
        <v>30001</v>
      </c>
    </row>
    <row r="1712" spans="1:32" x14ac:dyDescent="0.25">
      <c r="A1712" t="s">
        <v>860</v>
      </c>
      <c r="B1712" t="s">
        <v>607</v>
      </c>
      <c r="C1712" s="158" t="str">
        <f t="shared" si="26"/>
        <v>1141063</v>
      </c>
      <c r="D1712">
        <v>114106</v>
      </c>
      <c r="F1712">
        <v>12</v>
      </c>
      <c r="G1712">
        <v>122.9</v>
      </c>
      <c r="I1712">
        <v>1026798</v>
      </c>
      <c r="J1712">
        <v>1</v>
      </c>
      <c r="K1712">
        <v>0</v>
      </c>
      <c r="L1712">
        <v>1</v>
      </c>
      <c r="M1712">
        <v>0</v>
      </c>
      <c r="N1712">
        <v>9020302</v>
      </c>
      <c r="O1712">
        <v>3</v>
      </c>
      <c r="P1712" t="s">
        <v>861</v>
      </c>
      <c r="Q1712">
        <v>1005</v>
      </c>
      <c r="R1712">
        <v>6</v>
      </c>
      <c r="S1712">
        <v>0</v>
      </c>
      <c r="T1712">
        <v>0</v>
      </c>
      <c r="V1712" t="s">
        <v>1387</v>
      </c>
      <c r="W1712">
        <v>3</v>
      </c>
      <c r="X1712" s="68">
        <v>42354</v>
      </c>
      <c r="Y1712" s="68">
        <v>36525</v>
      </c>
      <c r="Z1712">
        <v>0</v>
      </c>
      <c r="AA1712">
        <v>22</v>
      </c>
      <c r="AB1712" t="s">
        <v>607</v>
      </c>
      <c r="AE1712" t="s">
        <v>437</v>
      </c>
      <c r="AF1712">
        <v>30001</v>
      </c>
    </row>
    <row r="1713" spans="1:32" x14ac:dyDescent="0.25">
      <c r="A1713" t="s">
        <v>860</v>
      </c>
      <c r="B1713" t="s">
        <v>607</v>
      </c>
      <c r="C1713" s="158" t="str">
        <f t="shared" si="26"/>
        <v>1141064</v>
      </c>
      <c r="D1713">
        <v>114106</v>
      </c>
      <c r="F1713">
        <v>12</v>
      </c>
      <c r="G1713">
        <v>114.3</v>
      </c>
      <c r="I1713">
        <v>1026799</v>
      </c>
      <c r="J1713">
        <v>1</v>
      </c>
      <c r="K1713">
        <v>0</v>
      </c>
      <c r="L1713">
        <v>1</v>
      </c>
      <c r="M1713">
        <v>0</v>
      </c>
      <c r="N1713">
        <v>9020302</v>
      </c>
      <c r="O1713">
        <v>4</v>
      </c>
      <c r="P1713" t="s">
        <v>861</v>
      </c>
      <c r="Q1713">
        <v>1005</v>
      </c>
      <c r="R1713">
        <v>6</v>
      </c>
      <c r="S1713">
        <v>0</v>
      </c>
      <c r="T1713">
        <v>0</v>
      </c>
      <c r="V1713" t="s">
        <v>1387</v>
      </c>
      <c r="W1713">
        <v>3</v>
      </c>
      <c r="X1713" s="68">
        <v>42354</v>
      </c>
      <c r="Y1713" s="68">
        <v>36525</v>
      </c>
      <c r="Z1713">
        <v>0</v>
      </c>
      <c r="AA1713">
        <v>22</v>
      </c>
      <c r="AB1713" t="s">
        <v>607</v>
      </c>
      <c r="AE1713" t="s">
        <v>437</v>
      </c>
      <c r="AF1713">
        <v>30001</v>
      </c>
    </row>
    <row r="1714" spans="1:32" x14ac:dyDescent="0.25">
      <c r="A1714" t="s">
        <v>860</v>
      </c>
      <c r="B1714" t="s">
        <v>607</v>
      </c>
      <c r="C1714" s="158" t="str">
        <f t="shared" si="26"/>
        <v>1141065</v>
      </c>
      <c r="D1714">
        <v>114106</v>
      </c>
      <c r="F1714">
        <v>12</v>
      </c>
      <c r="G1714">
        <v>128.6</v>
      </c>
      <c r="I1714">
        <v>1026800</v>
      </c>
      <c r="J1714">
        <v>1</v>
      </c>
      <c r="K1714">
        <v>0</v>
      </c>
      <c r="L1714">
        <v>1</v>
      </c>
      <c r="M1714">
        <v>0</v>
      </c>
      <c r="N1714">
        <v>9020302</v>
      </c>
      <c r="O1714">
        <v>5</v>
      </c>
      <c r="P1714" t="s">
        <v>861</v>
      </c>
      <c r="Q1714">
        <v>1005</v>
      </c>
      <c r="R1714">
        <v>6</v>
      </c>
      <c r="S1714">
        <v>0</v>
      </c>
      <c r="T1714">
        <v>0</v>
      </c>
      <c r="V1714" t="s">
        <v>1387</v>
      </c>
      <c r="W1714">
        <v>3</v>
      </c>
      <c r="X1714" s="68">
        <v>42354</v>
      </c>
      <c r="Y1714" s="68">
        <v>36525</v>
      </c>
      <c r="Z1714">
        <v>0</v>
      </c>
      <c r="AA1714">
        <v>22</v>
      </c>
      <c r="AB1714" t="s">
        <v>607</v>
      </c>
      <c r="AE1714" t="s">
        <v>437</v>
      </c>
      <c r="AF1714">
        <v>30001</v>
      </c>
    </row>
    <row r="1715" spans="1:32" x14ac:dyDescent="0.25">
      <c r="A1715" t="s">
        <v>862</v>
      </c>
      <c r="B1715" t="s">
        <v>615</v>
      </c>
      <c r="C1715" s="158" t="str">
        <f t="shared" si="26"/>
        <v>1141081</v>
      </c>
      <c r="D1715">
        <v>114108</v>
      </c>
      <c r="F1715">
        <v>12</v>
      </c>
      <c r="G1715">
        <v>38.1</v>
      </c>
      <c r="I1715">
        <v>1026807</v>
      </c>
      <c r="J1715">
        <v>1</v>
      </c>
      <c r="K1715">
        <v>0</v>
      </c>
      <c r="L1715">
        <v>1</v>
      </c>
      <c r="M1715">
        <v>0</v>
      </c>
      <c r="N1715">
        <v>9020302</v>
      </c>
      <c r="O1715">
        <v>1</v>
      </c>
      <c r="P1715" t="s">
        <v>86</v>
      </c>
      <c r="Q1715">
        <v>1005</v>
      </c>
      <c r="R1715">
        <v>6</v>
      </c>
      <c r="S1715">
        <v>0</v>
      </c>
      <c r="T1715">
        <v>0</v>
      </c>
      <c r="V1715" t="s">
        <v>1387</v>
      </c>
      <c r="W1715">
        <v>3</v>
      </c>
      <c r="X1715" s="68">
        <v>42354</v>
      </c>
      <c r="Y1715" s="68">
        <v>36525</v>
      </c>
      <c r="Z1715">
        <v>0</v>
      </c>
      <c r="AA1715">
        <v>25</v>
      </c>
      <c r="AB1715" t="s">
        <v>615</v>
      </c>
      <c r="AE1715" t="s">
        <v>437</v>
      </c>
      <c r="AF1715">
        <v>30001</v>
      </c>
    </row>
    <row r="1716" spans="1:32" x14ac:dyDescent="0.25">
      <c r="A1716" t="s">
        <v>862</v>
      </c>
      <c r="B1716" t="s">
        <v>615</v>
      </c>
      <c r="C1716" s="158" t="str">
        <f t="shared" si="26"/>
        <v>1141082</v>
      </c>
      <c r="D1716">
        <v>114108</v>
      </c>
      <c r="F1716">
        <v>12</v>
      </c>
      <c r="G1716">
        <v>43.5</v>
      </c>
      <c r="I1716">
        <v>1026808</v>
      </c>
      <c r="J1716">
        <v>1</v>
      </c>
      <c r="K1716">
        <v>0</v>
      </c>
      <c r="L1716">
        <v>1</v>
      </c>
      <c r="M1716">
        <v>0</v>
      </c>
      <c r="N1716">
        <v>9020302</v>
      </c>
      <c r="O1716">
        <v>2</v>
      </c>
      <c r="P1716" t="s">
        <v>86</v>
      </c>
      <c r="Q1716">
        <v>1005</v>
      </c>
      <c r="R1716">
        <v>6</v>
      </c>
      <c r="S1716">
        <v>0</v>
      </c>
      <c r="T1716">
        <v>0</v>
      </c>
      <c r="V1716" t="s">
        <v>1387</v>
      </c>
      <c r="W1716">
        <v>3</v>
      </c>
      <c r="X1716" s="68">
        <v>42354</v>
      </c>
      <c r="Y1716" s="68">
        <v>36525</v>
      </c>
      <c r="Z1716">
        <v>0</v>
      </c>
      <c r="AA1716">
        <v>25</v>
      </c>
      <c r="AB1716" t="s">
        <v>615</v>
      </c>
      <c r="AE1716" t="s">
        <v>437</v>
      </c>
      <c r="AF1716">
        <v>30001</v>
      </c>
    </row>
    <row r="1717" spans="1:32" x14ac:dyDescent="0.25">
      <c r="A1717" t="s">
        <v>862</v>
      </c>
      <c r="B1717" t="s">
        <v>615</v>
      </c>
      <c r="C1717" s="158" t="str">
        <f t="shared" si="26"/>
        <v>1141083</v>
      </c>
      <c r="D1717">
        <v>114108</v>
      </c>
      <c r="F1717">
        <v>12</v>
      </c>
      <c r="G1717">
        <v>49</v>
      </c>
      <c r="I1717">
        <v>1026809</v>
      </c>
      <c r="J1717">
        <v>1</v>
      </c>
      <c r="K1717">
        <v>0</v>
      </c>
      <c r="L1717">
        <v>1</v>
      </c>
      <c r="M1717">
        <v>0</v>
      </c>
      <c r="N1717">
        <v>9020302</v>
      </c>
      <c r="O1717">
        <v>3</v>
      </c>
      <c r="P1717" t="s">
        <v>86</v>
      </c>
      <c r="Q1717">
        <v>1005</v>
      </c>
      <c r="R1717">
        <v>6</v>
      </c>
      <c r="S1717">
        <v>0</v>
      </c>
      <c r="T1717">
        <v>0</v>
      </c>
      <c r="V1717" t="s">
        <v>1387</v>
      </c>
      <c r="W1717">
        <v>3</v>
      </c>
      <c r="X1717" s="68">
        <v>42354</v>
      </c>
      <c r="Y1717" s="68">
        <v>36525</v>
      </c>
      <c r="Z1717">
        <v>0</v>
      </c>
      <c r="AA1717">
        <v>25</v>
      </c>
      <c r="AB1717" t="s">
        <v>615</v>
      </c>
      <c r="AE1717" t="s">
        <v>437</v>
      </c>
      <c r="AF1717">
        <v>30001</v>
      </c>
    </row>
    <row r="1718" spans="1:32" x14ac:dyDescent="0.25">
      <c r="A1718" t="s">
        <v>862</v>
      </c>
      <c r="B1718" t="s">
        <v>615</v>
      </c>
      <c r="C1718" s="158" t="str">
        <f t="shared" si="26"/>
        <v>1141084</v>
      </c>
      <c r="D1718">
        <v>114108</v>
      </c>
      <c r="F1718">
        <v>12</v>
      </c>
      <c r="G1718">
        <v>45.7</v>
      </c>
      <c r="I1718">
        <v>1026810</v>
      </c>
      <c r="J1718">
        <v>1</v>
      </c>
      <c r="K1718">
        <v>0</v>
      </c>
      <c r="L1718">
        <v>1</v>
      </c>
      <c r="M1718">
        <v>0</v>
      </c>
      <c r="N1718">
        <v>9020302</v>
      </c>
      <c r="O1718">
        <v>4</v>
      </c>
      <c r="P1718" t="s">
        <v>86</v>
      </c>
      <c r="Q1718">
        <v>1005</v>
      </c>
      <c r="R1718">
        <v>6</v>
      </c>
      <c r="S1718">
        <v>0</v>
      </c>
      <c r="T1718">
        <v>0</v>
      </c>
      <c r="V1718" t="s">
        <v>1387</v>
      </c>
      <c r="W1718">
        <v>3</v>
      </c>
      <c r="X1718" s="68">
        <v>42354</v>
      </c>
      <c r="Y1718" s="68">
        <v>36525</v>
      </c>
      <c r="Z1718">
        <v>0</v>
      </c>
      <c r="AA1718">
        <v>25</v>
      </c>
      <c r="AB1718" t="s">
        <v>615</v>
      </c>
      <c r="AE1718" t="s">
        <v>437</v>
      </c>
      <c r="AF1718">
        <v>30001</v>
      </c>
    </row>
    <row r="1719" spans="1:32" x14ac:dyDescent="0.25">
      <c r="A1719" t="s">
        <v>862</v>
      </c>
      <c r="B1719" t="s">
        <v>615</v>
      </c>
      <c r="C1719" s="158" t="str">
        <f t="shared" si="26"/>
        <v>1141085</v>
      </c>
      <c r="D1719">
        <v>114108</v>
      </c>
      <c r="F1719">
        <v>12</v>
      </c>
      <c r="G1719">
        <v>52.2</v>
      </c>
      <c r="I1719">
        <v>1026811</v>
      </c>
      <c r="J1719">
        <v>1</v>
      </c>
      <c r="K1719">
        <v>0</v>
      </c>
      <c r="L1719">
        <v>1</v>
      </c>
      <c r="M1719">
        <v>0</v>
      </c>
      <c r="N1719">
        <v>9020302</v>
      </c>
      <c r="O1719">
        <v>5</v>
      </c>
      <c r="P1719" t="s">
        <v>86</v>
      </c>
      <c r="Q1719">
        <v>1005</v>
      </c>
      <c r="R1719">
        <v>6</v>
      </c>
      <c r="S1719">
        <v>0</v>
      </c>
      <c r="T1719">
        <v>0</v>
      </c>
      <c r="V1719" t="s">
        <v>1387</v>
      </c>
      <c r="W1719">
        <v>3</v>
      </c>
      <c r="X1719" s="68">
        <v>42354</v>
      </c>
      <c r="Y1719" s="68">
        <v>36525</v>
      </c>
      <c r="Z1719">
        <v>0</v>
      </c>
      <c r="AA1719">
        <v>25</v>
      </c>
      <c r="AB1719" t="s">
        <v>615</v>
      </c>
      <c r="AE1719" t="s">
        <v>437</v>
      </c>
      <c r="AF1719">
        <v>30001</v>
      </c>
    </row>
    <row r="1720" spans="1:32" x14ac:dyDescent="0.25">
      <c r="A1720" t="s">
        <v>863</v>
      </c>
      <c r="B1720" t="s">
        <v>607</v>
      </c>
      <c r="C1720" s="158" t="str">
        <f t="shared" si="26"/>
        <v>1141101</v>
      </c>
      <c r="D1720">
        <v>114110</v>
      </c>
      <c r="F1720">
        <v>12</v>
      </c>
      <c r="G1720">
        <v>32.700000000000003</v>
      </c>
      <c r="I1720">
        <v>1026815</v>
      </c>
      <c r="J1720">
        <v>1</v>
      </c>
      <c r="K1720">
        <v>0</v>
      </c>
      <c r="L1720">
        <v>1</v>
      </c>
      <c r="M1720">
        <v>0</v>
      </c>
      <c r="N1720">
        <v>9020302</v>
      </c>
      <c r="O1720">
        <v>1</v>
      </c>
      <c r="P1720" t="s">
        <v>88</v>
      </c>
      <c r="Q1720">
        <v>1005</v>
      </c>
      <c r="R1720">
        <v>6</v>
      </c>
      <c r="S1720">
        <v>0</v>
      </c>
      <c r="T1720">
        <v>0</v>
      </c>
      <c r="V1720" t="s">
        <v>1387</v>
      </c>
      <c r="W1720">
        <v>3</v>
      </c>
      <c r="X1720" s="68">
        <v>42354</v>
      </c>
      <c r="Y1720" s="68">
        <v>36525</v>
      </c>
      <c r="Z1720">
        <v>0</v>
      </c>
      <c r="AA1720">
        <v>22</v>
      </c>
      <c r="AB1720" t="s">
        <v>607</v>
      </c>
      <c r="AE1720" t="s">
        <v>437</v>
      </c>
      <c r="AF1720">
        <v>30001</v>
      </c>
    </row>
    <row r="1721" spans="1:32" x14ac:dyDescent="0.25">
      <c r="A1721" t="s">
        <v>863</v>
      </c>
      <c r="B1721" t="s">
        <v>607</v>
      </c>
      <c r="C1721" s="158" t="str">
        <f t="shared" si="26"/>
        <v>1141102</v>
      </c>
      <c r="D1721">
        <v>114110</v>
      </c>
      <c r="F1721">
        <v>12</v>
      </c>
      <c r="G1721">
        <v>38.1</v>
      </c>
      <c r="I1721">
        <v>1026816</v>
      </c>
      <c r="J1721">
        <v>1</v>
      </c>
      <c r="K1721">
        <v>0</v>
      </c>
      <c r="L1721">
        <v>1</v>
      </c>
      <c r="M1721">
        <v>0</v>
      </c>
      <c r="N1721">
        <v>9020302</v>
      </c>
      <c r="O1721">
        <v>2</v>
      </c>
      <c r="P1721" t="s">
        <v>88</v>
      </c>
      <c r="Q1721">
        <v>1005</v>
      </c>
      <c r="R1721">
        <v>6</v>
      </c>
      <c r="S1721">
        <v>0</v>
      </c>
      <c r="T1721">
        <v>0</v>
      </c>
      <c r="V1721" t="s">
        <v>1387</v>
      </c>
      <c r="W1721">
        <v>3</v>
      </c>
      <c r="X1721" s="68">
        <v>42354</v>
      </c>
      <c r="Y1721" s="68">
        <v>36525</v>
      </c>
      <c r="Z1721">
        <v>0</v>
      </c>
      <c r="AA1721">
        <v>22</v>
      </c>
      <c r="AB1721" t="s">
        <v>607</v>
      </c>
      <c r="AE1721" t="s">
        <v>437</v>
      </c>
      <c r="AF1721">
        <v>30001</v>
      </c>
    </row>
    <row r="1722" spans="1:32" x14ac:dyDescent="0.25">
      <c r="A1722" t="s">
        <v>863</v>
      </c>
      <c r="B1722" t="s">
        <v>607</v>
      </c>
      <c r="C1722" s="158" t="str">
        <f t="shared" si="26"/>
        <v>1141103</v>
      </c>
      <c r="D1722">
        <v>114110</v>
      </c>
      <c r="F1722">
        <v>12</v>
      </c>
      <c r="G1722">
        <v>43.5</v>
      </c>
      <c r="I1722">
        <v>1026817</v>
      </c>
      <c r="J1722">
        <v>1</v>
      </c>
      <c r="K1722">
        <v>0</v>
      </c>
      <c r="L1722">
        <v>1</v>
      </c>
      <c r="M1722">
        <v>0</v>
      </c>
      <c r="N1722">
        <v>9020302</v>
      </c>
      <c r="O1722">
        <v>3</v>
      </c>
      <c r="P1722" t="s">
        <v>88</v>
      </c>
      <c r="Q1722">
        <v>1005</v>
      </c>
      <c r="R1722">
        <v>6</v>
      </c>
      <c r="S1722">
        <v>0</v>
      </c>
      <c r="T1722">
        <v>0</v>
      </c>
      <c r="V1722" t="s">
        <v>1387</v>
      </c>
      <c r="W1722">
        <v>3</v>
      </c>
      <c r="X1722" s="68">
        <v>42354</v>
      </c>
      <c r="Y1722" s="68">
        <v>36525</v>
      </c>
      <c r="Z1722">
        <v>0</v>
      </c>
      <c r="AA1722">
        <v>22</v>
      </c>
      <c r="AB1722" t="s">
        <v>607</v>
      </c>
      <c r="AE1722" t="s">
        <v>437</v>
      </c>
      <c r="AF1722">
        <v>30001</v>
      </c>
    </row>
    <row r="1723" spans="1:32" x14ac:dyDescent="0.25">
      <c r="A1723" t="s">
        <v>863</v>
      </c>
      <c r="B1723" t="s">
        <v>607</v>
      </c>
      <c r="C1723" s="158" t="str">
        <f t="shared" si="26"/>
        <v>1141104</v>
      </c>
      <c r="D1723">
        <v>114110</v>
      </c>
      <c r="F1723">
        <v>12</v>
      </c>
      <c r="G1723">
        <v>41.4</v>
      </c>
      <c r="I1723">
        <v>1026818</v>
      </c>
      <c r="J1723">
        <v>1</v>
      </c>
      <c r="K1723">
        <v>0</v>
      </c>
      <c r="L1723">
        <v>1</v>
      </c>
      <c r="M1723">
        <v>0</v>
      </c>
      <c r="N1723">
        <v>9020302</v>
      </c>
      <c r="O1723">
        <v>4</v>
      </c>
      <c r="P1723" t="s">
        <v>88</v>
      </c>
      <c r="Q1723">
        <v>1005</v>
      </c>
      <c r="R1723">
        <v>6</v>
      </c>
      <c r="S1723">
        <v>0</v>
      </c>
      <c r="T1723">
        <v>0</v>
      </c>
      <c r="V1723" t="s">
        <v>1387</v>
      </c>
      <c r="W1723">
        <v>3</v>
      </c>
      <c r="X1723" s="68">
        <v>42354</v>
      </c>
      <c r="Y1723" s="68">
        <v>36525</v>
      </c>
      <c r="Z1723">
        <v>0</v>
      </c>
      <c r="AA1723">
        <v>22</v>
      </c>
      <c r="AB1723" t="s">
        <v>607</v>
      </c>
      <c r="AE1723" t="s">
        <v>437</v>
      </c>
      <c r="AF1723">
        <v>30001</v>
      </c>
    </row>
    <row r="1724" spans="1:32" x14ac:dyDescent="0.25">
      <c r="A1724" t="s">
        <v>863</v>
      </c>
      <c r="B1724" t="s">
        <v>607</v>
      </c>
      <c r="C1724" s="158" t="str">
        <f t="shared" si="26"/>
        <v>1141105</v>
      </c>
      <c r="D1724">
        <v>114110</v>
      </c>
      <c r="F1724">
        <v>12</v>
      </c>
      <c r="G1724">
        <v>49</v>
      </c>
      <c r="I1724">
        <v>1026819</v>
      </c>
      <c r="J1724">
        <v>1</v>
      </c>
      <c r="K1724">
        <v>0</v>
      </c>
      <c r="L1724">
        <v>1</v>
      </c>
      <c r="M1724">
        <v>0</v>
      </c>
      <c r="N1724">
        <v>9020302</v>
      </c>
      <c r="O1724">
        <v>5</v>
      </c>
      <c r="P1724" t="s">
        <v>88</v>
      </c>
      <c r="Q1724">
        <v>1005</v>
      </c>
      <c r="R1724">
        <v>6</v>
      </c>
      <c r="S1724">
        <v>0</v>
      </c>
      <c r="T1724">
        <v>0</v>
      </c>
      <c r="V1724" t="s">
        <v>1387</v>
      </c>
      <c r="W1724">
        <v>3</v>
      </c>
      <c r="X1724" s="68">
        <v>42354</v>
      </c>
      <c r="Y1724" s="68">
        <v>36525</v>
      </c>
      <c r="Z1724">
        <v>0</v>
      </c>
      <c r="AA1724">
        <v>22</v>
      </c>
      <c r="AB1724" t="s">
        <v>607</v>
      </c>
      <c r="AE1724" t="s">
        <v>437</v>
      </c>
      <c r="AF1724">
        <v>30001</v>
      </c>
    </row>
    <row r="1725" spans="1:32" x14ac:dyDescent="0.25">
      <c r="A1725" t="s">
        <v>1520</v>
      </c>
      <c r="B1725" t="s">
        <v>615</v>
      </c>
      <c r="C1725" s="158" t="str">
        <f t="shared" si="26"/>
        <v>1141271</v>
      </c>
      <c r="D1725">
        <v>114127</v>
      </c>
      <c r="F1725">
        <v>12</v>
      </c>
      <c r="G1725">
        <v>16.399999999999999</v>
      </c>
      <c r="I1725">
        <v>1026837</v>
      </c>
      <c r="J1725">
        <v>1</v>
      </c>
      <c r="K1725">
        <v>0</v>
      </c>
      <c r="L1725">
        <v>1</v>
      </c>
      <c r="M1725">
        <v>0</v>
      </c>
      <c r="N1725">
        <v>9020263</v>
      </c>
      <c r="O1725">
        <v>1</v>
      </c>
      <c r="P1725" t="s">
        <v>141</v>
      </c>
      <c r="Q1725">
        <v>1005</v>
      </c>
      <c r="R1725">
        <v>6</v>
      </c>
      <c r="S1725">
        <v>0</v>
      </c>
      <c r="T1725">
        <v>0</v>
      </c>
      <c r="V1725" t="s">
        <v>1387</v>
      </c>
      <c r="W1725">
        <v>3</v>
      </c>
      <c r="X1725" s="68">
        <v>42354</v>
      </c>
      <c r="Y1725" s="68">
        <v>36525</v>
      </c>
      <c r="Z1725">
        <v>0</v>
      </c>
      <c r="AA1725">
        <v>25</v>
      </c>
      <c r="AB1725" t="s">
        <v>615</v>
      </c>
      <c r="AE1725" t="s">
        <v>437</v>
      </c>
      <c r="AF1725">
        <v>30001</v>
      </c>
    </row>
    <row r="1726" spans="1:32" x14ac:dyDescent="0.25">
      <c r="A1726" t="s">
        <v>1521</v>
      </c>
      <c r="B1726" t="s">
        <v>1522</v>
      </c>
      <c r="C1726" s="158" t="str">
        <f t="shared" si="26"/>
        <v>1112202</v>
      </c>
      <c r="D1726">
        <v>111220</v>
      </c>
      <c r="F1726">
        <v>12</v>
      </c>
      <c r="G1726">
        <v>510</v>
      </c>
      <c r="I1726">
        <v>1020653</v>
      </c>
      <c r="J1726">
        <v>0</v>
      </c>
      <c r="K1726">
        <v>0</v>
      </c>
      <c r="L1726">
        <v>0</v>
      </c>
      <c r="M1726">
        <v>0</v>
      </c>
      <c r="N1726">
        <v>9020213</v>
      </c>
      <c r="O1726">
        <v>2</v>
      </c>
      <c r="P1726" t="s">
        <v>1523</v>
      </c>
      <c r="Q1726">
        <v>1004</v>
      </c>
      <c r="R1726">
        <v>6</v>
      </c>
      <c r="S1726">
        <v>0</v>
      </c>
      <c r="T1726">
        <v>0</v>
      </c>
      <c r="V1726" t="s">
        <v>1387</v>
      </c>
      <c r="W1726">
        <v>3</v>
      </c>
      <c r="X1726" s="68">
        <v>42354</v>
      </c>
      <c r="Y1726" s="68">
        <v>36525</v>
      </c>
      <c r="Z1726">
        <v>0</v>
      </c>
      <c r="AA1726">
        <v>52</v>
      </c>
      <c r="AB1726" t="s">
        <v>1522</v>
      </c>
      <c r="AE1726" t="s">
        <v>957</v>
      </c>
      <c r="AF1726">
        <v>30000</v>
      </c>
    </row>
    <row r="1727" spans="1:32" x14ac:dyDescent="0.25">
      <c r="A1727" t="s">
        <v>1521</v>
      </c>
      <c r="B1727" t="s">
        <v>1522</v>
      </c>
      <c r="C1727" s="158" t="str">
        <f t="shared" si="26"/>
        <v>1112203</v>
      </c>
      <c r="D1727">
        <v>111220</v>
      </c>
      <c r="F1727">
        <v>12</v>
      </c>
      <c r="G1727">
        <v>510</v>
      </c>
      <c r="I1727">
        <v>1020654</v>
      </c>
      <c r="J1727">
        <v>0</v>
      </c>
      <c r="K1727">
        <v>0</v>
      </c>
      <c r="L1727">
        <v>0</v>
      </c>
      <c r="M1727">
        <v>0</v>
      </c>
      <c r="N1727">
        <v>9020213</v>
      </c>
      <c r="O1727">
        <v>3</v>
      </c>
      <c r="P1727" t="s">
        <v>1523</v>
      </c>
      <c r="Q1727">
        <v>1004</v>
      </c>
      <c r="R1727">
        <v>6</v>
      </c>
      <c r="S1727">
        <v>0</v>
      </c>
      <c r="T1727">
        <v>0</v>
      </c>
      <c r="V1727" t="s">
        <v>1387</v>
      </c>
      <c r="W1727">
        <v>3</v>
      </c>
      <c r="X1727" s="68">
        <v>42354</v>
      </c>
      <c r="Y1727" s="68">
        <v>36525</v>
      </c>
      <c r="Z1727">
        <v>0</v>
      </c>
      <c r="AA1727">
        <v>52</v>
      </c>
      <c r="AB1727" t="s">
        <v>1522</v>
      </c>
      <c r="AE1727" t="s">
        <v>957</v>
      </c>
      <c r="AF1727">
        <v>30000</v>
      </c>
    </row>
    <row r="1728" spans="1:32" x14ac:dyDescent="0.25">
      <c r="A1728" t="s">
        <v>1521</v>
      </c>
      <c r="B1728" t="s">
        <v>1522</v>
      </c>
      <c r="C1728" s="158" t="str">
        <f t="shared" si="26"/>
        <v>1112204</v>
      </c>
      <c r="D1728">
        <v>111220</v>
      </c>
      <c r="F1728">
        <v>12</v>
      </c>
      <c r="G1728">
        <v>510</v>
      </c>
      <c r="I1728">
        <v>1020655</v>
      </c>
      <c r="J1728">
        <v>0</v>
      </c>
      <c r="K1728">
        <v>0</v>
      </c>
      <c r="L1728">
        <v>0</v>
      </c>
      <c r="M1728">
        <v>0</v>
      </c>
      <c r="N1728">
        <v>9020213</v>
      </c>
      <c r="O1728">
        <v>4</v>
      </c>
      <c r="P1728" t="s">
        <v>1523</v>
      </c>
      <c r="Q1728">
        <v>1004</v>
      </c>
      <c r="R1728">
        <v>6</v>
      </c>
      <c r="S1728">
        <v>0</v>
      </c>
      <c r="T1728">
        <v>0</v>
      </c>
      <c r="V1728" t="s">
        <v>1387</v>
      </c>
      <c r="W1728">
        <v>3</v>
      </c>
      <c r="X1728" s="68">
        <v>42354</v>
      </c>
      <c r="Y1728" s="68">
        <v>36525</v>
      </c>
      <c r="Z1728">
        <v>0</v>
      </c>
      <c r="AA1728">
        <v>52</v>
      </c>
      <c r="AB1728" t="s">
        <v>1522</v>
      </c>
      <c r="AE1728" t="s">
        <v>957</v>
      </c>
      <c r="AF1728">
        <v>30000</v>
      </c>
    </row>
    <row r="1729" spans="1:32" x14ac:dyDescent="0.25">
      <c r="A1729" t="s">
        <v>1521</v>
      </c>
      <c r="B1729" t="s">
        <v>1522</v>
      </c>
      <c r="C1729" s="158" t="str">
        <f t="shared" si="26"/>
        <v>1112205</v>
      </c>
      <c r="D1729">
        <v>111220</v>
      </c>
      <c r="F1729">
        <v>12</v>
      </c>
      <c r="G1729">
        <v>510</v>
      </c>
      <c r="I1729">
        <v>1020656</v>
      </c>
      <c r="J1729">
        <v>0</v>
      </c>
      <c r="K1729">
        <v>0</v>
      </c>
      <c r="L1729">
        <v>0</v>
      </c>
      <c r="M1729">
        <v>0</v>
      </c>
      <c r="N1729">
        <v>9020213</v>
      </c>
      <c r="O1729">
        <v>5</v>
      </c>
      <c r="P1729" t="s">
        <v>1523</v>
      </c>
      <c r="Q1729">
        <v>1004</v>
      </c>
      <c r="R1729">
        <v>6</v>
      </c>
      <c r="S1729">
        <v>0</v>
      </c>
      <c r="T1729">
        <v>0</v>
      </c>
      <c r="V1729" t="s">
        <v>1387</v>
      </c>
      <c r="W1729">
        <v>3</v>
      </c>
      <c r="X1729" s="68">
        <v>42354</v>
      </c>
      <c r="Y1729" s="68">
        <v>36525</v>
      </c>
      <c r="Z1729">
        <v>0</v>
      </c>
      <c r="AA1729">
        <v>52</v>
      </c>
      <c r="AB1729" t="s">
        <v>1522</v>
      </c>
      <c r="AE1729" t="s">
        <v>957</v>
      </c>
      <c r="AF1729">
        <v>30000</v>
      </c>
    </row>
    <row r="1730" spans="1:32" x14ac:dyDescent="0.25">
      <c r="A1730" t="s">
        <v>1521</v>
      </c>
      <c r="B1730" t="s">
        <v>1522</v>
      </c>
      <c r="C1730" s="158" t="str">
        <f t="shared" si="26"/>
        <v>1112201</v>
      </c>
      <c r="D1730">
        <v>111220</v>
      </c>
      <c r="F1730">
        <v>12</v>
      </c>
      <c r="G1730">
        <v>510</v>
      </c>
      <c r="I1730">
        <v>1020652</v>
      </c>
      <c r="J1730">
        <v>0</v>
      </c>
      <c r="K1730">
        <v>0</v>
      </c>
      <c r="L1730">
        <v>0</v>
      </c>
      <c r="M1730">
        <v>0</v>
      </c>
      <c r="N1730">
        <v>9020213</v>
      </c>
      <c r="O1730">
        <v>1</v>
      </c>
      <c r="P1730" t="s">
        <v>1523</v>
      </c>
      <c r="Q1730">
        <v>1004</v>
      </c>
      <c r="R1730">
        <v>6</v>
      </c>
      <c r="S1730">
        <v>0</v>
      </c>
      <c r="T1730">
        <v>0</v>
      </c>
      <c r="V1730" t="s">
        <v>1387</v>
      </c>
      <c r="W1730">
        <v>3</v>
      </c>
      <c r="X1730" s="68">
        <v>42354</v>
      </c>
      <c r="Y1730" s="68">
        <v>36525</v>
      </c>
      <c r="Z1730">
        <v>0</v>
      </c>
      <c r="AA1730">
        <v>52</v>
      </c>
      <c r="AB1730" t="s">
        <v>1522</v>
      </c>
      <c r="AE1730" t="s">
        <v>957</v>
      </c>
      <c r="AF1730">
        <v>30000</v>
      </c>
    </row>
    <row r="1731" spans="1:32" x14ac:dyDescent="0.25">
      <c r="A1731" t="s">
        <v>1524</v>
      </c>
      <c r="B1731" t="s">
        <v>1522</v>
      </c>
      <c r="C1731" s="158" t="str">
        <f t="shared" ref="C1731:C1794" si="27">D1731&amp;O1731</f>
        <v>1112211</v>
      </c>
      <c r="D1731">
        <v>111221</v>
      </c>
      <c r="F1731">
        <v>12</v>
      </c>
      <c r="G1731">
        <v>695</v>
      </c>
      <c r="I1731">
        <v>1020660</v>
      </c>
      <c r="J1731">
        <v>0</v>
      </c>
      <c r="K1731">
        <v>0</v>
      </c>
      <c r="L1731">
        <v>0</v>
      </c>
      <c r="M1731">
        <v>0</v>
      </c>
      <c r="N1731">
        <v>9020213</v>
      </c>
      <c r="O1731">
        <v>1</v>
      </c>
      <c r="P1731" t="s">
        <v>1525</v>
      </c>
      <c r="Q1731">
        <v>1004</v>
      </c>
      <c r="R1731">
        <v>6</v>
      </c>
      <c r="S1731">
        <v>0</v>
      </c>
      <c r="T1731">
        <v>0</v>
      </c>
      <c r="V1731" t="s">
        <v>1387</v>
      </c>
      <c r="W1731">
        <v>3</v>
      </c>
      <c r="X1731" s="68">
        <v>42354</v>
      </c>
      <c r="Y1731" s="68">
        <v>36525</v>
      </c>
      <c r="Z1731">
        <v>0</v>
      </c>
      <c r="AA1731">
        <v>52</v>
      </c>
      <c r="AB1731" t="s">
        <v>1522</v>
      </c>
      <c r="AE1731" t="s">
        <v>957</v>
      </c>
      <c r="AF1731">
        <v>30000</v>
      </c>
    </row>
    <row r="1732" spans="1:32" x14ac:dyDescent="0.25">
      <c r="A1732" t="s">
        <v>1524</v>
      </c>
      <c r="B1732" t="s">
        <v>1522</v>
      </c>
      <c r="C1732" s="158" t="str">
        <f t="shared" si="27"/>
        <v>1112212</v>
      </c>
      <c r="D1732">
        <v>111221</v>
      </c>
      <c r="F1732">
        <v>12</v>
      </c>
      <c r="G1732">
        <v>695</v>
      </c>
      <c r="I1732">
        <v>1020661</v>
      </c>
      <c r="J1732">
        <v>0</v>
      </c>
      <c r="K1732">
        <v>0</v>
      </c>
      <c r="L1732">
        <v>0</v>
      </c>
      <c r="M1732">
        <v>0</v>
      </c>
      <c r="N1732">
        <v>9020213</v>
      </c>
      <c r="O1732">
        <v>2</v>
      </c>
      <c r="P1732" t="s">
        <v>1525</v>
      </c>
      <c r="Q1732">
        <v>1004</v>
      </c>
      <c r="R1732">
        <v>6</v>
      </c>
      <c r="S1732">
        <v>0</v>
      </c>
      <c r="T1732">
        <v>0</v>
      </c>
      <c r="V1732" t="s">
        <v>1387</v>
      </c>
      <c r="W1732">
        <v>3</v>
      </c>
      <c r="X1732" s="68">
        <v>42354</v>
      </c>
      <c r="Y1732" s="68">
        <v>36525</v>
      </c>
      <c r="Z1732">
        <v>0</v>
      </c>
      <c r="AA1732">
        <v>52</v>
      </c>
      <c r="AB1732" t="s">
        <v>1522</v>
      </c>
      <c r="AE1732" t="s">
        <v>957</v>
      </c>
      <c r="AF1732">
        <v>30000</v>
      </c>
    </row>
    <row r="1733" spans="1:32" x14ac:dyDescent="0.25">
      <c r="A1733" t="s">
        <v>1524</v>
      </c>
      <c r="B1733" t="s">
        <v>1522</v>
      </c>
      <c r="C1733" s="158" t="str">
        <f t="shared" si="27"/>
        <v>1112213</v>
      </c>
      <c r="D1733">
        <v>111221</v>
      </c>
      <c r="F1733">
        <v>12</v>
      </c>
      <c r="G1733">
        <v>695</v>
      </c>
      <c r="I1733">
        <v>1020662</v>
      </c>
      <c r="J1733">
        <v>0</v>
      </c>
      <c r="K1733">
        <v>0</v>
      </c>
      <c r="L1733">
        <v>0</v>
      </c>
      <c r="M1733">
        <v>0</v>
      </c>
      <c r="N1733">
        <v>9020213</v>
      </c>
      <c r="O1733">
        <v>3</v>
      </c>
      <c r="P1733" t="s">
        <v>1525</v>
      </c>
      <c r="Q1733">
        <v>1004</v>
      </c>
      <c r="R1733">
        <v>6</v>
      </c>
      <c r="S1733">
        <v>0</v>
      </c>
      <c r="T1733">
        <v>0</v>
      </c>
      <c r="V1733" t="s">
        <v>1387</v>
      </c>
      <c r="W1733">
        <v>3</v>
      </c>
      <c r="X1733" s="68">
        <v>42354</v>
      </c>
      <c r="Y1733" s="68">
        <v>36525</v>
      </c>
      <c r="Z1733">
        <v>0</v>
      </c>
      <c r="AA1733">
        <v>52</v>
      </c>
      <c r="AB1733" t="s">
        <v>1522</v>
      </c>
      <c r="AE1733" t="s">
        <v>957</v>
      </c>
      <c r="AF1733">
        <v>30000</v>
      </c>
    </row>
    <row r="1734" spans="1:32" x14ac:dyDescent="0.25">
      <c r="A1734" t="s">
        <v>1524</v>
      </c>
      <c r="B1734" t="s">
        <v>1522</v>
      </c>
      <c r="C1734" s="158" t="str">
        <f t="shared" si="27"/>
        <v>1112214</v>
      </c>
      <c r="D1734">
        <v>111221</v>
      </c>
      <c r="F1734">
        <v>12</v>
      </c>
      <c r="G1734">
        <v>695</v>
      </c>
      <c r="I1734">
        <v>1020663</v>
      </c>
      <c r="J1734">
        <v>0</v>
      </c>
      <c r="K1734">
        <v>0</v>
      </c>
      <c r="L1734">
        <v>0</v>
      </c>
      <c r="M1734">
        <v>0</v>
      </c>
      <c r="N1734">
        <v>9020213</v>
      </c>
      <c r="O1734">
        <v>4</v>
      </c>
      <c r="P1734" t="s">
        <v>1525</v>
      </c>
      <c r="Q1734">
        <v>1004</v>
      </c>
      <c r="R1734">
        <v>6</v>
      </c>
      <c r="S1734">
        <v>0</v>
      </c>
      <c r="T1734">
        <v>0</v>
      </c>
      <c r="V1734" t="s">
        <v>1387</v>
      </c>
      <c r="W1734">
        <v>3</v>
      </c>
      <c r="X1734" s="68">
        <v>42354</v>
      </c>
      <c r="Y1734" s="68">
        <v>36525</v>
      </c>
      <c r="Z1734">
        <v>0</v>
      </c>
      <c r="AA1734">
        <v>52</v>
      </c>
      <c r="AB1734" t="s">
        <v>1522</v>
      </c>
      <c r="AE1734" t="s">
        <v>957</v>
      </c>
      <c r="AF1734">
        <v>30000</v>
      </c>
    </row>
    <row r="1735" spans="1:32" x14ac:dyDescent="0.25">
      <c r="A1735" t="s">
        <v>1524</v>
      </c>
      <c r="B1735" t="s">
        <v>1522</v>
      </c>
      <c r="C1735" s="158" t="str">
        <f t="shared" si="27"/>
        <v>1112215</v>
      </c>
      <c r="D1735">
        <v>111221</v>
      </c>
      <c r="F1735">
        <v>12</v>
      </c>
      <c r="G1735">
        <v>695</v>
      </c>
      <c r="I1735">
        <v>1020664</v>
      </c>
      <c r="J1735">
        <v>0</v>
      </c>
      <c r="K1735">
        <v>0</v>
      </c>
      <c r="L1735">
        <v>0</v>
      </c>
      <c r="M1735">
        <v>0</v>
      </c>
      <c r="N1735">
        <v>9020213</v>
      </c>
      <c r="O1735">
        <v>5</v>
      </c>
      <c r="P1735" t="s">
        <v>1525</v>
      </c>
      <c r="Q1735">
        <v>1004</v>
      </c>
      <c r="R1735">
        <v>6</v>
      </c>
      <c r="S1735">
        <v>0</v>
      </c>
      <c r="T1735">
        <v>0</v>
      </c>
      <c r="V1735" t="s">
        <v>1387</v>
      </c>
      <c r="W1735">
        <v>3</v>
      </c>
      <c r="X1735" s="68">
        <v>42354</v>
      </c>
      <c r="Y1735" s="68">
        <v>36525</v>
      </c>
      <c r="Z1735">
        <v>0</v>
      </c>
      <c r="AA1735">
        <v>52</v>
      </c>
      <c r="AB1735" t="s">
        <v>1522</v>
      </c>
      <c r="AE1735" t="s">
        <v>957</v>
      </c>
      <c r="AF1735">
        <v>30000</v>
      </c>
    </row>
    <row r="1736" spans="1:32" x14ac:dyDescent="0.25">
      <c r="A1736" t="s">
        <v>1526</v>
      </c>
      <c r="B1736" t="s">
        <v>1522</v>
      </c>
      <c r="C1736" s="158" t="str">
        <f t="shared" si="27"/>
        <v>1112221</v>
      </c>
      <c r="D1736">
        <v>111222</v>
      </c>
      <c r="F1736">
        <v>12</v>
      </c>
      <c r="G1736">
        <v>130</v>
      </c>
      <c r="I1736">
        <v>1020668</v>
      </c>
      <c r="J1736">
        <v>0</v>
      </c>
      <c r="K1736">
        <v>0</v>
      </c>
      <c r="L1736">
        <v>0</v>
      </c>
      <c r="M1736">
        <v>0</v>
      </c>
      <c r="N1736">
        <v>9020213</v>
      </c>
      <c r="O1736">
        <v>1</v>
      </c>
      <c r="P1736" t="s">
        <v>1527</v>
      </c>
      <c r="Q1736">
        <v>1004</v>
      </c>
      <c r="R1736">
        <v>6</v>
      </c>
      <c r="S1736">
        <v>0</v>
      </c>
      <c r="T1736">
        <v>0</v>
      </c>
      <c r="V1736" t="s">
        <v>1387</v>
      </c>
      <c r="W1736">
        <v>3</v>
      </c>
      <c r="X1736" s="68">
        <v>42354</v>
      </c>
      <c r="Y1736" s="68">
        <v>36525</v>
      </c>
      <c r="Z1736">
        <v>0</v>
      </c>
      <c r="AA1736">
        <v>52</v>
      </c>
      <c r="AB1736" t="s">
        <v>1522</v>
      </c>
      <c r="AE1736" t="s">
        <v>957</v>
      </c>
      <c r="AF1736">
        <v>30000</v>
      </c>
    </row>
    <row r="1737" spans="1:32" x14ac:dyDescent="0.25">
      <c r="A1737" t="s">
        <v>1526</v>
      </c>
      <c r="B1737" t="s">
        <v>1522</v>
      </c>
      <c r="C1737" s="158" t="str">
        <f t="shared" si="27"/>
        <v>1112222</v>
      </c>
      <c r="D1737">
        <v>111222</v>
      </c>
      <c r="F1737">
        <v>12</v>
      </c>
      <c r="G1737">
        <v>130</v>
      </c>
      <c r="I1737">
        <v>1020669</v>
      </c>
      <c r="J1737">
        <v>0</v>
      </c>
      <c r="K1737">
        <v>0</v>
      </c>
      <c r="L1737">
        <v>0</v>
      </c>
      <c r="M1737">
        <v>0</v>
      </c>
      <c r="N1737">
        <v>9020213</v>
      </c>
      <c r="O1737">
        <v>2</v>
      </c>
      <c r="P1737" t="s">
        <v>1527</v>
      </c>
      <c r="Q1737">
        <v>1004</v>
      </c>
      <c r="R1737">
        <v>6</v>
      </c>
      <c r="S1737">
        <v>0</v>
      </c>
      <c r="T1737">
        <v>0</v>
      </c>
      <c r="V1737" t="s">
        <v>1387</v>
      </c>
      <c r="W1737">
        <v>3</v>
      </c>
      <c r="X1737" s="68">
        <v>42354</v>
      </c>
      <c r="Y1737" s="68">
        <v>36525</v>
      </c>
      <c r="Z1737">
        <v>0</v>
      </c>
      <c r="AA1737">
        <v>52</v>
      </c>
      <c r="AB1737" t="s">
        <v>1522</v>
      </c>
      <c r="AE1737" t="s">
        <v>957</v>
      </c>
      <c r="AF1737">
        <v>30000</v>
      </c>
    </row>
    <row r="1738" spans="1:32" x14ac:dyDescent="0.25">
      <c r="A1738" t="s">
        <v>1526</v>
      </c>
      <c r="B1738" t="s">
        <v>1522</v>
      </c>
      <c r="C1738" s="158" t="str">
        <f t="shared" si="27"/>
        <v>1112223</v>
      </c>
      <c r="D1738">
        <v>111222</v>
      </c>
      <c r="F1738">
        <v>12</v>
      </c>
      <c r="G1738">
        <v>130</v>
      </c>
      <c r="I1738">
        <v>1020670</v>
      </c>
      <c r="J1738">
        <v>0</v>
      </c>
      <c r="K1738">
        <v>0</v>
      </c>
      <c r="L1738">
        <v>0</v>
      </c>
      <c r="M1738">
        <v>0</v>
      </c>
      <c r="N1738">
        <v>9020213</v>
      </c>
      <c r="O1738">
        <v>3</v>
      </c>
      <c r="P1738" t="s">
        <v>1527</v>
      </c>
      <c r="Q1738">
        <v>1004</v>
      </c>
      <c r="R1738">
        <v>6</v>
      </c>
      <c r="S1738">
        <v>0</v>
      </c>
      <c r="T1738">
        <v>0</v>
      </c>
      <c r="V1738" t="s">
        <v>1387</v>
      </c>
      <c r="W1738">
        <v>3</v>
      </c>
      <c r="X1738" s="68">
        <v>42354</v>
      </c>
      <c r="Y1738" s="68">
        <v>36525</v>
      </c>
      <c r="Z1738">
        <v>0</v>
      </c>
      <c r="AA1738">
        <v>52</v>
      </c>
      <c r="AB1738" t="s">
        <v>1522</v>
      </c>
      <c r="AE1738" t="s">
        <v>957</v>
      </c>
      <c r="AF1738">
        <v>30000</v>
      </c>
    </row>
    <row r="1739" spans="1:32" x14ac:dyDescent="0.25">
      <c r="A1739" t="s">
        <v>1526</v>
      </c>
      <c r="B1739" t="s">
        <v>1522</v>
      </c>
      <c r="C1739" s="158" t="str">
        <f t="shared" si="27"/>
        <v>1112224</v>
      </c>
      <c r="D1739">
        <v>111222</v>
      </c>
      <c r="F1739">
        <v>12</v>
      </c>
      <c r="G1739">
        <v>130</v>
      </c>
      <c r="I1739">
        <v>1020671</v>
      </c>
      <c r="J1739">
        <v>0</v>
      </c>
      <c r="K1739">
        <v>0</v>
      </c>
      <c r="L1739">
        <v>0</v>
      </c>
      <c r="M1739">
        <v>0</v>
      </c>
      <c r="N1739">
        <v>9020213</v>
      </c>
      <c r="O1739">
        <v>4</v>
      </c>
      <c r="P1739" t="s">
        <v>1527</v>
      </c>
      <c r="Q1739">
        <v>1004</v>
      </c>
      <c r="R1739">
        <v>6</v>
      </c>
      <c r="S1739">
        <v>0</v>
      </c>
      <c r="T1739">
        <v>0</v>
      </c>
      <c r="V1739" t="s">
        <v>1387</v>
      </c>
      <c r="W1739">
        <v>3</v>
      </c>
      <c r="X1739" s="68">
        <v>42354</v>
      </c>
      <c r="Y1739" s="68">
        <v>36525</v>
      </c>
      <c r="Z1739">
        <v>0</v>
      </c>
      <c r="AA1739">
        <v>52</v>
      </c>
      <c r="AB1739" t="s">
        <v>1522</v>
      </c>
      <c r="AE1739" t="s">
        <v>957</v>
      </c>
      <c r="AF1739">
        <v>30000</v>
      </c>
    </row>
    <row r="1740" spans="1:32" x14ac:dyDescent="0.25">
      <c r="A1740" t="s">
        <v>1526</v>
      </c>
      <c r="B1740" t="s">
        <v>1522</v>
      </c>
      <c r="C1740" s="158" t="str">
        <f t="shared" si="27"/>
        <v>1112225</v>
      </c>
      <c r="D1740">
        <v>111222</v>
      </c>
      <c r="F1740">
        <v>12</v>
      </c>
      <c r="G1740">
        <v>130</v>
      </c>
      <c r="I1740">
        <v>1020672</v>
      </c>
      <c r="J1740">
        <v>0</v>
      </c>
      <c r="K1740">
        <v>0</v>
      </c>
      <c r="L1740">
        <v>0</v>
      </c>
      <c r="M1740">
        <v>0</v>
      </c>
      <c r="N1740">
        <v>9020213</v>
      </c>
      <c r="O1740">
        <v>5</v>
      </c>
      <c r="P1740" t="s">
        <v>1527</v>
      </c>
      <c r="Q1740">
        <v>1004</v>
      </c>
      <c r="R1740">
        <v>6</v>
      </c>
      <c r="S1740">
        <v>0</v>
      </c>
      <c r="T1740">
        <v>0</v>
      </c>
      <c r="V1740" t="s">
        <v>1387</v>
      </c>
      <c r="W1740">
        <v>3</v>
      </c>
      <c r="X1740" s="68">
        <v>42354</v>
      </c>
      <c r="Y1740" s="68">
        <v>36525</v>
      </c>
      <c r="Z1740">
        <v>0</v>
      </c>
      <c r="AA1740">
        <v>52</v>
      </c>
      <c r="AB1740" t="s">
        <v>1522</v>
      </c>
      <c r="AE1740" t="s">
        <v>957</v>
      </c>
      <c r="AF1740">
        <v>30000</v>
      </c>
    </row>
    <row r="1741" spans="1:32" x14ac:dyDescent="0.25">
      <c r="A1741" t="s">
        <v>1528</v>
      </c>
      <c r="B1741" t="s">
        <v>1522</v>
      </c>
      <c r="C1741" s="158" t="str">
        <f t="shared" si="27"/>
        <v>1112231</v>
      </c>
      <c r="D1741">
        <v>111223</v>
      </c>
      <c r="F1741">
        <v>12</v>
      </c>
      <c r="G1741">
        <v>260</v>
      </c>
      <c r="I1741">
        <v>1020676</v>
      </c>
      <c r="J1741">
        <v>0</v>
      </c>
      <c r="K1741">
        <v>0</v>
      </c>
      <c r="L1741">
        <v>0</v>
      </c>
      <c r="M1741">
        <v>0</v>
      </c>
      <c r="N1741">
        <v>9020213</v>
      </c>
      <c r="O1741">
        <v>1</v>
      </c>
      <c r="P1741" t="s">
        <v>1529</v>
      </c>
      <c r="Q1741">
        <v>1004</v>
      </c>
      <c r="R1741">
        <v>6</v>
      </c>
      <c r="S1741">
        <v>0</v>
      </c>
      <c r="T1741">
        <v>0</v>
      </c>
      <c r="V1741" t="s">
        <v>1387</v>
      </c>
      <c r="W1741">
        <v>3</v>
      </c>
      <c r="X1741" s="68">
        <v>42354</v>
      </c>
      <c r="Y1741" s="68">
        <v>36525</v>
      </c>
      <c r="Z1741">
        <v>0</v>
      </c>
      <c r="AA1741">
        <v>52</v>
      </c>
      <c r="AB1741" t="s">
        <v>1522</v>
      </c>
      <c r="AE1741" t="s">
        <v>957</v>
      </c>
      <c r="AF1741">
        <v>30000</v>
      </c>
    </row>
    <row r="1742" spans="1:32" x14ac:dyDescent="0.25">
      <c r="A1742" t="s">
        <v>1528</v>
      </c>
      <c r="B1742" t="s">
        <v>1522</v>
      </c>
      <c r="C1742" s="158" t="str">
        <f t="shared" si="27"/>
        <v>1112232</v>
      </c>
      <c r="D1742">
        <v>111223</v>
      </c>
      <c r="F1742">
        <v>12</v>
      </c>
      <c r="G1742">
        <v>260</v>
      </c>
      <c r="I1742">
        <v>1020677</v>
      </c>
      <c r="J1742">
        <v>0</v>
      </c>
      <c r="K1742">
        <v>0</v>
      </c>
      <c r="L1742">
        <v>0</v>
      </c>
      <c r="M1742">
        <v>0</v>
      </c>
      <c r="N1742">
        <v>9020213</v>
      </c>
      <c r="O1742">
        <v>2</v>
      </c>
      <c r="P1742" t="s">
        <v>1529</v>
      </c>
      <c r="Q1742">
        <v>1004</v>
      </c>
      <c r="R1742">
        <v>6</v>
      </c>
      <c r="S1742">
        <v>0</v>
      </c>
      <c r="T1742">
        <v>0</v>
      </c>
      <c r="V1742" t="s">
        <v>1387</v>
      </c>
      <c r="W1742">
        <v>3</v>
      </c>
      <c r="X1742" s="68">
        <v>42354</v>
      </c>
      <c r="Y1742" s="68">
        <v>36525</v>
      </c>
      <c r="Z1742">
        <v>0</v>
      </c>
      <c r="AA1742">
        <v>52</v>
      </c>
      <c r="AB1742" t="s">
        <v>1522</v>
      </c>
      <c r="AE1742" t="s">
        <v>957</v>
      </c>
      <c r="AF1742">
        <v>30000</v>
      </c>
    </row>
    <row r="1743" spans="1:32" x14ac:dyDescent="0.25">
      <c r="A1743" t="s">
        <v>1528</v>
      </c>
      <c r="B1743" t="s">
        <v>1522</v>
      </c>
      <c r="C1743" s="158" t="str">
        <f t="shared" si="27"/>
        <v>1112233</v>
      </c>
      <c r="D1743">
        <v>111223</v>
      </c>
      <c r="F1743">
        <v>12</v>
      </c>
      <c r="G1743">
        <v>260</v>
      </c>
      <c r="I1743">
        <v>1020678</v>
      </c>
      <c r="J1743">
        <v>0</v>
      </c>
      <c r="K1743">
        <v>0</v>
      </c>
      <c r="L1743">
        <v>0</v>
      </c>
      <c r="M1743">
        <v>0</v>
      </c>
      <c r="N1743">
        <v>9020213</v>
      </c>
      <c r="O1743">
        <v>3</v>
      </c>
      <c r="P1743" t="s">
        <v>1529</v>
      </c>
      <c r="Q1743">
        <v>1004</v>
      </c>
      <c r="R1743">
        <v>6</v>
      </c>
      <c r="S1743">
        <v>0</v>
      </c>
      <c r="T1743">
        <v>0</v>
      </c>
      <c r="V1743" t="s">
        <v>1387</v>
      </c>
      <c r="W1743">
        <v>3</v>
      </c>
      <c r="X1743" s="68">
        <v>42354</v>
      </c>
      <c r="Y1743" s="68">
        <v>36525</v>
      </c>
      <c r="Z1743">
        <v>0</v>
      </c>
      <c r="AA1743">
        <v>52</v>
      </c>
      <c r="AB1743" t="s">
        <v>1522</v>
      </c>
      <c r="AE1743" t="s">
        <v>957</v>
      </c>
      <c r="AF1743">
        <v>30000</v>
      </c>
    </row>
    <row r="1744" spans="1:32" x14ac:dyDescent="0.25">
      <c r="A1744" t="s">
        <v>1528</v>
      </c>
      <c r="B1744" t="s">
        <v>1522</v>
      </c>
      <c r="C1744" s="158" t="str">
        <f t="shared" si="27"/>
        <v>1112234</v>
      </c>
      <c r="D1744">
        <v>111223</v>
      </c>
      <c r="F1744">
        <v>12</v>
      </c>
      <c r="G1744">
        <v>260</v>
      </c>
      <c r="I1744">
        <v>1020679</v>
      </c>
      <c r="J1744">
        <v>0</v>
      </c>
      <c r="K1744">
        <v>0</v>
      </c>
      <c r="L1744">
        <v>0</v>
      </c>
      <c r="M1744">
        <v>0</v>
      </c>
      <c r="N1744">
        <v>9020213</v>
      </c>
      <c r="O1744">
        <v>4</v>
      </c>
      <c r="P1744" t="s">
        <v>1529</v>
      </c>
      <c r="Q1744">
        <v>1004</v>
      </c>
      <c r="R1744">
        <v>6</v>
      </c>
      <c r="S1744">
        <v>0</v>
      </c>
      <c r="T1744">
        <v>0</v>
      </c>
      <c r="V1744" t="s">
        <v>1387</v>
      </c>
      <c r="W1744">
        <v>3</v>
      </c>
      <c r="X1744" s="68">
        <v>42354</v>
      </c>
      <c r="Y1744" s="68">
        <v>36525</v>
      </c>
      <c r="Z1744">
        <v>0</v>
      </c>
      <c r="AA1744">
        <v>52</v>
      </c>
      <c r="AB1744" t="s">
        <v>1522</v>
      </c>
      <c r="AE1744" t="s">
        <v>957</v>
      </c>
      <c r="AF1744">
        <v>30000</v>
      </c>
    </row>
    <row r="1745" spans="1:32" x14ac:dyDescent="0.25">
      <c r="A1745" t="s">
        <v>1528</v>
      </c>
      <c r="B1745" t="s">
        <v>1522</v>
      </c>
      <c r="C1745" s="158" t="str">
        <f t="shared" si="27"/>
        <v>1112235</v>
      </c>
      <c r="D1745">
        <v>111223</v>
      </c>
      <c r="F1745">
        <v>12</v>
      </c>
      <c r="G1745">
        <v>260</v>
      </c>
      <c r="I1745">
        <v>1020680</v>
      </c>
      <c r="J1745">
        <v>0</v>
      </c>
      <c r="K1745">
        <v>0</v>
      </c>
      <c r="L1745">
        <v>0</v>
      </c>
      <c r="M1745">
        <v>0</v>
      </c>
      <c r="N1745">
        <v>9020213</v>
      </c>
      <c r="O1745">
        <v>5</v>
      </c>
      <c r="P1745" t="s">
        <v>1529</v>
      </c>
      <c r="Q1745">
        <v>1004</v>
      </c>
      <c r="R1745">
        <v>6</v>
      </c>
      <c r="S1745">
        <v>0</v>
      </c>
      <c r="T1745">
        <v>0</v>
      </c>
      <c r="V1745" t="s">
        <v>1387</v>
      </c>
      <c r="W1745">
        <v>3</v>
      </c>
      <c r="X1745" s="68">
        <v>42354</v>
      </c>
      <c r="Y1745" s="68">
        <v>36525</v>
      </c>
      <c r="Z1745">
        <v>0</v>
      </c>
      <c r="AA1745">
        <v>52</v>
      </c>
      <c r="AB1745" t="s">
        <v>1522</v>
      </c>
      <c r="AE1745" t="s">
        <v>957</v>
      </c>
      <c r="AF1745">
        <v>30000</v>
      </c>
    </row>
    <row r="1746" spans="1:32" x14ac:dyDescent="0.25">
      <c r="A1746" t="s">
        <v>864</v>
      </c>
      <c r="B1746" t="s">
        <v>865</v>
      </c>
      <c r="C1746" s="158" t="str">
        <f t="shared" si="27"/>
        <v>1112501</v>
      </c>
      <c r="D1746">
        <v>111250</v>
      </c>
      <c r="F1746">
        <v>12</v>
      </c>
      <c r="H1746" t="s">
        <v>397</v>
      </c>
      <c r="I1746">
        <v>1020703</v>
      </c>
      <c r="J1746">
        <v>0</v>
      </c>
      <c r="K1746">
        <v>0</v>
      </c>
      <c r="L1746">
        <v>0</v>
      </c>
      <c r="M1746">
        <v>0</v>
      </c>
      <c r="N1746">
        <v>9020240</v>
      </c>
      <c r="O1746">
        <v>1</v>
      </c>
      <c r="P1746" t="s">
        <v>866</v>
      </c>
      <c r="Q1746">
        <v>1005</v>
      </c>
      <c r="R1746">
        <v>6</v>
      </c>
      <c r="S1746">
        <v>0</v>
      </c>
      <c r="T1746">
        <v>0</v>
      </c>
      <c r="V1746" t="s">
        <v>1387</v>
      </c>
      <c r="W1746">
        <v>3</v>
      </c>
      <c r="X1746" s="68">
        <v>42354</v>
      </c>
      <c r="Y1746" s="68">
        <v>36525</v>
      </c>
      <c r="Z1746">
        <v>0</v>
      </c>
      <c r="AA1746">
        <v>31</v>
      </c>
      <c r="AB1746" t="s">
        <v>865</v>
      </c>
      <c r="AE1746" t="s">
        <v>389</v>
      </c>
      <c r="AF1746">
        <v>30000</v>
      </c>
    </row>
    <row r="1747" spans="1:32" x14ac:dyDescent="0.25">
      <c r="A1747" t="s">
        <v>864</v>
      </c>
      <c r="B1747" t="s">
        <v>865</v>
      </c>
      <c r="C1747" s="158" t="str">
        <f t="shared" si="27"/>
        <v>1112502</v>
      </c>
      <c r="D1747">
        <v>111250</v>
      </c>
      <c r="F1747">
        <v>12</v>
      </c>
      <c r="H1747" t="s">
        <v>397</v>
      </c>
      <c r="I1747">
        <v>1020704</v>
      </c>
      <c r="J1747">
        <v>0</v>
      </c>
      <c r="K1747">
        <v>0</v>
      </c>
      <c r="L1747">
        <v>0</v>
      </c>
      <c r="M1747">
        <v>0</v>
      </c>
      <c r="N1747">
        <v>9020240</v>
      </c>
      <c r="O1747">
        <v>2</v>
      </c>
      <c r="P1747" t="s">
        <v>866</v>
      </c>
      <c r="Q1747">
        <v>1005</v>
      </c>
      <c r="R1747">
        <v>6</v>
      </c>
      <c r="S1747">
        <v>0</v>
      </c>
      <c r="T1747">
        <v>0</v>
      </c>
      <c r="V1747" t="s">
        <v>1387</v>
      </c>
      <c r="W1747">
        <v>3</v>
      </c>
      <c r="X1747" s="68">
        <v>42354</v>
      </c>
      <c r="Y1747" s="68">
        <v>36525</v>
      </c>
      <c r="Z1747">
        <v>0</v>
      </c>
      <c r="AA1747">
        <v>31</v>
      </c>
      <c r="AB1747" t="s">
        <v>865</v>
      </c>
      <c r="AE1747" t="s">
        <v>389</v>
      </c>
      <c r="AF1747">
        <v>30000</v>
      </c>
    </row>
    <row r="1748" spans="1:32" x14ac:dyDescent="0.25">
      <c r="A1748" t="s">
        <v>864</v>
      </c>
      <c r="B1748" t="s">
        <v>865</v>
      </c>
      <c r="C1748" s="158" t="str">
        <f t="shared" si="27"/>
        <v>1112503</v>
      </c>
      <c r="D1748">
        <v>111250</v>
      </c>
      <c r="F1748">
        <v>12</v>
      </c>
      <c r="H1748" t="s">
        <v>397</v>
      </c>
      <c r="I1748">
        <v>1020705</v>
      </c>
      <c r="J1748">
        <v>0</v>
      </c>
      <c r="K1748">
        <v>0</v>
      </c>
      <c r="L1748">
        <v>0</v>
      </c>
      <c r="M1748">
        <v>0</v>
      </c>
      <c r="N1748">
        <v>9020240</v>
      </c>
      <c r="O1748">
        <v>3</v>
      </c>
      <c r="P1748" t="s">
        <v>866</v>
      </c>
      <c r="Q1748">
        <v>1005</v>
      </c>
      <c r="R1748">
        <v>6</v>
      </c>
      <c r="S1748">
        <v>0</v>
      </c>
      <c r="T1748">
        <v>0</v>
      </c>
      <c r="V1748" t="s">
        <v>1387</v>
      </c>
      <c r="W1748">
        <v>3</v>
      </c>
      <c r="X1748" s="68">
        <v>42354</v>
      </c>
      <c r="Y1748" s="68">
        <v>36525</v>
      </c>
      <c r="Z1748">
        <v>0</v>
      </c>
      <c r="AA1748">
        <v>31</v>
      </c>
      <c r="AB1748" t="s">
        <v>865</v>
      </c>
      <c r="AE1748" t="s">
        <v>389</v>
      </c>
      <c r="AF1748">
        <v>30000</v>
      </c>
    </row>
    <row r="1749" spans="1:32" x14ac:dyDescent="0.25">
      <c r="A1749" t="s">
        <v>864</v>
      </c>
      <c r="B1749" t="s">
        <v>865</v>
      </c>
      <c r="C1749" s="158" t="str">
        <f t="shared" si="27"/>
        <v>1112504</v>
      </c>
      <c r="D1749">
        <v>111250</v>
      </c>
      <c r="F1749">
        <v>12</v>
      </c>
      <c r="H1749" t="s">
        <v>397</v>
      </c>
      <c r="I1749">
        <v>1020706</v>
      </c>
      <c r="J1749">
        <v>0</v>
      </c>
      <c r="K1749">
        <v>0</v>
      </c>
      <c r="L1749">
        <v>0</v>
      </c>
      <c r="M1749">
        <v>0</v>
      </c>
      <c r="N1749">
        <v>9020240</v>
      </c>
      <c r="O1749">
        <v>4</v>
      </c>
      <c r="P1749" t="s">
        <v>866</v>
      </c>
      <c r="Q1749">
        <v>1005</v>
      </c>
      <c r="R1749">
        <v>6</v>
      </c>
      <c r="S1749">
        <v>0</v>
      </c>
      <c r="T1749">
        <v>0</v>
      </c>
      <c r="V1749" t="s">
        <v>1387</v>
      </c>
      <c r="W1749">
        <v>3</v>
      </c>
      <c r="X1749" s="68">
        <v>42354</v>
      </c>
      <c r="Y1749" s="68">
        <v>36525</v>
      </c>
      <c r="Z1749">
        <v>0</v>
      </c>
      <c r="AA1749">
        <v>31</v>
      </c>
      <c r="AB1749" t="s">
        <v>865</v>
      </c>
      <c r="AE1749" t="s">
        <v>389</v>
      </c>
      <c r="AF1749">
        <v>30000</v>
      </c>
    </row>
    <row r="1750" spans="1:32" x14ac:dyDescent="0.25">
      <c r="A1750" t="s">
        <v>864</v>
      </c>
      <c r="B1750" t="s">
        <v>865</v>
      </c>
      <c r="C1750" s="158" t="str">
        <f t="shared" si="27"/>
        <v>1112505</v>
      </c>
      <c r="D1750">
        <v>111250</v>
      </c>
      <c r="F1750">
        <v>12</v>
      </c>
      <c r="H1750" t="s">
        <v>397</v>
      </c>
      <c r="I1750">
        <v>1020707</v>
      </c>
      <c r="J1750">
        <v>0</v>
      </c>
      <c r="K1750">
        <v>0</v>
      </c>
      <c r="L1750">
        <v>0</v>
      </c>
      <c r="M1750">
        <v>0</v>
      </c>
      <c r="N1750">
        <v>9020240</v>
      </c>
      <c r="O1750">
        <v>5</v>
      </c>
      <c r="P1750" t="s">
        <v>866</v>
      </c>
      <c r="Q1750">
        <v>1005</v>
      </c>
      <c r="R1750">
        <v>6</v>
      </c>
      <c r="S1750">
        <v>0</v>
      </c>
      <c r="T1750">
        <v>0</v>
      </c>
      <c r="V1750" t="s">
        <v>1387</v>
      </c>
      <c r="W1750">
        <v>3</v>
      </c>
      <c r="X1750" s="68">
        <v>42354</v>
      </c>
      <c r="Y1750" s="68">
        <v>36525</v>
      </c>
      <c r="Z1750">
        <v>0</v>
      </c>
      <c r="AA1750">
        <v>31</v>
      </c>
      <c r="AB1750" t="s">
        <v>865</v>
      </c>
      <c r="AE1750" t="s">
        <v>389</v>
      </c>
      <c r="AF1750">
        <v>30000</v>
      </c>
    </row>
    <row r="1751" spans="1:32" x14ac:dyDescent="0.25">
      <c r="A1751" t="s">
        <v>1530</v>
      </c>
      <c r="B1751" t="s">
        <v>1522</v>
      </c>
      <c r="C1751" s="158" t="str">
        <f t="shared" si="27"/>
        <v>1112153</v>
      </c>
      <c r="D1751">
        <v>111215</v>
      </c>
      <c r="F1751">
        <v>12</v>
      </c>
      <c r="G1751">
        <v>325</v>
      </c>
      <c r="I1751">
        <v>1020614</v>
      </c>
      <c r="J1751">
        <v>0</v>
      </c>
      <c r="K1751">
        <v>0</v>
      </c>
      <c r="L1751">
        <v>0</v>
      </c>
      <c r="M1751">
        <v>0</v>
      </c>
      <c r="N1751">
        <v>9020213</v>
      </c>
      <c r="O1751">
        <v>3</v>
      </c>
      <c r="P1751" t="s">
        <v>1531</v>
      </c>
      <c r="Q1751">
        <v>1004</v>
      </c>
      <c r="R1751">
        <v>6</v>
      </c>
      <c r="S1751">
        <v>0</v>
      </c>
      <c r="T1751">
        <v>0</v>
      </c>
      <c r="V1751" t="s">
        <v>1387</v>
      </c>
      <c r="W1751">
        <v>3</v>
      </c>
      <c r="X1751" s="68">
        <v>42354</v>
      </c>
      <c r="Y1751" s="68">
        <v>36525</v>
      </c>
      <c r="Z1751">
        <v>0</v>
      </c>
      <c r="AA1751">
        <v>52</v>
      </c>
      <c r="AB1751" t="s">
        <v>1522</v>
      </c>
      <c r="AE1751" t="s">
        <v>957</v>
      </c>
      <c r="AF1751">
        <v>30000</v>
      </c>
    </row>
    <row r="1752" spans="1:32" x14ac:dyDescent="0.25">
      <c r="A1752" t="s">
        <v>1530</v>
      </c>
      <c r="B1752" t="s">
        <v>1522</v>
      </c>
      <c r="C1752" s="158" t="str">
        <f t="shared" si="27"/>
        <v>1112154</v>
      </c>
      <c r="D1752">
        <v>111215</v>
      </c>
      <c r="F1752">
        <v>12</v>
      </c>
      <c r="G1752">
        <v>325</v>
      </c>
      <c r="I1752">
        <v>1020615</v>
      </c>
      <c r="J1752">
        <v>0</v>
      </c>
      <c r="K1752">
        <v>0</v>
      </c>
      <c r="L1752">
        <v>0</v>
      </c>
      <c r="M1752">
        <v>0</v>
      </c>
      <c r="N1752">
        <v>9020213</v>
      </c>
      <c r="O1752">
        <v>4</v>
      </c>
      <c r="P1752" t="s">
        <v>1531</v>
      </c>
      <c r="Q1752">
        <v>1004</v>
      </c>
      <c r="R1752">
        <v>6</v>
      </c>
      <c r="S1752">
        <v>0</v>
      </c>
      <c r="T1752">
        <v>0</v>
      </c>
      <c r="V1752" t="s">
        <v>1387</v>
      </c>
      <c r="W1752">
        <v>3</v>
      </c>
      <c r="X1752" s="68">
        <v>42354</v>
      </c>
      <c r="Y1752" s="68">
        <v>36525</v>
      </c>
      <c r="Z1752">
        <v>0</v>
      </c>
      <c r="AA1752">
        <v>52</v>
      </c>
      <c r="AB1752" t="s">
        <v>1522</v>
      </c>
      <c r="AE1752" t="s">
        <v>957</v>
      </c>
      <c r="AF1752">
        <v>30000</v>
      </c>
    </row>
    <row r="1753" spans="1:32" x14ac:dyDescent="0.25">
      <c r="A1753" t="s">
        <v>1530</v>
      </c>
      <c r="B1753" t="s">
        <v>1522</v>
      </c>
      <c r="C1753" s="158" t="str">
        <f t="shared" si="27"/>
        <v>1112155</v>
      </c>
      <c r="D1753">
        <v>111215</v>
      </c>
      <c r="F1753">
        <v>12</v>
      </c>
      <c r="G1753">
        <v>325</v>
      </c>
      <c r="I1753">
        <v>1020616</v>
      </c>
      <c r="J1753">
        <v>0</v>
      </c>
      <c r="K1753">
        <v>0</v>
      </c>
      <c r="L1753">
        <v>0</v>
      </c>
      <c r="M1753">
        <v>0</v>
      </c>
      <c r="N1753">
        <v>9020213</v>
      </c>
      <c r="O1753">
        <v>5</v>
      </c>
      <c r="P1753" t="s">
        <v>1531</v>
      </c>
      <c r="Q1753">
        <v>1004</v>
      </c>
      <c r="R1753">
        <v>6</v>
      </c>
      <c r="S1753">
        <v>0</v>
      </c>
      <c r="T1753">
        <v>0</v>
      </c>
      <c r="V1753" t="s">
        <v>1387</v>
      </c>
      <c r="W1753">
        <v>3</v>
      </c>
      <c r="X1753" s="68">
        <v>42354</v>
      </c>
      <c r="Y1753" s="68">
        <v>36525</v>
      </c>
      <c r="Z1753">
        <v>0</v>
      </c>
      <c r="AA1753">
        <v>52</v>
      </c>
      <c r="AB1753" t="s">
        <v>1522</v>
      </c>
      <c r="AE1753" t="s">
        <v>957</v>
      </c>
      <c r="AF1753">
        <v>30000</v>
      </c>
    </row>
    <row r="1754" spans="1:32" x14ac:dyDescent="0.25">
      <c r="A1754" t="s">
        <v>1530</v>
      </c>
      <c r="B1754" t="s">
        <v>1522</v>
      </c>
      <c r="C1754" s="158" t="str">
        <f t="shared" si="27"/>
        <v>1112151</v>
      </c>
      <c r="D1754">
        <v>111215</v>
      </c>
      <c r="F1754">
        <v>12</v>
      </c>
      <c r="G1754">
        <v>325</v>
      </c>
      <c r="I1754">
        <v>1020612</v>
      </c>
      <c r="J1754">
        <v>0</v>
      </c>
      <c r="K1754">
        <v>0</v>
      </c>
      <c r="L1754">
        <v>0</v>
      </c>
      <c r="M1754">
        <v>0</v>
      </c>
      <c r="N1754">
        <v>9020213</v>
      </c>
      <c r="O1754">
        <v>1</v>
      </c>
      <c r="P1754" t="s">
        <v>1531</v>
      </c>
      <c r="Q1754">
        <v>1004</v>
      </c>
      <c r="R1754">
        <v>6</v>
      </c>
      <c r="S1754">
        <v>0</v>
      </c>
      <c r="T1754">
        <v>0</v>
      </c>
      <c r="V1754" t="s">
        <v>1387</v>
      </c>
      <c r="W1754">
        <v>3</v>
      </c>
      <c r="X1754" s="68">
        <v>42354</v>
      </c>
      <c r="Y1754" s="68">
        <v>36525</v>
      </c>
      <c r="Z1754">
        <v>0</v>
      </c>
      <c r="AA1754">
        <v>52</v>
      </c>
      <c r="AB1754" t="s">
        <v>1522</v>
      </c>
      <c r="AE1754" t="s">
        <v>957</v>
      </c>
      <c r="AF1754">
        <v>30000</v>
      </c>
    </row>
    <row r="1755" spans="1:32" x14ac:dyDescent="0.25">
      <c r="A1755" t="s">
        <v>1530</v>
      </c>
      <c r="B1755" t="s">
        <v>1522</v>
      </c>
      <c r="C1755" s="158" t="str">
        <f t="shared" si="27"/>
        <v>1112152</v>
      </c>
      <c r="D1755">
        <v>111215</v>
      </c>
      <c r="F1755">
        <v>12</v>
      </c>
      <c r="G1755">
        <v>325</v>
      </c>
      <c r="I1755">
        <v>1020613</v>
      </c>
      <c r="J1755">
        <v>0</v>
      </c>
      <c r="K1755">
        <v>0</v>
      </c>
      <c r="L1755">
        <v>0</v>
      </c>
      <c r="M1755">
        <v>0</v>
      </c>
      <c r="N1755">
        <v>9020213</v>
      </c>
      <c r="O1755">
        <v>2</v>
      </c>
      <c r="P1755" t="s">
        <v>1531</v>
      </c>
      <c r="Q1755">
        <v>1004</v>
      </c>
      <c r="R1755">
        <v>6</v>
      </c>
      <c r="S1755">
        <v>0</v>
      </c>
      <c r="T1755">
        <v>0</v>
      </c>
      <c r="V1755" t="s">
        <v>1387</v>
      </c>
      <c r="W1755">
        <v>3</v>
      </c>
      <c r="X1755" s="68">
        <v>42354</v>
      </c>
      <c r="Y1755" s="68">
        <v>36525</v>
      </c>
      <c r="Z1755">
        <v>0</v>
      </c>
      <c r="AA1755">
        <v>52</v>
      </c>
      <c r="AB1755" t="s">
        <v>1522</v>
      </c>
      <c r="AE1755" t="s">
        <v>957</v>
      </c>
      <c r="AF1755">
        <v>30000</v>
      </c>
    </row>
    <row r="1756" spans="1:32" x14ac:dyDescent="0.25">
      <c r="A1756" t="s">
        <v>1532</v>
      </c>
      <c r="B1756" t="s">
        <v>1522</v>
      </c>
      <c r="C1756" s="158" t="str">
        <f t="shared" si="27"/>
        <v>1112161</v>
      </c>
      <c r="D1756">
        <v>111216</v>
      </c>
      <c r="F1756">
        <v>12</v>
      </c>
      <c r="G1756">
        <v>195</v>
      </c>
      <c r="I1756">
        <v>1020620</v>
      </c>
      <c r="J1756">
        <v>0</v>
      </c>
      <c r="K1756">
        <v>0</v>
      </c>
      <c r="L1756">
        <v>0</v>
      </c>
      <c r="M1756">
        <v>0</v>
      </c>
      <c r="N1756">
        <v>9020213</v>
      </c>
      <c r="O1756">
        <v>1</v>
      </c>
      <c r="P1756" t="s">
        <v>1533</v>
      </c>
      <c r="Q1756">
        <v>1004</v>
      </c>
      <c r="R1756">
        <v>6</v>
      </c>
      <c r="S1756">
        <v>0</v>
      </c>
      <c r="T1756">
        <v>0</v>
      </c>
      <c r="V1756" t="s">
        <v>1387</v>
      </c>
      <c r="W1756">
        <v>3</v>
      </c>
      <c r="X1756" s="68">
        <v>42354</v>
      </c>
      <c r="Y1756" s="68">
        <v>36525</v>
      </c>
      <c r="Z1756">
        <v>0</v>
      </c>
      <c r="AA1756">
        <v>52</v>
      </c>
      <c r="AB1756" t="s">
        <v>1522</v>
      </c>
      <c r="AE1756" t="s">
        <v>957</v>
      </c>
      <c r="AF1756">
        <v>30000</v>
      </c>
    </row>
    <row r="1757" spans="1:32" x14ac:dyDescent="0.25">
      <c r="A1757" t="s">
        <v>1532</v>
      </c>
      <c r="B1757" t="s">
        <v>1522</v>
      </c>
      <c r="C1757" s="158" t="str">
        <f t="shared" si="27"/>
        <v>1112162</v>
      </c>
      <c r="D1757">
        <v>111216</v>
      </c>
      <c r="F1757">
        <v>12</v>
      </c>
      <c r="G1757">
        <v>195</v>
      </c>
      <c r="I1757">
        <v>1020621</v>
      </c>
      <c r="J1757">
        <v>0</v>
      </c>
      <c r="K1757">
        <v>0</v>
      </c>
      <c r="L1757">
        <v>0</v>
      </c>
      <c r="M1757">
        <v>0</v>
      </c>
      <c r="N1757">
        <v>9020213</v>
      </c>
      <c r="O1757">
        <v>2</v>
      </c>
      <c r="P1757" t="s">
        <v>1533</v>
      </c>
      <c r="Q1757">
        <v>1004</v>
      </c>
      <c r="R1757">
        <v>6</v>
      </c>
      <c r="S1757">
        <v>0</v>
      </c>
      <c r="T1757">
        <v>0</v>
      </c>
      <c r="V1757" t="s">
        <v>1387</v>
      </c>
      <c r="W1757">
        <v>3</v>
      </c>
      <c r="X1757" s="68">
        <v>42354</v>
      </c>
      <c r="Y1757" s="68">
        <v>36525</v>
      </c>
      <c r="Z1757">
        <v>0</v>
      </c>
      <c r="AA1757">
        <v>52</v>
      </c>
      <c r="AB1757" t="s">
        <v>1522</v>
      </c>
      <c r="AE1757" t="s">
        <v>957</v>
      </c>
      <c r="AF1757">
        <v>30000</v>
      </c>
    </row>
    <row r="1758" spans="1:32" x14ac:dyDescent="0.25">
      <c r="A1758" t="s">
        <v>1532</v>
      </c>
      <c r="B1758" t="s">
        <v>1522</v>
      </c>
      <c r="C1758" s="158" t="str">
        <f t="shared" si="27"/>
        <v>1112163</v>
      </c>
      <c r="D1758">
        <v>111216</v>
      </c>
      <c r="F1758">
        <v>12</v>
      </c>
      <c r="G1758">
        <v>195</v>
      </c>
      <c r="I1758">
        <v>1020622</v>
      </c>
      <c r="J1758">
        <v>0</v>
      </c>
      <c r="K1758">
        <v>0</v>
      </c>
      <c r="L1758">
        <v>0</v>
      </c>
      <c r="M1758">
        <v>0</v>
      </c>
      <c r="N1758">
        <v>9020213</v>
      </c>
      <c r="O1758">
        <v>3</v>
      </c>
      <c r="P1758" t="s">
        <v>1533</v>
      </c>
      <c r="Q1758">
        <v>1004</v>
      </c>
      <c r="R1758">
        <v>6</v>
      </c>
      <c r="S1758">
        <v>0</v>
      </c>
      <c r="T1758">
        <v>0</v>
      </c>
      <c r="V1758" t="s">
        <v>1387</v>
      </c>
      <c r="W1758">
        <v>3</v>
      </c>
      <c r="X1758" s="68">
        <v>42354</v>
      </c>
      <c r="Y1758" s="68">
        <v>36525</v>
      </c>
      <c r="Z1758">
        <v>0</v>
      </c>
      <c r="AA1758">
        <v>52</v>
      </c>
      <c r="AB1758" t="s">
        <v>1522</v>
      </c>
      <c r="AE1758" t="s">
        <v>957</v>
      </c>
      <c r="AF1758">
        <v>30000</v>
      </c>
    </row>
    <row r="1759" spans="1:32" x14ac:dyDescent="0.25">
      <c r="A1759" t="s">
        <v>1532</v>
      </c>
      <c r="B1759" t="s">
        <v>1522</v>
      </c>
      <c r="C1759" s="158" t="str">
        <f t="shared" si="27"/>
        <v>1112164</v>
      </c>
      <c r="D1759">
        <v>111216</v>
      </c>
      <c r="F1759">
        <v>12</v>
      </c>
      <c r="G1759">
        <v>195</v>
      </c>
      <c r="I1759">
        <v>1020623</v>
      </c>
      <c r="J1759">
        <v>0</v>
      </c>
      <c r="K1759">
        <v>0</v>
      </c>
      <c r="L1759">
        <v>0</v>
      </c>
      <c r="M1759">
        <v>0</v>
      </c>
      <c r="N1759">
        <v>9020213</v>
      </c>
      <c r="O1759">
        <v>4</v>
      </c>
      <c r="P1759" t="s">
        <v>1533</v>
      </c>
      <c r="Q1759">
        <v>1004</v>
      </c>
      <c r="R1759">
        <v>6</v>
      </c>
      <c r="S1759">
        <v>0</v>
      </c>
      <c r="T1759">
        <v>0</v>
      </c>
      <c r="V1759" t="s">
        <v>1387</v>
      </c>
      <c r="W1759">
        <v>3</v>
      </c>
      <c r="X1759" s="68">
        <v>42354</v>
      </c>
      <c r="Y1759" s="68">
        <v>36525</v>
      </c>
      <c r="Z1759">
        <v>0</v>
      </c>
      <c r="AA1759">
        <v>52</v>
      </c>
      <c r="AB1759" t="s">
        <v>1522</v>
      </c>
      <c r="AE1759" t="s">
        <v>957</v>
      </c>
      <c r="AF1759">
        <v>30000</v>
      </c>
    </row>
    <row r="1760" spans="1:32" x14ac:dyDescent="0.25">
      <c r="A1760" t="s">
        <v>1532</v>
      </c>
      <c r="B1760" t="s">
        <v>1522</v>
      </c>
      <c r="C1760" s="158" t="str">
        <f t="shared" si="27"/>
        <v>1112165</v>
      </c>
      <c r="D1760">
        <v>111216</v>
      </c>
      <c r="F1760">
        <v>12</v>
      </c>
      <c r="G1760">
        <v>195</v>
      </c>
      <c r="I1760">
        <v>1020624</v>
      </c>
      <c r="J1760">
        <v>0</v>
      </c>
      <c r="K1760">
        <v>0</v>
      </c>
      <c r="L1760">
        <v>0</v>
      </c>
      <c r="M1760">
        <v>0</v>
      </c>
      <c r="N1760">
        <v>9020213</v>
      </c>
      <c r="O1760">
        <v>5</v>
      </c>
      <c r="P1760" t="s">
        <v>1533</v>
      </c>
      <c r="Q1760">
        <v>1004</v>
      </c>
      <c r="R1760">
        <v>6</v>
      </c>
      <c r="S1760">
        <v>0</v>
      </c>
      <c r="T1760">
        <v>0</v>
      </c>
      <c r="V1760" t="s">
        <v>1387</v>
      </c>
      <c r="W1760">
        <v>3</v>
      </c>
      <c r="X1760" s="68">
        <v>42354</v>
      </c>
      <c r="Y1760" s="68">
        <v>36525</v>
      </c>
      <c r="Z1760">
        <v>0</v>
      </c>
      <c r="AA1760">
        <v>52</v>
      </c>
      <c r="AB1760" t="s">
        <v>1522</v>
      </c>
      <c r="AE1760" t="s">
        <v>957</v>
      </c>
      <c r="AF1760">
        <v>30000</v>
      </c>
    </row>
    <row r="1761" spans="1:32" x14ac:dyDescent="0.25">
      <c r="A1761" t="s">
        <v>1534</v>
      </c>
      <c r="B1761" t="s">
        <v>1522</v>
      </c>
      <c r="C1761" s="158" t="str">
        <f t="shared" si="27"/>
        <v>1112171</v>
      </c>
      <c r="D1761">
        <v>111217</v>
      </c>
      <c r="F1761">
        <v>12</v>
      </c>
      <c r="G1761">
        <v>195</v>
      </c>
      <c r="I1761">
        <v>1020628</v>
      </c>
      <c r="J1761">
        <v>0</v>
      </c>
      <c r="K1761">
        <v>0</v>
      </c>
      <c r="L1761">
        <v>0</v>
      </c>
      <c r="M1761">
        <v>0</v>
      </c>
      <c r="N1761">
        <v>9020213</v>
      </c>
      <c r="O1761">
        <v>1</v>
      </c>
      <c r="P1761" t="s">
        <v>1535</v>
      </c>
      <c r="Q1761">
        <v>1004</v>
      </c>
      <c r="R1761">
        <v>6</v>
      </c>
      <c r="S1761">
        <v>0</v>
      </c>
      <c r="T1761">
        <v>0</v>
      </c>
      <c r="V1761" t="s">
        <v>1387</v>
      </c>
      <c r="W1761">
        <v>3</v>
      </c>
      <c r="X1761" s="68">
        <v>42354</v>
      </c>
      <c r="Y1761" s="68">
        <v>36525</v>
      </c>
      <c r="Z1761">
        <v>0</v>
      </c>
      <c r="AA1761">
        <v>52</v>
      </c>
      <c r="AB1761" t="s">
        <v>1522</v>
      </c>
      <c r="AE1761" t="s">
        <v>957</v>
      </c>
      <c r="AF1761">
        <v>30000</v>
      </c>
    </row>
    <row r="1762" spans="1:32" x14ac:dyDescent="0.25">
      <c r="A1762" t="s">
        <v>1534</v>
      </c>
      <c r="B1762" t="s">
        <v>1522</v>
      </c>
      <c r="C1762" s="158" t="str">
        <f t="shared" si="27"/>
        <v>1112172</v>
      </c>
      <c r="D1762">
        <v>111217</v>
      </c>
      <c r="F1762">
        <v>12</v>
      </c>
      <c r="G1762">
        <v>195</v>
      </c>
      <c r="I1762">
        <v>1020629</v>
      </c>
      <c r="J1762">
        <v>0</v>
      </c>
      <c r="K1762">
        <v>0</v>
      </c>
      <c r="L1762">
        <v>0</v>
      </c>
      <c r="M1762">
        <v>0</v>
      </c>
      <c r="N1762">
        <v>9020213</v>
      </c>
      <c r="O1762">
        <v>2</v>
      </c>
      <c r="P1762" t="s">
        <v>1535</v>
      </c>
      <c r="Q1762">
        <v>1004</v>
      </c>
      <c r="R1762">
        <v>6</v>
      </c>
      <c r="S1762">
        <v>0</v>
      </c>
      <c r="T1762">
        <v>0</v>
      </c>
      <c r="V1762" t="s">
        <v>1387</v>
      </c>
      <c r="W1762">
        <v>3</v>
      </c>
      <c r="X1762" s="68">
        <v>42354</v>
      </c>
      <c r="Y1762" s="68">
        <v>36525</v>
      </c>
      <c r="Z1762">
        <v>0</v>
      </c>
      <c r="AA1762">
        <v>52</v>
      </c>
      <c r="AB1762" t="s">
        <v>1522</v>
      </c>
      <c r="AE1762" t="s">
        <v>957</v>
      </c>
      <c r="AF1762">
        <v>30000</v>
      </c>
    </row>
    <row r="1763" spans="1:32" x14ac:dyDescent="0.25">
      <c r="A1763" t="s">
        <v>1534</v>
      </c>
      <c r="B1763" t="s">
        <v>1522</v>
      </c>
      <c r="C1763" s="158" t="str">
        <f t="shared" si="27"/>
        <v>1112173</v>
      </c>
      <c r="D1763">
        <v>111217</v>
      </c>
      <c r="F1763">
        <v>12</v>
      </c>
      <c r="G1763">
        <v>195</v>
      </c>
      <c r="I1763">
        <v>1020630</v>
      </c>
      <c r="J1763">
        <v>0</v>
      </c>
      <c r="K1763">
        <v>0</v>
      </c>
      <c r="L1763">
        <v>0</v>
      </c>
      <c r="M1763">
        <v>0</v>
      </c>
      <c r="N1763">
        <v>9020213</v>
      </c>
      <c r="O1763">
        <v>3</v>
      </c>
      <c r="P1763" t="s">
        <v>1535</v>
      </c>
      <c r="Q1763">
        <v>1004</v>
      </c>
      <c r="R1763">
        <v>6</v>
      </c>
      <c r="S1763">
        <v>0</v>
      </c>
      <c r="T1763">
        <v>0</v>
      </c>
      <c r="V1763" t="s">
        <v>1387</v>
      </c>
      <c r="W1763">
        <v>3</v>
      </c>
      <c r="X1763" s="68">
        <v>42354</v>
      </c>
      <c r="Y1763" s="68">
        <v>36525</v>
      </c>
      <c r="Z1763">
        <v>0</v>
      </c>
      <c r="AA1763">
        <v>52</v>
      </c>
      <c r="AB1763" t="s">
        <v>1522</v>
      </c>
      <c r="AE1763" t="s">
        <v>957</v>
      </c>
      <c r="AF1763">
        <v>30000</v>
      </c>
    </row>
    <row r="1764" spans="1:32" x14ac:dyDescent="0.25">
      <c r="A1764" t="s">
        <v>1534</v>
      </c>
      <c r="B1764" t="s">
        <v>1522</v>
      </c>
      <c r="C1764" s="158" t="str">
        <f t="shared" si="27"/>
        <v>1112174</v>
      </c>
      <c r="D1764">
        <v>111217</v>
      </c>
      <c r="F1764">
        <v>12</v>
      </c>
      <c r="G1764">
        <v>195</v>
      </c>
      <c r="I1764">
        <v>1020631</v>
      </c>
      <c r="J1764">
        <v>0</v>
      </c>
      <c r="K1764">
        <v>0</v>
      </c>
      <c r="L1764">
        <v>0</v>
      </c>
      <c r="M1764">
        <v>0</v>
      </c>
      <c r="N1764">
        <v>9020213</v>
      </c>
      <c r="O1764">
        <v>4</v>
      </c>
      <c r="P1764" t="s">
        <v>1535</v>
      </c>
      <c r="Q1764">
        <v>1004</v>
      </c>
      <c r="R1764">
        <v>6</v>
      </c>
      <c r="S1764">
        <v>0</v>
      </c>
      <c r="T1764">
        <v>0</v>
      </c>
      <c r="V1764" t="s">
        <v>1387</v>
      </c>
      <c r="W1764">
        <v>3</v>
      </c>
      <c r="X1764" s="68">
        <v>42354</v>
      </c>
      <c r="Y1764" s="68">
        <v>36525</v>
      </c>
      <c r="Z1764">
        <v>0</v>
      </c>
      <c r="AA1764">
        <v>52</v>
      </c>
      <c r="AB1764" t="s">
        <v>1522</v>
      </c>
      <c r="AE1764" t="s">
        <v>957</v>
      </c>
      <c r="AF1764">
        <v>30000</v>
      </c>
    </row>
    <row r="1765" spans="1:32" x14ac:dyDescent="0.25">
      <c r="A1765" t="s">
        <v>1534</v>
      </c>
      <c r="B1765" t="s">
        <v>1522</v>
      </c>
      <c r="C1765" s="158" t="str">
        <f t="shared" si="27"/>
        <v>1112175</v>
      </c>
      <c r="D1765">
        <v>111217</v>
      </c>
      <c r="F1765">
        <v>12</v>
      </c>
      <c r="G1765">
        <v>195</v>
      </c>
      <c r="I1765">
        <v>1020632</v>
      </c>
      <c r="J1765">
        <v>0</v>
      </c>
      <c r="K1765">
        <v>0</v>
      </c>
      <c r="L1765">
        <v>0</v>
      </c>
      <c r="M1765">
        <v>0</v>
      </c>
      <c r="N1765">
        <v>9020213</v>
      </c>
      <c r="O1765">
        <v>5</v>
      </c>
      <c r="P1765" t="s">
        <v>1535</v>
      </c>
      <c r="Q1765">
        <v>1004</v>
      </c>
      <c r="R1765">
        <v>6</v>
      </c>
      <c r="S1765">
        <v>0</v>
      </c>
      <c r="T1765">
        <v>0</v>
      </c>
      <c r="V1765" t="s">
        <v>1387</v>
      </c>
      <c r="W1765">
        <v>3</v>
      </c>
      <c r="X1765" s="68">
        <v>42354</v>
      </c>
      <c r="Y1765" s="68">
        <v>36525</v>
      </c>
      <c r="Z1765">
        <v>0</v>
      </c>
      <c r="AA1765">
        <v>52</v>
      </c>
      <c r="AB1765" t="s">
        <v>1522</v>
      </c>
      <c r="AE1765" t="s">
        <v>957</v>
      </c>
      <c r="AF1765">
        <v>30000</v>
      </c>
    </row>
    <row r="1766" spans="1:32" x14ac:dyDescent="0.25">
      <c r="A1766" t="s">
        <v>1536</v>
      </c>
      <c r="B1766" t="s">
        <v>1522</v>
      </c>
      <c r="C1766" s="158" t="str">
        <f t="shared" si="27"/>
        <v>1112181</v>
      </c>
      <c r="D1766">
        <v>111218</v>
      </c>
      <c r="F1766">
        <v>12</v>
      </c>
      <c r="G1766">
        <v>195</v>
      </c>
      <c r="I1766">
        <v>1020636</v>
      </c>
      <c r="J1766">
        <v>0</v>
      </c>
      <c r="K1766">
        <v>0</v>
      </c>
      <c r="L1766">
        <v>0</v>
      </c>
      <c r="M1766">
        <v>0</v>
      </c>
      <c r="N1766">
        <v>9020213</v>
      </c>
      <c r="O1766">
        <v>1</v>
      </c>
      <c r="P1766" t="s">
        <v>1537</v>
      </c>
      <c r="Q1766">
        <v>1004</v>
      </c>
      <c r="R1766">
        <v>6</v>
      </c>
      <c r="S1766">
        <v>0</v>
      </c>
      <c r="T1766">
        <v>0</v>
      </c>
      <c r="V1766" t="s">
        <v>1387</v>
      </c>
      <c r="W1766">
        <v>3</v>
      </c>
      <c r="X1766" s="68">
        <v>42354</v>
      </c>
      <c r="Y1766" s="68">
        <v>36525</v>
      </c>
      <c r="Z1766">
        <v>0</v>
      </c>
      <c r="AA1766">
        <v>52</v>
      </c>
      <c r="AB1766" t="s">
        <v>1522</v>
      </c>
      <c r="AE1766" t="s">
        <v>957</v>
      </c>
      <c r="AF1766">
        <v>30000</v>
      </c>
    </row>
    <row r="1767" spans="1:32" x14ac:dyDescent="0.25">
      <c r="A1767" t="s">
        <v>1536</v>
      </c>
      <c r="B1767" t="s">
        <v>1522</v>
      </c>
      <c r="C1767" s="158" t="str">
        <f t="shared" si="27"/>
        <v>1112182</v>
      </c>
      <c r="D1767">
        <v>111218</v>
      </c>
      <c r="F1767">
        <v>12</v>
      </c>
      <c r="G1767">
        <v>195</v>
      </c>
      <c r="I1767">
        <v>1020637</v>
      </c>
      <c r="J1767">
        <v>0</v>
      </c>
      <c r="K1767">
        <v>0</v>
      </c>
      <c r="L1767">
        <v>0</v>
      </c>
      <c r="M1767">
        <v>0</v>
      </c>
      <c r="N1767">
        <v>9020213</v>
      </c>
      <c r="O1767">
        <v>2</v>
      </c>
      <c r="P1767" t="s">
        <v>1537</v>
      </c>
      <c r="Q1767">
        <v>1004</v>
      </c>
      <c r="R1767">
        <v>6</v>
      </c>
      <c r="S1767">
        <v>0</v>
      </c>
      <c r="T1767">
        <v>0</v>
      </c>
      <c r="V1767" t="s">
        <v>1387</v>
      </c>
      <c r="W1767">
        <v>3</v>
      </c>
      <c r="X1767" s="68">
        <v>42354</v>
      </c>
      <c r="Y1767" s="68">
        <v>36525</v>
      </c>
      <c r="Z1767">
        <v>0</v>
      </c>
      <c r="AA1767">
        <v>52</v>
      </c>
      <c r="AB1767" t="s">
        <v>1522</v>
      </c>
      <c r="AE1767" t="s">
        <v>957</v>
      </c>
      <c r="AF1767">
        <v>30000</v>
      </c>
    </row>
    <row r="1768" spans="1:32" x14ac:dyDescent="0.25">
      <c r="A1768" t="s">
        <v>1536</v>
      </c>
      <c r="B1768" t="s">
        <v>1522</v>
      </c>
      <c r="C1768" s="158" t="str">
        <f t="shared" si="27"/>
        <v>1112183</v>
      </c>
      <c r="D1768">
        <v>111218</v>
      </c>
      <c r="F1768">
        <v>12</v>
      </c>
      <c r="G1768">
        <v>195</v>
      </c>
      <c r="I1768">
        <v>1020638</v>
      </c>
      <c r="J1768">
        <v>0</v>
      </c>
      <c r="K1768">
        <v>0</v>
      </c>
      <c r="L1768">
        <v>0</v>
      </c>
      <c r="M1768">
        <v>0</v>
      </c>
      <c r="N1768">
        <v>9020213</v>
      </c>
      <c r="O1768">
        <v>3</v>
      </c>
      <c r="P1768" t="s">
        <v>1537</v>
      </c>
      <c r="Q1768">
        <v>1004</v>
      </c>
      <c r="R1768">
        <v>6</v>
      </c>
      <c r="S1768">
        <v>0</v>
      </c>
      <c r="T1768">
        <v>0</v>
      </c>
      <c r="V1768" t="s">
        <v>1387</v>
      </c>
      <c r="W1768">
        <v>3</v>
      </c>
      <c r="X1768" s="68">
        <v>42354</v>
      </c>
      <c r="Y1768" s="68">
        <v>36525</v>
      </c>
      <c r="Z1768">
        <v>0</v>
      </c>
      <c r="AA1768">
        <v>52</v>
      </c>
      <c r="AB1768" t="s">
        <v>1522</v>
      </c>
      <c r="AE1768" t="s">
        <v>957</v>
      </c>
      <c r="AF1768">
        <v>30000</v>
      </c>
    </row>
    <row r="1769" spans="1:32" x14ac:dyDescent="0.25">
      <c r="A1769" t="s">
        <v>1536</v>
      </c>
      <c r="B1769" t="s">
        <v>1522</v>
      </c>
      <c r="C1769" s="158" t="str">
        <f t="shared" si="27"/>
        <v>1112184</v>
      </c>
      <c r="D1769">
        <v>111218</v>
      </c>
      <c r="F1769">
        <v>12</v>
      </c>
      <c r="G1769">
        <v>195</v>
      </c>
      <c r="I1769">
        <v>1020639</v>
      </c>
      <c r="J1769">
        <v>0</v>
      </c>
      <c r="K1769">
        <v>0</v>
      </c>
      <c r="L1769">
        <v>0</v>
      </c>
      <c r="M1769">
        <v>0</v>
      </c>
      <c r="N1769">
        <v>9020213</v>
      </c>
      <c r="O1769">
        <v>4</v>
      </c>
      <c r="P1769" t="s">
        <v>1537</v>
      </c>
      <c r="Q1769">
        <v>1004</v>
      </c>
      <c r="R1769">
        <v>6</v>
      </c>
      <c r="S1769">
        <v>0</v>
      </c>
      <c r="T1769">
        <v>0</v>
      </c>
      <c r="V1769" t="s">
        <v>1387</v>
      </c>
      <c r="W1769">
        <v>3</v>
      </c>
      <c r="X1769" s="68">
        <v>42354</v>
      </c>
      <c r="Y1769" s="68">
        <v>36525</v>
      </c>
      <c r="Z1769">
        <v>0</v>
      </c>
      <c r="AA1769">
        <v>52</v>
      </c>
      <c r="AB1769" t="s">
        <v>1522</v>
      </c>
      <c r="AE1769" t="s">
        <v>957</v>
      </c>
      <c r="AF1769">
        <v>30000</v>
      </c>
    </row>
    <row r="1770" spans="1:32" x14ac:dyDescent="0.25">
      <c r="A1770" t="s">
        <v>1536</v>
      </c>
      <c r="B1770" t="s">
        <v>1522</v>
      </c>
      <c r="C1770" s="158" t="str">
        <f t="shared" si="27"/>
        <v>1112185</v>
      </c>
      <c r="D1770">
        <v>111218</v>
      </c>
      <c r="F1770">
        <v>12</v>
      </c>
      <c r="G1770">
        <v>195</v>
      </c>
      <c r="I1770">
        <v>1020640</v>
      </c>
      <c r="J1770">
        <v>0</v>
      </c>
      <c r="K1770">
        <v>0</v>
      </c>
      <c r="L1770">
        <v>0</v>
      </c>
      <c r="M1770">
        <v>0</v>
      </c>
      <c r="N1770">
        <v>9020213</v>
      </c>
      <c r="O1770">
        <v>5</v>
      </c>
      <c r="P1770" t="s">
        <v>1537</v>
      </c>
      <c r="Q1770">
        <v>1004</v>
      </c>
      <c r="R1770">
        <v>6</v>
      </c>
      <c r="S1770">
        <v>0</v>
      </c>
      <c r="T1770">
        <v>0</v>
      </c>
      <c r="V1770" t="s">
        <v>1387</v>
      </c>
      <c r="W1770">
        <v>3</v>
      </c>
      <c r="X1770" s="68">
        <v>42354</v>
      </c>
      <c r="Y1770" s="68">
        <v>36525</v>
      </c>
      <c r="Z1770">
        <v>0</v>
      </c>
      <c r="AA1770">
        <v>52</v>
      </c>
      <c r="AB1770" t="s">
        <v>1522</v>
      </c>
      <c r="AE1770" t="s">
        <v>957</v>
      </c>
      <c r="AF1770">
        <v>30000</v>
      </c>
    </row>
    <row r="1771" spans="1:32" x14ac:dyDescent="0.25">
      <c r="A1771" t="s">
        <v>1538</v>
      </c>
      <c r="B1771" t="s">
        <v>1522</v>
      </c>
      <c r="C1771" s="158" t="str">
        <f t="shared" si="27"/>
        <v>1112191</v>
      </c>
      <c r="D1771">
        <v>111219</v>
      </c>
      <c r="F1771">
        <v>12</v>
      </c>
      <c r="G1771">
        <v>630</v>
      </c>
      <c r="I1771">
        <v>1020644</v>
      </c>
      <c r="J1771">
        <v>0</v>
      </c>
      <c r="K1771">
        <v>0</v>
      </c>
      <c r="L1771">
        <v>0</v>
      </c>
      <c r="M1771">
        <v>0</v>
      </c>
      <c r="N1771">
        <v>9020213</v>
      </c>
      <c r="O1771">
        <v>1</v>
      </c>
      <c r="P1771" t="s">
        <v>1539</v>
      </c>
      <c r="Q1771">
        <v>1004</v>
      </c>
      <c r="R1771">
        <v>6</v>
      </c>
      <c r="S1771">
        <v>0</v>
      </c>
      <c r="T1771">
        <v>0</v>
      </c>
      <c r="V1771" t="s">
        <v>1387</v>
      </c>
      <c r="W1771">
        <v>3</v>
      </c>
      <c r="X1771" s="68">
        <v>42354</v>
      </c>
      <c r="Y1771" s="68">
        <v>36525</v>
      </c>
      <c r="Z1771">
        <v>0</v>
      </c>
      <c r="AA1771">
        <v>52</v>
      </c>
      <c r="AB1771" t="s">
        <v>1522</v>
      </c>
      <c r="AE1771" t="s">
        <v>957</v>
      </c>
      <c r="AF1771">
        <v>30000</v>
      </c>
    </row>
    <row r="1772" spans="1:32" x14ac:dyDescent="0.25">
      <c r="A1772" t="s">
        <v>1538</v>
      </c>
      <c r="B1772" t="s">
        <v>1522</v>
      </c>
      <c r="C1772" s="158" t="str">
        <f t="shared" si="27"/>
        <v>1112192</v>
      </c>
      <c r="D1772">
        <v>111219</v>
      </c>
      <c r="F1772">
        <v>12</v>
      </c>
      <c r="G1772">
        <v>630</v>
      </c>
      <c r="I1772">
        <v>1020645</v>
      </c>
      <c r="J1772">
        <v>0</v>
      </c>
      <c r="K1772">
        <v>0</v>
      </c>
      <c r="L1772">
        <v>0</v>
      </c>
      <c r="M1772">
        <v>0</v>
      </c>
      <c r="N1772">
        <v>9020213</v>
      </c>
      <c r="O1772">
        <v>2</v>
      </c>
      <c r="P1772" t="s">
        <v>1539</v>
      </c>
      <c r="Q1772">
        <v>1004</v>
      </c>
      <c r="R1772">
        <v>6</v>
      </c>
      <c r="S1772">
        <v>0</v>
      </c>
      <c r="T1772">
        <v>0</v>
      </c>
      <c r="V1772" t="s">
        <v>1387</v>
      </c>
      <c r="W1772">
        <v>3</v>
      </c>
      <c r="X1772" s="68">
        <v>42354</v>
      </c>
      <c r="Y1772" s="68">
        <v>36525</v>
      </c>
      <c r="Z1772">
        <v>0</v>
      </c>
      <c r="AA1772">
        <v>52</v>
      </c>
      <c r="AB1772" t="s">
        <v>1522</v>
      </c>
      <c r="AE1772" t="s">
        <v>957</v>
      </c>
      <c r="AF1772">
        <v>30000</v>
      </c>
    </row>
    <row r="1773" spans="1:32" x14ac:dyDescent="0.25">
      <c r="A1773" t="s">
        <v>1538</v>
      </c>
      <c r="B1773" t="s">
        <v>1522</v>
      </c>
      <c r="C1773" s="158" t="str">
        <f t="shared" si="27"/>
        <v>1112193</v>
      </c>
      <c r="D1773">
        <v>111219</v>
      </c>
      <c r="F1773">
        <v>12</v>
      </c>
      <c r="G1773">
        <v>630</v>
      </c>
      <c r="I1773">
        <v>1020646</v>
      </c>
      <c r="J1773">
        <v>0</v>
      </c>
      <c r="K1773">
        <v>0</v>
      </c>
      <c r="L1773">
        <v>0</v>
      </c>
      <c r="M1773">
        <v>0</v>
      </c>
      <c r="N1773">
        <v>9020213</v>
      </c>
      <c r="O1773">
        <v>3</v>
      </c>
      <c r="P1773" t="s">
        <v>1539</v>
      </c>
      <c r="Q1773">
        <v>1004</v>
      </c>
      <c r="R1773">
        <v>6</v>
      </c>
      <c r="S1773">
        <v>0</v>
      </c>
      <c r="T1773">
        <v>0</v>
      </c>
      <c r="V1773" t="s">
        <v>1387</v>
      </c>
      <c r="W1773">
        <v>3</v>
      </c>
      <c r="X1773" s="68">
        <v>42354</v>
      </c>
      <c r="Y1773" s="68">
        <v>36525</v>
      </c>
      <c r="Z1773">
        <v>0</v>
      </c>
      <c r="AA1773">
        <v>52</v>
      </c>
      <c r="AB1773" t="s">
        <v>1522</v>
      </c>
      <c r="AE1773" t="s">
        <v>957</v>
      </c>
      <c r="AF1773">
        <v>30000</v>
      </c>
    </row>
    <row r="1774" spans="1:32" x14ac:dyDescent="0.25">
      <c r="A1774" t="s">
        <v>1538</v>
      </c>
      <c r="B1774" t="s">
        <v>1522</v>
      </c>
      <c r="C1774" s="158" t="str">
        <f t="shared" si="27"/>
        <v>1112194</v>
      </c>
      <c r="D1774">
        <v>111219</v>
      </c>
      <c r="F1774">
        <v>12</v>
      </c>
      <c r="G1774">
        <v>630</v>
      </c>
      <c r="I1774">
        <v>1020647</v>
      </c>
      <c r="J1774">
        <v>0</v>
      </c>
      <c r="K1774">
        <v>0</v>
      </c>
      <c r="L1774">
        <v>0</v>
      </c>
      <c r="M1774">
        <v>0</v>
      </c>
      <c r="N1774">
        <v>9020213</v>
      </c>
      <c r="O1774">
        <v>4</v>
      </c>
      <c r="P1774" t="s">
        <v>1539</v>
      </c>
      <c r="Q1774">
        <v>1004</v>
      </c>
      <c r="R1774">
        <v>6</v>
      </c>
      <c r="S1774">
        <v>0</v>
      </c>
      <c r="T1774">
        <v>0</v>
      </c>
      <c r="V1774" t="s">
        <v>1387</v>
      </c>
      <c r="W1774">
        <v>3</v>
      </c>
      <c r="X1774" s="68">
        <v>42354</v>
      </c>
      <c r="Y1774" s="68">
        <v>36525</v>
      </c>
      <c r="Z1774">
        <v>0</v>
      </c>
      <c r="AA1774">
        <v>52</v>
      </c>
      <c r="AB1774" t="s">
        <v>1522</v>
      </c>
      <c r="AE1774" t="s">
        <v>957</v>
      </c>
      <c r="AF1774">
        <v>30000</v>
      </c>
    </row>
    <row r="1775" spans="1:32" x14ac:dyDescent="0.25">
      <c r="A1775" t="s">
        <v>1538</v>
      </c>
      <c r="B1775" t="s">
        <v>1522</v>
      </c>
      <c r="C1775" s="158" t="str">
        <f t="shared" si="27"/>
        <v>1112195</v>
      </c>
      <c r="D1775">
        <v>111219</v>
      </c>
      <c r="F1775">
        <v>12</v>
      </c>
      <c r="G1775">
        <v>630</v>
      </c>
      <c r="I1775">
        <v>1020648</v>
      </c>
      <c r="J1775">
        <v>0</v>
      </c>
      <c r="K1775">
        <v>0</v>
      </c>
      <c r="L1775">
        <v>0</v>
      </c>
      <c r="M1775">
        <v>0</v>
      </c>
      <c r="N1775">
        <v>9020213</v>
      </c>
      <c r="O1775">
        <v>5</v>
      </c>
      <c r="P1775" t="s">
        <v>1539</v>
      </c>
      <c r="Q1775">
        <v>1004</v>
      </c>
      <c r="R1775">
        <v>6</v>
      </c>
      <c r="S1775">
        <v>0</v>
      </c>
      <c r="T1775">
        <v>0</v>
      </c>
      <c r="V1775" t="s">
        <v>1387</v>
      </c>
      <c r="W1775">
        <v>3</v>
      </c>
      <c r="X1775" s="68">
        <v>42354</v>
      </c>
      <c r="Y1775" s="68">
        <v>36525</v>
      </c>
      <c r="Z1775">
        <v>0</v>
      </c>
      <c r="AA1775">
        <v>52</v>
      </c>
      <c r="AB1775" t="s">
        <v>1522</v>
      </c>
      <c r="AE1775" t="s">
        <v>957</v>
      </c>
      <c r="AF1775">
        <v>30000</v>
      </c>
    </row>
    <row r="1776" spans="1:32" x14ac:dyDescent="0.25">
      <c r="A1776" t="s">
        <v>1520</v>
      </c>
      <c r="B1776" t="s">
        <v>615</v>
      </c>
      <c r="C1776" s="158" t="str">
        <f t="shared" si="27"/>
        <v>1141273</v>
      </c>
      <c r="D1776">
        <v>114127</v>
      </c>
      <c r="F1776">
        <v>12</v>
      </c>
      <c r="G1776">
        <v>30.5</v>
      </c>
      <c r="I1776">
        <v>1026839</v>
      </c>
      <c r="J1776">
        <v>1</v>
      </c>
      <c r="K1776">
        <v>0</v>
      </c>
      <c r="L1776">
        <v>1</v>
      </c>
      <c r="M1776">
        <v>0</v>
      </c>
      <c r="N1776">
        <v>9020263</v>
      </c>
      <c r="O1776">
        <v>3</v>
      </c>
      <c r="P1776" t="s">
        <v>141</v>
      </c>
      <c r="Q1776">
        <v>1005</v>
      </c>
      <c r="R1776">
        <v>6</v>
      </c>
      <c r="S1776">
        <v>0</v>
      </c>
      <c r="T1776">
        <v>0</v>
      </c>
      <c r="V1776" t="s">
        <v>1387</v>
      </c>
      <c r="W1776">
        <v>3</v>
      </c>
      <c r="X1776" s="68">
        <v>42354</v>
      </c>
      <c r="Y1776" s="68">
        <v>36525</v>
      </c>
      <c r="Z1776">
        <v>0</v>
      </c>
      <c r="AA1776">
        <v>25</v>
      </c>
      <c r="AB1776" t="s">
        <v>615</v>
      </c>
      <c r="AE1776" t="s">
        <v>437</v>
      </c>
      <c r="AF1776">
        <v>30001</v>
      </c>
    </row>
    <row r="1777" spans="1:32" x14ac:dyDescent="0.25">
      <c r="A1777" t="s">
        <v>1520</v>
      </c>
      <c r="B1777" t="s">
        <v>615</v>
      </c>
      <c r="C1777" s="158" t="str">
        <f t="shared" si="27"/>
        <v>1141274</v>
      </c>
      <c r="D1777">
        <v>114127</v>
      </c>
      <c r="F1777">
        <v>12</v>
      </c>
      <c r="G1777">
        <v>21.8</v>
      </c>
      <c r="I1777">
        <v>1026840</v>
      </c>
      <c r="J1777">
        <v>1</v>
      </c>
      <c r="K1777">
        <v>0</v>
      </c>
      <c r="L1777">
        <v>1</v>
      </c>
      <c r="M1777">
        <v>0</v>
      </c>
      <c r="N1777">
        <v>9020263</v>
      </c>
      <c r="O1777">
        <v>4</v>
      </c>
      <c r="P1777" t="s">
        <v>141</v>
      </c>
      <c r="Q1777">
        <v>1005</v>
      </c>
      <c r="R1777">
        <v>6</v>
      </c>
      <c r="S1777">
        <v>0</v>
      </c>
      <c r="T1777">
        <v>0</v>
      </c>
      <c r="V1777" t="s">
        <v>1387</v>
      </c>
      <c r="W1777">
        <v>3</v>
      </c>
      <c r="X1777" s="68">
        <v>42354</v>
      </c>
      <c r="Y1777" s="68">
        <v>36525</v>
      </c>
      <c r="Z1777">
        <v>0</v>
      </c>
      <c r="AA1777">
        <v>25</v>
      </c>
      <c r="AB1777" t="s">
        <v>615</v>
      </c>
      <c r="AE1777" t="s">
        <v>437</v>
      </c>
      <c r="AF1777">
        <v>30001</v>
      </c>
    </row>
    <row r="1778" spans="1:32" x14ac:dyDescent="0.25">
      <c r="A1778" t="s">
        <v>1520</v>
      </c>
      <c r="B1778" t="s">
        <v>615</v>
      </c>
      <c r="C1778" s="158" t="str">
        <f t="shared" si="27"/>
        <v>1141275</v>
      </c>
      <c r="D1778">
        <v>114127</v>
      </c>
      <c r="F1778">
        <v>12</v>
      </c>
      <c r="G1778">
        <v>27.2</v>
      </c>
      <c r="I1778">
        <v>1026841</v>
      </c>
      <c r="J1778">
        <v>1</v>
      </c>
      <c r="K1778">
        <v>0</v>
      </c>
      <c r="L1778">
        <v>1</v>
      </c>
      <c r="M1778">
        <v>0</v>
      </c>
      <c r="N1778">
        <v>9020263</v>
      </c>
      <c r="O1778">
        <v>5</v>
      </c>
      <c r="P1778" t="s">
        <v>141</v>
      </c>
      <c r="Q1778">
        <v>1005</v>
      </c>
      <c r="R1778">
        <v>6</v>
      </c>
      <c r="S1778">
        <v>0</v>
      </c>
      <c r="T1778">
        <v>0</v>
      </c>
      <c r="V1778" t="s">
        <v>1387</v>
      </c>
      <c r="W1778">
        <v>3</v>
      </c>
      <c r="X1778" s="68">
        <v>42354</v>
      </c>
      <c r="Y1778" s="68">
        <v>36525</v>
      </c>
      <c r="Z1778">
        <v>0</v>
      </c>
      <c r="AA1778">
        <v>25</v>
      </c>
      <c r="AB1778" t="s">
        <v>615</v>
      </c>
      <c r="AE1778" t="s">
        <v>437</v>
      </c>
      <c r="AF1778">
        <v>30001</v>
      </c>
    </row>
    <row r="1779" spans="1:32" x14ac:dyDescent="0.25">
      <c r="A1779" t="s">
        <v>1540</v>
      </c>
      <c r="B1779" t="s">
        <v>615</v>
      </c>
      <c r="C1779" s="158" t="str">
        <f t="shared" si="27"/>
        <v>1141281</v>
      </c>
      <c r="D1779">
        <v>114128</v>
      </c>
      <c r="F1779">
        <v>12</v>
      </c>
      <c r="G1779">
        <v>20.7</v>
      </c>
      <c r="I1779">
        <v>1026845</v>
      </c>
      <c r="J1779">
        <v>1</v>
      </c>
      <c r="K1779">
        <v>0</v>
      </c>
      <c r="L1779">
        <v>1</v>
      </c>
      <c r="M1779">
        <v>0</v>
      </c>
      <c r="N1779">
        <v>9020263</v>
      </c>
      <c r="O1779">
        <v>1</v>
      </c>
      <c r="P1779" t="s">
        <v>143</v>
      </c>
      <c r="Q1779">
        <v>1005</v>
      </c>
      <c r="R1779">
        <v>6</v>
      </c>
      <c r="S1779">
        <v>0</v>
      </c>
      <c r="T1779">
        <v>0</v>
      </c>
      <c r="V1779" t="s">
        <v>1387</v>
      </c>
      <c r="W1779">
        <v>3</v>
      </c>
      <c r="X1779" s="68">
        <v>42354</v>
      </c>
      <c r="Y1779" s="68">
        <v>36525</v>
      </c>
      <c r="Z1779">
        <v>0</v>
      </c>
      <c r="AA1779">
        <v>25</v>
      </c>
      <c r="AB1779" t="s">
        <v>615</v>
      </c>
      <c r="AE1779" t="s">
        <v>437</v>
      </c>
      <c r="AF1779">
        <v>30001</v>
      </c>
    </row>
    <row r="1780" spans="1:32" x14ac:dyDescent="0.25">
      <c r="A1780" t="s">
        <v>1540</v>
      </c>
      <c r="B1780" t="s">
        <v>615</v>
      </c>
      <c r="C1780" s="158" t="str">
        <f t="shared" si="27"/>
        <v>1141282</v>
      </c>
      <c r="D1780">
        <v>114128</v>
      </c>
      <c r="F1780">
        <v>12</v>
      </c>
      <c r="G1780">
        <v>26.1</v>
      </c>
      <c r="I1780">
        <v>1026846</v>
      </c>
      <c r="J1780">
        <v>1</v>
      </c>
      <c r="K1780">
        <v>0</v>
      </c>
      <c r="L1780">
        <v>1</v>
      </c>
      <c r="M1780">
        <v>0</v>
      </c>
      <c r="N1780">
        <v>9020263</v>
      </c>
      <c r="O1780">
        <v>2</v>
      </c>
      <c r="P1780" t="s">
        <v>143</v>
      </c>
      <c r="Q1780">
        <v>1005</v>
      </c>
      <c r="R1780">
        <v>6</v>
      </c>
      <c r="S1780">
        <v>0</v>
      </c>
      <c r="T1780">
        <v>0</v>
      </c>
      <c r="V1780" t="s">
        <v>1387</v>
      </c>
      <c r="W1780">
        <v>3</v>
      </c>
      <c r="X1780" s="68">
        <v>42354</v>
      </c>
      <c r="Y1780" s="68">
        <v>36525</v>
      </c>
      <c r="Z1780">
        <v>0</v>
      </c>
      <c r="AA1780">
        <v>25</v>
      </c>
      <c r="AB1780" t="s">
        <v>615</v>
      </c>
      <c r="AE1780" t="s">
        <v>437</v>
      </c>
      <c r="AF1780">
        <v>30001</v>
      </c>
    </row>
    <row r="1781" spans="1:32" x14ac:dyDescent="0.25">
      <c r="A1781" t="s">
        <v>1540</v>
      </c>
      <c r="B1781" t="s">
        <v>615</v>
      </c>
      <c r="C1781" s="158" t="str">
        <f t="shared" si="27"/>
        <v>1141283</v>
      </c>
      <c r="D1781">
        <v>114128</v>
      </c>
      <c r="F1781">
        <v>12</v>
      </c>
      <c r="G1781">
        <v>32.700000000000003</v>
      </c>
      <c r="I1781">
        <v>1026847</v>
      </c>
      <c r="J1781">
        <v>1</v>
      </c>
      <c r="K1781">
        <v>0</v>
      </c>
      <c r="L1781">
        <v>1</v>
      </c>
      <c r="M1781">
        <v>0</v>
      </c>
      <c r="N1781">
        <v>9020263</v>
      </c>
      <c r="O1781">
        <v>3</v>
      </c>
      <c r="P1781" t="s">
        <v>143</v>
      </c>
      <c r="Q1781">
        <v>1005</v>
      </c>
      <c r="R1781">
        <v>6</v>
      </c>
      <c r="S1781">
        <v>0</v>
      </c>
      <c r="T1781">
        <v>0</v>
      </c>
      <c r="V1781" t="s">
        <v>1387</v>
      </c>
      <c r="W1781">
        <v>3</v>
      </c>
      <c r="X1781" s="68">
        <v>42354</v>
      </c>
      <c r="Y1781" s="68">
        <v>36525</v>
      </c>
      <c r="Z1781">
        <v>0</v>
      </c>
      <c r="AA1781">
        <v>25</v>
      </c>
      <c r="AB1781" t="s">
        <v>615</v>
      </c>
      <c r="AE1781" t="s">
        <v>437</v>
      </c>
      <c r="AF1781">
        <v>30001</v>
      </c>
    </row>
    <row r="1782" spans="1:32" x14ac:dyDescent="0.25">
      <c r="A1782" t="s">
        <v>1540</v>
      </c>
      <c r="B1782" t="s">
        <v>615</v>
      </c>
      <c r="C1782" s="158" t="str">
        <f t="shared" si="27"/>
        <v>1141284</v>
      </c>
      <c r="D1782">
        <v>114128</v>
      </c>
      <c r="F1782">
        <v>12</v>
      </c>
      <c r="G1782">
        <v>28.3</v>
      </c>
      <c r="I1782">
        <v>1026848</v>
      </c>
      <c r="J1782">
        <v>1</v>
      </c>
      <c r="K1782">
        <v>0</v>
      </c>
      <c r="L1782">
        <v>1</v>
      </c>
      <c r="M1782">
        <v>0</v>
      </c>
      <c r="N1782">
        <v>9020263</v>
      </c>
      <c r="O1782">
        <v>4</v>
      </c>
      <c r="P1782" t="s">
        <v>143</v>
      </c>
      <c r="Q1782">
        <v>1005</v>
      </c>
      <c r="R1782">
        <v>6</v>
      </c>
      <c r="S1782">
        <v>0</v>
      </c>
      <c r="T1782">
        <v>0</v>
      </c>
      <c r="V1782" t="s">
        <v>1387</v>
      </c>
      <c r="W1782">
        <v>3</v>
      </c>
      <c r="X1782" s="68">
        <v>42354</v>
      </c>
      <c r="Y1782" s="68">
        <v>36525</v>
      </c>
      <c r="Z1782">
        <v>0</v>
      </c>
      <c r="AA1782">
        <v>25</v>
      </c>
      <c r="AB1782" t="s">
        <v>615</v>
      </c>
      <c r="AE1782" t="s">
        <v>437</v>
      </c>
      <c r="AF1782">
        <v>30001</v>
      </c>
    </row>
    <row r="1783" spans="1:32" x14ac:dyDescent="0.25">
      <c r="A1783" t="s">
        <v>1540</v>
      </c>
      <c r="B1783" t="s">
        <v>615</v>
      </c>
      <c r="C1783" s="158" t="str">
        <f t="shared" si="27"/>
        <v>1141285</v>
      </c>
      <c r="D1783">
        <v>114128</v>
      </c>
      <c r="F1783">
        <v>12</v>
      </c>
      <c r="G1783">
        <v>34.799999999999997</v>
      </c>
      <c r="I1783">
        <v>1026849</v>
      </c>
      <c r="J1783">
        <v>1</v>
      </c>
      <c r="K1783">
        <v>0</v>
      </c>
      <c r="L1783">
        <v>1</v>
      </c>
      <c r="M1783">
        <v>0</v>
      </c>
      <c r="N1783">
        <v>9020263</v>
      </c>
      <c r="O1783">
        <v>5</v>
      </c>
      <c r="P1783" t="s">
        <v>143</v>
      </c>
      <c r="Q1783">
        <v>1005</v>
      </c>
      <c r="R1783">
        <v>6</v>
      </c>
      <c r="S1783">
        <v>0</v>
      </c>
      <c r="T1783">
        <v>0</v>
      </c>
      <c r="V1783" t="s">
        <v>1387</v>
      </c>
      <c r="W1783">
        <v>3</v>
      </c>
      <c r="X1783" s="68">
        <v>42354</v>
      </c>
      <c r="Y1783" s="68">
        <v>36525</v>
      </c>
      <c r="Z1783">
        <v>0</v>
      </c>
      <c r="AA1783">
        <v>25</v>
      </c>
      <c r="AB1783" t="s">
        <v>615</v>
      </c>
      <c r="AE1783" t="s">
        <v>437</v>
      </c>
      <c r="AF1783">
        <v>30001</v>
      </c>
    </row>
    <row r="1784" spans="1:32" x14ac:dyDescent="0.25">
      <c r="A1784" t="s">
        <v>1520</v>
      </c>
      <c r="B1784" t="s">
        <v>615</v>
      </c>
      <c r="C1784" s="158" t="str">
        <f t="shared" si="27"/>
        <v>1141272</v>
      </c>
      <c r="D1784">
        <v>114127</v>
      </c>
      <c r="F1784">
        <v>12</v>
      </c>
      <c r="G1784">
        <v>24</v>
      </c>
      <c r="I1784">
        <v>1026838</v>
      </c>
      <c r="J1784">
        <v>1</v>
      </c>
      <c r="K1784">
        <v>0</v>
      </c>
      <c r="L1784">
        <v>1</v>
      </c>
      <c r="M1784">
        <v>0</v>
      </c>
      <c r="N1784">
        <v>9020263</v>
      </c>
      <c r="O1784">
        <v>2</v>
      </c>
      <c r="P1784" t="s">
        <v>141</v>
      </c>
      <c r="Q1784">
        <v>1005</v>
      </c>
      <c r="R1784">
        <v>6</v>
      </c>
      <c r="S1784">
        <v>0</v>
      </c>
      <c r="T1784">
        <v>0</v>
      </c>
      <c r="V1784" t="s">
        <v>1387</v>
      </c>
      <c r="W1784">
        <v>3</v>
      </c>
      <c r="X1784" s="68">
        <v>42354</v>
      </c>
      <c r="Y1784" s="68">
        <v>36525</v>
      </c>
      <c r="Z1784">
        <v>0</v>
      </c>
      <c r="AA1784">
        <v>25</v>
      </c>
      <c r="AB1784" t="s">
        <v>615</v>
      </c>
      <c r="AE1784" t="s">
        <v>437</v>
      </c>
      <c r="AF1784">
        <v>30001</v>
      </c>
    </row>
    <row r="1785" spans="1:32" x14ac:dyDescent="0.25">
      <c r="A1785" t="s">
        <v>1541</v>
      </c>
      <c r="B1785" t="s">
        <v>615</v>
      </c>
      <c r="C1785" s="158" t="str">
        <f t="shared" si="27"/>
        <v>1141351</v>
      </c>
      <c r="D1785">
        <v>114135</v>
      </c>
      <c r="F1785">
        <v>12</v>
      </c>
      <c r="G1785">
        <v>12.8</v>
      </c>
      <c r="I1785">
        <v>1026877</v>
      </c>
      <c r="J1785">
        <v>1</v>
      </c>
      <c r="K1785">
        <v>0</v>
      </c>
      <c r="L1785">
        <v>1</v>
      </c>
      <c r="M1785">
        <v>0</v>
      </c>
      <c r="N1785">
        <v>9020292</v>
      </c>
      <c r="O1785">
        <v>1</v>
      </c>
      <c r="P1785" t="s">
        <v>118</v>
      </c>
      <c r="Q1785">
        <v>1005</v>
      </c>
      <c r="R1785">
        <v>6</v>
      </c>
      <c r="S1785">
        <v>0</v>
      </c>
      <c r="T1785">
        <v>0</v>
      </c>
      <c r="V1785" t="s">
        <v>1387</v>
      </c>
      <c r="W1785">
        <v>3</v>
      </c>
      <c r="X1785" s="68">
        <v>42354</v>
      </c>
      <c r="Y1785" s="68">
        <v>36525</v>
      </c>
      <c r="Z1785">
        <v>0</v>
      </c>
      <c r="AA1785">
        <v>25</v>
      </c>
      <c r="AB1785" t="s">
        <v>615</v>
      </c>
      <c r="AE1785" t="s">
        <v>437</v>
      </c>
      <c r="AF1785">
        <v>30001</v>
      </c>
    </row>
    <row r="1786" spans="1:32" x14ac:dyDescent="0.25">
      <c r="A1786" t="s">
        <v>1541</v>
      </c>
      <c r="B1786" t="s">
        <v>615</v>
      </c>
      <c r="C1786" s="158" t="str">
        <f t="shared" si="27"/>
        <v>1141352</v>
      </c>
      <c r="D1786">
        <v>114135</v>
      </c>
      <c r="F1786">
        <v>12</v>
      </c>
      <c r="G1786">
        <v>16.399999999999999</v>
      </c>
      <c r="I1786">
        <v>1026878</v>
      </c>
      <c r="J1786">
        <v>1</v>
      </c>
      <c r="K1786">
        <v>0</v>
      </c>
      <c r="L1786">
        <v>1</v>
      </c>
      <c r="M1786">
        <v>0</v>
      </c>
      <c r="N1786">
        <v>9020292</v>
      </c>
      <c r="O1786">
        <v>2</v>
      </c>
      <c r="P1786" t="s">
        <v>118</v>
      </c>
      <c r="Q1786">
        <v>1005</v>
      </c>
      <c r="R1786">
        <v>6</v>
      </c>
      <c r="S1786">
        <v>0</v>
      </c>
      <c r="T1786">
        <v>0</v>
      </c>
      <c r="V1786" t="s">
        <v>1387</v>
      </c>
      <c r="W1786">
        <v>3</v>
      </c>
      <c r="X1786" s="68">
        <v>42354</v>
      </c>
      <c r="Y1786" s="68">
        <v>36525</v>
      </c>
      <c r="Z1786">
        <v>0</v>
      </c>
      <c r="AA1786">
        <v>25</v>
      </c>
      <c r="AB1786" t="s">
        <v>615</v>
      </c>
      <c r="AE1786" t="s">
        <v>437</v>
      </c>
      <c r="AF1786">
        <v>30001</v>
      </c>
    </row>
    <row r="1787" spans="1:32" x14ac:dyDescent="0.25">
      <c r="A1787" t="s">
        <v>1541</v>
      </c>
      <c r="B1787" t="s">
        <v>615</v>
      </c>
      <c r="C1787" s="158" t="str">
        <f t="shared" si="27"/>
        <v>1141353</v>
      </c>
      <c r="D1787">
        <v>114135</v>
      </c>
      <c r="F1787">
        <v>12</v>
      </c>
      <c r="G1787">
        <v>19.600000000000001</v>
      </c>
      <c r="I1787">
        <v>1026879</v>
      </c>
      <c r="J1787">
        <v>1</v>
      </c>
      <c r="K1787">
        <v>0</v>
      </c>
      <c r="L1787">
        <v>1</v>
      </c>
      <c r="M1787">
        <v>0</v>
      </c>
      <c r="N1787">
        <v>9020292</v>
      </c>
      <c r="O1787">
        <v>3</v>
      </c>
      <c r="P1787" t="s">
        <v>118</v>
      </c>
      <c r="Q1787">
        <v>1005</v>
      </c>
      <c r="R1787">
        <v>6</v>
      </c>
      <c r="S1787">
        <v>0</v>
      </c>
      <c r="T1787">
        <v>0</v>
      </c>
      <c r="V1787" t="s">
        <v>1387</v>
      </c>
      <c r="W1787">
        <v>3</v>
      </c>
      <c r="X1787" s="68">
        <v>42354</v>
      </c>
      <c r="Y1787" s="68">
        <v>36525</v>
      </c>
      <c r="Z1787">
        <v>0</v>
      </c>
      <c r="AA1787">
        <v>25</v>
      </c>
      <c r="AB1787" t="s">
        <v>615</v>
      </c>
      <c r="AE1787" t="s">
        <v>437</v>
      </c>
      <c r="AF1787">
        <v>30001</v>
      </c>
    </row>
    <row r="1788" spans="1:32" x14ac:dyDescent="0.25">
      <c r="A1788" t="s">
        <v>1541</v>
      </c>
      <c r="B1788" t="s">
        <v>615</v>
      </c>
      <c r="C1788" s="158" t="str">
        <f t="shared" si="27"/>
        <v>1141354</v>
      </c>
      <c r="D1788">
        <v>114135</v>
      </c>
      <c r="F1788">
        <v>12</v>
      </c>
      <c r="G1788">
        <v>16.399999999999999</v>
      </c>
      <c r="I1788">
        <v>1026880</v>
      </c>
      <c r="J1788">
        <v>1</v>
      </c>
      <c r="K1788">
        <v>0</v>
      </c>
      <c r="L1788">
        <v>1</v>
      </c>
      <c r="M1788">
        <v>0</v>
      </c>
      <c r="N1788">
        <v>9020292</v>
      </c>
      <c r="O1788">
        <v>4</v>
      </c>
      <c r="P1788" t="s">
        <v>118</v>
      </c>
      <c r="Q1788">
        <v>1005</v>
      </c>
      <c r="R1788">
        <v>6</v>
      </c>
      <c r="S1788">
        <v>0</v>
      </c>
      <c r="T1788">
        <v>0</v>
      </c>
      <c r="V1788" t="s">
        <v>1387</v>
      </c>
      <c r="W1788">
        <v>3</v>
      </c>
      <c r="X1788" s="68">
        <v>42354</v>
      </c>
      <c r="Y1788" s="68">
        <v>36525</v>
      </c>
      <c r="Z1788">
        <v>0</v>
      </c>
      <c r="AA1788">
        <v>25</v>
      </c>
      <c r="AB1788" t="s">
        <v>615</v>
      </c>
      <c r="AE1788" t="s">
        <v>437</v>
      </c>
      <c r="AF1788">
        <v>30001</v>
      </c>
    </row>
    <row r="1789" spans="1:32" x14ac:dyDescent="0.25">
      <c r="A1789" t="s">
        <v>1541</v>
      </c>
      <c r="B1789" t="s">
        <v>615</v>
      </c>
      <c r="C1789" s="158" t="str">
        <f t="shared" si="27"/>
        <v>1141355</v>
      </c>
      <c r="D1789">
        <v>114135</v>
      </c>
      <c r="F1789">
        <v>12</v>
      </c>
      <c r="G1789">
        <v>20.6</v>
      </c>
      <c r="I1789">
        <v>1026881</v>
      </c>
      <c r="J1789">
        <v>1</v>
      </c>
      <c r="K1789">
        <v>0</v>
      </c>
      <c r="L1789">
        <v>1</v>
      </c>
      <c r="M1789">
        <v>0</v>
      </c>
      <c r="N1789">
        <v>9020292</v>
      </c>
      <c r="O1789">
        <v>5</v>
      </c>
      <c r="P1789" t="s">
        <v>118</v>
      </c>
      <c r="Q1789">
        <v>1005</v>
      </c>
      <c r="R1789">
        <v>6</v>
      </c>
      <c r="S1789">
        <v>0</v>
      </c>
      <c r="T1789">
        <v>0</v>
      </c>
      <c r="V1789" t="s">
        <v>1387</v>
      </c>
      <c r="W1789">
        <v>3</v>
      </c>
      <c r="X1789" s="68">
        <v>42354</v>
      </c>
      <c r="Y1789" s="68">
        <v>36525</v>
      </c>
      <c r="Z1789">
        <v>0</v>
      </c>
      <c r="AA1789">
        <v>25</v>
      </c>
      <c r="AB1789" t="s">
        <v>615</v>
      </c>
      <c r="AE1789" t="s">
        <v>437</v>
      </c>
      <c r="AF1789">
        <v>30001</v>
      </c>
    </row>
    <row r="1790" spans="1:32" x14ac:dyDescent="0.25">
      <c r="A1790" t="s">
        <v>867</v>
      </c>
      <c r="B1790" t="s">
        <v>607</v>
      </c>
      <c r="C1790" s="158" t="str">
        <f t="shared" si="27"/>
        <v>1141801</v>
      </c>
      <c r="D1790">
        <v>114180</v>
      </c>
      <c r="F1790">
        <v>12</v>
      </c>
      <c r="G1790">
        <v>3.4</v>
      </c>
      <c r="I1790">
        <v>1026934</v>
      </c>
      <c r="J1790">
        <v>1</v>
      </c>
      <c r="K1790">
        <v>0</v>
      </c>
      <c r="L1790">
        <v>1</v>
      </c>
      <c r="M1790">
        <v>0</v>
      </c>
      <c r="N1790">
        <v>9020304</v>
      </c>
      <c r="O1790">
        <v>1</v>
      </c>
      <c r="P1790" t="s">
        <v>153</v>
      </c>
      <c r="Q1790">
        <v>1005</v>
      </c>
      <c r="R1790">
        <v>6</v>
      </c>
      <c r="S1790">
        <v>0</v>
      </c>
      <c r="T1790">
        <v>0</v>
      </c>
      <c r="V1790" t="s">
        <v>1387</v>
      </c>
      <c r="W1790">
        <v>3</v>
      </c>
      <c r="X1790" s="68">
        <v>42354</v>
      </c>
      <c r="Y1790" s="68">
        <v>36525</v>
      </c>
      <c r="Z1790">
        <v>0</v>
      </c>
      <c r="AA1790">
        <v>22</v>
      </c>
      <c r="AB1790" t="s">
        <v>607</v>
      </c>
      <c r="AE1790" t="s">
        <v>437</v>
      </c>
      <c r="AF1790">
        <v>30001</v>
      </c>
    </row>
    <row r="1791" spans="1:32" x14ac:dyDescent="0.25">
      <c r="A1791" t="s">
        <v>867</v>
      </c>
      <c r="B1791" t="s">
        <v>607</v>
      </c>
      <c r="C1791" s="158" t="str">
        <f t="shared" si="27"/>
        <v>1141802</v>
      </c>
      <c r="D1791">
        <v>114180</v>
      </c>
      <c r="F1791">
        <v>12</v>
      </c>
      <c r="G1791">
        <v>4.0999999999999996</v>
      </c>
      <c r="I1791">
        <v>1026935</v>
      </c>
      <c r="J1791">
        <v>1</v>
      </c>
      <c r="K1791">
        <v>0</v>
      </c>
      <c r="L1791">
        <v>1</v>
      </c>
      <c r="M1791">
        <v>0</v>
      </c>
      <c r="N1791">
        <v>9020304</v>
      </c>
      <c r="O1791">
        <v>2</v>
      </c>
      <c r="P1791" t="s">
        <v>153</v>
      </c>
      <c r="Q1791">
        <v>1005</v>
      </c>
      <c r="R1791">
        <v>6</v>
      </c>
      <c r="S1791">
        <v>0</v>
      </c>
      <c r="T1791">
        <v>0</v>
      </c>
      <c r="V1791" t="s">
        <v>1387</v>
      </c>
      <c r="W1791">
        <v>3</v>
      </c>
      <c r="X1791" s="68">
        <v>42354</v>
      </c>
      <c r="Y1791" s="68">
        <v>36525</v>
      </c>
      <c r="Z1791">
        <v>0</v>
      </c>
      <c r="AA1791">
        <v>22</v>
      </c>
      <c r="AB1791" t="s">
        <v>607</v>
      </c>
      <c r="AE1791" t="s">
        <v>437</v>
      </c>
      <c r="AF1791">
        <v>30001</v>
      </c>
    </row>
    <row r="1792" spans="1:32" x14ac:dyDescent="0.25">
      <c r="A1792" t="s">
        <v>867</v>
      </c>
      <c r="B1792" t="s">
        <v>607</v>
      </c>
      <c r="C1792" s="158" t="str">
        <f t="shared" si="27"/>
        <v>1141803</v>
      </c>
      <c r="D1792">
        <v>114180</v>
      </c>
      <c r="F1792">
        <v>12</v>
      </c>
      <c r="G1792">
        <v>4.9000000000000004</v>
      </c>
      <c r="I1792">
        <v>1026936</v>
      </c>
      <c r="J1792">
        <v>1</v>
      </c>
      <c r="K1792">
        <v>0</v>
      </c>
      <c r="L1792">
        <v>1</v>
      </c>
      <c r="M1792">
        <v>0</v>
      </c>
      <c r="N1792">
        <v>9020304</v>
      </c>
      <c r="O1792">
        <v>3</v>
      </c>
      <c r="P1792" t="s">
        <v>153</v>
      </c>
      <c r="Q1792">
        <v>1005</v>
      </c>
      <c r="R1792">
        <v>6</v>
      </c>
      <c r="S1792">
        <v>0</v>
      </c>
      <c r="T1792">
        <v>0</v>
      </c>
      <c r="V1792" t="s">
        <v>1387</v>
      </c>
      <c r="W1792">
        <v>3</v>
      </c>
      <c r="X1792" s="68">
        <v>42354</v>
      </c>
      <c r="Y1792" s="68">
        <v>36525</v>
      </c>
      <c r="Z1792">
        <v>0</v>
      </c>
      <c r="AA1792">
        <v>22</v>
      </c>
      <c r="AB1792" t="s">
        <v>607</v>
      </c>
      <c r="AE1792" t="s">
        <v>437</v>
      </c>
      <c r="AF1792">
        <v>30001</v>
      </c>
    </row>
    <row r="1793" spans="1:32" x14ac:dyDescent="0.25">
      <c r="A1793" t="s">
        <v>867</v>
      </c>
      <c r="B1793" t="s">
        <v>607</v>
      </c>
      <c r="C1793" s="158" t="str">
        <f t="shared" si="27"/>
        <v>1141804</v>
      </c>
      <c r="D1793">
        <v>114180</v>
      </c>
      <c r="F1793">
        <v>12</v>
      </c>
      <c r="G1793">
        <v>4.3</v>
      </c>
      <c r="I1793">
        <v>1026937</v>
      </c>
      <c r="J1793">
        <v>1</v>
      </c>
      <c r="K1793">
        <v>0</v>
      </c>
      <c r="L1793">
        <v>1</v>
      </c>
      <c r="M1793">
        <v>0</v>
      </c>
      <c r="N1793">
        <v>9020304</v>
      </c>
      <c r="O1793">
        <v>4</v>
      </c>
      <c r="P1793" t="s">
        <v>153</v>
      </c>
      <c r="Q1793">
        <v>1005</v>
      </c>
      <c r="R1793">
        <v>6</v>
      </c>
      <c r="S1793">
        <v>0</v>
      </c>
      <c r="T1793">
        <v>0</v>
      </c>
      <c r="V1793" t="s">
        <v>1387</v>
      </c>
      <c r="W1793">
        <v>3</v>
      </c>
      <c r="X1793" s="68">
        <v>42354</v>
      </c>
      <c r="Y1793" s="68">
        <v>36525</v>
      </c>
      <c r="Z1793">
        <v>0</v>
      </c>
      <c r="AA1793">
        <v>22</v>
      </c>
      <c r="AB1793" t="s">
        <v>607</v>
      </c>
      <c r="AE1793" t="s">
        <v>437</v>
      </c>
      <c r="AF1793">
        <v>30001</v>
      </c>
    </row>
    <row r="1794" spans="1:32" x14ac:dyDescent="0.25">
      <c r="A1794" t="s">
        <v>867</v>
      </c>
      <c r="B1794" t="s">
        <v>607</v>
      </c>
      <c r="C1794" s="158" t="str">
        <f t="shared" si="27"/>
        <v>1141805</v>
      </c>
      <c r="D1794">
        <v>114180</v>
      </c>
      <c r="F1794">
        <v>12</v>
      </c>
      <c r="G1794">
        <v>5.2</v>
      </c>
      <c r="I1794">
        <v>1026938</v>
      </c>
      <c r="J1794">
        <v>1</v>
      </c>
      <c r="K1794">
        <v>0</v>
      </c>
      <c r="L1794">
        <v>1</v>
      </c>
      <c r="M1794">
        <v>0</v>
      </c>
      <c r="N1794">
        <v>9020304</v>
      </c>
      <c r="O1794">
        <v>5</v>
      </c>
      <c r="P1794" t="s">
        <v>153</v>
      </c>
      <c r="Q1794">
        <v>1005</v>
      </c>
      <c r="R1794">
        <v>6</v>
      </c>
      <c r="S1794">
        <v>0</v>
      </c>
      <c r="T1794">
        <v>0</v>
      </c>
      <c r="V1794" t="s">
        <v>1387</v>
      </c>
      <c r="W1794">
        <v>3</v>
      </c>
      <c r="X1794" s="68">
        <v>42354</v>
      </c>
      <c r="Y1794" s="68">
        <v>36525</v>
      </c>
      <c r="Z1794">
        <v>0</v>
      </c>
      <c r="AA1794">
        <v>22</v>
      </c>
      <c r="AB1794" t="s">
        <v>607</v>
      </c>
      <c r="AE1794" t="s">
        <v>437</v>
      </c>
      <c r="AF1794">
        <v>30001</v>
      </c>
    </row>
    <row r="1795" spans="1:32" x14ac:dyDescent="0.25">
      <c r="A1795" t="s">
        <v>868</v>
      </c>
      <c r="B1795" t="s">
        <v>607</v>
      </c>
      <c r="C1795" s="158" t="str">
        <f t="shared" ref="C1795:C1858" si="28">D1795&amp;O1795</f>
        <v>1141811</v>
      </c>
      <c r="D1795">
        <v>114181</v>
      </c>
      <c r="F1795">
        <v>12</v>
      </c>
      <c r="G1795">
        <v>4.5999999999999996</v>
      </c>
      <c r="I1795">
        <v>1026942</v>
      </c>
      <c r="J1795">
        <v>1</v>
      </c>
      <c r="K1795">
        <v>0</v>
      </c>
      <c r="L1795">
        <v>1</v>
      </c>
      <c r="M1795">
        <v>0</v>
      </c>
      <c r="N1795">
        <v>9020304</v>
      </c>
      <c r="O1795">
        <v>1</v>
      </c>
      <c r="P1795" t="s">
        <v>113</v>
      </c>
      <c r="Q1795">
        <v>1005</v>
      </c>
      <c r="R1795">
        <v>6</v>
      </c>
      <c r="S1795">
        <v>0</v>
      </c>
      <c r="T1795">
        <v>0</v>
      </c>
      <c r="V1795" t="s">
        <v>1387</v>
      </c>
      <c r="W1795">
        <v>3</v>
      </c>
      <c r="X1795" s="68">
        <v>42354</v>
      </c>
      <c r="Y1795" s="68">
        <v>36525</v>
      </c>
      <c r="Z1795">
        <v>0</v>
      </c>
      <c r="AA1795">
        <v>22</v>
      </c>
      <c r="AB1795" t="s">
        <v>607</v>
      </c>
      <c r="AE1795" t="s">
        <v>437</v>
      </c>
      <c r="AF1795">
        <v>30001</v>
      </c>
    </row>
    <row r="1796" spans="1:32" x14ac:dyDescent="0.25">
      <c r="A1796" t="s">
        <v>868</v>
      </c>
      <c r="B1796" t="s">
        <v>607</v>
      </c>
      <c r="C1796" s="158" t="str">
        <f t="shared" si="28"/>
        <v>1141812</v>
      </c>
      <c r="D1796">
        <v>114181</v>
      </c>
      <c r="F1796">
        <v>12</v>
      </c>
      <c r="G1796">
        <v>5.4</v>
      </c>
      <c r="I1796">
        <v>1026943</v>
      </c>
      <c r="J1796">
        <v>1</v>
      </c>
      <c r="K1796">
        <v>0</v>
      </c>
      <c r="L1796">
        <v>1</v>
      </c>
      <c r="M1796">
        <v>0</v>
      </c>
      <c r="N1796">
        <v>9020304</v>
      </c>
      <c r="O1796">
        <v>2</v>
      </c>
      <c r="P1796" t="s">
        <v>113</v>
      </c>
      <c r="Q1796">
        <v>1005</v>
      </c>
      <c r="R1796">
        <v>6</v>
      </c>
      <c r="S1796">
        <v>0</v>
      </c>
      <c r="T1796">
        <v>0</v>
      </c>
      <c r="V1796" t="s">
        <v>1387</v>
      </c>
      <c r="W1796">
        <v>3</v>
      </c>
      <c r="X1796" s="68">
        <v>42354</v>
      </c>
      <c r="Y1796" s="68">
        <v>36525</v>
      </c>
      <c r="Z1796">
        <v>0</v>
      </c>
      <c r="AA1796">
        <v>22</v>
      </c>
      <c r="AB1796" t="s">
        <v>607</v>
      </c>
      <c r="AE1796" t="s">
        <v>437</v>
      </c>
      <c r="AF1796">
        <v>30001</v>
      </c>
    </row>
    <row r="1797" spans="1:32" x14ac:dyDescent="0.25">
      <c r="A1797" t="s">
        <v>868</v>
      </c>
      <c r="B1797" t="s">
        <v>607</v>
      </c>
      <c r="C1797" s="158" t="str">
        <f t="shared" si="28"/>
        <v>1141813</v>
      </c>
      <c r="D1797">
        <v>114181</v>
      </c>
      <c r="F1797">
        <v>12</v>
      </c>
      <c r="G1797">
        <v>6.5</v>
      </c>
      <c r="I1797">
        <v>1026944</v>
      </c>
      <c r="J1797">
        <v>1</v>
      </c>
      <c r="K1797">
        <v>0</v>
      </c>
      <c r="L1797">
        <v>1</v>
      </c>
      <c r="M1797">
        <v>0</v>
      </c>
      <c r="N1797">
        <v>9020304</v>
      </c>
      <c r="O1797">
        <v>3</v>
      </c>
      <c r="P1797" t="s">
        <v>113</v>
      </c>
      <c r="Q1797">
        <v>1005</v>
      </c>
      <c r="R1797">
        <v>6</v>
      </c>
      <c r="S1797">
        <v>0</v>
      </c>
      <c r="T1797">
        <v>0</v>
      </c>
      <c r="V1797" t="s">
        <v>1387</v>
      </c>
      <c r="W1797">
        <v>3</v>
      </c>
      <c r="X1797" s="68">
        <v>42354</v>
      </c>
      <c r="Y1797" s="68">
        <v>36525</v>
      </c>
      <c r="Z1797">
        <v>0</v>
      </c>
      <c r="AA1797">
        <v>22</v>
      </c>
      <c r="AB1797" t="s">
        <v>607</v>
      </c>
      <c r="AE1797" t="s">
        <v>437</v>
      </c>
      <c r="AF1797">
        <v>30001</v>
      </c>
    </row>
    <row r="1798" spans="1:32" x14ac:dyDescent="0.25">
      <c r="A1798" t="s">
        <v>868</v>
      </c>
      <c r="B1798" t="s">
        <v>607</v>
      </c>
      <c r="C1798" s="158" t="str">
        <f t="shared" si="28"/>
        <v>1141814</v>
      </c>
      <c r="D1798">
        <v>114181</v>
      </c>
      <c r="F1798">
        <v>12</v>
      </c>
      <c r="G1798">
        <v>5.7</v>
      </c>
      <c r="I1798">
        <v>1026945</v>
      </c>
      <c r="J1798">
        <v>1</v>
      </c>
      <c r="K1798">
        <v>0</v>
      </c>
      <c r="L1798">
        <v>1</v>
      </c>
      <c r="M1798">
        <v>0</v>
      </c>
      <c r="N1798">
        <v>9020304</v>
      </c>
      <c r="O1798">
        <v>4</v>
      </c>
      <c r="P1798" t="s">
        <v>113</v>
      </c>
      <c r="Q1798">
        <v>1005</v>
      </c>
      <c r="R1798">
        <v>6</v>
      </c>
      <c r="S1798">
        <v>0</v>
      </c>
      <c r="T1798">
        <v>0</v>
      </c>
      <c r="V1798" t="s">
        <v>1387</v>
      </c>
      <c r="W1798">
        <v>3</v>
      </c>
      <c r="X1798" s="68">
        <v>42354</v>
      </c>
      <c r="Y1798" s="68">
        <v>36525</v>
      </c>
      <c r="Z1798">
        <v>0</v>
      </c>
      <c r="AA1798">
        <v>22</v>
      </c>
      <c r="AB1798" t="s">
        <v>607</v>
      </c>
      <c r="AE1798" t="s">
        <v>437</v>
      </c>
      <c r="AF1798">
        <v>30001</v>
      </c>
    </row>
    <row r="1799" spans="1:32" x14ac:dyDescent="0.25">
      <c r="A1799" t="s">
        <v>868</v>
      </c>
      <c r="B1799" t="s">
        <v>607</v>
      </c>
      <c r="C1799" s="158" t="str">
        <f t="shared" si="28"/>
        <v>1141815</v>
      </c>
      <c r="D1799">
        <v>114181</v>
      </c>
      <c r="F1799">
        <v>12</v>
      </c>
      <c r="G1799">
        <v>6.8</v>
      </c>
      <c r="I1799">
        <v>1026946</v>
      </c>
      <c r="J1799">
        <v>1</v>
      </c>
      <c r="K1799">
        <v>0</v>
      </c>
      <c r="L1799">
        <v>1</v>
      </c>
      <c r="M1799">
        <v>0</v>
      </c>
      <c r="N1799">
        <v>9020304</v>
      </c>
      <c r="O1799">
        <v>5</v>
      </c>
      <c r="P1799" t="s">
        <v>113</v>
      </c>
      <c r="Q1799">
        <v>1005</v>
      </c>
      <c r="R1799">
        <v>6</v>
      </c>
      <c r="S1799">
        <v>0</v>
      </c>
      <c r="T1799">
        <v>0</v>
      </c>
      <c r="V1799" t="s">
        <v>1387</v>
      </c>
      <c r="W1799">
        <v>3</v>
      </c>
      <c r="X1799" s="68">
        <v>42354</v>
      </c>
      <c r="Y1799" s="68">
        <v>36525</v>
      </c>
      <c r="Z1799">
        <v>0</v>
      </c>
      <c r="AA1799">
        <v>22</v>
      </c>
      <c r="AB1799" t="s">
        <v>607</v>
      </c>
      <c r="AE1799" t="s">
        <v>437</v>
      </c>
      <c r="AF1799">
        <v>30001</v>
      </c>
    </row>
    <row r="1800" spans="1:32" x14ac:dyDescent="0.25">
      <c r="A1800" t="s">
        <v>869</v>
      </c>
      <c r="B1800" t="s">
        <v>615</v>
      </c>
      <c r="C1800" s="158" t="str">
        <f t="shared" si="28"/>
        <v>1141821</v>
      </c>
      <c r="D1800">
        <v>114182</v>
      </c>
      <c r="F1800">
        <v>12</v>
      </c>
      <c r="H1800" t="s">
        <v>397</v>
      </c>
      <c r="I1800">
        <v>1026950</v>
      </c>
      <c r="J1800">
        <v>0</v>
      </c>
      <c r="K1800">
        <v>0</v>
      </c>
      <c r="L1800">
        <v>1</v>
      </c>
      <c r="M1800">
        <v>0</v>
      </c>
      <c r="N1800">
        <v>9020292</v>
      </c>
      <c r="O1800">
        <v>1</v>
      </c>
      <c r="P1800" t="s">
        <v>870</v>
      </c>
      <c r="Q1800">
        <v>1005</v>
      </c>
      <c r="R1800">
        <v>6</v>
      </c>
      <c r="S1800">
        <v>0</v>
      </c>
      <c r="T1800">
        <v>0</v>
      </c>
      <c r="V1800" t="s">
        <v>1387</v>
      </c>
      <c r="W1800">
        <v>3</v>
      </c>
      <c r="X1800" s="68">
        <v>42354</v>
      </c>
      <c r="Y1800" s="68">
        <v>36525</v>
      </c>
      <c r="AA1800">
        <v>25</v>
      </c>
      <c r="AB1800" t="s">
        <v>615</v>
      </c>
      <c r="AE1800" t="s">
        <v>437</v>
      </c>
      <c r="AF1800">
        <v>30001</v>
      </c>
    </row>
    <row r="1801" spans="1:32" x14ac:dyDescent="0.25">
      <c r="A1801" t="s">
        <v>869</v>
      </c>
      <c r="B1801" t="s">
        <v>615</v>
      </c>
      <c r="C1801" s="158" t="str">
        <f t="shared" si="28"/>
        <v>1141822</v>
      </c>
      <c r="D1801">
        <v>114182</v>
      </c>
      <c r="F1801">
        <v>12</v>
      </c>
      <c r="H1801" t="s">
        <v>397</v>
      </c>
      <c r="I1801">
        <v>1026951</v>
      </c>
      <c r="J1801">
        <v>0</v>
      </c>
      <c r="K1801">
        <v>0</v>
      </c>
      <c r="L1801">
        <v>1</v>
      </c>
      <c r="M1801">
        <v>0</v>
      </c>
      <c r="N1801">
        <v>9020292</v>
      </c>
      <c r="O1801">
        <v>2</v>
      </c>
      <c r="P1801" t="s">
        <v>870</v>
      </c>
      <c r="Q1801">
        <v>1005</v>
      </c>
      <c r="R1801">
        <v>6</v>
      </c>
      <c r="S1801">
        <v>0</v>
      </c>
      <c r="T1801">
        <v>0</v>
      </c>
      <c r="V1801" t="s">
        <v>1387</v>
      </c>
      <c r="W1801">
        <v>3</v>
      </c>
      <c r="X1801" s="68">
        <v>42354</v>
      </c>
      <c r="Y1801" s="68">
        <v>36525</v>
      </c>
      <c r="AA1801">
        <v>25</v>
      </c>
      <c r="AB1801" t="s">
        <v>615</v>
      </c>
      <c r="AE1801" t="s">
        <v>437</v>
      </c>
      <c r="AF1801">
        <v>30001</v>
      </c>
    </row>
    <row r="1802" spans="1:32" x14ac:dyDescent="0.25">
      <c r="A1802" t="s">
        <v>869</v>
      </c>
      <c r="B1802" t="s">
        <v>615</v>
      </c>
      <c r="C1802" s="158" t="str">
        <f t="shared" si="28"/>
        <v>1141823</v>
      </c>
      <c r="D1802">
        <v>114182</v>
      </c>
      <c r="F1802">
        <v>12</v>
      </c>
      <c r="H1802" t="s">
        <v>397</v>
      </c>
      <c r="I1802">
        <v>1026952</v>
      </c>
      <c r="J1802">
        <v>0</v>
      </c>
      <c r="K1802">
        <v>0</v>
      </c>
      <c r="L1802">
        <v>1</v>
      </c>
      <c r="M1802">
        <v>0</v>
      </c>
      <c r="N1802">
        <v>9020292</v>
      </c>
      <c r="O1802">
        <v>3</v>
      </c>
      <c r="P1802" t="s">
        <v>870</v>
      </c>
      <c r="Q1802">
        <v>1005</v>
      </c>
      <c r="R1802">
        <v>6</v>
      </c>
      <c r="S1802">
        <v>0</v>
      </c>
      <c r="T1802">
        <v>0</v>
      </c>
      <c r="V1802" t="s">
        <v>1387</v>
      </c>
      <c r="W1802">
        <v>3</v>
      </c>
      <c r="X1802" s="68">
        <v>42354</v>
      </c>
      <c r="Y1802" s="68">
        <v>36525</v>
      </c>
      <c r="AA1802">
        <v>25</v>
      </c>
      <c r="AB1802" t="s">
        <v>615</v>
      </c>
      <c r="AE1802" t="s">
        <v>437</v>
      </c>
      <c r="AF1802">
        <v>30001</v>
      </c>
    </row>
    <row r="1803" spans="1:32" x14ac:dyDescent="0.25">
      <c r="A1803" t="s">
        <v>869</v>
      </c>
      <c r="B1803" t="s">
        <v>615</v>
      </c>
      <c r="C1803" s="158" t="str">
        <f t="shared" si="28"/>
        <v>1141824</v>
      </c>
      <c r="D1803">
        <v>114182</v>
      </c>
      <c r="F1803">
        <v>12</v>
      </c>
      <c r="H1803" t="s">
        <v>397</v>
      </c>
      <c r="I1803">
        <v>1026953</v>
      </c>
      <c r="J1803">
        <v>0</v>
      </c>
      <c r="K1803">
        <v>0</v>
      </c>
      <c r="L1803">
        <v>1</v>
      </c>
      <c r="M1803">
        <v>0</v>
      </c>
      <c r="N1803">
        <v>9020292</v>
      </c>
      <c r="O1803">
        <v>4</v>
      </c>
      <c r="P1803" t="s">
        <v>870</v>
      </c>
      <c r="Q1803">
        <v>1005</v>
      </c>
      <c r="R1803">
        <v>6</v>
      </c>
      <c r="S1803">
        <v>0</v>
      </c>
      <c r="T1803">
        <v>0</v>
      </c>
      <c r="V1803" t="s">
        <v>1387</v>
      </c>
      <c r="W1803">
        <v>3</v>
      </c>
      <c r="X1803" s="68">
        <v>42354</v>
      </c>
      <c r="Y1803" s="68">
        <v>36525</v>
      </c>
      <c r="AA1803">
        <v>25</v>
      </c>
      <c r="AB1803" t="s">
        <v>615</v>
      </c>
      <c r="AE1803" t="s">
        <v>437</v>
      </c>
      <c r="AF1803">
        <v>30001</v>
      </c>
    </row>
    <row r="1804" spans="1:32" x14ac:dyDescent="0.25">
      <c r="A1804" t="s">
        <v>869</v>
      </c>
      <c r="B1804" t="s">
        <v>615</v>
      </c>
      <c r="C1804" s="158" t="str">
        <f t="shared" si="28"/>
        <v>1141825</v>
      </c>
      <c r="D1804">
        <v>114182</v>
      </c>
      <c r="F1804">
        <v>12</v>
      </c>
      <c r="H1804" t="s">
        <v>397</v>
      </c>
      <c r="I1804">
        <v>1026954</v>
      </c>
      <c r="J1804">
        <v>0</v>
      </c>
      <c r="K1804">
        <v>0</v>
      </c>
      <c r="L1804">
        <v>1</v>
      </c>
      <c r="M1804">
        <v>0</v>
      </c>
      <c r="N1804">
        <v>9020292</v>
      </c>
      <c r="O1804">
        <v>5</v>
      </c>
      <c r="P1804" t="s">
        <v>870</v>
      </c>
      <c r="Q1804">
        <v>1005</v>
      </c>
      <c r="R1804">
        <v>6</v>
      </c>
      <c r="S1804">
        <v>0</v>
      </c>
      <c r="T1804">
        <v>0</v>
      </c>
      <c r="V1804" t="s">
        <v>1387</v>
      </c>
      <c r="W1804">
        <v>3</v>
      </c>
      <c r="X1804" s="68">
        <v>42354</v>
      </c>
      <c r="Y1804" s="68">
        <v>36525</v>
      </c>
      <c r="AA1804">
        <v>25</v>
      </c>
      <c r="AB1804" t="s">
        <v>615</v>
      </c>
      <c r="AE1804" t="s">
        <v>437</v>
      </c>
      <c r="AF1804">
        <v>30001</v>
      </c>
    </row>
    <row r="1805" spans="1:32" x14ac:dyDescent="0.25">
      <c r="A1805" t="s">
        <v>871</v>
      </c>
      <c r="B1805" t="s">
        <v>615</v>
      </c>
      <c r="C1805" s="158" t="str">
        <f t="shared" si="28"/>
        <v>1141941</v>
      </c>
      <c r="D1805">
        <v>114194</v>
      </c>
      <c r="F1805">
        <v>12</v>
      </c>
      <c r="G1805">
        <v>28</v>
      </c>
      <c r="I1805">
        <v>1026961</v>
      </c>
      <c r="J1805">
        <v>1</v>
      </c>
      <c r="K1805">
        <v>0</v>
      </c>
      <c r="L1805">
        <v>1</v>
      </c>
      <c r="M1805">
        <v>0</v>
      </c>
      <c r="N1805">
        <v>9020262</v>
      </c>
      <c r="O1805">
        <v>1</v>
      </c>
      <c r="P1805" t="s">
        <v>9</v>
      </c>
      <c r="Q1805">
        <v>1005</v>
      </c>
      <c r="R1805">
        <v>6</v>
      </c>
      <c r="S1805">
        <v>0</v>
      </c>
      <c r="T1805">
        <v>0</v>
      </c>
      <c r="V1805" t="s">
        <v>1387</v>
      </c>
      <c r="W1805">
        <v>3</v>
      </c>
      <c r="X1805" s="68">
        <v>42354</v>
      </c>
      <c r="Y1805" s="68">
        <v>36525</v>
      </c>
      <c r="Z1805">
        <v>0</v>
      </c>
      <c r="AA1805">
        <v>25</v>
      </c>
      <c r="AB1805" t="s">
        <v>615</v>
      </c>
      <c r="AE1805" t="s">
        <v>437</v>
      </c>
      <c r="AF1805">
        <v>30001</v>
      </c>
    </row>
    <row r="1806" spans="1:32" x14ac:dyDescent="0.25">
      <c r="A1806" t="s">
        <v>871</v>
      </c>
      <c r="B1806" t="s">
        <v>615</v>
      </c>
      <c r="C1806" s="158" t="str">
        <f t="shared" si="28"/>
        <v>1141942</v>
      </c>
      <c r="D1806">
        <v>114194</v>
      </c>
      <c r="F1806">
        <v>12</v>
      </c>
      <c r="G1806">
        <v>32</v>
      </c>
      <c r="I1806">
        <v>1026962</v>
      </c>
      <c r="J1806">
        <v>1</v>
      </c>
      <c r="K1806">
        <v>0</v>
      </c>
      <c r="L1806">
        <v>1</v>
      </c>
      <c r="M1806">
        <v>0</v>
      </c>
      <c r="N1806">
        <v>9020262</v>
      </c>
      <c r="O1806">
        <v>2</v>
      </c>
      <c r="P1806" t="s">
        <v>9</v>
      </c>
      <c r="Q1806">
        <v>1005</v>
      </c>
      <c r="R1806">
        <v>6</v>
      </c>
      <c r="S1806">
        <v>0</v>
      </c>
      <c r="T1806">
        <v>0</v>
      </c>
      <c r="V1806" t="s">
        <v>1387</v>
      </c>
      <c r="W1806">
        <v>3</v>
      </c>
      <c r="X1806" s="68">
        <v>42354</v>
      </c>
      <c r="Y1806" s="68">
        <v>36525</v>
      </c>
      <c r="Z1806">
        <v>0</v>
      </c>
      <c r="AA1806">
        <v>25</v>
      </c>
      <c r="AB1806" t="s">
        <v>615</v>
      </c>
      <c r="AE1806" t="s">
        <v>437</v>
      </c>
      <c r="AF1806">
        <v>30001</v>
      </c>
    </row>
    <row r="1807" spans="1:32" x14ac:dyDescent="0.25">
      <c r="A1807" t="s">
        <v>871</v>
      </c>
      <c r="B1807" t="s">
        <v>615</v>
      </c>
      <c r="C1807" s="158" t="str">
        <f t="shared" si="28"/>
        <v>1141943</v>
      </c>
      <c r="D1807">
        <v>114194</v>
      </c>
      <c r="F1807">
        <v>12</v>
      </c>
      <c r="G1807">
        <v>42</v>
      </c>
      <c r="I1807">
        <v>1026963</v>
      </c>
      <c r="J1807">
        <v>1</v>
      </c>
      <c r="K1807">
        <v>0</v>
      </c>
      <c r="L1807">
        <v>1</v>
      </c>
      <c r="M1807">
        <v>0</v>
      </c>
      <c r="N1807">
        <v>9020262</v>
      </c>
      <c r="O1807">
        <v>3</v>
      </c>
      <c r="P1807" t="s">
        <v>9</v>
      </c>
      <c r="Q1807">
        <v>1005</v>
      </c>
      <c r="R1807">
        <v>6</v>
      </c>
      <c r="S1807">
        <v>0</v>
      </c>
      <c r="T1807">
        <v>0</v>
      </c>
      <c r="V1807" t="s">
        <v>1387</v>
      </c>
      <c r="W1807">
        <v>3</v>
      </c>
      <c r="X1807" s="68">
        <v>42354</v>
      </c>
      <c r="Y1807" s="68">
        <v>36525</v>
      </c>
      <c r="Z1807">
        <v>0</v>
      </c>
      <c r="AA1807">
        <v>25</v>
      </c>
      <c r="AB1807" t="s">
        <v>615</v>
      </c>
      <c r="AE1807" t="s">
        <v>437</v>
      </c>
      <c r="AF1807">
        <v>30001</v>
      </c>
    </row>
    <row r="1808" spans="1:32" x14ac:dyDescent="0.25">
      <c r="A1808" t="s">
        <v>871</v>
      </c>
      <c r="B1808" t="s">
        <v>615</v>
      </c>
      <c r="C1808" s="158" t="str">
        <f t="shared" si="28"/>
        <v>1141944</v>
      </c>
      <c r="D1808">
        <v>114194</v>
      </c>
      <c r="F1808">
        <v>12</v>
      </c>
      <c r="G1808">
        <v>35</v>
      </c>
      <c r="I1808">
        <v>1026964</v>
      </c>
      <c r="J1808">
        <v>1</v>
      </c>
      <c r="K1808">
        <v>0</v>
      </c>
      <c r="L1808">
        <v>1</v>
      </c>
      <c r="M1808">
        <v>0</v>
      </c>
      <c r="N1808">
        <v>9020262</v>
      </c>
      <c r="O1808">
        <v>4</v>
      </c>
      <c r="P1808" t="s">
        <v>9</v>
      </c>
      <c r="Q1808">
        <v>1005</v>
      </c>
      <c r="R1808">
        <v>6</v>
      </c>
      <c r="S1808">
        <v>0</v>
      </c>
      <c r="T1808">
        <v>0</v>
      </c>
      <c r="V1808" t="s">
        <v>1387</v>
      </c>
      <c r="W1808">
        <v>3</v>
      </c>
      <c r="X1808" s="68">
        <v>42354</v>
      </c>
      <c r="Y1808" s="68">
        <v>36525</v>
      </c>
      <c r="Z1808">
        <v>0</v>
      </c>
      <c r="AA1808">
        <v>25</v>
      </c>
      <c r="AB1808" t="s">
        <v>615</v>
      </c>
      <c r="AE1808" t="s">
        <v>437</v>
      </c>
      <c r="AF1808">
        <v>30001</v>
      </c>
    </row>
    <row r="1809" spans="1:32" x14ac:dyDescent="0.25">
      <c r="A1809" t="s">
        <v>871</v>
      </c>
      <c r="B1809" t="s">
        <v>615</v>
      </c>
      <c r="C1809" s="158" t="str">
        <f t="shared" si="28"/>
        <v>1141945</v>
      </c>
      <c r="D1809">
        <v>114194</v>
      </c>
      <c r="F1809">
        <v>12</v>
      </c>
      <c r="G1809">
        <v>45</v>
      </c>
      <c r="I1809">
        <v>1026965</v>
      </c>
      <c r="J1809">
        <v>1</v>
      </c>
      <c r="K1809">
        <v>0</v>
      </c>
      <c r="L1809">
        <v>1</v>
      </c>
      <c r="M1809">
        <v>0</v>
      </c>
      <c r="N1809">
        <v>9020262</v>
      </c>
      <c r="O1809">
        <v>5</v>
      </c>
      <c r="P1809" t="s">
        <v>9</v>
      </c>
      <c r="Q1809">
        <v>1005</v>
      </c>
      <c r="R1809">
        <v>6</v>
      </c>
      <c r="S1809">
        <v>0</v>
      </c>
      <c r="T1809">
        <v>0</v>
      </c>
      <c r="V1809" t="s">
        <v>1387</v>
      </c>
      <c r="W1809">
        <v>3</v>
      </c>
      <c r="X1809" s="68">
        <v>42354</v>
      </c>
      <c r="Y1809" s="68">
        <v>36525</v>
      </c>
      <c r="Z1809">
        <v>0</v>
      </c>
      <c r="AA1809">
        <v>25</v>
      </c>
      <c r="AB1809" t="s">
        <v>615</v>
      </c>
      <c r="AE1809" t="s">
        <v>437</v>
      </c>
      <c r="AF1809">
        <v>30001</v>
      </c>
    </row>
    <row r="1810" spans="1:32" x14ac:dyDescent="0.25">
      <c r="A1810" t="s">
        <v>1542</v>
      </c>
      <c r="B1810" t="s">
        <v>615</v>
      </c>
      <c r="C1810" s="158" t="str">
        <f t="shared" si="28"/>
        <v>1141961</v>
      </c>
      <c r="D1810">
        <v>114196</v>
      </c>
      <c r="F1810">
        <v>12</v>
      </c>
      <c r="G1810">
        <v>30</v>
      </c>
      <c r="I1810">
        <v>1026977</v>
      </c>
      <c r="J1810">
        <v>1</v>
      </c>
      <c r="K1810">
        <v>0</v>
      </c>
      <c r="L1810">
        <v>1</v>
      </c>
      <c r="M1810">
        <v>0</v>
      </c>
      <c r="N1810">
        <v>9020297</v>
      </c>
      <c r="O1810">
        <v>1</v>
      </c>
      <c r="P1810" t="s">
        <v>1543</v>
      </c>
      <c r="Q1810">
        <v>1005</v>
      </c>
      <c r="R1810">
        <v>6</v>
      </c>
      <c r="S1810">
        <v>0</v>
      </c>
      <c r="T1810">
        <v>0</v>
      </c>
      <c r="V1810" t="s">
        <v>1387</v>
      </c>
      <c r="W1810">
        <v>3</v>
      </c>
      <c r="X1810" s="68">
        <v>42354</v>
      </c>
      <c r="Y1810" s="68">
        <v>36525</v>
      </c>
      <c r="Z1810">
        <v>0</v>
      </c>
      <c r="AA1810">
        <v>25</v>
      </c>
      <c r="AB1810" t="s">
        <v>615</v>
      </c>
      <c r="AE1810" t="s">
        <v>437</v>
      </c>
      <c r="AF1810">
        <v>30001</v>
      </c>
    </row>
    <row r="1811" spans="1:32" x14ac:dyDescent="0.25">
      <c r="A1811" t="s">
        <v>1542</v>
      </c>
      <c r="B1811" t="s">
        <v>615</v>
      </c>
      <c r="C1811" s="158" t="str">
        <f t="shared" si="28"/>
        <v>1141962</v>
      </c>
      <c r="D1811">
        <v>114196</v>
      </c>
      <c r="F1811">
        <v>12</v>
      </c>
      <c r="G1811">
        <v>37</v>
      </c>
      <c r="I1811">
        <v>1026978</v>
      </c>
      <c r="J1811">
        <v>1</v>
      </c>
      <c r="K1811">
        <v>0</v>
      </c>
      <c r="L1811">
        <v>1</v>
      </c>
      <c r="M1811">
        <v>0</v>
      </c>
      <c r="N1811">
        <v>9020297</v>
      </c>
      <c r="O1811">
        <v>2</v>
      </c>
      <c r="P1811" t="s">
        <v>1543</v>
      </c>
      <c r="Q1811">
        <v>1005</v>
      </c>
      <c r="R1811">
        <v>6</v>
      </c>
      <c r="S1811">
        <v>0</v>
      </c>
      <c r="T1811">
        <v>0</v>
      </c>
      <c r="V1811" t="s">
        <v>1387</v>
      </c>
      <c r="W1811">
        <v>3</v>
      </c>
      <c r="X1811" s="68">
        <v>42354</v>
      </c>
      <c r="Y1811" s="68">
        <v>36525</v>
      </c>
      <c r="Z1811">
        <v>0</v>
      </c>
      <c r="AA1811">
        <v>25</v>
      </c>
      <c r="AB1811" t="s">
        <v>615</v>
      </c>
      <c r="AE1811" t="s">
        <v>437</v>
      </c>
      <c r="AF1811">
        <v>30001</v>
      </c>
    </row>
    <row r="1812" spans="1:32" x14ac:dyDescent="0.25">
      <c r="A1812" t="s">
        <v>1542</v>
      </c>
      <c r="B1812" t="s">
        <v>615</v>
      </c>
      <c r="C1812" s="158" t="str">
        <f t="shared" si="28"/>
        <v>1141963</v>
      </c>
      <c r="D1812">
        <v>114196</v>
      </c>
      <c r="F1812">
        <v>12</v>
      </c>
      <c r="G1812">
        <v>46</v>
      </c>
      <c r="I1812">
        <v>1026979</v>
      </c>
      <c r="J1812">
        <v>1</v>
      </c>
      <c r="K1812">
        <v>0</v>
      </c>
      <c r="L1812">
        <v>1</v>
      </c>
      <c r="M1812">
        <v>0</v>
      </c>
      <c r="N1812">
        <v>9020297</v>
      </c>
      <c r="O1812">
        <v>3</v>
      </c>
      <c r="P1812" t="s">
        <v>1543</v>
      </c>
      <c r="Q1812">
        <v>1005</v>
      </c>
      <c r="R1812">
        <v>6</v>
      </c>
      <c r="S1812">
        <v>0</v>
      </c>
      <c r="T1812">
        <v>0</v>
      </c>
      <c r="V1812" t="s">
        <v>1387</v>
      </c>
      <c r="W1812">
        <v>3</v>
      </c>
      <c r="X1812" s="68">
        <v>42354</v>
      </c>
      <c r="Y1812" s="68">
        <v>36525</v>
      </c>
      <c r="Z1812">
        <v>0</v>
      </c>
      <c r="AA1812">
        <v>25</v>
      </c>
      <c r="AB1812" t="s">
        <v>615</v>
      </c>
      <c r="AE1812" t="s">
        <v>437</v>
      </c>
      <c r="AF1812">
        <v>30001</v>
      </c>
    </row>
    <row r="1813" spans="1:32" x14ac:dyDescent="0.25">
      <c r="A1813" t="s">
        <v>1542</v>
      </c>
      <c r="B1813" t="s">
        <v>615</v>
      </c>
      <c r="C1813" s="158" t="str">
        <f t="shared" si="28"/>
        <v>1141965</v>
      </c>
      <c r="D1813">
        <v>114196</v>
      </c>
      <c r="F1813">
        <v>12</v>
      </c>
      <c r="G1813">
        <v>48</v>
      </c>
      <c r="I1813">
        <v>1026981</v>
      </c>
      <c r="J1813">
        <v>1</v>
      </c>
      <c r="K1813">
        <v>0</v>
      </c>
      <c r="L1813">
        <v>1</v>
      </c>
      <c r="M1813">
        <v>0</v>
      </c>
      <c r="N1813">
        <v>9020297</v>
      </c>
      <c r="O1813">
        <v>5</v>
      </c>
      <c r="P1813" t="s">
        <v>1543</v>
      </c>
      <c r="Q1813">
        <v>1005</v>
      </c>
      <c r="R1813">
        <v>6</v>
      </c>
      <c r="S1813">
        <v>0</v>
      </c>
      <c r="T1813">
        <v>0</v>
      </c>
      <c r="V1813" t="s">
        <v>1387</v>
      </c>
      <c r="W1813">
        <v>3</v>
      </c>
      <c r="X1813" s="68">
        <v>42354</v>
      </c>
      <c r="Y1813" s="68">
        <v>36525</v>
      </c>
      <c r="Z1813">
        <v>0</v>
      </c>
      <c r="AA1813">
        <v>25</v>
      </c>
      <c r="AB1813" t="s">
        <v>615</v>
      </c>
      <c r="AE1813" t="s">
        <v>437</v>
      </c>
      <c r="AF1813">
        <v>30001</v>
      </c>
    </row>
    <row r="1814" spans="1:32" x14ac:dyDescent="0.25">
      <c r="A1814" t="s">
        <v>1544</v>
      </c>
      <c r="B1814" t="s">
        <v>615</v>
      </c>
      <c r="C1814" s="158" t="str">
        <f t="shared" si="28"/>
        <v>1141971</v>
      </c>
      <c r="D1814">
        <v>114197</v>
      </c>
      <c r="F1814">
        <v>12</v>
      </c>
      <c r="G1814">
        <v>18</v>
      </c>
      <c r="I1814">
        <v>1026985</v>
      </c>
      <c r="J1814">
        <v>1</v>
      </c>
      <c r="K1814">
        <v>0</v>
      </c>
      <c r="L1814">
        <v>1</v>
      </c>
      <c r="M1814">
        <v>0</v>
      </c>
      <c r="N1814">
        <v>9020304</v>
      </c>
      <c r="O1814">
        <v>1</v>
      </c>
      <c r="P1814" t="s">
        <v>1545</v>
      </c>
      <c r="Q1814">
        <v>1005</v>
      </c>
      <c r="R1814">
        <v>6</v>
      </c>
      <c r="S1814">
        <v>0</v>
      </c>
      <c r="T1814">
        <v>0</v>
      </c>
      <c r="V1814" t="s">
        <v>1387</v>
      </c>
      <c r="W1814">
        <v>3</v>
      </c>
      <c r="X1814" s="68">
        <v>42354</v>
      </c>
      <c r="Y1814" s="68">
        <v>36525</v>
      </c>
      <c r="AA1814">
        <v>25</v>
      </c>
      <c r="AB1814" t="s">
        <v>615</v>
      </c>
      <c r="AE1814" t="s">
        <v>437</v>
      </c>
      <c r="AF1814">
        <v>30001</v>
      </c>
    </row>
    <row r="1815" spans="1:32" x14ac:dyDescent="0.25">
      <c r="A1815" t="s">
        <v>1544</v>
      </c>
      <c r="B1815" t="s">
        <v>615</v>
      </c>
      <c r="C1815" s="158" t="str">
        <f t="shared" si="28"/>
        <v>1141972</v>
      </c>
      <c r="D1815">
        <v>114197</v>
      </c>
      <c r="F1815">
        <v>12</v>
      </c>
      <c r="G1815">
        <v>22</v>
      </c>
      <c r="I1815">
        <v>1026986</v>
      </c>
      <c r="J1815">
        <v>1</v>
      </c>
      <c r="K1815">
        <v>0</v>
      </c>
      <c r="L1815">
        <v>1</v>
      </c>
      <c r="M1815">
        <v>0</v>
      </c>
      <c r="N1815">
        <v>9020304</v>
      </c>
      <c r="O1815">
        <v>2</v>
      </c>
      <c r="P1815" t="s">
        <v>1545</v>
      </c>
      <c r="Q1815">
        <v>1005</v>
      </c>
      <c r="R1815">
        <v>6</v>
      </c>
      <c r="S1815">
        <v>0</v>
      </c>
      <c r="T1815">
        <v>0</v>
      </c>
      <c r="V1815" t="s">
        <v>1387</v>
      </c>
      <c r="W1815">
        <v>3</v>
      </c>
      <c r="X1815" s="68">
        <v>42354</v>
      </c>
      <c r="Y1815" s="68">
        <v>36525</v>
      </c>
      <c r="AA1815">
        <v>25</v>
      </c>
      <c r="AB1815" t="s">
        <v>615</v>
      </c>
      <c r="AE1815" t="s">
        <v>437</v>
      </c>
      <c r="AF1815">
        <v>30001</v>
      </c>
    </row>
    <row r="1816" spans="1:32" x14ac:dyDescent="0.25">
      <c r="A1816" t="s">
        <v>1544</v>
      </c>
      <c r="B1816" t="s">
        <v>615</v>
      </c>
      <c r="C1816" s="158" t="str">
        <f t="shared" si="28"/>
        <v>1141973</v>
      </c>
      <c r="D1816">
        <v>114197</v>
      </c>
      <c r="F1816">
        <v>12</v>
      </c>
      <c r="G1816">
        <v>28</v>
      </c>
      <c r="I1816">
        <v>1026987</v>
      </c>
      <c r="J1816">
        <v>1</v>
      </c>
      <c r="K1816">
        <v>0</v>
      </c>
      <c r="L1816">
        <v>1</v>
      </c>
      <c r="M1816">
        <v>0</v>
      </c>
      <c r="N1816">
        <v>9020304</v>
      </c>
      <c r="O1816">
        <v>3</v>
      </c>
      <c r="P1816" t="s">
        <v>1545</v>
      </c>
      <c r="Q1816">
        <v>1005</v>
      </c>
      <c r="R1816">
        <v>6</v>
      </c>
      <c r="S1816">
        <v>0</v>
      </c>
      <c r="T1816">
        <v>0</v>
      </c>
      <c r="V1816" t="s">
        <v>1387</v>
      </c>
      <c r="W1816">
        <v>3</v>
      </c>
      <c r="X1816" s="68">
        <v>42354</v>
      </c>
      <c r="Y1816" s="68">
        <v>36525</v>
      </c>
      <c r="AA1816">
        <v>25</v>
      </c>
      <c r="AB1816" t="s">
        <v>615</v>
      </c>
      <c r="AE1816" t="s">
        <v>437</v>
      </c>
      <c r="AF1816">
        <v>30001</v>
      </c>
    </row>
    <row r="1817" spans="1:32" x14ac:dyDescent="0.25">
      <c r="A1817" t="s">
        <v>1544</v>
      </c>
      <c r="B1817" t="s">
        <v>615</v>
      </c>
      <c r="C1817" s="158" t="str">
        <f t="shared" si="28"/>
        <v>1141974</v>
      </c>
      <c r="D1817">
        <v>114197</v>
      </c>
      <c r="F1817">
        <v>12</v>
      </c>
      <c r="G1817">
        <v>23</v>
      </c>
      <c r="I1817">
        <v>1026988</v>
      </c>
      <c r="J1817">
        <v>1</v>
      </c>
      <c r="K1817">
        <v>0</v>
      </c>
      <c r="L1817">
        <v>1</v>
      </c>
      <c r="M1817">
        <v>0</v>
      </c>
      <c r="N1817">
        <v>9020304</v>
      </c>
      <c r="O1817">
        <v>4</v>
      </c>
      <c r="P1817" t="s">
        <v>1545</v>
      </c>
      <c r="Q1817">
        <v>1005</v>
      </c>
      <c r="R1817">
        <v>6</v>
      </c>
      <c r="S1817">
        <v>0</v>
      </c>
      <c r="T1817">
        <v>0</v>
      </c>
      <c r="V1817" t="s">
        <v>1387</v>
      </c>
      <c r="W1817">
        <v>3</v>
      </c>
      <c r="X1817" s="68">
        <v>42354</v>
      </c>
      <c r="Y1817" s="68">
        <v>36525</v>
      </c>
      <c r="AA1817">
        <v>25</v>
      </c>
      <c r="AB1817" t="s">
        <v>615</v>
      </c>
      <c r="AE1817" t="s">
        <v>437</v>
      </c>
      <c r="AF1817">
        <v>30001</v>
      </c>
    </row>
    <row r="1818" spans="1:32" x14ac:dyDescent="0.25">
      <c r="A1818" t="s">
        <v>1544</v>
      </c>
      <c r="B1818" t="s">
        <v>615</v>
      </c>
      <c r="C1818" s="158" t="str">
        <f t="shared" si="28"/>
        <v>1141975</v>
      </c>
      <c r="D1818">
        <v>114197</v>
      </c>
      <c r="F1818">
        <v>12</v>
      </c>
      <c r="G1818">
        <v>29</v>
      </c>
      <c r="I1818">
        <v>1026989</v>
      </c>
      <c r="J1818">
        <v>1</v>
      </c>
      <c r="K1818">
        <v>0</v>
      </c>
      <c r="L1818">
        <v>1</v>
      </c>
      <c r="M1818">
        <v>0</v>
      </c>
      <c r="N1818">
        <v>9020304</v>
      </c>
      <c r="O1818">
        <v>5</v>
      </c>
      <c r="P1818" t="s">
        <v>1545</v>
      </c>
      <c r="Q1818">
        <v>1005</v>
      </c>
      <c r="R1818">
        <v>6</v>
      </c>
      <c r="S1818">
        <v>0</v>
      </c>
      <c r="T1818">
        <v>0</v>
      </c>
      <c r="V1818" t="s">
        <v>1387</v>
      </c>
      <c r="W1818">
        <v>3</v>
      </c>
      <c r="X1818" s="68">
        <v>42354</v>
      </c>
      <c r="Y1818" s="68">
        <v>36525</v>
      </c>
      <c r="AA1818">
        <v>25</v>
      </c>
      <c r="AB1818" t="s">
        <v>615</v>
      </c>
      <c r="AE1818" t="s">
        <v>437</v>
      </c>
      <c r="AF1818">
        <v>30001</v>
      </c>
    </row>
    <row r="1819" spans="1:32" x14ac:dyDescent="0.25">
      <c r="A1819" t="s">
        <v>1546</v>
      </c>
      <c r="B1819" t="s">
        <v>607</v>
      </c>
      <c r="C1819" s="158" t="str">
        <f t="shared" si="28"/>
        <v>1142001</v>
      </c>
      <c r="D1819">
        <v>114200</v>
      </c>
      <c r="F1819">
        <v>12</v>
      </c>
      <c r="G1819">
        <v>456.6</v>
      </c>
      <c r="I1819">
        <v>1026996</v>
      </c>
      <c r="J1819">
        <v>1</v>
      </c>
      <c r="K1819">
        <v>0</v>
      </c>
      <c r="L1819">
        <v>1</v>
      </c>
      <c r="M1819">
        <v>0</v>
      </c>
      <c r="N1819">
        <v>9020263</v>
      </c>
      <c r="O1819">
        <v>1</v>
      </c>
      <c r="P1819" t="s">
        <v>27</v>
      </c>
      <c r="Q1819">
        <v>1005</v>
      </c>
      <c r="R1819">
        <v>6</v>
      </c>
      <c r="S1819">
        <v>0</v>
      </c>
      <c r="T1819">
        <v>0</v>
      </c>
      <c r="V1819" t="s">
        <v>1387</v>
      </c>
      <c r="W1819">
        <v>3</v>
      </c>
      <c r="X1819" s="68">
        <v>42354</v>
      </c>
      <c r="Y1819" s="68">
        <v>36525</v>
      </c>
      <c r="Z1819">
        <v>0</v>
      </c>
      <c r="AA1819">
        <v>22</v>
      </c>
      <c r="AB1819" t="s">
        <v>607</v>
      </c>
      <c r="AE1819" t="s">
        <v>437</v>
      </c>
      <c r="AF1819">
        <v>30001</v>
      </c>
    </row>
    <row r="1820" spans="1:32" x14ac:dyDescent="0.25">
      <c r="A1820" t="s">
        <v>1546</v>
      </c>
      <c r="B1820" t="s">
        <v>607</v>
      </c>
      <c r="C1820" s="158" t="str">
        <f t="shared" si="28"/>
        <v>1142002</v>
      </c>
      <c r="D1820">
        <v>114200</v>
      </c>
      <c r="F1820">
        <v>12</v>
      </c>
      <c r="G1820">
        <v>570.70000000000005</v>
      </c>
      <c r="I1820">
        <v>1026997</v>
      </c>
      <c r="J1820">
        <v>1</v>
      </c>
      <c r="K1820">
        <v>0</v>
      </c>
      <c r="L1820">
        <v>1</v>
      </c>
      <c r="M1820">
        <v>0</v>
      </c>
      <c r="N1820">
        <v>9020263</v>
      </c>
      <c r="O1820">
        <v>2</v>
      </c>
      <c r="P1820" t="s">
        <v>27</v>
      </c>
      <c r="Q1820">
        <v>1005</v>
      </c>
      <c r="R1820">
        <v>6</v>
      </c>
      <c r="S1820">
        <v>0</v>
      </c>
      <c r="T1820">
        <v>0</v>
      </c>
      <c r="V1820" t="s">
        <v>1387</v>
      </c>
      <c r="W1820">
        <v>3</v>
      </c>
      <c r="X1820" s="68">
        <v>42354</v>
      </c>
      <c r="Y1820" s="68">
        <v>36525</v>
      </c>
      <c r="Z1820">
        <v>0</v>
      </c>
      <c r="AA1820">
        <v>22</v>
      </c>
      <c r="AB1820" t="s">
        <v>607</v>
      </c>
      <c r="AE1820" t="s">
        <v>437</v>
      </c>
      <c r="AF1820">
        <v>30001</v>
      </c>
    </row>
    <row r="1821" spans="1:32" x14ac:dyDescent="0.25">
      <c r="A1821" t="s">
        <v>1546</v>
      </c>
      <c r="B1821" t="s">
        <v>607</v>
      </c>
      <c r="C1821" s="158" t="str">
        <f t="shared" si="28"/>
        <v>1142003</v>
      </c>
      <c r="D1821">
        <v>114200</v>
      </c>
      <c r="F1821">
        <v>12</v>
      </c>
      <c r="G1821">
        <v>706.6</v>
      </c>
      <c r="I1821">
        <v>1026998</v>
      </c>
      <c r="J1821">
        <v>1</v>
      </c>
      <c r="K1821">
        <v>0</v>
      </c>
      <c r="L1821">
        <v>1</v>
      </c>
      <c r="M1821">
        <v>0</v>
      </c>
      <c r="N1821">
        <v>9020263</v>
      </c>
      <c r="O1821">
        <v>3</v>
      </c>
      <c r="P1821" t="s">
        <v>27</v>
      </c>
      <c r="Q1821">
        <v>1005</v>
      </c>
      <c r="R1821">
        <v>6</v>
      </c>
      <c r="S1821">
        <v>0</v>
      </c>
      <c r="T1821">
        <v>0</v>
      </c>
      <c r="V1821" t="s">
        <v>1387</v>
      </c>
      <c r="W1821">
        <v>3</v>
      </c>
      <c r="X1821" s="68">
        <v>42354</v>
      </c>
      <c r="Y1821" s="68">
        <v>36525</v>
      </c>
      <c r="Z1821">
        <v>0</v>
      </c>
      <c r="AA1821">
        <v>22</v>
      </c>
      <c r="AB1821" t="s">
        <v>607</v>
      </c>
      <c r="AE1821" t="s">
        <v>437</v>
      </c>
      <c r="AF1821">
        <v>30001</v>
      </c>
    </row>
    <row r="1822" spans="1:32" x14ac:dyDescent="0.25">
      <c r="A1822" t="s">
        <v>1546</v>
      </c>
      <c r="B1822" t="s">
        <v>607</v>
      </c>
      <c r="C1822" s="158" t="str">
        <f t="shared" si="28"/>
        <v>1142004</v>
      </c>
      <c r="D1822">
        <v>114200</v>
      </c>
      <c r="F1822">
        <v>12</v>
      </c>
      <c r="G1822">
        <v>597.9</v>
      </c>
      <c r="I1822">
        <v>1026999</v>
      </c>
      <c r="J1822">
        <v>1</v>
      </c>
      <c r="K1822">
        <v>0</v>
      </c>
      <c r="L1822">
        <v>1</v>
      </c>
      <c r="M1822">
        <v>0</v>
      </c>
      <c r="N1822">
        <v>9020263</v>
      </c>
      <c r="O1822">
        <v>4</v>
      </c>
      <c r="P1822" t="s">
        <v>27</v>
      </c>
      <c r="Q1822">
        <v>1005</v>
      </c>
      <c r="R1822">
        <v>6</v>
      </c>
      <c r="S1822">
        <v>0</v>
      </c>
      <c r="T1822">
        <v>0</v>
      </c>
      <c r="V1822" t="s">
        <v>1387</v>
      </c>
      <c r="W1822">
        <v>3</v>
      </c>
      <c r="X1822" s="68">
        <v>42354</v>
      </c>
      <c r="Y1822" s="68">
        <v>36525</v>
      </c>
      <c r="Z1822">
        <v>0</v>
      </c>
      <c r="AA1822">
        <v>22</v>
      </c>
      <c r="AB1822" t="s">
        <v>607</v>
      </c>
      <c r="AE1822" t="s">
        <v>437</v>
      </c>
      <c r="AF1822">
        <v>30001</v>
      </c>
    </row>
    <row r="1823" spans="1:32" x14ac:dyDescent="0.25">
      <c r="A1823" t="s">
        <v>1546</v>
      </c>
      <c r="B1823" t="s">
        <v>607</v>
      </c>
      <c r="C1823" s="158" t="str">
        <f t="shared" si="28"/>
        <v>1142005</v>
      </c>
      <c r="D1823">
        <v>114200</v>
      </c>
      <c r="F1823">
        <v>12</v>
      </c>
      <c r="G1823">
        <v>744.6</v>
      </c>
      <c r="I1823">
        <v>1027000</v>
      </c>
      <c r="J1823">
        <v>1</v>
      </c>
      <c r="K1823">
        <v>0</v>
      </c>
      <c r="L1823">
        <v>1</v>
      </c>
      <c r="M1823">
        <v>0</v>
      </c>
      <c r="N1823">
        <v>9020263</v>
      </c>
      <c r="O1823">
        <v>5</v>
      </c>
      <c r="P1823" t="s">
        <v>27</v>
      </c>
      <c r="Q1823">
        <v>1005</v>
      </c>
      <c r="R1823">
        <v>6</v>
      </c>
      <c r="S1823">
        <v>0</v>
      </c>
      <c r="T1823">
        <v>0</v>
      </c>
      <c r="V1823" t="s">
        <v>1387</v>
      </c>
      <c r="W1823">
        <v>3</v>
      </c>
      <c r="X1823" s="68">
        <v>42354</v>
      </c>
      <c r="Y1823" s="68">
        <v>36525</v>
      </c>
      <c r="Z1823">
        <v>0</v>
      </c>
      <c r="AA1823">
        <v>22</v>
      </c>
      <c r="AB1823" t="s">
        <v>607</v>
      </c>
      <c r="AE1823" t="s">
        <v>437</v>
      </c>
      <c r="AF1823">
        <v>30001</v>
      </c>
    </row>
    <row r="1824" spans="1:32" x14ac:dyDescent="0.25">
      <c r="A1824" t="s">
        <v>1542</v>
      </c>
      <c r="B1824" t="s">
        <v>615</v>
      </c>
      <c r="C1824" s="158" t="str">
        <f t="shared" si="28"/>
        <v>1141964</v>
      </c>
      <c r="D1824">
        <v>114196</v>
      </c>
      <c r="F1824">
        <v>12</v>
      </c>
      <c r="G1824">
        <v>39</v>
      </c>
      <c r="I1824">
        <v>1026980</v>
      </c>
      <c r="J1824">
        <v>1</v>
      </c>
      <c r="K1824">
        <v>0</v>
      </c>
      <c r="L1824">
        <v>1</v>
      </c>
      <c r="M1824">
        <v>0</v>
      </c>
      <c r="N1824">
        <v>9020297</v>
      </c>
      <c r="O1824">
        <v>4</v>
      </c>
      <c r="P1824" t="s">
        <v>1543</v>
      </c>
      <c r="Q1824">
        <v>1005</v>
      </c>
      <c r="R1824">
        <v>6</v>
      </c>
      <c r="S1824">
        <v>0</v>
      </c>
      <c r="T1824">
        <v>0</v>
      </c>
      <c r="V1824" t="s">
        <v>1387</v>
      </c>
      <c r="W1824">
        <v>3</v>
      </c>
      <c r="X1824" s="68">
        <v>42354</v>
      </c>
      <c r="Y1824" s="68">
        <v>36525</v>
      </c>
      <c r="Z1824">
        <v>0</v>
      </c>
      <c r="AA1824">
        <v>25</v>
      </c>
      <c r="AB1824" t="s">
        <v>615</v>
      </c>
      <c r="AE1824" t="s">
        <v>437</v>
      </c>
      <c r="AF1824">
        <v>30001</v>
      </c>
    </row>
    <row r="1825" spans="1:32" x14ac:dyDescent="0.25">
      <c r="A1825" t="s">
        <v>872</v>
      </c>
      <c r="B1825" t="s">
        <v>432</v>
      </c>
      <c r="C1825" s="158" t="str">
        <f t="shared" si="28"/>
        <v>1142071</v>
      </c>
      <c r="D1825">
        <v>114207</v>
      </c>
      <c r="F1825">
        <v>12</v>
      </c>
      <c r="G1825">
        <v>2330</v>
      </c>
      <c r="I1825">
        <v>1027026</v>
      </c>
      <c r="J1825">
        <v>1</v>
      </c>
      <c r="K1825">
        <v>0</v>
      </c>
      <c r="L1825">
        <v>1</v>
      </c>
      <c r="M1825">
        <v>0</v>
      </c>
      <c r="N1825">
        <v>9020248</v>
      </c>
      <c r="O1825">
        <v>1</v>
      </c>
      <c r="P1825" t="s">
        <v>873</v>
      </c>
      <c r="Q1825">
        <v>1005</v>
      </c>
      <c r="R1825">
        <v>7</v>
      </c>
      <c r="S1825">
        <v>0</v>
      </c>
      <c r="T1825">
        <v>1001376</v>
      </c>
      <c r="V1825" t="s">
        <v>1387</v>
      </c>
      <c r="W1825">
        <v>3</v>
      </c>
      <c r="X1825" s="68">
        <v>42354</v>
      </c>
      <c r="Y1825" s="68">
        <v>36525</v>
      </c>
      <c r="Z1825">
        <v>0</v>
      </c>
      <c r="AA1825">
        <v>28</v>
      </c>
      <c r="AB1825" t="s">
        <v>432</v>
      </c>
      <c r="AE1825" t="s">
        <v>437</v>
      </c>
      <c r="AF1825">
        <v>30001</v>
      </c>
    </row>
    <row r="1826" spans="1:32" x14ac:dyDescent="0.25">
      <c r="A1826" t="s">
        <v>872</v>
      </c>
      <c r="B1826" t="s">
        <v>432</v>
      </c>
      <c r="C1826" s="158" t="str">
        <f t="shared" si="28"/>
        <v>1142072</v>
      </c>
      <c r="D1826">
        <v>114207</v>
      </c>
      <c r="F1826">
        <v>12</v>
      </c>
      <c r="G1826">
        <v>2520</v>
      </c>
      <c r="I1826">
        <v>1027027</v>
      </c>
      <c r="J1826">
        <v>1</v>
      </c>
      <c r="K1826">
        <v>0</v>
      </c>
      <c r="L1826">
        <v>1</v>
      </c>
      <c r="M1826">
        <v>0</v>
      </c>
      <c r="N1826">
        <v>9020248</v>
      </c>
      <c r="O1826">
        <v>2</v>
      </c>
      <c r="P1826" t="s">
        <v>873</v>
      </c>
      <c r="Q1826">
        <v>1005</v>
      </c>
      <c r="R1826">
        <v>7</v>
      </c>
      <c r="S1826">
        <v>0</v>
      </c>
      <c r="T1826">
        <v>1001376</v>
      </c>
      <c r="V1826" t="s">
        <v>1387</v>
      </c>
      <c r="W1826">
        <v>3</v>
      </c>
      <c r="X1826" s="68">
        <v>42354</v>
      </c>
      <c r="Y1826" s="68">
        <v>36525</v>
      </c>
      <c r="Z1826">
        <v>0</v>
      </c>
      <c r="AA1826">
        <v>28</v>
      </c>
      <c r="AB1826" t="s">
        <v>432</v>
      </c>
      <c r="AE1826" t="s">
        <v>437</v>
      </c>
      <c r="AF1826">
        <v>30001</v>
      </c>
    </row>
    <row r="1827" spans="1:32" x14ac:dyDescent="0.25">
      <c r="A1827" t="s">
        <v>872</v>
      </c>
      <c r="B1827" t="s">
        <v>432</v>
      </c>
      <c r="C1827" s="158" t="str">
        <f t="shared" si="28"/>
        <v>1142073</v>
      </c>
      <c r="D1827">
        <v>114207</v>
      </c>
      <c r="F1827">
        <v>12</v>
      </c>
      <c r="G1827">
        <v>2725</v>
      </c>
      <c r="I1827">
        <v>1027028</v>
      </c>
      <c r="J1827">
        <v>1</v>
      </c>
      <c r="K1827">
        <v>0</v>
      </c>
      <c r="L1827">
        <v>1</v>
      </c>
      <c r="M1827">
        <v>0</v>
      </c>
      <c r="N1827">
        <v>9020248</v>
      </c>
      <c r="O1827">
        <v>3</v>
      </c>
      <c r="P1827" t="s">
        <v>873</v>
      </c>
      <c r="Q1827">
        <v>1005</v>
      </c>
      <c r="R1827">
        <v>7</v>
      </c>
      <c r="S1827">
        <v>0</v>
      </c>
      <c r="T1827">
        <v>1001376</v>
      </c>
      <c r="V1827" t="s">
        <v>1387</v>
      </c>
      <c r="W1827">
        <v>3</v>
      </c>
      <c r="X1827" s="68">
        <v>42354</v>
      </c>
      <c r="Y1827" s="68">
        <v>36525</v>
      </c>
      <c r="Z1827">
        <v>0</v>
      </c>
      <c r="AA1827">
        <v>28</v>
      </c>
      <c r="AB1827" t="s">
        <v>432</v>
      </c>
      <c r="AE1827" t="s">
        <v>437</v>
      </c>
      <c r="AF1827">
        <v>30001</v>
      </c>
    </row>
    <row r="1828" spans="1:32" x14ac:dyDescent="0.25">
      <c r="A1828" t="s">
        <v>872</v>
      </c>
      <c r="B1828" t="s">
        <v>432</v>
      </c>
      <c r="C1828" s="158" t="str">
        <f t="shared" si="28"/>
        <v>1142074</v>
      </c>
      <c r="D1828">
        <v>114207</v>
      </c>
      <c r="F1828">
        <v>12</v>
      </c>
      <c r="G1828">
        <v>2650</v>
      </c>
      <c r="I1828">
        <v>1027029</v>
      </c>
      <c r="J1828">
        <v>1</v>
      </c>
      <c r="K1828">
        <v>0</v>
      </c>
      <c r="L1828">
        <v>1</v>
      </c>
      <c r="M1828">
        <v>0</v>
      </c>
      <c r="N1828">
        <v>9020248</v>
      </c>
      <c r="O1828">
        <v>4</v>
      </c>
      <c r="P1828" t="s">
        <v>873</v>
      </c>
      <c r="Q1828">
        <v>1005</v>
      </c>
      <c r="R1828">
        <v>7</v>
      </c>
      <c r="S1828">
        <v>0</v>
      </c>
      <c r="T1828">
        <v>1001376</v>
      </c>
      <c r="V1828" t="s">
        <v>1387</v>
      </c>
      <c r="W1828">
        <v>3</v>
      </c>
      <c r="X1828" s="68">
        <v>42354</v>
      </c>
      <c r="Y1828" s="68">
        <v>36525</v>
      </c>
      <c r="Z1828">
        <v>0</v>
      </c>
      <c r="AA1828">
        <v>28</v>
      </c>
      <c r="AB1828" t="s">
        <v>432</v>
      </c>
      <c r="AE1828" t="s">
        <v>437</v>
      </c>
      <c r="AF1828">
        <v>30001</v>
      </c>
    </row>
    <row r="1829" spans="1:32" x14ac:dyDescent="0.25">
      <c r="A1829" t="s">
        <v>872</v>
      </c>
      <c r="B1829" t="s">
        <v>432</v>
      </c>
      <c r="C1829" s="158" t="str">
        <f t="shared" si="28"/>
        <v>1142075</v>
      </c>
      <c r="D1829">
        <v>114207</v>
      </c>
      <c r="F1829">
        <v>12</v>
      </c>
      <c r="G1829">
        <v>2865</v>
      </c>
      <c r="I1829">
        <v>1027030</v>
      </c>
      <c r="J1829">
        <v>1</v>
      </c>
      <c r="K1829">
        <v>0</v>
      </c>
      <c r="L1829">
        <v>1</v>
      </c>
      <c r="M1829">
        <v>0</v>
      </c>
      <c r="N1829">
        <v>9020248</v>
      </c>
      <c r="O1829">
        <v>5</v>
      </c>
      <c r="P1829" t="s">
        <v>873</v>
      </c>
      <c r="Q1829">
        <v>1005</v>
      </c>
      <c r="R1829">
        <v>7</v>
      </c>
      <c r="S1829">
        <v>0</v>
      </c>
      <c r="T1829">
        <v>1001376</v>
      </c>
      <c r="V1829" t="s">
        <v>1387</v>
      </c>
      <c r="W1829">
        <v>3</v>
      </c>
      <c r="X1829" s="68">
        <v>42354</v>
      </c>
      <c r="Y1829" s="68">
        <v>36525</v>
      </c>
      <c r="Z1829">
        <v>0</v>
      </c>
      <c r="AA1829">
        <v>28</v>
      </c>
      <c r="AB1829" t="s">
        <v>432</v>
      </c>
      <c r="AE1829" t="s">
        <v>437</v>
      </c>
      <c r="AF1829">
        <v>30001</v>
      </c>
    </row>
    <row r="1830" spans="1:32" x14ac:dyDescent="0.25">
      <c r="A1830" t="s">
        <v>874</v>
      </c>
      <c r="B1830" t="s">
        <v>615</v>
      </c>
      <c r="C1830" s="158" t="str">
        <f t="shared" si="28"/>
        <v>1142091</v>
      </c>
      <c r="D1830">
        <v>114209</v>
      </c>
      <c r="F1830">
        <v>12</v>
      </c>
      <c r="H1830" t="s">
        <v>397</v>
      </c>
      <c r="I1830">
        <v>1027034</v>
      </c>
      <c r="J1830">
        <v>0</v>
      </c>
      <c r="K1830">
        <v>0</v>
      </c>
      <c r="L1830">
        <v>1</v>
      </c>
      <c r="M1830">
        <v>0</v>
      </c>
      <c r="N1830">
        <v>9020294</v>
      </c>
      <c r="O1830">
        <v>1</v>
      </c>
      <c r="P1830" t="s">
        <v>875</v>
      </c>
      <c r="Q1830">
        <v>1005</v>
      </c>
      <c r="R1830">
        <v>6</v>
      </c>
      <c r="S1830">
        <v>0</v>
      </c>
      <c r="T1830">
        <v>0</v>
      </c>
      <c r="V1830" t="s">
        <v>1387</v>
      </c>
      <c r="W1830">
        <v>3</v>
      </c>
      <c r="X1830" s="68">
        <v>42354</v>
      </c>
      <c r="Y1830" s="68">
        <v>36525</v>
      </c>
      <c r="Z1830">
        <v>0</v>
      </c>
      <c r="AA1830">
        <v>25</v>
      </c>
      <c r="AB1830" t="s">
        <v>615</v>
      </c>
      <c r="AE1830" t="s">
        <v>437</v>
      </c>
      <c r="AF1830">
        <v>30001</v>
      </c>
    </row>
    <row r="1831" spans="1:32" x14ac:dyDescent="0.25">
      <c r="A1831" t="s">
        <v>874</v>
      </c>
      <c r="B1831" t="s">
        <v>615</v>
      </c>
      <c r="C1831" s="158" t="str">
        <f t="shared" si="28"/>
        <v>1142092</v>
      </c>
      <c r="D1831">
        <v>114209</v>
      </c>
      <c r="F1831">
        <v>12</v>
      </c>
      <c r="H1831" t="s">
        <v>397</v>
      </c>
      <c r="I1831">
        <v>1027035</v>
      </c>
      <c r="J1831">
        <v>0</v>
      </c>
      <c r="K1831">
        <v>0</v>
      </c>
      <c r="L1831">
        <v>1</v>
      </c>
      <c r="M1831">
        <v>0</v>
      </c>
      <c r="N1831">
        <v>9020294</v>
      </c>
      <c r="O1831">
        <v>2</v>
      </c>
      <c r="P1831" t="s">
        <v>875</v>
      </c>
      <c r="Q1831">
        <v>1005</v>
      </c>
      <c r="R1831">
        <v>6</v>
      </c>
      <c r="S1831">
        <v>0</v>
      </c>
      <c r="T1831">
        <v>0</v>
      </c>
      <c r="V1831" t="s">
        <v>1387</v>
      </c>
      <c r="W1831">
        <v>3</v>
      </c>
      <c r="X1831" s="68">
        <v>42354</v>
      </c>
      <c r="Y1831" s="68">
        <v>36525</v>
      </c>
      <c r="Z1831">
        <v>0</v>
      </c>
      <c r="AA1831">
        <v>25</v>
      </c>
      <c r="AB1831" t="s">
        <v>615</v>
      </c>
      <c r="AE1831" t="s">
        <v>437</v>
      </c>
      <c r="AF1831">
        <v>30001</v>
      </c>
    </row>
    <row r="1832" spans="1:32" x14ac:dyDescent="0.25">
      <c r="A1832" t="s">
        <v>874</v>
      </c>
      <c r="B1832" t="s">
        <v>615</v>
      </c>
      <c r="C1832" s="158" t="str">
        <f t="shared" si="28"/>
        <v>1142093</v>
      </c>
      <c r="D1832">
        <v>114209</v>
      </c>
      <c r="F1832">
        <v>12</v>
      </c>
      <c r="H1832" t="s">
        <v>397</v>
      </c>
      <c r="I1832">
        <v>1027036</v>
      </c>
      <c r="J1832">
        <v>0</v>
      </c>
      <c r="K1832">
        <v>0</v>
      </c>
      <c r="L1832">
        <v>1</v>
      </c>
      <c r="M1832">
        <v>0</v>
      </c>
      <c r="N1832">
        <v>9020294</v>
      </c>
      <c r="O1832">
        <v>3</v>
      </c>
      <c r="P1832" t="s">
        <v>875</v>
      </c>
      <c r="Q1832">
        <v>1005</v>
      </c>
      <c r="R1832">
        <v>6</v>
      </c>
      <c r="S1832">
        <v>0</v>
      </c>
      <c r="T1832">
        <v>0</v>
      </c>
      <c r="V1832" t="s">
        <v>1387</v>
      </c>
      <c r="W1832">
        <v>3</v>
      </c>
      <c r="X1832" s="68">
        <v>42354</v>
      </c>
      <c r="Y1832" s="68">
        <v>36525</v>
      </c>
      <c r="Z1832">
        <v>0</v>
      </c>
      <c r="AA1832">
        <v>25</v>
      </c>
      <c r="AB1832" t="s">
        <v>615</v>
      </c>
      <c r="AE1832" t="s">
        <v>437</v>
      </c>
      <c r="AF1832">
        <v>30001</v>
      </c>
    </row>
    <row r="1833" spans="1:32" x14ac:dyDescent="0.25">
      <c r="A1833" t="s">
        <v>874</v>
      </c>
      <c r="B1833" t="s">
        <v>615</v>
      </c>
      <c r="C1833" s="158" t="str">
        <f t="shared" si="28"/>
        <v>1142094</v>
      </c>
      <c r="D1833">
        <v>114209</v>
      </c>
      <c r="F1833">
        <v>12</v>
      </c>
      <c r="H1833" t="s">
        <v>397</v>
      </c>
      <c r="I1833">
        <v>1027037</v>
      </c>
      <c r="J1833">
        <v>0</v>
      </c>
      <c r="K1833">
        <v>0</v>
      </c>
      <c r="L1833">
        <v>1</v>
      </c>
      <c r="M1833">
        <v>0</v>
      </c>
      <c r="N1833">
        <v>9020294</v>
      </c>
      <c r="O1833">
        <v>4</v>
      </c>
      <c r="P1833" t="s">
        <v>875</v>
      </c>
      <c r="Q1833">
        <v>1005</v>
      </c>
      <c r="R1833">
        <v>6</v>
      </c>
      <c r="S1833">
        <v>0</v>
      </c>
      <c r="T1833">
        <v>0</v>
      </c>
      <c r="V1833" t="s">
        <v>1387</v>
      </c>
      <c r="W1833">
        <v>3</v>
      </c>
      <c r="X1833" s="68">
        <v>42354</v>
      </c>
      <c r="Y1833" s="68">
        <v>36525</v>
      </c>
      <c r="Z1833">
        <v>0</v>
      </c>
      <c r="AA1833">
        <v>25</v>
      </c>
      <c r="AB1833" t="s">
        <v>615</v>
      </c>
      <c r="AE1833" t="s">
        <v>437</v>
      </c>
      <c r="AF1833">
        <v>30001</v>
      </c>
    </row>
    <row r="1834" spans="1:32" x14ac:dyDescent="0.25">
      <c r="A1834" t="s">
        <v>874</v>
      </c>
      <c r="B1834" t="s">
        <v>615</v>
      </c>
      <c r="C1834" s="158" t="str">
        <f t="shared" si="28"/>
        <v>1142095</v>
      </c>
      <c r="D1834">
        <v>114209</v>
      </c>
      <c r="F1834">
        <v>12</v>
      </c>
      <c r="H1834" t="s">
        <v>397</v>
      </c>
      <c r="I1834">
        <v>1027038</v>
      </c>
      <c r="J1834">
        <v>0</v>
      </c>
      <c r="K1834">
        <v>0</v>
      </c>
      <c r="L1834">
        <v>1</v>
      </c>
      <c r="M1834">
        <v>0</v>
      </c>
      <c r="N1834">
        <v>9020294</v>
      </c>
      <c r="O1834">
        <v>5</v>
      </c>
      <c r="P1834" t="s">
        <v>875</v>
      </c>
      <c r="Q1834">
        <v>1005</v>
      </c>
      <c r="R1834">
        <v>6</v>
      </c>
      <c r="S1834">
        <v>0</v>
      </c>
      <c r="T1834">
        <v>0</v>
      </c>
      <c r="V1834" t="s">
        <v>1387</v>
      </c>
      <c r="W1834">
        <v>3</v>
      </c>
      <c r="X1834" s="68">
        <v>42354</v>
      </c>
      <c r="Y1834" s="68">
        <v>36525</v>
      </c>
      <c r="Z1834">
        <v>0</v>
      </c>
      <c r="AA1834">
        <v>25</v>
      </c>
      <c r="AB1834" t="s">
        <v>615</v>
      </c>
      <c r="AE1834" t="s">
        <v>437</v>
      </c>
      <c r="AF1834">
        <v>30001</v>
      </c>
    </row>
    <row r="1835" spans="1:32" x14ac:dyDescent="0.25">
      <c r="A1835" t="s">
        <v>874</v>
      </c>
      <c r="B1835" t="s">
        <v>615</v>
      </c>
      <c r="C1835" s="158" t="str">
        <f t="shared" si="28"/>
        <v>1142101</v>
      </c>
      <c r="D1835">
        <v>114210</v>
      </c>
      <c r="F1835">
        <v>12</v>
      </c>
      <c r="H1835" t="s">
        <v>397</v>
      </c>
      <c r="I1835">
        <v>1027042</v>
      </c>
      <c r="J1835">
        <v>0</v>
      </c>
      <c r="K1835">
        <v>0</v>
      </c>
      <c r="L1835">
        <v>1</v>
      </c>
      <c r="M1835">
        <v>0</v>
      </c>
      <c r="N1835">
        <v>9020294</v>
      </c>
      <c r="O1835">
        <v>1</v>
      </c>
      <c r="P1835" t="s">
        <v>876</v>
      </c>
      <c r="Q1835">
        <v>1005</v>
      </c>
      <c r="R1835">
        <v>6</v>
      </c>
      <c r="S1835">
        <v>0</v>
      </c>
      <c r="T1835">
        <v>0</v>
      </c>
      <c r="V1835" t="s">
        <v>1387</v>
      </c>
      <c r="W1835">
        <v>3</v>
      </c>
      <c r="X1835" s="68">
        <v>42354</v>
      </c>
      <c r="Y1835" s="68">
        <v>36525</v>
      </c>
      <c r="Z1835">
        <v>0</v>
      </c>
      <c r="AA1835">
        <v>25</v>
      </c>
      <c r="AB1835" t="s">
        <v>615</v>
      </c>
      <c r="AE1835" t="s">
        <v>437</v>
      </c>
      <c r="AF1835">
        <v>30001</v>
      </c>
    </row>
    <row r="1836" spans="1:32" x14ac:dyDescent="0.25">
      <c r="A1836" t="s">
        <v>874</v>
      </c>
      <c r="B1836" t="s">
        <v>615</v>
      </c>
      <c r="C1836" s="158" t="str">
        <f t="shared" si="28"/>
        <v>1142102</v>
      </c>
      <c r="D1836">
        <v>114210</v>
      </c>
      <c r="F1836">
        <v>12</v>
      </c>
      <c r="H1836" t="s">
        <v>397</v>
      </c>
      <c r="I1836">
        <v>1027043</v>
      </c>
      <c r="J1836">
        <v>0</v>
      </c>
      <c r="K1836">
        <v>0</v>
      </c>
      <c r="L1836">
        <v>1</v>
      </c>
      <c r="M1836">
        <v>0</v>
      </c>
      <c r="N1836">
        <v>9020294</v>
      </c>
      <c r="O1836">
        <v>2</v>
      </c>
      <c r="P1836" t="s">
        <v>876</v>
      </c>
      <c r="Q1836">
        <v>1005</v>
      </c>
      <c r="R1836">
        <v>6</v>
      </c>
      <c r="S1836">
        <v>0</v>
      </c>
      <c r="T1836">
        <v>0</v>
      </c>
      <c r="V1836" t="s">
        <v>1387</v>
      </c>
      <c r="W1836">
        <v>3</v>
      </c>
      <c r="X1836" s="68">
        <v>42354</v>
      </c>
      <c r="Y1836" s="68">
        <v>36525</v>
      </c>
      <c r="Z1836">
        <v>0</v>
      </c>
      <c r="AA1836">
        <v>25</v>
      </c>
      <c r="AB1836" t="s">
        <v>615</v>
      </c>
      <c r="AE1836" t="s">
        <v>437</v>
      </c>
      <c r="AF1836">
        <v>30001</v>
      </c>
    </row>
    <row r="1837" spans="1:32" x14ac:dyDescent="0.25">
      <c r="A1837" t="s">
        <v>874</v>
      </c>
      <c r="B1837" t="s">
        <v>615</v>
      </c>
      <c r="C1837" s="158" t="str">
        <f t="shared" si="28"/>
        <v>1142103</v>
      </c>
      <c r="D1837">
        <v>114210</v>
      </c>
      <c r="F1837">
        <v>12</v>
      </c>
      <c r="H1837" t="s">
        <v>397</v>
      </c>
      <c r="I1837">
        <v>1027044</v>
      </c>
      <c r="J1837">
        <v>0</v>
      </c>
      <c r="K1837">
        <v>0</v>
      </c>
      <c r="L1837">
        <v>1</v>
      </c>
      <c r="M1837">
        <v>0</v>
      </c>
      <c r="N1837">
        <v>9020294</v>
      </c>
      <c r="O1837">
        <v>3</v>
      </c>
      <c r="P1837" t="s">
        <v>876</v>
      </c>
      <c r="Q1837">
        <v>1005</v>
      </c>
      <c r="R1837">
        <v>6</v>
      </c>
      <c r="S1837">
        <v>0</v>
      </c>
      <c r="T1837">
        <v>0</v>
      </c>
      <c r="V1837" t="s">
        <v>1387</v>
      </c>
      <c r="W1837">
        <v>3</v>
      </c>
      <c r="X1837" s="68">
        <v>42354</v>
      </c>
      <c r="Y1837" s="68">
        <v>36525</v>
      </c>
      <c r="Z1837">
        <v>0</v>
      </c>
      <c r="AA1837">
        <v>25</v>
      </c>
      <c r="AB1837" t="s">
        <v>615</v>
      </c>
      <c r="AE1837" t="s">
        <v>437</v>
      </c>
      <c r="AF1837">
        <v>30001</v>
      </c>
    </row>
    <row r="1838" spans="1:32" x14ac:dyDescent="0.25">
      <c r="A1838" t="s">
        <v>874</v>
      </c>
      <c r="B1838" t="s">
        <v>615</v>
      </c>
      <c r="C1838" s="158" t="str">
        <f t="shared" si="28"/>
        <v>1142104</v>
      </c>
      <c r="D1838">
        <v>114210</v>
      </c>
      <c r="F1838">
        <v>12</v>
      </c>
      <c r="H1838" t="s">
        <v>397</v>
      </c>
      <c r="I1838">
        <v>1027045</v>
      </c>
      <c r="J1838">
        <v>0</v>
      </c>
      <c r="K1838">
        <v>0</v>
      </c>
      <c r="L1838">
        <v>1</v>
      </c>
      <c r="M1838">
        <v>0</v>
      </c>
      <c r="N1838">
        <v>9020294</v>
      </c>
      <c r="O1838">
        <v>4</v>
      </c>
      <c r="P1838" t="s">
        <v>876</v>
      </c>
      <c r="Q1838">
        <v>1005</v>
      </c>
      <c r="R1838">
        <v>6</v>
      </c>
      <c r="S1838">
        <v>0</v>
      </c>
      <c r="T1838">
        <v>0</v>
      </c>
      <c r="V1838" t="s">
        <v>1387</v>
      </c>
      <c r="W1838">
        <v>3</v>
      </c>
      <c r="X1838" s="68">
        <v>42354</v>
      </c>
      <c r="Y1838" s="68">
        <v>36525</v>
      </c>
      <c r="Z1838">
        <v>0</v>
      </c>
      <c r="AA1838">
        <v>25</v>
      </c>
      <c r="AB1838" t="s">
        <v>615</v>
      </c>
      <c r="AE1838" t="s">
        <v>437</v>
      </c>
      <c r="AF1838">
        <v>30001</v>
      </c>
    </row>
    <row r="1839" spans="1:32" x14ac:dyDescent="0.25">
      <c r="A1839" t="s">
        <v>874</v>
      </c>
      <c r="B1839" t="s">
        <v>615</v>
      </c>
      <c r="C1839" s="158" t="str">
        <f t="shared" si="28"/>
        <v>1142105</v>
      </c>
      <c r="D1839">
        <v>114210</v>
      </c>
      <c r="F1839">
        <v>12</v>
      </c>
      <c r="H1839" t="s">
        <v>397</v>
      </c>
      <c r="I1839">
        <v>1027046</v>
      </c>
      <c r="J1839">
        <v>0</v>
      </c>
      <c r="K1839">
        <v>0</v>
      </c>
      <c r="L1839">
        <v>1</v>
      </c>
      <c r="M1839">
        <v>0</v>
      </c>
      <c r="N1839">
        <v>9020294</v>
      </c>
      <c r="O1839">
        <v>5</v>
      </c>
      <c r="P1839" t="s">
        <v>876</v>
      </c>
      <c r="Q1839">
        <v>1005</v>
      </c>
      <c r="R1839">
        <v>6</v>
      </c>
      <c r="S1839">
        <v>0</v>
      </c>
      <c r="T1839">
        <v>0</v>
      </c>
      <c r="V1839" t="s">
        <v>1387</v>
      </c>
      <c r="W1839">
        <v>3</v>
      </c>
      <c r="X1839" s="68">
        <v>42354</v>
      </c>
      <c r="Y1839" s="68">
        <v>36525</v>
      </c>
      <c r="Z1839">
        <v>0</v>
      </c>
      <c r="AA1839">
        <v>25</v>
      </c>
      <c r="AB1839" t="s">
        <v>615</v>
      </c>
      <c r="AE1839" t="s">
        <v>437</v>
      </c>
      <c r="AF1839">
        <v>30001</v>
      </c>
    </row>
    <row r="1840" spans="1:32" x14ac:dyDescent="0.25">
      <c r="A1840" t="s">
        <v>877</v>
      </c>
      <c r="B1840" t="s">
        <v>615</v>
      </c>
      <c r="C1840" s="158" t="str">
        <f t="shared" si="28"/>
        <v>1142111</v>
      </c>
      <c r="D1840">
        <v>114211</v>
      </c>
      <c r="F1840">
        <v>12</v>
      </c>
      <c r="G1840">
        <v>11.6</v>
      </c>
      <c r="I1840">
        <v>1027050</v>
      </c>
      <c r="J1840">
        <v>1</v>
      </c>
      <c r="K1840">
        <v>0</v>
      </c>
      <c r="L1840">
        <v>1</v>
      </c>
      <c r="M1840">
        <v>0</v>
      </c>
      <c r="N1840">
        <v>9020294</v>
      </c>
      <c r="O1840">
        <v>1</v>
      </c>
      <c r="P1840" t="s">
        <v>878</v>
      </c>
      <c r="Q1840">
        <v>1005</v>
      </c>
      <c r="R1840">
        <v>6</v>
      </c>
      <c r="S1840">
        <v>0</v>
      </c>
      <c r="T1840">
        <v>0</v>
      </c>
      <c r="V1840" t="s">
        <v>1387</v>
      </c>
      <c r="W1840">
        <v>3</v>
      </c>
      <c r="X1840" s="68">
        <v>42354</v>
      </c>
      <c r="Y1840" s="68">
        <v>36525</v>
      </c>
      <c r="Z1840">
        <v>0</v>
      </c>
      <c r="AA1840">
        <v>25</v>
      </c>
      <c r="AB1840" t="s">
        <v>615</v>
      </c>
      <c r="AE1840" t="s">
        <v>437</v>
      </c>
      <c r="AF1840">
        <v>30001</v>
      </c>
    </row>
    <row r="1841" spans="1:32" x14ac:dyDescent="0.25">
      <c r="A1841" t="s">
        <v>877</v>
      </c>
      <c r="B1841" t="s">
        <v>615</v>
      </c>
      <c r="C1841" s="158" t="str">
        <f t="shared" si="28"/>
        <v>1142112</v>
      </c>
      <c r="D1841">
        <v>114211</v>
      </c>
      <c r="F1841">
        <v>12</v>
      </c>
      <c r="G1841">
        <v>14.4</v>
      </c>
      <c r="I1841">
        <v>1027051</v>
      </c>
      <c r="J1841">
        <v>1</v>
      </c>
      <c r="K1841">
        <v>0</v>
      </c>
      <c r="L1841">
        <v>1</v>
      </c>
      <c r="M1841">
        <v>0</v>
      </c>
      <c r="N1841">
        <v>9020294</v>
      </c>
      <c r="O1841">
        <v>2</v>
      </c>
      <c r="P1841" t="s">
        <v>878</v>
      </c>
      <c r="Q1841">
        <v>1005</v>
      </c>
      <c r="R1841">
        <v>6</v>
      </c>
      <c r="S1841">
        <v>0</v>
      </c>
      <c r="T1841">
        <v>0</v>
      </c>
      <c r="V1841" t="s">
        <v>1387</v>
      </c>
      <c r="W1841">
        <v>3</v>
      </c>
      <c r="X1841" s="68">
        <v>42354</v>
      </c>
      <c r="Y1841" s="68">
        <v>36525</v>
      </c>
      <c r="Z1841">
        <v>0</v>
      </c>
      <c r="AA1841">
        <v>25</v>
      </c>
      <c r="AB1841" t="s">
        <v>615</v>
      </c>
      <c r="AE1841" t="s">
        <v>437</v>
      </c>
      <c r="AF1841">
        <v>30001</v>
      </c>
    </row>
    <row r="1842" spans="1:32" x14ac:dyDescent="0.25">
      <c r="A1842" t="s">
        <v>877</v>
      </c>
      <c r="B1842" t="s">
        <v>615</v>
      </c>
      <c r="C1842" s="158" t="str">
        <f t="shared" si="28"/>
        <v>1142113</v>
      </c>
      <c r="D1842">
        <v>114211</v>
      </c>
      <c r="F1842">
        <v>12</v>
      </c>
      <c r="G1842">
        <v>18</v>
      </c>
      <c r="I1842">
        <v>1027052</v>
      </c>
      <c r="J1842">
        <v>1</v>
      </c>
      <c r="K1842">
        <v>0</v>
      </c>
      <c r="L1842">
        <v>1</v>
      </c>
      <c r="M1842">
        <v>0</v>
      </c>
      <c r="N1842">
        <v>9020294</v>
      </c>
      <c r="O1842">
        <v>3</v>
      </c>
      <c r="P1842" t="s">
        <v>878</v>
      </c>
      <c r="Q1842">
        <v>1005</v>
      </c>
      <c r="R1842">
        <v>6</v>
      </c>
      <c r="S1842">
        <v>0</v>
      </c>
      <c r="T1842">
        <v>0</v>
      </c>
      <c r="V1842" t="s">
        <v>1387</v>
      </c>
      <c r="W1842">
        <v>3</v>
      </c>
      <c r="X1842" s="68">
        <v>42354</v>
      </c>
      <c r="Y1842" s="68">
        <v>36525</v>
      </c>
      <c r="Z1842">
        <v>0</v>
      </c>
      <c r="AA1842">
        <v>25</v>
      </c>
      <c r="AB1842" t="s">
        <v>615</v>
      </c>
      <c r="AE1842" t="s">
        <v>437</v>
      </c>
      <c r="AF1842">
        <v>30001</v>
      </c>
    </row>
    <row r="1843" spans="1:32" x14ac:dyDescent="0.25">
      <c r="A1843" t="s">
        <v>877</v>
      </c>
      <c r="B1843" t="s">
        <v>615</v>
      </c>
      <c r="C1843" s="158" t="str">
        <f t="shared" si="28"/>
        <v>1142114</v>
      </c>
      <c r="D1843">
        <v>114211</v>
      </c>
      <c r="F1843">
        <v>12</v>
      </c>
      <c r="G1843">
        <v>15.2</v>
      </c>
      <c r="I1843">
        <v>1027053</v>
      </c>
      <c r="J1843">
        <v>1</v>
      </c>
      <c r="K1843">
        <v>0</v>
      </c>
      <c r="L1843">
        <v>1</v>
      </c>
      <c r="M1843">
        <v>0</v>
      </c>
      <c r="N1843">
        <v>9020294</v>
      </c>
      <c r="O1843">
        <v>4</v>
      </c>
      <c r="P1843" t="s">
        <v>878</v>
      </c>
      <c r="Q1843">
        <v>1005</v>
      </c>
      <c r="R1843">
        <v>6</v>
      </c>
      <c r="S1843">
        <v>0</v>
      </c>
      <c r="T1843">
        <v>0</v>
      </c>
      <c r="V1843" t="s">
        <v>1387</v>
      </c>
      <c r="W1843">
        <v>3</v>
      </c>
      <c r="X1843" s="68">
        <v>42354</v>
      </c>
      <c r="Y1843" s="68">
        <v>36525</v>
      </c>
      <c r="Z1843">
        <v>0</v>
      </c>
      <c r="AA1843">
        <v>25</v>
      </c>
      <c r="AB1843" t="s">
        <v>615</v>
      </c>
      <c r="AE1843" t="s">
        <v>437</v>
      </c>
      <c r="AF1843">
        <v>30001</v>
      </c>
    </row>
    <row r="1844" spans="1:32" x14ac:dyDescent="0.25">
      <c r="A1844" t="s">
        <v>877</v>
      </c>
      <c r="B1844" t="s">
        <v>615</v>
      </c>
      <c r="C1844" s="158" t="str">
        <f t="shared" si="28"/>
        <v>1142115</v>
      </c>
      <c r="D1844">
        <v>114211</v>
      </c>
      <c r="F1844">
        <v>12</v>
      </c>
      <c r="G1844">
        <v>19</v>
      </c>
      <c r="I1844">
        <v>1027054</v>
      </c>
      <c r="J1844">
        <v>1</v>
      </c>
      <c r="K1844">
        <v>0</v>
      </c>
      <c r="L1844">
        <v>1</v>
      </c>
      <c r="M1844">
        <v>0</v>
      </c>
      <c r="N1844">
        <v>9020294</v>
      </c>
      <c r="O1844">
        <v>5</v>
      </c>
      <c r="P1844" t="s">
        <v>878</v>
      </c>
      <c r="Q1844">
        <v>1005</v>
      </c>
      <c r="R1844">
        <v>6</v>
      </c>
      <c r="S1844">
        <v>0</v>
      </c>
      <c r="T1844">
        <v>0</v>
      </c>
      <c r="V1844" t="s">
        <v>1387</v>
      </c>
      <c r="W1844">
        <v>3</v>
      </c>
      <c r="X1844" s="68">
        <v>42354</v>
      </c>
      <c r="Y1844" s="68">
        <v>36525</v>
      </c>
      <c r="Z1844">
        <v>0</v>
      </c>
      <c r="AA1844">
        <v>25</v>
      </c>
      <c r="AB1844" t="s">
        <v>615</v>
      </c>
      <c r="AE1844" t="s">
        <v>437</v>
      </c>
      <c r="AF1844">
        <v>30001</v>
      </c>
    </row>
    <row r="1845" spans="1:32" x14ac:dyDescent="0.25">
      <c r="A1845" t="s">
        <v>879</v>
      </c>
      <c r="B1845" t="s">
        <v>432</v>
      </c>
      <c r="C1845" s="158" t="str">
        <f t="shared" si="28"/>
        <v>1142121</v>
      </c>
      <c r="D1845">
        <v>114212</v>
      </c>
      <c r="F1845">
        <v>12</v>
      </c>
      <c r="H1845" t="s">
        <v>397</v>
      </c>
      <c r="I1845">
        <v>1029384</v>
      </c>
      <c r="J1845">
        <v>0</v>
      </c>
      <c r="K1845">
        <v>0</v>
      </c>
      <c r="L1845">
        <v>1</v>
      </c>
      <c r="M1845">
        <v>0</v>
      </c>
      <c r="N1845">
        <v>9020248</v>
      </c>
      <c r="O1845">
        <v>1</v>
      </c>
      <c r="P1845" t="s">
        <v>880</v>
      </c>
      <c r="Q1845">
        <v>1005</v>
      </c>
      <c r="R1845">
        <v>7</v>
      </c>
      <c r="S1845">
        <v>0</v>
      </c>
      <c r="T1845">
        <v>0</v>
      </c>
      <c r="V1845" t="s">
        <v>1387</v>
      </c>
      <c r="W1845">
        <v>3</v>
      </c>
      <c r="X1845" s="68">
        <v>42354</v>
      </c>
      <c r="Y1845" s="68">
        <v>36525</v>
      </c>
      <c r="Z1845">
        <v>0</v>
      </c>
      <c r="AA1845">
        <v>28</v>
      </c>
      <c r="AB1845" t="s">
        <v>432</v>
      </c>
      <c r="AE1845" t="s">
        <v>437</v>
      </c>
      <c r="AF1845">
        <v>30001</v>
      </c>
    </row>
    <row r="1846" spans="1:32" x14ac:dyDescent="0.25">
      <c r="A1846" t="s">
        <v>879</v>
      </c>
      <c r="B1846" t="s">
        <v>432</v>
      </c>
      <c r="C1846" s="158" t="str">
        <f t="shared" si="28"/>
        <v>1142122</v>
      </c>
      <c r="D1846">
        <v>114212</v>
      </c>
      <c r="F1846">
        <v>12</v>
      </c>
      <c r="H1846" t="s">
        <v>397</v>
      </c>
      <c r="I1846">
        <v>1029385</v>
      </c>
      <c r="J1846">
        <v>0</v>
      </c>
      <c r="K1846">
        <v>0</v>
      </c>
      <c r="L1846">
        <v>1</v>
      </c>
      <c r="M1846">
        <v>0</v>
      </c>
      <c r="N1846">
        <v>9020248</v>
      </c>
      <c r="O1846">
        <v>2</v>
      </c>
      <c r="P1846" t="s">
        <v>880</v>
      </c>
      <c r="Q1846">
        <v>1005</v>
      </c>
      <c r="R1846">
        <v>7</v>
      </c>
      <c r="S1846">
        <v>0</v>
      </c>
      <c r="T1846">
        <v>0</v>
      </c>
      <c r="V1846" t="s">
        <v>1387</v>
      </c>
      <c r="W1846">
        <v>3</v>
      </c>
      <c r="X1846" s="68">
        <v>42354</v>
      </c>
      <c r="Y1846" s="68">
        <v>36525</v>
      </c>
      <c r="Z1846">
        <v>0</v>
      </c>
      <c r="AA1846">
        <v>28</v>
      </c>
      <c r="AB1846" t="s">
        <v>432</v>
      </c>
      <c r="AE1846" t="s">
        <v>437</v>
      </c>
      <c r="AF1846">
        <v>30001</v>
      </c>
    </row>
    <row r="1847" spans="1:32" x14ac:dyDescent="0.25">
      <c r="A1847" t="s">
        <v>879</v>
      </c>
      <c r="B1847" t="s">
        <v>432</v>
      </c>
      <c r="C1847" s="158" t="str">
        <f t="shared" si="28"/>
        <v>1142123</v>
      </c>
      <c r="D1847">
        <v>114212</v>
      </c>
      <c r="F1847">
        <v>12</v>
      </c>
      <c r="H1847" t="s">
        <v>397</v>
      </c>
      <c r="I1847">
        <v>1029386</v>
      </c>
      <c r="J1847">
        <v>0</v>
      </c>
      <c r="K1847">
        <v>0</v>
      </c>
      <c r="L1847">
        <v>1</v>
      </c>
      <c r="M1847">
        <v>0</v>
      </c>
      <c r="N1847">
        <v>9020248</v>
      </c>
      <c r="O1847">
        <v>3</v>
      </c>
      <c r="P1847" t="s">
        <v>880</v>
      </c>
      <c r="Q1847">
        <v>1005</v>
      </c>
      <c r="R1847">
        <v>7</v>
      </c>
      <c r="S1847">
        <v>0</v>
      </c>
      <c r="T1847">
        <v>0</v>
      </c>
      <c r="V1847" t="s">
        <v>1387</v>
      </c>
      <c r="W1847">
        <v>3</v>
      </c>
      <c r="X1847" s="68">
        <v>42354</v>
      </c>
      <c r="Y1847" s="68">
        <v>36525</v>
      </c>
      <c r="Z1847">
        <v>0</v>
      </c>
      <c r="AA1847">
        <v>28</v>
      </c>
      <c r="AB1847" t="s">
        <v>432</v>
      </c>
      <c r="AE1847" t="s">
        <v>437</v>
      </c>
      <c r="AF1847">
        <v>30001</v>
      </c>
    </row>
    <row r="1848" spans="1:32" x14ac:dyDescent="0.25">
      <c r="A1848" t="s">
        <v>879</v>
      </c>
      <c r="B1848" t="s">
        <v>432</v>
      </c>
      <c r="C1848" s="158" t="str">
        <f t="shared" si="28"/>
        <v>1142124</v>
      </c>
      <c r="D1848">
        <v>114212</v>
      </c>
      <c r="F1848">
        <v>12</v>
      </c>
      <c r="H1848" t="s">
        <v>397</v>
      </c>
      <c r="I1848">
        <v>1029387</v>
      </c>
      <c r="J1848">
        <v>0</v>
      </c>
      <c r="K1848">
        <v>0</v>
      </c>
      <c r="L1848">
        <v>1</v>
      </c>
      <c r="M1848">
        <v>0</v>
      </c>
      <c r="N1848">
        <v>9020248</v>
      </c>
      <c r="O1848">
        <v>4</v>
      </c>
      <c r="P1848" t="s">
        <v>880</v>
      </c>
      <c r="Q1848">
        <v>1005</v>
      </c>
      <c r="R1848">
        <v>7</v>
      </c>
      <c r="S1848">
        <v>0</v>
      </c>
      <c r="T1848">
        <v>0</v>
      </c>
      <c r="V1848" t="s">
        <v>1387</v>
      </c>
      <c r="W1848">
        <v>3</v>
      </c>
      <c r="X1848" s="68">
        <v>42354</v>
      </c>
      <c r="Y1848" s="68">
        <v>36525</v>
      </c>
      <c r="Z1848">
        <v>0</v>
      </c>
      <c r="AA1848">
        <v>28</v>
      </c>
      <c r="AB1848" t="s">
        <v>432</v>
      </c>
      <c r="AE1848" t="s">
        <v>437</v>
      </c>
      <c r="AF1848">
        <v>30001</v>
      </c>
    </row>
    <row r="1849" spans="1:32" x14ac:dyDescent="0.25">
      <c r="A1849" t="s">
        <v>879</v>
      </c>
      <c r="B1849" t="s">
        <v>432</v>
      </c>
      <c r="C1849" s="158" t="str">
        <f t="shared" si="28"/>
        <v>1142125</v>
      </c>
      <c r="D1849">
        <v>114212</v>
      </c>
      <c r="F1849">
        <v>12</v>
      </c>
      <c r="H1849" t="s">
        <v>397</v>
      </c>
      <c r="I1849">
        <v>1029388</v>
      </c>
      <c r="J1849">
        <v>0</v>
      </c>
      <c r="K1849">
        <v>0</v>
      </c>
      <c r="L1849">
        <v>1</v>
      </c>
      <c r="M1849">
        <v>0</v>
      </c>
      <c r="N1849">
        <v>9020248</v>
      </c>
      <c r="O1849">
        <v>5</v>
      </c>
      <c r="P1849" t="s">
        <v>880</v>
      </c>
      <c r="Q1849">
        <v>1005</v>
      </c>
      <c r="R1849">
        <v>7</v>
      </c>
      <c r="S1849">
        <v>0</v>
      </c>
      <c r="T1849">
        <v>0</v>
      </c>
      <c r="V1849" t="s">
        <v>1387</v>
      </c>
      <c r="W1849">
        <v>3</v>
      </c>
      <c r="X1849" s="68">
        <v>42354</v>
      </c>
      <c r="Y1849" s="68">
        <v>36525</v>
      </c>
      <c r="Z1849">
        <v>0</v>
      </c>
      <c r="AA1849">
        <v>28</v>
      </c>
      <c r="AB1849" t="s">
        <v>432</v>
      </c>
      <c r="AE1849" t="s">
        <v>437</v>
      </c>
      <c r="AF1849">
        <v>30001</v>
      </c>
    </row>
    <row r="1850" spans="1:32" x14ac:dyDescent="0.25">
      <c r="A1850" t="s">
        <v>881</v>
      </c>
      <c r="B1850" t="s">
        <v>607</v>
      </c>
      <c r="C1850" s="158" t="str">
        <f t="shared" si="28"/>
        <v>1142151</v>
      </c>
      <c r="D1850">
        <v>114215</v>
      </c>
      <c r="F1850">
        <v>12</v>
      </c>
      <c r="G1850">
        <v>24</v>
      </c>
      <c r="I1850">
        <v>1027058</v>
      </c>
      <c r="J1850">
        <v>1</v>
      </c>
      <c r="K1850">
        <v>0</v>
      </c>
      <c r="L1850">
        <v>1</v>
      </c>
      <c r="M1850">
        <v>0</v>
      </c>
      <c r="N1850">
        <v>9020300</v>
      </c>
      <c r="O1850">
        <v>1</v>
      </c>
      <c r="P1850" t="s">
        <v>882</v>
      </c>
      <c r="Q1850">
        <v>1005</v>
      </c>
      <c r="R1850">
        <v>6</v>
      </c>
      <c r="S1850">
        <v>0</v>
      </c>
      <c r="T1850">
        <v>0</v>
      </c>
      <c r="V1850" t="s">
        <v>1387</v>
      </c>
      <c r="W1850">
        <v>3</v>
      </c>
      <c r="X1850" s="68">
        <v>42354</v>
      </c>
      <c r="Y1850" s="68">
        <v>36525</v>
      </c>
      <c r="Z1850">
        <v>0</v>
      </c>
      <c r="AA1850">
        <v>22</v>
      </c>
      <c r="AB1850" t="s">
        <v>607</v>
      </c>
      <c r="AE1850" t="s">
        <v>437</v>
      </c>
      <c r="AF1850">
        <v>30001</v>
      </c>
    </row>
    <row r="1851" spans="1:32" x14ac:dyDescent="0.25">
      <c r="A1851" t="s">
        <v>881</v>
      </c>
      <c r="B1851" t="s">
        <v>607</v>
      </c>
      <c r="C1851" s="158" t="str">
        <f t="shared" si="28"/>
        <v>1142152</v>
      </c>
      <c r="D1851">
        <v>114215</v>
      </c>
      <c r="F1851">
        <v>12</v>
      </c>
      <c r="G1851">
        <v>27.2</v>
      </c>
      <c r="I1851">
        <v>1027059</v>
      </c>
      <c r="J1851">
        <v>1</v>
      </c>
      <c r="K1851">
        <v>0</v>
      </c>
      <c r="L1851">
        <v>1</v>
      </c>
      <c r="M1851">
        <v>0</v>
      </c>
      <c r="N1851">
        <v>9020300</v>
      </c>
      <c r="O1851">
        <v>2</v>
      </c>
      <c r="P1851" t="s">
        <v>882</v>
      </c>
      <c r="Q1851">
        <v>1005</v>
      </c>
      <c r="R1851">
        <v>6</v>
      </c>
      <c r="S1851">
        <v>0</v>
      </c>
      <c r="T1851">
        <v>0</v>
      </c>
      <c r="V1851" t="s">
        <v>1387</v>
      </c>
      <c r="W1851">
        <v>3</v>
      </c>
      <c r="X1851" s="68">
        <v>42354</v>
      </c>
      <c r="Y1851" s="68">
        <v>36525</v>
      </c>
      <c r="Z1851">
        <v>0</v>
      </c>
      <c r="AA1851">
        <v>22</v>
      </c>
      <c r="AB1851" t="s">
        <v>607</v>
      </c>
      <c r="AE1851" t="s">
        <v>437</v>
      </c>
      <c r="AF1851">
        <v>30001</v>
      </c>
    </row>
    <row r="1852" spans="1:32" x14ac:dyDescent="0.25">
      <c r="A1852" t="s">
        <v>881</v>
      </c>
      <c r="B1852" t="s">
        <v>607</v>
      </c>
      <c r="C1852" s="158" t="str">
        <f t="shared" si="28"/>
        <v>1142153</v>
      </c>
      <c r="D1852">
        <v>114215</v>
      </c>
      <c r="F1852">
        <v>12</v>
      </c>
      <c r="G1852">
        <v>32.700000000000003</v>
      </c>
      <c r="I1852">
        <v>1027060</v>
      </c>
      <c r="J1852">
        <v>1</v>
      </c>
      <c r="K1852">
        <v>0</v>
      </c>
      <c r="L1852">
        <v>1</v>
      </c>
      <c r="M1852">
        <v>0</v>
      </c>
      <c r="N1852">
        <v>9020300</v>
      </c>
      <c r="O1852">
        <v>3</v>
      </c>
      <c r="P1852" t="s">
        <v>882</v>
      </c>
      <c r="Q1852">
        <v>1005</v>
      </c>
      <c r="R1852">
        <v>6</v>
      </c>
      <c r="S1852">
        <v>0</v>
      </c>
      <c r="T1852">
        <v>0</v>
      </c>
      <c r="V1852" t="s">
        <v>1387</v>
      </c>
      <c r="W1852">
        <v>3</v>
      </c>
      <c r="X1852" s="68">
        <v>42354</v>
      </c>
      <c r="Y1852" s="68">
        <v>36525</v>
      </c>
      <c r="Z1852">
        <v>0</v>
      </c>
      <c r="AA1852">
        <v>22</v>
      </c>
      <c r="AB1852" t="s">
        <v>607</v>
      </c>
      <c r="AE1852" t="s">
        <v>437</v>
      </c>
      <c r="AF1852">
        <v>30001</v>
      </c>
    </row>
    <row r="1853" spans="1:32" x14ac:dyDescent="0.25">
      <c r="A1853" t="s">
        <v>881</v>
      </c>
      <c r="B1853" t="s">
        <v>607</v>
      </c>
      <c r="C1853" s="158" t="str">
        <f t="shared" si="28"/>
        <v>1142154</v>
      </c>
      <c r="D1853">
        <v>114215</v>
      </c>
      <c r="F1853">
        <v>12</v>
      </c>
      <c r="G1853">
        <v>29.4</v>
      </c>
      <c r="I1853">
        <v>1027061</v>
      </c>
      <c r="J1853">
        <v>1</v>
      </c>
      <c r="K1853">
        <v>0</v>
      </c>
      <c r="L1853">
        <v>1</v>
      </c>
      <c r="M1853">
        <v>0</v>
      </c>
      <c r="N1853">
        <v>9020300</v>
      </c>
      <c r="O1853">
        <v>4</v>
      </c>
      <c r="P1853" t="s">
        <v>882</v>
      </c>
      <c r="Q1853">
        <v>1005</v>
      </c>
      <c r="R1853">
        <v>6</v>
      </c>
      <c r="S1853">
        <v>0</v>
      </c>
      <c r="T1853">
        <v>0</v>
      </c>
      <c r="V1853" t="s">
        <v>1387</v>
      </c>
      <c r="W1853">
        <v>3</v>
      </c>
      <c r="X1853" s="68">
        <v>42354</v>
      </c>
      <c r="Y1853" s="68">
        <v>36525</v>
      </c>
      <c r="Z1853">
        <v>0</v>
      </c>
      <c r="AA1853">
        <v>22</v>
      </c>
      <c r="AB1853" t="s">
        <v>607</v>
      </c>
      <c r="AE1853" t="s">
        <v>437</v>
      </c>
      <c r="AF1853">
        <v>30001</v>
      </c>
    </row>
    <row r="1854" spans="1:32" x14ac:dyDescent="0.25">
      <c r="A1854" t="s">
        <v>881</v>
      </c>
      <c r="B1854" t="s">
        <v>607</v>
      </c>
      <c r="C1854" s="158" t="str">
        <f t="shared" si="28"/>
        <v>1142155</v>
      </c>
      <c r="D1854">
        <v>114215</v>
      </c>
      <c r="F1854">
        <v>12</v>
      </c>
      <c r="G1854">
        <v>34.799999999999997</v>
      </c>
      <c r="I1854">
        <v>1027062</v>
      </c>
      <c r="J1854">
        <v>1</v>
      </c>
      <c r="K1854">
        <v>0</v>
      </c>
      <c r="L1854">
        <v>1</v>
      </c>
      <c r="M1854">
        <v>0</v>
      </c>
      <c r="N1854">
        <v>9020300</v>
      </c>
      <c r="O1854">
        <v>5</v>
      </c>
      <c r="P1854" t="s">
        <v>882</v>
      </c>
      <c r="Q1854">
        <v>1005</v>
      </c>
      <c r="R1854">
        <v>6</v>
      </c>
      <c r="S1854">
        <v>0</v>
      </c>
      <c r="T1854">
        <v>0</v>
      </c>
      <c r="V1854" t="s">
        <v>1387</v>
      </c>
      <c r="W1854">
        <v>3</v>
      </c>
      <c r="X1854" s="68">
        <v>42354</v>
      </c>
      <c r="Y1854" s="68">
        <v>36525</v>
      </c>
      <c r="Z1854">
        <v>0</v>
      </c>
      <c r="AA1854">
        <v>22</v>
      </c>
      <c r="AB1854" t="s">
        <v>607</v>
      </c>
      <c r="AE1854" t="s">
        <v>437</v>
      </c>
      <c r="AF1854">
        <v>30001</v>
      </c>
    </row>
    <row r="1855" spans="1:32" x14ac:dyDescent="0.25">
      <c r="A1855" t="s">
        <v>883</v>
      </c>
      <c r="B1855" t="s">
        <v>607</v>
      </c>
      <c r="C1855" s="158" t="str">
        <f t="shared" si="28"/>
        <v>1142161</v>
      </c>
      <c r="D1855">
        <v>114216</v>
      </c>
      <c r="F1855">
        <v>12</v>
      </c>
      <c r="G1855">
        <v>2.8</v>
      </c>
      <c r="I1855">
        <v>1027066</v>
      </c>
      <c r="J1855">
        <v>1</v>
      </c>
      <c r="K1855">
        <v>0</v>
      </c>
      <c r="L1855">
        <v>1</v>
      </c>
      <c r="M1855">
        <v>0</v>
      </c>
      <c r="N1855">
        <v>9020300</v>
      </c>
      <c r="O1855">
        <v>1</v>
      </c>
      <c r="P1855" t="s">
        <v>884</v>
      </c>
      <c r="Q1855">
        <v>1005</v>
      </c>
      <c r="R1855">
        <v>6</v>
      </c>
      <c r="S1855">
        <v>0</v>
      </c>
      <c r="T1855">
        <v>0</v>
      </c>
      <c r="V1855" t="s">
        <v>1387</v>
      </c>
      <c r="W1855">
        <v>3</v>
      </c>
      <c r="X1855" s="68">
        <v>42354</v>
      </c>
      <c r="Y1855" s="68">
        <v>36525</v>
      </c>
      <c r="AA1855">
        <v>22</v>
      </c>
      <c r="AB1855" t="s">
        <v>607</v>
      </c>
      <c r="AE1855" t="s">
        <v>437</v>
      </c>
      <c r="AF1855">
        <v>30001</v>
      </c>
    </row>
    <row r="1856" spans="1:32" x14ac:dyDescent="0.25">
      <c r="A1856" t="s">
        <v>883</v>
      </c>
      <c r="B1856" t="s">
        <v>607</v>
      </c>
      <c r="C1856" s="158" t="str">
        <f t="shared" si="28"/>
        <v>1142162</v>
      </c>
      <c r="D1856">
        <v>114216</v>
      </c>
      <c r="F1856">
        <v>12</v>
      </c>
      <c r="G1856">
        <v>3.45</v>
      </c>
      <c r="I1856">
        <v>1027067</v>
      </c>
      <c r="J1856">
        <v>1</v>
      </c>
      <c r="K1856">
        <v>0</v>
      </c>
      <c r="L1856">
        <v>1</v>
      </c>
      <c r="M1856">
        <v>0</v>
      </c>
      <c r="N1856">
        <v>9020300</v>
      </c>
      <c r="O1856">
        <v>2</v>
      </c>
      <c r="P1856" t="s">
        <v>884</v>
      </c>
      <c r="Q1856">
        <v>1005</v>
      </c>
      <c r="R1856">
        <v>6</v>
      </c>
      <c r="S1856">
        <v>0</v>
      </c>
      <c r="T1856">
        <v>0</v>
      </c>
      <c r="V1856" t="s">
        <v>1387</v>
      </c>
      <c r="W1856">
        <v>3</v>
      </c>
      <c r="X1856" s="68">
        <v>42354</v>
      </c>
      <c r="Y1856" s="68">
        <v>36525</v>
      </c>
      <c r="AA1856">
        <v>22</v>
      </c>
      <c r="AB1856" t="s">
        <v>607</v>
      </c>
      <c r="AE1856" t="s">
        <v>437</v>
      </c>
      <c r="AF1856">
        <v>30001</v>
      </c>
    </row>
    <row r="1857" spans="1:32" x14ac:dyDescent="0.25">
      <c r="A1857" t="s">
        <v>883</v>
      </c>
      <c r="B1857" t="s">
        <v>607</v>
      </c>
      <c r="C1857" s="158" t="str">
        <f t="shared" si="28"/>
        <v>1142163</v>
      </c>
      <c r="D1857">
        <v>114216</v>
      </c>
      <c r="F1857">
        <v>12</v>
      </c>
      <c r="G1857">
        <v>4.3</v>
      </c>
      <c r="I1857">
        <v>1027068</v>
      </c>
      <c r="J1857">
        <v>1</v>
      </c>
      <c r="K1857">
        <v>0</v>
      </c>
      <c r="L1857">
        <v>1</v>
      </c>
      <c r="M1857">
        <v>0</v>
      </c>
      <c r="N1857">
        <v>9020300</v>
      </c>
      <c r="O1857">
        <v>3</v>
      </c>
      <c r="P1857" t="s">
        <v>884</v>
      </c>
      <c r="Q1857">
        <v>1005</v>
      </c>
      <c r="R1857">
        <v>6</v>
      </c>
      <c r="S1857">
        <v>0</v>
      </c>
      <c r="T1857">
        <v>0</v>
      </c>
      <c r="V1857" t="s">
        <v>1387</v>
      </c>
      <c r="W1857">
        <v>3</v>
      </c>
      <c r="X1857" s="68">
        <v>42354</v>
      </c>
      <c r="Y1857" s="68">
        <v>36525</v>
      </c>
      <c r="AA1857">
        <v>22</v>
      </c>
      <c r="AB1857" t="s">
        <v>607</v>
      </c>
      <c r="AE1857" t="s">
        <v>437</v>
      </c>
      <c r="AF1857">
        <v>30001</v>
      </c>
    </row>
    <row r="1858" spans="1:32" x14ac:dyDescent="0.25">
      <c r="A1858" t="s">
        <v>883</v>
      </c>
      <c r="B1858" t="s">
        <v>607</v>
      </c>
      <c r="C1858" s="158" t="str">
        <f t="shared" si="28"/>
        <v>1142164</v>
      </c>
      <c r="D1858">
        <v>114216</v>
      </c>
      <c r="F1858">
        <v>12</v>
      </c>
      <c r="G1858">
        <v>3.65</v>
      </c>
      <c r="I1858">
        <v>1027069</v>
      </c>
      <c r="J1858">
        <v>1</v>
      </c>
      <c r="K1858">
        <v>0</v>
      </c>
      <c r="L1858">
        <v>1</v>
      </c>
      <c r="M1858">
        <v>0</v>
      </c>
      <c r="N1858">
        <v>9020300</v>
      </c>
      <c r="O1858">
        <v>4</v>
      </c>
      <c r="P1858" t="s">
        <v>884</v>
      </c>
      <c r="Q1858">
        <v>1005</v>
      </c>
      <c r="R1858">
        <v>6</v>
      </c>
      <c r="S1858">
        <v>0</v>
      </c>
      <c r="T1858">
        <v>0</v>
      </c>
      <c r="V1858" t="s">
        <v>1387</v>
      </c>
      <c r="W1858">
        <v>3</v>
      </c>
      <c r="X1858" s="68">
        <v>42354</v>
      </c>
      <c r="Y1858" s="68">
        <v>36525</v>
      </c>
      <c r="AA1858">
        <v>22</v>
      </c>
      <c r="AB1858" t="s">
        <v>607</v>
      </c>
      <c r="AE1858" t="s">
        <v>437</v>
      </c>
      <c r="AF1858">
        <v>30001</v>
      </c>
    </row>
    <row r="1859" spans="1:32" x14ac:dyDescent="0.25">
      <c r="A1859" t="s">
        <v>883</v>
      </c>
      <c r="B1859" t="s">
        <v>607</v>
      </c>
      <c r="C1859" s="158" t="str">
        <f t="shared" ref="C1859:C1922" si="29">D1859&amp;O1859</f>
        <v>1142165</v>
      </c>
      <c r="D1859">
        <v>114216</v>
      </c>
      <c r="F1859">
        <v>12</v>
      </c>
      <c r="G1859">
        <v>4.55</v>
      </c>
      <c r="I1859">
        <v>1027070</v>
      </c>
      <c r="J1859">
        <v>1</v>
      </c>
      <c r="K1859">
        <v>0</v>
      </c>
      <c r="L1859">
        <v>1</v>
      </c>
      <c r="M1859">
        <v>0</v>
      </c>
      <c r="N1859">
        <v>9020300</v>
      </c>
      <c r="O1859">
        <v>5</v>
      </c>
      <c r="P1859" t="s">
        <v>884</v>
      </c>
      <c r="Q1859">
        <v>1005</v>
      </c>
      <c r="R1859">
        <v>6</v>
      </c>
      <c r="S1859">
        <v>0</v>
      </c>
      <c r="T1859">
        <v>0</v>
      </c>
      <c r="V1859" t="s">
        <v>1387</v>
      </c>
      <c r="W1859">
        <v>3</v>
      </c>
      <c r="X1859" s="68">
        <v>42354</v>
      </c>
      <c r="Y1859" s="68">
        <v>36525</v>
      </c>
      <c r="AA1859">
        <v>22</v>
      </c>
      <c r="AB1859" t="s">
        <v>607</v>
      </c>
      <c r="AE1859" t="s">
        <v>437</v>
      </c>
      <c r="AF1859">
        <v>30001</v>
      </c>
    </row>
    <row r="1860" spans="1:32" x14ac:dyDescent="0.25">
      <c r="A1860" t="s">
        <v>885</v>
      </c>
      <c r="B1860" t="s">
        <v>607</v>
      </c>
      <c r="C1860" s="158" t="str">
        <f t="shared" si="29"/>
        <v>1142181</v>
      </c>
      <c r="D1860">
        <v>114218</v>
      </c>
      <c r="F1860">
        <v>12</v>
      </c>
      <c r="G1860">
        <v>17.399999999999999</v>
      </c>
      <c r="I1860">
        <v>1027071</v>
      </c>
      <c r="J1860">
        <v>1</v>
      </c>
      <c r="K1860">
        <v>0</v>
      </c>
      <c r="L1860">
        <v>1</v>
      </c>
      <c r="M1860">
        <v>0</v>
      </c>
      <c r="N1860">
        <v>9020300</v>
      </c>
      <c r="O1860">
        <v>1</v>
      </c>
      <c r="P1860" t="s">
        <v>886</v>
      </c>
      <c r="Q1860">
        <v>1005</v>
      </c>
      <c r="R1860">
        <v>6</v>
      </c>
      <c r="S1860">
        <v>0</v>
      </c>
      <c r="T1860">
        <v>0</v>
      </c>
      <c r="V1860" t="s">
        <v>1387</v>
      </c>
      <c r="W1860">
        <v>3</v>
      </c>
      <c r="X1860" s="68">
        <v>42354</v>
      </c>
      <c r="Y1860" s="68">
        <v>36525</v>
      </c>
      <c r="Z1860">
        <v>0</v>
      </c>
      <c r="AA1860">
        <v>22</v>
      </c>
      <c r="AB1860" t="s">
        <v>607</v>
      </c>
      <c r="AE1860" t="s">
        <v>437</v>
      </c>
      <c r="AF1860">
        <v>30001</v>
      </c>
    </row>
    <row r="1861" spans="1:32" x14ac:dyDescent="0.25">
      <c r="A1861" t="s">
        <v>885</v>
      </c>
      <c r="B1861" t="s">
        <v>607</v>
      </c>
      <c r="C1861" s="158" t="str">
        <f t="shared" si="29"/>
        <v>1142182</v>
      </c>
      <c r="D1861">
        <v>114218</v>
      </c>
      <c r="F1861">
        <v>12</v>
      </c>
      <c r="G1861">
        <v>21.8</v>
      </c>
      <c r="I1861">
        <v>1027072</v>
      </c>
      <c r="J1861">
        <v>1</v>
      </c>
      <c r="K1861">
        <v>0</v>
      </c>
      <c r="L1861">
        <v>1</v>
      </c>
      <c r="M1861">
        <v>0</v>
      </c>
      <c r="N1861">
        <v>9020300</v>
      </c>
      <c r="O1861">
        <v>2</v>
      </c>
      <c r="P1861" t="s">
        <v>886</v>
      </c>
      <c r="Q1861">
        <v>1005</v>
      </c>
      <c r="R1861">
        <v>6</v>
      </c>
      <c r="S1861">
        <v>0</v>
      </c>
      <c r="T1861">
        <v>0</v>
      </c>
      <c r="V1861" t="s">
        <v>1387</v>
      </c>
      <c r="W1861">
        <v>3</v>
      </c>
      <c r="X1861" s="68">
        <v>42354</v>
      </c>
      <c r="Y1861" s="68">
        <v>36525</v>
      </c>
      <c r="Z1861">
        <v>0</v>
      </c>
      <c r="AA1861">
        <v>22</v>
      </c>
      <c r="AB1861" t="s">
        <v>607</v>
      </c>
      <c r="AE1861" t="s">
        <v>437</v>
      </c>
      <c r="AF1861">
        <v>30001</v>
      </c>
    </row>
    <row r="1862" spans="1:32" x14ac:dyDescent="0.25">
      <c r="A1862" t="s">
        <v>885</v>
      </c>
      <c r="B1862" t="s">
        <v>607</v>
      </c>
      <c r="C1862" s="158" t="str">
        <f t="shared" si="29"/>
        <v>1142183</v>
      </c>
      <c r="D1862">
        <v>114218</v>
      </c>
      <c r="F1862">
        <v>12</v>
      </c>
      <c r="G1862">
        <v>25</v>
      </c>
      <c r="I1862">
        <v>1027073</v>
      </c>
      <c r="J1862">
        <v>1</v>
      </c>
      <c r="K1862">
        <v>0</v>
      </c>
      <c r="L1862">
        <v>1</v>
      </c>
      <c r="M1862">
        <v>0</v>
      </c>
      <c r="N1862">
        <v>9020300</v>
      </c>
      <c r="O1862">
        <v>3</v>
      </c>
      <c r="P1862" t="s">
        <v>886</v>
      </c>
      <c r="Q1862">
        <v>1005</v>
      </c>
      <c r="R1862">
        <v>6</v>
      </c>
      <c r="S1862">
        <v>0</v>
      </c>
      <c r="T1862">
        <v>0</v>
      </c>
      <c r="V1862" t="s">
        <v>1387</v>
      </c>
      <c r="W1862">
        <v>3</v>
      </c>
      <c r="X1862" s="68">
        <v>42354</v>
      </c>
      <c r="Y1862" s="68">
        <v>36525</v>
      </c>
      <c r="Z1862">
        <v>0</v>
      </c>
      <c r="AA1862">
        <v>22</v>
      </c>
      <c r="AB1862" t="s">
        <v>607</v>
      </c>
      <c r="AE1862" t="s">
        <v>437</v>
      </c>
      <c r="AF1862">
        <v>30001</v>
      </c>
    </row>
    <row r="1863" spans="1:32" x14ac:dyDescent="0.25">
      <c r="A1863" t="s">
        <v>885</v>
      </c>
      <c r="B1863" t="s">
        <v>607</v>
      </c>
      <c r="C1863" s="158" t="str">
        <f t="shared" si="29"/>
        <v>1142184</v>
      </c>
      <c r="D1863">
        <v>114218</v>
      </c>
      <c r="F1863">
        <v>12</v>
      </c>
      <c r="G1863">
        <v>22.9</v>
      </c>
      <c r="I1863">
        <v>1027074</v>
      </c>
      <c r="J1863">
        <v>1</v>
      </c>
      <c r="K1863">
        <v>0</v>
      </c>
      <c r="L1863">
        <v>1</v>
      </c>
      <c r="M1863">
        <v>0</v>
      </c>
      <c r="N1863">
        <v>9020300</v>
      </c>
      <c r="O1863">
        <v>4</v>
      </c>
      <c r="P1863" t="s">
        <v>886</v>
      </c>
      <c r="Q1863">
        <v>1005</v>
      </c>
      <c r="R1863">
        <v>6</v>
      </c>
      <c r="S1863">
        <v>0</v>
      </c>
      <c r="T1863">
        <v>0</v>
      </c>
      <c r="V1863" t="s">
        <v>1387</v>
      </c>
      <c r="W1863">
        <v>3</v>
      </c>
      <c r="X1863" s="68">
        <v>42354</v>
      </c>
      <c r="Y1863" s="68">
        <v>36525</v>
      </c>
      <c r="Z1863">
        <v>0</v>
      </c>
      <c r="AA1863">
        <v>22</v>
      </c>
      <c r="AB1863" t="s">
        <v>607</v>
      </c>
      <c r="AE1863" t="s">
        <v>437</v>
      </c>
      <c r="AF1863">
        <v>30001</v>
      </c>
    </row>
    <row r="1864" spans="1:32" x14ac:dyDescent="0.25">
      <c r="A1864" t="s">
        <v>885</v>
      </c>
      <c r="B1864" t="s">
        <v>607</v>
      </c>
      <c r="C1864" s="158" t="str">
        <f t="shared" si="29"/>
        <v>1142185</v>
      </c>
      <c r="D1864">
        <v>114218</v>
      </c>
      <c r="F1864">
        <v>12</v>
      </c>
      <c r="G1864">
        <v>27.2</v>
      </c>
      <c r="I1864">
        <v>1027075</v>
      </c>
      <c r="J1864">
        <v>1</v>
      </c>
      <c r="K1864">
        <v>0</v>
      </c>
      <c r="L1864">
        <v>1</v>
      </c>
      <c r="M1864">
        <v>0</v>
      </c>
      <c r="N1864">
        <v>9020300</v>
      </c>
      <c r="O1864">
        <v>5</v>
      </c>
      <c r="P1864" t="s">
        <v>886</v>
      </c>
      <c r="Q1864">
        <v>1005</v>
      </c>
      <c r="R1864">
        <v>6</v>
      </c>
      <c r="S1864">
        <v>0</v>
      </c>
      <c r="T1864">
        <v>0</v>
      </c>
      <c r="V1864" t="s">
        <v>1387</v>
      </c>
      <c r="W1864">
        <v>3</v>
      </c>
      <c r="X1864" s="68">
        <v>42354</v>
      </c>
      <c r="Y1864" s="68">
        <v>36525</v>
      </c>
      <c r="Z1864">
        <v>0</v>
      </c>
      <c r="AA1864">
        <v>22</v>
      </c>
      <c r="AB1864" t="s">
        <v>607</v>
      </c>
      <c r="AE1864" t="s">
        <v>437</v>
      </c>
      <c r="AF1864">
        <v>30001</v>
      </c>
    </row>
    <row r="1865" spans="1:32" x14ac:dyDescent="0.25">
      <c r="A1865" t="s">
        <v>887</v>
      </c>
      <c r="B1865" t="s">
        <v>607</v>
      </c>
      <c r="C1865" s="158" t="str">
        <f t="shared" si="29"/>
        <v>1142201</v>
      </c>
      <c r="D1865">
        <v>114220</v>
      </c>
      <c r="F1865">
        <v>12</v>
      </c>
      <c r="G1865">
        <v>53.3</v>
      </c>
      <c r="I1865">
        <v>1027079</v>
      </c>
      <c r="J1865">
        <v>1</v>
      </c>
      <c r="K1865">
        <v>0</v>
      </c>
      <c r="L1865">
        <v>1</v>
      </c>
      <c r="M1865">
        <v>0</v>
      </c>
      <c r="N1865">
        <v>9020300</v>
      </c>
      <c r="O1865">
        <v>1</v>
      </c>
      <c r="P1865" t="s">
        <v>888</v>
      </c>
      <c r="Q1865">
        <v>1005</v>
      </c>
      <c r="R1865">
        <v>6</v>
      </c>
      <c r="S1865">
        <v>0</v>
      </c>
      <c r="T1865">
        <v>0</v>
      </c>
      <c r="V1865" t="s">
        <v>1387</v>
      </c>
      <c r="W1865">
        <v>3</v>
      </c>
      <c r="X1865" s="68">
        <v>42354</v>
      </c>
      <c r="Y1865" s="68">
        <v>36525</v>
      </c>
      <c r="Z1865">
        <v>0</v>
      </c>
      <c r="AA1865">
        <v>22</v>
      </c>
      <c r="AB1865" t="s">
        <v>607</v>
      </c>
      <c r="AE1865" t="s">
        <v>437</v>
      </c>
      <c r="AF1865">
        <v>30001</v>
      </c>
    </row>
    <row r="1866" spans="1:32" x14ac:dyDescent="0.25">
      <c r="A1866" t="s">
        <v>887</v>
      </c>
      <c r="B1866" t="s">
        <v>607</v>
      </c>
      <c r="C1866" s="158" t="str">
        <f t="shared" si="29"/>
        <v>1142202</v>
      </c>
      <c r="D1866">
        <v>114220</v>
      </c>
      <c r="F1866">
        <v>12</v>
      </c>
      <c r="G1866">
        <v>65.3</v>
      </c>
      <c r="I1866">
        <v>1027080</v>
      </c>
      <c r="J1866">
        <v>1</v>
      </c>
      <c r="K1866">
        <v>0</v>
      </c>
      <c r="L1866">
        <v>1</v>
      </c>
      <c r="M1866">
        <v>0</v>
      </c>
      <c r="N1866">
        <v>9020300</v>
      </c>
      <c r="O1866">
        <v>2</v>
      </c>
      <c r="P1866" t="s">
        <v>888</v>
      </c>
      <c r="Q1866">
        <v>1005</v>
      </c>
      <c r="R1866">
        <v>6</v>
      </c>
      <c r="S1866">
        <v>0</v>
      </c>
      <c r="T1866">
        <v>0</v>
      </c>
      <c r="V1866" t="s">
        <v>1387</v>
      </c>
      <c r="W1866">
        <v>3</v>
      </c>
      <c r="X1866" s="68">
        <v>42354</v>
      </c>
      <c r="Y1866" s="68">
        <v>36525</v>
      </c>
      <c r="Z1866">
        <v>0</v>
      </c>
      <c r="AA1866">
        <v>22</v>
      </c>
      <c r="AB1866" t="s">
        <v>607</v>
      </c>
      <c r="AE1866" t="s">
        <v>437</v>
      </c>
      <c r="AF1866">
        <v>30001</v>
      </c>
    </row>
    <row r="1867" spans="1:32" x14ac:dyDescent="0.25">
      <c r="A1867" t="s">
        <v>887</v>
      </c>
      <c r="B1867" t="s">
        <v>607</v>
      </c>
      <c r="C1867" s="158" t="str">
        <f t="shared" si="29"/>
        <v>1142203</v>
      </c>
      <c r="D1867">
        <v>114220</v>
      </c>
      <c r="F1867">
        <v>12</v>
      </c>
      <c r="G1867">
        <v>81.599999999999994</v>
      </c>
      <c r="I1867">
        <v>1027081</v>
      </c>
      <c r="J1867">
        <v>1</v>
      </c>
      <c r="K1867">
        <v>0</v>
      </c>
      <c r="L1867">
        <v>1</v>
      </c>
      <c r="M1867">
        <v>0</v>
      </c>
      <c r="N1867">
        <v>9020300</v>
      </c>
      <c r="O1867">
        <v>3</v>
      </c>
      <c r="P1867" t="s">
        <v>888</v>
      </c>
      <c r="Q1867">
        <v>1005</v>
      </c>
      <c r="R1867">
        <v>6</v>
      </c>
      <c r="S1867">
        <v>0</v>
      </c>
      <c r="T1867">
        <v>0</v>
      </c>
      <c r="V1867" t="s">
        <v>1387</v>
      </c>
      <c r="W1867">
        <v>3</v>
      </c>
      <c r="X1867" s="68">
        <v>42354</v>
      </c>
      <c r="Y1867" s="68">
        <v>36525</v>
      </c>
      <c r="Z1867">
        <v>0</v>
      </c>
      <c r="AA1867">
        <v>22</v>
      </c>
      <c r="AB1867" t="s">
        <v>607</v>
      </c>
      <c r="AE1867" t="s">
        <v>437</v>
      </c>
      <c r="AF1867">
        <v>30001</v>
      </c>
    </row>
    <row r="1868" spans="1:32" x14ac:dyDescent="0.25">
      <c r="A1868" t="s">
        <v>887</v>
      </c>
      <c r="B1868" t="s">
        <v>607</v>
      </c>
      <c r="C1868" s="158" t="str">
        <f t="shared" si="29"/>
        <v>1142204</v>
      </c>
      <c r="D1868">
        <v>114220</v>
      </c>
      <c r="F1868">
        <v>12</v>
      </c>
      <c r="G1868">
        <v>68.5</v>
      </c>
      <c r="I1868">
        <v>1027082</v>
      </c>
      <c r="J1868">
        <v>1</v>
      </c>
      <c r="K1868">
        <v>0</v>
      </c>
      <c r="L1868">
        <v>1</v>
      </c>
      <c r="M1868">
        <v>0</v>
      </c>
      <c r="N1868">
        <v>9020300</v>
      </c>
      <c r="O1868">
        <v>4</v>
      </c>
      <c r="P1868" t="s">
        <v>888</v>
      </c>
      <c r="Q1868">
        <v>1005</v>
      </c>
      <c r="R1868">
        <v>6</v>
      </c>
      <c r="S1868">
        <v>0</v>
      </c>
      <c r="T1868">
        <v>0</v>
      </c>
      <c r="V1868" t="s">
        <v>1387</v>
      </c>
      <c r="W1868">
        <v>3</v>
      </c>
      <c r="X1868" s="68">
        <v>42354</v>
      </c>
      <c r="Y1868" s="68">
        <v>36525</v>
      </c>
      <c r="Z1868">
        <v>0</v>
      </c>
      <c r="AA1868">
        <v>22</v>
      </c>
      <c r="AB1868" t="s">
        <v>607</v>
      </c>
      <c r="AE1868" t="s">
        <v>437</v>
      </c>
      <c r="AF1868">
        <v>30001</v>
      </c>
    </row>
    <row r="1869" spans="1:32" x14ac:dyDescent="0.25">
      <c r="A1869" t="s">
        <v>887</v>
      </c>
      <c r="B1869" t="s">
        <v>607</v>
      </c>
      <c r="C1869" s="158" t="str">
        <f t="shared" si="29"/>
        <v>1142205</v>
      </c>
      <c r="D1869">
        <v>114220</v>
      </c>
      <c r="F1869">
        <v>12</v>
      </c>
      <c r="G1869">
        <v>85.9</v>
      </c>
      <c r="I1869">
        <v>1027083</v>
      </c>
      <c r="J1869">
        <v>1</v>
      </c>
      <c r="K1869">
        <v>0</v>
      </c>
      <c r="L1869">
        <v>1</v>
      </c>
      <c r="M1869">
        <v>0</v>
      </c>
      <c r="N1869">
        <v>9020300</v>
      </c>
      <c r="O1869">
        <v>5</v>
      </c>
      <c r="P1869" t="s">
        <v>888</v>
      </c>
      <c r="Q1869">
        <v>1005</v>
      </c>
      <c r="R1869">
        <v>6</v>
      </c>
      <c r="S1869">
        <v>0</v>
      </c>
      <c r="T1869">
        <v>0</v>
      </c>
      <c r="V1869" t="s">
        <v>1387</v>
      </c>
      <c r="W1869">
        <v>3</v>
      </c>
      <c r="X1869" s="68">
        <v>42354</v>
      </c>
      <c r="Y1869" s="68">
        <v>36525</v>
      </c>
      <c r="Z1869">
        <v>0</v>
      </c>
      <c r="AA1869">
        <v>22</v>
      </c>
      <c r="AB1869" t="s">
        <v>607</v>
      </c>
      <c r="AE1869" t="s">
        <v>437</v>
      </c>
      <c r="AF1869">
        <v>30001</v>
      </c>
    </row>
    <row r="1870" spans="1:32" x14ac:dyDescent="0.25">
      <c r="A1870" t="s">
        <v>889</v>
      </c>
      <c r="B1870" t="s">
        <v>607</v>
      </c>
      <c r="C1870" s="158" t="str">
        <f t="shared" si="29"/>
        <v>1142211</v>
      </c>
      <c r="D1870">
        <v>114221</v>
      </c>
      <c r="F1870">
        <v>12</v>
      </c>
      <c r="H1870" t="s">
        <v>397</v>
      </c>
      <c r="I1870">
        <v>1028797</v>
      </c>
      <c r="J1870">
        <v>0</v>
      </c>
      <c r="K1870">
        <v>0</v>
      </c>
      <c r="L1870">
        <v>0</v>
      </c>
      <c r="M1870">
        <v>0</v>
      </c>
      <c r="N1870">
        <v>9020300</v>
      </c>
      <c r="O1870">
        <v>1</v>
      </c>
      <c r="P1870" t="s">
        <v>890</v>
      </c>
      <c r="Q1870">
        <v>1005</v>
      </c>
      <c r="R1870">
        <v>5</v>
      </c>
      <c r="S1870">
        <v>0</v>
      </c>
      <c r="T1870">
        <v>29747</v>
      </c>
      <c r="U1870" t="s">
        <v>542</v>
      </c>
      <c r="V1870" t="s">
        <v>1387</v>
      </c>
      <c r="W1870">
        <v>3</v>
      </c>
      <c r="X1870" s="68">
        <v>42354</v>
      </c>
      <c r="Y1870" s="68">
        <v>36525</v>
      </c>
      <c r="Z1870">
        <v>0</v>
      </c>
      <c r="AA1870">
        <v>22</v>
      </c>
      <c r="AB1870" t="s">
        <v>607</v>
      </c>
      <c r="AE1870" t="s">
        <v>437</v>
      </c>
      <c r="AF1870">
        <v>30001</v>
      </c>
    </row>
    <row r="1871" spans="1:32" x14ac:dyDescent="0.25">
      <c r="A1871" t="s">
        <v>889</v>
      </c>
      <c r="B1871" t="s">
        <v>607</v>
      </c>
      <c r="C1871" s="158" t="str">
        <f t="shared" si="29"/>
        <v>1142212</v>
      </c>
      <c r="D1871">
        <v>114221</v>
      </c>
      <c r="F1871">
        <v>12</v>
      </c>
      <c r="H1871" t="s">
        <v>397</v>
      </c>
      <c r="I1871">
        <v>1028798</v>
      </c>
      <c r="J1871">
        <v>0</v>
      </c>
      <c r="K1871">
        <v>0</v>
      </c>
      <c r="L1871">
        <v>0</v>
      </c>
      <c r="M1871">
        <v>0</v>
      </c>
      <c r="N1871">
        <v>9020300</v>
      </c>
      <c r="O1871">
        <v>2</v>
      </c>
      <c r="P1871" t="s">
        <v>890</v>
      </c>
      <c r="Q1871">
        <v>1005</v>
      </c>
      <c r="R1871">
        <v>5</v>
      </c>
      <c r="S1871">
        <v>0</v>
      </c>
      <c r="T1871">
        <v>29747</v>
      </c>
      <c r="U1871" t="s">
        <v>542</v>
      </c>
      <c r="V1871" t="s">
        <v>1387</v>
      </c>
      <c r="W1871">
        <v>3</v>
      </c>
      <c r="X1871" s="68">
        <v>42354</v>
      </c>
      <c r="Y1871" s="68">
        <v>36525</v>
      </c>
      <c r="Z1871">
        <v>0</v>
      </c>
      <c r="AA1871">
        <v>22</v>
      </c>
      <c r="AB1871" t="s">
        <v>607</v>
      </c>
      <c r="AE1871" t="s">
        <v>437</v>
      </c>
      <c r="AF1871">
        <v>30001</v>
      </c>
    </row>
    <row r="1872" spans="1:32" x14ac:dyDescent="0.25">
      <c r="A1872" t="s">
        <v>889</v>
      </c>
      <c r="B1872" t="s">
        <v>607</v>
      </c>
      <c r="C1872" s="158" t="str">
        <f t="shared" si="29"/>
        <v>1142213</v>
      </c>
      <c r="D1872">
        <v>114221</v>
      </c>
      <c r="F1872">
        <v>12</v>
      </c>
      <c r="H1872" t="s">
        <v>397</v>
      </c>
      <c r="I1872">
        <v>1028799</v>
      </c>
      <c r="J1872">
        <v>0</v>
      </c>
      <c r="K1872">
        <v>0</v>
      </c>
      <c r="L1872">
        <v>0</v>
      </c>
      <c r="M1872">
        <v>0</v>
      </c>
      <c r="N1872">
        <v>9020300</v>
      </c>
      <c r="O1872">
        <v>3</v>
      </c>
      <c r="P1872" t="s">
        <v>890</v>
      </c>
      <c r="Q1872">
        <v>1005</v>
      </c>
      <c r="R1872">
        <v>5</v>
      </c>
      <c r="S1872">
        <v>0</v>
      </c>
      <c r="T1872">
        <v>29747</v>
      </c>
      <c r="U1872" t="s">
        <v>542</v>
      </c>
      <c r="V1872" t="s">
        <v>1387</v>
      </c>
      <c r="W1872">
        <v>3</v>
      </c>
      <c r="X1872" s="68">
        <v>42354</v>
      </c>
      <c r="Y1872" s="68">
        <v>36525</v>
      </c>
      <c r="Z1872">
        <v>0</v>
      </c>
      <c r="AA1872">
        <v>22</v>
      </c>
      <c r="AB1872" t="s">
        <v>607</v>
      </c>
      <c r="AE1872" t="s">
        <v>437</v>
      </c>
      <c r="AF1872">
        <v>30001</v>
      </c>
    </row>
    <row r="1873" spans="1:32" x14ac:dyDescent="0.25">
      <c r="A1873" t="s">
        <v>889</v>
      </c>
      <c r="B1873" t="s">
        <v>607</v>
      </c>
      <c r="C1873" s="158" t="str">
        <f t="shared" si="29"/>
        <v>1142214</v>
      </c>
      <c r="D1873">
        <v>114221</v>
      </c>
      <c r="F1873">
        <v>12</v>
      </c>
      <c r="H1873" t="s">
        <v>397</v>
      </c>
      <c r="I1873">
        <v>1028800</v>
      </c>
      <c r="J1873">
        <v>0</v>
      </c>
      <c r="K1873">
        <v>0</v>
      </c>
      <c r="L1873">
        <v>0</v>
      </c>
      <c r="M1873">
        <v>0</v>
      </c>
      <c r="N1873">
        <v>9020300</v>
      </c>
      <c r="O1873">
        <v>4</v>
      </c>
      <c r="P1873" t="s">
        <v>890</v>
      </c>
      <c r="Q1873">
        <v>1005</v>
      </c>
      <c r="R1873">
        <v>5</v>
      </c>
      <c r="S1873">
        <v>0</v>
      </c>
      <c r="T1873">
        <v>29747</v>
      </c>
      <c r="U1873" t="s">
        <v>542</v>
      </c>
      <c r="V1873" t="s">
        <v>1387</v>
      </c>
      <c r="W1873">
        <v>3</v>
      </c>
      <c r="X1873" s="68">
        <v>42354</v>
      </c>
      <c r="Y1873" s="68">
        <v>36525</v>
      </c>
      <c r="Z1873">
        <v>0</v>
      </c>
      <c r="AA1873">
        <v>22</v>
      </c>
      <c r="AB1873" t="s">
        <v>607</v>
      </c>
      <c r="AE1873" t="s">
        <v>437</v>
      </c>
      <c r="AF1873">
        <v>30001</v>
      </c>
    </row>
    <row r="1874" spans="1:32" x14ac:dyDescent="0.25">
      <c r="A1874" t="s">
        <v>889</v>
      </c>
      <c r="B1874" t="s">
        <v>607</v>
      </c>
      <c r="C1874" s="158" t="str">
        <f t="shared" si="29"/>
        <v>1142215</v>
      </c>
      <c r="D1874">
        <v>114221</v>
      </c>
      <c r="F1874">
        <v>12</v>
      </c>
      <c r="H1874" t="s">
        <v>397</v>
      </c>
      <c r="I1874">
        <v>1028801</v>
      </c>
      <c r="J1874">
        <v>0</v>
      </c>
      <c r="K1874">
        <v>0</v>
      </c>
      <c r="L1874">
        <v>0</v>
      </c>
      <c r="M1874">
        <v>0</v>
      </c>
      <c r="N1874">
        <v>9020300</v>
      </c>
      <c r="O1874">
        <v>5</v>
      </c>
      <c r="P1874" t="s">
        <v>890</v>
      </c>
      <c r="Q1874">
        <v>1005</v>
      </c>
      <c r="R1874">
        <v>5</v>
      </c>
      <c r="S1874">
        <v>0</v>
      </c>
      <c r="T1874">
        <v>29747</v>
      </c>
      <c r="U1874" t="s">
        <v>542</v>
      </c>
      <c r="V1874" t="s">
        <v>1387</v>
      </c>
      <c r="W1874">
        <v>3</v>
      </c>
      <c r="X1874" s="68">
        <v>42354</v>
      </c>
      <c r="Y1874" s="68">
        <v>36525</v>
      </c>
      <c r="Z1874">
        <v>0</v>
      </c>
      <c r="AA1874">
        <v>22</v>
      </c>
      <c r="AB1874" t="s">
        <v>607</v>
      </c>
      <c r="AE1874" t="s">
        <v>437</v>
      </c>
      <c r="AF1874">
        <v>30001</v>
      </c>
    </row>
    <row r="1875" spans="1:32" x14ac:dyDescent="0.25">
      <c r="A1875" t="s">
        <v>891</v>
      </c>
      <c r="B1875" t="s">
        <v>607</v>
      </c>
      <c r="C1875" s="158" t="str">
        <f t="shared" si="29"/>
        <v>1142225</v>
      </c>
      <c r="D1875">
        <v>114222</v>
      </c>
      <c r="F1875">
        <v>12</v>
      </c>
      <c r="H1875" t="s">
        <v>397</v>
      </c>
      <c r="I1875">
        <v>1028796</v>
      </c>
      <c r="J1875">
        <v>0</v>
      </c>
      <c r="K1875">
        <v>0</v>
      </c>
      <c r="L1875">
        <v>1</v>
      </c>
      <c r="M1875">
        <v>0</v>
      </c>
      <c r="N1875">
        <v>9020300</v>
      </c>
      <c r="O1875">
        <v>5</v>
      </c>
      <c r="P1875" t="s">
        <v>892</v>
      </c>
      <c r="Q1875">
        <v>1005</v>
      </c>
      <c r="R1875">
        <v>5</v>
      </c>
      <c r="S1875">
        <v>0</v>
      </c>
      <c r="T1875">
        <v>29747</v>
      </c>
      <c r="U1875" t="s">
        <v>542</v>
      </c>
      <c r="V1875" t="s">
        <v>1387</v>
      </c>
      <c r="W1875">
        <v>3</v>
      </c>
      <c r="X1875" s="68">
        <v>42354</v>
      </c>
      <c r="Y1875" s="68">
        <v>36525</v>
      </c>
      <c r="Z1875">
        <v>0</v>
      </c>
      <c r="AA1875">
        <v>22</v>
      </c>
      <c r="AB1875" t="s">
        <v>607</v>
      </c>
      <c r="AE1875" t="s">
        <v>437</v>
      </c>
      <c r="AF1875">
        <v>30001</v>
      </c>
    </row>
    <row r="1876" spans="1:32" x14ac:dyDescent="0.25">
      <c r="A1876" t="s">
        <v>891</v>
      </c>
      <c r="B1876" t="s">
        <v>607</v>
      </c>
      <c r="C1876" s="158" t="str">
        <f t="shared" si="29"/>
        <v>1142221</v>
      </c>
      <c r="D1876">
        <v>114222</v>
      </c>
      <c r="F1876">
        <v>12</v>
      </c>
      <c r="H1876" t="s">
        <v>397</v>
      </c>
      <c r="I1876">
        <v>1028792</v>
      </c>
      <c r="J1876">
        <v>0</v>
      </c>
      <c r="K1876">
        <v>0</v>
      </c>
      <c r="L1876">
        <v>1</v>
      </c>
      <c r="M1876">
        <v>0</v>
      </c>
      <c r="N1876">
        <v>9020300</v>
      </c>
      <c r="O1876">
        <v>1</v>
      </c>
      <c r="P1876" t="s">
        <v>892</v>
      </c>
      <c r="Q1876">
        <v>1005</v>
      </c>
      <c r="R1876">
        <v>5</v>
      </c>
      <c r="S1876">
        <v>0</v>
      </c>
      <c r="T1876">
        <v>29747</v>
      </c>
      <c r="U1876" t="s">
        <v>542</v>
      </c>
      <c r="V1876" t="s">
        <v>1387</v>
      </c>
      <c r="W1876">
        <v>3</v>
      </c>
      <c r="X1876" s="68">
        <v>42354</v>
      </c>
      <c r="Y1876" s="68">
        <v>36525</v>
      </c>
      <c r="Z1876">
        <v>0</v>
      </c>
      <c r="AA1876">
        <v>22</v>
      </c>
      <c r="AB1876" t="s">
        <v>607</v>
      </c>
      <c r="AE1876" t="s">
        <v>437</v>
      </c>
      <c r="AF1876">
        <v>30001</v>
      </c>
    </row>
    <row r="1877" spans="1:32" x14ac:dyDescent="0.25">
      <c r="A1877" t="s">
        <v>891</v>
      </c>
      <c r="B1877" t="s">
        <v>607</v>
      </c>
      <c r="C1877" s="158" t="str">
        <f t="shared" si="29"/>
        <v>1142222</v>
      </c>
      <c r="D1877">
        <v>114222</v>
      </c>
      <c r="F1877">
        <v>12</v>
      </c>
      <c r="H1877" t="s">
        <v>397</v>
      </c>
      <c r="I1877">
        <v>1028793</v>
      </c>
      <c r="J1877">
        <v>0</v>
      </c>
      <c r="K1877">
        <v>0</v>
      </c>
      <c r="L1877">
        <v>1</v>
      </c>
      <c r="M1877">
        <v>0</v>
      </c>
      <c r="N1877">
        <v>9020300</v>
      </c>
      <c r="O1877">
        <v>2</v>
      </c>
      <c r="P1877" t="s">
        <v>892</v>
      </c>
      <c r="Q1877">
        <v>1005</v>
      </c>
      <c r="R1877">
        <v>5</v>
      </c>
      <c r="S1877">
        <v>0</v>
      </c>
      <c r="T1877">
        <v>29747</v>
      </c>
      <c r="U1877" t="s">
        <v>542</v>
      </c>
      <c r="V1877" t="s">
        <v>1387</v>
      </c>
      <c r="W1877">
        <v>3</v>
      </c>
      <c r="X1877" s="68">
        <v>42354</v>
      </c>
      <c r="Y1877" s="68">
        <v>36525</v>
      </c>
      <c r="Z1877">
        <v>0</v>
      </c>
      <c r="AA1877">
        <v>22</v>
      </c>
      <c r="AB1877" t="s">
        <v>607</v>
      </c>
      <c r="AE1877" t="s">
        <v>437</v>
      </c>
      <c r="AF1877">
        <v>30001</v>
      </c>
    </row>
    <row r="1878" spans="1:32" x14ac:dyDescent="0.25">
      <c r="A1878" t="s">
        <v>891</v>
      </c>
      <c r="B1878" t="s">
        <v>607</v>
      </c>
      <c r="C1878" s="158" t="str">
        <f t="shared" si="29"/>
        <v>1142223</v>
      </c>
      <c r="D1878">
        <v>114222</v>
      </c>
      <c r="F1878">
        <v>12</v>
      </c>
      <c r="H1878" t="s">
        <v>397</v>
      </c>
      <c r="I1878">
        <v>1028794</v>
      </c>
      <c r="J1878">
        <v>0</v>
      </c>
      <c r="K1878">
        <v>0</v>
      </c>
      <c r="L1878">
        <v>1</v>
      </c>
      <c r="M1878">
        <v>0</v>
      </c>
      <c r="N1878">
        <v>9020300</v>
      </c>
      <c r="O1878">
        <v>3</v>
      </c>
      <c r="P1878" t="s">
        <v>892</v>
      </c>
      <c r="Q1878">
        <v>1005</v>
      </c>
      <c r="R1878">
        <v>5</v>
      </c>
      <c r="S1878">
        <v>0</v>
      </c>
      <c r="T1878">
        <v>29747</v>
      </c>
      <c r="U1878" t="s">
        <v>542</v>
      </c>
      <c r="V1878" t="s">
        <v>1387</v>
      </c>
      <c r="W1878">
        <v>3</v>
      </c>
      <c r="X1878" s="68">
        <v>42354</v>
      </c>
      <c r="Y1878" s="68">
        <v>36525</v>
      </c>
      <c r="Z1878">
        <v>0</v>
      </c>
      <c r="AA1878">
        <v>22</v>
      </c>
      <c r="AB1878" t="s">
        <v>607</v>
      </c>
      <c r="AE1878" t="s">
        <v>437</v>
      </c>
      <c r="AF1878">
        <v>30001</v>
      </c>
    </row>
    <row r="1879" spans="1:32" x14ac:dyDescent="0.25">
      <c r="A1879" t="s">
        <v>891</v>
      </c>
      <c r="B1879" t="s">
        <v>607</v>
      </c>
      <c r="C1879" s="158" t="str">
        <f t="shared" si="29"/>
        <v>1142224</v>
      </c>
      <c r="D1879">
        <v>114222</v>
      </c>
      <c r="F1879">
        <v>12</v>
      </c>
      <c r="H1879" t="s">
        <v>397</v>
      </c>
      <c r="I1879">
        <v>1028795</v>
      </c>
      <c r="J1879">
        <v>0</v>
      </c>
      <c r="K1879">
        <v>0</v>
      </c>
      <c r="L1879">
        <v>1</v>
      </c>
      <c r="M1879">
        <v>0</v>
      </c>
      <c r="N1879">
        <v>9020300</v>
      </c>
      <c r="O1879">
        <v>4</v>
      </c>
      <c r="P1879" t="s">
        <v>892</v>
      </c>
      <c r="Q1879">
        <v>1005</v>
      </c>
      <c r="R1879">
        <v>5</v>
      </c>
      <c r="S1879">
        <v>0</v>
      </c>
      <c r="T1879">
        <v>29747</v>
      </c>
      <c r="U1879" t="s">
        <v>542</v>
      </c>
      <c r="V1879" t="s">
        <v>1387</v>
      </c>
      <c r="W1879">
        <v>3</v>
      </c>
      <c r="X1879" s="68">
        <v>42354</v>
      </c>
      <c r="Y1879" s="68">
        <v>36525</v>
      </c>
      <c r="Z1879">
        <v>0</v>
      </c>
      <c r="AA1879">
        <v>22</v>
      </c>
      <c r="AB1879" t="s">
        <v>607</v>
      </c>
      <c r="AE1879" t="s">
        <v>437</v>
      </c>
      <c r="AF1879">
        <v>30001</v>
      </c>
    </row>
    <row r="1880" spans="1:32" x14ac:dyDescent="0.25">
      <c r="A1880" t="s">
        <v>893</v>
      </c>
      <c r="B1880" t="s">
        <v>607</v>
      </c>
      <c r="C1880" s="158" t="str">
        <f t="shared" si="29"/>
        <v>1142231</v>
      </c>
      <c r="D1880">
        <v>114223</v>
      </c>
      <c r="F1880">
        <v>12</v>
      </c>
      <c r="H1880" t="s">
        <v>397</v>
      </c>
      <c r="I1880">
        <v>1028787</v>
      </c>
      <c r="J1880">
        <v>0</v>
      </c>
      <c r="K1880">
        <v>0</v>
      </c>
      <c r="L1880">
        <v>1</v>
      </c>
      <c r="M1880">
        <v>0</v>
      </c>
      <c r="N1880">
        <v>9020300</v>
      </c>
      <c r="O1880">
        <v>1</v>
      </c>
      <c r="P1880" t="s">
        <v>894</v>
      </c>
      <c r="Q1880">
        <v>1005</v>
      </c>
      <c r="R1880">
        <v>5</v>
      </c>
      <c r="S1880">
        <v>0</v>
      </c>
      <c r="T1880">
        <v>29747</v>
      </c>
      <c r="U1880" t="s">
        <v>542</v>
      </c>
      <c r="V1880" t="s">
        <v>1387</v>
      </c>
      <c r="W1880">
        <v>3</v>
      </c>
      <c r="X1880" s="68">
        <v>42354</v>
      </c>
      <c r="Y1880" s="68">
        <v>36525</v>
      </c>
      <c r="Z1880">
        <v>0</v>
      </c>
      <c r="AA1880">
        <v>22</v>
      </c>
      <c r="AB1880" t="s">
        <v>607</v>
      </c>
      <c r="AE1880" t="s">
        <v>437</v>
      </c>
      <c r="AF1880">
        <v>30001</v>
      </c>
    </row>
    <row r="1881" spans="1:32" x14ac:dyDescent="0.25">
      <c r="A1881" t="s">
        <v>893</v>
      </c>
      <c r="B1881" t="s">
        <v>607</v>
      </c>
      <c r="C1881" s="158" t="str">
        <f t="shared" si="29"/>
        <v>1142232</v>
      </c>
      <c r="D1881">
        <v>114223</v>
      </c>
      <c r="F1881">
        <v>12</v>
      </c>
      <c r="H1881" t="s">
        <v>397</v>
      </c>
      <c r="I1881">
        <v>1028788</v>
      </c>
      <c r="J1881">
        <v>0</v>
      </c>
      <c r="K1881">
        <v>0</v>
      </c>
      <c r="L1881">
        <v>1</v>
      </c>
      <c r="M1881">
        <v>0</v>
      </c>
      <c r="N1881">
        <v>9020300</v>
      </c>
      <c r="O1881">
        <v>2</v>
      </c>
      <c r="P1881" t="s">
        <v>894</v>
      </c>
      <c r="Q1881">
        <v>1005</v>
      </c>
      <c r="R1881">
        <v>5</v>
      </c>
      <c r="S1881">
        <v>0</v>
      </c>
      <c r="T1881">
        <v>29747</v>
      </c>
      <c r="U1881" t="s">
        <v>542</v>
      </c>
      <c r="V1881" t="s">
        <v>1387</v>
      </c>
      <c r="W1881">
        <v>3</v>
      </c>
      <c r="X1881" s="68">
        <v>42354</v>
      </c>
      <c r="Y1881" s="68">
        <v>36525</v>
      </c>
      <c r="Z1881">
        <v>0</v>
      </c>
      <c r="AA1881">
        <v>22</v>
      </c>
      <c r="AB1881" t="s">
        <v>607</v>
      </c>
      <c r="AE1881" t="s">
        <v>437</v>
      </c>
      <c r="AF1881">
        <v>30001</v>
      </c>
    </row>
    <row r="1882" spans="1:32" x14ac:dyDescent="0.25">
      <c r="A1882" t="s">
        <v>893</v>
      </c>
      <c r="B1882" t="s">
        <v>607</v>
      </c>
      <c r="C1882" s="158" t="str">
        <f t="shared" si="29"/>
        <v>1142233</v>
      </c>
      <c r="D1882">
        <v>114223</v>
      </c>
      <c r="F1882">
        <v>12</v>
      </c>
      <c r="H1882" t="s">
        <v>397</v>
      </c>
      <c r="I1882">
        <v>1028789</v>
      </c>
      <c r="J1882">
        <v>0</v>
      </c>
      <c r="K1882">
        <v>0</v>
      </c>
      <c r="L1882">
        <v>1</v>
      </c>
      <c r="M1882">
        <v>0</v>
      </c>
      <c r="N1882">
        <v>9020300</v>
      </c>
      <c r="O1882">
        <v>3</v>
      </c>
      <c r="P1882" t="s">
        <v>894</v>
      </c>
      <c r="Q1882">
        <v>1005</v>
      </c>
      <c r="R1882">
        <v>5</v>
      </c>
      <c r="S1882">
        <v>0</v>
      </c>
      <c r="T1882">
        <v>29747</v>
      </c>
      <c r="U1882" t="s">
        <v>542</v>
      </c>
      <c r="V1882" t="s">
        <v>1387</v>
      </c>
      <c r="W1882">
        <v>3</v>
      </c>
      <c r="X1882" s="68">
        <v>42354</v>
      </c>
      <c r="Y1882" s="68">
        <v>36525</v>
      </c>
      <c r="Z1882">
        <v>0</v>
      </c>
      <c r="AA1882">
        <v>22</v>
      </c>
      <c r="AB1882" t="s">
        <v>607</v>
      </c>
      <c r="AE1882" t="s">
        <v>437</v>
      </c>
      <c r="AF1882">
        <v>30001</v>
      </c>
    </row>
    <row r="1883" spans="1:32" x14ac:dyDescent="0.25">
      <c r="A1883" t="s">
        <v>893</v>
      </c>
      <c r="B1883" t="s">
        <v>607</v>
      </c>
      <c r="C1883" s="158" t="str">
        <f t="shared" si="29"/>
        <v>1142234</v>
      </c>
      <c r="D1883">
        <v>114223</v>
      </c>
      <c r="F1883">
        <v>12</v>
      </c>
      <c r="H1883" t="s">
        <v>397</v>
      </c>
      <c r="I1883">
        <v>1028790</v>
      </c>
      <c r="J1883">
        <v>0</v>
      </c>
      <c r="K1883">
        <v>0</v>
      </c>
      <c r="L1883">
        <v>1</v>
      </c>
      <c r="M1883">
        <v>0</v>
      </c>
      <c r="N1883">
        <v>9020300</v>
      </c>
      <c r="O1883">
        <v>4</v>
      </c>
      <c r="P1883" t="s">
        <v>894</v>
      </c>
      <c r="Q1883">
        <v>1005</v>
      </c>
      <c r="R1883">
        <v>5</v>
      </c>
      <c r="S1883">
        <v>0</v>
      </c>
      <c r="T1883">
        <v>29747</v>
      </c>
      <c r="U1883" t="s">
        <v>542</v>
      </c>
      <c r="V1883" t="s">
        <v>1387</v>
      </c>
      <c r="W1883">
        <v>3</v>
      </c>
      <c r="X1883" s="68">
        <v>42354</v>
      </c>
      <c r="Y1883" s="68">
        <v>36525</v>
      </c>
      <c r="Z1883">
        <v>0</v>
      </c>
      <c r="AA1883">
        <v>22</v>
      </c>
      <c r="AB1883" t="s">
        <v>607</v>
      </c>
      <c r="AE1883" t="s">
        <v>437</v>
      </c>
      <c r="AF1883">
        <v>30001</v>
      </c>
    </row>
    <row r="1884" spans="1:32" x14ac:dyDescent="0.25">
      <c r="A1884" t="s">
        <v>893</v>
      </c>
      <c r="B1884" t="s">
        <v>607</v>
      </c>
      <c r="C1884" s="158" t="str">
        <f t="shared" si="29"/>
        <v>1142235</v>
      </c>
      <c r="D1884">
        <v>114223</v>
      </c>
      <c r="F1884">
        <v>12</v>
      </c>
      <c r="H1884" t="s">
        <v>397</v>
      </c>
      <c r="I1884">
        <v>1028791</v>
      </c>
      <c r="J1884">
        <v>0</v>
      </c>
      <c r="K1884">
        <v>0</v>
      </c>
      <c r="L1884">
        <v>1</v>
      </c>
      <c r="M1884">
        <v>0</v>
      </c>
      <c r="N1884">
        <v>9020300</v>
      </c>
      <c r="O1884">
        <v>5</v>
      </c>
      <c r="P1884" t="s">
        <v>894</v>
      </c>
      <c r="Q1884">
        <v>1005</v>
      </c>
      <c r="R1884">
        <v>5</v>
      </c>
      <c r="S1884">
        <v>0</v>
      </c>
      <c r="T1884">
        <v>29747</v>
      </c>
      <c r="U1884" t="s">
        <v>542</v>
      </c>
      <c r="V1884" t="s">
        <v>1387</v>
      </c>
      <c r="W1884">
        <v>3</v>
      </c>
      <c r="X1884" s="68">
        <v>42354</v>
      </c>
      <c r="Y1884" s="68">
        <v>36525</v>
      </c>
      <c r="Z1884">
        <v>0</v>
      </c>
      <c r="AA1884">
        <v>22</v>
      </c>
      <c r="AB1884" t="s">
        <v>607</v>
      </c>
      <c r="AE1884" t="s">
        <v>437</v>
      </c>
      <c r="AF1884">
        <v>30001</v>
      </c>
    </row>
    <row r="1885" spans="1:32" x14ac:dyDescent="0.25">
      <c r="A1885" t="s">
        <v>895</v>
      </c>
      <c r="B1885" t="s">
        <v>896</v>
      </c>
      <c r="C1885" s="158" t="str">
        <f t="shared" si="29"/>
        <v>1142241</v>
      </c>
      <c r="D1885">
        <v>114224</v>
      </c>
      <c r="F1885">
        <v>12</v>
      </c>
      <c r="G1885">
        <v>39</v>
      </c>
      <c r="I1885">
        <v>1027096</v>
      </c>
      <c r="J1885">
        <v>1</v>
      </c>
      <c r="K1885">
        <v>0</v>
      </c>
      <c r="L1885">
        <v>1</v>
      </c>
      <c r="M1885">
        <v>0</v>
      </c>
      <c r="N1885">
        <v>9020300</v>
      </c>
      <c r="O1885">
        <v>1</v>
      </c>
      <c r="P1885" t="s">
        <v>897</v>
      </c>
      <c r="Q1885">
        <v>1005</v>
      </c>
      <c r="R1885">
        <v>6</v>
      </c>
      <c r="S1885">
        <v>0</v>
      </c>
      <c r="T1885">
        <v>0</v>
      </c>
      <c r="V1885" t="s">
        <v>1387</v>
      </c>
      <c r="W1885">
        <v>3</v>
      </c>
      <c r="X1885" s="68">
        <v>42354</v>
      </c>
      <c r="Y1885" s="68">
        <v>36525</v>
      </c>
      <c r="Z1885">
        <v>0</v>
      </c>
      <c r="AA1885">
        <v>142</v>
      </c>
      <c r="AB1885" t="s">
        <v>896</v>
      </c>
      <c r="AE1885" t="s">
        <v>437</v>
      </c>
      <c r="AF1885">
        <v>30001</v>
      </c>
    </row>
    <row r="1886" spans="1:32" x14ac:dyDescent="0.25">
      <c r="A1886" t="s">
        <v>895</v>
      </c>
      <c r="B1886" t="s">
        <v>896</v>
      </c>
      <c r="C1886" s="158" t="str">
        <f t="shared" si="29"/>
        <v>1142242</v>
      </c>
      <c r="D1886">
        <v>114224</v>
      </c>
      <c r="F1886">
        <v>12</v>
      </c>
      <c r="G1886">
        <v>47</v>
      </c>
      <c r="I1886">
        <v>1027097</v>
      </c>
      <c r="J1886">
        <v>1</v>
      </c>
      <c r="K1886">
        <v>0</v>
      </c>
      <c r="L1886">
        <v>1</v>
      </c>
      <c r="M1886">
        <v>0</v>
      </c>
      <c r="N1886">
        <v>9020300</v>
      </c>
      <c r="O1886">
        <v>2</v>
      </c>
      <c r="P1886" t="s">
        <v>897</v>
      </c>
      <c r="Q1886">
        <v>1005</v>
      </c>
      <c r="R1886">
        <v>6</v>
      </c>
      <c r="S1886">
        <v>0</v>
      </c>
      <c r="T1886">
        <v>0</v>
      </c>
      <c r="V1886" t="s">
        <v>1387</v>
      </c>
      <c r="W1886">
        <v>3</v>
      </c>
      <c r="X1886" s="68">
        <v>42354</v>
      </c>
      <c r="Y1886" s="68">
        <v>36525</v>
      </c>
      <c r="Z1886">
        <v>0</v>
      </c>
      <c r="AA1886">
        <v>142</v>
      </c>
      <c r="AB1886" t="s">
        <v>896</v>
      </c>
      <c r="AE1886" t="s">
        <v>437</v>
      </c>
      <c r="AF1886">
        <v>30001</v>
      </c>
    </row>
    <row r="1887" spans="1:32" x14ac:dyDescent="0.25">
      <c r="A1887" t="s">
        <v>895</v>
      </c>
      <c r="B1887" t="s">
        <v>896</v>
      </c>
      <c r="C1887" s="158" t="str">
        <f t="shared" si="29"/>
        <v>1142243</v>
      </c>
      <c r="D1887">
        <v>114224</v>
      </c>
      <c r="F1887">
        <v>12</v>
      </c>
      <c r="G1887">
        <v>54</v>
      </c>
      <c r="I1887">
        <v>1027098</v>
      </c>
      <c r="J1887">
        <v>1</v>
      </c>
      <c r="K1887">
        <v>0</v>
      </c>
      <c r="L1887">
        <v>1</v>
      </c>
      <c r="M1887">
        <v>0</v>
      </c>
      <c r="N1887">
        <v>9020300</v>
      </c>
      <c r="O1887">
        <v>3</v>
      </c>
      <c r="P1887" t="s">
        <v>897</v>
      </c>
      <c r="Q1887">
        <v>1005</v>
      </c>
      <c r="R1887">
        <v>6</v>
      </c>
      <c r="S1887">
        <v>0</v>
      </c>
      <c r="T1887">
        <v>0</v>
      </c>
      <c r="V1887" t="s">
        <v>1387</v>
      </c>
      <c r="W1887">
        <v>3</v>
      </c>
      <c r="X1887" s="68">
        <v>42354</v>
      </c>
      <c r="Y1887" s="68">
        <v>36525</v>
      </c>
      <c r="Z1887">
        <v>0</v>
      </c>
      <c r="AA1887">
        <v>142</v>
      </c>
      <c r="AB1887" t="s">
        <v>896</v>
      </c>
      <c r="AE1887" t="s">
        <v>437</v>
      </c>
      <c r="AF1887">
        <v>30001</v>
      </c>
    </row>
    <row r="1888" spans="1:32" x14ac:dyDescent="0.25">
      <c r="A1888" t="s">
        <v>895</v>
      </c>
      <c r="B1888" t="s">
        <v>896</v>
      </c>
      <c r="C1888" s="158" t="str">
        <f t="shared" si="29"/>
        <v>1142244</v>
      </c>
      <c r="D1888">
        <v>114224</v>
      </c>
      <c r="F1888">
        <v>12</v>
      </c>
      <c r="G1888">
        <v>50</v>
      </c>
      <c r="I1888">
        <v>1027099</v>
      </c>
      <c r="J1888">
        <v>1</v>
      </c>
      <c r="K1888">
        <v>0</v>
      </c>
      <c r="L1888">
        <v>1</v>
      </c>
      <c r="M1888">
        <v>0</v>
      </c>
      <c r="N1888">
        <v>9020300</v>
      </c>
      <c r="O1888">
        <v>4</v>
      </c>
      <c r="P1888" t="s">
        <v>897</v>
      </c>
      <c r="Q1888">
        <v>1005</v>
      </c>
      <c r="R1888">
        <v>6</v>
      </c>
      <c r="S1888">
        <v>0</v>
      </c>
      <c r="T1888">
        <v>0</v>
      </c>
      <c r="V1888" t="s">
        <v>1387</v>
      </c>
      <c r="W1888">
        <v>3</v>
      </c>
      <c r="X1888" s="68">
        <v>42354</v>
      </c>
      <c r="Y1888" s="68">
        <v>36525</v>
      </c>
      <c r="Z1888">
        <v>0</v>
      </c>
      <c r="AA1888">
        <v>142</v>
      </c>
      <c r="AB1888" t="s">
        <v>896</v>
      </c>
      <c r="AE1888" t="s">
        <v>437</v>
      </c>
      <c r="AF1888">
        <v>30001</v>
      </c>
    </row>
    <row r="1889" spans="1:32" x14ac:dyDescent="0.25">
      <c r="A1889" t="s">
        <v>895</v>
      </c>
      <c r="B1889" t="s">
        <v>896</v>
      </c>
      <c r="C1889" s="158" t="str">
        <f t="shared" si="29"/>
        <v>1142245</v>
      </c>
      <c r="D1889">
        <v>114224</v>
      </c>
      <c r="F1889">
        <v>12</v>
      </c>
      <c r="G1889">
        <v>57</v>
      </c>
      <c r="I1889">
        <v>1027100</v>
      </c>
      <c r="J1889">
        <v>1</v>
      </c>
      <c r="K1889">
        <v>0</v>
      </c>
      <c r="L1889">
        <v>1</v>
      </c>
      <c r="M1889">
        <v>0</v>
      </c>
      <c r="N1889">
        <v>9020300</v>
      </c>
      <c r="O1889">
        <v>5</v>
      </c>
      <c r="P1889" t="s">
        <v>897</v>
      </c>
      <c r="Q1889">
        <v>1005</v>
      </c>
      <c r="R1889">
        <v>6</v>
      </c>
      <c r="S1889">
        <v>0</v>
      </c>
      <c r="T1889">
        <v>0</v>
      </c>
      <c r="V1889" t="s">
        <v>1387</v>
      </c>
      <c r="W1889">
        <v>3</v>
      </c>
      <c r="X1889" s="68">
        <v>42354</v>
      </c>
      <c r="Y1889" s="68">
        <v>36525</v>
      </c>
      <c r="Z1889">
        <v>0</v>
      </c>
      <c r="AA1889">
        <v>142</v>
      </c>
      <c r="AB1889" t="s">
        <v>896</v>
      </c>
      <c r="AE1889" t="s">
        <v>437</v>
      </c>
      <c r="AF1889">
        <v>30001</v>
      </c>
    </row>
    <row r="1890" spans="1:32" x14ac:dyDescent="0.25">
      <c r="A1890" t="s">
        <v>898</v>
      </c>
      <c r="B1890" t="s">
        <v>896</v>
      </c>
      <c r="C1890" s="158" t="str">
        <f t="shared" si="29"/>
        <v>1142251</v>
      </c>
      <c r="D1890">
        <v>114225</v>
      </c>
      <c r="F1890">
        <v>12</v>
      </c>
      <c r="G1890">
        <v>12</v>
      </c>
      <c r="I1890">
        <v>1027104</v>
      </c>
      <c r="J1890">
        <v>1</v>
      </c>
      <c r="K1890">
        <v>0</v>
      </c>
      <c r="L1890">
        <v>1</v>
      </c>
      <c r="M1890">
        <v>0</v>
      </c>
      <c r="N1890">
        <v>9020300</v>
      </c>
      <c r="O1890">
        <v>1</v>
      </c>
      <c r="P1890" t="s">
        <v>899</v>
      </c>
      <c r="Q1890">
        <v>1005</v>
      </c>
      <c r="R1890">
        <v>6</v>
      </c>
      <c r="S1890">
        <v>0</v>
      </c>
      <c r="T1890">
        <v>0</v>
      </c>
      <c r="V1890" t="s">
        <v>1387</v>
      </c>
      <c r="W1890">
        <v>3</v>
      </c>
      <c r="X1890" s="68">
        <v>42354</v>
      </c>
      <c r="Y1890" s="68">
        <v>36525</v>
      </c>
      <c r="Z1890">
        <v>0</v>
      </c>
      <c r="AA1890">
        <v>142</v>
      </c>
      <c r="AB1890" t="s">
        <v>896</v>
      </c>
      <c r="AE1890" t="s">
        <v>437</v>
      </c>
      <c r="AF1890">
        <v>30001</v>
      </c>
    </row>
    <row r="1891" spans="1:32" x14ac:dyDescent="0.25">
      <c r="A1891" t="s">
        <v>898</v>
      </c>
      <c r="B1891" t="s">
        <v>896</v>
      </c>
      <c r="C1891" s="158" t="str">
        <f t="shared" si="29"/>
        <v>1142252</v>
      </c>
      <c r="D1891">
        <v>114225</v>
      </c>
      <c r="F1891">
        <v>12</v>
      </c>
      <c r="G1891">
        <v>15</v>
      </c>
      <c r="I1891">
        <v>1027105</v>
      </c>
      <c r="J1891">
        <v>1</v>
      </c>
      <c r="K1891">
        <v>0</v>
      </c>
      <c r="L1891">
        <v>1</v>
      </c>
      <c r="M1891">
        <v>0</v>
      </c>
      <c r="N1891">
        <v>9020300</v>
      </c>
      <c r="O1891">
        <v>2</v>
      </c>
      <c r="P1891" t="s">
        <v>899</v>
      </c>
      <c r="Q1891">
        <v>1005</v>
      </c>
      <c r="R1891">
        <v>6</v>
      </c>
      <c r="S1891">
        <v>0</v>
      </c>
      <c r="T1891">
        <v>0</v>
      </c>
      <c r="V1891" t="s">
        <v>1387</v>
      </c>
      <c r="W1891">
        <v>3</v>
      </c>
      <c r="X1891" s="68">
        <v>42354</v>
      </c>
      <c r="Y1891" s="68">
        <v>36525</v>
      </c>
      <c r="Z1891">
        <v>0</v>
      </c>
      <c r="AA1891">
        <v>142</v>
      </c>
      <c r="AB1891" t="s">
        <v>896</v>
      </c>
      <c r="AE1891" t="s">
        <v>437</v>
      </c>
      <c r="AF1891">
        <v>30001</v>
      </c>
    </row>
    <row r="1892" spans="1:32" x14ac:dyDescent="0.25">
      <c r="A1892" t="s">
        <v>898</v>
      </c>
      <c r="B1892" t="s">
        <v>896</v>
      </c>
      <c r="C1892" s="158" t="str">
        <f t="shared" si="29"/>
        <v>1142253</v>
      </c>
      <c r="D1892">
        <v>114225</v>
      </c>
      <c r="F1892">
        <v>12</v>
      </c>
      <c r="G1892">
        <v>20</v>
      </c>
      <c r="I1892">
        <v>1027106</v>
      </c>
      <c r="J1892">
        <v>1</v>
      </c>
      <c r="K1892">
        <v>0</v>
      </c>
      <c r="L1892">
        <v>1</v>
      </c>
      <c r="M1892">
        <v>0</v>
      </c>
      <c r="N1892">
        <v>9020300</v>
      </c>
      <c r="O1892">
        <v>3</v>
      </c>
      <c r="P1892" t="s">
        <v>899</v>
      </c>
      <c r="Q1892">
        <v>1005</v>
      </c>
      <c r="R1892">
        <v>6</v>
      </c>
      <c r="S1892">
        <v>0</v>
      </c>
      <c r="T1892">
        <v>0</v>
      </c>
      <c r="V1892" t="s">
        <v>1387</v>
      </c>
      <c r="W1892">
        <v>3</v>
      </c>
      <c r="X1892" s="68">
        <v>42354</v>
      </c>
      <c r="Y1892" s="68">
        <v>36525</v>
      </c>
      <c r="Z1892">
        <v>0</v>
      </c>
      <c r="AA1892">
        <v>142</v>
      </c>
      <c r="AB1892" t="s">
        <v>896</v>
      </c>
      <c r="AE1892" t="s">
        <v>437</v>
      </c>
      <c r="AF1892">
        <v>30001</v>
      </c>
    </row>
    <row r="1893" spans="1:32" x14ac:dyDescent="0.25">
      <c r="A1893" t="s">
        <v>898</v>
      </c>
      <c r="B1893" t="s">
        <v>896</v>
      </c>
      <c r="C1893" s="158" t="str">
        <f t="shared" si="29"/>
        <v>1142254</v>
      </c>
      <c r="D1893">
        <v>114225</v>
      </c>
      <c r="F1893">
        <v>12</v>
      </c>
      <c r="G1893">
        <v>17</v>
      </c>
      <c r="I1893">
        <v>1027107</v>
      </c>
      <c r="J1893">
        <v>1</v>
      </c>
      <c r="K1893">
        <v>0</v>
      </c>
      <c r="L1893">
        <v>1</v>
      </c>
      <c r="M1893">
        <v>0</v>
      </c>
      <c r="N1893">
        <v>9020300</v>
      </c>
      <c r="O1893">
        <v>4</v>
      </c>
      <c r="P1893" t="s">
        <v>899</v>
      </c>
      <c r="Q1893">
        <v>1005</v>
      </c>
      <c r="R1893">
        <v>6</v>
      </c>
      <c r="S1893">
        <v>0</v>
      </c>
      <c r="T1893">
        <v>0</v>
      </c>
      <c r="V1893" t="s">
        <v>1387</v>
      </c>
      <c r="W1893">
        <v>3</v>
      </c>
      <c r="X1893" s="68">
        <v>42354</v>
      </c>
      <c r="Y1893" s="68">
        <v>36525</v>
      </c>
      <c r="Z1893">
        <v>0</v>
      </c>
      <c r="AA1893">
        <v>142</v>
      </c>
      <c r="AB1893" t="s">
        <v>896</v>
      </c>
      <c r="AE1893" t="s">
        <v>437</v>
      </c>
      <c r="AF1893">
        <v>30001</v>
      </c>
    </row>
    <row r="1894" spans="1:32" x14ac:dyDescent="0.25">
      <c r="A1894" t="s">
        <v>898</v>
      </c>
      <c r="B1894" t="s">
        <v>896</v>
      </c>
      <c r="C1894" s="158" t="str">
        <f t="shared" si="29"/>
        <v>1142255</v>
      </c>
      <c r="D1894">
        <v>114225</v>
      </c>
      <c r="F1894">
        <v>12</v>
      </c>
      <c r="G1894">
        <v>22</v>
      </c>
      <c r="I1894">
        <v>1027108</v>
      </c>
      <c r="J1894">
        <v>1</v>
      </c>
      <c r="K1894">
        <v>0</v>
      </c>
      <c r="L1894">
        <v>1</v>
      </c>
      <c r="M1894">
        <v>0</v>
      </c>
      <c r="N1894">
        <v>9020300</v>
      </c>
      <c r="O1894">
        <v>5</v>
      </c>
      <c r="P1894" t="s">
        <v>899</v>
      </c>
      <c r="Q1894">
        <v>1005</v>
      </c>
      <c r="R1894">
        <v>6</v>
      </c>
      <c r="S1894">
        <v>0</v>
      </c>
      <c r="T1894">
        <v>0</v>
      </c>
      <c r="V1894" t="s">
        <v>1387</v>
      </c>
      <c r="W1894">
        <v>3</v>
      </c>
      <c r="X1894" s="68">
        <v>42354</v>
      </c>
      <c r="Y1894" s="68">
        <v>36525</v>
      </c>
      <c r="Z1894">
        <v>0</v>
      </c>
      <c r="AA1894">
        <v>142</v>
      </c>
      <c r="AB1894" t="s">
        <v>896</v>
      </c>
      <c r="AE1894" t="s">
        <v>437</v>
      </c>
      <c r="AF1894">
        <v>30001</v>
      </c>
    </row>
    <row r="1895" spans="1:32" x14ac:dyDescent="0.25">
      <c r="A1895" t="s">
        <v>900</v>
      </c>
      <c r="B1895" t="s">
        <v>896</v>
      </c>
      <c r="C1895" s="158" t="str">
        <f t="shared" si="29"/>
        <v>1142261</v>
      </c>
      <c r="D1895">
        <v>114226</v>
      </c>
      <c r="F1895">
        <v>12</v>
      </c>
      <c r="G1895">
        <v>12</v>
      </c>
      <c r="I1895">
        <v>1027112</v>
      </c>
      <c r="J1895">
        <v>1</v>
      </c>
      <c r="K1895">
        <v>0</v>
      </c>
      <c r="L1895">
        <v>1</v>
      </c>
      <c r="M1895">
        <v>0</v>
      </c>
      <c r="N1895">
        <v>9020300</v>
      </c>
      <c r="O1895">
        <v>1</v>
      </c>
      <c r="P1895" t="s">
        <v>901</v>
      </c>
      <c r="Q1895">
        <v>1005</v>
      </c>
      <c r="R1895">
        <v>6</v>
      </c>
      <c r="S1895">
        <v>0</v>
      </c>
      <c r="T1895">
        <v>0</v>
      </c>
      <c r="V1895" t="s">
        <v>1387</v>
      </c>
      <c r="W1895">
        <v>3</v>
      </c>
      <c r="X1895" s="68">
        <v>42354</v>
      </c>
      <c r="Y1895" s="68">
        <v>36525</v>
      </c>
      <c r="Z1895">
        <v>0</v>
      </c>
      <c r="AA1895">
        <v>142</v>
      </c>
      <c r="AB1895" t="s">
        <v>896</v>
      </c>
      <c r="AE1895" t="s">
        <v>437</v>
      </c>
      <c r="AF1895">
        <v>30001</v>
      </c>
    </row>
    <row r="1896" spans="1:32" x14ac:dyDescent="0.25">
      <c r="A1896" t="s">
        <v>900</v>
      </c>
      <c r="B1896" t="s">
        <v>896</v>
      </c>
      <c r="C1896" s="158" t="str">
        <f t="shared" si="29"/>
        <v>1142262</v>
      </c>
      <c r="D1896">
        <v>114226</v>
      </c>
      <c r="F1896">
        <v>12</v>
      </c>
      <c r="G1896">
        <v>15</v>
      </c>
      <c r="I1896">
        <v>1027113</v>
      </c>
      <c r="J1896">
        <v>1</v>
      </c>
      <c r="K1896">
        <v>0</v>
      </c>
      <c r="L1896">
        <v>1</v>
      </c>
      <c r="M1896">
        <v>0</v>
      </c>
      <c r="N1896">
        <v>9020300</v>
      </c>
      <c r="O1896">
        <v>2</v>
      </c>
      <c r="P1896" t="s">
        <v>901</v>
      </c>
      <c r="Q1896">
        <v>1005</v>
      </c>
      <c r="R1896">
        <v>6</v>
      </c>
      <c r="S1896">
        <v>0</v>
      </c>
      <c r="T1896">
        <v>0</v>
      </c>
      <c r="V1896" t="s">
        <v>1387</v>
      </c>
      <c r="W1896">
        <v>3</v>
      </c>
      <c r="X1896" s="68">
        <v>42354</v>
      </c>
      <c r="Y1896" s="68">
        <v>36525</v>
      </c>
      <c r="Z1896">
        <v>0</v>
      </c>
      <c r="AA1896">
        <v>142</v>
      </c>
      <c r="AB1896" t="s">
        <v>896</v>
      </c>
      <c r="AE1896" t="s">
        <v>437</v>
      </c>
      <c r="AF1896">
        <v>30001</v>
      </c>
    </row>
    <row r="1897" spans="1:32" x14ac:dyDescent="0.25">
      <c r="A1897" t="s">
        <v>900</v>
      </c>
      <c r="B1897" t="s">
        <v>896</v>
      </c>
      <c r="C1897" s="158" t="str">
        <f t="shared" si="29"/>
        <v>1142263</v>
      </c>
      <c r="D1897">
        <v>114226</v>
      </c>
      <c r="F1897">
        <v>12</v>
      </c>
      <c r="G1897">
        <v>20</v>
      </c>
      <c r="I1897">
        <v>1027114</v>
      </c>
      <c r="J1897">
        <v>1</v>
      </c>
      <c r="K1897">
        <v>0</v>
      </c>
      <c r="L1897">
        <v>1</v>
      </c>
      <c r="M1897">
        <v>0</v>
      </c>
      <c r="N1897">
        <v>9020300</v>
      </c>
      <c r="O1897">
        <v>3</v>
      </c>
      <c r="P1897" t="s">
        <v>901</v>
      </c>
      <c r="Q1897">
        <v>1005</v>
      </c>
      <c r="R1897">
        <v>6</v>
      </c>
      <c r="S1897">
        <v>0</v>
      </c>
      <c r="T1897">
        <v>0</v>
      </c>
      <c r="V1897" t="s">
        <v>1387</v>
      </c>
      <c r="W1897">
        <v>3</v>
      </c>
      <c r="X1897" s="68">
        <v>42354</v>
      </c>
      <c r="Y1897" s="68">
        <v>36525</v>
      </c>
      <c r="Z1897">
        <v>0</v>
      </c>
      <c r="AA1897">
        <v>142</v>
      </c>
      <c r="AB1897" t="s">
        <v>896</v>
      </c>
      <c r="AE1897" t="s">
        <v>437</v>
      </c>
      <c r="AF1897">
        <v>30001</v>
      </c>
    </row>
    <row r="1898" spans="1:32" x14ac:dyDescent="0.25">
      <c r="A1898" t="s">
        <v>900</v>
      </c>
      <c r="B1898" t="s">
        <v>896</v>
      </c>
      <c r="C1898" s="158" t="str">
        <f t="shared" si="29"/>
        <v>1142264</v>
      </c>
      <c r="D1898">
        <v>114226</v>
      </c>
      <c r="F1898">
        <v>12</v>
      </c>
      <c r="G1898">
        <v>17</v>
      </c>
      <c r="I1898">
        <v>1027115</v>
      </c>
      <c r="J1898">
        <v>1</v>
      </c>
      <c r="K1898">
        <v>0</v>
      </c>
      <c r="L1898">
        <v>1</v>
      </c>
      <c r="M1898">
        <v>0</v>
      </c>
      <c r="N1898">
        <v>9020300</v>
      </c>
      <c r="O1898">
        <v>4</v>
      </c>
      <c r="P1898" t="s">
        <v>901</v>
      </c>
      <c r="Q1898">
        <v>1005</v>
      </c>
      <c r="R1898">
        <v>6</v>
      </c>
      <c r="S1898">
        <v>0</v>
      </c>
      <c r="T1898">
        <v>0</v>
      </c>
      <c r="V1898" t="s">
        <v>1387</v>
      </c>
      <c r="W1898">
        <v>3</v>
      </c>
      <c r="X1898" s="68">
        <v>42354</v>
      </c>
      <c r="Y1898" s="68">
        <v>36525</v>
      </c>
      <c r="Z1898">
        <v>0</v>
      </c>
      <c r="AA1898">
        <v>142</v>
      </c>
      <c r="AB1898" t="s">
        <v>896</v>
      </c>
      <c r="AE1898" t="s">
        <v>437</v>
      </c>
      <c r="AF1898">
        <v>30001</v>
      </c>
    </row>
    <row r="1899" spans="1:32" x14ac:dyDescent="0.25">
      <c r="A1899" t="s">
        <v>900</v>
      </c>
      <c r="B1899" t="s">
        <v>896</v>
      </c>
      <c r="C1899" s="158" t="str">
        <f t="shared" si="29"/>
        <v>1142265</v>
      </c>
      <c r="D1899">
        <v>114226</v>
      </c>
      <c r="F1899">
        <v>12</v>
      </c>
      <c r="G1899">
        <v>22</v>
      </c>
      <c r="I1899">
        <v>1027116</v>
      </c>
      <c r="J1899">
        <v>1</v>
      </c>
      <c r="K1899">
        <v>0</v>
      </c>
      <c r="L1899">
        <v>1</v>
      </c>
      <c r="M1899">
        <v>0</v>
      </c>
      <c r="N1899">
        <v>9020300</v>
      </c>
      <c r="O1899">
        <v>5</v>
      </c>
      <c r="P1899" t="s">
        <v>901</v>
      </c>
      <c r="Q1899">
        <v>1005</v>
      </c>
      <c r="R1899">
        <v>6</v>
      </c>
      <c r="S1899">
        <v>0</v>
      </c>
      <c r="T1899">
        <v>0</v>
      </c>
      <c r="V1899" t="s">
        <v>1387</v>
      </c>
      <c r="W1899">
        <v>3</v>
      </c>
      <c r="X1899" s="68">
        <v>42354</v>
      </c>
      <c r="Y1899" s="68">
        <v>36525</v>
      </c>
      <c r="Z1899">
        <v>0</v>
      </c>
      <c r="AA1899">
        <v>142</v>
      </c>
      <c r="AB1899" t="s">
        <v>896</v>
      </c>
      <c r="AE1899" t="s">
        <v>437</v>
      </c>
      <c r="AF1899">
        <v>30001</v>
      </c>
    </row>
    <row r="1900" spans="1:32" x14ac:dyDescent="0.25">
      <c r="A1900" t="s">
        <v>902</v>
      </c>
      <c r="B1900" t="s">
        <v>896</v>
      </c>
      <c r="C1900" s="158" t="str">
        <f t="shared" si="29"/>
        <v>1142271</v>
      </c>
      <c r="D1900">
        <v>114227</v>
      </c>
      <c r="F1900">
        <v>12</v>
      </c>
      <c r="G1900">
        <v>12</v>
      </c>
      <c r="I1900">
        <v>1027120</v>
      </c>
      <c r="J1900">
        <v>1</v>
      </c>
      <c r="K1900">
        <v>0</v>
      </c>
      <c r="L1900">
        <v>1</v>
      </c>
      <c r="M1900">
        <v>0</v>
      </c>
      <c r="N1900">
        <v>9020300</v>
      </c>
      <c r="O1900">
        <v>1</v>
      </c>
      <c r="P1900" t="s">
        <v>903</v>
      </c>
      <c r="Q1900">
        <v>1005</v>
      </c>
      <c r="R1900">
        <v>7</v>
      </c>
      <c r="S1900">
        <v>0</v>
      </c>
      <c r="T1900">
        <v>29747</v>
      </c>
      <c r="U1900" t="s">
        <v>542</v>
      </c>
      <c r="V1900" t="s">
        <v>1387</v>
      </c>
      <c r="W1900">
        <v>3</v>
      </c>
      <c r="X1900" s="68">
        <v>42354</v>
      </c>
      <c r="Y1900" s="68">
        <v>36525</v>
      </c>
      <c r="Z1900">
        <v>0</v>
      </c>
      <c r="AA1900">
        <v>142</v>
      </c>
      <c r="AB1900" t="s">
        <v>896</v>
      </c>
      <c r="AE1900" t="s">
        <v>437</v>
      </c>
      <c r="AF1900">
        <v>30001</v>
      </c>
    </row>
    <row r="1901" spans="1:32" x14ac:dyDescent="0.25">
      <c r="A1901" t="s">
        <v>902</v>
      </c>
      <c r="B1901" t="s">
        <v>896</v>
      </c>
      <c r="C1901" s="158" t="str">
        <f t="shared" si="29"/>
        <v>1142272</v>
      </c>
      <c r="D1901">
        <v>114227</v>
      </c>
      <c r="F1901">
        <v>12</v>
      </c>
      <c r="G1901">
        <v>15</v>
      </c>
      <c r="I1901">
        <v>1027121</v>
      </c>
      <c r="J1901">
        <v>1</v>
      </c>
      <c r="K1901">
        <v>0</v>
      </c>
      <c r="L1901">
        <v>1</v>
      </c>
      <c r="M1901">
        <v>0</v>
      </c>
      <c r="N1901">
        <v>9020300</v>
      </c>
      <c r="O1901">
        <v>2</v>
      </c>
      <c r="P1901" t="s">
        <v>903</v>
      </c>
      <c r="Q1901">
        <v>1005</v>
      </c>
      <c r="R1901">
        <v>7</v>
      </c>
      <c r="S1901">
        <v>0</v>
      </c>
      <c r="T1901">
        <v>29747</v>
      </c>
      <c r="U1901" t="s">
        <v>542</v>
      </c>
      <c r="V1901" t="s">
        <v>1387</v>
      </c>
      <c r="W1901">
        <v>3</v>
      </c>
      <c r="X1901" s="68">
        <v>42354</v>
      </c>
      <c r="Y1901" s="68">
        <v>36525</v>
      </c>
      <c r="Z1901">
        <v>0</v>
      </c>
      <c r="AA1901">
        <v>142</v>
      </c>
      <c r="AB1901" t="s">
        <v>896</v>
      </c>
      <c r="AE1901" t="s">
        <v>437</v>
      </c>
      <c r="AF1901">
        <v>30001</v>
      </c>
    </row>
    <row r="1902" spans="1:32" x14ac:dyDescent="0.25">
      <c r="A1902" t="s">
        <v>902</v>
      </c>
      <c r="B1902" t="s">
        <v>896</v>
      </c>
      <c r="C1902" s="158" t="str">
        <f t="shared" si="29"/>
        <v>1142273</v>
      </c>
      <c r="D1902">
        <v>114227</v>
      </c>
      <c r="F1902">
        <v>12</v>
      </c>
      <c r="G1902">
        <v>20</v>
      </c>
      <c r="I1902">
        <v>1027122</v>
      </c>
      <c r="J1902">
        <v>1</v>
      </c>
      <c r="K1902">
        <v>0</v>
      </c>
      <c r="L1902">
        <v>1</v>
      </c>
      <c r="M1902">
        <v>0</v>
      </c>
      <c r="N1902">
        <v>9020300</v>
      </c>
      <c r="O1902">
        <v>3</v>
      </c>
      <c r="P1902" t="s">
        <v>903</v>
      </c>
      <c r="Q1902">
        <v>1005</v>
      </c>
      <c r="R1902">
        <v>7</v>
      </c>
      <c r="S1902">
        <v>0</v>
      </c>
      <c r="T1902">
        <v>29747</v>
      </c>
      <c r="U1902" t="s">
        <v>542</v>
      </c>
      <c r="V1902" t="s">
        <v>1387</v>
      </c>
      <c r="W1902">
        <v>3</v>
      </c>
      <c r="X1902" s="68">
        <v>42354</v>
      </c>
      <c r="Y1902" s="68">
        <v>36525</v>
      </c>
      <c r="Z1902">
        <v>0</v>
      </c>
      <c r="AA1902">
        <v>142</v>
      </c>
      <c r="AB1902" t="s">
        <v>896</v>
      </c>
      <c r="AE1902" t="s">
        <v>437</v>
      </c>
      <c r="AF1902">
        <v>30001</v>
      </c>
    </row>
    <row r="1903" spans="1:32" x14ac:dyDescent="0.25">
      <c r="A1903" t="s">
        <v>902</v>
      </c>
      <c r="B1903" t="s">
        <v>896</v>
      </c>
      <c r="C1903" s="158" t="str">
        <f t="shared" si="29"/>
        <v>1142274</v>
      </c>
      <c r="D1903">
        <v>114227</v>
      </c>
      <c r="F1903">
        <v>12</v>
      </c>
      <c r="G1903">
        <v>17</v>
      </c>
      <c r="I1903">
        <v>1027123</v>
      </c>
      <c r="J1903">
        <v>1</v>
      </c>
      <c r="K1903">
        <v>0</v>
      </c>
      <c r="L1903">
        <v>1</v>
      </c>
      <c r="M1903">
        <v>0</v>
      </c>
      <c r="N1903">
        <v>9020300</v>
      </c>
      <c r="O1903">
        <v>4</v>
      </c>
      <c r="P1903" t="s">
        <v>903</v>
      </c>
      <c r="Q1903">
        <v>1005</v>
      </c>
      <c r="R1903">
        <v>7</v>
      </c>
      <c r="S1903">
        <v>0</v>
      </c>
      <c r="T1903">
        <v>29747</v>
      </c>
      <c r="U1903" t="s">
        <v>542</v>
      </c>
      <c r="V1903" t="s">
        <v>1387</v>
      </c>
      <c r="W1903">
        <v>3</v>
      </c>
      <c r="X1903" s="68">
        <v>42354</v>
      </c>
      <c r="Y1903" s="68">
        <v>36525</v>
      </c>
      <c r="Z1903">
        <v>0</v>
      </c>
      <c r="AA1903">
        <v>142</v>
      </c>
      <c r="AB1903" t="s">
        <v>896</v>
      </c>
      <c r="AE1903" t="s">
        <v>437</v>
      </c>
      <c r="AF1903">
        <v>30001</v>
      </c>
    </row>
    <row r="1904" spans="1:32" x14ac:dyDescent="0.25">
      <c r="A1904" t="s">
        <v>902</v>
      </c>
      <c r="B1904" t="s">
        <v>896</v>
      </c>
      <c r="C1904" s="158" t="str">
        <f t="shared" si="29"/>
        <v>1142275</v>
      </c>
      <c r="D1904">
        <v>114227</v>
      </c>
      <c r="F1904">
        <v>12</v>
      </c>
      <c r="G1904">
        <v>22</v>
      </c>
      <c r="I1904">
        <v>1027124</v>
      </c>
      <c r="J1904">
        <v>1</v>
      </c>
      <c r="K1904">
        <v>0</v>
      </c>
      <c r="L1904">
        <v>1</v>
      </c>
      <c r="M1904">
        <v>0</v>
      </c>
      <c r="N1904">
        <v>9020300</v>
      </c>
      <c r="O1904">
        <v>5</v>
      </c>
      <c r="P1904" t="s">
        <v>903</v>
      </c>
      <c r="Q1904">
        <v>1005</v>
      </c>
      <c r="R1904">
        <v>7</v>
      </c>
      <c r="S1904">
        <v>0</v>
      </c>
      <c r="T1904">
        <v>29747</v>
      </c>
      <c r="U1904" t="s">
        <v>542</v>
      </c>
      <c r="V1904" t="s">
        <v>1387</v>
      </c>
      <c r="W1904">
        <v>3</v>
      </c>
      <c r="X1904" s="68">
        <v>42354</v>
      </c>
      <c r="Y1904" s="68">
        <v>36525</v>
      </c>
      <c r="Z1904">
        <v>0</v>
      </c>
      <c r="AA1904">
        <v>142</v>
      </c>
      <c r="AB1904" t="s">
        <v>896</v>
      </c>
      <c r="AE1904" t="s">
        <v>437</v>
      </c>
      <c r="AF1904">
        <v>30001</v>
      </c>
    </row>
    <row r="1905" spans="1:32" x14ac:dyDescent="0.25">
      <c r="A1905" t="s">
        <v>1547</v>
      </c>
      <c r="B1905" t="s">
        <v>615</v>
      </c>
      <c r="C1905" s="158" t="str">
        <f t="shared" si="29"/>
        <v>1142311</v>
      </c>
      <c r="D1905">
        <v>114231</v>
      </c>
      <c r="F1905">
        <v>12</v>
      </c>
      <c r="H1905" t="s">
        <v>397</v>
      </c>
      <c r="I1905">
        <v>1027136</v>
      </c>
      <c r="J1905">
        <v>0</v>
      </c>
      <c r="K1905">
        <v>0</v>
      </c>
      <c r="L1905">
        <v>1</v>
      </c>
      <c r="M1905">
        <v>0</v>
      </c>
      <c r="N1905">
        <v>9020292</v>
      </c>
      <c r="O1905">
        <v>1</v>
      </c>
      <c r="P1905" t="s">
        <v>1548</v>
      </c>
      <c r="Q1905">
        <v>1005</v>
      </c>
      <c r="R1905">
        <v>6</v>
      </c>
      <c r="S1905">
        <v>0</v>
      </c>
      <c r="T1905">
        <v>0</v>
      </c>
      <c r="V1905" t="s">
        <v>1387</v>
      </c>
      <c r="W1905">
        <v>3</v>
      </c>
      <c r="X1905" s="68">
        <v>42354</v>
      </c>
      <c r="Y1905" s="68">
        <v>36525</v>
      </c>
      <c r="Z1905">
        <v>0</v>
      </c>
      <c r="AA1905">
        <v>25</v>
      </c>
      <c r="AB1905" t="s">
        <v>615</v>
      </c>
      <c r="AE1905" t="s">
        <v>437</v>
      </c>
      <c r="AF1905">
        <v>30001</v>
      </c>
    </row>
    <row r="1906" spans="1:32" x14ac:dyDescent="0.25">
      <c r="A1906" t="s">
        <v>1547</v>
      </c>
      <c r="B1906" t="s">
        <v>615</v>
      </c>
      <c r="C1906" s="158" t="str">
        <f t="shared" si="29"/>
        <v>1142312</v>
      </c>
      <c r="D1906">
        <v>114231</v>
      </c>
      <c r="F1906">
        <v>12</v>
      </c>
      <c r="H1906" t="s">
        <v>397</v>
      </c>
      <c r="I1906">
        <v>1027137</v>
      </c>
      <c r="J1906">
        <v>0</v>
      </c>
      <c r="K1906">
        <v>0</v>
      </c>
      <c r="L1906">
        <v>1</v>
      </c>
      <c r="M1906">
        <v>0</v>
      </c>
      <c r="N1906">
        <v>9020292</v>
      </c>
      <c r="O1906">
        <v>2</v>
      </c>
      <c r="P1906" t="s">
        <v>1548</v>
      </c>
      <c r="Q1906">
        <v>1005</v>
      </c>
      <c r="R1906">
        <v>6</v>
      </c>
      <c r="S1906">
        <v>0</v>
      </c>
      <c r="T1906">
        <v>0</v>
      </c>
      <c r="V1906" t="s">
        <v>1387</v>
      </c>
      <c r="W1906">
        <v>3</v>
      </c>
      <c r="X1906" s="68">
        <v>42354</v>
      </c>
      <c r="Y1906" s="68">
        <v>36525</v>
      </c>
      <c r="Z1906">
        <v>0</v>
      </c>
      <c r="AA1906">
        <v>25</v>
      </c>
      <c r="AB1906" t="s">
        <v>615</v>
      </c>
      <c r="AE1906" t="s">
        <v>437</v>
      </c>
      <c r="AF1906">
        <v>30001</v>
      </c>
    </row>
    <row r="1907" spans="1:32" x14ac:dyDescent="0.25">
      <c r="A1907" t="s">
        <v>1547</v>
      </c>
      <c r="B1907" t="s">
        <v>615</v>
      </c>
      <c r="C1907" s="158" t="str">
        <f t="shared" si="29"/>
        <v>1142313</v>
      </c>
      <c r="D1907">
        <v>114231</v>
      </c>
      <c r="F1907">
        <v>12</v>
      </c>
      <c r="H1907" t="s">
        <v>397</v>
      </c>
      <c r="I1907">
        <v>1027138</v>
      </c>
      <c r="J1907">
        <v>0</v>
      </c>
      <c r="K1907">
        <v>0</v>
      </c>
      <c r="L1907">
        <v>1</v>
      </c>
      <c r="M1907">
        <v>0</v>
      </c>
      <c r="N1907">
        <v>9020292</v>
      </c>
      <c r="O1907">
        <v>3</v>
      </c>
      <c r="P1907" t="s">
        <v>1548</v>
      </c>
      <c r="Q1907">
        <v>1005</v>
      </c>
      <c r="R1907">
        <v>6</v>
      </c>
      <c r="S1907">
        <v>0</v>
      </c>
      <c r="T1907">
        <v>0</v>
      </c>
      <c r="V1907" t="s">
        <v>1387</v>
      </c>
      <c r="W1907">
        <v>3</v>
      </c>
      <c r="X1907" s="68">
        <v>42354</v>
      </c>
      <c r="Y1907" s="68">
        <v>36525</v>
      </c>
      <c r="Z1907">
        <v>0</v>
      </c>
      <c r="AA1907">
        <v>25</v>
      </c>
      <c r="AB1907" t="s">
        <v>615</v>
      </c>
      <c r="AE1907" t="s">
        <v>437</v>
      </c>
      <c r="AF1907">
        <v>30001</v>
      </c>
    </row>
    <row r="1908" spans="1:32" x14ac:dyDescent="0.25">
      <c r="A1908" t="s">
        <v>1547</v>
      </c>
      <c r="B1908" t="s">
        <v>615</v>
      </c>
      <c r="C1908" s="158" t="str">
        <f t="shared" si="29"/>
        <v>1142314</v>
      </c>
      <c r="D1908">
        <v>114231</v>
      </c>
      <c r="F1908">
        <v>12</v>
      </c>
      <c r="H1908" t="s">
        <v>397</v>
      </c>
      <c r="I1908">
        <v>1027139</v>
      </c>
      <c r="J1908">
        <v>0</v>
      </c>
      <c r="K1908">
        <v>0</v>
      </c>
      <c r="L1908">
        <v>1</v>
      </c>
      <c r="M1908">
        <v>0</v>
      </c>
      <c r="N1908">
        <v>9020292</v>
      </c>
      <c r="O1908">
        <v>4</v>
      </c>
      <c r="P1908" t="s">
        <v>1548</v>
      </c>
      <c r="Q1908">
        <v>1005</v>
      </c>
      <c r="R1908">
        <v>6</v>
      </c>
      <c r="S1908">
        <v>0</v>
      </c>
      <c r="T1908">
        <v>0</v>
      </c>
      <c r="V1908" t="s">
        <v>1387</v>
      </c>
      <c r="W1908">
        <v>3</v>
      </c>
      <c r="X1908" s="68">
        <v>42354</v>
      </c>
      <c r="Y1908" s="68">
        <v>36525</v>
      </c>
      <c r="Z1908">
        <v>0</v>
      </c>
      <c r="AA1908">
        <v>25</v>
      </c>
      <c r="AB1908" t="s">
        <v>615</v>
      </c>
      <c r="AE1908" t="s">
        <v>437</v>
      </c>
      <c r="AF1908">
        <v>30001</v>
      </c>
    </row>
    <row r="1909" spans="1:32" x14ac:dyDescent="0.25">
      <c r="A1909" t="s">
        <v>1547</v>
      </c>
      <c r="B1909" t="s">
        <v>615</v>
      </c>
      <c r="C1909" s="158" t="str">
        <f t="shared" si="29"/>
        <v>1142315</v>
      </c>
      <c r="D1909">
        <v>114231</v>
      </c>
      <c r="F1909">
        <v>12</v>
      </c>
      <c r="H1909" t="s">
        <v>397</v>
      </c>
      <c r="I1909">
        <v>1027140</v>
      </c>
      <c r="J1909">
        <v>0</v>
      </c>
      <c r="K1909">
        <v>0</v>
      </c>
      <c r="L1909">
        <v>1</v>
      </c>
      <c r="M1909">
        <v>0</v>
      </c>
      <c r="N1909">
        <v>9020292</v>
      </c>
      <c r="O1909">
        <v>5</v>
      </c>
      <c r="P1909" t="s">
        <v>1548</v>
      </c>
      <c r="Q1909">
        <v>1005</v>
      </c>
      <c r="R1909">
        <v>6</v>
      </c>
      <c r="S1909">
        <v>0</v>
      </c>
      <c r="T1909">
        <v>0</v>
      </c>
      <c r="V1909" t="s">
        <v>1387</v>
      </c>
      <c r="W1909">
        <v>3</v>
      </c>
      <c r="X1909" s="68">
        <v>42354</v>
      </c>
      <c r="Y1909" s="68">
        <v>36525</v>
      </c>
      <c r="Z1909">
        <v>0</v>
      </c>
      <c r="AA1909">
        <v>25</v>
      </c>
      <c r="AB1909" t="s">
        <v>615</v>
      </c>
      <c r="AE1909" t="s">
        <v>437</v>
      </c>
      <c r="AF1909">
        <v>30001</v>
      </c>
    </row>
    <row r="1910" spans="1:32" x14ac:dyDescent="0.25">
      <c r="A1910" t="s">
        <v>1549</v>
      </c>
      <c r="B1910" t="s">
        <v>615</v>
      </c>
      <c r="C1910" s="158" t="str">
        <f t="shared" si="29"/>
        <v>1142341</v>
      </c>
      <c r="D1910">
        <v>114234</v>
      </c>
      <c r="F1910">
        <v>12</v>
      </c>
      <c r="G1910">
        <v>10.8</v>
      </c>
      <c r="I1910">
        <v>1027149</v>
      </c>
      <c r="J1910">
        <v>1</v>
      </c>
      <c r="K1910">
        <v>0</v>
      </c>
      <c r="L1910">
        <v>1</v>
      </c>
      <c r="M1910">
        <v>0</v>
      </c>
      <c r="N1910">
        <v>9020292</v>
      </c>
      <c r="O1910">
        <v>1</v>
      </c>
      <c r="P1910" t="s">
        <v>160</v>
      </c>
      <c r="Q1910">
        <v>1005</v>
      </c>
      <c r="R1910">
        <v>6</v>
      </c>
      <c r="S1910">
        <v>0</v>
      </c>
      <c r="T1910">
        <v>0</v>
      </c>
      <c r="V1910" t="s">
        <v>1387</v>
      </c>
      <c r="W1910">
        <v>3</v>
      </c>
      <c r="X1910" s="68">
        <v>42354</v>
      </c>
      <c r="Y1910" s="68">
        <v>36525</v>
      </c>
      <c r="Z1910">
        <v>0</v>
      </c>
      <c r="AA1910">
        <v>25</v>
      </c>
      <c r="AB1910" t="s">
        <v>615</v>
      </c>
      <c r="AE1910" t="s">
        <v>437</v>
      </c>
      <c r="AF1910">
        <v>30001</v>
      </c>
    </row>
    <row r="1911" spans="1:32" x14ac:dyDescent="0.25">
      <c r="A1911" t="s">
        <v>1549</v>
      </c>
      <c r="B1911" t="s">
        <v>615</v>
      </c>
      <c r="C1911" s="158" t="str">
        <f t="shared" si="29"/>
        <v>1142342</v>
      </c>
      <c r="D1911">
        <v>114234</v>
      </c>
      <c r="F1911">
        <v>12</v>
      </c>
      <c r="G1911">
        <v>13.5</v>
      </c>
      <c r="I1911">
        <v>1027150</v>
      </c>
      <c r="J1911">
        <v>1</v>
      </c>
      <c r="K1911">
        <v>0</v>
      </c>
      <c r="L1911">
        <v>1</v>
      </c>
      <c r="M1911">
        <v>0</v>
      </c>
      <c r="N1911">
        <v>9020292</v>
      </c>
      <c r="O1911">
        <v>2</v>
      </c>
      <c r="P1911" t="s">
        <v>160</v>
      </c>
      <c r="Q1911">
        <v>1005</v>
      </c>
      <c r="R1911">
        <v>6</v>
      </c>
      <c r="S1911">
        <v>0</v>
      </c>
      <c r="T1911">
        <v>0</v>
      </c>
      <c r="V1911" t="s">
        <v>1387</v>
      </c>
      <c r="W1911">
        <v>3</v>
      </c>
      <c r="X1911" s="68">
        <v>42354</v>
      </c>
      <c r="Y1911" s="68">
        <v>36525</v>
      </c>
      <c r="Z1911">
        <v>0</v>
      </c>
      <c r="AA1911">
        <v>25</v>
      </c>
      <c r="AB1911" t="s">
        <v>615</v>
      </c>
      <c r="AE1911" t="s">
        <v>437</v>
      </c>
      <c r="AF1911">
        <v>30001</v>
      </c>
    </row>
    <row r="1912" spans="1:32" x14ac:dyDescent="0.25">
      <c r="A1912" t="s">
        <v>1549</v>
      </c>
      <c r="B1912" t="s">
        <v>615</v>
      </c>
      <c r="C1912" s="158" t="str">
        <f t="shared" si="29"/>
        <v>1142343</v>
      </c>
      <c r="D1912">
        <v>114234</v>
      </c>
      <c r="F1912">
        <v>12</v>
      </c>
      <c r="G1912">
        <v>16.899999999999999</v>
      </c>
      <c r="I1912">
        <v>1027151</v>
      </c>
      <c r="J1912">
        <v>1</v>
      </c>
      <c r="K1912">
        <v>0</v>
      </c>
      <c r="L1912">
        <v>1</v>
      </c>
      <c r="M1912">
        <v>0</v>
      </c>
      <c r="N1912">
        <v>9020292</v>
      </c>
      <c r="O1912">
        <v>3</v>
      </c>
      <c r="P1912" t="s">
        <v>160</v>
      </c>
      <c r="Q1912">
        <v>1005</v>
      </c>
      <c r="R1912">
        <v>6</v>
      </c>
      <c r="S1912">
        <v>0</v>
      </c>
      <c r="T1912">
        <v>0</v>
      </c>
      <c r="V1912" t="s">
        <v>1387</v>
      </c>
      <c r="W1912">
        <v>3</v>
      </c>
      <c r="X1912" s="68">
        <v>42354</v>
      </c>
      <c r="Y1912" s="68">
        <v>36525</v>
      </c>
      <c r="Z1912">
        <v>0</v>
      </c>
      <c r="AA1912">
        <v>25</v>
      </c>
      <c r="AB1912" t="s">
        <v>615</v>
      </c>
      <c r="AE1912" t="s">
        <v>437</v>
      </c>
      <c r="AF1912">
        <v>30001</v>
      </c>
    </row>
    <row r="1913" spans="1:32" x14ac:dyDescent="0.25">
      <c r="A1913" t="s">
        <v>1549</v>
      </c>
      <c r="B1913" t="s">
        <v>615</v>
      </c>
      <c r="C1913" s="158" t="str">
        <f t="shared" si="29"/>
        <v>1142344</v>
      </c>
      <c r="D1913">
        <v>114234</v>
      </c>
      <c r="F1913">
        <v>12</v>
      </c>
      <c r="G1913">
        <v>14.3</v>
      </c>
      <c r="I1913">
        <v>1027152</v>
      </c>
      <c r="J1913">
        <v>1</v>
      </c>
      <c r="K1913">
        <v>0</v>
      </c>
      <c r="L1913">
        <v>1</v>
      </c>
      <c r="M1913">
        <v>0</v>
      </c>
      <c r="N1913">
        <v>9020292</v>
      </c>
      <c r="O1913">
        <v>4</v>
      </c>
      <c r="P1913" t="s">
        <v>160</v>
      </c>
      <c r="Q1913">
        <v>1005</v>
      </c>
      <c r="R1913">
        <v>6</v>
      </c>
      <c r="S1913">
        <v>0</v>
      </c>
      <c r="T1913">
        <v>0</v>
      </c>
      <c r="V1913" t="s">
        <v>1387</v>
      </c>
      <c r="W1913">
        <v>3</v>
      </c>
      <c r="X1913" s="68">
        <v>42354</v>
      </c>
      <c r="Y1913" s="68">
        <v>36525</v>
      </c>
      <c r="Z1913">
        <v>0</v>
      </c>
      <c r="AA1913">
        <v>25</v>
      </c>
      <c r="AB1913" t="s">
        <v>615</v>
      </c>
      <c r="AE1913" t="s">
        <v>437</v>
      </c>
      <c r="AF1913">
        <v>30001</v>
      </c>
    </row>
    <row r="1914" spans="1:32" x14ac:dyDescent="0.25">
      <c r="A1914" t="s">
        <v>1549</v>
      </c>
      <c r="B1914" t="s">
        <v>615</v>
      </c>
      <c r="C1914" s="158" t="str">
        <f t="shared" si="29"/>
        <v>1142345</v>
      </c>
      <c r="D1914">
        <v>114234</v>
      </c>
      <c r="F1914">
        <v>12</v>
      </c>
      <c r="G1914">
        <v>17.8</v>
      </c>
      <c r="I1914">
        <v>1027153</v>
      </c>
      <c r="J1914">
        <v>1</v>
      </c>
      <c r="K1914">
        <v>0</v>
      </c>
      <c r="L1914">
        <v>1</v>
      </c>
      <c r="M1914">
        <v>0</v>
      </c>
      <c r="N1914">
        <v>9020292</v>
      </c>
      <c r="O1914">
        <v>5</v>
      </c>
      <c r="P1914" t="s">
        <v>160</v>
      </c>
      <c r="Q1914">
        <v>1005</v>
      </c>
      <c r="R1914">
        <v>6</v>
      </c>
      <c r="S1914">
        <v>0</v>
      </c>
      <c r="T1914">
        <v>0</v>
      </c>
      <c r="V1914" t="s">
        <v>1387</v>
      </c>
      <c r="W1914">
        <v>3</v>
      </c>
      <c r="X1914" s="68">
        <v>42354</v>
      </c>
      <c r="Y1914" s="68">
        <v>36525</v>
      </c>
      <c r="Z1914">
        <v>0</v>
      </c>
      <c r="AA1914">
        <v>25</v>
      </c>
      <c r="AB1914" t="s">
        <v>615</v>
      </c>
      <c r="AE1914" t="s">
        <v>437</v>
      </c>
      <c r="AF1914">
        <v>30001</v>
      </c>
    </row>
    <row r="1915" spans="1:32" x14ac:dyDescent="0.25">
      <c r="A1915" t="s">
        <v>1550</v>
      </c>
      <c r="B1915" t="s">
        <v>615</v>
      </c>
      <c r="C1915" s="158" t="str">
        <f t="shared" si="29"/>
        <v>1142361</v>
      </c>
      <c r="D1915">
        <v>114236</v>
      </c>
      <c r="F1915">
        <v>12</v>
      </c>
      <c r="H1915" t="s">
        <v>397</v>
      </c>
      <c r="I1915">
        <v>1027160</v>
      </c>
      <c r="J1915">
        <v>0</v>
      </c>
      <c r="K1915">
        <v>0</v>
      </c>
      <c r="L1915">
        <v>1</v>
      </c>
      <c r="M1915">
        <v>0</v>
      </c>
      <c r="N1915">
        <v>9020292</v>
      </c>
      <c r="O1915">
        <v>1</v>
      </c>
      <c r="P1915" t="s">
        <v>1551</v>
      </c>
      <c r="Q1915">
        <v>1005</v>
      </c>
      <c r="R1915">
        <v>6</v>
      </c>
      <c r="S1915">
        <v>0</v>
      </c>
      <c r="T1915">
        <v>0</v>
      </c>
      <c r="V1915" t="s">
        <v>1387</v>
      </c>
      <c r="W1915">
        <v>3</v>
      </c>
      <c r="X1915" s="68">
        <v>42354</v>
      </c>
      <c r="Y1915" s="68">
        <v>36525</v>
      </c>
      <c r="Z1915">
        <v>0</v>
      </c>
      <c r="AA1915">
        <v>25</v>
      </c>
      <c r="AB1915" t="s">
        <v>615</v>
      </c>
      <c r="AE1915" t="s">
        <v>437</v>
      </c>
      <c r="AF1915">
        <v>30001</v>
      </c>
    </row>
    <row r="1916" spans="1:32" x14ac:dyDescent="0.25">
      <c r="A1916" t="s">
        <v>1550</v>
      </c>
      <c r="B1916" t="s">
        <v>615</v>
      </c>
      <c r="C1916" s="158" t="str">
        <f t="shared" si="29"/>
        <v>1142362</v>
      </c>
      <c r="D1916">
        <v>114236</v>
      </c>
      <c r="F1916">
        <v>12</v>
      </c>
      <c r="H1916" t="s">
        <v>397</v>
      </c>
      <c r="I1916">
        <v>1027161</v>
      </c>
      <c r="J1916">
        <v>0</v>
      </c>
      <c r="K1916">
        <v>0</v>
      </c>
      <c r="L1916">
        <v>1</v>
      </c>
      <c r="M1916">
        <v>0</v>
      </c>
      <c r="N1916">
        <v>9020292</v>
      </c>
      <c r="O1916">
        <v>2</v>
      </c>
      <c r="P1916" t="s">
        <v>1551</v>
      </c>
      <c r="Q1916">
        <v>1005</v>
      </c>
      <c r="R1916">
        <v>6</v>
      </c>
      <c r="S1916">
        <v>0</v>
      </c>
      <c r="T1916">
        <v>0</v>
      </c>
      <c r="V1916" t="s">
        <v>1387</v>
      </c>
      <c r="W1916">
        <v>3</v>
      </c>
      <c r="X1916" s="68">
        <v>42354</v>
      </c>
      <c r="Y1916" s="68">
        <v>36525</v>
      </c>
      <c r="Z1916">
        <v>0</v>
      </c>
      <c r="AA1916">
        <v>25</v>
      </c>
      <c r="AB1916" t="s">
        <v>615</v>
      </c>
      <c r="AE1916" t="s">
        <v>437</v>
      </c>
      <c r="AF1916">
        <v>30001</v>
      </c>
    </row>
    <row r="1917" spans="1:32" x14ac:dyDescent="0.25">
      <c r="A1917" t="s">
        <v>1550</v>
      </c>
      <c r="B1917" t="s">
        <v>615</v>
      </c>
      <c r="C1917" s="158" t="str">
        <f t="shared" si="29"/>
        <v>1142363</v>
      </c>
      <c r="D1917">
        <v>114236</v>
      </c>
      <c r="F1917">
        <v>12</v>
      </c>
      <c r="H1917" t="s">
        <v>397</v>
      </c>
      <c r="I1917">
        <v>1027162</v>
      </c>
      <c r="J1917">
        <v>0</v>
      </c>
      <c r="K1917">
        <v>0</v>
      </c>
      <c r="L1917">
        <v>1</v>
      </c>
      <c r="M1917">
        <v>0</v>
      </c>
      <c r="N1917">
        <v>9020292</v>
      </c>
      <c r="O1917">
        <v>3</v>
      </c>
      <c r="P1917" t="s">
        <v>1551</v>
      </c>
      <c r="Q1917">
        <v>1005</v>
      </c>
      <c r="R1917">
        <v>6</v>
      </c>
      <c r="S1917">
        <v>0</v>
      </c>
      <c r="T1917">
        <v>0</v>
      </c>
      <c r="V1917" t="s">
        <v>1387</v>
      </c>
      <c r="W1917">
        <v>3</v>
      </c>
      <c r="X1917" s="68">
        <v>42354</v>
      </c>
      <c r="Y1917" s="68">
        <v>36525</v>
      </c>
      <c r="Z1917">
        <v>0</v>
      </c>
      <c r="AA1917">
        <v>25</v>
      </c>
      <c r="AB1917" t="s">
        <v>615</v>
      </c>
      <c r="AE1917" t="s">
        <v>437</v>
      </c>
      <c r="AF1917">
        <v>30001</v>
      </c>
    </row>
    <row r="1918" spans="1:32" x14ac:dyDescent="0.25">
      <c r="A1918" t="s">
        <v>1550</v>
      </c>
      <c r="B1918" t="s">
        <v>615</v>
      </c>
      <c r="C1918" s="158" t="str">
        <f t="shared" si="29"/>
        <v>1142364</v>
      </c>
      <c r="D1918">
        <v>114236</v>
      </c>
      <c r="F1918">
        <v>12</v>
      </c>
      <c r="H1918" t="s">
        <v>397</v>
      </c>
      <c r="I1918">
        <v>1027163</v>
      </c>
      <c r="J1918">
        <v>0</v>
      </c>
      <c r="K1918">
        <v>0</v>
      </c>
      <c r="L1918">
        <v>1</v>
      </c>
      <c r="M1918">
        <v>0</v>
      </c>
      <c r="N1918">
        <v>9020292</v>
      </c>
      <c r="O1918">
        <v>4</v>
      </c>
      <c r="P1918" t="s">
        <v>1551</v>
      </c>
      <c r="Q1918">
        <v>1005</v>
      </c>
      <c r="R1918">
        <v>6</v>
      </c>
      <c r="S1918">
        <v>0</v>
      </c>
      <c r="T1918">
        <v>0</v>
      </c>
      <c r="V1918" t="s">
        <v>1387</v>
      </c>
      <c r="W1918">
        <v>3</v>
      </c>
      <c r="X1918" s="68">
        <v>42354</v>
      </c>
      <c r="Y1918" s="68">
        <v>36525</v>
      </c>
      <c r="Z1918">
        <v>0</v>
      </c>
      <c r="AA1918">
        <v>25</v>
      </c>
      <c r="AB1918" t="s">
        <v>615</v>
      </c>
      <c r="AE1918" t="s">
        <v>437</v>
      </c>
      <c r="AF1918">
        <v>30001</v>
      </c>
    </row>
    <row r="1919" spans="1:32" x14ac:dyDescent="0.25">
      <c r="A1919" t="s">
        <v>1550</v>
      </c>
      <c r="B1919" t="s">
        <v>615</v>
      </c>
      <c r="C1919" s="158" t="str">
        <f t="shared" si="29"/>
        <v>1142365</v>
      </c>
      <c r="D1919">
        <v>114236</v>
      </c>
      <c r="F1919">
        <v>12</v>
      </c>
      <c r="H1919" t="s">
        <v>397</v>
      </c>
      <c r="I1919">
        <v>1027164</v>
      </c>
      <c r="J1919">
        <v>0</v>
      </c>
      <c r="K1919">
        <v>0</v>
      </c>
      <c r="L1919">
        <v>1</v>
      </c>
      <c r="M1919">
        <v>0</v>
      </c>
      <c r="N1919">
        <v>9020292</v>
      </c>
      <c r="O1919">
        <v>5</v>
      </c>
      <c r="P1919" t="s">
        <v>1551</v>
      </c>
      <c r="Q1919">
        <v>1005</v>
      </c>
      <c r="R1919">
        <v>6</v>
      </c>
      <c r="S1919">
        <v>0</v>
      </c>
      <c r="T1919">
        <v>0</v>
      </c>
      <c r="V1919" t="s">
        <v>1387</v>
      </c>
      <c r="W1919">
        <v>3</v>
      </c>
      <c r="X1919" s="68">
        <v>42354</v>
      </c>
      <c r="Y1919" s="68">
        <v>36525</v>
      </c>
      <c r="Z1919">
        <v>0</v>
      </c>
      <c r="AA1919">
        <v>25</v>
      </c>
      <c r="AB1919" t="s">
        <v>615</v>
      </c>
      <c r="AE1919" t="s">
        <v>437</v>
      </c>
      <c r="AF1919">
        <v>30001</v>
      </c>
    </row>
    <row r="1920" spans="1:32" x14ac:dyDescent="0.25">
      <c r="A1920" t="s">
        <v>1552</v>
      </c>
      <c r="B1920" t="s">
        <v>615</v>
      </c>
      <c r="C1920" s="158" t="str">
        <f t="shared" si="29"/>
        <v>1142371</v>
      </c>
      <c r="D1920">
        <v>114237</v>
      </c>
      <c r="F1920">
        <v>12</v>
      </c>
      <c r="H1920" t="s">
        <v>397</v>
      </c>
      <c r="I1920">
        <v>1027168</v>
      </c>
      <c r="J1920">
        <v>0</v>
      </c>
      <c r="K1920">
        <v>0</v>
      </c>
      <c r="L1920">
        <v>1</v>
      </c>
      <c r="M1920">
        <v>0</v>
      </c>
      <c r="N1920">
        <v>9020292</v>
      </c>
      <c r="O1920">
        <v>1</v>
      </c>
      <c r="P1920" t="s">
        <v>1553</v>
      </c>
      <c r="Q1920">
        <v>1005</v>
      </c>
      <c r="R1920">
        <v>6</v>
      </c>
      <c r="S1920">
        <v>0</v>
      </c>
      <c r="T1920">
        <v>0</v>
      </c>
      <c r="V1920" t="s">
        <v>1387</v>
      </c>
      <c r="W1920">
        <v>3</v>
      </c>
      <c r="X1920" s="68">
        <v>42354</v>
      </c>
      <c r="Y1920" s="68">
        <v>36525</v>
      </c>
      <c r="AA1920">
        <v>25</v>
      </c>
      <c r="AB1920" t="s">
        <v>615</v>
      </c>
      <c r="AE1920" t="s">
        <v>437</v>
      </c>
      <c r="AF1920">
        <v>30001</v>
      </c>
    </row>
    <row r="1921" spans="1:32" x14ac:dyDescent="0.25">
      <c r="A1921" t="s">
        <v>1552</v>
      </c>
      <c r="B1921" t="s">
        <v>615</v>
      </c>
      <c r="C1921" s="158" t="str">
        <f t="shared" si="29"/>
        <v>1142372</v>
      </c>
      <c r="D1921">
        <v>114237</v>
      </c>
      <c r="F1921">
        <v>12</v>
      </c>
      <c r="H1921" t="s">
        <v>397</v>
      </c>
      <c r="I1921">
        <v>1027169</v>
      </c>
      <c r="J1921">
        <v>0</v>
      </c>
      <c r="K1921">
        <v>0</v>
      </c>
      <c r="L1921">
        <v>1</v>
      </c>
      <c r="M1921">
        <v>0</v>
      </c>
      <c r="N1921">
        <v>9020292</v>
      </c>
      <c r="O1921">
        <v>2</v>
      </c>
      <c r="P1921" t="s">
        <v>1553</v>
      </c>
      <c r="Q1921">
        <v>1005</v>
      </c>
      <c r="R1921">
        <v>6</v>
      </c>
      <c r="S1921">
        <v>0</v>
      </c>
      <c r="T1921">
        <v>0</v>
      </c>
      <c r="V1921" t="s">
        <v>1387</v>
      </c>
      <c r="W1921">
        <v>3</v>
      </c>
      <c r="X1921" s="68">
        <v>42354</v>
      </c>
      <c r="Y1921" s="68">
        <v>36525</v>
      </c>
      <c r="AA1921">
        <v>25</v>
      </c>
      <c r="AB1921" t="s">
        <v>615</v>
      </c>
      <c r="AE1921" t="s">
        <v>437</v>
      </c>
      <c r="AF1921">
        <v>30001</v>
      </c>
    </row>
    <row r="1922" spans="1:32" x14ac:dyDescent="0.25">
      <c r="A1922" t="s">
        <v>1552</v>
      </c>
      <c r="B1922" t="s">
        <v>615</v>
      </c>
      <c r="C1922" s="158" t="str">
        <f t="shared" si="29"/>
        <v>1142373</v>
      </c>
      <c r="D1922">
        <v>114237</v>
      </c>
      <c r="F1922">
        <v>12</v>
      </c>
      <c r="H1922" t="s">
        <v>397</v>
      </c>
      <c r="I1922">
        <v>1027170</v>
      </c>
      <c r="J1922">
        <v>0</v>
      </c>
      <c r="K1922">
        <v>0</v>
      </c>
      <c r="L1922">
        <v>1</v>
      </c>
      <c r="M1922">
        <v>0</v>
      </c>
      <c r="N1922">
        <v>9020292</v>
      </c>
      <c r="O1922">
        <v>3</v>
      </c>
      <c r="P1922" t="s">
        <v>1553</v>
      </c>
      <c r="Q1922">
        <v>1005</v>
      </c>
      <c r="R1922">
        <v>6</v>
      </c>
      <c r="S1922">
        <v>0</v>
      </c>
      <c r="T1922">
        <v>0</v>
      </c>
      <c r="V1922" t="s">
        <v>1387</v>
      </c>
      <c r="W1922">
        <v>3</v>
      </c>
      <c r="X1922" s="68">
        <v>42354</v>
      </c>
      <c r="Y1922" s="68">
        <v>36525</v>
      </c>
      <c r="AA1922">
        <v>25</v>
      </c>
      <c r="AB1922" t="s">
        <v>615</v>
      </c>
      <c r="AE1922" t="s">
        <v>437</v>
      </c>
      <c r="AF1922">
        <v>30001</v>
      </c>
    </row>
    <row r="1923" spans="1:32" x14ac:dyDescent="0.25">
      <c r="A1923" t="s">
        <v>1552</v>
      </c>
      <c r="B1923" t="s">
        <v>615</v>
      </c>
      <c r="C1923" s="158" t="str">
        <f t="shared" ref="C1923:C1986" si="30">D1923&amp;O1923</f>
        <v>1142374</v>
      </c>
      <c r="D1923">
        <v>114237</v>
      </c>
      <c r="F1923">
        <v>12</v>
      </c>
      <c r="H1923" t="s">
        <v>397</v>
      </c>
      <c r="I1923">
        <v>1027171</v>
      </c>
      <c r="J1923">
        <v>0</v>
      </c>
      <c r="K1923">
        <v>0</v>
      </c>
      <c r="L1923">
        <v>1</v>
      </c>
      <c r="M1923">
        <v>0</v>
      </c>
      <c r="N1923">
        <v>9020292</v>
      </c>
      <c r="O1923">
        <v>4</v>
      </c>
      <c r="P1923" t="s">
        <v>1553</v>
      </c>
      <c r="Q1923">
        <v>1005</v>
      </c>
      <c r="R1923">
        <v>6</v>
      </c>
      <c r="S1923">
        <v>0</v>
      </c>
      <c r="T1923">
        <v>0</v>
      </c>
      <c r="V1923" t="s">
        <v>1387</v>
      </c>
      <c r="W1923">
        <v>3</v>
      </c>
      <c r="X1923" s="68">
        <v>42354</v>
      </c>
      <c r="Y1923" s="68">
        <v>36525</v>
      </c>
      <c r="AA1923">
        <v>25</v>
      </c>
      <c r="AB1923" t="s">
        <v>615</v>
      </c>
      <c r="AE1923" t="s">
        <v>437</v>
      </c>
      <c r="AF1923">
        <v>30001</v>
      </c>
    </row>
    <row r="1924" spans="1:32" x14ac:dyDescent="0.25">
      <c r="A1924" t="s">
        <v>1552</v>
      </c>
      <c r="B1924" t="s">
        <v>615</v>
      </c>
      <c r="C1924" s="158" t="str">
        <f t="shared" si="30"/>
        <v>1142375</v>
      </c>
      <c r="D1924">
        <v>114237</v>
      </c>
      <c r="F1924">
        <v>12</v>
      </c>
      <c r="H1924" t="s">
        <v>397</v>
      </c>
      <c r="I1924">
        <v>1027172</v>
      </c>
      <c r="J1924">
        <v>0</v>
      </c>
      <c r="K1924">
        <v>0</v>
      </c>
      <c r="L1924">
        <v>1</v>
      </c>
      <c r="M1924">
        <v>0</v>
      </c>
      <c r="N1924">
        <v>9020292</v>
      </c>
      <c r="O1924">
        <v>5</v>
      </c>
      <c r="P1924" t="s">
        <v>1553</v>
      </c>
      <c r="Q1924">
        <v>1005</v>
      </c>
      <c r="R1924">
        <v>6</v>
      </c>
      <c r="S1924">
        <v>0</v>
      </c>
      <c r="T1924">
        <v>0</v>
      </c>
      <c r="V1924" t="s">
        <v>1387</v>
      </c>
      <c r="W1924">
        <v>3</v>
      </c>
      <c r="X1924" s="68">
        <v>42354</v>
      </c>
      <c r="Y1924" s="68">
        <v>36525</v>
      </c>
      <c r="AA1924">
        <v>25</v>
      </c>
      <c r="AB1924" t="s">
        <v>615</v>
      </c>
      <c r="AE1924" t="s">
        <v>437</v>
      </c>
      <c r="AF1924">
        <v>30001</v>
      </c>
    </row>
    <row r="1925" spans="1:32" x14ac:dyDescent="0.25">
      <c r="A1925" t="s">
        <v>1554</v>
      </c>
      <c r="B1925" t="s">
        <v>615</v>
      </c>
      <c r="C1925" s="158" t="str">
        <f t="shared" si="30"/>
        <v>1142381</v>
      </c>
      <c r="D1925">
        <v>114238</v>
      </c>
      <c r="F1925">
        <v>12</v>
      </c>
      <c r="H1925" t="s">
        <v>397</v>
      </c>
      <c r="I1925">
        <v>1027176</v>
      </c>
      <c r="J1925">
        <v>0</v>
      </c>
      <c r="K1925">
        <v>0</v>
      </c>
      <c r="L1925">
        <v>1</v>
      </c>
      <c r="M1925">
        <v>0</v>
      </c>
      <c r="N1925">
        <v>9020292</v>
      </c>
      <c r="O1925">
        <v>1</v>
      </c>
      <c r="P1925" t="s">
        <v>1555</v>
      </c>
      <c r="Q1925">
        <v>1005</v>
      </c>
      <c r="R1925">
        <v>6</v>
      </c>
      <c r="S1925">
        <v>0</v>
      </c>
      <c r="T1925">
        <v>0</v>
      </c>
      <c r="V1925" t="s">
        <v>1387</v>
      </c>
      <c r="W1925">
        <v>3</v>
      </c>
      <c r="X1925" s="68">
        <v>42354</v>
      </c>
      <c r="Y1925" s="68">
        <v>36525</v>
      </c>
      <c r="AA1925">
        <v>25</v>
      </c>
      <c r="AB1925" t="s">
        <v>615</v>
      </c>
      <c r="AE1925" t="s">
        <v>437</v>
      </c>
      <c r="AF1925">
        <v>30001</v>
      </c>
    </row>
    <row r="1926" spans="1:32" x14ac:dyDescent="0.25">
      <c r="A1926" t="s">
        <v>1554</v>
      </c>
      <c r="B1926" t="s">
        <v>615</v>
      </c>
      <c r="C1926" s="158" t="str">
        <f t="shared" si="30"/>
        <v>1142382</v>
      </c>
      <c r="D1926">
        <v>114238</v>
      </c>
      <c r="F1926">
        <v>12</v>
      </c>
      <c r="H1926" t="s">
        <v>397</v>
      </c>
      <c r="I1926">
        <v>1027177</v>
      </c>
      <c r="J1926">
        <v>0</v>
      </c>
      <c r="K1926">
        <v>0</v>
      </c>
      <c r="L1926">
        <v>1</v>
      </c>
      <c r="M1926">
        <v>0</v>
      </c>
      <c r="N1926">
        <v>9020292</v>
      </c>
      <c r="O1926">
        <v>2</v>
      </c>
      <c r="P1926" t="s">
        <v>1555</v>
      </c>
      <c r="Q1926">
        <v>1005</v>
      </c>
      <c r="R1926">
        <v>6</v>
      </c>
      <c r="S1926">
        <v>0</v>
      </c>
      <c r="T1926">
        <v>0</v>
      </c>
      <c r="V1926" t="s">
        <v>1387</v>
      </c>
      <c r="W1926">
        <v>3</v>
      </c>
      <c r="X1926" s="68">
        <v>42354</v>
      </c>
      <c r="Y1926" s="68">
        <v>36525</v>
      </c>
      <c r="AA1926">
        <v>25</v>
      </c>
      <c r="AB1926" t="s">
        <v>615</v>
      </c>
      <c r="AE1926" t="s">
        <v>437</v>
      </c>
      <c r="AF1926">
        <v>30001</v>
      </c>
    </row>
    <row r="1927" spans="1:32" x14ac:dyDescent="0.25">
      <c r="A1927" t="s">
        <v>1554</v>
      </c>
      <c r="B1927" t="s">
        <v>615</v>
      </c>
      <c r="C1927" s="158" t="str">
        <f t="shared" si="30"/>
        <v>1142383</v>
      </c>
      <c r="D1927">
        <v>114238</v>
      </c>
      <c r="F1927">
        <v>12</v>
      </c>
      <c r="H1927" t="s">
        <v>397</v>
      </c>
      <c r="I1927">
        <v>1027178</v>
      </c>
      <c r="J1927">
        <v>0</v>
      </c>
      <c r="K1927">
        <v>0</v>
      </c>
      <c r="L1927">
        <v>1</v>
      </c>
      <c r="M1927">
        <v>0</v>
      </c>
      <c r="N1927">
        <v>9020292</v>
      </c>
      <c r="O1927">
        <v>3</v>
      </c>
      <c r="P1927" t="s">
        <v>1555</v>
      </c>
      <c r="Q1927">
        <v>1005</v>
      </c>
      <c r="R1927">
        <v>6</v>
      </c>
      <c r="S1927">
        <v>0</v>
      </c>
      <c r="T1927">
        <v>0</v>
      </c>
      <c r="V1927" t="s">
        <v>1387</v>
      </c>
      <c r="W1927">
        <v>3</v>
      </c>
      <c r="X1927" s="68">
        <v>42354</v>
      </c>
      <c r="Y1927" s="68">
        <v>36525</v>
      </c>
      <c r="AA1927">
        <v>25</v>
      </c>
      <c r="AB1927" t="s">
        <v>615</v>
      </c>
      <c r="AE1927" t="s">
        <v>437</v>
      </c>
      <c r="AF1927">
        <v>30001</v>
      </c>
    </row>
    <row r="1928" spans="1:32" x14ac:dyDescent="0.25">
      <c r="A1928" t="s">
        <v>1554</v>
      </c>
      <c r="B1928" t="s">
        <v>615</v>
      </c>
      <c r="C1928" s="158" t="str">
        <f t="shared" si="30"/>
        <v>1142384</v>
      </c>
      <c r="D1928">
        <v>114238</v>
      </c>
      <c r="F1928">
        <v>12</v>
      </c>
      <c r="H1928" t="s">
        <v>397</v>
      </c>
      <c r="I1928">
        <v>1027179</v>
      </c>
      <c r="J1928">
        <v>0</v>
      </c>
      <c r="K1928">
        <v>0</v>
      </c>
      <c r="L1928">
        <v>1</v>
      </c>
      <c r="M1928">
        <v>0</v>
      </c>
      <c r="N1928">
        <v>9020292</v>
      </c>
      <c r="O1928">
        <v>4</v>
      </c>
      <c r="P1928" t="s">
        <v>1555</v>
      </c>
      <c r="Q1928">
        <v>1005</v>
      </c>
      <c r="R1928">
        <v>6</v>
      </c>
      <c r="S1928">
        <v>0</v>
      </c>
      <c r="T1928">
        <v>0</v>
      </c>
      <c r="V1928" t="s">
        <v>1387</v>
      </c>
      <c r="W1928">
        <v>3</v>
      </c>
      <c r="X1928" s="68">
        <v>42354</v>
      </c>
      <c r="Y1928" s="68">
        <v>36525</v>
      </c>
      <c r="AA1928">
        <v>25</v>
      </c>
      <c r="AB1928" t="s">
        <v>615</v>
      </c>
      <c r="AE1928" t="s">
        <v>437</v>
      </c>
      <c r="AF1928">
        <v>30001</v>
      </c>
    </row>
    <row r="1929" spans="1:32" x14ac:dyDescent="0.25">
      <c r="A1929" t="s">
        <v>1554</v>
      </c>
      <c r="B1929" t="s">
        <v>615</v>
      </c>
      <c r="C1929" s="158" t="str">
        <f t="shared" si="30"/>
        <v>1142385</v>
      </c>
      <c r="D1929">
        <v>114238</v>
      </c>
      <c r="F1929">
        <v>12</v>
      </c>
      <c r="H1929" t="s">
        <v>397</v>
      </c>
      <c r="I1929">
        <v>1027180</v>
      </c>
      <c r="J1929">
        <v>0</v>
      </c>
      <c r="K1929">
        <v>0</v>
      </c>
      <c r="L1929">
        <v>1</v>
      </c>
      <c r="M1929">
        <v>0</v>
      </c>
      <c r="N1929">
        <v>9020292</v>
      </c>
      <c r="O1929">
        <v>5</v>
      </c>
      <c r="P1929" t="s">
        <v>1555</v>
      </c>
      <c r="Q1929">
        <v>1005</v>
      </c>
      <c r="R1929">
        <v>6</v>
      </c>
      <c r="S1929">
        <v>0</v>
      </c>
      <c r="T1929">
        <v>0</v>
      </c>
      <c r="V1929" t="s">
        <v>1387</v>
      </c>
      <c r="W1929">
        <v>3</v>
      </c>
      <c r="X1929" s="68">
        <v>42354</v>
      </c>
      <c r="Y1929" s="68">
        <v>36525</v>
      </c>
      <c r="AA1929">
        <v>25</v>
      </c>
      <c r="AB1929" t="s">
        <v>615</v>
      </c>
      <c r="AE1929" t="s">
        <v>437</v>
      </c>
      <c r="AF1929">
        <v>30001</v>
      </c>
    </row>
    <row r="1930" spans="1:32" x14ac:dyDescent="0.25">
      <c r="A1930" t="s">
        <v>1556</v>
      </c>
      <c r="B1930" t="s">
        <v>615</v>
      </c>
      <c r="C1930" s="158" t="str">
        <f t="shared" si="30"/>
        <v>1142391</v>
      </c>
      <c r="D1930">
        <v>114239</v>
      </c>
      <c r="F1930">
        <v>12</v>
      </c>
      <c r="H1930" t="s">
        <v>397</v>
      </c>
      <c r="I1930">
        <v>1027184</v>
      </c>
      <c r="J1930">
        <v>0</v>
      </c>
      <c r="K1930">
        <v>0</v>
      </c>
      <c r="L1930">
        <v>1</v>
      </c>
      <c r="M1930">
        <v>0</v>
      </c>
      <c r="N1930">
        <v>9020292</v>
      </c>
      <c r="O1930">
        <v>1</v>
      </c>
      <c r="P1930" t="s">
        <v>1557</v>
      </c>
      <c r="Q1930">
        <v>1005</v>
      </c>
      <c r="R1930">
        <v>6</v>
      </c>
      <c r="S1930">
        <v>0</v>
      </c>
      <c r="T1930">
        <v>0</v>
      </c>
      <c r="V1930" t="s">
        <v>1387</v>
      </c>
      <c r="W1930">
        <v>3</v>
      </c>
      <c r="X1930" s="68">
        <v>42354</v>
      </c>
      <c r="Y1930" s="68">
        <v>36525</v>
      </c>
      <c r="AA1930">
        <v>25</v>
      </c>
      <c r="AB1930" t="s">
        <v>615</v>
      </c>
      <c r="AE1930" t="s">
        <v>437</v>
      </c>
      <c r="AF1930">
        <v>30001</v>
      </c>
    </row>
    <row r="1931" spans="1:32" x14ac:dyDescent="0.25">
      <c r="A1931" t="s">
        <v>1556</v>
      </c>
      <c r="B1931" t="s">
        <v>615</v>
      </c>
      <c r="C1931" s="158" t="str">
        <f t="shared" si="30"/>
        <v>1142392</v>
      </c>
      <c r="D1931">
        <v>114239</v>
      </c>
      <c r="F1931">
        <v>12</v>
      </c>
      <c r="H1931" t="s">
        <v>397</v>
      </c>
      <c r="I1931">
        <v>1027185</v>
      </c>
      <c r="J1931">
        <v>0</v>
      </c>
      <c r="K1931">
        <v>0</v>
      </c>
      <c r="L1931">
        <v>1</v>
      </c>
      <c r="M1931">
        <v>0</v>
      </c>
      <c r="N1931">
        <v>9020292</v>
      </c>
      <c r="O1931">
        <v>2</v>
      </c>
      <c r="P1931" t="s">
        <v>1557</v>
      </c>
      <c r="Q1931">
        <v>1005</v>
      </c>
      <c r="R1931">
        <v>6</v>
      </c>
      <c r="S1931">
        <v>0</v>
      </c>
      <c r="T1931">
        <v>0</v>
      </c>
      <c r="V1931" t="s">
        <v>1387</v>
      </c>
      <c r="W1931">
        <v>3</v>
      </c>
      <c r="X1931" s="68">
        <v>42354</v>
      </c>
      <c r="Y1931" s="68">
        <v>36525</v>
      </c>
      <c r="AA1931">
        <v>25</v>
      </c>
      <c r="AB1931" t="s">
        <v>615</v>
      </c>
      <c r="AE1931" t="s">
        <v>437</v>
      </c>
      <c r="AF1931">
        <v>30001</v>
      </c>
    </row>
    <row r="1932" spans="1:32" x14ac:dyDescent="0.25">
      <c r="A1932" t="s">
        <v>1556</v>
      </c>
      <c r="B1932" t="s">
        <v>615</v>
      </c>
      <c r="C1932" s="158" t="str">
        <f t="shared" si="30"/>
        <v>1142393</v>
      </c>
      <c r="D1932">
        <v>114239</v>
      </c>
      <c r="F1932">
        <v>12</v>
      </c>
      <c r="H1932" t="s">
        <v>397</v>
      </c>
      <c r="I1932">
        <v>1027186</v>
      </c>
      <c r="J1932">
        <v>0</v>
      </c>
      <c r="K1932">
        <v>0</v>
      </c>
      <c r="L1932">
        <v>1</v>
      </c>
      <c r="M1932">
        <v>0</v>
      </c>
      <c r="N1932">
        <v>9020292</v>
      </c>
      <c r="O1932">
        <v>3</v>
      </c>
      <c r="P1932" t="s">
        <v>1557</v>
      </c>
      <c r="Q1932">
        <v>1005</v>
      </c>
      <c r="R1932">
        <v>6</v>
      </c>
      <c r="S1932">
        <v>0</v>
      </c>
      <c r="T1932">
        <v>0</v>
      </c>
      <c r="V1932" t="s">
        <v>1387</v>
      </c>
      <c r="W1932">
        <v>3</v>
      </c>
      <c r="X1932" s="68">
        <v>42354</v>
      </c>
      <c r="Y1932" s="68">
        <v>36525</v>
      </c>
      <c r="AA1932">
        <v>25</v>
      </c>
      <c r="AB1932" t="s">
        <v>615</v>
      </c>
      <c r="AE1932" t="s">
        <v>437</v>
      </c>
      <c r="AF1932">
        <v>30001</v>
      </c>
    </row>
    <row r="1933" spans="1:32" x14ac:dyDescent="0.25">
      <c r="A1933" t="s">
        <v>1556</v>
      </c>
      <c r="B1933" t="s">
        <v>615</v>
      </c>
      <c r="C1933" s="158" t="str">
        <f t="shared" si="30"/>
        <v>1142394</v>
      </c>
      <c r="D1933">
        <v>114239</v>
      </c>
      <c r="F1933">
        <v>12</v>
      </c>
      <c r="H1933" t="s">
        <v>397</v>
      </c>
      <c r="I1933">
        <v>1027187</v>
      </c>
      <c r="J1933">
        <v>0</v>
      </c>
      <c r="K1933">
        <v>0</v>
      </c>
      <c r="L1933">
        <v>1</v>
      </c>
      <c r="M1933">
        <v>0</v>
      </c>
      <c r="N1933">
        <v>9020292</v>
      </c>
      <c r="O1933">
        <v>4</v>
      </c>
      <c r="P1933" t="s">
        <v>1557</v>
      </c>
      <c r="Q1933">
        <v>1005</v>
      </c>
      <c r="R1933">
        <v>6</v>
      </c>
      <c r="S1933">
        <v>0</v>
      </c>
      <c r="T1933">
        <v>0</v>
      </c>
      <c r="V1933" t="s">
        <v>1387</v>
      </c>
      <c r="W1933">
        <v>3</v>
      </c>
      <c r="X1933" s="68">
        <v>42354</v>
      </c>
      <c r="Y1933" s="68">
        <v>36525</v>
      </c>
      <c r="AA1933">
        <v>25</v>
      </c>
      <c r="AB1933" t="s">
        <v>615</v>
      </c>
      <c r="AE1933" t="s">
        <v>437</v>
      </c>
      <c r="AF1933">
        <v>30001</v>
      </c>
    </row>
    <row r="1934" spans="1:32" x14ac:dyDescent="0.25">
      <c r="A1934" t="s">
        <v>1556</v>
      </c>
      <c r="B1934" t="s">
        <v>615</v>
      </c>
      <c r="C1934" s="158" t="str">
        <f t="shared" si="30"/>
        <v>1142395</v>
      </c>
      <c r="D1934">
        <v>114239</v>
      </c>
      <c r="F1934">
        <v>12</v>
      </c>
      <c r="H1934" t="s">
        <v>397</v>
      </c>
      <c r="I1934">
        <v>1027188</v>
      </c>
      <c r="J1934">
        <v>0</v>
      </c>
      <c r="K1934">
        <v>0</v>
      </c>
      <c r="L1934">
        <v>1</v>
      </c>
      <c r="M1934">
        <v>0</v>
      </c>
      <c r="N1934">
        <v>9020292</v>
      </c>
      <c r="O1934">
        <v>5</v>
      </c>
      <c r="P1934" t="s">
        <v>1557</v>
      </c>
      <c r="Q1934">
        <v>1005</v>
      </c>
      <c r="R1934">
        <v>6</v>
      </c>
      <c r="S1934">
        <v>0</v>
      </c>
      <c r="T1934">
        <v>0</v>
      </c>
      <c r="V1934" t="s">
        <v>1387</v>
      </c>
      <c r="W1934">
        <v>3</v>
      </c>
      <c r="X1934" s="68">
        <v>42354</v>
      </c>
      <c r="Y1934" s="68">
        <v>36525</v>
      </c>
      <c r="AA1934">
        <v>25</v>
      </c>
      <c r="AB1934" t="s">
        <v>615</v>
      </c>
      <c r="AE1934" t="s">
        <v>437</v>
      </c>
      <c r="AF1934">
        <v>30001</v>
      </c>
    </row>
    <row r="1935" spans="1:32" x14ac:dyDescent="0.25">
      <c r="A1935" t="s">
        <v>904</v>
      </c>
      <c r="C1935" s="158" t="str">
        <f t="shared" si="30"/>
        <v>1142681</v>
      </c>
      <c r="D1935">
        <v>114268</v>
      </c>
      <c r="F1935">
        <v>12</v>
      </c>
      <c r="G1935">
        <v>59</v>
      </c>
      <c r="I1935">
        <v>1030166</v>
      </c>
      <c r="J1935">
        <v>1</v>
      </c>
      <c r="K1935">
        <v>0</v>
      </c>
      <c r="L1935">
        <v>0</v>
      </c>
      <c r="M1935">
        <v>0</v>
      </c>
      <c r="N1935">
        <v>9020256</v>
      </c>
      <c r="O1935">
        <v>1</v>
      </c>
      <c r="P1935" t="s">
        <v>905</v>
      </c>
      <c r="Q1935">
        <v>1005</v>
      </c>
      <c r="R1935">
        <v>3</v>
      </c>
      <c r="S1935">
        <v>0</v>
      </c>
      <c r="T1935">
        <v>1001376</v>
      </c>
      <c r="U1935" t="s">
        <v>393</v>
      </c>
      <c r="V1935" t="s">
        <v>1387</v>
      </c>
      <c r="W1935">
        <v>3</v>
      </c>
      <c r="X1935" s="68">
        <v>36892</v>
      </c>
      <c r="Y1935" s="68">
        <v>36525</v>
      </c>
      <c r="Z1935">
        <v>0</v>
      </c>
      <c r="AA1935">
        <v>22</v>
      </c>
      <c r="AB1935" t="s">
        <v>607</v>
      </c>
      <c r="AE1935" t="s">
        <v>437</v>
      </c>
      <c r="AF1935">
        <v>30001</v>
      </c>
    </row>
    <row r="1936" spans="1:32" x14ac:dyDescent="0.25">
      <c r="A1936" t="s">
        <v>904</v>
      </c>
      <c r="C1936" s="158" t="str">
        <f t="shared" si="30"/>
        <v>1142682</v>
      </c>
      <c r="D1936">
        <v>114268</v>
      </c>
      <c r="F1936">
        <v>12</v>
      </c>
      <c r="G1936">
        <v>66</v>
      </c>
      <c r="I1936">
        <v>1030167</v>
      </c>
      <c r="J1936">
        <v>1</v>
      </c>
      <c r="K1936">
        <v>0</v>
      </c>
      <c r="L1936">
        <v>0</v>
      </c>
      <c r="M1936">
        <v>0</v>
      </c>
      <c r="N1936">
        <v>9020256</v>
      </c>
      <c r="O1936">
        <v>2</v>
      </c>
      <c r="P1936" t="s">
        <v>905</v>
      </c>
      <c r="Q1936">
        <v>1005</v>
      </c>
      <c r="R1936">
        <v>3</v>
      </c>
      <c r="S1936">
        <v>0</v>
      </c>
      <c r="T1936">
        <v>1001376</v>
      </c>
      <c r="U1936" t="s">
        <v>393</v>
      </c>
      <c r="V1936" t="s">
        <v>1387</v>
      </c>
      <c r="W1936">
        <v>3</v>
      </c>
      <c r="X1936" s="68">
        <v>36892</v>
      </c>
      <c r="Y1936" s="68">
        <v>36525</v>
      </c>
      <c r="Z1936">
        <v>0</v>
      </c>
      <c r="AA1936">
        <v>22</v>
      </c>
      <c r="AB1936" t="s">
        <v>607</v>
      </c>
      <c r="AE1936" t="s">
        <v>437</v>
      </c>
      <c r="AF1936">
        <v>30001</v>
      </c>
    </row>
    <row r="1937" spans="1:32" x14ac:dyDescent="0.25">
      <c r="A1937" t="s">
        <v>904</v>
      </c>
      <c r="C1937" s="158" t="str">
        <f t="shared" si="30"/>
        <v>1142683</v>
      </c>
      <c r="D1937">
        <v>114268</v>
      </c>
      <c r="F1937">
        <v>12</v>
      </c>
      <c r="G1937">
        <v>75</v>
      </c>
      <c r="I1937">
        <v>1030168</v>
      </c>
      <c r="J1937">
        <v>1</v>
      </c>
      <c r="K1937">
        <v>0</v>
      </c>
      <c r="L1937">
        <v>0</v>
      </c>
      <c r="M1937">
        <v>0</v>
      </c>
      <c r="N1937">
        <v>9020256</v>
      </c>
      <c r="O1937">
        <v>3</v>
      </c>
      <c r="P1937" t="s">
        <v>905</v>
      </c>
      <c r="Q1937">
        <v>1005</v>
      </c>
      <c r="R1937">
        <v>3</v>
      </c>
      <c r="S1937">
        <v>0</v>
      </c>
      <c r="T1937">
        <v>1001376</v>
      </c>
      <c r="U1937" t="s">
        <v>393</v>
      </c>
      <c r="V1937" t="s">
        <v>1387</v>
      </c>
      <c r="W1937">
        <v>3</v>
      </c>
      <c r="X1937" s="68">
        <v>36892</v>
      </c>
      <c r="Y1937" s="68">
        <v>36525</v>
      </c>
      <c r="Z1937">
        <v>0</v>
      </c>
      <c r="AA1937">
        <v>22</v>
      </c>
      <c r="AB1937" t="s">
        <v>607</v>
      </c>
      <c r="AE1937" t="s">
        <v>437</v>
      </c>
      <c r="AF1937">
        <v>30001</v>
      </c>
    </row>
    <row r="1938" spans="1:32" x14ac:dyDescent="0.25">
      <c r="A1938" t="s">
        <v>904</v>
      </c>
      <c r="C1938" s="158" t="str">
        <f t="shared" si="30"/>
        <v>1142684</v>
      </c>
      <c r="D1938">
        <v>114268</v>
      </c>
      <c r="F1938">
        <v>12</v>
      </c>
      <c r="G1938">
        <v>69.5</v>
      </c>
      <c r="I1938">
        <v>1030169</v>
      </c>
      <c r="J1938">
        <v>1</v>
      </c>
      <c r="K1938">
        <v>0</v>
      </c>
      <c r="L1938">
        <v>0</v>
      </c>
      <c r="M1938">
        <v>0</v>
      </c>
      <c r="N1938">
        <v>9020256</v>
      </c>
      <c r="O1938">
        <v>4</v>
      </c>
      <c r="P1938" t="s">
        <v>905</v>
      </c>
      <c r="Q1938">
        <v>1005</v>
      </c>
      <c r="R1938">
        <v>3</v>
      </c>
      <c r="S1938">
        <v>0</v>
      </c>
      <c r="T1938">
        <v>1001376</v>
      </c>
      <c r="U1938" t="s">
        <v>393</v>
      </c>
      <c r="V1938" t="s">
        <v>1387</v>
      </c>
      <c r="W1938">
        <v>3</v>
      </c>
      <c r="X1938" s="68">
        <v>36892</v>
      </c>
      <c r="Y1938" s="68">
        <v>36525</v>
      </c>
      <c r="Z1938">
        <v>0</v>
      </c>
      <c r="AA1938">
        <v>22</v>
      </c>
      <c r="AB1938" t="s">
        <v>607</v>
      </c>
      <c r="AE1938" t="s">
        <v>437</v>
      </c>
      <c r="AF1938">
        <v>30001</v>
      </c>
    </row>
    <row r="1939" spans="1:32" x14ac:dyDescent="0.25">
      <c r="A1939" t="s">
        <v>904</v>
      </c>
      <c r="C1939" s="158" t="str">
        <f t="shared" si="30"/>
        <v>1142685</v>
      </c>
      <c r="D1939">
        <v>114268</v>
      </c>
      <c r="F1939">
        <v>12</v>
      </c>
      <c r="G1939">
        <v>79</v>
      </c>
      <c r="I1939">
        <v>1030170</v>
      </c>
      <c r="J1939">
        <v>1</v>
      </c>
      <c r="K1939">
        <v>0</v>
      </c>
      <c r="L1939">
        <v>0</v>
      </c>
      <c r="M1939">
        <v>0</v>
      </c>
      <c r="N1939">
        <v>9020256</v>
      </c>
      <c r="O1939">
        <v>5</v>
      </c>
      <c r="P1939" t="s">
        <v>905</v>
      </c>
      <c r="Q1939">
        <v>1005</v>
      </c>
      <c r="R1939">
        <v>3</v>
      </c>
      <c r="S1939">
        <v>0</v>
      </c>
      <c r="T1939">
        <v>1001376</v>
      </c>
      <c r="U1939" t="s">
        <v>393</v>
      </c>
      <c r="V1939" t="s">
        <v>1387</v>
      </c>
      <c r="W1939">
        <v>3</v>
      </c>
      <c r="X1939" s="68">
        <v>36892</v>
      </c>
      <c r="Y1939" s="68">
        <v>36525</v>
      </c>
      <c r="Z1939">
        <v>0</v>
      </c>
      <c r="AA1939">
        <v>22</v>
      </c>
      <c r="AB1939" t="s">
        <v>607</v>
      </c>
      <c r="AE1939" t="s">
        <v>437</v>
      </c>
      <c r="AF1939">
        <v>30001</v>
      </c>
    </row>
    <row r="1940" spans="1:32" x14ac:dyDescent="0.25">
      <c r="A1940" t="s">
        <v>906</v>
      </c>
      <c r="B1940" t="s">
        <v>615</v>
      </c>
      <c r="C1940" s="158" t="str">
        <f t="shared" si="30"/>
        <v>1142731</v>
      </c>
      <c r="D1940">
        <v>114273</v>
      </c>
      <c r="F1940">
        <v>12</v>
      </c>
      <c r="G1940">
        <v>27.2</v>
      </c>
      <c r="I1940">
        <v>1027237</v>
      </c>
      <c r="J1940">
        <v>1</v>
      </c>
      <c r="K1940">
        <v>0</v>
      </c>
      <c r="L1940">
        <v>1</v>
      </c>
      <c r="M1940">
        <v>0</v>
      </c>
      <c r="N1940">
        <v>9020305</v>
      </c>
      <c r="O1940">
        <v>1</v>
      </c>
      <c r="P1940" t="s">
        <v>150</v>
      </c>
      <c r="Q1940">
        <v>1005</v>
      </c>
      <c r="R1940">
        <v>6</v>
      </c>
      <c r="S1940">
        <v>0</v>
      </c>
      <c r="T1940">
        <v>0</v>
      </c>
      <c r="V1940" t="s">
        <v>1387</v>
      </c>
      <c r="W1940">
        <v>3</v>
      </c>
      <c r="X1940" s="68">
        <v>42354</v>
      </c>
      <c r="Y1940" s="68">
        <v>36525</v>
      </c>
      <c r="Z1940">
        <v>0</v>
      </c>
      <c r="AA1940">
        <v>25</v>
      </c>
      <c r="AB1940" t="s">
        <v>615</v>
      </c>
      <c r="AE1940" t="s">
        <v>437</v>
      </c>
      <c r="AF1940">
        <v>30001</v>
      </c>
    </row>
    <row r="1941" spans="1:32" x14ac:dyDescent="0.25">
      <c r="A1941" t="s">
        <v>906</v>
      </c>
      <c r="B1941" t="s">
        <v>615</v>
      </c>
      <c r="C1941" s="158" t="str">
        <f t="shared" si="30"/>
        <v>1142732</v>
      </c>
      <c r="D1941">
        <v>114273</v>
      </c>
      <c r="F1941">
        <v>12</v>
      </c>
      <c r="G1941">
        <v>32.700000000000003</v>
      </c>
      <c r="I1941">
        <v>1027238</v>
      </c>
      <c r="J1941">
        <v>1</v>
      </c>
      <c r="K1941">
        <v>0</v>
      </c>
      <c r="L1941">
        <v>1</v>
      </c>
      <c r="M1941">
        <v>0</v>
      </c>
      <c r="N1941">
        <v>9020305</v>
      </c>
      <c r="O1941">
        <v>2</v>
      </c>
      <c r="P1941" t="s">
        <v>150</v>
      </c>
      <c r="Q1941">
        <v>1005</v>
      </c>
      <c r="R1941">
        <v>6</v>
      </c>
      <c r="S1941">
        <v>0</v>
      </c>
      <c r="T1941">
        <v>0</v>
      </c>
      <c r="V1941" t="s">
        <v>1387</v>
      </c>
      <c r="W1941">
        <v>3</v>
      </c>
      <c r="X1941" s="68">
        <v>42354</v>
      </c>
      <c r="Y1941" s="68">
        <v>36525</v>
      </c>
      <c r="Z1941">
        <v>0</v>
      </c>
      <c r="AA1941">
        <v>25</v>
      </c>
      <c r="AB1941" t="s">
        <v>615</v>
      </c>
      <c r="AE1941" t="s">
        <v>437</v>
      </c>
      <c r="AF1941">
        <v>30001</v>
      </c>
    </row>
    <row r="1942" spans="1:32" x14ac:dyDescent="0.25">
      <c r="A1942" t="s">
        <v>906</v>
      </c>
      <c r="B1942" t="s">
        <v>615</v>
      </c>
      <c r="C1942" s="158" t="str">
        <f t="shared" si="30"/>
        <v>1142733</v>
      </c>
      <c r="D1942">
        <v>114273</v>
      </c>
      <c r="F1942">
        <v>12</v>
      </c>
      <c r="G1942">
        <v>40.299999999999997</v>
      </c>
      <c r="I1942">
        <v>1027239</v>
      </c>
      <c r="J1942">
        <v>1</v>
      </c>
      <c r="K1942">
        <v>0</v>
      </c>
      <c r="L1942">
        <v>1</v>
      </c>
      <c r="M1942">
        <v>0</v>
      </c>
      <c r="N1942">
        <v>9020305</v>
      </c>
      <c r="O1942">
        <v>3</v>
      </c>
      <c r="P1942" t="s">
        <v>150</v>
      </c>
      <c r="Q1942">
        <v>1005</v>
      </c>
      <c r="R1942">
        <v>6</v>
      </c>
      <c r="S1942">
        <v>0</v>
      </c>
      <c r="T1942">
        <v>0</v>
      </c>
      <c r="V1942" t="s">
        <v>1387</v>
      </c>
      <c r="W1942">
        <v>3</v>
      </c>
      <c r="X1942" s="68">
        <v>42354</v>
      </c>
      <c r="Y1942" s="68">
        <v>36525</v>
      </c>
      <c r="Z1942">
        <v>0</v>
      </c>
      <c r="AA1942">
        <v>25</v>
      </c>
      <c r="AB1942" t="s">
        <v>615</v>
      </c>
      <c r="AE1942" t="s">
        <v>437</v>
      </c>
      <c r="AF1942">
        <v>30001</v>
      </c>
    </row>
    <row r="1943" spans="1:32" x14ac:dyDescent="0.25">
      <c r="A1943" t="s">
        <v>906</v>
      </c>
      <c r="B1943" t="s">
        <v>615</v>
      </c>
      <c r="C1943" s="158" t="str">
        <f t="shared" si="30"/>
        <v>1142734</v>
      </c>
      <c r="D1943">
        <v>114273</v>
      </c>
      <c r="F1943">
        <v>12</v>
      </c>
      <c r="G1943">
        <v>34.799999999999997</v>
      </c>
      <c r="I1943">
        <v>1027240</v>
      </c>
      <c r="J1943">
        <v>1</v>
      </c>
      <c r="K1943">
        <v>0</v>
      </c>
      <c r="L1943">
        <v>1</v>
      </c>
      <c r="M1943">
        <v>0</v>
      </c>
      <c r="N1943">
        <v>9020305</v>
      </c>
      <c r="O1943">
        <v>4</v>
      </c>
      <c r="P1943" t="s">
        <v>150</v>
      </c>
      <c r="Q1943">
        <v>1005</v>
      </c>
      <c r="R1943">
        <v>6</v>
      </c>
      <c r="S1943">
        <v>0</v>
      </c>
      <c r="T1943">
        <v>0</v>
      </c>
      <c r="V1943" t="s">
        <v>1387</v>
      </c>
      <c r="W1943">
        <v>3</v>
      </c>
      <c r="X1943" s="68">
        <v>42354</v>
      </c>
      <c r="Y1943" s="68">
        <v>36525</v>
      </c>
      <c r="Z1943">
        <v>0</v>
      </c>
      <c r="AA1943">
        <v>25</v>
      </c>
      <c r="AB1943" t="s">
        <v>615</v>
      </c>
      <c r="AE1943" t="s">
        <v>437</v>
      </c>
      <c r="AF1943">
        <v>30001</v>
      </c>
    </row>
    <row r="1944" spans="1:32" x14ac:dyDescent="0.25">
      <c r="A1944" t="s">
        <v>906</v>
      </c>
      <c r="B1944" t="s">
        <v>615</v>
      </c>
      <c r="C1944" s="158" t="str">
        <f t="shared" si="30"/>
        <v>1142735</v>
      </c>
      <c r="D1944">
        <v>114273</v>
      </c>
      <c r="F1944">
        <v>12</v>
      </c>
      <c r="G1944">
        <v>42.4</v>
      </c>
      <c r="I1944">
        <v>1027241</v>
      </c>
      <c r="J1944">
        <v>1</v>
      </c>
      <c r="K1944">
        <v>0</v>
      </c>
      <c r="L1944">
        <v>1</v>
      </c>
      <c r="M1944">
        <v>0</v>
      </c>
      <c r="N1944">
        <v>9020305</v>
      </c>
      <c r="O1944">
        <v>5</v>
      </c>
      <c r="P1944" t="s">
        <v>150</v>
      </c>
      <c r="Q1944">
        <v>1005</v>
      </c>
      <c r="R1944">
        <v>6</v>
      </c>
      <c r="S1944">
        <v>0</v>
      </c>
      <c r="T1944">
        <v>0</v>
      </c>
      <c r="V1944" t="s">
        <v>1387</v>
      </c>
      <c r="W1944">
        <v>3</v>
      </c>
      <c r="X1944" s="68">
        <v>42354</v>
      </c>
      <c r="Y1944" s="68">
        <v>36525</v>
      </c>
      <c r="Z1944">
        <v>0</v>
      </c>
      <c r="AA1944">
        <v>25</v>
      </c>
      <c r="AB1944" t="s">
        <v>615</v>
      </c>
      <c r="AE1944" t="s">
        <v>437</v>
      </c>
      <c r="AF1944">
        <v>30001</v>
      </c>
    </row>
    <row r="1945" spans="1:32" x14ac:dyDescent="0.25">
      <c r="A1945" t="s">
        <v>907</v>
      </c>
      <c r="B1945" t="s">
        <v>615</v>
      </c>
      <c r="C1945" s="158" t="str">
        <f t="shared" si="30"/>
        <v>1142841</v>
      </c>
      <c r="D1945">
        <v>114284</v>
      </c>
      <c r="F1945">
        <v>12</v>
      </c>
      <c r="G1945">
        <v>12</v>
      </c>
      <c r="I1945">
        <v>1027245</v>
      </c>
      <c r="J1945">
        <v>1</v>
      </c>
      <c r="K1945">
        <v>0</v>
      </c>
      <c r="L1945">
        <v>1</v>
      </c>
      <c r="M1945">
        <v>0</v>
      </c>
      <c r="N1945">
        <v>9020305</v>
      </c>
      <c r="O1945">
        <v>1</v>
      </c>
      <c r="P1945" t="s">
        <v>908</v>
      </c>
      <c r="Q1945">
        <v>1005</v>
      </c>
      <c r="R1945">
        <v>6</v>
      </c>
      <c r="S1945">
        <v>0</v>
      </c>
      <c r="T1945">
        <v>0</v>
      </c>
      <c r="V1945" t="s">
        <v>1387</v>
      </c>
      <c r="W1945">
        <v>3</v>
      </c>
      <c r="X1945" s="68">
        <v>42354</v>
      </c>
      <c r="Y1945" s="68">
        <v>36525</v>
      </c>
      <c r="Z1945">
        <v>0</v>
      </c>
      <c r="AA1945">
        <v>25</v>
      </c>
      <c r="AB1945" t="s">
        <v>615</v>
      </c>
      <c r="AE1945" t="s">
        <v>437</v>
      </c>
      <c r="AF1945">
        <v>30001</v>
      </c>
    </row>
    <row r="1946" spans="1:32" x14ac:dyDescent="0.25">
      <c r="A1946" t="s">
        <v>907</v>
      </c>
      <c r="B1946" t="s">
        <v>615</v>
      </c>
      <c r="C1946" s="158" t="str">
        <f t="shared" si="30"/>
        <v>1142842</v>
      </c>
      <c r="D1946">
        <v>114284</v>
      </c>
      <c r="F1946">
        <v>12</v>
      </c>
      <c r="G1946">
        <v>15</v>
      </c>
      <c r="I1946">
        <v>1027246</v>
      </c>
      <c r="J1946">
        <v>1</v>
      </c>
      <c r="K1946">
        <v>0</v>
      </c>
      <c r="L1946">
        <v>1</v>
      </c>
      <c r="M1946">
        <v>0</v>
      </c>
      <c r="N1946">
        <v>9020305</v>
      </c>
      <c r="O1946">
        <v>2</v>
      </c>
      <c r="P1946" t="s">
        <v>908</v>
      </c>
      <c r="Q1946">
        <v>1005</v>
      </c>
      <c r="R1946">
        <v>6</v>
      </c>
      <c r="S1946">
        <v>0</v>
      </c>
      <c r="T1946">
        <v>0</v>
      </c>
      <c r="V1946" t="s">
        <v>1387</v>
      </c>
      <c r="W1946">
        <v>3</v>
      </c>
      <c r="X1946" s="68">
        <v>42354</v>
      </c>
      <c r="Y1946" s="68">
        <v>36525</v>
      </c>
      <c r="Z1946">
        <v>0</v>
      </c>
      <c r="AA1946">
        <v>25</v>
      </c>
      <c r="AB1946" t="s">
        <v>615</v>
      </c>
      <c r="AE1946" t="s">
        <v>437</v>
      </c>
      <c r="AF1946">
        <v>30001</v>
      </c>
    </row>
    <row r="1947" spans="1:32" x14ac:dyDescent="0.25">
      <c r="A1947" t="s">
        <v>907</v>
      </c>
      <c r="B1947" t="s">
        <v>615</v>
      </c>
      <c r="C1947" s="158" t="str">
        <f t="shared" si="30"/>
        <v>1142843</v>
      </c>
      <c r="D1947">
        <v>114284</v>
      </c>
      <c r="F1947">
        <v>12</v>
      </c>
      <c r="G1947">
        <v>19.600000000000001</v>
      </c>
      <c r="I1947">
        <v>1027247</v>
      </c>
      <c r="J1947">
        <v>1</v>
      </c>
      <c r="K1947">
        <v>0</v>
      </c>
      <c r="L1947">
        <v>1</v>
      </c>
      <c r="M1947">
        <v>0</v>
      </c>
      <c r="N1947">
        <v>9020305</v>
      </c>
      <c r="O1947">
        <v>3</v>
      </c>
      <c r="P1947" t="s">
        <v>908</v>
      </c>
      <c r="Q1947">
        <v>1005</v>
      </c>
      <c r="R1947">
        <v>6</v>
      </c>
      <c r="S1947">
        <v>0</v>
      </c>
      <c r="T1947">
        <v>0</v>
      </c>
      <c r="V1947" t="s">
        <v>1387</v>
      </c>
      <c r="W1947">
        <v>3</v>
      </c>
      <c r="X1947" s="68">
        <v>42354</v>
      </c>
      <c r="Y1947" s="68">
        <v>36525</v>
      </c>
      <c r="Z1947">
        <v>0</v>
      </c>
      <c r="AA1947">
        <v>25</v>
      </c>
      <c r="AB1947" t="s">
        <v>615</v>
      </c>
      <c r="AE1947" t="s">
        <v>437</v>
      </c>
      <c r="AF1947">
        <v>30001</v>
      </c>
    </row>
    <row r="1948" spans="1:32" x14ac:dyDescent="0.25">
      <c r="A1948" t="s">
        <v>907</v>
      </c>
      <c r="B1948" t="s">
        <v>615</v>
      </c>
      <c r="C1948" s="158" t="str">
        <f t="shared" si="30"/>
        <v>1142844</v>
      </c>
      <c r="D1948">
        <v>114284</v>
      </c>
      <c r="F1948">
        <v>12</v>
      </c>
      <c r="G1948">
        <v>16.399999999999999</v>
      </c>
      <c r="I1948">
        <v>1027248</v>
      </c>
      <c r="J1948">
        <v>1</v>
      </c>
      <c r="K1948">
        <v>0</v>
      </c>
      <c r="L1948">
        <v>1</v>
      </c>
      <c r="M1948">
        <v>0</v>
      </c>
      <c r="N1948">
        <v>9020305</v>
      </c>
      <c r="O1948">
        <v>4</v>
      </c>
      <c r="P1948" t="s">
        <v>908</v>
      </c>
      <c r="Q1948">
        <v>1005</v>
      </c>
      <c r="R1948">
        <v>6</v>
      </c>
      <c r="S1948">
        <v>0</v>
      </c>
      <c r="T1948">
        <v>0</v>
      </c>
      <c r="V1948" t="s">
        <v>1387</v>
      </c>
      <c r="W1948">
        <v>3</v>
      </c>
      <c r="X1948" s="68">
        <v>42354</v>
      </c>
      <c r="Y1948" s="68">
        <v>36525</v>
      </c>
      <c r="Z1948">
        <v>0</v>
      </c>
      <c r="AA1948">
        <v>25</v>
      </c>
      <c r="AB1948" t="s">
        <v>615</v>
      </c>
      <c r="AE1948" t="s">
        <v>437</v>
      </c>
      <c r="AF1948">
        <v>30001</v>
      </c>
    </row>
    <row r="1949" spans="1:32" x14ac:dyDescent="0.25">
      <c r="A1949" t="s">
        <v>907</v>
      </c>
      <c r="B1949" t="s">
        <v>615</v>
      </c>
      <c r="C1949" s="158" t="str">
        <f t="shared" si="30"/>
        <v>1142845</v>
      </c>
      <c r="D1949">
        <v>114284</v>
      </c>
      <c r="F1949">
        <v>12</v>
      </c>
      <c r="G1949">
        <v>21.8</v>
      </c>
      <c r="I1949">
        <v>1027249</v>
      </c>
      <c r="J1949">
        <v>1</v>
      </c>
      <c r="K1949">
        <v>0</v>
      </c>
      <c r="L1949">
        <v>1</v>
      </c>
      <c r="M1949">
        <v>0</v>
      </c>
      <c r="N1949">
        <v>9020305</v>
      </c>
      <c r="O1949">
        <v>5</v>
      </c>
      <c r="P1949" t="s">
        <v>908</v>
      </c>
      <c r="Q1949">
        <v>1005</v>
      </c>
      <c r="R1949">
        <v>6</v>
      </c>
      <c r="S1949">
        <v>0</v>
      </c>
      <c r="T1949">
        <v>0</v>
      </c>
      <c r="V1949" t="s">
        <v>1387</v>
      </c>
      <c r="W1949">
        <v>3</v>
      </c>
      <c r="X1949" s="68">
        <v>42354</v>
      </c>
      <c r="Y1949" s="68">
        <v>36525</v>
      </c>
      <c r="Z1949">
        <v>0</v>
      </c>
      <c r="AA1949">
        <v>25</v>
      </c>
      <c r="AB1949" t="s">
        <v>615</v>
      </c>
      <c r="AE1949" t="s">
        <v>437</v>
      </c>
      <c r="AF1949">
        <v>30001</v>
      </c>
    </row>
    <row r="1950" spans="1:32" x14ac:dyDescent="0.25">
      <c r="A1950" t="s">
        <v>1558</v>
      </c>
      <c r="B1950" t="s">
        <v>607</v>
      </c>
      <c r="C1950" s="158" t="str">
        <f t="shared" si="30"/>
        <v>1142911</v>
      </c>
      <c r="D1950">
        <v>114291</v>
      </c>
      <c r="F1950">
        <v>12</v>
      </c>
      <c r="G1950">
        <v>83</v>
      </c>
      <c r="I1950">
        <v>1027261</v>
      </c>
      <c r="J1950">
        <v>1</v>
      </c>
      <c r="K1950">
        <v>0</v>
      </c>
      <c r="L1950">
        <v>1</v>
      </c>
      <c r="M1950">
        <v>0</v>
      </c>
      <c r="N1950">
        <v>9020263</v>
      </c>
      <c r="O1950">
        <v>1</v>
      </c>
      <c r="P1950" t="s">
        <v>37</v>
      </c>
      <c r="Q1950">
        <v>1005</v>
      </c>
      <c r="R1950">
        <v>6</v>
      </c>
      <c r="S1950">
        <v>0</v>
      </c>
      <c r="T1950">
        <v>0</v>
      </c>
      <c r="V1950" t="s">
        <v>1387</v>
      </c>
      <c r="W1950">
        <v>3</v>
      </c>
      <c r="X1950" s="68">
        <v>42354</v>
      </c>
      <c r="Y1950" s="68">
        <v>36525</v>
      </c>
      <c r="Z1950">
        <v>0</v>
      </c>
      <c r="AA1950">
        <v>22</v>
      </c>
      <c r="AB1950" t="s">
        <v>607</v>
      </c>
      <c r="AE1950" t="s">
        <v>437</v>
      </c>
      <c r="AF1950">
        <v>30001</v>
      </c>
    </row>
    <row r="1951" spans="1:32" x14ac:dyDescent="0.25">
      <c r="A1951" t="s">
        <v>1558</v>
      </c>
      <c r="B1951" t="s">
        <v>607</v>
      </c>
      <c r="C1951" s="158" t="str">
        <f t="shared" si="30"/>
        <v>1142912</v>
      </c>
      <c r="D1951">
        <v>114291</v>
      </c>
      <c r="F1951">
        <v>12</v>
      </c>
      <c r="G1951">
        <v>103</v>
      </c>
      <c r="I1951">
        <v>1027262</v>
      </c>
      <c r="J1951">
        <v>1</v>
      </c>
      <c r="K1951">
        <v>0</v>
      </c>
      <c r="L1951">
        <v>1</v>
      </c>
      <c r="M1951">
        <v>0</v>
      </c>
      <c r="N1951">
        <v>9020263</v>
      </c>
      <c r="O1951">
        <v>2</v>
      </c>
      <c r="P1951" t="s">
        <v>37</v>
      </c>
      <c r="Q1951">
        <v>1005</v>
      </c>
      <c r="R1951">
        <v>6</v>
      </c>
      <c r="S1951">
        <v>0</v>
      </c>
      <c r="T1951">
        <v>0</v>
      </c>
      <c r="V1951" t="s">
        <v>1387</v>
      </c>
      <c r="W1951">
        <v>3</v>
      </c>
      <c r="X1951" s="68">
        <v>42354</v>
      </c>
      <c r="Y1951" s="68">
        <v>36525</v>
      </c>
      <c r="Z1951">
        <v>0</v>
      </c>
      <c r="AA1951">
        <v>22</v>
      </c>
      <c r="AB1951" t="s">
        <v>607</v>
      </c>
      <c r="AE1951" t="s">
        <v>437</v>
      </c>
      <c r="AF1951">
        <v>30001</v>
      </c>
    </row>
    <row r="1952" spans="1:32" x14ac:dyDescent="0.25">
      <c r="A1952" t="s">
        <v>1558</v>
      </c>
      <c r="B1952" t="s">
        <v>607</v>
      </c>
      <c r="C1952" s="158" t="str">
        <f t="shared" si="30"/>
        <v>1142913</v>
      </c>
      <c r="D1952">
        <v>114291</v>
      </c>
      <c r="F1952">
        <v>12</v>
      </c>
      <c r="G1952">
        <v>129</v>
      </c>
      <c r="I1952">
        <v>1027263</v>
      </c>
      <c r="J1952">
        <v>1</v>
      </c>
      <c r="K1952">
        <v>0</v>
      </c>
      <c r="L1952">
        <v>1</v>
      </c>
      <c r="M1952">
        <v>0</v>
      </c>
      <c r="N1952">
        <v>9020263</v>
      </c>
      <c r="O1952">
        <v>3</v>
      </c>
      <c r="P1952" t="s">
        <v>37</v>
      </c>
      <c r="Q1952">
        <v>1005</v>
      </c>
      <c r="R1952">
        <v>6</v>
      </c>
      <c r="S1952">
        <v>0</v>
      </c>
      <c r="T1952">
        <v>0</v>
      </c>
      <c r="V1952" t="s">
        <v>1387</v>
      </c>
      <c r="W1952">
        <v>3</v>
      </c>
      <c r="X1952" s="68">
        <v>42354</v>
      </c>
      <c r="Y1952" s="68">
        <v>36525</v>
      </c>
      <c r="Z1952">
        <v>0</v>
      </c>
      <c r="AA1952">
        <v>22</v>
      </c>
      <c r="AB1952" t="s">
        <v>607</v>
      </c>
      <c r="AE1952" t="s">
        <v>437</v>
      </c>
      <c r="AF1952">
        <v>30001</v>
      </c>
    </row>
    <row r="1953" spans="1:32" x14ac:dyDescent="0.25">
      <c r="A1953" t="s">
        <v>1558</v>
      </c>
      <c r="B1953" t="s">
        <v>607</v>
      </c>
      <c r="C1953" s="158" t="str">
        <f t="shared" si="30"/>
        <v>1142914</v>
      </c>
      <c r="D1953">
        <v>114291</v>
      </c>
      <c r="F1953">
        <v>12</v>
      </c>
      <c r="G1953">
        <v>110</v>
      </c>
      <c r="I1953">
        <v>1027264</v>
      </c>
      <c r="J1953">
        <v>1</v>
      </c>
      <c r="K1953">
        <v>0</v>
      </c>
      <c r="L1953">
        <v>1</v>
      </c>
      <c r="M1953">
        <v>0</v>
      </c>
      <c r="N1953">
        <v>9020263</v>
      </c>
      <c r="O1953">
        <v>4</v>
      </c>
      <c r="P1953" t="s">
        <v>37</v>
      </c>
      <c r="Q1953">
        <v>1005</v>
      </c>
      <c r="R1953">
        <v>6</v>
      </c>
      <c r="S1953">
        <v>0</v>
      </c>
      <c r="T1953">
        <v>0</v>
      </c>
      <c r="V1953" t="s">
        <v>1387</v>
      </c>
      <c r="W1953">
        <v>3</v>
      </c>
      <c r="X1953" s="68">
        <v>42354</v>
      </c>
      <c r="Y1953" s="68">
        <v>36525</v>
      </c>
      <c r="Z1953">
        <v>0</v>
      </c>
      <c r="AA1953">
        <v>22</v>
      </c>
      <c r="AB1953" t="s">
        <v>607</v>
      </c>
      <c r="AE1953" t="s">
        <v>437</v>
      </c>
      <c r="AF1953">
        <v>30001</v>
      </c>
    </row>
    <row r="1954" spans="1:32" x14ac:dyDescent="0.25">
      <c r="A1954" t="s">
        <v>1558</v>
      </c>
      <c r="B1954" t="s">
        <v>607</v>
      </c>
      <c r="C1954" s="158" t="str">
        <f t="shared" si="30"/>
        <v>1142915</v>
      </c>
      <c r="D1954">
        <v>114291</v>
      </c>
      <c r="F1954">
        <v>12</v>
      </c>
      <c r="G1954">
        <v>135</v>
      </c>
      <c r="I1954">
        <v>1027265</v>
      </c>
      <c r="J1954">
        <v>1</v>
      </c>
      <c r="K1954">
        <v>0</v>
      </c>
      <c r="L1954">
        <v>1</v>
      </c>
      <c r="M1954">
        <v>0</v>
      </c>
      <c r="N1954">
        <v>9020263</v>
      </c>
      <c r="O1954">
        <v>5</v>
      </c>
      <c r="P1954" t="s">
        <v>37</v>
      </c>
      <c r="Q1954">
        <v>1005</v>
      </c>
      <c r="R1954">
        <v>6</v>
      </c>
      <c r="S1954">
        <v>0</v>
      </c>
      <c r="T1954">
        <v>0</v>
      </c>
      <c r="V1954" t="s">
        <v>1387</v>
      </c>
      <c r="W1954">
        <v>3</v>
      </c>
      <c r="X1954" s="68">
        <v>42354</v>
      </c>
      <c r="Y1954" s="68">
        <v>36525</v>
      </c>
      <c r="Z1954">
        <v>0</v>
      </c>
      <c r="AA1954">
        <v>22</v>
      </c>
      <c r="AB1954" t="s">
        <v>607</v>
      </c>
      <c r="AE1954" t="s">
        <v>437</v>
      </c>
      <c r="AF1954">
        <v>30001</v>
      </c>
    </row>
    <row r="1955" spans="1:32" x14ac:dyDescent="0.25">
      <c r="A1955" t="s">
        <v>1559</v>
      </c>
      <c r="B1955" t="s">
        <v>615</v>
      </c>
      <c r="C1955" s="158" t="str">
        <f t="shared" si="30"/>
        <v>1142951</v>
      </c>
      <c r="D1955">
        <v>114295</v>
      </c>
      <c r="F1955">
        <v>12</v>
      </c>
      <c r="G1955">
        <v>4.8</v>
      </c>
      <c r="I1955">
        <v>1027266</v>
      </c>
      <c r="J1955">
        <v>1</v>
      </c>
      <c r="K1955">
        <v>0</v>
      </c>
      <c r="L1955">
        <v>1</v>
      </c>
      <c r="M1955">
        <v>0</v>
      </c>
      <c r="N1955">
        <v>9020263</v>
      </c>
      <c r="O1955">
        <v>1</v>
      </c>
      <c r="P1955" t="s">
        <v>35</v>
      </c>
      <c r="Q1955">
        <v>1005</v>
      </c>
      <c r="R1955">
        <v>6</v>
      </c>
      <c r="S1955">
        <v>0</v>
      </c>
      <c r="T1955">
        <v>0</v>
      </c>
      <c r="V1955" t="s">
        <v>1387</v>
      </c>
      <c r="W1955">
        <v>3</v>
      </c>
      <c r="X1955" s="68">
        <v>42354</v>
      </c>
      <c r="Y1955" s="68">
        <v>36525</v>
      </c>
      <c r="Z1955">
        <v>0</v>
      </c>
      <c r="AA1955">
        <v>25</v>
      </c>
      <c r="AB1955" t="s">
        <v>615</v>
      </c>
      <c r="AE1955" t="s">
        <v>437</v>
      </c>
      <c r="AF1955">
        <v>30001</v>
      </c>
    </row>
    <row r="1956" spans="1:32" x14ac:dyDescent="0.25">
      <c r="A1956" t="s">
        <v>1559</v>
      </c>
      <c r="B1956" t="s">
        <v>615</v>
      </c>
      <c r="C1956" s="158" t="str">
        <f t="shared" si="30"/>
        <v>1142952</v>
      </c>
      <c r="D1956">
        <v>114295</v>
      </c>
      <c r="F1956">
        <v>12</v>
      </c>
      <c r="G1956">
        <v>6</v>
      </c>
      <c r="I1956">
        <v>1027267</v>
      </c>
      <c r="J1956">
        <v>1</v>
      </c>
      <c r="K1956">
        <v>0</v>
      </c>
      <c r="L1956">
        <v>1</v>
      </c>
      <c r="M1956">
        <v>0</v>
      </c>
      <c r="N1956">
        <v>9020263</v>
      </c>
      <c r="O1956">
        <v>2</v>
      </c>
      <c r="P1956" t="s">
        <v>35</v>
      </c>
      <c r="Q1956">
        <v>1005</v>
      </c>
      <c r="R1956">
        <v>6</v>
      </c>
      <c r="S1956">
        <v>0</v>
      </c>
      <c r="T1956">
        <v>0</v>
      </c>
      <c r="V1956" t="s">
        <v>1387</v>
      </c>
      <c r="W1956">
        <v>3</v>
      </c>
      <c r="X1956" s="68">
        <v>42354</v>
      </c>
      <c r="Y1956" s="68">
        <v>36525</v>
      </c>
      <c r="Z1956">
        <v>0</v>
      </c>
      <c r="AA1956">
        <v>25</v>
      </c>
      <c r="AB1956" t="s">
        <v>615</v>
      </c>
      <c r="AE1956" t="s">
        <v>437</v>
      </c>
      <c r="AF1956">
        <v>30001</v>
      </c>
    </row>
    <row r="1957" spans="1:32" x14ac:dyDescent="0.25">
      <c r="A1957" t="s">
        <v>1559</v>
      </c>
      <c r="B1957" t="s">
        <v>615</v>
      </c>
      <c r="C1957" s="158" t="str">
        <f t="shared" si="30"/>
        <v>1142953</v>
      </c>
      <c r="D1957">
        <v>114295</v>
      </c>
      <c r="F1957">
        <v>12</v>
      </c>
      <c r="G1957">
        <v>7.5</v>
      </c>
      <c r="I1957">
        <v>1027268</v>
      </c>
      <c r="J1957">
        <v>1</v>
      </c>
      <c r="K1957">
        <v>0</v>
      </c>
      <c r="L1957">
        <v>1</v>
      </c>
      <c r="M1957">
        <v>0</v>
      </c>
      <c r="N1957">
        <v>9020263</v>
      </c>
      <c r="O1957">
        <v>3</v>
      </c>
      <c r="P1957" t="s">
        <v>35</v>
      </c>
      <c r="Q1957">
        <v>1005</v>
      </c>
      <c r="R1957">
        <v>6</v>
      </c>
      <c r="S1957">
        <v>0</v>
      </c>
      <c r="T1957">
        <v>0</v>
      </c>
      <c r="V1957" t="s">
        <v>1387</v>
      </c>
      <c r="W1957">
        <v>3</v>
      </c>
      <c r="X1957" s="68">
        <v>42354</v>
      </c>
      <c r="Y1957" s="68">
        <v>36525</v>
      </c>
      <c r="Z1957">
        <v>0</v>
      </c>
      <c r="AA1957">
        <v>25</v>
      </c>
      <c r="AB1957" t="s">
        <v>615</v>
      </c>
      <c r="AE1957" t="s">
        <v>437</v>
      </c>
      <c r="AF1957">
        <v>30001</v>
      </c>
    </row>
    <row r="1958" spans="1:32" x14ac:dyDescent="0.25">
      <c r="A1958" t="s">
        <v>1559</v>
      </c>
      <c r="B1958" t="s">
        <v>615</v>
      </c>
      <c r="C1958" s="158" t="str">
        <f t="shared" si="30"/>
        <v>1142954</v>
      </c>
      <c r="D1958">
        <v>114295</v>
      </c>
      <c r="F1958">
        <v>12</v>
      </c>
      <c r="G1958">
        <v>6.4</v>
      </c>
      <c r="I1958">
        <v>1027269</v>
      </c>
      <c r="J1958">
        <v>1</v>
      </c>
      <c r="K1958">
        <v>0</v>
      </c>
      <c r="L1958">
        <v>1</v>
      </c>
      <c r="M1958">
        <v>0</v>
      </c>
      <c r="N1958">
        <v>9020263</v>
      </c>
      <c r="O1958">
        <v>4</v>
      </c>
      <c r="P1958" t="s">
        <v>35</v>
      </c>
      <c r="Q1958">
        <v>1005</v>
      </c>
      <c r="R1958">
        <v>6</v>
      </c>
      <c r="S1958">
        <v>0</v>
      </c>
      <c r="T1958">
        <v>0</v>
      </c>
      <c r="V1958" t="s">
        <v>1387</v>
      </c>
      <c r="W1958">
        <v>3</v>
      </c>
      <c r="X1958" s="68">
        <v>42354</v>
      </c>
      <c r="Y1958" s="68">
        <v>36525</v>
      </c>
      <c r="Z1958">
        <v>0</v>
      </c>
      <c r="AA1958">
        <v>25</v>
      </c>
      <c r="AB1958" t="s">
        <v>615</v>
      </c>
      <c r="AE1958" t="s">
        <v>437</v>
      </c>
      <c r="AF1958">
        <v>30001</v>
      </c>
    </row>
    <row r="1959" spans="1:32" x14ac:dyDescent="0.25">
      <c r="A1959" t="s">
        <v>1559</v>
      </c>
      <c r="B1959" t="s">
        <v>615</v>
      </c>
      <c r="C1959" s="158" t="str">
        <f t="shared" si="30"/>
        <v>1142955</v>
      </c>
      <c r="D1959">
        <v>114295</v>
      </c>
      <c r="F1959">
        <v>12</v>
      </c>
      <c r="G1959">
        <v>8</v>
      </c>
      <c r="I1959">
        <v>1027270</v>
      </c>
      <c r="J1959">
        <v>1</v>
      </c>
      <c r="K1959">
        <v>0</v>
      </c>
      <c r="L1959">
        <v>1</v>
      </c>
      <c r="M1959">
        <v>0</v>
      </c>
      <c r="N1959">
        <v>9020263</v>
      </c>
      <c r="O1959">
        <v>5</v>
      </c>
      <c r="P1959" t="s">
        <v>35</v>
      </c>
      <c r="Q1959">
        <v>1005</v>
      </c>
      <c r="R1959">
        <v>6</v>
      </c>
      <c r="S1959">
        <v>0</v>
      </c>
      <c r="T1959">
        <v>0</v>
      </c>
      <c r="V1959" t="s">
        <v>1387</v>
      </c>
      <c r="W1959">
        <v>3</v>
      </c>
      <c r="X1959" s="68">
        <v>42354</v>
      </c>
      <c r="Y1959" s="68">
        <v>36525</v>
      </c>
      <c r="Z1959">
        <v>0</v>
      </c>
      <c r="AA1959">
        <v>25</v>
      </c>
      <c r="AB1959" t="s">
        <v>615</v>
      </c>
      <c r="AE1959" t="s">
        <v>437</v>
      </c>
      <c r="AF1959">
        <v>30001</v>
      </c>
    </row>
    <row r="1960" spans="1:32" x14ac:dyDescent="0.25">
      <c r="A1960" t="s">
        <v>1561</v>
      </c>
      <c r="B1960" t="s">
        <v>607</v>
      </c>
      <c r="C1960" s="158" t="str">
        <f t="shared" si="30"/>
        <v>1142961</v>
      </c>
      <c r="D1960">
        <v>114296</v>
      </c>
      <c r="F1960">
        <v>12</v>
      </c>
      <c r="G1960">
        <v>47.9</v>
      </c>
      <c r="I1960">
        <v>1027274</v>
      </c>
      <c r="J1960">
        <v>1</v>
      </c>
      <c r="K1960">
        <v>0</v>
      </c>
      <c r="L1960">
        <v>1</v>
      </c>
      <c r="M1960">
        <v>0</v>
      </c>
      <c r="N1960">
        <v>9020263</v>
      </c>
      <c r="O1960">
        <v>1</v>
      </c>
      <c r="P1960" t="s">
        <v>1560</v>
      </c>
      <c r="Q1960">
        <v>1005</v>
      </c>
      <c r="R1960">
        <v>6</v>
      </c>
      <c r="S1960">
        <v>0</v>
      </c>
      <c r="T1960">
        <v>0</v>
      </c>
      <c r="V1960" t="s">
        <v>1387</v>
      </c>
      <c r="W1960">
        <v>3</v>
      </c>
      <c r="X1960" s="68">
        <v>42354</v>
      </c>
      <c r="Y1960" s="68">
        <v>36525</v>
      </c>
      <c r="Z1960">
        <v>0</v>
      </c>
      <c r="AA1960">
        <v>22</v>
      </c>
      <c r="AB1960" t="s">
        <v>607</v>
      </c>
      <c r="AE1960" t="s">
        <v>437</v>
      </c>
      <c r="AF1960">
        <v>30001</v>
      </c>
    </row>
    <row r="1961" spans="1:32" x14ac:dyDescent="0.25">
      <c r="A1961" t="s">
        <v>1561</v>
      </c>
      <c r="B1961" t="s">
        <v>607</v>
      </c>
      <c r="C1961" s="158" t="str">
        <f t="shared" si="30"/>
        <v>1142962</v>
      </c>
      <c r="D1961">
        <v>114296</v>
      </c>
      <c r="F1961">
        <v>12</v>
      </c>
      <c r="G1961">
        <v>59.8</v>
      </c>
      <c r="I1961">
        <v>1027275</v>
      </c>
      <c r="J1961">
        <v>1</v>
      </c>
      <c r="K1961">
        <v>0</v>
      </c>
      <c r="L1961">
        <v>1</v>
      </c>
      <c r="M1961">
        <v>0</v>
      </c>
      <c r="N1961">
        <v>9020263</v>
      </c>
      <c r="O1961">
        <v>2</v>
      </c>
      <c r="P1961" t="s">
        <v>1560</v>
      </c>
      <c r="Q1961">
        <v>1005</v>
      </c>
      <c r="R1961">
        <v>6</v>
      </c>
      <c r="S1961">
        <v>0</v>
      </c>
      <c r="T1961">
        <v>0</v>
      </c>
      <c r="V1961" t="s">
        <v>1387</v>
      </c>
      <c r="W1961">
        <v>3</v>
      </c>
      <c r="X1961" s="68">
        <v>42354</v>
      </c>
      <c r="Y1961" s="68">
        <v>36525</v>
      </c>
      <c r="Z1961">
        <v>0</v>
      </c>
      <c r="AA1961">
        <v>23</v>
      </c>
      <c r="AB1961" t="s">
        <v>607</v>
      </c>
      <c r="AE1961" t="s">
        <v>437</v>
      </c>
      <c r="AF1961">
        <v>30001</v>
      </c>
    </row>
    <row r="1962" spans="1:32" x14ac:dyDescent="0.25">
      <c r="A1962" t="s">
        <v>1561</v>
      </c>
      <c r="B1962" t="s">
        <v>607</v>
      </c>
      <c r="C1962" s="158" t="str">
        <f t="shared" si="30"/>
        <v>1142963</v>
      </c>
      <c r="D1962">
        <v>114296</v>
      </c>
      <c r="F1962">
        <v>12</v>
      </c>
      <c r="G1962">
        <v>75</v>
      </c>
      <c r="I1962">
        <v>1027276</v>
      </c>
      <c r="J1962">
        <v>1</v>
      </c>
      <c r="K1962">
        <v>0</v>
      </c>
      <c r="L1962">
        <v>1</v>
      </c>
      <c r="M1962">
        <v>0</v>
      </c>
      <c r="N1962">
        <v>9020263</v>
      </c>
      <c r="O1962">
        <v>3</v>
      </c>
      <c r="P1962" t="s">
        <v>1560</v>
      </c>
      <c r="Q1962">
        <v>1005</v>
      </c>
      <c r="R1962">
        <v>6</v>
      </c>
      <c r="S1962">
        <v>0</v>
      </c>
      <c r="T1962">
        <v>0</v>
      </c>
      <c r="V1962" t="s">
        <v>1387</v>
      </c>
      <c r="W1962">
        <v>3</v>
      </c>
      <c r="X1962" s="68">
        <v>42354</v>
      </c>
      <c r="Y1962" s="68">
        <v>36525</v>
      </c>
      <c r="Z1962">
        <v>0</v>
      </c>
      <c r="AA1962">
        <v>24</v>
      </c>
      <c r="AB1962" t="s">
        <v>607</v>
      </c>
      <c r="AE1962" t="s">
        <v>437</v>
      </c>
      <c r="AF1962">
        <v>30001</v>
      </c>
    </row>
    <row r="1963" spans="1:32" x14ac:dyDescent="0.25">
      <c r="A1963" t="s">
        <v>1561</v>
      </c>
      <c r="B1963" t="s">
        <v>607</v>
      </c>
      <c r="C1963" s="158" t="str">
        <f t="shared" si="30"/>
        <v>1142964</v>
      </c>
      <c r="D1963">
        <v>114296</v>
      </c>
      <c r="F1963">
        <v>12</v>
      </c>
      <c r="G1963">
        <v>63.1</v>
      </c>
      <c r="I1963">
        <v>1027277</v>
      </c>
      <c r="J1963">
        <v>1</v>
      </c>
      <c r="K1963">
        <v>0</v>
      </c>
      <c r="L1963">
        <v>1</v>
      </c>
      <c r="M1963">
        <v>0</v>
      </c>
      <c r="N1963">
        <v>9020263</v>
      </c>
      <c r="O1963">
        <v>4</v>
      </c>
      <c r="P1963" t="s">
        <v>1560</v>
      </c>
      <c r="Q1963">
        <v>1005</v>
      </c>
      <c r="R1963">
        <v>6</v>
      </c>
      <c r="S1963">
        <v>0</v>
      </c>
      <c r="T1963">
        <v>0</v>
      </c>
      <c r="V1963" t="s">
        <v>1387</v>
      </c>
      <c r="W1963">
        <v>3</v>
      </c>
      <c r="X1963" s="68">
        <v>42354</v>
      </c>
      <c r="Y1963" s="68">
        <v>36525</v>
      </c>
      <c r="Z1963">
        <v>0</v>
      </c>
      <c r="AA1963">
        <v>25</v>
      </c>
      <c r="AB1963" t="s">
        <v>607</v>
      </c>
      <c r="AE1963" t="s">
        <v>437</v>
      </c>
      <c r="AF1963">
        <v>30001</v>
      </c>
    </row>
    <row r="1964" spans="1:32" x14ac:dyDescent="0.25">
      <c r="A1964" t="s">
        <v>1561</v>
      </c>
      <c r="B1964" t="s">
        <v>607</v>
      </c>
      <c r="C1964" s="158" t="str">
        <f t="shared" si="30"/>
        <v>1142965</v>
      </c>
      <c r="D1964">
        <v>114296</v>
      </c>
      <c r="F1964">
        <v>12</v>
      </c>
      <c r="G1964">
        <v>79.400000000000006</v>
      </c>
      <c r="I1964">
        <v>1027278</v>
      </c>
      <c r="J1964">
        <v>1</v>
      </c>
      <c r="K1964">
        <v>0</v>
      </c>
      <c r="L1964">
        <v>1</v>
      </c>
      <c r="M1964">
        <v>0</v>
      </c>
      <c r="N1964">
        <v>9020263</v>
      </c>
      <c r="O1964">
        <v>5</v>
      </c>
      <c r="P1964" t="s">
        <v>1560</v>
      </c>
      <c r="Q1964">
        <v>1005</v>
      </c>
      <c r="R1964">
        <v>6</v>
      </c>
      <c r="S1964">
        <v>0</v>
      </c>
      <c r="T1964">
        <v>0</v>
      </c>
      <c r="V1964" t="s">
        <v>1387</v>
      </c>
      <c r="W1964">
        <v>3</v>
      </c>
      <c r="X1964" s="68">
        <v>42354</v>
      </c>
      <c r="Y1964" s="68">
        <v>36525</v>
      </c>
      <c r="Z1964">
        <v>0</v>
      </c>
      <c r="AA1964">
        <v>26</v>
      </c>
      <c r="AB1964" t="s">
        <v>607</v>
      </c>
      <c r="AE1964" t="s">
        <v>437</v>
      </c>
      <c r="AF1964">
        <v>30001</v>
      </c>
    </row>
    <row r="1965" spans="1:32" x14ac:dyDescent="0.25">
      <c r="A1965" t="s">
        <v>909</v>
      </c>
      <c r="B1965" t="s">
        <v>607</v>
      </c>
      <c r="C1965" s="158" t="str">
        <f t="shared" si="30"/>
        <v>1143401</v>
      </c>
      <c r="D1965">
        <v>114340</v>
      </c>
      <c r="F1965">
        <v>12</v>
      </c>
      <c r="G1965">
        <v>28</v>
      </c>
      <c r="I1965">
        <v>1027407</v>
      </c>
      <c r="J1965">
        <v>1</v>
      </c>
      <c r="K1965">
        <v>0</v>
      </c>
      <c r="L1965">
        <v>1</v>
      </c>
      <c r="M1965">
        <v>0</v>
      </c>
      <c r="N1965">
        <v>9020292</v>
      </c>
      <c r="O1965">
        <v>1</v>
      </c>
      <c r="P1965" t="s">
        <v>910</v>
      </c>
      <c r="Q1965">
        <v>1005</v>
      </c>
      <c r="R1965">
        <v>6</v>
      </c>
      <c r="S1965">
        <v>0</v>
      </c>
      <c r="T1965">
        <v>0</v>
      </c>
      <c r="V1965" t="s">
        <v>1387</v>
      </c>
      <c r="W1965">
        <v>3</v>
      </c>
      <c r="X1965" s="68">
        <v>42354</v>
      </c>
      <c r="Y1965" s="68">
        <v>36525</v>
      </c>
      <c r="Z1965">
        <v>0</v>
      </c>
      <c r="AA1965">
        <v>22</v>
      </c>
      <c r="AB1965" t="s">
        <v>607</v>
      </c>
      <c r="AE1965" t="s">
        <v>437</v>
      </c>
      <c r="AF1965">
        <v>30001</v>
      </c>
    </row>
    <row r="1966" spans="1:32" x14ac:dyDescent="0.25">
      <c r="A1966" t="s">
        <v>909</v>
      </c>
      <c r="B1966" t="s">
        <v>607</v>
      </c>
      <c r="C1966" s="158" t="str">
        <f t="shared" si="30"/>
        <v>1143402</v>
      </c>
      <c r="D1966">
        <v>114340</v>
      </c>
      <c r="F1966">
        <v>12</v>
      </c>
      <c r="G1966">
        <v>30</v>
      </c>
      <c r="I1966">
        <v>1027408</v>
      </c>
      <c r="J1966">
        <v>1</v>
      </c>
      <c r="K1966">
        <v>0</v>
      </c>
      <c r="L1966">
        <v>1</v>
      </c>
      <c r="M1966">
        <v>0</v>
      </c>
      <c r="N1966">
        <v>9020292</v>
      </c>
      <c r="O1966">
        <v>2</v>
      </c>
      <c r="P1966" t="s">
        <v>910</v>
      </c>
      <c r="Q1966">
        <v>1005</v>
      </c>
      <c r="R1966">
        <v>6</v>
      </c>
      <c r="S1966">
        <v>0</v>
      </c>
      <c r="T1966">
        <v>0</v>
      </c>
      <c r="V1966" t="s">
        <v>1387</v>
      </c>
      <c r="W1966">
        <v>3</v>
      </c>
      <c r="X1966" s="68">
        <v>42354</v>
      </c>
      <c r="Y1966" s="68">
        <v>36525</v>
      </c>
      <c r="Z1966">
        <v>0</v>
      </c>
      <c r="AA1966">
        <v>22</v>
      </c>
      <c r="AB1966" t="s">
        <v>607</v>
      </c>
      <c r="AE1966" t="s">
        <v>437</v>
      </c>
      <c r="AF1966">
        <v>30001</v>
      </c>
    </row>
    <row r="1967" spans="1:32" x14ac:dyDescent="0.25">
      <c r="A1967" t="s">
        <v>909</v>
      </c>
      <c r="B1967" t="s">
        <v>607</v>
      </c>
      <c r="C1967" s="158" t="str">
        <f t="shared" si="30"/>
        <v>1143403</v>
      </c>
      <c r="D1967">
        <v>114340</v>
      </c>
      <c r="F1967">
        <v>12</v>
      </c>
      <c r="G1967">
        <v>37</v>
      </c>
      <c r="I1967">
        <v>1027409</v>
      </c>
      <c r="J1967">
        <v>1</v>
      </c>
      <c r="K1967">
        <v>0</v>
      </c>
      <c r="L1967">
        <v>1</v>
      </c>
      <c r="M1967">
        <v>0</v>
      </c>
      <c r="N1967">
        <v>9020292</v>
      </c>
      <c r="O1967">
        <v>3</v>
      </c>
      <c r="P1967" t="s">
        <v>910</v>
      </c>
      <c r="Q1967">
        <v>1005</v>
      </c>
      <c r="R1967">
        <v>6</v>
      </c>
      <c r="S1967">
        <v>0</v>
      </c>
      <c r="T1967">
        <v>0</v>
      </c>
      <c r="V1967" t="s">
        <v>1387</v>
      </c>
      <c r="W1967">
        <v>3</v>
      </c>
      <c r="X1967" s="68">
        <v>42354</v>
      </c>
      <c r="Y1967" s="68">
        <v>36525</v>
      </c>
      <c r="Z1967">
        <v>0</v>
      </c>
      <c r="AA1967">
        <v>22</v>
      </c>
      <c r="AB1967" t="s">
        <v>607</v>
      </c>
      <c r="AE1967" t="s">
        <v>437</v>
      </c>
      <c r="AF1967">
        <v>30001</v>
      </c>
    </row>
    <row r="1968" spans="1:32" x14ac:dyDescent="0.25">
      <c r="A1968" t="s">
        <v>909</v>
      </c>
      <c r="B1968" t="s">
        <v>607</v>
      </c>
      <c r="C1968" s="158" t="str">
        <f t="shared" si="30"/>
        <v>1143404</v>
      </c>
      <c r="D1968">
        <v>114340</v>
      </c>
      <c r="F1968">
        <v>12</v>
      </c>
      <c r="G1968">
        <v>32</v>
      </c>
      <c r="I1968">
        <v>1027410</v>
      </c>
      <c r="J1968">
        <v>1</v>
      </c>
      <c r="K1968">
        <v>0</v>
      </c>
      <c r="L1968">
        <v>1</v>
      </c>
      <c r="M1968">
        <v>0</v>
      </c>
      <c r="N1968">
        <v>9020292</v>
      </c>
      <c r="O1968">
        <v>4</v>
      </c>
      <c r="P1968" t="s">
        <v>910</v>
      </c>
      <c r="Q1968">
        <v>1005</v>
      </c>
      <c r="R1968">
        <v>6</v>
      </c>
      <c r="S1968">
        <v>0</v>
      </c>
      <c r="T1968">
        <v>0</v>
      </c>
      <c r="V1968" t="s">
        <v>1387</v>
      </c>
      <c r="W1968">
        <v>3</v>
      </c>
      <c r="X1968" s="68">
        <v>42354</v>
      </c>
      <c r="Y1968" s="68">
        <v>36525</v>
      </c>
      <c r="Z1968">
        <v>0</v>
      </c>
      <c r="AA1968">
        <v>22</v>
      </c>
      <c r="AB1968" t="s">
        <v>607</v>
      </c>
      <c r="AE1968" t="s">
        <v>437</v>
      </c>
      <c r="AF1968">
        <v>30001</v>
      </c>
    </row>
    <row r="1969" spans="1:32" x14ac:dyDescent="0.25">
      <c r="A1969" t="s">
        <v>909</v>
      </c>
      <c r="B1969" t="s">
        <v>607</v>
      </c>
      <c r="C1969" s="158" t="str">
        <f t="shared" si="30"/>
        <v>1143405</v>
      </c>
      <c r="D1969">
        <v>114340</v>
      </c>
      <c r="F1969">
        <v>12</v>
      </c>
      <c r="G1969">
        <v>39</v>
      </c>
      <c r="I1969">
        <v>1027411</v>
      </c>
      <c r="J1969">
        <v>1</v>
      </c>
      <c r="K1969">
        <v>0</v>
      </c>
      <c r="L1969">
        <v>1</v>
      </c>
      <c r="M1969">
        <v>0</v>
      </c>
      <c r="N1969">
        <v>9020292</v>
      </c>
      <c r="O1969">
        <v>5</v>
      </c>
      <c r="P1969" t="s">
        <v>910</v>
      </c>
      <c r="Q1969">
        <v>1005</v>
      </c>
      <c r="R1969">
        <v>6</v>
      </c>
      <c r="S1969">
        <v>0</v>
      </c>
      <c r="T1969">
        <v>0</v>
      </c>
      <c r="V1969" t="s">
        <v>1387</v>
      </c>
      <c r="W1969">
        <v>3</v>
      </c>
      <c r="X1969" s="68">
        <v>42354</v>
      </c>
      <c r="Y1969" s="68">
        <v>36525</v>
      </c>
      <c r="Z1969">
        <v>0</v>
      </c>
      <c r="AA1969">
        <v>22</v>
      </c>
      <c r="AB1969" t="s">
        <v>607</v>
      </c>
      <c r="AE1969" t="s">
        <v>437</v>
      </c>
      <c r="AF1969">
        <v>30001</v>
      </c>
    </row>
    <row r="1970" spans="1:32" x14ac:dyDescent="0.25">
      <c r="A1970" t="s">
        <v>911</v>
      </c>
      <c r="B1970" t="s">
        <v>607</v>
      </c>
      <c r="C1970" s="158" t="str">
        <f t="shared" si="30"/>
        <v>1143411</v>
      </c>
      <c r="D1970">
        <v>114341</v>
      </c>
      <c r="F1970">
        <v>12</v>
      </c>
      <c r="G1970">
        <v>7.8</v>
      </c>
      <c r="I1970">
        <v>1027415</v>
      </c>
      <c r="J1970">
        <v>1</v>
      </c>
      <c r="K1970">
        <v>0</v>
      </c>
      <c r="L1970">
        <v>1</v>
      </c>
      <c r="M1970">
        <v>0</v>
      </c>
      <c r="N1970">
        <v>9020292</v>
      </c>
      <c r="O1970">
        <v>1</v>
      </c>
      <c r="P1970" t="s">
        <v>912</v>
      </c>
      <c r="Q1970">
        <v>1005</v>
      </c>
      <c r="R1970">
        <v>6</v>
      </c>
      <c r="S1970">
        <v>0</v>
      </c>
      <c r="T1970">
        <v>0</v>
      </c>
      <c r="V1970" t="s">
        <v>1387</v>
      </c>
      <c r="W1970">
        <v>3</v>
      </c>
      <c r="X1970" s="68">
        <v>42354</v>
      </c>
      <c r="Y1970" s="68">
        <v>36525</v>
      </c>
      <c r="Z1970">
        <v>0</v>
      </c>
      <c r="AA1970">
        <v>22</v>
      </c>
      <c r="AB1970" t="s">
        <v>607</v>
      </c>
      <c r="AE1970" t="s">
        <v>437</v>
      </c>
      <c r="AF1970">
        <v>30001</v>
      </c>
    </row>
    <row r="1971" spans="1:32" x14ac:dyDescent="0.25">
      <c r="A1971" t="s">
        <v>911</v>
      </c>
      <c r="B1971" t="s">
        <v>607</v>
      </c>
      <c r="C1971" s="158" t="str">
        <f t="shared" si="30"/>
        <v>1143412</v>
      </c>
      <c r="D1971">
        <v>114341</v>
      </c>
      <c r="F1971">
        <v>12</v>
      </c>
      <c r="G1971">
        <v>9.1</v>
      </c>
      <c r="I1971">
        <v>1027416</v>
      </c>
      <c r="J1971">
        <v>1</v>
      </c>
      <c r="K1971">
        <v>0</v>
      </c>
      <c r="L1971">
        <v>1</v>
      </c>
      <c r="M1971">
        <v>0</v>
      </c>
      <c r="N1971">
        <v>9020292</v>
      </c>
      <c r="O1971">
        <v>2</v>
      </c>
      <c r="P1971" t="s">
        <v>912</v>
      </c>
      <c r="Q1971">
        <v>1005</v>
      </c>
      <c r="R1971">
        <v>6</v>
      </c>
      <c r="S1971">
        <v>0</v>
      </c>
      <c r="T1971">
        <v>0</v>
      </c>
      <c r="V1971" t="s">
        <v>1387</v>
      </c>
      <c r="W1971">
        <v>3</v>
      </c>
      <c r="X1971" s="68">
        <v>42354</v>
      </c>
      <c r="Y1971" s="68">
        <v>36525</v>
      </c>
      <c r="Z1971">
        <v>0</v>
      </c>
      <c r="AA1971">
        <v>22</v>
      </c>
      <c r="AB1971" t="s">
        <v>607</v>
      </c>
      <c r="AE1971" t="s">
        <v>437</v>
      </c>
      <c r="AF1971">
        <v>30001</v>
      </c>
    </row>
    <row r="1972" spans="1:32" x14ac:dyDescent="0.25">
      <c r="A1972" t="s">
        <v>911</v>
      </c>
      <c r="B1972" t="s">
        <v>607</v>
      </c>
      <c r="C1972" s="158" t="str">
        <f t="shared" si="30"/>
        <v>1143413</v>
      </c>
      <c r="D1972">
        <v>114341</v>
      </c>
      <c r="F1972">
        <v>12</v>
      </c>
      <c r="G1972">
        <v>10.4</v>
      </c>
      <c r="I1972">
        <v>1027417</v>
      </c>
      <c r="J1972">
        <v>1</v>
      </c>
      <c r="K1972">
        <v>0</v>
      </c>
      <c r="L1972">
        <v>1</v>
      </c>
      <c r="M1972">
        <v>0</v>
      </c>
      <c r="N1972">
        <v>9020292</v>
      </c>
      <c r="O1972">
        <v>3</v>
      </c>
      <c r="P1972" t="s">
        <v>912</v>
      </c>
      <c r="Q1972">
        <v>1005</v>
      </c>
      <c r="R1972">
        <v>6</v>
      </c>
      <c r="S1972">
        <v>0</v>
      </c>
      <c r="T1972">
        <v>0</v>
      </c>
      <c r="V1972" t="s">
        <v>1387</v>
      </c>
      <c r="W1972">
        <v>3</v>
      </c>
      <c r="X1972" s="68">
        <v>42354</v>
      </c>
      <c r="Y1972" s="68">
        <v>36525</v>
      </c>
      <c r="Z1972">
        <v>0</v>
      </c>
      <c r="AA1972">
        <v>22</v>
      </c>
      <c r="AB1972" t="s">
        <v>607</v>
      </c>
      <c r="AE1972" t="s">
        <v>437</v>
      </c>
      <c r="AF1972">
        <v>30001</v>
      </c>
    </row>
    <row r="1973" spans="1:32" x14ac:dyDescent="0.25">
      <c r="A1973" t="s">
        <v>911</v>
      </c>
      <c r="B1973" t="s">
        <v>607</v>
      </c>
      <c r="C1973" s="158" t="str">
        <f t="shared" si="30"/>
        <v>1143414</v>
      </c>
      <c r="D1973">
        <v>114341</v>
      </c>
      <c r="F1973">
        <v>12</v>
      </c>
      <c r="G1973">
        <v>9.6</v>
      </c>
      <c r="I1973">
        <v>1027418</v>
      </c>
      <c r="J1973">
        <v>1</v>
      </c>
      <c r="K1973">
        <v>0</v>
      </c>
      <c r="L1973">
        <v>1</v>
      </c>
      <c r="M1973">
        <v>0</v>
      </c>
      <c r="N1973">
        <v>9020292</v>
      </c>
      <c r="O1973">
        <v>4</v>
      </c>
      <c r="P1973" t="s">
        <v>912</v>
      </c>
      <c r="Q1973">
        <v>1005</v>
      </c>
      <c r="R1973">
        <v>6</v>
      </c>
      <c r="S1973">
        <v>0</v>
      </c>
      <c r="T1973">
        <v>0</v>
      </c>
      <c r="V1973" t="s">
        <v>1387</v>
      </c>
      <c r="W1973">
        <v>3</v>
      </c>
      <c r="X1973" s="68">
        <v>42354</v>
      </c>
      <c r="Y1973" s="68">
        <v>36525</v>
      </c>
      <c r="Z1973">
        <v>0</v>
      </c>
      <c r="AA1973">
        <v>22</v>
      </c>
      <c r="AB1973" t="s">
        <v>607</v>
      </c>
      <c r="AE1973" t="s">
        <v>437</v>
      </c>
      <c r="AF1973">
        <v>30001</v>
      </c>
    </row>
    <row r="1974" spans="1:32" x14ac:dyDescent="0.25">
      <c r="A1974" t="s">
        <v>911</v>
      </c>
      <c r="B1974" t="s">
        <v>607</v>
      </c>
      <c r="C1974" s="158" t="str">
        <f t="shared" si="30"/>
        <v>1143415</v>
      </c>
      <c r="D1974">
        <v>114341</v>
      </c>
      <c r="F1974">
        <v>12</v>
      </c>
      <c r="G1974">
        <v>10.9</v>
      </c>
      <c r="I1974">
        <v>1027419</v>
      </c>
      <c r="J1974">
        <v>1</v>
      </c>
      <c r="K1974">
        <v>0</v>
      </c>
      <c r="L1974">
        <v>1</v>
      </c>
      <c r="M1974">
        <v>0</v>
      </c>
      <c r="N1974">
        <v>9020292</v>
      </c>
      <c r="O1974">
        <v>5</v>
      </c>
      <c r="P1974" t="s">
        <v>912</v>
      </c>
      <c r="Q1974">
        <v>1005</v>
      </c>
      <c r="R1974">
        <v>6</v>
      </c>
      <c r="S1974">
        <v>0</v>
      </c>
      <c r="T1974">
        <v>0</v>
      </c>
      <c r="V1974" t="s">
        <v>1387</v>
      </c>
      <c r="W1974">
        <v>3</v>
      </c>
      <c r="X1974" s="68">
        <v>42354</v>
      </c>
      <c r="Y1974" s="68">
        <v>36525</v>
      </c>
      <c r="Z1974">
        <v>0</v>
      </c>
      <c r="AA1974">
        <v>22</v>
      </c>
      <c r="AB1974" t="s">
        <v>607</v>
      </c>
      <c r="AE1974" t="s">
        <v>437</v>
      </c>
      <c r="AF1974">
        <v>30001</v>
      </c>
    </row>
    <row r="1975" spans="1:32" x14ac:dyDescent="0.25">
      <c r="A1975" t="s">
        <v>1562</v>
      </c>
      <c r="B1975" t="s">
        <v>615</v>
      </c>
      <c r="C1975" s="158" t="str">
        <f t="shared" si="30"/>
        <v>1143691</v>
      </c>
      <c r="D1975">
        <v>114369</v>
      </c>
      <c r="F1975">
        <v>12</v>
      </c>
      <c r="G1975">
        <v>20.7</v>
      </c>
      <c r="I1975">
        <v>1027477</v>
      </c>
      <c r="J1975">
        <v>1</v>
      </c>
      <c r="K1975">
        <v>0</v>
      </c>
      <c r="L1975">
        <v>1</v>
      </c>
      <c r="M1975">
        <v>0</v>
      </c>
      <c r="N1975">
        <v>9020266</v>
      </c>
      <c r="O1975">
        <v>1</v>
      </c>
      <c r="P1975" t="s">
        <v>40</v>
      </c>
      <c r="Q1975">
        <v>1005</v>
      </c>
      <c r="R1975">
        <v>6</v>
      </c>
      <c r="S1975">
        <v>0</v>
      </c>
      <c r="T1975">
        <v>0</v>
      </c>
      <c r="V1975" t="s">
        <v>1387</v>
      </c>
      <c r="W1975">
        <v>3</v>
      </c>
      <c r="X1975" s="68">
        <v>42354</v>
      </c>
      <c r="Y1975" s="68">
        <v>36525</v>
      </c>
      <c r="Z1975">
        <v>0</v>
      </c>
      <c r="AA1975">
        <v>25</v>
      </c>
      <c r="AB1975" t="s">
        <v>615</v>
      </c>
      <c r="AE1975" t="s">
        <v>437</v>
      </c>
      <c r="AF1975">
        <v>30001</v>
      </c>
    </row>
    <row r="1976" spans="1:32" x14ac:dyDescent="0.25">
      <c r="A1976" t="s">
        <v>1562</v>
      </c>
      <c r="B1976" t="s">
        <v>615</v>
      </c>
      <c r="C1976" s="158" t="str">
        <f t="shared" si="30"/>
        <v>1143692</v>
      </c>
      <c r="D1976">
        <v>114369</v>
      </c>
      <c r="F1976">
        <v>12</v>
      </c>
      <c r="G1976">
        <v>30.5</v>
      </c>
      <c r="I1976">
        <v>1027478</v>
      </c>
      <c r="J1976">
        <v>1</v>
      </c>
      <c r="K1976">
        <v>0</v>
      </c>
      <c r="L1976">
        <v>1</v>
      </c>
      <c r="M1976">
        <v>0</v>
      </c>
      <c r="N1976">
        <v>9020266</v>
      </c>
      <c r="O1976">
        <v>2</v>
      </c>
      <c r="P1976" t="s">
        <v>40</v>
      </c>
      <c r="Q1976">
        <v>1005</v>
      </c>
      <c r="R1976">
        <v>6</v>
      </c>
      <c r="S1976">
        <v>0</v>
      </c>
      <c r="T1976">
        <v>0</v>
      </c>
      <c r="V1976" t="s">
        <v>1387</v>
      </c>
      <c r="W1976">
        <v>3</v>
      </c>
      <c r="X1976" s="68">
        <v>42354</v>
      </c>
      <c r="Y1976" s="68">
        <v>36525</v>
      </c>
      <c r="Z1976">
        <v>0</v>
      </c>
      <c r="AA1976">
        <v>25</v>
      </c>
      <c r="AB1976" t="s">
        <v>615</v>
      </c>
      <c r="AE1976" t="s">
        <v>437</v>
      </c>
      <c r="AF1976">
        <v>30001</v>
      </c>
    </row>
    <row r="1977" spans="1:32" x14ac:dyDescent="0.25">
      <c r="A1977" t="s">
        <v>1562</v>
      </c>
      <c r="B1977" t="s">
        <v>615</v>
      </c>
      <c r="C1977" s="158" t="str">
        <f t="shared" si="30"/>
        <v>1143693</v>
      </c>
      <c r="D1977">
        <v>114369</v>
      </c>
      <c r="F1977">
        <v>12</v>
      </c>
      <c r="G1977">
        <v>38.1</v>
      </c>
      <c r="I1977">
        <v>1027479</v>
      </c>
      <c r="J1977">
        <v>1</v>
      </c>
      <c r="K1977">
        <v>0</v>
      </c>
      <c r="L1977">
        <v>1</v>
      </c>
      <c r="M1977">
        <v>0</v>
      </c>
      <c r="N1977">
        <v>9020266</v>
      </c>
      <c r="O1977">
        <v>3</v>
      </c>
      <c r="P1977" t="s">
        <v>40</v>
      </c>
      <c r="Q1977">
        <v>1005</v>
      </c>
      <c r="R1977">
        <v>6</v>
      </c>
      <c r="S1977">
        <v>0</v>
      </c>
      <c r="T1977">
        <v>0</v>
      </c>
      <c r="V1977" t="s">
        <v>1387</v>
      </c>
      <c r="W1977">
        <v>3</v>
      </c>
      <c r="X1977" s="68">
        <v>42354</v>
      </c>
      <c r="Y1977" s="68">
        <v>36525</v>
      </c>
      <c r="Z1977">
        <v>0</v>
      </c>
      <c r="AA1977">
        <v>25</v>
      </c>
      <c r="AB1977" t="s">
        <v>615</v>
      </c>
      <c r="AE1977" t="s">
        <v>437</v>
      </c>
      <c r="AF1977">
        <v>30001</v>
      </c>
    </row>
    <row r="1978" spans="1:32" x14ac:dyDescent="0.25">
      <c r="A1978" t="s">
        <v>1562</v>
      </c>
      <c r="B1978" t="s">
        <v>615</v>
      </c>
      <c r="C1978" s="158" t="str">
        <f t="shared" si="30"/>
        <v>1143694</v>
      </c>
      <c r="D1978">
        <v>114369</v>
      </c>
      <c r="F1978">
        <v>12</v>
      </c>
      <c r="G1978">
        <v>27.2</v>
      </c>
      <c r="I1978">
        <v>1027480</v>
      </c>
      <c r="J1978">
        <v>1</v>
      </c>
      <c r="K1978">
        <v>0</v>
      </c>
      <c r="L1978">
        <v>1</v>
      </c>
      <c r="M1978">
        <v>0</v>
      </c>
      <c r="N1978">
        <v>9020266</v>
      </c>
      <c r="O1978">
        <v>4</v>
      </c>
      <c r="P1978" t="s">
        <v>40</v>
      </c>
      <c r="Q1978">
        <v>1005</v>
      </c>
      <c r="R1978">
        <v>6</v>
      </c>
      <c r="S1978">
        <v>0</v>
      </c>
      <c r="T1978">
        <v>0</v>
      </c>
      <c r="V1978" t="s">
        <v>1387</v>
      </c>
      <c r="W1978">
        <v>3</v>
      </c>
      <c r="X1978" s="68">
        <v>42354</v>
      </c>
      <c r="Y1978" s="68">
        <v>36525</v>
      </c>
      <c r="Z1978">
        <v>0</v>
      </c>
      <c r="AA1978">
        <v>25</v>
      </c>
      <c r="AB1978" t="s">
        <v>615</v>
      </c>
      <c r="AE1978" t="s">
        <v>437</v>
      </c>
      <c r="AF1978">
        <v>30001</v>
      </c>
    </row>
    <row r="1979" spans="1:32" x14ac:dyDescent="0.25">
      <c r="A1979" t="s">
        <v>1562</v>
      </c>
      <c r="B1979" t="s">
        <v>615</v>
      </c>
      <c r="C1979" s="158" t="str">
        <f t="shared" si="30"/>
        <v>1143695</v>
      </c>
      <c r="D1979">
        <v>114369</v>
      </c>
      <c r="F1979">
        <v>12</v>
      </c>
      <c r="G1979">
        <v>33.700000000000003</v>
      </c>
      <c r="I1979">
        <v>1027481</v>
      </c>
      <c r="J1979">
        <v>1</v>
      </c>
      <c r="K1979">
        <v>0</v>
      </c>
      <c r="L1979">
        <v>1</v>
      </c>
      <c r="M1979">
        <v>0</v>
      </c>
      <c r="N1979">
        <v>9020266</v>
      </c>
      <c r="O1979">
        <v>5</v>
      </c>
      <c r="P1979" t="s">
        <v>40</v>
      </c>
      <c r="Q1979">
        <v>1005</v>
      </c>
      <c r="R1979">
        <v>6</v>
      </c>
      <c r="S1979">
        <v>0</v>
      </c>
      <c r="T1979">
        <v>0</v>
      </c>
      <c r="V1979" t="s">
        <v>1387</v>
      </c>
      <c r="W1979">
        <v>3</v>
      </c>
      <c r="X1979" s="68">
        <v>42354</v>
      </c>
      <c r="Y1979" s="68">
        <v>36525</v>
      </c>
      <c r="Z1979">
        <v>0</v>
      </c>
      <c r="AA1979">
        <v>25</v>
      </c>
      <c r="AB1979" t="s">
        <v>615</v>
      </c>
      <c r="AE1979" t="s">
        <v>437</v>
      </c>
      <c r="AF1979">
        <v>30001</v>
      </c>
    </row>
    <row r="1980" spans="1:32" x14ac:dyDescent="0.25">
      <c r="A1980" t="s">
        <v>913</v>
      </c>
      <c r="B1980" t="s">
        <v>607</v>
      </c>
      <c r="C1980" s="158" t="str">
        <f t="shared" si="30"/>
        <v>1143751</v>
      </c>
      <c r="D1980">
        <v>114375</v>
      </c>
      <c r="F1980">
        <v>12</v>
      </c>
      <c r="G1980">
        <v>1.35</v>
      </c>
      <c r="I1980">
        <v>1027501</v>
      </c>
      <c r="J1980">
        <v>1</v>
      </c>
      <c r="K1980">
        <v>0</v>
      </c>
      <c r="L1980">
        <v>1</v>
      </c>
      <c r="M1980">
        <v>0</v>
      </c>
      <c r="N1980">
        <v>9020277</v>
      </c>
      <c r="O1980">
        <v>1</v>
      </c>
      <c r="P1980" t="s">
        <v>914</v>
      </c>
      <c r="Q1980">
        <v>1005</v>
      </c>
      <c r="R1980">
        <v>6</v>
      </c>
      <c r="S1980">
        <v>0</v>
      </c>
      <c r="T1980">
        <v>0</v>
      </c>
      <c r="V1980" t="s">
        <v>1387</v>
      </c>
      <c r="W1980">
        <v>3</v>
      </c>
      <c r="X1980" s="68">
        <v>42354</v>
      </c>
      <c r="Y1980" s="68">
        <v>36525</v>
      </c>
      <c r="Z1980">
        <v>0</v>
      </c>
      <c r="AA1980">
        <v>22</v>
      </c>
      <c r="AB1980" t="s">
        <v>607</v>
      </c>
      <c r="AE1980" t="s">
        <v>437</v>
      </c>
      <c r="AF1980">
        <v>30001</v>
      </c>
    </row>
    <row r="1981" spans="1:32" x14ac:dyDescent="0.25">
      <c r="A1981" t="s">
        <v>913</v>
      </c>
      <c r="B1981" t="s">
        <v>607</v>
      </c>
      <c r="C1981" s="158" t="str">
        <f t="shared" si="30"/>
        <v>1143752</v>
      </c>
      <c r="D1981">
        <v>114375</v>
      </c>
      <c r="F1981">
        <v>12</v>
      </c>
      <c r="G1981">
        <v>1.5</v>
      </c>
      <c r="I1981">
        <v>1027502</v>
      </c>
      <c r="J1981">
        <v>1</v>
      </c>
      <c r="K1981">
        <v>0</v>
      </c>
      <c r="L1981">
        <v>1</v>
      </c>
      <c r="M1981">
        <v>0</v>
      </c>
      <c r="N1981">
        <v>9020277</v>
      </c>
      <c r="O1981">
        <v>2</v>
      </c>
      <c r="P1981" t="s">
        <v>914</v>
      </c>
      <c r="Q1981">
        <v>1005</v>
      </c>
      <c r="R1981">
        <v>6</v>
      </c>
      <c r="S1981">
        <v>0</v>
      </c>
      <c r="T1981">
        <v>0</v>
      </c>
      <c r="V1981" t="s">
        <v>1387</v>
      </c>
      <c r="W1981">
        <v>3</v>
      </c>
      <c r="X1981" s="68">
        <v>42354</v>
      </c>
      <c r="Y1981" s="68">
        <v>36525</v>
      </c>
      <c r="Z1981">
        <v>0</v>
      </c>
      <c r="AA1981">
        <v>22</v>
      </c>
      <c r="AB1981" t="s">
        <v>607</v>
      </c>
      <c r="AE1981" t="s">
        <v>437</v>
      </c>
      <c r="AF1981">
        <v>30001</v>
      </c>
    </row>
    <row r="1982" spans="1:32" x14ac:dyDescent="0.25">
      <c r="A1982" t="s">
        <v>913</v>
      </c>
      <c r="B1982" t="s">
        <v>607</v>
      </c>
      <c r="C1982" s="158" t="str">
        <f t="shared" si="30"/>
        <v>1143753</v>
      </c>
      <c r="D1982">
        <v>114375</v>
      </c>
      <c r="F1982">
        <v>12</v>
      </c>
      <c r="G1982">
        <v>1.55</v>
      </c>
      <c r="I1982">
        <v>1027503</v>
      </c>
      <c r="J1982">
        <v>1</v>
      </c>
      <c r="K1982">
        <v>0</v>
      </c>
      <c r="L1982">
        <v>1</v>
      </c>
      <c r="M1982">
        <v>0</v>
      </c>
      <c r="N1982">
        <v>9020277</v>
      </c>
      <c r="O1982">
        <v>3</v>
      </c>
      <c r="P1982" t="s">
        <v>914</v>
      </c>
      <c r="Q1982">
        <v>1005</v>
      </c>
      <c r="R1982">
        <v>6</v>
      </c>
      <c r="S1982">
        <v>0</v>
      </c>
      <c r="T1982">
        <v>0</v>
      </c>
      <c r="V1982" t="s">
        <v>1387</v>
      </c>
      <c r="W1982">
        <v>3</v>
      </c>
      <c r="X1982" s="68">
        <v>42354</v>
      </c>
      <c r="Y1982" s="68">
        <v>36525</v>
      </c>
      <c r="Z1982">
        <v>0</v>
      </c>
      <c r="AA1982">
        <v>22</v>
      </c>
      <c r="AB1982" t="s">
        <v>607</v>
      </c>
      <c r="AE1982" t="s">
        <v>437</v>
      </c>
      <c r="AF1982">
        <v>30001</v>
      </c>
    </row>
    <row r="1983" spans="1:32" x14ac:dyDescent="0.25">
      <c r="A1983" t="s">
        <v>913</v>
      </c>
      <c r="B1983" t="s">
        <v>607</v>
      </c>
      <c r="C1983" s="158" t="str">
        <f t="shared" si="30"/>
        <v>1143754</v>
      </c>
      <c r="D1983">
        <v>114375</v>
      </c>
      <c r="F1983">
        <v>12</v>
      </c>
      <c r="G1983">
        <v>1.6</v>
      </c>
      <c r="I1983">
        <v>1027504</v>
      </c>
      <c r="J1983">
        <v>1</v>
      </c>
      <c r="K1983">
        <v>0</v>
      </c>
      <c r="L1983">
        <v>1</v>
      </c>
      <c r="M1983">
        <v>0</v>
      </c>
      <c r="N1983">
        <v>9020277</v>
      </c>
      <c r="O1983">
        <v>4</v>
      </c>
      <c r="P1983" t="s">
        <v>914</v>
      </c>
      <c r="Q1983">
        <v>1005</v>
      </c>
      <c r="R1983">
        <v>6</v>
      </c>
      <c r="S1983">
        <v>0</v>
      </c>
      <c r="T1983">
        <v>0</v>
      </c>
      <c r="V1983" t="s">
        <v>1387</v>
      </c>
      <c r="W1983">
        <v>3</v>
      </c>
      <c r="X1983" s="68">
        <v>42354</v>
      </c>
      <c r="Y1983" s="68">
        <v>36525</v>
      </c>
      <c r="Z1983">
        <v>0</v>
      </c>
      <c r="AA1983">
        <v>22</v>
      </c>
      <c r="AB1983" t="s">
        <v>607</v>
      </c>
      <c r="AE1983" t="s">
        <v>437</v>
      </c>
      <c r="AF1983">
        <v>30001</v>
      </c>
    </row>
    <row r="1984" spans="1:32" x14ac:dyDescent="0.25">
      <c r="A1984" t="s">
        <v>913</v>
      </c>
      <c r="B1984" t="s">
        <v>607</v>
      </c>
      <c r="C1984" s="158" t="str">
        <f t="shared" si="30"/>
        <v>1143755</v>
      </c>
      <c r="D1984">
        <v>114375</v>
      </c>
      <c r="F1984">
        <v>12</v>
      </c>
      <c r="G1984">
        <v>1.7</v>
      </c>
      <c r="I1984">
        <v>1027505</v>
      </c>
      <c r="J1984">
        <v>1</v>
      </c>
      <c r="K1984">
        <v>0</v>
      </c>
      <c r="L1984">
        <v>1</v>
      </c>
      <c r="M1984">
        <v>0</v>
      </c>
      <c r="N1984">
        <v>9020277</v>
      </c>
      <c r="O1984">
        <v>5</v>
      </c>
      <c r="P1984" t="s">
        <v>914</v>
      </c>
      <c r="Q1984">
        <v>1005</v>
      </c>
      <c r="R1984">
        <v>6</v>
      </c>
      <c r="S1984">
        <v>0</v>
      </c>
      <c r="T1984">
        <v>0</v>
      </c>
      <c r="V1984" t="s">
        <v>1387</v>
      </c>
      <c r="W1984">
        <v>3</v>
      </c>
      <c r="X1984" s="68">
        <v>42354</v>
      </c>
      <c r="Y1984" s="68">
        <v>36525</v>
      </c>
      <c r="Z1984">
        <v>0</v>
      </c>
      <c r="AA1984">
        <v>22</v>
      </c>
      <c r="AB1984" t="s">
        <v>607</v>
      </c>
      <c r="AE1984" t="s">
        <v>437</v>
      </c>
      <c r="AF1984">
        <v>30001</v>
      </c>
    </row>
    <row r="1985" spans="1:32" x14ac:dyDescent="0.25">
      <c r="A1985" t="s">
        <v>1563</v>
      </c>
      <c r="B1985" t="s">
        <v>244</v>
      </c>
      <c r="C1985" s="158" t="str">
        <f t="shared" si="30"/>
        <v>1147021</v>
      </c>
      <c r="D1985">
        <v>114702</v>
      </c>
      <c r="F1985">
        <v>12</v>
      </c>
      <c r="G1985">
        <v>1500</v>
      </c>
      <c r="I1985">
        <v>1027794</v>
      </c>
      <c r="J1985">
        <v>1</v>
      </c>
      <c r="K1985">
        <v>0</v>
      </c>
      <c r="L1985">
        <v>0</v>
      </c>
      <c r="M1985">
        <v>0</v>
      </c>
      <c r="N1985">
        <v>9020210</v>
      </c>
      <c r="O1985">
        <v>1</v>
      </c>
      <c r="P1985" t="s">
        <v>1564</v>
      </c>
      <c r="Q1985">
        <v>1004</v>
      </c>
      <c r="R1985">
        <v>6</v>
      </c>
      <c r="S1985">
        <v>0</v>
      </c>
      <c r="T1985">
        <v>0</v>
      </c>
      <c r="V1985" t="s">
        <v>1387</v>
      </c>
      <c r="W1985">
        <v>3</v>
      </c>
      <c r="X1985" s="68">
        <v>42354</v>
      </c>
      <c r="Y1985" s="68">
        <v>36525</v>
      </c>
      <c r="Z1985">
        <v>0</v>
      </c>
      <c r="AA1985">
        <v>10</v>
      </c>
      <c r="AB1985" t="s">
        <v>244</v>
      </c>
      <c r="AE1985" t="s">
        <v>437</v>
      </c>
      <c r="AF1985">
        <v>30001</v>
      </c>
    </row>
    <row r="1986" spans="1:32" x14ac:dyDescent="0.25">
      <c r="A1986" t="s">
        <v>1563</v>
      </c>
      <c r="B1986" t="s">
        <v>244</v>
      </c>
      <c r="C1986" s="158" t="str">
        <f t="shared" si="30"/>
        <v>1147022</v>
      </c>
      <c r="D1986">
        <v>114702</v>
      </c>
      <c r="F1986">
        <v>12</v>
      </c>
      <c r="G1986">
        <v>1800</v>
      </c>
      <c r="I1986">
        <v>1027795</v>
      </c>
      <c r="J1986">
        <v>1</v>
      </c>
      <c r="K1986">
        <v>0</v>
      </c>
      <c r="L1986">
        <v>0</v>
      </c>
      <c r="M1986">
        <v>0</v>
      </c>
      <c r="N1986">
        <v>9020210</v>
      </c>
      <c r="O1986">
        <v>2</v>
      </c>
      <c r="P1986" t="s">
        <v>1564</v>
      </c>
      <c r="Q1986">
        <v>1004</v>
      </c>
      <c r="R1986">
        <v>6</v>
      </c>
      <c r="S1986">
        <v>0</v>
      </c>
      <c r="T1986">
        <v>0</v>
      </c>
      <c r="V1986" t="s">
        <v>1387</v>
      </c>
      <c r="W1986">
        <v>3</v>
      </c>
      <c r="X1986" s="68">
        <v>42354</v>
      </c>
      <c r="Y1986" s="68">
        <v>36525</v>
      </c>
      <c r="Z1986">
        <v>0</v>
      </c>
      <c r="AA1986">
        <v>10</v>
      </c>
      <c r="AB1986" t="s">
        <v>244</v>
      </c>
      <c r="AE1986" t="s">
        <v>437</v>
      </c>
      <c r="AF1986">
        <v>30001</v>
      </c>
    </row>
    <row r="1987" spans="1:32" x14ac:dyDescent="0.25">
      <c r="A1987" t="s">
        <v>1563</v>
      </c>
      <c r="B1987" t="s">
        <v>244</v>
      </c>
      <c r="C1987" s="158" t="str">
        <f t="shared" ref="C1987:C2050" si="31">D1987&amp;O1987</f>
        <v>1147023</v>
      </c>
      <c r="D1987">
        <v>114702</v>
      </c>
      <c r="F1987">
        <v>12</v>
      </c>
      <c r="G1987">
        <v>2000</v>
      </c>
      <c r="I1987">
        <v>1027796</v>
      </c>
      <c r="J1987">
        <v>1</v>
      </c>
      <c r="K1987">
        <v>0</v>
      </c>
      <c r="L1987">
        <v>0</v>
      </c>
      <c r="M1987">
        <v>0</v>
      </c>
      <c r="N1987">
        <v>9020210</v>
      </c>
      <c r="O1987">
        <v>3</v>
      </c>
      <c r="P1987" t="s">
        <v>1564</v>
      </c>
      <c r="Q1987">
        <v>1004</v>
      </c>
      <c r="R1987">
        <v>6</v>
      </c>
      <c r="S1987">
        <v>0</v>
      </c>
      <c r="T1987">
        <v>0</v>
      </c>
      <c r="V1987" t="s">
        <v>1387</v>
      </c>
      <c r="W1987">
        <v>3</v>
      </c>
      <c r="X1987" s="68">
        <v>42354</v>
      </c>
      <c r="Y1987" s="68">
        <v>36525</v>
      </c>
      <c r="Z1987">
        <v>0</v>
      </c>
      <c r="AA1987">
        <v>10</v>
      </c>
      <c r="AB1987" t="s">
        <v>244</v>
      </c>
      <c r="AE1987" t="s">
        <v>437</v>
      </c>
      <c r="AF1987">
        <v>30001</v>
      </c>
    </row>
    <row r="1988" spans="1:32" x14ac:dyDescent="0.25">
      <c r="A1988" t="s">
        <v>1563</v>
      </c>
      <c r="B1988" t="s">
        <v>244</v>
      </c>
      <c r="C1988" s="158" t="str">
        <f t="shared" si="31"/>
        <v>1147024</v>
      </c>
      <c r="D1988">
        <v>114702</v>
      </c>
      <c r="F1988">
        <v>12</v>
      </c>
      <c r="G1988">
        <v>1890</v>
      </c>
      <c r="I1988">
        <v>1027797</v>
      </c>
      <c r="J1988">
        <v>1</v>
      </c>
      <c r="K1988">
        <v>0</v>
      </c>
      <c r="L1988">
        <v>0</v>
      </c>
      <c r="M1988">
        <v>0</v>
      </c>
      <c r="N1988">
        <v>9020210</v>
      </c>
      <c r="O1988">
        <v>4</v>
      </c>
      <c r="P1988" t="s">
        <v>1564</v>
      </c>
      <c r="Q1988">
        <v>1004</v>
      </c>
      <c r="R1988">
        <v>6</v>
      </c>
      <c r="S1988">
        <v>0</v>
      </c>
      <c r="T1988">
        <v>0</v>
      </c>
      <c r="V1988" t="s">
        <v>1387</v>
      </c>
      <c r="W1988">
        <v>3</v>
      </c>
      <c r="X1988" s="68">
        <v>42354</v>
      </c>
      <c r="Y1988" s="68">
        <v>36525</v>
      </c>
      <c r="Z1988">
        <v>0</v>
      </c>
      <c r="AA1988">
        <v>10</v>
      </c>
      <c r="AB1988" t="s">
        <v>244</v>
      </c>
      <c r="AE1988" t="s">
        <v>437</v>
      </c>
      <c r="AF1988">
        <v>30001</v>
      </c>
    </row>
    <row r="1989" spans="1:32" x14ac:dyDescent="0.25">
      <c r="A1989" t="s">
        <v>1563</v>
      </c>
      <c r="B1989" t="s">
        <v>244</v>
      </c>
      <c r="C1989" s="158" t="str">
        <f t="shared" si="31"/>
        <v>1147025</v>
      </c>
      <c r="D1989">
        <v>114702</v>
      </c>
      <c r="F1989">
        <v>12</v>
      </c>
      <c r="G1989">
        <v>2100</v>
      </c>
      <c r="I1989">
        <v>1027798</v>
      </c>
      <c r="J1989">
        <v>1</v>
      </c>
      <c r="K1989">
        <v>0</v>
      </c>
      <c r="L1989">
        <v>0</v>
      </c>
      <c r="M1989">
        <v>0</v>
      </c>
      <c r="N1989">
        <v>9020210</v>
      </c>
      <c r="O1989">
        <v>5</v>
      </c>
      <c r="P1989" t="s">
        <v>1564</v>
      </c>
      <c r="Q1989">
        <v>1004</v>
      </c>
      <c r="R1989">
        <v>6</v>
      </c>
      <c r="S1989">
        <v>0</v>
      </c>
      <c r="T1989">
        <v>0</v>
      </c>
      <c r="V1989" t="s">
        <v>1387</v>
      </c>
      <c r="W1989">
        <v>3</v>
      </c>
      <c r="X1989" s="68">
        <v>42354</v>
      </c>
      <c r="Y1989" s="68">
        <v>36525</v>
      </c>
      <c r="Z1989">
        <v>0</v>
      </c>
      <c r="AA1989">
        <v>10</v>
      </c>
      <c r="AB1989" t="s">
        <v>244</v>
      </c>
      <c r="AE1989" t="s">
        <v>437</v>
      </c>
      <c r="AF1989">
        <v>30001</v>
      </c>
    </row>
    <row r="1990" spans="1:32" x14ac:dyDescent="0.25">
      <c r="A1990" t="s">
        <v>915</v>
      </c>
      <c r="B1990" t="s">
        <v>432</v>
      </c>
      <c r="C1990" s="158" t="str">
        <f t="shared" si="31"/>
        <v>1147091</v>
      </c>
      <c r="D1990">
        <v>114709</v>
      </c>
      <c r="F1990">
        <v>12</v>
      </c>
      <c r="G1990">
        <v>1375</v>
      </c>
      <c r="I1990">
        <v>1027820</v>
      </c>
      <c r="J1990">
        <v>1</v>
      </c>
      <c r="K1990">
        <v>0</v>
      </c>
      <c r="L1990">
        <v>1</v>
      </c>
      <c r="M1990">
        <v>0</v>
      </c>
      <c r="N1990">
        <v>9020249</v>
      </c>
      <c r="O1990">
        <v>1</v>
      </c>
      <c r="P1990" t="s">
        <v>916</v>
      </c>
      <c r="Q1990">
        <v>1005</v>
      </c>
      <c r="R1990">
        <v>6</v>
      </c>
      <c r="S1990">
        <v>0</v>
      </c>
      <c r="T1990">
        <v>0</v>
      </c>
      <c r="V1990" t="s">
        <v>1387</v>
      </c>
      <c r="W1990">
        <v>3</v>
      </c>
      <c r="X1990" s="68">
        <v>42354</v>
      </c>
      <c r="Y1990" s="68">
        <v>36525</v>
      </c>
      <c r="Z1990">
        <v>0</v>
      </c>
      <c r="AA1990">
        <v>28</v>
      </c>
      <c r="AB1990" t="s">
        <v>432</v>
      </c>
      <c r="AE1990" t="s">
        <v>437</v>
      </c>
      <c r="AF1990">
        <v>30001</v>
      </c>
    </row>
    <row r="1991" spans="1:32" x14ac:dyDescent="0.25">
      <c r="A1991" t="s">
        <v>915</v>
      </c>
      <c r="B1991" t="s">
        <v>432</v>
      </c>
      <c r="C1991" s="158" t="str">
        <f t="shared" si="31"/>
        <v>1147092</v>
      </c>
      <c r="D1991">
        <v>114709</v>
      </c>
      <c r="F1991">
        <v>12</v>
      </c>
      <c r="G1991">
        <v>1545</v>
      </c>
      <c r="I1991">
        <v>1027821</v>
      </c>
      <c r="J1991">
        <v>1</v>
      </c>
      <c r="K1991">
        <v>0</v>
      </c>
      <c r="L1991">
        <v>1</v>
      </c>
      <c r="M1991">
        <v>0</v>
      </c>
      <c r="N1991">
        <v>9020249</v>
      </c>
      <c r="O1991">
        <v>2</v>
      </c>
      <c r="P1991" t="s">
        <v>916</v>
      </c>
      <c r="Q1991">
        <v>1005</v>
      </c>
      <c r="R1991">
        <v>6</v>
      </c>
      <c r="S1991">
        <v>0</v>
      </c>
      <c r="T1991">
        <v>0</v>
      </c>
      <c r="V1991" t="s">
        <v>1387</v>
      </c>
      <c r="W1991">
        <v>3</v>
      </c>
      <c r="X1991" s="68">
        <v>42354</v>
      </c>
      <c r="Y1991" s="68">
        <v>36525</v>
      </c>
      <c r="Z1991">
        <v>0</v>
      </c>
      <c r="AA1991">
        <v>28</v>
      </c>
      <c r="AB1991" t="s">
        <v>432</v>
      </c>
      <c r="AE1991" t="s">
        <v>437</v>
      </c>
      <c r="AF1991">
        <v>30001</v>
      </c>
    </row>
    <row r="1992" spans="1:32" x14ac:dyDescent="0.25">
      <c r="A1992" t="s">
        <v>915</v>
      </c>
      <c r="B1992" t="s">
        <v>432</v>
      </c>
      <c r="C1992" s="158" t="str">
        <f t="shared" si="31"/>
        <v>1147093</v>
      </c>
      <c r="D1992">
        <v>114709</v>
      </c>
      <c r="F1992">
        <v>12</v>
      </c>
      <c r="G1992">
        <v>1695</v>
      </c>
      <c r="I1992">
        <v>1027822</v>
      </c>
      <c r="J1992">
        <v>1</v>
      </c>
      <c r="K1992">
        <v>0</v>
      </c>
      <c r="L1992">
        <v>1</v>
      </c>
      <c r="M1992">
        <v>0</v>
      </c>
      <c r="N1992">
        <v>9020249</v>
      </c>
      <c r="O1992">
        <v>3</v>
      </c>
      <c r="P1992" t="s">
        <v>916</v>
      </c>
      <c r="Q1992">
        <v>1005</v>
      </c>
      <c r="R1992">
        <v>6</v>
      </c>
      <c r="S1992">
        <v>0</v>
      </c>
      <c r="T1992">
        <v>0</v>
      </c>
      <c r="V1992" t="s">
        <v>1387</v>
      </c>
      <c r="W1992">
        <v>3</v>
      </c>
      <c r="X1992" s="68">
        <v>42354</v>
      </c>
      <c r="Y1992" s="68">
        <v>36525</v>
      </c>
      <c r="Z1992">
        <v>0</v>
      </c>
      <c r="AA1992">
        <v>28</v>
      </c>
      <c r="AB1992" t="s">
        <v>432</v>
      </c>
      <c r="AE1992" t="s">
        <v>437</v>
      </c>
      <c r="AF1992">
        <v>30001</v>
      </c>
    </row>
    <row r="1993" spans="1:32" x14ac:dyDescent="0.25">
      <c r="A1993" t="s">
        <v>915</v>
      </c>
      <c r="B1993" t="s">
        <v>432</v>
      </c>
      <c r="C1993" s="158" t="str">
        <f t="shared" si="31"/>
        <v>1147094</v>
      </c>
      <c r="D1993">
        <v>114709</v>
      </c>
      <c r="F1993">
        <v>12</v>
      </c>
      <c r="G1993">
        <v>1625</v>
      </c>
      <c r="I1993">
        <v>1027823</v>
      </c>
      <c r="J1993">
        <v>1</v>
      </c>
      <c r="K1993">
        <v>0</v>
      </c>
      <c r="L1993">
        <v>1</v>
      </c>
      <c r="M1993">
        <v>0</v>
      </c>
      <c r="N1993">
        <v>9020249</v>
      </c>
      <c r="O1993">
        <v>4</v>
      </c>
      <c r="P1993" t="s">
        <v>916</v>
      </c>
      <c r="Q1993">
        <v>1005</v>
      </c>
      <c r="R1993">
        <v>6</v>
      </c>
      <c r="S1993">
        <v>0</v>
      </c>
      <c r="T1993">
        <v>0</v>
      </c>
      <c r="V1993" t="s">
        <v>1387</v>
      </c>
      <c r="W1993">
        <v>3</v>
      </c>
      <c r="X1993" s="68">
        <v>42354</v>
      </c>
      <c r="Y1993" s="68">
        <v>36525</v>
      </c>
      <c r="Z1993">
        <v>0</v>
      </c>
      <c r="AA1993">
        <v>28</v>
      </c>
      <c r="AB1993" t="s">
        <v>432</v>
      </c>
      <c r="AE1993" t="s">
        <v>437</v>
      </c>
      <c r="AF1993">
        <v>30001</v>
      </c>
    </row>
    <row r="1994" spans="1:32" x14ac:dyDescent="0.25">
      <c r="A1994" t="s">
        <v>915</v>
      </c>
      <c r="B1994" t="s">
        <v>432</v>
      </c>
      <c r="C1994" s="158" t="str">
        <f t="shared" si="31"/>
        <v>1147095</v>
      </c>
      <c r="D1994">
        <v>114709</v>
      </c>
      <c r="F1994">
        <v>12</v>
      </c>
      <c r="G1994">
        <v>1780</v>
      </c>
      <c r="I1994">
        <v>1027824</v>
      </c>
      <c r="J1994">
        <v>1</v>
      </c>
      <c r="K1994">
        <v>0</v>
      </c>
      <c r="L1994">
        <v>1</v>
      </c>
      <c r="M1994">
        <v>0</v>
      </c>
      <c r="N1994">
        <v>9020249</v>
      </c>
      <c r="O1994">
        <v>5</v>
      </c>
      <c r="P1994" t="s">
        <v>916</v>
      </c>
      <c r="Q1994">
        <v>1005</v>
      </c>
      <c r="R1994">
        <v>6</v>
      </c>
      <c r="S1994">
        <v>0</v>
      </c>
      <c r="T1994">
        <v>0</v>
      </c>
      <c r="V1994" t="s">
        <v>1387</v>
      </c>
      <c r="W1994">
        <v>3</v>
      </c>
      <c r="X1994" s="68">
        <v>42354</v>
      </c>
      <c r="Y1994" s="68">
        <v>36525</v>
      </c>
      <c r="Z1994">
        <v>0</v>
      </c>
      <c r="AA1994">
        <v>28</v>
      </c>
      <c r="AB1994" t="s">
        <v>432</v>
      </c>
      <c r="AE1994" t="s">
        <v>437</v>
      </c>
      <c r="AF1994">
        <v>30001</v>
      </c>
    </row>
    <row r="1995" spans="1:32" x14ac:dyDescent="0.25">
      <c r="A1995" t="s">
        <v>917</v>
      </c>
      <c r="B1995" t="s">
        <v>432</v>
      </c>
      <c r="C1995" s="158" t="str">
        <f t="shared" si="31"/>
        <v>1147101</v>
      </c>
      <c r="D1995">
        <v>114710</v>
      </c>
      <c r="F1995">
        <v>12</v>
      </c>
      <c r="H1995" t="s">
        <v>397</v>
      </c>
      <c r="I1995">
        <v>1029026</v>
      </c>
      <c r="J1995">
        <v>0</v>
      </c>
      <c r="K1995">
        <v>0</v>
      </c>
      <c r="L1995">
        <v>1</v>
      </c>
      <c r="M1995">
        <v>0</v>
      </c>
      <c r="N1995">
        <v>9020249</v>
      </c>
      <c r="O1995">
        <v>1</v>
      </c>
      <c r="P1995" t="s">
        <v>918</v>
      </c>
      <c r="Q1995">
        <v>1005</v>
      </c>
      <c r="R1995">
        <v>6</v>
      </c>
      <c r="S1995">
        <v>0</v>
      </c>
      <c r="T1995">
        <v>0</v>
      </c>
      <c r="V1995" t="s">
        <v>1387</v>
      </c>
      <c r="W1995">
        <v>3</v>
      </c>
      <c r="X1995" s="68">
        <v>42354</v>
      </c>
      <c r="Y1995" s="68">
        <v>36525</v>
      </c>
      <c r="Z1995">
        <v>0</v>
      </c>
      <c r="AA1995">
        <v>28</v>
      </c>
      <c r="AB1995" t="s">
        <v>432</v>
      </c>
      <c r="AE1995" t="s">
        <v>437</v>
      </c>
      <c r="AF1995">
        <v>30001</v>
      </c>
    </row>
    <row r="1996" spans="1:32" x14ac:dyDescent="0.25">
      <c r="A1996" t="s">
        <v>917</v>
      </c>
      <c r="B1996" t="s">
        <v>432</v>
      </c>
      <c r="C1996" s="158" t="str">
        <f t="shared" si="31"/>
        <v>1147102</v>
      </c>
      <c r="D1996">
        <v>114710</v>
      </c>
      <c r="F1996">
        <v>12</v>
      </c>
      <c r="H1996" t="s">
        <v>397</v>
      </c>
      <c r="I1996">
        <v>1029027</v>
      </c>
      <c r="J1996">
        <v>0</v>
      </c>
      <c r="K1996">
        <v>0</v>
      </c>
      <c r="L1996">
        <v>1</v>
      </c>
      <c r="M1996">
        <v>0</v>
      </c>
      <c r="N1996">
        <v>9020249</v>
      </c>
      <c r="O1996">
        <v>2</v>
      </c>
      <c r="P1996" t="s">
        <v>918</v>
      </c>
      <c r="Q1996">
        <v>1005</v>
      </c>
      <c r="R1996">
        <v>6</v>
      </c>
      <c r="S1996">
        <v>0</v>
      </c>
      <c r="T1996">
        <v>0</v>
      </c>
      <c r="V1996" t="s">
        <v>1387</v>
      </c>
      <c r="W1996">
        <v>3</v>
      </c>
      <c r="X1996" s="68">
        <v>42354</v>
      </c>
      <c r="Y1996" s="68">
        <v>36525</v>
      </c>
      <c r="Z1996">
        <v>0</v>
      </c>
      <c r="AA1996">
        <v>28</v>
      </c>
      <c r="AB1996" t="s">
        <v>432</v>
      </c>
      <c r="AE1996" t="s">
        <v>437</v>
      </c>
      <c r="AF1996">
        <v>30001</v>
      </c>
    </row>
    <row r="1997" spans="1:32" x14ac:dyDescent="0.25">
      <c r="A1997" t="s">
        <v>917</v>
      </c>
      <c r="B1997" t="s">
        <v>432</v>
      </c>
      <c r="C1997" s="158" t="str">
        <f t="shared" si="31"/>
        <v>1147103</v>
      </c>
      <c r="D1997">
        <v>114710</v>
      </c>
      <c r="F1997">
        <v>12</v>
      </c>
      <c r="H1997" t="s">
        <v>397</v>
      </c>
      <c r="I1997">
        <v>1029028</v>
      </c>
      <c r="J1997">
        <v>0</v>
      </c>
      <c r="K1997">
        <v>0</v>
      </c>
      <c r="L1997">
        <v>1</v>
      </c>
      <c r="M1997">
        <v>0</v>
      </c>
      <c r="N1997">
        <v>9020249</v>
      </c>
      <c r="O1997">
        <v>3</v>
      </c>
      <c r="P1997" t="s">
        <v>918</v>
      </c>
      <c r="Q1997">
        <v>1005</v>
      </c>
      <c r="R1997">
        <v>6</v>
      </c>
      <c r="S1997">
        <v>0</v>
      </c>
      <c r="T1997">
        <v>0</v>
      </c>
      <c r="V1997" t="s">
        <v>1387</v>
      </c>
      <c r="W1997">
        <v>3</v>
      </c>
      <c r="X1997" s="68">
        <v>42354</v>
      </c>
      <c r="Y1997" s="68">
        <v>36525</v>
      </c>
      <c r="Z1997">
        <v>0</v>
      </c>
      <c r="AA1997">
        <v>28</v>
      </c>
      <c r="AB1997" t="s">
        <v>432</v>
      </c>
      <c r="AE1997" t="s">
        <v>437</v>
      </c>
      <c r="AF1997">
        <v>30001</v>
      </c>
    </row>
    <row r="1998" spans="1:32" x14ac:dyDescent="0.25">
      <c r="A1998" t="s">
        <v>917</v>
      </c>
      <c r="B1998" t="s">
        <v>432</v>
      </c>
      <c r="C1998" s="158" t="str">
        <f t="shared" si="31"/>
        <v>1147104</v>
      </c>
      <c r="D1998">
        <v>114710</v>
      </c>
      <c r="F1998">
        <v>12</v>
      </c>
      <c r="H1998" t="s">
        <v>397</v>
      </c>
      <c r="I1998">
        <v>1029029</v>
      </c>
      <c r="J1998">
        <v>0</v>
      </c>
      <c r="K1998">
        <v>0</v>
      </c>
      <c r="L1998">
        <v>1</v>
      </c>
      <c r="M1998">
        <v>0</v>
      </c>
      <c r="N1998">
        <v>9020249</v>
      </c>
      <c r="O1998">
        <v>4</v>
      </c>
      <c r="P1998" t="s">
        <v>918</v>
      </c>
      <c r="Q1998">
        <v>1005</v>
      </c>
      <c r="R1998">
        <v>6</v>
      </c>
      <c r="S1998">
        <v>0</v>
      </c>
      <c r="T1998">
        <v>0</v>
      </c>
      <c r="V1998" t="s">
        <v>1387</v>
      </c>
      <c r="W1998">
        <v>3</v>
      </c>
      <c r="X1998" s="68">
        <v>42354</v>
      </c>
      <c r="Y1998" s="68">
        <v>36525</v>
      </c>
      <c r="Z1998">
        <v>0</v>
      </c>
      <c r="AA1998">
        <v>28</v>
      </c>
      <c r="AB1998" t="s">
        <v>432</v>
      </c>
      <c r="AE1998" t="s">
        <v>437</v>
      </c>
      <c r="AF1998">
        <v>30001</v>
      </c>
    </row>
    <row r="1999" spans="1:32" x14ac:dyDescent="0.25">
      <c r="A1999" t="s">
        <v>917</v>
      </c>
      <c r="B1999" t="s">
        <v>432</v>
      </c>
      <c r="C1999" s="158" t="str">
        <f t="shared" si="31"/>
        <v>1147105</v>
      </c>
      <c r="D1999">
        <v>114710</v>
      </c>
      <c r="F1999">
        <v>12</v>
      </c>
      <c r="H1999" t="s">
        <v>397</v>
      </c>
      <c r="I1999">
        <v>1029030</v>
      </c>
      <c r="J1999">
        <v>0</v>
      </c>
      <c r="K1999">
        <v>0</v>
      </c>
      <c r="L1999">
        <v>1</v>
      </c>
      <c r="M1999">
        <v>0</v>
      </c>
      <c r="N1999">
        <v>9020249</v>
      </c>
      <c r="O1999">
        <v>5</v>
      </c>
      <c r="P1999" t="s">
        <v>918</v>
      </c>
      <c r="Q1999">
        <v>1005</v>
      </c>
      <c r="R1999">
        <v>6</v>
      </c>
      <c r="S1999">
        <v>0</v>
      </c>
      <c r="T1999">
        <v>0</v>
      </c>
      <c r="V1999" t="s">
        <v>1387</v>
      </c>
      <c r="W1999">
        <v>3</v>
      </c>
      <c r="X1999" s="68">
        <v>42354</v>
      </c>
      <c r="Y1999" s="68">
        <v>36525</v>
      </c>
      <c r="Z1999">
        <v>0</v>
      </c>
      <c r="AA1999">
        <v>28</v>
      </c>
      <c r="AB1999" t="s">
        <v>432</v>
      </c>
      <c r="AE1999" t="s">
        <v>437</v>
      </c>
      <c r="AF1999">
        <v>30001</v>
      </c>
    </row>
    <row r="2000" spans="1:32" x14ac:dyDescent="0.25">
      <c r="A2000" t="s">
        <v>919</v>
      </c>
      <c r="B2000" t="s">
        <v>432</v>
      </c>
      <c r="C2000" s="158" t="str">
        <f t="shared" si="31"/>
        <v>1147111</v>
      </c>
      <c r="D2000">
        <v>114711</v>
      </c>
      <c r="F2000">
        <v>12</v>
      </c>
      <c r="G2000">
        <v>4195</v>
      </c>
      <c r="I2000">
        <v>1027810</v>
      </c>
      <c r="J2000">
        <v>1</v>
      </c>
      <c r="K2000">
        <v>1</v>
      </c>
      <c r="L2000">
        <v>1</v>
      </c>
      <c r="M2000">
        <v>0</v>
      </c>
      <c r="N2000">
        <v>9020250</v>
      </c>
      <c r="O2000">
        <v>1</v>
      </c>
      <c r="P2000" t="s">
        <v>203</v>
      </c>
      <c r="Q2000">
        <v>1005</v>
      </c>
      <c r="R2000">
        <v>6</v>
      </c>
      <c r="S2000">
        <v>0</v>
      </c>
      <c r="T2000">
        <v>0</v>
      </c>
      <c r="V2000" t="s">
        <v>1387</v>
      </c>
      <c r="W2000">
        <v>3</v>
      </c>
      <c r="X2000" s="68">
        <v>42354</v>
      </c>
      <c r="Y2000" s="68">
        <v>36525</v>
      </c>
      <c r="Z2000">
        <v>0</v>
      </c>
      <c r="AA2000">
        <v>28</v>
      </c>
      <c r="AB2000" t="s">
        <v>432</v>
      </c>
      <c r="AE2000" t="s">
        <v>437</v>
      </c>
      <c r="AF2000">
        <v>30001</v>
      </c>
    </row>
    <row r="2001" spans="1:32" x14ac:dyDescent="0.25">
      <c r="A2001" t="s">
        <v>919</v>
      </c>
      <c r="B2001" t="s">
        <v>432</v>
      </c>
      <c r="C2001" s="158" t="str">
        <f t="shared" si="31"/>
        <v>1147112</v>
      </c>
      <c r="D2001">
        <v>114711</v>
      </c>
      <c r="F2001">
        <v>12</v>
      </c>
      <c r="G2001">
        <v>4675</v>
      </c>
      <c r="I2001">
        <v>1027811</v>
      </c>
      <c r="J2001">
        <v>1</v>
      </c>
      <c r="K2001">
        <v>1</v>
      </c>
      <c r="L2001">
        <v>1</v>
      </c>
      <c r="M2001">
        <v>0</v>
      </c>
      <c r="N2001">
        <v>9020250</v>
      </c>
      <c r="O2001">
        <v>2</v>
      </c>
      <c r="P2001" t="s">
        <v>203</v>
      </c>
      <c r="Q2001">
        <v>1005</v>
      </c>
      <c r="R2001">
        <v>6</v>
      </c>
      <c r="S2001">
        <v>0</v>
      </c>
      <c r="T2001">
        <v>0</v>
      </c>
      <c r="V2001" t="s">
        <v>1387</v>
      </c>
      <c r="W2001">
        <v>3</v>
      </c>
      <c r="X2001" s="68">
        <v>42354</v>
      </c>
      <c r="Y2001" s="68">
        <v>36525</v>
      </c>
      <c r="Z2001">
        <v>0</v>
      </c>
      <c r="AA2001">
        <v>28</v>
      </c>
      <c r="AB2001" t="s">
        <v>432</v>
      </c>
      <c r="AE2001" t="s">
        <v>437</v>
      </c>
      <c r="AF2001">
        <v>30001</v>
      </c>
    </row>
    <row r="2002" spans="1:32" x14ac:dyDescent="0.25">
      <c r="A2002" t="s">
        <v>919</v>
      </c>
      <c r="B2002" t="s">
        <v>432</v>
      </c>
      <c r="C2002" s="158" t="str">
        <f t="shared" si="31"/>
        <v>1147113</v>
      </c>
      <c r="D2002">
        <v>114711</v>
      </c>
      <c r="F2002">
        <v>12</v>
      </c>
      <c r="G2002">
        <v>5350</v>
      </c>
      <c r="I2002">
        <v>1027812</v>
      </c>
      <c r="J2002">
        <v>1</v>
      </c>
      <c r="K2002">
        <v>1</v>
      </c>
      <c r="L2002">
        <v>1</v>
      </c>
      <c r="M2002">
        <v>0</v>
      </c>
      <c r="N2002">
        <v>9020250</v>
      </c>
      <c r="O2002">
        <v>3</v>
      </c>
      <c r="P2002" t="s">
        <v>203</v>
      </c>
      <c r="Q2002">
        <v>1005</v>
      </c>
      <c r="R2002">
        <v>6</v>
      </c>
      <c r="S2002">
        <v>0</v>
      </c>
      <c r="T2002">
        <v>0</v>
      </c>
      <c r="V2002" t="s">
        <v>1387</v>
      </c>
      <c r="W2002">
        <v>3</v>
      </c>
      <c r="X2002" s="68">
        <v>42354</v>
      </c>
      <c r="Y2002" s="68">
        <v>36525</v>
      </c>
      <c r="Z2002">
        <v>0</v>
      </c>
      <c r="AA2002">
        <v>28</v>
      </c>
      <c r="AB2002" t="s">
        <v>432</v>
      </c>
      <c r="AE2002" t="s">
        <v>437</v>
      </c>
      <c r="AF2002">
        <v>30001</v>
      </c>
    </row>
    <row r="2003" spans="1:32" x14ac:dyDescent="0.25">
      <c r="A2003" t="s">
        <v>919</v>
      </c>
      <c r="B2003" t="s">
        <v>432</v>
      </c>
      <c r="C2003" s="158" t="str">
        <f t="shared" si="31"/>
        <v>1147114</v>
      </c>
      <c r="D2003">
        <v>114711</v>
      </c>
      <c r="F2003">
        <v>12</v>
      </c>
      <c r="G2003">
        <v>4910</v>
      </c>
      <c r="I2003">
        <v>1027813</v>
      </c>
      <c r="J2003">
        <v>1</v>
      </c>
      <c r="K2003">
        <v>1</v>
      </c>
      <c r="L2003">
        <v>1</v>
      </c>
      <c r="M2003">
        <v>0</v>
      </c>
      <c r="N2003">
        <v>9020250</v>
      </c>
      <c r="O2003">
        <v>4</v>
      </c>
      <c r="P2003" t="s">
        <v>203</v>
      </c>
      <c r="Q2003">
        <v>1005</v>
      </c>
      <c r="R2003">
        <v>6</v>
      </c>
      <c r="S2003">
        <v>0</v>
      </c>
      <c r="T2003">
        <v>0</v>
      </c>
      <c r="V2003" t="s">
        <v>1387</v>
      </c>
      <c r="W2003">
        <v>3</v>
      </c>
      <c r="X2003" s="68">
        <v>42354</v>
      </c>
      <c r="Y2003" s="68">
        <v>36525</v>
      </c>
      <c r="Z2003">
        <v>0</v>
      </c>
      <c r="AA2003">
        <v>28</v>
      </c>
      <c r="AB2003" t="s">
        <v>432</v>
      </c>
      <c r="AE2003" t="s">
        <v>437</v>
      </c>
      <c r="AF2003">
        <v>30001</v>
      </c>
    </row>
    <row r="2004" spans="1:32" x14ac:dyDescent="0.25">
      <c r="A2004" t="s">
        <v>919</v>
      </c>
      <c r="B2004" t="s">
        <v>432</v>
      </c>
      <c r="C2004" s="158" t="str">
        <f t="shared" si="31"/>
        <v>1147115</v>
      </c>
      <c r="D2004">
        <v>114711</v>
      </c>
      <c r="F2004">
        <v>12</v>
      </c>
      <c r="G2004">
        <v>5155</v>
      </c>
      <c r="I2004">
        <v>1027814</v>
      </c>
      <c r="J2004">
        <v>1</v>
      </c>
      <c r="K2004">
        <v>1</v>
      </c>
      <c r="L2004">
        <v>1</v>
      </c>
      <c r="M2004">
        <v>0</v>
      </c>
      <c r="N2004">
        <v>9020250</v>
      </c>
      <c r="O2004">
        <v>5</v>
      </c>
      <c r="P2004" t="s">
        <v>203</v>
      </c>
      <c r="Q2004">
        <v>1005</v>
      </c>
      <c r="R2004">
        <v>6</v>
      </c>
      <c r="S2004">
        <v>0</v>
      </c>
      <c r="T2004">
        <v>0</v>
      </c>
      <c r="V2004" t="s">
        <v>1387</v>
      </c>
      <c r="W2004">
        <v>3</v>
      </c>
      <c r="X2004" s="68">
        <v>42354</v>
      </c>
      <c r="Y2004" s="68">
        <v>36525</v>
      </c>
      <c r="Z2004">
        <v>0</v>
      </c>
      <c r="AA2004">
        <v>28</v>
      </c>
      <c r="AB2004" t="s">
        <v>432</v>
      </c>
      <c r="AE2004" t="s">
        <v>437</v>
      </c>
      <c r="AF2004">
        <v>30001</v>
      </c>
    </row>
    <row r="2005" spans="1:32" x14ac:dyDescent="0.25">
      <c r="A2005" t="s">
        <v>920</v>
      </c>
      <c r="B2005" t="s">
        <v>432</v>
      </c>
      <c r="C2005" s="158" t="str">
        <f t="shared" si="31"/>
        <v>1147123</v>
      </c>
      <c r="D2005">
        <v>114712</v>
      </c>
      <c r="F2005">
        <v>12</v>
      </c>
      <c r="H2005" t="s">
        <v>397</v>
      </c>
      <c r="I2005">
        <v>1028856</v>
      </c>
      <c r="J2005">
        <v>0</v>
      </c>
      <c r="K2005">
        <v>1</v>
      </c>
      <c r="L2005">
        <v>1</v>
      </c>
      <c r="M2005">
        <v>0</v>
      </c>
      <c r="N2005">
        <v>9020250</v>
      </c>
      <c r="O2005">
        <v>3</v>
      </c>
      <c r="P2005" t="s">
        <v>921</v>
      </c>
      <c r="Q2005">
        <v>1005</v>
      </c>
      <c r="R2005">
        <v>7</v>
      </c>
      <c r="S2005">
        <v>0</v>
      </c>
      <c r="T2005">
        <v>1001376</v>
      </c>
      <c r="U2005" t="s">
        <v>393</v>
      </c>
      <c r="V2005" t="s">
        <v>1387</v>
      </c>
      <c r="W2005">
        <v>3</v>
      </c>
      <c r="X2005" s="68">
        <v>42354</v>
      </c>
      <c r="Y2005" s="68">
        <v>36525</v>
      </c>
      <c r="Z2005">
        <v>0</v>
      </c>
      <c r="AA2005">
        <v>28</v>
      </c>
      <c r="AB2005" t="s">
        <v>432</v>
      </c>
      <c r="AE2005" t="s">
        <v>437</v>
      </c>
      <c r="AF2005">
        <v>30001</v>
      </c>
    </row>
    <row r="2006" spans="1:32" x14ac:dyDescent="0.25">
      <c r="A2006" t="s">
        <v>920</v>
      </c>
      <c r="B2006" t="s">
        <v>432</v>
      </c>
      <c r="C2006" s="158" t="str">
        <f t="shared" si="31"/>
        <v>1147124</v>
      </c>
      <c r="D2006">
        <v>114712</v>
      </c>
      <c r="F2006">
        <v>12</v>
      </c>
      <c r="H2006" t="s">
        <v>397</v>
      </c>
      <c r="I2006">
        <v>1028857</v>
      </c>
      <c r="J2006">
        <v>0</v>
      </c>
      <c r="K2006">
        <v>1</v>
      </c>
      <c r="L2006">
        <v>1</v>
      </c>
      <c r="M2006">
        <v>0</v>
      </c>
      <c r="N2006">
        <v>9020250</v>
      </c>
      <c r="O2006">
        <v>4</v>
      </c>
      <c r="P2006" t="s">
        <v>921</v>
      </c>
      <c r="Q2006">
        <v>1005</v>
      </c>
      <c r="R2006">
        <v>7</v>
      </c>
      <c r="S2006">
        <v>0</v>
      </c>
      <c r="T2006">
        <v>1001376</v>
      </c>
      <c r="U2006" t="s">
        <v>393</v>
      </c>
      <c r="V2006" t="s">
        <v>1387</v>
      </c>
      <c r="W2006">
        <v>3</v>
      </c>
      <c r="X2006" s="68">
        <v>42354</v>
      </c>
      <c r="Y2006" s="68">
        <v>36525</v>
      </c>
      <c r="Z2006">
        <v>0</v>
      </c>
      <c r="AA2006">
        <v>28</v>
      </c>
      <c r="AB2006" t="s">
        <v>432</v>
      </c>
      <c r="AE2006" t="s">
        <v>437</v>
      </c>
      <c r="AF2006">
        <v>30001</v>
      </c>
    </row>
    <row r="2007" spans="1:32" x14ac:dyDescent="0.25">
      <c r="A2007" t="s">
        <v>920</v>
      </c>
      <c r="B2007" t="s">
        <v>432</v>
      </c>
      <c r="C2007" s="158" t="str">
        <f t="shared" si="31"/>
        <v>1147125</v>
      </c>
      <c r="D2007">
        <v>114712</v>
      </c>
      <c r="F2007">
        <v>12</v>
      </c>
      <c r="H2007" t="s">
        <v>397</v>
      </c>
      <c r="I2007">
        <v>1028858</v>
      </c>
      <c r="J2007">
        <v>0</v>
      </c>
      <c r="K2007">
        <v>1</v>
      </c>
      <c r="L2007">
        <v>1</v>
      </c>
      <c r="M2007">
        <v>0</v>
      </c>
      <c r="N2007">
        <v>9020250</v>
      </c>
      <c r="O2007">
        <v>5</v>
      </c>
      <c r="P2007" t="s">
        <v>921</v>
      </c>
      <c r="Q2007">
        <v>1005</v>
      </c>
      <c r="R2007">
        <v>7</v>
      </c>
      <c r="S2007">
        <v>0</v>
      </c>
      <c r="T2007">
        <v>1001376</v>
      </c>
      <c r="U2007" t="s">
        <v>393</v>
      </c>
      <c r="V2007" t="s">
        <v>1387</v>
      </c>
      <c r="W2007">
        <v>3</v>
      </c>
      <c r="X2007" s="68">
        <v>42354</v>
      </c>
      <c r="Y2007" s="68">
        <v>36525</v>
      </c>
      <c r="Z2007">
        <v>0</v>
      </c>
      <c r="AA2007">
        <v>28</v>
      </c>
      <c r="AB2007" t="s">
        <v>432</v>
      </c>
      <c r="AE2007" t="s">
        <v>437</v>
      </c>
      <c r="AF2007">
        <v>30001</v>
      </c>
    </row>
    <row r="2008" spans="1:32" x14ac:dyDescent="0.25">
      <c r="A2008" t="s">
        <v>920</v>
      </c>
      <c r="B2008" t="s">
        <v>432</v>
      </c>
      <c r="C2008" s="158" t="str">
        <f t="shared" si="31"/>
        <v>1147121</v>
      </c>
      <c r="D2008">
        <v>114712</v>
      </c>
      <c r="F2008">
        <v>12</v>
      </c>
      <c r="H2008" t="s">
        <v>397</v>
      </c>
      <c r="I2008">
        <v>1028854</v>
      </c>
      <c r="J2008">
        <v>0</v>
      </c>
      <c r="K2008">
        <v>1</v>
      </c>
      <c r="L2008">
        <v>1</v>
      </c>
      <c r="M2008">
        <v>0</v>
      </c>
      <c r="N2008">
        <v>9020250</v>
      </c>
      <c r="O2008">
        <v>1</v>
      </c>
      <c r="P2008" t="s">
        <v>921</v>
      </c>
      <c r="Q2008">
        <v>1005</v>
      </c>
      <c r="R2008">
        <v>7</v>
      </c>
      <c r="S2008">
        <v>0</v>
      </c>
      <c r="T2008">
        <v>1001376</v>
      </c>
      <c r="U2008" t="s">
        <v>393</v>
      </c>
      <c r="V2008" t="s">
        <v>1387</v>
      </c>
      <c r="W2008">
        <v>3</v>
      </c>
      <c r="X2008" s="68">
        <v>42354</v>
      </c>
      <c r="Y2008" s="68">
        <v>36525</v>
      </c>
      <c r="Z2008">
        <v>0</v>
      </c>
      <c r="AA2008">
        <v>28</v>
      </c>
      <c r="AB2008" t="s">
        <v>432</v>
      </c>
      <c r="AE2008" t="s">
        <v>437</v>
      </c>
      <c r="AF2008">
        <v>30001</v>
      </c>
    </row>
    <row r="2009" spans="1:32" x14ac:dyDescent="0.25">
      <c r="A2009" t="s">
        <v>920</v>
      </c>
      <c r="B2009" t="s">
        <v>432</v>
      </c>
      <c r="C2009" s="158" t="str">
        <f t="shared" si="31"/>
        <v>1147122</v>
      </c>
      <c r="D2009">
        <v>114712</v>
      </c>
      <c r="F2009">
        <v>12</v>
      </c>
      <c r="H2009" t="s">
        <v>397</v>
      </c>
      <c r="I2009">
        <v>1028855</v>
      </c>
      <c r="J2009">
        <v>0</v>
      </c>
      <c r="K2009">
        <v>1</v>
      </c>
      <c r="L2009">
        <v>1</v>
      </c>
      <c r="M2009">
        <v>0</v>
      </c>
      <c r="N2009">
        <v>9020250</v>
      </c>
      <c r="O2009">
        <v>2</v>
      </c>
      <c r="P2009" t="s">
        <v>921</v>
      </c>
      <c r="Q2009">
        <v>1005</v>
      </c>
      <c r="R2009">
        <v>7</v>
      </c>
      <c r="S2009">
        <v>0</v>
      </c>
      <c r="T2009">
        <v>1001376</v>
      </c>
      <c r="U2009" t="s">
        <v>393</v>
      </c>
      <c r="V2009" t="s">
        <v>1387</v>
      </c>
      <c r="W2009">
        <v>3</v>
      </c>
      <c r="X2009" s="68">
        <v>42354</v>
      </c>
      <c r="Y2009" s="68">
        <v>36525</v>
      </c>
      <c r="Z2009">
        <v>0</v>
      </c>
      <c r="AA2009">
        <v>28</v>
      </c>
      <c r="AB2009" t="s">
        <v>432</v>
      </c>
      <c r="AE2009" t="s">
        <v>437</v>
      </c>
      <c r="AF2009">
        <v>30001</v>
      </c>
    </row>
    <row r="2010" spans="1:32" x14ac:dyDescent="0.25">
      <c r="A2010" t="s">
        <v>922</v>
      </c>
      <c r="B2010" t="s">
        <v>432</v>
      </c>
      <c r="C2010" s="158" t="str">
        <f t="shared" si="31"/>
        <v>1147131</v>
      </c>
      <c r="D2010">
        <v>114713</v>
      </c>
      <c r="F2010">
        <v>12</v>
      </c>
      <c r="G2010">
        <v>3585</v>
      </c>
      <c r="I2010">
        <v>1027815</v>
      </c>
      <c r="J2010">
        <v>1</v>
      </c>
      <c r="K2010">
        <v>1</v>
      </c>
      <c r="L2010">
        <v>1</v>
      </c>
      <c r="M2010">
        <v>0</v>
      </c>
      <c r="N2010">
        <v>9020250</v>
      </c>
      <c r="O2010">
        <v>1</v>
      </c>
      <c r="P2010" t="s">
        <v>923</v>
      </c>
      <c r="Q2010">
        <v>1005</v>
      </c>
      <c r="R2010">
        <v>6</v>
      </c>
      <c r="S2010">
        <v>0</v>
      </c>
      <c r="T2010">
        <v>0</v>
      </c>
      <c r="V2010" t="s">
        <v>1387</v>
      </c>
      <c r="W2010">
        <v>3</v>
      </c>
      <c r="X2010" s="68">
        <v>42354</v>
      </c>
      <c r="Y2010" s="68">
        <v>36525</v>
      </c>
      <c r="Z2010">
        <v>0</v>
      </c>
      <c r="AA2010">
        <v>28</v>
      </c>
      <c r="AB2010" t="s">
        <v>432</v>
      </c>
      <c r="AE2010" t="s">
        <v>437</v>
      </c>
      <c r="AF2010">
        <v>30001</v>
      </c>
    </row>
    <row r="2011" spans="1:32" x14ac:dyDescent="0.25">
      <c r="A2011" t="s">
        <v>922</v>
      </c>
      <c r="B2011" t="s">
        <v>432</v>
      </c>
      <c r="C2011" s="158" t="str">
        <f t="shared" si="31"/>
        <v>1147132</v>
      </c>
      <c r="D2011">
        <v>114713</v>
      </c>
      <c r="F2011">
        <v>12</v>
      </c>
      <c r="G2011">
        <v>4000</v>
      </c>
      <c r="I2011">
        <v>1027816</v>
      </c>
      <c r="J2011">
        <v>1</v>
      </c>
      <c r="K2011">
        <v>1</v>
      </c>
      <c r="L2011">
        <v>1</v>
      </c>
      <c r="M2011">
        <v>0</v>
      </c>
      <c r="N2011">
        <v>9020250</v>
      </c>
      <c r="O2011">
        <v>2</v>
      </c>
      <c r="P2011" t="s">
        <v>923</v>
      </c>
      <c r="Q2011">
        <v>1005</v>
      </c>
      <c r="R2011">
        <v>6</v>
      </c>
      <c r="S2011">
        <v>0</v>
      </c>
      <c r="T2011">
        <v>0</v>
      </c>
      <c r="V2011" t="s">
        <v>1387</v>
      </c>
      <c r="W2011">
        <v>3</v>
      </c>
      <c r="X2011" s="68">
        <v>42354</v>
      </c>
      <c r="Y2011" s="68">
        <v>36525</v>
      </c>
      <c r="Z2011">
        <v>0</v>
      </c>
      <c r="AA2011">
        <v>28</v>
      </c>
      <c r="AB2011" t="s">
        <v>432</v>
      </c>
      <c r="AE2011" t="s">
        <v>437</v>
      </c>
      <c r="AF2011">
        <v>30001</v>
      </c>
    </row>
    <row r="2012" spans="1:32" x14ac:dyDescent="0.25">
      <c r="A2012" t="s">
        <v>922</v>
      </c>
      <c r="B2012" t="s">
        <v>432</v>
      </c>
      <c r="C2012" s="158" t="str">
        <f t="shared" si="31"/>
        <v>1147133</v>
      </c>
      <c r="D2012">
        <v>114713</v>
      </c>
      <c r="F2012">
        <v>12</v>
      </c>
      <c r="G2012">
        <v>4500</v>
      </c>
      <c r="I2012">
        <v>1027817</v>
      </c>
      <c r="J2012">
        <v>1</v>
      </c>
      <c r="K2012">
        <v>1</v>
      </c>
      <c r="L2012">
        <v>1</v>
      </c>
      <c r="M2012">
        <v>0</v>
      </c>
      <c r="N2012">
        <v>9020250</v>
      </c>
      <c r="O2012">
        <v>3</v>
      </c>
      <c r="P2012" t="s">
        <v>923</v>
      </c>
      <c r="Q2012">
        <v>1005</v>
      </c>
      <c r="R2012">
        <v>6</v>
      </c>
      <c r="S2012">
        <v>0</v>
      </c>
      <c r="T2012">
        <v>0</v>
      </c>
      <c r="V2012" t="s">
        <v>1387</v>
      </c>
      <c r="W2012">
        <v>3</v>
      </c>
      <c r="X2012" s="68">
        <v>42354</v>
      </c>
      <c r="Y2012" s="68">
        <v>36525</v>
      </c>
      <c r="Z2012">
        <v>0</v>
      </c>
      <c r="AA2012">
        <v>28</v>
      </c>
      <c r="AB2012" t="s">
        <v>432</v>
      </c>
      <c r="AE2012" t="s">
        <v>437</v>
      </c>
      <c r="AF2012">
        <v>30001</v>
      </c>
    </row>
    <row r="2013" spans="1:32" x14ac:dyDescent="0.25">
      <c r="A2013" t="s">
        <v>922</v>
      </c>
      <c r="B2013" t="s">
        <v>432</v>
      </c>
      <c r="C2013" s="158" t="str">
        <f t="shared" si="31"/>
        <v>1147134</v>
      </c>
      <c r="D2013">
        <v>114713</v>
      </c>
      <c r="F2013">
        <v>12</v>
      </c>
      <c r="G2013">
        <v>4200</v>
      </c>
      <c r="I2013">
        <v>1027818</v>
      </c>
      <c r="J2013">
        <v>1</v>
      </c>
      <c r="K2013">
        <v>1</v>
      </c>
      <c r="L2013">
        <v>1</v>
      </c>
      <c r="M2013">
        <v>0</v>
      </c>
      <c r="N2013">
        <v>9020250</v>
      </c>
      <c r="O2013">
        <v>4</v>
      </c>
      <c r="P2013" t="s">
        <v>923</v>
      </c>
      <c r="Q2013">
        <v>1005</v>
      </c>
      <c r="R2013">
        <v>6</v>
      </c>
      <c r="S2013">
        <v>0</v>
      </c>
      <c r="T2013">
        <v>0</v>
      </c>
      <c r="V2013" t="s">
        <v>1387</v>
      </c>
      <c r="W2013">
        <v>3</v>
      </c>
      <c r="X2013" s="68">
        <v>42354</v>
      </c>
      <c r="Y2013" s="68">
        <v>36525</v>
      </c>
      <c r="Z2013">
        <v>0</v>
      </c>
      <c r="AA2013">
        <v>28</v>
      </c>
      <c r="AB2013" t="s">
        <v>432</v>
      </c>
      <c r="AE2013" t="s">
        <v>437</v>
      </c>
      <c r="AF2013">
        <v>30001</v>
      </c>
    </row>
    <row r="2014" spans="1:32" x14ac:dyDescent="0.25">
      <c r="A2014" t="s">
        <v>922</v>
      </c>
      <c r="B2014" t="s">
        <v>432</v>
      </c>
      <c r="C2014" s="158" t="str">
        <f t="shared" si="31"/>
        <v>1147135</v>
      </c>
      <c r="D2014">
        <v>114713</v>
      </c>
      <c r="F2014">
        <v>12</v>
      </c>
      <c r="G2014">
        <v>4725</v>
      </c>
      <c r="I2014">
        <v>1027819</v>
      </c>
      <c r="J2014">
        <v>1</v>
      </c>
      <c r="K2014">
        <v>1</v>
      </c>
      <c r="L2014">
        <v>1</v>
      </c>
      <c r="M2014">
        <v>0</v>
      </c>
      <c r="N2014">
        <v>9020250</v>
      </c>
      <c r="O2014">
        <v>5</v>
      </c>
      <c r="P2014" t="s">
        <v>923</v>
      </c>
      <c r="Q2014">
        <v>1005</v>
      </c>
      <c r="R2014">
        <v>6</v>
      </c>
      <c r="S2014">
        <v>0</v>
      </c>
      <c r="T2014">
        <v>0</v>
      </c>
      <c r="V2014" t="s">
        <v>1387</v>
      </c>
      <c r="W2014">
        <v>3</v>
      </c>
      <c r="X2014" s="68">
        <v>42354</v>
      </c>
      <c r="Y2014" s="68">
        <v>36525</v>
      </c>
      <c r="Z2014">
        <v>0</v>
      </c>
      <c r="AA2014">
        <v>28</v>
      </c>
      <c r="AB2014" t="s">
        <v>432</v>
      </c>
      <c r="AE2014" t="s">
        <v>437</v>
      </c>
      <c r="AF2014">
        <v>30001</v>
      </c>
    </row>
    <row r="2015" spans="1:32" x14ac:dyDescent="0.25">
      <c r="A2015" t="s">
        <v>924</v>
      </c>
      <c r="B2015" t="s">
        <v>432</v>
      </c>
      <c r="C2015" s="158" t="str">
        <f t="shared" si="31"/>
        <v>1147141</v>
      </c>
      <c r="D2015">
        <v>114714</v>
      </c>
      <c r="F2015">
        <v>12</v>
      </c>
      <c r="H2015" t="s">
        <v>397</v>
      </c>
      <c r="I2015">
        <v>1028859</v>
      </c>
      <c r="J2015">
        <v>0</v>
      </c>
      <c r="K2015">
        <v>1</v>
      </c>
      <c r="L2015">
        <v>1</v>
      </c>
      <c r="M2015">
        <v>0</v>
      </c>
      <c r="N2015">
        <v>9020250</v>
      </c>
      <c r="O2015">
        <v>1</v>
      </c>
      <c r="P2015" t="s">
        <v>925</v>
      </c>
      <c r="Q2015">
        <v>1005</v>
      </c>
      <c r="R2015">
        <v>8</v>
      </c>
      <c r="S2015">
        <v>0</v>
      </c>
      <c r="T2015">
        <v>1001376</v>
      </c>
      <c r="U2015" t="s">
        <v>393</v>
      </c>
      <c r="V2015" t="s">
        <v>1387</v>
      </c>
      <c r="W2015">
        <v>3</v>
      </c>
      <c r="X2015" s="68">
        <v>42354</v>
      </c>
      <c r="Y2015" s="68">
        <v>36525</v>
      </c>
      <c r="Z2015">
        <v>0</v>
      </c>
      <c r="AA2015">
        <v>28</v>
      </c>
      <c r="AB2015" t="s">
        <v>432</v>
      </c>
      <c r="AE2015" t="s">
        <v>437</v>
      </c>
      <c r="AF2015">
        <v>30001</v>
      </c>
    </row>
    <row r="2016" spans="1:32" x14ac:dyDescent="0.25">
      <c r="A2016" t="s">
        <v>924</v>
      </c>
      <c r="B2016" t="s">
        <v>432</v>
      </c>
      <c r="C2016" s="158" t="str">
        <f t="shared" si="31"/>
        <v>1147142</v>
      </c>
      <c r="D2016">
        <v>114714</v>
      </c>
      <c r="F2016">
        <v>12</v>
      </c>
      <c r="H2016" t="s">
        <v>397</v>
      </c>
      <c r="I2016">
        <v>1028860</v>
      </c>
      <c r="J2016">
        <v>0</v>
      </c>
      <c r="K2016">
        <v>1</v>
      </c>
      <c r="L2016">
        <v>1</v>
      </c>
      <c r="M2016">
        <v>0</v>
      </c>
      <c r="N2016">
        <v>9020250</v>
      </c>
      <c r="O2016">
        <v>2</v>
      </c>
      <c r="P2016" t="s">
        <v>925</v>
      </c>
      <c r="Q2016">
        <v>1005</v>
      </c>
      <c r="R2016">
        <v>8</v>
      </c>
      <c r="S2016">
        <v>0</v>
      </c>
      <c r="T2016">
        <v>1001376</v>
      </c>
      <c r="U2016" t="s">
        <v>393</v>
      </c>
      <c r="V2016" t="s">
        <v>1387</v>
      </c>
      <c r="W2016">
        <v>3</v>
      </c>
      <c r="X2016" s="68">
        <v>42354</v>
      </c>
      <c r="Y2016" s="68">
        <v>36525</v>
      </c>
      <c r="Z2016">
        <v>0</v>
      </c>
      <c r="AA2016">
        <v>28</v>
      </c>
      <c r="AB2016" t="s">
        <v>432</v>
      </c>
      <c r="AE2016" t="s">
        <v>437</v>
      </c>
      <c r="AF2016">
        <v>30001</v>
      </c>
    </row>
    <row r="2017" spans="1:32" x14ac:dyDescent="0.25">
      <c r="A2017" t="s">
        <v>924</v>
      </c>
      <c r="B2017" t="s">
        <v>432</v>
      </c>
      <c r="C2017" s="158" t="str">
        <f t="shared" si="31"/>
        <v>1147143</v>
      </c>
      <c r="D2017">
        <v>114714</v>
      </c>
      <c r="F2017">
        <v>12</v>
      </c>
      <c r="H2017" t="s">
        <v>397</v>
      </c>
      <c r="I2017">
        <v>1028861</v>
      </c>
      <c r="J2017">
        <v>0</v>
      </c>
      <c r="K2017">
        <v>1</v>
      </c>
      <c r="L2017">
        <v>1</v>
      </c>
      <c r="M2017">
        <v>0</v>
      </c>
      <c r="N2017">
        <v>9020250</v>
      </c>
      <c r="O2017">
        <v>3</v>
      </c>
      <c r="P2017" t="s">
        <v>925</v>
      </c>
      <c r="Q2017">
        <v>1005</v>
      </c>
      <c r="R2017">
        <v>8</v>
      </c>
      <c r="S2017">
        <v>0</v>
      </c>
      <c r="T2017">
        <v>1001376</v>
      </c>
      <c r="U2017" t="s">
        <v>393</v>
      </c>
      <c r="V2017" t="s">
        <v>1387</v>
      </c>
      <c r="W2017">
        <v>3</v>
      </c>
      <c r="X2017" s="68">
        <v>42354</v>
      </c>
      <c r="Y2017" s="68">
        <v>36525</v>
      </c>
      <c r="Z2017">
        <v>0</v>
      </c>
      <c r="AA2017">
        <v>28</v>
      </c>
      <c r="AB2017" t="s">
        <v>432</v>
      </c>
      <c r="AE2017" t="s">
        <v>437</v>
      </c>
      <c r="AF2017">
        <v>30001</v>
      </c>
    </row>
    <row r="2018" spans="1:32" x14ac:dyDescent="0.25">
      <c r="A2018" t="s">
        <v>924</v>
      </c>
      <c r="B2018" t="s">
        <v>432</v>
      </c>
      <c r="C2018" s="158" t="str">
        <f t="shared" si="31"/>
        <v>1147144</v>
      </c>
      <c r="D2018">
        <v>114714</v>
      </c>
      <c r="F2018">
        <v>12</v>
      </c>
      <c r="H2018" t="s">
        <v>397</v>
      </c>
      <c r="I2018">
        <v>1028862</v>
      </c>
      <c r="J2018">
        <v>0</v>
      </c>
      <c r="K2018">
        <v>1</v>
      </c>
      <c r="L2018">
        <v>1</v>
      </c>
      <c r="M2018">
        <v>0</v>
      </c>
      <c r="N2018">
        <v>9020250</v>
      </c>
      <c r="O2018">
        <v>4</v>
      </c>
      <c r="P2018" t="s">
        <v>925</v>
      </c>
      <c r="Q2018">
        <v>1005</v>
      </c>
      <c r="R2018">
        <v>8</v>
      </c>
      <c r="S2018">
        <v>0</v>
      </c>
      <c r="T2018">
        <v>1001376</v>
      </c>
      <c r="U2018" t="s">
        <v>393</v>
      </c>
      <c r="V2018" t="s">
        <v>1387</v>
      </c>
      <c r="W2018">
        <v>3</v>
      </c>
      <c r="X2018" s="68">
        <v>42354</v>
      </c>
      <c r="Y2018" s="68">
        <v>36525</v>
      </c>
      <c r="Z2018">
        <v>0</v>
      </c>
      <c r="AA2018">
        <v>28</v>
      </c>
      <c r="AB2018" t="s">
        <v>432</v>
      </c>
      <c r="AE2018" t="s">
        <v>437</v>
      </c>
      <c r="AF2018">
        <v>30001</v>
      </c>
    </row>
    <row r="2019" spans="1:32" x14ac:dyDescent="0.25">
      <c r="A2019" t="s">
        <v>924</v>
      </c>
      <c r="B2019" t="s">
        <v>432</v>
      </c>
      <c r="C2019" s="158" t="str">
        <f t="shared" si="31"/>
        <v>1147145</v>
      </c>
      <c r="D2019">
        <v>114714</v>
      </c>
      <c r="F2019">
        <v>12</v>
      </c>
      <c r="H2019" t="s">
        <v>397</v>
      </c>
      <c r="I2019">
        <v>1028863</v>
      </c>
      <c r="J2019">
        <v>0</v>
      </c>
      <c r="K2019">
        <v>1</v>
      </c>
      <c r="L2019">
        <v>1</v>
      </c>
      <c r="M2019">
        <v>0</v>
      </c>
      <c r="N2019">
        <v>9020250</v>
      </c>
      <c r="O2019">
        <v>5</v>
      </c>
      <c r="P2019" t="s">
        <v>925</v>
      </c>
      <c r="Q2019">
        <v>1005</v>
      </c>
      <c r="R2019">
        <v>8</v>
      </c>
      <c r="S2019">
        <v>0</v>
      </c>
      <c r="T2019">
        <v>1001376</v>
      </c>
      <c r="U2019" t="s">
        <v>393</v>
      </c>
      <c r="V2019" t="s">
        <v>1387</v>
      </c>
      <c r="W2019">
        <v>3</v>
      </c>
      <c r="X2019" s="68">
        <v>42354</v>
      </c>
      <c r="Y2019" s="68">
        <v>36525</v>
      </c>
      <c r="Z2019">
        <v>0</v>
      </c>
      <c r="AA2019">
        <v>28</v>
      </c>
      <c r="AB2019" t="s">
        <v>432</v>
      </c>
      <c r="AE2019" t="s">
        <v>437</v>
      </c>
      <c r="AF2019">
        <v>30001</v>
      </c>
    </row>
    <row r="2020" spans="1:32" x14ac:dyDescent="0.25">
      <c r="A2020" t="s">
        <v>926</v>
      </c>
      <c r="B2020" t="s">
        <v>432</v>
      </c>
      <c r="C2020" s="158" t="str">
        <f t="shared" si="31"/>
        <v>1147152</v>
      </c>
      <c r="D2020">
        <v>114715</v>
      </c>
      <c r="F2020">
        <v>12</v>
      </c>
      <c r="G2020">
        <v>1320</v>
      </c>
      <c r="I2020">
        <v>1027826</v>
      </c>
      <c r="J2020">
        <v>1</v>
      </c>
      <c r="K2020">
        <v>0</v>
      </c>
      <c r="L2020">
        <v>1</v>
      </c>
      <c r="M2020">
        <v>0</v>
      </c>
      <c r="N2020">
        <v>9020249</v>
      </c>
      <c r="O2020">
        <v>2</v>
      </c>
      <c r="P2020" t="s">
        <v>927</v>
      </c>
      <c r="Q2020">
        <v>1005</v>
      </c>
      <c r="R2020">
        <v>6</v>
      </c>
      <c r="S2020">
        <v>0</v>
      </c>
      <c r="T2020">
        <v>0</v>
      </c>
      <c r="V2020" t="s">
        <v>1387</v>
      </c>
      <c r="W2020">
        <v>3</v>
      </c>
      <c r="X2020" s="68">
        <v>42354</v>
      </c>
      <c r="Y2020" s="68">
        <v>36525</v>
      </c>
      <c r="Z2020">
        <v>0</v>
      </c>
      <c r="AA2020">
        <v>28</v>
      </c>
      <c r="AB2020" t="s">
        <v>432</v>
      </c>
      <c r="AE2020" t="s">
        <v>437</v>
      </c>
      <c r="AF2020">
        <v>30001</v>
      </c>
    </row>
    <row r="2021" spans="1:32" x14ac:dyDescent="0.25">
      <c r="A2021" t="s">
        <v>926</v>
      </c>
      <c r="B2021" t="s">
        <v>432</v>
      </c>
      <c r="C2021" s="158" t="str">
        <f t="shared" si="31"/>
        <v>1147153</v>
      </c>
      <c r="D2021">
        <v>114715</v>
      </c>
      <c r="F2021">
        <v>12</v>
      </c>
      <c r="G2021">
        <v>1465</v>
      </c>
      <c r="I2021">
        <v>1027827</v>
      </c>
      <c r="J2021">
        <v>1</v>
      </c>
      <c r="K2021">
        <v>0</v>
      </c>
      <c r="L2021">
        <v>1</v>
      </c>
      <c r="M2021">
        <v>0</v>
      </c>
      <c r="N2021">
        <v>9020249</v>
      </c>
      <c r="O2021">
        <v>3</v>
      </c>
      <c r="P2021" t="s">
        <v>927</v>
      </c>
      <c r="Q2021">
        <v>1005</v>
      </c>
      <c r="R2021">
        <v>6</v>
      </c>
      <c r="S2021">
        <v>0</v>
      </c>
      <c r="T2021">
        <v>0</v>
      </c>
      <c r="V2021" t="s">
        <v>1387</v>
      </c>
      <c r="W2021">
        <v>3</v>
      </c>
      <c r="X2021" s="68">
        <v>42354</v>
      </c>
      <c r="Y2021" s="68">
        <v>36525</v>
      </c>
      <c r="Z2021">
        <v>0</v>
      </c>
      <c r="AA2021">
        <v>28</v>
      </c>
      <c r="AB2021" t="s">
        <v>432</v>
      </c>
      <c r="AE2021" t="s">
        <v>437</v>
      </c>
      <c r="AF2021">
        <v>30001</v>
      </c>
    </row>
    <row r="2022" spans="1:32" x14ac:dyDescent="0.25">
      <c r="A2022" t="s">
        <v>926</v>
      </c>
      <c r="B2022" t="s">
        <v>432</v>
      </c>
      <c r="C2022" s="158" t="str">
        <f t="shared" si="31"/>
        <v>1147154</v>
      </c>
      <c r="D2022">
        <v>114715</v>
      </c>
      <c r="F2022">
        <v>12</v>
      </c>
      <c r="G2022">
        <v>1390</v>
      </c>
      <c r="I2022">
        <v>1027828</v>
      </c>
      <c r="J2022">
        <v>1</v>
      </c>
      <c r="K2022">
        <v>0</v>
      </c>
      <c r="L2022">
        <v>1</v>
      </c>
      <c r="M2022">
        <v>0</v>
      </c>
      <c r="N2022">
        <v>9020249</v>
      </c>
      <c r="O2022">
        <v>4</v>
      </c>
      <c r="P2022" t="s">
        <v>927</v>
      </c>
      <c r="Q2022">
        <v>1005</v>
      </c>
      <c r="R2022">
        <v>6</v>
      </c>
      <c r="S2022">
        <v>0</v>
      </c>
      <c r="T2022">
        <v>0</v>
      </c>
      <c r="V2022" t="s">
        <v>1387</v>
      </c>
      <c r="W2022">
        <v>3</v>
      </c>
      <c r="X2022" s="68">
        <v>42354</v>
      </c>
      <c r="Y2022" s="68">
        <v>36525</v>
      </c>
      <c r="Z2022">
        <v>0</v>
      </c>
      <c r="AA2022">
        <v>28</v>
      </c>
      <c r="AB2022" t="s">
        <v>432</v>
      </c>
      <c r="AE2022" t="s">
        <v>437</v>
      </c>
      <c r="AF2022">
        <v>30001</v>
      </c>
    </row>
    <row r="2023" spans="1:32" x14ac:dyDescent="0.25">
      <c r="A2023" t="s">
        <v>926</v>
      </c>
      <c r="B2023" t="s">
        <v>432</v>
      </c>
      <c r="C2023" s="158" t="str">
        <f t="shared" si="31"/>
        <v>1147155</v>
      </c>
      <c r="D2023">
        <v>114715</v>
      </c>
      <c r="F2023">
        <v>12</v>
      </c>
      <c r="G2023">
        <v>1540</v>
      </c>
      <c r="I2023">
        <v>1027829</v>
      </c>
      <c r="J2023">
        <v>1</v>
      </c>
      <c r="K2023">
        <v>0</v>
      </c>
      <c r="L2023">
        <v>1</v>
      </c>
      <c r="M2023">
        <v>0</v>
      </c>
      <c r="N2023">
        <v>9020249</v>
      </c>
      <c r="O2023">
        <v>5</v>
      </c>
      <c r="P2023" t="s">
        <v>927</v>
      </c>
      <c r="Q2023">
        <v>1005</v>
      </c>
      <c r="R2023">
        <v>6</v>
      </c>
      <c r="S2023">
        <v>0</v>
      </c>
      <c r="T2023">
        <v>0</v>
      </c>
      <c r="V2023" t="s">
        <v>1387</v>
      </c>
      <c r="W2023">
        <v>3</v>
      </c>
      <c r="X2023" s="68">
        <v>42354</v>
      </c>
      <c r="Y2023" s="68">
        <v>36525</v>
      </c>
      <c r="Z2023">
        <v>0</v>
      </c>
      <c r="AA2023">
        <v>28</v>
      </c>
      <c r="AB2023" t="s">
        <v>432</v>
      </c>
      <c r="AE2023" t="s">
        <v>437</v>
      </c>
      <c r="AF2023">
        <v>30001</v>
      </c>
    </row>
    <row r="2024" spans="1:32" x14ac:dyDescent="0.25">
      <c r="A2024" t="s">
        <v>926</v>
      </c>
      <c r="B2024" t="s">
        <v>432</v>
      </c>
      <c r="C2024" s="158" t="str">
        <f t="shared" si="31"/>
        <v>1147151</v>
      </c>
      <c r="D2024">
        <v>114715</v>
      </c>
      <c r="F2024">
        <v>12</v>
      </c>
      <c r="G2024">
        <v>1160</v>
      </c>
      <c r="I2024">
        <v>1027825</v>
      </c>
      <c r="J2024">
        <v>1</v>
      </c>
      <c r="K2024">
        <v>0</v>
      </c>
      <c r="L2024">
        <v>1</v>
      </c>
      <c r="M2024">
        <v>0</v>
      </c>
      <c r="N2024">
        <v>9020249</v>
      </c>
      <c r="O2024">
        <v>1</v>
      </c>
      <c r="P2024" t="s">
        <v>927</v>
      </c>
      <c r="Q2024">
        <v>1005</v>
      </c>
      <c r="R2024">
        <v>6</v>
      </c>
      <c r="S2024">
        <v>0</v>
      </c>
      <c r="T2024">
        <v>0</v>
      </c>
      <c r="V2024" t="s">
        <v>1387</v>
      </c>
      <c r="W2024">
        <v>3</v>
      </c>
      <c r="X2024" s="68">
        <v>42354</v>
      </c>
      <c r="Y2024" s="68">
        <v>36525</v>
      </c>
      <c r="Z2024">
        <v>0</v>
      </c>
      <c r="AA2024">
        <v>28</v>
      </c>
      <c r="AB2024" t="s">
        <v>432</v>
      </c>
      <c r="AE2024" t="s">
        <v>437</v>
      </c>
      <c r="AF2024">
        <v>30001</v>
      </c>
    </row>
    <row r="2025" spans="1:32" x14ac:dyDescent="0.25">
      <c r="A2025" t="s">
        <v>928</v>
      </c>
      <c r="B2025" t="s">
        <v>432</v>
      </c>
      <c r="C2025" s="158" t="str">
        <f t="shared" si="31"/>
        <v>1147161</v>
      </c>
      <c r="D2025">
        <v>114716</v>
      </c>
      <c r="F2025">
        <v>12</v>
      </c>
      <c r="H2025" t="s">
        <v>397</v>
      </c>
      <c r="I2025">
        <v>1029031</v>
      </c>
      <c r="J2025">
        <v>0</v>
      </c>
      <c r="K2025">
        <v>0</v>
      </c>
      <c r="L2025">
        <v>1</v>
      </c>
      <c r="M2025">
        <v>0</v>
      </c>
      <c r="N2025">
        <v>9020249</v>
      </c>
      <c r="O2025">
        <v>1</v>
      </c>
      <c r="P2025" t="s">
        <v>929</v>
      </c>
      <c r="Q2025">
        <v>1005</v>
      </c>
      <c r="R2025">
        <v>6</v>
      </c>
      <c r="S2025">
        <v>0</v>
      </c>
      <c r="T2025">
        <v>0</v>
      </c>
      <c r="V2025" t="s">
        <v>1387</v>
      </c>
      <c r="W2025">
        <v>3</v>
      </c>
      <c r="X2025" s="68">
        <v>42354</v>
      </c>
      <c r="Y2025" s="68">
        <v>36525</v>
      </c>
      <c r="Z2025">
        <v>0</v>
      </c>
      <c r="AA2025">
        <v>28</v>
      </c>
      <c r="AB2025" t="s">
        <v>432</v>
      </c>
      <c r="AE2025" t="s">
        <v>437</v>
      </c>
      <c r="AF2025">
        <v>30001</v>
      </c>
    </row>
    <row r="2026" spans="1:32" x14ac:dyDescent="0.25">
      <c r="A2026" t="s">
        <v>928</v>
      </c>
      <c r="B2026" t="s">
        <v>432</v>
      </c>
      <c r="C2026" s="158" t="str">
        <f t="shared" si="31"/>
        <v>1147162</v>
      </c>
      <c r="D2026">
        <v>114716</v>
      </c>
      <c r="F2026">
        <v>12</v>
      </c>
      <c r="H2026" t="s">
        <v>397</v>
      </c>
      <c r="I2026">
        <v>1029032</v>
      </c>
      <c r="J2026">
        <v>0</v>
      </c>
      <c r="K2026">
        <v>0</v>
      </c>
      <c r="L2026">
        <v>1</v>
      </c>
      <c r="M2026">
        <v>0</v>
      </c>
      <c r="N2026">
        <v>9020249</v>
      </c>
      <c r="O2026">
        <v>2</v>
      </c>
      <c r="P2026" t="s">
        <v>929</v>
      </c>
      <c r="Q2026">
        <v>1005</v>
      </c>
      <c r="R2026">
        <v>6</v>
      </c>
      <c r="S2026">
        <v>0</v>
      </c>
      <c r="T2026">
        <v>0</v>
      </c>
      <c r="V2026" t="s">
        <v>1387</v>
      </c>
      <c r="W2026">
        <v>3</v>
      </c>
      <c r="X2026" s="68">
        <v>42354</v>
      </c>
      <c r="Y2026" s="68">
        <v>36525</v>
      </c>
      <c r="Z2026">
        <v>0</v>
      </c>
      <c r="AA2026">
        <v>28</v>
      </c>
      <c r="AB2026" t="s">
        <v>432</v>
      </c>
      <c r="AE2026" t="s">
        <v>437</v>
      </c>
      <c r="AF2026">
        <v>30001</v>
      </c>
    </row>
    <row r="2027" spans="1:32" x14ac:dyDescent="0.25">
      <c r="A2027" t="s">
        <v>928</v>
      </c>
      <c r="B2027" t="s">
        <v>432</v>
      </c>
      <c r="C2027" s="158" t="str">
        <f t="shared" si="31"/>
        <v>1147163</v>
      </c>
      <c r="D2027">
        <v>114716</v>
      </c>
      <c r="F2027">
        <v>12</v>
      </c>
      <c r="H2027" t="s">
        <v>397</v>
      </c>
      <c r="I2027">
        <v>1029033</v>
      </c>
      <c r="J2027">
        <v>0</v>
      </c>
      <c r="K2027">
        <v>0</v>
      </c>
      <c r="L2027">
        <v>1</v>
      </c>
      <c r="M2027">
        <v>0</v>
      </c>
      <c r="N2027">
        <v>9020249</v>
      </c>
      <c r="O2027">
        <v>3</v>
      </c>
      <c r="P2027" t="s">
        <v>929</v>
      </c>
      <c r="Q2027">
        <v>1005</v>
      </c>
      <c r="R2027">
        <v>6</v>
      </c>
      <c r="S2027">
        <v>0</v>
      </c>
      <c r="T2027">
        <v>0</v>
      </c>
      <c r="V2027" t="s">
        <v>1387</v>
      </c>
      <c r="W2027">
        <v>3</v>
      </c>
      <c r="X2027" s="68">
        <v>42354</v>
      </c>
      <c r="Y2027" s="68">
        <v>36525</v>
      </c>
      <c r="Z2027">
        <v>0</v>
      </c>
      <c r="AA2027">
        <v>28</v>
      </c>
      <c r="AB2027" t="s">
        <v>432</v>
      </c>
      <c r="AE2027" t="s">
        <v>437</v>
      </c>
      <c r="AF2027">
        <v>30001</v>
      </c>
    </row>
    <row r="2028" spans="1:32" x14ac:dyDescent="0.25">
      <c r="A2028" t="s">
        <v>928</v>
      </c>
      <c r="B2028" t="s">
        <v>432</v>
      </c>
      <c r="C2028" s="158" t="str">
        <f t="shared" si="31"/>
        <v>1147164</v>
      </c>
      <c r="D2028">
        <v>114716</v>
      </c>
      <c r="F2028">
        <v>12</v>
      </c>
      <c r="H2028" t="s">
        <v>397</v>
      </c>
      <c r="I2028">
        <v>1029034</v>
      </c>
      <c r="J2028">
        <v>0</v>
      </c>
      <c r="K2028">
        <v>0</v>
      </c>
      <c r="L2028">
        <v>1</v>
      </c>
      <c r="M2028">
        <v>0</v>
      </c>
      <c r="N2028">
        <v>9020249</v>
      </c>
      <c r="O2028">
        <v>4</v>
      </c>
      <c r="P2028" t="s">
        <v>929</v>
      </c>
      <c r="Q2028">
        <v>1005</v>
      </c>
      <c r="R2028">
        <v>6</v>
      </c>
      <c r="S2028">
        <v>0</v>
      </c>
      <c r="T2028">
        <v>0</v>
      </c>
      <c r="V2028" t="s">
        <v>1387</v>
      </c>
      <c r="W2028">
        <v>3</v>
      </c>
      <c r="X2028" s="68">
        <v>42354</v>
      </c>
      <c r="Y2028" s="68">
        <v>36525</v>
      </c>
      <c r="Z2028">
        <v>0</v>
      </c>
      <c r="AA2028">
        <v>28</v>
      </c>
      <c r="AB2028" t="s">
        <v>432</v>
      </c>
      <c r="AE2028" t="s">
        <v>437</v>
      </c>
      <c r="AF2028">
        <v>30001</v>
      </c>
    </row>
    <row r="2029" spans="1:32" x14ac:dyDescent="0.25">
      <c r="A2029" t="s">
        <v>928</v>
      </c>
      <c r="B2029" t="s">
        <v>432</v>
      </c>
      <c r="C2029" s="158" t="str">
        <f t="shared" si="31"/>
        <v>1147165</v>
      </c>
      <c r="D2029">
        <v>114716</v>
      </c>
      <c r="F2029">
        <v>12</v>
      </c>
      <c r="H2029" t="s">
        <v>397</v>
      </c>
      <c r="I2029">
        <v>1029035</v>
      </c>
      <c r="J2029">
        <v>0</v>
      </c>
      <c r="K2029">
        <v>0</v>
      </c>
      <c r="L2029">
        <v>1</v>
      </c>
      <c r="M2029">
        <v>0</v>
      </c>
      <c r="N2029">
        <v>9020249</v>
      </c>
      <c r="O2029">
        <v>5</v>
      </c>
      <c r="P2029" t="s">
        <v>929</v>
      </c>
      <c r="Q2029">
        <v>1005</v>
      </c>
      <c r="R2029">
        <v>6</v>
      </c>
      <c r="S2029">
        <v>0</v>
      </c>
      <c r="T2029">
        <v>0</v>
      </c>
      <c r="V2029" t="s">
        <v>1387</v>
      </c>
      <c r="W2029">
        <v>3</v>
      </c>
      <c r="X2029" s="68">
        <v>42354</v>
      </c>
      <c r="Y2029" s="68">
        <v>36525</v>
      </c>
      <c r="Z2029">
        <v>0</v>
      </c>
      <c r="AA2029">
        <v>28</v>
      </c>
      <c r="AB2029" t="s">
        <v>432</v>
      </c>
      <c r="AE2029" t="s">
        <v>437</v>
      </c>
      <c r="AF2029">
        <v>30001</v>
      </c>
    </row>
    <row r="2030" spans="1:32" x14ac:dyDescent="0.25">
      <c r="A2030" t="s">
        <v>930</v>
      </c>
      <c r="B2030" t="s">
        <v>432</v>
      </c>
      <c r="C2030" s="158" t="str">
        <f t="shared" si="31"/>
        <v>1147171</v>
      </c>
      <c r="D2030">
        <v>114717</v>
      </c>
      <c r="F2030">
        <v>12</v>
      </c>
      <c r="G2030">
        <v>885</v>
      </c>
      <c r="I2030">
        <v>1027830</v>
      </c>
      <c r="J2030">
        <v>1</v>
      </c>
      <c r="K2030">
        <v>1</v>
      </c>
      <c r="L2030">
        <v>1</v>
      </c>
      <c r="M2030">
        <v>0</v>
      </c>
      <c r="N2030">
        <v>9020248</v>
      </c>
      <c r="O2030">
        <v>1</v>
      </c>
      <c r="P2030" t="s">
        <v>931</v>
      </c>
      <c r="Q2030">
        <v>1005</v>
      </c>
      <c r="R2030">
        <v>6</v>
      </c>
      <c r="S2030">
        <v>0</v>
      </c>
      <c r="T2030">
        <v>0</v>
      </c>
      <c r="V2030" t="s">
        <v>1387</v>
      </c>
      <c r="W2030">
        <v>3</v>
      </c>
      <c r="X2030" s="68">
        <v>42354</v>
      </c>
      <c r="Y2030" s="68">
        <v>36525</v>
      </c>
      <c r="Z2030">
        <v>0</v>
      </c>
      <c r="AA2030">
        <v>28</v>
      </c>
      <c r="AB2030" t="s">
        <v>432</v>
      </c>
      <c r="AE2030" t="s">
        <v>437</v>
      </c>
      <c r="AF2030">
        <v>30001</v>
      </c>
    </row>
    <row r="2031" spans="1:32" x14ac:dyDescent="0.25">
      <c r="A2031" t="s">
        <v>930</v>
      </c>
      <c r="B2031" t="s">
        <v>432</v>
      </c>
      <c r="C2031" s="158" t="str">
        <f t="shared" si="31"/>
        <v>1147172</v>
      </c>
      <c r="D2031">
        <v>114717</v>
      </c>
      <c r="F2031">
        <v>12</v>
      </c>
      <c r="G2031">
        <v>970</v>
      </c>
      <c r="I2031">
        <v>1027831</v>
      </c>
      <c r="J2031">
        <v>1</v>
      </c>
      <c r="K2031">
        <v>1</v>
      </c>
      <c r="L2031">
        <v>1</v>
      </c>
      <c r="M2031">
        <v>0</v>
      </c>
      <c r="N2031">
        <v>9020248</v>
      </c>
      <c r="O2031">
        <v>2</v>
      </c>
      <c r="P2031" t="s">
        <v>931</v>
      </c>
      <c r="Q2031">
        <v>1005</v>
      </c>
      <c r="R2031">
        <v>6</v>
      </c>
      <c r="S2031">
        <v>0</v>
      </c>
      <c r="T2031">
        <v>0</v>
      </c>
      <c r="V2031" t="s">
        <v>1387</v>
      </c>
      <c r="W2031">
        <v>3</v>
      </c>
      <c r="X2031" s="68">
        <v>42354</v>
      </c>
      <c r="Y2031" s="68">
        <v>36525</v>
      </c>
      <c r="Z2031">
        <v>0</v>
      </c>
      <c r="AA2031">
        <v>28</v>
      </c>
      <c r="AB2031" t="s">
        <v>432</v>
      </c>
      <c r="AE2031" t="s">
        <v>437</v>
      </c>
      <c r="AF2031">
        <v>30001</v>
      </c>
    </row>
    <row r="2032" spans="1:32" x14ac:dyDescent="0.25">
      <c r="A2032" t="s">
        <v>930</v>
      </c>
      <c r="B2032" t="s">
        <v>432</v>
      </c>
      <c r="C2032" s="158" t="str">
        <f t="shared" si="31"/>
        <v>1147173</v>
      </c>
      <c r="D2032">
        <v>114717</v>
      </c>
      <c r="F2032">
        <v>12</v>
      </c>
      <c r="G2032">
        <v>1070</v>
      </c>
      <c r="I2032">
        <v>1027832</v>
      </c>
      <c r="J2032">
        <v>1</v>
      </c>
      <c r="K2032">
        <v>1</v>
      </c>
      <c r="L2032">
        <v>1</v>
      </c>
      <c r="M2032">
        <v>0</v>
      </c>
      <c r="N2032">
        <v>9020248</v>
      </c>
      <c r="O2032">
        <v>3</v>
      </c>
      <c r="P2032" t="s">
        <v>931</v>
      </c>
      <c r="Q2032">
        <v>1005</v>
      </c>
      <c r="R2032">
        <v>6</v>
      </c>
      <c r="S2032">
        <v>0</v>
      </c>
      <c r="T2032">
        <v>0</v>
      </c>
      <c r="V2032" t="s">
        <v>1387</v>
      </c>
      <c r="W2032">
        <v>3</v>
      </c>
      <c r="X2032" s="68">
        <v>42354</v>
      </c>
      <c r="Y2032" s="68">
        <v>36525</v>
      </c>
      <c r="Z2032">
        <v>0</v>
      </c>
      <c r="AA2032">
        <v>28</v>
      </c>
      <c r="AB2032" t="s">
        <v>432</v>
      </c>
      <c r="AE2032" t="s">
        <v>437</v>
      </c>
      <c r="AF2032">
        <v>30001</v>
      </c>
    </row>
    <row r="2033" spans="1:32" x14ac:dyDescent="0.25">
      <c r="A2033" t="s">
        <v>930</v>
      </c>
      <c r="B2033" t="s">
        <v>432</v>
      </c>
      <c r="C2033" s="158" t="str">
        <f t="shared" si="31"/>
        <v>1147174</v>
      </c>
      <c r="D2033">
        <v>114717</v>
      </c>
      <c r="F2033">
        <v>12</v>
      </c>
      <c r="G2033">
        <v>1020</v>
      </c>
      <c r="I2033">
        <v>1027833</v>
      </c>
      <c r="J2033">
        <v>1</v>
      </c>
      <c r="K2033">
        <v>1</v>
      </c>
      <c r="L2033">
        <v>1</v>
      </c>
      <c r="M2033">
        <v>0</v>
      </c>
      <c r="N2033">
        <v>9020248</v>
      </c>
      <c r="O2033">
        <v>4</v>
      </c>
      <c r="P2033" t="s">
        <v>931</v>
      </c>
      <c r="Q2033">
        <v>1005</v>
      </c>
      <c r="R2033">
        <v>6</v>
      </c>
      <c r="S2033">
        <v>0</v>
      </c>
      <c r="T2033">
        <v>0</v>
      </c>
      <c r="V2033" t="s">
        <v>1387</v>
      </c>
      <c r="W2033">
        <v>3</v>
      </c>
      <c r="X2033" s="68">
        <v>42354</v>
      </c>
      <c r="Y2033" s="68">
        <v>36525</v>
      </c>
      <c r="Z2033">
        <v>0</v>
      </c>
      <c r="AA2033">
        <v>28</v>
      </c>
      <c r="AB2033" t="s">
        <v>432</v>
      </c>
      <c r="AE2033" t="s">
        <v>437</v>
      </c>
      <c r="AF2033">
        <v>30001</v>
      </c>
    </row>
    <row r="2034" spans="1:32" x14ac:dyDescent="0.25">
      <c r="A2034" t="s">
        <v>930</v>
      </c>
      <c r="B2034" t="s">
        <v>432</v>
      </c>
      <c r="C2034" s="158" t="str">
        <f t="shared" si="31"/>
        <v>1147175</v>
      </c>
      <c r="D2034">
        <v>114717</v>
      </c>
      <c r="F2034">
        <v>12</v>
      </c>
      <c r="G2034">
        <v>1125</v>
      </c>
      <c r="I2034">
        <v>1027834</v>
      </c>
      <c r="J2034">
        <v>1</v>
      </c>
      <c r="K2034">
        <v>1</v>
      </c>
      <c r="L2034">
        <v>1</v>
      </c>
      <c r="M2034">
        <v>0</v>
      </c>
      <c r="N2034">
        <v>9020248</v>
      </c>
      <c r="O2034">
        <v>5</v>
      </c>
      <c r="P2034" t="s">
        <v>931</v>
      </c>
      <c r="Q2034">
        <v>1005</v>
      </c>
      <c r="R2034">
        <v>6</v>
      </c>
      <c r="S2034">
        <v>0</v>
      </c>
      <c r="T2034">
        <v>0</v>
      </c>
      <c r="V2034" t="s">
        <v>1387</v>
      </c>
      <c r="W2034">
        <v>3</v>
      </c>
      <c r="X2034" s="68">
        <v>42354</v>
      </c>
      <c r="Y2034" s="68">
        <v>36525</v>
      </c>
      <c r="Z2034">
        <v>0</v>
      </c>
      <c r="AA2034">
        <v>28</v>
      </c>
      <c r="AB2034" t="s">
        <v>432</v>
      </c>
      <c r="AE2034" t="s">
        <v>437</v>
      </c>
      <c r="AF2034">
        <v>30001</v>
      </c>
    </row>
    <row r="2035" spans="1:32" x14ac:dyDescent="0.25">
      <c r="A2035" t="s">
        <v>932</v>
      </c>
      <c r="B2035" t="s">
        <v>432</v>
      </c>
      <c r="C2035" s="158" t="str">
        <f t="shared" si="31"/>
        <v>1147181</v>
      </c>
      <c r="D2035">
        <v>114718</v>
      </c>
      <c r="F2035">
        <v>12</v>
      </c>
      <c r="H2035" t="s">
        <v>397</v>
      </c>
      <c r="I2035">
        <v>1029036</v>
      </c>
      <c r="J2035">
        <v>0</v>
      </c>
      <c r="K2035">
        <v>1</v>
      </c>
      <c r="L2035">
        <v>1</v>
      </c>
      <c r="M2035">
        <v>0</v>
      </c>
      <c r="N2035">
        <v>9020248</v>
      </c>
      <c r="O2035">
        <v>1</v>
      </c>
      <c r="P2035" t="s">
        <v>933</v>
      </c>
      <c r="Q2035">
        <v>1005</v>
      </c>
      <c r="R2035">
        <v>6</v>
      </c>
      <c r="S2035">
        <v>0</v>
      </c>
      <c r="T2035">
        <v>0</v>
      </c>
      <c r="V2035" t="s">
        <v>1387</v>
      </c>
      <c r="W2035">
        <v>3</v>
      </c>
      <c r="X2035" s="68">
        <v>42354</v>
      </c>
      <c r="Y2035" s="68">
        <v>36525</v>
      </c>
      <c r="Z2035">
        <v>0</v>
      </c>
      <c r="AA2035">
        <v>28</v>
      </c>
      <c r="AB2035" t="s">
        <v>432</v>
      </c>
      <c r="AE2035" t="s">
        <v>437</v>
      </c>
      <c r="AF2035">
        <v>30001</v>
      </c>
    </row>
    <row r="2036" spans="1:32" x14ac:dyDescent="0.25">
      <c r="A2036" t="s">
        <v>932</v>
      </c>
      <c r="B2036" t="s">
        <v>432</v>
      </c>
      <c r="C2036" s="158" t="str">
        <f t="shared" si="31"/>
        <v>1147182</v>
      </c>
      <c r="D2036">
        <v>114718</v>
      </c>
      <c r="F2036">
        <v>12</v>
      </c>
      <c r="H2036" t="s">
        <v>397</v>
      </c>
      <c r="I2036">
        <v>1029037</v>
      </c>
      <c r="J2036">
        <v>0</v>
      </c>
      <c r="K2036">
        <v>1</v>
      </c>
      <c r="L2036">
        <v>1</v>
      </c>
      <c r="M2036">
        <v>0</v>
      </c>
      <c r="N2036">
        <v>9020248</v>
      </c>
      <c r="O2036">
        <v>2</v>
      </c>
      <c r="P2036" t="s">
        <v>933</v>
      </c>
      <c r="Q2036">
        <v>1005</v>
      </c>
      <c r="R2036">
        <v>6</v>
      </c>
      <c r="S2036">
        <v>0</v>
      </c>
      <c r="T2036">
        <v>0</v>
      </c>
      <c r="V2036" t="s">
        <v>1387</v>
      </c>
      <c r="W2036">
        <v>3</v>
      </c>
      <c r="X2036" s="68">
        <v>42354</v>
      </c>
      <c r="Y2036" s="68">
        <v>36525</v>
      </c>
      <c r="Z2036">
        <v>0</v>
      </c>
      <c r="AA2036">
        <v>28</v>
      </c>
      <c r="AB2036" t="s">
        <v>432</v>
      </c>
      <c r="AE2036" t="s">
        <v>437</v>
      </c>
      <c r="AF2036">
        <v>30001</v>
      </c>
    </row>
    <row r="2037" spans="1:32" x14ac:dyDescent="0.25">
      <c r="A2037" t="s">
        <v>932</v>
      </c>
      <c r="B2037" t="s">
        <v>432</v>
      </c>
      <c r="C2037" s="158" t="str">
        <f t="shared" si="31"/>
        <v>1147183</v>
      </c>
      <c r="D2037">
        <v>114718</v>
      </c>
      <c r="F2037">
        <v>12</v>
      </c>
      <c r="H2037" t="s">
        <v>397</v>
      </c>
      <c r="I2037">
        <v>1029038</v>
      </c>
      <c r="J2037">
        <v>0</v>
      </c>
      <c r="K2037">
        <v>1</v>
      </c>
      <c r="L2037">
        <v>1</v>
      </c>
      <c r="M2037">
        <v>0</v>
      </c>
      <c r="N2037">
        <v>9020248</v>
      </c>
      <c r="O2037">
        <v>3</v>
      </c>
      <c r="P2037" t="s">
        <v>933</v>
      </c>
      <c r="Q2037">
        <v>1005</v>
      </c>
      <c r="R2037">
        <v>6</v>
      </c>
      <c r="S2037">
        <v>0</v>
      </c>
      <c r="T2037">
        <v>0</v>
      </c>
      <c r="V2037" t="s">
        <v>1387</v>
      </c>
      <c r="W2037">
        <v>3</v>
      </c>
      <c r="X2037" s="68">
        <v>42354</v>
      </c>
      <c r="Y2037" s="68">
        <v>36525</v>
      </c>
      <c r="Z2037">
        <v>0</v>
      </c>
      <c r="AA2037">
        <v>28</v>
      </c>
      <c r="AB2037" t="s">
        <v>432</v>
      </c>
      <c r="AE2037" t="s">
        <v>437</v>
      </c>
      <c r="AF2037">
        <v>30001</v>
      </c>
    </row>
    <row r="2038" spans="1:32" x14ac:dyDescent="0.25">
      <c r="A2038" t="s">
        <v>932</v>
      </c>
      <c r="B2038" t="s">
        <v>432</v>
      </c>
      <c r="C2038" s="158" t="str">
        <f t="shared" si="31"/>
        <v>1147184</v>
      </c>
      <c r="D2038">
        <v>114718</v>
      </c>
      <c r="F2038">
        <v>12</v>
      </c>
      <c r="H2038" t="s">
        <v>397</v>
      </c>
      <c r="I2038">
        <v>1029039</v>
      </c>
      <c r="J2038">
        <v>0</v>
      </c>
      <c r="K2038">
        <v>1</v>
      </c>
      <c r="L2038">
        <v>1</v>
      </c>
      <c r="M2038">
        <v>0</v>
      </c>
      <c r="N2038">
        <v>9020248</v>
      </c>
      <c r="O2038">
        <v>4</v>
      </c>
      <c r="P2038" t="s">
        <v>933</v>
      </c>
      <c r="Q2038">
        <v>1005</v>
      </c>
      <c r="R2038">
        <v>6</v>
      </c>
      <c r="S2038">
        <v>0</v>
      </c>
      <c r="T2038">
        <v>0</v>
      </c>
      <c r="V2038" t="s">
        <v>1387</v>
      </c>
      <c r="W2038">
        <v>3</v>
      </c>
      <c r="X2038" s="68">
        <v>42354</v>
      </c>
      <c r="Y2038" s="68">
        <v>36525</v>
      </c>
      <c r="Z2038">
        <v>0</v>
      </c>
      <c r="AA2038">
        <v>28</v>
      </c>
      <c r="AB2038" t="s">
        <v>432</v>
      </c>
      <c r="AE2038" t="s">
        <v>437</v>
      </c>
      <c r="AF2038">
        <v>30001</v>
      </c>
    </row>
    <row r="2039" spans="1:32" x14ac:dyDescent="0.25">
      <c r="A2039" t="s">
        <v>932</v>
      </c>
      <c r="B2039" t="s">
        <v>432</v>
      </c>
      <c r="C2039" s="158" t="str">
        <f t="shared" si="31"/>
        <v>1147185</v>
      </c>
      <c r="D2039">
        <v>114718</v>
      </c>
      <c r="F2039">
        <v>12</v>
      </c>
      <c r="H2039" t="s">
        <v>397</v>
      </c>
      <c r="I2039">
        <v>1029040</v>
      </c>
      <c r="J2039">
        <v>0</v>
      </c>
      <c r="K2039">
        <v>1</v>
      </c>
      <c r="L2039">
        <v>1</v>
      </c>
      <c r="M2039">
        <v>0</v>
      </c>
      <c r="N2039">
        <v>9020248</v>
      </c>
      <c r="O2039">
        <v>5</v>
      </c>
      <c r="P2039" t="s">
        <v>933</v>
      </c>
      <c r="Q2039">
        <v>1005</v>
      </c>
      <c r="R2039">
        <v>6</v>
      </c>
      <c r="S2039">
        <v>0</v>
      </c>
      <c r="T2039">
        <v>0</v>
      </c>
      <c r="V2039" t="s">
        <v>1387</v>
      </c>
      <c r="W2039">
        <v>3</v>
      </c>
      <c r="X2039" s="68">
        <v>42354</v>
      </c>
      <c r="Y2039" s="68">
        <v>36525</v>
      </c>
      <c r="Z2039">
        <v>0</v>
      </c>
      <c r="AA2039">
        <v>28</v>
      </c>
      <c r="AB2039" t="s">
        <v>432</v>
      </c>
      <c r="AE2039" t="s">
        <v>437</v>
      </c>
      <c r="AF2039">
        <v>30001</v>
      </c>
    </row>
    <row r="2040" spans="1:32" x14ac:dyDescent="0.25">
      <c r="A2040" t="s">
        <v>1565</v>
      </c>
      <c r="B2040" t="s">
        <v>244</v>
      </c>
      <c r="C2040" s="158" t="str">
        <f t="shared" si="31"/>
        <v>1150051</v>
      </c>
      <c r="D2040">
        <v>115005</v>
      </c>
      <c r="F2040">
        <v>12</v>
      </c>
      <c r="H2040" t="s">
        <v>397</v>
      </c>
      <c r="I2040">
        <v>1027854</v>
      </c>
      <c r="J2040">
        <v>0</v>
      </c>
      <c r="K2040">
        <v>0</v>
      </c>
      <c r="L2040">
        <v>1</v>
      </c>
      <c r="M2040">
        <v>0</v>
      </c>
      <c r="N2040">
        <v>9020265</v>
      </c>
      <c r="O2040">
        <v>1</v>
      </c>
      <c r="P2040" t="s">
        <v>1566</v>
      </c>
      <c r="Q2040">
        <v>1005</v>
      </c>
      <c r="R2040">
        <v>6</v>
      </c>
      <c r="S2040">
        <v>0</v>
      </c>
      <c r="T2040">
        <v>0</v>
      </c>
      <c r="V2040" t="s">
        <v>1387</v>
      </c>
      <c r="W2040">
        <v>3</v>
      </c>
      <c r="X2040" s="68">
        <v>42354</v>
      </c>
      <c r="Y2040" s="68">
        <v>36525</v>
      </c>
      <c r="Z2040">
        <v>0</v>
      </c>
      <c r="AA2040">
        <v>10</v>
      </c>
      <c r="AB2040" t="s">
        <v>244</v>
      </c>
      <c r="AE2040" t="s">
        <v>437</v>
      </c>
      <c r="AF2040">
        <v>30001</v>
      </c>
    </row>
    <row r="2041" spans="1:32" x14ac:dyDescent="0.25">
      <c r="A2041" t="s">
        <v>1565</v>
      </c>
      <c r="B2041" t="s">
        <v>244</v>
      </c>
      <c r="C2041" s="158" t="str">
        <f t="shared" si="31"/>
        <v>1150052</v>
      </c>
      <c r="D2041">
        <v>115005</v>
      </c>
      <c r="F2041">
        <v>12</v>
      </c>
      <c r="H2041" t="s">
        <v>397</v>
      </c>
      <c r="I2041">
        <v>1027855</v>
      </c>
      <c r="J2041">
        <v>0</v>
      </c>
      <c r="K2041">
        <v>0</v>
      </c>
      <c r="L2041">
        <v>1</v>
      </c>
      <c r="M2041">
        <v>0</v>
      </c>
      <c r="N2041">
        <v>9020265</v>
      </c>
      <c r="O2041">
        <v>2</v>
      </c>
      <c r="P2041" t="s">
        <v>1566</v>
      </c>
      <c r="Q2041">
        <v>1005</v>
      </c>
      <c r="R2041">
        <v>6</v>
      </c>
      <c r="S2041">
        <v>0</v>
      </c>
      <c r="T2041">
        <v>0</v>
      </c>
      <c r="V2041" t="s">
        <v>1387</v>
      </c>
      <c r="W2041">
        <v>3</v>
      </c>
      <c r="X2041" s="68">
        <v>42354</v>
      </c>
      <c r="Y2041" s="68">
        <v>36525</v>
      </c>
      <c r="Z2041">
        <v>0</v>
      </c>
      <c r="AA2041">
        <v>10</v>
      </c>
      <c r="AB2041" t="s">
        <v>244</v>
      </c>
      <c r="AE2041" t="s">
        <v>437</v>
      </c>
      <c r="AF2041">
        <v>30001</v>
      </c>
    </row>
    <row r="2042" spans="1:32" x14ac:dyDescent="0.25">
      <c r="A2042" t="s">
        <v>1565</v>
      </c>
      <c r="B2042" t="s">
        <v>244</v>
      </c>
      <c r="C2042" s="158" t="str">
        <f t="shared" si="31"/>
        <v>1150053</v>
      </c>
      <c r="D2042">
        <v>115005</v>
      </c>
      <c r="F2042">
        <v>12</v>
      </c>
      <c r="H2042" t="s">
        <v>397</v>
      </c>
      <c r="I2042">
        <v>1027856</v>
      </c>
      <c r="J2042">
        <v>0</v>
      </c>
      <c r="K2042">
        <v>0</v>
      </c>
      <c r="L2042">
        <v>1</v>
      </c>
      <c r="M2042">
        <v>0</v>
      </c>
      <c r="N2042">
        <v>9020265</v>
      </c>
      <c r="O2042">
        <v>3</v>
      </c>
      <c r="P2042" t="s">
        <v>1566</v>
      </c>
      <c r="Q2042">
        <v>1005</v>
      </c>
      <c r="R2042">
        <v>6</v>
      </c>
      <c r="S2042">
        <v>0</v>
      </c>
      <c r="T2042">
        <v>0</v>
      </c>
      <c r="V2042" t="s">
        <v>1387</v>
      </c>
      <c r="W2042">
        <v>3</v>
      </c>
      <c r="X2042" s="68">
        <v>42354</v>
      </c>
      <c r="Y2042" s="68">
        <v>36525</v>
      </c>
      <c r="Z2042">
        <v>0</v>
      </c>
      <c r="AA2042">
        <v>10</v>
      </c>
      <c r="AB2042" t="s">
        <v>244</v>
      </c>
      <c r="AE2042" t="s">
        <v>437</v>
      </c>
      <c r="AF2042">
        <v>30001</v>
      </c>
    </row>
    <row r="2043" spans="1:32" x14ac:dyDescent="0.25">
      <c r="A2043" t="s">
        <v>1565</v>
      </c>
      <c r="B2043" t="s">
        <v>244</v>
      </c>
      <c r="C2043" s="158" t="str">
        <f t="shared" si="31"/>
        <v>1150054</v>
      </c>
      <c r="D2043">
        <v>115005</v>
      </c>
      <c r="F2043">
        <v>12</v>
      </c>
      <c r="H2043" t="s">
        <v>397</v>
      </c>
      <c r="I2043">
        <v>1027857</v>
      </c>
      <c r="J2043">
        <v>0</v>
      </c>
      <c r="K2043">
        <v>0</v>
      </c>
      <c r="L2043">
        <v>1</v>
      </c>
      <c r="M2043">
        <v>0</v>
      </c>
      <c r="N2043">
        <v>9020265</v>
      </c>
      <c r="O2043">
        <v>4</v>
      </c>
      <c r="P2043" t="s">
        <v>1566</v>
      </c>
      <c r="Q2043">
        <v>1005</v>
      </c>
      <c r="R2043">
        <v>6</v>
      </c>
      <c r="S2043">
        <v>0</v>
      </c>
      <c r="T2043">
        <v>0</v>
      </c>
      <c r="V2043" t="s">
        <v>1387</v>
      </c>
      <c r="W2043">
        <v>3</v>
      </c>
      <c r="X2043" s="68">
        <v>42354</v>
      </c>
      <c r="Y2043" s="68">
        <v>36525</v>
      </c>
      <c r="Z2043">
        <v>0</v>
      </c>
      <c r="AA2043">
        <v>10</v>
      </c>
      <c r="AB2043" t="s">
        <v>244</v>
      </c>
      <c r="AE2043" t="s">
        <v>437</v>
      </c>
      <c r="AF2043">
        <v>30001</v>
      </c>
    </row>
    <row r="2044" spans="1:32" x14ac:dyDescent="0.25">
      <c r="A2044" t="s">
        <v>1565</v>
      </c>
      <c r="B2044" t="s">
        <v>244</v>
      </c>
      <c r="C2044" s="158" t="str">
        <f t="shared" si="31"/>
        <v>1150055</v>
      </c>
      <c r="D2044">
        <v>115005</v>
      </c>
      <c r="F2044">
        <v>12</v>
      </c>
      <c r="H2044" t="s">
        <v>397</v>
      </c>
      <c r="I2044">
        <v>1027858</v>
      </c>
      <c r="J2044">
        <v>0</v>
      </c>
      <c r="K2044">
        <v>0</v>
      </c>
      <c r="L2044">
        <v>1</v>
      </c>
      <c r="M2044">
        <v>0</v>
      </c>
      <c r="N2044">
        <v>9020265</v>
      </c>
      <c r="O2044">
        <v>5</v>
      </c>
      <c r="P2044" t="s">
        <v>1566</v>
      </c>
      <c r="Q2044">
        <v>1005</v>
      </c>
      <c r="R2044">
        <v>6</v>
      </c>
      <c r="S2044">
        <v>0</v>
      </c>
      <c r="T2044">
        <v>0</v>
      </c>
      <c r="V2044" t="s">
        <v>1387</v>
      </c>
      <c r="W2044">
        <v>3</v>
      </c>
      <c r="X2044" s="68">
        <v>42354</v>
      </c>
      <c r="Y2044" s="68">
        <v>36525</v>
      </c>
      <c r="Z2044">
        <v>0</v>
      </c>
      <c r="AA2044">
        <v>10</v>
      </c>
      <c r="AB2044" t="s">
        <v>244</v>
      </c>
      <c r="AE2044" t="s">
        <v>437</v>
      </c>
      <c r="AF2044">
        <v>30001</v>
      </c>
    </row>
    <row r="2045" spans="1:32" x14ac:dyDescent="0.25">
      <c r="A2045" t="s">
        <v>934</v>
      </c>
      <c r="B2045" t="s">
        <v>615</v>
      </c>
      <c r="C2045" s="158" t="str">
        <f t="shared" si="31"/>
        <v>1160081</v>
      </c>
      <c r="D2045">
        <v>116008</v>
      </c>
      <c r="F2045">
        <v>12</v>
      </c>
      <c r="G2045">
        <v>33.4</v>
      </c>
      <c r="I2045">
        <v>1026665</v>
      </c>
      <c r="J2045">
        <v>1</v>
      </c>
      <c r="K2045">
        <v>0</v>
      </c>
      <c r="L2045">
        <v>1</v>
      </c>
      <c r="M2045">
        <v>0</v>
      </c>
      <c r="N2045">
        <v>9020299</v>
      </c>
      <c r="O2045">
        <v>1</v>
      </c>
      <c r="P2045" t="s">
        <v>935</v>
      </c>
      <c r="Q2045">
        <v>1005</v>
      </c>
      <c r="R2045">
        <v>6</v>
      </c>
      <c r="S2045">
        <v>0</v>
      </c>
      <c r="T2045">
        <v>0</v>
      </c>
      <c r="V2045" t="s">
        <v>1387</v>
      </c>
      <c r="W2045">
        <v>3</v>
      </c>
      <c r="X2045" s="68">
        <v>42354</v>
      </c>
      <c r="Y2045" s="68">
        <v>36525</v>
      </c>
      <c r="Z2045">
        <v>0</v>
      </c>
      <c r="AA2045">
        <v>25</v>
      </c>
      <c r="AB2045" t="s">
        <v>615</v>
      </c>
      <c r="AE2045" t="s">
        <v>437</v>
      </c>
      <c r="AF2045">
        <v>30001</v>
      </c>
    </row>
    <row r="2046" spans="1:32" x14ac:dyDescent="0.25">
      <c r="A2046" t="s">
        <v>934</v>
      </c>
      <c r="B2046" t="s">
        <v>615</v>
      </c>
      <c r="C2046" s="158" t="str">
        <f t="shared" si="31"/>
        <v>1160082</v>
      </c>
      <c r="D2046">
        <v>116008</v>
      </c>
      <c r="F2046">
        <v>12</v>
      </c>
      <c r="G2046">
        <v>38.9</v>
      </c>
      <c r="I2046">
        <v>1026666</v>
      </c>
      <c r="J2046">
        <v>1</v>
      </c>
      <c r="K2046">
        <v>0</v>
      </c>
      <c r="L2046">
        <v>1</v>
      </c>
      <c r="M2046">
        <v>0</v>
      </c>
      <c r="N2046">
        <v>9020299</v>
      </c>
      <c r="O2046">
        <v>2</v>
      </c>
      <c r="P2046" t="s">
        <v>935</v>
      </c>
      <c r="Q2046">
        <v>1005</v>
      </c>
      <c r="R2046">
        <v>6</v>
      </c>
      <c r="S2046">
        <v>0</v>
      </c>
      <c r="T2046">
        <v>0</v>
      </c>
      <c r="V2046" t="s">
        <v>1387</v>
      </c>
      <c r="W2046">
        <v>3</v>
      </c>
      <c r="X2046" s="68">
        <v>42354</v>
      </c>
      <c r="Y2046" s="68">
        <v>36525</v>
      </c>
      <c r="Z2046">
        <v>0</v>
      </c>
      <c r="AA2046">
        <v>25</v>
      </c>
      <c r="AB2046" t="s">
        <v>615</v>
      </c>
      <c r="AE2046" t="s">
        <v>437</v>
      </c>
      <c r="AF2046">
        <v>30001</v>
      </c>
    </row>
    <row r="2047" spans="1:32" x14ac:dyDescent="0.25">
      <c r="A2047" t="s">
        <v>934</v>
      </c>
      <c r="B2047" t="s">
        <v>615</v>
      </c>
      <c r="C2047" s="158" t="str">
        <f t="shared" si="31"/>
        <v>1160083</v>
      </c>
      <c r="D2047">
        <v>116008</v>
      </c>
      <c r="F2047">
        <v>12</v>
      </c>
      <c r="G2047">
        <v>45.6</v>
      </c>
      <c r="I2047">
        <v>1026667</v>
      </c>
      <c r="J2047">
        <v>1</v>
      </c>
      <c r="K2047">
        <v>0</v>
      </c>
      <c r="L2047">
        <v>1</v>
      </c>
      <c r="M2047">
        <v>0</v>
      </c>
      <c r="N2047">
        <v>9020299</v>
      </c>
      <c r="O2047">
        <v>3</v>
      </c>
      <c r="P2047" t="s">
        <v>935</v>
      </c>
      <c r="Q2047">
        <v>1005</v>
      </c>
      <c r="R2047">
        <v>6</v>
      </c>
      <c r="S2047">
        <v>0</v>
      </c>
      <c r="T2047">
        <v>0</v>
      </c>
      <c r="V2047" t="s">
        <v>1387</v>
      </c>
      <c r="W2047">
        <v>3</v>
      </c>
      <c r="X2047" s="68">
        <v>42354</v>
      </c>
      <c r="Y2047" s="68">
        <v>36525</v>
      </c>
      <c r="Z2047">
        <v>0</v>
      </c>
      <c r="AA2047">
        <v>25</v>
      </c>
      <c r="AB2047" t="s">
        <v>615</v>
      </c>
      <c r="AE2047" t="s">
        <v>437</v>
      </c>
      <c r="AF2047">
        <v>30001</v>
      </c>
    </row>
    <row r="2048" spans="1:32" x14ac:dyDescent="0.25">
      <c r="A2048" t="s">
        <v>934</v>
      </c>
      <c r="B2048" t="s">
        <v>615</v>
      </c>
      <c r="C2048" s="158" t="str">
        <f t="shared" si="31"/>
        <v>1160084</v>
      </c>
      <c r="D2048">
        <v>116008</v>
      </c>
      <c r="F2048">
        <v>12</v>
      </c>
      <c r="G2048">
        <v>41.2</v>
      </c>
      <c r="I2048">
        <v>1026668</v>
      </c>
      <c r="J2048">
        <v>1</v>
      </c>
      <c r="K2048">
        <v>0</v>
      </c>
      <c r="L2048">
        <v>1</v>
      </c>
      <c r="M2048">
        <v>0</v>
      </c>
      <c r="N2048">
        <v>9020299</v>
      </c>
      <c r="O2048">
        <v>4</v>
      </c>
      <c r="P2048" t="s">
        <v>935</v>
      </c>
      <c r="Q2048">
        <v>1005</v>
      </c>
      <c r="R2048">
        <v>6</v>
      </c>
      <c r="S2048">
        <v>0</v>
      </c>
      <c r="T2048">
        <v>0</v>
      </c>
      <c r="V2048" t="s">
        <v>1387</v>
      </c>
      <c r="W2048">
        <v>3</v>
      </c>
      <c r="X2048" s="68">
        <v>42354</v>
      </c>
      <c r="Y2048" s="68">
        <v>36525</v>
      </c>
      <c r="Z2048">
        <v>0</v>
      </c>
      <c r="AA2048">
        <v>25</v>
      </c>
      <c r="AB2048" t="s">
        <v>615</v>
      </c>
      <c r="AE2048" t="s">
        <v>437</v>
      </c>
      <c r="AF2048">
        <v>30001</v>
      </c>
    </row>
    <row r="2049" spans="1:32" x14ac:dyDescent="0.25">
      <c r="A2049" t="s">
        <v>934</v>
      </c>
      <c r="B2049" t="s">
        <v>615</v>
      </c>
      <c r="C2049" s="158" t="str">
        <f t="shared" si="31"/>
        <v>1160085</v>
      </c>
      <c r="D2049">
        <v>116008</v>
      </c>
      <c r="F2049">
        <v>12</v>
      </c>
      <c r="G2049">
        <v>48.9</v>
      </c>
      <c r="I2049">
        <v>1026669</v>
      </c>
      <c r="J2049">
        <v>1</v>
      </c>
      <c r="K2049">
        <v>0</v>
      </c>
      <c r="L2049">
        <v>1</v>
      </c>
      <c r="M2049">
        <v>0</v>
      </c>
      <c r="N2049">
        <v>9020299</v>
      </c>
      <c r="O2049">
        <v>5</v>
      </c>
      <c r="P2049" t="s">
        <v>935</v>
      </c>
      <c r="Q2049">
        <v>1005</v>
      </c>
      <c r="R2049">
        <v>6</v>
      </c>
      <c r="S2049">
        <v>0</v>
      </c>
      <c r="T2049">
        <v>0</v>
      </c>
      <c r="V2049" t="s">
        <v>1387</v>
      </c>
      <c r="W2049">
        <v>3</v>
      </c>
      <c r="X2049" s="68">
        <v>42354</v>
      </c>
      <c r="Y2049" s="68">
        <v>36525</v>
      </c>
      <c r="Z2049">
        <v>0</v>
      </c>
      <c r="AA2049">
        <v>25</v>
      </c>
      <c r="AB2049" t="s">
        <v>615</v>
      </c>
      <c r="AE2049" t="s">
        <v>437</v>
      </c>
      <c r="AF2049">
        <v>30001</v>
      </c>
    </row>
    <row r="2050" spans="1:32" x14ac:dyDescent="0.25">
      <c r="A2050" t="s">
        <v>936</v>
      </c>
      <c r="B2050" t="s">
        <v>432</v>
      </c>
      <c r="C2050" s="158" t="str">
        <f t="shared" si="31"/>
        <v>1160161</v>
      </c>
      <c r="D2050">
        <v>116016</v>
      </c>
      <c r="F2050">
        <v>12</v>
      </c>
      <c r="G2050">
        <v>950</v>
      </c>
      <c r="I2050">
        <v>1029277</v>
      </c>
      <c r="J2050">
        <v>1</v>
      </c>
      <c r="K2050">
        <v>0</v>
      </c>
      <c r="L2050">
        <v>0</v>
      </c>
      <c r="M2050">
        <v>0</v>
      </c>
      <c r="N2050">
        <v>9020244</v>
      </c>
      <c r="O2050">
        <v>1</v>
      </c>
      <c r="P2050" t="s">
        <v>207</v>
      </c>
      <c r="Q2050">
        <v>1005</v>
      </c>
      <c r="R2050">
        <v>4</v>
      </c>
      <c r="S2050">
        <v>0</v>
      </c>
      <c r="T2050">
        <v>1001376</v>
      </c>
      <c r="U2050" t="s">
        <v>393</v>
      </c>
      <c r="V2050" t="s">
        <v>1387</v>
      </c>
      <c r="W2050">
        <v>3</v>
      </c>
      <c r="X2050" s="68">
        <v>36892</v>
      </c>
      <c r="Y2050" s="68">
        <v>36525</v>
      </c>
      <c r="Z2050">
        <v>0</v>
      </c>
      <c r="AA2050">
        <v>28</v>
      </c>
      <c r="AB2050" t="s">
        <v>432</v>
      </c>
      <c r="AE2050" t="s">
        <v>437</v>
      </c>
      <c r="AF2050">
        <v>30001</v>
      </c>
    </row>
    <row r="2051" spans="1:32" x14ac:dyDescent="0.25">
      <c r="A2051" t="s">
        <v>936</v>
      </c>
      <c r="B2051" t="s">
        <v>432</v>
      </c>
      <c r="C2051" s="158" t="str">
        <f t="shared" ref="C2051:C2114" si="32">D2051&amp;O2051</f>
        <v>1160162</v>
      </c>
      <c r="D2051">
        <v>116016</v>
      </c>
      <c r="F2051">
        <v>12</v>
      </c>
      <c r="G2051">
        <v>1020</v>
      </c>
      <c r="I2051">
        <v>1029278</v>
      </c>
      <c r="J2051">
        <v>1</v>
      </c>
      <c r="K2051">
        <v>0</v>
      </c>
      <c r="L2051">
        <v>0</v>
      </c>
      <c r="M2051">
        <v>0</v>
      </c>
      <c r="N2051">
        <v>9020244</v>
      </c>
      <c r="O2051">
        <v>2</v>
      </c>
      <c r="P2051" t="s">
        <v>207</v>
      </c>
      <c r="Q2051">
        <v>1005</v>
      </c>
      <c r="R2051">
        <v>4</v>
      </c>
      <c r="S2051">
        <v>0</v>
      </c>
      <c r="T2051">
        <v>1001376</v>
      </c>
      <c r="U2051" t="s">
        <v>393</v>
      </c>
      <c r="V2051" t="s">
        <v>1387</v>
      </c>
      <c r="W2051">
        <v>3</v>
      </c>
      <c r="X2051" s="68">
        <v>36892</v>
      </c>
      <c r="Y2051" s="68">
        <v>36525</v>
      </c>
      <c r="Z2051">
        <v>0</v>
      </c>
      <c r="AA2051">
        <v>28</v>
      </c>
      <c r="AB2051" t="s">
        <v>432</v>
      </c>
      <c r="AE2051" t="s">
        <v>437</v>
      </c>
      <c r="AF2051">
        <v>30001</v>
      </c>
    </row>
    <row r="2052" spans="1:32" x14ac:dyDescent="0.25">
      <c r="A2052" t="s">
        <v>936</v>
      </c>
      <c r="B2052" t="s">
        <v>432</v>
      </c>
      <c r="C2052" s="158" t="str">
        <f t="shared" si="32"/>
        <v>1160163</v>
      </c>
      <c r="D2052">
        <v>116016</v>
      </c>
      <c r="F2052">
        <v>12</v>
      </c>
      <c r="G2052">
        <v>1125</v>
      </c>
      <c r="I2052">
        <v>1029279</v>
      </c>
      <c r="J2052">
        <v>1</v>
      </c>
      <c r="K2052">
        <v>0</v>
      </c>
      <c r="L2052">
        <v>0</v>
      </c>
      <c r="M2052">
        <v>0</v>
      </c>
      <c r="N2052">
        <v>9020244</v>
      </c>
      <c r="O2052">
        <v>3</v>
      </c>
      <c r="P2052" t="s">
        <v>207</v>
      </c>
      <c r="Q2052">
        <v>1005</v>
      </c>
      <c r="R2052">
        <v>4</v>
      </c>
      <c r="S2052">
        <v>0</v>
      </c>
      <c r="T2052">
        <v>1001376</v>
      </c>
      <c r="U2052" t="s">
        <v>393</v>
      </c>
      <c r="V2052" t="s">
        <v>1387</v>
      </c>
      <c r="W2052">
        <v>3</v>
      </c>
      <c r="X2052" s="68">
        <v>36892</v>
      </c>
      <c r="Y2052" s="68">
        <v>36525</v>
      </c>
      <c r="Z2052">
        <v>0</v>
      </c>
      <c r="AA2052">
        <v>28</v>
      </c>
      <c r="AB2052" t="s">
        <v>432</v>
      </c>
      <c r="AE2052" t="s">
        <v>437</v>
      </c>
      <c r="AF2052">
        <v>30001</v>
      </c>
    </row>
    <row r="2053" spans="1:32" x14ac:dyDescent="0.25">
      <c r="A2053" t="s">
        <v>936</v>
      </c>
      <c r="B2053" t="s">
        <v>432</v>
      </c>
      <c r="C2053" s="158" t="str">
        <f t="shared" si="32"/>
        <v>1160164</v>
      </c>
      <c r="D2053">
        <v>116016</v>
      </c>
      <c r="F2053">
        <v>12</v>
      </c>
      <c r="G2053">
        <v>1075</v>
      </c>
      <c r="I2053">
        <v>1029280</v>
      </c>
      <c r="J2053">
        <v>1</v>
      </c>
      <c r="K2053">
        <v>0</v>
      </c>
      <c r="L2053">
        <v>0</v>
      </c>
      <c r="M2053">
        <v>0</v>
      </c>
      <c r="N2053">
        <v>9020244</v>
      </c>
      <c r="O2053">
        <v>4</v>
      </c>
      <c r="P2053" t="s">
        <v>207</v>
      </c>
      <c r="Q2053">
        <v>1005</v>
      </c>
      <c r="R2053">
        <v>4</v>
      </c>
      <c r="S2053">
        <v>0</v>
      </c>
      <c r="T2053">
        <v>1001376</v>
      </c>
      <c r="U2053" t="s">
        <v>393</v>
      </c>
      <c r="V2053" t="s">
        <v>1387</v>
      </c>
      <c r="W2053">
        <v>3</v>
      </c>
      <c r="X2053" s="68">
        <v>36892</v>
      </c>
      <c r="Y2053" s="68">
        <v>36525</v>
      </c>
      <c r="Z2053">
        <v>0</v>
      </c>
      <c r="AA2053">
        <v>28</v>
      </c>
      <c r="AB2053" t="s">
        <v>432</v>
      </c>
      <c r="AE2053" t="s">
        <v>437</v>
      </c>
      <c r="AF2053">
        <v>30001</v>
      </c>
    </row>
    <row r="2054" spans="1:32" x14ac:dyDescent="0.25">
      <c r="A2054" t="s">
        <v>936</v>
      </c>
      <c r="B2054" t="s">
        <v>432</v>
      </c>
      <c r="C2054" s="158" t="str">
        <f t="shared" si="32"/>
        <v>1160165</v>
      </c>
      <c r="D2054">
        <v>116016</v>
      </c>
      <c r="F2054">
        <v>12</v>
      </c>
      <c r="G2054">
        <v>1185</v>
      </c>
      <c r="I2054">
        <v>1029281</v>
      </c>
      <c r="J2054">
        <v>1</v>
      </c>
      <c r="K2054">
        <v>0</v>
      </c>
      <c r="L2054">
        <v>0</v>
      </c>
      <c r="M2054">
        <v>0</v>
      </c>
      <c r="N2054">
        <v>9020244</v>
      </c>
      <c r="O2054">
        <v>5</v>
      </c>
      <c r="P2054" t="s">
        <v>207</v>
      </c>
      <c r="Q2054">
        <v>1005</v>
      </c>
      <c r="R2054">
        <v>4</v>
      </c>
      <c r="S2054">
        <v>0</v>
      </c>
      <c r="T2054">
        <v>1001376</v>
      </c>
      <c r="U2054" t="s">
        <v>393</v>
      </c>
      <c r="V2054" t="s">
        <v>1387</v>
      </c>
      <c r="W2054">
        <v>3</v>
      </c>
      <c r="X2054" s="68">
        <v>36892</v>
      </c>
      <c r="Y2054" s="68">
        <v>36525</v>
      </c>
      <c r="Z2054">
        <v>0</v>
      </c>
      <c r="AA2054">
        <v>28</v>
      </c>
      <c r="AB2054" t="s">
        <v>432</v>
      </c>
      <c r="AE2054" t="s">
        <v>437</v>
      </c>
      <c r="AF2054">
        <v>30001</v>
      </c>
    </row>
    <row r="2055" spans="1:32" x14ac:dyDescent="0.25">
      <c r="A2055" t="s">
        <v>937</v>
      </c>
      <c r="B2055" t="s">
        <v>432</v>
      </c>
      <c r="C2055" s="158" t="str">
        <f t="shared" si="32"/>
        <v>1160201</v>
      </c>
      <c r="D2055">
        <v>116020</v>
      </c>
      <c r="F2055">
        <v>12</v>
      </c>
      <c r="G2055">
        <v>1025</v>
      </c>
      <c r="I2055">
        <v>1026312</v>
      </c>
      <c r="J2055">
        <v>1</v>
      </c>
      <c r="K2055">
        <v>0</v>
      </c>
      <c r="L2055">
        <v>1</v>
      </c>
      <c r="M2055">
        <v>0</v>
      </c>
      <c r="N2055">
        <v>9020246</v>
      </c>
      <c r="O2055">
        <v>1</v>
      </c>
      <c r="P2055" t="s">
        <v>192</v>
      </c>
      <c r="Q2055">
        <v>1005</v>
      </c>
      <c r="R2055">
        <v>6</v>
      </c>
      <c r="S2055">
        <v>0</v>
      </c>
      <c r="T2055">
        <v>0</v>
      </c>
      <c r="V2055" t="s">
        <v>1387</v>
      </c>
      <c r="W2055">
        <v>3</v>
      </c>
      <c r="X2055" s="68">
        <v>42354</v>
      </c>
      <c r="Y2055" s="68">
        <v>36525</v>
      </c>
      <c r="Z2055">
        <v>0</v>
      </c>
      <c r="AA2055">
        <v>28</v>
      </c>
      <c r="AB2055" t="s">
        <v>432</v>
      </c>
      <c r="AE2055" t="s">
        <v>437</v>
      </c>
      <c r="AF2055">
        <v>30001</v>
      </c>
    </row>
    <row r="2056" spans="1:32" x14ac:dyDescent="0.25">
      <c r="A2056" t="s">
        <v>937</v>
      </c>
      <c r="B2056" t="s">
        <v>432</v>
      </c>
      <c r="C2056" s="158" t="str">
        <f t="shared" si="32"/>
        <v>1160202</v>
      </c>
      <c r="D2056">
        <v>116020</v>
      </c>
      <c r="F2056">
        <v>12</v>
      </c>
      <c r="G2056">
        <v>1130</v>
      </c>
      <c r="I2056">
        <v>1026313</v>
      </c>
      <c r="J2056">
        <v>1</v>
      </c>
      <c r="K2056">
        <v>0</v>
      </c>
      <c r="L2056">
        <v>1</v>
      </c>
      <c r="M2056">
        <v>0</v>
      </c>
      <c r="N2056">
        <v>9020246</v>
      </c>
      <c r="O2056">
        <v>2</v>
      </c>
      <c r="P2056" t="s">
        <v>192</v>
      </c>
      <c r="Q2056">
        <v>1005</v>
      </c>
      <c r="R2056">
        <v>6</v>
      </c>
      <c r="S2056">
        <v>0</v>
      </c>
      <c r="T2056">
        <v>0</v>
      </c>
      <c r="V2056" t="s">
        <v>1387</v>
      </c>
      <c r="W2056">
        <v>3</v>
      </c>
      <c r="X2056" s="68">
        <v>42354</v>
      </c>
      <c r="Y2056" s="68">
        <v>36525</v>
      </c>
      <c r="Z2056">
        <v>0</v>
      </c>
      <c r="AA2056">
        <v>28</v>
      </c>
      <c r="AB2056" t="s">
        <v>432</v>
      </c>
      <c r="AE2056" t="s">
        <v>437</v>
      </c>
      <c r="AF2056">
        <v>30001</v>
      </c>
    </row>
    <row r="2057" spans="1:32" x14ac:dyDescent="0.25">
      <c r="A2057" t="s">
        <v>937</v>
      </c>
      <c r="B2057" t="s">
        <v>432</v>
      </c>
      <c r="C2057" s="158" t="str">
        <f t="shared" si="32"/>
        <v>1160203</v>
      </c>
      <c r="D2057">
        <v>116020</v>
      </c>
      <c r="F2057">
        <v>12</v>
      </c>
      <c r="G2057">
        <v>1300</v>
      </c>
      <c r="I2057">
        <v>1026314</v>
      </c>
      <c r="J2057">
        <v>1</v>
      </c>
      <c r="K2057">
        <v>0</v>
      </c>
      <c r="L2057">
        <v>1</v>
      </c>
      <c r="M2057">
        <v>0</v>
      </c>
      <c r="N2057">
        <v>9020246</v>
      </c>
      <c r="O2057">
        <v>3</v>
      </c>
      <c r="P2057" t="s">
        <v>192</v>
      </c>
      <c r="Q2057">
        <v>1005</v>
      </c>
      <c r="R2057">
        <v>6</v>
      </c>
      <c r="S2057">
        <v>0</v>
      </c>
      <c r="T2057">
        <v>0</v>
      </c>
      <c r="V2057" t="s">
        <v>1387</v>
      </c>
      <c r="W2057">
        <v>3</v>
      </c>
      <c r="X2057" s="68">
        <v>42354</v>
      </c>
      <c r="Y2057" s="68">
        <v>36525</v>
      </c>
      <c r="Z2057">
        <v>0</v>
      </c>
      <c r="AA2057">
        <v>28</v>
      </c>
      <c r="AB2057" t="s">
        <v>432</v>
      </c>
      <c r="AE2057" t="s">
        <v>437</v>
      </c>
      <c r="AF2057">
        <v>30001</v>
      </c>
    </row>
    <row r="2058" spans="1:32" x14ac:dyDescent="0.25">
      <c r="A2058" t="s">
        <v>937</v>
      </c>
      <c r="B2058" t="s">
        <v>432</v>
      </c>
      <c r="C2058" s="158" t="str">
        <f t="shared" si="32"/>
        <v>1160204</v>
      </c>
      <c r="D2058">
        <v>116020</v>
      </c>
      <c r="F2058">
        <v>12</v>
      </c>
      <c r="G2058">
        <v>1200</v>
      </c>
      <c r="I2058">
        <v>1026315</v>
      </c>
      <c r="J2058">
        <v>1</v>
      </c>
      <c r="K2058">
        <v>0</v>
      </c>
      <c r="L2058">
        <v>1</v>
      </c>
      <c r="M2058">
        <v>0</v>
      </c>
      <c r="N2058">
        <v>9020246</v>
      </c>
      <c r="O2058">
        <v>4</v>
      </c>
      <c r="P2058" t="s">
        <v>192</v>
      </c>
      <c r="Q2058">
        <v>1005</v>
      </c>
      <c r="R2058">
        <v>6</v>
      </c>
      <c r="S2058">
        <v>0</v>
      </c>
      <c r="T2058">
        <v>0</v>
      </c>
      <c r="V2058" t="s">
        <v>1387</v>
      </c>
      <c r="W2058">
        <v>3</v>
      </c>
      <c r="X2058" s="68">
        <v>42354</v>
      </c>
      <c r="Y2058" s="68">
        <v>36525</v>
      </c>
      <c r="Z2058">
        <v>0</v>
      </c>
      <c r="AA2058">
        <v>28</v>
      </c>
      <c r="AB2058" t="s">
        <v>432</v>
      </c>
      <c r="AE2058" t="s">
        <v>437</v>
      </c>
      <c r="AF2058">
        <v>30001</v>
      </c>
    </row>
    <row r="2059" spans="1:32" x14ac:dyDescent="0.25">
      <c r="A2059" t="s">
        <v>937</v>
      </c>
      <c r="B2059" t="s">
        <v>432</v>
      </c>
      <c r="C2059" s="158" t="str">
        <f t="shared" si="32"/>
        <v>1160205</v>
      </c>
      <c r="D2059">
        <v>116020</v>
      </c>
      <c r="F2059">
        <v>12</v>
      </c>
      <c r="G2059">
        <v>1365</v>
      </c>
      <c r="I2059">
        <v>1026316</v>
      </c>
      <c r="J2059">
        <v>1</v>
      </c>
      <c r="K2059">
        <v>0</v>
      </c>
      <c r="L2059">
        <v>1</v>
      </c>
      <c r="M2059">
        <v>0</v>
      </c>
      <c r="N2059">
        <v>9020246</v>
      </c>
      <c r="O2059">
        <v>5</v>
      </c>
      <c r="P2059" t="s">
        <v>192</v>
      </c>
      <c r="Q2059">
        <v>1005</v>
      </c>
      <c r="R2059">
        <v>6</v>
      </c>
      <c r="S2059">
        <v>0</v>
      </c>
      <c r="T2059">
        <v>0</v>
      </c>
      <c r="V2059" t="s">
        <v>1387</v>
      </c>
      <c r="W2059">
        <v>3</v>
      </c>
      <c r="X2059" s="68">
        <v>42354</v>
      </c>
      <c r="Y2059" s="68">
        <v>36525</v>
      </c>
      <c r="Z2059">
        <v>0</v>
      </c>
      <c r="AA2059">
        <v>28</v>
      </c>
      <c r="AB2059" t="s">
        <v>432</v>
      </c>
      <c r="AE2059" t="s">
        <v>437</v>
      </c>
      <c r="AF2059">
        <v>30001</v>
      </c>
    </row>
    <row r="2060" spans="1:32" x14ac:dyDescent="0.25">
      <c r="A2060" t="s">
        <v>938</v>
      </c>
      <c r="B2060" t="s">
        <v>432</v>
      </c>
      <c r="C2060" s="158" t="str">
        <f t="shared" si="32"/>
        <v>1160211</v>
      </c>
      <c r="D2060">
        <v>116021</v>
      </c>
      <c r="F2060">
        <v>12</v>
      </c>
      <c r="H2060" t="s">
        <v>397</v>
      </c>
      <c r="I2060">
        <v>1026337</v>
      </c>
      <c r="J2060">
        <v>0</v>
      </c>
      <c r="K2060">
        <v>1</v>
      </c>
      <c r="L2060">
        <v>1</v>
      </c>
      <c r="M2060">
        <v>0</v>
      </c>
      <c r="N2060">
        <v>9020246</v>
      </c>
      <c r="O2060">
        <v>1</v>
      </c>
      <c r="P2060" t="s">
        <v>939</v>
      </c>
      <c r="Q2060">
        <v>1005</v>
      </c>
      <c r="R2060">
        <v>6</v>
      </c>
      <c r="S2060">
        <v>0</v>
      </c>
      <c r="T2060">
        <v>0</v>
      </c>
      <c r="V2060" t="s">
        <v>1387</v>
      </c>
      <c r="W2060">
        <v>3</v>
      </c>
      <c r="X2060" s="68">
        <v>42354</v>
      </c>
      <c r="Y2060" s="68">
        <v>36525</v>
      </c>
      <c r="Z2060">
        <v>0</v>
      </c>
      <c r="AA2060">
        <v>28</v>
      </c>
      <c r="AB2060" t="s">
        <v>432</v>
      </c>
      <c r="AE2060" t="s">
        <v>437</v>
      </c>
      <c r="AF2060">
        <v>30001</v>
      </c>
    </row>
    <row r="2061" spans="1:32" x14ac:dyDescent="0.25">
      <c r="A2061" t="s">
        <v>938</v>
      </c>
      <c r="B2061" t="s">
        <v>432</v>
      </c>
      <c r="C2061" s="158" t="str">
        <f t="shared" si="32"/>
        <v>1160212</v>
      </c>
      <c r="D2061">
        <v>116021</v>
      </c>
      <c r="F2061">
        <v>12</v>
      </c>
      <c r="H2061" t="s">
        <v>397</v>
      </c>
      <c r="I2061">
        <v>1026338</v>
      </c>
      <c r="J2061">
        <v>0</v>
      </c>
      <c r="K2061">
        <v>1</v>
      </c>
      <c r="L2061">
        <v>1</v>
      </c>
      <c r="M2061">
        <v>0</v>
      </c>
      <c r="N2061">
        <v>9020246</v>
      </c>
      <c r="O2061">
        <v>2</v>
      </c>
      <c r="P2061" t="s">
        <v>939</v>
      </c>
      <c r="Q2061">
        <v>1005</v>
      </c>
      <c r="R2061">
        <v>6</v>
      </c>
      <c r="S2061">
        <v>0</v>
      </c>
      <c r="T2061">
        <v>0</v>
      </c>
      <c r="V2061" t="s">
        <v>1387</v>
      </c>
      <c r="W2061">
        <v>3</v>
      </c>
      <c r="X2061" s="68">
        <v>42354</v>
      </c>
      <c r="Y2061" s="68">
        <v>36525</v>
      </c>
      <c r="Z2061">
        <v>0</v>
      </c>
      <c r="AA2061">
        <v>28</v>
      </c>
      <c r="AB2061" t="s">
        <v>432</v>
      </c>
      <c r="AE2061" t="s">
        <v>437</v>
      </c>
      <c r="AF2061">
        <v>30001</v>
      </c>
    </row>
    <row r="2062" spans="1:32" x14ac:dyDescent="0.25">
      <c r="A2062" t="s">
        <v>938</v>
      </c>
      <c r="B2062" t="s">
        <v>432</v>
      </c>
      <c r="C2062" s="158" t="str">
        <f t="shared" si="32"/>
        <v>1160213</v>
      </c>
      <c r="D2062">
        <v>116021</v>
      </c>
      <c r="F2062">
        <v>12</v>
      </c>
      <c r="H2062" t="s">
        <v>397</v>
      </c>
      <c r="I2062">
        <v>1026339</v>
      </c>
      <c r="J2062">
        <v>0</v>
      </c>
      <c r="K2062">
        <v>1</v>
      </c>
      <c r="L2062">
        <v>1</v>
      </c>
      <c r="M2062">
        <v>0</v>
      </c>
      <c r="N2062">
        <v>9020246</v>
      </c>
      <c r="O2062">
        <v>3</v>
      </c>
      <c r="P2062" t="s">
        <v>939</v>
      </c>
      <c r="Q2062">
        <v>1005</v>
      </c>
      <c r="R2062">
        <v>6</v>
      </c>
      <c r="S2062">
        <v>0</v>
      </c>
      <c r="T2062">
        <v>0</v>
      </c>
      <c r="V2062" t="s">
        <v>1387</v>
      </c>
      <c r="W2062">
        <v>3</v>
      </c>
      <c r="X2062" s="68">
        <v>42354</v>
      </c>
      <c r="Y2062" s="68">
        <v>36525</v>
      </c>
      <c r="Z2062">
        <v>0</v>
      </c>
      <c r="AA2062">
        <v>28</v>
      </c>
      <c r="AB2062" t="s">
        <v>432</v>
      </c>
      <c r="AE2062" t="s">
        <v>437</v>
      </c>
      <c r="AF2062">
        <v>30001</v>
      </c>
    </row>
    <row r="2063" spans="1:32" x14ac:dyDescent="0.25">
      <c r="A2063" t="s">
        <v>938</v>
      </c>
      <c r="B2063" t="s">
        <v>432</v>
      </c>
      <c r="C2063" s="158" t="str">
        <f t="shared" si="32"/>
        <v>1160214</v>
      </c>
      <c r="D2063">
        <v>116021</v>
      </c>
      <c r="F2063">
        <v>12</v>
      </c>
      <c r="H2063" t="s">
        <v>397</v>
      </c>
      <c r="I2063">
        <v>1026340</v>
      </c>
      <c r="J2063">
        <v>0</v>
      </c>
      <c r="K2063">
        <v>1</v>
      </c>
      <c r="L2063">
        <v>1</v>
      </c>
      <c r="M2063">
        <v>0</v>
      </c>
      <c r="N2063">
        <v>9020246</v>
      </c>
      <c r="O2063">
        <v>4</v>
      </c>
      <c r="P2063" t="s">
        <v>939</v>
      </c>
      <c r="Q2063">
        <v>1005</v>
      </c>
      <c r="R2063">
        <v>6</v>
      </c>
      <c r="S2063">
        <v>0</v>
      </c>
      <c r="T2063">
        <v>0</v>
      </c>
      <c r="V2063" t="s">
        <v>1387</v>
      </c>
      <c r="W2063">
        <v>3</v>
      </c>
      <c r="X2063" s="68">
        <v>42354</v>
      </c>
      <c r="Y2063" s="68">
        <v>36525</v>
      </c>
      <c r="Z2063">
        <v>0</v>
      </c>
      <c r="AA2063">
        <v>28</v>
      </c>
      <c r="AB2063" t="s">
        <v>432</v>
      </c>
      <c r="AE2063" t="s">
        <v>437</v>
      </c>
      <c r="AF2063">
        <v>30001</v>
      </c>
    </row>
    <row r="2064" spans="1:32" x14ac:dyDescent="0.25">
      <c r="A2064" t="s">
        <v>938</v>
      </c>
      <c r="B2064" t="s">
        <v>432</v>
      </c>
      <c r="C2064" s="158" t="str">
        <f t="shared" si="32"/>
        <v>1160215</v>
      </c>
      <c r="D2064">
        <v>116021</v>
      </c>
      <c r="F2064">
        <v>12</v>
      </c>
      <c r="H2064" t="s">
        <v>397</v>
      </c>
      <c r="I2064">
        <v>1026341</v>
      </c>
      <c r="J2064">
        <v>0</v>
      </c>
      <c r="K2064">
        <v>1</v>
      </c>
      <c r="L2064">
        <v>1</v>
      </c>
      <c r="M2064">
        <v>0</v>
      </c>
      <c r="N2064">
        <v>9020246</v>
      </c>
      <c r="O2064">
        <v>5</v>
      </c>
      <c r="P2064" t="s">
        <v>939</v>
      </c>
      <c r="Q2064">
        <v>1005</v>
      </c>
      <c r="R2064">
        <v>6</v>
      </c>
      <c r="S2064">
        <v>0</v>
      </c>
      <c r="T2064">
        <v>0</v>
      </c>
      <c r="V2064" t="s">
        <v>1387</v>
      </c>
      <c r="W2064">
        <v>3</v>
      </c>
      <c r="X2064" s="68">
        <v>42354</v>
      </c>
      <c r="Y2064" s="68">
        <v>36525</v>
      </c>
      <c r="Z2064">
        <v>0</v>
      </c>
      <c r="AA2064">
        <v>28</v>
      </c>
      <c r="AB2064" t="s">
        <v>432</v>
      </c>
      <c r="AE2064" t="s">
        <v>437</v>
      </c>
      <c r="AF2064">
        <v>30001</v>
      </c>
    </row>
    <row r="2065" spans="1:32" x14ac:dyDescent="0.25">
      <c r="A2065" t="s">
        <v>940</v>
      </c>
      <c r="B2065" t="s">
        <v>448</v>
      </c>
      <c r="C2065" s="158" t="str">
        <f t="shared" si="32"/>
        <v>1160241</v>
      </c>
      <c r="D2065">
        <v>116024</v>
      </c>
      <c r="F2065">
        <v>12</v>
      </c>
      <c r="G2065">
        <v>6825</v>
      </c>
      <c r="I2065">
        <v>1020756</v>
      </c>
      <c r="J2065">
        <v>0</v>
      </c>
      <c r="K2065">
        <v>0</v>
      </c>
      <c r="L2065">
        <v>0</v>
      </c>
      <c r="M2065">
        <v>0</v>
      </c>
      <c r="N2065">
        <v>9020233</v>
      </c>
      <c r="O2065">
        <v>1</v>
      </c>
      <c r="P2065" t="s">
        <v>941</v>
      </c>
      <c r="Q2065">
        <v>1005</v>
      </c>
      <c r="R2065">
        <v>6</v>
      </c>
      <c r="S2065">
        <v>0</v>
      </c>
      <c r="T2065">
        <v>0</v>
      </c>
      <c r="V2065" t="s">
        <v>1387</v>
      </c>
      <c r="W2065">
        <v>3</v>
      </c>
      <c r="X2065" s="68">
        <v>42354</v>
      </c>
      <c r="Y2065" s="68">
        <v>36525</v>
      </c>
      <c r="Z2065">
        <v>0</v>
      </c>
      <c r="AA2065">
        <v>55</v>
      </c>
      <c r="AB2065" t="s">
        <v>448</v>
      </c>
      <c r="AE2065" t="s">
        <v>389</v>
      </c>
      <c r="AF2065">
        <v>30000</v>
      </c>
    </row>
    <row r="2066" spans="1:32" x14ac:dyDescent="0.25">
      <c r="A2066" t="s">
        <v>940</v>
      </c>
      <c r="B2066" t="s">
        <v>448</v>
      </c>
      <c r="C2066" s="158" t="str">
        <f t="shared" si="32"/>
        <v>1160242</v>
      </c>
      <c r="D2066">
        <v>116024</v>
      </c>
      <c r="F2066">
        <v>12</v>
      </c>
      <c r="G2066">
        <v>7500</v>
      </c>
      <c r="I2066">
        <v>1020757</v>
      </c>
      <c r="J2066">
        <v>0</v>
      </c>
      <c r="K2066">
        <v>0</v>
      </c>
      <c r="L2066">
        <v>0</v>
      </c>
      <c r="M2066">
        <v>0</v>
      </c>
      <c r="N2066">
        <v>9020233</v>
      </c>
      <c r="O2066">
        <v>2</v>
      </c>
      <c r="P2066" t="s">
        <v>941</v>
      </c>
      <c r="Q2066">
        <v>1005</v>
      </c>
      <c r="R2066">
        <v>6</v>
      </c>
      <c r="S2066">
        <v>0</v>
      </c>
      <c r="T2066">
        <v>0</v>
      </c>
      <c r="V2066" t="s">
        <v>1387</v>
      </c>
      <c r="W2066">
        <v>3</v>
      </c>
      <c r="X2066" s="68">
        <v>42354</v>
      </c>
      <c r="Y2066" s="68">
        <v>36525</v>
      </c>
      <c r="Z2066">
        <v>0</v>
      </c>
      <c r="AA2066">
        <v>55</v>
      </c>
      <c r="AB2066" t="s">
        <v>448</v>
      </c>
      <c r="AE2066" t="s">
        <v>389</v>
      </c>
      <c r="AF2066">
        <v>30000</v>
      </c>
    </row>
    <row r="2067" spans="1:32" x14ac:dyDescent="0.25">
      <c r="A2067" t="s">
        <v>940</v>
      </c>
      <c r="B2067" t="s">
        <v>448</v>
      </c>
      <c r="C2067" s="158" t="str">
        <f t="shared" si="32"/>
        <v>1160243</v>
      </c>
      <c r="D2067">
        <v>116024</v>
      </c>
      <c r="F2067">
        <v>12</v>
      </c>
      <c r="G2067">
        <v>8150</v>
      </c>
      <c r="I2067">
        <v>1020758</v>
      </c>
      <c r="J2067">
        <v>0</v>
      </c>
      <c r="K2067">
        <v>0</v>
      </c>
      <c r="L2067">
        <v>0</v>
      </c>
      <c r="M2067">
        <v>0</v>
      </c>
      <c r="N2067">
        <v>9020233</v>
      </c>
      <c r="O2067">
        <v>3</v>
      </c>
      <c r="P2067" t="s">
        <v>941</v>
      </c>
      <c r="Q2067">
        <v>1005</v>
      </c>
      <c r="R2067">
        <v>6</v>
      </c>
      <c r="S2067">
        <v>0</v>
      </c>
      <c r="T2067">
        <v>0</v>
      </c>
      <c r="V2067" t="s">
        <v>1387</v>
      </c>
      <c r="W2067">
        <v>3</v>
      </c>
      <c r="X2067" s="68">
        <v>42354</v>
      </c>
      <c r="Y2067" s="68">
        <v>36525</v>
      </c>
      <c r="Z2067">
        <v>0</v>
      </c>
      <c r="AA2067">
        <v>55</v>
      </c>
      <c r="AB2067" t="s">
        <v>448</v>
      </c>
      <c r="AE2067" t="s">
        <v>389</v>
      </c>
      <c r="AF2067">
        <v>30000</v>
      </c>
    </row>
    <row r="2068" spans="1:32" x14ac:dyDescent="0.25">
      <c r="A2068" t="s">
        <v>940</v>
      </c>
      <c r="B2068" t="s">
        <v>448</v>
      </c>
      <c r="C2068" s="158" t="str">
        <f t="shared" si="32"/>
        <v>1160244</v>
      </c>
      <c r="D2068">
        <v>116024</v>
      </c>
      <c r="F2068">
        <v>12</v>
      </c>
      <c r="G2068">
        <v>8600</v>
      </c>
      <c r="I2068">
        <v>1020759</v>
      </c>
      <c r="J2068">
        <v>0</v>
      </c>
      <c r="K2068">
        <v>0</v>
      </c>
      <c r="L2068">
        <v>0</v>
      </c>
      <c r="M2068">
        <v>0</v>
      </c>
      <c r="N2068">
        <v>9020233</v>
      </c>
      <c r="O2068">
        <v>4</v>
      </c>
      <c r="P2068" t="s">
        <v>941</v>
      </c>
      <c r="Q2068">
        <v>1005</v>
      </c>
      <c r="R2068">
        <v>6</v>
      </c>
      <c r="S2068">
        <v>0</v>
      </c>
      <c r="T2068">
        <v>0</v>
      </c>
      <c r="V2068" t="s">
        <v>1387</v>
      </c>
      <c r="W2068">
        <v>3</v>
      </c>
      <c r="X2068" s="68">
        <v>42354</v>
      </c>
      <c r="Y2068" s="68">
        <v>36525</v>
      </c>
      <c r="Z2068">
        <v>0</v>
      </c>
      <c r="AA2068">
        <v>55</v>
      </c>
      <c r="AB2068" t="s">
        <v>448</v>
      </c>
      <c r="AE2068" t="s">
        <v>389</v>
      </c>
      <c r="AF2068">
        <v>30000</v>
      </c>
    </row>
    <row r="2069" spans="1:32" x14ac:dyDescent="0.25">
      <c r="A2069" t="s">
        <v>940</v>
      </c>
      <c r="B2069" t="s">
        <v>448</v>
      </c>
      <c r="C2069" s="158" t="str">
        <f t="shared" si="32"/>
        <v>1160245</v>
      </c>
      <c r="D2069">
        <v>116024</v>
      </c>
      <c r="F2069">
        <v>12</v>
      </c>
      <c r="G2069">
        <v>10250</v>
      </c>
      <c r="I2069">
        <v>1020760</v>
      </c>
      <c r="J2069">
        <v>0</v>
      </c>
      <c r="K2069">
        <v>0</v>
      </c>
      <c r="L2069">
        <v>0</v>
      </c>
      <c r="M2069">
        <v>0</v>
      </c>
      <c r="N2069">
        <v>9020233</v>
      </c>
      <c r="O2069">
        <v>5</v>
      </c>
      <c r="P2069" t="s">
        <v>941</v>
      </c>
      <c r="Q2069">
        <v>1005</v>
      </c>
      <c r="R2069">
        <v>6</v>
      </c>
      <c r="S2069">
        <v>0</v>
      </c>
      <c r="T2069">
        <v>0</v>
      </c>
      <c r="V2069" t="s">
        <v>1387</v>
      </c>
      <c r="W2069">
        <v>3</v>
      </c>
      <c r="X2069" s="68">
        <v>42354</v>
      </c>
      <c r="Y2069" s="68">
        <v>36525</v>
      </c>
      <c r="Z2069">
        <v>0</v>
      </c>
      <c r="AA2069">
        <v>55</v>
      </c>
      <c r="AB2069" t="s">
        <v>448</v>
      </c>
      <c r="AE2069" t="s">
        <v>389</v>
      </c>
      <c r="AF2069">
        <v>30000</v>
      </c>
    </row>
    <row r="2070" spans="1:32" x14ac:dyDescent="0.25">
      <c r="A2070" t="s">
        <v>942</v>
      </c>
      <c r="B2070" t="s">
        <v>448</v>
      </c>
      <c r="C2070" s="158" t="str">
        <f t="shared" si="32"/>
        <v>1160261</v>
      </c>
      <c r="D2070">
        <v>116026</v>
      </c>
      <c r="F2070">
        <v>12</v>
      </c>
      <c r="H2070" t="s">
        <v>943</v>
      </c>
      <c r="I2070">
        <v>1020493</v>
      </c>
      <c r="J2070">
        <v>1</v>
      </c>
      <c r="K2070">
        <v>0</v>
      </c>
      <c r="L2070">
        <v>0</v>
      </c>
      <c r="M2070">
        <v>0</v>
      </c>
      <c r="N2070">
        <v>9020233</v>
      </c>
      <c r="O2070">
        <v>1</v>
      </c>
      <c r="P2070" t="s">
        <v>944</v>
      </c>
      <c r="Q2070">
        <v>1005</v>
      </c>
      <c r="R2070">
        <v>7</v>
      </c>
      <c r="S2070">
        <v>0</v>
      </c>
      <c r="T2070">
        <v>1001376</v>
      </c>
      <c r="U2070" t="s">
        <v>393</v>
      </c>
      <c r="V2070" t="s">
        <v>1387</v>
      </c>
      <c r="W2070">
        <v>3</v>
      </c>
      <c r="X2070" s="68">
        <v>42354</v>
      </c>
      <c r="Y2070" s="68">
        <v>36525</v>
      </c>
      <c r="Z2070">
        <v>0</v>
      </c>
      <c r="AA2070">
        <v>55</v>
      </c>
      <c r="AB2070" t="s">
        <v>448</v>
      </c>
      <c r="AE2070" t="s">
        <v>389</v>
      </c>
      <c r="AF2070">
        <v>30000</v>
      </c>
    </row>
    <row r="2071" spans="1:32" x14ac:dyDescent="0.25">
      <c r="A2071" t="s">
        <v>942</v>
      </c>
      <c r="B2071" t="s">
        <v>448</v>
      </c>
      <c r="C2071" s="158" t="str">
        <f t="shared" si="32"/>
        <v>1160262</v>
      </c>
      <c r="D2071">
        <v>116026</v>
      </c>
      <c r="F2071">
        <v>12</v>
      </c>
      <c r="H2071" t="s">
        <v>943</v>
      </c>
      <c r="I2071">
        <v>1020494</v>
      </c>
      <c r="J2071">
        <v>1</v>
      </c>
      <c r="K2071">
        <v>0</v>
      </c>
      <c r="L2071">
        <v>0</v>
      </c>
      <c r="M2071">
        <v>0</v>
      </c>
      <c r="N2071">
        <v>9020233</v>
      </c>
      <c r="O2071">
        <v>2</v>
      </c>
      <c r="P2071" t="s">
        <v>944</v>
      </c>
      <c r="Q2071">
        <v>1005</v>
      </c>
      <c r="R2071">
        <v>7</v>
      </c>
      <c r="S2071">
        <v>0</v>
      </c>
      <c r="T2071">
        <v>1001376</v>
      </c>
      <c r="U2071" t="s">
        <v>393</v>
      </c>
      <c r="V2071" t="s">
        <v>1387</v>
      </c>
      <c r="W2071">
        <v>3</v>
      </c>
      <c r="X2071" s="68">
        <v>42354</v>
      </c>
      <c r="Y2071" s="68">
        <v>36525</v>
      </c>
      <c r="Z2071">
        <v>0</v>
      </c>
      <c r="AA2071">
        <v>55</v>
      </c>
      <c r="AB2071" t="s">
        <v>448</v>
      </c>
      <c r="AE2071" t="s">
        <v>389</v>
      </c>
      <c r="AF2071">
        <v>30000</v>
      </c>
    </row>
    <row r="2072" spans="1:32" x14ac:dyDescent="0.25">
      <c r="A2072" t="s">
        <v>942</v>
      </c>
      <c r="B2072" t="s">
        <v>448</v>
      </c>
      <c r="C2072" s="158" t="str">
        <f t="shared" si="32"/>
        <v>1160263</v>
      </c>
      <c r="D2072">
        <v>116026</v>
      </c>
      <c r="F2072">
        <v>12</v>
      </c>
      <c r="H2072" t="s">
        <v>943</v>
      </c>
      <c r="I2072">
        <v>1020495</v>
      </c>
      <c r="J2072">
        <v>1</v>
      </c>
      <c r="K2072">
        <v>0</v>
      </c>
      <c r="L2072">
        <v>0</v>
      </c>
      <c r="M2072">
        <v>0</v>
      </c>
      <c r="N2072">
        <v>9020233</v>
      </c>
      <c r="O2072">
        <v>3</v>
      </c>
      <c r="P2072" t="s">
        <v>944</v>
      </c>
      <c r="Q2072">
        <v>1005</v>
      </c>
      <c r="R2072">
        <v>7</v>
      </c>
      <c r="S2072">
        <v>0</v>
      </c>
      <c r="T2072">
        <v>1001376</v>
      </c>
      <c r="U2072" t="s">
        <v>393</v>
      </c>
      <c r="V2072" t="s">
        <v>1387</v>
      </c>
      <c r="W2072">
        <v>3</v>
      </c>
      <c r="X2072" s="68">
        <v>42354</v>
      </c>
      <c r="Y2072" s="68">
        <v>36525</v>
      </c>
      <c r="Z2072">
        <v>0</v>
      </c>
      <c r="AA2072">
        <v>55</v>
      </c>
      <c r="AB2072" t="s">
        <v>448</v>
      </c>
      <c r="AE2072" t="s">
        <v>389</v>
      </c>
      <c r="AF2072">
        <v>30000</v>
      </c>
    </row>
    <row r="2073" spans="1:32" x14ac:dyDescent="0.25">
      <c r="A2073" t="s">
        <v>942</v>
      </c>
      <c r="B2073" t="s">
        <v>448</v>
      </c>
      <c r="C2073" s="158" t="str">
        <f t="shared" si="32"/>
        <v>1160264</v>
      </c>
      <c r="D2073">
        <v>116026</v>
      </c>
      <c r="F2073">
        <v>12</v>
      </c>
      <c r="H2073" t="s">
        <v>943</v>
      </c>
      <c r="I2073">
        <v>1020496</v>
      </c>
      <c r="J2073">
        <v>1</v>
      </c>
      <c r="K2073">
        <v>0</v>
      </c>
      <c r="L2073">
        <v>0</v>
      </c>
      <c r="M2073">
        <v>0</v>
      </c>
      <c r="N2073">
        <v>9020233</v>
      </c>
      <c r="O2073">
        <v>4</v>
      </c>
      <c r="P2073" t="s">
        <v>944</v>
      </c>
      <c r="Q2073">
        <v>1005</v>
      </c>
      <c r="R2073">
        <v>7</v>
      </c>
      <c r="S2073">
        <v>0</v>
      </c>
      <c r="T2073">
        <v>1001376</v>
      </c>
      <c r="U2073" t="s">
        <v>393</v>
      </c>
      <c r="V2073" t="s">
        <v>1387</v>
      </c>
      <c r="W2073">
        <v>3</v>
      </c>
      <c r="X2073" s="68">
        <v>42354</v>
      </c>
      <c r="Y2073" s="68">
        <v>36525</v>
      </c>
      <c r="Z2073">
        <v>0</v>
      </c>
      <c r="AA2073">
        <v>55</v>
      </c>
      <c r="AB2073" t="s">
        <v>448</v>
      </c>
      <c r="AE2073" t="s">
        <v>389</v>
      </c>
      <c r="AF2073">
        <v>30000</v>
      </c>
    </row>
    <row r="2074" spans="1:32" x14ac:dyDescent="0.25">
      <c r="A2074" t="s">
        <v>942</v>
      </c>
      <c r="B2074" t="s">
        <v>448</v>
      </c>
      <c r="C2074" s="158" t="str">
        <f t="shared" si="32"/>
        <v>1160265</v>
      </c>
      <c r="D2074">
        <v>116026</v>
      </c>
      <c r="F2074">
        <v>12</v>
      </c>
      <c r="H2074" t="s">
        <v>943</v>
      </c>
      <c r="I2074">
        <v>1020497</v>
      </c>
      <c r="J2074">
        <v>1</v>
      </c>
      <c r="K2074">
        <v>0</v>
      </c>
      <c r="L2074">
        <v>0</v>
      </c>
      <c r="M2074">
        <v>0</v>
      </c>
      <c r="N2074">
        <v>9020233</v>
      </c>
      <c r="O2074">
        <v>5</v>
      </c>
      <c r="P2074" t="s">
        <v>944</v>
      </c>
      <c r="Q2074">
        <v>1005</v>
      </c>
      <c r="R2074">
        <v>7</v>
      </c>
      <c r="S2074">
        <v>0</v>
      </c>
      <c r="T2074">
        <v>1001376</v>
      </c>
      <c r="U2074" t="s">
        <v>393</v>
      </c>
      <c r="V2074" t="s">
        <v>1387</v>
      </c>
      <c r="W2074">
        <v>3</v>
      </c>
      <c r="X2074" s="68">
        <v>42354</v>
      </c>
      <c r="Y2074" s="68">
        <v>36525</v>
      </c>
      <c r="Z2074">
        <v>0</v>
      </c>
      <c r="AA2074">
        <v>55</v>
      </c>
      <c r="AB2074" t="s">
        <v>448</v>
      </c>
      <c r="AE2074" t="s">
        <v>389</v>
      </c>
      <c r="AF2074">
        <v>30000</v>
      </c>
    </row>
    <row r="2075" spans="1:32" x14ac:dyDescent="0.25">
      <c r="A2075" t="s">
        <v>945</v>
      </c>
      <c r="B2075" t="s">
        <v>404</v>
      </c>
      <c r="C2075" s="158" t="str">
        <f t="shared" si="32"/>
        <v>1160271</v>
      </c>
      <c r="D2075">
        <v>116027</v>
      </c>
      <c r="F2075">
        <v>12</v>
      </c>
      <c r="G2075">
        <v>2400</v>
      </c>
      <c r="I2075">
        <v>1020853</v>
      </c>
      <c r="J2075">
        <v>1</v>
      </c>
      <c r="K2075">
        <v>0</v>
      </c>
      <c r="L2075">
        <v>0</v>
      </c>
      <c r="M2075">
        <v>0</v>
      </c>
      <c r="N2075">
        <v>9020233</v>
      </c>
      <c r="O2075">
        <v>1</v>
      </c>
      <c r="P2075" t="s">
        <v>946</v>
      </c>
      <c r="Q2075">
        <v>1005</v>
      </c>
      <c r="R2075">
        <v>6</v>
      </c>
      <c r="S2075">
        <v>0</v>
      </c>
      <c r="T2075">
        <v>0</v>
      </c>
      <c r="V2075" t="s">
        <v>1387</v>
      </c>
      <c r="W2075">
        <v>3</v>
      </c>
      <c r="X2075" s="68">
        <v>42354</v>
      </c>
      <c r="Y2075" s="68">
        <v>36525</v>
      </c>
      <c r="Z2075">
        <v>0</v>
      </c>
      <c r="AA2075">
        <v>21</v>
      </c>
      <c r="AB2075" t="s">
        <v>404</v>
      </c>
      <c r="AE2075" t="s">
        <v>389</v>
      </c>
      <c r="AF2075">
        <v>30000</v>
      </c>
    </row>
    <row r="2076" spans="1:32" x14ac:dyDescent="0.25">
      <c r="A2076" t="s">
        <v>945</v>
      </c>
      <c r="B2076" t="s">
        <v>404</v>
      </c>
      <c r="C2076" s="158" t="str">
        <f t="shared" si="32"/>
        <v>1160272</v>
      </c>
      <c r="D2076">
        <v>116027</v>
      </c>
      <c r="F2076">
        <v>12</v>
      </c>
      <c r="G2076">
        <v>2900</v>
      </c>
      <c r="I2076">
        <v>1020854</v>
      </c>
      <c r="J2076">
        <v>1</v>
      </c>
      <c r="K2076">
        <v>0</v>
      </c>
      <c r="L2076">
        <v>0</v>
      </c>
      <c r="M2076">
        <v>0</v>
      </c>
      <c r="N2076">
        <v>9020233</v>
      </c>
      <c r="O2076">
        <v>2</v>
      </c>
      <c r="P2076" t="s">
        <v>946</v>
      </c>
      <c r="Q2076">
        <v>1005</v>
      </c>
      <c r="R2076">
        <v>6</v>
      </c>
      <c r="S2076">
        <v>0</v>
      </c>
      <c r="T2076">
        <v>0</v>
      </c>
      <c r="V2076" t="s">
        <v>1387</v>
      </c>
      <c r="W2076">
        <v>3</v>
      </c>
      <c r="X2076" s="68">
        <v>42354</v>
      </c>
      <c r="Y2076" s="68">
        <v>36525</v>
      </c>
      <c r="Z2076">
        <v>0</v>
      </c>
      <c r="AA2076">
        <v>21</v>
      </c>
      <c r="AB2076" t="s">
        <v>404</v>
      </c>
      <c r="AE2076" t="s">
        <v>389</v>
      </c>
      <c r="AF2076">
        <v>30000</v>
      </c>
    </row>
    <row r="2077" spans="1:32" x14ac:dyDescent="0.25">
      <c r="A2077" t="s">
        <v>945</v>
      </c>
      <c r="B2077" t="s">
        <v>404</v>
      </c>
      <c r="C2077" s="158" t="str">
        <f t="shared" si="32"/>
        <v>1160273</v>
      </c>
      <c r="D2077">
        <v>116027</v>
      </c>
      <c r="F2077">
        <v>12</v>
      </c>
      <c r="G2077">
        <v>3600</v>
      </c>
      <c r="I2077">
        <v>1020855</v>
      </c>
      <c r="J2077">
        <v>1</v>
      </c>
      <c r="K2077">
        <v>0</v>
      </c>
      <c r="L2077">
        <v>0</v>
      </c>
      <c r="M2077">
        <v>0</v>
      </c>
      <c r="N2077">
        <v>9020233</v>
      </c>
      <c r="O2077">
        <v>3</v>
      </c>
      <c r="P2077" t="s">
        <v>946</v>
      </c>
      <c r="Q2077">
        <v>1005</v>
      </c>
      <c r="R2077">
        <v>6</v>
      </c>
      <c r="S2077">
        <v>0</v>
      </c>
      <c r="T2077">
        <v>0</v>
      </c>
      <c r="V2077" t="s">
        <v>1387</v>
      </c>
      <c r="W2077">
        <v>3</v>
      </c>
      <c r="X2077" s="68">
        <v>42354</v>
      </c>
      <c r="Y2077" s="68">
        <v>36525</v>
      </c>
      <c r="Z2077">
        <v>0</v>
      </c>
      <c r="AA2077">
        <v>21</v>
      </c>
      <c r="AB2077" t="s">
        <v>404</v>
      </c>
      <c r="AE2077" t="s">
        <v>389</v>
      </c>
      <c r="AF2077">
        <v>30000</v>
      </c>
    </row>
    <row r="2078" spans="1:32" x14ac:dyDescent="0.25">
      <c r="A2078" t="s">
        <v>945</v>
      </c>
      <c r="B2078" t="s">
        <v>404</v>
      </c>
      <c r="C2078" s="158" t="str">
        <f t="shared" si="32"/>
        <v>1160274</v>
      </c>
      <c r="D2078">
        <v>116027</v>
      </c>
      <c r="F2078">
        <v>12</v>
      </c>
      <c r="G2078">
        <v>3045</v>
      </c>
      <c r="I2078">
        <v>1020856</v>
      </c>
      <c r="J2078">
        <v>1</v>
      </c>
      <c r="K2078">
        <v>0</v>
      </c>
      <c r="L2078">
        <v>0</v>
      </c>
      <c r="M2078">
        <v>0</v>
      </c>
      <c r="N2078">
        <v>9020233</v>
      </c>
      <c r="O2078">
        <v>4</v>
      </c>
      <c r="P2078" t="s">
        <v>946</v>
      </c>
      <c r="Q2078">
        <v>1005</v>
      </c>
      <c r="R2078">
        <v>6</v>
      </c>
      <c r="S2078">
        <v>0</v>
      </c>
      <c r="T2078">
        <v>0</v>
      </c>
      <c r="V2078" t="s">
        <v>1387</v>
      </c>
      <c r="W2078">
        <v>3</v>
      </c>
      <c r="X2078" s="68">
        <v>42354</v>
      </c>
      <c r="Y2078" s="68">
        <v>36525</v>
      </c>
      <c r="Z2078">
        <v>0</v>
      </c>
      <c r="AA2078">
        <v>21</v>
      </c>
      <c r="AB2078" t="s">
        <v>404</v>
      </c>
      <c r="AE2078" t="s">
        <v>389</v>
      </c>
      <c r="AF2078">
        <v>30000</v>
      </c>
    </row>
    <row r="2079" spans="1:32" x14ac:dyDescent="0.25">
      <c r="A2079" t="s">
        <v>945</v>
      </c>
      <c r="B2079" t="s">
        <v>404</v>
      </c>
      <c r="C2079" s="158" t="str">
        <f t="shared" si="32"/>
        <v>1160275</v>
      </c>
      <c r="D2079">
        <v>116027</v>
      </c>
      <c r="F2079">
        <v>12</v>
      </c>
      <c r="G2079">
        <v>3780</v>
      </c>
      <c r="I2079">
        <v>1020857</v>
      </c>
      <c r="J2079">
        <v>1</v>
      </c>
      <c r="K2079">
        <v>0</v>
      </c>
      <c r="L2079">
        <v>0</v>
      </c>
      <c r="M2079">
        <v>0</v>
      </c>
      <c r="N2079">
        <v>9020233</v>
      </c>
      <c r="O2079">
        <v>5</v>
      </c>
      <c r="P2079" t="s">
        <v>946</v>
      </c>
      <c r="Q2079">
        <v>1005</v>
      </c>
      <c r="R2079">
        <v>6</v>
      </c>
      <c r="S2079">
        <v>0</v>
      </c>
      <c r="T2079">
        <v>0</v>
      </c>
      <c r="V2079" t="s">
        <v>1387</v>
      </c>
      <c r="W2079">
        <v>3</v>
      </c>
      <c r="X2079" s="68">
        <v>42354</v>
      </c>
      <c r="Y2079" s="68">
        <v>36525</v>
      </c>
      <c r="Z2079">
        <v>0</v>
      </c>
      <c r="AA2079">
        <v>21</v>
      </c>
      <c r="AB2079" t="s">
        <v>404</v>
      </c>
      <c r="AE2079" t="s">
        <v>389</v>
      </c>
      <c r="AF2079">
        <v>30000</v>
      </c>
    </row>
    <row r="2080" spans="1:32" x14ac:dyDescent="0.25">
      <c r="A2080" t="s">
        <v>947</v>
      </c>
      <c r="B2080" t="s">
        <v>392</v>
      </c>
      <c r="C2080" s="158" t="str">
        <f t="shared" si="32"/>
        <v>1160281</v>
      </c>
      <c r="D2080">
        <v>116028</v>
      </c>
      <c r="F2080">
        <v>12</v>
      </c>
      <c r="G2080">
        <v>240</v>
      </c>
      <c r="I2080">
        <v>1029392</v>
      </c>
      <c r="J2080">
        <v>1</v>
      </c>
      <c r="K2080">
        <v>0</v>
      </c>
      <c r="L2080">
        <v>0</v>
      </c>
      <c r="M2080">
        <v>0</v>
      </c>
      <c r="N2080">
        <v>9020233</v>
      </c>
      <c r="O2080">
        <v>1</v>
      </c>
      <c r="P2080" t="s">
        <v>948</v>
      </c>
      <c r="Q2080">
        <v>1005</v>
      </c>
      <c r="R2080">
        <v>8</v>
      </c>
      <c r="S2080">
        <v>0</v>
      </c>
      <c r="T2080">
        <v>0</v>
      </c>
      <c r="V2080" t="s">
        <v>1387</v>
      </c>
      <c r="W2080">
        <v>3</v>
      </c>
      <c r="X2080" s="68">
        <v>42354</v>
      </c>
      <c r="Y2080" s="68">
        <v>36525</v>
      </c>
      <c r="Z2080">
        <v>0</v>
      </c>
      <c r="AA2080">
        <v>19</v>
      </c>
      <c r="AB2080" t="s">
        <v>392</v>
      </c>
      <c r="AE2080" t="s">
        <v>389</v>
      </c>
      <c r="AF2080">
        <v>30000</v>
      </c>
    </row>
    <row r="2081" spans="1:32" x14ac:dyDescent="0.25">
      <c r="A2081" t="s">
        <v>947</v>
      </c>
      <c r="B2081" t="s">
        <v>392</v>
      </c>
      <c r="C2081" s="158" t="str">
        <f t="shared" si="32"/>
        <v>1160282</v>
      </c>
      <c r="D2081">
        <v>116028</v>
      </c>
      <c r="F2081">
        <v>12</v>
      </c>
      <c r="G2081">
        <v>350</v>
      </c>
      <c r="I2081">
        <v>1029393</v>
      </c>
      <c r="J2081">
        <v>1</v>
      </c>
      <c r="K2081">
        <v>0</v>
      </c>
      <c r="L2081">
        <v>0</v>
      </c>
      <c r="M2081">
        <v>0</v>
      </c>
      <c r="N2081">
        <v>9020233</v>
      </c>
      <c r="O2081">
        <v>2</v>
      </c>
      <c r="P2081" t="s">
        <v>948</v>
      </c>
      <c r="Q2081">
        <v>1005</v>
      </c>
      <c r="R2081">
        <v>8</v>
      </c>
      <c r="S2081">
        <v>0</v>
      </c>
      <c r="T2081">
        <v>0</v>
      </c>
      <c r="V2081" t="s">
        <v>1387</v>
      </c>
      <c r="W2081">
        <v>3</v>
      </c>
      <c r="X2081" s="68">
        <v>42354</v>
      </c>
      <c r="Y2081" s="68">
        <v>36525</v>
      </c>
      <c r="Z2081">
        <v>0</v>
      </c>
      <c r="AA2081">
        <v>19</v>
      </c>
      <c r="AB2081" t="s">
        <v>392</v>
      </c>
      <c r="AE2081" t="s">
        <v>389</v>
      </c>
      <c r="AF2081">
        <v>30000</v>
      </c>
    </row>
    <row r="2082" spans="1:32" x14ac:dyDescent="0.25">
      <c r="A2082" t="s">
        <v>947</v>
      </c>
      <c r="B2082" t="s">
        <v>392</v>
      </c>
      <c r="C2082" s="158" t="str">
        <f t="shared" si="32"/>
        <v>1160283</v>
      </c>
      <c r="D2082">
        <v>116028</v>
      </c>
      <c r="F2082">
        <v>12</v>
      </c>
      <c r="G2082">
        <v>470</v>
      </c>
      <c r="I2082">
        <v>1029394</v>
      </c>
      <c r="J2082">
        <v>1</v>
      </c>
      <c r="K2082">
        <v>0</v>
      </c>
      <c r="L2082">
        <v>0</v>
      </c>
      <c r="M2082">
        <v>0</v>
      </c>
      <c r="N2082">
        <v>9020233</v>
      </c>
      <c r="O2082">
        <v>3</v>
      </c>
      <c r="P2082" t="s">
        <v>948</v>
      </c>
      <c r="Q2082">
        <v>1005</v>
      </c>
      <c r="R2082">
        <v>8</v>
      </c>
      <c r="S2082">
        <v>0</v>
      </c>
      <c r="T2082">
        <v>0</v>
      </c>
      <c r="V2082" t="s">
        <v>1387</v>
      </c>
      <c r="W2082">
        <v>3</v>
      </c>
      <c r="X2082" s="68">
        <v>42354</v>
      </c>
      <c r="Y2082" s="68">
        <v>36525</v>
      </c>
      <c r="Z2082">
        <v>0</v>
      </c>
      <c r="AA2082">
        <v>19</v>
      </c>
      <c r="AB2082" t="s">
        <v>392</v>
      </c>
      <c r="AE2082" t="s">
        <v>389</v>
      </c>
      <c r="AF2082">
        <v>30000</v>
      </c>
    </row>
    <row r="2083" spans="1:32" x14ac:dyDescent="0.25">
      <c r="A2083" t="s">
        <v>947</v>
      </c>
      <c r="B2083" t="s">
        <v>392</v>
      </c>
      <c r="C2083" s="158" t="str">
        <f t="shared" si="32"/>
        <v>1160284</v>
      </c>
      <c r="D2083">
        <v>116028</v>
      </c>
      <c r="F2083">
        <v>12</v>
      </c>
      <c r="G2083">
        <v>370</v>
      </c>
      <c r="I2083">
        <v>1029395</v>
      </c>
      <c r="J2083">
        <v>1</v>
      </c>
      <c r="K2083">
        <v>0</v>
      </c>
      <c r="L2083">
        <v>0</v>
      </c>
      <c r="M2083">
        <v>0</v>
      </c>
      <c r="N2083">
        <v>9020233</v>
      </c>
      <c r="O2083">
        <v>4</v>
      </c>
      <c r="P2083" t="s">
        <v>948</v>
      </c>
      <c r="Q2083">
        <v>1005</v>
      </c>
      <c r="R2083">
        <v>8</v>
      </c>
      <c r="S2083">
        <v>0</v>
      </c>
      <c r="T2083">
        <v>0</v>
      </c>
      <c r="V2083" t="s">
        <v>1387</v>
      </c>
      <c r="W2083">
        <v>3</v>
      </c>
      <c r="X2083" s="68">
        <v>42354</v>
      </c>
      <c r="Y2083" s="68">
        <v>36525</v>
      </c>
      <c r="Z2083">
        <v>0</v>
      </c>
      <c r="AA2083">
        <v>19</v>
      </c>
      <c r="AB2083" t="s">
        <v>392</v>
      </c>
      <c r="AE2083" t="s">
        <v>389</v>
      </c>
      <c r="AF2083">
        <v>30000</v>
      </c>
    </row>
    <row r="2084" spans="1:32" x14ac:dyDescent="0.25">
      <c r="A2084" t="s">
        <v>947</v>
      </c>
      <c r="B2084" t="s">
        <v>392</v>
      </c>
      <c r="C2084" s="158" t="str">
        <f t="shared" si="32"/>
        <v>1160285</v>
      </c>
      <c r="D2084">
        <v>116028</v>
      </c>
      <c r="F2084">
        <v>12</v>
      </c>
      <c r="G2084">
        <v>495</v>
      </c>
      <c r="I2084">
        <v>1029396</v>
      </c>
      <c r="J2084">
        <v>1</v>
      </c>
      <c r="K2084">
        <v>0</v>
      </c>
      <c r="L2084">
        <v>0</v>
      </c>
      <c r="M2084">
        <v>0</v>
      </c>
      <c r="N2084">
        <v>9020233</v>
      </c>
      <c r="O2084">
        <v>5</v>
      </c>
      <c r="P2084" t="s">
        <v>948</v>
      </c>
      <c r="Q2084">
        <v>1005</v>
      </c>
      <c r="R2084">
        <v>8</v>
      </c>
      <c r="S2084">
        <v>0</v>
      </c>
      <c r="T2084">
        <v>0</v>
      </c>
      <c r="V2084" t="s">
        <v>1387</v>
      </c>
      <c r="W2084">
        <v>3</v>
      </c>
      <c r="X2084" s="68">
        <v>42354</v>
      </c>
      <c r="Y2084" s="68">
        <v>36525</v>
      </c>
      <c r="Z2084">
        <v>0</v>
      </c>
      <c r="AA2084">
        <v>19</v>
      </c>
      <c r="AB2084" t="s">
        <v>392</v>
      </c>
      <c r="AE2084" t="s">
        <v>389</v>
      </c>
      <c r="AF2084">
        <v>30000</v>
      </c>
    </row>
    <row r="2085" spans="1:32" x14ac:dyDescent="0.25">
      <c r="A2085" t="s">
        <v>949</v>
      </c>
      <c r="B2085" t="s">
        <v>404</v>
      </c>
      <c r="C2085" s="158" t="str">
        <f t="shared" si="32"/>
        <v>1160291</v>
      </c>
      <c r="D2085">
        <v>116029</v>
      </c>
      <c r="F2085">
        <v>12</v>
      </c>
      <c r="G2085">
        <v>1800</v>
      </c>
      <c r="I2085">
        <v>1020925</v>
      </c>
      <c r="J2085">
        <v>1</v>
      </c>
      <c r="K2085">
        <v>0</v>
      </c>
      <c r="L2085">
        <v>0</v>
      </c>
      <c r="M2085">
        <v>0</v>
      </c>
      <c r="N2085">
        <v>9020233</v>
      </c>
      <c r="O2085">
        <v>1</v>
      </c>
      <c r="P2085" t="s">
        <v>950</v>
      </c>
      <c r="Q2085">
        <v>1005</v>
      </c>
      <c r="R2085">
        <v>6</v>
      </c>
      <c r="S2085">
        <v>0</v>
      </c>
      <c r="T2085">
        <v>0</v>
      </c>
      <c r="V2085" t="s">
        <v>1387</v>
      </c>
      <c r="W2085">
        <v>3</v>
      </c>
      <c r="X2085" s="68">
        <v>42354</v>
      </c>
      <c r="Y2085" s="68">
        <v>36525</v>
      </c>
      <c r="Z2085">
        <v>0</v>
      </c>
      <c r="AA2085">
        <v>21</v>
      </c>
      <c r="AB2085" t="s">
        <v>404</v>
      </c>
      <c r="AE2085" t="s">
        <v>389</v>
      </c>
      <c r="AF2085">
        <v>30000</v>
      </c>
    </row>
    <row r="2086" spans="1:32" x14ac:dyDescent="0.25">
      <c r="A2086" t="s">
        <v>949</v>
      </c>
      <c r="B2086" t="s">
        <v>404</v>
      </c>
      <c r="C2086" s="158" t="str">
        <f t="shared" si="32"/>
        <v>1160292</v>
      </c>
      <c r="D2086">
        <v>116029</v>
      </c>
      <c r="F2086">
        <v>12</v>
      </c>
      <c r="G2086">
        <v>2000</v>
      </c>
      <c r="I2086">
        <v>1020926</v>
      </c>
      <c r="J2086">
        <v>1</v>
      </c>
      <c r="K2086">
        <v>0</v>
      </c>
      <c r="L2086">
        <v>0</v>
      </c>
      <c r="M2086">
        <v>0</v>
      </c>
      <c r="N2086">
        <v>9020233</v>
      </c>
      <c r="O2086">
        <v>2</v>
      </c>
      <c r="P2086" t="s">
        <v>950</v>
      </c>
      <c r="Q2086">
        <v>1005</v>
      </c>
      <c r="R2086">
        <v>6</v>
      </c>
      <c r="S2086">
        <v>0</v>
      </c>
      <c r="T2086">
        <v>0</v>
      </c>
      <c r="V2086" t="s">
        <v>1387</v>
      </c>
      <c r="W2086">
        <v>3</v>
      </c>
      <c r="X2086" s="68">
        <v>42354</v>
      </c>
      <c r="Y2086" s="68">
        <v>36525</v>
      </c>
      <c r="Z2086">
        <v>0</v>
      </c>
      <c r="AA2086">
        <v>21</v>
      </c>
      <c r="AB2086" t="s">
        <v>404</v>
      </c>
      <c r="AE2086" t="s">
        <v>389</v>
      </c>
      <c r="AF2086">
        <v>30000</v>
      </c>
    </row>
    <row r="2087" spans="1:32" x14ac:dyDescent="0.25">
      <c r="A2087" t="s">
        <v>949</v>
      </c>
      <c r="B2087" t="s">
        <v>404</v>
      </c>
      <c r="C2087" s="158" t="str">
        <f t="shared" si="32"/>
        <v>1160293</v>
      </c>
      <c r="D2087">
        <v>116029</v>
      </c>
      <c r="F2087">
        <v>12</v>
      </c>
      <c r="G2087">
        <v>2200</v>
      </c>
      <c r="I2087">
        <v>1020927</v>
      </c>
      <c r="J2087">
        <v>1</v>
      </c>
      <c r="K2087">
        <v>0</v>
      </c>
      <c r="L2087">
        <v>0</v>
      </c>
      <c r="M2087">
        <v>0</v>
      </c>
      <c r="N2087">
        <v>9020233</v>
      </c>
      <c r="O2087">
        <v>3</v>
      </c>
      <c r="P2087" t="s">
        <v>950</v>
      </c>
      <c r="Q2087">
        <v>1005</v>
      </c>
      <c r="R2087">
        <v>6</v>
      </c>
      <c r="S2087">
        <v>0</v>
      </c>
      <c r="T2087">
        <v>0</v>
      </c>
      <c r="V2087" t="s">
        <v>1387</v>
      </c>
      <c r="W2087">
        <v>3</v>
      </c>
      <c r="X2087" s="68">
        <v>42354</v>
      </c>
      <c r="Y2087" s="68">
        <v>36525</v>
      </c>
      <c r="Z2087">
        <v>0</v>
      </c>
      <c r="AA2087">
        <v>21</v>
      </c>
      <c r="AB2087" t="s">
        <v>404</v>
      </c>
      <c r="AE2087" t="s">
        <v>389</v>
      </c>
      <c r="AF2087">
        <v>30000</v>
      </c>
    </row>
    <row r="2088" spans="1:32" x14ac:dyDescent="0.25">
      <c r="A2088" t="s">
        <v>949</v>
      </c>
      <c r="B2088" t="s">
        <v>404</v>
      </c>
      <c r="C2088" s="158" t="str">
        <f t="shared" si="32"/>
        <v>1160294</v>
      </c>
      <c r="D2088">
        <v>116029</v>
      </c>
      <c r="F2088">
        <v>12</v>
      </c>
      <c r="G2088">
        <v>2100</v>
      </c>
      <c r="I2088">
        <v>1020928</v>
      </c>
      <c r="J2088">
        <v>1</v>
      </c>
      <c r="K2088">
        <v>0</v>
      </c>
      <c r="L2088">
        <v>0</v>
      </c>
      <c r="M2088">
        <v>0</v>
      </c>
      <c r="N2088">
        <v>9020233</v>
      </c>
      <c r="O2088">
        <v>4</v>
      </c>
      <c r="P2088" t="s">
        <v>950</v>
      </c>
      <c r="Q2088">
        <v>1005</v>
      </c>
      <c r="R2088">
        <v>6</v>
      </c>
      <c r="S2088">
        <v>0</v>
      </c>
      <c r="T2088">
        <v>0</v>
      </c>
      <c r="V2088" t="s">
        <v>1387</v>
      </c>
      <c r="W2088">
        <v>3</v>
      </c>
      <c r="X2088" s="68">
        <v>42354</v>
      </c>
      <c r="Y2088" s="68">
        <v>36525</v>
      </c>
      <c r="Z2088">
        <v>0</v>
      </c>
      <c r="AA2088">
        <v>21</v>
      </c>
      <c r="AB2088" t="s">
        <v>404</v>
      </c>
      <c r="AE2088" t="s">
        <v>389</v>
      </c>
      <c r="AF2088">
        <v>30000</v>
      </c>
    </row>
    <row r="2089" spans="1:32" x14ac:dyDescent="0.25">
      <c r="A2089" t="s">
        <v>949</v>
      </c>
      <c r="B2089" t="s">
        <v>404</v>
      </c>
      <c r="C2089" s="158" t="str">
        <f t="shared" si="32"/>
        <v>1160295</v>
      </c>
      <c r="D2089">
        <v>116029</v>
      </c>
      <c r="F2089">
        <v>12</v>
      </c>
      <c r="G2089">
        <v>2300</v>
      </c>
      <c r="I2089">
        <v>1020929</v>
      </c>
      <c r="J2089">
        <v>1</v>
      </c>
      <c r="K2089">
        <v>0</v>
      </c>
      <c r="L2089">
        <v>0</v>
      </c>
      <c r="M2089">
        <v>0</v>
      </c>
      <c r="N2089">
        <v>9020233</v>
      </c>
      <c r="O2089">
        <v>5</v>
      </c>
      <c r="P2089" t="s">
        <v>950</v>
      </c>
      <c r="Q2089">
        <v>1005</v>
      </c>
      <c r="R2089">
        <v>6</v>
      </c>
      <c r="S2089">
        <v>0</v>
      </c>
      <c r="T2089">
        <v>0</v>
      </c>
      <c r="V2089" t="s">
        <v>1387</v>
      </c>
      <c r="W2089">
        <v>3</v>
      </c>
      <c r="X2089" s="68">
        <v>42354</v>
      </c>
      <c r="Y2089" s="68">
        <v>36525</v>
      </c>
      <c r="Z2089">
        <v>0</v>
      </c>
      <c r="AA2089">
        <v>21</v>
      </c>
      <c r="AB2089" t="s">
        <v>404</v>
      </c>
      <c r="AE2089" t="s">
        <v>389</v>
      </c>
      <c r="AF2089">
        <v>30000</v>
      </c>
    </row>
    <row r="2090" spans="1:32" x14ac:dyDescent="0.25">
      <c r="A2090" t="s">
        <v>951</v>
      </c>
      <c r="B2090" t="s">
        <v>857</v>
      </c>
      <c r="C2090" s="158" t="str">
        <f t="shared" si="32"/>
        <v>1160301</v>
      </c>
      <c r="D2090">
        <v>116030</v>
      </c>
      <c r="F2090">
        <v>12</v>
      </c>
      <c r="G2090">
        <v>225</v>
      </c>
      <c r="I2090">
        <v>1020740</v>
      </c>
      <c r="J2090">
        <v>0</v>
      </c>
      <c r="K2090">
        <v>0</v>
      </c>
      <c r="L2090">
        <v>0</v>
      </c>
      <c r="M2090">
        <v>0</v>
      </c>
      <c r="N2090">
        <v>9020233</v>
      </c>
      <c r="O2090">
        <v>1</v>
      </c>
      <c r="P2090" t="s">
        <v>952</v>
      </c>
      <c r="Q2090">
        <v>1005</v>
      </c>
      <c r="R2090">
        <v>6</v>
      </c>
      <c r="S2090">
        <v>0</v>
      </c>
      <c r="T2090">
        <v>0</v>
      </c>
      <c r="V2090" t="s">
        <v>1387</v>
      </c>
      <c r="W2090">
        <v>3</v>
      </c>
      <c r="X2090" s="68">
        <v>42354</v>
      </c>
      <c r="Y2090" s="68">
        <v>36525</v>
      </c>
      <c r="Z2090">
        <v>0</v>
      </c>
      <c r="AA2090">
        <v>26</v>
      </c>
      <c r="AB2090" t="s">
        <v>857</v>
      </c>
      <c r="AE2090" t="s">
        <v>389</v>
      </c>
      <c r="AF2090">
        <v>30000</v>
      </c>
    </row>
    <row r="2091" spans="1:32" x14ac:dyDescent="0.25">
      <c r="A2091" t="s">
        <v>951</v>
      </c>
      <c r="B2091" t="s">
        <v>857</v>
      </c>
      <c r="C2091" s="158" t="str">
        <f t="shared" si="32"/>
        <v>1160302</v>
      </c>
      <c r="D2091">
        <v>116030</v>
      </c>
      <c r="F2091">
        <v>12</v>
      </c>
      <c r="G2091">
        <v>250</v>
      </c>
      <c r="I2091">
        <v>1020741</v>
      </c>
      <c r="J2091">
        <v>0</v>
      </c>
      <c r="K2091">
        <v>0</v>
      </c>
      <c r="L2091">
        <v>0</v>
      </c>
      <c r="M2091">
        <v>0</v>
      </c>
      <c r="N2091">
        <v>9020233</v>
      </c>
      <c r="O2091">
        <v>2</v>
      </c>
      <c r="P2091" t="s">
        <v>952</v>
      </c>
      <c r="Q2091">
        <v>1005</v>
      </c>
      <c r="R2091">
        <v>6</v>
      </c>
      <c r="S2091">
        <v>0</v>
      </c>
      <c r="T2091">
        <v>0</v>
      </c>
      <c r="V2091" t="s">
        <v>1387</v>
      </c>
      <c r="W2091">
        <v>3</v>
      </c>
      <c r="X2091" s="68">
        <v>42354</v>
      </c>
      <c r="Y2091" s="68">
        <v>36525</v>
      </c>
      <c r="Z2091">
        <v>0</v>
      </c>
      <c r="AA2091">
        <v>26</v>
      </c>
      <c r="AB2091" t="s">
        <v>857</v>
      </c>
      <c r="AE2091" t="s">
        <v>389</v>
      </c>
      <c r="AF2091">
        <v>30000</v>
      </c>
    </row>
    <row r="2092" spans="1:32" x14ac:dyDescent="0.25">
      <c r="A2092" t="s">
        <v>951</v>
      </c>
      <c r="B2092" t="s">
        <v>857</v>
      </c>
      <c r="C2092" s="158" t="str">
        <f t="shared" si="32"/>
        <v>1160303</v>
      </c>
      <c r="D2092">
        <v>116030</v>
      </c>
      <c r="F2092">
        <v>12</v>
      </c>
      <c r="G2092">
        <v>300</v>
      </c>
      <c r="I2092">
        <v>1020742</v>
      </c>
      <c r="J2092">
        <v>0</v>
      </c>
      <c r="K2092">
        <v>0</v>
      </c>
      <c r="L2092">
        <v>0</v>
      </c>
      <c r="M2092">
        <v>0</v>
      </c>
      <c r="N2092">
        <v>9020233</v>
      </c>
      <c r="O2092">
        <v>3</v>
      </c>
      <c r="P2092" t="s">
        <v>952</v>
      </c>
      <c r="Q2092">
        <v>1005</v>
      </c>
      <c r="R2092">
        <v>6</v>
      </c>
      <c r="S2092">
        <v>0</v>
      </c>
      <c r="T2092">
        <v>0</v>
      </c>
      <c r="V2092" t="s">
        <v>1387</v>
      </c>
      <c r="W2092">
        <v>3</v>
      </c>
      <c r="X2092" s="68">
        <v>42354</v>
      </c>
      <c r="Y2092" s="68">
        <v>36525</v>
      </c>
      <c r="Z2092">
        <v>0</v>
      </c>
      <c r="AA2092">
        <v>26</v>
      </c>
      <c r="AB2092" t="s">
        <v>857</v>
      </c>
      <c r="AE2092" t="s">
        <v>389</v>
      </c>
      <c r="AF2092">
        <v>30000</v>
      </c>
    </row>
    <row r="2093" spans="1:32" x14ac:dyDescent="0.25">
      <c r="A2093" t="s">
        <v>951</v>
      </c>
      <c r="B2093" t="s">
        <v>857</v>
      </c>
      <c r="C2093" s="158" t="str">
        <f t="shared" si="32"/>
        <v>1160304</v>
      </c>
      <c r="D2093">
        <v>116030</v>
      </c>
      <c r="F2093">
        <v>12</v>
      </c>
      <c r="G2093">
        <v>275</v>
      </c>
      <c r="I2093">
        <v>1020743</v>
      </c>
      <c r="J2093">
        <v>0</v>
      </c>
      <c r="K2093">
        <v>0</v>
      </c>
      <c r="L2093">
        <v>0</v>
      </c>
      <c r="M2093">
        <v>0</v>
      </c>
      <c r="N2093">
        <v>9020233</v>
      </c>
      <c r="O2093">
        <v>4</v>
      </c>
      <c r="P2093" t="s">
        <v>952</v>
      </c>
      <c r="Q2093">
        <v>1005</v>
      </c>
      <c r="R2093">
        <v>6</v>
      </c>
      <c r="S2093">
        <v>0</v>
      </c>
      <c r="T2093">
        <v>0</v>
      </c>
      <c r="V2093" t="s">
        <v>1387</v>
      </c>
      <c r="W2093">
        <v>3</v>
      </c>
      <c r="X2093" s="68">
        <v>42354</v>
      </c>
      <c r="Y2093" s="68">
        <v>36525</v>
      </c>
      <c r="Z2093">
        <v>0</v>
      </c>
      <c r="AA2093">
        <v>26</v>
      </c>
      <c r="AB2093" t="s">
        <v>857</v>
      </c>
      <c r="AE2093" t="s">
        <v>389</v>
      </c>
      <c r="AF2093">
        <v>30000</v>
      </c>
    </row>
    <row r="2094" spans="1:32" x14ac:dyDescent="0.25">
      <c r="A2094" t="s">
        <v>951</v>
      </c>
      <c r="B2094" t="s">
        <v>857</v>
      </c>
      <c r="C2094" s="158" t="str">
        <f t="shared" si="32"/>
        <v>1160305</v>
      </c>
      <c r="D2094">
        <v>116030</v>
      </c>
      <c r="F2094">
        <v>12</v>
      </c>
      <c r="G2094">
        <v>325</v>
      </c>
      <c r="I2094">
        <v>1020744</v>
      </c>
      <c r="J2094">
        <v>0</v>
      </c>
      <c r="K2094">
        <v>0</v>
      </c>
      <c r="L2094">
        <v>0</v>
      </c>
      <c r="M2094">
        <v>0</v>
      </c>
      <c r="N2094">
        <v>9020233</v>
      </c>
      <c r="O2094">
        <v>5</v>
      </c>
      <c r="P2094" t="s">
        <v>952</v>
      </c>
      <c r="Q2094">
        <v>1005</v>
      </c>
      <c r="R2094">
        <v>6</v>
      </c>
      <c r="S2094">
        <v>0</v>
      </c>
      <c r="T2094">
        <v>0</v>
      </c>
      <c r="V2094" t="s">
        <v>1387</v>
      </c>
      <c r="W2094">
        <v>3</v>
      </c>
      <c r="X2094" s="68">
        <v>42354</v>
      </c>
      <c r="Y2094" s="68">
        <v>36525</v>
      </c>
      <c r="Z2094">
        <v>0</v>
      </c>
      <c r="AA2094">
        <v>26</v>
      </c>
      <c r="AB2094" t="s">
        <v>857</v>
      </c>
      <c r="AE2094" t="s">
        <v>389</v>
      </c>
      <c r="AF2094">
        <v>30000</v>
      </c>
    </row>
    <row r="2095" spans="1:32" x14ac:dyDescent="0.25">
      <c r="A2095" t="s">
        <v>953</v>
      </c>
      <c r="B2095" t="s">
        <v>404</v>
      </c>
      <c r="C2095" s="158" t="str">
        <f t="shared" si="32"/>
        <v>1160311</v>
      </c>
      <c r="D2095">
        <v>116031</v>
      </c>
      <c r="F2095">
        <v>12</v>
      </c>
      <c r="G2095">
        <v>2350</v>
      </c>
      <c r="I2095">
        <v>1028888</v>
      </c>
      <c r="J2095">
        <v>0</v>
      </c>
      <c r="K2095">
        <v>0</v>
      </c>
      <c r="L2095">
        <v>0</v>
      </c>
      <c r="M2095">
        <v>0</v>
      </c>
      <c r="N2095">
        <v>9020233</v>
      </c>
      <c r="O2095">
        <v>1</v>
      </c>
      <c r="P2095" t="s">
        <v>954</v>
      </c>
      <c r="Q2095">
        <v>1005</v>
      </c>
      <c r="R2095">
        <v>6</v>
      </c>
      <c r="S2095">
        <v>0</v>
      </c>
      <c r="T2095">
        <v>0</v>
      </c>
      <c r="V2095" t="s">
        <v>1387</v>
      </c>
      <c r="W2095">
        <v>3</v>
      </c>
      <c r="X2095" s="68">
        <v>42354</v>
      </c>
      <c r="Y2095" s="68">
        <v>36525</v>
      </c>
      <c r="Z2095">
        <v>0</v>
      </c>
      <c r="AA2095">
        <v>21</v>
      </c>
      <c r="AB2095" t="s">
        <v>404</v>
      </c>
      <c r="AE2095" t="s">
        <v>437</v>
      </c>
      <c r="AF2095">
        <v>30005</v>
      </c>
    </row>
    <row r="2096" spans="1:32" x14ac:dyDescent="0.25">
      <c r="A2096" t="s">
        <v>953</v>
      </c>
      <c r="B2096" t="s">
        <v>404</v>
      </c>
      <c r="C2096" s="158" t="str">
        <f t="shared" si="32"/>
        <v>1160312</v>
      </c>
      <c r="D2096">
        <v>116031</v>
      </c>
      <c r="F2096">
        <v>12</v>
      </c>
      <c r="G2096">
        <v>2900</v>
      </c>
      <c r="I2096">
        <v>1028889</v>
      </c>
      <c r="J2096">
        <v>0</v>
      </c>
      <c r="K2096">
        <v>0</v>
      </c>
      <c r="L2096">
        <v>0</v>
      </c>
      <c r="M2096">
        <v>0</v>
      </c>
      <c r="N2096">
        <v>9020233</v>
      </c>
      <c r="O2096">
        <v>2</v>
      </c>
      <c r="P2096" t="s">
        <v>954</v>
      </c>
      <c r="Q2096">
        <v>1005</v>
      </c>
      <c r="R2096">
        <v>6</v>
      </c>
      <c r="S2096">
        <v>0</v>
      </c>
      <c r="T2096">
        <v>0</v>
      </c>
      <c r="V2096" t="s">
        <v>1387</v>
      </c>
      <c r="W2096">
        <v>3</v>
      </c>
      <c r="X2096" s="68">
        <v>42354</v>
      </c>
      <c r="Y2096" s="68">
        <v>36525</v>
      </c>
      <c r="Z2096">
        <v>0</v>
      </c>
      <c r="AA2096">
        <v>21</v>
      </c>
      <c r="AB2096" t="s">
        <v>404</v>
      </c>
      <c r="AE2096" t="s">
        <v>437</v>
      </c>
      <c r="AF2096">
        <v>30005</v>
      </c>
    </row>
    <row r="2097" spans="1:32" x14ac:dyDescent="0.25">
      <c r="A2097" t="s">
        <v>953</v>
      </c>
      <c r="B2097" t="s">
        <v>404</v>
      </c>
      <c r="C2097" s="158" t="str">
        <f t="shared" si="32"/>
        <v>1160313</v>
      </c>
      <c r="D2097">
        <v>116031</v>
      </c>
      <c r="F2097">
        <v>12</v>
      </c>
      <c r="G2097">
        <v>3600</v>
      </c>
      <c r="I2097">
        <v>1028890</v>
      </c>
      <c r="J2097">
        <v>0</v>
      </c>
      <c r="K2097">
        <v>0</v>
      </c>
      <c r="L2097">
        <v>0</v>
      </c>
      <c r="M2097">
        <v>0</v>
      </c>
      <c r="N2097">
        <v>9020233</v>
      </c>
      <c r="O2097">
        <v>3</v>
      </c>
      <c r="P2097" t="s">
        <v>954</v>
      </c>
      <c r="Q2097">
        <v>1005</v>
      </c>
      <c r="R2097">
        <v>6</v>
      </c>
      <c r="S2097">
        <v>0</v>
      </c>
      <c r="T2097">
        <v>0</v>
      </c>
      <c r="V2097" t="s">
        <v>1387</v>
      </c>
      <c r="W2097">
        <v>3</v>
      </c>
      <c r="X2097" s="68">
        <v>42354</v>
      </c>
      <c r="Y2097" s="68">
        <v>36525</v>
      </c>
      <c r="Z2097">
        <v>0</v>
      </c>
      <c r="AA2097">
        <v>21</v>
      </c>
      <c r="AB2097" t="s">
        <v>404</v>
      </c>
      <c r="AE2097" t="s">
        <v>437</v>
      </c>
      <c r="AF2097">
        <v>30005</v>
      </c>
    </row>
    <row r="2098" spans="1:32" x14ac:dyDescent="0.25">
      <c r="A2098" t="s">
        <v>953</v>
      </c>
      <c r="B2098" t="s">
        <v>404</v>
      </c>
      <c r="C2098" s="158" t="str">
        <f t="shared" si="32"/>
        <v>1160314</v>
      </c>
      <c r="D2098">
        <v>116031</v>
      </c>
      <c r="F2098">
        <v>12</v>
      </c>
      <c r="G2098">
        <v>3045</v>
      </c>
      <c r="I2098">
        <v>1028891</v>
      </c>
      <c r="J2098">
        <v>0</v>
      </c>
      <c r="K2098">
        <v>0</v>
      </c>
      <c r="L2098">
        <v>0</v>
      </c>
      <c r="M2098">
        <v>0</v>
      </c>
      <c r="N2098">
        <v>9020233</v>
      </c>
      <c r="O2098">
        <v>4</v>
      </c>
      <c r="P2098" t="s">
        <v>954</v>
      </c>
      <c r="Q2098">
        <v>1005</v>
      </c>
      <c r="R2098">
        <v>6</v>
      </c>
      <c r="S2098">
        <v>0</v>
      </c>
      <c r="T2098">
        <v>0</v>
      </c>
      <c r="V2098" t="s">
        <v>1387</v>
      </c>
      <c r="W2098">
        <v>3</v>
      </c>
      <c r="X2098" s="68">
        <v>42354</v>
      </c>
      <c r="Y2098" s="68">
        <v>36525</v>
      </c>
      <c r="Z2098">
        <v>0</v>
      </c>
      <c r="AA2098">
        <v>21</v>
      </c>
      <c r="AB2098" t="s">
        <v>404</v>
      </c>
      <c r="AE2098" t="s">
        <v>437</v>
      </c>
      <c r="AF2098">
        <v>30005</v>
      </c>
    </row>
    <row r="2099" spans="1:32" x14ac:dyDescent="0.25">
      <c r="A2099" t="s">
        <v>953</v>
      </c>
      <c r="B2099" t="s">
        <v>404</v>
      </c>
      <c r="C2099" s="158" t="str">
        <f t="shared" si="32"/>
        <v>1160315</v>
      </c>
      <c r="D2099">
        <v>116031</v>
      </c>
      <c r="F2099">
        <v>12</v>
      </c>
      <c r="G2099">
        <v>3780</v>
      </c>
      <c r="I2099">
        <v>1028892</v>
      </c>
      <c r="J2099">
        <v>0</v>
      </c>
      <c r="K2099">
        <v>0</v>
      </c>
      <c r="L2099">
        <v>0</v>
      </c>
      <c r="M2099">
        <v>0</v>
      </c>
      <c r="N2099">
        <v>9020233</v>
      </c>
      <c r="O2099">
        <v>5</v>
      </c>
      <c r="P2099" t="s">
        <v>954</v>
      </c>
      <c r="Q2099">
        <v>1005</v>
      </c>
      <c r="R2099">
        <v>6</v>
      </c>
      <c r="S2099">
        <v>0</v>
      </c>
      <c r="T2099">
        <v>0</v>
      </c>
      <c r="V2099" t="s">
        <v>1387</v>
      </c>
      <c r="W2099">
        <v>3</v>
      </c>
      <c r="X2099" s="68">
        <v>42354</v>
      </c>
      <c r="Y2099" s="68">
        <v>36525</v>
      </c>
      <c r="Z2099">
        <v>0</v>
      </c>
      <c r="AA2099">
        <v>21</v>
      </c>
      <c r="AB2099" t="s">
        <v>404</v>
      </c>
      <c r="AE2099" t="s">
        <v>437</v>
      </c>
      <c r="AF2099">
        <v>30005</v>
      </c>
    </row>
    <row r="2100" spans="1:32" x14ac:dyDescent="0.25">
      <c r="A2100" t="s">
        <v>955</v>
      </c>
      <c r="B2100" t="s">
        <v>404</v>
      </c>
      <c r="C2100" s="158" t="str">
        <f t="shared" si="32"/>
        <v>1160321</v>
      </c>
      <c r="D2100">
        <v>116032</v>
      </c>
      <c r="F2100">
        <v>12</v>
      </c>
      <c r="H2100" t="s">
        <v>397</v>
      </c>
      <c r="I2100">
        <v>1020949</v>
      </c>
      <c r="J2100">
        <v>0</v>
      </c>
      <c r="K2100">
        <v>0</v>
      </c>
      <c r="L2100">
        <v>0</v>
      </c>
      <c r="M2100">
        <v>0</v>
      </c>
      <c r="N2100">
        <v>9020233</v>
      </c>
      <c r="O2100">
        <v>1</v>
      </c>
      <c r="P2100" t="s">
        <v>956</v>
      </c>
      <c r="Q2100">
        <v>1005</v>
      </c>
      <c r="R2100">
        <v>6</v>
      </c>
      <c r="S2100">
        <v>0</v>
      </c>
      <c r="T2100">
        <v>0</v>
      </c>
      <c r="V2100" t="s">
        <v>1387</v>
      </c>
      <c r="W2100">
        <v>3</v>
      </c>
      <c r="X2100" s="68">
        <v>42354</v>
      </c>
      <c r="Y2100" s="68">
        <v>36525</v>
      </c>
      <c r="Z2100">
        <v>0</v>
      </c>
      <c r="AA2100">
        <v>21</v>
      </c>
      <c r="AB2100" t="s">
        <v>404</v>
      </c>
      <c r="AE2100" t="s">
        <v>957</v>
      </c>
      <c r="AF2100">
        <v>30001</v>
      </c>
    </row>
    <row r="2101" spans="1:32" x14ac:dyDescent="0.25">
      <c r="A2101" t="s">
        <v>955</v>
      </c>
      <c r="B2101" t="s">
        <v>404</v>
      </c>
      <c r="C2101" s="158" t="str">
        <f t="shared" si="32"/>
        <v>1160322</v>
      </c>
      <c r="D2101">
        <v>116032</v>
      </c>
      <c r="F2101">
        <v>12</v>
      </c>
      <c r="H2101" t="s">
        <v>397</v>
      </c>
      <c r="I2101">
        <v>1020950</v>
      </c>
      <c r="J2101">
        <v>0</v>
      </c>
      <c r="K2101">
        <v>0</v>
      </c>
      <c r="L2101">
        <v>0</v>
      </c>
      <c r="M2101">
        <v>0</v>
      </c>
      <c r="N2101">
        <v>9020233</v>
      </c>
      <c r="O2101">
        <v>2</v>
      </c>
      <c r="P2101" t="s">
        <v>956</v>
      </c>
      <c r="Q2101">
        <v>1005</v>
      </c>
      <c r="R2101">
        <v>6</v>
      </c>
      <c r="S2101">
        <v>0</v>
      </c>
      <c r="T2101">
        <v>0</v>
      </c>
      <c r="V2101" t="s">
        <v>1387</v>
      </c>
      <c r="W2101">
        <v>3</v>
      </c>
      <c r="X2101" s="68">
        <v>42354</v>
      </c>
      <c r="Y2101" s="68">
        <v>36525</v>
      </c>
      <c r="Z2101">
        <v>0</v>
      </c>
      <c r="AA2101">
        <v>21</v>
      </c>
      <c r="AB2101" t="s">
        <v>404</v>
      </c>
      <c r="AE2101" t="s">
        <v>957</v>
      </c>
      <c r="AF2101">
        <v>30001</v>
      </c>
    </row>
    <row r="2102" spans="1:32" x14ac:dyDescent="0.25">
      <c r="A2102" t="s">
        <v>955</v>
      </c>
      <c r="B2102" t="s">
        <v>404</v>
      </c>
      <c r="C2102" s="158" t="str">
        <f t="shared" si="32"/>
        <v>1160323</v>
      </c>
      <c r="D2102">
        <v>116032</v>
      </c>
      <c r="F2102">
        <v>12</v>
      </c>
      <c r="H2102" t="s">
        <v>397</v>
      </c>
      <c r="I2102">
        <v>1020951</v>
      </c>
      <c r="J2102">
        <v>0</v>
      </c>
      <c r="K2102">
        <v>0</v>
      </c>
      <c r="L2102">
        <v>0</v>
      </c>
      <c r="M2102">
        <v>0</v>
      </c>
      <c r="N2102">
        <v>9020233</v>
      </c>
      <c r="O2102">
        <v>3</v>
      </c>
      <c r="P2102" t="s">
        <v>956</v>
      </c>
      <c r="Q2102">
        <v>1005</v>
      </c>
      <c r="R2102">
        <v>6</v>
      </c>
      <c r="S2102">
        <v>0</v>
      </c>
      <c r="T2102">
        <v>0</v>
      </c>
      <c r="V2102" t="s">
        <v>1387</v>
      </c>
      <c r="W2102">
        <v>3</v>
      </c>
      <c r="X2102" s="68">
        <v>42354</v>
      </c>
      <c r="Y2102" s="68">
        <v>36525</v>
      </c>
      <c r="Z2102">
        <v>0</v>
      </c>
      <c r="AA2102">
        <v>21</v>
      </c>
      <c r="AB2102" t="s">
        <v>404</v>
      </c>
      <c r="AE2102" t="s">
        <v>957</v>
      </c>
      <c r="AF2102">
        <v>30001</v>
      </c>
    </row>
    <row r="2103" spans="1:32" x14ac:dyDescent="0.25">
      <c r="A2103" t="s">
        <v>955</v>
      </c>
      <c r="B2103" t="s">
        <v>404</v>
      </c>
      <c r="C2103" s="158" t="str">
        <f t="shared" si="32"/>
        <v>1160324</v>
      </c>
      <c r="D2103">
        <v>116032</v>
      </c>
      <c r="F2103">
        <v>12</v>
      </c>
      <c r="H2103" t="s">
        <v>397</v>
      </c>
      <c r="I2103">
        <v>1020952</v>
      </c>
      <c r="J2103">
        <v>0</v>
      </c>
      <c r="K2103">
        <v>0</v>
      </c>
      <c r="L2103">
        <v>0</v>
      </c>
      <c r="M2103">
        <v>0</v>
      </c>
      <c r="N2103">
        <v>9020233</v>
      </c>
      <c r="O2103">
        <v>4</v>
      </c>
      <c r="P2103" t="s">
        <v>956</v>
      </c>
      <c r="Q2103">
        <v>1005</v>
      </c>
      <c r="R2103">
        <v>6</v>
      </c>
      <c r="S2103">
        <v>0</v>
      </c>
      <c r="T2103">
        <v>0</v>
      </c>
      <c r="V2103" t="s">
        <v>1387</v>
      </c>
      <c r="W2103">
        <v>3</v>
      </c>
      <c r="X2103" s="68">
        <v>42354</v>
      </c>
      <c r="Y2103" s="68">
        <v>36525</v>
      </c>
      <c r="Z2103">
        <v>0</v>
      </c>
      <c r="AA2103">
        <v>21</v>
      </c>
      <c r="AB2103" t="s">
        <v>404</v>
      </c>
      <c r="AE2103" t="s">
        <v>957</v>
      </c>
      <c r="AF2103">
        <v>30001</v>
      </c>
    </row>
    <row r="2104" spans="1:32" x14ac:dyDescent="0.25">
      <c r="A2104" t="s">
        <v>955</v>
      </c>
      <c r="B2104" t="s">
        <v>404</v>
      </c>
      <c r="C2104" s="158" t="str">
        <f t="shared" si="32"/>
        <v>1160325</v>
      </c>
      <c r="D2104">
        <v>116032</v>
      </c>
      <c r="F2104">
        <v>12</v>
      </c>
      <c r="H2104" t="s">
        <v>397</v>
      </c>
      <c r="I2104">
        <v>1020953</v>
      </c>
      <c r="J2104">
        <v>0</v>
      </c>
      <c r="K2104">
        <v>0</v>
      </c>
      <c r="L2104">
        <v>0</v>
      </c>
      <c r="M2104">
        <v>0</v>
      </c>
      <c r="N2104">
        <v>9020233</v>
      </c>
      <c r="O2104">
        <v>5</v>
      </c>
      <c r="P2104" t="s">
        <v>956</v>
      </c>
      <c r="Q2104">
        <v>1005</v>
      </c>
      <c r="R2104">
        <v>6</v>
      </c>
      <c r="S2104">
        <v>0</v>
      </c>
      <c r="T2104">
        <v>0</v>
      </c>
      <c r="V2104" t="s">
        <v>1387</v>
      </c>
      <c r="W2104">
        <v>3</v>
      </c>
      <c r="X2104" s="68">
        <v>42354</v>
      </c>
      <c r="Y2104" s="68">
        <v>36525</v>
      </c>
      <c r="Z2104">
        <v>0</v>
      </c>
      <c r="AA2104">
        <v>21</v>
      </c>
      <c r="AB2104" t="s">
        <v>404</v>
      </c>
      <c r="AE2104" t="s">
        <v>957</v>
      </c>
      <c r="AF2104">
        <v>30001</v>
      </c>
    </row>
    <row r="2105" spans="1:32" x14ac:dyDescent="0.25">
      <c r="A2105" t="s">
        <v>958</v>
      </c>
      <c r="B2105" t="s">
        <v>404</v>
      </c>
      <c r="C2105" s="158" t="str">
        <f t="shared" si="32"/>
        <v>1160331</v>
      </c>
      <c r="D2105">
        <v>116033</v>
      </c>
      <c r="F2105">
        <v>12</v>
      </c>
      <c r="H2105" t="s">
        <v>397</v>
      </c>
      <c r="I2105">
        <v>1020418</v>
      </c>
      <c r="J2105">
        <v>0</v>
      </c>
      <c r="K2105">
        <v>0</v>
      </c>
      <c r="L2105">
        <v>0</v>
      </c>
      <c r="M2105">
        <v>0</v>
      </c>
      <c r="N2105">
        <v>9020233</v>
      </c>
      <c r="O2105">
        <v>1</v>
      </c>
      <c r="P2105" t="s">
        <v>959</v>
      </c>
      <c r="Q2105">
        <v>1005</v>
      </c>
      <c r="R2105">
        <v>6</v>
      </c>
      <c r="S2105">
        <v>0</v>
      </c>
      <c r="T2105">
        <v>0</v>
      </c>
      <c r="V2105" t="s">
        <v>1387</v>
      </c>
      <c r="W2105">
        <v>3</v>
      </c>
      <c r="X2105" s="68">
        <v>42354</v>
      </c>
      <c r="Y2105" s="68">
        <v>36525</v>
      </c>
      <c r="Z2105">
        <v>0</v>
      </c>
      <c r="AA2105">
        <v>21</v>
      </c>
      <c r="AB2105" t="s">
        <v>404</v>
      </c>
      <c r="AE2105" t="s">
        <v>389</v>
      </c>
      <c r="AF2105">
        <v>30000</v>
      </c>
    </row>
    <row r="2106" spans="1:32" x14ac:dyDescent="0.25">
      <c r="A2106" t="s">
        <v>958</v>
      </c>
      <c r="B2106" t="s">
        <v>404</v>
      </c>
      <c r="C2106" s="158" t="str">
        <f t="shared" si="32"/>
        <v>1160332</v>
      </c>
      <c r="D2106">
        <v>116033</v>
      </c>
      <c r="F2106">
        <v>12</v>
      </c>
      <c r="H2106" t="s">
        <v>397</v>
      </c>
      <c r="I2106">
        <v>1020419</v>
      </c>
      <c r="J2106">
        <v>0</v>
      </c>
      <c r="K2106">
        <v>0</v>
      </c>
      <c r="L2106">
        <v>0</v>
      </c>
      <c r="M2106">
        <v>0</v>
      </c>
      <c r="N2106">
        <v>9020233</v>
      </c>
      <c r="O2106">
        <v>2</v>
      </c>
      <c r="P2106" t="s">
        <v>959</v>
      </c>
      <c r="Q2106">
        <v>1005</v>
      </c>
      <c r="R2106">
        <v>6</v>
      </c>
      <c r="S2106">
        <v>0</v>
      </c>
      <c r="T2106">
        <v>0</v>
      </c>
      <c r="V2106" t="s">
        <v>1387</v>
      </c>
      <c r="W2106">
        <v>3</v>
      </c>
      <c r="X2106" s="68">
        <v>42354</v>
      </c>
      <c r="Y2106" s="68">
        <v>36525</v>
      </c>
      <c r="Z2106">
        <v>0</v>
      </c>
      <c r="AA2106">
        <v>21</v>
      </c>
      <c r="AB2106" t="s">
        <v>404</v>
      </c>
      <c r="AE2106" t="s">
        <v>389</v>
      </c>
      <c r="AF2106">
        <v>30000</v>
      </c>
    </row>
    <row r="2107" spans="1:32" x14ac:dyDescent="0.25">
      <c r="A2107" t="s">
        <v>958</v>
      </c>
      <c r="B2107" t="s">
        <v>404</v>
      </c>
      <c r="C2107" s="158" t="str">
        <f t="shared" si="32"/>
        <v>1160333</v>
      </c>
      <c r="D2107">
        <v>116033</v>
      </c>
      <c r="F2107">
        <v>12</v>
      </c>
      <c r="H2107" t="s">
        <v>397</v>
      </c>
      <c r="I2107">
        <v>1020420</v>
      </c>
      <c r="J2107">
        <v>0</v>
      </c>
      <c r="K2107">
        <v>0</v>
      </c>
      <c r="L2107">
        <v>0</v>
      </c>
      <c r="M2107">
        <v>0</v>
      </c>
      <c r="N2107">
        <v>9020233</v>
      </c>
      <c r="O2107">
        <v>3</v>
      </c>
      <c r="P2107" t="s">
        <v>959</v>
      </c>
      <c r="Q2107">
        <v>1005</v>
      </c>
      <c r="R2107">
        <v>6</v>
      </c>
      <c r="S2107">
        <v>0</v>
      </c>
      <c r="T2107">
        <v>0</v>
      </c>
      <c r="V2107" t="s">
        <v>1387</v>
      </c>
      <c r="W2107">
        <v>3</v>
      </c>
      <c r="X2107" s="68">
        <v>42354</v>
      </c>
      <c r="Y2107" s="68">
        <v>36525</v>
      </c>
      <c r="Z2107">
        <v>0</v>
      </c>
      <c r="AA2107">
        <v>21</v>
      </c>
      <c r="AB2107" t="s">
        <v>404</v>
      </c>
      <c r="AE2107" t="s">
        <v>389</v>
      </c>
      <c r="AF2107">
        <v>30000</v>
      </c>
    </row>
    <row r="2108" spans="1:32" x14ac:dyDescent="0.25">
      <c r="A2108" t="s">
        <v>958</v>
      </c>
      <c r="B2108" t="s">
        <v>404</v>
      </c>
      <c r="C2108" s="158" t="str">
        <f t="shared" si="32"/>
        <v>1160334</v>
      </c>
      <c r="D2108">
        <v>116033</v>
      </c>
      <c r="F2108">
        <v>12</v>
      </c>
      <c r="H2108" t="s">
        <v>397</v>
      </c>
      <c r="I2108">
        <v>1020421</v>
      </c>
      <c r="J2108">
        <v>0</v>
      </c>
      <c r="K2108">
        <v>0</v>
      </c>
      <c r="L2108">
        <v>0</v>
      </c>
      <c r="M2108">
        <v>0</v>
      </c>
      <c r="N2108">
        <v>9020233</v>
      </c>
      <c r="O2108">
        <v>4</v>
      </c>
      <c r="P2108" t="s">
        <v>959</v>
      </c>
      <c r="Q2108">
        <v>1005</v>
      </c>
      <c r="R2108">
        <v>6</v>
      </c>
      <c r="S2108">
        <v>0</v>
      </c>
      <c r="T2108">
        <v>0</v>
      </c>
      <c r="V2108" t="s">
        <v>1387</v>
      </c>
      <c r="W2108">
        <v>3</v>
      </c>
      <c r="X2108" s="68">
        <v>42354</v>
      </c>
      <c r="Y2108" s="68">
        <v>36525</v>
      </c>
      <c r="Z2108">
        <v>0</v>
      </c>
      <c r="AA2108">
        <v>21</v>
      </c>
      <c r="AB2108" t="s">
        <v>404</v>
      </c>
      <c r="AE2108" t="s">
        <v>389</v>
      </c>
      <c r="AF2108">
        <v>30000</v>
      </c>
    </row>
    <row r="2109" spans="1:32" x14ac:dyDescent="0.25">
      <c r="A2109" t="s">
        <v>958</v>
      </c>
      <c r="B2109" t="s">
        <v>404</v>
      </c>
      <c r="C2109" s="158" t="str">
        <f t="shared" si="32"/>
        <v>1160335</v>
      </c>
      <c r="D2109">
        <v>116033</v>
      </c>
      <c r="F2109">
        <v>12</v>
      </c>
      <c r="H2109" t="s">
        <v>397</v>
      </c>
      <c r="I2109">
        <v>1020422</v>
      </c>
      <c r="J2109">
        <v>0</v>
      </c>
      <c r="K2109">
        <v>0</v>
      </c>
      <c r="L2109">
        <v>0</v>
      </c>
      <c r="M2109">
        <v>0</v>
      </c>
      <c r="N2109">
        <v>9020233</v>
      </c>
      <c r="O2109">
        <v>5</v>
      </c>
      <c r="P2109" t="s">
        <v>959</v>
      </c>
      <c r="Q2109">
        <v>1005</v>
      </c>
      <c r="R2109">
        <v>6</v>
      </c>
      <c r="S2109">
        <v>0</v>
      </c>
      <c r="T2109">
        <v>0</v>
      </c>
      <c r="V2109" t="s">
        <v>1387</v>
      </c>
      <c r="W2109">
        <v>3</v>
      </c>
      <c r="X2109" s="68">
        <v>42354</v>
      </c>
      <c r="Y2109" s="68">
        <v>36525</v>
      </c>
      <c r="Z2109">
        <v>0</v>
      </c>
      <c r="AA2109">
        <v>21</v>
      </c>
      <c r="AB2109" t="s">
        <v>404</v>
      </c>
      <c r="AE2109" t="s">
        <v>389</v>
      </c>
      <c r="AF2109">
        <v>30000</v>
      </c>
    </row>
    <row r="2110" spans="1:32" x14ac:dyDescent="0.25">
      <c r="A2110" t="s">
        <v>960</v>
      </c>
      <c r="B2110" t="s">
        <v>404</v>
      </c>
      <c r="C2110" s="158" t="str">
        <f t="shared" si="32"/>
        <v>1160341</v>
      </c>
      <c r="D2110">
        <v>116034</v>
      </c>
      <c r="F2110">
        <v>12</v>
      </c>
      <c r="H2110" t="s">
        <v>397</v>
      </c>
      <c r="I2110">
        <v>1020423</v>
      </c>
      <c r="J2110">
        <v>0</v>
      </c>
      <c r="K2110">
        <v>0</v>
      </c>
      <c r="L2110">
        <v>0</v>
      </c>
      <c r="M2110">
        <v>0</v>
      </c>
      <c r="N2110">
        <v>9020233</v>
      </c>
      <c r="O2110">
        <v>1</v>
      </c>
      <c r="P2110" t="s">
        <v>961</v>
      </c>
      <c r="Q2110">
        <v>1005</v>
      </c>
      <c r="R2110">
        <v>6</v>
      </c>
      <c r="S2110">
        <v>0</v>
      </c>
      <c r="T2110">
        <v>0</v>
      </c>
      <c r="V2110" t="s">
        <v>1387</v>
      </c>
      <c r="W2110">
        <v>3</v>
      </c>
      <c r="X2110" s="68">
        <v>42354</v>
      </c>
      <c r="Y2110" s="68">
        <v>36525</v>
      </c>
      <c r="Z2110">
        <v>0</v>
      </c>
      <c r="AA2110">
        <v>21</v>
      </c>
      <c r="AB2110" t="s">
        <v>404</v>
      </c>
      <c r="AE2110" t="s">
        <v>389</v>
      </c>
      <c r="AF2110">
        <v>30000</v>
      </c>
    </row>
    <row r="2111" spans="1:32" x14ac:dyDescent="0.25">
      <c r="A2111" t="s">
        <v>960</v>
      </c>
      <c r="B2111" t="s">
        <v>404</v>
      </c>
      <c r="C2111" s="158" t="str">
        <f t="shared" si="32"/>
        <v>1160342</v>
      </c>
      <c r="D2111">
        <v>116034</v>
      </c>
      <c r="F2111">
        <v>12</v>
      </c>
      <c r="H2111" t="s">
        <v>397</v>
      </c>
      <c r="I2111">
        <v>1020424</v>
      </c>
      <c r="J2111">
        <v>0</v>
      </c>
      <c r="K2111">
        <v>0</v>
      </c>
      <c r="L2111">
        <v>0</v>
      </c>
      <c r="M2111">
        <v>0</v>
      </c>
      <c r="N2111">
        <v>9020233</v>
      </c>
      <c r="O2111">
        <v>2</v>
      </c>
      <c r="P2111" t="s">
        <v>961</v>
      </c>
      <c r="Q2111">
        <v>1005</v>
      </c>
      <c r="R2111">
        <v>6</v>
      </c>
      <c r="S2111">
        <v>0</v>
      </c>
      <c r="T2111">
        <v>0</v>
      </c>
      <c r="V2111" t="s">
        <v>1387</v>
      </c>
      <c r="W2111">
        <v>3</v>
      </c>
      <c r="X2111" s="68">
        <v>42354</v>
      </c>
      <c r="Y2111" s="68">
        <v>36525</v>
      </c>
      <c r="Z2111">
        <v>0</v>
      </c>
      <c r="AA2111">
        <v>21</v>
      </c>
      <c r="AB2111" t="s">
        <v>404</v>
      </c>
      <c r="AE2111" t="s">
        <v>389</v>
      </c>
      <c r="AF2111">
        <v>30000</v>
      </c>
    </row>
    <row r="2112" spans="1:32" x14ac:dyDescent="0.25">
      <c r="A2112" t="s">
        <v>960</v>
      </c>
      <c r="B2112" t="s">
        <v>404</v>
      </c>
      <c r="C2112" s="158" t="str">
        <f t="shared" si="32"/>
        <v>1160343</v>
      </c>
      <c r="D2112">
        <v>116034</v>
      </c>
      <c r="F2112">
        <v>12</v>
      </c>
      <c r="H2112" t="s">
        <v>397</v>
      </c>
      <c r="I2112">
        <v>1020425</v>
      </c>
      <c r="J2112">
        <v>0</v>
      </c>
      <c r="K2112">
        <v>0</v>
      </c>
      <c r="L2112">
        <v>0</v>
      </c>
      <c r="M2112">
        <v>0</v>
      </c>
      <c r="N2112">
        <v>9020233</v>
      </c>
      <c r="O2112">
        <v>3</v>
      </c>
      <c r="P2112" t="s">
        <v>961</v>
      </c>
      <c r="Q2112">
        <v>1005</v>
      </c>
      <c r="R2112">
        <v>6</v>
      </c>
      <c r="S2112">
        <v>0</v>
      </c>
      <c r="T2112">
        <v>0</v>
      </c>
      <c r="V2112" t="s">
        <v>1387</v>
      </c>
      <c r="W2112">
        <v>3</v>
      </c>
      <c r="X2112" s="68">
        <v>42354</v>
      </c>
      <c r="Y2112" s="68">
        <v>36525</v>
      </c>
      <c r="Z2112">
        <v>0</v>
      </c>
      <c r="AA2112">
        <v>21</v>
      </c>
      <c r="AB2112" t="s">
        <v>404</v>
      </c>
      <c r="AE2112" t="s">
        <v>389</v>
      </c>
      <c r="AF2112">
        <v>30000</v>
      </c>
    </row>
    <row r="2113" spans="1:32" x14ac:dyDescent="0.25">
      <c r="A2113" t="s">
        <v>960</v>
      </c>
      <c r="B2113" t="s">
        <v>404</v>
      </c>
      <c r="C2113" s="158" t="str">
        <f t="shared" si="32"/>
        <v>1160344</v>
      </c>
      <c r="D2113">
        <v>116034</v>
      </c>
      <c r="F2113">
        <v>12</v>
      </c>
      <c r="H2113" t="s">
        <v>397</v>
      </c>
      <c r="I2113">
        <v>1020426</v>
      </c>
      <c r="J2113">
        <v>0</v>
      </c>
      <c r="K2113">
        <v>0</v>
      </c>
      <c r="L2113">
        <v>0</v>
      </c>
      <c r="M2113">
        <v>0</v>
      </c>
      <c r="N2113">
        <v>9020233</v>
      </c>
      <c r="O2113">
        <v>4</v>
      </c>
      <c r="P2113" t="s">
        <v>961</v>
      </c>
      <c r="Q2113">
        <v>1005</v>
      </c>
      <c r="R2113">
        <v>6</v>
      </c>
      <c r="S2113">
        <v>0</v>
      </c>
      <c r="T2113">
        <v>0</v>
      </c>
      <c r="V2113" t="s">
        <v>1387</v>
      </c>
      <c r="W2113">
        <v>3</v>
      </c>
      <c r="X2113" s="68">
        <v>42354</v>
      </c>
      <c r="Y2113" s="68">
        <v>36525</v>
      </c>
      <c r="Z2113">
        <v>0</v>
      </c>
      <c r="AA2113">
        <v>21</v>
      </c>
      <c r="AB2113" t="s">
        <v>404</v>
      </c>
      <c r="AE2113" t="s">
        <v>389</v>
      </c>
      <c r="AF2113">
        <v>30000</v>
      </c>
    </row>
    <row r="2114" spans="1:32" x14ac:dyDescent="0.25">
      <c r="A2114" t="s">
        <v>960</v>
      </c>
      <c r="B2114" t="s">
        <v>404</v>
      </c>
      <c r="C2114" s="158" t="str">
        <f t="shared" si="32"/>
        <v>1160345</v>
      </c>
      <c r="D2114">
        <v>116034</v>
      </c>
      <c r="F2114">
        <v>12</v>
      </c>
      <c r="H2114" t="s">
        <v>397</v>
      </c>
      <c r="I2114">
        <v>1020427</v>
      </c>
      <c r="J2114">
        <v>0</v>
      </c>
      <c r="K2114">
        <v>0</v>
      </c>
      <c r="L2114">
        <v>0</v>
      </c>
      <c r="M2114">
        <v>0</v>
      </c>
      <c r="N2114">
        <v>9020233</v>
      </c>
      <c r="O2114">
        <v>5</v>
      </c>
      <c r="P2114" t="s">
        <v>961</v>
      </c>
      <c r="Q2114">
        <v>1005</v>
      </c>
      <c r="R2114">
        <v>6</v>
      </c>
      <c r="S2114">
        <v>0</v>
      </c>
      <c r="T2114">
        <v>0</v>
      </c>
      <c r="V2114" t="s">
        <v>1387</v>
      </c>
      <c r="W2114">
        <v>3</v>
      </c>
      <c r="X2114" s="68">
        <v>42354</v>
      </c>
      <c r="Y2114" s="68">
        <v>36525</v>
      </c>
      <c r="Z2114">
        <v>0</v>
      </c>
      <c r="AA2114">
        <v>21</v>
      </c>
      <c r="AB2114" t="s">
        <v>404</v>
      </c>
      <c r="AE2114" t="s">
        <v>389</v>
      </c>
      <c r="AF2114">
        <v>30000</v>
      </c>
    </row>
    <row r="2115" spans="1:32" x14ac:dyDescent="0.25">
      <c r="A2115" t="s">
        <v>962</v>
      </c>
      <c r="B2115" t="s">
        <v>404</v>
      </c>
      <c r="C2115" s="158" t="str">
        <f t="shared" ref="C2115:C2178" si="33">D2115&amp;O2115</f>
        <v>1160351</v>
      </c>
      <c r="D2115">
        <v>116035</v>
      </c>
      <c r="F2115">
        <v>12</v>
      </c>
      <c r="H2115" t="s">
        <v>397</v>
      </c>
      <c r="I2115">
        <v>1020428</v>
      </c>
      <c r="J2115">
        <v>0</v>
      </c>
      <c r="K2115">
        <v>0</v>
      </c>
      <c r="L2115">
        <v>0</v>
      </c>
      <c r="M2115">
        <v>0</v>
      </c>
      <c r="N2115">
        <v>9020233</v>
      </c>
      <c r="O2115">
        <v>1</v>
      </c>
      <c r="P2115" t="s">
        <v>963</v>
      </c>
      <c r="Q2115">
        <v>1005</v>
      </c>
      <c r="R2115">
        <v>6</v>
      </c>
      <c r="S2115">
        <v>0</v>
      </c>
      <c r="T2115">
        <v>0</v>
      </c>
      <c r="V2115" t="s">
        <v>1387</v>
      </c>
      <c r="W2115">
        <v>3</v>
      </c>
      <c r="X2115" s="68">
        <v>42354</v>
      </c>
      <c r="Y2115" s="68">
        <v>36525</v>
      </c>
      <c r="Z2115">
        <v>0</v>
      </c>
      <c r="AA2115">
        <v>21</v>
      </c>
      <c r="AB2115" t="s">
        <v>404</v>
      </c>
      <c r="AE2115" t="s">
        <v>389</v>
      </c>
      <c r="AF2115">
        <v>30000</v>
      </c>
    </row>
    <row r="2116" spans="1:32" x14ac:dyDescent="0.25">
      <c r="A2116" t="s">
        <v>962</v>
      </c>
      <c r="B2116" t="s">
        <v>404</v>
      </c>
      <c r="C2116" s="158" t="str">
        <f t="shared" si="33"/>
        <v>1160352</v>
      </c>
      <c r="D2116">
        <v>116035</v>
      </c>
      <c r="F2116">
        <v>12</v>
      </c>
      <c r="H2116" t="s">
        <v>397</v>
      </c>
      <c r="I2116">
        <v>1020429</v>
      </c>
      <c r="J2116">
        <v>0</v>
      </c>
      <c r="K2116">
        <v>0</v>
      </c>
      <c r="L2116">
        <v>0</v>
      </c>
      <c r="M2116">
        <v>0</v>
      </c>
      <c r="N2116">
        <v>9020233</v>
      </c>
      <c r="O2116">
        <v>2</v>
      </c>
      <c r="P2116" t="s">
        <v>963</v>
      </c>
      <c r="Q2116">
        <v>1005</v>
      </c>
      <c r="R2116">
        <v>6</v>
      </c>
      <c r="S2116">
        <v>0</v>
      </c>
      <c r="T2116">
        <v>0</v>
      </c>
      <c r="V2116" t="s">
        <v>1387</v>
      </c>
      <c r="W2116">
        <v>3</v>
      </c>
      <c r="X2116" s="68">
        <v>42354</v>
      </c>
      <c r="Y2116" s="68">
        <v>36525</v>
      </c>
      <c r="Z2116">
        <v>0</v>
      </c>
      <c r="AA2116">
        <v>21</v>
      </c>
      <c r="AB2116" t="s">
        <v>404</v>
      </c>
      <c r="AE2116" t="s">
        <v>389</v>
      </c>
      <c r="AF2116">
        <v>30000</v>
      </c>
    </row>
    <row r="2117" spans="1:32" x14ac:dyDescent="0.25">
      <c r="A2117" t="s">
        <v>962</v>
      </c>
      <c r="B2117" t="s">
        <v>404</v>
      </c>
      <c r="C2117" s="158" t="str">
        <f t="shared" si="33"/>
        <v>1160353</v>
      </c>
      <c r="D2117">
        <v>116035</v>
      </c>
      <c r="F2117">
        <v>12</v>
      </c>
      <c r="H2117" t="s">
        <v>397</v>
      </c>
      <c r="I2117">
        <v>1020430</v>
      </c>
      <c r="J2117">
        <v>0</v>
      </c>
      <c r="K2117">
        <v>0</v>
      </c>
      <c r="L2117">
        <v>0</v>
      </c>
      <c r="M2117">
        <v>0</v>
      </c>
      <c r="N2117">
        <v>9020233</v>
      </c>
      <c r="O2117">
        <v>3</v>
      </c>
      <c r="P2117" t="s">
        <v>963</v>
      </c>
      <c r="Q2117">
        <v>1005</v>
      </c>
      <c r="R2117">
        <v>6</v>
      </c>
      <c r="S2117">
        <v>0</v>
      </c>
      <c r="T2117">
        <v>0</v>
      </c>
      <c r="V2117" t="s">
        <v>1387</v>
      </c>
      <c r="W2117">
        <v>3</v>
      </c>
      <c r="X2117" s="68">
        <v>42354</v>
      </c>
      <c r="Y2117" s="68">
        <v>36525</v>
      </c>
      <c r="Z2117">
        <v>0</v>
      </c>
      <c r="AA2117">
        <v>21</v>
      </c>
      <c r="AB2117" t="s">
        <v>404</v>
      </c>
      <c r="AE2117" t="s">
        <v>389</v>
      </c>
      <c r="AF2117">
        <v>30000</v>
      </c>
    </row>
    <row r="2118" spans="1:32" x14ac:dyDescent="0.25">
      <c r="A2118" t="s">
        <v>962</v>
      </c>
      <c r="B2118" t="s">
        <v>404</v>
      </c>
      <c r="C2118" s="158" t="str">
        <f t="shared" si="33"/>
        <v>1160354</v>
      </c>
      <c r="D2118">
        <v>116035</v>
      </c>
      <c r="F2118">
        <v>12</v>
      </c>
      <c r="H2118" t="s">
        <v>397</v>
      </c>
      <c r="I2118">
        <v>1020431</v>
      </c>
      <c r="J2118">
        <v>0</v>
      </c>
      <c r="K2118">
        <v>0</v>
      </c>
      <c r="L2118">
        <v>0</v>
      </c>
      <c r="M2118">
        <v>0</v>
      </c>
      <c r="N2118">
        <v>9020233</v>
      </c>
      <c r="O2118">
        <v>4</v>
      </c>
      <c r="P2118" t="s">
        <v>963</v>
      </c>
      <c r="Q2118">
        <v>1005</v>
      </c>
      <c r="R2118">
        <v>6</v>
      </c>
      <c r="S2118">
        <v>0</v>
      </c>
      <c r="T2118">
        <v>0</v>
      </c>
      <c r="V2118" t="s">
        <v>1387</v>
      </c>
      <c r="W2118">
        <v>3</v>
      </c>
      <c r="X2118" s="68">
        <v>42354</v>
      </c>
      <c r="Y2118" s="68">
        <v>36525</v>
      </c>
      <c r="Z2118">
        <v>0</v>
      </c>
      <c r="AA2118">
        <v>21</v>
      </c>
      <c r="AB2118" t="s">
        <v>404</v>
      </c>
      <c r="AE2118" t="s">
        <v>389</v>
      </c>
      <c r="AF2118">
        <v>30000</v>
      </c>
    </row>
    <row r="2119" spans="1:32" x14ac:dyDescent="0.25">
      <c r="A2119" t="s">
        <v>962</v>
      </c>
      <c r="B2119" t="s">
        <v>404</v>
      </c>
      <c r="C2119" s="158" t="str">
        <f t="shared" si="33"/>
        <v>1160355</v>
      </c>
      <c r="D2119">
        <v>116035</v>
      </c>
      <c r="F2119">
        <v>12</v>
      </c>
      <c r="H2119" t="s">
        <v>397</v>
      </c>
      <c r="I2119">
        <v>1020432</v>
      </c>
      <c r="J2119">
        <v>0</v>
      </c>
      <c r="K2119">
        <v>0</v>
      </c>
      <c r="L2119">
        <v>0</v>
      </c>
      <c r="M2119">
        <v>0</v>
      </c>
      <c r="N2119">
        <v>9020233</v>
      </c>
      <c r="O2119">
        <v>5</v>
      </c>
      <c r="P2119" t="s">
        <v>963</v>
      </c>
      <c r="Q2119">
        <v>1005</v>
      </c>
      <c r="R2119">
        <v>6</v>
      </c>
      <c r="S2119">
        <v>0</v>
      </c>
      <c r="T2119">
        <v>0</v>
      </c>
      <c r="V2119" t="s">
        <v>1387</v>
      </c>
      <c r="W2119">
        <v>3</v>
      </c>
      <c r="X2119" s="68">
        <v>42354</v>
      </c>
      <c r="Y2119" s="68">
        <v>36525</v>
      </c>
      <c r="Z2119">
        <v>0</v>
      </c>
      <c r="AA2119">
        <v>21</v>
      </c>
      <c r="AB2119" t="s">
        <v>404</v>
      </c>
      <c r="AE2119" t="s">
        <v>389</v>
      </c>
      <c r="AF2119">
        <v>30000</v>
      </c>
    </row>
    <row r="2120" spans="1:32" x14ac:dyDescent="0.25">
      <c r="A2120" t="s">
        <v>964</v>
      </c>
      <c r="B2120" t="s">
        <v>244</v>
      </c>
      <c r="C2120" s="158" t="str">
        <f t="shared" si="33"/>
        <v>1160361</v>
      </c>
      <c r="D2120">
        <v>116036</v>
      </c>
      <c r="F2120">
        <v>12</v>
      </c>
      <c r="H2120" t="s">
        <v>397</v>
      </c>
      <c r="I2120">
        <v>1020433</v>
      </c>
      <c r="J2120">
        <v>0</v>
      </c>
      <c r="K2120">
        <v>0</v>
      </c>
      <c r="L2120">
        <v>0</v>
      </c>
      <c r="M2120">
        <v>0</v>
      </c>
      <c r="N2120">
        <v>9020233</v>
      </c>
      <c r="O2120">
        <v>1</v>
      </c>
      <c r="P2120" t="s">
        <v>965</v>
      </c>
      <c r="Q2120">
        <v>1005</v>
      </c>
      <c r="R2120">
        <v>6</v>
      </c>
      <c r="S2120">
        <v>0</v>
      </c>
      <c r="T2120">
        <v>0</v>
      </c>
      <c r="V2120" t="s">
        <v>1387</v>
      </c>
      <c r="W2120">
        <v>3</v>
      </c>
      <c r="X2120" s="68">
        <v>42354</v>
      </c>
      <c r="Y2120" s="68">
        <v>36525</v>
      </c>
      <c r="Z2120">
        <v>0</v>
      </c>
      <c r="AA2120">
        <v>10</v>
      </c>
      <c r="AB2120" t="s">
        <v>244</v>
      </c>
      <c r="AE2120" t="s">
        <v>389</v>
      </c>
      <c r="AF2120">
        <v>30000</v>
      </c>
    </row>
    <row r="2121" spans="1:32" x14ac:dyDescent="0.25">
      <c r="A2121" t="s">
        <v>964</v>
      </c>
      <c r="B2121" t="s">
        <v>244</v>
      </c>
      <c r="C2121" s="158" t="str">
        <f t="shared" si="33"/>
        <v>1160362</v>
      </c>
      <c r="D2121">
        <v>116036</v>
      </c>
      <c r="F2121">
        <v>12</v>
      </c>
      <c r="H2121" t="s">
        <v>397</v>
      </c>
      <c r="I2121">
        <v>1020434</v>
      </c>
      <c r="J2121">
        <v>0</v>
      </c>
      <c r="K2121">
        <v>0</v>
      </c>
      <c r="L2121">
        <v>0</v>
      </c>
      <c r="M2121">
        <v>0</v>
      </c>
      <c r="N2121">
        <v>9020233</v>
      </c>
      <c r="O2121">
        <v>2</v>
      </c>
      <c r="P2121" t="s">
        <v>965</v>
      </c>
      <c r="Q2121">
        <v>1005</v>
      </c>
      <c r="R2121">
        <v>6</v>
      </c>
      <c r="S2121">
        <v>0</v>
      </c>
      <c r="T2121">
        <v>0</v>
      </c>
      <c r="V2121" t="s">
        <v>1387</v>
      </c>
      <c r="W2121">
        <v>3</v>
      </c>
      <c r="X2121" s="68">
        <v>42354</v>
      </c>
      <c r="Y2121" s="68">
        <v>36525</v>
      </c>
      <c r="Z2121">
        <v>0</v>
      </c>
      <c r="AA2121">
        <v>10</v>
      </c>
      <c r="AB2121" t="s">
        <v>244</v>
      </c>
      <c r="AE2121" t="s">
        <v>389</v>
      </c>
      <c r="AF2121">
        <v>30000</v>
      </c>
    </row>
    <row r="2122" spans="1:32" x14ac:dyDescent="0.25">
      <c r="A2122" t="s">
        <v>964</v>
      </c>
      <c r="B2122" t="s">
        <v>244</v>
      </c>
      <c r="C2122" s="158" t="str">
        <f t="shared" si="33"/>
        <v>1160363</v>
      </c>
      <c r="D2122">
        <v>116036</v>
      </c>
      <c r="F2122">
        <v>12</v>
      </c>
      <c r="H2122" t="s">
        <v>397</v>
      </c>
      <c r="I2122">
        <v>1020435</v>
      </c>
      <c r="J2122">
        <v>0</v>
      </c>
      <c r="K2122">
        <v>0</v>
      </c>
      <c r="L2122">
        <v>0</v>
      </c>
      <c r="M2122">
        <v>0</v>
      </c>
      <c r="N2122">
        <v>9020233</v>
      </c>
      <c r="O2122">
        <v>3</v>
      </c>
      <c r="P2122" t="s">
        <v>965</v>
      </c>
      <c r="Q2122">
        <v>1005</v>
      </c>
      <c r="R2122">
        <v>6</v>
      </c>
      <c r="S2122">
        <v>0</v>
      </c>
      <c r="T2122">
        <v>0</v>
      </c>
      <c r="V2122" t="s">
        <v>1387</v>
      </c>
      <c r="W2122">
        <v>3</v>
      </c>
      <c r="X2122" s="68">
        <v>42354</v>
      </c>
      <c r="Y2122" s="68">
        <v>36525</v>
      </c>
      <c r="Z2122">
        <v>0</v>
      </c>
      <c r="AA2122">
        <v>10</v>
      </c>
      <c r="AB2122" t="s">
        <v>244</v>
      </c>
      <c r="AE2122" t="s">
        <v>389</v>
      </c>
      <c r="AF2122">
        <v>30000</v>
      </c>
    </row>
    <row r="2123" spans="1:32" x14ac:dyDescent="0.25">
      <c r="A2123" t="s">
        <v>964</v>
      </c>
      <c r="B2123" t="s">
        <v>244</v>
      </c>
      <c r="C2123" s="158" t="str">
        <f t="shared" si="33"/>
        <v>1160364</v>
      </c>
      <c r="D2123">
        <v>116036</v>
      </c>
      <c r="F2123">
        <v>12</v>
      </c>
      <c r="H2123" t="s">
        <v>397</v>
      </c>
      <c r="I2123">
        <v>1020436</v>
      </c>
      <c r="J2123">
        <v>0</v>
      </c>
      <c r="K2123">
        <v>0</v>
      </c>
      <c r="L2123">
        <v>0</v>
      </c>
      <c r="M2123">
        <v>0</v>
      </c>
      <c r="N2123">
        <v>9020233</v>
      </c>
      <c r="O2123">
        <v>4</v>
      </c>
      <c r="P2123" t="s">
        <v>965</v>
      </c>
      <c r="Q2123">
        <v>1005</v>
      </c>
      <c r="R2123">
        <v>6</v>
      </c>
      <c r="S2123">
        <v>0</v>
      </c>
      <c r="T2123">
        <v>0</v>
      </c>
      <c r="V2123" t="s">
        <v>1387</v>
      </c>
      <c r="W2123">
        <v>3</v>
      </c>
      <c r="X2123" s="68">
        <v>42354</v>
      </c>
      <c r="Y2123" s="68">
        <v>36525</v>
      </c>
      <c r="Z2123">
        <v>0</v>
      </c>
      <c r="AA2123">
        <v>10</v>
      </c>
      <c r="AB2123" t="s">
        <v>244</v>
      </c>
      <c r="AE2123" t="s">
        <v>389</v>
      </c>
      <c r="AF2123">
        <v>30000</v>
      </c>
    </row>
    <row r="2124" spans="1:32" x14ac:dyDescent="0.25">
      <c r="A2124" t="s">
        <v>964</v>
      </c>
      <c r="B2124" t="s">
        <v>244</v>
      </c>
      <c r="C2124" s="158" t="str">
        <f t="shared" si="33"/>
        <v>1160365</v>
      </c>
      <c r="D2124">
        <v>116036</v>
      </c>
      <c r="F2124">
        <v>12</v>
      </c>
      <c r="H2124" t="s">
        <v>397</v>
      </c>
      <c r="I2124">
        <v>1020437</v>
      </c>
      <c r="J2124">
        <v>0</v>
      </c>
      <c r="K2124">
        <v>0</v>
      </c>
      <c r="L2124">
        <v>0</v>
      </c>
      <c r="M2124">
        <v>0</v>
      </c>
      <c r="N2124">
        <v>9020233</v>
      </c>
      <c r="O2124">
        <v>5</v>
      </c>
      <c r="P2124" t="s">
        <v>965</v>
      </c>
      <c r="Q2124">
        <v>1005</v>
      </c>
      <c r="R2124">
        <v>6</v>
      </c>
      <c r="S2124">
        <v>0</v>
      </c>
      <c r="T2124">
        <v>0</v>
      </c>
      <c r="V2124" t="s">
        <v>1387</v>
      </c>
      <c r="W2124">
        <v>3</v>
      </c>
      <c r="X2124" s="68">
        <v>42354</v>
      </c>
      <c r="Y2124" s="68">
        <v>36525</v>
      </c>
      <c r="Z2124">
        <v>0</v>
      </c>
      <c r="AA2124">
        <v>10</v>
      </c>
      <c r="AB2124" t="s">
        <v>244</v>
      </c>
      <c r="AE2124" t="s">
        <v>389</v>
      </c>
      <c r="AF2124">
        <v>30000</v>
      </c>
    </row>
    <row r="2125" spans="1:32" x14ac:dyDescent="0.25">
      <c r="A2125" t="s">
        <v>966</v>
      </c>
      <c r="B2125" t="s">
        <v>865</v>
      </c>
      <c r="C2125" s="158" t="str">
        <f t="shared" si="33"/>
        <v>1160371</v>
      </c>
      <c r="D2125">
        <v>116037</v>
      </c>
      <c r="F2125">
        <v>12</v>
      </c>
      <c r="H2125" t="s">
        <v>397</v>
      </c>
      <c r="I2125">
        <v>1024430</v>
      </c>
      <c r="J2125">
        <v>0</v>
      </c>
      <c r="K2125">
        <v>0</v>
      </c>
      <c r="L2125">
        <v>0</v>
      </c>
      <c r="M2125">
        <v>0</v>
      </c>
      <c r="N2125">
        <v>9020233</v>
      </c>
      <c r="O2125">
        <v>1</v>
      </c>
      <c r="P2125" t="s">
        <v>967</v>
      </c>
      <c r="Q2125">
        <v>1005</v>
      </c>
      <c r="R2125">
        <v>6</v>
      </c>
      <c r="S2125">
        <v>0</v>
      </c>
      <c r="T2125">
        <v>0</v>
      </c>
      <c r="V2125" t="s">
        <v>1387</v>
      </c>
      <c r="W2125">
        <v>3</v>
      </c>
      <c r="X2125" s="68">
        <v>42354</v>
      </c>
      <c r="Y2125" s="68">
        <v>36525</v>
      </c>
      <c r="Z2125">
        <v>0</v>
      </c>
      <c r="AA2125">
        <v>31</v>
      </c>
      <c r="AB2125" t="s">
        <v>865</v>
      </c>
      <c r="AE2125" t="s">
        <v>389</v>
      </c>
      <c r="AF2125">
        <v>30000</v>
      </c>
    </row>
    <row r="2126" spans="1:32" x14ac:dyDescent="0.25">
      <c r="A2126" t="s">
        <v>966</v>
      </c>
      <c r="B2126" t="s">
        <v>865</v>
      </c>
      <c r="C2126" s="158" t="str">
        <f t="shared" si="33"/>
        <v>1160372</v>
      </c>
      <c r="D2126">
        <v>116037</v>
      </c>
      <c r="F2126">
        <v>12</v>
      </c>
      <c r="H2126" t="s">
        <v>397</v>
      </c>
      <c r="I2126">
        <v>1024431</v>
      </c>
      <c r="J2126">
        <v>0</v>
      </c>
      <c r="K2126">
        <v>0</v>
      </c>
      <c r="L2126">
        <v>0</v>
      </c>
      <c r="M2126">
        <v>0</v>
      </c>
      <c r="N2126">
        <v>9020233</v>
      </c>
      <c r="O2126">
        <v>2</v>
      </c>
      <c r="P2126" t="s">
        <v>967</v>
      </c>
      <c r="Q2126">
        <v>1005</v>
      </c>
      <c r="R2126">
        <v>6</v>
      </c>
      <c r="S2126">
        <v>0</v>
      </c>
      <c r="T2126">
        <v>0</v>
      </c>
      <c r="V2126" t="s">
        <v>1387</v>
      </c>
      <c r="W2126">
        <v>3</v>
      </c>
      <c r="X2126" s="68">
        <v>42354</v>
      </c>
      <c r="Y2126" s="68">
        <v>36525</v>
      </c>
      <c r="Z2126">
        <v>0</v>
      </c>
      <c r="AA2126">
        <v>31</v>
      </c>
      <c r="AB2126" t="s">
        <v>865</v>
      </c>
      <c r="AE2126" t="s">
        <v>389</v>
      </c>
      <c r="AF2126">
        <v>30000</v>
      </c>
    </row>
    <row r="2127" spans="1:32" x14ac:dyDescent="0.25">
      <c r="A2127" t="s">
        <v>966</v>
      </c>
      <c r="B2127" t="s">
        <v>865</v>
      </c>
      <c r="C2127" s="158" t="str">
        <f t="shared" si="33"/>
        <v>1160373</v>
      </c>
      <c r="D2127">
        <v>116037</v>
      </c>
      <c r="F2127">
        <v>12</v>
      </c>
      <c r="H2127" t="s">
        <v>397</v>
      </c>
      <c r="I2127">
        <v>1024432</v>
      </c>
      <c r="J2127">
        <v>0</v>
      </c>
      <c r="K2127">
        <v>0</v>
      </c>
      <c r="L2127">
        <v>0</v>
      </c>
      <c r="M2127">
        <v>0</v>
      </c>
      <c r="N2127">
        <v>9020233</v>
      </c>
      <c r="O2127">
        <v>3</v>
      </c>
      <c r="P2127" t="s">
        <v>967</v>
      </c>
      <c r="Q2127">
        <v>1005</v>
      </c>
      <c r="R2127">
        <v>6</v>
      </c>
      <c r="S2127">
        <v>0</v>
      </c>
      <c r="T2127">
        <v>0</v>
      </c>
      <c r="V2127" t="s">
        <v>1387</v>
      </c>
      <c r="W2127">
        <v>3</v>
      </c>
      <c r="X2127" s="68">
        <v>42354</v>
      </c>
      <c r="Y2127" s="68">
        <v>36525</v>
      </c>
      <c r="Z2127">
        <v>0</v>
      </c>
      <c r="AA2127">
        <v>31</v>
      </c>
      <c r="AB2127" t="s">
        <v>865</v>
      </c>
      <c r="AE2127" t="s">
        <v>389</v>
      </c>
      <c r="AF2127">
        <v>30000</v>
      </c>
    </row>
    <row r="2128" spans="1:32" x14ac:dyDescent="0.25">
      <c r="A2128" t="s">
        <v>966</v>
      </c>
      <c r="B2128" t="s">
        <v>865</v>
      </c>
      <c r="C2128" s="158" t="str">
        <f t="shared" si="33"/>
        <v>1160374</v>
      </c>
      <c r="D2128">
        <v>116037</v>
      </c>
      <c r="F2128">
        <v>12</v>
      </c>
      <c r="H2128" t="s">
        <v>397</v>
      </c>
      <c r="I2128">
        <v>1024433</v>
      </c>
      <c r="J2128">
        <v>0</v>
      </c>
      <c r="K2128">
        <v>0</v>
      </c>
      <c r="L2128">
        <v>0</v>
      </c>
      <c r="M2128">
        <v>0</v>
      </c>
      <c r="N2128">
        <v>9020233</v>
      </c>
      <c r="O2128">
        <v>4</v>
      </c>
      <c r="P2128" t="s">
        <v>967</v>
      </c>
      <c r="Q2128">
        <v>1005</v>
      </c>
      <c r="R2128">
        <v>6</v>
      </c>
      <c r="S2128">
        <v>0</v>
      </c>
      <c r="T2128">
        <v>0</v>
      </c>
      <c r="V2128" t="s">
        <v>1387</v>
      </c>
      <c r="W2128">
        <v>3</v>
      </c>
      <c r="X2128" s="68">
        <v>42354</v>
      </c>
      <c r="Y2128" s="68">
        <v>36525</v>
      </c>
      <c r="Z2128">
        <v>0</v>
      </c>
      <c r="AA2128">
        <v>31</v>
      </c>
      <c r="AB2128" t="s">
        <v>865</v>
      </c>
      <c r="AE2128" t="s">
        <v>389</v>
      </c>
      <c r="AF2128">
        <v>30000</v>
      </c>
    </row>
    <row r="2129" spans="1:32" x14ac:dyDescent="0.25">
      <c r="A2129" t="s">
        <v>966</v>
      </c>
      <c r="B2129" t="s">
        <v>865</v>
      </c>
      <c r="C2129" s="158" t="str">
        <f t="shared" si="33"/>
        <v>1160375</v>
      </c>
      <c r="D2129">
        <v>116037</v>
      </c>
      <c r="F2129">
        <v>12</v>
      </c>
      <c r="H2129" t="s">
        <v>397</v>
      </c>
      <c r="I2129">
        <v>1024434</v>
      </c>
      <c r="J2129">
        <v>0</v>
      </c>
      <c r="K2129">
        <v>0</v>
      </c>
      <c r="L2129">
        <v>0</v>
      </c>
      <c r="M2129">
        <v>0</v>
      </c>
      <c r="N2129">
        <v>9020233</v>
      </c>
      <c r="O2129">
        <v>5</v>
      </c>
      <c r="P2129" t="s">
        <v>967</v>
      </c>
      <c r="Q2129">
        <v>1005</v>
      </c>
      <c r="R2129">
        <v>6</v>
      </c>
      <c r="S2129">
        <v>0</v>
      </c>
      <c r="T2129">
        <v>0</v>
      </c>
      <c r="V2129" t="s">
        <v>1387</v>
      </c>
      <c r="W2129">
        <v>3</v>
      </c>
      <c r="X2129" s="68">
        <v>42354</v>
      </c>
      <c r="Y2129" s="68">
        <v>36525</v>
      </c>
      <c r="Z2129">
        <v>0</v>
      </c>
      <c r="AA2129">
        <v>31</v>
      </c>
      <c r="AB2129" t="s">
        <v>865</v>
      </c>
      <c r="AE2129" t="s">
        <v>389</v>
      </c>
      <c r="AF2129">
        <v>30000</v>
      </c>
    </row>
    <row r="2130" spans="1:32" x14ac:dyDescent="0.25">
      <c r="A2130" t="s">
        <v>968</v>
      </c>
      <c r="B2130" t="s">
        <v>448</v>
      </c>
      <c r="C2130" s="158" t="str">
        <f t="shared" si="33"/>
        <v>1160381</v>
      </c>
      <c r="D2130">
        <v>116038</v>
      </c>
      <c r="F2130">
        <v>12</v>
      </c>
      <c r="G2130">
        <v>3400</v>
      </c>
      <c r="I2130">
        <v>1020684</v>
      </c>
      <c r="J2130">
        <v>1</v>
      </c>
      <c r="K2130">
        <v>0</v>
      </c>
      <c r="L2130">
        <v>0</v>
      </c>
      <c r="M2130">
        <v>0</v>
      </c>
      <c r="N2130">
        <v>9020233</v>
      </c>
      <c r="O2130">
        <v>1</v>
      </c>
      <c r="P2130" t="s">
        <v>969</v>
      </c>
      <c r="Q2130">
        <v>1005</v>
      </c>
      <c r="R2130">
        <v>6</v>
      </c>
      <c r="S2130">
        <v>0</v>
      </c>
      <c r="T2130">
        <v>0</v>
      </c>
      <c r="V2130" t="s">
        <v>1387</v>
      </c>
      <c r="W2130">
        <v>3</v>
      </c>
      <c r="X2130" s="68">
        <v>42354</v>
      </c>
      <c r="Y2130" s="68">
        <v>36525</v>
      </c>
      <c r="Z2130">
        <v>0</v>
      </c>
      <c r="AA2130">
        <v>55</v>
      </c>
      <c r="AB2130" t="s">
        <v>448</v>
      </c>
      <c r="AE2130" t="s">
        <v>389</v>
      </c>
      <c r="AF2130">
        <v>30000</v>
      </c>
    </row>
    <row r="2131" spans="1:32" x14ac:dyDescent="0.25">
      <c r="A2131" t="s">
        <v>968</v>
      </c>
      <c r="B2131" t="s">
        <v>448</v>
      </c>
      <c r="C2131" s="158" t="str">
        <f t="shared" si="33"/>
        <v>1160383</v>
      </c>
      <c r="D2131">
        <v>116038</v>
      </c>
      <c r="F2131">
        <v>12</v>
      </c>
      <c r="G2131">
        <v>4950</v>
      </c>
      <c r="I2131">
        <v>1020686</v>
      </c>
      <c r="J2131">
        <v>1</v>
      </c>
      <c r="K2131">
        <v>0</v>
      </c>
      <c r="L2131">
        <v>0</v>
      </c>
      <c r="M2131">
        <v>0</v>
      </c>
      <c r="N2131">
        <v>9020233</v>
      </c>
      <c r="O2131">
        <v>3</v>
      </c>
      <c r="P2131" t="s">
        <v>969</v>
      </c>
      <c r="Q2131">
        <v>1005</v>
      </c>
      <c r="R2131">
        <v>6</v>
      </c>
      <c r="S2131">
        <v>0</v>
      </c>
      <c r="T2131">
        <v>0</v>
      </c>
      <c r="V2131" t="s">
        <v>1387</v>
      </c>
      <c r="W2131">
        <v>3</v>
      </c>
      <c r="X2131" s="68">
        <v>42354</v>
      </c>
      <c r="Y2131" s="68">
        <v>36525</v>
      </c>
      <c r="Z2131">
        <v>0</v>
      </c>
      <c r="AA2131">
        <v>55</v>
      </c>
      <c r="AB2131" t="s">
        <v>448</v>
      </c>
      <c r="AE2131" t="s">
        <v>389</v>
      </c>
      <c r="AF2131">
        <v>30000</v>
      </c>
    </row>
    <row r="2132" spans="1:32" x14ac:dyDescent="0.25">
      <c r="A2132" t="s">
        <v>968</v>
      </c>
      <c r="B2132" t="s">
        <v>448</v>
      </c>
      <c r="C2132" s="158" t="str">
        <f t="shared" si="33"/>
        <v>1160384</v>
      </c>
      <c r="D2132">
        <v>116038</v>
      </c>
      <c r="F2132">
        <v>12</v>
      </c>
      <c r="G2132">
        <v>4275</v>
      </c>
      <c r="I2132">
        <v>1020687</v>
      </c>
      <c r="J2132">
        <v>1</v>
      </c>
      <c r="K2132">
        <v>0</v>
      </c>
      <c r="L2132">
        <v>0</v>
      </c>
      <c r="M2132">
        <v>0</v>
      </c>
      <c r="N2132">
        <v>9020233</v>
      </c>
      <c r="O2132">
        <v>4</v>
      </c>
      <c r="P2132" t="s">
        <v>969</v>
      </c>
      <c r="Q2132">
        <v>1005</v>
      </c>
      <c r="R2132">
        <v>6</v>
      </c>
      <c r="S2132">
        <v>0</v>
      </c>
      <c r="T2132">
        <v>0</v>
      </c>
      <c r="V2132" t="s">
        <v>1387</v>
      </c>
      <c r="W2132">
        <v>3</v>
      </c>
      <c r="X2132" s="68">
        <v>42354</v>
      </c>
      <c r="Y2132" s="68">
        <v>36525</v>
      </c>
      <c r="Z2132">
        <v>0</v>
      </c>
      <c r="AA2132">
        <v>55</v>
      </c>
      <c r="AB2132" t="s">
        <v>448</v>
      </c>
      <c r="AE2132" t="s">
        <v>389</v>
      </c>
      <c r="AF2132">
        <v>30000</v>
      </c>
    </row>
    <row r="2133" spans="1:32" x14ac:dyDescent="0.25">
      <c r="A2133" t="s">
        <v>968</v>
      </c>
      <c r="B2133" t="s">
        <v>448</v>
      </c>
      <c r="C2133" s="158" t="str">
        <f t="shared" si="33"/>
        <v>1160385</v>
      </c>
      <c r="D2133">
        <v>116038</v>
      </c>
      <c r="F2133">
        <v>12</v>
      </c>
      <c r="G2133">
        <v>5170</v>
      </c>
      <c r="I2133">
        <v>1020688</v>
      </c>
      <c r="J2133">
        <v>1</v>
      </c>
      <c r="K2133">
        <v>0</v>
      </c>
      <c r="L2133">
        <v>0</v>
      </c>
      <c r="M2133">
        <v>0</v>
      </c>
      <c r="N2133">
        <v>9020233</v>
      </c>
      <c r="O2133">
        <v>5</v>
      </c>
      <c r="P2133" t="s">
        <v>969</v>
      </c>
      <c r="Q2133">
        <v>1005</v>
      </c>
      <c r="R2133">
        <v>6</v>
      </c>
      <c r="S2133">
        <v>0</v>
      </c>
      <c r="T2133">
        <v>0</v>
      </c>
      <c r="V2133" t="s">
        <v>1387</v>
      </c>
      <c r="W2133">
        <v>3</v>
      </c>
      <c r="X2133" s="68">
        <v>42354</v>
      </c>
      <c r="Y2133" s="68">
        <v>36525</v>
      </c>
      <c r="Z2133">
        <v>0</v>
      </c>
      <c r="AA2133">
        <v>55</v>
      </c>
      <c r="AB2133" t="s">
        <v>448</v>
      </c>
      <c r="AE2133" t="s">
        <v>389</v>
      </c>
      <c r="AF2133">
        <v>30000</v>
      </c>
    </row>
    <row r="2134" spans="1:32" x14ac:dyDescent="0.25">
      <c r="A2134" t="s">
        <v>968</v>
      </c>
      <c r="B2134" t="s">
        <v>448</v>
      </c>
      <c r="C2134" s="158" t="str">
        <f t="shared" si="33"/>
        <v>1160382</v>
      </c>
      <c r="D2134">
        <v>116038</v>
      </c>
      <c r="F2134">
        <v>12</v>
      </c>
      <c r="G2134">
        <v>4100</v>
      </c>
      <c r="I2134">
        <v>1020685</v>
      </c>
      <c r="J2134">
        <v>1</v>
      </c>
      <c r="K2134">
        <v>0</v>
      </c>
      <c r="L2134">
        <v>0</v>
      </c>
      <c r="M2134">
        <v>0</v>
      </c>
      <c r="N2134">
        <v>9020233</v>
      </c>
      <c r="O2134">
        <v>2</v>
      </c>
      <c r="P2134" t="s">
        <v>969</v>
      </c>
      <c r="Q2134">
        <v>1005</v>
      </c>
      <c r="R2134">
        <v>6</v>
      </c>
      <c r="S2134">
        <v>0</v>
      </c>
      <c r="T2134">
        <v>0</v>
      </c>
      <c r="V2134" t="s">
        <v>1387</v>
      </c>
      <c r="W2134">
        <v>3</v>
      </c>
      <c r="X2134" s="68">
        <v>42354</v>
      </c>
      <c r="Y2134" s="68">
        <v>36525</v>
      </c>
      <c r="Z2134">
        <v>0</v>
      </c>
      <c r="AA2134">
        <v>55</v>
      </c>
      <c r="AB2134" t="s">
        <v>448</v>
      </c>
      <c r="AE2134" t="s">
        <v>389</v>
      </c>
      <c r="AF2134">
        <v>30000</v>
      </c>
    </row>
    <row r="2135" spans="1:32" x14ac:dyDescent="0.25">
      <c r="A2135" t="s">
        <v>970</v>
      </c>
      <c r="B2135" t="s">
        <v>387</v>
      </c>
      <c r="C2135" s="158" t="str">
        <f t="shared" si="33"/>
        <v>1160391</v>
      </c>
      <c r="D2135">
        <v>116039</v>
      </c>
      <c r="F2135">
        <v>12</v>
      </c>
      <c r="G2135">
        <v>240</v>
      </c>
      <c r="I2135">
        <v>1020692</v>
      </c>
      <c r="J2135">
        <v>0</v>
      </c>
      <c r="K2135">
        <v>0</v>
      </c>
      <c r="L2135">
        <v>0</v>
      </c>
      <c r="M2135">
        <v>0</v>
      </c>
      <c r="N2135">
        <v>9020233</v>
      </c>
      <c r="O2135">
        <v>1</v>
      </c>
      <c r="P2135" t="s">
        <v>971</v>
      </c>
      <c r="Q2135">
        <v>1005</v>
      </c>
      <c r="R2135">
        <v>6</v>
      </c>
      <c r="S2135">
        <v>0</v>
      </c>
      <c r="T2135">
        <v>0</v>
      </c>
      <c r="V2135" t="s">
        <v>1387</v>
      </c>
      <c r="W2135">
        <v>3</v>
      </c>
      <c r="X2135" s="68">
        <v>42354</v>
      </c>
      <c r="Y2135" s="68">
        <v>36525</v>
      </c>
      <c r="Z2135">
        <v>0</v>
      </c>
      <c r="AA2135">
        <v>150</v>
      </c>
      <c r="AB2135" t="s">
        <v>387</v>
      </c>
      <c r="AE2135" t="s">
        <v>389</v>
      </c>
      <c r="AF2135">
        <v>30000</v>
      </c>
    </row>
    <row r="2136" spans="1:32" x14ac:dyDescent="0.25">
      <c r="A2136" t="s">
        <v>970</v>
      </c>
      <c r="B2136" t="s">
        <v>387</v>
      </c>
      <c r="C2136" s="158" t="str">
        <f t="shared" si="33"/>
        <v>1160392</v>
      </c>
      <c r="D2136">
        <v>116039</v>
      </c>
      <c r="F2136">
        <v>12</v>
      </c>
      <c r="G2136">
        <v>350</v>
      </c>
      <c r="I2136">
        <v>1020693</v>
      </c>
      <c r="J2136">
        <v>0</v>
      </c>
      <c r="K2136">
        <v>0</v>
      </c>
      <c r="L2136">
        <v>0</v>
      </c>
      <c r="M2136">
        <v>0</v>
      </c>
      <c r="N2136">
        <v>9020233</v>
      </c>
      <c r="O2136">
        <v>2</v>
      </c>
      <c r="P2136" t="s">
        <v>971</v>
      </c>
      <c r="Q2136">
        <v>1005</v>
      </c>
      <c r="R2136">
        <v>6</v>
      </c>
      <c r="S2136">
        <v>0</v>
      </c>
      <c r="T2136">
        <v>0</v>
      </c>
      <c r="V2136" t="s">
        <v>1387</v>
      </c>
      <c r="W2136">
        <v>3</v>
      </c>
      <c r="X2136" s="68">
        <v>42354</v>
      </c>
      <c r="Y2136" s="68">
        <v>36525</v>
      </c>
      <c r="Z2136">
        <v>0</v>
      </c>
      <c r="AA2136">
        <v>150</v>
      </c>
      <c r="AB2136" t="s">
        <v>387</v>
      </c>
      <c r="AE2136" t="s">
        <v>389</v>
      </c>
      <c r="AF2136">
        <v>30000</v>
      </c>
    </row>
    <row r="2137" spans="1:32" x14ac:dyDescent="0.25">
      <c r="A2137" t="s">
        <v>970</v>
      </c>
      <c r="B2137" t="s">
        <v>387</v>
      </c>
      <c r="C2137" s="158" t="str">
        <f t="shared" si="33"/>
        <v>1160393</v>
      </c>
      <c r="D2137">
        <v>116039</v>
      </c>
      <c r="F2137">
        <v>12</v>
      </c>
      <c r="G2137">
        <v>470</v>
      </c>
      <c r="I2137">
        <v>1020694</v>
      </c>
      <c r="J2137">
        <v>0</v>
      </c>
      <c r="K2137">
        <v>0</v>
      </c>
      <c r="L2137">
        <v>0</v>
      </c>
      <c r="M2137">
        <v>0</v>
      </c>
      <c r="N2137">
        <v>9020233</v>
      </c>
      <c r="O2137">
        <v>3</v>
      </c>
      <c r="P2137" t="s">
        <v>971</v>
      </c>
      <c r="Q2137">
        <v>1005</v>
      </c>
      <c r="R2137">
        <v>6</v>
      </c>
      <c r="S2137">
        <v>0</v>
      </c>
      <c r="T2137">
        <v>0</v>
      </c>
      <c r="V2137" t="s">
        <v>1387</v>
      </c>
      <c r="W2137">
        <v>3</v>
      </c>
      <c r="X2137" s="68">
        <v>42354</v>
      </c>
      <c r="Y2137" s="68">
        <v>36525</v>
      </c>
      <c r="Z2137">
        <v>0</v>
      </c>
      <c r="AA2137">
        <v>150</v>
      </c>
      <c r="AB2137" t="s">
        <v>387</v>
      </c>
      <c r="AE2137" t="s">
        <v>389</v>
      </c>
      <c r="AF2137">
        <v>30000</v>
      </c>
    </row>
    <row r="2138" spans="1:32" x14ac:dyDescent="0.25">
      <c r="A2138" t="s">
        <v>970</v>
      </c>
      <c r="B2138" t="s">
        <v>387</v>
      </c>
      <c r="C2138" s="158" t="str">
        <f t="shared" si="33"/>
        <v>1160394</v>
      </c>
      <c r="D2138">
        <v>116039</v>
      </c>
      <c r="F2138">
        <v>12</v>
      </c>
      <c r="G2138">
        <v>370</v>
      </c>
      <c r="I2138">
        <v>1020695</v>
      </c>
      <c r="J2138">
        <v>0</v>
      </c>
      <c r="K2138">
        <v>0</v>
      </c>
      <c r="L2138">
        <v>0</v>
      </c>
      <c r="M2138">
        <v>0</v>
      </c>
      <c r="N2138">
        <v>9020233</v>
      </c>
      <c r="O2138">
        <v>4</v>
      </c>
      <c r="P2138" t="s">
        <v>971</v>
      </c>
      <c r="Q2138">
        <v>1005</v>
      </c>
      <c r="R2138">
        <v>6</v>
      </c>
      <c r="S2138">
        <v>0</v>
      </c>
      <c r="T2138">
        <v>0</v>
      </c>
      <c r="V2138" t="s">
        <v>1387</v>
      </c>
      <c r="W2138">
        <v>3</v>
      </c>
      <c r="X2138" s="68">
        <v>42354</v>
      </c>
      <c r="Y2138" s="68">
        <v>36525</v>
      </c>
      <c r="Z2138">
        <v>0</v>
      </c>
      <c r="AA2138">
        <v>150</v>
      </c>
      <c r="AB2138" t="s">
        <v>387</v>
      </c>
      <c r="AE2138" t="s">
        <v>389</v>
      </c>
      <c r="AF2138">
        <v>30000</v>
      </c>
    </row>
    <row r="2139" spans="1:32" x14ac:dyDescent="0.25">
      <c r="A2139" t="s">
        <v>970</v>
      </c>
      <c r="B2139" t="s">
        <v>387</v>
      </c>
      <c r="C2139" s="158" t="str">
        <f t="shared" si="33"/>
        <v>1160395</v>
      </c>
      <c r="D2139">
        <v>116039</v>
      </c>
      <c r="F2139">
        <v>12</v>
      </c>
      <c r="G2139">
        <v>495</v>
      </c>
      <c r="I2139">
        <v>1020696</v>
      </c>
      <c r="J2139">
        <v>0</v>
      </c>
      <c r="K2139">
        <v>0</v>
      </c>
      <c r="L2139">
        <v>0</v>
      </c>
      <c r="M2139">
        <v>0</v>
      </c>
      <c r="N2139">
        <v>9020233</v>
      </c>
      <c r="O2139">
        <v>5</v>
      </c>
      <c r="P2139" t="s">
        <v>971</v>
      </c>
      <c r="Q2139">
        <v>1005</v>
      </c>
      <c r="R2139">
        <v>6</v>
      </c>
      <c r="S2139">
        <v>0</v>
      </c>
      <c r="T2139">
        <v>0</v>
      </c>
      <c r="V2139" t="s">
        <v>1387</v>
      </c>
      <c r="W2139">
        <v>3</v>
      </c>
      <c r="X2139" s="68">
        <v>42354</v>
      </c>
      <c r="Y2139" s="68">
        <v>36525</v>
      </c>
      <c r="Z2139">
        <v>0</v>
      </c>
      <c r="AA2139">
        <v>150</v>
      </c>
      <c r="AB2139" t="s">
        <v>387</v>
      </c>
      <c r="AE2139" t="s">
        <v>389</v>
      </c>
      <c r="AF2139">
        <v>30000</v>
      </c>
    </row>
    <row r="2140" spans="1:32" x14ac:dyDescent="0.25">
      <c r="A2140" t="s">
        <v>972</v>
      </c>
      <c r="B2140" t="s">
        <v>404</v>
      </c>
      <c r="C2140" s="158" t="str">
        <f t="shared" si="33"/>
        <v>1160401</v>
      </c>
      <c r="D2140">
        <v>116040</v>
      </c>
      <c r="F2140">
        <v>12</v>
      </c>
      <c r="H2140" t="s">
        <v>397</v>
      </c>
      <c r="I2140">
        <v>1022301</v>
      </c>
      <c r="J2140">
        <v>0</v>
      </c>
      <c r="K2140">
        <v>0</v>
      </c>
      <c r="L2140">
        <v>0</v>
      </c>
      <c r="M2140">
        <v>0</v>
      </c>
      <c r="N2140">
        <v>9020233</v>
      </c>
      <c r="O2140">
        <v>1</v>
      </c>
      <c r="P2140" t="s">
        <v>973</v>
      </c>
      <c r="Q2140">
        <v>1005</v>
      </c>
      <c r="R2140">
        <v>6</v>
      </c>
      <c r="S2140">
        <v>0</v>
      </c>
      <c r="T2140">
        <v>0</v>
      </c>
      <c r="V2140" t="s">
        <v>1387</v>
      </c>
      <c r="W2140">
        <v>3</v>
      </c>
      <c r="X2140" s="68">
        <v>42354</v>
      </c>
      <c r="Y2140" s="68">
        <v>36525</v>
      </c>
      <c r="Z2140">
        <v>0</v>
      </c>
      <c r="AA2140">
        <v>21</v>
      </c>
      <c r="AB2140" t="s">
        <v>404</v>
      </c>
      <c r="AE2140" t="s">
        <v>957</v>
      </c>
      <c r="AF2140">
        <v>30000</v>
      </c>
    </row>
    <row r="2141" spans="1:32" x14ac:dyDescent="0.25">
      <c r="A2141" t="s">
        <v>972</v>
      </c>
      <c r="B2141" t="s">
        <v>404</v>
      </c>
      <c r="C2141" s="158" t="str">
        <f t="shared" si="33"/>
        <v>1160402</v>
      </c>
      <c r="D2141">
        <v>116040</v>
      </c>
      <c r="F2141">
        <v>12</v>
      </c>
      <c r="H2141" t="s">
        <v>397</v>
      </c>
      <c r="I2141">
        <v>1022302</v>
      </c>
      <c r="J2141">
        <v>0</v>
      </c>
      <c r="K2141">
        <v>0</v>
      </c>
      <c r="L2141">
        <v>0</v>
      </c>
      <c r="M2141">
        <v>0</v>
      </c>
      <c r="N2141">
        <v>9020233</v>
      </c>
      <c r="O2141">
        <v>2</v>
      </c>
      <c r="P2141" t="s">
        <v>973</v>
      </c>
      <c r="Q2141">
        <v>1005</v>
      </c>
      <c r="R2141">
        <v>6</v>
      </c>
      <c r="S2141">
        <v>0</v>
      </c>
      <c r="T2141">
        <v>0</v>
      </c>
      <c r="V2141" t="s">
        <v>1387</v>
      </c>
      <c r="W2141">
        <v>3</v>
      </c>
      <c r="X2141" s="68">
        <v>42354</v>
      </c>
      <c r="Y2141" s="68">
        <v>36525</v>
      </c>
      <c r="Z2141">
        <v>0</v>
      </c>
      <c r="AA2141">
        <v>21</v>
      </c>
      <c r="AB2141" t="s">
        <v>404</v>
      </c>
      <c r="AE2141" t="s">
        <v>957</v>
      </c>
      <c r="AF2141">
        <v>30000</v>
      </c>
    </row>
    <row r="2142" spans="1:32" x14ac:dyDescent="0.25">
      <c r="A2142" t="s">
        <v>972</v>
      </c>
      <c r="B2142" t="s">
        <v>404</v>
      </c>
      <c r="C2142" s="158" t="str">
        <f t="shared" si="33"/>
        <v>1160403</v>
      </c>
      <c r="D2142">
        <v>116040</v>
      </c>
      <c r="F2142">
        <v>12</v>
      </c>
      <c r="H2142" t="s">
        <v>397</v>
      </c>
      <c r="I2142">
        <v>1022303</v>
      </c>
      <c r="J2142">
        <v>0</v>
      </c>
      <c r="K2142">
        <v>0</v>
      </c>
      <c r="L2142">
        <v>0</v>
      </c>
      <c r="M2142">
        <v>0</v>
      </c>
      <c r="N2142">
        <v>9020233</v>
      </c>
      <c r="O2142">
        <v>3</v>
      </c>
      <c r="P2142" t="s">
        <v>973</v>
      </c>
      <c r="Q2142">
        <v>1005</v>
      </c>
      <c r="R2142">
        <v>6</v>
      </c>
      <c r="S2142">
        <v>0</v>
      </c>
      <c r="T2142">
        <v>0</v>
      </c>
      <c r="V2142" t="s">
        <v>1387</v>
      </c>
      <c r="W2142">
        <v>3</v>
      </c>
      <c r="X2142" s="68">
        <v>42354</v>
      </c>
      <c r="Y2142" s="68">
        <v>36525</v>
      </c>
      <c r="Z2142">
        <v>0</v>
      </c>
      <c r="AA2142">
        <v>21</v>
      </c>
      <c r="AB2142" t="s">
        <v>404</v>
      </c>
      <c r="AE2142" t="s">
        <v>957</v>
      </c>
      <c r="AF2142">
        <v>30000</v>
      </c>
    </row>
    <row r="2143" spans="1:32" x14ac:dyDescent="0.25">
      <c r="A2143" t="s">
        <v>972</v>
      </c>
      <c r="B2143" t="s">
        <v>404</v>
      </c>
      <c r="C2143" s="158" t="str">
        <f t="shared" si="33"/>
        <v>1160404</v>
      </c>
      <c r="D2143">
        <v>116040</v>
      </c>
      <c r="F2143">
        <v>12</v>
      </c>
      <c r="H2143" t="s">
        <v>397</v>
      </c>
      <c r="I2143">
        <v>1022304</v>
      </c>
      <c r="J2143">
        <v>0</v>
      </c>
      <c r="K2143">
        <v>0</v>
      </c>
      <c r="L2143">
        <v>0</v>
      </c>
      <c r="M2143">
        <v>0</v>
      </c>
      <c r="N2143">
        <v>9020233</v>
      </c>
      <c r="O2143">
        <v>4</v>
      </c>
      <c r="P2143" t="s">
        <v>973</v>
      </c>
      <c r="Q2143">
        <v>1005</v>
      </c>
      <c r="R2143">
        <v>6</v>
      </c>
      <c r="S2143">
        <v>0</v>
      </c>
      <c r="T2143">
        <v>0</v>
      </c>
      <c r="V2143" t="s">
        <v>1387</v>
      </c>
      <c r="W2143">
        <v>3</v>
      </c>
      <c r="X2143" s="68">
        <v>42354</v>
      </c>
      <c r="Y2143" s="68">
        <v>36525</v>
      </c>
      <c r="Z2143">
        <v>0</v>
      </c>
      <c r="AA2143">
        <v>21</v>
      </c>
      <c r="AB2143" t="s">
        <v>404</v>
      </c>
      <c r="AE2143" t="s">
        <v>957</v>
      </c>
      <c r="AF2143">
        <v>30000</v>
      </c>
    </row>
    <row r="2144" spans="1:32" x14ac:dyDescent="0.25">
      <c r="A2144" t="s">
        <v>972</v>
      </c>
      <c r="B2144" t="s">
        <v>404</v>
      </c>
      <c r="C2144" s="158" t="str">
        <f t="shared" si="33"/>
        <v>1160405</v>
      </c>
      <c r="D2144">
        <v>116040</v>
      </c>
      <c r="F2144">
        <v>12</v>
      </c>
      <c r="H2144" t="s">
        <v>397</v>
      </c>
      <c r="I2144">
        <v>1022305</v>
      </c>
      <c r="J2144">
        <v>0</v>
      </c>
      <c r="K2144">
        <v>0</v>
      </c>
      <c r="L2144">
        <v>0</v>
      </c>
      <c r="M2144">
        <v>0</v>
      </c>
      <c r="N2144">
        <v>9020233</v>
      </c>
      <c r="O2144">
        <v>5</v>
      </c>
      <c r="P2144" t="s">
        <v>973</v>
      </c>
      <c r="Q2144">
        <v>1005</v>
      </c>
      <c r="R2144">
        <v>6</v>
      </c>
      <c r="S2144">
        <v>0</v>
      </c>
      <c r="T2144">
        <v>0</v>
      </c>
      <c r="V2144" t="s">
        <v>1387</v>
      </c>
      <c r="W2144">
        <v>3</v>
      </c>
      <c r="X2144" s="68">
        <v>42354</v>
      </c>
      <c r="Y2144" s="68">
        <v>36525</v>
      </c>
      <c r="Z2144">
        <v>0</v>
      </c>
      <c r="AA2144">
        <v>21</v>
      </c>
      <c r="AB2144" t="s">
        <v>404</v>
      </c>
      <c r="AE2144" t="s">
        <v>957</v>
      </c>
      <c r="AF2144">
        <v>30000</v>
      </c>
    </row>
    <row r="2145" spans="1:32" x14ac:dyDescent="0.25">
      <c r="A2145" t="s">
        <v>974</v>
      </c>
      <c r="B2145" t="s">
        <v>432</v>
      </c>
      <c r="C2145" s="158" t="str">
        <f t="shared" si="33"/>
        <v>1161141</v>
      </c>
      <c r="D2145">
        <v>116114</v>
      </c>
      <c r="F2145">
        <v>12</v>
      </c>
      <c r="H2145" t="s">
        <v>397</v>
      </c>
      <c r="I2145">
        <v>1030146</v>
      </c>
      <c r="J2145">
        <v>0</v>
      </c>
      <c r="K2145">
        <v>0</v>
      </c>
      <c r="L2145">
        <v>0</v>
      </c>
      <c r="M2145">
        <v>0</v>
      </c>
      <c r="N2145">
        <v>9020244</v>
      </c>
      <c r="O2145">
        <v>1</v>
      </c>
      <c r="P2145" t="s">
        <v>975</v>
      </c>
      <c r="Q2145">
        <v>1005</v>
      </c>
      <c r="R2145">
        <v>7</v>
      </c>
      <c r="S2145">
        <v>0</v>
      </c>
      <c r="T2145">
        <v>0</v>
      </c>
      <c r="V2145" t="s">
        <v>1387</v>
      </c>
      <c r="W2145">
        <v>3</v>
      </c>
      <c r="X2145" s="68">
        <v>42410</v>
      </c>
      <c r="Y2145" s="68">
        <v>36525</v>
      </c>
      <c r="Z2145">
        <v>0</v>
      </c>
      <c r="AA2145">
        <v>28</v>
      </c>
      <c r="AB2145" t="s">
        <v>432</v>
      </c>
      <c r="AE2145" t="s">
        <v>437</v>
      </c>
      <c r="AF2145">
        <v>30001</v>
      </c>
    </row>
    <row r="2146" spans="1:32" x14ac:dyDescent="0.25">
      <c r="A2146" t="s">
        <v>974</v>
      </c>
      <c r="B2146" t="s">
        <v>432</v>
      </c>
      <c r="C2146" s="158" t="str">
        <f t="shared" si="33"/>
        <v>1161142</v>
      </c>
      <c r="D2146">
        <v>116114</v>
      </c>
      <c r="F2146">
        <v>12</v>
      </c>
      <c r="H2146" t="s">
        <v>397</v>
      </c>
      <c r="I2146">
        <v>1030147</v>
      </c>
      <c r="J2146">
        <v>0</v>
      </c>
      <c r="K2146">
        <v>0</v>
      </c>
      <c r="L2146">
        <v>0</v>
      </c>
      <c r="M2146">
        <v>0</v>
      </c>
      <c r="N2146">
        <v>9020244</v>
      </c>
      <c r="O2146">
        <v>2</v>
      </c>
      <c r="P2146" t="s">
        <v>975</v>
      </c>
      <c r="Q2146">
        <v>1005</v>
      </c>
      <c r="R2146">
        <v>7</v>
      </c>
      <c r="S2146">
        <v>0</v>
      </c>
      <c r="T2146">
        <v>0</v>
      </c>
      <c r="V2146" t="s">
        <v>1387</v>
      </c>
      <c r="W2146">
        <v>3</v>
      </c>
      <c r="X2146" s="68">
        <v>42410</v>
      </c>
      <c r="Y2146" s="68">
        <v>36525</v>
      </c>
      <c r="Z2146">
        <v>0</v>
      </c>
      <c r="AA2146">
        <v>28</v>
      </c>
      <c r="AB2146" t="s">
        <v>432</v>
      </c>
      <c r="AE2146" t="s">
        <v>437</v>
      </c>
      <c r="AF2146">
        <v>30001</v>
      </c>
    </row>
    <row r="2147" spans="1:32" x14ac:dyDescent="0.25">
      <c r="A2147" t="s">
        <v>974</v>
      </c>
      <c r="B2147" t="s">
        <v>432</v>
      </c>
      <c r="C2147" s="158" t="str">
        <f t="shared" si="33"/>
        <v>1161143</v>
      </c>
      <c r="D2147">
        <v>116114</v>
      </c>
      <c r="F2147">
        <v>12</v>
      </c>
      <c r="H2147" t="s">
        <v>397</v>
      </c>
      <c r="I2147">
        <v>1030148</v>
      </c>
      <c r="J2147">
        <v>0</v>
      </c>
      <c r="K2147">
        <v>0</v>
      </c>
      <c r="L2147">
        <v>0</v>
      </c>
      <c r="M2147">
        <v>0</v>
      </c>
      <c r="N2147">
        <v>9020244</v>
      </c>
      <c r="O2147">
        <v>3</v>
      </c>
      <c r="P2147" t="s">
        <v>975</v>
      </c>
      <c r="Q2147">
        <v>1005</v>
      </c>
      <c r="R2147">
        <v>7</v>
      </c>
      <c r="S2147">
        <v>0</v>
      </c>
      <c r="T2147">
        <v>0</v>
      </c>
      <c r="V2147" t="s">
        <v>1387</v>
      </c>
      <c r="W2147">
        <v>3</v>
      </c>
      <c r="X2147" s="68">
        <v>42410</v>
      </c>
      <c r="Y2147" s="68">
        <v>36525</v>
      </c>
      <c r="Z2147">
        <v>0</v>
      </c>
      <c r="AA2147">
        <v>28</v>
      </c>
      <c r="AB2147" t="s">
        <v>432</v>
      </c>
      <c r="AE2147" t="s">
        <v>437</v>
      </c>
      <c r="AF2147">
        <v>30001</v>
      </c>
    </row>
    <row r="2148" spans="1:32" x14ac:dyDescent="0.25">
      <c r="A2148" t="s">
        <v>974</v>
      </c>
      <c r="B2148" t="s">
        <v>432</v>
      </c>
      <c r="C2148" s="158" t="str">
        <f t="shared" si="33"/>
        <v>1161144</v>
      </c>
      <c r="D2148">
        <v>116114</v>
      </c>
      <c r="F2148">
        <v>12</v>
      </c>
      <c r="H2148" t="s">
        <v>397</v>
      </c>
      <c r="I2148">
        <v>1030149</v>
      </c>
      <c r="J2148">
        <v>0</v>
      </c>
      <c r="K2148">
        <v>0</v>
      </c>
      <c r="L2148">
        <v>0</v>
      </c>
      <c r="M2148">
        <v>0</v>
      </c>
      <c r="N2148">
        <v>9020244</v>
      </c>
      <c r="O2148">
        <v>4</v>
      </c>
      <c r="P2148" t="s">
        <v>975</v>
      </c>
      <c r="Q2148">
        <v>1005</v>
      </c>
      <c r="R2148">
        <v>7</v>
      </c>
      <c r="S2148">
        <v>0</v>
      </c>
      <c r="T2148">
        <v>0</v>
      </c>
      <c r="V2148" t="s">
        <v>1387</v>
      </c>
      <c r="W2148">
        <v>3</v>
      </c>
      <c r="X2148" s="68">
        <v>42410</v>
      </c>
      <c r="Y2148" s="68">
        <v>36525</v>
      </c>
      <c r="Z2148">
        <v>0</v>
      </c>
      <c r="AA2148">
        <v>28</v>
      </c>
      <c r="AB2148" t="s">
        <v>432</v>
      </c>
      <c r="AE2148" t="s">
        <v>437</v>
      </c>
      <c r="AF2148">
        <v>30001</v>
      </c>
    </row>
    <row r="2149" spans="1:32" x14ac:dyDescent="0.25">
      <c r="A2149" t="s">
        <v>974</v>
      </c>
      <c r="B2149" t="s">
        <v>432</v>
      </c>
      <c r="C2149" s="158" t="str">
        <f t="shared" si="33"/>
        <v>1161145</v>
      </c>
      <c r="D2149">
        <v>116114</v>
      </c>
      <c r="F2149">
        <v>12</v>
      </c>
      <c r="H2149" t="s">
        <v>397</v>
      </c>
      <c r="I2149">
        <v>1030150</v>
      </c>
      <c r="J2149">
        <v>0</v>
      </c>
      <c r="K2149">
        <v>0</v>
      </c>
      <c r="L2149">
        <v>0</v>
      </c>
      <c r="M2149">
        <v>0</v>
      </c>
      <c r="N2149">
        <v>9020244</v>
      </c>
      <c r="O2149">
        <v>5</v>
      </c>
      <c r="P2149" t="s">
        <v>975</v>
      </c>
      <c r="Q2149">
        <v>1005</v>
      </c>
      <c r="R2149">
        <v>7</v>
      </c>
      <c r="S2149">
        <v>0</v>
      </c>
      <c r="T2149">
        <v>0</v>
      </c>
      <c r="V2149" t="s">
        <v>1387</v>
      </c>
      <c r="W2149">
        <v>3</v>
      </c>
      <c r="X2149" s="68">
        <v>42410</v>
      </c>
      <c r="Y2149" s="68">
        <v>36525</v>
      </c>
      <c r="Z2149">
        <v>0</v>
      </c>
      <c r="AA2149">
        <v>28</v>
      </c>
      <c r="AB2149" t="s">
        <v>432</v>
      </c>
      <c r="AE2149" t="s">
        <v>437</v>
      </c>
      <c r="AF2149">
        <v>30001</v>
      </c>
    </row>
    <row r="2150" spans="1:32" x14ac:dyDescent="0.25">
      <c r="A2150" t="s">
        <v>976</v>
      </c>
      <c r="B2150" t="s">
        <v>432</v>
      </c>
      <c r="C2150" s="158" t="str">
        <f t="shared" si="33"/>
        <v>1161151</v>
      </c>
      <c r="D2150">
        <v>116115</v>
      </c>
      <c r="F2150">
        <v>12</v>
      </c>
      <c r="H2150" t="s">
        <v>397</v>
      </c>
      <c r="I2150">
        <v>1030151</v>
      </c>
      <c r="J2150">
        <v>0</v>
      </c>
      <c r="K2150">
        <v>0</v>
      </c>
      <c r="L2150">
        <v>0</v>
      </c>
      <c r="M2150">
        <v>0</v>
      </c>
      <c r="N2150">
        <v>9020250</v>
      </c>
      <c r="O2150">
        <v>1</v>
      </c>
      <c r="P2150" t="s">
        <v>977</v>
      </c>
      <c r="Q2150">
        <v>1005</v>
      </c>
      <c r="R2150">
        <v>7</v>
      </c>
      <c r="S2150">
        <v>0</v>
      </c>
      <c r="T2150">
        <v>0</v>
      </c>
      <c r="V2150" t="s">
        <v>1387</v>
      </c>
      <c r="W2150">
        <v>3</v>
      </c>
      <c r="X2150" s="68">
        <v>42410</v>
      </c>
      <c r="Y2150" s="68">
        <v>36525</v>
      </c>
      <c r="Z2150">
        <v>0</v>
      </c>
      <c r="AA2150">
        <v>28</v>
      </c>
      <c r="AB2150" t="s">
        <v>432</v>
      </c>
      <c r="AE2150" t="s">
        <v>437</v>
      </c>
      <c r="AF2150">
        <v>30001</v>
      </c>
    </row>
    <row r="2151" spans="1:32" x14ac:dyDescent="0.25">
      <c r="A2151" t="s">
        <v>976</v>
      </c>
      <c r="B2151" t="s">
        <v>432</v>
      </c>
      <c r="C2151" s="158" t="str">
        <f t="shared" si="33"/>
        <v>1161152</v>
      </c>
      <c r="D2151">
        <v>116115</v>
      </c>
      <c r="F2151">
        <v>12</v>
      </c>
      <c r="H2151" t="s">
        <v>397</v>
      </c>
      <c r="I2151">
        <v>1030152</v>
      </c>
      <c r="J2151">
        <v>0</v>
      </c>
      <c r="K2151">
        <v>0</v>
      </c>
      <c r="L2151">
        <v>0</v>
      </c>
      <c r="M2151">
        <v>0</v>
      </c>
      <c r="N2151">
        <v>9020250</v>
      </c>
      <c r="O2151">
        <v>2</v>
      </c>
      <c r="P2151" t="s">
        <v>977</v>
      </c>
      <c r="Q2151">
        <v>1005</v>
      </c>
      <c r="R2151">
        <v>7</v>
      </c>
      <c r="S2151">
        <v>0</v>
      </c>
      <c r="T2151">
        <v>0</v>
      </c>
      <c r="V2151" t="s">
        <v>1387</v>
      </c>
      <c r="W2151">
        <v>3</v>
      </c>
      <c r="X2151" s="68">
        <v>42410</v>
      </c>
      <c r="Y2151" s="68">
        <v>36525</v>
      </c>
      <c r="Z2151">
        <v>0</v>
      </c>
      <c r="AA2151">
        <v>28</v>
      </c>
      <c r="AB2151" t="s">
        <v>432</v>
      </c>
      <c r="AE2151" t="s">
        <v>437</v>
      </c>
      <c r="AF2151">
        <v>30001</v>
      </c>
    </row>
    <row r="2152" spans="1:32" x14ac:dyDescent="0.25">
      <c r="A2152" t="s">
        <v>976</v>
      </c>
      <c r="B2152" t="s">
        <v>432</v>
      </c>
      <c r="C2152" s="158" t="str">
        <f t="shared" si="33"/>
        <v>1161153</v>
      </c>
      <c r="D2152">
        <v>116115</v>
      </c>
      <c r="F2152">
        <v>12</v>
      </c>
      <c r="H2152" t="s">
        <v>397</v>
      </c>
      <c r="I2152">
        <v>1030153</v>
      </c>
      <c r="J2152">
        <v>0</v>
      </c>
      <c r="K2152">
        <v>0</v>
      </c>
      <c r="L2152">
        <v>0</v>
      </c>
      <c r="M2152">
        <v>0</v>
      </c>
      <c r="N2152">
        <v>9020250</v>
      </c>
      <c r="O2152">
        <v>3</v>
      </c>
      <c r="P2152" t="s">
        <v>977</v>
      </c>
      <c r="Q2152">
        <v>1005</v>
      </c>
      <c r="R2152">
        <v>7</v>
      </c>
      <c r="S2152">
        <v>0</v>
      </c>
      <c r="T2152">
        <v>0</v>
      </c>
      <c r="V2152" t="s">
        <v>1387</v>
      </c>
      <c r="W2152">
        <v>3</v>
      </c>
      <c r="X2152" s="68">
        <v>42410</v>
      </c>
      <c r="Y2152" s="68">
        <v>36525</v>
      </c>
      <c r="Z2152">
        <v>0</v>
      </c>
      <c r="AA2152">
        <v>28</v>
      </c>
      <c r="AB2152" t="s">
        <v>432</v>
      </c>
      <c r="AE2152" t="s">
        <v>437</v>
      </c>
      <c r="AF2152">
        <v>30001</v>
      </c>
    </row>
    <row r="2153" spans="1:32" x14ac:dyDescent="0.25">
      <c r="A2153" t="s">
        <v>976</v>
      </c>
      <c r="B2153" t="s">
        <v>432</v>
      </c>
      <c r="C2153" s="158" t="str">
        <f t="shared" si="33"/>
        <v>1161154</v>
      </c>
      <c r="D2153">
        <v>116115</v>
      </c>
      <c r="F2153">
        <v>12</v>
      </c>
      <c r="H2153" t="s">
        <v>397</v>
      </c>
      <c r="I2153">
        <v>1030154</v>
      </c>
      <c r="J2153">
        <v>0</v>
      </c>
      <c r="K2153">
        <v>0</v>
      </c>
      <c r="L2153">
        <v>0</v>
      </c>
      <c r="M2153">
        <v>0</v>
      </c>
      <c r="N2153">
        <v>9020250</v>
      </c>
      <c r="O2153">
        <v>4</v>
      </c>
      <c r="P2153" t="s">
        <v>977</v>
      </c>
      <c r="Q2153">
        <v>1005</v>
      </c>
      <c r="R2153">
        <v>7</v>
      </c>
      <c r="S2153">
        <v>0</v>
      </c>
      <c r="T2153">
        <v>0</v>
      </c>
      <c r="V2153" t="s">
        <v>1387</v>
      </c>
      <c r="W2153">
        <v>3</v>
      </c>
      <c r="X2153" s="68">
        <v>42410</v>
      </c>
      <c r="Y2153" s="68">
        <v>36525</v>
      </c>
      <c r="Z2153">
        <v>0</v>
      </c>
      <c r="AA2153">
        <v>28</v>
      </c>
      <c r="AB2153" t="s">
        <v>432</v>
      </c>
      <c r="AE2153" t="s">
        <v>437</v>
      </c>
      <c r="AF2153">
        <v>30001</v>
      </c>
    </row>
    <row r="2154" spans="1:32" x14ac:dyDescent="0.25">
      <c r="A2154" t="s">
        <v>976</v>
      </c>
      <c r="B2154" t="s">
        <v>432</v>
      </c>
      <c r="C2154" s="158" t="str">
        <f t="shared" si="33"/>
        <v>1161155</v>
      </c>
      <c r="D2154">
        <v>116115</v>
      </c>
      <c r="F2154">
        <v>12</v>
      </c>
      <c r="H2154" t="s">
        <v>397</v>
      </c>
      <c r="I2154">
        <v>1030155</v>
      </c>
      <c r="J2154">
        <v>0</v>
      </c>
      <c r="K2154">
        <v>0</v>
      </c>
      <c r="L2154">
        <v>0</v>
      </c>
      <c r="M2154">
        <v>0</v>
      </c>
      <c r="N2154">
        <v>9020250</v>
      </c>
      <c r="O2154">
        <v>5</v>
      </c>
      <c r="P2154" t="s">
        <v>977</v>
      </c>
      <c r="Q2154">
        <v>1005</v>
      </c>
      <c r="R2154">
        <v>7</v>
      </c>
      <c r="S2154">
        <v>0</v>
      </c>
      <c r="T2154">
        <v>0</v>
      </c>
      <c r="V2154" t="s">
        <v>1387</v>
      </c>
      <c r="W2154">
        <v>3</v>
      </c>
      <c r="X2154" s="68">
        <v>42410</v>
      </c>
      <c r="Y2154" s="68">
        <v>36525</v>
      </c>
      <c r="Z2154">
        <v>0</v>
      </c>
      <c r="AA2154">
        <v>28</v>
      </c>
      <c r="AB2154" t="s">
        <v>432</v>
      </c>
      <c r="AE2154" t="s">
        <v>437</v>
      </c>
      <c r="AF2154">
        <v>30001</v>
      </c>
    </row>
    <row r="2155" spans="1:32" x14ac:dyDescent="0.25">
      <c r="A2155" t="s">
        <v>978</v>
      </c>
      <c r="B2155" t="s">
        <v>432</v>
      </c>
      <c r="C2155" s="158" t="str">
        <f t="shared" si="33"/>
        <v>1161164</v>
      </c>
      <c r="D2155">
        <v>116116</v>
      </c>
      <c r="F2155">
        <v>12</v>
      </c>
      <c r="H2155" t="s">
        <v>397</v>
      </c>
      <c r="I2155">
        <v>1030159</v>
      </c>
      <c r="J2155">
        <v>0</v>
      </c>
      <c r="K2155">
        <v>0</v>
      </c>
      <c r="L2155">
        <v>0</v>
      </c>
      <c r="M2155">
        <v>0</v>
      </c>
      <c r="N2155">
        <v>9020250</v>
      </c>
      <c r="O2155">
        <v>4</v>
      </c>
      <c r="P2155" t="s">
        <v>979</v>
      </c>
      <c r="Q2155">
        <v>1005</v>
      </c>
      <c r="R2155">
        <v>7</v>
      </c>
      <c r="S2155">
        <v>0</v>
      </c>
      <c r="T2155">
        <v>0</v>
      </c>
      <c r="V2155" t="s">
        <v>1387</v>
      </c>
      <c r="W2155">
        <v>3</v>
      </c>
      <c r="X2155" s="68">
        <v>42410</v>
      </c>
      <c r="Y2155" s="68">
        <v>36525</v>
      </c>
      <c r="Z2155">
        <v>0</v>
      </c>
      <c r="AA2155">
        <v>28</v>
      </c>
      <c r="AB2155" t="s">
        <v>432</v>
      </c>
      <c r="AE2155" t="s">
        <v>437</v>
      </c>
      <c r="AF2155">
        <v>30001</v>
      </c>
    </row>
    <row r="2156" spans="1:32" x14ac:dyDescent="0.25">
      <c r="A2156" t="s">
        <v>978</v>
      </c>
      <c r="B2156" t="s">
        <v>432</v>
      </c>
      <c r="C2156" s="158" t="str">
        <f t="shared" si="33"/>
        <v>1161161</v>
      </c>
      <c r="D2156">
        <v>116116</v>
      </c>
      <c r="F2156">
        <v>12</v>
      </c>
      <c r="H2156" t="s">
        <v>397</v>
      </c>
      <c r="I2156">
        <v>1030156</v>
      </c>
      <c r="J2156">
        <v>0</v>
      </c>
      <c r="K2156">
        <v>0</v>
      </c>
      <c r="L2156">
        <v>0</v>
      </c>
      <c r="M2156">
        <v>0</v>
      </c>
      <c r="N2156">
        <v>9020250</v>
      </c>
      <c r="O2156">
        <v>1</v>
      </c>
      <c r="P2156" t="s">
        <v>979</v>
      </c>
      <c r="Q2156">
        <v>1005</v>
      </c>
      <c r="R2156">
        <v>7</v>
      </c>
      <c r="S2156">
        <v>0</v>
      </c>
      <c r="T2156">
        <v>0</v>
      </c>
      <c r="V2156" t="s">
        <v>1387</v>
      </c>
      <c r="W2156">
        <v>3</v>
      </c>
      <c r="X2156" s="68">
        <v>42410</v>
      </c>
      <c r="Y2156" s="68">
        <v>36525</v>
      </c>
      <c r="Z2156">
        <v>0</v>
      </c>
      <c r="AA2156">
        <v>28</v>
      </c>
      <c r="AB2156" t="s">
        <v>432</v>
      </c>
      <c r="AE2156" t="s">
        <v>437</v>
      </c>
      <c r="AF2156">
        <v>30001</v>
      </c>
    </row>
    <row r="2157" spans="1:32" x14ac:dyDescent="0.25">
      <c r="A2157" t="s">
        <v>978</v>
      </c>
      <c r="B2157" t="s">
        <v>432</v>
      </c>
      <c r="C2157" s="158" t="str">
        <f t="shared" si="33"/>
        <v>1161162</v>
      </c>
      <c r="D2157">
        <v>116116</v>
      </c>
      <c r="F2157">
        <v>12</v>
      </c>
      <c r="H2157" t="s">
        <v>397</v>
      </c>
      <c r="I2157">
        <v>1030157</v>
      </c>
      <c r="J2157">
        <v>0</v>
      </c>
      <c r="K2157">
        <v>0</v>
      </c>
      <c r="L2157">
        <v>0</v>
      </c>
      <c r="M2157">
        <v>0</v>
      </c>
      <c r="N2157">
        <v>9020250</v>
      </c>
      <c r="O2157">
        <v>2</v>
      </c>
      <c r="P2157" t="s">
        <v>979</v>
      </c>
      <c r="Q2157">
        <v>1005</v>
      </c>
      <c r="R2157">
        <v>7</v>
      </c>
      <c r="S2157">
        <v>0</v>
      </c>
      <c r="T2157">
        <v>0</v>
      </c>
      <c r="V2157" t="s">
        <v>1387</v>
      </c>
      <c r="W2157">
        <v>3</v>
      </c>
      <c r="X2157" s="68">
        <v>42410</v>
      </c>
      <c r="Y2157" s="68">
        <v>36525</v>
      </c>
      <c r="Z2157">
        <v>0</v>
      </c>
      <c r="AA2157">
        <v>28</v>
      </c>
      <c r="AB2157" t="s">
        <v>432</v>
      </c>
      <c r="AE2157" t="s">
        <v>437</v>
      </c>
      <c r="AF2157">
        <v>30001</v>
      </c>
    </row>
    <row r="2158" spans="1:32" x14ac:dyDescent="0.25">
      <c r="A2158" t="s">
        <v>978</v>
      </c>
      <c r="B2158" t="s">
        <v>432</v>
      </c>
      <c r="C2158" s="158" t="str">
        <f t="shared" si="33"/>
        <v>1161163</v>
      </c>
      <c r="D2158">
        <v>116116</v>
      </c>
      <c r="F2158">
        <v>12</v>
      </c>
      <c r="H2158" t="s">
        <v>397</v>
      </c>
      <c r="I2158">
        <v>1030158</v>
      </c>
      <c r="J2158">
        <v>0</v>
      </c>
      <c r="K2158">
        <v>0</v>
      </c>
      <c r="L2158">
        <v>0</v>
      </c>
      <c r="M2158">
        <v>0</v>
      </c>
      <c r="N2158">
        <v>9020250</v>
      </c>
      <c r="O2158">
        <v>3</v>
      </c>
      <c r="P2158" t="s">
        <v>979</v>
      </c>
      <c r="Q2158">
        <v>1005</v>
      </c>
      <c r="R2158">
        <v>7</v>
      </c>
      <c r="S2158">
        <v>0</v>
      </c>
      <c r="T2158">
        <v>0</v>
      </c>
      <c r="V2158" t="s">
        <v>1387</v>
      </c>
      <c r="W2158">
        <v>3</v>
      </c>
      <c r="X2158" s="68">
        <v>42410</v>
      </c>
      <c r="Y2158" s="68">
        <v>36525</v>
      </c>
      <c r="Z2158">
        <v>0</v>
      </c>
      <c r="AA2158">
        <v>28</v>
      </c>
      <c r="AB2158" t="s">
        <v>432</v>
      </c>
      <c r="AE2158" t="s">
        <v>437</v>
      </c>
      <c r="AF2158">
        <v>30001</v>
      </c>
    </row>
    <row r="2159" spans="1:32" ht="30" x14ac:dyDescent="0.25">
      <c r="A2159" t="s">
        <v>980</v>
      </c>
      <c r="C2159" s="158" t="str">
        <f t="shared" si="33"/>
        <v>1161171</v>
      </c>
      <c r="D2159">
        <v>116117</v>
      </c>
      <c r="F2159">
        <v>12</v>
      </c>
      <c r="G2159">
        <v>1790</v>
      </c>
      <c r="I2159">
        <v>1030161</v>
      </c>
      <c r="J2159">
        <v>1</v>
      </c>
      <c r="K2159">
        <v>0</v>
      </c>
      <c r="L2159">
        <v>1</v>
      </c>
      <c r="M2159">
        <v>0</v>
      </c>
      <c r="N2159">
        <v>9020252</v>
      </c>
      <c r="O2159">
        <v>1</v>
      </c>
      <c r="P2159" t="s">
        <v>981</v>
      </c>
      <c r="Q2159">
        <v>1005</v>
      </c>
      <c r="R2159">
        <v>5</v>
      </c>
      <c r="S2159">
        <v>0</v>
      </c>
      <c r="T2159">
        <v>29747</v>
      </c>
      <c r="U2159" t="s">
        <v>542</v>
      </c>
      <c r="V2159" t="s">
        <v>1749</v>
      </c>
      <c r="W2159">
        <v>3</v>
      </c>
      <c r="X2159" s="68">
        <v>36892</v>
      </c>
      <c r="Y2159" s="68">
        <v>36525</v>
      </c>
      <c r="Z2159">
        <v>0</v>
      </c>
      <c r="AA2159">
        <v>28</v>
      </c>
      <c r="AB2159" t="s">
        <v>432</v>
      </c>
      <c r="AE2159" t="s">
        <v>437</v>
      </c>
      <c r="AF2159" s="69" t="s">
        <v>982</v>
      </c>
    </row>
    <row r="2160" spans="1:32" ht="30" x14ac:dyDescent="0.25">
      <c r="A2160" t="s">
        <v>980</v>
      </c>
      <c r="C2160" s="158" t="str">
        <f t="shared" si="33"/>
        <v>1161172</v>
      </c>
      <c r="D2160">
        <v>116117</v>
      </c>
      <c r="F2160">
        <v>12</v>
      </c>
      <c r="G2160">
        <v>1885</v>
      </c>
      <c r="I2160">
        <v>1030162</v>
      </c>
      <c r="J2160">
        <v>1</v>
      </c>
      <c r="K2160">
        <v>0</v>
      </c>
      <c r="L2160">
        <v>1</v>
      </c>
      <c r="M2160">
        <v>0</v>
      </c>
      <c r="N2160">
        <v>9020252</v>
      </c>
      <c r="O2160">
        <v>2</v>
      </c>
      <c r="P2160" t="s">
        <v>981</v>
      </c>
      <c r="Q2160">
        <v>1005</v>
      </c>
      <c r="R2160">
        <v>6</v>
      </c>
      <c r="S2160">
        <v>0</v>
      </c>
      <c r="T2160">
        <v>29747</v>
      </c>
      <c r="U2160" t="s">
        <v>542</v>
      </c>
      <c r="V2160" t="s">
        <v>1750</v>
      </c>
      <c r="W2160">
        <v>3</v>
      </c>
      <c r="X2160" s="68">
        <v>36892</v>
      </c>
      <c r="Y2160" s="68">
        <v>36525</v>
      </c>
      <c r="Z2160">
        <v>0</v>
      </c>
      <c r="AA2160">
        <v>28</v>
      </c>
      <c r="AB2160" t="s">
        <v>432</v>
      </c>
      <c r="AE2160" t="s">
        <v>437</v>
      </c>
      <c r="AF2160" s="69" t="s">
        <v>982</v>
      </c>
    </row>
    <row r="2161" spans="1:32" ht="30" x14ac:dyDescent="0.25">
      <c r="A2161" t="s">
        <v>980</v>
      </c>
      <c r="C2161" s="158" t="str">
        <f t="shared" si="33"/>
        <v>1161173</v>
      </c>
      <c r="D2161">
        <v>116117</v>
      </c>
      <c r="F2161">
        <v>12</v>
      </c>
      <c r="G2161">
        <v>2025</v>
      </c>
      <c r="I2161">
        <v>1030163</v>
      </c>
      <c r="J2161">
        <v>1</v>
      </c>
      <c r="K2161">
        <v>0</v>
      </c>
      <c r="L2161">
        <v>1</v>
      </c>
      <c r="M2161">
        <v>0</v>
      </c>
      <c r="N2161">
        <v>9020252</v>
      </c>
      <c r="O2161">
        <v>3</v>
      </c>
      <c r="P2161" t="s">
        <v>981</v>
      </c>
      <c r="Q2161">
        <v>1005</v>
      </c>
      <c r="R2161">
        <v>6</v>
      </c>
      <c r="S2161">
        <v>0</v>
      </c>
      <c r="T2161">
        <v>29747</v>
      </c>
      <c r="U2161" t="s">
        <v>542</v>
      </c>
      <c r="V2161" t="s">
        <v>1751</v>
      </c>
      <c r="W2161">
        <v>3</v>
      </c>
      <c r="X2161" s="68">
        <v>36892</v>
      </c>
      <c r="Y2161" s="68">
        <v>36525</v>
      </c>
      <c r="Z2161">
        <v>0</v>
      </c>
      <c r="AA2161">
        <v>28</v>
      </c>
      <c r="AB2161" t="s">
        <v>432</v>
      </c>
      <c r="AE2161" t="s">
        <v>437</v>
      </c>
      <c r="AF2161" s="69" t="s">
        <v>982</v>
      </c>
    </row>
    <row r="2162" spans="1:32" ht="30" x14ac:dyDescent="0.25">
      <c r="A2162" t="s">
        <v>980</v>
      </c>
      <c r="C2162" s="158" t="str">
        <f t="shared" si="33"/>
        <v>1161174</v>
      </c>
      <c r="D2162">
        <v>116117</v>
      </c>
      <c r="F2162">
        <v>12</v>
      </c>
      <c r="G2162">
        <v>1980</v>
      </c>
      <c r="I2162">
        <v>1030164</v>
      </c>
      <c r="J2162">
        <v>1</v>
      </c>
      <c r="K2162">
        <v>0</v>
      </c>
      <c r="L2162">
        <v>1</v>
      </c>
      <c r="M2162">
        <v>0</v>
      </c>
      <c r="N2162">
        <v>9020252</v>
      </c>
      <c r="O2162">
        <v>4</v>
      </c>
      <c r="P2162" t="s">
        <v>981</v>
      </c>
      <c r="Q2162">
        <v>1005</v>
      </c>
      <c r="R2162">
        <v>6</v>
      </c>
      <c r="S2162">
        <v>0</v>
      </c>
      <c r="T2162">
        <v>29747</v>
      </c>
      <c r="U2162" t="s">
        <v>542</v>
      </c>
      <c r="V2162" t="s">
        <v>1752</v>
      </c>
      <c r="W2162">
        <v>3</v>
      </c>
      <c r="X2162" s="68">
        <v>36892</v>
      </c>
      <c r="Y2162" s="68">
        <v>36525</v>
      </c>
      <c r="Z2162">
        <v>0</v>
      </c>
      <c r="AA2162">
        <v>28</v>
      </c>
      <c r="AB2162" t="s">
        <v>432</v>
      </c>
      <c r="AE2162" t="s">
        <v>437</v>
      </c>
      <c r="AF2162" s="69" t="s">
        <v>982</v>
      </c>
    </row>
    <row r="2163" spans="1:32" ht="30" x14ac:dyDescent="0.25">
      <c r="A2163" t="s">
        <v>980</v>
      </c>
      <c r="C2163" s="158" t="str">
        <f t="shared" si="33"/>
        <v>1161175</v>
      </c>
      <c r="D2163">
        <v>116117</v>
      </c>
      <c r="F2163">
        <v>12</v>
      </c>
      <c r="G2163">
        <v>2130</v>
      </c>
      <c r="I2163">
        <v>1030165</v>
      </c>
      <c r="J2163">
        <v>1</v>
      </c>
      <c r="K2163">
        <v>0</v>
      </c>
      <c r="L2163">
        <v>1</v>
      </c>
      <c r="M2163">
        <v>0</v>
      </c>
      <c r="N2163">
        <v>9020252</v>
      </c>
      <c r="O2163">
        <v>5</v>
      </c>
      <c r="P2163" t="s">
        <v>981</v>
      </c>
      <c r="Q2163">
        <v>1005</v>
      </c>
      <c r="R2163">
        <v>6</v>
      </c>
      <c r="S2163">
        <v>0</v>
      </c>
      <c r="T2163">
        <v>29747</v>
      </c>
      <c r="U2163" t="s">
        <v>542</v>
      </c>
      <c r="V2163" t="s">
        <v>1753</v>
      </c>
      <c r="W2163">
        <v>3</v>
      </c>
      <c r="X2163" s="68">
        <v>36892</v>
      </c>
      <c r="Y2163" s="68">
        <v>36525</v>
      </c>
      <c r="Z2163">
        <v>0</v>
      </c>
      <c r="AA2163">
        <v>28</v>
      </c>
      <c r="AB2163" t="s">
        <v>432</v>
      </c>
      <c r="AE2163" t="s">
        <v>437</v>
      </c>
      <c r="AF2163" s="69" t="s">
        <v>982</v>
      </c>
    </row>
    <row r="2164" spans="1:32" x14ac:dyDescent="0.25">
      <c r="A2164" t="s">
        <v>978</v>
      </c>
      <c r="B2164" t="s">
        <v>432</v>
      </c>
      <c r="C2164" s="158" t="str">
        <f t="shared" si="33"/>
        <v>1161165</v>
      </c>
      <c r="D2164">
        <v>116116</v>
      </c>
      <c r="F2164">
        <v>12</v>
      </c>
      <c r="H2164" t="s">
        <v>397</v>
      </c>
      <c r="I2164">
        <v>1030160</v>
      </c>
      <c r="J2164">
        <v>0</v>
      </c>
      <c r="K2164">
        <v>0</v>
      </c>
      <c r="L2164">
        <v>0</v>
      </c>
      <c r="M2164">
        <v>0</v>
      </c>
      <c r="N2164">
        <v>9020250</v>
      </c>
      <c r="O2164">
        <v>5</v>
      </c>
      <c r="P2164" t="s">
        <v>979</v>
      </c>
      <c r="Q2164">
        <v>1005</v>
      </c>
      <c r="R2164">
        <v>7</v>
      </c>
      <c r="S2164">
        <v>0</v>
      </c>
      <c r="T2164">
        <v>0</v>
      </c>
      <c r="V2164" t="s">
        <v>1387</v>
      </c>
      <c r="W2164">
        <v>3</v>
      </c>
      <c r="X2164" s="68">
        <v>42410</v>
      </c>
      <c r="Y2164" s="68">
        <v>36525</v>
      </c>
      <c r="Z2164">
        <v>0</v>
      </c>
      <c r="AA2164">
        <v>28</v>
      </c>
      <c r="AB2164" t="s">
        <v>432</v>
      </c>
      <c r="AE2164" t="s">
        <v>437</v>
      </c>
      <c r="AF2164">
        <v>30001</v>
      </c>
    </row>
    <row r="2165" spans="1:32" x14ac:dyDescent="0.25">
      <c r="A2165" t="s">
        <v>983</v>
      </c>
      <c r="B2165" t="s">
        <v>448</v>
      </c>
      <c r="C2165" s="158" t="str">
        <f t="shared" si="33"/>
        <v>1111304</v>
      </c>
      <c r="D2165">
        <v>111130</v>
      </c>
      <c r="F2165">
        <v>12</v>
      </c>
      <c r="G2165">
        <v>5985</v>
      </c>
      <c r="I2165">
        <v>1020356</v>
      </c>
      <c r="J2165">
        <v>1</v>
      </c>
      <c r="K2165">
        <v>0</v>
      </c>
      <c r="L2165">
        <v>0</v>
      </c>
      <c r="M2165">
        <v>0</v>
      </c>
      <c r="N2165">
        <v>9020230</v>
      </c>
      <c r="O2165">
        <v>4</v>
      </c>
      <c r="P2165" t="s">
        <v>984</v>
      </c>
      <c r="Q2165">
        <v>1005</v>
      </c>
      <c r="R2165">
        <v>6</v>
      </c>
      <c r="S2165">
        <v>0</v>
      </c>
      <c r="T2165">
        <v>0</v>
      </c>
      <c r="V2165" t="s">
        <v>1387</v>
      </c>
      <c r="W2165">
        <v>3</v>
      </c>
      <c r="X2165" s="68">
        <v>42354</v>
      </c>
      <c r="Y2165" s="68">
        <v>36525</v>
      </c>
      <c r="Z2165">
        <v>1</v>
      </c>
      <c r="AA2165">
        <v>55</v>
      </c>
      <c r="AB2165" t="s">
        <v>448</v>
      </c>
      <c r="AE2165" t="s">
        <v>389</v>
      </c>
      <c r="AF2165">
        <v>30000</v>
      </c>
    </row>
    <row r="2166" spans="1:32" x14ac:dyDescent="0.25">
      <c r="A2166" t="s">
        <v>985</v>
      </c>
      <c r="B2166" t="s">
        <v>448</v>
      </c>
      <c r="C2166" s="158" t="str">
        <f t="shared" si="33"/>
        <v>1111252</v>
      </c>
      <c r="D2166">
        <v>111125</v>
      </c>
      <c r="F2166">
        <v>12</v>
      </c>
      <c r="G2166">
        <v>35400</v>
      </c>
      <c r="I2166">
        <v>1020329</v>
      </c>
      <c r="J2166">
        <v>1</v>
      </c>
      <c r="K2166">
        <v>0</v>
      </c>
      <c r="L2166">
        <v>0</v>
      </c>
      <c r="M2166">
        <v>0</v>
      </c>
      <c r="N2166">
        <v>9020230</v>
      </c>
      <c r="O2166">
        <v>2</v>
      </c>
      <c r="P2166" t="s">
        <v>986</v>
      </c>
      <c r="Q2166">
        <v>1005</v>
      </c>
      <c r="R2166">
        <v>6</v>
      </c>
      <c r="S2166">
        <v>0</v>
      </c>
      <c r="T2166">
        <v>0</v>
      </c>
      <c r="V2166" t="s">
        <v>1387</v>
      </c>
      <c r="W2166">
        <v>3</v>
      </c>
      <c r="X2166" s="68">
        <v>42354</v>
      </c>
      <c r="Y2166" s="68">
        <v>36525</v>
      </c>
      <c r="Z2166">
        <v>1</v>
      </c>
      <c r="AA2166">
        <v>55</v>
      </c>
      <c r="AB2166" t="s">
        <v>448</v>
      </c>
      <c r="AE2166" t="s">
        <v>389</v>
      </c>
      <c r="AF2166">
        <v>30000</v>
      </c>
    </row>
    <row r="2167" spans="1:32" x14ac:dyDescent="0.25">
      <c r="A2167" t="s">
        <v>985</v>
      </c>
      <c r="B2167" t="s">
        <v>448</v>
      </c>
      <c r="C2167" s="158" t="str">
        <f t="shared" si="33"/>
        <v>1111253</v>
      </c>
      <c r="D2167">
        <v>111125</v>
      </c>
      <c r="F2167">
        <v>12</v>
      </c>
      <c r="G2167">
        <v>43600</v>
      </c>
      <c r="I2167">
        <v>1020330</v>
      </c>
      <c r="J2167">
        <v>1</v>
      </c>
      <c r="K2167">
        <v>0</v>
      </c>
      <c r="L2167">
        <v>0</v>
      </c>
      <c r="M2167">
        <v>0</v>
      </c>
      <c r="N2167">
        <v>9020230</v>
      </c>
      <c r="O2167">
        <v>3</v>
      </c>
      <c r="P2167" t="s">
        <v>986</v>
      </c>
      <c r="Q2167">
        <v>1005</v>
      </c>
      <c r="R2167">
        <v>6</v>
      </c>
      <c r="S2167">
        <v>0</v>
      </c>
      <c r="T2167">
        <v>0</v>
      </c>
      <c r="V2167" t="s">
        <v>1387</v>
      </c>
      <c r="W2167">
        <v>3</v>
      </c>
      <c r="X2167" s="68">
        <v>42354</v>
      </c>
      <c r="Y2167" s="68">
        <v>36525</v>
      </c>
      <c r="Z2167">
        <v>1</v>
      </c>
      <c r="AA2167">
        <v>55</v>
      </c>
      <c r="AB2167" t="s">
        <v>448</v>
      </c>
      <c r="AE2167" t="s">
        <v>389</v>
      </c>
      <c r="AF2167">
        <v>30000</v>
      </c>
    </row>
    <row r="2168" spans="1:32" x14ac:dyDescent="0.25">
      <c r="A2168" t="s">
        <v>985</v>
      </c>
      <c r="B2168" t="s">
        <v>448</v>
      </c>
      <c r="C2168" s="158" t="str">
        <f t="shared" si="33"/>
        <v>1111254</v>
      </c>
      <c r="D2168">
        <v>111125</v>
      </c>
      <c r="F2168">
        <v>12</v>
      </c>
      <c r="G2168">
        <v>37170</v>
      </c>
      <c r="I2168">
        <v>1020331</v>
      </c>
      <c r="J2168">
        <v>1</v>
      </c>
      <c r="K2168">
        <v>0</v>
      </c>
      <c r="L2168">
        <v>0</v>
      </c>
      <c r="M2168">
        <v>0</v>
      </c>
      <c r="N2168">
        <v>9020230</v>
      </c>
      <c r="O2168">
        <v>4</v>
      </c>
      <c r="P2168" t="s">
        <v>986</v>
      </c>
      <c r="Q2168">
        <v>1005</v>
      </c>
      <c r="R2168">
        <v>6</v>
      </c>
      <c r="S2168">
        <v>0</v>
      </c>
      <c r="T2168">
        <v>0</v>
      </c>
      <c r="V2168" t="s">
        <v>1387</v>
      </c>
      <c r="W2168">
        <v>3</v>
      </c>
      <c r="X2168" s="68">
        <v>42354</v>
      </c>
      <c r="Y2168" s="68">
        <v>36525</v>
      </c>
      <c r="Z2168">
        <v>1</v>
      </c>
      <c r="AA2168">
        <v>55</v>
      </c>
      <c r="AB2168" t="s">
        <v>448</v>
      </c>
      <c r="AE2168" t="s">
        <v>389</v>
      </c>
      <c r="AF2168">
        <v>30000</v>
      </c>
    </row>
    <row r="2169" spans="1:32" x14ac:dyDescent="0.25">
      <c r="A2169" t="s">
        <v>985</v>
      </c>
      <c r="B2169" t="s">
        <v>448</v>
      </c>
      <c r="C2169" s="158" t="str">
        <f t="shared" si="33"/>
        <v>1111255</v>
      </c>
      <c r="D2169">
        <v>111125</v>
      </c>
      <c r="F2169">
        <v>12</v>
      </c>
      <c r="G2169">
        <v>45780</v>
      </c>
      <c r="I2169">
        <v>1020332</v>
      </c>
      <c r="J2169">
        <v>1</v>
      </c>
      <c r="K2169">
        <v>0</v>
      </c>
      <c r="L2169">
        <v>0</v>
      </c>
      <c r="M2169">
        <v>0</v>
      </c>
      <c r="N2169">
        <v>9020230</v>
      </c>
      <c r="O2169">
        <v>5</v>
      </c>
      <c r="P2169" t="s">
        <v>986</v>
      </c>
      <c r="Q2169">
        <v>1005</v>
      </c>
      <c r="R2169">
        <v>6</v>
      </c>
      <c r="S2169">
        <v>0</v>
      </c>
      <c r="T2169">
        <v>0</v>
      </c>
      <c r="V2169" t="s">
        <v>1387</v>
      </c>
      <c r="W2169">
        <v>3</v>
      </c>
      <c r="X2169" s="68">
        <v>42354</v>
      </c>
      <c r="Y2169" s="68">
        <v>36525</v>
      </c>
      <c r="Z2169">
        <v>1</v>
      </c>
      <c r="AA2169">
        <v>55</v>
      </c>
      <c r="AB2169" t="s">
        <v>448</v>
      </c>
      <c r="AE2169" t="s">
        <v>389</v>
      </c>
      <c r="AF2169">
        <v>30000</v>
      </c>
    </row>
    <row r="2170" spans="1:32" x14ac:dyDescent="0.25">
      <c r="A2170" t="s">
        <v>987</v>
      </c>
      <c r="B2170" t="s">
        <v>448</v>
      </c>
      <c r="C2170" s="158" t="str">
        <f t="shared" si="33"/>
        <v>1111261</v>
      </c>
      <c r="D2170">
        <v>111126</v>
      </c>
      <c r="F2170">
        <v>12</v>
      </c>
      <c r="G2170">
        <v>31400</v>
      </c>
      <c r="I2170">
        <v>1020333</v>
      </c>
      <c r="J2170">
        <v>1</v>
      </c>
      <c r="K2170">
        <v>0</v>
      </c>
      <c r="L2170">
        <v>0</v>
      </c>
      <c r="M2170">
        <v>0</v>
      </c>
      <c r="N2170">
        <v>9020230</v>
      </c>
      <c r="O2170">
        <v>1</v>
      </c>
      <c r="P2170" t="s">
        <v>988</v>
      </c>
      <c r="Q2170">
        <v>1005</v>
      </c>
      <c r="R2170">
        <v>6</v>
      </c>
      <c r="S2170">
        <v>0</v>
      </c>
      <c r="T2170">
        <v>0</v>
      </c>
      <c r="V2170" t="s">
        <v>1387</v>
      </c>
      <c r="W2170">
        <v>3</v>
      </c>
      <c r="X2170" s="68">
        <v>42354</v>
      </c>
      <c r="Y2170" s="68">
        <v>36525</v>
      </c>
      <c r="Z2170">
        <v>1</v>
      </c>
      <c r="AA2170">
        <v>55</v>
      </c>
      <c r="AB2170" t="s">
        <v>448</v>
      </c>
      <c r="AE2170" t="s">
        <v>389</v>
      </c>
      <c r="AF2170">
        <v>30000</v>
      </c>
    </row>
    <row r="2171" spans="1:32" x14ac:dyDescent="0.25">
      <c r="A2171" t="s">
        <v>987</v>
      </c>
      <c r="B2171" t="s">
        <v>448</v>
      </c>
      <c r="C2171" s="158" t="str">
        <f t="shared" si="33"/>
        <v>1111262</v>
      </c>
      <c r="D2171">
        <v>111126</v>
      </c>
      <c r="F2171">
        <v>12</v>
      </c>
      <c r="G2171">
        <v>39100</v>
      </c>
      <c r="I2171">
        <v>1020334</v>
      </c>
      <c r="J2171">
        <v>1</v>
      </c>
      <c r="K2171">
        <v>0</v>
      </c>
      <c r="L2171">
        <v>0</v>
      </c>
      <c r="M2171">
        <v>0</v>
      </c>
      <c r="N2171">
        <v>9020230</v>
      </c>
      <c r="O2171">
        <v>2</v>
      </c>
      <c r="P2171" t="s">
        <v>988</v>
      </c>
      <c r="Q2171">
        <v>1005</v>
      </c>
      <c r="R2171">
        <v>6</v>
      </c>
      <c r="S2171">
        <v>0</v>
      </c>
      <c r="T2171">
        <v>0</v>
      </c>
      <c r="V2171" t="s">
        <v>1387</v>
      </c>
      <c r="W2171">
        <v>3</v>
      </c>
      <c r="X2171" s="68">
        <v>42354</v>
      </c>
      <c r="Y2171" s="68">
        <v>36525</v>
      </c>
      <c r="Z2171">
        <v>1</v>
      </c>
      <c r="AA2171">
        <v>55</v>
      </c>
      <c r="AB2171" t="s">
        <v>448</v>
      </c>
      <c r="AE2171" t="s">
        <v>389</v>
      </c>
      <c r="AF2171">
        <v>30000</v>
      </c>
    </row>
    <row r="2172" spans="1:32" x14ac:dyDescent="0.25">
      <c r="A2172" t="s">
        <v>987</v>
      </c>
      <c r="B2172" t="s">
        <v>448</v>
      </c>
      <c r="C2172" s="158" t="str">
        <f t="shared" si="33"/>
        <v>1111263</v>
      </c>
      <c r="D2172">
        <v>111126</v>
      </c>
      <c r="F2172">
        <v>12</v>
      </c>
      <c r="G2172">
        <v>48800</v>
      </c>
      <c r="I2172">
        <v>1020335</v>
      </c>
      <c r="J2172">
        <v>1</v>
      </c>
      <c r="K2172">
        <v>0</v>
      </c>
      <c r="L2172">
        <v>0</v>
      </c>
      <c r="M2172">
        <v>0</v>
      </c>
      <c r="N2172">
        <v>9020230</v>
      </c>
      <c r="O2172">
        <v>3</v>
      </c>
      <c r="P2172" t="s">
        <v>988</v>
      </c>
      <c r="Q2172">
        <v>1005</v>
      </c>
      <c r="R2172">
        <v>6</v>
      </c>
      <c r="S2172">
        <v>0</v>
      </c>
      <c r="T2172">
        <v>0</v>
      </c>
      <c r="V2172" t="s">
        <v>1387</v>
      </c>
      <c r="W2172">
        <v>3</v>
      </c>
      <c r="X2172" s="68">
        <v>42354</v>
      </c>
      <c r="Y2172" s="68">
        <v>36525</v>
      </c>
      <c r="Z2172">
        <v>1</v>
      </c>
      <c r="AA2172">
        <v>55</v>
      </c>
      <c r="AB2172" t="s">
        <v>448</v>
      </c>
      <c r="AE2172" t="s">
        <v>389</v>
      </c>
      <c r="AF2172">
        <v>30000</v>
      </c>
    </row>
    <row r="2173" spans="1:32" x14ac:dyDescent="0.25">
      <c r="A2173" t="s">
        <v>987</v>
      </c>
      <c r="B2173" t="s">
        <v>448</v>
      </c>
      <c r="C2173" s="158" t="str">
        <f t="shared" si="33"/>
        <v>1111264</v>
      </c>
      <c r="D2173">
        <v>111126</v>
      </c>
      <c r="F2173">
        <v>12</v>
      </c>
      <c r="G2173">
        <v>41055</v>
      </c>
      <c r="I2173">
        <v>1020336</v>
      </c>
      <c r="J2173">
        <v>1</v>
      </c>
      <c r="K2173">
        <v>0</v>
      </c>
      <c r="L2173">
        <v>0</v>
      </c>
      <c r="M2173">
        <v>0</v>
      </c>
      <c r="N2173">
        <v>9020230</v>
      </c>
      <c r="O2173">
        <v>4</v>
      </c>
      <c r="P2173" t="s">
        <v>988</v>
      </c>
      <c r="Q2173">
        <v>1005</v>
      </c>
      <c r="R2173">
        <v>6</v>
      </c>
      <c r="S2173">
        <v>0</v>
      </c>
      <c r="T2173">
        <v>0</v>
      </c>
      <c r="V2173" t="s">
        <v>1387</v>
      </c>
      <c r="W2173">
        <v>3</v>
      </c>
      <c r="X2173" s="68">
        <v>42354</v>
      </c>
      <c r="Y2173" s="68">
        <v>36525</v>
      </c>
      <c r="Z2173">
        <v>1</v>
      </c>
      <c r="AA2173">
        <v>55</v>
      </c>
      <c r="AB2173" t="s">
        <v>448</v>
      </c>
      <c r="AE2173" t="s">
        <v>389</v>
      </c>
      <c r="AF2173">
        <v>30000</v>
      </c>
    </row>
    <row r="2174" spans="1:32" x14ac:dyDescent="0.25">
      <c r="A2174" t="s">
        <v>987</v>
      </c>
      <c r="B2174" t="s">
        <v>448</v>
      </c>
      <c r="C2174" s="158" t="str">
        <f t="shared" si="33"/>
        <v>1111265</v>
      </c>
      <c r="D2174">
        <v>111126</v>
      </c>
      <c r="F2174">
        <v>12</v>
      </c>
      <c r="G2174">
        <v>51240</v>
      </c>
      <c r="I2174">
        <v>1020337</v>
      </c>
      <c r="J2174">
        <v>1</v>
      </c>
      <c r="K2174">
        <v>0</v>
      </c>
      <c r="L2174">
        <v>0</v>
      </c>
      <c r="M2174">
        <v>0</v>
      </c>
      <c r="N2174">
        <v>9020230</v>
      </c>
      <c r="O2174">
        <v>5</v>
      </c>
      <c r="P2174" t="s">
        <v>988</v>
      </c>
      <c r="Q2174">
        <v>1005</v>
      </c>
      <c r="R2174">
        <v>6</v>
      </c>
      <c r="S2174">
        <v>0</v>
      </c>
      <c r="T2174">
        <v>0</v>
      </c>
      <c r="V2174" t="s">
        <v>1387</v>
      </c>
      <c r="W2174">
        <v>3</v>
      </c>
      <c r="X2174" s="68">
        <v>42354</v>
      </c>
      <c r="Y2174" s="68">
        <v>36525</v>
      </c>
      <c r="Z2174">
        <v>1</v>
      </c>
      <c r="AA2174">
        <v>55</v>
      </c>
      <c r="AB2174" t="s">
        <v>448</v>
      </c>
      <c r="AE2174" t="s">
        <v>389</v>
      </c>
      <c r="AF2174">
        <v>30000</v>
      </c>
    </row>
    <row r="2175" spans="1:32" x14ac:dyDescent="0.25">
      <c r="A2175" t="s">
        <v>989</v>
      </c>
      <c r="B2175" t="s">
        <v>448</v>
      </c>
      <c r="C2175" s="158" t="str">
        <f t="shared" si="33"/>
        <v>1111271</v>
      </c>
      <c r="D2175">
        <v>111127</v>
      </c>
      <c r="F2175">
        <v>12</v>
      </c>
      <c r="G2175">
        <v>34200</v>
      </c>
      <c r="I2175">
        <v>1020338</v>
      </c>
      <c r="J2175">
        <v>1</v>
      </c>
      <c r="K2175">
        <v>0</v>
      </c>
      <c r="L2175">
        <v>0</v>
      </c>
      <c r="M2175">
        <v>0</v>
      </c>
      <c r="N2175">
        <v>9020230</v>
      </c>
      <c r="O2175">
        <v>1</v>
      </c>
      <c r="P2175" t="s">
        <v>990</v>
      </c>
      <c r="Q2175">
        <v>1005</v>
      </c>
      <c r="R2175">
        <v>6</v>
      </c>
      <c r="S2175">
        <v>0</v>
      </c>
      <c r="T2175">
        <v>0</v>
      </c>
      <c r="V2175" t="s">
        <v>1387</v>
      </c>
      <c r="W2175">
        <v>3</v>
      </c>
      <c r="X2175" s="68">
        <v>42354</v>
      </c>
      <c r="Y2175" s="68">
        <v>36525</v>
      </c>
      <c r="Z2175">
        <v>1</v>
      </c>
      <c r="AA2175">
        <v>55</v>
      </c>
      <c r="AB2175" t="s">
        <v>448</v>
      </c>
      <c r="AE2175" t="s">
        <v>389</v>
      </c>
      <c r="AF2175">
        <v>30000</v>
      </c>
    </row>
    <row r="2176" spans="1:32" x14ac:dyDescent="0.25">
      <c r="A2176" t="s">
        <v>989</v>
      </c>
      <c r="B2176" t="s">
        <v>448</v>
      </c>
      <c r="C2176" s="158" t="str">
        <f t="shared" si="33"/>
        <v>1111272</v>
      </c>
      <c r="D2176">
        <v>111127</v>
      </c>
      <c r="F2176">
        <v>12</v>
      </c>
      <c r="G2176">
        <v>42600</v>
      </c>
      <c r="I2176">
        <v>1020339</v>
      </c>
      <c r="J2176">
        <v>1</v>
      </c>
      <c r="K2176">
        <v>0</v>
      </c>
      <c r="L2176">
        <v>0</v>
      </c>
      <c r="M2176">
        <v>0</v>
      </c>
      <c r="N2176">
        <v>9020230</v>
      </c>
      <c r="O2176">
        <v>2</v>
      </c>
      <c r="P2176" t="s">
        <v>990</v>
      </c>
      <c r="Q2176">
        <v>1005</v>
      </c>
      <c r="R2176">
        <v>6</v>
      </c>
      <c r="S2176">
        <v>0</v>
      </c>
      <c r="T2176">
        <v>0</v>
      </c>
      <c r="V2176" t="s">
        <v>1387</v>
      </c>
      <c r="W2176">
        <v>3</v>
      </c>
      <c r="X2176" s="68">
        <v>42354</v>
      </c>
      <c r="Y2176" s="68">
        <v>36525</v>
      </c>
      <c r="Z2176">
        <v>1</v>
      </c>
      <c r="AA2176">
        <v>55</v>
      </c>
      <c r="AB2176" t="s">
        <v>448</v>
      </c>
      <c r="AE2176" t="s">
        <v>389</v>
      </c>
      <c r="AF2176">
        <v>30000</v>
      </c>
    </row>
    <row r="2177" spans="1:32" x14ac:dyDescent="0.25">
      <c r="A2177" t="s">
        <v>989</v>
      </c>
      <c r="B2177" t="s">
        <v>448</v>
      </c>
      <c r="C2177" s="158" t="str">
        <f t="shared" si="33"/>
        <v>1111273</v>
      </c>
      <c r="D2177">
        <v>111127</v>
      </c>
      <c r="F2177">
        <v>12</v>
      </c>
      <c r="G2177">
        <v>53300</v>
      </c>
      <c r="I2177">
        <v>1020340</v>
      </c>
      <c r="J2177">
        <v>1</v>
      </c>
      <c r="K2177">
        <v>0</v>
      </c>
      <c r="L2177">
        <v>0</v>
      </c>
      <c r="M2177">
        <v>0</v>
      </c>
      <c r="N2177">
        <v>9020230</v>
      </c>
      <c r="O2177">
        <v>3</v>
      </c>
      <c r="P2177" t="s">
        <v>990</v>
      </c>
      <c r="Q2177">
        <v>1005</v>
      </c>
      <c r="R2177">
        <v>6</v>
      </c>
      <c r="S2177">
        <v>0</v>
      </c>
      <c r="T2177">
        <v>0</v>
      </c>
      <c r="V2177" t="s">
        <v>1387</v>
      </c>
      <c r="W2177">
        <v>3</v>
      </c>
      <c r="X2177" s="68">
        <v>42354</v>
      </c>
      <c r="Y2177" s="68">
        <v>36525</v>
      </c>
      <c r="Z2177">
        <v>1</v>
      </c>
      <c r="AA2177">
        <v>55</v>
      </c>
      <c r="AB2177" t="s">
        <v>448</v>
      </c>
      <c r="AE2177" t="s">
        <v>389</v>
      </c>
      <c r="AF2177">
        <v>30000</v>
      </c>
    </row>
    <row r="2178" spans="1:32" x14ac:dyDescent="0.25">
      <c r="A2178" t="s">
        <v>989</v>
      </c>
      <c r="B2178" t="s">
        <v>448</v>
      </c>
      <c r="C2178" s="158" t="str">
        <f t="shared" si="33"/>
        <v>1111274</v>
      </c>
      <c r="D2178">
        <v>111127</v>
      </c>
      <c r="F2178">
        <v>12</v>
      </c>
      <c r="G2178">
        <v>44730</v>
      </c>
      <c r="I2178">
        <v>1020341</v>
      </c>
      <c r="J2178">
        <v>1</v>
      </c>
      <c r="K2178">
        <v>0</v>
      </c>
      <c r="L2178">
        <v>0</v>
      </c>
      <c r="M2178">
        <v>0</v>
      </c>
      <c r="N2178">
        <v>9020230</v>
      </c>
      <c r="O2178">
        <v>4</v>
      </c>
      <c r="P2178" t="s">
        <v>990</v>
      </c>
      <c r="Q2178">
        <v>1005</v>
      </c>
      <c r="R2178">
        <v>6</v>
      </c>
      <c r="S2178">
        <v>0</v>
      </c>
      <c r="T2178">
        <v>0</v>
      </c>
      <c r="V2178" t="s">
        <v>1387</v>
      </c>
      <c r="W2178">
        <v>3</v>
      </c>
      <c r="X2178" s="68">
        <v>42354</v>
      </c>
      <c r="Y2178" s="68">
        <v>36525</v>
      </c>
      <c r="Z2178">
        <v>1</v>
      </c>
      <c r="AA2178">
        <v>55</v>
      </c>
      <c r="AB2178" t="s">
        <v>448</v>
      </c>
      <c r="AE2178" t="s">
        <v>389</v>
      </c>
      <c r="AF2178">
        <v>30000</v>
      </c>
    </row>
    <row r="2179" spans="1:32" x14ac:dyDescent="0.25">
      <c r="A2179" t="s">
        <v>989</v>
      </c>
      <c r="B2179" t="s">
        <v>448</v>
      </c>
      <c r="C2179" s="158" t="str">
        <f t="shared" ref="C2179:C2242" si="34">D2179&amp;O2179</f>
        <v>1111275</v>
      </c>
      <c r="D2179">
        <v>111127</v>
      </c>
      <c r="F2179">
        <v>12</v>
      </c>
      <c r="G2179">
        <v>55965</v>
      </c>
      <c r="I2179">
        <v>1020342</v>
      </c>
      <c r="J2179">
        <v>1</v>
      </c>
      <c r="K2179">
        <v>0</v>
      </c>
      <c r="L2179">
        <v>0</v>
      </c>
      <c r="M2179">
        <v>0</v>
      </c>
      <c r="N2179">
        <v>9020230</v>
      </c>
      <c r="O2179">
        <v>5</v>
      </c>
      <c r="P2179" t="s">
        <v>990</v>
      </c>
      <c r="Q2179">
        <v>1005</v>
      </c>
      <c r="R2179">
        <v>6</v>
      </c>
      <c r="S2179">
        <v>0</v>
      </c>
      <c r="T2179">
        <v>0</v>
      </c>
      <c r="V2179" t="s">
        <v>1387</v>
      </c>
      <c r="W2179">
        <v>3</v>
      </c>
      <c r="X2179" s="68">
        <v>42354</v>
      </c>
      <c r="Y2179" s="68">
        <v>36525</v>
      </c>
      <c r="Z2179">
        <v>1</v>
      </c>
      <c r="AA2179">
        <v>55</v>
      </c>
      <c r="AB2179" t="s">
        <v>448</v>
      </c>
      <c r="AE2179" t="s">
        <v>389</v>
      </c>
      <c r="AF2179">
        <v>30000</v>
      </c>
    </row>
    <row r="2180" spans="1:32" x14ac:dyDescent="0.25">
      <c r="A2180" t="s">
        <v>991</v>
      </c>
      <c r="B2180" t="s">
        <v>448</v>
      </c>
      <c r="C2180" s="158" t="str">
        <f t="shared" si="34"/>
        <v>1111281</v>
      </c>
      <c r="D2180">
        <v>111128</v>
      </c>
      <c r="F2180">
        <v>12</v>
      </c>
      <c r="G2180">
        <v>37100</v>
      </c>
      <c r="I2180">
        <v>1020343</v>
      </c>
      <c r="J2180">
        <v>1</v>
      </c>
      <c r="K2180">
        <v>0</v>
      </c>
      <c r="L2180">
        <v>0</v>
      </c>
      <c r="M2180">
        <v>0</v>
      </c>
      <c r="N2180">
        <v>9020230</v>
      </c>
      <c r="O2180">
        <v>1</v>
      </c>
      <c r="P2180" t="s">
        <v>992</v>
      </c>
      <c r="Q2180">
        <v>1005</v>
      </c>
      <c r="R2180">
        <v>6</v>
      </c>
      <c r="S2180">
        <v>0</v>
      </c>
      <c r="T2180">
        <v>0</v>
      </c>
      <c r="V2180" t="s">
        <v>1387</v>
      </c>
      <c r="W2180">
        <v>3</v>
      </c>
      <c r="X2180" s="68">
        <v>42354</v>
      </c>
      <c r="Y2180" s="68">
        <v>36525</v>
      </c>
      <c r="Z2180">
        <v>1</v>
      </c>
      <c r="AA2180">
        <v>55</v>
      </c>
      <c r="AB2180" t="s">
        <v>448</v>
      </c>
      <c r="AE2180" t="s">
        <v>389</v>
      </c>
      <c r="AF2180">
        <v>30000</v>
      </c>
    </row>
    <row r="2181" spans="1:32" x14ac:dyDescent="0.25">
      <c r="A2181" t="s">
        <v>991</v>
      </c>
      <c r="B2181" t="s">
        <v>448</v>
      </c>
      <c r="C2181" s="158" t="str">
        <f t="shared" si="34"/>
        <v>1111282</v>
      </c>
      <c r="D2181">
        <v>111128</v>
      </c>
      <c r="F2181">
        <v>12</v>
      </c>
      <c r="G2181">
        <v>46200</v>
      </c>
      <c r="I2181">
        <v>1020344</v>
      </c>
      <c r="J2181">
        <v>1</v>
      </c>
      <c r="K2181">
        <v>0</v>
      </c>
      <c r="L2181">
        <v>0</v>
      </c>
      <c r="M2181">
        <v>0</v>
      </c>
      <c r="N2181">
        <v>9020230</v>
      </c>
      <c r="O2181">
        <v>2</v>
      </c>
      <c r="P2181" t="s">
        <v>992</v>
      </c>
      <c r="Q2181">
        <v>1005</v>
      </c>
      <c r="R2181">
        <v>6</v>
      </c>
      <c r="S2181">
        <v>0</v>
      </c>
      <c r="T2181">
        <v>0</v>
      </c>
      <c r="V2181" t="s">
        <v>1387</v>
      </c>
      <c r="W2181">
        <v>3</v>
      </c>
      <c r="X2181" s="68">
        <v>42354</v>
      </c>
      <c r="Y2181" s="68">
        <v>36525</v>
      </c>
      <c r="Z2181">
        <v>1</v>
      </c>
      <c r="AA2181">
        <v>55</v>
      </c>
      <c r="AB2181" t="s">
        <v>448</v>
      </c>
      <c r="AE2181" t="s">
        <v>389</v>
      </c>
      <c r="AF2181">
        <v>30000</v>
      </c>
    </row>
    <row r="2182" spans="1:32" x14ac:dyDescent="0.25">
      <c r="A2182" t="s">
        <v>991</v>
      </c>
      <c r="B2182" t="s">
        <v>448</v>
      </c>
      <c r="C2182" s="158" t="str">
        <f t="shared" si="34"/>
        <v>1111283</v>
      </c>
      <c r="D2182">
        <v>111128</v>
      </c>
      <c r="F2182">
        <v>12</v>
      </c>
      <c r="G2182">
        <v>57800</v>
      </c>
      <c r="I2182">
        <v>1020345</v>
      </c>
      <c r="J2182">
        <v>1</v>
      </c>
      <c r="K2182">
        <v>0</v>
      </c>
      <c r="L2182">
        <v>0</v>
      </c>
      <c r="M2182">
        <v>0</v>
      </c>
      <c r="N2182">
        <v>9020230</v>
      </c>
      <c r="O2182">
        <v>3</v>
      </c>
      <c r="P2182" t="s">
        <v>992</v>
      </c>
      <c r="Q2182">
        <v>1005</v>
      </c>
      <c r="R2182">
        <v>6</v>
      </c>
      <c r="S2182">
        <v>0</v>
      </c>
      <c r="T2182">
        <v>0</v>
      </c>
      <c r="V2182" t="s">
        <v>1387</v>
      </c>
      <c r="W2182">
        <v>3</v>
      </c>
      <c r="X2182" s="68">
        <v>42354</v>
      </c>
      <c r="Y2182" s="68">
        <v>36525</v>
      </c>
      <c r="Z2182">
        <v>1</v>
      </c>
      <c r="AA2182">
        <v>55</v>
      </c>
      <c r="AB2182" t="s">
        <v>448</v>
      </c>
      <c r="AE2182" t="s">
        <v>389</v>
      </c>
      <c r="AF2182">
        <v>30000</v>
      </c>
    </row>
    <row r="2183" spans="1:32" x14ac:dyDescent="0.25">
      <c r="A2183" t="s">
        <v>991</v>
      </c>
      <c r="B2183" t="s">
        <v>448</v>
      </c>
      <c r="C2183" s="158" t="str">
        <f t="shared" si="34"/>
        <v>1111284</v>
      </c>
      <c r="D2183">
        <v>111128</v>
      </c>
      <c r="F2183">
        <v>12</v>
      </c>
      <c r="G2183">
        <v>48510</v>
      </c>
      <c r="I2183">
        <v>1020346</v>
      </c>
      <c r="J2183">
        <v>1</v>
      </c>
      <c r="K2183">
        <v>0</v>
      </c>
      <c r="L2183">
        <v>0</v>
      </c>
      <c r="M2183">
        <v>0</v>
      </c>
      <c r="N2183">
        <v>9020230</v>
      </c>
      <c r="O2183">
        <v>4</v>
      </c>
      <c r="P2183" t="s">
        <v>992</v>
      </c>
      <c r="Q2183">
        <v>1005</v>
      </c>
      <c r="R2183">
        <v>6</v>
      </c>
      <c r="S2183">
        <v>0</v>
      </c>
      <c r="T2183">
        <v>0</v>
      </c>
      <c r="V2183" t="s">
        <v>1387</v>
      </c>
      <c r="W2183">
        <v>3</v>
      </c>
      <c r="X2183" s="68">
        <v>42354</v>
      </c>
      <c r="Y2183" s="68">
        <v>36525</v>
      </c>
      <c r="Z2183">
        <v>1</v>
      </c>
      <c r="AA2183">
        <v>55</v>
      </c>
      <c r="AB2183" t="s">
        <v>448</v>
      </c>
      <c r="AE2183" t="s">
        <v>389</v>
      </c>
      <c r="AF2183">
        <v>30000</v>
      </c>
    </row>
    <row r="2184" spans="1:32" x14ac:dyDescent="0.25">
      <c r="A2184" t="s">
        <v>991</v>
      </c>
      <c r="B2184" t="s">
        <v>448</v>
      </c>
      <c r="C2184" s="158" t="str">
        <f t="shared" si="34"/>
        <v>1111285</v>
      </c>
      <c r="D2184">
        <v>111128</v>
      </c>
      <c r="F2184">
        <v>12</v>
      </c>
      <c r="G2184">
        <v>60690</v>
      </c>
      <c r="I2184">
        <v>1020347</v>
      </c>
      <c r="J2184">
        <v>1</v>
      </c>
      <c r="K2184">
        <v>0</v>
      </c>
      <c r="L2184">
        <v>0</v>
      </c>
      <c r="M2184">
        <v>0</v>
      </c>
      <c r="N2184">
        <v>9020230</v>
      </c>
      <c r="O2184">
        <v>5</v>
      </c>
      <c r="P2184" t="s">
        <v>992</v>
      </c>
      <c r="Q2184">
        <v>1005</v>
      </c>
      <c r="R2184">
        <v>6</v>
      </c>
      <c r="S2184">
        <v>0</v>
      </c>
      <c r="T2184">
        <v>0</v>
      </c>
      <c r="V2184" t="s">
        <v>1387</v>
      </c>
      <c r="W2184">
        <v>3</v>
      </c>
      <c r="X2184" s="68">
        <v>42354</v>
      </c>
      <c r="Y2184" s="68">
        <v>36525</v>
      </c>
      <c r="Z2184">
        <v>1</v>
      </c>
      <c r="AA2184">
        <v>55</v>
      </c>
      <c r="AB2184" t="s">
        <v>448</v>
      </c>
      <c r="AE2184" t="s">
        <v>389</v>
      </c>
      <c r="AF2184">
        <v>30000</v>
      </c>
    </row>
    <row r="2185" spans="1:32" x14ac:dyDescent="0.25">
      <c r="A2185" t="s">
        <v>993</v>
      </c>
      <c r="B2185" t="s">
        <v>448</v>
      </c>
      <c r="C2185" s="158" t="str">
        <f t="shared" si="34"/>
        <v>1111291</v>
      </c>
      <c r="D2185">
        <v>111129</v>
      </c>
      <c r="F2185">
        <v>12</v>
      </c>
      <c r="G2185">
        <v>40000</v>
      </c>
      <c r="I2185">
        <v>1020348</v>
      </c>
      <c r="J2185">
        <v>1</v>
      </c>
      <c r="K2185">
        <v>0</v>
      </c>
      <c r="L2185">
        <v>0</v>
      </c>
      <c r="M2185">
        <v>0</v>
      </c>
      <c r="N2185">
        <v>9020230</v>
      </c>
      <c r="O2185">
        <v>1</v>
      </c>
      <c r="P2185" t="s">
        <v>994</v>
      </c>
      <c r="Q2185">
        <v>1005</v>
      </c>
      <c r="R2185">
        <v>6</v>
      </c>
      <c r="S2185">
        <v>0</v>
      </c>
      <c r="T2185">
        <v>0</v>
      </c>
      <c r="V2185" t="s">
        <v>1387</v>
      </c>
      <c r="W2185">
        <v>3</v>
      </c>
      <c r="X2185" s="68">
        <v>42354</v>
      </c>
      <c r="Y2185" s="68">
        <v>36525</v>
      </c>
      <c r="Z2185">
        <v>1</v>
      </c>
      <c r="AA2185">
        <v>55</v>
      </c>
      <c r="AB2185" t="s">
        <v>448</v>
      </c>
      <c r="AE2185" t="s">
        <v>389</v>
      </c>
      <c r="AF2185">
        <v>30000</v>
      </c>
    </row>
    <row r="2186" spans="1:32" x14ac:dyDescent="0.25">
      <c r="A2186" t="s">
        <v>993</v>
      </c>
      <c r="B2186" t="s">
        <v>448</v>
      </c>
      <c r="C2186" s="158" t="str">
        <f t="shared" si="34"/>
        <v>1111292</v>
      </c>
      <c r="D2186">
        <v>111129</v>
      </c>
      <c r="F2186">
        <v>12</v>
      </c>
      <c r="G2186">
        <v>49900</v>
      </c>
      <c r="I2186">
        <v>1020349</v>
      </c>
      <c r="J2186">
        <v>1</v>
      </c>
      <c r="K2186">
        <v>0</v>
      </c>
      <c r="L2186">
        <v>0</v>
      </c>
      <c r="M2186">
        <v>0</v>
      </c>
      <c r="N2186">
        <v>9020230</v>
      </c>
      <c r="O2186">
        <v>2</v>
      </c>
      <c r="P2186" t="s">
        <v>994</v>
      </c>
      <c r="Q2186">
        <v>1005</v>
      </c>
      <c r="R2186">
        <v>6</v>
      </c>
      <c r="S2186">
        <v>0</v>
      </c>
      <c r="T2186">
        <v>0</v>
      </c>
      <c r="V2186" t="s">
        <v>1387</v>
      </c>
      <c r="W2186">
        <v>3</v>
      </c>
      <c r="X2186" s="68">
        <v>42354</v>
      </c>
      <c r="Y2186" s="68">
        <v>36525</v>
      </c>
      <c r="Z2186">
        <v>1</v>
      </c>
      <c r="AA2186">
        <v>55</v>
      </c>
      <c r="AB2186" t="s">
        <v>448</v>
      </c>
      <c r="AE2186" t="s">
        <v>389</v>
      </c>
      <c r="AF2186">
        <v>30000</v>
      </c>
    </row>
    <row r="2187" spans="1:32" x14ac:dyDescent="0.25">
      <c r="A2187" t="s">
        <v>993</v>
      </c>
      <c r="B2187" t="s">
        <v>448</v>
      </c>
      <c r="C2187" s="158" t="str">
        <f t="shared" si="34"/>
        <v>1111293</v>
      </c>
      <c r="D2187">
        <v>111129</v>
      </c>
      <c r="F2187">
        <v>12</v>
      </c>
      <c r="G2187">
        <v>62300</v>
      </c>
      <c r="I2187">
        <v>1020350</v>
      </c>
      <c r="J2187">
        <v>1</v>
      </c>
      <c r="K2187">
        <v>0</v>
      </c>
      <c r="L2187">
        <v>0</v>
      </c>
      <c r="M2187">
        <v>0</v>
      </c>
      <c r="N2187">
        <v>9020230</v>
      </c>
      <c r="O2187">
        <v>3</v>
      </c>
      <c r="P2187" t="s">
        <v>994</v>
      </c>
      <c r="Q2187">
        <v>1005</v>
      </c>
      <c r="R2187">
        <v>6</v>
      </c>
      <c r="S2187">
        <v>0</v>
      </c>
      <c r="T2187">
        <v>0</v>
      </c>
      <c r="V2187" t="s">
        <v>1387</v>
      </c>
      <c r="W2187">
        <v>3</v>
      </c>
      <c r="X2187" s="68">
        <v>42354</v>
      </c>
      <c r="Y2187" s="68">
        <v>36525</v>
      </c>
      <c r="Z2187">
        <v>1</v>
      </c>
      <c r="AA2187">
        <v>55</v>
      </c>
      <c r="AB2187" t="s">
        <v>448</v>
      </c>
      <c r="AE2187" t="s">
        <v>389</v>
      </c>
      <c r="AF2187">
        <v>30000</v>
      </c>
    </row>
    <row r="2188" spans="1:32" x14ac:dyDescent="0.25">
      <c r="A2188" t="s">
        <v>993</v>
      </c>
      <c r="B2188" t="s">
        <v>448</v>
      </c>
      <c r="C2188" s="158" t="str">
        <f t="shared" si="34"/>
        <v>1111294</v>
      </c>
      <c r="D2188">
        <v>111129</v>
      </c>
      <c r="F2188">
        <v>12</v>
      </c>
      <c r="G2188">
        <v>52395</v>
      </c>
      <c r="I2188">
        <v>1020351</v>
      </c>
      <c r="J2188">
        <v>1</v>
      </c>
      <c r="K2188">
        <v>0</v>
      </c>
      <c r="L2188">
        <v>0</v>
      </c>
      <c r="M2188">
        <v>0</v>
      </c>
      <c r="N2188">
        <v>9020230</v>
      </c>
      <c r="O2188">
        <v>4</v>
      </c>
      <c r="P2188" t="s">
        <v>994</v>
      </c>
      <c r="Q2188">
        <v>1005</v>
      </c>
      <c r="R2188">
        <v>6</v>
      </c>
      <c r="S2188">
        <v>0</v>
      </c>
      <c r="T2188">
        <v>0</v>
      </c>
      <c r="V2188" t="s">
        <v>1387</v>
      </c>
      <c r="W2188">
        <v>3</v>
      </c>
      <c r="X2188" s="68">
        <v>42354</v>
      </c>
      <c r="Y2188" s="68">
        <v>36525</v>
      </c>
      <c r="Z2188">
        <v>1</v>
      </c>
      <c r="AA2188">
        <v>55</v>
      </c>
      <c r="AB2188" t="s">
        <v>448</v>
      </c>
      <c r="AE2188" t="s">
        <v>389</v>
      </c>
      <c r="AF2188">
        <v>30000</v>
      </c>
    </row>
    <row r="2189" spans="1:32" x14ac:dyDescent="0.25">
      <c r="A2189" t="s">
        <v>993</v>
      </c>
      <c r="B2189" t="s">
        <v>448</v>
      </c>
      <c r="C2189" s="158" t="str">
        <f t="shared" si="34"/>
        <v>1111295</v>
      </c>
      <c r="D2189">
        <v>111129</v>
      </c>
      <c r="F2189">
        <v>12</v>
      </c>
      <c r="G2189">
        <v>65415</v>
      </c>
      <c r="I2189">
        <v>1020352</v>
      </c>
      <c r="J2189">
        <v>1</v>
      </c>
      <c r="K2189">
        <v>0</v>
      </c>
      <c r="L2189">
        <v>0</v>
      </c>
      <c r="M2189">
        <v>0</v>
      </c>
      <c r="N2189">
        <v>9020230</v>
      </c>
      <c r="O2189">
        <v>5</v>
      </c>
      <c r="P2189" t="s">
        <v>994</v>
      </c>
      <c r="Q2189">
        <v>1005</v>
      </c>
      <c r="R2189">
        <v>6</v>
      </c>
      <c r="S2189">
        <v>0</v>
      </c>
      <c r="T2189">
        <v>0</v>
      </c>
      <c r="V2189" t="s">
        <v>1387</v>
      </c>
      <c r="W2189">
        <v>3</v>
      </c>
      <c r="X2189" s="68">
        <v>42354</v>
      </c>
      <c r="Y2189" s="68">
        <v>36525</v>
      </c>
      <c r="Z2189">
        <v>1</v>
      </c>
      <c r="AA2189">
        <v>55</v>
      </c>
      <c r="AB2189" t="s">
        <v>448</v>
      </c>
      <c r="AE2189" t="s">
        <v>389</v>
      </c>
      <c r="AF2189">
        <v>30000</v>
      </c>
    </row>
    <row r="2190" spans="1:32" x14ac:dyDescent="0.25">
      <c r="A2190" t="s">
        <v>983</v>
      </c>
      <c r="B2190" t="s">
        <v>448</v>
      </c>
      <c r="C2190" s="158" t="str">
        <f t="shared" si="34"/>
        <v>1111305</v>
      </c>
      <c r="D2190">
        <v>111130</v>
      </c>
      <c r="F2190">
        <v>12</v>
      </c>
      <c r="G2190">
        <v>7455</v>
      </c>
      <c r="I2190">
        <v>1020357</v>
      </c>
      <c r="J2190">
        <v>1</v>
      </c>
      <c r="K2190">
        <v>0</v>
      </c>
      <c r="L2190">
        <v>0</v>
      </c>
      <c r="M2190">
        <v>0</v>
      </c>
      <c r="N2190">
        <v>9020230</v>
      </c>
      <c r="O2190">
        <v>5</v>
      </c>
      <c r="P2190" t="s">
        <v>984</v>
      </c>
      <c r="Q2190">
        <v>1005</v>
      </c>
      <c r="R2190">
        <v>6</v>
      </c>
      <c r="S2190">
        <v>0</v>
      </c>
      <c r="T2190">
        <v>0</v>
      </c>
      <c r="V2190" t="s">
        <v>1387</v>
      </c>
      <c r="W2190">
        <v>3</v>
      </c>
      <c r="X2190" s="68">
        <v>42354</v>
      </c>
      <c r="Y2190" s="68">
        <v>36525</v>
      </c>
      <c r="Z2190">
        <v>1</v>
      </c>
      <c r="AA2190">
        <v>55</v>
      </c>
      <c r="AB2190" t="s">
        <v>448</v>
      </c>
      <c r="AE2190" t="s">
        <v>389</v>
      </c>
      <c r="AF2190">
        <v>30000</v>
      </c>
    </row>
    <row r="2191" spans="1:32" x14ac:dyDescent="0.25">
      <c r="A2191" t="s">
        <v>983</v>
      </c>
      <c r="B2191" t="s">
        <v>448</v>
      </c>
      <c r="C2191" s="158" t="str">
        <f t="shared" si="34"/>
        <v>1111301</v>
      </c>
      <c r="D2191">
        <v>111130</v>
      </c>
      <c r="F2191">
        <v>12</v>
      </c>
      <c r="G2191">
        <v>4700</v>
      </c>
      <c r="I2191">
        <v>1020353</v>
      </c>
      <c r="J2191">
        <v>1</v>
      </c>
      <c r="K2191">
        <v>0</v>
      </c>
      <c r="L2191">
        <v>0</v>
      </c>
      <c r="M2191">
        <v>0</v>
      </c>
      <c r="N2191">
        <v>9020230</v>
      </c>
      <c r="O2191">
        <v>1</v>
      </c>
      <c r="P2191" t="s">
        <v>984</v>
      </c>
      <c r="Q2191">
        <v>1005</v>
      </c>
      <c r="R2191">
        <v>6</v>
      </c>
      <c r="S2191">
        <v>0</v>
      </c>
      <c r="T2191">
        <v>0</v>
      </c>
      <c r="V2191" t="s">
        <v>1387</v>
      </c>
      <c r="W2191">
        <v>3</v>
      </c>
      <c r="X2191" s="68">
        <v>42354</v>
      </c>
      <c r="Y2191" s="68">
        <v>36525</v>
      </c>
      <c r="Z2191">
        <v>1</v>
      </c>
      <c r="AA2191">
        <v>55</v>
      </c>
      <c r="AB2191" t="s">
        <v>448</v>
      </c>
      <c r="AE2191" t="s">
        <v>389</v>
      </c>
      <c r="AF2191">
        <v>30000</v>
      </c>
    </row>
    <row r="2192" spans="1:32" x14ac:dyDescent="0.25">
      <c r="A2192" t="s">
        <v>983</v>
      </c>
      <c r="B2192" t="s">
        <v>448</v>
      </c>
      <c r="C2192" s="158" t="str">
        <f t="shared" si="34"/>
        <v>1111302</v>
      </c>
      <c r="D2192">
        <v>111130</v>
      </c>
      <c r="F2192">
        <v>12</v>
      </c>
      <c r="G2192">
        <v>5700</v>
      </c>
      <c r="I2192">
        <v>1020354</v>
      </c>
      <c r="J2192">
        <v>1</v>
      </c>
      <c r="K2192">
        <v>0</v>
      </c>
      <c r="L2192">
        <v>0</v>
      </c>
      <c r="M2192">
        <v>0</v>
      </c>
      <c r="N2192">
        <v>9020230</v>
      </c>
      <c r="O2192">
        <v>2</v>
      </c>
      <c r="P2192" t="s">
        <v>984</v>
      </c>
      <c r="Q2192">
        <v>1005</v>
      </c>
      <c r="R2192">
        <v>6</v>
      </c>
      <c r="S2192">
        <v>0</v>
      </c>
      <c r="T2192">
        <v>0</v>
      </c>
      <c r="V2192" t="s">
        <v>1387</v>
      </c>
      <c r="W2192">
        <v>3</v>
      </c>
      <c r="X2192" s="68">
        <v>42354</v>
      </c>
      <c r="Y2192" s="68">
        <v>36525</v>
      </c>
      <c r="Z2192">
        <v>1</v>
      </c>
      <c r="AA2192">
        <v>55</v>
      </c>
      <c r="AB2192" t="s">
        <v>448</v>
      </c>
      <c r="AE2192" t="s">
        <v>389</v>
      </c>
      <c r="AF2192">
        <v>30000</v>
      </c>
    </row>
    <row r="2193" spans="1:32" x14ac:dyDescent="0.25">
      <c r="A2193" t="s">
        <v>983</v>
      </c>
      <c r="B2193" t="s">
        <v>448</v>
      </c>
      <c r="C2193" s="158" t="str">
        <f t="shared" si="34"/>
        <v>1111303</v>
      </c>
      <c r="D2193">
        <v>111130</v>
      </c>
      <c r="F2193">
        <v>12</v>
      </c>
      <c r="G2193">
        <v>7100</v>
      </c>
      <c r="I2193">
        <v>1020355</v>
      </c>
      <c r="J2193">
        <v>1</v>
      </c>
      <c r="K2193">
        <v>0</v>
      </c>
      <c r="L2193">
        <v>0</v>
      </c>
      <c r="M2193">
        <v>0</v>
      </c>
      <c r="N2193">
        <v>9020230</v>
      </c>
      <c r="O2193">
        <v>3</v>
      </c>
      <c r="P2193" t="s">
        <v>984</v>
      </c>
      <c r="Q2193">
        <v>1005</v>
      </c>
      <c r="R2193">
        <v>6</v>
      </c>
      <c r="S2193">
        <v>0</v>
      </c>
      <c r="T2193">
        <v>0</v>
      </c>
      <c r="V2193" t="s">
        <v>1387</v>
      </c>
      <c r="W2193">
        <v>3</v>
      </c>
      <c r="X2193" s="68">
        <v>42354</v>
      </c>
      <c r="Y2193" s="68">
        <v>36525</v>
      </c>
      <c r="Z2193">
        <v>1</v>
      </c>
      <c r="AA2193">
        <v>55</v>
      </c>
      <c r="AB2193" t="s">
        <v>448</v>
      </c>
      <c r="AE2193" t="s">
        <v>389</v>
      </c>
      <c r="AF2193">
        <v>30000</v>
      </c>
    </row>
    <row r="2194" spans="1:32" x14ac:dyDescent="0.25">
      <c r="A2194" t="s">
        <v>985</v>
      </c>
      <c r="B2194" t="s">
        <v>448</v>
      </c>
      <c r="C2194" s="158" t="str">
        <f t="shared" si="34"/>
        <v>1111251</v>
      </c>
      <c r="D2194">
        <v>111125</v>
      </c>
      <c r="F2194">
        <v>12</v>
      </c>
      <c r="G2194">
        <v>28500</v>
      </c>
      <c r="I2194">
        <v>1020328</v>
      </c>
      <c r="J2194">
        <v>1</v>
      </c>
      <c r="K2194">
        <v>0</v>
      </c>
      <c r="L2194">
        <v>0</v>
      </c>
      <c r="M2194">
        <v>0</v>
      </c>
      <c r="N2194">
        <v>9020230</v>
      </c>
      <c r="O2194">
        <v>1</v>
      </c>
      <c r="P2194" t="s">
        <v>986</v>
      </c>
      <c r="Q2194">
        <v>1005</v>
      </c>
      <c r="R2194">
        <v>6</v>
      </c>
      <c r="S2194">
        <v>0</v>
      </c>
      <c r="T2194">
        <v>0</v>
      </c>
      <c r="V2194" t="s">
        <v>1387</v>
      </c>
      <c r="W2194">
        <v>3</v>
      </c>
      <c r="X2194" s="68">
        <v>42354</v>
      </c>
      <c r="Y2194" s="68">
        <v>36525</v>
      </c>
      <c r="Z2194">
        <v>1</v>
      </c>
      <c r="AA2194">
        <v>55</v>
      </c>
      <c r="AB2194" t="s">
        <v>448</v>
      </c>
      <c r="AE2194" t="s">
        <v>389</v>
      </c>
      <c r="AF2194">
        <v>30000</v>
      </c>
    </row>
    <row r="2195" spans="1:32" x14ac:dyDescent="0.25">
      <c r="A2195" t="s">
        <v>995</v>
      </c>
      <c r="B2195" t="s">
        <v>448</v>
      </c>
      <c r="C2195" s="158" t="str">
        <f t="shared" si="34"/>
        <v>1111192</v>
      </c>
      <c r="D2195">
        <v>111119</v>
      </c>
      <c r="F2195">
        <v>12</v>
      </c>
      <c r="G2195">
        <v>22275</v>
      </c>
      <c r="I2195">
        <v>1020299</v>
      </c>
      <c r="J2195">
        <v>1</v>
      </c>
      <c r="K2195">
        <v>0</v>
      </c>
      <c r="L2195">
        <v>0</v>
      </c>
      <c r="M2195">
        <v>0</v>
      </c>
      <c r="N2195">
        <v>9020230</v>
      </c>
      <c r="O2195">
        <v>2</v>
      </c>
      <c r="P2195" t="s">
        <v>996</v>
      </c>
      <c r="Q2195">
        <v>1005</v>
      </c>
      <c r="R2195">
        <v>6</v>
      </c>
      <c r="S2195">
        <v>0</v>
      </c>
      <c r="T2195">
        <v>0</v>
      </c>
      <c r="V2195" t="s">
        <v>1387</v>
      </c>
      <c r="W2195">
        <v>3</v>
      </c>
      <c r="X2195" s="68">
        <v>42354</v>
      </c>
      <c r="Y2195" s="68">
        <v>36525</v>
      </c>
      <c r="Z2195">
        <v>1</v>
      </c>
      <c r="AA2195">
        <v>55</v>
      </c>
      <c r="AB2195" t="s">
        <v>448</v>
      </c>
      <c r="AE2195" t="s">
        <v>389</v>
      </c>
      <c r="AF2195">
        <v>30000</v>
      </c>
    </row>
    <row r="2196" spans="1:32" x14ac:dyDescent="0.25">
      <c r="A2196" t="s">
        <v>995</v>
      </c>
      <c r="B2196" t="s">
        <v>448</v>
      </c>
      <c r="C2196" s="158" t="str">
        <f t="shared" si="34"/>
        <v>1111193</v>
      </c>
      <c r="D2196">
        <v>111119</v>
      </c>
      <c r="F2196">
        <v>12</v>
      </c>
      <c r="G2196">
        <v>27675</v>
      </c>
      <c r="I2196">
        <v>1020300</v>
      </c>
      <c r="J2196">
        <v>1</v>
      </c>
      <c r="K2196">
        <v>0</v>
      </c>
      <c r="L2196">
        <v>0</v>
      </c>
      <c r="M2196">
        <v>0</v>
      </c>
      <c r="N2196">
        <v>9020230</v>
      </c>
      <c r="O2196">
        <v>3</v>
      </c>
      <c r="P2196" t="s">
        <v>996</v>
      </c>
      <c r="Q2196">
        <v>1005</v>
      </c>
      <c r="R2196">
        <v>6</v>
      </c>
      <c r="S2196">
        <v>0</v>
      </c>
      <c r="T2196">
        <v>0</v>
      </c>
      <c r="V2196" t="s">
        <v>1387</v>
      </c>
      <c r="W2196">
        <v>3</v>
      </c>
      <c r="X2196" s="68">
        <v>42354</v>
      </c>
      <c r="Y2196" s="68">
        <v>36525</v>
      </c>
      <c r="Z2196">
        <v>1</v>
      </c>
      <c r="AA2196">
        <v>55</v>
      </c>
      <c r="AB2196" t="s">
        <v>448</v>
      </c>
      <c r="AE2196" t="s">
        <v>389</v>
      </c>
      <c r="AF2196">
        <v>30000</v>
      </c>
    </row>
    <row r="2197" spans="1:32" x14ac:dyDescent="0.25">
      <c r="A2197" t="s">
        <v>995</v>
      </c>
      <c r="B2197" t="s">
        <v>448</v>
      </c>
      <c r="C2197" s="158" t="str">
        <f t="shared" si="34"/>
        <v>1111194</v>
      </c>
      <c r="D2197">
        <v>111119</v>
      </c>
      <c r="F2197">
        <v>12</v>
      </c>
      <c r="G2197">
        <v>23375</v>
      </c>
      <c r="I2197">
        <v>1020301</v>
      </c>
      <c r="J2197">
        <v>1</v>
      </c>
      <c r="K2197">
        <v>0</v>
      </c>
      <c r="L2197">
        <v>0</v>
      </c>
      <c r="M2197">
        <v>0</v>
      </c>
      <c r="N2197">
        <v>9020230</v>
      </c>
      <c r="O2197">
        <v>4</v>
      </c>
      <c r="P2197" t="s">
        <v>996</v>
      </c>
      <c r="Q2197">
        <v>1005</v>
      </c>
      <c r="R2197">
        <v>6</v>
      </c>
      <c r="S2197">
        <v>0</v>
      </c>
      <c r="T2197">
        <v>0</v>
      </c>
      <c r="V2197" t="s">
        <v>1387</v>
      </c>
      <c r="W2197">
        <v>3</v>
      </c>
      <c r="X2197" s="68">
        <v>42354</v>
      </c>
      <c r="Y2197" s="68">
        <v>36525</v>
      </c>
      <c r="Z2197">
        <v>1</v>
      </c>
      <c r="AA2197">
        <v>55</v>
      </c>
      <c r="AB2197" t="s">
        <v>448</v>
      </c>
      <c r="AE2197" t="s">
        <v>389</v>
      </c>
      <c r="AF2197">
        <v>30000</v>
      </c>
    </row>
    <row r="2198" spans="1:32" x14ac:dyDescent="0.25">
      <c r="A2198" t="s">
        <v>995</v>
      </c>
      <c r="B2198" t="s">
        <v>448</v>
      </c>
      <c r="C2198" s="158" t="str">
        <f t="shared" si="34"/>
        <v>1111195</v>
      </c>
      <c r="D2198">
        <v>111119</v>
      </c>
      <c r="F2198">
        <v>12</v>
      </c>
      <c r="G2198">
        <v>29050</v>
      </c>
      <c r="I2198">
        <v>1020302</v>
      </c>
      <c r="J2198">
        <v>1</v>
      </c>
      <c r="K2198">
        <v>0</v>
      </c>
      <c r="L2198">
        <v>0</v>
      </c>
      <c r="M2198">
        <v>0</v>
      </c>
      <c r="N2198">
        <v>9020230</v>
      </c>
      <c r="O2198">
        <v>5</v>
      </c>
      <c r="P2198" t="s">
        <v>996</v>
      </c>
      <c r="Q2198">
        <v>1005</v>
      </c>
      <c r="R2198">
        <v>6</v>
      </c>
      <c r="S2198">
        <v>0</v>
      </c>
      <c r="T2198">
        <v>0</v>
      </c>
      <c r="V2198" t="s">
        <v>1387</v>
      </c>
      <c r="W2198">
        <v>3</v>
      </c>
      <c r="X2198" s="68">
        <v>42354</v>
      </c>
      <c r="Y2198" s="68">
        <v>36525</v>
      </c>
      <c r="Z2198">
        <v>1</v>
      </c>
      <c r="AA2198">
        <v>55</v>
      </c>
      <c r="AB2198" t="s">
        <v>448</v>
      </c>
      <c r="AE2198" t="s">
        <v>389</v>
      </c>
      <c r="AF2198">
        <v>30000</v>
      </c>
    </row>
    <row r="2199" spans="1:32" x14ac:dyDescent="0.25">
      <c r="A2199" t="s">
        <v>997</v>
      </c>
      <c r="B2199" t="s">
        <v>448</v>
      </c>
      <c r="C2199" s="158" t="str">
        <f t="shared" si="34"/>
        <v>1111201</v>
      </c>
      <c r="D2199">
        <v>111120</v>
      </c>
      <c r="F2199">
        <v>12</v>
      </c>
      <c r="G2199">
        <v>19825</v>
      </c>
      <c r="I2199">
        <v>1020303</v>
      </c>
      <c r="J2199">
        <v>1</v>
      </c>
      <c r="K2199">
        <v>0</v>
      </c>
      <c r="L2199">
        <v>0</v>
      </c>
      <c r="M2199">
        <v>0</v>
      </c>
      <c r="N2199">
        <v>9020230</v>
      </c>
      <c r="O2199">
        <v>1</v>
      </c>
      <c r="P2199" t="s">
        <v>998</v>
      </c>
      <c r="Q2199">
        <v>1005</v>
      </c>
      <c r="R2199">
        <v>6</v>
      </c>
      <c r="S2199">
        <v>0</v>
      </c>
      <c r="T2199">
        <v>0</v>
      </c>
      <c r="V2199" t="s">
        <v>1387</v>
      </c>
      <c r="W2199">
        <v>3</v>
      </c>
      <c r="X2199" s="68">
        <v>42354</v>
      </c>
      <c r="Y2199" s="68">
        <v>36525</v>
      </c>
      <c r="Z2199">
        <v>1</v>
      </c>
      <c r="AA2199">
        <v>55</v>
      </c>
      <c r="AB2199" t="s">
        <v>448</v>
      </c>
      <c r="AE2199" t="s">
        <v>389</v>
      </c>
      <c r="AF2199">
        <v>30000</v>
      </c>
    </row>
    <row r="2200" spans="1:32" x14ac:dyDescent="0.25">
      <c r="A2200" t="s">
        <v>997</v>
      </c>
      <c r="B2200" t="s">
        <v>448</v>
      </c>
      <c r="C2200" s="158" t="str">
        <f t="shared" si="34"/>
        <v>1111202</v>
      </c>
      <c r="D2200">
        <v>111120</v>
      </c>
      <c r="F2200">
        <v>12</v>
      </c>
      <c r="G2200">
        <v>24700</v>
      </c>
      <c r="I2200">
        <v>1020304</v>
      </c>
      <c r="J2200">
        <v>1</v>
      </c>
      <c r="K2200">
        <v>0</v>
      </c>
      <c r="L2200">
        <v>0</v>
      </c>
      <c r="M2200">
        <v>0</v>
      </c>
      <c r="N2200">
        <v>9020230</v>
      </c>
      <c r="O2200">
        <v>2</v>
      </c>
      <c r="P2200" t="s">
        <v>998</v>
      </c>
      <c r="Q2200">
        <v>1005</v>
      </c>
      <c r="R2200">
        <v>6</v>
      </c>
      <c r="S2200">
        <v>0</v>
      </c>
      <c r="T2200">
        <v>0</v>
      </c>
      <c r="V2200" t="s">
        <v>1387</v>
      </c>
      <c r="W2200">
        <v>3</v>
      </c>
      <c r="X2200" s="68">
        <v>42354</v>
      </c>
      <c r="Y2200" s="68">
        <v>36525</v>
      </c>
      <c r="Z2200">
        <v>1</v>
      </c>
      <c r="AA2200">
        <v>55</v>
      </c>
      <c r="AB2200" t="s">
        <v>448</v>
      </c>
      <c r="AE2200" t="s">
        <v>389</v>
      </c>
      <c r="AF2200">
        <v>30000</v>
      </c>
    </row>
    <row r="2201" spans="1:32" x14ac:dyDescent="0.25">
      <c r="A2201" t="s">
        <v>997</v>
      </c>
      <c r="B2201" t="s">
        <v>448</v>
      </c>
      <c r="C2201" s="158" t="str">
        <f t="shared" si="34"/>
        <v>1111203</v>
      </c>
      <c r="D2201">
        <v>111120</v>
      </c>
      <c r="F2201">
        <v>12</v>
      </c>
      <c r="G2201">
        <v>30850</v>
      </c>
      <c r="I2201">
        <v>1020305</v>
      </c>
      <c r="J2201">
        <v>1</v>
      </c>
      <c r="K2201">
        <v>0</v>
      </c>
      <c r="L2201">
        <v>0</v>
      </c>
      <c r="M2201">
        <v>0</v>
      </c>
      <c r="N2201">
        <v>9020230</v>
      </c>
      <c r="O2201">
        <v>3</v>
      </c>
      <c r="P2201" t="s">
        <v>998</v>
      </c>
      <c r="Q2201">
        <v>1005</v>
      </c>
      <c r="R2201">
        <v>6</v>
      </c>
      <c r="S2201">
        <v>0</v>
      </c>
      <c r="T2201">
        <v>0</v>
      </c>
      <c r="V2201" t="s">
        <v>1387</v>
      </c>
      <c r="W2201">
        <v>3</v>
      </c>
      <c r="X2201" s="68">
        <v>42354</v>
      </c>
      <c r="Y2201" s="68">
        <v>36525</v>
      </c>
      <c r="Z2201">
        <v>1</v>
      </c>
      <c r="AA2201">
        <v>55</v>
      </c>
      <c r="AB2201" t="s">
        <v>448</v>
      </c>
      <c r="AE2201" t="s">
        <v>389</v>
      </c>
      <c r="AF2201">
        <v>30000</v>
      </c>
    </row>
    <row r="2202" spans="1:32" x14ac:dyDescent="0.25">
      <c r="A2202" t="s">
        <v>997</v>
      </c>
      <c r="B2202" t="s">
        <v>448</v>
      </c>
      <c r="C2202" s="158" t="str">
        <f t="shared" si="34"/>
        <v>1111205</v>
      </c>
      <c r="D2202">
        <v>111120</v>
      </c>
      <c r="F2202">
        <v>12</v>
      </c>
      <c r="G2202">
        <v>32400</v>
      </c>
      <c r="I2202">
        <v>1020307</v>
      </c>
      <c r="J2202">
        <v>1</v>
      </c>
      <c r="K2202">
        <v>0</v>
      </c>
      <c r="L2202">
        <v>0</v>
      </c>
      <c r="M2202">
        <v>0</v>
      </c>
      <c r="N2202">
        <v>9020230</v>
      </c>
      <c r="O2202">
        <v>5</v>
      </c>
      <c r="P2202" t="s">
        <v>998</v>
      </c>
      <c r="Q2202">
        <v>1005</v>
      </c>
      <c r="R2202">
        <v>6</v>
      </c>
      <c r="S2202">
        <v>0</v>
      </c>
      <c r="T2202">
        <v>0</v>
      </c>
      <c r="V2202" t="s">
        <v>1387</v>
      </c>
      <c r="W2202">
        <v>3</v>
      </c>
      <c r="X2202" s="68">
        <v>42354</v>
      </c>
      <c r="Y2202" s="68">
        <v>36525</v>
      </c>
      <c r="Z2202">
        <v>1</v>
      </c>
      <c r="AA2202">
        <v>55</v>
      </c>
      <c r="AB2202" t="s">
        <v>448</v>
      </c>
      <c r="AE2202" t="s">
        <v>389</v>
      </c>
      <c r="AF2202">
        <v>30000</v>
      </c>
    </row>
    <row r="2203" spans="1:32" x14ac:dyDescent="0.25">
      <c r="A2203" t="s">
        <v>997</v>
      </c>
      <c r="B2203" t="s">
        <v>448</v>
      </c>
      <c r="C2203" s="158" t="str">
        <f t="shared" si="34"/>
        <v>1111204</v>
      </c>
      <c r="D2203">
        <v>111120</v>
      </c>
      <c r="F2203">
        <v>12</v>
      </c>
      <c r="G2203">
        <v>25950</v>
      </c>
      <c r="I2203">
        <v>1020306</v>
      </c>
      <c r="J2203">
        <v>1</v>
      </c>
      <c r="K2203">
        <v>0</v>
      </c>
      <c r="L2203">
        <v>0</v>
      </c>
      <c r="M2203">
        <v>0</v>
      </c>
      <c r="N2203">
        <v>9020230</v>
      </c>
      <c r="O2203">
        <v>4</v>
      </c>
      <c r="P2203" t="s">
        <v>998</v>
      </c>
      <c r="Q2203">
        <v>1005</v>
      </c>
      <c r="R2203">
        <v>6</v>
      </c>
      <c r="S2203">
        <v>0</v>
      </c>
      <c r="T2203">
        <v>0</v>
      </c>
      <c r="V2203" t="s">
        <v>1387</v>
      </c>
      <c r="W2203">
        <v>3</v>
      </c>
      <c r="X2203" s="68">
        <v>42354</v>
      </c>
      <c r="Y2203" s="68">
        <v>36525</v>
      </c>
      <c r="Z2203">
        <v>1</v>
      </c>
      <c r="AA2203">
        <v>55</v>
      </c>
      <c r="AB2203" t="s">
        <v>448</v>
      </c>
      <c r="AE2203" t="s">
        <v>389</v>
      </c>
      <c r="AF2203">
        <v>30000</v>
      </c>
    </row>
    <row r="2204" spans="1:32" x14ac:dyDescent="0.25">
      <c r="A2204" t="s">
        <v>999</v>
      </c>
      <c r="B2204" t="s">
        <v>448</v>
      </c>
      <c r="C2204" s="158" t="str">
        <f t="shared" si="34"/>
        <v>1111211</v>
      </c>
      <c r="D2204">
        <v>111121</v>
      </c>
      <c r="F2204">
        <v>12</v>
      </c>
      <c r="G2204">
        <v>21950</v>
      </c>
      <c r="I2204">
        <v>1020308</v>
      </c>
      <c r="J2204">
        <v>1</v>
      </c>
      <c r="K2204">
        <v>0</v>
      </c>
      <c r="L2204">
        <v>0</v>
      </c>
      <c r="M2204">
        <v>0</v>
      </c>
      <c r="N2204">
        <v>9020230</v>
      </c>
      <c r="O2204">
        <v>1</v>
      </c>
      <c r="P2204" t="s">
        <v>1000</v>
      </c>
      <c r="Q2204">
        <v>1005</v>
      </c>
      <c r="R2204">
        <v>6</v>
      </c>
      <c r="S2204">
        <v>0</v>
      </c>
      <c r="T2204">
        <v>0</v>
      </c>
      <c r="V2204" t="s">
        <v>1387</v>
      </c>
      <c r="W2204">
        <v>3</v>
      </c>
      <c r="X2204" s="68">
        <v>42354</v>
      </c>
      <c r="Y2204" s="68">
        <v>36525</v>
      </c>
      <c r="Z2204">
        <v>1</v>
      </c>
      <c r="AA2204">
        <v>55</v>
      </c>
      <c r="AB2204" t="s">
        <v>448</v>
      </c>
      <c r="AE2204" t="s">
        <v>389</v>
      </c>
      <c r="AF2204">
        <v>30000</v>
      </c>
    </row>
    <row r="2205" spans="1:32" x14ac:dyDescent="0.25">
      <c r="A2205" t="s">
        <v>999</v>
      </c>
      <c r="B2205" t="s">
        <v>448</v>
      </c>
      <c r="C2205" s="158" t="str">
        <f t="shared" si="34"/>
        <v>1111212</v>
      </c>
      <c r="D2205">
        <v>111121</v>
      </c>
      <c r="F2205">
        <v>12</v>
      </c>
      <c r="G2205">
        <v>27350</v>
      </c>
      <c r="I2205">
        <v>1020309</v>
      </c>
      <c r="J2205">
        <v>1</v>
      </c>
      <c r="K2205">
        <v>0</v>
      </c>
      <c r="L2205">
        <v>0</v>
      </c>
      <c r="M2205">
        <v>0</v>
      </c>
      <c r="N2205">
        <v>9020230</v>
      </c>
      <c r="O2205">
        <v>2</v>
      </c>
      <c r="P2205" t="s">
        <v>1000</v>
      </c>
      <c r="Q2205">
        <v>1005</v>
      </c>
      <c r="R2205">
        <v>6</v>
      </c>
      <c r="S2205">
        <v>0</v>
      </c>
      <c r="T2205">
        <v>0</v>
      </c>
      <c r="V2205" t="s">
        <v>1387</v>
      </c>
      <c r="W2205">
        <v>3</v>
      </c>
      <c r="X2205" s="68">
        <v>42354</v>
      </c>
      <c r="Y2205" s="68">
        <v>36525</v>
      </c>
      <c r="Z2205">
        <v>1</v>
      </c>
      <c r="AA2205">
        <v>55</v>
      </c>
      <c r="AB2205" t="s">
        <v>448</v>
      </c>
      <c r="AE2205" t="s">
        <v>389</v>
      </c>
      <c r="AF2205">
        <v>30000</v>
      </c>
    </row>
    <row r="2206" spans="1:32" x14ac:dyDescent="0.25">
      <c r="A2206" t="s">
        <v>999</v>
      </c>
      <c r="B2206" t="s">
        <v>448</v>
      </c>
      <c r="C2206" s="158" t="str">
        <f t="shared" si="34"/>
        <v>1111213</v>
      </c>
      <c r="D2206">
        <v>111121</v>
      </c>
      <c r="F2206">
        <v>12</v>
      </c>
      <c r="G2206">
        <v>34050</v>
      </c>
      <c r="I2206">
        <v>1020310</v>
      </c>
      <c r="J2206">
        <v>1</v>
      </c>
      <c r="K2206">
        <v>0</v>
      </c>
      <c r="L2206">
        <v>0</v>
      </c>
      <c r="M2206">
        <v>0</v>
      </c>
      <c r="N2206">
        <v>9020230</v>
      </c>
      <c r="O2206">
        <v>3</v>
      </c>
      <c r="P2206" t="s">
        <v>1000</v>
      </c>
      <c r="Q2206">
        <v>1005</v>
      </c>
      <c r="R2206">
        <v>6</v>
      </c>
      <c r="S2206">
        <v>0</v>
      </c>
      <c r="T2206">
        <v>0</v>
      </c>
      <c r="V2206" t="s">
        <v>1387</v>
      </c>
      <c r="W2206">
        <v>3</v>
      </c>
      <c r="X2206" s="68">
        <v>42354</v>
      </c>
      <c r="Y2206" s="68">
        <v>36525</v>
      </c>
      <c r="Z2206">
        <v>1</v>
      </c>
      <c r="AA2206">
        <v>55</v>
      </c>
      <c r="AB2206" t="s">
        <v>448</v>
      </c>
      <c r="AE2206" t="s">
        <v>389</v>
      </c>
      <c r="AF2206">
        <v>30000</v>
      </c>
    </row>
    <row r="2207" spans="1:32" x14ac:dyDescent="0.25">
      <c r="A2207" t="s">
        <v>999</v>
      </c>
      <c r="B2207" t="s">
        <v>448</v>
      </c>
      <c r="C2207" s="158" t="str">
        <f t="shared" si="34"/>
        <v>1111214</v>
      </c>
      <c r="D2207">
        <v>111121</v>
      </c>
      <c r="F2207">
        <v>12</v>
      </c>
      <c r="G2207">
        <v>28725</v>
      </c>
      <c r="I2207">
        <v>1020311</v>
      </c>
      <c r="J2207">
        <v>1</v>
      </c>
      <c r="K2207">
        <v>0</v>
      </c>
      <c r="L2207">
        <v>0</v>
      </c>
      <c r="M2207">
        <v>0</v>
      </c>
      <c r="N2207">
        <v>9020230</v>
      </c>
      <c r="O2207">
        <v>4</v>
      </c>
      <c r="P2207" t="s">
        <v>1000</v>
      </c>
      <c r="Q2207">
        <v>1005</v>
      </c>
      <c r="R2207">
        <v>6</v>
      </c>
      <c r="S2207">
        <v>0</v>
      </c>
      <c r="T2207">
        <v>0</v>
      </c>
      <c r="V2207" t="s">
        <v>1387</v>
      </c>
      <c r="W2207">
        <v>3</v>
      </c>
      <c r="X2207" s="68">
        <v>42354</v>
      </c>
      <c r="Y2207" s="68">
        <v>36525</v>
      </c>
      <c r="Z2207">
        <v>1</v>
      </c>
      <c r="AA2207">
        <v>55</v>
      </c>
      <c r="AB2207" t="s">
        <v>448</v>
      </c>
      <c r="AE2207" t="s">
        <v>389</v>
      </c>
      <c r="AF2207">
        <v>30000</v>
      </c>
    </row>
    <row r="2208" spans="1:32" x14ac:dyDescent="0.25">
      <c r="A2208" t="s">
        <v>999</v>
      </c>
      <c r="B2208" t="s">
        <v>448</v>
      </c>
      <c r="C2208" s="158" t="str">
        <f t="shared" si="34"/>
        <v>1111215</v>
      </c>
      <c r="D2208">
        <v>111121</v>
      </c>
      <c r="F2208">
        <v>12</v>
      </c>
      <c r="G2208">
        <v>35750</v>
      </c>
      <c r="I2208">
        <v>1020312</v>
      </c>
      <c r="J2208">
        <v>1</v>
      </c>
      <c r="K2208">
        <v>0</v>
      </c>
      <c r="L2208">
        <v>0</v>
      </c>
      <c r="M2208">
        <v>0</v>
      </c>
      <c r="N2208">
        <v>9020230</v>
      </c>
      <c r="O2208">
        <v>5</v>
      </c>
      <c r="P2208" t="s">
        <v>1000</v>
      </c>
      <c r="Q2208">
        <v>1005</v>
      </c>
      <c r="R2208">
        <v>6</v>
      </c>
      <c r="S2208">
        <v>0</v>
      </c>
      <c r="T2208">
        <v>0</v>
      </c>
      <c r="V2208" t="s">
        <v>1387</v>
      </c>
      <c r="W2208">
        <v>3</v>
      </c>
      <c r="X2208" s="68">
        <v>42354</v>
      </c>
      <c r="Y2208" s="68">
        <v>36525</v>
      </c>
      <c r="Z2208">
        <v>1</v>
      </c>
      <c r="AA2208">
        <v>55</v>
      </c>
      <c r="AB2208" t="s">
        <v>448</v>
      </c>
      <c r="AE2208" t="s">
        <v>389</v>
      </c>
      <c r="AF2208">
        <v>30000</v>
      </c>
    </row>
    <row r="2209" spans="1:32" x14ac:dyDescent="0.25">
      <c r="A2209" t="s">
        <v>1001</v>
      </c>
      <c r="B2209" t="s">
        <v>448</v>
      </c>
      <c r="C2209" s="158" t="str">
        <f t="shared" si="34"/>
        <v>1111221</v>
      </c>
      <c r="D2209">
        <v>111122</v>
      </c>
      <c r="F2209">
        <v>12</v>
      </c>
      <c r="G2209">
        <v>24075</v>
      </c>
      <c r="I2209">
        <v>1020313</v>
      </c>
      <c r="J2209">
        <v>1</v>
      </c>
      <c r="K2209">
        <v>0</v>
      </c>
      <c r="L2209">
        <v>0</v>
      </c>
      <c r="M2209">
        <v>0</v>
      </c>
      <c r="N2209">
        <v>9020230</v>
      </c>
      <c r="O2209">
        <v>1</v>
      </c>
      <c r="P2209" t="s">
        <v>1002</v>
      </c>
      <c r="Q2209">
        <v>1005</v>
      </c>
      <c r="R2209">
        <v>6</v>
      </c>
      <c r="S2209">
        <v>0</v>
      </c>
      <c r="T2209">
        <v>0</v>
      </c>
      <c r="V2209" t="s">
        <v>1387</v>
      </c>
      <c r="W2209">
        <v>3</v>
      </c>
      <c r="X2209" s="68">
        <v>42354</v>
      </c>
      <c r="Y2209" s="68">
        <v>36525</v>
      </c>
      <c r="Z2209">
        <v>1</v>
      </c>
      <c r="AA2209">
        <v>55</v>
      </c>
      <c r="AB2209" t="s">
        <v>448</v>
      </c>
      <c r="AE2209" t="s">
        <v>389</v>
      </c>
      <c r="AF2209">
        <v>30000</v>
      </c>
    </row>
    <row r="2210" spans="1:32" x14ac:dyDescent="0.25">
      <c r="A2210" t="s">
        <v>1001</v>
      </c>
      <c r="B2210" t="s">
        <v>448</v>
      </c>
      <c r="C2210" s="158" t="str">
        <f t="shared" si="34"/>
        <v>1111222</v>
      </c>
      <c r="D2210">
        <v>111122</v>
      </c>
      <c r="F2210">
        <v>12</v>
      </c>
      <c r="G2210">
        <v>30125</v>
      </c>
      <c r="I2210">
        <v>1020314</v>
      </c>
      <c r="J2210">
        <v>1</v>
      </c>
      <c r="K2210">
        <v>0</v>
      </c>
      <c r="L2210">
        <v>0</v>
      </c>
      <c r="M2210">
        <v>0</v>
      </c>
      <c r="N2210">
        <v>9020230</v>
      </c>
      <c r="O2210">
        <v>2</v>
      </c>
      <c r="P2210" t="s">
        <v>1002</v>
      </c>
      <c r="Q2210">
        <v>1005</v>
      </c>
      <c r="R2210">
        <v>6</v>
      </c>
      <c r="S2210">
        <v>0</v>
      </c>
      <c r="T2210">
        <v>0</v>
      </c>
      <c r="V2210" t="s">
        <v>1387</v>
      </c>
      <c r="W2210">
        <v>3</v>
      </c>
      <c r="X2210" s="68">
        <v>42354</v>
      </c>
      <c r="Y2210" s="68">
        <v>36525</v>
      </c>
      <c r="Z2210">
        <v>1</v>
      </c>
      <c r="AA2210">
        <v>55</v>
      </c>
      <c r="AB2210" t="s">
        <v>448</v>
      </c>
      <c r="AE2210" t="s">
        <v>389</v>
      </c>
      <c r="AF2210">
        <v>30000</v>
      </c>
    </row>
    <row r="2211" spans="1:32" x14ac:dyDescent="0.25">
      <c r="A2211" t="s">
        <v>1001</v>
      </c>
      <c r="B2211" t="s">
        <v>448</v>
      </c>
      <c r="C2211" s="158" t="str">
        <f t="shared" si="34"/>
        <v>1111223</v>
      </c>
      <c r="D2211">
        <v>111122</v>
      </c>
      <c r="F2211">
        <v>12</v>
      </c>
      <c r="G2211">
        <v>37425</v>
      </c>
      <c r="I2211">
        <v>1020315</v>
      </c>
      <c r="J2211">
        <v>1</v>
      </c>
      <c r="K2211">
        <v>0</v>
      </c>
      <c r="L2211">
        <v>0</v>
      </c>
      <c r="M2211">
        <v>0</v>
      </c>
      <c r="N2211">
        <v>9020230</v>
      </c>
      <c r="O2211">
        <v>3</v>
      </c>
      <c r="P2211" t="s">
        <v>1002</v>
      </c>
      <c r="Q2211">
        <v>1005</v>
      </c>
      <c r="R2211">
        <v>6</v>
      </c>
      <c r="S2211">
        <v>0</v>
      </c>
      <c r="T2211">
        <v>0</v>
      </c>
      <c r="V2211" t="s">
        <v>1387</v>
      </c>
      <c r="W2211">
        <v>3</v>
      </c>
      <c r="X2211" s="68">
        <v>42354</v>
      </c>
      <c r="Y2211" s="68">
        <v>36525</v>
      </c>
      <c r="Z2211">
        <v>1</v>
      </c>
      <c r="AA2211">
        <v>55</v>
      </c>
      <c r="AB2211" t="s">
        <v>448</v>
      </c>
      <c r="AE2211" t="s">
        <v>389</v>
      </c>
      <c r="AF2211">
        <v>30000</v>
      </c>
    </row>
    <row r="2212" spans="1:32" x14ac:dyDescent="0.25">
      <c r="A2212" t="s">
        <v>1001</v>
      </c>
      <c r="B2212" t="s">
        <v>448</v>
      </c>
      <c r="C2212" s="158" t="str">
        <f t="shared" si="34"/>
        <v>1111224</v>
      </c>
      <c r="D2212">
        <v>111122</v>
      </c>
      <c r="F2212">
        <v>12</v>
      </c>
      <c r="G2212">
        <v>31625</v>
      </c>
      <c r="I2212">
        <v>1020316</v>
      </c>
      <c r="J2212">
        <v>1</v>
      </c>
      <c r="K2212">
        <v>0</v>
      </c>
      <c r="L2212">
        <v>0</v>
      </c>
      <c r="M2212">
        <v>0</v>
      </c>
      <c r="N2212">
        <v>9020230</v>
      </c>
      <c r="O2212">
        <v>4</v>
      </c>
      <c r="P2212" t="s">
        <v>1002</v>
      </c>
      <c r="Q2212">
        <v>1005</v>
      </c>
      <c r="R2212">
        <v>6</v>
      </c>
      <c r="S2212">
        <v>0</v>
      </c>
      <c r="T2212">
        <v>0</v>
      </c>
      <c r="V2212" t="s">
        <v>1387</v>
      </c>
      <c r="W2212">
        <v>3</v>
      </c>
      <c r="X2212" s="68">
        <v>42354</v>
      </c>
      <c r="Y2212" s="68">
        <v>36525</v>
      </c>
      <c r="Z2212">
        <v>1</v>
      </c>
      <c r="AA2212">
        <v>55</v>
      </c>
      <c r="AB2212" t="s">
        <v>448</v>
      </c>
      <c r="AE2212" t="s">
        <v>389</v>
      </c>
      <c r="AF2212">
        <v>30000</v>
      </c>
    </row>
    <row r="2213" spans="1:32" x14ac:dyDescent="0.25">
      <c r="A2213" t="s">
        <v>1001</v>
      </c>
      <c r="B2213" t="s">
        <v>448</v>
      </c>
      <c r="C2213" s="158" t="str">
        <f t="shared" si="34"/>
        <v>1111225</v>
      </c>
      <c r="D2213">
        <v>111122</v>
      </c>
      <c r="F2213">
        <v>12</v>
      </c>
      <c r="G2213">
        <v>39300</v>
      </c>
      <c r="I2213">
        <v>1020317</v>
      </c>
      <c r="J2213">
        <v>1</v>
      </c>
      <c r="K2213">
        <v>0</v>
      </c>
      <c r="L2213">
        <v>0</v>
      </c>
      <c r="M2213">
        <v>0</v>
      </c>
      <c r="N2213">
        <v>9020230</v>
      </c>
      <c r="O2213">
        <v>5</v>
      </c>
      <c r="P2213" t="s">
        <v>1002</v>
      </c>
      <c r="Q2213">
        <v>1005</v>
      </c>
      <c r="R2213">
        <v>6</v>
      </c>
      <c r="S2213">
        <v>0</v>
      </c>
      <c r="T2213">
        <v>0</v>
      </c>
      <c r="V2213" t="s">
        <v>1387</v>
      </c>
      <c r="W2213">
        <v>3</v>
      </c>
      <c r="X2213" s="68">
        <v>42354</v>
      </c>
      <c r="Y2213" s="68">
        <v>36525</v>
      </c>
      <c r="Z2213">
        <v>1</v>
      </c>
      <c r="AA2213">
        <v>55</v>
      </c>
      <c r="AB2213" t="s">
        <v>448</v>
      </c>
      <c r="AE2213" t="s">
        <v>389</v>
      </c>
      <c r="AF2213">
        <v>30000</v>
      </c>
    </row>
    <row r="2214" spans="1:32" x14ac:dyDescent="0.25">
      <c r="A2214" t="s">
        <v>1003</v>
      </c>
      <c r="B2214" t="s">
        <v>448</v>
      </c>
      <c r="C2214" s="158" t="str">
        <f t="shared" si="34"/>
        <v>1111231</v>
      </c>
      <c r="D2214">
        <v>111123</v>
      </c>
      <c r="F2214">
        <v>12</v>
      </c>
      <c r="G2214">
        <v>26100</v>
      </c>
      <c r="I2214">
        <v>1020318</v>
      </c>
      <c r="J2214">
        <v>1</v>
      </c>
      <c r="K2214">
        <v>0</v>
      </c>
      <c r="L2214">
        <v>0</v>
      </c>
      <c r="M2214">
        <v>0</v>
      </c>
      <c r="N2214">
        <v>9020230</v>
      </c>
      <c r="O2214">
        <v>1</v>
      </c>
      <c r="P2214" t="s">
        <v>1004</v>
      </c>
      <c r="Q2214">
        <v>1005</v>
      </c>
      <c r="R2214">
        <v>6</v>
      </c>
      <c r="S2214">
        <v>0</v>
      </c>
      <c r="T2214">
        <v>0</v>
      </c>
      <c r="V2214" t="s">
        <v>1387</v>
      </c>
      <c r="W2214">
        <v>3</v>
      </c>
      <c r="X2214" s="68">
        <v>42354</v>
      </c>
      <c r="Y2214" s="68">
        <v>36525</v>
      </c>
      <c r="Z2214">
        <v>1</v>
      </c>
      <c r="AA2214">
        <v>55</v>
      </c>
      <c r="AB2214" t="s">
        <v>448</v>
      </c>
      <c r="AE2214" t="s">
        <v>389</v>
      </c>
      <c r="AF2214">
        <v>30000</v>
      </c>
    </row>
    <row r="2215" spans="1:32" x14ac:dyDescent="0.25">
      <c r="A2215" t="s">
        <v>1003</v>
      </c>
      <c r="B2215" t="s">
        <v>448</v>
      </c>
      <c r="C2215" s="158" t="str">
        <f t="shared" si="34"/>
        <v>1111232</v>
      </c>
      <c r="D2215">
        <v>111123</v>
      </c>
      <c r="F2215">
        <v>12</v>
      </c>
      <c r="G2215">
        <v>32550</v>
      </c>
      <c r="I2215">
        <v>1020319</v>
      </c>
      <c r="J2215">
        <v>1</v>
      </c>
      <c r="K2215">
        <v>0</v>
      </c>
      <c r="L2215">
        <v>0</v>
      </c>
      <c r="M2215">
        <v>0</v>
      </c>
      <c r="N2215">
        <v>9020230</v>
      </c>
      <c r="O2215">
        <v>2</v>
      </c>
      <c r="P2215" t="s">
        <v>1004</v>
      </c>
      <c r="Q2215">
        <v>1005</v>
      </c>
      <c r="R2215">
        <v>6</v>
      </c>
      <c r="S2215">
        <v>0</v>
      </c>
      <c r="T2215">
        <v>0</v>
      </c>
      <c r="V2215" t="s">
        <v>1387</v>
      </c>
      <c r="W2215">
        <v>3</v>
      </c>
      <c r="X2215" s="68">
        <v>42354</v>
      </c>
      <c r="Y2215" s="68">
        <v>36525</v>
      </c>
      <c r="Z2215">
        <v>1</v>
      </c>
      <c r="AA2215">
        <v>55</v>
      </c>
      <c r="AB2215" t="s">
        <v>448</v>
      </c>
      <c r="AE2215" t="s">
        <v>389</v>
      </c>
      <c r="AF2215">
        <v>30000</v>
      </c>
    </row>
    <row r="2216" spans="1:32" x14ac:dyDescent="0.25">
      <c r="A2216" t="s">
        <v>1003</v>
      </c>
      <c r="B2216" t="s">
        <v>448</v>
      </c>
      <c r="C2216" s="158" t="str">
        <f t="shared" si="34"/>
        <v>1111233</v>
      </c>
      <c r="D2216">
        <v>111123</v>
      </c>
      <c r="F2216">
        <v>12</v>
      </c>
      <c r="G2216">
        <v>40600</v>
      </c>
      <c r="I2216">
        <v>1020320</v>
      </c>
      <c r="J2216">
        <v>1</v>
      </c>
      <c r="K2216">
        <v>0</v>
      </c>
      <c r="L2216">
        <v>0</v>
      </c>
      <c r="M2216">
        <v>0</v>
      </c>
      <c r="N2216">
        <v>9020230</v>
      </c>
      <c r="O2216">
        <v>3</v>
      </c>
      <c r="P2216" t="s">
        <v>1004</v>
      </c>
      <c r="Q2216">
        <v>1005</v>
      </c>
      <c r="R2216">
        <v>6</v>
      </c>
      <c r="S2216">
        <v>0</v>
      </c>
      <c r="T2216">
        <v>0</v>
      </c>
      <c r="V2216" t="s">
        <v>1387</v>
      </c>
      <c r="W2216">
        <v>3</v>
      </c>
      <c r="X2216" s="68">
        <v>42354</v>
      </c>
      <c r="Y2216" s="68">
        <v>36525</v>
      </c>
      <c r="Z2216">
        <v>1</v>
      </c>
      <c r="AA2216">
        <v>55</v>
      </c>
      <c r="AB2216" t="s">
        <v>448</v>
      </c>
      <c r="AE2216" t="s">
        <v>389</v>
      </c>
      <c r="AF2216">
        <v>30000</v>
      </c>
    </row>
    <row r="2217" spans="1:32" x14ac:dyDescent="0.25">
      <c r="A2217" t="s">
        <v>1003</v>
      </c>
      <c r="B2217" t="s">
        <v>448</v>
      </c>
      <c r="C2217" s="158" t="str">
        <f t="shared" si="34"/>
        <v>1111234</v>
      </c>
      <c r="D2217">
        <v>111123</v>
      </c>
      <c r="F2217">
        <v>12</v>
      </c>
      <c r="G2217">
        <v>34175</v>
      </c>
      <c r="I2217">
        <v>1020321</v>
      </c>
      <c r="J2217">
        <v>1</v>
      </c>
      <c r="K2217">
        <v>0</v>
      </c>
      <c r="L2217">
        <v>0</v>
      </c>
      <c r="M2217">
        <v>0</v>
      </c>
      <c r="N2217">
        <v>9020230</v>
      </c>
      <c r="O2217">
        <v>4</v>
      </c>
      <c r="P2217" t="s">
        <v>1004</v>
      </c>
      <c r="Q2217">
        <v>1005</v>
      </c>
      <c r="R2217">
        <v>6</v>
      </c>
      <c r="S2217">
        <v>0</v>
      </c>
      <c r="T2217">
        <v>0</v>
      </c>
      <c r="V2217" t="s">
        <v>1387</v>
      </c>
      <c r="W2217">
        <v>3</v>
      </c>
      <c r="X2217" s="68">
        <v>42354</v>
      </c>
      <c r="Y2217" s="68">
        <v>36525</v>
      </c>
      <c r="Z2217">
        <v>1</v>
      </c>
      <c r="AA2217">
        <v>55</v>
      </c>
      <c r="AB2217" t="s">
        <v>448</v>
      </c>
      <c r="AE2217" t="s">
        <v>389</v>
      </c>
      <c r="AF2217">
        <v>30000</v>
      </c>
    </row>
    <row r="2218" spans="1:32" x14ac:dyDescent="0.25">
      <c r="A2218" t="s">
        <v>1003</v>
      </c>
      <c r="B2218" t="s">
        <v>448</v>
      </c>
      <c r="C2218" s="158" t="str">
        <f t="shared" si="34"/>
        <v>1111235</v>
      </c>
      <c r="D2218">
        <v>111123</v>
      </c>
      <c r="F2218">
        <v>12</v>
      </c>
      <c r="G2218">
        <v>42650</v>
      </c>
      <c r="I2218">
        <v>1020322</v>
      </c>
      <c r="J2218">
        <v>1</v>
      </c>
      <c r="K2218">
        <v>0</v>
      </c>
      <c r="L2218">
        <v>0</v>
      </c>
      <c r="M2218">
        <v>0</v>
      </c>
      <c r="N2218">
        <v>9020230</v>
      </c>
      <c r="O2218">
        <v>5</v>
      </c>
      <c r="P2218" t="s">
        <v>1004</v>
      </c>
      <c r="Q2218">
        <v>1005</v>
      </c>
      <c r="R2218">
        <v>6</v>
      </c>
      <c r="S2218">
        <v>0</v>
      </c>
      <c r="T2218">
        <v>0</v>
      </c>
      <c r="V2218" t="s">
        <v>1387</v>
      </c>
      <c r="W2218">
        <v>3</v>
      </c>
      <c r="X2218" s="68">
        <v>42354</v>
      </c>
      <c r="Y2218" s="68">
        <v>36525</v>
      </c>
      <c r="Z2218">
        <v>1</v>
      </c>
      <c r="AA2218">
        <v>55</v>
      </c>
      <c r="AB2218" t="s">
        <v>448</v>
      </c>
      <c r="AE2218" t="s">
        <v>389</v>
      </c>
      <c r="AF2218">
        <v>30000</v>
      </c>
    </row>
    <row r="2219" spans="1:32" x14ac:dyDescent="0.25">
      <c r="A2219" t="s">
        <v>1005</v>
      </c>
      <c r="B2219" t="s">
        <v>448</v>
      </c>
      <c r="C2219" s="158" t="str">
        <f t="shared" si="34"/>
        <v>1111241</v>
      </c>
      <c r="D2219">
        <v>111124</v>
      </c>
      <c r="F2219">
        <v>12</v>
      </c>
      <c r="G2219">
        <v>28100</v>
      </c>
      <c r="I2219">
        <v>1020323</v>
      </c>
      <c r="J2219">
        <v>1</v>
      </c>
      <c r="K2219">
        <v>0</v>
      </c>
      <c r="L2219">
        <v>0</v>
      </c>
      <c r="M2219">
        <v>0</v>
      </c>
      <c r="N2219">
        <v>9020230</v>
      </c>
      <c r="O2219">
        <v>1</v>
      </c>
      <c r="P2219" t="s">
        <v>1006</v>
      </c>
      <c r="Q2219">
        <v>1005</v>
      </c>
      <c r="R2219">
        <v>6</v>
      </c>
      <c r="S2219">
        <v>0</v>
      </c>
      <c r="T2219">
        <v>0</v>
      </c>
      <c r="V2219" t="s">
        <v>1387</v>
      </c>
      <c r="W2219">
        <v>3</v>
      </c>
      <c r="X2219" s="68">
        <v>42354</v>
      </c>
      <c r="Y2219" s="68">
        <v>36525</v>
      </c>
      <c r="Z2219">
        <v>1</v>
      </c>
      <c r="AA2219">
        <v>55</v>
      </c>
      <c r="AB2219" t="s">
        <v>448</v>
      </c>
      <c r="AE2219" t="s">
        <v>389</v>
      </c>
      <c r="AF2219">
        <v>30000</v>
      </c>
    </row>
    <row r="2220" spans="1:32" x14ac:dyDescent="0.25">
      <c r="A2220" t="s">
        <v>1005</v>
      </c>
      <c r="B2220" t="s">
        <v>448</v>
      </c>
      <c r="C2220" s="158" t="str">
        <f t="shared" si="34"/>
        <v>1111242</v>
      </c>
      <c r="D2220">
        <v>111124</v>
      </c>
      <c r="F2220">
        <v>12</v>
      </c>
      <c r="G2220">
        <v>35100</v>
      </c>
      <c r="I2220">
        <v>1020324</v>
      </c>
      <c r="J2220">
        <v>1</v>
      </c>
      <c r="K2220">
        <v>0</v>
      </c>
      <c r="L2220">
        <v>0</v>
      </c>
      <c r="M2220">
        <v>0</v>
      </c>
      <c r="N2220">
        <v>9020230</v>
      </c>
      <c r="O2220">
        <v>2</v>
      </c>
      <c r="P2220" t="s">
        <v>1006</v>
      </c>
      <c r="Q2220">
        <v>1005</v>
      </c>
      <c r="R2220">
        <v>6</v>
      </c>
      <c r="S2220">
        <v>0</v>
      </c>
      <c r="T2220">
        <v>0</v>
      </c>
      <c r="V2220" t="s">
        <v>1387</v>
      </c>
      <c r="W2220">
        <v>3</v>
      </c>
      <c r="X2220" s="68">
        <v>42354</v>
      </c>
      <c r="Y2220" s="68">
        <v>36525</v>
      </c>
      <c r="Z2220">
        <v>1</v>
      </c>
      <c r="AA2220">
        <v>55</v>
      </c>
      <c r="AB2220" t="s">
        <v>448</v>
      </c>
      <c r="AE2220" t="s">
        <v>389</v>
      </c>
      <c r="AF2220">
        <v>30000</v>
      </c>
    </row>
    <row r="2221" spans="1:32" x14ac:dyDescent="0.25">
      <c r="A2221" t="s">
        <v>1005</v>
      </c>
      <c r="B2221" t="s">
        <v>448</v>
      </c>
      <c r="C2221" s="158" t="str">
        <f t="shared" si="34"/>
        <v>1111243</v>
      </c>
      <c r="D2221">
        <v>111124</v>
      </c>
      <c r="F2221">
        <v>12</v>
      </c>
      <c r="G2221">
        <v>43800</v>
      </c>
      <c r="I2221">
        <v>1020325</v>
      </c>
      <c r="J2221">
        <v>1</v>
      </c>
      <c r="K2221">
        <v>0</v>
      </c>
      <c r="L2221">
        <v>0</v>
      </c>
      <c r="M2221">
        <v>0</v>
      </c>
      <c r="N2221">
        <v>9020230</v>
      </c>
      <c r="O2221">
        <v>3</v>
      </c>
      <c r="P2221" t="s">
        <v>1006</v>
      </c>
      <c r="Q2221">
        <v>1005</v>
      </c>
      <c r="R2221">
        <v>6</v>
      </c>
      <c r="S2221">
        <v>0</v>
      </c>
      <c r="T2221">
        <v>0</v>
      </c>
      <c r="V2221" t="s">
        <v>1387</v>
      </c>
      <c r="W2221">
        <v>3</v>
      </c>
      <c r="X2221" s="68">
        <v>42354</v>
      </c>
      <c r="Y2221" s="68">
        <v>36525</v>
      </c>
      <c r="Z2221">
        <v>1</v>
      </c>
      <c r="AA2221">
        <v>55</v>
      </c>
      <c r="AB2221" t="s">
        <v>448</v>
      </c>
      <c r="AE2221" t="s">
        <v>389</v>
      </c>
      <c r="AF2221">
        <v>30000</v>
      </c>
    </row>
    <row r="2222" spans="1:32" x14ac:dyDescent="0.25">
      <c r="A2222" t="s">
        <v>1005</v>
      </c>
      <c r="B2222" t="s">
        <v>448</v>
      </c>
      <c r="C2222" s="158" t="str">
        <f t="shared" si="34"/>
        <v>1111244</v>
      </c>
      <c r="D2222">
        <v>111124</v>
      </c>
      <c r="F2222">
        <v>12</v>
      </c>
      <c r="G2222">
        <v>36850</v>
      </c>
      <c r="I2222">
        <v>1020326</v>
      </c>
      <c r="J2222">
        <v>1</v>
      </c>
      <c r="K2222">
        <v>0</v>
      </c>
      <c r="L2222">
        <v>0</v>
      </c>
      <c r="M2222">
        <v>0</v>
      </c>
      <c r="N2222">
        <v>9020230</v>
      </c>
      <c r="O2222">
        <v>4</v>
      </c>
      <c r="P2222" t="s">
        <v>1006</v>
      </c>
      <c r="Q2222">
        <v>1005</v>
      </c>
      <c r="R2222">
        <v>6</v>
      </c>
      <c r="S2222">
        <v>0</v>
      </c>
      <c r="T2222">
        <v>0</v>
      </c>
      <c r="V2222" t="s">
        <v>1387</v>
      </c>
      <c r="W2222">
        <v>3</v>
      </c>
      <c r="X2222" s="68">
        <v>42354</v>
      </c>
      <c r="Y2222" s="68">
        <v>36525</v>
      </c>
      <c r="Z2222">
        <v>1</v>
      </c>
      <c r="AA2222">
        <v>55</v>
      </c>
      <c r="AB2222" t="s">
        <v>448</v>
      </c>
      <c r="AE2222" t="s">
        <v>389</v>
      </c>
      <c r="AF2222">
        <v>30000</v>
      </c>
    </row>
    <row r="2223" spans="1:32" x14ac:dyDescent="0.25">
      <c r="A2223" t="s">
        <v>1005</v>
      </c>
      <c r="B2223" t="s">
        <v>448</v>
      </c>
      <c r="C2223" s="158" t="str">
        <f t="shared" si="34"/>
        <v>1111245</v>
      </c>
      <c r="D2223">
        <v>111124</v>
      </c>
      <c r="F2223">
        <v>12</v>
      </c>
      <c r="G2223">
        <v>45975</v>
      </c>
      <c r="I2223">
        <v>1020327</v>
      </c>
      <c r="J2223">
        <v>1</v>
      </c>
      <c r="K2223">
        <v>0</v>
      </c>
      <c r="L2223">
        <v>0</v>
      </c>
      <c r="M2223">
        <v>0</v>
      </c>
      <c r="N2223">
        <v>9020230</v>
      </c>
      <c r="O2223">
        <v>5</v>
      </c>
      <c r="P2223" t="s">
        <v>1006</v>
      </c>
      <c r="Q2223">
        <v>1005</v>
      </c>
      <c r="R2223">
        <v>6</v>
      </c>
      <c r="S2223">
        <v>0</v>
      </c>
      <c r="T2223">
        <v>0</v>
      </c>
      <c r="V2223" t="s">
        <v>1387</v>
      </c>
      <c r="W2223">
        <v>3</v>
      </c>
      <c r="X2223" s="68">
        <v>42354</v>
      </c>
      <c r="Y2223" s="68">
        <v>36525</v>
      </c>
      <c r="Z2223">
        <v>1</v>
      </c>
      <c r="AA2223">
        <v>55</v>
      </c>
      <c r="AB2223" t="s">
        <v>448</v>
      </c>
      <c r="AE2223" t="s">
        <v>389</v>
      </c>
      <c r="AF2223">
        <v>30000</v>
      </c>
    </row>
    <row r="2224" spans="1:32" x14ac:dyDescent="0.25">
      <c r="A2224" t="s">
        <v>995</v>
      </c>
      <c r="B2224" t="s">
        <v>448</v>
      </c>
      <c r="C2224" s="158" t="str">
        <f t="shared" si="34"/>
        <v>1111191</v>
      </c>
      <c r="D2224">
        <v>111119</v>
      </c>
      <c r="F2224">
        <v>12</v>
      </c>
      <c r="G2224">
        <v>17825</v>
      </c>
      <c r="I2224">
        <v>1020298</v>
      </c>
      <c r="J2224">
        <v>1</v>
      </c>
      <c r="K2224">
        <v>0</v>
      </c>
      <c r="L2224">
        <v>0</v>
      </c>
      <c r="M2224">
        <v>0</v>
      </c>
      <c r="N2224">
        <v>9020230</v>
      </c>
      <c r="O2224">
        <v>1</v>
      </c>
      <c r="P2224" t="s">
        <v>996</v>
      </c>
      <c r="Q2224">
        <v>1005</v>
      </c>
      <c r="R2224">
        <v>6</v>
      </c>
      <c r="S2224">
        <v>0</v>
      </c>
      <c r="T2224">
        <v>0</v>
      </c>
      <c r="V2224" t="s">
        <v>1387</v>
      </c>
      <c r="W2224">
        <v>3</v>
      </c>
      <c r="X2224" s="68">
        <v>42354</v>
      </c>
      <c r="Y2224" s="68">
        <v>36525</v>
      </c>
      <c r="Z2224">
        <v>1</v>
      </c>
      <c r="AA2224">
        <v>55</v>
      </c>
      <c r="AB2224" t="s">
        <v>448</v>
      </c>
      <c r="AE2224" t="s">
        <v>389</v>
      </c>
      <c r="AF2224">
        <v>30000</v>
      </c>
    </row>
    <row r="2225" spans="1:32" x14ac:dyDescent="0.25">
      <c r="A2225" t="s">
        <v>1567</v>
      </c>
      <c r="B2225" t="s">
        <v>451</v>
      </c>
      <c r="C2225" s="158" t="str">
        <f t="shared" si="34"/>
        <v>1113051</v>
      </c>
      <c r="D2225">
        <v>111305</v>
      </c>
      <c r="F2225">
        <v>12</v>
      </c>
      <c r="H2225" t="s">
        <v>397</v>
      </c>
      <c r="I2225">
        <v>1020805</v>
      </c>
      <c r="J2225">
        <v>0</v>
      </c>
      <c r="K2225">
        <v>0</v>
      </c>
      <c r="L2225">
        <v>0</v>
      </c>
      <c r="M2225">
        <v>0</v>
      </c>
      <c r="N2225">
        <v>9020207</v>
      </c>
      <c r="O2225">
        <v>1</v>
      </c>
      <c r="P2225" t="s">
        <v>1568</v>
      </c>
      <c r="Q2225">
        <v>1004</v>
      </c>
      <c r="R2225">
        <v>6</v>
      </c>
      <c r="S2225">
        <v>0</v>
      </c>
      <c r="T2225">
        <v>0</v>
      </c>
      <c r="V2225" t="s">
        <v>1387</v>
      </c>
      <c r="W2225">
        <v>3</v>
      </c>
      <c r="X2225" s="68">
        <v>42354</v>
      </c>
      <c r="Y2225" s="68">
        <v>36525</v>
      </c>
      <c r="Z2225">
        <v>0</v>
      </c>
      <c r="AA2225">
        <v>13</v>
      </c>
      <c r="AB2225" t="s">
        <v>451</v>
      </c>
      <c r="AE2225" t="s">
        <v>1411</v>
      </c>
      <c r="AF2225">
        <v>30000</v>
      </c>
    </row>
    <row r="2226" spans="1:32" x14ac:dyDescent="0.25">
      <c r="A2226" t="s">
        <v>1567</v>
      </c>
      <c r="B2226" t="s">
        <v>451</v>
      </c>
      <c r="C2226" s="158" t="str">
        <f t="shared" si="34"/>
        <v>1113052</v>
      </c>
      <c r="D2226">
        <v>111305</v>
      </c>
      <c r="F2226">
        <v>12</v>
      </c>
      <c r="H2226" t="s">
        <v>397</v>
      </c>
      <c r="I2226">
        <v>1020806</v>
      </c>
      <c r="J2226">
        <v>0</v>
      </c>
      <c r="K2226">
        <v>0</v>
      </c>
      <c r="L2226">
        <v>0</v>
      </c>
      <c r="M2226">
        <v>0</v>
      </c>
      <c r="N2226">
        <v>9020207</v>
      </c>
      <c r="O2226">
        <v>2</v>
      </c>
      <c r="P2226" t="s">
        <v>1568</v>
      </c>
      <c r="Q2226">
        <v>1004</v>
      </c>
      <c r="R2226">
        <v>6</v>
      </c>
      <c r="S2226">
        <v>0</v>
      </c>
      <c r="T2226">
        <v>0</v>
      </c>
      <c r="V2226" t="s">
        <v>1387</v>
      </c>
      <c r="W2226">
        <v>3</v>
      </c>
      <c r="X2226" s="68">
        <v>42354</v>
      </c>
      <c r="Y2226" s="68">
        <v>36525</v>
      </c>
      <c r="Z2226">
        <v>0</v>
      </c>
      <c r="AA2226">
        <v>13</v>
      </c>
      <c r="AB2226" t="s">
        <v>451</v>
      </c>
      <c r="AE2226" t="s">
        <v>1411</v>
      </c>
      <c r="AF2226">
        <v>30000</v>
      </c>
    </row>
    <row r="2227" spans="1:32" x14ac:dyDescent="0.25">
      <c r="A2227" t="s">
        <v>1567</v>
      </c>
      <c r="B2227" t="s">
        <v>451</v>
      </c>
      <c r="C2227" s="158" t="str">
        <f t="shared" si="34"/>
        <v>1113053</v>
      </c>
      <c r="D2227">
        <v>111305</v>
      </c>
      <c r="F2227">
        <v>12</v>
      </c>
      <c r="H2227" t="s">
        <v>397</v>
      </c>
      <c r="I2227">
        <v>1020807</v>
      </c>
      <c r="J2227">
        <v>0</v>
      </c>
      <c r="K2227">
        <v>0</v>
      </c>
      <c r="L2227">
        <v>0</v>
      </c>
      <c r="M2227">
        <v>0</v>
      </c>
      <c r="N2227">
        <v>9020207</v>
      </c>
      <c r="O2227">
        <v>3</v>
      </c>
      <c r="P2227" t="s">
        <v>1568</v>
      </c>
      <c r="Q2227">
        <v>1004</v>
      </c>
      <c r="R2227">
        <v>6</v>
      </c>
      <c r="S2227">
        <v>0</v>
      </c>
      <c r="T2227">
        <v>0</v>
      </c>
      <c r="V2227" t="s">
        <v>1387</v>
      </c>
      <c r="W2227">
        <v>3</v>
      </c>
      <c r="X2227" s="68">
        <v>42354</v>
      </c>
      <c r="Y2227" s="68">
        <v>36525</v>
      </c>
      <c r="Z2227">
        <v>0</v>
      </c>
      <c r="AA2227">
        <v>13</v>
      </c>
      <c r="AB2227" t="s">
        <v>451</v>
      </c>
      <c r="AE2227" t="s">
        <v>1411</v>
      </c>
      <c r="AF2227">
        <v>30000</v>
      </c>
    </row>
    <row r="2228" spans="1:32" x14ac:dyDescent="0.25">
      <c r="A2228" t="s">
        <v>1567</v>
      </c>
      <c r="B2228" t="s">
        <v>451</v>
      </c>
      <c r="C2228" s="158" t="str">
        <f t="shared" si="34"/>
        <v>1113054</v>
      </c>
      <c r="D2228">
        <v>111305</v>
      </c>
      <c r="F2228">
        <v>12</v>
      </c>
      <c r="H2228" t="s">
        <v>397</v>
      </c>
      <c r="I2228">
        <v>1020808</v>
      </c>
      <c r="J2228">
        <v>0</v>
      </c>
      <c r="K2228">
        <v>0</v>
      </c>
      <c r="L2228">
        <v>0</v>
      </c>
      <c r="M2228">
        <v>0</v>
      </c>
      <c r="N2228">
        <v>9020207</v>
      </c>
      <c r="O2228">
        <v>4</v>
      </c>
      <c r="P2228" t="s">
        <v>1568</v>
      </c>
      <c r="Q2228">
        <v>1004</v>
      </c>
      <c r="R2228">
        <v>6</v>
      </c>
      <c r="S2228">
        <v>0</v>
      </c>
      <c r="T2228">
        <v>0</v>
      </c>
      <c r="V2228" t="s">
        <v>1387</v>
      </c>
      <c r="W2228">
        <v>3</v>
      </c>
      <c r="X2228" s="68">
        <v>42354</v>
      </c>
      <c r="Y2228" s="68">
        <v>36525</v>
      </c>
      <c r="Z2228">
        <v>0</v>
      </c>
      <c r="AA2228">
        <v>13</v>
      </c>
      <c r="AB2228" t="s">
        <v>451</v>
      </c>
      <c r="AE2228" t="s">
        <v>1411</v>
      </c>
      <c r="AF2228">
        <v>30000</v>
      </c>
    </row>
    <row r="2229" spans="1:32" x14ac:dyDescent="0.25">
      <c r="A2229" t="s">
        <v>1567</v>
      </c>
      <c r="B2229" t="s">
        <v>451</v>
      </c>
      <c r="C2229" s="158" t="str">
        <f t="shared" si="34"/>
        <v>1113055</v>
      </c>
      <c r="D2229">
        <v>111305</v>
      </c>
      <c r="F2229">
        <v>12</v>
      </c>
      <c r="H2229" t="s">
        <v>397</v>
      </c>
      <c r="I2229">
        <v>1020809</v>
      </c>
      <c r="J2229">
        <v>0</v>
      </c>
      <c r="K2229">
        <v>0</v>
      </c>
      <c r="L2229">
        <v>0</v>
      </c>
      <c r="M2229">
        <v>0</v>
      </c>
      <c r="N2229">
        <v>9020207</v>
      </c>
      <c r="O2229">
        <v>5</v>
      </c>
      <c r="P2229" t="s">
        <v>1568</v>
      </c>
      <c r="Q2229">
        <v>1004</v>
      </c>
      <c r="R2229">
        <v>6</v>
      </c>
      <c r="S2229">
        <v>0</v>
      </c>
      <c r="T2229">
        <v>0</v>
      </c>
      <c r="V2229" t="s">
        <v>1387</v>
      </c>
      <c r="W2229">
        <v>3</v>
      </c>
      <c r="X2229" s="68">
        <v>42354</v>
      </c>
      <c r="Y2229" s="68">
        <v>36525</v>
      </c>
      <c r="Z2229">
        <v>0</v>
      </c>
      <c r="AA2229">
        <v>13</v>
      </c>
      <c r="AB2229" t="s">
        <v>451</v>
      </c>
      <c r="AE2229" t="s">
        <v>1411</v>
      </c>
      <c r="AF2229">
        <v>30000</v>
      </c>
    </row>
    <row r="2230" spans="1:32" x14ac:dyDescent="0.25">
      <c r="A2230" t="s">
        <v>1569</v>
      </c>
      <c r="B2230" t="s">
        <v>451</v>
      </c>
      <c r="C2230" s="158" t="str">
        <f t="shared" si="34"/>
        <v>1113071</v>
      </c>
      <c r="D2230">
        <v>111307</v>
      </c>
      <c r="F2230">
        <v>12</v>
      </c>
      <c r="H2230" t="s">
        <v>397</v>
      </c>
      <c r="I2230">
        <v>1020815</v>
      </c>
      <c r="J2230">
        <v>0</v>
      </c>
      <c r="K2230">
        <v>0</v>
      </c>
      <c r="L2230">
        <v>0</v>
      </c>
      <c r="M2230">
        <v>0</v>
      </c>
      <c r="N2230">
        <v>9020207</v>
      </c>
      <c r="O2230">
        <v>1</v>
      </c>
      <c r="P2230" t="s">
        <v>1570</v>
      </c>
      <c r="Q2230">
        <v>1004</v>
      </c>
      <c r="R2230">
        <v>6</v>
      </c>
      <c r="S2230">
        <v>0</v>
      </c>
      <c r="T2230">
        <v>0</v>
      </c>
      <c r="V2230" t="s">
        <v>1387</v>
      </c>
      <c r="W2230">
        <v>3</v>
      </c>
      <c r="X2230" s="68">
        <v>42354</v>
      </c>
      <c r="Y2230" s="68">
        <v>36525</v>
      </c>
      <c r="Z2230">
        <v>0</v>
      </c>
      <c r="AA2230">
        <v>13</v>
      </c>
      <c r="AB2230" t="s">
        <v>451</v>
      </c>
      <c r="AE2230" t="s">
        <v>1411</v>
      </c>
      <c r="AF2230">
        <v>30000</v>
      </c>
    </row>
    <row r="2231" spans="1:32" x14ac:dyDescent="0.25">
      <c r="A2231" t="s">
        <v>1569</v>
      </c>
      <c r="B2231" t="s">
        <v>451</v>
      </c>
      <c r="C2231" s="158" t="str">
        <f t="shared" si="34"/>
        <v>1113072</v>
      </c>
      <c r="D2231">
        <v>111307</v>
      </c>
      <c r="F2231">
        <v>12</v>
      </c>
      <c r="H2231" t="s">
        <v>397</v>
      </c>
      <c r="I2231">
        <v>1020816</v>
      </c>
      <c r="J2231">
        <v>0</v>
      </c>
      <c r="K2231">
        <v>0</v>
      </c>
      <c r="L2231">
        <v>0</v>
      </c>
      <c r="M2231">
        <v>0</v>
      </c>
      <c r="N2231">
        <v>9020207</v>
      </c>
      <c r="O2231">
        <v>2</v>
      </c>
      <c r="P2231" t="s">
        <v>1570</v>
      </c>
      <c r="Q2231">
        <v>1004</v>
      </c>
      <c r="R2231">
        <v>6</v>
      </c>
      <c r="S2231">
        <v>0</v>
      </c>
      <c r="T2231">
        <v>0</v>
      </c>
      <c r="V2231" t="s">
        <v>1387</v>
      </c>
      <c r="W2231">
        <v>3</v>
      </c>
      <c r="X2231" s="68">
        <v>42354</v>
      </c>
      <c r="Y2231" s="68">
        <v>36525</v>
      </c>
      <c r="Z2231">
        <v>0</v>
      </c>
      <c r="AA2231">
        <v>13</v>
      </c>
      <c r="AB2231" t="s">
        <v>451</v>
      </c>
      <c r="AE2231" t="s">
        <v>1411</v>
      </c>
      <c r="AF2231">
        <v>30000</v>
      </c>
    </row>
    <row r="2232" spans="1:32" x14ac:dyDescent="0.25">
      <c r="A2232" t="s">
        <v>1569</v>
      </c>
      <c r="B2232" t="s">
        <v>451</v>
      </c>
      <c r="C2232" s="158" t="str">
        <f t="shared" si="34"/>
        <v>1113073</v>
      </c>
      <c r="D2232">
        <v>111307</v>
      </c>
      <c r="F2232">
        <v>12</v>
      </c>
      <c r="H2232" t="s">
        <v>397</v>
      </c>
      <c r="I2232">
        <v>1020817</v>
      </c>
      <c r="J2232">
        <v>0</v>
      </c>
      <c r="K2232">
        <v>0</v>
      </c>
      <c r="L2232">
        <v>0</v>
      </c>
      <c r="M2232">
        <v>0</v>
      </c>
      <c r="N2232">
        <v>9020207</v>
      </c>
      <c r="O2232">
        <v>3</v>
      </c>
      <c r="P2232" t="s">
        <v>1570</v>
      </c>
      <c r="Q2232">
        <v>1004</v>
      </c>
      <c r="R2232">
        <v>6</v>
      </c>
      <c r="S2232">
        <v>0</v>
      </c>
      <c r="T2232">
        <v>0</v>
      </c>
      <c r="V2232" t="s">
        <v>1387</v>
      </c>
      <c r="W2232">
        <v>3</v>
      </c>
      <c r="X2232" s="68">
        <v>42354</v>
      </c>
      <c r="Y2232" s="68">
        <v>36525</v>
      </c>
      <c r="Z2232">
        <v>0</v>
      </c>
      <c r="AA2232">
        <v>13</v>
      </c>
      <c r="AB2232" t="s">
        <v>451</v>
      </c>
      <c r="AE2232" t="s">
        <v>1411</v>
      </c>
      <c r="AF2232">
        <v>30000</v>
      </c>
    </row>
    <row r="2233" spans="1:32" x14ac:dyDescent="0.25">
      <c r="A2233" t="s">
        <v>1569</v>
      </c>
      <c r="B2233" t="s">
        <v>451</v>
      </c>
      <c r="C2233" s="158" t="str">
        <f t="shared" si="34"/>
        <v>1113074</v>
      </c>
      <c r="D2233">
        <v>111307</v>
      </c>
      <c r="F2233">
        <v>12</v>
      </c>
      <c r="H2233" t="s">
        <v>397</v>
      </c>
      <c r="I2233">
        <v>1020818</v>
      </c>
      <c r="J2233">
        <v>0</v>
      </c>
      <c r="K2233">
        <v>0</v>
      </c>
      <c r="L2233">
        <v>0</v>
      </c>
      <c r="M2233">
        <v>0</v>
      </c>
      <c r="N2233">
        <v>9020207</v>
      </c>
      <c r="O2233">
        <v>4</v>
      </c>
      <c r="P2233" t="s">
        <v>1570</v>
      </c>
      <c r="Q2233">
        <v>1004</v>
      </c>
      <c r="R2233">
        <v>6</v>
      </c>
      <c r="S2233">
        <v>0</v>
      </c>
      <c r="T2233">
        <v>0</v>
      </c>
      <c r="V2233" t="s">
        <v>1387</v>
      </c>
      <c r="W2233">
        <v>3</v>
      </c>
      <c r="X2233" s="68">
        <v>42354</v>
      </c>
      <c r="Y2233" s="68">
        <v>36525</v>
      </c>
      <c r="Z2233">
        <v>0</v>
      </c>
      <c r="AA2233">
        <v>13</v>
      </c>
      <c r="AB2233" t="s">
        <v>451</v>
      </c>
      <c r="AE2233" t="s">
        <v>1411</v>
      </c>
      <c r="AF2233">
        <v>30000</v>
      </c>
    </row>
    <row r="2234" spans="1:32" x14ac:dyDescent="0.25">
      <c r="A2234" t="s">
        <v>1569</v>
      </c>
      <c r="B2234" t="s">
        <v>451</v>
      </c>
      <c r="C2234" s="158" t="str">
        <f t="shared" si="34"/>
        <v>1113075</v>
      </c>
      <c r="D2234">
        <v>111307</v>
      </c>
      <c r="F2234">
        <v>12</v>
      </c>
      <c r="H2234" t="s">
        <v>397</v>
      </c>
      <c r="I2234">
        <v>1020819</v>
      </c>
      <c r="J2234">
        <v>0</v>
      </c>
      <c r="K2234">
        <v>0</v>
      </c>
      <c r="L2234">
        <v>0</v>
      </c>
      <c r="M2234">
        <v>0</v>
      </c>
      <c r="N2234">
        <v>9020207</v>
      </c>
      <c r="O2234">
        <v>5</v>
      </c>
      <c r="P2234" t="s">
        <v>1570</v>
      </c>
      <c r="Q2234">
        <v>1004</v>
      </c>
      <c r="R2234">
        <v>6</v>
      </c>
      <c r="S2234">
        <v>0</v>
      </c>
      <c r="T2234">
        <v>0</v>
      </c>
      <c r="V2234" t="s">
        <v>1387</v>
      </c>
      <c r="W2234">
        <v>3</v>
      </c>
      <c r="X2234" s="68">
        <v>42354</v>
      </c>
      <c r="Y2234" s="68">
        <v>36525</v>
      </c>
      <c r="Z2234">
        <v>0</v>
      </c>
      <c r="AA2234">
        <v>13</v>
      </c>
      <c r="AB2234" t="s">
        <v>451</v>
      </c>
      <c r="AE2234" t="s">
        <v>1411</v>
      </c>
      <c r="AF2234">
        <v>30000</v>
      </c>
    </row>
    <row r="2235" spans="1:32" x14ac:dyDescent="0.25">
      <c r="A2235" t="s">
        <v>1571</v>
      </c>
      <c r="B2235" t="s">
        <v>404</v>
      </c>
      <c r="C2235" s="158" t="str">
        <f t="shared" si="34"/>
        <v>1113101</v>
      </c>
      <c r="D2235">
        <v>111310</v>
      </c>
      <c r="F2235">
        <v>12</v>
      </c>
      <c r="G2235">
        <v>545</v>
      </c>
      <c r="I2235">
        <v>1020838</v>
      </c>
      <c r="J2235">
        <v>1</v>
      </c>
      <c r="K2235">
        <v>0</v>
      </c>
      <c r="L2235">
        <v>0</v>
      </c>
      <c r="M2235">
        <v>0</v>
      </c>
      <c r="N2235">
        <v>9020221</v>
      </c>
      <c r="O2235">
        <v>1</v>
      </c>
      <c r="P2235" t="s">
        <v>1572</v>
      </c>
      <c r="Q2235">
        <v>1004</v>
      </c>
      <c r="R2235">
        <v>6</v>
      </c>
      <c r="S2235">
        <v>0</v>
      </c>
      <c r="T2235">
        <v>0</v>
      </c>
      <c r="V2235" t="s">
        <v>1387</v>
      </c>
      <c r="W2235">
        <v>3</v>
      </c>
      <c r="X2235" s="68">
        <v>42354</v>
      </c>
      <c r="Y2235" s="68">
        <v>36525</v>
      </c>
      <c r="Z2235">
        <v>0</v>
      </c>
      <c r="AA2235">
        <v>21</v>
      </c>
      <c r="AB2235" t="s">
        <v>404</v>
      </c>
      <c r="AE2235" t="s">
        <v>389</v>
      </c>
      <c r="AF2235">
        <v>30000</v>
      </c>
    </row>
    <row r="2236" spans="1:32" x14ac:dyDescent="0.25">
      <c r="A2236" t="s">
        <v>1571</v>
      </c>
      <c r="B2236" t="s">
        <v>404</v>
      </c>
      <c r="C2236" s="158" t="str">
        <f t="shared" si="34"/>
        <v>1113102</v>
      </c>
      <c r="D2236">
        <v>111310</v>
      </c>
      <c r="F2236">
        <v>12</v>
      </c>
      <c r="G2236">
        <v>710</v>
      </c>
      <c r="I2236">
        <v>1020839</v>
      </c>
      <c r="J2236">
        <v>1</v>
      </c>
      <c r="K2236">
        <v>0</v>
      </c>
      <c r="L2236">
        <v>0</v>
      </c>
      <c r="M2236">
        <v>0</v>
      </c>
      <c r="N2236">
        <v>9020221</v>
      </c>
      <c r="O2236">
        <v>2</v>
      </c>
      <c r="P2236" t="s">
        <v>1572</v>
      </c>
      <c r="Q2236">
        <v>1004</v>
      </c>
      <c r="R2236">
        <v>6</v>
      </c>
      <c r="S2236">
        <v>0</v>
      </c>
      <c r="T2236">
        <v>0</v>
      </c>
      <c r="V2236" t="s">
        <v>1387</v>
      </c>
      <c r="W2236">
        <v>3</v>
      </c>
      <c r="X2236" s="68">
        <v>42354</v>
      </c>
      <c r="Y2236" s="68">
        <v>36525</v>
      </c>
      <c r="Z2236">
        <v>0</v>
      </c>
      <c r="AA2236">
        <v>21</v>
      </c>
      <c r="AB2236" t="s">
        <v>404</v>
      </c>
      <c r="AE2236" t="s">
        <v>389</v>
      </c>
      <c r="AF2236">
        <v>30000</v>
      </c>
    </row>
    <row r="2237" spans="1:32" x14ac:dyDescent="0.25">
      <c r="A2237" t="s">
        <v>1571</v>
      </c>
      <c r="B2237" t="s">
        <v>404</v>
      </c>
      <c r="C2237" s="158" t="str">
        <f t="shared" si="34"/>
        <v>1113103</v>
      </c>
      <c r="D2237">
        <v>111310</v>
      </c>
      <c r="F2237">
        <v>12</v>
      </c>
      <c r="G2237">
        <v>760</v>
      </c>
      <c r="I2237">
        <v>1020840</v>
      </c>
      <c r="J2237">
        <v>1</v>
      </c>
      <c r="K2237">
        <v>0</v>
      </c>
      <c r="L2237">
        <v>0</v>
      </c>
      <c r="M2237">
        <v>0</v>
      </c>
      <c r="N2237">
        <v>9020221</v>
      </c>
      <c r="O2237">
        <v>3</v>
      </c>
      <c r="P2237" t="s">
        <v>1572</v>
      </c>
      <c r="Q2237">
        <v>1004</v>
      </c>
      <c r="R2237">
        <v>6</v>
      </c>
      <c r="S2237">
        <v>0</v>
      </c>
      <c r="T2237">
        <v>0</v>
      </c>
      <c r="V2237" t="s">
        <v>1387</v>
      </c>
      <c r="W2237">
        <v>3</v>
      </c>
      <c r="X2237" s="68">
        <v>42354</v>
      </c>
      <c r="Y2237" s="68">
        <v>36525</v>
      </c>
      <c r="Z2237">
        <v>0</v>
      </c>
      <c r="AA2237">
        <v>21</v>
      </c>
      <c r="AB2237" t="s">
        <v>404</v>
      </c>
      <c r="AE2237" t="s">
        <v>389</v>
      </c>
      <c r="AF2237">
        <v>30000</v>
      </c>
    </row>
    <row r="2238" spans="1:32" x14ac:dyDescent="0.25">
      <c r="A2238" t="s">
        <v>1571</v>
      </c>
      <c r="B2238" t="s">
        <v>404</v>
      </c>
      <c r="C2238" s="158" t="str">
        <f t="shared" si="34"/>
        <v>1113104</v>
      </c>
      <c r="D2238">
        <v>111310</v>
      </c>
      <c r="F2238">
        <v>12</v>
      </c>
      <c r="G2238">
        <v>740</v>
      </c>
      <c r="I2238">
        <v>1020841</v>
      </c>
      <c r="J2238">
        <v>1</v>
      </c>
      <c r="K2238">
        <v>0</v>
      </c>
      <c r="L2238">
        <v>0</v>
      </c>
      <c r="M2238">
        <v>0</v>
      </c>
      <c r="N2238">
        <v>9020221</v>
      </c>
      <c r="O2238">
        <v>4</v>
      </c>
      <c r="P2238" t="s">
        <v>1572</v>
      </c>
      <c r="Q2238">
        <v>1004</v>
      </c>
      <c r="R2238">
        <v>6</v>
      </c>
      <c r="S2238">
        <v>0</v>
      </c>
      <c r="T2238">
        <v>0</v>
      </c>
      <c r="V2238" t="s">
        <v>1387</v>
      </c>
      <c r="W2238">
        <v>3</v>
      </c>
      <c r="X2238" s="68">
        <v>42354</v>
      </c>
      <c r="Y2238" s="68">
        <v>36525</v>
      </c>
      <c r="Z2238">
        <v>0</v>
      </c>
      <c r="AA2238">
        <v>21</v>
      </c>
      <c r="AB2238" t="s">
        <v>404</v>
      </c>
      <c r="AE2238" t="s">
        <v>389</v>
      </c>
      <c r="AF2238">
        <v>30000</v>
      </c>
    </row>
    <row r="2239" spans="1:32" x14ac:dyDescent="0.25">
      <c r="A2239" t="s">
        <v>1571</v>
      </c>
      <c r="B2239" t="s">
        <v>404</v>
      </c>
      <c r="C2239" s="158" t="str">
        <f t="shared" si="34"/>
        <v>1113105</v>
      </c>
      <c r="D2239">
        <v>111310</v>
      </c>
      <c r="F2239">
        <v>12</v>
      </c>
      <c r="G2239">
        <v>800</v>
      </c>
      <c r="I2239">
        <v>1020842</v>
      </c>
      <c r="J2239">
        <v>1</v>
      </c>
      <c r="K2239">
        <v>0</v>
      </c>
      <c r="L2239">
        <v>0</v>
      </c>
      <c r="M2239">
        <v>0</v>
      </c>
      <c r="N2239">
        <v>9020221</v>
      </c>
      <c r="O2239">
        <v>5</v>
      </c>
      <c r="P2239" t="s">
        <v>1572</v>
      </c>
      <c r="Q2239">
        <v>1004</v>
      </c>
      <c r="R2239">
        <v>6</v>
      </c>
      <c r="S2239">
        <v>0</v>
      </c>
      <c r="T2239">
        <v>0</v>
      </c>
      <c r="V2239" t="s">
        <v>1387</v>
      </c>
      <c r="W2239">
        <v>3</v>
      </c>
      <c r="X2239" s="68">
        <v>42354</v>
      </c>
      <c r="Y2239" s="68">
        <v>36525</v>
      </c>
      <c r="Z2239">
        <v>0</v>
      </c>
      <c r="AA2239">
        <v>21</v>
      </c>
      <c r="AB2239" t="s">
        <v>404</v>
      </c>
      <c r="AE2239" t="s">
        <v>389</v>
      </c>
      <c r="AF2239">
        <v>30000</v>
      </c>
    </row>
    <row r="2240" spans="1:32" x14ac:dyDescent="0.25">
      <c r="A2240" t="s">
        <v>1573</v>
      </c>
      <c r="B2240" t="s">
        <v>451</v>
      </c>
      <c r="C2240" s="158" t="str">
        <f t="shared" si="34"/>
        <v>1113111</v>
      </c>
      <c r="D2240">
        <v>111311</v>
      </c>
      <c r="F2240">
        <v>12</v>
      </c>
      <c r="G2240">
        <v>979</v>
      </c>
      <c r="I2240">
        <v>1021241</v>
      </c>
      <c r="J2240">
        <v>0</v>
      </c>
      <c r="K2240">
        <v>0</v>
      </c>
      <c r="L2240">
        <v>0</v>
      </c>
      <c r="M2240">
        <v>0</v>
      </c>
      <c r="N2240">
        <v>9020221</v>
      </c>
      <c r="O2240">
        <v>1</v>
      </c>
      <c r="P2240" t="s">
        <v>1574</v>
      </c>
      <c r="Q2240">
        <v>1004</v>
      </c>
      <c r="R2240">
        <v>6</v>
      </c>
      <c r="S2240">
        <v>0</v>
      </c>
      <c r="T2240">
        <v>0</v>
      </c>
      <c r="V2240" t="s">
        <v>1387</v>
      </c>
      <c r="W2240">
        <v>3</v>
      </c>
      <c r="X2240" s="68">
        <v>42354</v>
      </c>
      <c r="Y2240" s="68">
        <v>36525</v>
      </c>
      <c r="Z2240">
        <v>0</v>
      </c>
      <c r="AA2240">
        <v>13</v>
      </c>
      <c r="AB2240" t="s">
        <v>451</v>
      </c>
      <c r="AE2240" t="s">
        <v>389</v>
      </c>
      <c r="AF2240">
        <v>30000</v>
      </c>
    </row>
    <row r="2241" spans="1:32" x14ac:dyDescent="0.25">
      <c r="A2241" t="s">
        <v>1573</v>
      </c>
      <c r="B2241" t="s">
        <v>451</v>
      </c>
      <c r="C2241" s="158" t="str">
        <f t="shared" si="34"/>
        <v>1113112</v>
      </c>
      <c r="D2241">
        <v>111311</v>
      </c>
      <c r="F2241">
        <v>12</v>
      </c>
      <c r="G2241">
        <v>1196</v>
      </c>
      <c r="I2241">
        <v>1021242</v>
      </c>
      <c r="J2241">
        <v>0</v>
      </c>
      <c r="K2241">
        <v>0</v>
      </c>
      <c r="L2241">
        <v>0</v>
      </c>
      <c r="M2241">
        <v>0</v>
      </c>
      <c r="N2241">
        <v>9020221</v>
      </c>
      <c r="O2241">
        <v>2</v>
      </c>
      <c r="P2241" t="s">
        <v>1574</v>
      </c>
      <c r="Q2241">
        <v>1004</v>
      </c>
      <c r="R2241">
        <v>6</v>
      </c>
      <c r="S2241">
        <v>0</v>
      </c>
      <c r="T2241">
        <v>0</v>
      </c>
      <c r="V2241" t="s">
        <v>1387</v>
      </c>
      <c r="W2241">
        <v>3</v>
      </c>
      <c r="X2241" s="68">
        <v>42354</v>
      </c>
      <c r="Y2241" s="68">
        <v>36525</v>
      </c>
      <c r="Z2241">
        <v>0</v>
      </c>
      <c r="AA2241">
        <v>13</v>
      </c>
      <c r="AB2241" t="s">
        <v>451</v>
      </c>
      <c r="AE2241" t="s">
        <v>389</v>
      </c>
      <c r="AF2241">
        <v>30000</v>
      </c>
    </row>
    <row r="2242" spans="1:32" x14ac:dyDescent="0.25">
      <c r="A2242" t="s">
        <v>1573</v>
      </c>
      <c r="B2242" t="s">
        <v>451</v>
      </c>
      <c r="C2242" s="158" t="str">
        <f t="shared" si="34"/>
        <v>1113113</v>
      </c>
      <c r="D2242">
        <v>111311</v>
      </c>
      <c r="F2242">
        <v>12</v>
      </c>
      <c r="G2242">
        <v>1414</v>
      </c>
      <c r="I2242">
        <v>1021243</v>
      </c>
      <c r="J2242">
        <v>0</v>
      </c>
      <c r="K2242">
        <v>0</v>
      </c>
      <c r="L2242">
        <v>0</v>
      </c>
      <c r="M2242">
        <v>0</v>
      </c>
      <c r="N2242">
        <v>9020221</v>
      </c>
      <c r="O2242">
        <v>3</v>
      </c>
      <c r="P2242" t="s">
        <v>1574</v>
      </c>
      <c r="Q2242">
        <v>1004</v>
      </c>
      <c r="R2242">
        <v>6</v>
      </c>
      <c r="S2242">
        <v>0</v>
      </c>
      <c r="T2242">
        <v>0</v>
      </c>
      <c r="V2242" t="s">
        <v>1387</v>
      </c>
      <c r="W2242">
        <v>3</v>
      </c>
      <c r="X2242" s="68">
        <v>42354</v>
      </c>
      <c r="Y2242" s="68">
        <v>36525</v>
      </c>
      <c r="Z2242">
        <v>0</v>
      </c>
      <c r="AA2242">
        <v>13</v>
      </c>
      <c r="AB2242" t="s">
        <v>451</v>
      </c>
      <c r="AE2242" t="s">
        <v>389</v>
      </c>
      <c r="AF2242">
        <v>30000</v>
      </c>
    </row>
    <row r="2243" spans="1:32" x14ac:dyDescent="0.25">
      <c r="A2243" t="s">
        <v>1573</v>
      </c>
      <c r="B2243" t="s">
        <v>451</v>
      </c>
      <c r="C2243" s="158" t="str">
        <f t="shared" ref="C2243:C2306" si="35">D2243&amp;O2243</f>
        <v>1113114</v>
      </c>
      <c r="D2243">
        <v>111311</v>
      </c>
      <c r="F2243">
        <v>12</v>
      </c>
      <c r="G2243">
        <v>1256</v>
      </c>
      <c r="I2243">
        <v>1021244</v>
      </c>
      <c r="J2243">
        <v>0</v>
      </c>
      <c r="K2243">
        <v>0</v>
      </c>
      <c r="L2243">
        <v>0</v>
      </c>
      <c r="M2243">
        <v>0</v>
      </c>
      <c r="N2243">
        <v>9020221</v>
      </c>
      <c r="O2243">
        <v>4</v>
      </c>
      <c r="P2243" t="s">
        <v>1574</v>
      </c>
      <c r="Q2243">
        <v>1004</v>
      </c>
      <c r="R2243">
        <v>6</v>
      </c>
      <c r="S2243">
        <v>0</v>
      </c>
      <c r="T2243">
        <v>0</v>
      </c>
      <c r="V2243" t="s">
        <v>1387</v>
      </c>
      <c r="W2243">
        <v>3</v>
      </c>
      <c r="X2243" s="68">
        <v>42354</v>
      </c>
      <c r="Y2243" s="68">
        <v>36525</v>
      </c>
      <c r="Z2243">
        <v>0</v>
      </c>
      <c r="AA2243">
        <v>13</v>
      </c>
      <c r="AB2243" t="s">
        <v>451</v>
      </c>
      <c r="AE2243" t="s">
        <v>389</v>
      </c>
      <c r="AF2243">
        <v>30000</v>
      </c>
    </row>
    <row r="2244" spans="1:32" x14ac:dyDescent="0.25">
      <c r="A2244" t="s">
        <v>1573</v>
      </c>
      <c r="B2244" t="s">
        <v>451</v>
      </c>
      <c r="C2244" s="158" t="str">
        <f t="shared" si="35"/>
        <v>1113115</v>
      </c>
      <c r="D2244">
        <v>111311</v>
      </c>
      <c r="F2244">
        <v>12</v>
      </c>
      <c r="G2244">
        <v>1484</v>
      </c>
      <c r="I2244">
        <v>1021245</v>
      </c>
      <c r="J2244">
        <v>0</v>
      </c>
      <c r="K2244">
        <v>0</v>
      </c>
      <c r="L2244">
        <v>0</v>
      </c>
      <c r="M2244">
        <v>0</v>
      </c>
      <c r="N2244">
        <v>9020221</v>
      </c>
      <c r="O2244">
        <v>5</v>
      </c>
      <c r="P2244" t="s">
        <v>1574</v>
      </c>
      <c r="Q2244">
        <v>1004</v>
      </c>
      <c r="R2244">
        <v>6</v>
      </c>
      <c r="S2244">
        <v>0</v>
      </c>
      <c r="T2244">
        <v>0</v>
      </c>
      <c r="V2244" t="s">
        <v>1387</v>
      </c>
      <c r="W2244">
        <v>3</v>
      </c>
      <c r="X2244" s="68">
        <v>42354</v>
      </c>
      <c r="Y2244" s="68">
        <v>36525</v>
      </c>
      <c r="Z2244">
        <v>0</v>
      </c>
      <c r="AA2244">
        <v>13</v>
      </c>
      <c r="AB2244" t="s">
        <v>451</v>
      </c>
      <c r="AE2244" t="s">
        <v>389</v>
      </c>
      <c r="AF2244">
        <v>30000</v>
      </c>
    </row>
    <row r="2245" spans="1:32" x14ac:dyDescent="0.25">
      <c r="A2245" t="s">
        <v>1575</v>
      </c>
      <c r="B2245" t="s">
        <v>451</v>
      </c>
      <c r="C2245" s="158" t="str">
        <f t="shared" si="35"/>
        <v>1113125</v>
      </c>
      <c r="D2245">
        <v>111312</v>
      </c>
      <c r="F2245">
        <v>12</v>
      </c>
      <c r="G2245">
        <v>685</v>
      </c>
      <c r="I2245">
        <v>1020832</v>
      </c>
      <c r="J2245">
        <v>0</v>
      </c>
      <c r="K2245">
        <v>0</v>
      </c>
      <c r="L2245">
        <v>0</v>
      </c>
      <c r="M2245">
        <v>0</v>
      </c>
      <c r="N2245">
        <v>9020222</v>
      </c>
      <c r="O2245">
        <v>5</v>
      </c>
      <c r="P2245" t="s">
        <v>1576</v>
      </c>
      <c r="Q2245">
        <v>1004</v>
      </c>
      <c r="R2245">
        <v>6</v>
      </c>
      <c r="S2245">
        <v>0</v>
      </c>
      <c r="T2245">
        <v>0</v>
      </c>
      <c r="V2245" t="s">
        <v>1387</v>
      </c>
      <c r="W2245">
        <v>3</v>
      </c>
      <c r="X2245" s="68">
        <v>42354</v>
      </c>
      <c r="Y2245" s="68">
        <v>36525</v>
      </c>
      <c r="Z2245">
        <v>0</v>
      </c>
      <c r="AA2245">
        <v>13</v>
      </c>
      <c r="AB2245" t="s">
        <v>451</v>
      </c>
      <c r="AE2245" t="s">
        <v>1411</v>
      </c>
      <c r="AF2245">
        <v>30000</v>
      </c>
    </row>
    <row r="2246" spans="1:32" x14ac:dyDescent="0.25">
      <c r="A2246" t="s">
        <v>1575</v>
      </c>
      <c r="B2246" t="s">
        <v>451</v>
      </c>
      <c r="C2246" s="158" t="str">
        <f t="shared" si="35"/>
        <v>1113121</v>
      </c>
      <c r="D2246">
        <v>111312</v>
      </c>
      <c r="F2246">
        <v>12</v>
      </c>
      <c r="G2246">
        <v>435</v>
      </c>
      <c r="I2246">
        <v>1020828</v>
      </c>
      <c r="J2246">
        <v>0</v>
      </c>
      <c r="K2246">
        <v>0</v>
      </c>
      <c r="L2246">
        <v>0</v>
      </c>
      <c r="M2246">
        <v>0</v>
      </c>
      <c r="N2246">
        <v>9020222</v>
      </c>
      <c r="O2246">
        <v>1</v>
      </c>
      <c r="P2246" t="s">
        <v>1576</v>
      </c>
      <c r="Q2246">
        <v>1004</v>
      </c>
      <c r="R2246">
        <v>6</v>
      </c>
      <c r="S2246">
        <v>0</v>
      </c>
      <c r="T2246">
        <v>0</v>
      </c>
      <c r="V2246" t="s">
        <v>1387</v>
      </c>
      <c r="W2246">
        <v>3</v>
      </c>
      <c r="X2246" s="68">
        <v>42354</v>
      </c>
      <c r="Y2246" s="68">
        <v>36525</v>
      </c>
      <c r="Z2246">
        <v>0</v>
      </c>
      <c r="AA2246">
        <v>13</v>
      </c>
      <c r="AB2246" t="s">
        <v>451</v>
      </c>
      <c r="AE2246" t="s">
        <v>1411</v>
      </c>
      <c r="AF2246">
        <v>30000</v>
      </c>
    </row>
    <row r="2247" spans="1:32" x14ac:dyDescent="0.25">
      <c r="A2247" t="s">
        <v>1575</v>
      </c>
      <c r="B2247" t="s">
        <v>451</v>
      </c>
      <c r="C2247" s="158" t="str">
        <f t="shared" si="35"/>
        <v>1113122</v>
      </c>
      <c r="D2247">
        <v>111312</v>
      </c>
      <c r="F2247">
        <v>12</v>
      </c>
      <c r="G2247">
        <v>544</v>
      </c>
      <c r="I2247">
        <v>1020829</v>
      </c>
      <c r="J2247">
        <v>0</v>
      </c>
      <c r="K2247">
        <v>0</v>
      </c>
      <c r="L2247">
        <v>0</v>
      </c>
      <c r="M2247">
        <v>0</v>
      </c>
      <c r="N2247">
        <v>9020222</v>
      </c>
      <c r="O2247">
        <v>2</v>
      </c>
      <c r="P2247" t="s">
        <v>1576</v>
      </c>
      <c r="Q2247">
        <v>1004</v>
      </c>
      <c r="R2247">
        <v>6</v>
      </c>
      <c r="S2247">
        <v>0</v>
      </c>
      <c r="T2247">
        <v>0</v>
      </c>
      <c r="V2247" t="s">
        <v>1387</v>
      </c>
      <c r="W2247">
        <v>3</v>
      </c>
      <c r="X2247" s="68">
        <v>42354</v>
      </c>
      <c r="Y2247" s="68">
        <v>36525</v>
      </c>
      <c r="Z2247">
        <v>0</v>
      </c>
      <c r="AA2247">
        <v>13</v>
      </c>
      <c r="AB2247" t="s">
        <v>451</v>
      </c>
      <c r="AE2247" t="s">
        <v>1411</v>
      </c>
      <c r="AF2247">
        <v>30000</v>
      </c>
    </row>
    <row r="2248" spans="1:32" x14ac:dyDescent="0.25">
      <c r="A2248" t="s">
        <v>1575</v>
      </c>
      <c r="B2248" t="s">
        <v>451</v>
      </c>
      <c r="C2248" s="158" t="str">
        <f t="shared" si="35"/>
        <v>1113123</v>
      </c>
      <c r="D2248">
        <v>111312</v>
      </c>
      <c r="F2248">
        <v>12</v>
      </c>
      <c r="G2248">
        <v>653</v>
      </c>
      <c r="I2248">
        <v>1020830</v>
      </c>
      <c r="J2248">
        <v>0</v>
      </c>
      <c r="K2248">
        <v>0</v>
      </c>
      <c r="L2248">
        <v>0</v>
      </c>
      <c r="M2248">
        <v>0</v>
      </c>
      <c r="N2248">
        <v>9020222</v>
      </c>
      <c r="O2248">
        <v>3</v>
      </c>
      <c r="P2248" t="s">
        <v>1576</v>
      </c>
      <c r="Q2248">
        <v>1004</v>
      </c>
      <c r="R2248">
        <v>6</v>
      </c>
      <c r="S2248">
        <v>0</v>
      </c>
      <c r="T2248">
        <v>0</v>
      </c>
      <c r="V2248" t="s">
        <v>1387</v>
      </c>
      <c r="W2248">
        <v>3</v>
      </c>
      <c r="X2248" s="68">
        <v>42354</v>
      </c>
      <c r="Y2248" s="68">
        <v>36525</v>
      </c>
      <c r="Z2248">
        <v>0</v>
      </c>
      <c r="AA2248">
        <v>13</v>
      </c>
      <c r="AB2248" t="s">
        <v>451</v>
      </c>
      <c r="AE2248" t="s">
        <v>1411</v>
      </c>
      <c r="AF2248">
        <v>30000</v>
      </c>
    </row>
    <row r="2249" spans="1:32" x14ac:dyDescent="0.25">
      <c r="A2249" t="s">
        <v>1577</v>
      </c>
      <c r="B2249" t="s">
        <v>392</v>
      </c>
      <c r="C2249" s="158" t="str">
        <f t="shared" si="35"/>
        <v>1112094</v>
      </c>
      <c r="D2249">
        <v>111209</v>
      </c>
      <c r="F2249">
        <v>12</v>
      </c>
      <c r="G2249">
        <v>255</v>
      </c>
      <c r="I2249">
        <v>1020576</v>
      </c>
      <c r="J2249">
        <v>0</v>
      </c>
      <c r="K2249">
        <v>0</v>
      </c>
      <c r="L2249">
        <v>0</v>
      </c>
      <c r="M2249">
        <v>0</v>
      </c>
      <c r="N2249">
        <v>9020214</v>
      </c>
      <c r="O2249">
        <v>4</v>
      </c>
      <c r="P2249" t="s">
        <v>1578</v>
      </c>
      <c r="Q2249">
        <v>1004</v>
      </c>
      <c r="R2249">
        <v>6</v>
      </c>
      <c r="S2249">
        <v>0</v>
      </c>
      <c r="T2249">
        <v>0</v>
      </c>
      <c r="V2249" t="s">
        <v>1387</v>
      </c>
      <c r="W2249">
        <v>3</v>
      </c>
      <c r="X2249" s="68">
        <v>42354</v>
      </c>
      <c r="Y2249" s="68">
        <v>36525</v>
      </c>
      <c r="Z2249">
        <v>0</v>
      </c>
      <c r="AA2249">
        <v>19</v>
      </c>
      <c r="AB2249" t="s">
        <v>392</v>
      </c>
      <c r="AE2249" t="s">
        <v>957</v>
      </c>
      <c r="AF2249">
        <v>30000</v>
      </c>
    </row>
    <row r="2250" spans="1:32" x14ac:dyDescent="0.25">
      <c r="A2250" t="s">
        <v>1577</v>
      </c>
      <c r="B2250" t="s">
        <v>392</v>
      </c>
      <c r="C2250" s="158" t="str">
        <f t="shared" si="35"/>
        <v>1112095</v>
      </c>
      <c r="D2250">
        <v>111209</v>
      </c>
      <c r="F2250">
        <v>12</v>
      </c>
      <c r="G2250">
        <v>260</v>
      </c>
      <c r="I2250">
        <v>1020577</v>
      </c>
      <c r="J2250">
        <v>0</v>
      </c>
      <c r="K2250">
        <v>0</v>
      </c>
      <c r="L2250">
        <v>0</v>
      </c>
      <c r="M2250">
        <v>0</v>
      </c>
      <c r="N2250">
        <v>9020214</v>
      </c>
      <c r="O2250">
        <v>5</v>
      </c>
      <c r="P2250" t="s">
        <v>1578</v>
      </c>
      <c r="Q2250">
        <v>1004</v>
      </c>
      <c r="R2250">
        <v>6</v>
      </c>
      <c r="S2250">
        <v>0</v>
      </c>
      <c r="T2250">
        <v>0</v>
      </c>
      <c r="V2250" t="s">
        <v>1387</v>
      </c>
      <c r="W2250">
        <v>3</v>
      </c>
      <c r="X2250" s="68">
        <v>42354</v>
      </c>
      <c r="Y2250" s="68">
        <v>36525</v>
      </c>
      <c r="Z2250">
        <v>0</v>
      </c>
      <c r="AA2250">
        <v>19</v>
      </c>
      <c r="AB2250" t="s">
        <v>392</v>
      </c>
      <c r="AE2250" t="s">
        <v>957</v>
      </c>
      <c r="AF2250">
        <v>30000</v>
      </c>
    </row>
    <row r="2251" spans="1:32" x14ac:dyDescent="0.25">
      <c r="A2251" t="s">
        <v>1577</v>
      </c>
      <c r="B2251" t="s">
        <v>392</v>
      </c>
      <c r="C2251" s="158" t="str">
        <f t="shared" si="35"/>
        <v>1112091</v>
      </c>
      <c r="D2251">
        <v>111209</v>
      </c>
      <c r="F2251">
        <v>12</v>
      </c>
      <c r="G2251">
        <v>245</v>
      </c>
      <c r="I2251">
        <v>1020573</v>
      </c>
      <c r="J2251">
        <v>0</v>
      </c>
      <c r="K2251">
        <v>0</v>
      </c>
      <c r="L2251">
        <v>0</v>
      </c>
      <c r="M2251">
        <v>0</v>
      </c>
      <c r="N2251">
        <v>9020214</v>
      </c>
      <c r="O2251">
        <v>1</v>
      </c>
      <c r="P2251" t="s">
        <v>1578</v>
      </c>
      <c r="Q2251">
        <v>1004</v>
      </c>
      <c r="R2251">
        <v>6</v>
      </c>
      <c r="S2251">
        <v>0</v>
      </c>
      <c r="T2251">
        <v>0</v>
      </c>
      <c r="V2251" t="s">
        <v>1387</v>
      </c>
      <c r="W2251">
        <v>3</v>
      </c>
      <c r="X2251" s="68">
        <v>42354</v>
      </c>
      <c r="Y2251" s="68">
        <v>36525</v>
      </c>
      <c r="Z2251">
        <v>0</v>
      </c>
      <c r="AA2251">
        <v>19</v>
      </c>
      <c r="AB2251" t="s">
        <v>392</v>
      </c>
      <c r="AE2251" t="s">
        <v>957</v>
      </c>
      <c r="AF2251">
        <v>30000</v>
      </c>
    </row>
    <row r="2252" spans="1:32" x14ac:dyDescent="0.25">
      <c r="A2252" t="s">
        <v>1577</v>
      </c>
      <c r="B2252" t="s">
        <v>392</v>
      </c>
      <c r="C2252" s="158" t="str">
        <f t="shared" si="35"/>
        <v>1112092</v>
      </c>
      <c r="D2252">
        <v>111209</v>
      </c>
      <c r="F2252">
        <v>12</v>
      </c>
      <c r="G2252">
        <v>245</v>
      </c>
      <c r="I2252">
        <v>1020574</v>
      </c>
      <c r="J2252">
        <v>0</v>
      </c>
      <c r="K2252">
        <v>0</v>
      </c>
      <c r="L2252">
        <v>0</v>
      </c>
      <c r="M2252">
        <v>0</v>
      </c>
      <c r="N2252">
        <v>9020214</v>
      </c>
      <c r="O2252">
        <v>2</v>
      </c>
      <c r="P2252" t="s">
        <v>1578</v>
      </c>
      <c r="Q2252">
        <v>1004</v>
      </c>
      <c r="R2252">
        <v>6</v>
      </c>
      <c r="S2252">
        <v>0</v>
      </c>
      <c r="T2252">
        <v>0</v>
      </c>
      <c r="V2252" t="s">
        <v>1387</v>
      </c>
      <c r="W2252">
        <v>3</v>
      </c>
      <c r="X2252" s="68">
        <v>42354</v>
      </c>
      <c r="Y2252" s="68">
        <v>36525</v>
      </c>
      <c r="Z2252">
        <v>0</v>
      </c>
      <c r="AA2252">
        <v>19</v>
      </c>
      <c r="AB2252" t="s">
        <v>392</v>
      </c>
      <c r="AE2252" t="s">
        <v>957</v>
      </c>
      <c r="AF2252">
        <v>30000</v>
      </c>
    </row>
    <row r="2253" spans="1:32" x14ac:dyDescent="0.25">
      <c r="A2253" t="s">
        <v>1577</v>
      </c>
      <c r="B2253" t="s">
        <v>392</v>
      </c>
      <c r="C2253" s="158" t="str">
        <f t="shared" si="35"/>
        <v>1112093</v>
      </c>
      <c r="D2253">
        <v>111209</v>
      </c>
      <c r="F2253">
        <v>12</v>
      </c>
      <c r="G2253">
        <v>245</v>
      </c>
      <c r="I2253">
        <v>1020575</v>
      </c>
      <c r="J2253">
        <v>0</v>
      </c>
      <c r="K2253">
        <v>0</v>
      </c>
      <c r="L2253">
        <v>0</v>
      </c>
      <c r="M2253">
        <v>0</v>
      </c>
      <c r="N2253">
        <v>9020214</v>
      </c>
      <c r="O2253">
        <v>3</v>
      </c>
      <c r="P2253" t="s">
        <v>1578</v>
      </c>
      <c r="Q2253">
        <v>1004</v>
      </c>
      <c r="R2253">
        <v>6</v>
      </c>
      <c r="S2253">
        <v>0</v>
      </c>
      <c r="T2253">
        <v>0</v>
      </c>
      <c r="V2253" t="s">
        <v>1387</v>
      </c>
      <c r="W2253">
        <v>3</v>
      </c>
      <c r="X2253" s="68">
        <v>42354</v>
      </c>
      <c r="Y2253" s="68">
        <v>36525</v>
      </c>
      <c r="Z2253">
        <v>0</v>
      </c>
      <c r="AA2253">
        <v>19</v>
      </c>
      <c r="AB2253" t="s">
        <v>392</v>
      </c>
      <c r="AE2253" t="s">
        <v>957</v>
      </c>
      <c r="AF2253">
        <v>30000</v>
      </c>
    </row>
    <row r="2254" spans="1:32" x14ac:dyDescent="0.25">
      <c r="A2254" t="s">
        <v>1579</v>
      </c>
      <c r="B2254" t="s">
        <v>1522</v>
      </c>
      <c r="C2254" s="158" t="str">
        <f t="shared" si="35"/>
        <v>1112101</v>
      </c>
      <c r="D2254">
        <v>111210</v>
      </c>
      <c r="F2254">
        <v>12</v>
      </c>
      <c r="G2254">
        <v>325</v>
      </c>
      <c r="I2254">
        <v>1020581</v>
      </c>
      <c r="J2254">
        <v>0</v>
      </c>
      <c r="K2254">
        <v>0</v>
      </c>
      <c r="L2254">
        <v>0</v>
      </c>
      <c r="M2254">
        <v>0</v>
      </c>
      <c r="N2254">
        <v>9020213</v>
      </c>
      <c r="O2254">
        <v>1</v>
      </c>
      <c r="P2254" t="s">
        <v>1580</v>
      </c>
      <c r="Q2254">
        <v>1004</v>
      </c>
      <c r="R2254">
        <v>6</v>
      </c>
      <c r="S2254">
        <v>0</v>
      </c>
      <c r="T2254">
        <v>0</v>
      </c>
      <c r="V2254" t="s">
        <v>1387</v>
      </c>
      <c r="W2254">
        <v>3</v>
      </c>
      <c r="X2254" s="68">
        <v>42354</v>
      </c>
      <c r="Y2254" s="68">
        <v>36525</v>
      </c>
      <c r="Z2254">
        <v>0</v>
      </c>
      <c r="AA2254">
        <v>52</v>
      </c>
      <c r="AB2254" t="s">
        <v>1522</v>
      </c>
      <c r="AE2254" t="s">
        <v>957</v>
      </c>
      <c r="AF2254">
        <v>30000</v>
      </c>
    </row>
    <row r="2255" spans="1:32" x14ac:dyDescent="0.25">
      <c r="A2255" t="s">
        <v>1579</v>
      </c>
      <c r="B2255" t="s">
        <v>1522</v>
      </c>
      <c r="C2255" s="158" t="str">
        <f t="shared" si="35"/>
        <v>1112102</v>
      </c>
      <c r="D2255">
        <v>111210</v>
      </c>
      <c r="F2255">
        <v>12</v>
      </c>
      <c r="G2255">
        <v>325</v>
      </c>
      <c r="I2255">
        <v>1020582</v>
      </c>
      <c r="J2255">
        <v>0</v>
      </c>
      <c r="K2255">
        <v>0</v>
      </c>
      <c r="L2255">
        <v>0</v>
      </c>
      <c r="M2255">
        <v>0</v>
      </c>
      <c r="N2255">
        <v>9020213</v>
      </c>
      <c r="O2255">
        <v>2</v>
      </c>
      <c r="P2255" t="s">
        <v>1580</v>
      </c>
      <c r="Q2255">
        <v>1004</v>
      </c>
      <c r="R2255">
        <v>6</v>
      </c>
      <c r="S2255">
        <v>0</v>
      </c>
      <c r="T2255">
        <v>0</v>
      </c>
      <c r="V2255" t="s">
        <v>1387</v>
      </c>
      <c r="W2255">
        <v>3</v>
      </c>
      <c r="X2255" s="68">
        <v>42354</v>
      </c>
      <c r="Y2255" s="68">
        <v>36525</v>
      </c>
      <c r="Z2255">
        <v>0</v>
      </c>
      <c r="AA2255">
        <v>52</v>
      </c>
      <c r="AB2255" t="s">
        <v>1522</v>
      </c>
      <c r="AE2255" t="s">
        <v>957</v>
      </c>
      <c r="AF2255">
        <v>30000</v>
      </c>
    </row>
    <row r="2256" spans="1:32" x14ac:dyDescent="0.25">
      <c r="A2256" t="s">
        <v>1579</v>
      </c>
      <c r="B2256" t="s">
        <v>1522</v>
      </c>
      <c r="C2256" s="158" t="str">
        <f t="shared" si="35"/>
        <v>1112103</v>
      </c>
      <c r="D2256">
        <v>111210</v>
      </c>
      <c r="F2256">
        <v>12</v>
      </c>
      <c r="G2256">
        <v>325</v>
      </c>
      <c r="I2256">
        <v>1020583</v>
      </c>
      <c r="J2256">
        <v>0</v>
      </c>
      <c r="K2256">
        <v>0</v>
      </c>
      <c r="L2256">
        <v>0</v>
      </c>
      <c r="M2256">
        <v>0</v>
      </c>
      <c r="N2256">
        <v>9020213</v>
      </c>
      <c r="O2256">
        <v>3</v>
      </c>
      <c r="P2256" t="s">
        <v>1580</v>
      </c>
      <c r="Q2256">
        <v>1004</v>
      </c>
      <c r="R2256">
        <v>6</v>
      </c>
      <c r="S2256">
        <v>0</v>
      </c>
      <c r="T2256">
        <v>0</v>
      </c>
      <c r="V2256" t="s">
        <v>1387</v>
      </c>
      <c r="W2256">
        <v>3</v>
      </c>
      <c r="X2256" s="68">
        <v>42354</v>
      </c>
      <c r="Y2256" s="68">
        <v>36525</v>
      </c>
      <c r="Z2256">
        <v>0</v>
      </c>
      <c r="AA2256">
        <v>52</v>
      </c>
      <c r="AB2256" t="s">
        <v>1522</v>
      </c>
      <c r="AE2256" t="s">
        <v>957</v>
      </c>
      <c r="AF2256">
        <v>30000</v>
      </c>
    </row>
    <row r="2257" spans="1:32" x14ac:dyDescent="0.25">
      <c r="A2257" t="s">
        <v>1579</v>
      </c>
      <c r="B2257" t="s">
        <v>1522</v>
      </c>
      <c r="C2257" s="158" t="str">
        <f t="shared" si="35"/>
        <v>1112104</v>
      </c>
      <c r="D2257">
        <v>111210</v>
      </c>
      <c r="F2257">
        <v>12</v>
      </c>
      <c r="G2257">
        <v>325</v>
      </c>
      <c r="I2257">
        <v>1020584</v>
      </c>
      <c r="J2257">
        <v>0</v>
      </c>
      <c r="K2257">
        <v>0</v>
      </c>
      <c r="L2257">
        <v>0</v>
      </c>
      <c r="M2257">
        <v>0</v>
      </c>
      <c r="N2257">
        <v>9020213</v>
      </c>
      <c r="O2257">
        <v>4</v>
      </c>
      <c r="P2257" t="s">
        <v>1580</v>
      </c>
      <c r="Q2257">
        <v>1004</v>
      </c>
      <c r="R2257">
        <v>6</v>
      </c>
      <c r="S2257">
        <v>0</v>
      </c>
      <c r="T2257">
        <v>0</v>
      </c>
      <c r="V2257" t="s">
        <v>1387</v>
      </c>
      <c r="W2257">
        <v>3</v>
      </c>
      <c r="X2257" s="68">
        <v>42354</v>
      </c>
      <c r="Y2257" s="68">
        <v>36525</v>
      </c>
      <c r="Z2257">
        <v>0</v>
      </c>
      <c r="AA2257">
        <v>52</v>
      </c>
      <c r="AB2257" t="s">
        <v>1522</v>
      </c>
      <c r="AE2257" t="s">
        <v>957</v>
      </c>
      <c r="AF2257">
        <v>30000</v>
      </c>
    </row>
    <row r="2258" spans="1:32" x14ac:dyDescent="0.25">
      <c r="A2258" t="s">
        <v>1579</v>
      </c>
      <c r="B2258" t="s">
        <v>1522</v>
      </c>
      <c r="C2258" s="158" t="str">
        <f t="shared" si="35"/>
        <v>1112105</v>
      </c>
      <c r="D2258">
        <v>111210</v>
      </c>
      <c r="F2258">
        <v>12</v>
      </c>
      <c r="G2258">
        <v>325</v>
      </c>
      <c r="I2258">
        <v>1020585</v>
      </c>
      <c r="J2258">
        <v>0</v>
      </c>
      <c r="K2258">
        <v>0</v>
      </c>
      <c r="L2258">
        <v>0</v>
      </c>
      <c r="M2258">
        <v>0</v>
      </c>
      <c r="N2258">
        <v>9020213</v>
      </c>
      <c r="O2258">
        <v>5</v>
      </c>
      <c r="P2258" t="s">
        <v>1580</v>
      </c>
      <c r="Q2258">
        <v>1004</v>
      </c>
      <c r="R2258">
        <v>6</v>
      </c>
      <c r="S2258">
        <v>0</v>
      </c>
      <c r="T2258">
        <v>0</v>
      </c>
      <c r="V2258" t="s">
        <v>1387</v>
      </c>
      <c r="W2258">
        <v>3</v>
      </c>
      <c r="X2258" s="68">
        <v>42354</v>
      </c>
      <c r="Y2258" s="68">
        <v>36525</v>
      </c>
      <c r="Z2258">
        <v>0</v>
      </c>
      <c r="AA2258">
        <v>52</v>
      </c>
      <c r="AB2258" t="s">
        <v>1522</v>
      </c>
      <c r="AE2258" t="s">
        <v>957</v>
      </c>
      <c r="AF2258">
        <v>30000</v>
      </c>
    </row>
    <row r="2259" spans="1:32" x14ac:dyDescent="0.25">
      <c r="A2259" t="s">
        <v>1581</v>
      </c>
      <c r="B2259" t="s">
        <v>1522</v>
      </c>
      <c r="C2259" s="158" t="str">
        <f t="shared" si="35"/>
        <v>1112121</v>
      </c>
      <c r="D2259">
        <v>111212</v>
      </c>
      <c r="F2259">
        <v>12</v>
      </c>
      <c r="G2259">
        <v>327</v>
      </c>
      <c r="I2259">
        <v>1020594</v>
      </c>
      <c r="J2259">
        <v>0</v>
      </c>
      <c r="K2259">
        <v>0</v>
      </c>
      <c r="L2259">
        <v>0</v>
      </c>
      <c r="M2259">
        <v>0</v>
      </c>
      <c r="N2259">
        <v>9020214</v>
      </c>
      <c r="O2259">
        <v>1</v>
      </c>
      <c r="P2259" t="s">
        <v>1582</v>
      </c>
      <c r="Q2259">
        <v>1004</v>
      </c>
      <c r="R2259">
        <v>6</v>
      </c>
      <c r="S2259">
        <v>0</v>
      </c>
      <c r="T2259">
        <v>0</v>
      </c>
      <c r="V2259" t="s">
        <v>1387</v>
      </c>
      <c r="W2259">
        <v>3</v>
      </c>
      <c r="X2259" s="68">
        <v>42354</v>
      </c>
      <c r="Y2259" s="68">
        <v>36525</v>
      </c>
      <c r="Z2259">
        <v>0</v>
      </c>
      <c r="AA2259">
        <v>52</v>
      </c>
      <c r="AB2259" t="s">
        <v>1522</v>
      </c>
      <c r="AE2259" t="s">
        <v>957</v>
      </c>
      <c r="AF2259">
        <v>30000</v>
      </c>
    </row>
    <row r="2260" spans="1:32" x14ac:dyDescent="0.25">
      <c r="A2260" t="s">
        <v>1581</v>
      </c>
      <c r="B2260" t="s">
        <v>1522</v>
      </c>
      <c r="C2260" s="158" t="str">
        <f t="shared" si="35"/>
        <v>1112122</v>
      </c>
      <c r="D2260">
        <v>111212</v>
      </c>
      <c r="F2260">
        <v>12</v>
      </c>
      <c r="G2260">
        <v>327</v>
      </c>
      <c r="I2260">
        <v>1020595</v>
      </c>
      <c r="J2260">
        <v>0</v>
      </c>
      <c r="K2260">
        <v>0</v>
      </c>
      <c r="L2260">
        <v>0</v>
      </c>
      <c r="M2260">
        <v>0</v>
      </c>
      <c r="N2260">
        <v>9020214</v>
      </c>
      <c r="O2260">
        <v>2</v>
      </c>
      <c r="P2260" t="s">
        <v>1582</v>
      </c>
      <c r="Q2260">
        <v>1004</v>
      </c>
      <c r="R2260">
        <v>6</v>
      </c>
      <c r="S2260">
        <v>0</v>
      </c>
      <c r="T2260">
        <v>0</v>
      </c>
      <c r="V2260" t="s">
        <v>1387</v>
      </c>
      <c r="W2260">
        <v>3</v>
      </c>
      <c r="X2260" s="68">
        <v>42354</v>
      </c>
      <c r="Y2260" s="68">
        <v>36525</v>
      </c>
      <c r="Z2260">
        <v>0</v>
      </c>
      <c r="AA2260">
        <v>52</v>
      </c>
      <c r="AB2260" t="s">
        <v>1522</v>
      </c>
      <c r="AE2260" t="s">
        <v>957</v>
      </c>
      <c r="AF2260">
        <v>30000</v>
      </c>
    </row>
    <row r="2261" spans="1:32" x14ac:dyDescent="0.25">
      <c r="A2261" t="s">
        <v>1581</v>
      </c>
      <c r="B2261" t="s">
        <v>1522</v>
      </c>
      <c r="C2261" s="158" t="str">
        <f t="shared" si="35"/>
        <v>1112123</v>
      </c>
      <c r="D2261">
        <v>111212</v>
      </c>
      <c r="F2261">
        <v>12</v>
      </c>
      <c r="G2261">
        <v>327</v>
      </c>
      <c r="I2261">
        <v>1020596</v>
      </c>
      <c r="J2261">
        <v>0</v>
      </c>
      <c r="K2261">
        <v>0</v>
      </c>
      <c r="L2261">
        <v>0</v>
      </c>
      <c r="M2261">
        <v>0</v>
      </c>
      <c r="N2261">
        <v>9020214</v>
      </c>
      <c r="O2261">
        <v>3</v>
      </c>
      <c r="P2261" t="s">
        <v>1582</v>
      </c>
      <c r="Q2261">
        <v>1004</v>
      </c>
      <c r="R2261">
        <v>6</v>
      </c>
      <c r="S2261">
        <v>0</v>
      </c>
      <c r="T2261">
        <v>0</v>
      </c>
      <c r="V2261" t="s">
        <v>1387</v>
      </c>
      <c r="W2261">
        <v>3</v>
      </c>
      <c r="X2261" s="68">
        <v>42354</v>
      </c>
      <c r="Y2261" s="68">
        <v>36525</v>
      </c>
      <c r="Z2261">
        <v>0</v>
      </c>
      <c r="AA2261">
        <v>52</v>
      </c>
      <c r="AB2261" t="s">
        <v>1522</v>
      </c>
      <c r="AE2261" t="s">
        <v>957</v>
      </c>
      <c r="AF2261">
        <v>30000</v>
      </c>
    </row>
    <row r="2262" spans="1:32" x14ac:dyDescent="0.25">
      <c r="A2262" t="s">
        <v>1581</v>
      </c>
      <c r="B2262" t="s">
        <v>1522</v>
      </c>
      <c r="C2262" s="158" t="str">
        <f t="shared" si="35"/>
        <v>1112124</v>
      </c>
      <c r="D2262">
        <v>111212</v>
      </c>
      <c r="F2262">
        <v>12</v>
      </c>
      <c r="G2262">
        <v>327</v>
      </c>
      <c r="I2262">
        <v>1020597</v>
      </c>
      <c r="J2262">
        <v>0</v>
      </c>
      <c r="K2262">
        <v>0</v>
      </c>
      <c r="L2262">
        <v>0</v>
      </c>
      <c r="M2262">
        <v>0</v>
      </c>
      <c r="N2262">
        <v>9020214</v>
      </c>
      <c r="O2262">
        <v>4</v>
      </c>
      <c r="P2262" t="s">
        <v>1582</v>
      </c>
      <c r="Q2262">
        <v>1004</v>
      </c>
      <c r="R2262">
        <v>6</v>
      </c>
      <c r="S2262">
        <v>0</v>
      </c>
      <c r="T2262">
        <v>0</v>
      </c>
      <c r="V2262" t="s">
        <v>1387</v>
      </c>
      <c r="W2262">
        <v>3</v>
      </c>
      <c r="X2262" s="68">
        <v>42354</v>
      </c>
      <c r="Y2262" s="68">
        <v>36525</v>
      </c>
      <c r="Z2262">
        <v>0</v>
      </c>
      <c r="AA2262">
        <v>52</v>
      </c>
      <c r="AB2262" t="s">
        <v>1522</v>
      </c>
      <c r="AE2262" t="s">
        <v>957</v>
      </c>
      <c r="AF2262">
        <v>30000</v>
      </c>
    </row>
    <row r="2263" spans="1:32" x14ac:dyDescent="0.25">
      <c r="A2263" t="s">
        <v>1581</v>
      </c>
      <c r="B2263" t="s">
        <v>1522</v>
      </c>
      <c r="C2263" s="158" t="str">
        <f t="shared" si="35"/>
        <v>1112125</v>
      </c>
      <c r="D2263">
        <v>111212</v>
      </c>
      <c r="F2263">
        <v>12</v>
      </c>
      <c r="G2263">
        <v>327</v>
      </c>
      <c r="I2263">
        <v>1020598</v>
      </c>
      <c r="J2263">
        <v>0</v>
      </c>
      <c r="K2263">
        <v>0</v>
      </c>
      <c r="L2263">
        <v>0</v>
      </c>
      <c r="M2263">
        <v>0</v>
      </c>
      <c r="N2263">
        <v>9020214</v>
      </c>
      <c r="O2263">
        <v>5</v>
      </c>
      <c r="P2263" t="s">
        <v>1582</v>
      </c>
      <c r="Q2263">
        <v>1004</v>
      </c>
      <c r="R2263">
        <v>6</v>
      </c>
      <c r="S2263">
        <v>0</v>
      </c>
      <c r="T2263">
        <v>0</v>
      </c>
      <c r="V2263" t="s">
        <v>1387</v>
      </c>
      <c r="W2263">
        <v>3</v>
      </c>
      <c r="X2263" s="68">
        <v>42354</v>
      </c>
      <c r="Y2263" s="68">
        <v>36525</v>
      </c>
      <c r="Z2263">
        <v>0</v>
      </c>
      <c r="AA2263">
        <v>52</v>
      </c>
      <c r="AB2263" t="s">
        <v>1522</v>
      </c>
      <c r="AE2263" t="s">
        <v>957</v>
      </c>
      <c r="AF2263">
        <v>30000</v>
      </c>
    </row>
    <row r="2264" spans="1:32" x14ac:dyDescent="0.25">
      <c r="A2264" t="s">
        <v>1583</v>
      </c>
      <c r="B2264" t="s">
        <v>448</v>
      </c>
      <c r="C2264" s="158" t="str">
        <f t="shared" si="35"/>
        <v>1112141</v>
      </c>
      <c r="D2264">
        <v>111214</v>
      </c>
      <c r="F2264">
        <v>12</v>
      </c>
      <c r="G2264">
        <v>2066</v>
      </c>
      <c r="I2264">
        <v>1020604</v>
      </c>
      <c r="J2264">
        <v>0</v>
      </c>
      <c r="K2264">
        <v>0</v>
      </c>
      <c r="L2264">
        <v>0</v>
      </c>
      <c r="M2264">
        <v>0</v>
      </c>
      <c r="N2264">
        <v>9020215</v>
      </c>
      <c r="O2264">
        <v>1</v>
      </c>
      <c r="P2264" t="s">
        <v>1584</v>
      </c>
      <c r="Q2264">
        <v>1004</v>
      </c>
      <c r="R2264">
        <v>6</v>
      </c>
      <c r="S2264">
        <v>0</v>
      </c>
      <c r="T2264">
        <v>0</v>
      </c>
      <c r="V2264" t="s">
        <v>1387</v>
      </c>
      <c r="W2264">
        <v>3</v>
      </c>
      <c r="X2264" s="68">
        <v>42354</v>
      </c>
      <c r="Y2264" s="68">
        <v>36525</v>
      </c>
      <c r="Z2264">
        <v>0</v>
      </c>
      <c r="AA2264">
        <v>55</v>
      </c>
      <c r="AB2264" t="s">
        <v>448</v>
      </c>
      <c r="AE2264" t="s">
        <v>957</v>
      </c>
      <c r="AF2264">
        <v>30000</v>
      </c>
    </row>
    <row r="2265" spans="1:32" x14ac:dyDescent="0.25">
      <c r="A2265" t="s">
        <v>1583</v>
      </c>
      <c r="B2265" t="s">
        <v>448</v>
      </c>
      <c r="C2265" s="158" t="str">
        <f t="shared" si="35"/>
        <v>1112142</v>
      </c>
      <c r="D2265">
        <v>111214</v>
      </c>
      <c r="F2265">
        <v>12</v>
      </c>
      <c r="G2265">
        <v>3370</v>
      </c>
      <c r="I2265">
        <v>1020605</v>
      </c>
      <c r="J2265">
        <v>0</v>
      </c>
      <c r="K2265">
        <v>0</v>
      </c>
      <c r="L2265">
        <v>0</v>
      </c>
      <c r="M2265">
        <v>0</v>
      </c>
      <c r="N2265">
        <v>9020215</v>
      </c>
      <c r="O2265">
        <v>2</v>
      </c>
      <c r="P2265" t="s">
        <v>1584</v>
      </c>
      <c r="Q2265">
        <v>1004</v>
      </c>
      <c r="R2265">
        <v>6</v>
      </c>
      <c r="S2265">
        <v>0</v>
      </c>
      <c r="T2265">
        <v>0</v>
      </c>
      <c r="V2265" t="s">
        <v>1387</v>
      </c>
      <c r="W2265">
        <v>3</v>
      </c>
      <c r="X2265" s="68">
        <v>42354</v>
      </c>
      <c r="Y2265" s="68">
        <v>36525</v>
      </c>
      <c r="Z2265">
        <v>0</v>
      </c>
      <c r="AA2265">
        <v>55</v>
      </c>
      <c r="AB2265" t="s">
        <v>448</v>
      </c>
      <c r="AE2265" t="s">
        <v>957</v>
      </c>
      <c r="AF2265">
        <v>30000</v>
      </c>
    </row>
    <row r="2266" spans="1:32" x14ac:dyDescent="0.25">
      <c r="A2266" t="s">
        <v>1583</v>
      </c>
      <c r="B2266" t="s">
        <v>448</v>
      </c>
      <c r="C2266" s="158" t="str">
        <f t="shared" si="35"/>
        <v>1112143</v>
      </c>
      <c r="D2266">
        <v>111214</v>
      </c>
      <c r="F2266">
        <v>12</v>
      </c>
      <c r="G2266">
        <v>4946</v>
      </c>
      <c r="I2266">
        <v>1020606</v>
      </c>
      <c r="J2266">
        <v>0</v>
      </c>
      <c r="K2266">
        <v>0</v>
      </c>
      <c r="L2266">
        <v>0</v>
      </c>
      <c r="M2266">
        <v>0</v>
      </c>
      <c r="N2266">
        <v>9020215</v>
      </c>
      <c r="O2266">
        <v>3</v>
      </c>
      <c r="P2266" t="s">
        <v>1584</v>
      </c>
      <c r="Q2266">
        <v>1004</v>
      </c>
      <c r="R2266">
        <v>6</v>
      </c>
      <c r="S2266">
        <v>0</v>
      </c>
      <c r="T2266">
        <v>0</v>
      </c>
      <c r="V2266" t="s">
        <v>1387</v>
      </c>
      <c r="W2266">
        <v>3</v>
      </c>
      <c r="X2266" s="68">
        <v>42354</v>
      </c>
      <c r="Y2266" s="68">
        <v>36525</v>
      </c>
      <c r="Z2266">
        <v>0</v>
      </c>
      <c r="AA2266">
        <v>55</v>
      </c>
      <c r="AB2266" t="s">
        <v>448</v>
      </c>
      <c r="AE2266" t="s">
        <v>957</v>
      </c>
      <c r="AF2266">
        <v>30000</v>
      </c>
    </row>
    <row r="2267" spans="1:32" x14ac:dyDescent="0.25">
      <c r="A2267" t="s">
        <v>1583</v>
      </c>
      <c r="B2267" t="s">
        <v>448</v>
      </c>
      <c r="C2267" s="158" t="str">
        <f t="shared" si="35"/>
        <v>1112144</v>
      </c>
      <c r="D2267">
        <v>111214</v>
      </c>
      <c r="F2267">
        <v>12</v>
      </c>
      <c r="G2267">
        <v>3539</v>
      </c>
      <c r="I2267">
        <v>1020607</v>
      </c>
      <c r="J2267">
        <v>0</v>
      </c>
      <c r="K2267">
        <v>0</v>
      </c>
      <c r="L2267">
        <v>0</v>
      </c>
      <c r="M2267">
        <v>0</v>
      </c>
      <c r="N2267">
        <v>9020215</v>
      </c>
      <c r="O2267">
        <v>4</v>
      </c>
      <c r="P2267" t="s">
        <v>1584</v>
      </c>
      <c r="Q2267">
        <v>1004</v>
      </c>
      <c r="R2267">
        <v>6</v>
      </c>
      <c r="S2267">
        <v>0</v>
      </c>
      <c r="T2267">
        <v>0</v>
      </c>
      <c r="V2267" t="s">
        <v>1387</v>
      </c>
      <c r="W2267">
        <v>3</v>
      </c>
      <c r="X2267" s="68">
        <v>42354</v>
      </c>
      <c r="Y2267" s="68">
        <v>36525</v>
      </c>
      <c r="Z2267">
        <v>0</v>
      </c>
      <c r="AA2267">
        <v>55</v>
      </c>
      <c r="AB2267" t="s">
        <v>448</v>
      </c>
      <c r="AE2267" t="s">
        <v>957</v>
      </c>
      <c r="AF2267">
        <v>30000</v>
      </c>
    </row>
    <row r="2268" spans="1:32" x14ac:dyDescent="0.25">
      <c r="A2268" t="s">
        <v>1583</v>
      </c>
      <c r="B2268" t="s">
        <v>448</v>
      </c>
      <c r="C2268" s="158" t="str">
        <f t="shared" si="35"/>
        <v>1112145</v>
      </c>
      <c r="D2268">
        <v>111214</v>
      </c>
      <c r="F2268">
        <v>12</v>
      </c>
      <c r="G2268">
        <v>5435</v>
      </c>
      <c r="I2268">
        <v>1020608</v>
      </c>
      <c r="J2268">
        <v>0</v>
      </c>
      <c r="K2268">
        <v>0</v>
      </c>
      <c r="L2268">
        <v>0</v>
      </c>
      <c r="M2268">
        <v>0</v>
      </c>
      <c r="N2268">
        <v>9020215</v>
      </c>
      <c r="O2268">
        <v>5</v>
      </c>
      <c r="P2268" t="s">
        <v>1584</v>
      </c>
      <c r="Q2268">
        <v>1004</v>
      </c>
      <c r="R2268">
        <v>6</v>
      </c>
      <c r="S2268">
        <v>0</v>
      </c>
      <c r="T2268">
        <v>0</v>
      </c>
      <c r="V2268" t="s">
        <v>1387</v>
      </c>
      <c r="W2268">
        <v>3</v>
      </c>
      <c r="X2268" s="68">
        <v>42354</v>
      </c>
      <c r="Y2268" s="68">
        <v>36525</v>
      </c>
      <c r="Z2268">
        <v>0</v>
      </c>
      <c r="AA2268">
        <v>55</v>
      </c>
      <c r="AB2268" t="s">
        <v>448</v>
      </c>
      <c r="AE2268" t="s">
        <v>957</v>
      </c>
      <c r="AF2268">
        <v>30000</v>
      </c>
    </row>
    <row r="2269" spans="1:32" x14ac:dyDescent="0.25">
      <c r="A2269" t="s">
        <v>1585</v>
      </c>
      <c r="B2269" t="s">
        <v>1522</v>
      </c>
      <c r="C2269" s="158" t="str">
        <f t="shared" si="35"/>
        <v>1112044</v>
      </c>
      <c r="D2269">
        <v>111204</v>
      </c>
      <c r="F2269">
        <v>12</v>
      </c>
      <c r="G2269">
        <v>365</v>
      </c>
      <c r="I2269">
        <v>1020536</v>
      </c>
      <c r="J2269">
        <v>0</v>
      </c>
      <c r="K2269">
        <v>0</v>
      </c>
      <c r="L2269">
        <v>0</v>
      </c>
      <c r="M2269">
        <v>0</v>
      </c>
      <c r="N2269">
        <v>9020214</v>
      </c>
      <c r="O2269">
        <v>4</v>
      </c>
      <c r="P2269" t="s">
        <v>1586</v>
      </c>
      <c r="Q2269">
        <v>1004</v>
      </c>
      <c r="R2269">
        <v>6</v>
      </c>
      <c r="S2269">
        <v>0</v>
      </c>
      <c r="T2269">
        <v>0</v>
      </c>
      <c r="V2269" t="s">
        <v>1387</v>
      </c>
      <c r="W2269">
        <v>3</v>
      </c>
      <c r="X2269" s="68">
        <v>42354</v>
      </c>
      <c r="Y2269" s="68">
        <v>36525</v>
      </c>
      <c r="Z2269">
        <v>0</v>
      </c>
      <c r="AA2269">
        <v>52</v>
      </c>
      <c r="AB2269" t="s">
        <v>1522</v>
      </c>
      <c r="AE2269" t="s">
        <v>957</v>
      </c>
      <c r="AF2269">
        <v>30000</v>
      </c>
    </row>
    <row r="2270" spans="1:32" x14ac:dyDescent="0.25">
      <c r="A2270" t="s">
        <v>1585</v>
      </c>
      <c r="B2270" t="s">
        <v>1522</v>
      </c>
      <c r="C2270" s="158" t="str">
        <f t="shared" si="35"/>
        <v>1112045</v>
      </c>
      <c r="D2270">
        <v>111204</v>
      </c>
      <c r="F2270">
        <v>12</v>
      </c>
      <c r="G2270">
        <v>365</v>
      </c>
      <c r="I2270">
        <v>1020537</v>
      </c>
      <c r="J2270">
        <v>0</v>
      </c>
      <c r="K2270">
        <v>0</v>
      </c>
      <c r="L2270">
        <v>0</v>
      </c>
      <c r="M2270">
        <v>0</v>
      </c>
      <c r="N2270">
        <v>9020214</v>
      </c>
      <c r="O2270">
        <v>5</v>
      </c>
      <c r="P2270" t="s">
        <v>1586</v>
      </c>
      <c r="Q2270">
        <v>1004</v>
      </c>
      <c r="R2270">
        <v>6</v>
      </c>
      <c r="S2270">
        <v>0</v>
      </c>
      <c r="T2270">
        <v>0</v>
      </c>
      <c r="V2270" t="s">
        <v>1387</v>
      </c>
      <c r="W2270">
        <v>3</v>
      </c>
      <c r="X2270" s="68">
        <v>42354</v>
      </c>
      <c r="Y2270" s="68">
        <v>36525</v>
      </c>
      <c r="Z2270">
        <v>0</v>
      </c>
      <c r="AA2270">
        <v>52</v>
      </c>
      <c r="AB2270" t="s">
        <v>1522</v>
      </c>
      <c r="AE2270" t="s">
        <v>957</v>
      </c>
      <c r="AF2270">
        <v>30000</v>
      </c>
    </row>
    <row r="2271" spans="1:32" x14ac:dyDescent="0.25">
      <c r="A2271" t="s">
        <v>1585</v>
      </c>
      <c r="B2271" t="s">
        <v>1522</v>
      </c>
      <c r="C2271" s="158" t="str">
        <f t="shared" si="35"/>
        <v>1112041</v>
      </c>
      <c r="D2271">
        <v>111204</v>
      </c>
      <c r="F2271">
        <v>12</v>
      </c>
      <c r="G2271">
        <v>365</v>
      </c>
      <c r="I2271">
        <v>1020533</v>
      </c>
      <c r="J2271">
        <v>0</v>
      </c>
      <c r="K2271">
        <v>0</v>
      </c>
      <c r="L2271">
        <v>0</v>
      </c>
      <c r="M2271">
        <v>0</v>
      </c>
      <c r="N2271">
        <v>9020214</v>
      </c>
      <c r="O2271">
        <v>1</v>
      </c>
      <c r="P2271" t="s">
        <v>1586</v>
      </c>
      <c r="Q2271">
        <v>1004</v>
      </c>
      <c r="R2271">
        <v>6</v>
      </c>
      <c r="S2271">
        <v>0</v>
      </c>
      <c r="T2271">
        <v>0</v>
      </c>
      <c r="V2271" t="s">
        <v>1387</v>
      </c>
      <c r="W2271">
        <v>3</v>
      </c>
      <c r="X2271" s="68">
        <v>42354</v>
      </c>
      <c r="Y2271" s="68">
        <v>36525</v>
      </c>
      <c r="Z2271">
        <v>0</v>
      </c>
      <c r="AA2271">
        <v>52</v>
      </c>
      <c r="AB2271" t="s">
        <v>1522</v>
      </c>
      <c r="AE2271" t="s">
        <v>957</v>
      </c>
      <c r="AF2271">
        <v>30000</v>
      </c>
    </row>
    <row r="2272" spans="1:32" x14ac:dyDescent="0.25">
      <c r="A2272" t="s">
        <v>1585</v>
      </c>
      <c r="B2272" t="s">
        <v>1522</v>
      </c>
      <c r="C2272" s="158" t="str">
        <f t="shared" si="35"/>
        <v>1112042</v>
      </c>
      <c r="D2272">
        <v>111204</v>
      </c>
      <c r="F2272">
        <v>12</v>
      </c>
      <c r="G2272">
        <v>365</v>
      </c>
      <c r="I2272">
        <v>1020534</v>
      </c>
      <c r="J2272">
        <v>0</v>
      </c>
      <c r="K2272">
        <v>0</v>
      </c>
      <c r="L2272">
        <v>0</v>
      </c>
      <c r="M2272">
        <v>0</v>
      </c>
      <c r="N2272">
        <v>9020214</v>
      </c>
      <c r="O2272">
        <v>2</v>
      </c>
      <c r="P2272" t="s">
        <v>1586</v>
      </c>
      <c r="Q2272">
        <v>1004</v>
      </c>
      <c r="R2272">
        <v>6</v>
      </c>
      <c r="S2272">
        <v>0</v>
      </c>
      <c r="T2272">
        <v>0</v>
      </c>
      <c r="V2272" t="s">
        <v>1387</v>
      </c>
      <c r="W2272">
        <v>3</v>
      </c>
      <c r="X2272" s="68">
        <v>42354</v>
      </c>
      <c r="Y2272" s="68">
        <v>36525</v>
      </c>
      <c r="Z2272">
        <v>0</v>
      </c>
      <c r="AA2272">
        <v>52</v>
      </c>
      <c r="AB2272" t="s">
        <v>1522</v>
      </c>
      <c r="AE2272" t="s">
        <v>957</v>
      </c>
      <c r="AF2272">
        <v>30000</v>
      </c>
    </row>
    <row r="2273" spans="1:32" x14ac:dyDescent="0.25">
      <c r="A2273" t="s">
        <v>1585</v>
      </c>
      <c r="B2273" t="s">
        <v>1522</v>
      </c>
      <c r="C2273" s="158" t="str">
        <f t="shared" si="35"/>
        <v>1112043</v>
      </c>
      <c r="D2273">
        <v>111204</v>
      </c>
      <c r="F2273">
        <v>12</v>
      </c>
      <c r="G2273">
        <v>365</v>
      </c>
      <c r="I2273">
        <v>1020535</v>
      </c>
      <c r="J2273">
        <v>0</v>
      </c>
      <c r="K2273">
        <v>0</v>
      </c>
      <c r="L2273">
        <v>0</v>
      </c>
      <c r="M2273">
        <v>0</v>
      </c>
      <c r="N2273">
        <v>9020214</v>
      </c>
      <c r="O2273">
        <v>3</v>
      </c>
      <c r="P2273" t="s">
        <v>1586</v>
      </c>
      <c r="Q2273">
        <v>1004</v>
      </c>
      <c r="R2273">
        <v>6</v>
      </c>
      <c r="S2273">
        <v>0</v>
      </c>
      <c r="T2273">
        <v>0</v>
      </c>
      <c r="V2273" t="s">
        <v>1387</v>
      </c>
      <c r="W2273">
        <v>3</v>
      </c>
      <c r="X2273" s="68">
        <v>42354</v>
      </c>
      <c r="Y2273" s="68">
        <v>36525</v>
      </c>
      <c r="Z2273">
        <v>0</v>
      </c>
      <c r="AA2273">
        <v>52</v>
      </c>
      <c r="AB2273" t="s">
        <v>1522</v>
      </c>
      <c r="AE2273" t="s">
        <v>957</v>
      </c>
      <c r="AF2273">
        <v>30000</v>
      </c>
    </row>
    <row r="2274" spans="1:32" x14ac:dyDescent="0.25">
      <c r="A2274" t="s">
        <v>1587</v>
      </c>
      <c r="B2274" t="s">
        <v>1522</v>
      </c>
      <c r="C2274" s="158" t="str">
        <f t="shared" si="35"/>
        <v>1112051</v>
      </c>
      <c r="D2274">
        <v>111205</v>
      </c>
      <c r="F2274">
        <v>12</v>
      </c>
      <c r="G2274">
        <v>132</v>
      </c>
      <c r="I2274">
        <v>1020541</v>
      </c>
      <c r="J2274">
        <v>0</v>
      </c>
      <c r="K2274">
        <v>0</v>
      </c>
      <c r="L2274">
        <v>0</v>
      </c>
      <c r="M2274">
        <v>0</v>
      </c>
      <c r="N2274">
        <v>9020214</v>
      </c>
      <c r="O2274">
        <v>1</v>
      </c>
      <c r="P2274" t="s">
        <v>1588</v>
      </c>
      <c r="Q2274">
        <v>1004</v>
      </c>
      <c r="R2274">
        <v>6</v>
      </c>
      <c r="S2274">
        <v>0</v>
      </c>
      <c r="T2274">
        <v>0</v>
      </c>
      <c r="V2274" t="s">
        <v>1387</v>
      </c>
      <c r="W2274">
        <v>3</v>
      </c>
      <c r="X2274" s="68">
        <v>42354</v>
      </c>
      <c r="Y2274" s="68">
        <v>36525</v>
      </c>
      <c r="Z2274">
        <v>0</v>
      </c>
      <c r="AA2274">
        <v>52</v>
      </c>
      <c r="AB2274" t="s">
        <v>1522</v>
      </c>
      <c r="AE2274" t="s">
        <v>957</v>
      </c>
      <c r="AF2274">
        <v>30000</v>
      </c>
    </row>
    <row r="2275" spans="1:32" x14ac:dyDescent="0.25">
      <c r="A2275" t="s">
        <v>1587</v>
      </c>
      <c r="B2275" t="s">
        <v>1522</v>
      </c>
      <c r="C2275" s="158" t="str">
        <f t="shared" si="35"/>
        <v>1112052</v>
      </c>
      <c r="D2275">
        <v>111205</v>
      </c>
      <c r="F2275">
        <v>12</v>
      </c>
      <c r="G2275">
        <v>132</v>
      </c>
      <c r="I2275">
        <v>1020542</v>
      </c>
      <c r="J2275">
        <v>0</v>
      </c>
      <c r="K2275">
        <v>0</v>
      </c>
      <c r="L2275">
        <v>0</v>
      </c>
      <c r="M2275">
        <v>0</v>
      </c>
      <c r="N2275">
        <v>9020214</v>
      </c>
      <c r="O2275">
        <v>2</v>
      </c>
      <c r="P2275" t="s">
        <v>1588</v>
      </c>
      <c r="Q2275">
        <v>1004</v>
      </c>
      <c r="R2275">
        <v>6</v>
      </c>
      <c r="S2275">
        <v>0</v>
      </c>
      <c r="T2275">
        <v>0</v>
      </c>
      <c r="V2275" t="s">
        <v>1387</v>
      </c>
      <c r="W2275">
        <v>3</v>
      </c>
      <c r="X2275" s="68">
        <v>42354</v>
      </c>
      <c r="Y2275" s="68">
        <v>36525</v>
      </c>
      <c r="Z2275">
        <v>0</v>
      </c>
      <c r="AA2275">
        <v>52</v>
      </c>
      <c r="AB2275" t="s">
        <v>1522</v>
      </c>
      <c r="AE2275" t="s">
        <v>957</v>
      </c>
      <c r="AF2275">
        <v>30000</v>
      </c>
    </row>
    <row r="2276" spans="1:32" x14ac:dyDescent="0.25">
      <c r="A2276" t="s">
        <v>1587</v>
      </c>
      <c r="B2276" t="s">
        <v>1522</v>
      </c>
      <c r="C2276" s="158" t="str">
        <f t="shared" si="35"/>
        <v>1112053</v>
      </c>
      <c r="D2276">
        <v>111205</v>
      </c>
      <c r="F2276">
        <v>12</v>
      </c>
      <c r="G2276">
        <v>132</v>
      </c>
      <c r="I2276">
        <v>1020543</v>
      </c>
      <c r="J2276">
        <v>0</v>
      </c>
      <c r="K2276">
        <v>0</v>
      </c>
      <c r="L2276">
        <v>0</v>
      </c>
      <c r="M2276">
        <v>0</v>
      </c>
      <c r="N2276">
        <v>9020214</v>
      </c>
      <c r="O2276">
        <v>3</v>
      </c>
      <c r="P2276" t="s">
        <v>1588</v>
      </c>
      <c r="Q2276">
        <v>1004</v>
      </c>
      <c r="R2276">
        <v>6</v>
      </c>
      <c r="S2276">
        <v>0</v>
      </c>
      <c r="T2276">
        <v>0</v>
      </c>
      <c r="V2276" t="s">
        <v>1387</v>
      </c>
      <c r="W2276">
        <v>3</v>
      </c>
      <c r="X2276" s="68">
        <v>42354</v>
      </c>
      <c r="Y2276" s="68">
        <v>36525</v>
      </c>
      <c r="Z2276">
        <v>0</v>
      </c>
      <c r="AA2276">
        <v>52</v>
      </c>
      <c r="AB2276" t="s">
        <v>1522</v>
      </c>
      <c r="AE2276" t="s">
        <v>957</v>
      </c>
      <c r="AF2276">
        <v>30000</v>
      </c>
    </row>
    <row r="2277" spans="1:32" x14ac:dyDescent="0.25">
      <c r="A2277" t="s">
        <v>1587</v>
      </c>
      <c r="B2277" t="s">
        <v>1522</v>
      </c>
      <c r="C2277" s="158" t="str">
        <f t="shared" si="35"/>
        <v>1112054</v>
      </c>
      <c r="D2277">
        <v>111205</v>
      </c>
      <c r="F2277">
        <v>12</v>
      </c>
      <c r="G2277">
        <v>132</v>
      </c>
      <c r="I2277">
        <v>1020544</v>
      </c>
      <c r="J2277">
        <v>0</v>
      </c>
      <c r="K2277">
        <v>0</v>
      </c>
      <c r="L2277">
        <v>0</v>
      </c>
      <c r="M2277">
        <v>0</v>
      </c>
      <c r="N2277">
        <v>9020214</v>
      </c>
      <c r="O2277">
        <v>4</v>
      </c>
      <c r="P2277" t="s">
        <v>1588</v>
      </c>
      <c r="Q2277">
        <v>1004</v>
      </c>
      <c r="R2277">
        <v>6</v>
      </c>
      <c r="S2277">
        <v>0</v>
      </c>
      <c r="T2277">
        <v>0</v>
      </c>
      <c r="V2277" t="s">
        <v>1387</v>
      </c>
      <c r="W2277">
        <v>3</v>
      </c>
      <c r="X2277" s="68">
        <v>42354</v>
      </c>
      <c r="Y2277" s="68">
        <v>36525</v>
      </c>
      <c r="Z2277">
        <v>0</v>
      </c>
      <c r="AA2277">
        <v>52</v>
      </c>
      <c r="AB2277" t="s">
        <v>1522</v>
      </c>
      <c r="AE2277" t="s">
        <v>957</v>
      </c>
      <c r="AF2277">
        <v>30000</v>
      </c>
    </row>
    <row r="2278" spans="1:32" x14ac:dyDescent="0.25">
      <c r="A2278" t="s">
        <v>1587</v>
      </c>
      <c r="B2278" t="s">
        <v>1522</v>
      </c>
      <c r="C2278" s="158" t="str">
        <f t="shared" si="35"/>
        <v>1112055</v>
      </c>
      <c r="D2278">
        <v>111205</v>
      </c>
      <c r="F2278">
        <v>12</v>
      </c>
      <c r="G2278">
        <v>132</v>
      </c>
      <c r="I2278">
        <v>1020545</v>
      </c>
      <c r="J2278">
        <v>0</v>
      </c>
      <c r="K2278">
        <v>0</v>
      </c>
      <c r="L2278">
        <v>0</v>
      </c>
      <c r="M2278">
        <v>0</v>
      </c>
      <c r="N2278">
        <v>9020214</v>
      </c>
      <c r="O2278">
        <v>5</v>
      </c>
      <c r="P2278" t="s">
        <v>1588</v>
      </c>
      <c r="Q2278">
        <v>1004</v>
      </c>
      <c r="R2278">
        <v>6</v>
      </c>
      <c r="S2278">
        <v>0</v>
      </c>
      <c r="T2278">
        <v>0</v>
      </c>
      <c r="V2278" t="s">
        <v>1387</v>
      </c>
      <c r="W2278">
        <v>3</v>
      </c>
      <c r="X2278" s="68">
        <v>42354</v>
      </c>
      <c r="Y2278" s="68">
        <v>36525</v>
      </c>
      <c r="Z2278">
        <v>0</v>
      </c>
      <c r="AA2278">
        <v>52</v>
      </c>
      <c r="AB2278" t="s">
        <v>1522</v>
      </c>
      <c r="AE2278" t="s">
        <v>957</v>
      </c>
      <c r="AF2278">
        <v>30000</v>
      </c>
    </row>
    <row r="2279" spans="1:32" x14ac:dyDescent="0.25">
      <c r="A2279" t="s">
        <v>1589</v>
      </c>
      <c r="B2279" t="s">
        <v>392</v>
      </c>
      <c r="C2279" s="158" t="str">
        <f t="shared" si="35"/>
        <v>1112061</v>
      </c>
      <c r="D2279">
        <v>111206</v>
      </c>
      <c r="F2279">
        <v>12</v>
      </c>
      <c r="G2279">
        <v>132</v>
      </c>
      <c r="I2279">
        <v>1020549</v>
      </c>
      <c r="J2279">
        <v>0</v>
      </c>
      <c r="K2279">
        <v>0</v>
      </c>
      <c r="L2279">
        <v>0</v>
      </c>
      <c r="M2279">
        <v>0</v>
      </c>
      <c r="N2279">
        <v>9020214</v>
      </c>
      <c r="O2279">
        <v>1</v>
      </c>
      <c r="P2279" t="s">
        <v>1590</v>
      </c>
      <c r="Q2279">
        <v>1004</v>
      </c>
      <c r="R2279">
        <v>6</v>
      </c>
      <c r="S2279">
        <v>0</v>
      </c>
      <c r="T2279">
        <v>0</v>
      </c>
      <c r="V2279" t="s">
        <v>1387</v>
      </c>
      <c r="W2279">
        <v>3</v>
      </c>
      <c r="X2279" s="68">
        <v>42354</v>
      </c>
      <c r="Y2279" s="68">
        <v>36525</v>
      </c>
      <c r="Z2279">
        <v>0</v>
      </c>
      <c r="AA2279">
        <v>19</v>
      </c>
      <c r="AB2279" t="s">
        <v>392</v>
      </c>
      <c r="AE2279" t="s">
        <v>957</v>
      </c>
      <c r="AF2279">
        <v>30000</v>
      </c>
    </row>
    <row r="2280" spans="1:32" x14ac:dyDescent="0.25">
      <c r="A2280" t="s">
        <v>1589</v>
      </c>
      <c r="B2280" t="s">
        <v>392</v>
      </c>
      <c r="C2280" s="158" t="str">
        <f t="shared" si="35"/>
        <v>1112062</v>
      </c>
      <c r="D2280">
        <v>111206</v>
      </c>
      <c r="F2280">
        <v>12</v>
      </c>
      <c r="G2280">
        <v>132</v>
      </c>
      <c r="I2280">
        <v>1020550</v>
      </c>
      <c r="J2280">
        <v>0</v>
      </c>
      <c r="K2280">
        <v>0</v>
      </c>
      <c r="L2280">
        <v>0</v>
      </c>
      <c r="M2280">
        <v>0</v>
      </c>
      <c r="N2280">
        <v>9020214</v>
      </c>
      <c r="O2280">
        <v>2</v>
      </c>
      <c r="P2280" t="s">
        <v>1590</v>
      </c>
      <c r="Q2280">
        <v>1004</v>
      </c>
      <c r="R2280">
        <v>6</v>
      </c>
      <c r="S2280">
        <v>0</v>
      </c>
      <c r="T2280">
        <v>0</v>
      </c>
      <c r="V2280" t="s">
        <v>1387</v>
      </c>
      <c r="W2280">
        <v>3</v>
      </c>
      <c r="X2280" s="68">
        <v>42354</v>
      </c>
      <c r="Y2280" s="68">
        <v>36525</v>
      </c>
      <c r="Z2280">
        <v>0</v>
      </c>
      <c r="AA2280">
        <v>19</v>
      </c>
      <c r="AB2280" t="s">
        <v>392</v>
      </c>
      <c r="AE2280" t="s">
        <v>957</v>
      </c>
      <c r="AF2280">
        <v>30000</v>
      </c>
    </row>
    <row r="2281" spans="1:32" x14ac:dyDescent="0.25">
      <c r="A2281" t="s">
        <v>1589</v>
      </c>
      <c r="B2281" t="s">
        <v>392</v>
      </c>
      <c r="C2281" s="158" t="str">
        <f t="shared" si="35"/>
        <v>1112063</v>
      </c>
      <c r="D2281">
        <v>111206</v>
      </c>
      <c r="F2281">
        <v>12</v>
      </c>
      <c r="G2281">
        <v>132</v>
      </c>
      <c r="I2281">
        <v>1020551</v>
      </c>
      <c r="J2281">
        <v>0</v>
      </c>
      <c r="K2281">
        <v>0</v>
      </c>
      <c r="L2281">
        <v>0</v>
      </c>
      <c r="M2281">
        <v>0</v>
      </c>
      <c r="N2281">
        <v>9020214</v>
      </c>
      <c r="O2281">
        <v>3</v>
      </c>
      <c r="P2281" t="s">
        <v>1590</v>
      </c>
      <c r="Q2281">
        <v>1004</v>
      </c>
      <c r="R2281">
        <v>6</v>
      </c>
      <c r="S2281">
        <v>0</v>
      </c>
      <c r="T2281">
        <v>0</v>
      </c>
      <c r="V2281" t="s">
        <v>1387</v>
      </c>
      <c r="W2281">
        <v>3</v>
      </c>
      <c r="X2281" s="68">
        <v>42354</v>
      </c>
      <c r="Y2281" s="68">
        <v>36525</v>
      </c>
      <c r="Z2281">
        <v>0</v>
      </c>
      <c r="AA2281">
        <v>19</v>
      </c>
      <c r="AB2281" t="s">
        <v>392</v>
      </c>
      <c r="AE2281" t="s">
        <v>957</v>
      </c>
      <c r="AF2281">
        <v>30000</v>
      </c>
    </row>
    <row r="2282" spans="1:32" x14ac:dyDescent="0.25">
      <c r="A2282" t="s">
        <v>1589</v>
      </c>
      <c r="B2282" t="s">
        <v>392</v>
      </c>
      <c r="C2282" s="158" t="str">
        <f t="shared" si="35"/>
        <v>1112064</v>
      </c>
      <c r="D2282">
        <v>111206</v>
      </c>
      <c r="F2282">
        <v>12</v>
      </c>
      <c r="G2282">
        <v>132</v>
      </c>
      <c r="I2282">
        <v>1020552</v>
      </c>
      <c r="J2282">
        <v>0</v>
      </c>
      <c r="K2282">
        <v>0</v>
      </c>
      <c r="L2282">
        <v>0</v>
      </c>
      <c r="M2282">
        <v>0</v>
      </c>
      <c r="N2282">
        <v>9020214</v>
      </c>
      <c r="O2282">
        <v>4</v>
      </c>
      <c r="P2282" t="s">
        <v>1590</v>
      </c>
      <c r="Q2282">
        <v>1004</v>
      </c>
      <c r="R2282">
        <v>6</v>
      </c>
      <c r="S2282">
        <v>0</v>
      </c>
      <c r="T2282">
        <v>0</v>
      </c>
      <c r="V2282" t="s">
        <v>1387</v>
      </c>
      <c r="W2282">
        <v>3</v>
      </c>
      <c r="X2282" s="68">
        <v>42354</v>
      </c>
      <c r="Y2282" s="68">
        <v>36525</v>
      </c>
      <c r="Z2282">
        <v>0</v>
      </c>
      <c r="AA2282">
        <v>19</v>
      </c>
      <c r="AB2282" t="s">
        <v>392</v>
      </c>
      <c r="AE2282" t="s">
        <v>957</v>
      </c>
      <c r="AF2282">
        <v>30000</v>
      </c>
    </row>
    <row r="2283" spans="1:32" x14ac:dyDescent="0.25">
      <c r="A2283" t="s">
        <v>1589</v>
      </c>
      <c r="B2283" t="s">
        <v>392</v>
      </c>
      <c r="C2283" s="158" t="str">
        <f t="shared" si="35"/>
        <v>1112065</v>
      </c>
      <c r="D2283">
        <v>111206</v>
      </c>
      <c r="F2283">
        <v>12</v>
      </c>
      <c r="G2283">
        <v>132</v>
      </c>
      <c r="I2283">
        <v>1020553</v>
      </c>
      <c r="J2283">
        <v>0</v>
      </c>
      <c r="K2283">
        <v>0</v>
      </c>
      <c r="L2283">
        <v>0</v>
      </c>
      <c r="M2283">
        <v>0</v>
      </c>
      <c r="N2283">
        <v>9020214</v>
      </c>
      <c r="O2283">
        <v>5</v>
      </c>
      <c r="P2283" t="s">
        <v>1590</v>
      </c>
      <c r="Q2283">
        <v>1004</v>
      </c>
      <c r="R2283">
        <v>6</v>
      </c>
      <c r="S2283">
        <v>0</v>
      </c>
      <c r="T2283">
        <v>0</v>
      </c>
      <c r="V2283" t="s">
        <v>1387</v>
      </c>
      <c r="W2283">
        <v>3</v>
      </c>
      <c r="X2283" s="68">
        <v>42354</v>
      </c>
      <c r="Y2283" s="68">
        <v>36525</v>
      </c>
      <c r="Z2283">
        <v>0</v>
      </c>
      <c r="AA2283">
        <v>19</v>
      </c>
      <c r="AB2283" t="s">
        <v>392</v>
      </c>
      <c r="AE2283" t="s">
        <v>957</v>
      </c>
      <c r="AF2283">
        <v>30000</v>
      </c>
    </row>
    <row r="2284" spans="1:32" x14ac:dyDescent="0.25">
      <c r="A2284" t="s">
        <v>1591</v>
      </c>
      <c r="B2284" t="s">
        <v>392</v>
      </c>
      <c r="C2284" s="158" t="str">
        <f t="shared" si="35"/>
        <v>1112071</v>
      </c>
      <c r="D2284">
        <v>111207</v>
      </c>
      <c r="F2284">
        <v>12</v>
      </c>
      <c r="G2284">
        <v>229</v>
      </c>
      <c r="I2284">
        <v>1020557</v>
      </c>
      <c r="J2284">
        <v>0</v>
      </c>
      <c r="K2284">
        <v>0</v>
      </c>
      <c r="L2284">
        <v>0</v>
      </c>
      <c r="M2284">
        <v>0</v>
      </c>
      <c r="N2284">
        <v>9020214</v>
      </c>
      <c r="O2284">
        <v>1</v>
      </c>
      <c r="P2284" t="s">
        <v>1592</v>
      </c>
      <c r="Q2284">
        <v>1004</v>
      </c>
      <c r="R2284">
        <v>6</v>
      </c>
      <c r="S2284">
        <v>0</v>
      </c>
      <c r="T2284">
        <v>0</v>
      </c>
      <c r="V2284" t="s">
        <v>1387</v>
      </c>
      <c r="W2284">
        <v>3</v>
      </c>
      <c r="X2284" s="68">
        <v>42354</v>
      </c>
      <c r="Y2284" s="68">
        <v>36525</v>
      </c>
      <c r="Z2284">
        <v>0</v>
      </c>
      <c r="AA2284">
        <v>19</v>
      </c>
      <c r="AB2284" t="s">
        <v>392</v>
      </c>
      <c r="AE2284" t="s">
        <v>957</v>
      </c>
      <c r="AF2284">
        <v>30000</v>
      </c>
    </row>
    <row r="2285" spans="1:32" x14ac:dyDescent="0.25">
      <c r="A2285" t="s">
        <v>1591</v>
      </c>
      <c r="B2285" t="s">
        <v>392</v>
      </c>
      <c r="C2285" s="158" t="str">
        <f t="shared" si="35"/>
        <v>1112072</v>
      </c>
      <c r="D2285">
        <v>111207</v>
      </c>
      <c r="F2285">
        <v>12</v>
      </c>
      <c r="G2285">
        <v>229</v>
      </c>
      <c r="I2285">
        <v>1020558</v>
      </c>
      <c r="J2285">
        <v>0</v>
      </c>
      <c r="K2285">
        <v>0</v>
      </c>
      <c r="L2285">
        <v>0</v>
      </c>
      <c r="M2285">
        <v>0</v>
      </c>
      <c r="N2285">
        <v>9020214</v>
      </c>
      <c r="O2285">
        <v>2</v>
      </c>
      <c r="P2285" t="s">
        <v>1592</v>
      </c>
      <c r="Q2285">
        <v>1004</v>
      </c>
      <c r="R2285">
        <v>6</v>
      </c>
      <c r="S2285">
        <v>0</v>
      </c>
      <c r="T2285">
        <v>0</v>
      </c>
      <c r="V2285" t="s">
        <v>1387</v>
      </c>
      <c r="W2285">
        <v>3</v>
      </c>
      <c r="X2285" s="68">
        <v>42354</v>
      </c>
      <c r="Y2285" s="68">
        <v>36525</v>
      </c>
      <c r="Z2285">
        <v>0</v>
      </c>
      <c r="AA2285">
        <v>19</v>
      </c>
      <c r="AB2285" t="s">
        <v>392</v>
      </c>
      <c r="AE2285" t="s">
        <v>957</v>
      </c>
      <c r="AF2285">
        <v>30000</v>
      </c>
    </row>
    <row r="2286" spans="1:32" x14ac:dyDescent="0.25">
      <c r="A2286" t="s">
        <v>1591</v>
      </c>
      <c r="B2286" t="s">
        <v>392</v>
      </c>
      <c r="C2286" s="158" t="str">
        <f t="shared" si="35"/>
        <v>1112073</v>
      </c>
      <c r="D2286">
        <v>111207</v>
      </c>
      <c r="F2286">
        <v>12</v>
      </c>
      <c r="G2286">
        <v>219</v>
      </c>
      <c r="I2286">
        <v>1020559</v>
      </c>
      <c r="J2286">
        <v>0</v>
      </c>
      <c r="K2286">
        <v>0</v>
      </c>
      <c r="L2286">
        <v>0</v>
      </c>
      <c r="M2286">
        <v>0</v>
      </c>
      <c r="N2286">
        <v>9020214</v>
      </c>
      <c r="O2286">
        <v>3</v>
      </c>
      <c r="P2286" t="s">
        <v>1592</v>
      </c>
      <c r="Q2286">
        <v>1004</v>
      </c>
      <c r="R2286">
        <v>6</v>
      </c>
      <c r="S2286">
        <v>0</v>
      </c>
      <c r="T2286">
        <v>0</v>
      </c>
      <c r="V2286" t="s">
        <v>1387</v>
      </c>
      <c r="W2286">
        <v>3</v>
      </c>
      <c r="X2286" s="68">
        <v>42354</v>
      </c>
      <c r="Y2286" s="68">
        <v>36525</v>
      </c>
      <c r="Z2286">
        <v>0</v>
      </c>
      <c r="AA2286">
        <v>19</v>
      </c>
      <c r="AB2286" t="s">
        <v>392</v>
      </c>
      <c r="AE2286" t="s">
        <v>957</v>
      </c>
      <c r="AF2286">
        <v>30000</v>
      </c>
    </row>
    <row r="2287" spans="1:32" x14ac:dyDescent="0.25">
      <c r="A2287" t="s">
        <v>1591</v>
      </c>
      <c r="B2287" t="s">
        <v>392</v>
      </c>
      <c r="C2287" s="158" t="str">
        <f t="shared" si="35"/>
        <v>1112074</v>
      </c>
      <c r="D2287">
        <v>111207</v>
      </c>
      <c r="F2287">
        <v>12</v>
      </c>
      <c r="G2287">
        <v>229</v>
      </c>
      <c r="I2287">
        <v>1020560</v>
      </c>
      <c r="J2287">
        <v>0</v>
      </c>
      <c r="K2287">
        <v>0</v>
      </c>
      <c r="L2287">
        <v>0</v>
      </c>
      <c r="M2287">
        <v>0</v>
      </c>
      <c r="N2287">
        <v>9020214</v>
      </c>
      <c r="O2287">
        <v>4</v>
      </c>
      <c r="P2287" t="s">
        <v>1592</v>
      </c>
      <c r="Q2287">
        <v>1004</v>
      </c>
      <c r="R2287">
        <v>6</v>
      </c>
      <c r="S2287">
        <v>0</v>
      </c>
      <c r="T2287">
        <v>0</v>
      </c>
      <c r="V2287" t="s">
        <v>1387</v>
      </c>
      <c r="W2287">
        <v>3</v>
      </c>
      <c r="X2287" s="68">
        <v>42354</v>
      </c>
      <c r="Y2287" s="68">
        <v>36525</v>
      </c>
      <c r="Z2287">
        <v>0</v>
      </c>
      <c r="AA2287">
        <v>19</v>
      </c>
      <c r="AB2287" t="s">
        <v>392</v>
      </c>
      <c r="AE2287" t="s">
        <v>957</v>
      </c>
      <c r="AF2287">
        <v>30000</v>
      </c>
    </row>
    <row r="2288" spans="1:32" x14ac:dyDescent="0.25">
      <c r="A2288" t="s">
        <v>1591</v>
      </c>
      <c r="B2288" t="s">
        <v>392</v>
      </c>
      <c r="C2288" s="158" t="str">
        <f t="shared" si="35"/>
        <v>1112075</v>
      </c>
      <c r="D2288">
        <v>111207</v>
      </c>
      <c r="F2288">
        <v>12</v>
      </c>
      <c r="G2288">
        <v>229</v>
      </c>
      <c r="I2288">
        <v>1020561</v>
      </c>
      <c r="J2288">
        <v>0</v>
      </c>
      <c r="K2288">
        <v>0</v>
      </c>
      <c r="L2288">
        <v>0</v>
      </c>
      <c r="M2288">
        <v>0</v>
      </c>
      <c r="N2288">
        <v>9020214</v>
      </c>
      <c r="O2288">
        <v>5</v>
      </c>
      <c r="P2288" t="s">
        <v>1592</v>
      </c>
      <c r="Q2288">
        <v>1004</v>
      </c>
      <c r="R2288">
        <v>6</v>
      </c>
      <c r="S2288">
        <v>0</v>
      </c>
      <c r="T2288">
        <v>0</v>
      </c>
      <c r="V2288" t="s">
        <v>1387</v>
      </c>
      <c r="W2288">
        <v>3</v>
      </c>
      <c r="X2288" s="68">
        <v>42354</v>
      </c>
      <c r="Y2288" s="68">
        <v>36525</v>
      </c>
      <c r="Z2288">
        <v>0</v>
      </c>
      <c r="AA2288">
        <v>19</v>
      </c>
      <c r="AB2288" t="s">
        <v>392</v>
      </c>
      <c r="AE2288" t="s">
        <v>957</v>
      </c>
      <c r="AF2288">
        <v>30000</v>
      </c>
    </row>
    <row r="2289" spans="1:32" x14ac:dyDescent="0.25">
      <c r="A2289" t="s">
        <v>1593</v>
      </c>
      <c r="B2289" t="s">
        <v>392</v>
      </c>
      <c r="C2289" s="158" t="str">
        <f t="shared" si="35"/>
        <v>1112081</v>
      </c>
      <c r="D2289">
        <v>111208</v>
      </c>
      <c r="F2289">
        <v>12</v>
      </c>
      <c r="H2289" t="s">
        <v>397</v>
      </c>
      <c r="I2289">
        <v>1020565</v>
      </c>
      <c r="J2289">
        <v>0</v>
      </c>
      <c r="K2289">
        <v>0</v>
      </c>
      <c r="L2289">
        <v>0</v>
      </c>
      <c r="M2289">
        <v>0</v>
      </c>
      <c r="N2289">
        <v>9020214</v>
      </c>
      <c r="O2289">
        <v>1</v>
      </c>
      <c r="P2289" t="s">
        <v>1594</v>
      </c>
      <c r="Q2289">
        <v>1004</v>
      </c>
      <c r="R2289">
        <v>6</v>
      </c>
      <c r="S2289">
        <v>0</v>
      </c>
      <c r="T2289">
        <v>0</v>
      </c>
      <c r="V2289" t="s">
        <v>1387</v>
      </c>
      <c r="W2289">
        <v>3</v>
      </c>
      <c r="X2289" s="68">
        <v>42354</v>
      </c>
      <c r="Y2289" s="68">
        <v>36525</v>
      </c>
      <c r="Z2289">
        <v>0</v>
      </c>
      <c r="AA2289">
        <v>19</v>
      </c>
      <c r="AB2289" t="s">
        <v>392</v>
      </c>
      <c r="AE2289" t="s">
        <v>957</v>
      </c>
      <c r="AF2289">
        <v>30000</v>
      </c>
    </row>
    <row r="2290" spans="1:32" x14ac:dyDescent="0.25">
      <c r="A2290" t="s">
        <v>1593</v>
      </c>
      <c r="B2290" t="s">
        <v>392</v>
      </c>
      <c r="C2290" s="158" t="str">
        <f t="shared" si="35"/>
        <v>1112082</v>
      </c>
      <c r="D2290">
        <v>111208</v>
      </c>
      <c r="F2290">
        <v>12</v>
      </c>
      <c r="H2290" t="s">
        <v>397</v>
      </c>
      <c r="I2290">
        <v>1020566</v>
      </c>
      <c r="J2290">
        <v>0</v>
      </c>
      <c r="K2290">
        <v>0</v>
      </c>
      <c r="L2290">
        <v>0</v>
      </c>
      <c r="M2290">
        <v>0</v>
      </c>
      <c r="N2290">
        <v>9020214</v>
      </c>
      <c r="O2290">
        <v>2</v>
      </c>
      <c r="P2290" t="s">
        <v>1594</v>
      </c>
      <c r="Q2290">
        <v>1004</v>
      </c>
      <c r="R2290">
        <v>6</v>
      </c>
      <c r="S2290">
        <v>0</v>
      </c>
      <c r="T2290">
        <v>0</v>
      </c>
      <c r="V2290" t="s">
        <v>1387</v>
      </c>
      <c r="W2290">
        <v>3</v>
      </c>
      <c r="X2290" s="68">
        <v>42354</v>
      </c>
      <c r="Y2290" s="68">
        <v>36525</v>
      </c>
      <c r="Z2290">
        <v>0</v>
      </c>
      <c r="AA2290">
        <v>19</v>
      </c>
      <c r="AB2290" t="s">
        <v>392</v>
      </c>
      <c r="AE2290" t="s">
        <v>957</v>
      </c>
      <c r="AF2290">
        <v>30000</v>
      </c>
    </row>
    <row r="2291" spans="1:32" x14ac:dyDescent="0.25">
      <c r="A2291" t="s">
        <v>1593</v>
      </c>
      <c r="B2291" t="s">
        <v>392</v>
      </c>
      <c r="C2291" s="158" t="str">
        <f t="shared" si="35"/>
        <v>1112083</v>
      </c>
      <c r="D2291">
        <v>111208</v>
      </c>
      <c r="F2291">
        <v>12</v>
      </c>
      <c r="H2291" t="s">
        <v>397</v>
      </c>
      <c r="I2291">
        <v>1020567</v>
      </c>
      <c r="J2291">
        <v>0</v>
      </c>
      <c r="K2291">
        <v>0</v>
      </c>
      <c r="L2291">
        <v>0</v>
      </c>
      <c r="M2291">
        <v>0</v>
      </c>
      <c r="N2291">
        <v>9020214</v>
      </c>
      <c r="O2291">
        <v>3</v>
      </c>
      <c r="P2291" t="s">
        <v>1594</v>
      </c>
      <c r="Q2291">
        <v>1004</v>
      </c>
      <c r="R2291">
        <v>6</v>
      </c>
      <c r="S2291">
        <v>0</v>
      </c>
      <c r="T2291">
        <v>0</v>
      </c>
      <c r="V2291" t="s">
        <v>1387</v>
      </c>
      <c r="W2291">
        <v>3</v>
      </c>
      <c r="X2291" s="68">
        <v>42354</v>
      </c>
      <c r="Y2291" s="68">
        <v>36525</v>
      </c>
      <c r="Z2291">
        <v>0</v>
      </c>
      <c r="AA2291">
        <v>19</v>
      </c>
      <c r="AB2291" t="s">
        <v>392</v>
      </c>
      <c r="AE2291" t="s">
        <v>957</v>
      </c>
      <c r="AF2291">
        <v>30000</v>
      </c>
    </row>
    <row r="2292" spans="1:32" x14ac:dyDescent="0.25">
      <c r="A2292" t="s">
        <v>1593</v>
      </c>
      <c r="B2292" t="s">
        <v>392</v>
      </c>
      <c r="C2292" s="158" t="str">
        <f t="shared" si="35"/>
        <v>1112084</v>
      </c>
      <c r="D2292">
        <v>111208</v>
      </c>
      <c r="F2292">
        <v>12</v>
      </c>
      <c r="H2292" t="s">
        <v>397</v>
      </c>
      <c r="I2292">
        <v>1020568</v>
      </c>
      <c r="J2292">
        <v>0</v>
      </c>
      <c r="K2292">
        <v>0</v>
      </c>
      <c r="L2292">
        <v>0</v>
      </c>
      <c r="M2292">
        <v>0</v>
      </c>
      <c r="N2292">
        <v>9020214</v>
      </c>
      <c r="O2292">
        <v>4</v>
      </c>
      <c r="P2292" t="s">
        <v>1594</v>
      </c>
      <c r="Q2292">
        <v>1004</v>
      </c>
      <c r="R2292">
        <v>6</v>
      </c>
      <c r="S2292">
        <v>0</v>
      </c>
      <c r="T2292">
        <v>0</v>
      </c>
      <c r="V2292" t="s">
        <v>1387</v>
      </c>
      <c r="W2292">
        <v>3</v>
      </c>
      <c r="X2292" s="68">
        <v>42354</v>
      </c>
      <c r="Y2292" s="68">
        <v>36525</v>
      </c>
      <c r="Z2292">
        <v>0</v>
      </c>
      <c r="AA2292">
        <v>19</v>
      </c>
      <c r="AB2292" t="s">
        <v>392</v>
      </c>
      <c r="AE2292" t="s">
        <v>957</v>
      </c>
      <c r="AF2292">
        <v>30000</v>
      </c>
    </row>
    <row r="2293" spans="1:32" x14ac:dyDescent="0.25">
      <c r="A2293" t="s">
        <v>1593</v>
      </c>
      <c r="B2293" t="s">
        <v>392</v>
      </c>
      <c r="C2293" s="158" t="str">
        <f t="shared" si="35"/>
        <v>1112085</v>
      </c>
      <c r="D2293">
        <v>111208</v>
      </c>
      <c r="F2293">
        <v>12</v>
      </c>
      <c r="H2293" t="s">
        <v>397</v>
      </c>
      <c r="I2293">
        <v>1020569</v>
      </c>
      <c r="J2293">
        <v>0</v>
      </c>
      <c r="K2293">
        <v>0</v>
      </c>
      <c r="L2293">
        <v>0</v>
      </c>
      <c r="M2293">
        <v>0</v>
      </c>
      <c r="N2293">
        <v>9020214</v>
      </c>
      <c r="O2293">
        <v>5</v>
      </c>
      <c r="P2293" t="s">
        <v>1594</v>
      </c>
      <c r="Q2293">
        <v>1004</v>
      </c>
      <c r="R2293">
        <v>6</v>
      </c>
      <c r="S2293">
        <v>0</v>
      </c>
      <c r="T2293">
        <v>0</v>
      </c>
      <c r="V2293" t="s">
        <v>1387</v>
      </c>
      <c r="W2293">
        <v>3</v>
      </c>
      <c r="X2293" s="68">
        <v>42354</v>
      </c>
      <c r="Y2293" s="68">
        <v>36525</v>
      </c>
      <c r="Z2293">
        <v>0</v>
      </c>
      <c r="AA2293">
        <v>19</v>
      </c>
      <c r="AB2293" t="s">
        <v>392</v>
      </c>
      <c r="AE2293" t="s">
        <v>957</v>
      </c>
      <c r="AF2293">
        <v>30000</v>
      </c>
    </row>
    <row r="2294" spans="1:32" x14ac:dyDescent="0.25">
      <c r="A2294" t="s">
        <v>1007</v>
      </c>
      <c r="B2294" t="s">
        <v>865</v>
      </c>
      <c r="C2294" s="158" t="str">
        <f t="shared" si="35"/>
        <v>1111663</v>
      </c>
      <c r="D2294">
        <v>111166</v>
      </c>
      <c r="F2294">
        <v>12</v>
      </c>
      <c r="H2294" t="s">
        <v>397</v>
      </c>
      <c r="I2294">
        <v>1020490</v>
      </c>
      <c r="J2294">
        <v>0</v>
      </c>
      <c r="K2294">
        <v>0</v>
      </c>
      <c r="L2294">
        <v>0</v>
      </c>
      <c r="M2294">
        <v>0</v>
      </c>
      <c r="N2294">
        <v>9020235</v>
      </c>
      <c r="O2294">
        <v>3</v>
      </c>
      <c r="P2294" t="s">
        <v>1008</v>
      </c>
      <c r="Q2294">
        <v>1005</v>
      </c>
      <c r="R2294">
        <v>6</v>
      </c>
      <c r="S2294">
        <v>0</v>
      </c>
      <c r="T2294">
        <v>0</v>
      </c>
      <c r="V2294" t="s">
        <v>1387</v>
      </c>
      <c r="W2294">
        <v>3</v>
      </c>
      <c r="X2294" s="68">
        <v>42354</v>
      </c>
      <c r="Y2294" s="68">
        <v>36525</v>
      </c>
      <c r="Z2294">
        <v>0</v>
      </c>
      <c r="AA2294">
        <v>31</v>
      </c>
      <c r="AB2294" t="s">
        <v>865</v>
      </c>
      <c r="AE2294" t="s">
        <v>389</v>
      </c>
      <c r="AF2294">
        <v>30000</v>
      </c>
    </row>
    <row r="2295" spans="1:32" x14ac:dyDescent="0.25">
      <c r="A2295" t="s">
        <v>1007</v>
      </c>
      <c r="B2295" t="s">
        <v>865</v>
      </c>
      <c r="C2295" s="158" t="str">
        <f t="shared" si="35"/>
        <v>1111664</v>
      </c>
      <c r="D2295">
        <v>111166</v>
      </c>
      <c r="F2295">
        <v>12</v>
      </c>
      <c r="H2295" t="s">
        <v>397</v>
      </c>
      <c r="I2295">
        <v>1020491</v>
      </c>
      <c r="J2295">
        <v>0</v>
      </c>
      <c r="K2295">
        <v>0</v>
      </c>
      <c r="L2295">
        <v>0</v>
      </c>
      <c r="M2295">
        <v>0</v>
      </c>
      <c r="N2295">
        <v>9020235</v>
      </c>
      <c r="O2295">
        <v>4</v>
      </c>
      <c r="P2295" t="s">
        <v>1008</v>
      </c>
      <c r="Q2295">
        <v>1005</v>
      </c>
      <c r="R2295">
        <v>6</v>
      </c>
      <c r="S2295">
        <v>0</v>
      </c>
      <c r="T2295">
        <v>0</v>
      </c>
      <c r="V2295" t="s">
        <v>1387</v>
      </c>
      <c r="W2295">
        <v>3</v>
      </c>
      <c r="X2295" s="68">
        <v>42354</v>
      </c>
      <c r="Y2295" s="68">
        <v>36525</v>
      </c>
      <c r="Z2295">
        <v>0</v>
      </c>
      <c r="AA2295">
        <v>31</v>
      </c>
      <c r="AB2295" t="s">
        <v>865</v>
      </c>
      <c r="AE2295" t="s">
        <v>389</v>
      </c>
      <c r="AF2295">
        <v>30000</v>
      </c>
    </row>
    <row r="2296" spans="1:32" x14ac:dyDescent="0.25">
      <c r="A2296" t="s">
        <v>1007</v>
      </c>
      <c r="B2296" t="s">
        <v>865</v>
      </c>
      <c r="C2296" s="158" t="str">
        <f t="shared" si="35"/>
        <v>1111665</v>
      </c>
      <c r="D2296">
        <v>111166</v>
      </c>
      <c r="F2296">
        <v>12</v>
      </c>
      <c r="H2296" t="s">
        <v>397</v>
      </c>
      <c r="I2296">
        <v>1020492</v>
      </c>
      <c r="J2296">
        <v>0</v>
      </c>
      <c r="K2296">
        <v>0</v>
      </c>
      <c r="L2296">
        <v>0</v>
      </c>
      <c r="M2296">
        <v>0</v>
      </c>
      <c r="N2296">
        <v>9020235</v>
      </c>
      <c r="O2296">
        <v>5</v>
      </c>
      <c r="P2296" t="s">
        <v>1008</v>
      </c>
      <c r="Q2296">
        <v>1005</v>
      </c>
      <c r="R2296">
        <v>6</v>
      </c>
      <c r="S2296">
        <v>0</v>
      </c>
      <c r="T2296">
        <v>0</v>
      </c>
      <c r="V2296" t="s">
        <v>1387</v>
      </c>
      <c r="W2296">
        <v>3</v>
      </c>
      <c r="X2296" s="68">
        <v>42354</v>
      </c>
      <c r="Y2296" s="68">
        <v>36525</v>
      </c>
      <c r="Z2296">
        <v>0</v>
      </c>
      <c r="AA2296">
        <v>31</v>
      </c>
      <c r="AB2296" t="s">
        <v>865</v>
      </c>
      <c r="AE2296" t="s">
        <v>389</v>
      </c>
      <c r="AF2296">
        <v>30000</v>
      </c>
    </row>
    <row r="2297" spans="1:32" x14ac:dyDescent="0.25">
      <c r="A2297" t="s">
        <v>1007</v>
      </c>
      <c r="B2297" t="s">
        <v>865</v>
      </c>
      <c r="C2297" s="158" t="str">
        <f t="shared" si="35"/>
        <v>1111661</v>
      </c>
      <c r="D2297">
        <v>111166</v>
      </c>
      <c r="F2297">
        <v>12</v>
      </c>
      <c r="H2297" t="s">
        <v>397</v>
      </c>
      <c r="I2297">
        <v>1020488</v>
      </c>
      <c r="J2297">
        <v>0</v>
      </c>
      <c r="K2297">
        <v>0</v>
      </c>
      <c r="L2297">
        <v>0</v>
      </c>
      <c r="M2297">
        <v>0</v>
      </c>
      <c r="N2297">
        <v>9020235</v>
      </c>
      <c r="O2297">
        <v>1</v>
      </c>
      <c r="P2297" t="s">
        <v>1008</v>
      </c>
      <c r="Q2297">
        <v>1005</v>
      </c>
      <c r="R2297">
        <v>6</v>
      </c>
      <c r="S2297">
        <v>0</v>
      </c>
      <c r="T2297">
        <v>0</v>
      </c>
      <c r="V2297" t="s">
        <v>1387</v>
      </c>
      <c r="W2297">
        <v>3</v>
      </c>
      <c r="X2297" s="68">
        <v>42354</v>
      </c>
      <c r="Y2297" s="68">
        <v>36525</v>
      </c>
      <c r="Z2297">
        <v>0</v>
      </c>
      <c r="AA2297">
        <v>31</v>
      </c>
      <c r="AB2297" t="s">
        <v>865</v>
      </c>
      <c r="AE2297" t="s">
        <v>389</v>
      </c>
      <c r="AF2297">
        <v>30000</v>
      </c>
    </row>
    <row r="2298" spans="1:32" x14ac:dyDescent="0.25">
      <c r="A2298" t="s">
        <v>1595</v>
      </c>
      <c r="B2298" t="s">
        <v>1522</v>
      </c>
      <c r="C2298" s="158" t="str">
        <f t="shared" si="35"/>
        <v>1112001</v>
      </c>
      <c r="D2298">
        <v>111200</v>
      </c>
      <c r="F2298">
        <v>12</v>
      </c>
      <c r="G2298">
        <v>198</v>
      </c>
      <c r="I2298">
        <v>1020501</v>
      </c>
      <c r="J2298">
        <v>0</v>
      </c>
      <c r="K2298">
        <v>0</v>
      </c>
      <c r="L2298">
        <v>0</v>
      </c>
      <c r="M2298">
        <v>0</v>
      </c>
      <c r="N2298">
        <v>9020214</v>
      </c>
      <c r="O2298">
        <v>1</v>
      </c>
      <c r="P2298" t="s">
        <v>1596</v>
      </c>
      <c r="Q2298">
        <v>1004</v>
      </c>
      <c r="R2298">
        <v>6</v>
      </c>
      <c r="S2298">
        <v>0</v>
      </c>
      <c r="T2298">
        <v>0</v>
      </c>
      <c r="V2298" t="s">
        <v>1387</v>
      </c>
      <c r="W2298">
        <v>3</v>
      </c>
      <c r="X2298" s="68">
        <v>42354</v>
      </c>
      <c r="Y2298" s="68">
        <v>36525</v>
      </c>
      <c r="Z2298">
        <v>0</v>
      </c>
      <c r="AA2298">
        <v>52</v>
      </c>
      <c r="AB2298" t="s">
        <v>1522</v>
      </c>
      <c r="AE2298" t="s">
        <v>957</v>
      </c>
      <c r="AF2298">
        <v>30000</v>
      </c>
    </row>
    <row r="2299" spans="1:32" x14ac:dyDescent="0.25">
      <c r="A2299" t="s">
        <v>1595</v>
      </c>
      <c r="B2299" t="s">
        <v>1522</v>
      </c>
      <c r="C2299" s="158" t="str">
        <f t="shared" si="35"/>
        <v>1112002</v>
      </c>
      <c r="D2299">
        <v>111200</v>
      </c>
      <c r="F2299">
        <v>12</v>
      </c>
      <c r="G2299">
        <v>198</v>
      </c>
      <c r="I2299">
        <v>1020502</v>
      </c>
      <c r="J2299">
        <v>0</v>
      </c>
      <c r="K2299">
        <v>0</v>
      </c>
      <c r="L2299">
        <v>0</v>
      </c>
      <c r="M2299">
        <v>0</v>
      </c>
      <c r="N2299">
        <v>9020214</v>
      </c>
      <c r="O2299">
        <v>2</v>
      </c>
      <c r="P2299" t="s">
        <v>1596</v>
      </c>
      <c r="Q2299">
        <v>1004</v>
      </c>
      <c r="R2299">
        <v>6</v>
      </c>
      <c r="S2299">
        <v>0</v>
      </c>
      <c r="T2299">
        <v>0</v>
      </c>
      <c r="V2299" t="s">
        <v>1387</v>
      </c>
      <c r="W2299">
        <v>3</v>
      </c>
      <c r="X2299" s="68">
        <v>42354</v>
      </c>
      <c r="Y2299" s="68">
        <v>36525</v>
      </c>
      <c r="Z2299">
        <v>0</v>
      </c>
      <c r="AA2299">
        <v>52</v>
      </c>
      <c r="AB2299" t="s">
        <v>1522</v>
      </c>
      <c r="AE2299" t="s">
        <v>957</v>
      </c>
      <c r="AF2299">
        <v>30000</v>
      </c>
    </row>
    <row r="2300" spans="1:32" x14ac:dyDescent="0.25">
      <c r="A2300" t="s">
        <v>1595</v>
      </c>
      <c r="B2300" t="s">
        <v>1522</v>
      </c>
      <c r="C2300" s="158" t="str">
        <f t="shared" si="35"/>
        <v>1112003</v>
      </c>
      <c r="D2300">
        <v>111200</v>
      </c>
      <c r="F2300">
        <v>12</v>
      </c>
      <c r="G2300">
        <v>198</v>
      </c>
      <c r="I2300">
        <v>1020503</v>
      </c>
      <c r="J2300">
        <v>0</v>
      </c>
      <c r="K2300">
        <v>0</v>
      </c>
      <c r="L2300">
        <v>0</v>
      </c>
      <c r="M2300">
        <v>0</v>
      </c>
      <c r="N2300">
        <v>9020214</v>
      </c>
      <c r="O2300">
        <v>3</v>
      </c>
      <c r="P2300" t="s">
        <v>1596</v>
      </c>
      <c r="Q2300">
        <v>1004</v>
      </c>
      <c r="R2300">
        <v>6</v>
      </c>
      <c r="S2300">
        <v>0</v>
      </c>
      <c r="T2300">
        <v>0</v>
      </c>
      <c r="V2300" t="s">
        <v>1387</v>
      </c>
      <c r="W2300">
        <v>3</v>
      </c>
      <c r="X2300" s="68">
        <v>42354</v>
      </c>
      <c r="Y2300" s="68">
        <v>36525</v>
      </c>
      <c r="Z2300">
        <v>0</v>
      </c>
      <c r="AA2300">
        <v>52</v>
      </c>
      <c r="AB2300" t="s">
        <v>1522</v>
      </c>
      <c r="AE2300" t="s">
        <v>957</v>
      </c>
      <c r="AF2300">
        <v>30000</v>
      </c>
    </row>
    <row r="2301" spans="1:32" x14ac:dyDescent="0.25">
      <c r="A2301" t="s">
        <v>1595</v>
      </c>
      <c r="B2301" t="s">
        <v>1522</v>
      </c>
      <c r="C2301" s="158" t="str">
        <f t="shared" si="35"/>
        <v>1112004</v>
      </c>
      <c r="D2301">
        <v>111200</v>
      </c>
      <c r="F2301">
        <v>12</v>
      </c>
      <c r="G2301">
        <v>198</v>
      </c>
      <c r="I2301">
        <v>1020504</v>
      </c>
      <c r="J2301">
        <v>0</v>
      </c>
      <c r="K2301">
        <v>0</v>
      </c>
      <c r="L2301">
        <v>0</v>
      </c>
      <c r="M2301">
        <v>0</v>
      </c>
      <c r="N2301">
        <v>9020214</v>
      </c>
      <c r="O2301">
        <v>4</v>
      </c>
      <c r="P2301" t="s">
        <v>1596</v>
      </c>
      <c r="Q2301">
        <v>1004</v>
      </c>
      <c r="R2301">
        <v>6</v>
      </c>
      <c r="S2301">
        <v>0</v>
      </c>
      <c r="T2301">
        <v>0</v>
      </c>
      <c r="V2301" t="s">
        <v>1387</v>
      </c>
      <c r="W2301">
        <v>3</v>
      </c>
      <c r="X2301" s="68">
        <v>42354</v>
      </c>
      <c r="Y2301" s="68">
        <v>36525</v>
      </c>
      <c r="Z2301">
        <v>0</v>
      </c>
      <c r="AA2301">
        <v>52</v>
      </c>
      <c r="AB2301" t="s">
        <v>1522</v>
      </c>
      <c r="AE2301" t="s">
        <v>957</v>
      </c>
      <c r="AF2301">
        <v>30000</v>
      </c>
    </row>
    <row r="2302" spans="1:32" x14ac:dyDescent="0.25">
      <c r="A2302" t="s">
        <v>1595</v>
      </c>
      <c r="B2302" t="s">
        <v>1522</v>
      </c>
      <c r="C2302" s="158" t="str">
        <f t="shared" si="35"/>
        <v>1112005</v>
      </c>
      <c r="D2302">
        <v>111200</v>
      </c>
      <c r="F2302">
        <v>12</v>
      </c>
      <c r="G2302">
        <v>198</v>
      </c>
      <c r="I2302">
        <v>1020505</v>
      </c>
      <c r="J2302">
        <v>0</v>
      </c>
      <c r="K2302">
        <v>0</v>
      </c>
      <c r="L2302">
        <v>0</v>
      </c>
      <c r="M2302">
        <v>0</v>
      </c>
      <c r="N2302">
        <v>9020214</v>
      </c>
      <c r="O2302">
        <v>5</v>
      </c>
      <c r="P2302" t="s">
        <v>1596</v>
      </c>
      <c r="Q2302">
        <v>1004</v>
      </c>
      <c r="R2302">
        <v>6</v>
      </c>
      <c r="S2302">
        <v>0</v>
      </c>
      <c r="T2302">
        <v>0</v>
      </c>
      <c r="V2302" t="s">
        <v>1387</v>
      </c>
      <c r="W2302">
        <v>3</v>
      </c>
      <c r="X2302" s="68">
        <v>42354</v>
      </c>
      <c r="Y2302" s="68">
        <v>36525</v>
      </c>
      <c r="Z2302">
        <v>0</v>
      </c>
      <c r="AA2302">
        <v>52</v>
      </c>
      <c r="AB2302" t="s">
        <v>1522</v>
      </c>
      <c r="AE2302" t="s">
        <v>957</v>
      </c>
      <c r="AF2302">
        <v>30000</v>
      </c>
    </row>
    <row r="2303" spans="1:32" x14ac:dyDescent="0.25">
      <c r="A2303" t="s">
        <v>1597</v>
      </c>
      <c r="B2303" t="s">
        <v>1522</v>
      </c>
      <c r="C2303" s="158" t="str">
        <f t="shared" si="35"/>
        <v>1112011</v>
      </c>
      <c r="D2303">
        <v>111201</v>
      </c>
      <c r="F2303">
        <v>12</v>
      </c>
      <c r="G2303">
        <v>299</v>
      </c>
      <c r="I2303">
        <v>1020509</v>
      </c>
      <c r="J2303">
        <v>0</v>
      </c>
      <c r="K2303">
        <v>0</v>
      </c>
      <c r="L2303">
        <v>0</v>
      </c>
      <c r="M2303">
        <v>0</v>
      </c>
      <c r="N2303">
        <v>9020214</v>
      </c>
      <c r="O2303">
        <v>1</v>
      </c>
      <c r="P2303" t="s">
        <v>1598</v>
      </c>
      <c r="Q2303">
        <v>1004</v>
      </c>
      <c r="R2303">
        <v>6</v>
      </c>
      <c r="S2303">
        <v>0</v>
      </c>
      <c r="T2303">
        <v>0</v>
      </c>
      <c r="V2303" t="s">
        <v>1387</v>
      </c>
      <c r="W2303">
        <v>3</v>
      </c>
      <c r="X2303" s="68">
        <v>42354</v>
      </c>
      <c r="Y2303" s="68">
        <v>36525</v>
      </c>
      <c r="Z2303">
        <v>0</v>
      </c>
      <c r="AA2303">
        <v>52</v>
      </c>
      <c r="AB2303" t="s">
        <v>1522</v>
      </c>
      <c r="AE2303" t="s">
        <v>957</v>
      </c>
      <c r="AF2303">
        <v>30000</v>
      </c>
    </row>
    <row r="2304" spans="1:32" x14ac:dyDescent="0.25">
      <c r="A2304" t="s">
        <v>1597</v>
      </c>
      <c r="B2304" t="s">
        <v>1522</v>
      </c>
      <c r="C2304" s="158" t="str">
        <f t="shared" si="35"/>
        <v>1112012</v>
      </c>
      <c r="D2304">
        <v>111201</v>
      </c>
      <c r="F2304">
        <v>12</v>
      </c>
      <c r="G2304">
        <v>299</v>
      </c>
      <c r="I2304">
        <v>1020510</v>
      </c>
      <c r="J2304">
        <v>0</v>
      </c>
      <c r="K2304">
        <v>0</v>
      </c>
      <c r="L2304">
        <v>0</v>
      </c>
      <c r="M2304">
        <v>0</v>
      </c>
      <c r="N2304">
        <v>9020214</v>
      </c>
      <c r="O2304">
        <v>2</v>
      </c>
      <c r="P2304" t="s">
        <v>1598</v>
      </c>
      <c r="Q2304">
        <v>1004</v>
      </c>
      <c r="R2304">
        <v>6</v>
      </c>
      <c r="S2304">
        <v>0</v>
      </c>
      <c r="T2304">
        <v>0</v>
      </c>
      <c r="V2304" t="s">
        <v>1387</v>
      </c>
      <c r="W2304">
        <v>3</v>
      </c>
      <c r="X2304" s="68">
        <v>42354</v>
      </c>
      <c r="Y2304" s="68">
        <v>36525</v>
      </c>
      <c r="Z2304">
        <v>0</v>
      </c>
      <c r="AA2304">
        <v>52</v>
      </c>
      <c r="AB2304" t="s">
        <v>1522</v>
      </c>
      <c r="AE2304" t="s">
        <v>957</v>
      </c>
      <c r="AF2304">
        <v>30000</v>
      </c>
    </row>
    <row r="2305" spans="1:32" x14ac:dyDescent="0.25">
      <c r="A2305" t="s">
        <v>1597</v>
      </c>
      <c r="B2305" t="s">
        <v>1522</v>
      </c>
      <c r="C2305" s="158" t="str">
        <f t="shared" si="35"/>
        <v>1112013</v>
      </c>
      <c r="D2305">
        <v>111201</v>
      </c>
      <c r="F2305">
        <v>12</v>
      </c>
      <c r="G2305">
        <v>299</v>
      </c>
      <c r="I2305">
        <v>1020511</v>
      </c>
      <c r="J2305">
        <v>0</v>
      </c>
      <c r="K2305">
        <v>0</v>
      </c>
      <c r="L2305">
        <v>0</v>
      </c>
      <c r="M2305">
        <v>0</v>
      </c>
      <c r="N2305">
        <v>9020214</v>
      </c>
      <c r="O2305">
        <v>3</v>
      </c>
      <c r="P2305" t="s">
        <v>1598</v>
      </c>
      <c r="Q2305">
        <v>1004</v>
      </c>
      <c r="R2305">
        <v>6</v>
      </c>
      <c r="S2305">
        <v>0</v>
      </c>
      <c r="T2305">
        <v>0</v>
      </c>
      <c r="V2305" t="s">
        <v>1387</v>
      </c>
      <c r="W2305">
        <v>3</v>
      </c>
      <c r="X2305" s="68">
        <v>42354</v>
      </c>
      <c r="Y2305" s="68">
        <v>36525</v>
      </c>
      <c r="Z2305">
        <v>0</v>
      </c>
      <c r="AA2305">
        <v>52</v>
      </c>
      <c r="AB2305" t="s">
        <v>1522</v>
      </c>
      <c r="AE2305" t="s">
        <v>957</v>
      </c>
      <c r="AF2305">
        <v>30000</v>
      </c>
    </row>
    <row r="2306" spans="1:32" x14ac:dyDescent="0.25">
      <c r="A2306" t="s">
        <v>1597</v>
      </c>
      <c r="B2306" t="s">
        <v>1522</v>
      </c>
      <c r="C2306" s="158" t="str">
        <f t="shared" si="35"/>
        <v>1112014</v>
      </c>
      <c r="D2306">
        <v>111201</v>
      </c>
      <c r="F2306">
        <v>12</v>
      </c>
      <c r="G2306">
        <v>299</v>
      </c>
      <c r="I2306">
        <v>1020512</v>
      </c>
      <c r="J2306">
        <v>0</v>
      </c>
      <c r="K2306">
        <v>0</v>
      </c>
      <c r="L2306">
        <v>0</v>
      </c>
      <c r="M2306">
        <v>0</v>
      </c>
      <c r="N2306">
        <v>9020214</v>
      </c>
      <c r="O2306">
        <v>4</v>
      </c>
      <c r="P2306" t="s">
        <v>1598</v>
      </c>
      <c r="Q2306">
        <v>1004</v>
      </c>
      <c r="R2306">
        <v>6</v>
      </c>
      <c r="S2306">
        <v>0</v>
      </c>
      <c r="T2306">
        <v>0</v>
      </c>
      <c r="V2306" t="s">
        <v>1387</v>
      </c>
      <c r="W2306">
        <v>3</v>
      </c>
      <c r="X2306" s="68">
        <v>42354</v>
      </c>
      <c r="Y2306" s="68">
        <v>36525</v>
      </c>
      <c r="Z2306">
        <v>0</v>
      </c>
      <c r="AA2306">
        <v>52</v>
      </c>
      <c r="AB2306" t="s">
        <v>1522</v>
      </c>
      <c r="AE2306" t="s">
        <v>957</v>
      </c>
      <c r="AF2306">
        <v>30000</v>
      </c>
    </row>
    <row r="2307" spans="1:32" x14ac:dyDescent="0.25">
      <c r="A2307" t="s">
        <v>1597</v>
      </c>
      <c r="B2307" t="s">
        <v>1522</v>
      </c>
      <c r="C2307" s="158" t="str">
        <f t="shared" ref="C2307:C2370" si="36">D2307&amp;O2307</f>
        <v>1112015</v>
      </c>
      <c r="D2307">
        <v>111201</v>
      </c>
      <c r="F2307">
        <v>12</v>
      </c>
      <c r="G2307">
        <v>299</v>
      </c>
      <c r="I2307">
        <v>1020513</v>
      </c>
      <c r="J2307">
        <v>0</v>
      </c>
      <c r="K2307">
        <v>0</v>
      </c>
      <c r="L2307">
        <v>0</v>
      </c>
      <c r="M2307">
        <v>0</v>
      </c>
      <c r="N2307">
        <v>9020214</v>
      </c>
      <c r="O2307">
        <v>5</v>
      </c>
      <c r="P2307" t="s">
        <v>1598</v>
      </c>
      <c r="Q2307">
        <v>1004</v>
      </c>
      <c r="R2307">
        <v>6</v>
      </c>
      <c r="S2307">
        <v>0</v>
      </c>
      <c r="T2307">
        <v>0</v>
      </c>
      <c r="V2307" t="s">
        <v>1387</v>
      </c>
      <c r="W2307">
        <v>3</v>
      </c>
      <c r="X2307" s="68">
        <v>42354</v>
      </c>
      <c r="Y2307" s="68">
        <v>36525</v>
      </c>
      <c r="Z2307">
        <v>0</v>
      </c>
      <c r="AA2307">
        <v>52</v>
      </c>
      <c r="AB2307" t="s">
        <v>1522</v>
      </c>
      <c r="AE2307" t="s">
        <v>957</v>
      </c>
      <c r="AF2307">
        <v>30000</v>
      </c>
    </row>
    <row r="2308" spans="1:32" x14ac:dyDescent="0.25">
      <c r="A2308" t="s">
        <v>1599</v>
      </c>
      <c r="B2308" t="s">
        <v>1522</v>
      </c>
      <c r="C2308" s="158" t="str">
        <f t="shared" si="36"/>
        <v>1112021</v>
      </c>
      <c r="D2308">
        <v>111202</v>
      </c>
      <c r="F2308">
        <v>12</v>
      </c>
      <c r="G2308">
        <v>228</v>
      </c>
      <c r="I2308">
        <v>1020517</v>
      </c>
      <c r="J2308">
        <v>0</v>
      </c>
      <c r="K2308">
        <v>0</v>
      </c>
      <c r="L2308">
        <v>0</v>
      </c>
      <c r="M2308">
        <v>0</v>
      </c>
      <c r="N2308">
        <v>9020214</v>
      </c>
      <c r="O2308">
        <v>1</v>
      </c>
      <c r="P2308" t="s">
        <v>1600</v>
      </c>
      <c r="Q2308">
        <v>1004</v>
      </c>
      <c r="R2308">
        <v>6</v>
      </c>
      <c r="S2308">
        <v>0</v>
      </c>
      <c r="T2308">
        <v>0</v>
      </c>
      <c r="V2308" t="s">
        <v>1387</v>
      </c>
      <c r="W2308">
        <v>3</v>
      </c>
      <c r="X2308" s="68">
        <v>42354</v>
      </c>
      <c r="Y2308" s="68">
        <v>36525</v>
      </c>
      <c r="Z2308">
        <v>0</v>
      </c>
      <c r="AA2308">
        <v>52</v>
      </c>
      <c r="AB2308" t="s">
        <v>1522</v>
      </c>
      <c r="AE2308" t="s">
        <v>957</v>
      </c>
      <c r="AF2308">
        <v>30000</v>
      </c>
    </row>
    <row r="2309" spans="1:32" x14ac:dyDescent="0.25">
      <c r="A2309" t="s">
        <v>1599</v>
      </c>
      <c r="B2309" t="s">
        <v>1522</v>
      </c>
      <c r="C2309" s="158" t="str">
        <f t="shared" si="36"/>
        <v>1112022</v>
      </c>
      <c r="D2309">
        <v>111202</v>
      </c>
      <c r="F2309">
        <v>12</v>
      </c>
      <c r="G2309">
        <v>228</v>
      </c>
      <c r="I2309">
        <v>1020518</v>
      </c>
      <c r="J2309">
        <v>0</v>
      </c>
      <c r="K2309">
        <v>0</v>
      </c>
      <c r="L2309">
        <v>0</v>
      </c>
      <c r="M2309">
        <v>0</v>
      </c>
      <c r="N2309">
        <v>9020214</v>
      </c>
      <c r="O2309">
        <v>2</v>
      </c>
      <c r="P2309" t="s">
        <v>1600</v>
      </c>
      <c r="Q2309">
        <v>1004</v>
      </c>
      <c r="R2309">
        <v>6</v>
      </c>
      <c r="S2309">
        <v>0</v>
      </c>
      <c r="T2309">
        <v>0</v>
      </c>
      <c r="V2309" t="s">
        <v>1387</v>
      </c>
      <c r="W2309">
        <v>3</v>
      </c>
      <c r="X2309" s="68">
        <v>42354</v>
      </c>
      <c r="Y2309" s="68">
        <v>36525</v>
      </c>
      <c r="Z2309">
        <v>0</v>
      </c>
      <c r="AA2309">
        <v>52</v>
      </c>
      <c r="AB2309" t="s">
        <v>1522</v>
      </c>
      <c r="AE2309" t="s">
        <v>957</v>
      </c>
      <c r="AF2309">
        <v>30000</v>
      </c>
    </row>
    <row r="2310" spans="1:32" x14ac:dyDescent="0.25">
      <c r="A2310" t="s">
        <v>1599</v>
      </c>
      <c r="B2310" t="s">
        <v>1522</v>
      </c>
      <c r="C2310" s="158" t="str">
        <f t="shared" si="36"/>
        <v>1112023</v>
      </c>
      <c r="D2310">
        <v>111202</v>
      </c>
      <c r="F2310">
        <v>12</v>
      </c>
      <c r="G2310">
        <v>228</v>
      </c>
      <c r="I2310">
        <v>1020519</v>
      </c>
      <c r="J2310">
        <v>0</v>
      </c>
      <c r="K2310">
        <v>0</v>
      </c>
      <c r="L2310">
        <v>0</v>
      </c>
      <c r="M2310">
        <v>0</v>
      </c>
      <c r="N2310">
        <v>9020214</v>
      </c>
      <c r="O2310">
        <v>3</v>
      </c>
      <c r="P2310" t="s">
        <v>1600</v>
      </c>
      <c r="Q2310">
        <v>1004</v>
      </c>
      <c r="R2310">
        <v>6</v>
      </c>
      <c r="S2310">
        <v>0</v>
      </c>
      <c r="T2310">
        <v>0</v>
      </c>
      <c r="V2310" t="s">
        <v>1387</v>
      </c>
      <c r="W2310">
        <v>3</v>
      </c>
      <c r="X2310" s="68">
        <v>42354</v>
      </c>
      <c r="Y2310" s="68">
        <v>36525</v>
      </c>
      <c r="Z2310">
        <v>0</v>
      </c>
      <c r="AA2310">
        <v>52</v>
      </c>
      <c r="AB2310" t="s">
        <v>1522</v>
      </c>
      <c r="AE2310" t="s">
        <v>957</v>
      </c>
      <c r="AF2310">
        <v>30000</v>
      </c>
    </row>
    <row r="2311" spans="1:32" x14ac:dyDescent="0.25">
      <c r="A2311" t="s">
        <v>1599</v>
      </c>
      <c r="B2311" t="s">
        <v>1522</v>
      </c>
      <c r="C2311" s="158" t="str">
        <f t="shared" si="36"/>
        <v>1112024</v>
      </c>
      <c r="D2311">
        <v>111202</v>
      </c>
      <c r="F2311">
        <v>12</v>
      </c>
      <c r="G2311">
        <v>228</v>
      </c>
      <c r="I2311">
        <v>1020520</v>
      </c>
      <c r="J2311">
        <v>0</v>
      </c>
      <c r="K2311">
        <v>0</v>
      </c>
      <c r="L2311">
        <v>0</v>
      </c>
      <c r="M2311">
        <v>0</v>
      </c>
      <c r="N2311">
        <v>9020214</v>
      </c>
      <c r="O2311">
        <v>4</v>
      </c>
      <c r="P2311" t="s">
        <v>1600</v>
      </c>
      <c r="Q2311">
        <v>1004</v>
      </c>
      <c r="R2311">
        <v>6</v>
      </c>
      <c r="S2311">
        <v>0</v>
      </c>
      <c r="T2311">
        <v>0</v>
      </c>
      <c r="V2311" t="s">
        <v>1387</v>
      </c>
      <c r="W2311">
        <v>3</v>
      </c>
      <c r="X2311" s="68">
        <v>42354</v>
      </c>
      <c r="Y2311" s="68">
        <v>36525</v>
      </c>
      <c r="Z2311">
        <v>0</v>
      </c>
      <c r="AA2311">
        <v>52</v>
      </c>
      <c r="AB2311" t="s">
        <v>1522</v>
      </c>
      <c r="AE2311" t="s">
        <v>957</v>
      </c>
      <c r="AF2311">
        <v>30000</v>
      </c>
    </row>
    <row r="2312" spans="1:32" x14ac:dyDescent="0.25">
      <c r="A2312" t="s">
        <v>1599</v>
      </c>
      <c r="B2312" t="s">
        <v>1522</v>
      </c>
      <c r="C2312" s="158" t="str">
        <f t="shared" si="36"/>
        <v>1112025</v>
      </c>
      <c r="D2312">
        <v>111202</v>
      </c>
      <c r="F2312">
        <v>12</v>
      </c>
      <c r="G2312">
        <v>228</v>
      </c>
      <c r="I2312">
        <v>1020521</v>
      </c>
      <c r="J2312">
        <v>0</v>
      </c>
      <c r="K2312">
        <v>0</v>
      </c>
      <c r="L2312">
        <v>0</v>
      </c>
      <c r="M2312">
        <v>0</v>
      </c>
      <c r="N2312">
        <v>9020214</v>
      </c>
      <c r="O2312">
        <v>5</v>
      </c>
      <c r="P2312" t="s">
        <v>1600</v>
      </c>
      <c r="Q2312">
        <v>1004</v>
      </c>
      <c r="R2312">
        <v>6</v>
      </c>
      <c r="S2312">
        <v>0</v>
      </c>
      <c r="T2312">
        <v>0</v>
      </c>
      <c r="V2312" t="s">
        <v>1387</v>
      </c>
      <c r="W2312">
        <v>3</v>
      </c>
      <c r="X2312" s="68">
        <v>42354</v>
      </c>
      <c r="Y2312" s="68">
        <v>36525</v>
      </c>
      <c r="Z2312">
        <v>0</v>
      </c>
      <c r="AA2312">
        <v>52</v>
      </c>
      <c r="AB2312" t="s">
        <v>1522</v>
      </c>
      <c r="AE2312" t="s">
        <v>957</v>
      </c>
      <c r="AF2312">
        <v>30000</v>
      </c>
    </row>
    <row r="2313" spans="1:32" x14ac:dyDescent="0.25">
      <c r="A2313" t="s">
        <v>1575</v>
      </c>
      <c r="B2313" t="s">
        <v>451</v>
      </c>
      <c r="C2313" s="158" t="str">
        <f t="shared" si="36"/>
        <v>1113124</v>
      </c>
      <c r="D2313">
        <v>111312</v>
      </c>
      <c r="F2313">
        <v>12</v>
      </c>
      <c r="G2313">
        <v>571</v>
      </c>
      <c r="I2313">
        <v>1020831</v>
      </c>
      <c r="J2313">
        <v>0</v>
      </c>
      <c r="K2313">
        <v>0</v>
      </c>
      <c r="L2313">
        <v>0</v>
      </c>
      <c r="M2313">
        <v>0</v>
      </c>
      <c r="N2313">
        <v>9020222</v>
      </c>
      <c r="O2313">
        <v>4</v>
      </c>
      <c r="P2313" t="s">
        <v>1576</v>
      </c>
      <c r="Q2313">
        <v>1004</v>
      </c>
      <c r="R2313">
        <v>6</v>
      </c>
      <c r="S2313">
        <v>0</v>
      </c>
      <c r="T2313">
        <v>0</v>
      </c>
      <c r="V2313" t="s">
        <v>1387</v>
      </c>
      <c r="W2313">
        <v>3</v>
      </c>
      <c r="X2313" s="68">
        <v>42354</v>
      </c>
      <c r="Y2313" s="68">
        <v>36525</v>
      </c>
      <c r="Z2313">
        <v>0</v>
      </c>
      <c r="AA2313">
        <v>13</v>
      </c>
      <c r="AB2313" t="s">
        <v>451</v>
      </c>
      <c r="AE2313" t="s">
        <v>1411</v>
      </c>
      <c r="AF2313">
        <v>30000</v>
      </c>
    </row>
    <row r="2314" spans="1:32" x14ac:dyDescent="0.25">
      <c r="A2314" t="s">
        <v>1601</v>
      </c>
      <c r="B2314" t="s">
        <v>392</v>
      </c>
      <c r="C2314" s="158" t="str">
        <f t="shared" si="36"/>
        <v>1113131</v>
      </c>
      <c r="D2314">
        <v>111313</v>
      </c>
      <c r="F2314">
        <v>12</v>
      </c>
      <c r="G2314">
        <v>109</v>
      </c>
      <c r="I2314">
        <v>1020833</v>
      </c>
      <c r="J2314">
        <v>0</v>
      </c>
      <c r="K2314">
        <v>0</v>
      </c>
      <c r="L2314">
        <v>0</v>
      </c>
      <c r="M2314">
        <v>0</v>
      </c>
      <c r="N2314">
        <v>9020222</v>
      </c>
      <c r="O2314">
        <v>1</v>
      </c>
      <c r="P2314" t="s">
        <v>1602</v>
      </c>
      <c r="Q2314">
        <v>1004</v>
      </c>
      <c r="R2314">
        <v>6</v>
      </c>
      <c r="S2314">
        <v>0</v>
      </c>
      <c r="T2314">
        <v>0</v>
      </c>
      <c r="V2314" t="s">
        <v>1387</v>
      </c>
      <c r="W2314">
        <v>3</v>
      </c>
      <c r="X2314" s="68">
        <v>42354</v>
      </c>
      <c r="Y2314" s="68">
        <v>36525</v>
      </c>
      <c r="Z2314">
        <v>0</v>
      </c>
      <c r="AA2314">
        <v>19</v>
      </c>
      <c r="AB2314" t="s">
        <v>392</v>
      </c>
      <c r="AE2314" t="s">
        <v>1411</v>
      </c>
      <c r="AF2314">
        <v>30000</v>
      </c>
    </row>
    <row r="2315" spans="1:32" x14ac:dyDescent="0.25">
      <c r="A2315" t="s">
        <v>1601</v>
      </c>
      <c r="B2315" t="s">
        <v>392</v>
      </c>
      <c r="C2315" s="158" t="str">
        <f t="shared" si="36"/>
        <v>1113132</v>
      </c>
      <c r="D2315">
        <v>111313</v>
      </c>
      <c r="F2315">
        <v>12</v>
      </c>
      <c r="G2315">
        <v>131</v>
      </c>
      <c r="I2315">
        <v>1020834</v>
      </c>
      <c r="J2315">
        <v>0</v>
      </c>
      <c r="K2315">
        <v>0</v>
      </c>
      <c r="L2315">
        <v>0</v>
      </c>
      <c r="M2315">
        <v>0</v>
      </c>
      <c r="N2315">
        <v>9020222</v>
      </c>
      <c r="O2315">
        <v>2</v>
      </c>
      <c r="P2315" t="s">
        <v>1602</v>
      </c>
      <c r="Q2315">
        <v>1004</v>
      </c>
      <c r="R2315">
        <v>6</v>
      </c>
      <c r="S2315">
        <v>0</v>
      </c>
      <c r="T2315">
        <v>0</v>
      </c>
      <c r="V2315" t="s">
        <v>1387</v>
      </c>
      <c r="W2315">
        <v>3</v>
      </c>
      <c r="X2315" s="68">
        <v>42354</v>
      </c>
      <c r="Y2315" s="68">
        <v>36525</v>
      </c>
      <c r="Z2315">
        <v>0</v>
      </c>
      <c r="AA2315">
        <v>19</v>
      </c>
      <c r="AB2315" t="s">
        <v>392</v>
      </c>
      <c r="AE2315" t="s">
        <v>1411</v>
      </c>
      <c r="AF2315">
        <v>30000</v>
      </c>
    </row>
    <row r="2316" spans="1:32" x14ac:dyDescent="0.25">
      <c r="A2316" t="s">
        <v>1601</v>
      </c>
      <c r="B2316" t="s">
        <v>392</v>
      </c>
      <c r="C2316" s="158" t="str">
        <f t="shared" si="36"/>
        <v>1113133</v>
      </c>
      <c r="D2316">
        <v>111313</v>
      </c>
      <c r="F2316">
        <v>12</v>
      </c>
      <c r="G2316">
        <v>153</v>
      </c>
      <c r="I2316">
        <v>1020835</v>
      </c>
      <c r="J2316">
        <v>0</v>
      </c>
      <c r="K2316">
        <v>0</v>
      </c>
      <c r="L2316">
        <v>0</v>
      </c>
      <c r="M2316">
        <v>0</v>
      </c>
      <c r="N2316">
        <v>9020222</v>
      </c>
      <c r="O2316">
        <v>3</v>
      </c>
      <c r="P2316" t="s">
        <v>1602</v>
      </c>
      <c r="Q2316">
        <v>1004</v>
      </c>
      <c r="R2316">
        <v>6</v>
      </c>
      <c r="S2316">
        <v>0</v>
      </c>
      <c r="T2316">
        <v>0</v>
      </c>
      <c r="V2316" t="s">
        <v>1387</v>
      </c>
      <c r="W2316">
        <v>3</v>
      </c>
      <c r="X2316" s="68">
        <v>42354</v>
      </c>
      <c r="Y2316" s="68">
        <v>36525</v>
      </c>
      <c r="Z2316">
        <v>0</v>
      </c>
      <c r="AA2316">
        <v>19</v>
      </c>
      <c r="AB2316" t="s">
        <v>392</v>
      </c>
      <c r="AE2316" t="s">
        <v>1411</v>
      </c>
      <c r="AF2316">
        <v>30000</v>
      </c>
    </row>
    <row r="2317" spans="1:32" x14ac:dyDescent="0.25">
      <c r="A2317" t="s">
        <v>1601</v>
      </c>
      <c r="B2317" t="s">
        <v>392</v>
      </c>
      <c r="C2317" s="158" t="str">
        <f t="shared" si="36"/>
        <v>1113134</v>
      </c>
      <c r="D2317">
        <v>111313</v>
      </c>
      <c r="F2317">
        <v>12</v>
      </c>
      <c r="G2317">
        <v>136</v>
      </c>
      <c r="I2317">
        <v>1020836</v>
      </c>
      <c r="J2317">
        <v>0</v>
      </c>
      <c r="K2317">
        <v>0</v>
      </c>
      <c r="L2317">
        <v>0</v>
      </c>
      <c r="M2317">
        <v>0</v>
      </c>
      <c r="N2317">
        <v>9020222</v>
      </c>
      <c r="O2317">
        <v>4</v>
      </c>
      <c r="P2317" t="s">
        <v>1602</v>
      </c>
      <c r="Q2317">
        <v>1004</v>
      </c>
      <c r="R2317">
        <v>6</v>
      </c>
      <c r="S2317">
        <v>0</v>
      </c>
      <c r="T2317">
        <v>0</v>
      </c>
      <c r="V2317" t="s">
        <v>1387</v>
      </c>
      <c r="W2317">
        <v>3</v>
      </c>
      <c r="X2317" s="68">
        <v>42354</v>
      </c>
      <c r="Y2317" s="68">
        <v>36525</v>
      </c>
      <c r="Z2317">
        <v>0</v>
      </c>
      <c r="AA2317">
        <v>19</v>
      </c>
      <c r="AB2317" t="s">
        <v>392</v>
      </c>
      <c r="AE2317" t="s">
        <v>1411</v>
      </c>
      <c r="AF2317">
        <v>30000</v>
      </c>
    </row>
    <row r="2318" spans="1:32" x14ac:dyDescent="0.25">
      <c r="A2318" t="s">
        <v>1601</v>
      </c>
      <c r="B2318" t="s">
        <v>392</v>
      </c>
      <c r="C2318" s="158" t="str">
        <f t="shared" si="36"/>
        <v>1113135</v>
      </c>
      <c r="D2318">
        <v>111313</v>
      </c>
      <c r="F2318">
        <v>12</v>
      </c>
      <c r="G2318">
        <v>160</v>
      </c>
      <c r="I2318">
        <v>1020837</v>
      </c>
      <c r="J2318">
        <v>0</v>
      </c>
      <c r="K2318">
        <v>0</v>
      </c>
      <c r="L2318">
        <v>0</v>
      </c>
      <c r="M2318">
        <v>0</v>
      </c>
      <c r="N2318">
        <v>9020222</v>
      </c>
      <c r="O2318">
        <v>5</v>
      </c>
      <c r="P2318" t="s">
        <v>1602</v>
      </c>
      <c r="Q2318">
        <v>1004</v>
      </c>
      <c r="R2318">
        <v>6</v>
      </c>
      <c r="S2318">
        <v>0</v>
      </c>
      <c r="T2318">
        <v>0</v>
      </c>
      <c r="V2318" t="s">
        <v>1387</v>
      </c>
      <c r="W2318">
        <v>3</v>
      </c>
      <c r="X2318" s="68">
        <v>42354</v>
      </c>
      <c r="Y2318" s="68">
        <v>36525</v>
      </c>
      <c r="Z2318">
        <v>0</v>
      </c>
      <c r="AA2318">
        <v>19</v>
      </c>
      <c r="AB2318" t="s">
        <v>392</v>
      </c>
      <c r="AE2318" t="s">
        <v>1411</v>
      </c>
      <c r="AF2318">
        <v>30000</v>
      </c>
    </row>
    <row r="2319" spans="1:32" x14ac:dyDescent="0.25">
      <c r="A2319" t="s">
        <v>1603</v>
      </c>
      <c r="B2319" t="s">
        <v>392</v>
      </c>
      <c r="C2319" s="158" t="str">
        <f t="shared" si="36"/>
        <v>1113141</v>
      </c>
      <c r="D2319">
        <v>111314</v>
      </c>
      <c r="F2319">
        <v>12</v>
      </c>
      <c r="G2319">
        <v>109</v>
      </c>
      <c r="I2319">
        <v>1020823</v>
      </c>
      <c r="J2319">
        <v>0</v>
      </c>
      <c r="K2319">
        <v>0</v>
      </c>
      <c r="L2319">
        <v>0</v>
      </c>
      <c r="M2319">
        <v>0</v>
      </c>
      <c r="N2319">
        <v>9020221</v>
      </c>
      <c r="O2319">
        <v>1</v>
      </c>
      <c r="P2319" t="s">
        <v>1604</v>
      </c>
      <c r="Q2319">
        <v>1004</v>
      </c>
      <c r="R2319">
        <v>6</v>
      </c>
      <c r="S2319">
        <v>0</v>
      </c>
      <c r="T2319">
        <v>0</v>
      </c>
      <c r="V2319" t="s">
        <v>1387</v>
      </c>
      <c r="W2319">
        <v>3</v>
      </c>
      <c r="X2319" s="68">
        <v>42354</v>
      </c>
      <c r="Y2319" s="68">
        <v>36525</v>
      </c>
      <c r="Z2319">
        <v>0</v>
      </c>
      <c r="AA2319">
        <v>19</v>
      </c>
      <c r="AB2319" t="s">
        <v>392</v>
      </c>
      <c r="AE2319" t="s">
        <v>389</v>
      </c>
      <c r="AF2319">
        <v>30000</v>
      </c>
    </row>
    <row r="2320" spans="1:32" x14ac:dyDescent="0.25">
      <c r="A2320" t="s">
        <v>1603</v>
      </c>
      <c r="B2320" t="s">
        <v>392</v>
      </c>
      <c r="C2320" s="158" t="str">
        <f t="shared" si="36"/>
        <v>1113142</v>
      </c>
      <c r="D2320">
        <v>111314</v>
      </c>
      <c r="F2320">
        <v>12</v>
      </c>
      <c r="G2320">
        <v>131</v>
      </c>
      <c r="I2320">
        <v>1020824</v>
      </c>
      <c r="J2320">
        <v>0</v>
      </c>
      <c r="K2320">
        <v>0</v>
      </c>
      <c r="L2320">
        <v>0</v>
      </c>
      <c r="M2320">
        <v>0</v>
      </c>
      <c r="N2320">
        <v>9020221</v>
      </c>
      <c r="O2320">
        <v>2</v>
      </c>
      <c r="P2320" t="s">
        <v>1604</v>
      </c>
      <c r="Q2320">
        <v>1004</v>
      </c>
      <c r="R2320">
        <v>6</v>
      </c>
      <c r="S2320">
        <v>0</v>
      </c>
      <c r="T2320">
        <v>0</v>
      </c>
      <c r="V2320" t="s">
        <v>1387</v>
      </c>
      <c r="W2320">
        <v>3</v>
      </c>
      <c r="X2320" s="68">
        <v>42354</v>
      </c>
      <c r="Y2320" s="68">
        <v>36525</v>
      </c>
      <c r="Z2320">
        <v>0</v>
      </c>
      <c r="AA2320">
        <v>19</v>
      </c>
      <c r="AB2320" t="s">
        <v>392</v>
      </c>
      <c r="AE2320" t="s">
        <v>389</v>
      </c>
      <c r="AF2320">
        <v>30000</v>
      </c>
    </row>
    <row r="2321" spans="1:32" x14ac:dyDescent="0.25">
      <c r="A2321" t="s">
        <v>1603</v>
      </c>
      <c r="B2321" t="s">
        <v>392</v>
      </c>
      <c r="C2321" s="158" t="str">
        <f t="shared" si="36"/>
        <v>1113143</v>
      </c>
      <c r="D2321">
        <v>111314</v>
      </c>
      <c r="F2321">
        <v>12</v>
      </c>
      <c r="G2321">
        <v>153</v>
      </c>
      <c r="I2321">
        <v>1020825</v>
      </c>
      <c r="J2321">
        <v>0</v>
      </c>
      <c r="K2321">
        <v>0</v>
      </c>
      <c r="L2321">
        <v>0</v>
      </c>
      <c r="M2321">
        <v>0</v>
      </c>
      <c r="N2321">
        <v>9020221</v>
      </c>
      <c r="O2321">
        <v>3</v>
      </c>
      <c r="P2321" t="s">
        <v>1604</v>
      </c>
      <c r="Q2321">
        <v>1004</v>
      </c>
      <c r="R2321">
        <v>6</v>
      </c>
      <c r="S2321">
        <v>0</v>
      </c>
      <c r="T2321">
        <v>0</v>
      </c>
      <c r="V2321" t="s">
        <v>1387</v>
      </c>
      <c r="W2321">
        <v>3</v>
      </c>
      <c r="X2321" s="68">
        <v>42354</v>
      </c>
      <c r="Y2321" s="68">
        <v>36525</v>
      </c>
      <c r="Z2321">
        <v>0</v>
      </c>
      <c r="AA2321">
        <v>19</v>
      </c>
      <c r="AB2321" t="s">
        <v>392</v>
      </c>
      <c r="AE2321" t="s">
        <v>389</v>
      </c>
      <c r="AF2321">
        <v>30000</v>
      </c>
    </row>
    <row r="2322" spans="1:32" x14ac:dyDescent="0.25">
      <c r="A2322" t="s">
        <v>1603</v>
      </c>
      <c r="B2322" t="s">
        <v>392</v>
      </c>
      <c r="C2322" s="158" t="str">
        <f t="shared" si="36"/>
        <v>1113144</v>
      </c>
      <c r="D2322">
        <v>111314</v>
      </c>
      <c r="F2322">
        <v>12</v>
      </c>
      <c r="G2322">
        <v>136</v>
      </c>
      <c r="I2322">
        <v>1020826</v>
      </c>
      <c r="J2322">
        <v>0</v>
      </c>
      <c r="K2322">
        <v>0</v>
      </c>
      <c r="L2322">
        <v>0</v>
      </c>
      <c r="M2322">
        <v>0</v>
      </c>
      <c r="N2322">
        <v>9020221</v>
      </c>
      <c r="O2322">
        <v>4</v>
      </c>
      <c r="P2322" t="s">
        <v>1604</v>
      </c>
      <c r="Q2322">
        <v>1004</v>
      </c>
      <c r="R2322">
        <v>6</v>
      </c>
      <c r="S2322">
        <v>0</v>
      </c>
      <c r="T2322">
        <v>0</v>
      </c>
      <c r="V2322" t="s">
        <v>1387</v>
      </c>
      <c r="W2322">
        <v>3</v>
      </c>
      <c r="X2322" s="68">
        <v>42354</v>
      </c>
      <c r="Y2322" s="68">
        <v>36525</v>
      </c>
      <c r="Z2322">
        <v>0</v>
      </c>
      <c r="AA2322">
        <v>19</v>
      </c>
      <c r="AB2322" t="s">
        <v>392</v>
      </c>
      <c r="AE2322" t="s">
        <v>389</v>
      </c>
      <c r="AF2322">
        <v>30000</v>
      </c>
    </row>
    <row r="2323" spans="1:32" x14ac:dyDescent="0.25">
      <c r="A2323" t="s">
        <v>1603</v>
      </c>
      <c r="B2323" t="s">
        <v>392</v>
      </c>
      <c r="C2323" s="158" t="str">
        <f t="shared" si="36"/>
        <v>1113145</v>
      </c>
      <c r="D2323">
        <v>111314</v>
      </c>
      <c r="F2323">
        <v>12</v>
      </c>
      <c r="G2323">
        <v>160</v>
      </c>
      <c r="I2323">
        <v>1020827</v>
      </c>
      <c r="J2323">
        <v>0</v>
      </c>
      <c r="K2323">
        <v>0</v>
      </c>
      <c r="L2323">
        <v>0</v>
      </c>
      <c r="M2323">
        <v>0</v>
      </c>
      <c r="N2323">
        <v>9020221</v>
      </c>
      <c r="O2323">
        <v>5</v>
      </c>
      <c r="P2323" t="s">
        <v>1604</v>
      </c>
      <c r="Q2323">
        <v>1004</v>
      </c>
      <c r="R2323">
        <v>6</v>
      </c>
      <c r="S2323">
        <v>0</v>
      </c>
      <c r="T2323">
        <v>0</v>
      </c>
      <c r="V2323" t="s">
        <v>1387</v>
      </c>
      <c r="W2323">
        <v>3</v>
      </c>
      <c r="X2323" s="68">
        <v>42354</v>
      </c>
      <c r="Y2323" s="68">
        <v>36525</v>
      </c>
      <c r="Z2323">
        <v>0</v>
      </c>
      <c r="AA2323">
        <v>19</v>
      </c>
      <c r="AB2323" t="s">
        <v>392</v>
      </c>
      <c r="AE2323" t="s">
        <v>389</v>
      </c>
      <c r="AF2323">
        <v>30000</v>
      </c>
    </row>
    <row r="2324" spans="1:32" x14ac:dyDescent="0.25">
      <c r="A2324" t="s">
        <v>1009</v>
      </c>
      <c r="B2324" t="s">
        <v>426</v>
      </c>
      <c r="C2324" s="158" t="str">
        <f t="shared" si="36"/>
        <v>1113175</v>
      </c>
      <c r="D2324">
        <v>111317</v>
      </c>
      <c r="F2324">
        <v>12</v>
      </c>
      <c r="H2324" t="s">
        <v>397</v>
      </c>
      <c r="I2324">
        <v>1020847</v>
      </c>
      <c r="J2324">
        <v>0</v>
      </c>
      <c r="K2324">
        <v>0</v>
      </c>
      <c r="L2324">
        <v>0</v>
      </c>
      <c r="M2324">
        <v>0</v>
      </c>
      <c r="N2324">
        <v>9020238</v>
      </c>
      <c r="O2324">
        <v>5</v>
      </c>
      <c r="P2324" t="s">
        <v>1010</v>
      </c>
      <c r="Q2324">
        <v>1005</v>
      </c>
      <c r="R2324">
        <v>6</v>
      </c>
      <c r="S2324">
        <v>0</v>
      </c>
      <c r="T2324">
        <v>0</v>
      </c>
      <c r="V2324" t="s">
        <v>1387</v>
      </c>
      <c r="W2324">
        <v>3</v>
      </c>
      <c r="X2324" s="68">
        <v>42354</v>
      </c>
      <c r="Y2324" s="68">
        <v>36525</v>
      </c>
      <c r="Z2324">
        <v>0</v>
      </c>
      <c r="AA2324">
        <v>56</v>
      </c>
      <c r="AB2324" t="s">
        <v>426</v>
      </c>
      <c r="AE2324" t="s">
        <v>389</v>
      </c>
      <c r="AF2324">
        <v>30000</v>
      </c>
    </row>
    <row r="2325" spans="1:32" x14ac:dyDescent="0.25">
      <c r="A2325" t="s">
        <v>1009</v>
      </c>
      <c r="B2325" t="s">
        <v>426</v>
      </c>
      <c r="C2325" s="158" t="str">
        <f t="shared" si="36"/>
        <v>1113171</v>
      </c>
      <c r="D2325">
        <v>111317</v>
      </c>
      <c r="F2325">
        <v>12</v>
      </c>
      <c r="H2325" t="s">
        <v>397</v>
      </c>
      <c r="I2325">
        <v>1020843</v>
      </c>
      <c r="J2325">
        <v>0</v>
      </c>
      <c r="K2325">
        <v>0</v>
      </c>
      <c r="L2325">
        <v>0</v>
      </c>
      <c r="M2325">
        <v>0</v>
      </c>
      <c r="N2325">
        <v>9020238</v>
      </c>
      <c r="O2325">
        <v>1</v>
      </c>
      <c r="P2325" t="s">
        <v>1010</v>
      </c>
      <c r="Q2325">
        <v>1005</v>
      </c>
      <c r="R2325">
        <v>6</v>
      </c>
      <c r="S2325">
        <v>0</v>
      </c>
      <c r="T2325">
        <v>0</v>
      </c>
      <c r="V2325" t="s">
        <v>1387</v>
      </c>
      <c r="W2325">
        <v>3</v>
      </c>
      <c r="X2325" s="68">
        <v>42354</v>
      </c>
      <c r="Y2325" s="68">
        <v>36525</v>
      </c>
      <c r="Z2325">
        <v>0</v>
      </c>
      <c r="AA2325">
        <v>56</v>
      </c>
      <c r="AB2325" t="s">
        <v>426</v>
      </c>
      <c r="AE2325" t="s">
        <v>389</v>
      </c>
      <c r="AF2325">
        <v>30000</v>
      </c>
    </row>
    <row r="2326" spans="1:32" x14ac:dyDescent="0.25">
      <c r="A2326" t="s">
        <v>1009</v>
      </c>
      <c r="B2326" t="s">
        <v>426</v>
      </c>
      <c r="C2326" s="158" t="str">
        <f t="shared" si="36"/>
        <v>1113172</v>
      </c>
      <c r="D2326">
        <v>111317</v>
      </c>
      <c r="F2326">
        <v>12</v>
      </c>
      <c r="H2326" t="s">
        <v>397</v>
      </c>
      <c r="I2326">
        <v>1020844</v>
      </c>
      <c r="J2326">
        <v>0</v>
      </c>
      <c r="K2326">
        <v>0</v>
      </c>
      <c r="L2326">
        <v>0</v>
      </c>
      <c r="M2326">
        <v>0</v>
      </c>
      <c r="N2326">
        <v>9020238</v>
      </c>
      <c r="O2326">
        <v>2</v>
      </c>
      <c r="P2326" t="s">
        <v>1010</v>
      </c>
      <c r="Q2326">
        <v>1005</v>
      </c>
      <c r="R2326">
        <v>6</v>
      </c>
      <c r="S2326">
        <v>0</v>
      </c>
      <c r="T2326">
        <v>0</v>
      </c>
      <c r="V2326" t="s">
        <v>1387</v>
      </c>
      <c r="W2326">
        <v>3</v>
      </c>
      <c r="X2326" s="68">
        <v>42354</v>
      </c>
      <c r="Y2326" s="68">
        <v>36525</v>
      </c>
      <c r="Z2326">
        <v>0</v>
      </c>
      <c r="AA2326">
        <v>56</v>
      </c>
      <c r="AB2326" t="s">
        <v>426</v>
      </c>
      <c r="AE2326" t="s">
        <v>389</v>
      </c>
      <c r="AF2326">
        <v>30000</v>
      </c>
    </row>
    <row r="2327" spans="1:32" x14ac:dyDescent="0.25">
      <c r="A2327" t="s">
        <v>1009</v>
      </c>
      <c r="B2327" t="s">
        <v>426</v>
      </c>
      <c r="C2327" s="158" t="str">
        <f t="shared" si="36"/>
        <v>1113173</v>
      </c>
      <c r="D2327">
        <v>111317</v>
      </c>
      <c r="F2327">
        <v>12</v>
      </c>
      <c r="H2327" t="s">
        <v>397</v>
      </c>
      <c r="I2327">
        <v>1020845</v>
      </c>
      <c r="J2327">
        <v>0</v>
      </c>
      <c r="K2327">
        <v>0</v>
      </c>
      <c r="L2327">
        <v>0</v>
      </c>
      <c r="M2327">
        <v>0</v>
      </c>
      <c r="N2327">
        <v>9020238</v>
      </c>
      <c r="O2327">
        <v>3</v>
      </c>
      <c r="P2327" t="s">
        <v>1010</v>
      </c>
      <c r="Q2327">
        <v>1005</v>
      </c>
      <c r="R2327">
        <v>6</v>
      </c>
      <c r="S2327">
        <v>0</v>
      </c>
      <c r="T2327">
        <v>0</v>
      </c>
      <c r="V2327" t="s">
        <v>1387</v>
      </c>
      <c r="W2327">
        <v>3</v>
      </c>
      <c r="X2327" s="68">
        <v>42354</v>
      </c>
      <c r="Y2327" s="68">
        <v>36525</v>
      </c>
      <c r="Z2327">
        <v>0</v>
      </c>
      <c r="AA2327">
        <v>56</v>
      </c>
      <c r="AB2327" t="s">
        <v>426</v>
      </c>
      <c r="AE2327" t="s">
        <v>389</v>
      </c>
      <c r="AF2327">
        <v>30000</v>
      </c>
    </row>
    <row r="2328" spans="1:32" x14ac:dyDescent="0.25">
      <c r="A2328" t="s">
        <v>1009</v>
      </c>
      <c r="B2328" t="s">
        <v>426</v>
      </c>
      <c r="C2328" s="158" t="str">
        <f t="shared" si="36"/>
        <v>1113174</v>
      </c>
      <c r="D2328">
        <v>111317</v>
      </c>
      <c r="F2328">
        <v>12</v>
      </c>
      <c r="H2328" t="s">
        <v>397</v>
      </c>
      <c r="I2328">
        <v>1020846</v>
      </c>
      <c r="J2328">
        <v>0</v>
      </c>
      <c r="K2328">
        <v>0</v>
      </c>
      <c r="L2328">
        <v>0</v>
      </c>
      <c r="M2328">
        <v>0</v>
      </c>
      <c r="N2328">
        <v>9020238</v>
      </c>
      <c r="O2328">
        <v>4</v>
      </c>
      <c r="P2328" t="s">
        <v>1010</v>
      </c>
      <c r="Q2328">
        <v>1005</v>
      </c>
      <c r="R2328">
        <v>6</v>
      </c>
      <c r="S2328">
        <v>0</v>
      </c>
      <c r="T2328">
        <v>0</v>
      </c>
      <c r="V2328" t="s">
        <v>1387</v>
      </c>
      <c r="W2328">
        <v>3</v>
      </c>
      <c r="X2328" s="68">
        <v>42354</v>
      </c>
      <c r="Y2328" s="68">
        <v>36525</v>
      </c>
      <c r="Z2328">
        <v>0</v>
      </c>
      <c r="AA2328">
        <v>56</v>
      </c>
      <c r="AB2328" t="s">
        <v>426</v>
      </c>
      <c r="AE2328" t="s">
        <v>389</v>
      </c>
      <c r="AF2328">
        <v>30000</v>
      </c>
    </row>
    <row r="2329" spans="1:32" x14ac:dyDescent="0.25">
      <c r="A2329" t="s">
        <v>1011</v>
      </c>
      <c r="B2329" t="s">
        <v>426</v>
      </c>
      <c r="C2329" s="158" t="str">
        <f t="shared" si="36"/>
        <v>1113181</v>
      </c>
      <c r="D2329">
        <v>111318</v>
      </c>
      <c r="F2329">
        <v>12</v>
      </c>
      <c r="H2329" t="s">
        <v>397</v>
      </c>
      <c r="I2329">
        <v>1020848</v>
      </c>
      <c r="J2329">
        <v>0</v>
      </c>
      <c r="K2329">
        <v>0</v>
      </c>
      <c r="L2329">
        <v>0</v>
      </c>
      <c r="M2329">
        <v>0</v>
      </c>
      <c r="N2329">
        <v>9020240</v>
      </c>
      <c r="O2329">
        <v>1</v>
      </c>
      <c r="P2329" t="s">
        <v>1012</v>
      </c>
      <c r="Q2329">
        <v>1005</v>
      </c>
      <c r="R2329">
        <v>6</v>
      </c>
      <c r="S2329">
        <v>0</v>
      </c>
      <c r="T2329">
        <v>0</v>
      </c>
      <c r="V2329" t="s">
        <v>1387</v>
      </c>
      <c r="W2329">
        <v>3</v>
      </c>
      <c r="X2329" s="68">
        <v>42354</v>
      </c>
      <c r="Y2329" s="68">
        <v>36525</v>
      </c>
      <c r="Z2329">
        <v>0</v>
      </c>
      <c r="AA2329">
        <v>56</v>
      </c>
      <c r="AB2329" t="s">
        <v>426</v>
      </c>
      <c r="AE2329" t="s">
        <v>389</v>
      </c>
      <c r="AF2329">
        <v>30000</v>
      </c>
    </row>
    <row r="2330" spans="1:32" x14ac:dyDescent="0.25">
      <c r="A2330" t="s">
        <v>1011</v>
      </c>
      <c r="B2330" t="s">
        <v>426</v>
      </c>
      <c r="C2330" s="158" t="str">
        <f t="shared" si="36"/>
        <v>1113182</v>
      </c>
      <c r="D2330">
        <v>111318</v>
      </c>
      <c r="F2330">
        <v>12</v>
      </c>
      <c r="H2330" t="s">
        <v>397</v>
      </c>
      <c r="I2330">
        <v>1020849</v>
      </c>
      <c r="J2330">
        <v>0</v>
      </c>
      <c r="K2330">
        <v>0</v>
      </c>
      <c r="L2330">
        <v>0</v>
      </c>
      <c r="M2330">
        <v>0</v>
      </c>
      <c r="N2330">
        <v>9020240</v>
      </c>
      <c r="O2330">
        <v>2</v>
      </c>
      <c r="P2330" t="s">
        <v>1012</v>
      </c>
      <c r="Q2330">
        <v>1005</v>
      </c>
      <c r="R2330">
        <v>6</v>
      </c>
      <c r="S2330">
        <v>0</v>
      </c>
      <c r="T2330">
        <v>0</v>
      </c>
      <c r="V2330" t="s">
        <v>1387</v>
      </c>
      <c r="W2330">
        <v>3</v>
      </c>
      <c r="X2330" s="68">
        <v>42354</v>
      </c>
      <c r="Y2330" s="68">
        <v>36525</v>
      </c>
      <c r="Z2330">
        <v>0</v>
      </c>
      <c r="AA2330">
        <v>56</v>
      </c>
      <c r="AB2330" t="s">
        <v>426</v>
      </c>
      <c r="AE2330" t="s">
        <v>389</v>
      </c>
      <c r="AF2330">
        <v>30000</v>
      </c>
    </row>
    <row r="2331" spans="1:32" x14ac:dyDescent="0.25">
      <c r="A2331" t="s">
        <v>1011</v>
      </c>
      <c r="B2331" t="s">
        <v>426</v>
      </c>
      <c r="C2331" s="158" t="str">
        <f t="shared" si="36"/>
        <v>1113183</v>
      </c>
      <c r="D2331">
        <v>111318</v>
      </c>
      <c r="F2331">
        <v>12</v>
      </c>
      <c r="H2331" t="s">
        <v>397</v>
      </c>
      <c r="I2331">
        <v>1020850</v>
      </c>
      <c r="J2331">
        <v>0</v>
      </c>
      <c r="K2331">
        <v>0</v>
      </c>
      <c r="L2331">
        <v>0</v>
      </c>
      <c r="M2331">
        <v>0</v>
      </c>
      <c r="N2331">
        <v>9020240</v>
      </c>
      <c r="O2331">
        <v>3</v>
      </c>
      <c r="P2331" t="s">
        <v>1012</v>
      </c>
      <c r="Q2331">
        <v>1005</v>
      </c>
      <c r="R2331">
        <v>6</v>
      </c>
      <c r="S2331">
        <v>0</v>
      </c>
      <c r="T2331">
        <v>0</v>
      </c>
      <c r="V2331" t="s">
        <v>1387</v>
      </c>
      <c r="W2331">
        <v>3</v>
      </c>
      <c r="X2331" s="68">
        <v>42354</v>
      </c>
      <c r="Y2331" s="68">
        <v>36525</v>
      </c>
      <c r="Z2331">
        <v>0</v>
      </c>
      <c r="AA2331">
        <v>56</v>
      </c>
      <c r="AB2331" t="s">
        <v>426</v>
      </c>
      <c r="AE2331" t="s">
        <v>389</v>
      </c>
      <c r="AF2331">
        <v>30000</v>
      </c>
    </row>
    <row r="2332" spans="1:32" x14ac:dyDescent="0.25">
      <c r="A2332" t="s">
        <v>1011</v>
      </c>
      <c r="B2332" t="s">
        <v>426</v>
      </c>
      <c r="C2332" s="158" t="str">
        <f t="shared" si="36"/>
        <v>1113184</v>
      </c>
      <c r="D2332">
        <v>111318</v>
      </c>
      <c r="F2332">
        <v>12</v>
      </c>
      <c r="H2332" t="s">
        <v>397</v>
      </c>
      <c r="I2332">
        <v>1020851</v>
      </c>
      <c r="J2332">
        <v>0</v>
      </c>
      <c r="K2332">
        <v>0</v>
      </c>
      <c r="L2332">
        <v>0</v>
      </c>
      <c r="M2332">
        <v>0</v>
      </c>
      <c r="N2332">
        <v>9020240</v>
      </c>
      <c r="O2332">
        <v>4</v>
      </c>
      <c r="P2332" t="s">
        <v>1012</v>
      </c>
      <c r="Q2332">
        <v>1005</v>
      </c>
      <c r="R2332">
        <v>6</v>
      </c>
      <c r="S2332">
        <v>0</v>
      </c>
      <c r="T2332">
        <v>0</v>
      </c>
      <c r="V2332" t="s">
        <v>1387</v>
      </c>
      <c r="W2332">
        <v>3</v>
      </c>
      <c r="X2332" s="68">
        <v>42354</v>
      </c>
      <c r="Y2332" s="68">
        <v>36525</v>
      </c>
      <c r="Z2332">
        <v>0</v>
      </c>
      <c r="AA2332">
        <v>56</v>
      </c>
      <c r="AB2332" t="s">
        <v>426</v>
      </c>
      <c r="AE2332" t="s">
        <v>389</v>
      </c>
      <c r="AF2332">
        <v>30000</v>
      </c>
    </row>
    <row r="2333" spans="1:32" x14ac:dyDescent="0.25">
      <c r="A2333" t="s">
        <v>1011</v>
      </c>
      <c r="B2333" t="s">
        <v>426</v>
      </c>
      <c r="C2333" s="158" t="str">
        <f t="shared" si="36"/>
        <v>1113185</v>
      </c>
      <c r="D2333">
        <v>111318</v>
      </c>
      <c r="F2333">
        <v>12</v>
      </c>
      <c r="H2333" t="s">
        <v>397</v>
      </c>
      <c r="I2333">
        <v>1020852</v>
      </c>
      <c r="J2333">
        <v>0</v>
      </c>
      <c r="K2333">
        <v>0</v>
      </c>
      <c r="L2333">
        <v>0</v>
      </c>
      <c r="M2333">
        <v>0</v>
      </c>
      <c r="N2333">
        <v>9020240</v>
      </c>
      <c r="O2333">
        <v>5</v>
      </c>
      <c r="P2333" t="s">
        <v>1012</v>
      </c>
      <c r="Q2333">
        <v>1005</v>
      </c>
      <c r="R2333">
        <v>6</v>
      </c>
      <c r="S2333">
        <v>0</v>
      </c>
      <c r="T2333">
        <v>0</v>
      </c>
      <c r="V2333" t="s">
        <v>1387</v>
      </c>
      <c r="W2333">
        <v>3</v>
      </c>
      <c r="X2333" s="68">
        <v>42354</v>
      </c>
      <c r="Y2333" s="68">
        <v>36525</v>
      </c>
      <c r="Z2333">
        <v>0</v>
      </c>
      <c r="AA2333">
        <v>56</v>
      </c>
      <c r="AB2333" t="s">
        <v>426</v>
      </c>
      <c r="AE2333" t="s">
        <v>389</v>
      </c>
      <c r="AF2333">
        <v>30000</v>
      </c>
    </row>
    <row r="2334" spans="1:32" x14ac:dyDescent="0.25">
      <c r="A2334" t="s">
        <v>1013</v>
      </c>
      <c r="B2334" t="s">
        <v>448</v>
      </c>
      <c r="C2334" s="158" t="str">
        <f t="shared" si="36"/>
        <v>1113211</v>
      </c>
      <c r="D2334">
        <v>111321</v>
      </c>
      <c r="F2334">
        <v>12</v>
      </c>
      <c r="G2334">
        <v>7690</v>
      </c>
      <c r="I2334">
        <v>1020861</v>
      </c>
      <c r="J2334">
        <v>0</v>
      </c>
      <c r="K2334">
        <v>0</v>
      </c>
      <c r="L2334">
        <v>0</v>
      </c>
      <c r="M2334">
        <v>0</v>
      </c>
      <c r="N2334">
        <v>9020234</v>
      </c>
      <c r="O2334">
        <v>1</v>
      </c>
      <c r="P2334" t="s">
        <v>1014</v>
      </c>
      <c r="Q2334">
        <v>1005</v>
      </c>
      <c r="R2334">
        <v>6</v>
      </c>
      <c r="S2334">
        <v>0</v>
      </c>
      <c r="T2334">
        <v>0</v>
      </c>
      <c r="V2334" t="s">
        <v>1387</v>
      </c>
      <c r="W2334">
        <v>3</v>
      </c>
      <c r="X2334" s="68">
        <v>42354</v>
      </c>
      <c r="Y2334" s="68">
        <v>36525</v>
      </c>
      <c r="Z2334">
        <v>0</v>
      </c>
      <c r="AA2334">
        <v>55</v>
      </c>
      <c r="AB2334" t="s">
        <v>448</v>
      </c>
      <c r="AE2334" t="s">
        <v>389</v>
      </c>
      <c r="AF2334">
        <v>30000</v>
      </c>
    </row>
    <row r="2335" spans="1:32" x14ac:dyDescent="0.25">
      <c r="A2335" t="s">
        <v>1013</v>
      </c>
      <c r="B2335" t="s">
        <v>448</v>
      </c>
      <c r="C2335" s="158" t="str">
        <f t="shared" si="36"/>
        <v>1113212</v>
      </c>
      <c r="D2335">
        <v>111321</v>
      </c>
      <c r="F2335">
        <v>12</v>
      </c>
      <c r="G2335">
        <v>8200</v>
      </c>
      <c r="I2335">
        <v>1020862</v>
      </c>
      <c r="J2335">
        <v>0</v>
      </c>
      <c r="K2335">
        <v>0</v>
      </c>
      <c r="L2335">
        <v>0</v>
      </c>
      <c r="M2335">
        <v>0</v>
      </c>
      <c r="N2335">
        <v>9020234</v>
      </c>
      <c r="O2335">
        <v>2</v>
      </c>
      <c r="P2335" t="s">
        <v>1014</v>
      </c>
      <c r="Q2335">
        <v>1005</v>
      </c>
      <c r="R2335">
        <v>6</v>
      </c>
      <c r="S2335">
        <v>0</v>
      </c>
      <c r="T2335">
        <v>0</v>
      </c>
      <c r="V2335" t="s">
        <v>1387</v>
      </c>
      <c r="W2335">
        <v>3</v>
      </c>
      <c r="X2335" s="68">
        <v>42354</v>
      </c>
      <c r="Y2335" s="68">
        <v>36525</v>
      </c>
      <c r="Z2335">
        <v>0</v>
      </c>
      <c r="AA2335">
        <v>55</v>
      </c>
      <c r="AB2335" t="s">
        <v>448</v>
      </c>
      <c r="AE2335" t="s">
        <v>389</v>
      </c>
      <c r="AF2335">
        <v>30000</v>
      </c>
    </row>
    <row r="2336" spans="1:32" x14ac:dyDescent="0.25">
      <c r="A2336" t="s">
        <v>1013</v>
      </c>
      <c r="B2336" t="s">
        <v>448</v>
      </c>
      <c r="C2336" s="158" t="str">
        <f t="shared" si="36"/>
        <v>1113213</v>
      </c>
      <c r="D2336">
        <v>111321</v>
      </c>
      <c r="F2336">
        <v>12</v>
      </c>
      <c r="G2336">
        <v>9225</v>
      </c>
      <c r="I2336">
        <v>1020863</v>
      </c>
      <c r="J2336">
        <v>0</v>
      </c>
      <c r="K2336">
        <v>0</v>
      </c>
      <c r="L2336">
        <v>0</v>
      </c>
      <c r="M2336">
        <v>0</v>
      </c>
      <c r="N2336">
        <v>9020234</v>
      </c>
      <c r="O2336">
        <v>3</v>
      </c>
      <c r="P2336" t="s">
        <v>1014</v>
      </c>
      <c r="Q2336">
        <v>1005</v>
      </c>
      <c r="R2336">
        <v>6</v>
      </c>
      <c r="S2336">
        <v>0</v>
      </c>
      <c r="T2336">
        <v>0</v>
      </c>
      <c r="V2336" t="s">
        <v>1387</v>
      </c>
      <c r="W2336">
        <v>3</v>
      </c>
      <c r="X2336" s="68">
        <v>42354</v>
      </c>
      <c r="Y2336" s="68">
        <v>36525</v>
      </c>
      <c r="Z2336">
        <v>0</v>
      </c>
      <c r="AA2336">
        <v>55</v>
      </c>
      <c r="AB2336" t="s">
        <v>448</v>
      </c>
      <c r="AE2336" t="s">
        <v>389</v>
      </c>
      <c r="AF2336">
        <v>30000</v>
      </c>
    </row>
    <row r="2337" spans="1:32" x14ac:dyDescent="0.25">
      <c r="A2337" t="s">
        <v>1013</v>
      </c>
      <c r="B2337" t="s">
        <v>448</v>
      </c>
      <c r="C2337" s="158" t="str">
        <f t="shared" si="36"/>
        <v>1113214</v>
      </c>
      <c r="D2337">
        <v>111321</v>
      </c>
      <c r="F2337">
        <v>12</v>
      </c>
      <c r="G2337">
        <v>9740</v>
      </c>
      <c r="I2337">
        <v>1020864</v>
      </c>
      <c r="J2337">
        <v>0</v>
      </c>
      <c r="K2337">
        <v>0</v>
      </c>
      <c r="L2337">
        <v>0</v>
      </c>
      <c r="M2337">
        <v>0</v>
      </c>
      <c r="N2337">
        <v>9020234</v>
      </c>
      <c r="O2337">
        <v>4</v>
      </c>
      <c r="P2337" t="s">
        <v>1014</v>
      </c>
      <c r="Q2337">
        <v>1005</v>
      </c>
      <c r="R2337">
        <v>6</v>
      </c>
      <c r="S2337">
        <v>0</v>
      </c>
      <c r="T2337">
        <v>0</v>
      </c>
      <c r="V2337" t="s">
        <v>1387</v>
      </c>
      <c r="W2337">
        <v>3</v>
      </c>
      <c r="X2337" s="68">
        <v>42354</v>
      </c>
      <c r="Y2337" s="68">
        <v>36525</v>
      </c>
      <c r="Z2337">
        <v>0</v>
      </c>
      <c r="AA2337">
        <v>55</v>
      </c>
      <c r="AB2337" t="s">
        <v>448</v>
      </c>
      <c r="AE2337" t="s">
        <v>389</v>
      </c>
      <c r="AF2337">
        <v>30000</v>
      </c>
    </row>
    <row r="2338" spans="1:32" x14ac:dyDescent="0.25">
      <c r="A2338" t="s">
        <v>1013</v>
      </c>
      <c r="B2338" t="s">
        <v>448</v>
      </c>
      <c r="C2338" s="158" t="str">
        <f t="shared" si="36"/>
        <v>1113215</v>
      </c>
      <c r="D2338">
        <v>111321</v>
      </c>
      <c r="F2338">
        <v>12</v>
      </c>
      <c r="G2338">
        <v>10250</v>
      </c>
      <c r="I2338">
        <v>1020865</v>
      </c>
      <c r="J2338">
        <v>0</v>
      </c>
      <c r="K2338">
        <v>0</v>
      </c>
      <c r="L2338">
        <v>0</v>
      </c>
      <c r="M2338">
        <v>0</v>
      </c>
      <c r="N2338">
        <v>9020234</v>
      </c>
      <c r="O2338">
        <v>5</v>
      </c>
      <c r="P2338" t="s">
        <v>1014</v>
      </c>
      <c r="Q2338">
        <v>1005</v>
      </c>
      <c r="R2338">
        <v>6</v>
      </c>
      <c r="S2338">
        <v>0</v>
      </c>
      <c r="T2338">
        <v>0</v>
      </c>
      <c r="V2338" t="s">
        <v>1387</v>
      </c>
      <c r="W2338">
        <v>3</v>
      </c>
      <c r="X2338" s="68">
        <v>42354</v>
      </c>
      <c r="Y2338" s="68">
        <v>36525</v>
      </c>
      <c r="Z2338">
        <v>0</v>
      </c>
      <c r="AA2338">
        <v>55</v>
      </c>
      <c r="AB2338" t="s">
        <v>448</v>
      </c>
      <c r="AE2338" t="s">
        <v>389</v>
      </c>
      <c r="AF2338">
        <v>30000</v>
      </c>
    </row>
    <row r="2339" spans="1:32" x14ac:dyDescent="0.25">
      <c r="A2339" t="s">
        <v>1015</v>
      </c>
      <c r="B2339" t="s">
        <v>387</v>
      </c>
      <c r="C2339" s="158" t="str">
        <f t="shared" si="36"/>
        <v>1113221</v>
      </c>
      <c r="D2339">
        <v>111322</v>
      </c>
      <c r="F2339">
        <v>12</v>
      </c>
      <c r="G2339">
        <v>310</v>
      </c>
      <c r="I2339">
        <v>1020869</v>
      </c>
      <c r="J2339">
        <v>0</v>
      </c>
      <c r="K2339">
        <v>0</v>
      </c>
      <c r="L2339">
        <v>0</v>
      </c>
      <c r="M2339">
        <v>0</v>
      </c>
      <c r="N2339">
        <v>9020234</v>
      </c>
      <c r="O2339">
        <v>1</v>
      </c>
      <c r="P2339" t="s">
        <v>1016</v>
      </c>
      <c r="Q2339">
        <v>1005</v>
      </c>
      <c r="R2339">
        <v>6</v>
      </c>
      <c r="S2339">
        <v>0</v>
      </c>
      <c r="T2339">
        <v>0</v>
      </c>
      <c r="V2339" t="s">
        <v>1387</v>
      </c>
      <c r="W2339">
        <v>3</v>
      </c>
      <c r="X2339" s="68">
        <v>42354</v>
      </c>
      <c r="Y2339" s="68">
        <v>36525</v>
      </c>
      <c r="Z2339">
        <v>0</v>
      </c>
      <c r="AA2339">
        <v>150</v>
      </c>
      <c r="AB2339" t="s">
        <v>387</v>
      </c>
      <c r="AE2339" t="s">
        <v>389</v>
      </c>
      <c r="AF2339">
        <v>30000</v>
      </c>
    </row>
    <row r="2340" spans="1:32" x14ac:dyDescent="0.25">
      <c r="A2340" t="s">
        <v>1605</v>
      </c>
      <c r="B2340" t="s">
        <v>451</v>
      </c>
      <c r="C2340" s="158" t="str">
        <f t="shared" si="36"/>
        <v>1111574</v>
      </c>
      <c r="D2340">
        <v>111157</v>
      </c>
      <c r="F2340">
        <v>12</v>
      </c>
      <c r="G2340">
        <v>1680</v>
      </c>
      <c r="I2340">
        <v>1020446</v>
      </c>
      <c r="J2340">
        <v>0</v>
      </c>
      <c r="K2340">
        <v>0</v>
      </c>
      <c r="L2340">
        <v>0</v>
      </c>
      <c r="M2340">
        <v>0</v>
      </c>
      <c r="N2340">
        <v>9020207</v>
      </c>
      <c r="O2340">
        <v>4</v>
      </c>
      <c r="P2340" t="s">
        <v>1606</v>
      </c>
      <c r="Q2340">
        <v>1004</v>
      </c>
      <c r="R2340">
        <v>6</v>
      </c>
      <c r="S2340">
        <v>0</v>
      </c>
      <c r="T2340">
        <v>0</v>
      </c>
      <c r="V2340" t="s">
        <v>1387</v>
      </c>
      <c r="W2340">
        <v>3</v>
      </c>
      <c r="X2340" s="68">
        <v>42354</v>
      </c>
      <c r="Y2340" s="68">
        <v>36525</v>
      </c>
      <c r="Z2340">
        <v>0</v>
      </c>
      <c r="AA2340">
        <v>13</v>
      </c>
      <c r="AB2340" t="s">
        <v>451</v>
      </c>
      <c r="AE2340" t="s">
        <v>1411</v>
      </c>
      <c r="AF2340">
        <v>30000</v>
      </c>
    </row>
    <row r="2341" spans="1:32" x14ac:dyDescent="0.25">
      <c r="A2341" t="s">
        <v>1605</v>
      </c>
      <c r="B2341" t="s">
        <v>451</v>
      </c>
      <c r="C2341" s="158" t="str">
        <f t="shared" si="36"/>
        <v>1111575</v>
      </c>
      <c r="D2341">
        <v>111157</v>
      </c>
      <c r="F2341">
        <v>12</v>
      </c>
      <c r="G2341">
        <v>1945</v>
      </c>
      <c r="I2341">
        <v>1020447</v>
      </c>
      <c r="J2341">
        <v>0</v>
      </c>
      <c r="K2341">
        <v>0</v>
      </c>
      <c r="L2341">
        <v>0</v>
      </c>
      <c r="M2341">
        <v>0</v>
      </c>
      <c r="N2341">
        <v>9020207</v>
      </c>
      <c r="O2341">
        <v>5</v>
      </c>
      <c r="P2341" t="s">
        <v>1606</v>
      </c>
      <c r="Q2341">
        <v>1004</v>
      </c>
      <c r="R2341">
        <v>6</v>
      </c>
      <c r="S2341">
        <v>0</v>
      </c>
      <c r="T2341">
        <v>0</v>
      </c>
      <c r="V2341" t="s">
        <v>1387</v>
      </c>
      <c r="W2341">
        <v>3</v>
      </c>
      <c r="X2341" s="68">
        <v>42354</v>
      </c>
      <c r="Y2341" s="68">
        <v>36525</v>
      </c>
      <c r="Z2341">
        <v>0</v>
      </c>
      <c r="AA2341">
        <v>13</v>
      </c>
      <c r="AB2341" t="s">
        <v>451</v>
      </c>
      <c r="AE2341" t="s">
        <v>1411</v>
      </c>
      <c r="AF2341">
        <v>30000</v>
      </c>
    </row>
    <row r="2342" spans="1:32" x14ac:dyDescent="0.25">
      <c r="A2342" t="s">
        <v>1607</v>
      </c>
      <c r="B2342" t="s">
        <v>454</v>
      </c>
      <c r="C2342" s="158" t="str">
        <f t="shared" si="36"/>
        <v>1111581</v>
      </c>
      <c r="D2342">
        <v>111158</v>
      </c>
      <c r="F2342">
        <v>12</v>
      </c>
      <c r="G2342">
        <v>6750</v>
      </c>
      <c r="I2342">
        <v>1020448</v>
      </c>
      <c r="J2342">
        <v>0</v>
      </c>
      <c r="K2342">
        <v>0</v>
      </c>
      <c r="L2342">
        <v>0</v>
      </c>
      <c r="M2342">
        <v>0</v>
      </c>
      <c r="N2342">
        <v>9020207</v>
      </c>
      <c r="O2342">
        <v>1</v>
      </c>
      <c r="P2342" t="s">
        <v>1608</v>
      </c>
      <c r="Q2342">
        <v>1004</v>
      </c>
      <c r="R2342">
        <v>6</v>
      </c>
      <c r="S2342">
        <v>0</v>
      </c>
      <c r="T2342">
        <v>0</v>
      </c>
      <c r="V2342" t="s">
        <v>1387</v>
      </c>
      <c r="W2342">
        <v>3</v>
      </c>
      <c r="X2342" s="68">
        <v>42354</v>
      </c>
      <c r="Y2342" s="68">
        <v>36525</v>
      </c>
      <c r="Z2342">
        <v>0</v>
      </c>
      <c r="AA2342">
        <v>58</v>
      </c>
      <c r="AB2342" t="s">
        <v>454</v>
      </c>
      <c r="AE2342" t="s">
        <v>1411</v>
      </c>
      <c r="AF2342">
        <v>30000</v>
      </c>
    </row>
    <row r="2343" spans="1:32" x14ac:dyDescent="0.25">
      <c r="A2343" t="s">
        <v>1607</v>
      </c>
      <c r="B2343" t="s">
        <v>454</v>
      </c>
      <c r="C2343" s="158" t="str">
        <f t="shared" si="36"/>
        <v>1111582</v>
      </c>
      <c r="D2343">
        <v>111158</v>
      </c>
      <c r="F2343">
        <v>12</v>
      </c>
      <c r="G2343">
        <v>8000</v>
      </c>
      <c r="I2343">
        <v>1020449</v>
      </c>
      <c r="J2343">
        <v>0</v>
      </c>
      <c r="K2343">
        <v>0</v>
      </c>
      <c r="L2343">
        <v>0</v>
      </c>
      <c r="M2343">
        <v>0</v>
      </c>
      <c r="N2343">
        <v>9020207</v>
      </c>
      <c r="O2343">
        <v>2</v>
      </c>
      <c r="P2343" t="s">
        <v>1608</v>
      </c>
      <c r="Q2343">
        <v>1004</v>
      </c>
      <c r="R2343">
        <v>6</v>
      </c>
      <c r="S2343">
        <v>0</v>
      </c>
      <c r="T2343">
        <v>0</v>
      </c>
      <c r="V2343" t="s">
        <v>1387</v>
      </c>
      <c r="W2343">
        <v>3</v>
      </c>
      <c r="X2343" s="68">
        <v>42354</v>
      </c>
      <c r="Y2343" s="68">
        <v>36525</v>
      </c>
      <c r="Z2343">
        <v>0</v>
      </c>
      <c r="AA2343">
        <v>58</v>
      </c>
      <c r="AB2343" t="s">
        <v>454</v>
      </c>
      <c r="AE2343" t="s">
        <v>1411</v>
      </c>
      <c r="AF2343">
        <v>30000</v>
      </c>
    </row>
    <row r="2344" spans="1:32" x14ac:dyDescent="0.25">
      <c r="A2344" t="s">
        <v>1607</v>
      </c>
      <c r="B2344" t="s">
        <v>454</v>
      </c>
      <c r="C2344" s="158" t="str">
        <f t="shared" si="36"/>
        <v>1111583</v>
      </c>
      <c r="D2344">
        <v>111158</v>
      </c>
      <c r="F2344">
        <v>12</v>
      </c>
      <c r="G2344">
        <v>9250</v>
      </c>
      <c r="I2344">
        <v>1020450</v>
      </c>
      <c r="J2344">
        <v>0</v>
      </c>
      <c r="K2344">
        <v>0</v>
      </c>
      <c r="L2344">
        <v>0</v>
      </c>
      <c r="M2344">
        <v>0</v>
      </c>
      <c r="N2344">
        <v>9020207</v>
      </c>
      <c r="O2344">
        <v>3</v>
      </c>
      <c r="P2344" t="s">
        <v>1608</v>
      </c>
      <c r="Q2344">
        <v>1004</v>
      </c>
      <c r="R2344">
        <v>6</v>
      </c>
      <c r="S2344">
        <v>0</v>
      </c>
      <c r="T2344">
        <v>0</v>
      </c>
      <c r="V2344" t="s">
        <v>1387</v>
      </c>
      <c r="W2344">
        <v>3</v>
      </c>
      <c r="X2344" s="68">
        <v>42354</v>
      </c>
      <c r="Y2344" s="68">
        <v>36525</v>
      </c>
      <c r="Z2344">
        <v>0</v>
      </c>
      <c r="AA2344">
        <v>58</v>
      </c>
      <c r="AB2344" t="s">
        <v>454</v>
      </c>
      <c r="AE2344" t="s">
        <v>1411</v>
      </c>
      <c r="AF2344">
        <v>30000</v>
      </c>
    </row>
    <row r="2345" spans="1:32" x14ac:dyDescent="0.25">
      <c r="A2345" t="s">
        <v>1607</v>
      </c>
      <c r="B2345" t="s">
        <v>454</v>
      </c>
      <c r="C2345" s="158" t="str">
        <f t="shared" si="36"/>
        <v>1111584</v>
      </c>
      <c r="D2345">
        <v>111158</v>
      </c>
      <c r="F2345">
        <v>12</v>
      </c>
      <c r="G2345">
        <v>8400</v>
      </c>
      <c r="I2345">
        <v>1020451</v>
      </c>
      <c r="J2345">
        <v>0</v>
      </c>
      <c r="K2345">
        <v>0</v>
      </c>
      <c r="L2345">
        <v>0</v>
      </c>
      <c r="M2345">
        <v>0</v>
      </c>
      <c r="N2345">
        <v>9020207</v>
      </c>
      <c r="O2345">
        <v>4</v>
      </c>
      <c r="P2345" t="s">
        <v>1608</v>
      </c>
      <c r="Q2345">
        <v>1004</v>
      </c>
      <c r="R2345">
        <v>6</v>
      </c>
      <c r="S2345">
        <v>0</v>
      </c>
      <c r="T2345">
        <v>0</v>
      </c>
      <c r="V2345" t="s">
        <v>1387</v>
      </c>
      <c r="W2345">
        <v>3</v>
      </c>
      <c r="X2345" s="68">
        <v>42354</v>
      </c>
      <c r="Y2345" s="68">
        <v>36525</v>
      </c>
      <c r="Z2345">
        <v>0</v>
      </c>
      <c r="AA2345">
        <v>58</v>
      </c>
      <c r="AB2345" t="s">
        <v>454</v>
      </c>
      <c r="AE2345" t="s">
        <v>1411</v>
      </c>
      <c r="AF2345">
        <v>30000</v>
      </c>
    </row>
    <row r="2346" spans="1:32" x14ac:dyDescent="0.25">
      <c r="A2346" t="s">
        <v>1607</v>
      </c>
      <c r="B2346" t="s">
        <v>454</v>
      </c>
      <c r="C2346" s="158" t="str">
        <f t="shared" si="36"/>
        <v>1111585</v>
      </c>
      <c r="D2346">
        <v>111158</v>
      </c>
      <c r="F2346">
        <v>12</v>
      </c>
      <c r="G2346">
        <v>9725</v>
      </c>
      <c r="I2346">
        <v>1020452</v>
      </c>
      <c r="J2346">
        <v>0</v>
      </c>
      <c r="K2346">
        <v>0</v>
      </c>
      <c r="L2346">
        <v>0</v>
      </c>
      <c r="M2346">
        <v>0</v>
      </c>
      <c r="N2346">
        <v>9020207</v>
      </c>
      <c r="O2346">
        <v>5</v>
      </c>
      <c r="P2346" t="s">
        <v>1608</v>
      </c>
      <c r="Q2346">
        <v>1004</v>
      </c>
      <c r="R2346">
        <v>6</v>
      </c>
      <c r="S2346">
        <v>0</v>
      </c>
      <c r="T2346">
        <v>0</v>
      </c>
      <c r="V2346" t="s">
        <v>1387</v>
      </c>
      <c r="W2346">
        <v>3</v>
      </c>
      <c r="X2346" s="68">
        <v>42354</v>
      </c>
      <c r="Y2346" s="68">
        <v>36525</v>
      </c>
      <c r="Z2346">
        <v>0</v>
      </c>
      <c r="AA2346">
        <v>58</v>
      </c>
      <c r="AB2346" t="s">
        <v>454</v>
      </c>
      <c r="AE2346" t="s">
        <v>1411</v>
      </c>
      <c r="AF2346">
        <v>30000</v>
      </c>
    </row>
    <row r="2347" spans="1:32" x14ac:dyDescent="0.25">
      <c r="A2347" t="s">
        <v>1609</v>
      </c>
      <c r="B2347" t="s">
        <v>865</v>
      </c>
      <c r="C2347" s="158" t="str">
        <f t="shared" si="36"/>
        <v>1111591</v>
      </c>
      <c r="D2347">
        <v>111159</v>
      </c>
      <c r="F2347">
        <v>12</v>
      </c>
      <c r="H2347" t="s">
        <v>397</v>
      </c>
      <c r="I2347">
        <v>1020453</v>
      </c>
      <c r="J2347">
        <v>0</v>
      </c>
      <c r="K2347">
        <v>0</v>
      </c>
      <c r="L2347">
        <v>0</v>
      </c>
      <c r="M2347">
        <v>0</v>
      </c>
      <c r="N2347">
        <v>9020207</v>
      </c>
      <c r="O2347">
        <v>1</v>
      </c>
      <c r="P2347" t="s">
        <v>1610</v>
      </c>
      <c r="Q2347">
        <v>1004</v>
      </c>
      <c r="R2347">
        <v>6</v>
      </c>
      <c r="S2347">
        <v>0</v>
      </c>
      <c r="T2347">
        <v>0</v>
      </c>
      <c r="V2347" t="s">
        <v>1387</v>
      </c>
      <c r="W2347">
        <v>3</v>
      </c>
      <c r="X2347" s="68">
        <v>42354</v>
      </c>
      <c r="Y2347" s="68">
        <v>36525</v>
      </c>
      <c r="Z2347">
        <v>0</v>
      </c>
      <c r="AA2347">
        <v>31</v>
      </c>
      <c r="AB2347" t="s">
        <v>865</v>
      </c>
      <c r="AE2347" t="s">
        <v>1411</v>
      </c>
      <c r="AF2347">
        <v>30000</v>
      </c>
    </row>
    <row r="2348" spans="1:32" x14ac:dyDescent="0.25">
      <c r="A2348" t="s">
        <v>1609</v>
      </c>
      <c r="B2348" t="s">
        <v>865</v>
      </c>
      <c r="C2348" s="158" t="str">
        <f t="shared" si="36"/>
        <v>1111592</v>
      </c>
      <c r="D2348">
        <v>111159</v>
      </c>
      <c r="F2348">
        <v>12</v>
      </c>
      <c r="H2348" t="s">
        <v>397</v>
      </c>
      <c r="I2348">
        <v>1020454</v>
      </c>
      <c r="J2348">
        <v>0</v>
      </c>
      <c r="K2348">
        <v>0</v>
      </c>
      <c r="L2348">
        <v>0</v>
      </c>
      <c r="M2348">
        <v>0</v>
      </c>
      <c r="N2348">
        <v>9020207</v>
      </c>
      <c r="O2348">
        <v>2</v>
      </c>
      <c r="P2348" t="s">
        <v>1610</v>
      </c>
      <c r="Q2348">
        <v>1004</v>
      </c>
      <c r="R2348">
        <v>6</v>
      </c>
      <c r="S2348">
        <v>0</v>
      </c>
      <c r="T2348">
        <v>0</v>
      </c>
      <c r="V2348" t="s">
        <v>1387</v>
      </c>
      <c r="W2348">
        <v>3</v>
      </c>
      <c r="X2348" s="68">
        <v>42354</v>
      </c>
      <c r="Y2348" s="68">
        <v>36525</v>
      </c>
      <c r="Z2348">
        <v>0</v>
      </c>
      <c r="AA2348">
        <v>31</v>
      </c>
      <c r="AB2348" t="s">
        <v>865</v>
      </c>
      <c r="AE2348" t="s">
        <v>1411</v>
      </c>
      <c r="AF2348">
        <v>30000</v>
      </c>
    </row>
    <row r="2349" spans="1:32" x14ac:dyDescent="0.25">
      <c r="A2349" t="s">
        <v>1609</v>
      </c>
      <c r="B2349" t="s">
        <v>865</v>
      </c>
      <c r="C2349" s="158" t="str">
        <f t="shared" si="36"/>
        <v>1111593</v>
      </c>
      <c r="D2349">
        <v>111159</v>
      </c>
      <c r="F2349">
        <v>12</v>
      </c>
      <c r="H2349" t="s">
        <v>397</v>
      </c>
      <c r="I2349">
        <v>1020455</v>
      </c>
      <c r="J2349">
        <v>0</v>
      </c>
      <c r="K2349">
        <v>0</v>
      </c>
      <c r="L2349">
        <v>0</v>
      </c>
      <c r="M2349">
        <v>0</v>
      </c>
      <c r="N2349">
        <v>9020207</v>
      </c>
      <c r="O2349">
        <v>3</v>
      </c>
      <c r="P2349" t="s">
        <v>1610</v>
      </c>
      <c r="Q2349">
        <v>1004</v>
      </c>
      <c r="R2349">
        <v>6</v>
      </c>
      <c r="S2349">
        <v>0</v>
      </c>
      <c r="T2349">
        <v>0</v>
      </c>
      <c r="V2349" t="s">
        <v>1387</v>
      </c>
      <c r="W2349">
        <v>3</v>
      </c>
      <c r="X2349" s="68">
        <v>42354</v>
      </c>
      <c r="Y2349" s="68">
        <v>36525</v>
      </c>
      <c r="Z2349">
        <v>0</v>
      </c>
      <c r="AA2349">
        <v>31</v>
      </c>
      <c r="AB2349" t="s">
        <v>865</v>
      </c>
      <c r="AE2349" t="s">
        <v>1411</v>
      </c>
      <c r="AF2349">
        <v>30000</v>
      </c>
    </row>
    <row r="2350" spans="1:32" x14ac:dyDescent="0.25">
      <c r="A2350" t="s">
        <v>1609</v>
      </c>
      <c r="B2350" t="s">
        <v>865</v>
      </c>
      <c r="C2350" s="158" t="str">
        <f t="shared" si="36"/>
        <v>1111594</v>
      </c>
      <c r="D2350">
        <v>111159</v>
      </c>
      <c r="F2350">
        <v>12</v>
      </c>
      <c r="H2350" t="s">
        <v>397</v>
      </c>
      <c r="I2350">
        <v>1020456</v>
      </c>
      <c r="J2350">
        <v>0</v>
      </c>
      <c r="K2350">
        <v>0</v>
      </c>
      <c r="L2350">
        <v>0</v>
      </c>
      <c r="M2350">
        <v>0</v>
      </c>
      <c r="N2350">
        <v>9020207</v>
      </c>
      <c r="O2350">
        <v>4</v>
      </c>
      <c r="P2350" t="s">
        <v>1610</v>
      </c>
      <c r="Q2350">
        <v>1004</v>
      </c>
      <c r="R2350">
        <v>6</v>
      </c>
      <c r="S2350">
        <v>0</v>
      </c>
      <c r="T2350">
        <v>0</v>
      </c>
      <c r="V2350" t="s">
        <v>1387</v>
      </c>
      <c r="W2350">
        <v>3</v>
      </c>
      <c r="X2350" s="68">
        <v>42354</v>
      </c>
      <c r="Y2350" s="68">
        <v>36525</v>
      </c>
      <c r="Z2350">
        <v>0</v>
      </c>
      <c r="AA2350">
        <v>31</v>
      </c>
      <c r="AB2350" t="s">
        <v>865</v>
      </c>
      <c r="AE2350" t="s">
        <v>1411</v>
      </c>
      <c r="AF2350">
        <v>30000</v>
      </c>
    </row>
    <row r="2351" spans="1:32" x14ac:dyDescent="0.25">
      <c r="A2351" t="s">
        <v>1609</v>
      </c>
      <c r="B2351" t="s">
        <v>865</v>
      </c>
      <c r="C2351" s="158" t="str">
        <f t="shared" si="36"/>
        <v>1111595</v>
      </c>
      <c r="D2351">
        <v>111159</v>
      </c>
      <c r="F2351">
        <v>12</v>
      </c>
      <c r="H2351" t="s">
        <v>397</v>
      </c>
      <c r="I2351">
        <v>1020457</v>
      </c>
      <c r="J2351">
        <v>0</v>
      </c>
      <c r="K2351">
        <v>0</v>
      </c>
      <c r="L2351">
        <v>0</v>
      </c>
      <c r="M2351">
        <v>0</v>
      </c>
      <c r="N2351">
        <v>9020207</v>
      </c>
      <c r="O2351">
        <v>5</v>
      </c>
      <c r="P2351" t="s">
        <v>1610</v>
      </c>
      <c r="Q2351">
        <v>1004</v>
      </c>
      <c r="R2351">
        <v>6</v>
      </c>
      <c r="S2351">
        <v>0</v>
      </c>
      <c r="T2351">
        <v>0</v>
      </c>
      <c r="V2351" t="s">
        <v>1387</v>
      </c>
      <c r="W2351">
        <v>3</v>
      </c>
      <c r="X2351" s="68">
        <v>42354</v>
      </c>
      <c r="Y2351" s="68">
        <v>36525</v>
      </c>
      <c r="Z2351">
        <v>0</v>
      </c>
      <c r="AA2351">
        <v>31</v>
      </c>
      <c r="AB2351" t="s">
        <v>865</v>
      </c>
      <c r="AE2351" t="s">
        <v>1411</v>
      </c>
      <c r="AF2351">
        <v>30000</v>
      </c>
    </row>
    <row r="2352" spans="1:32" x14ac:dyDescent="0.25">
      <c r="A2352" t="s">
        <v>1017</v>
      </c>
      <c r="B2352" t="s">
        <v>404</v>
      </c>
      <c r="C2352" s="158" t="str">
        <f t="shared" si="36"/>
        <v>1111601</v>
      </c>
      <c r="D2352">
        <v>111160</v>
      </c>
      <c r="F2352">
        <v>12</v>
      </c>
      <c r="H2352" t="s">
        <v>397</v>
      </c>
      <c r="I2352">
        <v>1020458</v>
      </c>
      <c r="J2352">
        <v>0</v>
      </c>
      <c r="K2352">
        <v>0</v>
      </c>
      <c r="L2352">
        <v>0</v>
      </c>
      <c r="M2352">
        <v>0</v>
      </c>
      <c r="N2352">
        <v>9020240</v>
      </c>
      <c r="O2352">
        <v>1</v>
      </c>
      <c r="P2352" t="s">
        <v>1018</v>
      </c>
      <c r="Q2352">
        <v>1005</v>
      </c>
      <c r="R2352">
        <v>6</v>
      </c>
      <c r="S2352">
        <v>0</v>
      </c>
      <c r="T2352">
        <v>0</v>
      </c>
      <c r="V2352" t="s">
        <v>1387</v>
      </c>
      <c r="W2352">
        <v>3</v>
      </c>
      <c r="X2352" s="68">
        <v>42354</v>
      </c>
      <c r="Y2352" s="68">
        <v>36525</v>
      </c>
      <c r="Z2352">
        <v>0</v>
      </c>
      <c r="AA2352">
        <v>21</v>
      </c>
      <c r="AB2352" t="s">
        <v>404</v>
      </c>
      <c r="AE2352" t="s">
        <v>431</v>
      </c>
      <c r="AF2352">
        <v>30000</v>
      </c>
    </row>
    <row r="2353" spans="1:32" x14ac:dyDescent="0.25">
      <c r="A2353" t="s">
        <v>1017</v>
      </c>
      <c r="B2353" t="s">
        <v>404</v>
      </c>
      <c r="C2353" s="158" t="str">
        <f t="shared" si="36"/>
        <v>1111602</v>
      </c>
      <c r="D2353">
        <v>111160</v>
      </c>
      <c r="F2353">
        <v>12</v>
      </c>
      <c r="H2353" t="s">
        <v>397</v>
      </c>
      <c r="I2353">
        <v>1020459</v>
      </c>
      <c r="J2353">
        <v>0</v>
      </c>
      <c r="K2353">
        <v>0</v>
      </c>
      <c r="L2353">
        <v>0</v>
      </c>
      <c r="M2353">
        <v>0</v>
      </c>
      <c r="N2353">
        <v>9020240</v>
      </c>
      <c r="O2353">
        <v>2</v>
      </c>
      <c r="P2353" t="s">
        <v>1018</v>
      </c>
      <c r="Q2353">
        <v>1005</v>
      </c>
      <c r="R2353">
        <v>6</v>
      </c>
      <c r="S2353">
        <v>0</v>
      </c>
      <c r="T2353">
        <v>0</v>
      </c>
      <c r="V2353" t="s">
        <v>1387</v>
      </c>
      <c r="W2353">
        <v>3</v>
      </c>
      <c r="X2353" s="68">
        <v>42354</v>
      </c>
      <c r="Y2353" s="68">
        <v>36525</v>
      </c>
      <c r="Z2353">
        <v>0</v>
      </c>
      <c r="AA2353">
        <v>21</v>
      </c>
      <c r="AB2353" t="s">
        <v>404</v>
      </c>
      <c r="AE2353" t="s">
        <v>431</v>
      </c>
      <c r="AF2353">
        <v>30000</v>
      </c>
    </row>
    <row r="2354" spans="1:32" x14ac:dyDescent="0.25">
      <c r="A2354" t="s">
        <v>1017</v>
      </c>
      <c r="B2354" t="s">
        <v>404</v>
      </c>
      <c r="C2354" s="158" t="str">
        <f t="shared" si="36"/>
        <v>1111603</v>
      </c>
      <c r="D2354">
        <v>111160</v>
      </c>
      <c r="F2354">
        <v>12</v>
      </c>
      <c r="H2354" t="s">
        <v>397</v>
      </c>
      <c r="I2354">
        <v>1020460</v>
      </c>
      <c r="J2354">
        <v>0</v>
      </c>
      <c r="K2354">
        <v>0</v>
      </c>
      <c r="L2354">
        <v>0</v>
      </c>
      <c r="M2354">
        <v>0</v>
      </c>
      <c r="N2354">
        <v>9020240</v>
      </c>
      <c r="O2354">
        <v>3</v>
      </c>
      <c r="P2354" t="s">
        <v>1018</v>
      </c>
      <c r="Q2354">
        <v>1005</v>
      </c>
      <c r="R2354">
        <v>6</v>
      </c>
      <c r="S2354">
        <v>0</v>
      </c>
      <c r="T2354">
        <v>0</v>
      </c>
      <c r="V2354" t="s">
        <v>1387</v>
      </c>
      <c r="W2354">
        <v>3</v>
      </c>
      <c r="X2354" s="68">
        <v>42354</v>
      </c>
      <c r="Y2354" s="68">
        <v>36525</v>
      </c>
      <c r="Z2354">
        <v>0</v>
      </c>
      <c r="AA2354">
        <v>21</v>
      </c>
      <c r="AB2354" t="s">
        <v>404</v>
      </c>
      <c r="AE2354" t="s">
        <v>431</v>
      </c>
      <c r="AF2354">
        <v>30000</v>
      </c>
    </row>
    <row r="2355" spans="1:32" x14ac:dyDescent="0.25">
      <c r="A2355" t="s">
        <v>1017</v>
      </c>
      <c r="B2355" t="s">
        <v>404</v>
      </c>
      <c r="C2355" s="158" t="str">
        <f t="shared" si="36"/>
        <v>1111604</v>
      </c>
      <c r="D2355">
        <v>111160</v>
      </c>
      <c r="F2355">
        <v>12</v>
      </c>
      <c r="H2355" t="s">
        <v>397</v>
      </c>
      <c r="I2355">
        <v>1020461</v>
      </c>
      <c r="J2355">
        <v>0</v>
      </c>
      <c r="K2355">
        <v>0</v>
      </c>
      <c r="L2355">
        <v>0</v>
      </c>
      <c r="M2355">
        <v>0</v>
      </c>
      <c r="N2355">
        <v>9020240</v>
      </c>
      <c r="O2355">
        <v>4</v>
      </c>
      <c r="P2355" t="s">
        <v>1018</v>
      </c>
      <c r="Q2355">
        <v>1005</v>
      </c>
      <c r="R2355">
        <v>6</v>
      </c>
      <c r="S2355">
        <v>0</v>
      </c>
      <c r="T2355">
        <v>0</v>
      </c>
      <c r="V2355" t="s">
        <v>1387</v>
      </c>
      <c r="W2355">
        <v>3</v>
      </c>
      <c r="X2355" s="68">
        <v>42354</v>
      </c>
      <c r="Y2355" s="68">
        <v>36525</v>
      </c>
      <c r="Z2355">
        <v>0</v>
      </c>
      <c r="AA2355">
        <v>21</v>
      </c>
      <c r="AB2355" t="s">
        <v>404</v>
      </c>
      <c r="AE2355" t="s">
        <v>431</v>
      </c>
      <c r="AF2355">
        <v>30000</v>
      </c>
    </row>
    <row r="2356" spans="1:32" x14ac:dyDescent="0.25">
      <c r="A2356" t="s">
        <v>1017</v>
      </c>
      <c r="B2356" t="s">
        <v>404</v>
      </c>
      <c r="C2356" s="158" t="str">
        <f t="shared" si="36"/>
        <v>1111605</v>
      </c>
      <c r="D2356">
        <v>111160</v>
      </c>
      <c r="F2356">
        <v>12</v>
      </c>
      <c r="H2356" t="s">
        <v>397</v>
      </c>
      <c r="I2356">
        <v>1020462</v>
      </c>
      <c r="J2356">
        <v>0</v>
      </c>
      <c r="K2356">
        <v>0</v>
      </c>
      <c r="L2356">
        <v>0</v>
      </c>
      <c r="M2356">
        <v>0</v>
      </c>
      <c r="N2356">
        <v>9020240</v>
      </c>
      <c r="O2356">
        <v>5</v>
      </c>
      <c r="P2356" t="s">
        <v>1018</v>
      </c>
      <c r="Q2356">
        <v>1005</v>
      </c>
      <c r="R2356">
        <v>6</v>
      </c>
      <c r="S2356">
        <v>0</v>
      </c>
      <c r="T2356">
        <v>0</v>
      </c>
      <c r="V2356" t="s">
        <v>1387</v>
      </c>
      <c r="W2356">
        <v>3</v>
      </c>
      <c r="X2356" s="68">
        <v>42354</v>
      </c>
      <c r="Y2356" s="68">
        <v>36525</v>
      </c>
      <c r="Z2356">
        <v>0</v>
      </c>
      <c r="AA2356">
        <v>21</v>
      </c>
      <c r="AB2356" t="s">
        <v>404</v>
      </c>
      <c r="AE2356" t="s">
        <v>431</v>
      </c>
      <c r="AF2356">
        <v>30000</v>
      </c>
    </row>
    <row r="2357" spans="1:32" x14ac:dyDescent="0.25">
      <c r="A2357" t="s">
        <v>1019</v>
      </c>
      <c r="B2357" t="s">
        <v>865</v>
      </c>
      <c r="C2357" s="158" t="str">
        <f t="shared" si="36"/>
        <v>1111611</v>
      </c>
      <c r="D2357">
        <v>111161</v>
      </c>
      <c r="F2357">
        <v>12</v>
      </c>
      <c r="H2357" t="s">
        <v>397</v>
      </c>
      <c r="I2357">
        <v>1020463</v>
      </c>
      <c r="J2357">
        <v>0</v>
      </c>
      <c r="K2357">
        <v>0</v>
      </c>
      <c r="L2357">
        <v>0</v>
      </c>
      <c r="M2357">
        <v>0</v>
      </c>
      <c r="N2357">
        <v>9020240</v>
      </c>
      <c r="O2357">
        <v>1</v>
      </c>
      <c r="P2357" t="s">
        <v>1020</v>
      </c>
      <c r="Q2357">
        <v>1005</v>
      </c>
      <c r="R2357">
        <v>6</v>
      </c>
      <c r="S2357">
        <v>0</v>
      </c>
      <c r="T2357">
        <v>0</v>
      </c>
      <c r="V2357" t="s">
        <v>1387</v>
      </c>
      <c r="W2357">
        <v>3</v>
      </c>
      <c r="X2357" s="68">
        <v>42354</v>
      </c>
      <c r="Y2357" s="68">
        <v>36525</v>
      </c>
      <c r="Z2357">
        <v>0</v>
      </c>
      <c r="AA2357">
        <v>31</v>
      </c>
      <c r="AB2357" t="s">
        <v>865</v>
      </c>
      <c r="AE2357" t="s">
        <v>389</v>
      </c>
      <c r="AF2357">
        <v>30000</v>
      </c>
    </row>
    <row r="2358" spans="1:32" x14ac:dyDescent="0.25">
      <c r="A2358" t="s">
        <v>1019</v>
      </c>
      <c r="B2358" t="s">
        <v>865</v>
      </c>
      <c r="C2358" s="158" t="str">
        <f t="shared" si="36"/>
        <v>1111612</v>
      </c>
      <c r="D2358">
        <v>111161</v>
      </c>
      <c r="F2358">
        <v>12</v>
      </c>
      <c r="H2358" t="s">
        <v>397</v>
      </c>
      <c r="I2358">
        <v>1020464</v>
      </c>
      <c r="J2358">
        <v>0</v>
      </c>
      <c r="K2358">
        <v>0</v>
      </c>
      <c r="L2358">
        <v>0</v>
      </c>
      <c r="M2358">
        <v>0</v>
      </c>
      <c r="N2358">
        <v>9020240</v>
      </c>
      <c r="O2358">
        <v>2</v>
      </c>
      <c r="P2358" t="s">
        <v>1020</v>
      </c>
      <c r="Q2358">
        <v>1005</v>
      </c>
      <c r="R2358">
        <v>6</v>
      </c>
      <c r="S2358">
        <v>0</v>
      </c>
      <c r="T2358">
        <v>0</v>
      </c>
      <c r="V2358" t="s">
        <v>1387</v>
      </c>
      <c r="W2358">
        <v>3</v>
      </c>
      <c r="X2358" s="68">
        <v>42354</v>
      </c>
      <c r="Y2358" s="68">
        <v>36525</v>
      </c>
      <c r="Z2358">
        <v>0</v>
      </c>
      <c r="AA2358">
        <v>31</v>
      </c>
      <c r="AB2358" t="s">
        <v>865</v>
      </c>
      <c r="AE2358" t="s">
        <v>389</v>
      </c>
      <c r="AF2358">
        <v>30000</v>
      </c>
    </row>
    <row r="2359" spans="1:32" x14ac:dyDescent="0.25">
      <c r="A2359" t="s">
        <v>1019</v>
      </c>
      <c r="B2359" t="s">
        <v>865</v>
      </c>
      <c r="C2359" s="158" t="str">
        <f t="shared" si="36"/>
        <v>1111613</v>
      </c>
      <c r="D2359">
        <v>111161</v>
      </c>
      <c r="F2359">
        <v>12</v>
      </c>
      <c r="H2359" t="s">
        <v>397</v>
      </c>
      <c r="I2359">
        <v>1020465</v>
      </c>
      <c r="J2359">
        <v>0</v>
      </c>
      <c r="K2359">
        <v>0</v>
      </c>
      <c r="L2359">
        <v>0</v>
      </c>
      <c r="M2359">
        <v>0</v>
      </c>
      <c r="N2359">
        <v>9020240</v>
      </c>
      <c r="O2359">
        <v>3</v>
      </c>
      <c r="P2359" t="s">
        <v>1020</v>
      </c>
      <c r="Q2359">
        <v>1005</v>
      </c>
      <c r="R2359">
        <v>6</v>
      </c>
      <c r="S2359">
        <v>0</v>
      </c>
      <c r="T2359">
        <v>0</v>
      </c>
      <c r="V2359" t="s">
        <v>1387</v>
      </c>
      <c r="W2359">
        <v>3</v>
      </c>
      <c r="X2359" s="68">
        <v>42354</v>
      </c>
      <c r="Y2359" s="68">
        <v>36525</v>
      </c>
      <c r="Z2359">
        <v>0</v>
      </c>
      <c r="AA2359">
        <v>31</v>
      </c>
      <c r="AB2359" t="s">
        <v>865</v>
      </c>
      <c r="AE2359" t="s">
        <v>389</v>
      </c>
      <c r="AF2359">
        <v>30000</v>
      </c>
    </row>
    <row r="2360" spans="1:32" x14ac:dyDescent="0.25">
      <c r="A2360" t="s">
        <v>1019</v>
      </c>
      <c r="B2360" t="s">
        <v>865</v>
      </c>
      <c r="C2360" s="158" t="str">
        <f t="shared" si="36"/>
        <v>1111614</v>
      </c>
      <c r="D2360">
        <v>111161</v>
      </c>
      <c r="F2360">
        <v>12</v>
      </c>
      <c r="H2360" t="s">
        <v>397</v>
      </c>
      <c r="I2360">
        <v>1020466</v>
      </c>
      <c r="J2360">
        <v>0</v>
      </c>
      <c r="K2360">
        <v>0</v>
      </c>
      <c r="L2360">
        <v>0</v>
      </c>
      <c r="M2360">
        <v>0</v>
      </c>
      <c r="N2360">
        <v>9020240</v>
      </c>
      <c r="O2360">
        <v>4</v>
      </c>
      <c r="P2360" t="s">
        <v>1020</v>
      </c>
      <c r="Q2360">
        <v>1005</v>
      </c>
      <c r="R2360">
        <v>6</v>
      </c>
      <c r="S2360">
        <v>0</v>
      </c>
      <c r="T2360">
        <v>0</v>
      </c>
      <c r="V2360" t="s">
        <v>1387</v>
      </c>
      <c r="W2360">
        <v>3</v>
      </c>
      <c r="X2360" s="68">
        <v>42354</v>
      </c>
      <c r="Y2360" s="68">
        <v>36525</v>
      </c>
      <c r="Z2360">
        <v>0</v>
      </c>
      <c r="AA2360">
        <v>31</v>
      </c>
      <c r="AB2360" t="s">
        <v>865</v>
      </c>
      <c r="AE2360" t="s">
        <v>389</v>
      </c>
      <c r="AF2360">
        <v>30000</v>
      </c>
    </row>
    <row r="2361" spans="1:32" x14ac:dyDescent="0.25">
      <c r="A2361" t="s">
        <v>1019</v>
      </c>
      <c r="B2361" t="s">
        <v>865</v>
      </c>
      <c r="C2361" s="158" t="str">
        <f t="shared" si="36"/>
        <v>1111615</v>
      </c>
      <c r="D2361">
        <v>111161</v>
      </c>
      <c r="F2361">
        <v>12</v>
      </c>
      <c r="H2361" t="s">
        <v>397</v>
      </c>
      <c r="I2361">
        <v>1020467</v>
      </c>
      <c r="J2361">
        <v>0</v>
      </c>
      <c r="K2361">
        <v>0</v>
      </c>
      <c r="L2361">
        <v>0</v>
      </c>
      <c r="M2361">
        <v>0</v>
      </c>
      <c r="N2361">
        <v>9020240</v>
      </c>
      <c r="O2361">
        <v>5</v>
      </c>
      <c r="P2361" t="s">
        <v>1020</v>
      </c>
      <c r="Q2361">
        <v>1005</v>
      </c>
      <c r="R2361">
        <v>6</v>
      </c>
      <c r="S2361">
        <v>0</v>
      </c>
      <c r="T2361">
        <v>0</v>
      </c>
      <c r="V2361" t="s">
        <v>1387</v>
      </c>
      <c r="W2361">
        <v>3</v>
      </c>
      <c r="X2361" s="68">
        <v>42354</v>
      </c>
      <c r="Y2361" s="68">
        <v>36525</v>
      </c>
      <c r="Z2361">
        <v>0</v>
      </c>
      <c r="AA2361">
        <v>31</v>
      </c>
      <c r="AB2361" t="s">
        <v>865</v>
      </c>
      <c r="AE2361" t="s">
        <v>389</v>
      </c>
      <c r="AF2361">
        <v>30000</v>
      </c>
    </row>
    <row r="2362" spans="1:32" x14ac:dyDescent="0.25">
      <c r="A2362" t="s">
        <v>1611</v>
      </c>
      <c r="B2362" t="s">
        <v>454</v>
      </c>
      <c r="C2362" s="158" t="str">
        <f t="shared" si="36"/>
        <v>1111621</v>
      </c>
      <c r="D2362">
        <v>111162</v>
      </c>
      <c r="F2362">
        <v>12</v>
      </c>
      <c r="G2362">
        <v>4800</v>
      </c>
      <c r="I2362">
        <v>1020468</v>
      </c>
      <c r="J2362">
        <v>0</v>
      </c>
      <c r="K2362">
        <v>0</v>
      </c>
      <c r="L2362">
        <v>0</v>
      </c>
      <c r="M2362">
        <v>0</v>
      </c>
      <c r="N2362">
        <v>9020207</v>
      </c>
      <c r="O2362">
        <v>1</v>
      </c>
      <c r="P2362" t="s">
        <v>1612</v>
      </c>
      <c r="Q2362">
        <v>1004</v>
      </c>
      <c r="R2362">
        <v>6</v>
      </c>
      <c r="S2362">
        <v>0</v>
      </c>
      <c r="T2362">
        <v>0</v>
      </c>
      <c r="V2362" t="s">
        <v>1387</v>
      </c>
      <c r="W2362">
        <v>3</v>
      </c>
      <c r="X2362" s="68">
        <v>42354</v>
      </c>
      <c r="Y2362" s="68">
        <v>36525</v>
      </c>
      <c r="Z2362">
        <v>0</v>
      </c>
      <c r="AA2362">
        <v>58</v>
      </c>
      <c r="AB2362" t="s">
        <v>454</v>
      </c>
      <c r="AE2362" t="s">
        <v>1411</v>
      </c>
      <c r="AF2362">
        <v>30000</v>
      </c>
    </row>
    <row r="2363" spans="1:32" x14ac:dyDescent="0.25">
      <c r="A2363" t="s">
        <v>1611</v>
      </c>
      <c r="B2363" t="s">
        <v>454</v>
      </c>
      <c r="C2363" s="158" t="str">
        <f t="shared" si="36"/>
        <v>1111622</v>
      </c>
      <c r="D2363">
        <v>111162</v>
      </c>
      <c r="F2363">
        <v>12</v>
      </c>
      <c r="G2363">
        <v>5800</v>
      </c>
      <c r="I2363">
        <v>1020469</v>
      </c>
      <c r="J2363">
        <v>0</v>
      </c>
      <c r="K2363">
        <v>0</v>
      </c>
      <c r="L2363">
        <v>0</v>
      </c>
      <c r="M2363">
        <v>0</v>
      </c>
      <c r="N2363">
        <v>9020207</v>
      </c>
      <c r="O2363">
        <v>2</v>
      </c>
      <c r="P2363" t="s">
        <v>1612</v>
      </c>
      <c r="Q2363">
        <v>1004</v>
      </c>
      <c r="R2363">
        <v>6</v>
      </c>
      <c r="S2363">
        <v>0</v>
      </c>
      <c r="T2363">
        <v>0</v>
      </c>
      <c r="V2363" t="s">
        <v>1387</v>
      </c>
      <c r="W2363">
        <v>3</v>
      </c>
      <c r="X2363" s="68">
        <v>42354</v>
      </c>
      <c r="Y2363" s="68">
        <v>36525</v>
      </c>
      <c r="Z2363">
        <v>0</v>
      </c>
      <c r="AA2363">
        <v>58</v>
      </c>
      <c r="AB2363" t="s">
        <v>454</v>
      </c>
      <c r="AE2363" t="s">
        <v>1411</v>
      </c>
      <c r="AF2363">
        <v>30000</v>
      </c>
    </row>
    <row r="2364" spans="1:32" x14ac:dyDescent="0.25">
      <c r="A2364" t="s">
        <v>1611</v>
      </c>
      <c r="B2364" t="s">
        <v>454</v>
      </c>
      <c r="C2364" s="158" t="str">
        <f t="shared" si="36"/>
        <v>1111623</v>
      </c>
      <c r="D2364">
        <v>111162</v>
      </c>
      <c r="F2364">
        <v>12</v>
      </c>
      <c r="G2364">
        <v>6650</v>
      </c>
      <c r="I2364">
        <v>1020470</v>
      </c>
      <c r="J2364">
        <v>0</v>
      </c>
      <c r="K2364">
        <v>0</v>
      </c>
      <c r="L2364">
        <v>0</v>
      </c>
      <c r="M2364">
        <v>0</v>
      </c>
      <c r="N2364">
        <v>9020207</v>
      </c>
      <c r="O2364">
        <v>3</v>
      </c>
      <c r="P2364" t="s">
        <v>1612</v>
      </c>
      <c r="Q2364">
        <v>1004</v>
      </c>
      <c r="R2364">
        <v>6</v>
      </c>
      <c r="S2364">
        <v>0</v>
      </c>
      <c r="T2364">
        <v>0</v>
      </c>
      <c r="V2364" t="s">
        <v>1387</v>
      </c>
      <c r="W2364">
        <v>3</v>
      </c>
      <c r="X2364" s="68">
        <v>42354</v>
      </c>
      <c r="Y2364" s="68">
        <v>36525</v>
      </c>
      <c r="Z2364">
        <v>0</v>
      </c>
      <c r="AA2364">
        <v>58</v>
      </c>
      <c r="AB2364" t="s">
        <v>454</v>
      </c>
      <c r="AE2364" t="s">
        <v>1411</v>
      </c>
      <c r="AF2364">
        <v>30000</v>
      </c>
    </row>
    <row r="2365" spans="1:32" x14ac:dyDescent="0.25">
      <c r="A2365" t="s">
        <v>1611</v>
      </c>
      <c r="B2365" t="s">
        <v>454</v>
      </c>
      <c r="C2365" s="158" t="str">
        <f t="shared" si="36"/>
        <v>1111624</v>
      </c>
      <c r="D2365">
        <v>111162</v>
      </c>
      <c r="F2365">
        <v>12</v>
      </c>
      <c r="G2365">
        <v>6100</v>
      </c>
      <c r="I2365">
        <v>1020471</v>
      </c>
      <c r="J2365">
        <v>0</v>
      </c>
      <c r="K2365">
        <v>0</v>
      </c>
      <c r="L2365">
        <v>0</v>
      </c>
      <c r="M2365">
        <v>0</v>
      </c>
      <c r="N2365">
        <v>9020207</v>
      </c>
      <c r="O2365">
        <v>4</v>
      </c>
      <c r="P2365" t="s">
        <v>1612</v>
      </c>
      <c r="Q2365">
        <v>1004</v>
      </c>
      <c r="R2365">
        <v>6</v>
      </c>
      <c r="S2365">
        <v>0</v>
      </c>
      <c r="T2365">
        <v>0</v>
      </c>
      <c r="V2365" t="s">
        <v>1387</v>
      </c>
      <c r="W2365">
        <v>3</v>
      </c>
      <c r="X2365" s="68">
        <v>42354</v>
      </c>
      <c r="Y2365" s="68">
        <v>36525</v>
      </c>
      <c r="Z2365">
        <v>0</v>
      </c>
      <c r="AA2365">
        <v>58</v>
      </c>
      <c r="AB2365" t="s">
        <v>454</v>
      </c>
      <c r="AE2365" t="s">
        <v>1411</v>
      </c>
      <c r="AF2365">
        <v>30000</v>
      </c>
    </row>
    <row r="2366" spans="1:32" x14ac:dyDescent="0.25">
      <c r="A2366" t="s">
        <v>1611</v>
      </c>
      <c r="B2366" t="s">
        <v>454</v>
      </c>
      <c r="C2366" s="158" t="str">
        <f t="shared" si="36"/>
        <v>1111625</v>
      </c>
      <c r="D2366">
        <v>111162</v>
      </c>
      <c r="F2366">
        <v>12</v>
      </c>
      <c r="G2366">
        <v>7000</v>
      </c>
      <c r="I2366">
        <v>1020472</v>
      </c>
      <c r="J2366">
        <v>0</v>
      </c>
      <c r="K2366">
        <v>0</v>
      </c>
      <c r="L2366">
        <v>0</v>
      </c>
      <c r="M2366">
        <v>0</v>
      </c>
      <c r="N2366">
        <v>9020207</v>
      </c>
      <c r="O2366">
        <v>5</v>
      </c>
      <c r="P2366" t="s">
        <v>1612</v>
      </c>
      <c r="Q2366">
        <v>1004</v>
      </c>
      <c r="R2366">
        <v>6</v>
      </c>
      <c r="S2366">
        <v>0</v>
      </c>
      <c r="T2366">
        <v>0</v>
      </c>
      <c r="V2366" t="s">
        <v>1387</v>
      </c>
      <c r="W2366">
        <v>3</v>
      </c>
      <c r="X2366" s="68">
        <v>42354</v>
      </c>
      <c r="Y2366" s="68">
        <v>36525</v>
      </c>
      <c r="Z2366">
        <v>0</v>
      </c>
      <c r="AA2366">
        <v>58</v>
      </c>
      <c r="AB2366" t="s">
        <v>454</v>
      </c>
      <c r="AE2366" t="s">
        <v>1411</v>
      </c>
      <c r="AF2366">
        <v>30000</v>
      </c>
    </row>
    <row r="2367" spans="1:32" x14ac:dyDescent="0.25">
      <c r="A2367" t="s">
        <v>1021</v>
      </c>
      <c r="B2367" t="s">
        <v>454</v>
      </c>
      <c r="C2367" s="158" t="str">
        <f t="shared" si="36"/>
        <v>1111631</v>
      </c>
      <c r="D2367">
        <v>111163</v>
      </c>
      <c r="F2367">
        <v>12</v>
      </c>
      <c r="H2367" t="s">
        <v>397</v>
      </c>
      <c r="I2367">
        <v>1020473</v>
      </c>
      <c r="J2367">
        <v>0</v>
      </c>
      <c r="K2367">
        <v>0</v>
      </c>
      <c r="L2367">
        <v>0</v>
      </c>
      <c r="M2367">
        <v>0</v>
      </c>
      <c r="N2367">
        <v>9020235</v>
      </c>
      <c r="O2367">
        <v>1</v>
      </c>
      <c r="P2367" t="s">
        <v>1022</v>
      </c>
      <c r="Q2367">
        <v>1005</v>
      </c>
      <c r="R2367">
        <v>6</v>
      </c>
      <c r="S2367">
        <v>0</v>
      </c>
      <c r="T2367">
        <v>0</v>
      </c>
      <c r="V2367" t="s">
        <v>1387</v>
      </c>
      <c r="W2367">
        <v>3</v>
      </c>
      <c r="X2367" s="68">
        <v>42354</v>
      </c>
      <c r="Y2367" s="68">
        <v>36525</v>
      </c>
      <c r="Z2367">
        <v>0</v>
      </c>
      <c r="AA2367">
        <v>58</v>
      </c>
      <c r="AB2367" t="s">
        <v>454</v>
      </c>
      <c r="AE2367" t="s">
        <v>389</v>
      </c>
      <c r="AF2367">
        <v>30000</v>
      </c>
    </row>
    <row r="2368" spans="1:32" x14ac:dyDescent="0.25">
      <c r="A2368" t="s">
        <v>1021</v>
      </c>
      <c r="B2368" t="s">
        <v>454</v>
      </c>
      <c r="C2368" s="158" t="str">
        <f t="shared" si="36"/>
        <v>1111632</v>
      </c>
      <c r="D2368">
        <v>111163</v>
      </c>
      <c r="F2368">
        <v>12</v>
      </c>
      <c r="H2368" t="s">
        <v>397</v>
      </c>
      <c r="I2368">
        <v>1020474</v>
      </c>
      <c r="J2368">
        <v>0</v>
      </c>
      <c r="K2368">
        <v>0</v>
      </c>
      <c r="L2368">
        <v>0</v>
      </c>
      <c r="M2368">
        <v>0</v>
      </c>
      <c r="N2368">
        <v>9020235</v>
      </c>
      <c r="O2368">
        <v>2</v>
      </c>
      <c r="P2368" t="s">
        <v>1022</v>
      </c>
      <c r="Q2368">
        <v>1005</v>
      </c>
      <c r="R2368">
        <v>6</v>
      </c>
      <c r="S2368">
        <v>0</v>
      </c>
      <c r="T2368">
        <v>0</v>
      </c>
      <c r="V2368" t="s">
        <v>1387</v>
      </c>
      <c r="W2368">
        <v>3</v>
      </c>
      <c r="X2368" s="68">
        <v>42354</v>
      </c>
      <c r="Y2368" s="68">
        <v>36525</v>
      </c>
      <c r="Z2368">
        <v>0</v>
      </c>
      <c r="AA2368">
        <v>58</v>
      </c>
      <c r="AB2368" t="s">
        <v>454</v>
      </c>
      <c r="AE2368" t="s">
        <v>389</v>
      </c>
      <c r="AF2368">
        <v>30000</v>
      </c>
    </row>
    <row r="2369" spans="1:32" x14ac:dyDescent="0.25">
      <c r="A2369" t="s">
        <v>1021</v>
      </c>
      <c r="B2369" t="s">
        <v>454</v>
      </c>
      <c r="C2369" s="158" t="str">
        <f t="shared" si="36"/>
        <v>1111633</v>
      </c>
      <c r="D2369">
        <v>111163</v>
      </c>
      <c r="F2369">
        <v>12</v>
      </c>
      <c r="H2369" t="s">
        <v>397</v>
      </c>
      <c r="I2369">
        <v>1020475</v>
      </c>
      <c r="J2369">
        <v>0</v>
      </c>
      <c r="K2369">
        <v>0</v>
      </c>
      <c r="L2369">
        <v>0</v>
      </c>
      <c r="M2369">
        <v>0</v>
      </c>
      <c r="N2369">
        <v>9020235</v>
      </c>
      <c r="O2369">
        <v>3</v>
      </c>
      <c r="P2369" t="s">
        <v>1022</v>
      </c>
      <c r="Q2369">
        <v>1005</v>
      </c>
      <c r="R2369">
        <v>6</v>
      </c>
      <c r="S2369">
        <v>0</v>
      </c>
      <c r="T2369">
        <v>0</v>
      </c>
      <c r="V2369" t="s">
        <v>1387</v>
      </c>
      <c r="W2369">
        <v>3</v>
      </c>
      <c r="X2369" s="68">
        <v>42354</v>
      </c>
      <c r="Y2369" s="68">
        <v>36525</v>
      </c>
      <c r="Z2369">
        <v>0</v>
      </c>
      <c r="AA2369">
        <v>58</v>
      </c>
      <c r="AB2369" t="s">
        <v>454</v>
      </c>
      <c r="AE2369" t="s">
        <v>389</v>
      </c>
      <c r="AF2369">
        <v>30000</v>
      </c>
    </row>
    <row r="2370" spans="1:32" x14ac:dyDescent="0.25">
      <c r="A2370" t="s">
        <v>1021</v>
      </c>
      <c r="B2370" t="s">
        <v>454</v>
      </c>
      <c r="C2370" s="158" t="str">
        <f t="shared" si="36"/>
        <v>1111634</v>
      </c>
      <c r="D2370">
        <v>111163</v>
      </c>
      <c r="F2370">
        <v>12</v>
      </c>
      <c r="H2370" t="s">
        <v>397</v>
      </c>
      <c r="I2370">
        <v>1020476</v>
      </c>
      <c r="J2370">
        <v>0</v>
      </c>
      <c r="K2370">
        <v>0</v>
      </c>
      <c r="L2370">
        <v>0</v>
      </c>
      <c r="M2370">
        <v>0</v>
      </c>
      <c r="N2370">
        <v>9020235</v>
      </c>
      <c r="O2370">
        <v>4</v>
      </c>
      <c r="P2370" t="s">
        <v>1022</v>
      </c>
      <c r="Q2370">
        <v>1005</v>
      </c>
      <c r="R2370">
        <v>6</v>
      </c>
      <c r="S2370">
        <v>0</v>
      </c>
      <c r="T2370">
        <v>0</v>
      </c>
      <c r="V2370" t="s">
        <v>1387</v>
      </c>
      <c r="W2370">
        <v>3</v>
      </c>
      <c r="X2370" s="68">
        <v>42354</v>
      </c>
      <c r="Y2370" s="68">
        <v>36525</v>
      </c>
      <c r="Z2370">
        <v>0</v>
      </c>
      <c r="AA2370">
        <v>58</v>
      </c>
      <c r="AB2370" t="s">
        <v>454</v>
      </c>
      <c r="AE2370" t="s">
        <v>389</v>
      </c>
      <c r="AF2370">
        <v>30000</v>
      </c>
    </row>
    <row r="2371" spans="1:32" x14ac:dyDescent="0.25">
      <c r="A2371" t="s">
        <v>1021</v>
      </c>
      <c r="B2371" t="s">
        <v>454</v>
      </c>
      <c r="C2371" s="158" t="str">
        <f t="shared" ref="C2371:C2434" si="37">D2371&amp;O2371</f>
        <v>1111635</v>
      </c>
      <c r="D2371">
        <v>111163</v>
      </c>
      <c r="F2371">
        <v>12</v>
      </c>
      <c r="H2371" t="s">
        <v>397</v>
      </c>
      <c r="I2371">
        <v>1020477</v>
      </c>
      <c r="J2371">
        <v>0</v>
      </c>
      <c r="K2371">
        <v>0</v>
      </c>
      <c r="L2371">
        <v>0</v>
      </c>
      <c r="M2371">
        <v>0</v>
      </c>
      <c r="N2371">
        <v>9020235</v>
      </c>
      <c r="O2371">
        <v>5</v>
      </c>
      <c r="P2371" t="s">
        <v>1022</v>
      </c>
      <c r="Q2371">
        <v>1005</v>
      </c>
      <c r="R2371">
        <v>6</v>
      </c>
      <c r="S2371">
        <v>0</v>
      </c>
      <c r="T2371">
        <v>0</v>
      </c>
      <c r="V2371" t="s">
        <v>1387</v>
      </c>
      <c r="W2371">
        <v>3</v>
      </c>
      <c r="X2371" s="68">
        <v>42354</v>
      </c>
      <c r="Y2371" s="68">
        <v>36525</v>
      </c>
      <c r="Z2371">
        <v>0</v>
      </c>
      <c r="AA2371">
        <v>58</v>
      </c>
      <c r="AB2371" t="s">
        <v>454</v>
      </c>
      <c r="AE2371" t="s">
        <v>389</v>
      </c>
      <c r="AF2371">
        <v>30000</v>
      </c>
    </row>
    <row r="2372" spans="1:32" x14ac:dyDescent="0.25">
      <c r="A2372" t="s">
        <v>1023</v>
      </c>
      <c r="B2372" t="s">
        <v>454</v>
      </c>
      <c r="C2372" s="158" t="str">
        <f t="shared" si="37"/>
        <v>1111641</v>
      </c>
      <c r="D2372">
        <v>111164</v>
      </c>
      <c r="F2372">
        <v>12</v>
      </c>
      <c r="H2372" t="s">
        <v>397</v>
      </c>
      <c r="I2372">
        <v>1020478</v>
      </c>
      <c r="J2372">
        <v>0</v>
      </c>
      <c r="K2372">
        <v>0</v>
      </c>
      <c r="L2372">
        <v>0</v>
      </c>
      <c r="M2372">
        <v>0</v>
      </c>
      <c r="N2372">
        <v>9020235</v>
      </c>
      <c r="O2372">
        <v>1</v>
      </c>
      <c r="P2372" t="s">
        <v>1024</v>
      </c>
      <c r="Q2372">
        <v>1005</v>
      </c>
      <c r="R2372">
        <v>6</v>
      </c>
      <c r="S2372">
        <v>0</v>
      </c>
      <c r="T2372">
        <v>0</v>
      </c>
      <c r="V2372" t="s">
        <v>1387</v>
      </c>
      <c r="W2372">
        <v>3</v>
      </c>
      <c r="X2372" s="68">
        <v>42354</v>
      </c>
      <c r="Y2372" s="68">
        <v>36525</v>
      </c>
      <c r="Z2372">
        <v>0</v>
      </c>
      <c r="AA2372">
        <v>58</v>
      </c>
      <c r="AB2372" t="s">
        <v>454</v>
      </c>
      <c r="AE2372" t="s">
        <v>389</v>
      </c>
      <c r="AF2372">
        <v>30000</v>
      </c>
    </row>
    <row r="2373" spans="1:32" x14ac:dyDescent="0.25">
      <c r="A2373" t="s">
        <v>1023</v>
      </c>
      <c r="B2373" t="s">
        <v>454</v>
      </c>
      <c r="C2373" s="158" t="str">
        <f t="shared" si="37"/>
        <v>1111642</v>
      </c>
      <c r="D2373">
        <v>111164</v>
      </c>
      <c r="F2373">
        <v>12</v>
      </c>
      <c r="H2373" t="s">
        <v>397</v>
      </c>
      <c r="I2373">
        <v>1020479</v>
      </c>
      <c r="J2373">
        <v>0</v>
      </c>
      <c r="K2373">
        <v>0</v>
      </c>
      <c r="L2373">
        <v>0</v>
      </c>
      <c r="M2373">
        <v>0</v>
      </c>
      <c r="N2373">
        <v>9020235</v>
      </c>
      <c r="O2373">
        <v>2</v>
      </c>
      <c r="P2373" t="s">
        <v>1024</v>
      </c>
      <c r="Q2373">
        <v>1005</v>
      </c>
      <c r="R2373">
        <v>6</v>
      </c>
      <c r="S2373">
        <v>0</v>
      </c>
      <c r="T2373">
        <v>0</v>
      </c>
      <c r="V2373" t="s">
        <v>1387</v>
      </c>
      <c r="W2373">
        <v>3</v>
      </c>
      <c r="X2373" s="68">
        <v>42354</v>
      </c>
      <c r="Y2373" s="68">
        <v>36525</v>
      </c>
      <c r="Z2373">
        <v>0</v>
      </c>
      <c r="AA2373">
        <v>58</v>
      </c>
      <c r="AB2373" t="s">
        <v>454</v>
      </c>
      <c r="AE2373" t="s">
        <v>389</v>
      </c>
      <c r="AF2373">
        <v>30000</v>
      </c>
    </row>
    <row r="2374" spans="1:32" x14ac:dyDescent="0.25">
      <c r="A2374" t="s">
        <v>1023</v>
      </c>
      <c r="B2374" t="s">
        <v>454</v>
      </c>
      <c r="C2374" s="158" t="str">
        <f t="shared" si="37"/>
        <v>1111643</v>
      </c>
      <c r="D2374">
        <v>111164</v>
      </c>
      <c r="F2374">
        <v>12</v>
      </c>
      <c r="H2374" t="s">
        <v>397</v>
      </c>
      <c r="I2374">
        <v>1020480</v>
      </c>
      <c r="J2374">
        <v>0</v>
      </c>
      <c r="K2374">
        <v>0</v>
      </c>
      <c r="L2374">
        <v>0</v>
      </c>
      <c r="M2374">
        <v>0</v>
      </c>
      <c r="N2374">
        <v>9020235</v>
      </c>
      <c r="O2374">
        <v>3</v>
      </c>
      <c r="P2374" t="s">
        <v>1024</v>
      </c>
      <c r="Q2374">
        <v>1005</v>
      </c>
      <c r="R2374">
        <v>6</v>
      </c>
      <c r="S2374">
        <v>0</v>
      </c>
      <c r="T2374">
        <v>0</v>
      </c>
      <c r="V2374" t="s">
        <v>1387</v>
      </c>
      <c r="W2374">
        <v>3</v>
      </c>
      <c r="X2374" s="68">
        <v>42354</v>
      </c>
      <c r="Y2374" s="68">
        <v>36525</v>
      </c>
      <c r="Z2374">
        <v>0</v>
      </c>
      <c r="AA2374">
        <v>58</v>
      </c>
      <c r="AB2374" t="s">
        <v>454</v>
      </c>
      <c r="AE2374" t="s">
        <v>389</v>
      </c>
      <c r="AF2374">
        <v>30000</v>
      </c>
    </row>
    <row r="2375" spans="1:32" x14ac:dyDescent="0.25">
      <c r="A2375" t="s">
        <v>1023</v>
      </c>
      <c r="B2375" t="s">
        <v>454</v>
      </c>
      <c r="C2375" s="158" t="str">
        <f t="shared" si="37"/>
        <v>1111644</v>
      </c>
      <c r="D2375">
        <v>111164</v>
      </c>
      <c r="F2375">
        <v>12</v>
      </c>
      <c r="H2375" t="s">
        <v>397</v>
      </c>
      <c r="I2375">
        <v>1020481</v>
      </c>
      <c r="J2375">
        <v>0</v>
      </c>
      <c r="K2375">
        <v>0</v>
      </c>
      <c r="L2375">
        <v>0</v>
      </c>
      <c r="M2375">
        <v>0</v>
      </c>
      <c r="N2375">
        <v>9020235</v>
      </c>
      <c r="O2375">
        <v>4</v>
      </c>
      <c r="P2375" t="s">
        <v>1024</v>
      </c>
      <c r="Q2375">
        <v>1005</v>
      </c>
      <c r="R2375">
        <v>6</v>
      </c>
      <c r="S2375">
        <v>0</v>
      </c>
      <c r="T2375">
        <v>0</v>
      </c>
      <c r="V2375" t="s">
        <v>1387</v>
      </c>
      <c r="W2375">
        <v>3</v>
      </c>
      <c r="X2375" s="68">
        <v>42354</v>
      </c>
      <c r="Y2375" s="68">
        <v>36525</v>
      </c>
      <c r="Z2375">
        <v>0</v>
      </c>
      <c r="AA2375">
        <v>58</v>
      </c>
      <c r="AB2375" t="s">
        <v>454</v>
      </c>
      <c r="AE2375" t="s">
        <v>389</v>
      </c>
      <c r="AF2375">
        <v>30000</v>
      </c>
    </row>
    <row r="2376" spans="1:32" x14ac:dyDescent="0.25">
      <c r="A2376" t="s">
        <v>1023</v>
      </c>
      <c r="B2376" t="s">
        <v>454</v>
      </c>
      <c r="C2376" s="158" t="str">
        <f t="shared" si="37"/>
        <v>1111645</v>
      </c>
      <c r="D2376">
        <v>111164</v>
      </c>
      <c r="F2376">
        <v>12</v>
      </c>
      <c r="H2376" t="s">
        <v>397</v>
      </c>
      <c r="I2376">
        <v>1020482</v>
      </c>
      <c r="J2376">
        <v>0</v>
      </c>
      <c r="K2376">
        <v>0</v>
      </c>
      <c r="L2376">
        <v>0</v>
      </c>
      <c r="M2376">
        <v>0</v>
      </c>
      <c r="N2376">
        <v>9020235</v>
      </c>
      <c r="O2376">
        <v>5</v>
      </c>
      <c r="P2376" t="s">
        <v>1024</v>
      </c>
      <c r="Q2376">
        <v>1005</v>
      </c>
      <c r="R2376">
        <v>6</v>
      </c>
      <c r="S2376">
        <v>0</v>
      </c>
      <c r="T2376">
        <v>0</v>
      </c>
      <c r="V2376" t="s">
        <v>1387</v>
      </c>
      <c r="W2376">
        <v>3</v>
      </c>
      <c r="X2376" s="68">
        <v>42354</v>
      </c>
      <c r="Y2376" s="68">
        <v>36525</v>
      </c>
      <c r="Z2376">
        <v>0</v>
      </c>
      <c r="AA2376">
        <v>58</v>
      </c>
      <c r="AB2376" t="s">
        <v>454</v>
      </c>
      <c r="AE2376" t="s">
        <v>389</v>
      </c>
      <c r="AF2376">
        <v>30000</v>
      </c>
    </row>
    <row r="2377" spans="1:32" x14ac:dyDescent="0.25">
      <c r="A2377" t="s">
        <v>1025</v>
      </c>
      <c r="B2377" t="s">
        <v>454</v>
      </c>
      <c r="C2377" s="158" t="str">
        <f t="shared" si="37"/>
        <v>1111651</v>
      </c>
      <c r="D2377">
        <v>111165</v>
      </c>
      <c r="F2377">
        <v>12</v>
      </c>
      <c r="H2377" t="s">
        <v>397</v>
      </c>
      <c r="I2377">
        <v>1020483</v>
      </c>
      <c r="J2377">
        <v>0</v>
      </c>
      <c r="K2377">
        <v>0</v>
      </c>
      <c r="L2377">
        <v>0</v>
      </c>
      <c r="M2377">
        <v>0</v>
      </c>
      <c r="N2377">
        <v>9020235</v>
      </c>
      <c r="O2377">
        <v>1</v>
      </c>
      <c r="P2377" t="s">
        <v>1026</v>
      </c>
      <c r="Q2377">
        <v>1005</v>
      </c>
      <c r="R2377">
        <v>6</v>
      </c>
      <c r="S2377">
        <v>0</v>
      </c>
      <c r="T2377">
        <v>0</v>
      </c>
      <c r="V2377" t="s">
        <v>1387</v>
      </c>
      <c r="W2377">
        <v>3</v>
      </c>
      <c r="X2377" s="68">
        <v>42354</v>
      </c>
      <c r="Y2377" s="68">
        <v>36525</v>
      </c>
      <c r="Z2377">
        <v>0</v>
      </c>
      <c r="AA2377">
        <v>58</v>
      </c>
      <c r="AB2377" t="s">
        <v>454</v>
      </c>
      <c r="AE2377" t="s">
        <v>389</v>
      </c>
      <c r="AF2377">
        <v>30000</v>
      </c>
    </row>
    <row r="2378" spans="1:32" x14ac:dyDescent="0.25">
      <c r="A2378" t="s">
        <v>1025</v>
      </c>
      <c r="B2378" t="s">
        <v>454</v>
      </c>
      <c r="C2378" s="158" t="str">
        <f t="shared" si="37"/>
        <v>1111652</v>
      </c>
      <c r="D2378">
        <v>111165</v>
      </c>
      <c r="F2378">
        <v>12</v>
      </c>
      <c r="H2378" t="s">
        <v>397</v>
      </c>
      <c r="I2378">
        <v>1020484</v>
      </c>
      <c r="J2378">
        <v>0</v>
      </c>
      <c r="K2378">
        <v>0</v>
      </c>
      <c r="L2378">
        <v>0</v>
      </c>
      <c r="M2378">
        <v>0</v>
      </c>
      <c r="N2378">
        <v>9020235</v>
      </c>
      <c r="O2378">
        <v>2</v>
      </c>
      <c r="P2378" t="s">
        <v>1026</v>
      </c>
      <c r="Q2378">
        <v>1005</v>
      </c>
      <c r="R2378">
        <v>6</v>
      </c>
      <c r="S2378">
        <v>0</v>
      </c>
      <c r="T2378">
        <v>0</v>
      </c>
      <c r="V2378" t="s">
        <v>1387</v>
      </c>
      <c r="W2378">
        <v>3</v>
      </c>
      <c r="X2378" s="68">
        <v>42354</v>
      </c>
      <c r="Y2378" s="68">
        <v>36525</v>
      </c>
      <c r="Z2378">
        <v>0</v>
      </c>
      <c r="AA2378">
        <v>58</v>
      </c>
      <c r="AB2378" t="s">
        <v>454</v>
      </c>
      <c r="AE2378" t="s">
        <v>389</v>
      </c>
      <c r="AF2378">
        <v>30000</v>
      </c>
    </row>
    <row r="2379" spans="1:32" x14ac:dyDescent="0.25">
      <c r="A2379" t="s">
        <v>1025</v>
      </c>
      <c r="B2379" t="s">
        <v>454</v>
      </c>
      <c r="C2379" s="158" t="str">
        <f t="shared" si="37"/>
        <v>1111653</v>
      </c>
      <c r="D2379">
        <v>111165</v>
      </c>
      <c r="F2379">
        <v>12</v>
      </c>
      <c r="H2379" t="s">
        <v>397</v>
      </c>
      <c r="I2379">
        <v>1020485</v>
      </c>
      <c r="J2379">
        <v>0</v>
      </c>
      <c r="K2379">
        <v>0</v>
      </c>
      <c r="L2379">
        <v>0</v>
      </c>
      <c r="M2379">
        <v>0</v>
      </c>
      <c r="N2379">
        <v>9020235</v>
      </c>
      <c r="O2379">
        <v>3</v>
      </c>
      <c r="P2379" t="s">
        <v>1026</v>
      </c>
      <c r="Q2379">
        <v>1005</v>
      </c>
      <c r="R2379">
        <v>6</v>
      </c>
      <c r="S2379">
        <v>0</v>
      </c>
      <c r="T2379">
        <v>0</v>
      </c>
      <c r="V2379" t="s">
        <v>1387</v>
      </c>
      <c r="W2379">
        <v>3</v>
      </c>
      <c r="X2379" s="68">
        <v>42354</v>
      </c>
      <c r="Y2379" s="68">
        <v>36525</v>
      </c>
      <c r="Z2379">
        <v>0</v>
      </c>
      <c r="AA2379">
        <v>58</v>
      </c>
      <c r="AB2379" t="s">
        <v>454</v>
      </c>
      <c r="AE2379" t="s">
        <v>389</v>
      </c>
      <c r="AF2379">
        <v>30000</v>
      </c>
    </row>
    <row r="2380" spans="1:32" x14ac:dyDescent="0.25">
      <c r="A2380" t="s">
        <v>1025</v>
      </c>
      <c r="B2380" t="s">
        <v>454</v>
      </c>
      <c r="C2380" s="158" t="str">
        <f t="shared" si="37"/>
        <v>1111654</v>
      </c>
      <c r="D2380">
        <v>111165</v>
      </c>
      <c r="F2380">
        <v>12</v>
      </c>
      <c r="H2380" t="s">
        <v>397</v>
      </c>
      <c r="I2380">
        <v>1020486</v>
      </c>
      <c r="J2380">
        <v>0</v>
      </c>
      <c r="K2380">
        <v>0</v>
      </c>
      <c r="L2380">
        <v>0</v>
      </c>
      <c r="M2380">
        <v>0</v>
      </c>
      <c r="N2380">
        <v>9020235</v>
      </c>
      <c r="O2380">
        <v>4</v>
      </c>
      <c r="P2380" t="s">
        <v>1026</v>
      </c>
      <c r="Q2380">
        <v>1005</v>
      </c>
      <c r="R2380">
        <v>6</v>
      </c>
      <c r="S2380">
        <v>0</v>
      </c>
      <c r="T2380">
        <v>0</v>
      </c>
      <c r="V2380" t="s">
        <v>1387</v>
      </c>
      <c r="W2380">
        <v>3</v>
      </c>
      <c r="X2380" s="68">
        <v>42354</v>
      </c>
      <c r="Y2380" s="68">
        <v>36525</v>
      </c>
      <c r="Z2380">
        <v>0</v>
      </c>
      <c r="AA2380">
        <v>58</v>
      </c>
      <c r="AB2380" t="s">
        <v>454</v>
      </c>
      <c r="AE2380" t="s">
        <v>389</v>
      </c>
      <c r="AF2380">
        <v>30000</v>
      </c>
    </row>
    <row r="2381" spans="1:32" x14ac:dyDescent="0.25">
      <c r="A2381" t="s">
        <v>1025</v>
      </c>
      <c r="B2381" t="s">
        <v>454</v>
      </c>
      <c r="C2381" s="158" t="str">
        <f t="shared" si="37"/>
        <v>1111655</v>
      </c>
      <c r="D2381">
        <v>111165</v>
      </c>
      <c r="F2381">
        <v>12</v>
      </c>
      <c r="H2381" t="s">
        <v>397</v>
      </c>
      <c r="I2381">
        <v>1020487</v>
      </c>
      <c r="J2381">
        <v>0</v>
      </c>
      <c r="K2381">
        <v>0</v>
      </c>
      <c r="L2381">
        <v>0</v>
      </c>
      <c r="M2381">
        <v>0</v>
      </c>
      <c r="N2381">
        <v>9020235</v>
      </c>
      <c r="O2381">
        <v>5</v>
      </c>
      <c r="P2381" t="s">
        <v>1026</v>
      </c>
      <c r="Q2381">
        <v>1005</v>
      </c>
      <c r="R2381">
        <v>6</v>
      </c>
      <c r="S2381">
        <v>0</v>
      </c>
      <c r="T2381">
        <v>0</v>
      </c>
      <c r="V2381" t="s">
        <v>1387</v>
      </c>
      <c r="W2381">
        <v>3</v>
      </c>
      <c r="X2381" s="68">
        <v>42354</v>
      </c>
      <c r="Y2381" s="68">
        <v>36525</v>
      </c>
      <c r="Z2381">
        <v>0</v>
      </c>
      <c r="AA2381">
        <v>58</v>
      </c>
      <c r="AB2381" t="s">
        <v>454</v>
      </c>
      <c r="AE2381" t="s">
        <v>389</v>
      </c>
      <c r="AF2381">
        <v>30000</v>
      </c>
    </row>
    <row r="2382" spans="1:32" x14ac:dyDescent="0.25">
      <c r="A2382" t="s">
        <v>1007</v>
      </c>
      <c r="B2382" t="s">
        <v>865</v>
      </c>
      <c r="C2382" s="158" t="str">
        <f t="shared" si="37"/>
        <v>1111662</v>
      </c>
      <c r="D2382">
        <v>111166</v>
      </c>
      <c r="F2382">
        <v>12</v>
      </c>
      <c r="H2382" t="s">
        <v>397</v>
      </c>
      <c r="I2382">
        <v>1020489</v>
      </c>
      <c r="J2382">
        <v>0</v>
      </c>
      <c r="K2382">
        <v>0</v>
      </c>
      <c r="L2382">
        <v>0</v>
      </c>
      <c r="M2382">
        <v>0</v>
      </c>
      <c r="N2382">
        <v>9020235</v>
      </c>
      <c r="O2382">
        <v>2</v>
      </c>
      <c r="P2382" t="s">
        <v>1008</v>
      </c>
      <c r="Q2382">
        <v>1005</v>
      </c>
      <c r="R2382">
        <v>6</v>
      </c>
      <c r="S2382">
        <v>0</v>
      </c>
      <c r="T2382">
        <v>0</v>
      </c>
      <c r="V2382" t="s">
        <v>1387</v>
      </c>
      <c r="W2382">
        <v>3</v>
      </c>
      <c r="X2382" s="68">
        <v>42354</v>
      </c>
      <c r="Y2382" s="68">
        <v>36525</v>
      </c>
      <c r="Z2382">
        <v>0</v>
      </c>
      <c r="AA2382">
        <v>31</v>
      </c>
      <c r="AB2382" t="s">
        <v>865</v>
      </c>
      <c r="AE2382" t="s">
        <v>389</v>
      </c>
      <c r="AF2382">
        <v>30000</v>
      </c>
    </row>
    <row r="2383" spans="1:32" x14ac:dyDescent="0.25">
      <c r="A2383" t="s">
        <v>1027</v>
      </c>
      <c r="B2383" t="s">
        <v>448</v>
      </c>
      <c r="C2383" s="158" t="str">
        <f t="shared" si="37"/>
        <v>1111131</v>
      </c>
      <c r="D2383">
        <v>111113</v>
      </c>
      <c r="F2383">
        <v>12</v>
      </c>
      <c r="G2383">
        <v>10925</v>
      </c>
      <c r="I2383">
        <v>1020268</v>
      </c>
      <c r="J2383">
        <v>1</v>
      </c>
      <c r="K2383">
        <v>0</v>
      </c>
      <c r="L2383">
        <v>0</v>
      </c>
      <c r="M2383">
        <v>0</v>
      </c>
      <c r="N2383">
        <v>9020230</v>
      </c>
      <c r="O2383">
        <v>1</v>
      </c>
      <c r="P2383" t="s">
        <v>1028</v>
      </c>
      <c r="Q2383">
        <v>1005</v>
      </c>
      <c r="R2383">
        <v>6</v>
      </c>
      <c r="S2383">
        <v>0</v>
      </c>
      <c r="T2383">
        <v>0</v>
      </c>
      <c r="V2383" t="s">
        <v>1387</v>
      </c>
      <c r="W2383">
        <v>3</v>
      </c>
      <c r="X2383" s="68">
        <v>42354</v>
      </c>
      <c r="Y2383" s="68">
        <v>36525</v>
      </c>
      <c r="Z2383">
        <v>1</v>
      </c>
      <c r="AA2383">
        <v>55</v>
      </c>
      <c r="AB2383" t="s">
        <v>448</v>
      </c>
      <c r="AE2383" t="s">
        <v>389</v>
      </c>
      <c r="AF2383">
        <v>30000</v>
      </c>
    </row>
    <row r="2384" spans="1:32" x14ac:dyDescent="0.25">
      <c r="A2384" t="s">
        <v>1027</v>
      </c>
      <c r="B2384" t="s">
        <v>448</v>
      </c>
      <c r="C2384" s="158" t="str">
        <f t="shared" si="37"/>
        <v>1111132</v>
      </c>
      <c r="D2384">
        <v>111113</v>
      </c>
      <c r="F2384">
        <v>12</v>
      </c>
      <c r="G2384">
        <v>13675</v>
      </c>
      <c r="I2384">
        <v>1020269</v>
      </c>
      <c r="J2384">
        <v>1</v>
      </c>
      <c r="K2384">
        <v>0</v>
      </c>
      <c r="L2384">
        <v>0</v>
      </c>
      <c r="M2384">
        <v>0</v>
      </c>
      <c r="N2384">
        <v>9020230</v>
      </c>
      <c r="O2384">
        <v>2</v>
      </c>
      <c r="P2384" t="s">
        <v>1028</v>
      </c>
      <c r="Q2384">
        <v>1005</v>
      </c>
      <c r="R2384">
        <v>6</v>
      </c>
      <c r="S2384">
        <v>0</v>
      </c>
      <c r="T2384">
        <v>0</v>
      </c>
      <c r="V2384" t="s">
        <v>1387</v>
      </c>
      <c r="W2384">
        <v>3</v>
      </c>
      <c r="X2384" s="68">
        <v>42354</v>
      </c>
      <c r="Y2384" s="68">
        <v>36525</v>
      </c>
      <c r="Z2384">
        <v>1</v>
      </c>
      <c r="AA2384">
        <v>55</v>
      </c>
      <c r="AB2384" t="s">
        <v>448</v>
      </c>
      <c r="AE2384" t="s">
        <v>389</v>
      </c>
      <c r="AF2384">
        <v>30000</v>
      </c>
    </row>
    <row r="2385" spans="1:32" x14ac:dyDescent="0.25">
      <c r="A2385" t="s">
        <v>1027</v>
      </c>
      <c r="B2385" t="s">
        <v>448</v>
      </c>
      <c r="C2385" s="158" t="str">
        <f t="shared" si="37"/>
        <v>1111133</v>
      </c>
      <c r="D2385">
        <v>111113</v>
      </c>
      <c r="F2385">
        <v>12</v>
      </c>
      <c r="G2385">
        <v>16975</v>
      </c>
      <c r="I2385">
        <v>1020270</v>
      </c>
      <c r="J2385">
        <v>1</v>
      </c>
      <c r="K2385">
        <v>0</v>
      </c>
      <c r="L2385">
        <v>0</v>
      </c>
      <c r="M2385">
        <v>0</v>
      </c>
      <c r="N2385">
        <v>9020230</v>
      </c>
      <c r="O2385">
        <v>3</v>
      </c>
      <c r="P2385" t="s">
        <v>1028</v>
      </c>
      <c r="Q2385">
        <v>1005</v>
      </c>
      <c r="R2385">
        <v>6</v>
      </c>
      <c r="S2385">
        <v>0</v>
      </c>
      <c r="T2385">
        <v>0</v>
      </c>
      <c r="V2385" t="s">
        <v>1387</v>
      </c>
      <c r="W2385">
        <v>3</v>
      </c>
      <c r="X2385" s="68">
        <v>42354</v>
      </c>
      <c r="Y2385" s="68">
        <v>36525</v>
      </c>
      <c r="Z2385">
        <v>1</v>
      </c>
      <c r="AA2385">
        <v>55</v>
      </c>
      <c r="AB2385" t="s">
        <v>448</v>
      </c>
      <c r="AE2385" t="s">
        <v>389</v>
      </c>
      <c r="AF2385">
        <v>30000</v>
      </c>
    </row>
    <row r="2386" spans="1:32" x14ac:dyDescent="0.25">
      <c r="A2386" t="s">
        <v>1027</v>
      </c>
      <c r="B2386" t="s">
        <v>448</v>
      </c>
      <c r="C2386" s="158" t="str">
        <f t="shared" si="37"/>
        <v>1111134</v>
      </c>
      <c r="D2386">
        <v>111113</v>
      </c>
      <c r="F2386">
        <v>12</v>
      </c>
      <c r="G2386">
        <v>14375</v>
      </c>
      <c r="I2386">
        <v>1020271</v>
      </c>
      <c r="J2386">
        <v>1</v>
      </c>
      <c r="K2386">
        <v>0</v>
      </c>
      <c r="L2386">
        <v>0</v>
      </c>
      <c r="M2386">
        <v>0</v>
      </c>
      <c r="N2386">
        <v>9020230</v>
      </c>
      <c r="O2386">
        <v>4</v>
      </c>
      <c r="P2386" t="s">
        <v>1028</v>
      </c>
      <c r="Q2386">
        <v>1005</v>
      </c>
      <c r="R2386">
        <v>6</v>
      </c>
      <c r="S2386">
        <v>0</v>
      </c>
      <c r="T2386">
        <v>0</v>
      </c>
      <c r="V2386" t="s">
        <v>1387</v>
      </c>
      <c r="W2386">
        <v>3</v>
      </c>
      <c r="X2386" s="68">
        <v>42354</v>
      </c>
      <c r="Y2386" s="68">
        <v>36525</v>
      </c>
      <c r="Z2386">
        <v>1</v>
      </c>
      <c r="AA2386">
        <v>55</v>
      </c>
      <c r="AB2386" t="s">
        <v>448</v>
      </c>
      <c r="AE2386" t="s">
        <v>389</v>
      </c>
      <c r="AF2386">
        <v>30000</v>
      </c>
    </row>
    <row r="2387" spans="1:32" x14ac:dyDescent="0.25">
      <c r="A2387" t="s">
        <v>1027</v>
      </c>
      <c r="B2387" t="s">
        <v>448</v>
      </c>
      <c r="C2387" s="158" t="str">
        <f t="shared" si="37"/>
        <v>1111135</v>
      </c>
      <c r="D2387">
        <v>111113</v>
      </c>
      <c r="F2387">
        <v>12</v>
      </c>
      <c r="G2387">
        <v>17825</v>
      </c>
      <c r="I2387">
        <v>1020272</v>
      </c>
      <c r="J2387">
        <v>1</v>
      </c>
      <c r="K2387">
        <v>0</v>
      </c>
      <c r="L2387">
        <v>0</v>
      </c>
      <c r="M2387">
        <v>0</v>
      </c>
      <c r="N2387">
        <v>9020230</v>
      </c>
      <c r="O2387">
        <v>5</v>
      </c>
      <c r="P2387" t="s">
        <v>1028</v>
      </c>
      <c r="Q2387">
        <v>1005</v>
      </c>
      <c r="R2387">
        <v>6</v>
      </c>
      <c r="S2387">
        <v>0</v>
      </c>
      <c r="T2387">
        <v>0</v>
      </c>
      <c r="V2387" t="s">
        <v>1387</v>
      </c>
      <c r="W2387">
        <v>3</v>
      </c>
      <c r="X2387" s="68">
        <v>42354</v>
      </c>
      <c r="Y2387" s="68">
        <v>36525</v>
      </c>
      <c r="Z2387">
        <v>1</v>
      </c>
      <c r="AA2387">
        <v>55</v>
      </c>
      <c r="AB2387" t="s">
        <v>448</v>
      </c>
      <c r="AE2387" t="s">
        <v>389</v>
      </c>
      <c r="AF2387">
        <v>30000</v>
      </c>
    </row>
    <row r="2388" spans="1:32" x14ac:dyDescent="0.25">
      <c r="A2388" t="s">
        <v>1029</v>
      </c>
      <c r="B2388" t="s">
        <v>448</v>
      </c>
      <c r="C2388" s="158" t="str">
        <f t="shared" si="37"/>
        <v>1111141</v>
      </c>
      <c r="D2388">
        <v>111114</v>
      </c>
      <c r="F2388">
        <v>12</v>
      </c>
      <c r="G2388">
        <v>11675</v>
      </c>
      <c r="I2388">
        <v>1020273</v>
      </c>
      <c r="J2388">
        <v>1</v>
      </c>
      <c r="K2388">
        <v>0</v>
      </c>
      <c r="L2388">
        <v>0</v>
      </c>
      <c r="M2388">
        <v>0</v>
      </c>
      <c r="N2388">
        <v>9020230</v>
      </c>
      <c r="O2388">
        <v>1</v>
      </c>
      <c r="P2388" t="s">
        <v>1030</v>
      </c>
      <c r="Q2388">
        <v>1005</v>
      </c>
      <c r="R2388">
        <v>6</v>
      </c>
      <c r="S2388">
        <v>0</v>
      </c>
      <c r="T2388">
        <v>0</v>
      </c>
      <c r="V2388" t="s">
        <v>1387</v>
      </c>
      <c r="W2388">
        <v>3</v>
      </c>
      <c r="X2388" s="68">
        <v>42354</v>
      </c>
      <c r="Y2388" s="68">
        <v>36525</v>
      </c>
      <c r="Z2388">
        <v>1</v>
      </c>
      <c r="AA2388">
        <v>55</v>
      </c>
      <c r="AB2388" t="s">
        <v>448</v>
      </c>
      <c r="AE2388" t="s">
        <v>389</v>
      </c>
      <c r="AF2388">
        <v>30000</v>
      </c>
    </row>
    <row r="2389" spans="1:32" x14ac:dyDescent="0.25">
      <c r="A2389" t="s">
        <v>1029</v>
      </c>
      <c r="B2389" t="s">
        <v>448</v>
      </c>
      <c r="C2389" s="158" t="str">
        <f t="shared" si="37"/>
        <v>1111142</v>
      </c>
      <c r="D2389">
        <v>111114</v>
      </c>
      <c r="F2389">
        <v>12</v>
      </c>
      <c r="G2389">
        <v>14650</v>
      </c>
      <c r="I2389">
        <v>1020274</v>
      </c>
      <c r="J2389">
        <v>1</v>
      </c>
      <c r="K2389">
        <v>0</v>
      </c>
      <c r="L2389">
        <v>0</v>
      </c>
      <c r="M2389">
        <v>0</v>
      </c>
      <c r="N2389">
        <v>9020230</v>
      </c>
      <c r="O2389">
        <v>2</v>
      </c>
      <c r="P2389" t="s">
        <v>1030</v>
      </c>
      <c r="Q2389">
        <v>1005</v>
      </c>
      <c r="R2389">
        <v>6</v>
      </c>
      <c r="S2389">
        <v>0</v>
      </c>
      <c r="T2389">
        <v>0</v>
      </c>
      <c r="V2389" t="s">
        <v>1387</v>
      </c>
      <c r="W2389">
        <v>3</v>
      </c>
      <c r="X2389" s="68">
        <v>42354</v>
      </c>
      <c r="Y2389" s="68">
        <v>36525</v>
      </c>
      <c r="Z2389">
        <v>1</v>
      </c>
      <c r="AA2389">
        <v>55</v>
      </c>
      <c r="AB2389" t="s">
        <v>448</v>
      </c>
      <c r="AE2389" t="s">
        <v>389</v>
      </c>
      <c r="AF2389">
        <v>30000</v>
      </c>
    </row>
    <row r="2390" spans="1:32" x14ac:dyDescent="0.25">
      <c r="A2390" t="s">
        <v>1029</v>
      </c>
      <c r="B2390" t="s">
        <v>448</v>
      </c>
      <c r="C2390" s="158" t="str">
        <f t="shared" si="37"/>
        <v>1111143</v>
      </c>
      <c r="D2390">
        <v>111114</v>
      </c>
      <c r="F2390">
        <v>12</v>
      </c>
      <c r="G2390">
        <v>18150</v>
      </c>
      <c r="I2390">
        <v>1020275</v>
      </c>
      <c r="J2390">
        <v>1</v>
      </c>
      <c r="K2390">
        <v>0</v>
      </c>
      <c r="L2390">
        <v>0</v>
      </c>
      <c r="M2390">
        <v>0</v>
      </c>
      <c r="N2390">
        <v>9020230</v>
      </c>
      <c r="O2390">
        <v>3</v>
      </c>
      <c r="P2390" t="s">
        <v>1030</v>
      </c>
      <c r="Q2390">
        <v>1005</v>
      </c>
      <c r="R2390">
        <v>6</v>
      </c>
      <c r="S2390">
        <v>0</v>
      </c>
      <c r="T2390">
        <v>0</v>
      </c>
      <c r="V2390" t="s">
        <v>1387</v>
      </c>
      <c r="W2390">
        <v>3</v>
      </c>
      <c r="X2390" s="68">
        <v>42354</v>
      </c>
      <c r="Y2390" s="68">
        <v>36525</v>
      </c>
      <c r="Z2390">
        <v>1</v>
      </c>
      <c r="AA2390">
        <v>55</v>
      </c>
      <c r="AB2390" t="s">
        <v>448</v>
      </c>
      <c r="AE2390" t="s">
        <v>389</v>
      </c>
      <c r="AF2390">
        <v>30000</v>
      </c>
    </row>
    <row r="2391" spans="1:32" x14ac:dyDescent="0.25">
      <c r="A2391" t="s">
        <v>1029</v>
      </c>
      <c r="B2391" t="s">
        <v>448</v>
      </c>
      <c r="C2391" s="158" t="str">
        <f t="shared" si="37"/>
        <v>1111144</v>
      </c>
      <c r="D2391">
        <v>111114</v>
      </c>
      <c r="F2391">
        <v>12</v>
      </c>
      <c r="G2391">
        <v>15375</v>
      </c>
      <c r="I2391">
        <v>1020276</v>
      </c>
      <c r="J2391">
        <v>1</v>
      </c>
      <c r="K2391">
        <v>0</v>
      </c>
      <c r="L2391">
        <v>0</v>
      </c>
      <c r="M2391">
        <v>0</v>
      </c>
      <c r="N2391">
        <v>9020230</v>
      </c>
      <c r="O2391">
        <v>4</v>
      </c>
      <c r="P2391" t="s">
        <v>1030</v>
      </c>
      <c r="Q2391">
        <v>1005</v>
      </c>
      <c r="R2391">
        <v>6</v>
      </c>
      <c r="S2391">
        <v>0</v>
      </c>
      <c r="T2391">
        <v>0</v>
      </c>
      <c r="V2391" t="s">
        <v>1387</v>
      </c>
      <c r="W2391">
        <v>3</v>
      </c>
      <c r="X2391" s="68">
        <v>42354</v>
      </c>
      <c r="Y2391" s="68">
        <v>36525</v>
      </c>
      <c r="Z2391">
        <v>1</v>
      </c>
      <c r="AA2391">
        <v>55</v>
      </c>
      <c r="AB2391" t="s">
        <v>448</v>
      </c>
      <c r="AE2391" t="s">
        <v>389</v>
      </c>
      <c r="AF2391">
        <v>30000</v>
      </c>
    </row>
    <row r="2392" spans="1:32" x14ac:dyDescent="0.25">
      <c r="A2392" t="s">
        <v>1029</v>
      </c>
      <c r="B2392" t="s">
        <v>448</v>
      </c>
      <c r="C2392" s="158" t="str">
        <f t="shared" si="37"/>
        <v>1111145</v>
      </c>
      <c r="D2392">
        <v>111114</v>
      </c>
      <c r="F2392">
        <v>12</v>
      </c>
      <c r="G2392">
        <v>19050</v>
      </c>
      <c r="I2392">
        <v>1020277</v>
      </c>
      <c r="J2392">
        <v>1</v>
      </c>
      <c r="K2392">
        <v>0</v>
      </c>
      <c r="L2392">
        <v>0</v>
      </c>
      <c r="M2392">
        <v>0</v>
      </c>
      <c r="N2392">
        <v>9020230</v>
      </c>
      <c r="O2392">
        <v>5</v>
      </c>
      <c r="P2392" t="s">
        <v>1030</v>
      </c>
      <c r="Q2392">
        <v>1005</v>
      </c>
      <c r="R2392">
        <v>6</v>
      </c>
      <c r="S2392">
        <v>0</v>
      </c>
      <c r="T2392">
        <v>0</v>
      </c>
      <c r="V2392" t="s">
        <v>1387</v>
      </c>
      <c r="W2392">
        <v>3</v>
      </c>
      <c r="X2392" s="68">
        <v>42354</v>
      </c>
      <c r="Y2392" s="68">
        <v>36525</v>
      </c>
      <c r="Z2392">
        <v>1</v>
      </c>
      <c r="AA2392">
        <v>55</v>
      </c>
      <c r="AB2392" t="s">
        <v>448</v>
      </c>
      <c r="AE2392" t="s">
        <v>389</v>
      </c>
      <c r="AF2392">
        <v>30000</v>
      </c>
    </row>
    <row r="2393" spans="1:32" x14ac:dyDescent="0.25">
      <c r="A2393" t="s">
        <v>1031</v>
      </c>
      <c r="B2393" t="s">
        <v>448</v>
      </c>
      <c r="C2393" s="158" t="str">
        <f t="shared" si="37"/>
        <v>1111151</v>
      </c>
      <c r="D2393">
        <v>111115</v>
      </c>
      <c r="F2393">
        <v>12</v>
      </c>
      <c r="G2393">
        <v>12950</v>
      </c>
      <c r="I2393">
        <v>1020278</v>
      </c>
      <c r="J2393">
        <v>1</v>
      </c>
      <c r="K2393">
        <v>0</v>
      </c>
      <c r="L2393">
        <v>0</v>
      </c>
      <c r="M2393">
        <v>0</v>
      </c>
      <c r="N2393">
        <v>9020230</v>
      </c>
      <c r="O2393">
        <v>1</v>
      </c>
      <c r="P2393" t="s">
        <v>1032</v>
      </c>
      <c r="Q2393">
        <v>1005</v>
      </c>
      <c r="R2393">
        <v>6</v>
      </c>
      <c r="S2393">
        <v>0</v>
      </c>
      <c r="T2393">
        <v>0</v>
      </c>
      <c r="V2393" t="s">
        <v>1387</v>
      </c>
      <c r="W2393">
        <v>3</v>
      </c>
      <c r="X2393" s="68">
        <v>42354</v>
      </c>
      <c r="Y2393" s="68">
        <v>36525</v>
      </c>
      <c r="Z2393">
        <v>1</v>
      </c>
      <c r="AA2393">
        <v>55</v>
      </c>
      <c r="AB2393" t="s">
        <v>448</v>
      </c>
      <c r="AE2393" t="s">
        <v>389</v>
      </c>
      <c r="AF2393">
        <v>30000</v>
      </c>
    </row>
    <row r="2394" spans="1:32" x14ac:dyDescent="0.25">
      <c r="A2394" t="s">
        <v>1031</v>
      </c>
      <c r="B2394" t="s">
        <v>448</v>
      </c>
      <c r="C2394" s="158" t="str">
        <f t="shared" si="37"/>
        <v>1111152</v>
      </c>
      <c r="D2394">
        <v>111115</v>
      </c>
      <c r="F2394">
        <v>12</v>
      </c>
      <c r="G2394">
        <v>16125</v>
      </c>
      <c r="I2394">
        <v>1020279</v>
      </c>
      <c r="J2394">
        <v>1</v>
      </c>
      <c r="K2394">
        <v>0</v>
      </c>
      <c r="L2394">
        <v>0</v>
      </c>
      <c r="M2394">
        <v>0</v>
      </c>
      <c r="N2394">
        <v>9020230</v>
      </c>
      <c r="O2394">
        <v>2</v>
      </c>
      <c r="P2394" t="s">
        <v>1032</v>
      </c>
      <c r="Q2394">
        <v>1005</v>
      </c>
      <c r="R2394">
        <v>6</v>
      </c>
      <c r="S2394">
        <v>0</v>
      </c>
      <c r="T2394">
        <v>0</v>
      </c>
      <c r="V2394" t="s">
        <v>1387</v>
      </c>
      <c r="W2394">
        <v>3</v>
      </c>
      <c r="X2394" s="68">
        <v>42354</v>
      </c>
      <c r="Y2394" s="68">
        <v>36525</v>
      </c>
      <c r="Z2394">
        <v>1</v>
      </c>
      <c r="AA2394">
        <v>55</v>
      </c>
      <c r="AB2394" t="s">
        <v>448</v>
      </c>
      <c r="AE2394" t="s">
        <v>389</v>
      </c>
      <c r="AF2394">
        <v>30000</v>
      </c>
    </row>
    <row r="2395" spans="1:32" x14ac:dyDescent="0.25">
      <c r="A2395" t="s">
        <v>1031</v>
      </c>
      <c r="B2395" t="s">
        <v>448</v>
      </c>
      <c r="C2395" s="158" t="str">
        <f t="shared" si="37"/>
        <v>1111153</v>
      </c>
      <c r="D2395">
        <v>111115</v>
      </c>
      <c r="F2395">
        <v>12</v>
      </c>
      <c r="G2395">
        <v>19950</v>
      </c>
      <c r="I2395">
        <v>1020280</v>
      </c>
      <c r="J2395">
        <v>1</v>
      </c>
      <c r="K2395">
        <v>0</v>
      </c>
      <c r="L2395">
        <v>0</v>
      </c>
      <c r="M2395">
        <v>0</v>
      </c>
      <c r="N2395">
        <v>9020230</v>
      </c>
      <c r="O2395">
        <v>3</v>
      </c>
      <c r="P2395" t="s">
        <v>1032</v>
      </c>
      <c r="Q2395">
        <v>1005</v>
      </c>
      <c r="R2395">
        <v>6</v>
      </c>
      <c r="S2395">
        <v>0</v>
      </c>
      <c r="T2395">
        <v>0</v>
      </c>
      <c r="V2395" t="s">
        <v>1387</v>
      </c>
      <c r="W2395">
        <v>3</v>
      </c>
      <c r="X2395" s="68">
        <v>42354</v>
      </c>
      <c r="Y2395" s="68">
        <v>36525</v>
      </c>
      <c r="Z2395">
        <v>1</v>
      </c>
      <c r="AA2395">
        <v>55</v>
      </c>
      <c r="AB2395" t="s">
        <v>448</v>
      </c>
      <c r="AE2395" t="s">
        <v>389</v>
      </c>
      <c r="AF2395">
        <v>30000</v>
      </c>
    </row>
    <row r="2396" spans="1:32" x14ac:dyDescent="0.25">
      <c r="A2396" t="s">
        <v>1031</v>
      </c>
      <c r="B2396" t="s">
        <v>448</v>
      </c>
      <c r="C2396" s="158" t="str">
        <f t="shared" si="37"/>
        <v>1111154</v>
      </c>
      <c r="D2396">
        <v>111115</v>
      </c>
      <c r="F2396">
        <v>12</v>
      </c>
      <c r="G2396">
        <v>16925</v>
      </c>
      <c r="I2396">
        <v>1020281</v>
      </c>
      <c r="J2396">
        <v>1</v>
      </c>
      <c r="K2396">
        <v>0</v>
      </c>
      <c r="L2396">
        <v>0</v>
      </c>
      <c r="M2396">
        <v>0</v>
      </c>
      <c r="N2396">
        <v>9020230</v>
      </c>
      <c r="O2396">
        <v>4</v>
      </c>
      <c r="P2396" t="s">
        <v>1032</v>
      </c>
      <c r="Q2396">
        <v>1005</v>
      </c>
      <c r="R2396">
        <v>6</v>
      </c>
      <c r="S2396">
        <v>0</v>
      </c>
      <c r="T2396">
        <v>0</v>
      </c>
      <c r="V2396" t="s">
        <v>1387</v>
      </c>
      <c r="W2396">
        <v>3</v>
      </c>
      <c r="X2396" s="68">
        <v>42354</v>
      </c>
      <c r="Y2396" s="68">
        <v>36525</v>
      </c>
      <c r="Z2396">
        <v>1</v>
      </c>
      <c r="AA2396">
        <v>55</v>
      </c>
      <c r="AB2396" t="s">
        <v>448</v>
      </c>
      <c r="AE2396" t="s">
        <v>389</v>
      </c>
      <c r="AF2396">
        <v>30000</v>
      </c>
    </row>
    <row r="2397" spans="1:32" x14ac:dyDescent="0.25">
      <c r="A2397" t="s">
        <v>1031</v>
      </c>
      <c r="B2397" t="s">
        <v>448</v>
      </c>
      <c r="C2397" s="158" t="str">
        <f t="shared" si="37"/>
        <v>1111155</v>
      </c>
      <c r="D2397">
        <v>111115</v>
      </c>
      <c r="F2397">
        <v>12</v>
      </c>
      <c r="G2397">
        <v>20925</v>
      </c>
      <c r="I2397">
        <v>1020282</v>
      </c>
      <c r="J2397">
        <v>1</v>
      </c>
      <c r="K2397">
        <v>0</v>
      </c>
      <c r="L2397">
        <v>0</v>
      </c>
      <c r="M2397">
        <v>0</v>
      </c>
      <c r="N2397">
        <v>9020230</v>
      </c>
      <c r="O2397">
        <v>5</v>
      </c>
      <c r="P2397" t="s">
        <v>1032</v>
      </c>
      <c r="Q2397">
        <v>1005</v>
      </c>
      <c r="R2397">
        <v>6</v>
      </c>
      <c r="S2397">
        <v>0</v>
      </c>
      <c r="T2397">
        <v>0</v>
      </c>
      <c r="V2397" t="s">
        <v>1387</v>
      </c>
      <c r="W2397">
        <v>3</v>
      </c>
      <c r="X2397" s="68">
        <v>42354</v>
      </c>
      <c r="Y2397" s="68">
        <v>36525</v>
      </c>
      <c r="Z2397">
        <v>1</v>
      </c>
      <c r="AA2397">
        <v>55</v>
      </c>
      <c r="AB2397" t="s">
        <v>448</v>
      </c>
      <c r="AE2397" t="s">
        <v>389</v>
      </c>
      <c r="AF2397">
        <v>30000</v>
      </c>
    </row>
    <row r="2398" spans="1:32" x14ac:dyDescent="0.25">
      <c r="A2398" t="s">
        <v>1033</v>
      </c>
      <c r="B2398" t="s">
        <v>448</v>
      </c>
      <c r="C2398" s="158" t="str">
        <f t="shared" si="37"/>
        <v>1111161</v>
      </c>
      <c r="D2398">
        <v>111116</v>
      </c>
      <c r="F2398">
        <v>12</v>
      </c>
      <c r="G2398">
        <v>14100</v>
      </c>
      <c r="I2398">
        <v>1020283</v>
      </c>
      <c r="J2398">
        <v>1</v>
      </c>
      <c r="K2398">
        <v>0</v>
      </c>
      <c r="L2398">
        <v>0</v>
      </c>
      <c r="M2398">
        <v>0</v>
      </c>
      <c r="N2398">
        <v>9020230</v>
      </c>
      <c r="O2398">
        <v>1</v>
      </c>
      <c r="P2398" t="s">
        <v>1034</v>
      </c>
      <c r="Q2398">
        <v>1005</v>
      </c>
      <c r="R2398">
        <v>6</v>
      </c>
      <c r="S2398">
        <v>0</v>
      </c>
      <c r="T2398">
        <v>0</v>
      </c>
      <c r="V2398" t="s">
        <v>1387</v>
      </c>
      <c r="W2398">
        <v>3</v>
      </c>
      <c r="X2398" s="68">
        <v>42354</v>
      </c>
      <c r="Y2398" s="68">
        <v>36525</v>
      </c>
      <c r="Z2398">
        <v>1</v>
      </c>
      <c r="AA2398">
        <v>55</v>
      </c>
      <c r="AB2398" t="s">
        <v>448</v>
      </c>
      <c r="AE2398" t="s">
        <v>389</v>
      </c>
      <c r="AF2398">
        <v>30000</v>
      </c>
    </row>
    <row r="2399" spans="1:32" x14ac:dyDescent="0.25">
      <c r="A2399" t="s">
        <v>1033</v>
      </c>
      <c r="B2399" t="s">
        <v>448</v>
      </c>
      <c r="C2399" s="158" t="str">
        <f t="shared" si="37"/>
        <v>1111162</v>
      </c>
      <c r="D2399">
        <v>111116</v>
      </c>
      <c r="F2399">
        <v>12</v>
      </c>
      <c r="G2399">
        <v>17600</v>
      </c>
      <c r="I2399">
        <v>1020284</v>
      </c>
      <c r="J2399">
        <v>1</v>
      </c>
      <c r="K2399">
        <v>0</v>
      </c>
      <c r="L2399">
        <v>0</v>
      </c>
      <c r="M2399">
        <v>0</v>
      </c>
      <c r="N2399">
        <v>9020230</v>
      </c>
      <c r="O2399">
        <v>2</v>
      </c>
      <c r="P2399" t="s">
        <v>1034</v>
      </c>
      <c r="Q2399">
        <v>1005</v>
      </c>
      <c r="R2399">
        <v>6</v>
      </c>
      <c r="S2399">
        <v>0</v>
      </c>
      <c r="T2399">
        <v>0</v>
      </c>
      <c r="V2399" t="s">
        <v>1387</v>
      </c>
      <c r="W2399">
        <v>3</v>
      </c>
      <c r="X2399" s="68">
        <v>42354</v>
      </c>
      <c r="Y2399" s="68">
        <v>36525</v>
      </c>
      <c r="Z2399">
        <v>1</v>
      </c>
      <c r="AA2399">
        <v>55</v>
      </c>
      <c r="AB2399" t="s">
        <v>448</v>
      </c>
      <c r="AE2399" t="s">
        <v>389</v>
      </c>
      <c r="AF2399">
        <v>30000</v>
      </c>
    </row>
    <row r="2400" spans="1:32" x14ac:dyDescent="0.25">
      <c r="A2400" t="s">
        <v>1033</v>
      </c>
      <c r="B2400" t="s">
        <v>448</v>
      </c>
      <c r="C2400" s="158" t="str">
        <f t="shared" si="37"/>
        <v>1111163</v>
      </c>
      <c r="D2400">
        <v>111116</v>
      </c>
      <c r="F2400">
        <v>12</v>
      </c>
      <c r="G2400">
        <v>21850</v>
      </c>
      <c r="I2400">
        <v>1020285</v>
      </c>
      <c r="J2400">
        <v>1</v>
      </c>
      <c r="K2400">
        <v>0</v>
      </c>
      <c r="L2400">
        <v>0</v>
      </c>
      <c r="M2400">
        <v>0</v>
      </c>
      <c r="N2400">
        <v>9020230</v>
      </c>
      <c r="O2400">
        <v>3</v>
      </c>
      <c r="P2400" t="s">
        <v>1034</v>
      </c>
      <c r="Q2400">
        <v>1005</v>
      </c>
      <c r="R2400">
        <v>6</v>
      </c>
      <c r="S2400">
        <v>0</v>
      </c>
      <c r="T2400">
        <v>0</v>
      </c>
      <c r="V2400" t="s">
        <v>1387</v>
      </c>
      <c r="W2400">
        <v>3</v>
      </c>
      <c r="X2400" s="68">
        <v>42354</v>
      </c>
      <c r="Y2400" s="68">
        <v>36525</v>
      </c>
      <c r="Z2400">
        <v>1</v>
      </c>
      <c r="AA2400">
        <v>55</v>
      </c>
      <c r="AB2400" t="s">
        <v>448</v>
      </c>
      <c r="AE2400" t="s">
        <v>389</v>
      </c>
      <c r="AF2400">
        <v>30000</v>
      </c>
    </row>
    <row r="2401" spans="1:32" x14ac:dyDescent="0.25">
      <c r="A2401" t="s">
        <v>1033</v>
      </c>
      <c r="B2401" t="s">
        <v>448</v>
      </c>
      <c r="C2401" s="158" t="str">
        <f t="shared" si="37"/>
        <v>1111164</v>
      </c>
      <c r="D2401">
        <v>111116</v>
      </c>
      <c r="F2401">
        <v>12</v>
      </c>
      <c r="G2401">
        <v>18500</v>
      </c>
      <c r="I2401">
        <v>1020286</v>
      </c>
      <c r="J2401">
        <v>1</v>
      </c>
      <c r="K2401">
        <v>0</v>
      </c>
      <c r="L2401">
        <v>0</v>
      </c>
      <c r="M2401">
        <v>0</v>
      </c>
      <c r="N2401">
        <v>9020230</v>
      </c>
      <c r="O2401">
        <v>4</v>
      </c>
      <c r="P2401" t="s">
        <v>1034</v>
      </c>
      <c r="Q2401">
        <v>1005</v>
      </c>
      <c r="R2401">
        <v>6</v>
      </c>
      <c r="S2401">
        <v>0</v>
      </c>
      <c r="T2401">
        <v>0</v>
      </c>
      <c r="V2401" t="s">
        <v>1387</v>
      </c>
      <c r="W2401">
        <v>3</v>
      </c>
      <c r="X2401" s="68">
        <v>42354</v>
      </c>
      <c r="Y2401" s="68">
        <v>36525</v>
      </c>
      <c r="Z2401">
        <v>1</v>
      </c>
      <c r="AA2401">
        <v>55</v>
      </c>
      <c r="AB2401" t="s">
        <v>448</v>
      </c>
      <c r="AE2401" t="s">
        <v>389</v>
      </c>
      <c r="AF2401">
        <v>30000</v>
      </c>
    </row>
    <row r="2402" spans="1:32" x14ac:dyDescent="0.25">
      <c r="A2402" t="s">
        <v>1033</v>
      </c>
      <c r="B2402" t="s">
        <v>448</v>
      </c>
      <c r="C2402" s="158" t="str">
        <f t="shared" si="37"/>
        <v>1111165</v>
      </c>
      <c r="D2402">
        <v>111116</v>
      </c>
      <c r="F2402">
        <v>12</v>
      </c>
      <c r="G2402">
        <v>22950</v>
      </c>
      <c r="I2402">
        <v>1020287</v>
      </c>
      <c r="J2402">
        <v>1</v>
      </c>
      <c r="K2402">
        <v>0</v>
      </c>
      <c r="L2402">
        <v>0</v>
      </c>
      <c r="M2402">
        <v>0</v>
      </c>
      <c r="N2402">
        <v>9020230</v>
      </c>
      <c r="O2402">
        <v>5</v>
      </c>
      <c r="P2402" t="s">
        <v>1034</v>
      </c>
      <c r="Q2402">
        <v>1005</v>
      </c>
      <c r="R2402">
        <v>6</v>
      </c>
      <c r="S2402">
        <v>0</v>
      </c>
      <c r="T2402">
        <v>0</v>
      </c>
      <c r="V2402" t="s">
        <v>1387</v>
      </c>
      <c r="W2402">
        <v>3</v>
      </c>
      <c r="X2402" s="68">
        <v>42354</v>
      </c>
      <c r="Y2402" s="68">
        <v>36525</v>
      </c>
      <c r="Z2402">
        <v>1</v>
      </c>
      <c r="AA2402">
        <v>55</v>
      </c>
      <c r="AB2402" t="s">
        <v>448</v>
      </c>
      <c r="AE2402" t="s">
        <v>389</v>
      </c>
      <c r="AF2402">
        <v>30000</v>
      </c>
    </row>
    <row r="2403" spans="1:32" x14ac:dyDescent="0.25">
      <c r="A2403" t="s">
        <v>1035</v>
      </c>
      <c r="B2403" t="s">
        <v>448</v>
      </c>
      <c r="C2403" s="158" t="str">
        <f t="shared" si="37"/>
        <v>1111171</v>
      </c>
      <c r="D2403">
        <v>111117</v>
      </c>
      <c r="F2403">
        <v>12</v>
      </c>
      <c r="G2403">
        <v>15375</v>
      </c>
      <c r="I2403">
        <v>1020288</v>
      </c>
      <c r="J2403">
        <v>1</v>
      </c>
      <c r="K2403">
        <v>0</v>
      </c>
      <c r="L2403">
        <v>0</v>
      </c>
      <c r="M2403">
        <v>0</v>
      </c>
      <c r="N2403">
        <v>9020230</v>
      </c>
      <c r="O2403">
        <v>1</v>
      </c>
      <c r="P2403" t="s">
        <v>1036</v>
      </c>
      <c r="Q2403">
        <v>1005</v>
      </c>
      <c r="R2403">
        <v>6</v>
      </c>
      <c r="S2403">
        <v>0</v>
      </c>
      <c r="T2403">
        <v>0</v>
      </c>
      <c r="V2403" t="s">
        <v>1387</v>
      </c>
      <c r="W2403">
        <v>3</v>
      </c>
      <c r="X2403" s="68">
        <v>42354</v>
      </c>
      <c r="Y2403" s="68">
        <v>36525</v>
      </c>
      <c r="Z2403">
        <v>1</v>
      </c>
      <c r="AA2403">
        <v>55</v>
      </c>
      <c r="AB2403" t="s">
        <v>448</v>
      </c>
      <c r="AE2403" t="s">
        <v>389</v>
      </c>
      <c r="AF2403">
        <v>30000</v>
      </c>
    </row>
    <row r="2404" spans="1:32" x14ac:dyDescent="0.25">
      <c r="A2404" t="s">
        <v>1035</v>
      </c>
      <c r="B2404" t="s">
        <v>448</v>
      </c>
      <c r="C2404" s="158" t="str">
        <f t="shared" si="37"/>
        <v>1111172</v>
      </c>
      <c r="D2404">
        <v>111117</v>
      </c>
      <c r="F2404">
        <v>12</v>
      </c>
      <c r="G2404">
        <v>19200</v>
      </c>
      <c r="I2404">
        <v>1020289</v>
      </c>
      <c r="J2404">
        <v>1</v>
      </c>
      <c r="K2404">
        <v>0</v>
      </c>
      <c r="L2404">
        <v>0</v>
      </c>
      <c r="M2404">
        <v>0</v>
      </c>
      <c r="N2404">
        <v>9020230</v>
      </c>
      <c r="O2404">
        <v>2</v>
      </c>
      <c r="P2404" t="s">
        <v>1036</v>
      </c>
      <c r="Q2404">
        <v>1005</v>
      </c>
      <c r="R2404">
        <v>6</v>
      </c>
      <c r="S2404">
        <v>0</v>
      </c>
      <c r="T2404">
        <v>0</v>
      </c>
      <c r="V2404" t="s">
        <v>1387</v>
      </c>
      <c r="W2404">
        <v>3</v>
      </c>
      <c r="X2404" s="68">
        <v>42354</v>
      </c>
      <c r="Y2404" s="68">
        <v>36525</v>
      </c>
      <c r="Z2404">
        <v>1</v>
      </c>
      <c r="AA2404">
        <v>55</v>
      </c>
      <c r="AB2404" t="s">
        <v>448</v>
      </c>
      <c r="AE2404" t="s">
        <v>389</v>
      </c>
      <c r="AF2404">
        <v>30000</v>
      </c>
    </row>
    <row r="2405" spans="1:32" x14ac:dyDescent="0.25">
      <c r="A2405" t="s">
        <v>1035</v>
      </c>
      <c r="B2405" t="s">
        <v>448</v>
      </c>
      <c r="C2405" s="158" t="str">
        <f t="shared" si="37"/>
        <v>1111173</v>
      </c>
      <c r="D2405">
        <v>111117</v>
      </c>
      <c r="F2405">
        <v>12</v>
      </c>
      <c r="G2405">
        <v>23850</v>
      </c>
      <c r="I2405">
        <v>1020290</v>
      </c>
      <c r="J2405">
        <v>1</v>
      </c>
      <c r="K2405">
        <v>0</v>
      </c>
      <c r="L2405">
        <v>0</v>
      </c>
      <c r="M2405">
        <v>0</v>
      </c>
      <c r="N2405">
        <v>9020230</v>
      </c>
      <c r="O2405">
        <v>3</v>
      </c>
      <c r="P2405" t="s">
        <v>1036</v>
      </c>
      <c r="Q2405">
        <v>1005</v>
      </c>
      <c r="R2405">
        <v>6</v>
      </c>
      <c r="S2405">
        <v>0</v>
      </c>
      <c r="T2405">
        <v>0</v>
      </c>
      <c r="V2405" t="s">
        <v>1387</v>
      </c>
      <c r="W2405">
        <v>3</v>
      </c>
      <c r="X2405" s="68">
        <v>42354</v>
      </c>
      <c r="Y2405" s="68">
        <v>36525</v>
      </c>
      <c r="Z2405">
        <v>1</v>
      </c>
      <c r="AA2405">
        <v>55</v>
      </c>
      <c r="AB2405" t="s">
        <v>448</v>
      </c>
      <c r="AE2405" t="s">
        <v>389</v>
      </c>
      <c r="AF2405">
        <v>30000</v>
      </c>
    </row>
    <row r="2406" spans="1:32" x14ac:dyDescent="0.25">
      <c r="A2406" t="s">
        <v>1035</v>
      </c>
      <c r="B2406" t="s">
        <v>448</v>
      </c>
      <c r="C2406" s="158" t="str">
        <f t="shared" si="37"/>
        <v>1111174</v>
      </c>
      <c r="D2406">
        <v>111117</v>
      </c>
      <c r="F2406">
        <v>12</v>
      </c>
      <c r="G2406">
        <v>20150</v>
      </c>
      <c r="I2406">
        <v>1020291</v>
      </c>
      <c r="J2406">
        <v>1</v>
      </c>
      <c r="K2406">
        <v>0</v>
      </c>
      <c r="L2406">
        <v>0</v>
      </c>
      <c r="M2406">
        <v>0</v>
      </c>
      <c r="N2406">
        <v>9020230</v>
      </c>
      <c r="O2406">
        <v>4</v>
      </c>
      <c r="P2406" t="s">
        <v>1036</v>
      </c>
      <c r="Q2406">
        <v>1005</v>
      </c>
      <c r="R2406">
        <v>6</v>
      </c>
      <c r="S2406">
        <v>0</v>
      </c>
      <c r="T2406">
        <v>0</v>
      </c>
      <c r="V2406" t="s">
        <v>1387</v>
      </c>
      <c r="W2406">
        <v>3</v>
      </c>
      <c r="X2406" s="68">
        <v>42354</v>
      </c>
      <c r="Y2406" s="68">
        <v>36525</v>
      </c>
      <c r="Z2406">
        <v>1</v>
      </c>
      <c r="AA2406">
        <v>55</v>
      </c>
      <c r="AB2406" t="s">
        <v>448</v>
      </c>
      <c r="AE2406" t="s">
        <v>389</v>
      </c>
      <c r="AF2406">
        <v>30000</v>
      </c>
    </row>
    <row r="2407" spans="1:32" x14ac:dyDescent="0.25">
      <c r="A2407" t="s">
        <v>1035</v>
      </c>
      <c r="B2407" t="s">
        <v>448</v>
      </c>
      <c r="C2407" s="158" t="str">
        <f t="shared" si="37"/>
        <v>1111175</v>
      </c>
      <c r="D2407">
        <v>111117</v>
      </c>
      <c r="F2407">
        <v>12</v>
      </c>
      <c r="G2407">
        <v>25050</v>
      </c>
      <c r="I2407">
        <v>1020292</v>
      </c>
      <c r="J2407">
        <v>1</v>
      </c>
      <c r="K2407">
        <v>0</v>
      </c>
      <c r="L2407">
        <v>0</v>
      </c>
      <c r="M2407">
        <v>0</v>
      </c>
      <c r="N2407">
        <v>9020230</v>
      </c>
      <c r="O2407">
        <v>5</v>
      </c>
      <c r="P2407" t="s">
        <v>1036</v>
      </c>
      <c r="Q2407">
        <v>1005</v>
      </c>
      <c r="R2407">
        <v>6</v>
      </c>
      <c r="S2407">
        <v>0</v>
      </c>
      <c r="T2407">
        <v>0</v>
      </c>
      <c r="V2407" t="s">
        <v>1387</v>
      </c>
      <c r="W2407">
        <v>3</v>
      </c>
      <c r="X2407" s="68">
        <v>42354</v>
      </c>
      <c r="Y2407" s="68">
        <v>36525</v>
      </c>
      <c r="Z2407">
        <v>1</v>
      </c>
      <c r="AA2407">
        <v>55</v>
      </c>
      <c r="AB2407" t="s">
        <v>448</v>
      </c>
      <c r="AE2407" t="s">
        <v>389</v>
      </c>
      <c r="AF2407">
        <v>30000</v>
      </c>
    </row>
    <row r="2408" spans="1:32" x14ac:dyDescent="0.25">
      <c r="A2408" t="s">
        <v>1037</v>
      </c>
      <c r="B2408" t="s">
        <v>448</v>
      </c>
      <c r="C2408" s="158" t="str">
        <f t="shared" si="37"/>
        <v>1111181</v>
      </c>
      <c r="D2408">
        <v>111118</v>
      </c>
      <c r="F2408">
        <v>12</v>
      </c>
      <c r="G2408">
        <v>16550</v>
      </c>
      <c r="I2408">
        <v>1020293</v>
      </c>
      <c r="J2408">
        <v>1</v>
      </c>
      <c r="K2408">
        <v>0</v>
      </c>
      <c r="L2408">
        <v>0</v>
      </c>
      <c r="M2408">
        <v>0</v>
      </c>
      <c r="N2408">
        <v>9020230</v>
      </c>
      <c r="O2408">
        <v>1</v>
      </c>
      <c r="P2408" t="s">
        <v>1038</v>
      </c>
      <c r="Q2408">
        <v>1005</v>
      </c>
      <c r="R2408">
        <v>6</v>
      </c>
      <c r="S2408">
        <v>0</v>
      </c>
      <c r="T2408">
        <v>0</v>
      </c>
      <c r="V2408" t="s">
        <v>1387</v>
      </c>
      <c r="W2408">
        <v>3</v>
      </c>
      <c r="X2408" s="68">
        <v>42354</v>
      </c>
      <c r="Y2408" s="68">
        <v>36525</v>
      </c>
      <c r="Z2408">
        <v>1</v>
      </c>
      <c r="AA2408">
        <v>55</v>
      </c>
      <c r="AB2408" t="s">
        <v>448</v>
      </c>
      <c r="AE2408" t="s">
        <v>389</v>
      </c>
      <c r="AF2408">
        <v>30000</v>
      </c>
    </row>
    <row r="2409" spans="1:32" x14ac:dyDescent="0.25">
      <c r="A2409" t="s">
        <v>1037</v>
      </c>
      <c r="B2409" t="s">
        <v>448</v>
      </c>
      <c r="C2409" s="158" t="str">
        <f t="shared" si="37"/>
        <v>1111182</v>
      </c>
      <c r="D2409">
        <v>111118</v>
      </c>
      <c r="F2409">
        <v>12</v>
      </c>
      <c r="G2409">
        <v>20675</v>
      </c>
      <c r="I2409">
        <v>1020294</v>
      </c>
      <c r="J2409">
        <v>1</v>
      </c>
      <c r="K2409">
        <v>0</v>
      </c>
      <c r="L2409">
        <v>0</v>
      </c>
      <c r="M2409">
        <v>0</v>
      </c>
      <c r="N2409">
        <v>9020230</v>
      </c>
      <c r="O2409">
        <v>2</v>
      </c>
      <c r="P2409" t="s">
        <v>1038</v>
      </c>
      <c r="Q2409">
        <v>1005</v>
      </c>
      <c r="R2409">
        <v>6</v>
      </c>
      <c r="S2409">
        <v>0</v>
      </c>
      <c r="T2409">
        <v>0</v>
      </c>
      <c r="V2409" t="s">
        <v>1387</v>
      </c>
      <c r="W2409">
        <v>3</v>
      </c>
      <c r="X2409" s="68">
        <v>42354</v>
      </c>
      <c r="Y2409" s="68">
        <v>36525</v>
      </c>
      <c r="Z2409">
        <v>1</v>
      </c>
      <c r="AA2409">
        <v>55</v>
      </c>
      <c r="AB2409" t="s">
        <v>448</v>
      </c>
      <c r="AE2409" t="s">
        <v>389</v>
      </c>
      <c r="AF2409">
        <v>30000</v>
      </c>
    </row>
    <row r="2410" spans="1:32" x14ac:dyDescent="0.25">
      <c r="A2410" t="s">
        <v>1037</v>
      </c>
      <c r="B2410" t="s">
        <v>448</v>
      </c>
      <c r="C2410" s="158" t="str">
        <f t="shared" si="37"/>
        <v>1111183</v>
      </c>
      <c r="D2410">
        <v>111118</v>
      </c>
      <c r="F2410">
        <v>12</v>
      </c>
      <c r="G2410">
        <v>25675</v>
      </c>
      <c r="I2410">
        <v>1020295</v>
      </c>
      <c r="J2410">
        <v>1</v>
      </c>
      <c r="K2410">
        <v>0</v>
      </c>
      <c r="L2410">
        <v>0</v>
      </c>
      <c r="M2410">
        <v>0</v>
      </c>
      <c r="N2410">
        <v>9020230</v>
      </c>
      <c r="O2410">
        <v>3</v>
      </c>
      <c r="P2410" t="s">
        <v>1038</v>
      </c>
      <c r="Q2410">
        <v>1005</v>
      </c>
      <c r="R2410">
        <v>6</v>
      </c>
      <c r="S2410">
        <v>0</v>
      </c>
      <c r="T2410">
        <v>0</v>
      </c>
      <c r="V2410" t="s">
        <v>1387</v>
      </c>
      <c r="W2410">
        <v>3</v>
      </c>
      <c r="X2410" s="68">
        <v>42354</v>
      </c>
      <c r="Y2410" s="68">
        <v>36525</v>
      </c>
      <c r="Z2410">
        <v>1</v>
      </c>
      <c r="AA2410">
        <v>55</v>
      </c>
      <c r="AB2410" t="s">
        <v>448</v>
      </c>
      <c r="AE2410" t="s">
        <v>389</v>
      </c>
      <c r="AF2410">
        <v>30000</v>
      </c>
    </row>
    <row r="2411" spans="1:32" x14ac:dyDescent="0.25">
      <c r="A2411" t="s">
        <v>1037</v>
      </c>
      <c r="B2411" t="s">
        <v>448</v>
      </c>
      <c r="C2411" s="158" t="str">
        <f t="shared" si="37"/>
        <v>1111184</v>
      </c>
      <c r="D2411">
        <v>111118</v>
      </c>
      <c r="F2411">
        <v>12</v>
      </c>
      <c r="G2411">
        <v>21725</v>
      </c>
      <c r="I2411">
        <v>1020296</v>
      </c>
      <c r="J2411">
        <v>1</v>
      </c>
      <c r="K2411">
        <v>0</v>
      </c>
      <c r="L2411">
        <v>0</v>
      </c>
      <c r="M2411">
        <v>0</v>
      </c>
      <c r="N2411">
        <v>9020230</v>
      </c>
      <c r="O2411">
        <v>4</v>
      </c>
      <c r="P2411" t="s">
        <v>1038</v>
      </c>
      <c r="Q2411">
        <v>1005</v>
      </c>
      <c r="R2411">
        <v>6</v>
      </c>
      <c r="S2411">
        <v>0</v>
      </c>
      <c r="T2411">
        <v>0</v>
      </c>
      <c r="V2411" t="s">
        <v>1387</v>
      </c>
      <c r="W2411">
        <v>3</v>
      </c>
      <c r="X2411" s="68">
        <v>42354</v>
      </c>
      <c r="Y2411" s="68">
        <v>36525</v>
      </c>
      <c r="Z2411">
        <v>1</v>
      </c>
      <c r="AA2411">
        <v>55</v>
      </c>
      <c r="AB2411" t="s">
        <v>448</v>
      </c>
      <c r="AE2411" t="s">
        <v>389</v>
      </c>
      <c r="AF2411">
        <v>30000</v>
      </c>
    </row>
    <row r="2412" spans="1:32" x14ac:dyDescent="0.25">
      <c r="A2412" t="s">
        <v>1037</v>
      </c>
      <c r="B2412" t="s">
        <v>448</v>
      </c>
      <c r="C2412" s="158" t="str">
        <f t="shared" si="37"/>
        <v>1111185</v>
      </c>
      <c r="D2412">
        <v>111118</v>
      </c>
      <c r="F2412">
        <v>12</v>
      </c>
      <c r="G2412">
        <v>26950</v>
      </c>
      <c r="I2412">
        <v>1020297</v>
      </c>
      <c r="J2412">
        <v>1</v>
      </c>
      <c r="K2412">
        <v>0</v>
      </c>
      <c r="L2412">
        <v>0</v>
      </c>
      <c r="M2412">
        <v>0</v>
      </c>
      <c r="N2412">
        <v>9020230</v>
      </c>
      <c r="O2412">
        <v>5</v>
      </c>
      <c r="P2412" t="s">
        <v>1038</v>
      </c>
      <c r="Q2412">
        <v>1005</v>
      </c>
      <c r="R2412">
        <v>6</v>
      </c>
      <c r="S2412">
        <v>0</v>
      </c>
      <c r="T2412">
        <v>0</v>
      </c>
      <c r="V2412" t="s">
        <v>1387</v>
      </c>
      <c r="W2412">
        <v>3</v>
      </c>
      <c r="X2412" s="68">
        <v>42354</v>
      </c>
      <c r="Y2412" s="68">
        <v>36525</v>
      </c>
      <c r="Z2412">
        <v>1</v>
      </c>
      <c r="AA2412">
        <v>55</v>
      </c>
      <c r="AB2412" t="s">
        <v>448</v>
      </c>
      <c r="AE2412" t="s">
        <v>389</v>
      </c>
      <c r="AF2412">
        <v>30000</v>
      </c>
    </row>
    <row r="2413" spans="1:32" x14ac:dyDescent="0.25">
      <c r="A2413" t="s">
        <v>1039</v>
      </c>
      <c r="B2413" t="s">
        <v>448</v>
      </c>
      <c r="C2413" s="158" t="str">
        <f t="shared" si="37"/>
        <v>1111071</v>
      </c>
      <c r="D2413">
        <v>111107</v>
      </c>
      <c r="F2413">
        <v>12</v>
      </c>
      <c r="G2413">
        <v>6900</v>
      </c>
      <c r="I2413">
        <v>1020238</v>
      </c>
      <c r="J2413">
        <v>1</v>
      </c>
      <c r="K2413">
        <v>0</v>
      </c>
      <c r="L2413">
        <v>0</v>
      </c>
      <c r="M2413">
        <v>0</v>
      </c>
      <c r="N2413">
        <v>9020230</v>
      </c>
      <c r="O2413">
        <v>1</v>
      </c>
      <c r="P2413" t="s">
        <v>1040</v>
      </c>
      <c r="Q2413">
        <v>1005</v>
      </c>
      <c r="R2413">
        <v>6</v>
      </c>
      <c r="S2413">
        <v>0</v>
      </c>
      <c r="T2413">
        <v>0</v>
      </c>
      <c r="V2413" t="s">
        <v>1387</v>
      </c>
      <c r="W2413">
        <v>3</v>
      </c>
      <c r="X2413" s="68">
        <v>42354</v>
      </c>
      <c r="Y2413" s="68">
        <v>36525</v>
      </c>
      <c r="Z2413">
        <v>1</v>
      </c>
      <c r="AA2413">
        <v>55</v>
      </c>
      <c r="AB2413" t="s">
        <v>448</v>
      </c>
      <c r="AE2413" t="s">
        <v>389</v>
      </c>
      <c r="AF2413">
        <v>30000</v>
      </c>
    </row>
    <row r="2414" spans="1:32" x14ac:dyDescent="0.25">
      <c r="A2414" t="s">
        <v>1039</v>
      </c>
      <c r="B2414" t="s">
        <v>448</v>
      </c>
      <c r="C2414" s="158" t="str">
        <f t="shared" si="37"/>
        <v>1111072</v>
      </c>
      <c r="D2414">
        <v>111107</v>
      </c>
      <c r="F2414">
        <v>12</v>
      </c>
      <c r="G2414">
        <v>8550</v>
      </c>
      <c r="I2414">
        <v>1020239</v>
      </c>
      <c r="J2414">
        <v>1</v>
      </c>
      <c r="K2414">
        <v>0</v>
      </c>
      <c r="L2414">
        <v>0</v>
      </c>
      <c r="M2414">
        <v>0</v>
      </c>
      <c r="N2414">
        <v>9020230</v>
      </c>
      <c r="O2414">
        <v>2</v>
      </c>
      <c r="P2414" t="s">
        <v>1040</v>
      </c>
      <c r="Q2414">
        <v>1005</v>
      </c>
      <c r="R2414">
        <v>6</v>
      </c>
      <c r="S2414">
        <v>0</v>
      </c>
      <c r="T2414">
        <v>0</v>
      </c>
      <c r="V2414" t="s">
        <v>1387</v>
      </c>
      <c r="W2414">
        <v>3</v>
      </c>
      <c r="X2414" s="68">
        <v>42354</v>
      </c>
      <c r="Y2414" s="68">
        <v>36525</v>
      </c>
      <c r="Z2414">
        <v>1</v>
      </c>
      <c r="AA2414">
        <v>55</v>
      </c>
      <c r="AB2414" t="s">
        <v>448</v>
      </c>
      <c r="AE2414" t="s">
        <v>389</v>
      </c>
      <c r="AF2414">
        <v>30000</v>
      </c>
    </row>
    <row r="2415" spans="1:32" x14ac:dyDescent="0.25">
      <c r="A2415" t="s">
        <v>1039</v>
      </c>
      <c r="B2415" t="s">
        <v>448</v>
      </c>
      <c r="C2415" s="158" t="str">
        <f t="shared" si="37"/>
        <v>1111073</v>
      </c>
      <c r="D2415">
        <v>111107</v>
      </c>
      <c r="F2415">
        <v>12</v>
      </c>
      <c r="G2415">
        <v>10600</v>
      </c>
      <c r="I2415">
        <v>1020240</v>
      </c>
      <c r="J2415">
        <v>1</v>
      </c>
      <c r="K2415">
        <v>0</v>
      </c>
      <c r="L2415">
        <v>0</v>
      </c>
      <c r="M2415">
        <v>0</v>
      </c>
      <c r="N2415">
        <v>9020230</v>
      </c>
      <c r="O2415">
        <v>3</v>
      </c>
      <c r="P2415" t="s">
        <v>1040</v>
      </c>
      <c r="Q2415">
        <v>1005</v>
      </c>
      <c r="R2415">
        <v>6</v>
      </c>
      <c r="S2415">
        <v>0</v>
      </c>
      <c r="T2415">
        <v>0</v>
      </c>
      <c r="V2415" t="s">
        <v>1387</v>
      </c>
      <c r="W2415">
        <v>3</v>
      </c>
      <c r="X2415" s="68">
        <v>42354</v>
      </c>
      <c r="Y2415" s="68">
        <v>36525</v>
      </c>
      <c r="Z2415">
        <v>1</v>
      </c>
      <c r="AA2415">
        <v>55</v>
      </c>
      <c r="AB2415" t="s">
        <v>448</v>
      </c>
      <c r="AE2415" t="s">
        <v>389</v>
      </c>
      <c r="AF2415">
        <v>30000</v>
      </c>
    </row>
    <row r="2416" spans="1:32" x14ac:dyDescent="0.25">
      <c r="A2416" t="s">
        <v>1039</v>
      </c>
      <c r="B2416" t="s">
        <v>448</v>
      </c>
      <c r="C2416" s="158" t="str">
        <f t="shared" si="37"/>
        <v>1111074</v>
      </c>
      <c r="D2416">
        <v>111107</v>
      </c>
      <c r="F2416">
        <v>12</v>
      </c>
      <c r="G2416">
        <v>8980</v>
      </c>
      <c r="I2416">
        <v>1020241</v>
      </c>
      <c r="J2416">
        <v>1</v>
      </c>
      <c r="K2416">
        <v>0</v>
      </c>
      <c r="L2416">
        <v>0</v>
      </c>
      <c r="M2416">
        <v>0</v>
      </c>
      <c r="N2416">
        <v>9020230</v>
      </c>
      <c r="O2416">
        <v>4</v>
      </c>
      <c r="P2416" t="s">
        <v>1040</v>
      </c>
      <c r="Q2416">
        <v>1005</v>
      </c>
      <c r="R2416">
        <v>6</v>
      </c>
      <c r="S2416">
        <v>0</v>
      </c>
      <c r="T2416">
        <v>0</v>
      </c>
      <c r="V2416" t="s">
        <v>1387</v>
      </c>
      <c r="W2416">
        <v>3</v>
      </c>
      <c r="X2416" s="68">
        <v>42354</v>
      </c>
      <c r="Y2416" s="68">
        <v>36525</v>
      </c>
      <c r="Z2416">
        <v>1</v>
      </c>
      <c r="AA2416">
        <v>55</v>
      </c>
      <c r="AB2416" t="s">
        <v>448</v>
      </c>
      <c r="AE2416" t="s">
        <v>389</v>
      </c>
      <c r="AF2416">
        <v>30000</v>
      </c>
    </row>
    <row r="2417" spans="1:32" x14ac:dyDescent="0.25">
      <c r="A2417" t="s">
        <v>1039</v>
      </c>
      <c r="B2417" t="s">
        <v>448</v>
      </c>
      <c r="C2417" s="158" t="str">
        <f t="shared" si="37"/>
        <v>1111075</v>
      </c>
      <c r="D2417">
        <v>111107</v>
      </c>
      <c r="F2417">
        <v>12</v>
      </c>
      <c r="G2417">
        <v>11130</v>
      </c>
      <c r="I2417">
        <v>1020242</v>
      </c>
      <c r="J2417">
        <v>1</v>
      </c>
      <c r="K2417">
        <v>0</v>
      </c>
      <c r="L2417">
        <v>0</v>
      </c>
      <c r="M2417">
        <v>0</v>
      </c>
      <c r="N2417">
        <v>9020230</v>
      </c>
      <c r="O2417">
        <v>5</v>
      </c>
      <c r="P2417" t="s">
        <v>1040</v>
      </c>
      <c r="Q2417">
        <v>1005</v>
      </c>
      <c r="R2417">
        <v>6</v>
      </c>
      <c r="S2417">
        <v>0</v>
      </c>
      <c r="T2417">
        <v>0</v>
      </c>
      <c r="V2417" t="s">
        <v>1387</v>
      </c>
      <c r="W2417">
        <v>3</v>
      </c>
      <c r="X2417" s="68">
        <v>42354</v>
      </c>
      <c r="Y2417" s="68">
        <v>36525</v>
      </c>
      <c r="Z2417">
        <v>1</v>
      </c>
      <c r="AA2417">
        <v>55</v>
      </c>
      <c r="AB2417" t="s">
        <v>448</v>
      </c>
      <c r="AE2417" t="s">
        <v>389</v>
      </c>
      <c r="AF2417">
        <v>30000</v>
      </c>
    </row>
    <row r="2418" spans="1:32" x14ac:dyDescent="0.25">
      <c r="A2418" t="s">
        <v>1041</v>
      </c>
      <c r="B2418" t="s">
        <v>448</v>
      </c>
      <c r="C2418" s="158" t="str">
        <f t="shared" si="37"/>
        <v>1111081</v>
      </c>
      <c r="D2418">
        <v>111108</v>
      </c>
      <c r="F2418">
        <v>12</v>
      </c>
      <c r="G2418">
        <v>7700</v>
      </c>
      <c r="I2418">
        <v>1020243</v>
      </c>
      <c r="J2418">
        <v>1</v>
      </c>
      <c r="K2418">
        <v>0</v>
      </c>
      <c r="L2418">
        <v>0</v>
      </c>
      <c r="M2418">
        <v>0</v>
      </c>
      <c r="N2418">
        <v>9020230</v>
      </c>
      <c r="O2418">
        <v>1</v>
      </c>
      <c r="P2418" t="s">
        <v>1042</v>
      </c>
      <c r="Q2418">
        <v>1005</v>
      </c>
      <c r="R2418">
        <v>6</v>
      </c>
      <c r="S2418">
        <v>0</v>
      </c>
      <c r="T2418">
        <v>0</v>
      </c>
      <c r="V2418" t="s">
        <v>1387</v>
      </c>
      <c r="W2418">
        <v>3</v>
      </c>
      <c r="X2418" s="68">
        <v>42354</v>
      </c>
      <c r="Y2418" s="68">
        <v>36525</v>
      </c>
      <c r="Z2418">
        <v>1</v>
      </c>
      <c r="AA2418">
        <v>55</v>
      </c>
      <c r="AB2418" t="s">
        <v>448</v>
      </c>
      <c r="AE2418" t="s">
        <v>389</v>
      </c>
      <c r="AF2418">
        <v>30000</v>
      </c>
    </row>
    <row r="2419" spans="1:32" x14ac:dyDescent="0.25">
      <c r="A2419" t="s">
        <v>1041</v>
      </c>
      <c r="B2419" t="s">
        <v>448</v>
      </c>
      <c r="C2419" s="158" t="str">
        <f t="shared" si="37"/>
        <v>1111082</v>
      </c>
      <c r="D2419">
        <v>111108</v>
      </c>
      <c r="F2419">
        <v>12</v>
      </c>
      <c r="G2419">
        <v>9550</v>
      </c>
      <c r="I2419">
        <v>1020244</v>
      </c>
      <c r="J2419">
        <v>1</v>
      </c>
      <c r="K2419">
        <v>0</v>
      </c>
      <c r="L2419">
        <v>0</v>
      </c>
      <c r="M2419">
        <v>0</v>
      </c>
      <c r="N2419">
        <v>9020230</v>
      </c>
      <c r="O2419">
        <v>2</v>
      </c>
      <c r="P2419" t="s">
        <v>1042</v>
      </c>
      <c r="Q2419">
        <v>1005</v>
      </c>
      <c r="R2419">
        <v>6</v>
      </c>
      <c r="S2419">
        <v>0</v>
      </c>
      <c r="T2419">
        <v>0</v>
      </c>
      <c r="V2419" t="s">
        <v>1387</v>
      </c>
      <c r="W2419">
        <v>3</v>
      </c>
      <c r="X2419" s="68">
        <v>42354</v>
      </c>
      <c r="Y2419" s="68">
        <v>36525</v>
      </c>
      <c r="Z2419">
        <v>1</v>
      </c>
      <c r="AA2419">
        <v>55</v>
      </c>
      <c r="AB2419" t="s">
        <v>448</v>
      </c>
      <c r="AE2419" t="s">
        <v>389</v>
      </c>
      <c r="AF2419">
        <v>30000</v>
      </c>
    </row>
    <row r="2420" spans="1:32" x14ac:dyDescent="0.25">
      <c r="A2420" t="s">
        <v>1041</v>
      </c>
      <c r="B2420" t="s">
        <v>448</v>
      </c>
      <c r="C2420" s="158" t="str">
        <f t="shared" si="37"/>
        <v>1111083</v>
      </c>
      <c r="D2420">
        <v>111108</v>
      </c>
      <c r="F2420">
        <v>12</v>
      </c>
      <c r="G2420">
        <v>11875</v>
      </c>
      <c r="I2420">
        <v>1020245</v>
      </c>
      <c r="J2420">
        <v>1</v>
      </c>
      <c r="K2420">
        <v>0</v>
      </c>
      <c r="L2420">
        <v>0</v>
      </c>
      <c r="M2420">
        <v>0</v>
      </c>
      <c r="N2420">
        <v>9020230</v>
      </c>
      <c r="O2420">
        <v>3</v>
      </c>
      <c r="P2420" t="s">
        <v>1042</v>
      </c>
      <c r="Q2420">
        <v>1005</v>
      </c>
      <c r="R2420">
        <v>6</v>
      </c>
      <c r="S2420">
        <v>0</v>
      </c>
      <c r="T2420">
        <v>0</v>
      </c>
      <c r="V2420" t="s">
        <v>1387</v>
      </c>
      <c r="W2420">
        <v>3</v>
      </c>
      <c r="X2420" s="68">
        <v>42354</v>
      </c>
      <c r="Y2420" s="68">
        <v>36525</v>
      </c>
      <c r="Z2420">
        <v>1</v>
      </c>
      <c r="AA2420">
        <v>55</v>
      </c>
      <c r="AB2420" t="s">
        <v>448</v>
      </c>
      <c r="AE2420" t="s">
        <v>389</v>
      </c>
      <c r="AF2420">
        <v>30000</v>
      </c>
    </row>
    <row r="2421" spans="1:32" x14ac:dyDescent="0.25">
      <c r="A2421" t="s">
        <v>1041</v>
      </c>
      <c r="B2421" t="s">
        <v>448</v>
      </c>
      <c r="C2421" s="158" t="str">
        <f t="shared" si="37"/>
        <v>1111084</v>
      </c>
      <c r="D2421">
        <v>111108</v>
      </c>
      <c r="F2421">
        <v>12</v>
      </c>
      <c r="G2421">
        <v>10025</v>
      </c>
      <c r="I2421">
        <v>1020246</v>
      </c>
      <c r="J2421">
        <v>1</v>
      </c>
      <c r="K2421">
        <v>0</v>
      </c>
      <c r="L2421">
        <v>0</v>
      </c>
      <c r="M2421">
        <v>0</v>
      </c>
      <c r="N2421">
        <v>9020230</v>
      </c>
      <c r="O2421">
        <v>4</v>
      </c>
      <c r="P2421" t="s">
        <v>1042</v>
      </c>
      <c r="Q2421">
        <v>1005</v>
      </c>
      <c r="R2421">
        <v>6</v>
      </c>
      <c r="S2421">
        <v>0</v>
      </c>
      <c r="T2421">
        <v>0</v>
      </c>
      <c r="V2421" t="s">
        <v>1387</v>
      </c>
      <c r="W2421">
        <v>3</v>
      </c>
      <c r="X2421" s="68">
        <v>42354</v>
      </c>
      <c r="Y2421" s="68">
        <v>36525</v>
      </c>
      <c r="Z2421">
        <v>1</v>
      </c>
      <c r="AA2421">
        <v>55</v>
      </c>
      <c r="AB2421" t="s">
        <v>448</v>
      </c>
      <c r="AE2421" t="s">
        <v>389</v>
      </c>
      <c r="AF2421">
        <v>30000</v>
      </c>
    </row>
    <row r="2422" spans="1:32" x14ac:dyDescent="0.25">
      <c r="A2422" t="s">
        <v>1041</v>
      </c>
      <c r="B2422" t="s">
        <v>448</v>
      </c>
      <c r="C2422" s="158" t="str">
        <f t="shared" si="37"/>
        <v>1111085</v>
      </c>
      <c r="D2422">
        <v>111108</v>
      </c>
      <c r="F2422">
        <v>12</v>
      </c>
      <c r="G2422">
        <v>12475</v>
      </c>
      <c r="I2422">
        <v>1020247</v>
      </c>
      <c r="J2422">
        <v>1</v>
      </c>
      <c r="K2422">
        <v>0</v>
      </c>
      <c r="L2422">
        <v>0</v>
      </c>
      <c r="M2422">
        <v>0</v>
      </c>
      <c r="N2422">
        <v>9020230</v>
      </c>
      <c r="O2422">
        <v>5</v>
      </c>
      <c r="P2422" t="s">
        <v>1042</v>
      </c>
      <c r="Q2422">
        <v>1005</v>
      </c>
      <c r="R2422">
        <v>6</v>
      </c>
      <c r="S2422">
        <v>0</v>
      </c>
      <c r="T2422">
        <v>0</v>
      </c>
      <c r="V2422" t="s">
        <v>1387</v>
      </c>
      <c r="W2422">
        <v>3</v>
      </c>
      <c r="X2422" s="68">
        <v>42354</v>
      </c>
      <c r="Y2422" s="68">
        <v>36525</v>
      </c>
      <c r="Z2422">
        <v>1</v>
      </c>
      <c r="AA2422">
        <v>55</v>
      </c>
      <c r="AB2422" t="s">
        <v>448</v>
      </c>
      <c r="AE2422" t="s">
        <v>389</v>
      </c>
      <c r="AF2422">
        <v>30000</v>
      </c>
    </row>
    <row r="2423" spans="1:32" x14ac:dyDescent="0.25">
      <c r="A2423" t="s">
        <v>1043</v>
      </c>
      <c r="B2423" t="s">
        <v>448</v>
      </c>
      <c r="C2423" s="158" t="str">
        <f t="shared" si="37"/>
        <v>1111091</v>
      </c>
      <c r="D2423">
        <v>111109</v>
      </c>
      <c r="F2423">
        <v>12</v>
      </c>
      <c r="G2423">
        <v>8175</v>
      </c>
      <c r="I2423">
        <v>1020248</v>
      </c>
      <c r="J2423">
        <v>1</v>
      </c>
      <c r="K2423">
        <v>0</v>
      </c>
      <c r="L2423">
        <v>0</v>
      </c>
      <c r="M2423">
        <v>0</v>
      </c>
      <c r="N2423">
        <v>9020230</v>
      </c>
      <c r="O2423">
        <v>1</v>
      </c>
      <c r="P2423" t="s">
        <v>1044</v>
      </c>
      <c r="Q2423">
        <v>1005</v>
      </c>
      <c r="R2423">
        <v>6</v>
      </c>
      <c r="S2423">
        <v>0</v>
      </c>
      <c r="T2423">
        <v>0</v>
      </c>
      <c r="V2423" t="s">
        <v>1387</v>
      </c>
      <c r="W2423">
        <v>3</v>
      </c>
      <c r="X2423" s="68">
        <v>42354</v>
      </c>
      <c r="Y2423" s="68">
        <v>36525</v>
      </c>
      <c r="Z2423">
        <v>1</v>
      </c>
      <c r="AA2423">
        <v>55</v>
      </c>
      <c r="AB2423" t="s">
        <v>448</v>
      </c>
      <c r="AE2423" t="s">
        <v>389</v>
      </c>
      <c r="AF2423">
        <v>30000</v>
      </c>
    </row>
    <row r="2424" spans="1:32" x14ac:dyDescent="0.25">
      <c r="A2424" t="s">
        <v>1043</v>
      </c>
      <c r="B2424" t="s">
        <v>448</v>
      </c>
      <c r="C2424" s="158" t="str">
        <f t="shared" si="37"/>
        <v>1111092</v>
      </c>
      <c r="D2424">
        <v>111109</v>
      </c>
      <c r="F2424">
        <v>12</v>
      </c>
      <c r="G2424">
        <v>10125</v>
      </c>
      <c r="I2424">
        <v>1020249</v>
      </c>
      <c r="J2424">
        <v>1</v>
      </c>
      <c r="K2424">
        <v>0</v>
      </c>
      <c r="L2424">
        <v>0</v>
      </c>
      <c r="M2424">
        <v>0</v>
      </c>
      <c r="N2424">
        <v>9020230</v>
      </c>
      <c r="O2424">
        <v>2</v>
      </c>
      <c r="P2424" t="s">
        <v>1044</v>
      </c>
      <c r="Q2424">
        <v>1005</v>
      </c>
      <c r="R2424">
        <v>6</v>
      </c>
      <c r="S2424">
        <v>0</v>
      </c>
      <c r="T2424">
        <v>0</v>
      </c>
      <c r="V2424" t="s">
        <v>1387</v>
      </c>
      <c r="W2424">
        <v>3</v>
      </c>
      <c r="X2424" s="68">
        <v>42354</v>
      </c>
      <c r="Y2424" s="68">
        <v>36525</v>
      </c>
      <c r="Z2424">
        <v>1</v>
      </c>
      <c r="AA2424">
        <v>55</v>
      </c>
      <c r="AB2424" t="s">
        <v>448</v>
      </c>
      <c r="AE2424" t="s">
        <v>389</v>
      </c>
      <c r="AF2424">
        <v>30000</v>
      </c>
    </row>
    <row r="2425" spans="1:32" x14ac:dyDescent="0.25">
      <c r="A2425" t="s">
        <v>1043</v>
      </c>
      <c r="B2425" t="s">
        <v>448</v>
      </c>
      <c r="C2425" s="158" t="str">
        <f t="shared" si="37"/>
        <v>1111093</v>
      </c>
      <c r="D2425">
        <v>111109</v>
      </c>
      <c r="F2425">
        <v>12</v>
      </c>
      <c r="G2425">
        <v>12625</v>
      </c>
      <c r="I2425">
        <v>1020250</v>
      </c>
      <c r="J2425">
        <v>1</v>
      </c>
      <c r="K2425">
        <v>0</v>
      </c>
      <c r="L2425">
        <v>0</v>
      </c>
      <c r="M2425">
        <v>0</v>
      </c>
      <c r="N2425">
        <v>9020230</v>
      </c>
      <c r="O2425">
        <v>3</v>
      </c>
      <c r="P2425" t="s">
        <v>1044</v>
      </c>
      <c r="Q2425">
        <v>1005</v>
      </c>
      <c r="R2425">
        <v>6</v>
      </c>
      <c r="S2425">
        <v>0</v>
      </c>
      <c r="T2425">
        <v>0</v>
      </c>
      <c r="V2425" t="s">
        <v>1387</v>
      </c>
      <c r="W2425">
        <v>3</v>
      </c>
      <c r="X2425" s="68">
        <v>42354</v>
      </c>
      <c r="Y2425" s="68">
        <v>36525</v>
      </c>
      <c r="Z2425">
        <v>1</v>
      </c>
      <c r="AA2425">
        <v>55</v>
      </c>
      <c r="AB2425" t="s">
        <v>448</v>
      </c>
      <c r="AE2425" t="s">
        <v>389</v>
      </c>
      <c r="AF2425">
        <v>30000</v>
      </c>
    </row>
    <row r="2426" spans="1:32" x14ac:dyDescent="0.25">
      <c r="A2426" t="s">
        <v>1043</v>
      </c>
      <c r="B2426" t="s">
        <v>448</v>
      </c>
      <c r="C2426" s="158" t="str">
        <f t="shared" si="37"/>
        <v>1111094</v>
      </c>
      <c r="D2426">
        <v>111109</v>
      </c>
      <c r="F2426">
        <v>12</v>
      </c>
      <c r="G2426">
        <v>10650</v>
      </c>
      <c r="I2426">
        <v>1020251</v>
      </c>
      <c r="J2426">
        <v>1</v>
      </c>
      <c r="K2426">
        <v>0</v>
      </c>
      <c r="L2426">
        <v>0</v>
      </c>
      <c r="M2426">
        <v>0</v>
      </c>
      <c r="N2426">
        <v>9020230</v>
      </c>
      <c r="O2426">
        <v>4</v>
      </c>
      <c r="P2426" t="s">
        <v>1044</v>
      </c>
      <c r="Q2426">
        <v>1005</v>
      </c>
      <c r="R2426">
        <v>6</v>
      </c>
      <c r="S2426">
        <v>0</v>
      </c>
      <c r="T2426">
        <v>0</v>
      </c>
      <c r="V2426" t="s">
        <v>1387</v>
      </c>
      <c r="W2426">
        <v>3</v>
      </c>
      <c r="X2426" s="68">
        <v>42354</v>
      </c>
      <c r="Y2426" s="68">
        <v>36525</v>
      </c>
      <c r="Z2426">
        <v>1</v>
      </c>
      <c r="AA2426">
        <v>55</v>
      </c>
      <c r="AB2426" t="s">
        <v>448</v>
      </c>
      <c r="AE2426" t="s">
        <v>389</v>
      </c>
      <c r="AF2426">
        <v>30000</v>
      </c>
    </row>
    <row r="2427" spans="1:32" x14ac:dyDescent="0.25">
      <c r="A2427" t="s">
        <v>1043</v>
      </c>
      <c r="B2427" t="s">
        <v>448</v>
      </c>
      <c r="C2427" s="158" t="str">
        <f t="shared" si="37"/>
        <v>1111095</v>
      </c>
      <c r="D2427">
        <v>111109</v>
      </c>
      <c r="F2427">
        <v>12</v>
      </c>
      <c r="G2427">
        <v>13250</v>
      </c>
      <c r="I2427">
        <v>1020252</v>
      </c>
      <c r="J2427">
        <v>1</v>
      </c>
      <c r="K2427">
        <v>0</v>
      </c>
      <c r="L2427">
        <v>0</v>
      </c>
      <c r="M2427">
        <v>0</v>
      </c>
      <c r="N2427">
        <v>9020230</v>
      </c>
      <c r="O2427">
        <v>5</v>
      </c>
      <c r="P2427" t="s">
        <v>1044</v>
      </c>
      <c r="Q2427">
        <v>1005</v>
      </c>
      <c r="R2427">
        <v>6</v>
      </c>
      <c r="S2427">
        <v>0</v>
      </c>
      <c r="T2427">
        <v>0</v>
      </c>
      <c r="V2427" t="s">
        <v>1387</v>
      </c>
      <c r="W2427">
        <v>3</v>
      </c>
      <c r="X2427" s="68">
        <v>42354</v>
      </c>
      <c r="Y2427" s="68">
        <v>36525</v>
      </c>
      <c r="Z2427">
        <v>1</v>
      </c>
      <c r="AA2427">
        <v>55</v>
      </c>
      <c r="AB2427" t="s">
        <v>448</v>
      </c>
      <c r="AE2427" t="s">
        <v>389</v>
      </c>
      <c r="AF2427">
        <v>30000</v>
      </c>
    </row>
    <row r="2428" spans="1:32" x14ac:dyDescent="0.25">
      <c r="A2428" t="s">
        <v>1045</v>
      </c>
      <c r="B2428" t="s">
        <v>448</v>
      </c>
      <c r="C2428" s="158" t="str">
        <f t="shared" si="37"/>
        <v>1111101</v>
      </c>
      <c r="D2428">
        <v>111110</v>
      </c>
      <c r="F2428">
        <v>12</v>
      </c>
      <c r="G2428">
        <v>8800</v>
      </c>
      <c r="I2428">
        <v>1020253</v>
      </c>
      <c r="J2428">
        <v>1</v>
      </c>
      <c r="K2428">
        <v>0</v>
      </c>
      <c r="L2428">
        <v>0</v>
      </c>
      <c r="M2428">
        <v>0</v>
      </c>
      <c r="N2428">
        <v>9020230</v>
      </c>
      <c r="O2428">
        <v>1</v>
      </c>
      <c r="P2428" t="s">
        <v>1046</v>
      </c>
      <c r="Q2428">
        <v>1005</v>
      </c>
      <c r="R2428">
        <v>6</v>
      </c>
      <c r="S2428">
        <v>0</v>
      </c>
      <c r="T2428">
        <v>0</v>
      </c>
      <c r="V2428" t="s">
        <v>1387</v>
      </c>
      <c r="W2428">
        <v>3</v>
      </c>
      <c r="X2428" s="68">
        <v>42354</v>
      </c>
      <c r="Y2428" s="68">
        <v>36525</v>
      </c>
      <c r="Z2428">
        <v>1</v>
      </c>
      <c r="AA2428">
        <v>55</v>
      </c>
      <c r="AB2428" t="s">
        <v>448</v>
      </c>
      <c r="AE2428" t="s">
        <v>389</v>
      </c>
      <c r="AF2428">
        <v>30000</v>
      </c>
    </row>
    <row r="2429" spans="1:32" x14ac:dyDescent="0.25">
      <c r="A2429" t="s">
        <v>1045</v>
      </c>
      <c r="B2429" t="s">
        <v>448</v>
      </c>
      <c r="C2429" s="158" t="str">
        <f t="shared" si="37"/>
        <v>1111102</v>
      </c>
      <c r="D2429">
        <v>111110</v>
      </c>
      <c r="F2429">
        <v>12</v>
      </c>
      <c r="G2429">
        <v>10875</v>
      </c>
      <c r="I2429">
        <v>1020254</v>
      </c>
      <c r="J2429">
        <v>1</v>
      </c>
      <c r="K2429">
        <v>0</v>
      </c>
      <c r="L2429">
        <v>0</v>
      </c>
      <c r="M2429">
        <v>0</v>
      </c>
      <c r="N2429">
        <v>9020230</v>
      </c>
      <c r="O2429">
        <v>2</v>
      </c>
      <c r="P2429" t="s">
        <v>1046</v>
      </c>
      <c r="Q2429">
        <v>1005</v>
      </c>
      <c r="R2429">
        <v>6</v>
      </c>
      <c r="S2429">
        <v>0</v>
      </c>
      <c r="T2429">
        <v>0</v>
      </c>
      <c r="V2429" t="s">
        <v>1387</v>
      </c>
      <c r="W2429">
        <v>3</v>
      </c>
      <c r="X2429" s="68">
        <v>42354</v>
      </c>
      <c r="Y2429" s="68">
        <v>36525</v>
      </c>
      <c r="Z2429">
        <v>1</v>
      </c>
      <c r="AA2429">
        <v>55</v>
      </c>
      <c r="AB2429" t="s">
        <v>448</v>
      </c>
      <c r="AE2429" t="s">
        <v>389</v>
      </c>
      <c r="AF2429">
        <v>30000</v>
      </c>
    </row>
    <row r="2430" spans="1:32" x14ac:dyDescent="0.25">
      <c r="A2430" t="s">
        <v>1045</v>
      </c>
      <c r="B2430" t="s">
        <v>448</v>
      </c>
      <c r="C2430" s="158" t="str">
        <f t="shared" si="37"/>
        <v>1111103</v>
      </c>
      <c r="D2430">
        <v>111110</v>
      </c>
      <c r="F2430">
        <v>12</v>
      </c>
      <c r="G2430">
        <v>13575</v>
      </c>
      <c r="I2430">
        <v>1020255</v>
      </c>
      <c r="J2430">
        <v>1</v>
      </c>
      <c r="K2430">
        <v>0</v>
      </c>
      <c r="L2430">
        <v>0</v>
      </c>
      <c r="M2430">
        <v>0</v>
      </c>
      <c r="N2430">
        <v>9020230</v>
      </c>
      <c r="O2430">
        <v>3</v>
      </c>
      <c r="P2430" t="s">
        <v>1046</v>
      </c>
      <c r="Q2430">
        <v>1005</v>
      </c>
      <c r="R2430">
        <v>6</v>
      </c>
      <c r="S2430">
        <v>0</v>
      </c>
      <c r="T2430">
        <v>0</v>
      </c>
      <c r="V2430" t="s">
        <v>1387</v>
      </c>
      <c r="W2430">
        <v>3</v>
      </c>
      <c r="X2430" s="68">
        <v>42354</v>
      </c>
      <c r="Y2430" s="68">
        <v>36525</v>
      </c>
      <c r="Z2430">
        <v>1</v>
      </c>
      <c r="AA2430">
        <v>55</v>
      </c>
      <c r="AB2430" t="s">
        <v>448</v>
      </c>
      <c r="AE2430" t="s">
        <v>389</v>
      </c>
      <c r="AF2430">
        <v>30000</v>
      </c>
    </row>
    <row r="2431" spans="1:32" x14ac:dyDescent="0.25">
      <c r="A2431" t="s">
        <v>1045</v>
      </c>
      <c r="B2431" t="s">
        <v>448</v>
      </c>
      <c r="C2431" s="158" t="str">
        <f t="shared" si="37"/>
        <v>1111104</v>
      </c>
      <c r="D2431">
        <v>111110</v>
      </c>
      <c r="F2431">
        <v>12</v>
      </c>
      <c r="G2431">
        <v>11425</v>
      </c>
      <c r="I2431">
        <v>1020256</v>
      </c>
      <c r="J2431">
        <v>1</v>
      </c>
      <c r="K2431">
        <v>0</v>
      </c>
      <c r="L2431">
        <v>0</v>
      </c>
      <c r="M2431">
        <v>0</v>
      </c>
      <c r="N2431">
        <v>9020230</v>
      </c>
      <c r="O2431">
        <v>4</v>
      </c>
      <c r="P2431" t="s">
        <v>1046</v>
      </c>
      <c r="Q2431">
        <v>1005</v>
      </c>
      <c r="R2431">
        <v>6</v>
      </c>
      <c r="S2431">
        <v>0</v>
      </c>
      <c r="T2431">
        <v>0</v>
      </c>
      <c r="V2431" t="s">
        <v>1387</v>
      </c>
      <c r="W2431">
        <v>3</v>
      </c>
      <c r="X2431" s="68">
        <v>42354</v>
      </c>
      <c r="Y2431" s="68">
        <v>36525</v>
      </c>
      <c r="Z2431">
        <v>1</v>
      </c>
      <c r="AA2431">
        <v>55</v>
      </c>
      <c r="AB2431" t="s">
        <v>448</v>
      </c>
      <c r="AE2431" t="s">
        <v>389</v>
      </c>
      <c r="AF2431">
        <v>30000</v>
      </c>
    </row>
    <row r="2432" spans="1:32" x14ac:dyDescent="0.25">
      <c r="A2432" t="s">
        <v>1045</v>
      </c>
      <c r="B2432" t="s">
        <v>448</v>
      </c>
      <c r="C2432" s="158" t="str">
        <f t="shared" si="37"/>
        <v>1111105</v>
      </c>
      <c r="D2432">
        <v>111110</v>
      </c>
      <c r="F2432">
        <v>12</v>
      </c>
      <c r="G2432">
        <v>14250</v>
      </c>
      <c r="I2432">
        <v>1020257</v>
      </c>
      <c r="J2432">
        <v>1</v>
      </c>
      <c r="K2432">
        <v>0</v>
      </c>
      <c r="L2432">
        <v>0</v>
      </c>
      <c r="M2432">
        <v>0</v>
      </c>
      <c r="N2432">
        <v>9020230</v>
      </c>
      <c r="O2432">
        <v>5</v>
      </c>
      <c r="P2432" t="s">
        <v>1046</v>
      </c>
      <c r="Q2432">
        <v>1005</v>
      </c>
      <c r="R2432">
        <v>6</v>
      </c>
      <c r="S2432">
        <v>0</v>
      </c>
      <c r="T2432">
        <v>0</v>
      </c>
      <c r="V2432" t="s">
        <v>1387</v>
      </c>
      <c r="W2432">
        <v>3</v>
      </c>
      <c r="X2432" s="68">
        <v>42354</v>
      </c>
      <c r="Y2432" s="68">
        <v>36525</v>
      </c>
      <c r="Z2432">
        <v>1</v>
      </c>
      <c r="AA2432">
        <v>55</v>
      </c>
      <c r="AB2432" t="s">
        <v>448</v>
      </c>
      <c r="AE2432" t="s">
        <v>389</v>
      </c>
      <c r="AF2432">
        <v>30000</v>
      </c>
    </row>
    <row r="2433" spans="1:32" x14ac:dyDescent="0.25">
      <c r="A2433" t="s">
        <v>1047</v>
      </c>
      <c r="B2433" t="s">
        <v>448</v>
      </c>
      <c r="C2433" s="158" t="str">
        <f t="shared" si="37"/>
        <v>1111111</v>
      </c>
      <c r="D2433">
        <v>111111</v>
      </c>
      <c r="F2433">
        <v>12</v>
      </c>
      <c r="G2433">
        <v>9500</v>
      </c>
      <c r="I2433">
        <v>1020258</v>
      </c>
      <c r="J2433">
        <v>1</v>
      </c>
      <c r="K2433">
        <v>0</v>
      </c>
      <c r="L2433">
        <v>0</v>
      </c>
      <c r="M2433">
        <v>0</v>
      </c>
      <c r="N2433">
        <v>9020230</v>
      </c>
      <c r="O2433">
        <v>1</v>
      </c>
      <c r="P2433" t="s">
        <v>1048</v>
      </c>
      <c r="Q2433">
        <v>1005</v>
      </c>
      <c r="R2433">
        <v>6</v>
      </c>
      <c r="S2433">
        <v>0</v>
      </c>
      <c r="T2433">
        <v>0</v>
      </c>
      <c r="V2433" t="s">
        <v>1387</v>
      </c>
      <c r="W2433">
        <v>3</v>
      </c>
      <c r="X2433" s="68">
        <v>42354</v>
      </c>
      <c r="Y2433" s="68">
        <v>36525</v>
      </c>
      <c r="Z2433">
        <v>1</v>
      </c>
      <c r="AA2433">
        <v>55</v>
      </c>
      <c r="AB2433" t="s">
        <v>448</v>
      </c>
      <c r="AE2433" t="s">
        <v>389</v>
      </c>
      <c r="AF2433">
        <v>30000</v>
      </c>
    </row>
    <row r="2434" spans="1:32" x14ac:dyDescent="0.25">
      <c r="A2434" t="s">
        <v>1047</v>
      </c>
      <c r="B2434" t="s">
        <v>448</v>
      </c>
      <c r="C2434" s="158" t="str">
        <f t="shared" si="37"/>
        <v>1111112</v>
      </c>
      <c r="D2434">
        <v>111111</v>
      </c>
      <c r="F2434">
        <v>12</v>
      </c>
      <c r="G2434">
        <v>11775</v>
      </c>
      <c r="I2434">
        <v>1020259</v>
      </c>
      <c r="J2434">
        <v>1</v>
      </c>
      <c r="K2434">
        <v>0</v>
      </c>
      <c r="L2434">
        <v>0</v>
      </c>
      <c r="M2434">
        <v>0</v>
      </c>
      <c r="N2434">
        <v>9020230</v>
      </c>
      <c r="O2434">
        <v>2</v>
      </c>
      <c r="P2434" t="s">
        <v>1048</v>
      </c>
      <c r="Q2434">
        <v>1005</v>
      </c>
      <c r="R2434">
        <v>6</v>
      </c>
      <c r="S2434">
        <v>0</v>
      </c>
      <c r="T2434">
        <v>0</v>
      </c>
      <c r="V2434" t="s">
        <v>1387</v>
      </c>
      <c r="W2434">
        <v>3</v>
      </c>
      <c r="X2434" s="68">
        <v>42354</v>
      </c>
      <c r="Y2434" s="68">
        <v>36525</v>
      </c>
      <c r="Z2434">
        <v>1</v>
      </c>
      <c r="AA2434">
        <v>55</v>
      </c>
      <c r="AB2434" t="s">
        <v>448</v>
      </c>
      <c r="AE2434" t="s">
        <v>389</v>
      </c>
      <c r="AF2434">
        <v>30000</v>
      </c>
    </row>
    <row r="2435" spans="1:32" x14ac:dyDescent="0.25">
      <c r="A2435" t="s">
        <v>1047</v>
      </c>
      <c r="B2435" t="s">
        <v>448</v>
      </c>
      <c r="C2435" s="158" t="str">
        <f t="shared" ref="C2435:C2498" si="38">D2435&amp;O2435</f>
        <v>1111113</v>
      </c>
      <c r="D2435">
        <v>111111</v>
      </c>
      <c r="F2435">
        <v>12</v>
      </c>
      <c r="G2435">
        <v>14750</v>
      </c>
      <c r="I2435">
        <v>1020260</v>
      </c>
      <c r="J2435">
        <v>1</v>
      </c>
      <c r="K2435">
        <v>0</v>
      </c>
      <c r="L2435">
        <v>0</v>
      </c>
      <c r="M2435">
        <v>0</v>
      </c>
      <c r="N2435">
        <v>9020230</v>
      </c>
      <c r="O2435">
        <v>3</v>
      </c>
      <c r="P2435" t="s">
        <v>1048</v>
      </c>
      <c r="Q2435">
        <v>1005</v>
      </c>
      <c r="R2435">
        <v>6</v>
      </c>
      <c r="S2435">
        <v>0</v>
      </c>
      <c r="T2435">
        <v>0</v>
      </c>
      <c r="V2435" t="s">
        <v>1387</v>
      </c>
      <c r="W2435">
        <v>3</v>
      </c>
      <c r="X2435" s="68">
        <v>42354</v>
      </c>
      <c r="Y2435" s="68">
        <v>36525</v>
      </c>
      <c r="Z2435">
        <v>1</v>
      </c>
      <c r="AA2435">
        <v>55</v>
      </c>
      <c r="AB2435" t="s">
        <v>448</v>
      </c>
      <c r="AE2435" t="s">
        <v>389</v>
      </c>
      <c r="AF2435">
        <v>30000</v>
      </c>
    </row>
    <row r="2436" spans="1:32" x14ac:dyDescent="0.25">
      <c r="A2436" t="s">
        <v>1047</v>
      </c>
      <c r="B2436" t="s">
        <v>448</v>
      </c>
      <c r="C2436" s="158" t="str">
        <f t="shared" si="38"/>
        <v>1111114</v>
      </c>
      <c r="D2436">
        <v>111111</v>
      </c>
      <c r="F2436">
        <v>12</v>
      </c>
      <c r="G2436">
        <v>12375</v>
      </c>
      <c r="I2436">
        <v>1020261</v>
      </c>
      <c r="J2436">
        <v>1</v>
      </c>
      <c r="K2436">
        <v>0</v>
      </c>
      <c r="L2436">
        <v>0</v>
      </c>
      <c r="M2436">
        <v>0</v>
      </c>
      <c r="N2436">
        <v>9020230</v>
      </c>
      <c r="O2436">
        <v>4</v>
      </c>
      <c r="P2436" t="s">
        <v>1048</v>
      </c>
      <c r="Q2436">
        <v>1005</v>
      </c>
      <c r="R2436">
        <v>6</v>
      </c>
      <c r="S2436">
        <v>0</v>
      </c>
      <c r="T2436">
        <v>0</v>
      </c>
      <c r="V2436" t="s">
        <v>1387</v>
      </c>
      <c r="W2436">
        <v>3</v>
      </c>
      <c r="X2436" s="68">
        <v>42354</v>
      </c>
      <c r="Y2436" s="68">
        <v>36525</v>
      </c>
      <c r="Z2436">
        <v>1</v>
      </c>
      <c r="AA2436">
        <v>55</v>
      </c>
      <c r="AB2436" t="s">
        <v>448</v>
      </c>
      <c r="AE2436" t="s">
        <v>389</v>
      </c>
      <c r="AF2436">
        <v>30000</v>
      </c>
    </row>
    <row r="2437" spans="1:32" x14ac:dyDescent="0.25">
      <c r="A2437" t="s">
        <v>1047</v>
      </c>
      <c r="B2437" t="s">
        <v>448</v>
      </c>
      <c r="C2437" s="158" t="str">
        <f t="shared" si="38"/>
        <v>1111115</v>
      </c>
      <c r="D2437">
        <v>111111</v>
      </c>
      <c r="F2437">
        <v>12</v>
      </c>
      <c r="G2437">
        <v>15475</v>
      </c>
      <c r="I2437">
        <v>1020262</v>
      </c>
      <c r="J2437">
        <v>1</v>
      </c>
      <c r="K2437">
        <v>0</v>
      </c>
      <c r="L2437">
        <v>0</v>
      </c>
      <c r="M2437">
        <v>0</v>
      </c>
      <c r="N2437">
        <v>9020230</v>
      </c>
      <c r="O2437">
        <v>5</v>
      </c>
      <c r="P2437" t="s">
        <v>1048</v>
      </c>
      <c r="Q2437">
        <v>1005</v>
      </c>
      <c r="R2437">
        <v>6</v>
      </c>
      <c r="S2437">
        <v>0</v>
      </c>
      <c r="T2437">
        <v>0</v>
      </c>
      <c r="V2437" t="s">
        <v>1387</v>
      </c>
      <c r="W2437">
        <v>3</v>
      </c>
      <c r="X2437" s="68">
        <v>42354</v>
      </c>
      <c r="Y2437" s="68">
        <v>36525</v>
      </c>
      <c r="Z2437">
        <v>1</v>
      </c>
      <c r="AA2437">
        <v>55</v>
      </c>
      <c r="AB2437" t="s">
        <v>448</v>
      </c>
      <c r="AE2437" t="s">
        <v>389</v>
      </c>
      <c r="AF2437">
        <v>30000</v>
      </c>
    </row>
    <row r="2438" spans="1:32" x14ac:dyDescent="0.25">
      <c r="A2438" t="s">
        <v>1049</v>
      </c>
      <c r="B2438" t="s">
        <v>448</v>
      </c>
      <c r="C2438" s="158" t="str">
        <f t="shared" si="38"/>
        <v>1111121</v>
      </c>
      <c r="D2438">
        <v>111112</v>
      </c>
      <c r="F2438">
        <v>12</v>
      </c>
      <c r="G2438">
        <v>10250</v>
      </c>
      <c r="I2438">
        <v>1020263</v>
      </c>
      <c r="J2438">
        <v>1</v>
      </c>
      <c r="K2438">
        <v>0</v>
      </c>
      <c r="L2438">
        <v>0</v>
      </c>
      <c r="M2438">
        <v>0</v>
      </c>
      <c r="N2438">
        <v>9020230</v>
      </c>
      <c r="O2438">
        <v>1</v>
      </c>
      <c r="P2438" t="s">
        <v>1050</v>
      </c>
      <c r="Q2438">
        <v>1005</v>
      </c>
      <c r="R2438">
        <v>6</v>
      </c>
      <c r="S2438">
        <v>0</v>
      </c>
      <c r="T2438">
        <v>0</v>
      </c>
      <c r="V2438" t="s">
        <v>1387</v>
      </c>
      <c r="W2438">
        <v>3</v>
      </c>
      <c r="X2438" s="68">
        <v>42354</v>
      </c>
      <c r="Y2438" s="68">
        <v>36525</v>
      </c>
      <c r="Z2438">
        <v>1</v>
      </c>
      <c r="AA2438">
        <v>55</v>
      </c>
      <c r="AB2438" t="s">
        <v>448</v>
      </c>
      <c r="AE2438" t="s">
        <v>389</v>
      </c>
      <c r="AF2438">
        <v>30000</v>
      </c>
    </row>
    <row r="2439" spans="1:32" x14ac:dyDescent="0.25">
      <c r="A2439" t="s">
        <v>1049</v>
      </c>
      <c r="B2439" t="s">
        <v>448</v>
      </c>
      <c r="C2439" s="158" t="str">
        <f t="shared" si="38"/>
        <v>1111122</v>
      </c>
      <c r="D2439">
        <v>111112</v>
      </c>
      <c r="F2439">
        <v>12</v>
      </c>
      <c r="G2439">
        <v>12725</v>
      </c>
      <c r="I2439">
        <v>1020264</v>
      </c>
      <c r="J2439">
        <v>1</v>
      </c>
      <c r="K2439">
        <v>0</v>
      </c>
      <c r="L2439">
        <v>0</v>
      </c>
      <c r="M2439">
        <v>0</v>
      </c>
      <c r="N2439">
        <v>9020230</v>
      </c>
      <c r="O2439">
        <v>2</v>
      </c>
      <c r="P2439" t="s">
        <v>1050</v>
      </c>
      <c r="Q2439">
        <v>1005</v>
      </c>
      <c r="R2439">
        <v>6</v>
      </c>
      <c r="S2439">
        <v>0</v>
      </c>
      <c r="T2439">
        <v>0</v>
      </c>
      <c r="V2439" t="s">
        <v>1387</v>
      </c>
      <c r="W2439">
        <v>3</v>
      </c>
      <c r="X2439" s="68">
        <v>42354</v>
      </c>
      <c r="Y2439" s="68">
        <v>36525</v>
      </c>
      <c r="Z2439">
        <v>1</v>
      </c>
      <c r="AA2439">
        <v>55</v>
      </c>
      <c r="AB2439" t="s">
        <v>448</v>
      </c>
      <c r="AE2439" t="s">
        <v>389</v>
      </c>
      <c r="AF2439">
        <v>30000</v>
      </c>
    </row>
    <row r="2440" spans="1:32" x14ac:dyDescent="0.25">
      <c r="A2440" t="s">
        <v>1049</v>
      </c>
      <c r="B2440" t="s">
        <v>448</v>
      </c>
      <c r="C2440" s="158" t="str">
        <f t="shared" si="38"/>
        <v>1111123</v>
      </c>
      <c r="D2440">
        <v>111112</v>
      </c>
      <c r="F2440">
        <v>12</v>
      </c>
      <c r="G2440">
        <v>15900</v>
      </c>
      <c r="I2440">
        <v>1020265</v>
      </c>
      <c r="J2440">
        <v>1</v>
      </c>
      <c r="K2440">
        <v>0</v>
      </c>
      <c r="L2440">
        <v>0</v>
      </c>
      <c r="M2440">
        <v>0</v>
      </c>
      <c r="N2440">
        <v>9020230</v>
      </c>
      <c r="O2440">
        <v>3</v>
      </c>
      <c r="P2440" t="s">
        <v>1050</v>
      </c>
      <c r="Q2440">
        <v>1005</v>
      </c>
      <c r="R2440">
        <v>6</v>
      </c>
      <c r="S2440">
        <v>0</v>
      </c>
      <c r="T2440">
        <v>0</v>
      </c>
      <c r="V2440" t="s">
        <v>1387</v>
      </c>
      <c r="W2440">
        <v>3</v>
      </c>
      <c r="X2440" s="68">
        <v>42354</v>
      </c>
      <c r="Y2440" s="68">
        <v>36525</v>
      </c>
      <c r="Z2440">
        <v>1</v>
      </c>
      <c r="AA2440">
        <v>55</v>
      </c>
      <c r="AB2440" t="s">
        <v>448</v>
      </c>
      <c r="AE2440" t="s">
        <v>389</v>
      </c>
      <c r="AF2440">
        <v>30000</v>
      </c>
    </row>
    <row r="2441" spans="1:32" x14ac:dyDescent="0.25">
      <c r="A2441" t="s">
        <v>1049</v>
      </c>
      <c r="B2441" t="s">
        <v>448</v>
      </c>
      <c r="C2441" s="158" t="str">
        <f t="shared" si="38"/>
        <v>1111124</v>
      </c>
      <c r="D2441">
        <v>111112</v>
      </c>
      <c r="F2441">
        <v>12</v>
      </c>
      <c r="G2441">
        <v>13375</v>
      </c>
      <c r="I2441">
        <v>1020266</v>
      </c>
      <c r="J2441">
        <v>1</v>
      </c>
      <c r="K2441">
        <v>0</v>
      </c>
      <c r="L2441">
        <v>0</v>
      </c>
      <c r="M2441">
        <v>0</v>
      </c>
      <c r="N2441">
        <v>9020230</v>
      </c>
      <c r="O2441">
        <v>4</v>
      </c>
      <c r="P2441" t="s">
        <v>1050</v>
      </c>
      <c r="Q2441">
        <v>1005</v>
      </c>
      <c r="R2441">
        <v>6</v>
      </c>
      <c r="S2441">
        <v>0</v>
      </c>
      <c r="T2441">
        <v>0</v>
      </c>
      <c r="V2441" t="s">
        <v>1387</v>
      </c>
      <c r="W2441">
        <v>3</v>
      </c>
      <c r="X2441" s="68">
        <v>42354</v>
      </c>
      <c r="Y2441" s="68">
        <v>36525</v>
      </c>
      <c r="Z2441">
        <v>1</v>
      </c>
      <c r="AA2441">
        <v>55</v>
      </c>
      <c r="AB2441" t="s">
        <v>448</v>
      </c>
      <c r="AE2441" t="s">
        <v>389</v>
      </c>
      <c r="AF2441">
        <v>30000</v>
      </c>
    </row>
    <row r="2442" spans="1:32" x14ac:dyDescent="0.25">
      <c r="A2442" t="s">
        <v>1049</v>
      </c>
      <c r="B2442" t="s">
        <v>448</v>
      </c>
      <c r="C2442" s="158" t="str">
        <f t="shared" si="38"/>
        <v>1111125</v>
      </c>
      <c r="D2442">
        <v>111112</v>
      </c>
      <c r="F2442">
        <v>12</v>
      </c>
      <c r="G2442">
        <v>16700</v>
      </c>
      <c r="I2442">
        <v>1020267</v>
      </c>
      <c r="J2442">
        <v>1</v>
      </c>
      <c r="K2442">
        <v>0</v>
      </c>
      <c r="L2442">
        <v>0</v>
      </c>
      <c r="M2442">
        <v>0</v>
      </c>
      <c r="N2442">
        <v>9020230</v>
      </c>
      <c r="O2442">
        <v>5</v>
      </c>
      <c r="P2442" t="s">
        <v>1050</v>
      </c>
      <c r="Q2442">
        <v>1005</v>
      </c>
      <c r="R2442">
        <v>6</v>
      </c>
      <c r="S2442">
        <v>0</v>
      </c>
      <c r="T2442">
        <v>0</v>
      </c>
      <c r="V2442" t="s">
        <v>1387</v>
      </c>
      <c r="W2442">
        <v>3</v>
      </c>
      <c r="X2442" s="68">
        <v>42354</v>
      </c>
      <c r="Y2442" s="68">
        <v>36525</v>
      </c>
      <c r="Z2442">
        <v>1</v>
      </c>
      <c r="AA2442">
        <v>55</v>
      </c>
      <c r="AB2442" t="s">
        <v>448</v>
      </c>
      <c r="AE2442" t="s">
        <v>389</v>
      </c>
      <c r="AF2442">
        <v>30000</v>
      </c>
    </row>
    <row r="2443" spans="1:32" x14ac:dyDescent="0.25">
      <c r="A2443" t="s">
        <v>1051</v>
      </c>
      <c r="B2443" t="s">
        <v>448</v>
      </c>
      <c r="C2443" s="158" t="str">
        <f t="shared" si="38"/>
        <v>1111011</v>
      </c>
      <c r="D2443">
        <v>111101</v>
      </c>
      <c r="F2443">
        <v>12</v>
      </c>
      <c r="G2443">
        <v>4650</v>
      </c>
      <c r="I2443">
        <v>1020208</v>
      </c>
      <c r="J2443">
        <v>1</v>
      </c>
      <c r="K2443">
        <v>0</v>
      </c>
      <c r="L2443">
        <v>0</v>
      </c>
      <c r="M2443">
        <v>0</v>
      </c>
      <c r="N2443">
        <v>9020230</v>
      </c>
      <c r="O2443">
        <v>1</v>
      </c>
      <c r="P2443" t="s">
        <v>1052</v>
      </c>
      <c r="Q2443">
        <v>1005</v>
      </c>
      <c r="R2443">
        <v>6</v>
      </c>
      <c r="S2443">
        <v>0</v>
      </c>
      <c r="T2443">
        <v>0</v>
      </c>
      <c r="V2443" t="s">
        <v>1387</v>
      </c>
      <c r="W2443">
        <v>3</v>
      </c>
      <c r="X2443" s="68">
        <v>42354</v>
      </c>
      <c r="Y2443" s="68">
        <v>36525</v>
      </c>
      <c r="Z2443">
        <v>1</v>
      </c>
      <c r="AA2443">
        <v>55</v>
      </c>
      <c r="AB2443" t="s">
        <v>448</v>
      </c>
      <c r="AE2443" t="s">
        <v>389</v>
      </c>
      <c r="AF2443">
        <v>30000</v>
      </c>
    </row>
    <row r="2444" spans="1:32" x14ac:dyDescent="0.25">
      <c r="A2444" t="s">
        <v>1051</v>
      </c>
      <c r="B2444" t="s">
        <v>448</v>
      </c>
      <c r="C2444" s="158" t="str">
        <f t="shared" si="38"/>
        <v>1111012</v>
      </c>
      <c r="D2444">
        <v>111101</v>
      </c>
      <c r="F2444">
        <v>12</v>
      </c>
      <c r="G2444">
        <v>5750</v>
      </c>
      <c r="I2444">
        <v>1020209</v>
      </c>
      <c r="J2444">
        <v>1</v>
      </c>
      <c r="K2444">
        <v>0</v>
      </c>
      <c r="L2444">
        <v>0</v>
      </c>
      <c r="M2444">
        <v>0</v>
      </c>
      <c r="N2444">
        <v>9020230</v>
      </c>
      <c r="O2444">
        <v>2</v>
      </c>
      <c r="P2444" t="s">
        <v>1052</v>
      </c>
      <c r="Q2444">
        <v>1005</v>
      </c>
      <c r="R2444">
        <v>6</v>
      </c>
      <c r="S2444">
        <v>0</v>
      </c>
      <c r="T2444">
        <v>0</v>
      </c>
      <c r="V2444" t="s">
        <v>1387</v>
      </c>
      <c r="W2444">
        <v>3</v>
      </c>
      <c r="X2444" s="68">
        <v>42354</v>
      </c>
      <c r="Y2444" s="68">
        <v>36525</v>
      </c>
      <c r="Z2444">
        <v>1</v>
      </c>
      <c r="AA2444">
        <v>55</v>
      </c>
      <c r="AB2444" t="s">
        <v>448</v>
      </c>
      <c r="AE2444" t="s">
        <v>389</v>
      </c>
      <c r="AF2444">
        <v>30000</v>
      </c>
    </row>
    <row r="2445" spans="1:32" x14ac:dyDescent="0.25">
      <c r="A2445" t="s">
        <v>1051</v>
      </c>
      <c r="B2445" t="s">
        <v>448</v>
      </c>
      <c r="C2445" s="158" t="str">
        <f t="shared" si="38"/>
        <v>1111013</v>
      </c>
      <c r="D2445">
        <v>111101</v>
      </c>
      <c r="F2445">
        <v>12</v>
      </c>
      <c r="G2445">
        <v>7100</v>
      </c>
      <c r="I2445">
        <v>1020210</v>
      </c>
      <c r="J2445">
        <v>1</v>
      </c>
      <c r="K2445">
        <v>0</v>
      </c>
      <c r="L2445">
        <v>0</v>
      </c>
      <c r="M2445">
        <v>0</v>
      </c>
      <c r="N2445">
        <v>9020230</v>
      </c>
      <c r="O2445">
        <v>3</v>
      </c>
      <c r="P2445" t="s">
        <v>1052</v>
      </c>
      <c r="Q2445">
        <v>1005</v>
      </c>
      <c r="R2445">
        <v>6</v>
      </c>
      <c r="S2445">
        <v>0</v>
      </c>
      <c r="T2445">
        <v>0</v>
      </c>
      <c r="V2445" t="s">
        <v>1387</v>
      </c>
      <c r="W2445">
        <v>3</v>
      </c>
      <c r="X2445" s="68">
        <v>42354</v>
      </c>
      <c r="Y2445" s="68">
        <v>36525</v>
      </c>
      <c r="Z2445">
        <v>1</v>
      </c>
      <c r="AA2445">
        <v>55</v>
      </c>
      <c r="AB2445" t="s">
        <v>448</v>
      </c>
      <c r="AE2445" t="s">
        <v>389</v>
      </c>
      <c r="AF2445">
        <v>30000</v>
      </c>
    </row>
    <row r="2446" spans="1:32" x14ac:dyDescent="0.25">
      <c r="A2446" t="s">
        <v>1051</v>
      </c>
      <c r="B2446" t="s">
        <v>448</v>
      </c>
      <c r="C2446" s="158" t="str">
        <f t="shared" si="38"/>
        <v>1111014</v>
      </c>
      <c r="D2446">
        <v>111101</v>
      </c>
      <c r="F2446">
        <v>12</v>
      </c>
      <c r="G2446">
        <v>6040</v>
      </c>
      <c r="I2446">
        <v>1020211</v>
      </c>
      <c r="J2446">
        <v>1</v>
      </c>
      <c r="K2446">
        <v>0</v>
      </c>
      <c r="L2446">
        <v>0</v>
      </c>
      <c r="M2446">
        <v>0</v>
      </c>
      <c r="N2446">
        <v>9020230</v>
      </c>
      <c r="O2446">
        <v>4</v>
      </c>
      <c r="P2446" t="s">
        <v>1052</v>
      </c>
      <c r="Q2446">
        <v>1005</v>
      </c>
      <c r="R2446">
        <v>6</v>
      </c>
      <c r="S2446">
        <v>0</v>
      </c>
      <c r="T2446">
        <v>0</v>
      </c>
      <c r="V2446" t="s">
        <v>1387</v>
      </c>
      <c r="W2446">
        <v>3</v>
      </c>
      <c r="X2446" s="68">
        <v>42354</v>
      </c>
      <c r="Y2446" s="68">
        <v>36525</v>
      </c>
      <c r="Z2446">
        <v>1</v>
      </c>
      <c r="AA2446">
        <v>55</v>
      </c>
      <c r="AB2446" t="s">
        <v>448</v>
      </c>
      <c r="AE2446" t="s">
        <v>389</v>
      </c>
      <c r="AF2446">
        <v>30000</v>
      </c>
    </row>
    <row r="2447" spans="1:32" x14ac:dyDescent="0.25">
      <c r="A2447" t="s">
        <v>1051</v>
      </c>
      <c r="B2447" t="s">
        <v>448</v>
      </c>
      <c r="C2447" s="158" t="str">
        <f t="shared" si="38"/>
        <v>1111015</v>
      </c>
      <c r="D2447">
        <v>111101</v>
      </c>
      <c r="F2447">
        <v>12</v>
      </c>
      <c r="G2447">
        <v>7455</v>
      </c>
      <c r="I2447">
        <v>1020212</v>
      </c>
      <c r="J2447">
        <v>1</v>
      </c>
      <c r="K2447">
        <v>0</v>
      </c>
      <c r="L2447">
        <v>0</v>
      </c>
      <c r="M2447">
        <v>0</v>
      </c>
      <c r="N2447">
        <v>9020230</v>
      </c>
      <c r="O2447">
        <v>5</v>
      </c>
      <c r="P2447" t="s">
        <v>1052</v>
      </c>
      <c r="Q2447">
        <v>1005</v>
      </c>
      <c r="R2447">
        <v>6</v>
      </c>
      <c r="S2447">
        <v>0</v>
      </c>
      <c r="T2447">
        <v>0</v>
      </c>
      <c r="V2447" t="s">
        <v>1387</v>
      </c>
      <c r="W2447">
        <v>3</v>
      </c>
      <c r="X2447" s="68">
        <v>42354</v>
      </c>
      <c r="Y2447" s="68">
        <v>36525</v>
      </c>
      <c r="Z2447">
        <v>1</v>
      </c>
      <c r="AA2447">
        <v>55</v>
      </c>
      <c r="AB2447" t="s">
        <v>448</v>
      </c>
      <c r="AE2447" t="s">
        <v>389</v>
      </c>
      <c r="AF2447">
        <v>30000</v>
      </c>
    </row>
    <row r="2448" spans="1:32" x14ac:dyDescent="0.25">
      <c r="A2448" t="s">
        <v>1053</v>
      </c>
      <c r="B2448" t="s">
        <v>448</v>
      </c>
      <c r="C2448" s="158" t="str">
        <f t="shared" si="38"/>
        <v>1111021</v>
      </c>
      <c r="D2448">
        <v>111102</v>
      </c>
      <c r="F2448">
        <v>12</v>
      </c>
      <c r="G2448">
        <v>4900</v>
      </c>
      <c r="I2448">
        <v>1020213</v>
      </c>
      <c r="J2448">
        <v>1</v>
      </c>
      <c r="K2448">
        <v>0</v>
      </c>
      <c r="L2448">
        <v>0</v>
      </c>
      <c r="M2448">
        <v>0</v>
      </c>
      <c r="N2448">
        <v>9020230</v>
      </c>
      <c r="O2448">
        <v>1</v>
      </c>
      <c r="P2448" t="s">
        <v>1054</v>
      </c>
      <c r="Q2448">
        <v>1005</v>
      </c>
      <c r="R2448">
        <v>6</v>
      </c>
      <c r="S2448">
        <v>0</v>
      </c>
      <c r="T2448">
        <v>0</v>
      </c>
      <c r="V2448" t="s">
        <v>1387</v>
      </c>
      <c r="W2448">
        <v>3</v>
      </c>
      <c r="X2448" s="68">
        <v>42354</v>
      </c>
      <c r="Y2448" s="68">
        <v>36525</v>
      </c>
      <c r="Z2448">
        <v>1</v>
      </c>
      <c r="AA2448">
        <v>55</v>
      </c>
      <c r="AB2448" t="s">
        <v>448</v>
      </c>
      <c r="AE2448" t="s">
        <v>389</v>
      </c>
      <c r="AF2448">
        <v>30000</v>
      </c>
    </row>
    <row r="2449" spans="1:32" x14ac:dyDescent="0.25">
      <c r="A2449" t="s">
        <v>1053</v>
      </c>
      <c r="B2449" t="s">
        <v>448</v>
      </c>
      <c r="C2449" s="158" t="str">
        <f t="shared" si="38"/>
        <v>1111022</v>
      </c>
      <c r="D2449">
        <v>111102</v>
      </c>
      <c r="F2449">
        <v>12</v>
      </c>
      <c r="G2449">
        <v>6050</v>
      </c>
      <c r="I2449">
        <v>1020214</v>
      </c>
      <c r="J2449">
        <v>1</v>
      </c>
      <c r="K2449">
        <v>0</v>
      </c>
      <c r="L2449">
        <v>0</v>
      </c>
      <c r="M2449">
        <v>0</v>
      </c>
      <c r="N2449">
        <v>9020230</v>
      </c>
      <c r="O2449">
        <v>2</v>
      </c>
      <c r="P2449" t="s">
        <v>1054</v>
      </c>
      <c r="Q2449">
        <v>1005</v>
      </c>
      <c r="R2449">
        <v>6</v>
      </c>
      <c r="S2449">
        <v>0</v>
      </c>
      <c r="T2449">
        <v>0</v>
      </c>
      <c r="V2449" t="s">
        <v>1387</v>
      </c>
      <c r="W2449">
        <v>3</v>
      </c>
      <c r="X2449" s="68">
        <v>42354</v>
      </c>
      <c r="Y2449" s="68">
        <v>36525</v>
      </c>
      <c r="Z2449">
        <v>1</v>
      </c>
      <c r="AA2449">
        <v>55</v>
      </c>
      <c r="AB2449" t="s">
        <v>448</v>
      </c>
      <c r="AE2449" t="s">
        <v>389</v>
      </c>
      <c r="AF2449">
        <v>30000</v>
      </c>
    </row>
    <row r="2450" spans="1:32" x14ac:dyDescent="0.25">
      <c r="A2450" t="s">
        <v>1053</v>
      </c>
      <c r="B2450" t="s">
        <v>448</v>
      </c>
      <c r="C2450" s="158" t="str">
        <f t="shared" si="38"/>
        <v>1111023</v>
      </c>
      <c r="D2450">
        <v>111102</v>
      </c>
      <c r="F2450">
        <v>12</v>
      </c>
      <c r="G2450">
        <v>7450</v>
      </c>
      <c r="I2450">
        <v>1020215</v>
      </c>
      <c r="J2450">
        <v>1</v>
      </c>
      <c r="K2450">
        <v>0</v>
      </c>
      <c r="L2450">
        <v>0</v>
      </c>
      <c r="M2450">
        <v>0</v>
      </c>
      <c r="N2450">
        <v>9020230</v>
      </c>
      <c r="O2450">
        <v>3</v>
      </c>
      <c r="P2450" t="s">
        <v>1054</v>
      </c>
      <c r="Q2450">
        <v>1005</v>
      </c>
      <c r="R2450">
        <v>6</v>
      </c>
      <c r="S2450">
        <v>0</v>
      </c>
      <c r="T2450">
        <v>0</v>
      </c>
      <c r="V2450" t="s">
        <v>1387</v>
      </c>
      <c r="W2450">
        <v>3</v>
      </c>
      <c r="X2450" s="68">
        <v>42354</v>
      </c>
      <c r="Y2450" s="68">
        <v>36525</v>
      </c>
      <c r="Z2450">
        <v>1</v>
      </c>
      <c r="AA2450">
        <v>55</v>
      </c>
      <c r="AB2450" t="s">
        <v>448</v>
      </c>
      <c r="AE2450" t="s">
        <v>389</v>
      </c>
      <c r="AF2450">
        <v>30000</v>
      </c>
    </row>
    <row r="2451" spans="1:32" x14ac:dyDescent="0.25">
      <c r="A2451" t="s">
        <v>1053</v>
      </c>
      <c r="B2451" t="s">
        <v>448</v>
      </c>
      <c r="C2451" s="158" t="str">
        <f t="shared" si="38"/>
        <v>1111024</v>
      </c>
      <c r="D2451">
        <v>111102</v>
      </c>
      <c r="F2451">
        <v>12</v>
      </c>
      <c r="G2451">
        <v>6355</v>
      </c>
      <c r="I2451">
        <v>1020216</v>
      </c>
      <c r="J2451">
        <v>1</v>
      </c>
      <c r="K2451">
        <v>0</v>
      </c>
      <c r="L2451">
        <v>0</v>
      </c>
      <c r="M2451">
        <v>0</v>
      </c>
      <c r="N2451">
        <v>9020230</v>
      </c>
      <c r="O2451">
        <v>4</v>
      </c>
      <c r="P2451" t="s">
        <v>1054</v>
      </c>
      <c r="Q2451">
        <v>1005</v>
      </c>
      <c r="R2451">
        <v>6</v>
      </c>
      <c r="S2451">
        <v>0</v>
      </c>
      <c r="T2451">
        <v>0</v>
      </c>
      <c r="V2451" t="s">
        <v>1387</v>
      </c>
      <c r="W2451">
        <v>3</v>
      </c>
      <c r="X2451" s="68">
        <v>42354</v>
      </c>
      <c r="Y2451" s="68">
        <v>36525</v>
      </c>
      <c r="Z2451">
        <v>1</v>
      </c>
      <c r="AA2451">
        <v>55</v>
      </c>
      <c r="AB2451" t="s">
        <v>448</v>
      </c>
      <c r="AE2451" t="s">
        <v>389</v>
      </c>
      <c r="AF2451">
        <v>30000</v>
      </c>
    </row>
    <row r="2452" spans="1:32" x14ac:dyDescent="0.25">
      <c r="A2452" t="s">
        <v>1053</v>
      </c>
      <c r="B2452" t="s">
        <v>448</v>
      </c>
      <c r="C2452" s="158" t="str">
        <f t="shared" si="38"/>
        <v>1111025</v>
      </c>
      <c r="D2452">
        <v>111102</v>
      </c>
      <c r="F2452">
        <v>12</v>
      </c>
      <c r="G2452">
        <v>7825</v>
      </c>
      <c r="I2452">
        <v>1020217</v>
      </c>
      <c r="J2452">
        <v>1</v>
      </c>
      <c r="K2452">
        <v>0</v>
      </c>
      <c r="L2452">
        <v>0</v>
      </c>
      <c r="M2452">
        <v>0</v>
      </c>
      <c r="N2452">
        <v>9020230</v>
      </c>
      <c r="O2452">
        <v>5</v>
      </c>
      <c r="P2452" t="s">
        <v>1054</v>
      </c>
      <c r="Q2452">
        <v>1005</v>
      </c>
      <c r="R2452">
        <v>6</v>
      </c>
      <c r="S2452">
        <v>0</v>
      </c>
      <c r="T2452">
        <v>0</v>
      </c>
      <c r="V2452" t="s">
        <v>1387</v>
      </c>
      <c r="W2452">
        <v>3</v>
      </c>
      <c r="X2452" s="68">
        <v>42354</v>
      </c>
      <c r="Y2452" s="68">
        <v>36525</v>
      </c>
      <c r="Z2452">
        <v>1</v>
      </c>
      <c r="AA2452">
        <v>55</v>
      </c>
      <c r="AB2452" t="s">
        <v>448</v>
      </c>
      <c r="AE2452" t="s">
        <v>389</v>
      </c>
      <c r="AF2452">
        <v>30000</v>
      </c>
    </row>
    <row r="2453" spans="1:32" x14ac:dyDescent="0.25">
      <c r="A2453" t="s">
        <v>1055</v>
      </c>
      <c r="B2453" t="s">
        <v>448</v>
      </c>
      <c r="C2453" s="158" t="str">
        <f t="shared" si="38"/>
        <v>1111031</v>
      </c>
      <c r="D2453">
        <v>111103</v>
      </c>
      <c r="F2453">
        <v>12</v>
      </c>
      <c r="G2453">
        <v>5300</v>
      </c>
      <c r="I2453">
        <v>1020218</v>
      </c>
      <c r="J2453">
        <v>1</v>
      </c>
      <c r="K2453">
        <v>0</v>
      </c>
      <c r="L2453">
        <v>0</v>
      </c>
      <c r="M2453">
        <v>0</v>
      </c>
      <c r="N2453">
        <v>9020230</v>
      </c>
      <c r="O2453">
        <v>1</v>
      </c>
      <c r="P2453" t="s">
        <v>1056</v>
      </c>
      <c r="Q2453">
        <v>1005</v>
      </c>
      <c r="R2453">
        <v>6</v>
      </c>
      <c r="S2453">
        <v>0</v>
      </c>
      <c r="T2453">
        <v>0</v>
      </c>
      <c r="V2453" t="s">
        <v>1387</v>
      </c>
      <c r="W2453">
        <v>3</v>
      </c>
      <c r="X2453" s="68">
        <v>42354</v>
      </c>
      <c r="Y2453" s="68">
        <v>36525</v>
      </c>
      <c r="Z2453">
        <v>1</v>
      </c>
      <c r="AA2453">
        <v>55</v>
      </c>
      <c r="AB2453" t="s">
        <v>448</v>
      </c>
      <c r="AE2453" t="s">
        <v>389</v>
      </c>
      <c r="AF2453">
        <v>30000</v>
      </c>
    </row>
    <row r="2454" spans="1:32" x14ac:dyDescent="0.25">
      <c r="A2454" t="s">
        <v>1055</v>
      </c>
      <c r="B2454" t="s">
        <v>448</v>
      </c>
      <c r="C2454" s="158" t="str">
        <f t="shared" si="38"/>
        <v>1111032</v>
      </c>
      <c r="D2454">
        <v>111103</v>
      </c>
      <c r="F2454">
        <v>12</v>
      </c>
      <c r="G2454">
        <v>6500</v>
      </c>
      <c r="I2454">
        <v>1020219</v>
      </c>
      <c r="J2454">
        <v>1</v>
      </c>
      <c r="K2454">
        <v>0</v>
      </c>
      <c r="L2454">
        <v>0</v>
      </c>
      <c r="M2454">
        <v>0</v>
      </c>
      <c r="N2454">
        <v>9020230</v>
      </c>
      <c r="O2454">
        <v>2</v>
      </c>
      <c r="P2454" t="s">
        <v>1056</v>
      </c>
      <c r="Q2454">
        <v>1005</v>
      </c>
      <c r="R2454">
        <v>6</v>
      </c>
      <c r="S2454">
        <v>0</v>
      </c>
      <c r="T2454">
        <v>0</v>
      </c>
      <c r="V2454" t="s">
        <v>1387</v>
      </c>
      <c r="W2454">
        <v>3</v>
      </c>
      <c r="X2454" s="68">
        <v>42354</v>
      </c>
      <c r="Y2454" s="68">
        <v>36525</v>
      </c>
      <c r="Z2454">
        <v>1</v>
      </c>
      <c r="AA2454">
        <v>55</v>
      </c>
      <c r="AB2454" t="s">
        <v>448</v>
      </c>
      <c r="AE2454" t="s">
        <v>389</v>
      </c>
      <c r="AF2454">
        <v>30000</v>
      </c>
    </row>
    <row r="2455" spans="1:32" x14ac:dyDescent="0.25">
      <c r="A2455" t="s">
        <v>1055</v>
      </c>
      <c r="B2455" t="s">
        <v>448</v>
      </c>
      <c r="C2455" s="158" t="str">
        <f t="shared" si="38"/>
        <v>1111033</v>
      </c>
      <c r="D2455">
        <v>111103</v>
      </c>
      <c r="F2455">
        <v>12</v>
      </c>
      <c r="G2455">
        <v>8050</v>
      </c>
      <c r="I2455">
        <v>1020220</v>
      </c>
      <c r="J2455">
        <v>1</v>
      </c>
      <c r="K2455">
        <v>0</v>
      </c>
      <c r="L2455">
        <v>0</v>
      </c>
      <c r="M2455">
        <v>0</v>
      </c>
      <c r="N2455">
        <v>9020230</v>
      </c>
      <c r="O2455">
        <v>3</v>
      </c>
      <c r="P2455" t="s">
        <v>1056</v>
      </c>
      <c r="Q2455">
        <v>1005</v>
      </c>
      <c r="R2455">
        <v>6</v>
      </c>
      <c r="S2455">
        <v>0</v>
      </c>
      <c r="T2455">
        <v>0</v>
      </c>
      <c r="V2455" t="s">
        <v>1387</v>
      </c>
      <c r="W2455">
        <v>3</v>
      </c>
      <c r="X2455" s="68">
        <v>42354</v>
      </c>
      <c r="Y2455" s="68">
        <v>36525</v>
      </c>
      <c r="Z2455">
        <v>1</v>
      </c>
      <c r="AA2455">
        <v>55</v>
      </c>
      <c r="AB2455" t="s">
        <v>448</v>
      </c>
      <c r="AE2455" t="s">
        <v>389</v>
      </c>
      <c r="AF2455">
        <v>30000</v>
      </c>
    </row>
    <row r="2456" spans="1:32" x14ac:dyDescent="0.25">
      <c r="A2456" t="s">
        <v>1055</v>
      </c>
      <c r="B2456" t="s">
        <v>448</v>
      </c>
      <c r="C2456" s="158" t="str">
        <f t="shared" si="38"/>
        <v>1111034</v>
      </c>
      <c r="D2456">
        <v>111103</v>
      </c>
      <c r="F2456">
        <v>12</v>
      </c>
      <c r="G2456">
        <v>6825</v>
      </c>
      <c r="I2456">
        <v>1020221</v>
      </c>
      <c r="J2456">
        <v>1</v>
      </c>
      <c r="K2456">
        <v>0</v>
      </c>
      <c r="L2456">
        <v>0</v>
      </c>
      <c r="M2456">
        <v>0</v>
      </c>
      <c r="N2456">
        <v>9020230</v>
      </c>
      <c r="O2456">
        <v>4</v>
      </c>
      <c r="P2456" t="s">
        <v>1056</v>
      </c>
      <c r="Q2456">
        <v>1005</v>
      </c>
      <c r="R2456">
        <v>6</v>
      </c>
      <c r="S2456">
        <v>0</v>
      </c>
      <c r="T2456">
        <v>0</v>
      </c>
      <c r="V2456" t="s">
        <v>1387</v>
      </c>
      <c r="W2456">
        <v>3</v>
      </c>
      <c r="X2456" s="68">
        <v>42354</v>
      </c>
      <c r="Y2456" s="68">
        <v>36525</v>
      </c>
      <c r="Z2456">
        <v>1</v>
      </c>
      <c r="AA2456">
        <v>55</v>
      </c>
      <c r="AB2456" t="s">
        <v>448</v>
      </c>
      <c r="AE2456" t="s">
        <v>389</v>
      </c>
      <c r="AF2456">
        <v>30000</v>
      </c>
    </row>
    <row r="2457" spans="1:32" x14ac:dyDescent="0.25">
      <c r="A2457" t="s">
        <v>1055</v>
      </c>
      <c r="B2457" t="s">
        <v>448</v>
      </c>
      <c r="C2457" s="158" t="str">
        <f t="shared" si="38"/>
        <v>1111035</v>
      </c>
      <c r="D2457">
        <v>111103</v>
      </c>
      <c r="F2457">
        <v>12</v>
      </c>
      <c r="G2457">
        <v>8455</v>
      </c>
      <c r="I2457">
        <v>1020222</v>
      </c>
      <c r="J2457">
        <v>1</v>
      </c>
      <c r="K2457">
        <v>0</v>
      </c>
      <c r="L2457">
        <v>0</v>
      </c>
      <c r="M2457">
        <v>0</v>
      </c>
      <c r="N2457">
        <v>9020230</v>
      </c>
      <c r="O2457">
        <v>5</v>
      </c>
      <c r="P2457" t="s">
        <v>1056</v>
      </c>
      <c r="Q2457">
        <v>1005</v>
      </c>
      <c r="R2457">
        <v>6</v>
      </c>
      <c r="S2457">
        <v>0</v>
      </c>
      <c r="T2457">
        <v>0</v>
      </c>
      <c r="V2457" t="s">
        <v>1387</v>
      </c>
      <c r="W2457">
        <v>3</v>
      </c>
      <c r="X2457" s="68">
        <v>42354</v>
      </c>
      <c r="Y2457" s="68">
        <v>36525</v>
      </c>
      <c r="Z2457">
        <v>1</v>
      </c>
      <c r="AA2457">
        <v>55</v>
      </c>
      <c r="AB2457" t="s">
        <v>448</v>
      </c>
      <c r="AE2457" t="s">
        <v>389</v>
      </c>
      <c r="AF2457">
        <v>30000</v>
      </c>
    </row>
    <row r="2458" spans="1:32" x14ac:dyDescent="0.25">
      <c r="A2458" t="s">
        <v>1057</v>
      </c>
      <c r="B2458" t="s">
        <v>448</v>
      </c>
      <c r="C2458" s="158" t="str">
        <f t="shared" si="38"/>
        <v>1111041</v>
      </c>
      <c r="D2458">
        <v>111104</v>
      </c>
      <c r="F2458">
        <v>12</v>
      </c>
      <c r="G2458">
        <v>5600</v>
      </c>
      <c r="I2458">
        <v>1020223</v>
      </c>
      <c r="J2458">
        <v>1</v>
      </c>
      <c r="K2458">
        <v>0</v>
      </c>
      <c r="L2458">
        <v>0</v>
      </c>
      <c r="M2458">
        <v>0</v>
      </c>
      <c r="N2458">
        <v>9020230</v>
      </c>
      <c r="O2458">
        <v>1</v>
      </c>
      <c r="P2458" t="s">
        <v>1058</v>
      </c>
      <c r="Q2458">
        <v>1005</v>
      </c>
      <c r="R2458">
        <v>6</v>
      </c>
      <c r="S2458">
        <v>0</v>
      </c>
      <c r="T2458">
        <v>0</v>
      </c>
      <c r="V2458" t="s">
        <v>1387</v>
      </c>
      <c r="W2458">
        <v>3</v>
      </c>
      <c r="X2458" s="68">
        <v>42354</v>
      </c>
      <c r="Y2458" s="68">
        <v>36525</v>
      </c>
      <c r="Z2458">
        <v>1</v>
      </c>
      <c r="AA2458">
        <v>55</v>
      </c>
      <c r="AB2458" t="s">
        <v>448</v>
      </c>
      <c r="AE2458" t="s">
        <v>389</v>
      </c>
      <c r="AF2458">
        <v>30000</v>
      </c>
    </row>
    <row r="2459" spans="1:32" x14ac:dyDescent="0.25">
      <c r="A2459" t="s">
        <v>1057</v>
      </c>
      <c r="B2459" t="s">
        <v>448</v>
      </c>
      <c r="C2459" s="158" t="str">
        <f t="shared" si="38"/>
        <v>1111042</v>
      </c>
      <c r="D2459">
        <v>111104</v>
      </c>
      <c r="F2459">
        <v>12</v>
      </c>
      <c r="G2459">
        <v>6950</v>
      </c>
      <c r="I2459">
        <v>1020224</v>
      </c>
      <c r="J2459">
        <v>1</v>
      </c>
      <c r="K2459">
        <v>0</v>
      </c>
      <c r="L2459">
        <v>0</v>
      </c>
      <c r="M2459">
        <v>0</v>
      </c>
      <c r="N2459">
        <v>9020230</v>
      </c>
      <c r="O2459">
        <v>2</v>
      </c>
      <c r="P2459" t="s">
        <v>1058</v>
      </c>
      <c r="Q2459">
        <v>1005</v>
      </c>
      <c r="R2459">
        <v>6</v>
      </c>
      <c r="S2459">
        <v>0</v>
      </c>
      <c r="T2459">
        <v>0</v>
      </c>
      <c r="V2459" t="s">
        <v>1387</v>
      </c>
      <c r="W2459">
        <v>3</v>
      </c>
      <c r="X2459" s="68">
        <v>42354</v>
      </c>
      <c r="Y2459" s="68">
        <v>36525</v>
      </c>
      <c r="Z2459">
        <v>1</v>
      </c>
      <c r="AA2459">
        <v>55</v>
      </c>
      <c r="AB2459" t="s">
        <v>448</v>
      </c>
      <c r="AE2459" t="s">
        <v>389</v>
      </c>
      <c r="AF2459">
        <v>30000</v>
      </c>
    </row>
    <row r="2460" spans="1:32" x14ac:dyDescent="0.25">
      <c r="A2460" t="s">
        <v>1057</v>
      </c>
      <c r="B2460" t="s">
        <v>448</v>
      </c>
      <c r="C2460" s="158" t="str">
        <f t="shared" si="38"/>
        <v>1111043</v>
      </c>
      <c r="D2460">
        <v>111104</v>
      </c>
      <c r="F2460">
        <v>12</v>
      </c>
      <c r="G2460">
        <v>8600</v>
      </c>
      <c r="I2460">
        <v>1020225</v>
      </c>
      <c r="J2460">
        <v>1</v>
      </c>
      <c r="K2460">
        <v>0</v>
      </c>
      <c r="L2460">
        <v>0</v>
      </c>
      <c r="M2460">
        <v>0</v>
      </c>
      <c r="N2460">
        <v>9020230</v>
      </c>
      <c r="O2460">
        <v>3</v>
      </c>
      <c r="P2460" t="s">
        <v>1058</v>
      </c>
      <c r="Q2460">
        <v>1005</v>
      </c>
      <c r="R2460">
        <v>6</v>
      </c>
      <c r="S2460">
        <v>0</v>
      </c>
      <c r="T2460">
        <v>0</v>
      </c>
      <c r="V2460" t="s">
        <v>1387</v>
      </c>
      <c r="W2460">
        <v>3</v>
      </c>
      <c r="X2460" s="68">
        <v>42354</v>
      </c>
      <c r="Y2460" s="68">
        <v>36525</v>
      </c>
      <c r="Z2460">
        <v>1</v>
      </c>
      <c r="AA2460">
        <v>55</v>
      </c>
      <c r="AB2460" t="s">
        <v>448</v>
      </c>
      <c r="AE2460" t="s">
        <v>389</v>
      </c>
      <c r="AF2460">
        <v>30000</v>
      </c>
    </row>
    <row r="2461" spans="1:32" x14ac:dyDescent="0.25">
      <c r="A2461" t="s">
        <v>1057</v>
      </c>
      <c r="B2461" t="s">
        <v>448</v>
      </c>
      <c r="C2461" s="158" t="str">
        <f t="shared" si="38"/>
        <v>1111044</v>
      </c>
      <c r="D2461">
        <v>111104</v>
      </c>
      <c r="F2461">
        <v>12</v>
      </c>
      <c r="G2461">
        <v>7300</v>
      </c>
      <c r="I2461">
        <v>1020226</v>
      </c>
      <c r="J2461">
        <v>1</v>
      </c>
      <c r="K2461">
        <v>0</v>
      </c>
      <c r="L2461">
        <v>0</v>
      </c>
      <c r="M2461">
        <v>0</v>
      </c>
      <c r="N2461">
        <v>9020230</v>
      </c>
      <c r="O2461">
        <v>4</v>
      </c>
      <c r="P2461" t="s">
        <v>1058</v>
      </c>
      <c r="Q2461">
        <v>1005</v>
      </c>
      <c r="R2461">
        <v>6</v>
      </c>
      <c r="S2461">
        <v>0</v>
      </c>
      <c r="T2461">
        <v>0</v>
      </c>
      <c r="V2461" t="s">
        <v>1387</v>
      </c>
      <c r="W2461">
        <v>3</v>
      </c>
      <c r="X2461" s="68">
        <v>42354</v>
      </c>
      <c r="Y2461" s="68">
        <v>36525</v>
      </c>
      <c r="Z2461">
        <v>1</v>
      </c>
      <c r="AA2461">
        <v>55</v>
      </c>
      <c r="AB2461" t="s">
        <v>448</v>
      </c>
      <c r="AE2461" t="s">
        <v>389</v>
      </c>
      <c r="AF2461">
        <v>30000</v>
      </c>
    </row>
    <row r="2462" spans="1:32" x14ac:dyDescent="0.25">
      <c r="A2462" t="s">
        <v>1057</v>
      </c>
      <c r="B2462" t="s">
        <v>448</v>
      </c>
      <c r="C2462" s="158" t="str">
        <f t="shared" si="38"/>
        <v>1111045</v>
      </c>
      <c r="D2462">
        <v>111104</v>
      </c>
      <c r="F2462">
        <v>12</v>
      </c>
      <c r="G2462">
        <v>9030</v>
      </c>
      <c r="I2462">
        <v>1020227</v>
      </c>
      <c r="J2462">
        <v>1</v>
      </c>
      <c r="K2462">
        <v>0</v>
      </c>
      <c r="L2462">
        <v>0</v>
      </c>
      <c r="M2462">
        <v>0</v>
      </c>
      <c r="N2462">
        <v>9020230</v>
      </c>
      <c r="O2462">
        <v>5</v>
      </c>
      <c r="P2462" t="s">
        <v>1058</v>
      </c>
      <c r="Q2462">
        <v>1005</v>
      </c>
      <c r="R2462">
        <v>6</v>
      </c>
      <c r="S2462">
        <v>0</v>
      </c>
      <c r="T2462">
        <v>0</v>
      </c>
      <c r="V2462" t="s">
        <v>1387</v>
      </c>
      <c r="W2462">
        <v>3</v>
      </c>
      <c r="X2462" s="68">
        <v>42354</v>
      </c>
      <c r="Y2462" s="68">
        <v>36525</v>
      </c>
      <c r="Z2462">
        <v>1</v>
      </c>
      <c r="AA2462">
        <v>55</v>
      </c>
      <c r="AB2462" t="s">
        <v>448</v>
      </c>
      <c r="AE2462" t="s">
        <v>389</v>
      </c>
      <c r="AF2462">
        <v>30000</v>
      </c>
    </row>
    <row r="2463" spans="1:32" x14ac:dyDescent="0.25">
      <c r="A2463" t="s">
        <v>1059</v>
      </c>
      <c r="B2463" t="s">
        <v>448</v>
      </c>
      <c r="C2463" s="158" t="str">
        <f t="shared" si="38"/>
        <v>1111051</v>
      </c>
      <c r="D2463">
        <v>111105</v>
      </c>
      <c r="F2463">
        <v>12</v>
      </c>
      <c r="G2463">
        <v>6050</v>
      </c>
      <c r="I2463">
        <v>1020228</v>
      </c>
      <c r="J2463">
        <v>1</v>
      </c>
      <c r="K2463">
        <v>0</v>
      </c>
      <c r="L2463">
        <v>0</v>
      </c>
      <c r="M2463">
        <v>0</v>
      </c>
      <c r="N2463">
        <v>9020230</v>
      </c>
      <c r="O2463">
        <v>1</v>
      </c>
      <c r="P2463" t="s">
        <v>1060</v>
      </c>
      <c r="Q2463">
        <v>1005</v>
      </c>
      <c r="R2463">
        <v>6</v>
      </c>
      <c r="S2463">
        <v>0</v>
      </c>
      <c r="T2463">
        <v>0</v>
      </c>
      <c r="V2463" t="s">
        <v>1387</v>
      </c>
      <c r="W2463">
        <v>3</v>
      </c>
      <c r="X2463" s="68">
        <v>42354</v>
      </c>
      <c r="Y2463" s="68">
        <v>36525</v>
      </c>
      <c r="Z2463">
        <v>1</v>
      </c>
      <c r="AA2463">
        <v>55</v>
      </c>
      <c r="AB2463" t="s">
        <v>448</v>
      </c>
      <c r="AE2463" t="s">
        <v>389</v>
      </c>
      <c r="AF2463">
        <v>30000</v>
      </c>
    </row>
    <row r="2464" spans="1:32" x14ac:dyDescent="0.25">
      <c r="A2464" t="s">
        <v>1059</v>
      </c>
      <c r="B2464" t="s">
        <v>448</v>
      </c>
      <c r="C2464" s="158" t="str">
        <f t="shared" si="38"/>
        <v>1111052</v>
      </c>
      <c r="D2464">
        <v>111105</v>
      </c>
      <c r="F2464">
        <v>12</v>
      </c>
      <c r="G2464">
        <v>7450</v>
      </c>
      <c r="I2464">
        <v>1020229</v>
      </c>
      <c r="J2464">
        <v>1</v>
      </c>
      <c r="K2464">
        <v>0</v>
      </c>
      <c r="L2464">
        <v>0</v>
      </c>
      <c r="M2464">
        <v>0</v>
      </c>
      <c r="N2464">
        <v>9020230</v>
      </c>
      <c r="O2464">
        <v>2</v>
      </c>
      <c r="P2464" t="s">
        <v>1060</v>
      </c>
      <c r="Q2464">
        <v>1005</v>
      </c>
      <c r="R2464">
        <v>6</v>
      </c>
      <c r="S2464">
        <v>0</v>
      </c>
      <c r="T2464">
        <v>0</v>
      </c>
      <c r="V2464" t="s">
        <v>1387</v>
      </c>
      <c r="W2464">
        <v>3</v>
      </c>
      <c r="X2464" s="68">
        <v>42354</v>
      </c>
      <c r="Y2464" s="68">
        <v>36525</v>
      </c>
      <c r="Z2464">
        <v>1</v>
      </c>
      <c r="AA2464">
        <v>55</v>
      </c>
      <c r="AB2464" t="s">
        <v>448</v>
      </c>
      <c r="AE2464" t="s">
        <v>389</v>
      </c>
      <c r="AF2464">
        <v>30000</v>
      </c>
    </row>
    <row r="2465" spans="1:32" x14ac:dyDescent="0.25">
      <c r="A2465" t="s">
        <v>1059</v>
      </c>
      <c r="B2465" t="s">
        <v>448</v>
      </c>
      <c r="C2465" s="158" t="str">
        <f t="shared" si="38"/>
        <v>1111053</v>
      </c>
      <c r="D2465">
        <v>111105</v>
      </c>
      <c r="F2465">
        <v>12</v>
      </c>
      <c r="G2465">
        <v>9200</v>
      </c>
      <c r="I2465">
        <v>1020230</v>
      </c>
      <c r="J2465">
        <v>1</v>
      </c>
      <c r="K2465">
        <v>0</v>
      </c>
      <c r="L2465">
        <v>0</v>
      </c>
      <c r="M2465">
        <v>0</v>
      </c>
      <c r="N2465">
        <v>9020230</v>
      </c>
      <c r="O2465">
        <v>3</v>
      </c>
      <c r="P2465" t="s">
        <v>1060</v>
      </c>
      <c r="Q2465">
        <v>1005</v>
      </c>
      <c r="R2465">
        <v>6</v>
      </c>
      <c r="S2465">
        <v>0</v>
      </c>
      <c r="T2465">
        <v>0</v>
      </c>
      <c r="V2465" t="s">
        <v>1387</v>
      </c>
      <c r="W2465">
        <v>3</v>
      </c>
      <c r="X2465" s="68">
        <v>42354</v>
      </c>
      <c r="Y2465" s="68">
        <v>36525</v>
      </c>
      <c r="Z2465">
        <v>1</v>
      </c>
      <c r="AA2465">
        <v>55</v>
      </c>
      <c r="AB2465" t="s">
        <v>448</v>
      </c>
      <c r="AE2465" t="s">
        <v>389</v>
      </c>
      <c r="AF2465">
        <v>30000</v>
      </c>
    </row>
    <row r="2466" spans="1:32" x14ac:dyDescent="0.25">
      <c r="A2466" t="s">
        <v>1059</v>
      </c>
      <c r="B2466" t="s">
        <v>448</v>
      </c>
      <c r="C2466" s="158" t="str">
        <f t="shared" si="38"/>
        <v>1111054</v>
      </c>
      <c r="D2466">
        <v>111105</v>
      </c>
      <c r="F2466">
        <v>12</v>
      </c>
      <c r="G2466">
        <v>7825</v>
      </c>
      <c r="I2466">
        <v>1020231</v>
      </c>
      <c r="J2466">
        <v>1</v>
      </c>
      <c r="K2466">
        <v>0</v>
      </c>
      <c r="L2466">
        <v>0</v>
      </c>
      <c r="M2466">
        <v>0</v>
      </c>
      <c r="N2466">
        <v>9020230</v>
      </c>
      <c r="O2466">
        <v>4</v>
      </c>
      <c r="P2466" t="s">
        <v>1060</v>
      </c>
      <c r="Q2466">
        <v>1005</v>
      </c>
      <c r="R2466">
        <v>6</v>
      </c>
      <c r="S2466">
        <v>0</v>
      </c>
      <c r="T2466">
        <v>0</v>
      </c>
      <c r="V2466" t="s">
        <v>1387</v>
      </c>
      <c r="W2466">
        <v>3</v>
      </c>
      <c r="X2466" s="68">
        <v>42354</v>
      </c>
      <c r="Y2466" s="68">
        <v>36525</v>
      </c>
      <c r="Z2466">
        <v>1</v>
      </c>
      <c r="AA2466">
        <v>55</v>
      </c>
      <c r="AB2466" t="s">
        <v>448</v>
      </c>
      <c r="AE2466" t="s">
        <v>389</v>
      </c>
      <c r="AF2466">
        <v>30000</v>
      </c>
    </row>
    <row r="2467" spans="1:32" x14ac:dyDescent="0.25">
      <c r="A2467" t="s">
        <v>1059</v>
      </c>
      <c r="B2467" t="s">
        <v>448</v>
      </c>
      <c r="C2467" s="158" t="str">
        <f t="shared" si="38"/>
        <v>1111055</v>
      </c>
      <c r="D2467">
        <v>111105</v>
      </c>
      <c r="F2467">
        <v>12</v>
      </c>
      <c r="G2467">
        <v>9660</v>
      </c>
      <c r="I2467">
        <v>1020232</v>
      </c>
      <c r="J2467">
        <v>1</v>
      </c>
      <c r="K2467">
        <v>0</v>
      </c>
      <c r="L2467">
        <v>0</v>
      </c>
      <c r="M2467">
        <v>0</v>
      </c>
      <c r="N2467">
        <v>9020230</v>
      </c>
      <c r="O2467">
        <v>5</v>
      </c>
      <c r="P2467" t="s">
        <v>1060</v>
      </c>
      <c r="Q2467">
        <v>1005</v>
      </c>
      <c r="R2467">
        <v>6</v>
      </c>
      <c r="S2467">
        <v>0</v>
      </c>
      <c r="T2467">
        <v>0</v>
      </c>
      <c r="V2467" t="s">
        <v>1387</v>
      </c>
      <c r="W2467">
        <v>3</v>
      </c>
      <c r="X2467" s="68">
        <v>42354</v>
      </c>
      <c r="Y2467" s="68">
        <v>36525</v>
      </c>
      <c r="Z2467">
        <v>1</v>
      </c>
      <c r="AA2467">
        <v>55</v>
      </c>
      <c r="AB2467" t="s">
        <v>448</v>
      </c>
      <c r="AE2467" t="s">
        <v>389</v>
      </c>
      <c r="AF2467">
        <v>30000</v>
      </c>
    </row>
    <row r="2468" spans="1:32" x14ac:dyDescent="0.25">
      <c r="A2468" t="s">
        <v>1061</v>
      </c>
      <c r="B2468" t="s">
        <v>448</v>
      </c>
      <c r="C2468" s="158" t="str">
        <f t="shared" si="38"/>
        <v>1111061</v>
      </c>
      <c r="D2468">
        <v>111106</v>
      </c>
      <c r="F2468">
        <v>12</v>
      </c>
      <c r="G2468">
        <v>6400</v>
      </c>
      <c r="I2468">
        <v>1020233</v>
      </c>
      <c r="J2468">
        <v>1</v>
      </c>
      <c r="K2468">
        <v>0</v>
      </c>
      <c r="L2468">
        <v>0</v>
      </c>
      <c r="M2468">
        <v>0</v>
      </c>
      <c r="N2468">
        <v>9020230</v>
      </c>
      <c r="O2468">
        <v>1</v>
      </c>
      <c r="P2468" t="s">
        <v>1062</v>
      </c>
      <c r="Q2468">
        <v>1005</v>
      </c>
      <c r="R2468">
        <v>6</v>
      </c>
      <c r="S2468">
        <v>0</v>
      </c>
      <c r="T2468">
        <v>0</v>
      </c>
      <c r="V2468" t="s">
        <v>1387</v>
      </c>
      <c r="W2468">
        <v>3</v>
      </c>
      <c r="X2468" s="68">
        <v>42354</v>
      </c>
      <c r="Y2468" s="68">
        <v>36525</v>
      </c>
      <c r="Z2468">
        <v>1</v>
      </c>
      <c r="AA2468">
        <v>55</v>
      </c>
      <c r="AB2468" t="s">
        <v>448</v>
      </c>
      <c r="AE2468" t="s">
        <v>389</v>
      </c>
      <c r="AF2468">
        <v>30000</v>
      </c>
    </row>
    <row r="2469" spans="1:32" x14ac:dyDescent="0.25">
      <c r="A2469" t="s">
        <v>1061</v>
      </c>
      <c r="B2469" t="s">
        <v>448</v>
      </c>
      <c r="C2469" s="158" t="str">
        <f t="shared" si="38"/>
        <v>1111062</v>
      </c>
      <c r="D2469">
        <v>111106</v>
      </c>
      <c r="F2469">
        <v>12</v>
      </c>
      <c r="G2469">
        <v>7950</v>
      </c>
      <c r="I2469">
        <v>1020234</v>
      </c>
      <c r="J2469">
        <v>1</v>
      </c>
      <c r="K2469">
        <v>0</v>
      </c>
      <c r="L2469">
        <v>0</v>
      </c>
      <c r="M2469">
        <v>0</v>
      </c>
      <c r="N2469">
        <v>9020230</v>
      </c>
      <c r="O2469">
        <v>2</v>
      </c>
      <c r="P2469" t="s">
        <v>1062</v>
      </c>
      <c r="Q2469">
        <v>1005</v>
      </c>
      <c r="R2469">
        <v>6</v>
      </c>
      <c r="S2469">
        <v>0</v>
      </c>
      <c r="T2469">
        <v>0</v>
      </c>
      <c r="V2469" t="s">
        <v>1387</v>
      </c>
      <c r="W2469">
        <v>3</v>
      </c>
      <c r="X2469" s="68">
        <v>42354</v>
      </c>
      <c r="Y2469" s="68">
        <v>36525</v>
      </c>
      <c r="Z2469">
        <v>1</v>
      </c>
      <c r="AA2469">
        <v>55</v>
      </c>
      <c r="AB2469" t="s">
        <v>448</v>
      </c>
      <c r="AE2469" t="s">
        <v>389</v>
      </c>
      <c r="AF2469">
        <v>30000</v>
      </c>
    </row>
    <row r="2470" spans="1:32" x14ac:dyDescent="0.25">
      <c r="A2470" t="s">
        <v>1061</v>
      </c>
      <c r="B2470" t="s">
        <v>448</v>
      </c>
      <c r="C2470" s="158" t="str">
        <f t="shared" si="38"/>
        <v>1111063</v>
      </c>
      <c r="D2470">
        <v>111106</v>
      </c>
      <c r="F2470">
        <v>12</v>
      </c>
      <c r="G2470">
        <v>9800</v>
      </c>
      <c r="I2470">
        <v>1020235</v>
      </c>
      <c r="J2470">
        <v>1</v>
      </c>
      <c r="K2470">
        <v>0</v>
      </c>
      <c r="L2470">
        <v>0</v>
      </c>
      <c r="M2470">
        <v>0</v>
      </c>
      <c r="N2470">
        <v>9020230</v>
      </c>
      <c r="O2470">
        <v>3</v>
      </c>
      <c r="P2470" t="s">
        <v>1062</v>
      </c>
      <c r="Q2470">
        <v>1005</v>
      </c>
      <c r="R2470">
        <v>6</v>
      </c>
      <c r="S2470">
        <v>0</v>
      </c>
      <c r="T2470">
        <v>0</v>
      </c>
      <c r="V2470" t="s">
        <v>1387</v>
      </c>
      <c r="W2470">
        <v>3</v>
      </c>
      <c r="X2470" s="68">
        <v>42354</v>
      </c>
      <c r="Y2470" s="68">
        <v>36525</v>
      </c>
      <c r="Z2470">
        <v>1</v>
      </c>
      <c r="AA2470">
        <v>55</v>
      </c>
      <c r="AB2470" t="s">
        <v>448</v>
      </c>
      <c r="AE2470" t="s">
        <v>389</v>
      </c>
      <c r="AF2470">
        <v>30000</v>
      </c>
    </row>
    <row r="2471" spans="1:32" x14ac:dyDescent="0.25">
      <c r="A2471" t="s">
        <v>1061</v>
      </c>
      <c r="B2471" t="s">
        <v>448</v>
      </c>
      <c r="C2471" s="158" t="str">
        <f t="shared" si="38"/>
        <v>1111064</v>
      </c>
      <c r="D2471">
        <v>111106</v>
      </c>
      <c r="F2471">
        <v>12</v>
      </c>
      <c r="G2471">
        <v>8350</v>
      </c>
      <c r="I2471">
        <v>1020236</v>
      </c>
      <c r="J2471">
        <v>1</v>
      </c>
      <c r="K2471">
        <v>0</v>
      </c>
      <c r="L2471">
        <v>0</v>
      </c>
      <c r="M2471">
        <v>0</v>
      </c>
      <c r="N2471">
        <v>9020230</v>
      </c>
      <c r="O2471">
        <v>4</v>
      </c>
      <c r="P2471" t="s">
        <v>1062</v>
      </c>
      <c r="Q2471">
        <v>1005</v>
      </c>
      <c r="R2471">
        <v>6</v>
      </c>
      <c r="S2471">
        <v>0</v>
      </c>
      <c r="T2471">
        <v>0</v>
      </c>
      <c r="V2471" t="s">
        <v>1387</v>
      </c>
      <c r="W2471">
        <v>3</v>
      </c>
      <c r="X2471" s="68">
        <v>42354</v>
      </c>
      <c r="Y2471" s="68">
        <v>36525</v>
      </c>
      <c r="Z2471">
        <v>1</v>
      </c>
      <c r="AA2471">
        <v>55</v>
      </c>
      <c r="AB2471" t="s">
        <v>448</v>
      </c>
      <c r="AE2471" t="s">
        <v>389</v>
      </c>
      <c r="AF2471">
        <v>30000</v>
      </c>
    </row>
    <row r="2472" spans="1:32" x14ac:dyDescent="0.25">
      <c r="A2472" t="s">
        <v>1061</v>
      </c>
      <c r="B2472" t="s">
        <v>448</v>
      </c>
      <c r="C2472" s="158" t="str">
        <f t="shared" si="38"/>
        <v>1111065</v>
      </c>
      <c r="D2472">
        <v>111106</v>
      </c>
      <c r="F2472">
        <v>12</v>
      </c>
      <c r="G2472">
        <v>10290</v>
      </c>
      <c r="I2472">
        <v>1020237</v>
      </c>
      <c r="J2472">
        <v>1</v>
      </c>
      <c r="K2472">
        <v>0</v>
      </c>
      <c r="L2472">
        <v>0</v>
      </c>
      <c r="M2472">
        <v>0</v>
      </c>
      <c r="N2472">
        <v>9020230</v>
      </c>
      <c r="O2472">
        <v>5</v>
      </c>
      <c r="P2472" t="s">
        <v>1062</v>
      </c>
      <c r="Q2472">
        <v>1005</v>
      </c>
      <c r="R2472">
        <v>6</v>
      </c>
      <c r="S2472">
        <v>0</v>
      </c>
      <c r="T2472">
        <v>0</v>
      </c>
      <c r="V2472" t="s">
        <v>1387</v>
      </c>
      <c r="W2472">
        <v>3</v>
      </c>
      <c r="X2472" s="68">
        <v>42354</v>
      </c>
      <c r="Y2472" s="68">
        <v>36525</v>
      </c>
      <c r="Z2472">
        <v>1</v>
      </c>
      <c r="AA2472">
        <v>55</v>
      </c>
      <c r="AB2472" t="s">
        <v>448</v>
      </c>
      <c r="AE2472" t="s">
        <v>389</v>
      </c>
      <c r="AF2472">
        <v>30000</v>
      </c>
    </row>
    <row r="2473" spans="1:32" x14ac:dyDescent="0.25">
      <c r="A2473" t="s">
        <v>1063</v>
      </c>
      <c r="B2473" t="s">
        <v>448</v>
      </c>
      <c r="C2473" s="158" t="str">
        <f t="shared" si="38"/>
        <v>1111001</v>
      </c>
      <c r="D2473">
        <v>111100</v>
      </c>
      <c r="F2473">
        <v>12</v>
      </c>
      <c r="G2473">
        <v>4100</v>
      </c>
      <c r="I2473">
        <v>1020203</v>
      </c>
      <c r="J2473">
        <v>1</v>
      </c>
      <c r="K2473">
        <v>0</v>
      </c>
      <c r="L2473">
        <v>0</v>
      </c>
      <c r="M2473">
        <v>0</v>
      </c>
      <c r="N2473">
        <v>9020230</v>
      </c>
      <c r="O2473">
        <v>1</v>
      </c>
      <c r="P2473" t="s">
        <v>1064</v>
      </c>
      <c r="Q2473">
        <v>1005</v>
      </c>
      <c r="R2473">
        <v>6</v>
      </c>
      <c r="S2473">
        <v>0</v>
      </c>
      <c r="T2473">
        <v>0</v>
      </c>
      <c r="V2473" t="s">
        <v>1387</v>
      </c>
      <c r="W2473">
        <v>3</v>
      </c>
      <c r="X2473" s="68">
        <v>42354</v>
      </c>
      <c r="Y2473" s="68">
        <v>36525</v>
      </c>
      <c r="Z2473">
        <v>1</v>
      </c>
      <c r="AA2473">
        <v>55</v>
      </c>
      <c r="AB2473" t="s">
        <v>448</v>
      </c>
      <c r="AE2473" t="s">
        <v>389</v>
      </c>
      <c r="AF2473">
        <v>30000</v>
      </c>
    </row>
    <row r="2474" spans="1:32" x14ac:dyDescent="0.25">
      <c r="A2474" t="s">
        <v>1063</v>
      </c>
      <c r="B2474" t="s">
        <v>448</v>
      </c>
      <c r="C2474" s="158" t="str">
        <f t="shared" si="38"/>
        <v>1111002</v>
      </c>
      <c r="D2474">
        <v>111100</v>
      </c>
      <c r="F2474">
        <v>12</v>
      </c>
      <c r="G2474">
        <v>5050</v>
      </c>
      <c r="I2474">
        <v>1020204</v>
      </c>
      <c r="J2474">
        <v>1</v>
      </c>
      <c r="K2474">
        <v>0</v>
      </c>
      <c r="L2474">
        <v>0</v>
      </c>
      <c r="M2474">
        <v>0</v>
      </c>
      <c r="N2474">
        <v>9020230</v>
      </c>
      <c r="O2474">
        <v>2</v>
      </c>
      <c r="P2474" t="s">
        <v>1064</v>
      </c>
      <c r="Q2474">
        <v>1005</v>
      </c>
      <c r="R2474">
        <v>6</v>
      </c>
      <c r="S2474">
        <v>0</v>
      </c>
      <c r="T2474">
        <v>0</v>
      </c>
      <c r="V2474" t="s">
        <v>1387</v>
      </c>
      <c r="W2474">
        <v>3</v>
      </c>
      <c r="X2474" s="68">
        <v>42354</v>
      </c>
      <c r="Y2474" s="68">
        <v>36525</v>
      </c>
      <c r="Z2474">
        <v>1</v>
      </c>
      <c r="AA2474">
        <v>55</v>
      </c>
      <c r="AB2474" t="s">
        <v>448</v>
      </c>
      <c r="AE2474" t="s">
        <v>389</v>
      </c>
      <c r="AF2474">
        <v>30000</v>
      </c>
    </row>
    <row r="2475" spans="1:32" x14ac:dyDescent="0.25">
      <c r="A2475" t="s">
        <v>1063</v>
      </c>
      <c r="B2475" t="s">
        <v>448</v>
      </c>
      <c r="C2475" s="158" t="str">
        <f t="shared" si="38"/>
        <v>1111003</v>
      </c>
      <c r="D2475">
        <v>111100</v>
      </c>
      <c r="F2475">
        <v>12</v>
      </c>
      <c r="G2475">
        <v>6250</v>
      </c>
      <c r="I2475">
        <v>1020205</v>
      </c>
      <c r="J2475">
        <v>1</v>
      </c>
      <c r="K2475">
        <v>0</v>
      </c>
      <c r="L2475">
        <v>0</v>
      </c>
      <c r="M2475">
        <v>0</v>
      </c>
      <c r="N2475">
        <v>9020230</v>
      </c>
      <c r="O2475">
        <v>3</v>
      </c>
      <c r="P2475" t="s">
        <v>1064</v>
      </c>
      <c r="Q2475">
        <v>1005</v>
      </c>
      <c r="R2475">
        <v>6</v>
      </c>
      <c r="S2475">
        <v>0</v>
      </c>
      <c r="T2475">
        <v>0</v>
      </c>
      <c r="V2475" t="s">
        <v>1387</v>
      </c>
      <c r="W2475">
        <v>3</v>
      </c>
      <c r="X2475" s="68">
        <v>42354</v>
      </c>
      <c r="Y2475" s="68">
        <v>36525</v>
      </c>
      <c r="Z2475">
        <v>1</v>
      </c>
      <c r="AA2475">
        <v>55</v>
      </c>
      <c r="AB2475" t="s">
        <v>448</v>
      </c>
      <c r="AE2475" t="s">
        <v>389</v>
      </c>
      <c r="AF2475">
        <v>30000</v>
      </c>
    </row>
    <row r="2476" spans="1:32" x14ac:dyDescent="0.25">
      <c r="A2476" t="s">
        <v>1063</v>
      </c>
      <c r="B2476" t="s">
        <v>448</v>
      </c>
      <c r="C2476" s="158" t="str">
        <f t="shared" si="38"/>
        <v>1111005</v>
      </c>
      <c r="D2476">
        <v>111100</v>
      </c>
      <c r="F2476">
        <v>12</v>
      </c>
      <c r="G2476">
        <v>6565</v>
      </c>
      <c r="I2476">
        <v>1020207</v>
      </c>
      <c r="J2476">
        <v>1</v>
      </c>
      <c r="K2476">
        <v>0</v>
      </c>
      <c r="L2476">
        <v>0</v>
      </c>
      <c r="M2476">
        <v>0</v>
      </c>
      <c r="N2476">
        <v>9020230</v>
      </c>
      <c r="O2476">
        <v>5</v>
      </c>
      <c r="P2476" t="s">
        <v>1064</v>
      </c>
      <c r="Q2476">
        <v>1005</v>
      </c>
      <c r="R2476">
        <v>6</v>
      </c>
      <c r="S2476">
        <v>0</v>
      </c>
      <c r="T2476">
        <v>0</v>
      </c>
      <c r="V2476" t="s">
        <v>1387</v>
      </c>
      <c r="W2476">
        <v>3</v>
      </c>
      <c r="X2476" s="68">
        <v>42354</v>
      </c>
      <c r="Y2476" s="68">
        <v>36525</v>
      </c>
      <c r="Z2476">
        <v>1</v>
      </c>
      <c r="AA2476">
        <v>55</v>
      </c>
      <c r="AB2476" t="s">
        <v>448</v>
      </c>
      <c r="AE2476" t="s">
        <v>389</v>
      </c>
      <c r="AF2476">
        <v>30000</v>
      </c>
    </row>
    <row r="2477" spans="1:32" x14ac:dyDescent="0.25">
      <c r="A2477" t="s">
        <v>1063</v>
      </c>
      <c r="B2477" t="s">
        <v>448</v>
      </c>
      <c r="C2477" s="158" t="str">
        <f t="shared" si="38"/>
        <v>1111004</v>
      </c>
      <c r="D2477">
        <v>111100</v>
      </c>
      <c r="F2477">
        <v>12</v>
      </c>
      <c r="G2477">
        <v>5305</v>
      </c>
      <c r="I2477">
        <v>1020206</v>
      </c>
      <c r="J2477">
        <v>1</v>
      </c>
      <c r="K2477">
        <v>0</v>
      </c>
      <c r="L2477">
        <v>0</v>
      </c>
      <c r="M2477">
        <v>0</v>
      </c>
      <c r="N2477">
        <v>9020230</v>
      </c>
      <c r="O2477">
        <v>4</v>
      </c>
      <c r="P2477" t="s">
        <v>1064</v>
      </c>
      <c r="Q2477">
        <v>1005</v>
      </c>
      <c r="R2477">
        <v>6</v>
      </c>
      <c r="S2477">
        <v>0</v>
      </c>
      <c r="T2477">
        <v>0</v>
      </c>
      <c r="V2477" t="s">
        <v>1387</v>
      </c>
      <c r="W2477">
        <v>3</v>
      </c>
      <c r="X2477" s="68">
        <v>42354</v>
      </c>
      <c r="Y2477" s="68">
        <v>36525</v>
      </c>
      <c r="Z2477">
        <v>1</v>
      </c>
      <c r="AA2477">
        <v>55</v>
      </c>
      <c r="AB2477" t="s">
        <v>448</v>
      </c>
      <c r="AE2477" t="s">
        <v>389</v>
      </c>
      <c r="AF2477">
        <v>30000</v>
      </c>
    </row>
    <row r="2478" spans="1:32" x14ac:dyDescent="0.25">
      <c r="A2478" t="s">
        <v>1065</v>
      </c>
      <c r="B2478" t="s">
        <v>404</v>
      </c>
      <c r="C2478" s="158" t="str">
        <f t="shared" si="38"/>
        <v>1111551</v>
      </c>
      <c r="D2478">
        <v>111155</v>
      </c>
      <c r="F2478">
        <v>12</v>
      </c>
      <c r="H2478" t="s">
        <v>397</v>
      </c>
      <c r="I2478">
        <v>1020438</v>
      </c>
      <c r="J2478">
        <v>0</v>
      </c>
      <c r="K2478">
        <v>0</v>
      </c>
      <c r="L2478">
        <v>0</v>
      </c>
      <c r="M2478">
        <v>0</v>
      </c>
      <c r="N2478">
        <v>9020238</v>
      </c>
      <c r="O2478">
        <v>1</v>
      </c>
      <c r="P2478" t="s">
        <v>1066</v>
      </c>
      <c r="Q2478">
        <v>1005</v>
      </c>
      <c r="R2478">
        <v>6</v>
      </c>
      <c r="S2478">
        <v>0</v>
      </c>
      <c r="T2478">
        <v>0</v>
      </c>
      <c r="V2478" t="s">
        <v>1387</v>
      </c>
      <c r="W2478">
        <v>3</v>
      </c>
      <c r="X2478" s="68">
        <v>42354</v>
      </c>
      <c r="Y2478" s="68">
        <v>36525</v>
      </c>
      <c r="Z2478">
        <v>0</v>
      </c>
      <c r="AA2478">
        <v>21</v>
      </c>
      <c r="AB2478" t="s">
        <v>404</v>
      </c>
      <c r="AE2478" t="s">
        <v>389</v>
      </c>
      <c r="AF2478">
        <v>30000</v>
      </c>
    </row>
    <row r="2479" spans="1:32" x14ac:dyDescent="0.25">
      <c r="A2479" t="s">
        <v>1065</v>
      </c>
      <c r="B2479" t="s">
        <v>404</v>
      </c>
      <c r="C2479" s="158" t="str">
        <f t="shared" si="38"/>
        <v>1111552</v>
      </c>
      <c r="D2479">
        <v>111155</v>
      </c>
      <c r="F2479">
        <v>12</v>
      </c>
      <c r="H2479" t="s">
        <v>397</v>
      </c>
      <c r="I2479">
        <v>1020439</v>
      </c>
      <c r="J2479">
        <v>0</v>
      </c>
      <c r="K2479">
        <v>0</v>
      </c>
      <c r="L2479">
        <v>0</v>
      </c>
      <c r="M2479">
        <v>0</v>
      </c>
      <c r="N2479">
        <v>9020238</v>
      </c>
      <c r="O2479">
        <v>2</v>
      </c>
      <c r="P2479" t="s">
        <v>1066</v>
      </c>
      <c r="Q2479">
        <v>1005</v>
      </c>
      <c r="R2479">
        <v>6</v>
      </c>
      <c r="S2479">
        <v>0</v>
      </c>
      <c r="T2479">
        <v>0</v>
      </c>
      <c r="V2479" t="s">
        <v>1387</v>
      </c>
      <c r="W2479">
        <v>3</v>
      </c>
      <c r="X2479" s="68">
        <v>42354</v>
      </c>
      <c r="Y2479" s="68">
        <v>36525</v>
      </c>
      <c r="Z2479">
        <v>0</v>
      </c>
      <c r="AA2479">
        <v>21</v>
      </c>
      <c r="AB2479" t="s">
        <v>404</v>
      </c>
      <c r="AE2479" t="s">
        <v>389</v>
      </c>
      <c r="AF2479">
        <v>30000</v>
      </c>
    </row>
    <row r="2480" spans="1:32" x14ac:dyDescent="0.25">
      <c r="A2480" t="s">
        <v>1065</v>
      </c>
      <c r="B2480" t="s">
        <v>404</v>
      </c>
      <c r="C2480" s="158" t="str">
        <f t="shared" si="38"/>
        <v>1111553</v>
      </c>
      <c r="D2480">
        <v>111155</v>
      </c>
      <c r="F2480">
        <v>12</v>
      </c>
      <c r="H2480" t="s">
        <v>397</v>
      </c>
      <c r="I2480">
        <v>1020440</v>
      </c>
      <c r="J2480">
        <v>0</v>
      </c>
      <c r="K2480">
        <v>0</v>
      </c>
      <c r="L2480">
        <v>0</v>
      </c>
      <c r="M2480">
        <v>0</v>
      </c>
      <c r="N2480">
        <v>9020238</v>
      </c>
      <c r="O2480">
        <v>3</v>
      </c>
      <c r="P2480" t="s">
        <v>1066</v>
      </c>
      <c r="Q2480">
        <v>1005</v>
      </c>
      <c r="R2480">
        <v>6</v>
      </c>
      <c r="S2480">
        <v>0</v>
      </c>
      <c r="T2480">
        <v>0</v>
      </c>
      <c r="V2480" t="s">
        <v>1387</v>
      </c>
      <c r="W2480">
        <v>3</v>
      </c>
      <c r="X2480" s="68">
        <v>42354</v>
      </c>
      <c r="Y2480" s="68">
        <v>36525</v>
      </c>
      <c r="Z2480">
        <v>0</v>
      </c>
      <c r="AA2480">
        <v>21</v>
      </c>
      <c r="AB2480" t="s">
        <v>404</v>
      </c>
      <c r="AE2480" t="s">
        <v>389</v>
      </c>
      <c r="AF2480">
        <v>30000</v>
      </c>
    </row>
    <row r="2481" spans="1:32" x14ac:dyDescent="0.25">
      <c r="A2481" t="s">
        <v>1065</v>
      </c>
      <c r="B2481" t="s">
        <v>404</v>
      </c>
      <c r="C2481" s="158" t="str">
        <f t="shared" si="38"/>
        <v>1111554</v>
      </c>
      <c r="D2481">
        <v>111155</v>
      </c>
      <c r="F2481">
        <v>12</v>
      </c>
      <c r="H2481" t="s">
        <v>397</v>
      </c>
      <c r="I2481">
        <v>1020441</v>
      </c>
      <c r="J2481">
        <v>0</v>
      </c>
      <c r="K2481">
        <v>0</v>
      </c>
      <c r="L2481">
        <v>0</v>
      </c>
      <c r="M2481">
        <v>0</v>
      </c>
      <c r="N2481">
        <v>9020238</v>
      </c>
      <c r="O2481">
        <v>4</v>
      </c>
      <c r="P2481" t="s">
        <v>1066</v>
      </c>
      <c r="Q2481">
        <v>1005</v>
      </c>
      <c r="R2481">
        <v>6</v>
      </c>
      <c r="S2481">
        <v>0</v>
      </c>
      <c r="T2481">
        <v>0</v>
      </c>
      <c r="V2481" t="s">
        <v>1387</v>
      </c>
      <c r="W2481">
        <v>3</v>
      </c>
      <c r="X2481" s="68">
        <v>42354</v>
      </c>
      <c r="Y2481" s="68">
        <v>36525</v>
      </c>
      <c r="Z2481">
        <v>0</v>
      </c>
      <c r="AA2481">
        <v>21</v>
      </c>
      <c r="AB2481" t="s">
        <v>404</v>
      </c>
      <c r="AE2481" t="s">
        <v>389</v>
      </c>
      <c r="AF2481">
        <v>30000</v>
      </c>
    </row>
    <row r="2482" spans="1:32" x14ac:dyDescent="0.25">
      <c r="A2482" t="s">
        <v>1065</v>
      </c>
      <c r="B2482" t="s">
        <v>404</v>
      </c>
      <c r="C2482" s="158" t="str">
        <f t="shared" si="38"/>
        <v>1111555</v>
      </c>
      <c r="D2482">
        <v>111155</v>
      </c>
      <c r="F2482">
        <v>12</v>
      </c>
      <c r="H2482" t="s">
        <v>397</v>
      </c>
      <c r="I2482">
        <v>1020442</v>
      </c>
      <c r="J2482">
        <v>0</v>
      </c>
      <c r="K2482">
        <v>0</v>
      </c>
      <c r="L2482">
        <v>0</v>
      </c>
      <c r="M2482">
        <v>0</v>
      </c>
      <c r="N2482">
        <v>9020238</v>
      </c>
      <c r="O2482">
        <v>5</v>
      </c>
      <c r="P2482" t="s">
        <v>1066</v>
      </c>
      <c r="Q2482">
        <v>1005</v>
      </c>
      <c r="R2482">
        <v>6</v>
      </c>
      <c r="S2482">
        <v>0</v>
      </c>
      <c r="T2482">
        <v>0</v>
      </c>
      <c r="V2482" t="s">
        <v>1387</v>
      </c>
      <c r="W2482">
        <v>3</v>
      </c>
      <c r="X2482" s="68">
        <v>42354</v>
      </c>
      <c r="Y2482" s="68">
        <v>36525</v>
      </c>
      <c r="Z2482">
        <v>0</v>
      </c>
      <c r="AA2482">
        <v>21</v>
      </c>
      <c r="AB2482" t="s">
        <v>404</v>
      </c>
      <c r="AE2482" t="s">
        <v>389</v>
      </c>
      <c r="AF2482">
        <v>30000</v>
      </c>
    </row>
    <row r="2483" spans="1:32" x14ac:dyDescent="0.25">
      <c r="A2483" t="s">
        <v>1605</v>
      </c>
      <c r="B2483" t="s">
        <v>451</v>
      </c>
      <c r="C2483" s="158" t="str">
        <f t="shared" si="38"/>
        <v>1111571</v>
      </c>
      <c r="D2483">
        <v>111157</v>
      </c>
      <c r="F2483">
        <v>12</v>
      </c>
      <c r="G2483">
        <v>1350</v>
      </c>
      <c r="I2483">
        <v>1020443</v>
      </c>
      <c r="J2483">
        <v>0</v>
      </c>
      <c r="K2483">
        <v>0</v>
      </c>
      <c r="L2483">
        <v>0</v>
      </c>
      <c r="M2483">
        <v>0</v>
      </c>
      <c r="N2483">
        <v>9020207</v>
      </c>
      <c r="O2483">
        <v>1</v>
      </c>
      <c r="P2483" t="s">
        <v>1606</v>
      </c>
      <c r="Q2483">
        <v>1004</v>
      </c>
      <c r="R2483">
        <v>6</v>
      </c>
      <c r="S2483">
        <v>0</v>
      </c>
      <c r="T2483">
        <v>0</v>
      </c>
      <c r="V2483" t="s">
        <v>1387</v>
      </c>
      <c r="W2483">
        <v>3</v>
      </c>
      <c r="X2483" s="68">
        <v>42354</v>
      </c>
      <c r="Y2483" s="68">
        <v>36525</v>
      </c>
      <c r="Z2483">
        <v>0</v>
      </c>
      <c r="AA2483">
        <v>13</v>
      </c>
      <c r="AB2483" t="s">
        <v>451</v>
      </c>
      <c r="AE2483" t="s">
        <v>1411</v>
      </c>
      <c r="AF2483">
        <v>30000</v>
      </c>
    </row>
    <row r="2484" spans="1:32" x14ac:dyDescent="0.25">
      <c r="A2484" t="s">
        <v>1605</v>
      </c>
      <c r="B2484" t="s">
        <v>451</v>
      </c>
      <c r="C2484" s="158" t="str">
        <f t="shared" si="38"/>
        <v>1111572</v>
      </c>
      <c r="D2484">
        <v>111157</v>
      </c>
      <c r="F2484">
        <v>12</v>
      </c>
      <c r="G2484">
        <v>1600</v>
      </c>
      <c r="I2484">
        <v>1020444</v>
      </c>
      <c r="J2484">
        <v>0</v>
      </c>
      <c r="K2484">
        <v>0</v>
      </c>
      <c r="L2484">
        <v>0</v>
      </c>
      <c r="M2484">
        <v>0</v>
      </c>
      <c r="N2484">
        <v>9020207</v>
      </c>
      <c r="O2484">
        <v>2</v>
      </c>
      <c r="P2484" t="s">
        <v>1606</v>
      </c>
      <c r="Q2484">
        <v>1004</v>
      </c>
      <c r="R2484">
        <v>6</v>
      </c>
      <c r="S2484">
        <v>0</v>
      </c>
      <c r="T2484">
        <v>0</v>
      </c>
      <c r="V2484" t="s">
        <v>1387</v>
      </c>
      <c r="W2484">
        <v>3</v>
      </c>
      <c r="X2484" s="68">
        <v>42354</v>
      </c>
      <c r="Y2484" s="68">
        <v>36525</v>
      </c>
      <c r="Z2484">
        <v>0</v>
      </c>
      <c r="AA2484">
        <v>13</v>
      </c>
      <c r="AB2484" t="s">
        <v>451</v>
      </c>
      <c r="AE2484" t="s">
        <v>1411</v>
      </c>
      <c r="AF2484">
        <v>30000</v>
      </c>
    </row>
    <row r="2485" spans="1:32" x14ac:dyDescent="0.25">
      <c r="A2485" t="s">
        <v>1605</v>
      </c>
      <c r="B2485" t="s">
        <v>451</v>
      </c>
      <c r="C2485" s="158" t="str">
        <f t="shared" si="38"/>
        <v>1111573</v>
      </c>
      <c r="D2485">
        <v>111157</v>
      </c>
      <c r="F2485">
        <v>12</v>
      </c>
      <c r="G2485">
        <v>1850</v>
      </c>
      <c r="I2485">
        <v>1020445</v>
      </c>
      <c r="J2485">
        <v>0</v>
      </c>
      <c r="K2485">
        <v>0</v>
      </c>
      <c r="L2485">
        <v>0</v>
      </c>
      <c r="M2485">
        <v>0</v>
      </c>
      <c r="N2485">
        <v>9020207</v>
      </c>
      <c r="O2485">
        <v>3</v>
      </c>
      <c r="P2485" t="s">
        <v>1606</v>
      </c>
      <c r="Q2485">
        <v>1004</v>
      </c>
      <c r="R2485">
        <v>6</v>
      </c>
      <c r="S2485">
        <v>0</v>
      </c>
      <c r="T2485">
        <v>0</v>
      </c>
      <c r="V2485" t="s">
        <v>1387</v>
      </c>
      <c r="W2485">
        <v>3</v>
      </c>
      <c r="X2485" s="68">
        <v>42354</v>
      </c>
      <c r="Y2485" s="68">
        <v>36525</v>
      </c>
      <c r="Z2485">
        <v>0</v>
      </c>
      <c r="AA2485">
        <v>13</v>
      </c>
      <c r="AB2485" t="s">
        <v>451</v>
      </c>
      <c r="AE2485" t="s">
        <v>1411</v>
      </c>
      <c r="AF2485">
        <v>30000</v>
      </c>
    </row>
    <row r="2486" spans="1:32" x14ac:dyDescent="0.25">
      <c r="A2486" t="s">
        <v>987</v>
      </c>
      <c r="B2486" t="s">
        <v>448</v>
      </c>
      <c r="C2486" s="158" t="str">
        <f t="shared" si="38"/>
        <v>1110261</v>
      </c>
      <c r="D2486">
        <v>111026</v>
      </c>
      <c r="F2486">
        <v>12</v>
      </c>
      <c r="G2486">
        <v>26100</v>
      </c>
      <c r="I2486">
        <v>1020130</v>
      </c>
      <c r="J2486">
        <v>1</v>
      </c>
      <c r="K2486">
        <v>0</v>
      </c>
      <c r="L2486">
        <v>0</v>
      </c>
      <c r="M2486">
        <v>0</v>
      </c>
      <c r="N2486">
        <v>9020229</v>
      </c>
      <c r="O2486">
        <v>1</v>
      </c>
      <c r="P2486" t="s">
        <v>1067</v>
      </c>
      <c r="Q2486">
        <v>1005</v>
      </c>
      <c r="R2486">
        <v>6</v>
      </c>
      <c r="S2486">
        <v>0</v>
      </c>
      <c r="T2486">
        <v>0</v>
      </c>
      <c r="V2486" t="s">
        <v>1387</v>
      </c>
      <c r="W2486">
        <v>3</v>
      </c>
      <c r="X2486" s="68">
        <v>42354</v>
      </c>
      <c r="Y2486" s="68">
        <v>36525</v>
      </c>
      <c r="Z2486">
        <v>1</v>
      </c>
      <c r="AA2486">
        <v>55</v>
      </c>
      <c r="AB2486" t="s">
        <v>448</v>
      </c>
      <c r="AE2486" t="s">
        <v>389</v>
      </c>
      <c r="AF2486">
        <v>30000</v>
      </c>
    </row>
    <row r="2487" spans="1:32" x14ac:dyDescent="0.25">
      <c r="A2487" t="s">
        <v>987</v>
      </c>
      <c r="B2487" t="s">
        <v>448</v>
      </c>
      <c r="C2487" s="158" t="str">
        <f t="shared" si="38"/>
        <v>1110262</v>
      </c>
      <c r="D2487">
        <v>111026</v>
      </c>
      <c r="F2487">
        <v>12</v>
      </c>
      <c r="G2487">
        <v>32500</v>
      </c>
      <c r="I2487">
        <v>1020131</v>
      </c>
      <c r="J2487">
        <v>1</v>
      </c>
      <c r="K2487">
        <v>0</v>
      </c>
      <c r="L2487">
        <v>0</v>
      </c>
      <c r="M2487">
        <v>0</v>
      </c>
      <c r="N2487">
        <v>9020229</v>
      </c>
      <c r="O2487">
        <v>2</v>
      </c>
      <c r="P2487" t="s">
        <v>1067</v>
      </c>
      <c r="Q2487">
        <v>1005</v>
      </c>
      <c r="R2487">
        <v>6</v>
      </c>
      <c r="S2487">
        <v>0</v>
      </c>
      <c r="T2487">
        <v>0</v>
      </c>
      <c r="V2487" t="s">
        <v>1387</v>
      </c>
      <c r="W2487">
        <v>3</v>
      </c>
      <c r="X2487" s="68">
        <v>42354</v>
      </c>
      <c r="Y2487" s="68">
        <v>36525</v>
      </c>
      <c r="Z2487">
        <v>1</v>
      </c>
      <c r="AA2487">
        <v>55</v>
      </c>
      <c r="AB2487" t="s">
        <v>448</v>
      </c>
      <c r="AE2487" t="s">
        <v>389</v>
      </c>
      <c r="AF2487">
        <v>30000</v>
      </c>
    </row>
    <row r="2488" spans="1:32" x14ac:dyDescent="0.25">
      <c r="A2488" t="s">
        <v>989</v>
      </c>
      <c r="B2488" t="s">
        <v>448</v>
      </c>
      <c r="C2488" s="158" t="str">
        <f t="shared" si="38"/>
        <v>1110271</v>
      </c>
      <c r="D2488">
        <v>111027</v>
      </c>
      <c r="F2488">
        <v>12</v>
      </c>
      <c r="G2488">
        <v>28500</v>
      </c>
      <c r="I2488">
        <v>1020135</v>
      </c>
      <c r="J2488">
        <v>1</v>
      </c>
      <c r="K2488">
        <v>0</v>
      </c>
      <c r="L2488">
        <v>0</v>
      </c>
      <c r="M2488">
        <v>0</v>
      </c>
      <c r="N2488">
        <v>9020229</v>
      </c>
      <c r="O2488">
        <v>1</v>
      </c>
      <c r="P2488" t="s">
        <v>1068</v>
      </c>
      <c r="Q2488">
        <v>1005</v>
      </c>
      <c r="R2488">
        <v>6</v>
      </c>
      <c r="S2488">
        <v>0</v>
      </c>
      <c r="T2488">
        <v>0</v>
      </c>
      <c r="V2488" t="s">
        <v>1387</v>
      </c>
      <c r="W2488">
        <v>3</v>
      </c>
      <c r="X2488" s="68">
        <v>42354</v>
      </c>
      <c r="Y2488" s="68">
        <v>36525</v>
      </c>
      <c r="Z2488">
        <v>1</v>
      </c>
      <c r="AA2488">
        <v>55</v>
      </c>
      <c r="AB2488" t="s">
        <v>448</v>
      </c>
      <c r="AE2488" t="s">
        <v>389</v>
      </c>
      <c r="AF2488">
        <v>30000</v>
      </c>
    </row>
    <row r="2489" spans="1:32" x14ac:dyDescent="0.25">
      <c r="A2489" t="s">
        <v>989</v>
      </c>
      <c r="B2489" t="s">
        <v>448</v>
      </c>
      <c r="C2489" s="158" t="str">
        <f t="shared" si="38"/>
        <v>1110272</v>
      </c>
      <c r="D2489">
        <v>111027</v>
      </c>
      <c r="F2489">
        <v>12</v>
      </c>
      <c r="G2489">
        <v>35400</v>
      </c>
      <c r="I2489">
        <v>1020136</v>
      </c>
      <c r="J2489">
        <v>1</v>
      </c>
      <c r="K2489">
        <v>0</v>
      </c>
      <c r="L2489">
        <v>0</v>
      </c>
      <c r="M2489">
        <v>0</v>
      </c>
      <c r="N2489">
        <v>9020229</v>
      </c>
      <c r="O2489">
        <v>2</v>
      </c>
      <c r="P2489" t="s">
        <v>1068</v>
      </c>
      <c r="Q2489">
        <v>1005</v>
      </c>
      <c r="R2489">
        <v>6</v>
      </c>
      <c r="S2489">
        <v>0</v>
      </c>
      <c r="T2489">
        <v>0</v>
      </c>
      <c r="V2489" t="s">
        <v>1387</v>
      </c>
      <c r="W2489">
        <v>3</v>
      </c>
      <c r="X2489" s="68">
        <v>42354</v>
      </c>
      <c r="Y2489" s="68">
        <v>36525</v>
      </c>
      <c r="Z2489">
        <v>1</v>
      </c>
      <c r="AA2489">
        <v>55</v>
      </c>
      <c r="AB2489" t="s">
        <v>448</v>
      </c>
      <c r="AE2489" t="s">
        <v>389</v>
      </c>
      <c r="AF2489">
        <v>30000</v>
      </c>
    </row>
    <row r="2490" spans="1:32" x14ac:dyDescent="0.25">
      <c r="A2490" t="s">
        <v>989</v>
      </c>
      <c r="B2490" t="s">
        <v>448</v>
      </c>
      <c r="C2490" s="158" t="str">
        <f t="shared" si="38"/>
        <v>1110273</v>
      </c>
      <c r="D2490">
        <v>111027</v>
      </c>
      <c r="F2490">
        <v>12</v>
      </c>
      <c r="G2490">
        <v>44200</v>
      </c>
      <c r="I2490">
        <v>1020137</v>
      </c>
      <c r="J2490">
        <v>1</v>
      </c>
      <c r="K2490">
        <v>0</v>
      </c>
      <c r="L2490">
        <v>0</v>
      </c>
      <c r="M2490">
        <v>0</v>
      </c>
      <c r="N2490">
        <v>9020229</v>
      </c>
      <c r="O2490">
        <v>3</v>
      </c>
      <c r="P2490" t="s">
        <v>1068</v>
      </c>
      <c r="Q2490">
        <v>1005</v>
      </c>
      <c r="R2490">
        <v>6</v>
      </c>
      <c r="S2490">
        <v>0</v>
      </c>
      <c r="T2490">
        <v>0</v>
      </c>
      <c r="V2490" t="s">
        <v>1387</v>
      </c>
      <c r="W2490">
        <v>3</v>
      </c>
      <c r="X2490" s="68">
        <v>42354</v>
      </c>
      <c r="Y2490" s="68">
        <v>36525</v>
      </c>
      <c r="Z2490">
        <v>1</v>
      </c>
      <c r="AA2490">
        <v>55</v>
      </c>
      <c r="AB2490" t="s">
        <v>448</v>
      </c>
      <c r="AE2490" t="s">
        <v>389</v>
      </c>
      <c r="AF2490">
        <v>30000</v>
      </c>
    </row>
    <row r="2491" spans="1:32" x14ac:dyDescent="0.25">
      <c r="A2491" t="s">
        <v>989</v>
      </c>
      <c r="B2491" t="s">
        <v>448</v>
      </c>
      <c r="C2491" s="158" t="str">
        <f t="shared" si="38"/>
        <v>1110274</v>
      </c>
      <c r="D2491">
        <v>111027</v>
      </c>
      <c r="F2491">
        <v>12</v>
      </c>
      <c r="G2491">
        <v>37170</v>
      </c>
      <c r="I2491">
        <v>1020138</v>
      </c>
      <c r="J2491">
        <v>1</v>
      </c>
      <c r="K2491">
        <v>0</v>
      </c>
      <c r="L2491">
        <v>0</v>
      </c>
      <c r="M2491">
        <v>0</v>
      </c>
      <c r="N2491">
        <v>9020229</v>
      </c>
      <c r="O2491">
        <v>4</v>
      </c>
      <c r="P2491" t="s">
        <v>1068</v>
      </c>
      <c r="Q2491">
        <v>1005</v>
      </c>
      <c r="R2491">
        <v>6</v>
      </c>
      <c r="S2491">
        <v>0</v>
      </c>
      <c r="T2491">
        <v>0</v>
      </c>
      <c r="V2491" t="s">
        <v>1387</v>
      </c>
      <c r="W2491">
        <v>3</v>
      </c>
      <c r="X2491" s="68">
        <v>42354</v>
      </c>
      <c r="Y2491" s="68">
        <v>36525</v>
      </c>
      <c r="Z2491">
        <v>1</v>
      </c>
      <c r="AA2491">
        <v>55</v>
      </c>
      <c r="AB2491" t="s">
        <v>448</v>
      </c>
      <c r="AE2491" t="s">
        <v>389</v>
      </c>
      <c r="AF2491">
        <v>30000</v>
      </c>
    </row>
    <row r="2492" spans="1:32" x14ac:dyDescent="0.25">
      <c r="A2492" t="s">
        <v>989</v>
      </c>
      <c r="B2492" t="s">
        <v>448</v>
      </c>
      <c r="C2492" s="158" t="str">
        <f t="shared" si="38"/>
        <v>1110275</v>
      </c>
      <c r="D2492">
        <v>111027</v>
      </c>
      <c r="F2492">
        <v>12</v>
      </c>
      <c r="G2492">
        <v>46410</v>
      </c>
      <c r="I2492">
        <v>1020139</v>
      </c>
      <c r="J2492">
        <v>1</v>
      </c>
      <c r="K2492">
        <v>0</v>
      </c>
      <c r="L2492">
        <v>0</v>
      </c>
      <c r="M2492">
        <v>0</v>
      </c>
      <c r="N2492">
        <v>9020229</v>
      </c>
      <c r="O2492">
        <v>5</v>
      </c>
      <c r="P2492" t="s">
        <v>1068</v>
      </c>
      <c r="Q2492">
        <v>1005</v>
      </c>
      <c r="R2492">
        <v>6</v>
      </c>
      <c r="S2492">
        <v>0</v>
      </c>
      <c r="T2492">
        <v>0</v>
      </c>
      <c r="V2492" t="s">
        <v>1387</v>
      </c>
      <c r="W2492">
        <v>3</v>
      </c>
      <c r="X2492" s="68">
        <v>42354</v>
      </c>
      <c r="Y2492" s="68">
        <v>36525</v>
      </c>
      <c r="Z2492">
        <v>1</v>
      </c>
      <c r="AA2492">
        <v>55</v>
      </c>
      <c r="AB2492" t="s">
        <v>448</v>
      </c>
      <c r="AE2492" t="s">
        <v>389</v>
      </c>
      <c r="AF2492">
        <v>30000</v>
      </c>
    </row>
    <row r="2493" spans="1:32" x14ac:dyDescent="0.25">
      <c r="A2493" t="s">
        <v>991</v>
      </c>
      <c r="B2493" t="s">
        <v>448</v>
      </c>
      <c r="C2493" s="158" t="str">
        <f t="shared" si="38"/>
        <v>1110281</v>
      </c>
      <c r="D2493">
        <v>111028</v>
      </c>
      <c r="F2493">
        <v>12</v>
      </c>
      <c r="G2493">
        <v>30700</v>
      </c>
      <c r="I2493">
        <v>1020140</v>
      </c>
      <c r="J2493">
        <v>1</v>
      </c>
      <c r="K2493">
        <v>0</v>
      </c>
      <c r="L2493">
        <v>0</v>
      </c>
      <c r="M2493">
        <v>0</v>
      </c>
      <c r="N2493">
        <v>9020229</v>
      </c>
      <c r="O2493">
        <v>1</v>
      </c>
      <c r="P2493" t="s">
        <v>1069</v>
      </c>
      <c r="Q2493">
        <v>1005</v>
      </c>
      <c r="R2493">
        <v>6</v>
      </c>
      <c r="S2493">
        <v>0</v>
      </c>
      <c r="T2493">
        <v>0</v>
      </c>
      <c r="V2493" t="s">
        <v>1387</v>
      </c>
      <c r="W2493">
        <v>3</v>
      </c>
      <c r="X2493" s="68">
        <v>42354</v>
      </c>
      <c r="Y2493" s="68">
        <v>36525</v>
      </c>
      <c r="Z2493">
        <v>1</v>
      </c>
      <c r="AA2493">
        <v>55</v>
      </c>
      <c r="AB2493" t="s">
        <v>448</v>
      </c>
      <c r="AE2493" t="s">
        <v>389</v>
      </c>
      <c r="AF2493">
        <v>30000</v>
      </c>
    </row>
    <row r="2494" spans="1:32" x14ac:dyDescent="0.25">
      <c r="A2494" t="s">
        <v>991</v>
      </c>
      <c r="B2494" t="s">
        <v>448</v>
      </c>
      <c r="C2494" s="158" t="str">
        <f t="shared" si="38"/>
        <v>1110282</v>
      </c>
      <c r="D2494">
        <v>111028</v>
      </c>
      <c r="F2494">
        <v>12</v>
      </c>
      <c r="G2494">
        <v>38300</v>
      </c>
      <c r="I2494">
        <v>1020141</v>
      </c>
      <c r="J2494">
        <v>1</v>
      </c>
      <c r="K2494">
        <v>0</v>
      </c>
      <c r="L2494">
        <v>0</v>
      </c>
      <c r="M2494">
        <v>0</v>
      </c>
      <c r="N2494">
        <v>9020229</v>
      </c>
      <c r="O2494">
        <v>2</v>
      </c>
      <c r="P2494" t="s">
        <v>1069</v>
      </c>
      <c r="Q2494">
        <v>1005</v>
      </c>
      <c r="R2494">
        <v>6</v>
      </c>
      <c r="S2494">
        <v>0</v>
      </c>
      <c r="T2494">
        <v>0</v>
      </c>
      <c r="V2494" t="s">
        <v>1387</v>
      </c>
      <c r="W2494">
        <v>3</v>
      </c>
      <c r="X2494" s="68">
        <v>42354</v>
      </c>
      <c r="Y2494" s="68">
        <v>36525</v>
      </c>
      <c r="Z2494">
        <v>1</v>
      </c>
      <c r="AA2494">
        <v>55</v>
      </c>
      <c r="AB2494" t="s">
        <v>448</v>
      </c>
      <c r="AE2494" t="s">
        <v>389</v>
      </c>
      <c r="AF2494">
        <v>30000</v>
      </c>
    </row>
    <row r="2495" spans="1:32" x14ac:dyDescent="0.25">
      <c r="A2495" t="s">
        <v>991</v>
      </c>
      <c r="B2495" t="s">
        <v>448</v>
      </c>
      <c r="C2495" s="158" t="str">
        <f t="shared" si="38"/>
        <v>1110283</v>
      </c>
      <c r="D2495">
        <v>111028</v>
      </c>
      <c r="F2495">
        <v>12</v>
      </c>
      <c r="G2495">
        <v>47800</v>
      </c>
      <c r="I2495">
        <v>1020142</v>
      </c>
      <c r="J2495">
        <v>1</v>
      </c>
      <c r="K2495">
        <v>0</v>
      </c>
      <c r="L2495">
        <v>0</v>
      </c>
      <c r="M2495">
        <v>0</v>
      </c>
      <c r="N2495">
        <v>9020229</v>
      </c>
      <c r="O2495">
        <v>3</v>
      </c>
      <c r="P2495" t="s">
        <v>1069</v>
      </c>
      <c r="Q2495">
        <v>1005</v>
      </c>
      <c r="R2495">
        <v>6</v>
      </c>
      <c r="S2495">
        <v>0</v>
      </c>
      <c r="T2495">
        <v>0</v>
      </c>
      <c r="V2495" t="s">
        <v>1387</v>
      </c>
      <c r="W2495">
        <v>3</v>
      </c>
      <c r="X2495" s="68">
        <v>42354</v>
      </c>
      <c r="Y2495" s="68">
        <v>36525</v>
      </c>
      <c r="Z2495">
        <v>1</v>
      </c>
      <c r="AA2495">
        <v>55</v>
      </c>
      <c r="AB2495" t="s">
        <v>448</v>
      </c>
      <c r="AE2495" t="s">
        <v>389</v>
      </c>
      <c r="AF2495">
        <v>30000</v>
      </c>
    </row>
    <row r="2496" spans="1:32" x14ac:dyDescent="0.25">
      <c r="A2496" t="s">
        <v>991</v>
      </c>
      <c r="B2496" t="s">
        <v>448</v>
      </c>
      <c r="C2496" s="158" t="str">
        <f t="shared" si="38"/>
        <v>1110284</v>
      </c>
      <c r="D2496">
        <v>111028</v>
      </c>
      <c r="F2496">
        <v>12</v>
      </c>
      <c r="G2496">
        <v>40215</v>
      </c>
      <c r="I2496">
        <v>1020143</v>
      </c>
      <c r="J2496">
        <v>1</v>
      </c>
      <c r="K2496">
        <v>0</v>
      </c>
      <c r="L2496">
        <v>0</v>
      </c>
      <c r="M2496">
        <v>0</v>
      </c>
      <c r="N2496">
        <v>9020229</v>
      </c>
      <c r="O2496">
        <v>4</v>
      </c>
      <c r="P2496" t="s">
        <v>1069</v>
      </c>
      <c r="Q2496">
        <v>1005</v>
      </c>
      <c r="R2496">
        <v>6</v>
      </c>
      <c r="S2496">
        <v>0</v>
      </c>
      <c r="T2496">
        <v>0</v>
      </c>
      <c r="V2496" t="s">
        <v>1387</v>
      </c>
      <c r="W2496">
        <v>3</v>
      </c>
      <c r="X2496" s="68">
        <v>42354</v>
      </c>
      <c r="Y2496" s="68">
        <v>36525</v>
      </c>
      <c r="Z2496">
        <v>1</v>
      </c>
      <c r="AA2496">
        <v>55</v>
      </c>
      <c r="AB2496" t="s">
        <v>448</v>
      </c>
      <c r="AE2496" t="s">
        <v>389</v>
      </c>
      <c r="AF2496">
        <v>30000</v>
      </c>
    </row>
    <row r="2497" spans="1:32" x14ac:dyDescent="0.25">
      <c r="A2497" t="s">
        <v>991</v>
      </c>
      <c r="B2497" t="s">
        <v>448</v>
      </c>
      <c r="C2497" s="158" t="str">
        <f t="shared" si="38"/>
        <v>1110285</v>
      </c>
      <c r="D2497">
        <v>111028</v>
      </c>
      <c r="F2497">
        <v>12</v>
      </c>
      <c r="G2497">
        <v>50190</v>
      </c>
      <c r="I2497">
        <v>1020144</v>
      </c>
      <c r="J2497">
        <v>1</v>
      </c>
      <c r="K2497">
        <v>0</v>
      </c>
      <c r="L2497">
        <v>0</v>
      </c>
      <c r="M2497">
        <v>0</v>
      </c>
      <c r="N2497">
        <v>9020229</v>
      </c>
      <c r="O2497">
        <v>5</v>
      </c>
      <c r="P2497" t="s">
        <v>1069</v>
      </c>
      <c r="Q2497">
        <v>1005</v>
      </c>
      <c r="R2497">
        <v>6</v>
      </c>
      <c r="S2497">
        <v>0</v>
      </c>
      <c r="T2497">
        <v>0</v>
      </c>
      <c r="V2497" t="s">
        <v>1387</v>
      </c>
      <c r="W2497">
        <v>3</v>
      </c>
      <c r="X2497" s="68">
        <v>42354</v>
      </c>
      <c r="Y2497" s="68">
        <v>36525</v>
      </c>
      <c r="Z2497">
        <v>1</v>
      </c>
      <c r="AA2497">
        <v>55</v>
      </c>
      <c r="AB2497" t="s">
        <v>448</v>
      </c>
      <c r="AE2497" t="s">
        <v>389</v>
      </c>
      <c r="AF2497">
        <v>30000</v>
      </c>
    </row>
    <row r="2498" spans="1:32" x14ac:dyDescent="0.25">
      <c r="A2498" t="s">
        <v>993</v>
      </c>
      <c r="B2498" t="s">
        <v>448</v>
      </c>
      <c r="C2498" s="158" t="str">
        <f t="shared" si="38"/>
        <v>1110291</v>
      </c>
      <c r="D2498">
        <v>111029</v>
      </c>
      <c r="F2498">
        <v>12</v>
      </c>
      <c r="G2498">
        <v>33100</v>
      </c>
      <c r="I2498">
        <v>1020145</v>
      </c>
      <c r="J2498">
        <v>1</v>
      </c>
      <c r="K2498">
        <v>0</v>
      </c>
      <c r="L2498">
        <v>0</v>
      </c>
      <c r="M2498">
        <v>0</v>
      </c>
      <c r="N2498">
        <v>9020229</v>
      </c>
      <c r="O2498">
        <v>1</v>
      </c>
      <c r="P2498" t="s">
        <v>1070</v>
      </c>
      <c r="Q2498">
        <v>1005</v>
      </c>
      <c r="R2498">
        <v>6</v>
      </c>
      <c r="S2498">
        <v>0</v>
      </c>
      <c r="T2498">
        <v>0</v>
      </c>
      <c r="V2498" t="s">
        <v>1387</v>
      </c>
      <c r="W2498">
        <v>3</v>
      </c>
      <c r="X2498" s="68">
        <v>42354</v>
      </c>
      <c r="Y2498" s="68">
        <v>36525</v>
      </c>
      <c r="Z2498">
        <v>1</v>
      </c>
      <c r="AA2498">
        <v>55</v>
      </c>
      <c r="AB2498" t="s">
        <v>448</v>
      </c>
      <c r="AE2498" t="s">
        <v>389</v>
      </c>
      <c r="AF2498">
        <v>30000</v>
      </c>
    </row>
    <row r="2499" spans="1:32" x14ac:dyDescent="0.25">
      <c r="A2499" t="s">
        <v>993</v>
      </c>
      <c r="B2499" t="s">
        <v>448</v>
      </c>
      <c r="C2499" s="158" t="str">
        <f t="shared" ref="C2499:C2562" si="39">D2499&amp;O2499</f>
        <v>1110292</v>
      </c>
      <c r="D2499">
        <v>111029</v>
      </c>
      <c r="F2499">
        <v>12</v>
      </c>
      <c r="G2499">
        <v>41200</v>
      </c>
      <c r="I2499">
        <v>1020146</v>
      </c>
      <c r="J2499">
        <v>1</v>
      </c>
      <c r="K2499">
        <v>0</v>
      </c>
      <c r="L2499">
        <v>0</v>
      </c>
      <c r="M2499">
        <v>0</v>
      </c>
      <c r="N2499">
        <v>9020229</v>
      </c>
      <c r="O2499">
        <v>2</v>
      </c>
      <c r="P2499" t="s">
        <v>1070</v>
      </c>
      <c r="Q2499">
        <v>1005</v>
      </c>
      <c r="R2499">
        <v>6</v>
      </c>
      <c r="S2499">
        <v>0</v>
      </c>
      <c r="T2499">
        <v>0</v>
      </c>
      <c r="V2499" t="s">
        <v>1387</v>
      </c>
      <c r="W2499">
        <v>3</v>
      </c>
      <c r="X2499" s="68">
        <v>42354</v>
      </c>
      <c r="Y2499" s="68">
        <v>36525</v>
      </c>
      <c r="Z2499">
        <v>1</v>
      </c>
      <c r="AA2499">
        <v>55</v>
      </c>
      <c r="AB2499" t="s">
        <v>448</v>
      </c>
      <c r="AE2499" t="s">
        <v>389</v>
      </c>
      <c r="AF2499">
        <v>30000</v>
      </c>
    </row>
    <row r="2500" spans="1:32" x14ac:dyDescent="0.25">
      <c r="A2500" t="s">
        <v>993</v>
      </c>
      <c r="B2500" t="s">
        <v>448</v>
      </c>
      <c r="C2500" s="158" t="str">
        <f t="shared" si="39"/>
        <v>1110293</v>
      </c>
      <c r="D2500">
        <v>111029</v>
      </c>
      <c r="F2500">
        <v>12</v>
      </c>
      <c r="G2500">
        <v>51600</v>
      </c>
      <c r="I2500">
        <v>1020147</v>
      </c>
      <c r="J2500">
        <v>1</v>
      </c>
      <c r="K2500">
        <v>0</v>
      </c>
      <c r="L2500">
        <v>0</v>
      </c>
      <c r="M2500">
        <v>0</v>
      </c>
      <c r="N2500">
        <v>9020229</v>
      </c>
      <c r="O2500">
        <v>3</v>
      </c>
      <c r="P2500" t="s">
        <v>1070</v>
      </c>
      <c r="Q2500">
        <v>1005</v>
      </c>
      <c r="R2500">
        <v>6</v>
      </c>
      <c r="S2500">
        <v>0</v>
      </c>
      <c r="T2500">
        <v>0</v>
      </c>
      <c r="V2500" t="s">
        <v>1387</v>
      </c>
      <c r="W2500">
        <v>3</v>
      </c>
      <c r="X2500" s="68">
        <v>42354</v>
      </c>
      <c r="Y2500" s="68">
        <v>36525</v>
      </c>
      <c r="Z2500">
        <v>1</v>
      </c>
      <c r="AA2500">
        <v>55</v>
      </c>
      <c r="AB2500" t="s">
        <v>448</v>
      </c>
      <c r="AE2500" t="s">
        <v>389</v>
      </c>
      <c r="AF2500">
        <v>30000</v>
      </c>
    </row>
    <row r="2501" spans="1:32" x14ac:dyDescent="0.25">
      <c r="A2501" t="s">
        <v>993</v>
      </c>
      <c r="B2501" t="s">
        <v>448</v>
      </c>
      <c r="C2501" s="158" t="str">
        <f t="shared" si="39"/>
        <v>1110294</v>
      </c>
      <c r="D2501">
        <v>111029</v>
      </c>
      <c r="F2501">
        <v>12</v>
      </c>
      <c r="G2501">
        <v>43260</v>
      </c>
      <c r="I2501">
        <v>1020148</v>
      </c>
      <c r="J2501">
        <v>1</v>
      </c>
      <c r="K2501">
        <v>0</v>
      </c>
      <c r="L2501">
        <v>0</v>
      </c>
      <c r="M2501">
        <v>0</v>
      </c>
      <c r="N2501">
        <v>9020229</v>
      </c>
      <c r="O2501">
        <v>4</v>
      </c>
      <c r="P2501" t="s">
        <v>1070</v>
      </c>
      <c r="Q2501">
        <v>1005</v>
      </c>
      <c r="R2501">
        <v>6</v>
      </c>
      <c r="S2501">
        <v>0</v>
      </c>
      <c r="T2501">
        <v>0</v>
      </c>
      <c r="V2501" t="s">
        <v>1387</v>
      </c>
      <c r="W2501">
        <v>3</v>
      </c>
      <c r="X2501" s="68">
        <v>42354</v>
      </c>
      <c r="Y2501" s="68">
        <v>36525</v>
      </c>
      <c r="Z2501">
        <v>1</v>
      </c>
      <c r="AA2501">
        <v>55</v>
      </c>
      <c r="AB2501" t="s">
        <v>448</v>
      </c>
      <c r="AE2501" t="s">
        <v>389</v>
      </c>
      <c r="AF2501">
        <v>30000</v>
      </c>
    </row>
    <row r="2502" spans="1:32" x14ac:dyDescent="0.25">
      <c r="A2502" t="s">
        <v>993</v>
      </c>
      <c r="B2502" t="s">
        <v>448</v>
      </c>
      <c r="C2502" s="158" t="str">
        <f t="shared" si="39"/>
        <v>1110295</v>
      </c>
      <c r="D2502">
        <v>111029</v>
      </c>
      <c r="F2502">
        <v>12</v>
      </c>
      <c r="G2502">
        <v>54180</v>
      </c>
      <c r="I2502">
        <v>1020149</v>
      </c>
      <c r="J2502">
        <v>1</v>
      </c>
      <c r="K2502">
        <v>0</v>
      </c>
      <c r="L2502">
        <v>0</v>
      </c>
      <c r="M2502">
        <v>0</v>
      </c>
      <c r="N2502">
        <v>9020229</v>
      </c>
      <c r="O2502">
        <v>5</v>
      </c>
      <c r="P2502" t="s">
        <v>1070</v>
      </c>
      <c r="Q2502">
        <v>1005</v>
      </c>
      <c r="R2502">
        <v>6</v>
      </c>
      <c r="S2502">
        <v>0</v>
      </c>
      <c r="T2502">
        <v>0</v>
      </c>
      <c r="V2502" t="s">
        <v>1387</v>
      </c>
      <c r="W2502">
        <v>3</v>
      </c>
      <c r="X2502" s="68">
        <v>42354</v>
      </c>
      <c r="Y2502" s="68">
        <v>36525</v>
      </c>
      <c r="Z2502">
        <v>1</v>
      </c>
      <c r="AA2502">
        <v>55</v>
      </c>
      <c r="AB2502" t="s">
        <v>448</v>
      </c>
      <c r="AE2502" t="s">
        <v>389</v>
      </c>
      <c r="AF2502">
        <v>30000</v>
      </c>
    </row>
    <row r="2503" spans="1:32" x14ac:dyDescent="0.25">
      <c r="A2503" t="s">
        <v>1071</v>
      </c>
      <c r="B2503" t="s">
        <v>448</v>
      </c>
      <c r="C2503" s="158" t="str">
        <f t="shared" si="39"/>
        <v>1110302</v>
      </c>
      <c r="D2503">
        <v>111030</v>
      </c>
      <c r="F2503">
        <v>12</v>
      </c>
      <c r="G2503">
        <v>5150</v>
      </c>
      <c r="I2503">
        <v>1020151</v>
      </c>
      <c r="J2503">
        <v>1</v>
      </c>
      <c r="K2503">
        <v>0</v>
      </c>
      <c r="L2503">
        <v>0</v>
      </c>
      <c r="M2503">
        <v>0</v>
      </c>
      <c r="N2503">
        <v>9020229</v>
      </c>
      <c r="O2503">
        <v>2</v>
      </c>
      <c r="P2503" t="s">
        <v>1072</v>
      </c>
      <c r="Q2503">
        <v>1005</v>
      </c>
      <c r="R2503">
        <v>6</v>
      </c>
      <c r="S2503">
        <v>0</v>
      </c>
      <c r="T2503">
        <v>0</v>
      </c>
      <c r="V2503" t="s">
        <v>1387</v>
      </c>
      <c r="W2503">
        <v>3</v>
      </c>
      <c r="X2503" s="68">
        <v>42354</v>
      </c>
      <c r="Y2503" s="68">
        <v>36525</v>
      </c>
      <c r="Z2503">
        <v>1</v>
      </c>
      <c r="AA2503">
        <v>55</v>
      </c>
      <c r="AB2503" t="s">
        <v>448</v>
      </c>
      <c r="AE2503" t="s">
        <v>389</v>
      </c>
      <c r="AF2503">
        <v>30000</v>
      </c>
    </row>
    <row r="2504" spans="1:32" x14ac:dyDescent="0.25">
      <c r="A2504" t="s">
        <v>1071</v>
      </c>
      <c r="B2504" t="s">
        <v>448</v>
      </c>
      <c r="C2504" s="158" t="str">
        <f t="shared" si="39"/>
        <v>1110303</v>
      </c>
      <c r="D2504">
        <v>111030</v>
      </c>
      <c r="F2504">
        <v>12</v>
      </c>
      <c r="G2504">
        <v>6300</v>
      </c>
      <c r="I2504">
        <v>1020152</v>
      </c>
      <c r="J2504">
        <v>1</v>
      </c>
      <c r="K2504">
        <v>0</v>
      </c>
      <c r="L2504">
        <v>0</v>
      </c>
      <c r="M2504">
        <v>0</v>
      </c>
      <c r="N2504">
        <v>9020229</v>
      </c>
      <c r="O2504">
        <v>3</v>
      </c>
      <c r="P2504" t="s">
        <v>1072</v>
      </c>
      <c r="Q2504">
        <v>1005</v>
      </c>
      <c r="R2504">
        <v>6</v>
      </c>
      <c r="S2504">
        <v>0</v>
      </c>
      <c r="T2504">
        <v>0</v>
      </c>
      <c r="V2504" t="s">
        <v>1387</v>
      </c>
      <c r="W2504">
        <v>3</v>
      </c>
      <c r="X2504" s="68">
        <v>42354</v>
      </c>
      <c r="Y2504" s="68">
        <v>36525</v>
      </c>
      <c r="Z2504">
        <v>1</v>
      </c>
      <c r="AA2504">
        <v>55</v>
      </c>
      <c r="AB2504" t="s">
        <v>448</v>
      </c>
      <c r="AE2504" t="s">
        <v>389</v>
      </c>
      <c r="AF2504">
        <v>30000</v>
      </c>
    </row>
    <row r="2505" spans="1:32" x14ac:dyDescent="0.25">
      <c r="A2505" t="s">
        <v>1071</v>
      </c>
      <c r="B2505" t="s">
        <v>448</v>
      </c>
      <c r="C2505" s="158" t="str">
        <f t="shared" si="39"/>
        <v>1110304</v>
      </c>
      <c r="D2505">
        <v>111030</v>
      </c>
      <c r="F2505">
        <v>12</v>
      </c>
      <c r="G2505">
        <v>5410</v>
      </c>
      <c r="I2505">
        <v>1020153</v>
      </c>
      <c r="J2505">
        <v>1</v>
      </c>
      <c r="K2505">
        <v>0</v>
      </c>
      <c r="L2505">
        <v>0</v>
      </c>
      <c r="M2505">
        <v>0</v>
      </c>
      <c r="N2505">
        <v>9020229</v>
      </c>
      <c r="O2505">
        <v>4</v>
      </c>
      <c r="P2505" t="s">
        <v>1072</v>
      </c>
      <c r="Q2505">
        <v>1005</v>
      </c>
      <c r="R2505">
        <v>6</v>
      </c>
      <c r="S2505">
        <v>0</v>
      </c>
      <c r="T2505">
        <v>0</v>
      </c>
      <c r="V2505" t="s">
        <v>1387</v>
      </c>
      <c r="W2505">
        <v>3</v>
      </c>
      <c r="X2505" s="68">
        <v>42354</v>
      </c>
      <c r="Y2505" s="68">
        <v>36525</v>
      </c>
      <c r="Z2505">
        <v>1</v>
      </c>
      <c r="AA2505">
        <v>55</v>
      </c>
      <c r="AB2505" t="s">
        <v>448</v>
      </c>
      <c r="AE2505" t="s">
        <v>389</v>
      </c>
      <c r="AF2505">
        <v>30000</v>
      </c>
    </row>
    <row r="2506" spans="1:32" x14ac:dyDescent="0.25">
      <c r="A2506" t="s">
        <v>1071</v>
      </c>
      <c r="B2506" t="s">
        <v>448</v>
      </c>
      <c r="C2506" s="158" t="str">
        <f t="shared" si="39"/>
        <v>1110305</v>
      </c>
      <c r="D2506">
        <v>111030</v>
      </c>
      <c r="F2506">
        <v>12</v>
      </c>
      <c r="G2506">
        <v>6615</v>
      </c>
      <c r="I2506">
        <v>1020154</v>
      </c>
      <c r="J2506">
        <v>1</v>
      </c>
      <c r="K2506">
        <v>0</v>
      </c>
      <c r="L2506">
        <v>0</v>
      </c>
      <c r="M2506">
        <v>0</v>
      </c>
      <c r="N2506">
        <v>9020229</v>
      </c>
      <c r="O2506">
        <v>5</v>
      </c>
      <c r="P2506" t="s">
        <v>1072</v>
      </c>
      <c r="Q2506">
        <v>1005</v>
      </c>
      <c r="R2506">
        <v>6</v>
      </c>
      <c r="S2506">
        <v>0</v>
      </c>
      <c r="T2506">
        <v>0</v>
      </c>
      <c r="V2506" t="s">
        <v>1387</v>
      </c>
      <c r="W2506">
        <v>3</v>
      </c>
      <c r="X2506" s="68">
        <v>42354</v>
      </c>
      <c r="Y2506" s="68">
        <v>36525</v>
      </c>
      <c r="Z2506">
        <v>1</v>
      </c>
      <c r="AA2506">
        <v>55</v>
      </c>
      <c r="AB2506" t="s">
        <v>448</v>
      </c>
      <c r="AE2506" t="s">
        <v>389</v>
      </c>
      <c r="AF2506">
        <v>30000</v>
      </c>
    </row>
    <row r="2507" spans="1:32" x14ac:dyDescent="0.25">
      <c r="A2507" t="s">
        <v>1071</v>
      </c>
      <c r="B2507" t="s">
        <v>448</v>
      </c>
      <c r="C2507" s="158" t="str">
        <f t="shared" si="39"/>
        <v>1110301</v>
      </c>
      <c r="D2507">
        <v>111030</v>
      </c>
      <c r="F2507">
        <v>12</v>
      </c>
      <c r="G2507">
        <v>4100</v>
      </c>
      <c r="I2507">
        <v>1020150</v>
      </c>
      <c r="J2507">
        <v>1</v>
      </c>
      <c r="K2507">
        <v>0</v>
      </c>
      <c r="L2507">
        <v>0</v>
      </c>
      <c r="M2507">
        <v>0</v>
      </c>
      <c r="N2507">
        <v>9020229</v>
      </c>
      <c r="O2507">
        <v>1</v>
      </c>
      <c r="P2507" t="s">
        <v>1072</v>
      </c>
      <c r="Q2507">
        <v>1005</v>
      </c>
      <c r="R2507">
        <v>6</v>
      </c>
      <c r="S2507">
        <v>0</v>
      </c>
      <c r="T2507">
        <v>0</v>
      </c>
      <c r="V2507" t="s">
        <v>1387</v>
      </c>
      <c r="W2507">
        <v>3</v>
      </c>
      <c r="X2507" s="68">
        <v>42354</v>
      </c>
      <c r="Y2507" s="68">
        <v>36525</v>
      </c>
      <c r="Z2507">
        <v>1</v>
      </c>
      <c r="AA2507">
        <v>55</v>
      </c>
      <c r="AB2507" t="s">
        <v>448</v>
      </c>
      <c r="AE2507" t="s">
        <v>389</v>
      </c>
      <c r="AF2507">
        <v>30000</v>
      </c>
    </row>
    <row r="2508" spans="1:32" x14ac:dyDescent="0.25">
      <c r="A2508" t="s">
        <v>987</v>
      </c>
      <c r="B2508" t="s">
        <v>448</v>
      </c>
      <c r="C2508" s="158" t="str">
        <f t="shared" si="39"/>
        <v>1110265</v>
      </c>
      <c r="D2508">
        <v>111026</v>
      </c>
      <c r="F2508">
        <v>12</v>
      </c>
      <c r="G2508">
        <v>42735</v>
      </c>
      <c r="I2508">
        <v>1020134</v>
      </c>
      <c r="J2508">
        <v>1</v>
      </c>
      <c r="K2508">
        <v>0</v>
      </c>
      <c r="L2508">
        <v>0</v>
      </c>
      <c r="M2508">
        <v>0</v>
      </c>
      <c r="N2508">
        <v>9020229</v>
      </c>
      <c r="O2508">
        <v>5</v>
      </c>
      <c r="P2508" t="s">
        <v>1067</v>
      </c>
      <c r="Q2508">
        <v>1005</v>
      </c>
      <c r="R2508">
        <v>6</v>
      </c>
      <c r="S2508">
        <v>0</v>
      </c>
      <c r="T2508">
        <v>0</v>
      </c>
      <c r="V2508" t="s">
        <v>1387</v>
      </c>
      <c r="W2508">
        <v>3</v>
      </c>
      <c r="X2508" s="68">
        <v>42354</v>
      </c>
      <c r="Y2508" s="68">
        <v>36525</v>
      </c>
      <c r="Z2508">
        <v>1</v>
      </c>
      <c r="AA2508">
        <v>55</v>
      </c>
      <c r="AB2508" t="s">
        <v>448</v>
      </c>
      <c r="AE2508" t="s">
        <v>389</v>
      </c>
      <c r="AF2508">
        <v>30000</v>
      </c>
    </row>
    <row r="2509" spans="1:32" x14ac:dyDescent="0.25">
      <c r="A2509" t="s">
        <v>1073</v>
      </c>
      <c r="C2509" s="158" t="str">
        <f t="shared" si="39"/>
        <v>1162521</v>
      </c>
      <c r="D2509">
        <v>116252</v>
      </c>
      <c r="F2509">
        <v>12</v>
      </c>
      <c r="G2509">
        <v>8.1</v>
      </c>
      <c r="I2509">
        <v>1030177</v>
      </c>
      <c r="J2509">
        <v>1</v>
      </c>
      <c r="K2509">
        <v>0</v>
      </c>
      <c r="L2509">
        <v>0</v>
      </c>
      <c r="M2509">
        <v>0</v>
      </c>
      <c r="N2509">
        <v>9020264</v>
      </c>
      <c r="O2509">
        <v>1</v>
      </c>
      <c r="P2509" t="s">
        <v>1074</v>
      </c>
      <c r="Q2509">
        <v>1005</v>
      </c>
      <c r="R2509">
        <v>3</v>
      </c>
      <c r="S2509">
        <v>0</v>
      </c>
      <c r="T2509">
        <v>1001376</v>
      </c>
      <c r="U2509" t="s">
        <v>393</v>
      </c>
      <c r="V2509" t="s">
        <v>1387</v>
      </c>
      <c r="W2509">
        <v>3</v>
      </c>
      <c r="X2509" s="68">
        <v>36892</v>
      </c>
      <c r="Y2509" s="68">
        <v>36525</v>
      </c>
      <c r="Z2509">
        <v>0</v>
      </c>
      <c r="AA2509">
        <v>25</v>
      </c>
      <c r="AB2509" t="s">
        <v>615</v>
      </c>
      <c r="AE2509" t="s">
        <v>437</v>
      </c>
      <c r="AF2509">
        <v>30001</v>
      </c>
    </row>
    <row r="2510" spans="1:32" x14ac:dyDescent="0.25">
      <c r="A2510" t="s">
        <v>1073</v>
      </c>
      <c r="C2510" s="158" t="str">
        <f t="shared" si="39"/>
        <v>1162522</v>
      </c>
      <c r="D2510">
        <v>116252</v>
      </c>
      <c r="F2510">
        <v>12</v>
      </c>
      <c r="G2510">
        <v>9.35</v>
      </c>
      <c r="I2510">
        <v>1030178</v>
      </c>
      <c r="J2510">
        <v>1</v>
      </c>
      <c r="K2510">
        <v>0</v>
      </c>
      <c r="L2510">
        <v>0</v>
      </c>
      <c r="M2510">
        <v>0</v>
      </c>
      <c r="N2510">
        <v>9020264</v>
      </c>
      <c r="O2510">
        <v>2</v>
      </c>
      <c r="P2510" t="s">
        <v>1074</v>
      </c>
      <c r="Q2510">
        <v>1005</v>
      </c>
      <c r="R2510">
        <v>3</v>
      </c>
      <c r="S2510">
        <v>0</v>
      </c>
      <c r="T2510">
        <v>1001376</v>
      </c>
      <c r="U2510" t="s">
        <v>393</v>
      </c>
      <c r="V2510" t="s">
        <v>1387</v>
      </c>
      <c r="W2510">
        <v>3</v>
      </c>
      <c r="X2510" s="68">
        <v>36892</v>
      </c>
      <c r="Y2510" s="68">
        <v>36525</v>
      </c>
      <c r="Z2510">
        <v>0</v>
      </c>
      <c r="AA2510">
        <v>25</v>
      </c>
      <c r="AB2510" t="s">
        <v>615</v>
      </c>
      <c r="AE2510" t="s">
        <v>437</v>
      </c>
      <c r="AF2510">
        <v>30001</v>
      </c>
    </row>
    <row r="2511" spans="1:32" x14ac:dyDescent="0.25">
      <c r="A2511" t="s">
        <v>1073</v>
      </c>
      <c r="C2511" s="158" t="str">
        <f t="shared" si="39"/>
        <v>1162523</v>
      </c>
      <c r="D2511">
        <v>116252</v>
      </c>
      <c r="F2511">
        <v>12</v>
      </c>
      <c r="G2511">
        <v>10.7</v>
      </c>
      <c r="I2511">
        <v>1030179</v>
      </c>
      <c r="J2511">
        <v>1</v>
      </c>
      <c r="K2511">
        <v>0</v>
      </c>
      <c r="L2511">
        <v>0</v>
      </c>
      <c r="M2511">
        <v>0</v>
      </c>
      <c r="N2511">
        <v>9020264</v>
      </c>
      <c r="O2511">
        <v>3</v>
      </c>
      <c r="P2511" t="s">
        <v>1074</v>
      </c>
      <c r="Q2511">
        <v>1005</v>
      </c>
      <c r="R2511">
        <v>3</v>
      </c>
      <c r="S2511">
        <v>0</v>
      </c>
      <c r="T2511">
        <v>1001376</v>
      </c>
      <c r="U2511" t="s">
        <v>393</v>
      </c>
      <c r="V2511" t="s">
        <v>1387</v>
      </c>
      <c r="W2511">
        <v>3</v>
      </c>
      <c r="X2511" s="68">
        <v>36892</v>
      </c>
      <c r="Y2511" s="68">
        <v>36525</v>
      </c>
      <c r="Z2511">
        <v>0</v>
      </c>
      <c r="AA2511">
        <v>25</v>
      </c>
      <c r="AB2511" t="s">
        <v>615</v>
      </c>
      <c r="AE2511" t="s">
        <v>437</v>
      </c>
      <c r="AF2511">
        <v>30001</v>
      </c>
    </row>
    <row r="2512" spans="1:32" x14ac:dyDescent="0.25">
      <c r="A2512" t="s">
        <v>1073</v>
      </c>
      <c r="C2512" s="158" t="str">
        <f t="shared" si="39"/>
        <v>1162524</v>
      </c>
      <c r="D2512">
        <v>116252</v>
      </c>
      <c r="F2512">
        <v>12</v>
      </c>
      <c r="G2512">
        <v>9.9</v>
      </c>
      <c r="I2512">
        <v>1030180</v>
      </c>
      <c r="J2512">
        <v>1</v>
      </c>
      <c r="K2512">
        <v>0</v>
      </c>
      <c r="L2512">
        <v>0</v>
      </c>
      <c r="M2512">
        <v>0</v>
      </c>
      <c r="N2512">
        <v>9020264</v>
      </c>
      <c r="O2512">
        <v>4</v>
      </c>
      <c r="P2512" t="s">
        <v>1074</v>
      </c>
      <c r="Q2512">
        <v>1005</v>
      </c>
      <c r="R2512">
        <v>3</v>
      </c>
      <c r="S2512">
        <v>0</v>
      </c>
      <c r="T2512">
        <v>1001376</v>
      </c>
      <c r="U2512" t="s">
        <v>393</v>
      </c>
      <c r="V2512" t="s">
        <v>1387</v>
      </c>
      <c r="W2512">
        <v>3</v>
      </c>
      <c r="X2512" s="68">
        <v>36892</v>
      </c>
      <c r="Y2512" s="68">
        <v>36525</v>
      </c>
      <c r="Z2512">
        <v>0</v>
      </c>
      <c r="AA2512">
        <v>25</v>
      </c>
      <c r="AB2512" t="s">
        <v>615</v>
      </c>
      <c r="AE2512" t="s">
        <v>437</v>
      </c>
      <c r="AF2512">
        <v>30001</v>
      </c>
    </row>
    <row r="2513" spans="1:32" x14ac:dyDescent="0.25">
      <c r="A2513" t="s">
        <v>1073</v>
      </c>
      <c r="C2513" s="158" t="str">
        <f t="shared" si="39"/>
        <v>1162525</v>
      </c>
      <c r="D2513">
        <v>116252</v>
      </c>
      <c r="F2513">
        <v>12</v>
      </c>
      <c r="G2513">
        <v>11.3</v>
      </c>
      <c r="I2513">
        <v>1030181</v>
      </c>
      <c r="J2513">
        <v>1</v>
      </c>
      <c r="K2513">
        <v>0</v>
      </c>
      <c r="L2513">
        <v>0</v>
      </c>
      <c r="M2513">
        <v>0</v>
      </c>
      <c r="N2513">
        <v>9020264</v>
      </c>
      <c r="O2513">
        <v>5</v>
      </c>
      <c r="P2513" t="s">
        <v>1074</v>
      </c>
      <c r="Q2513">
        <v>1005</v>
      </c>
      <c r="R2513">
        <v>3</v>
      </c>
      <c r="S2513">
        <v>0</v>
      </c>
      <c r="T2513">
        <v>1001376</v>
      </c>
      <c r="U2513" t="s">
        <v>393</v>
      </c>
      <c r="V2513" t="s">
        <v>1387</v>
      </c>
      <c r="W2513">
        <v>3</v>
      </c>
      <c r="X2513" s="68">
        <v>36892</v>
      </c>
      <c r="Y2513" s="68">
        <v>36525</v>
      </c>
      <c r="Z2513">
        <v>0</v>
      </c>
      <c r="AA2513">
        <v>25</v>
      </c>
      <c r="AB2513" t="s">
        <v>615</v>
      </c>
      <c r="AE2513" t="s">
        <v>437</v>
      </c>
      <c r="AF2513">
        <v>30001</v>
      </c>
    </row>
    <row r="2514" spans="1:32" x14ac:dyDescent="0.25">
      <c r="A2514" t="s">
        <v>1075</v>
      </c>
      <c r="B2514" t="s">
        <v>896</v>
      </c>
      <c r="C2514" s="158" t="str">
        <f t="shared" si="39"/>
        <v>1162551</v>
      </c>
      <c r="D2514">
        <v>116255</v>
      </c>
      <c r="F2514">
        <v>12</v>
      </c>
      <c r="G2514">
        <v>39</v>
      </c>
      <c r="I2514">
        <v>1030243</v>
      </c>
      <c r="J2514">
        <v>1</v>
      </c>
      <c r="K2514">
        <v>0</v>
      </c>
      <c r="L2514">
        <v>1</v>
      </c>
      <c r="M2514">
        <v>0</v>
      </c>
      <c r="N2514">
        <v>9020300</v>
      </c>
      <c r="O2514">
        <v>1</v>
      </c>
      <c r="P2514" t="s">
        <v>1076</v>
      </c>
      <c r="Q2514">
        <v>1005</v>
      </c>
      <c r="R2514">
        <v>6</v>
      </c>
      <c r="S2514">
        <v>0</v>
      </c>
      <c r="T2514">
        <v>0</v>
      </c>
      <c r="V2514" t="s">
        <v>1387</v>
      </c>
      <c r="W2514">
        <v>3</v>
      </c>
      <c r="X2514" s="68">
        <v>42444</v>
      </c>
      <c r="Y2514" s="68">
        <v>36525</v>
      </c>
      <c r="Z2514">
        <v>0</v>
      </c>
      <c r="AA2514">
        <v>142</v>
      </c>
      <c r="AB2514" t="s">
        <v>896</v>
      </c>
      <c r="AE2514" t="s">
        <v>437</v>
      </c>
      <c r="AF2514">
        <v>30001</v>
      </c>
    </row>
    <row r="2515" spans="1:32" x14ac:dyDescent="0.25">
      <c r="A2515" t="s">
        <v>1075</v>
      </c>
      <c r="B2515" t="s">
        <v>896</v>
      </c>
      <c r="C2515" s="158" t="str">
        <f t="shared" si="39"/>
        <v>1162552</v>
      </c>
      <c r="D2515">
        <v>116255</v>
      </c>
      <c r="F2515">
        <v>12</v>
      </c>
      <c r="G2515">
        <v>47</v>
      </c>
      <c r="I2515">
        <v>1030244</v>
      </c>
      <c r="J2515">
        <v>1</v>
      </c>
      <c r="K2515">
        <v>0</v>
      </c>
      <c r="L2515">
        <v>1</v>
      </c>
      <c r="M2515">
        <v>0</v>
      </c>
      <c r="N2515">
        <v>9020300</v>
      </c>
      <c r="O2515">
        <v>2</v>
      </c>
      <c r="P2515" t="s">
        <v>1076</v>
      </c>
      <c r="Q2515">
        <v>1005</v>
      </c>
      <c r="R2515">
        <v>6</v>
      </c>
      <c r="S2515">
        <v>0</v>
      </c>
      <c r="T2515">
        <v>0</v>
      </c>
      <c r="V2515" t="s">
        <v>1387</v>
      </c>
      <c r="W2515">
        <v>3</v>
      </c>
      <c r="X2515" s="68">
        <v>42444</v>
      </c>
      <c r="Y2515" s="68">
        <v>36525</v>
      </c>
      <c r="Z2515">
        <v>0</v>
      </c>
      <c r="AA2515">
        <v>142</v>
      </c>
      <c r="AB2515" t="s">
        <v>896</v>
      </c>
      <c r="AE2515" t="s">
        <v>437</v>
      </c>
      <c r="AF2515">
        <v>30001</v>
      </c>
    </row>
    <row r="2516" spans="1:32" x14ac:dyDescent="0.25">
      <c r="A2516" t="s">
        <v>1075</v>
      </c>
      <c r="B2516" t="s">
        <v>896</v>
      </c>
      <c r="C2516" s="158" t="str">
        <f t="shared" si="39"/>
        <v>1162553</v>
      </c>
      <c r="D2516">
        <v>116255</v>
      </c>
      <c r="F2516">
        <v>12</v>
      </c>
      <c r="G2516">
        <v>54</v>
      </c>
      <c r="I2516">
        <v>1030245</v>
      </c>
      <c r="J2516">
        <v>1</v>
      </c>
      <c r="K2516">
        <v>0</v>
      </c>
      <c r="L2516">
        <v>1</v>
      </c>
      <c r="M2516">
        <v>0</v>
      </c>
      <c r="N2516">
        <v>9020300</v>
      </c>
      <c r="O2516">
        <v>3</v>
      </c>
      <c r="P2516" t="s">
        <v>1076</v>
      </c>
      <c r="Q2516">
        <v>1005</v>
      </c>
      <c r="R2516">
        <v>6</v>
      </c>
      <c r="S2516">
        <v>0</v>
      </c>
      <c r="T2516">
        <v>0</v>
      </c>
      <c r="V2516" t="s">
        <v>1387</v>
      </c>
      <c r="W2516">
        <v>3</v>
      </c>
      <c r="X2516" s="68">
        <v>42444</v>
      </c>
      <c r="Y2516" s="68">
        <v>36525</v>
      </c>
      <c r="Z2516">
        <v>0</v>
      </c>
      <c r="AA2516">
        <v>142</v>
      </c>
      <c r="AB2516" t="s">
        <v>896</v>
      </c>
      <c r="AE2516" t="s">
        <v>437</v>
      </c>
      <c r="AF2516">
        <v>30001</v>
      </c>
    </row>
    <row r="2517" spans="1:32" x14ac:dyDescent="0.25">
      <c r="A2517" t="s">
        <v>1075</v>
      </c>
      <c r="B2517" t="s">
        <v>896</v>
      </c>
      <c r="C2517" s="158" t="str">
        <f t="shared" si="39"/>
        <v>1162554</v>
      </c>
      <c r="D2517">
        <v>116255</v>
      </c>
      <c r="F2517">
        <v>12</v>
      </c>
      <c r="G2517">
        <v>50</v>
      </c>
      <c r="I2517">
        <v>1030246</v>
      </c>
      <c r="J2517">
        <v>1</v>
      </c>
      <c r="K2517">
        <v>0</v>
      </c>
      <c r="L2517">
        <v>1</v>
      </c>
      <c r="M2517">
        <v>0</v>
      </c>
      <c r="N2517">
        <v>9020300</v>
      </c>
      <c r="O2517">
        <v>4</v>
      </c>
      <c r="P2517" t="s">
        <v>1076</v>
      </c>
      <c r="Q2517">
        <v>1005</v>
      </c>
      <c r="R2517">
        <v>6</v>
      </c>
      <c r="S2517">
        <v>0</v>
      </c>
      <c r="T2517">
        <v>0</v>
      </c>
      <c r="V2517" t="s">
        <v>1387</v>
      </c>
      <c r="W2517">
        <v>3</v>
      </c>
      <c r="X2517" s="68">
        <v>42444</v>
      </c>
      <c r="Y2517" s="68">
        <v>36525</v>
      </c>
      <c r="Z2517">
        <v>0</v>
      </c>
      <c r="AA2517">
        <v>142</v>
      </c>
      <c r="AB2517" t="s">
        <v>896</v>
      </c>
      <c r="AE2517" t="s">
        <v>437</v>
      </c>
      <c r="AF2517">
        <v>30001</v>
      </c>
    </row>
    <row r="2518" spans="1:32" x14ac:dyDescent="0.25">
      <c r="A2518" t="s">
        <v>1075</v>
      </c>
      <c r="B2518" t="s">
        <v>896</v>
      </c>
      <c r="C2518" s="158" t="str">
        <f t="shared" si="39"/>
        <v>1162555</v>
      </c>
      <c r="D2518">
        <v>116255</v>
      </c>
      <c r="F2518">
        <v>12</v>
      </c>
      <c r="G2518">
        <v>57</v>
      </c>
      <c r="I2518">
        <v>1030247</v>
      </c>
      <c r="J2518">
        <v>1</v>
      </c>
      <c r="K2518">
        <v>0</v>
      </c>
      <c r="L2518">
        <v>1</v>
      </c>
      <c r="M2518">
        <v>0</v>
      </c>
      <c r="N2518">
        <v>9020300</v>
      </c>
      <c r="O2518">
        <v>5</v>
      </c>
      <c r="P2518" t="s">
        <v>1076</v>
      </c>
      <c r="Q2518">
        <v>1005</v>
      </c>
      <c r="R2518">
        <v>6</v>
      </c>
      <c r="S2518">
        <v>0</v>
      </c>
      <c r="T2518">
        <v>0</v>
      </c>
      <c r="V2518" t="s">
        <v>1387</v>
      </c>
      <c r="W2518">
        <v>3</v>
      </c>
      <c r="X2518" s="68">
        <v>42444</v>
      </c>
      <c r="Y2518" s="68">
        <v>36525</v>
      </c>
      <c r="Z2518">
        <v>0</v>
      </c>
      <c r="AA2518">
        <v>142</v>
      </c>
      <c r="AB2518" t="s">
        <v>896</v>
      </c>
      <c r="AE2518" t="s">
        <v>437</v>
      </c>
      <c r="AF2518">
        <v>30001</v>
      </c>
    </row>
    <row r="2519" spans="1:32" x14ac:dyDescent="0.25">
      <c r="A2519" t="s">
        <v>1077</v>
      </c>
      <c r="B2519" t="s">
        <v>747</v>
      </c>
      <c r="C2519" s="158" t="str">
        <f t="shared" si="39"/>
        <v>1162591</v>
      </c>
      <c r="D2519">
        <v>116259</v>
      </c>
      <c r="F2519">
        <v>12</v>
      </c>
      <c r="G2519">
        <v>330</v>
      </c>
      <c r="I2519">
        <v>1030280</v>
      </c>
      <c r="J2519">
        <v>1</v>
      </c>
      <c r="K2519">
        <v>0</v>
      </c>
      <c r="L2519">
        <v>1</v>
      </c>
      <c r="M2519">
        <v>0</v>
      </c>
      <c r="N2519">
        <v>9090040</v>
      </c>
      <c r="O2519">
        <v>1</v>
      </c>
      <c r="P2519" t="s">
        <v>1078</v>
      </c>
      <c r="Q2519">
        <v>1005</v>
      </c>
      <c r="R2519">
        <v>6</v>
      </c>
      <c r="S2519">
        <v>0</v>
      </c>
      <c r="T2519">
        <v>0</v>
      </c>
      <c r="V2519" t="s">
        <v>1387</v>
      </c>
      <c r="W2519">
        <v>3</v>
      </c>
      <c r="X2519" s="68">
        <v>42444</v>
      </c>
      <c r="Y2519" s="68">
        <v>36525</v>
      </c>
      <c r="Z2519">
        <v>0</v>
      </c>
      <c r="AA2519">
        <v>145</v>
      </c>
      <c r="AB2519" t="s">
        <v>747</v>
      </c>
      <c r="AE2519" t="s">
        <v>437</v>
      </c>
      <c r="AF2519">
        <v>30001</v>
      </c>
    </row>
    <row r="2520" spans="1:32" x14ac:dyDescent="0.25">
      <c r="A2520" t="s">
        <v>1077</v>
      </c>
      <c r="B2520" t="s">
        <v>747</v>
      </c>
      <c r="C2520" s="158" t="str">
        <f t="shared" si="39"/>
        <v>1162592</v>
      </c>
      <c r="D2520">
        <v>116259</v>
      </c>
      <c r="F2520">
        <v>12</v>
      </c>
      <c r="G2520">
        <v>410</v>
      </c>
      <c r="I2520">
        <v>1030281</v>
      </c>
      <c r="J2520">
        <v>1</v>
      </c>
      <c r="K2520">
        <v>0</v>
      </c>
      <c r="L2520">
        <v>1</v>
      </c>
      <c r="M2520">
        <v>0</v>
      </c>
      <c r="N2520">
        <v>9090040</v>
      </c>
      <c r="O2520">
        <v>2</v>
      </c>
      <c r="P2520" t="s">
        <v>1078</v>
      </c>
      <c r="Q2520">
        <v>1005</v>
      </c>
      <c r="R2520">
        <v>6</v>
      </c>
      <c r="S2520">
        <v>0</v>
      </c>
      <c r="T2520">
        <v>0</v>
      </c>
      <c r="V2520" t="s">
        <v>1387</v>
      </c>
      <c r="W2520">
        <v>3</v>
      </c>
      <c r="X2520" s="68">
        <v>42444</v>
      </c>
      <c r="Y2520" s="68">
        <v>36525</v>
      </c>
      <c r="Z2520">
        <v>0</v>
      </c>
      <c r="AA2520">
        <v>145</v>
      </c>
      <c r="AB2520" t="s">
        <v>747</v>
      </c>
      <c r="AE2520" t="s">
        <v>437</v>
      </c>
      <c r="AF2520">
        <v>30001</v>
      </c>
    </row>
    <row r="2521" spans="1:32" x14ac:dyDescent="0.25">
      <c r="A2521" t="s">
        <v>1077</v>
      </c>
      <c r="B2521" t="s">
        <v>747</v>
      </c>
      <c r="C2521" s="158" t="str">
        <f t="shared" si="39"/>
        <v>1162593</v>
      </c>
      <c r="D2521">
        <v>116259</v>
      </c>
      <c r="F2521">
        <v>12</v>
      </c>
      <c r="G2521">
        <v>515</v>
      </c>
      <c r="I2521">
        <v>1030282</v>
      </c>
      <c r="J2521">
        <v>1</v>
      </c>
      <c r="K2521">
        <v>0</v>
      </c>
      <c r="L2521">
        <v>1</v>
      </c>
      <c r="M2521">
        <v>0</v>
      </c>
      <c r="N2521">
        <v>9090040</v>
      </c>
      <c r="O2521">
        <v>3</v>
      </c>
      <c r="P2521" t="s">
        <v>1078</v>
      </c>
      <c r="Q2521">
        <v>1005</v>
      </c>
      <c r="R2521">
        <v>6</v>
      </c>
      <c r="S2521">
        <v>0</v>
      </c>
      <c r="T2521">
        <v>0</v>
      </c>
      <c r="V2521" t="s">
        <v>1387</v>
      </c>
      <c r="W2521">
        <v>3</v>
      </c>
      <c r="X2521" s="68">
        <v>42444</v>
      </c>
      <c r="Y2521" s="68">
        <v>36525</v>
      </c>
      <c r="Z2521">
        <v>0</v>
      </c>
      <c r="AA2521">
        <v>145</v>
      </c>
      <c r="AB2521" t="s">
        <v>747</v>
      </c>
      <c r="AE2521" t="s">
        <v>437</v>
      </c>
      <c r="AF2521">
        <v>30001</v>
      </c>
    </row>
    <row r="2522" spans="1:32" x14ac:dyDescent="0.25">
      <c r="A2522" t="s">
        <v>1077</v>
      </c>
      <c r="B2522" t="s">
        <v>747</v>
      </c>
      <c r="C2522" s="158" t="str">
        <f t="shared" si="39"/>
        <v>1162594</v>
      </c>
      <c r="D2522">
        <v>116259</v>
      </c>
      <c r="F2522">
        <v>12</v>
      </c>
      <c r="G2522">
        <v>435</v>
      </c>
      <c r="I2522">
        <v>1030283</v>
      </c>
      <c r="J2522">
        <v>1</v>
      </c>
      <c r="K2522">
        <v>0</v>
      </c>
      <c r="L2522">
        <v>1</v>
      </c>
      <c r="M2522">
        <v>0</v>
      </c>
      <c r="N2522">
        <v>9090040</v>
      </c>
      <c r="O2522">
        <v>4</v>
      </c>
      <c r="P2522" t="s">
        <v>1078</v>
      </c>
      <c r="Q2522">
        <v>1005</v>
      </c>
      <c r="R2522">
        <v>6</v>
      </c>
      <c r="S2522">
        <v>0</v>
      </c>
      <c r="T2522">
        <v>0</v>
      </c>
      <c r="V2522" t="s">
        <v>1387</v>
      </c>
      <c r="W2522">
        <v>3</v>
      </c>
      <c r="X2522" s="68">
        <v>42444</v>
      </c>
      <c r="Y2522" s="68">
        <v>36525</v>
      </c>
      <c r="Z2522">
        <v>0</v>
      </c>
      <c r="AA2522">
        <v>145</v>
      </c>
      <c r="AB2522" t="s">
        <v>747</v>
      </c>
      <c r="AE2522" t="s">
        <v>437</v>
      </c>
      <c r="AF2522">
        <v>30001</v>
      </c>
    </row>
    <row r="2523" spans="1:32" x14ac:dyDescent="0.25">
      <c r="A2523" t="s">
        <v>1077</v>
      </c>
      <c r="B2523" t="s">
        <v>747</v>
      </c>
      <c r="C2523" s="158" t="str">
        <f t="shared" si="39"/>
        <v>1162595</v>
      </c>
      <c r="D2523">
        <v>116259</v>
      </c>
      <c r="F2523">
        <v>12</v>
      </c>
      <c r="G2523">
        <v>545</v>
      </c>
      <c r="I2523">
        <v>1030284</v>
      </c>
      <c r="J2523">
        <v>1</v>
      </c>
      <c r="K2523">
        <v>0</v>
      </c>
      <c r="L2523">
        <v>1</v>
      </c>
      <c r="M2523">
        <v>0</v>
      </c>
      <c r="N2523">
        <v>9090040</v>
      </c>
      <c r="O2523">
        <v>5</v>
      </c>
      <c r="P2523" t="s">
        <v>1078</v>
      </c>
      <c r="Q2523">
        <v>1005</v>
      </c>
      <c r="R2523">
        <v>6</v>
      </c>
      <c r="S2523">
        <v>0</v>
      </c>
      <c r="T2523">
        <v>0</v>
      </c>
      <c r="V2523" t="s">
        <v>1387</v>
      </c>
      <c r="W2523">
        <v>3</v>
      </c>
      <c r="X2523" s="68">
        <v>42444</v>
      </c>
      <c r="Y2523" s="68">
        <v>36525</v>
      </c>
      <c r="Z2523">
        <v>0</v>
      </c>
      <c r="AA2523">
        <v>145</v>
      </c>
      <c r="AB2523" t="s">
        <v>747</v>
      </c>
      <c r="AE2523" t="s">
        <v>437</v>
      </c>
      <c r="AF2523">
        <v>30001</v>
      </c>
    </row>
    <row r="2524" spans="1:32" x14ac:dyDescent="0.25">
      <c r="A2524" t="s">
        <v>1079</v>
      </c>
      <c r="B2524" t="s">
        <v>747</v>
      </c>
      <c r="C2524" s="158" t="str">
        <f t="shared" si="39"/>
        <v>1162601</v>
      </c>
      <c r="D2524">
        <v>116260</v>
      </c>
      <c r="F2524">
        <v>12</v>
      </c>
      <c r="G2524">
        <v>340</v>
      </c>
      <c r="I2524">
        <v>1030288</v>
      </c>
      <c r="J2524">
        <v>1</v>
      </c>
      <c r="K2524">
        <v>0</v>
      </c>
      <c r="L2524">
        <v>1</v>
      </c>
      <c r="M2524">
        <v>0</v>
      </c>
      <c r="N2524">
        <v>9090040</v>
      </c>
      <c r="O2524">
        <v>1</v>
      </c>
      <c r="P2524" t="s">
        <v>1080</v>
      </c>
      <c r="Q2524">
        <v>1005</v>
      </c>
      <c r="R2524">
        <v>6</v>
      </c>
      <c r="S2524">
        <v>0</v>
      </c>
      <c r="T2524">
        <v>0</v>
      </c>
      <c r="V2524" t="s">
        <v>1387</v>
      </c>
      <c r="W2524">
        <v>3</v>
      </c>
      <c r="X2524" s="68">
        <v>42444</v>
      </c>
      <c r="Y2524" s="68">
        <v>36525</v>
      </c>
      <c r="Z2524">
        <v>0</v>
      </c>
      <c r="AA2524">
        <v>145</v>
      </c>
      <c r="AB2524" t="s">
        <v>747</v>
      </c>
      <c r="AE2524" t="s">
        <v>437</v>
      </c>
      <c r="AF2524">
        <v>30001</v>
      </c>
    </row>
    <row r="2525" spans="1:32" x14ac:dyDescent="0.25">
      <c r="A2525" t="s">
        <v>1079</v>
      </c>
      <c r="B2525" t="s">
        <v>747</v>
      </c>
      <c r="C2525" s="158" t="str">
        <f t="shared" si="39"/>
        <v>1162602</v>
      </c>
      <c r="D2525">
        <v>116260</v>
      </c>
      <c r="F2525">
        <v>12</v>
      </c>
      <c r="G2525">
        <v>420</v>
      </c>
      <c r="I2525">
        <v>1030289</v>
      </c>
      <c r="J2525">
        <v>1</v>
      </c>
      <c r="K2525">
        <v>0</v>
      </c>
      <c r="L2525">
        <v>1</v>
      </c>
      <c r="M2525">
        <v>0</v>
      </c>
      <c r="N2525">
        <v>9090040</v>
      </c>
      <c r="O2525">
        <v>2</v>
      </c>
      <c r="P2525" t="s">
        <v>1080</v>
      </c>
      <c r="Q2525">
        <v>1005</v>
      </c>
      <c r="R2525">
        <v>6</v>
      </c>
      <c r="S2525">
        <v>0</v>
      </c>
      <c r="T2525">
        <v>0</v>
      </c>
      <c r="V2525" t="s">
        <v>1387</v>
      </c>
      <c r="W2525">
        <v>3</v>
      </c>
      <c r="X2525" s="68">
        <v>42444</v>
      </c>
      <c r="Y2525" s="68">
        <v>36525</v>
      </c>
      <c r="Z2525">
        <v>0</v>
      </c>
      <c r="AA2525">
        <v>145</v>
      </c>
      <c r="AB2525" t="s">
        <v>747</v>
      </c>
      <c r="AE2525" t="s">
        <v>437</v>
      </c>
      <c r="AF2525">
        <v>30001</v>
      </c>
    </row>
    <row r="2526" spans="1:32" x14ac:dyDescent="0.25">
      <c r="A2526" t="s">
        <v>1079</v>
      </c>
      <c r="B2526" t="s">
        <v>747</v>
      </c>
      <c r="C2526" s="158" t="str">
        <f t="shared" si="39"/>
        <v>1162603</v>
      </c>
      <c r="D2526">
        <v>116260</v>
      </c>
      <c r="F2526">
        <v>12</v>
      </c>
      <c r="G2526">
        <v>525</v>
      </c>
      <c r="I2526">
        <v>1030290</v>
      </c>
      <c r="J2526">
        <v>1</v>
      </c>
      <c r="K2526">
        <v>0</v>
      </c>
      <c r="L2526">
        <v>1</v>
      </c>
      <c r="M2526">
        <v>0</v>
      </c>
      <c r="N2526">
        <v>9090040</v>
      </c>
      <c r="O2526">
        <v>3</v>
      </c>
      <c r="P2526" t="s">
        <v>1080</v>
      </c>
      <c r="Q2526">
        <v>1005</v>
      </c>
      <c r="R2526">
        <v>6</v>
      </c>
      <c r="S2526">
        <v>0</v>
      </c>
      <c r="T2526">
        <v>0</v>
      </c>
      <c r="V2526" t="s">
        <v>1387</v>
      </c>
      <c r="W2526">
        <v>3</v>
      </c>
      <c r="X2526" s="68">
        <v>42444</v>
      </c>
      <c r="Y2526" s="68">
        <v>36525</v>
      </c>
      <c r="Z2526">
        <v>0</v>
      </c>
      <c r="AA2526">
        <v>145</v>
      </c>
      <c r="AB2526" t="s">
        <v>747</v>
      </c>
      <c r="AE2526" t="s">
        <v>437</v>
      </c>
      <c r="AF2526">
        <v>30001</v>
      </c>
    </row>
    <row r="2527" spans="1:32" x14ac:dyDescent="0.25">
      <c r="A2527" t="s">
        <v>1079</v>
      </c>
      <c r="B2527" t="s">
        <v>747</v>
      </c>
      <c r="C2527" s="158" t="str">
        <f t="shared" si="39"/>
        <v>1162604</v>
      </c>
      <c r="D2527">
        <v>116260</v>
      </c>
      <c r="F2527">
        <v>12</v>
      </c>
      <c r="G2527">
        <v>445</v>
      </c>
      <c r="I2527">
        <v>1030291</v>
      </c>
      <c r="J2527">
        <v>1</v>
      </c>
      <c r="K2527">
        <v>0</v>
      </c>
      <c r="L2527">
        <v>1</v>
      </c>
      <c r="M2527">
        <v>0</v>
      </c>
      <c r="N2527">
        <v>9090040</v>
      </c>
      <c r="O2527">
        <v>4</v>
      </c>
      <c r="P2527" t="s">
        <v>1080</v>
      </c>
      <c r="Q2527">
        <v>1005</v>
      </c>
      <c r="R2527">
        <v>6</v>
      </c>
      <c r="S2527">
        <v>0</v>
      </c>
      <c r="T2527">
        <v>0</v>
      </c>
      <c r="V2527" t="s">
        <v>1387</v>
      </c>
      <c r="W2527">
        <v>3</v>
      </c>
      <c r="X2527" s="68">
        <v>42444</v>
      </c>
      <c r="Y2527" s="68">
        <v>36525</v>
      </c>
      <c r="Z2527">
        <v>0</v>
      </c>
      <c r="AA2527">
        <v>145</v>
      </c>
      <c r="AB2527" t="s">
        <v>747</v>
      </c>
      <c r="AE2527" t="s">
        <v>437</v>
      </c>
      <c r="AF2527">
        <v>30001</v>
      </c>
    </row>
    <row r="2528" spans="1:32" x14ac:dyDescent="0.25">
      <c r="A2528" t="s">
        <v>1079</v>
      </c>
      <c r="B2528" t="s">
        <v>747</v>
      </c>
      <c r="C2528" s="158" t="str">
        <f t="shared" si="39"/>
        <v>1162605</v>
      </c>
      <c r="D2528">
        <v>116260</v>
      </c>
      <c r="F2528">
        <v>12</v>
      </c>
      <c r="G2528">
        <v>555</v>
      </c>
      <c r="I2528">
        <v>1030292</v>
      </c>
      <c r="J2528">
        <v>1</v>
      </c>
      <c r="K2528">
        <v>0</v>
      </c>
      <c r="L2528">
        <v>1</v>
      </c>
      <c r="M2528">
        <v>0</v>
      </c>
      <c r="N2528">
        <v>9090040</v>
      </c>
      <c r="O2528">
        <v>5</v>
      </c>
      <c r="P2528" t="s">
        <v>1080</v>
      </c>
      <c r="Q2528">
        <v>1005</v>
      </c>
      <c r="R2528">
        <v>6</v>
      </c>
      <c r="S2528">
        <v>0</v>
      </c>
      <c r="T2528">
        <v>0</v>
      </c>
      <c r="V2528" t="s">
        <v>1387</v>
      </c>
      <c r="W2528">
        <v>3</v>
      </c>
      <c r="X2528" s="68">
        <v>42444</v>
      </c>
      <c r="Y2528" s="68">
        <v>36525</v>
      </c>
      <c r="Z2528">
        <v>0</v>
      </c>
      <c r="AA2528">
        <v>145</v>
      </c>
      <c r="AB2528" t="s">
        <v>747</v>
      </c>
      <c r="AE2528" t="s">
        <v>437</v>
      </c>
      <c r="AF2528">
        <v>30001</v>
      </c>
    </row>
    <row r="2529" spans="1:32" x14ac:dyDescent="0.25">
      <c r="A2529" t="s">
        <v>1081</v>
      </c>
      <c r="B2529" t="s">
        <v>747</v>
      </c>
      <c r="C2529" s="158" t="str">
        <f t="shared" si="39"/>
        <v>1162611</v>
      </c>
      <c r="D2529">
        <v>116261</v>
      </c>
      <c r="F2529">
        <v>12</v>
      </c>
      <c r="G2529">
        <v>350</v>
      </c>
      <c r="I2529">
        <v>1030296</v>
      </c>
      <c r="J2529">
        <v>1</v>
      </c>
      <c r="K2529">
        <v>0</v>
      </c>
      <c r="L2529">
        <v>1</v>
      </c>
      <c r="M2529">
        <v>0</v>
      </c>
      <c r="N2529">
        <v>9090040</v>
      </c>
      <c r="O2529">
        <v>1</v>
      </c>
      <c r="P2529" t="s">
        <v>1082</v>
      </c>
      <c r="Q2529">
        <v>1005</v>
      </c>
      <c r="R2529">
        <v>6</v>
      </c>
      <c r="S2529">
        <v>0</v>
      </c>
      <c r="T2529">
        <v>0</v>
      </c>
      <c r="V2529" t="s">
        <v>1387</v>
      </c>
      <c r="W2529">
        <v>3</v>
      </c>
      <c r="X2529" s="68">
        <v>42444</v>
      </c>
      <c r="Y2529" s="68">
        <v>36525</v>
      </c>
      <c r="Z2529">
        <v>0</v>
      </c>
      <c r="AA2529">
        <v>145</v>
      </c>
      <c r="AB2529" t="s">
        <v>747</v>
      </c>
      <c r="AE2529" t="s">
        <v>437</v>
      </c>
      <c r="AF2529">
        <v>30001</v>
      </c>
    </row>
    <row r="2530" spans="1:32" x14ac:dyDescent="0.25">
      <c r="A2530" t="s">
        <v>1081</v>
      </c>
      <c r="B2530" t="s">
        <v>747</v>
      </c>
      <c r="C2530" s="158" t="str">
        <f t="shared" si="39"/>
        <v>1162612</v>
      </c>
      <c r="D2530">
        <v>116261</v>
      </c>
      <c r="F2530">
        <v>12</v>
      </c>
      <c r="G2530">
        <v>435</v>
      </c>
      <c r="I2530">
        <v>1030297</v>
      </c>
      <c r="J2530">
        <v>1</v>
      </c>
      <c r="K2530">
        <v>0</v>
      </c>
      <c r="L2530">
        <v>1</v>
      </c>
      <c r="M2530">
        <v>0</v>
      </c>
      <c r="N2530">
        <v>9090040</v>
      </c>
      <c r="O2530">
        <v>2</v>
      </c>
      <c r="P2530" t="s">
        <v>1082</v>
      </c>
      <c r="Q2530">
        <v>1005</v>
      </c>
      <c r="R2530">
        <v>6</v>
      </c>
      <c r="S2530">
        <v>0</v>
      </c>
      <c r="T2530">
        <v>0</v>
      </c>
      <c r="V2530" t="s">
        <v>1387</v>
      </c>
      <c r="W2530">
        <v>3</v>
      </c>
      <c r="X2530" s="68">
        <v>42444</v>
      </c>
      <c r="Y2530" s="68">
        <v>36525</v>
      </c>
      <c r="Z2530">
        <v>0</v>
      </c>
      <c r="AA2530">
        <v>145</v>
      </c>
      <c r="AB2530" t="s">
        <v>747</v>
      </c>
      <c r="AE2530" t="s">
        <v>437</v>
      </c>
      <c r="AF2530">
        <v>30001</v>
      </c>
    </row>
    <row r="2531" spans="1:32" x14ac:dyDescent="0.25">
      <c r="A2531" t="s">
        <v>1081</v>
      </c>
      <c r="B2531" t="s">
        <v>747</v>
      </c>
      <c r="C2531" s="158" t="str">
        <f t="shared" si="39"/>
        <v>1162613</v>
      </c>
      <c r="D2531">
        <v>116261</v>
      </c>
      <c r="F2531">
        <v>12</v>
      </c>
      <c r="G2531">
        <v>550</v>
      </c>
      <c r="I2531">
        <v>1030298</v>
      </c>
      <c r="J2531">
        <v>1</v>
      </c>
      <c r="K2531">
        <v>0</v>
      </c>
      <c r="L2531">
        <v>1</v>
      </c>
      <c r="M2531">
        <v>0</v>
      </c>
      <c r="N2531">
        <v>9090040</v>
      </c>
      <c r="O2531">
        <v>3</v>
      </c>
      <c r="P2531" t="s">
        <v>1082</v>
      </c>
      <c r="Q2531">
        <v>1005</v>
      </c>
      <c r="R2531">
        <v>6</v>
      </c>
      <c r="S2531">
        <v>0</v>
      </c>
      <c r="T2531">
        <v>0</v>
      </c>
      <c r="V2531" t="s">
        <v>1387</v>
      </c>
      <c r="W2531">
        <v>3</v>
      </c>
      <c r="X2531" s="68">
        <v>42444</v>
      </c>
      <c r="Y2531" s="68">
        <v>36525</v>
      </c>
      <c r="Z2531">
        <v>0</v>
      </c>
      <c r="AA2531">
        <v>145</v>
      </c>
      <c r="AB2531" t="s">
        <v>747</v>
      </c>
      <c r="AE2531" t="s">
        <v>437</v>
      </c>
      <c r="AF2531">
        <v>30001</v>
      </c>
    </row>
    <row r="2532" spans="1:32" x14ac:dyDescent="0.25">
      <c r="A2532" t="s">
        <v>1081</v>
      </c>
      <c r="B2532" t="s">
        <v>747</v>
      </c>
      <c r="C2532" s="158" t="str">
        <f t="shared" si="39"/>
        <v>1162615</v>
      </c>
      <c r="D2532">
        <v>116261</v>
      </c>
      <c r="F2532">
        <v>12</v>
      </c>
      <c r="G2532">
        <v>580</v>
      </c>
      <c r="I2532">
        <v>1030300</v>
      </c>
      <c r="J2532">
        <v>1</v>
      </c>
      <c r="K2532">
        <v>0</v>
      </c>
      <c r="L2532">
        <v>1</v>
      </c>
      <c r="M2532">
        <v>0</v>
      </c>
      <c r="N2532">
        <v>9090040</v>
      </c>
      <c r="O2532">
        <v>5</v>
      </c>
      <c r="P2532" t="s">
        <v>1082</v>
      </c>
      <c r="Q2532">
        <v>1005</v>
      </c>
      <c r="R2532">
        <v>6</v>
      </c>
      <c r="S2532">
        <v>0</v>
      </c>
      <c r="T2532">
        <v>0</v>
      </c>
      <c r="V2532" t="s">
        <v>1387</v>
      </c>
      <c r="W2532">
        <v>3</v>
      </c>
      <c r="X2532" s="68">
        <v>42444</v>
      </c>
      <c r="Y2532" s="68">
        <v>36525</v>
      </c>
      <c r="Z2532">
        <v>0</v>
      </c>
      <c r="AA2532">
        <v>145</v>
      </c>
      <c r="AB2532" t="s">
        <v>747</v>
      </c>
      <c r="AE2532" t="s">
        <v>437</v>
      </c>
      <c r="AF2532">
        <v>30001</v>
      </c>
    </row>
    <row r="2533" spans="1:32" x14ac:dyDescent="0.25">
      <c r="A2533" t="s">
        <v>1083</v>
      </c>
      <c r="B2533" t="s">
        <v>747</v>
      </c>
      <c r="C2533" s="158" t="str">
        <f t="shared" si="39"/>
        <v>1162621</v>
      </c>
      <c r="D2533">
        <v>116262</v>
      </c>
      <c r="F2533">
        <v>12</v>
      </c>
      <c r="G2533">
        <v>535</v>
      </c>
      <c r="I2533">
        <v>1030304</v>
      </c>
      <c r="J2533">
        <v>1</v>
      </c>
      <c r="K2533">
        <v>0</v>
      </c>
      <c r="L2533">
        <v>1</v>
      </c>
      <c r="M2533">
        <v>0</v>
      </c>
      <c r="N2533">
        <v>9090040</v>
      </c>
      <c r="O2533">
        <v>1</v>
      </c>
      <c r="P2533" t="s">
        <v>1084</v>
      </c>
      <c r="Q2533">
        <v>1005</v>
      </c>
      <c r="R2533">
        <v>6</v>
      </c>
      <c r="S2533">
        <v>0</v>
      </c>
      <c r="T2533">
        <v>0</v>
      </c>
      <c r="V2533" t="s">
        <v>1387</v>
      </c>
      <c r="W2533">
        <v>3</v>
      </c>
      <c r="X2533" s="68">
        <v>42444</v>
      </c>
      <c r="Y2533" s="68">
        <v>36525</v>
      </c>
      <c r="Z2533">
        <v>0</v>
      </c>
      <c r="AA2533">
        <v>145</v>
      </c>
      <c r="AB2533" t="s">
        <v>747</v>
      </c>
      <c r="AE2533" t="s">
        <v>437</v>
      </c>
      <c r="AF2533">
        <v>30001</v>
      </c>
    </row>
    <row r="2534" spans="1:32" x14ac:dyDescent="0.25">
      <c r="A2534" t="s">
        <v>1083</v>
      </c>
      <c r="B2534" t="s">
        <v>747</v>
      </c>
      <c r="C2534" s="158" t="str">
        <f t="shared" si="39"/>
        <v>1162622</v>
      </c>
      <c r="D2534">
        <v>116262</v>
      </c>
      <c r="F2534">
        <v>12</v>
      </c>
      <c r="G2534">
        <v>655</v>
      </c>
      <c r="I2534">
        <v>1030305</v>
      </c>
      <c r="J2534">
        <v>1</v>
      </c>
      <c r="K2534">
        <v>0</v>
      </c>
      <c r="L2534">
        <v>1</v>
      </c>
      <c r="M2534">
        <v>0</v>
      </c>
      <c r="N2534">
        <v>9090040</v>
      </c>
      <c r="O2534">
        <v>2</v>
      </c>
      <c r="P2534" t="s">
        <v>1084</v>
      </c>
      <c r="Q2534">
        <v>1005</v>
      </c>
      <c r="R2534">
        <v>6</v>
      </c>
      <c r="S2534">
        <v>0</v>
      </c>
      <c r="T2534">
        <v>0</v>
      </c>
      <c r="V2534" t="s">
        <v>1387</v>
      </c>
      <c r="W2534">
        <v>3</v>
      </c>
      <c r="X2534" s="68">
        <v>42444</v>
      </c>
      <c r="Y2534" s="68">
        <v>36525</v>
      </c>
      <c r="Z2534">
        <v>0</v>
      </c>
      <c r="AA2534">
        <v>145</v>
      </c>
      <c r="AB2534" t="s">
        <v>747</v>
      </c>
      <c r="AE2534" t="s">
        <v>437</v>
      </c>
      <c r="AF2534">
        <v>30001</v>
      </c>
    </row>
    <row r="2535" spans="1:32" x14ac:dyDescent="0.25">
      <c r="A2535" t="s">
        <v>1083</v>
      </c>
      <c r="B2535" t="s">
        <v>747</v>
      </c>
      <c r="C2535" s="158" t="str">
        <f t="shared" si="39"/>
        <v>1162623</v>
      </c>
      <c r="D2535">
        <v>116262</v>
      </c>
      <c r="F2535">
        <v>12</v>
      </c>
      <c r="G2535">
        <v>835</v>
      </c>
      <c r="I2535">
        <v>1030306</v>
      </c>
      <c r="J2535">
        <v>1</v>
      </c>
      <c r="K2535">
        <v>0</v>
      </c>
      <c r="L2535">
        <v>1</v>
      </c>
      <c r="M2535">
        <v>0</v>
      </c>
      <c r="N2535">
        <v>9090040</v>
      </c>
      <c r="O2535">
        <v>3</v>
      </c>
      <c r="P2535" t="s">
        <v>1084</v>
      </c>
      <c r="Q2535">
        <v>1005</v>
      </c>
      <c r="R2535">
        <v>6</v>
      </c>
      <c r="S2535">
        <v>0</v>
      </c>
      <c r="T2535">
        <v>0</v>
      </c>
      <c r="V2535" t="s">
        <v>1387</v>
      </c>
      <c r="W2535">
        <v>3</v>
      </c>
      <c r="X2535" s="68">
        <v>42444</v>
      </c>
      <c r="Y2535" s="68">
        <v>36525</v>
      </c>
      <c r="Z2535">
        <v>0</v>
      </c>
      <c r="AA2535">
        <v>145</v>
      </c>
      <c r="AB2535" t="s">
        <v>747</v>
      </c>
      <c r="AE2535" t="s">
        <v>437</v>
      </c>
      <c r="AF2535">
        <v>30001</v>
      </c>
    </row>
    <row r="2536" spans="1:32" x14ac:dyDescent="0.25">
      <c r="A2536" t="s">
        <v>1083</v>
      </c>
      <c r="B2536" t="s">
        <v>747</v>
      </c>
      <c r="C2536" s="158" t="str">
        <f t="shared" si="39"/>
        <v>1162624</v>
      </c>
      <c r="D2536">
        <v>116262</v>
      </c>
      <c r="F2536">
        <v>12</v>
      </c>
      <c r="G2536">
        <v>700</v>
      </c>
      <c r="I2536">
        <v>1030307</v>
      </c>
      <c r="J2536">
        <v>1</v>
      </c>
      <c r="K2536">
        <v>0</v>
      </c>
      <c r="L2536">
        <v>1</v>
      </c>
      <c r="M2536">
        <v>0</v>
      </c>
      <c r="N2536">
        <v>9090040</v>
      </c>
      <c r="O2536">
        <v>4</v>
      </c>
      <c r="P2536" t="s">
        <v>1084</v>
      </c>
      <c r="Q2536">
        <v>1005</v>
      </c>
      <c r="R2536">
        <v>6</v>
      </c>
      <c r="S2536">
        <v>0</v>
      </c>
      <c r="T2536">
        <v>0</v>
      </c>
      <c r="V2536" t="s">
        <v>1387</v>
      </c>
      <c r="W2536">
        <v>3</v>
      </c>
      <c r="X2536" s="68">
        <v>42444</v>
      </c>
      <c r="Y2536" s="68">
        <v>36525</v>
      </c>
      <c r="Z2536">
        <v>0</v>
      </c>
      <c r="AA2536">
        <v>145</v>
      </c>
      <c r="AB2536" t="s">
        <v>747</v>
      </c>
      <c r="AE2536" t="s">
        <v>437</v>
      </c>
      <c r="AF2536">
        <v>30001</v>
      </c>
    </row>
    <row r="2537" spans="1:32" x14ac:dyDescent="0.25">
      <c r="A2537" t="s">
        <v>1083</v>
      </c>
      <c r="B2537" t="s">
        <v>747</v>
      </c>
      <c r="C2537" s="158" t="str">
        <f t="shared" si="39"/>
        <v>1162625</v>
      </c>
      <c r="D2537">
        <v>116262</v>
      </c>
      <c r="F2537">
        <v>12</v>
      </c>
      <c r="G2537">
        <v>890</v>
      </c>
      <c r="I2537">
        <v>1030308</v>
      </c>
      <c r="J2537">
        <v>1</v>
      </c>
      <c r="K2537">
        <v>0</v>
      </c>
      <c r="L2537">
        <v>1</v>
      </c>
      <c r="M2537">
        <v>0</v>
      </c>
      <c r="N2537">
        <v>9090040</v>
      </c>
      <c r="O2537">
        <v>5</v>
      </c>
      <c r="P2537" t="s">
        <v>1084</v>
      </c>
      <c r="Q2537">
        <v>1005</v>
      </c>
      <c r="R2537">
        <v>6</v>
      </c>
      <c r="S2537">
        <v>0</v>
      </c>
      <c r="T2537">
        <v>0</v>
      </c>
      <c r="V2537" t="s">
        <v>1387</v>
      </c>
      <c r="W2537">
        <v>3</v>
      </c>
      <c r="X2537" s="68">
        <v>42444</v>
      </c>
      <c r="Y2537" s="68">
        <v>36525</v>
      </c>
      <c r="Z2537">
        <v>0</v>
      </c>
      <c r="AA2537">
        <v>145</v>
      </c>
      <c r="AB2537" t="s">
        <v>747</v>
      </c>
      <c r="AE2537" t="s">
        <v>437</v>
      </c>
      <c r="AF2537">
        <v>30001</v>
      </c>
    </row>
    <row r="2538" spans="1:32" x14ac:dyDescent="0.25">
      <c r="A2538" t="s">
        <v>1085</v>
      </c>
      <c r="B2538" t="s">
        <v>747</v>
      </c>
      <c r="C2538" s="158" t="str">
        <f t="shared" si="39"/>
        <v>1162631</v>
      </c>
      <c r="D2538">
        <v>116263</v>
      </c>
      <c r="F2538">
        <v>12</v>
      </c>
      <c r="I2538">
        <v>1030312</v>
      </c>
      <c r="J2538">
        <v>0</v>
      </c>
      <c r="K2538">
        <v>0</v>
      </c>
      <c r="L2538">
        <v>1</v>
      </c>
      <c r="M2538">
        <v>0</v>
      </c>
      <c r="N2538">
        <v>9090040</v>
      </c>
      <c r="O2538">
        <v>1</v>
      </c>
      <c r="P2538" t="s">
        <v>1086</v>
      </c>
      <c r="Q2538">
        <v>1005</v>
      </c>
      <c r="R2538">
        <v>6</v>
      </c>
      <c r="S2538">
        <v>0</v>
      </c>
      <c r="T2538">
        <v>0</v>
      </c>
      <c r="V2538" t="s">
        <v>1387</v>
      </c>
      <c r="W2538">
        <v>3</v>
      </c>
      <c r="X2538" s="68">
        <v>36525</v>
      </c>
      <c r="Y2538" s="68">
        <v>36525</v>
      </c>
      <c r="Z2538">
        <v>0</v>
      </c>
      <c r="AA2538">
        <v>145</v>
      </c>
      <c r="AB2538" t="s">
        <v>747</v>
      </c>
      <c r="AE2538" t="s">
        <v>437</v>
      </c>
      <c r="AF2538">
        <v>30001</v>
      </c>
    </row>
    <row r="2539" spans="1:32" x14ac:dyDescent="0.25">
      <c r="A2539" t="s">
        <v>1085</v>
      </c>
      <c r="B2539" t="s">
        <v>747</v>
      </c>
      <c r="C2539" s="158" t="str">
        <f t="shared" si="39"/>
        <v>1162632</v>
      </c>
      <c r="D2539">
        <v>116263</v>
      </c>
      <c r="F2539">
        <v>12</v>
      </c>
      <c r="I2539">
        <v>1030313</v>
      </c>
      <c r="J2539">
        <v>0</v>
      </c>
      <c r="K2539">
        <v>0</v>
      </c>
      <c r="L2539">
        <v>1</v>
      </c>
      <c r="M2539">
        <v>0</v>
      </c>
      <c r="N2539">
        <v>9090040</v>
      </c>
      <c r="O2539">
        <v>2</v>
      </c>
      <c r="P2539" t="s">
        <v>1086</v>
      </c>
      <c r="Q2539">
        <v>1005</v>
      </c>
      <c r="R2539">
        <v>6</v>
      </c>
      <c r="S2539">
        <v>0</v>
      </c>
      <c r="T2539">
        <v>0</v>
      </c>
      <c r="V2539" t="s">
        <v>1387</v>
      </c>
      <c r="W2539">
        <v>3</v>
      </c>
      <c r="X2539" s="68">
        <v>36525</v>
      </c>
      <c r="Y2539" s="68">
        <v>36525</v>
      </c>
      <c r="Z2539">
        <v>0</v>
      </c>
      <c r="AA2539">
        <v>145</v>
      </c>
      <c r="AB2539" t="s">
        <v>747</v>
      </c>
      <c r="AE2539" t="s">
        <v>437</v>
      </c>
      <c r="AF2539">
        <v>30001</v>
      </c>
    </row>
    <row r="2540" spans="1:32" x14ac:dyDescent="0.25">
      <c r="A2540" t="s">
        <v>1085</v>
      </c>
      <c r="B2540" t="s">
        <v>747</v>
      </c>
      <c r="C2540" s="158" t="str">
        <f t="shared" si="39"/>
        <v>1162633</v>
      </c>
      <c r="D2540">
        <v>116263</v>
      </c>
      <c r="F2540">
        <v>12</v>
      </c>
      <c r="I2540">
        <v>1030314</v>
      </c>
      <c r="J2540">
        <v>0</v>
      </c>
      <c r="K2540">
        <v>0</v>
      </c>
      <c r="L2540">
        <v>1</v>
      </c>
      <c r="M2540">
        <v>0</v>
      </c>
      <c r="N2540">
        <v>9090040</v>
      </c>
      <c r="O2540">
        <v>3</v>
      </c>
      <c r="P2540" t="s">
        <v>1086</v>
      </c>
      <c r="Q2540">
        <v>1005</v>
      </c>
      <c r="R2540">
        <v>6</v>
      </c>
      <c r="S2540">
        <v>0</v>
      </c>
      <c r="T2540">
        <v>0</v>
      </c>
      <c r="V2540" t="s">
        <v>1387</v>
      </c>
      <c r="W2540">
        <v>3</v>
      </c>
      <c r="X2540" s="68">
        <v>36525</v>
      </c>
      <c r="Y2540" s="68">
        <v>36525</v>
      </c>
      <c r="Z2540">
        <v>0</v>
      </c>
      <c r="AA2540">
        <v>145</v>
      </c>
      <c r="AB2540" t="s">
        <v>747</v>
      </c>
      <c r="AE2540" t="s">
        <v>437</v>
      </c>
      <c r="AF2540">
        <v>30001</v>
      </c>
    </row>
    <row r="2541" spans="1:32" x14ac:dyDescent="0.25">
      <c r="A2541" t="s">
        <v>1085</v>
      </c>
      <c r="B2541" t="s">
        <v>747</v>
      </c>
      <c r="C2541" s="158" t="str">
        <f t="shared" si="39"/>
        <v>1162634</v>
      </c>
      <c r="D2541">
        <v>116263</v>
      </c>
      <c r="F2541">
        <v>12</v>
      </c>
      <c r="I2541">
        <v>1030315</v>
      </c>
      <c r="J2541">
        <v>0</v>
      </c>
      <c r="K2541">
        <v>0</v>
      </c>
      <c r="L2541">
        <v>1</v>
      </c>
      <c r="M2541">
        <v>0</v>
      </c>
      <c r="N2541">
        <v>9090040</v>
      </c>
      <c r="O2541">
        <v>4</v>
      </c>
      <c r="P2541" t="s">
        <v>1086</v>
      </c>
      <c r="Q2541">
        <v>1005</v>
      </c>
      <c r="R2541">
        <v>6</v>
      </c>
      <c r="S2541">
        <v>0</v>
      </c>
      <c r="T2541">
        <v>0</v>
      </c>
      <c r="V2541" t="s">
        <v>1387</v>
      </c>
      <c r="W2541">
        <v>3</v>
      </c>
      <c r="X2541" s="68">
        <v>36525</v>
      </c>
      <c r="Y2541" s="68">
        <v>36525</v>
      </c>
      <c r="Z2541">
        <v>0</v>
      </c>
      <c r="AA2541">
        <v>145</v>
      </c>
      <c r="AB2541" t="s">
        <v>747</v>
      </c>
      <c r="AE2541" t="s">
        <v>437</v>
      </c>
      <c r="AF2541">
        <v>30001</v>
      </c>
    </row>
    <row r="2542" spans="1:32" x14ac:dyDescent="0.25">
      <c r="A2542" t="s">
        <v>1085</v>
      </c>
      <c r="B2542" t="s">
        <v>747</v>
      </c>
      <c r="C2542" s="158" t="str">
        <f t="shared" si="39"/>
        <v>1162635</v>
      </c>
      <c r="D2542">
        <v>116263</v>
      </c>
      <c r="F2542">
        <v>12</v>
      </c>
      <c r="I2542">
        <v>1030316</v>
      </c>
      <c r="J2542">
        <v>0</v>
      </c>
      <c r="K2542">
        <v>0</v>
      </c>
      <c r="L2542">
        <v>1</v>
      </c>
      <c r="M2542">
        <v>0</v>
      </c>
      <c r="N2542">
        <v>9090040</v>
      </c>
      <c r="O2542">
        <v>5</v>
      </c>
      <c r="P2542" t="s">
        <v>1086</v>
      </c>
      <c r="Q2542">
        <v>1005</v>
      </c>
      <c r="R2542">
        <v>6</v>
      </c>
      <c r="S2542">
        <v>0</v>
      </c>
      <c r="T2542">
        <v>0</v>
      </c>
      <c r="V2542" t="s">
        <v>1387</v>
      </c>
      <c r="W2542">
        <v>3</v>
      </c>
      <c r="X2542" s="68">
        <v>36525</v>
      </c>
      <c r="Y2542" s="68">
        <v>36525</v>
      </c>
      <c r="Z2542">
        <v>0</v>
      </c>
      <c r="AA2542">
        <v>145</v>
      </c>
      <c r="AB2542" t="s">
        <v>747</v>
      </c>
      <c r="AE2542" t="s">
        <v>437</v>
      </c>
      <c r="AF2542">
        <v>30001</v>
      </c>
    </row>
    <row r="2543" spans="1:32" x14ac:dyDescent="0.25">
      <c r="A2543" t="s">
        <v>1087</v>
      </c>
      <c r="B2543" t="s">
        <v>747</v>
      </c>
      <c r="C2543" s="158" t="str">
        <f t="shared" si="39"/>
        <v>1162641</v>
      </c>
      <c r="D2543">
        <v>116264</v>
      </c>
      <c r="F2543">
        <v>12</v>
      </c>
      <c r="I2543">
        <v>1030320</v>
      </c>
      <c r="J2543">
        <v>0</v>
      </c>
      <c r="K2543">
        <v>0</v>
      </c>
      <c r="L2543">
        <v>1</v>
      </c>
      <c r="M2543">
        <v>0</v>
      </c>
      <c r="N2543">
        <v>9090040</v>
      </c>
      <c r="O2543">
        <v>1</v>
      </c>
      <c r="P2543" t="s">
        <v>1088</v>
      </c>
      <c r="Q2543">
        <v>1005</v>
      </c>
      <c r="R2543">
        <v>6</v>
      </c>
      <c r="S2543">
        <v>0</v>
      </c>
      <c r="T2543">
        <v>0</v>
      </c>
      <c r="V2543" t="s">
        <v>1387</v>
      </c>
      <c r="W2543">
        <v>3</v>
      </c>
      <c r="X2543" s="68">
        <v>36525</v>
      </c>
      <c r="Y2543" s="68">
        <v>36525</v>
      </c>
      <c r="Z2543">
        <v>0</v>
      </c>
      <c r="AA2543">
        <v>145</v>
      </c>
      <c r="AB2543" t="s">
        <v>747</v>
      </c>
      <c r="AE2543" t="s">
        <v>437</v>
      </c>
      <c r="AF2543">
        <v>30001</v>
      </c>
    </row>
    <row r="2544" spans="1:32" x14ac:dyDescent="0.25">
      <c r="A2544" t="s">
        <v>1087</v>
      </c>
      <c r="B2544" t="s">
        <v>747</v>
      </c>
      <c r="C2544" s="158" t="str">
        <f t="shared" si="39"/>
        <v>1162642</v>
      </c>
      <c r="D2544">
        <v>116264</v>
      </c>
      <c r="F2544">
        <v>12</v>
      </c>
      <c r="I2544">
        <v>1030321</v>
      </c>
      <c r="J2544">
        <v>0</v>
      </c>
      <c r="K2544">
        <v>0</v>
      </c>
      <c r="L2544">
        <v>1</v>
      </c>
      <c r="M2544">
        <v>0</v>
      </c>
      <c r="N2544">
        <v>9090040</v>
      </c>
      <c r="O2544">
        <v>2</v>
      </c>
      <c r="P2544" t="s">
        <v>1088</v>
      </c>
      <c r="Q2544">
        <v>1005</v>
      </c>
      <c r="R2544">
        <v>6</v>
      </c>
      <c r="S2544">
        <v>0</v>
      </c>
      <c r="T2544">
        <v>0</v>
      </c>
      <c r="V2544" t="s">
        <v>1387</v>
      </c>
      <c r="W2544">
        <v>3</v>
      </c>
      <c r="X2544" s="68">
        <v>36525</v>
      </c>
      <c r="Y2544" s="68">
        <v>36525</v>
      </c>
      <c r="Z2544">
        <v>0</v>
      </c>
      <c r="AA2544">
        <v>145</v>
      </c>
      <c r="AB2544" t="s">
        <v>747</v>
      </c>
      <c r="AE2544" t="s">
        <v>437</v>
      </c>
      <c r="AF2544">
        <v>30001</v>
      </c>
    </row>
    <row r="2545" spans="1:32" x14ac:dyDescent="0.25">
      <c r="A2545" t="s">
        <v>1087</v>
      </c>
      <c r="B2545" t="s">
        <v>747</v>
      </c>
      <c r="C2545" s="158" t="str">
        <f t="shared" si="39"/>
        <v>1162643</v>
      </c>
      <c r="D2545">
        <v>116264</v>
      </c>
      <c r="F2545">
        <v>12</v>
      </c>
      <c r="I2545">
        <v>1030322</v>
      </c>
      <c r="J2545">
        <v>0</v>
      </c>
      <c r="K2545">
        <v>0</v>
      </c>
      <c r="L2545">
        <v>1</v>
      </c>
      <c r="M2545">
        <v>0</v>
      </c>
      <c r="N2545">
        <v>9090040</v>
      </c>
      <c r="O2545">
        <v>3</v>
      </c>
      <c r="P2545" t="s">
        <v>1088</v>
      </c>
      <c r="Q2545">
        <v>1005</v>
      </c>
      <c r="R2545">
        <v>6</v>
      </c>
      <c r="S2545">
        <v>0</v>
      </c>
      <c r="T2545">
        <v>0</v>
      </c>
      <c r="V2545" t="s">
        <v>1387</v>
      </c>
      <c r="W2545">
        <v>3</v>
      </c>
      <c r="X2545" s="68">
        <v>36525</v>
      </c>
      <c r="Y2545" s="68">
        <v>36525</v>
      </c>
      <c r="Z2545">
        <v>0</v>
      </c>
      <c r="AA2545">
        <v>145</v>
      </c>
      <c r="AB2545" t="s">
        <v>747</v>
      </c>
      <c r="AE2545" t="s">
        <v>437</v>
      </c>
      <c r="AF2545">
        <v>30001</v>
      </c>
    </row>
    <row r="2546" spans="1:32" x14ac:dyDescent="0.25">
      <c r="A2546" t="s">
        <v>1087</v>
      </c>
      <c r="B2546" t="s">
        <v>747</v>
      </c>
      <c r="C2546" s="158" t="str">
        <f t="shared" si="39"/>
        <v>1162644</v>
      </c>
      <c r="D2546">
        <v>116264</v>
      </c>
      <c r="F2546">
        <v>12</v>
      </c>
      <c r="I2546">
        <v>1030323</v>
      </c>
      <c r="J2546">
        <v>0</v>
      </c>
      <c r="K2546">
        <v>0</v>
      </c>
      <c r="L2546">
        <v>1</v>
      </c>
      <c r="M2546">
        <v>0</v>
      </c>
      <c r="N2546">
        <v>9090040</v>
      </c>
      <c r="O2546">
        <v>4</v>
      </c>
      <c r="P2546" t="s">
        <v>1088</v>
      </c>
      <c r="Q2546">
        <v>1005</v>
      </c>
      <c r="R2546">
        <v>6</v>
      </c>
      <c r="S2546">
        <v>0</v>
      </c>
      <c r="T2546">
        <v>0</v>
      </c>
      <c r="V2546" t="s">
        <v>1387</v>
      </c>
      <c r="W2546">
        <v>3</v>
      </c>
      <c r="X2546" s="68">
        <v>36525</v>
      </c>
      <c r="Y2546" s="68">
        <v>36525</v>
      </c>
      <c r="Z2546">
        <v>0</v>
      </c>
      <c r="AA2546">
        <v>145</v>
      </c>
      <c r="AB2546" t="s">
        <v>747</v>
      </c>
      <c r="AE2546" t="s">
        <v>437</v>
      </c>
      <c r="AF2546">
        <v>30001</v>
      </c>
    </row>
    <row r="2547" spans="1:32" x14ac:dyDescent="0.25">
      <c r="A2547" t="s">
        <v>1087</v>
      </c>
      <c r="B2547" t="s">
        <v>747</v>
      </c>
      <c r="C2547" s="158" t="str">
        <f t="shared" si="39"/>
        <v>1162645</v>
      </c>
      <c r="D2547">
        <v>116264</v>
      </c>
      <c r="F2547">
        <v>12</v>
      </c>
      <c r="I2547">
        <v>1030324</v>
      </c>
      <c r="J2547">
        <v>0</v>
      </c>
      <c r="K2547">
        <v>0</v>
      </c>
      <c r="L2547">
        <v>1</v>
      </c>
      <c r="M2547">
        <v>0</v>
      </c>
      <c r="N2547">
        <v>9090040</v>
      </c>
      <c r="O2547">
        <v>5</v>
      </c>
      <c r="P2547" t="s">
        <v>1088</v>
      </c>
      <c r="Q2547">
        <v>1005</v>
      </c>
      <c r="R2547">
        <v>6</v>
      </c>
      <c r="S2547">
        <v>0</v>
      </c>
      <c r="T2547">
        <v>0</v>
      </c>
      <c r="V2547" t="s">
        <v>1387</v>
      </c>
      <c r="W2547">
        <v>3</v>
      </c>
      <c r="X2547" s="68">
        <v>36525</v>
      </c>
      <c r="Y2547" s="68">
        <v>36525</v>
      </c>
      <c r="Z2547">
        <v>0</v>
      </c>
      <c r="AA2547">
        <v>145</v>
      </c>
      <c r="AB2547" t="s">
        <v>747</v>
      </c>
      <c r="AE2547" t="s">
        <v>437</v>
      </c>
      <c r="AF2547">
        <v>30001</v>
      </c>
    </row>
    <row r="2548" spans="1:32" x14ac:dyDescent="0.25">
      <c r="A2548" t="s">
        <v>1089</v>
      </c>
      <c r="B2548" t="s">
        <v>747</v>
      </c>
      <c r="C2548" s="158" t="str">
        <f t="shared" si="39"/>
        <v>1162651</v>
      </c>
      <c r="D2548">
        <v>116265</v>
      </c>
      <c r="F2548">
        <v>12</v>
      </c>
      <c r="I2548">
        <v>1030328</v>
      </c>
      <c r="J2548">
        <v>0</v>
      </c>
      <c r="K2548">
        <v>0</v>
      </c>
      <c r="L2548">
        <v>1</v>
      </c>
      <c r="M2548">
        <v>0</v>
      </c>
      <c r="N2548">
        <v>9090040</v>
      </c>
      <c r="O2548">
        <v>1</v>
      </c>
      <c r="P2548" t="s">
        <v>1090</v>
      </c>
      <c r="Q2548">
        <v>1005</v>
      </c>
      <c r="R2548">
        <v>6</v>
      </c>
      <c r="S2548">
        <v>0</v>
      </c>
      <c r="T2548">
        <v>0</v>
      </c>
      <c r="V2548" t="s">
        <v>1387</v>
      </c>
      <c r="W2548">
        <v>3</v>
      </c>
      <c r="X2548" s="68">
        <v>36525</v>
      </c>
      <c r="Y2548" s="68">
        <v>36525</v>
      </c>
      <c r="Z2548">
        <v>0</v>
      </c>
      <c r="AA2548">
        <v>145</v>
      </c>
      <c r="AB2548" t="s">
        <v>747</v>
      </c>
      <c r="AE2548" t="s">
        <v>437</v>
      </c>
      <c r="AF2548">
        <v>30001</v>
      </c>
    </row>
    <row r="2549" spans="1:32" x14ac:dyDescent="0.25">
      <c r="A2549" t="s">
        <v>1089</v>
      </c>
      <c r="B2549" t="s">
        <v>747</v>
      </c>
      <c r="C2549" s="158" t="str">
        <f t="shared" si="39"/>
        <v>1162652</v>
      </c>
      <c r="D2549">
        <v>116265</v>
      </c>
      <c r="F2549">
        <v>12</v>
      </c>
      <c r="I2549">
        <v>1030329</v>
      </c>
      <c r="J2549">
        <v>0</v>
      </c>
      <c r="K2549">
        <v>0</v>
      </c>
      <c r="L2549">
        <v>1</v>
      </c>
      <c r="M2549">
        <v>0</v>
      </c>
      <c r="N2549">
        <v>9090040</v>
      </c>
      <c r="O2549">
        <v>2</v>
      </c>
      <c r="P2549" t="s">
        <v>1090</v>
      </c>
      <c r="Q2549">
        <v>1005</v>
      </c>
      <c r="R2549">
        <v>6</v>
      </c>
      <c r="S2549">
        <v>0</v>
      </c>
      <c r="T2549">
        <v>0</v>
      </c>
      <c r="V2549" t="s">
        <v>1387</v>
      </c>
      <c r="W2549">
        <v>3</v>
      </c>
      <c r="X2549" s="68">
        <v>36525</v>
      </c>
      <c r="Y2549" s="68">
        <v>36525</v>
      </c>
      <c r="Z2549">
        <v>0</v>
      </c>
      <c r="AA2549">
        <v>145</v>
      </c>
      <c r="AB2549" t="s">
        <v>747</v>
      </c>
      <c r="AE2549" t="s">
        <v>437</v>
      </c>
      <c r="AF2549">
        <v>30001</v>
      </c>
    </row>
    <row r="2550" spans="1:32" x14ac:dyDescent="0.25">
      <c r="A2550" t="s">
        <v>1089</v>
      </c>
      <c r="B2550" t="s">
        <v>747</v>
      </c>
      <c r="C2550" s="158" t="str">
        <f t="shared" si="39"/>
        <v>1162653</v>
      </c>
      <c r="D2550">
        <v>116265</v>
      </c>
      <c r="F2550">
        <v>12</v>
      </c>
      <c r="I2550">
        <v>1030330</v>
      </c>
      <c r="J2550">
        <v>0</v>
      </c>
      <c r="K2550">
        <v>0</v>
      </c>
      <c r="L2550">
        <v>1</v>
      </c>
      <c r="M2550">
        <v>0</v>
      </c>
      <c r="N2550">
        <v>9090040</v>
      </c>
      <c r="O2550">
        <v>3</v>
      </c>
      <c r="P2550" t="s">
        <v>1090</v>
      </c>
      <c r="Q2550">
        <v>1005</v>
      </c>
      <c r="R2550">
        <v>6</v>
      </c>
      <c r="S2550">
        <v>0</v>
      </c>
      <c r="T2550">
        <v>0</v>
      </c>
      <c r="V2550" t="s">
        <v>1387</v>
      </c>
      <c r="W2550">
        <v>3</v>
      </c>
      <c r="X2550" s="68">
        <v>36525</v>
      </c>
      <c r="Y2550" s="68">
        <v>36525</v>
      </c>
      <c r="Z2550">
        <v>0</v>
      </c>
      <c r="AA2550">
        <v>145</v>
      </c>
      <c r="AB2550" t="s">
        <v>747</v>
      </c>
      <c r="AE2550" t="s">
        <v>437</v>
      </c>
      <c r="AF2550">
        <v>30001</v>
      </c>
    </row>
    <row r="2551" spans="1:32" x14ac:dyDescent="0.25">
      <c r="A2551" t="s">
        <v>1089</v>
      </c>
      <c r="B2551" t="s">
        <v>747</v>
      </c>
      <c r="C2551" s="158" t="str">
        <f t="shared" si="39"/>
        <v>1162654</v>
      </c>
      <c r="D2551">
        <v>116265</v>
      </c>
      <c r="F2551">
        <v>12</v>
      </c>
      <c r="I2551">
        <v>1030331</v>
      </c>
      <c r="J2551">
        <v>0</v>
      </c>
      <c r="K2551">
        <v>0</v>
      </c>
      <c r="L2551">
        <v>1</v>
      </c>
      <c r="M2551">
        <v>0</v>
      </c>
      <c r="N2551">
        <v>9090040</v>
      </c>
      <c r="O2551">
        <v>4</v>
      </c>
      <c r="P2551" t="s">
        <v>1090</v>
      </c>
      <c r="Q2551">
        <v>1005</v>
      </c>
      <c r="R2551">
        <v>6</v>
      </c>
      <c r="S2551">
        <v>0</v>
      </c>
      <c r="T2551">
        <v>0</v>
      </c>
      <c r="V2551" t="s">
        <v>1387</v>
      </c>
      <c r="W2551">
        <v>3</v>
      </c>
      <c r="X2551" s="68">
        <v>36525</v>
      </c>
      <c r="Y2551" s="68">
        <v>36525</v>
      </c>
      <c r="Z2551">
        <v>0</v>
      </c>
      <c r="AA2551">
        <v>145</v>
      </c>
      <c r="AB2551" t="s">
        <v>747</v>
      </c>
      <c r="AE2551" t="s">
        <v>437</v>
      </c>
      <c r="AF2551">
        <v>30001</v>
      </c>
    </row>
    <row r="2552" spans="1:32" x14ac:dyDescent="0.25">
      <c r="A2552" t="s">
        <v>1081</v>
      </c>
      <c r="B2552" t="s">
        <v>747</v>
      </c>
      <c r="C2552" s="158" t="str">
        <f t="shared" si="39"/>
        <v>1162614</v>
      </c>
      <c r="D2552">
        <v>116261</v>
      </c>
      <c r="F2552">
        <v>12</v>
      </c>
      <c r="G2552">
        <v>460</v>
      </c>
      <c r="I2552">
        <v>1030299</v>
      </c>
      <c r="J2552">
        <v>1</v>
      </c>
      <c r="K2552">
        <v>0</v>
      </c>
      <c r="L2552">
        <v>1</v>
      </c>
      <c r="M2552">
        <v>0</v>
      </c>
      <c r="N2552">
        <v>9090040</v>
      </c>
      <c r="O2552">
        <v>4</v>
      </c>
      <c r="P2552" t="s">
        <v>1082</v>
      </c>
      <c r="Q2552">
        <v>1005</v>
      </c>
      <c r="R2552">
        <v>6</v>
      </c>
      <c r="S2552">
        <v>0</v>
      </c>
      <c r="T2552">
        <v>0</v>
      </c>
      <c r="V2552" t="s">
        <v>1387</v>
      </c>
      <c r="W2552">
        <v>3</v>
      </c>
      <c r="X2552" s="68">
        <v>42444</v>
      </c>
      <c r="Y2552" s="68">
        <v>36525</v>
      </c>
      <c r="Z2552">
        <v>0</v>
      </c>
      <c r="AA2552">
        <v>145</v>
      </c>
      <c r="AB2552" t="s">
        <v>747</v>
      </c>
      <c r="AE2552" t="s">
        <v>437</v>
      </c>
      <c r="AF2552">
        <v>30001</v>
      </c>
    </row>
    <row r="2553" spans="1:32" x14ac:dyDescent="0.25">
      <c r="A2553" t="s">
        <v>1089</v>
      </c>
      <c r="B2553" t="s">
        <v>747</v>
      </c>
      <c r="C2553" s="158" t="str">
        <f t="shared" si="39"/>
        <v>1162655</v>
      </c>
      <c r="D2553">
        <v>116265</v>
      </c>
      <c r="F2553">
        <v>12</v>
      </c>
      <c r="I2553">
        <v>1030332</v>
      </c>
      <c r="J2553">
        <v>0</v>
      </c>
      <c r="K2553">
        <v>0</v>
      </c>
      <c r="L2553">
        <v>1</v>
      </c>
      <c r="M2553">
        <v>0</v>
      </c>
      <c r="N2553">
        <v>9090040</v>
      </c>
      <c r="O2553">
        <v>5</v>
      </c>
      <c r="P2553" t="s">
        <v>1090</v>
      </c>
      <c r="Q2553">
        <v>1005</v>
      </c>
      <c r="R2553">
        <v>6</v>
      </c>
      <c r="S2553">
        <v>0</v>
      </c>
      <c r="T2553">
        <v>0</v>
      </c>
      <c r="V2553" t="s">
        <v>1387</v>
      </c>
      <c r="W2553">
        <v>3</v>
      </c>
      <c r="X2553" s="68">
        <v>36525</v>
      </c>
      <c r="Y2553" s="68">
        <v>36525</v>
      </c>
      <c r="Z2553">
        <v>0</v>
      </c>
      <c r="AA2553">
        <v>145</v>
      </c>
      <c r="AB2553" t="s">
        <v>747</v>
      </c>
      <c r="AE2553" t="s">
        <v>437</v>
      </c>
      <c r="AF2553">
        <v>30001</v>
      </c>
    </row>
    <row r="2554" spans="1:32" x14ac:dyDescent="0.25">
      <c r="A2554" t="s">
        <v>1091</v>
      </c>
      <c r="B2554" t="s">
        <v>747</v>
      </c>
      <c r="C2554" s="158" t="str">
        <f t="shared" si="39"/>
        <v>1162661</v>
      </c>
      <c r="D2554">
        <v>116266</v>
      </c>
      <c r="F2554">
        <v>12</v>
      </c>
      <c r="I2554">
        <v>1030336</v>
      </c>
      <c r="J2554">
        <v>0</v>
      </c>
      <c r="K2554">
        <v>0</v>
      </c>
      <c r="L2554">
        <v>1</v>
      </c>
      <c r="M2554">
        <v>0</v>
      </c>
      <c r="N2554">
        <v>9090040</v>
      </c>
      <c r="O2554">
        <v>1</v>
      </c>
      <c r="P2554" t="s">
        <v>1092</v>
      </c>
      <c r="Q2554">
        <v>1005</v>
      </c>
      <c r="R2554">
        <v>6</v>
      </c>
      <c r="S2554">
        <v>0</v>
      </c>
      <c r="T2554">
        <v>0</v>
      </c>
      <c r="V2554" t="s">
        <v>1387</v>
      </c>
      <c r="W2554">
        <v>3</v>
      </c>
      <c r="X2554" s="68">
        <v>36525</v>
      </c>
      <c r="Y2554" s="68">
        <v>36525</v>
      </c>
      <c r="Z2554">
        <v>0</v>
      </c>
      <c r="AA2554">
        <v>145</v>
      </c>
      <c r="AB2554" t="s">
        <v>747</v>
      </c>
      <c r="AE2554" t="s">
        <v>437</v>
      </c>
      <c r="AF2554">
        <v>30001</v>
      </c>
    </row>
    <row r="2555" spans="1:32" x14ac:dyDescent="0.25">
      <c r="A2555" t="s">
        <v>1091</v>
      </c>
      <c r="B2555" t="s">
        <v>747</v>
      </c>
      <c r="C2555" s="158" t="str">
        <f t="shared" si="39"/>
        <v>1162662</v>
      </c>
      <c r="D2555">
        <v>116266</v>
      </c>
      <c r="F2555">
        <v>12</v>
      </c>
      <c r="I2555">
        <v>1030337</v>
      </c>
      <c r="J2555">
        <v>0</v>
      </c>
      <c r="K2555">
        <v>0</v>
      </c>
      <c r="L2555">
        <v>1</v>
      </c>
      <c r="M2555">
        <v>0</v>
      </c>
      <c r="N2555">
        <v>9090040</v>
      </c>
      <c r="O2555">
        <v>2</v>
      </c>
      <c r="P2555" t="s">
        <v>1092</v>
      </c>
      <c r="Q2555">
        <v>1005</v>
      </c>
      <c r="R2555">
        <v>6</v>
      </c>
      <c r="S2555">
        <v>0</v>
      </c>
      <c r="T2555">
        <v>0</v>
      </c>
      <c r="V2555" t="s">
        <v>1387</v>
      </c>
      <c r="W2555">
        <v>3</v>
      </c>
      <c r="X2555" s="68">
        <v>36525</v>
      </c>
      <c r="Y2555" s="68">
        <v>36525</v>
      </c>
      <c r="Z2555">
        <v>0</v>
      </c>
      <c r="AA2555">
        <v>145</v>
      </c>
      <c r="AB2555" t="s">
        <v>747</v>
      </c>
      <c r="AE2555" t="s">
        <v>437</v>
      </c>
      <c r="AF2555">
        <v>30001</v>
      </c>
    </row>
    <row r="2556" spans="1:32" x14ac:dyDescent="0.25">
      <c r="A2556" t="s">
        <v>1091</v>
      </c>
      <c r="B2556" t="s">
        <v>747</v>
      </c>
      <c r="C2556" s="158" t="str">
        <f t="shared" si="39"/>
        <v>1162663</v>
      </c>
      <c r="D2556">
        <v>116266</v>
      </c>
      <c r="F2556">
        <v>12</v>
      </c>
      <c r="I2556">
        <v>1030338</v>
      </c>
      <c r="J2556">
        <v>0</v>
      </c>
      <c r="K2556">
        <v>0</v>
      </c>
      <c r="L2556">
        <v>1</v>
      </c>
      <c r="M2556">
        <v>0</v>
      </c>
      <c r="N2556">
        <v>9090040</v>
      </c>
      <c r="O2556">
        <v>3</v>
      </c>
      <c r="P2556" t="s">
        <v>1092</v>
      </c>
      <c r="Q2556">
        <v>1005</v>
      </c>
      <c r="R2556">
        <v>6</v>
      </c>
      <c r="S2556">
        <v>0</v>
      </c>
      <c r="T2556">
        <v>0</v>
      </c>
      <c r="V2556" t="s">
        <v>1387</v>
      </c>
      <c r="W2556">
        <v>3</v>
      </c>
      <c r="X2556" s="68">
        <v>36525</v>
      </c>
      <c r="Y2556" s="68">
        <v>36525</v>
      </c>
      <c r="Z2556">
        <v>0</v>
      </c>
      <c r="AA2556">
        <v>145</v>
      </c>
      <c r="AB2556" t="s">
        <v>747</v>
      </c>
      <c r="AE2556" t="s">
        <v>437</v>
      </c>
      <c r="AF2556">
        <v>30001</v>
      </c>
    </row>
    <row r="2557" spans="1:32" x14ac:dyDescent="0.25">
      <c r="A2557" t="s">
        <v>1091</v>
      </c>
      <c r="B2557" t="s">
        <v>747</v>
      </c>
      <c r="C2557" s="158" t="str">
        <f t="shared" si="39"/>
        <v>1162664</v>
      </c>
      <c r="D2557">
        <v>116266</v>
      </c>
      <c r="F2557">
        <v>12</v>
      </c>
      <c r="I2557">
        <v>1030339</v>
      </c>
      <c r="J2557">
        <v>0</v>
      </c>
      <c r="K2557">
        <v>0</v>
      </c>
      <c r="L2557">
        <v>1</v>
      </c>
      <c r="M2557">
        <v>0</v>
      </c>
      <c r="N2557">
        <v>9090040</v>
      </c>
      <c r="O2557">
        <v>4</v>
      </c>
      <c r="P2557" t="s">
        <v>1092</v>
      </c>
      <c r="Q2557">
        <v>1005</v>
      </c>
      <c r="R2557">
        <v>6</v>
      </c>
      <c r="S2557">
        <v>0</v>
      </c>
      <c r="T2557">
        <v>0</v>
      </c>
      <c r="V2557" t="s">
        <v>1387</v>
      </c>
      <c r="W2557">
        <v>3</v>
      </c>
      <c r="X2557" s="68">
        <v>36525</v>
      </c>
      <c r="Y2557" s="68">
        <v>36525</v>
      </c>
      <c r="Z2557">
        <v>0</v>
      </c>
      <c r="AA2557">
        <v>145</v>
      </c>
      <c r="AB2557" t="s">
        <v>747</v>
      </c>
      <c r="AE2557" t="s">
        <v>437</v>
      </c>
      <c r="AF2557">
        <v>30001</v>
      </c>
    </row>
    <row r="2558" spans="1:32" x14ac:dyDescent="0.25">
      <c r="A2558" t="s">
        <v>1091</v>
      </c>
      <c r="B2558" t="s">
        <v>747</v>
      </c>
      <c r="C2558" s="158" t="str">
        <f t="shared" si="39"/>
        <v>1162665</v>
      </c>
      <c r="D2558">
        <v>116266</v>
      </c>
      <c r="F2558">
        <v>12</v>
      </c>
      <c r="I2558">
        <v>1030340</v>
      </c>
      <c r="J2558">
        <v>0</v>
      </c>
      <c r="K2558">
        <v>0</v>
      </c>
      <c r="L2558">
        <v>1</v>
      </c>
      <c r="M2558">
        <v>0</v>
      </c>
      <c r="N2558">
        <v>9090040</v>
      </c>
      <c r="O2558">
        <v>5</v>
      </c>
      <c r="P2558" t="s">
        <v>1092</v>
      </c>
      <c r="Q2558">
        <v>1005</v>
      </c>
      <c r="R2558">
        <v>6</v>
      </c>
      <c r="S2558">
        <v>0</v>
      </c>
      <c r="T2558">
        <v>0</v>
      </c>
      <c r="V2558" t="s">
        <v>1387</v>
      </c>
      <c r="W2558">
        <v>3</v>
      </c>
      <c r="X2558" s="68">
        <v>36525</v>
      </c>
      <c r="Y2558" s="68">
        <v>36525</v>
      </c>
      <c r="Z2558">
        <v>0</v>
      </c>
      <c r="AA2558">
        <v>145</v>
      </c>
      <c r="AB2558" t="s">
        <v>747</v>
      </c>
      <c r="AE2558" t="s">
        <v>437</v>
      </c>
      <c r="AF2558">
        <v>30001</v>
      </c>
    </row>
    <row r="2559" spans="1:32" x14ac:dyDescent="0.25">
      <c r="A2559" t="s">
        <v>1093</v>
      </c>
      <c r="B2559" t="s">
        <v>747</v>
      </c>
      <c r="C2559" s="158" t="str">
        <f t="shared" si="39"/>
        <v>1162671</v>
      </c>
      <c r="D2559">
        <v>116267</v>
      </c>
      <c r="F2559">
        <v>12</v>
      </c>
      <c r="G2559">
        <v>330</v>
      </c>
      <c r="I2559">
        <v>1030344</v>
      </c>
      <c r="J2559">
        <v>1</v>
      </c>
      <c r="K2559">
        <v>0</v>
      </c>
      <c r="L2559">
        <v>1</v>
      </c>
      <c r="M2559">
        <v>0</v>
      </c>
      <c r="N2559">
        <v>9090040</v>
      </c>
      <c r="O2559">
        <v>1</v>
      </c>
      <c r="P2559" t="s">
        <v>1094</v>
      </c>
      <c r="Q2559">
        <v>1005</v>
      </c>
      <c r="R2559">
        <v>6</v>
      </c>
      <c r="S2559">
        <v>0</v>
      </c>
      <c r="T2559">
        <v>0</v>
      </c>
      <c r="V2559" t="s">
        <v>1387</v>
      </c>
      <c r="W2559">
        <v>3</v>
      </c>
      <c r="X2559" s="68">
        <v>42444</v>
      </c>
      <c r="Y2559" s="68">
        <v>36525</v>
      </c>
      <c r="Z2559">
        <v>0</v>
      </c>
      <c r="AA2559">
        <v>145</v>
      </c>
      <c r="AB2559" t="s">
        <v>747</v>
      </c>
      <c r="AE2559" t="s">
        <v>437</v>
      </c>
      <c r="AF2559">
        <v>30001</v>
      </c>
    </row>
    <row r="2560" spans="1:32" x14ac:dyDescent="0.25">
      <c r="A2560" t="s">
        <v>1093</v>
      </c>
      <c r="B2560" t="s">
        <v>747</v>
      </c>
      <c r="C2560" s="158" t="str">
        <f t="shared" si="39"/>
        <v>1162672</v>
      </c>
      <c r="D2560">
        <v>116267</v>
      </c>
      <c r="F2560">
        <v>12</v>
      </c>
      <c r="G2560">
        <v>410</v>
      </c>
      <c r="I2560">
        <v>1030345</v>
      </c>
      <c r="J2560">
        <v>1</v>
      </c>
      <c r="K2560">
        <v>0</v>
      </c>
      <c r="L2560">
        <v>1</v>
      </c>
      <c r="M2560">
        <v>0</v>
      </c>
      <c r="N2560">
        <v>9090040</v>
      </c>
      <c r="O2560">
        <v>2</v>
      </c>
      <c r="P2560" t="s">
        <v>1094</v>
      </c>
      <c r="Q2560">
        <v>1005</v>
      </c>
      <c r="R2560">
        <v>6</v>
      </c>
      <c r="S2560">
        <v>0</v>
      </c>
      <c r="T2560">
        <v>0</v>
      </c>
      <c r="V2560" t="s">
        <v>1387</v>
      </c>
      <c r="W2560">
        <v>3</v>
      </c>
      <c r="X2560" s="68">
        <v>42444</v>
      </c>
      <c r="Y2560" s="68">
        <v>36525</v>
      </c>
      <c r="Z2560">
        <v>0</v>
      </c>
      <c r="AA2560">
        <v>145</v>
      </c>
      <c r="AB2560" t="s">
        <v>747</v>
      </c>
      <c r="AE2560" t="s">
        <v>437</v>
      </c>
      <c r="AF2560">
        <v>30001</v>
      </c>
    </row>
    <row r="2561" spans="1:32" x14ac:dyDescent="0.25">
      <c r="A2561" t="s">
        <v>1093</v>
      </c>
      <c r="B2561" t="s">
        <v>747</v>
      </c>
      <c r="C2561" s="158" t="str">
        <f t="shared" si="39"/>
        <v>1162673</v>
      </c>
      <c r="D2561">
        <v>116267</v>
      </c>
      <c r="F2561">
        <v>12</v>
      </c>
      <c r="G2561">
        <v>515</v>
      </c>
      <c r="I2561">
        <v>1030346</v>
      </c>
      <c r="J2561">
        <v>1</v>
      </c>
      <c r="K2561">
        <v>0</v>
      </c>
      <c r="L2561">
        <v>1</v>
      </c>
      <c r="M2561">
        <v>0</v>
      </c>
      <c r="N2561">
        <v>9090040</v>
      </c>
      <c r="O2561">
        <v>3</v>
      </c>
      <c r="P2561" t="s">
        <v>1094</v>
      </c>
      <c r="Q2561">
        <v>1005</v>
      </c>
      <c r="R2561">
        <v>6</v>
      </c>
      <c r="S2561">
        <v>0</v>
      </c>
      <c r="T2561">
        <v>0</v>
      </c>
      <c r="V2561" t="s">
        <v>1387</v>
      </c>
      <c r="W2561">
        <v>3</v>
      </c>
      <c r="X2561" s="68">
        <v>42444</v>
      </c>
      <c r="Y2561" s="68">
        <v>36525</v>
      </c>
      <c r="Z2561">
        <v>0</v>
      </c>
      <c r="AA2561">
        <v>145</v>
      </c>
      <c r="AB2561" t="s">
        <v>747</v>
      </c>
      <c r="AE2561" t="s">
        <v>437</v>
      </c>
      <c r="AF2561">
        <v>30001</v>
      </c>
    </row>
    <row r="2562" spans="1:32" x14ac:dyDescent="0.25">
      <c r="A2562" t="s">
        <v>1093</v>
      </c>
      <c r="B2562" t="s">
        <v>747</v>
      </c>
      <c r="C2562" s="158" t="str">
        <f t="shared" si="39"/>
        <v>1162674</v>
      </c>
      <c r="D2562">
        <v>116267</v>
      </c>
      <c r="F2562">
        <v>12</v>
      </c>
      <c r="G2562">
        <v>435</v>
      </c>
      <c r="I2562">
        <v>1030347</v>
      </c>
      <c r="J2562">
        <v>1</v>
      </c>
      <c r="K2562">
        <v>0</v>
      </c>
      <c r="L2562">
        <v>1</v>
      </c>
      <c r="M2562">
        <v>0</v>
      </c>
      <c r="N2562">
        <v>9090040</v>
      </c>
      <c r="O2562">
        <v>4</v>
      </c>
      <c r="P2562" t="s">
        <v>1094</v>
      </c>
      <c r="Q2562">
        <v>1005</v>
      </c>
      <c r="R2562">
        <v>6</v>
      </c>
      <c r="S2562">
        <v>0</v>
      </c>
      <c r="T2562">
        <v>0</v>
      </c>
      <c r="V2562" t="s">
        <v>1387</v>
      </c>
      <c r="W2562">
        <v>3</v>
      </c>
      <c r="X2562" s="68">
        <v>42444</v>
      </c>
      <c r="Y2562" s="68">
        <v>36525</v>
      </c>
      <c r="Z2562">
        <v>0</v>
      </c>
      <c r="AA2562">
        <v>145</v>
      </c>
      <c r="AB2562" t="s">
        <v>747</v>
      </c>
      <c r="AE2562" t="s">
        <v>437</v>
      </c>
      <c r="AF2562">
        <v>30001</v>
      </c>
    </row>
    <row r="2563" spans="1:32" x14ac:dyDescent="0.25">
      <c r="A2563" t="s">
        <v>1093</v>
      </c>
      <c r="B2563" t="s">
        <v>747</v>
      </c>
      <c r="C2563" s="158" t="str">
        <f t="shared" ref="C2563:C2626" si="40">D2563&amp;O2563</f>
        <v>1162675</v>
      </c>
      <c r="D2563">
        <v>116267</v>
      </c>
      <c r="F2563">
        <v>12</v>
      </c>
      <c r="G2563">
        <v>545</v>
      </c>
      <c r="I2563">
        <v>1030348</v>
      </c>
      <c r="J2563">
        <v>1</v>
      </c>
      <c r="K2563">
        <v>0</v>
      </c>
      <c r="L2563">
        <v>1</v>
      </c>
      <c r="M2563">
        <v>0</v>
      </c>
      <c r="N2563">
        <v>9090040</v>
      </c>
      <c r="O2563">
        <v>5</v>
      </c>
      <c r="P2563" t="s">
        <v>1094</v>
      </c>
      <c r="Q2563">
        <v>1005</v>
      </c>
      <c r="R2563">
        <v>6</v>
      </c>
      <c r="S2563">
        <v>0</v>
      </c>
      <c r="T2563">
        <v>0</v>
      </c>
      <c r="V2563" t="s">
        <v>1387</v>
      </c>
      <c r="W2563">
        <v>3</v>
      </c>
      <c r="X2563" s="68">
        <v>42444</v>
      </c>
      <c r="Y2563" s="68">
        <v>36525</v>
      </c>
      <c r="Z2563">
        <v>0</v>
      </c>
      <c r="AA2563">
        <v>145</v>
      </c>
      <c r="AB2563" t="s">
        <v>747</v>
      </c>
      <c r="AE2563" t="s">
        <v>437</v>
      </c>
      <c r="AF2563">
        <v>30001</v>
      </c>
    </row>
    <row r="2564" spans="1:32" x14ac:dyDescent="0.25">
      <c r="A2564" t="s">
        <v>1095</v>
      </c>
      <c r="B2564" t="s">
        <v>747</v>
      </c>
      <c r="C2564" s="158" t="str">
        <f t="shared" si="40"/>
        <v>1162681</v>
      </c>
      <c r="D2564">
        <v>116268</v>
      </c>
      <c r="F2564">
        <v>12</v>
      </c>
      <c r="G2564">
        <v>340</v>
      </c>
      <c r="I2564">
        <v>1030352</v>
      </c>
      <c r="J2564">
        <v>1</v>
      </c>
      <c r="K2564">
        <v>0</v>
      </c>
      <c r="L2564">
        <v>1</v>
      </c>
      <c r="M2564">
        <v>0</v>
      </c>
      <c r="N2564">
        <v>9090040</v>
      </c>
      <c r="O2564">
        <v>1</v>
      </c>
      <c r="P2564" t="s">
        <v>1096</v>
      </c>
      <c r="Q2564">
        <v>1005</v>
      </c>
      <c r="R2564">
        <v>6</v>
      </c>
      <c r="S2564">
        <v>0</v>
      </c>
      <c r="T2564">
        <v>0</v>
      </c>
      <c r="V2564" t="s">
        <v>1387</v>
      </c>
      <c r="W2564">
        <v>3</v>
      </c>
      <c r="X2564" s="68">
        <v>42444</v>
      </c>
      <c r="Y2564" s="68">
        <v>36525</v>
      </c>
      <c r="Z2564">
        <v>0</v>
      </c>
      <c r="AA2564">
        <v>145</v>
      </c>
      <c r="AB2564" t="s">
        <v>747</v>
      </c>
      <c r="AE2564" t="s">
        <v>437</v>
      </c>
      <c r="AF2564">
        <v>30001</v>
      </c>
    </row>
    <row r="2565" spans="1:32" x14ac:dyDescent="0.25">
      <c r="A2565" t="s">
        <v>1095</v>
      </c>
      <c r="B2565" t="s">
        <v>747</v>
      </c>
      <c r="C2565" s="158" t="str">
        <f t="shared" si="40"/>
        <v>1162682</v>
      </c>
      <c r="D2565">
        <v>116268</v>
      </c>
      <c r="F2565">
        <v>12</v>
      </c>
      <c r="G2565">
        <v>420</v>
      </c>
      <c r="I2565">
        <v>1030353</v>
      </c>
      <c r="J2565">
        <v>1</v>
      </c>
      <c r="K2565">
        <v>0</v>
      </c>
      <c r="L2565">
        <v>1</v>
      </c>
      <c r="M2565">
        <v>0</v>
      </c>
      <c r="N2565">
        <v>9090040</v>
      </c>
      <c r="O2565">
        <v>2</v>
      </c>
      <c r="P2565" t="s">
        <v>1096</v>
      </c>
      <c r="Q2565">
        <v>1005</v>
      </c>
      <c r="R2565">
        <v>6</v>
      </c>
      <c r="S2565">
        <v>0</v>
      </c>
      <c r="T2565">
        <v>0</v>
      </c>
      <c r="V2565" t="s">
        <v>1387</v>
      </c>
      <c r="W2565">
        <v>3</v>
      </c>
      <c r="X2565" s="68">
        <v>42444</v>
      </c>
      <c r="Y2565" s="68">
        <v>36525</v>
      </c>
      <c r="Z2565">
        <v>0</v>
      </c>
      <c r="AA2565">
        <v>145</v>
      </c>
      <c r="AB2565" t="s">
        <v>747</v>
      </c>
      <c r="AE2565" t="s">
        <v>437</v>
      </c>
      <c r="AF2565">
        <v>30001</v>
      </c>
    </row>
    <row r="2566" spans="1:32" x14ac:dyDescent="0.25">
      <c r="A2566" t="s">
        <v>1095</v>
      </c>
      <c r="B2566" t="s">
        <v>747</v>
      </c>
      <c r="C2566" s="158" t="str">
        <f t="shared" si="40"/>
        <v>1162683</v>
      </c>
      <c r="D2566">
        <v>116268</v>
      </c>
      <c r="F2566">
        <v>12</v>
      </c>
      <c r="G2566">
        <v>525</v>
      </c>
      <c r="I2566">
        <v>1030354</v>
      </c>
      <c r="J2566">
        <v>1</v>
      </c>
      <c r="K2566">
        <v>0</v>
      </c>
      <c r="L2566">
        <v>1</v>
      </c>
      <c r="M2566">
        <v>0</v>
      </c>
      <c r="N2566">
        <v>9090040</v>
      </c>
      <c r="O2566">
        <v>3</v>
      </c>
      <c r="P2566" t="s">
        <v>1096</v>
      </c>
      <c r="Q2566">
        <v>1005</v>
      </c>
      <c r="R2566">
        <v>6</v>
      </c>
      <c r="S2566">
        <v>0</v>
      </c>
      <c r="T2566">
        <v>0</v>
      </c>
      <c r="V2566" t="s">
        <v>1387</v>
      </c>
      <c r="W2566">
        <v>3</v>
      </c>
      <c r="X2566" s="68">
        <v>42444</v>
      </c>
      <c r="Y2566" s="68">
        <v>36525</v>
      </c>
      <c r="Z2566">
        <v>0</v>
      </c>
      <c r="AA2566">
        <v>145</v>
      </c>
      <c r="AB2566" t="s">
        <v>747</v>
      </c>
      <c r="AE2566" t="s">
        <v>437</v>
      </c>
      <c r="AF2566">
        <v>30001</v>
      </c>
    </row>
    <row r="2567" spans="1:32" x14ac:dyDescent="0.25">
      <c r="A2567" t="s">
        <v>1095</v>
      </c>
      <c r="B2567" t="s">
        <v>747</v>
      </c>
      <c r="C2567" s="158" t="str">
        <f t="shared" si="40"/>
        <v>1162684</v>
      </c>
      <c r="D2567">
        <v>116268</v>
      </c>
      <c r="F2567">
        <v>12</v>
      </c>
      <c r="G2567">
        <v>445</v>
      </c>
      <c r="I2567">
        <v>1030355</v>
      </c>
      <c r="J2567">
        <v>1</v>
      </c>
      <c r="K2567">
        <v>0</v>
      </c>
      <c r="L2567">
        <v>1</v>
      </c>
      <c r="M2567">
        <v>0</v>
      </c>
      <c r="N2567">
        <v>9090040</v>
      </c>
      <c r="O2567">
        <v>4</v>
      </c>
      <c r="P2567" t="s">
        <v>1096</v>
      </c>
      <c r="Q2567">
        <v>1005</v>
      </c>
      <c r="R2567">
        <v>6</v>
      </c>
      <c r="S2567">
        <v>0</v>
      </c>
      <c r="T2567">
        <v>0</v>
      </c>
      <c r="V2567" t="s">
        <v>1387</v>
      </c>
      <c r="W2567">
        <v>3</v>
      </c>
      <c r="X2567" s="68">
        <v>42444</v>
      </c>
      <c r="Y2567" s="68">
        <v>36525</v>
      </c>
      <c r="Z2567">
        <v>0</v>
      </c>
      <c r="AA2567">
        <v>145</v>
      </c>
      <c r="AB2567" t="s">
        <v>747</v>
      </c>
      <c r="AE2567" t="s">
        <v>437</v>
      </c>
      <c r="AF2567">
        <v>30001</v>
      </c>
    </row>
    <row r="2568" spans="1:32" x14ac:dyDescent="0.25">
      <c r="A2568" t="s">
        <v>1095</v>
      </c>
      <c r="B2568" t="s">
        <v>747</v>
      </c>
      <c r="C2568" s="158" t="str">
        <f t="shared" si="40"/>
        <v>1162685</v>
      </c>
      <c r="D2568">
        <v>116268</v>
      </c>
      <c r="F2568">
        <v>12</v>
      </c>
      <c r="G2568">
        <v>555</v>
      </c>
      <c r="I2568">
        <v>1030356</v>
      </c>
      <c r="J2568">
        <v>1</v>
      </c>
      <c r="K2568">
        <v>0</v>
      </c>
      <c r="L2568">
        <v>1</v>
      </c>
      <c r="M2568">
        <v>0</v>
      </c>
      <c r="N2568">
        <v>9090040</v>
      </c>
      <c r="O2568">
        <v>5</v>
      </c>
      <c r="P2568" t="s">
        <v>1096</v>
      </c>
      <c r="Q2568">
        <v>1005</v>
      </c>
      <c r="R2568">
        <v>6</v>
      </c>
      <c r="S2568">
        <v>0</v>
      </c>
      <c r="T2568">
        <v>0</v>
      </c>
      <c r="V2568" t="s">
        <v>1387</v>
      </c>
      <c r="W2568">
        <v>3</v>
      </c>
      <c r="X2568" s="68">
        <v>42444</v>
      </c>
      <c r="Y2568" s="68">
        <v>36525</v>
      </c>
      <c r="Z2568">
        <v>0</v>
      </c>
      <c r="AA2568">
        <v>145</v>
      </c>
      <c r="AB2568" t="s">
        <v>747</v>
      </c>
      <c r="AE2568" t="s">
        <v>437</v>
      </c>
      <c r="AF2568">
        <v>30001</v>
      </c>
    </row>
    <row r="2569" spans="1:32" x14ac:dyDescent="0.25">
      <c r="A2569" t="s">
        <v>1097</v>
      </c>
      <c r="B2569" t="s">
        <v>747</v>
      </c>
      <c r="C2569" s="158" t="str">
        <f t="shared" si="40"/>
        <v>1162691</v>
      </c>
      <c r="D2569">
        <v>116269</v>
      </c>
      <c r="F2569">
        <v>12</v>
      </c>
      <c r="G2569">
        <v>350</v>
      </c>
      <c r="I2569">
        <v>1030360</v>
      </c>
      <c r="J2569">
        <v>1</v>
      </c>
      <c r="K2569">
        <v>0</v>
      </c>
      <c r="L2569">
        <v>1</v>
      </c>
      <c r="M2569">
        <v>0</v>
      </c>
      <c r="N2569">
        <v>9090040</v>
      </c>
      <c r="O2569">
        <v>1</v>
      </c>
      <c r="P2569" t="s">
        <v>1098</v>
      </c>
      <c r="Q2569">
        <v>1005</v>
      </c>
      <c r="R2569">
        <v>6</v>
      </c>
      <c r="S2569">
        <v>0</v>
      </c>
      <c r="T2569">
        <v>0</v>
      </c>
      <c r="V2569" t="s">
        <v>1387</v>
      </c>
      <c r="W2569">
        <v>3</v>
      </c>
      <c r="X2569" s="68">
        <v>42444</v>
      </c>
      <c r="Y2569" s="68">
        <v>36525</v>
      </c>
      <c r="Z2569">
        <v>0</v>
      </c>
      <c r="AA2569">
        <v>145</v>
      </c>
      <c r="AB2569" t="s">
        <v>747</v>
      </c>
      <c r="AE2569" t="s">
        <v>437</v>
      </c>
      <c r="AF2569">
        <v>30001</v>
      </c>
    </row>
    <row r="2570" spans="1:32" x14ac:dyDescent="0.25">
      <c r="A2570" t="s">
        <v>1097</v>
      </c>
      <c r="B2570" t="s">
        <v>747</v>
      </c>
      <c r="C2570" s="158" t="str">
        <f t="shared" si="40"/>
        <v>1162692</v>
      </c>
      <c r="D2570">
        <v>116269</v>
      </c>
      <c r="F2570">
        <v>12</v>
      </c>
      <c r="G2570">
        <v>435</v>
      </c>
      <c r="I2570">
        <v>1030361</v>
      </c>
      <c r="J2570">
        <v>1</v>
      </c>
      <c r="K2570">
        <v>0</v>
      </c>
      <c r="L2570">
        <v>1</v>
      </c>
      <c r="M2570">
        <v>0</v>
      </c>
      <c r="N2570">
        <v>9090040</v>
      </c>
      <c r="O2570">
        <v>2</v>
      </c>
      <c r="P2570" t="s">
        <v>1098</v>
      </c>
      <c r="Q2570">
        <v>1005</v>
      </c>
      <c r="R2570">
        <v>6</v>
      </c>
      <c r="S2570">
        <v>0</v>
      </c>
      <c r="T2570">
        <v>0</v>
      </c>
      <c r="V2570" t="s">
        <v>1387</v>
      </c>
      <c r="W2570">
        <v>3</v>
      </c>
      <c r="X2570" s="68">
        <v>42444</v>
      </c>
      <c r="Y2570" s="68">
        <v>36525</v>
      </c>
      <c r="Z2570">
        <v>0</v>
      </c>
      <c r="AA2570">
        <v>145</v>
      </c>
      <c r="AB2570" t="s">
        <v>747</v>
      </c>
      <c r="AE2570" t="s">
        <v>437</v>
      </c>
      <c r="AF2570">
        <v>30001</v>
      </c>
    </row>
    <row r="2571" spans="1:32" x14ac:dyDescent="0.25">
      <c r="A2571" t="s">
        <v>1097</v>
      </c>
      <c r="B2571" t="s">
        <v>747</v>
      </c>
      <c r="C2571" s="158" t="str">
        <f t="shared" si="40"/>
        <v>1162693</v>
      </c>
      <c r="D2571">
        <v>116269</v>
      </c>
      <c r="F2571">
        <v>12</v>
      </c>
      <c r="G2571">
        <v>550</v>
      </c>
      <c r="I2571">
        <v>1030362</v>
      </c>
      <c r="J2571">
        <v>1</v>
      </c>
      <c r="K2571">
        <v>0</v>
      </c>
      <c r="L2571">
        <v>1</v>
      </c>
      <c r="M2571">
        <v>0</v>
      </c>
      <c r="N2571">
        <v>9090040</v>
      </c>
      <c r="O2571">
        <v>3</v>
      </c>
      <c r="P2571" t="s">
        <v>1098</v>
      </c>
      <c r="Q2571">
        <v>1005</v>
      </c>
      <c r="R2571">
        <v>6</v>
      </c>
      <c r="S2571">
        <v>0</v>
      </c>
      <c r="T2571">
        <v>0</v>
      </c>
      <c r="V2571" t="s">
        <v>1387</v>
      </c>
      <c r="W2571">
        <v>3</v>
      </c>
      <c r="X2571" s="68">
        <v>42444</v>
      </c>
      <c r="Y2571" s="68">
        <v>36525</v>
      </c>
      <c r="Z2571">
        <v>0</v>
      </c>
      <c r="AA2571">
        <v>145</v>
      </c>
      <c r="AB2571" t="s">
        <v>747</v>
      </c>
      <c r="AE2571" t="s">
        <v>437</v>
      </c>
      <c r="AF2571">
        <v>30001</v>
      </c>
    </row>
    <row r="2572" spans="1:32" x14ac:dyDescent="0.25">
      <c r="A2572" t="s">
        <v>1097</v>
      </c>
      <c r="B2572" t="s">
        <v>747</v>
      </c>
      <c r="C2572" s="158" t="str">
        <f t="shared" si="40"/>
        <v>1162694</v>
      </c>
      <c r="D2572">
        <v>116269</v>
      </c>
      <c r="F2572">
        <v>12</v>
      </c>
      <c r="G2572">
        <v>460</v>
      </c>
      <c r="I2572">
        <v>1030363</v>
      </c>
      <c r="J2572">
        <v>1</v>
      </c>
      <c r="K2572">
        <v>0</v>
      </c>
      <c r="L2572">
        <v>1</v>
      </c>
      <c r="M2572">
        <v>0</v>
      </c>
      <c r="N2572">
        <v>9090040</v>
      </c>
      <c r="O2572">
        <v>4</v>
      </c>
      <c r="P2572" t="s">
        <v>1098</v>
      </c>
      <c r="Q2572">
        <v>1005</v>
      </c>
      <c r="R2572">
        <v>6</v>
      </c>
      <c r="S2572">
        <v>0</v>
      </c>
      <c r="T2572">
        <v>0</v>
      </c>
      <c r="V2572" t="s">
        <v>1387</v>
      </c>
      <c r="W2572">
        <v>3</v>
      </c>
      <c r="X2572" s="68">
        <v>42444</v>
      </c>
      <c r="Y2572" s="68">
        <v>36525</v>
      </c>
      <c r="Z2572">
        <v>0</v>
      </c>
      <c r="AA2572">
        <v>145</v>
      </c>
      <c r="AB2572" t="s">
        <v>747</v>
      </c>
      <c r="AE2572" t="s">
        <v>437</v>
      </c>
      <c r="AF2572">
        <v>30001</v>
      </c>
    </row>
    <row r="2573" spans="1:32" x14ac:dyDescent="0.25">
      <c r="A2573" t="s">
        <v>1097</v>
      </c>
      <c r="B2573" t="s">
        <v>747</v>
      </c>
      <c r="C2573" s="158" t="str">
        <f t="shared" si="40"/>
        <v>1162695</v>
      </c>
      <c r="D2573">
        <v>116269</v>
      </c>
      <c r="F2573">
        <v>12</v>
      </c>
      <c r="G2573">
        <v>580</v>
      </c>
      <c r="I2573">
        <v>1030364</v>
      </c>
      <c r="J2573">
        <v>1</v>
      </c>
      <c r="K2573">
        <v>0</v>
      </c>
      <c r="L2573">
        <v>1</v>
      </c>
      <c r="M2573">
        <v>0</v>
      </c>
      <c r="N2573">
        <v>9090040</v>
      </c>
      <c r="O2573">
        <v>5</v>
      </c>
      <c r="P2573" t="s">
        <v>1098</v>
      </c>
      <c r="Q2573">
        <v>1005</v>
      </c>
      <c r="R2573">
        <v>6</v>
      </c>
      <c r="S2573">
        <v>0</v>
      </c>
      <c r="T2573">
        <v>0</v>
      </c>
      <c r="V2573" t="s">
        <v>1387</v>
      </c>
      <c r="W2573">
        <v>3</v>
      </c>
      <c r="X2573" s="68">
        <v>42444</v>
      </c>
      <c r="Y2573" s="68">
        <v>36525</v>
      </c>
      <c r="Z2573">
        <v>0</v>
      </c>
      <c r="AA2573">
        <v>145</v>
      </c>
      <c r="AB2573" t="s">
        <v>747</v>
      </c>
      <c r="AE2573" t="s">
        <v>437</v>
      </c>
      <c r="AF2573">
        <v>30001</v>
      </c>
    </row>
    <row r="2574" spans="1:32" x14ac:dyDescent="0.25">
      <c r="A2574" t="s">
        <v>1099</v>
      </c>
      <c r="B2574" t="s">
        <v>747</v>
      </c>
      <c r="C2574" s="158" t="str">
        <f t="shared" si="40"/>
        <v>1162701</v>
      </c>
      <c r="D2574">
        <v>116270</v>
      </c>
      <c r="F2574">
        <v>12</v>
      </c>
      <c r="G2574">
        <v>535</v>
      </c>
      <c r="I2574">
        <v>1030368</v>
      </c>
      <c r="J2574">
        <v>1</v>
      </c>
      <c r="K2574">
        <v>0</v>
      </c>
      <c r="L2574">
        <v>1</v>
      </c>
      <c r="M2574">
        <v>0</v>
      </c>
      <c r="N2574">
        <v>9090040</v>
      </c>
      <c r="O2574">
        <v>1</v>
      </c>
      <c r="P2574" t="s">
        <v>1100</v>
      </c>
      <c r="Q2574">
        <v>1005</v>
      </c>
      <c r="R2574">
        <v>6</v>
      </c>
      <c r="S2574">
        <v>0</v>
      </c>
      <c r="T2574">
        <v>0</v>
      </c>
      <c r="V2574" t="s">
        <v>1387</v>
      </c>
      <c r="W2574">
        <v>3</v>
      </c>
      <c r="X2574" s="68">
        <v>42444</v>
      </c>
      <c r="Y2574" s="68">
        <v>36525</v>
      </c>
      <c r="Z2574">
        <v>0</v>
      </c>
      <c r="AA2574">
        <v>145</v>
      </c>
      <c r="AB2574" t="s">
        <v>747</v>
      </c>
      <c r="AE2574" t="s">
        <v>437</v>
      </c>
      <c r="AF2574">
        <v>30001</v>
      </c>
    </row>
    <row r="2575" spans="1:32" x14ac:dyDescent="0.25">
      <c r="A2575" t="s">
        <v>1099</v>
      </c>
      <c r="B2575" t="s">
        <v>747</v>
      </c>
      <c r="C2575" s="158" t="str">
        <f t="shared" si="40"/>
        <v>1162702</v>
      </c>
      <c r="D2575">
        <v>116270</v>
      </c>
      <c r="F2575">
        <v>12</v>
      </c>
      <c r="G2575">
        <v>655</v>
      </c>
      <c r="I2575">
        <v>1030369</v>
      </c>
      <c r="J2575">
        <v>1</v>
      </c>
      <c r="K2575">
        <v>0</v>
      </c>
      <c r="L2575">
        <v>1</v>
      </c>
      <c r="M2575">
        <v>0</v>
      </c>
      <c r="N2575">
        <v>9090040</v>
      </c>
      <c r="O2575">
        <v>2</v>
      </c>
      <c r="P2575" t="s">
        <v>1100</v>
      </c>
      <c r="Q2575">
        <v>1005</v>
      </c>
      <c r="R2575">
        <v>6</v>
      </c>
      <c r="S2575">
        <v>0</v>
      </c>
      <c r="T2575">
        <v>0</v>
      </c>
      <c r="V2575" t="s">
        <v>1387</v>
      </c>
      <c r="W2575">
        <v>3</v>
      </c>
      <c r="X2575" s="68">
        <v>42444</v>
      </c>
      <c r="Y2575" s="68">
        <v>36525</v>
      </c>
      <c r="Z2575">
        <v>0</v>
      </c>
      <c r="AA2575">
        <v>145</v>
      </c>
      <c r="AB2575" t="s">
        <v>747</v>
      </c>
      <c r="AE2575" t="s">
        <v>437</v>
      </c>
      <c r="AF2575">
        <v>30001</v>
      </c>
    </row>
    <row r="2576" spans="1:32" x14ac:dyDescent="0.25">
      <c r="A2576" t="s">
        <v>1099</v>
      </c>
      <c r="B2576" t="s">
        <v>747</v>
      </c>
      <c r="C2576" s="158" t="str">
        <f t="shared" si="40"/>
        <v>1162703</v>
      </c>
      <c r="D2576">
        <v>116270</v>
      </c>
      <c r="F2576">
        <v>12</v>
      </c>
      <c r="G2576">
        <v>835</v>
      </c>
      <c r="I2576">
        <v>1030370</v>
      </c>
      <c r="J2576">
        <v>1</v>
      </c>
      <c r="K2576">
        <v>0</v>
      </c>
      <c r="L2576">
        <v>1</v>
      </c>
      <c r="M2576">
        <v>0</v>
      </c>
      <c r="N2576">
        <v>9090040</v>
      </c>
      <c r="O2576">
        <v>3</v>
      </c>
      <c r="P2576" t="s">
        <v>1100</v>
      </c>
      <c r="Q2576">
        <v>1005</v>
      </c>
      <c r="R2576">
        <v>6</v>
      </c>
      <c r="S2576">
        <v>0</v>
      </c>
      <c r="T2576">
        <v>0</v>
      </c>
      <c r="V2576" t="s">
        <v>1387</v>
      </c>
      <c r="W2576">
        <v>3</v>
      </c>
      <c r="X2576" s="68">
        <v>42444</v>
      </c>
      <c r="Y2576" s="68">
        <v>36525</v>
      </c>
      <c r="Z2576">
        <v>0</v>
      </c>
      <c r="AA2576">
        <v>145</v>
      </c>
      <c r="AB2576" t="s">
        <v>747</v>
      </c>
      <c r="AE2576" t="s">
        <v>437</v>
      </c>
      <c r="AF2576">
        <v>30001</v>
      </c>
    </row>
    <row r="2577" spans="1:32" x14ac:dyDescent="0.25">
      <c r="A2577" t="s">
        <v>1099</v>
      </c>
      <c r="B2577" t="s">
        <v>747</v>
      </c>
      <c r="C2577" s="158" t="str">
        <f t="shared" si="40"/>
        <v>1162704</v>
      </c>
      <c r="D2577">
        <v>116270</v>
      </c>
      <c r="F2577">
        <v>12</v>
      </c>
      <c r="G2577">
        <v>700</v>
      </c>
      <c r="I2577">
        <v>1030371</v>
      </c>
      <c r="J2577">
        <v>1</v>
      </c>
      <c r="K2577">
        <v>0</v>
      </c>
      <c r="L2577">
        <v>1</v>
      </c>
      <c r="M2577">
        <v>0</v>
      </c>
      <c r="N2577">
        <v>9090040</v>
      </c>
      <c r="O2577">
        <v>4</v>
      </c>
      <c r="P2577" t="s">
        <v>1100</v>
      </c>
      <c r="Q2577">
        <v>1005</v>
      </c>
      <c r="R2577">
        <v>6</v>
      </c>
      <c r="S2577">
        <v>0</v>
      </c>
      <c r="T2577">
        <v>0</v>
      </c>
      <c r="V2577" t="s">
        <v>1387</v>
      </c>
      <c r="W2577">
        <v>3</v>
      </c>
      <c r="X2577" s="68">
        <v>42444</v>
      </c>
      <c r="Y2577" s="68">
        <v>36525</v>
      </c>
      <c r="Z2577">
        <v>0</v>
      </c>
      <c r="AA2577">
        <v>145</v>
      </c>
      <c r="AB2577" t="s">
        <v>747</v>
      </c>
      <c r="AE2577" t="s">
        <v>437</v>
      </c>
      <c r="AF2577">
        <v>30001</v>
      </c>
    </row>
    <row r="2578" spans="1:32" x14ac:dyDescent="0.25">
      <c r="A2578" t="s">
        <v>1099</v>
      </c>
      <c r="B2578" t="s">
        <v>747</v>
      </c>
      <c r="C2578" s="158" t="str">
        <f t="shared" si="40"/>
        <v>1162705</v>
      </c>
      <c r="D2578">
        <v>116270</v>
      </c>
      <c r="F2578">
        <v>12</v>
      </c>
      <c r="G2578">
        <v>890</v>
      </c>
      <c r="I2578">
        <v>1030372</v>
      </c>
      <c r="J2578">
        <v>1</v>
      </c>
      <c r="K2578">
        <v>0</v>
      </c>
      <c r="L2578">
        <v>1</v>
      </c>
      <c r="M2578">
        <v>0</v>
      </c>
      <c r="N2578">
        <v>9090040</v>
      </c>
      <c r="O2578">
        <v>5</v>
      </c>
      <c r="P2578" t="s">
        <v>1100</v>
      </c>
      <c r="Q2578">
        <v>1005</v>
      </c>
      <c r="R2578">
        <v>6</v>
      </c>
      <c r="S2578">
        <v>0</v>
      </c>
      <c r="T2578">
        <v>0</v>
      </c>
      <c r="V2578" t="s">
        <v>1387</v>
      </c>
      <c r="W2578">
        <v>3</v>
      </c>
      <c r="X2578" s="68">
        <v>42444</v>
      </c>
      <c r="Y2578" s="68">
        <v>36525</v>
      </c>
      <c r="Z2578">
        <v>0</v>
      </c>
      <c r="AA2578">
        <v>145</v>
      </c>
      <c r="AB2578" t="s">
        <v>747</v>
      </c>
      <c r="AE2578" t="s">
        <v>437</v>
      </c>
      <c r="AF2578">
        <v>30001</v>
      </c>
    </row>
    <row r="2579" spans="1:32" x14ac:dyDescent="0.25">
      <c r="A2579" t="s">
        <v>1101</v>
      </c>
      <c r="B2579" t="s">
        <v>747</v>
      </c>
      <c r="C2579" s="158" t="str">
        <f t="shared" si="40"/>
        <v>1162711</v>
      </c>
      <c r="D2579">
        <v>116271</v>
      </c>
      <c r="F2579">
        <v>12</v>
      </c>
      <c r="I2579">
        <v>1030376</v>
      </c>
      <c r="J2579">
        <v>0</v>
      </c>
      <c r="K2579">
        <v>0</v>
      </c>
      <c r="L2579">
        <v>1</v>
      </c>
      <c r="M2579">
        <v>0</v>
      </c>
      <c r="N2579">
        <v>9090040</v>
      </c>
      <c r="O2579">
        <v>1</v>
      </c>
      <c r="P2579" t="s">
        <v>1102</v>
      </c>
      <c r="Q2579">
        <v>1005</v>
      </c>
      <c r="R2579">
        <v>6</v>
      </c>
      <c r="S2579">
        <v>0</v>
      </c>
      <c r="T2579">
        <v>0</v>
      </c>
      <c r="V2579" t="s">
        <v>1387</v>
      </c>
      <c r="W2579">
        <v>3</v>
      </c>
      <c r="X2579" s="68">
        <v>36525</v>
      </c>
      <c r="Y2579" s="68">
        <v>36525</v>
      </c>
      <c r="Z2579">
        <v>0</v>
      </c>
      <c r="AA2579">
        <v>145</v>
      </c>
      <c r="AB2579" t="s">
        <v>747</v>
      </c>
      <c r="AE2579" t="s">
        <v>437</v>
      </c>
      <c r="AF2579">
        <v>30001</v>
      </c>
    </row>
    <row r="2580" spans="1:32" x14ac:dyDescent="0.25">
      <c r="A2580" t="s">
        <v>1101</v>
      </c>
      <c r="B2580" t="s">
        <v>747</v>
      </c>
      <c r="C2580" s="158" t="str">
        <f t="shared" si="40"/>
        <v>1162712</v>
      </c>
      <c r="D2580">
        <v>116271</v>
      </c>
      <c r="F2580">
        <v>12</v>
      </c>
      <c r="I2580">
        <v>1030377</v>
      </c>
      <c r="J2580">
        <v>0</v>
      </c>
      <c r="K2580">
        <v>0</v>
      </c>
      <c r="L2580">
        <v>1</v>
      </c>
      <c r="M2580">
        <v>0</v>
      </c>
      <c r="N2580">
        <v>9090040</v>
      </c>
      <c r="O2580">
        <v>2</v>
      </c>
      <c r="P2580" t="s">
        <v>1102</v>
      </c>
      <c r="Q2580">
        <v>1005</v>
      </c>
      <c r="R2580">
        <v>6</v>
      </c>
      <c r="S2580">
        <v>0</v>
      </c>
      <c r="T2580">
        <v>0</v>
      </c>
      <c r="V2580" t="s">
        <v>1387</v>
      </c>
      <c r="W2580">
        <v>3</v>
      </c>
      <c r="X2580" s="68">
        <v>36525</v>
      </c>
      <c r="Y2580" s="68">
        <v>36525</v>
      </c>
      <c r="Z2580">
        <v>0</v>
      </c>
      <c r="AA2580">
        <v>145</v>
      </c>
      <c r="AB2580" t="s">
        <v>747</v>
      </c>
      <c r="AE2580" t="s">
        <v>437</v>
      </c>
      <c r="AF2580">
        <v>30001</v>
      </c>
    </row>
    <row r="2581" spans="1:32" x14ac:dyDescent="0.25">
      <c r="A2581" t="s">
        <v>1101</v>
      </c>
      <c r="B2581" t="s">
        <v>747</v>
      </c>
      <c r="C2581" s="158" t="str">
        <f t="shared" si="40"/>
        <v>1162713</v>
      </c>
      <c r="D2581">
        <v>116271</v>
      </c>
      <c r="F2581">
        <v>12</v>
      </c>
      <c r="I2581">
        <v>1030378</v>
      </c>
      <c r="J2581">
        <v>0</v>
      </c>
      <c r="K2581">
        <v>0</v>
      </c>
      <c r="L2581">
        <v>1</v>
      </c>
      <c r="M2581">
        <v>0</v>
      </c>
      <c r="N2581">
        <v>9090040</v>
      </c>
      <c r="O2581">
        <v>3</v>
      </c>
      <c r="P2581" t="s">
        <v>1102</v>
      </c>
      <c r="Q2581">
        <v>1005</v>
      </c>
      <c r="R2581">
        <v>6</v>
      </c>
      <c r="S2581">
        <v>0</v>
      </c>
      <c r="T2581">
        <v>0</v>
      </c>
      <c r="V2581" t="s">
        <v>1387</v>
      </c>
      <c r="W2581">
        <v>3</v>
      </c>
      <c r="X2581" s="68">
        <v>36525</v>
      </c>
      <c r="Y2581" s="68">
        <v>36525</v>
      </c>
      <c r="Z2581">
        <v>0</v>
      </c>
      <c r="AA2581">
        <v>145</v>
      </c>
      <c r="AB2581" t="s">
        <v>747</v>
      </c>
      <c r="AE2581" t="s">
        <v>437</v>
      </c>
      <c r="AF2581">
        <v>30001</v>
      </c>
    </row>
    <row r="2582" spans="1:32" x14ac:dyDescent="0.25">
      <c r="A2582" t="s">
        <v>1101</v>
      </c>
      <c r="B2582" t="s">
        <v>747</v>
      </c>
      <c r="C2582" s="158" t="str">
        <f t="shared" si="40"/>
        <v>1162714</v>
      </c>
      <c r="D2582">
        <v>116271</v>
      </c>
      <c r="F2582">
        <v>12</v>
      </c>
      <c r="I2582">
        <v>1030379</v>
      </c>
      <c r="J2582">
        <v>0</v>
      </c>
      <c r="K2582">
        <v>0</v>
      </c>
      <c r="L2582">
        <v>1</v>
      </c>
      <c r="M2582">
        <v>0</v>
      </c>
      <c r="N2582">
        <v>9090040</v>
      </c>
      <c r="O2582">
        <v>4</v>
      </c>
      <c r="P2582" t="s">
        <v>1102</v>
      </c>
      <c r="Q2582">
        <v>1005</v>
      </c>
      <c r="R2582">
        <v>6</v>
      </c>
      <c r="S2582">
        <v>0</v>
      </c>
      <c r="T2582">
        <v>0</v>
      </c>
      <c r="V2582" t="s">
        <v>1387</v>
      </c>
      <c r="W2582">
        <v>3</v>
      </c>
      <c r="X2582" s="68">
        <v>36525</v>
      </c>
      <c r="Y2582" s="68">
        <v>36525</v>
      </c>
      <c r="Z2582">
        <v>0</v>
      </c>
      <c r="AA2582">
        <v>145</v>
      </c>
      <c r="AB2582" t="s">
        <v>747</v>
      </c>
      <c r="AE2582" t="s">
        <v>437</v>
      </c>
      <c r="AF2582">
        <v>30001</v>
      </c>
    </row>
    <row r="2583" spans="1:32" x14ac:dyDescent="0.25">
      <c r="A2583" t="s">
        <v>1101</v>
      </c>
      <c r="B2583" t="s">
        <v>747</v>
      </c>
      <c r="C2583" s="158" t="str">
        <f t="shared" si="40"/>
        <v>1162715</v>
      </c>
      <c r="D2583">
        <v>116271</v>
      </c>
      <c r="F2583">
        <v>12</v>
      </c>
      <c r="I2583">
        <v>1030380</v>
      </c>
      <c r="J2583">
        <v>0</v>
      </c>
      <c r="K2583">
        <v>0</v>
      </c>
      <c r="L2583">
        <v>1</v>
      </c>
      <c r="M2583">
        <v>0</v>
      </c>
      <c r="N2583">
        <v>9090040</v>
      </c>
      <c r="O2583">
        <v>5</v>
      </c>
      <c r="P2583" t="s">
        <v>1102</v>
      </c>
      <c r="Q2583">
        <v>1005</v>
      </c>
      <c r="R2583">
        <v>6</v>
      </c>
      <c r="S2583">
        <v>0</v>
      </c>
      <c r="T2583">
        <v>0</v>
      </c>
      <c r="V2583" t="s">
        <v>1387</v>
      </c>
      <c r="W2583">
        <v>3</v>
      </c>
      <c r="X2583" s="68">
        <v>36525</v>
      </c>
      <c r="Y2583" s="68">
        <v>36525</v>
      </c>
      <c r="Z2583">
        <v>0</v>
      </c>
      <c r="AA2583">
        <v>145</v>
      </c>
      <c r="AB2583" t="s">
        <v>747</v>
      </c>
      <c r="AE2583" t="s">
        <v>437</v>
      </c>
      <c r="AF2583">
        <v>30001</v>
      </c>
    </row>
    <row r="2584" spans="1:32" x14ac:dyDescent="0.25">
      <c r="A2584" t="s">
        <v>1103</v>
      </c>
      <c r="B2584" t="s">
        <v>747</v>
      </c>
      <c r="C2584" s="158" t="str">
        <f t="shared" si="40"/>
        <v>1162721</v>
      </c>
      <c r="D2584">
        <v>116272</v>
      </c>
      <c r="F2584">
        <v>12</v>
      </c>
      <c r="I2584">
        <v>1030384</v>
      </c>
      <c r="J2584">
        <v>0</v>
      </c>
      <c r="K2584">
        <v>0</v>
      </c>
      <c r="L2584">
        <v>1</v>
      </c>
      <c r="M2584">
        <v>0</v>
      </c>
      <c r="N2584">
        <v>9090040</v>
      </c>
      <c r="O2584">
        <v>1</v>
      </c>
      <c r="P2584" t="s">
        <v>1104</v>
      </c>
      <c r="Q2584">
        <v>1005</v>
      </c>
      <c r="R2584">
        <v>6</v>
      </c>
      <c r="S2584">
        <v>0</v>
      </c>
      <c r="T2584">
        <v>0</v>
      </c>
      <c r="V2584" t="s">
        <v>1387</v>
      </c>
      <c r="W2584">
        <v>3</v>
      </c>
      <c r="X2584" s="68">
        <v>36525</v>
      </c>
      <c r="Y2584" s="68">
        <v>36525</v>
      </c>
      <c r="Z2584">
        <v>0</v>
      </c>
      <c r="AA2584">
        <v>145</v>
      </c>
      <c r="AB2584" t="s">
        <v>747</v>
      </c>
      <c r="AE2584" t="s">
        <v>437</v>
      </c>
      <c r="AF2584">
        <v>30001</v>
      </c>
    </row>
    <row r="2585" spans="1:32" x14ac:dyDescent="0.25">
      <c r="A2585" t="s">
        <v>1103</v>
      </c>
      <c r="B2585" t="s">
        <v>747</v>
      </c>
      <c r="C2585" s="158" t="str">
        <f t="shared" si="40"/>
        <v>1162722</v>
      </c>
      <c r="D2585">
        <v>116272</v>
      </c>
      <c r="F2585">
        <v>12</v>
      </c>
      <c r="I2585">
        <v>1030385</v>
      </c>
      <c r="J2585">
        <v>0</v>
      </c>
      <c r="K2585">
        <v>0</v>
      </c>
      <c r="L2585">
        <v>1</v>
      </c>
      <c r="M2585">
        <v>0</v>
      </c>
      <c r="N2585">
        <v>9090040</v>
      </c>
      <c r="O2585">
        <v>2</v>
      </c>
      <c r="P2585" t="s">
        <v>1104</v>
      </c>
      <c r="Q2585">
        <v>1005</v>
      </c>
      <c r="R2585">
        <v>6</v>
      </c>
      <c r="S2585">
        <v>0</v>
      </c>
      <c r="T2585">
        <v>0</v>
      </c>
      <c r="V2585" t="s">
        <v>1387</v>
      </c>
      <c r="W2585">
        <v>3</v>
      </c>
      <c r="X2585" s="68">
        <v>36525</v>
      </c>
      <c r="Y2585" s="68">
        <v>36525</v>
      </c>
      <c r="Z2585">
        <v>0</v>
      </c>
      <c r="AA2585">
        <v>145</v>
      </c>
      <c r="AB2585" t="s">
        <v>747</v>
      </c>
      <c r="AE2585" t="s">
        <v>437</v>
      </c>
      <c r="AF2585">
        <v>30001</v>
      </c>
    </row>
    <row r="2586" spans="1:32" x14ac:dyDescent="0.25">
      <c r="A2586" t="s">
        <v>1103</v>
      </c>
      <c r="B2586" t="s">
        <v>747</v>
      </c>
      <c r="C2586" s="158" t="str">
        <f t="shared" si="40"/>
        <v>1162723</v>
      </c>
      <c r="D2586">
        <v>116272</v>
      </c>
      <c r="F2586">
        <v>12</v>
      </c>
      <c r="I2586">
        <v>1030386</v>
      </c>
      <c r="J2586">
        <v>0</v>
      </c>
      <c r="K2586">
        <v>0</v>
      </c>
      <c r="L2586">
        <v>1</v>
      </c>
      <c r="M2586">
        <v>0</v>
      </c>
      <c r="N2586">
        <v>9090040</v>
      </c>
      <c r="O2586">
        <v>3</v>
      </c>
      <c r="P2586" t="s">
        <v>1104</v>
      </c>
      <c r="Q2586">
        <v>1005</v>
      </c>
      <c r="R2586">
        <v>6</v>
      </c>
      <c r="S2586">
        <v>0</v>
      </c>
      <c r="T2586">
        <v>0</v>
      </c>
      <c r="V2586" t="s">
        <v>1387</v>
      </c>
      <c r="W2586">
        <v>3</v>
      </c>
      <c r="X2586" s="68">
        <v>36525</v>
      </c>
      <c r="Y2586" s="68">
        <v>36525</v>
      </c>
      <c r="Z2586">
        <v>0</v>
      </c>
      <c r="AA2586">
        <v>145</v>
      </c>
      <c r="AB2586" t="s">
        <v>747</v>
      </c>
      <c r="AE2586" t="s">
        <v>437</v>
      </c>
      <c r="AF2586">
        <v>30001</v>
      </c>
    </row>
    <row r="2587" spans="1:32" x14ac:dyDescent="0.25">
      <c r="A2587" t="s">
        <v>1103</v>
      </c>
      <c r="B2587" t="s">
        <v>747</v>
      </c>
      <c r="C2587" s="158" t="str">
        <f t="shared" si="40"/>
        <v>1162724</v>
      </c>
      <c r="D2587">
        <v>116272</v>
      </c>
      <c r="F2587">
        <v>12</v>
      </c>
      <c r="I2587">
        <v>1030387</v>
      </c>
      <c r="J2587">
        <v>0</v>
      </c>
      <c r="K2587">
        <v>0</v>
      </c>
      <c r="L2587">
        <v>1</v>
      </c>
      <c r="M2587">
        <v>0</v>
      </c>
      <c r="N2587">
        <v>9090040</v>
      </c>
      <c r="O2587">
        <v>4</v>
      </c>
      <c r="P2587" t="s">
        <v>1104</v>
      </c>
      <c r="Q2587">
        <v>1005</v>
      </c>
      <c r="R2587">
        <v>6</v>
      </c>
      <c r="S2587">
        <v>0</v>
      </c>
      <c r="T2587">
        <v>0</v>
      </c>
      <c r="V2587" t="s">
        <v>1387</v>
      </c>
      <c r="W2587">
        <v>3</v>
      </c>
      <c r="X2587" s="68">
        <v>36525</v>
      </c>
      <c r="Y2587" s="68">
        <v>36525</v>
      </c>
      <c r="Z2587">
        <v>0</v>
      </c>
      <c r="AA2587">
        <v>145</v>
      </c>
      <c r="AB2587" t="s">
        <v>747</v>
      </c>
      <c r="AE2587" t="s">
        <v>437</v>
      </c>
      <c r="AF2587">
        <v>30001</v>
      </c>
    </row>
    <row r="2588" spans="1:32" x14ac:dyDescent="0.25">
      <c r="A2588" t="s">
        <v>1103</v>
      </c>
      <c r="B2588" t="s">
        <v>747</v>
      </c>
      <c r="C2588" s="158" t="str">
        <f t="shared" si="40"/>
        <v>1162725</v>
      </c>
      <c r="D2588">
        <v>116272</v>
      </c>
      <c r="F2588">
        <v>12</v>
      </c>
      <c r="I2588">
        <v>1030388</v>
      </c>
      <c r="J2588">
        <v>0</v>
      </c>
      <c r="K2588">
        <v>0</v>
      </c>
      <c r="L2588">
        <v>1</v>
      </c>
      <c r="M2588">
        <v>0</v>
      </c>
      <c r="N2588">
        <v>9090040</v>
      </c>
      <c r="O2588">
        <v>5</v>
      </c>
      <c r="P2588" t="s">
        <v>1104</v>
      </c>
      <c r="Q2588">
        <v>1005</v>
      </c>
      <c r="R2588">
        <v>6</v>
      </c>
      <c r="S2588">
        <v>0</v>
      </c>
      <c r="T2588">
        <v>0</v>
      </c>
      <c r="V2588" t="s">
        <v>1387</v>
      </c>
      <c r="W2588">
        <v>3</v>
      </c>
      <c r="X2588" s="68">
        <v>36525</v>
      </c>
      <c r="Y2588" s="68">
        <v>36525</v>
      </c>
      <c r="Z2588">
        <v>0</v>
      </c>
      <c r="AA2588">
        <v>145</v>
      </c>
      <c r="AB2588" t="s">
        <v>747</v>
      </c>
      <c r="AE2588" t="s">
        <v>437</v>
      </c>
      <c r="AF2588">
        <v>30001</v>
      </c>
    </row>
    <row r="2589" spans="1:32" x14ac:dyDescent="0.25">
      <c r="A2589" t="s">
        <v>1105</v>
      </c>
      <c r="B2589" t="s">
        <v>747</v>
      </c>
      <c r="C2589" s="158" t="str">
        <f t="shared" si="40"/>
        <v>1162731</v>
      </c>
      <c r="D2589">
        <v>116273</v>
      </c>
      <c r="F2589">
        <v>12</v>
      </c>
      <c r="I2589">
        <v>1030392</v>
      </c>
      <c r="J2589">
        <v>0</v>
      </c>
      <c r="K2589">
        <v>0</v>
      </c>
      <c r="L2589">
        <v>1</v>
      </c>
      <c r="M2589">
        <v>0</v>
      </c>
      <c r="N2589">
        <v>9090040</v>
      </c>
      <c r="O2589">
        <v>1</v>
      </c>
      <c r="P2589" t="s">
        <v>1106</v>
      </c>
      <c r="Q2589">
        <v>1005</v>
      </c>
      <c r="R2589">
        <v>6</v>
      </c>
      <c r="S2589">
        <v>0</v>
      </c>
      <c r="T2589">
        <v>0</v>
      </c>
      <c r="V2589" t="s">
        <v>1387</v>
      </c>
      <c r="W2589">
        <v>3</v>
      </c>
      <c r="X2589" s="68">
        <v>36525</v>
      </c>
      <c r="Y2589" s="68">
        <v>36525</v>
      </c>
      <c r="Z2589">
        <v>0</v>
      </c>
      <c r="AA2589">
        <v>145</v>
      </c>
      <c r="AB2589" t="s">
        <v>747</v>
      </c>
      <c r="AE2589" t="s">
        <v>437</v>
      </c>
      <c r="AF2589">
        <v>30001</v>
      </c>
    </row>
    <row r="2590" spans="1:32" x14ac:dyDescent="0.25">
      <c r="A2590" t="s">
        <v>1105</v>
      </c>
      <c r="B2590" t="s">
        <v>747</v>
      </c>
      <c r="C2590" s="158" t="str">
        <f t="shared" si="40"/>
        <v>1162732</v>
      </c>
      <c r="D2590">
        <v>116273</v>
      </c>
      <c r="F2590">
        <v>12</v>
      </c>
      <c r="I2590">
        <v>1030393</v>
      </c>
      <c r="J2590">
        <v>0</v>
      </c>
      <c r="K2590">
        <v>0</v>
      </c>
      <c r="L2590">
        <v>1</v>
      </c>
      <c r="M2590">
        <v>0</v>
      </c>
      <c r="N2590">
        <v>9090040</v>
      </c>
      <c r="O2590">
        <v>2</v>
      </c>
      <c r="P2590" t="s">
        <v>1106</v>
      </c>
      <c r="Q2590">
        <v>1005</v>
      </c>
      <c r="R2590">
        <v>6</v>
      </c>
      <c r="S2590">
        <v>0</v>
      </c>
      <c r="T2590">
        <v>0</v>
      </c>
      <c r="V2590" t="s">
        <v>1387</v>
      </c>
      <c r="W2590">
        <v>3</v>
      </c>
      <c r="X2590" s="68">
        <v>36525</v>
      </c>
      <c r="Y2590" s="68">
        <v>36525</v>
      </c>
      <c r="Z2590">
        <v>0</v>
      </c>
      <c r="AA2590">
        <v>145</v>
      </c>
      <c r="AB2590" t="s">
        <v>747</v>
      </c>
      <c r="AE2590" t="s">
        <v>437</v>
      </c>
      <c r="AF2590">
        <v>30001</v>
      </c>
    </row>
    <row r="2591" spans="1:32" x14ac:dyDescent="0.25">
      <c r="A2591" t="s">
        <v>1105</v>
      </c>
      <c r="B2591" t="s">
        <v>747</v>
      </c>
      <c r="C2591" s="158" t="str">
        <f t="shared" si="40"/>
        <v>1162733</v>
      </c>
      <c r="D2591">
        <v>116273</v>
      </c>
      <c r="F2591">
        <v>12</v>
      </c>
      <c r="I2591">
        <v>1030394</v>
      </c>
      <c r="J2591">
        <v>0</v>
      </c>
      <c r="K2591">
        <v>0</v>
      </c>
      <c r="L2591">
        <v>1</v>
      </c>
      <c r="M2591">
        <v>0</v>
      </c>
      <c r="N2591">
        <v>9090040</v>
      </c>
      <c r="O2591">
        <v>3</v>
      </c>
      <c r="P2591" t="s">
        <v>1106</v>
      </c>
      <c r="Q2591">
        <v>1005</v>
      </c>
      <c r="R2591">
        <v>6</v>
      </c>
      <c r="S2591">
        <v>0</v>
      </c>
      <c r="T2591">
        <v>0</v>
      </c>
      <c r="V2591" t="s">
        <v>1387</v>
      </c>
      <c r="W2591">
        <v>3</v>
      </c>
      <c r="X2591" s="68">
        <v>36525</v>
      </c>
      <c r="Y2591" s="68">
        <v>36525</v>
      </c>
      <c r="Z2591">
        <v>0</v>
      </c>
      <c r="AA2591">
        <v>145</v>
      </c>
      <c r="AB2591" t="s">
        <v>747</v>
      </c>
      <c r="AE2591" t="s">
        <v>437</v>
      </c>
      <c r="AF2591">
        <v>30001</v>
      </c>
    </row>
    <row r="2592" spans="1:32" x14ac:dyDescent="0.25">
      <c r="A2592" t="s">
        <v>1105</v>
      </c>
      <c r="B2592" t="s">
        <v>747</v>
      </c>
      <c r="C2592" s="158" t="str">
        <f t="shared" si="40"/>
        <v>1162734</v>
      </c>
      <c r="D2592">
        <v>116273</v>
      </c>
      <c r="F2592">
        <v>12</v>
      </c>
      <c r="I2592">
        <v>1030395</v>
      </c>
      <c r="J2592">
        <v>0</v>
      </c>
      <c r="K2592">
        <v>0</v>
      </c>
      <c r="L2592">
        <v>1</v>
      </c>
      <c r="M2592">
        <v>0</v>
      </c>
      <c r="N2592">
        <v>9090040</v>
      </c>
      <c r="O2592">
        <v>4</v>
      </c>
      <c r="P2592" t="s">
        <v>1106</v>
      </c>
      <c r="Q2592">
        <v>1005</v>
      </c>
      <c r="R2592">
        <v>6</v>
      </c>
      <c r="S2592">
        <v>0</v>
      </c>
      <c r="T2592">
        <v>0</v>
      </c>
      <c r="V2592" t="s">
        <v>1387</v>
      </c>
      <c r="W2592">
        <v>3</v>
      </c>
      <c r="X2592" s="68">
        <v>36525</v>
      </c>
      <c r="Y2592" s="68">
        <v>36525</v>
      </c>
      <c r="Z2592">
        <v>0</v>
      </c>
      <c r="AA2592">
        <v>145</v>
      </c>
      <c r="AB2592" t="s">
        <v>747</v>
      </c>
      <c r="AE2592" t="s">
        <v>437</v>
      </c>
      <c r="AF2592">
        <v>30001</v>
      </c>
    </row>
    <row r="2593" spans="1:32" x14ac:dyDescent="0.25">
      <c r="A2593" t="s">
        <v>1105</v>
      </c>
      <c r="B2593" t="s">
        <v>747</v>
      </c>
      <c r="C2593" s="158" t="str">
        <f t="shared" si="40"/>
        <v>1162735</v>
      </c>
      <c r="D2593">
        <v>116273</v>
      </c>
      <c r="F2593">
        <v>12</v>
      </c>
      <c r="I2593">
        <v>1030396</v>
      </c>
      <c r="J2593">
        <v>0</v>
      </c>
      <c r="K2593">
        <v>0</v>
      </c>
      <c r="L2593">
        <v>1</v>
      </c>
      <c r="M2593">
        <v>0</v>
      </c>
      <c r="N2593">
        <v>9090040</v>
      </c>
      <c r="O2593">
        <v>5</v>
      </c>
      <c r="P2593" t="s">
        <v>1106</v>
      </c>
      <c r="Q2593">
        <v>1005</v>
      </c>
      <c r="R2593">
        <v>6</v>
      </c>
      <c r="S2593">
        <v>0</v>
      </c>
      <c r="T2593">
        <v>0</v>
      </c>
      <c r="V2593" t="s">
        <v>1387</v>
      </c>
      <c r="W2593">
        <v>3</v>
      </c>
      <c r="X2593" s="68">
        <v>36525</v>
      </c>
      <c r="Y2593" s="68">
        <v>36525</v>
      </c>
      <c r="Z2593">
        <v>0</v>
      </c>
      <c r="AA2593">
        <v>145</v>
      </c>
      <c r="AB2593" t="s">
        <v>747</v>
      </c>
      <c r="AE2593" t="s">
        <v>437</v>
      </c>
      <c r="AF2593">
        <v>30001</v>
      </c>
    </row>
    <row r="2594" spans="1:32" x14ac:dyDescent="0.25">
      <c r="A2594" t="s">
        <v>1107</v>
      </c>
      <c r="B2594" t="s">
        <v>747</v>
      </c>
      <c r="C2594" s="158" t="str">
        <f t="shared" si="40"/>
        <v>1162741</v>
      </c>
      <c r="D2594">
        <v>116274</v>
      </c>
      <c r="F2594">
        <v>12</v>
      </c>
      <c r="I2594">
        <v>1030400</v>
      </c>
      <c r="J2594">
        <v>0</v>
      </c>
      <c r="K2594">
        <v>0</v>
      </c>
      <c r="L2594">
        <v>1</v>
      </c>
      <c r="M2594">
        <v>0</v>
      </c>
      <c r="N2594">
        <v>9090040</v>
      </c>
      <c r="O2594">
        <v>1</v>
      </c>
      <c r="P2594" t="s">
        <v>1108</v>
      </c>
      <c r="Q2594">
        <v>1005</v>
      </c>
      <c r="R2594">
        <v>6</v>
      </c>
      <c r="S2594">
        <v>0</v>
      </c>
      <c r="T2594">
        <v>0</v>
      </c>
      <c r="V2594" t="s">
        <v>1387</v>
      </c>
      <c r="W2594">
        <v>3</v>
      </c>
      <c r="X2594" s="68">
        <v>36525</v>
      </c>
      <c r="Y2594" s="68">
        <v>36525</v>
      </c>
      <c r="Z2594">
        <v>0</v>
      </c>
      <c r="AA2594">
        <v>145</v>
      </c>
      <c r="AB2594" t="s">
        <v>747</v>
      </c>
      <c r="AE2594" t="s">
        <v>437</v>
      </c>
      <c r="AF2594">
        <v>30001</v>
      </c>
    </row>
    <row r="2595" spans="1:32" x14ac:dyDescent="0.25">
      <c r="A2595" t="s">
        <v>1107</v>
      </c>
      <c r="B2595" t="s">
        <v>747</v>
      </c>
      <c r="C2595" s="158" t="str">
        <f t="shared" si="40"/>
        <v>1162742</v>
      </c>
      <c r="D2595">
        <v>116274</v>
      </c>
      <c r="F2595">
        <v>12</v>
      </c>
      <c r="I2595">
        <v>1030401</v>
      </c>
      <c r="J2595">
        <v>0</v>
      </c>
      <c r="K2595">
        <v>0</v>
      </c>
      <c r="L2595">
        <v>1</v>
      </c>
      <c r="M2595">
        <v>0</v>
      </c>
      <c r="N2595">
        <v>9090040</v>
      </c>
      <c r="O2595">
        <v>2</v>
      </c>
      <c r="P2595" t="s">
        <v>1108</v>
      </c>
      <c r="Q2595">
        <v>1005</v>
      </c>
      <c r="R2595">
        <v>6</v>
      </c>
      <c r="S2595">
        <v>0</v>
      </c>
      <c r="T2595">
        <v>0</v>
      </c>
      <c r="V2595" t="s">
        <v>1387</v>
      </c>
      <c r="W2595">
        <v>3</v>
      </c>
      <c r="X2595" s="68">
        <v>36525</v>
      </c>
      <c r="Y2595" s="68">
        <v>36525</v>
      </c>
      <c r="Z2595">
        <v>0</v>
      </c>
      <c r="AA2595">
        <v>145</v>
      </c>
      <c r="AB2595" t="s">
        <v>747</v>
      </c>
      <c r="AE2595" t="s">
        <v>437</v>
      </c>
      <c r="AF2595">
        <v>30001</v>
      </c>
    </row>
    <row r="2596" spans="1:32" x14ac:dyDescent="0.25">
      <c r="A2596" t="s">
        <v>1107</v>
      </c>
      <c r="B2596" t="s">
        <v>747</v>
      </c>
      <c r="C2596" s="158" t="str">
        <f t="shared" si="40"/>
        <v>1162743</v>
      </c>
      <c r="D2596">
        <v>116274</v>
      </c>
      <c r="F2596">
        <v>12</v>
      </c>
      <c r="I2596">
        <v>1030402</v>
      </c>
      <c r="J2596">
        <v>0</v>
      </c>
      <c r="K2596">
        <v>0</v>
      </c>
      <c r="L2596">
        <v>1</v>
      </c>
      <c r="M2596">
        <v>0</v>
      </c>
      <c r="N2596">
        <v>9090040</v>
      </c>
      <c r="O2596">
        <v>3</v>
      </c>
      <c r="P2596" t="s">
        <v>1108</v>
      </c>
      <c r="Q2596">
        <v>1005</v>
      </c>
      <c r="R2596">
        <v>6</v>
      </c>
      <c r="S2596">
        <v>0</v>
      </c>
      <c r="T2596">
        <v>0</v>
      </c>
      <c r="V2596" t="s">
        <v>1387</v>
      </c>
      <c r="W2596">
        <v>3</v>
      </c>
      <c r="X2596" s="68">
        <v>36525</v>
      </c>
      <c r="Y2596" s="68">
        <v>36525</v>
      </c>
      <c r="Z2596">
        <v>0</v>
      </c>
      <c r="AA2596">
        <v>145</v>
      </c>
      <c r="AB2596" t="s">
        <v>747</v>
      </c>
      <c r="AE2596" t="s">
        <v>437</v>
      </c>
      <c r="AF2596">
        <v>30001</v>
      </c>
    </row>
    <row r="2597" spans="1:32" x14ac:dyDescent="0.25">
      <c r="A2597" t="s">
        <v>1107</v>
      </c>
      <c r="B2597" t="s">
        <v>747</v>
      </c>
      <c r="C2597" s="158" t="str">
        <f t="shared" si="40"/>
        <v>1162744</v>
      </c>
      <c r="D2597">
        <v>116274</v>
      </c>
      <c r="F2597">
        <v>12</v>
      </c>
      <c r="I2597">
        <v>1030403</v>
      </c>
      <c r="J2597">
        <v>0</v>
      </c>
      <c r="K2597">
        <v>0</v>
      </c>
      <c r="L2597">
        <v>1</v>
      </c>
      <c r="M2597">
        <v>0</v>
      </c>
      <c r="N2597">
        <v>9090040</v>
      </c>
      <c r="O2597">
        <v>4</v>
      </c>
      <c r="P2597" t="s">
        <v>1108</v>
      </c>
      <c r="Q2597">
        <v>1005</v>
      </c>
      <c r="R2597">
        <v>6</v>
      </c>
      <c r="S2597">
        <v>0</v>
      </c>
      <c r="T2597">
        <v>0</v>
      </c>
      <c r="V2597" t="s">
        <v>1387</v>
      </c>
      <c r="W2597">
        <v>3</v>
      </c>
      <c r="X2597" s="68">
        <v>36525</v>
      </c>
      <c r="Y2597" s="68">
        <v>36525</v>
      </c>
      <c r="Z2597">
        <v>0</v>
      </c>
      <c r="AA2597">
        <v>145</v>
      </c>
      <c r="AB2597" t="s">
        <v>747</v>
      </c>
      <c r="AE2597" t="s">
        <v>437</v>
      </c>
      <c r="AF2597">
        <v>30001</v>
      </c>
    </row>
    <row r="2598" spans="1:32" x14ac:dyDescent="0.25">
      <c r="A2598" t="s">
        <v>1107</v>
      </c>
      <c r="B2598" t="s">
        <v>747</v>
      </c>
      <c r="C2598" s="158" t="str">
        <f t="shared" si="40"/>
        <v>1162745</v>
      </c>
      <c r="D2598">
        <v>116274</v>
      </c>
      <c r="F2598">
        <v>12</v>
      </c>
      <c r="I2598">
        <v>1030404</v>
      </c>
      <c r="J2598">
        <v>0</v>
      </c>
      <c r="K2598">
        <v>0</v>
      </c>
      <c r="L2598">
        <v>1</v>
      </c>
      <c r="M2598">
        <v>0</v>
      </c>
      <c r="N2598">
        <v>9090040</v>
      </c>
      <c r="O2598">
        <v>5</v>
      </c>
      <c r="P2598" t="s">
        <v>1108</v>
      </c>
      <c r="Q2598">
        <v>1005</v>
      </c>
      <c r="R2598">
        <v>6</v>
      </c>
      <c r="S2598">
        <v>0</v>
      </c>
      <c r="T2598">
        <v>0</v>
      </c>
      <c r="V2598" t="s">
        <v>1387</v>
      </c>
      <c r="W2598">
        <v>3</v>
      </c>
      <c r="X2598" s="68">
        <v>36525</v>
      </c>
      <c r="Y2598" s="68">
        <v>36525</v>
      </c>
      <c r="Z2598">
        <v>0</v>
      </c>
      <c r="AA2598">
        <v>145</v>
      </c>
      <c r="AB2598" t="s">
        <v>747</v>
      </c>
      <c r="AE2598" t="s">
        <v>437</v>
      </c>
      <c r="AF2598">
        <v>30001</v>
      </c>
    </row>
    <row r="2599" spans="1:32" x14ac:dyDescent="0.25">
      <c r="A2599" t="s">
        <v>1109</v>
      </c>
      <c r="B2599" t="s">
        <v>747</v>
      </c>
      <c r="C2599" s="158" t="str">
        <f t="shared" si="40"/>
        <v>1162751</v>
      </c>
      <c r="D2599">
        <v>116275</v>
      </c>
      <c r="F2599">
        <v>12</v>
      </c>
      <c r="G2599">
        <v>395</v>
      </c>
      <c r="I2599">
        <v>1030408</v>
      </c>
      <c r="J2599">
        <v>1</v>
      </c>
      <c r="K2599">
        <v>0</v>
      </c>
      <c r="L2599">
        <v>1</v>
      </c>
      <c r="M2599">
        <v>0</v>
      </c>
      <c r="N2599">
        <v>9090043</v>
      </c>
      <c r="O2599">
        <v>1</v>
      </c>
      <c r="P2599" t="s">
        <v>1110</v>
      </c>
      <c r="Q2599">
        <v>1005</v>
      </c>
      <c r="R2599">
        <v>6</v>
      </c>
      <c r="S2599">
        <v>0</v>
      </c>
      <c r="T2599">
        <v>0</v>
      </c>
      <c r="V2599" t="s">
        <v>1387</v>
      </c>
      <c r="W2599">
        <v>3</v>
      </c>
      <c r="X2599" s="68">
        <v>42444</v>
      </c>
      <c r="Y2599" s="68">
        <v>36525</v>
      </c>
      <c r="Z2599">
        <v>0</v>
      </c>
      <c r="AA2599">
        <v>145</v>
      </c>
      <c r="AB2599" t="s">
        <v>747</v>
      </c>
      <c r="AE2599" t="s">
        <v>437</v>
      </c>
      <c r="AF2599">
        <v>30001</v>
      </c>
    </row>
    <row r="2600" spans="1:32" x14ac:dyDescent="0.25">
      <c r="A2600" t="s">
        <v>1109</v>
      </c>
      <c r="B2600" t="s">
        <v>747</v>
      </c>
      <c r="C2600" s="158" t="str">
        <f t="shared" si="40"/>
        <v>1162752</v>
      </c>
      <c r="D2600">
        <v>116275</v>
      </c>
      <c r="F2600">
        <v>12</v>
      </c>
      <c r="G2600">
        <v>525</v>
      </c>
      <c r="I2600">
        <v>1030409</v>
      </c>
      <c r="J2600">
        <v>1</v>
      </c>
      <c r="K2600">
        <v>0</v>
      </c>
      <c r="L2600">
        <v>1</v>
      </c>
      <c r="M2600">
        <v>0</v>
      </c>
      <c r="N2600">
        <v>9090043</v>
      </c>
      <c r="O2600">
        <v>2</v>
      </c>
      <c r="P2600" t="s">
        <v>1110</v>
      </c>
      <c r="Q2600">
        <v>1005</v>
      </c>
      <c r="R2600">
        <v>6</v>
      </c>
      <c r="S2600">
        <v>0</v>
      </c>
      <c r="T2600">
        <v>0</v>
      </c>
      <c r="V2600" t="s">
        <v>1387</v>
      </c>
      <c r="W2600">
        <v>3</v>
      </c>
      <c r="X2600" s="68">
        <v>42444</v>
      </c>
      <c r="Y2600" s="68">
        <v>36525</v>
      </c>
      <c r="Z2600">
        <v>0</v>
      </c>
      <c r="AA2600">
        <v>145</v>
      </c>
      <c r="AB2600" t="s">
        <v>747</v>
      </c>
      <c r="AE2600" t="s">
        <v>437</v>
      </c>
      <c r="AF2600">
        <v>30001</v>
      </c>
    </row>
    <row r="2601" spans="1:32" x14ac:dyDescent="0.25">
      <c r="A2601" t="s">
        <v>1109</v>
      </c>
      <c r="B2601" t="s">
        <v>747</v>
      </c>
      <c r="C2601" s="158" t="str">
        <f t="shared" si="40"/>
        <v>1162753</v>
      </c>
      <c r="D2601">
        <v>116275</v>
      </c>
      <c r="F2601">
        <v>12</v>
      </c>
      <c r="G2601">
        <v>700</v>
      </c>
      <c r="I2601">
        <v>1030410</v>
      </c>
      <c r="J2601">
        <v>1</v>
      </c>
      <c r="K2601">
        <v>0</v>
      </c>
      <c r="L2601">
        <v>1</v>
      </c>
      <c r="M2601">
        <v>0</v>
      </c>
      <c r="N2601">
        <v>9090043</v>
      </c>
      <c r="O2601">
        <v>3</v>
      </c>
      <c r="P2601" t="s">
        <v>1110</v>
      </c>
      <c r="Q2601">
        <v>1005</v>
      </c>
      <c r="R2601">
        <v>6</v>
      </c>
      <c r="S2601">
        <v>0</v>
      </c>
      <c r="T2601">
        <v>0</v>
      </c>
      <c r="V2601" t="s">
        <v>1387</v>
      </c>
      <c r="W2601">
        <v>3</v>
      </c>
      <c r="X2601" s="68">
        <v>42444</v>
      </c>
      <c r="Y2601" s="68">
        <v>36525</v>
      </c>
      <c r="Z2601">
        <v>0</v>
      </c>
      <c r="AA2601">
        <v>145</v>
      </c>
      <c r="AB2601" t="s">
        <v>747</v>
      </c>
      <c r="AE2601" t="s">
        <v>437</v>
      </c>
      <c r="AF2601">
        <v>30001</v>
      </c>
    </row>
    <row r="2602" spans="1:32" x14ac:dyDescent="0.25">
      <c r="A2602" t="s">
        <v>1109</v>
      </c>
      <c r="B2602" t="s">
        <v>747</v>
      </c>
      <c r="C2602" s="158" t="str">
        <f t="shared" si="40"/>
        <v>1162754</v>
      </c>
      <c r="D2602">
        <v>116275</v>
      </c>
      <c r="F2602">
        <v>12</v>
      </c>
      <c r="G2602">
        <v>550</v>
      </c>
      <c r="I2602">
        <v>1030411</v>
      </c>
      <c r="J2602">
        <v>1</v>
      </c>
      <c r="K2602">
        <v>0</v>
      </c>
      <c r="L2602">
        <v>1</v>
      </c>
      <c r="M2602">
        <v>0</v>
      </c>
      <c r="N2602">
        <v>9090043</v>
      </c>
      <c r="O2602">
        <v>4</v>
      </c>
      <c r="P2602" t="s">
        <v>1110</v>
      </c>
      <c r="Q2602">
        <v>1005</v>
      </c>
      <c r="R2602">
        <v>6</v>
      </c>
      <c r="S2602">
        <v>0</v>
      </c>
      <c r="T2602">
        <v>0</v>
      </c>
      <c r="V2602" t="s">
        <v>1387</v>
      </c>
      <c r="W2602">
        <v>3</v>
      </c>
      <c r="X2602" s="68">
        <v>42444</v>
      </c>
      <c r="Y2602" s="68">
        <v>36525</v>
      </c>
      <c r="Z2602">
        <v>0</v>
      </c>
      <c r="AA2602">
        <v>145</v>
      </c>
      <c r="AB2602" t="s">
        <v>747</v>
      </c>
      <c r="AE2602" t="s">
        <v>437</v>
      </c>
      <c r="AF2602">
        <v>30001</v>
      </c>
    </row>
    <row r="2603" spans="1:32" x14ac:dyDescent="0.25">
      <c r="A2603" t="s">
        <v>1109</v>
      </c>
      <c r="B2603" t="s">
        <v>747</v>
      </c>
      <c r="C2603" s="158" t="str">
        <f t="shared" si="40"/>
        <v>1162755</v>
      </c>
      <c r="D2603">
        <v>116275</v>
      </c>
      <c r="F2603">
        <v>12</v>
      </c>
      <c r="G2603">
        <v>740</v>
      </c>
      <c r="I2603">
        <v>1030412</v>
      </c>
      <c r="J2603">
        <v>1</v>
      </c>
      <c r="K2603">
        <v>0</v>
      </c>
      <c r="L2603">
        <v>1</v>
      </c>
      <c r="M2603">
        <v>0</v>
      </c>
      <c r="N2603">
        <v>9090043</v>
      </c>
      <c r="O2603">
        <v>5</v>
      </c>
      <c r="P2603" t="s">
        <v>1110</v>
      </c>
      <c r="Q2603">
        <v>1005</v>
      </c>
      <c r="R2603">
        <v>6</v>
      </c>
      <c r="S2603">
        <v>0</v>
      </c>
      <c r="T2603">
        <v>0</v>
      </c>
      <c r="V2603" t="s">
        <v>1387</v>
      </c>
      <c r="W2603">
        <v>3</v>
      </c>
      <c r="X2603" s="68">
        <v>42444</v>
      </c>
      <c r="Y2603" s="68">
        <v>36525</v>
      </c>
      <c r="Z2603">
        <v>0</v>
      </c>
      <c r="AA2603">
        <v>145</v>
      </c>
      <c r="AB2603" t="s">
        <v>747</v>
      </c>
      <c r="AE2603" t="s">
        <v>437</v>
      </c>
      <c r="AF2603">
        <v>30001</v>
      </c>
    </row>
    <row r="2604" spans="1:32" x14ac:dyDescent="0.25">
      <c r="A2604" t="s">
        <v>1111</v>
      </c>
      <c r="B2604" t="s">
        <v>747</v>
      </c>
      <c r="C2604" s="158" t="str">
        <f t="shared" si="40"/>
        <v>1162761</v>
      </c>
      <c r="D2604">
        <v>116276</v>
      </c>
      <c r="F2604">
        <v>12</v>
      </c>
      <c r="G2604">
        <v>445</v>
      </c>
      <c r="I2604">
        <v>1030416</v>
      </c>
      <c r="J2604">
        <v>1</v>
      </c>
      <c r="K2604">
        <v>0</v>
      </c>
      <c r="L2604">
        <v>1</v>
      </c>
      <c r="M2604">
        <v>0</v>
      </c>
      <c r="N2604">
        <v>9090043</v>
      </c>
      <c r="O2604">
        <v>1</v>
      </c>
      <c r="P2604" t="s">
        <v>1112</v>
      </c>
      <c r="Q2604">
        <v>1005</v>
      </c>
      <c r="R2604">
        <v>6</v>
      </c>
      <c r="S2604">
        <v>0</v>
      </c>
      <c r="T2604">
        <v>0</v>
      </c>
      <c r="V2604" t="s">
        <v>1387</v>
      </c>
      <c r="W2604">
        <v>3</v>
      </c>
      <c r="X2604" s="68">
        <v>42444</v>
      </c>
      <c r="Y2604" s="68">
        <v>36525</v>
      </c>
      <c r="Z2604">
        <v>0</v>
      </c>
      <c r="AA2604">
        <v>145</v>
      </c>
      <c r="AB2604" t="s">
        <v>747</v>
      </c>
      <c r="AE2604" t="s">
        <v>437</v>
      </c>
      <c r="AF2604">
        <v>30001</v>
      </c>
    </row>
    <row r="2605" spans="1:32" x14ac:dyDescent="0.25">
      <c r="A2605" t="s">
        <v>1111</v>
      </c>
      <c r="B2605" t="s">
        <v>747</v>
      </c>
      <c r="C2605" s="158" t="str">
        <f t="shared" si="40"/>
        <v>1162762</v>
      </c>
      <c r="D2605">
        <v>116276</v>
      </c>
      <c r="F2605">
        <v>12</v>
      </c>
      <c r="G2605">
        <v>575</v>
      </c>
      <c r="I2605">
        <v>1030417</v>
      </c>
      <c r="J2605">
        <v>1</v>
      </c>
      <c r="K2605">
        <v>0</v>
      </c>
      <c r="L2605">
        <v>1</v>
      </c>
      <c r="M2605">
        <v>0</v>
      </c>
      <c r="N2605">
        <v>9090043</v>
      </c>
      <c r="O2605">
        <v>2</v>
      </c>
      <c r="P2605" t="s">
        <v>1112</v>
      </c>
      <c r="Q2605">
        <v>1005</v>
      </c>
      <c r="R2605">
        <v>6</v>
      </c>
      <c r="S2605">
        <v>0</v>
      </c>
      <c r="T2605">
        <v>0</v>
      </c>
      <c r="V2605" t="s">
        <v>1387</v>
      </c>
      <c r="W2605">
        <v>3</v>
      </c>
      <c r="X2605" s="68">
        <v>42444</v>
      </c>
      <c r="Y2605" s="68">
        <v>36525</v>
      </c>
      <c r="Z2605">
        <v>0</v>
      </c>
      <c r="AA2605">
        <v>145</v>
      </c>
      <c r="AB2605" t="s">
        <v>747</v>
      </c>
      <c r="AE2605" t="s">
        <v>437</v>
      </c>
      <c r="AF2605">
        <v>30001</v>
      </c>
    </row>
    <row r="2606" spans="1:32" x14ac:dyDescent="0.25">
      <c r="A2606" t="s">
        <v>1111</v>
      </c>
      <c r="B2606" t="s">
        <v>747</v>
      </c>
      <c r="C2606" s="158" t="str">
        <f t="shared" si="40"/>
        <v>1162763</v>
      </c>
      <c r="D2606">
        <v>116276</v>
      </c>
      <c r="F2606">
        <v>12</v>
      </c>
      <c r="G2606">
        <v>750</v>
      </c>
      <c r="I2606">
        <v>1030418</v>
      </c>
      <c r="J2606">
        <v>1</v>
      </c>
      <c r="K2606">
        <v>0</v>
      </c>
      <c r="L2606">
        <v>1</v>
      </c>
      <c r="M2606">
        <v>0</v>
      </c>
      <c r="N2606">
        <v>9090043</v>
      </c>
      <c r="O2606">
        <v>3</v>
      </c>
      <c r="P2606" t="s">
        <v>1112</v>
      </c>
      <c r="Q2606">
        <v>1005</v>
      </c>
      <c r="R2606">
        <v>6</v>
      </c>
      <c r="S2606">
        <v>0</v>
      </c>
      <c r="T2606">
        <v>0</v>
      </c>
      <c r="V2606" t="s">
        <v>1387</v>
      </c>
      <c r="W2606">
        <v>3</v>
      </c>
      <c r="X2606" s="68">
        <v>42444</v>
      </c>
      <c r="Y2606" s="68">
        <v>36525</v>
      </c>
      <c r="Z2606">
        <v>0</v>
      </c>
      <c r="AA2606">
        <v>145</v>
      </c>
      <c r="AB2606" t="s">
        <v>747</v>
      </c>
      <c r="AE2606" t="s">
        <v>437</v>
      </c>
      <c r="AF2606">
        <v>30001</v>
      </c>
    </row>
    <row r="2607" spans="1:32" x14ac:dyDescent="0.25">
      <c r="A2607" t="s">
        <v>1111</v>
      </c>
      <c r="B2607" t="s">
        <v>747</v>
      </c>
      <c r="C2607" s="158" t="str">
        <f t="shared" si="40"/>
        <v>1162764</v>
      </c>
      <c r="D2607">
        <v>116276</v>
      </c>
      <c r="F2607">
        <v>12</v>
      </c>
      <c r="G2607">
        <v>600</v>
      </c>
      <c r="I2607">
        <v>1030419</v>
      </c>
      <c r="J2607">
        <v>1</v>
      </c>
      <c r="K2607">
        <v>0</v>
      </c>
      <c r="L2607">
        <v>1</v>
      </c>
      <c r="M2607">
        <v>0</v>
      </c>
      <c r="N2607">
        <v>9090043</v>
      </c>
      <c r="O2607">
        <v>4</v>
      </c>
      <c r="P2607" t="s">
        <v>1112</v>
      </c>
      <c r="Q2607">
        <v>1005</v>
      </c>
      <c r="R2607">
        <v>6</v>
      </c>
      <c r="S2607">
        <v>0</v>
      </c>
      <c r="T2607">
        <v>0</v>
      </c>
      <c r="V2607" t="s">
        <v>1387</v>
      </c>
      <c r="W2607">
        <v>3</v>
      </c>
      <c r="X2607" s="68">
        <v>42444</v>
      </c>
      <c r="Y2607" s="68">
        <v>36525</v>
      </c>
      <c r="Z2607">
        <v>0</v>
      </c>
      <c r="AA2607">
        <v>145</v>
      </c>
      <c r="AB2607" t="s">
        <v>747</v>
      </c>
      <c r="AE2607" t="s">
        <v>437</v>
      </c>
      <c r="AF2607">
        <v>30001</v>
      </c>
    </row>
    <row r="2608" spans="1:32" x14ac:dyDescent="0.25">
      <c r="A2608" t="s">
        <v>1111</v>
      </c>
      <c r="B2608" t="s">
        <v>747</v>
      </c>
      <c r="C2608" s="158" t="str">
        <f t="shared" si="40"/>
        <v>1162765</v>
      </c>
      <c r="D2608">
        <v>116276</v>
      </c>
      <c r="F2608">
        <v>12</v>
      </c>
      <c r="G2608">
        <v>790</v>
      </c>
      <c r="I2608">
        <v>1030420</v>
      </c>
      <c r="J2608">
        <v>1</v>
      </c>
      <c r="K2608">
        <v>0</v>
      </c>
      <c r="L2608">
        <v>1</v>
      </c>
      <c r="M2608">
        <v>0</v>
      </c>
      <c r="N2608">
        <v>9090043</v>
      </c>
      <c r="O2608">
        <v>5</v>
      </c>
      <c r="P2608" t="s">
        <v>1112</v>
      </c>
      <c r="Q2608">
        <v>1005</v>
      </c>
      <c r="R2608">
        <v>6</v>
      </c>
      <c r="S2608">
        <v>0</v>
      </c>
      <c r="T2608">
        <v>0</v>
      </c>
      <c r="V2608" t="s">
        <v>1387</v>
      </c>
      <c r="W2608">
        <v>3</v>
      </c>
      <c r="X2608" s="68">
        <v>42444</v>
      </c>
      <c r="Y2608" s="68">
        <v>36525</v>
      </c>
      <c r="Z2608">
        <v>0</v>
      </c>
      <c r="AA2608">
        <v>145</v>
      </c>
      <c r="AB2608" t="s">
        <v>747</v>
      </c>
      <c r="AE2608" t="s">
        <v>437</v>
      </c>
      <c r="AF2608">
        <v>30001</v>
      </c>
    </row>
    <row r="2609" spans="1:32" x14ac:dyDescent="0.25">
      <c r="A2609" t="s">
        <v>1113</v>
      </c>
      <c r="B2609" t="s">
        <v>747</v>
      </c>
      <c r="C2609" s="158" t="str">
        <f t="shared" si="40"/>
        <v>1162771</v>
      </c>
      <c r="D2609">
        <v>116277</v>
      </c>
      <c r="F2609">
        <v>12</v>
      </c>
      <c r="G2609">
        <v>495</v>
      </c>
      <c r="I2609">
        <v>1030424</v>
      </c>
      <c r="J2609">
        <v>1</v>
      </c>
      <c r="K2609">
        <v>0</v>
      </c>
      <c r="L2609">
        <v>1</v>
      </c>
      <c r="M2609">
        <v>0</v>
      </c>
      <c r="N2609">
        <v>9090043</v>
      </c>
      <c r="O2609">
        <v>1</v>
      </c>
      <c r="P2609" t="s">
        <v>1114</v>
      </c>
      <c r="Q2609">
        <v>1005</v>
      </c>
      <c r="R2609">
        <v>6</v>
      </c>
      <c r="S2609">
        <v>0</v>
      </c>
      <c r="T2609">
        <v>0</v>
      </c>
      <c r="V2609" t="s">
        <v>1387</v>
      </c>
      <c r="W2609">
        <v>3</v>
      </c>
      <c r="X2609" s="68">
        <v>42444</v>
      </c>
      <c r="Y2609" s="68">
        <v>36525</v>
      </c>
      <c r="Z2609">
        <v>0</v>
      </c>
      <c r="AA2609">
        <v>145</v>
      </c>
      <c r="AB2609" t="s">
        <v>747</v>
      </c>
      <c r="AE2609" t="s">
        <v>437</v>
      </c>
      <c r="AF2609">
        <v>30001</v>
      </c>
    </row>
    <row r="2610" spans="1:32" x14ac:dyDescent="0.25">
      <c r="A2610" t="s">
        <v>1113</v>
      </c>
      <c r="B2610" t="s">
        <v>747</v>
      </c>
      <c r="C2610" s="158" t="str">
        <f t="shared" si="40"/>
        <v>1162772</v>
      </c>
      <c r="D2610">
        <v>116277</v>
      </c>
      <c r="F2610">
        <v>12</v>
      </c>
      <c r="G2610">
        <v>625</v>
      </c>
      <c r="I2610">
        <v>1030425</v>
      </c>
      <c r="J2610">
        <v>1</v>
      </c>
      <c r="K2610">
        <v>0</v>
      </c>
      <c r="L2610">
        <v>1</v>
      </c>
      <c r="M2610">
        <v>0</v>
      </c>
      <c r="N2610">
        <v>9090043</v>
      </c>
      <c r="O2610">
        <v>2</v>
      </c>
      <c r="P2610" t="s">
        <v>1114</v>
      </c>
      <c r="Q2610">
        <v>1005</v>
      </c>
      <c r="R2610">
        <v>6</v>
      </c>
      <c r="S2610">
        <v>0</v>
      </c>
      <c r="T2610">
        <v>0</v>
      </c>
      <c r="V2610" t="s">
        <v>1387</v>
      </c>
      <c r="W2610">
        <v>3</v>
      </c>
      <c r="X2610" s="68">
        <v>42444</v>
      </c>
      <c r="Y2610" s="68">
        <v>36525</v>
      </c>
      <c r="Z2610">
        <v>0</v>
      </c>
      <c r="AA2610">
        <v>145</v>
      </c>
      <c r="AB2610" t="s">
        <v>747</v>
      </c>
      <c r="AE2610" t="s">
        <v>437</v>
      </c>
      <c r="AF2610">
        <v>30001</v>
      </c>
    </row>
    <row r="2611" spans="1:32" x14ac:dyDescent="0.25">
      <c r="A2611" t="s">
        <v>1113</v>
      </c>
      <c r="B2611" t="s">
        <v>747</v>
      </c>
      <c r="C2611" s="158" t="str">
        <f t="shared" si="40"/>
        <v>1162773</v>
      </c>
      <c r="D2611">
        <v>116277</v>
      </c>
      <c r="F2611">
        <v>12</v>
      </c>
      <c r="G2611">
        <v>800</v>
      </c>
      <c r="I2611">
        <v>1030426</v>
      </c>
      <c r="J2611">
        <v>1</v>
      </c>
      <c r="K2611">
        <v>0</v>
      </c>
      <c r="L2611">
        <v>1</v>
      </c>
      <c r="M2611">
        <v>0</v>
      </c>
      <c r="N2611">
        <v>9090043</v>
      </c>
      <c r="O2611">
        <v>3</v>
      </c>
      <c r="P2611" t="s">
        <v>1114</v>
      </c>
      <c r="Q2611">
        <v>1005</v>
      </c>
      <c r="R2611">
        <v>6</v>
      </c>
      <c r="S2611">
        <v>0</v>
      </c>
      <c r="T2611">
        <v>0</v>
      </c>
      <c r="V2611" t="s">
        <v>1387</v>
      </c>
      <c r="W2611">
        <v>3</v>
      </c>
      <c r="X2611" s="68">
        <v>42444</v>
      </c>
      <c r="Y2611" s="68">
        <v>36525</v>
      </c>
      <c r="Z2611">
        <v>0</v>
      </c>
      <c r="AA2611">
        <v>145</v>
      </c>
      <c r="AB2611" t="s">
        <v>747</v>
      </c>
      <c r="AE2611" t="s">
        <v>437</v>
      </c>
      <c r="AF2611">
        <v>30001</v>
      </c>
    </row>
    <row r="2612" spans="1:32" x14ac:dyDescent="0.25">
      <c r="A2612" t="s">
        <v>1113</v>
      </c>
      <c r="B2612" t="s">
        <v>747</v>
      </c>
      <c r="C2612" s="158" t="str">
        <f t="shared" si="40"/>
        <v>1162774</v>
      </c>
      <c r="D2612">
        <v>116277</v>
      </c>
      <c r="F2612">
        <v>12</v>
      </c>
      <c r="G2612">
        <v>660</v>
      </c>
      <c r="I2612">
        <v>1030427</v>
      </c>
      <c r="J2612">
        <v>1</v>
      </c>
      <c r="K2612">
        <v>0</v>
      </c>
      <c r="L2612">
        <v>1</v>
      </c>
      <c r="M2612">
        <v>0</v>
      </c>
      <c r="N2612">
        <v>9090043</v>
      </c>
      <c r="O2612">
        <v>4</v>
      </c>
      <c r="P2612" t="s">
        <v>1114</v>
      </c>
      <c r="Q2612">
        <v>1005</v>
      </c>
      <c r="R2612">
        <v>6</v>
      </c>
      <c r="S2612">
        <v>0</v>
      </c>
      <c r="T2612">
        <v>0</v>
      </c>
      <c r="V2612" t="s">
        <v>1387</v>
      </c>
      <c r="W2612">
        <v>3</v>
      </c>
      <c r="X2612" s="68">
        <v>42444</v>
      </c>
      <c r="Y2612" s="68">
        <v>36525</v>
      </c>
      <c r="Z2612">
        <v>0</v>
      </c>
      <c r="AA2612">
        <v>145</v>
      </c>
      <c r="AB2612" t="s">
        <v>747</v>
      </c>
      <c r="AE2612" t="s">
        <v>437</v>
      </c>
      <c r="AF2612">
        <v>30001</v>
      </c>
    </row>
    <row r="2613" spans="1:32" x14ac:dyDescent="0.25">
      <c r="A2613" t="s">
        <v>1113</v>
      </c>
      <c r="B2613" t="s">
        <v>747</v>
      </c>
      <c r="C2613" s="158" t="str">
        <f t="shared" si="40"/>
        <v>1162775</v>
      </c>
      <c r="D2613">
        <v>116277</v>
      </c>
      <c r="F2613">
        <v>12</v>
      </c>
      <c r="G2613">
        <v>840</v>
      </c>
      <c r="I2613">
        <v>1030428</v>
      </c>
      <c r="J2613">
        <v>1</v>
      </c>
      <c r="K2613">
        <v>0</v>
      </c>
      <c r="L2613">
        <v>1</v>
      </c>
      <c r="M2613">
        <v>0</v>
      </c>
      <c r="N2613">
        <v>9090043</v>
      </c>
      <c r="O2613">
        <v>5</v>
      </c>
      <c r="P2613" t="s">
        <v>1114</v>
      </c>
      <c r="Q2613">
        <v>1005</v>
      </c>
      <c r="R2613">
        <v>6</v>
      </c>
      <c r="S2613">
        <v>0</v>
      </c>
      <c r="T2613">
        <v>0</v>
      </c>
      <c r="V2613" t="s">
        <v>1387</v>
      </c>
      <c r="W2613">
        <v>3</v>
      </c>
      <c r="X2613" s="68">
        <v>42444</v>
      </c>
      <c r="Y2613" s="68">
        <v>36525</v>
      </c>
      <c r="Z2613">
        <v>0</v>
      </c>
      <c r="AA2613">
        <v>145</v>
      </c>
      <c r="AB2613" t="s">
        <v>747</v>
      </c>
      <c r="AE2613" t="s">
        <v>437</v>
      </c>
      <c r="AF2613">
        <v>30001</v>
      </c>
    </row>
    <row r="2614" spans="1:32" x14ac:dyDescent="0.25">
      <c r="A2614" t="s">
        <v>1115</v>
      </c>
      <c r="B2614" t="s">
        <v>747</v>
      </c>
      <c r="C2614" s="158" t="str">
        <f t="shared" si="40"/>
        <v>1162781</v>
      </c>
      <c r="D2614">
        <v>116278</v>
      </c>
      <c r="F2614">
        <v>12</v>
      </c>
      <c r="G2614">
        <v>595</v>
      </c>
      <c r="I2614">
        <v>1030432</v>
      </c>
      <c r="J2614">
        <v>1</v>
      </c>
      <c r="K2614">
        <v>0</v>
      </c>
      <c r="L2614">
        <v>1</v>
      </c>
      <c r="M2614">
        <v>0</v>
      </c>
      <c r="N2614">
        <v>9090043</v>
      </c>
      <c r="O2614">
        <v>1</v>
      </c>
      <c r="P2614" t="s">
        <v>1116</v>
      </c>
      <c r="Q2614">
        <v>1005</v>
      </c>
      <c r="R2614">
        <v>6</v>
      </c>
      <c r="S2614">
        <v>0</v>
      </c>
      <c r="T2614">
        <v>0</v>
      </c>
      <c r="V2614" t="s">
        <v>1387</v>
      </c>
      <c r="W2614">
        <v>3</v>
      </c>
      <c r="X2614" s="68">
        <v>42444</v>
      </c>
      <c r="Y2614" s="68">
        <v>36525</v>
      </c>
      <c r="Z2614">
        <v>0</v>
      </c>
      <c r="AA2614">
        <v>145</v>
      </c>
      <c r="AB2614" t="s">
        <v>747</v>
      </c>
      <c r="AE2614" t="s">
        <v>437</v>
      </c>
      <c r="AF2614">
        <v>30001</v>
      </c>
    </row>
    <row r="2615" spans="1:32" x14ac:dyDescent="0.25">
      <c r="A2615" t="s">
        <v>1115</v>
      </c>
      <c r="B2615" t="s">
        <v>747</v>
      </c>
      <c r="C2615" s="158" t="str">
        <f t="shared" si="40"/>
        <v>1162782</v>
      </c>
      <c r="D2615">
        <v>116278</v>
      </c>
      <c r="F2615">
        <v>12</v>
      </c>
      <c r="G2615">
        <v>745</v>
      </c>
      <c r="I2615">
        <v>1030433</v>
      </c>
      <c r="J2615">
        <v>1</v>
      </c>
      <c r="K2615">
        <v>0</v>
      </c>
      <c r="L2615">
        <v>1</v>
      </c>
      <c r="M2615">
        <v>0</v>
      </c>
      <c r="N2615">
        <v>9090043</v>
      </c>
      <c r="O2615">
        <v>2</v>
      </c>
      <c r="P2615" t="s">
        <v>1116</v>
      </c>
      <c r="Q2615">
        <v>1005</v>
      </c>
      <c r="R2615">
        <v>6</v>
      </c>
      <c r="S2615">
        <v>0</v>
      </c>
      <c r="T2615">
        <v>0</v>
      </c>
      <c r="V2615" t="s">
        <v>1387</v>
      </c>
      <c r="W2615">
        <v>3</v>
      </c>
      <c r="X2615" s="68">
        <v>42444</v>
      </c>
      <c r="Y2615" s="68">
        <v>36525</v>
      </c>
      <c r="Z2615">
        <v>0</v>
      </c>
      <c r="AA2615">
        <v>145</v>
      </c>
      <c r="AB2615" t="s">
        <v>747</v>
      </c>
      <c r="AE2615" t="s">
        <v>437</v>
      </c>
      <c r="AF2615">
        <v>30001</v>
      </c>
    </row>
    <row r="2616" spans="1:32" x14ac:dyDescent="0.25">
      <c r="A2616" t="s">
        <v>1115</v>
      </c>
      <c r="B2616" t="s">
        <v>747</v>
      </c>
      <c r="C2616" s="158" t="str">
        <f t="shared" si="40"/>
        <v>1162783</v>
      </c>
      <c r="D2616">
        <v>116278</v>
      </c>
      <c r="F2616">
        <v>12</v>
      </c>
      <c r="G2616">
        <v>930</v>
      </c>
      <c r="I2616">
        <v>1030434</v>
      </c>
      <c r="J2616">
        <v>1</v>
      </c>
      <c r="K2616">
        <v>0</v>
      </c>
      <c r="L2616">
        <v>1</v>
      </c>
      <c r="M2616">
        <v>0</v>
      </c>
      <c r="N2616">
        <v>9090043</v>
      </c>
      <c r="O2616">
        <v>3</v>
      </c>
      <c r="P2616" t="s">
        <v>1116</v>
      </c>
      <c r="Q2616">
        <v>1005</v>
      </c>
      <c r="R2616">
        <v>6</v>
      </c>
      <c r="S2616">
        <v>0</v>
      </c>
      <c r="T2616">
        <v>0</v>
      </c>
      <c r="V2616" t="s">
        <v>1387</v>
      </c>
      <c r="W2616">
        <v>3</v>
      </c>
      <c r="X2616" s="68">
        <v>42444</v>
      </c>
      <c r="Y2616" s="68">
        <v>36525</v>
      </c>
      <c r="Z2616">
        <v>0</v>
      </c>
      <c r="AA2616">
        <v>145</v>
      </c>
      <c r="AB2616" t="s">
        <v>747</v>
      </c>
      <c r="AE2616" t="s">
        <v>437</v>
      </c>
      <c r="AF2616">
        <v>30001</v>
      </c>
    </row>
    <row r="2617" spans="1:32" x14ac:dyDescent="0.25">
      <c r="A2617" t="s">
        <v>1115</v>
      </c>
      <c r="B2617" t="s">
        <v>747</v>
      </c>
      <c r="C2617" s="158" t="str">
        <f t="shared" si="40"/>
        <v>1162784</v>
      </c>
      <c r="D2617">
        <v>116278</v>
      </c>
      <c r="F2617">
        <v>12</v>
      </c>
      <c r="G2617">
        <v>783</v>
      </c>
      <c r="I2617">
        <v>1030435</v>
      </c>
      <c r="J2617">
        <v>1</v>
      </c>
      <c r="K2617">
        <v>0</v>
      </c>
      <c r="L2617">
        <v>1</v>
      </c>
      <c r="M2617">
        <v>0</v>
      </c>
      <c r="N2617">
        <v>9090043</v>
      </c>
      <c r="O2617">
        <v>4</v>
      </c>
      <c r="P2617" t="s">
        <v>1116</v>
      </c>
      <c r="Q2617">
        <v>1005</v>
      </c>
      <c r="R2617">
        <v>6</v>
      </c>
      <c r="S2617">
        <v>0</v>
      </c>
      <c r="T2617">
        <v>0</v>
      </c>
      <c r="V2617" t="s">
        <v>1387</v>
      </c>
      <c r="W2617">
        <v>3</v>
      </c>
      <c r="X2617" s="68">
        <v>42444</v>
      </c>
      <c r="Y2617" s="68">
        <v>36525</v>
      </c>
      <c r="Z2617">
        <v>0</v>
      </c>
      <c r="AA2617">
        <v>145</v>
      </c>
      <c r="AB2617" t="s">
        <v>747</v>
      </c>
      <c r="AE2617" t="s">
        <v>437</v>
      </c>
      <c r="AF2617">
        <v>30001</v>
      </c>
    </row>
    <row r="2618" spans="1:32" x14ac:dyDescent="0.25">
      <c r="A2618" t="s">
        <v>1115</v>
      </c>
      <c r="B2618" t="s">
        <v>747</v>
      </c>
      <c r="C2618" s="158" t="str">
        <f t="shared" si="40"/>
        <v>1162785</v>
      </c>
      <c r="D2618">
        <v>116278</v>
      </c>
      <c r="F2618">
        <v>12</v>
      </c>
      <c r="G2618">
        <v>980</v>
      </c>
      <c r="I2618">
        <v>1030436</v>
      </c>
      <c r="J2618">
        <v>1</v>
      </c>
      <c r="K2618">
        <v>0</v>
      </c>
      <c r="L2618">
        <v>1</v>
      </c>
      <c r="M2618">
        <v>0</v>
      </c>
      <c r="N2618">
        <v>9090043</v>
      </c>
      <c r="O2618">
        <v>5</v>
      </c>
      <c r="P2618" t="s">
        <v>1116</v>
      </c>
      <c r="Q2618">
        <v>1005</v>
      </c>
      <c r="R2618">
        <v>6</v>
      </c>
      <c r="S2618">
        <v>0</v>
      </c>
      <c r="T2618">
        <v>0</v>
      </c>
      <c r="V2618" t="s">
        <v>1387</v>
      </c>
      <c r="W2618">
        <v>3</v>
      </c>
      <c r="X2618" s="68">
        <v>42444</v>
      </c>
      <c r="Y2618" s="68">
        <v>36525</v>
      </c>
      <c r="Z2618">
        <v>0</v>
      </c>
      <c r="AA2618">
        <v>145</v>
      </c>
      <c r="AB2618" t="s">
        <v>747</v>
      </c>
      <c r="AE2618" t="s">
        <v>437</v>
      </c>
      <c r="AF2618">
        <v>30001</v>
      </c>
    </row>
    <row r="2619" spans="1:32" x14ac:dyDescent="0.25">
      <c r="A2619" t="s">
        <v>1117</v>
      </c>
      <c r="B2619" t="s">
        <v>747</v>
      </c>
      <c r="C2619" s="158" t="str">
        <f t="shared" si="40"/>
        <v>1162791</v>
      </c>
      <c r="D2619">
        <v>116279</v>
      </c>
      <c r="F2619">
        <v>12</v>
      </c>
      <c r="G2619">
        <v>415</v>
      </c>
      <c r="I2619">
        <v>1030440</v>
      </c>
      <c r="J2619">
        <v>1</v>
      </c>
      <c r="K2619">
        <v>0</v>
      </c>
      <c r="L2619">
        <v>1</v>
      </c>
      <c r="M2619">
        <v>0</v>
      </c>
      <c r="N2619">
        <v>9090043</v>
      </c>
      <c r="O2619">
        <v>1</v>
      </c>
      <c r="P2619" t="s">
        <v>1118</v>
      </c>
      <c r="Q2619">
        <v>1005</v>
      </c>
      <c r="R2619">
        <v>6</v>
      </c>
      <c r="S2619">
        <v>0</v>
      </c>
      <c r="T2619">
        <v>0</v>
      </c>
      <c r="V2619" t="s">
        <v>1387</v>
      </c>
      <c r="W2619">
        <v>3</v>
      </c>
      <c r="X2619" s="68">
        <v>42444</v>
      </c>
      <c r="Y2619" s="68">
        <v>36525</v>
      </c>
      <c r="Z2619">
        <v>0</v>
      </c>
      <c r="AA2619">
        <v>145</v>
      </c>
      <c r="AB2619" t="s">
        <v>747</v>
      </c>
      <c r="AE2619" t="s">
        <v>437</v>
      </c>
      <c r="AF2619">
        <v>30001</v>
      </c>
    </row>
    <row r="2620" spans="1:32" x14ac:dyDescent="0.25">
      <c r="A2620" t="s">
        <v>1117</v>
      </c>
      <c r="B2620" t="s">
        <v>747</v>
      </c>
      <c r="C2620" s="158" t="str">
        <f t="shared" si="40"/>
        <v>1162792</v>
      </c>
      <c r="D2620">
        <v>116279</v>
      </c>
      <c r="F2620">
        <v>12</v>
      </c>
      <c r="G2620">
        <v>520</v>
      </c>
      <c r="I2620">
        <v>1030441</v>
      </c>
      <c r="J2620">
        <v>1</v>
      </c>
      <c r="K2620">
        <v>0</v>
      </c>
      <c r="L2620">
        <v>1</v>
      </c>
      <c r="M2620">
        <v>0</v>
      </c>
      <c r="N2620">
        <v>9090043</v>
      </c>
      <c r="O2620">
        <v>2</v>
      </c>
      <c r="P2620" t="s">
        <v>1118</v>
      </c>
      <c r="Q2620">
        <v>1005</v>
      </c>
      <c r="R2620">
        <v>6</v>
      </c>
      <c r="S2620">
        <v>0</v>
      </c>
      <c r="T2620">
        <v>0</v>
      </c>
      <c r="V2620" t="s">
        <v>1387</v>
      </c>
      <c r="W2620">
        <v>3</v>
      </c>
      <c r="X2620" s="68">
        <v>42444</v>
      </c>
      <c r="Y2620" s="68">
        <v>36525</v>
      </c>
      <c r="Z2620">
        <v>0</v>
      </c>
      <c r="AA2620">
        <v>145</v>
      </c>
      <c r="AB2620" t="s">
        <v>747</v>
      </c>
      <c r="AE2620" t="s">
        <v>437</v>
      </c>
      <c r="AF2620">
        <v>30001</v>
      </c>
    </row>
    <row r="2621" spans="1:32" x14ac:dyDescent="0.25">
      <c r="A2621" t="s">
        <v>1117</v>
      </c>
      <c r="B2621" t="s">
        <v>747</v>
      </c>
      <c r="C2621" s="158" t="str">
        <f t="shared" si="40"/>
        <v>1162793</v>
      </c>
      <c r="D2621">
        <v>116279</v>
      </c>
      <c r="F2621">
        <v>12</v>
      </c>
      <c r="G2621">
        <v>650</v>
      </c>
      <c r="I2621">
        <v>1030442</v>
      </c>
      <c r="J2621">
        <v>1</v>
      </c>
      <c r="K2621">
        <v>0</v>
      </c>
      <c r="L2621">
        <v>1</v>
      </c>
      <c r="M2621">
        <v>0</v>
      </c>
      <c r="N2621">
        <v>9090043</v>
      </c>
      <c r="O2621">
        <v>3</v>
      </c>
      <c r="P2621" t="s">
        <v>1118</v>
      </c>
      <c r="Q2621">
        <v>1005</v>
      </c>
      <c r="R2621">
        <v>6</v>
      </c>
      <c r="S2621">
        <v>0</v>
      </c>
      <c r="T2621">
        <v>0</v>
      </c>
      <c r="V2621" t="s">
        <v>1387</v>
      </c>
      <c r="W2621">
        <v>3</v>
      </c>
      <c r="X2621" s="68">
        <v>42444</v>
      </c>
      <c r="Y2621" s="68">
        <v>36525</v>
      </c>
      <c r="Z2621">
        <v>0</v>
      </c>
      <c r="AA2621">
        <v>145</v>
      </c>
      <c r="AB2621" t="s">
        <v>747</v>
      </c>
      <c r="AE2621" t="s">
        <v>437</v>
      </c>
      <c r="AF2621">
        <v>30001</v>
      </c>
    </row>
    <row r="2622" spans="1:32" x14ac:dyDescent="0.25">
      <c r="A2622" t="s">
        <v>1117</v>
      </c>
      <c r="B2622" t="s">
        <v>747</v>
      </c>
      <c r="C2622" s="158" t="str">
        <f t="shared" si="40"/>
        <v>1162794</v>
      </c>
      <c r="D2622">
        <v>116279</v>
      </c>
      <c r="F2622">
        <v>12</v>
      </c>
      <c r="G2622">
        <v>550</v>
      </c>
      <c r="I2622">
        <v>1030443</v>
      </c>
      <c r="J2622">
        <v>1</v>
      </c>
      <c r="K2622">
        <v>0</v>
      </c>
      <c r="L2622">
        <v>1</v>
      </c>
      <c r="M2622">
        <v>0</v>
      </c>
      <c r="N2622">
        <v>9090043</v>
      </c>
      <c r="O2622">
        <v>4</v>
      </c>
      <c r="P2622" t="s">
        <v>1118</v>
      </c>
      <c r="Q2622">
        <v>1005</v>
      </c>
      <c r="R2622">
        <v>6</v>
      </c>
      <c r="S2622">
        <v>0</v>
      </c>
      <c r="T2622">
        <v>0</v>
      </c>
      <c r="V2622" t="s">
        <v>1387</v>
      </c>
      <c r="W2622">
        <v>3</v>
      </c>
      <c r="X2622" s="68">
        <v>42444</v>
      </c>
      <c r="Y2622" s="68">
        <v>36525</v>
      </c>
      <c r="Z2622">
        <v>0</v>
      </c>
      <c r="AA2622">
        <v>145</v>
      </c>
      <c r="AB2622" t="s">
        <v>747</v>
      </c>
      <c r="AE2622" t="s">
        <v>437</v>
      </c>
      <c r="AF2622">
        <v>30001</v>
      </c>
    </row>
    <row r="2623" spans="1:32" x14ac:dyDescent="0.25">
      <c r="A2623" t="s">
        <v>1117</v>
      </c>
      <c r="B2623" t="s">
        <v>747</v>
      </c>
      <c r="C2623" s="158" t="str">
        <f t="shared" si="40"/>
        <v>1162795</v>
      </c>
      <c r="D2623">
        <v>116279</v>
      </c>
      <c r="F2623">
        <v>12</v>
      </c>
      <c r="G2623">
        <v>685</v>
      </c>
      <c r="I2623">
        <v>1030444</v>
      </c>
      <c r="J2623">
        <v>1</v>
      </c>
      <c r="K2623">
        <v>0</v>
      </c>
      <c r="L2623">
        <v>1</v>
      </c>
      <c r="M2623">
        <v>0</v>
      </c>
      <c r="N2623">
        <v>9090043</v>
      </c>
      <c r="O2623">
        <v>5</v>
      </c>
      <c r="P2623" t="s">
        <v>1118</v>
      </c>
      <c r="Q2623">
        <v>1005</v>
      </c>
      <c r="R2623">
        <v>6</v>
      </c>
      <c r="S2623">
        <v>0</v>
      </c>
      <c r="T2623">
        <v>0</v>
      </c>
      <c r="V2623" t="s">
        <v>1387</v>
      </c>
      <c r="W2623">
        <v>3</v>
      </c>
      <c r="X2623" s="68">
        <v>42444</v>
      </c>
      <c r="Y2623" s="68">
        <v>36525</v>
      </c>
      <c r="Z2623">
        <v>0</v>
      </c>
      <c r="AA2623">
        <v>145</v>
      </c>
      <c r="AB2623" t="s">
        <v>747</v>
      </c>
      <c r="AE2623" t="s">
        <v>437</v>
      </c>
      <c r="AF2623">
        <v>30001</v>
      </c>
    </row>
    <row r="2624" spans="1:32" x14ac:dyDescent="0.25">
      <c r="A2624" t="s">
        <v>1119</v>
      </c>
      <c r="B2624" t="s">
        <v>747</v>
      </c>
      <c r="C2624" s="158" t="str">
        <f t="shared" si="40"/>
        <v>1162801</v>
      </c>
      <c r="D2624">
        <v>116280</v>
      </c>
      <c r="F2624">
        <v>12</v>
      </c>
      <c r="G2624">
        <v>565</v>
      </c>
      <c r="I2624">
        <v>1030448</v>
      </c>
      <c r="J2624">
        <v>1</v>
      </c>
      <c r="K2624">
        <v>0</v>
      </c>
      <c r="L2624">
        <v>1</v>
      </c>
      <c r="M2624">
        <v>0</v>
      </c>
      <c r="N2624">
        <v>9090043</v>
      </c>
      <c r="O2624">
        <v>1</v>
      </c>
      <c r="P2624" t="s">
        <v>1120</v>
      </c>
      <c r="Q2624">
        <v>1005</v>
      </c>
      <c r="R2624">
        <v>6</v>
      </c>
      <c r="S2624">
        <v>0</v>
      </c>
      <c r="T2624">
        <v>0</v>
      </c>
      <c r="V2624" t="s">
        <v>1387</v>
      </c>
      <c r="W2624">
        <v>3</v>
      </c>
      <c r="X2624" s="68">
        <v>42444</v>
      </c>
      <c r="Y2624" s="68">
        <v>36525</v>
      </c>
      <c r="Z2624">
        <v>0</v>
      </c>
      <c r="AA2624">
        <v>145</v>
      </c>
      <c r="AB2624" t="s">
        <v>747</v>
      </c>
      <c r="AE2624" t="s">
        <v>437</v>
      </c>
      <c r="AF2624">
        <v>30001</v>
      </c>
    </row>
    <row r="2625" spans="1:32" x14ac:dyDescent="0.25">
      <c r="A2625" t="s">
        <v>1119</v>
      </c>
      <c r="B2625" t="s">
        <v>747</v>
      </c>
      <c r="C2625" s="158" t="str">
        <f t="shared" si="40"/>
        <v>1162802</v>
      </c>
      <c r="D2625">
        <v>116280</v>
      </c>
      <c r="F2625">
        <v>12</v>
      </c>
      <c r="G2625">
        <v>710</v>
      </c>
      <c r="I2625">
        <v>1030449</v>
      </c>
      <c r="J2625">
        <v>1</v>
      </c>
      <c r="K2625">
        <v>0</v>
      </c>
      <c r="L2625">
        <v>1</v>
      </c>
      <c r="M2625">
        <v>0</v>
      </c>
      <c r="N2625">
        <v>9090043</v>
      </c>
      <c r="O2625">
        <v>2</v>
      </c>
      <c r="P2625" t="s">
        <v>1120</v>
      </c>
      <c r="Q2625">
        <v>1005</v>
      </c>
      <c r="R2625">
        <v>6</v>
      </c>
      <c r="S2625">
        <v>0</v>
      </c>
      <c r="T2625">
        <v>0</v>
      </c>
      <c r="V2625" t="s">
        <v>1387</v>
      </c>
      <c r="W2625">
        <v>3</v>
      </c>
      <c r="X2625" s="68">
        <v>42444</v>
      </c>
      <c r="Y2625" s="68">
        <v>36525</v>
      </c>
      <c r="Z2625">
        <v>0</v>
      </c>
      <c r="AA2625">
        <v>145</v>
      </c>
      <c r="AB2625" t="s">
        <v>747</v>
      </c>
      <c r="AE2625" t="s">
        <v>437</v>
      </c>
      <c r="AF2625">
        <v>30001</v>
      </c>
    </row>
    <row r="2626" spans="1:32" x14ac:dyDescent="0.25">
      <c r="A2626" t="s">
        <v>1119</v>
      </c>
      <c r="B2626" t="s">
        <v>747</v>
      </c>
      <c r="C2626" s="158" t="str">
        <f t="shared" si="40"/>
        <v>1162803</v>
      </c>
      <c r="D2626">
        <v>116280</v>
      </c>
      <c r="F2626">
        <v>12</v>
      </c>
      <c r="G2626">
        <v>885</v>
      </c>
      <c r="I2626">
        <v>1030450</v>
      </c>
      <c r="J2626">
        <v>1</v>
      </c>
      <c r="K2626">
        <v>0</v>
      </c>
      <c r="L2626">
        <v>1</v>
      </c>
      <c r="M2626">
        <v>0</v>
      </c>
      <c r="N2626">
        <v>9090043</v>
      </c>
      <c r="O2626">
        <v>3</v>
      </c>
      <c r="P2626" t="s">
        <v>1120</v>
      </c>
      <c r="Q2626">
        <v>1005</v>
      </c>
      <c r="R2626">
        <v>6</v>
      </c>
      <c r="S2626">
        <v>0</v>
      </c>
      <c r="T2626">
        <v>0</v>
      </c>
      <c r="V2626" t="s">
        <v>1387</v>
      </c>
      <c r="W2626">
        <v>3</v>
      </c>
      <c r="X2626" s="68">
        <v>42444</v>
      </c>
      <c r="Y2626" s="68">
        <v>36525</v>
      </c>
      <c r="Z2626">
        <v>0</v>
      </c>
      <c r="AA2626">
        <v>145</v>
      </c>
      <c r="AB2626" t="s">
        <v>747</v>
      </c>
      <c r="AE2626" t="s">
        <v>437</v>
      </c>
      <c r="AF2626">
        <v>30001</v>
      </c>
    </row>
    <row r="2627" spans="1:32" x14ac:dyDescent="0.25">
      <c r="A2627" t="s">
        <v>1119</v>
      </c>
      <c r="B2627" t="s">
        <v>747</v>
      </c>
      <c r="C2627" s="158" t="str">
        <f t="shared" ref="C2627:C2690" si="41">D2627&amp;O2627</f>
        <v>1162804</v>
      </c>
      <c r="D2627">
        <v>116280</v>
      </c>
      <c r="F2627">
        <v>12</v>
      </c>
      <c r="G2627">
        <v>746</v>
      </c>
      <c r="I2627">
        <v>1030451</v>
      </c>
      <c r="J2627">
        <v>1</v>
      </c>
      <c r="K2627">
        <v>0</v>
      </c>
      <c r="L2627">
        <v>1</v>
      </c>
      <c r="M2627">
        <v>0</v>
      </c>
      <c r="N2627">
        <v>9090043</v>
      </c>
      <c r="O2627">
        <v>4</v>
      </c>
      <c r="P2627" t="s">
        <v>1120</v>
      </c>
      <c r="Q2627">
        <v>1005</v>
      </c>
      <c r="R2627">
        <v>6</v>
      </c>
      <c r="S2627">
        <v>0</v>
      </c>
      <c r="T2627">
        <v>0</v>
      </c>
      <c r="V2627" t="s">
        <v>1387</v>
      </c>
      <c r="W2627">
        <v>3</v>
      </c>
      <c r="X2627" s="68">
        <v>42444</v>
      </c>
      <c r="Y2627" s="68">
        <v>36525</v>
      </c>
      <c r="Z2627">
        <v>0</v>
      </c>
      <c r="AA2627">
        <v>145</v>
      </c>
      <c r="AB2627" t="s">
        <v>747</v>
      </c>
      <c r="AE2627" t="s">
        <v>437</v>
      </c>
      <c r="AF2627">
        <v>30001</v>
      </c>
    </row>
    <row r="2628" spans="1:32" x14ac:dyDescent="0.25">
      <c r="A2628" t="s">
        <v>1119</v>
      </c>
      <c r="B2628" t="s">
        <v>747</v>
      </c>
      <c r="C2628" s="158" t="str">
        <f t="shared" si="41"/>
        <v>1162805</v>
      </c>
      <c r="D2628">
        <v>116280</v>
      </c>
      <c r="F2628">
        <v>12</v>
      </c>
      <c r="G2628">
        <v>930</v>
      </c>
      <c r="I2628">
        <v>1030452</v>
      </c>
      <c r="J2628">
        <v>1</v>
      </c>
      <c r="K2628">
        <v>0</v>
      </c>
      <c r="L2628">
        <v>1</v>
      </c>
      <c r="M2628">
        <v>0</v>
      </c>
      <c r="N2628">
        <v>9090043</v>
      </c>
      <c r="O2628">
        <v>5</v>
      </c>
      <c r="P2628" t="s">
        <v>1120</v>
      </c>
      <c r="Q2628">
        <v>1005</v>
      </c>
      <c r="R2628">
        <v>6</v>
      </c>
      <c r="S2628">
        <v>0</v>
      </c>
      <c r="T2628">
        <v>0</v>
      </c>
      <c r="V2628" t="s">
        <v>1387</v>
      </c>
      <c r="W2628">
        <v>3</v>
      </c>
      <c r="X2628" s="68">
        <v>42444</v>
      </c>
      <c r="Y2628" s="68">
        <v>36525</v>
      </c>
      <c r="Z2628">
        <v>0</v>
      </c>
      <c r="AA2628">
        <v>145</v>
      </c>
      <c r="AB2628" t="s">
        <v>747</v>
      </c>
      <c r="AE2628" t="s">
        <v>437</v>
      </c>
      <c r="AF2628">
        <v>30001</v>
      </c>
    </row>
    <row r="2629" spans="1:32" x14ac:dyDescent="0.25">
      <c r="A2629" t="s">
        <v>1121</v>
      </c>
      <c r="B2629" t="s">
        <v>747</v>
      </c>
      <c r="C2629" s="158" t="str">
        <f t="shared" si="41"/>
        <v>1162815</v>
      </c>
      <c r="D2629">
        <v>116281</v>
      </c>
      <c r="F2629">
        <v>12</v>
      </c>
      <c r="G2629">
        <v>1015</v>
      </c>
      <c r="I2629">
        <v>1030460</v>
      </c>
      <c r="J2629">
        <v>1</v>
      </c>
      <c r="K2629">
        <v>0</v>
      </c>
      <c r="L2629">
        <v>1</v>
      </c>
      <c r="M2629">
        <v>0</v>
      </c>
      <c r="N2629">
        <v>9090043</v>
      </c>
      <c r="O2629">
        <v>5</v>
      </c>
      <c r="P2629" t="s">
        <v>1122</v>
      </c>
      <c r="Q2629">
        <v>1005</v>
      </c>
      <c r="R2629">
        <v>6</v>
      </c>
      <c r="S2629">
        <v>0</v>
      </c>
      <c r="T2629">
        <v>0</v>
      </c>
      <c r="V2629" t="s">
        <v>1387</v>
      </c>
      <c r="W2629">
        <v>3</v>
      </c>
      <c r="X2629" s="68">
        <v>42444</v>
      </c>
      <c r="Y2629" s="68">
        <v>36525</v>
      </c>
      <c r="Z2629">
        <v>0</v>
      </c>
      <c r="AA2629">
        <v>145</v>
      </c>
      <c r="AB2629" t="s">
        <v>747</v>
      </c>
      <c r="AE2629" t="s">
        <v>437</v>
      </c>
      <c r="AF2629">
        <v>30001</v>
      </c>
    </row>
    <row r="2630" spans="1:32" x14ac:dyDescent="0.25">
      <c r="A2630" t="s">
        <v>1121</v>
      </c>
      <c r="B2630" t="s">
        <v>747</v>
      </c>
      <c r="C2630" s="158" t="str">
        <f t="shared" si="41"/>
        <v>1162811</v>
      </c>
      <c r="D2630">
        <v>116281</v>
      </c>
      <c r="F2630">
        <v>12</v>
      </c>
      <c r="G2630">
        <v>625</v>
      </c>
      <c r="I2630">
        <v>1030456</v>
      </c>
      <c r="J2630">
        <v>1</v>
      </c>
      <c r="K2630">
        <v>0</v>
      </c>
      <c r="L2630">
        <v>1</v>
      </c>
      <c r="M2630">
        <v>0</v>
      </c>
      <c r="N2630">
        <v>9090043</v>
      </c>
      <c r="O2630">
        <v>1</v>
      </c>
      <c r="P2630" t="s">
        <v>1122</v>
      </c>
      <c r="Q2630">
        <v>1005</v>
      </c>
      <c r="R2630">
        <v>6</v>
      </c>
      <c r="S2630">
        <v>0</v>
      </c>
      <c r="T2630">
        <v>0</v>
      </c>
      <c r="V2630" t="s">
        <v>1387</v>
      </c>
      <c r="W2630">
        <v>3</v>
      </c>
      <c r="X2630" s="68">
        <v>42444</v>
      </c>
      <c r="Y2630" s="68">
        <v>36525</v>
      </c>
      <c r="Z2630">
        <v>0</v>
      </c>
      <c r="AA2630">
        <v>145</v>
      </c>
      <c r="AB2630" t="s">
        <v>747</v>
      </c>
      <c r="AE2630" t="s">
        <v>437</v>
      </c>
      <c r="AF2630">
        <v>30001</v>
      </c>
    </row>
    <row r="2631" spans="1:32" x14ac:dyDescent="0.25">
      <c r="A2631" t="s">
        <v>1121</v>
      </c>
      <c r="B2631" t="s">
        <v>747</v>
      </c>
      <c r="C2631" s="158" t="str">
        <f t="shared" si="41"/>
        <v>1162812</v>
      </c>
      <c r="D2631">
        <v>116281</v>
      </c>
      <c r="F2631">
        <v>12</v>
      </c>
      <c r="G2631">
        <v>780</v>
      </c>
      <c r="I2631">
        <v>1030457</v>
      </c>
      <c r="J2631">
        <v>1</v>
      </c>
      <c r="K2631">
        <v>0</v>
      </c>
      <c r="L2631">
        <v>1</v>
      </c>
      <c r="M2631">
        <v>0</v>
      </c>
      <c r="N2631">
        <v>9090043</v>
      </c>
      <c r="O2631">
        <v>2</v>
      </c>
      <c r="P2631" t="s">
        <v>1122</v>
      </c>
      <c r="Q2631">
        <v>1005</v>
      </c>
      <c r="R2631">
        <v>6</v>
      </c>
      <c r="S2631">
        <v>0</v>
      </c>
      <c r="T2631">
        <v>0</v>
      </c>
      <c r="V2631" t="s">
        <v>1387</v>
      </c>
      <c r="W2631">
        <v>3</v>
      </c>
      <c r="X2631" s="68">
        <v>42444</v>
      </c>
      <c r="Y2631" s="68">
        <v>36525</v>
      </c>
      <c r="Z2631">
        <v>0</v>
      </c>
      <c r="AA2631">
        <v>145</v>
      </c>
      <c r="AB2631" t="s">
        <v>747</v>
      </c>
      <c r="AE2631" t="s">
        <v>437</v>
      </c>
      <c r="AF2631">
        <v>30001</v>
      </c>
    </row>
    <row r="2632" spans="1:32" x14ac:dyDescent="0.25">
      <c r="A2632" t="s">
        <v>1121</v>
      </c>
      <c r="B2632" t="s">
        <v>747</v>
      </c>
      <c r="C2632" s="158" t="str">
        <f t="shared" si="41"/>
        <v>1162813</v>
      </c>
      <c r="D2632">
        <v>116281</v>
      </c>
      <c r="F2632">
        <v>12</v>
      </c>
      <c r="G2632">
        <v>965</v>
      </c>
      <c r="I2632">
        <v>1030458</v>
      </c>
      <c r="J2632">
        <v>1</v>
      </c>
      <c r="K2632">
        <v>0</v>
      </c>
      <c r="L2632">
        <v>1</v>
      </c>
      <c r="M2632">
        <v>0</v>
      </c>
      <c r="N2632">
        <v>9090043</v>
      </c>
      <c r="O2632">
        <v>3</v>
      </c>
      <c r="P2632" t="s">
        <v>1122</v>
      </c>
      <c r="Q2632">
        <v>1005</v>
      </c>
      <c r="R2632">
        <v>6</v>
      </c>
      <c r="S2632">
        <v>0</v>
      </c>
      <c r="T2632">
        <v>0</v>
      </c>
      <c r="V2632" t="s">
        <v>1387</v>
      </c>
      <c r="W2632">
        <v>3</v>
      </c>
      <c r="X2632" s="68">
        <v>42444</v>
      </c>
      <c r="Y2632" s="68">
        <v>36525</v>
      </c>
      <c r="Z2632">
        <v>0</v>
      </c>
      <c r="AA2632">
        <v>145</v>
      </c>
      <c r="AB2632" t="s">
        <v>747</v>
      </c>
      <c r="AE2632" t="s">
        <v>437</v>
      </c>
      <c r="AF2632">
        <v>30001</v>
      </c>
    </row>
    <row r="2633" spans="1:32" x14ac:dyDescent="0.25">
      <c r="A2633" t="s">
        <v>1121</v>
      </c>
      <c r="B2633" t="s">
        <v>747</v>
      </c>
      <c r="C2633" s="158" t="str">
        <f t="shared" si="41"/>
        <v>1162814</v>
      </c>
      <c r="D2633">
        <v>116281</v>
      </c>
      <c r="F2633">
        <v>12</v>
      </c>
      <c r="G2633">
        <v>819</v>
      </c>
      <c r="I2633">
        <v>1030459</v>
      </c>
      <c r="J2633">
        <v>1</v>
      </c>
      <c r="K2633">
        <v>0</v>
      </c>
      <c r="L2633">
        <v>1</v>
      </c>
      <c r="M2633">
        <v>0</v>
      </c>
      <c r="N2633">
        <v>9090043</v>
      </c>
      <c r="O2633">
        <v>4</v>
      </c>
      <c r="P2633" t="s">
        <v>1122</v>
      </c>
      <c r="Q2633">
        <v>1005</v>
      </c>
      <c r="R2633">
        <v>6</v>
      </c>
      <c r="S2633">
        <v>0</v>
      </c>
      <c r="T2633">
        <v>0</v>
      </c>
      <c r="V2633" t="s">
        <v>1387</v>
      </c>
      <c r="W2633">
        <v>3</v>
      </c>
      <c r="X2633" s="68">
        <v>42444</v>
      </c>
      <c r="Y2633" s="68">
        <v>36525</v>
      </c>
      <c r="Z2633">
        <v>0</v>
      </c>
      <c r="AA2633">
        <v>145</v>
      </c>
      <c r="AB2633" t="s">
        <v>747</v>
      </c>
      <c r="AE2633" t="s">
        <v>437</v>
      </c>
      <c r="AF2633">
        <v>30001</v>
      </c>
    </row>
    <row r="2634" spans="1:32" x14ac:dyDescent="0.25">
      <c r="A2634" t="s">
        <v>1123</v>
      </c>
      <c r="B2634" t="s">
        <v>747</v>
      </c>
      <c r="C2634" s="158" t="str">
        <f t="shared" si="41"/>
        <v>1162821</v>
      </c>
      <c r="D2634">
        <v>116282</v>
      </c>
      <c r="F2634">
        <v>12</v>
      </c>
      <c r="G2634">
        <v>720</v>
      </c>
      <c r="I2634">
        <v>1030464</v>
      </c>
      <c r="J2634">
        <v>1</v>
      </c>
      <c r="K2634">
        <v>0</v>
      </c>
      <c r="L2634">
        <v>1</v>
      </c>
      <c r="M2634">
        <v>0</v>
      </c>
      <c r="N2634">
        <v>9090043</v>
      </c>
      <c r="O2634">
        <v>1</v>
      </c>
      <c r="P2634" t="s">
        <v>1124</v>
      </c>
      <c r="Q2634">
        <v>1005</v>
      </c>
      <c r="R2634">
        <v>6</v>
      </c>
      <c r="S2634">
        <v>0</v>
      </c>
      <c r="T2634">
        <v>0</v>
      </c>
      <c r="V2634" t="s">
        <v>1387</v>
      </c>
      <c r="W2634">
        <v>3</v>
      </c>
      <c r="X2634" s="68">
        <v>42444</v>
      </c>
      <c r="Y2634" s="68">
        <v>36525</v>
      </c>
      <c r="Z2634">
        <v>0</v>
      </c>
      <c r="AA2634">
        <v>145</v>
      </c>
      <c r="AB2634" t="s">
        <v>747</v>
      </c>
      <c r="AE2634" t="s">
        <v>437</v>
      </c>
      <c r="AF2634">
        <v>30001</v>
      </c>
    </row>
    <row r="2635" spans="1:32" x14ac:dyDescent="0.25">
      <c r="A2635" t="s">
        <v>1123</v>
      </c>
      <c r="B2635" t="s">
        <v>747</v>
      </c>
      <c r="C2635" s="158" t="str">
        <f t="shared" si="41"/>
        <v>1162822</v>
      </c>
      <c r="D2635">
        <v>116282</v>
      </c>
      <c r="F2635">
        <v>12</v>
      </c>
      <c r="G2635">
        <v>890</v>
      </c>
      <c r="I2635">
        <v>1030465</v>
      </c>
      <c r="J2635">
        <v>1</v>
      </c>
      <c r="K2635">
        <v>0</v>
      </c>
      <c r="L2635">
        <v>1</v>
      </c>
      <c r="M2635">
        <v>0</v>
      </c>
      <c r="N2635">
        <v>9090043</v>
      </c>
      <c r="O2635">
        <v>2</v>
      </c>
      <c r="P2635" t="s">
        <v>1124</v>
      </c>
      <c r="Q2635">
        <v>1005</v>
      </c>
      <c r="R2635">
        <v>6</v>
      </c>
      <c r="S2635">
        <v>0</v>
      </c>
      <c r="T2635">
        <v>0</v>
      </c>
      <c r="V2635" t="s">
        <v>1387</v>
      </c>
      <c r="W2635">
        <v>3</v>
      </c>
      <c r="X2635" s="68">
        <v>42444</v>
      </c>
      <c r="Y2635" s="68">
        <v>36525</v>
      </c>
      <c r="Z2635">
        <v>0</v>
      </c>
      <c r="AA2635">
        <v>145</v>
      </c>
      <c r="AB2635" t="s">
        <v>747</v>
      </c>
      <c r="AE2635" t="s">
        <v>437</v>
      </c>
      <c r="AF2635">
        <v>30001</v>
      </c>
    </row>
    <row r="2636" spans="1:32" x14ac:dyDescent="0.25">
      <c r="A2636" t="s">
        <v>1123</v>
      </c>
      <c r="B2636" t="s">
        <v>747</v>
      </c>
      <c r="C2636" s="158" t="str">
        <f t="shared" si="41"/>
        <v>1162823</v>
      </c>
      <c r="D2636">
        <v>116282</v>
      </c>
      <c r="F2636">
        <v>12</v>
      </c>
      <c r="G2636">
        <v>1125</v>
      </c>
      <c r="I2636">
        <v>1030466</v>
      </c>
      <c r="J2636">
        <v>1</v>
      </c>
      <c r="K2636">
        <v>0</v>
      </c>
      <c r="L2636">
        <v>1</v>
      </c>
      <c r="M2636">
        <v>0</v>
      </c>
      <c r="N2636">
        <v>9090043</v>
      </c>
      <c r="O2636">
        <v>3</v>
      </c>
      <c r="P2636" t="s">
        <v>1124</v>
      </c>
      <c r="Q2636">
        <v>1005</v>
      </c>
      <c r="R2636">
        <v>6</v>
      </c>
      <c r="S2636">
        <v>0</v>
      </c>
      <c r="T2636">
        <v>0</v>
      </c>
      <c r="V2636" t="s">
        <v>1387</v>
      </c>
      <c r="W2636">
        <v>3</v>
      </c>
      <c r="X2636" s="68">
        <v>42444</v>
      </c>
      <c r="Y2636" s="68">
        <v>36525</v>
      </c>
      <c r="Z2636">
        <v>0</v>
      </c>
      <c r="AA2636">
        <v>145</v>
      </c>
      <c r="AB2636" t="s">
        <v>747</v>
      </c>
      <c r="AE2636" t="s">
        <v>437</v>
      </c>
      <c r="AF2636">
        <v>30001</v>
      </c>
    </row>
    <row r="2637" spans="1:32" x14ac:dyDescent="0.25">
      <c r="A2637" t="s">
        <v>1123</v>
      </c>
      <c r="B2637" t="s">
        <v>747</v>
      </c>
      <c r="C2637" s="158" t="str">
        <f t="shared" si="41"/>
        <v>1162824</v>
      </c>
      <c r="D2637">
        <v>116282</v>
      </c>
      <c r="F2637">
        <v>12</v>
      </c>
      <c r="G2637">
        <v>935</v>
      </c>
      <c r="I2637">
        <v>1030467</v>
      </c>
      <c r="J2637">
        <v>1</v>
      </c>
      <c r="K2637">
        <v>0</v>
      </c>
      <c r="L2637">
        <v>1</v>
      </c>
      <c r="M2637">
        <v>0</v>
      </c>
      <c r="N2637">
        <v>9090043</v>
      </c>
      <c r="O2637">
        <v>4</v>
      </c>
      <c r="P2637" t="s">
        <v>1124</v>
      </c>
      <c r="Q2637">
        <v>1005</v>
      </c>
      <c r="R2637">
        <v>6</v>
      </c>
      <c r="S2637">
        <v>0</v>
      </c>
      <c r="T2637">
        <v>0</v>
      </c>
      <c r="V2637" t="s">
        <v>1387</v>
      </c>
      <c r="W2637">
        <v>3</v>
      </c>
      <c r="X2637" s="68">
        <v>42444</v>
      </c>
      <c r="Y2637" s="68">
        <v>36525</v>
      </c>
      <c r="Z2637">
        <v>0</v>
      </c>
      <c r="AA2637">
        <v>145</v>
      </c>
      <c r="AB2637" t="s">
        <v>747</v>
      </c>
      <c r="AE2637" t="s">
        <v>437</v>
      </c>
      <c r="AF2637">
        <v>30001</v>
      </c>
    </row>
    <row r="2638" spans="1:32" x14ac:dyDescent="0.25">
      <c r="A2638" t="s">
        <v>1123</v>
      </c>
      <c r="B2638" t="s">
        <v>747</v>
      </c>
      <c r="C2638" s="158" t="str">
        <f t="shared" si="41"/>
        <v>1162825</v>
      </c>
      <c r="D2638">
        <v>116282</v>
      </c>
      <c r="F2638">
        <v>12</v>
      </c>
      <c r="G2638">
        <v>1185</v>
      </c>
      <c r="I2638">
        <v>1030468</v>
      </c>
      <c r="J2638">
        <v>1</v>
      </c>
      <c r="K2638">
        <v>0</v>
      </c>
      <c r="L2638">
        <v>1</v>
      </c>
      <c r="M2638">
        <v>0</v>
      </c>
      <c r="N2638">
        <v>9090043</v>
      </c>
      <c r="O2638">
        <v>5</v>
      </c>
      <c r="P2638" t="s">
        <v>1124</v>
      </c>
      <c r="Q2638">
        <v>1005</v>
      </c>
      <c r="R2638">
        <v>6</v>
      </c>
      <c r="S2638">
        <v>0</v>
      </c>
      <c r="T2638">
        <v>0</v>
      </c>
      <c r="V2638" t="s">
        <v>1387</v>
      </c>
      <c r="W2638">
        <v>3</v>
      </c>
      <c r="X2638" s="68">
        <v>42444</v>
      </c>
      <c r="Y2638" s="68">
        <v>36525</v>
      </c>
      <c r="Z2638">
        <v>0</v>
      </c>
      <c r="AA2638">
        <v>145</v>
      </c>
      <c r="AB2638" t="s">
        <v>747</v>
      </c>
      <c r="AE2638" t="s">
        <v>437</v>
      </c>
      <c r="AF2638">
        <v>30001</v>
      </c>
    </row>
    <row r="2639" spans="1:32" x14ac:dyDescent="0.25">
      <c r="A2639" t="s">
        <v>1125</v>
      </c>
      <c r="B2639" t="s">
        <v>747</v>
      </c>
      <c r="C2639" s="158" t="str">
        <f t="shared" si="41"/>
        <v>1162831</v>
      </c>
      <c r="D2639">
        <v>116283</v>
      </c>
      <c r="F2639">
        <v>12</v>
      </c>
      <c r="G2639">
        <v>1500</v>
      </c>
      <c r="I2639">
        <v>1030472</v>
      </c>
      <c r="J2639">
        <v>1</v>
      </c>
      <c r="K2639">
        <v>0</v>
      </c>
      <c r="L2639">
        <v>1</v>
      </c>
      <c r="M2639">
        <v>0</v>
      </c>
      <c r="N2639">
        <v>9090043</v>
      </c>
      <c r="O2639">
        <v>1</v>
      </c>
      <c r="P2639" t="s">
        <v>1126</v>
      </c>
      <c r="Q2639">
        <v>1005</v>
      </c>
      <c r="R2639">
        <v>6</v>
      </c>
      <c r="S2639">
        <v>0</v>
      </c>
      <c r="T2639">
        <v>0</v>
      </c>
      <c r="V2639" t="s">
        <v>1387</v>
      </c>
      <c r="W2639">
        <v>3</v>
      </c>
      <c r="X2639" s="68">
        <v>42444</v>
      </c>
      <c r="Y2639" s="68">
        <v>36525</v>
      </c>
      <c r="Z2639">
        <v>0</v>
      </c>
      <c r="AA2639">
        <v>145</v>
      </c>
      <c r="AB2639" t="s">
        <v>747</v>
      </c>
      <c r="AE2639" t="s">
        <v>437</v>
      </c>
      <c r="AF2639">
        <v>30001</v>
      </c>
    </row>
    <row r="2640" spans="1:32" x14ac:dyDescent="0.25">
      <c r="A2640" t="s">
        <v>1125</v>
      </c>
      <c r="B2640" t="s">
        <v>747</v>
      </c>
      <c r="C2640" s="158" t="str">
        <f t="shared" si="41"/>
        <v>1162832</v>
      </c>
      <c r="D2640">
        <v>116283</v>
      </c>
      <c r="F2640">
        <v>12</v>
      </c>
      <c r="G2640">
        <v>1800</v>
      </c>
      <c r="I2640">
        <v>1030473</v>
      </c>
      <c r="J2640">
        <v>1</v>
      </c>
      <c r="K2640">
        <v>0</v>
      </c>
      <c r="L2640">
        <v>1</v>
      </c>
      <c r="M2640">
        <v>0</v>
      </c>
      <c r="N2640">
        <v>9090043</v>
      </c>
      <c r="O2640">
        <v>2</v>
      </c>
      <c r="P2640" t="s">
        <v>1126</v>
      </c>
      <c r="Q2640">
        <v>1005</v>
      </c>
      <c r="R2640">
        <v>6</v>
      </c>
      <c r="S2640">
        <v>0</v>
      </c>
      <c r="T2640">
        <v>0</v>
      </c>
      <c r="V2640" t="s">
        <v>1387</v>
      </c>
      <c r="W2640">
        <v>3</v>
      </c>
      <c r="X2640" s="68">
        <v>42444</v>
      </c>
      <c r="Y2640" s="68">
        <v>36525</v>
      </c>
      <c r="Z2640">
        <v>0</v>
      </c>
      <c r="AA2640">
        <v>145</v>
      </c>
      <c r="AB2640" t="s">
        <v>747</v>
      </c>
      <c r="AE2640" t="s">
        <v>437</v>
      </c>
      <c r="AF2640">
        <v>30001</v>
      </c>
    </row>
    <row r="2641" spans="1:32" x14ac:dyDescent="0.25">
      <c r="A2641" t="s">
        <v>1125</v>
      </c>
      <c r="B2641" t="s">
        <v>747</v>
      </c>
      <c r="C2641" s="158" t="str">
        <f t="shared" si="41"/>
        <v>1162833</v>
      </c>
      <c r="D2641">
        <v>116283</v>
      </c>
      <c r="F2641">
        <v>12</v>
      </c>
      <c r="G2641">
        <v>2285</v>
      </c>
      <c r="I2641">
        <v>1030474</v>
      </c>
      <c r="J2641">
        <v>1</v>
      </c>
      <c r="K2641">
        <v>0</v>
      </c>
      <c r="L2641">
        <v>1</v>
      </c>
      <c r="M2641">
        <v>0</v>
      </c>
      <c r="N2641">
        <v>9090043</v>
      </c>
      <c r="O2641">
        <v>3</v>
      </c>
      <c r="P2641" t="s">
        <v>1126</v>
      </c>
      <c r="Q2641">
        <v>1005</v>
      </c>
      <c r="R2641">
        <v>6</v>
      </c>
      <c r="S2641">
        <v>0</v>
      </c>
      <c r="T2641">
        <v>0</v>
      </c>
      <c r="V2641" t="s">
        <v>1387</v>
      </c>
      <c r="W2641">
        <v>3</v>
      </c>
      <c r="X2641" s="68">
        <v>42444</v>
      </c>
      <c r="Y2641" s="68">
        <v>36525</v>
      </c>
      <c r="Z2641">
        <v>0</v>
      </c>
      <c r="AA2641">
        <v>145</v>
      </c>
      <c r="AB2641" t="s">
        <v>747</v>
      </c>
      <c r="AE2641" t="s">
        <v>437</v>
      </c>
      <c r="AF2641">
        <v>30001</v>
      </c>
    </row>
    <row r="2642" spans="1:32" x14ac:dyDescent="0.25">
      <c r="A2642" t="s">
        <v>1125</v>
      </c>
      <c r="B2642" t="s">
        <v>747</v>
      </c>
      <c r="C2642" s="158" t="str">
        <f t="shared" si="41"/>
        <v>1162834</v>
      </c>
      <c r="D2642">
        <v>116283</v>
      </c>
      <c r="F2642">
        <v>12</v>
      </c>
      <c r="G2642">
        <v>1890</v>
      </c>
      <c r="I2642">
        <v>1030475</v>
      </c>
      <c r="J2642">
        <v>1</v>
      </c>
      <c r="K2642">
        <v>0</v>
      </c>
      <c r="L2642">
        <v>1</v>
      </c>
      <c r="M2642">
        <v>0</v>
      </c>
      <c r="N2642">
        <v>9090043</v>
      </c>
      <c r="O2642">
        <v>4</v>
      </c>
      <c r="P2642" t="s">
        <v>1126</v>
      </c>
      <c r="Q2642">
        <v>1005</v>
      </c>
      <c r="R2642">
        <v>6</v>
      </c>
      <c r="S2642">
        <v>0</v>
      </c>
      <c r="T2642">
        <v>0</v>
      </c>
      <c r="V2642" t="s">
        <v>1387</v>
      </c>
      <c r="W2642">
        <v>3</v>
      </c>
      <c r="X2642" s="68">
        <v>42444</v>
      </c>
      <c r="Y2642" s="68">
        <v>36525</v>
      </c>
      <c r="Z2642">
        <v>0</v>
      </c>
      <c r="AA2642">
        <v>145</v>
      </c>
      <c r="AB2642" t="s">
        <v>747</v>
      </c>
      <c r="AE2642" t="s">
        <v>437</v>
      </c>
      <c r="AF2642">
        <v>30001</v>
      </c>
    </row>
    <row r="2643" spans="1:32" x14ac:dyDescent="0.25">
      <c r="A2643" t="s">
        <v>1125</v>
      </c>
      <c r="B2643" t="s">
        <v>747</v>
      </c>
      <c r="C2643" s="158" t="str">
        <f t="shared" si="41"/>
        <v>1162835</v>
      </c>
      <c r="D2643">
        <v>116283</v>
      </c>
      <c r="F2643">
        <v>12</v>
      </c>
      <c r="G2643">
        <v>2415</v>
      </c>
      <c r="I2643">
        <v>1030476</v>
      </c>
      <c r="J2643">
        <v>1</v>
      </c>
      <c r="K2643">
        <v>0</v>
      </c>
      <c r="L2643">
        <v>1</v>
      </c>
      <c r="M2643">
        <v>0</v>
      </c>
      <c r="N2643">
        <v>9090043</v>
      </c>
      <c r="O2643">
        <v>5</v>
      </c>
      <c r="P2643" t="s">
        <v>1126</v>
      </c>
      <c r="Q2643">
        <v>1005</v>
      </c>
      <c r="R2643">
        <v>6</v>
      </c>
      <c r="S2643">
        <v>0</v>
      </c>
      <c r="T2643">
        <v>0</v>
      </c>
      <c r="V2643" t="s">
        <v>1387</v>
      </c>
      <c r="W2643">
        <v>3</v>
      </c>
      <c r="X2643" s="68">
        <v>42444</v>
      </c>
      <c r="Y2643" s="68">
        <v>36525</v>
      </c>
      <c r="Z2643">
        <v>0</v>
      </c>
      <c r="AA2643">
        <v>145</v>
      </c>
      <c r="AB2643" t="s">
        <v>747</v>
      </c>
      <c r="AE2643" t="s">
        <v>437</v>
      </c>
      <c r="AF2643">
        <v>30001</v>
      </c>
    </row>
    <row r="2644" spans="1:32" x14ac:dyDescent="0.25">
      <c r="A2644" t="s">
        <v>1127</v>
      </c>
      <c r="B2644" t="s">
        <v>747</v>
      </c>
      <c r="C2644" s="158" t="str">
        <f t="shared" si="41"/>
        <v>1162841</v>
      </c>
      <c r="D2644">
        <v>116284</v>
      </c>
      <c r="F2644">
        <v>12</v>
      </c>
      <c r="G2644">
        <v>395</v>
      </c>
      <c r="I2644">
        <v>1030480</v>
      </c>
      <c r="J2644">
        <v>1</v>
      </c>
      <c r="K2644">
        <v>0</v>
      </c>
      <c r="L2644">
        <v>1</v>
      </c>
      <c r="M2644">
        <v>0</v>
      </c>
      <c r="N2644">
        <v>9090043</v>
      </c>
      <c r="O2644">
        <v>1</v>
      </c>
      <c r="P2644" t="s">
        <v>1128</v>
      </c>
      <c r="Q2644">
        <v>1005</v>
      </c>
      <c r="R2644">
        <v>6</v>
      </c>
      <c r="S2644">
        <v>0</v>
      </c>
      <c r="T2644">
        <v>0</v>
      </c>
      <c r="V2644" t="s">
        <v>1387</v>
      </c>
      <c r="W2644">
        <v>3</v>
      </c>
      <c r="X2644" s="68">
        <v>42444</v>
      </c>
      <c r="Y2644" s="68">
        <v>36525</v>
      </c>
      <c r="Z2644">
        <v>0</v>
      </c>
      <c r="AA2644">
        <v>145</v>
      </c>
      <c r="AB2644" t="s">
        <v>747</v>
      </c>
      <c r="AE2644" t="s">
        <v>437</v>
      </c>
      <c r="AF2644">
        <v>30001</v>
      </c>
    </row>
    <row r="2645" spans="1:32" x14ac:dyDescent="0.25">
      <c r="A2645" t="s">
        <v>1127</v>
      </c>
      <c r="B2645" t="s">
        <v>747</v>
      </c>
      <c r="C2645" s="158" t="str">
        <f t="shared" si="41"/>
        <v>1162842</v>
      </c>
      <c r="D2645">
        <v>116284</v>
      </c>
      <c r="F2645">
        <v>12</v>
      </c>
      <c r="G2645">
        <v>525</v>
      </c>
      <c r="I2645">
        <v>1030481</v>
      </c>
      <c r="J2645">
        <v>1</v>
      </c>
      <c r="K2645">
        <v>0</v>
      </c>
      <c r="L2645">
        <v>1</v>
      </c>
      <c r="M2645">
        <v>0</v>
      </c>
      <c r="N2645">
        <v>9090043</v>
      </c>
      <c r="O2645">
        <v>2</v>
      </c>
      <c r="P2645" t="s">
        <v>1128</v>
      </c>
      <c r="Q2645">
        <v>1005</v>
      </c>
      <c r="R2645">
        <v>6</v>
      </c>
      <c r="S2645">
        <v>0</v>
      </c>
      <c r="T2645">
        <v>0</v>
      </c>
      <c r="V2645" t="s">
        <v>1387</v>
      </c>
      <c r="W2645">
        <v>3</v>
      </c>
      <c r="X2645" s="68">
        <v>42444</v>
      </c>
      <c r="Y2645" s="68">
        <v>36525</v>
      </c>
      <c r="Z2645">
        <v>0</v>
      </c>
      <c r="AA2645">
        <v>145</v>
      </c>
      <c r="AB2645" t="s">
        <v>747</v>
      </c>
      <c r="AE2645" t="s">
        <v>437</v>
      </c>
      <c r="AF2645">
        <v>30001</v>
      </c>
    </row>
    <row r="2646" spans="1:32" x14ac:dyDescent="0.25">
      <c r="A2646" t="s">
        <v>1127</v>
      </c>
      <c r="B2646" t="s">
        <v>747</v>
      </c>
      <c r="C2646" s="158" t="str">
        <f t="shared" si="41"/>
        <v>1162843</v>
      </c>
      <c r="D2646">
        <v>116284</v>
      </c>
      <c r="F2646">
        <v>12</v>
      </c>
      <c r="G2646">
        <v>700</v>
      </c>
      <c r="I2646">
        <v>1030482</v>
      </c>
      <c r="J2646">
        <v>1</v>
      </c>
      <c r="K2646">
        <v>0</v>
      </c>
      <c r="L2646">
        <v>1</v>
      </c>
      <c r="M2646">
        <v>0</v>
      </c>
      <c r="N2646">
        <v>9090043</v>
      </c>
      <c r="O2646">
        <v>3</v>
      </c>
      <c r="P2646" t="s">
        <v>1128</v>
      </c>
      <c r="Q2646">
        <v>1005</v>
      </c>
      <c r="R2646">
        <v>6</v>
      </c>
      <c r="S2646">
        <v>0</v>
      </c>
      <c r="T2646">
        <v>0</v>
      </c>
      <c r="V2646" t="s">
        <v>1387</v>
      </c>
      <c r="W2646">
        <v>3</v>
      </c>
      <c r="X2646" s="68">
        <v>42444</v>
      </c>
      <c r="Y2646" s="68">
        <v>36525</v>
      </c>
      <c r="Z2646">
        <v>0</v>
      </c>
      <c r="AA2646">
        <v>145</v>
      </c>
      <c r="AB2646" t="s">
        <v>747</v>
      </c>
      <c r="AE2646" t="s">
        <v>437</v>
      </c>
      <c r="AF2646">
        <v>30001</v>
      </c>
    </row>
    <row r="2647" spans="1:32" x14ac:dyDescent="0.25">
      <c r="A2647" t="s">
        <v>1127</v>
      </c>
      <c r="B2647" t="s">
        <v>747</v>
      </c>
      <c r="C2647" s="158" t="str">
        <f t="shared" si="41"/>
        <v>1162844</v>
      </c>
      <c r="D2647">
        <v>116284</v>
      </c>
      <c r="F2647">
        <v>12</v>
      </c>
      <c r="G2647">
        <v>550</v>
      </c>
      <c r="I2647">
        <v>1030483</v>
      </c>
      <c r="J2647">
        <v>1</v>
      </c>
      <c r="K2647">
        <v>0</v>
      </c>
      <c r="L2647">
        <v>1</v>
      </c>
      <c r="M2647">
        <v>0</v>
      </c>
      <c r="N2647">
        <v>9090043</v>
      </c>
      <c r="O2647">
        <v>4</v>
      </c>
      <c r="P2647" t="s">
        <v>1128</v>
      </c>
      <c r="Q2647">
        <v>1005</v>
      </c>
      <c r="R2647">
        <v>6</v>
      </c>
      <c r="S2647">
        <v>0</v>
      </c>
      <c r="T2647">
        <v>0</v>
      </c>
      <c r="V2647" t="s">
        <v>1387</v>
      </c>
      <c r="W2647">
        <v>3</v>
      </c>
      <c r="X2647" s="68">
        <v>42444</v>
      </c>
      <c r="Y2647" s="68">
        <v>36525</v>
      </c>
      <c r="Z2647">
        <v>0</v>
      </c>
      <c r="AA2647">
        <v>145</v>
      </c>
      <c r="AB2647" t="s">
        <v>747</v>
      </c>
      <c r="AE2647" t="s">
        <v>437</v>
      </c>
      <c r="AF2647">
        <v>30001</v>
      </c>
    </row>
    <row r="2648" spans="1:32" x14ac:dyDescent="0.25">
      <c r="A2648" t="s">
        <v>1127</v>
      </c>
      <c r="B2648" t="s">
        <v>747</v>
      </c>
      <c r="C2648" s="158" t="str">
        <f t="shared" si="41"/>
        <v>1162845</v>
      </c>
      <c r="D2648">
        <v>116284</v>
      </c>
      <c r="F2648">
        <v>12</v>
      </c>
      <c r="G2648">
        <v>740</v>
      </c>
      <c r="I2648">
        <v>1030484</v>
      </c>
      <c r="J2648">
        <v>1</v>
      </c>
      <c r="K2648">
        <v>0</v>
      </c>
      <c r="L2648">
        <v>1</v>
      </c>
      <c r="M2648">
        <v>0</v>
      </c>
      <c r="N2648">
        <v>9090043</v>
      </c>
      <c r="O2648">
        <v>5</v>
      </c>
      <c r="P2648" t="s">
        <v>1128</v>
      </c>
      <c r="Q2648">
        <v>1005</v>
      </c>
      <c r="R2648">
        <v>6</v>
      </c>
      <c r="S2648">
        <v>0</v>
      </c>
      <c r="T2648">
        <v>0</v>
      </c>
      <c r="V2648" t="s">
        <v>1387</v>
      </c>
      <c r="W2648">
        <v>3</v>
      </c>
      <c r="X2648" s="68">
        <v>42444</v>
      </c>
      <c r="Y2648" s="68">
        <v>36525</v>
      </c>
      <c r="Z2648">
        <v>0</v>
      </c>
      <c r="AA2648">
        <v>145</v>
      </c>
      <c r="AB2648" t="s">
        <v>747</v>
      </c>
      <c r="AE2648" t="s">
        <v>437</v>
      </c>
      <c r="AF2648">
        <v>30001</v>
      </c>
    </row>
    <row r="2649" spans="1:32" x14ac:dyDescent="0.25">
      <c r="A2649" t="s">
        <v>1129</v>
      </c>
      <c r="B2649" t="s">
        <v>747</v>
      </c>
      <c r="C2649" s="158" t="str">
        <f t="shared" si="41"/>
        <v>1162854</v>
      </c>
      <c r="D2649">
        <v>116285</v>
      </c>
      <c r="F2649">
        <v>12</v>
      </c>
      <c r="G2649">
        <v>600</v>
      </c>
      <c r="I2649">
        <v>1030491</v>
      </c>
      <c r="J2649">
        <v>1</v>
      </c>
      <c r="K2649">
        <v>0</v>
      </c>
      <c r="L2649">
        <v>1</v>
      </c>
      <c r="M2649">
        <v>0</v>
      </c>
      <c r="N2649">
        <v>9090043</v>
      </c>
      <c r="O2649">
        <v>4</v>
      </c>
      <c r="P2649" t="s">
        <v>1130</v>
      </c>
      <c r="Q2649">
        <v>1005</v>
      </c>
      <c r="R2649">
        <v>6</v>
      </c>
      <c r="S2649">
        <v>0</v>
      </c>
      <c r="T2649">
        <v>0</v>
      </c>
      <c r="V2649" t="s">
        <v>1387</v>
      </c>
      <c r="W2649">
        <v>3</v>
      </c>
      <c r="X2649" s="68">
        <v>42444</v>
      </c>
      <c r="Y2649" s="68">
        <v>36525</v>
      </c>
      <c r="Z2649">
        <v>0</v>
      </c>
      <c r="AA2649">
        <v>145</v>
      </c>
      <c r="AB2649" t="s">
        <v>747</v>
      </c>
      <c r="AE2649" t="s">
        <v>437</v>
      </c>
      <c r="AF2649">
        <v>30001</v>
      </c>
    </row>
    <row r="2650" spans="1:32" x14ac:dyDescent="0.25">
      <c r="A2650" t="s">
        <v>1129</v>
      </c>
      <c r="B2650" t="s">
        <v>747</v>
      </c>
      <c r="C2650" s="158" t="str">
        <f t="shared" si="41"/>
        <v>1162855</v>
      </c>
      <c r="D2650">
        <v>116285</v>
      </c>
      <c r="F2650">
        <v>12</v>
      </c>
      <c r="G2650">
        <v>790</v>
      </c>
      <c r="I2650">
        <v>1030492</v>
      </c>
      <c r="J2650">
        <v>1</v>
      </c>
      <c r="K2650">
        <v>0</v>
      </c>
      <c r="L2650">
        <v>1</v>
      </c>
      <c r="M2650">
        <v>0</v>
      </c>
      <c r="N2650">
        <v>9090043</v>
      </c>
      <c r="O2650">
        <v>5</v>
      </c>
      <c r="P2650" t="s">
        <v>1130</v>
      </c>
      <c r="Q2650">
        <v>1005</v>
      </c>
      <c r="R2650">
        <v>6</v>
      </c>
      <c r="S2650">
        <v>0</v>
      </c>
      <c r="T2650">
        <v>0</v>
      </c>
      <c r="V2650" t="s">
        <v>1387</v>
      </c>
      <c r="W2650">
        <v>3</v>
      </c>
      <c r="X2650" s="68">
        <v>42444</v>
      </c>
      <c r="Y2650" s="68">
        <v>36525</v>
      </c>
      <c r="Z2650">
        <v>0</v>
      </c>
      <c r="AA2650">
        <v>145</v>
      </c>
      <c r="AB2650" t="s">
        <v>747</v>
      </c>
      <c r="AE2650" t="s">
        <v>437</v>
      </c>
      <c r="AF2650">
        <v>30001</v>
      </c>
    </row>
    <row r="2651" spans="1:32" x14ac:dyDescent="0.25">
      <c r="A2651" t="s">
        <v>1129</v>
      </c>
      <c r="B2651" t="s">
        <v>747</v>
      </c>
      <c r="C2651" s="158" t="str">
        <f t="shared" si="41"/>
        <v>1162851</v>
      </c>
      <c r="D2651">
        <v>116285</v>
      </c>
      <c r="F2651">
        <v>12</v>
      </c>
      <c r="G2651">
        <v>445</v>
      </c>
      <c r="I2651">
        <v>1030488</v>
      </c>
      <c r="J2651">
        <v>1</v>
      </c>
      <c r="K2651">
        <v>0</v>
      </c>
      <c r="L2651">
        <v>1</v>
      </c>
      <c r="M2651">
        <v>0</v>
      </c>
      <c r="N2651">
        <v>9090043</v>
      </c>
      <c r="O2651">
        <v>1</v>
      </c>
      <c r="P2651" t="s">
        <v>1130</v>
      </c>
      <c r="Q2651">
        <v>1005</v>
      </c>
      <c r="R2651">
        <v>6</v>
      </c>
      <c r="S2651">
        <v>0</v>
      </c>
      <c r="T2651">
        <v>0</v>
      </c>
      <c r="V2651" t="s">
        <v>1387</v>
      </c>
      <c r="W2651">
        <v>3</v>
      </c>
      <c r="X2651" s="68">
        <v>42444</v>
      </c>
      <c r="Y2651" s="68">
        <v>36525</v>
      </c>
      <c r="Z2651">
        <v>0</v>
      </c>
      <c r="AA2651">
        <v>145</v>
      </c>
      <c r="AB2651" t="s">
        <v>747</v>
      </c>
      <c r="AE2651" t="s">
        <v>437</v>
      </c>
      <c r="AF2651">
        <v>30001</v>
      </c>
    </row>
    <row r="2652" spans="1:32" x14ac:dyDescent="0.25">
      <c r="A2652" t="s">
        <v>1129</v>
      </c>
      <c r="B2652" t="s">
        <v>747</v>
      </c>
      <c r="C2652" s="158" t="str">
        <f t="shared" si="41"/>
        <v>1162852</v>
      </c>
      <c r="D2652">
        <v>116285</v>
      </c>
      <c r="F2652">
        <v>12</v>
      </c>
      <c r="G2652">
        <v>575</v>
      </c>
      <c r="I2652">
        <v>1030489</v>
      </c>
      <c r="J2652">
        <v>1</v>
      </c>
      <c r="K2652">
        <v>0</v>
      </c>
      <c r="L2652">
        <v>1</v>
      </c>
      <c r="M2652">
        <v>0</v>
      </c>
      <c r="N2652">
        <v>9090043</v>
      </c>
      <c r="O2652">
        <v>2</v>
      </c>
      <c r="P2652" t="s">
        <v>1130</v>
      </c>
      <c r="Q2652">
        <v>1005</v>
      </c>
      <c r="R2652">
        <v>6</v>
      </c>
      <c r="S2652">
        <v>0</v>
      </c>
      <c r="T2652">
        <v>0</v>
      </c>
      <c r="V2652" t="s">
        <v>1387</v>
      </c>
      <c r="W2652">
        <v>3</v>
      </c>
      <c r="X2652" s="68">
        <v>42444</v>
      </c>
      <c r="Y2652" s="68">
        <v>36525</v>
      </c>
      <c r="Z2652">
        <v>0</v>
      </c>
      <c r="AA2652">
        <v>145</v>
      </c>
      <c r="AB2652" t="s">
        <v>747</v>
      </c>
      <c r="AE2652" t="s">
        <v>437</v>
      </c>
      <c r="AF2652">
        <v>30001</v>
      </c>
    </row>
    <row r="2653" spans="1:32" x14ac:dyDescent="0.25">
      <c r="A2653" t="s">
        <v>1129</v>
      </c>
      <c r="B2653" t="s">
        <v>747</v>
      </c>
      <c r="C2653" s="158" t="str">
        <f t="shared" si="41"/>
        <v>1162853</v>
      </c>
      <c r="D2653">
        <v>116285</v>
      </c>
      <c r="F2653">
        <v>12</v>
      </c>
      <c r="G2653">
        <v>750</v>
      </c>
      <c r="I2653">
        <v>1030490</v>
      </c>
      <c r="J2653">
        <v>1</v>
      </c>
      <c r="K2653">
        <v>0</v>
      </c>
      <c r="L2653">
        <v>1</v>
      </c>
      <c r="M2653">
        <v>0</v>
      </c>
      <c r="N2653">
        <v>9090043</v>
      </c>
      <c r="O2653">
        <v>3</v>
      </c>
      <c r="P2653" t="s">
        <v>1130</v>
      </c>
      <c r="Q2653">
        <v>1005</v>
      </c>
      <c r="R2653">
        <v>6</v>
      </c>
      <c r="S2653">
        <v>0</v>
      </c>
      <c r="T2653">
        <v>0</v>
      </c>
      <c r="V2653" t="s">
        <v>1387</v>
      </c>
      <c r="W2653">
        <v>3</v>
      </c>
      <c r="X2653" s="68">
        <v>42444</v>
      </c>
      <c r="Y2653" s="68">
        <v>36525</v>
      </c>
      <c r="Z2653">
        <v>0</v>
      </c>
      <c r="AA2653">
        <v>145</v>
      </c>
      <c r="AB2653" t="s">
        <v>747</v>
      </c>
      <c r="AE2653" t="s">
        <v>437</v>
      </c>
      <c r="AF2653">
        <v>30001</v>
      </c>
    </row>
    <row r="2654" spans="1:32" x14ac:dyDescent="0.25">
      <c r="A2654" t="s">
        <v>1131</v>
      </c>
      <c r="B2654" t="s">
        <v>747</v>
      </c>
      <c r="C2654" s="158" t="str">
        <f t="shared" si="41"/>
        <v>1162861</v>
      </c>
      <c r="D2654">
        <v>116286</v>
      </c>
      <c r="F2654">
        <v>12</v>
      </c>
      <c r="G2654">
        <v>495</v>
      </c>
      <c r="I2654">
        <v>1030496</v>
      </c>
      <c r="J2654">
        <v>1</v>
      </c>
      <c r="K2654">
        <v>0</v>
      </c>
      <c r="L2654">
        <v>1</v>
      </c>
      <c r="M2654">
        <v>0</v>
      </c>
      <c r="N2654">
        <v>9090043</v>
      </c>
      <c r="O2654">
        <v>1</v>
      </c>
      <c r="P2654" t="s">
        <v>1132</v>
      </c>
      <c r="Q2654">
        <v>1005</v>
      </c>
      <c r="R2654">
        <v>6</v>
      </c>
      <c r="S2654">
        <v>0</v>
      </c>
      <c r="T2654">
        <v>0</v>
      </c>
      <c r="V2654" t="s">
        <v>1387</v>
      </c>
      <c r="W2654">
        <v>3</v>
      </c>
      <c r="X2654" s="68">
        <v>42444</v>
      </c>
      <c r="Y2654" s="68">
        <v>36525</v>
      </c>
      <c r="Z2654">
        <v>0</v>
      </c>
      <c r="AA2654">
        <v>145</v>
      </c>
      <c r="AB2654" t="s">
        <v>747</v>
      </c>
      <c r="AE2654" t="s">
        <v>437</v>
      </c>
      <c r="AF2654">
        <v>30001</v>
      </c>
    </row>
    <row r="2655" spans="1:32" x14ac:dyDescent="0.25">
      <c r="A2655" t="s">
        <v>1131</v>
      </c>
      <c r="B2655" t="s">
        <v>747</v>
      </c>
      <c r="C2655" s="158" t="str">
        <f t="shared" si="41"/>
        <v>1162862</v>
      </c>
      <c r="D2655">
        <v>116286</v>
      </c>
      <c r="F2655">
        <v>12</v>
      </c>
      <c r="G2655">
        <v>625</v>
      </c>
      <c r="I2655">
        <v>1030497</v>
      </c>
      <c r="J2655">
        <v>1</v>
      </c>
      <c r="K2655">
        <v>0</v>
      </c>
      <c r="L2655">
        <v>1</v>
      </c>
      <c r="M2655">
        <v>0</v>
      </c>
      <c r="N2655">
        <v>9090043</v>
      </c>
      <c r="O2655">
        <v>2</v>
      </c>
      <c r="P2655" t="s">
        <v>1132</v>
      </c>
      <c r="Q2655">
        <v>1005</v>
      </c>
      <c r="R2655">
        <v>6</v>
      </c>
      <c r="S2655">
        <v>0</v>
      </c>
      <c r="T2655">
        <v>0</v>
      </c>
      <c r="V2655" t="s">
        <v>1387</v>
      </c>
      <c r="W2655">
        <v>3</v>
      </c>
      <c r="X2655" s="68">
        <v>42444</v>
      </c>
      <c r="Y2655" s="68">
        <v>36525</v>
      </c>
      <c r="Z2655">
        <v>0</v>
      </c>
      <c r="AA2655">
        <v>145</v>
      </c>
      <c r="AB2655" t="s">
        <v>747</v>
      </c>
      <c r="AE2655" t="s">
        <v>437</v>
      </c>
      <c r="AF2655">
        <v>30001</v>
      </c>
    </row>
    <row r="2656" spans="1:32" x14ac:dyDescent="0.25">
      <c r="A2656" t="s">
        <v>1131</v>
      </c>
      <c r="B2656" t="s">
        <v>747</v>
      </c>
      <c r="C2656" s="158" t="str">
        <f t="shared" si="41"/>
        <v>1162863</v>
      </c>
      <c r="D2656">
        <v>116286</v>
      </c>
      <c r="F2656">
        <v>12</v>
      </c>
      <c r="G2656">
        <v>800</v>
      </c>
      <c r="I2656">
        <v>1030498</v>
      </c>
      <c r="J2656">
        <v>1</v>
      </c>
      <c r="K2656">
        <v>0</v>
      </c>
      <c r="L2656">
        <v>1</v>
      </c>
      <c r="M2656">
        <v>0</v>
      </c>
      <c r="N2656">
        <v>9090043</v>
      </c>
      <c r="O2656">
        <v>3</v>
      </c>
      <c r="P2656" t="s">
        <v>1132</v>
      </c>
      <c r="Q2656">
        <v>1005</v>
      </c>
      <c r="R2656">
        <v>6</v>
      </c>
      <c r="S2656">
        <v>0</v>
      </c>
      <c r="T2656">
        <v>0</v>
      </c>
      <c r="V2656" t="s">
        <v>1387</v>
      </c>
      <c r="W2656">
        <v>3</v>
      </c>
      <c r="X2656" s="68">
        <v>42444</v>
      </c>
      <c r="Y2656" s="68">
        <v>36525</v>
      </c>
      <c r="Z2656">
        <v>0</v>
      </c>
      <c r="AA2656">
        <v>145</v>
      </c>
      <c r="AB2656" t="s">
        <v>747</v>
      </c>
      <c r="AE2656" t="s">
        <v>437</v>
      </c>
      <c r="AF2656">
        <v>30001</v>
      </c>
    </row>
    <row r="2657" spans="1:32" x14ac:dyDescent="0.25">
      <c r="A2657" t="s">
        <v>1131</v>
      </c>
      <c r="B2657" t="s">
        <v>747</v>
      </c>
      <c r="C2657" s="158" t="str">
        <f t="shared" si="41"/>
        <v>1162864</v>
      </c>
      <c r="D2657">
        <v>116286</v>
      </c>
      <c r="F2657">
        <v>12</v>
      </c>
      <c r="G2657">
        <v>660</v>
      </c>
      <c r="I2657">
        <v>1030499</v>
      </c>
      <c r="J2657">
        <v>1</v>
      </c>
      <c r="K2657">
        <v>0</v>
      </c>
      <c r="L2657">
        <v>1</v>
      </c>
      <c r="M2657">
        <v>0</v>
      </c>
      <c r="N2657">
        <v>9090043</v>
      </c>
      <c r="O2657">
        <v>4</v>
      </c>
      <c r="P2657" t="s">
        <v>1132</v>
      </c>
      <c r="Q2657">
        <v>1005</v>
      </c>
      <c r="R2657">
        <v>6</v>
      </c>
      <c r="S2657">
        <v>0</v>
      </c>
      <c r="T2657">
        <v>0</v>
      </c>
      <c r="V2657" t="s">
        <v>1387</v>
      </c>
      <c r="W2657">
        <v>3</v>
      </c>
      <c r="X2657" s="68">
        <v>42444</v>
      </c>
      <c r="Y2657" s="68">
        <v>36525</v>
      </c>
      <c r="Z2657">
        <v>0</v>
      </c>
      <c r="AA2657">
        <v>145</v>
      </c>
      <c r="AB2657" t="s">
        <v>747</v>
      </c>
      <c r="AE2657" t="s">
        <v>437</v>
      </c>
      <c r="AF2657">
        <v>30001</v>
      </c>
    </row>
    <row r="2658" spans="1:32" x14ac:dyDescent="0.25">
      <c r="A2658" t="s">
        <v>1131</v>
      </c>
      <c r="B2658" t="s">
        <v>747</v>
      </c>
      <c r="C2658" s="158" t="str">
        <f t="shared" si="41"/>
        <v>1162865</v>
      </c>
      <c r="D2658">
        <v>116286</v>
      </c>
      <c r="F2658">
        <v>12</v>
      </c>
      <c r="G2658">
        <v>840</v>
      </c>
      <c r="I2658">
        <v>1030500</v>
      </c>
      <c r="J2658">
        <v>1</v>
      </c>
      <c r="K2658">
        <v>0</v>
      </c>
      <c r="L2658">
        <v>1</v>
      </c>
      <c r="M2658">
        <v>0</v>
      </c>
      <c r="N2658">
        <v>9090043</v>
      </c>
      <c r="O2658">
        <v>5</v>
      </c>
      <c r="P2658" t="s">
        <v>1132</v>
      </c>
      <c r="Q2658">
        <v>1005</v>
      </c>
      <c r="R2658">
        <v>6</v>
      </c>
      <c r="S2658">
        <v>0</v>
      </c>
      <c r="T2658">
        <v>0</v>
      </c>
      <c r="V2658" t="s">
        <v>1387</v>
      </c>
      <c r="W2658">
        <v>3</v>
      </c>
      <c r="X2658" s="68">
        <v>42444</v>
      </c>
      <c r="Y2658" s="68">
        <v>36525</v>
      </c>
      <c r="Z2658">
        <v>0</v>
      </c>
      <c r="AA2658">
        <v>145</v>
      </c>
      <c r="AB2658" t="s">
        <v>747</v>
      </c>
      <c r="AE2658" t="s">
        <v>437</v>
      </c>
      <c r="AF2658">
        <v>30001</v>
      </c>
    </row>
    <row r="2659" spans="1:32" x14ac:dyDescent="0.25">
      <c r="A2659" t="s">
        <v>1133</v>
      </c>
      <c r="B2659" t="s">
        <v>747</v>
      </c>
      <c r="C2659" s="158" t="str">
        <f t="shared" si="41"/>
        <v>1162871</v>
      </c>
      <c r="D2659">
        <v>116287</v>
      </c>
      <c r="F2659">
        <v>12</v>
      </c>
      <c r="G2659">
        <v>595</v>
      </c>
      <c r="I2659">
        <v>1030504</v>
      </c>
      <c r="J2659">
        <v>1</v>
      </c>
      <c r="K2659">
        <v>0</v>
      </c>
      <c r="L2659">
        <v>1</v>
      </c>
      <c r="M2659">
        <v>0</v>
      </c>
      <c r="N2659">
        <v>9090043</v>
      </c>
      <c r="O2659">
        <v>1</v>
      </c>
      <c r="P2659" t="s">
        <v>1134</v>
      </c>
      <c r="Q2659">
        <v>1005</v>
      </c>
      <c r="R2659">
        <v>6</v>
      </c>
      <c r="S2659">
        <v>0</v>
      </c>
      <c r="T2659">
        <v>0</v>
      </c>
      <c r="V2659" t="s">
        <v>1387</v>
      </c>
      <c r="W2659">
        <v>3</v>
      </c>
      <c r="X2659" s="68">
        <v>42444</v>
      </c>
      <c r="Y2659" s="68">
        <v>36525</v>
      </c>
      <c r="Z2659">
        <v>0</v>
      </c>
      <c r="AA2659">
        <v>145</v>
      </c>
      <c r="AB2659" t="s">
        <v>747</v>
      </c>
      <c r="AE2659" t="s">
        <v>437</v>
      </c>
      <c r="AF2659">
        <v>30001</v>
      </c>
    </row>
    <row r="2660" spans="1:32" x14ac:dyDescent="0.25">
      <c r="A2660" t="s">
        <v>1133</v>
      </c>
      <c r="B2660" t="s">
        <v>747</v>
      </c>
      <c r="C2660" s="158" t="str">
        <f t="shared" si="41"/>
        <v>1162872</v>
      </c>
      <c r="D2660">
        <v>116287</v>
      </c>
      <c r="F2660">
        <v>12</v>
      </c>
      <c r="G2660">
        <v>745</v>
      </c>
      <c r="I2660">
        <v>1030505</v>
      </c>
      <c r="J2660">
        <v>1</v>
      </c>
      <c r="K2660">
        <v>0</v>
      </c>
      <c r="L2660">
        <v>1</v>
      </c>
      <c r="M2660">
        <v>0</v>
      </c>
      <c r="N2660">
        <v>9090043</v>
      </c>
      <c r="O2660">
        <v>2</v>
      </c>
      <c r="P2660" t="s">
        <v>1134</v>
      </c>
      <c r="Q2660">
        <v>1005</v>
      </c>
      <c r="R2660">
        <v>6</v>
      </c>
      <c r="S2660">
        <v>0</v>
      </c>
      <c r="T2660">
        <v>0</v>
      </c>
      <c r="V2660" t="s">
        <v>1387</v>
      </c>
      <c r="W2660">
        <v>3</v>
      </c>
      <c r="X2660" s="68">
        <v>42444</v>
      </c>
      <c r="Y2660" s="68">
        <v>36525</v>
      </c>
      <c r="Z2660">
        <v>0</v>
      </c>
      <c r="AA2660">
        <v>145</v>
      </c>
      <c r="AB2660" t="s">
        <v>747</v>
      </c>
      <c r="AE2660" t="s">
        <v>437</v>
      </c>
      <c r="AF2660">
        <v>30001</v>
      </c>
    </row>
    <row r="2661" spans="1:32" x14ac:dyDescent="0.25">
      <c r="A2661" t="s">
        <v>1133</v>
      </c>
      <c r="B2661" t="s">
        <v>747</v>
      </c>
      <c r="C2661" s="158" t="str">
        <f t="shared" si="41"/>
        <v>1162873</v>
      </c>
      <c r="D2661">
        <v>116287</v>
      </c>
      <c r="F2661">
        <v>12</v>
      </c>
      <c r="G2661">
        <v>930</v>
      </c>
      <c r="I2661">
        <v>1030506</v>
      </c>
      <c r="J2661">
        <v>1</v>
      </c>
      <c r="K2661">
        <v>0</v>
      </c>
      <c r="L2661">
        <v>1</v>
      </c>
      <c r="M2661">
        <v>0</v>
      </c>
      <c r="N2661">
        <v>9090043</v>
      </c>
      <c r="O2661">
        <v>3</v>
      </c>
      <c r="P2661" t="s">
        <v>1134</v>
      </c>
      <c r="Q2661">
        <v>1005</v>
      </c>
      <c r="R2661">
        <v>6</v>
      </c>
      <c r="S2661">
        <v>0</v>
      </c>
      <c r="T2661">
        <v>0</v>
      </c>
      <c r="V2661" t="s">
        <v>1387</v>
      </c>
      <c r="W2661">
        <v>3</v>
      </c>
      <c r="X2661" s="68">
        <v>42444</v>
      </c>
      <c r="Y2661" s="68">
        <v>36525</v>
      </c>
      <c r="Z2661">
        <v>0</v>
      </c>
      <c r="AA2661">
        <v>145</v>
      </c>
      <c r="AB2661" t="s">
        <v>747</v>
      </c>
      <c r="AE2661" t="s">
        <v>437</v>
      </c>
      <c r="AF2661">
        <v>30001</v>
      </c>
    </row>
    <row r="2662" spans="1:32" x14ac:dyDescent="0.25">
      <c r="A2662" t="s">
        <v>1133</v>
      </c>
      <c r="B2662" t="s">
        <v>747</v>
      </c>
      <c r="C2662" s="158" t="str">
        <f t="shared" si="41"/>
        <v>1162874</v>
      </c>
      <c r="D2662">
        <v>116287</v>
      </c>
      <c r="F2662">
        <v>12</v>
      </c>
      <c r="G2662">
        <v>783</v>
      </c>
      <c r="I2662">
        <v>1030507</v>
      </c>
      <c r="J2662">
        <v>1</v>
      </c>
      <c r="K2662">
        <v>0</v>
      </c>
      <c r="L2662">
        <v>1</v>
      </c>
      <c r="M2662">
        <v>0</v>
      </c>
      <c r="N2662">
        <v>9090043</v>
      </c>
      <c r="O2662">
        <v>4</v>
      </c>
      <c r="P2662" t="s">
        <v>1134</v>
      </c>
      <c r="Q2662">
        <v>1005</v>
      </c>
      <c r="R2662">
        <v>6</v>
      </c>
      <c r="S2662">
        <v>0</v>
      </c>
      <c r="T2662">
        <v>0</v>
      </c>
      <c r="V2662" t="s">
        <v>1387</v>
      </c>
      <c r="W2662">
        <v>3</v>
      </c>
      <c r="X2662" s="68">
        <v>42444</v>
      </c>
      <c r="Y2662" s="68">
        <v>36525</v>
      </c>
      <c r="Z2662">
        <v>0</v>
      </c>
      <c r="AA2662">
        <v>145</v>
      </c>
      <c r="AB2662" t="s">
        <v>747</v>
      </c>
      <c r="AE2662" t="s">
        <v>437</v>
      </c>
      <c r="AF2662">
        <v>30001</v>
      </c>
    </row>
    <row r="2663" spans="1:32" x14ac:dyDescent="0.25">
      <c r="A2663" t="s">
        <v>1133</v>
      </c>
      <c r="B2663" t="s">
        <v>747</v>
      </c>
      <c r="C2663" s="158" t="str">
        <f t="shared" si="41"/>
        <v>1162875</v>
      </c>
      <c r="D2663">
        <v>116287</v>
      </c>
      <c r="F2663">
        <v>12</v>
      </c>
      <c r="G2663">
        <v>980</v>
      </c>
      <c r="I2663">
        <v>1030508</v>
      </c>
      <c r="J2663">
        <v>1</v>
      </c>
      <c r="K2663">
        <v>0</v>
      </c>
      <c r="L2663">
        <v>1</v>
      </c>
      <c r="M2663">
        <v>0</v>
      </c>
      <c r="N2663">
        <v>9090043</v>
      </c>
      <c r="O2663">
        <v>5</v>
      </c>
      <c r="P2663" t="s">
        <v>1134</v>
      </c>
      <c r="Q2663">
        <v>1005</v>
      </c>
      <c r="R2663">
        <v>6</v>
      </c>
      <c r="S2663">
        <v>0</v>
      </c>
      <c r="T2663">
        <v>0</v>
      </c>
      <c r="V2663" t="s">
        <v>1387</v>
      </c>
      <c r="W2663">
        <v>3</v>
      </c>
      <c r="X2663" s="68">
        <v>42444</v>
      </c>
      <c r="Y2663" s="68">
        <v>36525</v>
      </c>
      <c r="Z2663">
        <v>0</v>
      </c>
      <c r="AA2663">
        <v>145</v>
      </c>
      <c r="AB2663" t="s">
        <v>747</v>
      </c>
      <c r="AE2663" t="s">
        <v>437</v>
      </c>
      <c r="AF2663">
        <v>30001</v>
      </c>
    </row>
    <row r="2664" spans="1:32" x14ac:dyDescent="0.25">
      <c r="A2664" t="s">
        <v>1135</v>
      </c>
      <c r="B2664" t="s">
        <v>747</v>
      </c>
      <c r="C2664" s="158" t="str">
        <f t="shared" si="41"/>
        <v>1162881</v>
      </c>
      <c r="D2664">
        <v>116288</v>
      </c>
      <c r="F2664">
        <v>12</v>
      </c>
      <c r="G2664">
        <v>415</v>
      </c>
      <c r="I2664">
        <v>1030512</v>
      </c>
      <c r="J2664">
        <v>1</v>
      </c>
      <c r="K2664">
        <v>0</v>
      </c>
      <c r="L2664">
        <v>1</v>
      </c>
      <c r="M2664">
        <v>0</v>
      </c>
      <c r="N2664">
        <v>9090043</v>
      </c>
      <c r="O2664">
        <v>1</v>
      </c>
      <c r="P2664" t="s">
        <v>1136</v>
      </c>
      <c r="Q2664">
        <v>1005</v>
      </c>
      <c r="R2664">
        <v>6</v>
      </c>
      <c r="S2664">
        <v>0</v>
      </c>
      <c r="T2664">
        <v>0</v>
      </c>
      <c r="V2664" t="s">
        <v>1387</v>
      </c>
      <c r="W2664">
        <v>3</v>
      </c>
      <c r="X2664" s="68">
        <v>42444</v>
      </c>
      <c r="Y2664" s="68">
        <v>36525</v>
      </c>
      <c r="Z2664">
        <v>0</v>
      </c>
      <c r="AA2664">
        <v>145</v>
      </c>
      <c r="AB2664" t="s">
        <v>747</v>
      </c>
      <c r="AE2664" t="s">
        <v>437</v>
      </c>
      <c r="AF2664">
        <v>30001</v>
      </c>
    </row>
    <row r="2665" spans="1:32" x14ac:dyDescent="0.25">
      <c r="A2665" t="s">
        <v>1135</v>
      </c>
      <c r="B2665" t="s">
        <v>747</v>
      </c>
      <c r="C2665" s="158" t="str">
        <f t="shared" si="41"/>
        <v>1162882</v>
      </c>
      <c r="D2665">
        <v>116288</v>
      </c>
      <c r="F2665">
        <v>12</v>
      </c>
      <c r="G2665">
        <v>520</v>
      </c>
      <c r="I2665">
        <v>1030513</v>
      </c>
      <c r="J2665">
        <v>1</v>
      </c>
      <c r="K2665">
        <v>0</v>
      </c>
      <c r="L2665">
        <v>1</v>
      </c>
      <c r="M2665">
        <v>0</v>
      </c>
      <c r="N2665">
        <v>9090043</v>
      </c>
      <c r="O2665">
        <v>2</v>
      </c>
      <c r="P2665" t="s">
        <v>1136</v>
      </c>
      <c r="Q2665">
        <v>1005</v>
      </c>
      <c r="R2665">
        <v>6</v>
      </c>
      <c r="S2665">
        <v>0</v>
      </c>
      <c r="T2665">
        <v>0</v>
      </c>
      <c r="V2665" t="s">
        <v>1387</v>
      </c>
      <c r="W2665">
        <v>3</v>
      </c>
      <c r="X2665" s="68">
        <v>42444</v>
      </c>
      <c r="Y2665" s="68">
        <v>36525</v>
      </c>
      <c r="Z2665">
        <v>0</v>
      </c>
      <c r="AA2665">
        <v>145</v>
      </c>
      <c r="AB2665" t="s">
        <v>747</v>
      </c>
      <c r="AE2665" t="s">
        <v>437</v>
      </c>
      <c r="AF2665">
        <v>30001</v>
      </c>
    </row>
    <row r="2666" spans="1:32" x14ac:dyDescent="0.25">
      <c r="A2666" t="s">
        <v>1135</v>
      </c>
      <c r="B2666" t="s">
        <v>747</v>
      </c>
      <c r="C2666" s="158" t="str">
        <f t="shared" si="41"/>
        <v>1162883</v>
      </c>
      <c r="D2666">
        <v>116288</v>
      </c>
      <c r="F2666">
        <v>12</v>
      </c>
      <c r="G2666">
        <v>650</v>
      </c>
      <c r="I2666">
        <v>1030514</v>
      </c>
      <c r="J2666">
        <v>1</v>
      </c>
      <c r="K2666">
        <v>0</v>
      </c>
      <c r="L2666">
        <v>1</v>
      </c>
      <c r="M2666">
        <v>0</v>
      </c>
      <c r="N2666">
        <v>9090043</v>
      </c>
      <c r="O2666">
        <v>3</v>
      </c>
      <c r="P2666" t="s">
        <v>1136</v>
      </c>
      <c r="Q2666">
        <v>1005</v>
      </c>
      <c r="R2666">
        <v>6</v>
      </c>
      <c r="S2666">
        <v>0</v>
      </c>
      <c r="T2666">
        <v>0</v>
      </c>
      <c r="V2666" t="s">
        <v>1387</v>
      </c>
      <c r="W2666">
        <v>3</v>
      </c>
      <c r="X2666" s="68">
        <v>42444</v>
      </c>
      <c r="Y2666" s="68">
        <v>36525</v>
      </c>
      <c r="Z2666">
        <v>0</v>
      </c>
      <c r="AA2666">
        <v>145</v>
      </c>
      <c r="AB2666" t="s">
        <v>747</v>
      </c>
      <c r="AE2666" t="s">
        <v>437</v>
      </c>
      <c r="AF2666">
        <v>30001</v>
      </c>
    </row>
    <row r="2667" spans="1:32" x14ac:dyDescent="0.25">
      <c r="A2667" t="s">
        <v>1135</v>
      </c>
      <c r="B2667" t="s">
        <v>747</v>
      </c>
      <c r="C2667" s="158" t="str">
        <f t="shared" si="41"/>
        <v>1162884</v>
      </c>
      <c r="D2667">
        <v>116288</v>
      </c>
      <c r="F2667">
        <v>12</v>
      </c>
      <c r="G2667">
        <v>550</v>
      </c>
      <c r="I2667">
        <v>1030515</v>
      </c>
      <c r="J2667">
        <v>1</v>
      </c>
      <c r="K2667">
        <v>0</v>
      </c>
      <c r="L2667">
        <v>1</v>
      </c>
      <c r="M2667">
        <v>0</v>
      </c>
      <c r="N2667">
        <v>9090043</v>
      </c>
      <c r="O2667">
        <v>4</v>
      </c>
      <c r="P2667" t="s">
        <v>1136</v>
      </c>
      <c r="Q2667">
        <v>1005</v>
      </c>
      <c r="R2667">
        <v>6</v>
      </c>
      <c r="S2667">
        <v>0</v>
      </c>
      <c r="T2667">
        <v>0</v>
      </c>
      <c r="V2667" t="s">
        <v>1387</v>
      </c>
      <c r="W2667">
        <v>3</v>
      </c>
      <c r="X2667" s="68">
        <v>42444</v>
      </c>
      <c r="Y2667" s="68">
        <v>36525</v>
      </c>
      <c r="Z2667">
        <v>0</v>
      </c>
      <c r="AA2667">
        <v>145</v>
      </c>
      <c r="AB2667" t="s">
        <v>747</v>
      </c>
      <c r="AE2667" t="s">
        <v>437</v>
      </c>
      <c r="AF2667">
        <v>30001</v>
      </c>
    </row>
    <row r="2668" spans="1:32" x14ac:dyDescent="0.25">
      <c r="A2668" t="s">
        <v>1135</v>
      </c>
      <c r="B2668" t="s">
        <v>747</v>
      </c>
      <c r="C2668" s="158" t="str">
        <f t="shared" si="41"/>
        <v>1162885</v>
      </c>
      <c r="D2668">
        <v>116288</v>
      </c>
      <c r="F2668">
        <v>12</v>
      </c>
      <c r="G2668">
        <v>685</v>
      </c>
      <c r="I2668">
        <v>1030516</v>
      </c>
      <c r="J2668">
        <v>1</v>
      </c>
      <c r="K2668">
        <v>0</v>
      </c>
      <c r="L2668">
        <v>1</v>
      </c>
      <c r="M2668">
        <v>0</v>
      </c>
      <c r="N2668">
        <v>9090043</v>
      </c>
      <c r="O2668">
        <v>5</v>
      </c>
      <c r="P2668" t="s">
        <v>1136</v>
      </c>
      <c r="Q2668">
        <v>1005</v>
      </c>
      <c r="R2668">
        <v>6</v>
      </c>
      <c r="S2668">
        <v>0</v>
      </c>
      <c r="T2668">
        <v>0</v>
      </c>
      <c r="V2668" t="s">
        <v>1387</v>
      </c>
      <c r="W2668">
        <v>3</v>
      </c>
      <c r="X2668" s="68">
        <v>42444</v>
      </c>
      <c r="Y2668" s="68">
        <v>36525</v>
      </c>
      <c r="Z2668">
        <v>0</v>
      </c>
      <c r="AA2668">
        <v>145</v>
      </c>
      <c r="AB2668" t="s">
        <v>747</v>
      </c>
      <c r="AE2668" t="s">
        <v>437</v>
      </c>
      <c r="AF2668">
        <v>30001</v>
      </c>
    </row>
    <row r="2669" spans="1:32" x14ac:dyDescent="0.25">
      <c r="A2669" t="s">
        <v>1137</v>
      </c>
      <c r="B2669" t="s">
        <v>747</v>
      </c>
      <c r="C2669" s="158" t="str">
        <f t="shared" si="41"/>
        <v>1162891</v>
      </c>
      <c r="D2669">
        <v>116289</v>
      </c>
      <c r="F2669">
        <v>12</v>
      </c>
      <c r="G2669">
        <v>565</v>
      </c>
      <c r="I2669">
        <v>1030520</v>
      </c>
      <c r="J2669">
        <v>1</v>
      </c>
      <c r="K2669">
        <v>0</v>
      </c>
      <c r="L2669">
        <v>1</v>
      </c>
      <c r="M2669">
        <v>0</v>
      </c>
      <c r="N2669">
        <v>9090043</v>
      </c>
      <c r="O2669">
        <v>1</v>
      </c>
      <c r="P2669" t="s">
        <v>1138</v>
      </c>
      <c r="Q2669">
        <v>1005</v>
      </c>
      <c r="R2669">
        <v>6</v>
      </c>
      <c r="S2669">
        <v>0</v>
      </c>
      <c r="T2669">
        <v>0</v>
      </c>
      <c r="V2669" t="s">
        <v>1387</v>
      </c>
      <c r="W2669">
        <v>3</v>
      </c>
      <c r="X2669" s="68">
        <v>42444</v>
      </c>
      <c r="Y2669" s="68">
        <v>36525</v>
      </c>
      <c r="Z2669">
        <v>0</v>
      </c>
      <c r="AA2669">
        <v>145</v>
      </c>
      <c r="AB2669" t="s">
        <v>747</v>
      </c>
      <c r="AE2669" t="s">
        <v>437</v>
      </c>
      <c r="AF2669">
        <v>30001</v>
      </c>
    </row>
    <row r="2670" spans="1:32" x14ac:dyDescent="0.25">
      <c r="A2670" t="s">
        <v>1137</v>
      </c>
      <c r="B2670" t="s">
        <v>747</v>
      </c>
      <c r="C2670" s="158" t="str">
        <f t="shared" si="41"/>
        <v>1162892</v>
      </c>
      <c r="D2670">
        <v>116289</v>
      </c>
      <c r="F2670">
        <v>12</v>
      </c>
      <c r="G2670">
        <v>710</v>
      </c>
      <c r="I2670">
        <v>1030521</v>
      </c>
      <c r="J2670">
        <v>1</v>
      </c>
      <c r="K2670">
        <v>0</v>
      </c>
      <c r="L2670">
        <v>1</v>
      </c>
      <c r="M2670">
        <v>0</v>
      </c>
      <c r="N2670">
        <v>9090043</v>
      </c>
      <c r="O2670">
        <v>2</v>
      </c>
      <c r="P2670" t="s">
        <v>1138</v>
      </c>
      <c r="Q2670">
        <v>1005</v>
      </c>
      <c r="R2670">
        <v>6</v>
      </c>
      <c r="S2670">
        <v>0</v>
      </c>
      <c r="T2670">
        <v>0</v>
      </c>
      <c r="V2670" t="s">
        <v>1387</v>
      </c>
      <c r="W2670">
        <v>3</v>
      </c>
      <c r="X2670" s="68">
        <v>42444</v>
      </c>
      <c r="Y2670" s="68">
        <v>36525</v>
      </c>
      <c r="Z2670">
        <v>0</v>
      </c>
      <c r="AA2670">
        <v>145</v>
      </c>
      <c r="AB2670" t="s">
        <v>747</v>
      </c>
      <c r="AE2670" t="s">
        <v>437</v>
      </c>
      <c r="AF2670">
        <v>30001</v>
      </c>
    </row>
    <row r="2671" spans="1:32" x14ac:dyDescent="0.25">
      <c r="A2671" t="s">
        <v>1137</v>
      </c>
      <c r="B2671" t="s">
        <v>747</v>
      </c>
      <c r="C2671" s="158" t="str">
        <f t="shared" si="41"/>
        <v>1162893</v>
      </c>
      <c r="D2671">
        <v>116289</v>
      </c>
      <c r="F2671">
        <v>12</v>
      </c>
      <c r="G2671">
        <v>885</v>
      </c>
      <c r="I2671">
        <v>1030522</v>
      </c>
      <c r="J2671">
        <v>1</v>
      </c>
      <c r="K2671">
        <v>0</v>
      </c>
      <c r="L2671">
        <v>1</v>
      </c>
      <c r="M2671">
        <v>0</v>
      </c>
      <c r="N2671">
        <v>9090043</v>
      </c>
      <c r="O2671">
        <v>3</v>
      </c>
      <c r="P2671" t="s">
        <v>1138</v>
      </c>
      <c r="Q2671">
        <v>1005</v>
      </c>
      <c r="R2671">
        <v>6</v>
      </c>
      <c r="S2671">
        <v>0</v>
      </c>
      <c r="T2671">
        <v>0</v>
      </c>
      <c r="V2671" t="s">
        <v>1387</v>
      </c>
      <c r="W2671">
        <v>3</v>
      </c>
      <c r="X2671" s="68">
        <v>42444</v>
      </c>
      <c r="Y2671" s="68">
        <v>36525</v>
      </c>
      <c r="Z2671">
        <v>0</v>
      </c>
      <c r="AA2671">
        <v>145</v>
      </c>
      <c r="AB2671" t="s">
        <v>747</v>
      </c>
      <c r="AE2671" t="s">
        <v>437</v>
      </c>
      <c r="AF2671">
        <v>30001</v>
      </c>
    </row>
    <row r="2672" spans="1:32" x14ac:dyDescent="0.25">
      <c r="A2672" t="s">
        <v>1137</v>
      </c>
      <c r="B2672" t="s">
        <v>747</v>
      </c>
      <c r="C2672" s="158" t="str">
        <f t="shared" si="41"/>
        <v>1162894</v>
      </c>
      <c r="D2672">
        <v>116289</v>
      </c>
      <c r="F2672">
        <v>12</v>
      </c>
      <c r="G2672">
        <v>746</v>
      </c>
      <c r="I2672">
        <v>1030523</v>
      </c>
      <c r="J2672">
        <v>1</v>
      </c>
      <c r="K2672">
        <v>0</v>
      </c>
      <c r="L2672">
        <v>1</v>
      </c>
      <c r="M2672">
        <v>0</v>
      </c>
      <c r="N2672">
        <v>9090043</v>
      </c>
      <c r="O2672">
        <v>4</v>
      </c>
      <c r="P2672" t="s">
        <v>1138</v>
      </c>
      <c r="Q2672">
        <v>1005</v>
      </c>
      <c r="R2672">
        <v>6</v>
      </c>
      <c r="S2672">
        <v>0</v>
      </c>
      <c r="T2672">
        <v>0</v>
      </c>
      <c r="V2672" t="s">
        <v>1387</v>
      </c>
      <c r="W2672">
        <v>3</v>
      </c>
      <c r="X2672" s="68">
        <v>42444</v>
      </c>
      <c r="Y2672" s="68">
        <v>36525</v>
      </c>
      <c r="Z2672">
        <v>0</v>
      </c>
      <c r="AA2672">
        <v>145</v>
      </c>
      <c r="AB2672" t="s">
        <v>747</v>
      </c>
      <c r="AE2672" t="s">
        <v>437</v>
      </c>
      <c r="AF2672">
        <v>30001</v>
      </c>
    </row>
    <row r="2673" spans="1:32" x14ac:dyDescent="0.25">
      <c r="A2673" t="s">
        <v>1137</v>
      </c>
      <c r="B2673" t="s">
        <v>747</v>
      </c>
      <c r="C2673" s="158" t="str">
        <f t="shared" si="41"/>
        <v>1162895</v>
      </c>
      <c r="D2673">
        <v>116289</v>
      </c>
      <c r="F2673">
        <v>12</v>
      </c>
      <c r="G2673">
        <v>930</v>
      </c>
      <c r="I2673">
        <v>1030524</v>
      </c>
      <c r="J2673">
        <v>1</v>
      </c>
      <c r="K2673">
        <v>0</v>
      </c>
      <c r="L2673">
        <v>1</v>
      </c>
      <c r="M2673">
        <v>0</v>
      </c>
      <c r="N2673">
        <v>9090043</v>
      </c>
      <c r="O2673">
        <v>5</v>
      </c>
      <c r="P2673" t="s">
        <v>1138</v>
      </c>
      <c r="Q2673">
        <v>1005</v>
      </c>
      <c r="R2673">
        <v>6</v>
      </c>
      <c r="S2673">
        <v>0</v>
      </c>
      <c r="T2673">
        <v>0</v>
      </c>
      <c r="V2673" t="s">
        <v>1387</v>
      </c>
      <c r="W2673">
        <v>3</v>
      </c>
      <c r="X2673" s="68">
        <v>42444</v>
      </c>
      <c r="Y2673" s="68">
        <v>36525</v>
      </c>
      <c r="Z2673">
        <v>0</v>
      </c>
      <c r="AA2673">
        <v>145</v>
      </c>
      <c r="AB2673" t="s">
        <v>747</v>
      </c>
      <c r="AE2673" t="s">
        <v>437</v>
      </c>
      <c r="AF2673">
        <v>30001</v>
      </c>
    </row>
    <row r="2674" spans="1:32" x14ac:dyDescent="0.25">
      <c r="A2674" t="s">
        <v>1139</v>
      </c>
      <c r="B2674" t="s">
        <v>747</v>
      </c>
      <c r="C2674" s="158" t="str">
        <f t="shared" si="41"/>
        <v>1162901</v>
      </c>
      <c r="D2674">
        <v>116290</v>
      </c>
      <c r="F2674">
        <v>12</v>
      </c>
      <c r="G2674">
        <v>625</v>
      </c>
      <c r="I2674">
        <v>1030528</v>
      </c>
      <c r="J2674">
        <v>1</v>
      </c>
      <c r="K2674">
        <v>0</v>
      </c>
      <c r="L2674">
        <v>1</v>
      </c>
      <c r="M2674">
        <v>0</v>
      </c>
      <c r="N2674">
        <v>9090043</v>
      </c>
      <c r="O2674">
        <v>1</v>
      </c>
      <c r="P2674" t="s">
        <v>1140</v>
      </c>
      <c r="Q2674">
        <v>1005</v>
      </c>
      <c r="R2674">
        <v>6</v>
      </c>
      <c r="S2674">
        <v>0</v>
      </c>
      <c r="T2674">
        <v>0</v>
      </c>
      <c r="V2674" t="s">
        <v>1387</v>
      </c>
      <c r="W2674">
        <v>3</v>
      </c>
      <c r="X2674" s="68">
        <v>42444</v>
      </c>
      <c r="Y2674" s="68">
        <v>36525</v>
      </c>
      <c r="Z2674">
        <v>0</v>
      </c>
      <c r="AA2674">
        <v>145</v>
      </c>
      <c r="AB2674" t="s">
        <v>747</v>
      </c>
      <c r="AE2674" t="s">
        <v>437</v>
      </c>
      <c r="AF2674">
        <v>30001</v>
      </c>
    </row>
    <row r="2675" spans="1:32" x14ac:dyDescent="0.25">
      <c r="A2675" t="s">
        <v>1139</v>
      </c>
      <c r="B2675" t="s">
        <v>747</v>
      </c>
      <c r="C2675" s="158" t="str">
        <f t="shared" si="41"/>
        <v>1162902</v>
      </c>
      <c r="D2675">
        <v>116290</v>
      </c>
      <c r="F2675">
        <v>12</v>
      </c>
      <c r="G2675">
        <v>780</v>
      </c>
      <c r="I2675">
        <v>1030529</v>
      </c>
      <c r="J2675">
        <v>1</v>
      </c>
      <c r="K2675">
        <v>0</v>
      </c>
      <c r="L2675">
        <v>1</v>
      </c>
      <c r="M2675">
        <v>0</v>
      </c>
      <c r="N2675">
        <v>9090043</v>
      </c>
      <c r="O2675">
        <v>2</v>
      </c>
      <c r="P2675" t="s">
        <v>1140</v>
      </c>
      <c r="Q2675">
        <v>1005</v>
      </c>
      <c r="R2675">
        <v>6</v>
      </c>
      <c r="S2675">
        <v>0</v>
      </c>
      <c r="T2675">
        <v>0</v>
      </c>
      <c r="V2675" t="s">
        <v>1387</v>
      </c>
      <c r="W2675">
        <v>3</v>
      </c>
      <c r="X2675" s="68">
        <v>42444</v>
      </c>
      <c r="Y2675" s="68">
        <v>36525</v>
      </c>
      <c r="Z2675">
        <v>0</v>
      </c>
      <c r="AA2675">
        <v>145</v>
      </c>
      <c r="AB2675" t="s">
        <v>747</v>
      </c>
      <c r="AE2675" t="s">
        <v>437</v>
      </c>
      <c r="AF2675">
        <v>30001</v>
      </c>
    </row>
    <row r="2676" spans="1:32" x14ac:dyDescent="0.25">
      <c r="A2676" t="s">
        <v>1139</v>
      </c>
      <c r="B2676" t="s">
        <v>747</v>
      </c>
      <c r="C2676" s="158" t="str">
        <f t="shared" si="41"/>
        <v>1162903</v>
      </c>
      <c r="D2676">
        <v>116290</v>
      </c>
      <c r="F2676">
        <v>12</v>
      </c>
      <c r="G2676">
        <v>965</v>
      </c>
      <c r="I2676">
        <v>1030530</v>
      </c>
      <c r="J2676">
        <v>1</v>
      </c>
      <c r="K2676">
        <v>0</v>
      </c>
      <c r="L2676">
        <v>1</v>
      </c>
      <c r="M2676">
        <v>0</v>
      </c>
      <c r="N2676">
        <v>9090043</v>
      </c>
      <c r="O2676">
        <v>3</v>
      </c>
      <c r="P2676" t="s">
        <v>1140</v>
      </c>
      <c r="Q2676">
        <v>1005</v>
      </c>
      <c r="R2676">
        <v>6</v>
      </c>
      <c r="S2676">
        <v>0</v>
      </c>
      <c r="T2676">
        <v>0</v>
      </c>
      <c r="V2676" t="s">
        <v>1387</v>
      </c>
      <c r="W2676">
        <v>3</v>
      </c>
      <c r="X2676" s="68">
        <v>42444</v>
      </c>
      <c r="Y2676" s="68">
        <v>36525</v>
      </c>
      <c r="Z2676">
        <v>0</v>
      </c>
      <c r="AA2676">
        <v>145</v>
      </c>
      <c r="AB2676" t="s">
        <v>747</v>
      </c>
      <c r="AE2676" t="s">
        <v>437</v>
      </c>
      <c r="AF2676">
        <v>30001</v>
      </c>
    </row>
    <row r="2677" spans="1:32" x14ac:dyDescent="0.25">
      <c r="A2677" t="s">
        <v>1139</v>
      </c>
      <c r="B2677" t="s">
        <v>747</v>
      </c>
      <c r="C2677" s="158" t="str">
        <f t="shared" si="41"/>
        <v>1162904</v>
      </c>
      <c r="D2677">
        <v>116290</v>
      </c>
      <c r="F2677">
        <v>12</v>
      </c>
      <c r="G2677">
        <v>819</v>
      </c>
      <c r="I2677">
        <v>1030531</v>
      </c>
      <c r="J2677">
        <v>1</v>
      </c>
      <c r="K2677">
        <v>0</v>
      </c>
      <c r="L2677">
        <v>1</v>
      </c>
      <c r="M2677">
        <v>0</v>
      </c>
      <c r="N2677">
        <v>9090043</v>
      </c>
      <c r="O2677">
        <v>4</v>
      </c>
      <c r="P2677" t="s">
        <v>1140</v>
      </c>
      <c r="Q2677">
        <v>1005</v>
      </c>
      <c r="R2677">
        <v>6</v>
      </c>
      <c r="S2677">
        <v>0</v>
      </c>
      <c r="T2677">
        <v>0</v>
      </c>
      <c r="V2677" t="s">
        <v>1387</v>
      </c>
      <c r="W2677">
        <v>3</v>
      </c>
      <c r="X2677" s="68">
        <v>42444</v>
      </c>
      <c r="Y2677" s="68">
        <v>36525</v>
      </c>
      <c r="Z2677">
        <v>0</v>
      </c>
      <c r="AA2677">
        <v>145</v>
      </c>
      <c r="AB2677" t="s">
        <v>747</v>
      </c>
      <c r="AE2677" t="s">
        <v>437</v>
      </c>
      <c r="AF2677">
        <v>30001</v>
      </c>
    </row>
    <row r="2678" spans="1:32" x14ac:dyDescent="0.25">
      <c r="A2678" t="s">
        <v>1139</v>
      </c>
      <c r="B2678" t="s">
        <v>747</v>
      </c>
      <c r="C2678" s="158" t="str">
        <f t="shared" si="41"/>
        <v>1162905</v>
      </c>
      <c r="D2678">
        <v>116290</v>
      </c>
      <c r="F2678">
        <v>12</v>
      </c>
      <c r="G2678">
        <v>1015</v>
      </c>
      <c r="I2678">
        <v>1030532</v>
      </c>
      <c r="J2678">
        <v>1</v>
      </c>
      <c r="K2678">
        <v>0</v>
      </c>
      <c r="L2678">
        <v>1</v>
      </c>
      <c r="M2678">
        <v>0</v>
      </c>
      <c r="N2678">
        <v>9090043</v>
      </c>
      <c r="O2678">
        <v>5</v>
      </c>
      <c r="P2678" t="s">
        <v>1140</v>
      </c>
      <c r="Q2678">
        <v>1005</v>
      </c>
      <c r="R2678">
        <v>6</v>
      </c>
      <c r="S2678">
        <v>0</v>
      </c>
      <c r="T2678">
        <v>0</v>
      </c>
      <c r="V2678" t="s">
        <v>1387</v>
      </c>
      <c r="W2678">
        <v>3</v>
      </c>
      <c r="X2678" s="68">
        <v>42444</v>
      </c>
      <c r="Y2678" s="68">
        <v>36525</v>
      </c>
      <c r="Z2678">
        <v>0</v>
      </c>
      <c r="AA2678">
        <v>145</v>
      </c>
      <c r="AB2678" t="s">
        <v>747</v>
      </c>
      <c r="AE2678" t="s">
        <v>437</v>
      </c>
      <c r="AF2678">
        <v>30001</v>
      </c>
    </row>
    <row r="2679" spans="1:32" x14ac:dyDescent="0.25">
      <c r="A2679" t="s">
        <v>1141</v>
      </c>
      <c r="B2679" t="s">
        <v>747</v>
      </c>
      <c r="C2679" s="158" t="str">
        <f t="shared" si="41"/>
        <v>1162911</v>
      </c>
      <c r="D2679">
        <v>116291</v>
      </c>
      <c r="F2679">
        <v>12</v>
      </c>
      <c r="G2679">
        <v>720</v>
      </c>
      <c r="I2679">
        <v>1030536</v>
      </c>
      <c r="J2679">
        <v>1</v>
      </c>
      <c r="K2679">
        <v>0</v>
      </c>
      <c r="L2679">
        <v>1</v>
      </c>
      <c r="M2679">
        <v>0</v>
      </c>
      <c r="N2679">
        <v>9090043</v>
      </c>
      <c r="O2679">
        <v>1</v>
      </c>
      <c r="P2679" t="s">
        <v>1142</v>
      </c>
      <c r="Q2679">
        <v>1005</v>
      </c>
      <c r="R2679">
        <v>6</v>
      </c>
      <c r="S2679">
        <v>0</v>
      </c>
      <c r="T2679">
        <v>0</v>
      </c>
      <c r="V2679" t="s">
        <v>1387</v>
      </c>
      <c r="W2679">
        <v>3</v>
      </c>
      <c r="X2679" s="68">
        <v>42444</v>
      </c>
      <c r="Y2679" s="68">
        <v>36525</v>
      </c>
      <c r="Z2679">
        <v>0</v>
      </c>
      <c r="AA2679">
        <v>145</v>
      </c>
      <c r="AB2679" t="s">
        <v>747</v>
      </c>
      <c r="AE2679" t="s">
        <v>437</v>
      </c>
      <c r="AF2679">
        <v>30001</v>
      </c>
    </row>
    <row r="2680" spans="1:32" x14ac:dyDescent="0.25">
      <c r="A2680" t="s">
        <v>1141</v>
      </c>
      <c r="B2680" t="s">
        <v>747</v>
      </c>
      <c r="C2680" s="158" t="str">
        <f t="shared" si="41"/>
        <v>1162912</v>
      </c>
      <c r="D2680">
        <v>116291</v>
      </c>
      <c r="F2680">
        <v>12</v>
      </c>
      <c r="G2680">
        <v>890</v>
      </c>
      <c r="I2680">
        <v>1030537</v>
      </c>
      <c r="J2680">
        <v>1</v>
      </c>
      <c r="K2680">
        <v>0</v>
      </c>
      <c r="L2680">
        <v>1</v>
      </c>
      <c r="M2680">
        <v>0</v>
      </c>
      <c r="N2680">
        <v>9090043</v>
      </c>
      <c r="O2680">
        <v>2</v>
      </c>
      <c r="P2680" t="s">
        <v>1142</v>
      </c>
      <c r="Q2680">
        <v>1005</v>
      </c>
      <c r="R2680">
        <v>6</v>
      </c>
      <c r="S2680">
        <v>0</v>
      </c>
      <c r="T2680">
        <v>0</v>
      </c>
      <c r="V2680" t="s">
        <v>1387</v>
      </c>
      <c r="W2680">
        <v>3</v>
      </c>
      <c r="X2680" s="68">
        <v>42444</v>
      </c>
      <c r="Y2680" s="68">
        <v>36525</v>
      </c>
      <c r="Z2680">
        <v>0</v>
      </c>
      <c r="AA2680">
        <v>145</v>
      </c>
      <c r="AB2680" t="s">
        <v>747</v>
      </c>
      <c r="AE2680" t="s">
        <v>437</v>
      </c>
      <c r="AF2680">
        <v>30001</v>
      </c>
    </row>
    <row r="2681" spans="1:32" x14ac:dyDescent="0.25">
      <c r="A2681" t="s">
        <v>1141</v>
      </c>
      <c r="B2681" t="s">
        <v>747</v>
      </c>
      <c r="C2681" s="158" t="str">
        <f t="shared" si="41"/>
        <v>1162913</v>
      </c>
      <c r="D2681">
        <v>116291</v>
      </c>
      <c r="F2681">
        <v>12</v>
      </c>
      <c r="G2681">
        <v>1125</v>
      </c>
      <c r="I2681">
        <v>1030538</v>
      </c>
      <c r="J2681">
        <v>1</v>
      </c>
      <c r="K2681">
        <v>0</v>
      </c>
      <c r="L2681">
        <v>1</v>
      </c>
      <c r="M2681">
        <v>0</v>
      </c>
      <c r="N2681">
        <v>9090043</v>
      </c>
      <c r="O2681">
        <v>3</v>
      </c>
      <c r="P2681" t="s">
        <v>1142</v>
      </c>
      <c r="Q2681">
        <v>1005</v>
      </c>
      <c r="R2681">
        <v>6</v>
      </c>
      <c r="S2681">
        <v>0</v>
      </c>
      <c r="T2681">
        <v>0</v>
      </c>
      <c r="V2681" t="s">
        <v>1387</v>
      </c>
      <c r="W2681">
        <v>3</v>
      </c>
      <c r="X2681" s="68">
        <v>42444</v>
      </c>
      <c r="Y2681" s="68">
        <v>36525</v>
      </c>
      <c r="Z2681">
        <v>0</v>
      </c>
      <c r="AA2681">
        <v>145</v>
      </c>
      <c r="AB2681" t="s">
        <v>747</v>
      </c>
      <c r="AE2681" t="s">
        <v>437</v>
      </c>
      <c r="AF2681">
        <v>30001</v>
      </c>
    </row>
    <row r="2682" spans="1:32" x14ac:dyDescent="0.25">
      <c r="A2682" t="s">
        <v>1141</v>
      </c>
      <c r="B2682" t="s">
        <v>747</v>
      </c>
      <c r="C2682" s="158" t="str">
        <f t="shared" si="41"/>
        <v>1162914</v>
      </c>
      <c r="D2682">
        <v>116291</v>
      </c>
      <c r="F2682">
        <v>12</v>
      </c>
      <c r="G2682">
        <v>935</v>
      </c>
      <c r="I2682">
        <v>1030539</v>
      </c>
      <c r="J2682">
        <v>1</v>
      </c>
      <c r="K2682">
        <v>0</v>
      </c>
      <c r="L2682">
        <v>1</v>
      </c>
      <c r="M2682">
        <v>0</v>
      </c>
      <c r="N2682">
        <v>9090043</v>
      </c>
      <c r="O2682">
        <v>4</v>
      </c>
      <c r="P2682" t="s">
        <v>1142</v>
      </c>
      <c r="Q2682">
        <v>1005</v>
      </c>
      <c r="R2682">
        <v>6</v>
      </c>
      <c r="S2682">
        <v>0</v>
      </c>
      <c r="T2682">
        <v>0</v>
      </c>
      <c r="V2682" t="s">
        <v>1387</v>
      </c>
      <c r="W2682">
        <v>3</v>
      </c>
      <c r="X2682" s="68">
        <v>42444</v>
      </c>
      <c r="Y2682" s="68">
        <v>36525</v>
      </c>
      <c r="Z2682">
        <v>0</v>
      </c>
      <c r="AA2682">
        <v>145</v>
      </c>
      <c r="AB2682" t="s">
        <v>747</v>
      </c>
      <c r="AE2682" t="s">
        <v>437</v>
      </c>
      <c r="AF2682">
        <v>30001</v>
      </c>
    </row>
    <row r="2683" spans="1:32" x14ac:dyDescent="0.25">
      <c r="A2683" t="s">
        <v>1141</v>
      </c>
      <c r="B2683" t="s">
        <v>747</v>
      </c>
      <c r="C2683" s="158" t="str">
        <f t="shared" si="41"/>
        <v>1162915</v>
      </c>
      <c r="D2683">
        <v>116291</v>
      </c>
      <c r="F2683">
        <v>12</v>
      </c>
      <c r="G2683">
        <v>1185</v>
      </c>
      <c r="I2683">
        <v>1030540</v>
      </c>
      <c r="J2683">
        <v>1</v>
      </c>
      <c r="K2683">
        <v>0</v>
      </c>
      <c r="L2683">
        <v>1</v>
      </c>
      <c r="M2683">
        <v>0</v>
      </c>
      <c r="N2683">
        <v>9090043</v>
      </c>
      <c r="O2683">
        <v>5</v>
      </c>
      <c r="P2683" t="s">
        <v>1142</v>
      </c>
      <c r="Q2683">
        <v>1005</v>
      </c>
      <c r="R2683">
        <v>6</v>
      </c>
      <c r="S2683">
        <v>0</v>
      </c>
      <c r="T2683">
        <v>0</v>
      </c>
      <c r="V2683" t="s">
        <v>1387</v>
      </c>
      <c r="W2683">
        <v>3</v>
      </c>
      <c r="X2683" s="68">
        <v>42444</v>
      </c>
      <c r="Y2683" s="68">
        <v>36525</v>
      </c>
      <c r="Z2683">
        <v>0</v>
      </c>
      <c r="AA2683">
        <v>145</v>
      </c>
      <c r="AB2683" t="s">
        <v>747</v>
      </c>
      <c r="AE2683" t="s">
        <v>437</v>
      </c>
      <c r="AF2683">
        <v>30001</v>
      </c>
    </row>
    <row r="2684" spans="1:32" x14ac:dyDescent="0.25">
      <c r="A2684" t="s">
        <v>1143</v>
      </c>
      <c r="B2684" t="s">
        <v>747</v>
      </c>
      <c r="C2684" s="158" t="str">
        <f t="shared" si="41"/>
        <v>1162921</v>
      </c>
      <c r="D2684">
        <v>116292</v>
      </c>
      <c r="F2684">
        <v>12</v>
      </c>
      <c r="G2684">
        <v>1500</v>
      </c>
      <c r="I2684">
        <v>1030544</v>
      </c>
      <c r="J2684">
        <v>1</v>
      </c>
      <c r="K2684">
        <v>0</v>
      </c>
      <c r="L2684">
        <v>1</v>
      </c>
      <c r="M2684">
        <v>0</v>
      </c>
      <c r="N2684">
        <v>9090043</v>
      </c>
      <c r="O2684">
        <v>1</v>
      </c>
      <c r="P2684" t="s">
        <v>1144</v>
      </c>
      <c r="Q2684">
        <v>1005</v>
      </c>
      <c r="R2684">
        <v>6</v>
      </c>
      <c r="S2684">
        <v>0</v>
      </c>
      <c r="T2684">
        <v>0</v>
      </c>
      <c r="V2684" t="s">
        <v>1387</v>
      </c>
      <c r="W2684">
        <v>3</v>
      </c>
      <c r="X2684" s="68">
        <v>42444</v>
      </c>
      <c r="Y2684" s="68">
        <v>36525</v>
      </c>
      <c r="Z2684">
        <v>0</v>
      </c>
      <c r="AA2684">
        <v>145</v>
      </c>
      <c r="AB2684" t="s">
        <v>747</v>
      </c>
      <c r="AE2684" t="s">
        <v>437</v>
      </c>
      <c r="AF2684">
        <v>30001</v>
      </c>
    </row>
    <row r="2685" spans="1:32" x14ac:dyDescent="0.25">
      <c r="A2685" t="s">
        <v>1143</v>
      </c>
      <c r="B2685" t="s">
        <v>747</v>
      </c>
      <c r="C2685" s="158" t="str">
        <f t="shared" si="41"/>
        <v>1162922</v>
      </c>
      <c r="D2685">
        <v>116292</v>
      </c>
      <c r="F2685">
        <v>12</v>
      </c>
      <c r="G2685">
        <v>1800</v>
      </c>
      <c r="I2685">
        <v>1030545</v>
      </c>
      <c r="J2685">
        <v>1</v>
      </c>
      <c r="K2685">
        <v>0</v>
      </c>
      <c r="L2685">
        <v>1</v>
      </c>
      <c r="M2685">
        <v>0</v>
      </c>
      <c r="N2685">
        <v>9090043</v>
      </c>
      <c r="O2685">
        <v>2</v>
      </c>
      <c r="P2685" t="s">
        <v>1144</v>
      </c>
      <c r="Q2685">
        <v>1005</v>
      </c>
      <c r="R2685">
        <v>6</v>
      </c>
      <c r="S2685">
        <v>0</v>
      </c>
      <c r="T2685">
        <v>0</v>
      </c>
      <c r="V2685" t="s">
        <v>1387</v>
      </c>
      <c r="W2685">
        <v>3</v>
      </c>
      <c r="X2685" s="68">
        <v>42444</v>
      </c>
      <c r="Y2685" s="68">
        <v>36525</v>
      </c>
      <c r="Z2685">
        <v>0</v>
      </c>
      <c r="AA2685">
        <v>145</v>
      </c>
      <c r="AB2685" t="s">
        <v>747</v>
      </c>
      <c r="AE2685" t="s">
        <v>437</v>
      </c>
      <c r="AF2685">
        <v>30001</v>
      </c>
    </row>
    <row r="2686" spans="1:32" x14ac:dyDescent="0.25">
      <c r="A2686" t="s">
        <v>1143</v>
      </c>
      <c r="B2686" t="s">
        <v>747</v>
      </c>
      <c r="C2686" s="158" t="str">
        <f t="shared" si="41"/>
        <v>1162923</v>
      </c>
      <c r="D2686">
        <v>116292</v>
      </c>
      <c r="F2686">
        <v>12</v>
      </c>
      <c r="G2686">
        <v>2285</v>
      </c>
      <c r="I2686">
        <v>1030546</v>
      </c>
      <c r="J2686">
        <v>1</v>
      </c>
      <c r="K2686">
        <v>0</v>
      </c>
      <c r="L2686">
        <v>1</v>
      </c>
      <c r="M2686">
        <v>0</v>
      </c>
      <c r="N2686">
        <v>9090043</v>
      </c>
      <c r="O2686">
        <v>3</v>
      </c>
      <c r="P2686" t="s">
        <v>1144</v>
      </c>
      <c r="Q2686">
        <v>1005</v>
      </c>
      <c r="R2686">
        <v>6</v>
      </c>
      <c r="S2686">
        <v>0</v>
      </c>
      <c r="T2686">
        <v>0</v>
      </c>
      <c r="V2686" t="s">
        <v>1387</v>
      </c>
      <c r="W2686">
        <v>3</v>
      </c>
      <c r="X2686" s="68">
        <v>42444</v>
      </c>
      <c r="Y2686" s="68">
        <v>36525</v>
      </c>
      <c r="Z2686">
        <v>0</v>
      </c>
      <c r="AA2686">
        <v>145</v>
      </c>
      <c r="AB2686" t="s">
        <v>747</v>
      </c>
      <c r="AE2686" t="s">
        <v>437</v>
      </c>
      <c r="AF2686">
        <v>30001</v>
      </c>
    </row>
    <row r="2687" spans="1:32" x14ac:dyDescent="0.25">
      <c r="A2687" t="s">
        <v>1143</v>
      </c>
      <c r="B2687" t="s">
        <v>747</v>
      </c>
      <c r="C2687" s="158" t="str">
        <f t="shared" si="41"/>
        <v>1162924</v>
      </c>
      <c r="D2687">
        <v>116292</v>
      </c>
      <c r="F2687">
        <v>12</v>
      </c>
      <c r="G2687">
        <v>1890</v>
      </c>
      <c r="I2687">
        <v>1030547</v>
      </c>
      <c r="J2687">
        <v>1</v>
      </c>
      <c r="K2687">
        <v>0</v>
      </c>
      <c r="L2687">
        <v>1</v>
      </c>
      <c r="M2687">
        <v>0</v>
      </c>
      <c r="N2687">
        <v>9090043</v>
      </c>
      <c r="O2687">
        <v>4</v>
      </c>
      <c r="P2687" t="s">
        <v>1144</v>
      </c>
      <c r="Q2687">
        <v>1005</v>
      </c>
      <c r="R2687">
        <v>6</v>
      </c>
      <c r="S2687">
        <v>0</v>
      </c>
      <c r="T2687">
        <v>0</v>
      </c>
      <c r="V2687" t="s">
        <v>1387</v>
      </c>
      <c r="W2687">
        <v>3</v>
      </c>
      <c r="X2687" s="68">
        <v>42444</v>
      </c>
      <c r="Y2687" s="68">
        <v>36525</v>
      </c>
      <c r="Z2687">
        <v>0</v>
      </c>
      <c r="AA2687">
        <v>145</v>
      </c>
      <c r="AB2687" t="s">
        <v>747</v>
      </c>
      <c r="AE2687" t="s">
        <v>437</v>
      </c>
      <c r="AF2687">
        <v>30001</v>
      </c>
    </row>
    <row r="2688" spans="1:32" x14ac:dyDescent="0.25">
      <c r="A2688" t="s">
        <v>1143</v>
      </c>
      <c r="B2688" t="s">
        <v>747</v>
      </c>
      <c r="C2688" s="158" t="str">
        <f t="shared" si="41"/>
        <v>1162925</v>
      </c>
      <c r="D2688">
        <v>116292</v>
      </c>
      <c r="F2688">
        <v>12</v>
      </c>
      <c r="G2688">
        <v>2415</v>
      </c>
      <c r="I2688">
        <v>1030548</v>
      </c>
      <c r="J2688">
        <v>1</v>
      </c>
      <c r="K2688">
        <v>0</v>
      </c>
      <c r="L2688">
        <v>1</v>
      </c>
      <c r="M2688">
        <v>0</v>
      </c>
      <c r="N2688">
        <v>9090043</v>
      </c>
      <c r="O2688">
        <v>5</v>
      </c>
      <c r="P2688" t="s">
        <v>1144</v>
      </c>
      <c r="Q2688">
        <v>1005</v>
      </c>
      <c r="R2688">
        <v>6</v>
      </c>
      <c r="S2688">
        <v>0</v>
      </c>
      <c r="T2688">
        <v>0</v>
      </c>
      <c r="V2688" t="s">
        <v>1387</v>
      </c>
      <c r="W2688">
        <v>3</v>
      </c>
      <c r="X2688" s="68">
        <v>42444</v>
      </c>
      <c r="Y2688" s="68">
        <v>36525</v>
      </c>
      <c r="Z2688">
        <v>0</v>
      </c>
      <c r="AA2688">
        <v>145</v>
      </c>
      <c r="AB2688" t="s">
        <v>747</v>
      </c>
      <c r="AE2688" t="s">
        <v>437</v>
      </c>
      <c r="AF2688">
        <v>30001</v>
      </c>
    </row>
    <row r="2689" spans="1:32" x14ac:dyDescent="0.25">
      <c r="A2689" t="s">
        <v>1145</v>
      </c>
      <c r="B2689" t="s">
        <v>747</v>
      </c>
      <c r="C2689" s="158" t="str">
        <f t="shared" si="41"/>
        <v>1162931</v>
      </c>
      <c r="D2689">
        <v>116293</v>
      </c>
      <c r="F2689">
        <v>12</v>
      </c>
      <c r="H2689" t="s">
        <v>397</v>
      </c>
      <c r="I2689">
        <v>1030552</v>
      </c>
      <c r="J2689">
        <v>0</v>
      </c>
      <c r="K2689">
        <v>0</v>
      </c>
      <c r="L2689">
        <v>1</v>
      </c>
      <c r="M2689">
        <v>0</v>
      </c>
      <c r="N2689">
        <v>9090042</v>
      </c>
      <c r="O2689">
        <v>1</v>
      </c>
      <c r="P2689" t="s">
        <v>1146</v>
      </c>
      <c r="Q2689">
        <v>1005</v>
      </c>
      <c r="R2689">
        <v>6</v>
      </c>
      <c r="S2689">
        <v>0</v>
      </c>
      <c r="T2689">
        <v>0</v>
      </c>
      <c r="V2689" t="s">
        <v>1387</v>
      </c>
      <c r="W2689">
        <v>3</v>
      </c>
      <c r="X2689" s="68">
        <v>42444</v>
      </c>
      <c r="Y2689" s="68">
        <v>36525</v>
      </c>
      <c r="Z2689">
        <v>0</v>
      </c>
      <c r="AA2689">
        <v>145</v>
      </c>
      <c r="AB2689" t="s">
        <v>747</v>
      </c>
      <c r="AE2689" t="s">
        <v>437</v>
      </c>
      <c r="AF2689">
        <v>30001</v>
      </c>
    </row>
    <row r="2690" spans="1:32" x14ac:dyDescent="0.25">
      <c r="A2690" t="s">
        <v>1145</v>
      </c>
      <c r="B2690" t="s">
        <v>747</v>
      </c>
      <c r="C2690" s="158" t="str">
        <f t="shared" si="41"/>
        <v>1162932</v>
      </c>
      <c r="D2690">
        <v>116293</v>
      </c>
      <c r="F2690">
        <v>12</v>
      </c>
      <c r="H2690" t="s">
        <v>397</v>
      </c>
      <c r="I2690">
        <v>1030553</v>
      </c>
      <c r="J2690">
        <v>0</v>
      </c>
      <c r="K2690">
        <v>0</v>
      </c>
      <c r="L2690">
        <v>1</v>
      </c>
      <c r="M2690">
        <v>0</v>
      </c>
      <c r="N2690">
        <v>9090042</v>
      </c>
      <c r="O2690">
        <v>2</v>
      </c>
      <c r="P2690" t="s">
        <v>1146</v>
      </c>
      <c r="Q2690">
        <v>1005</v>
      </c>
      <c r="R2690">
        <v>6</v>
      </c>
      <c r="S2690">
        <v>0</v>
      </c>
      <c r="T2690">
        <v>0</v>
      </c>
      <c r="V2690" t="s">
        <v>1387</v>
      </c>
      <c r="W2690">
        <v>3</v>
      </c>
      <c r="X2690" s="68">
        <v>42444</v>
      </c>
      <c r="Y2690" s="68">
        <v>36525</v>
      </c>
      <c r="Z2690">
        <v>0</v>
      </c>
      <c r="AA2690">
        <v>145</v>
      </c>
      <c r="AB2690" t="s">
        <v>747</v>
      </c>
      <c r="AE2690" t="s">
        <v>437</v>
      </c>
      <c r="AF2690">
        <v>30001</v>
      </c>
    </row>
    <row r="2691" spans="1:32" x14ac:dyDescent="0.25">
      <c r="A2691" t="s">
        <v>1145</v>
      </c>
      <c r="B2691" t="s">
        <v>747</v>
      </c>
      <c r="C2691" s="158" t="str">
        <f t="shared" ref="C2691:C2754" si="42">D2691&amp;O2691</f>
        <v>1162933</v>
      </c>
      <c r="D2691">
        <v>116293</v>
      </c>
      <c r="F2691">
        <v>12</v>
      </c>
      <c r="H2691" t="s">
        <v>397</v>
      </c>
      <c r="I2691">
        <v>1030554</v>
      </c>
      <c r="J2691">
        <v>0</v>
      </c>
      <c r="K2691">
        <v>0</v>
      </c>
      <c r="L2691">
        <v>1</v>
      </c>
      <c r="M2691">
        <v>0</v>
      </c>
      <c r="N2691">
        <v>9090042</v>
      </c>
      <c r="O2691">
        <v>3</v>
      </c>
      <c r="P2691" t="s">
        <v>1146</v>
      </c>
      <c r="Q2691">
        <v>1005</v>
      </c>
      <c r="R2691">
        <v>6</v>
      </c>
      <c r="S2691">
        <v>0</v>
      </c>
      <c r="T2691">
        <v>0</v>
      </c>
      <c r="V2691" t="s">
        <v>1387</v>
      </c>
      <c r="W2691">
        <v>3</v>
      </c>
      <c r="X2691" s="68">
        <v>42444</v>
      </c>
      <c r="Y2691" s="68">
        <v>36525</v>
      </c>
      <c r="Z2691">
        <v>0</v>
      </c>
      <c r="AA2691">
        <v>145</v>
      </c>
      <c r="AB2691" t="s">
        <v>747</v>
      </c>
      <c r="AE2691" t="s">
        <v>437</v>
      </c>
      <c r="AF2691">
        <v>30001</v>
      </c>
    </row>
    <row r="2692" spans="1:32" x14ac:dyDescent="0.25">
      <c r="A2692" t="s">
        <v>1145</v>
      </c>
      <c r="B2692" t="s">
        <v>747</v>
      </c>
      <c r="C2692" s="158" t="str">
        <f t="shared" si="42"/>
        <v>1162934</v>
      </c>
      <c r="D2692">
        <v>116293</v>
      </c>
      <c r="F2692">
        <v>12</v>
      </c>
      <c r="H2692" t="s">
        <v>397</v>
      </c>
      <c r="I2692">
        <v>1030555</v>
      </c>
      <c r="J2692">
        <v>0</v>
      </c>
      <c r="K2692">
        <v>0</v>
      </c>
      <c r="L2692">
        <v>1</v>
      </c>
      <c r="M2692">
        <v>0</v>
      </c>
      <c r="N2692">
        <v>9090042</v>
      </c>
      <c r="O2692">
        <v>4</v>
      </c>
      <c r="P2692" t="s">
        <v>1146</v>
      </c>
      <c r="Q2692">
        <v>1005</v>
      </c>
      <c r="R2692">
        <v>6</v>
      </c>
      <c r="S2692">
        <v>0</v>
      </c>
      <c r="T2692">
        <v>0</v>
      </c>
      <c r="V2692" t="s">
        <v>1387</v>
      </c>
      <c r="W2692">
        <v>3</v>
      </c>
      <c r="X2692" s="68">
        <v>42444</v>
      </c>
      <c r="Y2692" s="68">
        <v>36525</v>
      </c>
      <c r="Z2692">
        <v>0</v>
      </c>
      <c r="AA2692">
        <v>145</v>
      </c>
      <c r="AB2692" t="s">
        <v>747</v>
      </c>
      <c r="AE2692" t="s">
        <v>437</v>
      </c>
      <c r="AF2692">
        <v>30001</v>
      </c>
    </row>
    <row r="2693" spans="1:32" x14ac:dyDescent="0.25">
      <c r="A2693" t="s">
        <v>1145</v>
      </c>
      <c r="B2693" t="s">
        <v>747</v>
      </c>
      <c r="C2693" s="158" t="str">
        <f t="shared" si="42"/>
        <v>1162935</v>
      </c>
      <c r="D2693">
        <v>116293</v>
      </c>
      <c r="F2693">
        <v>12</v>
      </c>
      <c r="H2693" t="s">
        <v>397</v>
      </c>
      <c r="I2693">
        <v>1030556</v>
      </c>
      <c r="J2693">
        <v>0</v>
      </c>
      <c r="K2693">
        <v>0</v>
      </c>
      <c r="L2693">
        <v>1</v>
      </c>
      <c r="M2693">
        <v>0</v>
      </c>
      <c r="N2693">
        <v>9090042</v>
      </c>
      <c r="O2693">
        <v>5</v>
      </c>
      <c r="P2693" t="s">
        <v>1146</v>
      </c>
      <c r="Q2693">
        <v>1005</v>
      </c>
      <c r="R2693">
        <v>6</v>
      </c>
      <c r="S2693">
        <v>0</v>
      </c>
      <c r="T2693">
        <v>0</v>
      </c>
      <c r="V2693" t="s">
        <v>1387</v>
      </c>
      <c r="W2693">
        <v>3</v>
      </c>
      <c r="X2693" s="68">
        <v>42444</v>
      </c>
      <c r="Y2693" s="68">
        <v>36525</v>
      </c>
      <c r="Z2693">
        <v>0</v>
      </c>
      <c r="AA2693">
        <v>145</v>
      </c>
      <c r="AB2693" t="s">
        <v>747</v>
      </c>
      <c r="AE2693" t="s">
        <v>437</v>
      </c>
      <c r="AF2693">
        <v>30001</v>
      </c>
    </row>
    <row r="2694" spans="1:32" x14ac:dyDescent="0.25">
      <c r="A2694" t="s">
        <v>1147</v>
      </c>
      <c r="B2694" t="s">
        <v>747</v>
      </c>
      <c r="C2694" s="158" t="str">
        <f t="shared" si="42"/>
        <v>1162941</v>
      </c>
      <c r="D2694">
        <v>116294</v>
      </c>
      <c r="F2694">
        <v>12</v>
      </c>
      <c r="H2694" t="s">
        <v>397</v>
      </c>
      <c r="I2694">
        <v>1030560</v>
      </c>
      <c r="J2694">
        <v>0</v>
      </c>
      <c r="K2694">
        <v>0</v>
      </c>
      <c r="L2694">
        <v>1</v>
      </c>
      <c r="M2694">
        <v>0</v>
      </c>
      <c r="N2694">
        <v>9090042</v>
      </c>
      <c r="O2694">
        <v>1</v>
      </c>
      <c r="P2694" t="s">
        <v>1148</v>
      </c>
      <c r="Q2694">
        <v>1005</v>
      </c>
      <c r="R2694">
        <v>6</v>
      </c>
      <c r="S2694">
        <v>0</v>
      </c>
      <c r="T2694">
        <v>0</v>
      </c>
      <c r="V2694" t="s">
        <v>1387</v>
      </c>
      <c r="W2694">
        <v>3</v>
      </c>
      <c r="X2694" s="68">
        <v>42444</v>
      </c>
      <c r="Y2694" s="68">
        <v>36525</v>
      </c>
      <c r="Z2694">
        <v>0</v>
      </c>
      <c r="AA2694">
        <v>145</v>
      </c>
      <c r="AB2694" t="s">
        <v>747</v>
      </c>
      <c r="AE2694" t="s">
        <v>437</v>
      </c>
      <c r="AF2694">
        <v>30001</v>
      </c>
    </row>
    <row r="2695" spans="1:32" x14ac:dyDescent="0.25">
      <c r="A2695" t="s">
        <v>1147</v>
      </c>
      <c r="B2695" t="s">
        <v>747</v>
      </c>
      <c r="C2695" s="158" t="str">
        <f t="shared" si="42"/>
        <v>1162942</v>
      </c>
      <c r="D2695">
        <v>116294</v>
      </c>
      <c r="F2695">
        <v>12</v>
      </c>
      <c r="H2695" t="s">
        <v>397</v>
      </c>
      <c r="I2695">
        <v>1030561</v>
      </c>
      <c r="J2695">
        <v>0</v>
      </c>
      <c r="K2695">
        <v>0</v>
      </c>
      <c r="L2695">
        <v>1</v>
      </c>
      <c r="M2695">
        <v>0</v>
      </c>
      <c r="N2695">
        <v>9090042</v>
      </c>
      <c r="O2695">
        <v>2</v>
      </c>
      <c r="P2695" t="s">
        <v>1148</v>
      </c>
      <c r="Q2695">
        <v>1005</v>
      </c>
      <c r="R2695">
        <v>6</v>
      </c>
      <c r="S2695">
        <v>0</v>
      </c>
      <c r="T2695">
        <v>0</v>
      </c>
      <c r="V2695" t="s">
        <v>1387</v>
      </c>
      <c r="W2695">
        <v>3</v>
      </c>
      <c r="X2695" s="68">
        <v>42444</v>
      </c>
      <c r="Y2695" s="68">
        <v>36525</v>
      </c>
      <c r="Z2695">
        <v>0</v>
      </c>
      <c r="AA2695">
        <v>145</v>
      </c>
      <c r="AB2695" t="s">
        <v>747</v>
      </c>
      <c r="AE2695" t="s">
        <v>437</v>
      </c>
      <c r="AF2695">
        <v>30001</v>
      </c>
    </row>
    <row r="2696" spans="1:32" x14ac:dyDescent="0.25">
      <c r="A2696" t="s">
        <v>1147</v>
      </c>
      <c r="B2696" t="s">
        <v>747</v>
      </c>
      <c r="C2696" s="158" t="str">
        <f t="shared" si="42"/>
        <v>1162943</v>
      </c>
      <c r="D2696">
        <v>116294</v>
      </c>
      <c r="F2696">
        <v>12</v>
      </c>
      <c r="H2696" t="s">
        <v>397</v>
      </c>
      <c r="I2696">
        <v>1030562</v>
      </c>
      <c r="J2696">
        <v>0</v>
      </c>
      <c r="K2696">
        <v>0</v>
      </c>
      <c r="L2696">
        <v>1</v>
      </c>
      <c r="M2696">
        <v>0</v>
      </c>
      <c r="N2696">
        <v>9090042</v>
      </c>
      <c r="O2696">
        <v>3</v>
      </c>
      <c r="P2696" t="s">
        <v>1148</v>
      </c>
      <c r="Q2696">
        <v>1005</v>
      </c>
      <c r="R2696">
        <v>6</v>
      </c>
      <c r="S2696">
        <v>0</v>
      </c>
      <c r="T2696">
        <v>0</v>
      </c>
      <c r="V2696" t="s">
        <v>1387</v>
      </c>
      <c r="W2696">
        <v>3</v>
      </c>
      <c r="X2696" s="68">
        <v>42444</v>
      </c>
      <c r="Y2696" s="68">
        <v>36525</v>
      </c>
      <c r="Z2696">
        <v>0</v>
      </c>
      <c r="AA2696">
        <v>145</v>
      </c>
      <c r="AB2696" t="s">
        <v>747</v>
      </c>
      <c r="AE2696" t="s">
        <v>437</v>
      </c>
      <c r="AF2696">
        <v>30001</v>
      </c>
    </row>
    <row r="2697" spans="1:32" x14ac:dyDescent="0.25">
      <c r="A2697" t="s">
        <v>1147</v>
      </c>
      <c r="B2697" t="s">
        <v>747</v>
      </c>
      <c r="C2697" s="158" t="str">
        <f t="shared" si="42"/>
        <v>1162944</v>
      </c>
      <c r="D2697">
        <v>116294</v>
      </c>
      <c r="F2697">
        <v>12</v>
      </c>
      <c r="H2697" t="s">
        <v>397</v>
      </c>
      <c r="I2697">
        <v>1030563</v>
      </c>
      <c r="J2697">
        <v>0</v>
      </c>
      <c r="K2697">
        <v>0</v>
      </c>
      <c r="L2697">
        <v>1</v>
      </c>
      <c r="M2697">
        <v>0</v>
      </c>
      <c r="N2697">
        <v>9090042</v>
      </c>
      <c r="O2697">
        <v>4</v>
      </c>
      <c r="P2697" t="s">
        <v>1148</v>
      </c>
      <c r="Q2697">
        <v>1005</v>
      </c>
      <c r="R2697">
        <v>6</v>
      </c>
      <c r="S2697">
        <v>0</v>
      </c>
      <c r="T2697">
        <v>0</v>
      </c>
      <c r="V2697" t="s">
        <v>1387</v>
      </c>
      <c r="W2697">
        <v>3</v>
      </c>
      <c r="X2697" s="68">
        <v>42444</v>
      </c>
      <c r="Y2697" s="68">
        <v>36525</v>
      </c>
      <c r="Z2697">
        <v>0</v>
      </c>
      <c r="AA2697">
        <v>145</v>
      </c>
      <c r="AB2697" t="s">
        <v>747</v>
      </c>
      <c r="AE2697" t="s">
        <v>437</v>
      </c>
      <c r="AF2697">
        <v>30001</v>
      </c>
    </row>
    <row r="2698" spans="1:32" x14ac:dyDescent="0.25">
      <c r="A2698" t="s">
        <v>1147</v>
      </c>
      <c r="B2698" t="s">
        <v>747</v>
      </c>
      <c r="C2698" s="158" t="str">
        <f t="shared" si="42"/>
        <v>1162945</v>
      </c>
      <c r="D2698">
        <v>116294</v>
      </c>
      <c r="F2698">
        <v>12</v>
      </c>
      <c r="H2698" t="s">
        <v>397</v>
      </c>
      <c r="I2698">
        <v>1030564</v>
      </c>
      <c r="J2698">
        <v>0</v>
      </c>
      <c r="K2698">
        <v>0</v>
      </c>
      <c r="L2698">
        <v>1</v>
      </c>
      <c r="M2698">
        <v>0</v>
      </c>
      <c r="N2698">
        <v>9090042</v>
      </c>
      <c r="O2698">
        <v>5</v>
      </c>
      <c r="P2698" t="s">
        <v>1148</v>
      </c>
      <c r="Q2698">
        <v>1005</v>
      </c>
      <c r="R2698">
        <v>6</v>
      </c>
      <c r="S2698">
        <v>0</v>
      </c>
      <c r="T2698">
        <v>0</v>
      </c>
      <c r="V2698" t="s">
        <v>1387</v>
      </c>
      <c r="W2698">
        <v>3</v>
      </c>
      <c r="X2698" s="68">
        <v>42444</v>
      </c>
      <c r="Y2698" s="68">
        <v>36525</v>
      </c>
      <c r="Z2698">
        <v>0</v>
      </c>
      <c r="AA2698">
        <v>145</v>
      </c>
      <c r="AB2698" t="s">
        <v>747</v>
      </c>
      <c r="AE2698" t="s">
        <v>437</v>
      </c>
      <c r="AF2698">
        <v>30001</v>
      </c>
    </row>
    <row r="2699" spans="1:32" x14ac:dyDescent="0.25">
      <c r="A2699" t="s">
        <v>1149</v>
      </c>
      <c r="B2699" t="s">
        <v>747</v>
      </c>
      <c r="C2699" s="158" t="str">
        <f t="shared" si="42"/>
        <v>1162951</v>
      </c>
      <c r="D2699">
        <v>116295</v>
      </c>
      <c r="F2699">
        <v>12</v>
      </c>
      <c r="H2699" t="s">
        <v>397</v>
      </c>
      <c r="I2699">
        <v>1030568</v>
      </c>
      <c r="J2699">
        <v>0</v>
      </c>
      <c r="K2699">
        <v>0</v>
      </c>
      <c r="L2699">
        <v>1</v>
      </c>
      <c r="M2699">
        <v>0</v>
      </c>
      <c r="N2699">
        <v>9090042</v>
      </c>
      <c r="O2699">
        <v>1</v>
      </c>
      <c r="P2699" t="s">
        <v>1150</v>
      </c>
      <c r="Q2699">
        <v>1005</v>
      </c>
      <c r="R2699">
        <v>6</v>
      </c>
      <c r="S2699">
        <v>0</v>
      </c>
      <c r="T2699">
        <v>0</v>
      </c>
      <c r="V2699" t="s">
        <v>1387</v>
      </c>
      <c r="W2699">
        <v>3</v>
      </c>
      <c r="X2699" s="68">
        <v>42444</v>
      </c>
      <c r="Y2699" s="68">
        <v>36525</v>
      </c>
      <c r="Z2699">
        <v>0</v>
      </c>
      <c r="AA2699">
        <v>145</v>
      </c>
      <c r="AB2699" t="s">
        <v>747</v>
      </c>
      <c r="AE2699" t="s">
        <v>437</v>
      </c>
      <c r="AF2699">
        <v>30001</v>
      </c>
    </row>
    <row r="2700" spans="1:32" x14ac:dyDescent="0.25">
      <c r="A2700" t="s">
        <v>1149</v>
      </c>
      <c r="B2700" t="s">
        <v>747</v>
      </c>
      <c r="C2700" s="158" t="str">
        <f t="shared" si="42"/>
        <v>1162952</v>
      </c>
      <c r="D2700">
        <v>116295</v>
      </c>
      <c r="F2700">
        <v>12</v>
      </c>
      <c r="H2700" t="s">
        <v>397</v>
      </c>
      <c r="I2700">
        <v>1030569</v>
      </c>
      <c r="J2700">
        <v>0</v>
      </c>
      <c r="K2700">
        <v>0</v>
      </c>
      <c r="L2700">
        <v>1</v>
      </c>
      <c r="M2700">
        <v>0</v>
      </c>
      <c r="N2700">
        <v>9090042</v>
      </c>
      <c r="O2700">
        <v>2</v>
      </c>
      <c r="P2700" t="s">
        <v>1150</v>
      </c>
      <c r="Q2700">
        <v>1005</v>
      </c>
      <c r="R2700">
        <v>6</v>
      </c>
      <c r="S2700">
        <v>0</v>
      </c>
      <c r="T2700">
        <v>0</v>
      </c>
      <c r="V2700" t="s">
        <v>1387</v>
      </c>
      <c r="W2700">
        <v>3</v>
      </c>
      <c r="X2700" s="68">
        <v>42444</v>
      </c>
      <c r="Y2700" s="68">
        <v>36525</v>
      </c>
      <c r="Z2700">
        <v>0</v>
      </c>
      <c r="AA2700">
        <v>145</v>
      </c>
      <c r="AB2700" t="s">
        <v>747</v>
      </c>
      <c r="AE2700" t="s">
        <v>437</v>
      </c>
      <c r="AF2700">
        <v>30001</v>
      </c>
    </row>
    <row r="2701" spans="1:32" x14ac:dyDescent="0.25">
      <c r="A2701" t="s">
        <v>1149</v>
      </c>
      <c r="B2701" t="s">
        <v>747</v>
      </c>
      <c r="C2701" s="158" t="str">
        <f t="shared" si="42"/>
        <v>1162953</v>
      </c>
      <c r="D2701">
        <v>116295</v>
      </c>
      <c r="F2701">
        <v>12</v>
      </c>
      <c r="H2701" t="s">
        <v>397</v>
      </c>
      <c r="I2701">
        <v>1030570</v>
      </c>
      <c r="J2701">
        <v>0</v>
      </c>
      <c r="K2701">
        <v>0</v>
      </c>
      <c r="L2701">
        <v>1</v>
      </c>
      <c r="M2701">
        <v>0</v>
      </c>
      <c r="N2701">
        <v>9090042</v>
      </c>
      <c r="O2701">
        <v>3</v>
      </c>
      <c r="P2701" t="s">
        <v>1150</v>
      </c>
      <c r="Q2701">
        <v>1005</v>
      </c>
      <c r="R2701">
        <v>6</v>
      </c>
      <c r="S2701">
        <v>0</v>
      </c>
      <c r="T2701">
        <v>0</v>
      </c>
      <c r="V2701" t="s">
        <v>1387</v>
      </c>
      <c r="W2701">
        <v>3</v>
      </c>
      <c r="X2701" s="68">
        <v>42444</v>
      </c>
      <c r="Y2701" s="68">
        <v>36525</v>
      </c>
      <c r="Z2701">
        <v>0</v>
      </c>
      <c r="AA2701">
        <v>145</v>
      </c>
      <c r="AB2701" t="s">
        <v>747</v>
      </c>
      <c r="AE2701" t="s">
        <v>437</v>
      </c>
      <c r="AF2701">
        <v>30001</v>
      </c>
    </row>
    <row r="2702" spans="1:32" x14ac:dyDescent="0.25">
      <c r="A2702" t="s">
        <v>1149</v>
      </c>
      <c r="B2702" t="s">
        <v>747</v>
      </c>
      <c r="C2702" s="158" t="str">
        <f t="shared" si="42"/>
        <v>1162954</v>
      </c>
      <c r="D2702">
        <v>116295</v>
      </c>
      <c r="F2702">
        <v>12</v>
      </c>
      <c r="H2702" t="s">
        <v>397</v>
      </c>
      <c r="I2702">
        <v>1030571</v>
      </c>
      <c r="J2702">
        <v>0</v>
      </c>
      <c r="K2702">
        <v>0</v>
      </c>
      <c r="L2702">
        <v>1</v>
      </c>
      <c r="M2702">
        <v>0</v>
      </c>
      <c r="N2702">
        <v>9090042</v>
      </c>
      <c r="O2702">
        <v>4</v>
      </c>
      <c r="P2702" t="s">
        <v>1150</v>
      </c>
      <c r="Q2702">
        <v>1005</v>
      </c>
      <c r="R2702">
        <v>6</v>
      </c>
      <c r="S2702">
        <v>0</v>
      </c>
      <c r="T2702">
        <v>0</v>
      </c>
      <c r="V2702" t="s">
        <v>1387</v>
      </c>
      <c r="W2702">
        <v>3</v>
      </c>
      <c r="X2702" s="68">
        <v>42444</v>
      </c>
      <c r="Y2702" s="68">
        <v>36525</v>
      </c>
      <c r="Z2702">
        <v>0</v>
      </c>
      <c r="AA2702">
        <v>145</v>
      </c>
      <c r="AB2702" t="s">
        <v>747</v>
      </c>
      <c r="AE2702" t="s">
        <v>437</v>
      </c>
      <c r="AF2702">
        <v>30001</v>
      </c>
    </row>
    <row r="2703" spans="1:32" x14ac:dyDescent="0.25">
      <c r="A2703" t="s">
        <v>1149</v>
      </c>
      <c r="B2703" t="s">
        <v>747</v>
      </c>
      <c r="C2703" s="158" t="str">
        <f t="shared" si="42"/>
        <v>1162955</v>
      </c>
      <c r="D2703">
        <v>116295</v>
      </c>
      <c r="F2703">
        <v>12</v>
      </c>
      <c r="H2703" t="s">
        <v>397</v>
      </c>
      <c r="I2703">
        <v>1030572</v>
      </c>
      <c r="J2703">
        <v>0</v>
      </c>
      <c r="K2703">
        <v>0</v>
      </c>
      <c r="L2703">
        <v>1</v>
      </c>
      <c r="M2703">
        <v>0</v>
      </c>
      <c r="N2703">
        <v>9090042</v>
      </c>
      <c r="O2703">
        <v>5</v>
      </c>
      <c r="P2703" t="s">
        <v>1150</v>
      </c>
      <c r="Q2703">
        <v>1005</v>
      </c>
      <c r="R2703">
        <v>6</v>
      </c>
      <c r="S2703">
        <v>0</v>
      </c>
      <c r="T2703">
        <v>0</v>
      </c>
      <c r="V2703" t="s">
        <v>1387</v>
      </c>
      <c r="W2703">
        <v>3</v>
      </c>
      <c r="X2703" s="68">
        <v>42444</v>
      </c>
      <c r="Y2703" s="68">
        <v>36525</v>
      </c>
      <c r="Z2703">
        <v>0</v>
      </c>
      <c r="AA2703">
        <v>145</v>
      </c>
      <c r="AB2703" t="s">
        <v>747</v>
      </c>
      <c r="AE2703" t="s">
        <v>437</v>
      </c>
      <c r="AF2703">
        <v>30001</v>
      </c>
    </row>
    <row r="2704" spans="1:32" x14ac:dyDescent="0.25">
      <c r="A2704" t="s">
        <v>1151</v>
      </c>
      <c r="B2704" t="s">
        <v>747</v>
      </c>
      <c r="C2704" s="158" t="str">
        <f t="shared" si="42"/>
        <v>1162961</v>
      </c>
      <c r="D2704">
        <v>116296</v>
      </c>
      <c r="F2704">
        <v>12</v>
      </c>
      <c r="H2704" t="s">
        <v>397</v>
      </c>
      <c r="I2704">
        <v>1030576</v>
      </c>
      <c r="J2704">
        <v>0</v>
      </c>
      <c r="K2704">
        <v>0</v>
      </c>
      <c r="L2704">
        <v>1</v>
      </c>
      <c r="M2704">
        <v>0</v>
      </c>
      <c r="N2704">
        <v>9090042</v>
      </c>
      <c r="O2704">
        <v>1</v>
      </c>
      <c r="P2704" t="s">
        <v>1152</v>
      </c>
      <c r="Q2704">
        <v>1005</v>
      </c>
      <c r="R2704">
        <v>6</v>
      </c>
      <c r="S2704">
        <v>0</v>
      </c>
      <c r="T2704">
        <v>0</v>
      </c>
      <c r="V2704" t="s">
        <v>1387</v>
      </c>
      <c r="W2704">
        <v>3</v>
      </c>
      <c r="X2704" s="68">
        <v>42444</v>
      </c>
      <c r="Y2704" s="68">
        <v>36525</v>
      </c>
      <c r="Z2704">
        <v>0</v>
      </c>
      <c r="AA2704">
        <v>145</v>
      </c>
      <c r="AB2704" t="s">
        <v>747</v>
      </c>
      <c r="AE2704" t="s">
        <v>437</v>
      </c>
      <c r="AF2704">
        <v>30001</v>
      </c>
    </row>
    <row r="2705" spans="1:32" x14ac:dyDescent="0.25">
      <c r="A2705" t="s">
        <v>1151</v>
      </c>
      <c r="B2705" t="s">
        <v>747</v>
      </c>
      <c r="C2705" s="158" t="str">
        <f t="shared" si="42"/>
        <v>1162962</v>
      </c>
      <c r="D2705">
        <v>116296</v>
      </c>
      <c r="F2705">
        <v>12</v>
      </c>
      <c r="H2705" t="s">
        <v>397</v>
      </c>
      <c r="I2705">
        <v>1030577</v>
      </c>
      <c r="J2705">
        <v>0</v>
      </c>
      <c r="K2705">
        <v>0</v>
      </c>
      <c r="L2705">
        <v>1</v>
      </c>
      <c r="M2705">
        <v>0</v>
      </c>
      <c r="N2705">
        <v>9090042</v>
      </c>
      <c r="O2705">
        <v>2</v>
      </c>
      <c r="P2705" t="s">
        <v>1152</v>
      </c>
      <c r="Q2705">
        <v>1005</v>
      </c>
      <c r="R2705">
        <v>6</v>
      </c>
      <c r="S2705">
        <v>0</v>
      </c>
      <c r="T2705">
        <v>0</v>
      </c>
      <c r="V2705" t="s">
        <v>1387</v>
      </c>
      <c r="W2705">
        <v>3</v>
      </c>
      <c r="X2705" s="68">
        <v>42444</v>
      </c>
      <c r="Y2705" s="68">
        <v>36525</v>
      </c>
      <c r="Z2705">
        <v>0</v>
      </c>
      <c r="AA2705">
        <v>145</v>
      </c>
      <c r="AB2705" t="s">
        <v>747</v>
      </c>
      <c r="AE2705" t="s">
        <v>437</v>
      </c>
      <c r="AF2705">
        <v>30001</v>
      </c>
    </row>
    <row r="2706" spans="1:32" x14ac:dyDescent="0.25">
      <c r="A2706" t="s">
        <v>1151</v>
      </c>
      <c r="B2706" t="s">
        <v>747</v>
      </c>
      <c r="C2706" s="158" t="str">
        <f t="shared" si="42"/>
        <v>1162963</v>
      </c>
      <c r="D2706">
        <v>116296</v>
      </c>
      <c r="F2706">
        <v>12</v>
      </c>
      <c r="H2706" t="s">
        <v>397</v>
      </c>
      <c r="I2706">
        <v>1030578</v>
      </c>
      <c r="J2706">
        <v>0</v>
      </c>
      <c r="K2706">
        <v>0</v>
      </c>
      <c r="L2706">
        <v>1</v>
      </c>
      <c r="M2706">
        <v>0</v>
      </c>
      <c r="N2706">
        <v>9090042</v>
      </c>
      <c r="O2706">
        <v>3</v>
      </c>
      <c r="P2706" t="s">
        <v>1152</v>
      </c>
      <c r="Q2706">
        <v>1005</v>
      </c>
      <c r="R2706">
        <v>6</v>
      </c>
      <c r="S2706">
        <v>0</v>
      </c>
      <c r="T2706">
        <v>0</v>
      </c>
      <c r="V2706" t="s">
        <v>1387</v>
      </c>
      <c r="W2706">
        <v>3</v>
      </c>
      <c r="X2706" s="68">
        <v>42444</v>
      </c>
      <c r="Y2706" s="68">
        <v>36525</v>
      </c>
      <c r="Z2706">
        <v>0</v>
      </c>
      <c r="AA2706">
        <v>145</v>
      </c>
      <c r="AB2706" t="s">
        <v>747</v>
      </c>
      <c r="AE2706" t="s">
        <v>437</v>
      </c>
      <c r="AF2706">
        <v>30001</v>
      </c>
    </row>
    <row r="2707" spans="1:32" x14ac:dyDescent="0.25">
      <c r="A2707" t="s">
        <v>1151</v>
      </c>
      <c r="B2707" t="s">
        <v>747</v>
      </c>
      <c r="C2707" s="158" t="str">
        <f t="shared" si="42"/>
        <v>1162964</v>
      </c>
      <c r="D2707">
        <v>116296</v>
      </c>
      <c r="F2707">
        <v>12</v>
      </c>
      <c r="H2707" t="s">
        <v>397</v>
      </c>
      <c r="I2707">
        <v>1030579</v>
      </c>
      <c r="J2707">
        <v>0</v>
      </c>
      <c r="K2707">
        <v>0</v>
      </c>
      <c r="L2707">
        <v>1</v>
      </c>
      <c r="M2707">
        <v>0</v>
      </c>
      <c r="N2707">
        <v>9090042</v>
      </c>
      <c r="O2707">
        <v>4</v>
      </c>
      <c r="P2707" t="s">
        <v>1152</v>
      </c>
      <c r="Q2707">
        <v>1005</v>
      </c>
      <c r="R2707">
        <v>6</v>
      </c>
      <c r="S2707">
        <v>0</v>
      </c>
      <c r="T2707">
        <v>0</v>
      </c>
      <c r="V2707" t="s">
        <v>1387</v>
      </c>
      <c r="W2707">
        <v>3</v>
      </c>
      <c r="X2707" s="68">
        <v>42444</v>
      </c>
      <c r="Y2707" s="68">
        <v>36525</v>
      </c>
      <c r="Z2707">
        <v>0</v>
      </c>
      <c r="AA2707">
        <v>145</v>
      </c>
      <c r="AB2707" t="s">
        <v>747</v>
      </c>
      <c r="AE2707" t="s">
        <v>437</v>
      </c>
      <c r="AF2707">
        <v>30001</v>
      </c>
    </row>
    <row r="2708" spans="1:32" x14ac:dyDescent="0.25">
      <c r="A2708" t="s">
        <v>1151</v>
      </c>
      <c r="B2708" t="s">
        <v>747</v>
      </c>
      <c r="C2708" s="158" t="str">
        <f t="shared" si="42"/>
        <v>1162965</v>
      </c>
      <c r="D2708">
        <v>116296</v>
      </c>
      <c r="F2708">
        <v>12</v>
      </c>
      <c r="H2708" t="s">
        <v>397</v>
      </c>
      <c r="I2708">
        <v>1030580</v>
      </c>
      <c r="J2708">
        <v>0</v>
      </c>
      <c r="K2708">
        <v>0</v>
      </c>
      <c r="L2708">
        <v>1</v>
      </c>
      <c r="M2708">
        <v>0</v>
      </c>
      <c r="N2708">
        <v>9090042</v>
      </c>
      <c r="O2708">
        <v>5</v>
      </c>
      <c r="P2708" t="s">
        <v>1152</v>
      </c>
      <c r="Q2708">
        <v>1005</v>
      </c>
      <c r="R2708">
        <v>6</v>
      </c>
      <c r="S2708">
        <v>0</v>
      </c>
      <c r="T2708">
        <v>0</v>
      </c>
      <c r="V2708" t="s">
        <v>1387</v>
      </c>
      <c r="W2708">
        <v>3</v>
      </c>
      <c r="X2708" s="68">
        <v>42444</v>
      </c>
      <c r="Y2708" s="68">
        <v>36525</v>
      </c>
      <c r="Z2708">
        <v>0</v>
      </c>
      <c r="AA2708">
        <v>145</v>
      </c>
      <c r="AB2708" t="s">
        <v>747</v>
      </c>
      <c r="AE2708" t="s">
        <v>437</v>
      </c>
      <c r="AF2708">
        <v>30001</v>
      </c>
    </row>
    <row r="2709" spans="1:32" x14ac:dyDescent="0.25">
      <c r="A2709" t="s">
        <v>1153</v>
      </c>
      <c r="B2709" t="s">
        <v>747</v>
      </c>
      <c r="C2709" s="158" t="str">
        <f t="shared" si="42"/>
        <v>1162971</v>
      </c>
      <c r="D2709">
        <v>116297</v>
      </c>
      <c r="F2709">
        <v>12</v>
      </c>
      <c r="I2709">
        <v>1030584</v>
      </c>
      <c r="J2709">
        <v>0</v>
      </c>
      <c r="K2709">
        <v>0</v>
      </c>
      <c r="L2709">
        <v>1</v>
      </c>
      <c r="M2709">
        <v>0</v>
      </c>
      <c r="N2709">
        <v>9090042</v>
      </c>
      <c r="O2709">
        <v>1</v>
      </c>
      <c r="P2709" t="s">
        <v>1154</v>
      </c>
      <c r="Q2709">
        <v>1005</v>
      </c>
      <c r="R2709">
        <v>6</v>
      </c>
      <c r="S2709">
        <v>0</v>
      </c>
      <c r="T2709">
        <v>0</v>
      </c>
      <c r="V2709" t="s">
        <v>1387</v>
      </c>
      <c r="W2709">
        <v>3</v>
      </c>
      <c r="X2709" s="68">
        <v>36525</v>
      </c>
      <c r="Y2709" s="68">
        <v>36525</v>
      </c>
      <c r="Z2709">
        <v>0</v>
      </c>
      <c r="AA2709">
        <v>145</v>
      </c>
      <c r="AB2709" t="s">
        <v>747</v>
      </c>
      <c r="AE2709" t="s">
        <v>437</v>
      </c>
      <c r="AF2709">
        <v>30001</v>
      </c>
    </row>
    <row r="2710" spans="1:32" x14ac:dyDescent="0.25">
      <c r="A2710" t="s">
        <v>1153</v>
      </c>
      <c r="B2710" t="s">
        <v>747</v>
      </c>
      <c r="C2710" s="158" t="str">
        <f t="shared" si="42"/>
        <v>1162972</v>
      </c>
      <c r="D2710">
        <v>116297</v>
      </c>
      <c r="F2710">
        <v>12</v>
      </c>
      <c r="I2710">
        <v>1030585</v>
      </c>
      <c r="J2710">
        <v>0</v>
      </c>
      <c r="K2710">
        <v>0</v>
      </c>
      <c r="L2710">
        <v>1</v>
      </c>
      <c r="M2710">
        <v>0</v>
      </c>
      <c r="N2710">
        <v>9090042</v>
      </c>
      <c r="O2710">
        <v>2</v>
      </c>
      <c r="P2710" t="s">
        <v>1154</v>
      </c>
      <c r="Q2710">
        <v>1005</v>
      </c>
      <c r="R2710">
        <v>6</v>
      </c>
      <c r="S2710">
        <v>0</v>
      </c>
      <c r="T2710">
        <v>0</v>
      </c>
      <c r="V2710" t="s">
        <v>1387</v>
      </c>
      <c r="W2710">
        <v>3</v>
      </c>
      <c r="X2710" s="68">
        <v>36525</v>
      </c>
      <c r="Y2710" s="68">
        <v>36525</v>
      </c>
      <c r="Z2710">
        <v>0</v>
      </c>
      <c r="AA2710">
        <v>145</v>
      </c>
      <c r="AB2710" t="s">
        <v>747</v>
      </c>
      <c r="AE2710" t="s">
        <v>437</v>
      </c>
      <c r="AF2710">
        <v>30001</v>
      </c>
    </row>
    <row r="2711" spans="1:32" x14ac:dyDescent="0.25">
      <c r="A2711" t="s">
        <v>1153</v>
      </c>
      <c r="B2711" t="s">
        <v>747</v>
      </c>
      <c r="C2711" s="158" t="str">
        <f t="shared" si="42"/>
        <v>1162973</v>
      </c>
      <c r="D2711">
        <v>116297</v>
      </c>
      <c r="F2711">
        <v>12</v>
      </c>
      <c r="I2711">
        <v>1030586</v>
      </c>
      <c r="J2711">
        <v>0</v>
      </c>
      <c r="K2711">
        <v>0</v>
      </c>
      <c r="L2711">
        <v>1</v>
      </c>
      <c r="M2711">
        <v>0</v>
      </c>
      <c r="N2711">
        <v>9090042</v>
      </c>
      <c r="O2711">
        <v>3</v>
      </c>
      <c r="P2711" t="s">
        <v>1154</v>
      </c>
      <c r="Q2711">
        <v>1005</v>
      </c>
      <c r="R2711">
        <v>6</v>
      </c>
      <c r="S2711">
        <v>0</v>
      </c>
      <c r="T2711">
        <v>0</v>
      </c>
      <c r="V2711" t="s">
        <v>1387</v>
      </c>
      <c r="W2711">
        <v>3</v>
      </c>
      <c r="X2711" s="68">
        <v>36525</v>
      </c>
      <c r="Y2711" s="68">
        <v>36525</v>
      </c>
      <c r="Z2711">
        <v>0</v>
      </c>
      <c r="AA2711">
        <v>145</v>
      </c>
      <c r="AB2711" t="s">
        <v>747</v>
      </c>
      <c r="AE2711" t="s">
        <v>437</v>
      </c>
      <c r="AF2711">
        <v>30001</v>
      </c>
    </row>
    <row r="2712" spans="1:32" x14ac:dyDescent="0.25">
      <c r="A2712" t="s">
        <v>1153</v>
      </c>
      <c r="B2712" t="s">
        <v>747</v>
      </c>
      <c r="C2712" s="158" t="str">
        <f t="shared" si="42"/>
        <v>1162974</v>
      </c>
      <c r="D2712">
        <v>116297</v>
      </c>
      <c r="F2712">
        <v>12</v>
      </c>
      <c r="I2712">
        <v>1030587</v>
      </c>
      <c r="J2712">
        <v>0</v>
      </c>
      <c r="K2712">
        <v>0</v>
      </c>
      <c r="L2712">
        <v>1</v>
      </c>
      <c r="M2712">
        <v>0</v>
      </c>
      <c r="N2712">
        <v>9090042</v>
      </c>
      <c r="O2712">
        <v>4</v>
      </c>
      <c r="P2712" t="s">
        <v>1154</v>
      </c>
      <c r="Q2712">
        <v>1005</v>
      </c>
      <c r="R2712">
        <v>6</v>
      </c>
      <c r="S2712">
        <v>0</v>
      </c>
      <c r="T2712">
        <v>0</v>
      </c>
      <c r="V2712" t="s">
        <v>1387</v>
      </c>
      <c r="W2712">
        <v>3</v>
      </c>
      <c r="X2712" s="68">
        <v>36525</v>
      </c>
      <c r="Y2712" s="68">
        <v>36525</v>
      </c>
      <c r="Z2712">
        <v>0</v>
      </c>
      <c r="AA2712">
        <v>145</v>
      </c>
      <c r="AB2712" t="s">
        <v>747</v>
      </c>
      <c r="AE2712" t="s">
        <v>437</v>
      </c>
      <c r="AF2712">
        <v>30001</v>
      </c>
    </row>
    <row r="2713" spans="1:32" x14ac:dyDescent="0.25">
      <c r="A2713" t="s">
        <v>1153</v>
      </c>
      <c r="B2713" t="s">
        <v>747</v>
      </c>
      <c r="C2713" s="158" t="str">
        <f t="shared" si="42"/>
        <v>1162975</v>
      </c>
      <c r="D2713">
        <v>116297</v>
      </c>
      <c r="F2713">
        <v>12</v>
      </c>
      <c r="I2713">
        <v>1030588</v>
      </c>
      <c r="J2713">
        <v>0</v>
      </c>
      <c r="K2713">
        <v>0</v>
      </c>
      <c r="L2713">
        <v>1</v>
      </c>
      <c r="M2713">
        <v>0</v>
      </c>
      <c r="N2713">
        <v>9090042</v>
      </c>
      <c r="O2713">
        <v>5</v>
      </c>
      <c r="P2713" t="s">
        <v>1154</v>
      </c>
      <c r="Q2713">
        <v>1005</v>
      </c>
      <c r="R2713">
        <v>6</v>
      </c>
      <c r="S2713">
        <v>0</v>
      </c>
      <c r="T2713">
        <v>0</v>
      </c>
      <c r="V2713" t="s">
        <v>1387</v>
      </c>
      <c r="W2713">
        <v>3</v>
      </c>
      <c r="X2713" s="68">
        <v>36525</v>
      </c>
      <c r="Y2713" s="68">
        <v>36525</v>
      </c>
      <c r="Z2713">
        <v>0</v>
      </c>
      <c r="AA2713">
        <v>145</v>
      </c>
      <c r="AB2713" t="s">
        <v>747</v>
      </c>
      <c r="AE2713" t="s">
        <v>437</v>
      </c>
      <c r="AF2713">
        <v>30001</v>
      </c>
    </row>
    <row r="2714" spans="1:32" x14ac:dyDescent="0.25">
      <c r="A2714" t="s">
        <v>1155</v>
      </c>
      <c r="B2714" t="s">
        <v>747</v>
      </c>
      <c r="C2714" s="158" t="str">
        <f t="shared" si="42"/>
        <v>1162981</v>
      </c>
      <c r="D2714">
        <v>116298</v>
      </c>
      <c r="F2714">
        <v>12</v>
      </c>
      <c r="I2714">
        <v>1030592</v>
      </c>
      <c r="J2714">
        <v>0</v>
      </c>
      <c r="K2714">
        <v>0</v>
      </c>
      <c r="L2714">
        <v>1</v>
      </c>
      <c r="M2714">
        <v>0</v>
      </c>
      <c r="N2714">
        <v>9090042</v>
      </c>
      <c r="O2714">
        <v>1</v>
      </c>
      <c r="P2714" t="s">
        <v>1156</v>
      </c>
      <c r="Q2714">
        <v>1005</v>
      </c>
      <c r="R2714">
        <v>6</v>
      </c>
      <c r="S2714">
        <v>0</v>
      </c>
      <c r="T2714">
        <v>0</v>
      </c>
      <c r="V2714" t="s">
        <v>1387</v>
      </c>
      <c r="W2714">
        <v>3</v>
      </c>
      <c r="X2714" s="68">
        <v>36525</v>
      </c>
      <c r="Y2714" s="68">
        <v>36525</v>
      </c>
      <c r="Z2714">
        <v>0</v>
      </c>
      <c r="AA2714">
        <v>145</v>
      </c>
      <c r="AB2714" t="s">
        <v>747</v>
      </c>
      <c r="AE2714" t="s">
        <v>437</v>
      </c>
      <c r="AF2714">
        <v>30001</v>
      </c>
    </row>
    <row r="2715" spans="1:32" x14ac:dyDescent="0.25">
      <c r="A2715" t="s">
        <v>1155</v>
      </c>
      <c r="B2715" t="s">
        <v>747</v>
      </c>
      <c r="C2715" s="158" t="str">
        <f t="shared" si="42"/>
        <v>1162982</v>
      </c>
      <c r="D2715">
        <v>116298</v>
      </c>
      <c r="F2715">
        <v>12</v>
      </c>
      <c r="I2715">
        <v>1030593</v>
      </c>
      <c r="J2715">
        <v>0</v>
      </c>
      <c r="K2715">
        <v>0</v>
      </c>
      <c r="L2715">
        <v>1</v>
      </c>
      <c r="M2715">
        <v>0</v>
      </c>
      <c r="N2715">
        <v>9090042</v>
      </c>
      <c r="O2715">
        <v>2</v>
      </c>
      <c r="P2715" t="s">
        <v>1156</v>
      </c>
      <c r="Q2715">
        <v>1005</v>
      </c>
      <c r="R2715">
        <v>6</v>
      </c>
      <c r="S2715">
        <v>0</v>
      </c>
      <c r="T2715">
        <v>0</v>
      </c>
      <c r="V2715" t="s">
        <v>1387</v>
      </c>
      <c r="W2715">
        <v>3</v>
      </c>
      <c r="X2715" s="68">
        <v>36525</v>
      </c>
      <c r="Y2715" s="68">
        <v>36525</v>
      </c>
      <c r="Z2715">
        <v>0</v>
      </c>
      <c r="AA2715">
        <v>145</v>
      </c>
      <c r="AB2715" t="s">
        <v>747</v>
      </c>
      <c r="AE2715" t="s">
        <v>437</v>
      </c>
      <c r="AF2715">
        <v>30001</v>
      </c>
    </row>
    <row r="2716" spans="1:32" x14ac:dyDescent="0.25">
      <c r="A2716" t="s">
        <v>1155</v>
      </c>
      <c r="B2716" t="s">
        <v>747</v>
      </c>
      <c r="C2716" s="158" t="str">
        <f t="shared" si="42"/>
        <v>1162983</v>
      </c>
      <c r="D2716">
        <v>116298</v>
      </c>
      <c r="F2716">
        <v>12</v>
      </c>
      <c r="I2716">
        <v>1030594</v>
      </c>
      <c r="J2716">
        <v>0</v>
      </c>
      <c r="K2716">
        <v>0</v>
      </c>
      <c r="L2716">
        <v>1</v>
      </c>
      <c r="M2716">
        <v>0</v>
      </c>
      <c r="N2716">
        <v>9090042</v>
      </c>
      <c r="O2716">
        <v>3</v>
      </c>
      <c r="P2716" t="s">
        <v>1156</v>
      </c>
      <c r="Q2716">
        <v>1005</v>
      </c>
      <c r="R2716">
        <v>6</v>
      </c>
      <c r="S2716">
        <v>0</v>
      </c>
      <c r="T2716">
        <v>0</v>
      </c>
      <c r="V2716" t="s">
        <v>1387</v>
      </c>
      <c r="W2716">
        <v>3</v>
      </c>
      <c r="X2716" s="68">
        <v>36525</v>
      </c>
      <c r="Y2716" s="68">
        <v>36525</v>
      </c>
      <c r="Z2716">
        <v>0</v>
      </c>
      <c r="AA2716">
        <v>145</v>
      </c>
      <c r="AB2716" t="s">
        <v>747</v>
      </c>
      <c r="AE2716" t="s">
        <v>437</v>
      </c>
      <c r="AF2716">
        <v>30001</v>
      </c>
    </row>
    <row r="2717" spans="1:32" x14ac:dyDescent="0.25">
      <c r="A2717" t="s">
        <v>1155</v>
      </c>
      <c r="B2717" t="s">
        <v>747</v>
      </c>
      <c r="C2717" s="158" t="str">
        <f t="shared" si="42"/>
        <v>1162984</v>
      </c>
      <c r="D2717">
        <v>116298</v>
      </c>
      <c r="F2717">
        <v>12</v>
      </c>
      <c r="I2717">
        <v>1030595</v>
      </c>
      <c r="J2717">
        <v>0</v>
      </c>
      <c r="K2717">
        <v>0</v>
      </c>
      <c r="L2717">
        <v>1</v>
      </c>
      <c r="M2717">
        <v>0</v>
      </c>
      <c r="N2717">
        <v>9090042</v>
      </c>
      <c r="O2717">
        <v>4</v>
      </c>
      <c r="P2717" t="s">
        <v>1156</v>
      </c>
      <c r="Q2717">
        <v>1005</v>
      </c>
      <c r="R2717">
        <v>6</v>
      </c>
      <c r="S2717">
        <v>0</v>
      </c>
      <c r="T2717">
        <v>0</v>
      </c>
      <c r="V2717" t="s">
        <v>1387</v>
      </c>
      <c r="W2717">
        <v>3</v>
      </c>
      <c r="X2717" s="68">
        <v>36525</v>
      </c>
      <c r="Y2717" s="68">
        <v>36525</v>
      </c>
      <c r="Z2717">
        <v>0</v>
      </c>
      <c r="AA2717">
        <v>145</v>
      </c>
      <c r="AB2717" t="s">
        <v>747</v>
      </c>
      <c r="AE2717" t="s">
        <v>437</v>
      </c>
      <c r="AF2717">
        <v>30001</v>
      </c>
    </row>
    <row r="2718" spans="1:32" x14ac:dyDescent="0.25">
      <c r="A2718" t="s">
        <v>1155</v>
      </c>
      <c r="B2718" t="s">
        <v>747</v>
      </c>
      <c r="C2718" s="158" t="str">
        <f t="shared" si="42"/>
        <v>1162985</v>
      </c>
      <c r="D2718">
        <v>116298</v>
      </c>
      <c r="F2718">
        <v>12</v>
      </c>
      <c r="I2718">
        <v>1030596</v>
      </c>
      <c r="J2718">
        <v>0</v>
      </c>
      <c r="K2718">
        <v>0</v>
      </c>
      <c r="L2718">
        <v>1</v>
      </c>
      <c r="M2718">
        <v>0</v>
      </c>
      <c r="N2718">
        <v>9090042</v>
      </c>
      <c r="O2718">
        <v>5</v>
      </c>
      <c r="P2718" t="s">
        <v>1156</v>
      </c>
      <c r="Q2718">
        <v>1005</v>
      </c>
      <c r="R2718">
        <v>6</v>
      </c>
      <c r="S2718">
        <v>0</v>
      </c>
      <c r="T2718">
        <v>0</v>
      </c>
      <c r="V2718" t="s">
        <v>1387</v>
      </c>
      <c r="W2718">
        <v>3</v>
      </c>
      <c r="X2718" s="68">
        <v>36525</v>
      </c>
      <c r="Y2718" s="68">
        <v>36525</v>
      </c>
      <c r="Z2718">
        <v>0</v>
      </c>
      <c r="AA2718">
        <v>145</v>
      </c>
      <c r="AB2718" t="s">
        <v>747</v>
      </c>
      <c r="AE2718" t="s">
        <v>437</v>
      </c>
      <c r="AF2718">
        <v>30001</v>
      </c>
    </row>
    <row r="2719" spans="1:32" x14ac:dyDescent="0.25">
      <c r="A2719" t="s">
        <v>1157</v>
      </c>
      <c r="B2719" t="s">
        <v>747</v>
      </c>
      <c r="C2719" s="158" t="str">
        <f t="shared" si="42"/>
        <v>1162991</v>
      </c>
      <c r="D2719">
        <v>116299</v>
      </c>
      <c r="F2719">
        <v>12</v>
      </c>
      <c r="I2719">
        <v>1030600</v>
      </c>
      <c r="J2719">
        <v>0</v>
      </c>
      <c r="K2719">
        <v>0</v>
      </c>
      <c r="L2719">
        <v>1</v>
      </c>
      <c r="M2719">
        <v>0</v>
      </c>
      <c r="N2719">
        <v>9090042</v>
      </c>
      <c r="O2719">
        <v>1</v>
      </c>
      <c r="P2719" t="s">
        <v>1158</v>
      </c>
      <c r="Q2719">
        <v>1005</v>
      </c>
      <c r="R2719">
        <v>6</v>
      </c>
      <c r="S2719">
        <v>0</v>
      </c>
      <c r="T2719">
        <v>0</v>
      </c>
      <c r="V2719" t="s">
        <v>1387</v>
      </c>
      <c r="W2719">
        <v>3</v>
      </c>
      <c r="X2719" s="68">
        <v>36525</v>
      </c>
      <c r="Y2719" s="68">
        <v>36525</v>
      </c>
      <c r="Z2719">
        <v>0</v>
      </c>
      <c r="AA2719">
        <v>145</v>
      </c>
      <c r="AB2719" t="s">
        <v>747</v>
      </c>
      <c r="AE2719" t="s">
        <v>437</v>
      </c>
      <c r="AF2719">
        <v>30001</v>
      </c>
    </row>
    <row r="2720" spans="1:32" x14ac:dyDescent="0.25">
      <c r="A2720" t="s">
        <v>1157</v>
      </c>
      <c r="B2720" t="s">
        <v>747</v>
      </c>
      <c r="C2720" s="158" t="str">
        <f t="shared" si="42"/>
        <v>1162992</v>
      </c>
      <c r="D2720">
        <v>116299</v>
      </c>
      <c r="F2720">
        <v>12</v>
      </c>
      <c r="I2720">
        <v>1030601</v>
      </c>
      <c r="J2720">
        <v>0</v>
      </c>
      <c r="K2720">
        <v>0</v>
      </c>
      <c r="L2720">
        <v>1</v>
      </c>
      <c r="M2720">
        <v>0</v>
      </c>
      <c r="N2720">
        <v>9090042</v>
      </c>
      <c r="O2720">
        <v>2</v>
      </c>
      <c r="P2720" t="s">
        <v>1158</v>
      </c>
      <c r="Q2720">
        <v>1005</v>
      </c>
      <c r="R2720">
        <v>6</v>
      </c>
      <c r="S2720">
        <v>0</v>
      </c>
      <c r="T2720">
        <v>0</v>
      </c>
      <c r="V2720" t="s">
        <v>1387</v>
      </c>
      <c r="W2720">
        <v>3</v>
      </c>
      <c r="X2720" s="68">
        <v>36525</v>
      </c>
      <c r="Y2720" s="68">
        <v>36525</v>
      </c>
      <c r="Z2720">
        <v>0</v>
      </c>
      <c r="AA2720">
        <v>145</v>
      </c>
      <c r="AB2720" t="s">
        <v>747</v>
      </c>
      <c r="AE2720" t="s">
        <v>437</v>
      </c>
      <c r="AF2720">
        <v>30001</v>
      </c>
    </row>
    <row r="2721" spans="1:32" x14ac:dyDescent="0.25">
      <c r="A2721" t="s">
        <v>1157</v>
      </c>
      <c r="B2721" t="s">
        <v>747</v>
      </c>
      <c r="C2721" s="158" t="str">
        <f t="shared" si="42"/>
        <v>1162993</v>
      </c>
      <c r="D2721">
        <v>116299</v>
      </c>
      <c r="F2721">
        <v>12</v>
      </c>
      <c r="I2721">
        <v>1030602</v>
      </c>
      <c r="J2721">
        <v>0</v>
      </c>
      <c r="K2721">
        <v>0</v>
      </c>
      <c r="L2721">
        <v>1</v>
      </c>
      <c r="M2721">
        <v>0</v>
      </c>
      <c r="N2721">
        <v>9090042</v>
      </c>
      <c r="O2721">
        <v>3</v>
      </c>
      <c r="P2721" t="s">
        <v>1158</v>
      </c>
      <c r="Q2721">
        <v>1005</v>
      </c>
      <c r="R2721">
        <v>6</v>
      </c>
      <c r="S2721">
        <v>0</v>
      </c>
      <c r="T2721">
        <v>0</v>
      </c>
      <c r="V2721" t="s">
        <v>1387</v>
      </c>
      <c r="W2721">
        <v>3</v>
      </c>
      <c r="X2721" s="68">
        <v>36525</v>
      </c>
      <c r="Y2721" s="68">
        <v>36525</v>
      </c>
      <c r="Z2721">
        <v>0</v>
      </c>
      <c r="AA2721">
        <v>145</v>
      </c>
      <c r="AB2721" t="s">
        <v>747</v>
      </c>
      <c r="AE2721" t="s">
        <v>437</v>
      </c>
      <c r="AF2721">
        <v>30001</v>
      </c>
    </row>
    <row r="2722" spans="1:32" x14ac:dyDescent="0.25">
      <c r="A2722" t="s">
        <v>1157</v>
      </c>
      <c r="B2722" t="s">
        <v>747</v>
      </c>
      <c r="C2722" s="158" t="str">
        <f t="shared" si="42"/>
        <v>1162994</v>
      </c>
      <c r="D2722">
        <v>116299</v>
      </c>
      <c r="F2722">
        <v>12</v>
      </c>
      <c r="I2722">
        <v>1030603</v>
      </c>
      <c r="J2722">
        <v>0</v>
      </c>
      <c r="K2722">
        <v>0</v>
      </c>
      <c r="L2722">
        <v>1</v>
      </c>
      <c r="M2722">
        <v>0</v>
      </c>
      <c r="N2722">
        <v>9090042</v>
      </c>
      <c r="O2722">
        <v>4</v>
      </c>
      <c r="P2722" t="s">
        <v>1158</v>
      </c>
      <c r="Q2722">
        <v>1005</v>
      </c>
      <c r="R2722">
        <v>6</v>
      </c>
      <c r="S2722">
        <v>0</v>
      </c>
      <c r="T2722">
        <v>0</v>
      </c>
      <c r="V2722" t="s">
        <v>1387</v>
      </c>
      <c r="W2722">
        <v>3</v>
      </c>
      <c r="X2722" s="68">
        <v>36525</v>
      </c>
      <c r="Y2722" s="68">
        <v>36525</v>
      </c>
      <c r="Z2722">
        <v>0</v>
      </c>
      <c r="AA2722">
        <v>145</v>
      </c>
      <c r="AB2722" t="s">
        <v>747</v>
      </c>
      <c r="AE2722" t="s">
        <v>437</v>
      </c>
      <c r="AF2722">
        <v>30001</v>
      </c>
    </row>
    <row r="2723" spans="1:32" x14ac:dyDescent="0.25">
      <c r="A2723" t="s">
        <v>1157</v>
      </c>
      <c r="B2723" t="s">
        <v>747</v>
      </c>
      <c r="C2723" s="158" t="str">
        <f t="shared" si="42"/>
        <v>1162995</v>
      </c>
      <c r="D2723">
        <v>116299</v>
      </c>
      <c r="F2723">
        <v>12</v>
      </c>
      <c r="I2723">
        <v>1030604</v>
      </c>
      <c r="J2723">
        <v>0</v>
      </c>
      <c r="K2723">
        <v>0</v>
      </c>
      <c r="L2723">
        <v>1</v>
      </c>
      <c r="M2723">
        <v>0</v>
      </c>
      <c r="N2723">
        <v>9090042</v>
      </c>
      <c r="O2723">
        <v>5</v>
      </c>
      <c r="P2723" t="s">
        <v>1158</v>
      </c>
      <c r="Q2723">
        <v>1005</v>
      </c>
      <c r="R2723">
        <v>6</v>
      </c>
      <c r="S2723">
        <v>0</v>
      </c>
      <c r="T2723">
        <v>0</v>
      </c>
      <c r="V2723" t="s">
        <v>1387</v>
      </c>
      <c r="W2723">
        <v>3</v>
      </c>
      <c r="X2723" s="68">
        <v>36525</v>
      </c>
      <c r="Y2723" s="68">
        <v>36525</v>
      </c>
      <c r="Z2723">
        <v>0</v>
      </c>
      <c r="AA2723">
        <v>145</v>
      </c>
      <c r="AB2723" t="s">
        <v>747</v>
      </c>
      <c r="AE2723" t="s">
        <v>437</v>
      </c>
      <c r="AF2723">
        <v>30001</v>
      </c>
    </row>
    <row r="2724" spans="1:32" x14ac:dyDescent="0.25">
      <c r="A2724" t="s">
        <v>1159</v>
      </c>
      <c r="B2724" t="s">
        <v>747</v>
      </c>
      <c r="C2724" s="158" t="str">
        <f t="shared" si="42"/>
        <v>1163001</v>
      </c>
      <c r="D2724">
        <v>116300</v>
      </c>
      <c r="F2724">
        <v>12</v>
      </c>
      <c r="I2724">
        <v>1030608</v>
      </c>
      <c r="J2724">
        <v>0</v>
      </c>
      <c r="K2724">
        <v>0</v>
      </c>
      <c r="L2724">
        <v>1</v>
      </c>
      <c r="M2724">
        <v>0</v>
      </c>
      <c r="N2724">
        <v>9090042</v>
      </c>
      <c r="O2724">
        <v>1</v>
      </c>
      <c r="P2724" t="s">
        <v>1160</v>
      </c>
      <c r="Q2724">
        <v>1005</v>
      </c>
      <c r="R2724">
        <v>6</v>
      </c>
      <c r="S2724">
        <v>0</v>
      </c>
      <c r="T2724">
        <v>0</v>
      </c>
      <c r="V2724" t="s">
        <v>1387</v>
      </c>
      <c r="W2724">
        <v>3</v>
      </c>
      <c r="X2724" s="68">
        <v>36525</v>
      </c>
      <c r="Y2724" s="68">
        <v>36525</v>
      </c>
      <c r="Z2724">
        <v>0</v>
      </c>
      <c r="AA2724">
        <v>145</v>
      </c>
      <c r="AB2724" t="s">
        <v>747</v>
      </c>
      <c r="AE2724" t="s">
        <v>437</v>
      </c>
      <c r="AF2724">
        <v>30001</v>
      </c>
    </row>
    <row r="2725" spans="1:32" x14ac:dyDescent="0.25">
      <c r="A2725" t="s">
        <v>1159</v>
      </c>
      <c r="B2725" t="s">
        <v>747</v>
      </c>
      <c r="C2725" s="158" t="str">
        <f t="shared" si="42"/>
        <v>1163002</v>
      </c>
      <c r="D2725">
        <v>116300</v>
      </c>
      <c r="F2725">
        <v>12</v>
      </c>
      <c r="I2725">
        <v>1030609</v>
      </c>
      <c r="J2725">
        <v>0</v>
      </c>
      <c r="K2725">
        <v>0</v>
      </c>
      <c r="L2725">
        <v>1</v>
      </c>
      <c r="M2725">
        <v>0</v>
      </c>
      <c r="N2725">
        <v>9090042</v>
      </c>
      <c r="O2725">
        <v>2</v>
      </c>
      <c r="P2725" t="s">
        <v>1160</v>
      </c>
      <c r="Q2725">
        <v>1005</v>
      </c>
      <c r="R2725">
        <v>6</v>
      </c>
      <c r="S2725">
        <v>0</v>
      </c>
      <c r="T2725">
        <v>0</v>
      </c>
      <c r="V2725" t="s">
        <v>1387</v>
      </c>
      <c r="W2725">
        <v>3</v>
      </c>
      <c r="X2725" s="68">
        <v>36525</v>
      </c>
      <c r="Y2725" s="68">
        <v>36525</v>
      </c>
      <c r="Z2725">
        <v>0</v>
      </c>
      <c r="AA2725">
        <v>145</v>
      </c>
      <c r="AB2725" t="s">
        <v>747</v>
      </c>
      <c r="AE2725" t="s">
        <v>437</v>
      </c>
      <c r="AF2725">
        <v>30001</v>
      </c>
    </row>
    <row r="2726" spans="1:32" x14ac:dyDescent="0.25">
      <c r="A2726" t="s">
        <v>1159</v>
      </c>
      <c r="B2726" t="s">
        <v>747</v>
      </c>
      <c r="C2726" s="158" t="str">
        <f t="shared" si="42"/>
        <v>1163003</v>
      </c>
      <c r="D2726">
        <v>116300</v>
      </c>
      <c r="F2726">
        <v>12</v>
      </c>
      <c r="I2726">
        <v>1030610</v>
      </c>
      <c r="J2726">
        <v>0</v>
      </c>
      <c r="K2726">
        <v>0</v>
      </c>
      <c r="L2726">
        <v>1</v>
      </c>
      <c r="M2726">
        <v>0</v>
      </c>
      <c r="N2726">
        <v>9090042</v>
      </c>
      <c r="O2726">
        <v>3</v>
      </c>
      <c r="P2726" t="s">
        <v>1160</v>
      </c>
      <c r="Q2726">
        <v>1005</v>
      </c>
      <c r="R2726">
        <v>6</v>
      </c>
      <c r="S2726">
        <v>0</v>
      </c>
      <c r="T2726">
        <v>0</v>
      </c>
      <c r="V2726" t="s">
        <v>1387</v>
      </c>
      <c r="W2726">
        <v>3</v>
      </c>
      <c r="X2726" s="68">
        <v>36525</v>
      </c>
      <c r="Y2726" s="68">
        <v>36525</v>
      </c>
      <c r="Z2726">
        <v>0</v>
      </c>
      <c r="AA2726">
        <v>145</v>
      </c>
      <c r="AB2726" t="s">
        <v>747</v>
      </c>
      <c r="AE2726" t="s">
        <v>437</v>
      </c>
      <c r="AF2726">
        <v>30001</v>
      </c>
    </row>
    <row r="2727" spans="1:32" x14ac:dyDescent="0.25">
      <c r="A2727" t="s">
        <v>1159</v>
      </c>
      <c r="B2727" t="s">
        <v>747</v>
      </c>
      <c r="C2727" s="158" t="str">
        <f t="shared" si="42"/>
        <v>1163004</v>
      </c>
      <c r="D2727">
        <v>116300</v>
      </c>
      <c r="F2727">
        <v>12</v>
      </c>
      <c r="I2727">
        <v>1030611</v>
      </c>
      <c r="J2727">
        <v>0</v>
      </c>
      <c r="K2727">
        <v>0</v>
      </c>
      <c r="L2727">
        <v>1</v>
      </c>
      <c r="M2727">
        <v>0</v>
      </c>
      <c r="N2727">
        <v>9090042</v>
      </c>
      <c r="O2727">
        <v>4</v>
      </c>
      <c r="P2727" t="s">
        <v>1160</v>
      </c>
      <c r="Q2727">
        <v>1005</v>
      </c>
      <c r="R2727">
        <v>6</v>
      </c>
      <c r="S2727">
        <v>0</v>
      </c>
      <c r="T2727">
        <v>0</v>
      </c>
      <c r="V2727" t="s">
        <v>1387</v>
      </c>
      <c r="W2727">
        <v>3</v>
      </c>
      <c r="X2727" s="68">
        <v>36525</v>
      </c>
      <c r="Y2727" s="68">
        <v>36525</v>
      </c>
      <c r="Z2727">
        <v>0</v>
      </c>
      <c r="AA2727">
        <v>145</v>
      </c>
      <c r="AB2727" t="s">
        <v>747</v>
      </c>
      <c r="AE2727" t="s">
        <v>437</v>
      </c>
      <c r="AF2727">
        <v>30001</v>
      </c>
    </row>
    <row r="2728" spans="1:32" x14ac:dyDescent="0.25">
      <c r="A2728" t="s">
        <v>1159</v>
      </c>
      <c r="B2728" t="s">
        <v>747</v>
      </c>
      <c r="C2728" s="158" t="str">
        <f t="shared" si="42"/>
        <v>1163005</v>
      </c>
      <c r="D2728">
        <v>116300</v>
      </c>
      <c r="F2728">
        <v>12</v>
      </c>
      <c r="I2728">
        <v>1030612</v>
      </c>
      <c r="J2728">
        <v>0</v>
      </c>
      <c r="K2728">
        <v>0</v>
      </c>
      <c r="L2728">
        <v>1</v>
      </c>
      <c r="M2728">
        <v>0</v>
      </c>
      <c r="N2728">
        <v>9090042</v>
      </c>
      <c r="O2728">
        <v>5</v>
      </c>
      <c r="P2728" t="s">
        <v>1160</v>
      </c>
      <c r="Q2728">
        <v>1005</v>
      </c>
      <c r="R2728">
        <v>6</v>
      </c>
      <c r="S2728">
        <v>0</v>
      </c>
      <c r="T2728">
        <v>0</v>
      </c>
      <c r="V2728" t="s">
        <v>1387</v>
      </c>
      <c r="W2728">
        <v>3</v>
      </c>
      <c r="X2728" s="68">
        <v>36525</v>
      </c>
      <c r="Y2728" s="68">
        <v>36525</v>
      </c>
      <c r="Z2728">
        <v>0</v>
      </c>
      <c r="AA2728">
        <v>145</v>
      </c>
      <c r="AB2728" t="s">
        <v>747</v>
      </c>
      <c r="AE2728" t="s">
        <v>437</v>
      </c>
      <c r="AF2728">
        <v>30001</v>
      </c>
    </row>
    <row r="2729" spans="1:32" x14ac:dyDescent="0.25">
      <c r="A2729" t="s">
        <v>1161</v>
      </c>
      <c r="B2729" t="s">
        <v>747</v>
      </c>
      <c r="C2729" s="158" t="str">
        <f t="shared" si="42"/>
        <v>1163011</v>
      </c>
      <c r="D2729">
        <v>116301</v>
      </c>
      <c r="F2729">
        <v>12</v>
      </c>
      <c r="H2729" t="s">
        <v>397</v>
      </c>
      <c r="I2729">
        <v>1030616</v>
      </c>
      <c r="J2729">
        <v>0</v>
      </c>
      <c r="K2729">
        <v>0</v>
      </c>
      <c r="L2729">
        <v>1</v>
      </c>
      <c r="M2729">
        <v>0</v>
      </c>
      <c r="N2729">
        <v>9090042</v>
      </c>
      <c r="O2729">
        <v>1</v>
      </c>
      <c r="P2729" t="s">
        <v>1162</v>
      </c>
      <c r="Q2729">
        <v>1005</v>
      </c>
      <c r="R2729">
        <v>6</v>
      </c>
      <c r="S2729">
        <v>0</v>
      </c>
      <c r="T2729">
        <v>0</v>
      </c>
      <c r="V2729" t="s">
        <v>1387</v>
      </c>
      <c r="W2729">
        <v>3</v>
      </c>
      <c r="X2729" s="68">
        <v>42444</v>
      </c>
      <c r="Y2729" s="68">
        <v>36525</v>
      </c>
      <c r="Z2729">
        <v>0</v>
      </c>
      <c r="AA2729">
        <v>145</v>
      </c>
      <c r="AB2729" t="s">
        <v>747</v>
      </c>
      <c r="AE2729" t="s">
        <v>437</v>
      </c>
      <c r="AF2729">
        <v>30001</v>
      </c>
    </row>
    <row r="2730" spans="1:32" x14ac:dyDescent="0.25">
      <c r="A2730" t="s">
        <v>1161</v>
      </c>
      <c r="B2730" t="s">
        <v>747</v>
      </c>
      <c r="C2730" s="158" t="str">
        <f t="shared" si="42"/>
        <v>1163012</v>
      </c>
      <c r="D2730">
        <v>116301</v>
      </c>
      <c r="F2730">
        <v>12</v>
      </c>
      <c r="H2730" t="s">
        <v>397</v>
      </c>
      <c r="I2730">
        <v>1030617</v>
      </c>
      <c r="J2730">
        <v>0</v>
      </c>
      <c r="K2730">
        <v>0</v>
      </c>
      <c r="L2730">
        <v>1</v>
      </c>
      <c r="M2730">
        <v>0</v>
      </c>
      <c r="N2730">
        <v>9090042</v>
      </c>
      <c r="O2730">
        <v>2</v>
      </c>
      <c r="P2730" t="s">
        <v>1162</v>
      </c>
      <c r="Q2730">
        <v>1005</v>
      </c>
      <c r="R2730">
        <v>6</v>
      </c>
      <c r="S2730">
        <v>0</v>
      </c>
      <c r="T2730">
        <v>0</v>
      </c>
      <c r="V2730" t="s">
        <v>1387</v>
      </c>
      <c r="W2730">
        <v>3</v>
      </c>
      <c r="X2730" s="68">
        <v>42444</v>
      </c>
      <c r="Y2730" s="68">
        <v>36525</v>
      </c>
      <c r="Z2730">
        <v>0</v>
      </c>
      <c r="AA2730">
        <v>145</v>
      </c>
      <c r="AB2730" t="s">
        <v>747</v>
      </c>
      <c r="AE2730" t="s">
        <v>437</v>
      </c>
      <c r="AF2730">
        <v>30001</v>
      </c>
    </row>
    <row r="2731" spans="1:32" x14ac:dyDescent="0.25">
      <c r="A2731" t="s">
        <v>1161</v>
      </c>
      <c r="B2731" t="s">
        <v>747</v>
      </c>
      <c r="C2731" s="158" t="str">
        <f t="shared" si="42"/>
        <v>1163013</v>
      </c>
      <c r="D2731">
        <v>116301</v>
      </c>
      <c r="F2731">
        <v>12</v>
      </c>
      <c r="H2731" t="s">
        <v>397</v>
      </c>
      <c r="I2731">
        <v>1030618</v>
      </c>
      <c r="J2731">
        <v>0</v>
      </c>
      <c r="K2731">
        <v>0</v>
      </c>
      <c r="L2731">
        <v>1</v>
      </c>
      <c r="M2731">
        <v>0</v>
      </c>
      <c r="N2731">
        <v>9090042</v>
      </c>
      <c r="O2731">
        <v>3</v>
      </c>
      <c r="P2731" t="s">
        <v>1162</v>
      </c>
      <c r="Q2731">
        <v>1005</v>
      </c>
      <c r="R2731">
        <v>6</v>
      </c>
      <c r="S2731">
        <v>0</v>
      </c>
      <c r="T2731">
        <v>0</v>
      </c>
      <c r="V2731" t="s">
        <v>1387</v>
      </c>
      <c r="W2731">
        <v>3</v>
      </c>
      <c r="X2731" s="68">
        <v>42444</v>
      </c>
      <c r="Y2731" s="68">
        <v>36525</v>
      </c>
      <c r="Z2731">
        <v>0</v>
      </c>
      <c r="AA2731">
        <v>145</v>
      </c>
      <c r="AB2731" t="s">
        <v>747</v>
      </c>
      <c r="AE2731" t="s">
        <v>437</v>
      </c>
      <c r="AF2731">
        <v>30001</v>
      </c>
    </row>
    <row r="2732" spans="1:32" x14ac:dyDescent="0.25">
      <c r="A2732" t="s">
        <v>1161</v>
      </c>
      <c r="B2732" t="s">
        <v>747</v>
      </c>
      <c r="C2732" s="158" t="str">
        <f t="shared" si="42"/>
        <v>1163014</v>
      </c>
      <c r="D2732">
        <v>116301</v>
      </c>
      <c r="F2732">
        <v>12</v>
      </c>
      <c r="H2732" t="s">
        <v>397</v>
      </c>
      <c r="I2732">
        <v>1030619</v>
      </c>
      <c r="J2732">
        <v>0</v>
      </c>
      <c r="K2732">
        <v>0</v>
      </c>
      <c r="L2732">
        <v>1</v>
      </c>
      <c r="M2732">
        <v>0</v>
      </c>
      <c r="N2732">
        <v>9090042</v>
      </c>
      <c r="O2732">
        <v>4</v>
      </c>
      <c r="P2732" t="s">
        <v>1162</v>
      </c>
      <c r="Q2732">
        <v>1005</v>
      </c>
      <c r="R2732">
        <v>6</v>
      </c>
      <c r="S2732">
        <v>0</v>
      </c>
      <c r="T2732">
        <v>0</v>
      </c>
      <c r="V2732" t="s">
        <v>1387</v>
      </c>
      <c r="W2732">
        <v>3</v>
      </c>
      <c r="X2732" s="68">
        <v>42444</v>
      </c>
      <c r="Y2732" s="68">
        <v>36525</v>
      </c>
      <c r="Z2732">
        <v>0</v>
      </c>
      <c r="AA2732">
        <v>145</v>
      </c>
      <c r="AB2732" t="s">
        <v>747</v>
      </c>
      <c r="AE2732" t="s">
        <v>437</v>
      </c>
      <c r="AF2732">
        <v>30001</v>
      </c>
    </row>
    <row r="2733" spans="1:32" x14ac:dyDescent="0.25">
      <c r="A2733" t="s">
        <v>1161</v>
      </c>
      <c r="B2733" t="s">
        <v>747</v>
      </c>
      <c r="C2733" s="158" t="str">
        <f t="shared" si="42"/>
        <v>1163015</v>
      </c>
      <c r="D2733">
        <v>116301</v>
      </c>
      <c r="F2733">
        <v>12</v>
      </c>
      <c r="H2733" t="s">
        <v>397</v>
      </c>
      <c r="I2733">
        <v>1030620</v>
      </c>
      <c r="J2733">
        <v>0</v>
      </c>
      <c r="K2733">
        <v>0</v>
      </c>
      <c r="L2733">
        <v>1</v>
      </c>
      <c r="M2733">
        <v>0</v>
      </c>
      <c r="N2733">
        <v>9090042</v>
      </c>
      <c r="O2733">
        <v>5</v>
      </c>
      <c r="P2733" t="s">
        <v>1162</v>
      </c>
      <c r="Q2733">
        <v>1005</v>
      </c>
      <c r="R2733">
        <v>6</v>
      </c>
      <c r="S2733">
        <v>0</v>
      </c>
      <c r="T2733">
        <v>0</v>
      </c>
      <c r="V2733" t="s">
        <v>1387</v>
      </c>
      <c r="W2733">
        <v>3</v>
      </c>
      <c r="X2733" s="68">
        <v>42444</v>
      </c>
      <c r="Y2733" s="68">
        <v>36525</v>
      </c>
      <c r="Z2733">
        <v>0</v>
      </c>
      <c r="AA2733">
        <v>145</v>
      </c>
      <c r="AB2733" t="s">
        <v>747</v>
      </c>
      <c r="AE2733" t="s">
        <v>437</v>
      </c>
      <c r="AF2733">
        <v>30001</v>
      </c>
    </row>
    <row r="2734" spans="1:32" x14ac:dyDescent="0.25">
      <c r="A2734" t="s">
        <v>1163</v>
      </c>
      <c r="B2734" t="s">
        <v>747</v>
      </c>
      <c r="C2734" s="158" t="str">
        <f t="shared" si="42"/>
        <v>1163021</v>
      </c>
      <c r="D2734">
        <v>116302</v>
      </c>
      <c r="F2734">
        <v>12</v>
      </c>
      <c r="H2734" t="s">
        <v>397</v>
      </c>
      <c r="I2734">
        <v>1030624</v>
      </c>
      <c r="J2734">
        <v>0</v>
      </c>
      <c r="K2734">
        <v>0</v>
      </c>
      <c r="L2734">
        <v>1</v>
      </c>
      <c r="M2734">
        <v>0</v>
      </c>
      <c r="N2734">
        <v>9090042</v>
      </c>
      <c r="O2734">
        <v>1</v>
      </c>
      <c r="P2734" t="s">
        <v>1164</v>
      </c>
      <c r="Q2734">
        <v>1005</v>
      </c>
      <c r="R2734">
        <v>6</v>
      </c>
      <c r="S2734">
        <v>0</v>
      </c>
      <c r="T2734">
        <v>0</v>
      </c>
      <c r="V2734" t="s">
        <v>1387</v>
      </c>
      <c r="W2734">
        <v>3</v>
      </c>
      <c r="X2734" s="68">
        <v>42444</v>
      </c>
      <c r="Y2734" s="68">
        <v>36525</v>
      </c>
      <c r="Z2734">
        <v>0</v>
      </c>
      <c r="AA2734">
        <v>145</v>
      </c>
      <c r="AB2734" t="s">
        <v>747</v>
      </c>
      <c r="AE2734" t="s">
        <v>437</v>
      </c>
      <c r="AF2734">
        <v>30001</v>
      </c>
    </row>
    <row r="2735" spans="1:32" x14ac:dyDescent="0.25">
      <c r="A2735" t="s">
        <v>1163</v>
      </c>
      <c r="B2735" t="s">
        <v>747</v>
      </c>
      <c r="C2735" s="158" t="str">
        <f t="shared" si="42"/>
        <v>1163022</v>
      </c>
      <c r="D2735">
        <v>116302</v>
      </c>
      <c r="F2735">
        <v>12</v>
      </c>
      <c r="H2735" t="s">
        <v>397</v>
      </c>
      <c r="I2735">
        <v>1030625</v>
      </c>
      <c r="J2735">
        <v>0</v>
      </c>
      <c r="K2735">
        <v>0</v>
      </c>
      <c r="L2735">
        <v>1</v>
      </c>
      <c r="M2735">
        <v>0</v>
      </c>
      <c r="N2735">
        <v>9090042</v>
      </c>
      <c r="O2735">
        <v>2</v>
      </c>
      <c r="P2735" t="s">
        <v>1164</v>
      </c>
      <c r="Q2735">
        <v>1005</v>
      </c>
      <c r="R2735">
        <v>6</v>
      </c>
      <c r="S2735">
        <v>0</v>
      </c>
      <c r="T2735">
        <v>0</v>
      </c>
      <c r="V2735" t="s">
        <v>1387</v>
      </c>
      <c r="W2735">
        <v>3</v>
      </c>
      <c r="X2735" s="68">
        <v>42444</v>
      </c>
      <c r="Y2735" s="68">
        <v>36525</v>
      </c>
      <c r="Z2735">
        <v>0</v>
      </c>
      <c r="AA2735">
        <v>145</v>
      </c>
      <c r="AB2735" t="s">
        <v>747</v>
      </c>
      <c r="AE2735" t="s">
        <v>437</v>
      </c>
      <c r="AF2735">
        <v>30001</v>
      </c>
    </row>
    <row r="2736" spans="1:32" x14ac:dyDescent="0.25">
      <c r="A2736" t="s">
        <v>1163</v>
      </c>
      <c r="B2736" t="s">
        <v>747</v>
      </c>
      <c r="C2736" s="158" t="str">
        <f t="shared" si="42"/>
        <v>1163023</v>
      </c>
      <c r="D2736">
        <v>116302</v>
      </c>
      <c r="F2736">
        <v>12</v>
      </c>
      <c r="H2736" t="s">
        <v>397</v>
      </c>
      <c r="I2736">
        <v>1030626</v>
      </c>
      <c r="J2736">
        <v>0</v>
      </c>
      <c r="K2736">
        <v>0</v>
      </c>
      <c r="L2736">
        <v>1</v>
      </c>
      <c r="M2736">
        <v>0</v>
      </c>
      <c r="N2736">
        <v>9090042</v>
      </c>
      <c r="O2736">
        <v>3</v>
      </c>
      <c r="P2736" t="s">
        <v>1164</v>
      </c>
      <c r="Q2736">
        <v>1005</v>
      </c>
      <c r="R2736">
        <v>6</v>
      </c>
      <c r="S2736">
        <v>0</v>
      </c>
      <c r="T2736">
        <v>0</v>
      </c>
      <c r="V2736" t="s">
        <v>1387</v>
      </c>
      <c r="W2736">
        <v>3</v>
      </c>
      <c r="X2736" s="68">
        <v>42444</v>
      </c>
      <c r="Y2736" s="68">
        <v>36525</v>
      </c>
      <c r="Z2736">
        <v>0</v>
      </c>
      <c r="AA2736">
        <v>145</v>
      </c>
      <c r="AB2736" t="s">
        <v>747</v>
      </c>
      <c r="AE2736" t="s">
        <v>437</v>
      </c>
      <c r="AF2736">
        <v>30001</v>
      </c>
    </row>
    <row r="2737" spans="1:32" x14ac:dyDescent="0.25">
      <c r="A2737" t="s">
        <v>1163</v>
      </c>
      <c r="B2737" t="s">
        <v>747</v>
      </c>
      <c r="C2737" s="158" t="str">
        <f t="shared" si="42"/>
        <v>1163024</v>
      </c>
      <c r="D2737">
        <v>116302</v>
      </c>
      <c r="F2737">
        <v>12</v>
      </c>
      <c r="H2737" t="s">
        <v>397</v>
      </c>
      <c r="I2737">
        <v>1030627</v>
      </c>
      <c r="J2737">
        <v>0</v>
      </c>
      <c r="K2737">
        <v>0</v>
      </c>
      <c r="L2737">
        <v>1</v>
      </c>
      <c r="M2737">
        <v>0</v>
      </c>
      <c r="N2737">
        <v>9090042</v>
      </c>
      <c r="O2737">
        <v>4</v>
      </c>
      <c r="P2737" t="s">
        <v>1164</v>
      </c>
      <c r="Q2737">
        <v>1005</v>
      </c>
      <c r="R2737">
        <v>6</v>
      </c>
      <c r="S2737">
        <v>0</v>
      </c>
      <c r="T2737">
        <v>0</v>
      </c>
      <c r="V2737" t="s">
        <v>1387</v>
      </c>
      <c r="W2737">
        <v>3</v>
      </c>
      <c r="X2737" s="68">
        <v>42444</v>
      </c>
      <c r="Y2737" s="68">
        <v>36525</v>
      </c>
      <c r="Z2737">
        <v>0</v>
      </c>
      <c r="AA2737">
        <v>145</v>
      </c>
      <c r="AB2737" t="s">
        <v>747</v>
      </c>
      <c r="AE2737" t="s">
        <v>437</v>
      </c>
      <c r="AF2737">
        <v>30001</v>
      </c>
    </row>
    <row r="2738" spans="1:32" x14ac:dyDescent="0.25">
      <c r="A2738" t="s">
        <v>1163</v>
      </c>
      <c r="B2738" t="s">
        <v>747</v>
      </c>
      <c r="C2738" s="158" t="str">
        <f t="shared" si="42"/>
        <v>1163025</v>
      </c>
      <c r="D2738">
        <v>116302</v>
      </c>
      <c r="F2738">
        <v>12</v>
      </c>
      <c r="H2738" t="s">
        <v>397</v>
      </c>
      <c r="I2738">
        <v>1030628</v>
      </c>
      <c r="J2738">
        <v>0</v>
      </c>
      <c r="K2738">
        <v>0</v>
      </c>
      <c r="L2738">
        <v>1</v>
      </c>
      <c r="M2738">
        <v>0</v>
      </c>
      <c r="N2738">
        <v>9090042</v>
      </c>
      <c r="O2738">
        <v>5</v>
      </c>
      <c r="P2738" t="s">
        <v>1164</v>
      </c>
      <c r="Q2738">
        <v>1005</v>
      </c>
      <c r="R2738">
        <v>6</v>
      </c>
      <c r="S2738">
        <v>0</v>
      </c>
      <c r="T2738">
        <v>0</v>
      </c>
      <c r="V2738" t="s">
        <v>1387</v>
      </c>
      <c r="W2738">
        <v>3</v>
      </c>
      <c r="X2738" s="68">
        <v>42444</v>
      </c>
      <c r="Y2738" s="68">
        <v>36525</v>
      </c>
      <c r="Z2738">
        <v>0</v>
      </c>
      <c r="AA2738">
        <v>145</v>
      </c>
      <c r="AB2738" t="s">
        <v>747</v>
      </c>
      <c r="AE2738" t="s">
        <v>437</v>
      </c>
      <c r="AF2738">
        <v>30001</v>
      </c>
    </row>
    <row r="2739" spans="1:32" x14ac:dyDescent="0.25">
      <c r="A2739" t="s">
        <v>1165</v>
      </c>
      <c r="B2739" t="s">
        <v>747</v>
      </c>
      <c r="C2739" s="158" t="str">
        <f t="shared" si="42"/>
        <v>1163031</v>
      </c>
      <c r="D2739">
        <v>116303</v>
      </c>
      <c r="F2739">
        <v>12</v>
      </c>
      <c r="H2739" t="s">
        <v>397</v>
      </c>
      <c r="I2739">
        <v>1030632</v>
      </c>
      <c r="J2739">
        <v>0</v>
      </c>
      <c r="K2739">
        <v>0</v>
      </c>
      <c r="L2739">
        <v>1</v>
      </c>
      <c r="M2739">
        <v>0</v>
      </c>
      <c r="N2739">
        <v>9090042</v>
      </c>
      <c r="O2739">
        <v>1</v>
      </c>
      <c r="P2739" t="s">
        <v>1166</v>
      </c>
      <c r="Q2739">
        <v>1005</v>
      </c>
      <c r="R2739">
        <v>6</v>
      </c>
      <c r="S2739">
        <v>0</v>
      </c>
      <c r="T2739">
        <v>0</v>
      </c>
      <c r="V2739" t="s">
        <v>1387</v>
      </c>
      <c r="W2739">
        <v>3</v>
      </c>
      <c r="X2739" s="68">
        <v>42444</v>
      </c>
      <c r="Y2739" s="68">
        <v>36525</v>
      </c>
      <c r="Z2739">
        <v>0</v>
      </c>
      <c r="AA2739">
        <v>145</v>
      </c>
      <c r="AB2739" t="s">
        <v>747</v>
      </c>
      <c r="AE2739" t="s">
        <v>437</v>
      </c>
      <c r="AF2739">
        <v>30001</v>
      </c>
    </row>
    <row r="2740" spans="1:32" x14ac:dyDescent="0.25">
      <c r="A2740" t="s">
        <v>1165</v>
      </c>
      <c r="B2740" t="s">
        <v>747</v>
      </c>
      <c r="C2740" s="158" t="str">
        <f t="shared" si="42"/>
        <v>1163032</v>
      </c>
      <c r="D2740">
        <v>116303</v>
      </c>
      <c r="F2740">
        <v>12</v>
      </c>
      <c r="H2740" t="s">
        <v>397</v>
      </c>
      <c r="I2740">
        <v>1030633</v>
      </c>
      <c r="J2740">
        <v>0</v>
      </c>
      <c r="K2740">
        <v>0</v>
      </c>
      <c r="L2740">
        <v>1</v>
      </c>
      <c r="M2740">
        <v>0</v>
      </c>
      <c r="N2740">
        <v>9090042</v>
      </c>
      <c r="O2740">
        <v>2</v>
      </c>
      <c r="P2740" t="s">
        <v>1166</v>
      </c>
      <c r="Q2740">
        <v>1005</v>
      </c>
      <c r="R2740">
        <v>6</v>
      </c>
      <c r="S2740">
        <v>0</v>
      </c>
      <c r="T2740">
        <v>0</v>
      </c>
      <c r="V2740" t="s">
        <v>1387</v>
      </c>
      <c r="W2740">
        <v>3</v>
      </c>
      <c r="X2740" s="68">
        <v>42444</v>
      </c>
      <c r="Y2740" s="68">
        <v>36525</v>
      </c>
      <c r="Z2740">
        <v>0</v>
      </c>
      <c r="AA2740">
        <v>145</v>
      </c>
      <c r="AB2740" t="s">
        <v>747</v>
      </c>
      <c r="AE2740" t="s">
        <v>437</v>
      </c>
      <c r="AF2740">
        <v>30001</v>
      </c>
    </row>
    <row r="2741" spans="1:32" x14ac:dyDescent="0.25">
      <c r="A2741" t="s">
        <v>1165</v>
      </c>
      <c r="B2741" t="s">
        <v>747</v>
      </c>
      <c r="C2741" s="158" t="str">
        <f t="shared" si="42"/>
        <v>1163033</v>
      </c>
      <c r="D2741">
        <v>116303</v>
      </c>
      <c r="F2741">
        <v>12</v>
      </c>
      <c r="H2741" t="s">
        <v>397</v>
      </c>
      <c r="I2741">
        <v>1030634</v>
      </c>
      <c r="J2741">
        <v>0</v>
      </c>
      <c r="K2741">
        <v>0</v>
      </c>
      <c r="L2741">
        <v>1</v>
      </c>
      <c r="M2741">
        <v>0</v>
      </c>
      <c r="N2741">
        <v>9090042</v>
      </c>
      <c r="O2741">
        <v>3</v>
      </c>
      <c r="P2741" t="s">
        <v>1166</v>
      </c>
      <c r="Q2741">
        <v>1005</v>
      </c>
      <c r="R2741">
        <v>6</v>
      </c>
      <c r="S2741">
        <v>0</v>
      </c>
      <c r="T2741">
        <v>0</v>
      </c>
      <c r="V2741" t="s">
        <v>1387</v>
      </c>
      <c r="W2741">
        <v>3</v>
      </c>
      <c r="X2741" s="68">
        <v>42444</v>
      </c>
      <c r="Y2741" s="68">
        <v>36525</v>
      </c>
      <c r="Z2741">
        <v>0</v>
      </c>
      <c r="AA2741">
        <v>145</v>
      </c>
      <c r="AB2741" t="s">
        <v>747</v>
      </c>
      <c r="AE2741" t="s">
        <v>437</v>
      </c>
      <c r="AF2741">
        <v>30001</v>
      </c>
    </row>
    <row r="2742" spans="1:32" x14ac:dyDescent="0.25">
      <c r="A2742" t="s">
        <v>1165</v>
      </c>
      <c r="B2742" t="s">
        <v>747</v>
      </c>
      <c r="C2742" s="158" t="str">
        <f t="shared" si="42"/>
        <v>1163034</v>
      </c>
      <c r="D2742">
        <v>116303</v>
      </c>
      <c r="F2742">
        <v>12</v>
      </c>
      <c r="H2742" t="s">
        <v>397</v>
      </c>
      <c r="I2742">
        <v>1030635</v>
      </c>
      <c r="J2742">
        <v>0</v>
      </c>
      <c r="K2742">
        <v>0</v>
      </c>
      <c r="L2742">
        <v>1</v>
      </c>
      <c r="M2742">
        <v>0</v>
      </c>
      <c r="N2742">
        <v>9090042</v>
      </c>
      <c r="O2742">
        <v>4</v>
      </c>
      <c r="P2742" t="s">
        <v>1166</v>
      </c>
      <c r="Q2742">
        <v>1005</v>
      </c>
      <c r="R2742">
        <v>6</v>
      </c>
      <c r="S2742">
        <v>0</v>
      </c>
      <c r="T2742">
        <v>0</v>
      </c>
      <c r="V2742" t="s">
        <v>1387</v>
      </c>
      <c r="W2742">
        <v>3</v>
      </c>
      <c r="X2742" s="68">
        <v>42444</v>
      </c>
      <c r="Y2742" s="68">
        <v>36525</v>
      </c>
      <c r="Z2742">
        <v>0</v>
      </c>
      <c r="AA2742">
        <v>145</v>
      </c>
      <c r="AB2742" t="s">
        <v>747</v>
      </c>
      <c r="AE2742" t="s">
        <v>437</v>
      </c>
      <c r="AF2742">
        <v>30001</v>
      </c>
    </row>
    <row r="2743" spans="1:32" x14ac:dyDescent="0.25">
      <c r="A2743" t="s">
        <v>1165</v>
      </c>
      <c r="B2743" t="s">
        <v>747</v>
      </c>
      <c r="C2743" s="158" t="str">
        <f t="shared" si="42"/>
        <v>1163035</v>
      </c>
      <c r="D2743">
        <v>116303</v>
      </c>
      <c r="F2743">
        <v>12</v>
      </c>
      <c r="H2743" t="s">
        <v>397</v>
      </c>
      <c r="I2743">
        <v>1030636</v>
      </c>
      <c r="J2743">
        <v>0</v>
      </c>
      <c r="K2743">
        <v>0</v>
      </c>
      <c r="L2743">
        <v>1</v>
      </c>
      <c r="M2743">
        <v>0</v>
      </c>
      <c r="N2743">
        <v>9090042</v>
      </c>
      <c r="O2743">
        <v>5</v>
      </c>
      <c r="P2743" t="s">
        <v>1166</v>
      </c>
      <c r="Q2743">
        <v>1005</v>
      </c>
      <c r="R2743">
        <v>6</v>
      </c>
      <c r="S2743">
        <v>0</v>
      </c>
      <c r="T2743">
        <v>0</v>
      </c>
      <c r="V2743" t="s">
        <v>1387</v>
      </c>
      <c r="W2743">
        <v>3</v>
      </c>
      <c r="X2743" s="68">
        <v>42444</v>
      </c>
      <c r="Y2743" s="68">
        <v>36525</v>
      </c>
      <c r="Z2743">
        <v>0</v>
      </c>
      <c r="AA2743">
        <v>145</v>
      </c>
      <c r="AB2743" t="s">
        <v>747</v>
      </c>
      <c r="AE2743" t="s">
        <v>437</v>
      </c>
      <c r="AF2743">
        <v>30001</v>
      </c>
    </row>
    <row r="2744" spans="1:32" x14ac:dyDescent="0.25">
      <c r="A2744" t="s">
        <v>1167</v>
      </c>
      <c r="B2744" t="s">
        <v>747</v>
      </c>
      <c r="C2744" s="158" t="str">
        <f t="shared" si="42"/>
        <v>1163045</v>
      </c>
      <c r="D2744">
        <v>116304</v>
      </c>
      <c r="F2744">
        <v>12</v>
      </c>
      <c r="H2744" t="s">
        <v>397</v>
      </c>
      <c r="I2744">
        <v>1030644</v>
      </c>
      <c r="J2744">
        <v>0</v>
      </c>
      <c r="K2744">
        <v>0</v>
      </c>
      <c r="L2744">
        <v>1</v>
      </c>
      <c r="M2744">
        <v>0</v>
      </c>
      <c r="N2744">
        <v>9090042</v>
      </c>
      <c r="O2744">
        <v>5</v>
      </c>
      <c r="P2744" t="s">
        <v>1168</v>
      </c>
      <c r="Q2744">
        <v>1005</v>
      </c>
      <c r="R2744">
        <v>6</v>
      </c>
      <c r="S2744">
        <v>0</v>
      </c>
      <c r="T2744">
        <v>0</v>
      </c>
      <c r="V2744" t="s">
        <v>1387</v>
      </c>
      <c r="W2744">
        <v>3</v>
      </c>
      <c r="X2744" s="68">
        <v>42444</v>
      </c>
      <c r="Y2744" s="68">
        <v>36525</v>
      </c>
      <c r="Z2744">
        <v>0</v>
      </c>
      <c r="AA2744">
        <v>145</v>
      </c>
      <c r="AB2744" t="s">
        <v>747</v>
      </c>
      <c r="AE2744" t="s">
        <v>437</v>
      </c>
      <c r="AF2744">
        <v>30001</v>
      </c>
    </row>
    <row r="2745" spans="1:32" x14ac:dyDescent="0.25">
      <c r="A2745" t="s">
        <v>1167</v>
      </c>
      <c r="B2745" t="s">
        <v>747</v>
      </c>
      <c r="C2745" s="158" t="str">
        <f t="shared" si="42"/>
        <v>1163041</v>
      </c>
      <c r="D2745">
        <v>116304</v>
      </c>
      <c r="F2745">
        <v>12</v>
      </c>
      <c r="H2745" t="s">
        <v>397</v>
      </c>
      <c r="I2745">
        <v>1030640</v>
      </c>
      <c r="J2745">
        <v>0</v>
      </c>
      <c r="K2745">
        <v>0</v>
      </c>
      <c r="L2745">
        <v>1</v>
      </c>
      <c r="M2745">
        <v>0</v>
      </c>
      <c r="N2745">
        <v>9090042</v>
      </c>
      <c r="O2745">
        <v>1</v>
      </c>
      <c r="P2745" t="s">
        <v>1168</v>
      </c>
      <c r="Q2745">
        <v>1005</v>
      </c>
      <c r="R2745">
        <v>6</v>
      </c>
      <c r="S2745">
        <v>0</v>
      </c>
      <c r="T2745">
        <v>0</v>
      </c>
      <c r="V2745" t="s">
        <v>1387</v>
      </c>
      <c r="W2745">
        <v>3</v>
      </c>
      <c r="X2745" s="68">
        <v>42444</v>
      </c>
      <c r="Y2745" s="68">
        <v>36525</v>
      </c>
      <c r="Z2745">
        <v>0</v>
      </c>
      <c r="AA2745">
        <v>145</v>
      </c>
      <c r="AB2745" t="s">
        <v>747</v>
      </c>
      <c r="AE2745" t="s">
        <v>437</v>
      </c>
      <c r="AF2745">
        <v>30001</v>
      </c>
    </row>
    <row r="2746" spans="1:32" x14ac:dyDescent="0.25">
      <c r="A2746" t="s">
        <v>1167</v>
      </c>
      <c r="B2746" t="s">
        <v>747</v>
      </c>
      <c r="C2746" s="158" t="str">
        <f t="shared" si="42"/>
        <v>1163042</v>
      </c>
      <c r="D2746">
        <v>116304</v>
      </c>
      <c r="F2746">
        <v>12</v>
      </c>
      <c r="H2746" t="s">
        <v>397</v>
      </c>
      <c r="I2746">
        <v>1030641</v>
      </c>
      <c r="J2746">
        <v>0</v>
      </c>
      <c r="K2746">
        <v>0</v>
      </c>
      <c r="L2746">
        <v>1</v>
      </c>
      <c r="M2746">
        <v>0</v>
      </c>
      <c r="N2746">
        <v>9090042</v>
      </c>
      <c r="O2746">
        <v>2</v>
      </c>
      <c r="P2746" t="s">
        <v>1168</v>
      </c>
      <c r="Q2746">
        <v>1005</v>
      </c>
      <c r="R2746">
        <v>6</v>
      </c>
      <c r="S2746">
        <v>0</v>
      </c>
      <c r="T2746">
        <v>0</v>
      </c>
      <c r="V2746" t="s">
        <v>1387</v>
      </c>
      <c r="W2746">
        <v>3</v>
      </c>
      <c r="X2746" s="68">
        <v>42444</v>
      </c>
      <c r="Y2746" s="68">
        <v>36525</v>
      </c>
      <c r="Z2746">
        <v>0</v>
      </c>
      <c r="AA2746">
        <v>145</v>
      </c>
      <c r="AB2746" t="s">
        <v>747</v>
      </c>
      <c r="AE2746" t="s">
        <v>437</v>
      </c>
      <c r="AF2746">
        <v>30001</v>
      </c>
    </row>
    <row r="2747" spans="1:32" x14ac:dyDescent="0.25">
      <c r="A2747" t="s">
        <v>1167</v>
      </c>
      <c r="B2747" t="s">
        <v>747</v>
      </c>
      <c r="C2747" s="158" t="str">
        <f t="shared" si="42"/>
        <v>1163043</v>
      </c>
      <c r="D2747">
        <v>116304</v>
      </c>
      <c r="F2747">
        <v>12</v>
      </c>
      <c r="H2747" t="s">
        <v>397</v>
      </c>
      <c r="I2747">
        <v>1030642</v>
      </c>
      <c r="J2747">
        <v>0</v>
      </c>
      <c r="K2747">
        <v>0</v>
      </c>
      <c r="L2747">
        <v>1</v>
      </c>
      <c r="M2747">
        <v>0</v>
      </c>
      <c r="N2747">
        <v>9090042</v>
      </c>
      <c r="O2747">
        <v>3</v>
      </c>
      <c r="P2747" t="s">
        <v>1168</v>
      </c>
      <c r="Q2747">
        <v>1005</v>
      </c>
      <c r="R2747">
        <v>6</v>
      </c>
      <c r="S2747">
        <v>0</v>
      </c>
      <c r="T2747">
        <v>0</v>
      </c>
      <c r="V2747" t="s">
        <v>1387</v>
      </c>
      <c r="W2747">
        <v>3</v>
      </c>
      <c r="X2747" s="68">
        <v>42444</v>
      </c>
      <c r="Y2747" s="68">
        <v>36525</v>
      </c>
      <c r="Z2747">
        <v>0</v>
      </c>
      <c r="AA2747">
        <v>145</v>
      </c>
      <c r="AB2747" t="s">
        <v>747</v>
      </c>
      <c r="AE2747" t="s">
        <v>437</v>
      </c>
      <c r="AF2747">
        <v>30001</v>
      </c>
    </row>
    <row r="2748" spans="1:32" x14ac:dyDescent="0.25">
      <c r="A2748" t="s">
        <v>1167</v>
      </c>
      <c r="B2748" t="s">
        <v>747</v>
      </c>
      <c r="C2748" s="158" t="str">
        <f t="shared" si="42"/>
        <v>1163044</v>
      </c>
      <c r="D2748">
        <v>116304</v>
      </c>
      <c r="F2748">
        <v>12</v>
      </c>
      <c r="H2748" t="s">
        <v>397</v>
      </c>
      <c r="I2748">
        <v>1030643</v>
      </c>
      <c r="J2748">
        <v>0</v>
      </c>
      <c r="K2748">
        <v>0</v>
      </c>
      <c r="L2748">
        <v>1</v>
      </c>
      <c r="M2748">
        <v>0</v>
      </c>
      <c r="N2748">
        <v>9090042</v>
      </c>
      <c r="O2748">
        <v>4</v>
      </c>
      <c r="P2748" t="s">
        <v>1168</v>
      </c>
      <c r="Q2748">
        <v>1005</v>
      </c>
      <c r="R2748">
        <v>6</v>
      </c>
      <c r="S2748">
        <v>0</v>
      </c>
      <c r="T2748">
        <v>0</v>
      </c>
      <c r="V2748" t="s">
        <v>1387</v>
      </c>
      <c r="W2748">
        <v>3</v>
      </c>
      <c r="X2748" s="68">
        <v>42444</v>
      </c>
      <c r="Y2748" s="68">
        <v>36525</v>
      </c>
      <c r="Z2748">
        <v>0</v>
      </c>
      <c r="AA2748">
        <v>145</v>
      </c>
      <c r="AB2748" t="s">
        <v>747</v>
      </c>
      <c r="AE2748" t="s">
        <v>437</v>
      </c>
      <c r="AF2748">
        <v>30001</v>
      </c>
    </row>
    <row r="2749" spans="1:32" x14ac:dyDescent="0.25">
      <c r="A2749" t="s">
        <v>1063</v>
      </c>
      <c r="B2749" t="s">
        <v>448</v>
      </c>
      <c r="C2749" s="158" t="str">
        <f t="shared" si="42"/>
        <v>1110001</v>
      </c>
      <c r="D2749">
        <v>111000</v>
      </c>
      <c r="F2749">
        <v>12</v>
      </c>
      <c r="G2749">
        <v>3350</v>
      </c>
      <c r="I2749">
        <v>1020000</v>
      </c>
      <c r="J2749">
        <v>1</v>
      </c>
      <c r="K2749">
        <v>0</v>
      </c>
      <c r="L2749">
        <v>0</v>
      </c>
      <c r="M2749">
        <v>0</v>
      </c>
      <c r="N2749">
        <v>9020229</v>
      </c>
      <c r="O2749">
        <v>1</v>
      </c>
      <c r="P2749" t="s">
        <v>1169</v>
      </c>
      <c r="Q2749">
        <v>1005</v>
      </c>
      <c r="R2749">
        <v>6</v>
      </c>
      <c r="S2749">
        <v>0</v>
      </c>
      <c r="T2749">
        <v>0</v>
      </c>
      <c r="V2749" t="s">
        <v>1387</v>
      </c>
      <c r="W2749">
        <v>3</v>
      </c>
      <c r="X2749" s="68">
        <v>42354</v>
      </c>
      <c r="Y2749" s="68">
        <v>36525</v>
      </c>
      <c r="Z2749">
        <v>1</v>
      </c>
      <c r="AA2749">
        <v>55</v>
      </c>
      <c r="AB2749" t="s">
        <v>448</v>
      </c>
      <c r="AE2749" t="s">
        <v>389</v>
      </c>
      <c r="AF2749">
        <v>30000</v>
      </c>
    </row>
    <row r="2750" spans="1:32" x14ac:dyDescent="0.25">
      <c r="A2750" t="s">
        <v>1063</v>
      </c>
      <c r="B2750" t="s">
        <v>448</v>
      </c>
      <c r="C2750" s="158" t="str">
        <f t="shared" si="42"/>
        <v>1110002</v>
      </c>
      <c r="D2750">
        <v>111000</v>
      </c>
      <c r="F2750">
        <v>12</v>
      </c>
      <c r="G2750">
        <v>4150</v>
      </c>
      <c r="I2750">
        <v>1020001</v>
      </c>
      <c r="J2750">
        <v>1</v>
      </c>
      <c r="K2750">
        <v>0</v>
      </c>
      <c r="L2750">
        <v>0</v>
      </c>
      <c r="M2750">
        <v>0</v>
      </c>
      <c r="N2750">
        <v>9020229</v>
      </c>
      <c r="O2750">
        <v>2</v>
      </c>
      <c r="P2750" t="s">
        <v>1169</v>
      </c>
      <c r="Q2750">
        <v>1005</v>
      </c>
      <c r="R2750">
        <v>6</v>
      </c>
      <c r="S2750">
        <v>0</v>
      </c>
      <c r="T2750">
        <v>0</v>
      </c>
      <c r="V2750" t="s">
        <v>1387</v>
      </c>
      <c r="W2750">
        <v>3</v>
      </c>
      <c r="X2750" s="68">
        <v>42354</v>
      </c>
      <c r="Y2750" s="68">
        <v>36525</v>
      </c>
      <c r="Z2750">
        <v>1</v>
      </c>
      <c r="AA2750">
        <v>55</v>
      </c>
      <c r="AB2750" t="s">
        <v>448</v>
      </c>
      <c r="AE2750" t="s">
        <v>389</v>
      </c>
      <c r="AF2750">
        <v>30000</v>
      </c>
    </row>
    <row r="2751" spans="1:32" x14ac:dyDescent="0.25">
      <c r="A2751" t="s">
        <v>1063</v>
      </c>
      <c r="B2751" t="s">
        <v>448</v>
      </c>
      <c r="C2751" s="158" t="str">
        <f t="shared" si="42"/>
        <v>1110003</v>
      </c>
      <c r="D2751">
        <v>111000</v>
      </c>
      <c r="F2751">
        <v>12</v>
      </c>
      <c r="G2751">
        <v>5100</v>
      </c>
      <c r="I2751">
        <v>1020002</v>
      </c>
      <c r="J2751">
        <v>1</v>
      </c>
      <c r="K2751">
        <v>0</v>
      </c>
      <c r="L2751">
        <v>0</v>
      </c>
      <c r="M2751">
        <v>0</v>
      </c>
      <c r="N2751">
        <v>9020229</v>
      </c>
      <c r="O2751">
        <v>3</v>
      </c>
      <c r="P2751" t="s">
        <v>1169</v>
      </c>
      <c r="Q2751">
        <v>1005</v>
      </c>
      <c r="R2751">
        <v>6</v>
      </c>
      <c r="S2751">
        <v>0</v>
      </c>
      <c r="T2751">
        <v>0</v>
      </c>
      <c r="V2751" t="s">
        <v>1387</v>
      </c>
      <c r="W2751">
        <v>3</v>
      </c>
      <c r="X2751" s="68">
        <v>42354</v>
      </c>
      <c r="Y2751" s="68">
        <v>36525</v>
      </c>
      <c r="Z2751">
        <v>1</v>
      </c>
      <c r="AA2751">
        <v>55</v>
      </c>
      <c r="AB2751" t="s">
        <v>448</v>
      </c>
      <c r="AE2751" t="s">
        <v>389</v>
      </c>
      <c r="AF2751">
        <v>30000</v>
      </c>
    </row>
    <row r="2752" spans="1:32" x14ac:dyDescent="0.25">
      <c r="A2752" t="s">
        <v>1063</v>
      </c>
      <c r="B2752" t="s">
        <v>448</v>
      </c>
      <c r="C2752" s="158" t="str">
        <f t="shared" si="42"/>
        <v>1110004</v>
      </c>
      <c r="D2752">
        <v>111000</v>
      </c>
      <c r="F2752">
        <v>12</v>
      </c>
      <c r="G2752">
        <v>4360</v>
      </c>
      <c r="I2752">
        <v>1020003</v>
      </c>
      <c r="J2752">
        <v>1</v>
      </c>
      <c r="K2752">
        <v>0</v>
      </c>
      <c r="L2752">
        <v>0</v>
      </c>
      <c r="M2752">
        <v>0</v>
      </c>
      <c r="N2752">
        <v>9020229</v>
      </c>
      <c r="O2752">
        <v>4</v>
      </c>
      <c r="P2752" t="s">
        <v>1169</v>
      </c>
      <c r="Q2752">
        <v>1005</v>
      </c>
      <c r="R2752">
        <v>6</v>
      </c>
      <c r="S2752">
        <v>0</v>
      </c>
      <c r="T2752">
        <v>0</v>
      </c>
      <c r="V2752" t="s">
        <v>1387</v>
      </c>
      <c r="W2752">
        <v>3</v>
      </c>
      <c r="X2752" s="68">
        <v>42354</v>
      </c>
      <c r="Y2752" s="68">
        <v>36525</v>
      </c>
      <c r="Z2752">
        <v>1</v>
      </c>
      <c r="AA2752">
        <v>55</v>
      </c>
      <c r="AB2752" t="s">
        <v>448</v>
      </c>
      <c r="AE2752" t="s">
        <v>389</v>
      </c>
      <c r="AF2752">
        <v>30000</v>
      </c>
    </row>
    <row r="2753" spans="1:32" x14ac:dyDescent="0.25">
      <c r="A2753" t="s">
        <v>1063</v>
      </c>
      <c r="B2753" t="s">
        <v>448</v>
      </c>
      <c r="C2753" s="158" t="str">
        <f t="shared" si="42"/>
        <v>1110005</v>
      </c>
      <c r="D2753">
        <v>111000</v>
      </c>
      <c r="F2753">
        <v>12</v>
      </c>
      <c r="G2753">
        <v>5355</v>
      </c>
      <c r="I2753">
        <v>1020004</v>
      </c>
      <c r="J2753">
        <v>1</v>
      </c>
      <c r="K2753">
        <v>0</v>
      </c>
      <c r="L2753">
        <v>0</v>
      </c>
      <c r="M2753">
        <v>0</v>
      </c>
      <c r="N2753">
        <v>9020229</v>
      </c>
      <c r="O2753">
        <v>5</v>
      </c>
      <c r="P2753" t="s">
        <v>1169</v>
      </c>
      <c r="Q2753">
        <v>1005</v>
      </c>
      <c r="R2753">
        <v>6</v>
      </c>
      <c r="S2753">
        <v>0</v>
      </c>
      <c r="T2753">
        <v>0</v>
      </c>
      <c r="V2753" t="s">
        <v>1387</v>
      </c>
      <c r="W2753">
        <v>3</v>
      </c>
      <c r="X2753" s="68">
        <v>42354</v>
      </c>
      <c r="Y2753" s="68">
        <v>36525</v>
      </c>
      <c r="Z2753">
        <v>1</v>
      </c>
      <c r="AA2753">
        <v>55</v>
      </c>
      <c r="AB2753" t="s">
        <v>448</v>
      </c>
      <c r="AE2753" t="s">
        <v>389</v>
      </c>
      <c r="AF2753">
        <v>30000</v>
      </c>
    </row>
    <row r="2754" spans="1:32" x14ac:dyDescent="0.25">
      <c r="A2754" t="s">
        <v>1051</v>
      </c>
      <c r="B2754" t="s">
        <v>448</v>
      </c>
      <c r="C2754" s="158" t="str">
        <f t="shared" si="42"/>
        <v>1110011</v>
      </c>
      <c r="D2754">
        <v>111001</v>
      </c>
      <c r="F2754">
        <v>12</v>
      </c>
      <c r="G2754">
        <v>3950</v>
      </c>
      <c r="I2754">
        <v>1020005</v>
      </c>
      <c r="J2754">
        <v>1</v>
      </c>
      <c r="K2754">
        <v>0</v>
      </c>
      <c r="L2754">
        <v>0</v>
      </c>
      <c r="M2754">
        <v>0</v>
      </c>
      <c r="N2754">
        <v>9020229</v>
      </c>
      <c r="O2754">
        <v>1</v>
      </c>
      <c r="P2754" t="s">
        <v>1170</v>
      </c>
      <c r="Q2754">
        <v>1005</v>
      </c>
      <c r="R2754">
        <v>6</v>
      </c>
      <c r="S2754">
        <v>0</v>
      </c>
      <c r="T2754">
        <v>0</v>
      </c>
      <c r="V2754" t="s">
        <v>1387</v>
      </c>
      <c r="W2754">
        <v>3</v>
      </c>
      <c r="X2754" s="68">
        <v>42354</v>
      </c>
      <c r="Y2754" s="68">
        <v>36525</v>
      </c>
      <c r="Z2754">
        <v>1</v>
      </c>
      <c r="AA2754">
        <v>55</v>
      </c>
      <c r="AB2754" t="s">
        <v>448</v>
      </c>
      <c r="AE2754" t="s">
        <v>389</v>
      </c>
      <c r="AF2754">
        <v>30000</v>
      </c>
    </row>
    <row r="2755" spans="1:32" x14ac:dyDescent="0.25">
      <c r="A2755" t="s">
        <v>1051</v>
      </c>
      <c r="B2755" t="s">
        <v>448</v>
      </c>
      <c r="C2755" s="158" t="str">
        <f t="shared" ref="C2755:C2818" si="43">D2755&amp;O2755</f>
        <v>1110012</v>
      </c>
      <c r="D2755">
        <v>111001</v>
      </c>
      <c r="F2755">
        <v>12</v>
      </c>
      <c r="G2755">
        <v>4850</v>
      </c>
      <c r="I2755">
        <v>1020006</v>
      </c>
      <c r="J2755">
        <v>1</v>
      </c>
      <c r="K2755">
        <v>0</v>
      </c>
      <c r="L2755">
        <v>0</v>
      </c>
      <c r="M2755">
        <v>0</v>
      </c>
      <c r="N2755">
        <v>9020229</v>
      </c>
      <c r="O2755">
        <v>2</v>
      </c>
      <c r="P2755" t="s">
        <v>1170</v>
      </c>
      <c r="Q2755">
        <v>1005</v>
      </c>
      <c r="R2755">
        <v>6</v>
      </c>
      <c r="S2755">
        <v>0</v>
      </c>
      <c r="T2755">
        <v>0</v>
      </c>
      <c r="V2755" t="s">
        <v>1387</v>
      </c>
      <c r="W2755">
        <v>3</v>
      </c>
      <c r="X2755" s="68">
        <v>42354</v>
      </c>
      <c r="Y2755" s="68">
        <v>36525</v>
      </c>
      <c r="Z2755">
        <v>1</v>
      </c>
      <c r="AA2755">
        <v>55</v>
      </c>
      <c r="AB2755" t="s">
        <v>448</v>
      </c>
      <c r="AE2755" t="s">
        <v>389</v>
      </c>
      <c r="AF2755">
        <v>30000</v>
      </c>
    </row>
    <row r="2756" spans="1:32" x14ac:dyDescent="0.25">
      <c r="A2756" t="s">
        <v>1051</v>
      </c>
      <c r="B2756" t="s">
        <v>448</v>
      </c>
      <c r="C2756" s="158" t="str">
        <f t="shared" si="43"/>
        <v>1110013</v>
      </c>
      <c r="D2756">
        <v>111001</v>
      </c>
      <c r="F2756">
        <v>12</v>
      </c>
      <c r="G2756">
        <v>5950</v>
      </c>
      <c r="I2756">
        <v>1020007</v>
      </c>
      <c r="J2756">
        <v>1</v>
      </c>
      <c r="K2756">
        <v>0</v>
      </c>
      <c r="L2756">
        <v>0</v>
      </c>
      <c r="M2756">
        <v>0</v>
      </c>
      <c r="N2756">
        <v>9020229</v>
      </c>
      <c r="O2756">
        <v>3</v>
      </c>
      <c r="P2756" t="s">
        <v>1170</v>
      </c>
      <c r="Q2756">
        <v>1005</v>
      </c>
      <c r="R2756">
        <v>6</v>
      </c>
      <c r="S2756">
        <v>0</v>
      </c>
      <c r="T2756">
        <v>0</v>
      </c>
      <c r="V2756" t="s">
        <v>1387</v>
      </c>
      <c r="W2756">
        <v>3</v>
      </c>
      <c r="X2756" s="68">
        <v>42354</v>
      </c>
      <c r="Y2756" s="68">
        <v>36525</v>
      </c>
      <c r="Z2756">
        <v>1</v>
      </c>
      <c r="AA2756">
        <v>55</v>
      </c>
      <c r="AB2756" t="s">
        <v>448</v>
      </c>
      <c r="AE2756" t="s">
        <v>389</v>
      </c>
      <c r="AF2756">
        <v>30000</v>
      </c>
    </row>
    <row r="2757" spans="1:32" x14ac:dyDescent="0.25">
      <c r="A2757" t="s">
        <v>1051</v>
      </c>
      <c r="B2757" t="s">
        <v>448</v>
      </c>
      <c r="C2757" s="158" t="str">
        <f t="shared" si="43"/>
        <v>1110014</v>
      </c>
      <c r="D2757">
        <v>111001</v>
      </c>
      <c r="F2757">
        <v>12</v>
      </c>
      <c r="G2757">
        <v>5095</v>
      </c>
      <c r="I2757">
        <v>1020008</v>
      </c>
      <c r="J2757">
        <v>1</v>
      </c>
      <c r="K2757">
        <v>0</v>
      </c>
      <c r="L2757">
        <v>0</v>
      </c>
      <c r="M2757">
        <v>0</v>
      </c>
      <c r="N2757">
        <v>9020229</v>
      </c>
      <c r="O2757">
        <v>4</v>
      </c>
      <c r="P2757" t="s">
        <v>1170</v>
      </c>
      <c r="Q2757">
        <v>1005</v>
      </c>
      <c r="R2757">
        <v>6</v>
      </c>
      <c r="S2757">
        <v>0</v>
      </c>
      <c r="T2757">
        <v>0</v>
      </c>
      <c r="V2757" t="s">
        <v>1387</v>
      </c>
      <c r="W2757">
        <v>3</v>
      </c>
      <c r="X2757" s="68">
        <v>42354</v>
      </c>
      <c r="Y2757" s="68">
        <v>36525</v>
      </c>
      <c r="Z2757">
        <v>1</v>
      </c>
      <c r="AA2757">
        <v>55</v>
      </c>
      <c r="AB2757" t="s">
        <v>448</v>
      </c>
      <c r="AE2757" t="s">
        <v>389</v>
      </c>
      <c r="AF2757">
        <v>30000</v>
      </c>
    </row>
    <row r="2758" spans="1:32" x14ac:dyDescent="0.25">
      <c r="A2758" t="s">
        <v>1051</v>
      </c>
      <c r="B2758" t="s">
        <v>448</v>
      </c>
      <c r="C2758" s="158" t="str">
        <f t="shared" si="43"/>
        <v>1110015</v>
      </c>
      <c r="D2758">
        <v>111001</v>
      </c>
      <c r="F2758">
        <v>12</v>
      </c>
      <c r="G2758">
        <v>6250</v>
      </c>
      <c r="I2758">
        <v>1020009</v>
      </c>
      <c r="J2758">
        <v>1</v>
      </c>
      <c r="K2758">
        <v>0</v>
      </c>
      <c r="L2758">
        <v>0</v>
      </c>
      <c r="M2758">
        <v>0</v>
      </c>
      <c r="N2758">
        <v>9020229</v>
      </c>
      <c r="O2758">
        <v>5</v>
      </c>
      <c r="P2758" t="s">
        <v>1170</v>
      </c>
      <c r="Q2758">
        <v>1005</v>
      </c>
      <c r="R2758">
        <v>6</v>
      </c>
      <c r="S2758">
        <v>0</v>
      </c>
      <c r="T2758">
        <v>0</v>
      </c>
      <c r="V2758" t="s">
        <v>1387</v>
      </c>
      <c r="W2758">
        <v>3</v>
      </c>
      <c r="X2758" s="68">
        <v>42354</v>
      </c>
      <c r="Y2758" s="68">
        <v>36525</v>
      </c>
      <c r="Z2758">
        <v>1</v>
      </c>
      <c r="AA2758">
        <v>55</v>
      </c>
      <c r="AB2758" t="s">
        <v>448</v>
      </c>
      <c r="AE2758" t="s">
        <v>389</v>
      </c>
      <c r="AF2758">
        <v>30000</v>
      </c>
    </row>
    <row r="2759" spans="1:32" x14ac:dyDescent="0.25">
      <c r="A2759" t="s">
        <v>1053</v>
      </c>
      <c r="B2759" t="s">
        <v>448</v>
      </c>
      <c r="C2759" s="158" t="str">
        <f t="shared" si="43"/>
        <v>1110021</v>
      </c>
      <c r="D2759">
        <v>111002</v>
      </c>
      <c r="F2759">
        <v>12</v>
      </c>
      <c r="G2759">
        <v>4150</v>
      </c>
      <c r="I2759">
        <v>1020010</v>
      </c>
      <c r="J2759">
        <v>1</v>
      </c>
      <c r="K2759">
        <v>0</v>
      </c>
      <c r="L2759">
        <v>0</v>
      </c>
      <c r="M2759">
        <v>0</v>
      </c>
      <c r="N2759">
        <v>9020229</v>
      </c>
      <c r="O2759">
        <v>1</v>
      </c>
      <c r="P2759" t="s">
        <v>1171</v>
      </c>
      <c r="Q2759">
        <v>1005</v>
      </c>
      <c r="R2759">
        <v>6</v>
      </c>
      <c r="S2759">
        <v>0</v>
      </c>
      <c r="T2759">
        <v>0</v>
      </c>
      <c r="V2759" t="s">
        <v>1387</v>
      </c>
      <c r="W2759">
        <v>3</v>
      </c>
      <c r="X2759" s="68">
        <v>42354</v>
      </c>
      <c r="Y2759" s="68">
        <v>36525</v>
      </c>
      <c r="Z2759">
        <v>1</v>
      </c>
      <c r="AA2759">
        <v>55</v>
      </c>
      <c r="AB2759" t="s">
        <v>448</v>
      </c>
      <c r="AE2759" t="s">
        <v>389</v>
      </c>
      <c r="AF2759">
        <v>30000</v>
      </c>
    </row>
    <row r="2760" spans="1:32" x14ac:dyDescent="0.25">
      <c r="A2760" t="s">
        <v>1053</v>
      </c>
      <c r="B2760" t="s">
        <v>448</v>
      </c>
      <c r="C2760" s="158" t="str">
        <f t="shared" si="43"/>
        <v>1110022</v>
      </c>
      <c r="D2760">
        <v>111002</v>
      </c>
      <c r="F2760">
        <v>12</v>
      </c>
      <c r="G2760">
        <v>5150</v>
      </c>
      <c r="I2760">
        <v>1020011</v>
      </c>
      <c r="J2760">
        <v>1</v>
      </c>
      <c r="K2760">
        <v>0</v>
      </c>
      <c r="L2760">
        <v>0</v>
      </c>
      <c r="M2760">
        <v>0</v>
      </c>
      <c r="N2760">
        <v>9020229</v>
      </c>
      <c r="O2760">
        <v>2</v>
      </c>
      <c r="P2760" t="s">
        <v>1171</v>
      </c>
      <c r="Q2760">
        <v>1005</v>
      </c>
      <c r="R2760">
        <v>6</v>
      </c>
      <c r="S2760">
        <v>0</v>
      </c>
      <c r="T2760">
        <v>0</v>
      </c>
      <c r="V2760" t="s">
        <v>1387</v>
      </c>
      <c r="W2760">
        <v>3</v>
      </c>
      <c r="X2760" s="68">
        <v>42354</v>
      </c>
      <c r="Y2760" s="68">
        <v>36525</v>
      </c>
      <c r="Z2760">
        <v>1</v>
      </c>
      <c r="AA2760">
        <v>55</v>
      </c>
      <c r="AB2760" t="s">
        <v>448</v>
      </c>
      <c r="AE2760" t="s">
        <v>389</v>
      </c>
      <c r="AF2760">
        <v>30000</v>
      </c>
    </row>
    <row r="2761" spans="1:32" x14ac:dyDescent="0.25">
      <c r="A2761" t="s">
        <v>1053</v>
      </c>
      <c r="B2761" t="s">
        <v>448</v>
      </c>
      <c r="C2761" s="158" t="str">
        <f t="shared" si="43"/>
        <v>1110023</v>
      </c>
      <c r="D2761">
        <v>111002</v>
      </c>
      <c r="F2761">
        <v>12</v>
      </c>
      <c r="G2761">
        <v>6400</v>
      </c>
      <c r="I2761">
        <v>1020012</v>
      </c>
      <c r="J2761">
        <v>1</v>
      </c>
      <c r="K2761">
        <v>0</v>
      </c>
      <c r="L2761">
        <v>0</v>
      </c>
      <c r="M2761">
        <v>0</v>
      </c>
      <c r="N2761">
        <v>9020229</v>
      </c>
      <c r="O2761">
        <v>3</v>
      </c>
      <c r="P2761" t="s">
        <v>1171</v>
      </c>
      <c r="Q2761">
        <v>1005</v>
      </c>
      <c r="R2761">
        <v>6</v>
      </c>
      <c r="S2761">
        <v>0</v>
      </c>
      <c r="T2761">
        <v>0</v>
      </c>
      <c r="V2761" t="s">
        <v>1387</v>
      </c>
      <c r="W2761">
        <v>3</v>
      </c>
      <c r="X2761" s="68">
        <v>42354</v>
      </c>
      <c r="Y2761" s="68">
        <v>36525</v>
      </c>
      <c r="Z2761">
        <v>1</v>
      </c>
      <c r="AA2761">
        <v>55</v>
      </c>
      <c r="AB2761" t="s">
        <v>448</v>
      </c>
      <c r="AE2761" t="s">
        <v>389</v>
      </c>
      <c r="AF2761">
        <v>30000</v>
      </c>
    </row>
    <row r="2762" spans="1:32" x14ac:dyDescent="0.25">
      <c r="A2762" t="s">
        <v>1053</v>
      </c>
      <c r="B2762" t="s">
        <v>448</v>
      </c>
      <c r="C2762" s="158" t="str">
        <f t="shared" si="43"/>
        <v>1110024</v>
      </c>
      <c r="D2762">
        <v>111002</v>
      </c>
      <c r="F2762">
        <v>12</v>
      </c>
      <c r="G2762">
        <v>5410</v>
      </c>
      <c r="I2762">
        <v>1020013</v>
      </c>
      <c r="J2762">
        <v>1</v>
      </c>
      <c r="K2762">
        <v>0</v>
      </c>
      <c r="L2762">
        <v>0</v>
      </c>
      <c r="M2762">
        <v>0</v>
      </c>
      <c r="N2762">
        <v>9020229</v>
      </c>
      <c r="O2762">
        <v>4</v>
      </c>
      <c r="P2762" t="s">
        <v>1171</v>
      </c>
      <c r="Q2762">
        <v>1005</v>
      </c>
      <c r="R2762">
        <v>6</v>
      </c>
      <c r="S2762">
        <v>0</v>
      </c>
      <c r="T2762">
        <v>0</v>
      </c>
      <c r="V2762" t="s">
        <v>1387</v>
      </c>
      <c r="W2762">
        <v>3</v>
      </c>
      <c r="X2762" s="68">
        <v>42354</v>
      </c>
      <c r="Y2762" s="68">
        <v>36525</v>
      </c>
      <c r="Z2762">
        <v>1</v>
      </c>
      <c r="AA2762">
        <v>55</v>
      </c>
      <c r="AB2762" t="s">
        <v>448</v>
      </c>
      <c r="AE2762" t="s">
        <v>389</v>
      </c>
      <c r="AF2762">
        <v>30000</v>
      </c>
    </row>
    <row r="2763" spans="1:32" x14ac:dyDescent="0.25">
      <c r="A2763" t="s">
        <v>1053</v>
      </c>
      <c r="B2763" t="s">
        <v>448</v>
      </c>
      <c r="C2763" s="158" t="str">
        <f t="shared" si="43"/>
        <v>1110025</v>
      </c>
      <c r="D2763">
        <v>111002</v>
      </c>
      <c r="F2763">
        <v>12</v>
      </c>
      <c r="G2763">
        <v>6720</v>
      </c>
      <c r="I2763">
        <v>1020014</v>
      </c>
      <c r="J2763">
        <v>1</v>
      </c>
      <c r="K2763">
        <v>0</v>
      </c>
      <c r="L2763">
        <v>0</v>
      </c>
      <c r="M2763">
        <v>0</v>
      </c>
      <c r="N2763">
        <v>9020229</v>
      </c>
      <c r="O2763">
        <v>5</v>
      </c>
      <c r="P2763" t="s">
        <v>1171</v>
      </c>
      <c r="Q2763">
        <v>1005</v>
      </c>
      <c r="R2763">
        <v>6</v>
      </c>
      <c r="S2763">
        <v>0</v>
      </c>
      <c r="T2763">
        <v>0</v>
      </c>
      <c r="V2763" t="s">
        <v>1387</v>
      </c>
      <c r="W2763">
        <v>3</v>
      </c>
      <c r="X2763" s="68">
        <v>42354</v>
      </c>
      <c r="Y2763" s="68">
        <v>36525</v>
      </c>
      <c r="Z2763">
        <v>1</v>
      </c>
      <c r="AA2763">
        <v>55</v>
      </c>
      <c r="AB2763" t="s">
        <v>448</v>
      </c>
      <c r="AE2763" t="s">
        <v>389</v>
      </c>
      <c r="AF2763">
        <v>30000</v>
      </c>
    </row>
    <row r="2764" spans="1:32" x14ac:dyDescent="0.25">
      <c r="A2764" t="s">
        <v>1055</v>
      </c>
      <c r="B2764" t="s">
        <v>448</v>
      </c>
      <c r="C2764" s="158" t="str">
        <f t="shared" si="43"/>
        <v>1110031</v>
      </c>
      <c r="D2764">
        <v>111003</v>
      </c>
      <c r="F2764">
        <v>12</v>
      </c>
      <c r="G2764">
        <v>4500</v>
      </c>
      <c r="I2764">
        <v>1020015</v>
      </c>
      <c r="J2764">
        <v>1</v>
      </c>
      <c r="K2764">
        <v>0</v>
      </c>
      <c r="L2764">
        <v>0</v>
      </c>
      <c r="M2764">
        <v>0</v>
      </c>
      <c r="N2764">
        <v>9020229</v>
      </c>
      <c r="O2764">
        <v>1</v>
      </c>
      <c r="P2764" t="s">
        <v>1172</v>
      </c>
      <c r="Q2764">
        <v>1005</v>
      </c>
      <c r="R2764">
        <v>6</v>
      </c>
      <c r="S2764">
        <v>0</v>
      </c>
      <c r="T2764">
        <v>0</v>
      </c>
      <c r="V2764" t="s">
        <v>1387</v>
      </c>
      <c r="W2764">
        <v>3</v>
      </c>
      <c r="X2764" s="68">
        <v>42354</v>
      </c>
      <c r="Y2764" s="68">
        <v>36525</v>
      </c>
      <c r="Z2764">
        <v>1</v>
      </c>
      <c r="AA2764">
        <v>55</v>
      </c>
      <c r="AB2764" t="s">
        <v>448</v>
      </c>
      <c r="AE2764" t="s">
        <v>389</v>
      </c>
      <c r="AF2764">
        <v>30000</v>
      </c>
    </row>
    <row r="2765" spans="1:32" x14ac:dyDescent="0.25">
      <c r="A2765" t="s">
        <v>1055</v>
      </c>
      <c r="B2765" t="s">
        <v>448</v>
      </c>
      <c r="C2765" s="158" t="str">
        <f t="shared" si="43"/>
        <v>1110032</v>
      </c>
      <c r="D2765">
        <v>111003</v>
      </c>
      <c r="F2765">
        <v>12</v>
      </c>
      <c r="G2765">
        <v>5550</v>
      </c>
      <c r="I2765">
        <v>1020016</v>
      </c>
      <c r="J2765">
        <v>1</v>
      </c>
      <c r="K2765">
        <v>0</v>
      </c>
      <c r="L2765">
        <v>0</v>
      </c>
      <c r="M2765">
        <v>0</v>
      </c>
      <c r="N2765">
        <v>9020229</v>
      </c>
      <c r="O2765">
        <v>2</v>
      </c>
      <c r="P2765" t="s">
        <v>1172</v>
      </c>
      <c r="Q2765">
        <v>1005</v>
      </c>
      <c r="R2765">
        <v>6</v>
      </c>
      <c r="S2765">
        <v>0</v>
      </c>
      <c r="T2765">
        <v>0</v>
      </c>
      <c r="V2765" t="s">
        <v>1387</v>
      </c>
      <c r="W2765">
        <v>3</v>
      </c>
      <c r="X2765" s="68">
        <v>42354</v>
      </c>
      <c r="Y2765" s="68">
        <v>36525</v>
      </c>
      <c r="Z2765">
        <v>1</v>
      </c>
      <c r="AA2765">
        <v>55</v>
      </c>
      <c r="AB2765" t="s">
        <v>448</v>
      </c>
      <c r="AE2765" t="s">
        <v>389</v>
      </c>
      <c r="AF2765">
        <v>30000</v>
      </c>
    </row>
    <row r="2766" spans="1:32" x14ac:dyDescent="0.25">
      <c r="A2766" t="s">
        <v>1055</v>
      </c>
      <c r="B2766" t="s">
        <v>448</v>
      </c>
      <c r="C2766" s="158" t="str">
        <f t="shared" si="43"/>
        <v>1110033</v>
      </c>
      <c r="D2766">
        <v>111003</v>
      </c>
      <c r="F2766">
        <v>12</v>
      </c>
      <c r="G2766">
        <v>6850</v>
      </c>
      <c r="I2766">
        <v>1020017</v>
      </c>
      <c r="J2766">
        <v>1</v>
      </c>
      <c r="K2766">
        <v>0</v>
      </c>
      <c r="L2766">
        <v>0</v>
      </c>
      <c r="M2766">
        <v>0</v>
      </c>
      <c r="N2766">
        <v>9020229</v>
      </c>
      <c r="O2766">
        <v>3</v>
      </c>
      <c r="P2766" t="s">
        <v>1172</v>
      </c>
      <c r="Q2766">
        <v>1005</v>
      </c>
      <c r="R2766">
        <v>6</v>
      </c>
      <c r="S2766">
        <v>0</v>
      </c>
      <c r="T2766">
        <v>0</v>
      </c>
      <c r="V2766" t="s">
        <v>1387</v>
      </c>
      <c r="W2766">
        <v>3</v>
      </c>
      <c r="X2766" s="68">
        <v>42354</v>
      </c>
      <c r="Y2766" s="68">
        <v>36525</v>
      </c>
      <c r="Z2766">
        <v>1</v>
      </c>
      <c r="AA2766">
        <v>55</v>
      </c>
      <c r="AB2766" t="s">
        <v>448</v>
      </c>
      <c r="AE2766" t="s">
        <v>389</v>
      </c>
      <c r="AF2766">
        <v>30000</v>
      </c>
    </row>
    <row r="2767" spans="1:32" x14ac:dyDescent="0.25">
      <c r="A2767" t="s">
        <v>1055</v>
      </c>
      <c r="B2767" t="s">
        <v>448</v>
      </c>
      <c r="C2767" s="158" t="str">
        <f t="shared" si="43"/>
        <v>1110034</v>
      </c>
      <c r="D2767">
        <v>111003</v>
      </c>
      <c r="F2767">
        <v>12</v>
      </c>
      <c r="G2767">
        <v>5830</v>
      </c>
      <c r="I2767">
        <v>1020018</v>
      </c>
      <c r="J2767">
        <v>1</v>
      </c>
      <c r="K2767">
        <v>0</v>
      </c>
      <c r="L2767">
        <v>0</v>
      </c>
      <c r="M2767">
        <v>0</v>
      </c>
      <c r="N2767">
        <v>9020229</v>
      </c>
      <c r="O2767">
        <v>4</v>
      </c>
      <c r="P2767" t="s">
        <v>1172</v>
      </c>
      <c r="Q2767">
        <v>1005</v>
      </c>
      <c r="R2767">
        <v>6</v>
      </c>
      <c r="S2767">
        <v>0</v>
      </c>
      <c r="T2767">
        <v>0</v>
      </c>
      <c r="V2767" t="s">
        <v>1387</v>
      </c>
      <c r="W2767">
        <v>3</v>
      </c>
      <c r="X2767" s="68">
        <v>42354</v>
      </c>
      <c r="Y2767" s="68">
        <v>36525</v>
      </c>
      <c r="Z2767">
        <v>1</v>
      </c>
      <c r="AA2767">
        <v>55</v>
      </c>
      <c r="AB2767" t="s">
        <v>448</v>
      </c>
      <c r="AE2767" t="s">
        <v>389</v>
      </c>
      <c r="AF2767">
        <v>30000</v>
      </c>
    </row>
    <row r="2768" spans="1:32" x14ac:dyDescent="0.25">
      <c r="A2768" t="s">
        <v>1055</v>
      </c>
      <c r="B2768" t="s">
        <v>448</v>
      </c>
      <c r="C2768" s="158" t="str">
        <f t="shared" si="43"/>
        <v>1110035</v>
      </c>
      <c r="D2768">
        <v>111003</v>
      </c>
      <c r="F2768">
        <v>12</v>
      </c>
      <c r="G2768">
        <v>7195</v>
      </c>
      <c r="I2768">
        <v>1020019</v>
      </c>
      <c r="J2768">
        <v>1</v>
      </c>
      <c r="K2768">
        <v>0</v>
      </c>
      <c r="L2768">
        <v>0</v>
      </c>
      <c r="M2768">
        <v>0</v>
      </c>
      <c r="N2768">
        <v>9020229</v>
      </c>
      <c r="O2768">
        <v>5</v>
      </c>
      <c r="P2768" t="s">
        <v>1172</v>
      </c>
      <c r="Q2768">
        <v>1005</v>
      </c>
      <c r="R2768">
        <v>6</v>
      </c>
      <c r="S2768">
        <v>0</v>
      </c>
      <c r="T2768">
        <v>0</v>
      </c>
      <c r="V2768" t="s">
        <v>1387</v>
      </c>
      <c r="W2768">
        <v>3</v>
      </c>
      <c r="X2768" s="68">
        <v>42354</v>
      </c>
      <c r="Y2768" s="68">
        <v>36525</v>
      </c>
      <c r="Z2768">
        <v>1</v>
      </c>
      <c r="AA2768">
        <v>55</v>
      </c>
      <c r="AB2768" t="s">
        <v>448</v>
      </c>
      <c r="AE2768" t="s">
        <v>389</v>
      </c>
      <c r="AF2768">
        <v>30000</v>
      </c>
    </row>
    <row r="2769" spans="1:32" x14ac:dyDescent="0.25">
      <c r="A2769" t="s">
        <v>1057</v>
      </c>
      <c r="B2769" t="s">
        <v>448</v>
      </c>
      <c r="C2769" s="158" t="str">
        <f t="shared" si="43"/>
        <v>1110041</v>
      </c>
      <c r="D2769">
        <v>111004</v>
      </c>
      <c r="F2769">
        <v>12</v>
      </c>
      <c r="G2769">
        <v>4750</v>
      </c>
      <c r="I2769">
        <v>1020020</v>
      </c>
      <c r="J2769">
        <v>1</v>
      </c>
      <c r="K2769">
        <v>0</v>
      </c>
      <c r="L2769">
        <v>0</v>
      </c>
      <c r="M2769">
        <v>0</v>
      </c>
      <c r="N2769">
        <v>9020229</v>
      </c>
      <c r="O2769">
        <v>1</v>
      </c>
      <c r="P2769" t="s">
        <v>1173</v>
      </c>
      <c r="Q2769">
        <v>1005</v>
      </c>
      <c r="R2769">
        <v>6</v>
      </c>
      <c r="S2769">
        <v>0</v>
      </c>
      <c r="T2769">
        <v>0</v>
      </c>
      <c r="V2769" t="s">
        <v>1387</v>
      </c>
      <c r="W2769">
        <v>3</v>
      </c>
      <c r="X2769" s="68">
        <v>42354</v>
      </c>
      <c r="Y2769" s="68">
        <v>36525</v>
      </c>
      <c r="Z2769">
        <v>1</v>
      </c>
      <c r="AA2769">
        <v>55</v>
      </c>
      <c r="AB2769" t="s">
        <v>448</v>
      </c>
      <c r="AE2769" t="s">
        <v>389</v>
      </c>
      <c r="AF2769">
        <v>30000</v>
      </c>
    </row>
    <row r="2770" spans="1:32" x14ac:dyDescent="0.25">
      <c r="A2770" t="s">
        <v>1057</v>
      </c>
      <c r="B2770" t="s">
        <v>448</v>
      </c>
      <c r="C2770" s="158" t="str">
        <f t="shared" si="43"/>
        <v>1110042</v>
      </c>
      <c r="D2770">
        <v>111004</v>
      </c>
      <c r="F2770">
        <v>12</v>
      </c>
      <c r="G2770">
        <v>5850</v>
      </c>
      <c r="I2770">
        <v>1020021</v>
      </c>
      <c r="J2770">
        <v>1</v>
      </c>
      <c r="K2770">
        <v>0</v>
      </c>
      <c r="L2770">
        <v>0</v>
      </c>
      <c r="M2770">
        <v>0</v>
      </c>
      <c r="N2770">
        <v>9020229</v>
      </c>
      <c r="O2770">
        <v>2</v>
      </c>
      <c r="P2770" t="s">
        <v>1173</v>
      </c>
      <c r="Q2770">
        <v>1005</v>
      </c>
      <c r="R2770">
        <v>6</v>
      </c>
      <c r="S2770">
        <v>0</v>
      </c>
      <c r="T2770">
        <v>0</v>
      </c>
      <c r="V2770" t="s">
        <v>1387</v>
      </c>
      <c r="W2770">
        <v>3</v>
      </c>
      <c r="X2770" s="68">
        <v>42354</v>
      </c>
      <c r="Y2770" s="68">
        <v>36525</v>
      </c>
      <c r="Z2770">
        <v>1</v>
      </c>
      <c r="AA2770">
        <v>55</v>
      </c>
      <c r="AB2770" t="s">
        <v>448</v>
      </c>
      <c r="AE2770" t="s">
        <v>389</v>
      </c>
      <c r="AF2770">
        <v>30000</v>
      </c>
    </row>
    <row r="2771" spans="1:32" x14ac:dyDescent="0.25">
      <c r="A2771" t="s">
        <v>1057</v>
      </c>
      <c r="B2771" t="s">
        <v>448</v>
      </c>
      <c r="C2771" s="158" t="str">
        <f t="shared" si="43"/>
        <v>1110043</v>
      </c>
      <c r="D2771">
        <v>111004</v>
      </c>
      <c r="F2771">
        <v>12</v>
      </c>
      <c r="G2771">
        <v>7250</v>
      </c>
      <c r="I2771">
        <v>1020022</v>
      </c>
      <c r="J2771">
        <v>1</v>
      </c>
      <c r="K2771">
        <v>0</v>
      </c>
      <c r="L2771">
        <v>0</v>
      </c>
      <c r="M2771">
        <v>0</v>
      </c>
      <c r="N2771">
        <v>9020229</v>
      </c>
      <c r="O2771">
        <v>3</v>
      </c>
      <c r="P2771" t="s">
        <v>1173</v>
      </c>
      <c r="Q2771">
        <v>1005</v>
      </c>
      <c r="R2771">
        <v>6</v>
      </c>
      <c r="S2771">
        <v>0</v>
      </c>
      <c r="T2771">
        <v>0</v>
      </c>
      <c r="V2771" t="s">
        <v>1387</v>
      </c>
      <c r="W2771">
        <v>3</v>
      </c>
      <c r="X2771" s="68">
        <v>42354</v>
      </c>
      <c r="Y2771" s="68">
        <v>36525</v>
      </c>
      <c r="Z2771">
        <v>1</v>
      </c>
      <c r="AA2771">
        <v>55</v>
      </c>
      <c r="AB2771" t="s">
        <v>448</v>
      </c>
      <c r="AE2771" t="s">
        <v>389</v>
      </c>
      <c r="AF2771">
        <v>30000</v>
      </c>
    </row>
    <row r="2772" spans="1:32" x14ac:dyDescent="0.25">
      <c r="A2772" t="s">
        <v>1057</v>
      </c>
      <c r="B2772" t="s">
        <v>448</v>
      </c>
      <c r="C2772" s="158" t="str">
        <f t="shared" si="43"/>
        <v>1110044</v>
      </c>
      <c r="D2772">
        <v>111004</v>
      </c>
      <c r="F2772">
        <v>12</v>
      </c>
      <c r="G2772">
        <v>6145</v>
      </c>
      <c r="I2772">
        <v>1020023</v>
      </c>
      <c r="J2772">
        <v>1</v>
      </c>
      <c r="K2772">
        <v>0</v>
      </c>
      <c r="L2772">
        <v>0</v>
      </c>
      <c r="M2772">
        <v>0</v>
      </c>
      <c r="N2772">
        <v>9020229</v>
      </c>
      <c r="O2772">
        <v>4</v>
      </c>
      <c r="P2772" t="s">
        <v>1173</v>
      </c>
      <c r="Q2772">
        <v>1005</v>
      </c>
      <c r="R2772">
        <v>6</v>
      </c>
      <c r="S2772">
        <v>0</v>
      </c>
      <c r="T2772">
        <v>0</v>
      </c>
      <c r="V2772" t="s">
        <v>1387</v>
      </c>
      <c r="W2772">
        <v>3</v>
      </c>
      <c r="X2772" s="68">
        <v>42354</v>
      </c>
      <c r="Y2772" s="68">
        <v>36525</v>
      </c>
      <c r="Z2772">
        <v>1</v>
      </c>
      <c r="AA2772">
        <v>55</v>
      </c>
      <c r="AB2772" t="s">
        <v>448</v>
      </c>
      <c r="AE2772" t="s">
        <v>389</v>
      </c>
      <c r="AF2772">
        <v>30000</v>
      </c>
    </row>
    <row r="2773" spans="1:32" x14ac:dyDescent="0.25">
      <c r="A2773" t="s">
        <v>1057</v>
      </c>
      <c r="B2773" t="s">
        <v>448</v>
      </c>
      <c r="C2773" s="158" t="str">
        <f t="shared" si="43"/>
        <v>1110045</v>
      </c>
      <c r="D2773">
        <v>111004</v>
      </c>
      <c r="F2773">
        <v>12</v>
      </c>
      <c r="G2773">
        <v>7615</v>
      </c>
      <c r="I2773">
        <v>1020024</v>
      </c>
      <c r="J2773">
        <v>1</v>
      </c>
      <c r="K2773">
        <v>0</v>
      </c>
      <c r="L2773">
        <v>0</v>
      </c>
      <c r="M2773">
        <v>0</v>
      </c>
      <c r="N2773">
        <v>9020229</v>
      </c>
      <c r="O2773">
        <v>5</v>
      </c>
      <c r="P2773" t="s">
        <v>1173</v>
      </c>
      <c r="Q2773">
        <v>1005</v>
      </c>
      <c r="R2773">
        <v>6</v>
      </c>
      <c r="S2773">
        <v>0</v>
      </c>
      <c r="T2773">
        <v>0</v>
      </c>
      <c r="V2773" t="s">
        <v>1387</v>
      </c>
      <c r="W2773">
        <v>3</v>
      </c>
      <c r="X2773" s="68">
        <v>42354</v>
      </c>
      <c r="Y2773" s="68">
        <v>36525</v>
      </c>
      <c r="Z2773">
        <v>1</v>
      </c>
      <c r="AA2773">
        <v>55</v>
      </c>
      <c r="AB2773" t="s">
        <v>448</v>
      </c>
      <c r="AE2773" t="s">
        <v>389</v>
      </c>
      <c r="AF2773">
        <v>30000</v>
      </c>
    </row>
    <row r="2774" spans="1:32" x14ac:dyDescent="0.25">
      <c r="A2774" t="s">
        <v>1059</v>
      </c>
      <c r="B2774" t="s">
        <v>448</v>
      </c>
      <c r="C2774" s="158" t="str">
        <f t="shared" si="43"/>
        <v>1110054</v>
      </c>
      <c r="D2774">
        <v>111005</v>
      </c>
      <c r="F2774">
        <v>12</v>
      </c>
      <c r="G2774">
        <v>6670</v>
      </c>
      <c r="I2774">
        <v>1020028</v>
      </c>
      <c r="J2774">
        <v>1</v>
      </c>
      <c r="K2774">
        <v>0</v>
      </c>
      <c r="L2774">
        <v>0</v>
      </c>
      <c r="M2774">
        <v>0</v>
      </c>
      <c r="N2774">
        <v>9020229</v>
      </c>
      <c r="O2774">
        <v>4</v>
      </c>
      <c r="P2774" t="s">
        <v>1174</v>
      </c>
      <c r="Q2774">
        <v>1005</v>
      </c>
      <c r="R2774">
        <v>6</v>
      </c>
      <c r="S2774">
        <v>0</v>
      </c>
      <c r="T2774">
        <v>0</v>
      </c>
      <c r="V2774" t="s">
        <v>1387</v>
      </c>
      <c r="W2774">
        <v>3</v>
      </c>
      <c r="X2774" s="68">
        <v>42354</v>
      </c>
      <c r="Y2774" s="68">
        <v>36525</v>
      </c>
      <c r="Z2774">
        <v>1</v>
      </c>
      <c r="AA2774">
        <v>55</v>
      </c>
      <c r="AB2774" t="s">
        <v>448</v>
      </c>
      <c r="AE2774" t="s">
        <v>389</v>
      </c>
      <c r="AF2774">
        <v>30000</v>
      </c>
    </row>
    <row r="2775" spans="1:32" x14ac:dyDescent="0.25">
      <c r="A2775" t="s">
        <v>1059</v>
      </c>
      <c r="B2775" t="s">
        <v>448</v>
      </c>
      <c r="C2775" s="158" t="str">
        <f t="shared" si="43"/>
        <v>1110055</v>
      </c>
      <c r="D2775">
        <v>111005</v>
      </c>
      <c r="F2775">
        <v>12</v>
      </c>
      <c r="G2775">
        <v>8245</v>
      </c>
      <c r="I2775">
        <v>1020029</v>
      </c>
      <c r="J2775">
        <v>1</v>
      </c>
      <c r="K2775">
        <v>0</v>
      </c>
      <c r="L2775">
        <v>0</v>
      </c>
      <c r="M2775">
        <v>0</v>
      </c>
      <c r="N2775">
        <v>9020229</v>
      </c>
      <c r="O2775">
        <v>5</v>
      </c>
      <c r="P2775" t="s">
        <v>1174</v>
      </c>
      <c r="Q2775">
        <v>1005</v>
      </c>
      <c r="R2775">
        <v>6</v>
      </c>
      <c r="S2775">
        <v>0</v>
      </c>
      <c r="T2775">
        <v>0</v>
      </c>
      <c r="V2775" t="s">
        <v>1387</v>
      </c>
      <c r="W2775">
        <v>3</v>
      </c>
      <c r="X2775" s="68">
        <v>42354</v>
      </c>
      <c r="Y2775" s="68">
        <v>36525</v>
      </c>
      <c r="Z2775">
        <v>1</v>
      </c>
      <c r="AA2775">
        <v>55</v>
      </c>
      <c r="AB2775" t="s">
        <v>448</v>
      </c>
      <c r="AE2775" t="s">
        <v>389</v>
      </c>
      <c r="AF2775">
        <v>30000</v>
      </c>
    </row>
    <row r="2776" spans="1:32" x14ac:dyDescent="0.25">
      <c r="A2776" t="s">
        <v>1059</v>
      </c>
      <c r="B2776" t="s">
        <v>448</v>
      </c>
      <c r="C2776" s="158" t="str">
        <f t="shared" si="43"/>
        <v>1110051</v>
      </c>
      <c r="D2776">
        <v>111005</v>
      </c>
      <c r="F2776">
        <v>12</v>
      </c>
      <c r="G2776">
        <v>5100</v>
      </c>
      <c r="I2776">
        <v>1020025</v>
      </c>
      <c r="J2776">
        <v>1</v>
      </c>
      <c r="K2776">
        <v>0</v>
      </c>
      <c r="L2776">
        <v>0</v>
      </c>
      <c r="M2776">
        <v>0</v>
      </c>
      <c r="N2776">
        <v>9020229</v>
      </c>
      <c r="O2776">
        <v>1</v>
      </c>
      <c r="P2776" t="s">
        <v>1174</v>
      </c>
      <c r="Q2776">
        <v>1005</v>
      </c>
      <c r="R2776">
        <v>6</v>
      </c>
      <c r="S2776">
        <v>0</v>
      </c>
      <c r="T2776">
        <v>0</v>
      </c>
      <c r="V2776" t="s">
        <v>1387</v>
      </c>
      <c r="W2776">
        <v>3</v>
      </c>
      <c r="X2776" s="68">
        <v>42354</v>
      </c>
      <c r="Y2776" s="68">
        <v>36525</v>
      </c>
      <c r="Z2776">
        <v>1</v>
      </c>
      <c r="AA2776">
        <v>55</v>
      </c>
      <c r="AB2776" t="s">
        <v>448</v>
      </c>
      <c r="AE2776" t="s">
        <v>389</v>
      </c>
      <c r="AF2776">
        <v>30000</v>
      </c>
    </row>
    <row r="2777" spans="1:32" x14ac:dyDescent="0.25">
      <c r="A2777" t="s">
        <v>1059</v>
      </c>
      <c r="B2777" t="s">
        <v>448</v>
      </c>
      <c r="C2777" s="158" t="str">
        <f t="shared" si="43"/>
        <v>1110052</v>
      </c>
      <c r="D2777">
        <v>111005</v>
      </c>
      <c r="F2777">
        <v>12</v>
      </c>
      <c r="G2777">
        <v>6350</v>
      </c>
      <c r="I2777">
        <v>1020026</v>
      </c>
      <c r="J2777">
        <v>1</v>
      </c>
      <c r="K2777">
        <v>0</v>
      </c>
      <c r="L2777">
        <v>0</v>
      </c>
      <c r="M2777">
        <v>0</v>
      </c>
      <c r="N2777">
        <v>9020229</v>
      </c>
      <c r="O2777">
        <v>2</v>
      </c>
      <c r="P2777" t="s">
        <v>1174</v>
      </c>
      <c r="Q2777">
        <v>1005</v>
      </c>
      <c r="R2777">
        <v>6</v>
      </c>
      <c r="S2777">
        <v>0</v>
      </c>
      <c r="T2777">
        <v>0</v>
      </c>
      <c r="V2777" t="s">
        <v>1387</v>
      </c>
      <c r="W2777">
        <v>3</v>
      </c>
      <c r="X2777" s="68">
        <v>42354</v>
      </c>
      <c r="Y2777" s="68">
        <v>36525</v>
      </c>
      <c r="Z2777">
        <v>1</v>
      </c>
      <c r="AA2777">
        <v>55</v>
      </c>
      <c r="AB2777" t="s">
        <v>448</v>
      </c>
      <c r="AE2777" t="s">
        <v>389</v>
      </c>
      <c r="AF2777">
        <v>30000</v>
      </c>
    </row>
    <row r="2778" spans="1:32" x14ac:dyDescent="0.25">
      <c r="A2778" t="s">
        <v>1059</v>
      </c>
      <c r="B2778" t="s">
        <v>448</v>
      </c>
      <c r="C2778" s="158" t="str">
        <f t="shared" si="43"/>
        <v>1110053</v>
      </c>
      <c r="D2778">
        <v>111005</v>
      </c>
      <c r="F2778">
        <v>12</v>
      </c>
      <c r="G2778">
        <v>7850</v>
      </c>
      <c r="I2778">
        <v>1020027</v>
      </c>
      <c r="J2778">
        <v>1</v>
      </c>
      <c r="K2778">
        <v>0</v>
      </c>
      <c r="L2778">
        <v>0</v>
      </c>
      <c r="M2778">
        <v>0</v>
      </c>
      <c r="N2778">
        <v>9020229</v>
      </c>
      <c r="O2778">
        <v>3</v>
      </c>
      <c r="P2778" t="s">
        <v>1174</v>
      </c>
      <c r="Q2778">
        <v>1005</v>
      </c>
      <c r="R2778">
        <v>6</v>
      </c>
      <c r="S2778">
        <v>0</v>
      </c>
      <c r="T2778">
        <v>0</v>
      </c>
      <c r="V2778" t="s">
        <v>1387</v>
      </c>
      <c r="W2778">
        <v>3</v>
      </c>
      <c r="X2778" s="68">
        <v>42354</v>
      </c>
      <c r="Y2778" s="68">
        <v>36525</v>
      </c>
      <c r="Z2778">
        <v>1</v>
      </c>
      <c r="AA2778">
        <v>55</v>
      </c>
      <c r="AB2778" t="s">
        <v>448</v>
      </c>
      <c r="AE2778" t="s">
        <v>389</v>
      </c>
      <c r="AF2778">
        <v>30000</v>
      </c>
    </row>
    <row r="2779" spans="1:32" x14ac:dyDescent="0.25">
      <c r="A2779" t="s">
        <v>1061</v>
      </c>
      <c r="B2779" t="s">
        <v>448</v>
      </c>
      <c r="C2779" s="158" t="str">
        <f t="shared" si="43"/>
        <v>1110061</v>
      </c>
      <c r="D2779">
        <v>111006</v>
      </c>
      <c r="F2779">
        <v>12</v>
      </c>
      <c r="G2779">
        <v>5400</v>
      </c>
      <c r="I2779">
        <v>1020030</v>
      </c>
      <c r="J2779">
        <v>1</v>
      </c>
      <c r="K2779">
        <v>0</v>
      </c>
      <c r="L2779">
        <v>0</v>
      </c>
      <c r="M2779">
        <v>0</v>
      </c>
      <c r="N2779">
        <v>9020229</v>
      </c>
      <c r="O2779">
        <v>1</v>
      </c>
      <c r="P2779" t="s">
        <v>1175</v>
      </c>
      <c r="Q2779">
        <v>1005</v>
      </c>
      <c r="R2779">
        <v>6</v>
      </c>
      <c r="S2779">
        <v>0</v>
      </c>
      <c r="T2779">
        <v>0</v>
      </c>
      <c r="V2779" t="s">
        <v>1387</v>
      </c>
      <c r="W2779">
        <v>3</v>
      </c>
      <c r="X2779" s="68">
        <v>42354</v>
      </c>
      <c r="Y2779" s="68">
        <v>36525</v>
      </c>
      <c r="Z2779">
        <v>1</v>
      </c>
      <c r="AA2779">
        <v>55</v>
      </c>
      <c r="AB2779" t="s">
        <v>448</v>
      </c>
      <c r="AE2779" t="s">
        <v>389</v>
      </c>
      <c r="AF2779">
        <v>30000</v>
      </c>
    </row>
    <row r="2780" spans="1:32" x14ac:dyDescent="0.25">
      <c r="A2780" t="s">
        <v>1061</v>
      </c>
      <c r="B2780" t="s">
        <v>448</v>
      </c>
      <c r="C2780" s="158" t="str">
        <f t="shared" si="43"/>
        <v>1110062</v>
      </c>
      <c r="D2780">
        <v>111006</v>
      </c>
      <c r="F2780">
        <v>12</v>
      </c>
      <c r="G2780">
        <v>6700</v>
      </c>
      <c r="I2780">
        <v>1020031</v>
      </c>
      <c r="J2780">
        <v>1</v>
      </c>
      <c r="K2780">
        <v>0</v>
      </c>
      <c r="L2780">
        <v>0</v>
      </c>
      <c r="M2780">
        <v>0</v>
      </c>
      <c r="N2780">
        <v>9020229</v>
      </c>
      <c r="O2780">
        <v>2</v>
      </c>
      <c r="P2780" t="s">
        <v>1175</v>
      </c>
      <c r="Q2780">
        <v>1005</v>
      </c>
      <c r="R2780">
        <v>6</v>
      </c>
      <c r="S2780">
        <v>0</v>
      </c>
      <c r="T2780">
        <v>0</v>
      </c>
      <c r="V2780" t="s">
        <v>1387</v>
      </c>
      <c r="W2780">
        <v>3</v>
      </c>
      <c r="X2780" s="68">
        <v>42354</v>
      </c>
      <c r="Y2780" s="68">
        <v>36525</v>
      </c>
      <c r="Z2780">
        <v>1</v>
      </c>
      <c r="AA2780">
        <v>55</v>
      </c>
      <c r="AB2780" t="s">
        <v>448</v>
      </c>
      <c r="AE2780" t="s">
        <v>389</v>
      </c>
      <c r="AF2780">
        <v>30000</v>
      </c>
    </row>
    <row r="2781" spans="1:32" x14ac:dyDescent="0.25">
      <c r="A2781" t="s">
        <v>1061</v>
      </c>
      <c r="B2781" t="s">
        <v>448</v>
      </c>
      <c r="C2781" s="158" t="str">
        <f t="shared" si="43"/>
        <v>1110063</v>
      </c>
      <c r="D2781">
        <v>111006</v>
      </c>
      <c r="F2781">
        <v>12</v>
      </c>
      <c r="G2781">
        <v>8300</v>
      </c>
      <c r="I2781">
        <v>1020032</v>
      </c>
      <c r="J2781">
        <v>1</v>
      </c>
      <c r="K2781">
        <v>0</v>
      </c>
      <c r="L2781">
        <v>0</v>
      </c>
      <c r="M2781">
        <v>0</v>
      </c>
      <c r="N2781">
        <v>9020229</v>
      </c>
      <c r="O2781">
        <v>3</v>
      </c>
      <c r="P2781" t="s">
        <v>1175</v>
      </c>
      <c r="Q2781">
        <v>1005</v>
      </c>
      <c r="R2781">
        <v>6</v>
      </c>
      <c r="S2781">
        <v>0</v>
      </c>
      <c r="T2781">
        <v>0</v>
      </c>
      <c r="V2781" t="s">
        <v>1387</v>
      </c>
      <c r="W2781">
        <v>3</v>
      </c>
      <c r="X2781" s="68">
        <v>42354</v>
      </c>
      <c r="Y2781" s="68">
        <v>36525</v>
      </c>
      <c r="Z2781">
        <v>1</v>
      </c>
      <c r="AA2781">
        <v>55</v>
      </c>
      <c r="AB2781" t="s">
        <v>448</v>
      </c>
      <c r="AE2781" t="s">
        <v>389</v>
      </c>
      <c r="AF2781">
        <v>30000</v>
      </c>
    </row>
    <row r="2782" spans="1:32" x14ac:dyDescent="0.25">
      <c r="A2782" t="s">
        <v>1061</v>
      </c>
      <c r="B2782" t="s">
        <v>448</v>
      </c>
      <c r="C2782" s="158" t="str">
        <f t="shared" si="43"/>
        <v>1110064</v>
      </c>
      <c r="D2782">
        <v>111006</v>
      </c>
      <c r="F2782">
        <v>12</v>
      </c>
      <c r="G2782">
        <v>7035</v>
      </c>
      <c r="I2782">
        <v>1020033</v>
      </c>
      <c r="J2782">
        <v>1</v>
      </c>
      <c r="K2782">
        <v>0</v>
      </c>
      <c r="L2782">
        <v>0</v>
      </c>
      <c r="M2782">
        <v>0</v>
      </c>
      <c r="N2782">
        <v>9020229</v>
      </c>
      <c r="O2782">
        <v>4</v>
      </c>
      <c r="P2782" t="s">
        <v>1175</v>
      </c>
      <c r="Q2782">
        <v>1005</v>
      </c>
      <c r="R2782">
        <v>6</v>
      </c>
      <c r="S2782">
        <v>0</v>
      </c>
      <c r="T2782">
        <v>0</v>
      </c>
      <c r="V2782" t="s">
        <v>1387</v>
      </c>
      <c r="W2782">
        <v>3</v>
      </c>
      <c r="X2782" s="68">
        <v>42354</v>
      </c>
      <c r="Y2782" s="68">
        <v>36525</v>
      </c>
      <c r="Z2782">
        <v>1</v>
      </c>
      <c r="AA2782">
        <v>55</v>
      </c>
      <c r="AB2782" t="s">
        <v>448</v>
      </c>
      <c r="AE2782" t="s">
        <v>389</v>
      </c>
      <c r="AF2782">
        <v>30000</v>
      </c>
    </row>
    <row r="2783" spans="1:32" x14ac:dyDescent="0.25">
      <c r="A2783" t="s">
        <v>1061</v>
      </c>
      <c r="B2783" t="s">
        <v>448</v>
      </c>
      <c r="C2783" s="158" t="str">
        <f t="shared" si="43"/>
        <v>1110065</v>
      </c>
      <c r="D2783">
        <v>111006</v>
      </c>
      <c r="F2783">
        <v>12</v>
      </c>
      <c r="G2783">
        <v>8715</v>
      </c>
      <c r="I2783">
        <v>1020034</v>
      </c>
      <c r="J2783">
        <v>1</v>
      </c>
      <c r="K2783">
        <v>0</v>
      </c>
      <c r="L2783">
        <v>0</v>
      </c>
      <c r="M2783">
        <v>0</v>
      </c>
      <c r="N2783">
        <v>9020229</v>
      </c>
      <c r="O2783">
        <v>5</v>
      </c>
      <c r="P2783" t="s">
        <v>1175</v>
      </c>
      <c r="Q2783">
        <v>1005</v>
      </c>
      <c r="R2783">
        <v>6</v>
      </c>
      <c r="S2783">
        <v>0</v>
      </c>
      <c r="T2783">
        <v>0</v>
      </c>
      <c r="V2783" t="s">
        <v>1387</v>
      </c>
      <c r="W2783">
        <v>3</v>
      </c>
      <c r="X2783" s="68">
        <v>42354</v>
      </c>
      <c r="Y2783" s="68">
        <v>36525</v>
      </c>
      <c r="Z2783">
        <v>1</v>
      </c>
      <c r="AA2783">
        <v>55</v>
      </c>
      <c r="AB2783" t="s">
        <v>448</v>
      </c>
      <c r="AE2783" t="s">
        <v>389</v>
      </c>
      <c r="AF2783">
        <v>30000</v>
      </c>
    </row>
    <row r="2784" spans="1:32" x14ac:dyDescent="0.25">
      <c r="A2784" t="s">
        <v>1039</v>
      </c>
      <c r="B2784" t="s">
        <v>448</v>
      </c>
      <c r="C2784" s="158" t="str">
        <f t="shared" si="43"/>
        <v>1110071</v>
      </c>
      <c r="D2784">
        <v>111007</v>
      </c>
      <c r="F2784">
        <v>12</v>
      </c>
      <c r="G2784">
        <v>5800</v>
      </c>
      <c r="I2784">
        <v>1020035</v>
      </c>
      <c r="J2784">
        <v>1</v>
      </c>
      <c r="K2784">
        <v>0</v>
      </c>
      <c r="L2784">
        <v>0</v>
      </c>
      <c r="M2784">
        <v>0</v>
      </c>
      <c r="N2784">
        <v>9020229</v>
      </c>
      <c r="O2784">
        <v>1</v>
      </c>
      <c r="P2784" t="s">
        <v>1176</v>
      </c>
      <c r="Q2784">
        <v>1005</v>
      </c>
      <c r="R2784">
        <v>6</v>
      </c>
      <c r="S2784">
        <v>0</v>
      </c>
      <c r="T2784">
        <v>0</v>
      </c>
      <c r="V2784" t="s">
        <v>1387</v>
      </c>
      <c r="W2784">
        <v>3</v>
      </c>
      <c r="X2784" s="68">
        <v>42354</v>
      </c>
      <c r="Y2784" s="68">
        <v>36525</v>
      </c>
      <c r="Z2784">
        <v>1</v>
      </c>
      <c r="AA2784">
        <v>55</v>
      </c>
      <c r="AB2784" t="s">
        <v>448</v>
      </c>
      <c r="AE2784" t="s">
        <v>389</v>
      </c>
      <c r="AF2784">
        <v>30000</v>
      </c>
    </row>
    <row r="2785" spans="1:32" x14ac:dyDescent="0.25">
      <c r="A2785" t="s">
        <v>1039</v>
      </c>
      <c r="B2785" t="s">
        <v>448</v>
      </c>
      <c r="C2785" s="158" t="str">
        <f t="shared" si="43"/>
        <v>1110072</v>
      </c>
      <c r="D2785">
        <v>111007</v>
      </c>
      <c r="F2785">
        <v>12</v>
      </c>
      <c r="G2785">
        <v>7200</v>
      </c>
      <c r="I2785">
        <v>1020036</v>
      </c>
      <c r="J2785">
        <v>1</v>
      </c>
      <c r="K2785">
        <v>0</v>
      </c>
      <c r="L2785">
        <v>0</v>
      </c>
      <c r="M2785">
        <v>0</v>
      </c>
      <c r="N2785">
        <v>9020229</v>
      </c>
      <c r="O2785">
        <v>2</v>
      </c>
      <c r="P2785" t="s">
        <v>1176</v>
      </c>
      <c r="Q2785">
        <v>1005</v>
      </c>
      <c r="R2785">
        <v>6</v>
      </c>
      <c r="S2785">
        <v>0</v>
      </c>
      <c r="T2785">
        <v>0</v>
      </c>
      <c r="V2785" t="s">
        <v>1387</v>
      </c>
      <c r="W2785">
        <v>3</v>
      </c>
      <c r="X2785" s="68">
        <v>42354</v>
      </c>
      <c r="Y2785" s="68">
        <v>36525</v>
      </c>
      <c r="Z2785">
        <v>1</v>
      </c>
      <c r="AA2785">
        <v>55</v>
      </c>
      <c r="AB2785" t="s">
        <v>448</v>
      </c>
      <c r="AE2785" t="s">
        <v>389</v>
      </c>
      <c r="AF2785">
        <v>30000</v>
      </c>
    </row>
    <row r="2786" spans="1:32" x14ac:dyDescent="0.25">
      <c r="A2786" t="s">
        <v>1039</v>
      </c>
      <c r="B2786" t="s">
        <v>448</v>
      </c>
      <c r="C2786" s="158" t="str">
        <f t="shared" si="43"/>
        <v>1110073</v>
      </c>
      <c r="D2786">
        <v>111007</v>
      </c>
      <c r="F2786">
        <v>12</v>
      </c>
      <c r="G2786">
        <v>8850</v>
      </c>
      <c r="I2786">
        <v>1020037</v>
      </c>
      <c r="J2786">
        <v>1</v>
      </c>
      <c r="K2786">
        <v>0</v>
      </c>
      <c r="L2786">
        <v>0</v>
      </c>
      <c r="M2786">
        <v>0</v>
      </c>
      <c r="N2786">
        <v>9020229</v>
      </c>
      <c r="O2786">
        <v>3</v>
      </c>
      <c r="P2786" t="s">
        <v>1176</v>
      </c>
      <c r="Q2786">
        <v>1005</v>
      </c>
      <c r="R2786">
        <v>6</v>
      </c>
      <c r="S2786">
        <v>0</v>
      </c>
      <c r="T2786">
        <v>0</v>
      </c>
      <c r="V2786" t="s">
        <v>1387</v>
      </c>
      <c r="W2786">
        <v>3</v>
      </c>
      <c r="X2786" s="68">
        <v>42354</v>
      </c>
      <c r="Y2786" s="68">
        <v>36525</v>
      </c>
      <c r="Z2786">
        <v>1</v>
      </c>
      <c r="AA2786">
        <v>55</v>
      </c>
      <c r="AB2786" t="s">
        <v>448</v>
      </c>
      <c r="AE2786" t="s">
        <v>389</v>
      </c>
      <c r="AF2786">
        <v>30000</v>
      </c>
    </row>
    <row r="2787" spans="1:32" x14ac:dyDescent="0.25">
      <c r="A2787" t="s">
        <v>1039</v>
      </c>
      <c r="B2787" t="s">
        <v>448</v>
      </c>
      <c r="C2787" s="158" t="str">
        <f t="shared" si="43"/>
        <v>1110074</v>
      </c>
      <c r="D2787">
        <v>111007</v>
      </c>
      <c r="F2787">
        <v>12</v>
      </c>
      <c r="G2787">
        <v>7560</v>
      </c>
      <c r="I2787">
        <v>1020038</v>
      </c>
      <c r="J2787">
        <v>1</v>
      </c>
      <c r="K2787">
        <v>0</v>
      </c>
      <c r="L2787">
        <v>0</v>
      </c>
      <c r="M2787">
        <v>0</v>
      </c>
      <c r="N2787">
        <v>9020229</v>
      </c>
      <c r="O2787">
        <v>4</v>
      </c>
      <c r="P2787" t="s">
        <v>1176</v>
      </c>
      <c r="Q2787">
        <v>1005</v>
      </c>
      <c r="R2787">
        <v>6</v>
      </c>
      <c r="S2787">
        <v>0</v>
      </c>
      <c r="T2787">
        <v>0</v>
      </c>
      <c r="V2787" t="s">
        <v>1387</v>
      </c>
      <c r="W2787">
        <v>3</v>
      </c>
      <c r="X2787" s="68">
        <v>42354</v>
      </c>
      <c r="Y2787" s="68">
        <v>36525</v>
      </c>
      <c r="Z2787">
        <v>1</v>
      </c>
      <c r="AA2787">
        <v>55</v>
      </c>
      <c r="AB2787" t="s">
        <v>448</v>
      </c>
      <c r="AE2787" t="s">
        <v>389</v>
      </c>
      <c r="AF2787">
        <v>30000</v>
      </c>
    </row>
    <row r="2788" spans="1:32" x14ac:dyDescent="0.25">
      <c r="A2788" t="s">
        <v>1039</v>
      </c>
      <c r="B2788" t="s">
        <v>448</v>
      </c>
      <c r="C2788" s="158" t="str">
        <f t="shared" si="43"/>
        <v>1110075</v>
      </c>
      <c r="D2788">
        <v>111007</v>
      </c>
      <c r="F2788">
        <v>12</v>
      </c>
      <c r="G2788">
        <v>9295</v>
      </c>
      <c r="I2788">
        <v>1020039</v>
      </c>
      <c r="J2788">
        <v>1</v>
      </c>
      <c r="K2788">
        <v>0</v>
      </c>
      <c r="L2788">
        <v>0</v>
      </c>
      <c r="M2788">
        <v>0</v>
      </c>
      <c r="N2788">
        <v>9020229</v>
      </c>
      <c r="O2788">
        <v>5</v>
      </c>
      <c r="P2788" t="s">
        <v>1176</v>
      </c>
      <c r="Q2788">
        <v>1005</v>
      </c>
      <c r="R2788">
        <v>6</v>
      </c>
      <c r="S2788">
        <v>0</v>
      </c>
      <c r="T2788">
        <v>0</v>
      </c>
      <c r="V2788" t="s">
        <v>1387</v>
      </c>
      <c r="W2788">
        <v>3</v>
      </c>
      <c r="X2788" s="68">
        <v>42354</v>
      </c>
      <c r="Y2788" s="68">
        <v>36525</v>
      </c>
      <c r="Z2788">
        <v>1</v>
      </c>
      <c r="AA2788">
        <v>55</v>
      </c>
      <c r="AB2788" t="s">
        <v>448</v>
      </c>
      <c r="AE2788" t="s">
        <v>389</v>
      </c>
      <c r="AF2788">
        <v>30000</v>
      </c>
    </row>
    <row r="2789" spans="1:32" x14ac:dyDescent="0.25">
      <c r="A2789" t="s">
        <v>1041</v>
      </c>
      <c r="B2789" t="s">
        <v>448</v>
      </c>
      <c r="C2789" s="158" t="str">
        <f t="shared" si="43"/>
        <v>1110081</v>
      </c>
      <c r="D2789">
        <v>111008</v>
      </c>
      <c r="F2789">
        <v>12</v>
      </c>
      <c r="G2789">
        <v>6475</v>
      </c>
      <c r="I2789">
        <v>1020040</v>
      </c>
      <c r="J2789">
        <v>1</v>
      </c>
      <c r="K2789">
        <v>0</v>
      </c>
      <c r="L2789">
        <v>0</v>
      </c>
      <c r="M2789">
        <v>0</v>
      </c>
      <c r="N2789">
        <v>9020229</v>
      </c>
      <c r="O2789">
        <v>1</v>
      </c>
      <c r="P2789" t="s">
        <v>1177</v>
      </c>
      <c r="Q2789">
        <v>1005</v>
      </c>
      <c r="R2789">
        <v>6</v>
      </c>
      <c r="S2789">
        <v>0</v>
      </c>
      <c r="T2789">
        <v>0</v>
      </c>
      <c r="V2789" t="s">
        <v>1387</v>
      </c>
      <c r="W2789">
        <v>3</v>
      </c>
      <c r="X2789" s="68">
        <v>42354</v>
      </c>
      <c r="Y2789" s="68">
        <v>36525</v>
      </c>
      <c r="Z2789">
        <v>1</v>
      </c>
      <c r="AA2789">
        <v>55</v>
      </c>
      <c r="AB2789" t="s">
        <v>448</v>
      </c>
      <c r="AE2789" t="s">
        <v>389</v>
      </c>
      <c r="AF2789">
        <v>30000</v>
      </c>
    </row>
    <row r="2790" spans="1:32" x14ac:dyDescent="0.25">
      <c r="A2790" t="s">
        <v>1041</v>
      </c>
      <c r="B2790" t="s">
        <v>448</v>
      </c>
      <c r="C2790" s="158" t="str">
        <f t="shared" si="43"/>
        <v>1110082</v>
      </c>
      <c r="D2790">
        <v>111008</v>
      </c>
      <c r="F2790">
        <v>12</v>
      </c>
      <c r="G2790">
        <v>8025</v>
      </c>
      <c r="I2790">
        <v>1020041</v>
      </c>
      <c r="J2790">
        <v>1</v>
      </c>
      <c r="K2790">
        <v>0</v>
      </c>
      <c r="L2790">
        <v>0</v>
      </c>
      <c r="M2790">
        <v>0</v>
      </c>
      <c r="N2790">
        <v>9020229</v>
      </c>
      <c r="O2790">
        <v>2</v>
      </c>
      <c r="P2790" t="s">
        <v>1177</v>
      </c>
      <c r="Q2790">
        <v>1005</v>
      </c>
      <c r="R2790">
        <v>6</v>
      </c>
      <c r="S2790">
        <v>0</v>
      </c>
      <c r="T2790">
        <v>0</v>
      </c>
      <c r="V2790" t="s">
        <v>1387</v>
      </c>
      <c r="W2790">
        <v>3</v>
      </c>
      <c r="X2790" s="68">
        <v>42354</v>
      </c>
      <c r="Y2790" s="68">
        <v>36525</v>
      </c>
      <c r="Z2790">
        <v>1</v>
      </c>
      <c r="AA2790">
        <v>55</v>
      </c>
      <c r="AB2790" t="s">
        <v>448</v>
      </c>
      <c r="AE2790" t="s">
        <v>389</v>
      </c>
      <c r="AF2790">
        <v>30000</v>
      </c>
    </row>
    <row r="2791" spans="1:32" x14ac:dyDescent="0.25">
      <c r="A2791" t="s">
        <v>1041</v>
      </c>
      <c r="B2791" t="s">
        <v>448</v>
      </c>
      <c r="C2791" s="158" t="str">
        <f t="shared" si="43"/>
        <v>1110083</v>
      </c>
      <c r="D2791">
        <v>111008</v>
      </c>
      <c r="F2791">
        <v>12</v>
      </c>
      <c r="G2791">
        <v>9925</v>
      </c>
      <c r="I2791">
        <v>1020042</v>
      </c>
      <c r="J2791">
        <v>1</v>
      </c>
      <c r="K2791">
        <v>0</v>
      </c>
      <c r="L2791">
        <v>0</v>
      </c>
      <c r="M2791">
        <v>0</v>
      </c>
      <c r="N2791">
        <v>9020229</v>
      </c>
      <c r="O2791">
        <v>3</v>
      </c>
      <c r="P2791" t="s">
        <v>1177</v>
      </c>
      <c r="Q2791">
        <v>1005</v>
      </c>
      <c r="R2791">
        <v>6</v>
      </c>
      <c r="S2791">
        <v>0</v>
      </c>
      <c r="T2791">
        <v>0</v>
      </c>
      <c r="V2791" t="s">
        <v>1387</v>
      </c>
      <c r="W2791">
        <v>3</v>
      </c>
      <c r="X2791" s="68">
        <v>42354</v>
      </c>
      <c r="Y2791" s="68">
        <v>36525</v>
      </c>
      <c r="Z2791">
        <v>1</v>
      </c>
      <c r="AA2791">
        <v>55</v>
      </c>
      <c r="AB2791" t="s">
        <v>448</v>
      </c>
      <c r="AE2791" t="s">
        <v>389</v>
      </c>
      <c r="AF2791">
        <v>30000</v>
      </c>
    </row>
    <row r="2792" spans="1:32" x14ac:dyDescent="0.25">
      <c r="A2792" t="s">
        <v>1041</v>
      </c>
      <c r="B2792" t="s">
        <v>448</v>
      </c>
      <c r="C2792" s="158" t="str">
        <f t="shared" si="43"/>
        <v>1110084</v>
      </c>
      <c r="D2792">
        <v>111008</v>
      </c>
      <c r="F2792">
        <v>12</v>
      </c>
      <c r="G2792">
        <v>8425</v>
      </c>
      <c r="I2792">
        <v>1020043</v>
      </c>
      <c r="J2792">
        <v>1</v>
      </c>
      <c r="K2792">
        <v>0</v>
      </c>
      <c r="L2792">
        <v>0</v>
      </c>
      <c r="M2792">
        <v>0</v>
      </c>
      <c r="N2792">
        <v>9020229</v>
      </c>
      <c r="O2792">
        <v>4</v>
      </c>
      <c r="P2792" t="s">
        <v>1177</v>
      </c>
      <c r="Q2792">
        <v>1005</v>
      </c>
      <c r="R2792">
        <v>6</v>
      </c>
      <c r="S2792">
        <v>0</v>
      </c>
      <c r="T2792">
        <v>0</v>
      </c>
      <c r="V2792" t="s">
        <v>1387</v>
      </c>
      <c r="W2792">
        <v>3</v>
      </c>
      <c r="X2792" s="68">
        <v>42354</v>
      </c>
      <c r="Y2792" s="68">
        <v>36525</v>
      </c>
      <c r="Z2792">
        <v>1</v>
      </c>
      <c r="AA2792">
        <v>55</v>
      </c>
      <c r="AB2792" t="s">
        <v>448</v>
      </c>
      <c r="AE2792" t="s">
        <v>389</v>
      </c>
      <c r="AF2792">
        <v>30000</v>
      </c>
    </row>
    <row r="2793" spans="1:32" x14ac:dyDescent="0.25">
      <c r="A2793" t="s">
        <v>1041</v>
      </c>
      <c r="B2793" t="s">
        <v>448</v>
      </c>
      <c r="C2793" s="158" t="str">
        <f t="shared" si="43"/>
        <v>1110085</v>
      </c>
      <c r="D2793">
        <v>111008</v>
      </c>
      <c r="F2793">
        <v>12</v>
      </c>
      <c r="G2793">
        <v>10425</v>
      </c>
      <c r="I2793">
        <v>1020044</v>
      </c>
      <c r="J2793">
        <v>1</v>
      </c>
      <c r="K2793">
        <v>0</v>
      </c>
      <c r="L2793">
        <v>0</v>
      </c>
      <c r="M2793">
        <v>0</v>
      </c>
      <c r="N2793">
        <v>9020229</v>
      </c>
      <c r="O2793">
        <v>5</v>
      </c>
      <c r="P2793" t="s">
        <v>1177</v>
      </c>
      <c r="Q2793">
        <v>1005</v>
      </c>
      <c r="R2793">
        <v>6</v>
      </c>
      <c r="S2793">
        <v>0</v>
      </c>
      <c r="T2793">
        <v>0</v>
      </c>
      <c r="V2793" t="s">
        <v>1387</v>
      </c>
      <c r="W2793">
        <v>3</v>
      </c>
      <c r="X2793" s="68">
        <v>42354</v>
      </c>
      <c r="Y2793" s="68">
        <v>36525</v>
      </c>
      <c r="Z2793">
        <v>1</v>
      </c>
      <c r="AA2793">
        <v>55</v>
      </c>
      <c r="AB2793" t="s">
        <v>448</v>
      </c>
      <c r="AE2793" t="s">
        <v>389</v>
      </c>
      <c r="AF2793">
        <v>30000</v>
      </c>
    </row>
    <row r="2794" spans="1:32" x14ac:dyDescent="0.25">
      <c r="A2794" t="s">
        <v>1043</v>
      </c>
      <c r="B2794" t="s">
        <v>448</v>
      </c>
      <c r="C2794" s="158" t="str">
        <f t="shared" si="43"/>
        <v>1110091</v>
      </c>
      <c r="D2794">
        <v>111009</v>
      </c>
      <c r="F2794">
        <v>12</v>
      </c>
      <c r="G2794">
        <v>6850</v>
      </c>
      <c r="I2794">
        <v>1020045</v>
      </c>
      <c r="J2794">
        <v>1</v>
      </c>
      <c r="K2794">
        <v>0</v>
      </c>
      <c r="L2794">
        <v>0</v>
      </c>
      <c r="M2794">
        <v>0</v>
      </c>
      <c r="N2794">
        <v>9020229</v>
      </c>
      <c r="O2794">
        <v>1</v>
      </c>
      <c r="P2794" t="s">
        <v>1178</v>
      </c>
      <c r="Q2794">
        <v>1005</v>
      </c>
      <c r="R2794">
        <v>6</v>
      </c>
      <c r="S2794">
        <v>0</v>
      </c>
      <c r="T2794">
        <v>0</v>
      </c>
      <c r="V2794" t="s">
        <v>1387</v>
      </c>
      <c r="W2794">
        <v>3</v>
      </c>
      <c r="X2794" s="68">
        <v>42354</v>
      </c>
      <c r="Y2794" s="68">
        <v>36525</v>
      </c>
      <c r="Z2794">
        <v>1</v>
      </c>
      <c r="AA2794">
        <v>55</v>
      </c>
      <c r="AB2794" t="s">
        <v>448</v>
      </c>
      <c r="AE2794" t="s">
        <v>389</v>
      </c>
      <c r="AF2794">
        <v>30000</v>
      </c>
    </row>
    <row r="2795" spans="1:32" x14ac:dyDescent="0.25">
      <c r="A2795" t="s">
        <v>1043</v>
      </c>
      <c r="B2795" t="s">
        <v>448</v>
      </c>
      <c r="C2795" s="158" t="str">
        <f t="shared" si="43"/>
        <v>1110092</v>
      </c>
      <c r="D2795">
        <v>111009</v>
      </c>
      <c r="F2795">
        <v>12</v>
      </c>
      <c r="G2795">
        <v>8500</v>
      </c>
      <c r="I2795">
        <v>1020046</v>
      </c>
      <c r="J2795">
        <v>1</v>
      </c>
      <c r="K2795">
        <v>0</v>
      </c>
      <c r="L2795">
        <v>0</v>
      </c>
      <c r="M2795">
        <v>0</v>
      </c>
      <c r="N2795">
        <v>9020229</v>
      </c>
      <c r="O2795">
        <v>2</v>
      </c>
      <c r="P2795" t="s">
        <v>1178</v>
      </c>
      <c r="Q2795">
        <v>1005</v>
      </c>
      <c r="R2795">
        <v>6</v>
      </c>
      <c r="S2795">
        <v>0</v>
      </c>
      <c r="T2795">
        <v>0</v>
      </c>
      <c r="V2795" t="s">
        <v>1387</v>
      </c>
      <c r="W2795">
        <v>3</v>
      </c>
      <c r="X2795" s="68">
        <v>42354</v>
      </c>
      <c r="Y2795" s="68">
        <v>36525</v>
      </c>
      <c r="Z2795">
        <v>1</v>
      </c>
      <c r="AA2795">
        <v>55</v>
      </c>
      <c r="AB2795" t="s">
        <v>448</v>
      </c>
      <c r="AE2795" t="s">
        <v>389</v>
      </c>
      <c r="AF2795">
        <v>30000</v>
      </c>
    </row>
    <row r="2796" spans="1:32" x14ac:dyDescent="0.25">
      <c r="A2796" t="s">
        <v>1043</v>
      </c>
      <c r="B2796" t="s">
        <v>448</v>
      </c>
      <c r="C2796" s="158" t="str">
        <f t="shared" si="43"/>
        <v>1110093</v>
      </c>
      <c r="D2796">
        <v>111009</v>
      </c>
      <c r="F2796">
        <v>12</v>
      </c>
      <c r="G2796">
        <v>10500</v>
      </c>
      <c r="I2796">
        <v>1020047</v>
      </c>
      <c r="J2796">
        <v>1</v>
      </c>
      <c r="K2796">
        <v>0</v>
      </c>
      <c r="L2796">
        <v>0</v>
      </c>
      <c r="M2796">
        <v>0</v>
      </c>
      <c r="N2796">
        <v>9020229</v>
      </c>
      <c r="O2796">
        <v>3</v>
      </c>
      <c r="P2796" t="s">
        <v>1178</v>
      </c>
      <c r="Q2796">
        <v>1005</v>
      </c>
      <c r="R2796">
        <v>6</v>
      </c>
      <c r="S2796">
        <v>0</v>
      </c>
      <c r="T2796">
        <v>0</v>
      </c>
      <c r="V2796" t="s">
        <v>1387</v>
      </c>
      <c r="W2796">
        <v>3</v>
      </c>
      <c r="X2796" s="68">
        <v>42354</v>
      </c>
      <c r="Y2796" s="68">
        <v>36525</v>
      </c>
      <c r="Z2796">
        <v>1</v>
      </c>
      <c r="AA2796">
        <v>55</v>
      </c>
      <c r="AB2796" t="s">
        <v>448</v>
      </c>
      <c r="AE2796" t="s">
        <v>389</v>
      </c>
      <c r="AF2796">
        <v>30000</v>
      </c>
    </row>
    <row r="2797" spans="1:32" x14ac:dyDescent="0.25">
      <c r="A2797" t="s">
        <v>1043</v>
      </c>
      <c r="B2797" t="s">
        <v>448</v>
      </c>
      <c r="C2797" s="158" t="str">
        <f t="shared" si="43"/>
        <v>1110094</v>
      </c>
      <c r="D2797">
        <v>111009</v>
      </c>
      <c r="F2797">
        <v>12</v>
      </c>
      <c r="G2797">
        <v>8925</v>
      </c>
      <c r="I2797">
        <v>1020048</v>
      </c>
      <c r="J2797">
        <v>1</v>
      </c>
      <c r="K2797">
        <v>0</v>
      </c>
      <c r="L2797">
        <v>0</v>
      </c>
      <c r="M2797">
        <v>0</v>
      </c>
      <c r="N2797">
        <v>9020229</v>
      </c>
      <c r="O2797">
        <v>4</v>
      </c>
      <c r="P2797" t="s">
        <v>1178</v>
      </c>
      <c r="Q2797">
        <v>1005</v>
      </c>
      <c r="R2797">
        <v>6</v>
      </c>
      <c r="S2797">
        <v>0</v>
      </c>
      <c r="T2797">
        <v>0</v>
      </c>
      <c r="V2797" t="s">
        <v>1387</v>
      </c>
      <c r="W2797">
        <v>3</v>
      </c>
      <c r="X2797" s="68">
        <v>42354</v>
      </c>
      <c r="Y2797" s="68">
        <v>36525</v>
      </c>
      <c r="Z2797">
        <v>1</v>
      </c>
      <c r="AA2797">
        <v>55</v>
      </c>
      <c r="AB2797" t="s">
        <v>448</v>
      </c>
      <c r="AE2797" t="s">
        <v>389</v>
      </c>
      <c r="AF2797">
        <v>30000</v>
      </c>
    </row>
    <row r="2798" spans="1:32" x14ac:dyDescent="0.25">
      <c r="A2798" t="s">
        <v>1043</v>
      </c>
      <c r="B2798" t="s">
        <v>448</v>
      </c>
      <c r="C2798" s="158" t="str">
        <f t="shared" si="43"/>
        <v>1110095</v>
      </c>
      <c r="D2798">
        <v>111009</v>
      </c>
      <c r="F2798">
        <v>12</v>
      </c>
      <c r="G2798">
        <v>11025</v>
      </c>
      <c r="I2798">
        <v>1020049</v>
      </c>
      <c r="J2798">
        <v>1</v>
      </c>
      <c r="K2798">
        <v>0</v>
      </c>
      <c r="L2798">
        <v>0</v>
      </c>
      <c r="M2798">
        <v>0</v>
      </c>
      <c r="N2798">
        <v>9020229</v>
      </c>
      <c r="O2798">
        <v>5</v>
      </c>
      <c r="P2798" t="s">
        <v>1178</v>
      </c>
      <c r="Q2798">
        <v>1005</v>
      </c>
      <c r="R2798">
        <v>6</v>
      </c>
      <c r="S2798">
        <v>0</v>
      </c>
      <c r="T2798">
        <v>0</v>
      </c>
      <c r="V2798" t="s">
        <v>1387</v>
      </c>
      <c r="W2798">
        <v>3</v>
      </c>
      <c r="X2798" s="68">
        <v>42354</v>
      </c>
      <c r="Y2798" s="68">
        <v>36525</v>
      </c>
      <c r="Z2798">
        <v>1</v>
      </c>
      <c r="AA2798">
        <v>55</v>
      </c>
      <c r="AB2798" t="s">
        <v>448</v>
      </c>
      <c r="AE2798" t="s">
        <v>389</v>
      </c>
      <c r="AF2798">
        <v>30000</v>
      </c>
    </row>
    <row r="2799" spans="1:32" x14ac:dyDescent="0.25">
      <c r="A2799" t="s">
        <v>1045</v>
      </c>
      <c r="B2799" t="s">
        <v>448</v>
      </c>
      <c r="C2799" s="158" t="str">
        <f t="shared" si="43"/>
        <v>1110101</v>
      </c>
      <c r="D2799">
        <v>111010</v>
      </c>
      <c r="F2799">
        <v>12</v>
      </c>
      <c r="G2799">
        <v>7375</v>
      </c>
      <c r="I2799">
        <v>1020050</v>
      </c>
      <c r="J2799">
        <v>1</v>
      </c>
      <c r="K2799">
        <v>0</v>
      </c>
      <c r="L2799">
        <v>0</v>
      </c>
      <c r="M2799">
        <v>0</v>
      </c>
      <c r="N2799">
        <v>9020229</v>
      </c>
      <c r="O2799">
        <v>1</v>
      </c>
      <c r="P2799" t="s">
        <v>1179</v>
      </c>
      <c r="Q2799">
        <v>1005</v>
      </c>
      <c r="R2799">
        <v>6</v>
      </c>
      <c r="S2799">
        <v>0</v>
      </c>
      <c r="T2799">
        <v>0</v>
      </c>
      <c r="V2799" t="s">
        <v>1387</v>
      </c>
      <c r="W2799">
        <v>3</v>
      </c>
      <c r="X2799" s="68">
        <v>42354</v>
      </c>
      <c r="Y2799" s="68">
        <v>36525</v>
      </c>
      <c r="Z2799">
        <v>1</v>
      </c>
      <c r="AA2799">
        <v>55</v>
      </c>
      <c r="AB2799" t="s">
        <v>448</v>
      </c>
      <c r="AE2799" t="s">
        <v>389</v>
      </c>
      <c r="AF2799">
        <v>30000</v>
      </c>
    </row>
    <row r="2800" spans="1:32" x14ac:dyDescent="0.25">
      <c r="A2800" t="s">
        <v>1045</v>
      </c>
      <c r="B2800" t="s">
        <v>448</v>
      </c>
      <c r="C2800" s="158" t="str">
        <f t="shared" si="43"/>
        <v>1110102</v>
      </c>
      <c r="D2800">
        <v>111010</v>
      </c>
      <c r="F2800">
        <v>12</v>
      </c>
      <c r="G2800">
        <v>9175</v>
      </c>
      <c r="I2800">
        <v>1020051</v>
      </c>
      <c r="J2800">
        <v>1</v>
      </c>
      <c r="K2800">
        <v>0</v>
      </c>
      <c r="L2800">
        <v>0</v>
      </c>
      <c r="M2800">
        <v>0</v>
      </c>
      <c r="N2800">
        <v>9020229</v>
      </c>
      <c r="O2800">
        <v>2</v>
      </c>
      <c r="P2800" t="s">
        <v>1179</v>
      </c>
      <c r="Q2800">
        <v>1005</v>
      </c>
      <c r="R2800">
        <v>6</v>
      </c>
      <c r="S2800">
        <v>0</v>
      </c>
      <c r="T2800">
        <v>0</v>
      </c>
      <c r="V2800" t="s">
        <v>1387</v>
      </c>
      <c r="W2800">
        <v>3</v>
      </c>
      <c r="X2800" s="68">
        <v>42354</v>
      </c>
      <c r="Y2800" s="68">
        <v>36525</v>
      </c>
      <c r="Z2800">
        <v>1</v>
      </c>
      <c r="AA2800">
        <v>55</v>
      </c>
      <c r="AB2800" t="s">
        <v>448</v>
      </c>
      <c r="AE2800" t="s">
        <v>389</v>
      </c>
      <c r="AF2800">
        <v>30000</v>
      </c>
    </row>
    <row r="2801" spans="1:32" x14ac:dyDescent="0.25">
      <c r="A2801" t="s">
        <v>1045</v>
      </c>
      <c r="B2801" t="s">
        <v>448</v>
      </c>
      <c r="C2801" s="158" t="str">
        <f t="shared" si="43"/>
        <v>1110103</v>
      </c>
      <c r="D2801">
        <v>111010</v>
      </c>
      <c r="F2801">
        <v>12</v>
      </c>
      <c r="G2801">
        <v>11350</v>
      </c>
      <c r="I2801">
        <v>1020052</v>
      </c>
      <c r="J2801">
        <v>1</v>
      </c>
      <c r="K2801">
        <v>0</v>
      </c>
      <c r="L2801">
        <v>0</v>
      </c>
      <c r="M2801">
        <v>0</v>
      </c>
      <c r="N2801">
        <v>9020229</v>
      </c>
      <c r="O2801">
        <v>3</v>
      </c>
      <c r="P2801" t="s">
        <v>1179</v>
      </c>
      <c r="Q2801">
        <v>1005</v>
      </c>
      <c r="R2801">
        <v>6</v>
      </c>
      <c r="S2801">
        <v>0</v>
      </c>
      <c r="T2801">
        <v>0</v>
      </c>
      <c r="V2801" t="s">
        <v>1387</v>
      </c>
      <c r="W2801">
        <v>3</v>
      </c>
      <c r="X2801" s="68">
        <v>42354</v>
      </c>
      <c r="Y2801" s="68">
        <v>36525</v>
      </c>
      <c r="Z2801">
        <v>1</v>
      </c>
      <c r="AA2801">
        <v>55</v>
      </c>
      <c r="AB2801" t="s">
        <v>448</v>
      </c>
      <c r="AE2801" t="s">
        <v>389</v>
      </c>
      <c r="AF2801">
        <v>30000</v>
      </c>
    </row>
    <row r="2802" spans="1:32" x14ac:dyDescent="0.25">
      <c r="A2802" t="s">
        <v>1045</v>
      </c>
      <c r="B2802" t="s">
        <v>448</v>
      </c>
      <c r="C2802" s="158" t="str">
        <f t="shared" si="43"/>
        <v>1110104</v>
      </c>
      <c r="D2802">
        <v>111010</v>
      </c>
      <c r="F2802">
        <v>12</v>
      </c>
      <c r="G2802">
        <v>9650</v>
      </c>
      <c r="I2802">
        <v>1020053</v>
      </c>
      <c r="J2802">
        <v>1</v>
      </c>
      <c r="K2802">
        <v>0</v>
      </c>
      <c r="L2802">
        <v>0</v>
      </c>
      <c r="M2802">
        <v>0</v>
      </c>
      <c r="N2802">
        <v>9020229</v>
      </c>
      <c r="O2802">
        <v>4</v>
      </c>
      <c r="P2802" t="s">
        <v>1179</v>
      </c>
      <c r="Q2802">
        <v>1005</v>
      </c>
      <c r="R2802">
        <v>6</v>
      </c>
      <c r="S2802">
        <v>0</v>
      </c>
      <c r="T2802">
        <v>0</v>
      </c>
      <c r="V2802" t="s">
        <v>1387</v>
      </c>
      <c r="W2802">
        <v>3</v>
      </c>
      <c r="X2802" s="68">
        <v>42354</v>
      </c>
      <c r="Y2802" s="68">
        <v>36525</v>
      </c>
      <c r="Z2802">
        <v>1</v>
      </c>
      <c r="AA2802">
        <v>55</v>
      </c>
      <c r="AB2802" t="s">
        <v>448</v>
      </c>
      <c r="AE2802" t="s">
        <v>389</v>
      </c>
      <c r="AF2802">
        <v>30000</v>
      </c>
    </row>
    <row r="2803" spans="1:32" x14ac:dyDescent="0.25">
      <c r="A2803" t="s">
        <v>1045</v>
      </c>
      <c r="B2803" t="s">
        <v>448</v>
      </c>
      <c r="C2803" s="158" t="str">
        <f t="shared" si="43"/>
        <v>1110105</v>
      </c>
      <c r="D2803">
        <v>111010</v>
      </c>
      <c r="F2803">
        <v>12</v>
      </c>
      <c r="G2803">
        <v>11925</v>
      </c>
      <c r="I2803">
        <v>1020054</v>
      </c>
      <c r="J2803">
        <v>1</v>
      </c>
      <c r="K2803">
        <v>0</v>
      </c>
      <c r="L2803">
        <v>0</v>
      </c>
      <c r="M2803">
        <v>0</v>
      </c>
      <c r="N2803">
        <v>9020229</v>
      </c>
      <c r="O2803">
        <v>5</v>
      </c>
      <c r="P2803" t="s">
        <v>1179</v>
      </c>
      <c r="Q2803">
        <v>1005</v>
      </c>
      <c r="R2803">
        <v>6</v>
      </c>
      <c r="S2803">
        <v>0</v>
      </c>
      <c r="T2803">
        <v>0</v>
      </c>
      <c r="V2803" t="s">
        <v>1387</v>
      </c>
      <c r="W2803">
        <v>3</v>
      </c>
      <c r="X2803" s="68">
        <v>42354</v>
      </c>
      <c r="Y2803" s="68">
        <v>36525</v>
      </c>
      <c r="Z2803">
        <v>1</v>
      </c>
      <c r="AA2803">
        <v>55</v>
      </c>
      <c r="AB2803" t="s">
        <v>448</v>
      </c>
      <c r="AE2803" t="s">
        <v>389</v>
      </c>
      <c r="AF2803">
        <v>30000</v>
      </c>
    </row>
    <row r="2804" spans="1:32" x14ac:dyDescent="0.25">
      <c r="A2804" t="s">
        <v>1047</v>
      </c>
      <c r="B2804" t="s">
        <v>448</v>
      </c>
      <c r="C2804" s="158" t="str">
        <f t="shared" si="43"/>
        <v>1110111</v>
      </c>
      <c r="D2804">
        <v>111011</v>
      </c>
      <c r="F2804">
        <v>12</v>
      </c>
      <c r="G2804">
        <v>7900</v>
      </c>
      <c r="I2804">
        <v>1020055</v>
      </c>
      <c r="J2804">
        <v>1</v>
      </c>
      <c r="K2804">
        <v>0</v>
      </c>
      <c r="L2804">
        <v>0</v>
      </c>
      <c r="M2804">
        <v>0</v>
      </c>
      <c r="N2804">
        <v>9020229</v>
      </c>
      <c r="O2804">
        <v>1</v>
      </c>
      <c r="P2804" t="s">
        <v>1180</v>
      </c>
      <c r="Q2804">
        <v>1005</v>
      </c>
      <c r="R2804">
        <v>6</v>
      </c>
      <c r="S2804">
        <v>0</v>
      </c>
      <c r="T2804">
        <v>0</v>
      </c>
      <c r="V2804" t="s">
        <v>1387</v>
      </c>
      <c r="W2804">
        <v>3</v>
      </c>
      <c r="X2804" s="68">
        <v>42354</v>
      </c>
      <c r="Y2804" s="68">
        <v>36525</v>
      </c>
      <c r="Z2804">
        <v>1</v>
      </c>
      <c r="AA2804">
        <v>55</v>
      </c>
      <c r="AB2804" t="s">
        <v>448</v>
      </c>
      <c r="AE2804" t="s">
        <v>389</v>
      </c>
      <c r="AF2804">
        <v>30000</v>
      </c>
    </row>
    <row r="2805" spans="1:32" x14ac:dyDescent="0.25">
      <c r="A2805" t="s">
        <v>1047</v>
      </c>
      <c r="B2805" t="s">
        <v>448</v>
      </c>
      <c r="C2805" s="158" t="str">
        <f t="shared" si="43"/>
        <v>1110112</v>
      </c>
      <c r="D2805">
        <v>111011</v>
      </c>
      <c r="F2805">
        <v>12</v>
      </c>
      <c r="G2805">
        <v>9825</v>
      </c>
      <c r="I2805">
        <v>1020056</v>
      </c>
      <c r="J2805">
        <v>1</v>
      </c>
      <c r="K2805">
        <v>0</v>
      </c>
      <c r="L2805">
        <v>0</v>
      </c>
      <c r="M2805">
        <v>0</v>
      </c>
      <c r="N2805">
        <v>9020229</v>
      </c>
      <c r="O2805">
        <v>2</v>
      </c>
      <c r="P2805" t="s">
        <v>1180</v>
      </c>
      <c r="Q2805">
        <v>1005</v>
      </c>
      <c r="R2805">
        <v>6</v>
      </c>
      <c r="S2805">
        <v>0</v>
      </c>
      <c r="T2805">
        <v>0</v>
      </c>
      <c r="V2805" t="s">
        <v>1387</v>
      </c>
      <c r="W2805">
        <v>3</v>
      </c>
      <c r="X2805" s="68">
        <v>42354</v>
      </c>
      <c r="Y2805" s="68">
        <v>36525</v>
      </c>
      <c r="Z2805">
        <v>1</v>
      </c>
      <c r="AA2805">
        <v>55</v>
      </c>
      <c r="AB2805" t="s">
        <v>448</v>
      </c>
      <c r="AE2805" t="s">
        <v>389</v>
      </c>
      <c r="AF2805">
        <v>30000</v>
      </c>
    </row>
    <row r="2806" spans="1:32" x14ac:dyDescent="0.25">
      <c r="A2806" t="s">
        <v>1047</v>
      </c>
      <c r="B2806" t="s">
        <v>448</v>
      </c>
      <c r="C2806" s="158" t="str">
        <f t="shared" si="43"/>
        <v>1110113</v>
      </c>
      <c r="D2806">
        <v>111011</v>
      </c>
      <c r="F2806">
        <v>12</v>
      </c>
      <c r="G2806">
        <v>12150</v>
      </c>
      <c r="I2806">
        <v>1020057</v>
      </c>
      <c r="J2806">
        <v>1</v>
      </c>
      <c r="K2806">
        <v>0</v>
      </c>
      <c r="L2806">
        <v>0</v>
      </c>
      <c r="M2806">
        <v>0</v>
      </c>
      <c r="N2806">
        <v>9020229</v>
      </c>
      <c r="O2806">
        <v>3</v>
      </c>
      <c r="P2806" t="s">
        <v>1180</v>
      </c>
      <c r="Q2806">
        <v>1005</v>
      </c>
      <c r="R2806">
        <v>6</v>
      </c>
      <c r="S2806">
        <v>0</v>
      </c>
      <c r="T2806">
        <v>0</v>
      </c>
      <c r="V2806" t="s">
        <v>1387</v>
      </c>
      <c r="W2806">
        <v>3</v>
      </c>
      <c r="X2806" s="68">
        <v>42354</v>
      </c>
      <c r="Y2806" s="68">
        <v>36525</v>
      </c>
      <c r="Z2806">
        <v>1</v>
      </c>
      <c r="AA2806">
        <v>55</v>
      </c>
      <c r="AB2806" t="s">
        <v>448</v>
      </c>
      <c r="AE2806" t="s">
        <v>389</v>
      </c>
      <c r="AF2806">
        <v>30000</v>
      </c>
    </row>
    <row r="2807" spans="1:32" x14ac:dyDescent="0.25">
      <c r="A2807" t="s">
        <v>1047</v>
      </c>
      <c r="B2807" t="s">
        <v>448</v>
      </c>
      <c r="C2807" s="158" t="str">
        <f t="shared" si="43"/>
        <v>1110114</v>
      </c>
      <c r="D2807">
        <v>111011</v>
      </c>
      <c r="F2807">
        <v>12</v>
      </c>
      <c r="G2807">
        <v>10300</v>
      </c>
      <c r="I2807">
        <v>1020058</v>
      </c>
      <c r="J2807">
        <v>1</v>
      </c>
      <c r="K2807">
        <v>0</v>
      </c>
      <c r="L2807">
        <v>0</v>
      </c>
      <c r="M2807">
        <v>0</v>
      </c>
      <c r="N2807">
        <v>9020229</v>
      </c>
      <c r="O2807">
        <v>4</v>
      </c>
      <c r="P2807" t="s">
        <v>1180</v>
      </c>
      <c r="Q2807">
        <v>1005</v>
      </c>
      <c r="R2807">
        <v>6</v>
      </c>
      <c r="S2807">
        <v>0</v>
      </c>
      <c r="T2807">
        <v>0</v>
      </c>
      <c r="V2807" t="s">
        <v>1387</v>
      </c>
      <c r="W2807">
        <v>3</v>
      </c>
      <c r="X2807" s="68">
        <v>42354</v>
      </c>
      <c r="Y2807" s="68">
        <v>36525</v>
      </c>
      <c r="Z2807">
        <v>1</v>
      </c>
      <c r="AA2807">
        <v>55</v>
      </c>
      <c r="AB2807" t="s">
        <v>448</v>
      </c>
      <c r="AE2807" t="s">
        <v>389</v>
      </c>
      <c r="AF2807">
        <v>30000</v>
      </c>
    </row>
    <row r="2808" spans="1:32" x14ac:dyDescent="0.25">
      <c r="A2808" t="s">
        <v>1047</v>
      </c>
      <c r="B2808" t="s">
        <v>448</v>
      </c>
      <c r="C2808" s="158" t="str">
        <f t="shared" si="43"/>
        <v>1110115</v>
      </c>
      <c r="D2808">
        <v>111011</v>
      </c>
      <c r="F2808">
        <v>12</v>
      </c>
      <c r="G2808">
        <v>12750</v>
      </c>
      <c r="I2808">
        <v>1020059</v>
      </c>
      <c r="J2808">
        <v>1</v>
      </c>
      <c r="K2808">
        <v>0</v>
      </c>
      <c r="L2808">
        <v>0</v>
      </c>
      <c r="M2808">
        <v>0</v>
      </c>
      <c r="N2808">
        <v>9020229</v>
      </c>
      <c r="O2808">
        <v>5</v>
      </c>
      <c r="P2808" t="s">
        <v>1180</v>
      </c>
      <c r="Q2808">
        <v>1005</v>
      </c>
      <c r="R2808">
        <v>6</v>
      </c>
      <c r="S2808">
        <v>0</v>
      </c>
      <c r="T2808">
        <v>0</v>
      </c>
      <c r="V2808" t="s">
        <v>1387</v>
      </c>
      <c r="W2808">
        <v>3</v>
      </c>
      <c r="X2808" s="68">
        <v>42354</v>
      </c>
      <c r="Y2808" s="68">
        <v>36525</v>
      </c>
      <c r="Z2808">
        <v>1</v>
      </c>
      <c r="AA2808">
        <v>55</v>
      </c>
      <c r="AB2808" t="s">
        <v>448</v>
      </c>
      <c r="AE2808" t="s">
        <v>389</v>
      </c>
      <c r="AF2808">
        <v>30000</v>
      </c>
    </row>
    <row r="2809" spans="1:32" x14ac:dyDescent="0.25">
      <c r="A2809" t="s">
        <v>1049</v>
      </c>
      <c r="B2809" t="s">
        <v>448</v>
      </c>
      <c r="C2809" s="158" t="str">
        <f t="shared" si="43"/>
        <v>1110121</v>
      </c>
      <c r="D2809">
        <v>111012</v>
      </c>
      <c r="F2809">
        <v>12</v>
      </c>
      <c r="G2809">
        <v>8550</v>
      </c>
      <c r="I2809">
        <v>1020060</v>
      </c>
      <c r="J2809">
        <v>1</v>
      </c>
      <c r="K2809">
        <v>0</v>
      </c>
      <c r="L2809">
        <v>0</v>
      </c>
      <c r="M2809">
        <v>0</v>
      </c>
      <c r="N2809">
        <v>9020229</v>
      </c>
      <c r="O2809">
        <v>1</v>
      </c>
      <c r="P2809" t="s">
        <v>1181</v>
      </c>
      <c r="Q2809">
        <v>1005</v>
      </c>
      <c r="R2809">
        <v>6</v>
      </c>
      <c r="S2809">
        <v>0</v>
      </c>
      <c r="T2809">
        <v>0</v>
      </c>
      <c r="V2809" t="s">
        <v>1387</v>
      </c>
      <c r="W2809">
        <v>3</v>
      </c>
      <c r="X2809" s="68">
        <v>42354</v>
      </c>
      <c r="Y2809" s="68">
        <v>36525</v>
      </c>
      <c r="Z2809">
        <v>1</v>
      </c>
      <c r="AA2809">
        <v>55</v>
      </c>
      <c r="AB2809" t="s">
        <v>448</v>
      </c>
      <c r="AE2809" t="s">
        <v>389</v>
      </c>
      <c r="AF2809">
        <v>30000</v>
      </c>
    </row>
    <row r="2810" spans="1:32" x14ac:dyDescent="0.25">
      <c r="A2810" t="s">
        <v>1049</v>
      </c>
      <c r="B2810" t="s">
        <v>448</v>
      </c>
      <c r="C2810" s="158" t="str">
        <f t="shared" si="43"/>
        <v>1110122</v>
      </c>
      <c r="D2810">
        <v>111012</v>
      </c>
      <c r="F2810">
        <v>12</v>
      </c>
      <c r="G2810">
        <v>10675</v>
      </c>
      <c r="I2810">
        <v>1020061</v>
      </c>
      <c r="J2810">
        <v>1</v>
      </c>
      <c r="K2810">
        <v>0</v>
      </c>
      <c r="L2810">
        <v>0</v>
      </c>
      <c r="M2810">
        <v>0</v>
      </c>
      <c r="N2810">
        <v>9020229</v>
      </c>
      <c r="O2810">
        <v>2</v>
      </c>
      <c r="P2810" t="s">
        <v>1181</v>
      </c>
      <c r="Q2810">
        <v>1005</v>
      </c>
      <c r="R2810">
        <v>6</v>
      </c>
      <c r="S2810">
        <v>0</v>
      </c>
      <c r="T2810">
        <v>0</v>
      </c>
      <c r="V2810" t="s">
        <v>1387</v>
      </c>
      <c r="W2810">
        <v>3</v>
      </c>
      <c r="X2810" s="68">
        <v>42354</v>
      </c>
      <c r="Y2810" s="68">
        <v>36525</v>
      </c>
      <c r="Z2810">
        <v>1</v>
      </c>
      <c r="AA2810">
        <v>55</v>
      </c>
      <c r="AB2810" t="s">
        <v>448</v>
      </c>
      <c r="AE2810" t="s">
        <v>389</v>
      </c>
      <c r="AF2810">
        <v>30000</v>
      </c>
    </row>
    <row r="2811" spans="1:32" x14ac:dyDescent="0.25">
      <c r="A2811" t="s">
        <v>1049</v>
      </c>
      <c r="B2811" t="s">
        <v>448</v>
      </c>
      <c r="C2811" s="158" t="str">
        <f t="shared" si="43"/>
        <v>1110123</v>
      </c>
      <c r="D2811">
        <v>111012</v>
      </c>
      <c r="F2811">
        <v>12</v>
      </c>
      <c r="G2811">
        <v>13250</v>
      </c>
      <c r="I2811">
        <v>1020062</v>
      </c>
      <c r="J2811">
        <v>1</v>
      </c>
      <c r="K2811">
        <v>0</v>
      </c>
      <c r="L2811">
        <v>0</v>
      </c>
      <c r="M2811">
        <v>0</v>
      </c>
      <c r="N2811">
        <v>9020229</v>
      </c>
      <c r="O2811">
        <v>3</v>
      </c>
      <c r="P2811" t="s">
        <v>1181</v>
      </c>
      <c r="Q2811">
        <v>1005</v>
      </c>
      <c r="R2811">
        <v>6</v>
      </c>
      <c r="S2811">
        <v>0</v>
      </c>
      <c r="T2811">
        <v>0</v>
      </c>
      <c r="V2811" t="s">
        <v>1387</v>
      </c>
      <c r="W2811">
        <v>3</v>
      </c>
      <c r="X2811" s="68">
        <v>42354</v>
      </c>
      <c r="Y2811" s="68">
        <v>36525</v>
      </c>
      <c r="Z2811">
        <v>1</v>
      </c>
      <c r="AA2811">
        <v>55</v>
      </c>
      <c r="AB2811" t="s">
        <v>448</v>
      </c>
      <c r="AE2811" t="s">
        <v>389</v>
      </c>
      <c r="AF2811">
        <v>30000</v>
      </c>
    </row>
    <row r="2812" spans="1:32" x14ac:dyDescent="0.25">
      <c r="A2812" t="s">
        <v>1049</v>
      </c>
      <c r="B2812" t="s">
        <v>448</v>
      </c>
      <c r="C2812" s="158" t="str">
        <f t="shared" si="43"/>
        <v>1110124</v>
      </c>
      <c r="D2812">
        <v>111012</v>
      </c>
      <c r="F2812">
        <v>12</v>
      </c>
      <c r="G2812">
        <v>11200</v>
      </c>
      <c r="I2812">
        <v>1020063</v>
      </c>
      <c r="J2812">
        <v>1</v>
      </c>
      <c r="K2812">
        <v>0</v>
      </c>
      <c r="L2812">
        <v>0</v>
      </c>
      <c r="M2812">
        <v>0</v>
      </c>
      <c r="N2812">
        <v>9020229</v>
      </c>
      <c r="O2812">
        <v>4</v>
      </c>
      <c r="P2812" t="s">
        <v>1181</v>
      </c>
      <c r="Q2812">
        <v>1005</v>
      </c>
      <c r="R2812">
        <v>6</v>
      </c>
      <c r="S2812">
        <v>0</v>
      </c>
      <c r="T2812">
        <v>0</v>
      </c>
      <c r="V2812" t="s">
        <v>1387</v>
      </c>
      <c r="W2812">
        <v>3</v>
      </c>
      <c r="X2812" s="68">
        <v>42354</v>
      </c>
      <c r="Y2812" s="68">
        <v>36525</v>
      </c>
      <c r="Z2812">
        <v>1</v>
      </c>
      <c r="AA2812">
        <v>55</v>
      </c>
      <c r="AB2812" t="s">
        <v>448</v>
      </c>
      <c r="AE2812" t="s">
        <v>389</v>
      </c>
      <c r="AF2812">
        <v>30000</v>
      </c>
    </row>
    <row r="2813" spans="1:32" x14ac:dyDescent="0.25">
      <c r="A2813" t="s">
        <v>1049</v>
      </c>
      <c r="B2813" t="s">
        <v>448</v>
      </c>
      <c r="C2813" s="158" t="str">
        <f t="shared" si="43"/>
        <v>1110125</v>
      </c>
      <c r="D2813">
        <v>111012</v>
      </c>
      <c r="F2813">
        <v>12</v>
      </c>
      <c r="G2813">
        <v>13925</v>
      </c>
      <c r="I2813">
        <v>1020064</v>
      </c>
      <c r="J2813">
        <v>1</v>
      </c>
      <c r="K2813">
        <v>0</v>
      </c>
      <c r="L2813">
        <v>0</v>
      </c>
      <c r="M2813">
        <v>0</v>
      </c>
      <c r="N2813">
        <v>9020229</v>
      </c>
      <c r="O2813">
        <v>5</v>
      </c>
      <c r="P2813" t="s">
        <v>1181</v>
      </c>
      <c r="Q2813">
        <v>1005</v>
      </c>
      <c r="R2813">
        <v>6</v>
      </c>
      <c r="S2813">
        <v>0</v>
      </c>
      <c r="T2813">
        <v>0</v>
      </c>
      <c r="V2813" t="s">
        <v>1387</v>
      </c>
      <c r="W2813">
        <v>3</v>
      </c>
      <c r="X2813" s="68">
        <v>42354</v>
      </c>
      <c r="Y2813" s="68">
        <v>36525</v>
      </c>
      <c r="Z2813">
        <v>1</v>
      </c>
      <c r="AA2813">
        <v>55</v>
      </c>
      <c r="AB2813" t="s">
        <v>448</v>
      </c>
      <c r="AE2813" t="s">
        <v>389</v>
      </c>
      <c r="AF2813">
        <v>30000</v>
      </c>
    </row>
    <row r="2814" spans="1:32" x14ac:dyDescent="0.25">
      <c r="A2814" t="s">
        <v>1027</v>
      </c>
      <c r="B2814" t="s">
        <v>448</v>
      </c>
      <c r="C2814" s="158" t="str">
        <f t="shared" si="43"/>
        <v>1110131</v>
      </c>
      <c r="D2814">
        <v>111013</v>
      </c>
      <c r="F2814">
        <v>12</v>
      </c>
      <c r="G2814">
        <v>9175</v>
      </c>
      <c r="I2814">
        <v>1020065</v>
      </c>
      <c r="J2814">
        <v>1</v>
      </c>
      <c r="K2814">
        <v>0</v>
      </c>
      <c r="L2814">
        <v>0</v>
      </c>
      <c r="M2814">
        <v>0</v>
      </c>
      <c r="N2814">
        <v>9020229</v>
      </c>
      <c r="O2814">
        <v>1</v>
      </c>
      <c r="P2814" t="s">
        <v>1182</v>
      </c>
      <c r="Q2814">
        <v>1005</v>
      </c>
      <c r="R2814">
        <v>6</v>
      </c>
      <c r="S2814">
        <v>0</v>
      </c>
      <c r="T2814">
        <v>0</v>
      </c>
      <c r="V2814" t="s">
        <v>1387</v>
      </c>
      <c r="W2814">
        <v>3</v>
      </c>
      <c r="X2814" s="68">
        <v>42354</v>
      </c>
      <c r="Y2814" s="68">
        <v>36525</v>
      </c>
      <c r="Z2814">
        <v>1</v>
      </c>
      <c r="AA2814">
        <v>55</v>
      </c>
      <c r="AB2814" t="s">
        <v>448</v>
      </c>
      <c r="AE2814" t="s">
        <v>389</v>
      </c>
      <c r="AF2814">
        <v>30000</v>
      </c>
    </row>
    <row r="2815" spans="1:32" x14ac:dyDescent="0.25">
      <c r="A2815" t="s">
        <v>1027</v>
      </c>
      <c r="B2815" t="s">
        <v>448</v>
      </c>
      <c r="C2815" s="158" t="str">
        <f t="shared" si="43"/>
        <v>1110132</v>
      </c>
      <c r="D2815">
        <v>111013</v>
      </c>
      <c r="F2815">
        <v>12</v>
      </c>
      <c r="G2815">
        <v>11400</v>
      </c>
      <c r="I2815">
        <v>1020066</v>
      </c>
      <c r="J2815">
        <v>1</v>
      </c>
      <c r="K2815">
        <v>0</v>
      </c>
      <c r="L2815">
        <v>0</v>
      </c>
      <c r="M2815">
        <v>0</v>
      </c>
      <c r="N2815">
        <v>9020229</v>
      </c>
      <c r="O2815">
        <v>2</v>
      </c>
      <c r="P2815" t="s">
        <v>1182</v>
      </c>
      <c r="Q2815">
        <v>1005</v>
      </c>
      <c r="R2815">
        <v>6</v>
      </c>
      <c r="S2815">
        <v>0</v>
      </c>
      <c r="T2815">
        <v>0</v>
      </c>
      <c r="V2815" t="s">
        <v>1387</v>
      </c>
      <c r="W2815">
        <v>3</v>
      </c>
      <c r="X2815" s="68">
        <v>42354</v>
      </c>
      <c r="Y2815" s="68">
        <v>36525</v>
      </c>
      <c r="Z2815">
        <v>1</v>
      </c>
      <c r="AA2815">
        <v>55</v>
      </c>
      <c r="AB2815" t="s">
        <v>448</v>
      </c>
      <c r="AE2815" t="s">
        <v>389</v>
      </c>
      <c r="AF2815">
        <v>30000</v>
      </c>
    </row>
    <row r="2816" spans="1:32" x14ac:dyDescent="0.25">
      <c r="A2816" t="s">
        <v>1027</v>
      </c>
      <c r="B2816" t="s">
        <v>448</v>
      </c>
      <c r="C2816" s="158" t="str">
        <f t="shared" si="43"/>
        <v>1110133</v>
      </c>
      <c r="D2816">
        <v>111013</v>
      </c>
      <c r="F2816">
        <v>12</v>
      </c>
      <c r="G2816">
        <v>14225</v>
      </c>
      <c r="I2816">
        <v>1020067</v>
      </c>
      <c r="J2816">
        <v>1</v>
      </c>
      <c r="K2816">
        <v>0</v>
      </c>
      <c r="L2816">
        <v>0</v>
      </c>
      <c r="M2816">
        <v>0</v>
      </c>
      <c r="N2816">
        <v>9020229</v>
      </c>
      <c r="O2816">
        <v>3</v>
      </c>
      <c r="P2816" t="s">
        <v>1182</v>
      </c>
      <c r="Q2816">
        <v>1005</v>
      </c>
      <c r="R2816">
        <v>6</v>
      </c>
      <c r="S2816">
        <v>0</v>
      </c>
      <c r="T2816">
        <v>0</v>
      </c>
      <c r="V2816" t="s">
        <v>1387</v>
      </c>
      <c r="W2816">
        <v>3</v>
      </c>
      <c r="X2816" s="68">
        <v>42354</v>
      </c>
      <c r="Y2816" s="68">
        <v>36525</v>
      </c>
      <c r="Z2816">
        <v>1</v>
      </c>
      <c r="AA2816">
        <v>55</v>
      </c>
      <c r="AB2816" t="s">
        <v>448</v>
      </c>
      <c r="AE2816" t="s">
        <v>389</v>
      </c>
      <c r="AF2816">
        <v>30000</v>
      </c>
    </row>
    <row r="2817" spans="1:32" x14ac:dyDescent="0.25">
      <c r="A2817" t="s">
        <v>1027</v>
      </c>
      <c r="B2817" t="s">
        <v>448</v>
      </c>
      <c r="C2817" s="158" t="str">
        <f t="shared" si="43"/>
        <v>1110134</v>
      </c>
      <c r="D2817">
        <v>111013</v>
      </c>
      <c r="F2817">
        <v>12</v>
      </c>
      <c r="G2817">
        <v>11975</v>
      </c>
      <c r="I2817">
        <v>1020068</v>
      </c>
      <c r="J2817">
        <v>1</v>
      </c>
      <c r="K2817">
        <v>0</v>
      </c>
      <c r="L2817">
        <v>0</v>
      </c>
      <c r="M2817">
        <v>0</v>
      </c>
      <c r="N2817">
        <v>9020229</v>
      </c>
      <c r="O2817">
        <v>4</v>
      </c>
      <c r="P2817" t="s">
        <v>1182</v>
      </c>
      <c r="Q2817">
        <v>1005</v>
      </c>
      <c r="R2817">
        <v>6</v>
      </c>
      <c r="S2817">
        <v>0</v>
      </c>
      <c r="T2817">
        <v>0</v>
      </c>
      <c r="V2817" t="s">
        <v>1387</v>
      </c>
      <c r="W2817">
        <v>3</v>
      </c>
      <c r="X2817" s="68">
        <v>42354</v>
      </c>
      <c r="Y2817" s="68">
        <v>36525</v>
      </c>
      <c r="Z2817">
        <v>1</v>
      </c>
      <c r="AA2817">
        <v>55</v>
      </c>
      <c r="AB2817" t="s">
        <v>448</v>
      </c>
      <c r="AE2817" t="s">
        <v>389</v>
      </c>
      <c r="AF2817">
        <v>30000</v>
      </c>
    </row>
    <row r="2818" spans="1:32" x14ac:dyDescent="0.25">
      <c r="A2818" t="s">
        <v>1027</v>
      </c>
      <c r="B2818" t="s">
        <v>448</v>
      </c>
      <c r="C2818" s="158" t="str">
        <f t="shared" si="43"/>
        <v>1110135</v>
      </c>
      <c r="D2818">
        <v>111013</v>
      </c>
      <c r="F2818">
        <v>12</v>
      </c>
      <c r="G2818">
        <v>14925</v>
      </c>
      <c r="I2818">
        <v>1020069</v>
      </c>
      <c r="J2818">
        <v>1</v>
      </c>
      <c r="K2818">
        <v>0</v>
      </c>
      <c r="L2818">
        <v>0</v>
      </c>
      <c r="M2818">
        <v>0</v>
      </c>
      <c r="N2818">
        <v>9020229</v>
      </c>
      <c r="O2818">
        <v>5</v>
      </c>
      <c r="P2818" t="s">
        <v>1182</v>
      </c>
      <c r="Q2818">
        <v>1005</v>
      </c>
      <c r="R2818">
        <v>6</v>
      </c>
      <c r="S2818">
        <v>0</v>
      </c>
      <c r="T2818">
        <v>0</v>
      </c>
      <c r="V2818" t="s">
        <v>1387</v>
      </c>
      <c r="W2818">
        <v>3</v>
      </c>
      <c r="X2818" s="68">
        <v>42354</v>
      </c>
      <c r="Y2818" s="68">
        <v>36525</v>
      </c>
      <c r="Z2818">
        <v>1</v>
      </c>
      <c r="AA2818">
        <v>55</v>
      </c>
      <c r="AB2818" t="s">
        <v>448</v>
      </c>
      <c r="AE2818" t="s">
        <v>389</v>
      </c>
      <c r="AF2818">
        <v>30000</v>
      </c>
    </row>
    <row r="2819" spans="1:32" x14ac:dyDescent="0.25">
      <c r="A2819" t="s">
        <v>1029</v>
      </c>
      <c r="B2819" t="s">
        <v>448</v>
      </c>
      <c r="C2819" s="158" t="str">
        <f t="shared" ref="C2819:C2882" si="44">D2819&amp;O2819</f>
        <v>1110141</v>
      </c>
      <c r="D2819">
        <v>111014</v>
      </c>
      <c r="F2819">
        <v>12</v>
      </c>
      <c r="G2819">
        <v>9775</v>
      </c>
      <c r="I2819">
        <v>1020070</v>
      </c>
      <c r="J2819">
        <v>1</v>
      </c>
      <c r="K2819">
        <v>0</v>
      </c>
      <c r="L2819">
        <v>0</v>
      </c>
      <c r="M2819">
        <v>0</v>
      </c>
      <c r="N2819">
        <v>9020229</v>
      </c>
      <c r="O2819">
        <v>1</v>
      </c>
      <c r="P2819" t="s">
        <v>1183</v>
      </c>
      <c r="Q2819">
        <v>1005</v>
      </c>
      <c r="R2819">
        <v>6</v>
      </c>
      <c r="S2819">
        <v>0</v>
      </c>
      <c r="T2819">
        <v>0</v>
      </c>
      <c r="V2819" t="s">
        <v>1387</v>
      </c>
      <c r="W2819">
        <v>3</v>
      </c>
      <c r="X2819" s="68">
        <v>42354</v>
      </c>
      <c r="Y2819" s="68">
        <v>36525</v>
      </c>
      <c r="Z2819">
        <v>1</v>
      </c>
      <c r="AA2819">
        <v>55</v>
      </c>
      <c r="AB2819" t="s">
        <v>448</v>
      </c>
      <c r="AE2819" t="s">
        <v>389</v>
      </c>
      <c r="AF2819">
        <v>30000</v>
      </c>
    </row>
    <row r="2820" spans="1:32" x14ac:dyDescent="0.25">
      <c r="A2820" t="s">
        <v>1029</v>
      </c>
      <c r="B2820" t="s">
        <v>448</v>
      </c>
      <c r="C2820" s="158" t="str">
        <f t="shared" si="44"/>
        <v>1110142</v>
      </c>
      <c r="D2820">
        <v>111014</v>
      </c>
      <c r="F2820">
        <v>12</v>
      </c>
      <c r="G2820">
        <v>12100</v>
      </c>
      <c r="I2820">
        <v>1020071</v>
      </c>
      <c r="J2820">
        <v>1</v>
      </c>
      <c r="K2820">
        <v>0</v>
      </c>
      <c r="L2820">
        <v>0</v>
      </c>
      <c r="M2820">
        <v>0</v>
      </c>
      <c r="N2820">
        <v>9020229</v>
      </c>
      <c r="O2820">
        <v>2</v>
      </c>
      <c r="P2820" t="s">
        <v>1183</v>
      </c>
      <c r="Q2820">
        <v>1005</v>
      </c>
      <c r="R2820">
        <v>6</v>
      </c>
      <c r="S2820">
        <v>0</v>
      </c>
      <c r="T2820">
        <v>0</v>
      </c>
      <c r="V2820" t="s">
        <v>1387</v>
      </c>
      <c r="W2820">
        <v>3</v>
      </c>
      <c r="X2820" s="68">
        <v>42354</v>
      </c>
      <c r="Y2820" s="68">
        <v>36525</v>
      </c>
      <c r="Z2820">
        <v>1</v>
      </c>
      <c r="AA2820">
        <v>55</v>
      </c>
      <c r="AB2820" t="s">
        <v>448</v>
      </c>
      <c r="AE2820" t="s">
        <v>389</v>
      </c>
      <c r="AF2820">
        <v>30000</v>
      </c>
    </row>
    <row r="2821" spans="1:32" x14ac:dyDescent="0.25">
      <c r="A2821" t="s">
        <v>1029</v>
      </c>
      <c r="B2821" t="s">
        <v>448</v>
      </c>
      <c r="C2821" s="158" t="str">
        <f t="shared" si="44"/>
        <v>1110143</v>
      </c>
      <c r="D2821">
        <v>111014</v>
      </c>
      <c r="F2821">
        <v>12</v>
      </c>
      <c r="G2821">
        <v>15075</v>
      </c>
      <c r="I2821">
        <v>1020072</v>
      </c>
      <c r="J2821">
        <v>1</v>
      </c>
      <c r="K2821">
        <v>0</v>
      </c>
      <c r="L2821">
        <v>0</v>
      </c>
      <c r="M2821">
        <v>0</v>
      </c>
      <c r="N2821">
        <v>9020229</v>
      </c>
      <c r="O2821">
        <v>3</v>
      </c>
      <c r="P2821" t="s">
        <v>1183</v>
      </c>
      <c r="Q2821">
        <v>1005</v>
      </c>
      <c r="R2821">
        <v>6</v>
      </c>
      <c r="S2821">
        <v>0</v>
      </c>
      <c r="T2821">
        <v>0</v>
      </c>
      <c r="V2821" t="s">
        <v>1387</v>
      </c>
      <c r="W2821">
        <v>3</v>
      </c>
      <c r="X2821" s="68">
        <v>42354</v>
      </c>
      <c r="Y2821" s="68">
        <v>36525</v>
      </c>
      <c r="Z2821">
        <v>1</v>
      </c>
      <c r="AA2821">
        <v>55</v>
      </c>
      <c r="AB2821" t="s">
        <v>448</v>
      </c>
      <c r="AE2821" t="s">
        <v>389</v>
      </c>
      <c r="AF2821">
        <v>30000</v>
      </c>
    </row>
    <row r="2822" spans="1:32" x14ac:dyDescent="0.25">
      <c r="A2822" t="s">
        <v>1029</v>
      </c>
      <c r="B2822" t="s">
        <v>448</v>
      </c>
      <c r="C2822" s="158" t="str">
        <f t="shared" si="44"/>
        <v>1110144</v>
      </c>
      <c r="D2822">
        <v>111014</v>
      </c>
      <c r="F2822">
        <v>12</v>
      </c>
      <c r="G2822">
        <v>12700</v>
      </c>
      <c r="I2822">
        <v>1020073</v>
      </c>
      <c r="J2822">
        <v>1</v>
      </c>
      <c r="K2822">
        <v>0</v>
      </c>
      <c r="L2822">
        <v>0</v>
      </c>
      <c r="M2822">
        <v>0</v>
      </c>
      <c r="N2822">
        <v>9020229</v>
      </c>
      <c r="O2822">
        <v>4</v>
      </c>
      <c r="P2822" t="s">
        <v>1183</v>
      </c>
      <c r="Q2822">
        <v>1005</v>
      </c>
      <c r="R2822">
        <v>6</v>
      </c>
      <c r="S2822">
        <v>0</v>
      </c>
      <c r="T2822">
        <v>0</v>
      </c>
      <c r="V2822" t="s">
        <v>1387</v>
      </c>
      <c r="W2822">
        <v>3</v>
      </c>
      <c r="X2822" s="68">
        <v>42354</v>
      </c>
      <c r="Y2822" s="68">
        <v>36525</v>
      </c>
      <c r="Z2822">
        <v>1</v>
      </c>
      <c r="AA2822">
        <v>55</v>
      </c>
      <c r="AB2822" t="s">
        <v>448</v>
      </c>
      <c r="AE2822" t="s">
        <v>389</v>
      </c>
      <c r="AF2822">
        <v>30000</v>
      </c>
    </row>
    <row r="2823" spans="1:32" x14ac:dyDescent="0.25">
      <c r="A2823" t="s">
        <v>1029</v>
      </c>
      <c r="B2823" t="s">
        <v>448</v>
      </c>
      <c r="C2823" s="158" t="str">
        <f t="shared" si="44"/>
        <v>1110145</v>
      </c>
      <c r="D2823">
        <v>111014</v>
      </c>
      <c r="F2823">
        <v>12</v>
      </c>
      <c r="G2823">
        <v>15825</v>
      </c>
      <c r="I2823">
        <v>1020074</v>
      </c>
      <c r="J2823">
        <v>1</v>
      </c>
      <c r="K2823">
        <v>0</v>
      </c>
      <c r="L2823">
        <v>0</v>
      </c>
      <c r="M2823">
        <v>0</v>
      </c>
      <c r="N2823">
        <v>9020229</v>
      </c>
      <c r="O2823">
        <v>5</v>
      </c>
      <c r="P2823" t="s">
        <v>1183</v>
      </c>
      <c r="Q2823">
        <v>1005</v>
      </c>
      <c r="R2823">
        <v>6</v>
      </c>
      <c r="S2823">
        <v>0</v>
      </c>
      <c r="T2823">
        <v>0</v>
      </c>
      <c r="V2823" t="s">
        <v>1387</v>
      </c>
      <c r="W2823">
        <v>3</v>
      </c>
      <c r="X2823" s="68">
        <v>42354</v>
      </c>
      <c r="Y2823" s="68">
        <v>36525</v>
      </c>
      <c r="Z2823">
        <v>1</v>
      </c>
      <c r="AA2823">
        <v>55</v>
      </c>
      <c r="AB2823" t="s">
        <v>448</v>
      </c>
      <c r="AE2823" t="s">
        <v>389</v>
      </c>
      <c r="AF2823">
        <v>30000</v>
      </c>
    </row>
    <row r="2824" spans="1:32" x14ac:dyDescent="0.25">
      <c r="A2824" t="s">
        <v>1031</v>
      </c>
      <c r="B2824" t="s">
        <v>448</v>
      </c>
      <c r="C2824" s="158" t="str">
        <f t="shared" si="44"/>
        <v>1110151</v>
      </c>
      <c r="D2824">
        <v>111015</v>
      </c>
      <c r="F2824">
        <v>12</v>
      </c>
      <c r="G2824">
        <v>10725</v>
      </c>
      <c r="I2824">
        <v>1020075</v>
      </c>
      <c r="J2824">
        <v>1</v>
      </c>
      <c r="K2824">
        <v>0</v>
      </c>
      <c r="L2824">
        <v>0</v>
      </c>
      <c r="M2824">
        <v>0</v>
      </c>
      <c r="N2824">
        <v>9020229</v>
      </c>
      <c r="O2824">
        <v>1</v>
      </c>
      <c r="P2824" t="s">
        <v>1184</v>
      </c>
      <c r="Q2824">
        <v>1005</v>
      </c>
      <c r="R2824">
        <v>6</v>
      </c>
      <c r="S2824">
        <v>0</v>
      </c>
      <c r="T2824">
        <v>0</v>
      </c>
      <c r="V2824" t="s">
        <v>1387</v>
      </c>
      <c r="W2824">
        <v>3</v>
      </c>
      <c r="X2824" s="68">
        <v>42354</v>
      </c>
      <c r="Y2824" s="68">
        <v>36525</v>
      </c>
      <c r="Z2824">
        <v>1</v>
      </c>
      <c r="AA2824">
        <v>55</v>
      </c>
      <c r="AB2824" t="s">
        <v>448</v>
      </c>
      <c r="AE2824" t="s">
        <v>389</v>
      </c>
      <c r="AF2824">
        <v>30000</v>
      </c>
    </row>
    <row r="2825" spans="1:32" x14ac:dyDescent="0.25">
      <c r="A2825" t="s">
        <v>1031</v>
      </c>
      <c r="B2825" t="s">
        <v>448</v>
      </c>
      <c r="C2825" s="158" t="str">
        <f t="shared" si="44"/>
        <v>1110152</v>
      </c>
      <c r="D2825">
        <v>111015</v>
      </c>
      <c r="F2825">
        <v>12</v>
      </c>
      <c r="G2825">
        <v>13375</v>
      </c>
      <c r="I2825">
        <v>1020076</v>
      </c>
      <c r="J2825">
        <v>1</v>
      </c>
      <c r="K2825">
        <v>0</v>
      </c>
      <c r="L2825">
        <v>0</v>
      </c>
      <c r="M2825">
        <v>0</v>
      </c>
      <c r="N2825">
        <v>9020229</v>
      </c>
      <c r="O2825">
        <v>2</v>
      </c>
      <c r="P2825" t="s">
        <v>1184</v>
      </c>
      <c r="Q2825">
        <v>1005</v>
      </c>
      <c r="R2825">
        <v>6</v>
      </c>
      <c r="S2825">
        <v>0</v>
      </c>
      <c r="T2825">
        <v>0</v>
      </c>
      <c r="V2825" t="s">
        <v>1387</v>
      </c>
      <c r="W2825">
        <v>3</v>
      </c>
      <c r="X2825" s="68">
        <v>42354</v>
      </c>
      <c r="Y2825" s="68">
        <v>36525</v>
      </c>
      <c r="Z2825">
        <v>1</v>
      </c>
      <c r="AA2825">
        <v>55</v>
      </c>
      <c r="AB2825" t="s">
        <v>448</v>
      </c>
      <c r="AE2825" t="s">
        <v>389</v>
      </c>
      <c r="AF2825">
        <v>30000</v>
      </c>
    </row>
    <row r="2826" spans="1:32" x14ac:dyDescent="0.25">
      <c r="A2826" t="s">
        <v>1031</v>
      </c>
      <c r="B2826" t="s">
        <v>448</v>
      </c>
      <c r="C2826" s="158" t="str">
        <f t="shared" si="44"/>
        <v>1110153</v>
      </c>
      <c r="D2826">
        <v>111015</v>
      </c>
      <c r="F2826">
        <v>12</v>
      </c>
      <c r="G2826">
        <v>16650</v>
      </c>
      <c r="I2826">
        <v>1020077</v>
      </c>
      <c r="J2826">
        <v>1</v>
      </c>
      <c r="K2826">
        <v>0</v>
      </c>
      <c r="L2826">
        <v>0</v>
      </c>
      <c r="M2826">
        <v>0</v>
      </c>
      <c r="N2826">
        <v>9020229</v>
      </c>
      <c r="O2826">
        <v>3</v>
      </c>
      <c r="P2826" t="s">
        <v>1184</v>
      </c>
      <c r="Q2826">
        <v>1005</v>
      </c>
      <c r="R2826">
        <v>6</v>
      </c>
      <c r="S2826">
        <v>0</v>
      </c>
      <c r="T2826">
        <v>0</v>
      </c>
      <c r="V2826" t="s">
        <v>1387</v>
      </c>
      <c r="W2826">
        <v>3</v>
      </c>
      <c r="X2826" s="68">
        <v>42354</v>
      </c>
      <c r="Y2826" s="68">
        <v>36525</v>
      </c>
      <c r="Z2826">
        <v>1</v>
      </c>
      <c r="AA2826">
        <v>55</v>
      </c>
      <c r="AB2826" t="s">
        <v>448</v>
      </c>
      <c r="AE2826" t="s">
        <v>389</v>
      </c>
      <c r="AF2826">
        <v>30000</v>
      </c>
    </row>
    <row r="2827" spans="1:32" x14ac:dyDescent="0.25">
      <c r="A2827" t="s">
        <v>1031</v>
      </c>
      <c r="B2827" t="s">
        <v>448</v>
      </c>
      <c r="C2827" s="158" t="str">
        <f t="shared" si="44"/>
        <v>1110154</v>
      </c>
      <c r="D2827">
        <v>111015</v>
      </c>
      <c r="F2827">
        <v>12</v>
      </c>
      <c r="G2827">
        <v>14025</v>
      </c>
      <c r="I2827">
        <v>1020078</v>
      </c>
      <c r="J2827">
        <v>1</v>
      </c>
      <c r="K2827">
        <v>0</v>
      </c>
      <c r="L2827">
        <v>0</v>
      </c>
      <c r="M2827">
        <v>0</v>
      </c>
      <c r="N2827">
        <v>9020229</v>
      </c>
      <c r="O2827">
        <v>4</v>
      </c>
      <c r="P2827" t="s">
        <v>1184</v>
      </c>
      <c r="Q2827">
        <v>1005</v>
      </c>
      <c r="R2827">
        <v>6</v>
      </c>
      <c r="S2827">
        <v>0</v>
      </c>
      <c r="T2827">
        <v>0</v>
      </c>
      <c r="V2827" t="s">
        <v>1387</v>
      </c>
      <c r="W2827">
        <v>3</v>
      </c>
      <c r="X2827" s="68">
        <v>42354</v>
      </c>
      <c r="Y2827" s="68">
        <v>36525</v>
      </c>
      <c r="Z2827">
        <v>1</v>
      </c>
      <c r="AA2827">
        <v>55</v>
      </c>
      <c r="AB2827" t="s">
        <v>448</v>
      </c>
      <c r="AE2827" t="s">
        <v>389</v>
      </c>
      <c r="AF2827">
        <v>30000</v>
      </c>
    </row>
    <row r="2828" spans="1:32" x14ac:dyDescent="0.25">
      <c r="A2828" t="s">
        <v>1031</v>
      </c>
      <c r="B2828" t="s">
        <v>448</v>
      </c>
      <c r="C2828" s="158" t="str">
        <f t="shared" si="44"/>
        <v>1110155</v>
      </c>
      <c r="D2828">
        <v>111015</v>
      </c>
      <c r="F2828">
        <v>12</v>
      </c>
      <c r="G2828">
        <v>17475</v>
      </c>
      <c r="I2828">
        <v>1020079</v>
      </c>
      <c r="J2828">
        <v>1</v>
      </c>
      <c r="K2828">
        <v>0</v>
      </c>
      <c r="L2828">
        <v>0</v>
      </c>
      <c r="M2828">
        <v>0</v>
      </c>
      <c r="N2828">
        <v>9020229</v>
      </c>
      <c r="O2828">
        <v>5</v>
      </c>
      <c r="P2828" t="s">
        <v>1184</v>
      </c>
      <c r="Q2828">
        <v>1005</v>
      </c>
      <c r="R2828">
        <v>6</v>
      </c>
      <c r="S2828">
        <v>0</v>
      </c>
      <c r="T2828">
        <v>0</v>
      </c>
      <c r="V2828" t="s">
        <v>1387</v>
      </c>
      <c r="W2828">
        <v>3</v>
      </c>
      <c r="X2828" s="68">
        <v>42354</v>
      </c>
      <c r="Y2828" s="68">
        <v>36525</v>
      </c>
      <c r="Z2828">
        <v>1</v>
      </c>
      <c r="AA2828">
        <v>55</v>
      </c>
      <c r="AB2828" t="s">
        <v>448</v>
      </c>
      <c r="AE2828" t="s">
        <v>389</v>
      </c>
      <c r="AF2828">
        <v>30000</v>
      </c>
    </row>
    <row r="2829" spans="1:32" x14ac:dyDescent="0.25">
      <c r="A2829" t="s">
        <v>1033</v>
      </c>
      <c r="B2829" t="s">
        <v>448</v>
      </c>
      <c r="C2829" s="158" t="str">
        <f t="shared" si="44"/>
        <v>1110161</v>
      </c>
      <c r="D2829">
        <v>111016</v>
      </c>
      <c r="F2829">
        <v>12</v>
      </c>
      <c r="G2829">
        <v>11725</v>
      </c>
      <c r="I2829">
        <v>1020080</v>
      </c>
      <c r="J2829">
        <v>1</v>
      </c>
      <c r="K2829">
        <v>0</v>
      </c>
      <c r="L2829">
        <v>0</v>
      </c>
      <c r="M2829">
        <v>0</v>
      </c>
      <c r="N2829">
        <v>9020229</v>
      </c>
      <c r="O2829">
        <v>1</v>
      </c>
      <c r="P2829" t="s">
        <v>1185</v>
      </c>
      <c r="Q2829">
        <v>1005</v>
      </c>
      <c r="R2829">
        <v>6</v>
      </c>
      <c r="S2829">
        <v>0</v>
      </c>
      <c r="T2829">
        <v>0</v>
      </c>
      <c r="V2829" t="s">
        <v>1387</v>
      </c>
      <c r="W2829">
        <v>3</v>
      </c>
      <c r="X2829" s="68">
        <v>42354</v>
      </c>
      <c r="Y2829" s="68">
        <v>36525</v>
      </c>
      <c r="Z2829">
        <v>1</v>
      </c>
      <c r="AA2829">
        <v>55</v>
      </c>
      <c r="AB2829" t="s">
        <v>448</v>
      </c>
      <c r="AE2829" t="s">
        <v>389</v>
      </c>
      <c r="AF2829">
        <v>30000</v>
      </c>
    </row>
    <row r="2830" spans="1:32" x14ac:dyDescent="0.25">
      <c r="A2830" t="s">
        <v>1033</v>
      </c>
      <c r="B2830" t="s">
        <v>448</v>
      </c>
      <c r="C2830" s="158" t="str">
        <f t="shared" si="44"/>
        <v>1110162</v>
      </c>
      <c r="D2830">
        <v>111016</v>
      </c>
      <c r="F2830">
        <v>12</v>
      </c>
      <c r="G2830">
        <v>14650</v>
      </c>
      <c r="I2830">
        <v>1020081</v>
      </c>
      <c r="J2830">
        <v>1</v>
      </c>
      <c r="K2830">
        <v>0</v>
      </c>
      <c r="L2830">
        <v>0</v>
      </c>
      <c r="M2830">
        <v>0</v>
      </c>
      <c r="N2830">
        <v>9020229</v>
      </c>
      <c r="O2830">
        <v>2</v>
      </c>
      <c r="P2830" t="s">
        <v>1185</v>
      </c>
      <c r="Q2830">
        <v>1005</v>
      </c>
      <c r="R2830">
        <v>6</v>
      </c>
      <c r="S2830">
        <v>0</v>
      </c>
      <c r="T2830">
        <v>0</v>
      </c>
      <c r="V2830" t="s">
        <v>1387</v>
      </c>
      <c r="W2830">
        <v>3</v>
      </c>
      <c r="X2830" s="68">
        <v>42354</v>
      </c>
      <c r="Y2830" s="68">
        <v>36525</v>
      </c>
      <c r="Z2830">
        <v>1</v>
      </c>
      <c r="AA2830">
        <v>55</v>
      </c>
      <c r="AB2830" t="s">
        <v>448</v>
      </c>
      <c r="AE2830" t="s">
        <v>389</v>
      </c>
      <c r="AF2830">
        <v>30000</v>
      </c>
    </row>
    <row r="2831" spans="1:32" x14ac:dyDescent="0.25">
      <c r="A2831" t="s">
        <v>1033</v>
      </c>
      <c r="B2831" t="s">
        <v>448</v>
      </c>
      <c r="C2831" s="158" t="str">
        <f t="shared" si="44"/>
        <v>1110163</v>
      </c>
      <c r="D2831">
        <v>111016</v>
      </c>
      <c r="F2831">
        <v>12</v>
      </c>
      <c r="G2831">
        <v>18150</v>
      </c>
      <c r="I2831">
        <v>1020082</v>
      </c>
      <c r="J2831">
        <v>1</v>
      </c>
      <c r="K2831">
        <v>0</v>
      </c>
      <c r="L2831">
        <v>0</v>
      </c>
      <c r="M2831">
        <v>0</v>
      </c>
      <c r="N2831">
        <v>9020229</v>
      </c>
      <c r="O2831">
        <v>3</v>
      </c>
      <c r="P2831" t="s">
        <v>1185</v>
      </c>
      <c r="Q2831">
        <v>1005</v>
      </c>
      <c r="R2831">
        <v>6</v>
      </c>
      <c r="S2831">
        <v>0</v>
      </c>
      <c r="T2831">
        <v>0</v>
      </c>
      <c r="V2831" t="s">
        <v>1387</v>
      </c>
      <c r="W2831">
        <v>3</v>
      </c>
      <c r="X2831" s="68">
        <v>42354</v>
      </c>
      <c r="Y2831" s="68">
        <v>36525</v>
      </c>
      <c r="Z2831">
        <v>1</v>
      </c>
      <c r="AA2831">
        <v>55</v>
      </c>
      <c r="AB2831" t="s">
        <v>448</v>
      </c>
      <c r="AE2831" t="s">
        <v>389</v>
      </c>
      <c r="AF2831">
        <v>30000</v>
      </c>
    </row>
    <row r="2832" spans="1:32" x14ac:dyDescent="0.25">
      <c r="A2832" t="s">
        <v>1033</v>
      </c>
      <c r="B2832" t="s">
        <v>448</v>
      </c>
      <c r="C2832" s="158" t="str">
        <f t="shared" si="44"/>
        <v>1110164</v>
      </c>
      <c r="D2832">
        <v>111016</v>
      </c>
      <c r="F2832">
        <v>12</v>
      </c>
      <c r="G2832">
        <v>15375</v>
      </c>
      <c r="I2832">
        <v>1020083</v>
      </c>
      <c r="J2832">
        <v>1</v>
      </c>
      <c r="K2832">
        <v>0</v>
      </c>
      <c r="L2832">
        <v>0</v>
      </c>
      <c r="M2832">
        <v>0</v>
      </c>
      <c r="N2832">
        <v>9020229</v>
      </c>
      <c r="O2832">
        <v>4</v>
      </c>
      <c r="P2832" t="s">
        <v>1185</v>
      </c>
      <c r="Q2832">
        <v>1005</v>
      </c>
      <c r="R2832">
        <v>6</v>
      </c>
      <c r="S2832">
        <v>0</v>
      </c>
      <c r="T2832">
        <v>0</v>
      </c>
      <c r="V2832" t="s">
        <v>1387</v>
      </c>
      <c r="W2832">
        <v>3</v>
      </c>
      <c r="X2832" s="68">
        <v>42354</v>
      </c>
      <c r="Y2832" s="68">
        <v>36525</v>
      </c>
      <c r="Z2832">
        <v>1</v>
      </c>
      <c r="AA2832">
        <v>55</v>
      </c>
      <c r="AB2832" t="s">
        <v>448</v>
      </c>
      <c r="AE2832" t="s">
        <v>389</v>
      </c>
      <c r="AF2832">
        <v>30000</v>
      </c>
    </row>
    <row r="2833" spans="1:32" x14ac:dyDescent="0.25">
      <c r="A2833" t="s">
        <v>1033</v>
      </c>
      <c r="B2833" t="s">
        <v>448</v>
      </c>
      <c r="C2833" s="158" t="str">
        <f t="shared" si="44"/>
        <v>1110165</v>
      </c>
      <c r="D2833">
        <v>111016</v>
      </c>
      <c r="F2833">
        <v>12</v>
      </c>
      <c r="G2833">
        <v>19050</v>
      </c>
      <c r="I2833">
        <v>1020084</v>
      </c>
      <c r="J2833">
        <v>1</v>
      </c>
      <c r="K2833">
        <v>0</v>
      </c>
      <c r="L2833">
        <v>0</v>
      </c>
      <c r="M2833">
        <v>0</v>
      </c>
      <c r="N2833">
        <v>9020229</v>
      </c>
      <c r="O2833">
        <v>5</v>
      </c>
      <c r="P2833" t="s">
        <v>1185</v>
      </c>
      <c r="Q2833">
        <v>1005</v>
      </c>
      <c r="R2833">
        <v>6</v>
      </c>
      <c r="S2833">
        <v>0</v>
      </c>
      <c r="T2833">
        <v>0</v>
      </c>
      <c r="V2833" t="s">
        <v>1387</v>
      </c>
      <c r="W2833">
        <v>3</v>
      </c>
      <c r="X2833" s="68">
        <v>42354</v>
      </c>
      <c r="Y2833" s="68">
        <v>36525</v>
      </c>
      <c r="Z2833">
        <v>1</v>
      </c>
      <c r="AA2833">
        <v>55</v>
      </c>
      <c r="AB2833" t="s">
        <v>448</v>
      </c>
      <c r="AE2833" t="s">
        <v>389</v>
      </c>
      <c r="AF2833">
        <v>30000</v>
      </c>
    </row>
    <row r="2834" spans="1:32" x14ac:dyDescent="0.25">
      <c r="A2834" t="s">
        <v>1035</v>
      </c>
      <c r="B2834" t="s">
        <v>448</v>
      </c>
      <c r="C2834" s="158" t="str">
        <f t="shared" si="44"/>
        <v>1110171</v>
      </c>
      <c r="D2834">
        <v>111017</v>
      </c>
      <c r="F2834">
        <v>12</v>
      </c>
      <c r="G2834">
        <v>12725</v>
      </c>
      <c r="I2834">
        <v>1020085</v>
      </c>
      <c r="J2834">
        <v>1</v>
      </c>
      <c r="K2834">
        <v>0</v>
      </c>
      <c r="L2834">
        <v>0</v>
      </c>
      <c r="M2834">
        <v>0</v>
      </c>
      <c r="N2834">
        <v>9020229</v>
      </c>
      <c r="O2834">
        <v>1</v>
      </c>
      <c r="P2834" t="s">
        <v>1186</v>
      </c>
      <c r="Q2834">
        <v>1005</v>
      </c>
      <c r="R2834">
        <v>6</v>
      </c>
      <c r="S2834">
        <v>0</v>
      </c>
      <c r="T2834">
        <v>0</v>
      </c>
      <c r="V2834" t="s">
        <v>1387</v>
      </c>
      <c r="W2834">
        <v>3</v>
      </c>
      <c r="X2834" s="68">
        <v>42354</v>
      </c>
      <c r="Y2834" s="68">
        <v>36525</v>
      </c>
      <c r="Z2834">
        <v>1</v>
      </c>
      <c r="AA2834">
        <v>55</v>
      </c>
      <c r="AB2834" t="s">
        <v>448</v>
      </c>
      <c r="AE2834" t="s">
        <v>389</v>
      </c>
      <c r="AF2834">
        <v>30000</v>
      </c>
    </row>
    <row r="2835" spans="1:32" x14ac:dyDescent="0.25">
      <c r="A2835" t="s">
        <v>1035</v>
      </c>
      <c r="B2835" t="s">
        <v>448</v>
      </c>
      <c r="C2835" s="158" t="str">
        <f t="shared" si="44"/>
        <v>1110172</v>
      </c>
      <c r="D2835">
        <v>111017</v>
      </c>
      <c r="F2835">
        <v>12</v>
      </c>
      <c r="G2835">
        <v>15900</v>
      </c>
      <c r="I2835">
        <v>1020086</v>
      </c>
      <c r="J2835">
        <v>1</v>
      </c>
      <c r="K2835">
        <v>0</v>
      </c>
      <c r="L2835">
        <v>0</v>
      </c>
      <c r="M2835">
        <v>0</v>
      </c>
      <c r="N2835">
        <v>9020229</v>
      </c>
      <c r="O2835">
        <v>2</v>
      </c>
      <c r="P2835" t="s">
        <v>1186</v>
      </c>
      <c r="Q2835">
        <v>1005</v>
      </c>
      <c r="R2835">
        <v>6</v>
      </c>
      <c r="S2835">
        <v>0</v>
      </c>
      <c r="T2835">
        <v>0</v>
      </c>
      <c r="V2835" t="s">
        <v>1387</v>
      </c>
      <c r="W2835">
        <v>3</v>
      </c>
      <c r="X2835" s="68">
        <v>42354</v>
      </c>
      <c r="Y2835" s="68">
        <v>36525</v>
      </c>
      <c r="Z2835">
        <v>1</v>
      </c>
      <c r="AA2835">
        <v>55</v>
      </c>
      <c r="AB2835" t="s">
        <v>448</v>
      </c>
      <c r="AE2835" t="s">
        <v>389</v>
      </c>
      <c r="AF2835">
        <v>30000</v>
      </c>
    </row>
    <row r="2836" spans="1:32" x14ac:dyDescent="0.25">
      <c r="A2836" t="s">
        <v>1035</v>
      </c>
      <c r="B2836" t="s">
        <v>448</v>
      </c>
      <c r="C2836" s="158" t="str">
        <f t="shared" si="44"/>
        <v>1110173</v>
      </c>
      <c r="D2836">
        <v>111017</v>
      </c>
      <c r="F2836">
        <v>12</v>
      </c>
      <c r="G2836">
        <v>19825</v>
      </c>
      <c r="I2836">
        <v>1020087</v>
      </c>
      <c r="J2836">
        <v>1</v>
      </c>
      <c r="K2836">
        <v>0</v>
      </c>
      <c r="L2836">
        <v>0</v>
      </c>
      <c r="M2836">
        <v>0</v>
      </c>
      <c r="N2836">
        <v>9020229</v>
      </c>
      <c r="O2836">
        <v>3</v>
      </c>
      <c r="P2836" t="s">
        <v>1186</v>
      </c>
      <c r="Q2836">
        <v>1005</v>
      </c>
      <c r="R2836">
        <v>6</v>
      </c>
      <c r="S2836">
        <v>0</v>
      </c>
      <c r="T2836">
        <v>0</v>
      </c>
      <c r="V2836" t="s">
        <v>1387</v>
      </c>
      <c r="W2836">
        <v>3</v>
      </c>
      <c r="X2836" s="68">
        <v>42354</v>
      </c>
      <c r="Y2836" s="68">
        <v>36525</v>
      </c>
      <c r="Z2836">
        <v>1</v>
      </c>
      <c r="AA2836">
        <v>55</v>
      </c>
      <c r="AB2836" t="s">
        <v>448</v>
      </c>
      <c r="AE2836" t="s">
        <v>389</v>
      </c>
      <c r="AF2836">
        <v>30000</v>
      </c>
    </row>
    <row r="2837" spans="1:32" x14ac:dyDescent="0.25">
      <c r="A2837" t="s">
        <v>1035</v>
      </c>
      <c r="B2837" t="s">
        <v>448</v>
      </c>
      <c r="C2837" s="158" t="str">
        <f t="shared" si="44"/>
        <v>1110174</v>
      </c>
      <c r="D2837">
        <v>111017</v>
      </c>
      <c r="F2837">
        <v>12</v>
      </c>
      <c r="G2837">
        <v>16700</v>
      </c>
      <c r="I2837">
        <v>1020088</v>
      </c>
      <c r="J2837">
        <v>1</v>
      </c>
      <c r="K2837">
        <v>0</v>
      </c>
      <c r="L2837">
        <v>0</v>
      </c>
      <c r="M2837">
        <v>0</v>
      </c>
      <c r="N2837">
        <v>9020229</v>
      </c>
      <c r="O2837">
        <v>4</v>
      </c>
      <c r="P2837" t="s">
        <v>1186</v>
      </c>
      <c r="Q2837">
        <v>1005</v>
      </c>
      <c r="R2837">
        <v>6</v>
      </c>
      <c r="S2837">
        <v>0</v>
      </c>
      <c r="T2837">
        <v>0</v>
      </c>
      <c r="V2837" t="s">
        <v>1387</v>
      </c>
      <c r="W2837">
        <v>3</v>
      </c>
      <c r="X2837" s="68">
        <v>42354</v>
      </c>
      <c r="Y2837" s="68">
        <v>36525</v>
      </c>
      <c r="Z2837">
        <v>1</v>
      </c>
      <c r="AA2837">
        <v>55</v>
      </c>
      <c r="AB2837" t="s">
        <v>448</v>
      </c>
      <c r="AE2837" t="s">
        <v>389</v>
      </c>
      <c r="AF2837">
        <v>30000</v>
      </c>
    </row>
    <row r="2838" spans="1:32" x14ac:dyDescent="0.25">
      <c r="A2838" t="s">
        <v>1035</v>
      </c>
      <c r="B2838" t="s">
        <v>448</v>
      </c>
      <c r="C2838" s="158" t="str">
        <f t="shared" si="44"/>
        <v>1110175</v>
      </c>
      <c r="D2838">
        <v>111017</v>
      </c>
      <c r="F2838">
        <v>12</v>
      </c>
      <c r="G2838">
        <v>20825</v>
      </c>
      <c r="I2838">
        <v>1020089</v>
      </c>
      <c r="J2838">
        <v>1</v>
      </c>
      <c r="K2838">
        <v>0</v>
      </c>
      <c r="L2838">
        <v>0</v>
      </c>
      <c r="M2838">
        <v>0</v>
      </c>
      <c r="N2838">
        <v>9020229</v>
      </c>
      <c r="O2838">
        <v>5</v>
      </c>
      <c r="P2838" t="s">
        <v>1186</v>
      </c>
      <c r="Q2838">
        <v>1005</v>
      </c>
      <c r="R2838">
        <v>6</v>
      </c>
      <c r="S2838">
        <v>0</v>
      </c>
      <c r="T2838">
        <v>0</v>
      </c>
      <c r="V2838" t="s">
        <v>1387</v>
      </c>
      <c r="W2838">
        <v>3</v>
      </c>
      <c r="X2838" s="68">
        <v>42354</v>
      </c>
      <c r="Y2838" s="68">
        <v>36525</v>
      </c>
      <c r="Z2838">
        <v>1</v>
      </c>
      <c r="AA2838">
        <v>55</v>
      </c>
      <c r="AB2838" t="s">
        <v>448</v>
      </c>
      <c r="AE2838" t="s">
        <v>389</v>
      </c>
      <c r="AF2838">
        <v>30000</v>
      </c>
    </row>
    <row r="2839" spans="1:32" x14ac:dyDescent="0.25">
      <c r="A2839" t="s">
        <v>1037</v>
      </c>
      <c r="B2839" t="s">
        <v>448</v>
      </c>
      <c r="C2839" s="158" t="str">
        <f t="shared" si="44"/>
        <v>1110181</v>
      </c>
      <c r="D2839">
        <v>111018</v>
      </c>
      <c r="F2839">
        <v>12</v>
      </c>
      <c r="G2839">
        <v>13900</v>
      </c>
      <c r="I2839">
        <v>1020090</v>
      </c>
      <c r="J2839">
        <v>1</v>
      </c>
      <c r="K2839">
        <v>0</v>
      </c>
      <c r="L2839">
        <v>0</v>
      </c>
      <c r="M2839">
        <v>0</v>
      </c>
      <c r="N2839">
        <v>9020229</v>
      </c>
      <c r="O2839">
        <v>1</v>
      </c>
      <c r="P2839" t="s">
        <v>1187</v>
      </c>
      <c r="Q2839">
        <v>1005</v>
      </c>
      <c r="R2839">
        <v>6</v>
      </c>
      <c r="S2839">
        <v>0</v>
      </c>
      <c r="T2839">
        <v>0</v>
      </c>
      <c r="V2839" t="s">
        <v>1387</v>
      </c>
      <c r="W2839">
        <v>3</v>
      </c>
      <c r="X2839" s="68">
        <v>42354</v>
      </c>
      <c r="Y2839" s="68">
        <v>36525</v>
      </c>
      <c r="Z2839">
        <v>1</v>
      </c>
      <c r="AA2839">
        <v>55</v>
      </c>
      <c r="AB2839" t="s">
        <v>448</v>
      </c>
      <c r="AE2839" t="s">
        <v>389</v>
      </c>
      <c r="AF2839">
        <v>30000</v>
      </c>
    </row>
    <row r="2840" spans="1:32" x14ac:dyDescent="0.25">
      <c r="A2840" t="s">
        <v>1037</v>
      </c>
      <c r="B2840" t="s">
        <v>448</v>
      </c>
      <c r="C2840" s="158" t="str">
        <f t="shared" si="44"/>
        <v>1110182</v>
      </c>
      <c r="D2840">
        <v>111018</v>
      </c>
      <c r="F2840">
        <v>12</v>
      </c>
      <c r="G2840">
        <v>17175</v>
      </c>
      <c r="I2840">
        <v>1020091</v>
      </c>
      <c r="J2840">
        <v>1</v>
      </c>
      <c r="K2840">
        <v>0</v>
      </c>
      <c r="L2840">
        <v>0</v>
      </c>
      <c r="M2840">
        <v>0</v>
      </c>
      <c r="N2840">
        <v>9020229</v>
      </c>
      <c r="O2840">
        <v>2</v>
      </c>
      <c r="P2840" t="s">
        <v>1187</v>
      </c>
      <c r="Q2840">
        <v>1005</v>
      </c>
      <c r="R2840">
        <v>6</v>
      </c>
      <c r="S2840">
        <v>0</v>
      </c>
      <c r="T2840">
        <v>0</v>
      </c>
      <c r="V2840" t="s">
        <v>1387</v>
      </c>
      <c r="W2840">
        <v>3</v>
      </c>
      <c r="X2840" s="68">
        <v>42354</v>
      </c>
      <c r="Y2840" s="68">
        <v>36525</v>
      </c>
      <c r="Z2840">
        <v>1</v>
      </c>
      <c r="AA2840">
        <v>55</v>
      </c>
      <c r="AB2840" t="s">
        <v>448</v>
      </c>
      <c r="AE2840" t="s">
        <v>389</v>
      </c>
      <c r="AF2840">
        <v>30000</v>
      </c>
    </row>
    <row r="2841" spans="1:32" x14ac:dyDescent="0.25">
      <c r="A2841" t="s">
        <v>1037</v>
      </c>
      <c r="B2841" t="s">
        <v>448</v>
      </c>
      <c r="C2841" s="158" t="str">
        <f t="shared" si="44"/>
        <v>1110183</v>
      </c>
      <c r="D2841">
        <v>111018</v>
      </c>
      <c r="F2841">
        <v>12</v>
      </c>
      <c r="G2841">
        <v>21325</v>
      </c>
      <c r="I2841">
        <v>1020092</v>
      </c>
      <c r="J2841">
        <v>1</v>
      </c>
      <c r="K2841">
        <v>0</v>
      </c>
      <c r="L2841">
        <v>0</v>
      </c>
      <c r="M2841">
        <v>0</v>
      </c>
      <c r="N2841">
        <v>9020229</v>
      </c>
      <c r="O2841">
        <v>3</v>
      </c>
      <c r="P2841" t="s">
        <v>1187</v>
      </c>
      <c r="Q2841">
        <v>1005</v>
      </c>
      <c r="R2841">
        <v>6</v>
      </c>
      <c r="S2841">
        <v>0</v>
      </c>
      <c r="T2841">
        <v>0</v>
      </c>
      <c r="V2841" t="s">
        <v>1387</v>
      </c>
      <c r="W2841">
        <v>3</v>
      </c>
      <c r="X2841" s="68">
        <v>42354</v>
      </c>
      <c r="Y2841" s="68">
        <v>36525</v>
      </c>
      <c r="Z2841">
        <v>1</v>
      </c>
      <c r="AA2841">
        <v>55</v>
      </c>
      <c r="AB2841" t="s">
        <v>448</v>
      </c>
      <c r="AE2841" t="s">
        <v>389</v>
      </c>
      <c r="AF2841">
        <v>30000</v>
      </c>
    </row>
    <row r="2842" spans="1:32" x14ac:dyDescent="0.25">
      <c r="A2842" t="s">
        <v>1037</v>
      </c>
      <c r="B2842" t="s">
        <v>448</v>
      </c>
      <c r="C2842" s="158" t="str">
        <f t="shared" si="44"/>
        <v>1110184</v>
      </c>
      <c r="D2842">
        <v>111018</v>
      </c>
      <c r="F2842">
        <v>12</v>
      </c>
      <c r="G2842">
        <v>18050</v>
      </c>
      <c r="I2842">
        <v>1020093</v>
      </c>
      <c r="J2842">
        <v>1</v>
      </c>
      <c r="K2842">
        <v>0</v>
      </c>
      <c r="L2842">
        <v>0</v>
      </c>
      <c r="M2842">
        <v>0</v>
      </c>
      <c r="N2842">
        <v>9020229</v>
      </c>
      <c r="O2842">
        <v>4</v>
      </c>
      <c r="P2842" t="s">
        <v>1187</v>
      </c>
      <c r="Q2842">
        <v>1005</v>
      </c>
      <c r="R2842">
        <v>6</v>
      </c>
      <c r="S2842">
        <v>0</v>
      </c>
      <c r="T2842">
        <v>0</v>
      </c>
      <c r="V2842" t="s">
        <v>1387</v>
      </c>
      <c r="W2842">
        <v>3</v>
      </c>
      <c r="X2842" s="68">
        <v>42354</v>
      </c>
      <c r="Y2842" s="68">
        <v>36525</v>
      </c>
      <c r="Z2842">
        <v>1</v>
      </c>
      <c r="AA2842">
        <v>55</v>
      </c>
      <c r="AB2842" t="s">
        <v>448</v>
      </c>
      <c r="AE2842" t="s">
        <v>389</v>
      </c>
      <c r="AF2842">
        <v>30000</v>
      </c>
    </row>
    <row r="2843" spans="1:32" x14ac:dyDescent="0.25">
      <c r="A2843" t="s">
        <v>1037</v>
      </c>
      <c r="B2843" t="s">
        <v>448</v>
      </c>
      <c r="C2843" s="158" t="str">
        <f t="shared" si="44"/>
        <v>1110185</v>
      </c>
      <c r="D2843">
        <v>111018</v>
      </c>
      <c r="F2843">
        <v>12</v>
      </c>
      <c r="G2843">
        <v>22375</v>
      </c>
      <c r="I2843">
        <v>1020094</v>
      </c>
      <c r="J2843">
        <v>1</v>
      </c>
      <c r="K2843">
        <v>0</v>
      </c>
      <c r="L2843">
        <v>0</v>
      </c>
      <c r="M2843">
        <v>0</v>
      </c>
      <c r="N2843">
        <v>9020229</v>
      </c>
      <c r="O2843">
        <v>5</v>
      </c>
      <c r="P2843" t="s">
        <v>1187</v>
      </c>
      <c r="Q2843">
        <v>1005</v>
      </c>
      <c r="R2843">
        <v>6</v>
      </c>
      <c r="S2843">
        <v>0</v>
      </c>
      <c r="T2843">
        <v>0</v>
      </c>
      <c r="V2843" t="s">
        <v>1387</v>
      </c>
      <c r="W2843">
        <v>3</v>
      </c>
      <c r="X2843" s="68">
        <v>42354</v>
      </c>
      <c r="Y2843" s="68">
        <v>36525</v>
      </c>
      <c r="Z2843">
        <v>1</v>
      </c>
      <c r="AA2843">
        <v>55</v>
      </c>
      <c r="AB2843" t="s">
        <v>448</v>
      </c>
      <c r="AE2843" t="s">
        <v>389</v>
      </c>
      <c r="AF2843">
        <v>30000</v>
      </c>
    </row>
    <row r="2844" spans="1:32" x14ac:dyDescent="0.25">
      <c r="A2844" t="s">
        <v>995</v>
      </c>
      <c r="B2844" t="s">
        <v>448</v>
      </c>
      <c r="C2844" s="158" t="str">
        <f t="shared" si="44"/>
        <v>1110191</v>
      </c>
      <c r="D2844">
        <v>111019</v>
      </c>
      <c r="F2844">
        <v>12</v>
      </c>
      <c r="G2844">
        <v>14850</v>
      </c>
      <c r="I2844">
        <v>1020095</v>
      </c>
      <c r="J2844">
        <v>1</v>
      </c>
      <c r="K2844">
        <v>0</v>
      </c>
      <c r="L2844">
        <v>0</v>
      </c>
      <c r="M2844">
        <v>0</v>
      </c>
      <c r="N2844">
        <v>9020229</v>
      </c>
      <c r="O2844">
        <v>1</v>
      </c>
      <c r="P2844" t="s">
        <v>1188</v>
      </c>
      <c r="Q2844">
        <v>1005</v>
      </c>
      <c r="R2844">
        <v>6</v>
      </c>
      <c r="S2844">
        <v>0</v>
      </c>
      <c r="T2844">
        <v>0</v>
      </c>
      <c r="V2844" t="s">
        <v>1387</v>
      </c>
      <c r="W2844">
        <v>3</v>
      </c>
      <c r="X2844" s="68">
        <v>42354</v>
      </c>
      <c r="Y2844" s="68">
        <v>36525</v>
      </c>
      <c r="Z2844">
        <v>1</v>
      </c>
      <c r="AA2844">
        <v>55</v>
      </c>
      <c r="AB2844" t="s">
        <v>448</v>
      </c>
      <c r="AE2844" t="s">
        <v>389</v>
      </c>
      <c r="AF2844">
        <v>30000</v>
      </c>
    </row>
    <row r="2845" spans="1:32" x14ac:dyDescent="0.25">
      <c r="A2845" t="s">
        <v>995</v>
      </c>
      <c r="B2845" t="s">
        <v>448</v>
      </c>
      <c r="C2845" s="158" t="str">
        <f t="shared" si="44"/>
        <v>1110192</v>
      </c>
      <c r="D2845">
        <v>111019</v>
      </c>
      <c r="F2845">
        <v>12</v>
      </c>
      <c r="G2845">
        <v>18450</v>
      </c>
      <c r="I2845">
        <v>1020096</v>
      </c>
      <c r="J2845">
        <v>1</v>
      </c>
      <c r="K2845">
        <v>0</v>
      </c>
      <c r="L2845">
        <v>0</v>
      </c>
      <c r="M2845">
        <v>0</v>
      </c>
      <c r="N2845">
        <v>9020229</v>
      </c>
      <c r="O2845">
        <v>2</v>
      </c>
      <c r="P2845" t="s">
        <v>1188</v>
      </c>
      <c r="Q2845">
        <v>1005</v>
      </c>
      <c r="R2845">
        <v>6</v>
      </c>
      <c r="S2845">
        <v>0</v>
      </c>
      <c r="T2845">
        <v>0</v>
      </c>
      <c r="V2845" t="s">
        <v>1387</v>
      </c>
      <c r="W2845">
        <v>3</v>
      </c>
      <c r="X2845" s="68">
        <v>42354</v>
      </c>
      <c r="Y2845" s="68">
        <v>36525</v>
      </c>
      <c r="Z2845">
        <v>1</v>
      </c>
      <c r="AA2845">
        <v>55</v>
      </c>
      <c r="AB2845" t="s">
        <v>448</v>
      </c>
      <c r="AE2845" t="s">
        <v>389</v>
      </c>
      <c r="AF2845">
        <v>30000</v>
      </c>
    </row>
    <row r="2846" spans="1:32" x14ac:dyDescent="0.25">
      <c r="A2846" t="s">
        <v>995</v>
      </c>
      <c r="B2846" t="s">
        <v>448</v>
      </c>
      <c r="C2846" s="158" t="str">
        <f t="shared" si="44"/>
        <v>1110193</v>
      </c>
      <c r="D2846">
        <v>111019</v>
      </c>
      <c r="F2846">
        <v>12</v>
      </c>
      <c r="G2846">
        <v>23025</v>
      </c>
      <c r="I2846">
        <v>1020097</v>
      </c>
      <c r="J2846">
        <v>1</v>
      </c>
      <c r="K2846">
        <v>0</v>
      </c>
      <c r="L2846">
        <v>0</v>
      </c>
      <c r="M2846">
        <v>0</v>
      </c>
      <c r="N2846">
        <v>9020229</v>
      </c>
      <c r="O2846">
        <v>3</v>
      </c>
      <c r="P2846" t="s">
        <v>1188</v>
      </c>
      <c r="Q2846">
        <v>1005</v>
      </c>
      <c r="R2846">
        <v>6</v>
      </c>
      <c r="S2846">
        <v>0</v>
      </c>
      <c r="T2846">
        <v>0</v>
      </c>
      <c r="V2846" t="s">
        <v>1387</v>
      </c>
      <c r="W2846">
        <v>3</v>
      </c>
      <c r="X2846" s="68">
        <v>42354</v>
      </c>
      <c r="Y2846" s="68">
        <v>36525</v>
      </c>
      <c r="Z2846">
        <v>1</v>
      </c>
      <c r="AA2846">
        <v>55</v>
      </c>
      <c r="AB2846" t="s">
        <v>448</v>
      </c>
      <c r="AE2846" t="s">
        <v>389</v>
      </c>
      <c r="AF2846">
        <v>30000</v>
      </c>
    </row>
    <row r="2847" spans="1:32" x14ac:dyDescent="0.25">
      <c r="A2847" t="s">
        <v>995</v>
      </c>
      <c r="B2847" t="s">
        <v>448</v>
      </c>
      <c r="C2847" s="158" t="str">
        <f t="shared" si="44"/>
        <v>1110194</v>
      </c>
      <c r="D2847">
        <v>111019</v>
      </c>
      <c r="F2847">
        <v>12</v>
      </c>
      <c r="G2847">
        <v>19375</v>
      </c>
      <c r="I2847">
        <v>1020098</v>
      </c>
      <c r="J2847">
        <v>1</v>
      </c>
      <c r="K2847">
        <v>0</v>
      </c>
      <c r="L2847">
        <v>0</v>
      </c>
      <c r="M2847">
        <v>0</v>
      </c>
      <c r="N2847">
        <v>9020229</v>
      </c>
      <c r="O2847">
        <v>4</v>
      </c>
      <c r="P2847" t="s">
        <v>1188</v>
      </c>
      <c r="Q2847">
        <v>1005</v>
      </c>
      <c r="R2847">
        <v>6</v>
      </c>
      <c r="S2847">
        <v>0</v>
      </c>
      <c r="T2847">
        <v>0</v>
      </c>
      <c r="V2847" t="s">
        <v>1387</v>
      </c>
      <c r="W2847">
        <v>3</v>
      </c>
      <c r="X2847" s="68">
        <v>42354</v>
      </c>
      <c r="Y2847" s="68">
        <v>36525</v>
      </c>
      <c r="Z2847">
        <v>1</v>
      </c>
      <c r="AA2847">
        <v>55</v>
      </c>
      <c r="AB2847" t="s">
        <v>448</v>
      </c>
      <c r="AE2847" t="s">
        <v>389</v>
      </c>
      <c r="AF2847">
        <v>30000</v>
      </c>
    </row>
    <row r="2848" spans="1:32" x14ac:dyDescent="0.25">
      <c r="A2848" t="s">
        <v>995</v>
      </c>
      <c r="B2848" t="s">
        <v>448</v>
      </c>
      <c r="C2848" s="158" t="str">
        <f t="shared" si="44"/>
        <v>1110195</v>
      </c>
      <c r="D2848">
        <v>111019</v>
      </c>
      <c r="F2848">
        <v>12</v>
      </c>
      <c r="G2848">
        <v>24175</v>
      </c>
      <c r="I2848">
        <v>1020099</v>
      </c>
      <c r="J2848">
        <v>1</v>
      </c>
      <c r="K2848">
        <v>0</v>
      </c>
      <c r="L2848">
        <v>0</v>
      </c>
      <c r="M2848">
        <v>0</v>
      </c>
      <c r="N2848">
        <v>9020229</v>
      </c>
      <c r="O2848">
        <v>5</v>
      </c>
      <c r="P2848" t="s">
        <v>1188</v>
      </c>
      <c r="Q2848">
        <v>1005</v>
      </c>
      <c r="R2848">
        <v>6</v>
      </c>
      <c r="S2848">
        <v>0</v>
      </c>
      <c r="T2848">
        <v>0</v>
      </c>
      <c r="V2848" t="s">
        <v>1387</v>
      </c>
      <c r="W2848">
        <v>3</v>
      </c>
      <c r="X2848" s="68">
        <v>42354</v>
      </c>
      <c r="Y2848" s="68">
        <v>36525</v>
      </c>
      <c r="Z2848">
        <v>1</v>
      </c>
      <c r="AA2848">
        <v>55</v>
      </c>
      <c r="AB2848" t="s">
        <v>448</v>
      </c>
      <c r="AE2848" t="s">
        <v>389</v>
      </c>
      <c r="AF2848">
        <v>30000</v>
      </c>
    </row>
    <row r="2849" spans="1:32" x14ac:dyDescent="0.25">
      <c r="A2849" t="s">
        <v>997</v>
      </c>
      <c r="B2849" t="s">
        <v>448</v>
      </c>
      <c r="C2849" s="158" t="str">
        <f t="shared" si="44"/>
        <v>1110201</v>
      </c>
      <c r="D2849">
        <v>111020</v>
      </c>
      <c r="F2849">
        <v>12</v>
      </c>
      <c r="G2849">
        <v>16550</v>
      </c>
      <c r="I2849">
        <v>1020100</v>
      </c>
      <c r="J2849">
        <v>1</v>
      </c>
      <c r="K2849">
        <v>0</v>
      </c>
      <c r="L2849">
        <v>0</v>
      </c>
      <c r="M2849">
        <v>0</v>
      </c>
      <c r="N2849">
        <v>9020229</v>
      </c>
      <c r="O2849">
        <v>1</v>
      </c>
      <c r="P2849" t="s">
        <v>1189</v>
      </c>
      <c r="Q2849">
        <v>1005</v>
      </c>
      <c r="R2849">
        <v>6</v>
      </c>
      <c r="S2849">
        <v>0</v>
      </c>
      <c r="T2849">
        <v>0</v>
      </c>
      <c r="V2849" t="s">
        <v>1387</v>
      </c>
      <c r="W2849">
        <v>3</v>
      </c>
      <c r="X2849" s="68">
        <v>42354</v>
      </c>
      <c r="Y2849" s="68">
        <v>36525</v>
      </c>
      <c r="Z2849">
        <v>1</v>
      </c>
      <c r="AA2849">
        <v>55</v>
      </c>
      <c r="AB2849" t="s">
        <v>448</v>
      </c>
      <c r="AE2849" t="s">
        <v>389</v>
      </c>
      <c r="AF2849">
        <v>30000</v>
      </c>
    </row>
    <row r="2850" spans="1:32" x14ac:dyDescent="0.25">
      <c r="A2850" t="s">
        <v>997</v>
      </c>
      <c r="B2850" t="s">
        <v>448</v>
      </c>
      <c r="C2850" s="158" t="str">
        <f t="shared" si="44"/>
        <v>1110202</v>
      </c>
      <c r="D2850">
        <v>111020</v>
      </c>
      <c r="F2850">
        <v>12</v>
      </c>
      <c r="G2850">
        <v>20675</v>
      </c>
      <c r="I2850">
        <v>1020101</v>
      </c>
      <c r="J2850">
        <v>1</v>
      </c>
      <c r="K2850">
        <v>0</v>
      </c>
      <c r="L2850">
        <v>0</v>
      </c>
      <c r="M2850">
        <v>0</v>
      </c>
      <c r="N2850">
        <v>9020229</v>
      </c>
      <c r="O2850">
        <v>2</v>
      </c>
      <c r="P2850" t="s">
        <v>1189</v>
      </c>
      <c r="Q2850">
        <v>1005</v>
      </c>
      <c r="R2850">
        <v>6</v>
      </c>
      <c r="S2850">
        <v>0</v>
      </c>
      <c r="T2850">
        <v>0</v>
      </c>
      <c r="V2850" t="s">
        <v>1387</v>
      </c>
      <c r="W2850">
        <v>3</v>
      </c>
      <c r="X2850" s="68">
        <v>42354</v>
      </c>
      <c r="Y2850" s="68">
        <v>36525</v>
      </c>
      <c r="Z2850">
        <v>1</v>
      </c>
      <c r="AA2850">
        <v>55</v>
      </c>
      <c r="AB2850" t="s">
        <v>448</v>
      </c>
      <c r="AE2850" t="s">
        <v>389</v>
      </c>
      <c r="AF2850">
        <v>30000</v>
      </c>
    </row>
    <row r="2851" spans="1:32" x14ac:dyDescent="0.25">
      <c r="A2851" t="s">
        <v>997</v>
      </c>
      <c r="B2851" t="s">
        <v>448</v>
      </c>
      <c r="C2851" s="158" t="str">
        <f t="shared" si="44"/>
        <v>1110203</v>
      </c>
      <c r="D2851">
        <v>111020</v>
      </c>
      <c r="F2851">
        <v>12</v>
      </c>
      <c r="G2851">
        <v>25675</v>
      </c>
      <c r="I2851">
        <v>1020102</v>
      </c>
      <c r="J2851">
        <v>1</v>
      </c>
      <c r="K2851">
        <v>0</v>
      </c>
      <c r="L2851">
        <v>0</v>
      </c>
      <c r="M2851">
        <v>0</v>
      </c>
      <c r="N2851">
        <v>9020229</v>
      </c>
      <c r="O2851">
        <v>3</v>
      </c>
      <c r="P2851" t="s">
        <v>1189</v>
      </c>
      <c r="Q2851">
        <v>1005</v>
      </c>
      <c r="R2851">
        <v>6</v>
      </c>
      <c r="S2851">
        <v>0</v>
      </c>
      <c r="T2851">
        <v>0</v>
      </c>
      <c r="V2851" t="s">
        <v>1387</v>
      </c>
      <c r="W2851">
        <v>3</v>
      </c>
      <c r="X2851" s="68">
        <v>42354</v>
      </c>
      <c r="Y2851" s="68">
        <v>36525</v>
      </c>
      <c r="Z2851">
        <v>1</v>
      </c>
      <c r="AA2851">
        <v>55</v>
      </c>
      <c r="AB2851" t="s">
        <v>448</v>
      </c>
      <c r="AE2851" t="s">
        <v>389</v>
      </c>
      <c r="AF2851">
        <v>30000</v>
      </c>
    </row>
    <row r="2852" spans="1:32" x14ac:dyDescent="0.25">
      <c r="A2852" t="s">
        <v>997</v>
      </c>
      <c r="B2852" t="s">
        <v>448</v>
      </c>
      <c r="C2852" s="158" t="str">
        <f t="shared" si="44"/>
        <v>1110204</v>
      </c>
      <c r="D2852">
        <v>111020</v>
      </c>
      <c r="F2852">
        <v>12</v>
      </c>
      <c r="G2852">
        <v>21725</v>
      </c>
      <c r="I2852">
        <v>1020103</v>
      </c>
      <c r="J2852">
        <v>1</v>
      </c>
      <c r="K2852">
        <v>0</v>
      </c>
      <c r="L2852">
        <v>0</v>
      </c>
      <c r="M2852">
        <v>0</v>
      </c>
      <c r="N2852">
        <v>9020229</v>
      </c>
      <c r="O2852">
        <v>4</v>
      </c>
      <c r="P2852" t="s">
        <v>1189</v>
      </c>
      <c r="Q2852">
        <v>1005</v>
      </c>
      <c r="R2852">
        <v>6</v>
      </c>
      <c r="S2852">
        <v>0</v>
      </c>
      <c r="T2852">
        <v>0</v>
      </c>
      <c r="V2852" t="s">
        <v>1387</v>
      </c>
      <c r="W2852">
        <v>3</v>
      </c>
      <c r="X2852" s="68">
        <v>42354</v>
      </c>
      <c r="Y2852" s="68">
        <v>36525</v>
      </c>
      <c r="Z2852">
        <v>1</v>
      </c>
      <c r="AA2852">
        <v>55</v>
      </c>
      <c r="AB2852" t="s">
        <v>448</v>
      </c>
      <c r="AE2852" t="s">
        <v>389</v>
      </c>
      <c r="AF2852">
        <v>30000</v>
      </c>
    </row>
    <row r="2853" spans="1:32" x14ac:dyDescent="0.25">
      <c r="A2853" t="s">
        <v>997</v>
      </c>
      <c r="B2853" t="s">
        <v>448</v>
      </c>
      <c r="C2853" s="158" t="str">
        <f t="shared" si="44"/>
        <v>1110205</v>
      </c>
      <c r="D2853">
        <v>111020</v>
      </c>
      <c r="F2853">
        <v>12</v>
      </c>
      <c r="G2853">
        <v>26950</v>
      </c>
      <c r="I2853">
        <v>1020104</v>
      </c>
      <c r="J2853">
        <v>1</v>
      </c>
      <c r="K2853">
        <v>0</v>
      </c>
      <c r="L2853">
        <v>0</v>
      </c>
      <c r="M2853">
        <v>0</v>
      </c>
      <c r="N2853">
        <v>9020229</v>
      </c>
      <c r="O2853">
        <v>5</v>
      </c>
      <c r="P2853" t="s">
        <v>1189</v>
      </c>
      <c r="Q2853">
        <v>1005</v>
      </c>
      <c r="R2853">
        <v>6</v>
      </c>
      <c r="S2853">
        <v>0</v>
      </c>
      <c r="T2853">
        <v>0</v>
      </c>
      <c r="V2853" t="s">
        <v>1387</v>
      </c>
      <c r="W2853">
        <v>3</v>
      </c>
      <c r="X2853" s="68">
        <v>42354</v>
      </c>
      <c r="Y2853" s="68">
        <v>36525</v>
      </c>
      <c r="Z2853">
        <v>1</v>
      </c>
      <c r="AA2853">
        <v>55</v>
      </c>
      <c r="AB2853" t="s">
        <v>448</v>
      </c>
      <c r="AE2853" t="s">
        <v>389</v>
      </c>
      <c r="AF2853">
        <v>30000</v>
      </c>
    </row>
    <row r="2854" spans="1:32" x14ac:dyDescent="0.25">
      <c r="A2854" t="s">
        <v>999</v>
      </c>
      <c r="B2854" t="s">
        <v>448</v>
      </c>
      <c r="C2854" s="158" t="str">
        <f t="shared" si="44"/>
        <v>1110211</v>
      </c>
      <c r="D2854">
        <v>111021</v>
      </c>
      <c r="F2854">
        <v>12</v>
      </c>
      <c r="G2854">
        <v>18250</v>
      </c>
      <c r="I2854">
        <v>1020105</v>
      </c>
      <c r="J2854">
        <v>1</v>
      </c>
      <c r="K2854">
        <v>0</v>
      </c>
      <c r="L2854">
        <v>0</v>
      </c>
      <c r="M2854">
        <v>0</v>
      </c>
      <c r="N2854">
        <v>9020229</v>
      </c>
      <c r="O2854">
        <v>1</v>
      </c>
      <c r="P2854" t="s">
        <v>1190</v>
      </c>
      <c r="Q2854">
        <v>1005</v>
      </c>
      <c r="R2854">
        <v>6</v>
      </c>
      <c r="S2854">
        <v>0</v>
      </c>
      <c r="T2854">
        <v>0</v>
      </c>
      <c r="V2854" t="s">
        <v>1387</v>
      </c>
      <c r="W2854">
        <v>3</v>
      </c>
      <c r="X2854" s="68">
        <v>42354</v>
      </c>
      <c r="Y2854" s="68">
        <v>36525</v>
      </c>
      <c r="Z2854">
        <v>1</v>
      </c>
      <c r="AA2854">
        <v>55</v>
      </c>
      <c r="AB2854" t="s">
        <v>448</v>
      </c>
      <c r="AE2854" t="s">
        <v>389</v>
      </c>
      <c r="AF2854">
        <v>30000</v>
      </c>
    </row>
    <row r="2855" spans="1:32" x14ac:dyDescent="0.25">
      <c r="A2855" t="s">
        <v>999</v>
      </c>
      <c r="B2855" t="s">
        <v>448</v>
      </c>
      <c r="C2855" s="158" t="str">
        <f t="shared" si="44"/>
        <v>1110212</v>
      </c>
      <c r="D2855">
        <v>111021</v>
      </c>
      <c r="F2855">
        <v>12</v>
      </c>
      <c r="G2855">
        <v>22700</v>
      </c>
      <c r="I2855">
        <v>1020106</v>
      </c>
      <c r="J2855">
        <v>1</v>
      </c>
      <c r="K2855">
        <v>0</v>
      </c>
      <c r="L2855">
        <v>0</v>
      </c>
      <c r="M2855">
        <v>0</v>
      </c>
      <c r="N2855">
        <v>9020229</v>
      </c>
      <c r="O2855">
        <v>2</v>
      </c>
      <c r="P2855" t="s">
        <v>1190</v>
      </c>
      <c r="Q2855">
        <v>1005</v>
      </c>
      <c r="R2855">
        <v>6</v>
      </c>
      <c r="S2855">
        <v>0</v>
      </c>
      <c r="T2855">
        <v>0</v>
      </c>
      <c r="V2855" t="s">
        <v>1387</v>
      </c>
      <c r="W2855">
        <v>3</v>
      </c>
      <c r="X2855" s="68">
        <v>42354</v>
      </c>
      <c r="Y2855" s="68">
        <v>36525</v>
      </c>
      <c r="Z2855">
        <v>1</v>
      </c>
      <c r="AA2855">
        <v>55</v>
      </c>
      <c r="AB2855" t="s">
        <v>448</v>
      </c>
      <c r="AE2855" t="s">
        <v>389</v>
      </c>
      <c r="AF2855">
        <v>30000</v>
      </c>
    </row>
    <row r="2856" spans="1:32" x14ac:dyDescent="0.25">
      <c r="A2856" t="s">
        <v>999</v>
      </c>
      <c r="B2856" t="s">
        <v>448</v>
      </c>
      <c r="C2856" s="158" t="str">
        <f t="shared" si="44"/>
        <v>1110213</v>
      </c>
      <c r="D2856">
        <v>111021</v>
      </c>
      <c r="F2856">
        <v>12</v>
      </c>
      <c r="G2856">
        <v>28325</v>
      </c>
      <c r="I2856">
        <v>1020107</v>
      </c>
      <c r="J2856">
        <v>1</v>
      </c>
      <c r="K2856">
        <v>0</v>
      </c>
      <c r="L2856">
        <v>0</v>
      </c>
      <c r="M2856">
        <v>0</v>
      </c>
      <c r="N2856">
        <v>9020229</v>
      </c>
      <c r="O2856">
        <v>3</v>
      </c>
      <c r="P2856" t="s">
        <v>1190</v>
      </c>
      <c r="Q2856">
        <v>1005</v>
      </c>
      <c r="R2856">
        <v>6</v>
      </c>
      <c r="S2856">
        <v>0</v>
      </c>
      <c r="T2856">
        <v>0</v>
      </c>
      <c r="V2856" t="s">
        <v>1387</v>
      </c>
      <c r="W2856">
        <v>3</v>
      </c>
      <c r="X2856" s="68">
        <v>42354</v>
      </c>
      <c r="Y2856" s="68">
        <v>36525</v>
      </c>
      <c r="Z2856">
        <v>1</v>
      </c>
      <c r="AA2856">
        <v>55</v>
      </c>
      <c r="AB2856" t="s">
        <v>448</v>
      </c>
      <c r="AE2856" t="s">
        <v>389</v>
      </c>
      <c r="AF2856">
        <v>30000</v>
      </c>
    </row>
    <row r="2857" spans="1:32" x14ac:dyDescent="0.25">
      <c r="A2857" t="s">
        <v>999</v>
      </c>
      <c r="B2857" t="s">
        <v>448</v>
      </c>
      <c r="C2857" s="158" t="str">
        <f t="shared" si="44"/>
        <v>1110214</v>
      </c>
      <c r="D2857">
        <v>111021</v>
      </c>
      <c r="F2857">
        <v>12</v>
      </c>
      <c r="G2857">
        <v>23825</v>
      </c>
      <c r="I2857">
        <v>1020108</v>
      </c>
      <c r="J2857">
        <v>1</v>
      </c>
      <c r="K2857">
        <v>0</v>
      </c>
      <c r="L2857">
        <v>0</v>
      </c>
      <c r="M2857">
        <v>0</v>
      </c>
      <c r="N2857">
        <v>9020229</v>
      </c>
      <c r="O2857">
        <v>4</v>
      </c>
      <c r="P2857" t="s">
        <v>1190</v>
      </c>
      <c r="Q2857">
        <v>1005</v>
      </c>
      <c r="R2857">
        <v>6</v>
      </c>
      <c r="S2857">
        <v>0</v>
      </c>
      <c r="T2857">
        <v>0</v>
      </c>
      <c r="V2857" t="s">
        <v>1387</v>
      </c>
      <c r="W2857">
        <v>3</v>
      </c>
      <c r="X2857" s="68">
        <v>42354</v>
      </c>
      <c r="Y2857" s="68">
        <v>36525</v>
      </c>
      <c r="Z2857">
        <v>1</v>
      </c>
      <c r="AA2857">
        <v>55</v>
      </c>
      <c r="AB2857" t="s">
        <v>448</v>
      </c>
      <c r="AE2857" t="s">
        <v>389</v>
      </c>
      <c r="AF2857">
        <v>30000</v>
      </c>
    </row>
    <row r="2858" spans="1:32" x14ac:dyDescent="0.25">
      <c r="A2858" t="s">
        <v>999</v>
      </c>
      <c r="B2858" t="s">
        <v>448</v>
      </c>
      <c r="C2858" s="158" t="str">
        <f t="shared" si="44"/>
        <v>1110215</v>
      </c>
      <c r="D2858">
        <v>111021</v>
      </c>
      <c r="F2858">
        <v>12</v>
      </c>
      <c r="G2858">
        <v>29725</v>
      </c>
      <c r="I2858">
        <v>1020109</v>
      </c>
      <c r="J2858">
        <v>1</v>
      </c>
      <c r="K2858">
        <v>0</v>
      </c>
      <c r="L2858">
        <v>0</v>
      </c>
      <c r="M2858">
        <v>0</v>
      </c>
      <c r="N2858">
        <v>9020229</v>
      </c>
      <c r="O2858">
        <v>5</v>
      </c>
      <c r="P2858" t="s">
        <v>1190</v>
      </c>
      <c r="Q2858">
        <v>1005</v>
      </c>
      <c r="R2858">
        <v>6</v>
      </c>
      <c r="S2858">
        <v>0</v>
      </c>
      <c r="T2858">
        <v>0</v>
      </c>
      <c r="V2858" t="s">
        <v>1387</v>
      </c>
      <c r="W2858">
        <v>3</v>
      </c>
      <c r="X2858" s="68">
        <v>42354</v>
      </c>
      <c r="Y2858" s="68">
        <v>36525</v>
      </c>
      <c r="Z2858">
        <v>1</v>
      </c>
      <c r="AA2858">
        <v>55</v>
      </c>
      <c r="AB2858" t="s">
        <v>448</v>
      </c>
      <c r="AE2858" t="s">
        <v>389</v>
      </c>
      <c r="AF2858">
        <v>30000</v>
      </c>
    </row>
    <row r="2859" spans="1:32" x14ac:dyDescent="0.25">
      <c r="A2859" t="s">
        <v>1001</v>
      </c>
      <c r="B2859" t="s">
        <v>448</v>
      </c>
      <c r="C2859" s="158" t="str">
        <f t="shared" si="44"/>
        <v>1110221</v>
      </c>
      <c r="D2859">
        <v>111022</v>
      </c>
      <c r="F2859">
        <v>12</v>
      </c>
      <c r="G2859">
        <v>19950</v>
      </c>
      <c r="I2859">
        <v>1020110</v>
      </c>
      <c r="J2859">
        <v>1</v>
      </c>
      <c r="K2859">
        <v>0</v>
      </c>
      <c r="L2859">
        <v>0</v>
      </c>
      <c r="M2859">
        <v>0</v>
      </c>
      <c r="N2859">
        <v>9020229</v>
      </c>
      <c r="O2859">
        <v>1</v>
      </c>
      <c r="P2859" t="s">
        <v>1191</v>
      </c>
      <c r="Q2859">
        <v>1005</v>
      </c>
      <c r="R2859">
        <v>6</v>
      </c>
      <c r="S2859">
        <v>0</v>
      </c>
      <c r="T2859">
        <v>0</v>
      </c>
      <c r="V2859" t="s">
        <v>1387</v>
      </c>
      <c r="W2859">
        <v>3</v>
      </c>
      <c r="X2859" s="68">
        <v>42354</v>
      </c>
      <c r="Y2859" s="68">
        <v>36525</v>
      </c>
      <c r="Z2859">
        <v>1</v>
      </c>
      <c r="AA2859">
        <v>55</v>
      </c>
      <c r="AB2859" t="s">
        <v>448</v>
      </c>
      <c r="AE2859" t="s">
        <v>389</v>
      </c>
      <c r="AF2859">
        <v>30000</v>
      </c>
    </row>
    <row r="2860" spans="1:32" x14ac:dyDescent="0.25">
      <c r="A2860" t="s">
        <v>1001</v>
      </c>
      <c r="B2860" t="s">
        <v>448</v>
      </c>
      <c r="C2860" s="158" t="str">
        <f t="shared" si="44"/>
        <v>1110222</v>
      </c>
      <c r="D2860">
        <v>111022</v>
      </c>
      <c r="F2860">
        <v>12</v>
      </c>
      <c r="G2860">
        <v>24925</v>
      </c>
      <c r="I2860">
        <v>1020111</v>
      </c>
      <c r="J2860">
        <v>1</v>
      </c>
      <c r="K2860">
        <v>0</v>
      </c>
      <c r="L2860">
        <v>0</v>
      </c>
      <c r="M2860">
        <v>0</v>
      </c>
      <c r="N2860">
        <v>9020229</v>
      </c>
      <c r="O2860">
        <v>2</v>
      </c>
      <c r="P2860" t="s">
        <v>1191</v>
      </c>
      <c r="Q2860">
        <v>1005</v>
      </c>
      <c r="R2860">
        <v>6</v>
      </c>
      <c r="S2860">
        <v>0</v>
      </c>
      <c r="T2860">
        <v>0</v>
      </c>
      <c r="V2860" t="s">
        <v>1387</v>
      </c>
      <c r="W2860">
        <v>3</v>
      </c>
      <c r="X2860" s="68">
        <v>42354</v>
      </c>
      <c r="Y2860" s="68">
        <v>36525</v>
      </c>
      <c r="Z2860">
        <v>1</v>
      </c>
      <c r="AA2860">
        <v>55</v>
      </c>
      <c r="AB2860" t="s">
        <v>448</v>
      </c>
      <c r="AE2860" t="s">
        <v>389</v>
      </c>
      <c r="AF2860">
        <v>30000</v>
      </c>
    </row>
    <row r="2861" spans="1:32" x14ac:dyDescent="0.25">
      <c r="A2861" t="s">
        <v>1001</v>
      </c>
      <c r="B2861" t="s">
        <v>448</v>
      </c>
      <c r="C2861" s="158" t="str">
        <f t="shared" si="44"/>
        <v>1110223</v>
      </c>
      <c r="D2861">
        <v>111022</v>
      </c>
      <c r="F2861">
        <v>12</v>
      </c>
      <c r="G2861">
        <v>31075</v>
      </c>
      <c r="I2861">
        <v>1020112</v>
      </c>
      <c r="J2861">
        <v>1</v>
      </c>
      <c r="K2861">
        <v>0</v>
      </c>
      <c r="L2861">
        <v>0</v>
      </c>
      <c r="M2861">
        <v>0</v>
      </c>
      <c r="N2861">
        <v>9020229</v>
      </c>
      <c r="O2861">
        <v>3</v>
      </c>
      <c r="P2861" t="s">
        <v>1191</v>
      </c>
      <c r="Q2861">
        <v>1005</v>
      </c>
      <c r="R2861">
        <v>6</v>
      </c>
      <c r="S2861">
        <v>0</v>
      </c>
      <c r="T2861">
        <v>0</v>
      </c>
      <c r="V2861" t="s">
        <v>1387</v>
      </c>
      <c r="W2861">
        <v>3</v>
      </c>
      <c r="X2861" s="68">
        <v>42354</v>
      </c>
      <c r="Y2861" s="68">
        <v>36525</v>
      </c>
      <c r="Z2861">
        <v>1</v>
      </c>
      <c r="AA2861">
        <v>55</v>
      </c>
      <c r="AB2861" t="s">
        <v>448</v>
      </c>
      <c r="AE2861" t="s">
        <v>389</v>
      </c>
      <c r="AF2861">
        <v>30000</v>
      </c>
    </row>
    <row r="2862" spans="1:32" x14ac:dyDescent="0.25">
      <c r="A2862" t="s">
        <v>1001</v>
      </c>
      <c r="B2862" t="s">
        <v>448</v>
      </c>
      <c r="C2862" s="158" t="str">
        <f t="shared" si="44"/>
        <v>1110224</v>
      </c>
      <c r="D2862">
        <v>111022</v>
      </c>
      <c r="F2862">
        <v>12</v>
      </c>
      <c r="G2862">
        <v>26175</v>
      </c>
      <c r="I2862">
        <v>1020113</v>
      </c>
      <c r="J2862">
        <v>1</v>
      </c>
      <c r="K2862">
        <v>0</v>
      </c>
      <c r="L2862">
        <v>0</v>
      </c>
      <c r="M2862">
        <v>0</v>
      </c>
      <c r="N2862">
        <v>9020229</v>
      </c>
      <c r="O2862">
        <v>4</v>
      </c>
      <c r="P2862" t="s">
        <v>1191</v>
      </c>
      <c r="Q2862">
        <v>1005</v>
      </c>
      <c r="R2862">
        <v>6</v>
      </c>
      <c r="S2862">
        <v>0</v>
      </c>
      <c r="T2862">
        <v>0</v>
      </c>
      <c r="V2862" t="s">
        <v>1387</v>
      </c>
      <c r="W2862">
        <v>3</v>
      </c>
      <c r="X2862" s="68">
        <v>42354</v>
      </c>
      <c r="Y2862" s="68">
        <v>36525</v>
      </c>
      <c r="Z2862">
        <v>1</v>
      </c>
      <c r="AA2862">
        <v>55</v>
      </c>
      <c r="AB2862" t="s">
        <v>448</v>
      </c>
      <c r="AE2862" t="s">
        <v>389</v>
      </c>
      <c r="AF2862">
        <v>30000</v>
      </c>
    </row>
    <row r="2863" spans="1:32" x14ac:dyDescent="0.25">
      <c r="A2863" t="s">
        <v>1001</v>
      </c>
      <c r="B2863" t="s">
        <v>448</v>
      </c>
      <c r="C2863" s="158" t="str">
        <f t="shared" si="44"/>
        <v>1110225</v>
      </c>
      <c r="D2863">
        <v>111022</v>
      </c>
      <c r="F2863">
        <v>12</v>
      </c>
      <c r="G2863">
        <v>32625</v>
      </c>
      <c r="I2863">
        <v>1020114</v>
      </c>
      <c r="J2863">
        <v>1</v>
      </c>
      <c r="K2863">
        <v>0</v>
      </c>
      <c r="L2863">
        <v>0</v>
      </c>
      <c r="M2863">
        <v>0</v>
      </c>
      <c r="N2863">
        <v>9020229</v>
      </c>
      <c r="O2863">
        <v>5</v>
      </c>
      <c r="P2863" t="s">
        <v>1191</v>
      </c>
      <c r="Q2863">
        <v>1005</v>
      </c>
      <c r="R2863">
        <v>6</v>
      </c>
      <c r="S2863">
        <v>0</v>
      </c>
      <c r="T2863">
        <v>0</v>
      </c>
      <c r="V2863" t="s">
        <v>1387</v>
      </c>
      <c r="W2863">
        <v>3</v>
      </c>
      <c r="X2863" s="68">
        <v>42354</v>
      </c>
      <c r="Y2863" s="68">
        <v>36525</v>
      </c>
      <c r="Z2863">
        <v>1</v>
      </c>
      <c r="AA2863">
        <v>55</v>
      </c>
      <c r="AB2863" t="s">
        <v>448</v>
      </c>
      <c r="AE2863" t="s">
        <v>389</v>
      </c>
      <c r="AF2863">
        <v>30000</v>
      </c>
    </row>
    <row r="2864" spans="1:32" x14ac:dyDescent="0.25">
      <c r="A2864" t="s">
        <v>1003</v>
      </c>
      <c r="B2864" t="s">
        <v>448</v>
      </c>
      <c r="C2864" s="158" t="str">
        <f t="shared" si="44"/>
        <v>1110231</v>
      </c>
      <c r="D2864">
        <v>111023</v>
      </c>
      <c r="F2864">
        <v>12</v>
      </c>
      <c r="G2864">
        <v>21625</v>
      </c>
      <c r="I2864">
        <v>1020115</v>
      </c>
      <c r="J2864">
        <v>1</v>
      </c>
      <c r="K2864">
        <v>0</v>
      </c>
      <c r="L2864">
        <v>0</v>
      </c>
      <c r="M2864">
        <v>0</v>
      </c>
      <c r="N2864">
        <v>9020229</v>
      </c>
      <c r="O2864">
        <v>1</v>
      </c>
      <c r="P2864" t="s">
        <v>1192</v>
      </c>
      <c r="Q2864">
        <v>1005</v>
      </c>
      <c r="R2864">
        <v>6</v>
      </c>
      <c r="S2864">
        <v>0</v>
      </c>
      <c r="T2864">
        <v>0</v>
      </c>
      <c r="V2864" t="s">
        <v>1387</v>
      </c>
      <c r="W2864">
        <v>3</v>
      </c>
      <c r="X2864" s="68">
        <v>42354</v>
      </c>
      <c r="Y2864" s="68">
        <v>36525</v>
      </c>
      <c r="Z2864">
        <v>1</v>
      </c>
      <c r="AA2864">
        <v>55</v>
      </c>
      <c r="AB2864" t="s">
        <v>448</v>
      </c>
      <c r="AE2864" t="s">
        <v>389</v>
      </c>
      <c r="AF2864">
        <v>30000</v>
      </c>
    </row>
    <row r="2865" spans="1:32" x14ac:dyDescent="0.25">
      <c r="A2865" t="s">
        <v>1003</v>
      </c>
      <c r="B2865" t="s">
        <v>448</v>
      </c>
      <c r="C2865" s="158" t="str">
        <f t="shared" si="44"/>
        <v>1110232</v>
      </c>
      <c r="D2865">
        <v>111023</v>
      </c>
      <c r="F2865">
        <v>12</v>
      </c>
      <c r="G2865">
        <v>27050</v>
      </c>
      <c r="I2865">
        <v>1020116</v>
      </c>
      <c r="J2865">
        <v>1</v>
      </c>
      <c r="K2865">
        <v>0</v>
      </c>
      <c r="L2865">
        <v>0</v>
      </c>
      <c r="M2865">
        <v>0</v>
      </c>
      <c r="N2865">
        <v>9020229</v>
      </c>
      <c r="O2865">
        <v>2</v>
      </c>
      <c r="P2865" t="s">
        <v>1192</v>
      </c>
      <c r="Q2865">
        <v>1005</v>
      </c>
      <c r="R2865">
        <v>6</v>
      </c>
      <c r="S2865">
        <v>0</v>
      </c>
      <c r="T2865">
        <v>0</v>
      </c>
      <c r="V2865" t="s">
        <v>1387</v>
      </c>
      <c r="W2865">
        <v>3</v>
      </c>
      <c r="X2865" s="68">
        <v>42354</v>
      </c>
      <c r="Y2865" s="68">
        <v>36525</v>
      </c>
      <c r="Z2865">
        <v>1</v>
      </c>
      <c r="AA2865">
        <v>55</v>
      </c>
      <c r="AB2865" t="s">
        <v>448</v>
      </c>
      <c r="AE2865" t="s">
        <v>389</v>
      </c>
      <c r="AF2865">
        <v>30000</v>
      </c>
    </row>
    <row r="2866" spans="1:32" x14ac:dyDescent="0.25">
      <c r="A2866" t="s">
        <v>1003</v>
      </c>
      <c r="B2866" t="s">
        <v>448</v>
      </c>
      <c r="C2866" s="158" t="str">
        <f t="shared" si="44"/>
        <v>1110233</v>
      </c>
      <c r="D2866">
        <v>111023</v>
      </c>
      <c r="F2866">
        <v>12</v>
      </c>
      <c r="G2866">
        <v>33725</v>
      </c>
      <c r="I2866">
        <v>1020117</v>
      </c>
      <c r="J2866">
        <v>1</v>
      </c>
      <c r="K2866">
        <v>0</v>
      </c>
      <c r="L2866">
        <v>0</v>
      </c>
      <c r="M2866">
        <v>0</v>
      </c>
      <c r="N2866">
        <v>9020229</v>
      </c>
      <c r="O2866">
        <v>3</v>
      </c>
      <c r="P2866" t="s">
        <v>1192</v>
      </c>
      <c r="Q2866">
        <v>1005</v>
      </c>
      <c r="R2866">
        <v>6</v>
      </c>
      <c r="S2866">
        <v>0</v>
      </c>
      <c r="T2866">
        <v>0</v>
      </c>
      <c r="V2866" t="s">
        <v>1387</v>
      </c>
      <c r="W2866">
        <v>3</v>
      </c>
      <c r="X2866" s="68">
        <v>42354</v>
      </c>
      <c r="Y2866" s="68">
        <v>36525</v>
      </c>
      <c r="Z2866">
        <v>1</v>
      </c>
      <c r="AA2866">
        <v>55</v>
      </c>
      <c r="AB2866" t="s">
        <v>448</v>
      </c>
      <c r="AE2866" t="s">
        <v>389</v>
      </c>
      <c r="AF2866">
        <v>30000</v>
      </c>
    </row>
    <row r="2867" spans="1:32" x14ac:dyDescent="0.25">
      <c r="A2867" t="s">
        <v>1003</v>
      </c>
      <c r="B2867" t="s">
        <v>448</v>
      </c>
      <c r="C2867" s="158" t="str">
        <f t="shared" si="44"/>
        <v>1110234</v>
      </c>
      <c r="D2867">
        <v>111023</v>
      </c>
      <c r="F2867">
        <v>12</v>
      </c>
      <c r="G2867">
        <v>28400</v>
      </c>
      <c r="I2867">
        <v>1020118</v>
      </c>
      <c r="J2867">
        <v>1</v>
      </c>
      <c r="K2867">
        <v>0</v>
      </c>
      <c r="L2867">
        <v>0</v>
      </c>
      <c r="M2867">
        <v>0</v>
      </c>
      <c r="N2867">
        <v>9020229</v>
      </c>
      <c r="O2867">
        <v>4</v>
      </c>
      <c r="P2867" t="s">
        <v>1192</v>
      </c>
      <c r="Q2867">
        <v>1005</v>
      </c>
      <c r="R2867">
        <v>6</v>
      </c>
      <c r="S2867">
        <v>0</v>
      </c>
      <c r="T2867">
        <v>0</v>
      </c>
      <c r="V2867" t="s">
        <v>1387</v>
      </c>
      <c r="W2867">
        <v>3</v>
      </c>
      <c r="X2867" s="68">
        <v>42354</v>
      </c>
      <c r="Y2867" s="68">
        <v>36525</v>
      </c>
      <c r="Z2867">
        <v>1</v>
      </c>
      <c r="AA2867">
        <v>55</v>
      </c>
      <c r="AB2867" t="s">
        <v>448</v>
      </c>
      <c r="AE2867" t="s">
        <v>389</v>
      </c>
      <c r="AF2867">
        <v>30000</v>
      </c>
    </row>
    <row r="2868" spans="1:32" x14ac:dyDescent="0.25">
      <c r="A2868" t="s">
        <v>1003</v>
      </c>
      <c r="B2868" t="s">
        <v>448</v>
      </c>
      <c r="C2868" s="158" t="str">
        <f t="shared" si="44"/>
        <v>1110235</v>
      </c>
      <c r="D2868">
        <v>111023</v>
      </c>
      <c r="F2868">
        <v>12</v>
      </c>
      <c r="G2868">
        <v>35400</v>
      </c>
      <c r="I2868">
        <v>1020119</v>
      </c>
      <c r="J2868">
        <v>1</v>
      </c>
      <c r="K2868">
        <v>0</v>
      </c>
      <c r="L2868">
        <v>0</v>
      </c>
      <c r="M2868">
        <v>0</v>
      </c>
      <c r="N2868">
        <v>9020229</v>
      </c>
      <c r="O2868">
        <v>5</v>
      </c>
      <c r="P2868" t="s">
        <v>1192</v>
      </c>
      <c r="Q2868">
        <v>1005</v>
      </c>
      <c r="R2868">
        <v>6</v>
      </c>
      <c r="S2868">
        <v>0</v>
      </c>
      <c r="T2868">
        <v>0</v>
      </c>
      <c r="V2868" t="s">
        <v>1387</v>
      </c>
      <c r="W2868">
        <v>3</v>
      </c>
      <c r="X2868" s="68">
        <v>42354</v>
      </c>
      <c r="Y2868" s="68">
        <v>36525</v>
      </c>
      <c r="Z2868">
        <v>1</v>
      </c>
      <c r="AA2868">
        <v>55</v>
      </c>
      <c r="AB2868" t="s">
        <v>448</v>
      </c>
      <c r="AE2868" t="s">
        <v>389</v>
      </c>
      <c r="AF2868">
        <v>30000</v>
      </c>
    </row>
    <row r="2869" spans="1:32" x14ac:dyDescent="0.25">
      <c r="A2869" t="s">
        <v>1005</v>
      </c>
      <c r="B2869" t="s">
        <v>448</v>
      </c>
      <c r="C2869" s="158" t="str">
        <f t="shared" si="44"/>
        <v>1110241</v>
      </c>
      <c r="D2869">
        <v>111024</v>
      </c>
      <c r="F2869">
        <v>12</v>
      </c>
      <c r="G2869">
        <v>23325</v>
      </c>
      <c r="I2869">
        <v>1020120</v>
      </c>
      <c r="J2869">
        <v>1</v>
      </c>
      <c r="K2869">
        <v>0</v>
      </c>
      <c r="L2869">
        <v>0</v>
      </c>
      <c r="M2869">
        <v>0</v>
      </c>
      <c r="N2869">
        <v>9020229</v>
      </c>
      <c r="O2869">
        <v>1</v>
      </c>
      <c r="P2869" t="s">
        <v>1193</v>
      </c>
      <c r="Q2869">
        <v>1005</v>
      </c>
      <c r="R2869">
        <v>6</v>
      </c>
      <c r="S2869">
        <v>0</v>
      </c>
      <c r="T2869">
        <v>0</v>
      </c>
      <c r="V2869" t="s">
        <v>1387</v>
      </c>
      <c r="W2869">
        <v>3</v>
      </c>
      <c r="X2869" s="68">
        <v>42354</v>
      </c>
      <c r="Y2869" s="68">
        <v>36525</v>
      </c>
      <c r="Z2869">
        <v>1</v>
      </c>
      <c r="AA2869">
        <v>55</v>
      </c>
      <c r="AB2869" t="s">
        <v>448</v>
      </c>
      <c r="AE2869" t="s">
        <v>389</v>
      </c>
      <c r="AF2869">
        <v>30000</v>
      </c>
    </row>
    <row r="2870" spans="1:32" x14ac:dyDescent="0.25">
      <c r="A2870" t="s">
        <v>1005</v>
      </c>
      <c r="B2870" t="s">
        <v>448</v>
      </c>
      <c r="C2870" s="158" t="str">
        <f t="shared" si="44"/>
        <v>1110242</v>
      </c>
      <c r="D2870">
        <v>111024</v>
      </c>
      <c r="F2870">
        <v>12</v>
      </c>
      <c r="G2870">
        <v>29150</v>
      </c>
      <c r="I2870">
        <v>1020121</v>
      </c>
      <c r="J2870">
        <v>1</v>
      </c>
      <c r="K2870">
        <v>0</v>
      </c>
      <c r="L2870">
        <v>0</v>
      </c>
      <c r="M2870">
        <v>0</v>
      </c>
      <c r="N2870">
        <v>9020229</v>
      </c>
      <c r="O2870">
        <v>2</v>
      </c>
      <c r="P2870" t="s">
        <v>1193</v>
      </c>
      <c r="Q2870">
        <v>1005</v>
      </c>
      <c r="R2870">
        <v>6</v>
      </c>
      <c r="S2870">
        <v>0</v>
      </c>
      <c r="T2870">
        <v>0</v>
      </c>
      <c r="V2870" t="s">
        <v>1387</v>
      </c>
      <c r="W2870">
        <v>3</v>
      </c>
      <c r="X2870" s="68">
        <v>42354</v>
      </c>
      <c r="Y2870" s="68">
        <v>36525</v>
      </c>
      <c r="Z2870">
        <v>1</v>
      </c>
      <c r="AA2870">
        <v>55</v>
      </c>
      <c r="AB2870" t="s">
        <v>448</v>
      </c>
      <c r="AE2870" t="s">
        <v>389</v>
      </c>
      <c r="AF2870">
        <v>30000</v>
      </c>
    </row>
    <row r="2871" spans="1:32" x14ac:dyDescent="0.25">
      <c r="A2871" t="s">
        <v>1005</v>
      </c>
      <c r="B2871" t="s">
        <v>448</v>
      </c>
      <c r="C2871" s="158" t="str">
        <f t="shared" si="44"/>
        <v>1110243</v>
      </c>
      <c r="D2871">
        <v>111024</v>
      </c>
      <c r="F2871">
        <v>12</v>
      </c>
      <c r="G2871">
        <v>36275</v>
      </c>
      <c r="I2871">
        <v>1020122</v>
      </c>
      <c r="J2871">
        <v>1</v>
      </c>
      <c r="K2871">
        <v>0</v>
      </c>
      <c r="L2871">
        <v>0</v>
      </c>
      <c r="M2871">
        <v>0</v>
      </c>
      <c r="N2871">
        <v>9020229</v>
      </c>
      <c r="O2871">
        <v>3</v>
      </c>
      <c r="P2871" t="s">
        <v>1193</v>
      </c>
      <c r="Q2871">
        <v>1005</v>
      </c>
      <c r="R2871">
        <v>6</v>
      </c>
      <c r="S2871">
        <v>0</v>
      </c>
      <c r="T2871">
        <v>0</v>
      </c>
      <c r="V2871" t="s">
        <v>1387</v>
      </c>
      <c r="W2871">
        <v>3</v>
      </c>
      <c r="X2871" s="68">
        <v>42354</v>
      </c>
      <c r="Y2871" s="68">
        <v>36525</v>
      </c>
      <c r="Z2871">
        <v>1</v>
      </c>
      <c r="AA2871">
        <v>55</v>
      </c>
      <c r="AB2871" t="s">
        <v>448</v>
      </c>
      <c r="AE2871" t="s">
        <v>389</v>
      </c>
      <c r="AF2871">
        <v>30000</v>
      </c>
    </row>
    <row r="2872" spans="1:32" x14ac:dyDescent="0.25">
      <c r="A2872" t="s">
        <v>1005</v>
      </c>
      <c r="B2872" t="s">
        <v>448</v>
      </c>
      <c r="C2872" s="158" t="str">
        <f t="shared" si="44"/>
        <v>1110244</v>
      </c>
      <c r="D2872">
        <v>111024</v>
      </c>
      <c r="F2872">
        <v>12</v>
      </c>
      <c r="G2872">
        <v>30625</v>
      </c>
      <c r="I2872">
        <v>1020123</v>
      </c>
      <c r="J2872">
        <v>1</v>
      </c>
      <c r="K2872">
        <v>0</v>
      </c>
      <c r="L2872">
        <v>0</v>
      </c>
      <c r="M2872">
        <v>0</v>
      </c>
      <c r="N2872">
        <v>9020229</v>
      </c>
      <c r="O2872">
        <v>4</v>
      </c>
      <c r="P2872" t="s">
        <v>1193</v>
      </c>
      <c r="Q2872">
        <v>1005</v>
      </c>
      <c r="R2872">
        <v>6</v>
      </c>
      <c r="S2872">
        <v>0</v>
      </c>
      <c r="T2872">
        <v>0</v>
      </c>
      <c r="V2872" t="s">
        <v>1387</v>
      </c>
      <c r="W2872">
        <v>3</v>
      </c>
      <c r="X2872" s="68">
        <v>42354</v>
      </c>
      <c r="Y2872" s="68">
        <v>36525</v>
      </c>
      <c r="Z2872">
        <v>1</v>
      </c>
      <c r="AA2872">
        <v>55</v>
      </c>
      <c r="AB2872" t="s">
        <v>448</v>
      </c>
      <c r="AE2872" t="s">
        <v>389</v>
      </c>
      <c r="AF2872">
        <v>30000</v>
      </c>
    </row>
    <row r="2873" spans="1:32" x14ac:dyDescent="0.25">
      <c r="A2873" t="s">
        <v>1005</v>
      </c>
      <c r="B2873" t="s">
        <v>448</v>
      </c>
      <c r="C2873" s="158" t="str">
        <f t="shared" si="44"/>
        <v>1110245</v>
      </c>
      <c r="D2873">
        <v>111024</v>
      </c>
      <c r="F2873">
        <v>12</v>
      </c>
      <c r="G2873">
        <v>38075</v>
      </c>
      <c r="I2873">
        <v>1020124</v>
      </c>
      <c r="J2873">
        <v>1</v>
      </c>
      <c r="K2873">
        <v>0</v>
      </c>
      <c r="L2873">
        <v>0</v>
      </c>
      <c r="M2873">
        <v>0</v>
      </c>
      <c r="N2873">
        <v>9020229</v>
      </c>
      <c r="O2873">
        <v>5</v>
      </c>
      <c r="P2873" t="s">
        <v>1193</v>
      </c>
      <c r="Q2873">
        <v>1005</v>
      </c>
      <c r="R2873">
        <v>6</v>
      </c>
      <c r="S2873">
        <v>0</v>
      </c>
      <c r="T2873">
        <v>0</v>
      </c>
      <c r="V2873" t="s">
        <v>1387</v>
      </c>
      <c r="W2873">
        <v>3</v>
      </c>
      <c r="X2873" s="68">
        <v>42354</v>
      </c>
      <c r="Y2873" s="68">
        <v>36525</v>
      </c>
      <c r="Z2873">
        <v>1</v>
      </c>
      <c r="AA2873">
        <v>55</v>
      </c>
      <c r="AB2873" t="s">
        <v>448</v>
      </c>
      <c r="AE2873" t="s">
        <v>389</v>
      </c>
      <c r="AF2873">
        <v>30000</v>
      </c>
    </row>
    <row r="2874" spans="1:32" x14ac:dyDescent="0.25">
      <c r="A2874" t="s">
        <v>985</v>
      </c>
      <c r="B2874" t="s">
        <v>448</v>
      </c>
      <c r="C2874" s="158" t="str">
        <f t="shared" si="44"/>
        <v>1110251</v>
      </c>
      <c r="D2874">
        <v>111025</v>
      </c>
      <c r="F2874">
        <v>12</v>
      </c>
      <c r="G2874">
        <v>23800</v>
      </c>
      <c r="I2874">
        <v>1020125</v>
      </c>
      <c r="J2874">
        <v>1</v>
      </c>
      <c r="K2874">
        <v>0</v>
      </c>
      <c r="L2874">
        <v>0</v>
      </c>
      <c r="M2874">
        <v>0</v>
      </c>
      <c r="N2874">
        <v>9020229</v>
      </c>
      <c r="O2874">
        <v>1</v>
      </c>
      <c r="P2874" t="s">
        <v>1194</v>
      </c>
      <c r="Q2874">
        <v>1005</v>
      </c>
      <c r="R2874">
        <v>6</v>
      </c>
      <c r="S2874">
        <v>0</v>
      </c>
      <c r="T2874">
        <v>0</v>
      </c>
      <c r="V2874" t="s">
        <v>1387</v>
      </c>
      <c r="W2874">
        <v>3</v>
      </c>
      <c r="X2874" s="68">
        <v>42354</v>
      </c>
      <c r="Y2874" s="68">
        <v>36525</v>
      </c>
      <c r="Z2874">
        <v>1</v>
      </c>
      <c r="AA2874">
        <v>55</v>
      </c>
      <c r="AB2874" t="s">
        <v>448</v>
      </c>
      <c r="AE2874" t="s">
        <v>389</v>
      </c>
      <c r="AF2874">
        <v>30000</v>
      </c>
    </row>
    <row r="2875" spans="1:32" x14ac:dyDescent="0.25">
      <c r="A2875" t="s">
        <v>985</v>
      </c>
      <c r="B2875" t="s">
        <v>448</v>
      </c>
      <c r="C2875" s="158" t="str">
        <f t="shared" si="44"/>
        <v>1110252</v>
      </c>
      <c r="D2875">
        <v>111025</v>
      </c>
      <c r="F2875">
        <v>12</v>
      </c>
      <c r="G2875">
        <v>29600</v>
      </c>
      <c r="I2875">
        <v>1020126</v>
      </c>
      <c r="J2875">
        <v>1</v>
      </c>
      <c r="K2875">
        <v>0</v>
      </c>
      <c r="L2875">
        <v>0</v>
      </c>
      <c r="M2875">
        <v>0</v>
      </c>
      <c r="N2875">
        <v>9020229</v>
      </c>
      <c r="O2875">
        <v>2</v>
      </c>
      <c r="P2875" t="s">
        <v>1194</v>
      </c>
      <c r="Q2875">
        <v>1005</v>
      </c>
      <c r="R2875">
        <v>6</v>
      </c>
      <c r="S2875">
        <v>0</v>
      </c>
      <c r="T2875">
        <v>0</v>
      </c>
      <c r="V2875" t="s">
        <v>1387</v>
      </c>
      <c r="W2875">
        <v>3</v>
      </c>
      <c r="X2875" s="68">
        <v>42354</v>
      </c>
      <c r="Y2875" s="68">
        <v>36525</v>
      </c>
      <c r="Z2875">
        <v>1</v>
      </c>
      <c r="AA2875">
        <v>55</v>
      </c>
      <c r="AB2875" t="s">
        <v>448</v>
      </c>
      <c r="AE2875" t="s">
        <v>389</v>
      </c>
      <c r="AF2875">
        <v>30000</v>
      </c>
    </row>
    <row r="2876" spans="1:32" x14ac:dyDescent="0.25">
      <c r="A2876" t="s">
        <v>985</v>
      </c>
      <c r="B2876" t="s">
        <v>448</v>
      </c>
      <c r="C2876" s="158" t="str">
        <f t="shared" si="44"/>
        <v>1110253</v>
      </c>
      <c r="D2876">
        <v>111025</v>
      </c>
      <c r="F2876">
        <v>12</v>
      </c>
      <c r="G2876">
        <v>36900</v>
      </c>
      <c r="I2876">
        <v>1020127</v>
      </c>
      <c r="J2876">
        <v>1</v>
      </c>
      <c r="K2876">
        <v>0</v>
      </c>
      <c r="L2876">
        <v>0</v>
      </c>
      <c r="M2876">
        <v>0</v>
      </c>
      <c r="N2876">
        <v>9020229</v>
      </c>
      <c r="O2876">
        <v>3</v>
      </c>
      <c r="P2876" t="s">
        <v>1194</v>
      </c>
      <c r="Q2876">
        <v>1005</v>
      </c>
      <c r="R2876">
        <v>6</v>
      </c>
      <c r="S2876">
        <v>0</v>
      </c>
      <c r="T2876">
        <v>0</v>
      </c>
      <c r="V2876" t="s">
        <v>1387</v>
      </c>
      <c r="W2876">
        <v>3</v>
      </c>
      <c r="X2876" s="68">
        <v>42354</v>
      </c>
      <c r="Y2876" s="68">
        <v>36525</v>
      </c>
      <c r="Z2876">
        <v>1</v>
      </c>
      <c r="AA2876">
        <v>55</v>
      </c>
      <c r="AB2876" t="s">
        <v>448</v>
      </c>
      <c r="AE2876" t="s">
        <v>389</v>
      </c>
      <c r="AF2876">
        <v>30000</v>
      </c>
    </row>
    <row r="2877" spans="1:32" x14ac:dyDescent="0.25">
      <c r="A2877" t="s">
        <v>985</v>
      </c>
      <c r="B2877" t="s">
        <v>448</v>
      </c>
      <c r="C2877" s="158" t="str">
        <f t="shared" si="44"/>
        <v>1110254</v>
      </c>
      <c r="D2877">
        <v>111025</v>
      </c>
      <c r="F2877">
        <v>12</v>
      </c>
      <c r="G2877">
        <v>31080</v>
      </c>
      <c r="I2877">
        <v>1020128</v>
      </c>
      <c r="J2877">
        <v>1</v>
      </c>
      <c r="K2877">
        <v>0</v>
      </c>
      <c r="L2877">
        <v>0</v>
      </c>
      <c r="M2877">
        <v>0</v>
      </c>
      <c r="N2877">
        <v>9020229</v>
      </c>
      <c r="O2877">
        <v>4</v>
      </c>
      <c r="P2877" t="s">
        <v>1194</v>
      </c>
      <c r="Q2877">
        <v>1005</v>
      </c>
      <c r="R2877">
        <v>6</v>
      </c>
      <c r="S2877">
        <v>0</v>
      </c>
      <c r="T2877">
        <v>0</v>
      </c>
      <c r="V2877" t="s">
        <v>1387</v>
      </c>
      <c r="W2877">
        <v>3</v>
      </c>
      <c r="X2877" s="68">
        <v>42354</v>
      </c>
      <c r="Y2877" s="68">
        <v>36525</v>
      </c>
      <c r="Z2877">
        <v>1</v>
      </c>
      <c r="AA2877">
        <v>55</v>
      </c>
      <c r="AB2877" t="s">
        <v>448</v>
      </c>
      <c r="AE2877" t="s">
        <v>389</v>
      </c>
      <c r="AF2877">
        <v>30000</v>
      </c>
    </row>
    <row r="2878" spans="1:32" x14ac:dyDescent="0.25">
      <c r="A2878" t="s">
        <v>985</v>
      </c>
      <c r="B2878" t="s">
        <v>448</v>
      </c>
      <c r="C2878" s="158" t="str">
        <f t="shared" si="44"/>
        <v>1110255</v>
      </c>
      <c r="D2878">
        <v>111025</v>
      </c>
      <c r="F2878">
        <v>12</v>
      </c>
      <c r="G2878">
        <v>38745</v>
      </c>
      <c r="I2878">
        <v>1020129</v>
      </c>
      <c r="J2878">
        <v>1</v>
      </c>
      <c r="K2878">
        <v>0</v>
      </c>
      <c r="L2878">
        <v>0</v>
      </c>
      <c r="M2878">
        <v>0</v>
      </c>
      <c r="N2878">
        <v>9020229</v>
      </c>
      <c r="O2878">
        <v>5</v>
      </c>
      <c r="P2878" t="s">
        <v>1194</v>
      </c>
      <c r="Q2878">
        <v>1005</v>
      </c>
      <c r="R2878">
        <v>6</v>
      </c>
      <c r="S2878">
        <v>0</v>
      </c>
      <c r="T2878">
        <v>0</v>
      </c>
      <c r="V2878" t="s">
        <v>1387</v>
      </c>
      <c r="W2878">
        <v>3</v>
      </c>
      <c r="X2878" s="68">
        <v>42354</v>
      </c>
      <c r="Y2878" s="68">
        <v>36525</v>
      </c>
      <c r="Z2878">
        <v>1</v>
      </c>
      <c r="AA2878">
        <v>55</v>
      </c>
      <c r="AB2878" t="s">
        <v>448</v>
      </c>
      <c r="AE2878" t="s">
        <v>389</v>
      </c>
      <c r="AF2878">
        <v>30000</v>
      </c>
    </row>
    <row r="2879" spans="1:32" x14ac:dyDescent="0.25">
      <c r="A2879" t="s">
        <v>987</v>
      </c>
      <c r="B2879" t="s">
        <v>448</v>
      </c>
      <c r="C2879" s="158" t="str">
        <f t="shared" si="44"/>
        <v>1110263</v>
      </c>
      <c r="D2879">
        <v>111026</v>
      </c>
      <c r="F2879">
        <v>12</v>
      </c>
      <c r="G2879">
        <v>40700</v>
      </c>
      <c r="I2879">
        <v>1020132</v>
      </c>
      <c r="J2879">
        <v>1</v>
      </c>
      <c r="K2879">
        <v>0</v>
      </c>
      <c r="L2879">
        <v>0</v>
      </c>
      <c r="M2879">
        <v>0</v>
      </c>
      <c r="N2879">
        <v>9020229</v>
      </c>
      <c r="O2879">
        <v>3</v>
      </c>
      <c r="P2879" t="s">
        <v>1067</v>
      </c>
      <c r="Q2879">
        <v>1005</v>
      </c>
      <c r="R2879">
        <v>6</v>
      </c>
      <c r="S2879">
        <v>0</v>
      </c>
      <c r="T2879">
        <v>0</v>
      </c>
      <c r="V2879" t="s">
        <v>1387</v>
      </c>
      <c r="W2879">
        <v>3</v>
      </c>
      <c r="X2879" s="68">
        <v>42354</v>
      </c>
      <c r="Y2879" s="68">
        <v>36525</v>
      </c>
      <c r="Z2879">
        <v>1</v>
      </c>
      <c r="AA2879">
        <v>55</v>
      </c>
      <c r="AB2879" t="s">
        <v>448</v>
      </c>
      <c r="AE2879" t="s">
        <v>389</v>
      </c>
      <c r="AF2879">
        <v>30000</v>
      </c>
    </row>
    <row r="2880" spans="1:32" x14ac:dyDescent="0.25">
      <c r="A2880" t="s">
        <v>987</v>
      </c>
      <c r="B2880" t="s">
        <v>448</v>
      </c>
      <c r="C2880" s="158" t="str">
        <f t="shared" si="44"/>
        <v>1110264</v>
      </c>
      <c r="D2880">
        <v>111026</v>
      </c>
      <c r="F2880">
        <v>12</v>
      </c>
      <c r="G2880">
        <v>34125</v>
      </c>
      <c r="I2880">
        <v>1020133</v>
      </c>
      <c r="J2880">
        <v>1</v>
      </c>
      <c r="K2880">
        <v>0</v>
      </c>
      <c r="L2880">
        <v>0</v>
      </c>
      <c r="M2880">
        <v>0</v>
      </c>
      <c r="N2880">
        <v>9020229</v>
      </c>
      <c r="O2880">
        <v>4</v>
      </c>
      <c r="P2880" t="s">
        <v>1067</v>
      </c>
      <c r="Q2880">
        <v>1005</v>
      </c>
      <c r="R2880">
        <v>6</v>
      </c>
      <c r="S2880">
        <v>0</v>
      </c>
      <c r="T2880">
        <v>0</v>
      </c>
      <c r="V2880" t="s">
        <v>1387</v>
      </c>
      <c r="W2880">
        <v>3</v>
      </c>
      <c r="X2880" s="68">
        <v>42354</v>
      </c>
      <c r="Y2880" s="68">
        <v>36525</v>
      </c>
      <c r="Z2880">
        <v>1</v>
      </c>
      <c r="AA2880">
        <v>55</v>
      </c>
      <c r="AB2880" t="s">
        <v>448</v>
      </c>
      <c r="AE2880" t="s">
        <v>389</v>
      </c>
      <c r="AF2880">
        <v>30000</v>
      </c>
    </row>
    <row r="2881" spans="1:32" x14ac:dyDescent="0.25">
      <c r="A2881" t="s">
        <v>1195</v>
      </c>
      <c r="B2881" t="s">
        <v>747</v>
      </c>
      <c r="C2881" s="158" t="str">
        <f t="shared" si="44"/>
        <v>1163051</v>
      </c>
      <c r="D2881">
        <v>116305</v>
      </c>
      <c r="F2881">
        <v>12</v>
      </c>
      <c r="H2881" t="s">
        <v>397</v>
      </c>
      <c r="I2881">
        <v>1030648</v>
      </c>
      <c r="J2881">
        <v>0</v>
      </c>
      <c r="K2881">
        <v>0</v>
      </c>
      <c r="L2881">
        <v>1</v>
      </c>
      <c r="M2881">
        <v>0</v>
      </c>
      <c r="N2881">
        <v>9090042</v>
      </c>
      <c r="O2881">
        <v>1</v>
      </c>
      <c r="P2881" t="s">
        <v>1196</v>
      </c>
      <c r="Q2881">
        <v>1005</v>
      </c>
      <c r="R2881">
        <v>6</v>
      </c>
      <c r="S2881">
        <v>0</v>
      </c>
      <c r="T2881">
        <v>0</v>
      </c>
      <c r="V2881" t="s">
        <v>1387</v>
      </c>
      <c r="W2881">
        <v>3</v>
      </c>
      <c r="X2881" s="68">
        <v>42444</v>
      </c>
      <c r="Y2881" s="68">
        <v>36525</v>
      </c>
      <c r="Z2881">
        <v>0</v>
      </c>
      <c r="AA2881">
        <v>145</v>
      </c>
      <c r="AB2881" t="s">
        <v>747</v>
      </c>
      <c r="AE2881" t="s">
        <v>437</v>
      </c>
      <c r="AF2881">
        <v>30001</v>
      </c>
    </row>
    <row r="2882" spans="1:32" x14ac:dyDescent="0.25">
      <c r="A2882" t="s">
        <v>1195</v>
      </c>
      <c r="B2882" t="s">
        <v>747</v>
      </c>
      <c r="C2882" s="158" t="str">
        <f t="shared" si="44"/>
        <v>1163052</v>
      </c>
      <c r="D2882">
        <v>116305</v>
      </c>
      <c r="F2882">
        <v>12</v>
      </c>
      <c r="H2882" t="s">
        <v>397</v>
      </c>
      <c r="I2882">
        <v>1030649</v>
      </c>
      <c r="J2882">
        <v>0</v>
      </c>
      <c r="K2882">
        <v>0</v>
      </c>
      <c r="L2882">
        <v>1</v>
      </c>
      <c r="M2882">
        <v>0</v>
      </c>
      <c r="N2882">
        <v>9090042</v>
      </c>
      <c r="O2882">
        <v>2</v>
      </c>
      <c r="P2882" t="s">
        <v>1196</v>
      </c>
      <c r="Q2882">
        <v>1005</v>
      </c>
      <c r="R2882">
        <v>6</v>
      </c>
      <c r="S2882">
        <v>0</v>
      </c>
      <c r="T2882">
        <v>0</v>
      </c>
      <c r="V2882" t="s">
        <v>1387</v>
      </c>
      <c r="W2882">
        <v>3</v>
      </c>
      <c r="X2882" s="68">
        <v>42444</v>
      </c>
      <c r="Y2882" s="68">
        <v>36525</v>
      </c>
      <c r="Z2882">
        <v>0</v>
      </c>
      <c r="AA2882">
        <v>145</v>
      </c>
      <c r="AB2882" t="s">
        <v>747</v>
      </c>
      <c r="AE2882" t="s">
        <v>437</v>
      </c>
      <c r="AF2882">
        <v>30001</v>
      </c>
    </row>
    <row r="2883" spans="1:32" x14ac:dyDescent="0.25">
      <c r="A2883" t="s">
        <v>1195</v>
      </c>
      <c r="B2883" t="s">
        <v>747</v>
      </c>
      <c r="C2883" s="158" t="str">
        <f t="shared" ref="C2883:C2946" si="45">D2883&amp;O2883</f>
        <v>1163053</v>
      </c>
      <c r="D2883">
        <v>116305</v>
      </c>
      <c r="F2883">
        <v>12</v>
      </c>
      <c r="H2883" t="s">
        <v>397</v>
      </c>
      <c r="I2883">
        <v>1030650</v>
      </c>
      <c r="J2883">
        <v>0</v>
      </c>
      <c r="K2883">
        <v>0</v>
      </c>
      <c r="L2883">
        <v>1</v>
      </c>
      <c r="M2883">
        <v>0</v>
      </c>
      <c r="N2883">
        <v>9090042</v>
      </c>
      <c r="O2883">
        <v>3</v>
      </c>
      <c r="P2883" t="s">
        <v>1196</v>
      </c>
      <c r="Q2883">
        <v>1005</v>
      </c>
      <c r="R2883">
        <v>6</v>
      </c>
      <c r="S2883">
        <v>0</v>
      </c>
      <c r="T2883">
        <v>0</v>
      </c>
      <c r="V2883" t="s">
        <v>1387</v>
      </c>
      <c r="W2883">
        <v>3</v>
      </c>
      <c r="X2883" s="68">
        <v>42444</v>
      </c>
      <c r="Y2883" s="68">
        <v>36525</v>
      </c>
      <c r="Z2883">
        <v>0</v>
      </c>
      <c r="AA2883">
        <v>145</v>
      </c>
      <c r="AB2883" t="s">
        <v>747</v>
      </c>
      <c r="AE2883" t="s">
        <v>437</v>
      </c>
      <c r="AF2883">
        <v>30001</v>
      </c>
    </row>
    <row r="2884" spans="1:32" x14ac:dyDescent="0.25">
      <c r="A2884" t="s">
        <v>1195</v>
      </c>
      <c r="B2884" t="s">
        <v>747</v>
      </c>
      <c r="C2884" s="158" t="str">
        <f t="shared" si="45"/>
        <v>1163054</v>
      </c>
      <c r="D2884">
        <v>116305</v>
      </c>
      <c r="F2884">
        <v>12</v>
      </c>
      <c r="H2884" t="s">
        <v>397</v>
      </c>
      <c r="I2884">
        <v>1030651</v>
      </c>
      <c r="J2884">
        <v>0</v>
      </c>
      <c r="K2884">
        <v>0</v>
      </c>
      <c r="L2884">
        <v>1</v>
      </c>
      <c r="M2884">
        <v>0</v>
      </c>
      <c r="N2884">
        <v>9090042</v>
      </c>
      <c r="O2884">
        <v>4</v>
      </c>
      <c r="P2884" t="s">
        <v>1196</v>
      </c>
      <c r="Q2884">
        <v>1005</v>
      </c>
      <c r="R2884">
        <v>6</v>
      </c>
      <c r="S2884">
        <v>0</v>
      </c>
      <c r="T2884">
        <v>0</v>
      </c>
      <c r="V2884" t="s">
        <v>1387</v>
      </c>
      <c r="W2884">
        <v>3</v>
      </c>
      <c r="X2884" s="68">
        <v>42444</v>
      </c>
      <c r="Y2884" s="68">
        <v>36525</v>
      </c>
      <c r="Z2884">
        <v>0</v>
      </c>
      <c r="AA2884">
        <v>145</v>
      </c>
      <c r="AB2884" t="s">
        <v>747</v>
      </c>
      <c r="AE2884" t="s">
        <v>437</v>
      </c>
      <c r="AF2884">
        <v>30001</v>
      </c>
    </row>
    <row r="2885" spans="1:32" x14ac:dyDescent="0.25">
      <c r="A2885" t="s">
        <v>1195</v>
      </c>
      <c r="B2885" t="s">
        <v>747</v>
      </c>
      <c r="C2885" s="158" t="str">
        <f t="shared" si="45"/>
        <v>1163055</v>
      </c>
      <c r="D2885">
        <v>116305</v>
      </c>
      <c r="F2885">
        <v>12</v>
      </c>
      <c r="H2885" t="s">
        <v>397</v>
      </c>
      <c r="I2885">
        <v>1030652</v>
      </c>
      <c r="J2885">
        <v>0</v>
      </c>
      <c r="K2885">
        <v>0</v>
      </c>
      <c r="L2885">
        <v>1</v>
      </c>
      <c r="M2885">
        <v>0</v>
      </c>
      <c r="N2885">
        <v>9090042</v>
      </c>
      <c r="O2885">
        <v>5</v>
      </c>
      <c r="P2885" t="s">
        <v>1196</v>
      </c>
      <c r="Q2885">
        <v>1005</v>
      </c>
      <c r="R2885">
        <v>6</v>
      </c>
      <c r="S2885">
        <v>0</v>
      </c>
      <c r="T2885">
        <v>0</v>
      </c>
      <c r="V2885" t="s">
        <v>1387</v>
      </c>
      <c r="W2885">
        <v>3</v>
      </c>
      <c r="X2885" s="68">
        <v>42444</v>
      </c>
      <c r="Y2885" s="68">
        <v>36525</v>
      </c>
      <c r="Z2885">
        <v>0</v>
      </c>
      <c r="AA2885">
        <v>145</v>
      </c>
      <c r="AB2885" t="s">
        <v>747</v>
      </c>
      <c r="AE2885" t="s">
        <v>437</v>
      </c>
      <c r="AF2885">
        <v>30001</v>
      </c>
    </row>
    <row r="2886" spans="1:32" x14ac:dyDescent="0.25">
      <c r="A2886" t="s">
        <v>1197</v>
      </c>
      <c r="B2886" t="s">
        <v>747</v>
      </c>
      <c r="C2886" s="158" t="str">
        <f t="shared" si="45"/>
        <v>1163061</v>
      </c>
      <c r="D2886">
        <v>116306</v>
      </c>
      <c r="F2886">
        <v>12</v>
      </c>
      <c r="I2886">
        <v>1030656</v>
      </c>
      <c r="J2886">
        <v>0</v>
      </c>
      <c r="K2886">
        <v>0</v>
      </c>
      <c r="L2886">
        <v>1</v>
      </c>
      <c r="M2886">
        <v>0</v>
      </c>
      <c r="N2886">
        <v>9090042</v>
      </c>
      <c r="O2886">
        <v>1</v>
      </c>
      <c r="P2886" t="s">
        <v>1198</v>
      </c>
      <c r="Q2886">
        <v>1005</v>
      </c>
      <c r="R2886">
        <v>6</v>
      </c>
      <c r="S2886">
        <v>0</v>
      </c>
      <c r="T2886">
        <v>0</v>
      </c>
      <c r="V2886" t="s">
        <v>1387</v>
      </c>
      <c r="W2886">
        <v>3</v>
      </c>
      <c r="X2886" s="68">
        <v>36525</v>
      </c>
      <c r="Y2886" s="68">
        <v>36525</v>
      </c>
      <c r="Z2886">
        <v>0</v>
      </c>
      <c r="AA2886">
        <v>145</v>
      </c>
      <c r="AB2886" t="s">
        <v>747</v>
      </c>
      <c r="AE2886" t="s">
        <v>437</v>
      </c>
      <c r="AF2886">
        <v>30001</v>
      </c>
    </row>
    <row r="2887" spans="1:32" x14ac:dyDescent="0.25">
      <c r="A2887" t="s">
        <v>1197</v>
      </c>
      <c r="B2887" t="s">
        <v>747</v>
      </c>
      <c r="C2887" s="158" t="str">
        <f t="shared" si="45"/>
        <v>1163062</v>
      </c>
      <c r="D2887">
        <v>116306</v>
      </c>
      <c r="F2887">
        <v>12</v>
      </c>
      <c r="I2887">
        <v>1030657</v>
      </c>
      <c r="J2887">
        <v>0</v>
      </c>
      <c r="K2887">
        <v>0</v>
      </c>
      <c r="L2887">
        <v>1</v>
      </c>
      <c r="M2887">
        <v>0</v>
      </c>
      <c r="N2887">
        <v>9090042</v>
      </c>
      <c r="O2887">
        <v>2</v>
      </c>
      <c r="P2887" t="s">
        <v>1198</v>
      </c>
      <c r="Q2887">
        <v>1005</v>
      </c>
      <c r="R2887">
        <v>6</v>
      </c>
      <c r="S2887">
        <v>0</v>
      </c>
      <c r="T2887">
        <v>0</v>
      </c>
      <c r="V2887" t="s">
        <v>1387</v>
      </c>
      <c r="W2887">
        <v>3</v>
      </c>
      <c r="X2887" s="68">
        <v>36525</v>
      </c>
      <c r="Y2887" s="68">
        <v>36525</v>
      </c>
      <c r="Z2887">
        <v>0</v>
      </c>
      <c r="AA2887">
        <v>145</v>
      </c>
      <c r="AB2887" t="s">
        <v>747</v>
      </c>
      <c r="AE2887" t="s">
        <v>437</v>
      </c>
      <c r="AF2887">
        <v>30001</v>
      </c>
    </row>
    <row r="2888" spans="1:32" x14ac:dyDescent="0.25">
      <c r="A2888" t="s">
        <v>1197</v>
      </c>
      <c r="B2888" t="s">
        <v>747</v>
      </c>
      <c r="C2888" s="158" t="str">
        <f t="shared" si="45"/>
        <v>1163063</v>
      </c>
      <c r="D2888">
        <v>116306</v>
      </c>
      <c r="F2888">
        <v>12</v>
      </c>
      <c r="I2888">
        <v>1030658</v>
      </c>
      <c r="J2888">
        <v>0</v>
      </c>
      <c r="K2888">
        <v>0</v>
      </c>
      <c r="L2888">
        <v>1</v>
      </c>
      <c r="M2888">
        <v>0</v>
      </c>
      <c r="N2888">
        <v>9090042</v>
      </c>
      <c r="O2888">
        <v>3</v>
      </c>
      <c r="P2888" t="s">
        <v>1198</v>
      </c>
      <c r="Q2888">
        <v>1005</v>
      </c>
      <c r="R2888">
        <v>6</v>
      </c>
      <c r="S2888">
        <v>0</v>
      </c>
      <c r="T2888">
        <v>0</v>
      </c>
      <c r="V2888" t="s">
        <v>1387</v>
      </c>
      <c r="W2888">
        <v>3</v>
      </c>
      <c r="X2888" s="68">
        <v>36525</v>
      </c>
      <c r="Y2888" s="68">
        <v>36525</v>
      </c>
      <c r="Z2888">
        <v>0</v>
      </c>
      <c r="AA2888">
        <v>145</v>
      </c>
      <c r="AB2888" t="s">
        <v>747</v>
      </c>
      <c r="AE2888" t="s">
        <v>437</v>
      </c>
      <c r="AF2888">
        <v>30001</v>
      </c>
    </row>
    <row r="2889" spans="1:32" x14ac:dyDescent="0.25">
      <c r="A2889" t="s">
        <v>1197</v>
      </c>
      <c r="B2889" t="s">
        <v>747</v>
      </c>
      <c r="C2889" s="158" t="str">
        <f t="shared" si="45"/>
        <v>1163064</v>
      </c>
      <c r="D2889">
        <v>116306</v>
      </c>
      <c r="F2889">
        <v>12</v>
      </c>
      <c r="I2889">
        <v>1030659</v>
      </c>
      <c r="J2889">
        <v>0</v>
      </c>
      <c r="K2889">
        <v>0</v>
      </c>
      <c r="L2889">
        <v>1</v>
      </c>
      <c r="M2889">
        <v>0</v>
      </c>
      <c r="N2889">
        <v>9090042</v>
      </c>
      <c r="O2889">
        <v>4</v>
      </c>
      <c r="P2889" t="s">
        <v>1198</v>
      </c>
      <c r="Q2889">
        <v>1005</v>
      </c>
      <c r="R2889">
        <v>6</v>
      </c>
      <c r="S2889">
        <v>0</v>
      </c>
      <c r="T2889">
        <v>0</v>
      </c>
      <c r="V2889" t="s">
        <v>1387</v>
      </c>
      <c r="W2889">
        <v>3</v>
      </c>
      <c r="X2889" s="68">
        <v>36525</v>
      </c>
      <c r="Y2889" s="68">
        <v>36525</v>
      </c>
      <c r="Z2889">
        <v>0</v>
      </c>
      <c r="AA2889">
        <v>145</v>
      </c>
      <c r="AB2889" t="s">
        <v>747</v>
      </c>
      <c r="AE2889" t="s">
        <v>437</v>
      </c>
      <c r="AF2889">
        <v>30001</v>
      </c>
    </row>
    <row r="2890" spans="1:32" x14ac:dyDescent="0.25">
      <c r="A2890" t="s">
        <v>1197</v>
      </c>
      <c r="B2890" t="s">
        <v>747</v>
      </c>
      <c r="C2890" s="158" t="str">
        <f t="shared" si="45"/>
        <v>1163065</v>
      </c>
      <c r="D2890">
        <v>116306</v>
      </c>
      <c r="F2890">
        <v>12</v>
      </c>
      <c r="I2890">
        <v>1030660</v>
      </c>
      <c r="J2890">
        <v>0</v>
      </c>
      <c r="K2890">
        <v>0</v>
      </c>
      <c r="L2890">
        <v>1</v>
      </c>
      <c r="M2890">
        <v>0</v>
      </c>
      <c r="N2890">
        <v>9090042</v>
      </c>
      <c r="O2890">
        <v>5</v>
      </c>
      <c r="P2890" t="s">
        <v>1198</v>
      </c>
      <c r="Q2890">
        <v>1005</v>
      </c>
      <c r="R2890">
        <v>6</v>
      </c>
      <c r="S2890">
        <v>0</v>
      </c>
      <c r="T2890">
        <v>0</v>
      </c>
      <c r="V2890" t="s">
        <v>1387</v>
      </c>
      <c r="W2890">
        <v>3</v>
      </c>
      <c r="X2890" s="68">
        <v>36525</v>
      </c>
      <c r="Y2890" s="68">
        <v>36525</v>
      </c>
      <c r="Z2890">
        <v>0</v>
      </c>
      <c r="AA2890">
        <v>145</v>
      </c>
      <c r="AB2890" t="s">
        <v>747</v>
      </c>
      <c r="AE2890" t="s">
        <v>437</v>
      </c>
      <c r="AF2890">
        <v>30001</v>
      </c>
    </row>
    <row r="2891" spans="1:32" x14ac:dyDescent="0.25">
      <c r="A2891" t="s">
        <v>1199</v>
      </c>
      <c r="B2891" t="s">
        <v>747</v>
      </c>
      <c r="C2891" s="158" t="str">
        <f t="shared" si="45"/>
        <v>1163071</v>
      </c>
      <c r="D2891">
        <v>116307</v>
      </c>
      <c r="F2891">
        <v>12</v>
      </c>
      <c r="I2891">
        <v>1030664</v>
      </c>
      <c r="J2891">
        <v>0</v>
      </c>
      <c r="K2891">
        <v>0</v>
      </c>
      <c r="L2891">
        <v>1</v>
      </c>
      <c r="M2891">
        <v>0</v>
      </c>
      <c r="N2891">
        <v>9090042</v>
      </c>
      <c r="O2891">
        <v>1</v>
      </c>
      <c r="P2891" t="s">
        <v>1200</v>
      </c>
      <c r="Q2891">
        <v>1005</v>
      </c>
      <c r="R2891">
        <v>6</v>
      </c>
      <c r="S2891">
        <v>0</v>
      </c>
      <c r="T2891">
        <v>0</v>
      </c>
      <c r="V2891" t="s">
        <v>1387</v>
      </c>
      <c r="W2891">
        <v>3</v>
      </c>
      <c r="X2891" s="68">
        <v>36525</v>
      </c>
      <c r="Y2891" s="68">
        <v>36525</v>
      </c>
      <c r="Z2891">
        <v>0</v>
      </c>
      <c r="AA2891">
        <v>145</v>
      </c>
      <c r="AB2891" t="s">
        <v>747</v>
      </c>
      <c r="AE2891" t="s">
        <v>437</v>
      </c>
      <c r="AF2891">
        <v>30001</v>
      </c>
    </row>
    <row r="2892" spans="1:32" x14ac:dyDescent="0.25">
      <c r="A2892" t="s">
        <v>1199</v>
      </c>
      <c r="B2892" t="s">
        <v>747</v>
      </c>
      <c r="C2892" s="158" t="str">
        <f t="shared" si="45"/>
        <v>1163072</v>
      </c>
      <c r="D2892">
        <v>116307</v>
      </c>
      <c r="F2892">
        <v>12</v>
      </c>
      <c r="I2892">
        <v>1030665</v>
      </c>
      <c r="J2892">
        <v>0</v>
      </c>
      <c r="K2892">
        <v>0</v>
      </c>
      <c r="L2892">
        <v>1</v>
      </c>
      <c r="M2892">
        <v>0</v>
      </c>
      <c r="N2892">
        <v>9090042</v>
      </c>
      <c r="O2892">
        <v>2</v>
      </c>
      <c r="P2892" t="s">
        <v>1200</v>
      </c>
      <c r="Q2892">
        <v>1005</v>
      </c>
      <c r="R2892">
        <v>6</v>
      </c>
      <c r="S2892">
        <v>0</v>
      </c>
      <c r="T2892">
        <v>0</v>
      </c>
      <c r="V2892" t="s">
        <v>1387</v>
      </c>
      <c r="W2892">
        <v>3</v>
      </c>
      <c r="X2892" s="68">
        <v>36525</v>
      </c>
      <c r="Y2892" s="68">
        <v>36525</v>
      </c>
      <c r="Z2892">
        <v>0</v>
      </c>
      <c r="AA2892">
        <v>145</v>
      </c>
      <c r="AB2892" t="s">
        <v>747</v>
      </c>
      <c r="AE2892" t="s">
        <v>437</v>
      </c>
      <c r="AF2892">
        <v>30001</v>
      </c>
    </row>
    <row r="2893" spans="1:32" x14ac:dyDescent="0.25">
      <c r="A2893" t="s">
        <v>1199</v>
      </c>
      <c r="B2893" t="s">
        <v>747</v>
      </c>
      <c r="C2893" s="158" t="str">
        <f t="shared" si="45"/>
        <v>1163073</v>
      </c>
      <c r="D2893">
        <v>116307</v>
      </c>
      <c r="F2893">
        <v>12</v>
      </c>
      <c r="I2893">
        <v>1030666</v>
      </c>
      <c r="J2893">
        <v>0</v>
      </c>
      <c r="K2893">
        <v>0</v>
      </c>
      <c r="L2893">
        <v>1</v>
      </c>
      <c r="M2893">
        <v>0</v>
      </c>
      <c r="N2893">
        <v>9090042</v>
      </c>
      <c r="O2893">
        <v>3</v>
      </c>
      <c r="P2893" t="s">
        <v>1200</v>
      </c>
      <c r="Q2893">
        <v>1005</v>
      </c>
      <c r="R2893">
        <v>6</v>
      </c>
      <c r="S2893">
        <v>0</v>
      </c>
      <c r="T2893">
        <v>0</v>
      </c>
      <c r="V2893" t="s">
        <v>1387</v>
      </c>
      <c r="W2893">
        <v>3</v>
      </c>
      <c r="X2893" s="68">
        <v>36525</v>
      </c>
      <c r="Y2893" s="68">
        <v>36525</v>
      </c>
      <c r="Z2893">
        <v>0</v>
      </c>
      <c r="AA2893">
        <v>145</v>
      </c>
      <c r="AB2893" t="s">
        <v>747</v>
      </c>
      <c r="AE2893" t="s">
        <v>437</v>
      </c>
      <c r="AF2893">
        <v>30001</v>
      </c>
    </row>
    <row r="2894" spans="1:32" x14ac:dyDescent="0.25">
      <c r="A2894" t="s">
        <v>1199</v>
      </c>
      <c r="B2894" t="s">
        <v>747</v>
      </c>
      <c r="C2894" s="158" t="str">
        <f t="shared" si="45"/>
        <v>1163074</v>
      </c>
      <c r="D2894">
        <v>116307</v>
      </c>
      <c r="F2894">
        <v>12</v>
      </c>
      <c r="I2894">
        <v>1030667</v>
      </c>
      <c r="J2894">
        <v>0</v>
      </c>
      <c r="K2894">
        <v>0</v>
      </c>
      <c r="L2894">
        <v>1</v>
      </c>
      <c r="M2894">
        <v>0</v>
      </c>
      <c r="N2894">
        <v>9090042</v>
      </c>
      <c r="O2894">
        <v>4</v>
      </c>
      <c r="P2894" t="s">
        <v>1200</v>
      </c>
      <c r="Q2894">
        <v>1005</v>
      </c>
      <c r="R2894">
        <v>6</v>
      </c>
      <c r="S2894">
        <v>0</v>
      </c>
      <c r="T2894">
        <v>0</v>
      </c>
      <c r="V2894" t="s">
        <v>1387</v>
      </c>
      <c r="W2894">
        <v>3</v>
      </c>
      <c r="X2894" s="68">
        <v>36525</v>
      </c>
      <c r="Y2894" s="68">
        <v>36525</v>
      </c>
      <c r="Z2894">
        <v>0</v>
      </c>
      <c r="AA2894">
        <v>145</v>
      </c>
      <c r="AB2894" t="s">
        <v>747</v>
      </c>
      <c r="AE2894" t="s">
        <v>437</v>
      </c>
      <c r="AF2894">
        <v>30001</v>
      </c>
    </row>
    <row r="2895" spans="1:32" x14ac:dyDescent="0.25">
      <c r="A2895" t="s">
        <v>1199</v>
      </c>
      <c r="B2895" t="s">
        <v>747</v>
      </c>
      <c r="C2895" s="158" t="str">
        <f t="shared" si="45"/>
        <v>1163075</v>
      </c>
      <c r="D2895">
        <v>116307</v>
      </c>
      <c r="F2895">
        <v>12</v>
      </c>
      <c r="I2895">
        <v>1030668</v>
      </c>
      <c r="J2895">
        <v>0</v>
      </c>
      <c r="K2895">
        <v>0</v>
      </c>
      <c r="L2895">
        <v>1</v>
      </c>
      <c r="M2895">
        <v>0</v>
      </c>
      <c r="N2895">
        <v>9090042</v>
      </c>
      <c r="O2895">
        <v>5</v>
      </c>
      <c r="P2895" t="s">
        <v>1200</v>
      </c>
      <c r="Q2895">
        <v>1005</v>
      </c>
      <c r="R2895">
        <v>6</v>
      </c>
      <c r="S2895">
        <v>0</v>
      </c>
      <c r="T2895">
        <v>0</v>
      </c>
      <c r="V2895" t="s">
        <v>1387</v>
      </c>
      <c r="W2895">
        <v>3</v>
      </c>
      <c r="X2895" s="68">
        <v>36525</v>
      </c>
      <c r="Y2895" s="68">
        <v>36525</v>
      </c>
      <c r="Z2895">
        <v>0</v>
      </c>
      <c r="AA2895">
        <v>145</v>
      </c>
      <c r="AB2895" t="s">
        <v>747</v>
      </c>
      <c r="AE2895" t="s">
        <v>437</v>
      </c>
      <c r="AF2895">
        <v>30001</v>
      </c>
    </row>
    <row r="2896" spans="1:32" x14ac:dyDescent="0.25">
      <c r="A2896" t="s">
        <v>1201</v>
      </c>
      <c r="B2896" t="s">
        <v>747</v>
      </c>
      <c r="C2896" s="158" t="str">
        <f t="shared" si="45"/>
        <v>1163081</v>
      </c>
      <c r="D2896">
        <v>116308</v>
      </c>
      <c r="F2896">
        <v>12</v>
      </c>
      <c r="I2896">
        <v>1030672</v>
      </c>
      <c r="J2896">
        <v>0</v>
      </c>
      <c r="K2896">
        <v>0</v>
      </c>
      <c r="L2896">
        <v>1</v>
      </c>
      <c r="M2896">
        <v>0</v>
      </c>
      <c r="N2896">
        <v>9090042</v>
      </c>
      <c r="O2896">
        <v>1</v>
      </c>
      <c r="P2896" t="s">
        <v>1202</v>
      </c>
      <c r="Q2896">
        <v>1005</v>
      </c>
      <c r="R2896">
        <v>6</v>
      </c>
      <c r="S2896">
        <v>0</v>
      </c>
      <c r="T2896">
        <v>0</v>
      </c>
      <c r="V2896" t="s">
        <v>1387</v>
      </c>
      <c r="W2896">
        <v>3</v>
      </c>
      <c r="X2896" s="68">
        <v>36525</v>
      </c>
      <c r="Y2896" s="68">
        <v>36525</v>
      </c>
      <c r="Z2896">
        <v>0</v>
      </c>
      <c r="AA2896">
        <v>145</v>
      </c>
      <c r="AB2896" t="s">
        <v>747</v>
      </c>
      <c r="AE2896" t="s">
        <v>437</v>
      </c>
      <c r="AF2896">
        <v>30001</v>
      </c>
    </row>
    <row r="2897" spans="1:32" x14ac:dyDescent="0.25">
      <c r="A2897" t="s">
        <v>1201</v>
      </c>
      <c r="B2897" t="s">
        <v>747</v>
      </c>
      <c r="C2897" s="158" t="str">
        <f t="shared" si="45"/>
        <v>1163082</v>
      </c>
      <c r="D2897">
        <v>116308</v>
      </c>
      <c r="F2897">
        <v>12</v>
      </c>
      <c r="I2897">
        <v>1030673</v>
      </c>
      <c r="J2897">
        <v>0</v>
      </c>
      <c r="K2897">
        <v>0</v>
      </c>
      <c r="L2897">
        <v>1</v>
      </c>
      <c r="M2897">
        <v>0</v>
      </c>
      <c r="N2897">
        <v>9090042</v>
      </c>
      <c r="O2897">
        <v>2</v>
      </c>
      <c r="P2897" t="s">
        <v>1202</v>
      </c>
      <c r="Q2897">
        <v>1005</v>
      </c>
      <c r="R2897">
        <v>6</v>
      </c>
      <c r="S2897">
        <v>0</v>
      </c>
      <c r="T2897">
        <v>0</v>
      </c>
      <c r="V2897" t="s">
        <v>1387</v>
      </c>
      <c r="W2897">
        <v>3</v>
      </c>
      <c r="X2897" s="68">
        <v>36525</v>
      </c>
      <c r="Y2897" s="68">
        <v>36525</v>
      </c>
      <c r="Z2897">
        <v>0</v>
      </c>
      <c r="AA2897">
        <v>145</v>
      </c>
      <c r="AB2897" t="s">
        <v>747</v>
      </c>
      <c r="AE2897" t="s">
        <v>437</v>
      </c>
      <c r="AF2897">
        <v>30001</v>
      </c>
    </row>
    <row r="2898" spans="1:32" x14ac:dyDescent="0.25">
      <c r="A2898" t="s">
        <v>1201</v>
      </c>
      <c r="B2898" t="s">
        <v>747</v>
      </c>
      <c r="C2898" s="158" t="str">
        <f t="shared" si="45"/>
        <v>1163083</v>
      </c>
      <c r="D2898">
        <v>116308</v>
      </c>
      <c r="F2898">
        <v>12</v>
      </c>
      <c r="I2898">
        <v>1030674</v>
      </c>
      <c r="J2898">
        <v>0</v>
      </c>
      <c r="K2898">
        <v>0</v>
      </c>
      <c r="L2898">
        <v>1</v>
      </c>
      <c r="M2898">
        <v>0</v>
      </c>
      <c r="N2898">
        <v>9090042</v>
      </c>
      <c r="O2898">
        <v>3</v>
      </c>
      <c r="P2898" t="s">
        <v>1202</v>
      </c>
      <c r="Q2898">
        <v>1005</v>
      </c>
      <c r="R2898">
        <v>6</v>
      </c>
      <c r="S2898">
        <v>0</v>
      </c>
      <c r="T2898">
        <v>0</v>
      </c>
      <c r="V2898" t="s">
        <v>1387</v>
      </c>
      <c r="W2898">
        <v>3</v>
      </c>
      <c r="X2898" s="68">
        <v>36525</v>
      </c>
      <c r="Y2898" s="68">
        <v>36525</v>
      </c>
      <c r="Z2898">
        <v>0</v>
      </c>
      <c r="AA2898">
        <v>145</v>
      </c>
      <c r="AB2898" t="s">
        <v>747</v>
      </c>
      <c r="AE2898" t="s">
        <v>437</v>
      </c>
      <c r="AF2898">
        <v>30001</v>
      </c>
    </row>
    <row r="2899" spans="1:32" x14ac:dyDescent="0.25">
      <c r="A2899" t="s">
        <v>1201</v>
      </c>
      <c r="B2899" t="s">
        <v>747</v>
      </c>
      <c r="C2899" s="158" t="str">
        <f t="shared" si="45"/>
        <v>1163084</v>
      </c>
      <c r="D2899">
        <v>116308</v>
      </c>
      <c r="F2899">
        <v>12</v>
      </c>
      <c r="I2899">
        <v>1030675</v>
      </c>
      <c r="J2899">
        <v>0</v>
      </c>
      <c r="K2899">
        <v>0</v>
      </c>
      <c r="L2899">
        <v>1</v>
      </c>
      <c r="M2899">
        <v>0</v>
      </c>
      <c r="N2899">
        <v>9090042</v>
      </c>
      <c r="O2899">
        <v>4</v>
      </c>
      <c r="P2899" t="s">
        <v>1202</v>
      </c>
      <c r="Q2899">
        <v>1005</v>
      </c>
      <c r="R2899">
        <v>6</v>
      </c>
      <c r="S2899">
        <v>0</v>
      </c>
      <c r="T2899">
        <v>0</v>
      </c>
      <c r="V2899" t="s">
        <v>1387</v>
      </c>
      <c r="W2899">
        <v>3</v>
      </c>
      <c r="X2899" s="68">
        <v>36525</v>
      </c>
      <c r="Y2899" s="68">
        <v>36525</v>
      </c>
      <c r="Z2899">
        <v>0</v>
      </c>
      <c r="AA2899">
        <v>145</v>
      </c>
      <c r="AB2899" t="s">
        <v>747</v>
      </c>
      <c r="AE2899" t="s">
        <v>437</v>
      </c>
      <c r="AF2899">
        <v>30001</v>
      </c>
    </row>
    <row r="2900" spans="1:32" x14ac:dyDescent="0.25">
      <c r="A2900" t="s">
        <v>1201</v>
      </c>
      <c r="B2900" t="s">
        <v>747</v>
      </c>
      <c r="C2900" s="158" t="str">
        <f t="shared" si="45"/>
        <v>1163085</v>
      </c>
      <c r="D2900">
        <v>116308</v>
      </c>
      <c r="F2900">
        <v>12</v>
      </c>
      <c r="I2900">
        <v>1030676</v>
      </c>
      <c r="J2900">
        <v>0</v>
      </c>
      <c r="K2900">
        <v>0</v>
      </c>
      <c r="L2900">
        <v>1</v>
      </c>
      <c r="M2900">
        <v>0</v>
      </c>
      <c r="N2900">
        <v>9090042</v>
      </c>
      <c r="O2900">
        <v>5</v>
      </c>
      <c r="P2900" t="s">
        <v>1202</v>
      </c>
      <c r="Q2900">
        <v>1005</v>
      </c>
      <c r="R2900">
        <v>6</v>
      </c>
      <c r="S2900">
        <v>0</v>
      </c>
      <c r="T2900">
        <v>0</v>
      </c>
      <c r="V2900" t="s">
        <v>1387</v>
      </c>
      <c r="W2900">
        <v>3</v>
      </c>
      <c r="X2900" s="68">
        <v>36525</v>
      </c>
      <c r="Y2900" s="68">
        <v>36525</v>
      </c>
      <c r="Z2900">
        <v>0</v>
      </c>
      <c r="AA2900">
        <v>145</v>
      </c>
      <c r="AB2900" t="s">
        <v>747</v>
      </c>
      <c r="AE2900" t="s">
        <v>437</v>
      </c>
      <c r="AF2900">
        <v>30001</v>
      </c>
    </row>
    <row r="2901" spans="1:32" x14ac:dyDescent="0.25">
      <c r="A2901" t="s">
        <v>1203</v>
      </c>
      <c r="B2901" t="s">
        <v>747</v>
      </c>
      <c r="C2901" s="158" t="str">
        <f t="shared" si="45"/>
        <v>1163091</v>
      </c>
      <c r="D2901">
        <v>116309</v>
      </c>
      <c r="F2901">
        <v>12</v>
      </c>
      <c r="I2901">
        <v>1030680</v>
      </c>
      <c r="J2901">
        <v>0</v>
      </c>
      <c r="K2901">
        <v>0</v>
      </c>
      <c r="L2901">
        <v>1</v>
      </c>
      <c r="M2901">
        <v>0</v>
      </c>
      <c r="N2901">
        <v>9090042</v>
      </c>
      <c r="O2901">
        <v>1</v>
      </c>
      <c r="P2901" t="s">
        <v>1204</v>
      </c>
      <c r="Q2901">
        <v>1005</v>
      </c>
      <c r="R2901">
        <v>6</v>
      </c>
      <c r="S2901">
        <v>0</v>
      </c>
      <c r="T2901">
        <v>0</v>
      </c>
      <c r="V2901" t="s">
        <v>1387</v>
      </c>
      <c r="W2901">
        <v>3</v>
      </c>
      <c r="X2901" s="68">
        <v>36525</v>
      </c>
      <c r="Y2901" s="68">
        <v>36525</v>
      </c>
      <c r="Z2901">
        <v>0</v>
      </c>
      <c r="AA2901">
        <v>145</v>
      </c>
      <c r="AB2901" t="s">
        <v>747</v>
      </c>
      <c r="AE2901" t="s">
        <v>437</v>
      </c>
      <c r="AF2901">
        <v>30001</v>
      </c>
    </row>
    <row r="2902" spans="1:32" x14ac:dyDescent="0.25">
      <c r="A2902" t="s">
        <v>1203</v>
      </c>
      <c r="B2902" t="s">
        <v>747</v>
      </c>
      <c r="C2902" s="158" t="str">
        <f t="shared" si="45"/>
        <v>1163092</v>
      </c>
      <c r="D2902">
        <v>116309</v>
      </c>
      <c r="F2902">
        <v>12</v>
      </c>
      <c r="I2902">
        <v>1030681</v>
      </c>
      <c r="J2902">
        <v>0</v>
      </c>
      <c r="K2902">
        <v>0</v>
      </c>
      <c r="L2902">
        <v>1</v>
      </c>
      <c r="M2902">
        <v>0</v>
      </c>
      <c r="N2902">
        <v>9090042</v>
      </c>
      <c r="O2902">
        <v>2</v>
      </c>
      <c r="P2902" t="s">
        <v>1204</v>
      </c>
      <c r="Q2902">
        <v>1005</v>
      </c>
      <c r="R2902">
        <v>6</v>
      </c>
      <c r="S2902">
        <v>0</v>
      </c>
      <c r="T2902">
        <v>0</v>
      </c>
      <c r="V2902" t="s">
        <v>1387</v>
      </c>
      <c r="W2902">
        <v>3</v>
      </c>
      <c r="X2902" s="68">
        <v>36525</v>
      </c>
      <c r="Y2902" s="68">
        <v>36525</v>
      </c>
      <c r="Z2902">
        <v>0</v>
      </c>
      <c r="AA2902">
        <v>145</v>
      </c>
      <c r="AB2902" t="s">
        <v>747</v>
      </c>
      <c r="AE2902" t="s">
        <v>437</v>
      </c>
      <c r="AF2902">
        <v>30001</v>
      </c>
    </row>
    <row r="2903" spans="1:32" x14ac:dyDescent="0.25">
      <c r="A2903" t="s">
        <v>1203</v>
      </c>
      <c r="B2903" t="s">
        <v>747</v>
      </c>
      <c r="C2903" s="158" t="str">
        <f t="shared" si="45"/>
        <v>1163093</v>
      </c>
      <c r="D2903">
        <v>116309</v>
      </c>
      <c r="F2903">
        <v>12</v>
      </c>
      <c r="I2903">
        <v>1030682</v>
      </c>
      <c r="J2903">
        <v>0</v>
      </c>
      <c r="K2903">
        <v>0</v>
      </c>
      <c r="L2903">
        <v>1</v>
      </c>
      <c r="M2903">
        <v>0</v>
      </c>
      <c r="N2903">
        <v>9090042</v>
      </c>
      <c r="O2903">
        <v>3</v>
      </c>
      <c r="P2903" t="s">
        <v>1204</v>
      </c>
      <c r="Q2903">
        <v>1005</v>
      </c>
      <c r="R2903">
        <v>6</v>
      </c>
      <c r="S2903">
        <v>0</v>
      </c>
      <c r="T2903">
        <v>0</v>
      </c>
      <c r="V2903" t="s">
        <v>1387</v>
      </c>
      <c r="W2903">
        <v>3</v>
      </c>
      <c r="X2903" s="68">
        <v>36525</v>
      </c>
      <c r="Y2903" s="68">
        <v>36525</v>
      </c>
      <c r="Z2903">
        <v>0</v>
      </c>
      <c r="AA2903">
        <v>145</v>
      </c>
      <c r="AB2903" t="s">
        <v>747</v>
      </c>
      <c r="AE2903" t="s">
        <v>437</v>
      </c>
      <c r="AF2903">
        <v>30001</v>
      </c>
    </row>
    <row r="2904" spans="1:32" x14ac:dyDescent="0.25">
      <c r="A2904" t="s">
        <v>1203</v>
      </c>
      <c r="B2904" t="s">
        <v>747</v>
      </c>
      <c r="C2904" s="158" t="str">
        <f t="shared" si="45"/>
        <v>1163094</v>
      </c>
      <c r="D2904">
        <v>116309</v>
      </c>
      <c r="F2904">
        <v>12</v>
      </c>
      <c r="I2904">
        <v>1030683</v>
      </c>
      <c r="J2904">
        <v>0</v>
      </c>
      <c r="K2904">
        <v>0</v>
      </c>
      <c r="L2904">
        <v>1</v>
      </c>
      <c r="M2904">
        <v>0</v>
      </c>
      <c r="N2904">
        <v>9090042</v>
      </c>
      <c r="O2904">
        <v>4</v>
      </c>
      <c r="P2904" t="s">
        <v>1204</v>
      </c>
      <c r="Q2904">
        <v>1005</v>
      </c>
      <c r="R2904">
        <v>6</v>
      </c>
      <c r="S2904">
        <v>0</v>
      </c>
      <c r="T2904">
        <v>0</v>
      </c>
      <c r="V2904" t="s">
        <v>1387</v>
      </c>
      <c r="W2904">
        <v>3</v>
      </c>
      <c r="X2904" s="68">
        <v>36525</v>
      </c>
      <c r="Y2904" s="68">
        <v>36525</v>
      </c>
      <c r="Z2904">
        <v>0</v>
      </c>
      <c r="AA2904">
        <v>145</v>
      </c>
      <c r="AB2904" t="s">
        <v>747</v>
      </c>
      <c r="AE2904" t="s">
        <v>437</v>
      </c>
      <c r="AF2904">
        <v>30001</v>
      </c>
    </row>
    <row r="2905" spans="1:32" x14ac:dyDescent="0.25">
      <c r="A2905" t="s">
        <v>1203</v>
      </c>
      <c r="B2905" t="s">
        <v>747</v>
      </c>
      <c r="C2905" s="158" t="str">
        <f t="shared" si="45"/>
        <v>1163095</v>
      </c>
      <c r="D2905">
        <v>116309</v>
      </c>
      <c r="F2905">
        <v>12</v>
      </c>
      <c r="I2905">
        <v>1030684</v>
      </c>
      <c r="J2905">
        <v>0</v>
      </c>
      <c r="K2905">
        <v>0</v>
      </c>
      <c r="L2905">
        <v>1</v>
      </c>
      <c r="M2905">
        <v>0</v>
      </c>
      <c r="N2905">
        <v>9090042</v>
      </c>
      <c r="O2905">
        <v>5</v>
      </c>
      <c r="P2905" t="s">
        <v>1204</v>
      </c>
      <c r="Q2905">
        <v>1005</v>
      </c>
      <c r="R2905">
        <v>6</v>
      </c>
      <c r="S2905">
        <v>0</v>
      </c>
      <c r="T2905">
        <v>0</v>
      </c>
      <c r="V2905" t="s">
        <v>1387</v>
      </c>
      <c r="W2905">
        <v>3</v>
      </c>
      <c r="X2905" s="68">
        <v>36525</v>
      </c>
      <c r="Y2905" s="68">
        <v>36525</v>
      </c>
      <c r="Z2905">
        <v>0</v>
      </c>
      <c r="AA2905">
        <v>145</v>
      </c>
      <c r="AB2905" t="s">
        <v>747</v>
      </c>
      <c r="AE2905" t="s">
        <v>437</v>
      </c>
      <c r="AF2905">
        <v>30001</v>
      </c>
    </row>
    <row r="2906" spans="1:32" x14ac:dyDescent="0.25">
      <c r="A2906" t="s">
        <v>1205</v>
      </c>
      <c r="B2906" t="s">
        <v>747</v>
      </c>
      <c r="C2906" s="158" t="str">
        <f t="shared" si="45"/>
        <v>1163101</v>
      </c>
      <c r="D2906">
        <v>116310</v>
      </c>
      <c r="F2906">
        <v>12</v>
      </c>
      <c r="H2906" t="s">
        <v>397</v>
      </c>
      <c r="I2906">
        <v>1030688</v>
      </c>
      <c r="J2906">
        <v>0</v>
      </c>
      <c r="K2906">
        <v>0</v>
      </c>
      <c r="L2906">
        <v>1</v>
      </c>
      <c r="M2906">
        <v>0</v>
      </c>
      <c r="N2906">
        <v>9090042</v>
      </c>
      <c r="O2906">
        <v>1</v>
      </c>
      <c r="P2906" t="s">
        <v>1206</v>
      </c>
      <c r="Q2906">
        <v>1005</v>
      </c>
      <c r="R2906">
        <v>6</v>
      </c>
      <c r="S2906">
        <v>0</v>
      </c>
      <c r="T2906">
        <v>0</v>
      </c>
      <c r="V2906" t="s">
        <v>1387</v>
      </c>
      <c r="W2906">
        <v>3</v>
      </c>
      <c r="X2906" s="68">
        <v>42444</v>
      </c>
      <c r="Y2906" s="68">
        <v>36525</v>
      </c>
      <c r="Z2906">
        <v>0</v>
      </c>
      <c r="AA2906">
        <v>145</v>
      </c>
      <c r="AB2906" t="s">
        <v>747</v>
      </c>
      <c r="AE2906" t="s">
        <v>437</v>
      </c>
      <c r="AF2906">
        <v>30001</v>
      </c>
    </row>
    <row r="2907" spans="1:32" x14ac:dyDescent="0.25">
      <c r="A2907" t="s">
        <v>1205</v>
      </c>
      <c r="B2907" t="s">
        <v>747</v>
      </c>
      <c r="C2907" s="158" t="str">
        <f t="shared" si="45"/>
        <v>1163102</v>
      </c>
      <c r="D2907">
        <v>116310</v>
      </c>
      <c r="F2907">
        <v>12</v>
      </c>
      <c r="H2907" t="s">
        <v>397</v>
      </c>
      <c r="I2907">
        <v>1030689</v>
      </c>
      <c r="J2907">
        <v>0</v>
      </c>
      <c r="K2907">
        <v>0</v>
      </c>
      <c r="L2907">
        <v>1</v>
      </c>
      <c r="M2907">
        <v>0</v>
      </c>
      <c r="N2907">
        <v>9090042</v>
      </c>
      <c r="O2907">
        <v>2</v>
      </c>
      <c r="P2907" t="s">
        <v>1206</v>
      </c>
      <c r="Q2907">
        <v>1005</v>
      </c>
      <c r="R2907">
        <v>6</v>
      </c>
      <c r="S2907">
        <v>0</v>
      </c>
      <c r="T2907">
        <v>0</v>
      </c>
      <c r="V2907" t="s">
        <v>1387</v>
      </c>
      <c r="W2907">
        <v>3</v>
      </c>
      <c r="X2907" s="68">
        <v>42444</v>
      </c>
      <c r="Y2907" s="68">
        <v>36525</v>
      </c>
      <c r="Z2907">
        <v>0</v>
      </c>
      <c r="AA2907">
        <v>145</v>
      </c>
      <c r="AB2907" t="s">
        <v>747</v>
      </c>
      <c r="AE2907" t="s">
        <v>437</v>
      </c>
      <c r="AF2907">
        <v>30001</v>
      </c>
    </row>
    <row r="2908" spans="1:32" x14ac:dyDescent="0.25">
      <c r="A2908" t="s">
        <v>1205</v>
      </c>
      <c r="B2908" t="s">
        <v>747</v>
      </c>
      <c r="C2908" s="158" t="str">
        <f t="shared" si="45"/>
        <v>1163103</v>
      </c>
      <c r="D2908">
        <v>116310</v>
      </c>
      <c r="F2908">
        <v>12</v>
      </c>
      <c r="H2908" t="s">
        <v>397</v>
      </c>
      <c r="I2908">
        <v>1030690</v>
      </c>
      <c r="J2908">
        <v>0</v>
      </c>
      <c r="K2908">
        <v>0</v>
      </c>
      <c r="L2908">
        <v>1</v>
      </c>
      <c r="M2908">
        <v>0</v>
      </c>
      <c r="N2908">
        <v>9090042</v>
      </c>
      <c r="O2908">
        <v>3</v>
      </c>
      <c r="P2908" t="s">
        <v>1206</v>
      </c>
      <c r="Q2908">
        <v>1005</v>
      </c>
      <c r="R2908">
        <v>6</v>
      </c>
      <c r="S2908">
        <v>0</v>
      </c>
      <c r="T2908">
        <v>0</v>
      </c>
      <c r="V2908" t="s">
        <v>1387</v>
      </c>
      <c r="W2908">
        <v>3</v>
      </c>
      <c r="X2908" s="68">
        <v>42444</v>
      </c>
      <c r="Y2908" s="68">
        <v>36525</v>
      </c>
      <c r="Z2908">
        <v>0</v>
      </c>
      <c r="AA2908">
        <v>145</v>
      </c>
      <c r="AB2908" t="s">
        <v>747</v>
      </c>
      <c r="AE2908" t="s">
        <v>437</v>
      </c>
      <c r="AF2908">
        <v>30001</v>
      </c>
    </row>
    <row r="2909" spans="1:32" x14ac:dyDescent="0.25">
      <c r="A2909" t="s">
        <v>1205</v>
      </c>
      <c r="B2909" t="s">
        <v>747</v>
      </c>
      <c r="C2909" s="158" t="str">
        <f t="shared" si="45"/>
        <v>1163104</v>
      </c>
      <c r="D2909">
        <v>116310</v>
      </c>
      <c r="F2909">
        <v>12</v>
      </c>
      <c r="H2909" t="s">
        <v>397</v>
      </c>
      <c r="I2909">
        <v>1030691</v>
      </c>
      <c r="J2909">
        <v>0</v>
      </c>
      <c r="K2909">
        <v>0</v>
      </c>
      <c r="L2909">
        <v>1</v>
      </c>
      <c r="M2909">
        <v>0</v>
      </c>
      <c r="N2909">
        <v>9090042</v>
      </c>
      <c r="O2909">
        <v>4</v>
      </c>
      <c r="P2909" t="s">
        <v>1206</v>
      </c>
      <c r="Q2909">
        <v>1005</v>
      </c>
      <c r="R2909">
        <v>6</v>
      </c>
      <c r="S2909">
        <v>0</v>
      </c>
      <c r="T2909">
        <v>0</v>
      </c>
      <c r="V2909" t="s">
        <v>1387</v>
      </c>
      <c r="W2909">
        <v>3</v>
      </c>
      <c r="X2909" s="68">
        <v>42444</v>
      </c>
      <c r="Y2909" s="68">
        <v>36525</v>
      </c>
      <c r="Z2909">
        <v>0</v>
      </c>
      <c r="AA2909">
        <v>145</v>
      </c>
      <c r="AB2909" t="s">
        <v>747</v>
      </c>
      <c r="AE2909" t="s">
        <v>437</v>
      </c>
      <c r="AF2909">
        <v>30001</v>
      </c>
    </row>
    <row r="2910" spans="1:32" x14ac:dyDescent="0.25">
      <c r="A2910" t="s">
        <v>1205</v>
      </c>
      <c r="B2910" t="s">
        <v>747</v>
      </c>
      <c r="C2910" s="158" t="str">
        <f t="shared" si="45"/>
        <v>1163105</v>
      </c>
      <c r="D2910">
        <v>116310</v>
      </c>
      <c r="F2910">
        <v>12</v>
      </c>
      <c r="H2910" t="s">
        <v>397</v>
      </c>
      <c r="I2910">
        <v>1030692</v>
      </c>
      <c r="J2910">
        <v>0</v>
      </c>
      <c r="K2910">
        <v>0</v>
      </c>
      <c r="L2910">
        <v>1</v>
      </c>
      <c r="M2910">
        <v>0</v>
      </c>
      <c r="N2910">
        <v>9090042</v>
      </c>
      <c r="O2910">
        <v>5</v>
      </c>
      <c r="P2910" t="s">
        <v>1206</v>
      </c>
      <c r="Q2910">
        <v>1005</v>
      </c>
      <c r="R2910">
        <v>6</v>
      </c>
      <c r="S2910">
        <v>0</v>
      </c>
      <c r="T2910">
        <v>0</v>
      </c>
      <c r="V2910" t="s">
        <v>1387</v>
      </c>
      <c r="W2910">
        <v>3</v>
      </c>
      <c r="X2910" s="68">
        <v>42444</v>
      </c>
      <c r="Y2910" s="68">
        <v>36525</v>
      </c>
      <c r="Z2910">
        <v>0</v>
      </c>
      <c r="AA2910">
        <v>145</v>
      </c>
      <c r="AB2910" t="s">
        <v>747</v>
      </c>
      <c r="AE2910" t="s">
        <v>437</v>
      </c>
      <c r="AF2910">
        <v>30001</v>
      </c>
    </row>
    <row r="2911" spans="1:32" x14ac:dyDescent="0.25">
      <c r="A2911" t="s">
        <v>1207</v>
      </c>
      <c r="B2911" t="s">
        <v>747</v>
      </c>
      <c r="C2911" s="158" t="str">
        <f t="shared" si="45"/>
        <v>1163111</v>
      </c>
      <c r="D2911">
        <v>116311</v>
      </c>
      <c r="F2911">
        <v>12</v>
      </c>
      <c r="I2911">
        <v>1030696</v>
      </c>
      <c r="J2911">
        <v>0</v>
      </c>
      <c r="K2911">
        <v>0</v>
      </c>
      <c r="L2911">
        <v>1</v>
      </c>
      <c r="M2911">
        <v>0</v>
      </c>
      <c r="N2911">
        <v>9090039</v>
      </c>
      <c r="O2911">
        <v>1</v>
      </c>
      <c r="P2911" t="s">
        <v>1208</v>
      </c>
      <c r="Q2911">
        <v>1005</v>
      </c>
      <c r="R2911">
        <v>6</v>
      </c>
      <c r="S2911">
        <v>0</v>
      </c>
      <c r="T2911">
        <v>0</v>
      </c>
      <c r="V2911" t="s">
        <v>1387</v>
      </c>
      <c r="W2911">
        <v>3</v>
      </c>
      <c r="X2911" s="68">
        <v>36525</v>
      </c>
      <c r="Y2911" s="68">
        <v>36525</v>
      </c>
      <c r="Z2911">
        <v>0</v>
      </c>
      <c r="AA2911">
        <v>145</v>
      </c>
      <c r="AB2911" t="s">
        <v>747</v>
      </c>
      <c r="AE2911" t="s">
        <v>437</v>
      </c>
      <c r="AF2911">
        <v>30001</v>
      </c>
    </row>
    <row r="2912" spans="1:32" x14ac:dyDescent="0.25">
      <c r="A2912" t="s">
        <v>1207</v>
      </c>
      <c r="B2912" t="s">
        <v>747</v>
      </c>
      <c r="C2912" s="158" t="str">
        <f t="shared" si="45"/>
        <v>1163112</v>
      </c>
      <c r="D2912">
        <v>116311</v>
      </c>
      <c r="F2912">
        <v>12</v>
      </c>
      <c r="I2912">
        <v>1030697</v>
      </c>
      <c r="J2912">
        <v>0</v>
      </c>
      <c r="K2912">
        <v>0</v>
      </c>
      <c r="L2912">
        <v>1</v>
      </c>
      <c r="M2912">
        <v>0</v>
      </c>
      <c r="N2912">
        <v>9090039</v>
      </c>
      <c r="O2912">
        <v>2</v>
      </c>
      <c r="P2912" t="s">
        <v>1208</v>
      </c>
      <c r="Q2912">
        <v>1005</v>
      </c>
      <c r="R2912">
        <v>6</v>
      </c>
      <c r="S2912">
        <v>0</v>
      </c>
      <c r="T2912">
        <v>0</v>
      </c>
      <c r="V2912" t="s">
        <v>1387</v>
      </c>
      <c r="W2912">
        <v>3</v>
      </c>
      <c r="X2912" s="68">
        <v>36525</v>
      </c>
      <c r="Y2912" s="68">
        <v>36525</v>
      </c>
      <c r="Z2912">
        <v>0</v>
      </c>
      <c r="AA2912">
        <v>145</v>
      </c>
      <c r="AB2912" t="s">
        <v>747</v>
      </c>
      <c r="AE2912" t="s">
        <v>437</v>
      </c>
      <c r="AF2912">
        <v>30001</v>
      </c>
    </row>
    <row r="2913" spans="1:32" x14ac:dyDescent="0.25">
      <c r="A2913" t="s">
        <v>1207</v>
      </c>
      <c r="B2913" t="s">
        <v>747</v>
      </c>
      <c r="C2913" s="158" t="str">
        <f t="shared" si="45"/>
        <v>1163113</v>
      </c>
      <c r="D2913">
        <v>116311</v>
      </c>
      <c r="F2913">
        <v>12</v>
      </c>
      <c r="I2913">
        <v>1030698</v>
      </c>
      <c r="J2913">
        <v>0</v>
      </c>
      <c r="K2913">
        <v>0</v>
      </c>
      <c r="L2913">
        <v>1</v>
      </c>
      <c r="M2913">
        <v>0</v>
      </c>
      <c r="N2913">
        <v>9090039</v>
      </c>
      <c r="O2913">
        <v>3</v>
      </c>
      <c r="P2913" t="s">
        <v>1208</v>
      </c>
      <c r="Q2913">
        <v>1005</v>
      </c>
      <c r="R2913">
        <v>6</v>
      </c>
      <c r="S2913">
        <v>0</v>
      </c>
      <c r="T2913">
        <v>0</v>
      </c>
      <c r="V2913" t="s">
        <v>1387</v>
      </c>
      <c r="W2913">
        <v>3</v>
      </c>
      <c r="X2913" s="68">
        <v>36525</v>
      </c>
      <c r="Y2913" s="68">
        <v>36525</v>
      </c>
      <c r="Z2913">
        <v>0</v>
      </c>
      <c r="AA2913">
        <v>145</v>
      </c>
      <c r="AB2913" t="s">
        <v>747</v>
      </c>
      <c r="AE2913" t="s">
        <v>437</v>
      </c>
      <c r="AF2913">
        <v>30001</v>
      </c>
    </row>
    <row r="2914" spans="1:32" x14ac:dyDescent="0.25">
      <c r="A2914" t="s">
        <v>1207</v>
      </c>
      <c r="B2914" t="s">
        <v>747</v>
      </c>
      <c r="C2914" s="158" t="str">
        <f t="shared" si="45"/>
        <v>1163114</v>
      </c>
      <c r="D2914">
        <v>116311</v>
      </c>
      <c r="F2914">
        <v>12</v>
      </c>
      <c r="I2914">
        <v>1030699</v>
      </c>
      <c r="J2914">
        <v>0</v>
      </c>
      <c r="K2914">
        <v>0</v>
      </c>
      <c r="L2914">
        <v>1</v>
      </c>
      <c r="M2914">
        <v>0</v>
      </c>
      <c r="N2914">
        <v>9090039</v>
      </c>
      <c r="O2914">
        <v>4</v>
      </c>
      <c r="P2914" t="s">
        <v>1208</v>
      </c>
      <c r="Q2914">
        <v>1005</v>
      </c>
      <c r="R2914">
        <v>6</v>
      </c>
      <c r="S2914">
        <v>0</v>
      </c>
      <c r="T2914">
        <v>0</v>
      </c>
      <c r="V2914" t="s">
        <v>1387</v>
      </c>
      <c r="W2914">
        <v>3</v>
      </c>
      <c r="X2914" s="68">
        <v>36525</v>
      </c>
      <c r="Y2914" s="68">
        <v>36525</v>
      </c>
      <c r="Z2914">
        <v>0</v>
      </c>
      <c r="AA2914">
        <v>145</v>
      </c>
      <c r="AB2914" t="s">
        <v>747</v>
      </c>
      <c r="AE2914" t="s">
        <v>437</v>
      </c>
      <c r="AF2914">
        <v>30001</v>
      </c>
    </row>
    <row r="2915" spans="1:32" x14ac:dyDescent="0.25">
      <c r="A2915" t="s">
        <v>1207</v>
      </c>
      <c r="B2915" t="s">
        <v>747</v>
      </c>
      <c r="C2915" s="158" t="str">
        <f t="shared" si="45"/>
        <v>1163115</v>
      </c>
      <c r="D2915">
        <v>116311</v>
      </c>
      <c r="F2915">
        <v>12</v>
      </c>
      <c r="I2915">
        <v>1030700</v>
      </c>
      <c r="J2915">
        <v>0</v>
      </c>
      <c r="K2915">
        <v>0</v>
      </c>
      <c r="L2915">
        <v>1</v>
      </c>
      <c r="M2915">
        <v>0</v>
      </c>
      <c r="N2915">
        <v>9090039</v>
      </c>
      <c r="O2915">
        <v>5</v>
      </c>
      <c r="P2915" t="s">
        <v>1208</v>
      </c>
      <c r="Q2915">
        <v>1005</v>
      </c>
      <c r="R2915">
        <v>6</v>
      </c>
      <c r="S2915">
        <v>0</v>
      </c>
      <c r="T2915">
        <v>0</v>
      </c>
      <c r="V2915" t="s">
        <v>1387</v>
      </c>
      <c r="W2915">
        <v>3</v>
      </c>
      <c r="X2915" s="68">
        <v>36525</v>
      </c>
      <c r="Y2915" s="68">
        <v>36525</v>
      </c>
      <c r="Z2915">
        <v>0</v>
      </c>
      <c r="AA2915">
        <v>145</v>
      </c>
      <c r="AB2915" t="s">
        <v>747</v>
      </c>
      <c r="AE2915" t="s">
        <v>437</v>
      </c>
      <c r="AF2915">
        <v>30001</v>
      </c>
    </row>
    <row r="2916" spans="1:32" x14ac:dyDescent="0.25">
      <c r="A2916" t="s">
        <v>1209</v>
      </c>
      <c r="B2916" t="s">
        <v>747</v>
      </c>
      <c r="C2916" s="158" t="str">
        <f t="shared" si="45"/>
        <v>1163121</v>
      </c>
      <c r="D2916">
        <v>116312</v>
      </c>
      <c r="F2916">
        <v>12</v>
      </c>
      <c r="I2916">
        <v>1030704</v>
      </c>
      <c r="J2916">
        <v>0</v>
      </c>
      <c r="K2916">
        <v>0</v>
      </c>
      <c r="L2916">
        <v>1</v>
      </c>
      <c r="M2916">
        <v>0</v>
      </c>
      <c r="N2916">
        <v>9090039</v>
      </c>
      <c r="O2916">
        <v>1</v>
      </c>
      <c r="P2916" t="s">
        <v>1210</v>
      </c>
      <c r="Q2916">
        <v>1005</v>
      </c>
      <c r="R2916">
        <v>6</v>
      </c>
      <c r="S2916">
        <v>0</v>
      </c>
      <c r="T2916">
        <v>0</v>
      </c>
      <c r="V2916" t="s">
        <v>1387</v>
      </c>
      <c r="W2916">
        <v>3</v>
      </c>
      <c r="X2916" s="68">
        <v>36525</v>
      </c>
      <c r="Y2916" s="68">
        <v>36525</v>
      </c>
      <c r="Z2916">
        <v>0</v>
      </c>
      <c r="AA2916">
        <v>145</v>
      </c>
      <c r="AB2916" t="s">
        <v>747</v>
      </c>
      <c r="AE2916" t="s">
        <v>437</v>
      </c>
      <c r="AF2916">
        <v>30001</v>
      </c>
    </row>
    <row r="2917" spans="1:32" x14ac:dyDescent="0.25">
      <c r="A2917" t="s">
        <v>1209</v>
      </c>
      <c r="B2917" t="s">
        <v>747</v>
      </c>
      <c r="C2917" s="158" t="str">
        <f t="shared" si="45"/>
        <v>1163122</v>
      </c>
      <c r="D2917">
        <v>116312</v>
      </c>
      <c r="F2917">
        <v>12</v>
      </c>
      <c r="I2917">
        <v>1030705</v>
      </c>
      <c r="J2917">
        <v>0</v>
      </c>
      <c r="K2917">
        <v>0</v>
      </c>
      <c r="L2917">
        <v>1</v>
      </c>
      <c r="M2917">
        <v>0</v>
      </c>
      <c r="N2917">
        <v>9090039</v>
      </c>
      <c r="O2917">
        <v>2</v>
      </c>
      <c r="P2917" t="s">
        <v>1210</v>
      </c>
      <c r="Q2917">
        <v>1005</v>
      </c>
      <c r="R2917">
        <v>6</v>
      </c>
      <c r="S2917">
        <v>0</v>
      </c>
      <c r="T2917">
        <v>0</v>
      </c>
      <c r="V2917" t="s">
        <v>1387</v>
      </c>
      <c r="W2917">
        <v>3</v>
      </c>
      <c r="X2917" s="68">
        <v>36525</v>
      </c>
      <c r="Y2917" s="68">
        <v>36525</v>
      </c>
      <c r="Z2917">
        <v>0</v>
      </c>
      <c r="AA2917">
        <v>145</v>
      </c>
      <c r="AB2917" t="s">
        <v>747</v>
      </c>
      <c r="AE2917" t="s">
        <v>437</v>
      </c>
      <c r="AF2917">
        <v>30001</v>
      </c>
    </row>
    <row r="2918" spans="1:32" x14ac:dyDescent="0.25">
      <c r="A2918" t="s">
        <v>1209</v>
      </c>
      <c r="B2918" t="s">
        <v>747</v>
      </c>
      <c r="C2918" s="158" t="str">
        <f t="shared" si="45"/>
        <v>1163123</v>
      </c>
      <c r="D2918">
        <v>116312</v>
      </c>
      <c r="F2918">
        <v>12</v>
      </c>
      <c r="I2918">
        <v>1030706</v>
      </c>
      <c r="J2918">
        <v>0</v>
      </c>
      <c r="K2918">
        <v>0</v>
      </c>
      <c r="L2918">
        <v>1</v>
      </c>
      <c r="M2918">
        <v>0</v>
      </c>
      <c r="N2918">
        <v>9090039</v>
      </c>
      <c r="O2918">
        <v>3</v>
      </c>
      <c r="P2918" t="s">
        <v>1210</v>
      </c>
      <c r="Q2918">
        <v>1005</v>
      </c>
      <c r="R2918">
        <v>6</v>
      </c>
      <c r="S2918">
        <v>0</v>
      </c>
      <c r="T2918">
        <v>0</v>
      </c>
      <c r="V2918" t="s">
        <v>1387</v>
      </c>
      <c r="W2918">
        <v>3</v>
      </c>
      <c r="X2918" s="68">
        <v>36525</v>
      </c>
      <c r="Y2918" s="68">
        <v>36525</v>
      </c>
      <c r="Z2918">
        <v>0</v>
      </c>
      <c r="AA2918">
        <v>145</v>
      </c>
      <c r="AB2918" t="s">
        <v>747</v>
      </c>
      <c r="AE2918" t="s">
        <v>437</v>
      </c>
      <c r="AF2918">
        <v>30001</v>
      </c>
    </row>
    <row r="2919" spans="1:32" x14ac:dyDescent="0.25">
      <c r="A2919" t="s">
        <v>1209</v>
      </c>
      <c r="B2919" t="s">
        <v>747</v>
      </c>
      <c r="C2919" s="158" t="str">
        <f t="shared" si="45"/>
        <v>1163124</v>
      </c>
      <c r="D2919">
        <v>116312</v>
      </c>
      <c r="F2919">
        <v>12</v>
      </c>
      <c r="I2919">
        <v>1030707</v>
      </c>
      <c r="J2919">
        <v>0</v>
      </c>
      <c r="K2919">
        <v>0</v>
      </c>
      <c r="L2919">
        <v>1</v>
      </c>
      <c r="M2919">
        <v>0</v>
      </c>
      <c r="N2919">
        <v>9090039</v>
      </c>
      <c r="O2919">
        <v>4</v>
      </c>
      <c r="P2919" t="s">
        <v>1210</v>
      </c>
      <c r="Q2919">
        <v>1005</v>
      </c>
      <c r="R2919">
        <v>6</v>
      </c>
      <c r="S2919">
        <v>0</v>
      </c>
      <c r="T2919">
        <v>0</v>
      </c>
      <c r="V2919" t="s">
        <v>1387</v>
      </c>
      <c r="W2919">
        <v>3</v>
      </c>
      <c r="X2919" s="68">
        <v>36525</v>
      </c>
      <c r="Y2919" s="68">
        <v>36525</v>
      </c>
      <c r="Z2919">
        <v>0</v>
      </c>
      <c r="AA2919">
        <v>145</v>
      </c>
      <c r="AB2919" t="s">
        <v>747</v>
      </c>
      <c r="AE2919" t="s">
        <v>437</v>
      </c>
      <c r="AF2919">
        <v>30001</v>
      </c>
    </row>
    <row r="2920" spans="1:32" x14ac:dyDescent="0.25">
      <c r="A2920" t="s">
        <v>1209</v>
      </c>
      <c r="B2920" t="s">
        <v>747</v>
      </c>
      <c r="C2920" s="158" t="str">
        <f t="shared" si="45"/>
        <v>1163125</v>
      </c>
      <c r="D2920">
        <v>116312</v>
      </c>
      <c r="F2920">
        <v>12</v>
      </c>
      <c r="I2920">
        <v>1030708</v>
      </c>
      <c r="J2920">
        <v>0</v>
      </c>
      <c r="K2920">
        <v>0</v>
      </c>
      <c r="L2920">
        <v>1</v>
      </c>
      <c r="M2920">
        <v>0</v>
      </c>
      <c r="N2920">
        <v>9090039</v>
      </c>
      <c r="O2920">
        <v>5</v>
      </c>
      <c r="P2920" t="s">
        <v>1210</v>
      </c>
      <c r="Q2920">
        <v>1005</v>
      </c>
      <c r="R2920">
        <v>6</v>
      </c>
      <c r="S2920">
        <v>0</v>
      </c>
      <c r="T2920">
        <v>0</v>
      </c>
      <c r="V2920" t="s">
        <v>1387</v>
      </c>
      <c r="W2920">
        <v>3</v>
      </c>
      <c r="X2920" s="68">
        <v>36525</v>
      </c>
      <c r="Y2920" s="68">
        <v>36525</v>
      </c>
      <c r="Z2920">
        <v>0</v>
      </c>
      <c r="AA2920">
        <v>145</v>
      </c>
      <c r="AB2920" t="s">
        <v>747</v>
      </c>
      <c r="AE2920" t="s">
        <v>437</v>
      </c>
      <c r="AF2920">
        <v>30001</v>
      </c>
    </row>
    <row r="2921" spans="1:32" x14ac:dyDescent="0.25">
      <c r="A2921" t="s">
        <v>1211</v>
      </c>
      <c r="B2921" t="s">
        <v>747</v>
      </c>
      <c r="C2921" s="158" t="str">
        <f t="shared" si="45"/>
        <v>1163131</v>
      </c>
      <c r="D2921">
        <v>116313</v>
      </c>
      <c r="F2921">
        <v>12</v>
      </c>
      <c r="I2921">
        <v>1030712</v>
      </c>
      <c r="J2921">
        <v>0</v>
      </c>
      <c r="K2921">
        <v>0</v>
      </c>
      <c r="L2921">
        <v>1</v>
      </c>
      <c r="M2921">
        <v>0</v>
      </c>
      <c r="N2921">
        <v>9090039</v>
      </c>
      <c r="O2921">
        <v>1</v>
      </c>
      <c r="P2921" t="s">
        <v>1212</v>
      </c>
      <c r="Q2921">
        <v>1005</v>
      </c>
      <c r="R2921">
        <v>6</v>
      </c>
      <c r="S2921">
        <v>0</v>
      </c>
      <c r="T2921">
        <v>0</v>
      </c>
      <c r="V2921" t="s">
        <v>1387</v>
      </c>
      <c r="W2921">
        <v>3</v>
      </c>
      <c r="X2921" s="68">
        <v>36525</v>
      </c>
      <c r="Y2921" s="68">
        <v>36525</v>
      </c>
      <c r="Z2921">
        <v>0</v>
      </c>
      <c r="AA2921">
        <v>145</v>
      </c>
      <c r="AB2921" t="s">
        <v>747</v>
      </c>
      <c r="AE2921" t="s">
        <v>437</v>
      </c>
      <c r="AF2921">
        <v>30001</v>
      </c>
    </row>
    <row r="2922" spans="1:32" x14ac:dyDescent="0.25">
      <c r="A2922" t="s">
        <v>1211</v>
      </c>
      <c r="B2922" t="s">
        <v>747</v>
      </c>
      <c r="C2922" s="158" t="str">
        <f t="shared" si="45"/>
        <v>1163132</v>
      </c>
      <c r="D2922">
        <v>116313</v>
      </c>
      <c r="F2922">
        <v>12</v>
      </c>
      <c r="I2922">
        <v>1030713</v>
      </c>
      <c r="J2922">
        <v>0</v>
      </c>
      <c r="K2922">
        <v>0</v>
      </c>
      <c r="L2922">
        <v>1</v>
      </c>
      <c r="M2922">
        <v>0</v>
      </c>
      <c r="N2922">
        <v>9090039</v>
      </c>
      <c r="O2922">
        <v>2</v>
      </c>
      <c r="P2922" t="s">
        <v>1212</v>
      </c>
      <c r="Q2922">
        <v>1005</v>
      </c>
      <c r="R2922">
        <v>6</v>
      </c>
      <c r="S2922">
        <v>0</v>
      </c>
      <c r="T2922">
        <v>0</v>
      </c>
      <c r="V2922" t="s">
        <v>1387</v>
      </c>
      <c r="W2922">
        <v>3</v>
      </c>
      <c r="X2922" s="68">
        <v>36525</v>
      </c>
      <c r="Y2922" s="68">
        <v>36525</v>
      </c>
      <c r="Z2922">
        <v>0</v>
      </c>
      <c r="AA2922">
        <v>145</v>
      </c>
      <c r="AB2922" t="s">
        <v>747</v>
      </c>
      <c r="AE2922" t="s">
        <v>437</v>
      </c>
      <c r="AF2922">
        <v>30001</v>
      </c>
    </row>
    <row r="2923" spans="1:32" x14ac:dyDescent="0.25">
      <c r="A2923" t="s">
        <v>1211</v>
      </c>
      <c r="B2923" t="s">
        <v>747</v>
      </c>
      <c r="C2923" s="158" t="str">
        <f t="shared" si="45"/>
        <v>1163133</v>
      </c>
      <c r="D2923">
        <v>116313</v>
      </c>
      <c r="F2923">
        <v>12</v>
      </c>
      <c r="I2923">
        <v>1030714</v>
      </c>
      <c r="J2923">
        <v>0</v>
      </c>
      <c r="K2923">
        <v>0</v>
      </c>
      <c r="L2923">
        <v>1</v>
      </c>
      <c r="M2923">
        <v>0</v>
      </c>
      <c r="N2923">
        <v>9090039</v>
      </c>
      <c r="O2923">
        <v>3</v>
      </c>
      <c r="P2923" t="s">
        <v>1212</v>
      </c>
      <c r="Q2923">
        <v>1005</v>
      </c>
      <c r="R2923">
        <v>6</v>
      </c>
      <c r="S2923">
        <v>0</v>
      </c>
      <c r="T2923">
        <v>0</v>
      </c>
      <c r="V2923" t="s">
        <v>1387</v>
      </c>
      <c r="W2923">
        <v>3</v>
      </c>
      <c r="X2923" s="68">
        <v>36525</v>
      </c>
      <c r="Y2923" s="68">
        <v>36525</v>
      </c>
      <c r="Z2923">
        <v>0</v>
      </c>
      <c r="AA2923">
        <v>145</v>
      </c>
      <c r="AB2923" t="s">
        <v>747</v>
      </c>
      <c r="AE2923" t="s">
        <v>437</v>
      </c>
      <c r="AF2923">
        <v>30001</v>
      </c>
    </row>
    <row r="2924" spans="1:32" x14ac:dyDescent="0.25">
      <c r="A2924" t="s">
        <v>1211</v>
      </c>
      <c r="B2924" t="s">
        <v>747</v>
      </c>
      <c r="C2924" s="158" t="str">
        <f t="shared" si="45"/>
        <v>1163134</v>
      </c>
      <c r="D2924">
        <v>116313</v>
      </c>
      <c r="F2924">
        <v>12</v>
      </c>
      <c r="I2924">
        <v>1030715</v>
      </c>
      <c r="J2924">
        <v>0</v>
      </c>
      <c r="K2924">
        <v>0</v>
      </c>
      <c r="L2924">
        <v>1</v>
      </c>
      <c r="M2924">
        <v>0</v>
      </c>
      <c r="N2924">
        <v>9090039</v>
      </c>
      <c r="O2924">
        <v>4</v>
      </c>
      <c r="P2924" t="s">
        <v>1212</v>
      </c>
      <c r="Q2924">
        <v>1005</v>
      </c>
      <c r="R2924">
        <v>6</v>
      </c>
      <c r="S2924">
        <v>0</v>
      </c>
      <c r="T2924">
        <v>0</v>
      </c>
      <c r="V2924" t="s">
        <v>1387</v>
      </c>
      <c r="W2924">
        <v>3</v>
      </c>
      <c r="X2924" s="68">
        <v>36525</v>
      </c>
      <c r="Y2924" s="68">
        <v>36525</v>
      </c>
      <c r="Z2924">
        <v>0</v>
      </c>
      <c r="AA2924">
        <v>145</v>
      </c>
      <c r="AB2924" t="s">
        <v>747</v>
      </c>
      <c r="AE2924" t="s">
        <v>437</v>
      </c>
      <c r="AF2924">
        <v>30001</v>
      </c>
    </row>
    <row r="2925" spans="1:32" x14ac:dyDescent="0.25">
      <c r="A2925" t="s">
        <v>1211</v>
      </c>
      <c r="B2925" t="s">
        <v>747</v>
      </c>
      <c r="C2925" s="158" t="str">
        <f t="shared" si="45"/>
        <v>1163135</v>
      </c>
      <c r="D2925">
        <v>116313</v>
      </c>
      <c r="F2925">
        <v>12</v>
      </c>
      <c r="I2925">
        <v>1030716</v>
      </c>
      <c r="J2925">
        <v>0</v>
      </c>
      <c r="K2925">
        <v>0</v>
      </c>
      <c r="L2925">
        <v>1</v>
      </c>
      <c r="M2925">
        <v>0</v>
      </c>
      <c r="N2925">
        <v>9090039</v>
      </c>
      <c r="O2925">
        <v>5</v>
      </c>
      <c r="P2925" t="s">
        <v>1212</v>
      </c>
      <c r="Q2925">
        <v>1005</v>
      </c>
      <c r="R2925">
        <v>6</v>
      </c>
      <c r="S2925">
        <v>0</v>
      </c>
      <c r="T2925">
        <v>0</v>
      </c>
      <c r="V2925" t="s">
        <v>1387</v>
      </c>
      <c r="W2925">
        <v>3</v>
      </c>
      <c r="X2925" s="68">
        <v>36525</v>
      </c>
      <c r="Y2925" s="68">
        <v>36525</v>
      </c>
      <c r="Z2925">
        <v>0</v>
      </c>
      <c r="AA2925">
        <v>145</v>
      </c>
      <c r="AB2925" t="s">
        <v>747</v>
      </c>
      <c r="AE2925" t="s">
        <v>437</v>
      </c>
      <c r="AF2925">
        <v>30001</v>
      </c>
    </row>
    <row r="2926" spans="1:32" x14ac:dyDescent="0.25">
      <c r="A2926" t="s">
        <v>1213</v>
      </c>
      <c r="B2926" t="s">
        <v>747</v>
      </c>
      <c r="C2926" s="158" t="str">
        <f t="shared" si="45"/>
        <v>1163141</v>
      </c>
      <c r="D2926">
        <v>116314</v>
      </c>
      <c r="F2926">
        <v>12</v>
      </c>
      <c r="I2926">
        <v>1030720</v>
      </c>
      <c r="J2926">
        <v>0</v>
      </c>
      <c r="K2926">
        <v>0</v>
      </c>
      <c r="L2926">
        <v>1</v>
      </c>
      <c r="M2926">
        <v>0</v>
      </c>
      <c r="N2926">
        <v>9090039</v>
      </c>
      <c r="O2926">
        <v>1</v>
      </c>
      <c r="P2926" t="s">
        <v>1214</v>
      </c>
      <c r="Q2926">
        <v>1005</v>
      </c>
      <c r="R2926">
        <v>6</v>
      </c>
      <c r="S2926">
        <v>0</v>
      </c>
      <c r="T2926">
        <v>0</v>
      </c>
      <c r="V2926" t="s">
        <v>1387</v>
      </c>
      <c r="W2926">
        <v>3</v>
      </c>
      <c r="X2926" s="68">
        <v>36525</v>
      </c>
      <c r="Y2926" s="68">
        <v>36525</v>
      </c>
      <c r="Z2926">
        <v>0</v>
      </c>
      <c r="AA2926">
        <v>145</v>
      </c>
      <c r="AB2926" t="s">
        <v>747</v>
      </c>
      <c r="AE2926" t="s">
        <v>437</v>
      </c>
      <c r="AF2926">
        <v>30001</v>
      </c>
    </row>
    <row r="2927" spans="1:32" x14ac:dyDescent="0.25">
      <c r="A2927" t="s">
        <v>1213</v>
      </c>
      <c r="B2927" t="s">
        <v>747</v>
      </c>
      <c r="C2927" s="158" t="str">
        <f t="shared" si="45"/>
        <v>1163142</v>
      </c>
      <c r="D2927">
        <v>116314</v>
      </c>
      <c r="F2927">
        <v>12</v>
      </c>
      <c r="I2927">
        <v>1030721</v>
      </c>
      <c r="J2927">
        <v>0</v>
      </c>
      <c r="K2927">
        <v>0</v>
      </c>
      <c r="L2927">
        <v>1</v>
      </c>
      <c r="M2927">
        <v>0</v>
      </c>
      <c r="N2927">
        <v>9090039</v>
      </c>
      <c r="O2927">
        <v>2</v>
      </c>
      <c r="P2927" t="s">
        <v>1214</v>
      </c>
      <c r="Q2927">
        <v>1005</v>
      </c>
      <c r="R2927">
        <v>6</v>
      </c>
      <c r="S2927">
        <v>0</v>
      </c>
      <c r="T2927">
        <v>0</v>
      </c>
      <c r="V2927" t="s">
        <v>1387</v>
      </c>
      <c r="W2927">
        <v>3</v>
      </c>
      <c r="X2927" s="68">
        <v>36525</v>
      </c>
      <c r="Y2927" s="68">
        <v>36525</v>
      </c>
      <c r="Z2927">
        <v>0</v>
      </c>
      <c r="AA2927">
        <v>145</v>
      </c>
      <c r="AB2927" t="s">
        <v>747</v>
      </c>
      <c r="AE2927" t="s">
        <v>437</v>
      </c>
      <c r="AF2927">
        <v>30001</v>
      </c>
    </row>
    <row r="2928" spans="1:32" x14ac:dyDescent="0.25">
      <c r="A2928" t="s">
        <v>1213</v>
      </c>
      <c r="B2928" t="s">
        <v>747</v>
      </c>
      <c r="C2928" s="158" t="str">
        <f t="shared" si="45"/>
        <v>1163143</v>
      </c>
      <c r="D2928">
        <v>116314</v>
      </c>
      <c r="F2928">
        <v>12</v>
      </c>
      <c r="I2928">
        <v>1030722</v>
      </c>
      <c r="J2928">
        <v>0</v>
      </c>
      <c r="K2928">
        <v>0</v>
      </c>
      <c r="L2928">
        <v>1</v>
      </c>
      <c r="M2928">
        <v>0</v>
      </c>
      <c r="N2928">
        <v>9090039</v>
      </c>
      <c r="O2928">
        <v>3</v>
      </c>
      <c r="P2928" t="s">
        <v>1214</v>
      </c>
      <c r="Q2928">
        <v>1005</v>
      </c>
      <c r="R2928">
        <v>6</v>
      </c>
      <c r="S2928">
        <v>0</v>
      </c>
      <c r="T2928">
        <v>0</v>
      </c>
      <c r="V2928" t="s">
        <v>1387</v>
      </c>
      <c r="W2928">
        <v>3</v>
      </c>
      <c r="X2928" s="68">
        <v>36525</v>
      </c>
      <c r="Y2928" s="68">
        <v>36525</v>
      </c>
      <c r="Z2928">
        <v>0</v>
      </c>
      <c r="AA2928">
        <v>145</v>
      </c>
      <c r="AB2928" t="s">
        <v>747</v>
      </c>
      <c r="AE2928" t="s">
        <v>437</v>
      </c>
      <c r="AF2928">
        <v>30001</v>
      </c>
    </row>
    <row r="2929" spans="1:32" x14ac:dyDescent="0.25">
      <c r="A2929" t="s">
        <v>1213</v>
      </c>
      <c r="B2929" t="s">
        <v>747</v>
      </c>
      <c r="C2929" s="158" t="str">
        <f t="shared" si="45"/>
        <v>1163144</v>
      </c>
      <c r="D2929">
        <v>116314</v>
      </c>
      <c r="F2929">
        <v>12</v>
      </c>
      <c r="I2929">
        <v>1030723</v>
      </c>
      <c r="J2929">
        <v>0</v>
      </c>
      <c r="K2929">
        <v>0</v>
      </c>
      <c r="L2929">
        <v>1</v>
      </c>
      <c r="M2929">
        <v>0</v>
      </c>
      <c r="N2929">
        <v>9090039</v>
      </c>
      <c r="O2929">
        <v>4</v>
      </c>
      <c r="P2929" t="s">
        <v>1214</v>
      </c>
      <c r="Q2929">
        <v>1005</v>
      </c>
      <c r="R2929">
        <v>6</v>
      </c>
      <c r="S2929">
        <v>0</v>
      </c>
      <c r="T2929">
        <v>0</v>
      </c>
      <c r="V2929" t="s">
        <v>1387</v>
      </c>
      <c r="W2929">
        <v>3</v>
      </c>
      <c r="X2929" s="68">
        <v>36525</v>
      </c>
      <c r="Y2929" s="68">
        <v>36525</v>
      </c>
      <c r="Z2929">
        <v>0</v>
      </c>
      <c r="AA2929">
        <v>145</v>
      </c>
      <c r="AB2929" t="s">
        <v>747</v>
      </c>
      <c r="AE2929" t="s">
        <v>437</v>
      </c>
      <c r="AF2929">
        <v>30001</v>
      </c>
    </row>
    <row r="2930" spans="1:32" x14ac:dyDescent="0.25">
      <c r="A2930" t="s">
        <v>1213</v>
      </c>
      <c r="B2930" t="s">
        <v>747</v>
      </c>
      <c r="C2930" s="158" t="str">
        <f t="shared" si="45"/>
        <v>1163145</v>
      </c>
      <c r="D2930">
        <v>116314</v>
      </c>
      <c r="F2930">
        <v>12</v>
      </c>
      <c r="I2930">
        <v>1030724</v>
      </c>
      <c r="J2930">
        <v>0</v>
      </c>
      <c r="K2930">
        <v>0</v>
      </c>
      <c r="L2930">
        <v>1</v>
      </c>
      <c r="M2930">
        <v>0</v>
      </c>
      <c r="N2930">
        <v>9090039</v>
      </c>
      <c r="O2930">
        <v>5</v>
      </c>
      <c r="P2930" t="s">
        <v>1214</v>
      </c>
      <c r="Q2930">
        <v>1005</v>
      </c>
      <c r="R2930">
        <v>6</v>
      </c>
      <c r="S2930">
        <v>0</v>
      </c>
      <c r="T2930">
        <v>0</v>
      </c>
      <c r="V2930" t="s">
        <v>1387</v>
      </c>
      <c r="W2930">
        <v>3</v>
      </c>
      <c r="X2930" s="68">
        <v>36525</v>
      </c>
      <c r="Y2930" s="68">
        <v>36525</v>
      </c>
      <c r="Z2930">
        <v>0</v>
      </c>
      <c r="AA2930">
        <v>145</v>
      </c>
      <c r="AB2930" t="s">
        <v>747</v>
      </c>
      <c r="AE2930" t="s">
        <v>437</v>
      </c>
      <c r="AF2930">
        <v>30001</v>
      </c>
    </row>
    <row r="2931" spans="1:32" x14ac:dyDescent="0.25">
      <c r="A2931" t="s">
        <v>1215</v>
      </c>
      <c r="B2931" t="s">
        <v>747</v>
      </c>
      <c r="C2931" s="158" t="str">
        <f t="shared" si="45"/>
        <v>1163151</v>
      </c>
      <c r="D2931">
        <v>116315</v>
      </c>
      <c r="F2931">
        <v>12</v>
      </c>
      <c r="I2931">
        <v>1030728</v>
      </c>
      <c r="J2931">
        <v>0</v>
      </c>
      <c r="K2931">
        <v>0</v>
      </c>
      <c r="L2931">
        <v>1</v>
      </c>
      <c r="M2931">
        <v>0</v>
      </c>
      <c r="N2931">
        <v>9090039</v>
      </c>
      <c r="O2931">
        <v>1</v>
      </c>
      <c r="P2931" t="s">
        <v>1216</v>
      </c>
      <c r="Q2931">
        <v>1005</v>
      </c>
      <c r="R2931">
        <v>6</v>
      </c>
      <c r="S2931">
        <v>0</v>
      </c>
      <c r="T2931">
        <v>0</v>
      </c>
      <c r="V2931" t="s">
        <v>1387</v>
      </c>
      <c r="W2931">
        <v>3</v>
      </c>
      <c r="X2931" s="68">
        <v>36525</v>
      </c>
      <c r="Y2931" s="68">
        <v>36525</v>
      </c>
      <c r="Z2931">
        <v>0</v>
      </c>
      <c r="AA2931">
        <v>145</v>
      </c>
      <c r="AB2931" t="s">
        <v>747</v>
      </c>
      <c r="AE2931" t="s">
        <v>437</v>
      </c>
      <c r="AF2931">
        <v>30001</v>
      </c>
    </row>
    <row r="2932" spans="1:32" x14ac:dyDescent="0.25">
      <c r="A2932" t="s">
        <v>1215</v>
      </c>
      <c r="B2932" t="s">
        <v>747</v>
      </c>
      <c r="C2932" s="158" t="str">
        <f t="shared" si="45"/>
        <v>1163152</v>
      </c>
      <c r="D2932">
        <v>116315</v>
      </c>
      <c r="F2932">
        <v>12</v>
      </c>
      <c r="I2932">
        <v>1030729</v>
      </c>
      <c r="J2932">
        <v>0</v>
      </c>
      <c r="K2932">
        <v>0</v>
      </c>
      <c r="L2932">
        <v>1</v>
      </c>
      <c r="M2932">
        <v>0</v>
      </c>
      <c r="N2932">
        <v>9090039</v>
      </c>
      <c r="O2932">
        <v>2</v>
      </c>
      <c r="P2932" t="s">
        <v>1216</v>
      </c>
      <c r="Q2932">
        <v>1005</v>
      </c>
      <c r="R2932">
        <v>6</v>
      </c>
      <c r="S2932">
        <v>0</v>
      </c>
      <c r="T2932">
        <v>0</v>
      </c>
      <c r="V2932" t="s">
        <v>1387</v>
      </c>
      <c r="W2932">
        <v>3</v>
      </c>
      <c r="X2932" s="68">
        <v>36525</v>
      </c>
      <c r="Y2932" s="68">
        <v>36525</v>
      </c>
      <c r="Z2932">
        <v>0</v>
      </c>
      <c r="AA2932">
        <v>145</v>
      </c>
      <c r="AB2932" t="s">
        <v>747</v>
      </c>
      <c r="AE2932" t="s">
        <v>437</v>
      </c>
      <c r="AF2932">
        <v>30001</v>
      </c>
    </row>
    <row r="2933" spans="1:32" x14ac:dyDescent="0.25">
      <c r="A2933" t="s">
        <v>1215</v>
      </c>
      <c r="B2933" t="s">
        <v>747</v>
      </c>
      <c r="C2933" s="158" t="str">
        <f t="shared" si="45"/>
        <v>1163153</v>
      </c>
      <c r="D2933">
        <v>116315</v>
      </c>
      <c r="F2933">
        <v>12</v>
      </c>
      <c r="I2933">
        <v>1030730</v>
      </c>
      <c r="J2933">
        <v>0</v>
      </c>
      <c r="K2933">
        <v>0</v>
      </c>
      <c r="L2933">
        <v>1</v>
      </c>
      <c r="M2933">
        <v>0</v>
      </c>
      <c r="N2933">
        <v>9090039</v>
      </c>
      <c r="O2933">
        <v>3</v>
      </c>
      <c r="P2933" t="s">
        <v>1216</v>
      </c>
      <c r="Q2933">
        <v>1005</v>
      </c>
      <c r="R2933">
        <v>6</v>
      </c>
      <c r="S2933">
        <v>0</v>
      </c>
      <c r="T2933">
        <v>0</v>
      </c>
      <c r="V2933" t="s">
        <v>1387</v>
      </c>
      <c r="W2933">
        <v>3</v>
      </c>
      <c r="X2933" s="68">
        <v>36525</v>
      </c>
      <c r="Y2933" s="68">
        <v>36525</v>
      </c>
      <c r="Z2933">
        <v>0</v>
      </c>
      <c r="AA2933">
        <v>145</v>
      </c>
      <c r="AB2933" t="s">
        <v>747</v>
      </c>
      <c r="AE2933" t="s">
        <v>437</v>
      </c>
      <c r="AF2933">
        <v>30001</v>
      </c>
    </row>
    <row r="2934" spans="1:32" x14ac:dyDescent="0.25">
      <c r="A2934" t="s">
        <v>1215</v>
      </c>
      <c r="B2934" t="s">
        <v>747</v>
      </c>
      <c r="C2934" s="158" t="str">
        <f t="shared" si="45"/>
        <v>1163154</v>
      </c>
      <c r="D2934">
        <v>116315</v>
      </c>
      <c r="F2934">
        <v>12</v>
      </c>
      <c r="I2934">
        <v>1030731</v>
      </c>
      <c r="J2934">
        <v>0</v>
      </c>
      <c r="K2934">
        <v>0</v>
      </c>
      <c r="L2934">
        <v>1</v>
      </c>
      <c r="M2934">
        <v>0</v>
      </c>
      <c r="N2934">
        <v>9090039</v>
      </c>
      <c r="O2934">
        <v>4</v>
      </c>
      <c r="P2934" t="s">
        <v>1216</v>
      </c>
      <c r="Q2934">
        <v>1005</v>
      </c>
      <c r="R2934">
        <v>6</v>
      </c>
      <c r="S2934">
        <v>0</v>
      </c>
      <c r="T2934">
        <v>0</v>
      </c>
      <c r="V2934" t="s">
        <v>1387</v>
      </c>
      <c r="W2934">
        <v>3</v>
      </c>
      <c r="X2934" s="68">
        <v>36525</v>
      </c>
      <c r="Y2934" s="68">
        <v>36525</v>
      </c>
      <c r="Z2934">
        <v>0</v>
      </c>
      <c r="AA2934">
        <v>145</v>
      </c>
      <c r="AB2934" t="s">
        <v>747</v>
      </c>
      <c r="AE2934" t="s">
        <v>437</v>
      </c>
      <c r="AF2934">
        <v>30001</v>
      </c>
    </row>
    <row r="2935" spans="1:32" x14ac:dyDescent="0.25">
      <c r="A2935" t="s">
        <v>1215</v>
      </c>
      <c r="B2935" t="s">
        <v>747</v>
      </c>
      <c r="C2935" s="158" t="str">
        <f t="shared" si="45"/>
        <v>1163155</v>
      </c>
      <c r="D2935">
        <v>116315</v>
      </c>
      <c r="F2935">
        <v>12</v>
      </c>
      <c r="I2935">
        <v>1030732</v>
      </c>
      <c r="J2935">
        <v>0</v>
      </c>
      <c r="K2935">
        <v>0</v>
      </c>
      <c r="L2935">
        <v>1</v>
      </c>
      <c r="M2935">
        <v>0</v>
      </c>
      <c r="N2935">
        <v>9090039</v>
      </c>
      <c r="O2935">
        <v>5</v>
      </c>
      <c r="P2935" t="s">
        <v>1216</v>
      </c>
      <c r="Q2935">
        <v>1005</v>
      </c>
      <c r="R2935">
        <v>6</v>
      </c>
      <c r="S2935">
        <v>0</v>
      </c>
      <c r="T2935">
        <v>0</v>
      </c>
      <c r="V2935" t="s">
        <v>1387</v>
      </c>
      <c r="W2935">
        <v>3</v>
      </c>
      <c r="X2935" s="68">
        <v>36525</v>
      </c>
      <c r="Y2935" s="68">
        <v>36525</v>
      </c>
      <c r="Z2935">
        <v>0</v>
      </c>
      <c r="AA2935">
        <v>145</v>
      </c>
      <c r="AB2935" t="s">
        <v>747</v>
      </c>
      <c r="AE2935" t="s">
        <v>437</v>
      </c>
      <c r="AF2935">
        <v>30001</v>
      </c>
    </row>
    <row r="2936" spans="1:32" x14ac:dyDescent="0.25">
      <c r="A2936" t="s">
        <v>1217</v>
      </c>
      <c r="B2936" t="s">
        <v>747</v>
      </c>
      <c r="C2936" s="158" t="str">
        <f t="shared" si="45"/>
        <v>1163161</v>
      </c>
      <c r="D2936">
        <v>116316</v>
      </c>
      <c r="F2936">
        <v>12</v>
      </c>
      <c r="I2936">
        <v>1030736</v>
      </c>
      <c r="J2936">
        <v>0</v>
      </c>
      <c r="K2936">
        <v>0</v>
      </c>
      <c r="L2936">
        <v>1</v>
      </c>
      <c r="M2936">
        <v>0</v>
      </c>
      <c r="N2936">
        <v>9090039</v>
      </c>
      <c r="O2936">
        <v>1</v>
      </c>
      <c r="P2936" t="s">
        <v>1218</v>
      </c>
      <c r="Q2936">
        <v>1005</v>
      </c>
      <c r="R2936">
        <v>6</v>
      </c>
      <c r="S2936">
        <v>0</v>
      </c>
      <c r="T2936">
        <v>0</v>
      </c>
      <c r="V2936" t="s">
        <v>1387</v>
      </c>
      <c r="W2936">
        <v>3</v>
      </c>
      <c r="X2936" s="68">
        <v>36525</v>
      </c>
      <c r="Y2936" s="68">
        <v>36525</v>
      </c>
      <c r="Z2936">
        <v>0</v>
      </c>
      <c r="AA2936">
        <v>145</v>
      </c>
      <c r="AB2936" t="s">
        <v>747</v>
      </c>
      <c r="AE2936" t="s">
        <v>437</v>
      </c>
      <c r="AF2936">
        <v>30001</v>
      </c>
    </row>
    <row r="2937" spans="1:32" x14ac:dyDescent="0.25">
      <c r="A2937" t="s">
        <v>1217</v>
      </c>
      <c r="B2937" t="s">
        <v>747</v>
      </c>
      <c r="C2937" s="158" t="str">
        <f t="shared" si="45"/>
        <v>1163162</v>
      </c>
      <c r="D2937">
        <v>116316</v>
      </c>
      <c r="F2937">
        <v>12</v>
      </c>
      <c r="I2937">
        <v>1030737</v>
      </c>
      <c r="J2937">
        <v>0</v>
      </c>
      <c r="K2937">
        <v>0</v>
      </c>
      <c r="L2937">
        <v>1</v>
      </c>
      <c r="M2937">
        <v>0</v>
      </c>
      <c r="N2937">
        <v>9090039</v>
      </c>
      <c r="O2937">
        <v>2</v>
      </c>
      <c r="P2937" t="s">
        <v>1218</v>
      </c>
      <c r="Q2937">
        <v>1005</v>
      </c>
      <c r="R2937">
        <v>6</v>
      </c>
      <c r="S2937">
        <v>0</v>
      </c>
      <c r="T2937">
        <v>0</v>
      </c>
      <c r="V2937" t="s">
        <v>1387</v>
      </c>
      <c r="W2937">
        <v>3</v>
      </c>
      <c r="X2937" s="68">
        <v>36525</v>
      </c>
      <c r="Y2937" s="68">
        <v>36525</v>
      </c>
      <c r="Z2937">
        <v>0</v>
      </c>
      <c r="AA2937">
        <v>145</v>
      </c>
      <c r="AB2937" t="s">
        <v>747</v>
      </c>
      <c r="AE2937" t="s">
        <v>437</v>
      </c>
      <c r="AF2937">
        <v>30001</v>
      </c>
    </row>
    <row r="2938" spans="1:32" x14ac:dyDescent="0.25">
      <c r="A2938" t="s">
        <v>1217</v>
      </c>
      <c r="B2938" t="s">
        <v>747</v>
      </c>
      <c r="C2938" s="158" t="str">
        <f t="shared" si="45"/>
        <v>1163163</v>
      </c>
      <c r="D2938">
        <v>116316</v>
      </c>
      <c r="F2938">
        <v>12</v>
      </c>
      <c r="I2938">
        <v>1030738</v>
      </c>
      <c r="J2938">
        <v>0</v>
      </c>
      <c r="K2938">
        <v>0</v>
      </c>
      <c r="L2938">
        <v>1</v>
      </c>
      <c r="M2938">
        <v>0</v>
      </c>
      <c r="N2938">
        <v>9090039</v>
      </c>
      <c r="O2938">
        <v>3</v>
      </c>
      <c r="P2938" t="s">
        <v>1218</v>
      </c>
      <c r="Q2938">
        <v>1005</v>
      </c>
      <c r="R2938">
        <v>6</v>
      </c>
      <c r="S2938">
        <v>0</v>
      </c>
      <c r="T2938">
        <v>0</v>
      </c>
      <c r="V2938" t="s">
        <v>1387</v>
      </c>
      <c r="W2938">
        <v>3</v>
      </c>
      <c r="X2938" s="68">
        <v>36525</v>
      </c>
      <c r="Y2938" s="68">
        <v>36525</v>
      </c>
      <c r="Z2938">
        <v>0</v>
      </c>
      <c r="AA2938">
        <v>145</v>
      </c>
      <c r="AB2938" t="s">
        <v>747</v>
      </c>
      <c r="AE2938" t="s">
        <v>437</v>
      </c>
      <c r="AF2938">
        <v>30001</v>
      </c>
    </row>
    <row r="2939" spans="1:32" x14ac:dyDescent="0.25">
      <c r="A2939" t="s">
        <v>1217</v>
      </c>
      <c r="B2939" t="s">
        <v>747</v>
      </c>
      <c r="C2939" s="158" t="str">
        <f t="shared" si="45"/>
        <v>1163164</v>
      </c>
      <c r="D2939">
        <v>116316</v>
      </c>
      <c r="F2939">
        <v>12</v>
      </c>
      <c r="I2939">
        <v>1030739</v>
      </c>
      <c r="J2939">
        <v>0</v>
      </c>
      <c r="K2939">
        <v>0</v>
      </c>
      <c r="L2939">
        <v>1</v>
      </c>
      <c r="M2939">
        <v>0</v>
      </c>
      <c r="N2939">
        <v>9090039</v>
      </c>
      <c r="O2939">
        <v>4</v>
      </c>
      <c r="P2939" t="s">
        <v>1218</v>
      </c>
      <c r="Q2939">
        <v>1005</v>
      </c>
      <c r="R2939">
        <v>6</v>
      </c>
      <c r="S2939">
        <v>0</v>
      </c>
      <c r="T2939">
        <v>0</v>
      </c>
      <c r="V2939" t="s">
        <v>1387</v>
      </c>
      <c r="W2939">
        <v>3</v>
      </c>
      <c r="X2939" s="68">
        <v>36525</v>
      </c>
      <c r="Y2939" s="68">
        <v>36525</v>
      </c>
      <c r="Z2939">
        <v>0</v>
      </c>
      <c r="AA2939">
        <v>145</v>
      </c>
      <c r="AB2939" t="s">
        <v>747</v>
      </c>
      <c r="AE2939" t="s">
        <v>437</v>
      </c>
      <c r="AF2939">
        <v>30001</v>
      </c>
    </row>
    <row r="2940" spans="1:32" x14ac:dyDescent="0.25">
      <c r="A2940" t="s">
        <v>1217</v>
      </c>
      <c r="B2940" t="s">
        <v>747</v>
      </c>
      <c r="C2940" s="158" t="str">
        <f t="shared" si="45"/>
        <v>1163165</v>
      </c>
      <c r="D2940">
        <v>116316</v>
      </c>
      <c r="F2940">
        <v>12</v>
      </c>
      <c r="I2940">
        <v>1030740</v>
      </c>
      <c r="J2940">
        <v>0</v>
      </c>
      <c r="K2940">
        <v>0</v>
      </c>
      <c r="L2940">
        <v>1</v>
      </c>
      <c r="M2940">
        <v>0</v>
      </c>
      <c r="N2940">
        <v>9090039</v>
      </c>
      <c r="O2940">
        <v>5</v>
      </c>
      <c r="P2940" t="s">
        <v>1218</v>
      </c>
      <c r="Q2940">
        <v>1005</v>
      </c>
      <c r="R2940">
        <v>6</v>
      </c>
      <c r="S2940">
        <v>0</v>
      </c>
      <c r="T2940">
        <v>0</v>
      </c>
      <c r="V2940" t="s">
        <v>1387</v>
      </c>
      <c r="W2940">
        <v>3</v>
      </c>
      <c r="X2940" s="68">
        <v>36525</v>
      </c>
      <c r="Y2940" s="68">
        <v>36525</v>
      </c>
      <c r="Z2940">
        <v>0</v>
      </c>
      <c r="AA2940">
        <v>145</v>
      </c>
      <c r="AB2940" t="s">
        <v>747</v>
      </c>
      <c r="AE2940" t="s">
        <v>437</v>
      </c>
      <c r="AF2940">
        <v>30001</v>
      </c>
    </row>
    <row r="2941" spans="1:32" x14ac:dyDescent="0.25">
      <c r="A2941" t="s">
        <v>1219</v>
      </c>
      <c r="B2941" t="s">
        <v>747</v>
      </c>
      <c r="C2941" s="158" t="str">
        <f t="shared" si="45"/>
        <v>1163171</v>
      </c>
      <c r="D2941">
        <v>116317</v>
      </c>
      <c r="F2941">
        <v>12</v>
      </c>
      <c r="I2941">
        <v>1030744</v>
      </c>
      <c r="J2941">
        <v>0</v>
      </c>
      <c r="K2941">
        <v>0</v>
      </c>
      <c r="L2941">
        <v>1</v>
      </c>
      <c r="M2941">
        <v>0</v>
      </c>
      <c r="N2941">
        <v>9090039</v>
      </c>
      <c r="O2941">
        <v>1</v>
      </c>
      <c r="P2941" t="s">
        <v>1220</v>
      </c>
      <c r="Q2941">
        <v>1005</v>
      </c>
      <c r="R2941">
        <v>6</v>
      </c>
      <c r="S2941">
        <v>0</v>
      </c>
      <c r="T2941">
        <v>0</v>
      </c>
      <c r="V2941" t="s">
        <v>1387</v>
      </c>
      <c r="W2941">
        <v>3</v>
      </c>
      <c r="X2941" s="68">
        <v>36525</v>
      </c>
      <c r="Y2941" s="68">
        <v>36525</v>
      </c>
      <c r="Z2941">
        <v>0</v>
      </c>
      <c r="AA2941">
        <v>145</v>
      </c>
      <c r="AB2941" t="s">
        <v>747</v>
      </c>
      <c r="AE2941" t="s">
        <v>437</v>
      </c>
      <c r="AF2941">
        <v>30001</v>
      </c>
    </row>
    <row r="2942" spans="1:32" x14ac:dyDescent="0.25">
      <c r="A2942" t="s">
        <v>1219</v>
      </c>
      <c r="B2942" t="s">
        <v>747</v>
      </c>
      <c r="C2942" s="158" t="str">
        <f t="shared" si="45"/>
        <v>1163172</v>
      </c>
      <c r="D2942">
        <v>116317</v>
      </c>
      <c r="F2942">
        <v>12</v>
      </c>
      <c r="I2942">
        <v>1030745</v>
      </c>
      <c r="J2942">
        <v>0</v>
      </c>
      <c r="K2942">
        <v>0</v>
      </c>
      <c r="L2942">
        <v>1</v>
      </c>
      <c r="M2942">
        <v>0</v>
      </c>
      <c r="N2942">
        <v>9090039</v>
      </c>
      <c r="O2942">
        <v>2</v>
      </c>
      <c r="P2942" t="s">
        <v>1220</v>
      </c>
      <c r="Q2942">
        <v>1005</v>
      </c>
      <c r="R2942">
        <v>6</v>
      </c>
      <c r="S2942">
        <v>0</v>
      </c>
      <c r="T2942">
        <v>0</v>
      </c>
      <c r="V2942" t="s">
        <v>1387</v>
      </c>
      <c r="W2942">
        <v>3</v>
      </c>
      <c r="X2942" s="68">
        <v>36525</v>
      </c>
      <c r="Y2942" s="68">
        <v>36525</v>
      </c>
      <c r="Z2942">
        <v>0</v>
      </c>
      <c r="AA2942">
        <v>145</v>
      </c>
      <c r="AB2942" t="s">
        <v>747</v>
      </c>
      <c r="AE2942" t="s">
        <v>437</v>
      </c>
      <c r="AF2942">
        <v>30001</v>
      </c>
    </row>
    <row r="2943" spans="1:32" x14ac:dyDescent="0.25">
      <c r="A2943" t="s">
        <v>1219</v>
      </c>
      <c r="B2943" t="s">
        <v>747</v>
      </c>
      <c r="C2943" s="158" t="str">
        <f t="shared" si="45"/>
        <v>1163173</v>
      </c>
      <c r="D2943">
        <v>116317</v>
      </c>
      <c r="F2943">
        <v>12</v>
      </c>
      <c r="I2943">
        <v>1030746</v>
      </c>
      <c r="J2943">
        <v>0</v>
      </c>
      <c r="K2943">
        <v>0</v>
      </c>
      <c r="L2943">
        <v>1</v>
      </c>
      <c r="M2943">
        <v>0</v>
      </c>
      <c r="N2943">
        <v>9090039</v>
      </c>
      <c r="O2943">
        <v>3</v>
      </c>
      <c r="P2943" t="s">
        <v>1220</v>
      </c>
      <c r="Q2943">
        <v>1005</v>
      </c>
      <c r="R2943">
        <v>6</v>
      </c>
      <c r="S2943">
        <v>0</v>
      </c>
      <c r="T2943">
        <v>0</v>
      </c>
      <c r="V2943" t="s">
        <v>1387</v>
      </c>
      <c r="W2943">
        <v>3</v>
      </c>
      <c r="X2943" s="68">
        <v>36525</v>
      </c>
      <c r="Y2943" s="68">
        <v>36525</v>
      </c>
      <c r="Z2943">
        <v>0</v>
      </c>
      <c r="AA2943">
        <v>145</v>
      </c>
      <c r="AB2943" t="s">
        <v>747</v>
      </c>
      <c r="AE2943" t="s">
        <v>437</v>
      </c>
      <c r="AF2943">
        <v>30001</v>
      </c>
    </row>
    <row r="2944" spans="1:32" x14ac:dyDescent="0.25">
      <c r="A2944" t="s">
        <v>1219</v>
      </c>
      <c r="B2944" t="s">
        <v>747</v>
      </c>
      <c r="C2944" s="158" t="str">
        <f t="shared" si="45"/>
        <v>1163174</v>
      </c>
      <c r="D2944">
        <v>116317</v>
      </c>
      <c r="F2944">
        <v>12</v>
      </c>
      <c r="I2944">
        <v>1030747</v>
      </c>
      <c r="J2944">
        <v>0</v>
      </c>
      <c r="K2944">
        <v>0</v>
      </c>
      <c r="L2944">
        <v>1</v>
      </c>
      <c r="M2944">
        <v>0</v>
      </c>
      <c r="N2944">
        <v>9090039</v>
      </c>
      <c r="O2944">
        <v>4</v>
      </c>
      <c r="P2944" t="s">
        <v>1220</v>
      </c>
      <c r="Q2944">
        <v>1005</v>
      </c>
      <c r="R2944">
        <v>6</v>
      </c>
      <c r="S2944">
        <v>0</v>
      </c>
      <c r="T2944">
        <v>0</v>
      </c>
      <c r="V2944" t="s">
        <v>1387</v>
      </c>
      <c r="W2944">
        <v>3</v>
      </c>
      <c r="X2944" s="68">
        <v>36525</v>
      </c>
      <c r="Y2944" s="68">
        <v>36525</v>
      </c>
      <c r="Z2944">
        <v>0</v>
      </c>
      <c r="AA2944">
        <v>145</v>
      </c>
      <c r="AB2944" t="s">
        <v>747</v>
      </c>
      <c r="AE2944" t="s">
        <v>437</v>
      </c>
      <c r="AF2944">
        <v>30001</v>
      </c>
    </row>
    <row r="2945" spans="1:32" x14ac:dyDescent="0.25">
      <c r="A2945" t="s">
        <v>1219</v>
      </c>
      <c r="B2945" t="s">
        <v>747</v>
      </c>
      <c r="C2945" s="158" t="str">
        <f t="shared" si="45"/>
        <v>1163175</v>
      </c>
      <c r="D2945">
        <v>116317</v>
      </c>
      <c r="F2945">
        <v>12</v>
      </c>
      <c r="I2945">
        <v>1030748</v>
      </c>
      <c r="J2945">
        <v>0</v>
      </c>
      <c r="K2945">
        <v>0</v>
      </c>
      <c r="L2945">
        <v>1</v>
      </c>
      <c r="M2945">
        <v>0</v>
      </c>
      <c r="N2945">
        <v>9090039</v>
      </c>
      <c r="O2945">
        <v>5</v>
      </c>
      <c r="P2945" t="s">
        <v>1220</v>
      </c>
      <c r="Q2945">
        <v>1005</v>
      </c>
      <c r="R2945">
        <v>6</v>
      </c>
      <c r="S2945">
        <v>0</v>
      </c>
      <c r="T2945">
        <v>0</v>
      </c>
      <c r="V2945" t="s">
        <v>1387</v>
      </c>
      <c r="W2945">
        <v>3</v>
      </c>
      <c r="X2945" s="68">
        <v>36525</v>
      </c>
      <c r="Y2945" s="68">
        <v>36525</v>
      </c>
      <c r="Z2945">
        <v>0</v>
      </c>
      <c r="AA2945">
        <v>145</v>
      </c>
      <c r="AB2945" t="s">
        <v>747</v>
      </c>
      <c r="AE2945" t="s">
        <v>437</v>
      </c>
      <c r="AF2945">
        <v>30001</v>
      </c>
    </row>
    <row r="2946" spans="1:32" x14ac:dyDescent="0.25">
      <c r="A2946" t="s">
        <v>1221</v>
      </c>
      <c r="B2946" t="s">
        <v>747</v>
      </c>
      <c r="C2946" s="158" t="str">
        <f t="shared" si="45"/>
        <v>1163181</v>
      </c>
      <c r="D2946">
        <v>116318</v>
      </c>
      <c r="F2946">
        <v>12</v>
      </c>
      <c r="I2946">
        <v>1030752</v>
      </c>
      <c r="J2946">
        <v>0</v>
      </c>
      <c r="K2946">
        <v>0</v>
      </c>
      <c r="L2946">
        <v>1</v>
      </c>
      <c r="M2946">
        <v>0</v>
      </c>
      <c r="N2946">
        <v>9090039</v>
      </c>
      <c r="O2946">
        <v>1</v>
      </c>
      <c r="P2946" t="s">
        <v>1222</v>
      </c>
      <c r="Q2946">
        <v>1005</v>
      </c>
      <c r="R2946">
        <v>6</v>
      </c>
      <c r="S2946">
        <v>0</v>
      </c>
      <c r="T2946">
        <v>0</v>
      </c>
      <c r="V2946" t="s">
        <v>1387</v>
      </c>
      <c r="W2946">
        <v>3</v>
      </c>
      <c r="X2946" s="68">
        <v>36525</v>
      </c>
      <c r="Y2946" s="68">
        <v>36525</v>
      </c>
      <c r="Z2946">
        <v>0</v>
      </c>
      <c r="AA2946">
        <v>145</v>
      </c>
      <c r="AB2946" t="s">
        <v>747</v>
      </c>
      <c r="AE2946" t="s">
        <v>437</v>
      </c>
      <c r="AF2946">
        <v>30001</v>
      </c>
    </row>
    <row r="2947" spans="1:32" x14ac:dyDescent="0.25">
      <c r="A2947" t="s">
        <v>1221</v>
      </c>
      <c r="B2947" t="s">
        <v>747</v>
      </c>
      <c r="C2947" s="158" t="str">
        <f t="shared" ref="C2947:C3010" si="46">D2947&amp;O2947</f>
        <v>1163182</v>
      </c>
      <c r="D2947">
        <v>116318</v>
      </c>
      <c r="F2947">
        <v>12</v>
      </c>
      <c r="I2947">
        <v>1030753</v>
      </c>
      <c r="J2947">
        <v>0</v>
      </c>
      <c r="K2947">
        <v>0</v>
      </c>
      <c r="L2947">
        <v>1</v>
      </c>
      <c r="M2947">
        <v>0</v>
      </c>
      <c r="N2947">
        <v>9090039</v>
      </c>
      <c r="O2947">
        <v>2</v>
      </c>
      <c r="P2947" t="s">
        <v>1222</v>
      </c>
      <c r="Q2947">
        <v>1005</v>
      </c>
      <c r="R2947">
        <v>6</v>
      </c>
      <c r="S2947">
        <v>0</v>
      </c>
      <c r="T2947">
        <v>0</v>
      </c>
      <c r="V2947" t="s">
        <v>1387</v>
      </c>
      <c r="W2947">
        <v>3</v>
      </c>
      <c r="X2947" s="68">
        <v>36525</v>
      </c>
      <c r="Y2947" s="68">
        <v>36525</v>
      </c>
      <c r="Z2947">
        <v>0</v>
      </c>
      <c r="AA2947">
        <v>145</v>
      </c>
      <c r="AB2947" t="s">
        <v>747</v>
      </c>
      <c r="AE2947" t="s">
        <v>437</v>
      </c>
      <c r="AF2947">
        <v>30001</v>
      </c>
    </row>
    <row r="2948" spans="1:32" x14ac:dyDescent="0.25">
      <c r="A2948" t="s">
        <v>1221</v>
      </c>
      <c r="B2948" t="s">
        <v>747</v>
      </c>
      <c r="C2948" s="158" t="str">
        <f t="shared" si="46"/>
        <v>1163183</v>
      </c>
      <c r="D2948">
        <v>116318</v>
      </c>
      <c r="F2948">
        <v>12</v>
      </c>
      <c r="I2948">
        <v>1030754</v>
      </c>
      <c r="J2948">
        <v>0</v>
      </c>
      <c r="K2948">
        <v>0</v>
      </c>
      <c r="L2948">
        <v>1</v>
      </c>
      <c r="M2948">
        <v>0</v>
      </c>
      <c r="N2948">
        <v>9090039</v>
      </c>
      <c r="O2948">
        <v>3</v>
      </c>
      <c r="P2948" t="s">
        <v>1222</v>
      </c>
      <c r="Q2948">
        <v>1005</v>
      </c>
      <c r="R2948">
        <v>6</v>
      </c>
      <c r="S2948">
        <v>0</v>
      </c>
      <c r="T2948">
        <v>0</v>
      </c>
      <c r="V2948" t="s">
        <v>1387</v>
      </c>
      <c r="W2948">
        <v>3</v>
      </c>
      <c r="X2948" s="68">
        <v>36525</v>
      </c>
      <c r="Y2948" s="68">
        <v>36525</v>
      </c>
      <c r="Z2948">
        <v>0</v>
      </c>
      <c r="AA2948">
        <v>145</v>
      </c>
      <c r="AB2948" t="s">
        <v>747</v>
      </c>
      <c r="AE2948" t="s">
        <v>437</v>
      </c>
      <c r="AF2948">
        <v>30001</v>
      </c>
    </row>
    <row r="2949" spans="1:32" x14ac:dyDescent="0.25">
      <c r="A2949" t="s">
        <v>1221</v>
      </c>
      <c r="B2949" t="s">
        <v>747</v>
      </c>
      <c r="C2949" s="158" t="str">
        <f t="shared" si="46"/>
        <v>1163184</v>
      </c>
      <c r="D2949">
        <v>116318</v>
      </c>
      <c r="F2949">
        <v>12</v>
      </c>
      <c r="I2949">
        <v>1030755</v>
      </c>
      <c r="J2949">
        <v>0</v>
      </c>
      <c r="K2949">
        <v>0</v>
      </c>
      <c r="L2949">
        <v>1</v>
      </c>
      <c r="M2949">
        <v>0</v>
      </c>
      <c r="N2949">
        <v>9090039</v>
      </c>
      <c r="O2949">
        <v>4</v>
      </c>
      <c r="P2949" t="s">
        <v>1222</v>
      </c>
      <c r="Q2949">
        <v>1005</v>
      </c>
      <c r="R2949">
        <v>6</v>
      </c>
      <c r="S2949">
        <v>0</v>
      </c>
      <c r="T2949">
        <v>0</v>
      </c>
      <c r="V2949" t="s">
        <v>1387</v>
      </c>
      <c r="W2949">
        <v>3</v>
      </c>
      <c r="X2949" s="68">
        <v>36525</v>
      </c>
      <c r="Y2949" s="68">
        <v>36525</v>
      </c>
      <c r="Z2949">
        <v>0</v>
      </c>
      <c r="AA2949">
        <v>145</v>
      </c>
      <c r="AB2949" t="s">
        <v>747</v>
      </c>
      <c r="AE2949" t="s">
        <v>437</v>
      </c>
      <c r="AF2949">
        <v>30001</v>
      </c>
    </row>
    <row r="2950" spans="1:32" x14ac:dyDescent="0.25">
      <c r="A2950" t="s">
        <v>1221</v>
      </c>
      <c r="B2950" t="s">
        <v>747</v>
      </c>
      <c r="C2950" s="158" t="str">
        <f t="shared" si="46"/>
        <v>1163185</v>
      </c>
      <c r="D2950">
        <v>116318</v>
      </c>
      <c r="F2950">
        <v>12</v>
      </c>
      <c r="I2950">
        <v>1030756</v>
      </c>
      <c r="J2950">
        <v>0</v>
      </c>
      <c r="K2950">
        <v>0</v>
      </c>
      <c r="L2950">
        <v>1</v>
      </c>
      <c r="M2950">
        <v>0</v>
      </c>
      <c r="N2950">
        <v>9090039</v>
      </c>
      <c r="O2950">
        <v>5</v>
      </c>
      <c r="P2950" t="s">
        <v>1222</v>
      </c>
      <c r="Q2950">
        <v>1005</v>
      </c>
      <c r="R2950">
        <v>6</v>
      </c>
      <c r="S2950">
        <v>0</v>
      </c>
      <c r="T2950">
        <v>0</v>
      </c>
      <c r="V2950" t="s">
        <v>1387</v>
      </c>
      <c r="W2950">
        <v>3</v>
      </c>
      <c r="X2950" s="68">
        <v>36525</v>
      </c>
      <c r="Y2950" s="68">
        <v>36525</v>
      </c>
      <c r="Z2950">
        <v>0</v>
      </c>
      <c r="AA2950">
        <v>145</v>
      </c>
      <c r="AB2950" t="s">
        <v>747</v>
      </c>
      <c r="AE2950" t="s">
        <v>437</v>
      </c>
      <c r="AF2950">
        <v>30001</v>
      </c>
    </row>
    <row r="2951" spans="1:32" x14ac:dyDescent="0.25">
      <c r="A2951" t="s">
        <v>1223</v>
      </c>
      <c r="B2951" t="s">
        <v>747</v>
      </c>
      <c r="C2951" s="158" t="str">
        <f t="shared" si="46"/>
        <v>1163191</v>
      </c>
      <c r="D2951">
        <v>116319</v>
      </c>
      <c r="F2951">
        <v>12</v>
      </c>
      <c r="I2951">
        <v>1030760</v>
      </c>
      <c r="J2951">
        <v>0</v>
      </c>
      <c r="K2951">
        <v>0</v>
      </c>
      <c r="L2951">
        <v>1</v>
      </c>
      <c r="M2951">
        <v>0</v>
      </c>
      <c r="N2951">
        <v>9090039</v>
      </c>
      <c r="O2951">
        <v>1</v>
      </c>
      <c r="P2951" t="s">
        <v>1224</v>
      </c>
      <c r="Q2951">
        <v>1005</v>
      </c>
      <c r="R2951">
        <v>6</v>
      </c>
      <c r="S2951">
        <v>0</v>
      </c>
      <c r="T2951">
        <v>0</v>
      </c>
      <c r="V2951" t="s">
        <v>1387</v>
      </c>
      <c r="W2951">
        <v>3</v>
      </c>
      <c r="X2951" s="68">
        <v>36525</v>
      </c>
      <c r="Y2951" s="68">
        <v>36525</v>
      </c>
      <c r="Z2951">
        <v>0</v>
      </c>
      <c r="AA2951">
        <v>145</v>
      </c>
      <c r="AB2951" t="s">
        <v>747</v>
      </c>
      <c r="AE2951" t="s">
        <v>437</v>
      </c>
      <c r="AF2951">
        <v>30001</v>
      </c>
    </row>
    <row r="2952" spans="1:32" x14ac:dyDescent="0.25">
      <c r="A2952" t="s">
        <v>1223</v>
      </c>
      <c r="B2952" t="s">
        <v>747</v>
      </c>
      <c r="C2952" s="158" t="str">
        <f t="shared" si="46"/>
        <v>1163192</v>
      </c>
      <c r="D2952">
        <v>116319</v>
      </c>
      <c r="F2952">
        <v>12</v>
      </c>
      <c r="I2952">
        <v>1030761</v>
      </c>
      <c r="J2952">
        <v>0</v>
      </c>
      <c r="K2952">
        <v>0</v>
      </c>
      <c r="L2952">
        <v>1</v>
      </c>
      <c r="M2952">
        <v>0</v>
      </c>
      <c r="N2952">
        <v>9090039</v>
      </c>
      <c r="O2952">
        <v>2</v>
      </c>
      <c r="P2952" t="s">
        <v>1224</v>
      </c>
      <c r="Q2952">
        <v>1005</v>
      </c>
      <c r="R2952">
        <v>6</v>
      </c>
      <c r="S2952">
        <v>0</v>
      </c>
      <c r="T2952">
        <v>0</v>
      </c>
      <c r="V2952" t="s">
        <v>1387</v>
      </c>
      <c r="W2952">
        <v>3</v>
      </c>
      <c r="X2952" s="68">
        <v>36525</v>
      </c>
      <c r="Y2952" s="68">
        <v>36525</v>
      </c>
      <c r="Z2952">
        <v>0</v>
      </c>
      <c r="AA2952">
        <v>145</v>
      </c>
      <c r="AB2952" t="s">
        <v>747</v>
      </c>
      <c r="AE2952" t="s">
        <v>437</v>
      </c>
      <c r="AF2952">
        <v>30001</v>
      </c>
    </row>
    <row r="2953" spans="1:32" x14ac:dyDescent="0.25">
      <c r="A2953" t="s">
        <v>1223</v>
      </c>
      <c r="B2953" t="s">
        <v>747</v>
      </c>
      <c r="C2953" s="158" t="str">
        <f t="shared" si="46"/>
        <v>1163193</v>
      </c>
      <c r="D2953">
        <v>116319</v>
      </c>
      <c r="F2953">
        <v>12</v>
      </c>
      <c r="I2953">
        <v>1030762</v>
      </c>
      <c r="J2953">
        <v>0</v>
      </c>
      <c r="K2953">
        <v>0</v>
      </c>
      <c r="L2953">
        <v>1</v>
      </c>
      <c r="M2953">
        <v>0</v>
      </c>
      <c r="N2953">
        <v>9090039</v>
      </c>
      <c r="O2953">
        <v>3</v>
      </c>
      <c r="P2953" t="s">
        <v>1224</v>
      </c>
      <c r="Q2953">
        <v>1005</v>
      </c>
      <c r="R2953">
        <v>6</v>
      </c>
      <c r="S2953">
        <v>0</v>
      </c>
      <c r="T2953">
        <v>0</v>
      </c>
      <c r="V2953" t="s">
        <v>1387</v>
      </c>
      <c r="W2953">
        <v>3</v>
      </c>
      <c r="X2953" s="68">
        <v>36525</v>
      </c>
      <c r="Y2953" s="68">
        <v>36525</v>
      </c>
      <c r="Z2953">
        <v>0</v>
      </c>
      <c r="AA2953">
        <v>145</v>
      </c>
      <c r="AB2953" t="s">
        <v>747</v>
      </c>
      <c r="AE2953" t="s">
        <v>437</v>
      </c>
      <c r="AF2953">
        <v>30001</v>
      </c>
    </row>
    <row r="2954" spans="1:32" x14ac:dyDescent="0.25">
      <c r="A2954" t="s">
        <v>1223</v>
      </c>
      <c r="B2954" t="s">
        <v>747</v>
      </c>
      <c r="C2954" s="158" t="str">
        <f t="shared" si="46"/>
        <v>1163194</v>
      </c>
      <c r="D2954">
        <v>116319</v>
      </c>
      <c r="F2954">
        <v>12</v>
      </c>
      <c r="I2954">
        <v>1030763</v>
      </c>
      <c r="J2954">
        <v>0</v>
      </c>
      <c r="K2954">
        <v>0</v>
      </c>
      <c r="L2954">
        <v>1</v>
      </c>
      <c r="M2954">
        <v>0</v>
      </c>
      <c r="N2954">
        <v>9090039</v>
      </c>
      <c r="O2954">
        <v>4</v>
      </c>
      <c r="P2954" t="s">
        <v>1224</v>
      </c>
      <c r="Q2954">
        <v>1005</v>
      </c>
      <c r="R2954">
        <v>6</v>
      </c>
      <c r="S2954">
        <v>0</v>
      </c>
      <c r="T2954">
        <v>0</v>
      </c>
      <c r="V2954" t="s">
        <v>1387</v>
      </c>
      <c r="W2954">
        <v>3</v>
      </c>
      <c r="X2954" s="68">
        <v>36525</v>
      </c>
      <c r="Y2954" s="68">
        <v>36525</v>
      </c>
      <c r="Z2954">
        <v>0</v>
      </c>
      <c r="AA2954">
        <v>145</v>
      </c>
      <c r="AB2954" t="s">
        <v>747</v>
      </c>
      <c r="AE2954" t="s">
        <v>437</v>
      </c>
      <c r="AF2954">
        <v>30001</v>
      </c>
    </row>
    <row r="2955" spans="1:32" x14ac:dyDescent="0.25">
      <c r="A2955" t="s">
        <v>1223</v>
      </c>
      <c r="B2955" t="s">
        <v>747</v>
      </c>
      <c r="C2955" s="158" t="str">
        <f t="shared" si="46"/>
        <v>1163195</v>
      </c>
      <c r="D2955">
        <v>116319</v>
      </c>
      <c r="F2955">
        <v>12</v>
      </c>
      <c r="I2955">
        <v>1030764</v>
      </c>
      <c r="J2955">
        <v>0</v>
      </c>
      <c r="K2955">
        <v>0</v>
      </c>
      <c r="L2955">
        <v>1</v>
      </c>
      <c r="M2955">
        <v>0</v>
      </c>
      <c r="N2955">
        <v>9090039</v>
      </c>
      <c r="O2955">
        <v>5</v>
      </c>
      <c r="P2955" t="s">
        <v>1224</v>
      </c>
      <c r="Q2955">
        <v>1005</v>
      </c>
      <c r="R2955">
        <v>6</v>
      </c>
      <c r="S2955">
        <v>0</v>
      </c>
      <c r="T2955">
        <v>0</v>
      </c>
      <c r="V2955" t="s">
        <v>1387</v>
      </c>
      <c r="W2955">
        <v>3</v>
      </c>
      <c r="X2955" s="68">
        <v>36525</v>
      </c>
      <c r="Y2955" s="68">
        <v>36525</v>
      </c>
      <c r="Z2955">
        <v>0</v>
      </c>
      <c r="AA2955">
        <v>145</v>
      </c>
      <c r="AB2955" t="s">
        <v>747</v>
      </c>
      <c r="AE2955" t="s">
        <v>437</v>
      </c>
      <c r="AF2955">
        <v>30001</v>
      </c>
    </row>
    <row r="2956" spans="1:32" x14ac:dyDescent="0.25">
      <c r="A2956" t="s">
        <v>1225</v>
      </c>
      <c r="B2956" t="s">
        <v>747</v>
      </c>
      <c r="C2956" s="158" t="str">
        <f t="shared" si="46"/>
        <v>1163201</v>
      </c>
      <c r="D2956">
        <v>116320</v>
      </c>
      <c r="F2956">
        <v>12</v>
      </c>
      <c r="I2956">
        <v>1030768</v>
      </c>
      <c r="J2956">
        <v>0</v>
      </c>
      <c r="K2956">
        <v>0</v>
      </c>
      <c r="L2956">
        <v>1</v>
      </c>
      <c r="M2956">
        <v>0</v>
      </c>
      <c r="N2956">
        <v>9090039</v>
      </c>
      <c r="O2956">
        <v>1</v>
      </c>
      <c r="P2956" t="s">
        <v>1226</v>
      </c>
      <c r="Q2956">
        <v>1005</v>
      </c>
      <c r="R2956">
        <v>6</v>
      </c>
      <c r="S2956">
        <v>0</v>
      </c>
      <c r="T2956">
        <v>0</v>
      </c>
      <c r="V2956" t="s">
        <v>1387</v>
      </c>
      <c r="W2956">
        <v>3</v>
      </c>
      <c r="X2956" s="68">
        <v>36525</v>
      </c>
      <c r="Y2956" s="68">
        <v>36525</v>
      </c>
      <c r="Z2956">
        <v>0</v>
      </c>
      <c r="AA2956">
        <v>145</v>
      </c>
      <c r="AB2956" t="s">
        <v>747</v>
      </c>
      <c r="AE2956" t="s">
        <v>437</v>
      </c>
      <c r="AF2956">
        <v>30001</v>
      </c>
    </row>
    <row r="2957" spans="1:32" x14ac:dyDescent="0.25">
      <c r="A2957" t="s">
        <v>1225</v>
      </c>
      <c r="B2957" t="s">
        <v>747</v>
      </c>
      <c r="C2957" s="158" t="str">
        <f t="shared" si="46"/>
        <v>1163202</v>
      </c>
      <c r="D2957">
        <v>116320</v>
      </c>
      <c r="F2957">
        <v>12</v>
      </c>
      <c r="I2957">
        <v>1030769</v>
      </c>
      <c r="J2957">
        <v>0</v>
      </c>
      <c r="K2957">
        <v>0</v>
      </c>
      <c r="L2957">
        <v>1</v>
      </c>
      <c r="M2957">
        <v>0</v>
      </c>
      <c r="N2957">
        <v>9090039</v>
      </c>
      <c r="O2957">
        <v>2</v>
      </c>
      <c r="P2957" t="s">
        <v>1226</v>
      </c>
      <c r="Q2957">
        <v>1005</v>
      </c>
      <c r="R2957">
        <v>6</v>
      </c>
      <c r="S2957">
        <v>0</v>
      </c>
      <c r="T2957">
        <v>0</v>
      </c>
      <c r="V2957" t="s">
        <v>1387</v>
      </c>
      <c r="W2957">
        <v>3</v>
      </c>
      <c r="X2957" s="68">
        <v>36525</v>
      </c>
      <c r="Y2957" s="68">
        <v>36525</v>
      </c>
      <c r="Z2957">
        <v>0</v>
      </c>
      <c r="AA2957">
        <v>145</v>
      </c>
      <c r="AB2957" t="s">
        <v>747</v>
      </c>
      <c r="AE2957" t="s">
        <v>437</v>
      </c>
      <c r="AF2957">
        <v>30001</v>
      </c>
    </row>
    <row r="2958" spans="1:32" x14ac:dyDescent="0.25">
      <c r="A2958" t="s">
        <v>1225</v>
      </c>
      <c r="B2958" t="s">
        <v>747</v>
      </c>
      <c r="C2958" s="158" t="str">
        <f t="shared" si="46"/>
        <v>1163203</v>
      </c>
      <c r="D2958">
        <v>116320</v>
      </c>
      <c r="F2958">
        <v>12</v>
      </c>
      <c r="I2958">
        <v>1030770</v>
      </c>
      <c r="J2958">
        <v>0</v>
      </c>
      <c r="K2958">
        <v>0</v>
      </c>
      <c r="L2958">
        <v>1</v>
      </c>
      <c r="M2958">
        <v>0</v>
      </c>
      <c r="N2958">
        <v>9090039</v>
      </c>
      <c r="O2958">
        <v>3</v>
      </c>
      <c r="P2958" t="s">
        <v>1226</v>
      </c>
      <c r="Q2958">
        <v>1005</v>
      </c>
      <c r="R2958">
        <v>6</v>
      </c>
      <c r="S2958">
        <v>0</v>
      </c>
      <c r="T2958">
        <v>0</v>
      </c>
      <c r="V2958" t="s">
        <v>1387</v>
      </c>
      <c r="W2958">
        <v>3</v>
      </c>
      <c r="X2958" s="68">
        <v>36525</v>
      </c>
      <c r="Y2958" s="68">
        <v>36525</v>
      </c>
      <c r="Z2958">
        <v>0</v>
      </c>
      <c r="AA2958">
        <v>145</v>
      </c>
      <c r="AB2958" t="s">
        <v>747</v>
      </c>
      <c r="AE2958" t="s">
        <v>437</v>
      </c>
      <c r="AF2958">
        <v>30001</v>
      </c>
    </row>
    <row r="2959" spans="1:32" x14ac:dyDescent="0.25">
      <c r="A2959" t="s">
        <v>1225</v>
      </c>
      <c r="B2959" t="s">
        <v>747</v>
      </c>
      <c r="C2959" s="158" t="str">
        <f t="shared" si="46"/>
        <v>1163204</v>
      </c>
      <c r="D2959">
        <v>116320</v>
      </c>
      <c r="F2959">
        <v>12</v>
      </c>
      <c r="I2959">
        <v>1030771</v>
      </c>
      <c r="J2959">
        <v>0</v>
      </c>
      <c r="K2959">
        <v>0</v>
      </c>
      <c r="L2959">
        <v>1</v>
      </c>
      <c r="M2959">
        <v>0</v>
      </c>
      <c r="N2959">
        <v>9090039</v>
      </c>
      <c r="O2959">
        <v>4</v>
      </c>
      <c r="P2959" t="s">
        <v>1226</v>
      </c>
      <c r="Q2959">
        <v>1005</v>
      </c>
      <c r="R2959">
        <v>6</v>
      </c>
      <c r="S2959">
        <v>0</v>
      </c>
      <c r="T2959">
        <v>0</v>
      </c>
      <c r="V2959" t="s">
        <v>1387</v>
      </c>
      <c r="W2959">
        <v>3</v>
      </c>
      <c r="X2959" s="68">
        <v>36525</v>
      </c>
      <c r="Y2959" s="68">
        <v>36525</v>
      </c>
      <c r="Z2959">
        <v>0</v>
      </c>
      <c r="AA2959">
        <v>145</v>
      </c>
      <c r="AB2959" t="s">
        <v>747</v>
      </c>
      <c r="AE2959" t="s">
        <v>437</v>
      </c>
      <c r="AF2959">
        <v>30001</v>
      </c>
    </row>
    <row r="2960" spans="1:32" x14ac:dyDescent="0.25">
      <c r="A2960" t="s">
        <v>1225</v>
      </c>
      <c r="B2960" t="s">
        <v>747</v>
      </c>
      <c r="C2960" s="158" t="str">
        <f t="shared" si="46"/>
        <v>1163205</v>
      </c>
      <c r="D2960">
        <v>116320</v>
      </c>
      <c r="F2960">
        <v>12</v>
      </c>
      <c r="I2960">
        <v>1030772</v>
      </c>
      <c r="J2960">
        <v>0</v>
      </c>
      <c r="K2960">
        <v>0</v>
      </c>
      <c r="L2960">
        <v>1</v>
      </c>
      <c r="M2960">
        <v>0</v>
      </c>
      <c r="N2960">
        <v>9090039</v>
      </c>
      <c r="O2960">
        <v>5</v>
      </c>
      <c r="P2960" t="s">
        <v>1226</v>
      </c>
      <c r="Q2960">
        <v>1005</v>
      </c>
      <c r="R2960">
        <v>6</v>
      </c>
      <c r="S2960">
        <v>0</v>
      </c>
      <c r="T2960">
        <v>0</v>
      </c>
      <c r="V2960" t="s">
        <v>1387</v>
      </c>
      <c r="W2960">
        <v>3</v>
      </c>
      <c r="X2960" s="68">
        <v>36525</v>
      </c>
      <c r="Y2960" s="68">
        <v>36525</v>
      </c>
      <c r="Z2960">
        <v>0</v>
      </c>
      <c r="AA2960">
        <v>145</v>
      </c>
      <c r="AB2960" t="s">
        <v>747</v>
      </c>
      <c r="AE2960" t="s">
        <v>437</v>
      </c>
      <c r="AF2960">
        <v>30001</v>
      </c>
    </row>
    <row r="2961" spans="1:32" x14ac:dyDescent="0.25">
      <c r="A2961" t="s">
        <v>1227</v>
      </c>
      <c r="B2961" t="s">
        <v>747</v>
      </c>
      <c r="C2961" s="158" t="str">
        <f t="shared" si="46"/>
        <v>1163211</v>
      </c>
      <c r="D2961">
        <v>116321</v>
      </c>
      <c r="F2961">
        <v>12</v>
      </c>
      <c r="I2961">
        <v>1030776</v>
      </c>
      <c r="J2961">
        <v>0</v>
      </c>
      <c r="K2961">
        <v>0</v>
      </c>
      <c r="L2961">
        <v>1</v>
      </c>
      <c r="M2961">
        <v>0</v>
      </c>
      <c r="N2961">
        <v>9090039</v>
      </c>
      <c r="O2961">
        <v>1</v>
      </c>
      <c r="P2961" t="s">
        <v>1228</v>
      </c>
      <c r="Q2961">
        <v>1005</v>
      </c>
      <c r="R2961">
        <v>6</v>
      </c>
      <c r="S2961">
        <v>0</v>
      </c>
      <c r="T2961">
        <v>0</v>
      </c>
      <c r="V2961" t="s">
        <v>1387</v>
      </c>
      <c r="W2961">
        <v>3</v>
      </c>
      <c r="X2961" s="68">
        <v>36525</v>
      </c>
      <c r="Y2961" s="68">
        <v>36525</v>
      </c>
      <c r="Z2961">
        <v>0</v>
      </c>
      <c r="AA2961">
        <v>145</v>
      </c>
      <c r="AB2961" t="s">
        <v>747</v>
      </c>
      <c r="AE2961" t="s">
        <v>437</v>
      </c>
      <c r="AF2961">
        <v>30001</v>
      </c>
    </row>
    <row r="2962" spans="1:32" x14ac:dyDescent="0.25">
      <c r="A2962" t="s">
        <v>1227</v>
      </c>
      <c r="B2962" t="s">
        <v>747</v>
      </c>
      <c r="C2962" s="158" t="str">
        <f t="shared" si="46"/>
        <v>1163212</v>
      </c>
      <c r="D2962">
        <v>116321</v>
      </c>
      <c r="F2962">
        <v>12</v>
      </c>
      <c r="I2962">
        <v>1030777</v>
      </c>
      <c r="J2962">
        <v>0</v>
      </c>
      <c r="K2962">
        <v>0</v>
      </c>
      <c r="L2962">
        <v>1</v>
      </c>
      <c r="M2962">
        <v>0</v>
      </c>
      <c r="N2962">
        <v>9090039</v>
      </c>
      <c r="O2962">
        <v>2</v>
      </c>
      <c r="P2962" t="s">
        <v>1228</v>
      </c>
      <c r="Q2962">
        <v>1005</v>
      </c>
      <c r="R2962">
        <v>6</v>
      </c>
      <c r="S2962">
        <v>0</v>
      </c>
      <c r="T2962">
        <v>0</v>
      </c>
      <c r="V2962" t="s">
        <v>1387</v>
      </c>
      <c r="W2962">
        <v>3</v>
      </c>
      <c r="X2962" s="68">
        <v>36525</v>
      </c>
      <c r="Y2962" s="68">
        <v>36525</v>
      </c>
      <c r="Z2962">
        <v>0</v>
      </c>
      <c r="AA2962">
        <v>145</v>
      </c>
      <c r="AB2962" t="s">
        <v>747</v>
      </c>
      <c r="AE2962" t="s">
        <v>437</v>
      </c>
      <c r="AF2962">
        <v>30001</v>
      </c>
    </row>
    <row r="2963" spans="1:32" x14ac:dyDescent="0.25">
      <c r="A2963" t="s">
        <v>1227</v>
      </c>
      <c r="B2963" t="s">
        <v>747</v>
      </c>
      <c r="C2963" s="158" t="str">
        <f t="shared" si="46"/>
        <v>1163213</v>
      </c>
      <c r="D2963">
        <v>116321</v>
      </c>
      <c r="F2963">
        <v>12</v>
      </c>
      <c r="I2963">
        <v>1030778</v>
      </c>
      <c r="J2963">
        <v>0</v>
      </c>
      <c r="K2963">
        <v>0</v>
      </c>
      <c r="L2963">
        <v>1</v>
      </c>
      <c r="M2963">
        <v>0</v>
      </c>
      <c r="N2963">
        <v>9090039</v>
      </c>
      <c r="O2963">
        <v>3</v>
      </c>
      <c r="P2963" t="s">
        <v>1228</v>
      </c>
      <c r="Q2963">
        <v>1005</v>
      </c>
      <c r="R2963">
        <v>6</v>
      </c>
      <c r="S2963">
        <v>0</v>
      </c>
      <c r="T2963">
        <v>0</v>
      </c>
      <c r="V2963" t="s">
        <v>1387</v>
      </c>
      <c r="W2963">
        <v>3</v>
      </c>
      <c r="X2963" s="68">
        <v>36525</v>
      </c>
      <c r="Y2963" s="68">
        <v>36525</v>
      </c>
      <c r="Z2963">
        <v>0</v>
      </c>
      <c r="AA2963">
        <v>145</v>
      </c>
      <c r="AB2963" t="s">
        <v>747</v>
      </c>
      <c r="AE2963" t="s">
        <v>437</v>
      </c>
      <c r="AF2963">
        <v>30001</v>
      </c>
    </row>
    <row r="2964" spans="1:32" x14ac:dyDescent="0.25">
      <c r="A2964" t="s">
        <v>1227</v>
      </c>
      <c r="B2964" t="s">
        <v>747</v>
      </c>
      <c r="C2964" s="158" t="str">
        <f t="shared" si="46"/>
        <v>1163214</v>
      </c>
      <c r="D2964">
        <v>116321</v>
      </c>
      <c r="F2964">
        <v>12</v>
      </c>
      <c r="I2964">
        <v>1030779</v>
      </c>
      <c r="J2964">
        <v>0</v>
      </c>
      <c r="K2964">
        <v>0</v>
      </c>
      <c r="L2964">
        <v>1</v>
      </c>
      <c r="M2964">
        <v>0</v>
      </c>
      <c r="N2964">
        <v>9090039</v>
      </c>
      <c r="O2964">
        <v>4</v>
      </c>
      <c r="P2964" t="s">
        <v>1228</v>
      </c>
      <c r="Q2964">
        <v>1005</v>
      </c>
      <c r="R2964">
        <v>6</v>
      </c>
      <c r="S2964">
        <v>0</v>
      </c>
      <c r="T2964">
        <v>0</v>
      </c>
      <c r="V2964" t="s">
        <v>1387</v>
      </c>
      <c r="W2964">
        <v>3</v>
      </c>
      <c r="X2964" s="68">
        <v>36525</v>
      </c>
      <c r="Y2964" s="68">
        <v>36525</v>
      </c>
      <c r="Z2964">
        <v>0</v>
      </c>
      <c r="AA2964">
        <v>145</v>
      </c>
      <c r="AB2964" t="s">
        <v>747</v>
      </c>
      <c r="AE2964" t="s">
        <v>437</v>
      </c>
      <c r="AF2964">
        <v>30001</v>
      </c>
    </row>
    <row r="2965" spans="1:32" x14ac:dyDescent="0.25">
      <c r="A2965" t="s">
        <v>1227</v>
      </c>
      <c r="B2965" t="s">
        <v>747</v>
      </c>
      <c r="C2965" s="158" t="str">
        <f t="shared" si="46"/>
        <v>1163215</v>
      </c>
      <c r="D2965">
        <v>116321</v>
      </c>
      <c r="F2965">
        <v>12</v>
      </c>
      <c r="I2965">
        <v>1030780</v>
      </c>
      <c r="J2965">
        <v>0</v>
      </c>
      <c r="K2965">
        <v>0</v>
      </c>
      <c r="L2965">
        <v>1</v>
      </c>
      <c r="M2965">
        <v>0</v>
      </c>
      <c r="N2965">
        <v>9090039</v>
      </c>
      <c r="O2965">
        <v>5</v>
      </c>
      <c r="P2965" t="s">
        <v>1228</v>
      </c>
      <c r="Q2965">
        <v>1005</v>
      </c>
      <c r="R2965">
        <v>6</v>
      </c>
      <c r="S2965">
        <v>0</v>
      </c>
      <c r="T2965">
        <v>0</v>
      </c>
      <c r="V2965" t="s">
        <v>1387</v>
      </c>
      <c r="W2965">
        <v>3</v>
      </c>
      <c r="X2965" s="68">
        <v>36525</v>
      </c>
      <c r="Y2965" s="68">
        <v>36525</v>
      </c>
      <c r="Z2965">
        <v>0</v>
      </c>
      <c r="AA2965">
        <v>145</v>
      </c>
      <c r="AB2965" t="s">
        <v>747</v>
      </c>
      <c r="AE2965" t="s">
        <v>437</v>
      </c>
      <c r="AF2965">
        <v>30001</v>
      </c>
    </row>
    <row r="2966" spans="1:32" x14ac:dyDescent="0.25">
      <c r="A2966" t="s">
        <v>1229</v>
      </c>
      <c r="B2966" t="s">
        <v>747</v>
      </c>
      <c r="C2966" s="158" t="str">
        <f t="shared" si="46"/>
        <v>1163221</v>
      </c>
      <c r="D2966">
        <v>116322</v>
      </c>
      <c r="F2966">
        <v>12</v>
      </c>
      <c r="G2966">
        <v>1985</v>
      </c>
      <c r="I2966">
        <v>1030784</v>
      </c>
      <c r="J2966">
        <v>1</v>
      </c>
      <c r="K2966">
        <v>0</v>
      </c>
      <c r="L2966">
        <v>1</v>
      </c>
      <c r="M2966">
        <v>0</v>
      </c>
      <c r="N2966">
        <v>9090039</v>
      </c>
      <c r="O2966">
        <v>1</v>
      </c>
      <c r="P2966" t="s">
        <v>1230</v>
      </c>
      <c r="Q2966">
        <v>1005</v>
      </c>
      <c r="R2966">
        <v>6</v>
      </c>
      <c r="S2966">
        <v>0</v>
      </c>
      <c r="T2966">
        <v>0</v>
      </c>
      <c r="V2966" t="s">
        <v>1387</v>
      </c>
      <c r="W2966">
        <v>3</v>
      </c>
      <c r="X2966" s="68">
        <v>42444</v>
      </c>
      <c r="Y2966" s="68">
        <v>36525</v>
      </c>
      <c r="Z2966">
        <v>0</v>
      </c>
      <c r="AA2966">
        <v>145</v>
      </c>
      <c r="AB2966" t="s">
        <v>747</v>
      </c>
      <c r="AE2966" t="s">
        <v>437</v>
      </c>
      <c r="AF2966">
        <v>30001</v>
      </c>
    </row>
    <row r="2967" spans="1:32" x14ac:dyDescent="0.25">
      <c r="A2967" t="s">
        <v>1229</v>
      </c>
      <c r="B2967" t="s">
        <v>747</v>
      </c>
      <c r="C2967" s="158" t="str">
        <f t="shared" si="46"/>
        <v>1163222</v>
      </c>
      <c r="D2967">
        <v>116322</v>
      </c>
      <c r="F2967">
        <v>12</v>
      </c>
      <c r="G2967">
        <v>2385</v>
      </c>
      <c r="I2967">
        <v>1030785</v>
      </c>
      <c r="J2967">
        <v>1</v>
      </c>
      <c r="K2967">
        <v>0</v>
      </c>
      <c r="L2967">
        <v>1</v>
      </c>
      <c r="M2967">
        <v>0</v>
      </c>
      <c r="N2967">
        <v>9090039</v>
      </c>
      <c r="O2967">
        <v>2</v>
      </c>
      <c r="P2967" t="s">
        <v>1230</v>
      </c>
      <c r="Q2967">
        <v>1005</v>
      </c>
      <c r="R2967">
        <v>6</v>
      </c>
      <c r="S2967">
        <v>0</v>
      </c>
      <c r="T2967">
        <v>0</v>
      </c>
      <c r="V2967" t="s">
        <v>1387</v>
      </c>
      <c r="W2967">
        <v>3</v>
      </c>
      <c r="X2967" s="68">
        <v>42444</v>
      </c>
      <c r="Y2967" s="68">
        <v>36525</v>
      </c>
      <c r="Z2967">
        <v>0</v>
      </c>
      <c r="AA2967">
        <v>145</v>
      </c>
      <c r="AB2967" t="s">
        <v>747</v>
      </c>
      <c r="AE2967" t="s">
        <v>437</v>
      </c>
      <c r="AF2967">
        <v>30001</v>
      </c>
    </row>
    <row r="2968" spans="1:32" x14ac:dyDescent="0.25">
      <c r="A2968" t="s">
        <v>1229</v>
      </c>
      <c r="B2968" t="s">
        <v>747</v>
      </c>
      <c r="C2968" s="158" t="str">
        <f t="shared" si="46"/>
        <v>1163223</v>
      </c>
      <c r="D2968">
        <v>116322</v>
      </c>
      <c r="F2968">
        <v>12</v>
      </c>
      <c r="G2968">
        <v>2865</v>
      </c>
      <c r="I2968">
        <v>1030786</v>
      </c>
      <c r="J2968">
        <v>1</v>
      </c>
      <c r="K2968">
        <v>0</v>
      </c>
      <c r="L2968">
        <v>1</v>
      </c>
      <c r="M2968">
        <v>0</v>
      </c>
      <c r="N2968">
        <v>9090039</v>
      </c>
      <c r="O2968">
        <v>3</v>
      </c>
      <c r="P2968" t="s">
        <v>1230</v>
      </c>
      <c r="Q2968">
        <v>1005</v>
      </c>
      <c r="R2968">
        <v>6</v>
      </c>
      <c r="S2968">
        <v>0</v>
      </c>
      <c r="T2968">
        <v>0</v>
      </c>
      <c r="V2968" t="s">
        <v>1387</v>
      </c>
      <c r="W2968">
        <v>3</v>
      </c>
      <c r="X2968" s="68">
        <v>42444</v>
      </c>
      <c r="Y2968" s="68">
        <v>36525</v>
      </c>
      <c r="Z2968">
        <v>0</v>
      </c>
      <c r="AA2968">
        <v>145</v>
      </c>
      <c r="AB2968" t="s">
        <v>747</v>
      </c>
      <c r="AE2968" t="s">
        <v>437</v>
      </c>
      <c r="AF2968">
        <v>30001</v>
      </c>
    </row>
    <row r="2969" spans="1:32" x14ac:dyDescent="0.25">
      <c r="A2969" t="s">
        <v>1229</v>
      </c>
      <c r="B2969" t="s">
        <v>747</v>
      </c>
      <c r="C2969" s="158" t="str">
        <f t="shared" si="46"/>
        <v>1163224</v>
      </c>
      <c r="D2969">
        <v>116322</v>
      </c>
      <c r="F2969">
        <v>12</v>
      </c>
      <c r="G2969">
        <v>2505</v>
      </c>
      <c r="I2969">
        <v>1030787</v>
      </c>
      <c r="J2969">
        <v>1</v>
      </c>
      <c r="K2969">
        <v>0</v>
      </c>
      <c r="L2969">
        <v>1</v>
      </c>
      <c r="M2969">
        <v>0</v>
      </c>
      <c r="N2969">
        <v>9090039</v>
      </c>
      <c r="O2969">
        <v>4</v>
      </c>
      <c r="P2969" t="s">
        <v>1230</v>
      </c>
      <c r="Q2969">
        <v>1005</v>
      </c>
      <c r="R2969">
        <v>6</v>
      </c>
      <c r="S2969">
        <v>0</v>
      </c>
      <c r="T2969">
        <v>0</v>
      </c>
      <c r="V2969" t="s">
        <v>1387</v>
      </c>
      <c r="W2969">
        <v>3</v>
      </c>
      <c r="X2969" s="68">
        <v>42444</v>
      </c>
      <c r="Y2969" s="68">
        <v>36525</v>
      </c>
      <c r="Z2969">
        <v>0</v>
      </c>
      <c r="AA2969">
        <v>145</v>
      </c>
      <c r="AB2969" t="s">
        <v>747</v>
      </c>
      <c r="AE2969" t="s">
        <v>437</v>
      </c>
      <c r="AF2969">
        <v>30001</v>
      </c>
    </row>
    <row r="2970" spans="1:32" x14ac:dyDescent="0.25">
      <c r="A2970" t="s">
        <v>1229</v>
      </c>
      <c r="B2970" t="s">
        <v>747</v>
      </c>
      <c r="C2970" s="158" t="str">
        <f t="shared" si="46"/>
        <v>1163225</v>
      </c>
      <c r="D2970">
        <v>116322</v>
      </c>
      <c r="F2970">
        <v>12</v>
      </c>
      <c r="G2970">
        <v>3010</v>
      </c>
      <c r="I2970">
        <v>1030788</v>
      </c>
      <c r="J2970">
        <v>1</v>
      </c>
      <c r="K2970">
        <v>0</v>
      </c>
      <c r="L2970">
        <v>1</v>
      </c>
      <c r="M2970">
        <v>0</v>
      </c>
      <c r="N2970">
        <v>9090039</v>
      </c>
      <c r="O2970">
        <v>5</v>
      </c>
      <c r="P2970" t="s">
        <v>1230</v>
      </c>
      <c r="Q2970">
        <v>1005</v>
      </c>
      <c r="R2970">
        <v>6</v>
      </c>
      <c r="S2970">
        <v>0</v>
      </c>
      <c r="T2970">
        <v>0</v>
      </c>
      <c r="V2970" t="s">
        <v>1387</v>
      </c>
      <c r="W2970">
        <v>3</v>
      </c>
      <c r="X2970" s="68">
        <v>42444</v>
      </c>
      <c r="Y2970" s="68">
        <v>36525</v>
      </c>
      <c r="Z2970">
        <v>0</v>
      </c>
      <c r="AA2970">
        <v>145</v>
      </c>
      <c r="AB2970" t="s">
        <v>747</v>
      </c>
      <c r="AE2970" t="s">
        <v>437</v>
      </c>
      <c r="AF2970">
        <v>30001</v>
      </c>
    </row>
    <row r="2971" spans="1:32" x14ac:dyDescent="0.25">
      <c r="A2971" t="s">
        <v>1231</v>
      </c>
      <c r="B2971" t="s">
        <v>747</v>
      </c>
      <c r="C2971" s="158" t="str">
        <f t="shared" si="46"/>
        <v>1163231</v>
      </c>
      <c r="D2971">
        <v>116323</v>
      </c>
      <c r="F2971">
        <v>12</v>
      </c>
      <c r="I2971">
        <v>1030792</v>
      </c>
      <c r="J2971">
        <v>0</v>
      </c>
      <c r="K2971">
        <v>0</v>
      </c>
      <c r="L2971">
        <v>1</v>
      </c>
      <c r="M2971">
        <v>0</v>
      </c>
      <c r="N2971">
        <v>9090039</v>
      </c>
      <c r="O2971">
        <v>1</v>
      </c>
      <c r="P2971" t="s">
        <v>1232</v>
      </c>
      <c r="Q2971">
        <v>1005</v>
      </c>
      <c r="R2971">
        <v>6</v>
      </c>
      <c r="S2971">
        <v>0</v>
      </c>
      <c r="T2971">
        <v>0</v>
      </c>
      <c r="V2971" t="s">
        <v>1387</v>
      </c>
      <c r="W2971">
        <v>3</v>
      </c>
      <c r="X2971" s="68">
        <v>36525</v>
      </c>
      <c r="Y2971" s="68">
        <v>36525</v>
      </c>
      <c r="Z2971">
        <v>0</v>
      </c>
      <c r="AA2971">
        <v>145</v>
      </c>
      <c r="AB2971" t="s">
        <v>747</v>
      </c>
      <c r="AE2971" t="s">
        <v>437</v>
      </c>
      <c r="AF2971">
        <v>30001</v>
      </c>
    </row>
    <row r="2972" spans="1:32" x14ac:dyDescent="0.25">
      <c r="A2972" t="s">
        <v>1231</v>
      </c>
      <c r="B2972" t="s">
        <v>747</v>
      </c>
      <c r="C2972" s="158" t="str">
        <f t="shared" si="46"/>
        <v>1163232</v>
      </c>
      <c r="D2972">
        <v>116323</v>
      </c>
      <c r="F2972">
        <v>12</v>
      </c>
      <c r="I2972">
        <v>1030793</v>
      </c>
      <c r="J2972">
        <v>0</v>
      </c>
      <c r="K2972">
        <v>0</v>
      </c>
      <c r="L2972">
        <v>1</v>
      </c>
      <c r="M2972">
        <v>0</v>
      </c>
      <c r="N2972">
        <v>9090039</v>
      </c>
      <c r="O2972">
        <v>2</v>
      </c>
      <c r="P2972" t="s">
        <v>1232</v>
      </c>
      <c r="Q2972">
        <v>1005</v>
      </c>
      <c r="R2972">
        <v>6</v>
      </c>
      <c r="S2972">
        <v>0</v>
      </c>
      <c r="T2972">
        <v>0</v>
      </c>
      <c r="V2972" t="s">
        <v>1387</v>
      </c>
      <c r="W2972">
        <v>3</v>
      </c>
      <c r="X2972" s="68">
        <v>36525</v>
      </c>
      <c r="Y2972" s="68">
        <v>36525</v>
      </c>
      <c r="Z2972">
        <v>0</v>
      </c>
      <c r="AA2972">
        <v>145</v>
      </c>
      <c r="AB2972" t="s">
        <v>747</v>
      </c>
      <c r="AE2972" t="s">
        <v>437</v>
      </c>
      <c r="AF2972">
        <v>30001</v>
      </c>
    </row>
    <row r="2973" spans="1:32" x14ac:dyDescent="0.25">
      <c r="A2973" t="s">
        <v>1231</v>
      </c>
      <c r="B2973" t="s">
        <v>747</v>
      </c>
      <c r="C2973" s="158" t="str">
        <f t="shared" si="46"/>
        <v>1163233</v>
      </c>
      <c r="D2973">
        <v>116323</v>
      </c>
      <c r="F2973">
        <v>12</v>
      </c>
      <c r="I2973">
        <v>1030794</v>
      </c>
      <c r="J2973">
        <v>0</v>
      </c>
      <c r="K2973">
        <v>0</v>
      </c>
      <c r="L2973">
        <v>1</v>
      </c>
      <c r="M2973">
        <v>0</v>
      </c>
      <c r="N2973">
        <v>9090039</v>
      </c>
      <c r="O2973">
        <v>3</v>
      </c>
      <c r="P2973" t="s">
        <v>1232</v>
      </c>
      <c r="Q2973">
        <v>1005</v>
      </c>
      <c r="R2973">
        <v>6</v>
      </c>
      <c r="S2973">
        <v>0</v>
      </c>
      <c r="T2973">
        <v>0</v>
      </c>
      <c r="V2973" t="s">
        <v>1387</v>
      </c>
      <c r="W2973">
        <v>3</v>
      </c>
      <c r="X2973" s="68">
        <v>36525</v>
      </c>
      <c r="Y2973" s="68">
        <v>36525</v>
      </c>
      <c r="Z2973">
        <v>0</v>
      </c>
      <c r="AA2973">
        <v>145</v>
      </c>
      <c r="AB2973" t="s">
        <v>747</v>
      </c>
      <c r="AE2973" t="s">
        <v>437</v>
      </c>
      <c r="AF2973">
        <v>30001</v>
      </c>
    </row>
    <row r="2974" spans="1:32" x14ac:dyDescent="0.25">
      <c r="A2974" t="s">
        <v>1231</v>
      </c>
      <c r="B2974" t="s">
        <v>747</v>
      </c>
      <c r="C2974" s="158" t="str">
        <f t="shared" si="46"/>
        <v>1163234</v>
      </c>
      <c r="D2974">
        <v>116323</v>
      </c>
      <c r="F2974">
        <v>12</v>
      </c>
      <c r="I2974">
        <v>1030795</v>
      </c>
      <c r="J2974">
        <v>0</v>
      </c>
      <c r="K2974">
        <v>0</v>
      </c>
      <c r="L2974">
        <v>1</v>
      </c>
      <c r="M2974">
        <v>0</v>
      </c>
      <c r="N2974">
        <v>9090039</v>
      </c>
      <c r="O2974">
        <v>4</v>
      </c>
      <c r="P2974" t="s">
        <v>1232</v>
      </c>
      <c r="Q2974">
        <v>1005</v>
      </c>
      <c r="R2974">
        <v>6</v>
      </c>
      <c r="S2974">
        <v>0</v>
      </c>
      <c r="T2974">
        <v>0</v>
      </c>
      <c r="V2974" t="s">
        <v>1387</v>
      </c>
      <c r="W2974">
        <v>3</v>
      </c>
      <c r="X2974" s="68">
        <v>36525</v>
      </c>
      <c r="Y2974" s="68">
        <v>36525</v>
      </c>
      <c r="Z2974">
        <v>0</v>
      </c>
      <c r="AA2974">
        <v>145</v>
      </c>
      <c r="AB2974" t="s">
        <v>747</v>
      </c>
      <c r="AE2974" t="s">
        <v>437</v>
      </c>
      <c r="AF2974">
        <v>30001</v>
      </c>
    </row>
    <row r="2975" spans="1:32" x14ac:dyDescent="0.25">
      <c r="A2975" t="s">
        <v>1231</v>
      </c>
      <c r="B2975" t="s">
        <v>747</v>
      </c>
      <c r="C2975" s="158" t="str">
        <f t="shared" si="46"/>
        <v>1163235</v>
      </c>
      <c r="D2975">
        <v>116323</v>
      </c>
      <c r="F2975">
        <v>12</v>
      </c>
      <c r="I2975">
        <v>1030796</v>
      </c>
      <c r="J2975">
        <v>0</v>
      </c>
      <c r="K2975">
        <v>0</v>
      </c>
      <c r="L2975">
        <v>1</v>
      </c>
      <c r="M2975">
        <v>0</v>
      </c>
      <c r="N2975">
        <v>9090039</v>
      </c>
      <c r="O2975">
        <v>5</v>
      </c>
      <c r="P2975" t="s">
        <v>1232</v>
      </c>
      <c r="Q2975">
        <v>1005</v>
      </c>
      <c r="R2975">
        <v>6</v>
      </c>
      <c r="S2975">
        <v>0</v>
      </c>
      <c r="T2975">
        <v>0</v>
      </c>
      <c r="V2975" t="s">
        <v>1387</v>
      </c>
      <c r="W2975">
        <v>3</v>
      </c>
      <c r="X2975" s="68">
        <v>36525</v>
      </c>
      <c r="Y2975" s="68">
        <v>36525</v>
      </c>
      <c r="Z2975">
        <v>0</v>
      </c>
      <c r="AA2975">
        <v>145</v>
      </c>
      <c r="AB2975" t="s">
        <v>747</v>
      </c>
      <c r="AE2975" t="s">
        <v>437</v>
      </c>
      <c r="AF2975">
        <v>30001</v>
      </c>
    </row>
    <row r="2976" spans="1:32" x14ac:dyDescent="0.25">
      <c r="A2976" t="s">
        <v>1233</v>
      </c>
      <c r="B2976" t="s">
        <v>747</v>
      </c>
      <c r="C2976" s="158" t="str">
        <f t="shared" si="46"/>
        <v>1163241</v>
      </c>
      <c r="D2976">
        <v>116324</v>
      </c>
      <c r="F2976">
        <v>12</v>
      </c>
      <c r="G2976">
        <v>3400</v>
      </c>
      <c r="I2976">
        <v>1030800</v>
      </c>
      <c r="J2976">
        <v>1</v>
      </c>
      <c r="K2976">
        <v>0</v>
      </c>
      <c r="L2976">
        <v>1</v>
      </c>
      <c r="M2976">
        <v>0</v>
      </c>
      <c r="N2976">
        <v>9090039</v>
      </c>
      <c r="O2976">
        <v>1</v>
      </c>
      <c r="P2976" t="s">
        <v>1234</v>
      </c>
      <c r="Q2976">
        <v>1005</v>
      </c>
      <c r="R2976">
        <v>6</v>
      </c>
      <c r="S2976">
        <v>0</v>
      </c>
      <c r="T2976">
        <v>0</v>
      </c>
      <c r="V2976" t="s">
        <v>1387</v>
      </c>
      <c r="W2976">
        <v>3</v>
      </c>
      <c r="X2976" s="68">
        <v>42444</v>
      </c>
      <c r="Y2976" s="68">
        <v>36525</v>
      </c>
      <c r="Z2976">
        <v>0</v>
      </c>
      <c r="AA2976">
        <v>145</v>
      </c>
      <c r="AB2976" t="s">
        <v>747</v>
      </c>
      <c r="AE2976" t="s">
        <v>437</v>
      </c>
      <c r="AF2976">
        <v>30001</v>
      </c>
    </row>
    <row r="2977" spans="1:32" x14ac:dyDescent="0.25">
      <c r="A2977" t="s">
        <v>1233</v>
      </c>
      <c r="B2977" t="s">
        <v>747</v>
      </c>
      <c r="C2977" s="158" t="str">
        <f t="shared" si="46"/>
        <v>1163242</v>
      </c>
      <c r="D2977">
        <v>116324</v>
      </c>
      <c r="F2977">
        <v>12</v>
      </c>
      <c r="G2977">
        <v>3500</v>
      </c>
      <c r="I2977">
        <v>1030801</v>
      </c>
      <c r="J2977">
        <v>1</v>
      </c>
      <c r="K2977">
        <v>0</v>
      </c>
      <c r="L2977">
        <v>1</v>
      </c>
      <c r="M2977">
        <v>0</v>
      </c>
      <c r="N2977">
        <v>9090039</v>
      </c>
      <c r="O2977">
        <v>2</v>
      </c>
      <c r="P2977" t="s">
        <v>1234</v>
      </c>
      <c r="Q2977">
        <v>1005</v>
      </c>
      <c r="R2977">
        <v>6</v>
      </c>
      <c r="S2977">
        <v>0</v>
      </c>
      <c r="T2977">
        <v>0</v>
      </c>
      <c r="V2977" t="s">
        <v>1387</v>
      </c>
      <c r="W2977">
        <v>3</v>
      </c>
      <c r="X2977" s="68">
        <v>42444</v>
      </c>
      <c r="Y2977" s="68">
        <v>36525</v>
      </c>
      <c r="Z2977">
        <v>0</v>
      </c>
      <c r="AA2977">
        <v>145</v>
      </c>
      <c r="AB2977" t="s">
        <v>747</v>
      </c>
      <c r="AE2977" t="s">
        <v>437</v>
      </c>
      <c r="AF2977">
        <v>30001</v>
      </c>
    </row>
    <row r="2978" spans="1:32" x14ac:dyDescent="0.25">
      <c r="A2978" t="s">
        <v>1233</v>
      </c>
      <c r="B2978" t="s">
        <v>747</v>
      </c>
      <c r="C2978" s="158" t="str">
        <f t="shared" si="46"/>
        <v>1163243</v>
      </c>
      <c r="D2978">
        <v>116324</v>
      </c>
      <c r="F2978">
        <v>12</v>
      </c>
      <c r="G2978">
        <v>3600</v>
      </c>
      <c r="I2978">
        <v>1030802</v>
      </c>
      <c r="J2978">
        <v>1</v>
      </c>
      <c r="K2978">
        <v>0</v>
      </c>
      <c r="L2978">
        <v>1</v>
      </c>
      <c r="M2978">
        <v>0</v>
      </c>
      <c r="N2978">
        <v>9090039</v>
      </c>
      <c r="O2978">
        <v>3</v>
      </c>
      <c r="P2978" t="s">
        <v>1234</v>
      </c>
      <c r="Q2978">
        <v>1005</v>
      </c>
      <c r="R2978">
        <v>6</v>
      </c>
      <c r="S2978">
        <v>0</v>
      </c>
      <c r="T2978">
        <v>0</v>
      </c>
      <c r="V2978" t="s">
        <v>1387</v>
      </c>
      <c r="W2978">
        <v>3</v>
      </c>
      <c r="X2978" s="68">
        <v>42444</v>
      </c>
      <c r="Y2978" s="68">
        <v>36525</v>
      </c>
      <c r="Z2978">
        <v>0</v>
      </c>
      <c r="AA2978">
        <v>145</v>
      </c>
      <c r="AB2978" t="s">
        <v>747</v>
      </c>
      <c r="AE2978" t="s">
        <v>437</v>
      </c>
      <c r="AF2978">
        <v>30001</v>
      </c>
    </row>
    <row r="2979" spans="1:32" x14ac:dyDescent="0.25">
      <c r="A2979" t="s">
        <v>1233</v>
      </c>
      <c r="B2979" t="s">
        <v>747</v>
      </c>
      <c r="C2979" s="158" t="str">
        <f t="shared" si="46"/>
        <v>1163244</v>
      </c>
      <c r="D2979">
        <v>116324</v>
      </c>
      <c r="F2979">
        <v>12</v>
      </c>
      <c r="G2979">
        <v>3675</v>
      </c>
      <c r="I2979">
        <v>1030803</v>
      </c>
      <c r="J2979">
        <v>1</v>
      </c>
      <c r="K2979">
        <v>0</v>
      </c>
      <c r="L2979">
        <v>1</v>
      </c>
      <c r="M2979">
        <v>0</v>
      </c>
      <c r="N2979">
        <v>9090039</v>
      </c>
      <c r="O2979">
        <v>4</v>
      </c>
      <c r="P2979" t="s">
        <v>1234</v>
      </c>
      <c r="Q2979">
        <v>1005</v>
      </c>
      <c r="R2979">
        <v>6</v>
      </c>
      <c r="S2979">
        <v>0</v>
      </c>
      <c r="T2979">
        <v>0</v>
      </c>
      <c r="V2979" t="s">
        <v>1387</v>
      </c>
      <c r="W2979">
        <v>3</v>
      </c>
      <c r="X2979" s="68">
        <v>42444</v>
      </c>
      <c r="Y2979" s="68">
        <v>36525</v>
      </c>
      <c r="Z2979">
        <v>0</v>
      </c>
      <c r="AA2979">
        <v>145</v>
      </c>
      <c r="AB2979" t="s">
        <v>747</v>
      </c>
      <c r="AE2979" t="s">
        <v>437</v>
      </c>
      <c r="AF2979">
        <v>30001</v>
      </c>
    </row>
    <row r="2980" spans="1:32" x14ac:dyDescent="0.25">
      <c r="A2980" t="s">
        <v>1233</v>
      </c>
      <c r="B2980" t="s">
        <v>747</v>
      </c>
      <c r="C2980" s="158" t="str">
        <f t="shared" si="46"/>
        <v>1163245</v>
      </c>
      <c r="D2980">
        <v>116324</v>
      </c>
      <c r="F2980">
        <v>12</v>
      </c>
      <c r="G2980">
        <v>3780</v>
      </c>
      <c r="I2980">
        <v>1030804</v>
      </c>
      <c r="J2980">
        <v>1</v>
      </c>
      <c r="K2980">
        <v>0</v>
      </c>
      <c r="L2980">
        <v>1</v>
      </c>
      <c r="M2980">
        <v>0</v>
      </c>
      <c r="N2980">
        <v>9090039</v>
      </c>
      <c r="O2980">
        <v>5</v>
      </c>
      <c r="P2980" t="s">
        <v>1234</v>
      </c>
      <c r="Q2980">
        <v>1005</v>
      </c>
      <c r="R2980">
        <v>6</v>
      </c>
      <c r="S2980">
        <v>0</v>
      </c>
      <c r="T2980">
        <v>0</v>
      </c>
      <c r="V2980" t="s">
        <v>1387</v>
      </c>
      <c r="W2980">
        <v>3</v>
      </c>
      <c r="X2980" s="68">
        <v>42444</v>
      </c>
      <c r="Y2980" s="68">
        <v>36525</v>
      </c>
      <c r="Z2980">
        <v>0</v>
      </c>
      <c r="AA2980">
        <v>145</v>
      </c>
      <c r="AB2980" t="s">
        <v>747</v>
      </c>
      <c r="AE2980" t="s">
        <v>437</v>
      </c>
      <c r="AF2980">
        <v>30001</v>
      </c>
    </row>
    <row r="2981" spans="1:32" x14ac:dyDescent="0.25">
      <c r="A2981" t="s">
        <v>1235</v>
      </c>
      <c r="B2981" t="s">
        <v>747</v>
      </c>
      <c r="C2981" s="158" t="str">
        <f t="shared" si="46"/>
        <v>1163251</v>
      </c>
      <c r="D2981">
        <v>116325</v>
      </c>
      <c r="F2981">
        <v>12</v>
      </c>
      <c r="G2981">
        <v>3600</v>
      </c>
      <c r="I2981">
        <v>1030808</v>
      </c>
      <c r="J2981">
        <v>1</v>
      </c>
      <c r="K2981">
        <v>0</v>
      </c>
      <c r="L2981">
        <v>1</v>
      </c>
      <c r="M2981">
        <v>0</v>
      </c>
      <c r="N2981">
        <v>9090039</v>
      </c>
      <c r="O2981">
        <v>1</v>
      </c>
      <c r="P2981" t="s">
        <v>1236</v>
      </c>
      <c r="Q2981">
        <v>1005</v>
      </c>
      <c r="R2981">
        <v>6</v>
      </c>
      <c r="S2981">
        <v>0</v>
      </c>
      <c r="T2981">
        <v>0</v>
      </c>
      <c r="V2981" t="s">
        <v>1387</v>
      </c>
      <c r="W2981">
        <v>3</v>
      </c>
      <c r="X2981" s="68">
        <v>42444</v>
      </c>
      <c r="Y2981" s="68">
        <v>36525</v>
      </c>
      <c r="Z2981">
        <v>0</v>
      </c>
      <c r="AA2981">
        <v>145</v>
      </c>
      <c r="AB2981" t="s">
        <v>747</v>
      </c>
      <c r="AE2981" t="s">
        <v>437</v>
      </c>
      <c r="AF2981">
        <v>30001</v>
      </c>
    </row>
    <row r="2982" spans="1:32" x14ac:dyDescent="0.25">
      <c r="A2982" t="s">
        <v>1235</v>
      </c>
      <c r="B2982" t="s">
        <v>747</v>
      </c>
      <c r="C2982" s="158" t="str">
        <f t="shared" si="46"/>
        <v>1163252</v>
      </c>
      <c r="D2982">
        <v>116325</v>
      </c>
      <c r="F2982">
        <v>12</v>
      </c>
      <c r="G2982">
        <v>3700</v>
      </c>
      <c r="I2982">
        <v>1030809</v>
      </c>
      <c r="J2982">
        <v>1</v>
      </c>
      <c r="K2982">
        <v>0</v>
      </c>
      <c r="L2982">
        <v>1</v>
      </c>
      <c r="M2982">
        <v>0</v>
      </c>
      <c r="N2982">
        <v>9090039</v>
      </c>
      <c r="O2982">
        <v>2</v>
      </c>
      <c r="P2982" t="s">
        <v>1236</v>
      </c>
      <c r="Q2982">
        <v>1005</v>
      </c>
      <c r="R2982">
        <v>6</v>
      </c>
      <c r="S2982">
        <v>0</v>
      </c>
      <c r="T2982">
        <v>0</v>
      </c>
      <c r="V2982" t="s">
        <v>1387</v>
      </c>
      <c r="W2982">
        <v>3</v>
      </c>
      <c r="X2982" s="68">
        <v>42444</v>
      </c>
      <c r="Y2982" s="68">
        <v>36525</v>
      </c>
      <c r="Z2982">
        <v>0</v>
      </c>
      <c r="AA2982">
        <v>145</v>
      </c>
      <c r="AB2982" t="s">
        <v>747</v>
      </c>
      <c r="AE2982" t="s">
        <v>437</v>
      </c>
      <c r="AF2982">
        <v>30001</v>
      </c>
    </row>
    <row r="2983" spans="1:32" x14ac:dyDescent="0.25">
      <c r="A2983" t="s">
        <v>1235</v>
      </c>
      <c r="B2983" t="s">
        <v>747</v>
      </c>
      <c r="C2983" s="158" t="str">
        <f t="shared" si="46"/>
        <v>1163253</v>
      </c>
      <c r="D2983">
        <v>116325</v>
      </c>
      <c r="F2983">
        <v>12</v>
      </c>
      <c r="G2983">
        <v>3800</v>
      </c>
      <c r="I2983">
        <v>1030810</v>
      </c>
      <c r="J2983">
        <v>1</v>
      </c>
      <c r="K2983">
        <v>0</v>
      </c>
      <c r="L2983">
        <v>1</v>
      </c>
      <c r="M2983">
        <v>0</v>
      </c>
      <c r="N2983">
        <v>9090039</v>
      </c>
      <c r="O2983">
        <v>3</v>
      </c>
      <c r="P2983" t="s">
        <v>1236</v>
      </c>
      <c r="Q2983">
        <v>1005</v>
      </c>
      <c r="R2983">
        <v>6</v>
      </c>
      <c r="S2983">
        <v>0</v>
      </c>
      <c r="T2983">
        <v>0</v>
      </c>
      <c r="V2983" t="s">
        <v>1387</v>
      </c>
      <c r="W2983">
        <v>3</v>
      </c>
      <c r="X2983" s="68">
        <v>42444</v>
      </c>
      <c r="Y2983" s="68">
        <v>36525</v>
      </c>
      <c r="Z2983">
        <v>0</v>
      </c>
      <c r="AA2983">
        <v>145</v>
      </c>
      <c r="AB2983" t="s">
        <v>747</v>
      </c>
      <c r="AE2983" t="s">
        <v>437</v>
      </c>
      <c r="AF2983">
        <v>30001</v>
      </c>
    </row>
    <row r="2984" spans="1:32" x14ac:dyDescent="0.25">
      <c r="A2984" t="s">
        <v>1235</v>
      </c>
      <c r="B2984" t="s">
        <v>747</v>
      </c>
      <c r="C2984" s="158" t="str">
        <f t="shared" si="46"/>
        <v>1163254</v>
      </c>
      <c r="D2984">
        <v>116325</v>
      </c>
      <c r="F2984">
        <v>12</v>
      </c>
      <c r="G2984">
        <v>3875</v>
      </c>
      <c r="I2984">
        <v>1030811</v>
      </c>
      <c r="J2984">
        <v>1</v>
      </c>
      <c r="K2984">
        <v>0</v>
      </c>
      <c r="L2984">
        <v>1</v>
      </c>
      <c r="M2984">
        <v>0</v>
      </c>
      <c r="N2984">
        <v>9090039</v>
      </c>
      <c r="O2984">
        <v>4</v>
      </c>
      <c r="P2984" t="s">
        <v>1236</v>
      </c>
      <c r="Q2984">
        <v>1005</v>
      </c>
      <c r="R2984">
        <v>6</v>
      </c>
      <c r="S2984">
        <v>0</v>
      </c>
      <c r="T2984">
        <v>0</v>
      </c>
      <c r="V2984" t="s">
        <v>1387</v>
      </c>
      <c r="W2984">
        <v>3</v>
      </c>
      <c r="X2984" s="68">
        <v>42444</v>
      </c>
      <c r="Y2984" s="68">
        <v>36525</v>
      </c>
      <c r="Z2984">
        <v>0</v>
      </c>
      <c r="AA2984">
        <v>145</v>
      </c>
      <c r="AB2984" t="s">
        <v>747</v>
      </c>
      <c r="AE2984" t="s">
        <v>437</v>
      </c>
      <c r="AF2984">
        <v>30001</v>
      </c>
    </row>
    <row r="2985" spans="1:32" x14ac:dyDescent="0.25">
      <c r="A2985" t="s">
        <v>1235</v>
      </c>
      <c r="B2985" t="s">
        <v>747</v>
      </c>
      <c r="C2985" s="158" t="str">
        <f t="shared" si="46"/>
        <v>1163255</v>
      </c>
      <c r="D2985">
        <v>116325</v>
      </c>
      <c r="F2985">
        <v>12</v>
      </c>
      <c r="G2985">
        <v>3980</v>
      </c>
      <c r="I2985">
        <v>1030812</v>
      </c>
      <c r="J2985">
        <v>1</v>
      </c>
      <c r="K2985">
        <v>0</v>
      </c>
      <c r="L2985">
        <v>1</v>
      </c>
      <c r="M2985">
        <v>0</v>
      </c>
      <c r="N2985">
        <v>9090039</v>
      </c>
      <c r="O2985">
        <v>5</v>
      </c>
      <c r="P2985" t="s">
        <v>1236</v>
      </c>
      <c r="Q2985">
        <v>1005</v>
      </c>
      <c r="R2985">
        <v>6</v>
      </c>
      <c r="S2985">
        <v>0</v>
      </c>
      <c r="T2985">
        <v>0</v>
      </c>
      <c r="V2985" t="s">
        <v>1387</v>
      </c>
      <c r="W2985">
        <v>3</v>
      </c>
      <c r="X2985" s="68">
        <v>42444</v>
      </c>
      <c r="Y2985" s="68">
        <v>36525</v>
      </c>
      <c r="Z2985">
        <v>0</v>
      </c>
      <c r="AA2985">
        <v>145</v>
      </c>
      <c r="AB2985" t="s">
        <v>747</v>
      </c>
      <c r="AE2985" t="s">
        <v>437</v>
      </c>
      <c r="AF2985">
        <v>30001</v>
      </c>
    </row>
    <row r="2986" spans="1:32" x14ac:dyDescent="0.25">
      <c r="A2986" t="s">
        <v>1237</v>
      </c>
      <c r="B2986" t="s">
        <v>747</v>
      </c>
      <c r="C2986" s="158" t="str">
        <f t="shared" si="46"/>
        <v>1163261</v>
      </c>
      <c r="D2986">
        <v>116326</v>
      </c>
      <c r="F2986">
        <v>12</v>
      </c>
      <c r="G2986">
        <v>3800</v>
      </c>
      <c r="I2986">
        <v>1030816</v>
      </c>
      <c r="J2986">
        <v>1</v>
      </c>
      <c r="K2986">
        <v>0</v>
      </c>
      <c r="L2986">
        <v>1</v>
      </c>
      <c r="M2986">
        <v>0</v>
      </c>
      <c r="N2986">
        <v>9090039</v>
      </c>
      <c r="O2986">
        <v>1</v>
      </c>
      <c r="P2986" t="s">
        <v>1238</v>
      </c>
      <c r="Q2986">
        <v>1005</v>
      </c>
      <c r="R2986">
        <v>6</v>
      </c>
      <c r="S2986">
        <v>0</v>
      </c>
      <c r="T2986">
        <v>0</v>
      </c>
      <c r="V2986" t="s">
        <v>1387</v>
      </c>
      <c r="W2986">
        <v>3</v>
      </c>
      <c r="X2986" s="68">
        <v>42444</v>
      </c>
      <c r="Y2986" s="68">
        <v>36525</v>
      </c>
      <c r="Z2986">
        <v>0</v>
      </c>
      <c r="AA2986">
        <v>145</v>
      </c>
      <c r="AB2986" t="s">
        <v>747</v>
      </c>
      <c r="AE2986" t="s">
        <v>437</v>
      </c>
      <c r="AF2986">
        <v>30001</v>
      </c>
    </row>
    <row r="2987" spans="1:32" x14ac:dyDescent="0.25">
      <c r="A2987" t="s">
        <v>1237</v>
      </c>
      <c r="B2987" t="s">
        <v>747</v>
      </c>
      <c r="C2987" s="158" t="str">
        <f t="shared" si="46"/>
        <v>1163262</v>
      </c>
      <c r="D2987">
        <v>116326</v>
      </c>
      <c r="F2987">
        <v>12</v>
      </c>
      <c r="G2987">
        <v>3900</v>
      </c>
      <c r="I2987">
        <v>1030817</v>
      </c>
      <c r="J2987">
        <v>1</v>
      </c>
      <c r="K2987">
        <v>0</v>
      </c>
      <c r="L2987">
        <v>1</v>
      </c>
      <c r="M2987">
        <v>0</v>
      </c>
      <c r="N2987">
        <v>9090039</v>
      </c>
      <c r="O2987">
        <v>2</v>
      </c>
      <c r="P2987" t="s">
        <v>1238</v>
      </c>
      <c r="Q2987">
        <v>1005</v>
      </c>
      <c r="R2987">
        <v>6</v>
      </c>
      <c r="S2987">
        <v>0</v>
      </c>
      <c r="T2987">
        <v>0</v>
      </c>
      <c r="V2987" t="s">
        <v>1387</v>
      </c>
      <c r="W2987">
        <v>3</v>
      </c>
      <c r="X2987" s="68">
        <v>42444</v>
      </c>
      <c r="Y2987" s="68">
        <v>36525</v>
      </c>
      <c r="Z2987">
        <v>0</v>
      </c>
      <c r="AA2987">
        <v>145</v>
      </c>
      <c r="AB2987" t="s">
        <v>747</v>
      </c>
      <c r="AE2987" t="s">
        <v>437</v>
      </c>
      <c r="AF2987">
        <v>30001</v>
      </c>
    </row>
    <row r="2988" spans="1:32" x14ac:dyDescent="0.25">
      <c r="A2988" t="s">
        <v>1237</v>
      </c>
      <c r="B2988" t="s">
        <v>747</v>
      </c>
      <c r="C2988" s="158" t="str">
        <f t="shared" si="46"/>
        <v>1163263</v>
      </c>
      <c r="D2988">
        <v>116326</v>
      </c>
      <c r="F2988">
        <v>12</v>
      </c>
      <c r="G2988">
        <v>4000</v>
      </c>
      <c r="I2988">
        <v>1030818</v>
      </c>
      <c r="J2988">
        <v>1</v>
      </c>
      <c r="K2988">
        <v>0</v>
      </c>
      <c r="L2988">
        <v>1</v>
      </c>
      <c r="M2988">
        <v>0</v>
      </c>
      <c r="N2988">
        <v>9090039</v>
      </c>
      <c r="O2988">
        <v>3</v>
      </c>
      <c r="P2988" t="s">
        <v>1238</v>
      </c>
      <c r="Q2988">
        <v>1005</v>
      </c>
      <c r="R2988">
        <v>6</v>
      </c>
      <c r="S2988">
        <v>0</v>
      </c>
      <c r="T2988">
        <v>0</v>
      </c>
      <c r="V2988" t="s">
        <v>1387</v>
      </c>
      <c r="W2988">
        <v>3</v>
      </c>
      <c r="X2988" s="68">
        <v>42444</v>
      </c>
      <c r="Y2988" s="68">
        <v>36525</v>
      </c>
      <c r="Z2988">
        <v>0</v>
      </c>
      <c r="AA2988">
        <v>145</v>
      </c>
      <c r="AB2988" t="s">
        <v>747</v>
      </c>
      <c r="AE2988" t="s">
        <v>437</v>
      </c>
      <c r="AF2988">
        <v>30001</v>
      </c>
    </row>
    <row r="2989" spans="1:32" x14ac:dyDescent="0.25">
      <c r="A2989" t="s">
        <v>1237</v>
      </c>
      <c r="B2989" t="s">
        <v>747</v>
      </c>
      <c r="C2989" s="158" t="str">
        <f t="shared" si="46"/>
        <v>1163264</v>
      </c>
      <c r="D2989">
        <v>116326</v>
      </c>
      <c r="F2989">
        <v>12</v>
      </c>
      <c r="G2989">
        <v>4075</v>
      </c>
      <c r="I2989">
        <v>1030819</v>
      </c>
      <c r="J2989">
        <v>1</v>
      </c>
      <c r="K2989">
        <v>0</v>
      </c>
      <c r="L2989">
        <v>1</v>
      </c>
      <c r="M2989">
        <v>0</v>
      </c>
      <c r="N2989">
        <v>9090039</v>
      </c>
      <c r="O2989">
        <v>4</v>
      </c>
      <c r="P2989" t="s">
        <v>1238</v>
      </c>
      <c r="Q2989">
        <v>1005</v>
      </c>
      <c r="R2989">
        <v>6</v>
      </c>
      <c r="S2989">
        <v>0</v>
      </c>
      <c r="T2989">
        <v>0</v>
      </c>
      <c r="V2989" t="s">
        <v>1387</v>
      </c>
      <c r="W2989">
        <v>3</v>
      </c>
      <c r="X2989" s="68">
        <v>42444</v>
      </c>
      <c r="Y2989" s="68">
        <v>36525</v>
      </c>
      <c r="Z2989">
        <v>0</v>
      </c>
      <c r="AA2989">
        <v>145</v>
      </c>
      <c r="AB2989" t="s">
        <v>747</v>
      </c>
      <c r="AE2989" t="s">
        <v>437</v>
      </c>
      <c r="AF2989">
        <v>30001</v>
      </c>
    </row>
    <row r="2990" spans="1:32" x14ac:dyDescent="0.25">
      <c r="A2990" t="s">
        <v>1237</v>
      </c>
      <c r="B2990" t="s">
        <v>747</v>
      </c>
      <c r="C2990" s="158" t="str">
        <f t="shared" si="46"/>
        <v>1163265</v>
      </c>
      <c r="D2990">
        <v>116326</v>
      </c>
      <c r="F2990">
        <v>12</v>
      </c>
      <c r="G2990">
        <v>4180</v>
      </c>
      <c r="I2990">
        <v>1030820</v>
      </c>
      <c r="J2990">
        <v>1</v>
      </c>
      <c r="K2990">
        <v>0</v>
      </c>
      <c r="L2990">
        <v>1</v>
      </c>
      <c r="M2990">
        <v>0</v>
      </c>
      <c r="N2990">
        <v>9090039</v>
      </c>
      <c r="O2990">
        <v>5</v>
      </c>
      <c r="P2990" t="s">
        <v>1238</v>
      </c>
      <c r="Q2990">
        <v>1005</v>
      </c>
      <c r="R2990">
        <v>6</v>
      </c>
      <c r="S2990">
        <v>0</v>
      </c>
      <c r="T2990">
        <v>0</v>
      </c>
      <c r="V2990" t="s">
        <v>1387</v>
      </c>
      <c r="W2990">
        <v>3</v>
      </c>
      <c r="X2990" s="68">
        <v>42444</v>
      </c>
      <c r="Y2990" s="68">
        <v>36525</v>
      </c>
      <c r="Z2990">
        <v>0</v>
      </c>
      <c r="AA2990">
        <v>145</v>
      </c>
      <c r="AB2990" t="s">
        <v>747</v>
      </c>
      <c r="AE2990" t="s">
        <v>437</v>
      </c>
      <c r="AF2990">
        <v>30001</v>
      </c>
    </row>
    <row r="2991" spans="1:32" x14ac:dyDescent="0.25">
      <c r="A2991" t="s">
        <v>1239</v>
      </c>
      <c r="B2991" t="s">
        <v>747</v>
      </c>
      <c r="C2991" s="158" t="str">
        <f t="shared" si="46"/>
        <v>1163271</v>
      </c>
      <c r="D2991">
        <v>116327</v>
      </c>
      <c r="F2991">
        <v>12</v>
      </c>
      <c r="I2991">
        <v>1030824</v>
      </c>
      <c r="J2991">
        <v>0</v>
      </c>
      <c r="K2991">
        <v>0</v>
      </c>
      <c r="L2991">
        <v>1</v>
      </c>
      <c r="M2991">
        <v>0</v>
      </c>
      <c r="N2991">
        <v>9090039</v>
      </c>
      <c r="O2991">
        <v>1</v>
      </c>
      <c r="P2991" t="s">
        <v>1240</v>
      </c>
      <c r="Q2991">
        <v>1005</v>
      </c>
      <c r="R2991">
        <v>6</v>
      </c>
      <c r="S2991">
        <v>0</v>
      </c>
      <c r="T2991">
        <v>0</v>
      </c>
      <c r="V2991" t="s">
        <v>1387</v>
      </c>
      <c r="W2991">
        <v>3</v>
      </c>
      <c r="X2991" s="68">
        <v>36525</v>
      </c>
      <c r="Y2991" s="68">
        <v>36525</v>
      </c>
      <c r="Z2991">
        <v>0</v>
      </c>
      <c r="AA2991">
        <v>145</v>
      </c>
      <c r="AB2991" t="s">
        <v>747</v>
      </c>
      <c r="AE2991" t="s">
        <v>437</v>
      </c>
      <c r="AF2991">
        <v>30001</v>
      </c>
    </row>
    <row r="2992" spans="1:32" x14ac:dyDescent="0.25">
      <c r="A2992" t="s">
        <v>1239</v>
      </c>
      <c r="B2992" t="s">
        <v>747</v>
      </c>
      <c r="C2992" s="158" t="str">
        <f t="shared" si="46"/>
        <v>1163272</v>
      </c>
      <c r="D2992">
        <v>116327</v>
      </c>
      <c r="F2992">
        <v>12</v>
      </c>
      <c r="I2992">
        <v>1030825</v>
      </c>
      <c r="J2992">
        <v>0</v>
      </c>
      <c r="K2992">
        <v>0</v>
      </c>
      <c r="L2992">
        <v>1</v>
      </c>
      <c r="M2992">
        <v>0</v>
      </c>
      <c r="N2992">
        <v>9090039</v>
      </c>
      <c r="O2992">
        <v>2</v>
      </c>
      <c r="P2992" t="s">
        <v>1240</v>
      </c>
      <c r="Q2992">
        <v>1005</v>
      </c>
      <c r="R2992">
        <v>6</v>
      </c>
      <c r="S2992">
        <v>0</v>
      </c>
      <c r="T2992">
        <v>0</v>
      </c>
      <c r="V2992" t="s">
        <v>1387</v>
      </c>
      <c r="W2992">
        <v>3</v>
      </c>
      <c r="X2992" s="68">
        <v>36525</v>
      </c>
      <c r="Y2992" s="68">
        <v>36525</v>
      </c>
      <c r="Z2992">
        <v>0</v>
      </c>
      <c r="AA2992">
        <v>145</v>
      </c>
      <c r="AB2992" t="s">
        <v>747</v>
      </c>
      <c r="AE2992" t="s">
        <v>437</v>
      </c>
      <c r="AF2992">
        <v>30001</v>
      </c>
    </row>
    <row r="2993" spans="1:32" x14ac:dyDescent="0.25">
      <c r="A2993" t="s">
        <v>1239</v>
      </c>
      <c r="B2993" t="s">
        <v>747</v>
      </c>
      <c r="C2993" s="158" t="str">
        <f t="shared" si="46"/>
        <v>1163273</v>
      </c>
      <c r="D2993">
        <v>116327</v>
      </c>
      <c r="F2993">
        <v>12</v>
      </c>
      <c r="I2993">
        <v>1030826</v>
      </c>
      <c r="J2993">
        <v>0</v>
      </c>
      <c r="K2993">
        <v>0</v>
      </c>
      <c r="L2993">
        <v>1</v>
      </c>
      <c r="M2993">
        <v>0</v>
      </c>
      <c r="N2993">
        <v>9090039</v>
      </c>
      <c r="O2993">
        <v>3</v>
      </c>
      <c r="P2993" t="s">
        <v>1240</v>
      </c>
      <c r="Q2993">
        <v>1005</v>
      </c>
      <c r="R2993">
        <v>6</v>
      </c>
      <c r="S2993">
        <v>0</v>
      </c>
      <c r="T2993">
        <v>0</v>
      </c>
      <c r="V2993" t="s">
        <v>1387</v>
      </c>
      <c r="W2993">
        <v>3</v>
      </c>
      <c r="X2993" s="68">
        <v>36525</v>
      </c>
      <c r="Y2993" s="68">
        <v>36525</v>
      </c>
      <c r="Z2993">
        <v>0</v>
      </c>
      <c r="AA2993">
        <v>145</v>
      </c>
      <c r="AB2993" t="s">
        <v>747</v>
      </c>
      <c r="AE2993" t="s">
        <v>437</v>
      </c>
      <c r="AF2993">
        <v>30001</v>
      </c>
    </row>
    <row r="2994" spans="1:32" x14ac:dyDescent="0.25">
      <c r="A2994" t="s">
        <v>1239</v>
      </c>
      <c r="B2994" t="s">
        <v>747</v>
      </c>
      <c r="C2994" s="158" t="str">
        <f t="shared" si="46"/>
        <v>1163274</v>
      </c>
      <c r="D2994">
        <v>116327</v>
      </c>
      <c r="F2994">
        <v>12</v>
      </c>
      <c r="I2994">
        <v>1030827</v>
      </c>
      <c r="J2994">
        <v>0</v>
      </c>
      <c r="K2994">
        <v>0</v>
      </c>
      <c r="L2994">
        <v>1</v>
      </c>
      <c r="M2994">
        <v>0</v>
      </c>
      <c r="N2994">
        <v>9090039</v>
      </c>
      <c r="O2994">
        <v>4</v>
      </c>
      <c r="P2994" t="s">
        <v>1240</v>
      </c>
      <c r="Q2994">
        <v>1005</v>
      </c>
      <c r="R2994">
        <v>6</v>
      </c>
      <c r="S2994">
        <v>0</v>
      </c>
      <c r="T2994">
        <v>0</v>
      </c>
      <c r="V2994" t="s">
        <v>1387</v>
      </c>
      <c r="W2994">
        <v>3</v>
      </c>
      <c r="X2994" s="68">
        <v>36525</v>
      </c>
      <c r="Y2994" s="68">
        <v>36525</v>
      </c>
      <c r="Z2994">
        <v>0</v>
      </c>
      <c r="AA2994">
        <v>145</v>
      </c>
      <c r="AB2994" t="s">
        <v>747</v>
      </c>
      <c r="AE2994" t="s">
        <v>437</v>
      </c>
      <c r="AF2994">
        <v>30001</v>
      </c>
    </row>
    <row r="2995" spans="1:32" x14ac:dyDescent="0.25">
      <c r="A2995" t="s">
        <v>1239</v>
      </c>
      <c r="B2995" t="s">
        <v>747</v>
      </c>
      <c r="C2995" s="158" t="str">
        <f t="shared" si="46"/>
        <v>1163275</v>
      </c>
      <c r="D2995">
        <v>116327</v>
      </c>
      <c r="F2995">
        <v>12</v>
      </c>
      <c r="I2995">
        <v>1030828</v>
      </c>
      <c r="J2995">
        <v>0</v>
      </c>
      <c r="K2995">
        <v>0</v>
      </c>
      <c r="L2995">
        <v>1</v>
      </c>
      <c r="M2995">
        <v>0</v>
      </c>
      <c r="N2995">
        <v>9090039</v>
      </c>
      <c r="O2995">
        <v>5</v>
      </c>
      <c r="P2995" t="s">
        <v>1240</v>
      </c>
      <c r="Q2995">
        <v>1005</v>
      </c>
      <c r="R2995">
        <v>6</v>
      </c>
      <c r="S2995">
        <v>0</v>
      </c>
      <c r="T2995">
        <v>0</v>
      </c>
      <c r="V2995" t="s">
        <v>1387</v>
      </c>
      <c r="W2995">
        <v>3</v>
      </c>
      <c r="X2995" s="68">
        <v>36525</v>
      </c>
      <c r="Y2995" s="68">
        <v>36525</v>
      </c>
      <c r="Z2995">
        <v>0</v>
      </c>
      <c r="AA2995">
        <v>145</v>
      </c>
      <c r="AB2995" t="s">
        <v>747</v>
      </c>
      <c r="AE2995" t="s">
        <v>437</v>
      </c>
      <c r="AF2995">
        <v>30001</v>
      </c>
    </row>
    <row r="2996" spans="1:32" x14ac:dyDescent="0.25">
      <c r="A2996" t="s">
        <v>1241</v>
      </c>
      <c r="B2996" t="s">
        <v>747</v>
      </c>
      <c r="C2996" s="158" t="str">
        <f t="shared" si="46"/>
        <v>1163281</v>
      </c>
      <c r="D2996">
        <v>116328</v>
      </c>
      <c r="F2996">
        <v>12</v>
      </c>
      <c r="I2996">
        <v>1030832</v>
      </c>
      <c r="J2996">
        <v>0</v>
      </c>
      <c r="K2996">
        <v>0</v>
      </c>
      <c r="L2996">
        <v>1</v>
      </c>
      <c r="M2996">
        <v>0</v>
      </c>
      <c r="N2996">
        <v>9090039</v>
      </c>
      <c r="O2996">
        <v>1</v>
      </c>
      <c r="P2996" t="s">
        <v>1242</v>
      </c>
      <c r="Q2996">
        <v>1005</v>
      </c>
      <c r="R2996">
        <v>6</v>
      </c>
      <c r="S2996">
        <v>0</v>
      </c>
      <c r="T2996">
        <v>0</v>
      </c>
      <c r="V2996" t="s">
        <v>1387</v>
      </c>
      <c r="W2996">
        <v>3</v>
      </c>
      <c r="X2996" s="68">
        <v>36525</v>
      </c>
      <c r="Y2996" s="68">
        <v>36525</v>
      </c>
      <c r="Z2996">
        <v>0</v>
      </c>
      <c r="AA2996">
        <v>145</v>
      </c>
      <c r="AB2996" t="s">
        <v>747</v>
      </c>
      <c r="AE2996" t="s">
        <v>437</v>
      </c>
      <c r="AF2996">
        <v>30001</v>
      </c>
    </row>
    <row r="2997" spans="1:32" x14ac:dyDescent="0.25">
      <c r="A2997" t="s">
        <v>1241</v>
      </c>
      <c r="B2997" t="s">
        <v>747</v>
      </c>
      <c r="C2997" s="158" t="str">
        <f t="shared" si="46"/>
        <v>1163282</v>
      </c>
      <c r="D2997">
        <v>116328</v>
      </c>
      <c r="F2997">
        <v>12</v>
      </c>
      <c r="I2997">
        <v>1030833</v>
      </c>
      <c r="J2997">
        <v>0</v>
      </c>
      <c r="K2997">
        <v>0</v>
      </c>
      <c r="L2997">
        <v>1</v>
      </c>
      <c r="M2997">
        <v>0</v>
      </c>
      <c r="N2997">
        <v>9090039</v>
      </c>
      <c r="O2997">
        <v>2</v>
      </c>
      <c r="P2997" t="s">
        <v>1242</v>
      </c>
      <c r="Q2997">
        <v>1005</v>
      </c>
      <c r="R2997">
        <v>6</v>
      </c>
      <c r="S2997">
        <v>0</v>
      </c>
      <c r="T2997">
        <v>0</v>
      </c>
      <c r="V2997" t="s">
        <v>1387</v>
      </c>
      <c r="W2997">
        <v>3</v>
      </c>
      <c r="X2997" s="68">
        <v>36525</v>
      </c>
      <c r="Y2997" s="68">
        <v>36525</v>
      </c>
      <c r="Z2997">
        <v>0</v>
      </c>
      <c r="AA2997">
        <v>145</v>
      </c>
      <c r="AB2997" t="s">
        <v>747</v>
      </c>
      <c r="AE2997" t="s">
        <v>437</v>
      </c>
      <c r="AF2997">
        <v>30001</v>
      </c>
    </row>
    <row r="2998" spans="1:32" x14ac:dyDescent="0.25">
      <c r="A2998" t="s">
        <v>1241</v>
      </c>
      <c r="B2998" t="s">
        <v>747</v>
      </c>
      <c r="C2998" s="158" t="str">
        <f t="shared" si="46"/>
        <v>1163283</v>
      </c>
      <c r="D2998">
        <v>116328</v>
      </c>
      <c r="F2998">
        <v>12</v>
      </c>
      <c r="I2998">
        <v>1030834</v>
      </c>
      <c r="J2998">
        <v>0</v>
      </c>
      <c r="K2998">
        <v>0</v>
      </c>
      <c r="L2998">
        <v>1</v>
      </c>
      <c r="M2998">
        <v>0</v>
      </c>
      <c r="N2998">
        <v>9090039</v>
      </c>
      <c r="O2998">
        <v>3</v>
      </c>
      <c r="P2998" t="s">
        <v>1242</v>
      </c>
      <c r="Q2998">
        <v>1005</v>
      </c>
      <c r="R2998">
        <v>6</v>
      </c>
      <c r="S2998">
        <v>0</v>
      </c>
      <c r="T2998">
        <v>0</v>
      </c>
      <c r="V2998" t="s">
        <v>1387</v>
      </c>
      <c r="W2998">
        <v>3</v>
      </c>
      <c r="X2998" s="68">
        <v>36525</v>
      </c>
      <c r="Y2998" s="68">
        <v>36525</v>
      </c>
      <c r="Z2998">
        <v>0</v>
      </c>
      <c r="AA2998">
        <v>145</v>
      </c>
      <c r="AB2998" t="s">
        <v>747</v>
      </c>
      <c r="AE2998" t="s">
        <v>437</v>
      </c>
      <c r="AF2998">
        <v>30001</v>
      </c>
    </row>
    <row r="2999" spans="1:32" x14ac:dyDescent="0.25">
      <c r="A2999" t="s">
        <v>1241</v>
      </c>
      <c r="B2999" t="s">
        <v>747</v>
      </c>
      <c r="C2999" s="158" t="str">
        <f t="shared" si="46"/>
        <v>1163284</v>
      </c>
      <c r="D2999">
        <v>116328</v>
      </c>
      <c r="F2999">
        <v>12</v>
      </c>
      <c r="I2999">
        <v>1030835</v>
      </c>
      <c r="J2999">
        <v>0</v>
      </c>
      <c r="K2999">
        <v>0</v>
      </c>
      <c r="L2999">
        <v>1</v>
      </c>
      <c r="M2999">
        <v>0</v>
      </c>
      <c r="N2999">
        <v>9090039</v>
      </c>
      <c r="O2999">
        <v>4</v>
      </c>
      <c r="P2999" t="s">
        <v>1242</v>
      </c>
      <c r="Q2999">
        <v>1005</v>
      </c>
      <c r="R2999">
        <v>6</v>
      </c>
      <c r="S2999">
        <v>0</v>
      </c>
      <c r="T2999">
        <v>0</v>
      </c>
      <c r="V2999" t="s">
        <v>1387</v>
      </c>
      <c r="W2999">
        <v>3</v>
      </c>
      <c r="X2999" s="68">
        <v>36525</v>
      </c>
      <c r="Y2999" s="68">
        <v>36525</v>
      </c>
      <c r="Z2999">
        <v>0</v>
      </c>
      <c r="AA2999">
        <v>145</v>
      </c>
      <c r="AB2999" t="s">
        <v>747</v>
      </c>
      <c r="AE2999" t="s">
        <v>437</v>
      </c>
      <c r="AF2999">
        <v>30001</v>
      </c>
    </row>
    <row r="3000" spans="1:32" x14ac:dyDescent="0.25">
      <c r="A3000" t="s">
        <v>1241</v>
      </c>
      <c r="B3000" t="s">
        <v>747</v>
      </c>
      <c r="C3000" s="158" t="str">
        <f t="shared" si="46"/>
        <v>1163285</v>
      </c>
      <c r="D3000">
        <v>116328</v>
      </c>
      <c r="F3000">
        <v>12</v>
      </c>
      <c r="I3000">
        <v>1030836</v>
      </c>
      <c r="J3000">
        <v>0</v>
      </c>
      <c r="K3000">
        <v>0</v>
      </c>
      <c r="L3000">
        <v>1</v>
      </c>
      <c r="M3000">
        <v>0</v>
      </c>
      <c r="N3000">
        <v>9090039</v>
      </c>
      <c r="O3000">
        <v>5</v>
      </c>
      <c r="P3000" t="s">
        <v>1242</v>
      </c>
      <c r="Q3000">
        <v>1005</v>
      </c>
      <c r="R3000">
        <v>6</v>
      </c>
      <c r="S3000">
        <v>0</v>
      </c>
      <c r="T3000">
        <v>0</v>
      </c>
      <c r="V3000" t="s">
        <v>1387</v>
      </c>
      <c r="W3000">
        <v>3</v>
      </c>
      <c r="X3000" s="68">
        <v>36525</v>
      </c>
      <c r="Y3000" s="68">
        <v>36525</v>
      </c>
      <c r="Z3000">
        <v>0</v>
      </c>
      <c r="AA3000">
        <v>145</v>
      </c>
      <c r="AB3000" t="s">
        <v>747</v>
      </c>
      <c r="AE3000" t="s">
        <v>437</v>
      </c>
      <c r="AF3000">
        <v>30001</v>
      </c>
    </row>
    <row r="3001" spans="1:32" x14ac:dyDescent="0.25">
      <c r="A3001" t="s">
        <v>1243</v>
      </c>
      <c r="B3001" t="s">
        <v>747</v>
      </c>
      <c r="C3001" s="158" t="str">
        <f t="shared" si="46"/>
        <v>1163291</v>
      </c>
      <c r="D3001">
        <v>116329</v>
      </c>
      <c r="F3001">
        <v>12</v>
      </c>
      <c r="I3001">
        <v>1030840</v>
      </c>
      <c r="J3001">
        <v>0</v>
      </c>
      <c r="K3001">
        <v>0</v>
      </c>
      <c r="L3001">
        <v>1</v>
      </c>
      <c r="M3001">
        <v>0</v>
      </c>
      <c r="N3001">
        <v>9090039</v>
      </c>
      <c r="O3001">
        <v>1</v>
      </c>
      <c r="P3001" t="s">
        <v>1244</v>
      </c>
      <c r="Q3001">
        <v>1005</v>
      </c>
      <c r="R3001">
        <v>6</v>
      </c>
      <c r="S3001">
        <v>0</v>
      </c>
      <c r="T3001">
        <v>0</v>
      </c>
      <c r="V3001" t="s">
        <v>1387</v>
      </c>
      <c r="W3001">
        <v>3</v>
      </c>
      <c r="X3001" s="68">
        <v>36525</v>
      </c>
      <c r="Y3001" s="68">
        <v>36525</v>
      </c>
      <c r="Z3001">
        <v>0</v>
      </c>
      <c r="AA3001">
        <v>145</v>
      </c>
      <c r="AB3001" t="s">
        <v>747</v>
      </c>
      <c r="AE3001" t="s">
        <v>437</v>
      </c>
      <c r="AF3001">
        <v>30001</v>
      </c>
    </row>
    <row r="3002" spans="1:32" x14ac:dyDescent="0.25">
      <c r="A3002" t="s">
        <v>1243</v>
      </c>
      <c r="B3002" t="s">
        <v>747</v>
      </c>
      <c r="C3002" s="158" t="str">
        <f t="shared" si="46"/>
        <v>1163292</v>
      </c>
      <c r="D3002">
        <v>116329</v>
      </c>
      <c r="F3002">
        <v>12</v>
      </c>
      <c r="I3002">
        <v>1030841</v>
      </c>
      <c r="J3002">
        <v>0</v>
      </c>
      <c r="K3002">
        <v>0</v>
      </c>
      <c r="L3002">
        <v>1</v>
      </c>
      <c r="M3002">
        <v>0</v>
      </c>
      <c r="N3002">
        <v>9090039</v>
      </c>
      <c r="O3002">
        <v>2</v>
      </c>
      <c r="P3002" t="s">
        <v>1244</v>
      </c>
      <c r="Q3002">
        <v>1005</v>
      </c>
      <c r="R3002">
        <v>6</v>
      </c>
      <c r="S3002">
        <v>0</v>
      </c>
      <c r="T3002">
        <v>0</v>
      </c>
      <c r="V3002" t="s">
        <v>1387</v>
      </c>
      <c r="W3002">
        <v>3</v>
      </c>
      <c r="X3002" s="68">
        <v>36525</v>
      </c>
      <c r="Y3002" s="68">
        <v>36525</v>
      </c>
      <c r="Z3002">
        <v>0</v>
      </c>
      <c r="AA3002">
        <v>145</v>
      </c>
      <c r="AB3002" t="s">
        <v>747</v>
      </c>
      <c r="AE3002" t="s">
        <v>437</v>
      </c>
      <c r="AF3002">
        <v>30001</v>
      </c>
    </row>
    <row r="3003" spans="1:32" x14ac:dyDescent="0.25">
      <c r="A3003" t="s">
        <v>1243</v>
      </c>
      <c r="B3003" t="s">
        <v>747</v>
      </c>
      <c r="C3003" s="158" t="str">
        <f t="shared" si="46"/>
        <v>1163293</v>
      </c>
      <c r="D3003">
        <v>116329</v>
      </c>
      <c r="F3003">
        <v>12</v>
      </c>
      <c r="I3003">
        <v>1030842</v>
      </c>
      <c r="J3003">
        <v>0</v>
      </c>
      <c r="K3003">
        <v>0</v>
      </c>
      <c r="L3003">
        <v>1</v>
      </c>
      <c r="M3003">
        <v>0</v>
      </c>
      <c r="N3003">
        <v>9090039</v>
      </c>
      <c r="O3003">
        <v>3</v>
      </c>
      <c r="P3003" t="s">
        <v>1244</v>
      </c>
      <c r="Q3003">
        <v>1005</v>
      </c>
      <c r="R3003">
        <v>6</v>
      </c>
      <c r="S3003">
        <v>0</v>
      </c>
      <c r="T3003">
        <v>0</v>
      </c>
      <c r="V3003" t="s">
        <v>1387</v>
      </c>
      <c r="W3003">
        <v>3</v>
      </c>
      <c r="X3003" s="68">
        <v>36525</v>
      </c>
      <c r="Y3003" s="68">
        <v>36525</v>
      </c>
      <c r="Z3003">
        <v>0</v>
      </c>
      <c r="AA3003">
        <v>145</v>
      </c>
      <c r="AB3003" t="s">
        <v>747</v>
      </c>
      <c r="AE3003" t="s">
        <v>437</v>
      </c>
      <c r="AF3003">
        <v>30001</v>
      </c>
    </row>
    <row r="3004" spans="1:32" x14ac:dyDescent="0.25">
      <c r="A3004" t="s">
        <v>1243</v>
      </c>
      <c r="B3004" t="s">
        <v>747</v>
      </c>
      <c r="C3004" s="158" t="str">
        <f t="shared" si="46"/>
        <v>1163294</v>
      </c>
      <c r="D3004">
        <v>116329</v>
      </c>
      <c r="F3004">
        <v>12</v>
      </c>
      <c r="I3004">
        <v>1030843</v>
      </c>
      <c r="J3004">
        <v>0</v>
      </c>
      <c r="K3004">
        <v>0</v>
      </c>
      <c r="L3004">
        <v>1</v>
      </c>
      <c r="M3004">
        <v>0</v>
      </c>
      <c r="N3004">
        <v>9090039</v>
      </c>
      <c r="O3004">
        <v>4</v>
      </c>
      <c r="P3004" t="s">
        <v>1244</v>
      </c>
      <c r="Q3004">
        <v>1005</v>
      </c>
      <c r="R3004">
        <v>6</v>
      </c>
      <c r="S3004">
        <v>0</v>
      </c>
      <c r="T3004">
        <v>0</v>
      </c>
      <c r="V3004" t="s">
        <v>1387</v>
      </c>
      <c r="W3004">
        <v>3</v>
      </c>
      <c r="X3004" s="68">
        <v>36525</v>
      </c>
      <c r="Y3004" s="68">
        <v>36525</v>
      </c>
      <c r="Z3004">
        <v>0</v>
      </c>
      <c r="AA3004">
        <v>145</v>
      </c>
      <c r="AB3004" t="s">
        <v>747</v>
      </c>
      <c r="AE3004" t="s">
        <v>437</v>
      </c>
      <c r="AF3004">
        <v>30001</v>
      </c>
    </row>
    <row r="3005" spans="1:32" x14ac:dyDescent="0.25">
      <c r="A3005" t="s">
        <v>1243</v>
      </c>
      <c r="B3005" t="s">
        <v>747</v>
      </c>
      <c r="C3005" s="158" t="str">
        <f t="shared" si="46"/>
        <v>1163295</v>
      </c>
      <c r="D3005">
        <v>116329</v>
      </c>
      <c r="F3005">
        <v>12</v>
      </c>
      <c r="I3005">
        <v>1030844</v>
      </c>
      <c r="J3005">
        <v>0</v>
      </c>
      <c r="K3005">
        <v>0</v>
      </c>
      <c r="L3005">
        <v>1</v>
      </c>
      <c r="M3005">
        <v>0</v>
      </c>
      <c r="N3005">
        <v>9090039</v>
      </c>
      <c r="O3005">
        <v>5</v>
      </c>
      <c r="P3005" t="s">
        <v>1244</v>
      </c>
      <c r="Q3005">
        <v>1005</v>
      </c>
      <c r="R3005">
        <v>6</v>
      </c>
      <c r="S3005">
        <v>0</v>
      </c>
      <c r="T3005">
        <v>0</v>
      </c>
      <c r="V3005" t="s">
        <v>1387</v>
      </c>
      <c r="W3005">
        <v>3</v>
      </c>
      <c r="X3005" s="68">
        <v>36525</v>
      </c>
      <c r="Y3005" s="68">
        <v>36525</v>
      </c>
      <c r="Z3005">
        <v>0</v>
      </c>
      <c r="AA3005">
        <v>145</v>
      </c>
      <c r="AB3005" t="s">
        <v>747</v>
      </c>
      <c r="AE3005" t="s">
        <v>437</v>
      </c>
      <c r="AF3005">
        <v>30001</v>
      </c>
    </row>
    <row r="3006" spans="1:32" x14ac:dyDescent="0.25">
      <c r="A3006" t="s">
        <v>1245</v>
      </c>
      <c r="B3006" t="s">
        <v>747</v>
      </c>
      <c r="C3006" s="158" t="str">
        <f t="shared" si="46"/>
        <v>1163301</v>
      </c>
      <c r="D3006">
        <v>116330</v>
      </c>
      <c r="F3006">
        <v>12</v>
      </c>
      <c r="I3006">
        <v>1030848</v>
      </c>
      <c r="J3006">
        <v>0</v>
      </c>
      <c r="K3006">
        <v>0</v>
      </c>
      <c r="L3006">
        <v>1</v>
      </c>
      <c r="M3006">
        <v>0</v>
      </c>
      <c r="N3006">
        <v>9090039</v>
      </c>
      <c r="O3006">
        <v>1</v>
      </c>
      <c r="P3006" t="s">
        <v>1246</v>
      </c>
      <c r="Q3006">
        <v>1005</v>
      </c>
      <c r="R3006">
        <v>6</v>
      </c>
      <c r="S3006">
        <v>0</v>
      </c>
      <c r="T3006">
        <v>0</v>
      </c>
      <c r="V3006" t="s">
        <v>1387</v>
      </c>
      <c r="W3006">
        <v>3</v>
      </c>
      <c r="X3006" s="68">
        <v>36525</v>
      </c>
      <c r="Y3006" s="68">
        <v>36525</v>
      </c>
      <c r="Z3006">
        <v>0</v>
      </c>
      <c r="AA3006">
        <v>145</v>
      </c>
      <c r="AB3006" t="s">
        <v>747</v>
      </c>
      <c r="AE3006" t="s">
        <v>437</v>
      </c>
      <c r="AF3006">
        <v>30001</v>
      </c>
    </row>
    <row r="3007" spans="1:32" x14ac:dyDescent="0.25">
      <c r="A3007" t="s">
        <v>1245</v>
      </c>
      <c r="B3007" t="s">
        <v>747</v>
      </c>
      <c r="C3007" s="158" t="str">
        <f t="shared" si="46"/>
        <v>1163302</v>
      </c>
      <c r="D3007">
        <v>116330</v>
      </c>
      <c r="F3007">
        <v>12</v>
      </c>
      <c r="I3007">
        <v>1030849</v>
      </c>
      <c r="J3007">
        <v>0</v>
      </c>
      <c r="K3007">
        <v>0</v>
      </c>
      <c r="L3007">
        <v>1</v>
      </c>
      <c r="M3007">
        <v>0</v>
      </c>
      <c r="N3007">
        <v>9090039</v>
      </c>
      <c r="O3007">
        <v>2</v>
      </c>
      <c r="P3007" t="s">
        <v>1246</v>
      </c>
      <c r="Q3007">
        <v>1005</v>
      </c>
      <c r="R3007">
        <v>6</v>
      </c>
      <c r="S3007">
        <v>0</v>
      </c>
      <c r="T3007">
        <v>0</v>
      </c>
      <c r="V3007" t="s">
        <v>1387</v>
      </c>
      <c r="W3007">
        <v>3</v>
      </c>
      <c r="X3007" s="68">
        <v>36525</v>
      </c>
      <c r="Y3007" s="68">
        <v>36525</v>
      </c>
      <c r="Z3007">
        <v>0</v>
      </c>
      <c r="AA3007">
        <v>145</v>
      </c>
      <c r="AB3007" t="s">
        <v>747</v>
      </c>
      <c r="AE3007" t="s">
        <v>437</v>
      </c>
      <c r="AF3007">
        <v>30001</v>
      </c>
    </row>
    <row r="3008" spans="1:32" x14ac:dyDescent="0.25">
      <c r="A3008" t="s">
        <v>1245</v>
      </c>
      <c r="B3008" t="s">
        <v>747</v>
      </c>
      <c r="C3008" s="158" t="str">
        <f t="shared" si="46"/>
        <v>1163303</v>
      </c>
      <c r="D3008">
        <v>116330</v>
      </c>
      <c r="F3008">
        <v>12</v>
      </c>
      <c r="I3008">
        <v>1030850</v>
      </c>
      <c r="J3008">
        <v>0</v>
      </c>
      <c r="K3008">
        <v>0</v>
      </c>
      <c r="L3008">
        <v>1</v>
      </c>
      <c r="M3008">
        <v>0</v>
      </c>
      <c r="N3008">
        <v>9090039</v>
      </c>
      <c r="O3008">
        <v>3</v>
      </c>
      <c r="P3008" t="s">
        <v>1246</v>
      </c>
      <c r="Q3008">
        <v>1005</v>
      </c>
      <c r="R3008">
        <v>6</v>
      </c>
      <c r="S3008">
        <v>0</v>
      </c>
      <c r="T3008">
        <v>0</v>
      </c>
      <c r="V3008" t="s">
        <v>1387</v>
      </c>
      <c r="W3008">
        <v>3</v>
      </c>
      <c r="X3008" s="68">
        <v>36525</v>
      </c>
      <c r="Y3008" s="68">
        <v>36525</v>
      </c>
      <c r="Z3008">
        <v>0</v>
      </c>
      <c r="AA3008">
        <v>145</v>
      </c>
      <c r="AB3008" t="s">
        <v>747</v>
      </c>
      <c r="AE3008" t="s">
        <v>437</v>
      </c>
      <c r="AF3008">
        <v>30001</v>
      </c>
    </row>
    <row r="3009" spans="1:32" x14ac:dyDescent="0.25">
      <c r="A3009" t="s">
        <v>1245</v>
      </c>
      <c r="B3009" t="s">
        <v>747</v>
      </c>
      <c r="C3009" s="158" t="str">
        <f t="shared" si="46"/>
        <v>1163304</v>
      </c>
      <c r="D3009">
        <v>116330</v>
      </c>
      <c r="F3009">
        <v>12</v>
      </c>
      <c r="I3009">
        <v>1030851</v>
      </c>
      <c r="J3009">
        <v>0</v>
      </c>
      <c r="K3009">
        <v>0</v>
      </c>
      <c r="L3009">
        <v>1</v>
      </c>
      <c r="M3009">
        <v>0</v>
      </c>
      <c r="N3009">
        <v>9090039</v>
      </c>
      <c r="O3009">
        <v>4</v>
      </c>
      <c r="P3009" t="s">
        <v>1246</v>
      </c>
      <c r="Q3009">
        <v>1005</v>
      </c>
      <c r="R3009">
        <v>6</v>
      </c>
      <c r="S3009">
        <v>0</v>
      </c>
      <c r="T3009">
        <v>0</v>
      </c>
      <c r="V3009" t="s">
        <v>1387</v>
      </c>
      <c r="W3009">
        <v>3</v>
      </c>
      <c r="X3009" s="68">
        <v>36525</v>
      </c>
      <c r="Y3009" s="68">
        <v>36525</v>
      </c>
      <c r="Z3009">
        <v>0</v>
      </c>
      <c r="AA3009">
        <v>145</v>
      </c>
      <c r="AB3009" t="s">
        <v>747</v>
      </c>
      <c r="AE3009" t="s">
        <v>437</v>
      </c>
      <c r="AF3009">
        <v>30001</v>
      </c>
    </row>
    <row r="3010" spans="1:32" x14ac:dyDescent="0.25">
      <c r="A3010" t="s">
        <v>1245</v>
      </c>
      <c r="B3010" t="s">
        <v>747</v>
      </c>
      <c r="C3010" s="158" t="str">
        <f t="shared" si="46"/>
        <v>1163305</v>
      </c>
      <c r="D3010">
        <v>116330</v>
      </c>
      <c r="F3010">
        <v>12</v>
      </c>
      <c r="I3010">
        <v>1030852</v>
      </c>
      <c r="J3010">
        <v>0</v>
      </c>
      <c r="K3010">
        <v>0</v>
      </c>
      <c r="L3010">
        <v>1</v>
      </c>
      <c r="M3010">
        <v>0</v>
      </c>
      <c r="N3010">
        <v>9090039</v>
      </c>
      <c r="O3010">
        <v>5</v>
      </c>
      <c r="P3010" t="s">
        <v>1246</v>
      </c>
      <c r="Q3010">
        <v>1005</v>
      </c>
      <c r="R3010">
        <v>6</v>
      </c>
      <c r="S3010">
        <v>0</v>
      </c>
      <c r="T3010">
        <v>0</v>
      </c>
      <c r="V3010" t="s">
        <v>1387</v>
      </c>
      <c r="W3010">
        <v>3</v>
      </c>
      <c r="X3010" s="68">
        <v>36525</v>
      </c>
      <c r="Y3010" s="68">
        <v>36525</v>
      </c>
      <c r="Z3010">
        <v>0</v>
      </c>
      <c r="AA3010">
        <v>145</v>
      </c>
      <c r="AB3010" t="s">
        <v>747</v>
      </c>
      <c r="AE3010" t="s">
        <v>437</v>
      </c>
      <c r="AF3010">
        <v>30001</v>
      </c>
    </row>
    <row r="3011" spans="1:32" x14ac:dyDescent="0.25">
      <c r="A3011" t="s">
        <v>1247</v>
      </c>
      <c r="B3011" t="s">
        <v>747</v>
      </c>
      <c r="C3011" s="158" t="str">
        <f t="shared" ref="C3011:C3074" si="47">D3011&amp;O3011</f>
        <v>1163311</v>
      </c>
      <c r="D3011">
        <v>116331</v>
      </c>
      <c r="F3011">
        <v>12</v>
      </c>
      <c r="I3011">
        <v>1030856</v>
      </c>
      <c r="J3011">
        <v>0</v>
      </c>
      <c r="K3011">
        <v>0</v>
      </c>
      <c r="L3011">
        <v>1</v>
      </c>
      <c r="M3011">
        <v>0</v>
      </c>
      <c r="N3011">
        <v>9090039</v>
      </c>
      <c r="O3011">
        <v>1</v>
      </c>
      <c r="P3011" t="s">
        <v>1248</v>
      </c>
      <c r="Q3011">
        <v>1005</v>
      </c>
      <c r="R3011">
        <v>6</v>
      </c>
      <c r="S3011">
        <v>0</v>
      </c>
      <c r="T3011">
        <v>0</v>
      </c>
      <c r="V3011" t="s">
        <v>1387</v>
      </c>
      <c r="W3011">
        <v>3</v>
      </c>
      <c r="X3011" s="68">
        <v>36525</v>
      </c>
      <c r="Y3011" s="68">
        <v>36525</v>
      </c>
      <c r="Z3011">
        <v>0</v>
      </c>
      <c r="AA3011">
        <v>145</v>
      </c>
      <c r="AB3011" t="s">
        <v>747</v>
      </c>
      <c r="AE3011" t="s">
        <v>437</v>
      </c>
      <c r="AF3011">
        <v>30001</v>
      </c>
    </row>
    <row r="3012" spans="1:32" x14ac:dyDescent="0.25">
      <c r="A3012" t="s">
        <v>1247</v>
      </c>
      <c r="B3012" t="s">
        <v>747</v>
      </c>
      <c r="C3012" s="158" t="str">
        <f t="shared" si="47"/>
        <v>1163312</v>
      </c>
      <c r="D3012">
        <v>116331</v>
      </c>
      <c r="F3012">
        <v>12</v>
      </c>
      <c r="I3012">
        <v>1030857</v>
      </c>
      <c r="J3012">
        <v>0</v>
      </c>
      <c r="K3012">
        <v>0</v>
      </c>
      <c r="L3012">
        <v>1</v>
      </c>
      <c r="M3012">
        <v>0</v>
      </c>
      <c r="N3012">
        <v>9090039</v>
      </c>
      <c r="O3012">
        <v>2</v>
      </c>
      <c r="P3012" t="s">
        <v>1248</v>
      </c>
      <c r="Q3012">
        <v>1005</v>
      </c>
      <c r="R3012">
        <v>6</v>
      </c>
      <c r="S3012">
        <v>0</v>
      </c>
      <c r="T3012">
        <v>0</v>
      </c>
      <c r="V3012" t="s">
        <v>1387</v>
      </c>
      <c r="W3012">
        <v>3</v>
      </c>
      <c r="X3012" s="68">
        <v>36525</v>
      </c>
      <c r="Y3012" s="68">
        <v>36525</v>
      </c>
      <c r="Z3012">
        <v>0</v>
      </c>
      <c r="AA3012">
        <v>145</v>
      </c>
      <c r="AB3012" t="s">
        <v>747</v>
      </c>
      <c r="AE3012" t="s">
        <v>437</v>
      </c>
      <c r="AF3012">
        <v>30001</v>
      </c>
    </row>
    <row r="3013" spans="1:32" x14ac:dyDescent="0.25">
      <c r="A3013" t="s">
        <v>1247</v>
      </c>
      <c r="B3013" t="s">
        <v>747</v>
      </c>
      <c r="C3013" s="158" t="str">
        <f t="shared" si="47"/>
        <v>1163313</v>
      </c>
      <c r="D3013">
        <v>116331</v>
      </c>
      <c r="F3013">
        <v>12</v>
      </c>
      <c r="I3013">
        <v>1030858</v>
      </c>
      <c r="J3013">
        <v>0</v>
      </c>
      <c r="K3013">
        <v>0</v>
      </c>
      <c r="L3013">
        <v>1</v>
      </c>
      <c r="M3013">
        <v>0</v>
      </c>
      <c r="N3013">
        <v>9090039</v>
      </c>
      <c r="O3013">
        <v>3</v>
      </c>
      <c r="P3013" t="s">
        <v>1248</v>
      </c>
      <c r="Q3013">
        <v>1005</v>
      </c>
      <c r="R3013">
        <v>6</v>
      </c>
      <c r="S3013">
        <v>0</v>
      </c>
      <c r="T3013">
        <v>0</v>
      </c>
      <c r="V3013" t="s">
        <v>1387</v>
      </c>
      <c r="W3013">
        <v>3</v>
      </c>
      <c r="X3013" s="68">
        <v>36525</v>
      </c>
      <c r="Y3013" s="68">
        <v>36525</v>
      </c>
      <c r="Z3013">
        <v>0</v>
      </c>
      <c r="AA3013">
        <v>145</v>
      </c>
      <c r="AB3013" t="s">
        <v>747</v>
      </c>
      <c r="AE3013" t="s">
        <v>437</v>
      </c>
      <c r="AF3013">
        <v>30001</v>
      </c>
    </row>
    <row r="3014" spans="1:32" x14ac:dyDescent="0.25">
      <c r="A3014" t="s">
        <v>1247</v>
      </c>
      <c r="B3014" t="s">
        <v>747</v>
      </c>
      <c r="C3014" s="158" t="str">
        <f t="shared" si="47"/>
        <v>1163314</v>
      </c>
      <c r="D3014">
        <v>116331</v>
      </c>
      <c r="F3014">
        <v>12</v>
      </c>
      <c r="I3014">
        <v>1030859</v>
      </c>
      <c r="J3014">
        <v>0</v>
      </c>
      <c r="K3014">
        <v>0</v>
      </c>
      <c r="L3014">
        <v>1</v>
      </c>
      <c r="M3014">
        <v>0</v>
      </c>
      <c r="N3014">
        <v>9090039</v>
      </c>
      <c r="O3014">
        <v>4</v>
      </c>
      <c r="P3014" t="s">
        <v>1248</v>
      </c>
      <c r="Q3014">
        <v>1005</v>
      </c>
      <c r="R3014">
        <v>6</v>
      </c>
      <c r="S3014">
        <v>0</v>
      </c>
      <c r="T3014">
        <v>0</v>
      </c>
      <c r="V3014" t="s">
        <v>1387</v>
      </c>
      <c r="W3014">
        <v>3</v>
      </c>
      <c r="X3014" s="68">
        <v>36525</v>
      </c>
      <c r="Y3014" s="68">
        <v>36525</v>
      </c>
      <c r="Z3014">
        <v>0</v>
      </c>
      <c r="AA3014">
        <v>145</v>
      </c>
      <c r="AB3014" t="s">
        <v>747</v>
      </c>
      <c r="AE3014" t="s">
        <v>437</v>
      </c>
      <c r="AF3014">
        <v>30001</v>
      </c>
    </row>
    <row r="3015" spans="1:32" x14ac:dyDescent="0.25">
      <c r="A3015" t="s">
        <v>1247</v>
      </c>
      <c r="B3015" t="s">
        <v>747</v>
      </c>
      <c r="C3015" s="158" t="str">
        <f t="shared" si="47"/>
        <v>1163315</v>
      </c>
      <c r="D3015">
        <v>116331</v>
      </c>
      <c r="F3015">
        <v>12</v>
      </c>
      <c r="I3015">
        <v>1030860</v>
      </c>
      <c r="J3015">
        <v>0</v>
      </c>
      <c r="K3015">
        <v>0</v>
      </c>
      <c r="L3015">
        <v>1</v>
      </c>
      <c r="M3015">
        <v>0</v>
      </c>
      <c r="N3015">
        <v>9090039</v>
      </c>
      <c r="O3015">
        <v>5</v>
      </c>
      <c r="P3015" t="s">
        <v>1248</v>
      </c>
      <c r="Q3015">
        <v>1005</v>
      </c>
      <c r="R3015">
        <v>6</v>
      </c>
      <c r="S3015">
        <v>0</v>
      </c>
      <c r="T3015">
        <v>0</v>
      </c>
      <c r="V3015" t="s">
        <v>1387</v>
      </c>
      <c r="W3015">
        <v>3</v>
      </c>
      <c r="X3015" s="68">
        <v>36525</v>
      </c>
      <c r="Y3015" s="68">
        <v>36525</v>
      </c>
      <c r="Z3015">
        <v>0</v>
      </c>
      <c r="AA3015">
        <v>145</v>
      </c>
      <c r="AB3015" t="s">
        <v>747</v>
      </c>
      <c r="AE3015" t="s">
        <v>437</v>
      </c>
      <c r="AF3015">
        <v>30001</v>
      </c>
    </row>
    <row r="3016" spans="1:32" x14ac:dyDescent="0.25">
      <c r="A3016" t="s">
        <v>1249</v>
      </c>
      <c r="B3016" t="s">
        <v>747</v>
      </c>
      <c r="C3016" s="158" t="str">
        <f t="shared" si="47"/>
        <v>1163321</v>
      </c>
      <c r="D3016">
        <v>116332</v>
      </c>
      <c r="F3016">
        <v>12</v>
      </c>
      <c r="I3016">
        <v>1030864</v>
      </c>
      <c r="J3016">
        <v>0</v>
      </c>
      <c r="K3016">
        <v>0</v>
      </c>
      <c r="L3016">
        <v>1</v>
      </c>
      <c r="M3016">
        <v>0</v>
      </c>
      <c r="N3016">
        <v>9090039</v>
      </c>
      <c r="O3016">
        <v>1</v>
      </c>
      <c r="P3016" t="s">
        <v>1250</v>
      </c>
      <c r="Q3016">
        <v>1005</v>
      </c>
      <c r="R3016">
        <v>6</v>
      </c>
      <c r="S3016">
        <v>0</v>
      </c>
      <c r="T3016">
        <v>0</v>
      </c>
      <c r="V3016" t="s">
        <v>1387</v>
      </c>
      <c r="W3016">
        <v>3</v>
      </c>
      <c r="X3016" s="68">
        <v>36525</v>
      </c>
      <c r="Y3016" s="68">
        <v>36525</v>
      </c>
      <c r="Z3016">
        <v>0</v>
      </c>
      <c r="AA3016">
        <v>145</v>
      </c>
      <c r="AB3016" t="s">
        <v>747</v>
      </c>
      <c r="AE3016" t="s">
        <v>437</v>
      </c>
      <c r="AF3016">
        <v>30001</v>
      </c>
    </row>
    <row r="3017" spans="1:32" x14ac:dyDescent="0.25">
      <c r="A3017" t="s">
        <v>1249</v>
      </c>
      <c r="B3017" t="s">
        <v>747</v>
      </c>
      <c r="C3017" s="158" t="str">
        <f t="shared" si="47"/>
        <v>1163322</v>
      </c>
      <c r="D3017">
        <v>116332</v>
      </c>
      <c r="F3017">
        <v>12</v>
      </c>
      <c r="I3017">
        <v>1030865</v>
      </c>
      <c r="J3017">
        <v>0</v>
      </c>
      <c r="K3017">
        <v>0</v>
      </c>
      <c r="L3017">
        <v>1</v>
      </c>
      <c r="M3017">
        <v>0</v>
      </c>
      <c r="N3017">
        <v>9090039</v>
      </c>
      <c r="O3017">
        <v>2</v>
      </c>
      <c r="P3017" t="s">
        <v>1250</v>
      </c>
      <c r="Q3017">
        <v>1005</v>
      </c>
      <c r="R3017">
        <v>6</v>
      </c>
      <c r="S3017">
        <v>0</v>
      </c>
      <c r="T3017">
        <v>0</v>
      </c>
      <c r="V3017" t="s">
        <v>1387</v>
      </c>
      <c r="W3017">
        <v>3</v>
      </c>
      <c r="X3017" s="68">
        <v>36525</v>
      </c>
      <c r="Y3017" s="68">
        <v>36525</v>
      </c>
      <c r="Z3017">
        <v>0</v>
      </c>
      <c r="AA3017">
        <v>145</v>
      </c>
      <c r="AB3017" t="s">
        <v>747</v>
      </c>
      <c r="AE3017" t="s">
        <v>437</v>
      </c>
      <c r="AF3017">
        <v>30001</v>
      </c>
    </row>
    <row r="3018" spans="1:32" x14ac:dyDescent="0.25">
      <c r="A3018" t="s">
        <v>1249</v>
      </c>
      <c r="B3018" t="s">
        <v>747</v>
      </c>
      <c r="C3018" s="158" t="str">
        <f t="shared" si="47"/>
        <v>1163323</v>
      </c>
      <c r="D3018">
        <v>116332</v>
      </c>
      <c r="F3018">
        <v>12</v>
      </c>
      <c r="I3018">
        <v>1030866</v>
      </c>
      <c r="J3018">
        <v>0</v>
      </c>
      <c r="K3018">
        <v>0</v>
      </c>
      <c r="L3018">
        <v>1</v>
      </c>
      <c r="M3018">
        <v>0</v>
      </c>
      <c r="N3018">
        <v>9090039</v>
      </c>
      <c r="O3018">
        <v>3</v>
      </c>
      <c r="P3018" t="s">
        <v>1250</v>
      </c>
      <c r="Q3018">
        <v>1005</v>
      </c>
      <c r="R3018">
        <v>6</v>
      </c>
      <c r="S3018">
        <v>0</v>
      </c>
      <c r="T3018">
        <v>0</v>
      </c>
      <c r="V3018" t="s">
        <v>1387</v>
      </c>
      <c r="W3018">
        <v>3</v>
      </c>
      <c r="X3018" s="68">
        <v>36525</v>
      </c>
      <c r="Y3018" s="68">
        <v>36525</v>
      </c>
      <c r="Z3018">
        <v>0</v>
      </c>
      <c r="AA3018">
        <v>145</v>
      </c>
      <c r="AB3018" t="s">
        <v>747</v>
      </c>
      <c r="AE3018" t="s">
        <v>437</v>
      </c>
      <c r="AF3018">
        <v>30001</v>
      </c>
    </row>
    <row r="3019" spans="1:32" x14ac:dyDescent="0.25">
      <c r="A3019" t="s">
        <v>1249</v>
      </c>
      <c r="B3019" t="s">
        <v>747</v>
      </c>
      <c r="C3019" s="158" t="str">
        <f t="shared" si="47"/>
        <v>1163324</v>
      </c>
      <c r="D3019">
        <v>116332</v>
      </c>
      <c r="F3019">
        <v>12</v>
      </c>
      <c r="I3019">
        <v>1030867</v>
      </c>
      <c r="J3019">
        <v>0</v>
      </c>
      <c r="K3019">
        <v>0</v>
      </c>
      <c r="L3019">
        <v>1</v>
      </c>
      <c r="M3019">
        <v>0</v>
      </c>
      <c r="N3019">
        <v>9090039</v>
      </c>
      <c r="O3019">
        <v>4</v>
      </c>
      <c r="P3019" t="s">
        <v>1250</v>
      </c>
      <c r="Q3019">
        <v>1005</v>
      </c>
      <c r="R3019">
        <v>6</v>
      </c>
      <c r="S3019">
        <v>0</v>
      </c>
      <c r="T3019">
        <v>0</v>
      </c>
      <c r="V3019" t="s">
        <v>1387</v>
      </c>
      <c r="W3019">
        <v>3</v>
      </c>
      <c r="X3019" s="68">
        <v>36525</v>
      </c>
      <c r="Y3019" s="68">
        <v>36525</v>
      </c>
      <c r="Z3019">
        <v>0</v>
      </c>
      <c r="AA3019">
        <v>145</v>
      </c>
      <c r="AB3019" t="s">
        <v>747</v>
      </c>
      <c r="AE3019" t="s">
        <v>437</v>
      </c>
      <c r="AF3019">
        <v>30001</v>
      </c>
    </row>
    <row r="3020" spans="1:32" x14ac:dyDescent="0.25">
      <c r="A3020" t="s">
        <v>1249</v>
      </c>
      <c r="B3020" t="s">
        <v>747</v>
      </c>
      <c r="C3020" s="158" t="str">
        <f t="shared" si="47"/>
        <v>1163325</v>
      </c>
      <c r="D3020">
        <v>116332</v>
      </c>
      <c r="F3020">
        <v>12</v>
      </c>
      <c r="I3020">
        <v>1030868</v>
      </c>
      <c r="J3020">
        <v>0</v>
      </c>
      <c r="K3020">
        <v>0</v>
      </c>
      <c r="L3020">
        <v>1</v>
      </c>
      <c r="M3020">
        <v>0</v>
      </c>
      <c r="N3020">
        <v>9090039</v>
      </c>
      <c r="O3020">
        <v>5</v>
      </c>
      <c r="P3020" t="s">
        <v>1250</v>
      </c>
      <c r="Q3020">
        <v>1005</v>
      </c>
      <c r="R3020">
        <v>6</v>
      </c>
      <c r="S3020">
        <v>0</v>
      </c>
      <c r="T3020">
        <v>0</v>
      </c>
      <c r="V3020" t="s">
        <v>1387</v>
      </c>
      <c r="W3020">
        <v>3</v>
      </c>
      <c r="X3020" s="68">
        <v>36525</v>
      </c>
      <c r="Y3020" s="68">
        <v>36525</v>
      </c>
      <c r="Z3020">
        <v>0</v>
      </c>
      <c r="AA3020">
        <v>145</v>
      </c>
      <c r="AB3020" t="s">
        <v>747</v>
      </c>
      <c r="AE3020" t="s">
        <v>437</v>
      </c>
      <c r="AF3020">
        <v>30001</v>
      </c>
    </row>
    <row r="3021" spans="1:32" x14ac:dyDescent="0.25">
      <c r="A3021" t="s">
        <v>1251</v>
      </c>
      <c r="B3021" t="s">
        <v>747</v>
      </c>
      <c r="C3021" s="158" t="str">
        <f t="shared" si="47"/>
        <v>1163331</v>
      </c>
      <c r="D3021">
        <v>116333</v>
      </c>
      <c r="F3021">
        <v>12</v>
      </c>
      <c r="I3021">
        <v>1030872</v>
      </c>
      <c r="J3021">
        <v>0</v>
      </c>
      <c r="K3021">
        <v>0</v>
      </c>
      <c r="L3021">
        <v>1</v>
      </c>
      <c r="M3021">
        <v>0</v>
      </c>
      <c r="N3021">
        <v>9090039</v>
      </c>
      <c r="O3021">
        <v>1</v>
      </c>
      <c r="P3021" t="s">
        <v>1252</v>
      </c>
      <c r="Q3021">
        <v>1005</v>
      </c>
      <c r="R3021">
        <v>6</v>
      </c>
      <c r="S3021">
        <v>0</v>
      </c>
      <c r="T3021">
        <v>0</v>
      </c>
      <c r="V3021" t="s">
        <v>1387</v>
      </c>
      <c r="W3021">
        <v>3</v>
      </c>
      <c r="X3021" s="68">
        <v>36525</v>
      </c>
      <c r="Y3021" s="68">
        <v>36525</v>
      </c>
      <c r="Z3021">
        <v>0</v>
      </c>
      <c r="AA3021">
        <v>145</v>
      </c>
      <c r="AB3021" t="s">
        <v>747</v>
      </c>
      <c r="AE3021" t="s">
        <v>437</v>
      </c>
      <c r="AF3021">
        <v>30001</v>
      </c>
    </row>
    <row r="3022" spans="1:32" x14ac:dyDescent="0.25">
      <c r="A3022" t="s">
        <v>1251</v>
      </c>
      <c r="B3022" t="s">
        <v>747</v>
      </c>
      <c r="C3022" s="158" t="str">
        <f t="shared" si="47"/>
        <v>1163332</v>
      </c>
      <c r="D3022">
        <v>116333</v>
      </c>
      <c r="F3022">
        <v>12</v>
      </c>
      <c r="I3022">
        <v>1030873</v>
      </c>
      <c r="J3022">
        <v>0</v>
      </c>
      <c r="K3022">
        <v>0</v>
      </c>
      <c r="L3022">
        <v>1</v>
      </c>
      <c r="M3022">
        <v>0</v>
      </c>
      <c r="N3022">
        <v>9090039</v>
      </c>
      <c r="O3022">
        <v>2</v>
      </c>
      <c r="P3022" t="s">
        <v>1252</v>
      </c>
      <c r="Q3022">
        <v>1005</v>
      </c>
      <c r="R3022">
        <v>6</v>
      </c>
      <c r="S3022">
        <v>0</v>
      </c>
      <c r="T3022">
        <v>0</v>
      </c>
      <c r="V3022" t="s">
        <v>1387</v>
      </c>
      <c r="W3022">
        <v>3</v>
      </c>
      <c r="X3022" s="68">
        <v>36525</v>
      </c>
      <c r="Y3022" s="68">
        <v>36525</v>
      </c>
      <c r="Z3022">
        <v>0</v>
      </c>
      <c r="AA3022">
        <v>145</v>
      </c>
      <c r="AB3022" t="s">
        <v>747</v>
      </c>
      <c r="AE3022" t="s">
        <v>437</v>
      </c>
      <c r="AF3022">
        <v>30001</v>
      </c>
    </row>
    <row r="3023" spans="1:32" x14ac:dyDescent="0.25">
      <c r="A3023" t="s">
        <v>1251</v>
      </c>
      <c r="B3023" t="s">
        <v>747</v>
      </c>
      <c r="C3023" s="158" t="str">
        <f t="shared" si="47"/>
        <v>1163333</v>
      </c>
      <c r="D3023">
        <v>116333</v>
      </c>
      <c r="F3023">
        <v>12</v>
      </c>
      <c r="I3023">
        <v>1030874</v>
      </c>
      <c r="J3023">
        <v>0</v>
      </c>
      <c r="K3023">
        <v>0</v>
      </c>
      <c r="L3023">
        <v>1</v>
      </c>
      <c r="M3023">
        <v>0</v>
      </c>
      <c r="N3023">
        <v>9090039</v>
      </c>
      <c r="O3023">
        <v>3</v>
      </c>
      <c r="P3023" t="s">
        <v>1252</v>
      </c>
      <c r="Q3023">
        <v>1005</v>
      </c>
      <c r="R3023">
        <v>6</v>
      </c>
      <c r="S3023">
        <v>0</v>
      </c>
      <c r="T3023">
        <v>0</v>
      </c>
      <c r="V3023" t="s">
        <v>1387</v>
      </c>
      <c r="W3023">
        <v>3</v>
      </c>
      <c r="X3023" s="68">
        <v>36525</v>
      </c>
      <c r="Y3023" s="68">
        <v>36525</v>
      </c>
      <c r="Z3023">
        <v>0</v>
      </c>
      <c r="AA3023">
        <v>145</v>
      </c>
      <c r="AB3023" t="s">
        <v>747</v>
      </c>
      <c r="AE3023" t="s">
        <v>437</v>
      </c>
      <c r="AF3023">
        <v>30001</v>
      </c>
    </row>
    <row r="3024" spans="1:32" x14ac:dyDescent="0.25">
      <c r="A3024" t="s">
        <v>1251</v>
      </c>
      <c r="B3024" t="s">
        <v>747</v>
      </c>
      <c r="C3024" s="158" t="str">
        <f t="shared" si="47"/>
        <v>1163334</v>
      </c>
      <c r="D3024">
        <v>116333</v>
      </c>
      <c r="F3024">
        <v>12</v>
      </c>
      <c r="I3024">
        <v>1030875</v>
      </c>
      <c r="J3024">
        <v>0</v>
      </c>
      <c r="K3024">
        <v>0</v>
      </c>
      <c r="L3024">
        <v>1</v>
      </c>
      <c r="M3024">
        <v>0</v>
      </c>
      <c r="N3024">
        <v>9090039</v>
      </c>
      <c r="O3024">
        <v>4</v>
      </c>
      <c r="P3024" t="s">
        <v>1252</v>
      </c>
      <c r="Q3024">
        <v>1005</v>
      </c>
      <c r="R3024">
        <v>6</v>
      </c>
      <c r="S3024">
        <v>0</v>
      </c>
      <c r="T3024">
        <v>0</v>
      </c>
      <c r="V3024" t="s">
        <v>1387</v>
      </c>
      <c r="W3024">
        <v>3</v>
      </c>
      <c r="X3024" s="68">
        <v>36525</v>
      </c>
      <c r="Y3024" s="68">
        <v>36525</v>
      </c>
      <c r="Z3024">
        <v>0</v>
      </c>
      <c r="AA3024">
        <v>145</v>
      </c>
      <c r="AB3024" t="s">
        <v>747</v>
      </c>
      <c r="AE3024" t="s">
        <v>437</v>
      </c>
      <c r="AF3024">
        <v>30001</v>
      </c>
    </row>
    <row r="3025" spans="1:32" x14ac:dyDescent="0.25">
      <c r="A3025" t="s">
        <v>1251</v>
      </c>
      <c r="B3025" t="s">
        <v>747</v>
      </c>
      <c r="C3025" s="158" t="str">
        <f t="shared" si="47"/>
        <v>1163335</v>
      </c>
      <c r="D3025">
        <v>116333</v>
      </c>
      <c r="F3025">
        <v>12</v>
      </c>
      <c r="I3025">
        <v>1030876</v>
      </c>
      <c r="J3025">
        <v>0</v>
      </c>
      <c r="K3025">
        <v>0</v>
      </c>
      <c r="L3025">
        <v>1</v>
      </c>
      <c r="M3025">
        <v>0</v>
      </c>
      <c r="N3025">
        <v>9090039</v>
      </c>
      <c r="O3025">
        <v>5</v>
      </c>
      <c r="P3025" t="s">
        <v>1252</v>
      </c>
      <c r="Q3025">
        <v>1005</v>
      </c>
      <c r="R3025">
        <v>6</v>
      </c>
      <c r="S3025">
        <v>0</v>
      </c>
      <c r="T3025">
        <v>0</v>
      </c>
      <c r="V3025" t="s">
        <v>1387</v>
      </c>
      <c r="W3025">
        <v>3</v>
      </c>
      <c r="X3025" s="68">
        <v>36525</v>
      </c>
      <c r="Y3025" s="68">
        <v>36525</v>
      </c>
      <c r="Z3025">
        <v>0</v>
      </c>
      <c r="AA3025">
        <v>145</v>
      </c>
      <c r="AB3025" t="s">
        <v>747</v>
      </c>
      <c r="AE3025" t="s">
        <v>437</v>
      </c>
      <c r="AF3025">
        <v>30001</v>
      </c>
    </row>
    <row r="3026" spans="1:32" x14ac:dyDescent="0.25">
      <c r="A3026" t="s">
        <v>1253</v>
      </c>
      <c r="B3026" t="s">
        <v>747</v>
      </c>
      <c r="C3026" s="158" t="str">
        <f t="shared" si="47"/>
        <v>1163341</v>
      </c>
      <c r="D3026">
        <v>116334</v>
      </c>
      <c r="F3026">
        <v>12</v>
      </c>
      <c r="I3026">
        <v>1030880</v>
      </c>
      <c r="J3026">
        <v>0</v>
      </c>
      <c r="K3026">
        <v>0</v>
      </c>
      <c r="L3026">
        <v>1</v>
      </c>
      <c r="M3026">
        <v>0</v>
      </c>
      <c r="N3026">
        <v>9090039</v>
      </c>
      <c r="O3026">
        <v>1</v>
      </c>
      <c r="P3026" t="s">
        <v>1254</v>
      </c>
      <c r="Q3026">
        <v>1005</v>
      </c>
      <c r="R3026">
        <v>6</v>
      </c>
      <c r="S3026">
        <v>0</v>
      </c>
      <c r="T3026">
        <v>0</v>
      </c>
      <c r="V3026" t="s">
        <v>1387</v>
      </c>
      <c r="W3026">
        <v>3</v>
      </c>
      <c r="X3026" s="68">
        <v>36525</v>
      </c>
      <c r="Y3026" s="68">
        <v>36525</v>
      </c>
      <c r="Z3026">
        <v>0</v>
      </c>
      <c r="AA3026">
        <v>145</v>
      </c>
      <c r="AB3026" t="s">
        <v>747</v>
      </c>
      <c r="AE3026" t="s">
        <v>437</v>
      </c>
      <c r="AF3026">
        <v>30001</v>
      </c>
    </row>
    <row r="3027" spans="1:32" x14ac:dyDescent="0.25">
      <c r="A3027" t="s">
        <v>1253</v>
      </c>
      <c r="B3027" t="s">
        <v>747</v>
      </c>
      <c r="C3027" s="158" t="str">
        <f t="shared" si="47"/>
        <v>1163342</v>
      </c>
      <c r="D3027">
        <v>116334</v>
      </c>
      <c r="F3027">
        <v>12</v>
      </c>
      <c r="I3027">
        <v>1030881</v>
      </c>
      <c r="J3027">
        <v>0</v>
      </c>
      <c r="K3027">
        <v>0</v>
      </c>
      <c r="L3027">
        <v>1</v>
      </c>
      <c r="M3027">
        <v>0</v>
      </c>
      <c r="N3027">
        <v>9090039</v>
      </c>
      <c r="O3027">
        <v>2</v>
      </c>
      <c r="P3027" t="s">
        <v>1254</v>
      </c>
      <c r="Q3027">
        <v>1005</v>
      </c>
      <c r="R3027">
        <v>6</v>
      </c>
      <c r="S3027">
        <v>0</v>
      </c>
      <c r="T3027">
        <v>0</v>
      </c>
      <c r="V3027" t="s">
        <v>1387</v>
      </c>
      <c r="W3027">
        <v>3</v>
      </c>
      <c r="X3027" s="68">
        <v>36525</v>
      </c>
      <c r="Y3027" s="68">
        <v>36525</v>
      </c>
      <c r="Z3027">
        <v>0</v>
      </c>
      <c r="AA3027">
        <v>145</v>
      </c>
      <c r="AB3027" t="s">
        <v>747</v>
      </c>
      <c r="AE3027" t="s">
        <v>437</v>
      </c>
      <c r="AF3027">
        <v>30001</v>
      </c>
    </row>
    <row r="3028" spans="1:32" x14ac:dyDescent="0.25">
      <c r="A3028" t="s">
        <v>1253</v>
      </c>
      <c r="B3028" t="s">
        <v>747</v>
      </c>
      <c r="C3028" s="158" t="str">
        <f t="shared" si="47"/>
        <v>1163343</v>
      </c>
      <c r="D3028">
        <v>116334</v>
      </c>
      <c r="F3028">
        <v>12</v>
      </c>
      <c r="I3028">
        <v>1030882</v>
      </c>
      <c r="J3028">
        <v>0</v>
      </c>
      <c r="K3028">
        <v>0</v>
      </c>
      <c r="L3028">
        <v>1</v>
      </c>
      <c r="M3028">
        <v>0</v>
      </c>
      <c r="N3028">
        <v>9090039</v>
      </c>
      <c r="O3028">
        <v>3</v>
      </c>
      <c r="P3028" t="s">
        <v>1254</v>
      </c>
      <c r="Q3028">
        <v>1005</v>
      </c>
      <c r="R3028">
        <v>6</v>
      </c>
      <c r="S3028">
        <v>0</v>
      </c>
      <c r="T3028">
        <v>0</v>
      </c>
      <c r="V3028" t="s">
        <v>1387</v>
      </c>
      <c r="W3028">
        <v>3</v>
      </c>
      <c r="X3028" s="68">
        <v>36525</v>
      </c>
      <c r="Y3028" s="68">
        <v>36525</v>
      </c>
      <c r="Z3028">
        <v>0</v>
      </c>
      <c r="AA3028">
        <v>145</v>
      </c>
      <c r="AB3028" t="s">
        <v>747</v>
      </c>
      <c r="AE3028" t="s">
        <v>437</v>
      </c>
      <c r="AF3028">
        <v>30001</v>
      </c>
    </row>
    <row r="3029" spans="1:32" x14ac:dyDescent="0.25">
      <c r="A3029" t="s">
        <v>1253</v>
      </c>
      <c r="B3029" t="s">
        <v>747</v>
      </c>
      <c r="C3029" s="158" t="str">
        <f t="shared" si="47"/>
        <v>1163344</v>
      </c>
      <c r="D3029">
        <v>116334</v>
      </c>
      <c r="F3029">
        <v>12</v>
      </c>
      <c r="I3029">
        <v>1030883</v>
      </c>
      <c r="J3029">
        <v>0</v>
      </c>
      <c r="K3029">
        <v>0</v>
      </c>
      <c r="L3029">
        <v>1</v>
      </c>
      <c r="M3029">
        <v>0</v>
      </c>
      <c r="N3029">
        <v>9090039</v>
      </c>
      <c r="O3029">
        <v>4</v>
      </c>
      <c r="P3029" t="s">
        <v>1254</v>
      </c>
      <c r="Q3029">
        <v>1005</v>
      </c>
      <c r="R3029">
        <v>6</v>
      </c>
      <c r="S3029">
        <v>0</v>
      </c>
      <c r="T3029">
        <v>0</v>
      </c>
      <c r="V3029" t="s">
        <v>1387</v>
      </c>
      <c r="W3029">
        <v>3</v>
      </c>
      <c r="X3029" s="68">
        <v>36525</v>
      </c>
      <c r="Y3029" s="68">
        <v>36525</v>
      </c>
      <c r="Z3029">
        <v>0</v>
      </c>
      <c r="AA3029">
        <v>145</v>
      </c>
      <c r="AB3029" t="s">
        <v>747</v>
      </c>
      <c r="AE3029" t="s">
        <v>437</v>
      </c>
      <c r="AF3029">
        <v>30001</v>
      </c>
    </row>
    <row r="3030" spans="1:32" x14ac:dyDescent="0.25">
      <c r="A3030" t="s">
        <v>1253</v>
      </c>
      <c r="B3030" t="s">
        <v>747</v>
      </c>
      <c r="C3030" s="158" t="str">
        <f t="shared" si="47"/>
        <v>1163345</v>
      </c>
      <c r="D3030">
        <v>116334</v>
      </c>
      <c r="F3030">
        <v>12</v>
      </c>
      <c r="I3030">
        <v>1030884</v>
      </c>
      <c r="J3030">
        <v>0</v>
      </c>
      <c r="K3030">
        <v>0</v>
      </c>
      <c r="L3030">
        <v>1</v>
      </c>
      <c r="M3030">
        <v>0</v>
      </c>
      <c r="N3030">
        <v>9090039</v>
      </c>
      <c r="O3030">
        <v>5</v>
      </c>
      <c r="P3030" t="s">
        <v>1254</v>
      </c>
      <c r="Q3030">
        <v>1005</v>
      </c>
      <c r="R3030">
        <v>6</v>
      </c>
      <c r="S3030">
        <v>0</v>
      </c>
      <c r="T3030">
        <v>0</v>
      </c>
      <c r="V3030" t="s">
        <v>1387</v>
      </c>
      <c r="W3030">
        <v>3</v>
      </c>
      <c r="X3030" s="68">
        <v>36525</v>
      </c>
      <c r="Y3030" s="68">
        <v>36525</v>
      </c>
      <c r="Z3030">
        <v>0</v>
      </c>
      <c r="AA3030">
        <v>145</v>
      </c>
      <c r="AB3030" t="s">
        <v>747</v>
      </c>
      <c r="AE3030" t="s">
        <v>437</v>
      </c>
      <c r="AF3030">
        <v>30001</v>
      </c>
    </row>
    <row r="3031" spans="1:32" x14ac:dyDescent="0.25">
      <c r="A3031" t="s">
        <v>1255</v>
      </c>
      <c r="B3031" t="s">
        <v>747</v>
      </c>
      <c r="C3031" s="158" t="str">
        <f t="shared" si="47"/>
        <v>1163354</v>
      </c>
      <c r="D3031">
        <v>116335</v>
      </c>
      <c r="F3031">
        <v>12</v>
      </c>
      <c r="I3031">
        <v>1030891</v>
      </c>
      <c r="J3031">
        <v>0</v>
      </c>
      <c r="K3031">
        <v>0</v>
      </c>
      <c r="L3031">
        <v>1</v>
      </c>
      <c r="M3031">
        <v>0</v>
      </c>
      <c r="N3031">
        <v>9090039</v>
      </c>
      <c r="O3031">
        <v>4</v>
      </c>
      <c r="P3031" t="s">
        <v>1256</v>
      </c>
      <c r="Q3031">
        <v>1005</v>
      </c>
      <c r="R3031">
        <v>6</v>
      </c>
      <c r="S3031">
        <v>0</v>
      </c>
      <c r="T3031">
        <v>0</v>
      </c>
      <c r="V3031" t="s">
        <v>1387</v>
      </c>
      <c r="W3031">
        <v>3</v>
      </c>
      <c r="X3031" s="68">
        <v>36525</v>
      </c>
      <c r="Y3031" s="68">
        <v>36525</v>
      </c>
      <c r="Z3031">
        <v>0</v>
      </c>
      <c r="AA3031">
        <v>145</v>
      </c>
      <c r="AB3031" t="s">
        <v>747</v>
      </c>
      <c r="AE3031" t="s">
        <v>437</v>
      </c>
      <c r="AF3031">
        <v>30001</v>
      </c>
    </row>
    <row r="3032" spans="1:32" x14ac:dyDescent="0.25">
      <c r="A3032" t="s">
        <v>1255</v>
      </c>
      <c r="B3032" t="s">
        <v>747</v>
      </c>
      <c r="C3032" s="158" t="str">
        <f t="shared" si="47"/>
        <v>1163355</v>
      </c>
      <c r="D3032">
        <v>116335</v>
      </c>
      <c r="F3032">
        <v>12</v>
      </c>
      <c r="I3032">
        <v>1030892</v>
      </c>
      <c r="J3032">
        <v>0</v>
      </c>
      <c r="K3032">
        <v>0</v>
      </c>
      <c r="L3032">
        <v>1</v>
      </c>
      <c r="M3032">
        <v>0</v>
      </c>
      <c r="N3032">
        <v>9090039</v>
      </c>
      <c r="O3032">
        <v>5</v>
      </c>
      <c r="P3032" t="s">
        <v>1256</v>
      </c>
      <c r="Q3032">
        <v>1005</v>
      </c>
      <c r="R3032">
        <v>6</v>
      </c>
      <c r="S3032">
        <v>0</v>
      </c>
      <c r="T3032">
        <v>0</v>
      </c>
      <c r="V3032" t="s">
        <v>1387</v>
      </c>
      <c r="W3032">
        <v>3</v>
      </c>
      <c r="X3032" s="68">
        <v>36525</v>
      </c>
      <c r="Y3032" s="68">
        <v>36525</v>
      </c>
      <c r="Z3032">
        <v>0</v>
      </c>
      <c r="AA3032">
        <v>145</v>
      </c>
      <c r="AB3032" t="s">
        <v>747</v>
      </c>
      <c r="AE3032" t="s">
        <v>437</v>
      </c>
      <c r="AF3032">
        <v>30001</v>
      </c>
    </row>
    <row r="3033" spans="1:32" x14ac:dyDescent="0.25">
      <c r="A3033" t="s">
        <v>1255</v>
      </c>
      <c r="B3033" t="s">
        <v>747</v>
      </c>
      <c r="C3033" s="158" t="str">
        <f t="shared" si="47"/>
        <v>1163351</v>
      </c>
      <c r="D3033">
        <v>116335</v>
      </c>
      <c r="F3033">
        <v>12</v>
      </c>
      <c r="I3033">
        <v>1030888</v>
      </c>
      <c r="J3033">
        <v>0</v>
      </c>
      <c r="K3033">
        <v>0</v>
      </c>
      <c r="L3033">
        <v>1</v>
      </c>
      <c r="M3033">
        <v>0</v>
      </c>
      <c r="N3033">
        <v>9090039</v>
      </c>
      <c r="O3033">
        <v>1</v>
      </c>
      <c r="P3033" t="s">
        <v>1256</v>
      </c>
      <c r="Q3033">
        <v>1005</v>
      </c>
      <c r="R3033">
        <v>6</v>
      </c>
      <c r="S3033">
        <v>0</v>
      </c>
      <c r="T3033">
        <v>0</v>
      </c>
      <c r="V3033" t="s">
        <v>1387</v>
      </c>
      <c r="W3033">
        <v>3</v>
      </c>
      <c r="X3033" s="68">
        <v>36525</v>
      </c>
      <c r="Y3033" s="68">
        <v>36525</v>
      </c>
      <c r="Z3033">
        <v>0</v>
      </c>
      <c r="AA3033">
        <v>145</v>
      </c>
      <c r="AB3033" t="s">
        <v>747</v>
      </c>
      <c r="AE3033" t="s">
        <v>437</v>
      </c>
      <c r="AF3033">
        <v>30001</v>
      </c>
    </row>
    <row r="3034" spans="1:32" x14ac:dyDescent="0.25">
      <c r="A3034" t="s">
        <v>1255</v>
      </c>
      <c r="B3034" t="s">
        <v>747</v>
      </c>
      <c r="C3034" s="158" t="str">
        <f t="shared" si="47"/>
        <v>1163352</v>
      </c>
      <c r="D3034">
        <v>116335</v>
      </c>
      <c r="F3034">
        <v>12</v>
      </c>
      <c r="I3034">
        <v>1030889</v>
      </c>
      <c r="J3034">
        <v>0</v>
      </c>
      <c r="K3034">
        <v>0</v>
      </c>
      <c r="L3034">
        <v>1</v>
      </c>
      <c r="M3034">
        <v>0</v>
      </c>
      <c r="N3034">
        <v>9090039</v>
      </c>
      <c r="O3034">
        <v>2</v>
      </c>
      <c r="P3034" t="s">
        <v>1256</v>
      </c>
      <c r="Q3034">
        <v>1005</v>
      </c>
      <c r="R3034">
        <v>6</v>
      </c>
      <c r="S3034">
        <v>0</v>
      </c>
      <c r="T3034">
        <v>0</v>
      </c>
      <c r="V3034" t="s">
        <v>1387</v>
      </c>
      <c r="W3034">
        <v>3</v>
      </c>
      <c r="X3034" s="68">
        <v>36525</v>
      </c>
      <c r="Y3034" s="68">
        <v>36525</v>
      </c>
      <c r="Z3034">
        <v>0</v>
      </c>
      <c r="AA3034">
        <v>145</v>
      </c>
      <c r="AB3034" t="s">
        <v>747</v>
      </c>
      <c r="AE3034" t="s">
        <v>437</v>
      </c>
      <c r="AF3034">
        <v>30001</v>
      </c>
    </row>
    <row r="3035" spans="1:32" x14ac:dyDescent="0.25">
      <c r="A3035" t="s">
        <v>1255</v>
      </c>
      <c r="B3035" t="s">
        <v>747</v>
      </c>
      <c r="C3035" s="158" t="str">
        <f t="shared" si="47"/>
        <v>1163353</v>
      </c>
      <c r="D3035">
        <v>116335</v>
      </c>
      <c r="F3035">
        <v>12</v>
      </c>
      <c r="I3035">
        <v>1030890</v>
      </c>
      <c r="J3035">
        <v>0</v>
      </c>
      <c r="K3035">
        <v>0</v>
      </c>
      <c r="L3035">
        <v>1</v>
      </c>
      <c r="M3035">
        <v>0</v>
      </c>
      <c r="N3035">
        <v>9090039</v>
      </c>
      <c r="O3035">
        <v>3</v>
      </c>
      <c r="P3035" t="s">
        <v>1256</v>
      </c>
      <c r="Q3035">
        <v>1005</v>
      </c>
      <c r="R3035">
        <v>6</v>
      </c>
      <c r="S3035">
        <v>0</v>
      </c>
      <c r="T3035">
        <v>0</v>
      </c>
      <c r="V3035" t="s">
        <v>1387</v>
      </c>
      <c r="W3035">
        <v>3</v>
      </c>
      <c r="X3035" s="68">
        <v>36525</v>
      </c>
      <c r="Y3035" s="68">
        <v>36525</v>
      </c>
      <c r="Z3035">
        <v>0</v>
      </c>
      <c r="AA3035">
        <v>145</v>
      </c>
      <c r="AB3035" t="s">
        <v>747</v>
      </c>
      <c r="AE3035" t="s">
        <v>437</v>
      </c>
      <c r="AF3035">
        <v>30001</v>
      </c>
    </row>
    <row r="3036" spans="1:32" x14ac:dyDescent="0.25">
      <c r="A3036" t="s">
        <v>1257</v>
      </c>
      <c r="B3036" t="s">
        <v>747</v>
      </c>
      <c r="C3036" s="158" t="str">
        <f t="shared" si="47"/>
        <v>1163361</v>
      </c>
      <c r="D3036">
        <v>116336</v>
      </c>
      <c r="F3036">
        <v>12</v>
      </c>
      <c r="I3036">
        <v>1030896</v>
      </c>
      <c r="J3036">
        <v>0</v>
      </c>
      <c r="K3036">
        <v>0</v>
      </c>
      <c r="L3036">
        <v>1</v>
      </c>
      <c r="M3036">
        <v>0</v>
      </c>
      <c r="N3036">
        <v>9090039</v>
      </c>
      <c r="O3036">
        <v>1</v>
      </c>
      <c r="P3036" t="s">
        <v>1258</v>
      </c>
      <c r="Q3036">
        <v>1005</v>
      </c>
      <c r="R3036">
        <v>6</v>
      </c>
      <c r="S3036">
        <v>0</v>
      </c>
      <c r="T3036">
        <v>0</v>
      </c>
      <c r="V3036" t="s">
        <v>1387</v>
      </c>
      <c r="W3036">
        <v>3</v>
      </c>
      <c r="X3036" s="68">
        <v>36525</v>
      </c>
      <c r="Y3036" s="68">
        <v>36525</v>
      </c>
      <c r="Z3036">
        <v>0</v>
      </c>
      <c r="AA3036">
        <v>145</v>
      </c>
      <c r="AB3036" t="s">
        <v>747</v>
      </c>
      <c r="AE3036" t="s">
        <v>437</v>
      </c>
      <c r="AF3036">
        <v>30001</v>
      </c>
    </row>
    <row r="3037" spans="1:32" x14ac:dyDescent="0.25">
      <c r="A3037" t="s">
        <v>1257</v>
      </c>
      <c r="B3037" t="s">
        <v>747</v>
      </c>
      <c r="C3037" s="158" t="str">
        <f t="shared" si="47"/>
        <v>1163362</v>
      </c>
      <c r="D3037">
        <v>116336</v>
      </c>
      <c r="F3037">
        <v>12</v>
      </c>
      <c r="I3037">
        <v>1030897</v>
      </c>
      <c r="J3037">
        <v>0</v>
      </c>
      <c r="K3037">
        <v>0</v>
      </c>
      <c r="L3037">
        <v>1</v>
      </c>
      <c r="M3037">
        <v>0</v>
      </c>
      <c r="N3037">
        <v>9090039</v>
      </c>
      <c r="O3037">
        <v>2</v>
      </c>
      <c r="P3037" t="s">
        <v>1258</v>
      </c>
      <c r="Q3037">
        <v>1005</v>
      </c>
      <c r="R3037">
        <v>6</v>
      </c>
      <c r="S3037">
        <v>0</v>
      </c>
      <c r="T3037">
        <v>0</v>
      </c>
      <c r="V3037" t="s">
        <v>1387</v>
      </c>
      <c r="W3037">
        <v>3</v>
      </c>
      <c r="X3037" s="68">
        <v>36525</v>
      </c>
      <c r="Y3037" s="68">
        <v>36525</v>
      </c>
      <c r="Z3037">
        <v>0</v>
      </c>
      <c r="AA3037">
        <v>145</v>
      </c>
      <c r="AB3037" t="s">
        <v>747</v>
      </c>
      <c r="AE3037" t="s">
        <v>437</v>
      </c>
      <c r="AF3037">
        <v>30001</v>
      </c>
    </row>
    <row r="3038" spans="1:32" x14ac:dyDescent="0.25">
      <c r="A3038" t="s">
        <v>1257</v>
      </c>
      <c r="B3038" t="s">
        <v>747</v>
      </c>
      <c r="C3038" s="158" t="str">
        <f t="shared" si="47"/>
        <v>1163363</v>
      </c>
      <c r="D3038">
        <v>116336</v>
      </c>
      <c r="F3038">
        <v>12</v>
      </c>
      <c r="I3038">
        <v>1030898</v>
      </c>
      <c r="J3038">
        <v>0</v>
      </c>
      <c r="K3038">
        <v>0</v>
      </c>
      <c r="L3038">
        <v>1</v>
      </c>
      <c r="M3038">
        <v>0</v>
      </c>
      <c r="N3038">
        <v>9090039</v>
      </c>
      <c r="O3038">
        <v>3</v>
      </c>
      <c r="P3038" t="s">
        <v>1258</v>
      </c>
      <c r="Q3038">
        <v>1005</v>
      </c>
      <c r="R3038">
        <v>6</v>
      </c>
      <c r="S3038">
        <v>0</v>
      </c>
      <c r="T3038">
        <v>0</v>
      </c>
      <c r="V3038" t="s">
        <v>1387</v>
      </c>
      <c r="W3038">
        <v>3</v>
      </c>
      <c r="X3038" s="68">
        <v>36525</v>
      </c>
      <c r="Y3038" s="68">
        <v>36525</v>
      </c>
      <c r="Z3038">
        <v>0</v>
      </c>
      <c r="AA3038">
        <v>145</v>
      </c>
      <c r="AB3038" t="s">
        <v>747</v>
      </c>
      <c r="AE3038" t="s">
        <v>437</v>
      </c>
      <c r="AF3038">
        <v>30001</v>
      </c>
    </row>
    <row r="3039" spans="1:32" x14ac:dyDescent="0.25">
      <c r="A3039" t="s">
        <v>1257</v>
      </c>
      <c r="B3039" t="s">
        <v>747</v>
      </c>
      <c r="C3039" s="158" t="str">
        <f t="shared" si="47"/>
        <v>1163364</v>
      </c>
      <c r="D3039">
        <v>116336</v>
      </c>
      <c r="F3039">
        <v>12</v>
      </c>
      <c r="I3039">
        <v>1030899</v>
      </c>
      <c r="J3039">
        <v>0</v>
      </c>
      <c r="K3039">
        <v>0</v>
      </c>
      <c r="L3039">
        <v>1</v>
      </c>
      <c r="M3039">
        <v>0</v>
      </c>
      <c r="N3039">
        <v>9090039</v>
      </c>
      <c r="O3039">
        <v>4</v>
      </c>
      <c r="P3039" t="s">
        <v>1258</v>
      </c>
      <c r="Q3039">
        <v>1005</v>
      </c>
      <c r="R3039">
        <v>6</v>
      </c>
      <c r="S3039">
        <v>0</v>
      </c>
      <c r="T3039">
        <v>0</v>
      </c>
      <c r="V3039" t="s">
        <v>1387</v>
      </c>
      <c r="W3039">
        <v>3</v>
      </c>
      <c r="X3039" s="68">
        <v>36525</v>
      </c>
      <c r="Y3039" s="68">
        <v>36525</v>
      </c>
      <c r="Z3039">
        <v>0</v>
      </c>
      <c r="AA3039">
        <v>145</v>
      </c>
      <c r="AB3039" t="s">
        <v>747</v>
      </c>
      <c r="AE3039" t="s">
        <v>437</v>
      </c>
      <c r="AF3039">
        <v>30001</v>
      </c>
    </row>
    <row r="3040" spans="1:32" x14ac:dyDescent="0.25">
      <c r="A3040" t="s">
        <v>1257</v>
      </c>
      <c r="B3040" t="s">
        <v>747</v>
      </c>
      <c r="C3040" s="158" t="str">
        <f t="shared" si="47"/>
        <v>1163365</v>
      </c>
      <c r="D3040">
        <v>116336</v>
      </c>
      <c r="F3040">
        <v>12</v>
      </c>
      <c r="I3040">
        <v>1030900</v>
      </c>
      <c r="J3040">
        <v>0</v>
      </c>
      <c r="K3040">
        <v>0</v>
      </c>
      <c r="L3040">
        <v>1</v>
      </c>
      <c r="M3040">
        <v>0</v>
      </c>
      <c r="N3040">
        <v>9090039</v>
      </c>
      <c r="O3040">
        <v>5</v>
      </c>
      <c r="P3040" t="s">
        <v>1258</v>
      </c>
      <c r="Q3040">
        <v>1005</v>
      </c>
      <c r="R3040">
        <v>6</v>
      </c>
      <c r="S3040">
        <v>0</v>
      </c>
      <c r="T3040">
        <v>0</v>
      </c>
      <c r="V3040" t="s">
        <v>1387</v>
      </c>
      <c r="W3040">
        <v>3</v>
      </c>
      <c r="X3040" s="68">
        <v>36525</v>
      </c>
      <c r="Y3040" s="68">
        <v>36525</v>
      </c>
      <c r="Z3040">
        <v>0</v>
      </c>
      <c r="AA3040">
        <v>145</v>
      </c>
      <c r="AB3040" t="s">
        <v>747</v>
      </c>
      <c r="AE3040" t="s">
        <v>437</v>
      </c>
      <c r="AF3040">
        <v>30001</v>
      </c>
    </row>
    <row r="3041" spans="1:32" x14ac:dyDescent="0.25">
      <c r="A3041" t="s">
        <v>1259</v>
      </c>
      <c r="B3041" t="s">
        <v>747</v>
      </c>
      <c r="C3041" s="158" t="str">
        <f t="shared" si="47"/>
        <v>1163371</v>
      </c>
      <c r="D3041">
        <v>116337</v>
      </c>
      <c r="F3041">
        <v>12</v>
      </c>
      <c r="G3041">
        <v>1985</v>
      </c>
      <c r="I3041">
        <v>1030904</v>
      </c>
      <c r="J3041">
        <v>1</v>
      </c>
      <c r="K3041">
        <v>0</v>
      </c>
      <c r="L3041">
        <v>1</v>
      </c>
      <c r="M3041">
        <v>0</v>
      </c>
      <c r="N3041">
        <v>9090039</v>
      </c>
      <c r="O3041">
        <v>1</v>
      </c>
      <c r="P3041" t="s">
        <v>1260</v>
      </c>
      <c r="Q3041">
        <v>1005</v>
      </c>
      <c r="R3041">
        <v>6</v>
      </c>
      <c r="S3041">
        <v>0</v>
      </c>
      <c r="T3041">
        <v>0</v>
      </c>
      <c r="V3041" t="s">
        <v>1387</v>
      </c>
      <c r="W3041">
        <v>3</v>
      </c>
      <c r="X3041" s="68">
        <v>42444</v>
      </c>
      <c r="Y3041" s="68">
        <v>36525</v>
      </c>
      <c r="Z3041">
        <v>0</v>
      </c>
      <c r="AA3041">
        <v>145</v>
      </c>
      <c r="AB3041" t="s">
        <v>747</v>
      </c>
      <c r="AE3041" t="s">
        <v>437</v>
      </c>
      <c r="AF3041">
        <v>30001</v>
      </c>
    </row>
    <row r="3042" spans="1:32" x14ac:dyDescent="0.25">
      <c r="A3042" t="s">
        <v>1259</v>
      </c>
      <c r="B3042" t="s">
        <v>747</v>
      </c>
      <c r="C3042" s="158" t="str">
        <f t="shared" si="47"/>
        <v>1163372</v>
      </c>
      <c r="D3042">
        <v>116337</v>
      </c>
      <c r="F3042">
        <v>12</v>
      </c>
      <c r="G3042">
        <v>2385</v>
      </c>
      <c r="I3042">
        <v>1030905</v>
      </c>
      <c r="J3042">
        <v>1</v>
      </c>
      <c r="K3042">
        <v>0</v>
      </c>
      <c r="L3042">
        <v>1</v>
      </c>
      <c r="M3042">
        <v>0</v>
      </c>
      <c r="N3042">
        <v>9090039</v>
      </c>
      <c r="O3042">
        <v>2</v>
      </c>
      <c r="P3042" t="s">
        <v>1260</v>
      </c>
      <c r="Q3042">
        <v>1005</v>
      </c>
      <c r="R3042">
        <v>6</v>
      </c>
      <c r="S3042">
        <v>0</v>
      </c>
      <c r="T3042">
        <v>0</v>
      </c>
      <c r="V3042" t="s">
        <v>1387</v>
      </c>
      <c r="W3042">
        <v>3</v>
      </c>
      <c r="X3042" s="68">
        <v>42444</v>
      </c>
      <c r="Y3042" s="68">
        <v>36525</v>
      </c>
      <c r="Z3042">
        <v>0</v>
      </c>
      <c r="AA3042">
        <v>145</v>
      </c>
      <c r="AB3042" t="s">
        <v>747</v>
      </c>
      <c r="AE3042" t="s">
        <v>437</v>
      </c>
      <c r="AF3042">
        <v>30001</v>
      </c>
    </row>
    <row r="3043" spans="1:32" x14ac:dyDescent="0.25">
      <c r="A3043" t="s">
        <v>1259</v>
      </c>
      <c r="B3043" t="s">
        <v>747</v>
      </c>
      <c r="C3043" s="158" t="str">
        <f t="shared" si="47"/>
        <v>1163373</v>
      </c>
      <c r="D3043">
        <v>116337</v>
      </c>
      <c r="F3043">
        <v>12</v>
      </c>
      <c r="G3043">
        <v>2865</v>
      </c>
      <c r="I3043">
        <v>1030906</v>
      </c>
      <c r="J3043">
        <v>1</v>
      </c>
      <c r="K3043">
        <v>0</v>
      </c>
      <c r="L3043">
        <v>1</v>
      </c>
      <c r="M3043">
        <v>0</v>
      </c>
      <c r="N3043">
        <v>9090039</v>
      </c>
      <c r="O3043">
        <v>3</v>
      </c>
      <c r="P3043" t="s">
        <v>1260</v>
      </c>
      <c r="Q3043">
        <v>1005</v>
      </c>
      <c r="R3043">
        <v>6</v>
      </c>
      <c r="S3043">
        <v>0</v>
      </c>
      <c r="T3043">
        <v>0</v>
      </c>
      <c r="V3043" t="s">
        <v>1387</v>
      </c>
      <c r="W3043">
        <v>3</v>
      </c>
      <c r="X3043" s="68">
        <v>42444</v>
      </c>
      <c r="Y3043" s="68">
        <v>36525</v>
      </c>
      <c r="Z3043">
        <v>0</v>
      </c>
      <c r="AA3043">
        <v>145</v>
      </c>
      <c r="AB3043" t="s">
        <v>747</v>
      </c>
      <c r="AE3043" t="s">
        <v>437</v>
      </c>
      <c r="AF3043">
        <v>30001</v>
      </c>
    </row>
    <row r="3044" spans="1:32" x14ac:dyDescent="0.25">
      <c r="A3044" t="s">
        <v>1259</v>
      </c>
      <c r="B3044" t="s">
        <v>747</v>
      </c>
      <c r="C3044" s="158" t="str">
        <f t="shared" si="47"/>
        <v>1163374</v>
      </c>
      <c r="D3044">
        <v>116337</v>
      </c>
      <c r="F3044">
        <v>12</v>
      </c>
      <c r="G3044">
        <v>2505</v>
      </c>
      <c r="I3044">
        <v>1030907</v>
      </c>
      <c r="J3044">
        <v>1</v>
      </c>
      <c r="K3044">
        <v>0</v>
      </c>
      <c r="L3044">
        <v>1</v>
      </c>
      <c r="M3044">
        <v>0</v>
      </c>
      <c r="N3044">
        <v>9090039</v>
      </c>
      <c r="O3044">
        <v>4</v>
      </c>
      <c r="P3044" t="s">
        <v>1260</v>
      </c>
      <c r="Q3044">
        <v>1005</v>
      </c>
      <c r="R3044">
        <v>6</v>
      </c>
      <c r="S3044">
        <v>0</v>
      </c>
      <c r="T3044">
        <v>0</v>
      </c>
      <c r="V3044" t="s">
        <v>1387</v>
      </c>
      <c r="W3044">
        <v>3</v>
      </c>
      <c r="X3044" s="68">
        <v>42444</v>
      </c>
      <c r="Y3044" s="68">
        <v>36525</v>
      </c>
      <c r="Z3044">
        <v>0</v>
      </c>
      <c r="AA3044">
        <v>145</v>
      </c>
      <c r="AB3044" t="s">
        <v>747</v>
      </c>
      <c r="AE3044" t="s">
        <v>437</v>
      </c>
      <c r="AF3044">
        <v>30001</v>
      </c>
    </row>
    <row r="3045" spans="1:32" x14ac:dyDescent="0.25">
      <c r="A3045" t="s">
        <v>1259</v>
      </c>
      <c r="B3045" t="s">
        <v>747</v>
      </c>
      <c r="C3045" s="158" t="str">
        <f t="shared" si="47"/>
        <v>1163375</v>
      </c>
      <c r="D3045">
        <v>116337</v>
      </c>
      <c r="F3045">
        <v>12</v>
      </c>
      <c r="G3045">
        <v>3010</v>
      </c>
      <c r="I3045">
        <v>1030908</v>
      </c>
      <c r="J3045">
        <v>1</v>
      </c>
      <c r="K3045">
        <v>0</v>
      </c>
      <c r="L3045">
        <v>1</v>
      </c>
      <c r="M3045">
        <v>0</v>
      </c>
      <c r="N3045">
        <v>9090039</v>
      </c>
      <c r="O3045">
        <v>5</v>
      </c>
      <c r="P3045" t="s">
        <v>1260</v>
      </c>
      <c r="Q3045">
        <v>1005</v>
      </c>
      <c r="R3045">
        <v>6</v>
      </c>
      <c r="S3045">
        <v>0</v>
      </c>
      <c r="T3045">
        <v>0</v>
      </c>
      <c r="V3045" t="s">
        <v>1387</v>
      </c>
      <c r="W3045">
        <v>3</v>
      </c>
      <c r="X3045" s="68">
        <v>42444</v>
      </c>
      <c r="Y3045" s="68">
        <v>36525</v>
      </c>
      <c r="Z3045">
        <v>0</v>
      </c>
      <c r="AA3045">
        <v>145</v>
      </c>
      <c r="AB3045" t="s">
        <v>747</v>
      </c>
      <c r="AE3045" t="s">
        <v>437</v>
      </c>
      <c r="AF3045">
        <v>30001</v>
      </c>
    </row>
    <row r="3046" spans="1:32" x14ac:dyDescent="0.25">
      <c r="A3046" t="s">
        <v>1261</v>
      </c>
      <c r="B3046" t="s">
        <v>747</v>
      </c>
      <c r="C3046" s="158" t="str">
        <f t="shared" si="47"/>
        <v>1163381</v>
      </c>
      <c r="D3046">
        <v>116338</v>
      </c>
      <c r="F3046">
        <v>12</v>
      </c>
      <c r="I3046">
        <v>1030912</v>
      </c>
      <c r="J3046">
        <v>0</v>
      </c>
      <c r="K3046">
        <v>0</v>
      </c>
      <c r="L3046">
        <v>1</v>
      </c>
      <c r="M3046">
        <v>0</v>
      </c>
      <c r="N3046">
        <v>9090039</v>
      </c>
      <c r="O3046">
        <v>1</v>
      </c>
      <c r="P3046" t="s">
        <v>1262</v>
      </c>
      <c r="Q3046">
        <v>1005</v>
      </c>
      <c r="R3046">
        <v>6</v>
      </c>
      <c r="S3046">
        <v>0</v>
      </c>
      <c r="T3046">
        <v>0</v>
      </c>
      <c r="V3046" t="s">
        <v>1387</v>
      </c>
      <c r="W3046">
        <v>3</v>
      </c>
      <c r="X3046" s="68">
        <v>36525</v>
      </c>
      <c r="Y3046" s="68">
        <v>36525</v>
      </c>
      <c r="Z3046">
        <v>0</v>
      </c>
      <c r="AA3046">
        <v>145</v>
      </c>
      <c r="AB3046" t="s">
        <v>747</v>
      </c>
      <c r="AE3046" t="s">
        <v>437</v>
      </c>
      <c r="AF3046">
        <v>30001</v>
      </c>
    </row>
    <row r="3047" spans="1:32" x14ac:dyDescent="0.25">
      <c r="A3047" t="s">
        <v>1261</v>
      </c>
      <c r="B3047" t="s">
        <v>747</v>
      </c>
      <c r="C3047" s="158" t="str">
        <f t="shared" si="47"/>
        <v>1163382</v>
      </c>
      <c r="D3047">
        <v>116338</v>
      </c>
      <c r="F3047">
        <v>12</v>
      </c>
      <c r="I3047">
        <v>1030913</v>
      </c>
      <c r="J3047">
        <v>0</v>
      </c>
      <c r="K3047">
        <v>0</v>
      </c>
      <c r="L3047">
        <v>1</v>
      </c>
      <c r="M3047">
        <v>0</v>
      </c>
      <c r="N3047">
        <v>9090039</v>
      </c>
      <c r="O3047">
        <v>2</v>
      </c>
      <c r="P3047" t="s">
        <v>1262</v>
      </c>
      <c r="Q3047">
        <v>1005</v>
      </c>
      <c r="R3047">
        <v>6</v>
      </c>
      <c r="S3047">
        <v>0</v>
      </c>
      <c r="T3047">
        <v>0</v>
      </c>
      <c r="V3047" t="s">
        <v>1387</v>
      </c>
      <c r="W3047">
        <v>3</v>
      </c>
      <c r="X3047" s="68">
        <v>36525</v>
      </c>
      <c r="Y3047" s="68">
        <v>36525</v>
      </c>
      <c r="Z3047">
        <v>0</v>
      </c>
      <c r="AA3047">
        <v>145</v>
      </c>
      <c r="AB3047" t="s">
        <v>747</v>
      </c>
      <c r="AE3047" t="s">
        <v>437</v>
      </c>
      <c r="AF3047">
        <v>30001</v>
      </c>
    </row>
    <row r="3048" spans="1:32" x14ac:dyDescent="0.25">
      <c r="A3048" t="s">
        <v>1261</v>
      </c>
      <c r="B3048" t="s">
        <v>747</v>
      </c>
      <c r="C3048" s="158" t="str">
        <f t="shared" si="47"/>
        <v>1163383</v>
      </c>
      <c r="D3048">
        <v>116338</v>
      </c>
      <c r="F3048">
        <v>12</v>
      </c>
      <c r="I3048">
        <v>1030914</v>
      </c>
      <c r="J3048">
        <v>0</v>
      </c>
      <c r="K3048">
        <v>0</v>
      </c>
      <c r="L3048">
        <v>1</v>
      </c>
      <c r="M3048">
        <v>0</v>
      </c>
      <c r="N3048">
        <v>9090039</v>
      </c>
      <c r="O3048">
        <v>3</v>
      </c>
      <c r="P3048" t="s">
        <v>1262</v>
      </c>
      <c r="Q3048">
        <v>1005</v>
      </c>
      <c r="R3048">
        <v>6</v>
      </c>
      <c r="S3048">
        <v>0</v>
      </c>
      <c r="T3048">
        <v>0</v>
      </c>
      <c r="V3048" t="s">
        <v>1387</v>
      </c>
      <c r="W3048">
        <v>3</v>
      </c>
      <c r="X3048" s="68">
        <v>36525</v>
      </c>
      <c r="Y3048" s="68">
        <v>36525</v>
      </c>
      <c r="Z3048">
        <v>0</v>
      </c>
      <c r="AA3048">
        <v>145</v>
      </c>
      <c r="AB3048" t="s">
        <v>747</v>
      </c>
      <c r="AE3048" t="s">
        <v>437</v>
      </c>
      <c r="AF3048">
        <v>30001</v>
      </c>
    </row>
    <row r="3049" spans="1:32" x14ac:dyDescent="0.25">
      <c r="A3049" t="s">
        <v>1261</v>
      </c>
      <c r="B3049" t="s">
        <v>747</v>
      </c>
      <c r="C3049" s="158" t="str">
        <f t="shared" si="47"/>
        <v>1163384</v>
      </c>
      <c r="D3049">
        <v>116338</v>
      </c>
      <c r="F3049">
        <v>12</v>
      </c>
      <c r="I3049">
        <v>1030915</v>
      </c>
      <c r="J3049">
        <v>0</v>
      </c>
      <c r="K3049">
        <v>0</v>
      </c>
      <c r="L3049">
        <v>1</v>
      </c>
      <c r="M3049">
        <v>0</v>
      </c>
      <c r="N3049">
        <v>9090039</v>
      </c>
      <c r="O3049">
        <v>4</v>
      </c>
      <c r="P3049" t="s">
        <v>1262</v>
      </c>
      <c r="Q3049">
        <v>1005</v>
      </c>
      <c r="R3049">
        <v>6</v>
      </c>
      <c r="S3049">
        <v>0</v>
      </c>
      <c r="T3049">
        <v>0</v>
      </c>
      <c r="V3049" t="s">
        <v>1387</v>
      </c>
      <c r="W3049">
        <v>3</v>
      </c>
      <c r="X3049" s="68">
        <v>36525</v>
      </c>
      <c r="Y3049" s="68">
        <v>36525</v>
      </c>
      <c r="Z3049">
        <v>0</v>
      </c>
      <c r="AA3049">
        <v>145</v>
      </c>
      <c r="AB3049" t="s">
        <v>747</v>
      </c>
      <c r="AE3049" t="s">
        <v>437</v>
      </c>
      <c r="AF3049">
        <v>30001</v>
      </c>
    </row>
    <row r="3050" spans="1:32" x14ac:dyDescent="0.25">
      <c r="A3050" t="s">
        <v>1261</v>
      </c>
      <c r="B3050" t="s">
        <v>747</v>
      </c>
      <c r="C3050" s="158" t="str">
        <f t="shared" si="47"/>
        <v>1163385</v>
      </c>
      <c r="D3050">
        <v>116338</v>
      </c>
      <c r="F3050">
        <v>12</v>
      </c>
      <c r="I3050">
        <v>1030916</v>
      </c>
      <c r="J3050">
        <v>0</v>
      </c>
      <c r="K3050">
        <v>0</v>
      </c>
      <c r="L3050">
        <v>1</v>
      </c>
      <c r="M3050">
        <v>0</v>
      </c>
      <c r="N3050">
        <v>9090039</v>
      </c>
      <c r="O3050">
        <v>5</v>
      </c>
      <c r="P3050" t="s">
        <v>1262</v>
      </c>
      <c r="Q3050">
        <v>1005</v>
      </c>
      <c r="R3050">
        <v>6</v>
      </c>
      <c r="S3050">
        <v>0</v>
      </c>
      <c r="T3050">
        <v>0</v>
      </c>
      <c r="V3050" t="s">
        <v>1387</v>
      </c>
      <c r="W3050">
        <v>3</v>
      </c>
      <c r="X3050" s="68">
        <v>36525</v>
      </c>
      <c r="Y3050" s="68">
        <v>36525</v>
      </c>
      <c r="Z3050">
        <v>0</v>
      </c>
      <c r="AA3050">
        <v>145</v>
      </c>
      <c r="AB3050" t="s">
        <v>747</v>
      </c>
      <c r="AE3050" t="s">
        <v>437</v>
      </c>
      <c r="AF3050">
        <v>30001</v>
      </c>
    </row>
    <row r="3051" spans="1:32" x14ac:dyDescent="0.25">
      <c r="A3051" t="s">
        <v>1263</v>
      </c>
      <c r="B3051" t="s">
        <v>747</v>
      </c>
      <c r="C3051" s="158" t="str">
        <f t="shared" si="47"/>
        <v>1163392</v>
      </c>
      <c r="D3051">
        <v>116339</v>
      </c>
      <c r="F3051">
        <v>12</v>
      </c>
      <c r="G3051">
        <v>3500</v>
      </c>
      <c r="I3051">
        <v>1030921</v>
      </c>
      <c r="J3051">
        <v>1</v>
      </c>
      <c r="K3051">
        <v>0</v>
      </c>
      <c r="L3051">
        <v>1</v>
      </c>
      <c r="M3051">
        <v>0</v>
      </c>
      <c r="N3051">
        <v>9090039</v>
      </c>
      <c r="O3051">
        <v>2</v>
      </c>
      <c r="P3051" t="s">
        <v>1264</v>
      </c>
      <c r="Q3051">
        <v>1005</v>
      </c>
      <c r="R3051">
        <v>6</v>
      </c>
      <c r="S3051">
        <v>0</v>
      </c>
      <c r="T3051">
        <v>0</v>
      </c>
      <c r="V3051" t="s">
        <v>1387</v>
      </c>
      <c r="W3051">
        <v>3</v>
      </c>
      <c r="X3051" s="68">
        <v>42444</v>
      </c>
      <c r="Y3051" s="68">
        <v>36525</v>
      </c>
      <c r="Z3051">
        <v>0</v>
      </c>
      <c r="AA3051">
        <v>145</v>
      </c>
      <c r="AB3051" t="s">
        <v>747</v>
      </c>
      <c r="AE3051" t="s">
        <v>437</v>
      </c>
      <c r="AF3051">
        <v>30001</v>
      </c>
    </row>
    <row r="3052" spans="1:32" x14ac:dyDescent="0.25">
      <c r="A3052" t="s">
        <v>1263</v>
      </c>
      <c r="B3052" t="s">
        <v>747</v>
      </c>
      <c r="C3052" s="158" t="str">
        <f t="shared" si="47"/>
        <v>1163393</v>
      </c>
      <c r="D3052">
        <v>116339</v>
      </c>
      <c r="F3052">
        <v>12</v>
      </c>
      <c r="G3052">
        <v>3600</v>
      </c>
      <c r="I3052">
        <v>1030922</v>
      </c>
      <c r="J3052">
        <v>1</v>
      </c>
      <c r="K3052">
        <v>0</v>
      </c>
      <c r="L3052">
        <v>1</v>
      </c>
      <c r="M3052">
        <v>0</v>
      </c>
      <c r="N3052">
        <v>9090039</v>
      </c>
      <c r="O3052">
        <v>3</v>
      </c>
      <c r="P3052" t="s">
        <v>1264</v>
      </c>
      <c r="Q3052">
        <v>1005</v>
      </c>
      <c r="R3052">
        <v>6</v>
      </c>
      <c r="S3052">
        <v>0</v>
      </c>
      <c r="T3052">
        <v>0</v>
      </c>
      <c r="V3052" t="s">
        <v>1387</v>
      </c>
      <c r="W3052">
        <v>3</v>
      </c>
      <c r="X3052" s="68">
        <v>42444</v>
      </c>
      <c r="Y3052" s="68">
        <v>36525</v>
      </c>
      <c r="Z3052">
        <v>0</v>
      </c>
      <c r="AA3052">
        <v>145</v>
      </c>
      <c r="AB3052" t="s">
        <v>747</v>
      </c>
      <c r="AE3052" t="s">
        <v>437</v>
      </c>
      <c r="AF3052">
        <v>30001</v>
      </c>
    </row>
    <row r="3053" spans="1:32" x14ac:dyDescent="0.25">
      <c r="A3053" t="s">
        <v>1263</v>
      </c>
      <c r="B3053" t="s">
        <v>747</v>
      </c>
      <c r="C3053" s="158" t="str">
        <f t="shared" si="47"/>
        <v>1163394</v>
      </c>
      <c r="D3053">
        <v>116339</v>
      </c>
      <c r="F3053">
        <v>12</v>
      </c>
      <c r="G3053">
        <v>3675</v>
      </c>
      <c r="I3053">
        <v>1030923</v>
      </c>
      <c r="J3053">
        <v>1</v>
      </c>
      <c r="K3053">
        <v>0</v>
      </c>
      <c r="L3053">
        <v>1</v>
      </c>
      <c r="M3053">
        <v>0</v>
      </c>
      <c r="N3053">
        <v>9090039</v>
      </c>
      <c r="O3053">
        <v>4</v>
      </c>
      <c r="P3053" t="s">
        <v>1264</v>
      </c>
      <c r="Q3053">
        <v>1005</v>
      </c>
      <c r="R3053">
        <v>6</v>
      </c>
      <c r="S3053">
        <v>0</v>
      </c>
      <c r="T3053">
        <v>0</v>
      </c>
      <c r="V3053" t="s">
        <v>1387</v>
      </c>
      <c r="W3053">
        <v>3</v>
      </c>
      <c r="X3053" s="68">
        <v>42444</v>
      </c>
      <c r="Y3053" s="68">
        <v>36525</v>
      </c>
      <c r="Z3053">
        <v>0</v>
      </c>
      <c r="AA3053">
        <v>145</v>
      </c>
      <c r="AB3053" t="s">
        <v>747</v>
      </c>
      <c r="AE3053" t="s">
        <v>437</v>
      </c>
      <c r="AF3053">
        <v>30001</v>
      </c>
    </row>
    <row r="3054" spans="1:32" x14ac:dyDescent="0.25">
      <c r="A3054" t="s">
        <v>1263</v>
      </c>
      <c r="B3054" t="s">
        <v>747</v>
      </c>
      <c r="C3054" s="158" t="str">
        <f t="shared" si="47"/>
        <v>1163395</v>
      </c>
      <c r="D3054">
        <v>116339</v>
      </c>
      <c r="F3054">
        <v>12</v>
      </c>
      <c r="G3054">
        <v>3780</v>
      </c>
      <c r="I3054">
        <v>1030924</v>
      </c>
      <c r="J3054">
        <v>1</v>
      </c>
      <c r="K3054">
        <v>0</v>
      </c>
      <c r="L3054">
        <v>1</v>
      </c>
      <c r="M3054">
        <v>0</v>
      </c>
      <c r="N3054">
        <v>9090039</v>
      </c>
      <c r="O3054">
        <v>5</v>
      </c>
      <c r="P3054" t="s">
        <v>1264</v>
      </c>
      <c r="Q3054">
        <v>1005</v>
      </c>
      <c r="R3054">
        <v>6</v>
      </c>
      <c r="S3054">
        <v>0</v>
      </c>
      <c r="T3054">
        <v>0</v>
      </c>
      <c r="V3054" t="s">
        <v>1387</v>
      </c>
      <c r="W3054">
        <v>3</v>
      </c>
      <c r="X3054" s="68">
        <v>42444</v>
      </c>
      <c r="Y3054" s="68">
        <v>36525</v>
      </c>
      <c r="Z3054">
        <v>0</v>
      </c>
      <c r="AA3054">
        <v>145</v>
      </c>
      <c r="AB3054" t="s">
        <v>747</v>
      </c>
      <c r="AE3054" t="s">
        <v>437</v>
      </c>
      <c r="AF3054">
        <v>30001</v>
      </c>
    </row>
    <row r="3055" spans="1:32" x14ac:dyDescent="0.25">
      <c r="A3055" t="s">
        <v>1263</v>
      </c>
      <c r="B3055" t="s">
        <v>747</v>
      </c>
      <c r="C3055" s="158" t="str">
        <f t="shared" si="47"/>
        <v>1163391</v>
      </c>
      <c r="D3055">
        <v>116339</v>
      </c>
      <c r="F3055">
        <v>12</v>
      </c>
      <c r="G3055">
        <v>3400</v>
      </c>
      <c r="I3055">
        <v>1030920</v>
      </c>
      <c r="J3055">
        <v>1</v>
      </c>
      <c r="K3055">
        <v>0</v>
      </c>
      <c r="L3055">
        <v>1</v>
      </c>
      <c r="M3055">
        <v>0</v>
      </c>
      <c r="N3055">
        <v>9090039</v>
      </c>
      <c r="O3055">
        <v>1</v>
      </c>
      <c r="P3055" t="s">
        <v>1264</v>
      </c>
      <c r="Q3055">
        <v>1005</v>
      </c>
      <c r="R3055">
        <v>6</v>
      </c>
      <c r="S3055">
        <v>0</v>
      </c>
      <c r="T3055">
        <v>0</v>
      </c>
      <c r="V3055" t="s">
        <v>1387</v>
      </c>
      <c r="W3055">
        <v>3</v>
      </c>
      <c r="X3055" s="68">
        <v>42444</v>
      </c>
      <c r="Y3055" s="68">
        <v>36525</v>
      </c>
      <c r="Z3055">
        <v>0</v>
      </c>
      <c r="AA3055">
        <v>145</v>
      </c>
      <c r="AB3055" t="s">
        <v>747</v>
      </c>
      <c r="AE3055" t="s">
        <v>437</v>
      </c>
      <c r="AF3055">
        <v>30001</v>
      </c>
    </row>
    <row r="3056" spans="1:32" x14ac:dyDescent="0.25">
      <c r="A3056" t="s">
        <v>1265</v>
      </c>
      <c r="B3056" t="s">
        <v>747</v>
      </c>
      <c r="C3056" s="158" t="str">
        <f t="shared" si="47"/>
        <v>1163401</v>
      </c>
      <c r="D3056">
        <v>116340</v>
      </c>
      <c r="F3056">
        <v>12</v>
      </c>
      <c r="G3056">
        <v>3600</v>
      </c>
      <c r="I3056">
        <v>1030928</v>
      </c>
      <c r="J3056">
        <v>1</v>
      </c>
      <c r="K3056">
        <v>0</v>
      </c>
      <c r="L3056">
        <v>1</v>
      </c>
      <c r="M3056">
        <v>0</v>
      </c>
      <c r="N3056">
        <v>9090039</v>
      </c>
      <c r="O3056">
        <v>1</v>
      </c>
      <c r="P3056" t="s">
        <v>1266</v>
      </c>
      <c r="Q3056">
        <v>1005</v>
      </c>
      <c r="R3056">
        <v>6</v>
      </c>
      <c r="S3056">
        <v>0</v>
      </c>
      <c r="T3056">
        <v>0</v>
      </c>
      <c r="V3056" t="s">
        <v>1387</v>
      </c>
      <c r="W3056">
        <v>3</v>
      </c>
      <c r="X3056" s="68">
        <v>42444</v>
      </c>
      <c r="Y3056" s="68">
        <v>36525</v>
      </c>
      <c r="Z3056">
        <v>0</v>
      </c>
      <c r="AA3056">
        <v>145</v>
      </c>
      <c r="AB3056" t="s">
        <v>747</v>
      </c>
      <c r="AE3056" t="s">
        <v>437</v>
      </c>
      <c r="AF3056">
        <v>30001</v>
      </c>
    </row>
    <row r="3057" spans="1:32" x14ac:dyDescent="0.25">
      <c r="A3057" t="s">
        <v>1265</v>
      </c>
      <c r="B3057" t="s">
        <v>747</v>
      </c>
      <c r="C3057" s="158" t="str">
        <f t="shared" si="47"/>
        <v>1163402</v>
      </c>
      <c r="D3057">
        <v>116340</v>
      </c>
      <c r="F3057">
        <v>12</v>
      </c>
      <c r="G3057">
        <v>3700</v>
      </c>
      <c r="I3057">
        <v>1030929</v>
      </c>
      <c r="J3057">
        <v>1</v>
      </c>
      <c r="K3057">
        <v>0</v>
      </c>
      <c r="L3057">
        <v>1</v>
      </c>
      <c r="M3057">
        <v>0</v>
      </c>
      <c r="N3057">
        <v>9090039</v>
      </c>
      <c r="O3057">
        <v>2</v>
      </c>
      <c r="P3057" t="s">
        <v>1266</v>
      </c>
      <c r="Q3057">
        <v>1005</v>
      </c>
      <c r="R3057">
        <v>6</v>
      </c>
      <c r="S3057">
        <v>0</v>
      </c>
      <c r="T3057">
        <v>0</v>
      </c>
      <c r="V3057" t="s">
        <v>1387</v>
      </c>
      <c r="W3057">
        <v>3</v>
      </c>
      <c r="X3057" s="68">
        <v>42444</v>
      </c>
      <c r="Y3057" s="68">
        <v>36525</v>
      </c>
      <c r="Z3057">
        <v>0</v>
      </c>
      <c r="AA3057">
        <v>145</v>
      </c>
      <c r="AB3057" t="s">
        <v>747</v>
      </c>
      <c r="AE3057" t="s">
        <v>437</v>
      </c>
      <c r="AF3057">
        <v>30001</v>
      </c>
    </row>
    <row r="3058" spans="1:32" x14ac:dyDescent="0.25">
      <c r="A3058" t="s">
        <v>1265</v>
      </c>
      <c r="B3058" t="s">
        <v>747</v>
      </c>
      <c r="C3058" s="158" t="str">
        <f t="shared" si="47"/>
        <v>1163403</v>
      </c>
      <c r="D3058">
        <v>116340</v>
      </c>
      <c r="F3058">
        <v>12</v>
      </c>
      <c r="G3058">
        <v>3800</v>
      </c>
      <c r="I3058">
        <v>1030930</v>
      </c>
      <c r="J3058">
        <v>1</v>
      </c>
      <c r="K3058">
        <v>0</v>
      </c>
      <c r="L3058">
        <v>1</v>
      </c>
      <c r="M3058">
        <v>0</v>
      </c>
      <c r="N3058">
        <v>9090039</v>
      </c>
      <c r="O3058">
        <v>3</v>
      </c>
      <c r="P3058" t="s">
        <v>1266</v>
      </c>
      <c r="Q3058">
        <v>1005</v>
      </c>
      <c r="R3058">
        <v>6</v>
      </c>
      <c r="S3058">
        <v>0</v>
      </c>
      <c r="T3058">
        <v>0</v>
      </c>
      <c r="V3058" t="s">
        <v>1387</v>
      </c>
      <c r="W3058">
        <v>3</v>
      </c>
      <c r="X3058" s="68">
        <v>42444</v>
      </c>
      <c r="Y3058" s="68">
        <v>36525</v>
      </c>
      <c r="Z3058">
        <v>0</v>
      </c>
      <c r="AA3058">
        <v>145</v>
      </c>
      <c r="AB3058" t="s">
        <v>747</v>
      </c>
      <c r="AE3058" t="s">
        <v>437</v>
      </c>
      <c r="AF3058">
        <v>30001</v>
      </c>
    </row>
    <row r="3059" spans="1:32" x14ac:dyDescent="0.25">
      <c r="A3059" t="s">
        <v>1265</v>
      </c>
      <c r="B3059" t="s">
        <v>747</v>
      </c>
      <c r="C3059" s="158" t="str">
        <f t="shared" si="47"/>
        <v>1163404</v>
      </c>
      <c r="D3059">
        <v>116340</v>
      </c>
      <c r="F3059">
        <v>12</v>
      </c>
      <c r="G3059">
        <v>3875</v>
      </c>
      <c r="I3059">
        <v>1030931</v>
      </c>
      <c r="J3059">
        <v>1</v>
      </c>
      <c r="K3059">
        <v>0</v>
      </c>
      <c r="L3059">
        <v>1</v>
      </c>
      <c r="M3059">
        <v>0</v>
      </c>
      <c r="N3059">
        <v>9090039</v>
      </c>
      <c r="O3059">
        <v>4</v>
      </c>
      <c r="P3059" t="s">
        <v>1266</v>
      </c>
      <c r="Q3059">
        <v>1005</v>
      </c>
      <c r="R3059">
        <v>6</v>
      </c>
      <c r="S3059">
        <v>0</v>
      </c>
      <c r="T3059">
        <v>0</v>
      </c>
      <c r="V3059" t="s">
        <v>1387</v>
      </c>
      <c r="W3059">
        <v>3</v>
      </c>
      <c r="X3059" s="68">
        <v>42444</v>
      </c>
      <c r="Y3059" s="68">
        <v>36525</v>
      </c>
      <c r="Z3059">
        <v>0</v>
      </c>
      <c r="AA3059">
        <v>145</v>
      </c>
      <c r="AB3059" t="s">
        <v>747</v>
      </c>
      <c r="AE3059" t="s">
        <v>437</v>
      </c>
      <c r="AF3059">
        <v>30001</v>
      </c>
    </row>
    <row r="3060" spans="1:32" x14ac:dyDescent="0.25">
      <c r="A3060" t="s">
        <v>1265</v>
      </c>
      <c r="B3060" t="s">
        <v>747</v>
      </c>
      <c r="C3060" s="158" t="str">
        <f t="shared" si="47"/>
        <v>1163405</v>
      </c>
      <c r="D3060">
        <v>116340</v>
      </c>
      <c r="F3060">
        <v>12</v>
      </c>
      <c r="G3060">
        <v>3980</v>
      </c>
      <c r="I3060">
        <v>1030932</v>
      </c>
      <c r="J3060">
        <v>1</v>
      </c>
      <c r="K3060">
        <v>0</v>
      </c>
      <c r="L3060">
        <v>1</v>
      </c>
      <c r="M3060">
        <v>0</v>
      </c>
      <c r="N3060">
        <v>9090039</v>
      </c>
      <c r="O3060">
        <v>5</v>
      </c>
      <c r="P3060" t="s">
        <v>1266</v>
      </c>
      <c r="Q3060">
        <v>1005</v>
      </c>
      <c r="R3060">
        <v>6</v>
      </c>
      <c r="S3060">
        <v>0</v>
      </c>
      <c r="T3060">
        <v>0</v>
      </c>
      <c r="V3060" t="s">
        <v>1387</v>
      </c>
      <c r="W3060">
        <v>3</v>
      </c>
      <c r="X3060" s="68">
        <v>42444</v>
      </c>
      <c r="Y3060" s="68">
        <v>36525</v>
      </c>
      <c r="Z3060">
        <v>0</v>
      </c>
      <c r="AA3060">
        <v>145</v>
      </c>
      <c r="AB3060" t="s">
        <v>747</v>
      </c>
      <c r="AE3060" t="s">
        <v>437</v>
      </c>
      <c r="AF3060">
        <v>30001</v>
      </c>
    </row>
    <row r="3061" spans="1:32" x14ac:dyDescent="0.25">
      <c r="A3061" t="s">
        <v>1267</v>
      </c>
      <c r="B3061" t="s">
        <v>747</v>
      </c>
      <c r="C3061" s="158" t="str">
        <f t="shared" si="47"/>
        <v>1163411</v>
      </c>
      <c r="D3061">
        <v>116341</v>
      </c>
      <c r="F3061">
        <v>12</v>
      </c>
      <c r="G3061">
        <v>3800</v>
      </c>
      <c r="I3061">
        <v>1030936</v>
      </c>
      <c r="J3061">
        <v>1</v>
      </c>
      <c r="K3061">
        <v>0</v>
      </c>
      <c r="L3061">
        <v>1</v>
      </c>
      <c r="M3061">
        <v>0</v>
      </c>
      <c r="N3061">
        <v>9090039</v>
      </c>
      <c r="O3061">
        <v>1</v>
      </c>
      <c r="P3061" t="s">
        <v>1268</v>
      </c>
      <c r="Q3061">
        <v>1005</v>
      </c>
      <c r="R3061">
        <v>6</v>
      </c>
      <c r="S3061">
        <v>0</v>
      </c>
      <c r="T3061">
        <v>0</v>
      </c>
      <c r="V3061" t="s">
        <v>1387</v>
      </c>
      <c r="W3061">
        <v>3</v>
      </c>
      <c r="X3061" s="68">
        <v>42444</v>
      </c>
      <c r="Y3061" s="68">
        <v>36525</v>
      </c>
      <c r="Z3061">
        <v>0</v>
      </c>
      <c r="AA3061">
        <v>145</v>
      </c>
      <c r="AB3061" t="s">
        <v>747</v>
      </c>
      <c r="AE3061" t="s">
        <v>437</v>
      </c>
      <c r="AF3061">
        <v>30001</v>
      </c>
    </row>
    <row r="3062" spans="1:32" x14ac:dyDescent="0.25">
      <c r="A3062" t="s">
        <v>1267</v>
      </c>
      <c r="B3062" t="s">
        <v>747</v>
      </c>
      <c r="C3062" s="158" t="str">
        <f t="shared" si="47"/>
        <v>1163412</v>
      </c>
      <c r="D3062">
        <v>116341</v>
      </c>
      <c r="F3062">
        <v>12</v>
      </c>
      <c r="G3062">
        <v>3900</v>
      </c>
      <c r="I3062">
        <v>1030937</v>
      </c>
      <c r="J3062">
        <v>1</v>
      </c>
      <c r="K3062">
        <v>0</v>
      </c>
      <c r="L3062">
        <v>1</v>
      </c>
      <c r="M3062">
        <v>0</v>
      </c>
      <c r="N3062">
        <v>9090039</v>
      </c>
      <c r="O3062">
        <v>2</v>
      </c>
      <c r="P3062" t="s">
        <v>1268</v>
      </c>
      <c r="Q3062">
        <v>1005</v>
      </c>
      <c r="R3062">
        <v>6</v>
      </c>
      <c r="S3062">
        <v>0</v>
      </c>
      <c r="T3062">
        <v>0</v>
      </c>
      <c r="V3062" t="s">
        <v>1387</v>
      </c>
      <c r="W3062">
        <v>3</v>
      </c>
      <c r="X3062" s="68">
        <v>42444</v>
      </c>
      <c r="Y3062" s="68">
        <v>36525</v>
      </c>
      <c r="Z3062">
        <v>0</v>
      </c>
      <c r="AA3062">
        <v>145</v>
      </c>
      <c r="AB3062" t="s">
        <v>747</v>
      </c>
      <c r="AE3062" t="s">
        <v>437</v>
      </c>
      <c r="AF3062">
        <v>30001</v>
      </c>
    </row>
    <row r="3063" spans="1:32" x14ac:dyDescent="0.25">
      <c r="A3063" t="s">
        <v>1267</v>
      </c>
      <c r="B3063" t="s">
        <v>747</v>
      </c>
      <c r="C3063" s="158" t="str">
        <f t="shared" si="47"/>
        <v>1163413</v>
      </c>
      <c r="D3063">
        <v>116341</v>
      </c>
      <c r="F3063">
        <v>12</v>
      </c>
      <c r="G3063">
        <v>4000</v>
      </c>
      <c r="I3063">
        <v>1030938</v>
      </c>
      <c r="J3063">
        <v>1</v>
      </c>
      <c r="K3063">
        <v>0</v>
      </c>
      <c r="L3063">
        <v>1</v>
      </c>
      <c r="M3063">
        <v>0</v>
      </c>
      <c r="N3063">
        <v>9090039</v>
      </c>
      <c r="O3063">
        <v>3</v>
      </c>
      <c r="P3063" t="s">
        <v>1268</v>
      </c>
      <c r="Q3063">
        <v>1005</v>
      </c>
      <c r="R3063">
        <v>6</v>
      </c>
      <c r="S3063">
        <v>0</v>
      </c>
      <c r="T3063">
        <v>0</v>
      </c>
      <c r="V3063" t="s">
        <v>1387</v>
      </c>
      <c r="W3063">
        <v>3</v>
      </c>
      <c r="X3063" s="68">
        <v>42444</v>
      </c>
      <c r="Y3063" s="68">
        <v>36525</v>
      </c>
      <c r="Z3063">
        <v>0</v>
      </c>
      <c r="AA3063">
        <v>145</v>
      </c>
      <c r="AB3063" t="s">
        <v>747</v>
      </c>
      <c r="AE3063" t="s">
        <v>437</v>
      </c>
      <c r="AF3063">
        <v>30001</v>
      </c>
    </row>
    <row r="3064" spans="1:32" x14ac:dyDescent="0.25">
      <c r="A3064" t="s">
        <v>1267</v>
      </c>
      <c r="B3064" t="s">
        <v>747</v>
      </c>
      <c r="C3064" s="158" t="str">
        <f t="shared" si="47"/>
        <v>1163414</v>
      </c>
      <c r="D3064">
        <v>116341</v>
      </c>
      <c r="F3064">
        <v>12</v>
      </c>
      <c r="G3064">
        <v>4075</v>
      </c>
      <c r="I3064">
        <v>1030939</v>
      </c>
      <c r="J3064">
        <v>1</v>
      </c>
      <c r="K3064">
        <v>0</v>
      </c>
      <c r="L3064">
        <v>1</v>
      </c>
      <c r="M3064">
        <v>0</v>
      </c>
      <c r="N3064">
        <v>9090039</v>
      </c>
      <c r="O3064">
        <v>4</v>
      </c>
      <c r="P3064" t="s">
        <v>1268</v>
      </c>
      <c r="Q3064">
        <v>1005</v>
      </c>
      <c r="R3064">
        <v>6</v>
      </c>
      <c r="S3064">
        <v>0</v>
      </c>
      <c r="T3064">
        <v>0</v>
      </c>
      <c r="V3064" t="s">
        <v>1387</v>
      </c>
      <c r="W3064">
        <v>3</v>
      </c>
      <c r="X3064" s="68">
        <v>42444</v>
      </c>
      <c r="Y3064" s="68">
        <v>36525</v>
      </c>
      <c r="Z3064">
        <v>0</v>
      </c>
      <c r="AA3064">
        <v>145</v>
      </c>
      <c r="AB3064" t="s">
        <v>747</v>
      </c>
      <c r="AE3064" t="s">
        <v>437</v>
      </c>
      <c r="AF3064">
        <v>30001</v>
      </c>
    </row>
    <row r="3065" spans="1:32" x14ac:dyDescent="0.25">
      <c r="A3065" t="s">
        <v>1267</v>
      </c>
      <c r="B3065" t="s">
        <v>747</v>
      </c>
      <c r="C3065" s="158" t="str">
        <f t="shared" si="47"/>
        <v>1163415</v>
      </c>
      <c r="D3065">
        <v>116341</v>
      </c>
      <c r="F3065">
        <v>12</v>
      </c>
      <c r="G3065">
        <v>4180</v>
      </c>
      <c r="I3065">
        <v>1030940</v>
      </c>
      <c r="J3065">
        <v>1</v>
      </c>
      <c r="K3065">
        <v>0</v>
      </c>
      <c r="L3065">
        <v>1</v>
      </c>
      <c r="M3065">
        <v>0</v>
      </c>
      <c r="N3065">
        <v>9090039</v>
      </c>
      <c r="O3065">
        <v>5</v>
      </c>
      <c r="P3065" t="s">
        <v>1268</v>
      </c>
      <c r="Q3065">
        <v>1005</v>
      </c>
      <c r="R3065">
        <v>6</v>
      </c>
      <c r="S3065">
        <v>0</v>
      </c>
      <c r="T3065">
        <v>0</v>
      </c>
      <c r="V3065" t="s">
        <v>1387</v>
      </c>
      <c r="W3065">
        <v>3</v>
      </c>
      <c r="X3065" s="68">
        <v>42444</v>
      </c>
      <c r="Y3065" s="68">
        <v>36525</v>
      </c>
      <c r="Z3065">
        <v>0</v>
      </c>
      <c r="AA3065">
        <v>145</v>
      </c>
      <c r="AB3065" t="s">
        <v>747</v>
      </c>
      <c r="AE3065" t="s">
        <v>437</v>
      </c>
      <c r="AF3065">
        <v>30001</v>
      </c>
    </row>
    <row r="3066" spans="1:32" x14ac:dyDescent="0.25">
      <c r="A3066" t="s">
        <v>1269</v>
      </c>
      <c r="B3066" t="s">
        <v>747</v>
      </c>
      <c r="C3066" s="158" t="str">
        <f t="shared" si="47"/>
        <v>1163421</v>
      </c>
      <c r="D3066">
        <v>116342</v>
      </c>
      <c r="F3066">
        <v>12</v>
      </c>
      <c r="I3066">
        <v>1030944</v>
      </c>
      <c r="J3066">
        <v>0</v>
      </c>
      <c r="K3066">
        <v>0</v>
      </c>
      <c r="L3066">
        <v>1</v>
      </c>
      <c r="M3066">
        <v>0</v>
      </c>
      <c r="N3066">
        <v>9090038</v>
      </c>
      <c r="O3066">
        <v>1</v>
      </c>
      <c r="P3066" t="s">
        <v>1270</v>
      </c>
      <c r="Q3066">
        <v>1005</v>
      </c>
      <c r="R3066">
        <v>6</v>
      </c>
      <c r="S3066">
        <v>0</v>
      </c>
      <c r="T3066">
        <v>0</v>
      </c>
      <c r="V3066" t="s">
        <v>1387</v>
      </c>
      <c r="W3066">
        <v>3</v>
      </c>
      <c r="X3066" s="68">
        <v>36525</v>
      </c>
      <c r="Y3066" s="68">
        <v>36525</v>
      </c>
      <c r="Z3066">
        <v>0</v>
      </c>
      <c r="AA3066">
        <v>145</v>
      </c>
      <c r="AB3066" t="s">
        <v>747</v>
      </c>
      <c r="AE3066" t="s">
        <v>437</v>
      </c>
      <c r="AF3066">
        <v>30001</v>
      </c>
    </row>
    <row r="3067" spans="1:32" x14ac:dyDescent="0.25">
      <c r="A3067" t="s">
        <v>1269</v>
      </c>
      <c r="B3067" t="s">
        <v>747</v>
      </c>
      <c r="C3067" s="158" t="str">
        <f t="shared" si="47"/>
        <v>1163422</v>
      </c>
      <c r="D3067">
        <v>116342</v>
      </c>
      <c r="F3067">
        <v>12</v>
      </c>
      <c r="I3067">
        <v>1030945</v>
      </c>
      <c r="J3067">
        <v>0</v>
      </c>
      <c r="K3067">
        <v>0</v>
      </c>
      <c r="L3067">
        <v>1</v>
      </c>
      <c r="M3067">
        <v>0</v>
      </c>
      <c r="N3067">
        <v>9090038</v>
      </c>
      <c r="O3067">
        <v>2</v>
      </c>
      <c r="P3067" t="s">
        <v>1270</v>
      </c>
      <c r="Q3067">
        <v>1005</v>
      </c>
      <c r="R3067">
        <v>6</v>
      </c>
      <c r="S3067">
        <v>0</v>
      </c>
      <c r="T3067">
        <v>0</v>
      </c>
      <c r="V3067" t="s">
        <v>1387</v>
      </c>
      <c r="W3067">
        <v>3</v>
      </c>
      <c r="X3067" s="68">
        <v>36525</v>
      </c>
      <c r="Y3067" s="68">
        <v>36525</v>
      </c>
      <c r="Z3067">
        <v>0</v>
      </c>
      <c r="AA3067">
        <v>145</v>
      </c>
      <c r="AB3067" t="s">
        <v>747</v>
      </c>
      <c r="AE3067" t="s">
        <v>437</v>
      </c>
      <c r="AF3067">
        <v>30001</v>
      </c>
    </row>
    <row r="3068" spans="1:32" x14ac:dyDescent="0.25">
      <c r="A3068" t="s">
        <v>1269</v>
      </c>
      <c r="B3068" t="s">
        <v>747</v>
      </c>
      <c r="C3068" s="158" t="str">
        <f t="shared" si="47"/>
        <v>1163423</v>
      </c>
      <c r="D3068">
        <v>116342</v>
      </c>
      <c r="F3068">
        <v>12</v>
      </c>
      <c r="I3068">
        <v>1030946</v>
      </c>
      <c r="J3068">
        <v>0</v>
      </c>
      <c r="K3068">
        <v>0</v>
      </c>
      <c r="L3068">
        <v>1</v>
      </c>
      <c r="M3068">
        <v>0</v>
      </c>
      <c r="N3068">
        <v>9090038</v>
      </c>
      <c r="O3068">
        <v>3</v>
      </c>
      <c r="P3068" t="s">
        <v>1270</v>
      </c>
      <c r="Q3068">
        <v>1005</v>
      </c>
      <c r="R3068">
        <v>6</v>
      </c>
      <c r="S3068">
        <v>0</v>
      </c>
      <c r="T3068">
        <v>0</v>
      </c>
      <c r="V3068" t="s">
        <v>1387</v>
      </c>
      <c r="W3068">
        <v>3</v>
      </c>
      <c r="X3068" s="68">
        <v>36525</v>
      </c>
      <c r="Y3068" s="68">
        <v>36525</v>
      </c>
      <c r="Z3068">
        <v>0</v>
      </c>
      <c r="AA3068">
        <v>145</v>
      </c>
      <c r="AB3068" t="s">
        <v>747</v>
      </c>
      <c r="AE3068" t="s">
        <v>437</v>
      </c>
      <c r="AF3068">
        <v>30001</v>
      </c>
    </row>
    <row r="3069" spans="1:32" x14ac:dyDescent="0.25">
      <c r="A3069" t="s">
        <v>1269</v>
      </c>
      <c r="B3069" t="s">
        <v>747</v>
      </c>
      <c r="C3069" s="158" t="str">
        <f t="shared" si="47"/>
        <v>1163424</v>
      </c>
      <c r="D3069">
        <v>116342</v>
      </c>
      <c r="F3069">
        <v>12</v>
      </c>
      <c r="I3069">
        <v>1030947</v>
      </c>
      <c r="J3069">
        <v>0</v>
      </c>
      <c r="K3069">
        <v>0</v>
      </c>
      <c r="L3069">
        <v>1</v>
      </c>
      <c r="M3069">
        <v>0</v>
      </c>
      <c r="N3069">
        <v>9090038</v>
      </c>
      <c r="O3069">
        <v>4</v>
      </c>
      <c r="P3069" t="s">
        <v>1270</v>
      </c>
      <c r="Q3069">
        <v>1005</v>
      </c>
      <c r="R3069">
        <v>6</v>
      </c>
      <c r="S3069">
        <v>0</v>
      </c>
      <c r="T3069">
        <v>0</v>
      </c>
      <c r="V3069" t="s">
        <v>1387</v>
      </c>
      <c r="W3069">
        <v>3</v>
      </c>
      <c r="X3069" s="68">
        <v>36525</v>
      </c>
      <c r="Y3069" s="68">
        <v>36525</v>
      </c>
      <c r="Z3069">
        <v>0</v>
      </c>
      <c r="AA3069">
        <v>145</v>
      </c>
      <c r="AB3069" t="s">
        <v>747</v>
      </c>
      <c r="AE3069" t="s">
        <v>437</v>
      </c>
      <c r="AF3069">
        <v>30001</v>
      </c>
    </row>
    <row r="3070" spans="1:32" x14ac:dyDescent="0.25">
      <c r="A3070" t="s">
        <v>1269</v>
      </c>
      <c r="B3070" t="s">
        <v>747</v>
      </c>
      <c r="C3070" s="158" t="str">
        <f t="shared" si="47"/>
        <v>1163425</v>
      </c>
      <c r="D3070">
        <v>116342</v>
      </c>
      <c r="F3070">
        <v>12</v>
      </c>
      <c r="I3070">
        <v>1030948</v>
      </c>
      <c r="J3070">
        <v>0</v>
      </c>
      <c r="K3070">
        <v>0</v>
      </c>
      <c r="L3070">
        <v>1</v>
      </c>
      <c r="M3070">
        <v>0</v>
      </c>
      <c r="N3070">
        <v>9090038</v>
      </c>
      <c r="O3070">
        <v>5</v>
      </c>
      <c r="P3070" t="s">
        <v>1270</v>
      </c>
      <c r="Q3070">
        <v>1005</v>
      </c>
      <c r="R3070">
        <v>6</v>
      </c>
      <c r="S3070">
        <v>0</v>
      </c>
      <c r="T3070">
        <v>0</v>
      </c>
      <c r="V3070" t="s">
        <v>1387</v>
      </c>
      <c r="W3070">
        <v>3</v>
      </c>
      <c r="X3070" s="68">
        <v>36525</v>
      </c>
      <c r="Y3070" s="68">
        <v>36525</v>
      </c>
      <c r="Z3070">
        <v>0</v>
      </c>
      <c r="AA3070">
        <v>145</v>
      </c>
      <c r="AB3070" t="s">
        <v>747</v>
      </c>
      <c r="AE3070" t="s">
        <v>437</v>
      </c>
      <c r="AF3070">
        <v>30001</v>
      </c>
    </row>
    <row r="3071" spans="1:32" x14ac:dyDescent="0.25">
      <c r="A3071" t="s">
        <v>1271</v>
      </c>
      <c r="B3071" t="s">
        <v>747</v>
      </c>
      <c r="C3071" s="158" t="str">
        <f t="shared" si="47"/>
        <v>1163431</v>
      </c>
      <c r="D3071">
        <v>116343</v>
      </c>
      <c r="F3071">
        <v>12</v>
      </c>
      <c r="I3071">
        <v>1030952</v>
      </c>
      <c r="J3071">
        <v>0</v>
      </c>
      <c r="K3071">
        <v>0</v>
      </c>
      <c r="L3071">
        <v>1</v>
      </c>
      <c r="M3071">
        <v>0</v>
      </c>
      <c r="N3071">
        <v>9090038</v>
      </c>
      <c r="O3071">
        <v>1</v>
      </c>
      <c r="P3071" t="s">
        <v>1272</v>
      </c>
      <c r="Q3071">
        <v>1005</v>
      </c>
      <c r="R3071">
        <v>6</v>
      </c>
      <c r="S3071">
        <v>0</v>
      </c>
      <c r="T3071">
        <v>0</v>
      </c>
      <c r="V3071" t="s">
        <v>1387</v>
      </c>
      <c r="W3071">
        <v>3</v>
      </c>
      <c r="X3071" s="68">
        <v>36525</v>
      </c>
      <c r="Y3071" s="68">
        <v>36525</v>
      </c>
      <c r="Z3071">
        <v>0</v>
      </c>
      <c r="AA3071">
        <v>145</v>
      </c>
      <c r="AB3071" t="s">
        <v>747</v>
      </c>
      <c r="AE3071" t="s">
        <v>437</v>
      </c>
      <c r="AF3071">
        <v>30001</v>
      </c>
    </row>
    <row r="3072" spans="1:32" x14ac:dyDescent="0.25">
      <c r="A3072" t="s">
        <v>1271</v>
      </c>
      <c r="B3072" t="s">
        <v>747</v>
      </c>
      <c r="C3072" s="158" t="str">
        <f t="shared" si="47"/>
        <v>1163432</v>
      </c>
      <c r="D3072">
        <v>116343</v>
      </c>
      <c r="F3072">
        <v>12</v>
      </c>
      <c r="I3072">
        <v>1030953</v>
      </c>
      <c r="J3072">
        <v>0</v>
      </c>
      <c r="K3072">
        <v>0</v>
      </c>
      <c r="L3072">
        <v>1</v>
      </c>
      <c r="M3072">
        <v>0</v>
      </c>
      <c r="N3072">
        <v>9090038</v>
      </c>
      <c r="O3072">
        <v>2</v>
      </c>
      <c r="P3072" t="s">
        <v>1272</v>
      </c>
      <c r="Q3072">
        <v>1005</v>
      </c>
      <c r="R3072">
        <v>6</v>
      </c>
      <c r="S3072">
        <v>0</v>
      </c>
      <c r="T3072">
        <v>0</v>
      </c>
      <c r="V3072" t="s">
        <v>1387</v>
      </c>
      <c r="W3072">
        <v>3</v>
      </c>
      <c r="X3072" s="68">
        <v>36525</v>
      </c>
      <c r="Y3072" s="68">
        <v>36525</v>
      </c>
      <c r="Z3072">
        <v>0</v>
      </c>
      <c r="AA3072">
        <v>145</v>
      </c>
      <c r="AB3072" t="s">
        <v>747</v>
      </c>
      <c r="AE3072" t="s">
        <v>437</v>
      </c>
      <c r="AF3072">
        <v>30001</v>
      </c>
    </row>
    <row r="3073" spans="1:32" x14ac:dyDescent="0.25">
      <c r="A3073" t="s">
        <v>1271</v>
      </c>
      <c r="B3073" t="s">
        <v>747</v>
      </c>
      <c r="C3073" s="158" t="str">
        <f t="shared" si="47"/>
        <v>1163433</v>
      </c>
      <c r="D3073">
        <v>116343</v>
      </c>
      <c r="F3073">
        <v>12</v>
      </c>
      <c r="I3073">
        <v>1030954</v>
      </c>
      <c r="J3073">
        <v>0</v>
      </c>
      <c r="K3073">
        <v>0</v>
      </c>
      <c r="L3073">
        <v>1</v>
      </c>
      <c r="M3073">
        <v>0</v>
      </c>
      <c r="N3073">
        <v>9090038</v>
      </c>
      <c r="O3073">
        <v>3</v>
      </c>
      <c r="P3073" t="s">
        <v>1272</v>
      </c>
      <c r="Q3073">
        <v>1005</v>
      </c>
      <c r="R3073">
        <v>6</v>
      </c>
      <c r="S3073">
        <v>0</v>
      </c>
      <c r="T3073">
        <v>0</v>
      </c>
      <c r="V3073" t="s">
        <v>1387</v>
      </c>
      <c r="W3073">
        <v>3</v>
      </c>
      <c r="X3073" s="68">
        <v>36525</v>
      </c>
      <c r="Y3073" s="68">
        <v>36525</v>
      </c>
      <c r="Z3073">
        <v>0</v>
      </c>
      <c r="AA3073">
        <v>145</v>
      </c>
      <c r="AB3073" t="s">
        <v>747</v>
      </c>
      <c r="AE3073" t="s">
        <v>437</v>
      </c>
      <c r="AF3073">
        <v>30001</v>
      </c>
    </row>
    <row r="3074" spans="1:32" x14ac:dyDescent="0.25">
      <c r="A3074" t="s">
        <v>1271</v>
      </c>
      <c r="B3074" t="s">
        <v>747</v>
      </c>
      <c r="C3074" s="158" t="str">
        <f t="shared" si="47"/>
        <v>1163434</v>
      </c>
      <c r="D3074">
        <v>116343</v>
      </c>
      <c r="F3074">
        <v>12</v>
      </c>
      <c r="I3074">
        <v>1030955</v>
      </c>
      <c r="J3074">
        <v>0</v>
      </c>
      <c r="K3074">
        <v>0</v>
      </c>
      <c r="L3074">
        <v>1</v>
      </c>
      <c r="M3074">
        <v>0</v>
      </c>
      <c r="N3074">
        <v>9090038</v>
      </c>
      <c r="O3074">
        <v>4</v>
      </c>
      <c r="P3074" t="s">
        <v>1272</v>
      </c>
      <c r="Q3074">
        <v>1005</v>
      </c>
      <c r="R3074">
        <v>6</v>
      </c>
      <c r="S3074">
        <v>0</v>
      </c>
      <c r="T3074">
        <v>0</v>
      </c>
      <c r="V3074" t="s">
        <v>1387</v>
      </c>
      <c r="W3074">
        <v>3</v>
      </c>
      <c r="X3074" s="68">
        <v>36525</v>
      </c>
      <c r="Y3074" s="68">
        <v>36525</v>
      </c>
      <c r="Z3074">
        <v>0</v>
      </c>
      <c r="AA3074">
        <v>145</v>
      </c>
      <c r="AB3074" t="s">
        <v>747</v>
      </c>
      <c r="AE3074" t="s">
        <v>437</v>
      </c>
      <c r="AF3074">
        <v>30001</v>
      </c>
    </row>
    <row r="3075" spans="1:32" x14ac:dyDescent="0.25">
      <c r="A3075" t="s">
        <v>1271</v>
      </c>
      <c r="B3075" t="s">
        <v>747</v>
      </c>
      <c r="C3075" s="158" t="str">
        <f t="shared" ref="C3075:C3138" si="48">D3075&amp;O3075</f>
        <v>1163435</v>
      </c>
      <c r="D3075">
        <v>116343</v>
      </c>
      <c r="F3075">
        <v>12</v>
      </c>
      <c r="I3075">
        <v>1030956</v>
      </c>
      <c r="J3075">
        <v>0</v>
      </c>
      <c r="K3075">
        <v>0</v>
      </c>
      <c r="L3075">
        <v>1</v>
      </c>
      <c r="M3075">
        <v>0</v>
      </c>
      <c r="N3075">
        <v>9090038</v>
      </c>
      <c r="O3075">
        <v>5</v>
      </c>
      <c r="P3075" t="s">
        <v>1272</v>
      </c>
      <c r="Q3075">
        <v>1005</v>
      </c>
      <c r="R3075">
        <v>6</v>
      </c>
      <c r="S3075">
        <v>0</v>
      </c>
      <c r="T3075">
        <v>0</v>
      </c>
      <c r="V3075" t="s">
        <v>1387</v>
      </c>
      <c r="W3075">
        <v>3</v>
      </c>
      <c r="X3075" s="68">
        <v>36525</v>
      </c>
      <c r="Y3075" s="68">
        <v>36525</v>
      </c>
      <c r="Z3075">
        <v>0</v>
      </c>
      <c r="AA3075">
        <v>145</v>
      </c>
      <c r="AB3075" t="s">
        <v>747</v>
      </c>
      <c r="AE3075" t="s">
        <v>437</v>
      </c>
      <c r="AF3075">
        <v>30001</v>
      </c>
    </row>
    <row r="3076" spans="1:32" x14ac:dyDescent="0.25">
      <c r="A3076" t="s">
        <v>1273</v>
      </c>
      <c r="B3076" t="s">
        <v>747</v>
      </c>
      <c r="C3076" s="158" t="str">
        <f t="shared" si="48"/>
        <v>1163441</v>
      </c>
      <c r="D3076">
        <v>116344</v>
      </c>
      <c r="F3076">
        <v>12</v>
      </c>
      <c r="I3076">
        <v>1030960</v>
      </c>
      <c r="J3076">
        <v>0</v>
      </c>
      <c r="K3076">
        <v>0</v>
      </c>
      <c r="L3076">
        <v>1</v>
      </c>
      <c r="M3076">
        <v>0</v>
      </c>
      <c r="N3076">
        <v>9090038</v>
      </c>
      <c r="O3076">
        <v>1</v>
      </c>
      <c r="P3076" t="s">
        <v>1274</v>
      </c>
      <c r="Q3076">
        <v>1005</v>
      </c>
      <c r="R3076">
        <v>6</v>
      </c>
      <c r="S3076">
        <v>0</v>
      </c>
      <c r="T3076">
        <v>0</v>
      </c>
      <c r="V3076" t="s">
        <v>1387</v>
      </c>
      <c r="W3076">
        <v>3</v>
      </c>
      <c r="X3076" s="68">
        <v>36525</v>
      </c>
      <c r="Y3076" s="68">
        <v>36525</v>
      </c>
      <c r="Z3076">
        <v>0</v>
      </c>
      <c r="AA3076">
        <v>145</v>
      </c>
      <c r="AB3076" t="s">
        <v>747</v>
      </c>
      <c r="AE3076" t="s">
        <v>437</v>
      </c>
      <c r="AF3076">
        <v>30001</v>
      </c>
    </row>
    <row r="3077" spans="1:32" x14ac:dyDescent="0.25">
      <c r="A3077" t="s">
        <v>1273</v>
      </c>
      <c r="B3077" t="s">
        <v>747</v>
      </c>
      <c r="C3077" s="158" t="str">
        <f t="shared" si="48"/>
        <v>1163442</v>
      </c>
      <c r="D3077">
        <v>116344</v>
      </c>
      <c r="F3077">
        <v>12</v>
      </c>
      <c r="I3077">
        <v>1030961</v>
      </c>
      <c r="J3077">
        <v>0</v>
      </c>
      <c r="K3077">
        <v>0</v>
      </c>
      <c r="L3077">
        <v>1</v>
      </c>
      <c r="M3077">
        <v>0</v>
      </c>
      <c r="N3077">
        <v>9090038</v>
      </c>
      <c r="O3077">
        <v>2</v>
      </c>
      <c r="P3077" t="s">
        <v>1274</v>
      </c>
      <c r="Q3077">
        <v>1005</v>
      </c>
      <c r="R3077">
        <v>6</v>
      </c>
      <c r="S3077">
        <v>0</v>
      </c>
      <c r="T3077">
        <v>0</v>
      </c>
      <c r="V3077" t="s">
        <v>1387</v>
      </c>
      <c r="W3077">
        <v>3</v>
      </c>
      <c r="X3077" s="68">
        <v>36525</v>
      </c>
      <c r="Y3077" s="68">
        <v>36525</v>
      </c>
      <c r="Z3077">
        <v>0</v>
      </c>
      <c r="AA3077">
        <v>145</v>
      </c>
      <c r="AB3077" t="s">
        <v>747</v>
      </c>
      <c r="AE3077" t="s">
        <v>437</v>
      </c>
      <c r="AF3077">
        <v>30001</v>
      </c>
    </row>
    <row r="3078" spans="1:32" x14ac:dyDescent="0.25">
      <c r="A3078" t="s">
        <v>1273</v>
      </c>
      <c r="B3078" t="s">
        <v>747</v>
      </c>
      <c r="C3078" s="158" t="str">
        <f t="shared" si="48"/>
        <v>1163443</v>
      </c>
      <c r="D3078">
        <v>116344</v>
      </c>
      <c r="F3078">
        <v>12</v>
      </c>
      <c r="I3078">
        <v>1030962</v>
      </c>
      <c r="J3078">
        <v>0</v>
      </c>
      <c r="K3078">
        <v>0</v>
      </c>
      <c r="L3078">
        <v>1</v>
      </c>
      <c r="M3078">
        <v>0</v>
      </c>
      <c r="N3078">
        <v>9090038</v>
      </c>
      <c r="O3078">
        <v>3</v>
      </c>
      <c r="P3078" t="s">
        <v>1274</v>
      </c>
      <c r="Q3078">
        <v>1005</v>
      </c>
      <c r="R3078">
        <v>6</v>
      </c>
      <c r="S3078">
        <v>0</v>
      </c>
      <c r="T3078">
        <v>0</v>
      </c>
      <c r="V3078" t="s">
        <v>1387</v>
      </c>
      <c r="W3078">
        <v>3</v>
      </c>
      <c r="X3078" s="68">
        <v>36525</v>
      </c>
      <c r="Y3078" s="68">
        <v>36525</v>
      </c>
      <c r="Z3078">
        <v>0</v>
      </c>
      <c r="AA3078">
        <v>145</v>
      </c>
      <c r="AB3078" t="s">
        <v>747</v>
      </c>
      <c r="AE3078" t="s">
        <v>437</v>
      </c>
      <c r="AF3078">
        <v>30001</v>
      </c>
    </row>
    <row r="3079" spans="1:32" x14ac:dyDescent="0.25">
      <c r="A3079" t="s">
        <v>1273</v>
      </c>
      <c r="B3079" t="s">
        <v>747</v>
      </c>
      <c r="C3079" s="158" t="str">
        <f t="shared" si="48"/>
        <v>1163444</v>
      </c>
      <c r="D3079">
        <v>116344</v>
      </c>
      <c r="F3079">
        <v>12</v>
      </c>
      <c r="I3079">
        <v>1030963</v>
      </c>
      <c r="J3079">
        <v>0</v>
      </c>
      <c r="K3079">
        <v>0</v>
      </c>
      <c r="L3079">
        <v>1</v>
      </c>
      <c r="M3079">
        <v>0</v>
      </c>
      <c r="N3079">
        <v>9090038</v>
      </c>
      <c r="O3079">
        <v>4</v>
      </c>
      <c r="P3079" t="s">
        <v>1274</v>
      </c>
      <c r="Q3079">
        <v>1005</v>
      </c>
      <c r="R3079">
        <v>6</v>
      </c>
      <c r="S3079">
        <v>0</v>
      </c>
      <c r="T3079">
        <v>0</v>
      </c>
      <c r="V3079" t="s">
        <v>1387</v>
      </c>
      <c r="W3079">
        <v>3</v>
      </c>
      <c r="X3079" s="68">
        <v>36525</v>
      </c>
      <c r="Y3079" s="68">
        <v>36525</v>
      </c>
      <c r="Z3079">
        <v>0</v>
      </c>
      <c r="AA3079">
        <v>145</v>
      </c>
      <c r="AB3079" t="s">
        <v>747</v>
      </c>
      <c r="AE3079" t="s">
        <v>437</v>
      </c>
      <c r="AF3079">
        <v>30001</v>
      </c>
    </row>
    <row r="3080" spans="1:32" x14ac:dyDescent="0.25">
      <c r="A3080" t="s">
        <v>1273</v>
      </c>
      <c r="B3080" t="s">
        <v>747</v>
      </c>
      <c r="C3080" s="158" t="str">
        <f t="shared" si="48"/>
        <v>1163445</v>
      </c>
      <c r="D3080">
        <v>116344</v>
      </c>
      <c r="F3080">
        <v>12</v>
      </c>
      <c r="I3080">
        <v>1030964</v>
      </c>
      <c r="J3080">
        <v>0</v>
      </c>
      <c r="K3080">
        <v>0</v>
      </c>
      <c r="L3080">
        <v>1</v>
      </c>
      <c r="M3080">
        <v>0</v>
      </c>
      <c r="N3080">
        <v>9090038</v>
      </c>
      <c r="O3080">
        <v>5</v>
      </c>
      <c r="P3080" t="s">
        <v>1274</v>
      </c>
      <c r="Q3080">
        <v>1005</v>
      </c>
      <c r="R3080">
        <v>6</v>
      </c>
      <c r="S3080">
        <v>0</v>
      </c>
      <c r="T3080">
        <v>0</v>
      </c>
      <c r="V3080" t="s">
        <v>1387</v>
      </c>
      <c r="W3080">
        <v>3</v>
      </c>
      <c r="X3080" s="68">
        <v>36525</v>
      </c>
      <c r="Y3080" s="68">
        <v>36525</v>
      </c>
      <c r="Z3080">
        <v>0</v>
      </c>
      <c r="AA3080">
        <v>145</v>
      </c>
      <c r="AB3080" t="s">
        <v>747</v>
      </c>
      <c r="AE3080" t="s">
        <v>437</v>
      </c>
      <c r="AF3080">
        <v>30001</v>
      </c>
    </row>
    <row r="3081" spans="1:32" x14ac:dyDescent="0.25">
      <c r="A3081" t="s">
        <v>1275</v>
      </c>
      <c r="B3081" t="s">
        <v>747</v>
      </c>
      <c r="C3081" s="158" t="str">
        <f t="shared" si="48"/>
        <v>1163451</v>
      </c>
      <c r="D3081">
        <v>116345</v>
      </c>
      <c r="F3081">
        <v>12</v>
      </c>
      <c r="I3081">
        <v>1030968</v>
      </c>
      <c r="J3081">
        <v>0</v>
      </c>
      <c r="K3081">
        <v>0</v>
      </c>
      <c r="L3081">
        <v>1</v>
      </c>
      <c r="M3081">
        <v>0</v>
      </c>
      <c r="N3081">
        <v>9090038</v>
      </c>
      <c r="O3081">
        <v>1</v>
      </c>
      <c r="P3081" t="s">
        <v>1276</v>
      </c>
      <c r="Q3081">
        <v>1005</v>
      </c>
      <c r="R3081">
        <v>6</v>
      </c>
      <c r="S3081">
        <v>0</v>
      </c>
      <c r="T3081">
        <v>0</v>
      </c>
      <c r="V3081" t="s">
        <v>1387</v>
      </c>
      <c r="W3081">
        <v>3</v>
      </c>
      <c r="X3081" s="68">
        <v>36525</v>
      </c>
      <c r="Y3081" s="68">
        <v>36525</v>
      </c>
      <c r="Z3081">
        <v>0</v>
      </c>
      <c r="AA3081">
        <v>145</v>
      </c>
      <c r="AB3081" t="s">
        <v>747</v>
      </c>
      <c r="AE3081" t="s">
        <v>437</v>
      </c>
      <c r="AF3081">
        <v>30001</v>
      </c>
    </row>
    <row r="3082" spans="1:32" x14ac:dyDescent="0.25">
      <c r="A3082" t="s">
        <v>1275</v>
      </c>
      <c r="B3082" t="s">
        <v>747</v>
      </c>
      <c r="C3082" s="158" t="str">
        <f t="shared" si="48"/>
        <v>1163452</v>
      </c>
      <c r="D3082">
        <v>116345</v>
      </c>
      <c r="F3082">
        <v>12</v>
      </c>
      <c r="I3082">
        <v>1030969</v>
      </c>
      <c r="J3082">
        <v>0</v>
      </c>
      <c r="K3082">
        <v>0</v>
      </c>
      <c r="L3082">
        <v>1</v>
      </c>
      <c r="M3082">
        <v>0</v>
      </c>
      <c r="N3082">
        <v>9090038</v>
      </c>
      <c r="O3082">
        <v>2</v>
      </c>
      <c r="P3082" t="s">
        <v>1276</v>
      </c>
      <c r="Q3082">
        <v>1005</v>
      </c>
      <c r="R3082">
        <v>6</v>
      </c>
      <c r="S3082">
        <v>0</v>
      </c>
      <c r="T3082">
        <v>0</v>
      </c>
      <c r="V3082" t="s">
        <v>1387</v>
      </c>
      <c r="W3082">
        <v>3</v>
      </c>
      <c r="X3082" s="68">
        <v>36525</v>
      </c>
      <c r="Y3082" s="68">
        <v>36525</v>
      </c>
      <c r="Z3082">
        <v>0</v>
      </c>
      <c r="AA3082">
        <v>145</v>
      </c>
      <c r="AB3082" t="s">
        <v>747</v>
      </c>
      <c r="AE3082" t="s">
        <v>437</v>
      </c>
      <c r="AF3082">
        <v>30001</v>
      </c>
    </row>
    <row r="3083" spans="1:32" x14ac:dyDescent="0.25">
      <c r="A3083" t="s">
        <v>1275</v>
      </c>
      <c r="B3083" t="s">
        <v>747</v>
      </c>
      <c r="C3083" s="158" t="str">
        <f t="shared" si="48"/>
        <v>1163453</v>
      </c>
      <c r="D3083">
        <v>116345</v>
      </c>
      <c r="F3083">
        <v>12</v>
      </c>
      <c r="I3083">
        <v>1030970</v>
      </c>
      <c r="J3083">
        <v>0</v>
      </c>
      <c r="K3083">
        <v>0</v>
      </c>
      <c r="L3083">
        <v>1</v>
      </c>
      <c r="M3083">
        <v>0</v>
      </c>
      <c r="N3083">
        <v>9090038</v>
      </c>
      <c r="O3083">
        <v>3</v>
      </c>
      <c r="P3083" t="s">
        <v>1276</v>
      </c>
      <c r="Q3083">
        <v>1005</v>
      </c>
      <c r="R3083">
        <v>6</v>
      </c>
      <c r="S3083">
        <v>0</v>
      </c>
      <c r="T3083">
        <v>0</v>
      </c>
      <c r="V3083" t="s">
        <v>1387</v>
      </c>
      <c r="W3083">
        <v>3</v>
      </c>
      <c r="X3083" s="68">
        <v>36525</v>
      </c>
      <c r="Y3083" s="68">
        <v>36525</v>
      </c>
      <c r="Z3083">
        <v>0</v>
      </c>
      <c r="AA3083">
        <v>145</v>
      </c>
      <c r="AB3083" t="s">
        <v>747</v>
      </c>
      <c r="AE3083" t="s">
        <v>437</v>
      </c>
      <c r="AF3083">
        <v>30001</v>
      </c>
    </row>
    <row r="3084" spans="1:32" x14ac:dyDescent="0.25">
      <c r="A3084" t="s">
        <v>1275</v>
      </c>
      <c r="B3084" t="s">
        <v>747</v>
      </c>
      <c r="C3084" s="158" t="str">
        <f t="shared" si="48"/>
        <v>1163454</v>
      </c>
      <c r="D3084">
        <v>116345</v>
      </c>
      <c r="F3084">
        <v>12</v>
      </c>
      <c r="I3084">
        <v>1030971</v>
      </c>
      <c r="J3084">
        <v>0</v>
      </c>
      <c r="K3084">
        <v>0</v>
      </c>
      <c r="L3084">
        <v>1</v>
      </c>
      <c r="M3084">
        <v>0</v>
      </c>
      <c r="N3084">
        <v>9090038</v>
      </c>
      <c r="O3084">
        <v>4</v>
      </c>
      <c r="P3084" t="s">
        <v>1276</v>
      </c>
      <c r="Q3084">
        <v>1005</v>
      </c>
      <c r="R3084">
        <v>6</v>
      </c>
      <c r="S3084">
        <v>0</v>
      </c>
      <c r="T3084">
        <v>0</v>
      </c>
      <c r="V3084" t="s">
        <v>1387</v>
      </c>
      <c r="W3084">
        <v>3</v>
      </c>
      <c r="X3084" s="68">
        <v>36525</v>
      </c>
      <c r="Y3084" s="68">
        <v>36525</v>
      </c>
      <c r="Z3084">
        <v>0</v>
      </c>
      <c r="AA3084">
        <v>145</v>
      </c>
      <c r="AB3084" t="s">
        <v>747</v>
      </c>
      <c r="AE3084" t="s">
        <v>437</v>
      </c>
      <c r="AF3084">
        <v>30001</v>
      </c>
    </row>
    <row r="3085" spans="1:32" x14ac:dyDescent="0.25">
      <c r="A3085" t="s">
        <v>1275</v>
      </c>
      <c r="B3085" t="s">
        <v>747</v>
      </c>
      <c r="C3085" s="158" t="str">
        <f t="shared" si="48"/>
        <v>1163455</v>
      </c>
      <c r="D3085">
        <v>116345</v>
      </c>
      <c r="F3085">
        <v>12</v>
      </c>
      <c r="I3085">
        <v>1030972</v>
      </c>
      <c r="J3085">
        <v>0</v>
      </c>
      <c r="K3085">
        <v>0</v>
      </c>
      <c r="L3085">
        <v>1</v>
      </c>
      <c r="M3085">
        <v>0</v>
      </c>
      <c r="N3085">
        <v>9090038</v>
      </c>
      <c r="O3085">
        <v>5</v>
      </c>
      <c r="P3085" t="s">
        <v>1276</v>
      </c>
      <c r="Q3085">
        <v>1005</v>
      </c>
      <c r="R3085">
        <v>6</v>
      </c>
      <c r="S3085">
        <v>0</v>
      </c>
      <c r="T3085">
        <v>0</v>
      </c>
      <c r="V3085" t="s">
        <v>1387</v>
      </c>
      <c r="W3085">
        <v>3</v>
      </c>
      <c r="X3085" s="68">
        <v>36525</v>
      </c>
      <c r="Y3085" s="68">
        <v>36525</v>
      </c>
      <c r="Z3085">
        <v>0</v>
      </c>
      <c r="AA3085">
        <v>145</v>
      </c>
      <c r="AB3085" t="s">
        <v>747</v>
      </c>
      <c r="AE3085" t="s">
        <v>437</v>
      </c>
      <c r="AF3085">
        <v>30001</v>
      </c>
    </row>
    <row r="3086" spans="1:32" x14ac:dyDescent="0.25">
      <c r="A3086" t="s">
        <v>1277</v>
      </c>
      <c r="B3086" t="s">
        <v>747</v>
      </c>
      <c r="C3086" s="158" t="str">
        <f t="shared" si="48"/>
        <v>1163461</v>
      </c>
      <c r="D3086">
        <v>116346</v>
      </c>
      <c r="F3086">
        <v>12</v>
      </c>
      <c r="I3086">
        <v>1030976</v>
      </c>
      <c r="J3086">
        <v>0</v>
      </c>
      <c r="K3086">
        <v>0</v>
      </c>
      <c r="L3086">
        <v>1</v>
      </c>
      <c r="M3086">
        <v>0</v>
      </c>
      <c r="N3086">
        <v>9090038</v>
      </c>
      <c r="O3086">
        <v>1</v>
      </c>
      <c r="P3086" t="s">
        <v>1278</v>
      </c>
      <c r="Q3086">
        <v>1005</v>
      </c>
      <c r="R3086">
        <v>6</v>
      </c>
      <c r="S3086">
        <v>0</v>
      </c>
      <c r="T3086">
        <v>0</v>
      </c>
      <c r="V3086" t="s">
        <v>1387</v>
      </c>
      <c r="W3086">
        <v>3</v>
      </c>
      <c r="X3086" s="68">
        <v>36525</v>
      </c>
      <c r="Y3086" s="68">
        <v>36525</v>
      </c>
      <c r="Z3086">
        <v>0</v>
      </c>
      <c r="AA3086">
        <v>145</v>
      </c>
      <c r="AB3086" t="s">
        <v>747</v>
      </c>
      <c r="AE3086" t="s">
        <v>437</v>
      </c>
      <c r="AF3086">
        <v>30001</v>
      </c>
    </row>
    <row r="3087" spans="1:32" x14ac:dyDescent="0.25">
      <c r="A3087" t="s">
        <v>1277</v>
      </c>
      <c r="B3087" t="s">
        <v>747</v>
      </c>
      <c r="C3087" s="158" t="str">
        <f t="shared" si="48"/>
        <v>1163462</v>
      </c>
      <c r="D3087">
        <v>116346</v>
      </c>
      <c r="F3087">
        <v>12</v>
      </c>
      <c r="I3087">
        <v>1030977</v>
      </c>
      <c r="J3087">
        <v>0</v>
      </c>
      <c r="K3087">
        <v>0</v>
      </c>
      <c r="L3087">
        <v>1</v>
      </c>
      <c r="M3087">
        <v>0</v>
      </c>
      <c r="N3087">
        <v>9090038</v>
      </c>
      <c r="O3087">
        <v>2</v>
      </c>
      <c r="P3087" t="s">
        <v>1278</v>
      </c>
      <c r="Q3087">
        <v>1005</v>
      </c>
      <c r="R3087">
        <v>6</v>
      </c>
      <c r="S3087">
        <v>0</v>
      </c>
      <c r="T3087">
        <v>0</v>
      </c>
      <c r="V3087" t="s">
        <v>1387</v>
      </c>
      <c r="W3087">
        <v>3</v>
      </c>
      <c r="X3087" s="68">
        <v>36525</v>
      </c>
      <c r="Y3087" s="68">
        <v>36525</v>
      </c>
      <c r="Z3087">
        <v>0</v>
      </c>
      <c r="AA3087">
        <v>145</v>
      </c>
      <c r="AB3087" t="s">
        <v>747</v>
      </c>
      <c r="AE3087" t="s">
        <v>437</v>
      </c>
      <c r="AF3087">
        <v>30001</v>
      </c>
    </row>
    <row r="3088" spans="1:32" x14ac:dyDescent="0.25">
      <c r="A3088" t="s">
        <v>1277</v>
      </c>
      <c r="B3088" t="s">
        <v>747</v>
      </c>
      <c r="C3088" s="158" t="str">
        <f t="shared" si="48"/>
        <v>1163463</v>
      </c>
      <c r="D3088">
        <v>116346</v>
      </c>
      <c r="F3088">
        <v>12</v>
      </c>
      <c r="I3088">
        <v>1030978</v>
      </c>
      <c r="J3088">
        <v>0</v>
      </c>
      <c r="K3088">
        <v>0</v>
      </c>
      <c r="L3088">
        <v>1</v>
      </c>
      <c r="M3088">
        <v>0</v>
      </c>
      <c r="N3088">
        <v>9090038</v>
      </c>
      <c r="O3088">
        <v>3</v>
      </c>
      <c r="P3088" t="s">
        <v>1278</v>
      </c>
      <c r="Q3088">
        <v>1005</v>
      </c>
      <c r="R3088">
        <v>6</v>
      </c>
      <c r="S3088">
        <v>0</v>
      </c>
      <c r="T3088">
        <v>0</v>
      </c>
      <c r="V3088" t="s">
        <v>1387</v>
      </c>
      <c r="W3088">
        <v>3</v>
      </c>
      <c r="X3088" s="68">
        <v>36525</v>
      </c>
      <c r="Y3088" s="68">
        <v>36525</v>
      </c>
      <c r="Z3088">
        <v>0</v>
      </c>
      <c r="AA3088">
        <v>145</v>
      </c>
      <c r="AB3088" t="s">
        <v>747</v>
      </c>
      <c r="AE3088" t="s">
        <v>437</v>
      </c>
      <c r="AF3088">
        <v>30001</v>
      </c>
    </row>
    <row r="3089" spans="1:32" x14ac:dyDescent="0.25">
      <c r="A3089" t="s">
        <v>1277</v>
      </c>
      <c r="B3089" t="s">
        <v>747</v>
      </c>
      <c r="C3089" s="158" t="str">
        <f t="shared" si="48"/>
        <v>1163464</v>
      </c>
      <c r="D3089">
        <v>116346</v>
      </c>
      <c r="F3089">
        <v>12</v>
      </c>
      <c r="I3089">
        <v>1030979</v>
      </c>
      <c r="J3089">
        <v>0</v>
      </c>
      <c r="K3089">
        <v>0</v>
      </c>
      <c r="L3089">
        <v>1</v>
      </c>
      <c r="M3089">
        <v>0</v>
      </c>
      <c r="N3089">
        <v>9090038</v>
      </c>
      <c r="O3089">
        <v>4</v>
      </c>
      <c r="P3089" t="s">
        <v>1278</v>
      </c>
      <c r="Q3089">
        <v>1005</v>
      </c>
      <c r="R3089">
        <v>6</v>
      </c>
      <c r="S3089">
        <v>0</v>
      </c>
      <c r="T3089">
        <v>0</v>
      </c>
      <c r="V3089" t="s">
        <v>1387</v>
      </c>
      <c r="W3089">
        <v>3</v>
      </c>
      <c r="X3089" s="68">
        <v>36525</v>
      </c>
      <c r="Y3089" s="68">
        <v>36525</v>
      </c>
      <c r="Z3089">
        <v>0</v>
      </c>
      <c r="AA3089">
        <v>145</v>
      </c>
      <c r="AB3089" t="s">
        <v>747</v>
      </c>
      <c r="AE3089" t="s">
        <v>437</v>
      </c>
      <c r="AF3089">
        <v>30001</v>
      </c>
    </row>
    <row r="3090" spans="1:32" x14ac:dyDescent="0.25">
      <c r="A3090" t="s">
        <v>1277</v>
      </c>
      <c r="B3090" t="s">
        <v>747</v>
      </c>
      <c r="C3090" s="158" t="str">
        <f t="shared" si="48"/>
        <v>1163465</v>
      </c>
      <c r="D3090">
        <v>116346</v>
      </c>
      <c r="F3090">
        <v>12</v>
      </c>
      <c r="I3090">
        <v>1030980</v>
      </c>
      <c r="J3090">
        <v>0</v>
      </c>
      <c r="K3090">
        <v>0</v>
      </c>
      <c r="L3090">
        <v>1</v>
      </c>
      <c r="M3090">
        <v>0</v>
      </c>
      <c r="N3090">
        <v>9090038</v>
      </c>
      <c r="O3090">
        <v>5</v>
      </c>
      <c r="P3090" t="s">
        <v>1278</v>
      </c>
      <c r="Q3090">
        <v>1005</v>
      </c>
      <c r="R3090">
        <v>6</v>
      </c>
      <c r="S3090">
        <v>0</v>
      </c>
      <c r="T3090">
        <v>0</v>
      </c>
      <c r="V3090" t="s">
        <v>1387</v>
      </c>
      <c r="W3090">
        <v>3</v>
      </c>
      <c r="X3090" s="68">
        <v>36525</v>
      </c>
      <c r="Y3090" s="68">
        <v>36525</v>
      </c>
      <c r="Z3090">
        <v>0</v>
      </c>
      <c r="AA3090">
        <v>145</v>
      </c>
      <c r="AB3090" t="s">
        <v>747</v>
      </c>
      <c r="AE3090" t="s">
        <v>437</v>
      </c>
      <c r="AF3090">
        <v>30001</v>
      </c>
    </row>
    <row r="3091" spans="1:32" x14ac:dyDescent="0.25">
      <c r="A3091" t="s">
        <v>1279</v>
      </c>
      <c r="B3091" t="s">
        <v>747</v>
      </c>
      <c r="C3091" s="158" t="str">
        <f t="shared" si="48"/>
        <v>1163471</v>
      </c>
      <c r="D3091">
        <v>116347</v>
      </c>
      <c r="F3091">
        <v>12</v>
      </c>
      <c r="I3091">
        <v>1030984</v>
      </c>
      <c r="J3091">
        <v>0</v>
      </c>
      <c r="K3091">
        <v>0</v>
      </c>
      <c r="L3091">
        <v>1</v>
      </c>
      <c r="M3091">
        <v>0</v>
      </c>
      <c r="N3091">
        <v>9090038</v>
      </c>
      <c r="O3091">
        <v>1</v>
      </c>
      <c r="P3091" t="s">
        <v>1280</v>
      </c>
      <c r="Q3091">
        <v>1005</v>
      </c>
      <c r="R3091">
        <v>6</v>
      </c>
      <c r="S3091">
        <v>0</v>
      </c>
      <c r="T3091">
        <v>0</v>
      </c>
      <c r="V3091" t="s">
        <v>1387</v>
      </c>
      <c r="W3091">
        <v>3</v>
      </c>
      <c r="X3091" s="68">
        <v>36525</v>
      </c>
      <c r="Y3091" s="68">
        <v>36525</v>
      </c>
      <c r="Z3091">
        <v>0</v>
      </c>
      <c r="AA3091">
        <v>145</v>
      </c>
      <c r="AB3091" t="s">
        <v>747</v>
      </c>
      <c r="AE3091" t="s">
        <v>437</v>
      </c>
      <c r="AF3091">
        <v>30001</v>
      </c>
    </row>
    <row r="3092" spans="1:32" x14ac:dyDescent="0.25">
      <c r="A3092" t="s">
        <v>1279</v>
      </c>
      <c r="B3092" t="s">
        <v>747</v>
      </c>
      <c r="C3092" s="158" t="str">
        <f t="shared" si="48"/>
        <v>1163472</v>
      </c>
      <c r="D3092">
        <v>116347</v>
      </c>
      <c r="F3092">
        <v>12</v>
      </c>
      <c r="I3092">
        <v>1030985</v>
      </c>
      <c r="J3092">
        <v>0</v>
      </c>
      <c r="K3092">
        <v>0</v>
      </c>
      <c r="L3092">
        <v>1</v>
      </c>
      <c r="M3092">
        <v>0</v>
      </c>
      <c r="N3092">
        <v>9090038</v>
      </c>
      <c r="O3092">
        <v>2</v>
      </c>
      <c r="P3092" t="s">
        <v>1280</v>
      </c>
      <c r="Q3092">
        <v>1005</v>
      </c>
      <c r="R3092">
        <v>6</v>
      </c>
      <c r="S3092">
        <v>0</v>
      </c>
      <c r="T3092">
        <v>0</v>
      </c>
      <c r="V3092" t="s">
        <v>1387</v>
      </c>
      <c r="W3092">
        <v>3</v>
      </c>
      <c r="X3092" s="68">
        <v>36525</v>
      </c>
      <c r="Y3092" s="68">
        <v>36525</v>
      </c>
      <c r="Z3092">
        <v>0</v>
      </c>
      <c r="AA3092">
        <v>145</v>
      </c>
      <c r="AB3092" t="s">
        <v>747</v>
      </c>
      <c r="AE3092" t="s">
        <v>437</v>
      </c>
      <c r="AF3092">
        <v>30001</v>
      </c>
    </row>
    <row r="3093" spans="1:32" x14ac:dyDescent="0.25">
      <c r="A3093" t="s">
        <v>1279</v>
      </c>
      <c r="B3093" t="s">
        <v>747</v>
      </c>
      <c r="C3093" s="158" t="str">
        <f t="shared" si="48"/>
        <v>1163473</v>
      </c>
      <c r="D3093">
        <v>116347</v>
      </c>
      <c r="F3093">
        <v>12</v>
      </c>
      <c r="I3093">
        <v>1030986</v>
      </c>
      <c r="J3093">
        <v>0</v>
      </c>
      <c r="K3093">
        <v>0</v>
      </c>
      <c r="L3093">
        <v>1</v>
      </c>
      <c r="M3093">
        <v>0</v>
      </c>
      <c r="N3093">
        <v>9090038</v>
      </c>
      <c r="O3093">
        <v>3</v>
      </c>
      <c r="P3093" t="s">
        <v>1280</v>
      </c>
      <c r="Q3093">
        <v>1005</v>
      </c>
      <c r="R3093">
        <v>6</v>
      </c>
      <c r="S3093">
        <v>0</v>
      </c>
      <c r="T3093">
        <v>0</v>
      </c>
      <c r="V3093" t="s">
        <v>1387</v>
      </c>
      <c r="W3093">
        <v>3</v>
      </c>
      <c r="X3093" s="68">
        <v>36525</v>
      </c>
      <c r="Y3093" s="68">
        <v>36525</v>
      </c>
      <c r="Z3093">
        <v>0</v>
      </c>
      <c r="AA3093">
        <v>145</v>
      </c>
      <c r="AB3093" t="s">
        <v>747</v>
      </c>
      <c r="AE3093" t="s">
        <v>437</v>
      </c>
      <c r="AF3093">
        <v>30001</v>
      </c>
    </row>
    <row r="3094" spans="1:32" x14ac:dyDescent="0.25">
      <c r="A3094" t="s">
        <v>1279</v>
      </c>
      <c r="B3094" t="s">
        <v>747</v>
      </c>
      <c r="C3094" s="158" t="str">
        <f t="shared" si="48"/>
        <v>1163474</v>
      </c>
      <c r="D3094">
        <v>116347</v>
      </c>
      <c r="F3094">
        <v>12</v>
      </c>
      <c r="I3094">
        <v>1030987</v>
      </c>
      <c r="J3094">
        <v>0</v>
      </c>
      <c r="K3094">
        <v>0</v>
      </c>
      <c r="L3094">
        <v>1</v>
      </c>
      <c r="M3094">
        <v>0</v>
      </c>
      <c r="N3094">
        <v>9090038</v>
      </c>
      <c r="O3094">
        <v>4</v>
      </c>
      <c r="P3094" t="s">
        <v>1280</v>
      </c>
      <c r="Q3094">
        <v>1005</v>
      </c>
      <c r="R3094">
        <v>6</v>
      </c>
      <c r="S3094">
        <v>0</v>
      </c>
      <c r="T3094">
        <v>0</v>
      </c>
      <c r="V3094" t="s">
        <v>1387</v>
      </c>
      <c r="W3094">
        <v>3</v>
      </c>
      <c r="X3094" s="68">
        <v>36525</v>
      </c>
      <c r="Y3094" s="68">
        <v>36525</v>
      </c>
      <c r="Z3094">
        <v>0</v>
      </c>
      <c r="AA3094">
        <v>145</v>
      </c>
      <c r="AB3094" t="s">
        <v>747</v>
      </c>
      <c r="AE3094" t="s">
        <v>437</v>
      </c>
      <c r="AF3094">
        <v>30001</v>
      </c>
    </row>
    <row r="3095" spans="1:32" x14ac:dyDescent="0.25">
      <c r="A3095" t="s">
        <v>1279</v>
      </c>
      <c r="B3095" t="s">
        <v>747</v>
      </c>
      <c r="C3095" s="158" t="str">
        <f t="shared" si="48"/>
        <v>1163475</v>
      </c>
      <c r="D3095">
        <v>116347</v>
      </c>
      <c r="F3095">
        <v>12</v>
      </c>
      <c r="I3095">
        <v>1030988</v>
      </c>
      <c r="J3095">
        <v>0</v>
      </c>
      <c r="K3095">
        <v>0</v>
      </c>
      <c r="L3095">
        <v>1</v>
      </c>
      <c r="M3095">
        <v>0</v>
      </c>
      <c r="N3095">
        <v>9090038</v>
      </c>
      <c r="O3095">
        <v>5</v>
      </c>
      <c r="P3095" t="s">
        <v>1280</v>
      </c>
      <c r="Q3095">
        <v>1005</v>
      </c>
      <c r="R3095">
        <v>6</v>
      </c>
      <c r="S3095">
        <v>0</v>
      </c>
      <c r="T3095">
        <v>0</v>
      </c>
      <c r="V3095" t="s">
        <v>1387</v>
      </c>
      <c r="W3095">
        <v>3</v>
      </c>
      <c r="X3095" s="68">
        <v>36525</v>
      </c>
      <c r="Y3095" s="68">
        <v>36525</v>
      </c>
      <c r="Z3095">
        <v>0</v>
      </c>
      <c r="AA3095">
        <v>145</v>
      </c>
      <c r="AB3095" t="s">
        <v>747</v>
      </c>
      <c r="AE3095" t="s">
        <v>437</v>
      </c>
      <c r="AF3095">
        <v>30001</v>
      </c>
    </row>
    <row r="3096" spans="1:32" x14ac:dyDescent="0.25">
      <c r="A3096" t="s">
        <v>1281</v>
      </c>
      <c r="B3096" t="s">
        <v>747</v>
      </c>
      <c r="C3096" s="158" t="str">
        <f t="shared" si="48"/>
        <v>1163481</v>
      </c>
      <c r="D3096">
        <v>116348</v>
      </c>
      <c r="F3096">
        <v>12</v>
      </c>
      <c r="I3096">
        <v>1030992</v>
      </c>
      <c r="J3096">
        <v>0</v>
      </c>
      <c r="K3096">
        <v>0</v>
      </c>
      <c r="L3096">
        <v>1</v>
      </c>
      <c r="M3096">
        <v>0</v>
      </c>
      <c r="N3096">
        <v>9090038</v>
      </c>
      <c r="O3096">
        <v>1</v>
      </c>
      <c r="P3096" t="s">
        <v>1282</v>
      </c>
      <c r="Q3096">
        <v>1005</v>
      </c>
      <c r="R3096">
        <v>6</v>
      </c>
      <c r="S3096">
        <v>0</v>
      </c>
      <c r="T3096">
        <v>0</v>
      </c>
      <c r="V3096" t="s">
        <v>1387</v>
      </c>
      <c r="W3096">
        <v>3</v>
      </c>
      <c r="X3096" s="68">
        <v>36525</v>
      </c>
      <c r="Y3096" s="68">
        <v>36525</v>
      </c>
      <c r="Z3096">
        <v>0</v>
      </c>
      <c r="AA3096">
        <v>145</v>
      </c>
      <c r="AB3096" t="s">
        <v>747</v>
      </c>
      <c r="AE3096" t="s">
        <v>437</v>
      </c>
      <c r="AF3096">
        <v>30001</v>
      </c>
    </row>
    <row r="3097" spans="1:32" x14ac:dyDescent="0.25">
      <c r="A3097" t="s">
        <v>1281</v>
      </c>
      <c r="B3097" t="s">
        <v>747</v>
      </c>
      <c r="C3097" s="158" t="str">
        <f t="shared" si="48"/>
        <v>1163482</v>
      </c>
      <c r="D3097">
        <v>116348</v>
      </c>
      <c r="F3097">
        <v>12</v>
      </c>
      <c r="I3097">
        <v>1030993</v>
      </c>
      <c r="J3097">
        <v>0</v>
      </c>
      <c r="K3097">
        <v>0</v>
      </c>
      <c r="L3097">
        <v>1</v>
      </c>
      <c r="M3097">
        <v>0</v>
      </c>
      <c r="N3097">
        <v>9090038</v>
      </c>
      <c r="O3097">
        <v>2</v>
      </c>
      <c r="P3097" t="s">
        <v>1282</v>
      </c>
      <c r="Q3097">
        <v>1005</v>
      </c>
      <c r="R3097">
        <v>6</v>
      </c>
      <c r="S3097">
        <v>0</v>
      </c>
      <c r="T3097">
        <v>0</v>
      </c>
      <c r="V3097" t="s">
        <v>1387</v>
      </c>
      <c r="W3097">
        <v>3</v>
      </c>
      <c r="X3097" s="68">
        <v>36525</v>
      </c>
      <c r="Y3097" s="68">
        <v>36525</v>
      </c>
      <c r="Z3097">
        <v>0</v>
      </c>
      <c r="AA3097">
        <v>145</v>
      </c>
      <c r="AB3097" t="s">
        <v>747</v>
      </c>
      <c r="AE3097" t="s">
        <v>437</v>
      </c>
      <c r="AF3097">
        <v>30001</v>
      </c>
    </row>
    <row r="3098" spans="1:32" x14ac:dyDescent="0.25">
      <c r="A3098" t="s">
        <v>1281</v>
      </c>
      <c r="B3098" t="s">
        <v>747</v>
      </c>
      <c r="C3098" s="158" t="str">
        <f t="shared" si="48"/>
        <v>1163483</v>
      </c>
      <c r="D3098">
        <v>116348</v>
      </c>
      <c r="F3098">
        <v>12</v>
      </c>
      <c r="I3098">
        <v>1030994</v>
      </c>
      <c r="J3098">
        <v>0</v>
      </c>
      <c r="K3098">
        <v>0</v>
      </c>
      <c r="L3098">
        <v>1</v>
      </c>
      <c r="M3098">
        <v>0</v>
      </c>
      <c r="N3098">
        <v>9090038</v>
      </c>
      <c r="O3098">
        <v>3</v>
      </c>
      <c r="P3098" t="s">
        <v>1282</v>
      </c>
      <c r="Q3098">
        <v>1005</v>
      </c>
      <c r="R3098">
        <v>6</v>
      </c>
      <c r="S3098">
        <v>0</v>
      </c>
      <c r="T3098">
        <v>0</v>
      </c>
      <c r="V3098" t="s">
        <v>1387</v>
      </c>
      <c r="W3098">
        <v>3</v>
      </c>
      <c r="X3098" s="68">
        <v>36525</v>
      </c>
      <c r="Y3098" s="68">
        <v>36525</v>
      </c>
      <c r="Z3098">
        <v>0</v>
      </c>
      <c r="AA3098">
        <v>145</v>
      </c>
      <c r="AB3098" t="s">
        <v>747</v>
      </c>
      <c r="AE3098" t="s">
        <v>437</v>
      </c>
      <c r="AF3098">
        <v>30001</v>
      </c>
    </row>
    <row r="3099" spans="1:32" x14ac:dyDescent="0.25">
      <c r="A3099" t="s">
        <v>1281</v>
      </c>
      <c r="B3099" t="s">
        <v>747</v>
      </c>
      <c r="C3099" s="158" t="str">
        <f t="shared" si="48"/>
        <v>1163484</v>
      </c>
      <c r="D3099">
        <v>116348</v>
      </c>
      <c r="F3099">
        <v>12</v>
      </c>
      <c r="I3099">
        <v>1030995</v>
      </c>
      <c r="J3099">
        <v>0</v>
      </c>
      <c r="K3099">
        <v>0</v>
      </c>
      <c r="L3099">
        <v>1</v>
      </c>
      <c r="M3099">
        <v>0</v>
      </c>
      <c r="N3099">
        <v>9090038</v>
      </c>
      <c r="O3099">
        <v>4</v>
      </c>
      <c r="P3099" t="s">
        <v>1282</v>
      </c>
      <c r="Q3099">
        <v>1005</v>
      </c>
      <c r="R3099">
        <v>6</v>
      </c>
      <c r="S3099">
        <v>0</v>
      </c>
      <c r="T3099">
        <v>0</v>
      </c>
      <c r="V3099" t="s">
        <v>1387</v>
      </c>
      <c r="W3099">
        <v>3</v>
      </c>
      <c r="X3099" s="68">
        <v>36525</v>
      </c>
      <c r="Y3099" s="68">
        <v>36525</v>
      </c>
      <c r="Z3099">
        <v>0</v>
      </c>
      <c r="AA3099">
        <v>145</v>
      </c>
      <c r="AB3099" t="s">
        <v>747</v>
      </c>
      <c r="AE3099" t="s">
        <v>437</v>
      </c>
      <c r="AF3099">
        <v>30001</v>
      </c>
    </row>
    <row r="3100" spans="1:32" x14ac:dyDescent="0.25">
      <c r="A3100" t="s">
        <v>1281</v>
      </c>
      <c r="B3100" t="s">
        <v>747</v>
      </c>
      <c r="C3100" s="158" t="str">
        <f t="shared" si="48"/>
        <v>1163485</v>
      </c>
      <c r="D3100">
        <v>116348</v>
      </c>
      <c r="F3100">
        <v>12</v>
      </c>
      <c r="I3100">
        <v>1030996</v>
      </c>
      <c r="J3100">
        <v>0</v>
      </c>
      <c r="K3100">
        <v>0</v>
      </c>
      <c r="L3100">
        <v>1</v>
      </c>
      <c r="M3100">
        <v>0</v>
      </c>
      <c r="N3100">
        <v>9090038</v>
      </c>
      <c r="O3100">
        <v>5</v>
      </c>
      <c r="P3100" t="s">
        <v>1282</v>
      </c>
      <c r="Q3100">
        <v>1005</v>
      </c>
      <c r="R3100">
        <v>6</v>
      </c>
      <c r="S3100">
        <v>0</v>
      </c>
      <c r="T3100">
        <v>0</v>
      </c>
      <c r="V3100" t="s">
        <v>1387</v>
      </c>
      <c r="W3100">
        <v>3</v>
      </c>
      <c r="X3100" s="68">
        <v>36525</v>
      </c>
      <c r="Y3100" s="68">
        <v>36525</v>
      </c>
      <c r="Z3100">
        <v>0</v>
      </c>
      <c r="AA3100">
        <v>145</v>
      </c>
      <c r="AB3100" t="s">
        <v>747</v>
      </c>
      <c r="AE3100" t="s">
        <v>437</v>
      </c>
      <c r="AF3100">
        <v>30001</v>
      </c>
    </row>
    <row r="3101" spans="1:32" x14ac:dyDescent="0.25">
      <c r="A3101" t="s">
        <v>1283</v>
      </c>
      <c r="B3101" t="s">
        <v>747</v>
      </c>
      <c r="C3101" s="158" t="str">
        <f t="shared" si="48"/>
        <v>1163491</v>
      </c>
      <c r="D3101">
        <v>116349</v>
      </c>
      <c r="F3101">
        <v>12</v>
      </c>
      <c r="I3101">
        <v>1031000</v>
      </c>
      <c r="J3101">
        <v>0</v>
      </c>
      <c r="K3101">
        <v>0</v>
      </c>
      <c r="L3101">
        <v>1</v>
      </c>
      <c r="M3101">
        <v>0</v>
      </c>
      <c r="N3101">
        <v>9090038</v>
      </c>
      <c r="O3101">
        <v>1</v>
      </c>
      <c r="P3101" t="s">
        <v>1284</v>
      </c>
      <c r="Q3101">
        <v>1005</v>
      </c>
      <c r="R3101">
        <v>6</v>
      </c>
      <c r="S3101">
        <v>0</v>
      </c>
      <c r="T3101">
        <v>0</v>
      </c>
      <c r="V3101" t="s">
        <v>1387</v>
      </c>
      <c r="W3101">
        <v>3</v>
      </c>
      <c r="X3101" s="68">
        <v>36525</v>
      </c>
      <c r="Y3101" s="68">
        <v>36525</v>
      </c>
      <c r="Z3101">
        <v>0</v>
      </c>
      <c r="AA3101">
        <v>145</v>
      </c>
      <c r="AB3101" t="s">
        <v>747</v>
      </c>
      <c r="AE3101" t="s">
        <v>437</v>
      </c>
      <c r="AF3101">
        <v>30001</v>
      </c>
    </row>
    <row r="3102" spans="1:32" x14ac:dyDescent="0.25">
      <c r="A3102" t="s">
        <v>1283</v>
      </c>
      <c r="B3102" t="s">
        <v>747</v>
      </c>
      <c r="C3102" s="158" t="str">
        <f t="shared" si="48"/>
        <v>1163492</v>
      </c>
      <c r="D3102">
        <v>116349</v>
      </c>
      <c r="F3102">
        <v>12</v>
      </c>
      <c r="I3102">
        <v>1031001</v>
      </c>
      <c r="J3102">
        <v>0</v>
      </c>
      <c r="K3102">
        <v>0</v>
      </c>
      <c r="L3102">
        <v>1</v>
      </c>
      <c r="M3102">
        <v>0</v>
      </c>
      <c r="N3102">
        <v>9090038</v>
      </c>
      <c r="O3102">
        <v>2</v>
      </c>
      <c r="P3102" t="s">
        <v>1284</v>
      </c>
      <c r="Q3102">
        <v>1005</v>
      </c>
      <c r="R3102">
        <v>6</v>
      </c>
      <c r="S3102">
        <v>0</v>
      </c>
      <c r="T3102">
        <v>0</v>
      </c>
      <c r="V3102" t="s">
        <v>1387</v>
      </c>
      <c r="W3102">
        <v>3</v>
      </c>
      <c r="X3102" s="68">
        <v>36525</v>
      </c>
      <c r="Y3102" s="68">
        <v>36525</v>
      </c>
      <c r="Z3102">
        <v>0</v>
      </c>
      <c r="AA3102">
        <v>145</v>
      </c>
      <c r="AB3102" t="s">
        <v>747</v>
      </c>
      <c r="AE3102" t="s">
        <v>437</v>
      </c>
      <c r="AF3102">
        <v>30001</v>
      </c>
    </row>
    <row r="3103" spans="1:32" x14ac:dyDescent="0.25">
      <c r="A3103" t="s">
        <v>1283</v>
      </c>
      <c r="B3103" t="s">
        <v>747</v>
      </c>
      <c r="C3103" s="158" t="str">
        <f t="shared" si="48"/>
        <v>1163493</v>
      </c>
      <c r="D3103">
        <v>116349</v>
      </c>
      <c r="F3103">
        <v>12</v>
      </c>
      <c r="I3103">
        <v>1031002</v>
      </c>
      <c r="J3103">
        <v>0</v>
      </c>
      <c r="K3103">
        <v>0</v>
      </c>
      <c r="L3103">
        <v>1</v>
      </c>
      <c r="M3103">
        <v>0</v>
      </c>
      <c r="N3103">
        <v>9090038</v>
      </c>
      <c r="O3103">
        <v>3</v>
      </c>
      <c r="P3103" t="s">
        <v>1284</v>
      </c>
      <c r="Q3103">
        <v>1005</v>
      </c>
      <c r="R3103">
        <v>6</v>
      </c>
      <c r="S3103">
        <v>0</v>
      </c>
      <c r="T3103">
        <v>0</v>
      </c>
      <c r="V3103" t="s">
        <v>1387</v>
      </c>
      <c r="W3103">
        <v>3</v>
      </c>
      <c r="X3103" s="68">
        <v>36525</v>
      </c>
      <c r="Y3103" s="68">
        <v>36525</v>
      </c>
      <c r="Z3103">
        <v>0</v>
      </c>
      <c r="AA3103">
        <v>145</v>
      </c>
      <c r="AB3103" t="s">
        <v>747</v>
      </c>
      <c r="AE3103" t="s">
        <v>437</v>
      </c>
      <c r="AF3103">
        <v>30001</v>
      </c>
    </row>
    <row r="3104" spans="1:32" x14ac:dyDescent="0.25">
      <c r="A3104" t="s">
        <v>1283</v>
      </c>
      <c r="B3104" t="s">
        <v>747</v>
      </c>
      <c r="C3104" s="158" t="str">
        <f t="shared" si="48"/>
        <v>1163494</v>
      </c>
      <c r="D3104">
        <v>116349</v>
      </c>
      <c r="F3104">
        <v>12</v>
      </c>
      <c r="I3104">
        <v>1031003</v>
      </c>
      <c r="J3104">
        <v>0</v>
      </c>
      <c r="K3104">
        <v>0</v>
      </c>
      <c r="L3104">
        <v>1</v>
      </c>
      <c r="M3104">
        <v>0</v>
      </c>
      <c r="N3104">
        <v>9090038</v>
      </c>
      <c r="O3104">
        <v>4</v>
      </c>
      <c r="P3104" t="s">
        <v>1284</v>
      </c>
      <c r="Q3104">
        <v>1005</v>
      </c>
      <c r="R3104">
        <v>6</v>
      </c>
      <c r="S3104">
        <v>0</v>
      </c>
      <c r="T3104">
        <v>0</v>
      </c>
      <c r="V3104" t="s">
        <v>1387</v>
      </c>
      <c r="W3104">
        <v>3</v>
      </c>
      <c r="X3104" s="68">
        <v>36525</v>
      </c>
      <c r="Y3104" s="68">
        <v>36525</v>
      </c>
      <c r="Z3104">
        <v>0</v>
      </c>
      <c r="AA3104">
        <v>145</v>
      </c>
      <c r="AB3104" t="s">
        <v>747</v>
      </c>
      <c r="AE3104" t="s">
        <v>437</v>
      </c>
      <c r="AF3104">
        <v>30001</v>
      </c>
    </row>
    <row r="3105" spans="1:32" x14ac:dyDescent="0.25">
      <c r="A3105" t="s">
        <v>1283</v>
      </c>
      <c r="B3105" t="s">
        <v>747</v>
      </c>
      <c r="C3105" s="158" t="str">
        <f t="shared" si="48"/>
        <v>1163495</v>
      </c>
      <c r="D3105">
        <v>116349</v>
      </c>
      <c r="F3105">
        <v>12</v>
      </c>
      <c r="I3105">
        <v>1031004</v>
      </c>
      <c r="J3105">
        <v>0</v>
      </c>
      <c r="K3105">
        <v>0</v>
      </c>
      <c r="L3105">
        <v>1</v>
      </c>
      <c r="M3105">
        <v>0</v>
      </c>
      <c r="N3105">
        <v>9090038</v>
      </c>
      <c r="O3105">
        <v>5</v>
      </c>
      <c r="P3105" t="s">
        <v>1284</v>
      </c>
      <c r="Q3105">
        <v>1005</v>
      </c>
      <c r="R3105">
        <v>6</v>
      </c>
      <c r="S3105">
        <v>0</v>
      </c>
      <c r="T3105">
        <v>0</v>
      </c>
      <c r="V3105" t="s">
        <v>1387</v>
      </c>
      <c r="W3105">
        <v>3</v>
      </c>
      <c r="X3105" s="68">
        <v>36525</v>
      </c>
      <c r="Y3105" s="68">
        <v>36525</v>
      </c>
      <c r="Z3105">
        <v>0</v>
      </c>
      <c r="AA3105">
        <v>145</v>
      </c>
      <c r="AB3105" t="s">
        <v>747</v>
      </c>
      <c r="AE3105" t="s">
        <v>437</v>
      </c>
      <c r="AF3105">
        <v>30001</v>
      </c>
    </row>
    <row r="3106" spans="1:32" x14ac:dyDescent="0.25">
      <c r="A3106" t="s">
        <v>1285</v>
      </c>
      <c r="B3106" t="s">
        <v>747</v>
      </c>
      <c r="C3106" s="158" t="str">
        <f t="shared" si="48"/>
        <v>1163501</v>
      </c>
      <c r="D3106">
        <v>116350</v>
      </c>
      <c r="F3106">
        <v>12</v>
      </c>
      <c r="I3106">
        <v>1031008</v>
      </c>
      <c r="J3106">
        <v>0</v>
      </c>
      <c r="K3106">
        <v>0</v>
      </c>
      <c r="L3106">
        <v>1</v>
      </c>
      <c r="M3106">
        <v>0</v>
      </c>
      <c r="N3106">
        <v>9090038</v>
      </c>
      <c r="O3106">
        <v>1</v>
      </c>
      <c r="P3106" t="s">
        <v>1286</v>
      </c>
      <c r="Q3106">
        <v>1005</v>
      </c>
      <c r="R3106">
        <v>6</v>
      </c>
      <c r="S3106">
        <v>0</v>
      </c>
      <c r="T3106">
        <v>0</v>
      </c>
      <c r="V3106" t="s">
        <v>1387</v>
      </c>
      <c r="W3106">
        <v>3</v>
      </c>
      <c r="X3106" s="68">
        <v>36525</v>
      </c>
      <c r="Y3106" s="68">
        <v>36525</v>
      </c>
      <c r="Z3106">
        <v>0</v>
      </c>
      <c r="AA3106">
        <v>145</v>
      </c>
      <c r="AB3106" t="s">
        <v>747</v>
      </c>
      <c r="AE3106" t="s">
        <v>437</v>
      </c>
      <c r="AF3106">
        <v>30001</v>
      </c>
    </row>
    <row r="3107" spans="1:32" x14ac:dyDescent="0.25">
      <c r="A3107" t="s">
        <v>1285</v>
      </c>
      <c r="B3107" t="s">
        <v>747</v>
      </c>
      <c r="C3107" s="158" t="str">
        <f t="shared" si="48"/>
        <v>1163502</v>
      </c>
      <c r="D3107">
        <v>116350</v>
      </c>
      <c r="F3107">
        <v>12</v>
      </c>
      <c r="I3107">
        <v>1031009</v>
      </c>
      <c r="J3107">
        <v>0</v>
      </c>
      <c r="K3107">
        <v>0</v>
      </c>
      <c r="L3107">
        <v>1</v>
      </c>
      <c r="M3107">
        <v>0</v>
      </c>
      <c r="N3107">
        <v>9090038</v>
      </c>
      <c r="O3107">
        <v>2</v>
      </c>
      <c r="P3107" t="s">
        <v>1286</v>
      </c>
      <c r="Q3107">
        <v>1005</v>
      </c>
      <c r="R3107">
        <v>6</v>
      </c>
      <c r="S3107">
        <v>0</v>
      </c>
      <c r="T3107">
        <v>0</v>
      </c>
      <c r="V3107" t="s">
        <v>1387</v>
      </c>
      <c r="W3107">
        <v>3</v>
      </c>
      <c r="X3107" s="68">
        <v>36525</v>
      </c>
      <c r="Y3107" s="68">
        <v>36525</v>
      </c>
      <c r="Z3107">
        <v>0</v>
      </c>
      <c r="AA3107">
        <v>145</v>
      </c>
      <c r="AB3107" t="s">
        <v>747</v>
      </c>
      <c r="AE3107" t="s">
        <v>437</v>
      </c>
      <c r="AF3107">
        <v>30001</v>
      </c>
    </row>
    <row r="3108" spans="1:32" x14ac:dyDescent="0.25">
      <c r="A3108" t="s">
        <v>1285</v>
      </c>
      <c r="B3108" t="s">
        <v>747</v>
      </c>
      <c r="C3108" s="158" t="str">
        <f t="shared" si="48"/>
        <v>1163503</v>
      </c>
      <c r="D3108">
        <v>116350</v>
      </c>
      <c r="F3108">
        <v>12</v>
      </c>
      <c r="I3108">
        <v>1031010</v>
      </c>
      <c r="J3108">
        <v>0</v>
      </c>
      <c r="K3108">
        <v>0</v>
      </c>
      <c r="L3108">
        <v>1</v>
      </c>
      <c r="M3108">
        <v>0</v>
      </c>
      <c r="N3108">
        <v>9090038</v>
      </c>
      <c r="O3108">
        <v>3</v>
      </c>
      <c r="P3108" t="s">
        <v>1286</v>
      </c>
      <c r="Q3108">
        <v>1005</v>
      </c>
      <c r="R3108">
        <v>6</v>
      </c>
      <c r="S3108">
        <v>0</v>
      </c>
      <c r="T3108">
        <v>0</v>
      </c>
      <c r="V3108" t="s">
        <v>1387</v>
      </c>
      <c r="W3108">
        <v>3</v>
      </c>
      <c r="X3108" s="68">
        <v>36525</v>
      </c>
      <c r="Y3108" s="68">
        <v>36525</v>
      </c>
      <c r="Z3108">
        <v>0</v>
      </c>
      <c r="AA3108">
        <v>145</v>
      </c>
      <c r="AB3108" t="s">
        <v>747</v>
      </c>
      <c r="AE3108" t="s">
        <v>437</v>
      </c>
      <c r="AF3108">
        <v>30001</v>
      </c>
    </row>
    <row r="3109" spans="1:32" x14ac:dyDescent="0.25">
      <c r="A3109" t="s">
        <v>1285</v>
      </c>
      <c r="B3109" t="s">
        <v>747</v>
      </c>
      <c r="C3109" s="158" t="str">
        <f t="shared" si="48"/>
        <v>1163504</v>
      </c>
      <c r="D3109">
        <v>116350</v>
      </c>
      <c r="F3109">
        <v>12</v>
      </c>
      <c r="I3109">
        <v>1031011</v>
      </c>
      <c r="J3109">
        <v>0</v>
      </c>
      <c r="K3109">
        <v>0</v>
      </c>
      <c r="L3109">
        <v>1</v>
      </c>
      <c r="M3109">
        <v>0</v>
      </c>
      <c r="N3109">
        <v>9090038</v>
      </c>
      <c r="O3109">
        <v>4</v>
      </c>
      <c r="P3109" t="s">
        <v>1286</v>
      </c>
      <c r="Q3109">
        <v>1005</v>
      </c>
      <c r="R3109">
        <v>6</v>
      </c>
      <c r="S3109">
        <v>0</v>
      </c>
      <c r="T3109">
        <v>0</v>
      </c>
      <c r="V3109" t="s">
        <v>1387</v>
      </c>
      <c r="W3109">
        <v>3</v>
      </c>
      <c r="X3109" s="68">
        <v>36525</v>
      </c>
      <c r="Y3109" s="68">
        <v>36525</v>
      </c>
      <c r="Z3109">
        <v>0</v>
      </c>
      <c r="AA3109">
        <v>145</v>
      </c>
      <c r="AB3109" t="s">
        <v>747</v>
      </c>
      <c r="AE3109" t="s">
        <v>437</v>
      </c>
      <c r="AF3109">
        <v>30001</v>
      </c>
    </row>
    <row r="3110" spans="1:32" x14ac:dyDescent="0.25">
      <c r="A3110" t="s">
        <v>1285</v>
      </c>
      <c r="B3110" t="s">
        <v>747</v>
      </c>
      <c r="C3110" s="158" t="str">
        <f t="shared" si="48"/>
        <v>1163505</v>
      </c>
      <c r="D3110">
        <v>116350</v>
      </c>
      <c r="F3110">
        <v>12</v>
      </c>
      <c r="I3110">
        <v>1031012</v>
      </c>
      <c r="J3110">
        <v>0</v>
      </c>
      <c r="K3110">
        <v>0</v>
      </c>
      <c r="L3110">
        <v>1</v>
      </c>
      <c r="M3110">
        <v>0</v>
      </c>
      <c r="N3110">
        <v>9090038</v>
      </c>
      <c r="O3110">
        <v>5</v>
      </c>
      <c r="P3110" t="s">
        <v>1286</v>
      </c>
      <c r="Q3110">
        <v>1005</v>
      </c>
      <c r="R3110">
        <v>6</v>
      </c>
      <c r="S3110">
        <v>0</v>
      </c>
      <c r="T3110">
        <v>0</v>
      </c>
      <c r="V3110" t="s">
        <v>1387</v>
      </c>
      <c r="W3110">
        <v>3</v>
      </c>
      <c r="X3110" s="68">
        <v>36525</v>
      </c>
      <c r="Y3110" s="68">
        <v>36525</v>
      </c>
      <c r="Z3110">
        <v>0</v>
      </c>
      <c r="AA3110">
        <v>145</v>
      </c>
      <c r="AB3110" t="s">
        <v>747</v>
      </c>
      <c r="AE3110" t="s">
        <v>437</v>
      </c>
      <c r="AF3110">
        <v>30001</v>
      </c>
    </row>
    <row r="3111" spans="1:32" x14ac:dyDescent="0.25">
      <c r="A3111" t="s">
        <v>1287</v>
      </c>
      <c r="B3111" t="s">
        <v>747</v>
      </c>
      <c r="C3111" s="158" t="str">
        <f t="shared" si="48"/>
        <v>1163511</v>
      </c>
      <c r="D3111">
        <v>116351</v>
      </c>
      <c r="F3111">
        <v>12</v>
      </c>
      <c r="I3111">
        <v>1031016</v>
      </c>
      <c r="J3111">
        <v>0</v>
      </c>
      <c r="K3111">
        <v>0</v>
      </c>
      <c r="L3111">
        <v>1</v>
      </c>
      <c r="M3111">
        <v>0</v>
      </c>
      <c r="N3111">
        <v>9090038</v>
      </c>
      <c r="O3111">
        <v>1</v>
      </c>
      <c r="P3111" t="s">
        <v>1288</v>
      </c>
      <c r="Q3111">
        <v>1005</v>
      </c>
      <c r="R3111">
        <v>6</v>
      </c>
      <c r="S3111">
        <v>0</v>
      </c>
      <c r="T3111">
        <v>0</v>
      </c>
      <c r="V3111" t="s">
        <v>1387</v>
      </c>
      <c r="W3111">
        <v>3</v>
      </c>
      <c r="X3111" s="68">
        <v>36525</v>
      </c>
      <c r="Y3111" s="68">
        <v>36525</v>
      </c>
      <c r="Z3111">
        <v>0</v>
      </c>
      <c r="AA3111">
        <v>145</v>
      </c>
      <c r="AB3111" t="s">
        <v>747</v>
      </c>
      <c r="AE3111" t="s">
        <v>437</v>
      </c>
      <c r="AF3111">
        <v>30001</v>
      </c>
    </row>
    <row r="3112" spans="1:32" x14ac:dyDescent="0.25">
      <c r="A3112" t="s">
        <v>1287</v>
      </c>
      <c r="B3112" t="s">
        <v>747</v>
      </c>
      <c r="C3112" s="158" t="str">
        <f t="shared" si="48"/>
        <v>1163512</v>
      </c>
      <c r="D3112">
        <v>116351</v>
      </c>
      <c r="F3112">
        <v>12</v>
      </c>
      <c r="I3112">
        <v>1031017</v>
      </c>
      <c r="J3112">
        <v>0</v>
      </c>
      <c r="K3112">
        <v>0</v>
      </c>
      <c r="L3112">
        <v>1</v>
      </c>
      <c r="M3112">
        <v>0</v>
      </c>
      <c r="N3112">
        <v>9090038</v>
      </c>
      <c r="O3112">
        <v>2</v>
      </c>
      <c r="P3112" t="s">
        <v>1288</v>
      </c>
      <c r="Q3112">
        <v>1005</v>
      </c>
      <c r="R3112">
        <v>6</v>
      </c>
      <c r="S3112">
        <v>0</v>
      </c>
      <c r="T3112">
        <v>0</v>
      </c>
      <c r="V3112" t="s">
        <v>1387</v>
      </c>
      <c r="W3112">
        <v>3</v>
      </c>
      <c r="X3112" s="68">
        <v>36525</v>
      </c>
      <c r="Y3112" s="68">
        <v>36525</v>
      </c>
      <c r="Z3112">
        <v>0</v>
      </c>
      <c r="AA3112">
        <v>145</v>
      </c>
      <c r="AB3112" t="s">
        <v>747</v>
      </c>
      <c r="AE3112" t="s">
        <v>437</v>
      </c>
      <c r="AF3112">
        <v>30001</v>
      </c>
    </row>
    <row r="3113" spans="1:32" x14ac:dyDescent="0.25">
      <c r="A3113" t="s">
        <v>1287</v>
      </c>
      <c r="B3113" t="s">
        <v>747</v>
      </c>
      <c r="C3113" s="158" t="str">
        <f t="shared" si="48"/>
        <v>1163513</v>
      </c>
      <c r="D3113">
        <v>116351</v>
      </c>
      <c r="F3113">
        <v>12</v>
      </c>
      <c r="I3113">
        <v>1031018</v>
      </c>
      <c r="J3113">
        <v>0</v>
      </c>
      <c r="K3113">
        <v>0</v>
      </c>
      <c r="L3113">
        <v>1</v>
      </c>
      <c r="M3113">
        <v>0</v>
      </c>
      <c r="N3113">
        <v>9090038</v>
      </c>
      <c r="O3113">
        <v>3</v>
      </c>
      <c r="P3113" t="s">
        <v>1288</v>
      </c>
      <c r="Q3113">
        <v>1005</v>
      </c>
      <c r="R3113">
        <v>6</v>
      </c>
      <c r="S3113">
        <v>0</v>
      </c>
      <c r="T3113">
        <v>0</v>
      </c>
      <c r="V3113" t="s">
        <v>1387</v>
      </c>
      <c r="W3113">
        <v>3</v>
      </c>
      <c r="X3113" s="68">
        <v>36525</v>
      </c>
      <c r="Y3113" s="68">
        <v>36525</v>
      </c>
      <c r="Z3113">
        <v>0</v>
      </c>
      <c r="AA3113">
        <v>145</v>
      </c>
      <c r="AB3113" t="s">
        <v>747</v>
      </c>
      <c r="AE3113" t="s">
        <v>437</v>
      </c>
      <c r="AF3113">
        <v>30001</v>
      </c>
    </row>
    <row r="3114" spans="1:32" x14ac:dyDescent="0.25">
      <c r="A3114" t="s">
        <v>1287</v>
      </c>
      <c r="B3114" t="s">
        <v>747</v>
      </c>
      <c r="C3114" s="158" t="str">
        <f t="shared" si="48"/>
        <v>1163514</v>
      </c>
      <c r="D3114">
        <v>116351</v>
      </c>
      <c r="F3114">
        <v>12</v>
      </c>
      <c r="I3114">
        <v>1031019</v>
      </c>
      <c r="J3114">
        <v>0</v>
      </c>
      <c r="K3114">
        <v>0</v>
      </c>
      <c r="L3114">
        <v>1</v>
      </c>
      <c r="M3114">
        <v>0</v>
      </c>
      <c r="N3114">
        <v>9090038</v>
      </c>
      <c r="O3114">
        <v>4</v>
      </c>
      <c r="P3114" t="s">
        <v>1288</v>
      </c>
      <c r="Q3114">
        <v>1005</v>
      </c>
      <c r="R3114">
        <v>6</v>
      </c>
      <c r="S3114">
        <v>0</v>
      </c>
      <c r="T3114">
        <v>0</v>
      </c>
      <c r="V3114" t="s">
        <v>1387</v>
      </c>
      <c r="W3114">
        <v>3</v>
      </c>
      <c r="X3114" s="68">
        <v>36525</v>
      </c>
      <c r="Y3114" s="68">
        <v>36525</v>
      </c>
      <c r="Z3114">
        <v>0</v>
      </c>
      <c r="AA3114">
        <v>145</v>
      </c>
      <c r="AB3114" t="s">
        <v>747</v>
      </c>
      <c r="AE3114" t="s">
        <v>437</v>
      </c>
      <c r="AF3114">
        <v>30001</v>
      </c>
    </row>
    <row r="3115" spans="1:32" x14ac:dyDescent="0.25">
      <c r="A3115" t="s">
        <v>1287</v>
      </c>
      <c r="B3115" t="s">
        <v>747</v>
      </c>
      <c r="C3115" s="158" t="str">
        <f t="shared" si="48"/>
        <v>1163515</v>
      </c>
      <c r="D3115">
        <v>116351</v>
      </c>
      <c r="F3115">
        <v>12</v>
      </c>
      <c r="I3115">
        <v>1031020</v>
      </c>
      <c r="J3115">
        <v>0</v>
      </c>
      <c r="K3115">
        <v>0</v>
      </c>
      <c r="L3115">
        <v>1</v>
      </c>
      <c r="M3115">
        <v>0</v>
      </c>
      <c r="N3115">
        <v>9090038</v>
      </c>
      <c r="O3115">
        <v>5</v>
      </c>
      <c r="P3115" t="s">
        <v>1288</v>
      </c>
      <c r="Q3115">
        <v>1005</v>
      </c>
      <c r="R3115">
        <v>6</v>
      </c>
      <c r="S3115">
        <v>0</v>
      </c>
      <c r="T3115">
        <v>0</v>
      </c>
      <c r="V3115" t="s">
        <v>1387</v>
      </c>
      <c r="W3115">
        <v>3</v>
      </c>
      <c r="X3115" s="68">
        <v>36525</v>
      </c>
      <c r="Y3115" s="68">
        <v>36525</v>
      </c>
      <c r="Z3115">
        <v>0</v>
      </c>
      <c r="AA3115">
        <v>145</v>
      </c>
      <c r="AB3115" t="s">
        <v>747</v>
      </c>
      <c r="AE3115" t="s">
        <v>437</v>
      </c>
      <c r="AF3115">
        <v>30001</v>
      </c>
    </row>
    <row r="3116" spans="1:32" x14ac:dyDescent="0.25">
      <c r="A3116" t="s">
        <v>1289</v>
      </c>
      <c r="B3116" t="s">
        <v>747</v>
      </c>
      <c r="C3116" s="158" t="str">
        <f t="shared" si="48"/>
        <v>1163521</v>
      </c>
      <c r="D3116">
        <v>116352</v>
      </c>
      <c r="F3116">
        <v>12</v>
      </c>
      <c r="I3116">
        <v>1031024</v>
      </c>
      <c r="J3116">
        <v>0</v>
      </c>
      <c r="K3116">
        <v>0</v>
      </c>
      <c r="L3116">
        <v>1</v>
      </c>
      <c r="M3116">
        <v>0</v>
      </c>
      <c r="N3116">
        <v>9090038</v>
      </c>
      <c r="O3116">
        <v>1</v>
      </c>
      <c r="P3116" t="s">
        <v>1290</v>
      </c>
      <c r="Q3116">
        <v>1005</v>
      </c>
      <c r="R3116">
        <v>6</v>
      </c>
      <c r="S3116">
        <v>0</v>
      </c>
      <c r="T3116">
        <v>0</v>
      </c>
      <c r="V3116" t="s">
        <v>1387</v>
      </c>
      <c r="W3116">
        <v>3</v>
      </c>
      <c r="X3116" s="68">
        <v>36525</v>
      </c>
      <c r="Y3116" s="68">
        <v>36525</v>
      </c>
      <c r="Z3116">
        <v>0</v>
      </c>
      <c r="AA3116">
        <v>145</v>
      </c>
      <c r="AB3116" t="s">
        <v>747</v>
      </c>
      <c r="AE3116" t="s">
        <v>437</v>
      </c>
      <c r="AF3116">
        <v>30001</v>
      </c>
    </row>
    <row r="3117" spans="1:32" x14ac:dyDescent="0.25">
      <c r="A3117" t="s">
        <v>1289</v>
      </c>
      <c r="B3117" t="s">
        <v>747</v>
      </c>
      <c r="C3117" s="158" t="str">
        <f t="shared" si="48"/>
        <v>1163522</v>
      </c>
      <c r="D3117">
        <v>116352</v>
      </c>
      <c r="F3117">
        <v>12</v>
      </c>
      <c r="I3117">
        <v>1031025</v>
      </c>
      <c r="J3117">
        <v>0</v>
      </c>
      <c r="K3117">
        <v>0</v>
      </c>
      <c r="L3117">
        <v>1</v>
      </c>
      <c r="M3117">
        <v>0</v>
      </c>
      <c r="N3117">
        <v>9090038</v>
      </c>
      <c r="O3117">
        <v>2</v>
      </c>
      <c r="P3117" t="s">
        <v>1290</v>
      </c>
      <c r="Q3117">
        <v>1005</v>
      </c>
      <c r="R3117">
        <v>6</v>
      </c>
      <c r="S3117">
        <v>0</v>
      </c>
      <c r="T3117">
        <v>0</v>
      </c>
      <c r="V3117" t="s">
        <v>1387</v>
      </c>
      <c r="W3117">
        <v>3</v>
      </c>
      <c r="X3117" s="68">
        <v>36525</v>
      </c>
      <c r="Y3117" s="68">
        <v>36525</v>
      </c>
      <c r="Z3117">
        <v>0</v>
      </c>
      <c r="AA3117">
        <v>145</v>
      </c>
      <c r="AB3117" t="s">
        <v>747</v>
      </c>
      <c r="AE3117" t="s">
        <v>437</v>
      </c>
      <c r="AF3117">
        <v>30001</v>
      </c>
    </row>
    <row r="3118" spans="1:32" x14ac:dyDescent="0.25">
      <c r="A3118" t="s">
        <v>1289</v>
      </c>
      <c r="B3118" t="s">
        <v>747</v>
      </c>
      <c r="C3118" s="158" t="str">
        <f t="shared" si="48"/>
        <v>1163523</v>
      </c>
      <c r="D3118">
        <v>116352</v>
      </c>
      <c r="F3118">
        <v>12</v>
      </c>
      <c r="I3118">
        <v>1031026</v>
      </c>
      <c r="J3118">
        <v>0</v>
      </c>
      <c r="K3118">
        <v>0</v>
      </c>
      <c r="L3118">
        <v>1</v>
      </c>
      <c r="M3118">
        <v>0</v>
      </c>
      <c r="N3118">
        <v>9090038</v>
      </c>
      <c r="O3118">
        <v>3</v>
      </c>
      <c r="P3118" t="s">
        <v>1290</v>
      </c>
      <c r="Q3118">
        <v>1005</v>
      </c>
      <c r="R3118">
        <v>6</v>
      </c>
      <c r="S3118">
        <v>0</v>
      </c>
      <c r="T3118">
        <v>0</v>
      </c>
      <c r="V3118" t="s">
        <v>1387</v>
      </c>
      <c r="W3118">
        <v>3</v>
      </c>
      <c r="X3118" s="68">
        <v>36525</v>
      </c>
      <c r="Y3118" s="68">
        <v>36525</v>
      </c>
      <c r="Z3118">
        <v>0</v>
      </c>
      <c r="AA3118">
        <v>145</v>
      </c>
      <c r="AB3118" t="s">
        <v>747</v>
      </c>
      <c r="AE3118" t="s">
        <v>437</v>
      </c>
      <c r="AF3118">
        <v>30001</v>
      </c>
    </row>
    <row r="3119" spans="1:32" x14ac:dyDescent="0.25">
      <c r="A3119" t="s">
        <v>1289</v>
      </c>
      <c r="B3119" t="s">
        <v>747</v>
      </c>
      <c r="C3119" s="158" t="str">
        <f t="shared" si="48"/>
        <v>1163524</v>
      </c>
      <c r="D3119">
        <v>116352</v>
      </c>
      <c r="F3119">
        <v>12</v>
      </c>
      <c r="I3119">
        <v>1031027</v>
      </c>
      <c r="J3119">
        <v>0</v>
      </c>
      <c r="K3119">
        <v>0</v>
      </c>
      <c r="L3119">
        <v>1</v>
      </c>
      <c r="M3119">
        <v>0</v>
      </c>
      <c r="N3119">
        <v>9090038</v>
      </c>
      <c r="O3119">
        <v>4</v>
      </c>
      <c r="P3119" t="s">
        <v>1290</v>
      </c>
      <c r="Q3119">
        <v>1005</v>
      </c>
      <c r="R3119">
        <v>6</v>
      </c>
      <c r="S3119">
        <v>0</v>
      </c>
      <c r="T3119">
        <v>0</v>
      </c>
      <c r="V3119" t="s">
        <v>1387</v>
      </c>
      <c r="W3119">
        <v>3</v>
      </c>
      <c r="X3119" s="68">
        <v>36525</v>
      </c>
      <c r="Y3119" s="68">
        <v>36525</v>
      </c>
      <c r="Z3119">
        <v>0</v>
      </c>
      <c r="AA3119">
        <v>145</v>
      </c>
      <c r="AB3119" t="s">
        <v>747</v>
      </c>
      <c r="AE3119" t="s">
        <v>437</v>
      </c>
      <c r="AF3119">
        <v>30001</v>
      </c>
    </row>
    <row r="3120" spans="1:32" x14ac:dyDescent="0.25">
      <c r="A3120" t="s">
        <v>1289</v>
      </c>
      <c r="B3120" t="s">
        <v>747</v>
      </c>
      <c r="C3120" s="158" t="str">
        <f t="shared" si="48"/>
        <v>1163525</v>
      </c>
      <c r="D3120">
        <v>116352</v>
      </c>
      <c r="F3120">
        <v>12</v>
      </c>
      <c r="I3120">
        <v>1031028</v>
      </c>
      <c r="J3120">
        <v>0</v>
      </c>
      <c r="K3120">
        <v>0</v>
      </c>
      <c r="L3120">
        <v>1</v>
      </c>
      <c r="M3120">
        <v>0</v>
      </c>
      <c r="N3120">
        <v>9090038</v>
      </c>
      <c r="O3120">
        <v>5</v>
      </c>
      <c r="P3120" t="s">
        <v>1290</v>
      </c>
      <c r="Q3120">
        <v>1005</v>
      </c>
      <c r="R3120">
        <v>6</v>
      </c>
      <c r="S3120">
        <v>0</v>
      </c>
      <c r="T3120">
        <v>0</v>
      </c>
      <c r="V3120" t="s">
        <v>1387</v>
      </c>
      <c r="W3120">
        <v>3</v>
      </c>
      <c r="X3120" s="68">
        <v>36525</v>
      </c>
      <c r="Y3120" s="68">
        <v>36525</v>
      </c>
      <c r="Z3120">
        <v>0</v>
      </c>
      <c r="AA3120">
        <v>145</v>
      </c>
      <c r="AB3120" t="s">
        <v>747</v>
      </c>
      <c r="AE3120" t="s">
        <v>437</v>
      </c>
      <c r="AF3120">
        <v>30001</v>
      </c>
    </row>
    <row r="3121" spans="1:32" x14ac:dyDescent="0.25">
      <c r="A3121" t="s">
        <v>1291</v>
      </c>
      <c r="B3121" t="s">
        <v>747</v>
      </c>
      <c r="C3121" s="158" t="str">
        <f t="shared" si="48"/>
        <v>1163531</v>
      </c>
      <c r="D3121">
        <v>116353</v>
      </c>
      <c r="F3121">
        <v>12</v>
      </c>
      <c r="I3121">
        <v>1031032</v>
      </c>
      <c r="J3121">
        <v>0</v>
      </c>
      <c r="K3121">
        <v>0</v>
      </c>
      <c r="L3121">
        <v>1</v>
      </c>
      <c r="M3121">
        <v>0</v>
      </c>
      <c r="N3121">
        <v>9090038</v>
      </c>
      <c r="O3121">
        <v>1</v>
      </c>
      <c r="P3121" t="s">
        <v>1292</v>
      </c>
      <c r="Q3121">
        <v>1005</v>
      </c>
      <c r="R3121">
        <v>6</v>
      </c>
      <c r="S3121">
        <v>0</v>
      </c>
      <c r="T3121">
        <v>0</v>
      </c>
      <c r="V3121" t="s">
        <v>1387</v>
      </c>
      <c r="W3121">
        <v>3</v>
      </c>
      <c r="X3121" s="68">
        <v>36525</v>
      </c>
      <c r="Y3121" s="68">
        <v>36525</v>
      </c>
      <c r="Z3121">
        <v>0</v>
      </c>
      <c r="AA3121">
        <v>145</v>
      </c>
      <c r="AB3121" t="s">
        <v>747</v>
      </c>
      <c r="AE3121" t="s">
        <v>437</v>
      </c>
      <c r="AF3121">
        <v>30001</v>
      </c>
    </row>
    <row r="3122" spans="1:32" x14ac:dyDescent="0.25">
      <c r="A3122" t="s">
        <v>1291</v>
      </c>
      <c r="B3122" t="s">
        <v>747</v>
      </c>
      <c r="C3122" s="158" t="str">
        <f t="shared" si="48"/>
        <v>1163532</v>
      </c>
      <c r="D3122">
        <v>116353</v>
      </c>
      <c r="F3122">
        <v>12</v>
      </c>
      <c r="I3122">
        <v>1031033</v>
      </c>
      <c r="J3122">
        <v>0</v>
      </c>
      <c r="K3122">
        <v>0</v>
      </c>
      <c r="L3122">
        <v>1</v>
      </c>
      <c r="M3122">
        <v>0</v>
      </c>
      <c r="N3122">
        <v>9090038</v>
      </c>
      <c r="O3122">
        <v>2</v>
      </c>
      <c r="P3122" t="s">
        <v>1292</v>
      </c>
      <c r="Q3122">
        <v>1005</v>
      </c>
      <c r="R3122">
        <v>6</v>
      </c>
      <c r="S3122">
        <v>0</v>
      </c>
      <c r="T3122">
        <v>0</v>
      </c>
      <c r="V3122" t="s">
        <v>1387</v>
      </c>
      <c r="W3122">
        <v>3</v>
      </c>
      <c r="X3122" s="68">
        <v>36525</v>
      </c>
      <c r="Y3122" s="68">
        <v>36525</v>
      </c>
      <c r="Z3122">
        <v>0</v>
      </c>
      <c r="AA3122">
        <v>145</v>
      </c>
      <c r="AB3122" t="s">
        <v>747</v>
      </c>
      <c r="AE3122" t="s">
        <v>437</v>
      </c>
      <c r="AF3122">
        <v>30001</v>
      </c>
    </row>
    <row r="3123" spans="1:32" x14ac:dyDescent="0.25">
      <c r="A3123" t="s">
        <v>1291</v>
      </c>
      <c r="B3123" t="s">
        <v>747</v>
      </c>
      <c r="C3123" s="158" t="str">
        <f t="shared" si="48"/>
        <v>1163533</v>
      </c>
      <c r="D3123">
        <v>116353</v>
      </c>
      <c r="F3123">
        <v>12</v>
      </c>
      <c r="I3123">
        <v>1031034</v>
      </c>
      <c r="J3123">
        <v>0</v>
      </c>
      <c r="K3123">
        <v>0</v>
      </c>
      <c r="L3123">
        <v>1</v>
      </c>
      <c r="M3123">
        <v>0</v>
      </c>
      <c r="N3123">
        <v>9090038</v>
      </c>
      <c r="O3123">
        <v>3</v>
      </c>
      <c r="P3123" t="s">
        <v>1292</v>
      </c>
      <c r="Q3123">
        <v>1005</v>
      </c>
      <c r="R3123">
        <v>6</v>
      </c>
      <c r="S3123">
        <v>0</v>
      </c>
      <c r="T3123">
        <v>0</v>
      </c>
      <c r="V3123" t="s">
        <v>1387</v>
      </c>
      <c r="W3123">
        <v>3</v>
      </c>
      <c r="X3123" s="68">
        <v>36525</v>
      </c>
      <c r="Y3123" s="68">
        <v>36525</v>
      </c>
      <c r="Z3123">
        <v>0</v>
      </c>
      <c r="AA3123">
        <v>145</v>
      </c>
      <c r="AB3123" t="s">
        <v>747</v>
      </c>
      <c r="AE3123" t="s">
        <v>437</v>
      </c>
      <c r="AF3123">
        <v>30001</v>
      </c>
    </row>
    <row r="3124" spans="1:32" x14ac:dyDescent="0.25">
      <c r="A3124" t="s">
        <v>1291</v>
      </c>
      <c r="B3124" t="s">
        <v>747</v>
      </c>
      <c r="C3124" s="158" t="str">
        <f t="shared" si="48"/>
        <v>1163534</v>
      </c>
      <c r="D3124">
        <v>116353</v>
      </c>
      <c r="F3124">
        <v>12</v>
      </c>
      <c r="I3124">
        <v>1031035</v>
      </c>
      <c r="J3124">
        <v>0</v>
      </c>
      <c r="K3124">
        <v>0</v>
      </c>
      <c r="L3124">
        <v>1</v>
      </c>
      <c r="M3124">
        <v>0</v>
      </c>
      <c r="N3124">
        <v>9090038</v>
      </c>
      <c r="O3124">
        <v>4</v>
      </c>
      <c r="P3124" t="s">
        <v>1292</v>
      </c>
      <c r="Q3124">
        <v>1005</v>
      </c>
      <c r="R3124">
        <v>6</v>
      </c>
      <c r="S3124">
        <v>0</v>
      </c>
      <c r="T3124">
        <v>0</v>
      </c>
      <c r="V3124" t="s">
        <v>1387</v>
      </c>
      <c r="W3124">
        <v>3</v>
      </c>
      <c r="X3124" s="68">
        <v>36525</v>
      </c>
      <c r="Y3124" s="68">
        <v>36525</v>
      </c>
      <c r="Z3124">
        <v>0</v>
      </c>
      <c r="AA3124">
        <v>145</v>
      </c>
      <c r="AB3124" t="s">
        <v>747</v>
      </c>
      <c r="AE3124" t="s">
        <v>437</v>
      </c>
      <c r="AF3124">
        <v>30001</v>
      </c>
    </row>
    <row r="3125" spans="1:32" x14ac:dyDescent="0.25">
      <c r="A3125" t="s">
        <v>1291</v>
      </c>
      <c r="B3125" t="s">
        <v>747</v>
      </c>
      <c r="C3125" s="158" t="str">
        <f t="shared" si="48"/>
        <v>1163535</v>
      </c>
      <c r="D3125">
        <v>116353</v>
      </c>
      <c r="F3125">
        <v>12</v>
      </c>
      <c r="I3125">
        <v>1031036</v>
      </c>
      <c r="J3125">
        <v>0</v>
      </c>
      <c r="K3125">
        <v>0</v>
      </c>
      <c r="L3125">
        <v>1</v>
      </c>
      <c r="M3125">
        <v>0</v>
      </c>
      <c r="N3125">
        <v>9090038</v>
      </c>
      <c r="O3125">
        <v>5</v>
      </c>
      <c r="P3125" t="s">
        <v>1292</v>
      </c>
      <c r="Q3125">
        <v>1005</v>
      </c>
      <c r="R3125">
        <v>6</v>
      </c>
      <c r="S3125">
        <v>0</v>
      </c>
      <c r="T3125">
        <v>0</v>
      </c>
      <c r="V3125" t="s">
        <v>1387</v>
      </c>
      <c r="W3125">
        <v>3</v>
      </c>
      <c r="X3125" s="68">
        <v>36525</v>
      </c>
      <c r="Y3125" s="68">
        <v>36525</v>
      </c>
      <c r="Z3125">
        <v>0</v>
      </c>
      <c r="AA3125">
        <v>145</v>
      </c>
      <c r="AB3125" t="s">
        <v>747</v>
      </c>
      <c r="AE3125" t="s">
        <v>437</v>
      </c>
      <c r="AF3125">
        <v>30001</v>
      </c>
    </row>
    <row r="3126" spans="1:32" x14ac:dyDescent="0.25">
      <c r="A3126" t="s">
        <v>1293</v>
      </c>
      <c r="B3126" t="s">
        <v>747</v>
      </c>
      <c r="C3126" s="158" t="str">
        <f t="shared" si="48"/>
        <v>1163541</v>
      </c>
      <c r="D3126">
        <v>116354</v>
      </c>
      <c r="F3126">
        <v>12</v>
      </c>
      <c r="I3126">
        <v>1031040</v>
      </c>
      <c r="J3126">
        <v>0</v>
      </c>
      <c r="K3126">
        <v>0</v>
      </c>
      <c r="L3126">
        <v>1</v>
      </c>
      <c r="M3126">
        <v>0</v>
      </c>
      <c r="N3126">
        <v>9090038</v>
      </c>
      <c r="O3126">
        <v>1</v>
      </c>
      <c r="P3126" t="s">
        <v>1294</v>
      </c>
      <c r="Q3126">
        <v>1005</v>
      </c>
      <c r="R3126">
        <v>6</v>
      </c>
      <c r="S3126">
        <v>0</v>
      </c>
      <c r="T3126">
        <v>0</v>
      </c>
      <c r="V3126" t="s">
        <v>1387</v>
      </c>
      <c r="W3126">
        <v>3</v>
      </c>
      <c r="X3126" s="68">
        <v>36525</v>
      </c>
      <c r="Y3126" s="68">
        <v>36525</v>
      </c>
      <c r="Z3126">
        <v>0</v>
      </c>
      <c r="AA3126">
        <v>145</v>
      </c>
      <c r="AB3126" t="s">
        <v>747</v>
      </c>
      <c r="AE3126" t="s">
        <v>437</v>
      </c>
      <c r="AF3126">
        <v>30001</v>
      </c>
    </row>
    <row r="3127" spans="1:32" x14ac:dyDescent="0.25">
      <c r="A3127" t="s">
        <v>1293</v>
      </c>
      <c r="B3127" t="s">
        <v>747</v>
      </c>
      <c r="C3127" s="158" t="str">
        <f t="shared" si="48"/>
        <v>1163542</v>
      </c>
      <c r="D3127">
        <v>116354</v>
      </c>
      <c r="F3127">
        <v>12</v>
      </c>
      <c r="I3127">
        <v>1031041</v>
      </c>
      <c r="J3127">
        <v>0</v>
      </c>
      <c r="K3127">
        <v>0</v>
      </c>
      <c r="L3127">
        <v>1</v>
      </c>
      <c r="M3127">
        <v>0</v>
      </c>
      <c r="N3127">
        <v>9090038</v>
      </c>
      <c r="O3127">
        <v>2</v>
      </c>
      <c r="P3127" t="s">
        <v>1294</v>
      </c>
      <c r="Q3127">
        <v>1005</v>
      </c>
      <c r="R3127">
        <v>6</v>
      </c>
      <c r="S3127">
        <v>0</v>
      </c>
      <c r="T3127">
        <v>0</v>
      </c>
      <c r="V3127" t="s">
        <v>1387</v>
      </c>
      <c r="W3127">
        <v>3</v>
      </c>
      <c r="X3127" s="68">
        <v>36525</v>
      </c>
      <c r="Y3127" s="68">
        <v>36525</v>
      </c>
      <c r="Z3127">
        <v>0</v>
      </c>
      <c r="AA3127">
        <v>145</v>
      </c>
      <c r="AB3127" t="s">
        <v>747</v>
      </c>
      <c r="AE3127" t="s">
        <v>437</v>
      </c>
      <c r="AF3127">
        <v>30001</v>
      </c>
    </row>
    <row r="3128" spans="1:32" x14ac:dyDescent="0.25">
      <c r="A3128" t="s">
        <v>1293</v>
      </c>
      <c r="B3128" t="s">
        <v>747</v>
      </c>
      <c r="C3128" s="158" t="str">
        <f t="shared" si="48"/>
        <v>1163543</v>
      </c>
      <c r="D3128">
        <v>116354</v>
      </c>
      <c r="F3128">
        <v>12</v>
      </c>
      <c r="I3128">
        <v>1031042</v>
      </c>
      <c r="J3128">
        <v>0</v>
      </c>
      <c r="K3128">
        <v>0</v>
      </c>
      <c r="L3128">
        <v>1</v>
      </c>
      <c r="M3128">
        <v>0</v>
      </c>
      <c r="N3128">
        <v>9090038</v>
      </c>
      <c r="O3128">
        <v>3</v>
      </c>
      <c r="P3128" t="s">
        <v>1294</v>
      </c>
      <c r="Q3128">
        <v>1005</v>
      </c>
      <c r="R3128">
        <v>6</v>
      </c>
      <c r="S3128">
        <v>0</v>
      </c>
      <c r="T3128">
        <v>0</v>
      </c>
      <c r="V3128" t="s">
        <v>1387</v>
      </c>
      <c r="W3128">
        <v>3</v>
      </c>
      <c r="X3128" s="68">
        <v>36525</v>
      </c>
      <c r="Y3128" s="68">
        <v>36525</v>
      </c>
      <c r="Z3128">
        <v>0</v>
      </c>
      <c r="AA3128">
        <v>145</v>
      </c>
      <c r="AB3128" t="s">
        <v>747</v>
      </c>
      <c r="AE3128" t="s">
        <v>437</v>
      </c>
      <c r="AF3128">
        <v>30001</v>
      </c>
    </row>
    <row r="3129" spans="1:32" x14ac:dyDescent="0.25">
      <c r="A3129" t="s">
        <v>1293</v>
      </c>
      <c r="B3129" t="s">
        <v>747</v>
      </c>
      <c r="C3129" s="158" t="str">
        <f t="shared" si="48"/>
        <v>1163544</v>
      </c>
      <c r="D3129">
        <v>116354</v>
      </c>
      <c r="F3129">
        <v>12</v>
      </c>
      <c r="I3129">
        <v>1031043</v>
      </c>
      <c r="J3129">
        <v>0</v>
      </c>
      <c r="K3129">
        <v>0</v>
      </c>
      <c r="L3129">
        <v>1</v>
      </c>
      <c r="M3129">
        <v>0</v>
      </c>
      <c r="N3129">
        <v>9090038</v>
      </c>
      <c r="O3129">
        <v>4</v>
      </c>
      <c r="P3129" t="s">
        <v>1294</v>
      </c>
      <c r="Q3129">
        <v>1005</v>
      </c>
      <c r="R3129">
        <v>6</v>
      </c>
      <c r="S3129">
        <v>0</v>
      </c>
      <c r="T3129">
        <v>0</v>
      </c>
      <c r="V3129" t="s">
        <v>1387</v>
      </c>
      <c r="W3129">
        <v>3</v>
      </c>
      <c r="X3129" s="68">
        <v>36525</v>
      </c>
      <c r="Y3129" s="68">
        <v>36525</v>
      </c>
      <c r="Z3129">
        <v>0</v>
      </c>
      <c r="AA3129">
        <v>145</v>
      </c>
      <c r="AB3129" t="s">
        <v>747</v>
      </c>
      <c r="AE3129" t="s">
        <v>437</v>
      </c>
      <c r="AF3129">
        <v>30001</v>
      </c>
    </row>
    <row r="3130" spans="1:32" x14ac:dyDescent="0.25">
      <c r="A3130" t="s">
        <v>1293</v>
      </c>
      <c r="B3130" t="s">
        <v>747</v>
      </c>
      <c r="C3130" s="158" t="str">
        <f t="shared" si="48"/>
        <v>1163545</v>
      </c>
      <c r="D3130">
        <v>116354</v>
      </c>
      <c r="F3130">
        <v>12</v>
      </c>
      <c r="I3130">
        <v>1031044</v>
      </c>
      <c r="J3130">
        <v>0</v>
      </c>
      <c r="K3130">
        <v>0</v>
      </c>
      <c r="L3130">
        <v>1</v>
      </c>
      <c r="M3130">
        <v>0</v>
      </c>
      <c r="N3130">
        <v>9090038</v>
      </c>
      <c r="O3130">
        <v>5</v>
      </c>
      <c r="P3130" t="s">
        <v>1294</v>
      </c>
      <c r="Q3130">
        <v>1005</v>
      </c>
      <c r="R3130">
        <v>6</v>
      </c>
      <c r="S3130">
        <v>0</v>
      </c>
      <c r="T3130">
        <v>0</v>
      </c>
      <c r="V3130" t="s">
        <v>1387</v>
      </c>
      <c r="W3130">
        <v>3</v>
      </c>
      <c r="X3130" s="68">
        <v>36525</v>
      </c>
      <c r="Y3130" s="68">
        <v>36525</v>
      </c>
      <c r="Z3130">
        <v>0</v>
      </c>
      <c r="AA3130">
        <v>145</v>
      </c>
      <c r="AB3130" t="s">
        <v>747</v>
      </c>
      <c r="AE3130" t="s">
        <v>437</v>
      </c>
      <c r="AF3130">
        <v>30001</v>
      </c>
    </row>
    <row r="3131" spans="1:32" x14ac:dyDescent="0.25">
      <c r="A3131" t="s">
        <v>1295</v>
      </c>
      <c r="B3131" t="s">
        <v>747</v>
      </c>
      <c r="C3131" s="158" t="str">
        <f t="shared" si="48"/>
        <v>1163551</v>
      </c>
      <c r="D3131">
        <v>116355</v>
      </c>
      <c r="F3131">
        <v>12</v>
      </c>
      <c r="I3131">
        <v>1031048</v>
      </c>
      <c r="J3131">
        <v>0</v>
      </c>
      <c r="K3131">
        <v>0</v>
      </c>
      <c r="L3131">
        <v>1</v>
      </c>
      <c r="M3131">
        <v>0</v>
      </c>
      <c r="N3131">
        <v>9090038</v>
      </c>
      <c r="O3131">
        <v>1</v>
      </c>
      <c r="P3131" t="s">
        <v>1296</v>
      </c>
      <c r="Q3131">
        <v>1005</v>
      </c>
      <c r="R3131">
        <v>6</v>
      </c>
      <c r="S3131">
        <v>0</v>
      </c>
      <c r="T3131">
        <v>0</v>
      </c>
      <c r="V3131" t="s">
        <v>1387</v>
      </c>
      <c r="W3131">
        <v>3</v>
      </c>
      <c r="X3131" s="68">
        <v>36525</v>
      </c>
      <c r="Y3131" s="68">
        <v>36525</v>
      </c>
      <c r="Z3131">
        <v>0</v>
      </c>
      <c r="AA3131">
        <v>145</v>
      </c>
      <c r="AB3131" t="s">
        <v>747</v>
      </c>
      <c r="AE3131" t="s">
        <v>437</v>
      </c>
      <c r="AF3131">
        <v>30001</v>
      </c>
    </row>
    <row r="3132" spans="1:32" x14ac:dyDescent="0.25">
      <c r="A3132" t="s">
        <v>1295</v>
      </c>
      <c r="B3132" t="s">
        <v>747</v>
      </c>
      <c r="C3132" s="158" t="str">
        <f t="shared" si="48"/>
        <v>1163552</v>
      </c>
      <c r="D3132">
        <v>116355</v>
      </c>
      <c r="F3132">
        <v>12</v>
      </c>
      <c r="I3132">
        <v>1031049</v>
      </c>
      <c r="J3132">
        <v>0</v>
      </c>
      <c r="K3132">
        <v>0</v>
      </c>
      <c r="L3132">
        <v>1</v>
      </c>
      <c r="M3132">
        <v>0</v>
      </c>
      <c r="N3132">
        <v>9090038</v>
      </c>
      <c r="O3132">
        <v>2</v>
      </c>
      <c r="P3132" t="s">
        <v>1296</v>
      </c>
      <c r="Q3132">
        <v>1005</v>
      </c>
      <c r="R3132">
        <v>6</v>
      </c>
      <c r="S3132">
        <v>0</v>
      </c>
      <c r="T3132">
        <v>0</v>
      </c>
      <c r="V3132" t="s">
        <v>1387</v>
      </c>
      <c r="W3132">
        <v>3</v>
      </c>
      <c r="X3132" s="68">
        <v>36525</v>
      </c>
      <c r="Y3132" s="68">
        <v>36525</v>
      </c>
      <c r="Z3132">
        <v>0</v>
      </c>
      <c r="AA3132">
        <v>145</v>
      </c>
      <c r="AB3132" t="s">
        <v>747</v>
      </c>
      <c r="AE3132" t="s">
        <v>437</v>
      </c>
      <c r="AF3132">
        <v>30001</v>
      </c>
    </row>
    <row r="3133" spans="1:32" x14ac:dyDescent="0.25">
      <c r="A3133" t="s">
        <v>1295</v>
      </c>
      <c r="B3133" t="s">
        <v>747</v>
      </c>
      <c r="C3133" s="158" t="str">
        <f t="shared" si="48"/>
        <v>1163553</v>
      </c>
      <c r="D3133">
        <v>116355</v>
      </c>
      <c r="F3133">
        <v>12</v>
      </c>
      <c r="I3133">
        <v>1031050</v>
      </c>
      <c r="J3133">
        <v>0</v>
      </c>
      <c r="K3133">
        <v>0</v>
      </c>
      <c r="L3133">
        <v>1</v>
      </c>
      <c r="M3133">
        <v>0</v>
      </c>
      <c r="N3133">
        <v>9090038</v>
      </c>
      <c r="O3133">
        <v>3</v>
      </c>
      <c r="P3133" t="s">
        <v>1296</v>
      </c>
      <c r="Q3133">
        <v>1005</v>
      </c>
      <c r="R3133">
        <v>6</v>
      </c>
      <c r="S3133">
        <v>0</v>
      </c>
      <c r="T3133">
        <v>0</v>
      </c>
      <c r="V3133" t="s">
        <v>1387</v>
      </c>
      <c r="W3133">
        <v>3</v>
      </c>
      <c r="X3133" s="68">
        <v>36525</v>
      </c>
      <c r="Y3133" s="68">
        <v>36525</v>
      </c>
      <c r="Z3133">
        <v>0</v>
      </c>
      <c r="AA3133">
        <v>145</v>
      </c>
      <c r="AB3133" t="s">
        <v>747</v>
      </c>
      <c r="AE3133" t="s">
        <v>437</v>
      </c>
      <c r="AF3133">
        <v>30001</v>
      </c>
    </row>
    <row r="3134" spans="1:32" x14ac:dyDescent="0.25">
      <c r="A3134" t="s">
        <v>1295</v>
      </c>
      <c r="B3134" t="s">
        <v>747</v>
      </c>
      <c r="C3134" s="158" t="str">
        <f t="shared" si="48"/>
        <v>1163554</v>
      </c>
      <c r="D3134">
        <v>116355</v>
      </c>
      <c r="F3134">
        <v>12</v>
      </c>
      <c r="I3134">
        <v>1031051</v>
      </c>
      <c r="J3134">
        <v>0</v>
      </c>
      <c r="K3134">
        <v>0</v>
      </c>
      <c r="L3134">
        <v>1</v>
      </c>
      <c r="M3134">
        <v>0</v>
      </c>
      <c r="N3134">
        <v>9090038</v>
      </c>
      <c r="O3134">
        <v>4</v>
      </c>
      <c r="P3134" t="s">
        <v>1296</v>
      </c>
      <c r="Q3134">
        <v>1005</v>
      </c>
      <c r="R3134">
        <v>6</v>
      </c>
      <c r="S3134">
        <v>0</v>
      </c>
      <c r="T3134">
        <v>0</v>
      </c>
      <c r="V3134" t="s">
        <v>1387</v>
      </c>
      <c r="W3134">
        <v>3</v>
      </c>
      <c r="X3134" s="68">
        <v>36525</v>
      </c>
      <c r="Y3134" s="68">
        <v>36525</v>
      </c>
      <c r="Z3134">
        <v>0</v>
      </c>
      <c r="AA3134">
        <v>145</v>
      </c>
      <c r="AB3134" t="s">
        <v>747</v>
      </c>
      <c r="AE3134" t="s">
        <v>437</v>
      </c>
      <c r="AF3134">
        <v>30001</v>
      </c>
    </row>
    <row r="3135" spans="1:32" x14ac:dyDescent="0.25">
      <c r="A3135" t="s">
        <v>1295</v>
      </c>
      <c r="B3135" t="s">
        <v>747</v>
      </c>
      <c r="C3135" s="158" t="str">
        <f t="shared" si="48"/>
        <v>1163555</v>
      </c>
      <c r="D3135">
        <v>116355</v>
      </c>
      <c r="F3135">
        <v>12</v>
      </c>
      <c r="I3135">
        <v>1031052</v>
      </c>
      <c r="J3135">
        <v>0</v>
      </c>
      <c r="K3135">
        <v>0</v>
      </c>
      <c r="L3135">
        <v>1</v>
      </c>
      <c r="M3135">
        <v>0</v>
      </c>
      <c r="N3135">
        <v>9090038</v>
      </c>
      <c r="O3135">
        <v>5</v>
      </c>
      <c r="P3135" t="s">
        <v>1296</v>
      </c>
      <c r="Q3135">
        <v>1005</v>
      </c>
      <c r="R3135">
        <v>6</v>
      </c>
      <c r="S3135">
        <v>0</v>
      </c>
      <c r="T3135">
        <v>0</v>
      </c>
      <c r="V3135" t="s">
        <v>1387</v>
      </c>
      <c r="W3135">
        <v>3</v>
      </c>
      <c r="X3135" s="68">
        <v>36525</v>
      </c>
      <c r="Y3135" s="68">
        <v>36525</v>
      </c>
      <c r="Z3135">
        <v>0</v>
      </c>
      <c r="AA3135">
        <v>145</v>
      </c>
      <c r="AB3135" t="s">
        <v>747</v>
      </c>
      <c r="AE3135" t="s">
        <v>437</v>
      </c>
      <c r="AF3135">
        <v>30001</v>
      </c>
    </row>
    <row r="3136" spans="1:32" x14ac:dyDescent="0.25">
      <c r="A3136" t="s">
        <v>1297</v>
      </c>
      <c r="B3136" t="s">
        <v>747</v>
      </c>
      <c r="C3136" s="158" t="str">
        <f t="shared" si="48"/>
        <v>1163561</v>
      </c>
      <c r="D3136">
        <v>116356</v>
      </c>
      <c r="F3136">
        <v>12</v>
      </c>
      <c r="I3136">
        <v>1031056</v>
      </c>
      <c r="J3136">
        <v>0</v>
      </c>
      <c r="K3136">
        <v>0</v>
      </c>
      <c r="L3136">
        <v>1</v>
      </c>
      <c r="M3136">
        <v>0</v>
      </c>
      <c r="N3136">
        <v>9090038</v>
      </c>
      <c r="O3136">
        <v>1</v>
      </c>
      <c r="P3136" t="s">
        <v>1298</v>
      </c>
      <c r="Q3136">
        <v>1005</v>
      </c>
      <c r="R3136">
        <v>6</v>
      </c>
      <c r="S3136">
        <v>0</v>
      </c>
      <c r="T3136">
        <v>0</v>
      </c>
      <c r="V3136" t="s">
        <v>1387</v>
      </c>
      <c r="W3136">
        <v>3</v>
      </c>
      <c r="X3136" s="68">
        <v>36525</v>
      </c>
      <c r="Y3136" s="68">
        <v>36525</v>
      </c>
      <c r="Z3136">
        <v>0</v>
      </c>
      <c r="AA3136">
        <v>145</v>
      </c>
      <c r="AB3136" t="s">
        <v>747</v>
      </c>
      <c r="AE3136" t="s">
        <v>437</v>
      </c>
      <c r="AF3136">
        <v>30001</v>
      </c>
    </row>
    <row r="3137" spans="1:32" x14ac:dyDescent="0.25">
      <c r="A3137" t="s">
        <v>1297</v>
      </c>
      <c r="B3137" t="s">
        <v>747</v>
      </c>
      <c r="C3137" s="158" t="str">
        <f t="shared" si="48"/>
        <v>1163562</v>
      </c>
      <c r="D3137">
        <v>116356</v>
      </c>
      <c r="F3137">
        <v>12</v>
      </c>
      <c r="I3137">
        <v>1031057</v>
      </c>
      <c r="J3137">
        <v>0</v>
      </c>
      <c r="K3137">
        <v>0</v>
      </c>
      <c r="L3137">
        <v>1</v>
      </c>
      <c r="M3137">
        <v>0</v>
      </c>
      <c r="N3137">
        <v>9090038</v>
      </c>
      <c r="O3137">
        <v>2</v>
      </c>
      <c r="P3137" t="s">
        <v>1298</v>
      </c>
      <c r="Q3137">
        <v>1005</v>
      </c>
      <c r="R3137">
        <v>6</v>
      </c>
      <c r="S3137">
        <v>0</v>
      </c>
      <c r="T3137">
        <v>0</v>
      </c>
      <c r="V3137" t="s">
        <v>1387</v>
      </c>
      <c r="W3137">
        <v>3</v>
      </c>
      <c r="X3137" s="68">
        <v>36525</v>
      </c>
      <c r="Y3137" s="68">
        <v>36525</v>
      </c>
      <c r="Z3137">
        <v>0</v>
      </c>
      <c r="AA3137">
        <v>145</v>
      </c>
      <c r="AB3137" t="s">
        <v>747</v>
      </c>
      <c r="AE3137" t="s">
        <v>437</v>
      </c>
      <c r="AF3137">
        <v>30001</v>
      </c>
    </row>
    <row r="3138" spans="1:32" x14ac:dyDescent="0.25">
      <c r="A3138" t="s">
        <v>1297</v>
      </c>
      <c r="B3138" t="s">
        <v>747</v>
      </c>
      <c r="C3138" s="158" t="str">
        <f t="shared" si="48"/>
        <v>1163563</v>
      </c>
      <c r="D3138">
        <v>116356</v>
      </c>
      <c r="F3138">
        <v>12</v>
      </c>
      <c r="I3138">
        <v>1031058</v>
      </c>
      <c r="J3138">
        <v>0</v>
      </c>
      <c r="K3138">
        <v>0</v>
      </c>
      <c r="L3138">
        <v>1</v>
      </c>
      <c r="M3138">
        <v>0</v>
      </c>
      <c r="N3138">
        <v>9090038</v>
      </c>
      <c r="O3138">
        <v>3</v>
      </c>
      <c r="P3138" t="s">
        <v>1298</v>
      </c>
      <c r="Q3138">
        <v>1005</v>
      </c>
      <c r="R3138">
        <v>6</v>
      </c>
      <c r="S3138">
        <v>0</v>
      </c>
      <c r="T3138">
        <v>0</v>
      </c>
      <c r="V3138" t="s">
        <v>1387</v>
      </c>
      <c r="W3138">
        <v>3</v>
      </c>
      <c r="X3138" s="68">
        <v>36525</v>
      </c>
      <c r="Y3138" s="68">
        <v>36525</v>
      </c>
      <c r="Z3138">
        <v>0</v>
      </c>
      <c r="AA3138">
        <v>145</v>
      </c>
      <c r="AB3138" t="s">
        <v>747</v>
      </c>
      <c r="AE3138" t="s">
        <v>437</v>
      </c>
      <c r="AF3138">
        <v>30001</v>
      </c>
    </row>
    <row r="3139" spans="1:32" x14ac:dyDescent="0.25">
      <c r="A3139" t="s">
        <v>1297</v>
      </c>
      <c r="B3139" t="s">
        <v>747</v>
      </c>
      <c r="C3139" s="158" t="str">
        <f t="shared" ref="C3139:C3202" si="49">D3139&amp;O3139</f>
        <v>1163564</v>
      </c>
      <c r="D3139">
        <v>116356</v>
      </c>
      <c r="F3139">
        <v>12</v>
      </c>
      <c r="I3139">
        <v>1031059</v>
      </c>
      <c r="J3139">
        <v>0</v>
      </c>
      <c r="K3139">
        <v>0</v>
      </c>
      <c r="L3139">
        <v>1</v>
      </c>
      <c r="M3139">
        <v>0</v>
      </c>
      <c r="N3139">
        <v>9090038</v>
      </c>
      <c r="O3139">
        <v>4</v>
      </c>
      <c r="P3139" t="s">
        <v>1298</v>
      </c>
      <c r="Q3139">
        <v>1005</v>
      </c>
      <c r="R3139">
        <v>6</v>
      </c>
      <c r="S3139">
        <v>0</v>
      </c>
      <c r="T3139">
        <v>0</v>
      </c>
      <c r="V3139" t="s">
        <v>1387</v>
      </c>
      <c r="W3139">
        <v>3</v>
      </c>
      <c r="X3139" s="68">
        <v>36525</v>
      </c>
      <c r="Y3139" s="68">
        <v>36525</v>
      </c>
      <c r="Z3139">
        <v>0</v>
      </c>
      <c r="AA3139">
        <v>145</v>
      </c>
      <c r="AB3139" t="s">
        <v>747</v>
      </c>
      <c r="AE3139" t="s">
        <v>437</v>
      </c>
      <c r="AF3139">
        <v>30001</v>
      </c>
    </row>
    <row r="3140" spans="1:32" x14ac:dyDescent="0.25">
      <c r="A3140" t="s">
        <v>1297</v>
      </c>
      <c r="B3140" t="s">
        <v>747</v>
      </c>
      <c r="C3140" s="158" t="str">
        <f t="shared" si="49"/>
        <v>1163565</v>
      </c>
      <c r="D3140">
        <v>116356</v>
      </c>
      <c r="F3140">
        <v>12</v>
      </c>
      <c r="I3140">
        <v>1031060</v>
      </c>
      <c r="J3140">
        <v>0</v>
      </c>
      <c r="K3140">
        <v>0</v>
      </c>
      <c r="L3140">
        <v>1</v>
      </c>
      <c r="M3140">
        <v>0</v>
      </c>
      <c r="N3140">
        <v>9090038</v>
      </c>
      <c r="O3140">
        <v>5</v>
      </c>
      <c r="P3140" t="s">
        <v>1298</v>
      </c>
      <c r="Q3140">
        <v>1005</v>
      </c>
      <c r="R3140">
        <v>6</v>
      </c>
      <c r="S3140">
        <v>0</v>
      </c>
      <c r="T3140">
        <v>0</v>
      </c>
      <c r="V3140" t="s">
        <v>1387</v>
      </c>
      <c r="W3140">
        <v>3</v>
      </c>
      <c r="X3140" s="68">
        <v>36525</v>
      </c>
      <c r="Y3140" s="68">
        <v>36525</v>
      </c>
      <c r="Z3140">
        <v>0</v>
      </c>
      <c r="AA3140">
        <v>145</v>
      </c>
      <c r="AB3140" t="s">
        <v>747</v>
      </c>
      <c r="AE3140" t="s">
        <v>437</v>
      </c>
      <c r="AF3140">
        <v>30001</v>
      </c>
    </row>
    <row r="3141" spans="1:32" x14ac:dyDescent="0.25">
      <c r="A3141" t="s">
        <v>1299</v>
      </c>
      <c r="B3141" t="s">
        <v>747</v>
      </c>
      <c r="C3141" s="158" t="str">
        <f t="shared" si="49"/>
        <v>1163571</v>
      </c>
      <c r="D3141">
        <v>116357</v>
      </c>
      <c r="F3141">
        <v>12</v>
      </c>
      <c r="I3141">
        <v>1031064</v>
      </c>
      <c r="J3141">
        <v>0</v>
      </c>
      <c r="K3141">
        <v>0</v>
      </c>
      <c r="L3141">
        <v>1</v>
      </c>
      <c r="M3141">
        <v>0</v>
      </c>
      <c r="N3141">
        <v>9090038</v>
      </c>
      <c r="O3141">
        <v>1</v>
      </c>
      <c r="P3141" t="s">
        <v>1300</v>
      </c>
      <c r="Q3141">
        <v>1005</v>
      </c>
      <c r="R3141">
        <v>6</v>
      </c>
      <c r="S3141">
        <v>0</v>
      </c>
      <c r="T3141">
        <v>0</v>
      </c>
      <c r="V3141" t="s">
        <v>1387</v>
      </c>
      <c r="W3141">
        <v>3</v>
      </c>
      <c r="X3141" s="68">
        <v>36525</v>
      </c>
      <c r="Y3141" s="68">
        <v>36525</v>
      </c>
      <c r="Z3141">
        <v>0</v>
      </c>
      <c r="AA3141">
        <v>145</v>
      </c>
      <c r="AB3141" t="s">
        <v>747</v>
      </c>
      <c r="AE3141" t="s">
        <v>437</v>
      </c>
      <c r="AF3141">
        <v>30001</v>
      </c>
    </row>
    <row r="3142" spans="1:32" x14ac:dyDescent="0.25">
      <c r="A3142" t="s">
        <v>1299</v>
      </c>
      <c r="B3142" t="s">
        <v>747</v>
      </c>
      <c r="C3142" s="158" t="str">
        <f t="shared" si="49"/>
        <v>1163572</v>
      </c>
      <c r="D3142">
        <v>116357</v>
      </c>
      <c r="F3142">
        <v>12</v>
      </c>
      <c r="I3142">
        <v>1031065</v>
      </c>
      <c r="J3142">
        <v>0</v>
      </c>
      <c r="K3142">
        <v>0</v>
      </c>
      <c r="L3142">
        <v>1</v>
      </c>
      <c r="M3142">
        <v>0</v>
      </c>
      <c r="N3142">
        <v>9090038</v>
      </c>
      <c r="O3142">
        <v>2</v>
      </c>
      <c r="P3142" t="s">
        <v>1300</v>
      </c>
      <c r="Q3142">
        <v>1005</v>
      </c>
      <c r="R3142">
        <v>6</v>
      </c>
      <c r="S3142">
        <v>0</v>
      </c>
      <c r="T3142">
        <v>0</v>
      </c>
      <c r="V3142" t="s">
        <v>1387</v>
      </c>
      <c r="W3142">
        <v>3</v>
      </c>
      <c r="X3142" s="68">
        <v>36525</v>
      </c>
      <c r="Y3142" s="68">
        <v>36525</v>
      </c>
      <c r="Z3142">
        <v>0</v>
      </c>
      <c r="AA3142">
        <v>145</v>
      </c>
      <c r="AB3142" t="s">
        <v>747</v>
      </c>
      <c r="AE3142" t="s">
        <v>437</v>
      </c>
      <c r="AF3142">
        <v>30001</v>
      </c>
    </row>
    <row r="3143" spans="1:32" x14ac:dyDescent="0.25">
      <c r="A3143" t="s">
        <v>1299</v>
      </c>
      <c r="B3143" t="s">
        <v>747</v>
      </c>
      <c r="C3143" s="158" t="str">
        <f t="shared" si="49"/>
        <v>1163573</v>
      </c>
      <c r="D3143">
        <v>116357</v>
      </c>
      <c r="F3143">
        <v>12</v>
      </c>
      <c r="I3143">
        <v>1031066</v>
      </c>
      <c r="J3143">
        <v>0</v>
      </c>
      <c r="K3143">
        <v>0</v>
      </c>
      <c r="L3143">
        <v>1</v>
      </c>
      <c r="M3143">
        <v>0</v>
      </c>
      <c r="N3143">
        <v>9090038</v>
      </c>
      <c r="O3143">
        <v>3</v>
      </c>
      <c r="P3143" t="s">
        <v>1300</v>
      </c>
      <c r="Q3143">
        <v>1005</v>
      </c>
      <c r="R3143">
        <v>6</v>
      </c>
      <c r="S3143">
        <v>0</v>
      </c>
      <c r="T3143">
        <v>0</v>
      </c>
      <c r="V3143" t="s">
        <v>1387</v>
      </c>
      <c r="W3143">
        <v>3</v>
      </c>
      <c r="X3143" s="68">
        <v>36525</v>
      </c>
      <c r="Y3143" s="68">
        <v>36525</v>
      </c>
      <c r="Z3143">
        <v>0</v>
      </c>
      <c r="AA3143">
        <v>145</v>
      </c>
      <c r="AB3143" t="s">
        <v>747</v>
      </c>
      <c r="AE3143" t="s">
        <v>437</v>
      </c>
      <c r="AF3143">
        <v>30001</v>
      </c>
    </row>
    <row r="3144" spans="1:32" x14ac:dyDescent="0.25">
      <c r="A3144" t="s">
        <v>1299</v>
      </c>
      <c r="B3144" t="s">
        <v>747</v>
      </c>
      <c r="C3144" s="158" t="str">
        <f t="shared" si="49"/>
        <v>1163574</v>
      </c>
      <c r="D3144">
        <v>116357</v>
      </c>
      <c r="F3144">
        <v>12</v>
      </c>
      <c r="I3144">
        <v>1031067</v>
      </c>
      <c r="J3144">
        <v>0</v>
      </c>
      <c r="K3144">
        <v>0</v>
      </c>
      <c r="L3144">
        <v>1</v>
      </c>
      <c r="M3144">
        <v>0</v>
      </c>
      <c r="N3144">
        <v>9090038</v>
      </c>
      <c r="O3144">
        <v>4</v>
      </c>
      <c r="P3144" t="s">
        <v>1300</v>
      </c>
      <c r="Q3144">
        <v>1005</v>
      </c>
      <c r="R3144">
        <v>6</v>
      </c>
      <c r="S3144">
        <v>0</v>
      </c>
      <c r="T3144">
        <v>0</v>
      </c>
      <c r="V3144" t="s">
        <v>1387</v>
      </c>
      <c r="W3144">
        <v>3</v>
      </c>
      <c r="X3144" s="68">
        <v>36525</v>
      </c>
      <c r="Y3144" s="68">
        <v>36525</v>
      </c>
      <c r="Z3144">
        <v>0</v>
      </c>
      <c r="AA3144">
        <v>145</v>
      </c>
      <c r="AB3144" t="s">
        <v>747</v>
      </c>
      <c r="AE3144" t="s">
        <v>437</v>
      </c>
      <c r="AF3144">
        <v>30001</v>
      </c>
    </row>
    <row r="3145" spans="1:32" x14ac:dyDescent="0.25">
      <c r="A3145" t="s">
        <v>1299</v>
      </c>
      <c r="B3145" t="s">
        <v>747</v>
      </c>
      <c r="C3145" s="158" t="str">
        <f t="shared" si="49"/>
        <v>1163575</v>
      </c>
      <c r="D3145">
        <v>116357</v>
      </c>
      <c r="F3145">
        <v>12</v>
      </c>
      <c r="I3145">
        <v>1031068</v>
      </c>
      <c r="J3145">
        <v>0</v>
      </c>
      <c r="K3145">
        <v>0</v>
      </c>
      <c r="L3145">
        <v>1</v>
      </c>
      <c r="M3145">
        <v>0</v>
      </c>
      <c r="N3145">
        <v>9090038</v>
      </c>
      <c r="O3145">
        <v>5</v>
      </c>
      <c r="P3145" t="s">
        <v>1300</v>
      </c>
      <c r="Q3145">
        <v>1005</v>
      </c>
      <c r="R3145">
        <v>6</v>
      </c>
      <c r="S3145">
        <v>0</v>
      </c>
      <c r="T3145">
        <v>0</v>
      </c>
      <c r="V3145" t="s">
        <v>1387</v>
      </c>
      <c r="W3145">
        <v>3</v>
      </c>
      <c r="X3145" s="68">
        <v>36525</v>
      </c>
      <c r="Y3145" s="68">
        <v>36525</v>
      </c>
      <c r="Z3145">
        <v>0</v>
      </c>
      <c r="AA3145">
        <v>145</v>
      </c>
      <c r="AB3145" t="s">
        <v>747</v>
      </c>
      <c r="AE3145" t="s">
        <v>437</v>
      </c>
      <c r="AF3145">
        <v>30001</v>
      </c>
    </row>
    <row r="3146" spans="1:32" x14ac:dyDescent="0.25">
      <c r="A3146" t="s">
        <v>1301</v>
      </c>
      <c r="B3146" t="s">
        <v>747</v>
      </c>
      <c r="C3146" s="158" t="str">
        <f t="shared" si="49"/>
        <v>1163581</v>
      </c>
      <c r="D3146">
        <v>116358</v>
      </c>
      <c r="F3146">
        <v>12</v>
      </c>
      <c r="I3146">
        <v>1031072</v>
      </c>
      <c r="J3146">
        <v>0</v>
      </c>
      <c r="K3146">
        <v>0</v>
      </c>
      <c r="L3146">
        <v>1</v>
      </c>
      <c r="M3146">
        <v>0</v>
      </c>
      <c r="N3146">
        <v>9090038</v>
      </c>
      <c r="O3146">
        <v>1</v>
      </c>
      <c r="P3146" t="s">
        <v>1302</v>
      </c>
      <c r="Q3146">
        <v>1005</v>
      </c>
      <c r="R3146">
        <v>6</v>
      </c>
      <c r="S3146">
        <v>0</v>
      </c>
      <c r="T3146">
        <v>0</v>
      </c>
      <c r="V3146" t="s">
        <v>1387</v>
      </c>
      <c r="W3146">
        <v>3</v>
      </c>
      <c r="X3146" s="68">
        <v>36525</v>
      </c>
      <c r="Y3146" s="68">
        <v>36525</v>
      </c>
      <c r="Z3146">
        <v>0</v>
      </c>
      <c r="AA3146">
        <v>145</v>
      </c>
      <c r="AB3146" t="s">
        <v>747</v>
      </c>
      <c r="AE3146" t="s">
        <v>437</v>
      </c>
      <c r="AF3146">
        <v>30001</v>
      </c>
    </row>
    <row r="3147" spans="1:32" x14ac:dyDescent="0.25">
      <c r="A3147" t="s">
        <v>1301</v>
      </c>
      <c r="B3147" t="s">
        <v>747</v>
      </c>
      <c r="C3147" s="158" t="str">
        <f t="shared" si="49"/>
        <v>1163582</v>
      </c>
      <c r="D3147">
        <v>116358</v>
      </c>
      <c r="F3147">
        <v>12</v>
      </c>
      <c r="I3147">
        <v>1031073</v>
      </c>
      <c r="J3147">
        <v>0</v>
      </c>
      <c r="K3147">
        <v>0</v>
      </c>
      <c r="L3147">
        <v>1</v>
      </c>
      <c r="M3147">
        <v>0</v>
      </c>
      <c r="N3147">
        <v>9090038</v>
      </c>
      <c r="O3147">
        <v>2</v>
      </c>
      <c r="P3147" t="s">
        <v>1302</v>
      </c>
      <c r="Q3147">
        <v>1005</v>
      </c>
      <c r="R3147">
        <v>6</v>
      </c>
      <c r="S3147">
        <v>0</v>
      </c>
      <c r="T3147">
        <v>0</v>
      </c>
      <c r="V3147" t="s">
        <v>1387</v>
      </c>
      <c r="W3147">
        <v>3</v>
      </c>
      <c r="X3147" s="68">
        <v>36525</v>
      </c>
      <c r="Y3147" s="68">
        <v>36525</v>
      </c>
      <c r="Z3147">
        <v>0</v>
      </c>
      <c r="AA3147">
        <v>145</v>
      </c>
      <c r="AB3147" t="s">
        <v>747</v>
      </c>
      <c r="AE3147" t="s">
        <v>437</v>
      </c>
      <c r="AF3147">
        <v>30001</v>
      </c>
    </row>
    <row r="3148" spans="1:32" x14ac:dyDescent="0.25">
      <c r="A3148" t="s">
        <v>1301</v>
      </c>
      <c r="B3148" t="s">
        <v>747</v>
      </c>
      <c r="C3148" s="158" t="str">
        <f t="shared" si="49"/>
        <v>1163583</v>
      </c>
      <c r="D3148">
        <v>116358</v>
      </c>
      <c r="F3148">
        <v>12</v>
      </c>
      <c r="I3148">
        <v>1031074</v>
      </c>
      <c r="J3148">
        <v>0</v>
      </c>
      <c r="K3148">
        <v>0</v>
      </c>
      <c r="L3148">
        <v>1</v>
      </c>
      <c r="M3148">
        <v>0</v>
      </c>
      <c r="N3148">
        <v>9090038</v>
      </c>
      <c r="O3148">
        <v>3</v>
      </c>
      <c r="P3148" t="s">
        <v>1302</v>
      </c>
      <c r="Q3148">
        <v>1005</v>
      </c>
      <c r="R3148">
        <v>6</v>
      </c>
      <c r="S3148">
        <v>0</v>
      </c>
      <c r="T3148">
        <v>0</v>
      </c>
      <c r="V3148" t="s">
        <v>1387</v>
      </c>
      <c r="W3148">
        <v>3</v>
      </c>
      <c r="X3148" s="68">
        <v>36525</v>
      </c>
      <c r="Y3148" s="68">
        <v>36525</v>
      </c>
      <c r="Z3148">
        <v>0</v>
      </c>
      <c r="AA3148">
        <v>145</v>
      </c>
      <c r="AB3148" t="s">
        <v>747</v>
      </c>
      <c r="AE3148" t="s">
        <v>437</v>
      </c>
      <c r="AF3148">
        <v>30001</v>
      </c>
    </row>
    <row r="3149" spans="1:32" x14ac:dyDescent="0.25">
      <c r="A3149" t="s">
        <v>1301</v>
      </c>
      <c r="B3149" t="s">
        <v>747</v>
      </c>
      <c r="C3149" s="158" t="str">
        <f t="shared" si="49"/>
        <v>1163584</v>
      </c>
      <c r="D3149">
        <v>116358</v>
      </c>
      <c r="F3149">
        <v>12</v>
      </c>
      <c r="I3149">
        <v>1031075</v>
      </c>
      <c r="J3149">
        <v>0</v>
      </c>
      <c r="K3149">
        <v>0</v>
      </c>
      <c r="L3149">
        <v>1</v>
      </c>
      <c r="M3149">
        <v>0</v>
      </c>
      <c r="N3149">
        <v>9090038</v>
      </c>
      <c r="O3149">
        <v>4</v>
      </c>
      <c r="P3149" t="s">
        <v>1302</v>
      </c>
      <c r="Q3149">
        <v>1005</v>
      </c>
      <c r="R3149">
        <v>6</v>
      </c>
      <c r="S3149">
        <v>0</v>
      </c>
      <c r="T3149">
        <v>0</v>
      </c>
      <c r="V3149" t="s">
        <v>1387</v>
      </c>
      <c r="W3149">
        <v>3</v>
      </c>
      <c r="X3149" s="68">
        <v>36525</v>
      </c>
      <c r="Y3149" s="68">
        <v>36525</v>
      </c>
      <c r="Z3149">
        <v>0</v>
      </c>
      <c r="AA3149">
        <v>145</v>
      </c>
      <c r="AB3149" t="s">
        <v>747</v>
      </c>
      <c r="AE3149" t="s">
        <v>437</v>
      </c>
      <c r="AF3149">
        <v>30001</v>
      </c>
    </row>
    <row r="3150" spans="1:32" x14ac:dyDescent="0.25">
      <c r="A3150" t="s">
        <v>1301</v>
      </c>
      <c r="B3150" t="s">
        <v>747</v>
      </c>
      <c r="C3150" s="158" t="str">
        <f t="shared" si="49"/>
        <v>1163585</v>
      </c>
      <c r="D3150">
        <v>116358</v>
      </c>
      <c r="F3150">
        <v>12</v>
      </c>
      <c r="I3150">
        <v>1031076</v>
      </c>
      <c r="J3150">
        <v>0</v>
      </c>
      <c r="K3150">
        <v>0</v>
      </c>
      <c r="L3150">
        <v>1</v>
      </c>
      <c r="M3150">
        <v>0</v>
      </c>
      <c r="N3150">
        <v>9090038</v>
      </c>
      <c r="O3150">
        <v>5</v>
      </c>
      <c r="P3150" t="s">
        <v>1302</v>
      </c>
      <c r="Q3150">
        <v>1005</v>
      </c>
      <c r="R3150">
        <v>6</v>
      </c>
      <c r="S3150">
        <v>0</v>
      </c>
      <c r="T3150">
        <v>0</v>
      </c>
      <c r="V3150" t="s">
        <v>1387</v>
      </c>
      <c r="W3150">
        <v>3</v>
      </c>
      <c r="X3150" s="68">
        <v>36525</v>
      </c>
      <c r="Y3150" s="68">
        <v>36525</v>
      </c>
      <c r="Z3150">
        <v>0</v>
      </c>
      <c r="AA3150">
        <v>145</v>
      </c>
      <c r="AB3150" t="s">
        <v>747</v>
      </c>
      <c r="AE3150" t="s">
        <v>437</v>
      </c>
      <c r="AF3150">
        <v>30001</v>
      </c>
    </row>
    <row r="3151" spans="1:32" x14ac:dyDescent="0.25">
      <c r="A3151" t="s">
        <v>1303</v>
      </c>
      <c r="B3151" t="s">
        <v>747</v>
      </c>
      <c r="C3151" s="158" t="str">
        <f t="shared" si="49"/>
        <v>1163591</v>
      </c>
      <c r="D3151">
        <v>116359</v>
      </c>
      <c r="F3151">
        <v>12</v>
      </c>
      <c r="I3151">
        <v>1031080</v>
      </c>
      <c r="J3151">
        <v>0</v>
      </c>
      <c r="K3151">
        <v>0</v>
      </c>
      <c r="L3151">
        <v>1</v>
      </c>
      <c r="M3151">
        <v>0</v>
      </c>
      <c r="N3151">
        <v>9090038</v>
      </c>
      <c r="O3151">
        <v>1</v>
      </c>
      <c r="P3151" t="s">
        <v>1304</v>
      </c>
      <c r="Q3151">
        <v>1005</v>
      </c>
      <c r="R3151">
        <v>6</v>
      </c>
      <c r="S3151">
        <v>0</v>
      </c>
      <c r="T3151">
        <v>0</v>
      </c>
      <c r="V3151" t="s">
        <v>1387</v>
      </c>
      <c r="W3151">
        <v>3</v>
      </c>
      <c r="X3151" s="68">
        <v>36525</v>
      </c>
      <c r="Y3151" s="68">
        <v>36525</v>
      </c>
      <c r="Z3151">
        <v>0</v>
      </c>
      <c r="AA3151">
        <v>145</v>
      </c>
      <c r="AB3151" t="s">
        <v>747</v>
      </c>
      <c r="AE3151" t="s">
        <v>437</v>
      </c>
      <c r="AF3151">
        <v>30001</v>
      </c>
    </row>
    <row r="3152" spans="1:32" x14ac:dyDescent="0.25">
      <c r="A3152" t="s">
        <v>1303</v>
      </c>
      <c r="B3152" t="s">
        <v>747</v>
      </c>
      <c r="C3152" s="158" t="str">
        <f t="shared" si="49"/>
        <v>1163592</v>
      </c>
      <c r="D3152">
        <v>116359</v>
      </c>
      <c r="F3152">
        <v>12</v>
      </c>
      <c r="I3152">
        <v>1031081</v>
      </c>
      <c r="J3152">
        <v>0</v>
      </c>
      <c r="K3152">
        <v>0</v>
      </c>
      <c r="L3152">
        <v>1</v>
      </c>
      <c r="M3152">
        <v>0</v>
      </c>
      <c r="N3152">
        <v>9090038</v>
      </c>
      <c r="O3152">
        <v>2</v>
      </c>
      <c r="P3152" t="s">
        <v>1304</v>
      </c>
      <c r="Q3152">
        <v>1005</v>
      </c>
      <c r="R3152">
        <v>6</v>
      </c>
      <c r="S3152">
        <v>0</v>
      </c>
      <c r="T3152">
        <v>0</v>
      </c>
      <c r="V3152" t="s">
        <v>1387</v>
      </c>
      <c r="W3152">
        <v>3</v>
      </c>
      <c r="X3152" s="68">
        <v>36525</v>
      </c>
      <c r="Y3152" s="68">
        <v>36525</v>
      </c>
      <c r="Z3152">
        <v>0</v>
      </c>
      <c r="AA3152">
        <v>145</v>
      </c>
      <c r="AB3152" t="s">
        <v>747</v>
      </c>
      <c r="AE3152" t="s">
        <v>437</v>
      </c>
      <c r="AF3152">
        <v>30001</v>
      </c>
    </row>
    <row r="3153" spans="1:32" x14ac:dyDescent="0.25">
      <c r="A3153" t="s">
        <v>1303</v>
      </c>
      <c r="B3153" t="s">
        <v>747</v>
      </c>
      <c r="C3153" s="158" t="str">
        <f t="shared" si="49"/>
        <v>1163593</v>
      </c>
      <c r="D3153">
        <v>116359</v>
      </c>
      <c r="F3153">
        <v>12</v>
      </c>
      <c r="I3153">
        <v>1031082</v>
      </c>
      <c r="J3153">
        <v>0</v>
      </c>
      <c r="K3153">
        <v>0</v>
      </c>
      <c r="L3153">
        <v>1</v>
      </c>
      <c r="M3153">
        <v>0</v>
      </c>
      <c r="N3153">
        <v>9090038</v>
      </c>
      <c r="O3153">
        <v>3</v>
      </c>
      <c r="P3153" t="s">
        <v>1304</v>
      </c>
      <c r="Q3153">
        <v>1005</v>
      </c>
      <c r="R3153">
        <v>6</v>
      </c>
      <c r="S3153">
        <v>0</v>
      </c>
      <c r="T3153">
        <v>0</v>
      </c>
      <c r="V3153" t="s">
        <v>1387</v>
      </c>
      <c r="W3153">
        <v>3</v>
      </c>
      <c r="X3153" s="68">
        <v>36525</v>
      </c>
      <c r="Y3153" s="68">
        <v>36525</v>
      </c>
      <c r="Z3153">
        <v>0</v>
      </c>
      <c r="AA3153">
        <v>145</v>
      </c>
      <c r="AB3153" t="s">
        <v>747</v>
      </c>
      <c r="AE3153" t="s">
        <v>437</v>
      </c>
      <c r="AF3153">
        <v>30001</v>
      </c>
    </row>
    <row r="3154" spans="1:32" x14ac:dyDescent="0.25">
      <c r="A3154" t="s">
        <v>1303</v>
      </c>
      <c r="B3154" t="s">
        <v>747</v>
      </c>
      <c r="C3154" s="158" t="str">
        <f t="shared" si="49"/>
        <v>1163594</v>
      </c>
      <c r="D3154">
        <v>116359</v>
      </c>
      <c r="F3154">
        <v>12</v>
      </c>
      <c r="I3154">
        <v>1031083</v>
      </c>
      <c r="J3154">
        <v>0</v>
      </c>
      <c r="K3154">
        <v>0</v>
      </c>
      <c r="L3154">
        <v>1</v>
      </c>
      <c r="M3154">
        <v>0</v>
      </c>
      <c r="N3154">
        <v>9090038</v>
      </c>
      <c r="O3154">
        <v>4</v>
      </c>
      <c r="P3154" t="s">
        <v>1304</v>
      </c>
      <c r="Q3154">
        <v>1005</v>
      </c>
      <c r="R3154">
        <v>6</v>
      </c>
      <c r="S3154">
        <v>0</v>
      </c>
      <c r="T3154">
        <v>0</v>
      </c>
      <c r="V3154" t="s">
        <v>1387</v>
      </c>
      <c r="W3154">
        <v>3</v>
      </c>
      <c r="X3154" s="68">
        <v>36525</v>
      </c>
      <c r="Y3154" s="68">
        <v>36525</v>
      </c>
      <c r="Z3154">
        <v>0</v>
      </c>
      <c r="AA3154">
        <v>145</v>
      </c>
      <c r="AB3154" t="s">
        <v>747</v>
      </c>
      <c r="AE3154" t="s">
        <v>437</v>
      </c>
      <c r="AF3154">
        <v>30001</v>
      </c>
    </row>
    <row r="3155" spans="1:32" x14ac:dyDescent="0.25">
      <c r="A3155" t="s">
        <v>1303</v>
      </c>
      <c r="B3155" t="s">
        <v>747</v>
      </c>
      <c r="C3155" s="158" t="str">
        <f t="shared" si="49"/>
        <v>1163595</v>
      </c>
      <c r="D3155">
        <v>116359</v>
      </c>
      <c r="F3155">
        <v>12</v>
      </c>
      <c r="I3155">
        <v>1031084</v>
      </c>
      <c r="J3155">
        <v>0</v>
      </c>
      <c r="K3155">
        <v>0</v>
      </c>
      <c r="L3155">
        <v>1</v>
      </c>
      <c r="M3155">
        <v>0</v>
      </c>
      <c r="N3155">
        <v>9090038</v>
      </c>
      <c r="O3155">
        <v>5</v>
      </c>
      <c r="P3155" t="s">
        <v>1304</v>
      </c>
      <c r="Q3155">
        <v>1005</v>
      </c>
      <c r="R3155">
        <v>6</v>
      </c>
      <c r="S3155">
        <v>0</v>
      </c>
      <c r="T3155">
        <v>0</v>
      </c>
      <c r="V3155" t="s">
        <v>1387</v>
      </c>
      <c r="W3155">
        <v>3</v>
      </c>
      <c r="X3155" s="68">
        <v>36525</v>
      </c>
      <c r="Y3155" s="68">
        <v>36525</v>
      </c>
      <c r="Z3155">
        <v>0</v>
      </c>
      <c r="AA3155">
        <v>145</v>
      </c>
      <c r="AB3155" t="s">
        <v>747</v>
      </c>
      <c r="AE3155" t="s">
        <v>437</v>
      </c>
      <c r="AF3155">
        <v>30001</v>
      </c>
    </row>
    <row r="3156" spans="1:32" x14ac:dyDescent="0.25">
      <c r="A3156" t="s">
        <v>1305</v>
      </c>
      <c r="B3156" t="s">
        <v>747</v>
      </c>
      <c r="C3156" s="158" t="str">
        <f t="shared" si="49"/>
        <v>1163601</v>
      </c>
      <c r="D3156">
        <v>116360</v>
      </c>
      <c r="F3156">
        <v>12</v>
      </c>
      <c r="I3156">
        <v>1031088</v>
      </c>
      <c r="J3156">
        <v>0</v>
      </c>
      <c r="K3156">
        <v>0</v>
      </c>
      <c r="L3156">
        <v>1</v>
      </c>
      <c r="M3156">
        <v>0</v>
      </c>
      <c r="N3156">
        <v>9090038</v>
      </c>
      <c r="O3156">
        <v>1</v>
      </c>
      <c r="P3156" t="s">
        <v>1306</v>
      </c>
      <c r="Q3156">
        <v>1005</v>
      </c>
      <c r="R3156">
        <v>6</v>
      </c>
      <c r="S3156">
        <v>0</v>
      </c>
      <c r="T3156">
        <v>0</v>
      </c>
      <c r="V3156" t="s">
        <v>1387</v>
      </c>
      <c r="W3156">
        <v>3</v>
      </c>
      <c r="X3156" s="68">
        <v>36525</v>
      </c>
      <c r="Y3156" s="68">
        <v>36525</v>
      </c>
      <c r="Z3156">
        <v>0</v>
      </c>
      <c r="AA3156">
        <v>145</v>
      </c>
      <c r="AB3156" t="s">
        <v>747</v>
      </c>
      <c r="AE3156" t="s">
        <v>437</v>
      </c>
      <c r="AF3156">
        <v>30001</v>
      </c>
    </row>
    <row r="3157" spans="1:32" x14ac:dyDescent="0.25">
      <c r="A3157" t="s">
        <v>1305</v>
      </c>
      <c r="B3157" t="s">
        <v>747</v>
      </c>
      <c r="C3157" s="158" t="str">
        <f t="shared" si="49"/>
        <v>1163602</v>
      </c>
      <c r="D3157">
        <v>116360</v>
      </c>
      <c r="F3157">
        <v>12</v>
      </c>
      <c r="I3157">
        <v>1031089</v>
      </c>
      <c r="J3157">
        <v>0</v>
      </c>
      <c r="K3157">
        <v>0</v>
      </c>
      <c r="L3157">
        <v>1</v>
      </c>
      <c r="M3157">
        <v>0</v>
      </c>
      <c r="N3157">
        <v>9090038</v>
      </c>
      <c r="O3157">
        <v>2</v>
      </c>
      <c r="P3157" t="s">
        <v>1306</v>
      </c>
      <c r="Q3157">
        <v>1005</v>
      </c>
      <c r="R3157">
        <v>6</v>
      </c>
      <c r="S3157">
        <v>0</v>
      </c>
      <c r="T3157">
        <v>0</v>
      </c>
      <c r="V3157" t="s">
        <v>1387</v>
      </c>
      <c r="W3157">
        <v>3</v>
      </c>
      <c r="X3157" s="68">
        <v>36525</v>
      </c>
      <c r="Y3157" s="68">
        <v>36525</v>
      </c>
      <c r="Z3157">
        <v>0</v>
      </c>
      <c r="AA3157">
        <v>145</v>
      </c>
      <c r="AB3157" t="s">
        <v>747</v>
      </c>
      <c r="AE3157" t="s">
        <v>437</v>
      </c>
      <c r="AF3157">
        <v>30001</v>
      </c>
    </row>
    <row r="3158" spans="1:32" x14ac:dyDescent="0.25">
      <c r="A3158" t="s">
        <v>1305</v>
      </c>
      <c r="B3158" t="s">
        <v>747</v>
      </c>
      <c r="C3158" s="158" t="str">
        <f t="shared" si="49"/>
        <v>1163603</v>
      </c>
      <c r="D3158">
        <v>116360</v>
      </c>
      <c r="F3158">
        <v>12</v>
      </c>
      <c r="I3158">
        <v>1031090</v>
      </c>
      <c r="J3158">
        <v>0</v>
      </c>
      <c r="K3158">
        <v>0</v>
      </c>
      <c r="L3158">
        <v>1</v>
      </c>
      <c r="M3158">
        <v>0</v>
      </c>
      <c r="N3158">
        <v>9090038</v>
      </c>
      <c r="O3158">
        <v>3</v>
      </c>
      <c r="P3158" t="s">
        <v>1306</v>
      </c>
      <c r="Q3158">
        <v>1005</v>
      </c>
      <c r="R3158">
        <v>6</v>
      </c>
      <c r="S3158">
        <v>0</v>
      </c>
      <c r="T3158">
        <v>0</v>
      </c>
      <c r="V3158" t="s">
        <v>1387</v>
      </c>
      <c r="W3158">
        <v>3</v>
      </c>
      <c r="X3158" s="68">
        <v>36525</v>
      </c>
      <c r="Y3158" s="68">
        <v>36525</v>
      </c>
      <c r="Z3158">
        <v>0</v>
      </c>
      <c r="AA3158">
        <v>145</v>
      </c>
      <c r="AB3158" t="s">
        <v>747</v>
      </c>
      <c r="AE3158" t="s">
        <v>437</v>
      </c>
      <c r="AF3158">
        <v>30001</v>
      </c>
    </row>
    <row r="3159" spans="1:32" x14ac:dyDescent="0.25">
      <c r="A3159" t="s">
        <v>1305</v>
      </c>
      <c r="B3159" t="s">
        <v>747</v>
      </c>
      <c r="C3159" s="158" t="str">
        <f t="shared" si="49"/>
        <v>1163604</v>
      </c>
      <c r="D3159">
        <v>116360</v>
      </c>
      <c r="F3159">
        <v>12</v>
      </c>
      <c r="I3159">
        <v>1031091</v>
      </c>
      <c r="J3159">
        <v>0</v>
      </c>
      <c r="K3159">
        <v>0</v>
      </c>
      <c r="L3159">
        <v>1</v>
      </c>
      <c r="M3159">
        <v>0</v>
      </c>
      <c r="N3159">
        <v>9090038</v>
      </c>
      <c r="O3159">
        <v>4</v>
      </c>
      <c r="P3159" t="s">
        <v>1306</v>
      </c>
      <c r="Q3159">
        <v>1005</v>
      </c>
      <c r="R3159">
        <v>6</v>
      </c>
      <c r="S3159">
        <v>0</v>
      </c>
      <c r="T3159">
        <v>0</v>
      </c>
      <c r="V3159" t="s">
        <v>1387</v>
      </c>
      <c r="W3159">
        <v>3</v>
      </c>
      <c r="X3159" s="68">
        <v>36525</v>
      </c>
      <c r="Y3159" s="68">
        <v>36525</v>
      </c>
      <c r="Z3159">
        <v>0</v>
      </c>
      <c r="AA3159">
        <v>145</v>
      </c>
      <c r="AB3159" t="s">
        <v>747</v>
      </c>
      <c r="AE3159" t="s">
        <v>437</v>
      </c>
      <c r="AF3159">
        <v>30001</v>
      </c>
    </row>
    <row r="3160" spans="1:32" x14ac:dyDescent="0.25">
      <c r="A3160" t="s">
        <v>1305</v>
      </c>
      <c r="B3160" t="s">
        <v>747</v>
      </c>
      <c r="C3160" s="158" t="str">
        <f t="shared" si="49"/>
        <v>1163605</v>
      </c>
      <c r="D3160">
        <v>116360</v>
      </c>
      <c r="F3160">
        <v>12</v>
      </c>
      <c r="I3160">
        <v>1031092</v>
      </c>
      <c r="J3160">
        <v>0</v>
      </c>
      <c r="K3160">
        <v>0</v>
      </c>
      <c r="L3160">
        <v>1</v>
      </c>
      <c r="M3160">
        <v>0</v>
      </c>
      <c r="N3160">
        <v>9090038</v>
      </c>
      <c r="O3160">
        <v>5</v>
      </c>
      <c r="P3160" t="s">
        <v>1306</v>
      </c>
      <c r="Q3160">
        <v>1005</v>
      </c>
      <c r="R3160">
        <v>6</v>
      </c>
      <c r="S3160">
        <v>0</v>
      </c>
      <c r="T3160">
        <v>0</v>
      </c>
      <c r="V3160" t="s">
        <v>1387</v>
      </c>
      <c r="W3160">
        <v>3</v>
      </c>
      <c r="X3160" s="68">
        <v>36525</v>
      </c>
      <c r="Y3160" s="68">
        <v>36525</v>
      </c>
      <c r="Z3160">
        <v>0</v>
      </c>
      <c r="AA3160">
        <v>145</v>
      </c>
      <c r="AB3160" t="s">
        <v>747</v>
      </c>
      <c r="AE3160" t="s">
        <v>437</v>
      </c>
      <c r="AF3160">
        <v>30001</v>
      </c>
    </row>
    <row r="3161" spans="1:32" x14ac:dyDescent="0.25">
      <c r="A3161" t="s">
        <v>1307</v>
      </c>
      <c r="B3161" t="s">
        <v>747</v>
      </c>
      <c r="C3161" s="158" t="str">
        <f t="shared" si="49"/>
        <v>1163611</v>
      </c>
      <c r="D3161">
        <v>116361</v>
      </c>
      <c r="F3161">
        <v>12</v>
      </c>
      <c r="I3161">
        <v>1031096</v>
      </c>
      <c r="J3161">
        <v>0</v>
      </c>
      <c r="K3161">
        <v>0</v>
      </c>
      <c r="L3161">
        <v>1</v>
      </c>
      <c r="M3161">
        <v>0</v>
      </c>
      <c r="N3161">
        <v>9090038</v>
      </c>
      <c r="O3161">
        <v>1</v>
      </c>
      <c r="P3161" t="s">
        <v>1308</v>
      </c>
      <c r="Q3161">
        <v>1005</v>
      </c>
      <c r="R3161">
        <v>6</v>
      </c>
      <c r="S3161">
        <v>0</v>
      </c>
      <c r="T3161">
        <v>0</v>
      </c>
      <c r="V3161" t="s">
        <v>1387</v>
      </c>
      <c r="W3161">
        <v>3</v>
      </c>
      <c r="X3161" s="68">
        <v>36525</v>
      </c>
      <c r="Y3161" s="68">
        <v>36525</v>
      </c>
      <c r="Z3161">
        <v>0</v>
      </c>
      <c r="AA3161">
        <v>145</v>
      </c>
      <c r="AB3161" t="s">
        <v>747</v>
      </c>
      <c r="AE3161" t="s">
        <v>437</v>
      </c>
      <c r="AF3161">
        <v>30001</v>
      </c>
    </row>
    <row r="3162" spans="1:32" x14ac:dyDescent="0.25">
      <c r="A3162" t="s">
        <v>1307</v>
      </c>
      <c r="B3162" t="s">
        <v>747</v>
      </c>
      <c r="C3162" s="158" t="str">
        <f t="shared" si="49"/>
        <v>1163612</v>
      </c>
      <c r="D3162">
        <v>116361</v>
      </c>
      <c r="F3162">
        <v>12</v>
      </c>
      <c r="I3162">
        <v>1031097</v>
      </c>
      <c r="J3162">
        <v>0</v>
      </c>
      <c r="K3162">
        <v>0</v>
      </c>
      <c r="L3162">
        <v>1</v>
      </c>
      <c r="M3162">
        <v>0</v>
      </c>
      <c r="N3162">
        <v>9090038</v>
      </c>
      <c r="O3162">
        <v>2</v>
      </c>
      <c r="P3162" t="s">
        <v>1308</v>
      </c>
      <c r="Q3162">
        <v>1005</v>
      </c>
      <c r="R3162">
        <v>6</v>
      </c>
      <c r="S3162">
        <v>0</v>
      </c>
      <c r="T3162">
        <v>0</v>
      </c>
      <c r="V3162" t="s">
        <v>1387</v>
      </c>
      <c r="W3162">
        <v>3</v>
      </c>
      <c r="X3162" s="68">
        <v>36525</v>
      </c>
      <c r="Y3162" s="68">
        <v>36525</v>
      </c>
      <c r="Z3162">
        <v>0</v>
      </c>
      <c r="AA3162">
        <v>145</v>
      </c>
      <c r="AB3162" t="s">
        <v>747</v>
      </c>
      <c r="AE3162" t="s">
        <v>437</v>
      </c>
      <c r="AF3162">
        <v>30001</v>
      </c>
    </row>
    <row r="3163" spans="1:32" x14ac:dyDescent="0.25">
      <c r="A3163" t="s">
        <v>1307</v>
      </c>
      <c r="B3163" t="s">
        <v>747</v>
      </c>
      <c r="C3163" s="158" t="str">
        <f t="shared" si="49"/>
        <v>1163613</v>
      </c>
      <c r="D3163">
        <v>116361</v>
      </c>
      <c r="F3163">
        <v>12</v>
      </c>
      <c r="I3163">
        <v>1031098</v>
      </c>
      <c r="J3163">
        <v>0</v>
      </c>
      <c r="K3163">
        <v>0</v>
      </c>
      <c r="L3163">
        <v>1</v>
      </c>
      <c r="M3163">
        <v>0</v>
      </c>
      <c r="N3163">
        <v>9090038</v>
      </c>
      <c r="O3163">
        <v>3</v>
      </c>
      <c r="P3163" t="s">
        <v>1308</v>
      </c>
      <c r="Q3163">
        <v>1005</v>
      </c>
      <c r="R3163">
        <v>6</v>
      </c>
      <c r="S3163">
        <v>0</v>
      </c>
      <c r="T3163">
        <v>0</v>
      </c>
      <c r="V3163" t="s">
        <v>1387</v>
      </c>
      <c r="W3163">
        <v>3</v>
      </c>
      <c r="X3163" s="68">
        <v>36525</v>
      </c>
      <c r="Y3163" s="68">
        <v>36525</v>
      </c>
      <c r="Z3163">
        <v>0</v>
      </c>
      <c r="AA3163">
        <v>145</v>
      </c>
      <c r="AB3163" t="s">
        <v>747</v>
      </c>
      <c r="AE3163" t="s">
        <v>437</v>
      </c>
      <c r="AF3163">
        <v>30001</v>
      </c>
    </row>
    <row r="3164" spans="1:32" x14ac:dyDescent="0.25">
      <c r="A3164" t="s">
        <v>1307</v>
      </c>
      <c r="B3164" t="s">
        <v>747</v>
      </c>
      <c r="C3164" s="158" t="str">
        <f t="shared" si="49"/>
        <v>1163614</v>
      </c>
      <c r="D3164">
        <v>116361</v>
      </c>
      <c r="F3164">
        <v>12</v>
      </c>
      <c r="I3164">
        <v>1031099</v>
      </c>
      <c r="J3164">
        <v>0</v>
      </c>
      <c r="K3164">
        <v>0</v>
      </c>
      <c r="L3164">
        <v>1</v>
      </c>
      <c r="M3164">
        <v>0</v>
      </c>
      <c r="N3164">
        <v>9090038</v>
      </c>
      <c r="O3164">
        <v>4</v>
      </c>
      <c r="P3164" t="s">
        <v>1308</v>
      </c>
      <c r="Q3164">
        <v>1005</v>
      </c>
      <c r="R3164">
        <v>6</v>
      </c>
      <c r="S3164">
        <v>0</v>
      </c>
      <c r="T3164">
        <v>0</v>
      </c>
      <c r="V3164" t="s">
        <v>1387</v>
      </c>
      <c r="W3164">
        <v>3</v>
      </c>
      <c r="X3164" s="68">
        <v>36525</v>
      </c>
      <c r="Y3164" s="68">
        <v>36525</v>
      </c>
      <c r="Z3164">
        <v>0</v>
      </c>
      <c r="AA3164">
        <v>145</v>
      </c>
      <c r="AB3164" t="s">
        <v>747</v>
      </c>
      <c r="AE3164" t="s">
        <v>437</v>
      </c>
      <c r="AF3164">
        <v>30001</v>
      </c>
    </row>
    <row r="3165" spans="1:32" x14ac:dyDescent="0.25">
      <c r="A3165" t="s">
        <v>1307</v>
      </c>
      <c r="B3165" t="s">
        <v>747</v>
      </c>
      <c r="C3165" s="158" t="str">
        <f t="shared" si="49"/>
        <v>1163615</v>
      </c>
      <c r="D3165">
        <v>116361</v>
      </c>
      <c r="F3165">
        <v>12</v>
      </c>
      <c r="I3165">
        <v>1031100</v>
      </c>
      <c r="J3165">
        <v>0</v>
      </c>
      <c r="K3165">
        <v>0</v>
      </c>
      <c r="L3165">
        <v>1</v>
      </c>
      <c r="M3165">
        <v>0</v>
      </c>
      <c r="N3165">
        <v>9090038</v>
      </c>
      <c r="O3165">
        <v>5</v>
      </c>
      <c r="P3165" t="s">
        <v>1308</v>
      </c>
      <c r="Q3165">
        <v>1005</v>
      </c>
      <c r="R3165">
        <v>6</v>
      </c>
      <c r="S3165">
        <v>0</v>
      </c>
      <c r="T3165">
        <v>0</v>
      </c>
      <c r="V3165" t="s">
        <v>1387</v>
      </c>
      <c r="W3165">
        <v>3</v>
      </c>
      <c r="X3165" s="68">
        <v>36525</v>
      </c>
      <c r="Y3165" s="68">
        <v>36525</v>
      </c>
      <c r="Z3165">
        <v>0</v>
      </c>
      <c r="AA3165">
        <v>145</v>
      </c>
      <c r="AB3165" t="s">
        <v>747</v>
      </c>
      <c r="AE3165" t="s">
        <v>437</v>
      </c>
      <c r="AF3165">
        <v>30001</v>
      </c>
    </row>
    <row r="3166" spans="1:32" x14ac:dyDescent="0.25">
      <c r="A3166" t="s">
        <v>1309</v>
      </c>
      <c r="B3166" t="s">
        <v>747</v>
      </c>
      <c r="C3166" s="158" t="str">
        <f t="shared" si="49"/>
        <v>1163621</v>
      </c>
      <c r="D3166">
        <v>116362</v>
      </c>
      <c r="F3166">
        <v>12</v>
      </c>
      <c r="I3166">
        <v>1031104</v>
      </c>
      <c r="J3166">
        <v>0</v>
      </c>
      <c r="K3166">
        <v>0</v>
      </c>
      <c r="L3166">
        <v>1</v>
      </c>
      <c r="M3166">
        <v>0</v>
      </c>
      <c r="N3166">
        <v>9090038</v>
      </c>
      <c r="O3166">
        <v>1</v>
      </c>
      <c r="P3166" t="s">
        <v>1310</v>
      </c>
      <c r="Q3166">
        <v>1005</v>
      </c>
      <c r="R3166">
        <v>6</v>
      </c>
      <c r="S3166">
        <v>0</v>
      </c>
      <c r="T3166">
        <v>0</v>
      </c>
      <c r="V3166" t="s">
        <v>1387</v>
      </c>
      <c r="W3166">
        <v>3</v>
      </c>
      <c r="X3166" s="68">
        <v>36525</v>
      </c>
      <c r="Y3166" s="68">
        <v>36525</v>
      </c>
      <c r="Z3166">
        <v>0</v>
      </c>
      <c r="AA3166">
        <v>145</v>
      </c>
      <c r="AB3166" t="s">
        <v>747</v>
      </c>
      <c r="AE3166" t="s">
        <v>437</v>
      </c>
      <c r="AF3166">
        <v>30001</v>
      </c>
    </row>
    <row r="3167" spans="1:32" x14ac:dyDescent="0.25">
      <c r="A3167" t="s">
        <v>1309</v>
      </c>
      <c r="B3167" t="s">
        <v>747</v>
      </c>
      <c r="C3167" s="158" t="str">
        <f t="shared" si="49"/>
        <v>1163622</v>
      </c>
      <c r="D3167">
        <v>116362</v>
      </c>
      <c r="F3167">
        <v>12</v>
      </c>
      <c r="I3167">
        <v>1031105</v>
      </c>
      <c r="J3167">
        <v>0</v>
      </c>
      <c r="K3167">
        <v>0</v>
      </c>
      <c r="L3167">
        <v>1</v>
      </c>
      <c r="M3167">
        <v>0</v>
      </c>
      <c r="N3167">
        <v>9090038</v>
      </c>
      <c r="O3167">
        <v>2</v>
      </c>
      <c r="P3167" t="s">
        <v>1310</v>
      </c>
      <c r="Q3167">
        <v>1005</v>
      </c>
      <c r="R3167">
        <v>6</v>
      </c>
      <c r="S3167">
        <v>0</v>
      </c>
      <c r="T3167">
        <v>0</v>
      </c>
      <c r="V3167" t="s">
        <v>1387</v>
      </c>
      <c r="W3167">
        <v>3</v>
      </c>
      <c r="X3167" s="68">
        <v>36525</v>
      </c>
      <c r="Y3167" s="68">
        <v>36525</v>
      </c>
      <c r="Z3167">
        <v>0</v>
      </c>
      <c r="AA3167">
        <v>145</v>
      </c>
      <c r="AB3167" t="s">
        <v>747</v>
      </c>
      <c r="AE3167" t="s">
        <v>437</v>
      </c>
      <c r="AF3167">
        <v>30001</v>
      </c>
    </row>
    <row r="3168" spans="1:32" x14ac:dyDescent="0.25">
      <c r="A3168" t="s">
        <v>1309</v>
      </c>
      <c r="B3168" t="s">
        <v>747</v>
      </c>
      <c r="C3168" s="158" t="str">
        <f t="shared" si="49"/>
        <v>1163623</v>
      </c>
      <c r="D3168">
        <v>116362</v>
      </c>
      <c r="F3168">
        <v>12</v>
      </c>
      <c r="I3168">
        <v>1031106</v>
      </c>
      <c r="J3168">
        <v>0</v>
      </c>
      <c r="K3168">
        <v>0</v>
      </c>
      <c r="L3168">
        <v>1</v>
      </c>
      <c r="M3168">
        <v>0</v>
      </c>
      <c r="N3168">
        <v>9090038</v>
      </c>
      <c r="O3168">
        <v>3</v>
      </c>
      <c r="P3168" t="s">
        <v>1310</v>
      </c>
      <c r="Q3168">
        <v>1005</v>
      </c>
      <c r="R3168">
        <v>6</v>
      </c>
      <c r="S3168">
        <v>0</v>
      </c>
      <c r="T3168">
        <v>0</v>
      </c>
      <c r="V3168" t="s">
        <v>1387</v>
      </c>
      <c r="W3168">
        <v>3</v>
      </c>
      <c r="X3168" s="68">
        <v>36525</v>
      </c>
      <c r="Y3168" s="68">
        <v>36525</v>
      </c>
      <c r="Z3168">
        <v>0</v>
      </c>
      <c r="AA3168">
        <v>145</v>
      </c>
      <c r="AB3168" t="s">
        <v>747</v>
      </c>
      <c r="AE3168" t="s">
        <v>437</v>
      </c>
      <c r="AF3168">
        <v>30001</v>
      </c>
    </row>
    <row r="3169" spans="1:32" x14ac:dyDescent="0.25">
      <c r="A3169" t="s">
        <v>1309</v>
      </c>
      <c r="B3169" t="s">
        <v>747</v>
      </c>
      <c r="C3169" s="158" t="str">
        <f t="shared" si="49"/>
        <v>1163624</v>
      </c>
      <c r="D3169">
        <v>116362</v>
      </c>
      <c r="F3169">
        <v>12</v>
      </c>
      <c r="I3169">
        <v>1031107</v>
      </c>
      <c r="J3169">
        <v>0</v>
      </c>
      <c r="K3169">
        <v>0</v>
      </c>
      <c r="L3169">
        <v>1</v>
      </c>
      <c r="M3169">
        <v>0</v>
      </c>
      <c r="N3169">
        <v>9090038</v>
      </c>
      <c r="O3169">
        <v>4</v>
      </c>
      <c r="P3169" t="s">
        <v>1310</v>
      </c>
      <c r="Q3169">
        <v>1005</v>
      </c>
      <c r="R3169">
        <v>6</v>
      </c>
      <c r="S3169">
        <v>0</v>
      </c>
      <c r="T3169">
        <v>0</v>
      </c>
      <c r="V3169" t="s">
        <v>1387</v>
      </c>
      <c r="W3169">
        <v>3</v>
      </c>
      <c r="X3169" s="68">
        <v>36525</v>
      </c>
      <c r="Y3169" s="68">
        <v>36525</v>
      </c>
      <c r="Z3169">
        <v>0</v>
      </c>
      <c r="AA3169">
        <v>145</v>
      </c>
      <c r="AB3169" t="s">
        <v>747</v>
      </c>
      <c r="AE3169" t="s">
        <v>437</v>
      </c>
      <c r="AF3169">
        <v>30001</v>
      </c>
    </row>
    <row r="3170" spans="1:32" x14ac:dyDescent="0.25">
      <c r="A3170" t="s">
        <v>1309</v>
      </c>
      <c r="B3170" t="s">
        <v>747</v>
      </c>
      <c r="C3170" s="158" t="str">
        <f t="shared" si="49"/>
        <v>1163625</v>
      </c>
      <c r="D3170">
        <v>116362</v>
      </c>
      <c r="F3170">
        <v>12</v>
      </c>
      <c r="I3170">
        <v>1031108</v>
      </c>
      <c r="J3170">
        <v>0</v>
      </c>
      <c r="K3170">
        <v>0</v>
      </c>
      <c r="L3170">
        <v>1</v>
      </c>
      <c r="M3170">
        <v>0</v>
      </c>
      <c r="N3170">
        <v>9090038</v>
      </c>
      <c r="O3170">
        <v>5</v>
      </c>
      <c r="P3170" t="s">
        <v>1310</v>
      </c>
      <c r="Q3170">
        <v>1005</v>
      </c>
      <c r="R3170">
        <v>6</v>
      </c>
      <c r="S3170">
        <v>0</v>
      </c>
      <c r="T3170">
        <v>0</v>
      </c>
      <c r="V3170" t="s">
        <v>1387</v>
      </c>
      <c r="W3170">
        <v>3</v>
      </c>
      <c r="X3170" s="68">
        <v>36525</v>
      </c>
      <c r="Y3170" s="68">
        <v>36525</v>
      </c>
      <c r="Z3170">
        <v>0</v>
      </c>
      <c r="AA3170">
        <v>145</v>
      </c>
      <c r="AB3170" t="s">
        <v>747</v>
      </c>
      <c r="AE3170" t="s">
        <v>437</v>
      </c>
      <c r="AF3170">
        <v>30001</v>
      </c>
    </row>
    <row r="3171" spans="1:32" x14ac:dyDescent="0.25">
      <c r="A3171" t="s">
        <v>1311</v>
      </c>
      <c r="B3171" t="s">
        <v>747</v>
      </c>
      <c r="C3171" s="158" t="str">
        <f t="shared" si="49"/>
        <v>1163631</v>
      </c>
      <c r="D3171">
        <v>116363</v>
      </c>
      <c r="F3171">
        <v>12</v>
      </c>
      <c r="I3171">
        <v>1031112</v>
      </c>
      <c r="J3171">
        <v>0</v>
      </c>
      <c r="K3171">
        <v>0</v>
      </c>
      <c r="L3171">
        <v>1</v>
      </c>
      <c r="M3171">
        <v>0</v>
      </c>
      <c r="N3171">
        <v>9090038</v>
      </c>
      <c r="O3171">
        <v>1</v>
      </c>
      <c r="P3171" t="s">
        <v>1312</v>
      </c>
      <c r="Q3171">
        <v>1005</v>
      </c>
      <c r="R3171">
        <v>6</v>
      </c>
      <c r="S3171">
        <v>0</v>
      </c>
      <c r="T3171">
        <v>0</v>
      </c>
      <c r="V3171" t="s">
        <v>1387</v>
      </c>
      <c r="W3171">
        <v>3</v>
      </c>
      <c r="X3171" s="68">
        <v>36525</v>
      </c>
      <c r="Y3171" s="68">
        <v>36525</v>
      </c>
      <c r="Z3171">
        <v>0</v>
      </c>
      <c r="AA3171">
        <v>145</v>
      </c>
      <c r="AB3171" t="s">
        <v>747</v>
      </c>
      <c r="AE3171" t="s">
        <v>437</v>
      </c>
      <c r="AF3171">
        <v>30001</v>
      </c>
    </row>
    <row r="3172" spans="1:32" x14ac:dyDescent="0.25">
      <c r="A3172" t="s">
        <v>1311</v>
      </c>
      <c r="B3172" t="s">
        <v>747</v>
      </c>
      <c r="C3172" s="158" t="str">
        <f t="shared" si="49"/>
        <v>1163632</v>
      </c>
      <c r="D3172">
        <v>116363</v>
      </c>
      <c r="F3172">
        <v>12</v>
      </c>
      <c r="I3172">
        <v>1031113</v>
      </c>
      <c r="J3172">
        <v>0</v>
      </c>
      <c r="K3172">
        <v>0</v>
      </c>
      <c r="L3172">
        <v>1</v>
      </c>
      <c r="M3172">
        <v>0</v>
      </c>
      <c r="N3172">
        <v>9090038</v>
      </c>
      <c r="O3172">
        <v>2</v>
      </c>
      <c r="P3172" t="s">
        <v>1312</v>
      </c>
      <c r="Q3172">
        <v>1005</v>
      </c>
      <c r="R3172">
        <v>6</v>
      </c>
      <c r="S3172">
        <v>0</v>
      </c>
      <c r="T3172">
        <v>0</v>
      </c>
      <c r="V3172" t="s">
        <v>1387</v>
      </c>
      <c r="W3172">
        <v>3</v>
      </c>
      <c r="X3172" s="68">
        <v>36525</v>
      </c>
      <c r="Y3172" s="68">
        <v>36525</v>
      </c>
      <c r="Z3172">
        <v>0</v>
      </c>
      <c r="AA3172">
        <v>145</v>
      </c>
      <c r="AB3172" t="s">
        <v>747</v>
      </c>
      <c r="AE3172" t="s">
        <v>437</v>
      </c>
      <c r="AF3172">
        <v>30001</v>
      </c>
    </row>
    <row r="3173" spans="1:32" x14ac:dyDescent="0.25">
      <c r="A3173" t="s">
        <v>1311</v>
      </c>
      <c r="B3173" t="s">
        <v>747</v>
      </c>
      <c r="C3173" s="158" t="str">
        <f t="shared" si="49"/>
        <v>1163633</v>
      </c>
      <c r="D3173">
        <v>116363</v>
      </c>
      <c r="F3173">
        <v>12</v>
      </c>
      <c r="I3173">
        <v>1031114</v>
      </c>
      <c r="J3173">
        <v>0</v>
      </c>
      <c r="K3173">
        <v>0</v>
      </c>
      <c r="L3173">
        <v>1</v>
      </c>
      <c r="M3173">
        <v>0</v>
      </c>
      <c r="N3173">
        <v>9090038</v>
      </c>
      <c r="O3173">
        <v>3</v>
      </c>
      <c r="P3173" t="s">
        <v>1312</v>
      </c>
      <c r="Q3173">
        <v>1005</v>
      </c>
      <c r="R3173">
        <v>6</v>
      </c>
      <c r="S3173">
        <v>0</v>
      </c>
      <c r="T3173">
        <v>0</v>
      </c>
      <c r="V3173" t="s">
        <v>1387</v>
      </c>
      <c r="W3173">
        <v>3</v>
      </c>
      <c r="X3173" s="68">
        <v>36525</v>
      </c>
      <c r="Y3173" s="68">
        <v>36525</v>
      </c>
      <c r="Z3173">
        <v>0</v>
      </c>
      <c r="AA3173">
        <v>145</v>
      </c>
      <c r="AB3173" t="s">
        <v>747</v>
      </c>
      <c r="AE3173" t="s">
        <v>437</v>
      </c>
      <c r="AF3173">
        <v>30001</v>
      </c>
    </row>
    <row r="3174" spans="1:32" x14ac:dyDescent="0.25">
      <c r="A3174" t="s">
        <v>1311</v>
      </c>
      <c r="B3174" t="s">
        <v>747</v>
      </c>
      <c r="C3174" s="158" t="str">
        <f t="shared" si="49"/>
        <v>1163634</v>
      </c>
      <c r="D3174">
        <v>116363</v>
      </c>
      <c r="F3174">
        <v>12</v>
      </c>
      <c r="I3174">
        <v>1031115</v>
      </c>
      <c r="J3174">
        <v>0</v>
      </c>
      <c r="K3174">
        <v>0</v>
      </c>
      <c r="L3174">
        <v>1</v>
      </c>
      <c r="M3174">
        <v>0</v>
      </c>
      <c r="N3174">
        <v>9090038</v>
      </c>
      <c r="O3174">
        <v>4</v>
      </c>
      <c r="P3174" t="s">
        <v>1312</v>
      </c>
      <c r="Q3174">
        <v>1005</v>
      </c>
      <c r="R3174">
        <v>6</v>
      </c>
      <c r="S3174">
        <v>0</v>
      </c>
      <c r="T3174">
        <v>0</v>
      </c>
      <c r="V3174" t="s">
        <v>1387</v>
      </c>
      <c r="W3174">
        <v>3</v>
      </c>
      <c r="X3174" s="68">
        <v>36525</v>
      </c>
      <c r="Y3174" s="68">
        <v>36525</v>
      </c>
      <c r="Z3174">
        <v>0</v>
      </c>
      <c r="AA3174">
        <v>145</v>
      </c>
      <c r="AB3174" t="s">
        <v>747</v>
      </c>
      <c r="AE3174" t="s">
        <v>437</v>
      </c>
      <c r="AF3174">
        <v>30001</v>
      </c>
    </row>
    <row r="3175" spans="1:32" x14ac:dyDescent="0.25">
      <c r="A3175" t="s">
        <v>1311</v>
      </c>
      <c r="B3175" t="s">
        <v>747</v>
      </c>
      <c r="C3175" s="158" t="str">
        <f t="shared" si="49"/>
        <v>1163635</v>
      </c>
      <c r="D3175">
        <v>116363</v>
      </c>
      <c r="F3175">
        <v>12</v>
      </c>
      <c r="I3175">
        <v>1031116</v>
      </c>
      <c r="J3175">
        <v>0</v>
      </c>
      <c r="K3175">
        <v>0</v>
      </c>
      <c r="L3175">
        <v>1</v>
      </c>
      <c r="M3175">
        <v>0</v>
      </c>
      <c r="N3175">
        <v>9090038</v>
      </c>
      <c r="O3175">
        <v>5</v>
      </c>
      <c r="P3175" t="s">
        <v>1312</v>
      </c>
      <c r="Q3175">
        <v>1005</v>
      </c>
      <c r="R3175">
        <v>6</v>
      </c>
      <c r="S3175">
        <v>0</v>
      </c>
      <c r="T3175">
        <v>0</v>
      </c>
      <c r="V3175" t="s">
        <v>1387</v>
      </c>
      <c r="W3175">
        <v>3</v>
      </c>
      <c r="X3175" s="68">
        <v>36525</v>
      </c>
      <c r="Y3175" s="68">
        <v>36525</v>
      </c>
      <c r="Z3175">
        <v>0</v>
      </c>
      <c r="AA3175">
        <v>145</v>
      </c>
      <c r="AB3175" t="s">
        <v>747</v>
      </c>
      <c r="AE3175" t="s">
        <v>437</v>
      </c>
      <c r="AF3175">
        <v>30001</v>
      </c>
    </row>
    <row r="3176" spans="1:32" x14ac:dyDescent="0.25">
      <c r="A3176" t="s">
        <v>1313</v>
      </c>
      <c r="B3176" t="s">
        <v>747</v>
      </c>
      <c r="C3176" s="158" t="str">
        <f t="shared" si="49"/>
        <v>1163641</v>
      </c>
      <c r="D3176">
        <v>116364</v>
      </c>
      <c r="F3176">
        <v>12</v>
      </c>
      <c r="I3176">
        <v>1031120</v>
      </c>
      <c r="J3176">
        <v>0</v>
      </c>
      <c r="K3176">
        <v>0</v>
      </c>
      <c r="L3176">
        <v>1</v>
      </c>
      <c r="M3176">
        <v>0</v>
      </c>
      <c r="N3176">
        <v>9090038</v>
      </c>
      <c r="O3176">
        <v>1</v>
      </c>
      <c r="P3176" t="s">
        <v>1314</v>
      </c>
      <c r="Q3176">
        <v>1005</v>
      </c>
      <c r="R3176">
        <v>6</v>
      </c>
      <c r="S3176">
        <v>0</v>
      </c>
      <c r="T3176">
        <v>0</v>
      </c>
      <c r="V3176" t="s">
        <v>1387</v>
      </c>
      <c r="W3176">
        <v>3</v>
      </c>
      <c r="X3176" s="68">
        <v>36525</v>
      </c>
      <c r="Y3176" s="68">
        <v>36525</v>
      </c>
      <c r="Z3176">
        <v>0</v>
      </c>
      <c r="AA3176">
        <v>145</v>
      </c>
      <c r="AB3176" t="s">
        <v>747</v>
      </c>
      <c r="AE3176" t="s">
        <v>437</v>
      </c>
      <c r="AF3176">
        <v>30001</v>
      </c>
    </row>
    <row r="3177" spans="1:32" x14ac:dyDescent="0.25">
      <c r="A3177" t="s">
        <v>1313</v>
      </c>
      <c r="B3177" t="s">
        <v>747</v>
      </c>
      <c r="C3177" s="158" t="str">
        <f t="shared" si="49"/>
        <v>1163642</v>
      </c>
      <c r="D3177">
        <v>116364</v>
      </c>
      <c r="F3177">
        <v>12</v>
      </c>
      <c r="I3177">
        <v>1031121</v>
      </c>
      <c r="J3177">
        <v>0</v>
      </c>
      <c r="K3177">
        <v>0</v>
      </c>
      <c r="L3177">
        <v>1</v>
      </c>
      <c r="M3177">
        <v>0</v>
      </c>
      <c r="N3177">
        <v>9090038</v>
      </c>
      <c r="O3177">
        <v>2</v>
      </c>
      <c r="P3177" t="s">
        <v>1314</v>
      </c>
      <c r="Q3177">
        <v>1005</v>
      </c>
      <c r="R3177">
        <v>6</v>
      </c>
      <c r="S3177">
        <v>0</v>
      </c>
      <c r="T3177">
        <v>0</v>
      </c>
      <c r="V3177" t="s">
        <v>1387</v>
      </c>
      <c r="W3177">
        <v>3</v>
      </c>
      <c r="X3177" s="68">
        <v>36525</v>
      </c>
      <c r="Y3177" s="68">
        <v>36525</v>
      </c>
      <c r="Z3177">
        <v>0</v>
      </c>
      <c r="AA3177">
        <v>145</v>
      </c>
      <c r="AB3177" t="s">
        <v>747</v>
      </c>
      <c r="AE3177" t="s">
        <v>437</v>
      </c>
      <c r="AF3177">
        <v>30001</v>
      </c>
    </row>
    <row r="3178" spans="1:32" x14ac:dyDescent="0.25">
      <c r="A3178" t="s">
        <v>1313</v>
      </c>
      <c r="B3178" t="s">
        <v>747</v>
      </c>
      <c r="C3178" s="158" t="str">
        <f t="shared" si="49"/>
        <v>1163643</v>
      </c>
      <c r="D3178">
        <v>116364</v>
      </c>
      <c r="F3178">
        <v>12</v>
      </c>
      <c r="I3178">
        <v>1031122</v>
      </c>
      <c r="J3178">
        <v>0</v>
      </c>
      <c r="K3178">
        <v>0</v>
      </c>
      <c r="L3178">
        <v>1</v>
      </c>
      <c r="M3178">
        <v>0</v>
      </c>
      <c r="N3178">
        <v>9090038</v>
      </c>
      <c r="O3178">
        <v>3</v>
      </c>
      <c r="P3178" t="s">
        <v>1314</v>
      </c>
      <c r="Q3178">
        <v>1005</v>
      </c>
      <c r="R3178">
        <v>6</v>
      </c>
      <c r="S3178">
        <v>0</v>
      </c>
      <c r="T3178">
        <v>0</v>
      </c>
      <c r="V3178" t="s">
        <v>1387</v>
      </c>
      <c r="W3178">
        <v>3</v>
      </c>
      <c r="X3178" s="68">
        <v>36525</v>
      </c>
      <c r="Y3178" s="68">
        <v>36525</v>
      </c>
      <c r="Z3178">
        <v>0</v>
      </c>
      <c r="AA3178">
        <v>145</v>
      </c>
      <c r="AB3178" t="s">
        <v>747</v>
      </c>
      <c r="AE3178" t="s">
        <v>437</v>
      </c>
      <c r="AF3178">
        <v>30001</v>
      </c>
    </row>
    <row r="3179" spans="1:32" x14ac:dyDescent="0.25">
      <c r="A3179" t="s">
        <v>1313</v>
      </c>
      <c r="B3179" t="s">
        <v>747</v>
      </c>
      <c r="C3179" s="158" t="str">
        <f t="shared" si="49"/>
        <v>1163644</v>
      </c>
      <c r="D3179">
        <v>116364</v>
      </c>
      <c r="F3179">
        <v>12</v>
      </c>
      <c r="I3179">
        <v>1031123</v>
      </c>
      <c r="J3179">
        <v>0</v>
      </c>
      <c r="K3179">
        <v>0</v>
      </c>
      <c r="L3179">
        <v>1</v>
      </c>
      <c r="M3179">
        <v>0</v>
      </c>
      <c r="N3179">
        <v>9090038</v>
      </c>
      <c r="O3179">
        <v>4</v>
      </c>
      <c r="P3179" t="s">
        <v>1314</v>
      </c>
      <c r="Q3179">
        <v>1005</v>
      </c>
      <c r="R3179">
        <v>6</v>
      </c>
      <c r="S3179">
        <v>0</v>
      </c>
      <c r="T3179">
        <v>0</v>
      </c>
      <c r="V3179" t="s">
        <v>1387</v>
      </c>
      <c r="W3179">
        <v>3</v>
      </c>
      <c r="X3179" s="68">
        <v>36525</v>
      </c>
      <c r="Y3179" s="68">
        <v>36525</v>
      </c>
      <c r="Z3179">
        <v>0</v>
      </c>
      <c r="AA3179">
        <v>145</v>
      </c>
      <c r="AB3179" t="s">
        <v>747</v>
      </c>
      <c r="AE3179" t="s">
        <v>437</v>
      </c>
      <c r="AF3179">
        <v>30001</v>
      </c>
    </row>
    <row r="3180" spans="1:32" x14ac:dyDescent="0.25">
      <c r="A3180" t="s">
        <v>1313</v>
      </c>
      <c r="B3180" t="s">
        <v>747</v>
      </c>
      <c r="C3180" s="158" t="str">
        <f t="shared" si="49"/>
        <v>1163645</v>
      </c>
      <c r="D3180">
        <v>116364</v>
      </c>
      <c r="F3180">
        <v>12</v>
      </c>
      <c r="I3180">
        <v>1031124</v>
      </c>
      <c r="J3180">
        <v>0</v>
      </c>
      <c r="K3180">
        <v>0</v>
      </c>
      <c r="L3180">
        <v>1</v>
      </c>
      <c r="M3180">
        <v>0</v>
      </c>
      <c r="N3180">
        <v>9090038</v>
      </c>
      <c r="O3180">
        <v>5</v>
      </c>
      <c r="P3180" t="s">
        <v>1314</v>
      </c>
      <c r="Q3180">
        <v>1005</v>
      </c>
      <c r="R3180">
        <v>6</v>
      </c>
      <c r="S3180">
        <v>0</v>
      </c>
      <c r="T3180">
        <v>0</v>
      </c>
      <c r="V3180" t="s">
        <v>1387</v>
      </c>
      <c r="W3180">
        <v>3</v>
      </c>
      <c r="X3180" s="68">
        <v>36525</v>
      </c>
      <c r="Y3180" s="68">
        <v>36525</v>
      </c>
      <c r="Z3180">
        <v>0</v>
      </c>
      <c r="AA3180">
        <v>145</v>
      </c>
      <c r="AB3180" t="s">
        <v>747</v>
      </c>
      <c r="AE3180" t="s">
        <v>437</v>
      </c>
      <c r="AF3180">
        <v>30001</v>
      </c>
    </row>
    <row r="3181" spans="1:32" x14ac:dyDescent="0.25">
      <c r="A3181" t="s">
        <v>1315</v>
      </c>
      <c r="B3181" t="s">
        <v>747</v>
      </c>
      <c r="C3181" s="158" t="str">
        <f t="shared" si="49"/>
        <v>1163651</v>
      </c>
      <c r="D3181">
        <v>116365</v>
      </c>
      <c r="F3181">
        <v>12</v>
      </c>
      <c r="I3181">
        <v>1031128</v>
      </c>
      <c r="J3181">
        <v>0</v>
      </c>
      <c r="K3181">
        <v>0</v>
      </c>
      <c r="L3181">
        <v>1</v>
      </c>
      <c r="M3181">
        <v>0</v>
      </c>
      <c r="N3181">
        <v>9090036</v>
      </c>
      <c r="O3181">
        <v>1</v>
      </c>
      <c r="P3181" t="s">
        <v>1316</v>
      </c>
      <c r="Q3181">
        <v>1005</v>
      </c>
      <c r="R3181">
        <v>6</v>
      </c>
      <c r="S3181">
        <v>0</v>
      </c>
      <c r="T3181">
        <v>0</v>
      </c>
      <c r="V3181" t="s">
        <v>1387</v>
      </c>
      <c r="W3181">
        <v>3</v>
      </c>
      <c r="X3181" s="68">
        <v>36525</v>
      </c>
      <c r="Y3181" s="68">
        <v>36525</v>
      </c>
      <c r="Z3181">
        <v>0</v>
      </c>
      <c r="AA3181">
        <v>145</v>
      </c>
      <c r="AB3181" t="s">
        <v>747</v>
      </c>
      <c r="AE3181" t="s">
        <v>437</v>
      </c>
      <c r="AF3181">
        <v>30001</v>
      </c>
    </row>
    <row r="3182" spans="1:32" x14ac:dyDescent="0.25">
      <c r="A3182" t="s">
        <v>1315</v>
      </c>
      <c r="B3182" t="s">
        <v>747</v>
      </c>
      <c r="C3182" s="158" t="str">
        <f t="shared" si="49"/>
        <v>1163652</v>
      </c>
      <c r="D3182">
        <v>116365</v>
      </c>
      <c r="F3182">
        <v>12</v>
      </c>
      <c r="I3182">
        <v>1031129</v>
      </c>
      <c r="J3182">
        <v>0</v>
      </c>
      <c r="K3182">
        <v>0</v>
      </c>
      <c r="L3182">
        <v>1</v>
      </c>
      <c r="M3182">
        <v>0</v>
      </c>
      <c r="N3182">
        <v>9090036</v>
      </c>
      <c r="O3182">
        <v>2</v>
      </c>
      <c r="P3182" t="s">
        <v>1316</v>
      </c>
      <c r="Q3182">
        <v>1005</v>
      </c>
      <c r="R3182">
        <v>6</v>
      </c>
      <c r="S3182">
        <v>0</v>
      </c>
      <c r="T3182">
        <v>0</v>
      </c>
      <c r="V3182" t="s">
        <v>1387</v>
      </c>
      <c r="W3182">
        <v>3</v>
      </c>
      <c r="X3182" s="68">
        <v>36525</v>
      </c>
      <c r="Y3182" s="68">
        <v>36525</v>
      </c>
      <c r="Z3182">
        <v>0</v>
      </c>
      <c r="AA3182">
        <v>145</v>
      </c>
      <c r="AB3182" t="s">
        <v>747</v>
      </c>
      <c r="AE3182" t="s">
        <v>437</v>
      </c>
      <c r="AF3182">
        <v>30001</v>
      </c>
    </row>
    <row r="3183" spans="1:32" x14ac:dyDescent="0.25">
      <c r="A3183" t="s">
        <v>1315</v>
      </c>
      <c r="B3183" t="s">
        <v>747</v>
      </c>
      <c r="C3183" s="158" t="str">
        <f t="shared" si="49"/>
        <v>1163653</v>
      </c>
      <c r="D3183">
        <v>116365</v>
      </c>
      <c r="F3183">
        <v>12</v>
      </c>
      <c r="I3183">
        <v>1031130</v>
      </c>
      <c r="J3183">
        <v>0</v>
      </c>
      <c r="K3183">
        <v>0</v>
      </c>
      <c r="L3183">
        <v>1</v>
      </c>
      <c r="M3183">
        <v>0</v>
      </c>
      <c r="N3183">
        <v>9090036</v>
      </c>
      <c r="O3183">
        <v>3</v>
      </c>
      <c r="P3183" t="s">
        <v>1316</v>
      </c>
      <c r="Q3183">
        <v>1005</v>
      </c>
      <c r="R3183">
        <v>6</v>
      </c>
      <c r="S3183">
        <v>0</v>
      </c>
      <c r="T3183">
        <v>0</v>
      </c>
      <c r="V3183" t="s">
        <v>1387</v>
      </c>
      <c r="W3183">
        <v>3</v>
      </c>
      <c r="X3183" s="68">
        <v>36525</v>
      </c>
      <c r="Y3183" s="68">
        <v>36525</v>
      </c>
      <c r="Z3183">
        <v>0</v>
      </c>
      <c r="AA3183">
        <v>145</v>
      </c>
      <c r="AB3183" t="s">
        <v>747</v>
      </c>
      <c r="AE3183" t="s">
        <v>437</v>
      </c>
      <c r="AF3183">
        <v>30001</v>
      </c>
    </row>
    <row r="3184" spans="1:32" x14ac:dyDescent="0.25">
      <c r="A3184" t="s">
        <v>1315</v>
      </c>
      <c r="B3184" t="s">
        <v>747</v>
      </c>
      <c r="C3184" s="158" t="str">
        <f t="shared" si="49"/>
        <v>1163654</v>
      </c>
      <c r="D3184">
        <v>116365</v>
      </c>
      <c r="F3184">
        <v>12</v>
      </c>
      <c r="I3184">
        <v>1031131</v>
      </c>
      <c r="J3184">
        <v>0</v>
      </c>
      <c r="K3184">
        <v>0</v>
      </c>
      <c r="L3184">
        <v>1</v>
      </c>
      <c r="M3184">
        <v>0</v>
      </c>
      <c r="N3184">
        <v>9090036</v>
      </c>
      <c r="O3184">
        <v>4</v>
      </c>
      <c r="P3184" t="s">
        <v>1316</v>
      </c>
      <c r="Q3184">
        <v>1005</v>
      </c>
      <c r="R3184">
        <v>6</v>
      </c>
      <c r="S3184">
        <v>0</v>
      </c>
      <c r="T3184">
        <v>0</v>
      </c>
      <c r="V3184" t="s">
        <v>1387</v>
      </c>
      <c r="W3184">
        <v>3</v>
      </c>
      <c r="X3184" s="68">
        <v>36525</v>
      </c>
      <c r="Y3184" s="68">
        <v>36525</v>
      </c>
      <c r="Z3184">
        <v>0</v>
      </c>
      <c r="AA3184">
        <v>145</v>
      </c>
      <c r="AB3184" t="s">
        <v>747</v>
      </c>
      <c r="AE3184" t="s">
        <v>437</v>
      </c>
      <c r="AF3184">
        <v>30001</v>
      </c>
    </row>
    <row r="3185" spans="1:32" x14ac:dyDescent="0.25">
      <c r="A3185" t="s">
        <v>1315</v>
      </c>
      <c r="B3185" t="s">
        <v>747</v>
      </c>
      <c r="C3185" s="158" t="str">
        <f t="shared" si="49"/>
        <v>1163655</v>
      </c>
      <c r="D3185">
        <v>116365</v>
      </c>
      <c r="F3185">
        <v>12</v>
      </c>
      <c r="I3185">
        <v>1031132</v>
      </c>
      <c r="J3185">
        <v>0</v>
      </c>
      <c r="K3185">
        <v>0</v>
      </c>
      <c r="L3185">
        <v>1</v>
      </c>
      <c r="M3185">
        <v>0</v>
      </c>
      <c r="N3185">
        <v>9090036</v>
      </c>
      <c r="O3185">
        <v>5</v>
      </c>
      <c r="P3185" t="s">
        <v>1316</v>
      </c>
      <c r="Q3185">
        <v>1005</v>
      </c>
      <c r="R3185">
        <v>6</v>
      </c>
      <c r="S3185">
        <v>0</v>
      </c>
      <c r="T3185">
        <v>0</v>
      </c>
      <c r="V3185" t="s">
        <v>1387</v>
      </c>
      <c r="W3185">
        <v>3</v>
      </c>
      <c r="X3185" s="68">
        <v>36525</v>
      </c>
      <c r="Y3185" s="68">
        <v>36525</v>
      </c>
      <c r="Z3185">
        <v>0</v>
      </c>
      <c r="AA3185">
        <v>145</v>
      </c>
      <c r="AB3185" t="s">
        <v>747</v>
      </c>
      <c r="AE3185" t="s">
        <v>437</v>
      </c>
      <c r="AF3185">
        <v>30001</v>
      </c>
    </row>
    <row r="3186" spans="1:32" x14ac:dyDescent="0.25">
      <c r="A3186" t="s">
        <v>1317</v>
      </c>
      <c r="B3186" t="s">
        <v>747</v>
      </c>
      <c r="C3186" s="158" t="str">
        <f t="shared" si="49"/>
        <v>1163661</v>
      </c>
      <c r="D3186">
        <v>116366</v>
      </c>
      <c r="F3186">
        <v>12</v>
      </c>
      <c r="H3186" t="s">
        <v>397</v>
      </c>
      <c r="I3186">
        <v>1031136</v>
      </c>
      <c r="J3186">
        <v>0</v>
      </c>
      <c r="K3186">
        <v>0</v>
      </c>
      <c r="L3186">
        <v>1</v>
      </c>
      <c r="M3186">
        <v>0</v>
      </c>
      <c r="N3186">
        <v>9090036</v>
      </c>
      <c r="O3186">
        <v>1</v>
      </c>
      <c r="P3186" t="s">
        <v>1318</v>
      </c>
      <c r="Q3186">
        <v>1005</v>
      </c>
      <c r="R3186">
        <v>6</v>
      </c>
      <c r="S3186">
        <v>0</v>
      </c>
      <c r="T3186">
        <v>0</v>
      </c>
      <c r="V3186" t="s">
        <v>1387</v>
      </c>
      <c r="W3186">
        <v>3</v>
      </c>
      <c r="X3186" s="68">
        <v>42444</v>
      </c>
      <c r="Y3186" s="68">
        <v>36525</v>
      </c>
      <c r="Z3186">
        <v>0</v>
      </c>
      <c r="AA3186">
        <v>145</v>
      </c>
      <c r="AB3186" t="s">
        <v>747</v>
      </c>
      <c r="AE3186" t="s">
        <v>437</v>
      </c>
      <c r="AF3186">
        <v>30001</v>
      </c>
    </row>
    <row r="3187" spans="1:32" x14ac:dyDescent="0.25">
      <c r="A3187" t="s">
        <v>1317</v>
      </c>
      <c r="B3187" t="s">
        <v>747</v>
      </c>
      <c r="C3187" s="158" t="str">
        <f t="shared" si="49"/>
        <v>1163662</v>
      </c>
      <c r="D3187">
        <v>116366</v>
      </c>
      <c r="F3187">
        <v>12</v>
      </c>
      <c r="H3187" t="s">
        <v>397</v>
      </c>
      <c r="I3187">
        <v>1031137</v>
      </c>
      <c r="J3187">
        <v>0</v>
      </c>
      <c r="K3187">
        <v>0</v>
      </c>
      <c r="L3187">
        <v>1</v>
      </c>
      <c r="M3187">
        <v>0</v>
      </c>
      <c r="N3187">
        <v>9090036</v>
      </c>
      <c r="O3187">
        <v>2</v>
      </c>
      <c r="P3187" t="s">
        <v>1318</v>
      </c>
      <c r="Q3187">
        <v>1005</v>
      </c>
      <c r="R3187">
        <v>6</v>
      </c>
      <c r="S3187">
        <v>0</v>
      </c>
      <c r="T3187">
        <v>0</v>
      </c>
      <c r="V3187" t="s">
        <v>1387</v>
      </c>
      <c r="W3187">
        <v>3</v>
      </c>
      <c r="X3187" s="68">
        <v>42444</v>
      </c>
      <c r="Y3187" s="68">
        <v>36525</v>
      </c>
      <c r="Z3187">
        <v>0</v>
      </c>
      <c r="AA3187">
        <v>145</v>
      </c>
      <c r="AB3187" t="s">
        <v>747</v>
      </c>
      <c r="AE3187" t="s">
        <v>437</v>
      </c>
      <c r="AF3187">
        <v>30001</v>
      </c>
    </row>
    <row r="3188" spans="1:32" x14ac:dyDescent="0.25">
      <c r="A3188" t="s">
        <v>1317</v>
      </c>
      <c r="B3188" t="s">
        <v>747</v>
      </c>
      <c r="C3188" s="158" t="str">
        <f t="shared" si="49"/>
        <v>1163663</v>
      </c>
      <c r="D3188">
        <v>116366</v>
      </c>
      <c r="F3188">
        <v>12</v>
      </c>
      <c r="H3188" t="s">
        <v>397</v>
      </c>
      <c r="I3188">
        <v>1031138</v>
      </c>
      <c r="J3188">
        <v>0</v>
      </c>
      <c r="K3188">
        <v>0</v>
      </c>
      <c r="L3188">
        <v>1</v>
      </c>
      <c r="M3188">
        <v>0</v>
      </c>
      <c r="N3188">
        <v>9090036</v>
      </c>
      <c r="O3188">
        <v>3</v>
      </c>
      <c r="P3188" t="s">
        <v>1318</v>
      </c>
      <c r="Q3188">
        <v>1005</v>
      </c>
      <c r="R3188">
        <v>6</v>
      </c>
      <c r="S3188">
        <v>0</v>
      </c>
      <c r="T3188">
        <v>0</v>
      </c>
      <c r="V3188" t="s">
        <v>1387</v>
      </c>
      <c r="W3188">
        <v>3</v>
      </c>
      <c r="X3188" s="68">
        <v>42444</v>
      </c>
      <c r="Y3188" s="68">
        <v>36525</v>
      </c>
      <c r="Z3188">
        <v>0</v>
      </c>
      <c r="AA3188">
        <v>145</v>
      </c>
      <c r="AB3188" t="s">
        <v>747</v>
      </c>
      <c r="AE3188" t="s">
        <v>437</v>
      </c>
      <c r="AF3188">
        <v>30001</v>
      </c>
    </row>
    <row r="3189" spans="1:32" x14ac:dyDescent="0.25">
      <c r="A3189" t="s">
        <v>1317</v>
      </c>
      <c r="B3189" t="s">
        <v>747</v>
      </c>
      <c r="C3189" s="158" t="str">
        <f t="shared" si="49"/>
        <v>1163664</v>
      </c>
      <c r="D3189">
        <v>116366</v>
      </c>
      <c r="F3189">
        <v>12</v>
      </c>
      <c r="H3189" t="s">
        <v>397</v>
      </c>
      <c r="I3189">
        <v>1031139</v>
      </c>
      <c r="J3189">
        <v>0</v>
      </c>
      <c r="K3189">
        <v>0</v>
      </c>
      <c r="L3189">
        <v>1</v>
      </c>
      <c r="M3189">
        <v>0</v>
      </c>
      <c r="N3189">
        <v>9090036</v>
      </c>
      <c r="O3189">
        <v>4</v>
      </c>
      <c r="P3189" t="s">
        <v>1318</v>
      </c>
      <c r="Q3189">
        <v>1005</v>
      </c>
      <c r="R3189">
        <v>6</v>
      </c>
      <c r="S3189">
        <v>0</v>
      </c>
      <c r="T3189">
        <v>0</v>
      </c>
      <c r="V3189" t="s">
        <v>1387</v>
      </c>
      <c r="W3189">
        <v>3</v>
      </c>
      <c r="X3189" s="68">
        <v>42444</v>
      </c>
      <c r="Y3189" s="68">
        <v>36525</v>
      </c>
      <c r="Z3189">
        <v>0</v>
      </c>
      <c r="AA3189">
        <v>145</v>
      </c>
      <c r="AB3189" t="s">
        <v>747</v>
      </c>
      <c r="AE3189" t="s">
        <v>437</v>
      </c>
      <c r="AF3189">
        <v>30001</v>
      </c>
    </row>
    <row r="3190" spans="1:32" x14ac:dyDescent="0.25">
      <c r="A3190" t="s">
        <v>1317</v>
      </c>
      <c r="B3190" t="s">
        <v>747</v>
      </c>
      <c r="C3190" s="158" t="str">
        <f t="shared" si="49"/>
        <v>1163665</v>
      </c>
      <c r="D3190">
        <v>116366</v>
      </c>
      <c r="F3190">
        <v>12</v>
      </c>
      <c r="H3190" t="s">
        <v>397</v>
      </c>
      <c r="I3190">
        <v>1031140</v>
      </c>
      <c r="J3190">
        <v>0</v>
      </c>
      <c r="K3190">
        <v>0</v>
      </c>
      <c r="L3190">
        <v>1</v>
      </c>
      <c r="M3190">
        <v>0</v>
      </c>
      <c r="N3190">
        <v>9090036</v>
      </c>
      <c r="O3190">
        <v>5</v>
      </c>
      <c r="P3190" t="s">
        <v>1318</v>
      </c>
      <c r="Q3190">
        <v>1005</v>
      </c>
      <c r="R3190">
        <v>6</v>
      </c>
      <c r="S3190">
        <v>0</v>
      </c>
      <c r="T3190">
        <v>0</v>
      </c>
      <c r="V3190" t="s">
        <v>1387</v>
      </c>
      <c r="W3190">
        <v>3</v>
      </c>
      <c r="X3190" s="68">
        <v>42444</v>
      </c>
      <c r="Y3190" s="68">
        <v>36525</v>
      </c>
      <c r="Z3190">
        <v>0</v>
      </c>
      <c r="AA3190">
        <v>145</v>
      </c>
      <c r="AB3190" t="s">
        <v>747</v>
      </c>
      <c r="AE3190" t="s">
        <v>437</v>
      </c>
      <c r="AF3190">
        <v>30001</v>
      </c>
    </row>
    <row r="3191" spans="1:32" x14ac:dyDescent="0.25">
      <c r="A3191" t="s">
        <v>1319</v>
      </c>
      <c r="B3191" t="s">
        <v>747</v>
      </c>
      <c r="C3191" s="158" t="str">
        <f t="shared" si="49"/>
        <v>1163671</v>
      </c>
      <c r="D3191">
        <v>116367</v>
      </c>
      <c r="F3191">
        <v>12</v>
      </c>
      <c r="I3191">
        <v>1031144</v>
      </c>
      <c r="J3191">
        <v>0</v>
      </c>
      <c r="K3191">
        <v>0</v>
      </c>
      <c r="L3191">
        <v>1</v>
      </c>
      <c r="M3191">
        <v>0</v>
      </c>
      <c r="N3191">
        <v>9090036</v>
      </c>
      <c r="O3191">
        <v>1</v>
      </c>
      <c r="P3191" t="s">
        <v>1320</v>
      </c>
      <c r="Q3191">
        <v>1005</v>
      </c>
      <c r="R3191">
        <v>6</v>
      </c>
      <c r="S3191">
        <v>0</v>
      </c>
      <c r="T3191">
        <v>0</v>
      </c>
      <c r="V3191" t="s">
        <v>1387</v>
      </c>
      <c r="W3191">
        <v>3</v>
      </c>
      <c r="X3191" s="68">
        <v>36525</v>
      </c>
      <c r="Y3191" s="68">
        <v>36525</v>
      </c>
      <c r="Z3191">
        <v>0</v>
      </c>
      <c r="AA3191">
        <v>145</v>
      </c>
      <c r="AB3191" t="s">
        <v>747</v>
      </c>
      <c r="AE3191" t="s">
        <v>437</v>
      </c>
      <c r="AF3191">
        <v>30001</v>
      </c>
    </row>
    <row r="3192" spans="1:32" x14ac:dyDescent="0.25">
      <c r="A3192" t="s">
        <v>1319</v>
      </c>
      <c r="B3192" t="s">
        <v>747</v>
      </c>
      <c r="C3192" s="158" t="str">
        <f t="shared" si="49"/>
        <v>1163672</v>
      </c>
      <c r="D3192">
        <v>116367</v>
      </c>
      <c r="F3192">
        <v>12</v>
      </c>
      <c r="I3192">
        <v>1031145</v>
      </c>
      <c r="J3192">
        <v>0</v>
      </c>
      <c r="K3192">
        <v>0</v>
      </c>
      <c r="L3192">
        <v>1</v>
      </c>
      <c r="M3192">
        <v>0</v>
      </c>
      <c r="N3192">
        <v>9090036</v>
      </c>
      <c r="O3192">
        <v>2</v>
      </c>
      <c r="P3192" t="s">
        <v>1320</v>
      </c>
      <c r="Q3192">
        <v>1005</v>
      </c>
      <c r="R3192">
        <v>6</v>
      </c>
      <c r="S3192">
        <v>0</v>
      </c>
      <c r="T3192">
        <v>0</v>
      </c>
      <c r="V3192" t="s">
        <v>1387</v>
      </c>
      <c r="W3192">
        <v>3</v>
      </c>
      <c r="X3192" s="68">
        <v>36525</v>
      </c>
      <c r="Y3192" s="68">
        <v>36525</v>
      </c>
      <c r="Z3192">
        <v>0</v>
      </c>
      <c r="AA3192">
        <v>145</v>
      </c>
      <c r="AB3192" t="s">
        <v>747</v>
      </c>
      <c r="AE3192" t="s">
        <v>437</v>
      </c>
      <c r="AF3192">
        <v>30001</v>
      </c>
    </row>
    <row r="3193" spans="1:32" x14ac:dyDescent="0.25">
      <c r="A3193" t="s">
        <v>1319</v>
      </c>
      <c r="B3193" t="s">
        <v>747</v>
      </c>
      <c r="C3193" s="158" t="str">
        <f t="shared" si="49"/>
        <v>1163673</v>
      </c>
      <c r="D3193">
        <v>116367</v>
      </c>
      <c r="F3193">
        <v>12</v>
      </c>
      <c r="I3193">
        <v>1031146</v>
      </c>
      <c r="J3193">
        <v>0</v>
      </c>
      <c r="K3193">
        <v>0</v>
      </c>
      <c r="L3193">
        <v>1</v>
      </c>
      <c r="M3193">
        <v>0</v>
      </c>
      <c r="N3193">
        <v>9090036</v>
      </c>
      <c r="O3193">
        <v>3</v>
      </c>
      <c r="P3193" t="s">
        <v>1320</v>
      </c>
      <c r="Q3193">
        <v>1005</v>
      </c>
      <c r="R3193">
        <v>6</v>
      </c>
      <c r="S3193">
        <v>0</v>
      </c>
      <c r="T3193">
        <v>0</v>
      </c>
      <c r="V3193" t="s">
        <v>1387</v>
      </c>
      <c r="W3193">
        <v>3</v>
      </c>
      <c r="X3193" s="68">
        <v>36525</v>
      </c>
      <c r="Y3193" s="68">
        <v>36525</v>
      </c>
      <c r="Z3193">
        <v>0</v>
      </c>
      <c r="AA3193">
        <v>145</v>
      </c>
      <c r="AB3193" t="s">
        <v>747</v>
      </c>
      <c r="AE3193" t="s">
        <v>437</v>
      </c>
      <c r="AF3193">
        <v>30001</v>
      </c>
    </row>
    <row r="3194" spans="1:32" x14ac:dyDescent="0.25">
      <c r="A3194" t="s">
        <v>1319</v>
      </c>
      <c r="B3194" t="s">
        <v>747</v>
      </c>
      <c r="C3194" s="158" t="str">
        <f t="shared" si="49"/>
        <v>1163674</v>
      </c>
      <c r="D3194">
        <v>116367</v>
      </c>
      <c r="F3194">
        <v>12</v>
      </c>
      <c r="I3194">
        <v>1031147</v>
      </c>
      <c r="J3194">
        <v>0</v>
      </c>
      <c r="K3194">
        <v>0</v>
      </c>
      <c r="L3194">
        <v>1</v>
      </c>
      <c r="M3194">
        <v>0</v>
      </c>
      <c r="N3194">
        <v>9090036</v>
      </c>
      <c r="O3194">
        <v>4</v>
      </c>
      <c r="P3194" t="s">
        <v>1320</v>
      </c>
      <c r="Q3194">
        <v>1005</v>
      </c>
      <c r="R3194">
        <v>6</v>
      </c>
      <c r="S3194">
        <v>0</v>
      </c>
      <c r="T3194">
        <v>0</v>
      </c>
      <c r="V3194" t="s">
        <v>1387</v>
      </c>
      <c r="W3194">
        <v>3</v>
      </c>
      <c r="X3194" s="68">
        <v>36525</v>
      </c>
      <c r="Y3194" s="68">
        <v>36525</v>
      </c>
      <c r="Z3194">
        <v>0</v>
      </c>
      <c r="AA3194">
        <v>145</v>
      </c>
      <c r="AB3194" t="s">
        <v>747</v>
      </c>
      <c r="AE3194" t="s">
        <v>437</v>
      </c>
      <c r="AF3194">
        <v>30001</v>
      </c>
    </row>
    <row r="3195" spans="1:32" x14ac:dyDescent="0.25">
      <c r="A3195" t="s">
        <v>1319</v>
      </c>
      <c r="B3195" t="s">
        <v>747</v>
      </c>
      <c r="C3195" s="158" t="str">
        <f t="shared" si="49"/>
        <v>1163675</v>
      </c>
      <c r="D3195">
        <v>116367</v>
      </c>
      <c r="F3195">
        <v>12</v>
      </c>
      <c r="I3195">
        <v>1031148</v>
      </c>
      <c r="J3195">
        <v>0</v>
      </c>
      <c r="K3195">
        <v>0</v>
      </c>
      <c r="L3195">
        <v>1</v>
      </c>
      <c r="M3195">
        <v>0</v>
      </c>
      <c r="N3195">
        <v>9090036</v>
      </c>
      <c r="O3195">
        <v>5</v>
      </c>
      <c r="P3195" t="s">
        <v>1320</v>
      </c>
      <c r="Q3195">
        <v>1005</v>
      </c>
      <c r="R3195">
        <v>6</v>
      </c>
      <c r="S3195">
        <v>0</v>
      </c>
      <c r="T3195">
        <v>0</v>
      </c>
      <c r="V3195" t="s">
        <v>1387</v>
      </c>
      <c r="W3195">
        <v>3</v>
      </c>
      <c r="X3195" s="68">
        <v>36525</v>
      </c>
      <c r="Y3195" s="68">
        <v>36525</v>
      </c>
      <c r="Z3195">
        <v>0</v>
      </c>
      <c r="AA3195">
        <v>145</v>
      </c>
      <c r="AB3195" t="s">
        <v>747</v>
      </c>
      <c r="AE3195" t="s">
        <v>437</v>
      </c>
      <c r="AF3195">
        <v>30001</v>
      </c>
    </row>
    <row r="3196" spans="1:32" x14ac:dyDescent="0.25">
      <c r="A3196" t="s">
        <v>1321</v>
      </c>
      <c r="B3196" t="s">
        <v>747</v>
      </c>
      <c r="C3196" s="158" t="str">
        <f t="shared" si="49"/>
        <v>1163681</v>
      </c>
      <c r="D3196">
        <v>116368</v>
      </c>
      <c r="F3196">
        <v>12</v>
      </c>
      <c r="H3196" t="s">
        <v>397</v>
      </c>
      <c r="I3196">
        <v>1031152</v>
      </c>
      <c r="J3196">
        <v>0</v>
      </c>
      <c r="K3196">
        <v>0</v>
      </c>
      <c r="L3196">
        <v>1</v>
      </c>
      <c r="M3196">
        <v>0</v>
      </c>
      <c r="N3196">
        <v>9090036</v>
      </c>
      <c r="O3196">
        <v>1</v>
      </c>
      <c r="P3196" t="s">
        <v>1322</v>
      </c>
      <c r="Q3196">
        <v>1005</v>
      </c>
      <c r="R3196">
        <v>6</v>
      </c>
      <c r="S3196">
        <v>0</v>
      </c>
      <c r="T3196">
        <v>0</v>
      </c>
      <c r="V3196" t="s">
        <v>1387</v>
      </c>
      <c r="W3196">
        <v>3</v>
      </c>
      <c r="X3196" s="68">
        <v>42444</v>
      </c>
      <c r="Y3196" s="68">
        <v>36525</v>
      </c>
      <c r="Z3196">
        <v>0</v>
      </c>
      <c r="AA3196">
        <v>145</v>
      </c>
      <c r="AB3196" t="s">
        <v>747</v>
      </c>
      <c r="AE3196" t="s">
        <v>437</v>
      </c>
      <c r="AF3196">
        <v>30001</v>
      </c>
    </row>
    <row r="3197" spans="1:32" x14ac:dyDescent="0.25">
      <c r="A3197" t="s">
        <v>1321</v>
      </c>
      <c r="B3197" t="s">
        <v>747</v>
      </c>
      <c r="C3197" s="158" t="str">
        <f t="shared" si="49"/>
        <v>1163682</v>
      </c>
      <c r="D3197">
        <v>116368</v>
      </c>
      <c r="F3197">
        <v>12</v>
      </c>
      <c r="H3197" t="s">
        <v>397</v>
      </c>
      <c r="I3197">
        <v>1031153</v>
      </c>
      <c r="J3197">
        <v>0</v>
      </c>
      <c r="K3197">
        <v>0</v>
      </c>
      <c r="L3197">
        <v>1</v>
      </c>
      <c r="M3197">
        <v>0</v>
      </c>
      <c r="N3197">
        <v>9090036</v>
      </c>
      <c r="O3197">
        <v>2</v>
      </c>
      <c r="P3197" t="s">
        <v>1322</v>
      </c>
      <c r="Q3197">
        <v>1005</v>
      </c>
      <c r="R3197">
        <v>6</v>
      </c>
      <c r="S3197">
        <v>0</v>
      </c>
      <c r="T3197">
        <v>0</v>
      </c>
      <c r="V3197" t="s">
        <v>1387</v>
      </c>
      <c r="W3197">
        <v>3</v>
      </c>
      <c r="X3197" s="68">
        <v>42444</v>
      </c>
      <c r="Y3197" s="68">
        <v>36525</v>
      </c>
      <c r="Z3197">
        <v>0</v>
      </c>
      <c r="AA3197">
        <v>145</v>
      </c>
      <c r="AB3197" t="s">
        <v>747</v>
      </c>
      <c r="AE3197" t="s">
        <v>437</v>
      </c>
      <c r="AF3197">
        <v>30001</v>
      </c>
    </row>
    <row r="3198" spans="1:32" x14ac:dyDescent="0.25">
      <c r="A3198" t="s">
        <v>1321</v>
      </c>
      <c r="B3198" t="s">
        <v>747</v>
      </c>
      <c r="C3198" s="158" t="str">
        <f t="shared" si="49"/>
        <v>1163683</v>
      </c>
      <c r="D3198">
        <v>116368</v>
      </c>
      <c r="F3198">
        <v>12</v>
      </c>
      <c r="H3198" t="s">
        <v>397</v>
      </c>
      <c r="I3198">
        <v>1031154</v>
      </c>
      <c r="J3198">
        <v>0</v>
      </c>
      <c r="K3198">
        <v>0</v>
      </c>
      <c r="L3198">
        <v>1</v>
      </c>
      <c r="M3198">
        <v>0</v>
      </c>
      <c r="N3198">
        <v>9090036</v>
      </c>
      <c r="O3198">
        <v>3</v>
      </c>
      <c r="P3198" t="s">
        <v>1322</v>
      </c>
      <c r="Q3198">
        <v>1005</v>
      </c>
      <c r="R3198">
        <v>6</v>
      </c>
      <c r="S3198">
        <v>0</v>
      </c>
      <c r="T3198">
        <v>0</v>
      </c>
      <c r="V3198" t="s">
        <v>1387</v>
      </c>
      <c r="W3198">
        <v>3</v>
      </c>
      <c r="X3198" s="68">
        <v>42444</v>
      </c>
      <c r="Y3198" s="68">
        <v>36525</v>
      </c>
      <c r="Z3198">
        <v>0</v>
      </c>
      <c r="AA3198">
        <v>145</v>
      </c>
      <c r="AB3198" t="s">
        <v>747</v>
      </c>
      <c r="AE3198" t="s">
        <v>437</v>
      </c>
      <c r="AF3198">
        <v>30001</v>
      </c>
    </row>
    <row r="3199" spans="1:32" x14ac:dyDescent="0.25">
      <c r="A3199" t="s">
        <v>1321</v>
      </c>
      <c r="B3199" t="s">
        <v>747</v>
      </c>
      <c r="C3199" s="158" t="str">
        <f t="shared" si="49"/>
        <v>1163684</v>
      </c>
      <c r="D3199">
        <v>116368</v>
      </c>
      <c r="F3199">
        <v>12</v>
      </c>
      <c r="H3199" t="s">
        <v>397</v>
      </c>
      <c r="I3199">
        <v>1031155</v>
      </c>
      <c r="J3199">
        <v>0</v>
      </c>
      <c r="K3199">
        <v>0</v>
      </c>
      <c r="L3199">
        <v>1</v>
      </c>
      <c r="M3199">
        <v>0</v>
      </c>
      <c r="N3199">
        <v>9090036</v>
      </c>
      <c r="O3199">
        <v>4</v>
      </c>
      <c r="P3199" t="s">
        <v>1322</v>
      </c>
      <c r="Q3199">
        <v>1005</v>
      </c>
      <c r="R3199">
        <v>6</v>
      </c>
      <c r="S3199">
        <v>0</v>
      </c>
      <c r="T3199">
        <v>0</v>
      </c>
      <c r="V3199" t="s">
        <v>1387</v>
      </c>
      <c r="W3199">
        <v>3</v>
      </c>
      <c r="X3199" s="68">
        <v>42444</v>
      </c>
      <c r="Y3199" s="68">
        <v>36525</v>
      </c>
      <c r="Z3199">
        <v>0</v>
      </c>
      <c r="AA3199">
        <v>145</v>
      </c>
      <c r="AB3199" t="s">
        <v>747</v>
      </c>
      <c r="AE3199" t="s">
        <v>437</v>
      </c>
      <c r="AF3199">
        <v>30001</v>
      </c>
    </row>
    <row r="3200" spans="1:32" x14ac:dyDescent="0.25">
      <c r="A3200" t="s">
        <v>1321</v>
      </c>
      <c r="B3200" t="s">
        <v>747</v>
      </c>
      <c r="C3200" s="158" t="str">
        <f t="shared" si="49"/>
        <v>1163685</v>
      </c>
      <c r="D3200">
        <v>116368</v>
      </c>
      <c r="F3200">
        <v>12</v>
      </c>
      <c r="H3200" t="s">
        <v>397</v>
      </c>
      <c r="I3200">
        <v>1031156</v>
      </c>
      <c r="J3200">
        <v>0</v>
      </c>
      <c r="K3200">
        <v>0</v>
      </c>
      <c r="L3200">
        <v>1</v>
      </c>
      <c r="M3200">
        <v>0</v>
      </c>
      <c r="N3200">
        <v>9090036</v>
      </c>
      <c r="O3200">
        <v>5</v>
      </c>
      <c r="P3200" t="s">
        <v>1322</v>
      </c>
      <c r="Q3200">
        <v>1005</v>
      </c>
      <c r="R3200">
        <v>6</v>
      </c>
      <c r="S3200">
        <v>0</v>
      </c>
      <c r="T3200">
        <v>0</v>
      </c>
      <c r="V3200" t="s">
        <v>1387</v>
      </c>
      <c r="W3200">
        <v>3</v>
      </c>
      <c r="X3200" s="68">
        <v>42444</v>
      </c>
      <c r="Y3200" s="68">
        <v>36525</v>
      </c>
      <c r="Z3200">
        <v>0</v>
      </c>
      <c r="AA3200">
        <v>145</v>
      </c>
      <c r="AB3200" t="s">
        <v>747</v>
      </c>
      <c r="AE3200" t="s">
        <v>437</v>
      </c>
      <c r="AF3200">
        <v>30001</v>
      </c>
    </row>
    <row r="3201" spans="1:32" x14ac:dyDescent="0.25">
      <c r="A3201" t="s">
        <v>1323</v>
      </c>
      <c r="B3201" t="s">
        <v>747</v>
      </c>
      <c r="C3201" s="158" t="str">
        <f t="shared" si="49"/>
        <v>1163691</v>
      </c>
      <c r="D3201">
        <v>116369</v>
      </c>
      <c r="F3201">
        <v>12</v>
      </c>
      <c r="I3201">
        <v>1031160</v>
      </c>
      <c r="J3201">
        <v>0</v>
      </c>
      <c r="K3201">
        <v>0</v>
      </c>
      <c r="L3201">
        <v>1</v>
      </c>
      <c r="M3201">
        <v>0</v>
      </c>
      <c r="N3201">
        <v>9090036</v>
      </c>
      <c r="O3201">
        <v>1</v>
      </c>
      <c r="P3201" t="s">
        <v>1324</v>
      </c>
      <c r="Q3201">
        <v>1005</v>
      </c>
      <c r="R3201">
        <v>6</v>
      </c>
      <c r="S3201">
        <v>0</v>
      </c>
      <c r="T3201">
        <v>0</v>
      </c>
      <c r="V3201" t="s">
        <v>1387</v>
      </c>
      <c r="W3201">
        <v>3</v>
      </c>
      <c r="X3201" s="68">
        <v>36525</v>
      </c>
      <c r="Y3201" s="68">
        <v>36525</v>
      </c>
      <c r="Z3201">
        <v>0</v>
      </c>
      <c r="AA3201">
        <v>145</v>
      </c>
      <c r="AB3201" t="s">
        <v>747</v>
      </c>
      <c r="AE3201" t="s">
        <v>437</v>
      </c>
      <c r="AF3201">
        <v>30001</v>
      </c>
    </row>
    <row r="3202" spans="1:32" x14ac:dyDescent="0.25">
      <c r="A3202" t="s">
        <v>1323</v>
      </c>
      <c r="B3202" t="s">
        <v>747</v>
      </c>
      <c r="C3202" s="158" t="str">
        <f t="shared" si="49"/>
        <v>1163692</v>
      </c>
      <c r="D3202">
        <v>116369</v>
      </c>
      <c r="F3202">
        <v>12</v>
      </c>
      <c r="I3202">
        <v>1031161</v>
      </c>
      <c r="J3202">
        <v>0</v>
      </c>
      <c r="K3202">
        <v>0</v>
      </c>
      <c r="L3202">
        <v>1</v>
      </c>
      <c r="M3202">
        <v>0</v>
      </c>
      <c r="N3202">
        <v>9090036</v>
      </c>
      <c r="O3202">
        <v>2</v>
      </c>
      <c r="P3202" t="s">
        <v>1324</v>
      </c>
      <c r="Q3202">
        <v>1005</v>
      </c>
      <c r="R3202">
        <v>6</v>
      </c>
      <c r="S3202">
        <v>0</v>
      </c>
      <c r="T3202">
        <v>0</v>
      </c>
      <c r="V3202" t="s">
        <v>1387</v>
      </c>
      <c r="W3202">
        <v>3</v>
      </c>
      <c r="X3202" s="68">
        <v>36525</v>
      </c>
      <c r="Y3202" s="68">
        <v>36525</v>
      </c>
      <c r="Z3202">
        <v>0</v>
      </c>
      <c r="AA3202">
        <v>145</v>
      </c>
      <c r="AB3202" t="s">
        <v>747</v>
      </c>
      <c r="AE3202" t="s">
        <v>437</v>
      </c>
      <c r="AF3202">
        <v>30001</v>
      </c>
    </row>
    <row r="3203" spans="1:32" x14ac:dyDescent="0.25">
      <c r="A3203" t="s">
        <v>1323</v>
      </c>
      <c r="B3203" t="s">
        <v>747</v>
      </c>
      <c r="C3203" s="158" t="str">
        <f t="shared" ref="C3203:C3266" si="50">D3203&amp;O3203</f>
        <v>1163693</v>
      </c>
      <c r="D3203">
        <v>116369</v>
      </c>
      <c r="F3203">
        <v>12</v>
      </c>
      <c r="I3203">
        <v>1031162</v>
      </c>
      <c r="J3203">
        <v>0</v>
      </c>
      <c r="K3203">
        <v>0</v>
      </c>
      <c r="L3203">
        <v>1</v>
      </c>
      <c r="M3203">
        <v>0</v>
      </c>
      <c r="N3203">
        <v>9090036</v>
      </c>
      <c r="O3203">
        <v>3</v>
      </c>
      <c r="P3203" t="s">
        <v>1324</v>
      </c>
      <c r="Q3203">
        <v>1005</v>
      </c>
      <c r="R3203">
        <v>6</v>
      </c>
      <c r="S3203">
        <v>0</v>
      </c>
      <c r="T3203">
        <v>0</v>
      </c>
      <c r="V3203" t="s">
        <v>1387</v>
      </c>
      <c r="W3203">
        <v>3</v>
      </c>
      <c r="X3203" s="68">
        <v>36525</v>
      </c>
      <c r="Y3203" s="68">
        <v>36525</v>
      </c>
      <c r="Z3203">
        <v>0</v>
      </c>
      <c r="AA3203">
        <v>145</v>
      </c>
      <c r="AB3203" t="s">
        <v>747</v>
      </c>
      <c r="AE3203" t="s">
        <v>437</v>
      </c>
      <c r="AF3203">
        <v>30001</v>
      </c>
    </row>
    <row r="3204" spans="1:32" x14ac:dyDescent="0.25">
      <c r="A3204" t="s">
        <v>1323</v>
      </c>
      <c r="B3204" t="s">
        <v>747</v>
      </c>
      <c r="C3204" s="158" t="str">
        <f t="shared" si="50"/>
        <v>1163694</v>
      </c>
      <c r="D3204">
        <v>116369</v>
      </c>
      <c r="F3204">
        <v>12</v>
      </c>
      <c r="I3204">
        <v>1031163</v>
      </c>
      <c r="J3204">
        <v>0</v>
      </c>
      <c r="K3204">
        <v>0</v>
      </c>
      <c r="L3204">
        <v>1</v>
      </c>
      <c r="M3204">
        <v>0</v>
      </c>
      <c r="N3204">
        <v>9090036</v>
      </c>
      <c r="O3204">
        <v>4</v>
      </c>
      <c r="P3204" t="s">
        <v>1324</v>
      </c>
      <c r="Q3204">
        <v>1005</v>
      </c>
      <c r="R3204">
        <v>6</v>
      </c>
      <c r="S3204">
        <v>0</v>
      </c>
      <c r="T3204">
        <v>0</v>
      </c>
      <c r="V3204" t="s">
        <v>1387</v>
      </c>
      <c r="W3204">
        <v>3</v>
      </c>
      <c r="X3204" s="68">
        <v>36525</v>
      </c>
      <c r="Y3204" s="68">
        <v>36525</v>
      </c>
      <c r="Z3204">
        <v>0</v>
      </c>
      <c r="AA3204">
        <v>145</v>
      </c>
      <c r="AB3204" t="s">
        <v>747</v>
      </c>
      <c r="AE3204" t="s">
        <v>437</v>
      </c>
      <c r="AF3204">
        <v>30001</v>
      </c>
    </row>
    <row r="3205" spans="1:32" x14ac:dyDescent="0.25">
      <c r="A3205" t="s">
        <v>1323</v>
      </c>
      <c r="B3205" t="s">
        <v>747</v>
      </c>
      <c r="C3205" s="158" t="str">
        <f t="shared" si="50"/>
        <v>1163695</v>
      </c>
      <c r="D3205">
        <v>116369</v>
      </c>
      <c r="F3205">
        <v>12</v>
      </c>
      <c r="I3205">
        <v>1031164</v>
      </c>
      <c r="J3205">
        <v>0</v>
      </c>
      <c r="K3205">
        <v>0</v>
      </c>
      <c r="L3205">
        <v>1</v>
      </c>
      <c r="M3205">
        <v>0</v>
      </c>
      <c r="N3205">
        <v>9090036</v>
      </c>
      <c r="O3205">
        <v>5</v>
      </c>
      <c r="P3205" t="s">
        <v>1324</v>
      </c>
      <c r="Q3205">
        <v>1005</v>
      </c>
      <c r="R3205">
        <v>6</v>
      </c>
      <c r="S3205">
        <v>0</v>
      </c>
      <c r="T3205">
        <v>0</v>
      </c>
      <c r="V3205" t="s">
        <v>1387</v>
      </c>
      <c r="W3205">
        <v>3</v>
      </c>
      <c r="X3205" s="68">
        <v>36525</v>
      </c>
      <c r="Y3205" s="68">
        <v>36525</v>
      </c>
      <c r="Z3205">
        <v>0</v>
      </c>
      <c r="AA3205">
        <v>145</v>
      </c>
      <c r="AB3205" t="s">
        <v>747</v>
      </c>
      <c r="AE3205" t="s">
        <v>437</v>
      </c>
      <c r="AF3205">
        <v>30001</v>
      </c>
    </row>
    <row r="3206" spans="1:32" x14ac:dyDescent="0.25">
      <c r="A3206" t="s">
        <v>1325</v>
      </c>
      <c r="B3206" t="s">
        <v>747</v>
      </c>
      <c r="C3206" s="158" t="str">
        <f t="shared" si="50"/>
        <v>1163701</v>
      </c>
      <c r="D3206">
        <v>116370</v>
      </c>
      <c r="F3206">
        <v>12</v>
      </c>
      <c r="I3206">
        <v>1031168</v>
      </c>
      <c r="J3206">
        <v>0</v>
      </c>
      <c r="K3206">
        <v>0</v>
      </c>
      <c r="L3206">
        <v>1</v>
      </c>
      <c r="M3206">
        <v>0</v>
      </c>
      <c r="N3206">
        <v>9090036</v>
      </c>
      <c r="O3206">
        <v>1</v>
      </c>
      <c r="P3206" t="s">
        <v>1325</v>
      </c>
      <c r="Q3206">
        <v>1005</v>
      </c>
      <c r="R3206">
        <v>6</v>
      </c>
      <c r="S3206">
        <v>0</v>
      </c>
      <c r="T3206">
        <v>0</v>
      </c>
      <c r="V3206" t="s">
        <v>1387</v>
      </c>
      <c r="W3206">
        <v>3</v>
      </c>
      <c r="X3206" s="68">
        <v>36525</v>
      </c>
      <c r="Y3206" s="68">
        <v>36525</v>
      </c>
      <c r="Z3206">
        <v>0</v>
      </c>
      <c r="AA3206">
        <v>145</v>
      </c>
      <c r="AB3206" t="s">
        <v>747</v>
      </c>
      <c r="AE3206" t="s">
        <v>437</v>
      </c>
      <c r="AF3206">
        <v>30001</v>
      </c>
    </row>
    <row r="3207" spans="1:32" x14ac:dyDescent="0.25">
      <c r="A3207" t="s">
        <v>1325</v>
      </c>
      <c r="B3207" t="s">
        <v>747</v>
      </c>
      <c r="C3207" s="158" t="str">
        <f t="shared" si="50"/>
        <v>1163702</v>
      </c>
      <c r="D3207">
        <v>116370</v>
      </c>
      <c r="F3207">
        <v>12</v>
      </c>
      <c r="I3207">
        <v>1031169</v>
      </c>
      <c r="J3207">
        <v>0</v>
      </c>
      <c r="K3207">
        <v>0</v>
      </c>
      <c r="L3207">
        <v>1</v>
      </c>
      <c r="M3207">
        <v>0</v>
      </c>
      <c r="N3207">
        <v>9090036</v>
      </c>
      <c r="O3207">
        <v>2</v>
      </c>
      <c r="P3207" t="s">
        <v>1325</v>
      </c>
      <c r="Q3207">
        <v>1005</v>
      </c>
      <c r="R3207">
        <v>6</v>
      </c>
      <c r="S3207">
        <v>0</v>
      </c>
      <c r="T3207">
        <v>0</v>
      </c>
      <c r="V3207" t="s">
        <v>1387</v>
      </c>
      <c r="W3207">
        <v>3</v>
      </c>
      <c r="X3207" s="68">
        <v>36525</v>
      </c>
      <c r="Y3207" s="68">
        <v>36525</v>
      </c>
      <c r="Z3207">
        <v>0</v>
      </c>
      <c r="AA3207">
        <v>145</v>
      </c>
      <c r="AB3207" t="s">
        <v>747</v>
      </c>
      <c r="AE3207" t="s">
        <v>437</v>
      </c>
      <c r="AF3207">
        <v>30001</v>
      </c>
    </row>
    <row r="3208" spans="1:32" x14ac:dyDescent="0.25">
      <c r="A3208" t="s">
        <v>1325</v>
      </c>
      <c r="B3208" t="s">
        <v>747</v>
      </c>
      <c r="C3208" s="158" t="str">
        <f t="shared" si="50"/>
        <v>1163703</v>
      </c>
      <c r="D3208">
        <v>116370</v>
      </c>
      <c r="F3208">
        <v>12</v>
      </c>
      <c r="I3208">
        <v>1031170</v>
      </c>
      <c r="J3208">
        <v>0</v>
      </c>
      <c r="K3208">
        <v>0</v>
      </c>
      <c r="L3208">
        <v>1</v>
      </c>
      <c r="M3208">
        <v>0</v>
      </c>
      <c r="N3208">
        <v>9090036</v>
      </c>
      <c r="O3208">
        <v>3</v>
      </c>
      <c r="P3208" t="s">
        <v>1325</v>
      </c>
      <c r="Q3208">
        <v>1005</v>
      </c>
      <c r="R3208">
        <v>6</v>
      </c>
      <c r="S3208">
        <v>0</v>
      </c>
      <c r="T3208">
        <v>0</v>
      </c>
      <c r="V3208" t="s">
        <v>1387</v>
      </c>
      <c r="W3208">
        <v>3</v>
      </c>
      <c r="X3208" s="68">
        <v>36525</v>
      </c>
      <c r="Y3208" s="68">
        <v>36525</v>
      </c>
      <c r="Z3208">
        <v>0</v>
      </c>
      <c r="AA3208">
        <v>145</v>
      </c>
      <c r="AB3208" t="s">
        <v>747</v>
      </c>
      <c r="AE3208" t="s">
        <v>437</v>
      </c>
      <c r="AF3208">
        <v>30001</v>
      </c>
    </row>
    <row r="3209" spans="1:32" x14ac:dyDescent="0.25">
      <c r="A3209" t="s">
        <v>1325</v>
      </c>
      <c r="B3209" t="s">
        <v>747</v>
      </c>
      <c r="C3209" s="158" t="str">
        <f t="shared" si="50"/>
        <v>1163704</v>
      </c>
      <c r="D3209">
        <v>116370</v>
      </c>
      <c r="F3209">
        <v>12</v>
      </c>
      <c r="I3209">
        <v>1031171</v>
      </c>
      <c r="J3209">
        <v>0</v>
      </c>
      <c r="K3209">
        <v>0</v>
      </c>
      <c r="L3209">
        <v>1</v>
      </c>
      <c r="M3209">
        <v>0</v>
      </c>
      <c r="N3209">
        <v>9090036</v>
      </c>
      <c r="O3209">
        <v>4</v>
      </c>
      <c r="P3209" t="s">
        <v>1325</v>
      </c>
      <c r="Q3209">
        <v>1005</v>
      </c>
      <c r="R3209">
        <v>6</v>
      </c>
      <c r="S3209">
        <v>0</v>
      </c>
      <c r="T3209">
        <v>0</v>
      </c>
      <c r="V3209" t="s">
        <v>1387</v>
      </c>
      <c r="W3209">
        <v>3</v>
      </c>
      <c r="X3209" s="68">
        <v>36525</v>
      </c>
      <c r="Y3209" s="68">
        <v>36525</v>
      </c>
      <c r="Z3209">
        <v>0</v>
      </c>
      <c r="AA3209">
        <v>145</v>
      </c>
      <c r="AB3209" t="s">
        <v>747</v>
      </c>
      <c r="AE3209" t="s">
        <v>437</v>
      </c>
      <c r="AF3209">
        <v>30001</v>
      </c>
    </row>
    <row r="3210" spans="1:32" x14ac:dyDescent="0.25">
      <c r="A3210" t="s">
        <v>1325</v>
      </c>
      <c r="B3210" t="s">
        <v>747</v>
      </c>
      <c r="C3210" s="158" t="str">
        <f t="shared" si="50"/>
        <v>1163705</v>
      </c>
      <c r="D3210">
        <v>116370</v>
      </c>
      <c r="F3210">
        <v>12</v>
      </c>
      <c r="I3210">
        <v>1031172</v>
      </c>
      <c r="J3210">
        <v>0</v>
      </c>
      <c r="K3210">
        <v>0</v>
      </c>
      <c r="L3210">
        <v>1</v>
      </c>
      <c r="M3210">
        <v>0</v>
      </c>
      <c r="N3210">
        <v>9090036</v>
      </c>
      <c r="O3210">
        <v>5</v>
      </c>
      <c r="P3210" t="s">
        <v>1325</v>
      </c>
      <c r="Q3210">
        <v>1005</v>
      </c>
      <c r="R3210">
        <v>6</v>
      </c>
      <c r="S3210">
        <v>0</v>
      </c>
      <c r="T3210">
        <v>0</v>
      </c>
      <c r="V3210" t="s">
        <v>1387</v>
      </c>
      <c r="W3210">
        <v>3</v>
      </c>
      <c r="X3210" s="68">
        <v>36525</v>
      </c>
      <c r="Y3210" s="68">
        <v>36525</v>
      </c>
      <c r="Z3210">
        <v>0</v>
      </c>
      <c r="AA3210">
        <v>145</v>
      </c>
      <c r="AB3210" t="s">
        <v>747</v>
      </c>
      <c r="AE3210" t="s">
        <v>437</v>
      </c>
      <c r="AF3210">
        <v>30001</v>
      </c>
    </row>
    <row r="3211" spans="1:32" x14ac:dyDescent="0.25">
      <c r="A3211" t="s">
        <v>1326</v>
      </c>
      <c r="B3211" t="s">
        <v>747</v>
      </c>
      <c r="C3211" s="158" t="str">
        <f t="shared" si="50"/>
        <v>1163711</v>
      </c>
      <c r="D3211">
        <v>116371</v>
      </c>
      <c r="F3211">
        <v>12</v>
      </c>
      <c r="I3211">
        <v>1031176</v>
      </c>
      <c r="J3211">
        <v>0</v>
      </c>
      <c r="K3211">
        <v>0</v>
      </c>
      <c r="L3211">
        <v>1</v>
      </c>
      <c r="M3211">
        <v>0</v>
      </c>
      <c r="N3211">
        <v>9090036</v>
      </c>
      <c r="O3211">
        <v>1</v>
      </c>
      <c r="P3211" t="s">
        <v>1327</v>
      </c>
      <c r="Q3211">
        <v>1005</v>
      </c>
      <c r="R3211">
        <v>6</v>
      </c>
      <c r="S3211">
        <v>0</v>
      </c>
      <c r="T3211">
        <v>0</v>
      </c>
      <c r="V3211" t="s">
        <v>1387</v>
      </c>
      <c r="W3211">
        <v>3</v>
      </c>
      <c r="X3211" s="68">
        <v>36525</v>
      </c>
      <c r="Y3211" s="68">
        <v>36525</v>
      </c>
      <c r="Z3211">
        <v>0</v>
      </c>
      <c r="AA3211">
        <v>145</v>
      </c>
      <c r="AB3211" t="s">
        <v>747</v>
      </c>
      <c r="AE3211" t="s">
        <v>437</v>
      </c>
      <c r="AF3211">
        <v>30001</v>
      </c>
    </row>
    <row r="3212" spans="1:32" x14ac:dyDescent="0.25">
      <c r="A3212" t="s">
        <v>1326</v>
      </c>
      <c r="B3212" t="s">
        <v>747</v>
      </c>
      <c r="C3212" s="158" t="str">
        <f t="shared" si="50"/>
        <v>1163712</v>
      </c>
      <c r="D3212">
        <v>116371</v>
      </c>
      <c r="F3212">
        <v>12</v>
      </c>
      <c r="I3212">
        <v>1031177</v>
      </c>
      <c r="J3212">
        <v>0</v>
      </c>
      <c r="K3212">
        <v>0</v>
      </c>
      <c r="L3212">
        <v>1</v>
      </c>
      <c r="M3212">
        <v>0</v>
      </c>
      <c r="N3212">
        <v>9090036</v>
      </c>
      <c r="O3212">
        <v>2</v>
      </c>
      <c r="P3212" t="s">
        <v>1327</v>
      </c>
      <c r="Q3212">
        <v>1005</v>
      </c>
      <c r="R3212">
        <v>6</v>
      </c>
      <c r="S3212">
        <v>0</v>
      </c>
      <c r="T3212">
        <v>0</v>
      </c>
      <c r="V3212" t="s">
        <v>1387</v>
      </c>
      <c r="W3212">
        <v>3</v>
      </c>
      <c r="X3212" s="68">
        <v>36525</v>
      </c>
      <c r="Y3212" s="68">
        <v>36525</v>
      </c>
      <c r="Z3212">
        <v>0</v>
      </c>
      <c r="AA3212">
        <v>145</v>
      </c>
      <c r="AB3212" t="s">
        <v>747</v>
      </c>
      <c r="AE3212" t="s">
        <v>437</v>
      </c>
      <c r="AF3212">
        <v>30001</v>
      </c>
    </row>
    <row r="3213" spans="1:32" x14ac:dyDescent="0.25">
      <c r="A3213" t="s">
        <v>1326</v>
      </c>
      <c r="B3213" t="s">
        <v>747</v>
      </c>
      <c r="C3213" s="158" t="str">
        <f t="shared" si="50"/>
        <v>1163713</v>
      </c>
      <c r="D3213">
        <v>116371</v>
      </c>
      <c r="F3213">
        <v>12</v>
      </c>
      <c r="I3213">
        <v>1031178</v>
      </c>
      <c r="J3213">
        <v>0</v>
      </c>
      <c r="K3213">
        <v>0</v>
      </c>
      <c r="L3213">
        <v>1</v>
      </c>
      <c r="M3213">
        <v>0</v>
      </c>
      <c r="N3213">
        <v>9090036</v>
      </c>
      <c r="O3213">
        <v>3</v>
      </c>
      <c r="P3213" t="s">
        <v>1327</v>
      </c>
      <c r="Q3213">
        <v>1005</v>
      </c>
      <c r="R3213">
        <v>6</v>
      </c>
      <c r="S3213">
        <v>0</v>
      </c>
      <c r="T3213">
        <v>0</v>
      </c>
      <c r="V3213" t="s">
        <v>1387</v>
      </c>
      <c r="W3213">
        <v>3</v>
      </c>
      <c r="X3213" s="68">
        <v>36525</v>
      </c>
      <c r="Y3213" s="68">
        <v>36525</v>
      </c>
      <c r="Z3213">
        <v>0</v>
      </c>
      <c r="AA3213">
        <v>145</v>
      </c>
      <c r="AB3213" t="s">
        <v>747</v>
      </c>
      <c r="AE3213" t="s">
        <v>437</v>
      </c>
      <c r="AF3213">
        <v>30001</v>
      </c>
    </row>
    <row r="3214" spans="1:32" x14ac:dyDescent="0.25">
      <c r="A3214" t="s">
        <v>1326</v>
      </c>
      <c r="B3214" t="s">
        <v>747</v>
      </c>
      <c r="C3214" s="158" t="str">
        <f t="shared" si="50"/>
        <v>1163714</v>
      </c>
      <c r="D3214">
        <v>116371</v>
      </c>
      <c r="F3214">
        <v>12</v>
      </c>
      <c r="I3214">
        <v>1031179</v>
      </c>
      <c r="J3214">
        <v>0</v>
      </c>
      <c r="K3214">
        <v>0</v>
      </c>
      <c r="L3214">
        <v>1</v>
      </c>
      <c r="M3214">
        <v>0</v>
      </c>
      <c r="N3214">
        <v>9090036</v>
      </c>
      <c r="O3214">
        <v>4</v>
      </c>
      <c r="P3214" t="s">
        <v>1327</v>
      </c>
      <c r="Q3214">
        <v>1005</v>
      </c>
      <c r="R3214">
        <v>6</v>
      </c>
      <c r="S3214">
        <v>0</v>
      </c>
      <c r="T3214">
        <v>0</v>
      </c>
      <c r="V3214" t="s">
        <v>1387</v>
      </c>
      <c r="W3214">
        <v>3</v>
      </c>
      <c r="X3214" s="68">
        <v>36525</v>
      </c>
      <c r="Y3214" s="68">
        <v>36525</v>
      </c>
      <c r="Z3214">
        <v>0</v>
      </c>
      <c r="AA3214">
        <v>145</v>
      </c>
      <c r="AB3214" t="s">
        <v>747</v>
      </c>
      <c r="AE3214" t="s">
        <v>437</v>
      </c>
      <c r="AF3214">
        <v>30001</v>
      </c>
    </row>
    <row r="3215" spans="1:32" x14ac:dyDescent="0.25">
      <c r="A3215" t="s">
        <v>1326</v>
      </c>
      <c r="B3215" t="s">
        <v>747</v>
      </c>
      <c r="C3215" s="158" t="str">
        <f t="shared" si="50"/>
        <v>1163715</v>
      </c>
      <c r="D3215">
        <v>116371</v>
      </c>
      <c r="F3215">
        <v>12</v>
      </c>
      <c r="I3215">
        <v>1031180</v>
      </c>
      <c r="J3215">
        <v>0</v>
      </c>
      <c r="K3215">
        <v>0</v>
      </c>
      <c r="L3215">
        <v>1</v>
      </c>
      <c r="M3215">
        <v>0</v>
      </c>
      <c r="N3215">
        <v>9090036</v>
      </c>
      <c r="O3215">
        <v>5</v>
      </c>
      <c r="P3215" t="s">
        <v>1327</v>
      </c>
      <c r="Q3215">
        <v>1005</v>
      </c>
      <c r="R3215">
        <v>6</v>
      </c>
      <c r="S3215">
        <v>0</v>
      </c>
      <c r="T3215">
        <v>0</v>
      </c>
      <c r="V3215" t="s">
        <v>1387</v>
      </c>
      <c r="W3215">
        <v>3</v>
      </c>
      <c r="X3215" s="68">
        <v>36525</v>
      </c>
      <c r="Y3215" s="68">
        <v>36525</v>
      </c>
      <c r="Z3215">
        <v>0</v>
      </c>
      <c r="AA3215">
        <v>145</v>
      </c>
      <c r="AB3215" t="s">
        <v>747</v>
      </c>
      <c r="AE3215" t="s">
        <v>437</v>
      </c>
      <c r="AF3215">
        <v>30001</v>
      </c>
    </row>
    <row r="3216" spans="1:32" x14ac:dyDescent="0.25">
      <c r="A3216" t="s">
        <v>1328</v>
      </c>
      <c r="B3216" t="s">
        <v>747</v>
      </c>
      <c r="C3216" s="158" t="str">
        <f t="shared" si="50"/>
        <v>1163721</v>
      </c>
      <c r="D3216">
        <v>116372</v>
      </c>
      <c r="F3216">
        <v>12</v>
      </c>
      <c r="I3216">
        <v>1031184</v>
      </c>
      <c r="J3216">
        <v>0</v>
      </c>
      <c r="K3216">
        <v>0</v>
      </c>
      <c r="L3216">
        <v>1</v>
      </c>
      <c r="M3216">
        <v>0</v>
      </c>
      <c r="N3216">
        <v>9090036</v>
      </c>
      <c r="O3216">
        <v>1</v>
      </c>
      <c r="P3216" t="s">
        <v>1329</v>
      </c>
      <c r="Q3216">
        <v>1005</v>
      </c>
      <c r="R3216">
        <v>6</v>
      </c>
      <c r="S3216">
        <v>0</v>
      </c>
      <c r="T3216">
        <v>0</v>
      </c>
      <c r="V3216" t="s">
        <v>1387</v>
      </c>
      <c r="W3216">
        <v>3</v>
      </c>
      <c r="X3216" s="68">
        <v>36525</v>
      </c>
      <c r="Y3216" s="68">
        <v>36525</v>
      </c>
      <c r="Z3216">
        <v>0</v>
      </c>
      <c r="AA3216">
        <v>145</v>
      </c>
      <c r="AB3216" t="s">
        <v>747</v>
      </c>
      <c r="AE3216" t="s">
        <v>437</v>
      </c>
      <c r="AF3216">
        <v>30001</v>
      </c>
    </row>
    <row r="3217" spans="1:32" x14ac:dyDescent="0.25">
      <c r="A3217" t="s">
        <v>1328</v>
      </c>
      <c r="B3217" t="s">
        <v>747</v>
      </c>
      <c r="C3217" s="158" t="str">
        <f t="shared" si="50"/>
        <v>1163722</v>
      </c>
      <c r="D3217">
        <v>116372</v>
      </c>
      <c r="F3217">
        <v>12</v>
      </c>
      <c r="I3217">
        <v>1031185</v>
      </c>
      <c r="J3217">
        <v>0</v>
      </c>
      <c r="K3217">
        <v>0</v>
      </c>
      <c r="L3217">
        <v>1</v>
      </c>
      <c r="M3217">
        <v>0</v>
      </c>
      <c r="N3217">
        <v>9090036</v>
      </c>
      <c r="O3217">
        <v>2</v>
      </c>
      <c r="P3217" t="s">
        <v>1329</v>
      </c>
      <c r="Q3217">
        <v>1005</v>
      </c>
      <c r="R3217">
        <v>6</v>
      </c>
      <c r="S3217">
        <v>0</v>
      </c>
      <c r="T3217">
        <v>0</v>
      </c>
      <c r="V3217" t="s">
        <v>1387</v>
      </c>
      <c r="W3217">
        <v>3</v>
      </c>
      <c r="X3217" s="68">
        <v>36525</v>
      </c>
      <c r="Y3217" s="68">
        <v>36525</v>
      </c>
      <c r="Z3217">
        <v>0</v>
      </c>
      <c r="AA3217">
        <v>145</v>
      </c>
      <c r="AB3217" t="s">
        <v>747</v>
      </c>
      <c r="AE3217" t="s">
        <v>437</v>
      </c>
      <c r="AF3217">
        <v>30001</v>
      </c>
    </row>
    <row r="3218" spans="1:32" x14ac:dyDescent="0.25">
      <c r="A3218" t="s">
        <v>1328</v>
      </c>
      <c r="B3218" t="s">
        <v>747</v>
      </c>
      <c r="C3218" s="158" t="str">
        <f t="shared" si="50"/>
        <v>1163723</v>
      </c>
      <c r="D3218">
        <v>116372</v>
      </c>
      <c r="F3218">
        <v>12</v>
      </c>
      <c r="I3218">
        <v>1031186</v>
      </c>
      <c r="J3218">
        <v>0</v>
      </c>
      <c r="K3218">
        <v>0</v>
      </c>
      <c r="L3218">
        <v>1</v>
      </c>
      <c r="M3218">
        <v>0</v>
      </c>
      <c r="N3218">
        <v>9090036</v>
      </c>
      <c r="O3218">
        <v>3</v>
      </c>
      <c r="P3218" t="s">
        <v>1329</v>
      </c>
      <c r="Q3218">
        <v>1005</v>
      </c>
      <c r="R3218">
        <v>6</v>
      </c>
      <c r="S3218">
        <v>0</v>
      </c>
      <c r="T3218">
        <v>0</v>
      </c>
      <c r="V3218" t="s">
        <v>1387</v>
      </c>
      <c r="W3218">
        <v>3</v>
      </c>
      <c r="X3218" s="68">
        <v>36525</v>
      </c>
      <c r="Y3218" s="68">
        <v>36525</v>
      </c>
      <c r="Z3218">
        <v>0</v>
      </c>
      <c r="AA3218">
        <v>145</v>
      </c>
      <c r="AB3218" t="s">
        <v>747</v>
      </c>
      <c r="AE3218" t="s">
        <v>437</v>
      </c>
      <c r="AF3218">
        <v>30001</v>
      </c>
    </row>
    <row r="3219" spans="1:32" x14ac:dyDescent="0.25">
      <c r="A3219" t="s">
        <v>1328</v>
      </c>
      <c r="B3219" t="s">
        <v>747</v>
      </c>
      <c r="C3219" s="158" t="str">
        <f t="shared" si="50"/>
        <v>1163724</v>
      </c>
      <c r="D3219">
        <v>116372</v>
      </c>
      <c r="F3219">
        <v>12</v>
      </c>
      <c r="I3219">
        <v>1031187</v>
      </c>
      <c r="J3219">
        <v>0</v>
      </c>
      <c r="K3219">
        <v>0</v>
      </c>
      <c r="L3219">
        <v>1</v>
      </c>
      <c r="M3219">
        <v>0</v>
      </c>
      <c r="N3219">
        <v>9090036</v>
      </c>
      <c r="O3219">
        <v>4</v>
      </c>
      <c r="P3219" t="s">
        <v>1329</v>
      </c>
      <c r="Q3219">
        <v>1005</v>
      </c>
      <c r="R3219">
        <v>6</v>
      </c>
      <c r="S3219">
        <v>0</v>
      </c>
      <c r="T3219">
        <v>0</v>
      </c>
      <c r="V3219" t="s">
        <v>1387</v>
      </c>
      <c r="W3219">
        <v>3</v>
      </c>
      <c r="X3219" s="68">
        <v>36525</v>
      </c>
      <c r="Y3219" s="68">
        <v>36525</v>
      </c>
      <c r="Z3219">
        <v>0</v>
      </c>
      <c r="AA3219">
        <v>145</v>
      </c>
      <c r="AB3219" t="s">
        <v>747</v>
      </c>
      <c r="AE3219" t="s">
        <v>437</v>
      </c>
      <c r="AF3219">
        <v>30001</v>
      </c>
    </row>
    <row r="3220" spans="1:32" x14ac:dyDescent="0.25">
      <c r="A3220" t="s">
        <v>1328</v>
      </c>
      <c r="B3220" t="s">
        <v>747</v>
      </c>
      <c r="C3220" s="158" t="str">
        <f t="shared" si="50"/>
        <v>1163725</v>
      </c>
      <c r="D3220">
        <v>116372</v>
      </c>
      <c r="F3220">
        <v>12</v>
      </c>
      <c r="I3220">
        <v>1031188</v>
      </c>
      <c r="J3220">
        <v>0</v>
      </c>
      <c r="K3220">
        <v>0</v>
      </c>
      <c r="L3220">
        <v>1</v>
      </c>
      <c r="M3220">
        <v>0</v>
      </c>
      <c r="N3220">
        <v>9090036</v>
      </c>
      <c r="O3220">
        <v>5</v>
      </c>
      <c r="P3220" t="s">
        <v>1329</v>
      </c>
      <c r="Q3220">
        <v>1005</v>
      </c>
      <c r="R3220">
        <v>6</v>
      </c>
      <c r="S3220">
        <v>0</v>
      </c>
      <c r="T3220">
        <v>0</v>
      </c>
      <c r="V3220" t="s">
        <v>1387</v>
      </c>
      <c r="W3220">
        <v>3</v>
      </c>
      <c r="X3220" s="68">
        <v>36525</v>
      </c>
      <c r="Y3220" s="68">
        <v>36525</v>
      </c>
      <c r="Z3220">
        <v>0</v>
      </c>
      <c r="AA3220">
        <v>145</v>
      </c>
      <c r="AB3220" t="s">
        <v>747</v>
      </c>
      <c r="AE3220" t="s">
        <v>437</v>
      </c>
      <c r="AF3220">
        <v>30001</v>
      </c>
    </row>
    <row r="3221" spans="1:32" x14ac:dyDescent="0.25">
      <c r="A3221" t="s">
        <v>1330</v>
      </c>
      <c r="B3221" t="s">
        <v>747</v>
      </c>
      <c r="C3221" s="158" t="str">
        <f t="shared" si="50"/>
        <v>1163731</v>
      </c>
      <c r="D3221">
        <v>116373</v>
      </c>
      <c r="F3221">
        <v>12</v>
      </c>
      <c r="I3221">
        <v>1031192</v>
      </c>
      <c r="J3221">
        <v>0</v>
      </c>
      <c r="K3221">
        <v>0</v>
      </c>
      <c r="L3221">
        <v>1</v>
      </c>
      <c r="M3221">
        <v>0</v>
      </c>
      <c r="N3221">
        <v>9090036</v>
      </c>
      <c r="O3221">
        <v>1</v>
      </c>
      <c r="P3221" t="s">
        <v>1331</v>
      </c>
      <c r="Q3221">
        <v>1005</v>
      </c>
      <c r="R3221">
        <v>6</v>
      </c>
      <c r="S3221">
        <v>0</v>
      </c>
      <c r="T3221">
        <v>0</v>
      </c>
      <c r="V3221" t="s">
        <v>1387</v>
      </c>
      <c r="W3221">
        <v>3</v>
      </c>
      <c r="X3221" s="68">
        <v>36525</v>
      </c>
      <c r="Y3221" s="68">
        <v>36525</v>
      </c>
      <c r="Z3221">
        <v>0</v>
      </c>
      <c r="AA3221">
        <v>145</v>
      </c>
      <c r="AB3221" t="s">
        <v>747</v>
      </c>
      <c r="AE3221" t="s">
        <v>437</v>
      </c>
      <c r="AF3221">
        <v>30001</v>
      </c>
    </row>
    <row r="3222" spans="1:32" x14ac:dyDescent="0.25">
      <c r="A3222" t="s">
        <v>1330</v>
      </c>
      <c r="B3222" t="s">
        <v>747</v>
      </c>
      <c r="C3222" s="158" t="str">
        <f t="shared" si="50"/>
        <v>1163732</v>
      </c>
      <c r="D3222">
        <v>116373</v>
      </c>
      <c r="F3222">
        <v>12</v>
      </c>
      <c r="I3222">
        <v>1031193</v>
      </c>
      <c r="J3222">
        <v>0</v>
      </c>
      <c r="K3222">
        <v>0</v>
      </c>
      <c r="L3222">
        <v>1</v>
      </c>
      <c r="M3222">
        <v>0</v>
      </c>
      <c r="N3222">
        <v>9090036</v>
      </c>
      <c r="O3222">
        <v>2</v>
      </c>
      <c r="P3222" t="s">
        <v>1331</v>
      </c>
      <c r="Q3222">
        <v>1005</v>
      </c>
      <c r="R3222">
        <v>6</v>
      </c>
      <c r="S3222">
        <v>0</v>
      </c>
      <c r="T3222">
        <v>0</v>
      </c>
      <c r="V3222" t="s">
        <v>1387</v>
      </c>
      <c r="W3222">
        <v>3</v>
      </c>
      <c r="X3222" s="68">
        <v>36525</v>
      </c>
      <c r="Y3222" s="68">
        <v>36525</v>
      </c>
      <c r="Z3222">
        <v>0</v>
      </c>
      <c r="AA3222">
        <v>145</v>
      </c>
      <c r="AB3222" t="s">
        <v>747</v>
      </c>
      <c r="AE3222" t="s">
        <v>437</v>
      </c>
      <c r="AF3222">
        <v>30001</v>
      </c>
    </row>
    <row r="3223" spans="1:32" x14ac:dyDescent="0.25">
      <c r="A3223" t="s">
        <v>1330</v>
      </c>
      <c r="B3223" t="s">
        <v>747</v>
      </c>
      <c r="C3223" s="158" t="str">
        <f t="shared" si="50"/>
        <v>1163733</v>
      </c>
      <c r="D3223">
        <v>116373</v>
      </c>
      <c r="F3223">
        <v>12</v>
      </c>
      <c r="I3223">
        <v>1031194</v>
      </c>
      <c r="J3223">
        <v>0</v>
      </c>
      <c r="K3223">
        <v>0</v>
      </c>
      <c r="L3223">
        <v>1</v>
      </c>
      <c r="M3223">
        <v>0</v>
      </c>
      <c r="N3223">
        <v>9090036</v>
      </c>
      <c r="O3223">
        <v>3</v>
      </c>
      <c r="P3223" t="s">
        <v>1331</v>
      </c>
      <c r="Q3223">
        <v>1005</v>
      </c>
      <c r="R3223">
        <v>6</v>
      </c>
      <c r="S3223">
        <v>0</v>
      </c>
      <c r="T3223">
        <v>0</v>
      </c>
      <c r="V3223" t="s">
        <v>1387</v>
      </c>
      <c r="W3223">
        <v>3</v>
      </c>
      <c r="X3223" s="68">
        <v>36525</v>
      </c>
      <c r="Y3223" s="68">
        <v>36525</v>
      </c>
      <c r="Z3223">
        <v>0</v>
      </c>
      <c r="AA3223">
        <v>145</v>
      </c>
      <c r="AB3223" t="s">
        <v>747</v>
      </c>
      <c r="AE3223" t="s">
        <v>437</v>
      </c>
      <c r="AF3223">
        <v>30001</v>
      </c>
    </row>
    <row r="3224" spans="1:32" x14ac:dyDescent="0.25">
      <c r="A3224" t="s">
        <v>1330</v>
      </c>
      <c r="B3224" t="s">
        <v>747</v>
      </c>
      <c r="C3224" s="158" t="str">
        <f t="shared" si="50"/>
        <v>1163734</v>
      </c>
      <c r="D3224">
        <v>116373</v>
      </c>
      <c r="F3224">
        <v>12</v>
      </c>
      <c r="I3224">
        <v>1031195</v>
      </c>
      <c r="J3224">
        <v>0</v>
      </c>
      <c r="K3224">
        <v>0</v>
      </c>
      <c r="L3224">
        <v>1</v>
      </c>
      <c r="M3224">
        <v>0</v>
      </c>
      <c r="N3224">
        <v>9090036</v>
      </c>
      <c r="O3224">
        <v>4</v>
      </c>
      <c r="P3224" t="s">
        <v>1331</v>
      </c>
      <c r="Q3224">
        <v>1005</v>
      </c>
      <c r="R3224">
        <v>6</v>
      </c>
      <c r="S3224">
        <v>0</v>
      </c>
      <c r="T3224">
        <v>0</v>
      </c>
      <c r="V3224" t="s">
        <v>1387</v>
      </c>
      <c r="W3224">
        <v>3</v>
      </c>
      <c r="X3224" s="68">
        <v>36525</v>
      </c>
      <c r="Y3224" s="68">
        <v>36525</v>
      </c>
      <c r="Z3224">
        <v>0</v>
      </c>
      <c r="AA3224">
        <v>145</v>
      </c>
      <c r="AB3224" t="s">
        <v>747</v>
      </c>
      <c r="AE3224" t="s">
        <v>437</v>
      </c>
      <c r="AF3224">
        <v>30001</v>
      </c>
    </row>
    <row r="3225" spans="1:32" x14ac:dyDescent="0.25">
      <c r="A3225" t="s">
        <v>1330</v>
      </c>
      <c r="B3225" t="s">
        <v>747</v>
      </c>
      <c r="C3225" s="158" t="str">
        <f t="shared" si="50"/>
        <v>1163735</v>
      </c>
      <c r="D3225">
        <v>116373</v>
      </c>
      <c r="F3225">
        <v>12</v>
      </c>
      <c r="I3225">
        <v>1031196</v>
      </c>
      <c r="J3225">
        <v>0</v>
      </c>
      <c r="K3225">
        <v>0</v>
      </c>
      <c r="L3225">
        <v>1</v>
      </c>
      <c r="M3225">
        <v>0</v>
      </c>
      <c r="N3225">
        <v>9090036</v>
      </c>
      <c r="O3225">
        <v>5</v>
      </c>
      <c r="P3225" t="s">
        <v>1331</v>
      </c>
      <c r="Q3225">
        <v>1005</v>
      </c>
      <c r="R3225">
        <v>6</v>
      </c>
      <c r="S3225">
        <v>0</v>
      </c>
      <c r="T3225">
        <v>0</v>
      </c>
      <c r="V3225" t="s">
        <v>1387</v>
      </c>
      <c r="W3225">
        <v>3</v>
      </c>
      <c r="X3225" s="68">
        <v>36525</v>
      </c>
      <c r="Y3225" s="68">
        <v>36525</v>
      </c>
      <c r="Z3225">
        <v>0</v>
      </c>
      <c r="AA3225">
        <v>145</v>
      </c>
      <c r="AB3225" t="s">
        <v>747</v>
      </c>
      <c r="AE3225" t="s">
        <v>437</v>
      </c>
      <c r="AF3225">
        <v>30001</v>
      </c>
    </row>
    <row r="3226" spans="1:32" x14ac:dyDescent="0.25">
      <c r="A3226" t="s">
        <v>1332</v>
      </c>
      <c r="B3226" t="s">
        <v>747</v>
      </c>
      <c r="C3226" s="158" t="str">
        <f t="shared" si="50"/>
        <v>1163741</v>
      </c>
      <c r="D3226">
        <v>116374</v>
      </c>
      <c r="F3226">
        <v>12</v>
      </c>
      <c r="I3226">
        <v>1031200</v>
      </c>
      <c r="J3226">
        <v>0</v>
      </c>
      <c r="K3226">
        <v>0</v>
      </c>
      <c r="L3226">
        <v>1</v>
      </c>
      <c r="M3226">
        <v>0</v>
      </c>
      <c r="N3226">
        <v>9090036</v>
      </c>
      <c r="O3226">
        <v>1</v>
      </c>
      <c r="P3226" t="s">
        <v>1333</v>
      </c>
      <c r="Q3226">
        <v>1005</v>
      </c>
      <c r="R3226">
        <v>6</v>
      </c>
      <c r="S3226">
        <v>0</v>
      </c>
      <c r="T3226">
        <v>0</v>
      </c>
      <c r="V3226" t="s">
        <v>1387</v>
      </c>
      <c r="W3226">
        <v>3</v>
      </c>
      <c r="X3226" s="68">
        <v>36525</v>
      </c>
      <c r="Y3226" s="68">
        <v>36525</v>
      </c>
      <c r="Z3226">
        <v>0</v>
      </c>
      <c r="AA3226">
        <v>145</v>
      </c>
      <c r="AB3226" t="s">
        <v>747</v>
      </c>
      <c r="AE3226" t="s">
        <v>437</v>
      </c>
      <c r="AF3226">
        <v>30001</v>
      </c>
    </row>
    <row r="3227" spans="1:32" x14ac:dyDescent="0.25">
      <c r="A3227" t="s">
        <v>1332</v>
      </c>
      <c r="B3227" t="s">
        <v>747</v>
      </c>
      <c r="C3227" s="158" t="str">
        <f t="shared" si="50"/>
        <v>1163742</v>
      </c>
      <c r="D3227">
        <v>116374</v>
      </c>
      <c r="F3227">
        <v>12</v>
      </c>
      <c r="I3227">
        <v>1031201</v>
      </c>
      <c r="J3227">
        <v>0</v>
      </c>
      <c r="K3227">
        <v>0</v>
      </c>
      <c r="L3227">
        <v>1</v>
      </c>
      <c r="M3227">
        <v>0</v>
      </c>
      <c r="N3227">
        <v>9090036</v>
      </c>
      <c r="O3227">
        <v>2</v>
      </c>
      <c r="P3227" t="s">
        <v>1333</v>
      </c>
      <c r="Q3227">
        <v>1005</v>
      </c>
      <c r="R3227">
        <v>6</v>
      </c>
      <c r="S3227">
        <v>0</v>
      </c>
      <c r="T3227">
        <v>0</v>
      </c>
      <c r="V3227" t="s">
        <v>1387</v>
      </c>
      <c r="W3227">
        <v>3</v>
      </c>
      <c r="X3227" s="68">
        <v>36525</v>
      </c>
      <c r="Y3227" s="68">
        <v>36525</v>
      </c>
      <c r="Z3227">
        <v>0</v>
      </c>
      <c r="AA3227">
        <v>145</v>
      </c>
      <c r="AB3227" t="s">
        <v>747</v>
      </c>
      <c r="AE3227" t="s">
        <v>437</v>
      </c>
      <c r="AF3227">
        <v>30001</v>
      </c>
    </row>
    <row r="3228" spans="1:32" x14ac:dyDescent="0.25">
      <c r="A3228" t="s">
        <v>1332</v>
      </c>
      <c r="B3228" t="s">
        <v>747</v>
      </c>
      <c r="C3228" s="158" t="str">
        <f t="shared" si="50"/>
        <v>1163743</v>
      </c>
      <c r="D3228">
        <v>116374</v>
      </c>
      <c r="F3228">
        <v>12</v>
      </c>
      <c r="I3228">
        <v>1031202</v>
      </c>
      <c r="J3228">
        <v>0</v>
      </c>
      <c r="K3228">
        <v>0</v>
      </c>
      <c r="L3228">
        <v>1</v>
      </c>
      <c r="M3228">
        <v>0</v>
      </c>
      <c r="N3228">
        <v>9090036</v>
      </c>
      <c r="O3228">
        <v>3</v>
      </c>
      <c r="P3228" t="s">
        <v>1333</v>
      </c>
      <c r="Q3228">
        <v>1005</v>
      </c>
      <c r="R3228">
        <v>6</v>
      </c>
      <c r="S3228">
        <v>0</v>
      </c>
      <c r="T3228">
        <v>0</v>
      </c>
      <c r="V3228" t="s">
        <v>1387</v>
      </c>
      <c r="W3228">
        <v>3</v>
      </c>
      <c r="X3228" s="68">
        <v>36525</v>
      </c>
      <c r="Y3228" s="68">
        <v>36525</v>
      </c>
      <c r="Z3228">
        <v>0</v>
      </c>
      <c r="AA3228">
        <v>145</v>
      </c>
      <c r="AB3228" t="s">
        <v>747</v>
      </c>
      <c r="AE3228" t="s">
        <v>437</v>
      </c>
      <c r="AF3228">
        <v>30001</v>
      </c>
    </row>
    <row r="3229" spans="1:32" x14ac:dyDescent="0.25">
      <c r="A3229" t="s">
        <v>1332</v>
      </c>
      <c r="B3229" t="s">
        <v>747</v>
      </c>
      <c r="C3229" s="158" t="str">
        <f t="shared" si="50"/>
        <v>1163744</v>
      </c>
      <c r="D3229">
        <v>116374</v>
      </c>
      <c r="F3229">
        <v>12</v>
      </c>
      <c r="I3229">
        <v>1031203</v>
      </c>
      <c r="J3229">
        <v>0</v>
      </c>
      <c r="K3229">
        <v>0</v>
      </c>
      <c r="L3229">
        <v>1</v>
      </c>
      <c r="M3229">
        <v>0</v>
      </c>
      <c r="N3229">
        <v>9090036</v>
      </c>
      <c r="O3229">
        <v>4</v>
      </c>
      <c r="P3229" t="s">
        <v>1333</v>
      </c>
      <c r="Q3229">
        <v>1005</v>
      </c>
      <c r="R3229">
        <v>6</v>
      </c>
      <c r="S3229">
        <v>0</v>
      </c>
      <c r="T3229">
        <v>0</v>
      </c>
      <c r="V3229" t="s">
        <v>1387</v>
      </c>
      <c r="W3229">
        <v>3</v>
      </c>
      <c r="X3229" s="68">
        <v>36525</v>
      </c>
      <c r="Y3229" s="68">
        <v>36525</v>
      </c>
      <c r="Z3229">
        <v>0</v>
      </c>
      <c r="AA3229">
        <v>145</v>
      </c>
      <c r="AB3229" t="s">
        <v>747</v>
      </c>
      <c r="AE3229" t="s">
        <v>437</v>
      </c>
      <c r="AF3229">
        <v>30001</v>
      </c>
    </row>
    <row r="3230" spans="1:32" x14ac:dyDescent="0.25">
      <c r="A3230" t="s">
        <v>1332</v>
      </c>
      <c r="B3230" t="s">
        <v>747</v>
      </c>
      <c r="C3230" s="158" t="str">
        <f t="shared" si="50"/>
        <v>1163745</v>
      </c>
      <c r="D3230">
        <v>116374</v>
      </c>
      <c r="F3230">
        <v>12</v>
      </c>
      <c r="I3230">
        <v>1031204</v>
      </c>
      <c r="J3230">
        <v>0</v>
      </c>
      <c r="K3230">
        <v>0</v>
      </c>
      <c r="L3230">
        <v>1</v>
      </c>
      <c r="M3230">
        <v>0</v>
      </c>
      <c r="N3230">
        <v>9090036</v>
      </c>
      <c r="O3230">
        <v>5</v>
      </c>
      <c r="P3230" t="s">
        <v>1333</v>
      </c>
      <c r="Q3230">
        <v>1005</v>
      </c>
      <c r="R3230">
        <v>6</v>
      </c>
      <c r="S3230">
        <v>0</v>
      </c>
      <c r="T3230">
        <v>0</v>
      </c>
      <c r="V3230" t="s">
        <v>1387</v>
      </c>
      <c r="W3230">
        <v>3</v>
      </c>
      <c r="X3230" s="68">
        <v>36525</v>
      </c>
      <c r="Y3230" s="68">
        <v>36525</v>
      </c>
      <c r="Z3230">
        <v>0</v>
      </c>
      <c r="AA3230">
        <v>145</v>
      </c>
      <c r="AB3230" t="s">
        <v>747</v>
      </c>
      <c r="AE3230" t="s">
        <v>437</v>
      </c>
      <c r="AF3230">
        <v>30001</v>
      </c>
    </row>
    <row r="3231" spans="1:32" x14ac:dyDescent="0.25">
      <c r="A3231" t="s">
        <v>1334</v>
      </c>
      <c r="B3231" t="s">
        <v>747</v>
      </c>
      <c r="C3231" s="158" t="str">
        <f t="shared" si="50"/>
        <v>1163751</v>
      </c>
      <c r="D3231">
        <v>116375</v>
      </c>
      <c r="F3231">
        <v>12</v>
      </c>
      <c r="I3231">
        <v>1031208</v>
      </c>
      <c r="J3231">
        <v>0</v>
      </c>
      <c r="K3231">
        <v>0</v>
      </c>
      <c r="L3231">
        <v>1</v>
      </c>
      <c r="M3231">
        <v>0</v>
      </c>
      <c r="N3231">
        <v>9090036</v>
      </c>
      <c r="O3231">
        <v>1</v>
      </c>
      <c r="P3231" t="s">
        <v>1335</v>
      </c>
      <c r="Q3231">
        <v>1005</v>
      </c>
      <c r="R3231">
        <v>6</v>
      </c>
      <c r="S3231">
        <v>0</v>
      </c>
      <c r="T3231">
        <v>0</v>
      </c>
      <c r="V3231" t="s">
        <v>1387</v>
      </c>
      <c r="W3231">
        <v>3</v>
      </c>
      <c r="X3231" s="68">
        <v>36525</v>
      </c>
      <c r="Y3231" s="68">
        <v>36525</v>
      </c>
      <c r="Z3231">
        <v>0</v>
      </c>
      <c r="AA3231">
        <v>145</v>
      </c>
      <c r="AB3231" t="s">
        <v>747</v>
      </c>
      <c r="AE3231" t="s">
        <v>437</v>
      </c>
      <c r="AF3231">
        <v>30001</v>
      </c>
    </row>
    <row r="3232" spans="1:32" x14ac:dyDescent="0.25">
      <c r="A3232" t="s">
        <v>1334</v>
      </c>
      <c r="B3232" t="s">
        <v>747</v>
      </c>
      <c r="C3232" s="158" t="str">
        <f t="shared" si="50"/>
        <v>1163752</v>
      </c>
      <c r="D3232">
        <v>116375</v>
      </c>
      <c r="F3232">
        <v>12</v>
      </c>
      <c r="I3232">
        <v>1031209</v>
      </c>
      <c r="J3232">
        <v>0</v>
      </c>
      <c r="K3232">
        <v>0</v>
      </c>
      <c r="L3232">
        <v>1</v>
      </c>
      <c r="M3232">
        <v>0</v>
      </c>
      <c r="N3232">
        <v>9090036</v>
      </c>
      <c r="O3232">
        <v>2</v>
      </c>
      <c r="P3232" t="s">
        <v>1335</v>
      </c>
      <c r="Q3232">
        <v>1005</v>
      </c>
      <c r="R3232">
        <v>6</v>
      </c>
      <c r="S3232">
        <v>0</v>
      </c>
      <c r="T3232">
        <v>0</v>
      </c>
      <c r="V3232" t="s">
        <v>1387</v>
      </c>
      <c r="W3232">
        <v>3</v>
      </c>
      <c r="X3232" s="68">
        <v>36525</v>
      </c>
      <c r="Y3232" s="68">
        <v>36525</v>
      </c>
      <c r="Z3232">
        <v>0</v>
      </c>
      <c r="AA3232">
        <v>145</v>
      </c>
      <c r="AB3232" t="s">
        <v>747</v>
      </c>
      <c r="AE3232" t="s">
        <v>437</v>
      </c>
      <c r="AF3232">
        <v>30001</v>
      </c>
    </row>
    <row r="3233" spans="1:32" x14ac:dyDescent="0.25">
      <c r="A3233" t="s">
        <v>1334</v>
      </c>
      <c r="B3233" t="s">
        <v>747</v>
      </c>
      <c r="C3233" s="158" t="str">
        <f t="shared" si="50"/>
        <v>1163753</v>
      </c>
      <c r="D3233">
        <v>116375</v>
      </c>
      <c r="F3233">
        <v>12</v>
      </c>
      <c r="I3233">
        <v>1031210</v>
      </c>
      <c r="J3233">
        <v>0</v>
      </c>
      <c r="K3233">
        <v>0</v>
      </c>
      <c r="L3233">
        <v>1</v>
      </c>
      <c r="M3233">
        <v>0</v>
      </c>
      <c r="N3233">
        <v>9090036</v>
      </c>
      <c r="O3233">
        <v>3</v>
      </c>
      <c r="P3233" t="s">
        <v>1335</v>
      </c>
      <c r="Q3233">
        <v>1005</v>
      </c>
      <c r="R3233">
        <v>6</v>
      </c>
      <c r="S3233">
        <v>0</v>
      </c>
      <c r="T3233">
        <v>0</v>
      </c>
      <c r="V3233" t="s">
        <v>1387</v>
      </c>
      <c r="W3233">
        <v>3</v>
      </c>
      <c r="X3233" s="68">
        <v>36525</v>
      </c>
      <c r="Y3233" s="68">
        <v>36525</v>
      </c>
      <c r="Z3233">
        <v>0</v>
      </c>
      <c r="AA3233">
        <v>145</v>
      </c>
      <c r="AB3233" t="s">
        <v>747</v>
      </c>
      <c r="AE3233" t="s">
        <v>437</v>
      </c>
      <c r="AF3233">
        <v>30001</v>
      </c>
    </row>
    <row r="3234" spans="1:32" x14ac:dyDescent="0.25">
      <c r="A3234" t="s">
        <v>1334</v>
      </c>
      <c r="B3234" t="s">
        <v>747</v>
      </c>
      <c r="C3234" s="158" t="str">
        <f t="shared" si="50"/>
        <v>1163754</v>
      </c>
      <c r="D3234">
        <v>116375</v>
      </c>
      <c r="F3234">
        <v>12</v>
      </c>
      <c r="I3234">
        <v>1031211</v>
      </c>
      <c r="J3234">
        <v>0</v>
      </c>
      <c r="K3234">
        <v>0</v>
      </c>
      <c r="L3234">
        <v>1</v>
      </c>
      <c r="M3234">
        <v>0</v>
      </c>
      <c r="N3234">
        <v>9090036</v>
      </c>
      <c r="O3234">
        <v>4</v>
      </c>
      <c r="P3234" t="s">
        <v>1335</v>
      </c>
      <c r="Q3234">
        <v>1005</v>
      </c>
      <c r="R3234">
        <v>6</v>
      </c>
      <c r="S3234">
        <v>0</v>
      </c>
      <c r="T3234">
        <v>0</v>
      </c>
      <c r="V3234" t="s">
        <v>1387</v>
      </c>
      <c r="W3234">
        <v>3</v>
      </c>
      <c r="X3234" s="68">
        <v>36525</v>
      </c>
      <c r="Y3234" s="68">
        <v>36525</v>
      </c>
      <c r="Z3234">
        <v>0</v>
      </c>
      <c r="AA3234">
        <v>145</v>
      </c>
      <c r="AB3234" t="s">
        <v>747</v>
      </c>
      <c r="AE3234" t="s">
        <v>437</v>
      </c>
      <c r="AF3234">
        <v>30001</v>
      </c>
    </row>
    <row r="3235" spans="1:32" x14ac:dyDescent="0.25">
      <c r="A3235" t="s">
        <v>1334</v>
      </c>
      <c r="B3235" t="s">
        <v>747</v>
      </c>
      <c r="C3235" s="158" t="str">
        <f t="shared" si="50"/>
        <v>1163755</v>
      </c>
      <c r="D3235">
        <v>116375</v>
      </c>
      <c r="F3235">
        <v>12</v>
      </c>
      <c r="I3235">
        <v>1031212</v>
      </c>
      <c r="J3235">
        <v>0</v>
      </c>
      <c r="K3235">
        <v>0</v>
      </c>
      <c r="L3235">
        <v>1</v>
      </c>
      <c r="M3235">
        <v>0</v>
      </c>
      <c r="N3235">
        <v>9090036</v>
      </c>
      <c r="O3235">
        <v>5</v>
      </c>
      <c r="P3235" t="s">
        <v>1335</v>
      </c>
      <c r="Q3235">
        <v>1005</v>
      </c>
      <c r="R3235">
        <v>6</v>
      </c>
      <c r="S3235">
        <v>0</v>
      </c>
      <c r="T3235">
        <v>0</v>
      </c>
      <c r="V3235" t="s">
        <v>1387</v>
      </c>
      <c r="W3235">
        <v>3</v>
      </c>
      <c r="X3235" s="68">
        <v>36525</v>
      </c>
      <c r="Y3235" s="68">
        <v>36525</v>
      </c>
      <c r="Z3235">
        <v>0</v>
      </c>
      <c r="AA3235">
        <v>145</v>
      </c>
      <c r="AB3235" t="s">
        <v>747</v>
      </c>
      <c r="AE3235" t="s">
        <v>437</v>
      </c>
      <c r="AF3235">
        <v>30001</v>
      </c>
    </row>
    <row r="3236" spans="1:32" x14ac:dyDescent="0.25">
      <c r="A3236" t="s">
        <v>1336</v>
      </c>
      <c r="B3236" t="s">
        <v>747</v>
      </c>
      <c r="C3236" s="158" t="str">
        <f t="shared" si="50"/>
        <v>1163761</v>
      </c>
      <c r="D3236">
        <v>116376</v>
      </c>
      <c r="F3236">
        <v>12</v>
      </c>
      <c r="I3236">
        <v>1031216</v>
      </c>
      <c r="J3236">
        <v>0</v>
      </c>
      <c r="K3236">
        <v>0</v>
      </c>
      <c r="L3236">
        <v>1</v>
      </c>
      <c r="M3236">
        <v>0</v>
      </c>
      <c r="N3236">
        <v>9090036</v>
      </c>
      <c r="O3236">
        <v>1</v>
      </c>
      <c r="P3236" t="s">
        <v>1337</v>
      </c>
      <c r="Q3236">
        <v>1005</v>
      </c>
      <c r="R3236">
        <v>6</v>
      </c>
      <c r="S3236">
        <v>0</v>
      </c>
      <c r="T3236">
        <v>0</v>
      </c>
      <c r="V3236" t="s">
        <v>1387</v>
      </c>
      <c r="W3236">
        <v>3</v>
      </c>
      <c r="X3236" s="68">
        <v>36525</v>
      </c>
      <c r="Y3236" s="68">
        <v>36525</v>
      </c>
      <c r="Z3236">
        <v>0</v>
      </c>
      <c r="AA3236">
        <v>145</v>
      </c>
      <c r="AB3236" t="s">
        <v>747</v>
      </c>
      <c r="AE3236" t="s">
        <v>437</v>
      </c>
      <c r="AF3236">
        <v>30001</v>
      </c>
    </row>
    <row r="3237" spans="1:32" x14ac:dyDescent="0.25">
      <c r="A3237" t="s">
        <v>1336</v>
      </c>
      <c r="B3237" t="s">
        <v>747</v>
      </c>
      <c r="C3237" s="158" t="str">
        <f t="shared" si="50"/>
        <v>1163762</v>
      </c>
      <c r="D3237">
        <v>116376</v>
      </c>
      <c r="F3237">
        <v>12</v>
      </c>
      <c r="I3237">
        <v>1031217</v>
      </c>
      <c r="J3237">
        <v>0</v>
      </c>
      <c r="K3237">
        <v>0</v>
      </c>
      <c r="L3237">
        <v>1</v>
      </c>
      <c r="M3237">
        <v>0</v>
      </c>
      <c r="N3237">
        <v>9090036</v>
      </c>
      <c r="O3237">
        <v>2</v>
      </c>
      <c r="P3237" t="s">
        <v>1337</v>
      </c>
      <c r="Q3237">
        <v>1005</v>
      </c>
      <c r="R3237">
        <v>6</v>
      </c>
      <c r="S3237">
        <v>0</v>
      </c>
      <c r="T3237">
        <v>0</v>
      </c>
      <c r="V3237" t="s">
        <v>1387</v>
      </c>
      <c r="W3237">
        <v>3</v>
      </c>
      <c r="X3237" s="68">
        <v>36525</v>
      </c>
      <c r="Y3237" s="68">
        <v>36525</v>
      </c>
      <c r="Z3237">
        <v>0</v>
      </c>
      <c r="AA3237">
        <v>145</v>
      </c>
      <c r="AB3237" t="s">
        <v>747</v>
      </c>
      <c r="AE3237" t="s">
        <v>437</v>
      </c>
      <c r="AF3237">
        <v>30001</v>
      </c>
    </row>
    <row r="3238" spans="1:32" x14ac:dyDescent="0.25">
      <c r="A3238" t="s">
        <v>1336</v>
      </c>
      <c r="B3238" t="s">
        <v>747</v>
      </c>
      <c r="C3238" s="158" t="str">
        <f t="shared" si="50"/>
        <v>1163763</v>
      </c>
      <c r="D3238">
        <v>116376</v>
      </c>
      <c r="F3238">
        <v>12</v>
      </c>
      <c r="I3238">
        <v>1031218</v>
      </c>
      <c r="J3238">
        <v>0</v>
      </c>
      <c r="K3238">
        <v>0</v>
      </c>
      <c r="L3238">
        <v>1</v>
      </c>
      <c r="M3238">
        <v>0</v>
      </c>
      <c r="N3238">
        <v>9090036</v>
      </c>
      <c r="O3238">
        <v>3</v>
      </c>
      <c r="P3238" t="s">
        <v>1337</v>
      </c>
      <c r="Q3238">
        <v>1005</v>
      </c>
      <c r="R3238">
        <v>6</v>
      </c>
      <c r="S3238">
        <v>0</v>
      </c>
      <c r="T3238">
        <v>0</v>
      </c>
      <c r="V3238" t="s">
        <v>1387</v>
      </c>
      <c r="W3238">
        <v>3</v>
      </c>
      <c r="X3238" s="68">
        <v>36525</v>
      </c>
      <c r="Y3238" s="68">
        <v>36525</v>
      </c>
      <c r="Z3238">
        <v>0</v>
      </c>
      <c r="AA3238">
        <v>145</v>
      </c>
      <c r="AB3238" t="s">
        <v>747</v>
      </c>
      <c r="AE3238" t="s">
        <v>437</v>
      </c>
      <c r="AF3238">
        <v>30001</v>
      </c>
    </row>
    <row r="3239" spans="1:32" x14ac:dyDescent="0.25">
      <c r="A3239" t="s">
        <v>1336</v>
      </c>
      <c r="B3239" t="s">
        <v>747</v>
      </c>
      <c r="C3239" s="158" t="str">
        <f t="shared" si="50"/>
        <v>1163764</v>
      </c>
      <c r="D3239">
        <v>116376</v>
      </c>
      <c r="F3239">
        <v>12</v>
      </c>
      <c r="I3239">
        <v>1031219</v>
      </c>
      <c r="J3239">
        <v>0</v>
      </c>
      <c r="K3239">
        <v>0</v>
      </c>
      <c r="L3239">
        <v>1</v>
      </c>
      <c r="M3239">
        <v>0</v>
      </c>
      <c r="N3239">
        <v>9090036</v>
      </c>
      <c r="O3239">
        <v>4</v>
      </c>
      <c r="P3239" t="s">
        <v>1337</v>
      </c>
      <c r="Q3239">
        <v>1005</v>
      </c>
      <c r="R3239">
        <v>6</v>
      </c>
      <c r="S3239">
        <v>0</v>
      </c>
      <c r="T3239">
        <v>0</v>
      </c>
      <c r="V3239" t="s">
        <v>1387</v>
      </c>
      <c r="W3239">
        <v>3</v>
      </c>
      <c r="X3239" s="68">
        <v>36525</v>
      </c>
      <c r="Y3239" s="68">
        <v>36525</v>
      </c>
      <c r="Z3239">
        <v>0</v>
      </c>
      <c r="AA3239">
        <v>145</v>
      </c>
      <c r="AB3239" t="s">
        <v>747</v>
      </c>
      <c r="AE3239" t="s">
        <v>437</v>
      </c>
      <c r="AF3239">
        <v>30001</v>
      </c>
    </row>
    <row r="3240" spans="1:32" x14ac:dyDescent="0.25">
      <c r="A3240" t="s">
        <v>1336</v>
      </c>
      <c r="B3240" t="s">
        <v>747</v>
      </c>
      <c r="C3240" s="158" t="str">
        <f t="shared" si="50"/>
        <v>1163765</v>
      </c>
      <c r="D3240">
        <v>116376</v>
      </c>
      <c r="F3240">
        <v>12</v>
      </c>
      <c r="I3240">
        <v>1031220</v>
      </c>
      <c r="J3240">
        <v>0</v>
      </c>
      <c r="K3240">
        <v>0</v>
      </c>
      <c r="L3240">
        <v>1</v>
      </c>
      <c r="M3240">
        <v>0</v>
      </c>
      <c r="N3240">
        <v>9090036</v>
      </c>
      <c r="O3240">
        <v>5</v>
      </c>
      <c r="P3240" t="s">
        <v>1337</v>
      </c>
      <c r="Q3240">
        <v>1005</v>
      </c>
      <c r="R3240">
        <v>6</v>
      </c>
      <c r="S3240">
        <v>0</v>
      </c>
      <c r="T3240">
        <v>0</v>
      </c>
      <c r="V3240" t="s">
        <v>1387</v>
      </c>
      <c r="W3240">
        <v>3</v>
      </c>
      <c r="X3240" s="68">
        <v>36525</v>
      </c>
      <c r="Y3240" s="68">
        <v>36525</v>
      </c>
      <c r="Z3240">
        <v>0</v>
      </c>
      <c r="AA3240">
        <v>145</v>
      </c>
      <c r="AB3240" t="s">
        <v>747</v>
      </c>
      <c r="AE3240" t="s">
        <v>437</v>
      </c>
      <c r="AF3240">
        <v>30001</v>
      </c>
    </row>
    <row r="3241" spans="1:32" x14ac:dyDescent="0.25">
      <c r="A3241" t="s">
        <v>1338</v>
      </c>
      <c r="B3241" t="s">
        <v>747</v>
      </c>
      <c r="C3241" s="158" t="str">
        <f t="shared" si="50"/>
        <v>1163771</v>
      </c>
      <c r="D3241">
        <v>116377</v>
      </c>
      <c r="F3241">
        <v>12</v>
      </c>
      <c r="H3241" t="s">
        <v>397</v>
      </c>
      <c r="I3241">
        <v>1031224</v>
      </c>
      <c r="J3241">
        <v>0</v>
      </c>
      <c r="K3241">
        <v>0</v>
      </c>
      <c r="L3241">
        <v>1</v>
      </c>
      <c r="M3241">
        <v>0</v>
      </c>
      <c r="N3241">
        <v>9090036</v>
      </c>
      <c r="O3241">
        <v>1</v>
      </c>
      <c r="P3241" t="s">
        <v>1339</v>
      </c>
      <c r="Q3241">
        <v>1005</v>
      </c>
      <c r="R3241">
        <v>6</v>
      </c>
      <c r="S3241">
        <v>0</v>
      </c>
      <c r="T3241">
        <v>0</v>
      </c>
      <c r="V3241" t="s">
        <v>1387</v>
      </c>
      <c r="W3241">
        <v>3</v>
      </c>
      <c r="X3241" s="68">
        <v>42444</v>
      </c>
      <c r="Y3241" s="68">
        <v>36525</v>
      </c>
      <c r="Z3241">
        <v>0</v>
      </c>
      <c r="AA3241">
        <v>145</v>
      </c>
      <c r="AB3241" t="s">
        <v>747</v>
      </c>
      <c r="AE3241" t="s">
        <v>437</v>
      </c>
      <c r="AF3241">
        <v>30001</v>
      </c>
    </row>
    <row r="3242" spans="1:32" x14ac:dyDescent="0.25">
      <c r="A3242" t="s">
        <v>1338</v>
      </c>
      <c r="B3242" t="s">
        <v>747</v>
      </c>
      <c r="C3242" s="158" t="str">
        <f t="shared" si="50"/>
        <v>1163772</v>
      </c>
      <c r="D3242">
        <v>116377</v>
      </c>
      <c r="F3242">
        <v>12</v>
      </c>
      <c r="H3242" t="s">
        <v>397</v>
      </c>
      <c r="I3242">
        <v>1031225</v>
      </c>
      <c r="J3242">
        <v>0</v>
      </c>
      <c r="K3242">
        <v>0</v>
      </c>
      <c r="L3242">
        <v>1</v>
      </c>
      <c r="M3242">
        <v>0</v>
      </c>
      <c r="N3242">
        <v>9090036</v>
      </c>
      <c r="O3242">
        <v>2</v>
      </c>
      <c r="P3242" t="s">
        <v>1339</v>
      </c>
      <c r="Q3242">
        <v>1005</v>
      </c>
      <c r="R3242">
        <v>6</v>
      </c>
      <c r="S3242">
        <v>0</v>
      </c>
      <c r="T3242">
        <v>0</v>
      </c>
      <c r="V3242" t="s">
        <v>1387</v>
      </c>
      <c r="W3242">
        <v>3</v>
      </c>
      <c r="X3242" s="68">
        <v>42444</v>
      </c>
      <c r="Y3242" s="68">
        <v>36525</v>
      </c>
      <c r="Z3242">
        <v>0</v>
      </c>
      <c r="AA3242">
        <v>145</v>
      </c>
      <c r="AB3242" t="s">
        <v>747</v>
      </c>
      <c r="AE3242" t="s">
        <v>437</v>
      </c>
      <c r="AF3242">
        <v>30001</v>
      </c>
    </row>
    <row r="3243" spans="1:32" x14ac:dyDescent="0.25">
      <c r="A3243" t="s">
        <v>1338</v>
      </c>
      <c r="B3243" t="s">
        <v>747</v>
      </c>
      <c r="C3243" s="158" t="str">
        <f t="shared" si="50"/>
        <v>1163773</v>
      </c>
      <c r="D3243">
        <v>116377</v>
      </c>
      <c r="F3243">
        <v>12</v>
      </c>
      <c r="H3243" t="s">
        <v>397</v>
      </c>
      <c r="I3243">
        <v>1031226</v>
      </c>
      <c r="J3243">
        <v>0</v>
      </c>
      <c r="K3243">
        <v>0</v>
      </c>
      <c r="L3243">
        <v>1</v>
      </c>
      <c r="M3243">
        <v>0</v>
      </c>
      <c r="N3243">
        <v>9090036</v>
      </c>
      <c r="O3243">
        <v>3</v>
      </c>
      <c r="P3243" t="s">
        <v>1339</v>
      </c>
      <c r="Q3243">
        <v>1005</v>
      </c>
      <c r="R3243">
        <v>6</v>
      </c>
      <c r="S3243">
        <v>0</v>
      </c>
      <c r="T3243">
        <v>0</v>
      </c>
      <c r="V3243" t="s">
        <v>1387</v>
      </c>
      <c r="W3243">
        <v>3</v>
      </c>
      <c r="X3243" s="68">
        <v>42444</v>
      </c>
      <c r="Y3243" s="68">
        <v>36525</v>
      </c>
      <c r="Z3243">
        <v>0</v>
      </c>
      <c r="AA3243">
        <v>145</v>
      </c>
      <c r="AB3243" t="s">
        <v>747</v>
      </c>
      <c r="AE3243" t="s">
        <v>437</v>
      </c>
      <c r="AF3243">
        <v>30001</v>
      </c>
    </row>
    <row r="3244" spans="1:32" x14ac:dyDescent="0.25">
      <c r="A3244" t="s">
        <v>1338</v>
      </c>
      <c r="B3244" t="s">
        <v>747</v>
      </c>
      <c r="C3244" s="158" t="str">
        <f t="shared" si="50"/>
        <v>1163774</v>
      </c>
      <c r="D3244">
        <v>116377</v>
      </c>
      <c r="F3244">
        <v>12</v>
      </c>
      <c r="H3244" t="s">
        <v>397</v>
      </c>
      <c r="I3244">
        <v>1031227</v>
      </c>
      <c r="J3244">
        <v>0</v>
      </c>
      <c r="K3244">
        <v>0</v>
      </c>
      <c r="L3244">
        <v>1</v>
      </c>
      <c r="M3244">
        <v>0</v>
      </c>
      <c r="N3244">
        <v>9090036</v>
      </c>
      <c r="O3244">
        <v>4</v>
      </c>
      <c r="P3244" t="s">
        <v>1339</v>
      </c>
      <c r="Q3244">
        <v>1005</v>
      </c>
      <c r="R3244">
        <v>6</v>
      </c>
      <c r="S3244">
        <v>0</v>
      </c>
      <c r="T3244">
        <v>0</v>
      </c>
      <c r="V3244" t="s">
        <v>1387</v>
      </c>
      <c r="W3244">
        <v>3</v>
      </c>
      <c r="X3244" s="68">
        <v>42444</v>
      </c>
      <c r="Y3244" s="68">
        <v>36525</v>
      </c>
      <c r="Z3244">
        <v>0</v>
      </c>
      <c r="AA3244">
        <v>145</v>
      </c>
      <c r="AB3244" t="s">
        <v>747</v>
      </c>
      <c r="AE3244" t="s">
        <v>437</v>
      </c>
      <c r="AF3244">
        <v>30001</v>
      </c>
    </row>
    <row r="3245" spans="1:32" x14ac:dyDescent="0.25">
      <c r="A3245" t="s">
        <v>1338</v>
      </c>
      <c r="B3245" t="s">
        <v>747</v>
      </c>
      <c r="C3245" s="158" t="str">
        <f t="shared" si="50"/>
        <v>1163775</v>
      </c>
      <c r="D3245">
        <v>116377</v>
      </c>
      <c r="F3245">
        <v>12</v>
      </c>
      <c r="H3245" t="s">
        <v>397</v>
      </c>
      <c r="I3245">
        <v>1031228</v>
      </c>
      <c r="J3245">
        <v>0</v>
      </c>
      <c r="K3245">
        <v>0</v>
      </c>
      <c r="L3245">
        <v>1</v>
      </c>
      <c r="M3245">
        <v>0</v>
      </c>
      <c r="N3245">
        <v>9090036</v>
      </c>
      <c r="O3245">
        <v>5</v>
      </c>
      <c r="P3245" t="s">
        <v>1339</v>
      </c>
      <c r="Q3245">
        <v>1005</v>
      </c>
      <c r="R3245">
        <v>6</v>
      </c>
      <c r="S3245">
        <v>0</v>
      </c>
      <c r="T3245">
        <v>0</v>
      </c>
      <c r="V3245" t="s">
        <v>1387</v>
      </c>
      <c r="W3245">
        <v>3</v>
      </c>
      <c r="X3245" s="68">
        <v>42444</v>
      </c>
      <c r="Y3245" s="68">
        <v>36525</v>
      </c>
      <c r="Z3245">
        <v>0</v>
      </c>
      <c r="AA3245">
        <v>145</v>
      </c>
      <c r="AB3245" t="s">
        <v>747</v>
      </c>
      <c r="AE3245" t="s">
        <v>437</v>
      </c>
      <c r="AF3245">
        <v>30001</v>
      </c>
    </row>
    <row r="3246" spans="1:32" x14ac:dyDescent="0.25">
      <c r="A3246" t="s">
        <v>1340</v>
      </c>
      <c r="B3246" t="s">
        <v>747</v>
      </c>
      <c r="C3246" s="158" t="str">
        <f t="shared" si="50"/>
        <v>1163781</v>
      </c>
      <c r="D3246">
        <v>116378</v>
      </c>
      <c r="F3246">
        <v>12</v>
      </c>
      <c r="I3246">
        <v>1031232</v>
      </c>
      <c r="J3246">
        <v>0</v>
      </c>
      <c r="K3246">
        <v>0</v>
      </c>
      <c r="L3246">
        <v>1</v>
      </c>
      <c r="M3246">
        <v>0</v>
      </c>
      <c r="N3246">
        <v>9090036</v>
      </c>
      <c r="O3246">
        <v>1</v>
      </c>
      <c r="P3246" t="s">
        <v>1341</v>
      </c>
      <c r="Q3246">
        <v>1005</v>
      </c>
      <c r="R3246">
        <v>6</v>
      </c>
      <c r="S3246">
        <v>0</v>
      </c>
      <c r="T3246">
        <v>0</v>
      </c>
      <c r="V3246" t="s">
        <v>1387</v>
      </c>
      <c r="W3246">
        <v>3</v>
      </c>
      <c r="X3246" s="68">
        <v>36525</v>
      </c>
      <c r="Y3246" s="68">
        <v>36525</v>
      </c>
      <c r="Z3246">
        <v>0</v>
      </c>
      <c r="AA3246">
        <v>145</v>
      </c>
      <c r="AB3246" t="s">
        <v>747</v>
      </c>
      <c r="AE3246" t="s">
        <v>437</v>
      </c>
      <c r="AF3246">
        <v>30001</v>
      </c>
    </row>
    <row r="3247" spans="1:32" x14ac:dyDescent="0.25">
      <c r="A3247" t="s">
        <v>1340</v>
      </c>
      <c r="B3247" t="s">
        <v>747</v>
      </c>
      <c r="C3247" s="158" t="str">
        <f t="shared" si="50"/>
        <v>1163782</v>
      </c>
      <c r="D3247">
        <v>116378</v>
      </c>
      <c r="F3247">
        <v>12</v>
      </c>
      <c r="I3247">
        <v>1031233</v>
      </c>
      <c r="J3247">
        <v>0</v>
      </c>
      <c r="K3247">
        <v>0</v>
      </c>
      <c r="L3247">
        <v>1</v>
      </c>
      <c r="M3247">
        <v>0</v>
      </c>
      <c r="N3247">
        <v>9090036</v>
      </c>
      <c r="O3247">
        <v>2</v>
      </c>
      <c r="P3247" t="s">
        <v>1341</v>
      </c>
      <c r="Q3247">
        <v>1005</v>
      </c>
      <c r="R3247">
        <v>6</v>
      </c>
      <c r="S3247">
        <v>0</v>
      </c>
      <c r="T3247">
        <v>0</v>
      </c>
      <c r="V3247" t="s">
        <v>1387</v>
      </c>
      <c r="W3247">
        <v>3</v>
      </c>
      <c r="X3247" s="68">
        <v>36525</v>
      </c>
      <c r="Y3247" s="68">
        <v>36525</v>
      </c>
      <c r="Z3247">
        <v>0</v>
      </c>
      <c r="AA3247">
        <v>145</v>
      </c>
      <c r="AB3247" t="s">
        <v>747</v>
      </c>
      <c r="AE3247" t="s">
        <v>437</v>
      </c>
      <c r="AF3247">
        <v>30001</v>
      </c>
    </row>
    <row r="3248" spans="1:32" x14ac:dyDescent="0.25">
      <c r="A3248" t="s">
        <v>1340</v>
      </c>
      <c r="B3248" t="s">
        <v>747</v>
      </c>
      <c r="C3248" s="158" t="str">
        <f t="shared" si="50"/>
        <v>1163783</v>
      </c>
      <c r="D3248">
        <v>116378</v>
      </c>
      <c r="F3248">
        <v>12</v>
      </c>
      <c r="I3248">
        <v>1031234</v>
      </c>
      <c r="J3248">
        <v>0</v>
      </c>
      <c r="K3248">
        <v>0</v>
      </c>
      <c r="L3248">
        <v>1</v>
      </c>
      <c r="M3248">
        <v>0</v>
      </c>
      <c r="N3248">
        <v>9090036</v>
      </c>
      <c r="O3248">
        <v>3</v>
      </c>
      <c r="P3248" t="s">
        <v>1341</v>
      </c>
      <c r="Q3248">
        <v>1005</v>
      </c>
      <c r="R3248">
        <v>6</v>
      </c>
      <c r="S3248">
        <v>0</v>
      </c>
      <c r="T3248">
        <v>0</v>
      </c>
      <c r="V3248" t="s">
        <v>1387</v>
      </c>
      <c r="W3248">
        <v>3</v>
      </c>
      <c r="X3248" s="68">
        <v>36525</v>
      </c>
      <c r="Y3248" s="68">
        <v>36525</v>
      </c>
      <c r="Z3248">
        <v>0</v>
      </c>
      <c r="AA3248">
        <v>145</v>
      </c>
      <c r="AB3248" t="s">
        <v>747</v>
      </c>
      <c r="AE3248" t="s">
        <v>437</v>
      </c>
      <c r="AF3248">
        <v>30001</v>
      </c>
    </row>
    <row r="3249" spans="1:32" x14ac:dyDescent="0.25">
      <c r="A3249" t="s">
        <v>1340</v>
      </c>
      <c r="B3249" t="s">
        <v>747</v>
      </c>
      <c r="C3249" s="158" t="str">
        <f t="shared" si="50"/>
        <v>1163784</v>
      </c>
      <c r="D3249">
        <v>116378</v>
      </c>
      <c r="F3249">
        <v>12</v>
      </c>
      <c r="I3249">
        <v>1031235</v>
      </c>
      <c r="J3249">
        <v>0</v>
      </c>
      <c r="K3249">
        <v>0</v>
      </c>
      <c r="L3249">
        <v>1</v>
      </c>
      <c r="M3249">
        <v>0</v>
      </c>
      <c r="N3249">
        <v>9090036</v>
      </c>
      <c r="O3249">
        <v>4</v>
      </c>
      <c r="P3249" t="s">
        <v>1341</v>
      </c>
      <c r="Q3249">
        <v>1005</v>
      </c>
      <c r="R3249">
        <v>6</v>
      </c>
      <c r="S3249">
        <v>0</v>
      </c>
      <c r="T3249">
        <v>0</v>
      </c>
      <c r="V3249" t="s">
        <v>1387</v>
      </c>
      <c r="W3249">
        <v>3</v>
      </c>
      <c r="X3249" s="68">
        <v>36525</v>
      </c>
      <c r="Y3249" s="68">
        <v>36525</v>
      </c>
      <c r="Z3249">
        <v>0</v>
      </c>
      <c r="AA3249">
        <v>145</v>
      </c>
      <c r="AB3249" t="s">
        <v>747</v>
      </c>
      <c r="AE3249" t="s">
        <v>437</v>
      </c>
      <c r="AF3249">
        <v>30001</v>
      </c>
    </row>
    <row r="3250" spans="1:32" x14ac:dyDescent="0.25">
      <c r="A3250" t="s">
        <v>1340</v>
      </c>
      <c r="B3250" t="s">
        <v>747</v>
      </c>
      <c r="C3250" s="158" t="str">
        <f t="shared" si="50"/>
        <v>1163785</v>
      </c>
      <c r="D3250">
        <v>116378</v>
      </c>
      <c r="F3250">
        <v>12</v>
      </c>
      <c r="I3250">
        <v>1031236</v>
      </c>
      <c r="J3250">
        <v>0</v>
      </c>
      <c r="K3250">
        <v>0</v>
      </c>
      <c r="L3250">
        <v>1</v>
      </c>
      <c r="M3250">
        <v>0</v>
      </c>
      <c r="N3250">
        <v>9090036</v>
      </c>
      <c r="O3250">
        <v>5</v>
      </c>
      <c r="P3250" t="s">
        <v>1341</v>
      </c>
      <c r="Q3250">
        <v>1005</v>
      </c>
      <c r="R3250">
        <v>6</v>
      </c>
      <c r="S3250">
        <v>0</v>
      </c>
      <c r="T3250">
        <v>0</v>
      </c>
      <c r="V3250" t="s">
        <v>1387</v>
      </c>
      <c r="W3250">
        <v>3</v>
      </c>
      <c r="X3250" s="68">
        <v>36525</v>
      </c>
      <c r="Y3250" s="68">
        <v>36525</v>
      </c>
      <c r="Z3250">
        <v>0</v>
      </c>
      <c r="AA3250">
        <v>145</v>
      </c>
      <c r="AB3250" t="s">
        <v>747</v>
      </c>
      <c r="AE3250" t="s">
        <v>437</v>
      </c>
      <c r="AF3250">
        <v>30001</v>
      </c>
    </row>
    <row r="3251" spans="1:32" x14ac:dyDescent="0.25">
      <c r="A3251" t="s">
        <v>1342</v>
      </c>
      <c r="B3251" t="s">
        <v>747</v>
      </c>
      <c r="C3251" s="158" t="str">
        <f t="shared" si="50"/>
        <v>1163791</v>
      </c>
      <c r="D3251">
        <v>116379</v>
      </c>
      <c r="F3251">
        <v>12</v>
      </c>
      <c r="H3251" t="s">
        <v>397</v>
      </c>
      <c r="I3251">
        <v>1031240</v>
      </c>
      <c r="J3251">
        <v>0</v>
      </c>
      <c r="K3251">
        <v>0</v>
      </c>
      <c r="L3251">
        <v>1</v>
      </c>
      <c r="M3251">
        <v>0</v>
      </c>
      <c r="N3251">
        <v>9090036</v>
      </c>
      <c r="O3251">
        <v>1</v>
      </c>
      <c r="P3251" t="s">
        <v>1343</v>
      </c>
      <c r="Q3251">
        <v>1005</v>
      </c>
      <c r="R3251">
        <v>6</v>
      </c>
      <c r="S3251">
        <v>0</v>
      </c>
      <c r="T3251">
        <v>0</v>
      </c>
      <c r="V3251" t="s">
        <v>1387</v>
      </c>
      <c r="W3251">
        <v>3</v>
      </c>
      <c r="X3251" s="68">
        <v>42444</v>
      </c>
      <c r="Y3251" s="68">
        <v>36525</v>
      </c>
      <c r="Z3251">
        <v>0</v>
      </c>
      <c r="AA3251">
        <v>145</v>
      </c>
      <c r="AB3251" t="s">
        <v>747</v>
      </c>
      <c r="AE3251" t="s">
        <v>437</v>
      </c>
      <c r="AF3251">
        <v>30001</v>
      </c>
    </row>
    <row r="3252" spans="1:32" x14ac:dyDescent="0.25">
      <c r="A3252" t="s">
        <v>1342</v>
      </c>
      <c r="B3252" t="s">
        <v>747</v>
      </c>
      <c r="C3252" s="158" t="str">
        <f t="shared" si="50"/>
        <v>1163792</v>
      </c>
      <c r="D3252">
        <v>116379</v>
      </c>
      <c r="F3252">
        <v>12</v>
      </c>
      <c r="H3252" t="s">
        <v>397</v>
      </c>
      <c r="I3252">
        <v>1031241</v>
      </c>
      <c r="J3252">
        <v>0</v>
      </c>
      <c r="K3252">
        <v>0</v>
      </c>
      <c r="L3252">
        <v>1</v>
      </c>
      <c r="M3252">
        <v>0</v>
      </c>
      <c r="N3252">
        <v>9090036</v>
      </c>
      <c r="O3252">
        <v>2</v>
      </c>
      <c r="P3252" t="s">
        <v>1343</v>
      </c>
      <c r="Q3252">
        <v>1005</v>
      </c>
      <c r="R3252">
        <v>6</v>
      </c>
      <c r="S3252">
        <v>0</v>
      </c>
      <c r="T3252">
        <v>0</v>
      </c>
      <c r="V3252" t="s">
        <v>1387</v>
      </c>
      <c r="W3252">
        <v>3</v>
      </c>
      <c r="X3252" s="68">
        <v>42444</v>
      </c>
      <c r="Y3252" s="68">
        <v>36525</v>
      </c>
      <c r="Z3252">
        <v>0</v>
      </c>
      <c r="AA3252">
        <v>145</v>
      </c>
      <c r="AB3252" t="s">
        <v>747</v>
      </c>
      <c r="AE3252" t="s">
        <v>437</v>
      </c>
      <c r="AF3252">
        <v>30001</v>
      </c>
    </row>
    <row r="3253" spans="1:32" x14ac:dyDescent="0.25">
      <c r="A3253" t="s">
        <v>1342</v>
      </c>
      <c r="B3253" t="s">
        <v>747</v>
      </c>
      <c r="C3253" s="158" t="str">
        <f t="shared" si="50"/>
        <v>1163793</v>
      </c>
      <c r="D3253">
        <v>116379</v>
      </c>
      <c r="F3253">
        <v>12</v>
      </c>
      <c r="H3253" t="s">
        <v>397</v>
      </c>
      <c r="I3253">
        <v>1031242</v>
      </c>
      <c r="J3253">
        <v>0</v>
      </c>
      <c r="K3253">
        <v>0</v>
      </c>
      <c r="L3253">
        <v>1</v>
      </c>
      <c r="M3253">
        <v>0</v>
      </c>
      <c r="N3253">
        <v>9090036</v>
      </c>
      <c r="O3253">
        <v>3</v>
      </c>
      <c r="P3253" t="s">
        <v>1343</v>
      </c>
      <c r="Q3253">
        <v>1005</v>
      </c>
      <c r="R3253">
        <v>6</v>
      </c>
      <c r="S3253">
        <v>0</v>
      </c>
      <c r="T3253">
        <v>0</v>
      </c>
      <c r="V3253" t="s">
        <v>1387</v>
      </c>
      <c r="W3253">
        <v>3</v>
      </c>
      <c r="X3253" s="68">
        <v>42444</v>
      </c>
      <c r="Y3253" s="68">
        <v>36525</v>
      </c>
      <c r="Z3253">
        <v>0</v>
      </c>
      <c r="AA3253">
        <v>145</v>
      </c>
      <c r="AB3253" t="s">
        <v>747</v>
      </c>
      <c r="AE3253" t="s">
        <v>437</v>
      </c>
      <c r="AF3253">
        <v>30001</v>
      </c>
    </row>
    <row r="3254" spans="1:32" x14ac:dyDescent="0.25">
      <c r="A3254" t="s">
        <v>1342</v>
      </c>
      <c r="B3254" t="s">
        <v>747</v>
      </c>
      <c r="C3254" s="158" t="str">
        <f t="shared" si="50"/>
        <v>1163794</v>
      </c>
      <c r="D3254">
        <v>116379</v>
      </c>
      <c r="F3254">
        <v>12</v>
      </c>
      <c r="H3254" t="s">
        <v>397</v>
      </c>
      <c r="I3254">
        <v>1031243</v>
      </c>
      <c r="J3254">
        <v>0</v>
      </c>
      <c r="K3254">
        <v>0</v>
      </c>
      <c r="L3254">
        <v>1</v>
      </c>
      <c r="M3254">
        <v>0</v>
      </c>
      <c r="N3254">
        <v>9090036</v>
      </c>
      <c r="O3254">
        <v>4</v>
      </c>
      <c r="P3254" t="s">
        <v>1343</v>
      </c>
      <c r="Q3254">
        <v>1005</v>
      </c>
      <c r="R3254">
        <v>6</v>
      </c>
      <c r="S3254">
        <v>0</v>
      </c>
      <c r="T3254">
        <v>0</v>
      </c>
      <c r="V3254" t="s">
        <v>1387</v>
      </c>
      <c r="W3254">
        <v>3</v>
      </c>
      <c r="X3254" s="68">
        <v>42444</v>
      </c>
      <c r="Y3254" s="68">
        <v>36525</v>
      </c>
      <c r="Z3254">
        <v>0</v>
      </c>
      <c r="AA3254">
        <v>145</v>
      </c>
      <c r="AB3254" t="s">
        <v>747</v>
      </c>
      <c r="AE3254" t="s">
        <v>437</v>
      </c>
      <c r="AF3254">
        <v>30001</v>
      </c>
    </row>
    <row r="3255" spans="1:32" x14ac:dyDescent="0.25">
      <c r="A3255" t="s">
        <v>1342</v>
      </c>
      <c r="B3255" t="s">
        <v>747</v>
      </c>
      <c r="C3255" s="158" t="str">
        <f t="shared" si="50"/>
        <v>1163795</v>
      </c>
      <c r="D3255">
        <v>116379</v>
      </c>
      <c r="F3255">
        <v>12</v>
      </c>
      <c r="H3255" t="s">
        <v>397</v>
      </c>
      <c r="I3255">
        <v>1031244</v>
      </c>
      <c r="J3255">
        <v>0</v>
      </c>
      <c r="K3255">
        <v>0</v>
      </c>
      <c r="L3255">
        <v>1</v>
      </c>
      <c r="M3255">
        <v>0</v>
      </c>
      <c r="N3255">
        <v>9090036</v>
      </c>
      <c r="O3255">
        <v>5</v>
      </c>
      <c r="P3255" t="s">
        <v>1343</v>
      </c>
      <c r="Q3255">
        <v>1005</v>
      </c>
      <c r="R3255">
        <v>6</v>
      </c>
      <c r="S3255">
        <v>0</v>
      </c>
      <c r="T3255">
        <v>0</v>
      </c>
      <c r="V3255" t="s">
        <v>1387</v>
      </c>
      <c r="W3255">
        <v>3</v>
      </c>
      <c r="X3255" s="68">
        <v>42444</v>
      </c>
      <c r="Y3255" s="68">
        <v>36525</v>
      </c>
      <c r="Z3255">
        <v>0</v>
      </c>
      <c r="AA3255">
        <v>145</v>
      </c>
      <c r="AB3255" t="s">
        <v>747</v>
      </c>
      <c r="AE3255" t="s">
        <v>437</v>
      </c>
      <c r="AF3255">
        <v>30001</v>
      </c>
    </row>
    <row r="3256" spans="1:32" x14ac:dyDescent="0.25">
      <c r="A3256" t="s">
        <v>1344</v>
      </c>
      <c r="B3256" t="s">
        <v>747</v>
      </c>
      <c r="C3256" s="158" t="str">
        <f t="shared" si="50"/>
        <v>1163801</v>
      </c>
      <c r="D3256">
        <v>116380</v>
      </c>
      <c r="F3256">
        <v>12</v>
      </c>
      <c r="I3256">
        <v>1031248</v>
      </c>
      <c r="J3256">
        <v>0</v>
      </c>
      <c r="K3256">
        <v>0</v>
      </c>
      <c r="L3256">
        <v>1</v>
      </c>
      <c r="M3256">
        <v>0</v>
      </c>
      <c r="N3256">
        <v>9090036</v>
      </c>
      <c r="O3256">
        <v>1</v>
      </c>
      <c r="P3256" t="s">
        <v>1345</v>
      </c>
      <c r="Q3256">
        <v>1005</v>
      </c>
      <c r="R3256">
        <v>6</v>
      </c>
      <c r="S3256">
        <v>0</v>
      </c>
      <c r="T3256">
        <v>0</v>
      </c>
      <c r="V3256" t="s">
        <v>1387</v>
      </c>
      <c r="W3256">
        <v>3</v>
      </c>
      <c r="X3256" s="68">
        <v>36525</v>
      </c>
      <c r="Y3256" s="68">
        <v>36525</v>
      </c>
      <c r="Z3256">
        <v>0</v>
      </c>
      <c r="AA3256">
        <v>145</v>
      </c>
      <c r="AB3256" t="s">
        <v>747</v>
      </c>
      <c r="AE3256" t="s">
        <v>437</v>
      </c>
      <c r="AF3256">
        <v>30001</v>
      </c>
    </row>
    <row r="3257" spans="1:32" x14ac:dyDescent="0.25">
      <c r="A3257" t="s">
        <v>1344</v>
      </c>
      <c r="B3257" t="s">
        <v>747</v>
      </c>
      <c r="C3257" s="158" t="str">
        <f t="shared" si="50"/>
        <v>1163802</v>
      </c>
      <c r="D3257">
        <v>116380</v>
      </c>
      <c r="F3257">
        <v>12</v>
      </c>
      <c r="I3257">
        <v>1031249</v>
      </c>
      <c r="J3257">
        <v>0</v>
      </c>
      <c r="K3257">
        <v>0</v>
      </c>
      <c r="L3257">
        <v>1</v>
      </c>
      <c r="M3257">
        <v>0</v>
      </c>
      <c r="N3257">
        <v>9090036</v>
      </c>
      <c r="O3257">
        <v>2</v>
      </c>
      <c r="P3257" t="s">
        <v>1345</v>
      </c>
      <c r="Q3257">
        <v>1005</v>
      </c>
      <c r="R3257">
        <v>6</v>
      </c>
      <c r="S3257">
        <v>0</v>
      </c>
      <c r="T3257">
        <v>0</v>
      </c>
      <c r="V3257" t="s">
        <v>1387</v>
      </c>
      <c r="W3257">
        <v>3</v>
      </c>
      <c r="X3257" s="68">
        <v>36525</v>
      </c>
      <c r="Y3257" s="68">
        <v>36525</v>
      </c>
      <c r="Z3257">
        <v>0</v>
      </c>
      <c r="AA3257">
        <v>145</v>
      </c>
      <c r="AB3257" t="s">
        <v>747</v>
      </c>
      <c r="AE3257" t="s">
        <v>437</v>
      </c>
      <c r="AF3257">
        <v>30001</v>
      </c>
    </row>
    <row r="3258" spans="1:32" x14ac:dyDescent="0.25">
      <c r="A3258" t="s">
        <v>1344</v>
      </c>
      <c r="B3258" t="s">
        <v>747</v>
      </c>
      <c r="C3258" s="158" t="str">
        <f t="shared" si="50"/>
        <v>1163803</v>
      </c>
      <c r="D3258">
        <v>116380</v>
      </c>
      <c r="F3258">
        <v>12</v>
      </c>
      <c r="I3258">
        <v>1031250</v>
      </c>
      <c r="J3258">
        <v>0</v>
      </c>
      <c r="K3258">
        <v>0</v>
      </c>
      <c r="L3258">
        <v>1</v>
      </c>
      <c r="M3258">
        <v>0</v>
      </c>
      <c r="N3258">
        <v>9090036</v>
      </c>
      <c r="O3258">
        <v>3</v>
      </c>
      <c r="P3258" t="s">
        <v>1345</v>
      </c>
      <c r="Q3258">
        <v>1005</v>
      </c>
      <c r="R3258">
        <v>6</v>
      </c>
      <c r="S3258">
        <v>0</v>
      </c>
      <c r="T3258">
        <v>0</v>
      </c>
      <c r="V3258" t="s">
        <v>1387</v>
      </c>
      <c r="W3258">
        <v>3</v>
      </c>
      <c r="X3258" s="68">
        <v>36525</v>
      </c>
      <c r="Y3258" s="68">
        <v>36525</v>
      </c>
      <c r="Z3258">
        <v>0</v>
      </c>
      <c r="AA3258">
        <v>145</v>
      </c>
      <c r="AB3258" t="s">
        <v>747</v>
      </c>
      <c r="AE3258" t="s">
        <v>437</v>
      </c>
      <c r="AF3258">
        <v>30001</v>
      </c>
    </row>
    <row r="3259" spans="1:32" x14ac:dyDescent="0.25">
      <c r="A3259" t="s">
        <v>1344</v>
      </c>
      <c r="B3259" t="s">
        <v>747</v>
      </c>
      <c r="C3259" s="158" t="str">
        <f t="shared" si="50"/>
        <v>1163804</v>
      </c>
      <c r="D3259">
        <v>116380</v>
      </c>
      <c r="F3259">
        <v>12</v>
      </c>
      <c r="I3259">
        <v>1031251</v>
      </c>
      <c r="J3259">
        <v>0</v>
      </c>
      <c r="K3259">
        <v>0</v>
      </c>
      <c r="L3259">
        <v>1</v>
      </c>
      <c r="M3259">
        <v>0</v>
      </c>
      <c r="N3259">
        <v>9090036</v>
      </c>
      <c r="O3259">
        <v>4</v>
      </c>
      <c r="P3259" t="s">
        <v>1345</v>
      </c>
      <c r="Q3259">
        <v>1005</v>
      </c>
      <c r="R3259">
        <v>6</v>
      </c>
      <c r="S3259">
        <v>0</v>
      </c>
      <c r="T3259">
        <v>0</v>
      </c>
      <c r="V3259" t="s">
        <v>1387</v>
      </c>
      <c r="W3259">
        <v>3</v>
      </c>
      <c r="X3259" s="68">
        <v>36525</v>
      </c>
      <c r="Y3259" s="68">
        <v>36525</v>
      </c>
      <c r="Z3259">
        <v>0</v>
      </c>
      <c r="AA3259">
        <v>145</v>
      </c>
      <c r="AB3259" t="s">
        <v>747</v>
      </c>
      <c r="AE3259" t="s">
        <v>437</v>
      </c>
      <c r="AF3259">
        <v>30001</v>
      </c>
    </row>
    <row r="3260" spans="1:32" x14ac:dyDescent="0.25">
      <c r="A3260" t="s">
        <v>1344</v>
      </c>
      <c r="B3260" t="s">
        <v>747</v>
      </c>
      <c r="C3260" s="158" t="str">
        <f t="shared" si="50"/>
        <v>1163805</v>
      </c>
      <c r="D3260">
        <v>116380</v>
      </c>
      <c r="F3260">
        <v>12</v>
      </c>
      <c r="I3260">
        <v>1031252</v>
      </c>
      <c r="J3260">
        <v>0</v>
      </c>
      <c r="K3260">
        <v>0</v>
      </c>
      <c r="L3260">
        <v>1</v>
      </c>
      <c r="M3260">
        <v>0</v>
      </c>
      <c r="N3260">
        <v>9090036</v>
      </c>
      <c r="O3260">
        <v>5</v>
      </c>
      <c r="P3260" t="s">
        <v>1345</v>
      </c>
      <c r="Q3260">
        <v>1005</v>
      </c>
      <c r="R3260">
        <v>6</v>
      </c>
      <c r="S3260">
        <v>0</v>
      </c>
      <c r="T3260">
        <v>0</v>
      </c>
      <c r="V3260" t="s">
        <v>1387</v>
      </c>
      <c r="W3260">
        <v>3</v>
      </c>
      <c r="X3260" s="68">
        <v>36525</v>
      </c>
      <c r="Y3260" s="68">
        <v>36525</v>
      </c>
      <c r="Z3260">
        <v>0</v>
      </c>
      <c r="AA3260">
        <v>145</v>
      </c>
      <c r="AB3260" t="s">
        <v>747</v>
      </c>
      <c r="AE3260" t="s">
        <v>437</v>
      </c>
      <c r="AF3260">
        <v>30001</v>
      </c>
    </row>
    <row r="3261" spans="1:32" x14ac:dyDescent="0.25">
      <c r="A3261" t="s">
        <v>1346</v>
      </c>
      <c r="B3261" t="s">
        <v>747</v>
      </c>
      <c r="C3261" s="158" t="str">
        <f t="shared" si="50"/>
        <v>1163811</v>
      </c>
      <c r="D3261">
        <v>116381</v>
      </c>
      <c r="F3261">
        <v>12</v>
      </c>
      <c r="I3261">
        <v>1031256</v>
      </c>
      <c r="J3261">
        <v>0</v>
      </c>
      <c r="K3261">
        <v>0</v>
      </c>
      <c r="L3261">
        <v>1</v>
      </c>
      <c r="M3261">
        <v>0</v>
      </c>
      <c r="N3261">
        <v>9090036</v>
      </c>
      <c r="O3261">
        <v>1</v>
      </c>
      <c r="P3261" t="s">
        <v>1346</v>
      </c>
      <c r="Q3261">
        <v>1005</v>
      </c>
      <c r="R3261">
        <v>6</v>
      </c>
      <c r="S3261">
        <v>0</v>
      </c>
      <c r="T3261">
        <v>0</v>
      </c>
      <c r="V3261" t="s">
        <v>1387</v>
      </c>
      <c r="W3261">
        <v>3</v>
      </c>
      <c r="X3261" s="68">
        <v>36525</v>
      </c>
      <c r="Y3261" s="68">
        <v>36525</v>
      </c>
      <c r="Z3261">
        <v>0</v>
      </c>
      <c r="AA3261">
        <v>145</v>
      </c>
      <c r="AB3261" t="s">
        <v>747</v>
      </c>
      <c r="AE3261" t="s">
        <v>437</v>
      </c>
      <c r="AF3261">
        <v>30001</v>
      </c>
    </row>
    <row r="3262" spans="1:32" x14ac:dyDescent="0.25">
      <c r="A3262" t="s">
        <v>1346</v>
      </c>
      <c r="B3262" t="s">
        <v>747</v>
      </c>
      <c r="C3262" s="158" t="str">
        <f t="shared" si="50"/>
        <v>1163812</v>
      </c>
      <c r="D3262">
        <v>116381</v>
      </c>
      <c r="F3262">
        <v>12</v>
      </c>
      <c r="I3262">
        <v>1031257</v>
      </c>
      <c r="J3262">
        <v>0</v>
      </c>
      <c r="K3262">
        <v>0</v>
      </c>
      <c r="L3262">
        <v>1</v>
      </c>
      <c r="M3262">
        <v>0</v>
      </c>
      <c r="N3262">
        <v>9090036</v>
      </c>
      <c r="O3262">
        <v>2</v>
      </c>
      <c r="P3262" t="s">
        <v>1346</v>
      </c>
      <c r="Q3262">
        <v>1005</v>
      </c>
      <c r="R3262">
        <v>6</v>
      </c>
      <c r="S3262">
        <v>0</v>
      </c>
      <c r="T3262">
        <v>0</v>
      </c>
      <c r="V3262" t="s">
        <v>1387</v>
      </c>
      <c r="W3262">
        <v>3</v>
      </c>
      <c r="X3262" s="68">
        <v>36525</v>
      </c>
      <c r="Y3262" s="68">
        <v>36525</v>
      </c>
      <c r="Z3262">
        <v>0</v>
      </c>
      <c r="AA3262">
        <v>145</v>
      </c>
      <c r="AB3262" t="s">
        <v>747</v>
      </c>
      <c r="AE3262" t="s">
        <v>437</v>
      </c>
      <c r="AF3262">
        <v>30001</v>
      </c>
    </row>
    <row r="3263" spans="1:32" x14ac:dyDescent="0.25">
      <c r="A3263" t="s">
        <v>1346</v>
      </c>
      <c r="B3263" t="s">
        <v>747</v>
      </c>
      <c r="C3263" s="158" t="str">
        <f t="shared" si="50"/>
        <v>1163813</v>
      </c>
      <c r="D3263">
        <v>116381</v>
      </c>
      <c r="F3263">
        <v>12</v>
      </c>
      <c r="I3263">
        <v>1031258</v>
      </c>
      <c r="J3263">
        <v>0</v>
      </c>
      <c r="K3263">
        <v>0</v>
      </c>
      <c r="L3263">
        <v>1</v>
      </c>
      <c r="M3263">
        <v>0</v>
      </c>
      <c r="N3263">
        <v>9090036</v>
      </c>
      <c r="O3263">
        <v>3</v>
      </c>
      <c r="P3263" t="s">
        <v>1346</v>
      </c>
      <c r="Q3263">
        <v>1005</v>
      </c>
      <c r="R3263">
        <v>6</v>
      </c>
      <c r="S3263">
        <v>0</v>
      </c>
      <c r="T3263">
        <v>0</v>
      </c>
      <c r="V3263" t="s">
        <v>1387</v>
      </c>
      <c r="W3263">
        <v>3</v>
      </c>
      <c r="X3263" s="68">
        <v>36525</v>
      </c>
      <c r="Y3263" s="68">
        <v>36525</v>
      </c>
      <c r="Z3263">
        <v>0</v>
      </c>
      <c r="AA3263">
        <v>145</v>
      </c>
      <c r="AB3263" t="s">
        <v>747</v>
      </c>
      <c r="AE3263" t="s">
        <v>437</v>
      </c>
      <c r="AF3263">
        <v>30001</v>
      </c>
    </row>
    <row r="3264" spans="1:32" x14ac:dyDescent="0.25">
      <c r="A3264" t="s">
        <v>1346</v>
      </c>
      <c r="B3264" t="s">
        <v>747</v>
      </c>
      <c r="C3264" s="158" t="str">
        <f t="shared" si="50"/>
        <v>1163814</v>
      </c>
      <c r="D3264">
        <v>116381</v>
      </c>
      <c r="F3264">
        <v>12</v>
      </c>
      <c r="I3264">
        <v>1031259</v>
      </c>
      <c r="J3264">
        <v>0</v>
      </c>
      <c r="K3264">
        <v>0</v>
      </c>
      <c r="L3264">
        <v>1</v>
      </c>
      <c r="M3264">
        <v>0</v>
      </c>
      <c r="N3264">
        <v>9090036</v>
      </c>
      <c r="O3264">
        <v>4</v>
      </c>
      <c r="P3264" t="s">
        <v>1346</v>
      </c>
      <c r="Q3264">
        <v>1005</v>
      </c>
      <c r="R3264">
        <v>6</v>
      </c>
      <c r="S3264">
        <v>0</v>
      </c>
      <c r="T3264">
        <v>0</v>
      </c>
      <c r="V3264" t="s">
        <v>1387</v>
      </c>
      <c r="W3264">
        <v>3</v>
      </c>
      <c r="X3264" s="68">
        <v>36525</v>
      </c>
      <c r="Y3264" s="68">
        <v>36525</v>
      </c>
      <c r="Z3264">
        <v>0</v>
      </c>
      <c r="AA3264">
        <v>145</v>
      </c>
      <c r="AB3264" t="s">
        <v>747</v>
      </c>
      <c r="AE3264" t="s">
        <v>437</v>
      </c>
      <c r="AF3264">
        <v>30001</v>
      </c>
    </row>
    <row r="3265" spans="1:32" x14ac:dyDescent="0.25">
      <c r="A3265" t="s">
        <v>1346</v>
      </c>
      <c r="B3265" t="s">
        <v>747</v>
      </c>
      <c r="C3265" s="158" t="str">
        <f t="shared" si="50"/>
        <v>1163815</v>
      </c>
      <c r="D3265">
        <v>116381</v>
      </c>
      <c r="F3265">
        <v>12</v>
      </c>
      <c r="I3265">
        <v>1031260</v>
      </c>
      <c r="J3265">
        <v>0</v>
      </c>
      <c r="K3265">
        <v>0</v>
      </c>
      <c r="L3265">
        <v>1</v>
      </c>
      <c r="M3265">
        <v>0</v>
      </c>
      <c r="N3265">
        <v>9090036</v>
      </c>
      <c r="O3265">
        <v>5</v>
      </c>
      <c r="P3265" t="s">
        <v>1346</v>
      </c>
      <c r="Q3265">
        <v>1005</v>
      </c>
      <c r="R3265">
        <v>6</v>
      </c>
      <c r="S3265">
        <v>0</v>
      </c>
      <c r="T3265">
        <v>0</v>
      </c>
      <c r="V3265" t="s">
        <v>1387</v>
      </c>
      <c r="W3265">
        <v>3</v>
      </c>
      <c r="X3265" s="68">
        <v>36525</v>
      </c>
      <c r="Y3265" s="68">
        <v>36525</v>
      </c>
      <c r="Z3265">
        <v>0</v>
      </c>
      <c r="AA3265">
        <v>145</v>
      </c>
      <c r="AB3265" t="s">
        <v>747</v>
      </c>
      <c r="AE3265" t="s">
        <v>437</v>
      </c>
      <c r="AF3265">
        <v>30001</v>
      </c>
    </row>
    <row r="3266" spans="1:32" x14ac:dyDescent="0.25">
      <c r="A3266" t="s">
        <v>1347</v>
      </c>
      <c r="B3266" t="s">
        <v>747</v>
      </c>
      <c r="C3266" s="158" t="str">
        <f t="shared" si="50"/>
        <v>1163821</v>
      </c>
      <c r="D3266">
        <v>116382</v>
      </c>
      <c r="F3266">
        <v>12</v>
      </c>
      <c r="I3266">
        <v>1031264</v>
      </c>
      <c r="J3266">
        <v>0</v>
      </c>
      <c r="K3266">
        <v>0</v>
      </c>
      <c r="L3266">
        <v>1</v>
      </c>
      <c r="M3266">
        <v>0</v>
      </c>
      <c r="N3266">
        <v>9090036</v>
      </c>
      <c r="O3266">
        <v>1</v>
      </c>
      <c r="P3266" t="s">
        <v>1348</v>
      </c>
      <c r="Q3266">
        <v>1005</v>
      </c>
      <c r="R3266">
        <v>6</v>
      </c>
      <c r="S3266">
        <v>0</v>
      </c>
      <c r="T3266">
        <v>0</v>
      </c>
      <c r="V3266" t="s">
        <v>1387</v>
      </c>
      <c r="W3266">
        <v>3</v>
      </c>
      <c r="X3266" s="68">
        <v>36525</v>
      </c>
      <c r="Y3266" s="68">
        <v>36525</v>
      </c>
      <c r="Z3266">
        <v>0</v>
      </c>
      <c r="AA3266">
        <v>145</v>
      </c>
      <c r="AB3266" t="s">
        <v>747</v>
      </c>
      <c r="AE3266" t="s">
        <v>437</v>
      </c>
      <c r="AF3266">
        <v>30001</v>
      </c>
    </row>
    <row r="3267" spans="1:32" x14ac:dyDescent="0.25">
      <c r="A3267" t="s">
        <v>1347</v>
      </c>
      <c r="B3267" t="s">
        <v>747</v>
      </c>
      <c r="C3267" s="158" t="str">
        <f t="shared" ref="C3267:C3330" si="51">D3267&amp;O3267</f>
        <v>1163822</v>
      </c>
      <c r="D3267">
        <v>116382</v>
      </c>
      <c r="F3267">
        <v>12</v>
      </c>
      <c r="I3267">
        <v>1031265</v>
      </c>
      <c r="J3267">
        <v>0</v>
      </c>
      <c r="K3267">
        <v>0</v>
      </c>
      <c r="L3267">
        <v>1</v>
      </c>
      <c r="M3267">
        <v>0</v>
      </c>
      <c r="N3267">
        <v>9090036</v>
      </c>
      <c r="O3267">
        <v>2</v>
      </c>
      <c r="P3267" t="s">
        <v>1348</v>
      </c>
      <c r="Q3267">
        <v>1005</v>
      </c>
      <c r="R3267">
        <v>6</v>
      </c>
      <c r="S3267">
        <v>0</v>
      </c>
      <c r="T3267">
        <v>0</v>
      </c>
      <c r="V3267" t="s">
        <v>1387</v>
      </c>
      <c r="W3267">
        <v>3</v>
      </c>
      <c r="X3267" s="68">
        <v>36525</v>
      </c>
      <c r="Y3267" s="68">
        <v>36525</v>
      </c>
      <c r="Z3267">
        <v>0</v>
      </c>
      <c r="AA3267">
        <v>145</v>
      </c>
      <c r="AB3267" t="s">
        <v>747</v>
      </c>
      <c r="AE3267" t="s">
        <v>437</v>
      </c>
      <c r="AF3267">
        <v>30001</v>
      </c>
    </row>
    <row r="3268" spans="1:32" x14ac:dyDescent="0.25">
      <c r="A3268" t="s">
        <v>1347</v>
      </c>
      <c r="B3268" t="s">
        <v>747</v>
      </c>
      <c r="C3268" s="158" t="str">
        <f t="shared" si="51"/>
        <v>1163823</v>
      </c>
      <c r="D3268">
        <v>116382</v>
      </c>
      <c r="F3268">
        <v>12</v>
      </c>
      <c r="I3268">
        <v>1031266</v>
      </c>
      <c r="J3268">
        <v>0</v>
      </c>
      <c r="K3268">
        <v>0</v>
      </c>
      <c r="L3268">
        <v>1</v>
      </c>
      <c r="M3268">
        <v>0</v>
      </c>
      <c r="N3268">
        <v>9090036</v>
      </c>
      <c r="O3268">
        <v>3</v>
      </c>
      <c r="P3268" t="s">
        <v>1348</v>
      </c>
      <c r="Q3268">
        <v>1005</v>
      </c>
      <c r="R3268">
        <v>6</v>
      </c>
      <c r="S3268">
        <v>0</v>
      </c>
      <c r="T3268">
        <v>0</v>
      </c>
      <c r="V3268" t="s">
        <v>1387</v>
      </c>
      <c r="W3268">
        <v>3</v>
      </c>
      <c r="X3268" s="68">
        <v>36525</v>
      </c>
      <c r="Y3268" s="68">
        <v>36525</v>
      </c>
      <c r="Z3268">
        <v>0</v>
      </c>
      <c r="AA3268">
        <v>145</v>
      </c>
      <c r="AB3268" t="s">
        <v>747</v>
      </c>
      <c r="AE3268" t="s">
        <v>437</v>
      </c>
      <c r="AF3268">
        <v>30001</v>
      </c>
    </row>
    <row r="3269" spans="1:32" x14ac:dyDescent="0.25">
      <c r="A3269" t="s">
        <v>1347</v>
      </c>
      <c r="B3269" t="s">
        <v>747</v>
      </c>
      <c r="C3269" s="158" t="str">
        <f t="shared" si="51"/>
        <v>1163824</v>
      </c>
      <c r="D3269">
        <v>116382</v>
      </c>
      <c r="F3269">
        <v>12</v>
      </c>
      <c r="I3269">
        <v>1031267</v>
      </c>
      <c r="J3269">
        <v>0</v>
      </c>
      <c r="K3269">
        <v>0</v>
      </c>
      <c r="L3269">
        <v>1</v>
      </c>
      <c r="M3269">
        <v>0</v>
      </c>
      <c r="N3269">
        <v>9090036</v>
      </c>
      <c r="O3269">
        <v>4</v>
      </c>
      <c r="P3269" t="s">
        <v>1348</v>
      </c>
      <c r="Q3269">
        <v>1005</v>
      </c>
      <c r="R3269">
        <v>6</v>
      </c>
      <c r="S3269">
        <v>0</v>
      </c>
      <c r="T3269">
        <v>0</v>
      </c>
      <c r="V3269" t="s">
        <v>1387</v>
      </c>
      <c r="W3269">
        <v>3</v>
      </c>
      <c r="X3269" s="68">
        <v>36525</v>
      </c>
      <c r="Y3269" s="68">
        <v>36525</v>
      </c>
      <c r="Z3269">
        <v>0</v>
      </c>
      <c r="AA3269">
        <v>145</v>
      </c>
      <c r="AB3269" t="s">
        <v>747</v>
      </c>
      <c r="AE3269" t="s">
        <v>437</v>
      </c>
      <c r="AF3269">
        <v>30001</v>
      </c>
    </row>
    <row r="3270" spans="1:32" x14ac:dyDescent="0.25">
      <c r="A3270" t="s">
        <v>1347</v>
      </c>
      <c r="B3270" t="s">
        <v>747</v>
      </c>
      <c r="C3270" s="158" t="str">
        <f t="shared" si="51"/>
        <v>1163825</v>
      </c>
      <c r="D3270">
        <v>116382</v>
      </c>
      <c r="F3270">
        <v>12</v>
      </c>
      <c r="I3270">
        <v>1031268</v>
      </c>
      <c r="J3270">
        <v>0</v>
      </c>
      <c r="K3270">
        <v>0</v>
      </c>
      <c r="L3270">
        <v>1</v>
      </c>
      <c r="M3270">
        <v>0</v>
      </c>
      <c r="N3270">
        <v>9090036</v>
      </c>
      <c r="O3270">
        <v>5</v>
      </c>
      <c r="P3270" t="s">
        <v>1348</v>
      </c>
      <c r="Q3270">
        <v>1005</v>
      </c>
      <c r="R3270">
        <v>6</v>
      </c>
      <c r="S3270">
        <v>0</v>
      </c>
      <c r="T3270">
        <v>0</v>
      </c>
      <c r="V3270" t="s">
        <v>1387</v>
      </c>
      <c r="W3270">
        <v>3</v>
      </c>
      <c r="X3270" s="68">
        <v>36525</v>
      </c>
      <c r="Y3270" s="68">
        <v>36525</v>
      </c>
      <c r="Z3270">
        <v>0</v>
      </c>
      <c r="AA3270">
        <v>145</v>
      </c>
      <c r="AB3270" t="s">
        <v>747</v>
      </c>
      <c r="AE3270" t="s">
        <v>437</v>
      </c>
      <c r="AF3270">
        <v>30001</v>
      </c>
    </row>
    <row r="3271" spans="1:32" x14ac:dyDescent="0.25">
      <c r="A3271" t="s">
        <v>1349</v>
      </c>
      <c r="B3271" t="s">
        <v>747</v>
      </c>
      <c r="C3271" s="158" t="str">
        <f t="shared" si="51"/>
        <v>1163831</v>
      </c>
      <c r="D3271">
        <v>116383</v>
      </c>
      <c r="F3271">
        <v>12</v>
      </c>
      <c r="I3271">
        <v>1031272</v>
      </c>
      <c r="J3271">
        <v>0</v>
      </c>
      <c r="K3271">
        <v>0</v>
      </c>
      <c r="L3271">
        <v>1</v>
      </c>
      <c r="M3271">
        <v>0</v>
      </c>
      <c r="N3271">
        <v>9090036</v>
      </c>
      <c r="O3271">
        <v>1</v>
      </c>
      <c r="P3271" t="s">
        <v>1350</v>
      </c>
      <c r="Q3271">
        <v>1005</v>
      </c>
      <c r="R3271">
        <v>6</v>
      </c>
      <c r="S3271">
        <v>0</v>
      </c>
      <c r="T3271">
        <v>0</v>
      </c>
      <c r="V3271" t="s">
        <v>1387</v>
      </c>
      <c r="W3271">
        <v>3</v>
      </c>
      <c r="X3271" s="68">
        <v>36525</v>
      </c>
      <c r="Y3271" s="68">
        <v>36525</v>
      </c>
      <c r="Z3271">
        <v>0</v>
      </c>
      <c r="AA3271">
        <v>145</v>
      </c>
      <c r="AB3271" t="s">
        <v>747</v>
      </c>
      <c r="AE3271" t="s">
        <v>437</v>
      </c>
      <c r="AF3271">
        <v>30001</v>
      </c>
    </row>
    <row r="3272" spans="1:32" x14ac:dyDescent="0.25">
      <c r="A3272" t="s">
        <v>1349</v>
      </c>
      <c r="B3272" t="s">
        <v>747</v>
      </c>
      <c r="C3272" s="158" t="str">
        <f t="shared" si="51"/>
        <v>1163832</v>
      </c>
      <c r="D3272">
        <v>116383</v>
      </c>
      <c r="F3272">
        <v>12</v>
      </c>
      <c r="I3272">
        <v>1031273</v>
      </c>
      <c r="J3272">
        <v>0</v>
      </c>
      <c r="K3272">
        <v>0</v>
      </c>
      <c r="L3272">
        <v>1</v>
      </c>
      <c r="M3272">
        <v>0</v>
      </c>
      <c r="N3272">
        <v>9090036</v>
      </c>
      <c r="O3272">
        <v>2</v>
      </c>
      <c r="P3272" t="s">
        <v>1350</v>
      </c>
      <c r="Q3272">
        <v>1005</v>
      </c>
      <c r="R3272">
        <v>6</v>
      </c>
      <c r="S3272">
        <v>0</v>
      </c>
      <c r="T3272">
        <v>0</v>
      </c>
      <c r="V3272" t="s">
        <v>1387</v>
      </c>
      <c r="W3272">
        <v>3</v>
      </c>
      <c r="X3272" s="68">
        <v>36525</v>
      </c>
      <c r="Y3272" s="68">
        <v>36525</v>
      </c>
      <c r="Z3272">
        <v>0</v>
      </c>
      <c r="AA3272">
        <v>145</v>
      </c>
      <c r="AB3272" t="s">
        <v>747</v>
      </c>
      <c r="AE3272" t="s">
        <v>437</v>
      </c>
      <c r="AF3272">
        <v>30001</v>
      </c>
    </row>
    <row r="3273" spans="1:32" x14ac:dyDescent="0.25">
      <c r="A3273" t="s">
        <v>1349</v>
      </c>
      <c r="B3273" t="s">
        <v>747</v>
      </c>
      <c r="C3273" s="158" t="str">
        <f t="shared" si="51"/>
        <v>1163833</v>
      </c>
      <c r="D3273">
        <v>116383</v>
      </c>
      <c r="F3273">
        <v>12</v>
      </c>
      <c r="I3273">
        <v>1031274</v>
      </c>
      <c r="J3273">
        <v>0</v>
      </c>
      <c r="K3273">
        <v>0</v>
      </c>
      <c r="L3273">
        <v>1</v>
      </c>
      <c r="M3273">
        <v>0</v>
      </c>
      <c r="N3273">
        <v>9090036</v>
      </c>
      <c r="O3273">
        <v>3</v>
      </c>
      <c r="P3273" t="s">
        <v>1350</v>
      </c>
      <c r="Q3273">
        <v>1005</v>
      </c>
      <c r="R3273">
        <v>6</v>
      </c>
      <c r="S3273">
        <v>0</v>
      </c>
      <c r="T3273">
        <v>0</v>
      </c>
      <c r="V3273" t="s">
        <v>1387</v>
      </c>
      <c r="W3273">
        <v>3</v>
      </c>
      <c r="X3273" s="68">
        <v>36525</v>
      </c>
      <c r="Y3273" s="68">
        <v>36525</v>
      </c>
      <c r="Z3273">
        <v>0</v>
      </c>
      <c r="AA3273">
        <v>145</v>
      </c>
      <c r="AB3273" t="s">
        <v>747</v>
      </c>
      <c r="AE3273" t="s">
        <v>437</v>
      </c>
      <c r="AF3273">
        <v>30001</v>
      </c>
    </row>
    <row r="3274" spans="1:32" x14ac:dyDescent="0.25">
      <c r="A3274" t="s">
        <v>1349</v>
      </c>
      <c r="B3274" t="s">
        <v>747</v>
      </c>
      <c r="C3274" s="158" t="str">
        <f t="shared" si="51"/>
        <v>1163834</v>
      </c>
      <c r="D3274">
        <v>116383</v>
      </c>
      <c r="F3274">
        <v>12</v>
      </c>
      <c r="I3274">
        <v>1031275</v>
      </c>
      <c r="J3274">
        <v>0</v>
      </c>
      <c r="K3274">
        <v>0</v>
      </c>
      <c r="L3274">
        <v>1</v>
      </c>
      <c r="M3274">
        <v>0</v>
      </c>
      <c r="N3274">
        <v>9090036</v>
      </c>
      <c r="O3274">
        <v>4</v>
      </c>
      <c r="P3274" t="s">
        <v>1350</v>
      </c>
      <c r="Q3274">
        <v>1005</v>
      </c>
      <c r="R3274">
        <v>6</v>
      </c>
      <c r="S3274">
        <v>0</v>
      </c>
      <c r="T3274">
        <v>0</v>
      </c>
      <c r="V3274" t="s">
        <v>1387</v>
      </c>
      <c r="W3274">
        <v>3</v>
      </c>
      <c r="X3274" s="68">
        <v>36525</v>
      </c>
      <c r="Y3274" s="68">
        <v>36525</v>
      </c>
      <c r="Z3274">
        <v>0</v>
      </c>
      <c r="AA3274">
        <v>145</v>
      </c>
      <c r="AB3274" t="s">
        <v>747</v>
      </c>
      <c r="AE3274" t="s">
        <v>437</v>
      </c>
      <c r="AF3274">
        <v>30001</v>
      </c>
    </row>
    <row r="3275" spans="1:32" x14ac:dyDescent="0.25">
      <c r="A3275" t="s">
        <v>1349</v>
      </c>
      <c r="B3275" t="s">
        <v>747</v>
      </c>
      <c r="C3275" s="158" t="str">
        <f t="shared" si="51"/>
        <v>1163835</v>
      </c>
      <c r="D3275">
        <v>116383</v>
      </c>
      <c r="F3275">
        <v>12</v>
      </c>
      <c r="I3275">
        <v>1031276</v>
      </c>
      <c r="J3275">
        <v>0</v>
      </c>
      <c r="K3275">
        <v>0</v>
      </c>
      <c r="L3275">
        <v>1</v>
      </c>
      <c r="M3275">
        <v>0</v>
      </c>
      <c r="N3275">
        <v>9090036</v>
      </c>
      <c r="O3275">
        <v>5</v>
      </c>
      <c r="P3275" t="s">
        <v>1350</v>
      </c>
      <c r="Q3275">
        <v>1005</v>
      </c>
      <c r="R3275">
        <v>6</v>
      </c>
      <c r="S3275">
        <v>0</v>
      </c>
      <c r="T3275">
        <v>0</v>
      </c>
      <c r="V3275" t="s">
        <v>1387</v>
      </c>
      <c r="W3275">
        <v>3</v>
      </c>
      <c r="X3275" s="68">
        <v>36525</v>
      </c>
      <c r="Y3275" s="68">
        <v>36525</v>
      </c>
      <c r="Z3275">
        <v>0</v>
      </c>
      <c r="AA3275">
        <v>145</v>
      </c>
      <c r="AB3275" t="s">
        <v>747</v>
      </c>
      <c r="AE3275" t="s">
        <v>437</v>
      </c>
      <c r="AF3275">
        <v>30001</v>
      </c>
    </row>
    <row r="3276" spans="1:32" x14ac:dyDescent="0.25">
      <c r="A3276" t="s">
        <v>1351</v>
      </c>
      <c r="B3276" t="s">
        <v>747</v>
      </c>
      <c r="C3276" s="158" t="str">
        <f t="shared" si="51"/>
        <v>1163841</v>
      </c>
      <c r="D3276">
        <v>116384</v>
      </c>
      <c r="F3276">
        <v>12</v>
      </c>
      <c r="I3276">
        <v>1031280</v>
      </c>
      <c r="J3276">
        <v>0</v>
      </c>
      <c r="K3276">
        <v>0</v>
      </c>
      <c r="L3276">
        <v>1</v>
      </c>
      <c r="M3276">
        <v>0</v>
      </c>
      <c r="N3276">
        <v>9090036</v>
      </c>
      <c r="O3276">
        <v>1</v>
      </c>
      <c r="P3276" t="s">
        <v>1352</v>
      </c>
      <c r="Q3276">
        <v>1005</v>
      </c>
      <c r="R3276">
        <v>6</v>
      </c>
      <c r="S3276">
        <v>0</v>
      </c>
      <c r="T3276">
        <v>0</v>
      </c>
      <c r="V3276" t="s">
        <v>1387</v>
      </c>
      <c r="W3276">
        <v>3</v>
      </c>
      <c r="X3276" s="68">
        <v>36525</v>
      </c>
      <c r="Y3276" s="68">
        <v>36525</v>
      </c>
      <c r="Z3276">
        <v>0</v>
      </c>
      <c r="AA3276">
        <v>145</v>
      </c>
      <c r="AB3276" t="s">
        <v>747</v>
      </c>
      <c r="AE3276" t="s">
        <v>437</v>
      </c>
      <c r="AF3276">
        <v>30001</v>
      </c>
    </row>
    <row r="3277" spans="1:32" x14ac:dyDescent="0.25">
      <c r="A3277" t="s">
        <v>1351</v>
      </c>
      <c r="B3277" t="s">
        <v>747</v>
      </c>
      <c r="C3277" s="158" t="str">
        <f t="shared" si="51"/>
        <v>1163842</v>
      </c>
      <c r="D3277">
        <v>116384</v>
      </c>
      <c r="F3277">
        <v>12</v>
      </c>
      <c r="I3277">
        <v>1031281</v>
      </c>
      <c r="J3277">
        <v>0</v>
      </c>
      <c r="K3277">
        <v>0</v>
      </c>
      <c r="L3277">
        <v>1</v>
      </c>
      <c r="M3277">
        <v>0</v>
      </c>
      <c r="N3277">
        <v>9090036</v>
      </c>
      <c r="O3277">
        <v>2</v>
      </c>
      <c r="P3277" t="s">
        <v>1352</v>
      </c>
      <c r="Q3277">
        <v>1005</v>
      </c>
      <c r="R3277">
        <v>6</v>
      </c>
      <c r="S3277">
        <v>0</v>
      </c>
      <c r="T3277">
        <v>0</v>
      </c>
      <c r="V3277" t="s">
        <v>1387</v>
      </c>
      <c r="W3277">
        <v>3</v>
      </c>
      <c r="X3277" s="68">
        <v>36525</v>
      </c>
      <c r="Y3277" s="68">
        <v>36525</v>
      </c>
      <c r="Z3277">
        <v>0</v>
      </c>
      <c r="AA3277">
        <v>145</v>
      </c>
      <c r="AB3277" t="s">
        <v>747</v>
      </c>
      <c r="AE3277" t="s">
        <v>437</v>
      </c>
      <c r="AF3277">
        <v>30001</v>
      </c>
    </row>
    <row r="3278" spans="1:32" x14ac:dyDescent="0.25">
      <c r="A3278" t="s">
        <v>1351</v>
      </c>
      <c r="B3278" t="s">
        <v>747</v>
      </c>
      <c r="C3278" s="158" t="str">
        <f t="shared" si="51"/>
        <v>1163843</v>
      </c>
      <c r="D3278">
        <v>116384</v>
      </c>
      <c r="F3278">
        <v>12</v>
      </c>
      <c r="I3278">
        <v>1031282</v>
      </c>
      <c r="J3278">
        <v>0</v>
      </c>
      <c r="K3278">
        <v>0</v>
      </c>
      <c r="L3278">
        <v>1</v>
      </c>
      <c r="M3278">
        <v>0</v>
      </c>
      <c r="N3278">
        <v>9090036</v>
      </c>
      <c r="O3278">
        <v>3</v>
      </c>
      <c r="P3278" t="s">
        <v>1352</v>
      </c>
      <c r="Q3278">
        <v>1005</v>
      </c>
      <c r="R3278">
        <v>6</v>
      </c>
      <c r="S3278">
        <v>0</v>
      </c>
      <c r="T3278">
        <v>0</v>
      </c>
      <c r="V3278" t="s">
        <v>1387</v>
      </c>
      <c r="W3278">
        <v>3</v>
      </c>
      <c r="X3278" s="68">
        <v>36525</v>
      </c>
      <c r="Y3278" s="68">
        <v>36525</v>
      </c>
      <c r="Z3278">
        <v>0</v>
      </c>
      <c r="AA3278">
        <v>145</v>
      </c>
      <c r="AB3278" t="s">
        <v>747</v>
      </c>
      <c r="AE3278" t="s">
        <v>437</v>
      </c>
      <c r="AF3278">
        <v>30001</v>
      </c>
    </row>
    <row r="3279" spans="1:32" x14ac:dyDescent="0.25">
      <c r="A3279" t="s">
        <v>1351</v>
      </c>
      <c r="B3279" t="s">
        <v>747</v>
      </c>
      <c r="C3279" s="158" t="str">
        <f t="shared" si="51"/>
        <v>1163844</v>
      </c>
      <c r="D3279">
        <v>116384</v>
      </c>
      <c r="F3279">
        <v>12</v>
      </c>
      <c r="I3279">
        <v>1031283</v>
      </c>
      <c r="J3279">
        <v>0</v>
      </c>
      <c r="K3279">
        <v>0</v>
      </c>
      <c r="L3279">
        <v>1</v>
      </c>
      <c r="M3279">
        <v>0</v>
      </c>
      <c r="N3279">
        <v>9090036</v>
      </c>
      <c r="O3279">
        <v>4</v>
      </c>
      <c r="P3279" t="s">
        <v>1352</v>
      </c>
      <c r="Q3279">
        <v>1005</v>
      </c>
      <c r="R3279">
        <v>6</v>
      </c>
      <c r="S3279">
        <v>0</v>
      </c>
      <c r="T3279">
        <v>0</v>
      </c>
      <c r="V3279" t="s">
        <v>1387</v>
      </c>
      <c r="W3279">
        <v>3</v>
      </c>
      <c r="X3279" s="68">
        <v>36525</v>
      </c>
      <c r="Y3279" s="68">
        <v>36525</v>
      </c>
      <c r="Z3279">
        <v>0</v>
      </c>
      <c r="AA3279">
        <v>145</v>
      </c>
      <c r="AB3279" t="s">
        <v>747</v>
      </c>
      <c r="AE3279" t="s">
        <v>437</v>
      </c>
      <c r="AF3279">
        <v>30001</v>
      </c>
    </row>
    <row r="3280" spans="1:32" x14ac:dyDescent="0.25">
      <c r="A3280" t="s">
        <v>1351</v>
      </c>
      <c r="B3280" t="s">
        <v>747</v>
      </c>
      <c r="C3280" s="158" t="str">
        <f t="shared" si="51"/>
        <v>1163845</v>
      </c>
      <c r="D3280">
        <v>116384</v>
      </c>
      <c r="F3280">
        <v>12</v>
      </c>
      <c r="I3280">
        <v>1031284</v>
      </c>
      <c r="J3280">
        <v>0</v>
      </c>
      <c r="K3280">
        <v>0</v>
      </c>
      <c r="L3280">
        <v>1</v>
      </c>
      <c r="M3280">
        <v>0</v>
      </c>
      <c r="N3280">
        <v>9090036</v>
      </c>
      <c r="O3280">
        <v>5</v>
      </c>
      <c r="P3280" t="s">
        <v>1352</v>
      </c>
      <c r="Q3280">
        <v>1005</v>
      </c>
      <c r="R3280">
        <v>6</v>
      </c>
      <c r="S3280">
        <v>0</v>
      </c>
      <c r="T3280">
        <v>0</v>
      </c>
      <c r="V3280" t="s">
        <v>1387</v>
      </c>
      <c r="W3280">
        <v>3</v>
      </c>
      <c r="X3280" s="68">
        <v>36525</v>
      </c>
      <c r="Y3280" s="68">
        <v>36525</v>
      </c>
      <c r="Z3280">
        <v>0</v>
      </c>
      <c r="AA3280">
        <v>145</v>
      </c>
      <c r="AB3280" t="s">
        <v>747</v>
      </c>
      <c r="AE3280" t="s">
        <v>437</v>
      </c>
      <c r="AF3280">
        <v>30001</v>
      </c>
    </row>
    <row r="3281" spans="1:32" x14ac:dyDescent="0.25">
      <c r="A3281" t="s">
        <v>1353</v>
      </c>
      <c r="B3281" t="s">
        <v>747</v>
      </c>
      <c r="C3281" s="158" t="str">
        <f t="shared" si="51"/>
        <v>1163851</v>
      </c>
      <c r="D3281">
        <v>116385</v>
      </c>
      <c r="F3281">
        <v>12</v>
      </c>
      <c r="I3281">
        <v>1031288</v>
      </c>
      <c r="J3281">
        <v>0</v>
      </c>
      <c r="K3281">
        <v>0</v>
      </c>
      <c r="L3281">
        <v>1</v>
      </c>
      <c r="M3281">
        <v>0</v>
      </c>
      <c r="N3281">
        <v>9090036</v>
      </c>
      <c r="O3281">
        <v>1</v>
      </c>
      <c r="P3281" t="s">
        <v>1354</v>
      </c>
      <c r="Q3281">
        <v>1005</v>
      </c>
      <c r="R3281">
        <v>6</v>
      </c>
      <c r="S3281">
        <v>0</v>
      </c>
      <c r="T3281">
        <v>0</v>
      </c>
      <c r="V3281" t="s">
        <v>1387</v>
      </c>
      <c r="W3281">
        <v>3</v>
      </c>
      <c r="X3281" s="68">
        <v>36525</v>
      </c>
      <c r="Y3281" s="68">
        <v>36525</v>
      </c>
      <c r="Z3281">
        <v>0</v>
      </c>
      <c r="AA3281">
        <v>145</v>
      </c>
      <c r="AB3281" t="s">
        <v>747</v>
      </c>
      <c r="AE3281" t="s">
        <v>437</v>
      </c>
      <c r="AF3281">
        <v>30001</v>
      </c>
    </row>
    <row r="3282" spans="1:32" x14ac:dyDescent="0.25">
      <c r="A3282" t="s">
        <v>1353</v>
      </c>
      <c r="B3282" t="s">
        <v>747</v>
      </c>
      <c r="C3282" s="158" t="str">
        <f t="shared" si="51"/>
        <v>1163852</v>
      </c>
      <c r="D3282">
        <v>116385</v>
      </c>
      <c r="F3282">
        <v>12</v>
      </c>
      <c r="I3282">
        <v>1031289</v>
      </c>
      <c r="J3282">
        <v>0</v>
      </c>
      <c r="K3282">
        <v>0</v>
      </c>
      <c r="L3282">
        <v>1</v>
      </c>
      <c r="M3282">
        <v>0</v>
      </c>
      <c r="N3282">
        <v>9090036</v>
      </c>
      <c r="O3282">
        <v>2</v>
      </c>
      <c r="P3282" t="s">
        <v>1354</v>
      </c>
      <c r="Q3282">
        <v>1005</v>
      </c>
      <c r="R3282">
        <v>6</v>
      </c>
      <c r="S3282">
        <v>0</v>
      </c>
      <c r="T3282">
        <v>0</v>
      </c>
      <c r="V3282" t="s">
        <v>1387</v>
      </c>
      <c r="W3282">
        <v>3</v>
      </c>
      <c r="X3282" s="68">
        <v>36525</v>
      </c>
      <c r="Y3282" s="68">
        <v>36525</v>
      </c>
      <c r="Z3282">
        <v>0</v>
      </c>
      <c r="AA3282">
        <v>145</v>
      </c>
      <c r="AB3282" t="s">
        <v>747</v>
      </c>
      <c r="AE3282" t="s">
        <v>437</v>
      </c>
      <c r="AF3282">
        <v>30001</v>
      </c>
    </row>
    <row r="3283" spans="1:32" x14ac:dyDescent="0.25">
      <c r="A3283" t="s">
        <v>1353</v>
      </c>
      <c r="B3283" t="s">
        <v>747</v>
      </c>
      <c r="C3283" s="158" t="str">
        <f t="shared" si="51"/>
        <v>1163853</v>
      </c>
      <c r="D3283">
        <v>116385</v>
      </c>
      <c r="F3283">
        <v>12</v>
      </c>
      <c r="I3283">
        <v>1031290</v>
      </c>
      <c r="J3283">
        <v>0</v>
      </c>
      <c r="K3283">
        <v>0</v>
      </c>
      <c r="L3283">
        <v>1</v>
      </c>
      <c r="M3283">
        <v>0</v>
      </c>
      <c r="N3283">
        <v>9090036</v>
      </c>
      <c r="O3283">
        <v>3</v>
      </c>
      <c r="P3283" t="s">
        <v>1354</v>
      </c>
      <c r="Q3283">
        <v>1005</v>
      </c>
      <c r="R3283">
        <v>6</v>
      </c>
      <c r="S3283">
        <v>0</v>
      </c>
      <c r="T3283">
        <v>0</v>
      </c>
      <c r="V3283" t="s">
        <v>1387</v>
      </c>
      <c r="W3283">
        <v>3</v>
      </c>
      <c r="X3283" s="68">
        <v>36525</v>
      </c>
      <c r="Y3283" s="68">
        <v>36525</v>
      </c>
      <c r="Z3283">
        <v>0</v>
      </c>
      <c r="AA3283">
        <v>145</v>
      </c>
      <c r="AB3283" t="s">
        <v>747</v>
      </c>
      <c r="AE3283" t="s">
        <v>437</v>
      </c>
      <c r="AF3283">
        <v>30001</v>
      </c>
    </row>
    <row r="3284" spans="1:32" x14ac:dyDescent="0.25">
      <c r="A3284" t="s">
        <v>1353</v>
      </c>
      <c r="B3284" t="s">
        <v>747</v>
      </c>
      <c r="C3284" s="158" t="str">
        <f t="shared" si="51"/>
        <v>1163854</v>
      </c>
      <c r="D3284">
        <v>116385</v>
      </c>
      <c r="F3284">
        <v>12</v>
      </c>
      <c r="I3284">
        <v>1031291</v>
      </c>
      <c r="J3284">
        <v>0</v>
      </c>
      <c r="K3284">
        <v>0</v>
      </c>
      <c r="L3284">
        <v>1</v>
      </c>
      <c r="M3284">
        <v>0</v>
      </c>
      <c r="N3284">
        <v>9090036</v>
      </c>
      <c r="O3284">
        <v>4</v>
      </c>
      <c r="P3284" t="s">
        <v>1354</v>
      </c>
      <c r="Q3284">
        <v>1005</v>
      </c>
      <c r="R3284">
        <v>6</v>
      </c>
      <c r="S3284">
        <v>0</v>
      </c>
      <c r="T3284">
        <v>0</v>
      </c>
      <c r="V3284" t="s">
        <v>1387</v>
      </c>
      <c r="W3284">
        <v>3</v>
      </c>
      <c r="X3284" s="68">
        <v>36525</v>
      </c>
      <c r="Y3284" s="68">
        <v>36525</v>
      </c>
      <c r="Z3284">
        <v>0</v>
      </c>
      <c r="AA3284">
        <v>145</v>
      </c>
      <c r="AB3284" t="s">
        <v>747</v>
      </c>
      <c r="AE3284" t="s">
        <v>437</v>
      </c>
      <c r="AF3284">
        <v>30001</v>
      </c>
    </row>
    <row r="3285" spans="1:32" x14ac:dyDescent="0.25">
      <c r="A3285" t="s">
        <v>1353</v>
      </c>
      <c r="B3285" t="s">
        <v>747</v>
      </c>
      <c r="C3285" s="158" t="str">
        <f t="shared" si="51"/>
        <v>1163855</v>
      </c>
      <c r="D3285">
        <v>116385</v>
      </c>
      <c r="F3285">
        <v>12</v>
      </c>
      <c r="I3285">
        <v>1031292</v>
      </c>
      <c r="J3285">
        <v>0</v>
      </c>
      <c r="K3285">
        <v>0</v>
      </c>
      <c r="L3285">
        <v>1</v>
      </c>
      <c r="M3285">
        <v>0</v>
      </c>
      <c r="N3285">
        <v>9090036</v>
      </c>
      <c r="O3285">
        <v>5</v>
      </c>
      <c r="P3285" t="s">
        <v>1354</v>
      </c>
      <c r="Q3285">
        <v>1005</v>
      </c>
      <c r="R3285">
        <v>6</v>
      </c>
      <c r="S3285">
        <v>0</v>
      </c>
      <c r="T3285">
        <v>0</v>
      </c>
      <c r="V3285" t="s">
        <v>1387</v>
      </c>
      <c r="W3285">
        <v>3</v>
      </c>
      <c r="X3285" s="68">
        <v>36525</v>
      </c>
      <c r="Y3285" s="68">
        <v>36525</v>
      </c>
      <c r="Z3285">
        <v>0</v>
      </c>
      <c r="AA3285">
        <v>145</v>
      </c>
      <c r="AB3285" t="s">
        <v>747</v>
      </c>
      <c r="AE3285" t="s">
        <v>437</v>
      </c>
      <c r="AF3285">
        <v>30001</v>
      </c>
    </row>
    <row r="3286" spans="1:32" x14ac:dyDescent="0.25">
      <c r="A3286" t="s">
        <v>1355</v>
      </c>
      <c r="B3286" t="s">
        <v>747</v>
      </c>
      <c r="C3286" s="158" t="str">
        <f t="shared" si="51"/>
        <v>1163861</v>
      </c>
      <c r="D3286">
        <v>116386</v>
      </c>
      <c r="F3286">
        <v>12</v>
      </c>
      <c r="I3286">
        <v>1031296</v>
      </c>
      <c r="J3286">
        <v>0</v>
      </c>
      <c r="K3286">
        <v>0</v>
      </c>
      <c r="L3286">
        <v>1</v>
      </c>
      <c r="M3286">
        <v>0</v>
      </c>
      <c r="N3286">
        <v>9090036</v>
      </c>
      <c r="O3286">
        <v>1</v>
      </c>
      <c r="P3286" t="s">
        <v>1356</v>
      </c>
      <c r="Q3286">
        <v>1005</v>
      </c>
      <c r="R3286">
        <v>6</v>
      </c>
      <c r="S3286">
        <v>0</v>
      </c>
      <c r="T3286">
        <v>0</v>
      </c>
      <c r="V3286" t="s">
        <v>1387</v>
      </c>
      <c r="W3286">
        <v>3</v>
      </c>
      <c r="X3286" s="68">
        <v>36525</v>
      </c>
      <c r="Y3286" s="68">
        <v>36525</v>
      </c>
      <c r="Z3286">
        <v>0</v>
      </c>
      <c r="AA3286">
        <v>145</v>
      </c>
      <c r="AB3286" t="s">
        <v>747</v>
      </c>
      <c r="AE3286" t="s">
        <v>437</v>
      </c>
      <c r="AF3286">
        <v>30001</v>
      </c>
    </row>
    <row r="3287" spans="1:32" x14ac:dyDescent="0.25">
      <c r="A3287" t="s">
        <v>1355</v>
      </c>
      <c r="B3287" t="s">
        <v>747</v>
      </c>
      <c r="C3287" s="158" t="str">
        <f t="shared" si="51"/>
        <v>1163862</v>
      </c>
      <c r="D3287">
        <v>116386</v>
      </c>
      <c r="F3287">
        <v>12</v>
      </c>
      <c r="I3287">
        <v>1031297</v>
      </c>
      <c r="J3287">
        <v>0</v>
      </c>
      <c r="K3287">
        <v>0</v>
      </c>
      <c r="L3287">
        <v>1</v>
      </c>
      <c r="M3287">
        <v>0</v>
      </c>
      <c r="N3287">
        <v>9090036</v>
      </c>
      <c r="O3287">
        <v>2</v>
      </c>
      <c r="P3287" t="s">
        <v>1356</v>
      </c>
      <c r="Q3287">
        <v>1005</v>
      </c>
      <c r="R3287">
        <v>6</v>
      </c>
      <c r="S3287">
        <v>0</v>
      </c>
      <c r="T3287">
        <v>0</v>
      </c>
      <c r="V3287" t="s">
        <v>1387</v>
      </c>
      <c r="W3287">
        <v>3</v>
      </c>
      <c r="X3287" s="68">
        <v>36525</v>
      </c>
      <c r="Y3287" s="68">
        <v>36525</v>
      </c>
      <c r="Z3287">
        <v>0</v>
      </c>
      <c r="AA3287">
        <v>145</v>
      </c>
      <c r="AB3287" t="s">
        <v>747</v>
      </c>
      <c r="AE3287" t="s">
        <v>437</v>
      </c>
      <c r="AF3287">
        <v>30001</v>
      </c>
    </row>
    <row r="3288" spans="1:32" x14ac:dyDescent="0.25">
      <c r="A3288" t="s">
        <v>1355</v>
      </c>
      <c r="B3288" t="s">
        <v>747</v>
      </c>
      <c r="C3288" s="158" t="str">
        <f t="shared" si="51"/>
        <v>1163863</v>
      </c>
      <c r="D3288">
        <v>116386</v>
      </c>
      <c r="F3288">
        <v>12</v>
      </c>
      <c r="I3288">
        <v>1031298</v>
      </c>
      <c r="J3288">
        <v>0</v>
      </c>
      <c r="K3288">
        <v>0</v>
      </c>
      <c r="L3288">
        <v>1</v>
      </c>
      <c r="M3288">
        <v>0</v>
      </c>
      <c r="N3288">
        <v>9090036</v>
      </c>
      <c r="O3288">
        <v>3</v>
      </c>
      <c r="P3288" t="s">
        <v>1356</v>
      </c>
      <c r="Q3288">
        <v>1005</v>
      </c>
      <c r="R3288">
        <v>6</v>
      </c>
      <c r="S3288">
        <v>0</v>
      </c>
      <c r="T3288">
        <v>0</v>
      </c>
      <c r="V3288" t="s">
        <v>1387</v>
      </c>
      <c r="W3288">
        <v>3</v>
      </c>
      <c r="X3288" s="68">
        <v>36525</v>
      </c>
      <c r="Y3288" s="68">
        <v>36525</v>
      </c>
      <c r="Z3288">
        <v>0</v>
      </c>
      <c r="AA3288">
        <v>145</v>
      </c>
      <c r="AB3288" t="s">
        <v>747</v>
      </c>
      <c r="AE3288" t="s">
        <v>437</v>
      </c>
      <c r="AF3288">
        <v>30001</v>
      </c>
    </row>
    <row r="3289" spans="1:32" x14ac:dyDescent="0.25">
      <c r="A3289" t="s">
        <v>1355</v>
      </c>
      <c r="B3289" t="s">
        <v>747</v>
      </c>
      <c r="C3289" s="158" t="str">
        <f t="shared" si="51"/>
        <v>1163864</v>
      </c>
      <c r="D3289">
        <v>116386</v>
      </c>
      <c r="F3289">
        <v>12</v>
      </c>
      <c r="I3289">
        <v>1031299</v>
      </c>
      <c r="J3289">
        <v>0</v>
      </c>
      <c r="K3289">
        <v>0</v>
      </c>
      <c r="L3289">
        <v>1</v>
      </c>
      <c r="M3289">
        <v>0</v>
      </c>
      <c r="N3289">
        <v>9090036</v>
      </c>
      <c r="O3289">
        <v>4</v>
      </c>
      <c r="P3289" t="s">
        <v>1356</v>
      </c>
      <c r="Q3289">
        <v>1005</v>
      </c>
      <c r="R3289">
        <v>6</v>
      </c>
      <c r="S3289">
        <v>0</v>
      </c>
      <c r="T3289">
        <v>0</v>
      </c>
      <c r="V3289" t="s">
        <v>1387</v>
      </c>
      <c r="W3289">
        <v>3</v>
      </c>
      <c r="X3289" s="68">
        <v>36525</v>
      </c>
      <c r="Y3289" s="68">
        <v>36525</v>
      </c>
      <c r="Z3289">
        <v>0</v>
      </c>
      <c r="AA3289">
        <v>145</v>
      </c>
      <c r="AB3289" t="s">
        <v>747</v>
      </c>
      <c r="AE3289" t="s">
        <v>437</v>
      </c>
      <c r="AF3289">
        <v>30001</v>
      </c>
    </row>
    <row r="3290" spans="1:32" x14ac:dyDescent="0.25">
      <c r="A3290" t="s">
        <v>1355</v>
      </c>
      <c r="B3290" t="s">
        <v>747</v>
      </c>
      <c r="C3290" s="158" t="str">
        <f t="shared" si="51"/>
        <v>1163865</v>
      </c>
      <c r="D3290">
        <v>116386</v>
      </c>
      <c r="F3290">
        <v>12</v>
      </c>
      <c r="I3290">
        <v>1031300</v>
      </c>
      <c r="J3290">
        <v>0</v>
      </c>
      <c r="K3290">
        <v>0</v>
      </c>
      <c r="L3290">
        <v>1</v>
      </c>
      <c r="M3290">
        <v>0</v>
      </c>
      <c r="N3290">
        <v>9090036</v>
      </c>
      <c r="O3290">
        <v>5</v>
      </c>
      <c r="P3290" t="s">
        <v>1356</v>
      </c>
      <c r="Q3290">
        <v>1005</v>
      </c>
      <c r="R3290">
        <v>6</v>
      </c>
      <c r="S3290">
        <v>0</v>
      </c>
      <c r="T3290">
        <v>0</v>
      </c>
      <c r="V3290" t="s">
        <v>1387</v>
      </c>
      <c r="W3290">
        <v>3</v>
      </c>
      <c r="X3290" s="68">
        <v>36525</v>
      </c>
      <c r="Y3290" s="68">
        <v>36525</v>
      </c>
      <c r="Z3290">
        <v>0</v>
      </c>
      <c r="AA3290">
        <v>145</v>
      </c>
      <c r="AB3290" t="s">
        <v>747</v>
      </c>
      <c r="AE3290" t="s">
        <v>437</v>
      </c>
      <c r="AF3290">
        <v>30001</v>
      </c>
    </row>
    <row r="3291" spans="1:32" x14ac:dyDescent="0.25">
      <c r="A3291" t="s">
        <v>1357</v>
      </c>
      <c r="B3291" t="s">
        <v>747</v>
      </c>
      <c r="C3291" s="158" t="str">
        <f t="shared" si="51"/>
        <v>1163991</v>
      </c>
      <c r="D3291">
        <v>116399</v>
      </c>
      <c r="F3291">
        <v>12</v>
      </c>
      <c r="H3291" t="s">
        <v>397</v>
      </c>
      <c r="I3291">
        <v>1031400</v>
      </c>
      <c r="J3291">
        <v>0</v>
      </c>
      <c r="K3291">
        <v>0</v>
      </c>
      <c r="L3291">
        <v>1</v>
      </c>
      <c r="M3291">
        <v>0</v>
      </c>
      <c r="N3291">
        <v>9020272</v>
      </c>
      <c r="O3291">
        <v>1</v>
      </c>
      <c r="P3291" t="s">
        <v>1358</v>
      </c>
      <c r="Q3291">
        <v>1005</v>
      </c>
      <c r="R3291">
        <v>6</v>
      </c>
      <c r="S3291">
        <v>0</v>
      </c>
      <c r="T3291">
        <v>0</v>
      </c>
      <c r="V3291" t="s">
        <v>1387</v>
      </c>
      <c r="W3291">
        <v>3</v>
      </c>
      <c r="X3291" s="68">
        <v>42444</v>
      </c>
      <c r="Y3291" s="68">
        <v>36525</v>
      </c>
      <c r="Z3291">
        <v>0</v>
      </c>
      <c r="AA3291">
        <v>145</v>
      </c>
      <c r="AB3291" t="s">
        <v>747</v>
      </c>
      <c r="AE3291" t="s">
        <v>437</v>
      </c>
      <c r="AF3291">
        <v>30001</v>
      </c>
    </row>
    <row r="3292" spans="1:32" x14ac:dyDescent="0.25">
      <c r="A3292" t="s">
        <v>1357</v>
      </c>
      <c r="B3292" t="s">
        <v>747</v>
      </c>
      <c r="C3292" s="158" t="str">
        <f t="shared" si="51"/>
        <v>1163992</v>
      </c>
      <c r="D3292">
        <v>116399</v>
      </c>
      <c r="F3292">
        <v>12</v>
      </c>
      <c r="H3292" t="s">
        <v>397</v>
      </c>
      <c r="I3292">
        <v>1031401</v>
      </c>
      <c r="J3292">
        <v>0</v>
      </c>
      <c r="K3292">
        <v>0</v>
      </c>
      <c r="L3292">
        <v>1</v>
      </c>
      <c r="M3292">
        <v>0</v>
      </c>
      <c r="N3292">
        <v>9020272</v>
      </c>
      <c r="O3292">
        <v>2</v>
      </c>
      <c r="P3292" t="s">
        <v>1358</v>
      </c>
      <c r="Q3292">
        <v>1005</v>
      </c>
      <c r="R3292">
        <v>6</v>
      </c>
      <c r="S3292">
        <v>0</v>
      </c>
      <c r="T3292">
        <v>0</v>
      </c>
      <c r="V3292" t="s">
        <v>1387</v>
      </c>
      <c r="W3292">
        <v>3</v>
      </c>
      <c r="X3292" s="68">
        <v>42444</v>
      </c>
      <c r="Y3292" s="68">
        <v>36525</v>
      </c>
      <c r="Z3292">
        <v>0</v>
      </c>
      <c r="AA3292">
        <v>145</v>
      </c>
      <c r="AB3292" t="s">
        <v>747</v>
      </c>
      <c r="AE3292" t="s">
        <v>437</v>
      </c>
      <c r="AF3292">
        <v>30001</v>
      </c>
    </row>
    <row r="3293" spans="1:32" x14ac:dyDescent="0.25">
      <c r="A3293" t="s">
        <v>1357</v>
      </c>
      <c r="B3293" t="s">
        <v>747</v>
      </c>
      <c r="C3293" s="158" t="str">
        <f t="shared" si="51"/>
        <v>1163993</v>
      </c>
      <c r="D3293">
        <v>116399</v>
      </c>
      <c r="F3293">
        <v>12</v>
      </c>
      <c r="H3293" t="s">
        <v>397</v>
      </c>
      <c r="I3293">
        <v>1031402</v>
      </c>
      <c r="J3293">
        <v>0</v>
      </c>
      <c r="K3293">
        <v>0</v>
      </c>
      <c r="L3293">
        <v>1</v>
      </c>
      <c r="M3293">
        <v>0</v>
      </c>
      <c r="N3293">
        <v>9020272</v>
      </c>
      <c r="O3293">
        <v>3</v>
      </c>
      <c r="P3293" t="s">
        <v>1358</v>
      </c>
      <c r="Q3293">
        <v>1005</v>
      </c>
      <c r="R3293">
        <v>6</v>
      </c>
      <c r="S3293">
        <v>0</v>
      </c>
      <c r="T3293">
        <v>0</v>
      </c>
      <c r="V3293" t="s">
        <v>1387</v>
      </c>
      <c r="W3293">
        <v>3</v>
      </c>
      <c r="X3293" s="68">
        <v>42444</v>
      </c>
      <c r="Y3293" s="68">
        <v>36525</v>
      </c>
      <c r="Z3293">
        <v>0</v>
      </c>
      <c r="AA3293">
        <v>145</v>
      </c>
      <c r="AB3293" t="s">
        <v>747</v>
      </c>
      <c r="AE3293" t="s">
        <v>437</v>
      </c>
      <c r="AF3293">
        <v>30001</v>
      </c>
    </row>
    <row r="3294" spans="1:32" x14ac:dyDescent="0.25">
      <c r="A3294" t="s">
        <v>1357</v>
      </c>
      <c r="B3294" t="s">
        <v>747</v>
      </c>
      <c r="C3294" s="158" t="str">
        <f t="shared" si="51"/>
        <v>1163994</v>
      </c>
      <c r="D3294">
        <v>116399</v>
      </c>
      <c r="F3294">
        <v>12</v>
      </c>
      <c r="H3294" t="s">
        <v>397</v>
      </c>
      <c r="I3294">
        <v>1031403</v>
      </c>
      <c r="J3294">
        <v>0</v>
      </c>
      <c r="K3294">
        <v>0</v>
      </c>
      <c r="L3294">
        <v>1</v>
      </c>
      <c r="M3294">
        <v>0</v>
      </c>
      <c r="N3294">
        <v>9020272</v>
      </c>
      <c r="O3294">
        <v>4</v>
      </c>
      <c r="P3294" t="s">
        <v>1358</v>
      </c>
      <c r="Q3294">
        <v>1005</v>
      </c>
      <c r="R3294">
        <v>6</v>
      </c>
      <c r="S3294">
        <v>0</v>
      </c>
      <c r="T3294">
        <v>0</v>
      </c>
      <c r="V3294" t="s">
        <v>1387</v>
      </c>
      <c r="W3294">
        <v>3</v>
      </c>
      <c r="X3294" s="68">
        <v>42444</v>
      </c>
      <c r="Y3294" s="68">
        <v>36525</v>
      </c>
      <c r="Z3294">
        <v>0</v>
      </c>
      <c r="AA3294">
        <v>145</v>
      </c>
      <c r="AB3294" t="s">
        <v>747</v>
      </c>
      <c r="AE3294" t="s">
        <v>437</v>
      </c>
      <c r="AF3294">
        <v>30001</v>
      </c>
    </row>
    <row r="3295" spans="1:32" x14ac:dyDescent="0.25">
      <c r="A3295" t="s">
        <v>1357</v>
      </c>
      <c r="B3295" t="s">
        <v>747</v>
      </c>
      <c r="C3295" s="158" t="str">
        <f t="shared" si="51"/>
        <v>1163995</v>
      </c>
      <c r="D3295">
        <v>116399</v>
      </c>
      <c r="F3295">
        <v>12</v>
      </c>
      <c r="H3295" t="s">
        <v>397</v>
      </c>
      <c r="I3295">
        <v>1031404</v>
      </c>
      <c r="J3295">
        <v>0</v>
      </c>
      <c r="K3295">
        <v>0</v>
      </c>
      <c r="L3295">
        <v>1</v>
      </c>
      <c r="M3295">
        <v>0</v>
      </c>
      <c r="N3295">
        <v>9020272</v>
      </c>
      <c r="O3295">
        <v>5</v>
      </c>
      <c r="P3295" t="s">
        <v>1358</v>
      </c>
      <c r="Q3295">
        <v>1005</v>
      </c>
      <c r="R3295">
        <v>6</v>
      </c>
      <c r="S3295">
        <v>0</v>
      </c>
      <c r="T3295">
        <v>0</v>
      </c>
      <c r="V3295" t="s">
        <v>1387</v>
      </c>
      <c r="W3295">
        <v>3</v>
      </c>
      <c r="X3295" s="68">
        <v>42444</v>
      </c>
      <c r="Y3295" s="68">
        <v>36525</v>
      </c>
      <c r="Z3295">
        <v>0</v>
      </c>
      <c r="AA3295">
        <v>145</v>
      </c>
      <c r="AB3295" t="s">
        <v>747</v>
      </c>
      <c r="AE3295" t="s">
        <v>437</v>
      </c>
      <c r="AF3295">
        <v>30001</v>
      </c>
    </row>
    <row r="3296" spans="1:32" x14ac:dyDescent="0.25">
      <c r="A3296" t="s">
        <v>1359</v>
      </c>
      <c r="B3296" t="s">
        <v>747</v>
      </c>
      <c r="C3296" s="158" t="str">
        <f t="shared" si="51"/>
        <v>1164001</v>
      </c>
      <c r="D3296">
        <v>116400</v>
      </c>
      <c r="F3296">
        <v>12</v>
      </c>
      <c r="H3296" t="s">
        <v>397</v>
      </c>
      <c r="I3296">
        <v>1031408</v>
      </c>
      <c r="J3296">
        <v>0</v>
      </c>
      <c r="K3296">
        <v>0</v>
      </c>
      <c r="L3296">
        <v>1</v>
      </c>
      <c r="M3296">
        <v>0</v>
      </c>
      <c r="N3296">
        <v>9090034</v>
      </c>
      <c r="O3296">
        <v>1</v>
      </c>
      <c r="P3296" t="s">
        <v>1360</v>
      </c>
      <c r="Q3296">
        <v>1005</v>
      </c>
      <c r="R3296">
        <v>6</v>
      </c>
      <c r="S3296">
        <v>0</v>
      </c>
      <c r="T3296">
        <v>0</v>
      </c>
      <c r="V3296" t="s">
        <v>1387</v>
      </c>
      <c r="W3296">
        <v>3</v>
      </c>
      <c r="X3296" s="68">
        <v>42444</v>
      </c>
      <c r="Y3296" s="68">
        <v>36525</v>
      </c>
      <c r="Z3296">
        <v>0</v>
      </c>
      <c r="AA3296">
        <v>145</v>
      </c>
      <c r="AB3296" t="s">
        <v>747</v>
      </c>
      <c r="AE3296" t="s">
        <v>437</v>
      </c>
      <c r="AF3296">
        <v>30001</v>
      </c>
    </row>
    <row r="3297" spans="1:32" x14ac:dyDescent="0.25">
      <c r="A3297" t="s">
        <v>1359</v>
      </c>
      <c r="B3297" t="s">
        <v>747</v>
      </c>
      <c r="C3297" s="158" t="str">
        <f t="shared" si="51"/>
        <v>1164002</v>
      </c>
      <c r="D3297">
        <v>116400</v>
      </c>
      <c r="F3297">
        <v>12</v>
      </c>
      <c r="H3297" t="s">
        <v>397</v>
      </c>
      <c r="I3297">
        <v>1031409</v>
      </c>
      <c r="J3297">
        <v>0</v>
      </c>
      <c r="K3297">
        <v>0</v>
      </c>
      <c r="L3297">
        <v>1</v>
      </c>
      <c r="M3297">
        <v>0</v>
      </c>
      <c r="N3297">
        <v>9090034</v>
      </c>
      <c r="O3297">
        <v>2</v>
      </c>
      <c r="P3297" t="s">
        <v>1360</v>
      </c>
      <c r="Q3297">
        <v>1005</v>
      </c>
      <c r="R3297">
        <v>6</v>
      </c>
      <c r="S3297">
        <v>0</v>
      </c>
      <c r="T3297">
        <v>0</v>
      </c>
      <c r="V3297" t="s">
        <v>1387</v>
      </c>
      <c r="W3297">
        <v>3</v>
      </c>
      <c r="X3297" s="68">
        <v>42444</v>
      </c>
      <c r="Y3297" s="68">
        <v>36525</v>
      </c>
      <c r="Z3297">
        <v>0</v>
      </c>
      <c r="AA3297">
        <v>145</v>
      </c>
      <c r="AB3297" t="s">
        <v>747</v>
      </c>
      <c r="AE3297" t="s">
        <v>437</v>
      </c>
      <c r="AF3297">
        <v>30001</v>
      </c>
    </row>
    <row r="3298" spans="1:32" x14ac:dyDescent="0.25">
      <c r="A3298" t="s">
        <v>1359</v>
      </c>
      <c r="B3298" t="s">
        <v>747</v>
      </c>
      <c r="C3298" s="158" t="str">
        <f t="shared" si="51"/>
        <v>1164003</v>
      </c>
      <c r="D3298">
        <v>116400</v>
      </c>
      <c r="F3298">
        <v>12</v>
      </c>
      <c r="H3298" t="s">
        <v>397</v>
      </c>
      <c r="I3298">
        <v>1031410</v>
      </c>
      <c r="J3298">
        <v>0</v>
      </c>
      <c r="K3298">
        <v>0</v>
      </c>
      <c r="L3298">
        <v>1</v>
      </c>
      <c r="M3298">
        <v>0</v>
      </c>
      <c r="N3298">
        <v>9090034</v>
      </c>
      <c r="O3298">
        <v>3</v>
      </c>
      <c r="P3298" t="s">
        <v>1360</v>
      </c>
      <c r="Q3298">
        <v>1005</v>
      </c>
      <c r="R3298">
        <v>6</v>
      </c>
      <c r="S3298">
        <v>0</v>
      </c>
      <c r="T3298">
        <v>0</v>
      </c>
      <c r="V3298" t="s">
        <v>1387</v>
      </c>
      <c r="W3298">
        <v>3</v>
      </c>
      <c r="X3298" s="68">
        <v>42444</v>
      </c>
      <c r="Y3298" s="68">
        <v>36525</v>
      </c>
      <c r="Z3298">
        <v>0</v>
      </c>
      <c r="AA3298">
        <v>145</v>
      </c>
      <c r="AB3298" t="s">
        <v>747</v>
      </c>
      <c r="AE3298" t="s">
        <v>437</v>
      </c>
      <c r="AF3298">
        <v>30001</v>
      </c>
    </row>
    <row r="3299" spans="1:32" x14ac:dyDescent="0.25">
      <c r="A3299" t="s">
        <v>1359</v>
      </c>
      <c r="B3299" t="s">
        <v>747</v>
      </c>
      <c r="C3299" s="158" t="str">
        <f t="shared" si="51"/>
        <v>1164004</v>
      </c>
      <c r="D3299">
        <v>116400</v>
      </c>
      <c r="F3299">
        <v>12</v>
      </c>
      <c r="H3299" t="s">
        <v>397</v>
      </c>
      <c r="I3299">
        <v>1031411</v>
      </c>
      <c r="J3299">
        <v>0</v>
      </c>
      <c r="K3299">
        <v>0</v>
      </c>
      <c r="L3299">
        <v>1</v>
      </c>
      <c r="M3299">
        <v>0</v>
      </c>
      <c r="N3299">
        <v>9090034</v>
      </c>
      <c r="O3299">
        <v>4</v>
      </c>
      <c r="P3299" t="s">
        <v>1360</v>
      </c>
      <c r="Q3299">
        <v>1005</v>
      </c>
      <c r="R3299">
        <v>6</v>
      </c>
      <c r="S3299">
        <v>0</v>
      </c>
      <c r="T3299">
        <v>0</v>
      </c>
      <c r="V3299" t="s">
        <v>1387</v>
      </c>
      <c r="W3299">
        <v>3</v>
      </c>
      <c r="X3299" s="68">
        <v>42444</v>
      </c>
      <c r="Y3299" s="68">
        <v>36525</v>
      </c>
      <c r="Z3299">
        <v>0</v>
      </c>
      <c r="AA3299">
        <v>145</v>
      </c>
      <c r="AB3299" t="s">
        <v>747</v>
      </c>
      <c r="AE3299" t="s">
        <v>437</v>
      </c>
      <c r="AF3299">
        <v>30001</v>
      </c>
    </row>
    <row r="3300" spans="1:32" x14ac:dyDescent="0.25">
      <c r="A3300" t="s">
        <v>1359</v>
      </c>
      <c r="B3300" t="s">
        <v>747</v>
      </c>
      <c r="C3300" s="158" t="str">
        <f t="shared" si="51"/>
        <v>1164005</v>
      </c>
      <c r="D3300">
        <v>116400</v>
      </c>
      <c r="F3300">
        <v>12</v>
      </c>
      <c r="H3300" t="s">
        <v>397</v>
      </c>
      <c r="I3300">
        <v>1031412</v>
      </c>
      <c r="J3300">
        <v>0</v>
      </c>
      <c r="K3300">
        <v>0</v>
      </c>
      <c r="L3300">
        <v>1</v>
      </c>
      <c r="M3300">
        <v>0</v>
      </c>
      <c r="N3300">
        <v>9090034</v>
      </c>
      <c r="O3300">
        <v>5</v>
      </c>
      <c r="P3300" t="s">
        <v>1360</v>
      </c>
      <c r="Q3300">
        <v>1005</v>
      </c>
      <c r="R3300">
        <v>6</v>
      </c>
      <c r="S3300">
        <v>0</v>
      </c>
      <c r="T3300">
        <v>0</v>
      </c>
      <c r="V3300" t="s">
        <v>1387</v>
      </c>
      <c r="W3300">
        <v>3</v>
      </c>
      <c r="X3300" s="68">
        <v>42444</v>
      </c>
      <c r="Y3300" s="68">
        <v>36525</v>
      </c>
      <c r="Z3300">
        <v>0</v>
      </c>
      <c r="AA3300">
        <v>145</v>
      </c>
      <c r="AB3300" t="s">
        <v>747</v>
      </c>
      <c r="AE3300" t="s">
        <v>437</v>
      </c>
      <c r="AF3300">
        <v>30001</v>
      </c>
    </row>
    <row r="3301" spans="1:32" x14ac:dyDescent="0.25">
      <c r="A3301" t="s">
        <v>1361</v>
      </c>
      <c r="B3301" t="s">
        <v>747</v>
      </c>
      <c r="C3301" s="158" t="str">
        <f t="shared" si="51"/>
        <v>1164011</v>
      </c>
      <c r="D3301">
        <v>116401</v>
      </c>
      <c r="F3301">
        <v>12</v>
      </c>
      <c r="H3301" t="s">
        <v>397</v>
      </c>
      <c r="I3301">
        <v>1031416</v>
      </c>
      <c r="J3301">
        <v>0</v>
      </c>
      <c r="K3301">
        <v>0</v>
      </c>
      <c r="L3301">
        <v>1</v>
      </c>
      <c r="M3301">
        <v>0</v>
      </c>
      <c r="N3301">
        <v>9090034</v>
      </c>
      <c r="O3301">
        <v>1</v>
      </c>
      <c r="P3301" t="s">
        <v>1362</v>
      </c>
      <c r="Q3301">
        <v>1005</v>
      </c>
      <c r="R3301">
        <v>6</v>
      </c>
      <c r="S3301">
        <v>0</v>
      </c>
      <c r="T3301">
        <v>0</v>
      </c>
      <c r="V3301" t="s">
        <v>1387</v>
      </c>
      <c r="W3301">
        <v>3</v>
      </c>
      <c r="X3301" s="68">
        <v>42444</v>
      </c>
      <c r="Y3301" s="68">
        <v>36525</v>
      </c>
      <c r="Z3301">
        <v>0</v>
      </c>
      <c r="AA3301">
        <v>145</v>
      </c>
      <c r="AB3301" t="s">
        <v>747</v>
      </c>
      <c r="AE3301" t="s">
        <v>437</v>
      </c>
      <c r="AF3301">
        <v>30001</v>
      </c>
    </row>
    <row r="3302" spans="1:32" x14ac:dyDescent="0.25">
      <c r="A3302" t="s">
        <v>1361</v>
      </c>
      <c r="B3302" t="s">
        <v>747</v>
      </c>
      <c r="C3302" s="158" t="str">
        <f t="shared" si="51"/>
        <v>1164012</v>
      </c>
      <c r="D3302">
        <v>116401</v>
      </c>
      <c r="F3302">
        <v>12</v>
      </c>
      <c r="H3302" t="s">
        <v>397</v>
      </c>
      <c r="I3302">
        <v>1031417</v>
      </c>
      <c r="J3302">
        <v>0</v>
      </c>
      <c r="K3302">
        <v>0</v>
      </c>
      <c r="L3302">
        <v>1</v>
      </c>
      <c r="M3302">
        <v>0</v>
      </c>
      <c r="N3302">
        <v>9090034</v>
      </c>
      <c r="O3302">
        <v>2</v>
      </c>
      <c r="P3302" t="s">
        <v>1362</v>
      </c>
      <c r="Q3302">
        <v>1005</v>
      </c>
      <c r="R3302">
        <v>6</v>
      </c>
      <c r="S3302">
        <v>0</v>
      </c>
      <c r="T3302">
        <v>0</v>
      </c>
      <c r="V3302" t="s">
        <v>1387</v>
      </c>
      <c r="W3302">
        <v>3</v>
      </c>
      <c r="X3302" s="68">
        <v>42444</v>
      </c>
      <c r="Y3302" s="68">
        <v>36525</v>
      </c>
      <c r="Z3302">
        <v>0</v>
      </c>
      <c r="AA3302">
        <v>145</v>
      </c>
      <c r="AB3302" t="s">
        <v>747</v>
      </c>
      <c r="AE3302" t="s">
        <v>437</v>
      </c>
      <c r="AF3302">
        <v>30001</v>
      </c>
    </row>
    <row r="3303" spans="1:32" x14ac:dyDescent="0.25">
      <c r="A3303" t="s">
        <v>1361</v>
      </c>
      <c r="B3303" t="s">
        <v>747</v>
      </c>
      <c r="C3303" s="158" t="str">
        <f t="shared" si="51"/>
        <v>1164013</v>
      </c>
      <c r="D3303">
        <v>116401</v>
      </c>
      <c r="F3303">
        <v>12</v>
      </c>
      <c r="H3303" t="s">
        <v>397</v>
      </c>
      <c r="I3303">
        <v>1031418</v>
      </c>
      <c r="J3303">
        <v>0</v>
      </c>
      <c r="K3303">
        <v>0</v>
      </c>
      <c r="L3303">
        <v>1</v>
      </c>
      <c r="M3303">
        <v>0</v>
      </c>
      <c r="N3303">
        <v>9090034</v>
      </c>
      <c r="O3303">
        <v>3</v>
      </c>
      <c r="P3303" t="s">
        <v>1362</v>
      </c>
      <c r="Q3303">
        <v>1005</v>
      </c>
      <c r="R3303">
        <v>6</v>
      </c>
      <c r="S3303">
        <v>0</v>
      </c>
      <c r="T3303">
        <v>0</v>
      </c>
      <c r="V3303" t="s">
        <v>1387</v>
      </c>
      <c r="W3303">
        <v>3</v>
      </c>
      <c r="X3303" s="68">
        <v>42444</v>
      </c>
      <c r="Y3303" s="68">
        <v>36525</v>
      </c>
      <c r="Z3303">
        <v>0</v>
      </c>
      <c r="AA3303">
        <v>145</v>
      </c>
      <c r="AB3303" t="s">
        <v>747</v>
      </c>
      <c r="AE3303" t="s">
        <v>437</v>
      </c>
      <c r="AF3303">
        <v>30001</v>
      </c>
    </row>
    <row r="3304" spans="1:32" x14ac:dyDescent="0.25">
      <c r="A3304" t="s">
        <v>1361</v>
      </c>
      <c r="B3304" t="s">
        <v>747</v>
      </c>
      <c r="C3304" s="158" t="str">
        <f t="shared" si="51"/>
        <v>1164014</v>
      </c>
      <c r="D3304">
        <v>116401</v>
      </c>
      <c r="F3304">
        <v>12</v>
      </c>
      <c r="H3304" t="s">
        <v>397</v>
      </c>
      <c r="I3304">
        <v>1031419</v>
      </c>
      <c r="J3304">
        <v>0</v>
      </c>
      <c r="K3304">
        <v>0</v>
      </c>
      <c r="L3304">
        <v>1</v>
      </c>
      <c r="M3304">
        <v>0</v>
      </c>
      <c r="N3304">
        <v>9090034</v>
      </c>
      <c r="O3304">
        <v>4</v>
      </c>
      <c r="P3304" t="s">
        <v>1362</v>
      </c>
      <c r="Q3304">
        <v>1005</v>
      </c>
      <c r="R3304">
        <v>6</v>
      </c>
      <c r="S3304">
        <v>0</v>
      </c>
      <c r="T3304">
        <v>0</v>
      </c>
      <c r="V3304" t="s">
        <v>1387</v>
      </c>
      <c r="W3304">
        <v>3</v>
      </c>
      <c r="X3304" s="68">
        <v>42444</v>
      </c>
      <c r="Y3304" s="68">
        <v>36525</v>
      </c>
      <c r="Z3304">
        <v>0</v>
      </c>
      <c r="AA3304">
        <v>145</v>
      </c>
      <c r="AB3304" t="s">
        <v>747</v>
      </c>
      <c r="AE3304" t="s">
        <v>437</v>
      </c>
      <c r="AF3304">
        <v>30001</v>
      </c>
    </row>
    <row r="3305" spans="1:32" x14ac:dyDescent="0.25">
      <c r="A3305" t="s">
        <v>1361</v>
      </c>
      <c r="B3305" t="s">
        <v>747</v>
      </c>
      <c r="C3305" s="158" t="str">
        <f t="shared" si="51"/>
        <v>1164015</v>
      </c>
      <c r="D3305">
        <v>116401</v>
      </c>
      <c r="F3305">
        <v>12</v>
      </c>
      <c r="H3305" t="s">
        <v>397</v>
      </c>
      <c r="I3305">
        <v>1031420</v>
      </c>
      <c r="J3305">
        <v>0</v>
      </c>
      <c r="K3305">
        <v>0</v>
      </c>
      <c r="L3305">
        <v>1</v>
      </c>
      <c r="M3305">
        <v>0</v>
      </c>
      <c r="N3305">
        <v>9090034</v>
      </c>
      <c r="O3305">
        <v>5</v>
      </c>
      <c r="P3305" t="s">
        <v>1362</v>
      </c>
      <c r="Q3305">
        <v>1005</v>
      </c>
      <c r="R3305">
        <v>6</v>
      </c>
      <c r="S3305">
        <v>0</v>
      </c>
      <c r="T3305">
        <v>0</v>
      </c>
      <c r="V3305" t="s">
        <v>1387</v>
      </c>
      <c r="W3305">
        <v>3</v>
      </c>
      <c r="X3305" s="68">
        <v>42444</v>
      </c>
      <c r="Y3305" s="68">
        <v>36525</v>
      </c>
      <c r="Z3305">
        <v>0</v>
      </c>
      <c r="AA3305">
        <v>145</v>
      </c>
      <c r="AB3305" t="s">
        <v>747</v>
      </c>
      <c r="AE3305" t="s">
        <v>437</v>
      </c>
      <c r="AF3305">
        <v>30001</v>
      </c>
    </row>
    <row r="3306" spans="1:32" x14ac:dyDescent="0.25">
      <c r="A3306" t="s">
        <v>1363</v>
      </c>
      <c r="B3306" t="s">
        <v>747</v>
      </c>
      <c r="C3306" s="158" t="str">
        <f t="shared" si="51"/>
        <v>1164021</v>
      </c>
      <c r="D3306">
        <v>116402</v>
      </c>
      <c r="F3306">
        <v>12</v>
      </c>
      <c r="I3306">
        <v>1031424</v>
      </c>
      <c r="J3306">
        <v>0</v>
      </c>
      <c r="K3306">
        <v>0</v>
      </c>
      <c r="L3306">
        <v>1</v>
      </c>
      <c r="M3306">
        <v>0</v>
      </c>
      <c r="N3306">
        <v>9090039</v>
      </c>
      <c r="O3306">
        <v>1</v>
      </c>
      <c r="P3306" t="s">
        <v>1364</v>
      </c>
      <c r="Q3306">
        <v>1005</v>
      </c>
      <c r="R3306">
        <v>6</v>
      </c>
      <c r="S3306">
        <v>0</v>
      </c>
      <c r="T3306">
        <v>0</v>
      </c>
      <c r="V3306" t="s">
        <v>1387</v>
      </c>
      <c r="W3306">
        <v>3</v>
      </c>
      <c r="X3306" s="68">
        <v>36525</v>
      </c>
      <c r="Y3306" s="68">
        <v>36525</v>
      </c>
      <c r="Z3306">
        <v>0</v>
      </c>
      <c r="AA3306">
        <v>145</v>
      </c>
      <c r="AB3306" t="s">
        <v>747</v>
      </c>
      <c r="AE3306" t="s">
        <v>437</v>
      </c>
      <c r="AF3306">
        <v>30001</v>
      </c>
    </row>
    <row r="3307" spans="1:32" x14ac:dyDescent="0.25">
      <c r="A3307" t="s">
        <v>1363</v>
      </c>
      <c r="B3307" t="s">
        <v>747</v>
      </c>
      <c r="C3307" s="158" t="str">
        <f t="shared" si="51"/>
        <v>1164022</v>
      </c>
      <c r="D3307">
        <v>116402</v>
      </c>
      <c r="F3307">
        <v>12</v>
      </c>
      <c r="I3307">
        <v>1031425</v>
      </c>
      <c r="J3307">
        <v>0</v>
      </c>
      <c r="K3307">
        <v>0</v>
      </c>
      <c r="L3307">
        <v>1</v>
      </c>
      <c r="M3307">
        <v>0</v>
      </c>
      <c r="N3307">
        <v>9090039</v>
      </c>
      <c r="O3307">
        <v>2</v>
      </c>
      <c r="P3307" t="s">
        <v>1364</v>
      </c>
      <c r="Q3307">
        <v>1005</v>
      </c>
      <c r="R3307">
        <v>6</v>
      </c>
      <c r="S3307">
        <v>0</v>
      </c>
      <c r="T3307">
        <v>0</v>
      </c>
      <c r="V3307" t="s">
        <v>1387</v>
      </c>
      <c r="W3307">
        <v>3</v>
      </c>
      <c r="X3307" s="68">
        <v>36525</v>
      </c>
      <c r="Y3307" s="68">
        <v>36525</v>
      </c>
      <c r="Z3307">
        <v>0</v>
      </c>
      <c r="AA3307">
        <v>145</v>
      </c>
      <c r="AB3307" t="s">
        <v>747</v>
      </c>
      <c r="AE3307" t="s">
        <v>437</v>
      </c>
      <c r="AF3307">
        <v>30001</v>
      </c>
    </row>
    <row r="3308" spans="1:32" x14ac:dyDescent="0.25">
      <c r="A3308" t="s">
        <v>1363</v>
      </c>
      <c r="B3308" t="s">
        <v>747</v>
      </c>
      <c r="C3308" s="158" t="str">
        <f t="shared" si="51"/>
        <v>1164023</v>
      </c>
      <c r="D3308">
        <v>116402</v>
      </c>
      <c r="F3308">
        <v>12</v>
      </c>
      <c r="I3308">
        <v>1031426</v>
      </c>
      <c r="J3308">
        <v>0</v>
      </c>
      <c r="K3308">
        <v>0</v>
      </c>
      <c r="L3308">
        <v>1</v>
      </c>
      <c r="M3308">
        <v>0</v>
      </c>
      <c r="N3308">
        <v>9090039</v>
      </c>
      <c r="O3308">
        <v>3</v>
      </c>
      <c r="P3308" t="s">
        <v>1364</v>
      </c>
      <c r="Q3308">
        <v>1005</v>
      </c>
      <c r="R3308">
        <v>6</v>
      </c>
      <c r="S3308">
        <v>0</v>
      </c>
      <c r="T3308">
        <v>0</v>
      </c>
      <c r="V3308" t="s">
        <v>1387</v>
      </c>
      <c r="W3308">
        <v>3</v>
      </c>
      <c r="X3308" s="68">
        <v>36525</v>
      </c>
      <c r="Y3308" s="68">
        <v>36525</v>
      </c>
      <c r="Z3308">
        <v>0</v>
      </c>
      <c r="AA3308">
        <v>145</v>
      </c>
      <c r="AB3308" t="s">
        <v>747</v>
      </c>
      <c r="AE3308" t="s">
        <v>437</v>
      </c>
      <c r="AF3308">
        <v>30001</v>
      </c>
    </row>
    <row r="3309" spans="1:32" x14ac:dyDescent="0.25">
      <c r="A3309" t="s">
        <v>1363</v>
      </c>
      <c r="B3309" t="s">
        <v>747</v>
      </c>
      <c r="C3309" s="158" t="str">
        <f t="shared" si="51"/>
        <v>1164024</v>
      </c>
      <c r="D3309">
        <v>116402</v>
      </c>
      <c r="F3309">
        <v>12</v>
      </c>
      <c r="I3309">
        <v>1031427</v>
      </c>
      <c r="J3309">
        <v>0</v>
      </c>
      <c r="K3309">
        <v>0</v>
      </c>
      <c r="L3309">
        <v>1</v>
      </c>
      <c r="M3309">
        <v>0</v>
      </c>
      <c r="N3309">
        <v>9090039</v>
      </c>
      <c r="O3309">
        <v>4</v>
      </c>
      <c r="P3309" t="s">
        <v>1364</v>
      </c>
      <c r="Q3309">
        <v>1005</v>
      </c>
      <c r="R3309">
        <v>6</v>
      </c>
      <c r="S3309">
        <v>0</v>
      </c>
      <c r="T3309">
        <v>0</v>
      </c>
      <c r="V3309" t="s">
        <v>1387</v>
      </c>
      <c r="W3309">
        <v>3</v>
      </c>
      <c r="X3309" s="68">
        <v>36525</v>
      </c>
      <c r="Y3309" s="68">
        <v>36525</v>
      </c>
      <c r="Z3309">
        <v>0</v>
      </c>
      <c r="AA3309">
        <v>145</v>
      </c>
      <c r="AB3309" t="s">
        <v>747</v>
      </c>
      <c r="AE3309" t="s">
        <v>437</v>
      </c>
      <c r="AF3309">
        <v>30001</v>
      </c>
    </row>
    <row r="3310" spans="1:32" x14ac:dyDescent="0.25">
      <c r="A3310" t="s">
        <v>1363</v>
      </c>
      <c r="B3310" t="s">
        <v>747</v>
      </c>
      <c r="C3310" s="158" t="str">
        <f t="shared" si="51"/>
        <v>1164025</v>
      </c>
      <c r="D3310">
        <v>116402</v>
      </c>
      <c r="F3310">
        <v>12</v>
      </c>
      <c r="I3310">
        <v>1031428</v>
      </c>
      <c r="J3310">
        <v>0</v>
      </c>
      <c r="K3310">
        <v>0</v>
      </c>
      <c r="L3310">
        <v>1</v>
      </c>
      <c r="M3310">
        <v>0</v>
      </c>
      <c r="N3310">
        <v>9090039</v>
      </c>
      <c r="O3310">
        <v>5</v>
      </c>
      <c r="P3310" t="s">
        <v>1364</v>
      </c>
      <c r="Q3310">
        <v>1005</v>
      </c>
      <c r="R3310">
        <v>6</v>
      </c>
      <c r="S3310">
        <v>0</v>
      </c>
      <c r="T3310">
        <v>0</v>
      </c>
      <c r="V3310" t="s">
        <v>1387</v>
      </c>
      <c r="W3310">
        <v>3</v>
      </c>
      <c r="X3310" s="68">
        <v>36525</v>
      </c>
      <c r="Y3310" s="68">
        <v>36525</v>
      </c>
      <c r="Z3310">
        <v>0</v>
      </c>
      <c r="AA3310">
        <v>145</v>
      </c>
      <c r="AB3310" t="s">
        <v>747</v>
      </c>
      <c r="AE3310" t="s">
        <v>437</v>
      </c>
      <c r="AF3310">
        <v>30001</v>
      </c>
    </row>
    <row r="3311" spans="1:32" x14ac:dyDescent="0.25">
      <c r="A3311" t="s">
        <v>1365</v>
      </c>
      <c r="B3311" t="s">
        <v>747</v>
      </c>
      <c r="C3311" s="158" t="str">
        <f t="shared" si="51"/>
        <v>1164031</v>
      </c>
      <c r="D3311">
        <v>116403</v>
      </c>
      <c r="F3311">
        <v>12</v>
      </c>
      <c r="I3311">
        <v>1031432</v>
      </c>
      <c r="J3311">
        <v>0</v>
      </c>
      <c r="K3311">
        <v>0</v>
      </c>
      <c r="L3311">
        <v>1</v>
      </c>
      <c r="M3311">
        <v>0</v>
      </c>
      <c r="N3311">
        <v>9090039</v>
      </c>
      <c r="O3311">
        <v>1</v>
      </c>
      <c r="P3311" t="s">
        <v>1366</v>
      </c>
      <c r="Q3311">
        <v>1005</v>
      </c>
      <c r="R3311">
        <v>6</v>
      </c>
      <c r="S3311">
        <v>0</v>
      </c>
      <c r="T3311">
        <v>0</v>
      </c>
      <c r="V3311" t="s">
        <v>1387</v>
      </c>
      <c r="W3311">
        <v>3</v>
      </c>
      <c r="X3311" s="68">
        <v>36525</v>
      </c>
      <c r="Y3311" s="68">
        <v>36525</v>
      </c>
      <c r="Z3311">
        <v>0</v>
      </c>
      <c r="AA3311">
        <v>145</v>
      </c>
      <c r="AB3311" t="s">
        <v>747</v>
      </c>
      <c r="AE3311" t="s">
        <v>437</v>
      </c>
      <c r="AF3311">
        <v>30001</v>
      </c>
    </row>
    <row r="3312" spans="1:32" x14ac:dyDescent="0.25">
      <c r="A3312" t="s">
        <v>1365</v>
      </c>
      <c r="B3312" t="s">
        <v>747</v>
      </c>
      <c r="C3312" s="158" t="str">
        <f t="shared" si="51"/>
        <v>1164032</v>
      </c>
      <c r="D3312">
        <v>116403</v>
      </c>
      <c r="F3312">
        <v>12</v>
      </c>
      <c r="I3312">
        <v>1031433</v>
      </c>
      <c r="J3312">
        <v>0</v>
      </c>
      <c r="K3312">
        <v>0</v>
      </c>
      <c r="L3312">
        <v>1</v>
      </c>
      <c r="M3312">
        <v>0</v>
      </c>
      <c r="N3312">
        <v>9090039</v>
      </c>
      <c r="O3312">
        <v>2</v>
      </c>
      <c r="P3312" t="s">
        <v>1366</v>
      </c>
      <c r="Q3312">
        <v>1005</v>
      </c>
      <c r="R3312">
        <v>6</v>
      </c>
      <c r="S3312">
        <v>0</v>
      </c>
      <c r="T3312">
        <v>0</v>
      </c>
      <c r="V3312" t="s">
        <v>1387</v>
      </c>
      <c r="W3312">
        <v>3</v>
      </c>
      <c r="X3312" s="68">
        <v>36525</v>
      </c>
      <c r="Y3312" s="68">
        <v>36525</v>
      </c>
      <c r="Z3312">
        <v>0</v>
      </c>
      <c r="AA3312">
        <v>145</v>
      </c>
      <c r="AB3312" t="s">
        <v>747</v>
      </c>
      <c r="AE3312" t="s">
        <v>437</v>
      </c>
      <c r="AF3312">
        <v>30001</v>
      </c>
    </row>
    <row r="3313" spans="1:32" x14ac:dyDescent="0.25">
      <c r="A3313" t="s">
        <v>1365</v>
      </c>
      <c r="B3313" t="s">
        <v>747</v>
      </c>
      <c r="C3313" s="158" t="str">
        <f t="shared" si="51"/>
        <v>1164033</v>
      </c>
      <c r="D3313">
        <v>116403</v>
      </c>
      <c r="F3313">
        <v>12</v>
      </c>
      <c r="I3313">
        <v>1031434</v>
      </c>
      <c r="J3313">
        <v>0</v>
      </c>
      <c r="K3313">
        <v>0</v>
      </c>
      <c r="L3313">
        <v>1</v>
      </c>
      <c r="M3313">
        <v>0</v>
      </c>
      <c r="N3313">
        <v>9090039</v>
      </c>
      <c r="O3313">
        <v>3</v>
      </c>
      <c r="P3313" t="s">
        <v>1366</v>
      </c>
      <c r="Q3313">
        <v>1005</v>
      </c>
      <c r="R3313">
        <v>6</v>
      </c>
      <c r="S3313">
        <v>0</v>
      </c>
      <c r="T3313">
        <v>0</v>
      </c>
      <c r="V3313" t="s">
        <v>1387</v>
      </c>
      <c r="W3313">
        <v>3</v>
      </c>
      <c r="X3313" s="68">
        <v>36525</v>
      </c>
      <c r="Y3313" s="68">
        <v>36525</v>
      </c>
      <c r="Z3313">
        <v>0</v>
      </c>
      <c r="AA3313">
        <v>145</v>
      </c>
      <c r="AB3313" t="s">
        <v>747</v>
      </c>
      <c r="AE3313" t="s">
        <v>437</v>
      </c>
      <c r="AF3313">
        <v>30001</v>
      </c>
    </row>
    <row r="3314" spans="1:32" x14ac:dyDescent="0.25">
      <c r="A3314" t="s">
        <v>1365</v>
      </c>
      <c r="B3314" t="s">
        <v>747</v>
      </c>
      <c r="C3314" s="158" t="str">
        <f t="shared" si="51"/>
        <v>1164034</v>
      </c>
      <c r="D3314">
        <v>116403</v>
      </c>
      <c r="F3314">
        <v>12</v>
      </c>
      <c r="I3314">
        <v>1031435</v>
      </c>
      <c r="J3314">
        <v>0</v>
      </c>
      <c r="K3314">
        <v>0</v>
      </c>
      <c r="L3314">
        <v>1</v>
      </c>
      <c r="M3314">
        <v>0</v>
      </c>
      <c r="N3314">
        <v>9090039</v>
      </c>
      <c r="O3314">
        <v>4</v>
      </c>
      <c r="P3314" t="s">
        <v>1366</v>
      </c>
      <c r="Q3314">
        <v>1005</v>
      </c>
      <c r="R3314">
        <v>6</v>
      </c>
      <c r="S3314">
        <v>0</v>
      </c>
      <c r="T3314">
        <v>0</v>
      </c>
      <c r="V3314" t="s">
        <v>1387</v>
      </c>
      <c r="W3314">
        <v>3</v>
      </c>
      <c r="X3314" s="68">
        <v>36525</v>
      </c>
      <c r="Y3314" s="68">
        <v>36525</v>
      </c>
      <c r="Z3314">
        <v>0</v>
      </c>
      <c r="AA3314">
        <v>145</v>
      </c>
      <c r="AB3314" t="s">
        <v>747</v>
      </c>
      <c r="AE3314" t="s">
        <v>437</v>
      </c>
      <c r="AF3314">
        <v>30001</v>
      </c>
    </row>
    <row r="3315" spans="1:32" x14ac:dyDescent="0.25">
      <c r="A3315" t="s">
        <v>1365</v>
      </c>
      <c r="B3315" t="s">
        <v>747</v>
      </c>
      <c r="C3315" s="158" t="str">
        <f t="shared" si="51"/>
        <v>1164035</v>
      </c>
      <c r="D3315">
        <v>116403</v>
      </c>
      <c r="F3315">
        <v>12</v>
      </c>
      <c r="I3315">
        <v>1031436</v>
      </c>
      <c r="J3315">
        <v>0</v>
      </c>
      <c r="K3315">
        <v>0</v>
      </c>
      <c r="L3315">
        <v>1</v>
      </c>
      <c r="M3315">
        <v>0</v>
      </c>
      <c r="N3315">
        <v>9090039</v>
      </c>
      <c r="O3315">
        <v>5</v>
      </c>
      <c r="P3315" t="s">
        <v>1366</v>
      </c>
      <c r="Q3315">
        <v>1005</v>
      </c>
      <c r="R3315">
        <v>6</v>
      </c>
      <c r="S3315">
        <v>0</v>
      </c>
      <c r="T3315">
        <v>0</v>
      </c>
      <c r="V3315" t="s">
        <v>1387</v>
      </c>
      <c r="W3315">
        <v>3</v>
      </c>
      <c r="X3315" s="68">
        <v>36525</v>
      </c>
      <c r="Y3315" s="68">
        <v>36525</v>
      </c>
      <c r="Z3315">
        <v>0</v>
      </c>
      <c r="AA3315">
        <v>145</v>
      </c>
      <c r="AB3315" t="s">
        <v>747</v>
      </c>
      <c r="AE3315" t="s">
        <v>437</v>
      </c>
      <c r="AF3315">
        <v>30001</v>
      </c>
    </row>
    <row r="3316" spans="1:32" x14ac:dyDescent="0.25">
      <c r="A3316" t="s">
        <v>1367</v>
      </c>
      <c r="B3316" t="s">
        <v>747</v>
      </c>
      <c r="C3316" s="158" t="str">
        <f t="shared" si="51"/>
        <v>1164041</v>
      </c>
      <c r="D3316">
        <v>116404</v>
      </c>
      <c r="F3316">
        <v>12</v>
      </c>
      <c r="I3316">
        <v>1031440</v>
      </c>
      <c r="J3316">
        <v>0</v>
      </c>
      <c r="K3316">
        <v>0</v>
      </c>
      <c r="L3316">
        <v>1</v>
      </c>
      <c r="M3316">
        <v>0</v>
      </c>
      <c r="N3316">
        <v>9090039</v>
      </c>
      <c r="O3316">
        <v>1</v>
      </c>
      <c r="P3316" t="s">
        <v>1368</v>
      </c>
      <c r="Q3316">
        <v>1005</v>
      </c>
      <c r="R3316">
        <v>6</v>
      </c>
      <c r="S3316">
        <v>0</v>
      </c>
      <c r="T3316">
        <v>0</v>
      </c>
      <c r="V3316" t="s">
        <v>1387</v>
      </c>
      <c r="W3316">
        <v>3</v>
      </c>
      <c r="X3316" s="68">
        <v>36525</v>
      </c>
      <c r="Y3316" s="68">
        <v>36525</v>
      </c>
      <c r="Z3316">
        <v>0</v>
      </c>
      <c r="AA3316">
        <v>145</v>
      </c>
      <c r="AB3316" t="s">
        <v>747</v>
      </c>
      <c r="AE3316" t="s">
        <v>437</v>
      </c>
      <c r="AF3316">
        <v>30001</v>
      </c>
    </row>
    <row r="3317" spans="1:32" x14ac:dyDescent="0.25">
      <c r="A3317" t="s">
        <v>1367</v>
      </c>
      <c r="B3317" t="s">
        <v>747</v>
      </c>
      <c r="C3317" s="158" t="str">
        <f t="shared" si="51"/>
        <v>1164042</v>
      </c>
      <c r="D3317">
        <v>116404</v>
      </c>
      <c r="F3317">
        <v>12</v>
      </c>
      <c r="I3317">
        <v>1031441</v>
      </c>
      <c r="J3317">
        <v>0</v>
      </c>
      <c r="K3317">
        <v>0</v>
      </c>
      <c r="L3317">
        <v>1</v>
      </c>
      <c r="M3317">
        <v>0</v>
      </c>
      <c r="N3317">
        <v>9090039</v>
      </c>
      <c r="O3317">
        <v>2</v>
      </c>
      <c r="P3317" t="s">
        <v>1368</v>
      </c>
      <c r="Q3317">
        <v>1005</v>
      </c>
      <c r="R3317">
        <v>6</v>
      </c>
      <c r="S3317">
        <v>0</v>
      </c>
      <c r="T3317">
        <v>0</v>
      </c>
      <c r="V3317" t="s">
        <v>1387</v>
      </c>
      <c r="W3317">
        <v>3</v>
      </c>
      <c r="X3317" s="68">
        <v>36525</v>
      </c>
      <c r="Y3317" s="68">
        <v>36525</v>
      </c>
      <c r="Z3317">
        <v>0</v>
      </c>
      <c r="AA3317">
        <v>145</v>
      </c>
      <c r="AB3317" t="s">
        <v>747</v>
      </c>
      <c r="AE3317" t="s">
        <v>437</v>
      </c>
      <c r="AF3317">
        <v>30001</v>
      </c>
    </row>
    <row r="3318" spans="1:32" x14ac:dyDescent="0.25">
      <c r="A3318" t="s">
        <v>1367</v>
      </c>
      <c r="B3318" t="s">
        <v>747</v>
      </c>
      <c r="C3318" s="158" t="str">
        <f t="shared" si="51"/>
        <v>1164043</v>
      </c>
      <c r="D3318">
        <v>116404</v>
      </c>
      <c r="F3318">
        <v>12</v>
      </c>
      <c r="I3318">
        <v>1031442</v>
      </c>
      <c r="J3318">
        <v>0</v>
      </c>
      <c r="K3318">
        <v>0</v>
      </c>
      <c r="L3318">
        <v>1</v>
      </c>
      <c r="M3318">
        <v>0</v>
      </c>
      <c r="N3318">
        <v>9090039</v>
      </c>
      <c r="O3318">
        <v>3</v>
      </c>
      <c r="P3318" t="s">
        <v>1368</v>
      </c>
      <c r="Q3318">
        <v>1005</v>
      </c>
      <c r="R3318">
        <v>6</v>
      </c>
      <c r="S3318">
        <v>0</v>
      </c>
      <c r="T3318">
        <v>0</v>
      </c>
      <c r="V3318" t="s">
        <v>1387</v>
      </c>
      <c r="W3318">
        <v>3</v>
      </c>
      <c r="X3318" s="68">
        <v>36525</v>
      </c>
      <c r="Y3318" s="68">
        <v>36525</v>
      </c>
      <c r="Z3318">
        <v>0</v>
      </c>
      <c r="AA3318">
        <v>145</v>
      </c>
      <c r="AB3318" t="s">
        <v>747</v>
      </c>
      <c r="AE3318" t="s">
        <v>437</v>
      </c>
      <c r="AF3318">
        <v>30001</v>
      </c>
    </row>
    <row r="3319" spans="1:32" x14ac:dyDescent="0.25">
      <c r="A3319" t="s">
        <v>1367</v>
      </c>
      <c r="B3319" t="s">
        <v>747</v>
      </c>
      <c r="C3319" s="158" t="str">
        <f t="shared" si="51"/>
        <v>1164044</v>
      </c>
      <c r="D3319">
        <v>116404</v>
      </c>
      <c r="F3319">
        <v>12</v>
      </c>
      <c r="I3319">
        <v>1031443</v>
      </c>
      <c r="J3319">
        <v>0</v>
      </c>
      <c r="K3319">
        <v>0</v>
      </c>
      <c r="L3319">
        <v>1</v>
      </c>
      <c r="M3319">
        <v>0</v>
      </c>
      <c r="N3319">
        <v>9090039</v>
      </c>
      <c r="O3319">
        <v>4</v>
      </c>
      <c r="P3319" t="s">
        <v>1368</v>
      </c>
      <c r="Q3319">
        <v>1005</v>
      </c>
      <c r="R3319">
        <v>6</v>
      </c>
      <c r="S3319">
        <v>0</v>
      </c>
      <c r="T3319">
        <v>0</v>
      </c>
      <c r="V3319" t="s">
        <v>1387</v>
      </c>
      <c r="W3319">
        <v>3</v>
      </c>
      <c r="X3319" s="68">
        <v>36525</v>
      </c>
      <c r="Y3319" s="68">
        <v>36525</v>
      </c>
      <c r="Z3319">
        <v>0</v>
      </c>
      <c r="AA3319">
        <v>145</v>
      </c>
      <c r="AB3319" t="s">
        <v>747</v>
      </c>
      <c r="AE3319" t="s">
        <v>437</v>
      </c>
      <c r="AF3319">
        <v>30001</v>
      </c>
    </row>
    <row r="3320" spans="1:32" x14ac:dyDescent="0.25">
      <c r="A3320" t="s">
        <v>1367</v>
      </c>
      <c r="B3320" t="s">
        <v>747</v>
      </c>
      <c r="C3320" s="158" t="str">
        <f t="shared" si="51"/>
        <v>1164045</v>
      </c>
      <c r="D3320">
        <v>116404</v>
      </c>
      <c r="F3320">
        <v>12</v>
      </c>
      <c r="I3320">
        <v>1031444</v>
      </c>
      <c r="J3320">
        <v>0</v>
      </c>
      <c r="K3320">
        <v>0</v>
      </c>
      <c r="L3320">
        <v>1</v>
      </c>
      <c r="M3320">
        <v>0</v>
      </c>
      <c r="N3320">
        <v>9090039</v>
      </c>
      <c r="O3320">
        <v>5</v>
      </c>
      <c r="P3320" t="s">
        <v>1368</v>
      </c>
      <c r="Q3320">
        <v>1005</v>
      </c>
      <c r="R3320">
        <v>6</v>
      </c>
      <c r="S3320">
        <v>0</v>
      </c>
      <c r="T3320">
        <v>0</v>
      </c>
      <c r="V3320" t="s">
        <v>1387</v>
      </c>
      <c r="W3320">
        <v>3</v>
      </c>
      <c r="X3320" s="68">
        <v>36525</v>
      </c>
      <c r="Y3320" s="68">
        <v>36525</v>
      </c>
      <c r="Z3320">
        <v>0</v>
      </c>
      <c r="AA3320">
        <v>145</v>
      </c>
      <c r="AB3320" t="s">
        <v>747</v>
      </c>
      <c r="AE3320" t="s">
        <v>437</v>
      </c>
      <c r="AF3320">
        <v>30001</v>
      </c>
    </row>
    <row r="3321" spans="1:32" x14ac:dyDescent="0.25">
      <c r="A3321" t="s">
        <v>1369</v>
      </c>
      <c r="B3321" t="s">
        <v>747</v>
      </c>
      <c r="C3321" s="158" t="str">
        <f t="shared" si="51"/>
        <v>1164051</v>
      </c>
      <c r="D3321">
        <v>116405</v>
      </c>
      <c r="F3321">
        <v>12</v>
      </c>
      <c r="I3321">
        <v>1031448</v>
      </c>
      <c r="J3321">
        <v>0</v>
      </c>
      <c r="K3321">
        <v>0</v>
      </c>
      <c r="L3321">
        <v>1</v>
      </c>
      <c r="M3321">
        <v>0</v>
      </c>
      <c r="N3321">
        <v>9090039</v>
      </c>
      <c r="O3321">
        <v>1</v>
      </c>
      <c r="P3321" t="s">
        <v>1370</v>
      </c>
      <c r="Q3321">
        <v>1005</v>
      </c>
      <c r="R3321">
        <v>6</v>
      </c>
      <c r="S3321">
        <v>0</v>
      </c>
      <c r="T3321">
        <v>0</v>
      </c>
      <c r="V3321" t="s">
        <v>1387</v>
      </c>
      <c r="W3321">
        <v>3</v>
      </c>
      <c r="X3321" s="68">
        <v>36525</v>
      </c>
      <c r="Y3321" s="68">
        <v>36525</v>
      </c>
      <c r="Z3321">
        <v>0</v>
      </c>
      <c r="AA3321">
        <v>145</v>
      </c>
      <c r="AB3321" t="s">
        <v>747</v>
      </c>
      <c r="AE3321" t="s">
        <v>437</v>
      </c>
      <c r="AF3321">
        <v>30001</v>
      </c>
    </row>
    <row r="3322" spans="1:32" x14ac:dyDescent="0.25">
      <c r="A3322" t="s">
        <v>1369</v>
      </c>
      <c r="B3322" t="s">
        <v>747</v>
      </c>
      <c r="C3322" s="158" t="str">
        <f t="shared" si="51"/>
        <v>1164052</v>
      </c>
      <c r="D3322">
        <v>116405</v>
      </c>
      <c r="F3322">
        <v>12</v>
      </c>
      <c r="I3322">
        <v>1031449</v>
      </c>
      <c r="J3322">
        <v>0</v>
      </c>
      <c r="K3322">
        <v>0</v>
      </c>
      <c r="L3322">
        <v>1</v>
      </c>
      <c r="M3322">
        <v>0</v>
      </c>
      <c r="N3322">
        <v>9090039</v>
      </c>
      <c r="O3322">
        <v>2</v>
      </c>
      <c r="P3322" t="s">
        <v>1370</v>
      </c>
      <c r="Q3322">
        <v>1005</v>
      </c>
      <c r="R3322">
        <v>6</v>
      </c>
      <c r="S3322">
        <v>0</v>
      </c>
      <c r="T3322">
        <v>0</v>
      </c>
      <c r="V3322" t="s">
        <v>1387</v>
      </c>
      <c r="W3322">
        <v>3</v>
      </c>
      <c r="X3322" s="68">
        <v>36525</v>
      </c>
      <c r="Y3322" s="68">
        <v>36525</v>
      </c>
      <c r="Z3322">
        <v>0</v>
      </c>
      <c r="AA3322">
        <v>145</v>
      </c>
      <c r="AB3322" t="s">
        <v>747</v>
      </c>
      <c r="AE3322" t="s">
        <v>437</v>
      </c>
      <c r="AF3322">
        <v>30001</v>
      </c>
    </row>
    <row r="3323" spans="1:32" x14ac:dyDescent="0.25">
      <c r="A3323" t="s">
        <v>1369</v>
      </c>
      <c r="B3323" t="s">
        <v>747</v>
      </c>
      <c r="C3323" s="158" t="str">
        <f t="shared" si="51"/>
        <v>1164053</v>
      </c>
      <c r="D3323">
        <v>116405</v>
      </c>
      <c r="F3323">
        <v>12</v>
      </c>
      <c r="I3323">
        <v>1031450</v>
      </c>
      <c r="J3323">
        <v>0</v>
      </c>
      <c r="K3323">
        <v>0</v>
      </c>
      <c r="L3323">
        <v>1</v>
      </c>
      <c r="M3323">
        <v>0</v>
      </c>
      <c r="N3323">
        <v>9090039</v>
      </c>
      <c r="O3323">
        <v>3</v>
      </c>
      <c r="P3323" t="s">
        <v>1370</v>
      </c>
      <c r="Q3323">
        <v>1005</v>
      </c>
      <c r="R3323">
        <v>6</v>
      </c>
      <c r="S3323">
        <v>0</v>
      </c>
      <c r="T3323">
        <v>0</v>
      </c>
      <c r="V3323" t="s">
        <v>1387</v>
      </c>
      <c r="W3323">
        <v>3</v>
      </c>
      <c r="X3323" s="68">
        <v>36525</v>
      </c>
      <c r="Y3323" s="68">
        <v>36525</v>
      </c>
      <c r="Z3323">
        <v>0</v>
      </c>
      <c r="AA3323">
        <v>145</v>
      </c>
      <c r="AB3323" t="s">
        <v>747</v>
      </c>
      <c r="AE3323" t="s">
        <v>437</v>
      </c>
      <c r="AF3323">
        <v>30001</v>
      </c>
    </row>
    <row r="3324" spans="1:32" x14ac:dyDescent="0.25">
      <c r="A3324" t="s">
        <v>1369</v>
      </c>
      <c r="B3324" t="s">
        <v>747</v>
      </c>
      <c r="C3324" s="158" t="str">
        <f t="shared" si="51"/>
        <v>1164054</v>
      </c>
      <c r="D3324">
        <v>116405</v>
      </c>
      <c r="F3324">
        <v>12</v>
      </c>
      <c r="I3324">
        <v>1031451</v>
      </c>
      <c r="J3324">
        <v>0</v>
      </c>
      <c r="K3324">
        <v>0</v>
      </c>
      <c r="L3324">
        <v>1</v>
      </c>
      <c r="M3324">
        <v>0</v>
      </c>
      <c r="N3324">
        <v>9090039</v>
      </c>
      <c r="O3324">
        <v>4</v>
      </c>
      <c r="P3324" t="s">
        <v>1370</v>
      </c>
      <c r="Q3324">
        <v>1005</v>
      </c>
      <c r="R3324">
        <v>6</v>
      </c>
      <c r="S3324">
        <v>0</v>
      </c>
      <c r="T3324">
        <v>0</v>
      </c>
      <c r="V3324" t="s">
        <v>1387</v>
      </c>
      <c r="W3324">
        <v>3</v>
      </c>
      <c r="X3324" s="68">
        <v>36525</v>
      </c>
      <c r="Y3324" s="68">
        <v>36525</v>
      </c>
      <c r="Z3324">
        <v>0</v>
      </c>
      <c r="AA3324">
        <v>145</v>
      </c>
      <c r="AB3324" t="s">
        <v>747</v>
      </c>
      <c r="AE3324" t="s">
        <v>437</v>
      </c>
      <c r="AF3324">
        <v>30001</v>
      </c>
    </row>
    <row r="3325" spans="1:32" x14ac:dyDescent="0.25">
      <c r="A3325" t="s">
        <v>1369</v>
      </c>
      <c r="B3325" t="s">
        <v>747</v>
      </c>
      <c r="C3325" s="158" t="str">
        <f t="shared" si="51"/>
        <v>1164055</v>
      </c>
      <c r="D3325">
        <v>116405</v>
      </c>
      <c r="F3325">
        <v>12</v>
      </c>
      <c r="I3325">
        <v>1031452</v>
      </c>
      <c r="J3325">
        <v>0</v>
      </c>
      <c r="K3325">
        <v>0</v>
      </c>
      <c r="L3325">
        <v>1</v>
      </c>
      <c r="M3325">
        <v>0</v>
      </c>
      <c r="N3325">
        <v>9090039</v>
      </c>
      <c r="O3325">
        <v>5</v>
      </c>
      <c r="P3325" t="s">
        <v>1370</v>
      </c>
      <c r="Q3325">
        <v>1005</v>
      </c>
      <c r="R3325">
        <v>6</v>
      </c>
      <c r="S3325">
        <v>0</v>
      </c>
      <c r="T3325">
        <v>0</v>
      </c>
      <c r="V3325" t="s">
        <v>1387</v>
      </c>
      <c r="W3325">
        <v>3</v>
      </c>
      <c r="X3325" s="68">
        <v>36525</v>
      </c>
      <c r="Y3325" s="68">
        <v>36525</v>
      </c>
      <c r="Z3325">
        <v>0</v>
      </c>
      <c r="AA3325">
        <v>145</v>
      </c>
      <c r="AB3325" t="s">
        <v>747</v>
      </c>
      <c r="AE3325" t="s">
        <v>437</v>
      </c>
      <c r="AF3325">
        <v>30001</v>
      </c>
    </row>
    <row r="3326" spans="1:32" x14ac:dyDescent="0.25">
      <c r="A3326" t="s">
        <v>1371</v>
      </c>
      <c r="B3326" t="s">
        <v>747</v>
      </c>
      <c r="C3326" s="158" t="str">
        <f t="shared" si="51"/>
        <v>1164061</v>
      </c>
      <c r="D3326">
        <v>116406</v>
      </c>
      <c r="F3326">
        <v>12</v>
      </c>
      <c r="I3326">
        <v>1031456</v>
      </c>
      <c r="J3326">
        <v>0</v>
      </c>
      <c r="K3326">
        <v>0</v>
      </c>
      <c r="L3326">
        <v>1</v>
      </c>
      <c r="M3326">
        <v>0</v>
      </c>
      <c r="N3326">
        <v>9090039</v>
      </c>
      <c r="O3326">
        <v>1</v>
      </c>
      <c r="P3326" t="s">
        <v>1372</v>
      </c>
      <c r="Q3326">
        <v>1005</v>
      </c>
      <c r="R3326">
        <v>6</v>
      </c>
      <c r="S3326">
        <v>0</v>
      </c>
      <c r="T3326">
        <v>0</v>
      </c>
      <c r="V3326" t="s">
        <v>1387</v>
      </c>
      <c r="W3326">
        <v>3</v>
      </c>
      <c r="X3326" s="68">
        <v>36525</v>
      </c>
      <c r="Y3326" s="68">
        <v>36525</v>
      </c>
      <c r="Z3326">
        <v>0</v>
      </c>
      <c r="AA3326">
        <v>145</v>
      </c>
      <c r="AB3326" t="s">
        <v>747</v>
      </c>
      <c r="AE3326" t="s">
        <v>437</v>
      </c>
      <c r="AF3326">
        <v>30001</v>
      </c>
    </row>
    <row r="3327" spans="1:32" x14ac:dyDescent="0.25">
      <c r="A3327" t="s">
        <v>1371</v>
      </c>
      <c r="B3327" t="s">
        <v>747</v>
      </c>
      <c r="C3327" s="158" t="str">
        <f t="shared" si="51"/>
        <v>1164062</v>
      </c>
      <c r="D3327">
        <v>116406</v>
      </c>
      <c r="F3327">
        <v>12</v>
      </c>
      <c r="I3327">
        <v>1031457</v>
      </c>
      <c r="J3327">
        <v>0</v>
      </c>
      <c r="K3327">
        <v>0</v>
      </c>
      <c r="L3327">
        <v>1</v>
      </c>
      <c r="M3327">
        <v>0</v>
      </c>
      <c r="N3327">
        <v>9090039</v>
      </c>
      <c r="O3327">
        <v>2</v>
      </c>
      <c r="P3327" t="s">
        <v>1372</v>
      </c>
      <c r="Q3327">
        <v>1005</v>
      </c>
      <c r="R3327">
        <v>6</v>
      </c>
      <c r="S3327">
        <v>0</v>
      </c>
      <c r="T3327">
        <v>0</v>
      </c>
      <c r="V3327" t="s">
        <v>1387</v>
      </c>
      <c r="W3327">
        <v>3</v>
      </c>
      <c r="X3327" s="68">
        <v>36525</v>
      </c>
      <c r="Y3327" s="68">
        <v>36525</v>
      </c>
      <c r="Z3327">
        <v>0</v>
      </c>
      <c r="AA3327">
        <v>145</v>
      </c>
      <c r="AB3327" t="s">
        <v>747</v>
      </c>
      <c r="AE3327" t="s">
        <v>437</v>
      </c>
      <c r="AF3327">
        <v>30001</v>
      </c>
    </row>
    <row r="3328" spans="1:32" x14ac:dyDescent="0.25">
      <c r="A3328" t="s">
        <v>1371</v>
      </c>
      <c r="B3328" t="s">
        <v>747</v>
      </c>
      <c r="C3328" s="158" t="str">
        <f t="shared" si="51"/>
        <v>1164063</v>
      </c>
      <c r="D3328">
        <v>116406</v>
      </c>
      <c r="F3328">
        <v>12</v>
      </c>
      <c r="I3328">
        <v>1031458</v>
      </c>
      <c r="J3328">
        <v>0</v>
      </c>
      <c r="K3328">
        <v>0</v>
      </c>
      <c r="L3328">
        <v>1</v>
      </c>
      <c r="M3328">
        <v>0</v>
      </c>
      <c r="N3328">
        <v>9090039</v>
      </c>
      <c r="O3328">
        <v>3</v>
      </c>
      <c r="P3328" t="s">
        <v>1372</v>
      </c>
      <c r="Q3328">
        <v>1005</v>
      </c>
      <c r="R3328">
        <v>6</v>
      </c>
      <c r="S3328">
        <v>0</v>
      </c>
      <c r="T3328">
        <v>0</v>
      </c>
      <c r="V3328" t="s">
        <v>1387</v>
      </c>
      <c r="W3328">
        <v>3</v>
      </c>
      <c r="X3328" s="68">
        <v>36525</v>
      </c>
      <c r="Y3328" s="68">
        <v>36525</v>
      </c>
      <c r="Z3328">
        <v>0</v>
      </c>
      <c r="AA3328">
        <v>145</v>
      </c>
      <c r="AB3328" t="s">
        <v>747</v>
      </c>
      <c r="AE3328" t="s">
        <v>437</v>
      </c>
      <c r="AF3328">
        <v>30001</v>
      </c>
    </row>
    <row r="3329" spans="1:32" x14ac:dyDescent="0.25">
      <c r="A3329" t="s">
        <v>1371</v>
      </c>
      <c r="B3329" t="s">
        <v>747</v>
      </c>
      <c r="C3329" s="158" t="str">
        <f t="shared" si="51"/>
        <v>1164064</v>
      </c>
      <c r="D3329">
        <v>116406</v>
      </c>
      <c r="F3329">
        <v>12</v>
      </c>
      <c r="I3329">
        <v>1031459</v>
      </c>
      <c r="J3329">
        <v>0</v>
      </c>
      <c r="K3329">
        <v>0</v>
      </c>
      <c r="L3329">
        <v>1</v>
      </c>
      <c r="M3329">
        <v>0</v>
      </c>
      <c r="N3329">
        <v>9090039</v>
      </c>
      <c r="O3329">
        <v>4</v>
      </c>
      <c r="P3329" t="s">
        <v>1372</v>
      </c>
      <c r="Q3329">
        <v>1005</v>
      </c>
      <c r="R3329">
        <v>6</v>
      </c>
      <c r="S3329">
        <v>0</v>
      </c>
      <c r="T3329">
        <v>0</v>
      </c>
      <c r="V3329" t="s">
        <v>1387</v>
      </c>
      <c r="W3329">
        <v>3</v>
      </c>
      <c r="X3329" s="68">
        <v>36525</v>
      </c>
      <c r="Y3329" s="68">
        <v>36525</v>
      </c>
      <c r="Z3329">
        <v>0</v>
      </c>
      <c r="AA3329">
        <v>145</v>
      </c>
      <c r="AB3329" t="s">
        <v>747</v>
      </c>
      <c r="AE3329" t="s">
        <v>437</v>
      </c>
      <c r="AF3329">
        <v>30001</v>
      </c>
    </row>
    <row r="3330" spans="1:32" x14ac:dyDescent="0.25">
      <c r="A3330" t="s">
        <v>1371</v>
      </c>
      <c r="B3330" t="s">
        <v>747</v>
      </c>
      <c r="C3330" s="158" t="str">
        <f t="shared" si="51"/>
        <v>1164065</v>
      </c>
      <c r="D3330">
        <v>116406</v>
      </c>
      <c r="F3330">
        <v>12</v>
      </c>
      <c r="I3330">
        <v>1031460</v>
      </c>
      <c r="J3330">
        <v>0</v>
      </c>
      <c r="K3330">
        <v>0</v>
      </c>
      <c r="L3330">
        <v>1</v>
      </c>
      <c r="M3330">
        <v>0</v>
      </c>
      <c r="N3330">
        <v>9090039</v>
      </c>
      <c r="O3330">
        <v>5</v>
      </c>
      <c r="P3330" t="s">
        <v>1372</v>
      </c>
      <c r="Q3330">
        <v>1005</v>
      </c>
      <c r="R3330">
        <v>6</v>
      </c>
      <c r="S3330">
        <v>0</v>
      </c>
      <c r="T3330">
        <v>0</v>
      </c>
      <c r="V3330" t="s">
        <v>1387</v>
      </c>
      <c r="W3330">
        <v>3</v>
      </c>
      <c r="X3330" s="68">
        <v>36525</v>
      </c>
      <c r="Y3330" s="68">
        <v>36525</v>
      </c>
      <c r="Z3330">
        <v>0</v>
      </c>
      <c r="AA3330">
        <v>145</v>
      </c>
      <c r="AB3330" t="s">
        <v>747</v>
      </c>
      <c r="AE3330" t="s">
        <v>437</v>
      </c>
      <c r="AF3330">
        <v>30001</v>
      </c>
    </row>
    <row r="3331" spans="1:32" x14ac:dyDescent="0.25">
      <c r="A3331" t="s">
        <v>1373</v>
      </c>
      <c r="B3331" t="s">
        <v>747</v>
      </c>
      <c r="C3331" s="158" t="str">
        <f t="shared" ref="C3331:C3371" si="52">D3331&amp;O3331</f>
        <v>1164071</v>
      </c>
      <c r="D3331">
        <v>116407</v>
      </c>
      <c r="F3331">
        <v>12</v>
      </c>
      <c r="I3331">
        <v>1031464</v>
      </c>
      <c r="J3331">
        <v>0</v>
      </c>
      <c r="K3331">
        <v>0</v>
      </c>
      <c r="L3331">
        <v>1</v>
      </c>
      <c r="M3331">
        <v>0</v>
      </c>
      <c r="N3331">
        <v>9090039</v>
      </c>
      <c r="O3331">
        <v>1</v>
      </c>
      <c r="P3331" t="s">
        <v>1374</v>
      </c>
      <c r="Q3331">
        <v>1005</v>
      </c>
      <c r="R3331">
        <v>6</v>
      </c>
      <c r="S3331">
        <v>0</v>
      </c>
      <c r="T3331">
        <v>0</v>
      </c>
      <c r="V3331" t="s">
        <v>1387</v>
      </c>
      <c r="W3331">
        <v>3</v>
      </c>
      <c r="X3331" s="68">
        <v>36525</v>
      </c>
      <c r="Y3331" s="68">
        <v>36525</v>
      </c>
      <c r="Z3331">
        <v>0</v>
      </c>
      <c r="AA3331">
        <v>145</v>
      </c>
      <c r="AB3331" t="s">
        <v>747</v>
      </c>
      <c r="AE3331" t="s">
        <v>437</v>
      </c>
      <c r="AF3331">
        <v>30001</v>
      </c>
    </row>
    <row r="3332" spans="1:32" x14ac:dyDescent="0.25">
      <c r="A3332" t="s">
        <v>1373</v>
      </c>
      <c r="B3332" t="s">
        <v>747</v>
      </c>
      <c r="C3332" s="158" t="str">
        <f t="shared" si="52"/>
        <v>1164072</v>
      </c>
      <c r="D3332">
        <v>116407</v>
      </c>
      <c r="F3332">
        <v>12</v>
      </c>
      <c r="I3332">
        <v>1031465</v>
      </c>
      <c r="J3332">
        <v>0</v>
      </c>
      <c r="K3332">
        <v>0</v>
      </c>
      <c r="L3332">
        <v>1</v>
      </c>
      <c r="M3332">
        <v>0</v>
      </c>
      <c r="N3332">
        <v>9090039</v>
      </c>
      <c r="O3332">
        <v>2</v>
      </c>
      <c r="P3332" t="s">
        <v>1374</v>
      </c>
      <c r="Q3332">
        <v>1005</v>
      </c>
      <c r="R3332">
        <v>6</v>
      </c>
      <c r="S3332">
        <v>0</v>
      </c>
      <c r="T3332">
        <v>0</v>
      </c>
      <c r="V3332" t="s">
        <v>1387</v>
      </c>
      <c r="W3332">
        <v>3</v>
      </c>
      <c r="X3332" s="68">
        <v>36525</v>
      </c>
      <c r="Y3332" s="68">
        <v>36525</v>
      </c>
      <c r="Z3332">
        <v>0</v>
      </c>
      <c r="AA3332">
        <v>145</v>
      </c>
      <c r="AB3332" t="s">
        <v>747</v>
      </c>
      <c r="AE3332" t="s">
        <v>437</v>
      </c>
      <c r="AF3332">
        <v>30001</v>
      </c>
    </row>
    <row r="3333" spans="1:32" x14ac:dyDescent="0.25">
      <c r="A3333" t="s">
        <v>1373</v>
      </c>
      <c r="B3333" t="s">
        <v>747</v>
      </c>
      <c r="C3333" s="158" t="str">
        <f t="shared" si="52"/>
        <v>1164073</v>
      </c>
      <c r="D3333">
        <v>116407</v>
      </c>
      <c r="F3333">
        <v>12</v>
      </c>
      <c r="I3333">
        <v>1031466</v>
      </c>
      <c r="J3333">
        <v>0</v>
      </c>
      <c r="K3333">
        <v>0</v>
      </c>
      <c r="L3333">
        <v>1</v>
      </c>
      <c r="M3333">
        <v>0</v>
      </c>
      <c r="N3333">
        <v>9090039</v>
      </c>
      <c r="O3333">
        <v>3</v>
      </c>
      <c r="P3333" t="s">
        <v>1374</v>
      </c>
      <c r="Q3333">
        <v>1005</v>
      </c>
      <c r="R3333">
        <v>6</v>
      </c>
      <c r="S3333">
        <v>0</v>
      </c>
      <c r="T3333">
        <v>0</v>
      </c>
      <c r="V3333" t="s">
        <v>1387</v>
      </c>
      <c r="W3333">
        <v>3</v>
      </c>
      <c r="X3333" s="68">
        <v>36525</v>
      </c>
      <c r="Y3333" s="68">
        <v>36525</v>
      </c>
      <c r="Z3333">
        <v>0</v>
      </c>
      <c r="AA3333">
        <v>145</v>
      </c>
      <c r="AB3333" t="s">
        <v>747</v>
      </c>
      <c r="AE3333" t="s">
        <v>437</v>
      </c>
      <c r="AF3333">
        <v>30001</v>
      </c>
    </row>
    <row r="3334" spans="1:32" x14ac:dyDescent="0.25">
      <c r="A3334" t="s">
        <v>1373</v>
      </c>
      <c r="B3334" t="s">
        <v>747</v>
      </c>
      <c r="C3334" s="158" t="str">
        <f t="shared" si="52"/>
        <v>1164074</v>
      </c>
      <c r="D3334">
        <v>116407</v>
      </c>
      <c r="F3334">
        <v>12</v>
      </c>
      <c r="I3334">
        <v>1031467</v>
      </c>
      <c r="J3334">
        <v>0</v>
      </c>
      <c r="K3334">
        <v>0</v>
      </c>
      <c r="L3334">
        <v>1</v>
      </c>
      <c r="M3334">
        <v>0</v>
      </c>
      <c r="N3334">
        <v>9090039</v>
      </c>
      <c r="O3334">
        <v>4</v>
      </c>
      <c r="P3334" t="s">
        <v>1374</v>
      </c>
      <c r="Q3334">
        <v>1005</v>
      </c>
      <c r="R3334">
        <v>6</v>
      </c>
      <c r="S3334">
        <v>0</v>
      </c>
      <c r="T3334">
        <v>0</v>
      </c>
      <c r="V3334" t="s">
        <v>1387</v>
      </c>
      <c r="W3334">
        <v>3</v>
      </c>
      <c r="X3334" s="68">
        <v>36525</v>
      </c>
      <c r="Y3334" s="68">
        <v>36525</v>
      </c>
      <c r="Z3334">
        <v>0</v>
      </c>
      <c r="AA3334">
        <v>145</v>
      </c>
      <c r="AB3334" t="s">
        <v>747</v>
      </c>
      <c r="AE3334" t="s">
        <v>437</v>
      </c>
      <c r="AF3334">
        <v>30001</v>
      </c>
    </row>
    <row r="3335" spans="1:32" x14ac:dyDescent="0.25">
      <c r="A3335" t="s">
        <v>1373</v>
      </c>
      <c r="B3335" t="s">
        <v>747</v>
      </c>
      <c r="C3335" s="158" t="str">
        <f t="shared" si="52"/>
        <v>1164075</v>
      </c>
      <c r="D3335">
        <v>116407</v>
      </c>
      <c r="F3335">
        <v>12</v>
      </c>
      <c r="I3335">
        <v>1031468</v>
      </c>
      <c r="J3335">
        <v>0</v>
      </c>
      <c r="K3335">
        <v>0</v>
      </c>
      <c r="L3335">
        <v>1</v>
      </c>
      <c r="M3335">
        <v>0</v>
      </c>
      <c r="N3335">
        <v>9090039</v>
      </c>
      <c r="O3335">
        <v>5</v>
      </c>
      <c r="P3335" t="s">
        <v>1374</v>
      </c>
      <c r="Q3335">
        <v>1005</v>
      </c>
      <c r="R3335">
        <v>6</v>
      </c>
      <c r="S3335">
        <v>0</v>
      </c>
      <c r="T3335">
        <v>0</v>
      </c>
      <c r="V3335" t="s">
        <v>1387</v>
      </c>
      <c r="W3335">
        <v>3</v>
      </c>
      <c r="X3335" s="68">
        <v>36525</v>
      </c>
      <c r="Y3335" s="68">
        <v>36525</v>
      </c>
      <c r="Z3335">
        <v>0</v>
      </c>
      <c r="AA3335">
        <v>145</v>
      </c>
      <c r="AB3335" t="s">
        <v>747</v>
      </c>
      <c r="AE3335" t="s">
        <v>437</v>
      </c>
      <c r="AF3335">
        <v>30001</v>
      </c>
    </row>
    <row r="3336" spans="1:32" x14ac:dyDescent="0.25">
      <c r="A3336" t="s">
        <v>1375</v>
      </c>
      <c r="C3336" s="158" t="str">
        <f t="shared" si="52"/>
        <v>1164141</v>
      </c>
      <c r="D3336">
        <v>116414</v>
      </c>
      <c r="F3336">
        <v>12</v>
      </c>
      <c r="G3336">
        <v>1480</v>
      </c>
      <c r="I3336">
        <v>1031934</v>
      </c>
      <c r="J3336">
        <v>1</v>
      </c>
      <c r="K3336">
        <v>0</v>
      </c>
      <c r="L3336">
        <v>0</v>
      </c>
      <c r="M3336">
        <v>0</v>
      </c>
      <c r="N3336">
        <v>9020248</v>
      </c>
      <c r="O3336">
        <v>1</v>
      </c>
      <c r="P3336" t="s">
        <v>1376</v>
      </c>
      <c r="Q3336">
        <v>1005</v>
      </c>
      <c r="R3336">
        <v>1</v>
      </c>
      <c r="S3336">
        <v>0</v>
      </c>
      <c r="T3336">
        <v>1001376</v>
      </c>
      <c r="U3336" t="s">
        <v>393</v>
      </c>
      <c r="V3336" t="s">
        <v>1387</v>
      </c>
      <c r="W3336">
        <v>1</v>
      </c>
      <c r="X3336" s="68">
        <v>36892</v>
      </c>
      <c r="Y3336" s="68">
        <v>36525</v>
      </c>
      <c r="Z3336">
        <v>0</v>
      </c>
      <c r="AA3336">
        <v>28</v>
      </c>
      <c r="AB3336" t="s">
        <v>432</v>
      </c>
      <c r="AE3336" t="s">
        <v>437</v>
      </c>
      <c r="AF3336">
        <v>30001</v>
      </c>
    </row>
    <row r="3337" spans="1:32" x14ac:dyDescent="0.25">
      <c r="A3337" t="s">
        <v>1375</v>
      </c>
      <c r="C3337" s="158" t="str">
        <f t="shared" si="52"/>
        <v>1164142</v>
      </c>
      <c r="D3337">
        <v>116414</v>
      </c>
      <c r="F3337">
        <v>12</v>
      </c>
      <c r="G3337">
        <v>1595</v>
      </c>
      <c r="I3337">
        <v>1031935</v>
      </c>
      <c r="J3337">
        <v>1</v>
      </c>
      <c r="K3337">
        <v>0</v>
      </c>
      <c r="L3337">
        <v>0</v>
      </c>
      <c r="M3337">
        <v>0</v>
      </c>
      <c r="N3337">
        <v>9020248</v>
      </c>
      <c r="O3337">
        <v>2</v>
      </c>
      <c r="P3337" t="s">
        <v>1376</v>
      </c>
      <c r="Q3337">
        <v>1005</v>
      </c>
      <c r="R3337">
        <v>1</v>
      </c>
      <c r="S3337">
        <v>0</v>
      </c>
      <c r="T3337">
        <v>1001376</v>
      </c>
      <c r="U3337" t="s">
        <v>393</v>
      </c>
      <c r="V3337" t="s">
        <v>1387</v>
      </c>
      <c r="W3337">
        <v>1</v>
      </c>
      <c r="X3337" s="68">
        <v>36892</v>
      </c>
      <c r="Y3337" s="68">
        <v>36525</v>
      </c>
      <c r="Z3337">
        <v>0</v>
      </c>
      <c r="AA3337">
        <v>28</v>
      </c>
      <c r="AB3337" t="s">
        <v>432</v>
      </c>
      <c r="AE3337" t="s">
        <v>437</v>
      </c>
      <c r="AF3337">
        <v>30001</v>
      </c>
    </row>
    <row r="3338" spans="1:32" x14ac:dyDescent="0.25">
      <c r="A3338" t="s">
        <v>1375</v>
      </c>
      <c r="C3338" s="158" t="str">
        <f t="shared" si="52"/>
        <v>1164143</v>
      </c>
      <c r="D3338">
        <v>116414</v>
      </c>
      <c r="F3338">
        <v>12</v>
      </c>
      <c r="G3338">
        <v>1715</v>
      </c>
      <c r="I3338">
        <v>1031936</v>
      </c>
      <c r="J3338">
        <v>1</v>
      </c>
      <c r="K3338">
        <v>0</v>
      </c>
      <c r="L3338">
        <v>0</v>
      </c>
      <c r="M3338">
        <v>0</v>
      </c>
      <c r="N3338">
        <v>9020248</v>
      </c>
      <c r="O3338">
        <v>3</v>
      </c>
      <c r="P3338" t="s">
        <v>1376</v>
      </c>
      <c r="Q3338">
        <v>1005</v>
      </c>
      <c r="R3338">
        <v>1</v>
      </c>
      <c r="S3338">
        <v>0</v>
      </c>
      <c r="T3338">
        <v>1001376</v>
      </c>
      <c r="U3338" t="s">
        <v>393</v>
      </c>
      <c r="V3338" t="s">
        <v>1387</v>
      </c>
      <c r="W3338">
        <v>1</v>
      </c>
      <c r="X3338" s="68">
        <v>36892</v>
      </c>
      <c r="Y3338" s="68">
        <v>36525</v>
      </c>
      <c r="Z3338">
        <v>0</v>
      </c>
      <c r="AA3338">
        <v>28</v>
      </c>
      <c r="AB3338" t="s">
        <v>432</v>
      </c>
      <c r="AE3338" t="s">
        <v>437</v>
      </c>
      <c r="AF3338">
        <v>30001</v>
      </c>
    </row>
    <row r="3339" spans="1:32" x14ac:dyDescent="0.25">
      <c r="A3339" t="s">
        <v>1375</v>
      </c>
      <c r="C3339" s="158" t="str">
        <f t="shared" si="52"/>
        <v>1164144</v>
      </c>
      <c r="D3339">
        <v>116414</v>
      </c>
      <c r="F3339">
        <v>12</v>
      </c>
      <c r="G3339">
        <v>1675</v>
      </c>
      <c r="I3339">
        <v>1031937</v>
      </c>
      <c r="J3339">
        <v>1</v>
      </c>
      <c r="K3339">
        <v>0</v>
      </c>
      <c r="L3339">
        <v>0</v>
      </c>
      <c r="M3339">
        <v>0</v>
      </c>
      <c r="N3339">
        <v>9020248</v>
      </c>
      <c r="O3339">
        <v>4</v>
      </c>
      <c r="P3339" t="s">
        <v>1376</v>
      </c>
      <c r="Q3339">
        <v>1005</v>
      </c>
      <c r="R3339">
        <v>1</v>
      </c>
      <c r="S3339">
        <v>0</v>
      </c>
      <c r="T3339">
        <v>1001376</v>
      </c>
      <c r="U3339" t="s">
        <v>393</v>
      </c>
      <c r="V3339" t="s">
        <v>1387</v>
      </c>
      <c r="W3339">
        <v>1</v>
      </c>
      <c r="X3339" s="68">
        <v>36892</v>
      </c>
      <c r="Y3339" s="68">
        <v>36525</v>
      </c>
      <c r="Z3339">
        <v>0</v>
      </c>
      <c r="AA3339">
        <v>28</v>
      </c>
      <c r="AB3339" t="s">
        <v>432</v>
      </c>
      <c r="AE3339" t="s">
        <v>437</v>
      </c>
      <c r="AF3339">
        <v>30001</v>
      </c>
    </row>
    <row r="3340" spans="1:32" x14ac:dyDescent="0.25">
      <c r="A3340" t="s">
        <v>1375</v>
      </c>
      <c r="C3340" s="158" t="str">
        <f t="shared" si="52"/>
        <v>1164145</v>
      </c>
      <c r="D3340">
        <v>116414</v>
      </c>
      <c r="F3340">
        <v>12</v>
      </c>
      <c r="G3340">
        <v>1805</v>
      </c>
      <c r="I3340">
        <v>1031938</v>
      </c>
      <c r="J3340">
        <v>1</v>
      </c>
      <c r="K3340">
        <v>0</v>
      </c>
      <c r="L3340">
        <v>0</v>
      </c>
      <c r="M3340">
        <v>0</v>
      </c>
      <c r="N3340">
        <v>9020248</v>
      </c>
      <c r="O3340">
        <v>5</v>
      </c>
      <c r="P3340" t="s">
        <v>1376</v>
      </c>
      <c r="Q3340">
        <v>1005</v>
      </c>
      <c r="R3340">
        <v>1</v>
      </c>
      <c r="S3340">
        <v>0</v>
      </c>
      <c r="T3340">
        <v>1001376</v>
      </c>
      <c r="U3340" t="s">
        <v>393</v>
      </c>
      <c r="V3340" t="s">
        <v>1387</v>
      </c>
      <c r="W3340">
        <v>1</v>
      </c>
      <c r="X3340" s="68">
        <v>36892</v>
      </c>
      <c r="Y3340" s="68">
        <v>36525</v>
      </c>
      <c r="Z3340">
        <v>0</v>
      </c>
      <c r="AA3340">
        <v>28</v>
      </c>
      <c r="AB3340" t="s">
        <v>432</v>
      </c>
      <c r="AE3340" t="s">
        <v>437</v>
      </c>
      <c r="AF3340">
        <v>30001</v>
      </c>
    </row>
    <row r="3341" spans="1:32" x14ac:dyDescent="0.25">
      <c r="A3341" t="s">
        <v>1377</v>
      </c>
      <c r="C3341" s="158" t="str">
        <f t="shared" si="52"/>
        <v>1164151</v>
      </c>
      <c r="D3341">
        <v>116415</v>
      </c>
      <c r="F3341">
        <v>12</v>
      </c>
      <c r="H3341" t="s">
        <v>397</v>
      </c>
      <c r="I3341">
        <v>1031939</v>
      </c>
      <c r="J3341">
        <v>0</v>
      </c>
      <c r="K3341">
        <v>0</v>
      </c>
      <c r="L3341">
        <v>0</v>
      </c>
      <c r="M3341">
        <v>0</v>
      </c>
      <c r="N3341">
        <v>9020248</v>
      </c>
      <c r="O3341">
        <v>1</v>
      </c>
      <c r="P3341" t="s">
        <v>1378</v>
      </c>
      <c r="Q3341">
        <v>1005</v>
      </c>
      <c r="R3341">
        <v>1</v>
      </c>
      <c r="S3341">
        <v>0</v>
      </c>
      <c r="T3341">
        <v>1001376</v>
      </c>
      <c r="U3341" t="s">
        <v>393</v>
      </c>
      <c r="V3341" t="s">
        <v>1387</v>
      </c>
      <c r="W3341">
        <v>1</v>
      </c>
      <c r="X3341" s="68">
        <v>36892</v>
      </c>
      <c r="Y3341" s="68">
        <v>36525</v>
      </c>
      <c r="Z3341">
        <v>0</v>
      </c>
      <c r="AA3341">
        <v>28</v>
      </c>
      <c r="AB3341" t="s">
        <v>432</v>
      </c>
      <c r="AE3341" t="s">
        <v>437</v>
      </c>
      <c r="AF3341">
        <v>30001</v>
      </c>
    </row>
    <row r="3342" spans="1:32" x14ac:dyDescent="0.25">
      <c r="A3342" t="s">
        <v>1377</v>
      </c>
      <c r="C3342" s="158" t="str">
        <f t="shared" si="52"/>
        <v>1164152</v>
      </c>
      <c r="D3342">
        <v>116415</v>
      </c>
      <c r="F3342">
        <v>12</v>
      </c>
      <c r="H3342" t="s">
        <v>397</v>
      </c>
      <c r="I3342">
        <v>1031940</v>
      </c>
      <c r="J3342">
        <v>0</v>
      </c>
      <c r="K3342">
        <v>0</v>
      </c>
      <c r="L3342">
        <v>0</v>
      </c>
      <c r="M3342">
        <v>0</v>
      </c>
      <c r="N3342">
        <v>9020248</v>
      </c>
      <c r="O3342">
        <v>2</v>
      </c>
      <c r="P3342" t="s">
        <v>1378</v>
      </c>
      <c r="Q3342">
        <v>1005</v>
      </c>
      <c r="R3342">
        <v>1</v>
      </c>
      <c r="S3342">
        <v>0</v>
      </c>
      <c r="T3342">
        <v>1001376</v>
      </c>
      <c r="U3342" t="s">
        <v>393</v>
      </c>
      <c r="V3342" t="s">
        <v>1387</v>
      </c>
      <c r="W3342">
        <v>1</v>
      </c>
      <c r="X3342" s="68">
        <v>36892</v>
      </c>
      <c r="Y3342" s="68">
        <v>36525</v>
      </c>
      <c r="Z3342">
        <v>0</v>
      </c>
      <c r="AA3342">
        <v>28</v>
      </c>
      <c r="AB3342" t="s">
        <v>432</v>
      </c>
      <c r="AE3342" t="s">
        <v>437</v>
      </c>
      <c r="AF3342">
        <v>30001</v>
      </c>
    </row>
    <row r="3343" spans="1:32" x14ac:dyDescent="0.25">
      <c r="A3343" t="s">
        <v>1377</v>
      </c>
      <c r="C3343" s="158" t="str">
        <f t="shared" si="52"/>
        <v>1164153</v>
      </c>
      <c r="D3343">
        <v>116415</v>
      </c>
      <c r="F3343">
        <v>12</v>
      </c>
      <c r="H3343" t="s">
        <v>397</v>
      </c>
      <c r="I3343">
        <v>1031941</v>
      </c>
      <c r="J3343">
        <v>0</v>
      </c>
      <c r="K3343">
        <v>0</v>
      </c>
      <c r="L3343">
        <v>0</v>
      </c>
      <c r="M3343">
        <v>0</v>
      </c>
      <c r="N3343">
        <v>9020248</v>
      </c>
      <c r="O3343">
        <v>3</v>
      </c>
      <c r="P3343" t="s">
        <v>1378</v>
      </c>
      <c r="Q3343">
        <v>1005</v>
      </c>
      <c r="R3343">
        <v>1</v>
      </c>
      <c r="S3343">
        <v>0</v>
      </c>
      <c r="T3343">
        <v>1001376</v>
      </c>
      <c r="U3343" t="s">
        <v>393</v>
      </c>
      <c r="V3343" t="s">
        <v>1387</v>
      </c>
      <c r="W3343">
        <v>1</v>
      </c>
      <c r="X3343" s="68">
        <v>36892</v>
      </c>
      <c r="Y3343" s="68">
        <v>36525</v>
      </c>
      <c r="Z3343">
        <v>0</v>
      </c>
      <c r="AA3343">
        <v>28</v>
      </c>
      <c r="AB3343" t="s">
        <v>432</v>
      </c>
      <c r="AE3343" t="s">
        <v>437</v>
      </c>
      <c r="AF3343">
        <v>30001</v>
      </c>
    </row>
    <row r="3344" spans="1:32" x14ac:dyDescent="0.25">
      <c r="A3344" t="s">
        <v>1377</v>
      </c>
      <c r="C3344" s="158" t="str">
        <f t="shared" si="52"/>
        <v>1164154</v>
      </c>
      <c r="D3344">
        <v>116415</v>
      </c>
      <c r="F3344">
        <v>12</v>
      </c>
      <c r="H3344" t="s">
        <v>397</v>
      </c>
      <c r="I3344">
        <v>1031942</v>
      </c>
      <c r="J3344">
        <v>0</v>
      </c>
      <c r="K3344">
        <v>0</v>
      </c>
      <c r="L3344">
        <v>0</v>
      </c>
      <c r="M3344">
        <v>0</v>
      </c>
      <c r="N3344">
        <v>9020248</v>
      </c>
      <c r="O3344">
        <v>4</v>
      </c>
      <c r="P3344" t="s">
        <v>1378</v>
      </c>
      <c r="Q3344">
        <v>1005</v>
      </c>
      <c r="R3344">
        <v>1</v>
      </c>
      <c r="S3344">
        <v>0</v>
      </c>
      <c r="T3344">
        <v>1001376</v>
      </c>
      <c r="U3344" t="s">
        <v>393</v>
      </c>
      <c r="V3344" t="s">
        <v>1387</v>
      </c>
      <c r="W3344">
        <v>1</v>
      </c>
      <c r="X3344" s="68">
        <v>36892</v>
      </c>
      <c r="Y3344" s="68">
        <v>36525</v>
      </c>
      <c r="Z3344">
        <v>0</v>
      </c>
      <c r="AA3344">
        <v>28</v>
      </c>
      <c r="AB3344" t="s">
        <v>432</v>
      </c>
      <c r="AE3344" t="s">
        <v>437</v>
      </c>
      <c r="AF3344">
        <v>30001</v>
      </c>
    </row>
    <row r="3345" spans="1:32" x14ac:dyDescent="0.25">
      <c r="A3345" t="s">
        <v>1377</v>
      </c>
      <c r="C3345" s="158" t="str">
        <f t="shared" si="52"/>
        <v>1164155</v>
      </c>
      <c r="D3345">
        <v>116415</v>
      </c>
      <c r="F3345">
        <v>12</v>
      </c>
      <c r="H3345" t="s">
        <v>397</v>
      </c>
      <c r="I3345">
        <v>1031943</v>
      </c>
      <c r="J3345">
        <v>0</v>
      </c>
      <c r="K3345">
        <v>0</v>
      </c>
      <c r="L3345">
        <v>0</v>
      </c>
      <c r="M3345">
        <v>0</v>
      </c>
      <c r="N3345">
        <v>9020248</v>
      </c>
      <c r="O3345">
        <v>5</v>
      </c>
      <c r="P3345" t="s">
        <v>1378</v>
      </c>
      <c r="Q3345">
        <v>1005</v>
      </c>
      <c r="R3345">
        <v>1</v>
      </c>
      <c r="S3345">
        <v>0</v>
      </c>
      <c r="T3345">
        <v>1001376</v>
      </c>
      <c r="U3345" t="s">
        <v>393</v>
      </c>
      <c r="V3345" t="s">
        <v>1387</v>
      </c>
      <c r="W3345">
        <v>1</v>
      </c>
      <c r="X3345" s="68">
        <v>36892</v>
      </c>
      <c r="Y3345" s="68">
        <v>36525</v>
      </c>
      <c r="Z3345">
        <v>0</v>
      </c>
      <c r="AA3345">
        <v>28</v>
      </c>
      <c r="AB3345" t="s">
        <v>432</v>
      </c>
      <c r="AE3345" t="s">
        <v>437</v>
      </c>
      <c r="AF3345">
        <v>30001</v>
      </c>
    </row>
    <row r="3346" spans="1:32" x14ac:dyDescent="0.25">
      <c r="A3346" t="s">
        <v>1379</v>
      </c>
      <c r="C3346" s="158" t="str">
        <f t="shared" si="52"/>
        <v>1164161</v>
      </c>
      <c r="D3346">
        <v>116416</v>
      </c>
      <c r="F3346">
        <v>12</v>
      </c>
      <c r="G3346">
        <v>87</v>
      </c>
      <c r="I3346">
        <v>1031944</v>
      </c>
      <c r="J3346">
        <v>1</v>
      </c>
      <c r="K3346">
        <v>0</v>
      </c>
      <c r="L3346">
        <v>0</v>
      </c>
      <c r="M3346">
        <v>0</v>
      </c>
      <c r="N3346">
        <v>9020253</v>
      </c>
      <c r="O3346">
        <v>1</v>
      </c>
      <c r="P3346" t="s">
        <v>1380</v>
      </c>
      <c r="Q3346">
        <v>1005</v>
      </c>
      <c r="R3346">
        <v>1</v>
      </c>
      <c r="S3346">
        <v>0</v>
      </c>
      <c r="T3346">
        <v>1001376</v>
      </c>
      <c r="U3346" t="s">
        <v>393</v>
      </c>
      <c r="V3346" t="s">
        <v>1387</v>
      </c>
      <c r="W3346">
        <v>1</v>
      </c>
      <c r="X3346" s="68">
        <v>36892</v>
      </c>
      <c r="Y3346" s="68">
        <v>36525</v>
      </c>
      <c r="Z3346">
        <v>0</v>
      </c>
      <c r="AA3346">
        <v>22</v>
      </c>
      <c r="AB3346" t="s">
        <v>607</v>
      </c>
      <c r="AE3346" t="s">
        <v>437</v>
      </c>
      <c r="AF3346">
        <v>30001</v>
      </c>
    </row>
    <row r="3347" spans="1:32" x14ac:dyDescent="0.25">
      <c r="A3347" t="s">
        <v>1379</v>
      </c>
      <c r="C3347" s="158" t="str">
        <f t="shared" si="52"/>
        <v>1164162</v>
      </c>
      <c r="D3347">
        <v>116416</v>
      </c>
      <c r="F3347">
        <v>12</v>
      </c>
      <c r="G3347">
        <v>98.5</v>
      </c>
      <c r="I3347">
        <v>1031945</v>
      </c>
      <c r="J3347">
        <v>1</v>
      </c>
      <c r="K3347">
        <v>0</v>
      </c>
      <c r="L3347">
        <v>0</v>
      </c>
      <c r="M3347">
        <v>0</v>
      </c>
      <c r="N3347">
        <v>9020253</v>
      </c>
      <c r="O3347">
        <v>2</v>
      </c>
      <c r="P3347" t="s">
        <v>1380</v>
      </c>
      <c r="Q3347">
        <v>1005</v>
      </c>
      <c r="R3347">
        <v>1</v>
      </c>
      <c r="S3347">
        <v>0</v>
      </c>
      <c r="T3347">
        <v>1001376</v>
      </c>
      <c r="U3347" t="s">
        <v>393</v>
      </c>
      <c r="V3347" t="s">
        <v>1387</v>
      </c>
      <c r="W3347">
        <v>1</v>
      </c>
      <c r="X3347" s="68">
        <v>36892</v>
      </c>
      <c r="Y3347" s="68">
        <v>36525</v>
      </c>
      <c r="Z3347">
        <v>0</v>
      </c>
      <c r="AA3347">
        <v>22</v>
      </c>
      <c r="AB3347" t="s">
        <v>607</v>
      </c>
      <c r="AE3347" t="s">
        <v>437</v>
      </c>
      <c r="AF3347">
        <v>30001</v>
      </c>
    </row>
    <row r="3348" spans="1:32" x14ac:dyDescent="0.25">
      <c r="A3348" t="s">
        <v>1379</v>
      </c>
      <c r="C3348" s="158" t="str">
        <f t="shared" si="52"/>
        <v>1164163</v>
      </c>
      <c r="D3348">
        <v>116416</v>
      </c>
      <c r="F3348">
        <v>12</v>
      </c>
      <c r="G3348">
        <v>111.5</v>
      </c>
      <c r="I3348">
        <v>1031946</v>
      </c>
      <c r="J3348">
        <v>1</v>
      </c>
      <c r="K3348">
        <v>0</v>
      </c>
      <c r="L3348">
        <v>0</v>
      </c>
      <c r="M3348">
        <v>0</v>
      </c>
      <c r="N3348">
        <v>9020253</v>
      </c>
      <c r="O3348">
        <v>3</v>
      </c>
      <c r="P3348" t="s">
        <v>1380</v>
      </c>
      <c r="Q3348">
        <v>1005</v>
      </c>
      <c r="R3348">
        <v>1</v>
      </c>
      <c r="S3348">
        <v>0</v>
      </c>
      <c r="T3348">
        <v>1001376</v>
      </c>
      <c r="U3348" t="s">
        <v>393</v>
      </c>
      <c r="V3348" t="s">
        <v>1387</v>
      </c>
      <c r="W3348">
        <v>1</v>
      </c>
      <c r="X3348" s="68">
        <v>36892</v>
      </c>
      <c r="Y3348" s="68">
        <v>36525</v>
      </c>
      <c r="Z3348">
        <v>0</v>
      </c>
      <c r="AA3348">
        <v>22</v>
      </c>
      <c r="AB3348" t="s">
        <v>607</v>
      </c>
      <c r="AE3348" t="s">
        <v>437</v>
      </c>
      <c r="AF3348">
        <v>30001</v>
      </c>
    </row>
    <row r="3349" spans="1:32" x14ac:dyDescent="0.25">
      <c r="A3349" t="s">
        <v>1379</v>
      </c>
      <c r="C3349" s="158" t="str">
        <f t="shared" si="52"/>
        <v>1164164</v>
      </c>
      <c r="D3349">
        <v>116416</v>
      </c>
      <c r="F3349">
        <v>12</v>
      </c>
      <c r="G3349">
        <v>103.5</v>
      </c>
      <c r="I3349">
        <v>1031947</v>
      </c>
      <c r="J3349">
        <v>1</v>
      </c>
      <c r="K3349">
        <v>0</v>
      </c>
      <c r="L3349">
        <v>0</v>
      </c>
      <c r="M3349">
        <v>0</v>
      </c>
      <c r="N3349">
        <v>9020253</v>
      </c>
      <c r="O3349">
        <v>4</v>
      </c>
      <c r="P3349" t="s">
        <v>1380</v>
      </c>
      <c r="Q3349">
        <v>1005</v>
      </c>
      <c r="R3349">
        <v>1</v>
      </c>
      <c r="S3349">
        <v>0</v>
      </c>
      <c r="T3349">
        <v>1001376</v>
      </c>
      <c r="U3349" t="s">
        <v>393</v>
      </c>
      <c r="V3349" t="s">
        <v>1387</v>
      </c>
      <c r="W3349">
        <v>1</v>
      </c>
      <c r="X3349" s="68">
        <v>36892</v>
      </c>
      <c r="Y3349" s="68">
        <v>36525</v>
      </c>
      <c r="Z3349">
        <v>0</v>
      </c>
      <c r="AA3349">
        <v>22</v>
      </c>
      <c r="AB3349" t="s">
        <v>607</v>
      </c>
      <c r="AE3349" t="s">
        <v>437</v>
      </c>
      <c r="AF3349">
        <v>30001</v>
      </c>
    </row>
    <row r="3350" spans="1:32" x14ac:dyDescent="0.25">
      <c r="A3350" t="s">
        <v>1379</v>
      </c>
      <c r="C3350" s="158" t="str">
        <f t="shared" si="52"/>
        <v>1164165</v>
      </c>
      <c r="D3350">
        <v>116416</v>
      </c>
      <c r="F3350">
        <v>12</v>
      </c>
      <c r="G3350">
        <v>117.5</v>
      </c>
      <c r="I3350">
        <v>1031948</v>
      </c>
      <c r="J3350">
        <v>1</v>
      </c>
      <c r="K3350">
        <v>0</v>
      </c>
      <c r="L3350">
        <v>0</v>
      </c>
      <c r="M3350">
        <v>0</v>
      </c>
      <c r="N3350">
        <v>9020253</v>
      </c>
      <c r="O3350">
        <v>5</v>
      </c>
      <c r="P3350" t="s">
        <v>1380</v>
      </c>
      <c r="Q3350">
        <v>1005</v>
      </c>
      <c r="R3350">
        <v>1</v>
      </c>
      <c r="S3350">
        <v>0</v>
      </c>
      <c r="T3350">
        <v>1001376</v>
      </c>
      <c r="U3350" t="s">
        <v>393</v>
      </c>
      <c r="V3350" t="s">
        <v>1387</v>
      </c>
      <c r="W3350">
        <v>1</v>
      </c>
      <c r="X3350" s="68">
        <v>36892</v>
      </c>
      <c r="Y3350" s="68">
        <v>36525</v>
      </c>
      <c r="Z3350">
        <v>0</v>
      </c>
      <c r="AA3350">
        <v>22</v>
      </c>
      <c r="AB3350" t="s">
        <v>607</v>
      </c>
      <c r="AE3350" t="s">
        <v>437</v>
      </c>
      <c r="AF3350">
        <v>30001</v>
      </c>
    </row>
    <row r="3351" spans="1:32" x14ac:dyDescent="0.25">
      <c r="A3351" t="s">
        <v>1381</v>
      </c>
      <c r="B3351" t="s">
        <v>857</v>
      </c>
      <c r="C3351" s="158" t="str">
        <f t="shared" si="52"/>
        <v>1113474</v>
      </c>
      <c r="D3351">
        <v>111347</v>
      </c>
      <c r="F3351">
        <v>12</v>
      </c>
      <c r="G3351">
        <v>275</v>
      </c>
      <c r="I3351">
        <v>1020902</v>
      </c>
      <c r="J3351">
        <v>0</v>
      </c>
      <c r="K3351">
        <v>0</v>
      </c>
      <c r="L3351">
        <v>0</v>
      </c>
      <c r="M3351">
        <v>0</v>
      </c>
      <c r="N3351">
        <v>9020274</v>
      </c>
      <c r="O3351">
        <v>4</v>
      </c>
      <c r="P3351" t="s">
        <v>1382</v>
      </c>
      <c r="Q3351">
        <v>1005</v>
      </c>
      <c r="R3351">
        <v>6</v>
      </c>
      <c r="S3351">
        <v>0</v>
      </c>
      <c r="T3351">
        <v>0</v>
      </c>
      <c r="V3351" t="s">
        <v>1387</v>
      </c>
      <c r="W3351">
        <v>3</v>
      </c>
      <c r="X3351" s="68">
        <v>42354</v>
      </c>
      <c r="Y3351" s="68">
        <v>36525</v>
      </c>
      <c r="Z3351">
        <v>0</v>
      </c>
      <c r="AA3351">
        <v>26</v>
      </c>
      <c r="AB3351" t="s">
        <v>857</v>
      </c>
      <c r="AE3351" t="s">
        <v>389</v>
      </c>
      <c r="AF3351">
        <v>30000</v>
      </c>
    </row>
    <row r="3352" spans="1:32" x14ac:dyDescent="0.25">
      <c r="A3352" t="s">
        <v>1381</v>
      </c>
      <c r="B3352" t="s">
        <v>857</v>
      </c>
      <c r="C3352" s="158" t="str">
        <f t="shared" si="52"/>
        <v>1113475</v>
      </c>
      <c r="D3352">
        <v>111347</v>
      </c>
      <c r="F3352">
        <v>12</v>
      </c>
      <c r="G3352">
        <v>325</v>
      </c>
      <c r="I3352">
        <v>1020903</v>
      </c>
      <c r="J3352">
        <v>0</v>
      </c>
      <c r="K3352">
        <v>0</v>
      </c>
      <c r="L3352">
        <v>0</v>
      </c>
      <c r="M3352">
        <v>0</v>
      </c>
      <c r="N3352">
        <v>9020274</v>
      </c>
      <c r="O3352">
        <v>5</v>
      </c>
      <c r="P3352" t="s">
        <v>1382</v>
      </c>
      <c r="Q3352">
        <v>1005</v>
      </c>
      <c r="R3352">
        <v>6</v>
      </c>
      <c r="S3352">
        <v>0</v>
      </c>
      <c r="T3352">
        <v>0</v>
      </c>
      <c r="V3352" t="s">
        <v>1387</v>
      </c>
      <c r="W3352">
        <v>3</v>
      </c>
      <c r="X3352" s="68">
        <v>42354</v>
      </c>
      <c r="Y3352" s="68">
        <v>36525</v>
      </c>
      <c r="Z3352">
        <v>0</v>
      </c>
      <c r="AA3352">
        <v>26</v>
      </c>
      <c r="AB3352" t="s">
        <v>857</v>
      </c>
      <c r="AE3352" t="s">
        <v>389</v>
      </c>
      <c r="AF3352">
        <v>30000</v>
      </c>
    </row>
    <row r="3353" spans="1:32" x14ac:dyDescent="0.25">
      <c r="A3353" t="s">
        <v>386</v>
      </c>
      <c r="B3353" t="s">
        <v>387</v>
      </c>
      <c r="C3353" s="158" t="str">
        <f t="shared" si="52"/>
        <v>1113511</v>
      </c>
      <c r="D3353">
        <v>111351</v>
      </c>
      <c r="F3353">
        <v>12</v>
      </c>
      <c r="G3353">
        <v>205</v>
      </c>
      <c r="I3353">
        <v>1020907</v>
      </c>
      <c r="J3353">
        <v>0</v>
      </c>
      <c r="K3353">
        <v>0</v>
      </c>
      <c r="L3353">
        <v>0</v>
      </c>
      <c r="M3353">
        <v>0</v>
      </c>
      <c r="N3353">
        <v>9020239</v>
      </c>
      <c r="O3353">
        <v>1</v>
      </c>
      <c r="P3353" t="s">
        <v>388</v>
      </c>
      <c r="Q3353">
        <v>1005</v>
      </c>
      <c r="R3353">
        <v>6</v>
      </c>
      <c r="S3353">
        <v>0</v>
      </c>
      <c r="T3353">
        <v>0</v>
      </c>
      <c r="V3353" t="s">
        <v>1387</v>
      </c>
      <c r="W3353">
        <v>3</v>
      </c>
      <c r="X3353" s="68">
        <v>42354</v>
      </c>
      <c r="Y3353" s="68">
        <v>36525</v>
      </c>
      <c r="Z3353">
        <v>0</v>
      </c>
      <c r="AA3353">
        <v>150</v>
      </c>
      <c r="AB3353" t="s">
        <v>387</v>
      </c>
      <c r="AE3353" t="s">
        <v>389</v>
      </c>
      <c r="AF3353">
        <v>30000</v>
      </c>
    </row>
    <row r="3354" spans="1:32" x14ac:dyDescent="0.25">
      <c r="A3354" t="s">
        <v>386</v>
      </c>
      <c r="B3354" t="s">
        <v>387</v>
      </c>
      <c r="C3354" s="158" t="str">
        <f t="shared" si="52"/>
        <v>1113513</v>
      </c>
      <c r="D3354">
        <v>111351</v>
      </c>
      <c r="F3354">
        <v>12</v>
      </c>
      <c r="G3354">
        <v>280</v>
      </c>
      <c r="I3354">
        <v>1020909</v>
      </c>
      <c r="J3354">
        <v>0</v>
      </c>
      <c r="K3354">
        <v>0</v>
      </c>
      <c r="L3354">
        <v>0</v>
      </c>
      <c r="M3354">
        <v>0</v>
      </c>
      <c r="N3354">
        <v>9020239</v>
      </c>
      <c r="O3354">
        <v>3</v>
      </c>
      <c r="P3354" t="s">
        <v>388</v>
      </c>
      <c r="Q3354">
        <v>1005</v>
      </c>
      <c r="R3354">
        <v>6</v>
      </c>
      <c r="S3354">
        <v>0</v>
      </c>
      <c r="T3354">
        <v>0</v>
      </c>
      <c r="V3354" t="s">
        <v>1387</v>
      </c>
      <c r="W3354">
        <v>3</v>
      </c>
      <c r="X3354" s="68">
        <v>42354</v>
      </c>
      <c r="Y3354" s="68">
        <v>36525</v>
      </c>
      <c r="Z3354">
        <v>0</v>
      </c>
      <c r="AA3354">
        <v>150</v>
      </c>
      <c r="AB3354" t="s">
        <v>387</v>
      </c>
      <c r="AE3354" t="s">
        <v>389</v>
      </c>
      <c r="AF3354">
        <v>30000</v>
      </c>
    </row>
    <row r="3355" spans="1:32" x14ac:dyDescent="0.25">
      <c r="A3355" t="s">
        <v>1015</v>
      </c>
      <c r="B3355" t="s">
        <v>387</v>
      </c>
      <c r="C3355" s="158" t="str">
        <f t="shared" si="52"/>
        <v>1113222</v>
      </c>
      <c r="D3355">
        <v>111322</v>
      </c>
      <c r="F3355">
        <v>12</v>
      </c>
      <c r="G3355">
        <v>360</v>
      </c>
      <c r="I3355">
        <v>1020870</v>
      </c>
      <c r="J3355">
        <v>0</v>
      </c>
      <c r="K3355">
        <v>0</v>
      </c>
      <c r="L3355">
        <v>0</v>
      </c>
      <c r="M3355">
        <v>0</v>
      </c>
      <c r="N3355">
        <v>9020234</v>
      </c>
      <c r="O3355">
        <v>2</v>
      </c>
      <c r="P3355" t="s">
        <v>1016</v>
      </c>
      <c r="Q3355">
        <v>1005</v>
      </c>
      <c r="R3355">
        <v>6</v>
      </c>
      <c r="S3355">
        <v>0</v>
      </c>
      <c r="T3355">
        <v>0</v>
      </c>
      <c r="V3355" t="s">
        <v>1387</v>
      </c>
      <c r="W3355">
        <v>3</v>
      </c>
      <c r="X3355" s="68">
        <v>42354</v>
      </c>
      <c r="Y3355" s="68">
        <v>36525</v>
      </c>
      <c r="Z3355">
        <v>0</v>
      </c>
      <c r="AA3355">
        <v>150</v>
      </c>
      <c r="AB3355" t="s">
        <v>387</v>
      </c>
      <c r="AE3355" t="s">
        <v>389</v>
      </c>
      <c r="AF3355">
        <v>30000</v>
      </c>
    </row>
    <row r="3356" spans="1:32" x14ac:dyDescent="0.25">
      <c r="A3356" t="s">
        <v>1015</v>
      </c>
      <c r="B3356" t="s">
        <v>387</v>
      </c>
      <c r="C3356" s="158" t="str">
        <f t="shared" si="52"/>
        <v>1113223</v>
      </c>
      <c r="D3356">
        <v>111322</v>
      </c>
      <c r="F3356">
        <v>12</v>
      </c>
      <c r="G3356">
        <v>410</v>
      </c>
      <c r="I3356">
        <v>1020871</v>
      </c>
      <c r="J3356">
        <v>0</v>
      </c>
      <c r="K3356">
        <v>0</v>
      </c>
      <c r="L3356">
        <v>0</v>
      </c>
      <c r="M3356">
        <v>0</v>
      </c>
      <c r="N3356">
        <v>9020234</v>
      </c>
      <c r="O3356">
        <v>3</v>
      </c>
      <c r="P3356" t="s">
        <v>1016</v>
      </c>
      <c r="Q3356">
        <v>1005</v>
      </c>
      <c r="R3356">
        <v>6</v>
      </c>
      <c r="S3356">
        <v>0</v>
      </c>
      <c r="T3356">
        <v>0</v>
      </c>
      <c r="V3356" t="s">
        <v>1387</v>
      </c>
      <c r="W3356">
        <v>3</v>
      </c>
      <c r="X3356" s="68">
        <v>42354</v>
      </c>
      <c r="Y3356" s="68">
        <v>36525</v>
      </c>
      <c r="Z3356">
        <v>0</v>
      </c>
      <c r="AA3356">
        <v>150</v>
      </c>
      <c r="AB3356" t="s">
        <v>387</v>
      </c>
      <c r="AE3356" t="s">
        <v>389</v>
      </c>
      <c r="AF3356">
        <v>30000</v>
      </c>
    </row>
    <row r="3357" spans="1:32" x14ac:dyDescent="0.25">
      <c r="A3357" t="s">
        <v>1015</v>
      </c>
      <c r="B3357" t="s">
        <v>387</v>
      </c>
      <c r="C3357" s="158" t="str">
        <f t="shared" si="52"/>
        <v>1113224</v>
      </c>
      <c r="D3357">
        <v>111322</v>
      </c>
      <c r="F3357">
        <v>12</v>
      </c>
      <c r="G3357">
        <v>385</v>
      </c>
      <c r="I3357">
        <v>1020872</v>
      </c>
      <c r="J3357">
        <v>0</v>
      </c>
      <c r="K3357">
        <v>0</v>
      </c>
      <c r="L3357">
        <v>0</v>
      </c>
      <c r="M3357">
        <v>0</v>
      </c>
      <c r="N3357">
        <v>9020234</v>
      </c>
      <c r="O3357">
        <v>4</v>
      </c>
      <c r="P3357" t="s">
        <v>1016</v>
      </c>
      <c r="Q3357">
        <v>1005</v>
      </c>
      <c r="R3357">
        <v>6</v>
      </c>
      <c r="S3357">
        <v>0</v>
      </c>
      <c r="T3357">
        <v>0</v>
      </c>
      <c r="V3357" t="s">
        <v>1387</v>
      </c>
      <c r="W3357">
        <v>3</v>
      </c>
      <c r="X3357" s="68">
        <v>42354</v>
      </c>
      <c r="Y3357" s="68">
        <v>36525</v>
      </c>
      <c r="Z3357">
        <v>0</v>
      </c>
      <c r="AA3357">
        <v>150</v>
      </c>
      <c r="AB3357" t="s">
        <v>387</v>
      </c>
      <c r="AE3357" t="s">
        <v>389</v>
      </c>
      <c r="AF3357">
        <v>30000</v>
      </c>
    </row>
    <row r="3358" spans="1:32" x14ac:dyDescent="0.25">
      <c r="A3358" t="s">
        <v>1015</v>
      </c>
      <c r="B3358" t="s">
        <v>387</v>
      </c>
      <c r="C3358" s="158" t="str">
        <f t="shared" si="52"/>
        <v>1113225</v>
      </c>
      <c r="D3358">
        <v>111322</v>
      </c>
      <c r="F3358">
        <v>12</v>
      </c>
      <c r="G3358">
        <v>440</v>
      </c>
      <c r="I3358">
        <v>1020873</v>
      </c>
      <c r="J3358">
        <v>0</v>
      </c>
      <c r="K3358">
        <v>0</v>
      </c>
      <c r="L3358">
        <v>0</v>
      </c>
      <c r="M3358">
        <v>0</v>
      </c>
      <c r="N3358">
        <v>9020234</v>
      </c>
      <c r="O3358">
        <v>5</v>
      </c>
      <c r="P3358" t="s">
        <v>1016</v>
      </c>
      <c r="Q3358">
        <v>1005</v>
      </c>
      <c r="R3358">
        <v>6</v>
      </c>
      <c r="S3358">
        <v>0</v>
      </c>
      <c r="T3358">
        <v>0</v>
      </c>
      <c r="V3358" t="s">
        <v>1387</v>
      </c>
      <c r="W3358">
        <v>3</v>
      </c>
      <c r="X3358" s="68">
        <v>42354</v>
      </c>
      <c r="Y3358" s="68">
        <v>36525</v>
      </c>
      <c r="Z3358">
        <v>0</v>
      </c>
      <c r="AA3358">
        <v>150</v>
      </c>
      <c r="AB3358" t="s">
        <v>387</v>
      </c>
      <c r="AE3358" t="s">
        <v>389</v>
      </c>
      <c r="AF3358">
        <v>30000</v>
      </c>
    </row>
    <row r="3359" spans="1:32" x14ac:dyDescent="0.25">
      <c r="A3359" t="s">
        <v>1383</v>
      </c>
      <c r="B3359" t="s">
        <v>448</v>
      </c>
      <c r="C3359" s="158" t="str">
        <f t="shared" si="52"/>
        <v>1113451</v>
      </c>
      <c r="D3359">
        <v>111345</v>
      </c>
      <c r="F3359">
        <v>12</v>
      </c>
      <c r="G3359">
        <v>8775</v>
      </c>
      <c r="I3359">
        <v>1020883</v>
      </c>
      <c r="J3359">
        <v>0</v>
      </c>
      <c r="K3359">
        <v>0</v>
      </c>
      <c r="L3359">
        <v>0</v>
      </c>
      <c r="M3359">
        <v>0</v>
      </c>
      <c r="N3359">
        <v>9020274</v>
      </c>
      <c r="O3359">
        <v>1</v>
      </c>
      <c r="P3359" t="s">
        <v>1384</v>
      </c>
      <c r="Q3359">
        <v>1005</v>
      </c>
      <c r="R3359">
        <v>7</v>
      </c>
      <c r="S3359">
        <v>0</v>
      </c>
      <c r="T3359">
        <v>29747</v>
      </c>
      <c r="U3359" t="s">
        <v>542</v>
      </c>
      <c r="V3359" t="s">
        <v>1387</v>
      </c>
      <c r="W3359">
        <v>3</v>
      </c>
      <c r="X3359" s="68">
        <v>42354</v>
      </c>
      <c r="Y3359" s="68">
        <v>36525</v>
      </c>
      <c r="Z3359">
        <v>0</v>
      </c>
      <c r="AA3359">
        <v>55</v>
      </c>
      <c r="AB3359" t="s">
        <v>448</v>
      </c>
      <c r="AE3359" t="s">
        <v>389</v>
      </c>
      <c r="AF3359">
        <v>30000</v>
      </c>
    </row>
    <row r="3360" spans="1:32" x14ac:dyDescent="0.25">
      <c r="A3360" t="s">
        <v>1383</v>
      </c>
      <c r="B3360" t="s">
        <v>448</v>
      </c>
      <c r="C3360" s="158" t="str">
        <f t="shared" si="52"/>
        <v>1113452</v>
      </c>
      <c r="D3360">
        <v>111345</v>
      </c>
      <c r="F3360">
        <v>12</v>
      </c>
      <c r="G3360">
        <v>10600</v>
      </c>
      <c r="I3360">
        <v>1020884</v>
      </c>
      <c r="J3360">
        <v>0</v>
      </c>
      <c r="K3360">
        <v>0</v>
      </c>
      <c r="L3360">
        <v>0</v>
      </c>
      <c r="M3360">
        <v>0</v>
      </c>
      <c r="N3360">
        <v>9020274</v>
      </c>
      <c r="O3360">
        <v>2</v>
      </c>
      <c r="P3360" t="s">
        <v>1384</v>
      </c>
      <c r="Q3360">
        <v>1005</v>
      </c>
      <c r="R3360">
        <v>7</v>
      </c>
      <c r="S3360">
        <v>0</v>
      </c>
      <c r="T3360">
        <v>29747</v>
      </c>
      <c r="U3360" t="s">
        <v>542</v>
      </c>
      <c r="V3360" t="s">
        <v>1387</v>
      </c>
      <c r="W3360">
        <v>3</v>
      </c>
      <c r="X3360" s="68">
        <v>42354</v>
      </c>
      <c r="Y3360" s="68">
        <v>36525</v>
      </c>
      <c r="Z3360">
        <v>0</v>
      </c>
      <c r="AA3360">
        <v>55</v>
      </c>
      <c r="AB3360" t="s">
        <v>448</v>
      </c>
      <c r="AE3360" t="s">
        <v>389</v>
      </c>
      <c r="AF3360">
        <v>30000</v>
      </c>
    </row>
    <row r="3361" spans="1:32" x14ac:dyDescent="0.25">
      <c r="A3361" t="s">
        <v>1383</v>
      </c>
      <c r="B3361" t="s">
        <v>448</v>
      </c>
      <c r="C3361" s="158" t="str">
        <f t="shared" si="52"/>
        <v>1113453</v>
      </c>
      <c r="D3361">
        <v>111345</v>
      </c>
      <c r="F3361">
        <v>12</v>
      </c>
      <c r="G3361">
        <v>13075</v>
      </c>
      <c r="I3361">
        <v>1020885</v>
      </c>
      <c r="J3361">
        <v>0</v>
      </c>
      <c r="K3361">
        <v>0</v>
      </c>
      <c r="L3361">
        <v>0</v>
      </c>
      <c r="M3361">
        <v>0</v>
      </c>
      <c r="N3361">
        <v>9020274</v>
      </c>
      <c r="O3361">
        <v>3</v>
      </c>
      <c r="P3361" t="s">
        <v>1384</v>
      </c>
      <c r="Q3361">
        <v>1005</v>
      </c>
      <c r="R3361">
        <v>7</v>
      </c>
      <c r="S3361">
        <v>0</v>
      </c>
      <c r="T3361">
        <v>29747</v>
      </c>
      <c r="U3361" t="s">
        <v>542</v>
      </c>
      <c r="V3361" t="s">
        <v>1387</v>
      </c>
      <c r="W3361">
        <v>3</v>
      </c>
      <c r="X3361" s="68">
        <v>42354</v>
      </c>
      <c r="Y3361" s="68">
        <v>36525</v>
      </c>
      <c r="Z3361">
        <v>0</v>
      </c>
      <c r="AA3361">
        <v>55</v>
      </c>
      <c r="AB3361" t="s">
        <v>448</v>
      </c>
      <c r="AE3361" t="s">
        <v>389</v>
      </c>
      <c r="AF3361">
        <v>30000</v>
      </c>
    </row>
    <row r="3362" spans="1:32" x14ac:dyDescent="0.25">
      <c r="A3362" t="s">
        <v>1383</v>
      </c>
      <c r="B3362" t="s">
        <v>448</v>
      </c>
      <c r="C3362" s="158" t="str">
        <f t="shared" si="52"/>
        <v>1113454</v>
      </c>
      <c r="D3362">
        <v>111345</v>
      </c>
      <c r="F3362">
        <v>12</v>
      </c>
      <c r="G3362">
        <v>11150</v>
      </c>
      <c r="I3362">
        <v>1020886</v>
      </c>
      <c r="J3362">
        <v>0</v>
      </c>
      <c r="K3362">
        <v>0</v>
      </c>
      <c r="L3362">
        <v>0</v>
      </c>
      <c r="M3362">
        <v>0</v>
      </c>
      <c r="N3362">
        <v>9020274</v>
      </c>
      <c r="O3362">
        <v>4</v>
      </c>
      <c r="P3362" t="s">
        <v>1384</v>
      </c>
      <c r="Q3362">
        <v>1005</v>
      </c>
      <c r="R3362">
        <v>7</v>
      </c>
      <c r="S3362">
        <v>0</v>
      </c>
      <c r="T3362">
        <v>29747</v>
      </c>
      <c r="U3362" t="s">
        <v>542</v>
      </c>
      <c r="V3362" t="s">
        <v>1387</v>
      </c>
      <c r="W3362">
        <v>3</v>
      </c>
      <c r="X3362" s="68">
        <v>42354</v>
      </c>
      <c r="Y3362" s="68">
        <v>36525</v>
      </c>
      <c r="Z3362">
        <v>0</v>
      </c>
      <c r="AA3362">
        <v>55</v>
      </c>
      <c r="AB3362" t="s">
        <v>448</v>
      </c>
      <c r="AE3362" t="s">
        <v>389</v>
      </c>
      <c r="AF3362">
        <v>30000</v>
      </c>
    </row>
    <row r="3363" spans="1:32" x14ac:dyDescent="0.25">
      <c r="A3363" t="s">
        <v>1383</v>
      </c>
      <c r="B3363" t="s">
        <v>448</v>
      </c>
      <c r="C3363" s="158" t="str">
        <f t="shared" si="52"/>
        <v>1113455</v>
      </c>
      <c r="D3363">
        <v>111345</v>
      </c>
      <c r="F3363">
        <v>12</v>
      </c>
      <c r="G3363">
        <v>13925</v>
      </c>
      <c r="I3363">
        <v>1020887</v>
      </c>
      <c r="J3363">
        <v>0</v>
      </c>
      <c r="K3363">
        <v>0</v>
      </c>
      <c r="L3363">
        <v>0</v>
      </c>
      <c r="M3363">
        <v>0</v>
      </c>
      <c r="N3363">
        <v>9020274</v>
      </c>
      <c r="O3363">
        <v>5</v>
      </c>
      <c r="P3363" t="s">
        <v>1384</v>
      </c>
      <c r="Q3363">
        <v>1005</v>
      </c>
      <c r="R3363">
        <v>7</v>
      </c>
      <c r="S3363">
        <v>0</v>
      </c>
      <c r="T3363">
        <v>29747</v>
      </c>
      <c r="U3363" t="s">
        <v>542</v>
      </c>
      <c r="V3363" t="s">
        <v>1387</v>
      </c>
      <c r="W3363">
        <v>3</v>
      </c>
      <c r="X3363" s="68">
        <v>42354</v>
      </c>
      <c r="Y3363" s="68">
        <v>36525</v>
      </c>
      <c r="Z3363">
        <v>0</v>
      </c>
      <c r="AA3363">
        <v>55</v>
      </c>
      <c r="AB3363" t="s">
        <v>448</v>
      </c>
      <c r="AE3363" t="s">
        <v>389</v>
      </c>
      <c r="AF3363">
        <v>30000</v>
      </c>
    </row>
    <row r="3364" spans="1:32" x14ac:dyDescent="0.25">
      <c r="A3364" t="s">
        <v>1385</v>
      </c>
      <c r="B3364" t="s">
        <v>392</v>
      </c>
      <c r="C3364" s="158" t="str">
        <f t="shared" si="52"/>
        <v>1113461</v>
      </c>
      <c r="D3364">
        <v>111346</v>
      </c>
      <c r="F3364">
        <v>12</v>
      </c>
      <c r="H3364" t="s">
        <v>397</v>
      </c>
      <c r="I3364">
        <v>1020891</v>
      </c>
      <c r="J3364">
        <v>0</v>
      </c>
      <c r="K3364">
        <v>0</v>
      </c>
      <c r="L3364">
        <v>0</v>
      </c>
      <c r="M3364">
        <v>0</v>
      </c>
      <c r="N3364">
        <v>9020274</v>
      </c>
      <c r="O3364">
        <v>1</v>
      </c>
      <c r="P3364" t="s">
        <v>1386</v>
      </c>
      <c r="Q3364">
        <v>1005</v>
      </c>
      <c r="R3364">
        <v>6</v>
      </c>
      <c r="S3364">
        <v>0</v>
      </c>
      <c r="T3364">
        <v>0</v>
      </c>
      <c r="V3364" t="s">
        <v>1387</v>
      </c>
      <c r="W3364">
        <v>3</v>
      </c>
      <c r="X3364" s="68">
        <v>42354</v>
      </c>
      <c r="Y3364" s="68">
        <v>36525</v>
      </c>
      <c r="Z3364">
        <v>0</v>
      </c>
      <c r="AA3364">
        <v>19</v>
      </c>
      <c r="AB3364" t="s">
        <v>392</v>
      </c>
      <c r="AE3364" t="s">
        <v>389</v>
      </c>
      <c r="AF3364">
        <v>30000</v>
      </c>
    </row>
    <row r="3365" spans="1:32" x14ac:dyDescent="0.25">
      <c r="A3365" t="s">
        <v>1385</v>
      </c>
      <c r="B3365" t="s">
        <v>392</v>
      </c>
      <c r="C3365" s="158" t="str">
        <f t="shared" si="52"/>
        <v>1113462</v>
      </c>
      <c r="D3365">
        <v>111346</v>
      </c>
      <c r="F3365">
        <v>12</v>
      </c>
      <c r="H3365" t="s">
        <v>397</v>
      </c>
      <c r="I3365">
        <v>1020892</v>
      </c>
      <c r="J3365">
        <v>0</v>
      </c>
      <c r="K3365">
        <v>0</v>
      </c>
      <c r="L3365">
        <v>0</v>
      </c>
      <c r="M3365">
        <v>0</v>
      </c>
      <c r="N3365">
        <v>9020274</v>
      </c>
      <c r="O3365">
        <v>2</v>
      </c>
      <c r="P3365" t="s">
        <v>1386</v>
      </c>
      <c r="Q3365">
        <v>1005</v>
      </c>
      <c r="R3365">
        <v>6</v>
      </c>
      <c r="S3365">
        <v>0</v>
      </c>
      <c r="T3365">
        <v>0</v>
      </c>
      <c r="V3365" t="s">
        <v>1387</v>
      </c>
      <c r="W3365">
        <v>3</v>
      </c>
      <c r="X3365" s="68">
        <v>42354</v>
      </c>
      <c r="Y3365" s="68">
        <v>36525</v>
      </c>
      <c r="Z3365">
        <v>0</v>
      </c>
      <c r="AA3365">
        <v>19</v>
      </c>
      <c r="AB3365" t="s">
        <v>392</v>
      </c>
      <c r="AE3365" t="s">
        <v>389</v>
      </c>
      <c r="AF3365">
        <v>30000</v>
      </c>
    </row>
    <row r="3366" spans="1:32" x14ac:dyDescent="0.25">
      <c r="A3366" t="s">
        <v>1385</v>
      </c>
      <c r="B3366" t="s">
        <v>392</v>
      </c>
      <c r="C3366" s="158" t="str">
        <f t="shared" si="52"/>
        <v>1113463</v>
      </c>
      <c r="D3366">
        <v>111346</v>
      </c>
      <c r="F3366">
        <v>12</v>
      </c>
      <c r="H3366" t="s">
        <v>397</v>
      </c>
      <c r="I3366">
        <v>1020893</v>
      </c>
      <c r="J3366">
        <v>0</v>
      </c>
      <c r="K3366">
        <v>0</v>
      </c>
      <c r="L3366">
        <v>0</v>
      </c>
      <c r="M3366">
        <v>0</v>
      </c>
      <c r="N3366">
        <v>9020274</v>
      </c>
      <c r="O3366">
        <v>3</v>
      </c>
      <c r="P3366" t="s">
        <v>1386</v>
      </c>
      <c r="Q3366">
        <v>1005</v>
      </c>
      <c r="R3366">
        <v>6</v>
      </c>
      <c r="S3366">
        <v>0</v>
      </c>
      <c r="T3366">
        <v>0</v>
      </c>
      <c r="V3366" t="s">
        <v>1387</v>
      </c>
      <c r="W3366">
        <v>3</v>
      </c>
      <c r="X3366" s="68">
        <v>42354</v>
      </c>
      <c r="Y3366" s="68">
        <v>36525</v>
      </c>
      <c r="Z3366">
        <v>0</v>
      </c>
      <c r="AA3366">
        <v>19</v>
      </c>
      <c r="AB3366" t="s">
        <v>392</v>
      </c>
      <c r="AE3366" t="s">
        <v>389</v>
      </c>
      <c r="AF3366">
        <v>30000</v>
      </c>
    </row>
    <row r="3367" spans="1:32" x14ac:dyDescent="0.25">
      <c r="A3367" t="s">
        <v>1385</v>
      </c>
      <c r="B3367" t="s">
        <v>392</v>
      </c>
      <c r="C3367" s="158" t="str">
        <f t="shared" si="52"/>
        <v>1113464</v>
      </c>
      <c r="D3367">
        <v>111346</v>
      </c>
      <c r="F3367">
        <v>12</v>
      </c>
      <c r="H3367" t="s">
        <v>397</v>
      </c>
      <c r="I3367">
        <v>1020894</v>
      </c>
      <c r="J3367">
        <v>0</v>
      </c>
      <c r="K3367">
        <v>0</v>
      </c>
      <c r="L3367">
        <v>0</v>
      </c>
      <c r="M3367">
        <v>0</v>
      </c>
      <c r="N3367">
        <v>9020274</v>
      </c>
      <c r="O3367">
        <v>4</v>
      </c>
      <c r="P3367" t="s">
        <v>1386</v>
      </c>
      <c r="Q3367">
        <v>1005</v>
      </c>
      <c r="R3367">
        <v>6</v>
      </c>
      <c r="S3367">
        <v>0</v>
      </c>
      <c r="T3367">
        <v>0</v>
      </c>
      <c r="V3367" t="s">
        <v>1387</v>
      </c>
      <c r="W3367">
        <v>3</v>
      </c>
      <c r="X3367" s="68">
        <v>42354</v>
      </c>
      <c r="Y3367" s="68">
        <v>36525</v>
      </c>
      <c r="Z3367">
        <v>0</v>
      </c>
      <c r="AA3367">
        <v>19</v>
      </c>
      <c r="AB3367" t="s">
        <v>392</v>
      </c>
      <c r="AE3367" t="s">
        <v>389</v>
      </c>
      <c r="AF3367">
        <v>30000</v>
      </c>
    </row>
    <row r="3368" spans="1:32" x14ac:dyDescent="0.25">
      <c r="A3368" t="s">
        <v>1385</v>
      </c>
      <c r="B3368" t="s">
        <v>392</v>
      </c>
      <c r="C3368" s="158" t="str">
        <f t="shared" si="52"/>
        <v>1113465</v>
      </c>
      <c r="D3368">
        <v>111346</v>
      </c>
      <c r="F3368">
        <v>12</v>
      </c>
      <c r="H3368" t="s">
        <v>397</v>
      </c>
      <c r="I3368">
        <v>1020895</v>
      </c>
      <c r="J3368">
        <v>0</v>
      </c>
      <c r="K3368">
        <v>0</v>
      </c>
      <c r="L3368">
        <v>0</v>
      </c>
      <c r="M3368">
        <v>0</v>
      </c>
      <c r="N3368">
        <v>9020274</v>
      </c>
      <c r="O3368">
        <v>5</v>
      </c>
      <c r="P3368" t="s">
        <v>1386</v>
      </c>
      <c r="Q3368">
        <v>1005</v>
      </c>
      <c r="R3368">
        <v>6</v>
      </c>
      <c r="S3368">
        <v>0</v>
      </c>
      <c r="T3368">
        <v>0</v>
      </c>
      <c r="V3368" t="s">
        <v>1387</v>
      </c>
      <c r="W3368">
        <v>3</v>
      </c>
      <c r="X3368" s="68">
        <v>42354</v>
      </c>
      <c r="Y3368" s="68">
        <v>36525</v>
      </c>
      <c r="Z3368">
        <v>0</v>
      </c>
      <c r="AA3368">
        <v>19</v>
      </c>
      <c r="AB3368" t="s">
        <v>392</v>
      </c>
      <c r="AE3368" t="s">
        <v>389</v>
      </c>
      <c r="AF3368">
        <v>30000</v>
      </c>
    </row>
    <row r="3369" spans="1:32" x14ac:dyDescent="0.25">
      <c r="A3369" t="s">
        <v>1381</v>
      </c>
      <c r="B3369" t="s">
        <v>857</v>
      </c>
      <c r="C3369" s="158" t="str">
        <f t="shared" si="52"/>
        <v>1113471</v>
      </c>
      <c r="D3369">
        <v>111347</v>
      </c>
      <c r="F3369">
        <v>12</v>
      </c>
      <c r="G3369">
        <v>225</v>
      </c>
      <c r="I3369">
        <v>1020899</v>
      </c>
      <c r="J3369">
        <v>0</v>
      </c>
      <c r="K3369">
        <v>0</v>
      </c>
      <c r="L3369">
        <v>0</v>
      </c>
      <c r="M3369">
        <v>0</v>
      </c>
      <c r="N3369">
        <v>9020274</v>
      </c>
      <c r="O3369">
        <v>1</v>
      </c>
      <c r="P3369" t="s">
        <v>1382</v>
      </c>
      <c r="Q3369">
        <v>1005</v>
      </c>
      <c r="R3369">
        <v>6</v>
      </c>
      <c r="S3369">
        <v>0</v>
      </c>
      <c r="T3369">
        <v>0</v>
      </c>
      <c r="V3369" t="s">
        <v>1387</v>
      </c>
      <c r="W3369">
        <v>3</v>
      </c>
      <c r="X3369" s="68">
        <v>42354</v>
      </c>
      <c r="Y3369" s="68">
        <v>36525</v>
      </c>
      <c r="Z3369">
        <v>0</v>
      </c>
      <c r="AA3369">
        <v>26</v>
      </c>
      <c r="AB3369" t="s">
        <v>857</v>
      </c>
      <c r="AE3369" t="s">
        <v>389</v>
      </c>
      <c r="AF3369">
        <v>30000</v>
      </c>
    </row>
    <row r="3370" spans="1:32" x14ac:dyDescent="0.25">
      <c r="A3370" t="s">
        <v>1381</v>
      </c>
      <c r="B3370" t="s">
        <v>857</v>
      </c>
      <c r="C3370" s="158" t="str">
        <f t="shared" si="52"/>
        <v>1113472</v>
      </c>
      <c r="D3370">
        <v>111347</v>
      </c>
      <c r="F3370">
        <v>12</v>
      </c>
      <c r="G3370">
        <v>250</v>
      </c>
      <c r="I3370">
        <v>1020900</v>
      </c>
      <c r="J3370">
        <v>0</v>
      </c>
      <c r="K3370">
        <v>0</v>
      </c>
      <c r="L3370">
        <v>0</v>
      </c>
      <c r="M3370">
        <v>0</v>
      </c>
      <c r="N3370">
        <v>9020274</v>
      </c>
      <c r="O3370">
        <v>2</v>
      </c>
      <c r="P3370" t="s">
        <v>1382</v>
      </c>
      <c r="Q3370">
        <v>1005</v>
      </c>
      <c r="R3370">
        <v>6</v>
      </c>
      <c r="S3370">
        <v>0</v>
      </c>
      <c r="T3370">
        <v>0</v>
      </c>
      <c r="V3370" t="s">
        <v>1387</v>
      </c>
      <c r="W3370">
        <v>3</v>
      </c>
      <c r="X3370" s="68">
        <v>42354</v>
      </c>
      <c r="Y3370" s="68">
        <v>36525</v>
      </c>
      <c r="Z3370">
        <v>0</v>
      </c>
      <c r="AA3370">
        <v>26</v>
      </c>
      <c r="AB3370" t="s">
        <v>857</v>
      </c>
      <c r="AE3370" t="s">
        <v>389</v>
      </c>
      <c r="AF3370">
        <v>30000</v>
      </c>
    </row>
    <row r="3371" spans="1:32" x14ac:dyDescent="0.25">
      <c r="A3371" t="s">
        <v>1381</v>
      </c>
      <c r="B3371" t="s">
        <v>857</v>
      </c>
      <c r="C3371" s="158" t="str">
        <f t="shared" si="52"/>
        <v>1113473</v>
      </c>
      <c r="D3371">
        <v>111347</v>
      </c>
      <c r="F3371">
        <v>12</v>
      </c>
      <c r="G3371">
        <v>300</v>
      </c>
      <c r="I3371">
        <v>1020901</v>
      </c>
      <c r="J3371">
        <v>0</v>
      </c>
      <c r="K3371">
        <v>0</v>
      </c>
      <c r="L3371">
        <v>0</v>
      </c>
      <c r="M3371">
        <v>0</v>
      </c>
      <c r="N3371">
        <v>9020274</v>
      </c>
      <c r="O3371">
        <v>3</v>
      </c>
      <c r="P3371" t="s">
        <v>1382</v>
      </c>
      <c r="Q3371">
        <v>1005</v>
      </c>
      <c r="R3371">
        <v>6</v>
      </c>
      <c r="S3371">
        <v>0</v>
      </c>
      <c r="T3371">
        <v>0</v>
      </c>
      <c r="V3371" t="s">
        <v>1387</v>
      </c>
      <c r="W3371">
        <v>3</v>
      </c>
      <c r="X3371" s="68">
        <v>42354</v>
      </c>
      <c r="Y3371" s="68">
        <v>36525</v>
      </c>
      <c r="Z3371">
        <v>0</v>
      </c>
      <c r="AA3371">
        <v>26</v>
      </c>
      <c r="AB3371" t="s">
        <v>857</v>
      </c>
      <c r="AE3371" t="s">
        <v>389</v>
      </c>
      <c r="AF3371">
        <v>30000</v>
      </c>
    </row>
  </sheetData>
  <autoFilter ref="A1:AI3371" xr:uid="{00000000-0009-0000-0000-000014000000}">
    <sortState xmlns:xlrd2="http://schemas.microsoft.com/office/spreadsheetml/2017/richdata2" ref="A2:AG3598">
      <sortCondition ref="E1:E3598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C075FA6-B9CC-437C-87CD-8ABF8EB4452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SC Costs</vt:lpstr>
      <vt:lpstr>Blend Cost</vt:lpstr>
      <vt:lpstr>Sheet2</vt:lpstr>
      <vt:lpstr>Blend Sheet</vt:lpstr>
      <vt:lpstr>Build-A-Blend</vt:lpstr>
      <vt:lpstr>WAC</vt:lpstr>
      <vt:lpstr>WAC Blends</vt:lpstr>
      <vt:lpstr>WAC List</vt:lpstr>
      <vt:lpstr>PB Lists</vt:lpstr>
      <vt:lpstr>Price Book</vt:lpstr>
      <vt:lpstr>Compare Blends Within Districts</vt:lpstr>
      <vt:lpstr>Sheet1</vt:lpstr>
      <vt:lpstr>Build-A-Blend From Scratch</vt:lpstr>
      <vt:lpstr>Buyers Guide Import</vt:lpstr>
      <vt:lpstr>Lists</vt:lpstr>
      <vt:lpstr>Yield Comparison</vt:lpstr>
      <vt:lpstr>Price Book2</vt:lpstr>
      <vt:lpstr>BlendCosts</vt:lpstr>
      <vt:lpstr>BlendNameCost</vt:lpstr>
      <vt:lpstr>Costs</vt:lpstr>
      <vt:lpstr>DistrictCosts</vt:lpstr>
      <vt:lpstr>Districts</vt:lpstr>
      <vt:lpstr>ItemCosts</vt:lpstr>
      <vt:lpstr>ItemName</vt:lpstr>
      <vt:lpstr>ItemNum</vt:lpstr>
      <vt:lpstr>PriceBook</vt:lpstr>
      <vt:lpstr>Prices</vt:lpstr>
      <vt:lpstr>SC_Costs</vt:lpstr>
      <vt:lpstr>WAC_Cost</vt:lpstr>
      <vt:lpstr>WAC_Description</vt:lpstr>
      <vt:lpstr>WAC_District</vt:lpstr>
      <vt:lpstr>WAC_IIN</vt:lpstr>
      <vt:lpstr>WAC_Item_Cost</vt:lpstr>
      <vt:lpstr>WAC_List</vt:lpstr>
    </vt:vector>
  </TitlesOfParts>
  <Company>Sanjel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Schneider</dc:creator>
  <cp:lastModifiedBy>Jason Schneider</cp:lastModifiedBy>
  <dcterms:created xsi:type="dcterms:W3CDTF">2016-05-24T13:37:14Z</dcterms:created>
  <dcterms:modified xsi:type="dcterms:W3CDTF">2020-04-15T17:02:49Z</dcterms:modified>
</cp:coreProperties>
</file>